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Projects\Label_reader\docs\"/>
    </mc:Choice>
  </mc:AlternateContent>
  <xr:revisionPtr revIDLastSave="0" documentId="13_ncr:1_{0BA416DA-9FC1-4C1C-8E59-EBF33D1CBA14}" xr6:coauthVersionLast="47" xr6:coauthVersionMax="47" xr10:uidLastSave="{00000000-0000-0000-0000-000000000000}"/>
  <bookViews>
    <workbookView xWindow="-120" yWindow="-120" windowWidth="29040" windowHeight="15720" firstSheet="8" activeTab="9" xr2:uid="{00000000-000D-0000-FFFF-FFFF00000000}"/>
  </bookViews>
  <sheets>
    <sheet name="Sheet1" sheetId="1" state="hidden" r:id="rId1"/>
    <sheet name="Sheet2" sheetId="2" state="hidden" r:id="rId2"/>
    <sheet name="RE (2)" sheetId="19" state="hidden" r:id="rId3"/>
    <sheet name="ALL Exp-Asos" sheetId="18" state="hidden" r:id="rId4"/>
    <sheet name="Other" sheetId="17" state="hidden" r:id="rId5"/>
    <sheet name="Rinascimento" sheetId="16" state="hidden" r:id="rId6"/>
    <sheet name="ASOS" sheetId="13" state="hidden" r:id="rId7"/>
    <sheet name="Sheet4" sheetId="4" state="hidden" r:id="rId8"/>
    <sheet name="Women's Summer Shoes-156" sheetId="20" r:id="rId9"/>
    <sheet name="subcategory" sheetId="9" r:id="rId10"/>
    <sheet name="brand" sheetId="8" r:id="rId11"/>
    <sheet name="country" sheetId="7" r:id="rId12"/>
    <sheet name="gender" sheetId="10" r:id="rId13"/>
    <sheet name="material" sheetId="11" r:id="rId14"/>
    <sheet name="COLOR" sheetId="14" r:id="rId15"/>
    <sheet name="SIZE" sheetId="15" r:id="rId16"/>
    <sheet name="INVOICE" sheetId="5" state="hidden" r:id="rId17"/>
    <sheet name="PACKAGE" sheetId="6" state="hidden" r:id="rId18"/>
  </sheets>
  <definedNames>
    <definedName name="_xlnm._FilterDatabase" localSheetId="3" hidden="1">'ALL Exp-Asos'!$A$1:$X$2330</definedName>
    <definedName name="_xlnm._FilterDatabase" localSheetId="6" hidden="1">ASOS!$A$1:$U$447</definedName>
    <definedName name="_xlnm._FilterDatabase" localSheetId="10" hidden="1">brand!$A$1:$B$746</definedName>
    <definedName name="_xlnm._FilterDatabase" localSheetId="14" hidden="1">COLOR!$A$1:$B$1</definedName>
    <definedName name="_xlnm._FilterDatabase" localSheetId="11" hidden="1">country!$A$1:$B$227</definedName>
    <definedName name="_xlnm._FilterDatabase" localSheetId="13" hidden="1">material!$A$1:$B$194</definedName>
    <definedName name="_xlnm._FilterDatabase" localSheetId="17" hidden="1">PACKAGE!$H$4:$O$4</definedName>
    <definedName name="_xlnm._FilterDatabase" localSheetId="2" hidden="1">'RE (2)'!$A$1:$AA$2776</definedName>
    <definedName name="_xlnm._FilterDatabase" localSheetId="0" hidden="1">Sheet1!$A$1:$J$2776</definedName>
    <definedName name="_xlnm._FilterDatabase" localSheetId="1" hidden="1">Sheet2!$B$1:$N$2776</definedName>
    <definedName name="_xlnm._FilterDatabase" localSheetId="7" hidden="1">Sheet4!$A$1:$Z$2776</definedName>
    <definedName name="_xlnm._FilterDatabase" localSheetId="15" hidden="1">SIZE!$A$1:$B$609</definedName>
    <definedName name="_xlnm._FilterDatabase" localSheetId="9" hidden="1">subcategory!$A$1:$E$254</definedName>
    <definedName name="_xlnm._FilterDatabase" localSheetId="8" hidden="1">'Women''s Summer Shoes-156'!$A$1:$V$194</definedName>
  </definedNames>
  <calcPr calcId="191029"/>
  <pivotCaches>
    <pivotCache cacheId="0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10" i="19" l="1"/>
  <c r="O2109" i="19"/>
  <c r="P2109" i="19" s="1"/>
  <c r="O2108" i="19"/>
  <c r="O2107" i="19"/>
  <c r="O2106" i="19"/>
  <c r="O2105" i="19"/>
  <c r="O2104" i="19"/>
  <c r="P2104" i="19" s="1"/>
  <c r="O2103" i="19"/>
  <c r="O2102" i="19"/>
  <c r="O2101" i="19"/>
  <c r="P2101" i="19" s="1"/>
  <c r="O2100" i="19"/>
  <c r="O2099" i="19"/>
  <c r="O2098" i="19"/>
  <c r="O2097" i="19"/>
  <c r="O2096" i="19"/>
  <c r="P2096" i="19" s="1"/>
  <c r="O2095" i="19"/>
  <c r="O2094" i="19"/>
  <c r="O2093" i="19"/>
  <c r="P2093" i="19" s="1"/>
  <c r="O2092" i="19"/>
  <c r="O2091" i="19"/>
  <c r="O2090" i="19"/>
  <c r="O2089" i="19"/>
  <c r="O2088" i="19"/>
  <c r="P2088" i="19" s="1"/>
  <c r="O2087" i="19"/>
  <c r="O2086" i="19"/>
  <c r="O2085" i="19"/>
  <c r="P2085" i="19" s="1"/>
  <c r="O2084" i="19"/>
  <c r="O2083" i="19"/>
  <c r="O2082" i="19"/>
  <c r="O2081" i="19"/>
  <c r="O2080" i="19"/>
  <c r="P2080" i="19" s="1"/>
  <c r="O2079" i="19"/>
  <c r="P2079" i="19" s="1"/>
  <c r="O2078" i="19"/>
  <c r="O2077" i="19"/>
  <c r="P2077" i="19" s="1"/>
  <c r="O2076" i="19"/>
  <c r="O2075" i="19"/>
  <c r="O2074" i="19"/>
  <c r="O2073" i="19"/>
  <c r="O2072" i="19"/>
  <c r="P2072" i="19" s="1"/>
  <c r="O2071" i="19"/>
  <c r="O2070" i="19"/>
  <c r="O2069" i="19"/>
  <c r="P2069" i="19" s="1"/>
  <c r="O2068" i="19"/>
  <c r="O2067" i="19"/>
  <c r="O2066" i="19"/>
  <c r="O2065" i="19"/>
  <c r="O2064" i="19"/>
  <c r="P2064" i="19" s="1"/>
  <c r="O2063" i="19"/>
  <c r="O2062" i="19"/>
  <c r="O2061" i="19"/>
  <c r="P2061" i="19" s="1"/>
  <c r="O2060" i="19"/>
  <c r="O2059" i="19"/>
  <c r="O2058" i="19"/>
  <c r="O2057" i="19"/>
  <c r="O2056" i="19"/>
  <c r="P2056" i="19" s="1"/>
  <c r="O2055" i="19"/>
  <c r="O2054" i="19"/>
  <c r="O2053" i="19"/>
  <c r="P2053" i="19" s="1"/>
  <c r="O2052" i="19"/>
  <c r="O2051" i="19"/>
  <c r="O2050" i="19"/>
  <c r="O2049" i="19"/>
  <c r="O2048" i="19"/>
  <c r="P2048" i="19" s="1"/>
  <c r="O2047" i="19"/>
  <c r="O2046" i="19"/>
  <c r="O2045" i="19"/>
  <c r="P2045" i="19" s="1"/>
  <c r="O2044" i="19"/>
  <c r="O2043" i="19"/>
  <c r="O2042" i="19"/>
  <c r="O2041" i="19"/>
  <c r="O2040" i="19"/>
  <c r="O2039" i="19"/>
  <c r="P2039" i="19" s="1"/>
  <c r="O2038" i="19"/>
  <c r="O2037" i="19"/>
  <c r="O2036" i="19"/>
  <c r="O2035" i="19"/>
  <c r="O2034" i="19"/>
  <c r="O2033" i="19"/>
  <c r="O2032" i="19"/>
  <c r="O2031" i="19"/>
  <c r="P2031" i="19" s="1"/>
  <c r="O2030" i="19"/>
  <c r="O2029" i="19"/>
  <c r="O2028" i="19"/>
  <c r="O2027" i="19"/>
  <c r="O2026" i="19"/>
  <c r="O2025" i="19"/>
  <c r="O2024" i="19"/>
  <c r="O2023" i="19"/>
  <c r="P2023" i="19" s="1"/>
  <c r="O2022" i="19"/>
  <c r="O2021" i="19"/>
  <c r="O2020" i="19"/>
  <c r="O2019" i="19"/>
  <c r="O2018" i="19"/>
  <c r="O2017" i="19"/>
  <c r="O2016" i="19"/>
  <c r="O2015" i="19"/>
  <c r="P2015" i="19" s="1"/>
  <c r="O2014" i="19"/>
  <c r="O2013" i="19"/>
  <c r="O2012" i="19"/>
  <c r="O2011" i="19"/>
  <c r="O2010" i="19"/>
  <c r="O2009" i="19"/>
  <c r="O2008" i="19"/>
  <c r="O2007" i="19"/>
  <c r="P2007" i="19" s="1"/>
  <c r="O2006" i="19"/>
  <c r="O2005" i="19"/>
  <c r="O2004" i="19"/>
  <c r="O2003" i="19"/>
  <c r="O2002" i="19"/>
  <c r="O2001" i="19"/>
  <c r="O2000" i="19"/>
  <c r="O1999" i="19"/>
  <c r="P1999" i="19" s="1"/>
  <c r="O1998" i="19"/>
  <c r="O1997" i="19"/>
  <c r="O1083" i="19"/>
  <c r="O1082" i="19"/>
  <c r="O1081" i="19"/>
  <c r="O1080" i="19"/>
  <c r="O1079" i="19"/>
  <c r="O1078" i="19"/>
  <c r="P1078" i="19" s="1"/>
  <c r="O1077" i="19"/>
  <c r="O1076" i="19"/>
  <c r="O1075" i="19"/>
  <c r="O1074" i="19"/>
  <c r="O1073" i="19"/>
  <c r="P1073" i="19" s="1"/>
  <c r="O1072" i="19"/>
  <c r="O1071" i="19"/>
  <c r="O1070" i="19"/>
  <c r="P1070" i="19" s="1"/>
  <c r="O1069" i="19"/>
  <c r="O1068" i="19"/>
  <c r="O1067" i="19"/>
  <c r="O1066" i="19"/>
  <c r="O1065" i="19"/>
  <c r="O1064" i="19"/>
  <c r="O1063" i="19"/>
  <c r="O1062" i="19"/>
  <c r="P1062" i="19" s="1"/>
  <c r="O1061" i="19"/>
  <c r="O1060" i="19"/>
  <c r="O1059" i="19"/>
  <c r="O1058" i="19"/>
  <c r="O1057" i="19"/>
  <c r="O1056" i="19"/>
  <c r="O1055" i="19"/>
  <c r="O1054" i="19"/>
  <c r="P1054" i="19" s="1"/>
  <c r="O1053" i="19"/>
  <c r="O1052" i="19"/>
  <c r="O1051" i="19"/>
  <c r="O1050" i="19"/>
  <c r="O1049" i="19"/>
  <c r="O1048" i="19"/>
  <c r="O1047" i="19"/>
  <c r="O1046" i="19"/>
  <c r="P1046" i="19" s="1"/>
  <c r="O1045" i="19"/>
  <c r="O1044" i="19"/>
  <c r="O1043" i="19"/>
  <c r="O1042" i="19"/>
  <c r="O1041" i="19"/>
  <c r="O1040" i="19"/>
  <c r="O1039" i="19"/>
  <c r="O1038" i="19"/>
  <c r="P1038" i="19" s="1"/>
  <c r="O1037" i="19"/>
  <c r="O1036" i="19"/>
  <c r="O1035" i="19"/>
  <c r="O1034" i="19"/>
  <c r="O1033" i="19"/>
  <c r="O1032" i="19"/>
  <c r="O1031" i="19"/>
  <c r="O1030" i="19"/>
  <c r="P1030" i="19" s="1"/>
  <c r="O1029" i="19"/>
  <c r="O1028" i="19"/>
  <c r="O1027" i="19"/>
  <c r="O1026" i="19"/>
  <c r="O1025" i="19"/>
  <c r="O1024" i="19"/>
  <c r="O1023" i="19"/>
  <c r="O1022" i="19"/>
  <c r="P1022" i="19" s="1"/>
  <c r="O1021" i="19"/>
  <c r="O1020" i="19"/>
  <c r="O1019" i="19"/>
  <c r="O1018" i="19"/>
  <c r="O1017" i="19"/>
  <c r="O1016" i="19"/>
  <c r="O1015" i="19"/>
  <c r="O1014" i="19"/>
  <c r="P1014" i="19" s="1"/>
  <c r="O1013" i="19"/>
  <c r="O1012" i="19"/>
  <c r="O1011" i="19"/>
  <c r="O1010" i="19"/>
  <c r="O1009" i="19"/>
  <c r="O1008" i="19"/>
  <c r="O1007" i="19"/>
  <c r="O1006" i="19"/>
  <c r="P1006" i="19" s="1"/>
  <c r="O1005" i="19"/>
  <c r="O1004" i="19"/>
  <c r="O1003" i="19"/>
  <c r="O1002" i="19"/>
  <c r="O1001" i="19"/>
  <c r="AA2776" i="19"/>
  <c r="X2776" i="19"/>
  <c r="R2776" i="19"/>
  <c r="T2776" i="19" s="1"/>
  <c r="P2776" i="19"/>
  <c r="N2776" i="19"/>
  <c r="I2776" i="19"/>
  <c r="E2776" i="19"/>
  <c r="G2776" i="19" s="1"/>
  <c r="AA2775" i="19"/>
  <c r="X2775" i="19"/>
  <c r="R2775" i="19"/>
  <c r="T2775" i="19" s="1"/>
  <c r="P2775" i="19"/>
  <c r="N2775" i="19"/>
  <c r="I2775" i="19"/>
  <c r="E2775" i="19"/>
  <c r="G2775" i="19" s="1"/>
  <c r="AA2774" i="19"/>
  <c r="X2774" i="19"/>
  <c r="R2774" i="19"/>
  <c r="T2774" i="19" s="1"/>
  <c r="P2774" i="19"/>
  <c r="N2774" i="19"/>
  <c r="I2774" i="19"/>
  <c r="E2774" i="19"/>
  <c r="G2774" i="19" s="1"/>
  <c r="AA2773" i="19"/>
  <c r="X2773" i="19"/>
  <c r="R2773" i="19"/>
  <c r="T2773" i="19" s="1"/>
  <c r="P2773" i="19"/>
  <c r="N2773" i="19"/>
  <c r="I2773" i="19"/>
  <c r="E2773" i="19"/>
  <c r="G2773" i="19" s="1"/>
  <c r="AA2772" i="19"/>
  <c r="X2772" i="19"/>
  <c r="R2772" i="19"/>
  <c r="T2772" i="19" s="1"/>
  <c r="P2772" i="19"/>
  <c r="N2772" i="19"/>
  <c r="I2772" i="19"/>
  <c r="E2772" i="19"/>
  <c r="G2772" i="19" s="1"/>
  <c r="AA2771" i="19"/>
  <c r="X2771" i="19"/>
  <c r="R2771" i="19"/>
  <c r="P2771" i="19"/>
  <c r="N2771" i="19"/>
  <c r="I2771" i="19"/>
  <c r="E2771" i="19"/>
  <c r="G2771" i="19" s="1"/>
  <c r="AA2770" i="19"/>
  <c r="X2770" i="19"/>
  <c r="R2770" i="19"/>
  <c r="T2770" i="19" s="1"/>
  <c r="P2770" i="19"/>
  <c r="N2770" i="19"/>
  <c r="I2770" i="19"/>
  <c r="E2770" i="19"/>
  <c r="G2770" i="19" s="1"/>
  <c r="AA2769" i="19"/>
  <c r="X2769" i="19"/>
  <c r="R2769" i="19"/>
  <c r="T2769" i="19" s="1"/>
  <c r="P2769" i="19"/>
  <c r="N2769" i="19"/>
  <c r="I2769" i="19"/>
  <c r="E2769" i="19"/>
  <c r="G2769" i="19" s="1"/>
  <c r="AA2768" i="19"/>
  <c r="X2768" i="19"/>
  <c r="R2768" i="19"/>
  <c r="T2768" i="19" s="1"/>
  <c r="P2768" i="19"/>
  <c r="N2768" i="19"/>
  <c r="I2768" i="19"/>
  <c r="E2768" i="19"/>
  <c r="G2768" i="19" s="1"/>
  <c r="AA2767" i="19"/>
  <c r="X2767" i="19"/>
  <c r="R2767" i="19"/>
  <c r="T2767" i="19" s="1"/>
  <c r="P2767" i="19"/>
  <c r="N2767" i="19"/>
  <c r="I2767" i="19"/>
  <c r="E2767" i="19"/>
  <c r="G2767" i="19" s="1"/>
  <c r="AA2766" i="19"/>
  <c r="X2766" i="19"/>
  <c r="R2766" i="19"/>
  <c r="T2766" i="19" s="1"/>
  <c r="P2766" i="19"/>
  <c r="N2766" i="19"/>
  <c r="I2766" i="19"/>
  <c r="E2766" i="19"/>
  <c r="G2766" i="19" s="1"/>
  <c r="AA2765" i="19"/>
  <c r="X2765" i="19"/>
  <c r="R2765" i="19"/>
  <c r="T2765" i="19" s="1"/>
  <c r="P2765" i="19"/>
  <c r="N2765" i="19"/>
  <c r="I2765" i="19"/>
  <c r="E2765" i="19"/>
  <c r="G2765" i="19" s="1"/>
  <c r="AA2764" i="19"/>
  <c r="X2764" i="19"/>
  <c r="R2764" i="19"/>
  <c r="T2764" i="19" s="1"/>
  <c r="P2764" i="19"/>
  <c r="N2764" i="19"/>
  <c r="I2764" i="19"/>
  <c r="E2764" i="19"/>
  <c r="G2764" i="19" s="1"/>
  <c r="AA2763" i="19"/>
  <c r="X2763" i="19"/>
  <c r="R2763" i="19"/>
  <c r="T2763" i="19" s="1"/>
  <c r="P2763" i="19"/>
  <c r="N2763" i="19"/>
  <c r="I2763" i="19"/>
  <c r="E2763" i="19"/>
  <c r="G2763" i="19" s="1"/>
  <c r="AA2762" i="19"/>
  <c r="X2762" i="19"/>
  <c r="R2762" i="19"/>
  <c r="T2762" i="19" s="1"/>
  <c r="P2762" i="19"/>
  <c r="N2762" i="19"/>
  <c r="I2762" i="19"/>
  <c r="E2762" i="19"/>
  <c r="G2762" i="19" s="1"/>
  <c r="AA2761" i="19"/>
  <c r="X2761" i="19"/>
  <c r="R2761" i="19"/>
  <c r="T2761" i="19" s="1"/>
  <c r="P2761" i="19"/>
  <c r="N2761" i="19"/>
  <c r="I2761" i="19"/>
  <c r="E2761" i="19"/>
  <c r="G2761" i="19" s="1"/>
  <c r="AA2760" i="19"/>
  <c r="X2760" i="19"/>
  <c r="R2760" i="19"/>
  <c r="T2760" i="19" s="1"/>
  <c r="P2760" i="19"/>
  <c r="N2760" i="19"/>
  <c r="I2760" i="19"/>
  <c r="E2760" i="19"/>
  <c r="G2760" i="19" s="1"/>
  <c r="AA2759" i="19"/>
  <c r="X2759" i="19"/>
  <c r="R2759" i="19"/>
  <c r="T2759" i="19" s="1"/>
  <c r="P2759" i="19"/>
  <c r="N2759" i="19"/>
  <c r="I2759" i="19"/>
  <c r="E2759" i="19"/>
  <c r="G2759" i="19" s="1"/>
  <c r="AA2758" i="19"/>
  <c r="X2758" i="19"/>
  <c r="R2758" i="19"/>
  <c r="T2758" i="19" s="1"/>
  <c r="P2758" i="19"/>
  <c r="N2758" i="19"/>
  <c r="I2758" i="19"/>
  <c r="E2758" i="19"/>
  <c r="G2758" i="19" s="1"/>
  <c r="AA2757" i="19"/>
  <c r="X2757" i="19"/>
  <c r="R2757" i="19"/>
  <c r="T2757" i="19" s="1"/>
  <c r="P2757" i="19"/>
  <c r="N2757" i="19"/>
  <c r="I2757" i="19"/>
  <c r="E2757" i="19"/>
  <c r="G2757" i="19" s="1"/>
  <c r="AA2756" i="19"/>
  <c r="X2756" i="19"/>
  <c r="R2756" i="19"/>
  <c r="T2756" i="19" s="1"/>
  <c r="P2756" i="19"/>
  <c r="N2756" i="19"/>
  <c r="I2756" i="19"/>
  <c r="E2756" i="19"/>
  <c r="G2756" i="19" s="1"/>
  <c r="AA2755" i="19"/>
  <c r="X2755" i="19"/>
  <c r="R2755" i="19"/>
  <c r="T2755" i="19" s="1"/>
  <c r="P2755" i="19"/>
  <c r="N2755" i="19"/>
  <c r="I2755" i="19"/>
  <c r="E2755" i="19"/>
  <c r="G2755" i="19" s="1"/>
  <c r="AA2754" i="19"/>
  <c r="X2754" i="19"/>
  <c r="R2754" i="19"/>
  <c r="T2754" i="19" s="1"/>
  <c r="P2754" i="19"/>
  <c r="N2754" i="19"/>
  <c r="I2754" i="19"/>
  <c r="E2754" i="19"/>
  <c r="G2754" i="19" s="1"/>
  <c r="AA2753" i="19"/>
  <c r="X2753" i="19"/>
  <c r="R2753" i="19"/>
  <c r="T2753" i="19" s="1"/>
  <c r="P2753" i="19"/>
  <c r="N2753" i="19"/>
  <c r="I2753" i="19"/>
  <c r="E2753" i="19"/>
  <c r="G2753" i="19" s="1"/>
  <c r="AA2752" i="19"/>
  <c r="X2752" i="19"/>
  <c r="R2752" i="19"/>
  <c r="T2752" i="19" s="1"/>
  <c r="P2752" i="19"/>
  <c r="N2752" i="19"/>
  <c r="I2752" i="19"/>
  <c r="E2752" i="19"/>
  <c r="G2752" i="19" s="1"/>
  <c r="AA2751" i="19"/>
  <c r="X2751" i="19"/>
  <c r="R2751" i="19"/>
  <c r="T2751" i="19" s="1"/>
  <c r="P2751" i="19"/>
  <c r="N2751" i="19"/>
  <c r="I2751" i="19"/>
  <c r="E2751" i="19"/>
  <c r="G2751" i="19" s="1"/>
  <c r="AA2750" i="19"/>
  <c r="X2750" i="19"/>
  <c r="R2750" i="19"/>
  <c r="T2750" i="19" s="1"/>
  <c r="P2750" i="19"/>
  <c r="N2750" i="19"/>
  <c r="I2750" i="19"/>
  <c r="E2750" i="19"/>
  <c r="G2750" i="19" s="1"/>
  <c r="AA2749" i="19"/>
  <c r="X2749" i="19"/>
  <c r="R2749" i="19"/>
  <c r="T2749" i="19" s="1"/>
  <c r="P2749" i="19"/>
  <c r="N2749" i="19"/>
  <c r="I2749" i="19"/>
  <c r="E2749" i="19"/>
  <c r="G2749" i="19" s="1"/>
  <c r="AA2748" i="19"/>
  <c r="X2748" i="19"/>
  <c r="R2748" i="19"/>
  <c r="T2748" i="19" s="1"/>
  <c r="P2748" i="19"/>
  <c r="N2748" i="19"/>
  <c r="I2748" i="19"/>
  <c r="E2748" i="19"/>
  <c r="G2748" i="19" s="1"/>
  <c r="AA2747" i="19"/>
  <c r="X2747" i="19"/>
  <c r="R2747" i="19"/>
  <c r="T2747" i="19" s="1"/>
  <c r="P2747" i="19"/>
  <c r="N2747" i="19"/>
  <c r="I2747" i="19"/>
  <c r="E2747" i="19"/>
  <c r="G2747" i="19" s="1"/>
  <c r="AA2746" i="19"/>
  <c r="X2746" i="19"/>
  <c r="R2746" i="19"/>
  <c r="T2746" i="19" s="1"/>
  <c r="P2746" i="19"/>
  <c r="N2746" i="19"/>
  <c r="I2746" i="19"/>
  <c r="E2746" i="19"/>
  <c r="G2746" i="19" s="1"/>
  <c r="AA2745" i="19"/>
  <c r="X2745" i="19"/>
  <c r="R2745" i="19"/>
  <c r="T2745" i="19" s="1"/>
  <c r="P2745" i="19"/>
  <c r="N2745" i="19"/>
  <c r="I2745" i="19"/>
  <c r="E2745" i="19"/>
  <c r="G2745" i="19" s="1"/>
  <c r="AA2744" i="19"/>
  <c r="X2744" i="19"/>
  <c r="R2744" i="19"/>
  <c r="T2744" i="19" s="1"/>
  <c r="P2744" i="19"/>
  <c r="N2744" i="19"/>
  <c r="I2744" i="19"/>
  <c r="E2744" i="19"/>
  <c r="G2744" i="19" s="1"/>
  <c r="AA2743" i="19"/>
  <c r="X2743" i="19"/>
  <c r="R2743" i="19"/>
  <c r="T2743" i="19" s="1"/>
  <c r="P2743" i="19"/>
  <c r="N2743" i="19"/>
  <c r="I2743" i="19"/>
  <c r="E2743" i="19"/>
  <c r="G2743" i="19" s="1"/>
  <c r="AA2742" i="19"/>
  <c r="X2742" i="19"/>
  <c r="R2742" i="19"/>
  <c r="T2742" i="19" s="1"/>
  <c r="P2742" i="19"/>
  <c r="N2742" i="19"/>
  <c r="I2742" i="19"/>
  <c r="E2742" i="19"/>
  <c r="G2742" i="19" s="1"/>
  <c r="AA2741" i="19"/>
  <c r="X2741" i="19"/>
  <c r="R2741" i="19"/>
  <c r="T2741" i="19" s="1"/>
  <c r="P2741" i="19"/>
  <c r="N2741" i="19"/>
  <c r="I2741" i="19"/>
  <c r="E2741" i="19"/>
  <c r="G2741" i="19" s="1"/>
  <c r="AA2740" i="19"/>
  <c r="X2740" i="19"/>
  <c r="R2740" i="19"/>
  <c r="T2740" i="19" s="1"/>
  <c r="P2740" i="19"/>
  <c r="N2740" i="19"/>
  <c r="I2740" i="19"/>
  <c r="E2740" i="19"/>
  <c r="G2740" i="19" s="1"/>
  <c r="AA2739" i="19"/>
  <c r="X2739" i="19"/>
  <c r="R2739" i="19"/>
  <c r="T2739" i="19" s="1"/>
  <c r="P2739" i="19"/>
  <c r="N2739" i="19"/>
  <c r="I2739" i="19"/>
  <c r="E2739" i="19"/>
  <c r="G2739" i="19" s="1"/>
  <c r="AA2738" i="19"/>
  <c r="X2738" i="19"/>
  <c r="R2738" i="19"/>
  <c r="T2738" i="19" s="1"/>
  <c r="P2738" i="19"/>
  <c r="N2738" i="19"/>
  <c r="I2738" i="19"/>
  <c r="E2738" i="19"/>
  <c r="G2738" i="19" s="1"/>
  <c r="AA2737" i="19"/>
  <c r="X2737" i="19"/>
  <c r="R2737" i="19"/>
  <c r="T2737" i="19" s="1"/>
  <c r="P2737" i="19"/>
  <c r="N2737" i="19"/>
  <c r="I2737" i="19"/>
  <c r="E2737" i="19"/>
  <c r="G2737" i="19" s="1"/>
  <c r="AA2736" i="19"/>
  <c r="X2736" i="19"/>
  <c r="R2736" i="19"/>
  <c r="T2736" i="19" s="1"/>
  <c r="P2736" i="19"/>
  <c r="N2736" i="19"/>
  <c r="I2736" i="19"/>
  <c r="E2736" i="19"/>
  <c r="G2736" i="19" s="1"/>
  <c r="AA2735" i="19"/>
  <c r="X2735" i="19"/>
  <c r="R2735" i="19"/>
  <c r="T2735" i="19" s="1"/>
  <c r="P2735" i="19"/>
  <c r="N2735" i="19"/>
  <c r="I2735" i="19"/>
  <c r="E2735" i="19"/>
  <c r="G2735" i="19" s="1"/>
  <c r="AA2734" i="19"/>
  <c r="X2734" i="19"/>
  <c r="R2734" i="19"/>
  <c r="T2734" i="19" s="1"/>
  <c r="P2734" i="19"/>
  <c r="N2734" i="19"/>
  <c r="I2734" i="19"/>
  <c r="E2734" i="19"/>
  <c r="G2734" i="19" s="1"/>
  <c r="AA2733" i="19"/>
  <c r="X2733" i="19"/>
  <c r="R2733" i="19"/>
  <c r="T2733" i="19" s="1"/>
  <c r="P2733" i="19"/>
  <c r="N2733" i="19"/>
  <c r="I2733" i="19"/>
  <c r="E2733" i="19"/>
  <c r="G2733" i="19" s="1"/>
  <c r="AA2732" i="19"/>
  <c r="X2732" i="19"/>
  <c r="R2732" i="19"/>
  <c r="T2732" i="19" s="1"/>
  <c r="P2732" i="19"/>
  <c r="N2732" i="19"/>
  <c r="I2732" i="19"/>
  <c r="E2732" i="19"/>
  <c r="G2732" i="19" s="1"/>
  <c r="AA2731" i="19"/>
  <c r="X2731" i="19"/>
  <c r="R2731" i="19"/>
  <c r="T2731" i="19" s="1"/>
  <c r="P2731" i="19"/>
  <c r="N2731" i="19"/>
  <c r="I2731" i="19"/>
  <c r="E2731" i="19"/>
  <c r="G2731" i="19" s="1"/>
  <c r="AA2730" i="19"/>
  <c r="X2730" i="19"/>
  <c r="R2730" i="19"/>
  <c r="T2730" i="19" s="1"/>
  <c r="P2730" i="19"/>
  <c r="N2730" i="19"/>
  <c r="I2730" i="19"/>
  <c r="E2730" i="19"/>
  <c r="G2730" i="19" s="1"/>
  <c r="AA2729" i="19"/>
  <c r="X2729" i="19"/>
  <c r="R2729" i="19"/>
  <c r="T2729" i="19" s="1"/>
  <c r="P2729" i="19"/>
  <c r="N2729" i="19"/>
  <c r="I2729" i="19"/>
  <c r="E2729" i="19"/>
  <c r="G2729" i="19" s="1"/>
  <c r="AA2728" i="19"/>
  <c r="X2728" i="19"/>
  <c r="R2728" i="19"/>
  <c r="T2728" i="19" s="1"/>
  <c r="P2728" i="19"/>
  <c r="N2728" i="19"/>
  <c r="I2728" i="19"/>
  <c r="E2728" i="19"/>
  <c r="G2728" i="19" s="1"/>
  <c r="AA2727" i="19"/>
  <c r="X2727" i="19"/>
  <c r="R2727" i="19"/>
  <c r="T2727" i="19" s="1"/>
  <c r="P2727" i="19"/>
  <c r="N2727" i="19"/>
  <c r="I2727" i="19"/>
  <c r="E2727" i="19"/>
  <c r="G2727" i="19" s="1"/>
  <c r="AA2726" i="19"/>
  <c r="X2726" i="19"/>
  <c r="R2726" i="19"/>
  <c r="T2726" i="19" s="1"/>
  <c r="P2726" i="19"/>
  <c r="N2726" i="19"/>
  <c r="I2726" i="19"/>
  <c r="E2726" i="19"/>
  <c r="G2726" i="19" s="1"/>
  <c r="AA2725" i="19"/>
  <c r="X2725" i="19"/>
  <c r="R2725" i="19"/>
  <c r="T2725" i="19" s="1"/>
  <c r="P2725" i="19"/>
  <c r="N2725" i="19"/>
  <c r="I2725" i="19"/>
  <c r="E2725" i="19"/>
  <c r="G2725" i="19" s="1"/>
  <c r="AA2724" i="19"/>
  <c r="X2724" i="19"/>
  <c r="R2724" i="19"/>
  <c r="T2724" i="19" s="1"/>
  <c r="P2724" i="19"/>
  <c r="N2724" i="19"/>
  <c r="I2724" i="19"/>
  <c r="E2724" i="19"/>
  <c r="G2724" i="19" s="1"/>
  <c r="AA2723" i="19"/>
  <c r="X2723" i="19"/>
  <c r="R2723" i="19"/>
  <c r="T2723" i="19" s="1"/>
  <c r="P2723" i="19"/>
  <c r="N2723" i="19"/>
  <c r="I2723" i="19"/>
  <c r="E2723" i="19"/>
  <c r="G2723" i="19" s="1"/>
  <c r="AA2722" i="19"/>
  <c r="X2722" i="19"/>
  <c r="R2722" i="19"/>
  <c r="T2722" i="19" s="1"/>
  <c r="P2722" i="19"/>
  <c r="N2722" i="19"/>
  <c r="I2722" i="19"/>
  <c r="E2722" i="19"/>
  <c r="G2722" i="19" s="1"/>
  <c r="AA2721" i="19"/>
  <c r="X2721" i="19"/>
  <c r="R2721" i="19"/>
  <c r="T2721" i="19" s="1"/>
  <c r="P2721" i="19"/>
  <c r="N2721" i="19"/>
  <c r="I2721" i="19"/>
  <c r="E2721" i="19"/>
  <c r="G2721" i="19" s="1"/>
  <c r="AA2720" i="19"/>
  <c r="X2720" i="19"/>
  <c r="R2720" i="19"/>
  <c r="T2720" i="19" s="1"/>
  <c r="P2720" i="19"/>
  <c r="N2720" i="19"/>
  <c r="I2720" i="19"/>
  <c r="E2720" i="19"/>
  <c r="G2720" i="19" s="1"/>
  <c r="AA2719" i="19"/>
  <c r="X2719" i="19"/>
  <c r="R2719" i="19"/>
  <c r="T2719" i="19" s="1"/>
  <c r="P2719" i="19"/>
  <c r="N2719" i="19"/>
  <c r="I2719" i="19"/>
  <c r="E2719" i="19"/>
  <c r="G2719" i="19" s="1"/>
  <c r="AA2718" i="19"/>
  <c r="X2718" i="19"/>
  <c r="R2718" i="19"/>
  <c r="T2718" i="19" s="1"/>
  <c r="P2718" i="19"/>
  <c r="N2718" i="19"/>
  <c r="I2718" i="19"/>
  <c r="E2718" i="19"/>
  <c r="G2718" i="19" s="1"/>
  <c r="AA2717" i="19"/>
  <c r="X2717" i="19"/>
  <c r="R2717" i="19"/>
  <c r="T2717" i="19" s="1"/>
  <c r="P2717" i="19"/>
  <c r="N2717" i="19"/>
  <c r="I2717" i="19"/>
  <c r="E2717" i="19"/>
  <c r="G2717" i="19" s="1"/>
  <c r="AA2716" i="19"/>
  <c r="X2716" i="19"/>
  <c r="R2716" i="19"/>
  <c r="T2716" i="19" s="1"/>
  <c r="P2716" i="19"/>
  <c r="N2716" i="19"/>
  <c r="I2716" i="19"/>
  <c r="E2716" i="19"/>
  <c r="G2716" i="19" s="1"/>
  <c r="AA2715" i="19"/>
  <c r="X2715" i="19"/>
  <c r="R2715" i="19"/>
  <c r="T2715" i="19" s="1"/>
  <c r="P2715" i="19"/>
  <c r="N2715" i="19"/>
  <c r="I2715" i="19"/>
  <c r="E2715" i="19"/>
  <c r="G2715" i="19" s="1"/>
  <c r="AA2714" i="19"/>
  <c r="X2714" i="19"/>
  <c r="R2714" i="19"/>
  <c r="T2714" i="19" s="1"/>
  <c r="P2714" i="19"/>
  <c r="N2714" i="19"/>
  <c r="I2714" i="19"/>
  <c r="E2714" i="19"/>
  <c r="G2714" i="19" s="1"/>
  <c r="AA2713" i="19"/>
  <c r="X2713" i="19"/>
  <c r="R2713" i="19"/>
  <c r="T2713" i="19" s="1"/>
  <c r="P2713" i="19"/>
  <c r="N2713" i="19"/>
  <c r="I2713" i="19"/>
  <c r="E2713" i="19"/>
  <c r="G2713" i="19" s="1"/>
  <c r="AA2712" i="19"/>
  <c r="X2712" i="19"/>
  <c r="R2712" i="19"/>
  <c r="P2712" i="19"/>
  <c r="N2712" i="19"/>
  <c r="I2712" i="19"/>
  <c r="E2712" i="19"/>
  <c r="G2712" i="19" s="1"/>
  <c r="AA2711" i="19"/>
  <c r="X2711" i="19"/>
  <c r="R2711" i="19"/>
  <c r="T2711" i="19" s="1"/>
  <c r="P2711" i="19"/>
  <c r="N2711" i="19"/>
  <c r="I2711" i="19"/>
  <c r="E2711" i="19"/>
  <c r="G2711" i="19" s="1"/>
  <c r="AA2710" i="19"/>
  <c r="X2710" i="19"/>
  <c r="R2710" i="19"/>
  <c r="T2710" i="19" s="1"/>
  <c r="P2710" i="19"/>
  <c r="N2710" i="19"/>
  <c r="I2710" i="19"/>
  <c r="E2710" i="19"/>
  <c r="G2710" i="19" s="1"/>
  <c r="AA2709" i="19"/>
  <c r="X2709" i="19"/>
  <c r="R2709" i="19"/>
  <c r="T2709" i="19" s="1"/>
  <c r="P2709" i="19"/>
  <c r="N2709" i="19"/>
  <c r="I2709" i="19"/>
  <c r="E2709" i="19"/>
  <c r="G2709" i="19" s="1"/>
  <c r="AA2708" i="19"/>
  <c r="X2708" i="19"/>
  <c r="R2708" i="19"/>
  <c r="T2708" i="19" s="1"/>
  <c r="P2708" i="19"/>
  <c r="N2708" i="19"/>
  <c r="I2708" i="19"/>
  <c r="E2708" i="19"/>
  <c r="G2708" i="19" s="1"/>
  <c r="AA2707" i="19"/>
  <c r="X2707" i="19"/>
  <c r="R2707" i="19"/>
  <c r="T2707" i="19" s="1"/>
  <c r="P2707" i="19"/>
  <c r="N2707" i="19"/>
  <c r="I2707" i="19"/>
  <c r="E2707" i="19"/>
  <c r="G2707" i="19" s="1"/>
  <c r="AA2706" i="19"/>
  <c r="X2706" i="19"/>
  <c r="R2706" i="19"/>
  <c r="T2706" i="19" s="1"/>
  <c r="P2706" i="19"/>
  <c r="N2706" i="19"/>
  <c r="I2706" i="19"/>
  <c r="E2706" i="19"/>
  <c r="G2706" i="19" s="1"/>
  <c r="AA2705" i="19"/>
  <c r="X2705" i="19"/>
  <c r="R2705" i="19"/>
  <c r="P2705" i="19"/>
  <c r="N2705" i="19"/>
  <c r="I2705" i="19"/>
  <c r="E2705" i="19"/>
  <c r="G2705" i="19" s="1"/>
  <c r="AA2704" i="19"/>
  <c r="X2704" i="19"/>
  <c r="R2704" i="19"/>
  <c r="T2704" i="19" s="1"/>
  <c r="P2704" i="19"/>
  <c r="N2704" i="19"/>
  <c r="I2704" i="19"/>
  <c r="E2704" i="19"/>
  <c r="G2704" i="19" s="1"/>
  <c r="AA2703" i="19"/>
  <c r="X2703" i="19"/>
  <c r="R2703" i="19"/>
  <c r="P2703" i="19"/>
  <c r="N2703" i="19"/>
  <c r="I2703" i="19"/>
  <c r="E2703" i="19"/>
  <c r="G2703" i="19" s="1"/>
  <c r="AA2702" i="19"/>
  <c r="X2702" i="19"/>
  <c r="R2702" i="19"/>
  <c r="T2702" i="19" s="1"/>
  <c r="P2702" i="19"/>
  <c r="N2702" i="19"/>
  <c r="I2702" i="19"/>
  <c r="E2702" i="19"/>
  <c r="G2702" i="19" s="1"/>
  <c r="AA2701" i="19"/>
  <c r="X2701" i="19"/>
  <c r="R2701" i="19"/>
  <c r="T2701" i="19" s="1"/>
  <c r="P2701" i="19"/>
  <c r="N2701" i="19"/>
  <c r="I2701" i="19"/>
  <c r="E2701" i="19"/>
  <c r="G2701" i="19" s="1"/>
  <c r="AA2700" i="19"/>
  <c r="X2700" i="19"/>
  <c r="R2700" i="19"/>
  <c r="T2700" i="19" s="1"/>
  <c r="P2700" i="19"/>
  <c r="N2700" i="19"/>
  <c r="I2700" i="19"/>
  <c r="E2700" i="19"/>
  <c r="G2700" i="19" s="1"/>
  <c r="AA2699" i="19"/>
  <c r="X2699" i="19"/>
  <c r="R2699" i="19"/>
  <c r="T2699" i="19" s="1"/>
  <c r="P2699" i="19"/>
  <c r="N2699" i="19"/>
  <c r="I2699" i="19"/>
  <c r="E2699" i="19"/>
  <c r="G2699" i="19" s="1"/>
  <c r="AA2698" i="19"/>
  <c r="X2698" i="19"/>
  <c r="R2698" i="19"/>
  <c r="T2698" i="19" s="1"/>
  <c r="P2698" i="19"/>
  <c r="N2698" i="19"/>
  <c r="I2698" i="19"/>
  <c r="E2698" i="19"/>
  <c r="G2698" i="19" s="1"/>
  <c r="AA2697" i="19"/>
  <c r="X2697" i="19"/>
  <c r="R2697" i="19"/>
  <c r="T2697" i="19" s="1"/>
  <c r="P2697" i="19"/>
  <c r="N2697" i="19"/>
  <c r="I2697" i="19"/>
  <c r="E2697" i="19"/>
  <c r="G2697" i="19" s="1"/>
  <c r="AA2696" i="19"/>
  <c r="X2696" i="19"/>
  <c r="R2696" i="19"/>
  <c r="T2696" i="19" s="1"/>
  <c r="P2696" i="19"/>
  <c r="N2696" i="19"/>
  <c r="I2696" i="19"/>
  <c r="E2696" i="19"/>
  <c r="G2696" i="19" s="1"/>
  <c r="AA2695" i="19"/>
  <c r="X2695" i="19"/>
  <c r="R2695" i="19"/>
  <c r="T2695" i="19" s="1"/>
  <c r="P2695" i="19"/>
  <c r="N2695" i="19"/>
  <c r="I2695" i="19"/>
  <c r="E2695" i="19"/>
  <c r="G2695" i="19" s="1"/>
  <c r="AA2694" i="19"/>
  <c r="X2694" i="19"/>
  <c r="R2694" i="19"/>
  <c r="T2694" i="19" s="1"/>
  <c r="P2694" i="19"/>
  <c r="N2694" i="19"/>
  <c r="I2694" i="19"/>
  <c r="E2694" i="19"/>
  <c r="G2694" i="19" s="1"/>
  <c r="AA2693" i="19"/>
  <c r="X2693" i="19"/>
  <c r="R2693" i="19"/>
  <c r="T2693" i="19" s="1"/>
  <c r="P2693" i="19"/>
  <c r="N2693" i="19"/>
  <c r="I2693" i="19"/>
  <c r="E2693" i="19"/>
  <c r="G2693" i="19" s="1"/>
  <c r="AA2692" i="19"/>
  <c r="X2692" i="19"/>
  <c r="R2692" i="19"/>
  <c r="T2692" i="19" s="1"/>
  <c r="P2692" i="19"/>
  <c r="N2692" i="19"/>
  <c r="I2692" i="19"/>
  <c r="E2692" i="19"/>
  <c r="G2692" i="19" s="1"/>
  <c r="AA2691" i="19"/>
  <c r="X2691" i="19"/>
  <c r="R2691" i="19"/>
  <c r="T2691" i="19" s="1"/>
  <c r="P2691" i="19"/>
  <c r="N2691" i="19"/>
  <c r="I2691" i="19"/>
  <c r="E2691" i="19"/>
  <c r="G2691" i="19" s="1"/>
  <c r="AA2690" i="19"/>
  <c r="X2690" i="19"/>
  <c r="R2690" i="19"/>
  <c r="T2690" i="19" s="1"/>
  <c r="P2690" i="19"/>
  <c r="N2690" i="19"/>
  <c r="I2690" i="19"/>
  <c r="E2690" i="19"/>
  <c r="G2690" i="19" s="1"/>
  <c r="AA2689" i="19"/>
  <c r="X2689" i="19"/>
  <c r="R2689" i="19"/>
  <c r="P2689" i="19"/>
  <c r="N2689" i="19"/>
  <c r="I2689" i="19"/>
  <c r="E2689" i="19"/>
  <c r="G2689" i="19" s="1"/>
  <c r="AA2688" i="19"/>
  <c r="X2688" i="19"/>
  <c r="R2688" i="19"/>
  <c r="T2688" i="19" s="1"/>
  <c r="P2688" i="19"/>
  <c r="N2688" i="19"/>
  <c r="I2688" i="19"/>
  <c r="E2688" i="19"/>
  <c r="G2688" i="19" s="1"/>
  <c r="AA2687" i="19"/>
  <c r="X2687" i="19"/>
  <c r="R2687" i="19"/>
  <c r="T2687" i="19" s="1"/>
  <c r="P2687" i="19"/>
  <c r="N2687" i="19"/>
  <c r="I2687" i="19"/>
  <c r="E2687" i="19"/>
  <c r="G2687" i="19" s="1"/>
  <c r="AA2686" i="19"/>
  <c r="X2686" i="19"/>
  <c r="R2686" i="19"/>
  <c r="T2686" i="19" s="1"/>
  <c r="P2686" i="19"/>
  <c r="N2686" i="19"/>
  <c r="I2686" i="19"/>
  <c r="E2686" i="19"/>
  <c r="G2686" i="19" s="1"/>
  <c r="AA2685" i="19"/>
  <c r="X2685" i="19"/>
  <c r="R2685" i="19"/>
  <c r="T2685" i="19" s="1"/>
  <c r="P2685" i="19"/>
  <c r="N2685" i="19"/>
  <c r="I2685" i="19"/>
  <c r="E2685" i="19"/>
  <c r="G2685" i="19" s="1"/>
  <c r="AA2684" i="19"/>
  <c r="X2684" i="19"/>
  <c r="R2684" i="19"/>
  <c r="T2684" i="19" s="1"/>
  <c r="P2684" i="19"/>
  <c r="N2684" i="19"/>
  <c r="I2684" i="19"/>
  <c r="E2684" i="19"/>
  <c r="G2684" i="19" s="1"/>
  <c r="AA2683" i="19"/>
  <c r="X2683" i="19"/>
  <c r="R2683" i="19"/>
  <c r="T2683" i="19" s="1"/>
  <c r="P2683" i="19"/>
  <c r="N2683" i="19"/>
  <c r="I2683" i="19"/>
  <c r="E2683" i="19"/>
  <c r="G2683" i="19" s="1"/>
  <c r="AA2682" i="19"/>
  <c r="X2682" i="19"/>
  <c r="R2682" i="19"/>
  <c r="T2682" i="19" s="1"/>
  <c r="P2682" i="19"/>
  <c r="N2682" i="19"/>
  <c r="I2682" i="19"/>
  <c r="E2682" i="19"/>
  <c r="G2682" i="19" s="1"/>
  <c r="AA2681" i="19"/>
  <c r="X2681" i="19"/>
  <c r="R2681" i="19"/>
  <c r="T2681" i="19" s="1"/>
  <c r="P2681" i="19"/>
  <c r="N2681" i="19"/>
  <c r="I2681" i="19"/>
  <c r="E2681" i="19"/>
  <c r="G2681" i="19" s="1"/>
  <c r="AA2680" i="19"/>
  <c r="X2680" i="19"/>
  <c r="R2680" i="19"/>
  <c r="P2680" i="19"/>
  <c r="N2680" i="19"/>
  <c r="I2680" i="19"/>
  <c r="E2680" i="19"/>
  <c r="G2680" i="19" s="1"/>
  <c r="AA2679" i="19"/>
  <c r="X2679" i="19"/>
  <c r="R2679" i="19"/>
  <c r="T2679" i="19" s="1"/>
  <c r="P2679" i="19"/>
  <c r="N2679" i="19"/>
  <c r="I2679" i="19"/>
  <c r="E2679" i="19"/>
  <c r="G2679" i="19" s="1"/>
  <c r="AA2678" i="19"/>
  <c r="X2678" i="19"/>
  <c r="R2678" i="19"/>
  <c r="T2678" i="19" s="1"/>
  <c r="P2678" i="19"/>
  <c r="N2678" i="19"/>
  <c r="I2678" i="19"/>
  <c r="E2678" i="19"/>
  <c r="G2678" i="19" s="1"/>
  <c r="AA2677" i="19"/>
  <c r="X2677" i="19"/>
  <c r="R2677" i="19"/>
  <c r="T2677" i="19" s="1"/>
  <c r="P2677" i="19"/>
  <c r="N2677" i="19"/>
  <c r="I2677" i="19"/>
  <c r="E2677" i="19"/>
  <c r="G2677" i="19" s="1"/>
  <c r="AA2676" i="19"/>
  <c r="X2676" i="19"/>
  <c r="R2676" i="19"/>
  <c r="T2676" i="19" s="1"/>
  <c r="P2676" i="19"/>
  <c r="N2676" i="19"/>
  <c r="I2676" i="19"/>
  <c r="E2676" i="19"/>
  <c r="G2676" i="19" s="1"/>
  <c r="AA2675" i="19"/>
  <c r="X2675" i="19"/>
  <c r="R2675" i="19"/>
  <c r="T2675" i="19" s="1"/>
  <c r="P2675" i="19"/>
  <c r="N2675" i="19"/>
  <c r="I2675" i="19"/>
  <c r="E2675" i="19"/>
  <c r="G2675" i="19" s="1"/>
  <c r="AA2674" i="19"/>
  <c r="X2674" i="19"/>
  <c r="R2674" i="19"/>
  <c r="T2674" i="19" s="1"/>
  <c r="P2674" i="19"/>
  <c r="N2674" i="19"/>
  <c r="I2674" i="19"/>
  <c r="E2674" i="19"/>
  <c r="G2674" i="19" s="1"/>
  <c r="AA2673" i="19"/>
  <c r="X2673" i="19"/>
  <c r="R2673" i="19"/>
  <c r="T2673" i="19" s="1"/>
  <c r="P2673" i="19"/>
  <c r="N2673" i="19"/>
  <c r="I2673" i="19"/>
  <c r="E2673" i="19"/>
  <c r="G2673" i="19" s="1"/>
  <c r="AA2672" i="19"/>
  <c r="X2672" i="19"/>
  <c r="R2672" i="19"/>
  <c r="T2672" i="19" s="1"/>
  <c r="P2672" i="19"/>
  <c r="N2672" i="19"/>
  <c r="I2672" i="19"/>
  <c r="E2672" i="19"/>
  <c r="G2672" i="19" s="1"/>
  <c r="AA2671" i="19"/>
  <c r="X2671" i="19"/>
  <c r="R2671" i="19"/>
  <c r="T2671" i="19" s="1"/>
  <c r="P2671" i="19"/>
  <c r="N2671" i="19"/>
  <c r="I2671" i="19"/>
  <c r="E2671" i="19"/>
  <c r="G2671" i="19" s="1"/>
  <c r="AA2670" i="19"/>
  <c r="X2670" i="19"/>
  <c r="R2670" i="19"/>
  <c r="T2670" i="19" s="1"/>
  <c r="P2670" i="19"/>
  <c r="N2670" i="19"/>
  <c r="I2670" i="19"/>
  <c r="E2670" i="19"/>
  <c r="G2670" i="19" s="1"/>
  <c r="AA2669" i="19"/>
  <c r="X2669" i="19"/>
  <c r="R2669" i="19"/>
  <c r="T2669" i="19" s="1"/>
  <c r="P2669" i="19"/>
  <c r="N2669" i="19"/>
  <c r="I2669" i="19"/>
  <c r="E2669" i="19"/>
  <c r="G2669" i="19" s="1"/>
  <c r="AA2668" i="19"/>
  <c r="X2668" i="19"/>
  <c r="R2668" i="19"/>
  <c r="T2668" i="19" s="1"/>
  <c r="P2668" i="19"/>
  <c r="N2668" i="19"/>
  <c r="I2668" i="19"/>
  <c r="E2668" i="19"/>
  <c r="G2668" i="19" s="1"/>
  <c r="AA2667" i="19"/>
  <c r="X2667" i="19"/>
  <c r="R2667" i="19"/>
  <c r="T2667" i="19" s="1"/>
  <c r="P2667" i="19"/>
  <c r="N2667" i="19"/>
  <c r="I2667" i="19"/>
  <c r="E2667" i="19"/>
  <c r="G2667" i="19" s="1"/>
  <c r="AA2666" i="19"/>
  <c r="X2666" i="19"/>
  <c r="R2666" i="19"/>
  <c r="T2666" i="19" s="1"/>
  <c r="P2666" i="19"/>
  <c r="N2666" i="19"/>
  <c r="I2666" i="19"/>
  <c r="E2666" i="19"/>
  <c r="G2666" i="19" s="1"/>
  <c r="AA2665" i="19"/>
  <c r="X2665" i="19"/>
  <c r="R2665" i="19"/>
  <c r="T2665" i="19" s="1"/>
  <c r="P2665" i="19"/>
  <c r="N2665" i="19"/>
  <c r="I2665" i="19"/>
  <c r="E2665" i="19"/>
  <c r="G2665" i="19" s="1"/>
  <c r="AA2664" i="19"/>
  <c r="X2664" i="19"/>
  <c r="R2664" i="19"/>
  <c r="T2664" i="19" s="1"/>
  <c r="P2664" i="19"/>
  <c r="N2664" i="19"/>
  <c r="I2664" i="19"/>
  <c r="E2664" i="19"/>
  <c r="G2664" i="19" s="1"/>
  <c r="AA2663" i="19"/>
  <c r="X2663" i="19"/>
  <c r="R2663" i="19"/>
  <c r="P2663" i="19"/>
  <c r="N2663" i="19"/>
  <c r="I2663" i="19"/>
  <c r="E2663" i="19"/>
  <c r="G2663" i="19" s="1"/>
  <c r="AA2662" i="19"/>
  <c r="X2662" i="19"/>
  <c r="R2662" i="19"/>
  <c r="T2662" i="19" s="1"/>
  <c r="P2662" i="19"/>
  <c r="N2662" i="19"/>
  <c r="I2662" i="19"/>
  <c r="E2662" i="19"/>
  <c r="G2662" i="19" s="1"/>
  <c r="AA2661" i="19"/>
  <c r="X2661" i="19"/>
  <c r="R2661" i="19"/>
  <c r="T2661" i="19" s="1"/>
  <c r="P2661" i="19"/>
  <c r="N2661" i="19"/>
  <c r="I2661" i="19"/>
  <c r="E2661" i="19"/>
  <c r="G2661" i="19" s="1"/>
  <c r="AA2660" i="19"/>
  <c r="X2660" i="19"/>
  <c r="R2660" i="19"/>
  <c r="T2660" i="19" s="1"/>
  <c r="P2660" i="19"/>
  <c r="N2660" i="19"/>
  <c r="I2660" i="19"/>
  <c r="E2660" i="19"/>
  <c r="G2660" i="19" s="1"/>
  <c r="AA2659" i="19"/>
  <c r="X2659" i="19"/>
  <c r="R2659" i="19"/>
  <c r="T2659" i="19" s="1"/>
  <c r="P2659" i="19"/>
  <c r="N2659" i="19"/>
  <c r="I2659" i="19"/>
  <c r="E2659" i="19"/>
  <c r="G2659" i="19" s="1"/>
  <c r="AA2658" i="19"/>
  <c r="X2658" i="19"/>
  <c r="R2658" i="19"/>
  <c r="T2658" i="19" s="1"/>
  <c r="P2658" i="19"/>
  <c r="N2658" i="19"/>
  <c r="I2658" i="19"/>
  <c r="E2658" i="19"/>
  <c r="G2658" i="19" s="1"/>
  <c r="AA2657" i="19"/>
  <c r="X2657" i="19"/>
  <c r="R2657" i="19"/>
  <c r="T2657" i="19" s="1"/>
  <c r="P2657" i="19"/>
  <c r="N2657" i="19"/>
  <c r="I2657" i="19"/>
  <c r="E2657" i="19"/>
  <c r="G2657" i="19" s="1"/>
  <c r="AA2656" i="19"/>
  <c r="X2656" i="19"/>
  <c r="R2656" i="19"/>
  <c r="T2656" i="19" s="1"/>
  <c r="P2656" i="19"/>
  <c r="N2656" i="19"/>
  <c r="I2656" i="19"/>
  <c r="E2656" i="19"/>
  <c r="G2656" i="19" s="1"/>
  <c r="AA2655" i="19"/>
  <c r="X2655" i="19"/>
  <c r="R2655" i="19"/>
  <c r="T2655" i="19" s="1"/>
  <c r="P2655" i="19"/>
  <c r="N2655" i="19"/>
  <c r="I2655" i="19"/>
  <c r="E2655" i="19"/>
  <c r="G2655" i="19" s="1"/>
  <c r="AA2654" i="19"/>
  <c r="X2654" i="19"/>
  <c r="R2654" i="19"/>
  <c r="T2654" i="19" s="1"/>
  <c r="P2654" i="19"/>
  <c r="N2654" i="19"/>
  <c r="I2654" i="19"/>
  <c r="E2654" i="19"/>
  <c r="G2654" i="19" s="1"/>
  <c r="AA2653" i="19"/>
  <c r="X2653" i="19"/>
  <c r="R2653" i="19"/>
  <c r="P2653" i="19"/>
  <c r="N2653" i="19"/>
  <c r="I2653" i="19"/>
  <c r="E2653" i="19"/>
  <c r="G2653" i="19" s="1"/>
  <c r="AA2652" i="19"/>
  <c r="X2652" i="19"/>
  <c r="R2652" i="19"/>
  <c r="T2652" i="19" s="1"/>
  <c r="P2652" i="19"/>
  <c r="N2652" i="19"/>
  <c r="I2652" i="19"/>
  <c r="E2652" i="19"/>
  <c r="G2652" i="19" s="1"/>
  <c r="AA2651" i="19"/>
  <c r="X2651" i="19"/>
  <c r="R2651" i="19"/>
  <c r="T2651" i="19" s="1"/>
  <c r="P2651" i="19"/>
  <c r="N2651" i="19"/>
  <c r="I2651" i="19"/>
  <c r="E2651" i="19"/>
  <c r="G2651" i="19" s="1"/>
  <c r="AA2650" i="19"/>
  <c r="X2650" i="19"/>
  <c r="R2650" i="19"/>
  <c r="T2650" i="19" s="1"/>
  <c r="P2650" i="19"/>
  <c r="N2650" i="19"/>
  <c r="I2650" i="19"/>
  <c r="E2650" i="19"/>
  <c r="G2650" i="19" s="1"/>
  <c r="AA2649" i="19"/>
  <c r="X2649" i="19"/>
  <c r="R2649" i="19"/>
  <c r="P2649" i="19"/>
  <c r="N2649" i="19"/>
  <c r="I2649" i="19"/>
  <c r="E2649" i="19"/>
  <c r="G2649" i="19" s="1"/>
  <c r="AA2648" i="19"/>
  <c r="X2648" i="19"/>
  <c r="R2648" i="19"/>
  <c r="T2648" i="19" s="1"/>
  <c r="P2648" i="19"/>
  <c r="N2648" i="19"/>
  <c r="I2648" i="19"/>
  <c r="E2648" i="19"/>
  <c r="G2648" i="19" s="1"/>
  <c r="AA2647" i="19"/>
  <c r="X2647" i="19"/>
  <c r="R2647" i="19"/>
  <c r="T2647" i="19" s="1"/>
  <c r="P2647" i="19"/>
  <c r="N2647" i="19"/>
  <c r="I2647" i="19"/>
  <c r="E2647" i="19"/>
  <c r="G2647" i="19" s="1"/>
  <c r="AA2646" i="19"/>
  <c r="X2646" i="19"/>
  <c r="R2646" i="19"/>
  <c r="T2646" i="19" s="1"/>
  <c r="P2646" i="19"/>
  <c r="N2646" i="19"/>
  <c r="I2646" i="19"/>
  <c r="E2646" i="19"/>
  <c r="G2646" i="19" s="1"/>
  <c r="AA2645" i="19"/>
  <c r="X2645" i="19"/>
  <c r="R2645" i="19"/>
  <c r="T2645" i="19" s="1"/>
  <c r="P2645" i="19"/>
  <c r="N2645" i="19"/>
  <c r="I2645" i="19"/>
  <c r="E2645" i="19"/>
  <c r="G2645" i="19" s="1"/>
  <c r="AA2644" i="19"/>
  <c r="X2644" i="19"/>
  <c r="R2644" i="19"/>
  <c r="T2644" i="19" s="1"/>
  <c r="P2644" i="19"/>
  <c r="N2644" i="19"/>
  <c r="I2644" i="19"/>
  <c r="E2644" i="19"/>
  <c r="G2644" i="19" s="1"/>
  <c r="AA2643" i="19"/>
  <c r="X2643" i="19"/>
  <c r="R2643" i="19"/>
  <c r="T2643" i="19" s="1"/>
  <c r="P2643" i="19"/>
  <c r="N2643" i="19"/>
  <c r="I2643" i="19"/>
  <c r="E2643" i="19"/>
  <c r="G2643" i="19" s="1"/>
  <c r="AA2642" i="19"/>
  <c r="X2642" i="19"/>
  <c r="R2642" i="19"/>
  <c r="T2642" i="19" s="1"/>
  <c r="P2642" i="19"/>
  <c r="N2642" i="19"/>
  <c r="I2642" i="19"/>
  <c r="E2642" i="19"/>
  <c r="G2642" i="19" s="1"/>
  <c r="AA2641" i="19"/>
  <c r="X2641" i="19"/>
  <c r="R2641" i="19"/>
  <c r="T2641" i="19" s="1"/>
  <c r="P2641" i="19"/>
  <c r="N2641" i="19"/>
  <c r="I2641" i="19"/>
  <c r="E2641" i="19"/>
  <c r="G2641" i="19" s="1"/>
  <c r="AA2640" i="19"/>
  <c r="X2640" i="19"/>
  <c r="R2640" i="19"/>
  <c r="T2640" i="19" s="1"/>
  <c r="P2640" i="19"/>
  <c r="N2640" i="19"/>
  <c r="I2640" i="19"/>
  <c r="E2640" i="19"/>
  <c r="G2640" i="19" s="1"/>
  <c r="AA2639" i="19"/>
  <c r="X2639" i="19"/>
  <c r="R2639" i="19"/>
  <c r="T2639" i="19" s="1"/>
  <c r="P2639" i="19"/>
  <c r="N2639" i="19"/>
  <c r="I2639" i="19"/>
  <c r="E2639" i="19"/>
  <c r="G2639" i="19" s="1"/>
  <c r="AA2638" i="19"/>
  <c r="X2638" i="19"/>
  <c r="R2638" i="19"/>
  <c r="T2638" i="19" s="1"/>
  <c r="P2638" i="19"/>
  <c r="N2638" i="19"/>
  <c r="I2638" i="19"/>
  <c r="E2638" i="19"/>
  <c r="G2638" i="19" s="1"/>
  <c r="AA2637" i="19"/>
  <c r="X2637" i="19"/>
  <c r="R2637" i="19"/>
  <c r="P2637" i="19"/>
  <c r="N2637" i="19"/>
  <c r="I2637" i="19"/>
  <c r="E2637" i="19"/>
  <c r="G2637" i="19" s="1"/>
  <c r="AA2636" i="19"/>
  <c r="X2636" i="19"/>
  <c r="R2636" i="19"/>
  <c r="T2636" i="19" s="1"/>
  <c r="P2636" i="19"/>
  <c r="N2636" i="19"/>
  <c r="I2636" i="19"/>
  <c r="E2636" i="19"/>
  <c r="G2636" i="19" s="1"/>
  <c r="AA2635" i="19"/>
  <c r="X2635" i="19"/>
  <c r="R2635" i="19"/>
  <c r="T2635" i="19" s="1"/>
  <c r="P2635" i="19"/>
  <c r="N2635" i="19"/>
  <c r="I2635" i="19"/>
  <c r="E2635" i="19"/>
  <c r="G2635" i="19" s="1"/>
  <c r="AA2634" i="19"/>
  <c r="X2634" i="19"/>
  <c r="R2634" i="19"/>
  <c r="T2634" i="19" s="1"/>
  <c r="P2634" i="19"/>
  <c r="N2634" i="19"/>
  <c r="I2634" i="19"/>
  <c r="E2634" i="19"/>
  <c r="G2634" i="19" s="1"/>
  <c r="AA2633" i="19"/>
  <c r="X2633" i="19"/>
  <c r="R2633" i="19"/>
  <c r="T2633" i="19" s="1"/>
  <c r="P2633" i="19"/>
  <c r="N2633" i="19"/>
  <c r="I2633" i="19"/>
  <c r="E2633" i="19"/>
  <c r="G2633" i="19" s="1"/>
  <c r="AA2632" i="19"/>
  <c r="X2632" i="19"/>
  <c r="R2632" i="19"/>
  <c r="T2632" i="19" s="1"/>
  <c r="P2632" i="19"/>
  <c r="N2632" i="19"/>
  <c r="I2632" i="19"/>
  <c r="E2632" i="19"/>
  <c r="G2632" i="19" s="1"/>
  <c r="AA2631" i="19"/>
  <c r="X2631" i="19"/>
  <c r="R2631" i="19"/>
  <c r="T2631" i="19" s="1"/>
  <c r="P2631" i="19"/>
  <c r="N2631" i="19"/>
  <c r="I2631" i="19"/>
  <c r="E2631" i="19"/>
  <c r="G2631" i="19" s="1"/>
  <c r="AA2630" i="19"/>
  <c r="X2630" i="19"/>
  <c r="R2630" i="19"/>
  <c r="T2630" i="19" s="1"/>
  <c r="P2630" i="19"/>
  <c r="N2630" i="19"/>
  <c r="I2630" i="19"/>
  <c r="E2630" i="19"/>
  <c r="G2630" i="19" s="1"/>
  <c r="AA2629" i="19"/>
  <c r="X2629" i="19"/>
  <c r="R2629" i="19"/>
  <c r="T2629" i="19" s="1"/>
  <c r="P2629" i="19"/>
  <c r="N2629" i="19"/>
  <c r="I2629" i="19"/>
  <c r="E2629" i="19"/>
  <c r="G2629" i="19" s="1"/>
  <c r="AA2628" i="19"/>
  <c r="X2628" i="19"/>
  <c r="R2628" i="19"/>
  <c r="T2628" i="19" s="1"/>
  <c r="P2628" i="19"/>
  <c r="N2628" i="19"/>
  <c r="I2628" i="19"/>
  <c r="E2628" i="19"/>
  <c r="G2628" i="19" s="1"/>
  <c r="AA2627" i="19"/>
  <c r="X2627" i="19"/>
  <c r="R2627" i="19"/>
  <c r="T2627" i="19" s="1"/>
  <c r="P2627" i="19"/>
  <c r="N2627" i="19"/>
  <c r="I2627" i="19"/>
  <c r="E2627" i="19"/>
  <c r="G2627" i="19" s="1"/>
  <c r="AA2626" i="19"/>
  <c r="X2626" i="19"/>
  <c r="R2626" i="19"/>
  <c r="T2626" i="19" s="1"/>
  <c r="P2626" i="19"/>
  <c r="N2626" i="19"/>
  <c r="I2626" i="19"/>
  <c r="E2626" i="19"/>
  <c r="G2626" i="19" s="1"/>
  <c r="AA2625" i="19"/>
  <c r="X2625" i="19"/>
  <c r="R2625" i="19"/>
  <c r="T2625" i="19" s="1"/>
  <c r="P2625" i="19"/>
  <c r="N2625" i="19"/>
  <c r="I2625" i="19"/>
  <c r="E2625" i="19"/>
  <c r="G2625" i="19" s="1"/>
  <c r="AA2624" i="19"/>
  <c r="X2624" i="19"/>
  <c r="R2624" i="19"/>
  <c r="T2624" i="19" s="1"/>
  <c r="P2624" i="19"/>
  <c r="N2624" i="19"/>
  <c r="I2624" i="19"/>
  <c r="E2624" i="19"/>
  <c r="G2624" i="19" s="1"/>
  <c r="AA2623" i="19"/>
  <c r="X2623" i="19"/>
  <c r="R2623" i="19"/>
  <c r="T2623" i="19" s="1"/>
  <c r="P2623" i="19"/>
  <c r="N2623" i="19"/>
  <c r="I2623" i="19"/>
  <c r="E2623" i="19"/>
  <c r="G2623" i="19" s="1"/>
  <c r="AA2622" i="19"/>
  <c r="X2622" i="19"/>
  <c r="R2622" i="19"/>
  <c r="P2622" i="19"/>
  <c r="N2622" i="19"/>
  <c r="I2622" i="19"/>
  <c r="E2622" i="19"/>
  <c r="G2622" i="19" s="1"/>
  <c r="AA2621" i="19"/>
  <c r="X2621" i="19"/>
  <c r="R2621" i="19"/>
  <c r="T2621" i="19" s="1"/>
  <c r="P2621" i="19"/>
  <c r="N2621" i="19"/>
  <c r="I2621" i="19"/>
  <c r="E2621" i="19"/>
  <c r="G2621" i="19" s="1"/>
  <c r="AA2620" i="19"/>
  <c r="X2620" i="19"/>
  <c r="R2620" i="19"/>
  <c r="T2620" i="19" s="1"/>
  <c r="P2620" i="19"/>
  <c r="N2620" i="19"/>
  <c r="I2620" i="19"/>
  <c r="E2620" i="19"/>
  <c r="G2620" i="19" s="1"/>
  <c r="AA2619" i="19"/>
  <c r="X2619" i="19"/>
  <c r="R2619" i="19"/>
  <c r="T2619" i="19" s="1"/>
  <c r="P2619" i="19"/>
  <c r="N2619" i="19"/>
  <c r="I2619" i="19"/>
  <c r="E2619" i="19"/>
  <c r="G2619" i="19" s="1"/>
  <c r="AA2618" i="19"/>
  <c r="X2618" i="19"/>
  <c r="R2618" i="19"/>
  <c r="T2618" i="19" s="1"/>
  <c r="P2618" i="19"/>
  <c r="N2618" i="19"/>
  <c r="I2618" i="19"/>
  <c r="E2618" i="19"/>
  <c r="G2618" i="19" s="1"/>
  <c r="AA2617" i="19"/>
  <c r="X2617" i="19"/>
  <c r="R2617" i="19"/>
  <c r="T2617" i="19" s="1"/>
  <c r="P2617" i="19"/>
  <c r="N2617" i="19"/>
  <c r="I2617" i="19"/>
  <c r="E2617" i="19"/>
  <c r="G2617" i="19" s="1"/>
  <c r="AA2616" i="19"/>
  <c r="X2616" i="19"/>
  <c r="R2616" i="19"/>
  <c r="T2616" i="19" s="1"/>
  <c r="P2616" i="19"/>
  <c r="N2616" i="19"/>
  <c r="I2616" i="19"/>
  <c r="E2616" i="19"/>
  <c r="G2616" i="19" s="1"/>
  <c r="AA2615" i="19"/>
  <c r="X2615" i="19"/>
  <c r="R2615" i="19"/>
  <c r="T2615" i="19" s="1"/>
  <c r="P2615" i="19"/>
  <c r="N2615" i="19"/>
  <c r="I2615" i="19"/>
  <c r="E2615" i="19"/>
  <c r="G2615" i="19" s="1"/>
  <c r="AA2614" i="19"/>
  <c r="X2614" i="19"/>
  <c r="R2614" i="19"/>
  <c r="T2614" i="19" s="1"/>
  <c r="P2614" i="19"/>
  <c r="N2614" i="19"/>
  <c r="I2614" i="19"/>
  <c r="E2614" i="19"/>
  <c r="G2614" i="19" s="1"/>
  <c r="AA2613" i="19"/>
  <c r="X2613" i="19"/>
  <c r="R2613" i="19"/>
  <c r="T2613" i="19" s="1"/>
  <c r="P2613" i="19"/>
  <c r="N2613" i="19"/>
  <c r="I2613" i="19"/>
  <c r="E2613" i="19"/>
  <c r="G2613" i="19" s="1"/>
  <c r="AA2612" i="19"/>
  <c r="X2612" i="19"/>
  <c r="R2612" i="19"/>
  <c r="T2612" i="19" s="1"/>
  <c r="P2612" i="19"/>
  <c r="N2612" i="19"/>
  <c r="I2612" i="19"/>
  <c r="E2612" i="19"/>
  <c r="G2612" i="19" s="1"/>
  <c r="AA2611" i="19"/>
  <c r="X2611" i="19"/>
  <c r="R2611" i="19"/>
  <c r="T2611" i="19" s="1"/>
  <c r="P2611" i="19"/>
  <c r="N2611" i="19"/>
  <c r="I2611" i="19"/>
  <c r="E2611" i="19"/>
  <c r="G2611" i="19" s="1"/>
  <c r="AA2610" i="19"/>
  <c r="X2610" i="19"/>
  <c r="R2610" i="19"/>
  <c r="T2610" i="19" s="1"/>
  <c r="P2610" i="19"/>
  <c r="N2610" i="19"/>
  <c r="I2610" i="19"/>
  <c r="E2610" i="19"/>
  <c r="G2610" i="19" s="1"/>
  <c r="AA2609" i="19"/>
  <c r="X2609" i="19"/>
  <c r="R2609" i="19"/>
  <c r="T2609" i="19" s="1"/>
  <c r="P2609" i="19"/>
  <c r="N2609" i="19"/>
  <c r="I2609" i="19"/>
  <c r="E2609" i="19"/>
  <c r="G2609" i="19" s="1"/>
  <c r="AA2608" i="19"/>
  <c r="X2608" i="19"/>
  <c r="R2608" i="19"/>
  <c r="P2608" i="19"/>
  <c r="N2608" i="19"/>
  <c r="I2608" i="19"/>
  <c r="E2608" i="19"/>
  <c r="G2608" i="19" s="1"/>
  <c r="AA2607" i="19"/>
  <c r="X2607" i="19"/>
  <c r="R2607" i="19"/>
  <c r="T2607" i="19" s="1"/>
  <c r="P2607" i="19"/>
  <c r="N2607" i="19"/>
  <c r="I2607" i="19"/>
  <c r="E2607" i="19"/>
  <c r="G2607" i="19" s="1"/>
  <c r="AA2606" i="19"/>
  <c r="X2606" i="19"/>
  <c r="R2606" i="19"/>
  <c r="T2606" i="19" s="1"/>
  <c r="P2606" i="19"/>
  <c r="N2606" i="19"/>
  <c r="I2606" i="19"/>
  <c r="E2606" i="19"/>
  <c r="G2606" i="19" s="1"/>
  <c r="AA2605" i="19"/>
  <c r="X2605" i="19"/>
  <c r="R2605" i="19"/>
  <c r="T2605" i="19" s="1"/>
  <c r="P2605" i="19"/>
  <c r="N2605" i="19"/>
  <c r="I2605" i="19"/>
  <c r="E2605" i="19"/>
  <c r="G2605" i="19" s="1"/>
  <c r="AA2604" i="19"/>
  <c r="X2604" i="19"/>
  <c r="R2604" i="19"/>
  <c r="T2604" i="19" s="1"/>
  <c r="P2604" i="19"/>
  <c r="N2604" i="19"/>
  <c r="I2604" i="19"/>
  <c r="E2604" i="19"/>
  <c r="G2604" i="19" s="1"/>
  <c r="AA2603" i="19"/>
  <c r="X2603" i="19"/>
  <c r="R2603" i="19"/>
  <c r="T2603" i="19" s="1"/>
  <c r="P2603" i="19"/>
  <c r="N2603" i="19"/>
  <c r="I2603" i="19"/>
  <c r="E2603" i="19"/>
  <c r="G2603" i="19" s="1"/>
  <c r="AA2602" i="19"/>
  <c r="X2602" i="19"/>
  <c r="R2602" i="19"/>
  <c r="T2602" i="19" s="1"/>
  <c r="P2602" i="19"/>
  <c r="N2602" i="19"/>
  <c r="I2602" i="19"/>
  <c r="E2602" i="19"/>
  <c r="G2602" i="19" s="1"/>
  <c r="AA2601" i="19"/>
  <c r="X2601" i="19"/>
  <c r="R2601" i="19"/>
  <c r="T2601" i="19" s="1"/>
  <c r="P2601" i="19"/>
  <c r="N2601" i="19"/>
  <c r="I2601" i="19"/>
  <c r="E2601" i="19"/>
  <c r="G2601" i="19" s="1"/>
  <c r="AA2600" i="19"/>
  <c r="X2600" i="19"/>
  <c r="R2600" i="19"/>
  <c r="T2600" i="19" s="1"/>
  <c r="P2600" i="19"/>
  <c r="N2600" i="19"/>
  <c r="I2600" i="19"/>
  <c r="E2600" i="19"/>
  <c r="G2600" i="19" s="1"/>
  <c r="AA2599" i="19"/>
  <c r="X2599" i="19"/>
  <c r="R2599" i="19"/>
  <c r="T2599" i="19" s="1"/>
  <c r="P2599" i="19"/>
  <c r="N2599" i="19"/>
  <c r="I2599" i="19"/>
  <c r="E2599" i="19"/>
  <c r="G2599" i="19" s="1"/>
  <c r="AA2598" i="19"/>
  <c r="X2598" i="19"/>
  <c r="R2598" i="19"/>
  <c r="T2598" i="19" s="1"/>
  <c r="P2598" i="19"/>
  <c r="N2598" i="19"/>
  <c r="I2598" i="19"/>
  <c r="E2598" i="19"/>
  <c r="G2598" i="19" s="1"/>
  <c r="AA2597" i="19"/>
  <c r="X2597" i="19"/>
  <c r="R2597" i="19"/>
  <c r="T2597" i="19" s="1"/>
  <c r="P2597" i="19"/>
  <c r="N2597" i="19"/>
  <c r="I2597" i="19"/>
  <c r="E2597" i="19"/>
  <c r="G2597" i="19" s="1"/>
  <c r="AA2596" i="19"/>
  <c r="X2596" i="19"/>
  <c r="R2596" i="19"/>
  <c r="T2596" i="19" s="1"/>
  <c r="P2596" i="19"/>
  <c r="N2596" i="19"/>
  <c r="I2596" i="19"/>
  <c r="E2596" i="19"/>
  <c r="G2596" i="19" s="1"/>
  <c r="AA2595" i="19"/>
  <c r="X2595" i="19"/>
  <c r="R2595" i="19"/>
  <c r="T2595" i="19" s="1"/>
  <c r="P2595" i="19"/>
  <c r="N2595" i="19"/>
  <c r="I2595" i="19"/>
  <c r="E2595" i="19"/>
  <c r="G2595" i="19" s="1"/>
  <c r="AA2594" i="19"/>
  <c r="X2594" i="19"/>
  <c r="R2594" i="19"/>
  <c r="T2594" i="19" s="1"/>
  <c r="P2594" i="19"/>
  <c r="N2594" i="19"/>
  <c r="I2594" i="19"/>
  <c r="E2594" i="19"/>
  <c r="G2594" i="19" s="1"/>
  <c r="AA2593" i="19"/>
  <c r="X2593" i="19"/>
  <c r="R2593" i="19"/>
  <c r="T2593" i="19" s="1"/>
  <c r="P2593" i="19"/>
  <c r="N2593" i="19"/>
  <c r="I2593" i="19"/>
  <c r="E2593" i="19"/>
  <c r="G2593" i="19" s="1"/>
  <c r="AA2592" i="19"/>
  <c r="X2592" i="19"/>
  <c r="R2592" i="19"/>
  <c r="T2592" i="19" s="1"/>
  <c r="P2592" i="19"/>
  <c r="N2592" i="19"/>
  <c r="I2592" i="19"/>
  <c r="E2592" i="19"/>
  <c r="G2592" i="19" s="1"/>
  <c r="AA2591" i="19"/>
  <c r="X2591" i="19"/>
  <c r="R2591" i="19"/>
  <c r="T2591" i="19" s="1"/>
  <c r="P2591" i="19"/>
  <c r="N2591" i="19"/>
  <c r="I2591" i="19"/>
  <c r="E2591" i="19"/>
  <c r="G2591" i="19" s="1"/>
  <c r="AA2590" i="19"/>
  <c r="X2590" i="19"/>
  <c r="R2590" i="19"/>
  <c r="T2590" i="19" s="1"/>
  <c r="P2590" i="19"/>
  <c r="N2590" i="19"/>
  <c r="I2590" i="19"/>
  <c r="E2590" i="19"/>
  <c r="G2590" i="19" s="1"/>
  <c r="AA2589" i="19"/>
  <c r="X2589" i="19"/>
  <c r="R2589" i="19"/>
  <c r="T2589" i="19" s="1"/>
  <c r="P2589" i="19"/>
  <c r="N2589" i="19"/>
  <c r="I2589" i="19"/>
  <c r="E2589" i="19"/>
  <c r="G2589" i="19" s="1"/>
  <c r="AA2588" i="19"/>
  <c r="X2588" i="19"/>
  <c r="R2588" i="19"/>
  <c r="T2588" i="19" s="1"/>
  <c r="P2588" i="19"/>
  <c r="N2588" i="19"/>
  <c r="I2588" i="19"/>
  <c r="E2588" i="19"/>
  <c r="G2588" i="19" s="1"/>
  <c r="AA2587" i="19"/>
  <c r="X2587" i="19"/>
  <c r="R2587" i="19"/>
  <c r="T2587" i="19" s="1"/>
  <c r="P2587" i="19"/>
  <c r="N2587" i="19"/>
  <c r="I2587" i="19"/>
  <c r="E2587" i="19"/>
  <c r="G2587" i="19" s="1"/>
  <c r="AA2586" i="19"/>
  <c r="X2586" i="19"/>
  <c r="R2586" i="19"/>
  <c r="T2586" i="19" s="1"/>
  <c r="P2586" i="19"/>
  <c r="N2586" i="19"/>
  <c r="I2586" i="19"/>
  <c r="E2586" i="19"/>
  <c r="G2586" i="19" s="1"/>
  <c r="AA2585" i="19"/>
  <c r="X2585" i="19"/>
  <c r="R2585" i="19"/>
  <c r="T2585" i="19" s="1"/>
  <c r="P2585" i="19"/>
  <c r="N2585" i="19"/>
  <c r="I2585" i="19"/>
  <c r="E2585" i="19"/>
  <c r="G2585" i="19" s="1"/>
  <c r="AA2584" i="19"/>
  <c r="X2584" i="19"/>
  <c r="R2584" i="19"/>
  <c r="T2584" i="19" s="1"/>
  <c r="P2584" i="19"/>
  <c r="N2584" i="19"/>
  <c r="I2584" i="19"/>
  <c r="E2584" i="19"/>
  <c r="G2584" i="19" s="1"/>
  <c r="AA2583" i="19"/>
  <c r="X2583" i="19"/>
  <c r="R2583" i="19"/>
  <c r="T2583" i="19" s="1"/>
  <c r="P2583" i="19"/>
  <c r="N2583" i="19"/>
  <c r="I2583" i="19"/>
  <c r="E2583" i="19"/>
  <c r="G2583" i="19" s="1"/>
  <c r="AA2582" i="19"/>
  <c r="X2582" i="19"/>
  <c r="R2582" i="19"/>
  <c r="T2582" i="19" s="1"/>
  <c r="P2582" i="19"/>
  <c r="N2582" i="19"/>
  <c r="I2582" i="19"/>
  <c r="E2582" i="19"/>
  <c r="G2582" i="19" s="1"/>
  <c r="AA2581" i="19"/>
  <c r="X2581" i="19"/>
  <c r="R2581" i="19"/>
  <c r="T2581" i="19" s="1"/>
  <c r="P2581" i="19"/>
  <c r="N2581" i="19"/>
  <c r="I2581" i="19"/>
  <c r="E2581" i="19"/>
  <c r="G2581" i="19" s="1"/>
  <c r="AA2580" i="19"/>
  <c r="X2580" i="19"/>
  <c r="R2580" i="19"/>
  <c r="T2580" i="19" s="1"/>
  <c r="P2580" i="19"/>
  <c r="N2580" i="19"/>
  <c r="I2580" i="19"/>
  <c r="E2580" i="19"/>
  <c r="G2580" i="19" s="1"/>
  <c r="AA2579" i="19"/>
  <c r="X2579" i="19"/>
  <c r="R2579" i="19"/>
  <c r="T2579" i="19" s="1"/>
  <c r="P2579" i="19"/>
  <c r="N2579" i="19"/>
  <c r="I2579" i="19"/>
  <c r="E2579" i="19"/>
  <c r="G2579" i="19" s="1"/>
  <c r="AA2578" i="19"/>
  <c r="X2578" i="19"/>
  <c r="R2578" i="19"/>
  <c r="T2578" i="19" s="1"/>
  <c r="P2578" i="19"/>
  <c r="N2578" i="19"/>
  <c r="I2578" i="19"/>
  <c r="E2578" i="19"/>
  <c r="G2578" i="19" s="1"/>
  <c r="AA2577" i="19"/>
  <c r="X2577" i="19"/>
  <c r="R2577" i="19"/>
  <c r="T2577" i="19" s="1"/>
  <c r="P2577" i="19"/>
  <c r="N2577" i="19"/>
  <c r="I2577" i="19"/>
  <c r="E2577" i="19"/>
  <c r="G2577" i="19" s="1"/>
  <c r="AA2576" i="19"/>
  <c r="X2576" i="19"/>
  <c r="R2576" i="19"/>
  <c r="T2576" i="19" s="1"/>
  <c r="P2576" i="19"/>
  <c r="N2576" i="19"/>
  <c r="I2576" i="19"/>
  <c r="E2576" i="19"/>
  <c r="G2576" i="19" s="1"/>
  <c r="AA2575" i="19"/>
  <c r="X2575" i="19"/>
  <c r="R2575" i="19"/>
  <c r="P2575" i="19"/>
  <c r="N2575" i="19"/>
  <c r="I2575" i="19"/>
  <c r="E2575" i="19"/>
  <c r="G2575" i="19" s="1"/>
  <c r="AA2574" i="19"/>
  <c r="X2574" i="19"/>
  <c r="R2574" i="19"/>
  <c r="T2574" i="19" s="1"/>
  <c r="P2574" i="19"/>
  <c r="N2574" i="19"/>
  <c r="I2574" i="19"/>
  <c r="E2574" i="19"/>
  <c r="G2574" i="19" s="1"/>
  <c r="AA2573" i="19"/>
  <c r="X2573" i="19"/>
  <c r="R2573" i="19"/>
  <c r="T2573" i="19" s="1"/>
  <c r="P2573" i="19"/>
  <c r="N2573" i="19"/>
  <c r="I2573" i="19"/>
  <c r="E2573" i="19"/>
  <c r="G2573" i="19" s="1"/>
  <c r="AA2572" i="19"/>
  <c r="X2572" i="19"/>
  <c r="R2572" i="19"/>
  <c r="T2572" i="19" s="1"/>
  <c r="P2572" i="19"/>
  <c r="N2572" i="19"/>
  <c r="I2572" i="19"/>
  <c r="E2572" i="19"/>
  <c r="G2572" i="19" s="1"/>
  <c r="AA2571" i="19"/>
  <c r="X2571" i="19"/>
  <c r="R2571" i="19"/>
  <c r="T2571" i="19" s="1"/>
  <c r="P2571" i="19"/>
  <c r="N2571" i="19"/>
  <c r="I2571" i="19"/>
  <c r="E2571" i="19"/>
  <c r="G2571" i="19" s="1"/>
  <c r="AA2570" i="19"/>
  <c r="X2570" i="19"/>
  <c r="R2570" i="19"/>
  <c r="T2570" i="19" s="1"/>
  <c r="P2570" i="19"/>
  <c r="N2570" i="19"/>
  <c r="I2570" i="19"/>
  <c r="E2570" i="19"/>
  <c r="G2570" i="19" s="1"/>
  <c r="AA2569" i="19"/>
  <c r="X2569" i="19"/>
  <c r="R2569" i="19"/>
  <c r="T2569" i="19" s="1"/>
  <c r="P2569" i="19"/>
  <c r="N2569" i="19"/>
  <c r="I2569" i="19"/>
  <c r="E2569" i="19"/>
  <c r="G2569" i="19" s="1"/>
  <c r="AA2568" i="19"/>
  <c r="X2568" i="19"/>
  <c r="R2568" i="19"/>
  <c r="T2568" i="19" s="1"/>
  <c r="P2568" i="19"/>
  <c r="N2568" i="19"/>
  <c r="I2568" i="19"/>
  <c r="E2568" i="19"/>
  <c r="G2568" i="19" s="1"/>
  <c r="AA2567" i="19"/>
  <c r="X2567" i="19"/>
  <c r="R2567" i="19"/>
  <c r="T2567" i="19" s="1"/>
  <c r="P2567" i="19"/>
  <c r="N2567" i="19"/>
  <c r="I2567" i="19"/>
  <c r="E2567" i="19"/>
  <c r="G2567" i="19" s="1"/>
  <c r="AA2566" i="19"/>
  <c r="X2566" i="19"/>
  <c r="R2566" i="19"/>
  <c r="T2566" i="19" s="1"/>
  <c r="P2566" i="19"/>
  <c r="N2566" i="19"/>
  <c r="I2566" i="19"/>
  <c r="E2566" i="19"/>
  <c r="G2566" i="19" s="1"/>
  <c r="AA2565" i="19"/>
  <c r="X2565" i="19"/>
  <c r="R2565" i="19"/>
  <c r="T2565" i="19" s="1"/>
  <c r="P2565" i="19"/>
  <c r="N2565" i="19"/>
  <c r="I2565" i="19"/>
  <c r="E2565" i="19"/>
  <c r="G2565" i="19" s="1"/>
  <c r="AA2564" i="19"/>
  <c r="X2564" i="19"/>
  <c r="R2564" i="19"/>
  <c r="T2564" i="19" s="1"/>
  <c r="P2564" i="19"/>
  <c r="N2564" i="19"/>
  <c r="I2564" i="19"/>
  <c r="E2564" i="19"/>
  <c r="G2564" i="19" s="1"/>
  <c r="AA2563" i="19"/>
  <c r="X2563" i="19"/>
  <c r="R2563" i="19"/>
  <c r="P2563" i="19"/>
  <c r="N2563" i="19"/>
  <c r="I2563" i="19"/>
  <c r="E2563" i="19"/>
  <c r="G2563" i="19" s="1"/>
  <c r="AA2562" i="19"/>
  <c r="X2562" i="19"/>
  <c r="R2562" i="19"/>
  <c r="T2562" i="19" s="1"/>
  <c r="P2562" i="19"/>
  <c r="N2562" i="19"/>
  <c r="I2562" i="19"/>
  <c r="E2562" i="19"/>
  <c r="G2562" i="19" s="1"/>
  <c r="AA2561" i="19"/>
  <c r="X2561" i="19"/>
  <c r="R2561" i="19"/>
  <c r="T2561" i="19" s="1"/>
  <c r="P2561" i="19"/>
  <c r="N2561" i="19"/>
  <c r="I2561" i="19"/>
  <c r="E2561" i="19"/>
  <c r="G2561" i="19" s="1"/>
  <c r="AA2560" i="19"/>
  <c r="X2560" i="19"/>
  <c r="R2560" i="19"/>
  <c r="T2560" i="19" s="1"/>
  <c r="P2560" i="19"/>
  <c r="N2560" i="19"/>
  <c r="I2560" i="19"/>
  <c r="E2560" i="19"/>
  <c r="G2560" i="19" s="1"/>
  <c r="AA2559" i="19"/>
  <c r="X2559" i="19"/>
  <c r="R2559" i="19"/>
  <c r="T2559" i="19" s="1"/>
  <c r="P2559" i="19"/>
  <c r="N2559" i="19"/>
  <c r="I2559" i="19"/>
  <c r="E2559" i="19"/>
  <c r="G2559" i="19" s="1"/>
  <c r="AA2558" i="19"/>
  <c r="X2558" i="19"/>
  <c r="R2558" i="19"/>
  <c r="T2558" i="19" s="1"/>
  <c r="P2558" i="19"/>
  <c r="N2558" i="19"/>
  <c r="I2558" i="19"/>
  <c r="E2558" i="19"/>
  <c r="G2558" i="19" s="1"/>
  <c r="AA2557" i="19"/>
  <c r="X2557" i="19"/>
  <c r="R2557" i="19"/>
  <c r="T2557" i="19" s="1"/>
  <c r="P2557" i="19"/>
  <c r="N2557" i="19"/>
  <c r="I2557" i="19"/>
  <c r="E2557" i="19"/>
  <c r="G2557" i="19" s="1"/>
  <c r="AA2556" i="19"/>
  <c r="X2556" i="19"/>
  <c r="R2556" i="19"/>
  <c r="T2556" i="19" s="1"/>
  <c r="P2556" i="19"/>
  <c r="N2556" i="19"/>
  <c r="I2556" i="19"/>
  <c r="E2556" i="19"/>
  <c r="G2556" i="19" s="1"/>
  <c r="AA2555" i="19"/>
  <c r="X2555" i="19"/>
  <c r="R2555" i="19"/>
  <c r="T2555" i="19" s="1"/>
  <c r="P2555" i="19"/>
  <c r="N2555" i="19"/>
  <c r="I2555" i="19"/>
  <c r="E2555" i="19"/>
  <c r="G2555" i="19" s="1"/>
  <c r="AA2554" i="19"/>
  <c r="X2554" i="19"/>
  <c r="R2554" i="19"/>
  <c r="T2554" i="19" s="1"/>
  <c r="P2554" i="19"/>
  <c r="N2554" i="19"/>
  <c r="I2554" i="19"/>
  <c r="E2554" i="19"/>
  <c r="G2554" i="19" s="1"/>
  <c r="AA2553" i="19"/>
  <c r="X2553" i="19"/>
  <c r="R2553" i="19"/>
  <c r="T2553" i="19" s="1"/>
  <c r="P2553" i="19"/>
  <c r="N2553" i="19"/>
  <c r="I2553" i="19"/>
  <c r="E2553" i="19"/>
  <c r="G2553" i="19" s="1"/>
  <c r="AA2552" i="19"/>
  <c r="X2552" i="19"/>
  <c r="R2552" i="19"/>
  <c r="T2552" i="19" s="1"/>
  <c r="P2552" i="19"/>
  <c r="N2552" i="19"/>
  <c r="I2552" i="19"/>
  <c r="E2552" i="19"/>
  <c r="G2552" i="19" s="1"/>
  <c r="AA2551" i="19"/>
  <c r="X2551" i="19"/>
  <c r="R2551" i="19"/>
  <c r="T2551" i="19" s="1"/>
  <c r="P2551" i="19"/>
  <c r="N2551" i="19"/>
  <c r="I2551" i="19"/>
  <c r="E2551" i="19"/>
  <c r="G2551" i="19" s="1"/>
  <c r="AA2550" i="19"/>
  <c r="X2550" i="19"/>
  <c r="R2550" i="19"/>
  <c r="T2550" i="19" s="1"/>
  <c r="P2550" i="19"/>
  <c r="N2550" i="19"/>
  <c r="I2550" i="19"/>
  <c r="E2550" i="19"/>
  <c r="G2550" i="19" s="1"/>
  <c r="AA2549" i="19"/>
  <c r="X2549" i="19"/>
  <c r="R2549" i="19"/>
  <c r="T2549" i="19" s="1"/>
  <c r="P2549" i="19"/>
  <c r="N2549" i="19"/>
  <c r="I2549" i="19"/>
  <c r="E2549" i="19"/>
  <c r="G2549" i="19" s="1"/>
  <c r="AA2548" i="19"/>
  <c r="X2548" i="19"/>
  <c r="R2548" i="19"/>
  <c r="T2548" i="19" s="1"/>
  <c r="P2548" i="19"/>
  <c r="N2548" i="19"/>
  <c r="I2548" i="19"/>
  <c r="E2548" i="19"/>
  <c r="G2548" i="19" s="1"/>
  <c r="AA2547" i="19"/>
  <c r="X2547" i="19"/>
  <c r="R2547" i="19"/>
  <c r="T2547" i="19" s="1"/>
  <c r="P2547" i="19"/>
  <c r="N2547" i="19"/>
  <c r="I2547" i="19"/>
  <c r="E2547" i="19"/>
  <c r="G2547" i="19" s="1"/>
  <c r="AA2546" i="19"/>
  <c r="X2546" i="19"/>
  <c r="R2546" i="19"/>
  <c r="T2546" i="19" s="1"/>
  <c r="P2546" i="19"/>
  <c r="N2546" i="19"/>
  <c r="I2546" i="19"/>
  <c r="E2546" i="19"/>
  <c r="G2546" i="19" s="1"/>
  <c r="AA2545" i="19"/>
  <c r="X2545" i="19"/>
  <c r="R2545" i="19"/>
  <c r="T2545" i="19" s="1"/>
  <c r="P2545" i="19"/>
  <c r="N2545" i="19"/>
  <c r="I2545" i="19"/>
  <c r="E2545" i="19"/>
  <c r="G2545" i="19" s="1"/>
  <c r="AA2544" i="19"/>
  <c r="X2544" i="19"/>
  <c r="R2544" i="19"/>
  <c r="T2544" i="19" s="1"/>
  <c r="P2544" i="19"/>
  <c r="N2544" i="19"/>
  <c r="I2544" i="19"/>
  <c r="E2544" i="19"/>
  <c r="G2544" i="19" s="1"/>
  <c r="AA2543" i="19"/>
  <c r="X2543" i="19"/>
  <c r="R2543" i="19"/>
  <c r="T2543" i="19" s="1"/>
  <c r="P2543" i="19"/>
  <c r="N2543" i="19"/>
  <c r="I2543" i="19"/>
  <c r="E2543" i="19"/>
  <c r="G2543" i="19" s="1"/>
  <c r="AA2542" i="19"/>
  <c r="X2542" i="19"/>
  <c r="R2542" i="19"/>
  <c r="T2542" i="19" s="1"/>
  <c r="P2542" i="19"/>
  <c r="N2542" i="19"/>
  <c r="I2542" i="19"/>
  <c r="E2542" i="19"/>
  <c r="G2542" i="19" s="1"/>
  <c r="AA2541" i="19"/>
  <c r="X2541" i="19"/>
  <c r="R2541" i="19"/>
  <c r="T2541" i="19" s="1"/>
  <c r="P2541" i="19"/>
  <c r="N2541" i="19"/>
  <c r="I2541" i="19"/>
  <c r="E2541" i="19"/>
  <c r="G2541" i="19" s="1"/>
  <c r="AA2540" i="19"/>
  <c r="X2540" i="19"/>
  <c r="R2540" i="19"/>
  <c r="T2540" i="19" s="1"/>
  <c r="P2540" i="19"/>
  <c r="N2540" i="19"/>
  <c r="I2540" i="19"/>
  <c r="E2540" i="19"/>
  <c r="G2540" i="19" s="1"/>
  <c r="AA2539" i="19"/>
  <c r="X2539" i="19"/>
  <c r="R2539" i="19"/>
  <c r="T2539" i="19" s="1"/>
  <c r="P2539" i="19"/>
  <c r="N2539" i="19"/>
  <c r="I2539" i="19"/>
  <c r="E2539" i="19"/>
  <c r="G2539" i="19" s="1"/>
  <c r="AA2538" i="19"/>
  <c r="X2538" i="19"/>
  <c r="R2538" i="19"/>
  <c r="T2538" i="19" s="1"/>
  <c r="P2538" i="19"/>
  <c r="N2538" i="19"/>
  <c r="I2538" i="19"/>
  <c r="E2538" i="19"/>
  <c r="G2538" i="19" s="1"/>
  <c r="AA2537" i="19"/>
  <c r="X2537" i="19"/>
  <c r="R2537" i="19"/>
  <c r="T2537" i="19" s="1"/>
  <c r="P2537" i="19"/>
  <c r="N2537" i="19"/>
  <c r="I2537" i="19"/>
  <c r="E2537" i="19"/>
  <c r="G2537" i="19" s="1"/>
  <c r="AA2536" i="19"/>
  <c r="X2536" i="19"/>
  <c r="R2536" i="19"/>
  <c r="T2536" i="19" s="1"/>
  <c r="P2536" i="19"/>
  <c r="N2536" i="19"/>
  <c r="I2536" i="19"/>
  <c r="E2536" i="19"/>
  <c r="G2536" i="19" s="1"/>
  <c r="AA2535" i="19"/>
  <c r="X2535" i="19"/>
  <c r="R2535" i="19"/>
  <c r="T2535" i="19" s="1"/>
  <c r="P2535" i="19"/>
  <c r="N2535" i="19"/>
  <c r="I2535" i="19"/>
  <c r="E2535" i="19"/>
  <c r="G2535" i="19" s="1"/>
  <c r="AA2534" i="19"/>
  <c r="X2534" i="19"/>
  <c r="R2534" i="19"/>
  <c r="T2534" i="19" s="1"/>
  <c r="P2534" i="19"/>
  <c r="N2534" i="19"/>
  <c r="I2534" i="19"/>
  <c r="E2534" i="19"/>
  <c r="G2534" i="19" s="1"/>
  <c r="AA2533" i="19"/>
  <c r="X2533" i="19"/>
  <c r="R2533" i="19"/>
  <c r="T2533" i="19" s="1"/>
  <c r="P2533" i="19"/>
  <c r="N2533" i="19"/>
  <c r="I2533" i="19"/>
  <c r="E2533" i="19"/>
  <c r="G2533" i="19" s="1"/>
  <c r="AA2532" i="19"/>
  <c r="X2532" i="19"/>
  <c r="R2532" i="19"/>
  <c r="T2532" i="19" s="1"/>
  <c r="P2532" i="19"/>
  <c r="N2532" i="19"/>
  <c r="I2532" i="19"/>
  <c r="E2532" i="19"/>
  <c r="G2532" i="19" s="1"/>
  <c r="AA2531" i="19"/>
  <c r="X2531" i="19"/>
  <c r="R2531" i="19"/>
  <c r="T2531" i="19" s="1"/>
  <c r="P2531" i="19"/>
  <c r="N2531" i="19"/>
  <c r="I2531" i="19"/>
  <c r="E2531" i="19"/>
  <c r="G2531" i="19" s="1"/>
  <c r="AA2530" i="19"/>
  <c r="X2530" i="19"/>
  <c r="R2530" i="19"/>
  <c r="T2530" i="19" s="1"/>
  <c r="P2530" i="19"/>
  <c r="N2530" i="19"/>
  <c r="I2530" i="19"/>
  <c r="E2530" i="19"/>
  <c r="G2530" i="19" s="1"/>
  <c r="AA2529" i="19"/>
  <c r="X2529" i="19"/>
  <c r="R2529" i="19"/>
  <c r="T2529" i="19" s="1"/>
  <c r="P2529" i="19"/>
  <c r="N2529" i="19"/>
  <c r="I2529" i="19"/>
  <c r="E2529" i="19"/>
  <c r="G2529" i="19" s="1"/>
  <c r="AA2528" i="19"/>
  <c r="X2528" i="19"/>
  <c r="R2528" i="19"/>
  <c r="T2528" i="19" s="1"/>
  <c r="P2528" i="19"/>
  <c r="N2528" i="19"/>
  <c r="I2528" i="19"/>
  <c r="E2528" i="19"/>
  <c r="G2528" i="19" s="1"/>
  <c r="AA2527" i="19"/>
  <c r="X2527" i="19"/>
  <c r="R2527" i="19"/>
  <c r="T2527" i="19" s="1"/>
  <c r="P2527" i="19"/>
  <c r="N2527" i="19"/>
  <c r="I2527" i="19"/>
  <c r="E2527" i="19"/>
  <c r="G2527" i="19" s="1"/>
  <c r="AA2526" i="19"/>
  <c r="X2526" i="19"/>
  <c r="R2526" i="19"/>
  <c r="T2526" i="19" s="1"/>
  <c r="P2526" i="19"/>
  <c r="N2526" i="19"/>
  <c r="I2526" i="19"/>
  <c r="E2526" i="19"/>
  <c r="G2526" i="19" s="1"/>
  <c r="AA2525" i="19"/>
  <c r="X2525" i="19"/>
  <c r="R2525" i="19"/>
  <c r="T2525" i="19" s="1"/>
  <c r="P2525" i="19"/>
  <c r="N2525" i="19"/>
  <c r="I2525" i="19"/>
  <c r="E2525" i="19"/>
  <c r="G2525" i="19" s="1"/>
  <c r="AA2524" i="19"/>
  <c r="X2524" i="19"/>
  <c r="R2524" i="19"/>
  <c r="T2524" i="19" s="1"/>
  <c r="P2524" i="19"/>
  <c r="N2524" i="19"/>
  <c r="I2524" i="19"/>
  <c r="E2524" i="19"/>
  <c r="G2524" i="19" s="1"/>
  <c r="AA2523" i="19"/>
  <c r="X2523" i="19"/>
  <c r="R2523" i="19"/>
  <c r="T2523" i="19" s="1"/>
  <c r="P2523" i="19"/>
  <c r="N2523" i="19"/>
  <c r="I2523" i="19"/>
  <c r="E2523" i="19"/>
  <c r="G2523" i="19" s="1"/>
  <c r="AA2522" i="19"/>
  <c r="X2522" i="19"/>
  <c r="R2522" i="19"/>
  <c r="T2522" i="19" s="1"/>
  <c r="P2522" i="19"/>
  <c r="N2522" i="19"/>
  <c r="I2522" i="19"/>
  <c r="E2522" i="19"/>
  <c r="G2522" i="19" s="1"/>
  <c r="AA2521" i="19"/>
  <c r="X2521" i="19"/>
  <c r="R2521" i="19"/>
  <c r="T2521" i="19" s="1"/>
  <c r="P2521" i="19"/>
  <c r="N2521" i="19"/>
  <c r="I2521" i="19"/>
  <c r="E2521" i="19"/>
  <c r="G2521" i="19" s="1"/>
  <c r="AA2520" i="19"/>
  <c r="X2520" i="19"/>
  <c r="R2520" i="19"/>
  <c r="T2520" i="19" s="1"/>
  <c r="P2520" i="19"/>
  <c r="N2520" i="19"/>
  <c r="I2520" i="19"/>
  <c r="E2520" i="19"/>
  <c r="G2520" i="19" s="1"/>
  <c r="AA2519" i="19"/>
  <c r="X2519" i="19"/>
  <c r="R2519" i="19"/>
  <c r="T2519" i="19" s="1"/>
  <c r="P2519" i="19"/>
  <c r="N2519" i="19"/>
  <c r="I2519" i="19"/>
  <c r="E2519" i="19"/>
  <c r="G2519" i="19" s="1"/>
  <c r="AA2518" i="19"/>
  <c r="X2518" i="19"/>
  <c r="R2518" i="19"/>
  <c r="T2518" i="19" s="1"/>
  <c r="P2518" i="19"/>
  <c r="N2518" i="19"/>
  <c r="I2518" i="19"/>
  <c r="E2518" i="19"/>
  <c r="G2518" i="19" s="1"/>
  <c r="AA2517" i="19"/>
  <c r="X2517" i="19"/>
  <c r="R2517" i="19"/>
  <c r="T2517" i="19" s="1"/>
  <c r="P2517" i="19"/>
  <c r="N2517" i="19"/>
  <c r="I2517" i="19"/>
  <c r="E2517" i="19"/>
  <c r="G2517" i="19" s="1"/>
  <c r="AA2516" i="19"/>
  <c r="X2516" i="19"/>
  <c r="R2516" i="19"/>
  <c r="T2516" i="19" s="1"/>
  <c r="P2516" i="19"/>
  <c r="N2516" i="19"/>
  <c r="I2516" i="19"/>
  <c r="E2516" i="19"/>
  <c r="G2516" i="19" s="1"/>
  <c r="AA2515" i="19"/>
  <c r="X2515" i="19"/>
  <c r="R2515" i="19"/>
  <c r="T2515" i="19" s="1"/>
  <c r="P2515" i="19"/>
  <c r="N2515" i="19"/>
  <c r="I2515" i="19"/>
  <c r="E2515" i="19"/>
  <c r="G2515" i="19" s="1"/>
  <c r="AA2514" i="19"/>
  <c r="X2514" i="19"/>
  <c r="R2514" i="19"/>
  <c r="T2514" i="19" s="1"/>
  <c r="P2514" i="19"/>
  <c r="N2514" i="19"/>
  <c r="I2514" i="19"/>
  <c r="E2514" i="19"/>
  <c r="G2514" i="19" s="1"/>
  <c r="AA2513" i="19"/>
  <c r="X2513" i="19"/>
  <c r="R2513" i="19"/>
  <c r="T2513" i="19" s="1"/>
  <c r="P2513" i="19"/>
  <c r="N2513" i="19"/>
  <c r="I2513" i="19"/>
  <c r="E2513" i="19"/>
  <c r="G2513" i="19" s="1"/>
  <c r="AA2512" i="19"/>
  <c r="X2512" i="19"/>
  <c r="R2512" i="19"/>
  <c r="T2512" i="19" s="1"/>
  <c r="P2512" i="19"/>
  <c r="N2512" i="19"/>
  <c r="I2512" i="19"/>
  <c r="E2512" i="19"/>
  <c r="G2512" i="19" s="1"/>
  <c r="AA2511" i="19"/>
  <c r="X2511" i="19"/>
  <c r="R2511" i="19"/>
  <c r="T2511" i="19" s="1"/>
  <c r="P2511" i="19"/>
  <c r="N2511" i="19"/>
  <c r="I2511" i="19"/>
  <c r="E2511" i="19"/>
  <c r="G2511" i="19" s="1"/>
  <c r="AA2510" i="19"/>
  <c r="X2510" i="19"/>
  <c r="R2510" i="19"/>
  <c r="T2510" i="19" s="1"/>
  <c r="P2510" i="19"/>
  <c r="N2510" i="19"/>
  <c r="I2510" i="19"/>
  <c r="E2510" i="19"/>
  <c r="G2510" i="19" s="1"/>
  <c r="AA2509" i="19"/>
  <c r="X2509" i="19"/>
  <c r="R2509" i="19"/>
  <c r="T2509" i="19" s="1"/>
  <c r="P2509" i="19"/>
  <c r="N2509" i="19"/>
  <c r="I2509" i="19"/>
  <c r="E2509" i="19"/>
  <c r="G2509" i="19" s="1"/>
  <c r="AA2508" i="19"/>
  <c r="X2508" i="19"/>
  <c r="R2508" i="19"/>
  <c r="T2508" i="19" s="1"/>
  <c r="P2508" i="19"/>
  <c r="N2508" i="19"/>
  <c r="I2508" i="19"/>
  <c r="E2508" i="19"/>
  <c r="G2508" i="19" s="1"/>
  <c r="AA2507" i="19"/>
  <c r="X2507" i="19"/>
  <c r="R2507" i="19"/>
  <c r="T2507" i="19" s="1"/>
  <c r="P2507" i="19"/>
  <c r="N2507" i="19"/>
  <c r="I2507" i="19"/>
  <c r="E2507" i="19"/>
  <c r="G2507" i="19" s="1"/>
  <c r="AA2506" i="19"/>
  <c r="X2506" i="19"/>
  <c r="R2506" i="19"/>
  <c r="T2506" i="19" s="1"/>
  <c r="P2506" i="19"/>
  <c r="N2506" i="19"/>
  <c r="I2506" i="19"/>
  <c r="E2506" i="19"/>
  <c r="G2506" i="19" s="1"/>
  <c r="AA2505" i="19"/>
  <c r="X2505" i="19"/>
  <c r="R2505" i="19"/>
  <c r="T2505" i="19" s="1"/>
  <c r="P2505" i="19"/>
  <c r="N2505" i="19"/>
  <c r="I2505" i="19"/>
  <c r="E2505" i="19"/>
  <c r="G2505" i="19" s="1"/>
  <c r="AA2504" i="19"/>
  <c r="X2504" i="19"/>
  <c r="R2504" i="19"/>
  <c r="T2504" i="19" s="1"/>
  <c r="P2504" i="19"/>
  <c r="N2504" i="19"/>
  <c r="I2504" i="19"/>
  <c r="E2504" i="19"/>
  <c r="G2504" i="19" s="1"/>
  <c r="AA2503" i="19"/>
  <c r="X2503" i="19"/>
  <c r="R2503" i="19"/>
  <c r="T2503" i="19" s="1"/>
  <c r="P2503" i="19"/>
  <c r="N2503" i="19"/>
  <c r="I2503" i="19"/>
  <c r="E2503" i="19"/>
  <c r="G2503" i="19" s="1"/>
  <c r="AA2502" i="19"/>
  <c r="X2502" i="19"/>
  <c r="R2502" i="19"/>
  <c r="T2502" i="19" s="1"/>
  <c r="P2502" i="19"/>
  <c r="N2502" i="19"/>
  <c r="I2502" i="19"/>
  <c r="E2502" i="19"/>
  <c r="G2502" i="19" s="1"/>
  <c r="AA2501" i="19"/>
  <c r="X2501" i="19"/>
  <c r="R2501" i="19"/>
  <c r="T2501" i="19" s="1"/>
  <c r="P2501" i="19"/>
  <c r="N2501" i="19"/>
  <c r="I2501" i="19"/>
  <c r="E2501" i="19"/>
  <c r="G2501" i="19" s="1"/>
  <c r="AA2500" i="19"/>
  <c r="X2500" i="19"/>
  <c r="R2500" i="19"/>
  <c r="T2500" i="19" s="1"/>
  <c r="P2500" i="19"/>
  <c r="N2500" i="19"/>
  <c r="I2500" i="19"/>
  <c r="E2500" i="19"/>
  <c r="G2500" i="19" s="1"/>
  <c r="AA2499" i="19"/>
  <c r="X2499" i="19"/>
  <c r="R2499" i="19"/>
  <c r="T2499" i="19" s="1"/>
  <c r="P2499" i="19"/>
  <c r="N2499" i="19"/>
  <c r="I2499" i="19"/>
  <c r="E2499" i="19"/>
  <c r="G2499" i="19" s="1"/>
  <c r="AA2498" i="19"/>
  <c r="X2498" i="19"/>
  <c r="R2498" i="19"/>
  <c r="T2498" i="19" s="1"/>
  <c r="P2498" i="19"/>
  <c r="N2498" i="19"/>
  <c r="I2498" i="19"/>
  <c r="E2498" i="19"/>
  <c r="G2498" i="19" s="1"/>
  <c r="AA2497" i="19"/>
  <c r="X2497" i="19"/>
  <c r="R2497" i="19"/>
  <c r="T2497" i="19" s="1"/>
  <c r="P2497" i="19"/>
  <c r="N2497" i="19"/>
  <c r="I2497" i="19"/>
  <c r="E2497" i="19"/>
  <c r="G2497" i="19" s="1"/>
  <c r="AA2496" i="19"/>
  <c r="X2496" i="19"/>
  <c r="R2496" i="19"/>
  <c r="T2496" i="19" s="1"/>
  <c r="P2496" i="19"/>
  <c r="N2496" i="19"/>
  <c r="I2496" i="19"/>
  <c r="E2496" i="19"/>
  <c r="G2496" i="19" s="1"/>
  <c r="AA2495" i="19"/>
  <c r="X2495" i="19"/>
  <c r="R2495" i="19"/>
  <c r="T2495" i="19" s="1"/>
  <c r="P2495" i="19"/>
  <c r="N2495" i="19"/>
  <c r="I2495" i="19"/>
  <c r="E2495" i="19"/>
  <c r="G2495" i="19" s="1"/>
  <c r="AA2494" i="19"/>
  <c r="X2494" i="19"/>
  <c r="R2494" i="19"/>
  <c r="T2494" i="19" s="1"/>
  <c r="P2494" i="19"/>
  <c r="N2494" i="19"/>
  <c r="I2494" i="19"/>
  <c r="E2494" i="19"/>
  <c r="G2494" i="19" s="1"/>
  <c r="AA2493" i="19"/>
  <c r="X2493" i="19"/>
  <c r="R2493" i="19"/>
  <c r="T2493" i="19" s="1"/>
  <c r="P2493" i="19"/>
  <c r="N2493" i="19"/>
  <c r="I2493" i="19"/>
  <c r="E2493" i="19"/>
  <c r="G2493" i="19" s="1"/>
  <c r="AA2492" i="19"/>
  <c r="X2492" i="19"/>
  <c r="R2492" i="19"/>
  <c r="T2492" i="19" s="1"/>
  <c r="P2492" i="19"/>
  <c r="N2492" i="19"/>
  <c r="I2492" i="19"/>
  <c r="E2492" i="19"/>
  <c r="G2492" i="19" s="1"/>
  <c r="AA2491" i="19"/>
  <c r="X2491" i="19"/>
  <c r="R2491" i="19"/>
  <c r="T2491" i="19" s="1"/>
  <c r="P2491" i="19"/>
  <c r="N2491" i="19"/>
  <c r="I2491" i="19"/>
  <c r="E2491" i="19"/>
  <c r="G2491" i="19" s="1"/>
  <c r="AA2490" i="19"/>
  <c r="X2490" i="19"/>
  <c r="R2490" i="19"/>
  <c r="T2490" i="19" s="1"/>
  <c r="P2490" i="19"/>
  <c r="N2490" i="19"/>
  <c r="I2490" i="19"/>
  <c r="E2490" i="19"/>
  <c r="G2490" i="19" s="1"/>
  <c r="AA2489" i="19"/>
  <c r="X2489" i="19"/>
  <c r="R2489" i="19"/>
  <c r="T2489" i="19" s="1"/>
  <c r="P2489" i="19"/>
  <c r="N2489" i="19"/>
  <c r="I2489" i="19"/>
  <c r="E2489" i="19"/>
  <c r="G2489" i="19" s="1"/>
  <c r="AA2488" i="19"/>
  <c r="X2488" i="19"/>
  <c r="R2488" i="19"/>
  <c r="T2488" i="19" s="1"/>
  <c r="P2488" i="19"/>
  <c r="N2488" i="19"/>
  <c r="I2488" i="19"/>
  <c r="E2488" i="19"/>
  <c r="G2488" i="19" s="1"/>
  <c r="AA2487" i="19"/>
  <c r="X2487" i="19"/>
  <c r="R2487" i="19"/>
  <c r="T2487" i="19" s="1"/>
  <c r="P2487" i="19"/>
  <c r="N2487" i="19"/>
  <c r="I2487" i="19"/>
  <c r="E2487" i="19"/>
  <c r="G2487" i="19" s="1"/>
  <c r="AA2486" i="19"/>
  <c r="X2486" i="19"/>
  <c r="R2486" i="19"/>
  <c r="T2486" i="19" s="1"/>
  <c r="P2486" i="19"/>
  <c r="N2486" i="19"/>
  <c r="I2486" i="19"/>
  <c r="E2486" i="19"/>
  <c r="G2486" i="19" s="1"/>
  <c r="AA2485" i="19"/>
  <c r="X2485" i="19"/>
  <c r="R2485" i="19"/>
  <c r="T2485" i="19" s="1"/>
  <c r="P2485" i="19"/>
  <c r="N2485" i="19"/>
  <c r="I2485" i="19"/>
  <c r="E2485" i="19"/>
  <c r="G2485" i="19" s="1"/>
  <c r="AA2484" i="19"/>
  <c r="X2484" i="19"/>
  <c r="R2484" i="19"/>
  <c r="T2484" i="19" s="1"/>
  <c r="P2484" i="19"/>
  <c r="N2484" i="19"/>
  <c r="I2484" i="19"/>
  <c r="E2484" i="19"/>
  <c r="G2484" i="19" s="1"/>
  <c r="AA2483" i="19"/>
  <c r="X2483" i="19"/>
  <c r="R2483" i="19"/>
  <c r="T2483" i="19" s="1"/>
  <c r="P2483" i="19"/>
  <c r="N2483" i="19"/>
  <c r="I2483" i="19"/>
  <c r="E2483" i="19"/>
  <c r="G2483" i="19" s="1"/>
  <c r="AA2482" i="19"/>
  <c r="X2482" i="19"/>
  <c r="R2482" i="19"/>
  <c r="T2482" i="19" s="1"/>
  <c r="P2482" i="19"/>
  <c r="N2482" i="19"/>
  <c r="I2482" i="19"/>
  <c r="E2482" i="19"/>
  <c r="G2482" i="19" s="1"/>
  <c r="AA2481" i="19"/>
  <c r="X2481" i="19"/>
  <c r="R2481" i="19"/>
  <c r="T2481" i="19" s="1"/>
  <c r="P2481" i="19"/>
  <c r="N2481" i="19"/>
  <c r="I2481" i="19"/>
  <c r="E2481" i="19"/>
  <c r="G2481" i="19" s="1"/>
  <c r="AA2480" i="19"/>
  <c r="X2480" i="19"/>
  <c r="R2480" i="19"/>
  <c r="T2480" i="19" s="1"/>
  <c r="P2480" i="19"/>
  <c r="N2480" i="19"/>
  <c r="I2480" i="19"/>
  <c r="E2480" i="19"/>
  <c r="G2480" i="19" s="1"/>
  <c r="AA2479" i="19"/>
  <c r="X2479" i="19"/>
  <c r="R2479" i="19"/>
  <c r="T2479" i="19" s="1"/>
  <c r="P2479" i="19"/>
  <c r="N2479" i="19"/>
  <c r="I2479" i="19"/>
  <c r="E2479" i="19"/>
  <c r="G2479" i="19" s="1"/>
  <c r="AA2478" i="19"/>
  <c r="X2478" i="19"/>
  <c r="R2478" i="19"/>
  <c r="T2478" i="19" s="1"/>
  <c r="P2478" i="19"/>
  <c r="N2478" i="19"/>
  <c r="I2478" i="19"/>
  <c r="E2478" i="19"/>
  <c r="G2478" i="19" s="1"/>
  <c r="AA2477" i="19"/>
  <c r="X2477" i="19"/>
  <c r="R2477" i="19"/>
  <c r="T2477" i="19" s="1"/>
  <c r="P2477" i="19"/>
  <c r="N2477" i="19"/>
  <c r="I2477" i="19"/>
  <c r="E2477" i="19"/>
  <c r="G2477" i="19" s="1"/>
  <c r="AA2476" i="19"/>
  <c r="X2476" i="19"/>
  <c r="R2476" i="19"/>
  <c r="T2476" i="19" s="1"/>
  <c r="P2476" i="19"/>
  <c r="N2476" i="19"/>
  <c r="I2476" i="19"/>
  <c r="E2476" i="19"/>
  <c r="G2476" i="19" s="1"/>
  <c r="AA2475" i="19"/>
  <c r="X2475" i="19"/>
  <c r="R2475" i="19"/>
  <c r="T2475" i="19" s="1"/>
  <c r="P2475" i="19"/>
  <c r="N2475" i="19"/>
  <c r="I2475" i="19"/>
  <c r="E2475" i="19"/>
  <c r="G2475" i="19" s="1"/>
  <c r="AA2474" i="19"/>
  <c r="X2474" i="19"/>
  <c r="R2474" i="19"/>
  <c r="T2474" i="19" s="1"/>
  <c r="P2474" i="19"/>
  <c r="N2474" i="19"/>
  <c r="I2474" i="19"/>
  <c r="E2474" i="19"/>
  <c r="G2474" i="19" s="1"/>
  <c r="AA2473" i="19"/>
  <c r="X2473" i="19"/>
  <c r="R2473" i="19"/>
  <c r="T2473" i="19" s="1"/>
  <c r="P2473" i="19"/>
  <c r="N2473" i="19"/>
  <c r="I2473" i="19"/>
  <c r="E2473" i="19"/>
  <c r="G2473" i="19" s="1"/>
  <c r="AA2472" i="19"/>
  <c r="X2472" i="19"/>
  <c r="R2472" i="19"/>
  <c r="T2472" i="19" s="1"/>
  <c r="P2472" i="19"/>
  <c r="N2472" i="19"/>
  <c r="I2472" i="19"/>
  <c r="E2472" i="19"/>
  <c r="G2472" i="19" s="1"/>
  <c r="AA2471" i="19"/>
  <c r="X2471" i="19"/>
  <c r="R2471" i="19"/>
  <c r="T2471" i="19" s="1"/>
  <c r="P2471" i="19"/>
  <c r="N2471" i="19"/>
  <c r="I2471" i="19"/>
  <c r="E2471" i="19"/>
  <c r="G2471" i="19" s="1"/>
  <c r="AA2470" i="19"/>
  <c r="X2470" i="19"/>
  <c r="R2470" i="19"/>
  <c r="T2470" i="19" s="1"/>
  <c r="P2470" i="19"/>
  <c r="N2470" i="19"/>
  <c r="I2470" i="19"/>
  <c r="E2470" i="19"/>
  <c r="G2470" i="19" s="1"/>
  <c r="AA2469" i="19"/>
  <c r="X2469" i="19"/>
  <c r="R2469" i="19"/>
  <c r="T2469" i="19" s="1"/>
  <c r="P2469" i="19"/>
  <c r="N2469" i="19"/>
  <c r="I2469" i="19"/>
  <c r="E2469" i="19"/>
  <c r="G2469" i="19" s="1"/>
  <c r="AA2468" i="19"/>
  <c r="X2468" i="19"/>
  <c r="R2468" i="19"/>
  <c r="T2468" i="19" s="1"/>
  <c r="P2468" i="19"/>
  <c r="N2468" i="19"/>
  <c r="I2468" i="19"/>
  <c r="E2468" i="19"/>
  <c r="G2468" i="19" s="1"/>
  <c r="AA2467" i="19"/>
  <c r="X2467" i="19"/>
  <c r="R2467" i="19"/>
  <c r="T2467" i="19" s="1"/>
  <c r="P2467" i="19"/>
  <c r="N2467" i="19"/>
  <c r="I2467" i="19"/>
  <c r="E2467" i="19"/>
  <c r="G2467" i="19" s="1"/>
  <c r="AA2466" i="19"/>
  <c r="X2466" i="19"/>
  <c r="R2466" i="19"/>
  <c r="T2466" i="19" s="1"/>
  <c r="P2466" i="19"/>
  <c r="N2466" i="19"/>
  <c r="I2466" i="19"/>
  <c r="E2466" i="19"/>
  <c r="G2466" i="19" s="1"/>
  <c r="AA2465" i="19"/>
  <c r="X2465" i="19"/>
  <c r="R2465" i="19"/>
  <c r="T2465" i="19" s="1"/>
  <c r="P2465" i="19"/>
  <c r="N2465" i="19"/>
  <c r="I2465" i="19"/>
  <c r="E2465" i="19"/>
  <c r="G2465" i="19" s="1"/>
  <c r="AA2464" i="19"/>
  <c r="X2464" i="19"/>
  <c r="R2464" i="19"/>
  <c r="T2464" i="19" s="1"/>
  <c r="P2464" i="19"/>
  <c r="N2464" i="19"/>
  <c r="I2464" i="19"/>
  <c r="E2464" i="19"/>
  <c r="G2464" i="19" s="1"/>
  <c r="AA2463" i="19"/>
  <c r="X2463" i="19"/>
  <c r="R2463" i="19"/>
  <c r="T2463" i="19" s="1"/>
  <c r="P2463" i="19"/>
  <c r="N2463" i="19"/>
  <c r="I2463" i="19"/>
  <c r="E2463" i="19"/>
  <c r="G2463" i="19" s="1"/>
  <c r="AA2462" i="19"/>
  <c r="X2462" i="19"/>
  <c r="R2462" i="19"/>
  <c r="T2462" i="19" s="1"/>
  <c r="P2462" i="19"/>
  <c r="N2462" i="19"/>
  <c r="I2462" i="19"/>
  <c r="E2462" i="19"/>
  <c r="G2462" i="19" s="1"/>
  <c r="AA2461" i="19"/>
  <c r="X2461" i="19"/>
  <c r="R2461" i="19"/>
  <c r="T2461" i="19" s="1"/>
  <c r="P2461" i="19"/>
  <c r="N2461" i="19"/>
  <c r="I2461" i="19"/>
  <c r="E2461" i="19"/>
  <c r="G2461" i="19" s="1"/>
  <c r="AA2460" i="19"/>
  <c r="X2460" i="19"/>
  <c r="R2460" i="19"/>
  <c r="T2460" i="19" s="1"/>
  <c r="P2460" i="19"/>
  <c r="N2460" i="19"/>
  <c r="I2460" i="19"/>
  <c r="E2460" i="19"/>
  <c r="G2460" i="19" s="1"/>
  <c r="AA2459" i="19"/>
  <c r="X2459" i="19"/>
  <c r="R2459" i="19"/>
  <c r="T2459" i="19" s="1"/>
  <c r="P2459" i="19"/>
  <c r="N2459" i="19"/>
  <c r="I2459" i="19"/>
  <c r="E2459" i="19"/>
  <c r="G2459" i="19" s="1"/>
  <c r="AA2458" i="19"/>
  <c r="X2458" i="19"/>
  <c r="R2458" i="19"/>
  <c r="T2458" i="19" s="1"/>
  <c r="P2458" i="19"/>
  <c r="N2458" i="19"/>
  <c r="I2458" i="19"/>
  <c r="E2458" i="19"/>
  <c r="G2458" i="19" s="1"/>
  <c r="AA2457" i="19"/>
  <c r="X2457" i="19"/>
  <c r="R2457" i="19"/>
  <c r="T2457" i="19" s="1"/>
  <c r="P2457" i="19"/>
  <c r="N2457" i="19"/>
  <c r="I2457" i="19"/>
  <c r="E2457" i="19"/>
  <c r="G2457" i="19" s="1"/>
  <c r="AA2456" i="19"/>
  <c r="X2456" i="19"/>
  <c r="R2456" i="19"/>
  <c r="T2456" i="19" s="1"/>
  <c r="P2456" i="19"/>
  <c r="N2456" i="19"/>
  <c r="I2456" i="19"/>
  <c r="E2456" i="19"/>
  <c r="G2456" i="19" s="1"/>
  <c r="AA2455" i="19"/>
  <c r="X2455" i="19"/>
  <c r="R2455" i="19"/>
  <c r="T2455" i="19" s="1"/>
  <c r="P2455" i="19"/>
  <c r="N2455" i="19"/>
  <c r="I2455" i="19"/>
  <c r="E2455" i="19"/>
  <c r="G2455" i="19" s="1"/>
  <c r="AA2454" i="19"/>
  <c r="X2454" i="19"/>
  <c r="R2454" i="19"/>
  <c r="T2454" i="19" s="1"/>
  <c r="P2454" i="19"/>
  <c r="N2454" i="19"/>
  <c r="I2454" i="19"/>
  <c r="E2454" i="19"/>
  <c r="G2454" i="19" s="1"/>
  <c r="AA2453" i="19"/>
  <c r="X2453" i="19"/>
  <c r="R2453" i="19"/>
  <c r="T2453" i="19" s="1"/>
  <c r="P2453" i="19"/>
  <c r="N2453" i="19"/>
  <c r="I2453" i="19"/>
  <c r="E2453" i="19"/>
  <c r="G2453" i="19" s="1"/>
  <c r="AA2452" i="19"/>
  <c r="X2452" i="19"/>
  <c r="R2452" i="19"/>
  <c r="T2452" i="19" s="1"/>
  <c r="P2452" i="19"/>
  <c r="N2452" i="19"/>
  <c r="I2452" i="19"/>
  <c r="E2452" i="19"/>
  <c r="G2452" i="19" s="1"/>
  <c r="AA2451" i="19"/>
  <c r="X2451" i="19"/>
  <c r="R2451" i="19"/>
  <c r="T2451" i="19" s="1"/>
  <c r="P2451" i="19"/>
  <c r="N2451" i="19"/>
  <c r="I2451" i="19"/>
  <c r="E2451" i="19"/>
  <c r="G2451" i="19" s="1"/>
  <c r="AA2450" i="19"/>
  <c r="X2450" i="19"/>
  <c r="R2450" i="19"/>
  <c r="T2450" i="19" s="1"/>
  <c r="P2450" i="19"/>
  <c r="N2450" i="19"/>
  <c r="I2450" i="19"/>
  <c r="E2450" i="19"/>
  <c r="G2450" i="19" s="1"/>
  <c r="AA2449" i="19"/>
  <c r="X2449" i="19"/>
  <c r="R2449" i="19"/>
  <c r="T2449" i="19" s="1"/>
  <c r="P2449" i="19"/>
  <c r="N2449" i="19"/>
  <c r="I2449" i="19"/>
  <c r="E2449" i="19"/>
  <c r="G2449" i="19" s="1"/>
  <c r="AA2448" i="19"/>
  <c r="X2448" i="19"/>
  <c r="R2448" i="19"/>
  <c r="T2448" i="19" s="1"/>
  <c r="P2448" i="19"/>
  <c r="N2448" i="19"/>
  <c r="I2448" i="19"/>
  <c r="E2448" i="19"/>
  <c r="G2448" i="19" s="1"/>
  <c r="AA2447" i="19"/>
  <c r="X2447" i="19"/>
  <c r="R2447" i="19"/>
  <c r="T2447" i="19" s="1"/>
  <c r="P2447" i="19"/>
  <c r="N2447" i="19"/>
  <c r="I2447" i="19"/>
  <c r="E2447" i="19"/>
  <c r="G2447" i="19" s="1"/>
  <c r="AA2446" i="19"/>
  <c r="X2446" i="19"/>
  <c r="R2446" i="19"/>
  <c r="T2446" i="19" s="1"/>
  <c r="P2446" i="19"/>
  <c r="N2446" i="19"/>
  <c r="I2446" i="19"/>
  <c r="E2446" i="19"/>
  <c r="G2446" i="19" s="1"/>
  <c r="AA2445" i="19"/>
  <c r="X2445" i="19"/>
  <c r="R2445" i="19"/>
  <c r="T2445" i="19" s="1"/>
  <c r="P2445" i="19"/>
  <c r="N2445" i="19"/>
  <c r="I2445" i="19"/>
  <c r="E2445" i="19"/>
  <c r="G2445" i="19" s="1"/>
  <c r="AA2444" i="19"/>
  <c r="X2444" i="19"/>
  <c r="R2444" i="19"/>
  <c r="T2444" i="19" s="1"/>
  <c r="P2444" i="19"/>
  <c r="N2444" i="19"/>
  <c r="I2444" i="19"/>
  <c r="E2444" i="19"/>
  <c r="G2444" i="19" s="1"/>
  <c r="AA2443" i="19"/>
  <c r="X2443" i="19"/>
  <c r="R2443" i="19"/>
  <c r="T2443" i="19" s="1"/>
  <c r="P2443" i="19"/>
  <c r="N2443" i="19"/>
  <c r="I2443" i="19"/>
  <c r="E2443" i="19"/>
  <c r="G2443" i="19" s="1"/>
  <c r="AA2442" i="19"/>
  <c r="X2442" i="19"/>
  <c r="R2442" i="19"/>
  <c r="T2442" i="19" s="1"/>
  <c r="P2442" i="19"/>
  <c r="N2442" i="19"/>
  <c r="I2442" i="19"/>
  <c r="E2442" i="19"/>
  <c r="G2442" i="19" s="1"/>
  <c r="AA2441" i="19"/>
  <c r="X2441" i="19"/>
  <c r="R2441" i="19"/>
  <c r="T2441" i="19" s="1"/>
  <c r="P2441" i="19"/>
  <c r="N2441" i="19"/>
  <c r="I2441" i="19"/>
  <c r="E2441" i="19"/>
  <c r="G2441" i="19" s="1"/>
  <c r="AA2440" i="19"/>
  <c r="X2440" i="19"/>
  <c r="R2440" i="19"/>
  <c r="T2440" i="19" s="1"/>
  <c r="P2440" i="19"/>
  <c r="N2440" i="19"/>
  <c r="I2440" i="19"/>
  <c r="E2440" i="19"/>
  <c r="G2440" i="19" s="1"/>
  <c r="AA2439" i="19"/>
  <c r="X2439" i="19"/>
  <c r="R2439" i="19"/>
  <c r="T2439" i="19" s="1"/>
  <c r="P2439" i="19"/>
  <c r="N2439" i="19"/>
  <c r="I2439" i="19"/>
  <c r="E2439" i="19"/>
  <c r="G2439" i="19" s="1"/>
  <c r="AA2438" i="19"/>
  <c r="X2438" i="19"/>
  <c r="R2438" i="19"/>
  <c r="T2438" i="19" s="1"/>
  <c r="P2438" i="19"/>
  <c r="N2438" i="19"/>
  <c r="I2438" i="19"/>
  <c r="E2438" i="19"/>
  <c r="G2438" i="19" s="1"/>
  <c r="AA2437" i="19"/>
  <c r="X2437" i="19"/>
  <c r="R2437" i="19"/>
  <c r="T2437" i="19" s="1"/>
  <c r="P2437" i="19"/>
  <c r="N2437" i="19"/>
  <c r="I2437" i="19"/>
  <c r="E2437" i="19"/>
  <c r="G2437" i="19" s="1"/>
  <c r="AA2436" i="19"/>
  <c r="X2436" i="19"/>
  <c r="R2436" i="19"/>
  <c r="T2436" i="19" s="1"/>
  <c r="P2436" i="19"/>
  <c r="N2436" i="19"/>
  <c r="I2436" i="19"/>
  <c r="E2436" i="19"/>
  <c r="G2436" i="19" s="1"/>
  <c r="AA2435" i="19"/>
  <c r="X2435" i="19"/>
  <c r="R2435" i="19"/>
  <c r="T2435" i="19" s="1"/>
  <c r="P2435" i="19"/>
  <c r="N2435" i="19"/>
  <c r="I2435" i="19"/>
  <c r="E2435" i="19"/>
  <c r="G2435" i="19" s="1"/>
  <c r="AA2434" i="19"/>
  <c r="X2434" i="19"/>
  <c r="R2434" i="19"/>
  <c r="T2434" i="19" s="1"/>
  <c r="P2434" i="19"/>
  <c r="N2434" i="19"/>
  <c r="I2434" i="19"/>
  <c r="E2434" i="19"/>
  <c r="G2434" i="19" s="1"/>
  <c r="AA2433" i="19"/>
  <c r="X2433" i="19"/>
  <c r="R2433" i="19"/>
  <c r="T2433" i="19" s="1"/>
  <c r="P2433" i="19"/>
  <c r="N2433" i="19"/>
  <c r="I2433" i="19"/>
  <c r="E2433" i="19"/>
  <c r="G2433" i="19" s="1"/>
  <c r="AA2432" i="19"/>
  <c r="X2432" i="19"/>
  <c r="R2432" i="19"/>
  <c r="T2432" i="19" s="1"/>
  <c r="P2432" i="19"/>
  <c r="N2432" i="19"/>
  <c r="I2432" i="19"/>
  <c r="E2432" i="19"/>
  <c r="G2432" i="19" s="1"/>
  <c r="AA2431" i="19"/>
  <c r="X2431" i="19"/>
  <c r="R2431" i="19"/>
  <c r="T2431" i="19" s="1"/>
  <c r="P2431" i="19"/>
  <c r="N2431" i="19"/>
  <c r="I2431" i="19"/>
  <c r="E2431" i="19"/>
  <c r="G2431" i="19" s="1"/>
  <c r="AA2430" i="19"/>
  <c r="X2430" i="19"/>
  <c r="R2430" i="19"/>
  <c r="T2430" i="19" s="1"/>
  <c r="P2430" i="19"/>
  <c r="N2430" i="19"/>
  <c r="I2430" i="19"/>
  <c r="E2430" i="19"/>
  <c r="G2430" i="19" s="1"/>
  <c r="AA2429" i="19"/>
  <c r="X2429" i="19"/>
  <c r="R2429" i="19"/>
  <c r="T2429" i="19" s="1"/>
  <c r="P2429" i="19"/>
  <c r="N2429" i="19"/>
  <c r="I2429" i="19"/>
  <c r="E2429" i="19"/>
  <c r="G2429" i="19" s="1"/>
  <c r="AA2428" i="19"/>
  <c r="X2428" i="19"/>
  <c r="R2428" i="19"/>
  <c r="T2428" i="19" s="1"/>
  <c r="P2428" i="19"/>
  <c r="N2428" i="19"/>
  <c r="I2428" i="19"/>
  <c r="E2428" i="19"/>
  <c r="G2428" i="19" s="1"/>
  <c r="AA2427" i="19"/>
  <c r="X2427" i="19"/>
  <c r="R2427" i="19"/>
  <c r="T2427" i="19" s="1"/>
  <c r="P2427" i="19"/>
  <c r="N2427" i="19"/>
  <c r="I2427" i="19"/>
  <c r="E2427" i="19"/>
  <c r="G2427" i="19" s="1"/>
  <c r="AA2426" i="19"/>
  <c r="X2426" i="19"/>
  <c r="R2426" i="19"/>
  <c r="T2426" i="19" s="1"/>
  <c r="P2426" i="19"/>
  <c r="N2426" i="19"/>
  <c r="I2426" i="19"/>
  <c r="E2426" i="19"/>
  <c r="G2426" i="19" s="1"/>
  <c r="AA2425" i="19"/>
  <c r="X2425" i="19"/>
  <c r="R2425" i="19"/>
  <c r="T2425" i="19" s="1"/>
  <c r="P2425" i="19"/>
  <c r="N2425" i="19"/>
  <c r="I2425" i="19"/>
  <c r="E2425" i="19"/>
  <c r="G2425" i="19" s="1"/>
  <c r="AA2424" i="19"/>
  <c r="X2424" i="19"/>
  <c r="R2424" i="19"/>
  <c r="T2424" i="19" s="1"/>
  <c r="P2424" i="19"/>
  <c r="N2424" i="19"/>
  <c r="I2424" i="19"/>
  <c r="E2424" i="19"/>
  <c r="G2424" i="19" s="1"/>
  <c r="AA2423" i="19"/>
  <c r="X2423" i="19"/>
  <c r="R2423" i="19"/>
  <c r="T2423" i="19" s="1"/>
  <c r="P2423" i="19"/>
  <c r="N2423" i="19"/>
  <c r="I2423" i="19"/>
  <c r="E2423" i="19"/>
  <c r="G2423" i="19" s="1"/>
  <c r="AA2422" i="19"/>
  <c r="X2422" i="19"/>
  <c r="R2422" i="19"/>
  <c r="T2422" i="19" s="1"/>
  <c r="P2422" i="19"/>
  <c r="N2422" i="19"/>
  <c r="I2422" i="19"/>
  <c r="E2422" i="19"/>
  <c r="G2422" i="19" s="1"/>
  <c r="AA2421" i="19"/>
  <c r="X2421" i="19"/>
  <c r="R2421" i="19"/>
  <c r="T2421" i="19" s="1"/>
  <c r="P2421" i="19"/>
  <c r="N2421" i="19"/>
  <c r="I2421" i="19"/>
  <c r="E2421" i="19"/>
  <c r="G2421" i="19" s="1"/>
  <c r="AA2420" i="19"/>
  <c r="X2420" i="19"/>
  <c r="R2420" i="19"/>
  <c r="T2420" i="19" s="1"/>
  <c r="P2420" i="19"/>
  <c r="N2420" i="19"/>
  <c r="I2420" i="19"/>
  <c r="E2420" i="19"/>
  <c r="G2420" i="19" s="1"/>
  <c r="AA2419" i="19"/>
  <c r="X2419" i="19"/>
  <c r="R2419" i="19"/>
  <c r="T2419" i="19" s="1"/>
  <c r="P2419" i="19"/>
  <c r="N2419" i="19"/>
  <c r="I2419" i="19"/>
  <c r="E2419" i="19"/>
  <c r="G2419" i="19" s="1"/>
  <c r="AA2418" i="19"/>
  <c r="X2418" i="19"/>
  <c r="R2418" i="19"/>
  <c r="T2418" i="19" s="1"/>
  <c r="P2418" i="19"/>
  <c r="N2418" i="19"/>
  <c r="I2418" i="19"/>
  <c r="E2418" i="19"/>
  <c r="G2418" i="19" s="1"/>
  <c r="AA2417" i="19"/>
  <c r="X2417" i="19"/>
  <c r="R2417" i="19"/>
  <c r="T2417" i="19" s="1"/>
  <c r="P2417" i="19"/>
  <c r="N2417" i="19"/>
  <c r="I2417" i="19"/>
  <c r="E2417" i="19"/>
  <c r="G2417" i="19" s="1"/>
  <c r="AA2416" i="19"/>
  <c r="X2416" i="19"/>
  <c r="R2416" i="19"/>
  <c r="T2416" i="19" s="1"/>
  <c r="P2416" i="19"/>
  <c r="N2416" i="19"/>
  <c r="I2416" i="19"/>
  <c r="E2416" i="19"/>
  <c r="G2416" i="19" s="1"/>
  <c r="AA2415" i="19"/>
  <c r="X2415" i="19"/>
  <c r="R2415" i="19"/>
  <c r="T2415" i="19" s="1"/>
  <c r="P2415" i="19"/>
  <c r="N2415" i="19"/>
  <c r="I2415" i="19"/>
  <c r="E2415" i="19"/>
  <c r="G2415" i="19" s="1"/>
  <c r="AA2414" i="19"/>
  <c r="X2414" i="19"/>
  <c r="R2414" i="19"/>
  <c r="T2414" i="19" s="1"/>
  <c r="P2414" i="19"/>
  <c r="N2414" i="19"/>
  <c r="I2414" i="19"/>
  <c r="E2414" i="19"/>
  <c r="G2414" i="19" s="1"/>
  <c r="AA2413" i="19"/>
  <c r="X2413" i="19"/>
  <c r="R2413" i="19"/>
  <c r="T2413" i="19" s="1"/>
  <c r="P2413" i="19"/>
  <c r="N2413" i="19"/>
  <c r="I2413" i="19"/>
  <c r="E2413" i="19"/>
  <c r="G2413" i="19" s="1"/>
  <c r="AA2412" i="19"/>
  <c r="X2412" i="19"/>
  <c r="R2412" i="19"/>
  <c r="T2412" i="19" s="1"/>
  <c r="P2412" i="19"/>
  <c r="N2412" i="19"/>
  <c r="I2412" i="19"/>
  <c r="E2412" i="19"/>
  <c r="G2412" i="19" s="1"/>
  <c r="AA2411" i="19"/>
  <c r="X2411" i="19"/>
  <c r="R2411" i="19"/>
  <c r="T2411" i="19" s="1"/>
  <c r="P2411" i="19"/>
  <c r="N2411" i="19"/>
  <c r="I2411" i="19"/>
  <c r="E2411" i="19"/>
  <c r="G2411" i="19" s="1"/>
  <c r="AA2410" i="19"/>
  <c r="X2410" i="19"/>
  <c r="R2410" i="19"/>
  <c r="T2410" i="19" s="1"/>
  <c r="P2410" i="19"/>
  <c r="N2410" i="19"/>
  <c r="I2410" i="19"/>
  <c r="E2410" i="19"/>
  <c r="G2410" i="19" s="1"/>
  <c r="AA2409" i="19"/>
  <c r="X2409" i="19"/>
  <c r="R2409" i="19"/>
  <c r="T2409" i="19" s="1"/>
  <c r="P2409" i="19"/>
  <c r="N2409" i="19"/>
  <c r="I2409" i="19"/>
  <c r="E2409" i="19"/>
  <c r="G2409" i="19" s="1"/>
  <c r="AA2408" i="19"/>
  <c r="X2408" i="19"/>
  <c r="R2408" i="19"/>
  <c r="T2408" i="19" s="1"/>
  <c r="P2408" i="19"/>
  <c r="N2408" i="19"/>
  <c r="I2408" i="19"/>
  <c r="E2408" i="19"/>
  <c r="G2408" i="19" s="1"/>
  <c r="AA2407" i="19"/>
  <c r="X2407" i="19"/>
  <c r="R2407" i="19"/>
  <c r="T2407" i="19" s="1"/>
  <c r="P2407" i="19"/>
  <c r="N2407" i="19"/>
  <c r="I2407" i="19"/>
  <c r="E2407" i="19"/>
  <c r="G2407" i="19" s="1"/>
  <c r="AA2406" i="19"/>
  <c r="X2406" i="19"/>
  <c r="R2406" i="19"/>
  <c r="T2406" i="19" s="1"/>
  <c r="P2406" i="19"/>
  <c r="N2406" i="19"/>
  <c r="I2406" i="19"/>
  <c r="E2406" i="19"/>
  <c r="G2406" i="19" s="1"/>
  <c r="AA2405" i="19"/>
  <c r="X2405" i="19"/>
  <c r="R2405" i="19"/>
  <c r="T2405" i="19" s="1"/>
  <c r="P2405" i="19"/>
  <c r="N2405" i="19"/>
  <c r="I2405" i="19"/>
  <c r="E2405" i="19"/>
  <c r="G2405" i="19" s="1"/>
  <c r="AA2404" i="19"/>
  <c r="X2404" i="19"/>
  <c r="R2404" i="19"/>
  <c r="T2404" i="19" s="1"/>
  <c r="P2404" i="19"/>
  <c r="N2404" i="19"/>
  <c r="I2404" i="19"/>
  <c r="E2404" i="19"/>
  <c r="G2404" i="19" s="1"/>
  <c r="AA2403" i="19"/>
  <c r="X2403" i="19"/>
  <c r="R2403" i="19"/>
  <c r="T2403" i="19" s="1"/>
  <c r="P2403" i="19"/>
  <c r="N2403" i="19"/>
  <c r="I2403" i="19"/>
  <c r="E2403" i="19"/>
  <c r="G2403" i="19" s="1"/>
  <c r="AA2402" i="19"/>
  <c r="X2402" i="19"/>
  <c r="R2402" i="19"/>
  <c r="T2402" i="19" s="1"/>
  <c r="P2402" i="19"/>
  <c r="N2402" i="19"/>
  <c r="I2402" i="19"/>
  <c r="E2402" i="19"/>
  <c r="G2402" i="19" s="1"/>
  <c r="AA2401" i="19"/>
  <c r="X2401" i="19"/>
  <c r="R2401" i="19"/>
  <c r="T2401" i="19" s="1"/>
  <c r="P2401" i="19"/>
  <c r="N2401" i="19"/>
  <c r="I2401" i="19"/>
  <c r="E2401" i="19"/>
  <c r="G2401" i="19" s="1"/>
  <c r="AA2400" i="19"/>
  <c r="X2400" i="19"/>
  <c r="R2400" i="19"/>
  <c r="T2400" i="19" s="1"/>
  <c r="P2400" i="19"/>
  <c r="N2400" i="19"/>
  <c r="I2400" i="19"/>
  <c r="E2400" i="19"/>
  <c r="G2400" i="19" s="1"/>
  <c r="AA2399" i="19"/>
  <c r="X2399" i="19"/>
  <c r="R2399" i="19"/>
  <c r="T2399" i="19" s="1"/>
  <c r="P2399" i="19"/>
  <c r="N2399" i="19"/>
  <c r="I2399" i="19"/>
  <c r="E2399" i="19"/>
  <c r="G2399" i="19" s="1"/>
  <c r="AA2398" i="19"/>
  <c r="X2398" i="19"/>
  <c r="R2398" i="19"/>
  <c r="T2398" i="19" s="1"/>
  <c r="P2398" i="19"/>
  <c r="N2398" i="19"/>
  <c r="I2398" i="19"/>
  <c r="E2398" i="19"/>
  <c r="G2398" i="19" s="1"/>
  <c r="AA2397" i="19"/>
  <c r="X2397" i="19"/>
  <c r="R2397" i="19"/>
  <c r="T2397" i="19" s="1"/>
  <c r="P2397" i="19"/>
  <c r="N2397" i="19"/>
  <c r="I2397" i="19"/>
  <c r="E2397" i="19"/>
  <c r="G2397" i="19" s="1"/>
  <c r="AA2396" i="19"/>
  <c r="X2396" i="19"/>
  <c r="R2396" i="19"/>
  <c r="T2396" i="19" s="1"/>
  <c r="P2396" i="19"/>
  <c r="N2396" i="19"/>
  <c r="I2396" i="19"/>
  <c r="E2396" i="19"/>
  <c r="G2396" i="19" s="1"/>
  <c r="AA2395" i="19"/>
  <c r="X2395" i="19"/>
  <c r="R2395" i="19"/>
  <c r="T2395" i="19" s="1"/>
  <c r="P2395" i="19"/>
  <c r="N2395" i="19"/>
  <c r="I2395" i="19"/>
  <c r="E2395" i="19"/>
  <c r="G2395" i="19" s="1"/>
  <c r="AA2394" i="19"/>
  <c r="X2394" i="19"/>
  <c r="R2394" i="19"/>
  <c r="T2394" i="19" s="1"/>
  <c r="P2394" i="19"/>
  <c r="N2394" i="19"/>
  <c r="I2394" i="19"/>
  <c r="E2394" i="19"/>
  <c r="G2394" i="19" s="1"/>
  <c r="AA2393" i="19"/>
  <c r="X2393" i="19"/>
  <c r="R2393" i="19"/>
  <c r="T2393" i="19" s="1"/>
  <c r="P2393" i="19"/>
  <c r="N2393" i="19"/>
  <c r="I2393" i="19"/>
  <c r="E2393" i="19"/>
  <c r="G2393" i="19" s="1"/>
  <c r="AA2392" i="19"/>
  <c r="X2392" i="19"/>
  <c r="R2392" i="19"/>
  <c r="T2392" i="19" s="1"/>
  <c r="P2392" i="19"/>
  <c r="N2392" i="19"/>
  <c r="I2392" i="19"/>
  <c r="E2392" i="19"/>
  <c r="G2392" i="19" s="1"/>
  <c r="AA2391" i="19"/>
  <c r="X2391" i="19"/>
  <c r="R2391" i="19"/>
  <c r="T2391" i="19" s="1"/>
  <c r="P2391" i="19"/>
  <c r="N2391" i="19"/>
  <c r="I2391" i="19"/>
  <c r="E2391" i="19"/>
  <c r="G2391" i="19" s="1"/>
  <c r="AA2390" i="19"/>
  <c r="X2390" i="19"/>
  <c r="R2390" i="19"/>
  <c r="T2390" i="19" s="1"/>
  <c r="P2390" i="19"/>
  <c r="N2390" i="19"/>
  <c r="I2390" i="19"/>
  <c r="E2390" i="19"/>
  <c r="G2390" i="19" s="1"/>
  <c r="AA2389" i="19"/>
  <c r="X2389" i="19"/>
  <c r="R2389" i="19"/>
  <c r="T2389" i="19" s="1"/>
  <c r="P2389" i="19"/>
  <c r="N2389" i="19"/>
  <c r="I2389" i="19"/>
  <c r="E2389" i="19"/>
  <c r="G2389" i="19" s="1"/>
  <c r="AA2388" i="19"/>
  <c r="X2388" i="19"/>
  <c r="R2388" i="19"/>
  <c r="T2388" i="19" s="1"/>
  <c r="P2388" i="19"/>
  <c r="N2388" i="19"/>
  <c r="I2388" i="19"/>
  <c r="E2388" i="19"/>
  <c r="G2388" i="19" s="1"/>
  <c r="AA2387" i="19"/>
  <c r="X2387" i="19"/>
  <c r="R2387" i="19"/>
  <c r="T2387" i="19" s="1"/>
  <c r="P2387" i="19"/>
  <c r="N2387" i="19"/>
  <c r="I2387" i="19"/>
  <c r="E2387" i="19"/>
  <c r="G2387" i="19" s="1"/>
  <c r="AA2386" i="19"/>
  <c r="X2386" i="19"/>
  <c r="R2386" i="19"/>
  <c r="T2386" i="19" s="1"/>
  <c r="P2386" i="19"/>
  <c r="N2386" i="19"/>
  <c r="I2386" i="19"/>
  <c r="E2386" i="19"/>
  <c r="G2386" i="19" s="1"/>
  <c r="AA2385" i="19"/>
  <c r="X2385" i="19"/>
  <c r="R2385" i="19"/>
  <c r="T2385" i="19" s="1"/>
  <c r="P2385" i="19"/>
  <c r="N2385" i="19"/>
  <c r="I2385" i="19"/>
  <c r="E2385" i="19"/>
  <c r="G2385" i="19" s="1"/>
  <c r="AA2384" i="19"/>
  <c r="X2384" i="19"/>
  <c r="R2384" i="19"/>
  <c r="T2384" i="19" s="1"/>
  <c r="P2384" i="19"/>
  <c r="N2384" i="19"/>
  <c r="I2384" i="19"/>
  <c r="E2384" i="19"/>
  <c r="G2384" i="19" s="1"/>
  <c r="AA2383" i="19"/>
  <c r="X2383" i="19"/>
  <c r="R2383" i="19"/>
  <c r="T2383" i="19" s="1"/>
  <c r="P2383" i="19"/>
  <c r="N2383" i="19"/>
  <c r="I2383" i="19"/>
  <c r="E2383" i="19"/>
  <c r="G2383" i="19" s="1"/>
  <c r="AA2382" i="19"/>
  <c r="X2382" i="19"/>
  <c r="R2382" i="19"/>
  <c r="T2382" i="19" s="1"/>
  <c r="P2382" i="19"/>
  <c r="N2382" i="19"/>
  <c r="I2382" i="19"/>
  <c r="E2382" i="19"/>
  <c r="G2382" i="19" s="1"/>
  <c r="AA2381" i="19"/>
  <c r="X2381" i="19"/>
  <c r="R2381" i="19"/>
  <c r="T2381" i="19" s="1"/>
  <c r="P2381" i="19"/>
  <c r="N2381" i="19"/>
  <c r="I2381" i="19"/>
  <c r="E2381" i="19"/>
  <c r="G2381" i="19" s="1"/>
  <c r="AA2380" i="19"/>
  <c r="X2380" i="19"/>
  <c r="R2380" i="19"/>
  <c r="T2380" i="19" s="1"/>
  <c r="P2380" i="19"/>
  <c r="N2380" i="19"/>
  <c r="I2380" i="19"/>
  <c r="E2380" i="19"/>
  <c r="G2380" i="19" s="1"/>
  <c r="AA2379" i="19"/>
  <c r="X2379" i="19"/>
  <c r="R2379" i="19"/>
  <c r="T2379" i="19" s="1"/>
  <c r="P2379" i="19"/>
  <c r="N2379" i="19"/>
  <c r="I2379" i="19"/>
  <c r="E2379" i="19"/>
  <c r="G2379" i="19" s="1"/>
  <c r="AA2378" i="19"/>
  <c r="X2378" i="19"/>
  <c r="R2378" i="19"/>
  <c r="T2378" i="19" s="1"/>
  <c r="P2378" i="19"/>
  <c r="N2378" i="19"/>
  <c r="I2378" i="19"/>
  <c r="E2378" i="19"/>
  <c r="G2378" i="19" s="1"/>
  <c r="AA2377" i="19"/>
  <c r="X2377" i="19"/>
  <c r="R2377" i="19"/>
  <c r="T2377" i="19" s="1"/>
  <c r="P2377" i="19"/>
  <c r="N2377" i="19"/>
  <c r="I2377" i="19"/>
  <c r="E2377" i="19"/>
  <c r="G2377" i="19" s="1"/>
  <c r="AA2376" i="19"/>
  <c r="X2376" i="19"/>
  <c r="R2376" i="19"/>
  <c r="T2376" i="19" s="1"/>
  <c r="P2376" i="19"/>
  <c r="N2376" i="19"/>
  <c r="I2376" i="19"/>
  <c r="E2376" i="19"/>
  <c r="G2376" i="19" s="1"/>
  <c r="AA2375" i="19"/>
  <c r="X2375" i="19"/>
  <c r="R2375" i="19"/>
  <c r="T2375" i="19" s="1"/>
  <c r="P2375" i="19"/>
  <c r="N2375" i="19"/>
  <c r="I2375" i="19"/>
  <c r="E2375" i="19"/>
  <c r="G2375" i="19" s="1"/>
  <c r="AA2374" i="19"/>
  <c r="X2374" i="19"/>
  <c r="R2374" i="19"/>
  <c r="T2374" i="19" s="1"/>
  <c r="P2374" i="19"/>
  <c r="N2374" i="19"/>
  <c r="I2374" i="19"/>
  <c r="E2374" i="19"/>
  <c r="G2374" i="19" s="1"/>
  <c r="AA2373" i="19"/>
  <c r="X2373" i="19"/>
  <c r="R2373" i="19"/>
  <c r="T2373" i="19" s="1"/>
  <c r="P2373" i="19"/>
  <c r="N2373" i="19"/>
  <c r="I2373" i="19"/>
  <c r="E2373" i="19"/>
  <c r="G2373" i="19" s="1"/>
  <c r="AA2372" i="19"/>
  <c r="X2372" i="19"/>
  <c r="R2372" i="19"/>
  <c r="T2372" i="19" s="1"/>
  <c r="P2372" i="19"/>
  <c r="N2372" i="19"/>
  <c r="I2372" i="19"/>
  <c r="E2372" i="19"/>
  <c r="G2372" i="19" s="1"/>
  <c r="AA2371" i="19"/>
  <c r="X2371" i="19"/>
  <c r="R2371" i="19"/>
  <c r="T2371" i="19" s="1"/>
  <c r="P2371" i="19"/>
  <c r="N2371" i="19"/>
  <c r="I2371" i="19"/>
  <c r="E2371" i="19"/>
  <c r="G2371" i="19" s="1"/>
  <c r="AA2370" i="19"/>
  <c r="X2370" i="19"/>
  <c r="R2370" i="19"/>
  <c r="T2370" i="19" s="1"/>
  <c r="P2370" i="19"/>
  <c r="N2370" i="19"/>
  <c r="I2370" i="19"/>
  <c r="E2370" i="19"/>
  <c r="G2370" i="19" s="1"/>
  <c r="AA2369" i="19"/>
  <c r="X2369" i="19"/>
  <c r="R2369" i="19"/>
  <c r="T2369" i="19" s="1"/>
  <c r="P2369" i="19"/>
  <c r="N2369" i="19"/>
  <c r="I2369" i="19"/>
  <c r="E2369" i="19"/>
  <c r="G2369" i="19" s="1"/>
  <c r="AA2368" i="19"/>
  <c r="X2368" i="19"/>
  <c r="R2368" i="19"/>
  <c r="T2368" i="19" s="1"/>
  <c r="P2368" i="19"/>
  <c r="N2368" i="19"/>
  <c r="I2368" i="19"/>
  <c r="E2368" i="19"/>
  <c r="G2368" i="19" s="1"/>
  <c r="AA2367" i="19"/>
  <c r="X2367" i="19"/>
  <c r="R2367" i="19"/>
  <c r="T2367" i="19" s="1"/>
  <c r="P2367" i="19"/>
  <c r="N2367" i="19"/>
  <c r="I2367" i="19"/>
  <c r="E2367" i="19"/>
  <c r="G2367" i="19" s="1"/>
  <c r="AA2366" i="19"/>
  <c r="X2366" i="19"/>
  <c r="R2366" i="19"/>
  <c r="T2366" i="19" s="1"/>
  <c r="P2366" i="19"/>
  <c r="N2366" i="19"/>
  <c r="I2366" i="19"/>
  <c r="E2366" i="19"/>
  <c r="G2366" i="19" s="1"/>
  <c r="AA2365" i="19"/>
  <c r="X2365" i="19"/>
  <c r="R2365" i="19"/>
  <c r="T2365" i="19" s="1"/>
  <c r="P2365" i="19"/>
  <c r="N2365" i="19"/>
  <c r="I2365" i="19"/>
  <c r="E2365" i="19"/>
  <c r="G2365" i="19" s="1"/>
  <c r="AA2364" i="19"/>
  <c r="X2364" i="19"/>
  <c r="R2364" i="19"/>
  <c r="T2364" i="19" s="1"/>
  <c r="P2364" i="19"/>
  <c r="N2364" i="19"/>
  <c r="I2364" i="19"/>
  <c r="E2364" i="19"/>
  <c r="G2364" i="19" s="1"/>
  <c r="AA2363" i="19"/>
  <c r="X2363" i="19"/>
  <c r="R2363" i="19"/>
  <c r="T2363" i="19" s="1"/>
  <c r="P2363" i="19"/>
  <c r="N2363" i="19"/>
  <c r="I2363" i="19"/>
  <c r="E2363" i="19"/>
  <c r="G2363" i="19" s="1"/>
  <c r="AA2362" i="19"/>
  <c r="X2362" i="19"/>
  <c r="R2362" i="19"/>
  <c r="T2362" i="19" s="1"/>
  <c r="P2362" i="19"/>
  <c r="N2362" i="19"/>
  <c r="I2362" i="19"/>
  <c r="E2362" i="19"/>
  <c r="G2362" i="19" s="1"/>
  <c r="AA2361" i="19"/>
  <c r="X2361" i="19"/>
  <c r="R2361" i="19"/>
  <c r="T2361" i="19" s="1"/>
  <c r="P2361" i="19"/>
  <c r="N2361" i="19"/>
  <c r="I2361" i="19"/>
  <c r="E2361" i="19"/>
  <c r="G2361" i="19" s="1"/>
  <c r="AA2360" i="19"/>
  <c r="X2360" i="19"/>
  <c r="R2360" i="19"/>
  <c r="T2360" i="19" s="1"/>
  <c r="P2360" i="19"/>
  <c r="N2360" i="19"/>
  <c r="I2360" i="19"/>
  <c r="E2360" i="19"/>
  <c r="G2360" i="19" s="1"/>
  <c r="AA2359" i="19"/>
  <c r="X2359" i="19"/>
  <c r="R2359" i="19"/>
  <c r="T2359" i="19" s="1"/>
  <c r="P2359" i="19"/>
  <c r="N2359" i="19"/>
  <c r="I2359" i="19"/>
  <c r="E2359" i="19"/>
  <c r="G2359" i="19" s="1"/>
  <c r="AA2358" i="19"/>
  <c r="X2358" i="19"/>
  <c r="R2358" i="19"/>
  <c r="T2358" i="19" s="1"/>
  <c r="P2358" i="19"/>
  <c r="N2358" i="19"/>
  <c r="I2358" i="19"/>
  <c r="E2358" i="19"/>
  <c r="G2358" i="19" s="1"/>
  <c r="AA2357" i="19"/>
  <c r="X2357" i="19"/>
  <c r="R2357" i="19"/>
  <c r="T2357" i="19" s="1"/>
  <c r="P2357" i="19"/>
  <c r="N2357" i="19"/>
  <c r="I2357" i="19"/>
  <c r="E2357" i="19"/>
  <c r="G2357" i="19" s="1"/>
  <c r="AA2356" i="19"/>
  <c r="X2356" i="19"/>
  <c r="R2356" i="19"/>
  <c r="T2356" i="19" s="1"/>
  <c r="P2356" i="19"/>
  <c r="N2356" i="19"/>
  <c r="I2356" i="19"/>
  <c r="E2356" i="19"/>
  <c r="G2356" i="19" s="1"/>
  <c r="AA2355" i="19"/>
  <c r="X2355" i="19"/>
  <c r="R2355" i="19"/>
  <c r="T2355" i="19" s="1"/>
  <c r="P2355" i="19"/>
  <c r="N2355" i="19"/>
  <c r="I2355" i="19"/>
  <c r="E2355" i="19"/>
  <c r="G2355" i="19" s="1"/>
  <c r="AA2354" i="19"/>
  <c r="X2354" i="19"/>
  <c r="R2354" i="19"/>
  <c r="T2354" i="19" s="1"/>
  <c r="P2354" i="19"/>
  <c r="N2354" i="19"/>
  <c r="I2354" i="19"/>
  <c r="E2354" i="19"/>
  <c r="G2354" i="19" s="1"/>
  <c r="AA2353" i="19"/>
  <c r="X2353" i="19"/>
  <c r="R2353" i="19"/>
  <c r="T2353" i="19" s="1"/>
  <c r="P2353" i="19"/>
  <c r="N2353" i="19"/>
  <c r="I2353" i="19"/>
  <c r="E2353" i="19"/>
  <c r="G2353" i="19" s="1"/>
  <c r="AA2352" i="19"/>
  <c r="X2352" i="19"/>
  <c r="R2352" i="19"/>
  <c r="T2352" i="19" s="1"/>
  <c r="P2352" i="19"/>
  <c r="N2352" i="19"/>
  <c r="I2352" i="19"/>
  <c r="E2352" i="19"/>
  <c r="G2352" i="19" s="1"/>
  <c r="AA2351" i="19"/>
  <c r="X2351" i="19"/>
  <c r="R2351" i="19"/>
  <c r="T2351" i="19" s="1"/>
  <c r="P2351" i="19"/>
  <c r="N2351" i="19"/>
  <c r="I2351" i="19"/>
  <c r="E2351" i="19"/>
  <c r="G2351" i="19" s="1"/>
  <c r="AA2350" i="19"/>
  <c r="X2350" i="19"/>
  <c r="R2350" i="19"/>
  <c r="T2350" i="19" s="1"/>
  <c r="P2350" i="19"/>
  <c r="N2350" i="19"/>
  <c r="I2350" i="19"/>
  <c r="E2350" i="19"/>
  <c r="G2350" i="19" s="1"/>
  <c r="AA2349" i="19"/>
  <c r="X2349" i="19"/>
  <c r="R2349" i="19"/>
  <c r="T2349" i="19" s="1"/>
  <c r="P2349" i="19"/>
  <c r="N2349" i="19"/>
  <c r="I2349" i="19"/>
  <c r="E2349" i="19"/>
  <c r="G2349" i="19" s="1"/>
  <c r="AA2348" i="19"/>
  <c r="X2348" i="19"/>
  <c r="R2348" i="19"/>
  <c r="T2348" i="19" s="1"/>
  <c r="P2348" i="19"/>
  <c r="N2348" i="19"/>
  <c r="I2348" i="19"/>
  <c r="E2348" i="19"/>
  <c r="G2348" i="19" s="1"/>
  <c r="AA2347" i="19"/>
  <c r="X2347" i="19"/>
  <c r="R2347" i="19"/>
  <c r="T2347" i="19" s="1"/>
  <c r="P2347" i="19"/>
  <c r="N2347" i="19"/>
  <c r="I2347" i="19"/>
  <c r="E2347" i="19"/>
  <c r="G2347" i="19" s="1"/>
  <c r="AA2346" i="19"/>
  <c r="X2346" i="19"/>
  <c r="R2346" i="19"/>
  <c r="T2346" i="19" s="1"/>
  <c r="P2346" i="19"/>
  <c r="N2346" i="19"/>
  <c r="I2346" i="19"/>
  <c r="E2346" i="19"/>
  <c r="G2346" i="19" s="1"/>
  <c r="AA2345" i="19"/>
  <c r="X2345" i="19"/>
  <c r="R2345" i="19"/>
  <c r="T2345" i="19" s="1"/>
  <c r="P2345" i="19"/>
  <c r="N2345" i="19"/>
  <c r="I2345" i="19"/>
  <c r="E2345" i="19"/>
  <c r="G2345" i="19" s="1"/>
  <c r="AA2344" i="19"/>
  <c r="X2344" i="19"/>
  <c r="R2344" i="19"/>
  <c r="T2344" i="19" s="1"/>
  <c r="P2344" i="19"/>
  <c r="N2344" i="19"/>
  <c r="I2344" i="19"/>
  <c r="E2344" i="19"/>
  <c r="G2344" i="19" s="1"/>
  <c r="AA2343" i="19"/>
  <c r="X2343" i="19"/>
  <c r="R2343" i="19"/>
  <c r="T2343" i="19" s="1"/>
  <c r="P2343" i="19"/>
  <c r="N2343" i="19"/>
  <c r="I2343" i="19"/>
  <c r="E2343" i="19"/>
  <c r="G2343" i="19" s="1"/>
  <c r="AA2342" i="19"/>
  <c r="X2342" i="19"/>
  <c r="R2342" i="19"/>
  <c r="T2342" i="19" s="1"/>
  <c r="P2342" i="19"/>
  <c r="N2342" i="19"/>
  <c r="I2342" i="19"/>
  <c r="E2342" i="19"/>
  <c r="G2342" i="19" s="1"/>
  <c r="AA2341" i="19"/>
  <c r="X2341" i="19"/>
  <c r="R2341" i="19"/>
  <c r="T2341" i="19" s="1"/>
  <c r="P2341" i="19"/>
  <c r="N2341" i="19"/>
  <c r="I2341" i="19"/>
  <c r="E2341" i="19"/>
  <c r="G2341" i="19" s="1"/>
  <c r="AA2340" i="19"/>
  <c r="X2340" i="19"/>
  <c r="R2340" i="19"/>
  <c r="T2340" i="19" s="1"/>
  <c r="P2340" i="19"/>
  <c r="N2340" i="19"/>
  <c r="I2340" i="19"/>
  <c r="E2340" i="19"/>
  <c r="G2340" i="19" s="1"/>
  <c r="AA2339" i="19"/>
  <c r="X2339" i="19"/>
  <c r="R2339" i="19"/>
  <c r="T2339" i="19" s="1"/>
  <c r="P2339" i="19"/>
  <c r="N2339" i="19"/>
  <c r="I2339" i="19"/>
  <c r="E2339" i="19"/>
  <c r="G2339" i="19" s="1"/>
  <c r="AA2338" i="19"/>
  <c r="X2338" i="19"/>
  <c r="R2338" i="19"/>
  <c r="T2338" i="19" s="1"/>
  <c r="P2338" i="19"/>
  <c r="N2338" i="19"/>
  <c r="I2338" i="19"/>
  <c r="E2338" i="19"/>
  <c r="G2338" i="19" s="1"/>
  <c r="AA2337" i="19"/>
  <c r="X2337" i="19"/>
  <c r="R2337" i="19"/>
  <c r="T2337" i="19" s="1"/>
  <c r="P2337" i="19"/>
  <c r="N2337" i="19"/>
  <c r="I2337" i="19"/>
  <c r="E2337" i="19"/>
  <c r="G2337" i="19" s="1"/>
  <c r="AA2336" i="19"/>
  <c r="X2336" i="19"/>
  <c r="R2336" i="19"/>
  <c r="T2336" i="19" s="1"/>
  <c r="P2336" i="19"/>
  <c r="N2336" i="19"/>
  <c r="I2336" i="19"/>
  <c r="E2336" i="19"/>
  <c r="G2336" i="19" s="1"/>
  <c r="AA2335" i="19"/>
  <c r="X2335" i="19"/>
  <c r="R2335" i="19"/>
  <c r="T2335" i="19" s="1"/>
  <c r="P2335" i="19"/>
  <c r="N2335" i="19"/>
  <c r="I2335" i="19"/>
  <c r="E2335" i="19"/>
  <c r="G2335" i="19" s="1"/>
  <c r="AA2334" i="19"/>
  <c r="X2334" i="19"/>
  <c r="R2334" i="19"/>
  <c r="T2334" i="19" s="1"/>
  <c r="P2334" i="19"/>
  <c r="N2334" i="19"/>
  <c r="I2334" i="19"/>
  <c r="E2334" i="19"/>
  <c r="G2334" i="19" s="1"/>
  <c r="AA2333" i="19"/>
  <c r="X2333" i="19"/>
  <c r="R2333" i="19"/>
  <c r="T2333" i="19" s="1"/>
  <c r="P2333" i="19"/>
  <c r="N2333" i="19"/>
  <c r="I2333" i="19"/>
  <c r="E2333" i="19"/>
  <c r="G2333" i="19" s="1"/>
  <c r="AA2332" i="19"/>
  <c r="X2332" i="19"/>
  <c r="R2332" i="19"/>
  <c r="T2332" i="19" s="1"/>
  <c r="P2332" i="19"/>
  <c r="N2332" i="19"/>
  <c r="I2332" i="19"/>
  <c r="E2332" i="19"/>
  <c r="G2332" i="19" s="1"/>
  <c r="AA2331" i="19"/>
  <c r="X2331" i="19"/>
  <c r="R2331" i="19"/>
  <c r="T2331" i="19" s="1"/>
  <c r="P2331" i="19"/>
  <c r="N2331" i="19"/>
  <c r="I2331" i="19"/>
  <c r="E2331" i="19"/>
  <c r="G2331" i="19" s="1"/>
  <c r="AA2330" i="19"/>
  <c r="X2330" i="19"/>
  <c r="R2330" i="19"/>
  <c r="T2330" i="19" s="1"/>
  <c r="P2330" i="19"/>
  <c r="N2330" i="19"/>
  <c r="I2330" i="19"/>
  <c r="E2330" i="19"/>
  <c r="G2330" i="19" s="1"/>
  <c r="AA2329" i="19"/>
  <c r="X2329" i="19"/>
  <c r="R2329" i="19"/>
  <c r="T2329" i="19" s="1"/>
  <c r="P2329" i="19"/>
  <c r="N2329" i="19"/>
  <c r="I2329" i="19"/>
  <c r="E2329" i="19"/>
  <c r="G2329" i="19" s="1"/>
  <c r="AA2328" i="19"/>
  <c r="X2328" i="19"/>
  <c r="R2328" i="19"/>
  <c r="T2328" i="19" s="1"/>
  <c r="P2328" i="19"/>
  <c r="N2328" i="19"/>
  <c r="I2328" i="19"/>
  <c r="E2328" i="19"/>
  <c r="G2328" i="19" s="1"/>
  <c r="AA2327" i="19"/>
  <c r="X2327" i="19"/>
  <c r="R2327" i="19"/>
  <c r="T2327" i="19" s="1"/>
  <c r="P2327" i="19"/>
  <c r="N2327" i="19"/>
  <c r="I2327" i="19"/>
  <c r="E2327" i="19"/>
  <c r="G2327" i="19" s="1"/>
  <c r="AA2326" i="19"/>
  <c r="X2326" i="19"/>
  <c r="R2326" i="19"/>
  <c r="T2326" i="19" s="1"/>
  <c r="P2326" i="19"/>
  <c r="N2326" i="19"/>
  <c r="I2326" i="19"/>
  <c r="E2326" i="19"/>
  <c r="G2326" i="19" s="1"/>
  <c r="AA2325" i="19"/>
  <c r="X2325" i="19"/>
  <c r="R2325" i="19"/>
  <c r="T2325" i="19" s="1"/>
  <c r="P2325" i="19"/>
  <c r="N2325" i="19"/>
  <c r="I2325" i="19"/>
  <c r="E2325" i="19"/>
  <c r="G2325" i="19" s="1"/>
  <c r="AA2324" i="19"/>
  <c r="X2324" i="19"/>
  <c r="R2324" i="19"/>
  <c r="T2324" i="19" s="1"/>
  <c r="P2324" i="19"/>
  <c r="N2324" i="19"/>
  <c r="I2324" i="19"/>
  <c r="E2324" i="19"/>
  <c r="G2324" i="19" s="1"/>
  <c r="AA2323" i="19"/>
  <c r="X2323" i="19"/>
  <c r="R2323" i="19"/>
  <c r="T2323" i="19" s="1"/>
  <c r="P2323" i="19"/>
  <c r="N2323" i="19"/>
  <c r="I2323" i="19"/>
  <c r="E2323" i="19"/>
  <c r="G2323" i="19" s="1"/>
  <c r="AA2322" i="19"/>
  <c r="X2322" i="19"/>
  <c r="R2322" i="19"/>
  <c r="T2322" i="19" s="1"/>
  <c r="P2322" i="19"/>
  <c r="N2322" i="19"/>
  <c r="I2322" i="19"/>
  <c r="E2322" i="19"/>
  <c r="G2322" i="19" s="1"/>
  <c r="AA2321" i="19"/>
  <c r="X2321" i="19"/>
  <c r="R2321" i="19"/>
  <c r="T2321" i="19" s="1"/>
  <c r="P2321" i="19"/>
  <c r="N2321" i="19"/>
  <c r="I2321" i="19"/>
  <c r="E2321" i="19"/>
  <c r="G2321" i="19" s="1"/>
  <c r="AA2320" i="19"/>
  <c r="X2320" i="19"/>
  <c r="R2320" i="19"/>
  <c r="T2320" i="19" s="1"/>
  <c r="P2320" i="19"/>
  <c r="N2320" i="19"/>
  <c r="I2320" i="19"/>
  <c r="E2320" i="19"/>
  <c r="G2320" i="19" s="1"/>
  <c r="AA2319" i="19"/>
  <c r="X2319" i="19"/>
  <c r="R2319" i="19"/>
  <c r="T2319" i="19" s="1"/>
  <c r="P2319" i="19"/>
  <c r="N2319" i="19"/>
  <c r="I2319" i="19"/>
  <c r="E2319" i="19"/>
  <c r="G2319" i="19" s="1"/>
  <c r="AA2318" i="19"/>
  <c r="X2318" i="19"/>
  <c r="R2318" i="19"/>
  <c r="T2318" i="19" s="1"/>
  <c r="P2318" i="19"/>
  <c r="N2318" i="19"/>
  <c r="I2318" i="19"/>
  <c r="E2318" i="19"/>
  <c r="G2318" i="19" s="1"/>
  <c r="AA2317" i="19"/>
  <c r="X2317" i="19"/>
  <c r="R2317" i="19"/>
  <c r="T2317" i="19" s="1"/>
  <c r="P2317" i="19"/>
  <c r="N2317" i="19"/>
  <c r="I2317" i="19"/>
  <c r="E2317" i="19"/>
  <c r="G2317" i="19" s="1"/>
  <c r="AA2316" i="19"/>
  <c r="X2316" i="19"/>
  <c r="R2316" i="19"/>
  <c r="T2316" i="19" s="1"/>
  <c r="P2316" i="19"/>
  <c r="N2316" i="19"/>
  <c r="I2316" i="19"/>
  <c r="E2316" i="19"/>
  <c r="G2316" i="19" s="1"/>
  <c r="AA2315" i="19"/>
  <c r="X2315" i="19"/>
  <c r="R2315" i="19"/>
  <c r="T2315" i="19" s="1"/>
  <c r="P2315" i="19"/>
  <c r="N2315" i="19"/>
  <c r="I2315" i="19"/>
  <c r="E2315" i="19"/>
  <c r="G2315" i="19" s="1"/>
  <c r="AA2314" i="19"/>
  <c r="X2314" i="19"/>
  <c r="R2314" i="19"/>
  <c r="T2314" i="19" s="1"/>
  <c r="P2314" i="19"/>
  <c r="N2314" i="19"/>
  <c r="I2314" i="19"/>
  <c r="E2314" i="19"/>
  <c r="G2314" i="19" s="1"/>
  <c r="AA2313" i="19"/>
  <c r="X2313" i="19"/>
  <c r="R2313" i="19"/>
  <c r="T2313" i="19" s="1"/>
  <c r="P2313" i="19"/>
  <c r="N2313" i="19"/>
  <c r="I2313" i="19"/>
  <c r="E2313" i="19"/>
  <c r="G2313" i="19" s="1"/>
  <c r="AA2312" i="19"/>
  <c r="X2312" i="19"/>
  <c r="R2312" i="19"/>
  <c r="T2312" i="19" s="1"/>
  <c r="P2312" i="19"/>
  <c r="N2312" i="19"/>
  <c r="I2312" i="19"/>
  <c r="E2312" i="19"/>
  <c r="G2312" i="19" s="1"/>
  <c r="AA2311" i="19"/>
  <c r="X2311" i="19"/>
  <c r="R2311" i="19"/>
  <c r="T2311" i="19" s="1"/>
  <c r="P2311" i="19"/>
  <c r="N2311" i="19"/>
  <c r="I2311" i="19"/>
  <c r="E2311" i="19"/>
  <c r="G2311" i="19" s="1"/>
  <c r="AA2310" i="19"/>
  <c r="X2310" i="19"/>
  <c r="R2310" i="19"/>
  <c r="T2310" i="19" s="1"/>
  <c r="P2310" i="19"/>
  <c r="N2310" i="19"/>
  <c r="I2310" i="19"/>
  <c r="E2310" i="19"/>
  <c r="G2310" i="19" s="1"/>
  <c r="AA2309" i="19"/>
  <c r="X2309" i="19"/>
  <c r="R2309" i="19"/>
  <c r="T2309" i="19" s="1"/>
  <c r="P2309" i="19"/>
  <c r="N2309" i="19"/>
  <c r="I2309" i="19"/>
  <c r="E2309" i="19"/>
  <c r="G2309" i="19" s="1"/>
  <c r="AA2308" i="19"/>
  <c r="X2308" i="19"/>
  <c r="R2308" i="19"/>
  <c r="T2308" i="19" s="1"/>
  <c r="P2308" i="19"/>
  <c r="N2308" i="19"/>
  <c r="I2308" i="19"/>
  <c r="E2308" i="19"/>
  <c r="G2308" i="19" s="1"/>
  <c r="AA2307" i="19"/>
  <c r="R2307" i="19"/>
  <c r="T2307" i="19" s="1"/>
  <c r="P2307" i="19"/>
  <c r="N2307" i="19"/>
  <c r="I2307" i="19"/>
  <c r="E2307" i="19"/>
  <c r="G2307" i="19" s="1"/>
  <c r="AA2306" i="19"/>
  <c r="R2306" i="19"/>
  <c r="T2306" i="19" s="1"/>
  <c r="P2306" i="19"/>
  <c r="N2306" i="19"/>
  <c r="I2306" i="19"/>
  <c r="E2306" i="19"/>
  <c r="G2306" i="19" s="1"/>
  <c r="AA2305" i="19"/>
  <c r="X2305" i="19"/>
  <c r="R2305" i="19"/>
  <c r="T2305" i="19" s="1"/>
  <c r="P2305" i="19"/>
  <c r="N2305" i="19"/>
  <c r="I2305" i="19"/>
  <c r="E2305" i="19"/>
  <c r="G2305" i="19" s="1"/>
  <c r="AA2304" i="19"/>
  <c r="X2304" i="19"/>
  <c r="R2304" i="19"/>
  <c r="T2304" i="19" s="1"/>
  <c r="P2304" i="19"/>
  <c r="N2304" i="19"/>
  <c r="I2304" i="19"/>
  <c r="E2304" i="19"/>
  <c r="G2304" i="19" s="1"/>
  <c r="AA2303" i="19"/>
  <c r="X2303" i="19"/>
  <c r="R2303" i="19"/>
  <c r="T2303" i="19" s="1"/>
  <c r="P2303" i="19"/>
  <c r="N2303" i="19"/>
  <c r="I2303" i="19"/>
  <c r="E2303" i="19"/>
  <c r="G2303" i="19" s="1"/>
  <c r="AA2302" i="19"/>
  <c r="X2302" i="19"/>
  <c r="R2302" i="19"/>
  <c r="T2302" i="19" s="1"/>
  <c r="P2302" i="19"/>
  <c r="N2302" i="19"/>
  <c r="I2302" i="19"/>
  <c r="E2302" i="19"/>
  <c r="G2302" i="19" s="1"/>
  <c r="AA2301" i="19"/>
  <c r="X2301" i="19"/>
  <c r="R2301" i="19"/>
  <c r="T2301" i="19" s="1"/>
  <c r="P2301" i="19"/>
  <c r="N2301" i="19"/>
  <c r="I2301" i="19"/>
  <c r="E2301" i="19"/>
  <c r="G2301" i="19" s="1"/>
  <c r="AA2300" i="19"/>
  <c r="X2300" i="19"/>
  <c r="R2300" i="19"/>
  <c r="T2300" i="19" s="1"/>
  <c r="P2300" i="19"/>
  <c r="N2300" i="19"/>
  <c r="I2300" i="19"/>
  <c r="E2300" i="19"/>
  <c r="G2300" i="19" s="1"/>
  <c r="AA2299" i="19"/>
  <c r="X2299" i="19"/>
  <c r="R2299" i="19"/>
  <c r="T2299" i="19" s="1"/>
  <c r="P2299" i="19"/>
  <c r="N2299" i="19"/>
  <c r="I2299" i="19"/>
  <c r="E2299" i="19"/>
  <c r="G2299" i="19" s="1"/>
  <c r="AA2298" i="19"/>
  <c r="X2298" i="19"/>
  <c r="R2298" i="19"/>
  <c r="T2298" i="19" s="1"/>
  <c r="P2298" i="19"/>
  <c r="N2298" i="19"/>
  <c r="I2298" i="19"/>
  <c r="E2298" i="19"/>
  <c r="G2298" i="19" s="1"/>
  <c r="AA2297" i="19"/>
  <c r="X2297" i="19"/>
  <c r="R2297" i="19"/>
  <c r="T2297" i="19" s="1"/>
  <c r="P2297" i="19"/>
  <c r="N2297" i="19"/>
  <c r="I2297" i="19"/>
  <c r="E2297" i="19"/>
  <c r="G2297" i="19" s="1"/>
  <c r="AA2296" i="19"/>
  <c r="X2296" i="19"/>
  <c r="R2296" i="19"/>
  <c r="T2296" i="19" s="1"/>
  <c r="P2296" i="19"/>
  <c r="N2296" i="19"/>
  <c r="I2296" i="19"/>
  <c r="E2296" i="19"/>
  <c r="G2296" i="19" s="1"/>
  <c r="AA2295" i="19"/>
  <c r="X2295" i="19"/>
  <c r="R2295" i="19"/>
  <c r="T2295" i="19" s="1"/>
  <c r="P2295" i="19"/>
  <c r="N2295" i="19"/>
  <c r="I2295" i="19"/>
  <c r="E2295" i="19"/>
  <c r="G2295" i="19" s="1"/>
  <c r="AA2294" i="19"/>
  <c r="X2294" i="19"/>
  <c r="R2294" i="19"/>
  <c r="T2294" i="19" s="1"/>
  <c r="P2294" i="19"/>
  <c r="N2294" i="19"/>
  <c r="I2294" i="19"/>
  <c r="E2294" i="19"/>
  <c r="G2294" i="19" s="1"/>
  <c r="AA2293" i="19"/>
  <c r="X2293" i="19"/>
  <c r="R2293" i="19"/>
  <c r="T2293" i="19" s="1"/>
  <c r="P2293" i="19"/>
  <c r="N2293" i="19"/>
  <c r="I2293" i="19"/>
  <c r="E2293" i="19"/>
  <c r="G2293" i="19" s="1"/>
  <c r="AA2292" i="19"/>
  <c r="X2292" i="19"/>
  <c r="R2292" i="19"/>
  <c r="T2292" i="19" s="1"/>
  <c r="P2292" i="19"/>
  <c r="N2292" i="19"/>
  <c r="I2292" i="19"/>
  <c r="E2292" i="19"/>
  <c r="G2292" i="19" s="1"/>
  <c r="AA2291" i="19"/>
  <c r="X2291" i="19"/>
  <c r="R2291" i="19"/>
  <c r="T2291" i="19" s="1"/>
  <c r="P2291" i="19"/>
  <c r="N2291" i="19"/>
  <c r="I2291" i="19"/>
  <c r="E2291" i="19"/>
  <c r="G2291" i="19" s="1"/>
  <c r="AA2290" i="19"/>
  <c r="X2290" i="19"/>
  <c r="R2290" i="19"/>
  <c r="T2290" i="19" s="1"/>
  <c r="P2290" i="19"/>
  <c r="N2290" i="19"/>
  <c r="I2290" i="19"/>
  <c r="E2290" i="19"/>
  <c r="G2290" i="19" s="1"/>
  <c r="AA2289" i="19"/>
  <c r="X2289" i="19"/>
  <c r="R2289" i="19"/>
  <c r="T2289" i="19" s="1"/>
  <c r="P2289" i="19"/>
  <c r="N2289" i="19"/>
  <c r="I2289" i="19"/>
  <c r="E2289" i="19"/>
  <c r="G2289" i="19" s="1"/>
  <c r="AA2288" i="19"/>
  <c r="X2288" i="19"/>
  <c r="R2288" i="19"/>
  <c r="T2288" i="19" s="1"/>
  <c r="P2288" i="19"/>
  <c r="N2288" i="19"/>
  <c r="I2288" i="19"/>
  <c r="E2288" i="19"/>
  <c r="G2288" i="19" s="1"/>
  <c r="AA2287" i="19"/>
  <c r="X2287" i="19"/>
  <c r="R2287" i="19"/>
  <c r="T2287" i="19" s="1"/>
  <c r="P2287" i="19"/>
  <c r="N2287" i="19"/>
  <c r="I2287" i="19"/>
  <c r="E2287" i="19"/>
  <c r="G2287" i="19" s="1"/>
  <c r="AA2286" i="19"/>
  <c r="X2286" i="19"/>
  <c r="R2286" i="19"/>
  <c r="T2286" i="19" s="1"/>
  <c r="P2286" i="19"/>
  <c r="N2286" i="19"/>
  <c r="I2286" i="19"/>
  <c r="E2286" i="19"/>
  <c r="G2286" i="19" s="1"/>
  <c r="AA2285" i="19"/>
  <c r="X2285" i="19"/>
  <c r="R2285" i="19"/>
  <c r="T2285" i="19" s="1"/>
  <c r="P2285" i="19"/>
  <c r="N2285" i="19"/>
  <c r="I2285" i="19"/>
  <c r="E2285" i="19"/>
  <c r="G2285" i="19" s="1"/>
  <c r="AA2284" i="19"/>
  <c r="X2284" i="19"/>
  <c r="R2284" i="19"/>
  <c r="T2284" i="19" s="1"/>
  <c r="P2284" i="19"/>
  <c r="N2284" i="19"/>
  <c r="I2284" i="19"/>
  <c r="E2284" i="19"/>
  <c r="G2284" i="19" s="1"/>
  <c r="AA2283" i="19"/>
  <c r="X2283" i="19"/>
  <c r="R2283" i="19"/>
  <c r="T2283" i="19" s="1"/>
  <c r="P2283" i="19"/>
  <c r="N2283" i="19"/>
  <c r="I2283" i="19"/>
  <c r="E2283" i="19"/>
  <c r="G2283" i="19" s="1"/>
  <c r="AA2282" i="19"/>
  <c r="X2282" i="19"/>
  <c r="R2282" i="19"/>
  <c r="T2282" i="19" s="1"/>
  <c r="P2282" i="19"/>
  <c r="N2282" i="19"/>
  <c r="I2282" i="19"/>
  <c r="E2282" i="19"/>
  <c r="G2282" i="19" s="1"/>
  <c r="AA2281" i="19"/>
  <c r="X2281" i="19"/>
  <c r="R2281" i="19"/>
  <c r="T2281" i="19" s="1"/>
  <c r="P2281" i="19"/>
  <c r="N2281" i="19"/>
  <c r="I2281" i="19"/>
  <c r="E2281" i="19"/>
  <c r="G2281" i="19" s="1"/>
  <c r="AA2280" i="19"/>
  <c r="X2280" i="19"/>
  <c r="R2280" i="19"/>
  <c r="T2280" i="19" s="1"/>
  <c r="P2280" i="19"/>
  <c r="N2280" i="19"/>
  <c r="I2280" i="19"/>
  <c r="E2280" i="19"/>
  <c r="G2280" i="19" s="1"/>
  <c r="AA2279" i="19"/>
  <c r="X2279" i="19"/>
  <c r="R2279" i="19"/>
  <c r="T2279" i="19" s="1"/>
  <c r="P2279" i="19"/>
  <c r="N2279" i="19"/>
  <c r="I2279" i="19"/>
  <c r="E2279" i="19"/>
  <c r="G2279" i="19" s="1"/>
  <c r="AA2278" i="19"/>
  <c r="X2278" i="19"/>
  <c r="R2278" i="19"/>
  <c r="T2278" i="19" s="1"/>
  <c r="P2278" i="19"/>
  <c r="N2278" i="19"/>
  <c r="I2278" i="19"/>
  <c r="E2278" i="19"/>
  <c r="G2278" i="19" s="1"/>
  <c r="AA2277" i="19"/>
  <c r="X2277" i="19"/>
  <c r="R2277" i="19"/>
  <c r="T2277" i="19" s="1"/>
  <c r="P2277" i="19"/>
  <c r="N2277" i="19"/>
  <c r="I2277" i="19"/>
  <c r="E2277" i="19"/>
  <c r="G2277" i="19" s="1"/>
  <c r="AA2276" i="19"/>
  <c r="X2276" i="19"/>
  <c r="R2276" i="19"/>
  <c r="T2276" i="19" s="1"/>
  <c r="P2276" i="19"/>
  <c r="N2276" i="19"/>
  <c r="I2276" i="19"/>
  <c r="E2276" i="19"/>
  <c r="G2276" i="19" s="1"/>
  <c r="AA2275" i="19"/>
  <c r="X2275" i="19"/>
  <c r="R2275" i="19"/>
  <c r="T2275" i="19" s="1"/>
  <c r="P2275" i="19"/>
  <c r="N2275" i="19"/>
  <c r="I2275" i="19"/>
  <c r="E2275" i="19"/>
  <c r="G2275" i="19" s="1"/>
  <c r="AA2274" i="19"/>
  <c r="X2274" i="19"/>
  <c r="R2274" i="19"/>
  <c r="T2274" i="19" s="1"/>
  <c r="P2274" i="19"/>
  <c r="N2274" i="19"/>
  <c r="I2274" i="19"/>
  <c r="E2274" i="19"/>
  <c r="G2274" i="19" s="1"/>
  <c r="AA2273" i="19"/>
  <c r="X2273" i="19"/>
  <c r="R2273" i="19"/>
  <c r="T2273" i="19" s="1"/>
  <c r="P2273" i="19"/>
  <c r="N2273" i="19"/>
  <c r="I2273" i="19"/>
  <c r="E2273" i="19"/>
  <c r="G2273" i="19" s="1"/>
  <c r="AA2272" i="19"/>
  <c r="X2272" i="19"/>
  <c r="R2272" i="19"/>
  <c r="T2272" i="19" s="1"/>
  <c r="P2272" i="19"/>
  <c r="N2272" i="19"/>
  <c r="I2272" i="19"/>
  <c r="E2272" i="19"/>
  <c r="G2272" i="19" s="1"/>
  <c r="AA2271" i="19"/>
  <c r="X2271" i="19"/>
  <c r="R2271" i="19"/>
  <c r="T2271" i="19" s="1"/>
  <c r="P2271" i="19"/>
  <c r="N2271" i="19"/>
  <c r="I2271" i="19"/>
  <c r="E2271" i="19"/>
  <c r="G2271" i="19" s="1"/>
  <c r="AA2270" i="19"/>
  <c r="X2270" i="19"/>
  <c r="R2270" i="19"/>
  <c r="T2270" i="19" s="1"/>
  <c r="P2270" i="19"/>
  <c r="N2270" i="19"/>
  <c r="I2270" i="19"/>
  <c r="E2270" i="19"/>
  <c r="G2270" i="19" s="1"/>
  <c r="AA2269" i="19"/>
  <c r="X2269" i="19"/>
  <c r="R2269" i="19"/>
  <c r="T2269" i="19" s="1"/>
  <c r="P2269" i="19"/>
  <c r="N2269" i="19"/>
  <c r="I2269" i="19"/>
  <c r="E2269" i="19"/>
  <c r="G2269" i="19" s="1"/>
  <c r="AA2268" i="19"/>
  <c r="X2268" i="19"/>
  <c r="R2268" i="19"/>
  <c r="T2268" i="19" s="1"/>
  <c r="P2268" i="19"/>
  <c r="N2268" i="19"/>
  <c r="I2268" i="19"/>
  <c r="E2268" i="19"/>
  <c r="G2268" i="19" s="1"/>
  <c r="AA2267" i="19"/>
  <c r="X2267" i="19"/>
  <c r="R2267" i="19"/>
  <c r="T2267" i="19" s="1"/>
  <c r="P2267" i="19"/>
  <c r="N2267" i="19"/>
  <c r="I2267" i="19"/>
  <c r="E2267" i="19"/>
  <c r="G2267" i="19" s="1"/>
  <c r="AA2266" i="19"/>
  <c r="X2266" i="19"/>
  <c r="R2266" i="19"/>
  <c r="T2266" i="19" s="1"/>
  <c r="P2266" i="19"/>
  <c r="N2266" i="19"/>
  <c r="I2266" i="19"/>
  <c r="E2266" i="19"/>
  <c r="G2266" i="19" s="1"/>
  <c r="AA2265" i="19"/>
  <c r="X2265" i="19"/>
  <c r="R2265" i="19"/>
  <c r="T2265" i="19" s="1"/>
  <c r="P2265" i="19"/>
  <c r="N2265" i="19"/>
  <c r="I2265" i="19"/>
  <c r="E2265" i="19"/>
  <c r="G2265" i="19" s="1"/>
  <c r="AA2264" i="19"/>
  <c r="X2264" i="19"/>
  <c r="R2264" i="19"/>
  <c r="T2264" i="19" s="1"/>
  <c r="P2264" i="19"/>
  <c r="N2264" i="19"/>
  <c r="I2264" i="19"/>
  <c r="E2264" i="19"/>
  <c r="G2264" i="19" s="1"/>
  <c r="AA2263" i="19"/>
  <c r="X2263" i="19"/>
  <c r="R2263" i="19"/>
  <c r="T2263" i="19" s="1"/>
  <c r="P2263" i="19"/>
  <c r="N2263" i="19"/>
  <c r="I2263" i="19"/>
  <c r="E2263" i="19"/>
  <c r="G2263" i="19" s="1"/>
  <c r="AA2262" i="19"/>
  <c r="X2262" i="19"/>
  <c r="R2262" i="19"/>
  <c r="T2262" i="19" s="1"/>
  <c r="P2262" i="19"/>
  <c r="N2262" i="19"/>
  <c r="I2262" i="19"/>
  <c r="E2262" i="19"/>
  <c r="G2262" i="19" s="1"/>
  <c r="AA2261" i="19"/>
  <c r="X2261" i="19"/>
  <c r="R2261" i="19"/>
  <c r="T2261" i="19" s="1"/>
  <c r="P2261" i="19"/>
  <c r="N2261" i="19"/>
  <c r="I2261" i="19"/>
  <c r="E2261" i="19"/>
  <c r="G2261" i="19" s="1"/>
  <c r="AA2260" i="19"/>
  <c r="X2260" i="19"/>
  <c r="R2260" i="19"/>
  <c r="T2260" i="19" s="1"/>
  <c r="P2260" i="19"/>
  <c r="N2260" i="19"/>
  <c r="I2260" i="19"/>
  <c r="E2260" i="19"/>
  <c r="G2260" i="19" s="1"/>
  <c r="AA2259" i="19"/>
  <c r="X2259" i="19"/>
  <c r="R2259" i="19"/>
  <c r="T2259" i="19" s="1"/>
  <c r="P2259" i="19"/>
  <c r="N2259" i="19"/>
  <c r="I2259" i="19"/>
  <c r="E2259" i="19"/>
  <c r="G2259" i="19" s="1"/>
  <c r="AA2258" i="19"/>
  <c r="X2258" i="19"/>
  <c r="R2258" i="19"/>
  <c r="T2258" i="19" s="1"/>
  <c r="P2258" i="19"/>
  <c r="N2258" i="19"/>
  <c r="I2258" i="19"/>
  <c r="E2258" i="19"/>
  <c r="G2258" i="19" s="1"/>
  <c r="AA2257" i="19"/>
  <c r="X2257" i="19"/>
  <c r="R2257" i="19"/>
  <c r="T2257" i="19" s="1"/>
  <c r="P2257" i="19"/>
  <c r="N2257" i="19"/>
  <c r="I2257" i="19"/>
  <c r="E2257" i="19"/>
  <c r="G2257" i="19" s="1"/>
  <c r="AA2256" i="19"/>
  <c r="X2256" i="19"/>
  <c r="R2256" i="19"/>
  <c r="T2256" i="19" s="1"/>
  <c r="P2256" i="19"/>
  <c r="N2256" i="19"/>
  <c r="I2256" i="19"/>
  <c r="E2256" i="19"/>
  <c r="G2256" i="19" s="1"/>
  <c r="AA2255" i="19"/>
  <c r="X2255" i="19"/>
  <c r="R2255" i="19"/>
  <c r="T2255" i="19" s="1"/>
  <c r="P2255" i="19"/>
  <c r="N2255" i="19"/>
  <c r="I2255" i="19"/>
  <c r="E2255" i="19"/>
  <c r="G2255" i="19" s="1"/>
  <c r="AA2254" i="19"/>
  <c r="X2254" i="19"/>
  <c r="R2254" i="19"/>
  <c r="T2254" i="19" s="1"/>
  <c r="P2254" i="19"/>
  <c r="N2254" i="19"/>
  <c r="I2254" i="19"/>
  <c r="E2254" i="19"/>
  <c r="G2254" i="19" s="1"/>
  <c r="AA2253" i="19"/>
  <c r="X2253" i="19"/>
  <c r="R2253" i="19"/>
  <c r="T2253" i="19" s="1"/>
  <c r="P2253" i="19"/>
  <c r="N2253" i="19"/>
  <c r="I2253" i="19"/>
  <c r="E2253" i="19"/>
  <c r="G2253" i="19" s="1"/>
  <c r="AA2252" i="19"/>
  <c r="X2252" i="19"/>
  <c r="R2252" i="19"/>
  <c r="T2252" i="19" s="1"/>
  <c r="P2252" i="19"/>
  <c r="N2252" i="19"/>
  <c r="I2252" i="19"/>
  <c r="E2252" i="19"/>
  <c r="G2252" i="19" s="1"/>
  <c r="AA2251" i="19"/>
  <c r="X2251" i="19"/>
  <c r="R2251" i="19"/>
  <c r="T2251" i="19" s="1"/>
  <c r="P2251" i="19"/>
  <c r="N2251" i="19"/>
  <c r="I2251" i="19"/>
  <c r="E2251" i="19"/>
  <c r="G2251" i="19" s="1"/>
  <c r="AA2250" i="19"/>
  <c r="X2250" i="19"/>
  <c r="R2250" i="19"/>
  <c r="T2250" i="19" s="1"/>
  <c r="P2250" i="19"/>
  <c r="N2250" i="19"/>
  <c r="I2250" i="19"/>
  <c r="E2250" i="19"/>
  <c r="G2250" i="19" s="1"/>
  <c r="AA2249" i="19"/>
  <c r="X2249" i="19"/>
  <c r="R2249" i="19"/>
  <c r="T2249" i="19" s="1"/>
  <c r="P2249" i="19"/>
  <c r="N2249" i="19"/>
  <c r="I2249" i="19"/>
  <c r="E2249" i="19"/>
  <c r="G2249" i="19" s="1"/>
  <c r="AA2248" i="19"/>
  <c r="X2248" i="19"/>
  <c r="R2248" i="19"/>
  <c r="T2248" i="19" s="1"/>
  <c r="P2248" i="19"/>
  <c r="N2248" i="19"/>
  <c r="I2248" i="19"/>
  <c r="E2248" i="19"/>
  <c r="G2248" i="19" s="1"/>
  <c r="AA2247" i="19"/>
  <c r="X2247" i="19"/>
  <c r="R2247" i="19"/>
  <c r="T2247" i="19" s="1"/>
  <c r="P2247" i="19"/>
  <c r="N2247" i="19"/>
  <c r="I2247" i="19"/>
  <c r="E2247" i="19"/>
  <c r="G2247" i="19" s="1"/>
  <c r="AA2246" i="19"/>
  <c r="X2246" i="19"/>
  <c r="R2246" i="19"/>
  <c r="T2246" i="19" s="1"/>
  <c r="P2246" i="19"/>
  <c r="N2246" i="19"/>
  <c r="I2246" i="19"/>
  <c r="E2246" i="19"/>
  <c r="G2246" i="19" s="1"/>
  <c r="AA2245" i="19"/>
  <c r="X2245" i="19"/>
  <c r="R2245" i="19"/>
  <c r="T2245" i="19" s="1"/>
  <c r="P2245" i="19"/>
  <c r="N2245" i="19"/>
  <c r="I2245" i="19"/>
  <c r="E2245" i="19"/>
  <c r="G2245" i="19" s="1"/>
  <c r="AA2244" i="19"/>
  <c r="X2244" i="19"/>
  <c r="R2244" i="19"/>
  <c r="T2244" i="19" s="1"/>
  <c r="P2244" i="19"/>
  <c r="N2244" i="19"/>
  <c r="I2244" i="19"/>
  <c r="E2244" i="19"/>
  <c r="G2244" i="19" s="1"/>
  <c r="AA2243" i="19"/>
  <c r="X2243" i="19"/>
  <c r="R2243" i="19"/>
  <c r="T2243" i="19" s="1"/>
  <c r="P2243" i="19"/>
  <c r="N2243" i="19"/>
  <c r="I2243" i="19"/>
  <c r="E2243" i="19"/>
  <c r="G2243" i="19" s="1"/>
  <c r="AA2242" i="19"/>
  <c r="X2242" i="19"/>
  <c r="R2242" i="19"/>
  <c r="T2242" i="19" s="1"/>
  <c r="P2242" i="19"/>
  <c r="N2242" i="19"/>
  <c r="I2242" i="19"/>
  <c r="E2242" i="19"/>
  <c r="G2242" i="19" s="1"/>
  <c r="AA2241" i="19"/>
  <c r="X2241" i="19"/>
  <c r="R2241" i="19"/>
  <c r="T2241" i="19" s="1"/>
  <c r="P2241" i="19"/>
  <c r="N2241" i="19"/>
  <c r="I2241" i="19"/>
  <c r="E2241" i="19"/>
  <c r="G2241" i="19" s="1"/>
  <c r="AA2240" i="19"/>
  <c r="X2240" i="19"/>
  <c r="R2240" i="19"/>
  <c r="T2240" i="19" s="1"/>
  <c r="P2240" i="19"/>
  <c r="N2240" i="19"/>
  <c r="I2240" i="19"/>
  <c r="E2240" i="19"/>
  <c r="G2240" i="19" s="1"/>
  <c r="AA2239" i="19"/>
  <c r="X2239" i="19"/>
  <c r="R2239" i="19"/>
  <c r="T2239" i="19" s="1"/>
  <c r="P2239" i="19"/>
  <c r="N2239" i="19"/>
  <c r="I2239" i="19"/>
  <c r="E2239" i="19"/>
  <c r="G2239" i="19" s="1"/>
  <c r="AA2238" i="19"/>
  <c r="X2238" i="19"/>
  <c r="R2238" i="19"/>
  <c r="T2238" i="19" s="1"/>
  <c r="P2238" i="19"/>
  <c r="N2238" i="19"/>
  <c r="I2238" i="19"/>
  <c r="E2238" i="19"/>
  <c r="G2238" i="19" s="1"/>
  <c r="AA2237" i="19"/>
  <c r="X2237" i="19"/>
  <c r="R2237" i="19"/>
  <c r="T2237" i="19" s="1"/>
  <c r="P2237" i="19"/>
  <c r="N2237" i="19"/>
  <c r="I2237" i="19"/>
  <c r="E2237" i="19"/>
  <c r="G2237" i="19" s="1"/>
  <c r="AA2236" i="19"/>
  <c r="X2236" i="19"/>
  <c r="R2236" i="19"/>
  <c r="T2236" i="19" s="1"/>
  <c r="P2236" i="19"/>
  <c r="N2236" i="19"/>
  <c r="I2236" i="19"/>
  <c r="E2236" i="19"/>
  <c r="G2236" i="19" s="1"/>
  <c r="AA2235" i="19"/>
  <c r="X2235" i="19"/>
  <c r="R2235" i="19"/>
  <c r="T2235" i="19" s="1"/>
  <c r="P2235" i="19"/>
  <c r="N2235" i="19"/>
  <c r="I2235" i="19"/>
  <c r="E2235" i="19"/>
  <c r="G2235" i="19" s="1"/>
  <c r="AA2234" i="19"/>
  <c r="X2234" i="19"/>
  <c r="R2234" i="19"/>
  <c r="T2234" i="19" s="1"/>
  <c r="P2234" i="19"/>
  <c r="N2234" i="19"/>
  <c r="I2234" i="19"/>
  <c r="E2234" i="19"/>
  <c r="G2234" i="19" s="1"/>
  <c r="AA2233" i="19"/>
  <c r="X2233" i="19"/>
  <c r="R2233" i="19"/>
  <c r="T2233" i="19" s="1"/>
  <c r="P2233" i="19"/>
  <c r="N2233" i="19"/>
  <c r="I2233" i="19"/>
  <c r="E2233" i="19"/>
  <c r="G2233" i="19" s="1"/>
  <c r="AA2232" i="19"/>
  <c r="X2232" i="19"/>
  <c r="R2232" i="19"/>
  <c r="T2232" i="19" s="1"/>
  <c r="P2232" i="19"/>
  <c r="N2232" i="19"/>
  <c r="I2232" i="19"/>
  <c r="E2232" i="19"/>
  <c r="G2232" i="19" s="1"/>
  <c r="AA2231" i="19"/>
  <c r="X2231" i="19"/>
  <c r="R2231" i="19"/>
  <c r="T2231" i="19" s="1"/>
  <c r="P2231" i="19"/>
  <c r="N2231" i="19"/>
  <c r="I2231" i="19"/>
  <c r="E2231" i="19"/>
  <c r="G2231" i="19" s="1"/>
  <c r="AA2230" i="19"/>
  <c r="X2230" i="19"/>
  <c r="R2230" i="19"/>
  <c r="T2230" i="19" s="1"/>
  <c r="P2230" i="19"/>
  <c r="N2230" i="19"/>
  <c r="I2230" i="19"/>
  <c r="E2230" i="19"/>
  <c r="G2230" i="19" s="1"/>
  <c r="AA2229" i="19"/>
  <c r="X2229" i="19"/>
  <c r="R2229" i="19"/>
  <c r="T2229" i="19" s="1"/>
  <c r="P2229" i="19"/>
  <c r="N2229" i="19"/>
  <c r="I2229" i="19"/>
  <c r="E2229" i="19"/>
  <c r="G2229" i="19" s="1"/>
  <c r="AA2228" i="19"/>
  <c r="X2228" i="19"/>
  <c r="R2228" i="19"/>
  <c r="T2228" i="19" s="1"/>
  <c r="P2228" i="19"/>
  <c r="N2228" i="19"/>
  <c r="I2228" i="19"/>
  <c r="E2228" i="19"/>
  <c r="G2228" i="19" s="1"/>
  <c r="AA2227" i="19"/>
  <c r="X2227" i="19"/>
  <c r="R2227" i="19"/>
  <c r="T2227" i="19" s="1"/>
  <c r="P2227" i="19"/>
  <c r="N2227" i="19"/>
  <c r="I2227" i="19"/>
  <c r="E2227" i="19"/>
  <c r="G2227" i="19" s="1"/>
  <c r="AA2226" i="19"/>
  <c r="X2226" i="19"/>
  <c r="R2226" i="19"/>
  <c r="T2226" i="19" s="1"/>
  <c r="P2226" i="19"/>
  <c r="N2226" i="19"/>
  <c r="I2226" i="19"/>
  <c r="E2226" i="19"/>
  <c r="G2226" i="19" s="1"/>
  <c r="AA2225" i="19"/>
  <c r="X2225" i="19"/>
  <c r="R2225" i="19"/>
  <c r="T2225" i="19" s="1"/>
  <c r="P2225" i="19"/>
  <c r="N2225" i="19"/>
  <c r="I2225" i="19"/>
  <c r="E2225" i="19"/>
  <c r="G2225" i="19" s="1"/>
  <c r="AA2224" i="19"/>
  <c r="X2224" i="19"/>
  <c r="R2224" i="19"/>
  <c r="T2224" i="19" s="1"/>
  <c r="P2224" i="19"/>
  <c r="N2224" i="19"/>
  <c r="I2224" i="19"/>
  <c r="E2224" i="19"/>
  <c r="G2224" i="19" s="1"/>
  <c r="AA2223" i="19"/>
  <c r="X2223" i="19"/>
  <c r="R2223" i="19"/>
  <c r="T2223" i="19" s="1"/>
  <c r="P2223" i="19"/>
  <c r="N2223" i="19"/>
  <c r="I2223" i="19"/>
  <c r="E2223" i="19"/>
  <c r="G2223" i="19" s="1"/>
  <c r="AA2222" i="19"/>
  <c r="X2222" i="19"/>
  <c r="R2222" i="19"/>
  <c r="T2222" i="19" s="1"/>
  <c r="P2222" i="19"/>
  <c r="N2222" i="19"/>
  <c r="I2222" i="19"/>
  <c r="E2222" i="19"/>
  <c r="G2222" i="19" s="1"/>
  <c r="AA2221" i="19"/>
  <c r="X2221" i="19"/>
  <c r="R2221" i="19"/>
  <c r="T2221" i="19" s="1"/>
  <c r="P2221" i="19"/>
  <c r="N2221" i="19"/>
  <c r="I2221" i="19"/>
  <c r="E2221" i="19"/>
  <c r="G2221" i="19" s="1"/>
  <c r="AA2220" i="19"/>
  <c r="X2220" i="19"/>
  <c r="R2220" i="19"/>
  <c r="T2220" i="19" s="1"/>
  <c r="P2220" i="19"/>
  <c r="N2220" i="19"/>
  <c r="I2220" i="19"/>
  <c r="E2220" i="19"/>
  <c r="G2220" i="19" s="1"/>
  <c r="AA2219" i="19"/>
  <c r="X2219" i="19"/>
  <c r="R2219" i="19"/>
  <c r="T2219" i="19" s="1"/>
  <c r="P2219" i="19"/>
  <c r="N2219" i="19"/>
  <c r="I2219" i="19"/>
  <c r="E2219" i="19"/>
  <c r="G2219" i="19" s="1"/>
  <c r="AA2218" i="19"/>
  <c r="X2218" i="19"/>
  <c r="R2218" i="19"/>
  <c r="T2218" i="19" s="1"/>
  <c r="P2218" i="19"/>
  <c r="N2218" i="19"/>
  <c r="I2218" i="19"/>
  <c r="E2218" i="19"/>
  <c r="G2218" i="19" s="1"/>
  <c r="AA2217" i="19"/>
  <c r="X2217" i="19"/>
  <c r="R2217" i="19"/>
  <c r="T2217" i="19" s="1"/>
  <c r="P2217" i="19"/>
  <c r="N2217" i="19"/>
  <c r="I2217" i="19"/>
  <c r="E2217" i="19"/>
  <c r="G2217" i="19" s="1"/>
  <c r="AA2216" i="19"/>
  <c r="X2216" i="19"/>
  <c r="R2216" i="19"/>
  <c r="T2216" i="19" s="1"/>
  <c r="P2216" i="19"/>
  <c r="N2216" i="19"/>
  <c r="I2216" i="19"/>
  <c r="E2216" i="19"/>
  <c r="G2216" i="19" s="1"/>
  <c r="AA2215" i="19"/>
  <c r="X2215" i="19"/>
  <c r="R2215" i="19"/>
  <c r="T2215" i="19" s="1"/>
  <c r="P2215" i="19"/>
  <c r="N2215" i="19"/>
  <c r="I2215" i="19"/>
  <c r="E2215" i="19"/>
  <c r="G2215" i="19" s="1"/>
  <c r="AA2214" i="19"/>
  <c r="X2214" i="19"/>
  <c r="R2214" i="19"/>
  <c r="T2214" i="19" s="1"/>
  <c r="P2214" i="19"/>
  <c r="N2214" i="19"/>
  <c r="I2214" i="19"/>
  <c r="E2214" i="19"/>
  <c r="G2214" i="19" s="1"/>
  <c r="AA2213" i="19"/>
  <c r="X2213" i="19"/>
  <c r="R2213" i="19"/>
  <c r="T2213" i="19" s="1"/>
  <c r="P2213" i="19"/>
  <c r="N2213" i="19"/>
  <c r="I2213" i="19"/>
  <c r="E2213" i="19"/>
  <c r="G2213" i="19" s="1"/>
  <c r="AA2212" i="19"/>
  <c r="X2212" i="19"/>
  <c r="R2212" i="19"/>
  <c r="T2212" i="19" s="1"/>
  <c r="P2212" i="19"/>
  <c r="N2212" i="19"/>
  <c r="I2212" i="19"/>
  <c r="E2212" i="19"/>
  <c r="G2212" i="19" s="1"/>
  <c r="AA2211" i="19"/>
  <c r="X2211" i="19"/>
  <c r="R2211" i="19"/>
  <c r="T2211" i="19" s="1"/>
  <c r="P2211" i="19"/>
  <c r="N2211" i="19"/>
  <c r="I2211" i="19"/>
  <c r="E2211" i="19"/>
  <c r="G2211" i="19" s="1"/>
  <c r="AA2210" i="19"/>
  <c r="X2210" i="19"/>
  <c r="R2210" i="19"/>
  <c r="T2210" i="19" s="1"/>
  <c r="P2210" i="19"/>
  <c r="N2210" i="19"/>
  <c r="I2210" i="19"/>
  <c r="E2210" i="19"/>
  <c r="G2210" i="19" s="1"/>
  <c r="AA2209" i="19"/>
  <c r="X2209" i="19"/>
  <c r="R2209" i="19"/>
  <c r="T2209" i="19" s="1"/>
  <c r="P2209" i="19"/>
  <c r="N2209" i="19"/>
  <c r="I2209" i="19"/>
  <c r="E2209" i="19"/>
  <c r="G2209" i="19" s="1"/>
  <c r="AA2208" i="19"/>
  <c r="X2208" i="19"/>
  <c r="R2208" i="19"/>
  <c r="T2208" i="19" s="1"/>
  <c r="P2208" i="19"/>
  <c r="N2208" i="19"/>
  <c r="I2208" i="19"/>
  <c r="E2208" i="19"/>
  <c r="G2208" i="19" s="1"/>
  <c r="AA2207" i="19"/>
  <c r="X2207" i="19"/>
  <c r="R2207" i="19"/>
  <c r="T2207" i="19" s="1"/>
  <c r="P2207" i="19"/>
  <c r="N2207" i="19"/>
  <c r="I2207" i="19"/>
  <c r="E2207" i="19"/>
  <c r="G2207" i="19" s="1"/>
  <c r="AA2206" i="19"/>
  <c r="X2206" i="19"/>
  <c r="R2206" i="19"/>
  <c r="T2206" i="19" s="1"/>
  <c r="P2206" i="19"/>
  <c r="N2206" i="19"/>
  <c r="I2206" i="19"/>
  <c r="E2206" i="19"/>
  <c r="G2206" i="19" s="1"/>
  <c r="AA2205" i="19"/>
  <c r="X2205" i="19"/>
  <c r="R2205" i="19"/>
  <c r="T2205" i="19" s="1"/>
  <c r="P2205" i="19"/>
  <c r="N2205" i="19"/>
  <c r="I2205" i="19"/>
  <c r="E2205" i="19"/>
  <c r="G2205" i="19" s="1"/>
  <c r="AA2204" i="19"/>
  <c r="X2204" i="19"/>
  <c r="R2204" i="19"/>
  <c r="T2204" i="19" s="1"/>
  <c r="P2204" i="19"/>
  <c r="N2204" i="19"/>
  <c r="I2204" i="19"/>
  <c r="E2204" i="19"/>
  <c r="G2204" i="19" s="1"/>
  <c r="AA2203" i="19"/>
  <c r="X2203" i="19"/>
  <c r="R2203" i="19"/>
  <c r="T2203" i="19" s="1"/>
  <c r="P2203" i="19"/>
  <c r="N2203" i="19"/>
  <c r="I2203" i="19"/>
  <c r="E2203" i="19"/>
  <c r="G2203" i="19" s="1"/>
  <c r="AA2202" i="19"/>
  <c r="X2202" i="19"/>
  <c r="R2202" i="19"/>
  <c r="T2202" i="19" s="1"/>
  <c r="P2202" i="19"/>
  <c r="N2202" i="19"/>
  <c r="I2202" i="19"/>
  <c r="E2202" i="19"/>
  <c r="G2202" i="19" s="1"/>
  <c r="AA2201" i="19"/>
  <c r="X2201" i="19"/>
  <c r="R2201" i="19"/>
  <c r="T2201" i="19" s="1"/>
  <c r="P2201" i="19"/>
  <c r="N2201" i="19"/>
  <c r="I2201" i="19"/>
  <c r="E2201" i="19"/>
  <c r="G2201" i="19" s="1"/>
  <c r="AA2200" i="19"/>
  <c r="X2200" i="19"/>
  <c r="R2200" i="19"/>
  <c r="T2200" i="19" s="1"/>
  <c r="P2200" i="19"/>
  <c r="N2200" i="19"/>
  <c r="I2200" i="19"/>
  <c r="E2200" i="19"/>
  <c r="G2200" i="19" s="1"/>
  <c r="AA2199" i="19"/>
  <c r="X2199" i="19"/>
  <c r="R2199" i="19"/>
  <c r="T2199" i="19" s="1"/>
  <c r="P2199" i="19"/>
  <c r="N2199" i="19"/>
  <c r="I2199" i="19"/>
  <c r="E2199" i="19"/>
  <c r="G2199" i="19" s="1"/>
  <c r="AA2198" i="19"/>
  <c r="X2198" i="19"/>
  <c r="R2198" i="19"/>
  <c r="T2198" i="19" s="1"/>
  <c r="P2198" i="19"/>
  <c r="N2198" i="19"/>
  <c r="I2198" i="19"/>
  <c r="E2198" i="19"/>
  <c r="G2198" i="19" s="1"/>
  <c r="AA2197" i="19"/>
  <c r="X2197" i="19"/>
  <c r="R2197" i="19"/>
  <c r="T2197" i="19" s="1"/>
  <c r="P2197" i="19"/>
  <c r="N2197" i="19"/>
  <c r="I2197" i="19"/>
  <c r="E2197" i="19"/>
  <c r="G2197" i="19" s="1"/>
  <c r="AA2196" i="19"/>
  <c r="X2196" i="19"/>
  <c r="R2196" i="19"/>
  <c r="T2196" i="19" s="1"/>
  <c r="P2196" i="19"/>
  <c r="N2196" i="19"/>
  <c r="I2196" i="19"/>
  <c r="E2196" i="19"/>
  <c r="G2196" i="19" s="1"/>
  <c r="AA2195" i="19"/>
  <c r="X2195" i="19"/>
  <c r="R2195" i="19"/>
  <c r="T2195" i="19" s="1"/>
  <c r="P2195" i="19"/>
  <c r="N2195" i="19"/>
  <c r="I2195" i="19"/>
  <c r="E2195" i="19"/>
  <c r="G2195" i="19" s="1"/>
  <c r="AA2194" i="19"/>
  <c r="X2194" i="19"/>
  <c r="R2194" i="19"/>
  <c r="T2194" i="19" s="1"/>
  <c r="P2194" i="19"/>
  <c r="N2194" i="19"/>
  <c r="I2194" i="19"/>
  <c r="E2194" i="19"/>
  <c r="G2194" i="19" s="1"/>
  <c r="AA2193" i="19"/>
  <c r="X2193" i="19"/>
  <c r="R2193" i="19"/>
  <c r="T2193" i="19" s="1"/>
  <c r="P2193" i="19"/>
  <c r="N2193" i="19"/>
  <c r="I2193" i="19"/>
  <c r="E2193" i="19"/>
  <c r="G2193" i="19" s="1"/>
  <c r="AA2192" i="19"/>
  <c r="X2192" i="19"/>
  <c r="R2192" i="19"/>
  <c r="T2192" i="19" s="1"/>
  <c r="P2192" i="19"/>
  <c r="N2192" i="19"/>
  <c r="I2192" i="19"/>
  <c r="E2192" i="19"/>
  <c r="G2192" i="19" s="1"/>
  <c r="AA2191" i="19"/>
  <c r="X2191" i="19"/>
  <c r="R2191" i="19"/>
  <c r="T2191" i="19" s="1"/>
  <c r="P2191" i="19"/>
  <c r="N2191" i="19"/>
  <c r="I2191" i="19"/>
  <c r="E2191" i="19"/>
  <c r="G2191" i="19" s="1"/>
  <c r="AA2190" i="19"/>
  <c r="X2190" i="19"/>
  <c r="R2190" i="19"/>
  <c r="T2190" i="19" s="1"/>
  <c r="P2190" i="19"/>
  <c r="N2190" i="19"/>
  <c r="I2190" i="19"/>
  <c r="E2190" i="19"/>
  <c r="G2190" i="19" s="1"/>
  <c r="AA2189" i="19"/>
  <c r="X2189" i="19"/>
  <c r="R2189" i="19"/>
  <c r="T2189" i="19" s="1"/>
  <c r="P2189" i="19"/>
  <c r="N2189" i="19"/>
  <c r="I2189" i="19"/>
  <c r="E2189" i="19"/>
  <c r="G2189" i="19" s="1"/>
  <c r="AA2188" i="19"/>
  <c r="X2188" i="19"/>
  <c r="R2188" i="19"/>
  <c r="T2188" i="19" s="1"/>
  <c r="P2188" i="19"/>
  <c r="N2188" i="19"/>
  <c r="I2188" i="19"/>
  <c r="E2188" i="19"/>
  <c r="G2188" i="19" s="1"/>
  <c r="AA2187" i="19"/>
  <c r="X2187" i="19"/>
  <c r="R2187" i="19"/>
  <c r="T2187" i="19" s="1"/>
  <c r="P2187" i="19"/>
  <c r="N2187" i="19"/>
  <c r="I2187" i="19"/>
  <c r="E2187" i="19"/>
  <c r="G2187" i="19" s="1"/>
  <c r="AA2186" i="19"/>
  <c r="X2186" i="19"/>
  <c r="R2186" i="19"/>
  <c r="T2186" i="19" s="1"/>
  <c r="P2186" i="19"/>
  <c r="N2186" i="19"/>
  <c r="I2186" i="19"/>
  <c r="E2186" i="19"/>
  <c r="G2186" i="19" s="1"/>
  <c r="AA2185" i="19"/>
  <c r="X2185" i="19"/>
  <c r="R2185" i="19"/>
  <c r="T2185" i="19" s="1"/>
  <c r="P2185" i="19"/>
  <c r="N2185" i="19"/>
  <c r="I2185" i="19"/>
  <c r="E2185" i="19"/>
  <c r="G2185" i="19" s="1"/>
  <c r="AA2184" i="19"/>
  <c r="X2184" i="19"/>
  <c r="R2184" i="19"/>
  <c r="T2184" i="19" s="1"/>
  <c r="P2184" i="19"/>
  <c r="N2184" i="19"/>
  <c r="I2184" i="19"/>
  <c r="E2184" i="19"/>
  <c r="G2184" i="19" s="1"/>
  <c r="AA2183" i="19"/>
  <c r="X2183" i="19"/>
  <c r="R2183" i="19"/>
  <c r="T2183" i="19" s="1"/>
  <c r="P2183" i="19"/>
  <c r="N2183" i="19"/>
  <c r="I2183" i="19"/>
  <c r="E2183" i="19"/>
  <c r="G2183" i="19" s="1"/>
  <c r="AA2182" i="19"/>
  <c r="X2182" i="19"/>
  <c r="R2182" i="19"/>
  <c r="T2182" i="19" s="1"/>
  <c r="P2182" i="19"/>
  <c r="N2182" i="19"/>
  <c r="I2182" i="19"/>
  <c r="E2182" i="19"/>
  <c r="G2182" i="19" s="1"/>
  <c r="AA2181" i="19"/>
  <c r="X2181" i="19"/>
  <c r="R2181" i="19"/>
  <c r="T2181" i="19" s="1"/>
  <c r="P2181" i="19"/>
  <c r="N2181" i="19"/>
  <c r="I2181" i="19"/>
  <c r="E2181" i="19"/>
  <c r="G2181" i="19" s="1"/>
  <c r="AA2180" i="19"/>
  <c r="X2180" i="19"/>
  <c r="R2180" i="19"/>
  <c r="T2180" i="19" s="1"/>
  <c r="P2180" i="19"/>
  <c r="N2180" i="19"/>
  <c r="I2180" i="19"/>
  <c r="E2180" i="19"/>
  <c r="G2180" i="19" s="1"/>
  <c r="AA2179" i="19"/>
  <c r="X2179" i="19"/>
  <c r="R2179" i="19"/>
  <c r="T2179" i="19" s="1"/>
  <c r="P2179" i="19"/>
  <c r="N2179" i="19"/>
  <c r="I2179" i="19"/>
  <c r="E2179" i="19"/>
  <c r="G2179" i="19" s="1"/>
  <c r="AA2178" i="19"/>
  <c r="X2178" i="19"/>
  <c r="R2178" i="19"/>
  <c r="T2178" i="19" s="1"/>
  <c r="P2178" i="19"/>
  <c r="N2178" i="19"/>
  <c r="I2178" i="19"/>
  <c r="E2178" i="19"/>
  <c r="G2178" i="19" s="1"/>
  <c r="AA2177" i="19"/>
  <c r="X2177" i="19"/>
  <c r="R2177" i="19"/>
  <c r="T2177" i="19" s="1"/>
  <c r="P2177" i="19"/>
  <c r="N2177" i="19"/>
  <c r="I2177" i="19"/>
  <c r="E2177" i="19"/>
  <c r="G2177" i="19" s="1"/>
  <c r="AA2176" i="19"/>
  <c r="X2176" i="19"/>
  <c r="R2176" i="19"/>
  <c r="T2176" i="19" s="1"/>
  <c r="P2176" i="19"/>
  <c r="N2176" i="19"/>
  <c r="I2176" i="19"/>
  <c r="E2176" i="19"/>
  <c r="G2176" i="19" s="1"/>
  <c r="AA2175" i="19"/>
  <c r="X2175" i="19"/>
  <c r="R2175" i="19"/>
  <c r="T2175" i="19" s="1"/>
  <c r="P2175" i="19"/>
  <c r="N2175" i="19"/>
  <c r="I2175" i="19"/>
  <c r="E2175" i="19"/>
  <c r="G2175" i="19" s="1"/>
  <c r="AA2174" i="19"/>
  <c r="X2174" i="19"/>
  <c r="R2174" i="19"/>
  <c r="T2174" i="19" s="1"/>
  <c r="P2174" i="19"/>
  <c r="N2174" i="19"/>
  <c r="I2174" i="19"/>
  <c r="E2174" i="19"/>
  <c r="G2174" i="19" s="1"/>
  <c r="AA2173" i="19"/>
  <c r="X2173" i="19"/>
  <c r="R2173" i="19"/>
  <c r="T2173" i="19" s="1"/>
  <c r="P2173" i="19"/>
  <c r="N2173" i="19"/>
  <c r="I2173" i="19"/>
  <c r="E2173" i="19"/>
  <c r="G2173" i="19" s="1"/>
  <c r="AA2172" i="19"/>
  <c r="X2172" i="19"/>
  <c r="R2172" i="19"/>
  <c r="T2172" i="19" s="1"/>
  <c r="P2172" i="19"/>
  <c r="N2172" i="19"/>
  <c r="I2172" i="19"/>
  <c r="E2172" i="19"/>
  <c r="G2172" i="19" s="1"/>
  <c r="AA2171" i="19"/>
  <c r="X2171" i="19"/>
  <c r="R2171" i="19"/>
  <c r="T2171" i="19" s="1"/>
  <c r="P2171" i="19"/>
  <c r="N2171" i="19"/>
  <c r="I2171" i="19"/>
  <c r="E2171" i="19"/>
  <c r="G2171" i="19" s="1"/>
  <c r="AA2170" i="19"/>
  <c r="X2170" i="19"/>
  <c r="R2170" i="19"/>
  <c r="T2170" i="19" s="1"/>
  <c r="P2170" i="19"/>
  <c r="N2170" i="19"/>
  <c r="I2170" i="19"/>
  <c r="E2170" i="19"/>
  <c r="G2170" i="19" s="1"/>
  <c r="AA2169" i="19"/>
  <c r="X2169" i="19"/>
  <c r="R2169" i="19"/>
  <c r="T2169" i="19" s="1"/>
  <c r="P2169" i="19"/>
  <c r="N2169" i="19"/>
  <c r="I2169" i="19"/>
  <c r="E2169" i="19"/>
  <c r="G2169" i="19" s="1"/>
  <c r="AA2168" i="19"/>
  <c r="X2168" i="19"/>
  <c r="R2168" i="19"/>
  <c r="T2168" i="19" s="1"/>
  <c r="P2168" i="19"/>
  <c r="N2168" i="19"/>
  <c r="I2168" i="19"/>
  <c r="E2168" i="19"/>
  <c r="G2168" i="19" s="1"/>
  <c r="AA2167" i="19"/>
  <c r="X2167" i="19"/>
  <c r="R2167" i="19"/>
  <c r="T2167" i="19" s="1"/>
  <c r="P2167" i="19"/>
  <c r="N2167" i="19"/>
  <c r="I2167" i="19"/>
  <c r="E2167" i="19"/>
  <c r="G2167" i="19" s="1"/>
  <c r="AA2166" i="19"/>
  <c r="X2166" i="19"/>
  <c r="R2166" i="19"/>
  <c r="T2166" i="19" s="1"/>
  <c r="P2166" i="19"/>
  <c r="N2166" i="19"/>
  <c r="I2166" i="19"/>
  <c r="E2166" i="19"/>
  <c r="G2166" i="19" s="1"/>
  <c r="AA2165" i="19"/>
  <c r="X2165" i="19"/>
  <c r="R2165" i="19"/>
  <c r="T2165" i="19" s="1"/>
  <c r="P2165" i="19"/>
  <c r="N2165" i="19"/>
  <c r="I2165" i="19"/>
  <c r="E2165" i="19"/>
  <c r="G2165" i="19" s="1"/>
  <c r="AA2164" i="19"/>
  <c r="X2164" i="19"/>
  <c r="R2164" i="19"/>
  <c r="T2164" i="19" s="1"/>
  <c r="P2164" i="19"/>
  <c r="N2164" i="19"/>
  <c r="I2164" i="19"/>
  <c r="E2164" i="19"/>
  <c r="G2164" i="19" s="1"/>
  <c r="AA2163" i="19"/>
  <c r="X2163" i="19"/>
  <c r="R2163" i="19"/>
  <c r="T2163" i="19" s="1"/>
  <c r="P2163" i="19"/>
  <c r="N2163" i="19"/>
  <c r="I2163" i="19"/>
  <c r="E2163" i="19"/>
  <c r="G2163" i="19" s="1"/>
  <c r="AA2162" i="19"/>
  <c r="X2162" i="19"/>
  <c r="R2162" i="19"/>
  <c r="T2162" i="19" s="1"/>
  <c r="P2162" i="19"/>
  <c r="N2162" i="19"/>
  <c r="I2162" i="19"/>
  <c r="E2162" i="19"/>
  <c r="G2162" i="19" s="1"/>
  <c r="AA2161" i="19"/>
  <c r="X2161" i="19"/>
  <c r="R2161" i="19"/>
  <c r="T2161" i="19" s="1"/>
  <c r="P2161" i="19"/>
  <c r="N2161" i="19"/>
  <c r="I2161" i="19"/>
  <c r="E2161" i="19"/>
  <c r="G2161" i="19" s="1"/>
  <c r="AA2160" i="19"/>
  <c r="X2160" i="19"/>
  <c r="R2160" i="19"/>
  <c r="T2160" i="19" s="1"/>
  <c r="P2160" i="19"/>
  <c r="N2160" i="19"/>
  <c r="I2160" i="19"/>
  <c r="E2160" i="19"/>
  <c r="G2160" i="19" s="1"/>
  <c r="AA2159" i="19"/>
  <c r="X2159" i="19"/>
  <c r="R2159" i="19"/>
  <c r="T2159" i="19" s="1"/>
  <c r="P2159" i="19"/>
  <c r="N2159" i="19"/>
  <c r="I2159" i="19"/>
  <c r="E2159" i="19"/>
  <c r="G2159" i="19" s="1"/>
  <c r="AA2158" i="19"/>
  <c r="X2158" i="19"/>
  <c r="R2158" i="19"/>
  <c r="T2158" i="19" s="1"/>
  <c r="P2158" i="19"/>
  <c r="N2158" i="19"/>
  <c r="I2158" i="19"/>
  <c r="E2158" i="19"/>
  <c r="G2158" i="19" s="1"/>
  <c r="AA2157" i="19"/>
  <c r="X2157" i="19"/>
  <c r="R2157" i="19"/>
  <c r="T2157" i="19" s="1"/>
  <c r="P2157" i="19"/>
  <c r="N2157" i="19"/>
  <c r="I2157" i="19"/>
  <c r="E2157" i="19"/>
  <c r="G2157" i="19" s="1"/>
  <c r="AA2156" i="19"/>
  <c r="X2156" i="19"/>
  <c r="R2156" i="19"/>
  <c r="T2156" i="19" s="1"/>
  <c r="P2156" i="19"/>
  <c r="N2156" i="19"/>
  <c r="I2156" i="19"/>
  <c r="E2156" i="19"/>
  <c r="G2156" i="19" s="1"/>
  <c r="AA2155" i="19"/>
  <c r="X2155" i="19"/>
  <c r="R2155" i="19"/>
  <c r="T2155" i="19" s="1"/>
  <c r="P2155" i="19"/>
  <c r="N2155" i="19"/>
  <c r="I2155" i="19"/>
  <c r="E2155" i="19"/>
  <c r="G2155" i="19" s="1"/>
  <c r="AA2154" i="19"/>
  <c r="X2154" i="19"/>
  <c r="R2154" i="19"/>
  <c r="T2154" i="19" s="1"/>
  <c r="P2154" i="19"/>
  <c r="N2154" i="19"/>
  <c r="I2154" i="19"/>
  <c r="E2154" i="19"/>
  <c r="G2154" i="19" s="1"/>
  <c r="AA2153" i="19"/>
  <c r="X2153" i="19"/>
  <c r="R2153" i="19"/>
  <c r="T2153" i="19" s="1"/>
  <c r="P2153" i="19"/>
  <c r="N2153" i="19"/>
  <c r="I2153" i="19"/>
  <c r="E2153" i="19"/>
  <c r="G2153" i="19" s="1"/>
  <c r="AA2152" i="19"/>
  <c r="X2152" i="19"/>
  <c r="R2152" i="19"/>
  <c r="T2152" i="19" s="1"/>
  <c r="P2152" i="19"/>
  <c r="N2152" i="19"/>
  <c r="I2152" i="19"/>
  <c r="E2152" i="19"/>
  <c r="G2152" i="19" s="1"/>
  <c r="AA2151" i="19"/>
  <c r="X2151" i="19"/>
  <c r="R2151" i="19"/>
  <c r="T2151" i="19" s="1"/>
  <c r="P2151" i="19"/>
  <c r="N2151" i="19"/>
  <c r="I2151" i="19"/>
  <c r="E2151" i="19"/>
  <c r="G2151" i="19" s="1"/>
  <c r="AA2150" i="19"/>
  <c r="X2150" i="19"/>
  <c r="R2150" i="19"/>
  <c r="T2150" i="19" s="1"/>
  <c r="P2150" i="19"/>
  <c r="N2150" i="19"/>
  <c r="I2150" i="19"/>
  <c r="E2150" i="19"/>
  <c r="G2150" i="19" s="1"/>
  <c r="AA2149" i="19"/>
  <c r="X2149" i="19"/>
  <c r="R2149" i="19"/>
  <c r="T2149" i="19" s="1"/>
  <c r="P2149" i="19"/>
  <c r="N2149" i="19"/>
  <c r="I2149" i="19"/>
  <c r="E2149" i="19"/>
  <c r="G2149" i="19" s="1"/>
  <c r="AA2148" i="19"/>
  <c r="X2148" i="19"/>
  <c r="R2148" i="19"/>
  <c r="T2148" i="19" s="1"/>
  <c r="P2148" i="19"/>
  <c r="N2148" i="19"/>
  <c r="I2148" i="19"/>
  <c r="E2148" i="19"/>
  <c r="G2148" i="19" s="1"/>
  <c r="AA2147" i="19"/>
  <c r="X2147" i="19"/>
  <c r="R2147" i="19"/>
  <c r="T2147" i="19" s="1"/>
  <c r="P2147" i="19"/>
  <c r="N2147" i="19"/>
  <c r="I2147" i="19"/>
  <c r="E2147" i="19"/>
  <c r="G2147" i="19" s="1"/>
  <c r="AA2146" i="19"/>
  <c r="X2146" i="19"/>
  <c r="R2146" i="19"/>
  <c r="T2146" i="19" s="1"/>
  <c r="P2146" i="19"/>
  <c r="N2146" i="19"/>
  <c r="I2146" i="19"/>
  <c r="E2146" i="19"/>
  <c r="G2146" i="19" s="1"/>
  <c r="AA2145" i="19"/>
  <c r="X2145" i="19"/>
  <c r="R2145" i="19"/>
  <c r="T2145" i="19" s="1"/>
  <c r="P2145" i="19"/>
  <c r="N2145" i="19"/>
  <c r="I2145" i="19"/>
  <c r="E2145" i="19"/>
  <c r="G2145" i="19" s="1"/>
  <c r="AA2144" i="19"/>
  <c r="X2144" i="19"/>
  <c r="R2144" i="19"/>
  <c r="T2144" i="19" s="1"/>
  <c r="P2144" i="19"/>
  <c r="N2144" i="19"/>
  <c r="I2144" i="19"/>
  <c r="E2144" i="19"/>
  <c r="G2144" i="19" s="1"/>
  <c r="AA2143" i="19"/>
  <c r="X2143" i="19"/>
  <c r="R2143" i="19"/>
  <c r="T2143" i="19" s="1"/>
  <c r="P2143" i="19"/>
  <c r="N2143" i="19"/>
  <c r="I2143" i="19"/>
  <c r="E2143" i="19"/>
  <c r="G2143" i="19" s="1"/>
  <c r="AA2142" i="19"/>
  <c r="X2142" i="19"/>
  <c r="R2142" i="19"/>
  <c r="T2142" i="19" s="1"/>
  <c r="P2142" i="19"/>
  <c r="N2142" i="19"/>
  <c r="I2142" i="19"/>
  <c r="E2142" i="19"/>
  <c r="G2142" i="19" s="1"/>
  <c r="AA2141" i="19"/>
  <c r="X2141" i="19"/>
  <c r="R2141" i="19"/>
  <c r="T2141" i="19" s="1"/>
  <c r="P2141" i="19"/>
  <c r="N2141" i="19"/>
  <c r="I2141" i="19"/>
  <c r="E2141" i="19"/>
  <c r="G2141" i="19" s="1"/>
  <c r="AA2140" i="19"/>
  <c r="X2140" i="19"/>
  <c r="R2140" i="19"/>
  <c r="T2140" i="19" s="1"/>
  <c r="P2140" i="19"/>
  <c r="N2140" i="19"/>
  <c r="I2140" i="19"/>
  <c r="E2140" i="19"/>
  <c r="G2140" i="19" s="1"/>
  <c r="AA2139" i="19"/>
  <c r="X2139" i="19"/>
  <c r="R2139" i="19"/>
  <c r="T2139" i="19" s="1"/>
  <c r="P2139" i="19"/>
  <c r="N2139" i="19"/>
  <c r="I2139" i="19"/>
  <c r="E2139" i="19"/>
  <c r="G2139" i="19" s="1"/>
  <c r="AA2138" i="19"/>
  <c r="X2138" i="19"/>
  <c r="R2138" i="19"/>
  <c r="T2138" i="19" s="1"/>
  <c r="P2138" i="19"/>
  <c r="N2138" i="19"/>
  <c r="I2138" i="19"/>
  <c r="E2138" i="19"/>
  <c r="G2138" i="19" s="1"/>
  <c r="AA2137" i="19"/>
  <c r="X2137" i="19"/>
  <c r="R2137" i="19"/>
  <c r="T2137" i="19" s="1"/>
  <c r="P2137" i="19"/>
  <c r="N2137" i="19"/>
  <c r="I2137" i="19"/>
  <c r="E2137" i="19"/>
  <c r="G2137" i="19" s="1"/>
  <c r="AA2136" i="19"/>
  <c r="X2136" i="19"/>
  <c r="R2136" i="19"/>
  <c r="T2136" i="19" s="1"/>
  <c r="P2136" i="19"/>
  <c r="N2136" i="19"/>
  <c r="I2136" i="19"/>
  <c r="E2136" i="19"/>
  <c r="G2136" i="19" s="1"/>
  <c r="AA2135" i="19"/>
  <c r="X2135" i="19"/>
  <c r="R2135" i="19"/>
  <c r="T2135" i="19" s="1"/>
  <c r="P2135" i="19"/>
  <c r="N2135" i="19"/>
  <c r="I2135" i="19"/>
  <c r="E2135" i="19"/>
  <c r="G2135" i="19" s="1"/>
  <c r="AA2134" i="19"/>
  <c r="X2134" i="19"/>
  <c r="R2134" i="19"/>
  <c r="T2134" i="19" s="1"/>
  <c r="P2134" i="19"/>
  <c r="N2134" i="19"/>
  <c r="I2134" i="19"/>
  <c r="E2134" i="19"/>
  <c r="G2134" i="19" s="1"/>
  <c r="AA2133" i="19"/>
  <c r="X2133" i="19"/>
  <c r="R2133" i="19"/>
  <c r="T2133" i="19" s="1"/>
  <c r="P2133" i="19"/>
  <c r="N2133" i="19"/>
  <c r="I2133" i="19"/>
  <c r="E2133" i="19"/>
  <c r="G2133" i="19" s="1"/>
  <c r="AA2132" i="19"/>
  <c r="X2132" i="19"/>
  <c r="R2132" i="19"/>
  <c r="T2132" i="19" s="1"/>
  <c r="P2132" i="19"/>
  <c r="N2132" i="19"/>
  <c r="I2132" i="19"/>
  <c r="E2132" i="19"/>
  <c r="G2132" i="19" s="1"/>
  <c r="AA2131" i="19"/>
  <c r="X2131" i="19"/>
  <c r="R2131" i="19"/>
  <c r="T2131" i="19" s="1"/>
  <c r="P2131" i="19"/>
  <c r="N2131" i="19"/>
  <c r="I2131" i="19"/>
  <c r="E2131" i="19"/>
  <c r="G2131" i="19" s="1"/>
  <c r="AA2130" i="19"/>
  <c r="X2130" i="19"/>
  <c r="R2130" i="19"/>
  <c r="T2130" i="19" s="1"/>
  <c r="P2130" i="19"/>
  <c r="N2130" i="19"/>
  <c r="I2130" i="19"/>
  <c r="E2130" i="19"/>
  <c r="G2130" i="19" s="1"/>
  <c r="AA2129" i="19"/>
  <c r="X2129" i="19"/>
  <c r="R2129" i="19"/>
  <c r="T2129" i="19" s="1"/>
  <c r="P2129" i="19"/>
  <c r="N2129" i="19"/>
  <c r="I2129" i="19"/>
  <c r="E2129" i="19"/>
  <c r="G2129" i="19" s="1"/>
  <c r="AA2128" i="19"/>
  <c r="X2128" i="19"/>
  <c r="R2128" i="19"/>
  <c r="T2128" i="19" s="1"/>
  <c r="P2128" i="19"/>
  <c r="N2128" i="19"/>
  <c r="I2128" i="19"/>
  <c r="E2128" i="19"/>
  <c r="G2128" i="19" s="1"/>
  <c r="AA2127" i="19"/>
  <c r="X2127" i="19"/>
  <c r="R2127" i="19"/>
  <c r="T2127" i="19" s="1"/>
  <c r="P2127" i="19"/>
  <c r="N2127" i="19"/>
  <c r="I2127" i="19"/>
  <c r="E2127" i="19"/>
  <c r="G2127" i="19" s="1"/>
  <c r="AA2126" i="19"/>
  <c r="X2126" i="19"/>
  <c r="R2126" i="19"/>
  <c r="T2126" i="19" s="1"/>
  <c r="P2126" i="19"/>
  <c r="N2126" i="19"/>
  <c r="I2126" i="19"/>
  <c r="E2126" i="19"/>
  <c r="G2126" i="19" s="1"/>
  <c r="AA2125" i="19"/>
  <c r="X2125" i="19"/>
  <c r="R2125" i="19"/>
  <c r="T2125" i="19" s="1"/>
  <c r="P2125" i="19"/>
  <c r="N2125" i="19"/>
  <c r="I2125" i="19"/>
  <c r="E2125" i="19"/>
  <c r="G2125" i="19" s="1"/>
  <c r="AA2124" i="19"/>
  <c r="X2124" i="19"/>
  <c r="R2124" i="19"/>
  <c r="T2124" i="19" s="1"/>
  <c r="P2124" i="19"/>
  <c r="N2124" i="19"/>
  <c r="I2124" i="19"/>
  <c r="E2124" i="19"/>
  <c r="G2124" i="19" s="1"/>
  <c r="AA2123" i="19"/>
  <c r="X2123" i="19"/>
  <c r="R2123" i="19"/>
  <c r="T2123" i="19" s="1"/>
  <c r="P2123" i="19"/>
  <c r="N2123" i="19"/>
  <c r="I2123" i="19"/>
  <c r="E2123" i="19"/>
  <c r="G2123" i="19" s="1"/>
  <c r="AA2122" i="19"/>
  <c r="X2122" i="19"/>
  <c r="R2122" i="19"/>
  <c r="T2122" i="19" s="1"/>
  <c r="P2122" i="19"/>
  <c r="N2122" i="19"/>
  <c r="I2122" i="19"/>
  <c r="E2122" i="19"/>
  <c r="G2122" i="19" s="1"/>
  <c r="AA2121" i="19"/>
  <c r="X2121" i="19"/>
  <c r="R2121" i="19"/>
  <c r="T2121" i="19" s="1"/>
  <c r="P2121" i="19"/>
  <c r="N2121" i="19"/>
  <c r="I2121" i="19"/>
  <c r="E2121" i="19"/>
  <c r="G2121" i="19" s="1"/>
  <c r="AA2120" i="19"/>
  <c r="X2120" i="19"/>
  <c r="R2120" i="19"/>
  <c r="T2120" i="19" s="1"/>
  <c r="P2120" i="19"/>
  <c r="N2120" i="19"/>
  <c r="I2120" i="19"/>
  <c r="E2120" i="19"/>
  <c r="G2120" i="19" s="1"/>
  <c r="AA2119" i="19"/>
  <c r="X2119" i="19"/>
  <c r="R2119" i="19"/>
  <c r="T2119" i="19" s="1"/>
  <c r="P2119" i="19"/>
  <c r="N2119" i="19"/>
  <c r="I2119" i="19"/>
  <c r="E2119" i="19"/>
  <c r="G2119" i="19" s="1"/>
  <c r="AA2118" i="19"/>
  <c r="X2118" i="19"/>
  <c r="R2118" i="19"/>
  <c r="T2118" i="19" s="1"/>
  <c r="P2118" i="19"/>
  <c r="N2118" i="19"/>
  <c r="I2118" i="19"/>
  <c r="E2118" i="19"/>
  <c r="G2118" i="19" s="1"/>
  <c r="AA2117" i="19"/>
  <c r="X2117" i="19"/>
  <c r="R2117" i="19"/>
  <c r="T2117" i="19" s="1"/>
  <c r="P2117" i="19"/>
  <c r="N2117" i="19"/>
  <c r="I2117" i="19"/>
  <c r="E2117" i="19"/>
  <c r="G2117" i="19" s="1"/>
  <c r="AA2116" i="19"/>
  <c r="X2116" i="19"/>
  <c r="R2116" i="19"/>
  <c r="T2116" i="19" s="1"/>
  <c r="P2116" i="19"/>
  <c r="N2116" i="19"/>
  <c r="I2116" i="19"/>
  <c r="E2116" i="19"/>
  <c r="G2116" i="19" s="1"/>
  <c r="AA2115" i="19"/>
  <c r="X2115" i="19"/>
  <c r="R2115" i="19"/>
  <c r="T2115" i="19" s="1"/>
  <c r="P2115" i="19"/>
  <c r="N2115" i="19"/>
  <c r="I2115" i="19"/>
  <c r="E2115" i="19"/>
  <c r="G2115" i="19" s="1"/>
  <c r="AA2114" i="19"/>
  <c r="X2114" i="19"/>
  <c r="R2114" i="19"/>
  <c r="T2114" i="19" s="1"/>
  <c r="P2114" i="19"/>
  <c r="N2114" i="19"/>
  <c r="I2114" i="19"/>
  <c r="E2114" i="19"/>
  <c r="G2114" i="19" s="1"/>
  <c r="AA2113" i="19"/>
  <c r="X2113" i="19"/>
  <c r="R2113" i="19"/>
  <c r="T2113" i="19" s="1"/>
  <c r="P2113" i="19"/>
  <c r="N2113" i="19"/>
  <c r="I2113" i="19"/>
  <c r="E2113" i="19"/>
  <c r="G2113" i="19" s="1"/>
  <c r="AA2112" i="19"/>
  <c r="X2112" i="19"/>
  <c r="R2112" i="19"/>
  <c r="T2112" i="19" s="1"/>
  <c r="P2112" i="19"/>
  <c r="N2112" i="19"/>
  <c r="I2112" i="19"/>
  <c r="E2112" i="19"/>
  <c r="G2112" i="19" s="1"/>
  <c r="AA2111" i="19"/>
  <c r="X2111" i="19"/>
  <c r="R2111" i="19"/>
  <c r="T2111" i="19" s="1"/>
  <c r="P2111" i="19"/>
  <c r="N2111" i="19"/>
  <c r="I2111" i="19"/>
  <c r="E2111" i="19"/>
  <c r="G2111" i="19" s="1"/>
  <c r="AA2110" i="19"/>
  <c r="X2110" i="19"/>
  <c r="R2110" i="19"/>
  <c r="T2110" i="19" s="1"/>
  <c r="P2110" i="19"/>
  <c r="N2110" i="19"/>
  <c r="I2110" i="19"/>
  <c r="E2110" i="19"/>
  <c r="G2110" i="19" s="1"/>
  <c r="AA2109" i="19"/>
  <c r="X2109" i="19"/>
  <c r="R2109" i="19"/>
  <c r="T2109" i="19" s="1"/>
  <c r="N2109" i="19"/>
  <c r="I2109" i="19"/>
  <c r="E2109" i="19"/>
  <c r="G2109" i="19" s="1"/>
  <c r="AA2108" i="19"/>
  <c r="X2108" i="19"/>
  <c r="R2108" i="19"/>
  <c r="T2108" i="19" s="1"/>
  <c r="P2108" i="19"/>
  <c r="N2108" i="19"/>
  <c r="I2108" i="19"/>
  <c r="E2108" i="19"/>
  <c r="G2108" i="19" s="1"/>
  <c r="AA2107" i="19"/>
  <c r="X2107" i="19"/>
  <c r="R2107" i="19"/>
  <c r="T2107" i="19" s="1"/>
  <c r="P2107" i="19"/>
  <c r="N2107" i="19"/>
  <c r="I2107" i="19"/>
  <c r="E2107" i="19"/>
  <c r="G2107" i="19" s="1"/>
  <c r="AA2106" i="19"/>
  <c r="X2106" i="19"/>
  <c r="R2106" i="19"/>
  <c r="T2106" i="19" s="1"/>
  <c r="P2106" i="19"/>
  <c r="N2106" i="19"/>
  <c r="I2106" i="19"/>
  <c r="E2106" i="19"/>
  <c r="G2106" i="19" s="1"/>
  <c r="AA2105" i="19"/>
  <c r="X2105" i="19"/>
  <c r="R2105" i="19"/>
  <c r="T2105" i="19" s="1"/>
  <c r="P2105" i="19"/>
  <c r="N2105" i="19"/>
  <c r="I2105" i="19"/>
  <c r="E2105" i="19"/>
  <c r="G2105" i="19" s="1"/>
  <c r="AA2104" i="19"/>
  <c r="X2104" i="19"/>
  <c r="R2104" i="19"/>
  <c r="T2104" i="19" s="1"/>
  <c r="N2104" i="19"/>
  <c r="I2104" i="19"/>
  <c r="E2104" i="19"/>
  <c r="G2104" i="19" s="1"/>
  <c r="AA2103" i="19"/>
  <c r="X2103" i="19"/>
  <c r="R2103" i="19"/>
  <c r="T2103" i="19" s="1"/>
  <c r="P2103" i="19"/>
  <c r="N2103" i="19"/>
  <c r="I2103" i="19"/>
  <c r="E2103" i="19"/>
  <c r="G2103" i="19" s="1"/>
  <c r="AA2102" i="19"/>
  <c r="X2102" i="19"/>
  <c r="R2102" i="19"/>
  <c r="T2102" i="19" s="1"/>
  <c r="P2102" i="19"/>
  <c r="N2102" i="19"/>
  <c r="I2102" i="19"/>
  <c r="E2102" i="19"/>
  <c r="G2102" i="19" s="1"/>
  <c r="AA2101" i="19"/>
  <c r="X2101" i="19"/>
  <c r="R2101" i="19"/>
  <c r="T2101" i="19" s="1"/>
  <c r="N2101" i="19"/>
  <c r="I2101" i="19"/>
  <c r="E2101" i="19"/>
  <c r="G2101" i="19" s="1"/>
  <c r="AA2100" i="19"/>
  <c r="X2100" i="19"/>
  <c r="R2100" i="19"/>
  <c r="T2100" i="19" s="1"/>
  <c r="P2100" i="19"/>
  <c r="N2100" i="19"/>
  <c r="I2100" i="19"/>
  <c r="E2100" i="19"/>
  <c r="G2100" i="19" s="1"/>
  <c r="AA2099" i="19"/>
  <c r="X2099" i="19"/>
  <c r="R2099" i="19"/>
  <c r="T2099" i="19" s="1"/>
  <c r="P2099" i="19"/>
  <c r="N2099" i="19"/>
  <c r="I2099" i="19"/>
  <c r="E2099" i="19"/>
  <c r="G2099" i="19" s="1"/>
  <c r="AA2098" i="19"/>
  <c r="X2098" i="19"/>
  <c r="R2098" i="19"/>
  <c r="T2098" i="19" s="1"/>
  <c r="P2098" i="19"/>
  <c r="N2098" i="19"/>
  <c r="I2098" i="19"/>
  <c r="E2098" i="19"/>
  <c r="G2098" i="19" s="1"/>
  <c r="AA2097" i="19"/>
  <c r="X2097" i="19"/>
  <c r="R2097" i="19"/>
  <c r="T2097" i="19" s="1"/>
  <c r="P2097" i="19"/>
  <c r="N2097" i="19"/>
  <c r="I2097" i="19"/>
  <c r="E2097" i="19"/>
  <c r="G2097" i="19" s="1"/>
  <c r="AA2096" i="19"/>
  <c r="X2096" i="19"/>
  <c r="R2096" i="19"/>
  <c r="T2096" i="19" s="1"/>
  <c r="N2096" i="19"/>
  <c r="I2096" i="19"/>
  <c r="E2096" i="19"/>
  <c r="G2096" i="19" s="1"/>
  <c r="AA2095" i="19"/>
  <c r="X2095" i="19"/>
  <c r="R2095" i="19"/>
  <c r="T2095" i="19" s="1"/>
  <c r="P2095" i="19"/>
  <c r="N2095" i="19"/>
  <c r="I2095" i="19"/>
  <c r="E2095" i="19"/>
  <c r="G2095" i="19" s="1"/>
  <c r="AA2094" i="19"/>
  <c r="X2094" i="19"/>
  <c r="R2094" i="19"/>
  <c r="T2094" i="19" s="1"/>
  <c r="P2094" i="19"/>
  <c r="N2094" i="19"/>
  <c r="I2094" i="19"/>
  <c r="E2094" i="19"/>
  <c r="G2094" i="19" s="1"/>
  <c r="AA2093" i="19"/>
  <c r="X2093" i="19"/>
  <c r="R2093" i="19"/>
  <c r="T2093" i="19" s="1"/>
  <c r="N2093" i="19"/>
  <c r="I2093" i="19"/>
  <c r="E2093" i="19"/>
  <c r="G2093" i="19" s="1"/>
  <c r="AA2092" i="19"/>
  <c r="X2092" i="19"/>
  <c r="R2092" i="19"/>
  <c r="P2092" i="19"/>
  <c r="N2092" i="19"/>
  <c r="I2092" i="19"/>
  <c r="E2092" i="19"/>
  <c r="G2092" i="19" s="1"/>
  <c r="AA2091" i="19"/>
  <c r="X2091" i="19"/>
  <c r="R2091" i="19"/>
  <c r="T2091" i="19" s="1"/>
  <c r="P2091" i="19"/>
  <c r="N2091" i="19"/>
  <c r="I2091" i="19"/>
  <c r="E2091" i="19"/>
  <c r="G2091" i="19" s="1"/>
  <c r="AA2090" i="19"/>
  <c r="X2090" i="19"/>
  <c r="R2090" i="19"/>
  <c r="T2090" i="19" s="1"/>
  <c r="P2090" i="19"/>
  <c r="N2090" i="19"/>
  <c r="I2090" i="19"/>
  <c r="E2090" i="19"/>
  <c r="G2090" i="19" s="1"/>
  <c r="AA2089" i="19"/>
  <c r="X2089" i="19"/>
  <c r="R2089" i="19"/>
  <c r="T2089" i="19" s="1"/>
  <c r="P2089" i="19"/>
  <c r="N2089" i="19"/>
  <c r="I2089" i="19"/>
  <c r="E2089" i="19"/>
  <c r="G2089" i="19" s="1"/>
  <c r="AA2088" i="19"/>
  <c r="X2088" i="19"/>
  <c r="R2088" i="19"/>
  <c r="T2088" i="19" s="1"/>
  <c r="N2088" i="19"/>
  <c r="I2088" i="19"/>
  <c r="E2088" i="19"/>
  <c r="G2088" i="19" s="1"/>
  <c r="AA2087" i="19"/>
  <c r="X2087" i="19"/>
  <c r="R2087" i="19"/>
  <c r="T2087" i="19" s="1"/>
  <c r="P2087" i="19"/>
  <c r="N2087" i="19"/>
  <c r="I2087" i="19"/>
  <c r="E2087" i="19"/>
  <c r="G2087" i="19" s="1"/>
  <c r="AA2086" i="19"/>
  <c r="X2086" i="19"/>
  <c r="R2086" i="19"/>
  <c r="T2086" i="19" s="1"/>
  <c r="P2086" i="19"/>
  <c r="N2086" i="19"/>
  <c r="I2086" i="19"/>
  <c r="E2086" i="19"/>
  <c r="G2086" i="19" s="1"/>
  <c r="AA2085" i="19"/>
  <c r="X2085" i="19"/>
  <c r="R2085" i="19"/>
  <c r="T2085" i="19" s="1"/>
  <c r="N2085" i="19"/>
  <c r="I2085" i="19"/>
  <c r="E2085" i="19"/>
  <c r="G2085" i="19" s="1"/>
  <c r="AA2084" i="19"/>
  <c r="X2084" i="19"/>
  <c r="R2084" i="19"/>
  <c r="T2084" i="19" s="1"/>
  <c r="P2084" i="19"/>
  <c r="N2084" i="19"/>
  <c r="I2084" i="19"/>
  <c r="E2084" i="19"/>
  <c r="G2084" i="19" s="1"/>
  <c r="AA2083" i="19"/>
  <c r="X2083" i="19"/>
  <c r="R2083" i="19"/>
  <c r="T2083" i="19" s="1"/>
  <c r="P2083" i="19"/>
  <c r="N2083" i="19"/>
  <c r="I2083" i="19"/>
  <c r="E2083" i="19"/>
  <c r="G2083" i="19" s="1"/>
  <c r="AA2082" i="19"/>
  <c r="X2082" i="19"/>
  <c r="R2082" i="19"/>
  <c r="T2082" i="19" s="1"/>
  <c r="P2082" i="19"/>
  <c r="N2082" i="19"/>
  <c r="I2082" i="19"/>
  <c r="E2082" i="19"/>
  <c r="G2082" i="19" s="1"/>
  <c r="AA2081" i="19"/>
  <c r="X2081" i="19"/>
  <c r="R2081" i="19"/>
  <c r="T2081" i="19" s="1"/>
  <c r="P2081" i="19"/>
  <c r="N2081" i="19"/>
  <c r="I2081" i="19"/>
  <c r="E2081" i="19"/>
  <c r="G2081" i="19" s="1"/>
  <c r="AA2080" i="19"/>
  <c r="X2080" i="19"/>
  <c r="R2080" i="19"/>
  <c r="T2080" i="19" s="1"/>
  <c r="N2080" i="19"/>
  <c r="I2080" i="19"/>
  <c r="E2080" i="19"/>
  <c r="G2080" i="19" s="1"/>
  <c r="AA2079" i="19"/>
  <c r="X2079" i="19"/>
  <c r="R2079" i="19"/>
  <c r="T2079" i="19" s="1"/>
  <c r="N2079" i="19"/>
  <c r="I2079" i="19"/>
  <c r="E2079" i="19"/>
  <c r="G2079" i="19" s="1"/>
  <c r="AA2078" i="19"/>
  <c r="X2078" i="19"/>
  <c r="R2078" i="19"/>
  <c r="T2078" i="19" s="1"/>
  <c r="P2078" i="19"/>
  <c r="N2078" i="19"/>
  <c r="I2078" i="19"/>
  <c r="E2078" i="19"/>
  <c r="G2078" i="19" s="1"/>
  <c r="AA2077" i="19"/>
  <c r="X2077" i="19"/>
  <c r="R2077" i="19"/>
  <c r="T2077" i="19" s="1"/>
  <c r="N2077" i="19"/>
  <c r="I2077" i="19"/>
  <c r="E2077" i="19"/>
  <c r="G2077" i="19" s="1"/>
  <c r="AA2076" i="19"/>
  <c r="X2076" i="19"/>
  <c r="R2076" i="19"/>
  <c r="T2076" i="19" s="1"/>
  <c r="P2076" i="19"/>
  <c r="N2076" i="19"/>
  <c r="I2076" i="19"/>
  <c r="E2076" i="19"/>
  <c r="G2076" i="19" s="1"/>
  <c r="AA2075" i="19"/>
  <c r="X2075" i="19"/>
  <c r="R2075" i="19"/>
  <c r="T2075" i="19" s="1"/>
  <c r="P2075" i="19"/>
  <c r="N2075" i="19"/>
  <c r="I2075" i="19"/>
  <c r="E2075" i="19"/>
  <c r="G2075" i="19" s="1"/>
  <c r="AA2074" i="19"/>
  <c r="X2074" i="19"/>
  <c r="R2074" i="19"/>
  <c r="T2074" i="19" s="1"/>
  <c r="P2074" i="19"/>
  <c r="N2074" i="19"/>
  <c r="I2074" i="19"/>
  <c r="E2074" i="19"/>
  <c r="G2074" i="19" s="1"/>
  <c r="AA2073" i="19"/>
  <c r="X2073" i="19"/>
  <c r="R2073" i="19"/>
  <c r="T2073" i="19" s="1"/>
  <c r="P2073" i="19"/>
  <c r="N2073" i="19"/>
  <c r="I2073" i="19"/>
  <c r="E2073" i="19"/>
  <c r="G2073" i="19" s="1"/>
  <c r="AA2072" i="19"/>
  <c r="X2072" i="19"/>
  <c r="R2072" i="19"/>
  <c r="T2072" i="19" s="1"/>
  <c r="N2072" i="19"/>
  <c r="I2072" i="19"/>
  <c r="E2072" i="19"/>
  <c r="G2072" i="19" s="1"/>
  <c r="AA2071" i="19"/>
  <c r="X2071" i="19"/>
  <c r="R2071" i="19"/>
  <c r="T2071" i="19" s="1"/>
  <c r="P2071" i="19"/>
  <c r="N2071" i="19"/>
  <c r="I2071" i="19"/>
  <c r="E2071" i="19"/>
  <c r="G2071" i="19" s="1"/>
  <c r="AA2070" i="19"/>
  <c r="X2070" i="19"/>
  <c r="R2070" i="19"/>
  <c r="T2070" i="19" s="1"/>
  <c r="P2070" i="19"/>
  <c r="N2070" i="19"/>
  <c r="I2070" i="19"/>
  <c r="E2070" i="19"/>
  <c r="G2070" i="19" s="1"/>
  <c r="AA2069" i="19"/>
  <c r="X2069" i="19"/>
  <c r="R2069" i="19"/>
  <c r="T2069" i="19" s="1"/>
  <c r="N2069" i="19"/>
  <c r="I2069" i="19"/>
  <c r="E2069" i="19"/>
  <c r="G2069" i="19" s="1"/>
  <c r="AA2068" i="19"/>
  <c r="X2068" i="19"/>
  <c r="R2068" i="19"/>
  <c r="T2068" i="19" s="1"/>
  <c r="P2068" i="19"/>
  <c r="N2068" i="19"/>
  <c r="I2068" i="19"/>
  <c r="E2068" i="19"/>
  <c r="G2068" i="19" s="1"/>
  <c r="AA2067" i="19"/>
  <c r="X2067" i="19"/>
  <c r="R2067" i="19"/>
  <c r="T2067" i="19" s="1"/>
  <c r="P2067" i="19"/>
  <c r="N2067" i="19"/>
  <c r="I2067" i="19"/>
  <c r="E2067" i="19"/>
  <c r="G2067" i="19" s="1"/>
  <c r="AA2066" i="19"/>
  <c r="X2066" i="19"/>
  <c r="R2066" i="19"/>
  <c r="T2066" i="19" s="1"/>
  <c r="P2066" i="19"/>
  <c r="N2066" i="19"/>
  <c r="I2066" i="19"/>
  <c r="E2066" i="19"/>
  <c r="G2066" i="19" s="1"/>
  <c r="AA2065" i="19"/>
  <c r="X2065" i="19"/>
  <c r="R2065" i="19"/>
  <c r="T2065" i="19" s="1"/>
  <c r="P2065" i="19"/>
  <c r="N2065" i="19"/>
  <c r="I2065" i="19"/>
  <c r="E2065" i="19"/>
  <c r="G2065" i="19" s="1"/>
  <c r="AA2064" i="19"/>
  <c r="X2064" i="19"/>
  <c r="R2064" i="19"/>
  <c r="T2064" i="19" s="1"/>
  <c r="N2064" i="19"/>
  <c r="I2064" i="19"/>
  <c r="E2064" i="19"/>
  <c r="G2064" i="19" s="1"/>
  <c r="AA2063" i="19"/>
  <c r="X2063" i="19"/>
  <c r="R2063" i="19"/>
  <c r="T2063" i="19" s="1"/>
  <c r="P2063" i="19"/>
  <c r="N2063" i="19"/>
  <c r="I2063" i="19"/>
  <c r="E2063" i="19"/>
  <c r="G2063" i="19" s="1"/>
  <c r="AA2062" i="19"/>
  <c r="X2062" i="19"/>
  <c r="R2062" i="19"/>
  <c r="T2062" i="19" s="1"/>
  <c r="P2062" i="19"/>
  <c r="N2062" i="19"/>
  <c r="I2062" i="19"/>
  <c r="E2062" i="19"/>
  <c r="G2062" i="19" s="1"/>
  <c r="AA2061" i="19"/>
  <c r="X2061" i="19"/>
  <c r="R2061" i="19"/>
  <c r="T2061" i="19" s="1"/>
  <c r="N2061" i="19"/>
  <c r="I2061" i="19"/>
  <c r="E2061" i="19"/>
  <c r="G2061" i="19" s="1"/>
  <c r="AA2060" i="19"/>
  <c r="X2060" i="19"/>
  <c r="R2060" i="19"/>
  <c r="T2060" i="19" s="1"/>
  <c r="P2060" i="19"/>
  <c r="N2060" i="19"/>
  <c r="I2060" i="19"/>
  <c r="E2060" i="19"/>
  <c r="G2060" i="19" s="1"/>
  <c r="AA2059" i="19"/>
  <c r="X2059" i="19"/>
  <c r="R2059" i="19"/>
  <c r="T2059" i="19" s="1"/>
  <c r="P2059" i="19"/>
  <c r="N2059" i="19"/>
  <c r="I2059" i="19"/>
  <c r="E2059" i="19"/>
  <c r="G2059" i="19" s="1"/>
  <c r="AA2058" i="19"/>
  <c r="X2058" i="19"/>
  <c r="R2058" i="19"/>
  <c r="T2058" i="19" s="1"/>
  <c r="P2058" i="19"/>
  <c r="N2058" i="19"/>
  <c r="I2058" i="19"/>
  <c r="E2058" i="19"/>
  <c r="G2058" i="19" s="1"/>
  <c r="AA2057" i="19"/>
  <c r="X2057" i="19"/>
  <c r="R2057" i="19"/>
  <c r="T2057" i="19" s="1"/>
  <c r="P2057" i="19"/>
  <c r="N2057" i="19"/>
  <c r="I2057" i="19"/>
  <c r="E2057" i="19"/>
  <c r="G2057" i="19" s="1"/>
  <c r="AA2056" i="19"/>
  <c r="X2056" i="19"/>
  <c r="R2056" i="19"/>
  <c r="T2056" i="19" s="1"/>
  <c r="N2056" i="19"/>
  <c r="I2056" i="19"/>
  <c r="E2056" i="19"/>
  <c r="G2056" i="19" s="1"/>
  <c r="AA2055" i="19"/>
  <c r="X2055" i="19"/>
  <c r="R2055" i="19"/>
  <c r="T2055" i="19" s="1"/>
  <c r="P2055" i="19"/>
  <c r="N2055" i="19"/>
  <c r="I2055" i="19"/>
  <c r="E2055" i="19"/>
  <c r="G2055" i="19" s="1"/>
  <c r="AA2054" i="19"/>
  <c r="X2054" i="19"/>
  <c r="R2054" i="19"/>
  <c r="T2054" i="19" s="1"/>
  <c r="P2054" i="19"/>
  <c r="N2054" i="19"/>
  <c r="I2054" i="19"/>
  <c r="E2054" i="19"/>
  <c r="G2054" i="19" s="1"/>
  <c r="AA2053" i="19"/>
  <c r="X2053" i="19"/>
  <c r="R2053" i="19"/>
  <c r="T2053" i="19" s="1"/>
  <c r="N2053" i="19"/>
  <c r="I2053" i="19"/>
  <c r="E2053" i="19"/>
  <c r="G2053" i="19" s="1"/>
  <c r="AA2052" i="19"/>
  <c r="X2052" i="19"/>
  <c r="R2052" i="19"/>
  <c r="T2052" i="19" s="1"/>
  <c r="P2052" i="19"/>
  <c r="N2052" i="19"/>
  <c r="I2052" i="19"/>
  <c r="E2052" i="19"/>
  <c r="G2052" i="19" s="1"/>
  <c r="AA2051" i="19"/>
  <c r="X2051" i="19"/>
  <c r="R2051" i="19"/>
  <c r="T2051" i="19" s="1"/>
  <c r="P2051" i="19"/>
  <c r="N2051" i="19"/>
  <c r="I2051" i="19"/>
  <c r="E2051" i="19"/>
  <c r="G2051" i="19" s="1"/>
  <c r="AA2050" i="19"/>
  <c r="X2050" i="19"/>
  <c r="R2050" i="19"/>
  <c r="T2050" i="19" s="1"/>
  <c r="P2050" i="19"/>
  <c r="N2050" i="19"/>
  <c r="I2050" i="19"/>
  <c r="E2050" i="19"/>
  <c r="G2050" i="19" s="1"/>
  <c r="AA2049" i="19"/>
  <c r="X2049" i="19"/>
  <c r="R2049" i="19"/>
  <c r="T2049" i="19" s="1"/>
  <c r="P2049" i="19"/>
  <c r="N2049" i="19"/>
  <c r="I2049" i="19"/>
  <c r="E2049" i="19"/>
  <c r="G2049" i="19" s="1"/>
  <c r="AA2048" i="19"/>
  <c r="X2048" i="19"/>
  <c r="R2048" i="19"/>
  <c r="T2048" i="19" s="1"/>
  <c r="N2048" i="19"/>
  <c r="I2048" i="19"/>
  <c r="E2048" i="19"/>
  <c r="G2048" i="19" s="1"/>
  <c r="AA2047" i="19"/>
  <c r="X2047" i="19"/>
  <c r="R2047" i="19"/>
  <c r="T2047" i="19" s="1"/>
  <c r="P2047" i="19"/>
  <c r="N2047" i="19"/>
  <c r="I2047" i="19"/>
  <c r="E2047" i="19"/>
  <c r="G2047" i="19" s="1"/>
  <c r="AA2046" i="19"/>
  <c r="X2046" i="19"/>
  <c r="R2046" i="19"/>
  <c r="T2046" i="19" s="1"/>
  <c r="P2046" i="19"/>
  <c r="N2046" i="19"/>
  <c r="I2046" i="19"/>
  <c r="E2046" i="19"/>
  <c r="G2046" i="19" s="1"/>
  <c r="AA2045" i="19"/>
  <c r="X2045" i="19"/>
  <c r="R2045" i="19"/>
  <c r="T2045" i="19" s="1"/>
  <c r="N2045" i="19"/>
  <c r="I2045" i="19"/>
  <c r="E2045" i="19"/>
  <c r="G2045" i="19" s="1"/>
  <c r="AA2044" i="19"/>
  <c r="X2044" i="19"/>
  <c r="R2044" i="19"/>
  <c r="T2044" i="19" s="1"/>
  <c r="P2044" i="19"/>
  <c r="N2044" i="19"/>
  <c r="I2044" i="19"/>
  <c r="E2044" i="19"/>
  <c r="G2044" i="19" s="1"/>
  <c r="AA2043" i="19"/>
  <c r="X2043" i="19"/>
  <c r="R2043" i="19"/>
  <c r="T2043" i="19" s="1"/>
  <c r="P2043" i="19"/>
  <c r="N2043" i="19"/>
  <c r="I2043" i="19"/>
  <c r="E2043" i="19"/>
  <c r="G2043" i="19" s="1"/>
  <c r="AA2042" i="19"/>
  <c r="X2042" i="19"/>
  <c r="R2042" i="19"/>
  <c r="T2042" i="19" s="1"/>
  <c r="P2042" i="19"/>
  <c r="N2042" i="19"/>
  <c r="I2042" i="19"/>
  <c r="E2042" i="19"/>
  <c r="G2042" i="19" s="1"/>
  <c r="AA2041" i="19"/>
  <c r="X2041" i="19"/>
  <c r="R2041" i="19"/>
  <c r="T2041" i="19" s="1"/>
  <c r="P2041" i="19"/>
  <c r="N2041" i="19"/>
  <c r="I2041" i="19"/>
  <c r="E2041" i="19"/>
  <c r="G2041" i="19" s="1"/>
  <c r="AA2040" i="19"/>
  <c r="X2040" i="19"/>
  <c r="R2040" i="19"/>
  <c r="T2040" i="19" s="1"/>
  <c r="P2040" i="19"/>
  <c r="N2040" i="19"/>
  <c r="I2040" i="19"/>
  <c r="E2040" i="19"/>
  <c r="G2040" i="19" s="1"/>
  <c r="AA2039" i="19"/>
  <c r="X2039" i="19"/>
  <c r="R2039" i="19"/>
  <c r="T2039" i="19" s="1"/>
  <c r="N2039" i="19"/>
  <c r="I2039" i="19"/>
  <c r="E2039" i="19"/>
  <c r="G2039" i="19" s="1"/>
  <c r="AA2038" i="19"/>
  <c r="X2038" i="19"/>
  <c r="R2038" i="19"/>
  <c r="T2038" i="19" s="1"/>
  <c r="P2038" i="19"/>
  <c r="N2038" i="19"/>
  <c r="I2038" i="19"/>
  <c r="E2038" i="19"/>
  <c r="G2038" i="19" s="1"/>
  <c r="AA2037" i="19"/>
  <c r="X2037" i="19"/>
  <c r="R2037" i="19"/>
  <c r="T2037" i="19" s="1"/>
  <c r="P2037" i="19"/>
  <c r="N2037" i="19"/>
  <c r="I2037" i="19"/>
  <c r="E2037" i="19"/>
  <c r="G2037" i="19" s="1"/>
  <c r="AA2036" i="19"/>
  <c r="X2036" i="19"/>
  <c r="R2036" i="19"/>
  <c r="T2036" i="19" s="1"/>
  <c r="P2036" i="19"/>
  <c r="N2036" i="19"/>
  <c r="I2036" i="19"/>
  <c r="E2036" i="19"/>
  <c r="G2036" i="19" s="1"/>
  <c r="AA2035" i="19"/>
  <c r="X2035" i="19"/>
  <c r="R2035" i="19"/>
  <c r="T2035" i="19" s="1"/>
  <c r="P2035" i="19"/>
  <c r="N2035" i="19"/>
  <c r="I2035" i="19"/>
  <c r="E2035" i="19"/>
  <c r="G2035" i="19" s="1"/>
  <c r="AA2034" i="19"/>
  <c r="X2034" i="19"/>
  <c r="R2034" i="19"/>
  <c r="T2034" i="19" s="1"/>
  <c r="P2034" i="19"/>
  <c r="N2034" i="19"/>
  <c r="I2034" i="19"/>
  <c r="E2034" i="19"/>
  <c r="G2034" i="19" s="1"/>
  <c r="AA2033" i="19"/>
  <c r="X2033" i="19"/>
  <c r="R2033" i="19"/>
  <c r="T2033" i="19" s="1"/>
  <c r="P2033" i="19"/>
  <c r="N2033" i="19"/>
  <c r="I2033" i="19"/>
  <c r="E2033" i="19"/>
  <c r="G2033" i="19" s="1"/>
  <c r="AA2032" i="19"/>
  <c r="X2032" i="19"/>
  <c r="R2032" i="19"/>
  <c r="T2032" i="19" s="1"/>
  <c r="P2032" i="19"/>
  <c r="N2032" i="19"/>
  <c r="I2032" i="19"/>
  <c r="E2032" i="19"/>
  <c r="G2032" i="19" s="1"/>
  <c r="AA2031" i="19"/>
  <c r="X2031" i="19"/>
  <c r="R2031" i="19"/>
  <c r="T2031" i="19" s="1"/>
  <c r="N2031" i="19"/>
  <c r="I2031" i="19"/>
  <c r="E2031" i="19"/>
  <c r="G2031" i="19" s="1"/>
  <c r="AA2030" i="19"/>
  <c r="X2030" i="19"/>
  <c r="R2030" i="19"/>
  <c r="T2030" i="19" s="1"/>
  <c r="P2030" i="19"/>
  <c r="N2030" i="19"/>
  <c r="I2030" i="19"/>
  <c r="E2030" i="19"/>
  <c r="G2030" i="19" s="1"/>
  <c r="AA2029" i="19"/>
  <c r="X2029" i="19"/>
  <c r="R2029" i="19"/>
  <c r="T2029" i="19" s="1"/>
  <c r="P2029" i="19"/>
  <c r="N2029" i="19"/>
  <c r="I2029" i="19"/>
  <c r="E2029" i="19"/>
  <c r="G2029" i="19" s="1"/>
  <c r="AA2028" i="19"/>
  <c r="X2028" i="19"/>
  <c r="R2028" i="19"/>
  <c r="T2028" i="19" s="1"/>
  <c r="P2028" i="19"/>
  <c r="N2028" i="19"/>
  <c r="I2028" i="19"/>
  <c r="E2028" i="19"/>
  <c r="G2028" i="19" s="1"/>
  <c r="AA2027" i="19"/>
  <c r="X2027" i="19"/>
  <c r="R2027" i="19"/>
  <c r="T2027" i="19" s="1"/>
  <c r="P2027" i="19"/>
  <c r="N2027" i="19"/>
  <c r="I2027" i="19"/>
  <c r="E2027" i="19"/>
  <c r="G2027" i="19" s="1"/>
  <c r="AA2026" i="19"/>
  <c r="X2026" i="19"/>
  <c r="R2026" i="19"/>
  <c r="T2026" i="19" s="1"/>
  <c r="P2026" i="19"/>
  <c r="N2026" i="19"/>
  <c r="I2026" i="19"/>
  <c r="E2026" i="19"/>
  <c r="G2026" i="19" s="1"/>
  <c r="AA2025" i="19"/>
  <c r="X2025" i="19"/>
  <c r="R2025" i="19"/>
  <c r="T2025" i="19" s="1"/>
  <c r="P2025" i="19"/>
  <c r="N2025" i="19"/>
  <c r="I2025" i="19"/>
  <c r="E2025" i="19"/>
  <c r="G2025" i="19" s="1"/>
  <c r="AA2024" i="19"/>
  <c r="X2024" i="19"/>
  <c r="R2024" i="19"/>
  <c r="T2024" i="19" s="1"/>
  <c r="P2024" i="19"/>
  <c r="N2024" i="19"/>
  <c r="I2024" i="19"/>
  <c r="E2024" i="19"/>
  <c r="G2024" i="19" s="1"/>
  <c r="AA2023" i="19"/>
  <c r="X2023" i="19"/>
  <c r="R2023" i="19"/>
  <c r="T2023" i="19" s="1"/>
  <c r="N2023" i="19"/>
  <c r="I2023" i="19"/>
  <c r="E2023" i="19"/>
  <c r="G2023" i="19" s="1"/>
  <c r="AA2022" i="19"/>
  <c r="X2022" i="19"/>
  <c r="R2022" i="19"/>
  <c r="T2022" i="19" s="1"/>
  <c r="P2022" i="19"/>
  <c r="N2022" i="19"/>
  <c r="I2022" i="19"/>
  <c r="E2022" i="19"/>
  <c r="G2022" i="19" s="1"/>
  <c r="AA2021" i="19"/>
  <c r="X2021" i="19"/>
  <c r="R2021" i="19"/>
  <c r="T2021" i="19" s="1"/>
  <c r="P2021" i="19"/>
  <c r="N2021" i="19"/>
  <c r="I2021" i="19"/>
  <c r="E2021" i="19"/>
  <c r="G2021" i="19" s="1"/>
  <c r="AA2020" i="19"/>
  <c r="X2020" i="19"/>
  <c r="R2020" i="19"/>
  <c r="T2020" i="19" s="1"/>
  <c r="P2020" i="19"/>
  <c r="N2020" i="19"/>
  <c r="I2020" i="19"/>
  <c r="E2020" i="19"/>
  <c r="G2020" i="19" s="1"/>
  <c r="AA2019" i="19"/>
  <c r="X2019" i="19"/>
  <c r="R2019" i="19"/>
  <c r="T2019" i="19" s="1"/>
  <c r="P2019" i="19"/>
  <c r="N2019" i="19"/>
  <c r="I2019" i="19"/>
  <c r="E2019" i="19"/>
  <c r="G2019" i="19" s="1"/>
  <c r="AA2018" i="19"/>
  <c r="X2018" i="19"/>
  <c r="R2018" i="19"/>
  <c r="T2018" i="19" s="1"/>
  <c r="P2018" i="19"/>
  <c r="N2018" i="19"/>
  <c r="I2018" i="19"/>
  <c r="E2018" i="19"/>
  <c r="G2018" i="19" s="1"/>
  <c r="AA2017" i="19"/>
  <c r="X2017" i="19"/>
  <c r="R2017" i="19"/>
  <c r="T2017" i="19" s="1"/>
  <c r="P2017" i="19"/>
  <c r="N2017" i="19"/>
  <c r="I2017" i="19"/>
  <c r="E2017" i="19"/>
  <c r="G2017" i="19" s="1"/>
  <c r="AA2016" i="19"/>
  <c r="X2016" i="19"/>
  <c r="R2016" i="19"/>
  <c r="T2016" i="19" s="1"/>
  <c r="P2016" i="19"/>
  <c r="N2016" i="19"/>
  <c r="I2016" i="19"/>
  <c r="E2016" i="19"/>
  <c r="G2016" i="19" s="1"/>
  <c r="AA2015" i="19"/>
  <c r="X2015" i="19"/>
  <c r="R2015" i="19"/>
  <c r="T2015" i="19" s="1"/>
  <c r="N2015" i="19"/>
  <c r="I2015" i="19"/>
  <c r="E2015" i="19"/>
  <c r="G2015" i="19" s="1"/>
  <c r="AA2014" i="19"/>
  <c r="X2014" i="19"/>
  <c r="R2014" i="19"/>
  <c r="T2014" i="19" s="1"/>
  <c r="P2014" i="19"/>
  <c r="N2014" i="19"/>
  <c r="I2014" i="19"/>
  <c r="E2014" i="19"/>
  <c r="G2014" i="19" s="1"/>
  <c r="AA2013" i="19"/>
  <c r="X2013" i="19"/>
  <c r="R2013" i="19"/>
  <c r="T2013" i="19" s="1"/>
  <c r="P2013" i="19"/>
  <c r="N2013" i="19"/>
  <c r="I2013" i="19"/>
  <c r="E2013" i="19"/>
  <c r="G2013" i="19" s="1"/>
  <c r="AA2012" i="19"/>
  <c r="X2012" i="19"/>
  <c r="R2012" i="19"/>
  <c r="T2012" i="19" s="1"/>
  <c r="P2012" i="19"/>
  <c r="N2012" i="19"/>
  <c r="I2012" i="19"/>
  <c r="E2012" i="19"/>
  <c r="G2012" i="19" s="1"/>
  <c r="AA2011" i="19"/>
  <c r="X2011" i="19"/>
  <c r="R2011" i="19"/>
  <c r="T2011" i="19" s="1"/>
  <c r="P2011" i="19"/>
  <c r="N2011" i="19"/>
  <c r="I2011" i="19"/>
  <c r="E2011" i="19"/>
  <c r="G2011" i="19" s="1"/>
  <c r="AA2010" i="19"/>
  <c r="X2010" i="19"/>
  <c r="R2010" i="19"/>
  <c r="T2010" i="19" s="1"/>
  <c r="P2010" i="19"/>
  <c r="N2010" i="19"/>
  <c r="I2010" i="19"/>
  <c r="E2010" i="19"/>
  <c r="G2010" i="19" s="1"/>
  <c r="AA2009" i="19"/>
  <c r="X2009" i="19"/>
  <c r="R2009" i="19"/>
  <c r="T2009" i="19" s="1"/>
  <c r="P2009" i="19"/>
  <c r="N2009" i="19"/>
  <c r="I2009" i="19"/>
  <c r="E2009" i="19"/>
  <c r="G2009" i="19" s="1"/>
  <c r="AA2008" i="19"/>
  <c r="X2008" i="19"/>
  <c r="R2008" i="19"/>
  <c r="T2008" i="19" s="1"/>
  <c r="P2008" i="19"/>
  <c r="N2008" i="19"/>
  <c r="I2008" i="19"/>
  <c r="E2008" i="19"/>
  <c r="G2008" i="19" s="1"/>
  <c r="AA2007" i="19"/>
  <c r="X2007" i="19"/>
  <c r="R2007" i="19"/>
  <c r="T2007" i="19" s="1"/>
  <c r="N2007" i="19"/>
  <c r="I2007" i="19"/>
  <c r="E2007" i="19"/>
  <c r="G2007" i="19" s="1"/>
  <c r="AA2006" i="19"/>
  <c r="X2006" i="19"/>
  <c r="R2006" i="19"/>
  <c r="T2006" i="19" s="1"/>
  <c r="P2006" i="19"/>
  <c r="N2006" i="19"/>
  <c r="I2006" i="19"/>
  <c r="E2006" i="19"/>
  <c r="G2006" i="19" s="1"/>
  <c r="AA2005" i="19"/>
  <c r="X2005" i="19"/>
  <c r="R2005" i="19"/>
  <c r="T2005" i="19" s="1"/>
  <c r="P2005" i="19"/>
  <c r="N2005" i="19"/>
  <c r="I2005" i="19"/>
  <c r="E2005" i="19"/>
  <c r="G2005" i="19" s="1"/>
  <c r="AA2004" i="19"/>
  <c r="X2004" i="19"/>
  <c r="R2004" i="19"/>
  <c r="T2004" i="19" s="1"/>
  <c r="P2004" i="19"/>
  <c r="N2004" i="19"/>
  <c r="I2004" i="19"/>
  <c r="E2004" i="19"/>
  <c r="G2004" i="19" s="1"/>
  <c r="AA2003" i="19"/>
  <c r="X2003" i="19"/>
  <c r="R2003" i="19"/>
  <c r="T2003" i="19" s="1"/>
  <c r="P2003" i="19"/>
  <c r="N2003" i="19"/>
  <c r="I2003" i="19"/>
  <c r="E2003" i="19"/>
  <c r="G2003" i="19" s="1"/>
  <c r="AA2002" i="19"/>
  <c r="X2002" i="19"/>
  <c r="R2002" i="19"/>
  <c r="P2002" i="19"/>
  <c r="N2002" i="19"/>
  <c r="I2002" i="19"/>
  <c r="E2002" i="19"/>
  <c r="G2002" i="19" s="1"/>
  <c r="AA2001" i="19"/>
  <c r="X2001" i="19"/>
  <c r="R2001" i="19"/>
  <c r="T2001" i="19" s="1"/>
  <c r="P2001" i="19"/>
  <c r="N2001" i="19"/>
  <c r="I2001" i="19"/>
  <c r="E2001" i="19"/>
  <c r="G2001" i="19" s="1"/>
  <c r="AA2000" i="19"/>
  <c r="X2000" i="19"/>
  <c r="R2000" i="19"/>
  <c r="T2000" i="19" s="1"/>
  <c r="P2000" i="19"/>
  <c r="N2000" i="19"/>
  <c r="I2000" i="19"/>
  <c r="E2000" i="19"/>
  <c r="G2000" i="19" s="1"/>
  <c r="AA1999" i="19"/>
  <c r="X1999" i="19"/>
  <c r="R1999" i="19"/>
  <c r="T1999" i="19" s="1"/>
  <c r="N1999" i="19"/>
  <c r="I1999" i="19"/>
  <c r="E1999" i="19"/>
  <c r="G1999" i="19" s="1"/>
  <c r="AA1998" i="19"/>
  <c r="X1998" i="19"/>
  <c r="R1998" i="19"/>
  <c r="T1998" i="19" s="1"/>
  <c r="P1998" i="19"/>
  <c r="N1998" i="19"/>
  <c r="I1998" i="19"/>
  <c r="E1998" i="19"/>
  <c r="G1998" i="19" s="1"/>
  <c r="AA1997" i="19"/>
  <c r="X1997" i="19"/>
  <c r="R1997" i="19"/>
  <c r="T1997" i="19" s="1"/>
  <c r="P1997" i="19"/>
  <c r="N1997" i="19"/>
  <c r="I1997" i="19"/>
  <c r="E1997" i="19"/>
  <c r="G1997" i="19" s="1"/>
  <c r="AA1996" i="19"/>
  <c r="X1996" i="19"/>
  <c r="R1996" i="19"/>
  <c r="T1996" i="19" s="1"/>
  <c r="P1996" i="19"/>
  <c r="N1996" i="19"/>
  <c r="I1996" i="19"/>
  <c r="E1996" i="19"/>
  <c r="G1996" i="19" s="1"/>
  <c r="AA1995" i="19"/>
  <c r="X1995" i="19"/>
  <c r="R1995" i="19"/>
  <c r="T1995" i="19" s="1"/>
  <c r="P1995" i="19"/>
  <c r="N1995" i="19"/>
  <c r="I1995" i="19"/>
  <c r="E1995" i="19"/>
  <c r="G1995" i="19" s="1"/>
  <c r="AA1994" i="19"/>
  <c r="X1994" i="19"/>
  <c r="R1994" i="19"/>
  <c r="T1994" i="19" s="1"/>
  <c r="P1994" i="19"/>
  <c r="N1994" i="19"/>
  <c r="I1994" i="19"/>
  <c r="E1994" i="19"/>
  <c r="G1994" i="19" s="1"/>
  <c r="AA1993" i="19"/>
  <c r="X1993" i="19"/>
  <c r="R1993" i="19"/>
  <c r="T1993" i="19" s="1"/>
  <c r="P1993" i="19"/>
  <c r="N1993" i="19"/>
  <c r="I1993" i="19"/>
  <c r="E1993" i="19"/>
  <c r="G1993" i="19" s="1"/>
  <c r="AA1992" i="19"/>
  <c r="X1992" i="19"/>
  <c r="R1992" i="19"/>
  <c r="T1992" i="19" s="1"/>
  <c r="P1992" i="19"/>
  <c r="N1992" i="19"/>
  <c r="I1992" i="19"/>
  <c r="E1992" i="19"/>
  <c r="G1992" i="19" s="1"/>
  <c r="AA1991" i="19"/>
  <c r="X1991" i="19"/>
  <c r="R1991" i="19"/>
  <c r="T1991" i="19" s="1"/>
  <c r="P1991" i="19"/>
  <c r="N1991" i="19"/>
  <c r="I1991" i="19"/>
  <c r="E1991" i="19"/>
  <c r="G1991" i="19" s="1"/>
  <c r="AA1990" i="19"/>
  <c r="X1990" i="19"/>
  <c r="R1990" i="19"/>
  <c r="T1990" i="19" s="1"/>
  <c r="P1990" i="19"/>
  <c r="N1990" i="19"/>
  <c r="I1990" i="19"/>
  <c r="E1990" i="19"/>
  <c r="G1990" i="19" s="1"/>
  <c r="AA1989" i="19"/>
  <c r="X1989" i="19"/>
  <c r="R1989" i="19"/>
  <c r="T1989" i="19" s="1"/>
  <c r="P1989" i="19"/>
  <c r="N1989" i="19"/>
  <c r="I1989" i="19"/>
  <c r="E1989" i="19"/>
  <c r="G1989" i="19" s="1"/>
  <c r="AA1988" i="19"/>
  <c r="X1988" i="19"/>
  <c r="R1988" i="19"/>
  <c r="T1988" i="19" s="1"/>
  <c r="P1988" i="19"/>
  <c r="N1988" i="19"/>
  <c r="I1988" i="19"/>
  <c r="E1988" i="19"/>
  <c r="G1988" i="19" s="1"/>
  <c r="AA1987" i="19"/>
  <c r="X1987" i="19"/>
  <c r="R1987" i="19"/>
  <c r="T1987" i="19" s="1"/>
  <c r="P1987" i="19"/>
  <c r="N1987" i="19"/>
  <c r="I1987" i="19"/>
  <c r="E1987" i="19"/>
  <c r="G1987" i="19" s="1"/>
  <c r="AA1986" i="19"/>
  <c r="X1986" i="19"/>
  <c r="R1986" i="19"/>
  <c r="T1986" i="19" s="1"/>
  <c r="P1986" i="19"/>
  <c r="N1986" i="19"/>
  <c r="I1986" i="19"/>
  <c r="E1986" i="19"/>
  <c r="G1986" i="19" s="1"/>
  <c r="AA1985" i="19"/>
  <c r="X1985" i="19"/>
  <c r="R1985" i="19"/>
  <c r="T1985" i="19" s="1"/>
  <c r="P1985" i="19"/>
  <c r="N1985" i="19"/>
  <c r="I1985" i="19"/>
  <c r="E1985" i="19"/>
  <c r="G1985" i="19" s="1"/>
  <c r="AA1984" i="19"/>
  <c r="X1984" i="19"/>
  <c r="R1984" i="19"/>
  <c r="T1984" i="19" s="1"/>
  <c r="P1984" i="19"/>
  <c r="N1984" i="19"/>
  <c r="I1984" i="19"/>
  <c r="E1984" i="19"/>
  <c r="G1984" i="19" s="1"/>
  <c r="AA1983" i="19"/>
  <c r="X1983" i="19"/>
  <c r="R1983" i="19"/>
  <c r="T1983" i="19" s="1"/>
  <c r="P1983" i="19"/>
  <c r="N1983" i="19"/>
  <c r="I1983" i="19"/>
  <c r="E1983" i="19"/>
  <c r="G1983" i="19" s="1"/>
  <c r="AA1982" i="19"/>
  <c r="X1982" i="19"/>
  <c r="R1982" i="19"/>
  <c r="T1982" i="19" s="1"/>
  <c r="P1982" i="19"/>
  <c r="N1982" i="19"/>
  <c r="I1982" i="19"/>
  <c r="E1982" i="19"/>
  <c r="G1982" i="19" s="1"/>
  <c r="AA1981" i="19"/>
  <c r="X1981" i="19"/>
  <c r="R1981" i="19"/>
  <c r="T1981" i="19" s="1"/>
  <c r="P1981" i="19"/>
  <c r="N1981" i="19"/>
  <c r="I1981" i="19"/>
  <c r="E1981" i="19"/>
  <c r="G1981" i="19" s="1"/>
  <c r="AA1980" i="19"/>
  <c r="X1980" i="19"/>
  <c r="R1980" i="19"/>
  <c r="T1980" i="19" s="1"/>
  <c r="P1980" i="19"/>
  <c r="N1980" i="19"/>
  <c r="I1980" i="19"/>
  <c r="E1980" i="19"/>
  <c r="G1980" i="19" s="1"/>
  <c r="AA1979" i="19"/>
  <c r="X1979" i="19"/>
  <c r="R1979" i="19"/>
  <c r="T1979" i="19" s="1"/>
  <c r="P1979" i="19"/>
  <c r="N1979" i="19"/>
  <c r="I1979" i="19"/>
  <c r="E1979" i="19"/>
  <c r="G1979" i="19" s="1"/>
  <c r="AA1978" i="19"/>
  <c r="X1978" i="19"/>
  <c r="R1978" i="19"/>
  <c r="T1978" i="19" s="1"/>
  <c r="P1978" i="19"/>
  <c r="N1978" i="19"/>
  <c r="I1978" i="19"/>
  <c r="E1978" i="19"/>
  <c r="G1978" i="19" s="1"/>
  <c r="AA1977" i="19"/>
  <c r="X1977" i="19"/>
  <c r="R1977" i="19"/>
  <c r="T1977" i="19" s="1"/>
  <c r="P1977" i="19"/>
  <c r="N1977" i="19"/>
  <c r="I1977" i="19"/>
  <c r="E1977" i="19"/>
  <c r="G1977" i="19" s="1"/>
  <c r="AA1976" i="19"/>
  <c r="X1976" i="19"/>
  <c r="R1976" i="19"/>
  <c r="T1976" i="19" s="1"/>
  <c r="P1976" i="19"/>
  <c r="N1976" i="19"/>
  <c r="I1976" i="19"/>
  <c r="E1976" i="19"/>
  <c r="G1976" i="19" s="1"/>
  <c r="AA1975" i="19"/>
  <c r="X1975" i="19"/>
  <c r="R1975" i="19"/>
  <c r="T1975" i="19" s="1"/>
  <c r="P1975" i="19"/>
  <c r="N1975" i="19"/>
  <c r="I1975" i="19"/>
  <c r="E1975" i="19"/>
  <c r="G1975" i="19" s="1"/>
  <c r="AA1974" i="19"/>
  <c r="X1974" i="19"/>
  <c r="R1974" i="19"/>
  <c r="T1974" i="19" s="1"/>
  <c r="P1974" i="19"/>
  <c r="N1974" i="19"/>
  <c r="I1974" i="19"/>
  <c r="E1974" i="19"/>
  <c r="G1974" i="19" s="1"/>
  <c r="AA1973" i="19"/>
  <c r="X1973" i="19"/>
  <c r="R1973" i="19"/>
  <c r="T1973" i="19" s="1"/>
  <c r="P1973" i="19"/>
  <c r="N1973" i="19"/>
  <c r="I1973" i="19"/>
  <c r="E1973" i="19"/>
  <c r="G1973" i="19" s="1"/>
  <c r="AA1972" i="19"/>
  <c r="X1972" i="19"/>
  <c r="R1972" i="19"/>
  <c r="T1972" i="19" s="1"/>
  <c r="P1972" i="19"/>
  <c r="N1972" i="19"/>
  <c r="I1972" i="19"/>
  <c r="E1972" i="19"/>
  <c r="G1972" i="19" s="1"/>
  <c r="AA1971" i="19"/>
  <c r="X1971" i="19"/>
  <c r="R1971" i="19"/>
  <c r="T1971" i="19" s="1"/>
  <c r="P1971" i="19"/>
  <c r="N1971" i="19"/>
  <c r="I1971" i="19"/>
  <c r="E1971" i="19"/>
  <c r="G1971" i="19" s="1"/>
  <c r="AA1970" i="19"/>
  <c r="X1970" i="19"/>
  <c r="R1970" i="19"/>
  <c r="T1970" i="19" s="1"/>
  <c r="P1970" i="19"/>
  <c r="N1970" i="19"/>
  <c r="I1970" i="19"/>
  <c r="E1970" i="19"/>
  <c r="G1970" i="19" s="1"/>
  <c r="AA1969" i="19"/>
  <c r="X1969" i="19"/>
  <c r="R1969" i="19"/>
  <c r="T1969" i="19" s="1"/>
  <c r="P1969" i="19"/>
  <c r="N1969" i="19"/>
  <c r="I1969" i="19"/>
  <c r="E1969" i="19"/>
  <c r="G1969" i="19" s="1"/>
  <c r="AA1968" i="19"/>
  <c r="X1968" i="19"/>
  <c r="R1968" i="19"/>
  <c r="T1968" i="19" s="1"/>
  <c r="P1968" i="19"/>
  <c r="N1968" i="19"/>
  <c r="I1968" i="19"/>
  <c r="E1968" i="19"/>
  <c r="G1968" i="19" s="1"/>
  <c r="AA1967" i="19"/>
  <c r="X1967" i="19"/>
  <c r="R1967" i="19"/>
  <c r="T1967" i="19" s="1"/>
  <c r="P1967" i="19"/>
  <c r="N1967" i="19"/>
  <c r="I1967" i="19"/>
  <c r="E1967" i="19"/>
  <c r="G1967" i="19" s="1"/>
  <c r="AA1966" i="19"/>
  <c r="X1966" i="19"/>
  <c r="R1966" i="19"/>
  <c r="T1966" i="19" s="1"/>
  <c r="P1966" i="19"/>
  <c r="N1966" i="19"/>
  <c r="I1966" i="19"/>
  <c r="E1966" i="19"/>
  <c r="G1966" i="19" s="1"/>
  <c r="AA1965" i="19"/>
  <c r="X1965" i="19"/>
  <c r="R1965" i="19"/>
  <c r="T1965" i="19" s="1"/>
  <c r="P1965" i="19"/>
  <c r="N1965" i="19"/>
  <c r="I1965" i="19"/>
  <c r="E1965" i="19"/>
  <c r="G1965" i="19" s="1"/>
  <c r="AA1964" i="19"/>
  <c r="X1964" i="19"/>
  <c r="R1964" i="19"/>
  <c r="T1964" i="19" s="1"/>
  <c r="P1964" i="19"/>
  <c r="N1964" i="19"/>
  <c r="I1964" i="19"/>
  <c r="E1964" i="19"/>
  <c r="G1964" i="19" s="1"/>
  <c r="AA1963" i="19"/>
  <c r="X1963" i="19"/>
  <c r="R1963" i="19"/>
  <c r="T1963" i="19" s="1"/>
  <c r="P1963" i="19"/>
  <c r="N1963" i="19"/>
  <c r="I1963" i="19"/>
  <c r="E1963" i="19"/>
  <c r="G1963" i="19" s="1"/>
  <c r="AA1962" i="19"/>
  <c r="X1962" i="19"/>
  <c r="R1962" i="19"/>
  <c r="T1962" i="19" s="1"/>
  <c r="P1962" i="19"/>
  <c r="N1962" i="19"/>
  <c r="I1962" i="19"/>
  <c r="E1962" i="19"/>
  <c r="G1962" i="19" s="1"/>
  <c r="AA1961" i="19"/>
  <c r="X1961" i="19"/>
  <c r="R1961" i="19"/>
  <c r="T1961" i="19" s="1"/>
  <c r="P1961" i="19"/>
  <c r="N1961" i="19"/>
  <c r="I1961" i="19"/>
  <c r="E1961" i="19"/>
  <c r="G1961" i="19" s="1"/>
  <c r="AA1960" i="19"/>
  <c r="X1960" i="19"/>
  <c r="R1960" i="19"/>
  <c r="T1960" i="19" s="1"/>
  <c r="P1960" i="19"/>
  <c r="N1960" i="19"/>
  <c r="I1960" i="19"/>
  <c r="E1960" i="19"/>
  <c r="G1960" i="19" s="1"/>
  <c r="AA1959" i="19"/>
  <c r="X1959" i="19"/>
  <c r="R1959" i="19"/>
  <c r="T1959" i="19" s="1"/>
  <c r="P1959" i="19"/>
  <c r="N1959" i="19"/>
  <c r="I1959" i="19"/>
  <c r="E1959" i="19"/>
  <c r="G1959" i="19" s="1"/>
  <c r="AA1958" i="19"/>
  <c r="X1958" i="19"/>
  <c r="R1958" i="19"/>
  <c r="T1958" i="19" s="1"/>
  <c r="P1958" i="19"/>
  <c r="N1958" i="19"/>
  <c r="I1958" i="19"/>
  <c r="E1958" i="19"/>
  <c r="G1958" i="19" s="1"/>
  <c r="AA1957" i="19"/>
  <c r="X1957" i="19"/>
  <c r="R1957" i="19"/>
  <c r="T1957" i="19" s="1"/>
  <c r="P1957" i="19"/>
  <c r="N1957" i="19"/>
  <c r="I1957" i="19"/>
  <c r="E1957" i="19"/>
  <c r="G1957" i="19" s="1"/>
  <c r="AA1956" i="19"/>
  <c r="X1956" i="19"/>
  <c r="R1956" i="19"/>
  <c r="T1956" i="19" s="1"/>
  <c r="P1956" i="19"/>
  <c r="N1956" i="19"/>
  <c r="I1956" i="19"/>
  <c r="E1956" i="19"/>
  <c r="G1956" i="19" s="1"/>
  <c r="AA1955" i="19"/>
  <c r="X1955" i="19"/>
  <c r="R1955" i="19"/>
  <c r="T1955" i="19" s="1"/>
  <c r="P1955" i="19"/>
  <c r="N1955" i="19"/>
  <c r="I1955" i="19"/>
  <c r="E1955" i="19"/>
  <c r="G1955" i="19" s="1"/>
  <c r="AA1954" i="19"/>
  <c r="X1954" i="19"/>
  <c r="R1954" i="19"/>
  <c r="T1954" i="19" s="1"/>
  <c r="P1954" i="19"/>
  <c r="N1954" i="19"/>
  <c r="I1954" i="19"/>
  <c r="E1954" i="19"/>
  <c r="G1954" i="19" s="1"/>
  <c r="AA1953" i="19"/>
  <c r="X1953" i="19"/>
  <c r="R1953" i="19"/>
  <c r="T1953" i="19" s="1"/>
  <c r="P1953" i="19"/>
  <c r="N1953" i="19"/>
  <c r="I1953" i="19"/>
  <c r="E1953" i="19"/>
  <c r="G1953" i="19" s="1"/>
  <c r="AA1952" i="19"/>
  <c r="X1952" i="19"/>
  <c r="R1952" i="19"/>
  <c r="T1952" i="19" s="1"/>
  <c r="P1952" i="19"/>
  <c r="N1952" i="19"/>
  <c r="I1952" i="19"/>
  <c r="E1952" i="19"/>
  <c r="G1952" i="19" s="1"/>
  <c r="AA1951" i="19"/>
  <c r="X1951" i="19"/>
  <c r="R1951" i="19"/>
  <c r="T1951" i="19" s="1"/>
  <c r="P1951" i="19"/>
  <c r="N1951" i="19"/>
  <c r="I1951" i="19"/>
  <c r="E1951" i="19"/>
  <c r="G1951" i="19" s="1"/>
  <c r="AA1950" i="19"/>
  <c r="X1950" i="19"/>
  <c r="R1950" i="19"/>
  <c r="T1950" i="19" s="1"/>
  <c r="P1950" i="19"/>
  <c r="N1950" i="19"/>
  <c r="I1950" i="19"/>
  <c r="E1950" i="19"/>
  <c r="G1950" i="19" s="1"/>
  <c r="AA1949" i="19"/>
  <c r="X1949" i="19"/>
  <c r="R1949" i="19"/>
  <c r="T1949" i="19" s="1"/>
  <c r="P1949" i="19"/>
  <c r="N1949" i="19"/>
  <c r="I1949" i="19"/>
  <c r="E1949" i="19"/>
  <c r="G1949" i="19" s="1"/>
  <c r="AA1948" i="19"/>
  <c r="X1948" i="19"/>
  <c r="R1948" i="19"/>
  <c r="T1948" i="19" s="1"/>
  <c r="P1948" i="19"/>
  <c r="N1948" i="19"/>
  <c r="I1948" i="19"/>
  <c r="E1948" i="19"/>
  <c r="G1948" i="19" s="1"/>
  <c r="AA1947" i="19"/>
  <c r="X1947" i="19"/>
  <c r="R1947" i="19"/>
  <c r="T1947" i="19" s="1"/>
  <c r="P1947" i="19"/>
  <c r="N1947" i="19"/>
  <c r="I1947" i="19"/>
  <c r="E1947" i="19"/>
  <c r="G1947" i="19" s="1"/>
  <c r="AA1946" i="19"/>
  <c r="X1946" i="19"/>
  <c r="R1946" i="19"/>
  <c r="T1946" i="19" s="1"/>
  <c r="P1946" i="19"/>
  <c r="N1946" i="19"/>
  <c r="I1946" i="19"/>
  <c r="E1946" i="19"/>
  <c r="G1946" i="19" s="1"/>
  <c r="AA1945" i="19"/>
  <c r="X1945" i="19"/>
  <c r="R1945" i="19"/>
  <c r="T1945" i="19" s="1"/>
  <c r="P1945" i="19"/>
  <c r="N1945" i="19"/>
  <c r="I1945" i="19"/>
  <c r="E1945" i="19"/>
  <c r="G1945" i="19" s="1"/>
  <c r="AA1944" i="19"/>
  <c r="X1944" i="19"/>
  <c r="R1944" i="19"/>
  <c r="T1944" i="19" s="1"/>
  <c r="P1944" i="19"/>
  <c r="N1944" i="19"/>
  <c r="I1944" i="19"/>
  <c r="E1944" i="19"/>
  <c r="G1944" i="19" s="1"/>
  <c r="AA1943" i="19"/>
  <c r="X1943" i="19"/>
  <c r="R1943" i="19"/>
  <c r="T1943" i="19" s="1"/>
  <c r="P1943" i="19"/>
  <c r="N1943" i="19"/>
  <c r="I1943" i="19"/>
  <c r="E1943" i="19"/>
  <c r="G1943" i="19" s="1"/>
  <c r="AA1942" i="19"/>
  <c r="X1942" i="19"/>
  <c r="R1942" i="19"/>
  <c r="T1942" i="19" s="1"/>
  <c r="P1942" i="19"/>
  <c r="N1942" i="19"/>
  <c r="I1942" i="19"/>
  <c r="E1942" i="19"/>
  <c r="G1942" i="19" s="1"/>
  <c r="AA1941" i="19"/>
  <c r="X1941" i="19"/>
  <c r="R1941" i="19"/>
  <c r="T1941" i="19" s="1"/>
  <c r="P1941" i="19"/>
  <c r="N1941" i="19"/>
  <c r="I1941" i="19"/>
  <c r="E1941" i="19"/>
  <c r="G1941" i="19" s="1"/>
  <c r="AA1940" i="19"/>
  <c r="X1940" i="19"/>
  <c r="R1940" i="19"/>
  <c r="T1940" i="19" s="1"/>
  <c r="P1940" i="19"/>
  <c r="N1940" i="19"/>
  <c r="I1940" i="19"/>
  <c r="E1940" i="19"/>
  <c r="G1940" i="19" s="1"/>
  <c r="AA1939" i="19"/>
  <c r="X1939" i="19"/>
  <c r="R1939" i="19"/>
  <c r="T1939" i="19" s="1"/>
  <c r="P1939" i="19"/>
  <c r="N1939" i="19"/>
  <c r="I1939" i="19"/>
  <c r="E1939" i="19"/>
  <c r="G1939" i="19" s="1"/>
  <c r="AA1938" i="19"/>
  <c r="X1938" i="19"/>
  <c r="R1938" i="19"/>
  <c r="T1938" i="19" s="1"/>
  <c r="P1938" i="19"/>
  <c r="N1938" i="19"/>
  <c r="I1938" i="19"/>
  <c r="E1938" i="19"/>
  <c r="G1938" i="19" s="1"/>
  <c r="AA1937" i="19"/>
  <c r="X1937" i="19"/>
  <c r="R1937" i="19"/>
  <c r="T1937" i="19" s="1"/>
  <c r="P1937" i="19"/>
  <c r="N1937" i="19"/>
  <c r="I1937" i="19"/>
  <c r="E1937" i="19"/>
  <c r="G1937" i="19" s="1"/>
  <c r="AA1936" i="19"/>
  <c r="X1936" i="19"/>
  <c r="R1936" i="19"/>
  <c r="T1936" i="19" s="1"/>
  <c r="P1936" i="19"/>
  <c r="N1936" i="19"/>
  <c r="I1936" i="19"/>
  <c r="E1936" i="19"/>
  <c r="G1936" i="19" s="1"/>
  <c r="AA1935" i="19"/>
  <c r="X1935" i="19"/>
  <c r="R1935" i="19"/>
  <c r="T1935" i="19" s="1"/>
  <c r="P1935" i="19"/>
  <c r="N1935" i="19"/>
  <c r="I1935" i="19"/>
  <c r="E1935" i="19"/>
  <c r="G1935" i="19" s="1"/>
  <c r="AA1934" i="19"/>
  <c r="X1934" i="19"/>
  <c r="R1934" i="19"/>
  <c r="T1934" i="19" s="1"/>
  <c r="P1934" i="19"/>
  <c r="N1934" i="19"/>
  <c r="I1934" i="19"/>
  <c r="E1934" i="19"/>
  <c r="G1934" i="19" s="1"/>
  <c r="AA1933" i="19"/>
  <c r="X1933" i="19"/>
  <c r="R1933" i="19"/>
  <c r="T1933" i="19" s="1"/>
  <c r="P1933" i="19"/>
  <c r="N1933" i="19"/>
  <c r="I1933" i="19"/>
  <c r="E1933" i="19"/>
  <c r="G1933" i="19" s="1"/>
  <c r="AA1932" i="19"/>
  <c r="X1932" i="19"/>
  <c r="R1932" i="19"/>
  <c r="T1932" i="19" s="1"/>
  <c r="P1932" i="19"/>
  <c r="N1932" i="19"/>
  <c r="I1932" i="19"/>
  <c r="E1932" i="19"/>
  <c r="G1932" i="19" s="1"/>
  <c r="AA1931" i="19"/>
  <c r="X1931" i="19"/>
  <c r="R1931" i="19"/>
  <c r="T1931" i="19" s="1"/>
  <c r="P1931" i="19"/>
  <c r="N1931" i="19"/>
  <c r="I1931" i="19"/>
  <c r="E1931" i="19"/>
  <c r="G1931" i="19" s="1"/>
  <c r="AA1930" i="19"/>
  <c r="X1930" i="19"/>
  <c r="R1930" i="19"/>
  <c r="T1930" i="19" s="1"/>
  <c r="P1930" i="19"/>
  <c r="N1930" i="19"/>
  <c r="I1930" i="19"/>
  <c r="E1930" i="19"/>
  <c r="G1930" i="19" s="1"/>
  <c r="AA1929" i="19"/>
  <c r="X1929" i="19"/>
  <c r="R1929" i="19"/>
  <c r="T1929" i="19" s="1"/>
  <c r="P1929" i="19"/>
  <c r="N1929" i="19"/>
  <c r="I1929" i="19"/>
  <c r="E1929" i="19"/>
  <c r="G1929" i="19" s="1"/>
  <c r="AA1928" i="19"/>
  <c r="X1928" i="19"/>
  <c r="R1928" i="19"/>
  <c r="T1928" i="19" s="1"/>
  <c r="P1928" i="19"/>
  <c r="N1928" i="19"/>
  <c r="I1928" i="19"/>
  <c r="E1928" i="19"/>
  <c r="G1928" i="19" s="1"/>
  <c r="AA1927" i="19"/>
  <c r="X1927" i="19"/>
  <c r="R1927" i="19"/>
  <c r="T1927" i="19" s="1"/>
  <c r="P1927" i="19"/>
  <c r="N1927" i="19"/>
  <c r="I1927" i="19"/>
  <c r="E1927" i="19"/>
  <c r="G1927" i="19" s="1"/>
  <c r="AA1926" i="19"/>
  <c r="X1926" i="19"/>
  <c r="R1926" i="19"/>
  <c r="T1926" i="19" s="1"/>
  <c r="P1926" i="19"/>
  <c r="N1926" i="19"/>
  <c r="I1926" i="19"/>
  <c r="E1926" i="19"/>
  <c r="G1926" i="19" s="1"/>
  <c r="AA1925" i="19"/>
  <c r="X1925" i="19"/>
  <c r="R1925" i="19"/>
  <c r="T1925" i="19" s="1"/>
  <c r="P1925" i="19"/>
  <c r="N1925" i="19"/>
  <c r="I1925" i="19"/>
  <c r="E1925" i="19"/>
  <c r="G1925" i="19" s="1"/>
  <c r="AA1924" i="19"/>
  <c r="X1924" i="19"/>
  <c r="R1924" i="19"/>
  <c r="T1924" i="19" s="1"/>
  <c r="P1924" i="19"/>
  <c r="N1924" i="19"/>
  <c r="I1924" i="19"/>
  <c r="E1924" i="19"/>
  <c r="G1924" i="19" s="1"/>
  <c r="AA1923" i="19"/>
  <c r="X1923" i="19"/>
  <c r="R1923" i="19"/>
  <c r="T1923" i="19" s="1"/>
  <c r="P1923" i="19"/>
  <c r="N1923" i="19"/>
  <c r="I1923" i="19"/>
  <c r="E1923" i="19"/>
  <c r="G1923" i="19" s="1"/>
  <c r="AA1922" i="19"/>
  <c r="X1922" i="19"/>
  <c r="R1922" i="19"/>
  <c r="T1922" i="19" s="1"/>
  <c r="P1922" i="19"/>
  <c r="N1922" i="19"/>
  <c r="I1922" i="19"/>
  <c r="E1922" i="19"/>
  <c r="G1922" i="19" s="1"/>
  <c r="AA1921" i="19"/>
  <c r="X1921" i="19"/>
  <c r="R1921" i="19"/>
  <c r="T1921" i="19" s="1"/>
  <c r="P1921" i="19"/>
  <c r="N1921" i="19"/>
  <c r="I1921" i="19"/>
  <c r="E1921" i="19"/>
  <c r="G1921" i="19" s="1"/>
  <c r="AA1920" i="19"/>
  <c r="X1920" i="19"/>
  <c r="R1920" i="19"/>
  <c r="T1920" i="19" s="1"/>
  <c r="P1920" i="19"/>
  <c r="N1920" i="19"/>
  <c r="I1920" i="19"/>
  <c r="E1920" i="19"/>
  <c r="G1920" i="19" s="1"/>
  <c r="AA1919" i="19"/>
  <c r="X1919" i="19"/>
  <c r="R1919" i="19"/>
  <c r="T1919" i="19" s="1"/>
  <c r="P1919" i="19"/>
  <c r="N1919" i="19"/>
  <c r="I1919" i="19"/>
  <c r="E1919" i="19"/>
  <c r="G1919" i="19" s="1"/>
  <c r="AA1918" i="19"/>
  <c r="X1918" i="19"/>
  <c r="R1918" i="19"/>
  <c r="T1918" i="19" s="1"/>
  <c r="P1918" i="19"/>
  <c r="N1918" i="19"/>
  <c r="I1918" i="19"/>
  <c r="E1918" i="19"/>
  <c r="G1918" i="19" s="1"/>
  <c r="AA1917" i="19"/>
  <c r="X1917" i="19"/>
  <c r="R1917" i="19"/>
  <c r="T1917" i="19" s="1"/>
  <c r="P1917" i="19"/>
  <c r="N1917" i="19"/>
  <c r="I1917" i="19"/>
  <c r="E1917" i="19"/>
  <c r="G1917" i="19" s="1"/>
  <c r="AA1916" i="19"/>
  <c r="X1916" i="19"/>
  <c r="R1916" i="19"/>
  <c r="T1916" i="19" s="1"/>
  <c r="P1916" i="19"/>
  <c r="N1916" i="19"/>
  <c r="I1916" i="19"/>
  <c r="E1916" i="19"/>
  <c r="G1916" i="19" s="1"/>
  <c r="AA1915" i="19"/>
  <c r="X1915" i="19"/>
  <c r="R1915" i="19"/>
  <c r="T1915" i="19" s="1"/>
  <c r="P1915" i="19"/>
  <c r="N1915" i="19"/>
  <c r="I1915" i="19"/>
  <c r="E1915" i="19"/>
  <c r="G1915" i="19" s="1"/>
  <c r="AA1914" i="19"/>
  <c r="X1914" i="19"/>
  <c r="R1914" i="19"/>
  <c r="T1914" i="19" s="1"/>
  <c r="P1914" i="19"/>
  <c r="N1914" i="19"/>
  <c r="I1914" i="19"/>
  <c r="E1914" i="19"/>
  <c r="G1914" i="19" s="1"/>
  <c r="AA1913" i="19"/>
  <c r="X1913" i="19"/>
  <c r="R1913" i="19"/>
  <c r="T1913" i="19" s="1"/>
  <c r="P1913" i="19"/>
  <c r="N1913" i="19"/>
  <c r="I1913" i="19"/>
  <c r="E1913" i="19"/>
  <c r="G1913" i="19" s="1"/>
  <c r="AA1912" i="19"/>
  <c r="X1912" i="19"/>
  <c r="R1912" i="19"/>
  <c r="T1912" i="19" s="1"/>
  <c r="P1912" i="19"/>
  <c r="N1912" i="19"/>
  <c r="I1912" i="19"/>
  <c r="E1912" i="19"/>
  <c r="G1912" i="19" s="1"/>
  <c r="AA1911" i="19"/>
  <c r="X1911" i="19"/>
  <c r="R1911" i="19"/>
  <c r="T1911" i="19" s="1"/>
  <c r="P1911" i="19"/>
  <c r="N1911" i="19"/>
  <c r="I1911" i="19"/>
  <c r="E1911" i="19"/>
  <c r="G1911" i="19" s="1"/>
  <c r="AA1910" i="19"/>
  <c r="X1910" i="19"/>
  <c r="R1910" i="19"/>
  <c r="T1910" i="19" s="1"/>
  <c r="P1910" i="19"/>
  <c r="N1910" i="19"/>
  <c r="I1910" i="19"/>
  <c r="E1910" i="19"/>
  <c r="G1910" i="19" s="1"/>
  <c r="AA1909" i="19"/>
  <c r="X1909" i="19"/>
  <c r="R1909" i="19"/>
  <c r="T1909" i="19" s="1"/>
  <c r="P1909" i="19"/>
  <c r="N1909" i="19"/>
  <c r="I1909" i="19"/>
  <c r="E1909" i="19"/>
  <c r="G1909" i="19" s="1"/>
  <c r="AA1908" i="19"/>
  <c r="X1908" i="19"/>
  <c r="R1908" i="19"/>
  <c r="T1908" i="19" s="1"/>
  <c r="P1908" i="19"/>
  <c r="N1908" i="19"/>
  <c r="I1908" i="19"/>
  <c r="E1908" i="19"/>
  <c r="G1908" i="19" s="1"/>
  <c r="AA1907" i="19"/>
  <c r="X1907" i="19"/>
  <c r="R1907" i="19"/>
  <c r="T1907" i="19" s="1"/>
  <c r="P1907" i="19"/>
  <c r="N1907" i="19"/>
  <c r="I1907" i="19"/>
  <c r="E1907" i="19"/>
  <c r="G1907" i="19" s="1"/>
  <c r="AA1906" i="19"/>
  <c r="X1906" i="19"/>
  <c r="R1906" i="19"/>
  <c r="T1906" i="19" s="1"/>
  <c r="P1906" i="19"/>
  <c r="N1906" i="19"/>
  <c r="I1906" i="19"/>
  <c r="E1906" i="19"/>
  <c r="G1906" i="19" s="1"/>
  <c r="AA1905" i="19"/>
  <c r="X1905" i="19"/>
  <c r="R1905" i="19"/>
  <c r="T1905" i="19" s="1"/>
  <c r="P1905" i="19"/>
  <c r="N1905" i="19"/>
  <c r="I1905" i="19"/>
  <c r="E1905" i="19"/>
  <c r="G1905" i="19" s="1"/>
  <c r="AA1904" i="19"/>
  <c r="X1904" i="19"/>
  <c r="R1904" i="19"/>
  <c r="T1904" i="19" s="1"/>
  <c r="P1904" i="19"/>
  <c r="N1904" i="19"/>
  <c r="I1904" i="19"/>
  <c r="E1904" i="19"/>
  <c r="G1904" i="19" s="1"/>
  <c r="AA1903" i="19"/>
  <c r="X1903" i="19"/>
  <c r="R1903" i="19"/>
  <c r="T1903" i="19" s="1"/>
  <c r="P1903" i="19"/>
  <c r="N1903" i="19"/>
  <c r="I1903" i="19"/>
  <c r="E1903" i="19"/>
  <c r="G1903" i="19" s="1"/>
  <c r="AA1902" i="19"/>
  <c r="X1902" i="19"/>
  <c r="R1902" i="19"/>
  <c r="T1902" i="19" s="1"/>
  <c r="P1902" i="19"/>
  <c r="N1902" i="19"/>
  <c r="I1902" i="19"/>
  <c r="E1902" i="19"/>
  <c r="G1902" i="19" s="1"/>
  <c r="AA1901" i="19"/>
  <c r="X1901" i="19"/>
  <c r="R1901" i="19"/>
  <c r="T1901" i="19" s="1"/>
  <c r="P1901" i="19"/>
  <c r="N1901" i="19"/>
  <c r="I1901" i="19"/>
  <c r="E1901" i="19"/>
  <c r="G1901" i="19" s="1"/>
  <c r="AA1900" i="19"/>
  <c r="X1900" i="19"/>
  <c r="R1900" i="19"/>
  <c r="T1900" i="19" s="1"/>
  <c r="P1900" i="19"/>
  <c r="N1900" i="19"/>
  <c r="I1900" i="19"/>
  <c r="E1900" i="19"/>
  <c r="G1900" i="19" s="1"/>
  <c r="AA1899" i="19"/>
  <c r="X1899" i="19"/>
  <c r="R1899" i="19"/>
  <c r="T1899" i="19" s="1"/>
  <c r="P1899" i="19"/>
  <c r="N1899" i="19"/>
  <c r="I1899" i="19"/>
  <c r="E1899" i="19"/>
  <c r="G1899" i="19" s="1"/>
  <c r="AA1898" i="19"/>
  <c r="X1898" i="19"/>
  <c r="R1898" i="19"/>
  <c r="T1898" i="19" s="1"/>
  <c r="P1898" i="19"/>
  <c r="N1898" i="19"/>
  <c r="I1898" i="19"/>
  <c r="E1898" i="19"/>
  <c r="G1898" i="19" s="1"/>
  <c r="AA1897" i="19"/>
  <c r="X1897" i="19"/>
  <c r="R1897" i="19"/>
  <c r="T1897" i="19" s="1"/>
  <c r="P1897" i="19"/>
  <c r="N1897" i="19"/>
  <c r="I1897" i="19"/>
  <c r="E1897" i="19"/>
  <c r="G1897" i="19" s="1"/>
  <c r="AA1896" i="19"/>
  <c r="X1896" i="19"/>
  <c r="R1896" i="19"/>
  <c r="T1896" i="19" s="1"/>
  <c r="P1896" i="19"/>
  <c r="N1896" i="19"/>
  <c r="I1896" i="19"/>
  <c r="E1896" i="19"/>
  <c r="G1896" i="19" s="1"/>
  <c r="AA1895" i="19"/>
  <c r="X1895" i="19"/>
  <c r="R1895" i="19"/>
  <c r="T1895" i="19" s="1"/>
  <c r="P1895" i="19"/>
  <c r="N1895" i="19"/>
  <c r="I1895" i="19"/>
  <c r="E1895" i="19"/>
  <c r="G1895" i="19" s="1"/>
  <c r="AA1894" i="19"/>
  <c r="X1894" i="19"/>
  <c r="R1894" i="19"/>
  <c r="T1894" i="19" s="1"/>
  <c r="P1894" i="19"/>
  <c r="N1894" i="19"/>
  <c r="I1894" i="19"/>
  <c r="E1894" i="19"/>
  <c r="G1894" i="19" s="1"/>
  <c r="AA1893" i="19"/>
  <c r="X1893" i="19"/>
  <c r="R1893" i="19"/>
  <c r="T1893" i="19" s="1"/>
  <c r="P1893" i="19"/>
  <c r="N1893" i="19"/>
  <c r="I1893" i="19"/>
  <c r="E1893" i="19"/>
  <c r="G1893" i="19" s="1"/>
  <c r="AA1892" i="19"/>
  <c r="X1892" i="19"/>
  <c r="R1892" i="19"/>
  <c r="T1892" i="19" s="1"/>
  <c r="P1892" i="19"/>
  <c r="N1892" i="19"/>
  <c r="I1892" i="19"/>
  <c r="E1892" i="19"/>
  <c r="G1892" i="19" s="1"/>
  <c r="AA1891" i="19"/>
  <c r="X1891" i="19"/>
  <c r="R1891" i="19"/>
  <c r="T1891" i="19" s="1"/>
  <c r="P1891" i="19"/>
  <c r="N1891" i="19"/>
  <c r="I1891" i="19"/>
  <c r="E1891" i="19"/>
  <c r="G1891" i="19" s="1"/>
  <c r="AA1890" i="19"/>
  <c r="X1890" i="19"/>
  <c r="R1890" i="19"/>
  <c r="T1890" i="19" s="1"/>
  <c r="P1890" i="19"/>
  <c r="N1890" i="19"/>
  <c r="I1890" i="19"/>
  <c r="E1890" i="19"/>
  <c r="G1890" i="19" s="1"/>
  <c r="AA1889" i="19"/>
  <c r="X1889" i="19"/>
  <c r="R1889" i="19"/>
  <c r="T1889" i="19" s="1"/>
  <c r="P1889" i="19"/>
  <c r="N1889" i="19"/>
  <c r="I1889" i="19"/>
  <c r="E1889" i="19"/>
  <c r="G1889" i="19" s="1"/>
  <c r="AA1888" i="19"/>
  <c r="X1888" i="19"/>
  <c r="R1888" i="19"/>
  <c r="T1888" i="19" s="1"/>
  <c r="P1888" i="19"/>
  <c r="N1888" i="19"/>
  <c r="I1888" i="19"/>
  <c r="E1888" i="19"/>
  <c r="G1888" i="19" s="1"/>
  <c r="AA1887" i="19"/>
  <c r="X1887" i="19"/>
  <c r="R1887" i="19"/>
  <c r="T1887" i="19" s="1"/>
  <c r="P1887" i="19"/>
  <c r="N1887" i="19"/>
  <c r="I1887" i="19"/>
  <c r="E1887" i="19"/>
  <c r="G1887" i="19" s="1"/>
  <c r="AA1886" i="19"/>
  <c r="X1886" i="19"/>
  <c r="R1886" i="19"/>
  <c r="T1886" i="19" s="1"/>
  <c r="P1886" i="19"/>
  <c r="N1886" i="19"/>
  <c r="I1886" i="19"/>
  <c r="E1886" i="19"/>
  <c r="G1886" i="19" s="1"/>
  <c r="AA1885" i="19"/>
  <c r="X1885" i="19"/>
  <c r="R1885" i="19"/>
  <c r="T1885" i="19" s="1"/>
  <c r="P1885" i="19"/>
  <c r="N1885" i="19"/>
  <c r="I1885" i="19"/>
  <c r="E1885" i="19"/>
  <c r="G1885" i="19" s="1"/>
  <c r="AA1884" i="19"/>
  <c r="X1884" i="19"/>
  <c r="R1884" i="19"/>
  <c r="T1884" i="19" s="1"/>
  <c r="P1884" i="19"/>
  <c r="N1884" i="19"/>
  <c r="I1884" i="19"/>
  <c r="E1884" i="19"/>
  <c r="G1884" i="19" s="1"/>
  <c r="AA1883" i="19"/>
  <c r="X1883" i="19"/>
  <c r="R1883" i="19"/>
  <c r="T1883" i="19" s="1"/>
  <c r="P1883" i="19"/>
  <c r="N1883" i="19"/>
  <c r="I1883" i="19"/>
  <c r="E1883" i="19"/>
  <c r="G1883" i="19" s="1"/>
  <c r="AA1882" i="19"/>
  <c r="X1882" i="19"/>
  <c r="R1882" i="19"/>
  <c r="T1882" i="19" s="1"/>
  <c r="P1882" i="19"/>
  <c r="N1882" i="19"/>
  <c r="I1882" i="19"/>
  <c r="E1882" i="19"/>
  <c r="G1882" i="19" s="1"/>
  <c r="AA1881" i="19"/>
  <c r="X1881" i="19"/>
  <c r="R1881" i="19"/>
  <c r="T1881" i="19" s="1"/>
  <c r="P1881" i="19"/>
  <c r="N1881" i="19"/>
  <c r="I1881" i="19"/>
  <c r="E1881" i="19"/>
  <c r="G1881" i="19" s="1"/>
  <c r="AA1880" i="19"/>
  <c r="X1880" i="19"/>
  <c r="R1880" i="19"/>
  <c r="T1880" i="19" s="1"/>
  <c r="P1880" i="19"/>
  <c r="N1880" i="19"/>
  <c r="I1880" i="19"/>
  <c r="E1880" i="19"/>
  <c r="G1880" i="19" s="1"/>
  <c r="AA1879" i="19"/>
  <c r="X1879" i="19"/>
  <c r="R1879" i="19"/>
  <c r="T1879" i="19" s="1"/>
  <c r="P1879" i="19"/>
  <c r="N1879" i="19"/>
  <c r="I1879" i="19"/>
  <c r="E1879" i="19"/>
  <c r="G1879" i="19" s="1"/>
  <c r="AA1878" i="19"/>
  <c r="X1878" i="19"/>
  <c r="R1878" i="19"/>
  <c r="T1878" i="19" s="1"/>
  <c r="P1878" i="19"/>
  <c r="N1878" i="19"/>
  <c r="I1878" i="19"/>
  <c r="E1878" i="19"/>
  <c r="G1878" i="19" s="1"/>
  <c r="AA1877" i="19"/>
  <c r="X1877" i="19"/>
  <c r="R1877" i="19"/>
  <c r="T1877" i="19" s="1"/>
  <c r="P1877" i="19"/>
  <c r="N1877" i="19"/>
  <c r="I1877" i="19"/>
  <c r="E1877" i="19"/>
  <c r="G1877" i="19" s="1"/>
  <c r="AA1876" i="19"/>
  <c r="X1876" i="19"/>
  <c r="R1876" i="19"/>
  <c r="T1876" i="19" s="1"/>
  <c r="P1876" i="19"/>
  <c r="N1876" i="19"/>
  <c r="I1876" i="19"/>
  <c r="E1876" i="19"/>
  <c r="G1876" i="19" s="1"/>
  <c r="AA1875" i="19"/>
  <c r="X1875" i="19"/>
  <c r="R1875" i="19"/>
  <c r="T1875" i="19" s="1"/>
  <c r="P1875" i="19"/>
  <c r="N1875" i="19"/>
  <c r="I1875" i="19"/>
  <c r="E1875" i="19"/>
  <c r="G1875" i="19" s="1"/>
  <c r="AA1874" i="19"/>
  <c r="X1874" i="19"/>
  <c r="R1874" i="19"/>
  <c r="T1874" i="19" s="1"/>
  <c r="P1874" i="19"/>
  <c r="N1874" i="19"/>
  <c r="I1874" i="19"/>
  <c r="E1874" i="19"/>
  <c r="G1874" i="19" s="1"/>
  <c r="AA1873" i="19"/>
  <c r="X1873" i="19"/>
  <c r="R1873" i="19"/>
  <c r="T1873" i="19" s="1"/>
  <c r="P1873" i="19"/>
  <c r="N1873" i="19"/>
  <c r="I1873" i="19"/>
  <c r="E1873" i="19"/>
  <c r="G1873" i="19" s="1"/>
  <c r="AA1872" i="19"/>
  <c r="X1872" i="19"/>
  <c r="R1872" i="19"/>
  <c r="T1872" i="19" s="1"/>
  <c r="P1872" i="19"/>
  <c r="N1872" i="19"/>
  <c r="I1872" i="19"/>
  <c r="E1872" i="19"/>
  <c r="G1872" i="19" s="1"/>
  <c r="AA1871" i="19"/>
  <c r="X1871" i="19"/>
  <c r="R1871" i="19"/>
  <c r="T1871" i="19" s="1"/>
  <c r="P1871" i="19"/>
  <c r="N1871" i="19"/>
  <c r="I1871" i="19"/>
  <c r="E1871" i="19"/>
  <c r="G1871" i="19" s="1"/>
  <c r="AA1870" i="19"/>
  <c r="X1870" i="19"/>
  <c r="R1870" i="19"/>
  <c r="T1870" i="19" s="1"/>
  <c r="P1870" i="19"/>
  <c r="N1870" i="19"/>
  <c r="I1870" i="19"/>
  <c r="E1870" i="19"/>
  <c r="G1870" i="19" s="1"/>
  <c r="AA1869" i="19"/>
  <c r="X1869" i="19"/>
  <c r="R1869" i="19"/>
  <c r="T1869" i="19" s="1"/>
  <c r="P1869" i="19"/>
  <c r="N1869" i="19"/>
  <c r="I1869" i="19"/>
  <c r="E1869" i="19"/>
  <c r="G1869" i="19" s="1"/>
  <c r="AA1868" i="19"/>
  <c r="X1868" i="19"/>
  <c r="R1868" i="19"/>
  <c r="T1868" i="19" s="1"/>
  <c r="P1868" i="19"/>
  <c r="N1868" i="19"/>
  <c r="I1868" i="19"/>
  <c r="E1868" i="19"/>
  <c r="G1868" i="19" s="1"/>
  <c r="AA1867" i="19"/>
  <c r="X1867" i="19"/>
  <c r="R1867" i="19"/>
  <c r="T1867" i="19" s="1"/>
  <c r="P1867" i="19"/>
  <c r="N1867" i="19"/>
  <c r="I1867" i="19"/>
  <c r="E1867" i="19"/>
  <c r="G1867" i="19" s="1"/>
  <c r="AA1866" i="19"/>
  <c r="X1866" i="19"/>
  <c r="R1866" i="19"/>
  <c r="T1866" i="19" s="1"/>
  <c r="P1866" i="19"/>
  <c r="N1866" i="19"/>
  <c r="I1866" i="19"/>
  <c r="E1866" i="19"/>
  <c r="G1866" i="19" s="1"/>
  <c r="AA1865" i="19"/>
  <c r="X1865" i="19"/>
  <c r="R1865" i="19"/>
  <c r="T1865" i="19" s="1"/>
  <c r="P1865" i="19"/>
  <c r="N1865" i="19"/>
  <c r="I1865" i="19"/>
  <c r="E1865" i="19"/>
  <c r="G1865" i="19" s="1"/>
  <c r="AA1864" i="19"/>
  <c r="X1864" i="19"/>
  <c r="R1864" i="19"/>
  <c r="T1864" i="19" s="1"/>
  <c r="P1864" i="19"/>
  <c r="N1864" i="19"/>
  <c r="I1864" i="19"/>
  <c r="E1864" i="19"/>
  <c r="G1864" i="19" s="1"/>
  <c r="AA1863" i="19"/>
  <c r="X1863" i="19"/>
  <c r="R1863" i="19"/>
  <c r="T1863" i="19" s="1"/>
  <c r="P1863" i="19"/>
  <c r="N1863" i="19"/>
  <c r="I1863" i="19"/>
  <c r="E1863" i="19"/>
  <c r="G1863" i="19" s="1"/>
  <c r="AA1862" i="19"/>
  <c r="X1862" i="19"/>
  <c r="R1862" i="19"/>
  <c r="T1862" i="19" s="1"/>
  <c r="P1862" i="19"/>
  <c r="N1862" i="19"/>
  <c r="I1862" i="19"/>
  <c r="E1862" i="19"/>
  <c r="G1862" i="19" s="1"/>
  <c r="AA1861" i="19"/>
  <c r="X1861" i="19"/>
  <c r="R1861" i="19"/>
  <c r="T1861" i="19" s="1"/>
  <c r="P1861" i="19"/>
  <c r="N1861" i="19"/>
  <c r="I1861" i="19"/>
  <c r="E1861" i="19"/>
  <c r="G1861" i="19" s="1"/>
  <c r="AA1860" i="19"/>
  <c r="X1860" i="19"/>
  <c r="R1860" i="19"/>
  <c r="T1860" i="19" s="1"/>
  <c r="P1860" i="19"/>
  <c r="N1860" i="19"/>
  <c r="I1860" i="19"/>
  <c r="E1860" i="19"/>
  <c r="G1860" i="19" s="1"/>
  <c r="AA1859" i="19"/>
  <c r="X1859" i="19"/>
  <c r="R1859" i="19"/>
  <c r="T1859" i="19" s="1"/>
  <c r="P1859" i="19"/>
  <c r="N1859" i="19"/>
  <c r="I1859" i="19"/>
  <c r="E1859" i="19"/>
  <c r="G1859" i="19" s="1"/>
  <c r="AA1858" i="19"/>
  <c r="X1858" i="19"/>
  <c r="R1858" i="19"/>
  <c r="T1858" i="19" s="1"/>
  <c r="P1858" i="19"/>
  <c r="N1858" i="19"/>
  <c r="I1858" i="19"/>
  <c r="E1858" i="19"/>
  <c r="G1858" i="19" s="1"/>
  <c r="AA1857" i="19"/>
  <c r="X1857" i="19"/>
  <c r="R1857" i="19"/>
  <c r="T1857" i="19" s="1"/>
  <c r="P1857" i="19"/>
  <c r="N1857" i="19"/>
  <c r="I1857" i="19"/>
  <c r="E1857" i="19"/>
  <c r="G1857" i="19" s="1"/>
  <c r="AA1856" i="19"/>
  <c r="X1856" i="19"/>
  <c r="R1856" i="19"/>
  <c r="T1856" i="19" s="1"/>
  <c r="P1856" i="19"/>
  <c r="N1856" i="19"/>
  <c r="I1856" i="19"/>
  <c r="E1856" i="19"/>
  <c r="G1856" i="19" s="1"/>
  <c r="AA1855" i="19"/>
  <c r="X1855" i="19"/>
  <c r="R1855" i="19"/>
  <c r="T1855" i="19" s="1"/>
  <c r="P1855" i="19"/>
  <c r="N1855" i="19"/>
  <c r="I1855" i="19"/>
  <c r="E1855" i="19"/>
  <c r="G1855" i="19" s="1"/>
  <c r="AA1854" i="19"/>
  <c r="X1854" i="19"/>
  <c r="R1854" i="19"/>
  <c r="T1854" i="19" s="1"/>
  <c r="P1854" i="19"/>
  <c r="N1854" i="19"/>
  <c r="I1854" i="19"/>
  <c r="E1854" i="19"/>
  <c r="G1854" i="19" s="1"/>
  <c r="AA1853" i="19"/>
  <c r="X1853" i="19"/>
  <c r="R1853" i="19"/>
  <c r="T1853" i="19" s="1"/>
  <c r="P1853" i="19"/>
  <c r="N1853" i="19"/>
  <c r="I1853" i="19"/>
  <c r="E1853" i="19"/>
  <c r="G1853" i="19" s="1"/>
  <c r="AA1852" i="19"/>
  <c r="X1852" i="19"/>
  <c r="R1852" i="19"/>
  <c r="T1852" i="19" s="1"/>
  <c r="P1852" i="19"/>
  <c r="N1852" i="19"/>
  <c r="I1852" i="19"/>
  <c r="E1852" i="19"/>
  <c r="G1852" i="19" s="1"/>
  <c r="AA1851" i="19"/>
  <c r="X1851" i="19"/>
  <c r="R1851" i="19"/>
  <c r="T1851" i="19" s="1"/>
  <c r="P1851" i="19"/>
  <c r="N1851" i="19"/>
  <c r="I1851" i="19"/>
  <c r="E1851" i="19"/>
  <c r="G1851" i="19" s="1"/>
  <c r="AA1850" i="19"/>
  <c r="X1850" i="19"/>
  <c r="R1850" i="19"/>
  <c r="T1850" i="19" s="1"/>
  <c r="P1850" i="19"/>
  <c r="N1850" i="19"/>
  <c r="I1850" i="19"/>
  <c r="E1850" i="19"/>
  <c r="G1850" i="19" s="1"/>
  <c r="AA1849" i="19"/>
  <c r="X1849" i="19"/>
  <c r="R1849" i="19"/>
  <c r="T1849" i="19" s="1"/>
  <c r="P1849" i="19"/>
  <c r="N1849" i="19"/>
  <c r="I1849" i="19"/>
  <c r="E1849" i="19"/>
  <c r="G1849" i="19" s="1"/>
  <c r="AA1848" i="19"/>
  <c r="X1848" i="19"/>
  <c r="R1848" i="19"/>
  <c r="T1848" i="19" s="1"/>
  <c r="P1848" i="19"/>
  <c r="N1848" i="19"/>
  <c r="I1848" i="19"/>
  <c r="E1848" i="19"/>
  <c r="G1848" i="19" s="1"/>
  <c r="AA1847" i="19"/>
  <c r="X1847" i="19"/>
  <c r="R1847" i="19"/>
  <c r="T1847" i="19" s="1"/>
  <c r="P1847" i="19"/>
  <c r="N1847" i="19"/>
  <c r="I1847" i="19"/>
  <c r="E1847" i="19"/>
  <c r="G1847" i="19" s="1"/>
  <c r="AA1846" i="19"/>
  <c r="X1846" i="19"/>
  <c r="R1846" i="19"/>
  <c r="T1846" i="19" s="1"/>
  <c r="P1846" i="19"/>
  <c r="N1846" i="19"/>
  <c r="I1846" i="19"/>
  <c r="E1846" i="19"/>
  <c r="G1846" i="19" s="1"/>
  <c r="AA1845" i="19"/>
  <c r="X1845" i="19"/>
  <c r="R1845" i="19"/>
  <c r="T1845" i="19" s="1"/>
  <c r="P1845" i="19"/>
  <c r="N1845" i="19"/>
  <c r="I1845" i="19"/>
  <c r="E1845" i="19"/>
  <c r="G1845" i="19" s="1"/>
  <c r="AA1844" i="19"/>
  <c r="X1844" i="19"/>
  <c r="R1844" i="19"/>
  <c r="T1844" i="19" s="1"/>
  <c r="P1844" i="19"/>
  <c r="N1844" i="19"/>
  <c r="I1844" i="19"/>
  <c r="E1844" i="19"/>
  <c r="G1844" i="19" s="1"/>
  <c r="AA1843" i="19"/>
  <c r="X1843" i="19"/>
  <c r="R1843" i="19"/>
  <c r="T1843" i="19" s="1"/>
  <c r="P1843" i="19"/>
  <c r="N1843" i="19"/>
  <c r="I1843" i="19"/>
  <c r="E1843" i="19"/>
  <c r="G1843" i="19" s="1"/>
  <c r="AA1842" i="19"/>
  <c r="X1842" i="19"/>
  <c r="R1842" i="19"/>
  <c r="T1842" i="19" s="1"/>
  <c r="P1842" i="19"/>
  <c r="N1842" i="19"/>
  <c r="I1842" i="19"/>
  <c r="E1842" i="19"/>
  <c r="G1842" i="19" s="1"/>
  <c r="AA1841" i="19"/>
  <c r="X1841" i="19"/>
  <c r="R1841" i="19"/>
  <c r="T1841" i="19" s="1"/>
  <c r="P1841" i="19"/>
  <c r="N1841" i="19"/>
  <c r="I1841" i="19"/>
  <c r="E1841" i="19"/>
  <c r="G1841" i="19" s="1"/>
  <c r="AA1840" i="19"/>
  <c r="X1840" i="19"/>
  <c r="R1840" i="19"/>
  <c r="T1840" i="19" s="1"/>
  <c r="P1840" i="19"/>
  <c r="N1840" i="19"/>
  <c r="I1840" i="19"/>
  <c r="E1840" i="19"/>
  <c r="G1840" i="19" s="1"/>
  <c r="AA1839" i="19"/>
  <c r="X1839" i="19"/>
  <c r="R1839" i="19"/>
  <c r="T1839" i="19" s="1"/>
  <c r="P1839" i="19"/>
  <c r="N1839" i="19"/>
  <c r="I1839" i="19"/>
  <c r="E1839" i="19"/>
  <c r="G1839" i="19" s="1"/>
  <c r="AA1838" i="19"/>
  <c r="X1838" i="19"/>
  <c r="R1838" i="19"/>
  <c r="T1838" i="19" s="1"/>
  <c r="P1838" i="19"/>
  <c r="N1838" i="19"/>
  <c r="I1838" i="19"/>
  <c r="E1838" i="19"/>
  <c r="G1838" i="19" s="1"/>
  <c r="AA1837" i="19"/>
  <c r="X1837" i="19"/>
  <c r="R1837" i="19"/>
  <c r="T1837" i="19" s="1"/>
  <c r="P1837" i="19"/>
  <c r="N1837" i="19"/>
  <c r="I1837" i="19"/>
  <c r="E1837" i="19"/>
  <c r="G1837" i="19" s="1"/>
  <c r="AA1836" i="19"/>
  <c r="X1836" i="19"/>
  <c r="R1836" i="19"/>
  <c r="T1836" i="19" s="1"/>
  <c r="P1836" i="19"/>
  <c r="N1836" i="19"/>
  <c r="I1836" i="19"/>
  <c r="E1836" i="19"/>
  <c r="G1836" i="19" s="1"/>
  <c r="AA1835" i="19"/>
  <c r="X1835" i="19"/>
  <c r="R1835" i="19"/>
  <c r="T1835" i="19" s="1"/>
  <c r="P1835" i="19"/>
  <c r="N1835" i="19"/>
  <c r="I1835" i="19"/>
  <c r="E1835" i="19"/>
  <c r="G1835" i="19" s="1"/>
  <c r="AA1834" i="19"/>
  <c r="X1834" i="19"/>
  <c r="R1834" i="19"/>
  <c r="T1834" i="19" s="1"/>
  <c r="P1834" i="19"/>
  <c r="N1834" i="19"/>
  <c r="I1834" i="19"/>
  <c r="E1834" i="19"/>
  <c r="G1834" i="19" s="1"/>
  <c r="AA1833" i="19"/>
  <c r="X1833" i="19"/>
  <c r="R1833" i="19"/>
  <c r="T1833" i="19" s="1"/>
  <c r="P1833" i="19"/>
  <c r="N1833" i="19"/>
  <c r="I1833" i="19"/>
  <c r="E1833" i="19"/>
  <c r="G1833" i="19" s="1"/>
  <c r="AA1832" i="19"/>
  <c r="X1832" i="19"/>
  <c r="R1832" i="19"/>
  <c r="T1832" i="19" s="1"/>
  <c r="P1832" i="19"/>
  <c r="N1832" i="19"/>
  <c r="I1832" i="19"/>
  <c r="E1832" i="19"/>
  <c r="G1832" i="19" s="1"/>
  <c r="AA1831" i="19"/>
  <c r="X1831" i="19"/>
  <c r="R1831" i="19"/>
  <c r="T1831" i="19" s="1"/>
  <c r="P1831" i="19"/>
  <c r="N1831" i="19"/>
  <c r="I1831" i="19"/>
  <c r="E1831" i="19"/>
  <c r="G1831" i="19" s="1"/>
  <c r="AA1830" i="19"/>
  <c r="X1830" i="19"/>
  <c r="R1830" i="19"/>
  <c r="T1830" i="19" s="1"/>
  <c r="P1830" i="19"/>
  <c r="N1830" i="19"/>
  <c r="I1830" i="19"/>
  <c r="E1830" i="19"/>
  <c r="G1830" i="19" s="1"/>
  <c r="AA1829" i="19"/>
  <c r="X1829" i="19"/>
  <c r="R1829" i="19"/>
  <c r="T1829" i="19" s="1"/>
  <c r="P1829" i="19"/>
  <c r="N1829" i="19"/>
  <c r="I1829" i="19"/>
  <c r="E1829" i="19"/>
  <c r="G1829" i="19" s="1"/>
  <c r="AA1828" i="19"/>
  <c r="X1828" i="19"/>
  <c r="R1828" i="19"/>
  <c r="T1828" i="19" s="1"/>
  <c r="P1828" i="19"/>
  <c r="N1828" i="19"/>
  <c r="I1828" i="19"/>
  <c r="E1828" i="19"/>
  <c r="G1828" i="19" s="1"/>
  <c r="AA1827" i="19"/>
  <c r="X1827" i="19"/>
  <c r="R1827" i="19"/>
  <c r="T1827" i="19" s="1"/>
  <c r="P1827" i="19"/>
  <c r="N1827" i="19"/>
  <c r="I1827" i="19"/>
  <c r="E1827" i="19"/>
  <c r="G1827" i="19" s="1"/>
  <c r="AA1826" i="19"/>
  <c r="X1826" i="19"/>
  <c r="R1826" i="19"/>
  <c r="T1826" i="19" s="1"/>
  <c r="P1826" i="19"/>
  <c r="N1826" i="19"/>
  <c r="I1826" i="19"/>
  <c r="E1826" i="19"/>
  <c r="G1826" i="19" s="1"/>
  <c r="AA1825" i="19"/>
  <c r="X1825" i="19"/>
  <c r="R1825" i="19"/>
  <c r="T1825" i="19" s="1"/>
  <c r="P1825" i="19"/>
  <c r="N1825" i="19"/>
  <c r="I1825" i="19"/>
  <c r="E1825" i="19"/>
  <c r="G1825" i="19" s="1"/>
  <c r="AA1824" i="19"/>
  <c r="X1824" i="19"/>
  <c r="R1824" i="19"/>
  <c r="T1824" i="19" s="1"/>
  <c r="P1824" i="19"/>
  <c r="N1824" i="19"/>
  <c r="I1824" i="19"/>
  <c r="E1824" i="19"/>
  <c r="G1824" i="19" s="1"/>
  <c r="AA1823" i="19"/>
  <c r="X1823" i="19"/>
  <c r="R1823" i="19"/>
  <c r="T1823" i="19" s="1"/>
  <c r="P1823" i="19"/>
  <c r="N1823" i="19"/>
  <c r="I1823" i="19"/>
  <c r="E1823" i="19"/>
  <c r="G1823" i="19" s="1"/>
  <c r="AA1822" i="19"/>
  <c r="X1822" i="19"/>
  <c r="R1822" i="19"/>
  <c r="T1822" i="19" s="1"/>
  <c r="P1822" i="19"/>
  <c r="N1822" i="19"/>
  <c r="I1822" i="19"/>
  <c r="E1822" i="19"/>
  <c r="G1822" i="19" s="1"/>
  <c r="AA1821" i="19"/>
  <c r="X1821" i="19"/>
  <c r="R1821" i="19"/>
  <c r="T1821" i="19" s="1"/>
  <c r="P1821" i="19"/>
  <c r="N1821" i="19"/>
  <c r="I1821" i="19"/>
  <c r="E1821" i="19"/>
  <c r="G1821" i="19" s="1"/>
  <c r="AA1820" i="19"/>
  <c r="X1820" i="19"/>
  <c r="R1820" i="19"/>
  <c r="T1820" i="19" s="1"/>
  <c r="P1820" i="19"/>
  <c r="N1820" i="19"/>
  <c r="I1820" i="19"/>
  <c r="E1820" i="19"/>
  <c r="G1820" i="19" s="1"/>
  <c r="AA1819" i="19"/>
  <c r="X1819" i="19"/>
  <c r="R1819" i="19"/>
  <c r="T1819" i="19" s="1"/>
  <c r="P1819" i="19"/>
  <c r="N1819" i="19"/>
  <c r="I1819" i="19"/>
  <c r="E1819" i="19"/>
  <c r="G1819" i="19" s="1"/>
  <c r="AA1818" i="19"/>
  <c r="X1818" i="19"/>
  <c r="R1818" i="19"/>
  <c r="T1818" i="19" s="1"/>
  <c r="P1818" i="19"/>
  <c r="N1818" i="19"/>
  <c r="I1818" i="19"/>
  <c r="E1818" i="19"/>
  <c r="G1818" i="19" s="1"/>
  <c r="AA1817" i="19"/>
  <c r="X1817" i="19"/>
  <c r="R1817" i="19"/>
  <c r="T1817" i="19" s="1"/>
  <c r="P1817" i="19"/>
  <c r="N1817" i="19"/>
  <c r="I1817" i="19"/>
  <c r="E1817" i="19"/>
  <c r="G1817" i="19" s="1"/>
  <c r="AA1816" i="19"/>
  <c r="X1816" i="19"/>
  <c r="R1816" i="19"/>
  <c r="T1816" i="19" s="1"/>
  <c r="P1816" i="19"/>
  <c r="N1816" i="19"/>
  <c r="I1816" i="19"/>
  <c r="E1816" i="19"/>
  <c r="G1816" i="19" s="1"/>
  <c r="AA1815" i="19"/>
  <c r="X1815" i="19"/>
  <c r="R1815" i="19"/>
  <c r="T1815" i="19" s="1"/>
  <c r="P1815" i="19"/>
  <c r="N1815" i="19"/>
  <c r="I1815" i="19"/>
  <c r="E1815" i="19"/>
  <c r="G1815" i="19" s="1"/>
  <c r="AA1814" i="19"/>
  <c r="X1814" i="19"/>
  <c r="R1814" i="19"/>
  <c r="T1814" i="19" s="1"/>
  <c r="P1814" i="19"/>
  <c r="N1814" i="19"/>
  <c r="I1814" i="19"/>
  <c r="E1814" i="19"/>
  <c r="G1814" i="19" s="1"/>
  <c r="AA1813" i="19"/>
  <c r="X1813" i="19"/>
  <c r="R1813" i="19"/>
  <c r="T1813" i="19" s="1"/>
  <c r="P1813" i="19"/>
  <c r="N1813" i="19"/>
  <c r="I1813" i="19"/>
  <c r="E1813" i="19"/>
  <c r="G1813" i="19" s="1"/>
  <c r="AA1812" i="19"/>
  <c r="X1812" i="19"/>
  <c r="R1812" i="19"/>
  <c r="T1812" i="19" s="1"/>
  <c r="P1812" i="19"/>
  <c r="N1812" i="19"/>
  <c r="I1812" i="19"/>
  <c r="E1812" i="19"/>
  <c r="G1812" i="19" s="1"/>
  <c r="AA1811" i="19"/>
  <c r="X1811" i="19"/>
  <c r="R1811" i="19"/>
  <c r="T1811" i="19" s="1"/>
  <c r="P1811" i="19"/>
  <c r="N1811" i="19"/>
  <c r="I1811" i="19"/>
  <c r="E1811" i="19"/>
  <c r="G1811" i="19" s="1"/>
  <c r="AA1810" i="19"/>
  <c r="X1810" i="19"/>
  <c r="R1810" i="19"/>
  <c r="T1810" i="19" s="1"/>
  <c r="P1810" i="19"/>
  <c r="N1810" i="19"/>
  <c r="I1810" i="19"/>
  <c r="E1810" i="19"/>
  <c r="G1810" i="19" s="1"/>
  <c r="AA1809" i="19"/>
  <c r="X1809" i="19"/>
  <c r="R1809" i="19"/>
  <c r="T1809" i="19" s="1"/>
  <c r="P1809" i="19"/>
  <c r="N1809" i="19"/>
  <c r="I1809" i="19"/>
  <c r="E1809" i="19"/>
  <c r="G1809" i="19" s="1"/>
  <c r="AA1808" i="19"/>
  <c r="X1808" i="19"/>
  <c r="R1808" i="19"/>
  <c r="T1808" i="19" s="1"/>
  <c r="P1808" i="19"/>
  <c r="N1808" i="19"/>
  <c r="I1808" i="19"/>
  <c r="E1808" i="19"/>
  <c r="G1808" i="19" s="1"/>
  <c r="AA1807" i="19"/>
  <c r="X1807" i="19"/>
  <c r="R1807" i="19"/>
  <c r="T1807" i="19" s="1"/>
  <c r="P1807" i="19"/>
  <c r="N1807" i="19"/>
  <c r="I1807" i="19"/>
  <c r="E1807" i="19"/>
  <c r="G1807" i="19" s="1"/>
  <c r="AA1806" i="19"/>
  <c r="X1806" i="19"/>
  <c r="R1806" i="19"/>
  <c r="T1806" i="19" s="1"/>
  <c r="P1806" i="19"/>
  <c r="N1806" i="19"/>
  <c r="I1806" i="19"/>
  <c r="E1806" i="19"/>
  <c r="G1806" i="19" s="1"/>
  <c r="AA1805" i="19"/>
  <c r="X1805" i="19"/>
  <c r="R1805" i="19"/>
  <c r="T1805" i="19" s="1"/>
  <c r="P1805" i="19"/>
  <c r="N1805" i="19"/>
  <c r="I1805" i="19"/>
  <c r="E1805" i="19"/>
  <c r="G1805" i="19" s="1"/>
  <c r="AA1804" i="19"/>
  <c r="X1804" i="19"/>
  <c r="R1804" i="19"/>
  <c r="T1804" i="19" s="1"/>
  <c r="P1804" i="19"/>
  <c r="N1804" i="19"/>
  <c r="I1804" i="19"/>
  <c r="E1804" i="19"/>
  <c r="G1804" i="19" s="1"/>
  <c r="AA1803" i="19"/>
  <c r="X1803" i="19"/>
  <c r="R1803" i="19"/>
  <c r="T1803" i="19" s="1"/>
  <c r="P1803" i="19"/>
  <c r="N1803" i="19"/>
  <c r="I1803" i="19"/>
  <c r="E1803" i="19"/>
  <c r="G1803" i="19" s="1"/>
  <c r="AA1802" i="19"/>
  <c r="X1802" i="19"/>
  <c r="R1802" i="19"/>
  <c r="T1802" i="19" s="1"/>
  <c r="P1802" i="19"/>
  <c r="N1802" i="19"/>
  <c r="I1802" i="19"/>
  <c r="E1802" i="19"/>
  <c r="G1802" i="19" s="1"/>
  <c r="AA1801" i="19"/>
  <c r="X1801" i="19"/>
  <c r="R1801" i="19"/>
  <c r="T1801" i="19" s="1"/>
  <c r="P1801" i="19"/>
  <c r="N1801" i="19"/>
  <c r="I1801" i="19"/>
  <c r="E1801" i="19"/>
  <c r="G1801" i="19" s="1"/>
  <c r="AA1800" i="19"/>
  <c r="X1800" i="19"/>
  <c r="R1800" i="19"/>
  <c r="T1800" i="19" s="1"/>
  <c r="P1800" i="19"/>
  <c r="N1800" i="19"/>
  <c r="I1800" i="19"/>
  <c r="E1800" i="19"/>
  <c r="G1800" i="19" s="1"/>
  <c r="AA1799" i="19"/>
  <c r="X1799" i="19"/>
  <c r="R1799" i="19"/>
  <c r="T1799" i="19" s="1"/>
  <c r="P1799" i="19"/>
  <c r="N1799" i="19"/>
  <c r="I1799" i="19"/>
  <c r="E1799" i="19"/>
  <c r="G1799" i="19" s="1"/>
  <c r="AA1798" i="19"/>
  <c r="X1798" i="19"/>
  <c r="R1798" i="19"/>
  <c r="T1798" i="19" s="1"/>
  <c r="P1798" i="19"/>
  <c r="N1798" i="19"/>
  <c r="I1798" i="19"/>
  <c r="E1798" i="19"/>
  <c r="G1798" i="19" s="1"/>
  <c r="AA1797" i="19"/>
  <c r="X1797" i="19"/>
  <c r="R1797" i="19"/>
  <c r="T1797" i="19" s="1"/>
  <c r="P1797" i="19"/>
  <c r="N1797" i="19"/>
  <c r="I1797" i="19"/>
  <c r="E1797" i="19"/>
  <c r="G1797" i="19" s="1"/>
  <c r="AA1796" i="19"/>
  <c r="X1796" i="19"/>
  <c r="R1796" i="19"/>
  <c r="T1796" i="19" s="1"/>
  <c r="P1796" i="19"/>
  <c r="N1796" i="19"/>
  <c r="I1796" i="19"/>
  <c r="E1796" i="19"/>
  <c r="G1796" i="19" s="1"/>
  <c r="AA1795" i="19"/>
  <c r="X1795" i="19"/>
  <c r="R1795" i="19"/>
  <c r="T1795" i="19" s="1"/>
  <c r="P1795" i="19"/>
  <c r="N1795" i="19"/>
  <c r="I1795" i="19"/>
  <c r="E1795" i="19"/>
  <c r="G1795" i="19" s="1"/>
  <c r="AA1794" i="19"/>
  <c r="X1794" i="19"/>
  <c r="R1794" i="19"/>
  <c r="T1794" i="19" s="1"/>
  <c r="P1794" i="19"/>
  <c r="N1794" i="19"/>
  <c r="I1794" i="19"/>
  <c r="E1794" i="19"/>
  <c r="G1794" i="19" s="1"/>
  <c r="AA1793" i="19"/>
  <c r="X1793" i="19"/>
  <c r="R1793" i="19"/>
  <c r="T1793" i="19" s="1"/>
  <c r="P1793" i="19"/>
  <c r="N1793" i="19"/>
  <c r="I1793" i="19"/>
  <c r="E1793" i="19"/>
  <c r="G1793" i="19" s="1"/>
  <c r="AA1792" i="19"/>
  <c r="X1792" i="19"/>
  <c r="R1792" i="19"/>
  <c r="T1792" i="19" s="1"/>
  <c r="P1792" i="19"/>
  <c r="N1792" i="19"/>
  <c r="I1792" i="19"/>
  <c r="E1792" i="19"/>
  <c r="G1792" i="19" s="1"/>
  <c r="AA1791" i="19"/>
  <c r="X1791" i="19"/>
  <c r="R1791" i="19"/>
  <c r="T1791" i="19" s="1"/>
  <c r="P1791" i="19"/>
  <c r="N1791" i="19"/>
  <c r="I1791" i="19"/>
  <c r="E1791" i="19"/>
  <c r="G1791" i="19" s="1"/>
  <c r="AA1790" i="19"/>
  <c r="X1790" i="19"/>
  <c r="R1790" i="19"/>
  <c r="T1790" i="19" s="1"/>
  <c r="P1790" i="19"/>
  <c r="N1790" i="19"/>
  <c r="I1790" i="19"/>
  <c r="E1790" i="19"/>
  <c r="G1790" i="19" s="1"/>
  <c r="AA1789" i="19"/>
  <c r="X1789" i="19"/>
  <c r="R1789" i="19"/>
  <c r="T1789" i="19" s="1"/>
  <c r="P1789" i="19"/>
  <c r="N1789" i="19"/>
  <c r="I1789" i="19"/>
  <c r="E1789" i="19"/>
  <c r="G1789" i="19" s="1"/>
  <c r="AA1788" i="19"/>
  <c r="X1788" i="19"/>
  <c r="R1788" i="19"/>
  <c r="T1788" i="19" s="1"/>
  <c r="P1788" i="19"/>
  <c r="N1788" i="19"/>
  <c r="I1788" i="19"/>
  <c r="E1788" i="19"/>
  <c r="G1788" i="19" s="1"/>
  <c r="AA1787" i="19"/>
  <c r="X1787" i="19"/>
  <c r="R1787" i="19"/>
  <c r="T1787" i="19" s="1"/>
  <c r="P1787" i="19"/>
  <c r="N1787" i="19"/>
  <c r="I1787" i="19"/>
  <c r="E1787" i="19"/>
  <c r="G1787" i="19" s="1"/>
  <c r="AA1786" i="19"/>
  <c r="X1786" i="19"/>
  <c r="R1786" i="19"/>
  <c r="T1786" i="19" s="1"/>
  <c r="P1786" i="19"/>
  <c r="N1786" i="19"/>
  <c r="I1786" i="19"/>
  <c r="E1786" i="19"/>
  <c r="G1786" i="19" s="1"/>
  <c r="AA1785" i="19"/>
  <c r="X1785" i="19"/>
  <c r="R1785" i="19"/>
  <c r="T1785" i="19" s="1"/>
  <c r="P1785" i="19"/>
  <c r="N1785" i="19"/>
  <c r="I1785" i="19"/>
  <c r="E1785" i="19"/>
  <c r="G1785" i="19" s="1"/>
  <c r="AA1784" i="19"/>
  <c r="X1784" i="19"/>
  <c r="R1784" i="19"/>
  <c r="T1784" i="19" s="1"/>
  <c r="P1784" i="19"/>
  <c r="N1784" i="19"/>
  <c r="I1784" i="19"/>
  <c r="E1784" i="19"/>
  <c r="G1784" i="19" s="1"/>
  <c r="AA1783" i="19"/>
  <c r="X1783" i="19"/>
  <c r="R1783" i="19"/>
  <c r="T1783" i="19" s="1"/>
  <c r="P1783" i="19"/>
  <c r="N1783" i="19"/>
  <c r="I1783" i="19"/>
  <c r="E1783" i="19"/>
  <c r="AA1782" i="19"/>
  <c r="X1782" i="19"/>
  <c r="R1782" i="19"/>
  <c r="T1782" i="19" s="1"/>
  <c r="P1782" i="19"/>
  <c r="N1782" i="19"/>
  <c r="I1782" i="19"/>
  <c r="E1782" i="19"/>
  <c r="G1782" i="19" s="1"/>
  <c r="AA1781" i="19"/>
  <c r="X1781" i="19"/>
  <c r="R1781" i="19"/>
  <c r="T1781" i="19" s="1"/>
  <c r="P1781" i="19"/>
  <c r="N1781" i="19"/>
  <c r="I1781" i="19"/>
  <c r="E1781" i="19"/>
  <c r="G1781" i="19" s="1"/>
  <c r="AA1780" i="19"/>
  <c r="X1780" i="19"/>
  <c r="R1780" i="19"/>
  <c r="T1780" i="19" s="1"/>
  <c r="P1780" i="19"/>
  <c r="N1780" i="19"/>
  <c r="I1780" i="19"/>
  <c r="E1780" i="19"/>
  <c r="G1780" i="19" s="1"/>
  <c r="AA1779" i="19"/>
  <c r="X1779" i="19"/>
  <c r="R1779" i="19"/>
  <c r="T1779" i="19" s="1"/>
  <c r="P1779" i="19"/>
  <c r="N1779" i="19"/>
  <c r="I1779" i="19"/>
  <c r="E1779" i="19"/>
  <c r="G1779" i="19" s="1"/>
  <c r="AA1778" i="19"/>
  <c r="X1778" i="19"/>
  <c r="R1778" i="19"/>
  <c r="T1778" i="19" s="1"/>
  <c r="P1778" i="19"/>
  <c r="N1778" i="19"/>
  <c r="I1778" i="19"/>
  <c r="E1778" i="19"/>
  <c r="G1778" i="19" s="1"/>
  <c r="AA1777" i="19"/>
  <c r="X1777" i="19"/>
  <c r="R1777" i="19"/>
  <c r="T1777" i="19" s="1"/>
  <c r="P1777" i="19"/>
  <c r="N1777" i="19"/>
  <c r="I1777" i="19"/>
  <c r="E1777" i="19"/>
  <c r="G1777" i="19" s="1"/>
  <c r="AA1776" i="19"/>
  <c r="X1776" i="19"/>
  <c r="R1776" i="19"/>
  <c r="T1776" i="19" s="1"/>
  <c r="P1776" i="19"/>
  <c r="N1776" i="19"/>
  <c r="I1776" i="19"/>
  <c r="E1776" i="19"/>
  <c r="G1776" i="19" s="1"/>
  <c r="AA1775" i="19"/>
  <c r="X1775" i="19"/>
  <c r="R1775" i="19"/>
  <c r="T1775" i="19" s="1"/>
  <c r="P1775" i="19"/>
  <c r="N1775" i="19"/>
  <c r="I1775" i="19"/>
  <c r="E1775" i="19"/>
  <c r="G1775" i="19" s="1"/>
  <c r="AA1774" i="19"/>
  <c r="X1774" i="19"/>
  <c r="R1774" i="19"/>
  <c r="T1774" i="19" s="1"/>
  <c r="P1774" i="19"/>
  <c r="N1774" i="19"/>
  <c r="I1774" i="19"/>
  <c r="E1774" i="19"/>
  <c r="G1774" i="19" s="1"/>
  <c r="AA1773" i="19"/>
  <c r="X1773" i="19"/>
  <c r="R1773" i="19"/>
  <c r="T1773" i="19" s="1"/>
  <c r="P1773" i="19"/>
  <c r="N1773" i="19"/>
  <c r="I1773" i="19"/>
  <c r="E1773" i="19"/>
  <c r="G1773" i="19" s="1"/>
  <c r="AA1772" i="19"/>
  <c r="X1772" i="19"/>
  <c r="R1772" i="19"/>
  <c r="T1772" i="19" s="1"/>
  <c r="P1772" i="19"/>
  <c r="N1772" i="19"/>
  <c r="I1772" i="19"/>
  <c r="E1772" i="19"/>
  <c r="G1772" i="19" s="1"/>
  <c r="AA1771" i="19"/>
  <c r="X1771" i="19"/>
  <c r="R1771" i="19"/>
  <c r="T1771" i="19" s="1"/>
  <c r="P1771" i="19"/>
  <c r="N1771" i="19"/>
  <c r="I1771" i="19"/>
  <c r="E1771" i="19"/>
  <c r="G1771" i="19" s="1"/>
  <c r="AA1770" i="19"/>
  <c r="X1770" i="19"/>
  <c r="R1770" i="19"/>
  <c r="T1770" i="19" s="1"/>
  <c r="P1770" i="19"/>
  <c r="N1770" i="19"/>
  <c r="I1770" i="19"/>
  <c r="E1770" i="19"/>
  <c r="G1770" i="19" s="1"/>
  <c r="AA1769" i="19"/>
  <c r="X1769" i="19"/>
  <c r="R1769" i="19"/>
  <c r="T1769" i="19" s="1"/>
  <c r="P1769" i="19"/>
  <c r="N1769" i="19"/>
  <c r="I1769" i="19"/>
  <c r="E1769" i="19"/>
  <c r="G1769" i="19" s="1"/>
  <c r="AA1768" i="19"/>
  <c r="X1768" i="19"/>
  <c r="R1768" i="19"/>
  <c r="T1768" i="19" s="1"/>
  <c r="P1768" i="19"/>
  <c r="N1768" i="19"/>
  <c r="I1768" i="19"/>
  <c r="E1768" i="19"/>
  <c r="G1768" i="19" s="1"/>
  <c r="AA1767" i="19"/>
  <c r="X1767" i="19"/>
  <c r="R1767" i="19"/>
  <c r="T1767" i="19" s="1"/>
  <c r="P1767" i="19"/>
  <c r="N1767" i="19"/>
  <c r="I1767" i="19"/>
  <c r="E1767" i="19"/>
  <c r="G1767" i="19" s="1"/>
  <c r="AA1766" i="19"/>
  <c r="X1766" i="19"/>
  <c r="R1766" i="19"/>
  <c r="T1766" i="19" s="1"/>
  <c r="P1766" i="19"/>
  <c r="N1766" i="19"/>
  <c r="I1766" i="19"/>
  <c r="E1766" i="19"/>
  <c r="G1766" i="19" s="1"/>
  <c r="AA1765" i="19"/>
  <c r="X1765" i="19"/>
  <c r="R1765" i="19"/>
  <c r="T1765" i="19" s="1"/>
  <c r="P1765" i="19"/>
  <c r="N1765" i="19"/>
  <c r="I1765" i="19"/>
  <c r="E1765" i="19"/>
  <c r="G1765" i="19" s="1"/>
  <c r="AA1764" i="19"/>
  <c r="X1764" i="19"/>
  <c r="R1764" i="19"/>
  <c r="T1764" i="19" s="1"/>
  <c r="P1764" i="19"/>
  <c r="N1764" i="19"/>
  <c r="I1764" i="19"/>
  <c r="E1764" i="19"/>
  <c r="G1764" i="19" s="1"/>
  <c r="AA1763" i="19"/>
  <c r="X1763" i="19"/>
  <c r="R1763" i="19"/>
  <c r="T1763" i="19" s="1"/>
  <c r="P1763" i="19"/>
  <c r="N1763" i="19"/>
  <c r="I1763" i="19"/>
  <c r="E1763" i="19"/>
  <c r="G1763" i="19" s="1"/>
  <c r="AA1762" i="19"/>
  <c r="X1762" i="19"/>
  <c r="R1762" i="19"/>
  <c r="T1762" i="19" s="1"/>
  <c r="P1762" i="19"/>
  <c r="N1762" i="19"/>
  <c r="I1762" i="19"/>
  <c r="E1762" i="19"/>
  <c r="G1762" i="19" s="1"/>
  <c r="AA1761" i="19"/>
  <c r="X1761" i="19"/>
  <c r="R1761" i="19"/>
  <c r="T1761" i="19" s="1"/>
  <c r="P1761" i="19"/>
  <c r="N1761" i="19"/>
  <c r="I1761" i="19"/>
  <c r="E1761" i="19"/>
  <c r="G1761" i="19" s="1"/>
  <c r="AA1760" i="19"/>
  <c r="X1760" i="19"/>
  <c r="R1760" i="19"/>
  <c r="T1760" i="19" s="1"/>
  <c r="P1760" i="19"/>
  <c r="N1760" i="19"/>
  <c r="I1760" i="19"/>
  <c r="E1760" i="19"/>
  <c r="G1760" i="19" s="1"/>
  <c r="AA1759" i="19"/>
  <c r="X1759" i="19"/>
  <c r="R1759" i="19"/>
  <c r="T1759" i="19" s="1"/>
  <c r="P1759" i="19"/>
  <c r="N1759" i="19"/>
  <c r="I1759" i="19"/>
  <c r="E1759" i="19"/>
  <c r="G1759" i="19" s="1"/>
  <c r="AA1758" i="19"/>
  <c r="X1758" i="19"/>
  <c r="R1758" i="19"/>
  <c r="T1758" i="19" s="1"/>
  <c r="P1758" i="19"/>
  <c r="N1758" i="19"/>
  <c r="I1758" i="19"/>
  <c r="E1758" i="19"/>
  <c r="G1758" i="19" s="1"/>
  <c r="AA1757" i="19"/>
  <c r="X1757" i="19"/>
  <c r="R1757" i="19"/>
  <c r="T1757" i="19" s="1"/>
  <c r="P1757" i="19"/>
  <c r="N1757" i="19"/>
  <c r="I1757" i="19"/>
  <c r="E1757" i="19"/>
  <c r="G1757" i="19" s="1"/>
  <c r="AA1756" i="19"/>
  <c r="X1756" i="19"/>
  <c r="R1756" i="19"/>
  <c r="T1756" i="19" s="1"/>
  <c r="P1756" i="19"/>
  <c r="N1756" i="19"/>
  <c r="I1756" i="19"/>
  <c r="E1756" i="19"/>
  <c r="G1756" i="19" s="1"/>
  <c r="AA1755" i="19"/>
  <c r="X1755" i="19"/>
  <c r="R1755" i="19"/>
  <c r="T1755" i="19" s="1"/>
  <c r="P1755" i="19"/>
  <c r="N1755" i="19"/>
  <c r="I1755" i="19"/>
  <c r="E1755" i="19"/>
  <c r="G1755" i="19" s="1"/>
  <c r="AA1754" i="19"/>
  <c r="X1754" i="19"/>
  <c r="R1754" i="19"/>
  <c r="T1754" i="19" s="1"/>
  <c r="P1754" i="19"/>
  <c r="N1754" i="19"/>
  <c r="I1754" i="19"/>
  <c r="E1754" i="19"/>
  <c r="G1754" i="19" s="1"/>
  <c r="AA1753" i="19"/>
  <c r="X1753" i="19"/>
  <c r="R1753" i="19"/>
  <c r="T1753" i="19" s="1"/>
  <c r="P1753" i="19"/>
  <c r="N1753" i="19"/>
  <c r="I1753" i="19"/>
  <c r="E1753" i="19"/>
  <c r="G1753" i="19" s="1"/>
  <c r="AA1752" i="19"/>
  <c r="X1752" i="19"/>
  <c r="R1752" i="19"/>
  <c r="T1752" i="19" s="1"/>
  <c r="P1752" i="19"/>
  <c r="N1752" i="19"/>
  <c r="I1752" i="19"/>
  <c r="E1752" i="19"/>
  <c r="G1752" i="19" s="1"/>
  <c r="AA1751" i="19"/>
  <c r="X1751" i="19"/>
  <c r="R1751" i="19"/>
  <c r="T1751" i="19" s="1"/>
  <c r="P1751" i="19"/>
  <c r="N1751" i="19"/>
  <c r="I1751" i="19"/>
  <c r="E1751" i="19"/>
  <c r="G1751" i="19" s="1"/>
  <c r="AA1750" i="19"/>
  <c r="X1750" i="19"/>
  <c r="R1750" i="19"/>
  <c r="T1750" i="19" s="1"/>
  <c r="P1750" i="19"/>
  <c r="N1750" i="19"/>
  <c r="I1750" i="19"/>
  <c r="E1750" i="19"/>
  <c r="G1750" i="19" s="1"/>
  <c r="AA1749" i="19"/>
  <c r="X1749" i="19"/>
  <c r="R1749" i="19"/>
  <c r="T1749" i="19" s="1"/>
  <c r="P1749" i="19"/>
  <c r="N1749" i="19"/>
  <c r="I1749" i="19"/>
  <c r="E1749" i="19"/>
  <c r="G1749" i="19" s="1"/>
  <c r="AA1748" i="19"/>
  <c r="X1748" i="19"/>
  <c r="R1748" i="19"/>
  <c r="T1748" i="19" s="1"/>
  <c r="P1748" i="19"/>
  <c r="N1748" i="19"/>
  <c r="I1748" i="19"/>
  <c r="E1748" i="19"/>
  <c r="G1748" i="19" s="1"/>
  <c r="AA1747" i="19"/>
  <c r="X1747" i="19"/>
  <c r="R1747" i="19"/>
  <c r="T1747" i="19" s="1"/>
  <c r="P1747" i="19"/>
  <c r="N1747" i="19"/>
  <c r="I1747" i="19"/>
  <c r="E1747" i="19"/>
  <c r="G1747" i="19" s="1"/>
  <c r="AA1746" i="19"/>
  <c r="X1746" i="19"/>
  <c r="R1746" i="19"/>
  <c r="T1746" i="19" s="1"/>
  <c r="P1746" i="19"/>
  <c r="N1746" i="19"/>
  <c r="I1746" i="19"/>
  <c r="E1746" i="19"/>
  <c r="G1746" i="19" s="1"/>
  <c r="AA1745" i="19"/>
  <c r="X1745" i="19"/>
  <c r="R1745" i="19"/>
  <c r="T1745" i="19" s="1"/>
  <c r="P1745" i="19"/>
  <c r="N1745" i="19"/>
  <c r="I1745" i="19"/>
  <c r="E1745" i="19"/>
  <c r="G1745" i="19" s="1"/>
  <c r="AA1744" i="19"/>
  <c r="X1744" i="19"/>
  <c r="R1744" i="19"/>
  <c r="T1744" i="19" s="1"/>
  <c r="P1744" i="19"/>
  <c r="N1744" i="19"/>
  <c r="I1744" i="19"/>
  <c r="E1744" i="19"/>
  <c r="G1744" i="19" s="1"/>
  <c r="AA1743" i="19"/>
  <c r="X1743" i="19"/>
  <c r="R1743" i="19"/>
  <c r="T1743" i="19" s="1"/>
  <c r="P1743" i="19"/>
  <c r="N1743" i="19"/>
  <c r="I1743" i="19"/>
  <c r="E1743" i="19"/>
  <c r="G1743" i="19" s="1"/>
  <c r="AA1742" i="19"/>
  <c r="X1742" i="19"/>
  <c r="R1742" i="19"/>
  <c r="T1742" i="19" s="1"/>
  <c r="P1742" i="19"/>
  <c r="N1742" i="19"/>
  <c r="I1742" i="19"/>
  <c r="E1742" i="19"/>
  <c r="G1742" i="19" s="1"/>
  <c r="AA1741" i="19"/>
  <c r="X1741" i="19"/>
  <c r="R1741" i="19"/>
  <c r="T1741" i="19" s="1"/>
  <c r="P1741" i="19"/>
  <c r="N1741" i="19"/>
  <c r="I1741" i="19"/>
  <c r="E1741" i="19"/>
  <c r="G1741" i="19" s="1"/>
  <c r="AA1740" i="19"/>
  <c r="X1740" i="19"/>
  <c r="R1740" i="19"/>
  <c r="T1740" i="19" s="1"/>
  <c r="P1740" i="19"/>
  <c r="N1740" i="19"/>
  <c r="I1740" i="19"/>
  <c r="E1740" i="19"/>
  <c r="G1740" i="19" s="1"/>
  <c r="AA1739" i="19"/>
  <c r="X1739" i="19"/>
  <c r="R1739" i="19"/>
  <c r="T1739" i="19" s="1"/>
  <c r="P1739" i="19"/>
  <c r="N1739" i="19"/>
  <c r="I1739" i="19"/>
  <c r="E1739" i="19"/>
  <c r="G1739" i="19" s="1"/>
  <c r="AA1738" i="19"/>
  <c r="X1738" i="19"/>
  <c r="R1738" i="19"/>
  <c r="T1738" i="19" s="1"/>
  <c r="P1738" i="19"/>
  <c r="N1738" i="19"/>
  <c r="I1738" i="19"/>
  <c r="E1738" i="19"/>
  <c r="G1738" i="19" s="1"/>
  <c r="AA1737" i="19"/>
  <c r="X1737" i="19"/>
  <c r="R1737" i="19"/>
  <c r="T1737" i="19" s="1"/>
  <c r="P1737" i="19"/>
  <c r="N1737" i="19"/>
  <c r="I1737" i="19"/>
  <c r="E1737" i="19"/>
  <c r="G1737" i="19" s="1"/>
  <c r="AA1736" i="19"/>
  <c r="X1736" i="19"/>
  <c r="R1736" i="19"/>
  <c r="T1736" i="19" s="1"/>
  <c r="P1736" i="19"/>
  <c r="N1736" i="19"/>
  <c r="I1736" i="19"/>
  <c r="E1736" i="19"/>
  <c r="G1736" i="19" s="1"/>
  <c r="AA1735" i="19"/>
  <c r="X1735" i="19"/>
  <c r="R1735" i="19"/>
  <c r="T1735" i="19" s="1"/>
  <c r="P1735" i="19"/>
  <c r="N1735" i="19"/>
  <c r="I1735" i="19"/>
  <c r="E1735" i="19"/>
  <c r="G1735" i="19" s="1"/>
  <c r="AA1734" i="19"/>
  <c r="X1734" i="19"/>
  <c r="R1734" i="19"/>
  <c r="T1734" i="19" s="1"/>
  <c r="P1734" i="19"/>
  <c r="N1734" i="19"/>
  <c r="I1734" i="19"/>
  <c r="E1734" i="19"/>
  <c r="G1734" i="19" s="1"/>
  <c r="AA1733" i="19"/>
  <c r="X1733" i="19"/>
  <c r="R1733" i="19"/>
  <c r="T1733" i="19" s="1"/>
  <c r="P1733" i="19"/>
  <c r="N1733" i="19"/>
  <c r="I1733" i="19"/>
  <c r="E1733" i="19"/>
  <c r="G1733" i="19" s="1"/>
  <c r="AA1732" i="19"/>
  <c r="X1732" i="19"/>
  <c r="R1732" i="19"/>
  <c r="T1732" i="19" s="1"/>
  <c r="P1732" i="19"/>
  <c r="N1732" i="19"/>
  <c r="I1732" i="19"/>
  <c r="E1732" i="19"/>
  <c r="G1732" i="19" s="1"/>
  <c r="AA1731" i="19"/>
  <c r="X1731" i="19"/>
  <c r="R1731" i="19"/>
  <c r="T1731" i="19" s="1"/>
  <c r="P1731" i="19"/>
  <c r="N1731" i="19"/>
  <c r="I1731" i="19"/>
  <c r="E1731" i="19"/>
  <c r="G1731" i="19" s="1"/>
  <c r="AA1730" i="19"/>
  <c r="X1730" i="19"/>
  <c r="R1730" i="19"/>
  <c r="T1730" i="19" s="1"/>
  <c r="P1730" i="19"/>
  <c r="N1730" i="19"/>
  <c r="I1730" i="19"/>
  <c r="E1730" i="19"/>
  <c r="G1730" i="19" s="1"/>
  <c r="AA1729" i="19"/>
  <c r="X1729" i="19"/>
  <c r="R1729" i="19"/>
  <c r="T1729" i="19" s="1"/>
  <c r="P1729" i="19"/>
  <c r="N1729" i="19"/>
  <c r="I1729" i="19"/>
  <c r="E1729" i="19"/>
  <c r="G1729" i="19" s="1"/>
  <c r="AA1728" i="19"/>
  <c r="X1728" i="19"/>
  <c r="R1728" i="19"/>
  <c r="T1728" i="19" s="1"/>
  <c r="P1728" i="19"/>
  <c r="N1728" i="19"/>
  <c r="I1728" i="19"/>
  <c r="E1728" i="19"/>
  <c r="G1728" i="19" s="1"/>
  <c r="AA1727" i="19"/>
  <c r="X1727" i="19"/>
  <c r="R1727" i="19"/>
  <c r="T1727" i="19" s="1"/>
  <c r="P1727" i="19"/>
  <c r="N1727" i="19"/>
  <c r="I1727" i="19"/>
  <c r="E1727" i="19"/>
  <c r="G1727" i="19" s="1"/>
  <c r="AA1726" i="19"/>
  <c r="X1726" i="19"/>
  <c r="R1726" i="19"/>
  <c r="T1726" i="19" s="1"/>
  <c r="P1726" i="19"/>
  <c r="N1726" i="19"/>
  <c r="I1726" i="19"/>
  <c r="E1726" i="19"/>
  <c r="G1726" i="19" s="1"/>
  <c r="AA1725" i="19"/>
  <c r="X1725" i="19"/>
  <c r="R1725" i="19"/>
  <c r="T1725" i="19" s="1"/>
  <c r="P1725" i="19"/>
  <c r="N1725" i="19"/>
  <c r="I1725" i="19"/>
  <c r="E1725" i="19"/>
  <c r="G1725" i="19" s="1"/>
  <c r="AA1724" i="19"/>
  <c r="X1724" i="19"/>
  <c r="R1724" i="19"/>
  <c r="T1724" i="19" s="1"/>
  <c r="P1724" i="19"/>
  <c r="N1724" i="19"/>
  <c r="I1724" i="19"/>
  <c r="E1724" i="19"/>
  <c r="G1724" i="19" s="1"/>
  <c r="AA1723" i="19"/>
  <c r="X1723" i="19"/>
  <c r="R1723" i="19"/>
  <c r="T1723" i="19" s="1"/>
  <c r="P1723" i="19"/>
  <c r="N1723" i="19"/>
  <c r="I1723" i="19"/>
  <c r="E1723" i="19"/>
  <c r="G1723" i="19" s="1"/>
  <c r="AA1722" i="19"/>
  <c r="X1722" i="19"/>
  <c r="R1722" i="19"/>
  <c r="T1722" i="19" s="1"/>
  <c r="P1722" i="19"/>
  <c r="N1722" i="19"/>
  <c r="I1722" i="19"/>
  <c r="E1722" i="19"/>
  <c r="G1722" i="19" s="1"/>
  <c r="AA1721" i="19"/>
  <c r="X1721" i="19"/>
  <c r="R1721" i="19"/>
  <c r="T1721" i="19" s="1"/>
  <c r="P1721" i="19"/>
  <c r="N1721" i="19"/>
  <c r="I1721" i="19"/>
  <c r="E1721" i="19"/>
  <c r="G1721" i="19" s="1"/>
  <c r="AA1720" i="19"/>
  <c r="X1720" i="19"/>
  <c r="R1720" i="19"/>
  <c r="T1720" i="19" s="1"/>
  <c r="P1720" i="19"/>
  <c r="N1720" i="19"/>
  <c r="I1720" i="19"/>
  <c r="E1720" i="19"/>
  <c r="G1720" i="19" s="1"/>
  <c r="AA1719" i="19"/>
  <c r="X1719" i="19"/>
  <c r="R1719" i="19"/>
  <c r="T1719" i="19" s="1"/>
  <c r="P1719" i="19"/>
  <c r="N1719" i="19"/>
  <c r="I1719" i="19"/>
  <c r="E1719" i="19"/>
  <c r="G1719" i="19" s="1"/>
  <c r="AA1718" i="19"/>
  <c r="X1718" i="19"/>
  <c r="R1718" i="19"/>
  <c r="T1718" i="19" s="1"/>
  <c r="P1718" i="19"/>
  <c r="N1718" i="19"/>
  <c r="I1718" i="19"/>
  <c r="E1718" i="19"/>
  <c r="G1718" i="19" s="1"/>
  <c r="AA1717" i="19"/>
  <c r="X1717" i="19"/>
  <c r="R1717" i="19"/>
  <c r="T1717" i="19" s="1"/>
  <c r="P1717" i="19"/>
  <c r="N1717" i="19"/>
  <c r="I1717" i="19"/>
  <c r="E1717" i="19"/>
  <c r="G1717" i="19" s="1"/>
  <c r="AA1716" i="19"/>
  <c r="X1716" i="19"/>
  <c r="R1716" i="19"/>
  <c r="T1716" i="19" s="1"/>
  <c r="P1716" i="19"/>
  <c r="N1716" i="19"/>
  <c r="I1716" i="19"/>
  <c r="E1716" i="19"/>
  <c r="G1716" i="19" s="1"/>
  <c r="AA1715" i="19"/>
  <c r="X1715" i="19"/>
  <c r="R1715" i="19"/>
  <c r="T1715" i="19" s="1"/>
  <c r="P1715" i="19"/>
  <c r="N1715" i="19"/>
  <c r="I1715" i="19"/>
  <c r="E1715" i="19"/>
  <c r="G1715" i="19" s="1"/>
  <c r="AA1714" i="19"/>
  <c r="X1714" i="19"/>
  <c r="R1714" i="19"/>
  <c r="T1714" i="19" s="1"/>
  <c r="P1714" i="19"/>
  <c r="N1714" i="19"/>
  <c r="I1714" i="19"/>
  <c r="E1714" i="19"/>
  <c r="G1714" i="19" s="1"/>
  <c r="AA1713" i="19"/>
  <c r="X1713" i="19"/>
  <c r="R1713" i="19"/>
  <c r="T1713" i="19" s="1"/>
  <c r="P1713" i="19"/>
  <c r="N1713" i="19"/>
  <c r="I1713" i="19"/>
  <c r="E1713" i="19"/>
  <c r="G1713" i="19" s="1"/>
  <c r="AA1712" i="19"/>
  <c r="X1712" i="19"/>
  <c r="R1712" i="19"/>
  <c r="T1712" i="19" s="1"/>
  <c r="P1712" i="19"/>
  <c r="N1712" i="19"/>
  <c r="I1712" i="19"/>
  <c r="E1712" i="19"/>
  <c r="G1712" i="19" s="1"/>
  <c r="AA1711" i="19"/>
  <c r="X1711" i="19"/>
  <c r="R1711" i="19"/>
  <c r="T1711" i="19" s="1"/>
  <c r="P1711" i="19"/>
  <c r="N1711" i="19"/>
  <c r="I1711" i="19"/>
  <c r="E1711" i="19"/>
  <c r="G1711" i="19" s="1"/>
  <c r="AA1710" i="19"/>
  <c r="X1710" i="19"/>
  <c r="R1710" i="19"/>
  <c r="T1710" i="19" s="1"/>
  <c r="P1710" i="19"/>
  <c r="N1710" i="19"/>
  <c r="I1710" i="19"/>
  <c r="E1710" i="19"/>
  <c r="G1710" i="19" s="1"/>
  <c r="AA1709" i="19"/>
  <c r="X1709" i="19"/>
  <c r="R1709" i="19"/>
  <c r="T1709" i="19" s="1"/>
  <c r="P1709" i="19"/>
  <c r="N1709" i="19"/>
  <c r="I1709" i="19"/>
  <c r="E1709" i="19"/>
  <c r="G1709" i="19" s="1"/>
  <c r="AA1708" i="19"/>
  <c r="X1708" i="19"/>
  <c r="R1708" i="19"/>
  <c r="T1708" i="19" s="1"/>
  <c r="P1708" i="19"/>
  <c r="N1708" i="19"/>
  <c r="I1708" i="19"/>
  <c r="E1708" i="19"/>
  <c r="G1708" i="19" s="1"/>
  <c r="AA1707" i="19"/>
  <c r="X1707" i="19"/>
  <c r="R1707" i="19"/>
  <c r="T1707" i="19" s="1"/>
  <c r="P1707" i="19"/>
  <c r="N1707" i="19"/>
  <c r="I1707" i="19"/>
  <c r="E1707" i="19"/>
  <c r="G1707" i="19" s="1"/>
  <c r="AA1706" i="19"/>
  <c r="X1706" i="19"/>
  <c r="R1706" i="19"/>
  <c r="T1706" i="19" s="1"/>
  <c r="P1706" i="19"/>
  <c r="N1706" i="19"/>
  <c r="I1706" i="19"/>
  <c r="E1706" i="19"/>
  <c r="G1706" i="19" s="1"/>
  <c r="AA1705" i="19"/>
  <c r="X1705" i="19"/>
  <c r="R1705" i="19"/>
  <c r="T1705" i="19" s="1"/>
  <c r="P1705" i="19"/>
  <c r="N1705" i="19"/>
  <c r="I1705" i="19"/>
  <c r="E1705" i="19"/>
  <c r="G1705" i="19" s="1"/>
  <c r="AA1704" i="19"/>
  <c r="X1704" i="19"/>
  <c r="R1704" i="19"/>
  <c r="T1704" i="19" s="1"/>
  <c r="P1704" i="19"/>
  <c r="N1704" i="19"/>
  <c r="I1704" i="19"/>
  <c r="E1704" i="19"/>
  <c r="G1704" i="19" s="1"/>
  <c r="AA1703" i="19"/>
  <c r="X1703" i="19"/>
  <c r="R1703" i="19"/>
  <c r="T1703" i="19" s="1"/>
  <c r="P1703" i="19"/>
  <c r="N1703" i="19"/>
  <c r="I1703" i="19"/>
  <c r="E1703" i="19"/>
  <c r="G1703" i="19" s="1"/>
  <c r="AA1702" i="19"/>
  <c r="X1702" i="19"/>
  <c r="R1702" i="19"/>
  <c r="T1702" i="19" s="1"/>
  <c r="P1702" i="19"/>
  <c r="N1702" i="19"/>
  <c r="I1702" i="19"/>
  <c r="E1702" i="19"/>
  <c r="G1702" i="19" s="1"/>
  <c r="AA1701" i="19"/>
  <c r="X1701" i="19"/>
  <c r="R1701" i="19"/>
  <c r="T1701" i="19" s="1"/>
  <c r="P1701" i="19"/>
  <c r="N1701" i="19"/>
  <c r="I1701" i="19"/>
  <c r="E1701" i="19"/>
  <c r="G1701" i="19" s="1"/>
  <c r="AA1700" i="19"/>
  <c r="X1700" i="19"/>
  <c r="R1700" i="19"/>
  <c r="T1700" i="19" s="1"/>
  <c r="P1700" i="19"/>
  <c r="N1700" i="19"/>
  <c r="I1700" i="19"/>
  <c r="E1700" i="19"/>
  <c r="G1700" i="19" s="1"/>
  <c r="AA1699" i="19"/>
  <c r="X1699" i="19"/>
  <c r="R1699" i="19"/>
  <c r="T1699" i="19" s="1"/>
  <c r="P1699" i="19"/>
  <c r="N1699" i="19"/>
  <c r="I1699" i="19"/>
  <c r="E1699" i="19"/>
  <c r="G1699" i="19" s="1"/>
  <c r="AA1698" i="19"/>
  <c r="X1698" i="19"/>
  <c r="R1698" i="19"/>
  <c r="T1698" i="19" s="1"/>
  <c r="P1698" i="19"/>
  <c r="N1698" i="19"/>
  <c r="I1698" i="19"/>
  <c r="E1698" i="19"/>
  <c r="G1698" i="19" s="1"/>
  <c r="AA1697" i="19"/>
  <c r="X1697" i="19"/>
  <c r="R1697" i="19"/>
  <c r="T1697" i="19" s="1"/>
  <c r="P1697" i="19"/>
  <c r="N1697" i="19"/>
  <c r="I1697" i="19"/>
  <c r="E1697" i="19"/>
  <c r="G1697" i="19" s="1"/>
  <c r="AA1696" i="19"/>
  <c r="X1696" i="19"/>
  <c r="R1696" i="19"/>
  <c r="T1696" i="19" s="1"/>
  <c r="P1696" i="19"/>
  <c r="N1696" i="19"/>
  <c r="I1696" i="19"/>
  <c r="E1696" i="19"/>
  <c r="G1696" i="19" s="1"/>
  <c r="AA1695" i="19"/>
  <c r="X1695" i="19"/>
  <c r="R1695" i="19"/>
  <c r="T1695" i="19" s="1"/>
  <c r="P1695" i="19"/>
  <c r="N1695" i="19"/>
  <c r="I1695" i="19"/>
  <c r="E1695" i="19"/>
  <c r="G1695" i="19" s="1"/>
  <c r="AA1694" i="19"/>
  <c r="X1694" i="19"/>
  <c r="R1694" i="19"/>
  <c r="T1694" i="19" s="1"/>
  <c r="P1694" i="19"/>
  <c r="N1694" i="19"/>
  <c r="I1694" i="19"/>
  <c r="E1694" i="19"/>
  <c r="G1694" i="19" s="1"/>
  <c r="AA1693" i="19"/>
  <c r="X1693" i="19"/>
  <c r="R1693" i="19"/>
  <c r="T1693" i="19" s="1"/>
  <c r="P1693" i="19"/>
  <c r="N1693" i="19"/>
  <c r="I1693" i="19"/>
  <c r="E1693" i="19"/>
  <c r="G1693" i="19" s="1"/>
  <c r="AA1692" i="19"/>
  <c r="X1692" i="19"/>
  <c r="R1692" i="19"/>
  <c r="T1692" i="19" s="1"/>
  <c r="P1692" i="19"/>
  <c r="N1692" i="19"/>
  <c r="I1692" i="19"/>
  <c r="E1692" i="19"/>
  <c r="G1692" i="19" s="1"/>
  <c r="AA1691" i="19"/>
  <c r="X1691" i="19"/>
  <c r="R1691" i="19"/>
  <c r="T1691" i="19" s="1"/>
  <c r="P1691" i="19"/>
  <c r="N1691" i="19"/>
  <c r="I1691" i="19"/>
  <c r="E1691" i="19"/>
  <c r="G1691" i="19" s="1"/>
  <c r="AA1690" i="19"/>
  <c r="X1690" i="19"/>
  <c r="R1690" i="19"/>
  <c r="T1690" i="19" s="1"/>
  <c r="P1690" i="19"/>
  <c r="N1690" i="19"/>
  <c r="I1690" i="19"/>
  <c r="E1690" i="19"/>
  <c r="G1690" i="19" s="1"/>
  <c r="AA1689" i="19"/>
  <c r="X1689" i="19"/>
  <c r="R1689" i="19"/>
  <c r="T1689" i="19" s="1"/>
  <c r="P1689" i="19"/>
  <c r="N1689" i="19"/>
  <c r="I1689" i="19"/>
  <c r="E1689" i="19"/>
  <c r="G1689" i="19" s="1"/>
  <c r="AA1688" i="19"/>
  <c r="X1688" i="19"/>
  <c r="R1688" i="19"/>
  <c r="T1688" i="19" s="1"/>
  <c r="P1688" i="19"/>
  <c r="N1688" i="19"/>
  <c r="I1688" i="19"/>
  <c r="E1688" i="19"/>
  <c r="G1688" i="19" s="1"/>
  <c r="AA1687" i="19"/>
  <c r="X1687" i="19"/>
  <c r="R1687" i="19"/>
  <c r="T1687" i="19" s="1"/>
  <c r="P1687" i="19"/>
  <c r="N1687" i="19"/>
  <c r="I1687" i="19"/>
  <c r="E1687" i="19"/>
  <c r="G1687" i="19" s="1"/>
  <c r="AA1686" i="19"/>
  <c r="X1686" i="19"/>
  <c r="R1686" i="19"/>
  <c r="P1686" i="19"/>
  <c r="N1686" i="19"/>
  <c r="I1686" i="19"/>
  <c r="E1686" i="19"/>
  <c r="G1686" i="19" s="1"/>
  <c r="AA1685" i="19"/>
  <c r="X1685" i="19"/>
  <c r="R1685" i="19"/>
  <c r="P1685" i="19"/>
  <c r="N1685" i="19"/>
  <c r="I1685" i="19"/>
  <c r="E1685" i="19"/>
  <c r="G1685" i="19" s="1"/>
  <c r="AA1684" i="19"/>
  <c r="X1684" i="19"/>
  <c r="R1684" i="19"/>
  <c r="T1684" i="19" s="1"/>
  <c r="P1684" i="19"/>
  <c r="N1684" i="19"/>
  <c r="I1684" i="19"/>
  <c r="E1684" i="19"/>
  <c r="G1684" i="19" s="1"/>
  <c r="AA1683" i="19"/>
  <c r="X1683" i="19"/>
  <c r="R1683" i="19"/>
  <c r="T1683" i="19" s="1"/>
  <c r="P1683" i="19"/>
  <c r="N1683" i="19"/>
  <c r="I1683" i="19"/>
  <c r="E1683" i="19"/>
  <c r="G1683" i="19" s="1"/>
  <c r="AA1682" i="19"/>
  <c r="X1682" i="19"/>
  <c r="R1682" i="19"/>
  <c r="T1682" i="19" s="1"/>
  <c r="P1682" i="19"/>
  <c r="N1682" i="19"/>
  <c r="I1682" i="19"/>
  <c r="E1682" i="19"/>
  <c r="G1682" i="19" s="1"/>
  <c r="AA1681" i="19"/>
  <c r="X1681" i="19"/>
  <c r="R1681" i="19"/>
  <c r="T1681" i="19" s="1"/>
  <c r="P1681" i="19"/>
  <c r="N1681" i="19"/>
  <c r="I1681" i="19"/>
  <c r="E1681" i="19"/>
  <c r="G1681" i="19" s="1"/>
  <c r="AA1680" i="19"/>
  <c r="X1680" i="19"/>
  <c r="R1680" i="19"/>
  <c r="T1680" i="19" s="1"/>
  <c r="P1680" i="19"/>
  <c r="N1680" i="19"/>
  <c r="I1680" i="19"/>
  <c r="E1680" i="19"/>
  <c r="G1680" i="19" s="1"/>
  <c r="AA1679" i="19"/>
  <c r="X1679" i="19"/>
  <c r="R1679" i="19"/>
  <c r="T1679" i="19" s="1"/>
  <c r="P1679" i="19"/>
  <c r="N1679" i="19"/>
  <c r="I1679" i="19"/>
  <c r="E1679" i="19"/>
  <c r="G1679" i="19" s="1"/>
  <c r="AA1678" i="19"/>
  <c r="X1678" i="19"/>
  <c r="R1678" i="19"/>
  <c r="T1678" i="19" s="1"/>
  <c r="P1678" i="19"/>
  <c r="N1678" i="19"/>
  <c r="I1678" i="19"/>
  <c r="E1678" i="19"/>
  <c r="G1678" i="19" s="1"/>
  <c r="AA1677" i="19"/>
  <c r="X1677" i="19"/>
  <c r="R1677" i="19"/>
  <c r="T1677" i="19" s="1"/>
  <c r="P1677" i="19"/>
  <c r="N1677" i="19"/>
  <c r="I1677" i="19"/>
  <c r="E1677" i="19"/>
  <c r="G1677" i="19" s="1"/>
  <c r="AA1676" i="19"/>
  <c r="X1676" i="19"/>
  <c r="R1676" i="19"/>
  <c r="T1676" i="19" s="1"/>
  <c r="P1676" i="19"/>
  <c r="N1676" i="19"/>
  <c r="I1676" i="19"/>
  <c r="E1676" i="19"/>
  <c r="G1676" i="19" s="1"/>
  <c r="AA1675" i="19"/>
  <c r="X1675" i="19"/>
  <c r="R1675" i="19"/>
  <c r="T1675" i="19" s="1"/>
  <c r="P1675" i="19"/>
  <c r="N1675" i="19"/>
  <c r="I1675" i="19"/>
  <c r="E1675" i="19"/>
  <c r="G1675" i="19" s="1"/>
  <c r="AA1674" i="19"/>
  <c r="X1674" i="19"/>
  <c r="R1674" i="19"/>
  <c r="T1674" i="19" s="1"/>
  <c r="P1674" i="19"/>
  <c r="N1674" i="19"/>
  <c r="I1674" i="19"/>
  <c r="E1674" i="19"/>
  <c r="G1674" i="19" s="1"/>
  <c r="AA1673" i="19"/>
  <c r="X1673" i="19"/>
  <c r="R1673" i="19"/>
  <c r="T1673" i="19" s="1"/>
  <c r="P1673" i="19"/>
  <c r="N1673" i="19"/>
  <c r="I1673" i="19"/>
  <c r="E1673" i="19"/>
  <c r="G1673" i="19" s="1"/>
  <c r="AA1672" i="19"/>
  <c r="X1672" i="19"/>
  <c r="R1672" i="19"/>
  <c r="T1672" i="19" s="1"/>
  <c r="P1672" i="19"/>
  <c r="N1672" i="19"/>
  <c r="I1672" i="19"/>
  <c r="E1672" i="19"/>
  <c r="G1672" i="19" s="1"/>
  <c r="AA1671" i="19"/>
  <c r="X1671" i="19"/>
  <c r="R1671" i="19"/>
  <c r="T1671" i="19" s="1"/>
  <c r="P1671" i="19"/>
  <c r="N1671" i="19"/>
  <c r="I1671" i="19"/>
  <c r="E1671" i="19"/>
  <c r="G1671" i="19" s="1"/>
  <c r="AA1670" i="19"/>
  <c r="X1670" i="19"/>
  <c r="R1670" i="19"/>
  <c r="T1670" i="19" s="1"/>
  <c r="P1670" i="19"/>
  <c r="N1670" i="19"/>
  <c r="I1670" i="19"/>
  <c r="E1670" i="19"/>
  <c r="G1670" i="19" s="1"/>
  <c r="AA1669" i="19"/>
  <c r="X1669" i="19"/>
  <c r="R1669" i="19"/>
  <c r="T1669" i="19" s="1"/>
  <c r="P1669" i="19"/>
  <c r="N1669" i="19"/>
  <c r="I1669" i="19"/>
  <c r="E1669" i="19"/>
  <c r="G1669" i="19" s="1"/>
  <c r="AA1668" i="19"/>
  <c r="X1668" i="19"/>
  <c r="R1668" i="19"/>
  <c r="T1668" i="19" s="1"/>
  <c r="P1668" i="19"/>
  <c r="N1668" i="19"/>
  <c r="I1668" i="19"/>
  <c r="E1668" i="19"/>
  <c r="G1668" i="19" s="1"/>
  <c r="AA1667" i="19"/>
  <c r="X1667" i="19"/>
  <c r="R1667" i="19"/>
  <c r="T1667" i="19" s="1"/>
  <c r="P1667" i="19"/>
  <c r="N1667" i="19"/>
  <c r="I1667" i="19"/>
  <c r="E1667" i="19"/>
  <c r="G1667" i="19" s="1"/>
  <c r="AA1666" i="19"/>
  <c r="X1666" i="19"/>
  <c r="R1666" i="19"/>
  <c r="T1666" i="19" s="1"/>
  <c r="P1666" i="19"/>
  <c r="N1666" i="19"/>
  <c r="I1666" i="19"/>
  <c r="E1666" i="19"/>
  <c r="G1666" i="19" s="1"/>
  <c r="AA1665" i="19"/>
  <c r="X1665" i="19"/>
  <c r="R1665" i="19"/>
  <c r="T1665" i="19" s="1"/>
  <c r="P1665" i="19"/>
  <c r="N1665" i="19"/>
  <c r="I1665" i="19"/>
  <c r="E1665" i="19"/>
  <c r="G1665" i="19" s="1"/>
  <c r="AA1664" i="19"/>
  <c r="X1664" i="19"/>
  <c r="R1664" i="19"/>
  <c r="T1664" i="19" s="1"/>
  <c r="P1664" i="19"/>
  <c r="N1664" i="19"/>
  <c r="I1664" i="19"/>
  <c r="E1664" i="19"/>
  <c r="G1664" i="19" s="1"/>
  <c r="AA1663" i="19"/>
  <c r="X1663" i="19"/>
  <c r="R1663" i="19"/>
  <c r="P1663" i="19"/>
  <c r="N1663" i="19"/>
  <c r="I1663" i="19"/>
  <c r="E1663" i="19"/>
  <c r="G1663" i="19" s="1"/>
  <c r="AA1662" i="19"/>
  <c r="X1662" i="19"/>
  <c r="R1662" i="19"/>
  <c r="T1662" i="19" s="1"/>
  <c r="P1662" i="19"/>
  <c r="N1662" i="19"/>
  <c r="I1662" i="19"/>
  <c r="E1662" i="19"/>
  <c r="G1662" i="19" s="1"/>
  <c r="AA1661" i="19"/>
  <c r="X1661" i="19"/>
  <c r="R1661" i="19"/>
  <c r="T1661" i="19" s="1"/>
  <c r="P1661" i="19"/>
  <c r="N1661" i="19"/>
  <c r="I1661" i="19"/>
  <c r="E1661" i="19"/>
  <c r="G1661" i="19" s="1"/>
  <c r="AA1660" i="19"/>
  <c r="X1660" i="19"/>
  <c r="R1660" i="19"/>
  <c r="T1660" i="19" s="1"/>
  <c r="P1660" i="19"/>
  <c r="N1660" i="19"/>
  <c r="I1660" i="19"/>
  <c r="E1660" i="19"/>
  <c r="G1660" i="19" s="1"/>
  <c r="AA1659" i="19"/>
  <c r="X1659" i="19"/>
  <c r="R1659" i="19"/>
  <c r="T1659" i="19" s="1"/>
  <c r="P1659" i="19"/>
  <c r="N1659" i="19"/>
  <c r="I1659" i="19"/>
  <c r="E1659" i="19"/>
  <c r="G1659" i="19" s="1"/>
  <c r="AA1658" i="19"/>
  <c r="X1658" i="19"/>
  <c r="R1658" i="19"/>
  <c r="T1658" i="19" s="1"/>
  <c r="P1658" i="19"/>
  <c r="N1658" i="19"/>
  <c r="I1658" i="19"/>
  <c r="E1658" i="19"/>
  <c r="G1658" i="19" s="1"/>
  <c r="AA1657" i="19"/>
  <c r="X1657" i="19"/>
  <c r="R1657" i="19"/>
  <c r="T1657" i="19" s="1"/>
  <c r="P1657" i="19"/>
  <c r="N1657" i="19"/>
  <c r="I1657" i="19"/>
  <c r="E1657" i="19"/>
  <c r="G1657" i="19" s="1"/>
  <c r="AA1656" i="19"/>
  <c r="X1656" i="19"/>
  <c r="R1656" i="19"/>
  <c r="T1656" i="19" s="1"/>
  <c r="P1656" i="19"/>
  <c r="N1656" i="19"/>
  <c r="I1656" i="19"/>
  <c r="E1656" i="19"/>
  <c r="G1656" i="19" s="1"/>
  <c r="AA1655" i="19"/>
  <c r="X1655" i="19"/>
  <c r="R1655" i="19"/>
  <c r="T1655" i="19" s="1"/>
  <c r="P1655" i="19"/>
  <c r="N1655" i="19"/>
  <c r="I1655" i="19"/>
  <c r="E1655" i="19"/>
  <c r="G1655" i="19" s="1"/>
  <c r="AA1654" i="19"/>
  <c r="X1654" i="19"/>
  <c r="R1654" i="19"/>
  <c r="T1654" i="19" s="1"/>
  <c r="P1654" i="19"/>
  <c r="N1654" i="19"/>
  <c r="I1654" i="19"/>
  <c r="E1654" i="19"/>
  <c r="G1654" i="19" s="1"/>
  <c r="AA1653" i="19"/>
  <c r="X1653" i="19"/>
  <c r="R1653" i="19"/>
  <c r="T1653" i="19" s="1"/>
  <c r="P1653" i="19"/>
  <c r="N1653" i="19"/>
  <c r="I1653" i="19"/>
  <c r="E1653" i="19"/>
  <c r="G1653" i="19" s="1"/>
  <c r="AA1652" i="19"/>
  <c r="X1652" i="19"/>
  <c r="R1652" i="19"/>
  <c r="T1652" i="19" s="1"/>
  <c r="P1652" i="19"/>
  <c r="N1652" i="19"/>
  <c r="I1652" i="19"/>
  <c r="E1652" i="19"/>
  <c r="G1652" i="19" s="1"/>
  <c r="AA1651" i="19"/>
  <c r="X1651" i="19"/>
  <c r="R1651" i="19"/>
  <c r="T1651" i="19" s="1"/>
  <c r="P1651" i="19"/>
  <c r="N1651" i="19"/>
  <c r="I1651" i="19"/>
  <c r="E1651" i="19"/>
  <c r="G1651" i="19" s="1"/>
  <c r="AA1650" i="19"/>
  <c r="X1650" i="19"/>
  <c r="R1650" i="19"/>
  <c r="T1650" i="19" s="1"/>
  <c r="P1650" i="19"/>
  <c r="N1650" i="19"/>
  <c r="I1650" i="19"/>
  <c r="E1650" i="19"/>
  <c r="G1650" i="19" s="1"/>
  <c r="AA1649" i="19"/>
  <c r="X1649" i="19"/>
  <c r="R1649" i="19"/>
  <c r="T1649" i="19" s="1"/>
  <c r="P1649" i="19"/>
  <c r="N1649" i="19"/>
  <c r="I1649" i="19"/>
  <c r="E1649" i="19"/>
  <c r="G1649" i="19" s="1"/>
  <c r="AA1648" i="19"/>
  <c r="X1648" i="19"/>
  <c r="R1648" i="19"/>
  <c r="T1648" i="19" s="1"/>
  <c r="P1648" i="19"/>
  <c r="N1648" i="19"/>
  <c r="I1648" i="19"/>
  <c r="E1648" i="19"/>
  <c r="G1648" i="19" s="1"/>
  <c r="AA1647" i="19"/>
  <c r="X1647" i="19"/>
  <c r="R1647" i="19"/>
  <c r="T1647" i="19" s="1"/>
  <c r="P1647" i="19"/>
  <c r="N1647" i="19"/>
  <c r="I1647" i="19"/>
  <c r="E1647" i="19"/>
  <c r="G1647" i="19" s="1"/>
  <c r="AA1646" i="19"/>
  <c r="X1646" i="19"/>
  <c r="R1646" i="19"/>
  <c r="T1646" i="19" s="1"/>
  <c r="P1646" i="19"/>
  <c r="N1646" i="19"/>
  <c r="I1646" i="19"/>
  <c r="E1646" i="19"/>
  <c r="G1646" i="19" s="1"/>
  <c r="AA1645" i="19"/>
  <c r="X1645" i="19"/>
  <c r="R1645" i="19"/>
  <c r="T1645" i="19" s="1"/>
  <c r="P1645" i="19"/>
  <c r="N1645" i="19"/>
  <c r="I1645" i="19"/>
  <c r="E1645" i="19"/>
  <c r="G1645" i="19" s="1"/>
  <c r="AA1644" i="19"/>
  <c r="X1644" i="19"/>
  <c r="R1644" i="19"/>
  <c r="T1644" i="19" s="1"/>
  <c r="P1644" i="19"/>
  <c r="N1644" i="19"/>
  <c r="I1644" i="19"/>
  <c r="E1644" i="19"/>
  <c r="G1644" i="19" s="1"/>
  <c r="AA1643" i="19"/>
  <c r="X1643" i="19"/>
  <c r="R1643" i="19"/>
  <c r="T1643" i="19" s="1"/>
  <c r="P1643" i="19"/>
  <c r="N1643" i="19"/>
  <c r="I1643" i="19"/>
  <c r="E1643" i="19"/>
  <c r="G1643" i="19" s="1"/>
  <c r="AA1642" i="19"/>
  <c r="X1642" i="19"/>
  <c r="R1642" i="19"/>
  <c r="T1642" i="19" s="1"/>
  <c r="P1642" i="19"/>
  <c r="N1642" i="19"/>
  <c r="I1642" i="19"/>
  <c r="E1642" i="19"/>
  <c r="G1642" i="19" s="1"/>
  <c r="AA1641" i="19"/>
  <c r="X1641" i="19"/>
  <c r="R1641" i="19"/>
  <c r="T1641" i="19" s="1"/>
  <c r="P1641" i="19"/>
  <c r="N1641" i="19"/>
  <c r="I1641" i="19"/>
  <c r="E1641" i="19"/>
  <c r="G1641" i="19" s="1"/>
  <c r="AA1640" i="19"/>
  <c r="X1640" i="19"/>
  <c r="R1640" i="19"/>
  <c r="T1640" i="19" s="1"/>
  <c r="P1640" i="19"/>
  <c r="N1640" i="19"/>
  <c r="I1640" i="19"/>
  <c r="E1640" i="19"/>
  <c r="G1640" i="19" s="1"/>
  <c r="AA1639" i="19"/>
  <c r="X1639" i="19"/>
  <c r="R1639" i="19"/>
  <c r="T1639" i="19" s="1"/>
  <c r="P1639" i="19"/>
  <c r="N1639" i="19"/>
  <c r="I1639" i="19"/>
  <c r="E1639" i="19"/>
  <c r="G1639" i="19" s="1"/>
  <c r="AA1638" i="19"/>
  <c r="X1638" i="19"/>
  <c r="R1638" i="19"/>
  <c r="T1638" i="19" s="1"/>
  <c r="P1638" i="19"/>
  <c r="N1638" i="19"/>
  <c r="I1638" i="19"/>
  <c r="E1638" i="19"/>
  <c r="G1638" i="19" s="1"/>
  <c r="AA1637" i="19"/>
  <c r="X1637" i="19"/>
  <c r="R1637" i="19"/>
  <c r="P1637" i="19"/>
  <c r="N1637" i="19"/>
  <c r="I1637" i="19"/>
  <c r="E1637" i="19"/>
  <c r="G1637" i="19" s="1"/>
  <c r="AA1636" i="19"/>
  <c r="X1636" i="19"/>
  <c r="R1636" i="19"/>
  <c r="T1636" i="19" s="1"/>
  <c r="P1636" i="19"/>
  <c r="N1636" i="19"/>
  <c r="I1636" i="19"/>
  <c r="E1636" i="19"/>
  <c r="G1636" i="19" s="1"/>
  <c r="AA1635" i="19"/>
  <c r="X1635" i="19"/>
  <c r="R1635" i="19"/>
  <c r="T1635" i="19" s="1"/>
  <c r="P1635" i="19"/>
  <c r="N1635" i="19"/>
  <c r="I1635" i="19"/>
  <c r="E1635" i="19"/>
  <c r="G1635" i="19" s="1"/>
  <c r="AA1634" i="19"/>
  <c r="X1634" i="19"/>
  <c r="R1634" i="19"/>
  <c r="T1634" i="19" s="1"/>
  <c r="P1634" i="19"/>
  <c r="N1634" i="19"/>
  <c r="I1634" i="19"/>
  <c r="E1634" i="19"/>
  <c r="G1634" i="19" s="1"/>
  <c r="AA1633" i="19"/>
  <c r="X1633" i="19"/>
  <c r="R1633" i="19"/>
  <c r="T1633" i="19" s="1"/>
  <c r="P1633" i="19"/>
  <c r="N1633" i="19"/>
  <c r="I1633" i="19"/>
  <c r="E1633" i="19"/>
  <c r="G1633" i="19" s="1"/>
  <c r="AA1632" i="19"/>
  <c r="X1632" i="19"/>
  <c r="R1632" i="19"/>
  <c r="T1632" i="19" s="1"/>
  <c r="P1632" i="19"/>
  <c r="N1632" i="19"/>
  <c r="I1632" i="19"/>
  <c r="E1632" i="19"/>
  <c r="G1632" i="19" s="1"/>
  <c r="AA1631" i="19"/>
  <c r="X1631" i="19"/>
  <c r="R1631" i="19"/>
  <c r="T1631" i="19" s="1"/>
  <c r="P1631" i="19"/>
  <c r="N1631" i="19"/>
  <c r="I1631" i="19"/>
  <c r="E1631" i="19"/>
  <c r="G1631" i="19" s="1"/>
  <c r="AA1630" i="19"/>
  <c r="X1630" i="19"/>
  <c r="R1630" i="19"/>
  <c r="T1630" i="19" s="1"/>
  <c r="P1630" i="19"/>
  <c r="N1630" i="19"/>
  <c r="I1630" i="19"/>
  <c r="E1630" i="19"/>
  <c r="G1630" i="19" s="1"/>
  <c r="AA1629" i="19"/>
  <c r="X1629" i="19"/>
  <c r="R1629" i="19"/>
  <c r="T1629" i="19" s="1"/>
  <c r="P1629" i="19"/>
  <c r="N1629" i="19"/>
  <c r="I1629" i="19"/>
  <c r="E1629" i="19"/>
  <c r="G1629" i="19" s="1"/>
  <c r="AA1628" i="19"/>
  <c r="X1628" i="19"/>
  <c r="R1628" i="19"/>
  <c r="T1628" i="19" s="1"/>
  <c r="P1628" i="19"/>
  <c r="N1628" i="19"/>
  <c r="I1628" i="19"/>
  <c r="E1628" i="19"/>
  <c r="G1628" i="19" s="1"/>
  <c r="AA1627" i="19"/>
  <c r="X1627" i="19"/>
  <c r="R1627" i="19"/>
  <c r="T1627" i="19" s="1"/>
  <c r="P1627" i="19"/>
  <c r="N1627" i="19"/>
  <c r="I1627" i="19"/>
  <c r="E1627" i="19"/>
  <c r="G1627" i="19" s="1"/>
  <c r="AA1626" i="19"/>
  <c r="X1626" i="19"/>
  <c r="R1626" i="19"/>
  <c r="T1626" i="19" s="1"/>
  <c r="P1626" i="19"/>
  <c r="N1626" i="19"/>
  <c r="I1626" i="19"/>
  <c r="E1626" i="19"/>
  <c r="G1626" i="19" s="1"/>
  <c r="AA1625" i="19"/>
  <c r="X1625" i="19"/>
  <c r="R1625" i="19"/>
  <c r="T1625" i="19" s="1"/>
  <c r="P1625" i="19"/>
  <c r="N1625" i="19"/>
  <c r="I1625" i="19"/>
  <c r="E1625" i="19"/>
  <c r="G1625" i="19" s="1"/>
  <c r="AA1624" i="19"/>
  <c r="X1624" i="19"/>
  <c r="R1624" i="19"/>
  <c r="T1624" i="19" s="1"/>
  <c r="P1624" i="19"/>
  <c r="N1624" i="19"/>
  <c r="I1624" i="19"/>
  <c r="E1624" i="19"/>
  <c r="G1624" i="19" s="1"/>
  <c r="AA1623" i="19"/>
  <c r="X1623" i="19"/>
  <c r="R1623" i="19"/>
  <c r="T1623" i="19" s="1"/>
  <c r="P1623" i="19"/>
  <c r="N1623" i="19"/>
  <c r="I1623" i="19"/>
  <c r="E1623" i="19"/>
  <c r="G1623" i="19" s="1"/>
  <c r="AA1622" i="19"/>
  <c r="X1622" i="19"/>
  <c r="R1622" i="19"/>
  <c r="T1622" i="19" s="1"/>
  <c r="P1622" i="19"/>
  <c r="N1622" i="19"/>
  <c r="I1622" i="19"/>
  <c r="E1622" i="19"/>
  <c r="G1622" i="19" s="1"/>
  <c r="AA1621" i="19"/>
  <c r="X1621" i="19"/>
  <c r="R1621" i="19"/>
  <c r="T1621" i="19" s="1"/>
  <c r="P1621" i="19"/>
  <c r="N1621" i="19"/>
  <c r="I1621" i="19"/>
  <c r="E1621" i="19"/>
  <c r="G1621" i="19" s="1"/>
  <c r="AA1620" i="19"/>
  <c r="X1620" i="19"/>
  <c r="R1620" i="19"/>
  <c r="T1620" i="19" s="1"/>
  <c r="P1620" i="19"/>
  <c r="N1620" i="19"/>
  <c r="I1620" i="19"/>
  <c r="E1620" i="19"/>
  <c r="G1620" i="19" s="1"/>
  <c r="AA1619" i="19"/>
  <c r="X1619" i="19"/>
  <c r="R1619" i="19"/>
  <c r="T1619" i="19" s="1"/>
  <c r="P1619" i="19"/>
  <c r="N1619" i="19"/>
  <c r="I1619" i="19"/>
  <c r="E1619" i="19"/>
  <c r="G1619" i="19" s="1"/>
  <c r="AA1618" i="19"/>
  <c r="X1618" i="19"/>
  <c r="R1618" i="19"/>
  <c r="T1618" i="19" s="1"/>
  <c r="P1618" i="19"/>
  <c r="N1618" i="19"/>
  <c r="I1618" i="19"/>
  <c r="E1618" i="19"/>
  <c r="G1618" i="19" s="1"/>
  <c r="AA1617" i="19"/>
  <c r="X1617" i="19"/>
  <c r="R1617" i="19"/>
  <c r="T1617" i="19" s="1"/>
  <c r="P1617" i="19"/>
  <c r="N1617" i="19"/>
  <c r="I1617" i="19"/>
  <c r="E1617" i="19"/>
  <c r="G1617" i="19" s="1"/>
  <c r="AA1616" i="19"/>
  <c r="X1616" i="19"/>
  <c r="R1616" i="19"/>
  <c r="T1616" i="19" s="1"/>
  <c r="P1616" i="19"/>
  <c r="N1616" i="19"/>
  <c r="I1616" i="19"/>
  <c r="E1616" i="19"/>
  <c r="G1616" i="19" s="1"/>
  <c r="AA1615" i="19"/>
  <c r="X1615" i="19"/>
  <c r="R1615" i="19"/>
  <c r="T1615" i="19" s="1"/>
  <c r="P1615" i="19"/>
  <c r="N1615" i="19"/>
  <c r="I1615" i="19"/>
  <c r="E1615" i="19"/>
  <c r="G1615" i="19" s="1"/>
  <c r="AA1614" i="19"/>
  <c r="X1614" i="19"/>
  <c r="R1614" i="19"/>
  <c r="T1614" i="19" s="1"/>
  <c r="P1614" i="19"/>
  <c r="N1614" i="19"/>
  <c r="I1614" i="19"/>
  <c r="E1614" i="19"/>
  <c r="G1614" i="19" s="1"/>
  <c r="AA1613" i="19"/>
  <c r="X1613" i="19"/>
  <c r="R1613" i="19"/>
  <c r="T1613" i="19" s="1"/>
  <c r="P1613" i="19"/>
  <c r="N1613" i="19"/>
  <c r="I1613" i="19"/>
  <c r="E1613" i="19"/>
  <c r="G1613" i="19" s="1"/>
  <c r="AA1612" i="19"/>
  <c r="X1612" i="19"/>
  <c r="R1612" i="19"/>
  <c r="T1612" i="19" s="1"/>
  <c r="P1612" i="19"/>
  <c r="N1612" i="19"/>
  <c r="I1612" i="19"/>
  <c r="E1612" i="19"/>
  <c r="G1612" i="19" s="1"/>
  <c r="AA1611" i="19"/>
  <c r="X1611" i="19"/>
  <c r="R1611" i="19"/>
  <c r="T1611" i="19" s="1"/>
  <c r="P1611" i="19"/>
  <c r="N1611" i="19"/>
  <c r="I1611" i="19"/>
  <c r="E1611" i="19"/>
  <c r="G1611" i="19" s="1"/>
  <c r="AA1610" i="19"/>
  <c r="X1610" i="19"/>
  <c r="R1610" i="19"/>
  <c r="T1610" i="19" s="1"/>
  <c r="P1610" i="19"/>
  <c r="N1610" i="19"/>
  <c r="I1610" i="19"/>
  <c r="E1610" i="19"/>
  <c r="G1610" i="19" s="1"/>
  <c r="AA1609" i="19"/>
  <c r="X1609" i="19"/>
  <c r="R1609" i="19"/>
  <c r="T1609" i="19" s="1"/>
  <c r="P1609" i="19"/>
  <c r="N1609" i="19"/>
  <c r="I1609" i="19"/>
  <c r="E1609" i="19"/>
  <c r="G1609" i="19" s="1"/>
  <c r="AA1608" i="19"/>
  <c r="X1608" i="19"/>
  <c r="R1608" i="19"/>
  <c r="T1608" i="19" s="1"/>
  <c r="P1608" i="19"/>
  <c r="N1608" i="19"/>
  <c r="I1608" i="19"/>
  <c r="E1608" i="19"/>
  <c r="G1608" i="19" s="1"/>
  <c r="AA1607" i="19"/>
  <c r="X1607" i="19"/>
  <c r="R1607" i="19"/>
  <c r="T1607" i="19" s="1"/>
  <c r="P1607" i="19"/>
  <c r="N1607" i="19"/>
  <c r="I1607" i="19"/>
  <c r="E1607" i="19"/>
  <c r="G1607" i="19" s="1"/>
  <c r="AA1606" i="19"/>
  <c r="X1606" i="19"/>
  <c r="R1606" i="19"/>
  <c r="T1606" i="19" s="1"/>
  <c r="P1606" i="19"/>
  <c r="N1606" i="19"/>
  <c r="I1606" i="19"/>
  <c r="E1606" i="19"/>
  <c r="G1606" i="19" s="1"/>
  <c r="AA1605" i="19"/>
  <c r="X1605" i="19"/>
  <c r="R1605" i="19"/>
  <c r="T1605" i="19" s="1"/>
  <c r="P1605" i="19"/>
  <c r="N1605" i="19"/>
  <c r="I1605" i="19"/>
  <c r="E1605" i="19"/>
  <c r="G1605" i="19" s="1"/>
  <c r="AA1604" i="19"/>
  <c r="X1604" i="19"/>
  <c r="R1604" i="19"/>
  <c r="T1604" i="19" s="1"/>
  <c r="P1604" i="19"/>
  <c r="N1604" i="19"/>
  <c r="I1604" i="19"/>
  <c r="E1604" i="19"/>
  <c r="G1604" i="19" s="1"/>
  <c r="AA1603" i="19"/>
  <c r="X1603" i="19"/>
  <c r="R1603" i="19"/>
  <c r="T1603" i="19" s="1"/>
  <c r="P1603" i="19"/>
  <c r="N1603" i="19"/>
  <c r="I1603" i="19"/>
  <c r="E1603" i="19"/>
  <c r="G1603" i="19" s="1"/>
  <c r="AA1602" i="19"/>
  <c r="X1602" i="19"/>
  <c r="R1602" i="19"/>
  <c r="T1602" i="19" s="1"/>
  <c r="P1602" i="19"/>
  <c r="N1602" i="19"/>
  <c r="I1602" i="19"/>
  <c r="E1602" i="19"/>
  <c r="G1602" i="19" s="1"/>
  <c r="AA1601" i="19"/>
  <c r="X1601" i="19"/>
  <c r="R1601" i="19"/>
  <c r="T1601" i="19" s="1"/>
  <c r="P1601" i="19"/>
  <c r="N1601" i="19"/>
  <c r="I1601" i="19"/>
  <c r="E1601" i="19"/>
  <c r="G1601" i="19" s="1"/>
  <c r="AA1600" i="19"/>
  <c r="X1600" i="19"/>
  <c r="R1600" i="19"/>
  <c r="T1600" i="19" s="1"/>
  <c r="P1600" i="19"/>
  <c r="N1600" i="19"/>
  <c r="I1600" i="19"/>
  <c r="E1600" i="19"/>
  <c r="G1600" i="19" s="1"/>
  <c r="AA1599" i="19"/>
  <c r="X1599" i="19"/>
  <c r="R1599" i="19"/>
  <c r="T1599" i="19" s="1"/>
  <c r="P1599" i="19"/>
  <c r="N1599" i="19"/>
  <c r="I1599" i="19"/>
  <c r="E1599" i="19"/>
  <c r="G1599" i="19" s="1"/>
  <c r="AA1598" i="19"/>
  <c r="X1598" i="19"/>
  <c r="R1598" i="19"/>
  <c r="T1598" i="19" s="1"/>
  <c r="P1598" i="19"/>
  <c r="N1598" i="19"/>
  <c r="I1598" i="19"/>
  <c r="E1598" i="19"/>
  <c r="G1598" i="19" s="1"/>
  <c r="AA1597" i="19"/>
  <c r="X1597" i="19"/>
  <c r="R1597" i="19"/>
  <c r="T1597" i="19" s="1"/>
  <c r="P1597" i="19"/>
  <c r="N1597" i="19"/>
  <c r="I1597" i="19"/>
  <c r="E1597" i="19"/>
  <c r="G1597" i="19" s="1"/>
  <c r="AA1596" i="19"/>
  <c r="X1596" i="19"/>
  <c r="R1596" i="19"/>
  <c r="T1596" i="19" s="1"/>
  <c r="P1596" i="19"/>
  <c r="N1596" i="19"/>
  <c r="I1596" i="19"/>
  <c r="E1596" i="19"/>
  <c r="G1596" i="19" s="1"/>
  <c r="AA1595" i="19"/>
  <c r="X1595" i="19"/>
  <c r="R1595" i="19"/>
  <c r="T1595" i="19" s="1"/>
  <c r="P1595" i="19"/>
  <c r="N1595" i="19"/>
  <c r="I1595" i="19"/>
  <c r="E1595" i="19"/>
  <c r="G1595" i="19" s="1"/>
  <c r="AA1594" i="19"/>
  <c r="X1594" i="19"/>
  <c r="R1594" i="19"/>
  <c r="T1594" i="19" s="1"/>
  <c r="P1594" i="19"/>
  <c r="N1594" i="19"/>
  <c r="I1594" i="19"/>
  <c r="E1594" i="19"/>
  <c r="G1594" i="19" s="1"/>
  <c r="AA1593" i="19"/>
  <c r="X1593" i="19"/>
  <c r="R1593" i="19"/>
  <c r="T1593" i="19" s="1"/>
  <c r="P1593" i="19"/>
  <c r="N1593" i="19"/>
  <c r="I1593" i="19"/>
  <c r="E1593" i="19"/>
  <c r="G1593" i="19" s="1"/>
  <c r="AA1592" i="19"/>
  <c r="X1592" i="19"/>
  <c r="R1592" i="19"/>
  <c r="T1592" i="19" s="1"/>
  <c r="P1592" i="19"/>
  <c r="N1592" i="19"/>
  <c r="I1592" i="19"/>
  <c r="E1592" i="19"/>
  <c r="G1592" i="19" s="1"/>
  <c r="AA1591" i="19"/>
  <c r="X1591" i="19"/>
  <c r="R1591" i="19"/>
  <c r="T1591" i="19" s="1"/>
  <c r="P1591" i="19"/>
  <c r="N1591" i="19"/>
  <c r="I1591" i="19"/>
  <c r="E1591" i="19"/>
  <c r="G1591" i="19" s="1"/>
  <c r="AA1590" i="19"/>
  <c r="X1590" i="19"/>
  <c r="R1590" i="19"/>
  <c r="T1590" i="19" s="1"/>
  <c r="P1590" i="19"/>
  <c r="N1590" i="19"/>
  <c r="I1590" i="19"/>
  <c r="E1590" i="19"/>
  <c r="G1590" i="19" s="1"/>
  <c r="AA1589" i="19"/>
  <c r="X1589" i="19"/>
  <c r="R1589" i="19"/>
  <c r="T1589" i="19" s="1"/>
  <c r="P1589" i="19"/>
  <c r="N1589" i="19"/>
  <c r="I1589" i="19"/>
  <c r="E1589" i="19"/>
  <c r="G1589" i="19" s="1"/>
  <c r="AA1588" i="19"/>
  <c r="X1588" i="19"/>
  <c r="R1588" i="19"/>
  <c r="T1588" i="19" s="1"/>
  <c r="P1588" i="19"/>
  <c r="N1588" i="19"/>
  <c r="I1588" i="19"/>
  <c r="E1588" i="19"/>
  <c r="G1588" i="19" s="1"/>
  <c r="AA1587" i="19"/>
  <c r="R1587" i="19"/>
  <c r="T1587" i="19" s="1"/>
  <c r="P1587" i="19"/>
  <c r="N1587" i="19"/>
  <c r="I1587" i="19"/>
  <c r="E1587" i="19"/>
  <c r="G1587" i="19" s="1"/>
  <c r="AA1586" i="19"/>
  <c r="X1586" i="19"/>
  <c r="R1586" i="19"/>
  <c r="T1586" i="19" s="1"/>
  <c r="P1586" i="19"/>
  <c r="N1586" i="19"/>
  <c r="I1586" i="19"/>
  <c r="E1586" i="19"/>
  <c r="G1586" i="19" s="1"/>
  <c r="AA1585" i="19"/>
  <c r="X1585" i="19"/>
  <c r="R1585" i="19"/>
  <c r="T1585" i="19" s="1"/>
  <c r="P1585" i="19"/>
  <c r="N1585" i="19"/>
  <c r="I1585" i="19"/>
  <c r="E1585" i="19"/>
  <c r="G1585" i="19" s="1"/>
  <c r="AA1584" i="19"/>
  <c r="X1584" i="19"/>
  <c r="R1584" i="19"/>
  <c r="T1584" i="19" s="1"/>
  <c r="P1584" i="19"/>
  <c r="N1584" i="19"/>
  <c r="I1584" i="19"/>
  <c r="E1584" i="19"/>
  <c r="G1584" i="19" s="1"/>
  <c r="AA1583" i="19"/>
  <c r="X1583" i="19"/>
  <c r="R1583" i="19"/>
  <c r="T1583" i="19" s="1"/>
  <c r="P1583" i="19"/>
  <c r="N1583" i="19"/>
  <c r="I1583" i="19"/>
  <c r="E1583" i="19"/>
  <c r="G1583" i="19" s="1"/>
  <c r="AA1582" i="19"/>
  <c r="X1582" i="19"/>
  <c r="R1582" i="19"/>
  <c r="T1582" i="19" s="1"/>
  <c r="P1582" i="19"/>
  <c r="N1582" i="19"/>
  <c r="I1582" i="19"/>
  <c r="E1582" i="19"/>
  <c r="G1582" i="19" s="1"/>
  <c r="AA1581" i="19"/>
  <c r="X1581" i="19"/>
  <c r="R1581" i="19"/>
  <c r="T1581" i="19" s="1"/>
  <c r="P1581" i="19"/>
  <c r="N1581" i="19"/>
  <c r="I1581" i="19"/>
  <c r="E1581" i="19"/>
  <c r="G1581" i="19" s="1"/>
  <c r="AA1580" i="19"/>
  <c r="X1580" i="19"/>
  <c r="R1580" i="19"/>
  <c r="T1580" i="19" s="1"/>
  <c r="P1580" i="19"/>
  <c r="N1580" i="19"/>
  <c r="I1580" i="19"/>
  <c r="E1580" i="19"/>
  <c r="G1580" i="19" s="1"/>
  <c r="AA1579" i="19"/>
  <c r="X1579" i="19"/>
  <c r="R1579" i="19"/>
  <c r="T1579" i="19" s="1"/>
  <c r="P1579" i="19"/>
  <c r="N1579" i="19"/>
  <c r="I1579" i="19"/>
  <c r="E1579" i="19"/>
  <c r="G1579" i="19" s="1"/>
  <c r="AA1578" i="19"/>
  <c r="X1578" i="19"/>
  <c r="R1578" i="19"/>
  <c r="T1578" i="19" s="1"/>
  <c r="P1578" i="19"/>
  <c r="N1578" i="19"/>
  <c r="I1578" i="19"/>
  <c r="E1578" i="19"/>
  <c r="G1578" i="19" s="1"/>
  <c r="AA1577" i="19"/>
  <c r="X1577" i="19"/>
  <c r="R1577" i="19"/>
  <c r="T1577" i="19" s="1"/>
  <c r="P1577" i="19"/>
  <c r="N1577" i="19"/>
  <c r="I1577" i="19"/>
  <c r="E1577" i="19"/>
  <c r="G1577" i="19" s="1"/>
  <c r="AA1576" i="19"/>
  <c r="X1576" i="19"/>
  <c r="R1576" i="19"/>
  <c r="T1576" i="19" s="1"/>
  <c r="P1576" i="19"/>
  <c r="N1576" i="19"/>
  <c r="I1576" i="19"/>
  <c r="E1576" i="19"/>
  <c r="G1576" i="19" s="1"/>
  <c r="AA1575" i="19"/>
  <c r="X1575" i="19"/>
  <c r="R1575" i="19"/>
  <c r="T1575" i="19" s="1"/>
  <c r="P1575" i="19"/>
  <c r="N1575" i="19"/>
  <c r="I1575" i="19"/>
  <c r="E1575" i="19"/>
  <c r="G1575" i="19" s="1"/>
  <c r="AA1574" i="19"/>
  <c r="X1574" i="19"/>
  <c r="R1574" i="19"/>
  <c r="T1574" i="19" s="1"/>
  <c r="P1574" i="19"/>
  <c r="N1574" i="19"/>
  <c r="I1574" i="19"/>
  <c r="E1574" i="19"/>
  <c r="G1574" i="19" s="1"/>
  <c r="AA1573" i="19"/>
  <c r="X1573" i="19"/>
  <c r="R1573" i="19"/>
  <c r="T1573" i="19" s="1"/>
  <c r="P1573" i="19"/>
  <c r="N1573" i="19"/>
  <c r="I1573" i="19"/>
  <c r="E1573" i="19"/>
  <c r="G1573" i="19" s="1"/>
  <c r="AA1572" i="19"/>
  <c r="X1572" i="19"/>
  <c r="R1572" i="19"/>
  <c r="T1572" i="19" s="1"/>
  <c r="P1572" i="19"/>
  <c r="N1572" i="19"/>
  <c r="I1572" i="19"/>
  <c r="E1572" i="19"/>
  <c r="G1572" i="19" s="1"/>
  <c r="AA1571" i="19"/>
  <c r="X1571" i="19"/>
  <c r="R1571" i="19"/>
  <c r="T1571" i="19" s="1"/>
  <c r="P1571" i="19"/>
  <c r="N1571" i="19"/>
  <c r="I1571" i="19"/>
  <c r="E1571" i="19"/>
  <c r="G1571" i="19" s="1"/>
  <c r="AA1570" i="19"/>
  <c r="X1570" i="19"/>
  <c r="R1570" i="19"/>
  <c r="T1570" i="19" s="1"/>
  <c r="P1570" i="19"/>
  <c r="N1570" i="19"/>
  <c r="I1570" i="19"/>
  <c r="E1570" i="19"/>
  <c r="G1570" i="19" s="1"/>
  <c r="AA1569" i="19"/>
  <c r="X1569" i="19"/>
  <c r="R1569" i="19"/>
  <c r="T1569" i="19" s="1"/>
  <c r="P1569" i="19"/>
  <c r="N1569" i="19"/>
  <c r="I1569" i="19"/>
  <c r="E1569" i="19"/>
  <c r="G1569" i="19" s="1"/>
  <c r="AA1568" i="19"/>
  <c r="X1568" i="19"/>
  <c r="R1568" i="19"/>
  <c r="T1568" i="19" s="1"/>
  <c r="P1568" i="19"/>
  <c r="N1568" i="19"/>
  <c r="I1568" i="19"/>
  <c r="E1568" i="19"/>
  <c r="G1568" i="19" s="1"/>
  <c r="AA1567" i="19"/>
  <c r="X1567" i="19"/>
  <c r="R1567" i="19"/>
  <c r="T1567" i="19" s="1"/>
  <c r="P1567" i="19"/>
  <c r="N1567" i="19"/>
  <c r="I1567" i="19"/>
  <c r="E1567" i="19"/>
  <c r="G1567" i="19" s="1"/>
  <c r="AA1566" i="19"/>
  <c r="X1566" i="19"/>
  <c r="R1566" i="19"/>
  <c r="T1566" i="19" s="1"/>
  <c r="P1566" i="19"/>
  <c r="N1566" i="19"/>
  <c r="I1566" i="19"/>
  <c r="E1566" i="19"/>
  <c r="G1566" i="19" s="1"/>
  <c r="AA1565" i="19"/>
  <c r="X1565" i="19"/>
  <c r="R1565" i="19"/>
  <c r="T1565" i="19" s="1"/>
  <c r="P1565" i="19"/>
  <c r="N1565" i="19"/>
  <c r="I1565" i="19"/>
  <c r="E1565" i="19"/>
  <c r="G1565" i="19" s="1"/>
  <c r="AA1564" i="19"/>
  <c r="X1564" i="19"/>
  <c r="R1564" i="19"/>
  <c r="T1564" i="19" s="1"/>
  <c r="P1564" i="19"/>
  <c r="N1564" i="19"/>
  <c r="I1564" i="19"/>
  <c r="E1564" i="19"/>
  <c r="G1564" i="19" s="1"/>
  <c r="AA1563" i="19"/>
  <c r="X1563" i="19"/>
  <c r="R1563" i="19"/>
  <c r="T1563" i="19" s="1"/>
  <c r="P1563" i="19"/>
  <c r="N1563" i="19"/>
  <c r="I1563" i="19"/>
  <c r="E1563" i="19"/>
  <c r="G1563" i="19" s="1"/>
  <c r="AA1562" i="19"/>
  <c r="X1562" i="19"/>
  <c r="R1562" i="19"/>
  <c r="T1562" i="19" s="1"/>
  <c r="P1562" i="19"/>
  <c r="N1562" i="19"/>
  <c r="I1562" i="19"/>
  <c r="E1562" i="19"/>
  <c r="G1562" i="19" s="1"/>
  <c r="AA1561" i="19"/>
  <c r="X1561" i="19"/>
  <c r="R1561" i="19"/>
  <c r="T1561" i="19" s="1"/>
  <c r="P1561" i="19"/>
  <c r="N1561" i="19"/>
  <c r="I1561" i="19"/>
  <c r="E1561" i="19"/>
  <c r="G1561" i="19" s="1"/>
  <c r="AA1560" i="19"/>
  <c r="X1560" i="19"/>
  <c r="R1560" i="19"/>
  <c r="T1560" i="19" s="1"/>
  <c r="P1560" i="19"/>
  <c r="N1560" i="19"/>
  <c r="I1560" i="19"/>
  <c r="E1560" i="19"/>
  <c r="G1560" i="19" s="1"/>
  <c r="AA1559" i="19"/>
  <c r="X1559" i="19"/>
  <c r="R1559" i="19"/>
  <c r="T1559" i="19" s="1"/>
  <c r="P1559" i="19"/>
  <c r="N1559" i="19"/>
  <c r="I1559" i="19"/>
  <c r="E1559" i="19"/>
  <c r="G1559" i="19" s="1"/>
  <c r="AA1558" i="19"/>
  <c r="X1558" i="19"/>
  <c r="R1558" i="19"/>
  <c r="T1558" i="19" s="1"/>
  <c r="P1558" i="19"/>
  <c r="N1558" i="19"/>
  <c r="I1558" i="19"/>
  <c r="E1558" i="19"/>
  <c r="G1558" i="19" s="1"/>
  <c r="AA1557" i="19"/>
  <c r="X1557" i="19"/>
  <c r="R1557" i="19"/>
  <c r="T1557" i="19" s="1"/>
  <c r="P1557" i="19"/>
  <c r="N1557" i="19"/>
  <c r="I1557" i="19"/>
  <c r="E1557" i="19"/>
  <c r="G1557" i="19" s="1"/>
  <c r="AA1556" i="19"/>
  <c r="X1556" i="19"/>
  <c r="R1556" i="19"/>
  <c r="T1556" i="19" s="1"/>
  <c r="P1556" i="19"/>
  <c r="N1556" i="19"/>
  <c r="I1556" i="19"/>
  <c r="E1556" i="19"/>
  <c r="G1556" i="19" s="1"/>
  <c r="AA1555" i="19"/>
  <c r="X1555" i="19"/>
  <c r="R1555" i="19"/>
  <c r="T1555" i="19" s="1"/>
  <c r="P1555" i="19"/>
  <c r="N1555" i="19"/>
  <c r="I1555" i="19"/>
  <c r="E1555" i="19"/>
  <c r="G1555" i="19" s="1"/>
  <c r="AA1554" i="19"/>
  <c r="X1554" i="19"/>
  <c r="R1554" i="19"/>
  <c r="T1554" i="19" s="1"/>
  <c r="P1554" i="19"/>
  <c r="N1554" i="19"/>
  <c r="I1554" i="19"/>
  <c r="E1554" i="19"/>
  <c r="G1554" i="19" s="1"/>
  <c r="AA1553" i="19"/>
  <c r="X1553" i="19"/>
  <c r="R1553" i="19"/>
  <c r="T1553" i="19" s="1"/>
  <c r="P1553" i="19"/>
  <c r="N1553" i="19"/>
  <c r="I1553" i="19"/>
  <c r="E1553" i="19"/>
  <c r="G1553" i="19" s="1"/>
  <c r="AA1552" i="19"/>
  <c r="X1552" i="19"/>
  <c r="R1552" i="19"/>
  <c r="T1552" i="19" s="1"/>
  <c r="P1552" i="19"/>
  <c r="N1552" i="19"/>
  <c r="I1552" i="19"/>
  <c r="E1552" i="19"/>
  <c r="G1552" i="19" s="1"/>
  <c r="AA1551" i="19"/>
  <c r="X1551" i="19"/>
  <c r="R1551" i="19"/>
  <c r="T1551" i="19" s="1"/>
  <c r="P1551" i="19"/>
  <c r="N1551" i="19"/>
  <c r="I1551" i="19"/>
  <c r="E1551" i="19"/>
  <c r="G1551" i="19" s="1"/>
  <c r="AA1550" i="19"/>
  <c r="X1550" i="19"/>
  <c r="R1550" i="19"/>
  <c r="T1550" i="19" s="1"/>
  <c r="P1550" i="19"/>
  <c r="N1550" i="19"/>
  <c r="I1550" i="19"/>
  <c r="E1550" i="19"/>
  <c r="G1550" i="19" s="1"/>
  <c r="AA1549" i="19"/>
  <c r="X1549" i="19"/>
  <c r="R1549" i="19"/>
  <c r="T1549" i="19" s="1"/>
  <c r="P1549" i="19"/>
  <c r="N1549" i="19"/>
  <c r="I1549" i="19"/>
  <c r="E1549" i="19"/>
  <c r="G1549" i="19" s="1"/>
  <c r="AA1548" i="19"/>
  <c r="X1548" i="19"/>
  <c r="R1548" i="19"/>
  <c r="T1548" i="19" s="1"/>
  <c r="P1548" i="19"/>
  <c r="N1548" i="19"/>
  <c r="I1548" i="19"/>
  <c r="E1548" i="19"/>
  <c r="G1548" i="19" s="1"/>
  <c r="AA1547" i="19"/>
  <c r="X1547" i="19"/>
  <c r="R1547" i="19"/>
  <c r="T1547" i="19" s="1"/>
  <c r="P1547" i="19"/>
  <c r="N1547" i="19"/>
  <c r="I1547" i="19"/>
  <c r="E1547" i="19"/>
  <c r="G1547" i="19" s="1"/>
  <c r="AA1546" i="19"/>
  <c r="X1546" i="19"/>
  <c r="R1546" i="19"/>
  <c r="T1546" i="19" s="1"/>
  <c r="P1546" i="19"/>
  <c r="N1546" i="19"/>
  <c r="I1546" i="19"/>
  <c r="E1546" i="19"/>
  <c r="G1546" i="19" s="1"/>
  <c r="AA1545" i="19"/>
  <c r="X1545" i="19"/>
  <c r="R1545" i="19"/>
  <c r="T1545" i="19" s="1"/>
  <c r="P1545" i="19"/>
  <c r="N1545" i="19"/>
  <c r="I1545" i="19"/>
  <c r="E1545" i="19"/>
  <c r="G1545" i="19" s="1"/>
  <c r="AA1544" i="19"/>
  <c r="X1544" i="19"/>
  <c r="R1544" i="19"/>
  <c r="T1544" i="19" s="1"/>
  <c r="P1544" i="19"/>
  <c r="N1544" i="19"/>
  <c r="I1544" i="19"/>
  <c r="E1544" i="19"/>
  <c r="G1544" i="19" s="1"/>
  <c r="AA1543" i="19"/>
  <c r="X1543" i="19"/>
  <c r="R1543" i="19"/>
  <c r="T1543" i="19" s="1"/>
  <c r="P1543" i="19"/>
  <c r="N1543" i="19"/>
  <c r="I1543" i="19"/>
  <c r="E1543" i="19"/>
  <c r="G1543" i="19" s="1"/>
  <c r="AA1542" i="19"/>
  <c r="X1542" i="19"/>
  <c r="R1542" i="19"/>
  <c r="T1542" i="19" s="1"/>
  <c r="P1542" i="19"/>
  <c r="N1542" i="19"/>
  <c r="I1542" i="19"/>
  <c r="E1542" i="19"/>
  <c r="G1542" i="19" s="1"/>
  <c r="AA1541" i="19"/>
  <c r="X1541" i="19"/>
  <c r="R1541" i="19"/>
  <c r="T1541" i="19" s="1"/>
  <c r="P1541" i="19"/>
  <c r="N1541" i="19"/>
  <c r="I1541" i="19"/>
  <c r="E1541" i="19"/>
  <c r="G1541" i="19" s="1"/>
  <c r="AA1540" i="19"/>
  <c r="X1540" i="19"/>
  <c r="R1540" i="19"/>
  <c r="T1540" i="19" s="1"/>
  <c r="P1540" i="19"/>
  <c r="N1540" i="19"/>
  <c r="I1540" i="19"/>
  <c r="E1540" i="19"/>
  <c r="G1540" i="19" s="1"/>
  <c r="AA1539" i="19"/>
  <c r="X1539" i="19"/>
  <c r="R1539" i="19"/>
  <c r="T1539" i="19" s="1"/>
  <c r="P1539" i="19"/>
  <c r="N1539" i="19"/>
  <c r="I1539" i="19"/>
  <c r="E1539" i="19"/>
  <c r="G1539" i="19" s="1"/>
  <c r="AA1538" i="19"/>
  <c r="X1538" i="19"/>
  <c r="R1538" i="19"/>
  <c r="T1538" i="19" s="1"/>
  <c r="P1538" i="19"/>
  <c r="N1538" i="19"/>
  <c r="I1538" i="19"/>
  <c r="E1538" i="19"/>
  <c r="G1538" i="19" s="1"/>
  <c r="AA1537" i="19"/>
  <c r="X1537" i="19"/>
  <c r="R1537" i="19"/>
  <c r="T1537" i="19" s="1"/>
  <c r="P1537" i="19"/>
  <c r="N1537" i="19"/>
  <c r="I1537" i="19"/>
  <c r="E1537" i="19"/>
  <c r="G1537" i="19" s="1"/>
  <c r="AA1536" i="19"/>
  <c r="X1536" i="19"/>
  <c r="R1536" i="19"/>
  <c r="P1536" i="19"/>
  <c r="N1536" i="19"/>
  <c r="I1536" i="19"/>
  <c r="E1536" i="19"/>
  <c r="G1536" i="19" s="1"/>
  <c r="AA1535" i="19"/>
  <c r="X1535" i="19"/>
  <c r="R1535" i="19"/>
  <c r="P1535" i="19"/>
  <c r="N1535" i="19"/>
  <c r="I1535" i="19"/>
  <c r="E1535" i="19"/>
  <c r="G1535" i="19" s="1"/>
  <c r="AA1534" i="19"/>
  <c r="X1534" i="19"/>
  <c r="R1534" i="19"/>
  <c r="P1534" i="19"/>
  <c r="N1534" i="19"/>
  <c r="I1534" i="19"/>
  <c r="E1534" i="19"/>
  <c r="G1534" i="19" s="1"/>
  <c r="AA1533" i="19"/>
  <c r="X1533" i="19"/>
  <c r="R1533" i="19"/>
  <c r="P1533" i="19"/>
  <c r="N1533" i="19"/>
  <c r="I1533" i="19"/>
  <c r="E1533" i="19"/>
  <c r="G1533" i="19" s="1"/>
  <c r="AA1532" i="19"/>
  <c r="X1532" i="19"/>
  <c r="R1532" i="19"/>
  <c r="P1532" i="19"/>
  <c r="N1532" i="19"/>
  <c r="I1532" i="19"/>
  <c r="E1532" i="19"/>
  <c r="G1532" i="19" s="1"/>
  <c r="AA1531" i="19"/>
  <c r="X1531" i="19"/>
  <c r="R1531" i="19"/>
  <c r="P1531" i="19"/>
  <c r="N1531" i="19"/>
  <c r="I1531" i="19"/>
  <c r="E1531" i="19"/>
  <c r="G1531" i="19" s="1"/>
  <c r="AA1530" i="19"/>
  <c r="X1530" i="19"/>
  <c r="R1530" i="19"/>
  <c r="T1530" i="19" s="1"/>
  <c r="P1530" i="19"/>
  <c r="N1530" i="19"/>
  <c r="I1530" i="19"/>
  <c r="E1530" i="19"/>
  <c r="G1530" i="19" s="1"/>
  <c r="AA1529" i="19"/>
  <c r="X1529" i="19"/>
  <c r="R1529" i="19"/>
  <c r="T1529" i="19" s="1"/>
  <c r="P1529" i="19"/>
  <c r="N1529" i="19"/>
  <c r="I1529" i="19"/>
  <c r="E1529" i="19"/>
  <c r="G1529" i="19" s="1"/>
  <c r="AA1528" i="19"/>
  <c r="X1528" i="19"/>
  <c r="R1528" i="19"/>
  <c r="T1528" i="19" s="1"/>
  <c r="P1528" i="19"/>
  <c r="N1528" i="19"/>
  <c r="I1528" i="19"/>
  <c r="E1528" i="19"/>
  <c r="G1528" i="19" s="1"/>
  <c r="AA1527" i="19"/>
  <c r="X1527" i="19"/>
  <c r="R1527" i="19"/>
  <c r="T1527" i="19" s="1"/>
  <c r="P1527" i="19"/>
  <c r="N1527" i="19"/>
  <c r="I1527" i="19"/>
  <c r="E1527" i="19"/>
  <c r="G1527" i="19" s="1"/>
  <c r="AA1526" i="19"/>
  <c r="X1526" i="19"/>
  <c r="R1526" i="19"/>
  <c r="T1526" i="19" s="1"/>
  <c r="P1526" i="19"/>
  <c r="N1526" i="19"/>
  <c r="I1526" i="19"/>
  <c r="E1526" i="19"/>
  <c r="G1526" i="19" s="1"/>
  <c r="AA1525" i="19"/>
  <c r="X1525" i="19"/>
  <c r="R1525" i="19"/>
  <c r="T1525" i="19" s="1"/>
  <c r="P1525" i="19"/>
  <c r="N1525" i="19"/>
  <c r="I1525" i="19"/>
  <c r="E1525" i="19"/>
  <c r="G1525" i="19" s="1"/>
  <c r="AA1524" i="19"/>
  <c r="X1524" i="19"/>
  <c r="R1524" i="19"/>
  <c r="T1524" i="19" s="1"/>
  <c r="P1524" i="19"/>
  <c r="N1524" i="19"/>
  <c r="I1524" i="19"/>
  <c r="E1524" i="19"/>
  <c r="G1524" i="19" s="1"/>
  <c r="AA1523" i="19"/>
  <c r="X1523" i="19"/>
  <c r="R1523" i="19"/>
  <c r="T1523" i="19" s="1"/>
  <c r="P1523" i="19"/>
  <c r="N1523" i="19"/>
  <c r="I1523" i="19"/>
  <c r="E1523" i="19"/>
  <c r="G1523" i="19" s="1"/>
  <c r="AA1522" i="19"/>
  <c r="X1522" i="19"/>
  <c r="R1522" i="19"/>
  <c r="T1522" i="19" s="1"/>
  <c r="P1522" i="19"/>
  <c r="N1522" i="19"/>
  <c r="I1522" i="19"/>
  <c r="E1522" i="19"/>
  <c r="G1522" i="19" s="1"/>
  <c r="AA1521" i="19"/>
  <c r="X1521" i="19"/>
  <c r="R1521" i="19"/>
  <c r="T1521" i="19" s="1"/>
  <c r="P1521" i="19"/>
  <c r="N1521" i="19"/>
  <c r="I1521" i="19"/>
  <c r="E1521" i="19"/>
  <c r="G1521" i="19" s="1"/>
  <c r="AA1520" i="19"/>
  <c r="X1520" i="19"/>
  <c r="R1520" i="19"/>
  <c r="T1520" i="19" s="1"/>
  <c r="P1520" i="19"/>
  <c r="N1520" i="19"/>
  <c r="I1520" i="19"/>
  <c r="E1520" i="19"/>
  <c r="G1520" i="19" s="1"/>
  <c r="AA1519" i="19"/>
  <c r="X1519" i="19"/>
  <c r="R1519" i="19"/>
  <c r="T1519" i="19" s="1"/>
  <c r="P1519" i="19"/>
  <c r="N1519" i="19"/>
  <c r="I1519" i="19"/>
  <c r="E1519" i="19"/>
  <c r="G1519" i="19" s="1"/>
  <c r="AA1518" i="19"/>
  <c r="X1518" i="19"/>
  <c r="R1518" i="19"/>
  <c r="T1518" i="19" s="1"/>
  <c r="P1518" i="19"/>
  <c r="N1518" i="19"/>
  <c r="I1518" i="19"/>
  <c r="E1518" i="19"/>
  <c r="G1518" i="19" s="1"/>
  <c r="AA1517" i="19"/>
  <c r="X1517" i="19"/>
  <c r="R1517" i="19"/>
  <c r="T1517" i="19" s="1"/>
  <c r="P1517" i="19"/>
  <c r="N1517" i="19"/>
  <c r="I1517" i="19"/>
  <c r="E1517" i="19"/>
  <c r="G1517" i="19" s="1"/>
  <c r="AA1516" i="19"/>
  <c r="X1516" i="19"/>
  <c r="R1516" i="19"/>
  <c r="T1516" i="19" s="1"/>
  <c r="P1516" i="19"/>
  <c r="N1516" i="19"/>
  <c r="I1516" i="19"/>
  <c r="E1516" i="19"/>
  <c r="G1516" i="19" s="1"/>
  <c r="AA1515" i="19"/>
  <c r="X1515" i="19"/>
  <c r="R1515" i="19"/>
  <c r="T1515" i="19" s="1"/>
  <c r="P1515" i="19"/>
  <c r="N1515" i="19"/>
  <c r="I1515" i="19"/>
  <c r="E1515" i="19"/>
  <c r="G1515" i="19" s="1"/>
  <c r="AA1514" i="19"/>
  <c r="X1514" i="19"/>
  <c r="R1514" i="19"/>
  <c r="T1514" i="19" s="1"/>
  <c r="P1514" i="19"/>
  <c r="N1514" i="19"/>
  <c r="I1514" i="19"/>
  <c r="E1514" i="19"/>
  <c r="G1514" i="19" s="1"/>
  <c r="AA1513" i="19"/>
  <c r="X1513" i="19"/>
  <c r="R1513" i="19"/>
  <c r="T1513" i="19" s="1"/>
  <c r="P1513" i="19"/>
  <c r="N1513" i="19"/>
  <c r="I1513" i="19"/>
  <c r="E1513" i="19"/>
  <c r="G1513" i="19" s="1"/>
  <c r="AA1512" i="19"/>
  <c r="X1512" i="19"/>
  <c r="R1512" i="19"/>
  <c r="P1512" i="19"/>
  <c r="N1512" i="19"/>
  <c r="I1512" i="19"/>
  <c r="E1512" i="19"/>
  <c r="G1512" i="19" s="1"/>
  <c r="AA1511" i="19"/>
  <c r="X1511" i="19"/>
  <c r="R1511" i="19"/>
  <c r="T1511" i="19" s="1"/>
  <c r="P1511" i="19"/>
  <c r="N1511" i="19"/>
  <c r="I1511" i="19"/>
  <c r="E1511" i="19"/>
  <c r="G1511" i="19" s="1"/>
  <c r="AA1510" i="19"/>
  <c r="X1510" i="19"/>
  <c r="R1510" i="19"/>
  <c r="T1510" i="19" s="1"/>
  <c r="P1510" i="19"/>
  <c r="N1510" i="19"/>
  <c r="I1510" i="19"/>
  <c r="E1510" i="19"/>
  <c r="G1510" i="19" s="1"/>
  <c r="AA1509" i="19"/>
  <c r="X1509" i="19"/>
  <c r="R1509" i="19"/>
  <c r="T1509" i="19" s="1"/>
  <c r="P1509" i="19"/>
  <c r="N1509" i="19"/>
  <c r="I1509" i="19"/>
  <c r="E1509" i="19"/>
  <c r="G1509" i="19" s="1"/>
  <c r="AA1508" i="19"/>
  <c r="X1508" i="19"/>
  <c r="R1508" i="19"/>
  <c r="T1508" i="19" s="1"/>
  <c r="P1508" i="19"/>
  <c r="N1508" i="19"/>
  <c r="I1508" i="19"/>
  <c r="E1508" i="19"/>
  <c r="G1508" i="19" s="1"/>
  <c r="AA1507" i="19"/>
  <c r="X1507" i="19"/>
  <c r="R1507" i="19"/>
  <c r="T1507" i="19" s="1"/>
  <c r="P1507" i="19"/>
  <c r="N1507" i="19"/>
  <c r="I1507" i="19"/>
  <c r="E1507" i="19"/>
  <c r="G1507" i="19" s="1"/>
  <c r="AA1506" i="19"/>
  <c r="X1506" i="19"/>
  <c r="R1506" i="19"/>
  <c r="T1506" i="19" s="1"/>
  <c r="P1506" i="19"/>
  <c r="N1506" i="19"/>
  <c r="I1506" i="19"/>
  <c r="E1506" i="19"/>
  <c r="G1506" i="19" s="1"/>
  <c r="AA1505" i="19"/>
  <c r="X1505" i="19"/>
  <c r="R1505" i="19"/>
  <c r="T1505" i="19" s="1"/>
  <c r="P1505" i="19"/>
  <c r="N1505" i="19"/>
  <c r="I1505" i="19"/>
  <c r="E1505" i="19"/>
  <c r="G1505" i="19" s="1"/>
  <c r="AA1504" i="19"/>
  <c r="X1504" i="19"/>
  <c r="R1504" i="19"/>
  <c r="T1504" i="19" s="1"/>
  <c r="P1504" i="19"/>
  <c r="N1504" i="19"/>
  <c r="I1504" i="19"/>
  <c r="E1504" i="19"/>
  <c r="G1504" i="19" s="1"/>
  <c r="AA1503" i="19"/>
  <c r="X1503" i="19"/>
  <c r="R1503" i="19"/>
  <c r="T1503" i="19" s="1"/>
  <c r="P1503" i="19"/>
  <c r="N1503" i="19"/>
  <c r="I1503" i="19"/>
  <c r="E1503" i="19"/>
  <c r="G1503" i="19" s="1"/>
  <c r="AA1502" i="19"/>
  <c r="X1502" i="19"/>
  <c r="R1502" i="19"/>
  <c r="T1502" i="19" s="1"/>
  <c r="P1502" i="19"/>
  <c r="N1502" i="19"/>
  <c r="I1502" i="19"/>
  <c r="E1502" i="19"/>
  <c r="G1502" i="19" s="1"/>
  <c r="AA1501" i="19"/>
  <c r="X1501" i="19"/>
  <c r="R1501" i="19"/>
  <c r="T1501" i="19" s="1"/>
  <c r="P1501" i="19"/>
  <c r="N1501" i="19"/>
  <c r="I1501" i="19"/>
  <c r="E1501" i="19"/>
  <c r="G1501" i="19" s="1"/>
  <c r="AA1500" i="19"/>
  <c r="X1500" i="19"/>
  <c r="R1500" i="19"/>
  <c r="T1500" i="19" s="1"/>
  <c r="P1500" i="19"/>
  <c r="N1500" i="19"/>
  <c r="I1500" i="19"/>
  <c r="E1500" i="19"/>
  <c r="G1500" i="19" s="1"/>
  <c r="AA1499" i="19"/>
  <c r="X1499" i="19"/>
  <c r="R1499" i="19"/>
  <c r="T1499" i="19" s="1"/>
  <c r="P1499" i="19"/>
  <c r="N1499" i="19"/>
  <c r="I1499" i="19"/>
  <c r="E1499" i="19"/>
  <c r="G1499" i="19" s="1"/>
  <c r="AA1498" i="19"/>
  <c r="X1498" i="19"/>
  <c r="R1498" i="19"/>
  <c r="T1498" i="19" s="1"/>
  <c r="P1498" i="19"/>
  <c r="N1498" i="19"/>
  <c r="I1498" i="19"/>
  <c r="E1498" i="19"/>
  <c r="G1498" i="19" s="1"/>
  <c r="AA1497" i="19"/>
  <c r="X1497" i="19"/>
  <c r="R1497" i="19"/>
  <c r="T1497" i="19" s="1"/>
  <c r="P1497" i="19"/>
  <c r="N1497" i="19"/>
  <c r="I1497" i="19"/>
  <c r="E1497" i="19"/>
  <c r="G1497" i="19" s="1"/>
  <c r="AA1496" i="19"/>
  <c r="X1496" i="19"/>
  <c r="R1496" i="19"/>
  <c r="T1496" i="19" s="1"/>
  <c r="P1496" i="19"/>
  <c r="N1496" i="19"/>
  <c r="I1496" i="19"/>
  <c r="E1496" i="19"/>
  <c r="G1496" i="19" s="1"/>
  <c r="AA1495" i="19"/>
  <c r="X1495" i="19"/>
  <c r="R1495" i="19"/>
  <c r="T1495" i="19" s="1"/>
  <c r="P1495" i="19"/>
  <c r="N1495" i="19"/>
  <c r="I1495" i="19"/>
  <c r="E1495" i="19"/>
  <c r="G1495" i="19" s="1"/>
  <c r="AA1494" i="19"/>
  <c r="X1494" i="19"/>
  <c r="R1494" i="19"/>
  <c r="T1494" i="19" s="1"/>
  <c r="P1494" i="19"/>
  <c r="N1494" i="19"/>
  <c r="I1494" i="19"/>
  <c r="E1494" i="19"/>
  <c r="G1494" i="19" s="1"/>
  <c r="AA1493" i="19"/>
  <c r="X1493" i="19"/>
  <c r="R1493" i="19"/>
  <c r="T1493" i="19" s="1"/>
  <c r="P1493" i="19"/>
  <c r="N1493" i="19"/>
  <c r="I1493" i="19"/>
  <c r="E1493" i="19"/>
  <c r="G1493" i="19" s="1"/>
  <c r="AA1492" i="19"/>
  <c r="X1492" i="19"/>
  <c r="R1492" i="19"/>
  <c r="T1492" i="19" s="1"/>
  <c r="P1492" i="19"/>
  <c r="N1492" i="19"/>
  <c r="I1492" i="19"/>
  <c r="E1492" i="19"/>
  <c r="G1492" i="19" s="1"/>
  <c r="AA1491" i="19"/>
  <c r="X1491" i="19"/>
  <c r="R1491" i="19"/>
  <c r="T1491" i="19" s="1"/>
  <c r="P1491" i="19"/>
  <c r="N1491" i="19"/>
  <c r="I1491" i="19"/>
  <c r="E1491" i="19"/>
  <c r="G1491" i="19" s="1"/>
  <c r="AA1490" i="19"/>
  <c r="X1490" i="19"/>
  <c r="R1490" i="19"/>
  <c r="T1490" i="19" s="1"/>
  <c r="P1490" i="19"/>
  <c r="N1490" i="19"/>
  <c r="I1490" i="19"/>
  <c r="E1490" i="19"/>
  <c r="G1490" i="19" s="1"/>
  <c r="AA1489" i="19"/>
  <c r="X1489" i="19"/>
  <c r="R1489" i="19"/>
  <c r="T1489" i="19" s="1"/>
  <c r="P1489" i="19"/>
  <c r="N1489" i="19"/>
  <c r="I1489" i="19"/>
  <c r="E1489" i="19"/>
  <c r="G1489" i="19" s="1"/>
  <c r="AA1488" i="19"/>
  <c r="X1488" i="19"/>
  <c r="R1488" i="19"/>
  <c r="T1488" i="19" s="1"/>
  <c r="P1488" i="19"/>
  <c r="N1488" i="19"/>
  <c r="I1488" i="19"/>
  <c r="E1488" i="19"/>
  <c r="G1488" i="19" s="1"/>
  <c r="AA1487" i="19"/>
  <c r="X1487" i="19"/>
  <c r="R1487" i="19"/>
  <c r="T1487" i="19" s="1"/>
  <c r="P1487" i="19"/>
  <c r="N1487" i="19"/>
  <c r="I1487" i="19"/>
  <c r="E1487" i="19"/>
  <c r="G1487" i="19" s="1"/>
  <c r="AA1486" i="19"/>
  <c r="X1486" i="19"/>
  <c r="R1486" i="19"/>
  <c r="T1486" i="19" s="1"/>
  <c r="P1486" i="19"/>
  <c r="N1486" i="19"/>
  <c r="I1486" i="19"/>
  <c r="E1486" i="19"/>
  <c r="G1486" i="19" s="1"/>
  <c r="AA1485" i="19"/>
  <c r="X1485" i="19"/>
  <c r="R1485" i="19"/>
  <c r="T1485" i="19" s="1"/>
  <c r="P1485" i="19"/>
  <c r="N1485" i="19"/>
  <c r="I1485" i="19"/>
  <c r="E1485" i="19"/>
  <c r="G1485" i="19" s="1"/>
  <c r="AA1484" i="19"/>
  <c r="X1484" i="19"/>
  <c r="R1484" i="19"/>
  <c r="T1484" i="19" s="1"/>
  <c r="P1484" i="19"/>
  <c r="N1484" i="19"/>
  <c r="I1484" i="19"/>
  <c r="E1484" i="19"/>
  <c r="G1484" i="19" s="1"/>
  <c r="AA1483" i="19"/>
  <c r="X1483" i="19"/>
  <c r="R1483" i="19"/>
  <c r="T1483" i="19" s="1"/>
  <c r="P1483" i="19"/>
  <c r="N1483" i="19"/>
  <c r="I1483" i="19"/>
  <c r="E1483" i="19"/>
  <c r="G1483" i="19" s="1"/>
  <c r="AA1482" i="19"/>
  <c r="X1482" i="19"/>
  <c r="R1482" i="19"/>
  <c r="T1482" i="19" s="1"/>
  <c r="P1482" i="19"/>
  <c r="N1482" i="19"/>
  <c r="I1482" i="19"/>
  <c r="E1482" i="19"/>
  <c r="G1482" i="19" s="1"/>
  <c r="AA1481" i="19"/>
  <c r="X1481" i="19"/>
  <c r="R1481" i="19"/>
  <c r="T1481" i="19" s="1"/>
  <c r="P1481" i="19"/>
  <c r="N1481" i="19"/>
  <c r="I1481" i="19"/>
  <c r="E1481" i="19"/>
  <c r="G1481" i="19" s="1"/>
  <c r="AA1480" i="19"/>
  <c r="X1480" i="19"/>
  <c r="R1480" i="19"/>
  <c r="T1480" i="19" s="1"/>
  <c r="P1480" i="19"/>
  <c r="N1480" i="19"/>
  <c r="I1480" i="19"/>
  <c r="E1480" i="19"/>
  <c r="G1480" i="19" s="1"/>
  <c r="AA1479" i="19"/>
  <c r="X1479" i="19"/>
  <c r="R1479" i="19"/>
  <c r="T1479" i="19" s="1"/>
  <c r="P1479" i="19"/>
  <c r="N1479" i="19"/>
  <c r="I1479" i="19"/>
  <c r="E1479" i="19"/>
  <c r="G1479" i="19" s="1"/>
  <c r="AA1478" i="19"/>
  <c r="X1478" i="19"/>
  <c r="R1478" i="19"/>
  <c r="T1478" i="19" s="1"/>
  <c r="P1478" i="19"/>
  <c r="N1478" i="19"/>
  <c r="I1478" i="19"/>
  <c r="E1478" i="19"/>
  <c r="G1478" i="19" s="1"/>
  <c r="AA1477" i="19"/>
  <c r="X1477" i="19"/>
  <c r="R1477" i="19"/>
  <c r="T1477" i="19" s="1"/>
  <c r="P1477" i="19"/>
  <c r="N1477" i="19"/>
  <c r="I1477" i="19"/>
  <c r="E1477" i="19"/>
  <c r="G1477" i="19" s="1"/>
  <c r="AA1476" i="19"/>
  <c r="X1476" i="19"/>
  <c r="R1476" i="19"/>
  <c r="T1476" i="19" s="1"/>
  <c r="P1476" i="19"/>
  <c r="N1476" i="19"/>
  <c r="I1476" i="19"/>
  <c r="E1476" i="19"/>
  <c r="G1476" i="19" s="1"/>
  <c r="AA1475" i="19"/>
  <c r="X1475" i="19"/>
  <c r="R1475" i="19"/>
  <c r="T1475" i="19" s="1"/>
  <c r="P1475" i="19"/>
  <c r="N1475" i="19"/>
  <c r="I1475" i="19"/>
  <c r="E1475" i="19"/>
  <c r="G1475" i="19" s="1"/>
  <c r="AA1474" i="19"/>
  <c r="X1474" i="19"/>
  <c r="R1474" i="19"/>
  <c r="T1474" i="19" s="1"/>
  <c r="P1474" i="19"/>
  <c r="N1474" i="19"/>
  <c r="I1474" i="19"/>
  <c r="E1474" i="19"/>
  <c r="G1474" i="19" s="1"/>
  <c r="AA1473" i="19"/>
  <c r="X1473" i="19"/>
  <c r="R1473" i="19"/>
  <c r="T1473" i="19" s="1"/>
  <c r="P1473" i="19"/>
  <c r="N1473" i="19"/>
  <c r="I1473" i="19"/>
  <c r="E1473" i="19"/>
  <c r="G1473" i="19" s="1"/>
  <c r="AA1472" i="19"/>
  <c r="X1472" i="19"/>
  <c r="R1472" i="19"/>
  <c r="T1472" i="19" s="1"/>
  <c r="P1472" i="19"/>
  <c r="N1472" i="19"/>
  <c r="I1472" i="19"/>
  <c r="E1472" i="19"/>
  <c r="G1472" i="19" s="1"/>
  <c r="AA1471" i="19"/>
  <c r="X1471" i="19"/>
  <c r="R1471" i="19"/>
  <c r="T1471" i="19" s="1"/>
  <c r="P1471" i="19"/>
  <c r="N1471" i="19"/>
  <c r="I1471" i="19"/>
  <c r="E1471" i="19"/>
  <c r="G1471" i="19" s="1"/>
  <c r="AA1470" i="19"/>
  <c r="X1470" i="19"/>
  <c r="R1470" i="19"/>
  <c r="T1470" i="19" s="1"/>
  <c r="P1470" i="19"/>
  <c r="N1470" i="19"/>
  <c r="I1470" i="19"/>
  <c r="E1470" i="19"/>
  <c r="G1470" i="19" s="1"/>
  <c r="AA1469" i="19"/>
  <c r="X1469" i="19"/>
  <c r="R1469" i="19"/>
  <c r="T1469" i="19" s="1"/>
  <c r="P1469" i="19"/>
  <c r="N1469" i="19"/>
  <c r="I1469" i="19"/>
  <c r="E1469" i="19"/>
  <c r="G1469" i="19" s="1"/>
  <c r="AA1468" i="19"/>
  <c r="X1468" i="19"/>
  <c r="R1468" i="19"/>
  <c r="T1468" i="19" s="1"/>
  <c r="P1468" i="19"/>
  <c r="N1468" i="19"/>
  <c r="I1468" i="19"/>
  <c r="E1468" i="19"/>
  <c r="G1468" i="19" s="1"/>
  <c r="AA1467" i="19"/>
  <c r="X1467" i="19"/>
  <c r="R1467" i="19"/>
  <c r="T1467" i="19" s="1"/>
  <c r="P1467" i="19"/>
  <c r="N1467" i="19"/>
  <c r="I1467" i="19"/>
  <c r="E1467" i="19"/>
  <c r="G1467" i="19" s="1"/>
  <c r="AA1466" i="19"/>
  <c r="X1466" i="19"/>
  <c r="R1466" i="19"/>
  <c r="T1466" i="19" s="1"/>
  <c r="P1466" i="19"/>
  <c r="N1466" i="19"/>
  <c r="I1466" i="19"/>
  <c r="E1466" i="19"/>
  <c r="G1466" i="19" s="1"/>
  <c r="AA1465" i="19"/>
  <c r="X1465" i="19"/>
  <c r="R1465" i="19"/>
  <c r="T1465" i="19" s="1"/>
  <c r="P1465" i="19"/>
  <c r="N1465" i="19"/>
  <c r="I1465" i="19"/>
  <c r="E1465" i="19"/>
  <c r="G1465" i="19" s="1"/>
  <c r="AA1464" i="19"/>
  <c r="X1464" i="19"/>
  <c r="R1464" i="19"/>
  <c r="T1464" i="19" s="1"/>
  <c r="P1464" i="19"/>
  <c r="N1464" i="19"/>
  <c r="I1464" i="19"/>
  <c r="E1464" i="19"/>
  <c r="G1464" i="19" s="1"/>
  <c r="AA1463" i="19"/>
  <c r="X1463" i="19"/>
  <c r="R1463" i="19"/>
  <c r="T1463" i="19" s="1"/>
  <c r="P1463" i="19"/>
  <c r="N1463" i="19"/>
  <c r="I1463" i="19"/>
  <c r="E1463" i="19"/>
  <c r="G1463" i="19" s="1"/>
  <c r="AA1462" i="19"/>
  <c r="X1462" i="19"/>
  <c r="R1462" i="19"/>
  <c r="T1462" i="19" s="1"/>
  <c r="P1462" i="19"/>
  <c r="N1462" i="19"/>
  <c r="I1462" i="19"/>
  <c r="E1462" i="19"/>
  <c r="G1462" i="19" s="1"/>
  <c r="AA1461" i="19"/>
  <c r="X1461" i="19"/>
  <c r="R1461" i="19"/>
  <c r="T1461" i="19" s="1"/>
  <c r="P1461" i="19"/>
  <c r="N1461" i="19"/>
  <c r="I1461" i="19"/>
  <c r="E1461" i="19"/>
  <c r="G1461" i="19" s="1"/>
  <c r="AA1460" i="19"/>
  <c r="X1460" i="19"/>
  <c r="R1460" i="19"/>
  <c r="T1460" i="19" s="1"/>
  <c r="P1460" i="19"/>
  <c r="N1460" i="19"/>
  <c r="I1460" i="19"/>
  <c r="E1460" i="19"/>
  <c r="G1460" i="19" s="1"/>
  <c r="AA1459" i="19"/>
  <c r="X1459" i="19"/>
  <c r="R1459" i="19"/>
  <c r="T1459" i="19" s="1"/>
  <c r="P1459" i="19"/>
  <c r="N1459" i="19"/>
  <c r="I1459" i="19"/>
  <c r="E1459" i="19"/>
  <c r="G1459" i="19" s="1"/>
  <c r="AA1458" i="19"/>
  <c r="X1458" i="19"/>
  <c r="R1458" i="19"/>
  <c r="T1458" i="19" s="1"/>
  <c r="P1458" i="19"/>
  <c r="N1458" i="19"/>
  <c r="I1458" i="19"/>
  <c r="E1458" i="19"/>
  <c r="G1458" i="19" s="1"/>
  <c r="AA1457" i="19"/>
  <c r="X1457" i="19"/>
  <c r="R1457" i="19"/>
  <c r="T1457" i="19" s="1"/>
  <c r="P1457" i="19"/>
  <c r="N1457" i="19"/>
  <c r="I1457" i="19"/>
  <c r="E1457" i="19"/>
  <c r="G1457" i="19" s="1"/>
  <c r="AA1456" i="19"/>
  <c r="X1456" i="19"/>
  <c r="R1456" i="19"/>
  <c r="T1456" i="19" s="1"/>
  <c r="P1456" i="19"/>
  <c r="N1456" i="19"/>
  <c r="I1456" i="19"/>
  <c r="E1456" i="19"/>
  <c r="G1456" i="19" s="1"/>
  <c r="AA1455" i="19"/>
  <c r="X1455" i="19"/>
  <c r="R1455" i="19"/>
  <c r="T1455" i="19" s="1"/>
  <c r="P1455" i="19"/>
  <c r="N1455" i="19"/>
  <c r="I1455" i="19"/>
  <c r="E1455" i="19"/>
  <c r="G1455" i="19" s="1"/>
  <c r="AA1454" i="19"/>
  <c r="X1454" i="19"/>
  <c r="R1454" i="19"/>
  <c r="T1454" i="19" s="1"/>
  <c r="P1454" i="19"/>
  <c r="N1454" i="19"/>
  <c r="I1454" i="19"/>
  <c r="E1454" i="19"/>
  <c r="G1454" i="19" s="1"/>
  <c r="AA1453" i="19"/>
  <c r="X1453" i="19"/>
  <c r="R1453" i="19"/>
  <c r="T1453" i="19" s="1"/>
  <c r="P1453" i="19"/>
  <c r="N1453" i="19"/>
  <c r="I1453" i="19"/>
  <c r="E1453" i="19"/>
  <c r="G1453" i="19" s="1"/>
  <c r="AA1452" i="19"/>
  <c r="X1452" i="19"/>
  <c r="R1452" i="19"/>
  <c r="T1452" i="19" s="1"/>
  <c r="P1452" i="19"/>
  <c r="N1452" i="19"/>
  <c r="I1452" i="19"/>
  <c r="E1452" i="19"/>
  <c r="G1452" i="19" s="1"/>
  <c r="AA1451" i="19"/>
  <c r="X1451" i="19"/>
  <c r="R1451" i="19"/>
  <c r="T1451" i="19" s="1"/>
  <c r="P1451" i="19"/>
  <c r="N1451" i="19"/>
  <c r="I1451" i="19"/>
  <c r="E1451" i="19"/>
  <c r="G1451" i="19" s="1"/>
  <c r="AA1450" i="19"/>
  <c r="X1450" i="19"/>
  <c r="R1450" i="19"/>
  <c r="T1450" i="19" s="1"/>
  <c r="P1450" i="19"/>
  <c r="N1450" i="19"/>
  <c r="I1450" i="19"/>
  <c r="E1450" i="19"/>
  <c r="G1450" i="19" s="1"/>
  <c r="AA1449" i="19"/>
  <c r="X1449" i="19"/>
  <c r="R1449" i="19"/>
  <c r="T1449" i="19" s="1"/>
  <c r="P1449" i="19"/>
  <c r="N1449" i="19"/>
  <c r="I1449" i="19"/>
  <c r="E1449" i="19"/>
  <c r="G1449" i="19" s="1"/>
  <c r="AA1448" i="19"/>
  <c r="X1448" i="19"/>
  <c r="R1448" i="19"/>
  <c r="T1448" i="19" s="1"/>
  <c r="P1448" i="19"/>
  <c r="N1448" i="19"/>
  <c r="I1448" i="19"/>
  <c r="E1448" i="19"/>
  <c r="G1448" i="19" s="1"/>
  <c r="AA1447" i="19"/>
  <c r="X1447" i="19"/>
  <c r="R1447" i="19"/>
  <c r="T1447" i="19" s="1"/>
  <c r="P1447" i="19"/>
  <c r="N1447" i="19"/>
  <c r="I1447" i="19"/>
  <c r="E1447" i="19"/>
  <c r="G1447" i="19" s="1"/>
  <c r="AA1446" i="19"/>
  <c r="X1446" i="19"/>
  <c r="R1446" i="19"/>
  <c r="T1446" i="19" s="1"/>
  <c r="P1446" i="19"/>
  <c r="N1446" i="19"/>
  <c r="I1446" i="19"/>
  <c r="E1446" i="19"/>
  <c r="G1446" i="19" s="1"/>
  <c r="AA1445" i="19"/>
  <c r="X1445" i="19"/>
  <c r="R1445" i="19"/>
  <c r="T1445" i="19" s="1"/>
  <c r="P1445" i="19"/>
  <c r="N1445" i="19"/>
  <c r="I1445" i="19"/>
  <c r="E1445" i="19"/>
  <c r="G1445" i="19" s="1"/>
  <c r="AA1444" i="19"/>
  <c r="X1444" i="19"/>
  <c r="R1444" i="19"/>
  <c r="T1444" i="19" s="1"/>
  <c r="P1444" i="19"/>
  <c r="N1444" i="19"/>
  <c r="I1444" i="19"/>
  <c r="E1444" i="19"/>
  <c r="G1444" i="19" s="1"/>
  <c r="AA1443" i="19"/>
  <c r="X1443" i="19"/>
  <c r="R1443" i="19"/>
  <c r="T1443" i="19" s="1"/>
  <c r="P1443" i="19"/>
  <c r="N1443" i="19"/>
  <c r="I1443" i="19"/>
  <c r="E1443" i="19"/>
  <c r="G1443" i="19" s="1"/>
  <c r="AA1442" i="19"/>
  <c r="X1442" i="19"/>
  <c r="R1442" i="19"/>
  <c r="T1442" i="19" s="1"/>
  <c r="P1442" i="19"/>
  <c r="N1442" i="19"/>
  <c r="I1442" i="19"/>
  <c r="E1442" i="19"/>
  <c r="G1442" i="19" s="1"/>
  <c r="AA1441" i="19"/>
  <c r="X1441" i="19"/>
  <c r="R1441" i="19"/>
  <c r="T1441" i="19" s="1"/>
  <c r="P1441" i="19"/>
  <c r="N1441" i="19"/>
  <c r="I1441" i="19"/>
  <c r="E1441" i="19"/>
  <c r="G1441" i="19" s="1"/>
  <c r="AA1440" i="19"/>
  <c r="X1440" i="19"/>
  <c r="R1440" i="19"/>
  <c r="T1440" i="19" s="1"/>
  <c r="P1440" i="19"/>
  <c r="N1440" i="19"/>
  <c r="I1440" i="19"/>
  <c r="E1440" i="19"/>
  <c r="G1440" i="19" s="1"/>
  <c r="AA1439" i="19"/>
  <c r="X1439" i="19"/>
  <c r="R1439" i="19"/>
  <c r="T1439" i="19" s="1"/>
  <c r="P1439" i="19"/>
  <c r="N1439" i="19"/>
  <c r="I1439" i="19"/>
  <c r="E1439" i="19"/>
  <c r="G1439" i="19" s="1"/>
  <c r="AA1438" i="19"/>
  <c r="X1438" i="19"/>
  <c r="R1438" i="19"/>
  <c r="T1438" i="19" s="1"/>
  <c r="P1438" i="19"/>
  <c r="N1438" i="19"/>
  <c r="I1438" i="19"/>
  <c r="E1438" i="19"/>
  <c r="G1438" i="19" s="1"/>
  <c r="AA1437" i="19"/>
  <c r="X1437" i="19"/>
  <c r="R1437" i="19"/>
  <c r="T1437" i="19" s="1"/>
  <c r="P1437" i="19"/>
  <c r="N1437" i="19"/>
  <c r="I1437" i="19"/>
  <c r="E1437" i="19"/>
  <c r="G1437" i="19" s="1"/>
  <c r="AA1436" i="19"/>
  <c r="X1436" i="19"/>
  <c r="R1436" i="19"/>
  <c r="T1436" i="19" s="1"/>
  <c r="P1436" i="19"/>
  <c r="N1436" i="19"/>
  <c r="I1436" i="19"/>
  <c r="E1436" i="19"/>
  <c r="G1436" i="19" s="1"/>
  <c r="AA1435" i="19"/>
  <c r="X1435" i="19"/>
  <c r="R1435" i="19"/>
  <c r="T1435" i="19" s="1"/>
  <c r="P1435" i="19"/>
  <c r="N1435" i="19"/>
  <c r="I1435" i="19"/>
  <c r="E1435" i="19"/>
  <c r="G1435" i="19" s="1"/>
  <c r="AA1434" i="19"/>
  <c r="X1434" i="19"/>
  <c r="R1434" i="19"/>
  <c r="T1434" i="19" s="1"/>
  <c r="P1434" i="19"/>
  <c r="N1434" i="19"/>
  <c r="I1434" i="19"/>
  <c r="E1434" i="19"/>
  <c r="G1434" i="19" s="1"/>
  <c r="AA1433" i="19"/>
  <c r="X1433" i="19"/>
  <c r="R1433" i="19"/>
  <c r="T1433" i="19" s="1"/>
  <c r="P1433" i="19"/>
  <c r="N1433" i="19"/>
  <c r="I1433" i="19"/>
  <c r="E1433" i="19"/>
  <c r="G1433" i="19" s="1"/>
  <c r="AA1432" i="19"/>
  <c r="X1432" i="19"/>
  <c r="R1432" i="19"/>
  <c r="T1432" i="19" s="1"/>
  <c r="P1432" i="19"/>
  <c r="N1432" i="19"/>
  <c r="I1432" i="19"/>
  <c r="E1432" i="19"/>
  <c r="G1432" i="19" s="1"/>
  <c r="AA1431" i="19"/>
  <c r="X1431" i="19"/>
  <c r="R1431" i="19"/>
  <c r="T1431" i="19" s="1"/>
  <c r="P1431" i="19"/>
  <c r="N1431" i="19"/>
  <c r="I1431" i="19"/>
  <c r="E1431" i="19"/>
  <c r="G1431" i="19" s="1"/>
  <c r="AA1430" i="19"/>
  <c r="X1430" i="19"/>
  <c r="R1430" i="19"/>
  <c r="T1430" i="19" s="1"/>
  <c r="P1430" i="19"/>
  <c r="N1430" i="19"/>
  <c r="I1430" i="19"/>
  <c r="E1430" i="19"/>
  <c r="G1430" i="19" s="1"/>
  <c r="AA1429" i="19"/>
  <c r="X1429" i="19"/>
  <c r="R1429" i="19"/>
  <c r="T1429" i="19" s="1"/>
  <c r="P1429" i="19"/>
  <c r="N1429" i="19"/>
  <c r="I1429" i="19"/>
  <c r="E1429" i="19"/>
  <c r="G1429" i="19" s="1"/>
  <c r="AA1428" i="19"/>
  <c r="X1428" i="19"/>
  <c r="R1428" i="19"/>
  <c r="T1428" i="19" s="1"/>
  <c r="P1428" i="19"/>
  <c r="N1428" i="19"/>
  <c r="I1428" i="19"/>
  <c r="E1428" i="19"/>
  <c r="G1428" i="19" s="1"/>
  <c r="AA1427" i="19"/>
  <c r="X1427" i="19"/>
  <c r="R1427" i="19"/>
  <c r="T1427" i="19" s="1"/>
  <c r="P1427" i="19"/>
  <c r="N1427" i="19"/>
  <c r="I1427" i="19"/>
  <c r="E1427" i="19"/>
  <c r="G1427" i="19" s="1"/>
  <c r="AA1426" i="19"/>
  <c r="X1426" i="19"/>
  <c r="R1426" i="19"/>
  <c r="T1426" i="19" s="1"/>
  <c r="P1426" i="19"/>
  <c r="N1426" i="19"/>
  <c r="I1426" i="19"/>
  <c r="E1426" i="19"/>
  <c r="G1426" i="19" s="1"/>
  <c r="AA1425" i="19"/>
  <c r="X1425" i="19"/>
  <c r="R1425" i="19"/>
  <c r="T1425" i="19" s="1"/>
  <c r="P1425" i="19"/>
  <c r="N1425" i="19"/>
  <c r="I1425" i="19"/>
  <c r="E1425" i="19"/>
  <c r="G1425" i="19" s="1"/>
  <c r="AA1424" i="19"/>
  <c r="X1424" i="19"/>
  <c r="R1424" i="19"/>
  <c r="T1424" i="19" s="1"/>
  <c r="P1424" i="19"/>
  <c r="N1424" i="19"/>
  <c r="I1424" i="19"/>
  <c r="E1424" i="19"/>
  <c r="G1424" i="19" s="1"/>
  <c r="AA1423" i="19"/>
  <c r="X1423" i="19"/>
  <c r="R1423" i="19"/>
  <c r="T1423" i="19" s="1"/>
  <c r="P1423" i="19"/>
  <c r="N1423" i="19"/>
  <c r="I1423" i="19"/>
  <c r="E1423" i="19"/>
  <c r="G1423" i="19" s="1"/>
  <c r="AA1422" i="19"/>
  <c r="X1422" i="19"/>
  <c r="R1422" i="19"/>
  <c r="T1422" i="19" s="1"/>
  <c r="P1422" i="19"/>
  <c r="N1422" i="19"/>
  <c r="I1422" i="19"/>
  <c r="E1422" i="19"/>
  <c r="G1422" i="19" s="1"/>
  <c r="AA1421" i="19"/>
  <c r="X1421" i="19"/>
  <c r="R1421" i="19"/>
  <c r="P1421" i="19"/>
  <c r="N1421" i="19"/>
  <c r="I1421" i="19"/>
  <c r="E1421" i="19"/>
  <c r="G1421" i="19" s="1"/>
  <c r="AA1420" i="19"/>
  <c r="X1420" i="19"/>
  <c r="R1420" i="19"/>
  <c r="T1420" i="19" s="1"/>
  <c r="P1420" i="19"/>
  <c r="N1420" i="19"/>
  <c r="I1420" i="19"/>
  <c r="E1420" i="19"/>
  <c r="G1420" i="19" s="1"/>
  <c r="AA1419" i="19"/>
  <c r="X1419" i="19"/>
  <c r="R1419" i="19"/>
  <c r="P1419" i="19"/>
  <c r="N1419" i="19"/>
  <c r="I1419" i="19"/>
  <c r="E1419" i="19"/>
  <c r="G1419" i="19" s="1"/>
  <c r="AA1418" i="19"/>
  <c r="X1418" i="19"/>
  <c r="R1418" i="19"/>
  <c r="T1418" i="19" s="1"/>
  <c r="P1418" i="19"/>
  <c r="N1418" i="19"/>
  <c r="I1418" i="19"/>
  <c r="E1418" i="19"/>
  <c r="G1418" i="19" s="1"/>
  <c r="AA1417" i="19"/>
  <c r="X1417" i="19"/>
  <c r="R1417" i="19"/>
  <c r="T1417" i="19" s="1"/>
  <c r="P1417" i="19"/>
  <c r="N1417" i="19"/>
  <c r="I1417" i="19"/>
  <c r="E1417" i="19"/>
  <c r="G1417" i="19" s="1"/>
  <c r="AA1416" i="19"/>
  <c r="X1416" i="19"/>
  <c r="R1416" i="19"/>
  <c r="T1416" i="19" s="1"/>
  <c r="P1416" i="19"/>
  <c r="N1416" i="19"/>
  <c r="I1416" i="19"/>
  <c r="E1416" i="19"/>
  <c r="G1416" i="19" s="1"/>
  <c r="AA1415" i="19"/>
  <c r="X1415" i="19"/>
  <c r="R1415" i="19"/>
  <c r="P1415" i="19"/>
  <c r="N1415" i="19"/>
  <c r="I1415" i="19"/>
  <c r="E1415" i="19"/>
  <c r="G1415" i="19" s="1"/>
  <c r="AA1414" i="19"/>
  <c r="X1414" i="19"/>
  <c r="R1414" i="19"/>
  <c r="T1414" i="19" s="1"/>
  <c r="P1414" i="19"/>
  <c r="N1414" i="19"/>
  <c r="I1414" i="19"/>
  <c r="E1414" i="19"/>
  <c r="G1414" i="19" s="1"/>
  <c r="AA1413" i="19"/>
  <c r="X1413" i="19"/>
  <c r="R1413" i="19"/>
  <c r="T1413" i="19" s="1"/>
  <c r="P1413" i="19"/>
  <c r="N1413" i="19"/>
  <c r="I1413" i="19"/>
  <c r="E1413" i="19"/>
  <c r="G1413" i="19" s="1"/>
  <c r="AA1412" i="19"/>
  <c r="X1412" i="19"/>
  <c r="R1412" i="19"/>
  <c r="T1412" i="19" s="1"/>
  <c r="P1412" i="19"/>
  <c r="N1412" i="19"/>
  <c r="I1412" i="19"/>
  <c r="E1412" i="19"/>
  <c r="G1412" i="19" s="1"/>
  <c r="AA1411" i="19"/>
  <c r="X1411" i="19"/>
  <c r="R1411" i="19"/>
  <c r="P1411" i="19"/>
  <c r="N1411" i="19"/>
  <c r="I1411" i="19"/>
  <c r="E1411" i="19"/>
  <c r="G1411" i="19" s="1"/>
  <c r="AA1410" i="19"/>
  <c r="X1410" i="19"/>
  <c r="R1410" i="19"/>
  <c r="T1410" i="19" s="1"/>
  <c r="P1410" i="19"/>
  <c r="N1410" i="19"/>
  <c r="I1410" i="19"/>
  <c r="E1410" i="19"/>
  <c r="G1410" i="19" s="1"/>
  <c r="AA1409" i="19"/>
  <c r="X1409" i="19"/>
  <c r="R1409" i="19"/>
  <c r="T1409" i="19" s="1"/>
  <c r="P1409" i="19"/>
  <c r="N1409" i="19"/>
  <c r="I1409" i="19"/>
  <c r="E1409" i="19"/>
  <c r="G1409" i="19" s="1"/>
  <c r="AA1408" i="19"/>
  <c r="X1408" i="19"/>
  <c r="R1408" i="19"/>
  <c r="T1408" i="19" s="1"/>
  <c r="P1408" i="19"/>
  <c r="N1408" i="19"/>
  <c r="I1408" i="19"/>
  <c r="E1408" i="19"/>
  <c r="G1408" i="19" s="1"/>
  <c r="AA1407" i="19"/>
  <c r="X1407" i="19"/>
  <c r="R1407" i="19"/>
  <c r="T1407" i="19" s="1"/>
  <c r="P1407" i="19"/>
  <c r="N1407" i="19"/>
  <c r="I1407" i="19"/>
  <c r="E1407" i="19"/>
  <c r="G1407" i="19" s="1"/>
  <c r="AA1406" i="19"/>
  <c r="X1406" i="19"/>
  <c r="R1406" i="19"/>
  <c r="T1406" i="19" s="1"/>
  <c r="P1406" i="19"/>
  <c r="N1406" i="19"/>
  <c r="I1406" i="19"/>
  <c r="E1406" i="19"/>
  <c r="G1406" i="19" s="1"/>
  <c r="AA1405" i="19"/>
  <c r="X1405" i="19"/>
  <c r="R1405" i="19"/>
  <c r="T1405" i="19" s="1"/>
  <c r="P1405" i="19"/>
  <c r="N1405" i="19"/>
  <c r="I1405" i="19"/>
  <c r="E1405" i="19"/>
  <c r="G1405" i="19" s="1"/>
  <c r="AA1404" i="19"/>
  <c r="X1404" i="19"/>
  <c r="R1404" i="19"/>
  <c r="T1404" i="19" s="1"/>
  <c r="P1404" i="19"/>
  <c r="N1404" i="19"/>
  <c r="I1404" i="19"/>
  <c r="E1404" i="19"/>
  <c r="G1404" i="19" s="1"/>
  <c r="AA1403" i="19"/>
  <c r="X1403" i="19"/>
  <c r="R1403" i="19"/>
  <c r="T1403" i="19" s="1"/>
  <c r="P1403" i="19"/>
  <c r="N1403" i="19"/>
  <c r="I1403" i="19"/>
  <c r="E1403" i="19"/>
  <c r="G1403" i="19" s="1"/>
  <c r="AA1402" i="19"/>
  <c r="X1402" i="19"/>
  <c r="R1402" i="19"/>
  <c r="T1402" i="19" s="1"/>
  <c r="P1402" i="19"/>
  <c r="N1402" i="19"/>
  <c r="I1402" i="19"/>
  <c r="E1402" i="19"/>
  <c r="G1402" i="19" s="1"/>
  <c r="AA1401" i="19"/>
  <c r="X1401" i="19"/>
  <c r="R1401" i="19"/>
  <c r="T1401" i="19" s="1"/>
  <c r="P1401" i="19"/>
  <c r="N1401" i="19"/>
  <c r="I1401" i="19"/>
  <c r="E1401" i="19"/>
  <c r="G1401" i="19" s="1"/>
  <c r="AA1400" i="19"/>
  <c r="X1400" i="19"/>
  <c r="R1400" i="19"/>
  <c r="T1400" i="19" s="1"/>
  <c r="P1400" i="19"/>
  <c r="N1400" i="19"/>
  <c r="I1400" i="19"/>
  <c r="E1400" i="19"/>
  <c r="G1400" i="19" s="1"/>
  <c r="AA1399" i="19"/>
  <c r="X1399" i="19"/>
  <c r="R1399" i="19"/>
  <c r="T1399" i="19" s="1"/>
  <c r="P1399" i="19"/>
  <c r="N1399" i="19"/>
  <c r="I1399" i="19"/>
  <c r="E1399" i="19"/>
  <c r="G1399" i="19" s="1"/>
  <c r="AA1398" i="19"/>
  <c r="X1398" i="19"/>
  <c r="R1398" i="19"/>
  <c r="T1398" i="19" s="1"/>
  <c r="P1398" i="19"/>
  <c r="N1398" i="19"/>
  <c r="I1398" i="19"/>
  <c r="E1398" i="19"/>
  <c r="G1398" i="19" s="1"/>
  <c r="AA1397" i="19"/>
  <c r="X1397" i="19"/>
  <c r="R1397" i="19"/>
  <c r="T1397" i="19" s="1"/>
  <c r="P1397" i="19"/>
  <c r="N1397" i="19"/>
  <c r="I1397" i="19"/>
  <c r="E1397" i="19"/>
  <c r="G1397" i="19" s="1"/>
  <c r="AA1396" i="19"/>
  <c r="X1396" i="19"/>
  <c r="R1396" i="19"/>
  <c r="T1396" i="19" s="1"/>
  <c r="P1396" i="19"/>
  <c r="N1396" i="19"/>
  <c r="I1396" i="19"/>
  <c r="E1396" i="19"/>
  <c r="G1396" i="19" s="1"/>
  <c r="AA1395" i="19"/>
  <c r="X1395" i="19"/>
  <c r="R1395" i="19"/>
  <c r="T1395" i="19" s="1"/>
  <c r="P1395" i="19"/>
  <c r="N1395" i="19"/>
  <c r="I1395" i="19"/>
  <c r="E1395" i="19"/>
  <c r="G1395" i="19" s="1"/>
  <c r="AA1394" i="19"/>
  <c r="X1394" i="19"/>
  <c r="R1394" i="19"/>
  <c r="T1394" i="19" s="1"/>
  <c r="P1394" i="19"/>
  <c r="N1394" i="19"/>
  <c r="I1394" i="19"/>
  <c r="E1394" i="19"/>
  <c r="G1394" i="19" s="1"/>
  <c r="AA1393" i="19"/>
  <c r="X1393" i="19"/>
  <c r="R1393" i="19"/>
  <c r="T1393" i="19" s="1"/>
  <c r="P1393" i="19"/>
  <c r="N1393" i="19"/>
  <c r="I1393" i="19"/>
  <c r="E1393" i="19"/>
  <c r="G1393" i="19" s="1"/>
  <c r="AA1392" i="19"/>
  <c r="X1392" i="19"/>
  <c r="R1392" i="19"/>
  <c r="T1392" i="19" s="1"/>
  <c r="P1392" i="19"/>
  <c r="N1392" i="19"/>
  <c r="I1392" i="19"/>
  <c r="E1392" i="19"/>
  <c r="G1392" i="19" s="1"/>
  <c r="AA1391" i="19"/>
  <c r="X1391" i="19"/>
  <c r="R1391" i="19"/>
  <c r="T1391" i="19" s="1"/>
  <c r="P1391" i="19"/>
  <c r="N1391" i="19"/>
  <c r="I1391" i="19"/>
  <c r="E1391" i="19"/>
  <c r="G1391" i="19" s="1"/>
  <c r="AA1390" i="19"/>
  <c r="X1390" i="19"/>
  <c r="R1390" i="19"/>
  <c r="T1390" i="19" s="1"/>
  <c r="P1390" i="19"/>
  <c r="N1390" i="19"/>
  <c r="I1390" i="19"/>
  <c r="E1390" i="19"/>
  <c r="G1390" i="19" s="1"/>
  <c r="AA1389" i="19"/>
  <c r="X1389" i="19"/>
  <c r="R1389" i="19"/>
  <c r="T1389" i="19" s="1"/>
  <c r="P1389" i="19"/>
  <c r="N1389" i="19"/>
  <c r="I1389" i="19"/>
  <c r="E1389" i="19"/>
  <c r="G1389" i="19" s="1"/>
  <c r="AA1388" i="19"/>
  <c r="X1388" i="19"/>
  <c r="R1388" i="19"/>
  <c r="T1388" i="19" s="1"/>
  <c r="P1388" i="19"/>
  <c r="N1388" i="19"/>
  <c r="I1388" i="19"/>
  <c r="E1388" i="19"/>
  <c r="G1388" i="19" s="1"/>
  <c r="AA1387" i="19"/>
  <c r="X1387" i="19"/>
  <c r="R1387" i="19"/>
  <c r="T1387" i="19" s="1"/>
  <c r="P1387" i="19"/>
  <c r="N1387" i="19"/>
  <c r="I1387" i="19"/>
  <c r="E1387" i="19"/>
  <c r="G1387" i="19" s="1"/>
  <c r="AA1386" i="19"/>
  <c r="X1386" i="19"/>
  <c r="R1386" i="19"/>
  <c r="T1386" i="19" s="1"/>
  <c r="P1386" i="19"/>
  <c r="N1386" i="19"/>
  <c r="I1386" i="19"/>
  <c r="E1386" i="19"/>
  <c r="G1386" i="19" s="1"/>
  <c r="AA1385" i="19"/>
  <c r="X1385" i="19"/>
  <c r="R1385" i="19"/>
  <c r="T1385" i="19" s="1"/>
  <c r="P1385" i="19"/>
  <c r="N1385" i="19"/>
  <c r="I1385" i="19"/>
  <c r="E1385" i="19"/>
  <c r="G1385" i="19" s="1"/>
  <c r="AA1384" i="19"/>
  <c r="X1384" i="19"/>
  <c r="R1384" i="19"/>
  <c r="P1384" i="19"/>
  <c r="N1384" i="19"/>
  <c r="I1384" i="19"/>
  <c r="E1384" i="19"/>
  <c r="G1384" i="19" s="1"/>
  <c r="AA1383" i="19"/>
  <c r="X1383" i="19"/>
  <c r="R1383" i="19"/>
  <c r="T1383" i="19" s="1"/>
  <c r="P1383" i="19"/>
  <c r="N1383" i="19"/>
  <c r="I1383" i="19"/>
  <c r="E1383" i="19"/>
  <c r="G1383" i="19" s="1"/>
  <c r="AA1382" i="19"/>
  <c r="X1382" i="19"/>
  <c r="R1382" i="19"/>
  <c r="T1382" i="19" s="1"/>
  <c r="P1382" i="19"/>
  <c r="N1382" i="19"/>
  <c r="I1382" i="19"/>
  <c r="E1382" i="19"/>
  <c r="G1382" i="19" s="1"/>
  <c r="AA1381" i="19"/>
  <c r="X1381" i="19"/>
  <c r="R1381" i="19"/>
  <c r="T1381" i="19" s="1"/>
  <c r="P1381" i="19"/>
  <c r="N1381" i="19"/>
  <c r="I1381" i="19"/>
  <c r="E1381" i="19"/>
  <c r="G1381" i="19" s="1"/>
  <c r="AA1380" i="19"/>
  <c r="X1380" i="19"/>
  <c r="R1380" i="19"/>
  <c r="T1380" i="19" s="1"/>
  <c r="P1380" i="19"/>
  <c r="N1380" i="19"/>
  <c r="I1380" i="19"/>
  <c r="E1380" i="19"/>
  <c r="G1380" i="19" s="1"/>
  <c r="AA1379" i="19"/>
  <c r="X1379" i="19"/>
  <c r="R1379" i="19"/>
  <c r="T1379" i="19" s="1"/>
  <c r="P1379" i="19"/>
  <c r="N1379" i="19"/>
  <c r="I1379" i="19"/>
  <c r="E1379" i="19"/>
  <c r="G1379" i="19" s="1"/>
  <c r="AA1378" i="19"/>
  <c r="X1378" i="19"/>
  <c r="R1378" i="19"/>
  <c r="T1378" i="19" s="1"/>
  <c r="P1378" i="19"/>
  <c r="N1378" i="19"/>
  <c r="I1378" i="19"/>
  <c r="E1378" i="19"/>
  <c r="G1378" i="19" s="1"/>
  <c r="AA1377" i="19"/>
  <c r="X1377" i="19"/>
  <c r="R1377" i="19"/>
  <c r="T1377" i="19" s="1"/>
  <c r="P1377" i="19"/>
  <c r="N1377" i="19"/>
  <c r="I1377" i="19"/>
  <c r="E1377" i="19"/>
  <c r="G1377" i="19" s="1"/>
  <c r="AA1376" i="19"/>
  <c r="X1376" i="19"/>
  <c r="R1376" i="19"/>
  <c r="T1376" i="19" s="1"/>
  <c r="P1376" i="19"/>
  <c r="N1376" i="19"/>
  <c r="I1376" i="19"/>
  <c r="E1376" i="19"/>
  <c r="G1376" i="19" s="1"/>
  <c r="AA1375" i="19"/>
  <c r="X1375" i="19"/>
  <c r="R1375" i="19"/>
  <c r="T1375" i="19" s="1"/>
  <c r="P1375" i="19"/>
  <c r="N1375" i="19"/>
  <c r="I1375" i="19"/>
  <c r="E1375" i="19"/>
  <c r="G1375" i="19" s="1"/>
  <c r="AA1374" i="19"/>
  <c r="X1374" i="19"/>
  <c r="R1374" i="19"/>
  <c r="T1374" i="19" s="1"/>
  <c r="P1374" i="19"/>
  <c r="N1374" i="19"/>
  <c r="I1374" i="19"/>
  <c r="E1374" i="19"/>
  <c r="G1374" i="19" s="1"/>
  <c r="AA1373" i="19"/>
  <c r="X1373" i="19"/>
  <c r="R1373" i="19"/>
  <c r="T1373" i="19" s="1"/>
  <c r="P1373" i="19"/>
  <c r="N1373" i="19"/>
  <c r="I1373" i="19"/>
  <c r="E1373" i="19"/>
  <c r="G1373" i="19" s="1"/>
  <c r="AA1372" i="19"/>
  <c r="X1372" i="19"/>
  <c r="R1372" i="19"/>
  <c r="T1372" i="19" s="1"/>
  <c r="P1372" i="19"/>
  <c r="N1372" i="19"/>
  <c r="I1372" i="19"/>
  <c r="E1372" i="19"/>
  <c r="G1372" i="19" s="1"/>
  <c r="AA1371" i="19"/>
  <c r="X1371" i="19"/>
  <c r="R1371" i="19"/>
  <c r="T1371" i="19" s="1"/>
  <c r="P1371" i="19"/>
  <c r="N1371" i="19"/>
  <c r="I1371" i="19"/>
  <c r="E1371" i="19"/>
  <c r="G1371" i="19" s="1"/>
  <c r="AA1370" i="19"/>
  <c r="X1370" i="19"/>
  <c r="R1370" i="19"/>
  <c r="T1370" i="19" s="1"/>
  <c r="P1370" i="19"/>
  <c r="N1370" i="19"/>
  <c r="I1370" i="19"/>
  <c r="E1370" i="19"/>
  <c r="G1370" i="19" s="1"/>
  <c r="AA1369" i="19"/>
  <c r="X1369" i="19"/>
  <c r="R1369" i="19"/>
  <c r="T1369" i="19" s="1"/>
  <c r="P1369" i="19"/>
  <c r="N1369" i="19"/>
  <c r="I1369" i="19"/>
  <c r="E1369" i="19"/>
  <c r="G1369" i="19" s="1"/>
  <c r="AA1368" i="19"/>
  <c r="X1368" i="19"/>
  <c r="R1368" i="19"/>
  <c r="T1368" i="19" s="1"/>
  <c r="P1368" i="19"/>
  <c r="N1368" i="19"/>
  <c r="I1368" i="19"/>
  <c r="E1368" i="19"/>
  <c r="G1368" i="19" s="1"/>
  <c r="AA1367" i="19"/>
  <c r="X1367" i="19"/>
  <c r="R1367" i="19"/>
  <c r="T1367" i="19" s="1"/>
  <c r="P1367" i="19"/>
  <c r="N1367" i="19"/>
  <c r="I1367" i="19"/>
  <c r="E1367" i="19"/>
  <c r="G1367" i="19" s="1"/>
  <c r="AA1366" i="19"/>
  <c r="X1366" i="19"/>
  <c r="R1366" i="19"/>
  <c r="T1366" i="19" s="1"/>
  <c r="P1366" i="19"/>
  <c r="N1366" i="19"/>
  <c r="I1366" i="19"/>
  <c r="E1366" i="19"/>
  <c r="G1366" i="19" s="1"/>
  <c r="AA1365" i="19"/>
  <c r="X1365" i="19"/>
  <c r="R1365" i="19"/>
  <c r="T1365" i="19" s="1"/>
  <c r="P1365" i="19"/>
  <c r="N1365" i="19"/>
  <c r="I1365" i="19"/>
  <c r="E1365" i="19"/>
  <c r="G1365" i="19" s="1"/>
  <c r="AA1364" i="19"/>
  <c r="X1364" i="19"/>
  <c r="R1364" i="19"/>
  <c r="T1364" i="19" s="1"/>
  <c r="P1364" i="19"/>
  <c r="N1364" i="19"/>
  <c r="I1364" i="19"/>
  <c r="E1364" i="19"/>
  <c r="G1364" i="19" s="1"/>
  <c r="AA1363" i="19"/>
  <c r="X1363" i="19"/>
  <c r="R1363" i="19"/>
  <c r="T1363" i="19" s="1"/>
  <c r="P1363" i="19"/>
  <c r="N1363" i="19"/>
  <c r="I1363" i="19"/>
  <c r="E1363" i="19"/>
  <c r="G1363" i="19" s="1"/>
  <c r="AA1362" i="19"/>
  <c r="X1362" i="19"/>
  <c r="R1362" i="19"/>
  <c r="T1362" i="19" s="1"/>
  <c r="P1362" i="19"/>
  <c r="N1362" i="19"/>
  <c r="I1362" i="19"/>
  <c r="E1362" i="19"/>
  <c r="G1362" i="19" s="1"/>
  <c r="AA1361" i="19"/>
  <c r="X1361" i="19"/>
  <c r="R1361" i="19"/>
  <c r="T1361" i="19" s="1"/>
  <c r="P1361" i="19"/>
  <c r="N1361" i="19"/>
  <c r="I1361" i="19"/>
  <c r="E1361" i="19"/>
  <c r="G1361" i="19" s="1"/>
  <c r="AA1360" i="19"/>
  <c r="X1360" i="19"/>
  <c r="R1360" i="19"/>
  <c r="T1360" i="19" s="1"/>
  <c r="P1360" i="19"/>
  <c r="N1360" i="19"/>
  <c r="I1360" i="19"/>
  <c r="E1360" i="19"/>
  <c r="G1360" i="19" s="1"/>
  <c r="AA1359" i="19"/>
  <c r="X1359" i="19"/>
  <c r="R1359" i="19"/>
  <c r="T1359" i="19" s="1"/>
  <c r="P1359" i="19"/>
  <c r="N1359" i="19"/>
  <c r="I1359" i="19"/>
  <c r="E1359" i="19"/>
  <c r="G1359" i="19" s="1"/>
  <c r="AA1358" i="19"/>
  <c r="X1358" i="19"/>
  <c r="R1358" i="19"/>
  <c r="T1358" i="19" s="1"/>
  <c r="P1358" i="19"/>
  <c r="N1358" i="19"/>
  <c r="I1358" i="19"/>
  <c r="E1358" i="19"/>
  <c r="G1358" i="19" s="1"/>
  <c r="AA1357" i="19"/>
  <c r="X1357" i="19"/>
  <c r="R1357" i="19"/>
  <c r="T1357" i="19" s="1"/>
  <c r="P1357" i="19"/>
  <c r="N1357" i="19"/>
  <c r="I1357" i="19"/>
  <c r="E1357" i="19"/>
  <c r="G1357" i="19" s="1"/>
  <c r="AA1356" i="19"/>
  <c r="X1356" i="19"/>
  <c r="R1356" i="19"/>
  <c r="T1356" i="19" s="1"/>
  <c r="P1356" i="19"/>
  <c r="N1356" i="19"/>
  <c r="I1356" i="19"/>
  <c r="E1356" i="19"/>
  <c r="G1356" i="19" s="1"/>
  <c r="AA1355" i="19"/>
  <c r="X1355" i="19"/>
  <c r="R1355" i="19"/>
  <c r="T1355" i="19" s="1"/>
  <c r="P1355" i="19"/>
  <c r="N1355" i="19"/>
  <c r="I1355" i="19"/>
  <c r="E1355" i="19"/>
  <c r="G1355" i="19" s="1"/>
  <c r="AA1354" i="19"/>
  <c r="X1354" i="19"/>
  <c r="R1354" i="19"/>
  <c r="T1354" i="19" s="1"/>
  <c r="P1354" i="19"/>
  <c r="N1354" i="19"/>
  <c r="I1354" i="19"/>
  <c r="E1354" i="19"/>
  <c r="G1354" i="19" s="1"/>
  <c r="AA1353" i="19"/>
  <c r="X1353" i="19"/>
  <c r="R1353" i="19"/>
  <c r="T1353" i="19" s="1"/>
  <c r="P1353" i="19"/>
  <c r="N1353" i="19"/>
  <c r="I1353" i="19"/>
  <c r="E1353" i="19"/>
  <c r="G1353" i="19" s="1"/>
  <c r="AA1352" i="19"/>
  <c r="X1352" i="19"/>
  <c r="R1352" i="19"/>
  <c r="T1352" i="19" s="1"/>
  <c r="P1352" i="19"/>
  <c r="N1352" i="19"/>
  <c r="I1352" i="19"/>
  <c r="E1352" i="19"/>
  <c r="G1352" i="19" s="1"/>
  <c r="AA1351" i="19"/>
  <c r="X1351" i="19"/>
  <c r="R1351" i="19"/>
  <c r="T1351" i="19" s="1"/>
  <c r="P1351" i="19"/>
  <c r="N1351" i="19"/>
  <c r="I1351" i="19"/>
  <c r="E1351" i="19"/>
  <c r="G1351" i="19" s="1"/>
  <c r="AA1350" i="19"/>
  <c r="X1350" i="19"/>
  <c r="R1350" i="19"/>
  <c r="T1350" i="19" s="1"/>
  <c r="P1350" i="19"/>
  <c r="N1350" i="19"/>
  <c r="I1350" i="19"/>
  <c r="E1350" i="19"/>
  <c r="G1350" i="19" s="1"/>
  <c r="AA1349" i="19"/>
  <c r="X1349" i="19"/>
  <c r="R1349" i="19"/>
  <c r="T1349" i="19" s="1"/>
  <c r="P1349" i="19"/>
  <c r="N1349" i="19"/>
  <c r="I1349" i="19"/>
  <c r="E1349" i="19"/>
  <c r="G1349" i="19" s="1"/>
  <c r="AA1348" i="19"/>
  <c r="X1348" i="19"/>
  <c r="R1348" i="19"/>
  <c r="T1348" i="19" s="1"/>
  <c r="P1348" i="19"/>
  <c r="N1348" i="19"/>
  <c r="I1348" i="19"/>
  <c r="E1348" i="19"/>
  <c r="G1348" i="19" s="1"/>
  <c r="AA1347" i="19"/>
  <c r="X1347" i="19"/>
  <c r="R1347" i="19"/>
  <c r="T1347" i="19" s="1"/>
  <c r="P1347" i="19"/>
  <c r="N1347" i="19"/>
  <c r="I1347" i="19"/>
  <c r="E1347" i="19"/>
  <c r="G1347" i="19" s="1"/>
  <c r="AA1346" i="19"/>
  <c r="X1346" i="19"/>
  <c r="R1346" i="19"/>
  <c r="T1346" i="19" s="1"/>
  <c r="P1346" i="19"/>
  <c r="N1346" i="19"/>
  <c r="I1346" i="19"/>
  <c r="E1346" i="19"/>
  <c r="G1346" i="19" s="1"/>
  <c r="AA1345" i="19"/>
  <c r="X1345" i="19"/>
  <c r="R1345" i="19"/>
  <c r="T1345" i="19" s="1"/>
  <c r="P1345" i="19"/>
  <c r="N1345" i="19"/>
  <c r="I1345" i="19"/>
  <c r="E1345" i="19"/>
  <c r="G1345" i="19" s="1"/>
  <c r="AA1344" i="19"/>
  <c r="X1344" i="19"/>
  <c r="R1344" i="19"/>
  <c r="P1344" i="19"/>
  <c r="N1344" i="19"/>
  <c r="I1344" i="19"/>
  <c r="E1344" i="19"/>
  <c r="G1344" i="19" s="1"/>
  <c r="AA1343" i="19"/>
  <c r="X1343" i="19"/>
  <c r="R1343" i="19"/>
  <c r="T1343" i="19" s="1"/>
  <c r="P1343" i="19"/>
  <c r="N1343" i="19"/>
  <c r="I1343" i="19"/>
  <c r="E1343" i="19"/>
  <c r="G1343" i="19" s="1"/>
  <c r="AA1342" i="19"/>
  <c r="X1342" i="19"/>
  <c r="R1342" i="19"/>
  <c r="T1342" i="19" s="1"/>
  <c r="P1342" i="19"/>
  <c r="N1342" i="19"/>
  <c r="I1342" i="19"/>
  <c r="E1342" i="19"/>
  <c r="G1342" i="19" s="1"/>
  <c r="AA1341" i="19"/>
  <c r="X1341" i="19"/>
  <c r="R1341" i="19"/>
  <c r="T1341" i="19" s="1"/>
  <c r="P1341" i="19"/>
  <c r="N1341" i="19"/>
  <c r="I1341" i="19"/>
  <c r="E1341" i="19"/>
  <c r="G1341" i="19" s="1"/>
  <c r="AA1340" i="19"/>
  <c r="X1340" i="19"/>
  <c r="R1340" i="19"/>
  <c r="T1340" i="19" s="1"/>
  <c r="P1340" i="19"/>
  <c r="N1340" i="19"/>
  <c r="I1340" i="19"/>
  <c r="E1340" i="19"/>
  <c r="G1340" i="19" s="1"/>
  <c r="AA1339" i="19"/>
  <c r="X1339" i="19"/>
  <c r="R1339" i="19"/>
  <c r="T1339" i="19" s="1"/>
  <c r="P1339" i="19"/>
  <c r="N1339" i="19"/>
  <c r="I1339" i="19"/>
  <c r="E1339" i="19"/>
  <c r="G1339" i="19" s="1"/>
  <c r="AA1338" i="19"/>
  <c r="X1338" i="19"/>
  <c r="R1338" i="19"/>
  <c r="T1338" i="19" s="1"/>
  <c r="P1338" i="19"/>
  <c r="N1338" i="19"/>
  <c r="I1338" i="19"/>
  <c r="E1338" i="19"/>
  <c r="G1338" i="19" s="1"/>
  <c r="AA1337" i="19"/>
  <c r="X1337" i="19"/>
  <c r="R1337" i="19"/>
  <c r="T1337" i="19" s="1"/>
  <c r="P1337" i="19"/>
  <c r="N1337" i="19"/>
  <c r="I1337" i="19"/>
  <c r="E1337" i="19"/>
  <c r="G1337" i="19" s="1"/>
  <c r="AA1336" i="19"/>
  <c r="X1336" i="19"/>
  <c r="R1336" i="19"/>
  <c r="T1336" i="19" s="1"/>
  <c r="P1336" i="19"/>
  <c r="N1336" i="19"/>
  <c r="I1336" i="19"/>
  <c r="E1336" i="19"/>
  <c r="G1336" i="19" s="1"/>
  <c r="AA1335" i="19"/>
  <c r="X1335" i="19"/>
  <c r="R1335" i="19"/>
  <c r="T1335" i="19" s="1"/>
  <c r="P1335" i="19"/>
  <c r="N1335" i="19"/>
  <c r="I1335" i="19"/>
  <c r="E1335" i="19"/>
  <c r="G1335" i="19" s="1"/>
  <c r="AA1334" i="19"/>
  <c r="X1334" i="19"/>
  <c r="R1334" i="19"/>
  <c r="T1334" i="19" s="1"/>
  <c r="P1334" i="19"/>
  <c r="N1334" i="19"/>
  <c r="I1334" i="19"/>
  <c r="E1334" i="19"/>
  <c r="G1334" i="19" s="1"/>
  <c r="AA1333" i="19"/>
  <c r="X1333" i="19"/>
  <c r="R1333" i="19"/>
  <c r="T1333" i="19" s="1"/>
  <c r="P1333" i="19"/>
  <c r="N1333" i="19"/>
  <c r="I1333" i="19"/>
  <c r="E1333" i="19"/>
  <c r="G1333" i="19" s="1"/>
  <c r="AA1332" i="19"/>
  <c r="X1332" i="19"/>
  <c r="R1332" i="19"/>
  <c r="P1332" i="19"/>
  <c r="N1332" i="19"/>
  <c r="I1332" i="19"/>
  <c r="E1332" i="19"/>
  <c r="G1332" i="19" s="1"/>
  <c r="AA1331" i="19"/>
  <c r="X1331" i="19"/>
  <c r="R1331" i="19"/>
  <c r="P1331" i="19"/>
  <c r="N1331" i="19"/>
  <c r="I1331" i="19"/>
  <c r="E1331" i="19"/>
  <c r="G1331" i="19" s="1"/>
  <c r="AA1330" i="19"/>
  <c r="X1330" i="19"/>
  <c r="R1330" i="19"/>
  <c r="P1330" i="19"/>
  <c r="N1330" i="19"/>
  <c r="I1330" i="19"/>
  <c r="E1330" i="19"/>
  <c r="G1330" i="19" s="1"/>
  <c r="AA1329" i="19"/>
  <c r="X1329" i="19"/>
  <c r="R1329" i="19"/>
  <c r="P1329" i="19"/>
  <c r="N1329" i="19"/>
  <c r="I1329" i="19"/>
  <c r="E1329" i="19"/>
  <c r="G1329" i="19" s="1"/>
  <c r="AA1328" i="19"/>
  <c r="X1328" i="19"/>
  <c r="R1328" i="19"/>
  <c r="P1328" i="19"/>
  <c r="N1328" i="19"/>
  <c r="I1328" i="19"/>
  <c r="E1328" i="19"/>
  <c r="G1328" i="19" s="1"/>
  <c r="AA1327" i="19"/>
  <c r="X1327" i="19"/>
  <c r="R1327" i="19"/>
  <c r="P1327" i="19"/>
  <c r="N1327" i="19"/>
  <c r="I1327" i="19"/>
  <c r="E1327" i="19"/>
  <c r="G1327" i="19" s="1"/>
  <c r="AA1326" i="19"/>
  <c r="X1326" i="19"/>
  <c r="R1326" i="19"/>
  <c r="T1326" i="19" s="1"/>
  <c r="P1326" i="19"/>
  <c r="N1326" i="19"/>
  <c r="I1326" i="19"/>
  <c r="E1326" i="19"/>
  <c r="G1326" i="19" s="1"/>
  <c r="AA1325" i="19"/>
  <c r="X1325" i="19"/>
  <c r="R1325" i="19"/>
  <c r="T1325" i="19" s="1"/>
  <c r="P1325" i="19"/>
  <c r="N1325" i="19"/>
  <c r="I1325" i="19"/>
  <c r="E1325" i="19"/>
  <c r="G1325" i="19" s="1"/>
  <c r="AA1324" i="19"/>
  <c r="X1324" i="19"/>
  <c r="R1324" i="19"/>
  <c r="T1324" i="19" s="1"/>
  <c r="P1324" i="19"/>
  <c r="N1324" i="19"/>
  <c r="I1324" i="19"/>
  <c r="E1324" i="19"/>
  <c r="G1324" i="19" s="1"/>
  <c r="AA1323" i="19"/>
  <c r="X1323" i="19"/>
  <c r="R1323" i="19"/>
  <c r="T1323" i="19" s="1"/>
  <c r="P1323" i="19"/>
  <c r="N1323" i="19"/>
  <c r="I1323" i="19"/>
  <c r="E1323" i="19"/>
  <c r="G1323" i="19" s="1"/>
  <c r="AA1322" i="19"/>
  <c r="X1322" i="19"/>
  <c r="R1322" i="19"/>
  <c r="T1322" i="19" s="1"/>
  <c r="P1322" i="19"/>
  <c r="N1322" i="19"/>
  <c r="I1322" i="19"/>
  <c r="E1322" i="19"/>
  <c r="G1322" i="19" s="1"/>
  <c r="AA1321" i="19"/>
  <c r="X1321" i="19"/>
  <c r="R1321" i="19"/>
  <c r="T1321" i="19" s="1"/>
  <c r="P1321" i="19"/>
  <c r="N1321" i="19"/>
  <c r="I1321" i="19"/>
  <c r="E1321" i="19"/>
  <c r="G1321" i="19" s="1"/>
  <c r="AA1320" i="19"/>
  <c r="X1320" i="19"/>
  <c r="R1320" i="19"/>
  <c r="T1320" i="19" s="1"/>
  <c r="P1320" i="19"/>
  <c r="N1320" i="19"/>
  <c r="I1320" i="19"/>
  <c r="E1320" i="19"/>
  <c r="G1320" i="19" s="1"/>
  <c r="AA1319" i="19"/>
  <c r="X1319" i="19"/>
  <c r="R1319" i="19"/>
  <c r="T1319" i="19" s="1"/>
  <c r="P1319" i="19"/>
  <c r="N1319" i="19"/>
  <c r="I1319" i="19"/>
  <c r="E1319" i="19"/>
  <c r="G1319" i="19" s="1"/>
  <c r="AA1318" i="19"/>
  <c r="X1318" i="19"/>
  <c r="R1318" i="19"/>
  <c r="T1318" i="19" s="1"/>
  <c r="P1318" i="19"/>
  <c r="N1318" i="19"/>
  <c r="I1318" i="19"/>
  <c r="E1318" i="19"/>
  <c r="G1318" i="19" s="1"/>
  <c r="AA1317" i="19"/>
  <c r="X1317" i="19"/>
  <c r="R1317" i="19"/>
  <c r="T1317" i="19" s="1"/>
  <c r="P1317" i="19"/>
  <c r="N1317" i="19"/>
  <c r="I1317" i="19"/>
  <c r="E1317" i="19"/>
  <c r="G1317" i="19" s="1"/>
  <c r="AA1316" i="19"/>
  <c r="X1316" i="19"/>
  <c r="R1316" i="19"/>
  <c r="T1316" i="19" s="1"/>
  <c r="P1316" i="19"/>
  <c r="N1316" i="19"/>
  <c r="I1316" i="19"/>
  <c r="E1316" i="19"/>
  <c r="G1316" i="19" s="1"/>
  <c r="AA1315" i="19"/>
  <c r="X1315" i="19"/>
  <c r="R1315" i="19"/>
  <c r="T1315" i="19" s="1"/>
  <c r="P1315" i="19"/>
  <c r="N1315" i="19"/>
  <c r="I1315" i="19"/>
  <c r="E1315" i="19"/>
  <c r="G1315" i="19" s="1"/>
  <c r="AA1314" i="19"/>
  <c r="X1314" i="19"/>
  <c r="R1314" i="19"/>
  <c r="T1314" i="19" s="1"/>
  <c r="P1314" i="19"/>
  <c r="N1314" i="19"/>
  <c r="I1314" i="19"/>
  <c r="E1314" i="19"/>
  <c r="G1314" i="19" s="1"/>
  <c r="AA1313" i="19"/>
  <c r="X1313" i="19"/>
  <c r="R1313" i="19"/>
  <c r="T1313" i="19" s="1"/>
  <c r="P1313" i="19"/>
  <c r="N1313" i="19"/>
  <c r="I1313" i="19"/>
  <c r="E1313" i="19"/>
  <c r="G1313" i="19" s="1"/>
  <c r="AA1312" i="19"/>
  <c r="X1312" i="19"/>
  <c r="R1312" i="19"/>
  <c r="T1312" i="19" s="1"/>
  <c r="P1312" i="19"/>
  <c r="N1312" i="19"/>
  <c r="I1312" i="19"/>
  <c r="E1312" i="19"/>
  <c r="G1312" i="19" s="1"/>
  <c r="AA1311" i="19"/>
  <c r="X1311" i="19"/>
  <c r="R1311" i="19"/>
  <c r="T1311" i="19" s="1"/>
  <c r="P1311" i="19"/>
  <c r="N1311" i="19"/>
  <c r="I1311" i="19"/>
  <c r="E1311" i="19"/>
  <c r="G1311" i="19" s="1"/>
  <c r="AA1310" i="19"/>
  <c r="X1310" i="19"/>
  <c r="R1310" i="19"/>
  <c r="T1310" i="19" s="1"/>
  <c r="P1310" i="19"/>
  <c r="N1310" i="19"/>
  <c r="I1310" i="19"/>
  <c r="E1310" i="19"/>
  <c r="G1310" i="19" s="1"/>
  <c r="AA1309" i="19"/>
  <c r="X1309" i="19"/>
  <c r="R1309" i="19"/>
  <c r="T1309" i="19" s="1"/>
  <c r="P1309" i="19"/>
  <c r="N1309" i="19"/>
  <c r="I1309" i="19"/>
  <c r="E1309" i="19"/>
  <c r="G1309" i="19" s="1"/>
  <c r="AA1308" i="19"/>
  <c r="X1308" i="19"/>
  <c r="R1308" i="19"/>
  <c r="T1308" i="19" s="1"/>
  <c r="P1308" i="19"/>
  <c r="N1308" i="19"/>
  <c r="I1308" i="19"/>
  <c r="E1308" i="19"/>
  <c r="G1308" i="19" s="1"/>
  <c r="AA1307" i="19"/>
  <c r="X1307" i="19"/>
  <c r="R1307" i="19"/>
  <c r="T1307" i="19" s="1"/>
  <c r="P1307" i="19"/>
  <c r="N1307" i="19"/>
  <c r="I1307" i="19"/>
  <c r="E1307" i="19"/>
  <c r="G1307" i="19" s="1"/>
  <c r="AA1306" i="19"/>
  <c r="X1306" i="19"/>
  <c r="R1306" i="19"/>
  <c r="T1306" i="19" s="1"/>
  <c r="P1306" i="19"/>
  <c r="N1306" i="19"/>
  <c r="I1306" i="19"/>
  <c r="E1306" i="19"/>
  <c r="G1306" i="19" s="1"/>
  <c r="AA1305" i="19"/>
  <c r="X1305" i="19"/>
  <c r="R1305" i="19"/>
  <c r="P1305" i="19"/>
  <c r="N1305" i="19"/>
  <c r="I1305" i="19"/>
  <c r="E1305" i="19"/>
  <c r="G1305" i="19" s="1"/>
  <c r="AA1304" i="19"/>
  <c r="X1304" i="19"/>
  <c r="R1304" i="19"/>
  <c r="T1304" i="19" s="1"/>
  <c r="P1304" i="19"/>
  <c r="N1304" i="19"/>
  <c r="I1304" i="19"/>
  <c r="E1304" i="19"/>
  <c r="G1304" i="19" s="1"/>
  <c r="AA1303" i="19"/>
  <c r="X1303" i="19"/>
  <c r="R1303" i="19"/>
  <c r="T1303" i="19" s="1"/>
  <c r="P1303" i="19"/>
  <c r="N1303" i="19"/>
  <c r="I1303" i="19"/>
  <c r="E1303" i="19"/>
  <c r="G1303" i="19" s="1"/>
  <c r="AA1302" i="19"/>
  <c r="X1302" i="19"/>
  <c r="R1302" i="19"/>
  <c r="T1302" i="19" s="1"/>
  <c r="P1302" i="19"/>
  <c r="N1302" i="19"/>
  <c r="I1302" i="19"/>
  <c r="E1302" i="19"/>
  <c r="G1302" i="19" s="1"/>
  <c r="AA1301" i="19"/>
  <c r="X1301" i="19"/>
  <c r="R1301" i="19"/>
  <c r="T1301" i="19" s="1"/>
  <c r="P1301" i="19"/>
  <c r="N1301" i="19"/>
  <c r="I1301" i="19"/>
  <c r="E1301" i="19"/>
  <c r="G1301" i="19" s="1"/>
  <c r="AA1300" i="19"/>
  <c r="X1300" i="19"/>
  <c r="R1300" i="19"/>
  <c r="T1300" i="19" s="1"/>
  <c r="P1300" i="19"/>
  <c r="N1300" i="19"/>
  <c r="I1300" i="19"/>
  <c r="E1300" i="19"/>
  <c r="G1300" i="19" s="1"/>
  <c r="AA1299" i="19"/>
  <c r="X1299" i="19"/>
  <c r="R1299" i="19"/>
  <c r="T1299" i="19" s="1"/>
  <c r="P1299" i="19"/>
  <c r="N1299" i="19"/>
  <c r="I1299" i="19"/>
  <c r="E1299" i="19"/>
  <c r="G1299" i="19" s="1"/>
  <c r="AA1298" i="19"/>
  <c r="X1298" i="19"/>
  <c r="R1298" i="19"/>
  <c r="P1298" i="19"/>
  <c r="N1298" i="19"/>
  <c r="I1298" i="19"/>
  <c r="E1298" i="19"/>
  <c r="G1298" i="19" s="1"/>
  <c r="AA1297" i="19"/>
  <c r="X1297" i="19"/>
  <c r="R1297" i="19"/>
  <c r="T1297" i="19" s="1"/>
  <c r="P1297" i="19"/>
  <c r="N1297" i="19"/>
  <c r="I1297" i="19"/>
  <c r="E1297" i="19"/>
  <c r="G1297" i="19" s="1"/>
  <c r="AA1296" i="19"/>
  <c r="X1296" i="19"/>
  <c r="R1296" i="19"/>
  <c r="T1296" i="19" s="1"/>
  <c r="P1296" i="19"/>
  <c r="N1296" i="19"/>
  <c r="I1296" i="19"/>
  <c r="E1296" i="19"/>
  <c r="G1296" i="19" s="1"/>
  <c r="AA1295" i="19"/>
  <c r="X1295" i="19"/>
  <c r="R1295" i="19"/>
  <c r="T1295" i="19" s="1"/>
  <c r="P1295" i="19"/>
  <c r="N1295" i="19"/>
  <c r="I1295" i="19"/>
  <c r="E1295" i="19"/>
  <c r="G1295" i="19" s="1"/>
  <c r="AA1294" i="19"/>
  <c r="X1294" i="19"/>
  <c r="R1294" i="19"/>
  <c r="T1294" i="19" s="1"/>
  <c r="P1294" i="19"/>
  <c r="N1294" i="19"/>
  <c r="I1294" i="19"/>
  <c r="E1294" i="19"/>
  <c r="G1294" i="19" s="1"/>
  <c r="AA1293" i="19"/>
  <c r="X1293" i="19"/>
  <c r="R1293" i="19"/>
  <c r="T1293" i="19" s="1"/>
  <c r="P1293" i="19"/>
  <c r="N1293" i="19"/>
  <c r="I1293" i="19"/>
  <c r="E1293" i="19"/>
  <c r="G1293" i="19" s="1"/>
  <c r="AA1292" i="19"/>
  <c r="X1292" i="19"/>
  <c r="R1292" i="19"/>
  <c r="T1292" i="19" s="1"/>
  <c r="P1292" i="19"/>
  <c r="N1292" i="19"/>
  <c r="I1292" i="19"/>
  <c r="E1292" i="19"/>
  <c r="G1292" i="19" s="1"/>
  <c r="AA1291" i="19"/>
  <c r="X1291" i="19"/>
  <c r="R1291" i="19"/>
  <c r="T1291" i="19" s="1"/>
  <c r="P1291" i="19"/>
  <c r="N1291" i="19"/>
  <c r="I1291" i="19"/>
  <c r="E1291" i="19"/>
  <c r="G1291" i="19" s="1"/>
  <c r="AA1290" i="19"/>
  <c r="X1290" i="19"/>
  <c r="R1290" i="19"/>
  <c r="T1290" i="19" s="1"/>
  <c r="P1290" i="19"/>
  <c r="N1290" i="19"/>
  <c r="I1290" i="19"/>
  <c r="E1290" i="19"/>
  <c r="G1290" i="19" s="1"/>
  <c r="AA1289" i="19"/>
  <c r="X1289" i="19"/>
  <c r="R1289" i="19"/>
  <c r="T1289" i="19" s="1"/>
  <c r="P1289" i="19"/>
  <c r="N1289" i="19"/>
  <c r="I1289" i="19"/>
  <c r="E1289" i="19"/>
  <c r="G1289" i="19" s="1"/>
  <c r="AA1288" i="19"/>
  <c r="X1288" i="19"/>
  <c r="R1288" i="19"/>
  <c r="T1288" i="19" s="1"/>
  <c r="P1288" i="19"/>
  <c r="N1288" i="19"/>
  <c r="I1288" i="19"/>
  <c r="E1288" i="19"/>
  <c r="G1288" i="19" s="1"/>
  <c r="AA1287" i="19"/>
  <c r="X1287" i="19"/>
  <c r="R1287" i="19"/>
  <c r="T1287" i="19" s="1"/>
  <c r="P1287" i="19"/>
  <c r="N1287" i="19"/>
  <c r="I1287" i="19"/>
  <c r="E1287" i="19"/>
  <c r="G1287" i="19" s="1"/>
  <c r="AA1286" i="19"/>
  <c r="X1286" i="19"/>
  <c r="R1286" i="19"/>
  <c r="T1286" i="19" s="1"/>
  <c r="P1286" i="19"/>
  <c r="N1286" i="19"/>
  <c r="I1286" i="19"/>
  <c r="E1286" i="19"/>
  <c r="G1286" i="19" s="1"/>
  <c r="AA1285" i="19"/>
  <c r="X1285" i="19"/>
  <c r="R1285" i="19"/>
  <c r="T1285" i="19" s="1"/>
  <c r="P1285" i="19"/>
  <c r="N1285" i="19"/>
  <c r="I1285" i="19"/>
  <c r="E1285" i="19"/>
  <c r="G1285" i="19" s="1"/>
  <c r="AA1284" i="19"/>
  <c r="X1284" i="19"/>
  <c r="R1284" i="19"/>
  <c r="T1284" i="19" s="1"/>
  <c r="P1284" i="19"/>
  <c r="N1284" i="19"/>
  <c r="I1284" i="19"/>
  <c r="E1284" i="19"/>
  <c r="G1284" i="19" s="1"/>
  <c r="AA1283" i="19"/>
  <c r="X1283" i="19"/>
  <c r="R1283" i="19"/>
  <c r="T1283" i="19" s="1"/>
  <c r="P1283" i="19"/>
  <c r="N1283" i="19"/>
  <c r="I1283" i="19"/>
  <c r="E1283" i="19"/>
  <c r="G1283" i="19" s="1"/>
  <c r="AA1282" i="19"/>
  <c r="X1282" i="19"/>
  <c r="R1282" i="19"/>
  <c r="T1282" i="19" s="1"/>
  <c r="P1282" i="19"/>
  <c r="N1282" i="19"/>
  <c r="I1282" i="19"/>
  <c r="E1282" i="19"/>
  <c r="G1282" i="19" s="1"/>
  <c r="AA1281" i="19"/>
  <c r="X1281" i="19"/>
  <c r="R1281" i="19"/>
  <c r="T1281" i="19" s="1"/>
  <c r="P1281" i="19"/>
  <c r="N1281" i="19"/>
  <c r="I1281" i="19"/>
  <c r="E1281" i="19"/>
  <c r="G1281" i="19" s="1"/>
  <c r="AA1280" i="19"/>
  <c r="X1280" i="19"/>
  <c r="R1280" i="19"/>
  <c r="T1280" i="19" s="1"/>
  <c r="P1280" i="19"/>
  <c r="N1280" i="19"/>
  <c r="I1280" i="19"/>
  <c r="E1280" i="19"/>
  <c r="G1280" i="19" s="1"/>
  <c r="AA1279" i="19"/>
  <c r="X1279" i="19"/>
  <c r="R1279" i="19"/>
  <c r="T1279" i="19" s="1"/>
  <c r="P1279" i="19"/>
  <c r="N1279" i="19"/>
  <c r="I1279" i="19"/>
  <c r="E1279" i="19"/>
  <c r="G1279" i="19" s="1"/>
  <c r="AA1278" i="19"/>
  <c r="X1278" i="19"/>
  <c r="R1278" i="19"/>
  <c r="T1278" i="19" s="1"/>
  <c r="P1278" i="19"/>
  <c r="N1278" i="19"/>
  <c r="I1278" i="19"/>
  <c r="E1278" i="19"/>
  <c r="G1278" i="19" s="1"/>
  <c r="AA1277" i="19"/>
  <c r="X1277" i="19"/>
  <c r="R1277" i="19"/>
  <c r="T1277" i="19" s="1"/>
  <c r="P1277" i="19"/>
  <c r="N1277" i="19"/>
  <c r="I1277" i="19"/>
  <c r="E1277" i="19"/>
  <c r="G1277" i="19" s="1"/>
  <c r="AA1276" i="19"/>
  <c r="X1276" i="19"/>
  <c r="R1276" i="19"/>
  <c r="T1276" i="19" s="1"/>
  <c r="P1276" i="19"/>
  <c r="N1276" i="19"/>
  <c r="I1276" i="19"/>
  <c r="E1276" i="19"/>
  <c r="G1276" i="19" s="1"/>
  <c r="AA1275" i="19"/>
  <c r="X1275" i="19"/>
  <c r="R1275" i="19"/>
  <c r="T1275" i="19" s="1"/>
  <c r="P1275" i="19"/>
  <c r="N1275" i="19"/>
  <c r="I1275" i="19"/>
  <c r="E1275" i="19"/>
  <c r="G1275" i="19" s="1"/>
  <c r="AA1274" i="19"/>
  <c r="X1274" i="19"/>
  <c r="R1274" i="19"/>
  <c r="T1274" i="19" s="1"/>
  <c r="P1274" i="19"/>
  <c r="N1274" i="19"/>
  <c r="I1274" i="19"/>
  <c r="E1274" i="19"/>
  <c r="G1274" i="19" s="1"/>
  <c r="AA1273" i="19"/>
  <c r="X1273" i="19"/>
  <c r="R1273" i="19"/>
  <c r="T1273" i="19" s="1"/>
  <c r="P1273" i="19"/>
  <c r="N1273" i="19"/>
  <c r="I1273" i="19"/>
  <c r="E1273" i="19"/>
  <c r="G1273" i="19" s="1"/>
  <c r="AA1272" i="19"/>
  <c r="X1272" i="19"/>
  <c r="R1272" i="19"/>
  <c r="T1272" i="19" s="1"/>
  <c r="P1272" i="19"/>
  <c r="N1272" i="19"/>
  <c r="I1272" i="19"/>
  <c r="E1272" i="19"/>
  <c r="G1272" i="19" s="1"/>
  <c r="AA1271" i="19"/>
  <c r="X1271" i="19"/>
  <c r="R1271" i="19"/>
  <c r="T1271" i="19" s="1"/>
  <c r="P1271" i="19"/>
  <c r="N1271" i="19"/>
  <c r="I1271" i="19"/>
  <c r="E1271" i="19"/>
  <c r="G1271" i="19" s="1"/>
  <c r="AA1270" i="19"/>
  <c r="X1270" i="19"/>
  <c r="R1270" i="19"/>
  <c r="T1270" i="19" s="1"/>
  <c r="P1270" i="19"/>
  <c r="N1270" i="19"/>
  <c r="I1270" i="19"/>
  <c r="E1270" i="19"/>
  <c r="G1270" i="19" s="1"/>
  <c r="AA1269" i="19"/>
  <c r="X1269" i="19"/>
  <c r="R1269" i="19"/>
  <c r="T1269" i="19" s="1"/>
  <c r="P1269" i="19"/>
  <c r="N1269" i="19"/>
  <c r="I1269" i="19"/>
  <c r="E1269" i="19"/>
  <c r="G1269" i="19" s="1"/>
  <c r="AA1268" i="19"/>
  <c r="X1268" i="19"/>
  <c r="R1268" i="19"/>
  <c r="T1268" i="19" s="1"/>
  <c r="P1268" i="19"/>
  <c r="N1268" i="19"/>
  <c r="I1268" i="19"/>
  <c r="E1268" i="19"/>
  <c r="G1268" i="19" s="1"/>
  <c r="AA1267" i="19"/>
  <c r="X1267" i="19"/>
  <c r="R1267" i="19"/>
  <c r="T1267" i="19" s="1"/>
  <c r="P1267" i="19"/>
  <c r="N1267" i="19"/>
  <c r="I1267" i="19"/>
  <c r="E1267" i="19"/>
  <c r="G1267" i="19" s="1"/>
  <c r="AA1266" i="19"/>
  <c r="X1266" i="19"/>
  <c r="R1266" i="19"/>
  <c r="T1266" i="19" s="1"/>
  <c r="P1266" i="19"/>
  <c r="N1266" i="19"/>
  <c r="I1266" i="19"/>
  <c r="E1266" i="19"/>
  <c r="G1266" i="19" s="1"/>
  <c r="AA1265" i="19"/>
  <c r="X1265" i="19"/>
  <c r="R1265" i="19"/>
  <c r="T1265" i="19" s="1"/>
  <c r="P1265" i="19"/>
  <c r="N1265" i="19"/>
  <c r="I1265" i="19"/>
  <c r="E1265" i="19"/>
  <c r="G1265" i="19" s="1"/>
  <c r="AA1264" i="19"/>
  <c r="X1264" i="19"/>
  <c r="R1264" i="19"/>
  <c r="T1264" i="19" s="1"/>
  <c r="P1264" i="19"/>
  <c r="N1264" i="19"/>
  <c r="I1264" i="19"/>
  <c r="E1264" i="19"/>
  <c r="G1264" i="19" s="1"/>
  <c r="AA1263" i="19"/>
  <c r="X1263" i="19"/>
  <c r="R1263" i="19"/>
  <c r="T1263" i="19" s="1"/>
  <c r="P1263" i="19"/>
  <c r="N1263" i="19"/>
  <c r="I1263" i="19"/>
  <c r="E1263" i="19"/>
  <c r="G1263" i="19" s="1"/>
  <c r="AA1262" i="19"/>
  <c r="X1262" i="19"/>
  <c r="R1262" i="19"/>
  <c r="T1262" i="19" s="1"/>
  <c r="P1262" i="19"/>
  <c r="N1262" i="19"/>
  <c r="I1262" i="19"/>
  <c r="E1262" i="19"/>
  <c r="G1262" i="19" s="1"/>
  <c r="AA1261" i="19"/>
  <c r="X1261" i="19"/>
  <c r="R1261" i="19"/>
  <c r="T1261" i="19" s="1"/>
  <c r="P1261" i="19"/>
  <c r="N1261" i="19"/>
  <c r="I1261" i="19"/>
  <c r="E1261" i="19"/>
  <c r="G1261" i="19" s="1"/>
  <c r="AA1260" i="19"/>
  <c r="X1260" i="19"/>
  <c r="R1260" i="19"/>
  <c r="T1260" i="19" s="1"/>
  <c r="P1260" i="19"/>
  <c r="N1260" i="19"/>
  <c r="I1260" i="19"/>
  <c r="E1260" i="19"/>
  <c r="G1260" i="19" s="1"/>
  <c r="AA1259" i="19"/>
  <c r="X1259" i="19"/>
  <c r="R1259" i="19"/>
  <c r="T1259" i="19" s="1"/>
  <c r="P1259" i="19"/>
  <c r="N1259" i="19"/>
  <c r="I1259" i="19"/>
  <c r="E1259" i="19"/>
  <c r="G1259" i="19" s="1"/>
  <c r="AA1258" i="19"/>
  <c r="X1258" i="19"/>
  <c r="R1258" i="19"/>
  <c r="T1258" i="19" s="1"/>
  <c r="P1258" i="19"/>
  <c r="N1258" i="19"/>
  <c r="I1258" i="19"/>
  <c r="E1258" i="19"/>
  <c r="G1258" i="19" s="1"/>
  <c r="AA1257" i="19"/>
  <c r="X1257" i="19"/>
  <c r="R1257" i="19"/>
  <c r="T1257" i="19" s="1"/>
  <c r="P1257" i="19"/>
  <c r="N1257" i="19"/>
  <c r="I1257" i="19"/>
  <c r="E1257" i="19"/>
  <c r="G1257" i="19" s="1"/>
  <c r="AA1256" i="19"/>
  <c r="X1256" i="19"/>
  <c r="R1256" i="19"/>
  <c r="T1256" i="19" s="1"/>
  <c r="P1256" i="19"/>
  <c r="N1256" i="19"/>
  <c r="I1256" i="19"/>
  <c r="E1256" i="19"/>
  <c r="G1256" i="19" s="1"/>
  <c r="AA1255" i="19"/>
  <c r="X1255" i="19"/>
  <c r="R1255" i="19"/>
  <c r="T1255" i="19" s="1"/>
  <c r="P1255" i="19"/>
  <c r="N1255" i="19"/>
  <c r="I1255" i="19"/>
  <c r="E1255" i="19"/>
  <c r="G1255" i="19" s="1"/>
  <c r="AA1254" i="19"/>
  <c r="X1254" i="19"/>
  <c r="R1254" i="19"/>
  <c r="T1254" i="19" s="1"/>
  <c r="P1254" i="19"/>
  <c r="N1254" i="19"/>
  <c r="I1254" i="19"/>
  <c r="E1254" i="19"/>
  <c r="G1254" i="19" s="1"/>
  <c r="AA1253" i="19"/>
  <c r="X1253" i="19"/>
  <c r="R1253" i="19"/>
  <c r="T1253" i="19" s="1"/>
  <c r="P1253" i="19"/>
  <c r="N1253" i="19"/>
  <c r="I1253" i="19"/>
  <c r="E1253" i="19"/>
  <c r="G1253" i="19" s="1"/>
  <c r="AA1252" i="19"/>
  <c r="X1252" i="19"/>
  <c r="R1252" i="19"/>
  <c r="T1252" i="19" s="1"/>
  <c r="P1252" i="19"/>
  <c r="N1252" i="19"/>
  <c r="I1252" i="19"/>
  <c r="E1252" i="19"/>
  <c r="G1252" i="19" s="1"/>
  <c r="AA1251" i="19"/>
  <c r="X1251" i="19"/>
  <c r="R1251" i="19"/>
  <c r="T1251" i="19" s="1"/>
  <c r="P1251" i="19"/>
  <c r="N1251" i="19"/>
  <c r="I1251" i="19"/>
  <c r="E1251" i="19"/>
  <c r="G1251" i="19" s="1"/>
  <c r="AA1250" i="19"/>
  <c r="X1250" i="19"/>
  <c r="R1250" i="19"/>
  <c r="T1250" i="19" s="1"/>
  <c r="P1250" i="19"/>
  <c r="N1250" i="19"/>
  <c r="I1250" i="19"/>
  <c r="E1250" i="19"/>
  <c r="G1250" i="19" s="1"/>
  <c r="AA1249" i="19"/>
  <c r="X1249" i="19"/>
  <c r="R1249" i="19"/>
  <c r="T1249" i="19" s="1"/>
  <c r="P1249" i="19"/>
  <c r="N1249" i="19"/>
  <c r="I1249" i="19"/>
  <c r="E1249" i="19"/>
  <c r="G1249" i="19" s="1"/>
  <c r="AA1248" i="19"/>
  <c r="X1248" i="19"/>
  <c r="R1248" i="19"/>
  <c r="T1248" i="19" s="1"/>
  <c r="P1248" i="19"/>
  <c r="N1248" i="19"/>
  <c r="I1248" i="19"/>
  <c r="E1248" i="19"/>
  <c r="G1248" i="19" s="1"/>
  <c r="AA1247" i="19"/>
  <c r="X1247" i="19"/>
  <c r="R1247" i="19"/>
  <c r="T1247" i="19" s="1"/>
  <c r="P1247" i="19"/>
  <c r="N1247" i="19"/>
  <c r="I1247" i="19"/>
  <c r="E1247" i="19"/>
  <c r="G1247" i="19" s="1"/>
  <c r="AA1246" i="19"/>
  <c r="X1246" i="19"/>
  <c r="R1246" i="19"/>
  <c r="P1246" i="19"/>
  <c r="N1246" i="19"/>
  <c r="I1246" i="19"/>
  <c r="E1246" i="19"/>
  <c r="G1246" i="19" s="1"/>
  <c r="AA1245" i="19"/>
  <c r="X1245" i="19"/>
  <c r="R1245" i="19"/>
  <c r="T1245" i="19" s="1"/>
  <c r="P1245" i="19"/>
  <c r="N1245" i="19"/>
  <c r="I1245" i="19"/>
  <c r="E1245" i="19"/>
  <c r="G1245" i="19" s="1"/>
  <c r="AA1244" i="19"/>
  <c r="X1244" i="19"/>
  <c r="R1244" i="19"/>
  <c r="P1244" i="19"/>
  <c r="N1244" i="19"/>
  <c r="I1244" i="19"/>
  <c r="E1244" i="19"/>
  <c r="G1244" i="19" s="1"/>
  <c r="AA1243" i="19"/>
  <c r="X1243" i="19"/>
  <c r="R1243" i="19"/>
  <c r="T1243" i="19" s="1"/>
  <c r="P1243" i="19"/>
  <c r="N1243" i="19"/>
  <c r="I1243" i="19"/>
  <c r="E1243" i="19"/>
  <c r="G1243" i="19" s="1"/>
  <c r="AA1242" i="19"/>
  <c r="X1242" i="19"/>
  <c r="R1242" i="19"/>
  <c r="T1242" i="19" s="1"/>
  <c r="P1242" i="19"/>
  <c r="N1242" i="19"/>
  <c r="I1242" i="19"/>
  <c r="E1242" i="19"/>
  <c r="G1242" i="19" s="1"/>
  <c r="AA1241" i="19"/>
  <c r="X1241" i="19"/>
  <c r="R1241" i="19"/>
  <c r="T1241" i="19" s="1"/>
  <c r="P1241" i="19"/>
  <c r="N1241" i="19"/>
  <c r="I1241" i="19"/>
  <c r="E1241" i="19"/>
  <c r="G1241" i="19" s="1"/>
  <c r="AA1240" i="19"/>
  <c r="X1240" i="19"/>
  <c r="R1240" i="19"/>
  <c r="T1240" i="19" s="1"/>
  <c r="P1240" i="19"/>
  <c r="N1240" i="19"/>
  <c r="I1240" i="19"/>
  <c r="E1240" i="19"/>
  <c r="G1240" i="19" s="1"/>
  <c r="AA1239" i="19"/>
  <c r="X1239" i="19"/>
  <c r="R1239" i="19"/>
  <c r="T1239" i="19" s="1"/>
  <c r="P1239" i="19"/>
  <c r="N1239" i="19"/>
  <c r="I1239" i="19"/>
  <c r="E1239" i="19"/>
  <c r="G1239" i="19" s="1"/>
  <c r="AA1238" i="19"/>
  <c r="X1238" i="19"/>
  <c r="R1238" i="19"/>
  <c r="T1238" i="19" s="1"/>
  <c r="P1238" i="19"/>
  <c r="N1238" i="19"/>
  <c r="I1238" i="19"/>
  <c r="E1238" i="19"/>
  <c r="G1238" i="19" s="1"/>
  <c r="AA1237" i="19"/>
  <c r="X1237" i="19"/>
  <c r="R1237" i="19"/>
  <c r="T1237" i="19" s="1"/>
  <c r="P1237" i="19"/>
  <c r="N1237" i="19"/>
  <c r="I1237" i="19"/>
  <c r="E1237" i="19"/>
  <c r="G1237" i="19" s="1"/>
  <c r="AA1236" i="19"/>
  <c r="X1236" i="19"/>
  <c r="R1236" i="19"/>
  <c r="T1236" i="19" s="1"/>
  <c r="P1236" i="19"/>
  <c r="N1236" i="19"/>
  <c r="I1236" i="19"/>
  <c r="E1236" i="19"/>
  <c r="G1236" i="19" s="1"/>
  <c r="AA1235" i="19"/>
  <c r="X1235" i="19"/>
  <c r="R1235" i="19"/>
  <c r="T1235" i="19" s="1"/>
  <c r="P1235" i="19"/>
  <c r="N1235" i="19"/>
  <c r="I1235" i="19"/>
  <c r="E1235" i="19"/>
  <c r="G1235" i="19" s="1"/>
  <c r="AA1234" i="19"/>
  <c r="X1234" i="19"/>
  <c r="R1234" i="19"/>
  <c r="T1234" i="19" s="1"/>
  <c r="P1234" i="19"/>
  <c r="N1234" i="19"/>
  <c r="I1234" i="19"/>
  <c r="E1234" i="19"/>
  <c r="G1234" i="19" s="1"/>
  <c r="AA1233" i="19"/>
  <c r="X1233" i="19"/>
  <c r="R1233" i="19"/>
  <c r="P1233" i="19"/>
  <c r="N1233" i="19"/>
  <c r="I1233" i="19"/>
  <c r="E1233" i="19"/>
  <c r="G1233" i="19" s="1"/>
  <c r="AA1232" i="19"/>
  <c r="X1232" i="19"/>
  <c r="R1232" i="19"/>
  <c r="T1232" i="19" s="1"/>
  <c r="P1232" i="19"/>
  <c r="N1232" i="19"/>
  <c r="I1232" i="19"/>
  <c r="E1232" i="19"/>
  <c r="G1232" i="19" s="1"/>
  <c r="AA1231" i="19"/>
  <c r="X1231" i="19"/>
  <c r="R1231" i="19"/>
  <c r="T1231" i="19" s="1"/>
  <c r="P1231" i="19"/>
  <c r="N1231" i="19"/>
  <c r="I1231" i="19"/>
  <c r="E1231" i="19"/>
  <c r="G1231" i="19" s="1"/>
  <c r="AA1230" i="19"/>
  <c r="X1230" i="19"/>
  <c r="R1230" i="19"/>
  <c r="T1230" i="19" s="1"/>
  <c r="P1230" i="19"/>
  <c r="N1230" i="19"/>
  <c r="I1230" i="19"/>
  <c r="E1230" i="19"/>
  <c r="G1230" i="19" s="1"/>
  <c r="AA1229" i="19"/>
  <c r="X1229" i="19"/>
  <c r="R1229" i="19"/>
  <c r="T1229" i="19" s="1"/>
  <c r="P1229" i="19"/>
  <c r="N1229" i="19"/>
  <c r="I1229" i="19"/>
  <c r="E1229" i="19"/>
  <c r="G1229" i="19" s="1"/>
  <c r="AA1228" i="19"/>
  <c r="X1228" i="19"/>
  <c r="R1228" i="19"/>
  <c r="T1228" i="19" s="1"/>
  <c r="P1228" i="19"/>
  <c r="N1228" i="19"/>
  <c r="I1228" i="19"/>
  <c r="E1228" i="19"/>
  <c r="G1228" i="19" s="1"/>
  <c r="AA1227" i="19"/>
  <c r="X1227" i="19"/>
  <c r="R1227" i="19"/>
  <c r="T1227" i="19" s="1"/>
  <c r="P1227" i="19"/>
  <c r="N1227" i="19"/>
  <c r="I1227" i="19"/>
  <c r="E1227" i="19"/>
  <c r="G1227" i="19" s="1"/>
  <c r="AA1226" i="19"/>
  <c r="X1226" i="19"/>
  <c r="R1226" i="19"/>
  <c r="T1226" i="19" s="1"/>
  <c r="P1226" i="19"/>
  <c r="N1226" i="19"/>
  <c r="I1226" i="19"/>
  <c r="E1226" i="19"/>
  <c r="G1226" i="19" s="1"/>
  <c r="AA1225" i="19"/>
  <c r="X1225" i="19"/>
  <c r="R1225" i="19"/>
  <c r="T1225" i="19" s="1"/>
  <c r="P1225" i="19"/>
  <c r="N1225" i="19"/>
  <c r="I1225" i="19"/>
  <c r="E1225" i="19"/>
  <c r="G1225" i="19" s="1"/>
  <c r="AA1224" i="19"/>
  <c r="X1224" i="19"/>
  <c r="R1224" i="19"/>
  <c r="T1224" i="19" s="1"/>
  <c r="P1224" i="19"/>
  <c r="N1224" i="19"/>
  <c r="I1224" i="19"/>
  <c r="E1224" i="19"/>
  <c r="G1224" i="19" s="1"/>
  <c r="AA1223" i="19"/>
  <c r="X1223" i="19"/>
  <c r="R1223" i="19"/>
  <c r="T1223" i="19" s="1"/>
  <c r="P1223" i="19"/>
  <c r="N1223" i="19"/>
  <c r="I1223" i="19"/>
  <c r="E1223" i="19"/>
  <c r="G1223" i="19" s="1"/>
  <c r="AA1222" i="19"/>
  <c r="X1222" i="19"/>
  <c r="R1222" i="19"/>
  <c r="T1222" i="19" s="1"/>
  <c r="P1222" i="19"/>
  <c r="N1222" i="19"/>
  <c r="I1222" i="19"/>
  <c r="E1222" i="19"/>
  <c r="G1222" i="19" s="1"/>
  <c r="AA1221" i="19"/>
  <c r="X1221" i="19"/>
  <c r="R1221" i="19"/>
  <c r="T1221" i="19" s="1"/>
  <c r="P1221" i="19"/>
  <c r="N1221" i="19"/>
  <c r="I1221" i="19"/>
  <c r="E1221" i="19"/>
  <c r="G1221" i="19" s="1"/>
  <c r="AA1220" i="19"/>
  <c r="X1220" i="19"/>
  <c r="R1220" i="19"/>
  <c r="T1220" i="19" s="1"/>
  <c r="P1220" i="19"/>
  <c r="N1220" i="19"/>
  <c r="I1220" i="19"/>
  <c r="E1220" i="19"/>
  <c r="G1220" i="19" s="1"/>
  <c r="AA1219" i="19"/>
  <c r="X1219" i="19"/>
  <c r="R1219" i="19"/>
  <c r="P1219" i="19"/>
  <c r="N1219" i="19"/>
  <c r="I1219" i="19"/>
  <c r="E1219" i="19"/>
  <c r="G1219" i="19" s="1"/>
  <c r="AA1218" i="19"/>
  <c r="X1218" i="19"/>
  <c r="R1218" i="19"/>
  <c r="T1218" i="19" s="1"/>
  <c r="P1218" i="19"/>
  <c r="N1218" i="19"/>
  <c r="I1218" i="19"/>
  <c r="E1218" i="19"/>
  <c r="G1218" i="19" s="1"/>
  <c r="AA1217" i="19"/>
  <c r="X1217" i="19"/>
  <c r="R1217" i="19"/>
  <c r="T1217" i="19" s="1"/>
  <c r="P1217" i="19"/>
  <c r="N1217" i="19"/>
  <c r="I1217" i="19"/>
  <c r="E1217" i="19"/>
  <c r="G1217" i="19" s="1"/>
  <c r="AA1216" i="19"/>
  <c r="X1216" i="19"/>
  <c r="R1216" i="19"/>
  <c r="T1216" i="19" s="1"/>
  <c r="P1216" i="19"/>
  <c r="N1216" i="19"/>
  <c r="I1216" i="19"/>
  <c r="E1216" i="19"/>
  <c r="G1216" i="19" s="1"/>
  <c r="AA1215" i="19"/>
  <c r="X1215" i="19"/>
  <c r="R1215" i="19"/>
  <c r="T1215" i="19" s="1"/>
  <c r="P1215" i="19"/>
  <c r="N1215" i="19"/>
  <c r="I1215" i="19"/>
  <c r="E1215" i="19"/>
  <c r="G1215" i="19" s="1"/>
  <c r="AA1214" i="19"/>
  <c r="X1214" i="19"/>
  <c r="R1214" i="19"/>
  <c r="T1214" i="19" s="1"/>
  <c r="P1214" i="19"/>
  <c r="N1214" i="19"/>
  <c r="I1214" i="19"/>
  <c r="E1214" i="19"/>
  <c r="G1214" i="19" s="1"/>
  <c r="AA1213" i="19"/>
  <c r="X1213" i="19"/>
  <c r="R1213" i="19"/>
  <c r="T1213" i="19" s="1"/>
  <c r="P1213" i="19"/>
  <c r="N1213" i="19"/>
  <c r="I1213" i="19"/>
  <c r="E1213" i="19"/>
  <c r="G1213" i="19" s="1"/>
  <c r="AA1212" i="19"/>
  <c r="X1212" i="19"/>
  <c r="R1212" i="19"/>
  <c r="T1212" i="19" s="1"/>
  <c r="P1212" i="19"/>
  <c r="N1212" i="19"/>
  <c r="I1212" i="19"/>
  <c r="E1212" i="19"/>
  <c r="G1212" i="19" s="1"/>
  <c r="AA1211" i="19"/>
  <c r="X1211" i="19"/>
  <c r="R1211" i="19"/>
  <c r="T1211" i="19" s="1"/>
  <c r="P1211" i="19"/>
  <c r="N1211" i="19"/>
  <c r="I1211" i="19"/>
  <c r="E1211" i="19"/>
  <c r="G1211" i="19" s="1"/>
  <c r="AA1210" i="19"/>
  <c r="X1210" i="19"/>
  <c r="R1210" i="19"/>
  <c r="T1210" i="19" s="1"/>
  <c r="P1210" i="19"/>
  <c r="N1210" i="19"/>
  <c r="I1210" i="19"/>
  <c r="E1210" i="19"/>
  <c r="G1210" i="19" s="1"/>
  <c r="AA1209" i="19"/>
  <c r="X1209" i="19"/>
  <c r="R1209" i="19"/>
  <c r="T1209" i="19" s="1"/>
  <c r="P1209" i="19"/>
  <c r="N1209" i="19"/>
  <c r="I1209" i="19"/>
  <c r="E1209" i="19"/>
  <c r="G1209" i="19" s="1"/>
  <c r="AA1208" i="19"/>
  <c r="X1208" i="19"/>
  <c r="R1208" i="19"/>
  <c r="T1208" i="19" s="1"/>
  <c r="P1208" i="19"/>
  <c r="N1208" i="19"/>
  <c r="I1208" i="19"/>
  <c r="E1208" i="19"/>
  <c r="G1208" i="19" s="1"/>
  <c r="AA1207" i="19"/>
  <c r="X1207" i="19"/>
  <c r="R1207" i="19"/>
  <c r="T1207" i="19" s="1"/>
  <c r="P1207" i="19"/>
  <c r="N1207" i="19"/>
  <c r="I1207" i="19"/>
  <c r="E1207" i="19"/>
  <c r="G1207" i="19" s="1"/>
  <c r="AA1206" i="19"/>
  <c r="X1206" i="19"/>
  <c r="R1206" i="19"/>
  <c r="T1206" i="19" s="1"/>
  <c r="P1206" i="19"/>
  <c r="N1206" i="19"/>
  <c r="I1206" i="19"/>
  <c r="E1206" i="19"/>
  <c r="G1206" i="19" s="1"/>
  <c r="AA1205" i="19"/>
  <c r="X1205" i="19"/>
  <c r="R1205" i="19"/>
  <c r="T1205" i="19" s="1"/>
  <c r="P1205" i="19"/>
  <c r="N1205" i="19"/>
  <c r="I1205" i="19"/>
  <c r="E1205" i="19"/>
  <c r="G1205" i="19" s="1"/>
  <c r="AA1204" i="19"/>
  <c r="X1204" i="19"/>
  <c r="R1204" i="19"/>
  <c r="T1204" i="19" s="1"/>
  <c r="P1204" i="19"/>
  <c r="N1204" i="19"/>
  <c r="I1204" i="19"/>
  <c r="E1204" i="19"/>
  <c r="G1204" i="19" s="1"/>
  <c r="AA1203" i="19"/>
  <c r="X1203" i="19"/>
  <c r="R1203" i="19"/>
  <c r="T1203" i="19" s="1"/>
  <c r="P1203" i="19"/>
  <c r="N1203" i="19"/>
  <c r="I1203" i="19"/>
  <c r="E1203" i="19"/>
  <c r="G1203" i="19" s="1"/>
  <c r="AA1202" i="19"/>
  <c r="X1202" i="19"/>
  <c r="R1202" i="19"/>
  <c r="T1202" i="19" s="1"/>
  <c r="P1202" i="19"/>
  <c r="N1202" i="19"/>
  <c r="I1202" i="19"/>
  <c r="E1202" i="19"/>
  <c r="G1202" i="19" s="1"/>
  <c r="AA1201" i="19"/>
  <c r="X1201" i="19"/>
  <c r="R1201" i="19"/>
  <c r="T1201" i="19" s="1"/>
  <c r="P1201" i="19"/>
  <c r="N1201" i="19"/>
  <c r="I1201" i="19"/>
  <c r="E1201" i="19"/>
  <c r="G1201" i="19" s="1"/>
  <c r="AA1200" i="19"/>
  <c r="X1200" i="19"/>
  <c r="R1200" i="19"/>
  <c r="T1200" i="19" s="1"/>
  <c r="P1200" i="19"/>
  <c r="N1200" i="19"/>
  <c r="I1200" i="19"/>
  <c r="E1200" i="19"/>
  <c r="G1200" i="19" s="1"/>
  <c r="AA1199" i="19"/>
  <c r="X1199" i="19"/>
  <c r="R1199" i="19"/>
  <c r="T1199" i="19" s="1"/>
  <c r="P1199" i="19"/>
  <c r="N1199" i="19"/>
  <c r="I1199" i="19"/>
  <c r="E1199" i="19"/>
  <c r="G1199" i="19" s="1"/>
  <c r="AA1198" i="19"/>
  <c r="X1198" i="19"/>
  <c r="R1198" i="19"/>
  <c r="T1198" i="19" s="1"/>
  <c r="P1198" i="19"/>
  <c r="N1198" i="19"/>
  <c r="I1198" i="19"/>
  <c r="E1198" i="19"/>
  <c r="G1198" i="19" s="1"/>
  <c r="AA1197" i="19"/>
  <c r="X1197" i="19"/>
  <c r="R1197" i="19"/>
  <c r="T1197" i="19" s="1"/>
  <c r="P1197" i="19"/>
  <c r="N1197" i="19"/>
  <c r="I1197" i="19"/>
  <c r="E1197" i="19"/>
  <c r="G1197" i="19" s="1"/>
  <c r="AA1196" i="19"/>
  <c r="X1196" i="19"/>
  <c r="R1196" i="19"/>
  <c r="T1196" i="19" s="1"/>
  <c r="P1196" i="19"/>
  <c r="N1196" i="19"/>
  <c r="I1196" i="19"/>
  <c r="E1196" i="19"/>
  <c r="G1196" i="19" s="1"/>
  <c r="AA1195" i="19"/>
  <c r="X1195" i="19"/>
  <c r="R1195" i="19"/>
  <c r="T1195" i="19" s="1"/>
  <c r="P1195" i="19"/>
  <c r="N1195" i="19"/>
  <c r="I1195" i="19"/>
  <c r="E1195" i="19"/>
  <c r="G1195" i="19" s="1"/>
  <c r="AA1194" i="19"/>
  <c r="X1194" i="19"/>
  <c r="R1194" i="19"/>
  <c r="T1194" i="19" s="1"/>
  <c r="P1194" i="19"/>
  <c r="N1194" i="19"/>
  <c r="I1194" i="19"/>
  <c r="E1194" i="19"/>
  <c r="G1194" i="19" s="1"/>
  <c r="AA1193" i="19"/>
  <c r="X1193" i="19"/>
  <c r="R1193" i="19"/>
  <c r="T1193" i="19" s="1"/>
  <c r="P1193" i="19"/>
  <c r="N1193" i="19"/>
  <c r="I1193" i="19"/>
  <c r="E1193" i="19"/>
  <c r="G1193" i="19" s="1"/>
  <c r="AA1192" i="19"/>
  <c r="X1192" i="19"/>
  <c r="R1192" i="19"/>
  <c r="T1192" i="19" s="1"/>
  <c r="P1192" i="19"/>
  <c r="N1192" i="19"/>
  <c r="I1192" i="19"/>
  <c r="E1192" i="19"/>
  <c r="G1192" i="19" s="1"/>
  <c r="AA1191" i="19"/>
  <c r="X1191" i="19"/>
  <c r="R1191" i="19"/>
  <c r="T1191" i="19" s="1"/>
  <c r="P1191" i="19"/>
  <c r="N1191" i="19"/>
  <c r="I1191" i="19"/>
  <c r="E1191" i="19"/>
  <c r="G1191" i="19" s="1"/>
  <c r="AA1190" i="19"/>
  <c r="X1190" i="19"/>
  <c r="R1190" i="19"/>
  <c r="T1190" i="19" s="1"/>
  <c r="P1190" i="19"/>
  <c r="N1190" i="19"/>
  <c r="I1190" i="19"/>
  <c r="E1190" i="19"/>
  <c r="G1190" i="19" s="1"/>
  <c r="AA1189" i="19"/>
  <c r="X1189" i="19"/>
  <c r="R1189" i="19"/>
  <c r="T1189" i="19" s="1"/>
  <c r="P1189" i="19"/>
  <c r="N1189" i="19"/>
  <c r="I1189" i="19"/>
  <c r="E1189" i="19"/>
  <c r="G1189" i="19" s="1"/>
  <c r="AA1188" i="19"/>
  <c r="X1188" i="19"/>
  <c r="R1188" i="19"/>
  <c r="T1188" i="19" s="1"/>
  <c r="P1188" i="19"/>
  <c r="N1188" i="19"/>
  <c r="I1188" i="19"/>
  <c r="E1188" i="19"/>
  <c r="G1188" i="19" s="1"/>
  <c r="AA1187" i="19"/>
  <c r="X1187" i="19"/>
  <c r="R1187" i="19"/>
  <c r="T1187" i="19" s="1"/>
  <c r="P1187" i="19"/>
  <c r="N1187" i="19"/>
  <c r="I1187" i="19"/>
  <c r="E1187" i="19"/>
  <c r="G1187" i="19" s="1"/>
  <c r="AA1186" i="19"/>
  <c r="X1186" i="19"/>
  <c r="R1186" i="19"/>
  <c r="T1186" i="19" s="1"/>
  <c r="P1186" i="19"/>
  <c r="N1186" i="19"/>
  <c r="I1186" i="19"/>
  <c r="E1186" i="19"/>
  <c r="G1186" i="19" s="1"/>
  <c r="AA1185" i="19"/>
  <c r="X1185" i="19"/>
  <c r="R1185" i="19"/>
  <c r="T1185" i="19" s="1"/>
  <c r="P1185" i="19"/>
  <c r="N1185" i="19"/>
  <c r="I1185" i="19"/>
  <c r="E1185" i="19"/>
  <c r="G1185" i="19" s="1"/>
  <c r="AA1184" i="19"/>
  <c r="X1184" i="19"/>
  <c r="R1184" i="19"/>
  <c r="T1184" i="19" s="1"/>
  <c r="P1184" i="19"/>
  <c r="N1184" i="19"/>
  <c r="I1184" i="19"/>
  <c r="E1184" i="19"/>
  <c r="G1184" i="19" s="1"/>
  <c r="AA1183" i="19"/>
  <c r="X1183" i="19"/>
  <c r="R1183" i="19"/>
  <c r="T1183" i="19" s="1"/>
  <c r="P1183" i="19"/>
  <c r="N1183" i="19"/>
  <c r="I1183" i="19"/>
  <c r="E1183" i="19"/>
  <c r="G1183" i="19" s="1"/>
  <c r="AA1182" i="19"/>
  <c r="X1182" i="19"/>
  <c r="R1182" i="19"/>
  <c r="T1182" i="19" s="1"/>
  <c r="P1182" i="19"/>
  <c r="N1182" i="19"/>
  <c r="I1182" i="19"/>
  <c r="E1182" i="19"/>
  <c r="G1182" i="19" s="1"/>
  <c r="AA1181" i="19"/>
  <c r="X1181" i="19"/>
  <c r="R1181" i="19"/>
  <c r="T1181" i="19" s="1"/>
  <c r="P1181" i="19"/>
  <c r="N1181" i="19"/>
  <c r="I1181" i="19"/>
  <c r="E1181" i="19"/>
  <c r="G1181" i="19" s="1"/>
  <c r="AA1180" i="19"/>
  <c r="X1180" i="19"/>
  <c r="R1180" i="19"/>
  <c r="T1180" i="19" s="1"/>
  <c r="P1180" i="19"/>
  <c r="N1180" i="19"/>
  <c r="I1180" i="19"/>
  <c r="E1180" i="19"/>
  <c r="G1180" i="19" s="1"/>
  <c r="AA1179" i="19"/>
  <c r="X1179" i="19"/>
  <c r="R1179" i="19"/>
  <c r="T1179" i="19" s="1"/>
  <c r="P1179" i="19"/>
  <c r="N1179" i="19"/>
  <c r="I1179" i="19"/>
  <c r="E1179" i="19"/>
  <c r="G1179" i="19" s="1"/>
  <c r="AA1178" i="19"/>
  <c r="X1178" i="19"/>
  <c r="R1178" i="19"/>
  <c r="T1178" i="19" s="1"/>
  <c r="P1178" i="19"/>
  <c r="N1178" i="19"/>
  <c r="I1178" i="19"/>
  <c r="E1178" i="19"/>
  <c r="G1178" i="19" s="1"/>
  <c r="AA1177" i="19"/>
  <c r="X1177" i="19"/>
  <c r="R1177" i="19"/>
  <c r="T1177" i="19" s="1"/>
  <c r="P1177" i="19"/>
  <c r="N1177" i="19"/>
  <c r="I1177" i="19"/>
  <c r="E1177" i="19"/>
  <c r="G1177" i="19" s="1"/>
  <c r="AA1176" i="19"/>
  <c r="X1176" i="19"/>
  <c r="R1176" i="19"/>
  <c r="T1176" i="19" s="1"/>
  <c r="P1176" i="19"/>
  <c r="N1176" i="19"/>
  <c r="I1176" i="19"/>
  <c r="E1176" i="19"/>
  <c r="G1176" i="19" s="1"/>
  <c r="AA1175" i="19"/>
  <c r="X1175" i="19"/>
  <c r="R1175" i="19"/>
  <c r="T1175" i="19" s="1"/>
  <c r="P1175" i="19"/>
  <c r="N1175" i="19"/>
  <c r="I1175" i="19"/>
  <c r="E1175" i="19"/>
  <c r="G1175" i="19" s="1"/>
  <c r="AA1174" i="19"/>
  <c r="X1174" i="19"/>
  <c r="R1174" i="19"/>
  <c r="T1174" i="19" s="1"/>
  <c r="P1174" i="19"/>
  <c r="N1174" i="19"/>
  <c r="I1174" i="19"/>
  <c r="E1174" i="19"/>
  <c r="G1174" i="19" s="1"/>
  <c r="AA1173" i="19"/>
  <c r="X1173" i="19"/>
  <c r="R1173" i="19"/>
  <c r="T1173" i="19" s="1"/>
  <c r="P1173" i="19"/>
  <c r="N1173" i="19"/>
  <c r="I1173" i="19"/>
  <c r="E1173" i="19"/>
  <c r="G1173" i="19" s="1"/>
  <c r="AA1172" i="19"/>
  <c r="X1172" i="19"/>
  <c r="R1172" i="19"/>
  <c r="T1172" i="19" s="1"/>
  <c r="P1172" i="19"/>
  <c r="N1172" i="19"/>
  <c r="I1172" i="19"/>
  <c r="E1172" i="19"/>
  <c r="G1172" i="19" s="1"/>
  <c r="AA1171" i="19"/>
  <c r="X1171" i="19"/>
  <c r="R1171" i="19"/>
  <c r="T1171" i="19" s="1"/>
  <c r="P1171" i="19"/>
  <c r="N1171" i="19"/>
  <c r="I1171" i="19"/>
  <c r="E1171" i="19"/>
  <c r="G1171" i="19" s="1"/>
  <c r="AA1170" i="19"/>
  <c r="X1170" i="19"/>
  <c r="R1170" i="19"/>
  <c r="T1170" i="19" s="1"/>
  <c r="P1170" i="19"/>
  <c r="N1170" i="19"/>
  <c r="I1170" i="19"/>
  <c r="E1170" i="19"/>
  <c r="G1170" i="19" s="1"/>
  <c r="AA1169" i="19"/>
  <c r="X1169" i="19"/>
  <c r="R1169" i="19"/>
  <c r="T1169" i="19" s="1"/>
  <c r="P1169" i="19"/>
  <c r="N1169" i="19"/>
  <c r="I1169" i="19"/>
  <c r="E1169" i="19"/>
  <c r="G1169" i="19" s="1"/>
  <c r="AA1168" i="19"/>
  <c r="X1168" i="19"/>
  <c r="R1168" i="19"/>
  <c r="T1168" i="19" s="1"/>
  <c r="P1168" i="19"/>
  <c r="N1168" i="19"/>
  <c r="I1168" i="19"/>
  <c r="E1168" i="19"/>
  <c r="G1168" i="19" s="1"/>
  <c r="AA1167" i="19"/>
  <c r="X1167" i="19"/>
  <c r="R1167" i="19"/>
  <c r="T1167" i="19" s="1"/>
  <c r="P1167" i="19"/>
  <c r="N1167" i="19"/>
  <c r="I1167" i="19"/>
  <c r="E1167" i="19"/>
  <c r="G1167" i="19" s="1"/>
  <c r="AA1166" i="19"/>
  <c r="X1166" i="19"/>
  <c r="R1166" i="19"/>
  <c r="T1166" i="19" s="1"/>
  <c r="P1166" i="19"/>
  <c r="N1166" i="19"/>
  <c r="I1166" i="19"/>
  <c r="E1166" i="19"/>
  <c r="G1166" i="19" s="1"/>
  <c r="AA1165" i="19"/>
  <c r="X1165" i="19"/>
  <c r="R1165" i="19"/>
  <c r="T1165" i="19" s="1"/>
  <c r="P1165" i="19"/>
  <c r="N1165" i="19"/>
  <c r="I1165" i="19"/>
  <c r="E1165" i="19"/>
  <c r="G1165" i="19" s="1"/>
  <c r="AA1164" i="19"/>
  <c r="X1164" i="19"/>
  <c r="R1164" i="19"/>
  <c r="T1164" i="19" s="1"/>
  <c r="P1164" i="19"/>
  <c r="N1164" i="19"/>
  <c r="I1164" i="19"/>
  <c r="E1164" i="19"/>
  <c r="G1164" i="19" s="1"/>
  <c r="AA1163" i="19"/>
  <c r="X1163" i="19"/>
  <c r="R1163" i="19"/>
  <c r="T1163" i="19" s="1"/>
  <c r="P1163" i="19"/>
  <c r="N1163" i="19"/>
  <c r="I1163" i="19"/>
  <c r="E1163" i="19"/>
  <c r="G1163" i="19" s="1"/>
  <c r="AA1162" i="19"/>
  <c r="X1162" i="19"/>
  <c r="R1162" i="19"/>
  <c r="P1162" i="19"/>
  <c r="N1162" i="19"/>
  <c r="I1162" i="19"/>
  <c r="E1162" i="19"/>
  <c r="G1162" i="19" s="1"/>
  <c r="AA1161" i="19"/>
  <c r="X1161" i="19"/>
  <c r="R1161" i="19"/>
  <c r="T1161" i="19" s="1"/>
  <c r="P1161" i="19"/>
  <c r="N1161" i="19"/>
  <c r="I1161" i="19"/>
  <c r="E1161" i="19"/>
  <c r="G1161" i="19" s="1"/>
  <c r="AA1160" i="19"/>
  <c r="X1160" i="19"/>
  <c r="R1160" i="19"/>
  <c r="T1160" i="19" s="1"/>
  <c r="P1160" i="19"/>
  <c r="N1160" i="19"/>
  <c r="I1160" i="19"/>
  <c r="E1160" i="19"/>
  <c r="G1160" i="19" s="1"/>
  <c r="AA1159" i="19"/>
  <c r="X1159" i="19"/>
  <c r="R1159" i="19"/>
  <c r="T1159" i="19" s="1"/>
  <c r="P1159" i="19"/>
  <c r="N1159" i="19"/>
  <c r="I1159" i="19"/>
  <c r="E1159" i="19"/>
  <c r="G1159" i="19" s="1"/>
  <c r="AA1158" i="19"/>
  <c r="X1158" i="19"/>
  <c r="R1158" i="19"/>
  <c r="T1158" i="19" s="1"/>
  <c r="P1158" i="19"/>
  <c r="N1158" i="19"/>
  <c r="I1158" i="19"/>
  <c r="E1158" i="19"/>
  <c r="G1158" i="19" s="1"/>
  <c r="AA1157" i="19"/>
  <c r="X1157" i="19"/>
  <c r="R1157" i="19"/>
  <c r="T1157" i="19" s="1"/>
  <c r="P1157" i="19"/>
  <c r="N1157" i="19"/>
  <c r="I1157" i="19"/>
  <c r="E1157" i="19"/>
  <c r="G1157" i="19" s="1"/>
  <c r="AA1156" i="19"/>
  <c r="X1156" i="19"/>
  <c r="R1156" i="19"/>
  <c r="T1156" i="19" s="1"/>
  <c r="P1156" i="19"/>
  <c r="N1156" i="19"/>
  <c r="I1156" i="19"/>
  <c r="E1156" i="19"/>
  <c r="G1156" i="19" s="1"/>
  <c r="AA1155" i="19"/>
  <c r="X1155" i="19"/>
  <c r="R1155" i="19"/>
  <c r="T1155" i="19" s="1"/>
  <c r="P1155" i="19"/>
  <c r="N1155" i="19"/>
  <c r="I1155" i="19"/>
  <c r="E1155" i="19"/>
  <c r="G1155" i="19" s="1"/>
  <c r="AA1154" i="19"/>
  <c r="X1154" i="19"/>
  <c r="R1154" i="19"/>
  <c r="T1154" i="19" s="1"/>
  <c r="P1154" i="19"/>
  <c r="N1154" i="19"/>
  <c r="I1154" i="19"/>
  <c r="E1154" i="19"/>
  <c r="G1154" i="19" s="1"/>
  <c r="AA1153" i="19"/>
  <c r="X1153" i="19"/>
  <c r="R1153" i="19"/>
  <c r="T1153" i="19" s="1"/>
  <c r="P1153" i="19"/>
  <c r="N1153" i="19"/>
  <c r="I1153" i="19"/>
  <c r="E1153" i="19"/>
  <c r="G1153" i="19" s="1"/>
  <c r="AA1152" i="19"/>
  <c r="X1152" i="19"/>
  <c r="R1152" i="19"/>
  <c r="T1152" i="19" s="1"/>
  <c r="P1152" i="19"/>
  <c r="N1152" i="19"/>
  <c r="I1152" i="19"/>
  <c r="E1152" i="19"/>
  <c r="G1152" i="19" s="1"/>
  <c r="AA1151" i="19"/>
  <c r="X1151" i="19"/>
  <c r="R1151" i="19"/>
  <c r="P1151" i="19"/>
  <c r="N1151" i="19"/>
  <c r="I1151" i="19"/>
  <c r="E1151" i="19"/>
  <c r="G1151" i="19" s="1"/>
  <c r="AA1150" i="19"/>
  <c r="X1150" i="19"/>
  <c r="R1150" i="19"/>
  <c r="P1150" i="19"/>
  <c r="N1150" i="19"/>
  <c r="I1150" i="19"/>
  <c r="E1150" i="19"/>
  <c r="G1150" i="19" s="1"/>
  <c r="AA1149" i="19"/>
  <c r="X1149" i="19"/>
  <c r="R1149" i="19"/>
  <c r="T1149" i="19" s="1"/>
  <c r="P1149" i="19"/>
  <c r="N1149" i="19"/>
  <c r="I1149" i="19"/>
  <c r="E1149" i="19"/>
  <c r="G1149" i="19" s="1"/>
  <c r="AA1148" i="19"/>
  <c r="X1148" i="19"/>
  <c r="R1148" i="19"/>
  <c r="T1148" i="19" s="1"/>
  <c r="P1148" i="19"/>
  <c r="N1148" i="19"/>
  <c r="I1148" i="19"/>
  <c r="E1148" i="19"/>
  <c r="G1148" i="19" s="1"/>
  <c r="AA1147" i="19"/>
  <c r="X1147" i="19"/>
  <c r="R1147" i="19"/>
  <c r="T1147" i="19" s="1"/>
  <c r="P1147" i="19"/>
  <c r="N1147" i="19"/>
  <c r="I1147" i="19"/>
  <c r="E1147" i="19"/>
  <c r="G1147" i="19" s="1"/>
  <c r="AA1146" i="19"/>
  <c r="X1146" i="19"/>
  <c r="R1146" i="19"/>
  <c r="T1146" i="19" s="1"/>
  <c r="P1146" i="19"/>
  <c r="N1146" i="19"/>
  <c r="I1146" i="19"/>
  <c r="E1146" i="19"/>
  <c r="G1146" i="19" s="1"/>
  <c r="AA1145" i="19"/>
  <c r="X1145" i="19"/>
  <c r="R1145" i="19"/>
  <c r="T1145" i="19" s="1"/>
  <c r="P1145" i="19"/>
  <c r="N1145" i="19"/>
  <c r="I1145" i="19"/>
  <c r="E1145" i="19"/>
  <c r="G1145" i="19" s="1"/>
  <c r="AA1144" i="19"/>
  <c r="X1144" i="19"/>
  <c r="R1144" i="19"/>
  <c r="T1144" i="19" s="1"/>
  <c r="P1144" i="19"/>
  <c r="N1144" i="19"/>
  <c r="I1144" i="19"/>
  <c r="E1144" i="19"/>
  <c r="G1144" i="19" s="1"/>
  <c r="AA1143" i="19"/>
  <c r="X1143" i="19"/>
  <c r="R1143" i="19"/>
  <c r="T1143" i="19" s="1"/>
  <c r="P1143" i="19"/>
  <c r="N1143" i="19"/>
  <c r="I1143" i="19"/>
  <c r="E1143" i="19"/>
  <c r="G1143" i="19" s="1"/>
  <c r="AA1142" i="19"/>
  <c r="X1142" i="19"/>
  <c r="R1142" i="19"/>
  <c r="T1142" i="19" s="1"/>
  <c r="P1142" i="19"/>
  <c r="N1142" i="19"/>
  <c r="I1142" i="19"/>
  <c r="E1142" i="19"/>
  <c r="G1142" i="19" s="1"/>
  <c r="AA1141" i="19"/>
  <c r="X1141" i="19"/>
  <c r="R1141" i="19"/>
  <c r="T1141" i="19" s="1"/>
  <c r="P1141" i="19"/>
  <c r="N1141" i="19"/>
  <c r="I1141" i="19"/>
  <c r="E1141" i="19"/>
  <c r="G1141" i="19" s="1"/>
  <c r="AA1140" i="19"/>
  <c r="X1140" i="19"/>
  <c r="R1140" i="19"/>
  <c r="T1140" i="19" s="1"/>
  <c r="P1140" i="19"/>
  <c r="N1140" i="19"/>
  <c r="I1140" i="19"/>
  <c r="E1140" i="19"/>
  <c r="G1140" i="19" s="1"/>
  <c r="AA1139" i="19"/>
  <c r="X1139" i="19"/>
  <c r="R1139" i="19"/>
  <c r="T1139" i="19" s="1"/>
  <c r="P1139" i="19"/>
  <c r="N1139" i="19"/>
  <c r="I1139" i="19"/>
  <c r="E1139" i="19"/>
  <c r="G1139" i="19" s="1"/>
  <c r="AA1138" i="19"/>
  <c r="X1138" i="19"/>
  <c r="R1138" i="19"/>
  <c r="T1138" i="19" s="1"/>
  <c r="P1138" i="19"/>
  <c r="N1138" i="19"/>
  <c r="I1138" i="19"/>
  <c r="E1138" i="19"/>
  <c r="G1138" i="19" s="1"/>
  <c r="AA1137" i="19"/>
  <c r="X1137" i="19"/>
  <c r="R1137" i="19"/>
  <c r="T1137" i="19" s="1"/>
  <c r="P1137" i="19"/>
  <c r="N1137" i="19"/>
  <c r="I1137" i="19"/>
  <c r="E1137" i="19"/>
  <c r="G1137" i="19" s="1"/>
  <c r="AA1136" i="19"/>
  <c r="X1136" i="19"/>
  <c r="R1136" i="19"/>
  <c r="T1136" i="19" s="1"/>
  <c r="P1136" i="19"/>
  <c r="N1136" i="19"/>
  <c r="I1136" i="19"/>
  <c r="E1136" i="19"/>
  <c r="G1136" i="19" s="1"/>
  <c r="AA1135" i="19"/>
  <c r="X1135" i="19"/>
  <c r="R1135" i="19"/>
  <c r="T1135" i="19" s="1"/>
  <c r="P1135" i="19"/>
  <c r="N1135" i="19"/>
  <c r="I1135" i="19"/>
  <c r="E1135" i="19"/>
  <c r="G1135" i="19" s="1"/>
  <c r="AA1134" i="19"/>
  <c r="X1134" i="19"/>
  <c r="R1134" i="19"/>
  <c r="T1134" i="19" s="1"/>
  <c r="P1134" i="19"/>
  <c r="N1134" i="19"/>
  <c r="I1134" i="19"/>
  <c r="E1134" i="19"/>
  <c r="G1134" i="19" s="1"/>
  <c r="AA1133" i="19"/>
  <c r="X1133" i="19"/>
  <c r="R1133" i="19"/>
  <c r="T1133" i="19" s="1"/>
  <c r="P1133" i="19"/>
  <c r="N1133" i="19"/>
  <c r="I1133" i="19"/>
  <c r="E1133" i="19"/>
  <c r="G1133" i="19" s="1"/>
  <c r="AA1132" i="19"/>
  <c r="X1132" i="19"/>
  <c r="R1132" i="19"/>
  <c r="T1132" i="19" s="1"/>
  <c r="P1132" i="19"/>
  <c r="N1132" i="19"/>
  <c r="I1132" i="19"/>
  <c r="E1132" i="19"/>
  <c r="G1132" i="19" s="1"/>
  <c r="AA1131" i="19"/>
  <c r="X1131" i="19"/>
  <c r="R1131" i="19"/>
  <c r="T1131" i="19" s="1"/>
  <c r="P1131" i="19"/>
  <c r="N1131" i="19"/>
  <c r="I1131" i="19"/>
  <c r="E1131" i="19"/>
  <c r="G1131" i="19" s="1"/>
  <c r="AA1130" i="19"/>
  <c r="X1130" i="19"/>
  <c r="R1130" i="19"/>
  <c r="T1130" i="19" s="1"/>
  <c r="P1130" i="19"/>
  <c r="N1130" i="19"/>
  <c r="I1130" i="19"/>
  <c r="E1130" i="19"/>
  <c r="G1130" i="19" s="1"/>
  <c r="AA1129" i="19"/>
  <c r="X1129" i="19"/>
  <c r="R1129" i="19"/>
  <c r="T1129" i="19" s="1"/>
  <c r="P1129" i="19"/>
  <c r="N1129" i="19"/>
  <c r="I1129" i="19"/>
  <c r="E1129" i="19"/>
  <c r="G1129" i="19" s="1"/>
  <c r="AA1128" i="19"/>
  <c r="X1128" i="19"/>
  <c r="R1128" i="19"/>
  <c r="T1128" i="19" s="1"/>
  <c r="P1128" i="19"/>
  <c r="N1128" i="19"/>
  <c r="I1128" i="19"/>
  <c r="E1128" i="19"/>
  <c r="G1128" i="19" s="1"/>
  <c r="AA1127" i="19"/>
  <c r="X1127" i="19"/>
  <c r="R1127" i="19"/>
  <c r="T1127" i="19" s="1"/>
  <c r="P1127" i="19"/>
  <c r="N1127" i="19"/>
  <c r="I1127" i="19"/>
  <c r="E1127" i="19"/>
  <c r="G1127" i="19" s="1"/>
  <c r="AA1126" i="19"/>
  <c r="X1126" i="19"/>
  <c r="R1126" i="19"/>
  <c r="T1126" i="19" s="1"/>
  <c r="P1126" i="19"/>
  <c r="N1126" i="19"/>
  <c r="I1126" i="19"/>
  <c r="E1126" i="19"/>
  <c r="G1126" i="19" s="1"/>
  <c r="AA1125" i="19"/>
  <c r="X1125" i="19"/>
  <c r="R1125" i="19"/>
  <c r="T1125" i="19" s="1"/>
  <c r="P1125" i="19"/>
  <c r="N1125" i="19"/>
  <c r="I1125" i="19"/>
  <c r="E1125" i="19"/>
  <c r="G1125" i="19" s="1"/>
  <c r="AA1124" i="19"/>
  <c r="X1124" i="19"/>
  <c r="R1124" i="19"/>
  <c r="T1124" i="19" s="1"/>
  <c r="P1124" i="19"/>
  <c r="N1124" i="19"/>
  <c r="I1124" i="19"/>
  <c r="E1124" i="19"/>
  <c r="G1124" i="19" s="1"/>
  <c r="AA1123" i="19"/>
  <c r="X1123" i="19"/>
  <c r="R1123" i="19"/>
  <c r="T1123" i="19" s="1"/>
  <c r="P1123" i="19"/>
  <c r="N1123" i="19"/>
  <c r="I1123" i="19"/>
  <c r="E1123" i="19"/>
  <c r="G1123" i="19" s="1"/>
  <c r="AA1122" i="19"/>
  <c r="X1122" i="19"/>
  <c r="R1122" i="19"/>
  <c r="T1122" i="19" s="1"/>
  <c r="P1122" i="19"/>
  <c r="N1122" i="19"/>
  <c r="I1122" i="19"/>
  <c r="E1122" i="19"/>
  <c r="G1122" i="19" s="1"/>
  <c r="AA1121" i="19"/>
  <c r="X1121" i="19"/>
  <c r="R1121" i="19"/>
  <c r="T1121" i="19" s="1"/>
  <c r="P1121" i="19"/>
  <c r="N1121" i="19"/>
  <c r="I1121" i="19"/>
  <c r="E1121" i="19"/>
  <c r="G1121" i="19" s="1"/>
  <c r="AA1120" i="19"/>
  <c r="X1120" i="19"/>
  <c r="R1120" i="19"/>
  <c r="T1120" i="19" s="1"/>
  <c r="P1120" i="19"/>
  <c r="N1120" i="19"/>
  <c r="I1120" i="19"/>
  <c r="E1120" i="19"/>
  <c r="G1120" i="19" s="1"/>
  <c r="AA1119" i="19"/>
  <c r="X1119" i="19"/>
  <c r="R1119" i="19"/>
  <c r="T1119" i="19" s="1"/>
  <c r="P1119" i="19"/>
  <c r="N1119" i="19"/>
  <c r="I1119" i="19"/>
  <c r="E1119" i="19"/>
  <c r="G1119" i="19" s="1"/>
  <c r="AA1118" i="19"/>
  <c r="X1118" i="19"/>
  <c r="R1118" i="19"/>
  <c r="T1118" i="19" s="1"/>
  <c r="P1118" i="19"/>
  <c r="N1118" i="19"/>
  <c r="I1118" i="19"/>
  <c r="E1118" i="19"/>
  <c r="G1118" i="19" s="1"/>
  <c r="AA1117" i="19"/>
  <c r="X1117" i="19"/>
  <c r="R1117" i="19"/>
  <c r="T1117" i="19" s="1"/>
  <c r="P1117" i="19"/>
  <c r="N1117" i="19"/>
  <c r="I1117" i="19"/>
  <c r="E1117" i="19"/>
  <c r="G1117" i="19" s="1"/>
  <c r="AA1116" i="19"/>
  <c r="X1116" i="19"/>
  <c r="R1116" i="19"/>
  <c r="T1116" i="19" s="1"/>
  <c r="P1116" i="19"/>
  <c r="N1116" i="19"/>
  <c r="I1116" i="19"/>
  <c r="E1116" i="19"/>
  <c r="G1116" i="19" s="1"/>
  <c r="AA1115" i="19"/>
  <c r="X1115" i="19"/>
  <c r="R1115" i="19"/>
  <c r="T1115" i="19" s="1"/>
  <c r="P1115" i="19"/>
  <c r="N1115" i="19"/>
  <c r="I1115" i="19"/>
  <c r="E1115" i="19"/>
  <c r="G1115" i="19" s="1"/>
  <c r="AA1114" i="19"/>
  <c r="X1114" i="19"/>
  <c r="R1114" i="19"/>
  <c r="T1114" i="19" s="1"/>
  <c r="P1114" i="19"/>
  <c r="N1114" i="19"/>
  <c r="I1114" i="19"/>
  <c r="E1114" i="19"/>
  <c r="G1114" i="19" s="1"/>
  <c r="AA1113" i="19"/>
  <c r="X1113" i="19"/>
  <c r="R1113" i="19"/>
  <c r="P1113" i="19"/>
  <c r="N1113" i="19"/>
  <c r="I1113" i="19"/>
  <c r="E1113" i="19"/>
  <c r="G1113" i="19" s="1"/>
  <c r="AA1112" i="19"/>
  <c r="X1112" i="19"/>
  <c r="R1112" i="19"/>
  <c r="T1112" i="19" s="1"/>
  <c r="P1112" i="19"/>
  <c r="N1112" i="19"/>
  <c r="I1112" i="19"/>
  <c r="E1112" i="19"/>
  <c r="G1112" i="19" s="1"/>
  <c r="AA1111" i="19"/>
  <c r="X1111" i="19"/>
  <c r="R1111" i="19"/>
  <c r="T1111" i="19" s="1"/>
  <c r="P1111" i="19"/>
  <c r="N1111" i="19"/>
  <c r="I1111" i="19"/>
  <c r="E1111" i="19"/>
  <c r="G1111" i="19" s="1"/>
  <c r="AA1110" i="19"/>
  <c r="X1110" i="19"/>
  <c r="R1110" i="19"/>
  <c r="P1110" i="19"/>
  <c r="N1110" i="19"/>
  <c r="I1110" i="19"/>
  <c r="E1110" i="19"/>
  <c r="G1110" i="19" s="1"/>
  <c r="AA1109" i="19"/>
  <c r="X1109" i="19"/>
  <c r="R1109" i="19"/>
  <c r="T1109" i="19" s="1"/>
  <c r="P1109" i="19"/>
  <c r="N1109" i="19"/>
  <c r="I1109" i="19"/>
  <c r="E1109" i="19"/>
  <c r="G1109" i="19" s="1"/>
  <c r="AA1108" i="19"/>
  <c r="X1108" i="19"/>
  <c r="R1108" i="19"/>
  <c r="T1108" i="19" s="1"/>
  <c r="P1108" i="19"/>
  <c r="N1108" i="19"/>
  <c r="I1108" i="19"/>
  <c r="E1108" i="19"/>
  <c r="G1108" i="19" s="1"/>
  <c r="AA1107" i="19"/>
  <c r="X1107" i="19"/>
  <c r="R1107" i="19"/>
  <c r="T1107" i="19" s="1"/>
  <c r="P1107" i="19"/>
  <c r="N1107" i="19"/>
  <c r="I1107" i="19"/>
  <c r="E1107" i="19"/>
  <c r="G1107" i="19" s="1"/>
  <c r="AA1106" i="19"/>
  <c r="X1106" i="19"/>
  <c r="R1106" i="19"/>
  <c r="T1106" i="19" s="1"/>
  <c r="P1106" i="19"/>
  <c r="N1106" i="19"/>
  <c r="I1106" i="19"/>
  <c r="E1106" i="19"/>
  <c r="G1106" i="19" s="1"/>
  <c r="AA1105" i="19"/>
  <c r="X1105" i="19"/>
  <c r="R1105" i="19"/>
  <c r="T1105" i="19" s="1"/>
  <c r="P1105" i="19"/>
  <c r="N1105" i="19"/>
  <c r="I1105" i="19"/>
  <c r="E1105" i="19"/>
  <c r="G1105" i="19" s="1"/>
  <c r="AA1104" i="19"/>
  <c r="X1104" i="19"/>
  <c r="R1104" i="19"/>
  <c r="T1104" i="19" s="1"/>
  <c r="P1104" i="19"/>
  <c r="N1104" i="19"/>
  <c r="I1104" i="19"/>
  <c r="E1104" i="19"/>
  <c r="G1104" i="19" s="1"/>
  <c r="AA1103" i="19"/>
  <c r="X1103" i="19"/>
  <c r="R1103" i="19"/>
  <c r="T1103" i="19" s="1"/>
  <c r="P1103" i="19"/>
  <c r="N1103" i="19"/>
  <c r="I1103" i="19"/>
  <c r="E1103" i="19"/>
  <c r="G1103" i="19" s="1"/>
  <c r="AA1102" i="19"/>
  <c r="X1102" i="19"/>
  <c r="R1102" i="19"/>
  <c r="T1102" i="19" s="1"/>
  <c r="P1102" i="19"/>
  <c r="N1102" i="19"/>
  <c r="I1102" i="19"/>
  <c r="E1102" i="19"/>
  <c r="G1102" i="19" s="1"/>
  <c r="AA1101" i="19"/>
  <c r="X1101" i="19"/>
  <c r="R1101" i="19"/>
  <c r="T1101" i="19" s="1"/>
  <c r="P1101" i="19"/>
  <c r="N1101" i="19"/>
  <c r="I1101" i="19"/>
  <c r="E1101" i="19"/>
  <c r="G1101" i="19" s="1"/>
  <c r="AA1100" i="19"/>
  <c r="X1100" i="19"/>
  <c r="R1100" i="19"/>
  <c r="T1100" i="19" s="1"/>
  <c r="P1100" i="19"/>
  <c r="N1100" i="19"/>
  <c r="I1100" i="19"/>
  <c r="E1100" i="19"/>
  <c r="G1100" i="19" s="1"/>
  <c r="AA1099" i="19"/>
  <c r="X1099" i="19"/>
  <c r="R1099" i="19"/>
  <c r="T1099" i="19" s="1"/>
  <c r="P1099" i="19"/>
  <c r="N1099" i="19"/>
  <c r="I1099" i="19"/>
  <c r="E1099" i="19"/>
  <c r="G1099" i="19" s="1"/>
  <c r="AA1098" i="19"/>
  <c r="X1098" i="19"/>
  <c r="R1098" i="19"/>
  <c r="T1098" i="19" s="1"/>
  <c r="P1098" i="19"/>
  <c r="N1098" i="19"/>
  <c r="I1098" i="19"/>
  <c r="E1098" i="19"/>
  <c r="G1098" i="19" s="1"/>
  <c r="AA1097" i="19"/>
  <c r="X1097" i="19"/>
  <c r="R1097" i="19"/>
  <c r="T1097" i="19" s="1"/>
  <c r="P1097" i="19"/>
  <c r="N1097" i="19"/>
  <c r="I1097" i="19"/>
  <c r="E1097" i="19"/>
  <c r="G1097" i="19" s="1"/>
  <c r="AA1096" i="19"/>
  <c r="X1096" i="19"/>
  <c r="R1096" i="19"/>
  <c r="T1096" i="19" s="1"/>
  <c r="P1096" i="19"/>
  <c r="N1096" i="19"/>
  <c r="I1096" i="19"/>
  <c r="E1096" i="19"/>
  <c r="G1096" i="19" s="1"/>
  <c r="AA1095" i="19"/>
  <c r="X1095" i="19"/>
  <c r="R1095" i="19"/>
  <c r="T1095" i="19" s="1"/>
  <c r="P1095" i="19"/>
  <c r="N1095" i="19"/>
  <c r="I1095" i="19"/>
  <c r="E1095" i="19"/>
  <c r="G1095" i="19" s="1"/>
  <c r="AA1094" i="19"/>
  <c r="X1094" i="19"/>
  <c r="R1094" i="19"/>
  <c r="T1094" i="19" s="1"/>
  <c r="P1094" i="19"/>
  <c r="N1094" i="19"/>
  <c r="I1094" i="19"/>
  <c r="E1094" i="19"/>
  <c r="G1094" i="19" s="1"/>
  <c r="AA1093" i="19"/>
  <c r="X1093" i="19"/>
  <c r="R1093" i="19"/>
  <c r="T1093" i="19" s="1"/>
  <c r="P1093" i="19"/>
  <c r="N1093" i="19"/>
  <c r="I1093" i="19"/>
  <c r="E1093" i="19"/>
  <c r="G1093" i="19" s="1"/>
  <c r="AA1092" i="19"/>
  <c r="X1092" i="19"/>
  <c r="R1092" i="19"/>
  <c r="T1092" i="19" s="1"/>
  <c r="P1092" i="19"/>
  <c r="N1092" i="19"/>
  <c r="I1092" i="19"/>
  <c r="E1092" i="19"/>
  <c r="G1092" i="19" s="1"/>
  <c r="AA1091" i="19"/>
  <c r="X1091" i="19"/>
  <c r="R1091" i="19"/>
  <c r="T1091" i="19" s="1"/>
  <c r="P1091" i="19"/>
  <c r="N1091" i="19"/>
  <c r="I1091" i="19"/>
  <c r="E1091" i="19"/>
  <c r="G1091" i="19" s="1"/>
  <c r="AA1090" i="19"/>
  <c r="X1090" i="19"/>
  <c r="R1090" i="19"/>
  <c r="T1090" i="19" s="1"/>
  <c r="P1090" i="19"/>
  <c r="N1090" i="19"/>
  <c r="I1090" i="19"/>
  <c r="E1090" i="19"/>
  <c r="G1090" i="19" s="1"/>
  <c r="AA1089" i="19"/>
  <c r="X1089" i="19"/>
  <c r="R1089" i="19"/>
  <c r="T1089" i="19" s="1"/>
  <c r="P1089" i="19"/>
  <c r="N1089" i="19"/>
  <c r="I1089" i="19"/>
  <c r="E1089" i="19"/>
  <c r="G1089" i="19" s="1"/>
  <c r="AA1088" i="19"/>
  <c r="X1088" i="19"/>
  <c r="R1088" i="19"/>
  <c r="T1088" i="19" s="1"/>
  <c r="P1088" i="19"/>
  <c r="N1088" i="19"/>
  <c r="I1088" i="19"/>
  <c r="E1088" i="19"/>
  <c r="G1088" i="19" s="1"/>
  <c r="AA1087" i="19"/>
  <c r="X1087" i="19"/>
  <c r="R1087" i="19"/>
  <c r="T1087" i="19" s="1"/>
  <c r="P1087" i="19"/>
  <c r="N1087" i="19"/>
  <c r="I1087" i="19"/>
  <c r="E1087" i="19"/>
  <c r="G1087" i="19" s="1"/>
  <c r="AA1086" i="19"/>
  <c r="X1086" i="19"/>
  <c r="R1086" i="19"/>
  <c r="T1086" i="19" s="1"/>
  <c r="P1086" i="19"/>
  <c r="N1086" i="19"/>
  <c r="I1086" i="19"/>
  <c r="E1086" i="19"/>
  <c r="G1086" i="19" s="1"/>
  <c r="AA1085" i="19"/>
  <c r="X1085" i="19"/>
  <c r="R1085" i="19"/>
  <c r="T1085" i="19" s="1"/>
  <c r="P1085" i="19"/>
  <c r="N1085" i="19"/>
  <c r="I1085" i="19"/>
  <c r="E1085" i="19"/>
  <c r="G1085" i="19" s="1"/>
  <c r="AA1084" i="19"/>
  <c r="X1084" i="19"/>
  <c r="R1084" i="19"/>
  <c r="T1084" i="19" s="1"/>
  <c r="P1084" i="19"/>
  <c r="N1084" i="19"/>
  <c r="I1084" i="19"/>
  <c r="E1084" i="19"/>
  <c r="G1084" i="19" s="1"/>
  <c r="AA1083" i="19"/>
  <c r="X1083" i="19"/>
  <c r="R1083" i="19"/>
  <c r="T1083" i="19" s="1"/>
  <c r="P1083" i="19"/>
  <c r="N1083" i="19"/>
  <c r="I1083" i="19"/>
  <c r="E1083" i="19"/>
  <c r="G1083" i="19" s="1"/>
  <c r="AA1082" i="19"/>
  <c r="X1082" i="19"/>
  <c r="R1082" i="19"/>
  <c r="T1082" i="19" s="1"/>
  <c r="P1082" i="19"/>
  <c r="N1082" i="19"/>
  <c r="I1082" i="19"/>
  <c r="E1082" i="19"/>
  <c r="G1082" i="19" s="1"/>
  <c r="AA1081" i="19"/>
  <c r="X1081" i="19"/>
  <c r="R1081" i="19"/>
  <c r="T1081" i="19" s="1"/>
  <c r="P1081" i="19"/>
  <c r="N1081" i="19"/>
  <c r="I1081" i="19"/>
  <c r="E1081" i="19"/>
  <c r="G1081" i="19" s="1"/>
  <c r="AA1080" i="19"/>
  <c r="X1080" i="19"/>
  <c r="R1080" i="19"/>
  <c r="T1080" i="19" s="1"/>
  <c r="P1080" i="19"/>
  <c r="N1080" i="19"/>
  <c r="I1080" i="19"/>
  <c r="E1080" i="19"/>
  <c r="G1080" i="19" s="1"/>
  <c r="AA1079" i="19"/>
  <c r="X1079" i="19"/>
  <c r="R1079" i="19"/>
  <c r="T1079" i="19" s="1"/>
  <c r="P1079" i="19"/>
  <c r="N1079" i="19"/>
  <c r="I1079" i="19"/>
  <c r="E1079" i="19"/>
  <c r="G1079" i="19" s="1"/>
  <c r="AA1078" i="19"/>
  <c r="X1078" i="19"/>
  <c r="R1078" i="19"/>
  <c r="T1078" i="19" s="1"/>
  <c r="N1078" i="19"/>
  <c r="I1078" i="19"/>
  <c r="E1078" i="19"/>
  <c r="G1078" i="19" s="1"/>
  <c r="AA1077" i="19"/>
  <c r="X1077" i="19"/>
  <c r="R1077" i="19"/>
  <c r="T1077" i="19" s="1"/>
  <c r="P1077" i="19"/>
  <c r="N1077" i="19"/>
  <c r="I1077" i="19"/>
  <c r="E1077" i="19"/>
  <c r="G1077" i="19" s="1"/>
  <c r="AA1076" i="19"/>
  <c r="X1076" i="19"/>
  <c r="R1076" i="19"/>
  <c r="T1076" i="19" s="1"/>
  <c r="P1076" i="19"/>
  <c r="N1076" i="19"/>
  <c r="I1076" i="19"/>
  <c r="E1076" i="19"/>
  <c r="G1076" i="19" s="1"/>
  <c r="AA1075" i="19"/>
  <c r="X1075" i="19"/>
  <c r="R1075" i="19"/>
  <c r="T1075" i="19" s="1"/>
  <c r="P1075" i="19"/>
  <c r="N1075" i="19"/>
  <c r="I1075" i="19"/>
  <c r="E1075" i="19"/>
  <c r="G1075" i="19" s="1"/>
  <c r="AA1074" i="19"/>
  <c r="X1074" i="19"/>
  <c r="R1074" i="19"/>
  <c r="T1074" i="19" s="1"/>
  <c r="P1074" i="19"/>
  <c r="N1074" i="19"/>
  <c r="I1074" i="19"/>
  <c r="E1074" i="19"/>
  <c r="G1074" i="19" s="1"/>
  <c r="AA1073" i="19"/>
  <c r="X1073" i="19"/>
  <c r="R1073" i="19"/>
  <c r="T1073" i="19" s="1"/>
  <c r="N1073" i="19"/>
  <c r="I1073" i="19"/>
  <c r="E1073" i="19"/>
  <c r="G1073" i="19" s="1"/>
  <c r="AA1072" i="19"/>
  <c r="X1072" i="19"/>
  <c r="R1072" i="19"/>
  <c r="T1072" i="19" s="1"/>
  <c r="P1072" i="19"/>
  <c r="N1072" i="19"/>
  <c r="I1072" i="19"/>
  <c r="E1072" i="19"/>
  <c r="G1072" i="19" s="1"/>
  <c r="AA1071" i="19"/>
  <c r="X1071" i="19"/>
  <c r="R1071" i="19"/>
  <c r="T1071" i="19" s="1"/>
  <c r="P1071" i="19"/>
  <c r="N1071" i="19"/>
  <c r="I1071" i="19"/>
  <c r="E1071" i="19"/>
  <c r="G1071" i="19" s="1"/>
  <c r="AA1070" i="19"/>
  <c r="X1070" i="19"/>
  <c r="R1070" i="19"/>
  <c r="T1070" i="19" s="1"/>
  <c r="N1070" i="19"/>
  <c r="I1070" i="19"/>
  <c r="E1070" i="19"/>
  <c r="G1070" i="19" s="1"/>
  <c r="AA1069" i="19"/>
  <c r="X1069" i="19"/>
  <c r="R1069" i="19"/>
  <c r="T1069" i="19" s="1"/>
  <c r="P1069" i="19"/>
  <c r="N1069" i="19"/>
  <c r="I1069" i="19"/>
  <c r="E1069" i="19"/>
  <c r="G1069" i="19" s="1"/>
  <c r="AA1068" i="19"/>
  <c r="X1068" i="19"/>
  <c r="R1068" i="19"/>
  <c r="P1068" i="19"/>
  <c r="N1068" i="19"/>
  <c r="I1068" i="19"/>
  <c r="E1068" i="19"/>
  <c r="G1068" i="19" s="1"/>
  <c r="AA1067" i="19"/>
  <c r="X1067" i="19"/>
  <c r="R1067" i="19"/>
  <c r="T1067" i="19" s="1"/>
  <c r="P1067" i="19"/>
  <c r="N1067" i="19"/>
  <c r="I1067" i="19"/>
  <c r="E1067" i="19"/>
  <c r="G1067" i="19" s="1"/>
  <c r="AA1066" i="19"/>
  <c r="X1066" i="19"/>
  <c r="R1066" i="19"/>
  <c r="P1066" i="19"/>
  <c r="N1066" i="19"/>
  <c r="I1066" i="19"/>
  <c r="E1066" i="19"/>
  <c r="G1066" i="19" s="1"/>
  <c r="AA1065" i="19"/>
  <c r="X1065" i="19"/>
  <c r="R1065" i="19"/>
  <c r="T1065" i="19" s="1"/>
  <c r="P1065" i="19"/>
  <c r="N1065" i="19"/>
  <c r="I1065" i="19"/>
  <c r="E1065" i="19"/>
  <c r="G1065" i="19" s="1"/>
  <c r="AA1064" i="19"/>
  <c r="X1064" i="19"/>
  <c r="R1064" i="19"/>
  <c r="T1064" i="19" s="1"/>
  <c r="P1064" i="19"/>
  <c r="N1064" i="19"/>
  <c r="I1064" i="19"/>
  <c r="E1064" i="19"/>
  <c r="G1064" i="19" s="1"/>
  <c r="AA1063" i="19"/>
  <c r="X1063" i="19"/>
  <c r="R1063" i="19"/>
  <c r="T1063" i="19" s="1"/>
  <c r="P1063" i="19"/>
  <c r="N1063" i="19"/>
  <c r="I1063" i="19"/>
  <c r="E1063" i="19"/>
  <c r="G1063" i="19" s="1"/>
  <c r="AA1062" i="19"/>
  <c r="X1062" i="19"/>
  <c r="R1062" i="19"/>
  <c r="T1062" i="19" s="1"/>
  <c r="N1062" i="19"/>
  <c r="I1062" i="19"/>
  <c r="E1062" i="19"/>
  <c r="G1062" i="19" s="1"/>
  <c r="AA1061" i="19"/>
  <c r="X1061" i="19"/>
  <c r="R1061" i="19"/>
  <c r="T1061" i="19" s="1"/>
  <c r="P1061" i="19"/>
  <c r="N1061" i="19"/>
  <c r="I1061" i="19"/>
  <c r="E1061" i="19"/>
  <c r="G1061" i="19" s="1"/>
  <c r="AA1060" i="19"/>
  <c r="X1060" i="19"/>
  <c r="R1060" i="19"/>
  <c r="T1060" i="19" s="1"/>
  <c r="P1060" i="19"/>
  <c r="N1060" i="19"/>
  <c r="I1060" i="19"/>
  <c r="E1060" i="19"/>
  <c r="G1060" i="19" s="1"/>
  <c r="AA1059" i="19"/>
  <c r="X1059" i="19"/>
  <c r="R1059" i="19"/>
  <c r="P1059" i="19"/>
  <c r="N1059" i="19"/>
  <c r="I1059" i="19"/>
  <c r="E1059" i="19"/>
  <c r="G1059" i="19" s="1"/>
  <c r="AA1058" i="19"/>
  <c r="X1058" i="19"/>
  <c r="R1058" i="19"/>
  <c r="T1058" i="19" s="1"/>
  <c r="P1058" i="19"/>
  <c r="N1058" i="19"/>
  <c r="I1058" i="19"/>
  <c r="E1058" i="19"/>
  <c r="G1058" i="19" s="1"/>
  <c r="AA1057" i="19"/>
  <c r="X1057" i="19"/>
  <c r="R1057" i="19"/>
  <c r="T1057" i="19" s="1"/>
  <c r="P1057" i="19"/>
  <c r="N1057" i="19"/>
  <c r="I1057" i="19"/>
  <c r="E1057" i="19"/>
  <c r="G1057" i="19" s="1"/>
  <c r="AA1056" i="19"/>
  <c r="X1056" i="19"/>
  <c r="R1056" i="19"/>
  <c r="P1056" i="19"/>
  <c r="N1056" i="19"/>
  <c r="I1056" i="19"/>
  <c r="E1056" i="19"/>
  <c r="G1056" i="19" s="1"/>
  <c r="AA1055" i="19"/>
  <c r="X1055" i="19"/>
  <c r="R1055" i="19"/>
  <c r="T1055" i="19" s="1"/>
  <c r="P1055" i="19"/>
  <c r="N1055" i="19"/>
  <c r="I1055" i="19"/>
  <c r="E1055" i="19"/>
  <c r="G1055" i="19" s="1"/>
  <c r="AA1054" i="19"/>
  <c r="X1054" i="19"/>
  <c r="R1054" i="19"/>
  <c r="T1054" i="19" s="1"/>
  <c r="N1054" i="19"/>
  <c r="I1054" i="19"/>
  <c r="E1054" i="19"/>
  <c r="G1054" i="19" s="1"/>
  <c r="AA1053" i="19"/>
  <c r="X1053" i="19"/>
  <c r="R1053" i="19"/>
  <c r="P1053" i="19"/>
  <c r="N1053" i="19"/>
  <c r="I1053" i="19"/>
  <c r="E1053" i="19"/>
  <c r="G1053" i="19" s="1"/>
  <c r="AA1052" i="19"/>
  <c r="X1052" i="19"/>
  <c r="R1052" i="19"/>
  <c r="T1052" i="19" s="1"/>
  <c r="P1052" i="19"/>
  <c r="N1052" i="19"/>
  <c r="I1052" i="19"/>
  <c r="E1052" i="19"/>
  <c r="G1052" i="19" s="1"/>
  <c r="AA1051" i="19"/>
  <c r="X1051" i="19"/>
  <c r="R1051" i="19"/>
  <c r="T1051" i="19" s="1"/>
  <c r="P1051" i="19"/>
  <c r="N1051" i="19"/>
  <c r="I1051" i="19"/>
  <c r="E1051" i="19"/>
  <c r="G1051" i="19" s="1"/>
  <c r="AA1050" i="19"/>
  <c r="X1050" i="19"/>
  <c r="R1050" i="19"/>
  <c r="T1050" i="19" s="1"/>
  <c r="P1050" i="19"/>
  <c r="N1050" i="19"/>
  <c r="I1050" i="19"/>
  <c r="E1050" i="19"/>
  <c r="G1050" i="19" s="1"/>
  <c r="AA1049" i="19"/>
  <c r="X1049" i="19"/>
  <c r="R1049" i="19"/>
  <c r="T1049" i="19" s="1"/>
  <c r="P1049" i="19"/>
  <c r="N1049" i="19"/>
  <c r="I1049" i="19"/>
  <c r="E1049" i="19"/>
  <c r="G1049" i="19" s="1"/>
  <c r="AA1048" i="19"/>
  <c r="X1048" i="19"/>
  <c r="R1048" i="19"/>
  <c r="T1048" i="19" s="1"/>
  <c r="P1048" i="19"/>
  <c r="N1048" i="19"/>
  <c r="I1048" i="19"/>
  <c r="E1048" i="19"/>
  <c r="G1048" i="19" s="1"/>
  <c r="AA1047" i="19"/>
  <c r="X1047" i="19"/>
  <c r="R1047" i="19"/>
  <c r="T1047" i="19" s="1"/>
  <c r="P1047" i="19"/>
  <c r="N1047" i="19"/>
  <c r="I1047" i="19"/>
  <c r="E1047" i="19"/>
  <c r="G1047" i="19" s="1"/>
  <c r="AA1046" i="19"/>
  <c r="X1046" i="19"/>
  <c r="R1046" i="19"/>
  <c r="T1046" i="19" s="1"/>
  <c r="N1046" i="19"/>
  <c r="I1046" i="19"/>
  <c r="E1046" i="19"/>
  <c r="G1046" i="19" s="1"/>
  <c r="AA1045" i="19"/>
  <c r="X1045" i="19"/>
  <c r="R1045" i="19"/>
  <c r="T1045" i="19" s="1"/>
  <c r="P1045" i="19"/>
  <c r="N1045" i="19"/>
  <c r="I1045" i="19"/>
  <c r="E1045" i="19"/>
  <c r="G1045" i="19" s="1"/>
  <c r="AA1044" i="19"/>
  <c r="X1044" i="19"/>
  <c r="R1044" i="19"/>
  <c r="T1044" i="19" s="1"/>
  <c r="P1044" i="19"/>
  <c r="N1044" i="19"/>
  <c r="I1044" i="19"/>
  <c r="E1044" i="19"/>
  <c r="G1044" i="19" s="1"/>
  <c r="AA1043" i="19"/>
  <c r="X1043" i="19"/>
  <c r="R1043" i="19"/>
  <c r="T1043" i="19" s="1"/>
  <c r="P1043" i="19"/>
  <c r="N1043" i="19"/>
  <c r="I1043" i="19"/>
  <c r="E1043" i="19"/>
  <c r="G1043" i="19" s="1"/>
  <c r="AA1042" i="19"/>
  <c r="X1042" i="19"/>
  <c r="R1042" i="19"/>
  <c r="T1042" i="19" s="1"/>
  <c r="P1042" i="19"/>
  <c r="N1042" i="19"/>
  <c r="I1042" i="19"/>
  <c r="E1042" i="19"/>
  <c r="G1042" i="19" s="1"/>
  <c r="AA1041" i="19"/>
  <c r="X1041" i="19"/>
  <c r="R1041" i="19"/>
  <c r="P1041" i="19"/>
  <c r="N1041" i="19"/>
  <c r="I1041" i="19"/>
  <c r="E1041" i="19"/>
  <c r="G1041" i="19" s="1"/>
  <c r="AA1040" i="19"/>
  <c r="X1040" i="19"/>
  <c r="R1040" i="19"/>
  <c r="T1040" i="19" s="1"/>
  <c r="P1040" i="19"/>
  <c r="N1040" i="19"/>
  <c r="I1040" i="19"/>
  <c r="E1040" i="19"/>
  <c r="G1040" i="19" s="1"/>
  <c r="AA1039" i="19"/>
  <c r="X1039" i="19"/>
  <c r="R1039" i="19"/>
  <c r="T1039" i="19" s="1"/>
  <c r="P1039" i="19"/>
  <c r="N1039" i="19"/>
  <c r="I1039" i="19"/>
  <c r="E1039" i="19"/>
  <c r="G1039" i="19" s="1"/>
  <c r="AA1038" i="19"/>
  <c r="X1038" i="19"/>
  <c r="R1038" i="19"/>
  <c r="T1038" i="19" s="1"/>
  <c r="N1038" i="19"/>
  <c r="I1038" i="19"/>
  <c r="E1038" i="19"/>
  <c r="G1038" i="19" s="1"/>
  <c r="AA1037" i="19"/>
  <c r="X1037" i="19"/>
  <c r="R1037" i="19"/>
  <c r="T1037" i="19" s="1"/>
  <c r="P1037" i="19"/>
  <c r="N1037" i="19"/>
  <c r="I1037" i="19"/>
  <c r="E1037" i="19"/>
  <c r="G1037" i="19" s="1"/>
  <c r="AA1036" i="19"/>
  <c r="X1036" i="19"/>
  <c r="R1036" i="19"/>
  <c r="T1036" i="19" s="1"/>
  <c r="P1036" i="19"/>
  <c r="N1036" i="19"/>
  <c r="I1036" i="19"/>
  <c r="E1036" i="19"/>
  <c r="G1036" i="19" s="1"/>
  <c r="AA1035" i="19"/>
  <c r="X1035" i="19"/>
  <c r="R1035" i="19"/>
  <c r="T1035" i="19" s="1"/>
  <c r="P1035" i="19"/>
  <c r="N1035" i="19"/>
  <c r="I1035" i="19"/>
  <c r="E1035" i="19"/>
  <c r="G1035" i="19" s="1"/>
  <c r="AA1034" i="19"/>
  <c r="X1034" i="19"/>
  <c r="R1034" i="19"/>
  <c r="T1034" i="19" s="1"/>
  <c r="P1034" i="19"/>
  <c r="N1034" i="19"/>
  <c r="I1034" i="19"/>
  <c r="E1034" i="19"/>
  <c r="G1034" i="19" s="1"/>
  <c r="AA1033" i="19"/>
  <c r="X1033" i="19"/>
  <c r="R1033" i="19"/>
  <c r="T1033" i="19" s="1"/>
  <c r="P1033" i="19"/>
  <c r="N1033" i="19"/>
  <c r="I1033" i="19"/>
  <c r="E1033" i="19"/>
  <c r="G1033" i="19" s="1"/>
  <c r="AA1032" i="19"/>
  <c r="X1032" i="19"/>
  <c r="R1032" i="19"/>
  <c r="T1032" i="19" s="1"/>
  <c r="P1032" i="19"/>
  <c r="N1032" i="19"/>
  <c r="I1032" i="19"/>
  <c r="E1032" i="19"/>
  <c r="G1032" i="19" s="1"/>
  <c r="AA1031" i="19"/>
  <c r="X1031" i="19"/>
  <c r="R1031" i="19"/>
  <c r="T1031" i="19" s="1"/>
  <c r="P1031" i="19"/>
  <c r="N1031" i="19"/>
  <c r="I1031" i="19"/>
  <c r="E1031" i="19"/>
  <c r="G1031" i="19" s="1"/>
  <c r="AA1030" i="19"/>
  <c r="X1030" i="19"/>
  <c r="R1030" i="19"/>
  <c r="T1030" i="19" s="1"/>
  <c r="N1030" i="19"/>
  <c r="I1030" i="19"/>
  <c r="E1030" i="19"/>
  <c r="G1030" i="19" s="1"/>
  <c r="AA1029" i="19"/>
  <c r="X1029" i="19"/>
  <c r="R1029" i="19"/>
  <c r="T1029" i="19" s="1"/>
  <c r="P1029" i="19"/>
  <c r="N1029" i="19"/>
  <c r="I1029" i="19"/>
  <c r="E1029" i="19"/>
  <c r="G1029" i="19" s="1"/>
  <c r="AA1028" i="19"/>
  <c r="X1028" i="19"/>
  <c r="R1028" i="19"/>
  <c r="T1028" i="19" s="1"/>
  <c r="P1028" i="19"/>
  <c r="N1028" i="19"/>
  <c r="I1028" i="19"/>
  <c r="E1028" i="19"/>
  <c r="G1028" i="19" s="1"/>
  <c r="AA1027" i="19"/>
  <c r="X1027" i="19"/>
  <c r="R1027" i="19"/>
  <c r="T1027" i="19" s="1"/>
  <c r="P1027" i="19"/>
  <c r="N1027" i="19"/>
  <c r="I1027" i="19"/>
  <c r="E1027" i="19"/>
  <c r="G1027" i="19" s="1"/>
  <c r="AA1026" i="19"/>
  <c r="X1026" i="19"/>
  <c r="R1026" i="19"/>
  <c r="T1026" i="19" s="1"/>
  <c r="P1026" i="19"/>
  <c r="N1026" i="19"/>
  <c r="I1026" i="19"/>
  <c r="E1026" i="19"/>
  <c r="G1026" i="19" s="1"/>
  <c r="AA1025" i="19"/>
  <c r="X1025" i="19"/>
  <c r="R1025" i="19"/>
  <c r="T1025" i="19" s="1"/>
  <c r="P1025" i="19"/>
  <c r="N1025" i="19"/>
  <c r="I1025" i="19"/>
  <c r="E1025" i="19"/>
  <c r="G1025" i="19" s="1"/>
  <c r="AA1024" i="19"/>
  <c r="X1024" i="19"/>
  <c r="R1024" i="19"/>
  <c r="T1024" i="19" s="1"/>
  <c r="P1024" i="19"/>
  <c r="N1024" i="19"/>
  <c r="I1024" i="19"/>
  <c r="E1024" i="19"/>
  <c r="G1024" i="19" s="1"/>
  <c r="AA1023" i="19"/>
  <c r="X1023" i="19"/>
  <c r="R1023" i="19"/>
  <c r="T1023" i="19" s="1"/>
  <c r="P1023" i="19"/>
  <c r="N1023" i="19"/>
  <c r="I1023" i="19"/>
  <c r="E1023" i="19"/>
  <c r="G1023" i="19" s="1"/>
  <c r="AA1022" i="19"/>
  <c r="X1022" i="19"/>
  <c r="R1022" i="19"/>
  <c r="T1022" i="19" s="1"/>
  <c r="N1022" i="19"/>
  <c r="I1022" i="19"/>
  <c r="E1022" i="19"/>
  <c r="G1022" i="19" s="1"/>
  <c r="AA1021" i="19"/>
  <c r="X1021" i="19"/>
  <c r="R1021" i="19"/>
  <c r="T1021" i="19" s="1"/>
  <c r="P1021" i="19"/>
  <c r="N1021" i="19"/>
  <c r="I1021" i="19"/>
  <c r="E1021" i="19"/>
  <c r="G1021" i="19" s="1"/>
  <c r="AA1020" i="19"/>
  <c r="X1020" i="19"/>
  <c r="R1020" i="19"/>
  <c r="T1020" i="19" s="1"/>
  <c r="P1020" i="19"/>
  <c r="N1020" i="19"/>
  <c r="I1020" i="19"/>
  <c r="E1020" i="19"/>
  <c r="G1020" i="19" s="1"/>
  <c r="AA1019" i="19"/>
  <c r="X1019" i="19"/>
  <c r="R1019" i="19"/>
  <c r="T1019" i="19" s="1"/>
  <c r="P1019" i="19"/>
  <c r="N1019" i="19"/>
  <c r="I1019" i="19"/>
  <c r="E1019" i="19"/>
  <c r="G1019" i="19" s="1"/>
  <c r="AA1018" i="19"/>
  <c r="X1018" i="19"/>
  <c r="R1018" i="19"/>
  <c r="T1018" i="19" s="1"/>
  <c r="P1018" i="19"/>
  <c r="N1018" i="19"/>
  <c r="I1018" i="19"/>
  <c r="E1018" i="19"/>
  <c r="G1018" i="19" s="1"/>
  <c r="AA1017" i="19"/>
  <c r="X1017" i="19"/>
  <c r="R1017" i="19"/>
  <c r="T1017" i="19" s="1"/>
  <c r="P1017" i="19"/>
  <c r="N1017" i="19"/>
  <c r="I1017" i="19"/>
  <c r="E1017" i="19"/>
  <c r="G1017" i="19" s="1"/>
  <c r="AA1016" i="19"/>
  <c r="X1016" i="19"/>
  <c r="R1016" i="19"/>
  <c r="T1016" i="19" s="1"/>
  <c r="P1016" i="19"/>
  <c r="N1016" i="19"/>
  <c r="I1016" i="19"/>
  <c r="E1016" i="19"/>
  <c r="G1016" i="19" s="1"/>
  <c r="AA1015" i="19"/>
  <c r="X1015" i="19"/>
  <c r="R1015" i="19"/>
  <c r="T1015" i="19" s="1"/>
  <c r="P1015" i="19"/>
  <c r="N1015" i="19"/>
  <c r="I1015" i="19"/>
  <c r="E1015" i="19"/>
  <c r="G1015" i="19" s="1"/>
  <c r="AA1014" i="19"/>
  <c r="X1014" i="19"/>
  <c r="R1014" i="19"/>
  <c r="T1014" i="19" s="1"/>
  <c r="N1014" i="19"/>
  <c r="I1014" i="19"/>
  <c r="E1014" i="19"/>
  <c r="G1014" i="19" s="1"/>
  <c r="AA1013" i="19"/>
  <c r="X1013" i="19"/>
  <c r="R1013" i="19"/>
  <c r="T1013" i="19" s="1"/>
  <c r="P1013" i="19"/>
  <c r="N1013" i="19"/>
  <c r="I1013" i="19"/>
  <c r="E1013" i="19"/>
  <c r="G1013" i="19" s="1"/>
  <c r="AA1012" i="19"/>
  <c r="X1012" i="19"/>
  <c r="R1012" i="19"/>
  <c r="T1012" i="19" s="1"/>
  <c r="P1012" i="19"/>
  <c r="N1012" i="19"/>
  <c r="I1012" i="19"/>
  <c r="E1012" i="19"/>
  <c r="G1012" i="19" s="1"/>
  <c r="AA1011" i="19"/>
  <c r="X1011" i="19"/>
  <c r="R1011" i="19"/>
  <c r="T1011" i="19" s="1"/>
  <c r="P1011" i="19"/>
  <c r="N1011" i="19"/>
  <c r="I1011" i="19"/>
  <c r="E1011" i="19"/>
  <c r="G1011" i="19" s="1"/>
  <c r="AA1010" i="19"/>
  <c r="X1010" i="19"/>
  <c r="R1010" i="19"/>
  <c r="T1010" i="19" s="1"/>
  <c r="P1010" i="19"/>
  <c r="N1010" i="19"/>
  <c r="I1010" i="19"/>
  <c r="E1010" i="19"/>
  <c r="G1010" i="19" s="1"/>
  <c r="AA1009" i="19"/>
  <c r="X1009" i="19"/>
  <c r="R1009" i="19"/>
  <c r="T1009" i="19" s="1"/>
  <c r="P1009" i="19"/>
  <c r="N1009" i="19"/>
  <c r="I1009" i="19"/>
  <c r="E1009" i="19"/>
  <c r="G1009" i="19" s="1"/>
  <c r="AA1008" i="19"/>
  <c r="X1008" i="19"/>
  <c r="R1008" i="19"/>
  <c r="T1008" i="19" s="1"/>
  <c r="P1008" i="19"/>
  <c r="N1008" i="19"/>
  <c r="I1008" i="19"/>
  <c r="E1008" i="19"/>
  <c r="G1008" i="19" s="1"/>
  <c r="AA1007" i="19"/>
  <c r="X1007" i="19"/>
  <c r="R1007" i="19"/>
  <c r="T1007" i="19" s="1"/>
  <c r="P1007" i="19"/>
  <c r="N1007" i="19"/>
  <c r="I1007" i="19"/>
  <c r="E1007" i="19"/>
  <c r="G1007" i="19" s="1"/>
  <c r="AA1006" i="19"/>
  <c r="X1006" i="19"/>
  <c r="R1006" i="19"/>
  <c r="T1006" i="19" s="1"/>
  <c r="N1006" i="19"/>
  <c r="I1006" i="19"/>
  <c r="E1006" i="19"/>
  <c r="G1006" i="19" s="1"/>
  <c r="AA1005" i="19"/>
  <c r="X1005" i="19"/>
  <c r="R1005" i="19"/>
  <c r="T1005" i="19" s="1"/>
  <c r="P1005" i="19"/>
  <c r="N1005" i="19"/>
  <c r="I1005" i="19"/>
  <c r="E1005" i="19"/>
  <c r="G1005" i="19" s="1"/>
  <c r="AA1004" i="19"/>
  <c r="X1004" i="19"/>
  <c r="R1004" i="19"/>
  <c r="T1004" i="19" s="1"/>
  <c r="P1004" i="19"/>
  <c r="N1004" i="19"/>
  <c r="I1004" i="19"/>
  <c r="E1004" i="19"/>
  <c r="G1004" i="19" s="1"/>
  <c r="AA1003" i="19"/>
  <c r="X1003" i="19"/>
  <c r="R1003" i="19"/>
  <c r="T1003" i="19" s="1"/>
  <c r="P1003" i="19"/>
  <c r="N1003" i="19"/>
  <c r="I1003" i="19"/>
  <c r="E1003" i="19"/>
  <c r="G1003" i="19" s="1"/>
  <c r="AA1002" i="19"/>
  <c r="X1002" i="19"/>
  <c r="R1002" i="19"/>
  <c r="T1002" i="19" s="1"/>
  <c r="P1002" i="19"/>
  <c r="N1002" i="19"/>
  <c r="I1002" i="19"/>
  <c r="E1002" i="19"/>
  <c r="G1002" i="19" s="1"/>
  <c r="AA1001" i="19"/>
  <c r="X1001" i="19"/>
  <c r="R1001" i="19"/>
  <c r="T1001" i="19" s="1"/>
  <c r="P1001" i="19"/>
  <c r="N1001" i="19"/>
  <c r="I1001" i="19"/>
  <c r="E1001" i="19"/>
  <c r="G1001" i="19" s="1"/>
  <c r="AA1000" i="19"/>
  <c r="X1000" i="19"/>
  <c r="R1000" i="19"/>
  <c r="T1000" i="19" s="1"/>
  <c r="P1000" i="19"/>
  <c r="N1000" i="19"/>
  <c r="I1000" i="19"/>
  <c r="E1000" i="19"/>
  <c r="G1000" i="19" s="1"/>
  <c r="AA999" i="19"/>
  <c r="X999" i="19"/>
  <c r="R999" i="19"/>
  <c r="T999" i="19" s="1"/>
  <c r="P999" i="19"/>
  <c r="N999" i="19"/>
  <c r="I999" i="19"/>
  <c r="E999" i="19"/>
  <c r="G999" i="19" s="1"/>
  <c r="AA998" i="19"/>
  <c r="X998" i="19"/>
  <c r="R998" i="19"/>
  <c r="T998" i="19" s="1"/>
  <c r="P998" i="19"/>
  <c r="N998" i="19"/>
  <c r="I998" i="19"/>
  <c r="E998" i="19"/>
  <c r="G998" i="19" s="1"/>
  <c r="AA997" i="19"/>
  <c r="X997" i="19"/>
  <c r="R997" i="19"/>
  <c r="T997" i="19" s="1"/>
  <c r="P997" i="19"/>
  <c r="N997" i="19"/>
  <c r="I997" i="19"/>
  <c r="E997" i="19"/>
  <c r="G997" i="19" s="1"/>
  <c r="AA996" i="19"/>
  <c r="X996" i="19"/>
  <c r="R996" i="19"/>
  <c r="T996" i="19" s="1"/>
  <c r="P996" i="19"/>
  <c r="N996" i="19"/>
  <c r="I996" i="19"/>
  <c r="E996" i="19"/>
  <c r="G996" i="19" s="1"/>
  <c r="AA995" i="19"/>
  <c r="X995" i="19"/>
  <c r="R995" i="19"/>
  <c r="T995" i="19" s="1"/>
  <c r="P995" i="19"/>
  <c r="N995" i="19"/>
  <c r="I995" i="19"/>
  <c r="E995" i="19"/>
  <c r="G995" i="19" s="1"/>
  <c r="AA994" i="19"/>
  <c r="X994" i="19"/>
  <c r="R994" i="19"/>
  <c r="T994" i="19" s="1"/>
  <c r="P994" i="19"/>
  <c r="N994" i="19"/>
  <c r="I994" i="19"/>
  <c r="E994" i="19"/>
  <c r="G994" i="19" s="1"/>
  <c r="AA993" i="19"/>
  <c r="X993" i="19"/>
  <c r="R993" i="19"/>
  <c r="T993" i="19" s="1"/>
  <c r="P993" i="19"/>
  <c r="N993" i="19"/>
  <c r="I993" i="19"/>
  <c r="E993" i="19"/>
  <c r="G993" i="19" s="1"/>
  <c r="AA992" i="19"/>
  <c r="X992" i="19"/>
  <c r="R992" i="19"/>
  <c r="T992" i="19" s="1"/>
  <c r="P992" i="19"/>
  <c r="N992" i="19"/>
  <c r="I992" i="19"/>
  <c r="E992" i="19"/>
  <c r="G992" i="19" s="1"/>
  <c r="AA991" i="19"/>
  <c r="X991" i="19"/>
  <c r="R991" i="19"/>
  <c r="T991" i="19" s="1"/>
  <c r="P991" i="19"/>
  <c r="N991" i="19"/>
  <c r="I991" i="19"/>
  <c r="E991" i="19"/>
  <c r="G991" i="19" s="1"/>
  <c r="AA990" i="19"/>
  <c r="X990" i="19"/>
  <c r="R990" i="19"/>
  <c r="T990" i="19" s="1"/>
  <c r="P990" i="19"/>
  <c r="N990" i="19"/>
  <c r="I990" i="19"/>
  <c r="E990" i="19"/>
  <c r="G990" i="19" s="1"/>
  <c r="AA989" i="19"/>
  <c r="X989" i="19"/>
  <c r="R989" i="19"/>
  <c r="T989" i="19" s="1"/>
  <c r="P989" i="19"/>
  <c r="N989" i="19"/>
  <c r="I989" i="19"/>
  <c r="E989" i="19"/>
  <c r="G989" i="19" s="1"/>
  <c r="AA988" i="19"/>
  <c r="X988" i="19"/>
  <c r="R988" i="19"/>
  <c r="T988" i="19" s="1"/>
  <c r="P988" i="19"/>
  <c r="N988" i="19"/>
  <c r="I988" i="19"/>
  <c r="E988" i="19"/>
  <c r="G988" i="19" s="1"/>
  <c r="AA987" i="19"/>
  <c r="X987" i="19"/>
  <c r="R987" i="19"/>
  <c r="T987" i="19" s="1"/>
  <c r="P987" i="19"/>
  <c r="N987" i="19"/>
  <c r="I987" i="19"/>
  <c r="E987" i="19"/>
  <c r="G987" i="19" s="1"/>
  <c r="AA986" i="19"/>
  <c r="X986" i="19"/>
  <c r="R986" i="19"/>
  <c r="T986" i="19" s="1"/>
  <c r="P986" i="19"/>
  <c r="N986" i="19"/>
  <c r="I986" i="19"/>
  <c r="E986" i="19"/>
  <c r="G986" i="19" s="1"/>
  <c r="AA985" i="19"/>
  <c r="X985" i="19"/>
  <c r="R985" i="19"/>
  <c r="T985" i="19" s="1"/>
  <c r="P985" i="19"/>
  <c r="N985" i="19"/>
  <c r="I985" i="19"/>
  <c r="E985" i="19"/>
  <c r="G985" i="19" s="1"/>
  <c r="AA984" i="19"/>
  <c r="X984" i="19"/>
  <c r="R984" i="19"/>
  <c r="T984" i="19" s="1"/>
  <c r="P984" i="19"/>
  <c r="N984" i="19"/>
  <c r="I984" i="19"/>
  <c r="E984" i="19"/>
  <c r="G984" i="19" s="1"/>
  <c r="AA983" i="19"/>
  <c r="X983" i="19"/>
  <c r="R983" i="19"/>
  <c r="T983" i="19" s="1"/>
  <c r="P983" i="19"/>
  <c r="N983" i="19"/>
  <c r="I983" i="19"/>
  <c r="E983" i="19"/>
  <c r="G983" i="19" s="1"/>
  <c r="AA982" i="19"/>
  <c r="X982" i="19"/>
  <c r="R982" i="19"/>
  <c r="T982" i="19" s="1"/>
  <c r="P982" i="19"/>
  <c r="N982" i="19"/>
  <c r="I982" i="19"/>
  <c r="E982" i="19"/>
  <c r="G982" i="19" s="1"/>
  <c r="AA981" i="19"/>
  <c r="X981" i="19"/>
  <c r="R981" i="19"/>
  <c r="T981" i="19" s="1"/>
  <c r="P981" i="19"/>
  <c r="N981" i="19"/>
  <c r="I981" i="19"/>
  <c r="E981" i="19"/>
  <c r="G981" i="19" s="1"/>
  <c r="AA980" i="19"/>
  <c r="X980" i="19"/>
  <c r="R980" i="19"/>
  <c r="T980" i="19" s="1"/>
  <c r="P980" i="19"/>
  <c r="N980" i="19"/>
  <c r="I980" i="19"/>
  <c r="E980" i="19"/>
  <c r="G980" i="19" s="1"/>
  <c r="AA979" i="19"/>
  <c r="X979" i="19"/>
  <c r="R979" i="19"/>
  <c r="T979" i="19" s="1"/>
  <c r="P979" i="19"/>
  <c r="N979" i="19"/>
  <c r="I979" i="19"/>
  <c r="E979" i="19"/>
  <c r="G979" i="19" s="1"/>
  <c r="AA978" i="19"/>
  <c r="X978" i="19"/>
  <c r="R978" i="19"/>
  <c r="T978" i="19" s="1"/>
  <c r="P978" i="19"/>
  <c r="N978" i="19"/>
  <c r="I978" i="19"/>
  <c r="E978" i="19"/>
  <c r="G978" i="19" s="1"/>
  <c r="AA977" i="19"/>
  <c r="X977" i="19"/>
  <c r="R977" i="19"/>
  <c r="T977" i="19" s="1"/>
  <c r="P977" i="19"/>
  <c r="N977" i="19"/>
  <c r="I977" i="19"/>
  <c r="E977" i="19"/>
  <c r="G977" i="19" s="1"/>
  <c r="AA976" i="19"/>
  <c r="X976" i="19"/>
  <c r="R976" i="19"/>
  <c r="T976" i="19" s="1"/>
  <c r="P976" i="19"/>
  <c r="N976" i="19"/>
  <c r="I976" i="19"/>
  <c r="E976" i="19"/>
  <c r="G976" i="19" s="1"/>
  <c r="AA975" i="19"/>
  <c r="X975" i="19"/>
  <c r="R975" i="19"/>
  <c r="T975" i="19" s="1"/>
  <c r="P975" i="19"/>
  <c r="N975" i="19"/>
  <c r="I975" i="19"/>
  <c r="E975" i="19"/>
  <c r="G975" i="19" s="1"/>
  <c r="AA974" i="19"/>
  <c r="X974" i="19"/>
  <c r="R974" i="19"/>
  <c r="T974" i="19" s="1"/>
  <c r="P974" i="19"/>
  <c r="N974" i="19"/>
  <c r="I974" i="19"/>
  <c r="E974" i="19"/>
  <c r="G974" i="19" s="1"/>
  <c r="AA973" i="19"/>
  <c r="X973" i="19"/>
  <c r="R973" i="19"/>
  <c r="T973" i="19" s="1"/>
  <c r="P973" i="19"/>
  <c r="N973" i="19"/>
  <c r="I973" i="19"/>
  <c r="E973" i="19"/>
  <c r="G973" i="19" s="1"/>
  <c r="AA972" i="19"/>
  <c r="X972" i="19"/>
  <c r="R972" i="19"/>
  <c r="T972" i="19" s="1"/>
  <c r="P972" i="19"/>
  <c r="N972" i="19"/>
  <c r="I972" i="19"/>
  <c r="E972" i="19"/>
  <c r="G972" i="19" s="1"/>
  <c r="AA971" i="19"/>
  <c r="X971" i="19"/>
  <c r="R971" i="19"/>
  <c r="T971" i="19" s="1"/>
  <c r="P971" i="19"/>
  <c r="N971" i="19"/>
  <c r="I971" i="19"/>
  <c r="E971" i="19"/>
  <c r="G971" i="19" s="1"/>
  <c r="AA970" i="19"/>
  <c r="X970" i="19"/>
  <c r="R970" i="19"/>
  <c r="T970" i="19" s="1"/>
  <c r="P970" i="19"/>
  <c r="N970" i="19"/>
  <c r="I970" i="19"/>
  <c r="E970" i="19"/>
  <c r="G970" i="19" s="1"/>
  <c r="AA969" i="19"/>
  <c r="X969" i="19"/>
  <c r="R969" i="19"/>
  <c r="T969" i="19" s="1"/>
  <c r="P969" i="19"/>
  <c r="N969" i="19"/>
  <c r="I969" i="19"/>
  <c r="E969" i="19"/>
  <c r="G969" i="19" s="1"/>
  <c r="AA968" i="19"/>
  <c r="X968" i="19"/>
  <c r="R968" i="19"/>
  <c r="T968" i="19" s="1"/>
  <c r="P968" i="19"/>
  <c r="N968" i="19"/>
  <c r="I968" i="19"/>
  <c r="E968" i="19"/>
  <c r="G968" i="19" s="1"/>
  <c r="AA967" i="19"/>
  <c r="X967" i="19"/>
  <c r="R967" i="19"/>
  <c r="T967" i="19" s="1"/>
  <c r="P967" i="19"/>
  <c r="N967" i="19"/>
  <c r="I967" i="19"/>
  <c r="E967" i="19"/>
  <c r="G967" i="19" s="1"/>
  <c r="AA966" i="19"/>
  <c r="X966" i="19"/>
  <c r="R966" i="19"/>
  <c r="T966" i="19" s="1"/>
  <c r="P966" i="19"/>
  <c r="N966" i="19"/>
  <c r="I966" i="19"/>
  <c r="E966" i="19"/>
  <c r="G966" i="19" s="1"/>
  <c r="AA965" i="19"/>
  <c r="X965" i="19"/>
  <c r="R965" i="19"/>
  <c r="T965" i="19" s="1"/>
  <c r="P965" i="19"/>
  <c r="N965" i="19"/>
  <c r="I965" i="19"/>
  <c r="E965" i="19"/>
  <c r="G965" i="19" s="1"/>
  <c r="AA964" i="19"/>
  <c r="X964" i="19"/>
  <c r="R964" i="19"/>
  <c r="T964" i="19" s="1"/>
  <c r="P964" i="19"/>
  <c r="N964" i="19"/>
  <c r="I964" i="19"/>
  <c r="E964" i="19"/>
  <c r="G964" i="19" s="1"/>
  <c r="AA963" i="19"/>
  <c r="X963" i="19"/>
  <c r="R963" i="19"/>
  <c r="T963" i="19" s="1"/>
  <c r="P963" i="19"/>
  <c r="N963" i="19"/>
  <c r="I963" i="19"/>
  <c r="E963" i="19"/>
  <c r="G963" i="19" s="1"/>
  <c r="AA962" i="19"/>
  <c r="X962" i="19"/>
  <c r="R962" i="19"/>
  <c r="T962" i="19" s="1"/>
  <c r="P962" i="19"/>
  <c r="N962" i="19"/>
  <c r="I962" i="19"/>
  <c r="E962" i="19"/>
  <c r="G962" i="19" s="1"/>
  <c r="AA961" i="19"/>
  <c r="X961" i="19"/>
  <c r="R961" i="19"/>
  <c r="T961" i="19" s="1"/>
  <c r="P961" i="19"/>
  <c r="N961" i="19"/>
  <c r="I961" i="19"/>
  <c r="E961" i="19"/>
  <c r="G961" i="19" s="1"/>
  <c r="AA960" i="19"/>
  <c r="X960" i="19"/>
  <c r="R960" i="19"/>
  <c r="T960" i="19" s="1"/>
  <c r="P960" i="19"/>
  <c r="N960" i="19"/>
  <c r="I960" i="19"/>
  <c r="E960" i="19"/>
  <c r="G960" i="19" s="1"/>
  <c r="AA959" i="19"/>
  <c r="X959" i="19"/>
  <c r="R959" i="19"/>
  <c r="T959" i="19" s="1"/>
  <c r="P959" i="19"/>
  <c r="N959" i="19"/>
  <c r="I959" i="19"/>
  <c r="E959" i="19"/>
  <c r="G959" i="19" s="1"/>
  <c r="AA958" i="19"/>
  <c r="X958" i="19"/>
  <c r="R958" i="19"/>
  <c r="T958" i="19" s="1"/>
  <c r="P958" i="19"/>
  <c r="N958" i="19"/>
  <c r="I958" i="19"/>
  <c r="E958" i="19"/>
  <c r="G958" i="19" s="1"/>
  <c r="AA957" i="19"/>
  <c r="X957" i="19"/>
  <c r="R957" i="19"/>
  <c r="T957" i="19" s="1"/>
  <c r="P957" i="19"/>
  <c r="N957" i="19"/>
  <c r="I957" i="19"/>
  <c r="E957" i="19"/>
  <c r="G957" i="19" s="1"/>
  <c r="AA956" i="19"/>
  <c r="X956" i="19"/>
  <c r="R956" i="19"/>
  <c r="T956" i="19" s="1"/>
  <c r="P956" i="19"/>
  <c r="N956" i="19"/>
  <c r="I956" i="19"/>
  <c r="E956" i="19"/>
  <c r="G956" i="19" s="1"/>
  <c r="AA955" i="19"/>
  <c r="X955" i="19"/>
  <c r="R955" i="19"/>
  <c r="T955" i="19" s="1"/>
  <c r="P955" i="19"/>
  <c r="N955" i="19"/>
  <c r="I955" i="19"/>
  <c r="E955" i="19"/>
  <c r="G955" i="19" s="1"/>
  <c r="AA954" i="19"/>
  <c r="X954" i="19"/>
  <c r="R954" i="19"/>
  <c r="T954" i="19" s="1"/>
  <c r="P954" i="19"/>
  <c r="N954" i="19"/>
  <c r="I954" i="19"/>
  <c r="E954" i="19"/>
  <c r="G954" i="19" s="1"/>
  <c r="AA953" i="19"/>
  <c r="X953" i="19"/>
  <c r="R953" i="19"/>
  <c r="T953" i="19" s="1"/>
  <c r="P953" i="19"/>
  <c r="N953" i="19"/>
  <c r="I953" i="19"/>
  <c r="E953" i="19"/>
  <c r="G953" i="19" s="1"/>
  <c r="AA952" i="19"/>
  <c r="X952" i="19"/>
  <c r="R952" i="19"/>
  <c r="T952" i="19" s="1"/>
  <c r="P952" i="19"/>
  <c r="N952" i="19"/>
  <c r="I952" i="19"/>
  <c r="E952" i="19"/>
  <c r="G952" i="19" s="1"/>
  <c r="AA951" i="19"/>
  <c r="X951" i="19"/>
  <c r="R951" i="19"/>
  <c r="T951" i="19" s="1"/>
  <c r="P951" i="19"/>
  <c r="N951" i="19"/>
  <c r="I951" i="19"/>
  <c r="E951" i="19"/>
  <c r="G951" i="19" s="1"/>
  <c r="AA950" i="19"/>
  <c r="X950" i="19"/>
  <c r="R950" i="19"/>
  <c r="T950" i="19" s="1"/>
  <c r="P950" i="19"/>
  <c r="N950" i="19"/>
  <c r="I950" i="19"/>
  <c r="E950" i="19"/>
  <c r="G950" i="19" s="1"/>
  <c r="AA949" i="19"/>
  <c r="X949" i="19"/>
  <c r="R949" i="19"/>
  <c r="T949" i="19" s="1"/>
  <c r="P949" i="19"/>
  <c r="N949" i="19"/>
  <c r="I949" i="19"/>
  <c r="E949" i="19"/>
  <c r="G949" i="19" s="1"/>
  <c r="AA948" i="19"/>
  <c r="X948" i="19"/>
  <c r="R948" i="19"/>
  <c r="T948" i="19" s="1"/>
  <c r="P948" i="19"/>
  <c r="N948" i="19"/>
  <c r="I948" i="19"/>
  <c r="E948" i="19"/>
  <c r="G948" i="19" s="1"/>
  <c r="AA947" i="19"/>
  <c r="X947" i="19"/>
  <c r="R947" i="19"/>
  <c r="T947" i="19" s="1"/>
  <c r="P947" i="19"/>
  <c r="N947" i="19"/>
  <c r="I947" i="19"/>
  <c r="E947" i="19"/>
  <c r="G947" i="19" s="1"/>
  <c r="AA946" i="19"/>
  <c r="X946" i="19"/>
  <c r="R946" i="19"/>
  <c r="P946" i="19"/>
  <c r="N946" i="19"/>
  <c r="I946" i="19"/>
  <c r="E946" i="19"/>
  <c r="G946" i="19" s="1"/>
  <c r="AA945" i="19"/>
  <c r="X945" i="19"/>
  <c r="R945" i="19"/>
  <c r="P945" i="19"/>
  <c r="N945" i="19"/>
  <c r="I945" i="19"/>
  <c r="E945" i="19"/>
  <c r="G945" i="19" s="1"/>
  <c r="AA944" i="19"/>
  <c r="X944" i="19"/>
  <c r="R944" i="19"/>
  <c r="T944" i="19" s="1"/>
  <c r="P944" i="19"/>
  <c r="N944" i="19"/>
  <c r="I944" i="19"/>
  <c r="E944" i="19"/>
  <c r="G944" i="19" s="1"/>
  <c r="AA943" i="19"/>
  <c r="X943" i="19"/>
  <c r="R943" i="19"/>
  <c r="P943" i="19"/>
  <c r="N943" i="19"/>
  <c r="I943" i="19"/>
  <c r="E943" i="19"/>
  <c r="G943" i="19" s="1"/>
  <c r="AA942" i="19"/>
  <c r="X942" i="19"/>
  <c r="R942" i="19"/>
  <c r="T942" i="19" s="1"/>
  <c r="P942" i="19"/>
  <c r="N942" i="19"/>
  <c r="I942" i="19"/>
  <c r="E942" i="19"/>
  <c r="G942" i="19" s="1"/>
  <c r="AA941" i="19"/>
  <c r="X941" i="19"/>
  <c r="R941" i="19"/>
  <c r="T941" i="19" s="1"/>
  <c r="P941" i="19"/>
  <c r="N941" i="19"/>
  <c r="I941" i="19"/>
  <c r="E941" i="19"/>
  <c r="G941" i="19" s="1"/>
  <c r="AA940" i="19"/>
  <c r="X940" i="19"/>
  <c r="R940" i="19"/>
  <c r="T940" i="19" s="1"/>
  <c r="P940" i="19"/>
  <c r="N940" i="19"/>
  <c r="I940" i="19"/>
  <c r="E940" i="19"/>
  <c r="G940" i="19" s="1"/>
  <c r="AA939" i="19"/>
  <c r="X939" i="19"/>
  <c r="R939" i="19"/>
  <c r="T939" i="19" s="1"/>
  <c r="P939" i="19"/>
  <c r="N939" i="19"/>
  <c r="I939" i="19"/>
  <c r="E939" i="19"/>
  <c r="G939" i="19" s="1"/>
  <c r="AA938" i="19"/>
  <c r="X938" i="19"/>
  <c r="R938" i="19"/>
  <c r="T938" i="19" s="1"/>
  <c r="P938" i="19"/>
  <c r="N938" i="19"/>
  <c r="I938" i="19"/>
  <c r="E938" i="19"/>
  <c r="G938" i="19" s="1"/>
  <c r="AA937" i="19"/>
  <c r="X937" i="19"/>
  <c r="R937" i="19"/>
  <c r="T937" i="19" s="1"/>
  <c r="P937" i="19"/>
  <c r="N937" i="19"/>
  <c r="I937" i="19"/>
  <c r="E937" i="19"/>
  <c r="G937" i="19" s="1"/>
  <c r="AA936" i="19"/>
  <c r="X936" i="19"/>
  <c r="R936" i="19"/>
  <c r="T936" i="19" s="1"/>
  <c r="P936" i="19"/>
  <c r="N936" i="19"/>
  <c r="I936" i="19"/>
  <c r="E936" i="19"/>
  <c r="G936" i="19" s="1"/>
  <c r="AA935" i="19"/>
  <c r="X935" i="19"/>
  <c r="R935" i="19"/>
  <c r="T935" i="19" s="1"/>
  <c r="P935" i="19"/>
  <c r="N935" i="19"/>
  <c r="I935" i="19"/>
  <c r="E935" i="19"/>
  <c r="G935" i="19" s="1"/>
  <c r="AA934" i="19"/>
  <c r="X934" i="19"/>
  <c r="R934" i="19"/>
  <c r="T934" i="19" s="1"/>
  <c r="P934" i="19"/>
  <c r="N934" i="19"/>
  <c r="I934" i="19"/>
  <c r="E934" i="19"/>
  <c r="G934" i="19" s="1"/>
  <c r="AA933" i="19"/>
  <c r="X933" i="19"/>
  <c r="R933" i="19"/>
  <c r="T933" i="19" s="1"/>
  <c r="P933" i="19"/>
  <c r="N933" i="19"/>
  <c r="I933" i="19"/>
  <c r="E933" i="19"/>
  <c r="G933" i="19" s="1"/>
  <c r="AA932" i="19"/>
  <c r="X932" i="19"/>
  <c r="R932" i="19"/>
  <c r="P932" i="19"/>
  <c r="N932" i="19"/>
  <c r="I932" i="19"/>
  <c r="E932" i="19"/>
  <c r="G932" i="19" s="1"/>
  <c r="AA931" i="19"/>
  <c r="X931" i="19"/>
  <c r="R931" i="19"/>
  <c r="P931" i="19"/>
  <c r="N931" i="19"/>
  <c r="I931" i="19"/>
  <c r="E931" i="19"/>
  <c r="G931" i="19" s="1"/>
  <c r="AA930" i="19"/>
  <c r="X930" i="19"/>
  <c r="R930" i="19"/>
  <c r="T930" i="19" s="1"/>
  <c r="P930" i="19"/>
  <c r="N930" i="19"/>
  <c r="I930" i="19"/>
  <c r="E930" i="19"/>
  <c r="G930" i="19" s="1"/>
  <c r="AA929" i="19"/>
  <c r="X929" i="19"/>
  <c r="R929" i="19"/>
  <c r="T929" i="19" s="1"/>
  <c r="P929" i="19"/>
  <c r="N929" i="19"/>
  <c r="I929" i="19"/>
  <c r="E929" i="19"/>
  <c r="G929" i="19" s="1"/>
  <c r="AA928" i="19"/>
  <c r="X928" i="19"/>
  <c r="R928" i="19"/>
  <c r="T928" i="19" s="1"/>
  <c r="P928" i="19"/>
  <c r="N928" i="19"/>
  <c r="I928" i="19"/>
  <c r="E928" i="19"/>
  <c r="G928" i="19" s="1"/>
  <c r="AA927" i="19"/>
  <c r="X927" i="19"/>
  <c r="R927" i="19"/>
  <c r="T927" i="19" s="1"/>
  <c r="P927" i="19"/>
  <c r="N927" i="19"/>
  <c r="I927" i="19"/>
  <c r="E927" i="19"/>
  <c r="G927" i="19" s="1"/>
  <c r="AA926" i="19"/>
  <c r="X926" i="19"/>
  <c r="R926" i="19"/>
  <c r="P926" i="19"/>
  <c r="N926" i="19"/>
  <c r="I926" i="19"/>
  <c r="E926" i="19"/>
  <c r="G926" i="19" s="1"/>
  <c r="AA925" i="19"/>
  <c r="X925" i="19"/>
  <c r="R925" i="19"/>
  <c r="P925" i="19"/>
  <c r="N925" i="19"/>
  <c r="I925" i="19"/>
  <c r="E925" i="19"/>
  <c r="G925" i="19" s="1"/>
  <c r="AA924" i="19"/>
  <c r="X924" i="19"/>
  <c r="R924" i="19"/>
  <c r="P924" i="19"/>
  <c r="N924" i="19"/>
  <c r="I924" i="19"/>
  <c r="E924" i="19"/>
  <c r="G924" i="19" s="1"/>
  <c r="AA923" i="19"/>
  <c r="X923" i="19"/>
  <c r="R923" i="19"/>
  <c r="T923" i="19" s="1"/>
  <c r="P923" i="19"/>
  <c r="N923" i="19"/>
  <c r="I923" i="19"/>
  <c r="E923" i="19"/>
  <c r="G923" i="19" s="1"/>
  <c r="AA922" i="19"/>
  <c r="X922" i="19"/>
  <c r="R922" i="19"/>
  <c r="T922" i="19" s="1"/>
  <c r="P922" i="19"/>
  <c r="N922" i="19"/>
  <c r="I922" i="19"/>
  <c r="E922" i="19"/>
  <c r="G922" i="19" s="1"/>
  <c r="AA921" i="19"/>
  <c r="X921" i="19"/>
  <c r="R921" i="19"/>
  <c r="T921" i="19" s="1"/>
  <c r="P921" i="19"/>
  <c r="N921" i="19"/>
  <c r="I921" i="19"/>
  <c r="E921" i="19"/>
  <c r="G921" i="19" s="1"/>
  <c r="AA920" i="19"/>
  <c r="X920" i="19"/>
  <c r="R920" i="19"/>
  <c r="T920" i="19" s="1"/>
  <c r="P920" i="19"/>
  <c r="N920" i="19"/>
  <c r="I920" i="19"/>
  <c r="E920" i="19"/>
  <c r="G920" i="19" s="1"/>
  <c r="AA919" i="19"/>
  <c r="X919" i="19"/>
  <c r="R919" i="19"/>
  <c r="T919" i="19" s="1"/>
  <c r="P919" i="19"/>
  <c r="N919" i="19"/>
  <c r="I919" i="19"/>
  <c r="E919" i="19"/>
  <c r="G919" i="19" s="1"/>
  <c r="AA918" i="19"/>
  <c r="X918" i="19"/>
  <c r="R918" i="19"/>
  <c r="P918" i="19"/>
  <c r="N918" i="19"/>
  <c r="I918" i="19"/>
  <c r="E918" i="19"/>
  <c r="G918" i="19" s="1"/>
  <c r="AA917" i="19"/>
  <c r="X917" i="19"/>
  <c r="R917" i="19"/>
  <c r="P917" i="19"/>
  <c r="N917" i="19"/>
  <c r="I917" i="19"/>
  <c r="E917" i="19"/>
  <c r="G917" i="19" s="1"/>
  <c r="AA916" i="19"/>
  <c r="X916" i="19"/>
  <c r="R916" i="19"/>
  <c r="P916" i="19"/>
  <c r="N916" i="19"/>
  <c r="I916" i="19"/>
  <c r="E916" i="19"/>
  <c r="G916" i="19" s="1"/>
  <c r="AA915" i="19"/>
  <c r="X915" i="19"/>
  <c r="R915" i="19"/>
  <c r="T915" i="19" s="1"/>
  <c r="O915" i="19"/>
  <c r="P915" i="19" s="1"/>
  <c r="N915" i="19"/>
  <c r="I915" i="19"/>
  <c r="E915" i="19"/>
  <c r="G915" i="19" s="1"/>
  <c r="AA914" i="19"/>
  <c r="X914" i="19"/>
  <c r="R914" i="19"/>
  <c r="T914" i="19" s="1"/>
  <c r="O914" i="19"/>
  <c r="P914" i="19" s="1"/>
  <c r="N914" i="19"/>
  <c r="I914" i="19"/>
  <c r="E914" i="19"/>
  <c r="G914" i="19" s="1"/>
  <c r="AA913" i="19"/>
  <c r="X913" i="19"/>
  <c r="R913" i="19"/>
  <c r="T913" i="19" s="1"/>
  <c r="O913" i="19"/>
  <c r="P913" i="19" s="1"/>
  <c r="N913" i="19"/>
  <c r="I913" i="19"/>
  <c r="E913" i="19"/>
  <c r="G913" i="19" s="1"/>
  <c r="AA912" i="19"/>
  <c r="X912" i="19"/>
  <c r="R912" i="19"/>
  <c r="T912" i="19" s="1"/>
  <c r="O912" i="19"/>
  <c r="P912" i="19" s="1"/>
  <c r="N912" i="19"/>
  <c r="I912" i="19"/>
  <c r="E912" i="19"/>
  <c r="G912" i="19" s="1"/>
  <c r="AA911" i="19"/>
  <c r="X911" i="19"/>
  <c r="R911" i="19"/>
  <c r="T911" i="19" s="1"/>
  <c r="O911" i="19"/>
  <c r="P911" i="19" s="1"/>
  <c r="N911" i="19"/>
  <c r="I911" i="19"/>
  <c r="E911" i="19"/>
  <c r="G911" i="19" s="1"/>
  <c r="AA910" i="19"/>
  <c r="X910" i="19"/>
  <c r="R910" i="19"/>
  <c r="T910" i="19" s="1"/>
  <c r="O910" i="19"/>
  <c r="P910" i="19" s="1"/>
  <c r="N910" i="19"/>
  <c r="I910" i="19"/>
  <c r="E910" i="19"/>
  <c r="G910" i="19" s="1"/>
  <c r="AA909" i="19"/>
  <c r="X909" i="19"/>
  <c r="R909" i="19"/>
  <c r="T909" i="19" s="1"/>
  <c r="O909" i="19"/>
  <c r="P909" i="19" s="1"/>
  <c r="N909" i="19"/>
  <c r="I909" i="19"/>
  <c r="E909" i="19"/>
  <c r="G909" i="19" s="1"/>
  <c r="AA908" i="19"/>
  <c r="X908" i="19"/>
  <c r="R908" i="19"/>
  <c r="T908" i="19" s="1"/>
  <c r="O908" i="19"/>
  <c r="P908" i="19" s="1"/>
  <c r="N908" i="19"/>
  <c r="I908" i="19"/>
  <c r="E908" i="19"/>
  <c r="G908" i="19" s="1"/>
  <c r="AA907" i="19"/>
  <c r="X907" i="19"/>
  <c r="R907" i="19"/>
  <c r="T907" i="19" s="1"/>
  <c r="O907" i="19"/>
  <c r="P907" i="19" s="1"/>
  <c r="N907" i="19"/>
  <c r="I907" i="19"/>
  <c r="E907" i="19"/>
  <c r="G907" i="19" s="1"/>
  <c r="AA906" i="19"/>
  <c r="X906" i="19"/>
  <c r="R906" i="19"/>
  <c r="T906" i="19" s="1"/>
  <c r="O906" i="19"/>
  <c r="P906" i="19" s="1"/>
  <c r="N906" i="19"/>
  <c r="I906" i="19"/>
  <c r="E906" i="19"/>
  <c r="G906" i="19" s="1"/>
  <c r="AA905" i="19"/>
  <c r="X905" i="19"/>
  <c r="R905" i="19"/>
  <c r="T905" i="19" s="1"/>
  <c r="O905" i="19"/>
  <c r="P905" i="19" s="1"/>
  <c r="N905" i="19"/>
  <c r="I905" i="19"/>
  <c r="E905" i="19"/>
  <c r="G905" i="19" s="1"/>
  <c r="AA904" i="19"/>
  <c r="X904" i="19"/>
  <c r="R904" i="19"/>
  <c r="T904" i="19" s="1"/>
  <c r="O904" i="19"/>
  <c r="P904" i="19" s="1"/>
  <c r="N904" i="19"/>
  <c r="I904" i="19"/>
  <c r="E904" i="19"/>
  <c r="G904" i="19" s="1"/>
  <c r="AA903" i="19"/>
  <c r="X903" i="19"/>
  <c r="R903" i="19"/>
  <c r="T903" i="19" s="1"/>
  <c r="O903" i="19"/>
  <c r="P903" i="19" s="1"/>
  <c r="N903" i="19"/>
  <c r="I903" i="19"/>
  <c r="E903" i="19"/>
  <c r="G903" i="19" s="1"/>
  <c r="AA902" i="19"/>
  <c r="X902" i="19"/>
  <c r="R902" i="19"/>
  <c r="T902" i="19" s="1"/>
  <c r="O902" i="19"/>
  <c r="P902" i="19" s="1"/>
  <c r="N902" i="19"/>
  <c r="I902" i="19"/>
  <c r="E902" i="19"/>
  <c r="G902" i="19" s="1"/>
  <c r="AA901" i="19"/>
  <c r="X901" i="19"/>
  <c r="R901" i="19"/>
  <c r="T901" i="19" s="1"/>
  <c r="O901" i="19"/>
  <c r="P901" i="19" s="1"/>
  <c r="N901" i="19"/>
  <c r="I901" i="19"/>
  <c r="E901" i="19"/>
  <c r="G901" i="19" s="1"/>
  <c r="AA900" i="19"/>
  <c r="X900" i="19"/>
  <c r="R900" i="19"/>
  <c r="T900" i="19" s="1"/>
  <c r="O900" i="19"/>
  <c r="P900" i="19" s="1"/>
  <c r="N900" i="19"/>
  <c r="I900" i="19"/>
  <c r="E900" i="19"/>
  <c r="G900" i="19" s="1"/>
  <c r="AA899" i="19"/>
  <c r="X899" i="19"/>
  <c r="R899" i="19"/>
  <c r="T899" i="19" s="1"/>
  <c r="O899" i="19"/>
  <c r="P899" i="19" s="1"/>
  <c r="N899" i="19"/>
  <c r="I899" i="19"/>
  <c r="E899" i="19"/>
  <c r="G899" i="19" s="1"/>
  <c r="AA898" i="19"/>
  <c r="X898" i="19"/>
  <c r="R898" i="19"/>
  <c r="T898" i="19" s="1"/>
  <c r="O898" i="19"/>
  <c r="P898" i="19" s="1"/>
  <c r="N898" i="19"/>
  <c r="I898" i="19"/>
  <c r="E898" i="19"/>
  <c r="G898" i="19" s="1"/>
  <c r="AA897" i="19"/>
  <c r="X897" i="19"/>
  <c r="R897" i="19"/>
  <c r="T897" i="19" s="1"/>
  <c r="O897" i="19"/>
  <c r="P897" i="19" s="1"/>
  <c r="N897" i="19"/>
  <c r="I897" i="19"/>
  <c r="E897" i="19"/>
  <c r="G897" i="19" s="1"/>
  <c r="AA896" i="19"/>
  <c r="X896" i="19"/>
  <c r="R896" i="19"/>
  <c r="T896" i="19" s="1"/>
  <c r="O896" i="19"/>
  <c r="P896" i="19" s="1"/>
  <c r="N896" i="19"/>
  <c r="I896" i="19"/>
  <c r="E896" i="19"/>
  <c r="G896" i="19" s="1"/>
  <c r="AA895" i="19"/>
  <c r="X895" i="19"/>
  <c r="R895" i="19"/>
  <c r="T895" i="19" s="1"/>
  <c r="O895" i="19"/>
  <c r="P895" i="19" s="1"/>
  <c r="N895" i="19"/>
  <c r="I895" i="19"/>
  <c r="E895" i="19"/>
  <c r="G895" i="19" s="1"/>
  <c r="AA894" i="19"/>
  <c r="X894" i="19"/>
  <c r="R894" i="19"/>
  <c r="T894" i="19" s="1"/>
  <c r="O894" i="19"/>
  <c r="P894" i="19" s="1"/>
  <c r="N894" i="19"/>
  <c r="I894" i="19"/>
  <c r="E894" i="19"/>
  <c r="G894" i="19" s="1"/>
  <c r="AA893" i="19"/>
  <c r="X893" i="19"/>
  <c r="R893" i="19"/>
  <c r="T893" i="19" s="1"/>
  <c r="O893" i="19"/>
  <c r="P893" i="19" s="1"/>
  <c r="N893" i="19"/>
  <c r="I893" i="19"/>
  <c r="E893" i="19"/>
  <c r="G893" i="19" s="1"/>
  <c r="AA892" i="19"/>
  <c r="X892" i="19"/>
  <c r="R892" i="19"/>
  <c r="T892" i="19" s="1"/>
  <c r="O892" i="19"/>
  <c r="P892" i="19" s="1"/>
  <c r="N892" i="19"/>
  <c r="I892" i="19"/>
  <c r="E892" i="19"/>
  <c r="G892" i="19" s="1"/>
  <c r="AA891" i="19"/>
  <c r="X891" i="19"/>
  <c r="R891" i="19"/>
  <c r="T891" i="19" s="1"/>
  <c r="O891" i="19"/>
  <c r="P891" i="19" s="1"/>
  <c r="N891" i="19"/>
  <c r="I891" i="19"/>
  <c r="E891" i="19"/>
  <c r="G891" i="19" s="1"/>
  <c r="AA890" i="19"/>
  <c r="X890" i="19"/>
  <c r="R890" i="19"/>
  <c r="T890" i="19" s="1"/>
  <c r="O890" i="19"/>
  <c r="P890" i="19" s="1"/>
  <c r="N890" i="19"/>
  <c r="I890" i="19"/>
  <c r="E890" i="19"/>
  <c r="G890" i="19" s="1"/>
  <c r="AA889" i="19"/>
  <c r="X889" i="19"/>
  <c r="R889" i="19"/>
  <c r="T889" i="19" s="1"/>
  <c r="O889" i="19"/>
  <c r="P889" i="19" s="1"/>
  <c r="N889" i="19"/>
  <c r="I889" i="19"/>
  <c r="E889" i="19"/>
  <c r="G889" i="19" s="1"/>
  <c r="AA888" i="19"/>
  <c r="X888" i="19"/>
  <c r="R888" i="19"/>
  <c r="T888" i="19" s="1"/>
  <c r="O888" i="19"/>
  <c r="P888" i="19" s="1"/>
  <c r="N888" i="19"/>
  <c r="I888" i="19"/>
  <c r="E888" i="19"/>
  <c r="G888" i="19" s="1"/>
  <c r="AA887" i="19"/>
  <c r="X887" i="19"/>
  <c r="R887" i="19"/>
  <c r="T887" i="19" s="1"/>
  <c r="O887" i="19"/>
  <c r="P887" i="19" s="1"/>
  <c r="N887" i="19"/>
  <c r="I887" i="19"/>
  <c r="E887" i="19"/>
  <c r="G887" i="19" s="1"/>
  <c r="AA886" i="19"/>
  <c r="X886" i="19"/>
  <c r="R886" i="19"/>
  <c r="T886" i="19" s="1"/>
  <c r="O886" i="19"/>
  <c r="P886" i="19" s="1"/>
  <c r="N886" i="19"/>
  <c r="I886" i="19"/>
  <c r="E886" i="19"/>
  <c r="G886" i="19" s="1"/>
  <c r="AA885" i="19"/>
  <c r="X885" i="19"/>
  <c r="R885" i="19"/>
  <c r="T885" i="19" s="1"/>
  <c r="O885" i="19"/>
  <c r="P885" i="19" s="1"/>
  <c r="N885" i="19"/>
  <c r="I885" i="19"/>
  <c r="E885" i="19"/>
  <c r="G885" i="19" s="1"/>
  <c r="AA884" i="19"/>
  <c r="X884" i="19"/>
  <c r="R884" i="19"/>
  <c r="T884" i="19" s="1"/>
  <c r="O884" i="19"/>
  <c r="P884" i="19" s="1"/>
  <c r="N884" i="19"/>
  <c r="I884" i="19"/>
  <c r="E884" i="19"/>
  <c r="G884" i="19" s="1"/>
  <c r="AA883" i="19"/>
  <c r="X883" i="19"/>
  <c r="R883" i="19"/>
  <c r="T883" i="19" s="1"/>
  <c r="O883" i="19"/>
  <c r="P883" i="19" s="1"/>
  <c r="N883" i="19"/>
  <c r="I883" i="19"/>
  <c r="E883" i="19"/>
  <c r="G883" i="19" s="1"/>
  <c r="AA882" i="19"/>
  <c r="X882" i="19"/>
  <c r="R882" i="19"/>
  <c r="T882" i="19" s="1"/>
  <c r="O882" i="19"/>
  <c r="P882" i="19" s="1"/>
  <c r="N882" i="19"/>
  <c r="I882" i="19"/>
  <c r="E882" i="19"/>
  <c r="G882" i="19" s="1"/>
  <c r="AA881" i="19"/>
  <c r="X881" i="19"/>
  <c r="R881" i="19"/>
  <c r="T881" i="19" s="1"/>
  <c r="O881" i="19"/>
  <c r="P881" i="19" s="1"/>
  <c r="N881" i="19"/>
  <c r="I881" i="19"/>
  <c r="E881" i="19"/>
  <c r="G881" i="19" s="1"/>
  <c r="AA880" i="19"/>
  <c r="X880" i="19"/>
  <c r="R880" i="19"/>
  <c r="T880" i="19" s="1"/>
  <c r="O880" i="19"/>
  <c r="P880" i="19" s="1"/>
  <c r="N880" i="19"/>
  <c r="I880" i="19"/>
  <c r="E880" i="19"/>
  <c r="G880" i="19" s="1"/>
  <c r="AA879" i="19"/>
  <c r="X879" i="19"/>
  <c r="R879" i="19"/>
  <c r="T879" i="19" s="1"/>
  <c r="O879" i="19"/>
  <c r="P879" i="19" s="1"/>
  <c r="N879" i="19"/>
  <c r="I879" i="19"/>
  <c r="E879" i="19"/>
  <c r="G879" i="19" s="1"/>
  <c r="AA878" i="19"/>
  <c r="X878" i="19"/>
  <c r="R878" i="19"/>
  <c r="T878" i="19" s="1"/>
  <c r="O878" i="19"/>
  <c r="P878" i="19" s="1"/>
  <c r="N878" i="19"/>
  <c r="I878" i="19"/>
  <c r="E878" i="19"/>
  <c r="G878" i="19" s="1"/>
  <c r="AA877" i="19"/>
  <c r="X877" i="19"/>
  <c r="R877" i="19"/>
  <c r="T877" i="19" s="1"/>
  <c r="O877" i="19"/>
  <c r="P877" i="19" s="1"/>
  <c r="N877" i="19"/>
  <c r="I877" i="19"/>
  <c r="E877" i="19"/>
  <c r="G877" i="19" s="1"/>
  <c r="AA876" i="19"/>
  <c r="X876" i="19"/>
  <c r="R876" i="19"/>
  <c r="T876" i="19" s="1"/>
  <c r="O876" i="19"/>
  <c r="P876" i="19" s="1"/>
  <c r="N876" i="19"/>
  <c r="I876" i="19"/>
  <c r="E876" i="19"/>
  <c r="G876" i="19" s="1"/>
  <c r="AA875" i="19"/>
  <c r="X875" i="19"/>
  <c r="R875" i="19"/>
  <c r="T875" i="19" s="1"/>
  <c r="O875" i="19"/>
  <c r="P875" i="19" s="1"/>
  <c r="N875" i="19"/>
  <c r="I875" i="19"/>
  <c r="E875" i="19"/>
  <c r="G875" i="19" s="1"/>
  <c r="AA874" i="19"/>
  <c r="X874" i="19"/>
  <c r="R874" i="19"/>
  <c r="T874" i="19" s="1"/>
  <c r="O874" i="19"/>
  <c r="P874" i="19" s="1"/>
  <c r="N874" i="19"/>
  <c r="I874" i="19"/>
  <c r="E874" i="19"/>
  <c r="G874" i="19" s="1"/>
  <c r="AA873" i="19"/>
  <c r="X873" i="19"/>
  <c r="R873" i="19"/>
  <c r="T873" i="19" s="1"/>
  <c r="O873" i="19"/>
  <c r="P873" i="19" s="1"/>
  <c r="N873" i="19"/>
  <c r="I873" i="19"/>
  <c r="E873" i="19"/>
  <c r="G873" i="19" s="1"/>
  <c r="AA872" i="19"/>
  <c r="X872" i="19"/>
  <c r="R872" i="19"/>
  <c r="T872" i="19" s="1"/>
  <c r="O872" i="19"/>
  <c r="P872" i="19" s="1"/>
  <c r="N872" i="19"/>
  <c r="I872" i="19"/>
  <c r="E872" i="19"/>
  <c r="G872" i="19" s="1"/>
  <c r="AA871" i="19"/>
  <c r="X871" i="19"/>
  <c r="R871" i="19"/>
  <c r="T871" i="19" s="1"/>
  <c r="O871" i="19"/>
  <c r="P871" i="19" s="1"/>
  <c r="N871" i="19"/>
  <c r="I871" i="19"/>
  <c r="E871" i="19"/>
  <c r="G871" i="19" s="1"/>
  <c r="AA870" i="19"/>
  <c r="X870" i="19"/>
  <c r="R870" i="19"/>
  <c r="T870" i="19" s="1"/>
  <c r="O870" i="19"/>
  <c r="P870" i="19" s="1"/>
  <c r="N870" i="19"/>
  <c r="I870" i="19"/>
  <c r="E870" i="19"/>
  <c r="G870" i="19" s="1"/>
  <c r="AA869" i="19"/>
  <c r="X869" i="19"/>
  <c r="R869" i="19"/>
  <c r="T869" i="19" s="1"/>
  <c r="O869" i="19"/>
  <c r="P869" i="19" s="1"/>
  <c r="N869" i="19"/>
  <c r="I869" i="19"/>
  <c r="E869" i="19"/>
  <c r="G869" i="19" s="1"/>
  <c r="AA868" i="19"/>
  <c r="X868" i="19"/>
  <c r="R868" i="19"/>
  <c r="T868" i="19" s="1"/>
  <c r="O868" i="19"/>
  <c r="P868" i="19" s="1"/>
  <c r="N868" i="19"/>
  <c r="I868" i="19"/>
  <c r="E868" i="19"/>
  <c r="G868" i="19" s="1"/>
  <c r="AA867" i="19"/>
  <c r="X867" i="19"/>
  <c r="R867" i="19"/>
  <c r="T867" i="19" s="1"/>
  <c r="O867" i="19"/>
  <c r="P867" i="19" s="1"/>
  <c r="N867" i="19"/>
  <c r="I867" i="19"/>
  <c r="E867" i="19"/>
  <c r="G867" i="19" s="1"/>
  <c r="AA866" i="19"/>
  <c r="X866" i="19"/>
  <c r="R866" i="19"/>
  <c r="T866" i="19" s="1"/>
  <c r="O866" i="19"/>
  <c r="P866" i="19" s="1"/>
  <c r="N866" i="19"/>
  <c r="I866" i="19"/>
  <c r="E866" i="19"/>
  <c r="G866" i="19" s="1"/>
  <c r="AA865" i="19"/>
  <c r="X865" i="19"/>
  <c r="R865" i="19"/>
  <c r="T865" i="19" s="1"/>
  <c r="O865" i="19"/>
  <c r="P865" i="19" s="1"/>
  <c r="N865" i="19"/>
  <c r="I865" i="19"/>
  <c r="E865" i="19"/>
  <c r="G865" i="19" s="1"/>
  <c r="AA864" i="19"/>
  <c r="X864" i="19"/>
  <c r="R864" i="19"/>
  <c r="T864" i="19" s="1"/>
  <c r="O864" i="19"/>
  <c r="P864" i="19" s="1"/>
  <c r="N864" i="19"/>
  <c r="I864" i="19"/>
  <c r="E864" i="19"/>
  <c r="G864" i="19" s="1"/>
  <c r="AA863" i="19"/>
  <c r="X863" i="19"/>
  <c r="R863" i="19"/>
  <c r="T863" i="19" s="1"/>
  <c r="O863" i="19"/>
  <c r="P863" i="19" s="1"/>
  <c r="N863" i="19"/>
  <c r="I863" i="19"/>
  <c r="E863" i="19"/>
  <c r="G863" i="19" s="1"/>
  <c r="AA862" i="19"/>
  <c r="X862" i="19"/>
  <c r="R862" i="19"/>
  <c r="T862" i="19" s="1"/>
  <c r="O862" i="19"/>
  <c r="P862" i="19" s="1"/>
  <c r="N862" i="19"/>
  <c r="I862" i="19"/>
  <c r="E862" i="19"/>
  <c r="G862" i="19" s="1"/>
  <c r="AA861" i="19"/>
  <c r="X861" i="19"/>
  <c r="R861" i="19"/>
  <c r="T861" i="19" s="1"/>
  <c r="O861" i="19"/>
  <c r="P861" i="19" s="1"/>
  <c r="N861" i="19"/>
  <c r="I861" i="19"/>
  <c r="E861" i="19"/>
  <c r="G861" i="19" s="1"/>
  <c r="AA860" i="19"/>
  <c r="X860" i="19"/>
  <c r="R860" i="19"/>
  <c r="T860" i="19" s="1"/>
  <c r="O860" i="19"/>
  <c r="P860" i="19" s="1"/>
  <c r="N860" i="19"/>
  <c r="I860" i="19"/>
  <c r="E860" i="19"/>
  <c r="G860" i="19" s="1"/>
  <c r="AA859" i="19"/>
  <c r="X859" i="19"/>
  <c r="R859" i="19"/>
  <c r="T859" i="19" s="1"/>
  <c r="O859" i="19"/>
  <c r="P859" i="19" s="1"/>
  <c r="N859" i="19"/>
  <c r="I859" i="19"/>
  <c r="E859" i="19"/>
  <c r="G859" i="19" s="1"/>
  <c r="AA858" i="19"/>
  <c r="X858" i="19"/>
  <c r="R858" i="19"/>
  <c r="T858" i="19" s="1"/>
  <c r="O858" i="19"/>
  <c r="P858" i="19" s="1"/>
  <c r="N858" i="19"/>
  <c r="I858" i="19"/>
  <c r="E858" i="19"/>
  <c r="G858" i="19" s="1"/>
  <c r="AA857" i="19"/>
  <c r="X857" i="19"/>
  <c r="R857" i="19"/>
  <c r="T857" i="19" s="1"/>
  <c r="O857" i="19"/>
  <c r="P857" i="19" s="1"/>
  <c r="N857" i="19"/>
  <c r="I857" i="19"/>
  <c r="E857" i="19"/>
  <c r="G857" i="19" s="1"/>
  <c r="AA856" i="19"/>
  <c r="X856" i="19"/>
  <c r="R856" i="19"/>
  <c r="T856" i="19" s="1"/>
  <c r="O856" i="19"/>
  <c r="P856" i="19" s="1"/>
  <c r="N856" i="19"/>
  <c r="I856" i="19"/>
  <c r="E856" i="19"/>
  <c r="G856" i="19" s="1"/>
  <c r="AA855" i="19"/>
  <c r="X855" i="19"/>
  <c r="R855" i="19"/>
  <c r="T855" i="19" s="1"/>
  <c r="O855" i="19"/>
  <c r="P855" i="19" s="1"/>
  <c r="N855" i="19"/>
  <c r="I855" i="19"/>
  <c r="E855" i="19"/>
  <c r="G855" i="19" s="1"/>
  <c r="AA854" i="19"/>
  <c r="X854" i="19"/>
  <c r="R854" i="19"/>
  <c r="T854" i="19" s="1"/>
  <c r="O854" i="19"/>
  <c r="P854" i="19" s="1"/>
  <c r="N854" i="19"/>
  <c r="I854" i="19"/>
  <c r="E854" i="19"/>
  <c r="G854" i="19" s="1"/>
  <c r="AA853" i="19"/>
  <c r="X853" i="19"/>
  <c r="R853" i="19"/>
  <c r="T853" i="19" s="1"/>
  <c r="O853" i="19"/>
  <c r="P853" i="19" s="1"/>
  <c r="N853" i="19"/>
  <c r="I853" i="19"/>
  <c r="E853" i="19"/>
  <c r="G853" i="19" s="1"/>
  <c r="AA852" i="19"/>
  <c r="X852" i="19"/>
  <c r="R852" i="19"/>
  <c r="T852" i="19" s="1"/>
  <c r="O852" i="19"/>
  <c r="P852" i="19" s="1"/>
  <c r="N852" i="19"/>
  <c r="I852" i="19"/>
  <c r="E852" i="19"/>
  <c r="G852" i="19" s="1"/>
  <c r="AA851" i="19"/>
  <c r="X851" i="19"/>
  <c r="R851" i="19"/>
  <c r="T851" i="19" s="1"/>
  <c r="O851" i="19"/>
  <c r="P851" i="19" s="1"/>
  <c r="N851" i="19"/>
  <c r="I851" i="19"/>
  <c r="E851" i="19"/>
  <c r="G851" i="19" s="1"/>
  <c r="AA850" i="19"/>
  <c r="X850" i="19"/>
  <c r="R850" i="19"/>
  <c r="T850" i="19" s="1"/>
  <c r="O850" i="19"/>
  <c r="P850" i="19" s="1"/>
  <c r="N850" i="19"/>
  <c r="I850" i="19"/>
  <c r="E850" i="19"/>
  <c r="G850" i="19" s="1"/>
  <c r="AA849" i="19"/>
  <c r="X849" i="19"/>
  <c r="R849" i="19"/>
  <c r="T849" i="19" s="1"/>
  <c r="O849" i="19"/>
  <c r="P849" i="19" s="1"/>
  <c r="N849" i="19"/>
  <c r="I849" i="19"/>
  <c r="E849" i="19"/>
  <c r="G849" i="19" s="1"/>
  <c r="AA848" i="19"/>
  <c r="X848" i="19"/>
  <c r="R848" i="19"/>
  <c r="T848" i="19" s="1"/>
  <c r="O848" i="19"/>
  <c r="P848" i="19" s="1"/>
  <c r="N848" i="19"/>
  <c r="I848" i="19"/>
  <c r="E848" i="19"/>
  <c r="G848" i="19" s="1"/>
  <c r="AA847" i="19"/>
  <c r="X847" i="19"/>
  <c r="R847" i="19"/>
  <c r="T847" i="19" s="1"/>
  <c r="O847" i="19"/>
  <c r="P847" i="19" s="1"/>
  <c r="N847" i="19"/>
  <c r="I847" i="19"/>
  <c r="E847" i="19"/>
  <c r="G847" i="19" s="1"/>
  <c r="AA846" i="19"/>
  <c r="X846" i="19"/>
  <c r="R846" i="19"/>
  <c r="T846" i="19" s="1"/>
  <c r="O846" i="19"/>
  <c r="P846" i="19" s="1"/>
  <c r="N846" i="19"/>
  <c r="I846" i="19"/>
  <c r="E846" i="19"/>
  <c r="G846" i="19" s="1"/>
  <c r="AA845" i="19"/>
  <c r="X845" i="19"/>
  <c r="R845" i="19"/>
  <c r="T845" i="19" s="1"/>
  <c r="O845" i="19"/>
  <c r="P845" i="19" s="1"/>
  <c r="N845" i="19"/>
  <c r="I845" i="19"/>
  <c r="E845" i="19"/>
  <c r="G845" i="19" s="1"/>
  <c r="AA844" i="19"/>
  <c r="X844" i="19"/>
  <c r="R844" i="19"/>
  <c r="T844" i="19" s="1"/>
  <c r="O844" i="19"/>
  <c r="P844" i="19" s="1"/>
  <c r="N844" i="19"/>
  <c r="I844" i="19"/>
  <c r="E844" i="19"/>
  <c r="G844" i="19" s="1"/>
  <c r="AA843" i="19"/>
  <c r="X843" i="19"/>
  <c r="R843" i="19"/>
  <c r="T843" i="19" s="1"/>
  <c r="O843" i="19"/>
  <c r="P843" i="19" s="1"/>
  <c r="N843" i="19"/>
  <c r="I843" i="19"/>
  <c r="E843" i="19"/>
  <c r="G843" i="19" s="1"/>
  <c r="AA842" i="19"/>
  <c r="X842" i="19"/>
  <c r="R842" i="19"/>
  <c r="T842" i="19" s="1"/>
  <c r="O842" i="19"/>
  <c r="P842" i="19" s="1"/>
  <c r="N842" i="19"/>
  <c r="I842" i="19"/>
  <c r="E842" i="19"/>
  <c r="G842" i="19" s="1"/>
  <c r="AA841" i="19"/>
  <c r="X841" i="19"/>
  <c r="R841" i="19"/>
  <c r="T841" i="19" s="1"/>
  <c r="O841" i="19"/>
  <c r="P841" i="19" s="1"/>
  <c r="N841" i="19"/>
  <c r="I841" i="19"/>
  <c r="E841" i="19"/>
  <c r="G841" i="19" s="1"/>
  <c r="AA840" i="19"/>
  <c r="X840" i="19"/>
  <c r="R840" i="19"/>
  <c r="T840" i="19" s="1"/>
  <c r="O840" i="19"/>
  <c r="P840" i="19" s="1"/>
  <c r="N840" i="19"/>
  <c r="I840" i="19"/>
  <c r="E840" i="19"/>
  <c r="G840" i="19" s="1"/>
  <c r="AA839" i="19"/>
  <c r="X839" i="19"/>
  <c r="R839" i="19"/>
  <c r="T839" i="19" s="1"/>
  <c r="O839" i="19"/>
  <c r="P839" i="19" s="1"/>
  <c r="N839" i="19"/>
  <c r="I839" i="19"/>
  <c r="E839" i="19"/>
  <c r="G839" i="19" s="1"/>
  <c r="AA838" i="19"/>
  <c r="X838" i="19"/>
  <c r="R838" i="19"/>
  <c r="T838" i="19" s="1"/>
  <c r="O838" i="19"/>
  <c r="P838" i="19" s="1"/>
  <c r="N838" i="19"/>
  <c r="I838" i="19"/>
  <c r="E838" i="19"/>
  <c r="G838" i="19" s="1"/>
  <c r="AA837" i="19"/>
  <c r="X837" i="19"/>
  <c r="R837" i="19"/>
  <c r="T837" i="19" s="1"/>
  <c r="O837" i="19"/>
  <c r="P837" i="19" s="1"/>
  <c r="N837" i="19"/>
  <c r="I837" i="19"/>
  <c r="E837" i="19"/>
  <c r="G837" i="19" s="1"/>
  <c r="AA836" i="19"/>
  <c r="X836" i="19"/>
  <c r="R836" i="19"/>
  <c r="T836" i="19" s="1"/>
  <c r="O836" i="19"/>
  <c r="P836" i="19" s="1"/>
  <c r="N836" i="19"/>
  <c r="I836" i="19"/>
  <c r="E836" i="19"/>
  <c r="G836" i="19" s="1"/>
  <c r="AA835" i="19"/>
  <c r="X835" i="19"/>
  <c r="R835" i="19"/>
  <c r="T835" i="19" s="1"/>
  <c r="O835" i="19"/>
  <c r="P835" i="19" s="1"/>
  <c r="N835" i="19"/>
  <c r="I835" i="19"/>
  <c r="E835" i="19"/>
  <c r="G835" i="19" s="1"/>
  <c r="AA834" i="19"/>
  <c r="X834" i="19"/>
  <c r="R834" i="19"/>
  <c r="T834" i="19" s="1"/>
  <c r="O834" i="19"/>
  <c r="P834" i="19" s="1"/>
  <c r="N834" i="19"/>
  <c r="I834" i="19"/>
  <c r="E834" i="19"/>
  <c r="G834" i="19" s="1"/>
  <c r="AA833" i="19"/>
  <c r="X833" i="19"/>
  <c r="R833" i="19"/>
  <c r="T833" i="19" s="1"/>
  <c r="O833" i="19"/>
  <c r="P833" i="19" s="1"/>
  <c r="N833" i="19"/>
  <c r="I833" i="19"/>
  <c r="E833" i="19"/>
  <c r="G833" i="19" s="1"/>
  <c r="AA832" i="19"/>
  <c r="X832" i="19"/>
  <c r="R832" i="19"/>
  <c r="T832" i="19" s="1"/>
  <c r="O832" i="19"/>
  <c r="P832" i="19" s="1"/>
  <c r="N832" i="19"/>
  <c r="I832" i="19"/>
  <c r="E832" i="19"/>
  <c r="G832" i="19" s="1"/>
  <c r="AA831" i="19"/>
  <c r="X831" i="19"/>
  <c r="R831" i="19"/>
  <c r="T831" i="19" s="1"/>
  <c r="O831" i="19"/>
  <c r="P831" i="19" s="1"/>
  <c r="N831" i="19"/>
  <c r="I831" i="19"/>
  <c r="E831" i="19"/>
  <c r="G831" i="19" s="1"/>
  <c r="AA830" i="19"/>
  <c r="X830" i="19"/>
  <c r="R830" i="19"/>
  <c r="T830" i="19" s="1"/>
  <c r="O830" i="19"/>
  <c r="P830" i="19" s="1"/>
  <c r="N830" i="19"/>
  <c r="I830" i="19"/>
  <c r="E830" i="19"/>
  <c r="G830" i="19" s="1"/>
  <c r="AA829" i="19"/>
  <c r="X829" i="19"/>
  <c r="R829" i="19"/>
  <c r="T829" i="19" s="1"/>
  <c r="O829" i="19"/>
  <c r="P829" i="19" s="1"/>
  <c r="N829" i="19"/>
  <c r="I829" i="19"/>
  <c r="E829" i="19"/>
  <c r="G829" i="19" s="1"/>
  <c r="AA828" i="19"/>
  <c r="X828" i="19"/>
  <c r="R828" i="19"/>
  <c r="T828" i="19" s="1"/>
  <c r="O828" i="19"/>
  <c r="P828" i="19" s="1"/>
  <c r="N828" i="19"/>
  <c r="I828" i="19"/>
  <c r="E828" i="19"/>
  <c r="G828" i="19" s="1"/>
  <c r="AA827" i="19"/>
  <c r="X827" i="19"/>
  <c r="R827" i="19"/>
  <c r="T827" i="19" s="1"/>
  <c r="O827" i="19"/>
  <c r="P827" i="19" s="1"/>
  <c r="N827" i="19"/>
  <c r="I827" i="19"/>
  <c r="E827" i="19"/>
  <c r="G827" i="19" s="1"/>
  <c r="AA826" i="19"/>
  <c r="X826" i="19"/>
  <c r="R826" i="19"/>
  <c r="T826" i="19" s="1"/>
  <c r="O826" i="19"/>
  <c r="P826" i="19" s="1"/>
  <c r="N826" i="19"/>
  <c r="I826" i="19"/>
  <c r="E826" i="19"/>
  <c r="G826" i="19" s="1"/>
  <c r="AA825" i="19"/>
  <c r="X825" i="19"/>
  <c r="R825" i="19"/>
  <c r="T825" i="19" s="1"/>
  <c r="O825" i="19"/>
  <c r="P825" i="19" s="1"/>
  <c r="N825" i="19"/>
  <c r="I825" i="19"/>
  <c r="E825" i="19"/>
  <c r="G825" i="19" s="1"/>
  <c r="AA824" i="19"/>
  <c r="X824" i="19"/>
  <c r="R824" i="19"/>
  <c r="T824" i="19" s="1"/>
  <c r="O824" i="19"/>
  <c r="P824" i="19" s="1"/>
  <c r="N824" i="19"/>
  <c r="I824" i="19"/>
  <c r="E824" i="19"/>
  <c r="G824" i="19" s="1"/>
  <c r="AA823" i="19"/>
  <c r="X823" i="19"/>
  <c r="R823" i="19"/>
  <c r="T823" i="19" s="1"/>
  <c r="O823" i="19"/>
  <c r="P823" i="19" s="1"/>
  <c r="N823" i="19"/>
  <c r="I823" i="19"/>
  <c r="E823" i="19"/>
  <c r="G823" i="19" s="1"/>
  <c r="AA822" i="19"/>
  <c r="X822" i="19"/>
  <c r="R822" i="19"/>
  <c r="T822" i="19" s="1"/>
  <c r="O822" i="19"/>
  <c r="P822" i="19" s="1"/>
  <c r="N822" i="19"/>
  <c r="I822" i="19"/>
  <c r="E822" i="19"/>
  <c r="G822" i="19" s="1"/>
  <c r="AA821" i="19"/>
  <c r="X821" i="19"/>
  <c r="R821" i="19"/>
  <c r="T821" i="19" s="1"/>
  <c r="O821" i="19"/>
  <c r="P821" i="19" s="1"/>
  <c r="N821" i="19"/>
  <c r="I821" i="19"/>
  <c r="E821" i="19"/>
  <c r="G821" i="19" s="1"/>
  <c r="AA820" i="19"/>
  <c r="X820" i="19"/>
  <c r="R820" i="19"/>
  <c r="T820" i="19" s="1"/>
  <c r="O820" i="19"/>
  <c r="P820" i="19" s="1"/>
  <c r="N820" i="19"/>
  <c r="I820" i="19"/>
  <c r="E820" i="19"/>
  <c r="G820" i="19" s="1"/>
  <c r="AA819" i="19"/>
  <c r="X819" i="19"/>
  <c r="R819" i="19"/>
  <c r="T819" i="19" s="1"/>
  <c r="O819" i="19"/>
  <c r="P819" i="19" s="1"/>
  <c r="N819" i="19"/>
  <c r="I819" i="19"/>
  <c r="E819" i="19"/>
  <c r="G819" i="19" s="1"/>
  <c r="AA818" i="19"/>
  <c r="X818" i="19"/>
  <c r="R818" i="19"/>
  <c r="T818" i="19" s="1"/>
  <c r="O818" i="19"/>
  <c r="P818" i="19" s="1"/>
  <c r="N818" i="19"/>
  <c r="I818" i="19"/>
  <c r="E818" i="19"/>
  <c r="G818" i="19" s="1"/>
  <c r="AA817" i="19"/>
  <c r="X817" i="19"/>
  <c r="R817" i="19"/>
  <c r="T817" i="19" s="1"/>
  <c r="O817" i="19"/>
  <c r="P817" i="19" s="1"/>
  <c r="N817" i="19"/>
  <c r="I817" i="19"/>
  <c r="E817" i="19"/>
  <c r="G817" i="19" s="1"/>
  <c r="AA816" i="19"/>
  <c r="X816" i="19"/>
  <c r="R816" i="19"/>
  <c r="T816" i="19" s="1"/>
  <c r="O816" i="19"/>
  <c r="P816" i="19" s="1"/>
  <c r="N816" i="19"/>
  <c r="I816" i="19"/>
  <c r="E816" i="19"/>
  <c r="G816" i="19" s="1"/>
  <c r="AA815" i="19"/>
  <c r="X815" i="19"/>
  <c r="R815" i="19"/>
  <c r="T815" i="19" s="1"/>
  <c r="O815" i="19"/>
  <c r="P815" i="19" s="1"/>
  <c r="N815" i="19"/>
  <c r="I815" i="19"/>
  <c r="E815" i="19"/>
  <c r="G815" i="19" s="1"/>
  <c r="AA814" i="19"/>
  <c r="X814" i="19"/>
  <c r="R814" i="19"/>
  <c r="T814" i="19" s="1"/>
  <c r="O814" i="19"/>
  <c r="P814" i="19" s="1"/>
  <c r="N814" i="19"/>
  <c r="I814" i="19"/>
  <c r="E814" i="19"/>
  <c r="G814" i="19" s="1"/>
  <c r="AA813" i="19"/>
  <c r="X813" i="19"/>
  <c r="R813" i="19"/>
  <c r="T813" i="19" s="1"/>
  <c r="O813" i="19"/>
  <c r="P813" i="19" s="1"/>
  <c r="N813" i="19"/>
  <c r="I813" i="19"/>
  <c r="E813" i="19"/>
  <c r="G813" i="19" s="1"/>
  <c r="AA812" i="19"/>
  <c r="X812" i="19"/>
  <c r="R812" i="19"/>
  <c r="T812" i="19" s="1"/>
  <c r="O812" i="19"/>
  <c r="P812" i="19" s="1"/>
  <c r="N812" i="19"/>
  <c r="I812" i="19"/>
  <c r="E812" i="19"/>
  <c r="G812" i="19" s="1"/>
  <c r="AA811" i="19"/>
  <c r="X811" i="19"/>
  <c r="R811" i="19"/>
  <c r="T811" i="19" s="1"/>
  <c r="O811" i="19"/>
  <c r="P811" i="19" s="1"/>
  <c r="N811" i="19"/>
  <c r="I811" i="19"/>
  <c r="E811" i="19"/>
  <c r="G811" i="19" s="1"/>
  <c r="AA810" i="19"/>
  <c r="X810" i="19"/>
  <c r="R810" i="19"/>
  <c r="T810" i="19" s="1"/>
  <c r="O810" i="19"/>
  <c r="P810" i="19" s="1"/>
  <c r="N810" i="19"/>
  <c r="I810" i="19"/>
  <c r="E810" i="19"/>
  <c r="G810" i="19" s="1"/>
  <c r="AA809" i="19"/>
  <c r="X809" i="19"/>
  <c r="R809" i="19"/>
  <c r="T809" i="19" s="1"/>
  <c r="O809" i="19"/>
  <c r="P809" i="19" s="1"/>
  <c r="N809" i="19"/>
  <c r="I809" i="19"/>
  <c r="E809" i="19"/>
  <c r="G809" i="19" s="1"/>
  <c r="AA808" i="19"/>
  <c r="X808" i="19"/>
  <c r="R808" i="19"/>
  <c r="T808" i="19" s="1"/>
  <c r="O808" i="19"/>
  <c r="P808" i="19" s="1"/>
  <c r="N808" i="19"/>
  <c r="I808" i="19"/>
  <c r="E808" i="19"/>
  <c r="G808" i="19" s="1"/>
  <c r="AA807" i="19"/>
  <c r="X807" i="19"/>
  <c r="R807" i="19"/>
  <c r="T807" i="19" s="1"/>
  <c r="O807" i="19"/>
  <c r="P807" i="19" s="1"/>
  <c r="N807" i="19"/>
  <c r="I807" i="19"/>
  <c r="E807" i="19"/>
  <c r="G807" i="19" s="1"/>
  <c r="AA806" i="19"/>
  <c r="X806" i="19"/>
  <c r="R806" i="19"/>
  <c r="T806" i="19" s="1"/>
  <c r="O806" i="19"/>
  <c r="P806" i="19" s="1"/>
  <c r="N806" i="19"/>
  <c r="I806" i="19"/>
  <c r="E806" i="19"/>
  <c r="G806" i="19" s="1"/>
  <c r="AA805" i="19"/>
  <c r="X805" i="19"/>
  <c r="R805" i="19"/>
  <c r="T805" i="19" s="1"/>
  <c r="O805" i="19"/>
  <c r="P805" i="19" s="1"/>
  <c r="N805" i="19"/>
  <c r="I805" i="19"/>
  <c r="E805" i="19"/>
  <c r="G805" i="19" s="1"/>
  <c r="AA804" i="19"/>
  <c r="X804" i="19"/>
  <c r="R804" i="19"/>
  <c r="T804" i="19" s="1"/>
  <c r="O804" i="19"/>
  <c r="P804" i="19" s="1"/>
  <c r="N804" i="19"/>
  <c r="I804" i="19"/>
  <c r="E804" i="19"/>
  <c r="G804" i="19" s="1"/>
  <c r="AA803" i="19"/>
  <c r="X803" i="19"/>
  <c r="R803" i="19"/>
  <c r="T803" i="19" s="1"/>
  <c r="O803" i="19"/>
  <c r="P803" i="19" s="1"/>
  <c r="N803" i="19"/>
  <c r="I803" i="19"/>
  <c r="E803" i="19"/>
  <c r="G803" i="19" s="1"/>
  <c r="AA802" i="19"/>
  <c r="X802" i="19"/>
  <c r="R802" i="19"/>
  <c r="T802" i="19" s="1"/>
  <c r="O802" i="19"/>
  <c r="P802" i="19" s="1"/>
  <c r="N802" i="19"/>
  <c r="I802" i="19"/>
  <c r="E802" i="19"/>
  <c r="G802" i="19" s="1"/>
  <c r="AA801" i="19"/>
  <c r="X801" i="19"/>
  <c r="R801" i="19"/>
  <c r="T801" i="19" s="1"/>
  <c r="O801" i="19"/>
  <c r="P801" i="19" s="1"/>
  <c r="N801" i="19"/>
  <c r="I801" i="19"/>
  <c r="E801" i="19"/>
  <c r="G801" i="19" s="1"/>
  <c r="AA800" i="19"/>
  <c r="X800" i="19"/>
  <c r="R800" i="19"/>
  <c r="T800" i="19" s="1"/>
  <c r="O800" i="19"/>
  <c r="P800" i="19" s="1"/>
  <c r="N800" i="19"/>
  <c r="I800" i="19"/>
  <c r="E800" i="19"/>
  <c r="G800" i="19" s="1"/>
  <c r="AA799" i="19"/>
  <c r="X799" i="19"/>
  <c r="R799" i="19"/>
  <c r="T799" i="19" s="1"/>
  <c r="O799" i="19"/>
  <c r="P799" i="19" s="1"/>
  <c r="N799" i="19"/>
  <c r="I799" i="19"/>
  <c r="E799" i="19"/>
  <c r="G799" i="19" s="1"/>
  <c r="AA798" i="19"/>
  <c r="X798" i="19"/>
  <c r="R798" i="19"/>
  <c r="T798" i="19" s="1"/>
  <c r="O798" i="19"/>
  <c r="P798" i="19" s="1"/>
  <c r="N798" i="19"/>
  <c r="I798" i="19"/>
  <c r="E798" i="19"/>
  <c r="G798" i="19" s="1"/>
  <c r="AA797" i="19"/>
  <c r="X797" i="19"/>
  <c r="R797" i="19"/>
  <c r="T797" i="19" s="1"/>
  <c r="O797" i="19"/>
  <c r="P797" i="19" s="1"/>
  <c r="N797" i="19"/>
  <c r="I797" i="19"/>
  <c r="E797" i="19"/>
  <c r="G797" i="19" s="1"/>
  <c r="AA796" i="19"/>
  <c r="X796" i="19"/>
  <c r="R796" i="19"/>
  <c r="T796" i="19" s="1"/>
  <c r="O796" i="19"/>
  <c r="P796" i="19" s="1"/>
  <c r="N796" i="19"/>
  <c r="I796" i="19"/>
  <c r="E796" i="19"/>
  <c r="G796" i="19" s="1"/>
  <c r="AA795" i="19"/>
  <c r="X795" i="19"/>
  <c r="R795" i="19"/>
  <c r="T795" i="19" s="1"/>
  <c r="O795" i="19"/>
  <c r="P795" i="19" s="1"/>
  <c r="N795" i="19"/>
  <c r="I795" i="19"/>
  <c r="E795" i="19"/>
  <c r="G795" i="19" s="1"/>
  <c r="AA794" i="19"/>
  <c r="X794" i="19"/>
  <c r="R794" i="19"/>
  <c r="T794" i="19" s="1"/>
  <c r="O794" i="19"/>
  <c r="P794" i="19" s="1"/>
  <c r="N794" i="19"/>
  <c r="I794" i="19"/>
  <c r="E794" i="19"/>
  <c r="G794" i="19" s="1"/>
  <c r="AA793" i="19"/>
  <c r="X793" i="19"/>
  <c r="R793" i="19"/>
  <c r="T793" i="19" s="1"/>
  <c r="O793" i="19"/>
  <c r="P793" i="19" s="1"/>
  <c r="N793" i="19"/>
  <c r="I793" i="19"/>
  <c r="E793" i="19"/>
  <c r="G793" i="19" s="1"/>
  <c r="AA792" i="19"/>
  <c r="X792" i="19"/>
  <c r="R792" i="19"/>
  <c r="T792" i="19" s="1"/>
  <c r="O792" i="19"/>
  <c r="P792" i="19" s="1"/>
  <c r="N792" i="19"/>
  <c r="I792" i="19"/>
  <c r="E792" i="19"/>
  <c r="G792" i="19" s="1"/>
  <c r="AA791" i="19"/>
  <c r="X791" i="19"/>
  <c r="R791" i="19"/>
  <c r="T791" i="19" s="1"/>
  <c r="O791" i="19"/>
  <c r="P791" i="19" s="1"/>
  <c r="N791" i="19"/>
  <c r="I791" i="19"/>
  <c r="E791" i="19"/>
  <c r="G791" i="19" s="1"/>
  <c r="AA790" i="19"/>
  <c r="X790" i="19"/>
  <c r="R790" i="19"/>
  <c r="T790" i="19" s="1"/>
  <c r="O790" i="19"/>
  <c r="P790" i="19" s="1"/>
  <c r="N790" i="19"/>
  <c r="I790" i="19"/>
  <c r="E790" i="19"/>
  <c r="G790" i="19" s="1"/>
  <c r="AA789" i="19"/>
  <c r="X789" i="19"/>
  <c r="R789" i="19"/>
  <c r="T789" i="19" s="1"/>
  <c r="O789" i="19"/>
  <c r="P789" i="19" s="1"/>
  <c r="N789" i="19"/>
  <c r="I789" i="19"/>
  <c r="E789" i="19"/>
  <c r="G789" i="19" s="1"/>
  <c r="AA788" i="19"/>
  <c r="X788" i="19"/>
  <c r="R788" i="19"/>
  <c r="T788" i="19" s="1"/>
  <c r="O788" i="19"/>
  <c r="P788" i="19" s="1"/>
  <c r="N788" i="19"/>
  <c r="I788" i="19"/>
  <c r="E788" i="19"/>
  <c r="G788" i="19" s="1"/>
  <c r="AA787" i="19"/>
  <c r="X787" i="19"/>
  <c r="R787" i="19"/>
  <c r="T787" i="19" s="1"/>
  <c r="O787" i="19"/>
  <c r="P787" i="19" s="1"/>
  <c r="N787" i="19"/>
  <c r="I787" i="19"/>
  <c r="E787" i="19"/>
  <c r="G787" i="19" s="1"/>
  <c r="AA786" i="19"/>
  <c r="X786" i="19"/>
  <c r="R786" i="19"/>
  <c r="T786" i="19" s="1"/>
  <c r="O786" i="19"/>
  <c r="P786" i="19" s="1"/>
  <c r="N786" i="19"/>
  <c r="I786" i="19"/>
  <c r="E786" i="19"/>
  <c r="G786" i="19" s="1"/>
  <c r="AA785" i="19"/>
  <c r="X785" i="19"/>
  <c r="R785" i="19"/>
  <c r="T785" i="19" s="1"/>
  <c r="O785" i="19"/>
  <c r="P785" i="19" s="1"/>
  <c r="N785" i="19"/>
  <c r="I785" i="19"/>
  <c r="E785" i="19"/>
  <c r="G785" i="19" s="1"/>
  <c r="AA784" i="19"/>
  <c r="X784" i="19"/>
  <c r="R784" i="19"/>
  <c r="T784" i="19" s="1"/>
  <c r="O784" i="19"/>
  <c r="P784" i="19" s="1"/>
  <c r="N784" i="19"/>
  <c r="I784" i="19"/>
  <c r="E784" i="19"/>
  <c r="G784" i="19" s="1"/>
  <c r="AA783" i="19"/>
  <c r="X783" i="19"/>
  <c r="R783" i="19"/>
  <c r="T783" i="19" s="1"/>
  <c r="O783" i="19"/>
  <c r="P783" i="19" s="1"/>
  <c r="N783" i="19"/>
  <c r="I783" i="19"/>
  <c r="E783" i="19"/>
  <c r="G783" i="19" s="1"/>
  <c r="AA782" i="19"/>
  <c r="X782" i="19"/>
  <c r="R782" i="19"/>
  <c r="T782" i="19" s="1"/>
  <c r="O782" i="19"/>
  <c r="P782" i="19" s="1"/>
  <c r="N782" i="19"/>
  <c r="I782" i="19"/>
  <c r="E782" i="19"/>
  <c r="G782" i="19" s="1"/>
  <c r="AA781" i="19"/>
  <c r="X781" i="19"/>
  <c r="R781" i="19"/>
  <c r="T781" i="19" s="1"/>
  <c r="O781" i="19"/>
  <c r="P781" i="19" s="1"/>
  <c r="N781" i="19"/>
  <c r="I781" i="19"/>
  <c r="E781" i="19"/>
  <c r="G781" i="19" s="1"/>
  <c r="AA780" i="19"/>
  <c r="X780" i="19"/>
  <c r="R780" i="19"/>
  <c r="T780" i="19" s="1"/>
  <c r="O780" i="19"/>
  <c r="P780" i="19" s="1"/>
  <c r="N780" i="19"/>
  <c r="I780" i="19"/>
  <c r="E780" i="19"/>
  <c r="G780" i="19" s="1"/>
  <c r="AA779" i="19"/>
  <c r="X779" i="19"/>
  <c r="R779" i="19"/>
  <c r="T779" i="19" s="1"/>
  <c r="O779" i="19"/>
  <c r="P779" i="19" s="1"/>
  <c r="N779" i="19"/>
  <c r="I779" i="19"/>
  <c r="E779" i="19"/>
  <c r="G779" i="19" s="1"/>
  <c r="AA778" i="19"/>
  <c r="X778" i="19"/>
  <c r="R778" i="19"/>
  <c r="T778" i="19" s="1"/>
  <c r="O778" i="19"/>
  <c r="P778" i="19" s="1"/>
  <c r="N778" i="19"/>
  <c r="I778" i="19"/>
  <c r="E778" i="19"/>
  <c r="G778" i="19" s="1"/>
  <c r="AA777" i="19"/>
  <c r="X777" i="19"/>
  <c r="R777" i="19"/>
  <c r="T777" i="19" s="1"/>
  <c r="O777" i="19"/>
  <c r="P777" i="19" s="1"/>
  <c r="N777" i="19"/>
  <c r="I777" i="19"/>
  <c r="E777" i="19"/>
  <c r="G777" i="19" s="1"/>
  <c r="AA776" i="19"/>
  <c r="X776" i="19"/>
  <c r="R776" i="19"/>
  <c r="T776" i="19" s="1"/>
  <c r="O776" i="19"/>
  <c r="P776" i="19" s="1"/>
  <c r="N776" i="19"/>
  <c r="I776" i="19"/>
  <c r="E776" i="19"/>
  <c r="G776" i="19" s="1"/>
  <c r="AA775" i="19"/>
  <c r="X775" i="19"/>
  <c r="R775" i="19"/>
  <c r="T775" i="19" s="1"/>
  <c r="O775" i="19"/>
  <c r="P775" i="19" s="1"/>
  <c r="N775" i="19"/>
  <c r="I775" i="19"/>
  <c r="E775" i="19"/>
  <c r="G775" i="19" s="1"/>
  <c r="AA774" i="19"/>
  <c r="X774" i="19"/>
  <c r="R774" i="19"/>
  <c r="T774" i="19" s="1"/>
  <c r="O774" i="19"/>
  <c r="P774" i="19" s="1"/>
  <c r="N774" i="19"/>
  <c r="I774" i="19"/>
  <c r="E774" i="19"/>
  <c r="G774" i="19" s="1"/>
  <c r="AA773" i="19"/>
  <c r="X773" i="19"/>
  <c r="R773" i="19"/>
  <c r="T773" i="19" s="1"/>
  <c r="O773" i="19"/>
  <c r="P773" i="19" s="1"/>
  <c r="N773" i="19"/>
  <c r="I773" i="19"/>
  <c r="E773" i="19"/>
  <c r="G773" i="19" s="1"/>
  <c r="AA772" i="19"/>
  <c r="X772" i="19"/>
  <c r="R772" i="19"/>
  <c r="T772" i="19" s="1"/>
  <c r="O772" i="19"/>
  <c r="P772" i="19" s="1"/>
  <c r="N772" i="19"/>
  <c r="I772" i="19"/>
  <c r="E772" i="19"/>
  <c r="G772" i="19" s="1"/>
  <c r="AA771" i="19"/>
  <c r="X771" i="19"/>
  <c r="R771" i="19"/>
  <c r="T771" i="19" s="1"/>
  <c r="O771" i="19"/>
  <c r="P771" i="19" s="1"/>
  <c r="N771" i="19"/>
  <c r="I771" i="19"/>
  <c r="E771" i="19"/>
  <c r="G771" i="19" s="1"/>
  <c r="AA770" i="19"/>
  <c r="X770" i="19"/>
  <c r="R770" i="19"/>
  <c r="T770" i="19" s="1"/>
  <c r="O770" i="19"/>
  <c r="P770" i="19" s="1"/>
  <c r="N770" i="19"/>
  <c r="I770" i="19"/>
  <c r="E770" i="19"/>
  <c r="G770" i="19" s="1"/>
  <c r="AA769" i="19"/>
  <c r="X769" i="19"/>
  <c r="R769" i="19"/>
  <c r="T769" i="19" s="1"/>
  <c r="O769" i="19"/>
  <c r="P769" i="19" s="1"/>
  <c r="N769" i="19"/>
  <c r="I769" i="19"/>
  <c r="E769" i="19"/>
  <c r="G769" i="19" s="1"/>
  <c r="AA768" i="19"/>
  <c r="X768" i="19"/>
  <c r="R768" i="19"/>
  <c r="T768" i="19" s="1"/>
  <c r="O768" i="19"/>
  <c r="P768" i="19" s="1"/>
  <c r="N768" i="19"/>
  <c r="I768" i="19"/>
  <c r="E768" i="19"/>
  <c r="G768" i="19" s="1"/>
  <c r="AA767" i="19"/>
  <c r="X767" i="19"/>
  <c r="R767" i="19"/>
  <c r="T767" i="19" s="1"/>
  <c r="O767" i="19"/>
  <c r="P767" i="19" s="1"/>
  <c r="N767" i="19"/>
  <c r="I767" i="19"/>
  <c r="E767" i="19"/>
  <c r="G767" i="19" s="1"/>
  <c r="AA766" i="19"/>
  <c r="X766" i="19"/>
  <c r="R766" i="19"/>
  <c r="T766" i="19" s="1"/>
  <c r="O766" i="19"/>
  <c r="P766" i="19" s="1"/>
  <c r="N766" i="19"/>
  <c r="I766" i="19"/>
  <c r="E766" i="19"/>
  <c r="G766" i="19" s="1"/>
  <c r="AA765" i="19"/>
  <c r="X765" i="19"/>
  <c r="R765" i="19"/>
  <c r="T765" i="19" s="1"/>
  <c r="O765" i="19"/>
  <c r="P765" i="19" s="1"/>
  <c r="N765" i="19"/>
  <c r="I765" i="19"/>
  <c r="E765" i="19"/>
  <c r="G765" i="19" s="1"/>
  <c r="AA764" i="19"/>
  <c r="X764" i="19"/>
  <c r="R764" i="19"/>
  <c r="T764" i="19" s="1"/>
  <c r="O764" i="19"/>
  <c r="P764" i="19" s="1"/>
  <c r="N764" i="19"/>
  <c r="I764" i="19"/>
  <c r="E764" i="19"/>
  <c r="G764" i="19" s="1"/>
  <c r="AA763" i="19"/>
  <c r="X763" i="19"/>
  <c r="R763" i="19"/>
  <c r="T763" i="19" s="1"/>
  <c r="O763" i="19"/>
  <c r="P763" i="19" s="1"/>
  <c r="N763" i="19"/>
  <c r="I763" i="19"/>
  <c r="E763" i="19"/>
  <c r="G763" i="19" s="1"/>
  <c r="AA762" i="19"/>
  <c r="X762" i="19"/>
  <c r="R762" i="19"/>
  <c r="T762" i="19" s="1"/>
  <c r="O762" i="19"/>
  <c r="P762" i="19" s="1"/>
  <c r="N762" i="19"/>
  <c r="I762" i="19"/>
  <c r="E762" i="19"/>
  <c r="G762" i="19" s="1"/>
  <c r="AA761" i="19"/>
  <c r="X761" i="19"/>
  <c r="R761" i="19"/>
  <c r="T761" i="19" s="1"/>
  <c r="O761" i="19"/>
  <c r="P761" i="19" s="1"/>
  <c r="N761" i="19"/>
  <c r="I761" i="19"/>
  <c r="E761" i="19"/>
  <c r="G761" i="19" s="1"/>
  <c r="AA760" i="19"/>
  <c r="X760" i="19"/>
  <c r="R760" i="19"/>
  <c r="T760" i="19" s="1"/>
  <c r="O760" i="19"/>
  <c r="P760" i="19" s="1"/>
  <c r="N760" i="19"/>
  <c r="I760" i="19"/>
  <c r="E760" i="19"/>
  <c r="G760" i="19" s="1"/>
  <c r="AA759" i="19"/>
  <c r="X759" i="19"/>
  <c r="R759" i="19"/>
  <c r="T759" i="19" s="1"/>
  <c r="O759" i="19"/>
  <c r="P759" i="19" s="1"/>
  <c r="N759" i="19"/>
  <c r="I759" i="19"/>
  <c r="E759" i="19"/>
  <c r="G759" i="19" s="1"/>
  <c r="AA758" i="19"/>
  <c r="X758" i="19"/>
  <c r="R758" i="19"/>
  <c r="T758" i="19" s="1"/>
  <c r="O758" i="19"/>
  <c r="P758" i="19" s="1"/>
  <c r="N758" i="19"/>
  <c r="I758" i="19"/>
  <c r="E758" i="19"/>
  <c r="G758" i="19" s="1"/>
  <c r="AA757" i="19"/>
  <c r="X757" i="19"/>
  <c r="R757" i="19"/>
  <c r="T757" i="19" s="1"/>
  <c r="O757" i="19"/>
  <c r="P757" i="19" s="1"/>
  <c r="N757" i="19"/>
  <c r="I757" i="19"/>
  <c r="E757" i="19"/>
  <c r="G757" i="19" s="1"/>
  <c r="AA756" i="19"/>
  <c r="X756" i="19"/>
  <c r="R756" i="19"/>
  <c r="T756" i="19" s="1"/>
  <c r="O756" i="19"/>
  <c r="P756" i="19" s="1"/>
  <c r="N756" i="19"/>
  <c r="I756" i="19"/>
  <c r="E756" i="19"/>
  <c r="G756" i="19" s="1"/>
  <c r="AA755" i="19"/>
  <c r="X755" i="19"/>
  <c r="R755" i="19"/>
  <c r="T755" i="19" s="1"/>
  <c r="O755" i="19"/>
  <c r="P755" i="19" s="1"/>
  <c r="N755" i="19"/>
  <c r="I755" i="19"/>
  <c r="E755" i="19"/>
  <c r="G755" i="19" s="1"/>
  <c r="AA754" i="19"/>
  <c r="X754" i="19"/>
  <c r="R754" i="19"/>
  <c r="T754" i="19" s="1"/>
  <c r="O754" i="19"/>
  <c r="P754" i="19" s="1"/>
  <c r="N754" i="19"/>
  <c r="I754" i="19"/>
  <c r="E754" i="19"/>
  <c r="G754" i="19" s="1"/>
  <c r="AA753" i="19"/>
  <c r="X753" i="19"/>
  <c r="R753" i="19"/>
  <c r="T753" i="19" s="1"/>
  <c r="O753" i="19"/>
  <c r="P753" i="19" s="1"/>
  <c r="N753" i="19"/>
  <c r="I753" i="19"/>
  <c r="E753" i="19"/>
  <c r="G753" i="19" s="1"/>
  <c r="AA752" i="19"/>
  <c r="X752" i="19"/>
  <c r="R752" i="19"/>
  <c r="T752" i="19" s="1"/>
  <c r="O752" i="19"/>
  <c r="P752" i="19" s="1"/>
  <c r="N752" i="19"/>
  <c r="I752" i="19"/>
  <c r="E752" i="19"/>
  <c r="G752" i="19" s="1"/>
  <c r="AA751" i="19"/>
  <c r="X751" i="19"/>
  <c r="R751" i="19"/>
  <c r="T751" i="19" s="1"/>
  <c r="O751" i="19"/>
  <c r="P751" i="19" s="1"/>
  <c r="N751" i="19"/>
  <c r="I751" i="19"/>
  <c r="E751" i="19"/>
  <c r="G751" i="19" s="1"/>
  <c r="AA750" i="19"/>
  <c r="X750" i="19"/>
  <c r="R750" i="19"/>
  <c r="T750" i="19" s="1"/>
  <c r="O750" i="19"/>
  <c r="P750" i="19" s="1"/>
  <c r="N750" i="19"/>
  <c r="I750" i="19"/>
  <c r="E750" i="19"/>
  <c r="G750" i="19" s="1"/>
  <c r="AA749" i="19"/>
  <c r="X749" i="19"/>
  <c r="R749" i="19"/>
  <c r="T749" i="19" s="1"/>
  <c r="O749" i="19"/>
  <c r="P749" i="19" s="1"/>
  <c r="N749" i="19"/>
  <c r="I749" i="19"/>
  <c r="E749" i="19"/>
  <c r="G749" i="19" s="1"/>
  <c r="AA748" i="19"/>
  <c r="X748" i="19"/>
  <c r="R748" i="19"/>
  <c r="T748" i="19" s="1"/>
  <c r="O748" i="19"/>
  <c r="P748" i="19" s="1"/>
  <c r="N748" i="19"/>
  <c r="I748" i="19"/>
  <c r="E748" i="19"/>
  <c r="G748" i="19" s="1"/>
  <c r="AA747" i="19"/>
  <c r="X747" i="19"/>
  <c r="R747" i="19"/>
  <c r="T747" i="19" s="1"/>
  <c r="O747" i="19"/>
  <c r="P747" i="19" s="1"/>
  <c r="N747" i="19"/>
  <c r="I747" i="19"/>
  <c r="E747" i="19"/>
  <c r="G747" i="19" s="1"/>
  <c r="AA746" i="19"/>
  <c r="X746" i="19"/>
  <c r="R746" i="19"/>
  <c r="T746" i="19" s="1"/>
  <c r="O746" i="19"/>
  <c r="P746" i="19" s="1"/>
  <c r="N746" i="19"/>
  <c r="I746" i="19"/>
  <c r="E746" i="19"/>
  <c r="G746" i="19" s="1"/>
  <c r="AA745" i="19"/>
  <c r="X745" i="19"/>
  <c r="R745" i="19"/>
  <c r="T745" i="19" s="1"/>
  <c r="O745" i="19"/>
  <c r="P745" i="19" s="1"/>
  <c r="N745" i="19"/>
  <c r="I745" i="19"/>
  <c r="E745" i="19"/>
  <c r="G745" i="19" s="1"/>
  <c r="AA744" i="19"/>
  <c r="X744" i="19"/>
  <c r="R744" i="19"/>
  <c r="T744" i="19" s="1"/>
  <c r="O744" i="19"/>
  <c r="P744" i="19" s="1"/>
  <c r="N744" i="19"/>
  <c r="I744" i="19"/>
  <c r="E744" i="19"/>
  <c r="G744" i="19" s="1"/>
  <c r="AA743" i="19"/>
  <c r="X743" i="19"/>
  <c r="R743" i="19"/>
  <c r="T743" i="19" s="1"/>
  <c r="O743" i="19"/>
  <c r="P743" i="19" s="1"/>
  <c r="N743" i="19"/>
  <c r="I743" i="19"/>
  <c r="E743" i="19"/>
  <c r="G743" i="19" s="1"/>
  <c r="AA742" i="19"/>
  <c r="X742" i="19"/>
  <c r="R742" i="19"/>
  <c r="T742" i="19" s="1"/>
  <c r="O742" i="19"/>
  <c r="P742" i="19" s="1"/>
  <c r="N742" i="19"/>
  <c r="I742" i="19"/>
  <c r="E742" i="19"/>
  <c r="G742" i="19" s="1"/>
  <c r="AA741" i="19"/>
  <c r="X741" i="19"/>
  <c r="R741" i="19"/>
  <c r="T741" i="19" s="1"/>
  <c r="O741" i="19"/>
  <c r="P741" i="19" s="1"/>
  <c r="N741" i="19"/>
  <c r="I741" i="19"/>
  <c r="E741" i="19"/>
  <c r="G741" i="19" s="1"/>
  <c r="AA740" i="19"/>
  <c r="X740" i="19"/>
  <c r="R740" i="19"/>
  <c r="T740" i="19" s="1"/>
  <c r="O740" i="19"/>
  <c r="P740" i="19" s="1"/>
  <c r="N740" i="19"/>
  <c r="I740" i="19"/>
  <c r="E740" i="19"/>
  <c r="G740" i="19" s="1"/>
  <c r="AA739" i="19"/>
  <c r="X739" i="19"/>
  <c r="R739" i="19"/>
  <c r="T739" i="19" s="1"/>
  <c r="O739" i="19"/>
  <c r="P739" i="19" s="1"/>
  <c r="N739" i="19"/>
  <c r="I739" i="19"/>
  <c r="E739" i="19"/>
  <c r="G739" i="19" s="1"/>
  <c r="AA738" i="19"/>
  <c r="X738" i="19"/>
  <c r="R738" i="19"/>
  <c r="T738" i="19" s="1"/>
  <c r="O738" i="19"/>
  <c r="P738" i="19" s="1"/>
  <c r="N738" i="19"/>
  <c r="I738" i="19"/>
  <c r="E738" i="19"/>
  <c r="G738" i="19" s="1"/>
  <c r="AA737" i="19"/>
  <c r="X737" i="19"/>
  <c r="R737" i="19"/>
  <c r="T737" i="19" s="1"/>
  <c r="O737" i="19"/>
  <c r="P737" i="19" s="1"/>
  <c r="N737" i="19"/>
  <c r="I737" i="19"/>
  <c r="E737" i="19"/>
  <c r="G737" i="19" s="1"/>
  <c r="AA736" i="19"/>
  <c r="X736" i="19"/>
  <c r="R736" i="19"/>
  <c r="T736" i="19" s="1"/>
  <c r="O736" i="19"/>
  <c r="P736" i="19" s="1"/>
  <c r="N736" i="19"/>
  <c r="I736" i="19"/>
  <c r="E736" i="19"/>
  <c r="G736" i="19" s="1"/>
  <c r="AA735" i="19"/>
  <c r="X735" i="19"/>
  <c r="R735" i="19"/>
  <c r="T735" i="19" s="1"/>
  <c r="O735" i="19"/>
  <c r="P735" i="19" s="1"/>
  <c r="N735" i="19"/>
  <c r="I735" i="19"/>
  <c r="E735" i="19"/>
  <c r="G735" i="19" s="1"/>
  <c r="AA734" i="19"/>
  <c r="X734" i="19"/>
  <c r="R734" i="19"/>
  <c r="T734" i="19" s="1"/>
  <c r="O734" i="19"/>
  <c r="P734" i="19" s="1"/>
  <c r="N734" i="19"/>
  <c r="I734" i="19"/>
  <c r="E734" i="19"/>
  <c r="G734" i="19" s="1"/>
  <c r="AA733" i="19"/>
  <c r="X733" i="19"/>
  <c r="R733" i="19"/>
  <c r="T733" i="19" s="1"/>
  <c r="O733" i="19"/>
  <c r="P733" i="19" s="1"/>
  <c r="N733" i="19"/>
  <c r="I733" i="19"/>
  <c r="E733" i="19"/>
  <c r="G733" i="19" s="1"/>
  <c r="AA732" i="19"/>
  <c r="X732" i="19"/>
  <c r="R732" i="19"/>
  <c r="T732" i="19" s="1"/>
  <c r="O732" i="19"/>
  <c r="P732" i="19" s="1"/>
  <c r="N732" i="19"/>
  <c r="I732" i="19"/>
  <c r="E732" i="19"/>
  <c r="G732" i="19" s="1"/>
  <c r="AA731" i="19"/>
  <c r="X731" i="19"/>
  <c r="R731" i="19"/>
  <c r="T731" i="19" s="1"/>
  <c r="O731" i="19"/>
  <c r="P731" i="19" s="1"/>
  <c r="N731" i="19"/>
  <c r="I731" i="19"/>
  <c r="E731" i="19"/>
  <c r="G731" i="19" s="1"/>
  <c r="AA730" i="19"/>
  <c r="X730" i="19"/>
  <c r="R730" i="19"/>
  <c r="T730" i="19" s="1"/>
  <c r="O730" i="19"/>
  <c r="P730" i="19" s="1"/>
  <c r="N730" i="19"/>
  <c r="I730" i="19"/>
  <c r="E730" i="19"/>
  <c r="G730" i="19" s="1"/>
  <c r="AA729" i="19"/>
  <c r="X729" i="19"/>
  <c r="R729" i="19"/>
  <c r="T729" i="19" s="1"/>
  <c r="O729" i="19"/>
  <c r="P729" i="19" s="1"/>
  <c r="N729" i="19"/>
  <c r="I729" i="19"/>
  <c r="E729" i="19"/>
  <c r="G729" i="19" s="1"/>
  <c r="AA728" i="19"/>
  <c r="X728" i="19"/>
  <c r="R728" i="19"/>
  <c r="T728" i="19" s="1"/>
  <c r="O728" i="19"/>
  <c r="P728" i="19" s="1"/>
  <c r="N728" i="19"/>
  <c r="I728" i="19"/>
  <c r="E728" i="19"/>
  <c r="G728" i="19" s="1"/>
  <c r="AA727" i="19"/>
  <c r="X727" i="19"/>
  <c r="R727" i="19"/>
  <c r="T727" i="19" s="1"/>
  <c r="O727" i="19"/>
  <c r="P727" i="19" s="1"/>
  <c r="N727" i="19"/>
  <c r="I727" i="19"/>
  <c r="E727" i="19"/>
  <c r="G727" i="19" s="1"/>
  <c r="AA726" i="19"/>
  <c r="X726" i="19"/>
  <c r="R726" i="19"/>
  <c r="T726" i="19" s="1"/>
  <c r="O726" i="19"/>
  <c r="P726" i="19" s="1"/>
  <c r="N726" i="19"/>
  <c r="I726" i="19"/>
  <c r="E726" i="19"/>
  <c r="G726" i="19" s="1"/>
  <c r="AA725" i="19"/>
  <c r="X725" i="19"/>
  <c r="R725" i="19"/>
  <c r="T725" i="19" s="1"/>
  <c r="O725" i="19"/>
  <c r="P725" i="19" s="1"/>
  <c r="N725" i="19"/>
  <c r="I725" i="19"/>
  <c r="E725" i="19"/>
  <c r="G725" i="19" s="1"/>
  <c r="AA724" i="19"/>
  <c r="X724" i="19"/>
  <c r="R724" i="19"/>
  <c r="T724" i="19" s="1"/>
  <c r="O724" i="19"/>
  <c r="P724" i="19" s="1"/>
  <c r="N724" i="19"/>
  <c r="I724" i="19"/>
  <c r="E724" i="19"/>
  <c r="G724" i="19" s="1"/>
  <c r="AA723" i="19"/>
  <c r="X723" i="19"/>
  <c r="R723" i="19"/>
  <c r="T723" i="19" s="1"/>
  <c r="O723" i="19"/>
  <c r="P723" i="19" s="1"/>
  <c r="N723" i="19"/>
  <c r="I723" i="19"/>
  <c r="E723" i="19"/>
  <c r="G723" i="19" s="1"/>
  <c r="AA722" i="19"/>
  <c r="X722" i="19"/>
  <c r="R722" i="19"/>
  <c r="T722" i="19" s="1"/>
  <c r="O722" i="19"/>
  <c r="P722" i="19" s="1"/>
  <c r="N722" i="19"/>
  <c r="I722" i="19"/>
  <c r="E722" i="19"/>
  <c r="G722" i="19" s="1"/>
  <c r="AA721" i="19"/>
  <c r="X721" i="19"/>
  <c r="R721" i="19"/>
  <c r="T721" i="19" s="1"/>
  <c r="O721" i="19"/>
  <c r="P721" i="19" s="1"/>
  <c r="N721" i="19"/>
  <c r="I721" i="19"/>
  <c r="E721" i="19"/>
  <c r="G721" i="19" s="1"/>
  <c r="AA720" i="19"/>
  <c r="X720" i="19"/>
  <c r="R720" i="19"/>
  <c r="T720" i="19" s="1"/>
  <c r="O720" i="19"/>
  <c r="P720" i="19" s="1"/>
  <c r="N720" i="19"/>
  <c r="I720" i="19"/>
  <c r="E720" i="19"/>
  <c r="G720" i="19" s="1"/>
  <c r="AA719" i="19"/>
  <c r="X719" i="19"/>
  <c r="R719" i="19"/>
  <c r="T719" i="19" s="1"/>
  <c r="O719" i="19"/>
  <c r="P719" i="19" s="1"/>
  <c r="N719" i="19"/>
  <c r="I719" i="19"/>
  <c r="E719" i="19"/>
  <c r="G719" i="19" s="1"/>
  <c r="AA718" i="19"/>
  <c r="X718" i="19"/>
  <c r="R718" i="19"/>
  <c r="T718" i="19" s="1"/>
  <c r="O718" i="19"/>
  <c r="P718" i="19" s="1"/>
  <c r="N718" i="19"/>
  <c r="I718" i="19"/>
  <c r="E718" i="19"/>
  <c r="G718" i="19" s="1"/>
  <c r="AA717" i="19"/>
  <c r="X717" i="19"/>
  <c r="R717" i="19"/>
  <c r="T717" i="19" s="1"/>
  <c r="O717" i="19"/>
  <c r="P717" i="19" s="1"/>
  <c r="N717" i="19"/>
  <c r="I717" i="19"/>
  <c r="E717" i="19"/>
  <c r="G717" i="19" s="1"/>
  <c r="AA716" i="19"/>
  <c r="X716" i="19"/>
  <c r="R716" i="19"/>
  <c r="T716" i="19" s="1"/>
  <c r="O716" i="19"/>
  <c r="P716" i="19" s="1"/>
  <c r="N716" i="19"/>
  <c r="I716" i="19"/>
  <c r="E716" i="19"/>
  <c r="G716" i="19" s="1"/>
  <c r="AA715" i="19"/>
  <c r="X715" i="19"/>
  <c r="R715" i="19"/>
  <c r="T715" i="19" s="1"/>
  <c r="O715" i="19"/>
  <c r="P715" i="19" s="1"/>
  <c r="N715" i="19"/>
  <c r="I715" i="19"/>
  <c r="E715" i="19"/>
  <c r="G715" i="19" s="1"/>
  <c r="AA714" i="19"/>
  <c r="X714" i="19"/>
  <c r="R714" i="19"/>
  <c r="T714" i="19" s="1"/>
  <c r="O714" i="19"/>
  <c r="P714" i="19" s="1"/>
  <c r="N714" i="19"/>
  <c r="I714" i="19"/>
  <c r="E714" i="19"/>
  <c r="G714" i="19" s="1"/>
  <c r="AA713" i="19"/>
  <c r="X713" i="19"/>
  <c r="R713" i="19"/>
  <c r="T713" i="19" s="1"/>
  <c r="O713" i="19"/>
  <c r="P713" i="19" s="1"/>
  <c r="N713" i="19"/>
  <c r="I713" i="19"/>
  <c r="E713" i="19"/>
  <c r="G713" i="19" s="1"/>
  <c r="AA712" i="19"/>
  <c r="X712" i="19"/>
  <c r="R712" i="19"/>
  <c r="T712" i="19" s="1"/>
  <c r="O712" i="19"/>
  <c r="P712" i="19" s="1"/>
  <c r="N712" i="19"/>
  <c r="I712" i="19"/>
  <c r="E712" i="19"/>
  <c r="G712" i="19" s="1"/>
  <c r="AA711" i="19"/>
  <c r="X711" i="19"/>
  <c r="R711" i="19"/>
  <c r="T711" i="19" s="1"/>
  <c r="O711" i="19"/>
  <c r="P711" i="19" s="1"/>
  <c r="N711" i="19"/>
  <c r="I711" i="19"/>
  <c r="E711" i="19"/>
  <c r="G711" i="19" s="1"/>
  <c r="AA710" i="19"/>
  <c r="X710" i="19"/>
  <c r="R710" i="19"/>
  <c r="T710" i="19" s="1"/>
  <c r="O710" i="19"/>
  <c r="P710" i="19" s="1"/>
  <c r="N710" i="19"/>
  <c r="I710" i="19"/>
  <c r="E710" i="19"/>
  <c r="G710" i="19" s="1"/>
  <c r="AA709" i="19"/>
  <c r="X709" i="19"/>
  <c r="R709" i="19"/>
  <c r="T709" i="19" s="1"/>
  <c r="O709" i="19"/>
  <c r="P709" i="19" s="1"/>
  <c r="N709" i="19"/>
  <c r="I709" i="19"/>
  <c r="E709" i="19"/>
  <c r="G709" i="19" s="1"/>
  <c r="AA708" i="19"/>
  <c r="X708" i="19"/>
  <c r="R708" i="19"/>
  <c r="T708" i="19" s="1"/>
  <c r="O708" i="19"/>
  <c r="P708" i="19" s="1"/>
  <c r="N708" i="19"/>
  <c r="I708" i="19"/>
  <c r="E708" i="19"/>
  <c r="G708" i="19" s="1"/>
  <c r="AA707" i="19"/>
  <c r="X707" i="19"/>
  <c r="R707" i="19"/>
  <c r="T707" i="19" s="1"/>
  <c r="O707" i="19"/>
  <c r="P707" i="19" s="1"/>
  <c r="N707" i="19"/>
  <c r="I707" i="19"/>
  <c r="E707" i="19"/>
  <c r="G707" i="19" s="1"/>
  <c r="AA706" i="19"/>
  <c r="X706" i="19"/>
  <c r="R706" i="19"/>
  <c r="T706" i="19" s="1"/>
  <c r="O706" i="19"/>
  <c r="P706" i="19" s="1"/>
  <c r="N706" i="19"/>
  <c r="I706" i="19"/>
  <c r="E706" i="19"/>
  <c r="G706" i="19" s="1"/>
  <c r="AA705" i="19"/>
  <c r="X705" i="19"/>
  <c r="R705" i="19"/>
  <c r="T705" i="19" s="1"/>
  <c r="O705" i="19"/>
  <c r="P705" i="19" s="1"/>
  <c r="N705" i="19"/>
  <c r="I705" i="19"/>
  <c r="E705" i="19"/>
  <c r="G705" i="19" s="1"/>
  <c r="AA704" i="19"/>
  <c r="X704" i="19"/>
  <c r="R704" i="19"/>
  <c r="T704" i="19" s="1"/>
  <c r="O704" i="19"/>
  <c r="P704" i="19" s="1"/>
  <c r="N704" i="19"/>
  <c r="I704" i="19"/>
  <c r="E704" i="19"/>
  <c r="G704" i="19" s="1"/>
  <c r="AA703" i="19"/>
  <c r="X703" i="19"/>
  <c r="R703" i="19"/>
  <c r="T703" i="19" s="1"/>
  <c r="O703" i="19"/>
  <c r="P703" i="19" s="1"/>
  <c r="N703" i="19"/>
  <c r="I703" i="19"/>
  <c r="E703" i="19"/>
  <c r="G703" i="19" s="1"/>
  <c r="AA702" i="19"/>
  <c r="X702" i="19"/>
  <c r="R702" i="19"/>
  <c r="T702" i="19" s="1"/>
  <c r="O702" i="19"/>
  <c r="P702" i="19" s="1"/>
  <c r="N702" i="19"/>
  <c r="I702" i="19"/>
  <c r="E702" i="19"/>
  <c r="G702" i="19" s="1"/>
  <c r="AA701" i="19"/>
  <c r="X701" i="19"/>
  <c r="R701" i="19"/>
  <c r="T701" i="19" s="1"/>
  <c r="O701" i="19"/>
  <c r="P701" i="19" s="1"/>
  <c r="N701" i="19"/>
  <c r="I701" i="19"/>
  <c r="E701" i="19"/>
  <c r="G701" i="19" s="1"/>
  <c r="AA700" i="19"/>
  <c r="X700" i="19"/>
  <c r="R700" i="19"/>
  <c r="T700" i="19" s="1"/>
  <c r="O700" i="19"/>
  <c r="P700" i="19" s="1"/>
  <c r="N700" i="19"/>
  <c r="I700" i="19"/>
  <c r="E700" i="19"/>
  <c r="G700" i="19" s="1"/>
  <c r="AA699" i="19"/>
  <c r="X699" i="19"/>
  <c r="R699" i="19"/>
  <c r="T699" i="19" s="1"/>
  <c r="O699" i="19"/>
  <c r="P699" i="19" s="1"/>
  <c r="N699" i="19"/>
  <c r="I699" i="19"/>
  <c r="E699" i="19"/>
  <c r="G699" i="19" s="1"/>
  <c r="AA698" i="19"/>
  <c r="X698" i="19"/>
  <c r="R698" i="19"/>
  <c r="T698" i="19" s="1"/>
  <c r="O698" i="19"/>
  <c r="P698" i="19" s="1"/>
  <c r="N698" i="19"/>
  <c r="I698" i="19"/>
  <c r="E698" i="19"/>
  <c r="G698" i="19" s="1"/>
  <c r="AA697" i="19"/>
  <c r="X697" i="19"/>
  <c r="R697" i="19"/>
  <c r="T697" i="19" s="1"/>
  <c r="O697" i="19"/>
  <c r="P697" i="19" s="1"/>
  <c r="N697" i="19"/>
  <c r="I697" i="19"/>
  <c r="E697" i="19"/>
  <c r="G697" i="19" s="1"/>
  <c r="AA696" i="19"/>
  <c r="X696" i="19"/>
  <c r="R696" i="19"/>
  <c r="T696" i="19" s="1"/>
  <c r="O696" i="19"/>
  <c r="P696" i="19" s="1"/>
  <c r="N696" i="19"/>
  <c r="I696" i="19"/>
  <c r="E696" i="19"/>
  <c r="G696" i="19" s="1"/>
  <c r="AA695" i="19"/>
  <c r="X695" i="19"/>
  <c r="R695" i="19"/>
  <c r="T695" i="19" s="1"/>
  <c r="O695" i="19"/>
  <c r="P695" i="19" s="1"/>
  <c r="N695" i="19"/>
  <c r="I695" i="19"/>
  <c r="E695" i="19"/>
  <c r="G695" i="19" s="1"/>
  <c r="AA694" i="19"/>
  <c r="X694" i="19"/>
  <c r="R694" i="19"/>
  <c r="T694" i="19" s="1"/>
  <c r="O694" i="19"/>
  <c r="P694" i="19" s="1"/>
  <c r="N694" i="19"/>
  <c r="I694" i="19"/>
  <c r="E694" i="19"/>
  <c r="G694" i="19" s="1"/>
  <c r="AA693" i="19"/>
  <c r="X693" i="19"/>
  <c r="R693" i="19"/>
  <c r="T693" i="19" s="1"/>
  <c r="O693" i="19"/>
  <c r="P693" i="19" s="1"/>
  <c r="N693" i="19"/>
  <c r="I693" i="19"/>
  <c r="E693" i="19"/>
  <c r="G693" i="19" s="1"/>
  <c r="AA692" i="19"/>
  <c r="X692" i="19"/>
  <c r="R692" i="19"/>
  <c r="T692" i="19" s="1"/>
  <c r="O692" i="19"/>
  <c r="P692" i="19" s="1"/>
  <c r="N692" i="19"/>
  <c r="I692" i="19"/>
  <c r="E692" i="19"/>
  <c r="G692" i="19" s="1"/>
  <c r="AA691" i="19"/>
  <c r="X691" i="19"/>
  <c r="R691" i="19"/>
  <c r="T691" i="19" s="1"/>
  <c r="O691" i="19"/>
  <c r="P691" i="19" s="1"/>
  <c r="N691" i="19"/>
  <c r="I691" i="19"/>
  <c r="E691" i="19"/>
  <c r="G691" i="19" s="1"/>
  <c r="AA690" i="19"/>
  <c r="X690" i="19"/>
  <c r="R690" i="19"/>
  <c r="T690" i="19" s="1"/>
  <c r="O690" i="19"/>
  <c r="P690" i="19" s="1"/>
  <c r="N690" i="19"/>
  <c r="I690" i="19"/>
  <c r="E690" i="19"/>
  <c r="G690" i="19" s="1"/>
  <c r="AA689" i="19"/>
  <c r="X689" i="19"/>
  <c r="R689" i="19"/>
  <c r="T689" i="19" s="1"/>
  <c r="O689" i="19"/>
  <c r="P689" i="19" s="1"/>
  <c r="N689" i="19"/>
  <c r="I689" i="19"/>
  <c r="E689" i="19"/>
  <c r="G689" i="19" s="1"/>
  <c r="AA688" i="19"/>
  <c r="X688" i="19"/>
  <c r="R688" i="19"/>
  <c r="T688" i="19" s="1"/>
  <c r="O688" i="19"/>
  <c r="P688" i="19" s="1"/>
  <c r="N688" i="19"/>
  <c r="I688" i="19"/>
  <c r="E688" i="19"/>
  <c r="G688" i="19" s="1"/>
  <c r="AA687" i="19"/>
  <c r="X687" i="19"/>
  <c r="R687" i="19"/>
  <c r="T687" i="19" s="1"/>
  <c r="O687" i="19"/>
  <c r="P687" i="19" s="1"/>
  <c r="N687" i="19"/>
  <c r="I687" i="19"/>
  <c r="E687" i="19"/>
  <c r="G687" i="19" s="1"/>
  <c r="AA686" i="19"/>
  <c r="X686" i="19"/>
  <c r="R686" i="19"/>
  <c r="T686" i="19" s="1"/>
  <c r="O686" i="19"/>
  <c r="P686" i="19" s="1"/>
  <c r="N686" i="19"/>
  <c r="I686" i="19"/>
  <c r="E686" i="19"/>
  <c r="G686" i="19" s="1"/>
  <c r="AA685" i="19"/>
  <c r="X685" i="19"/>
  <c r="R685" i="19"/>
  <c r="T685" i="19" s="1"/>
  <c r="O685" i="19"/>
  <c r="P685" i="19" s="1"/>
  <c r="N685" i="19"/>
  <c r="I685" i="19"/>
  <c r="E685" i="19"/>
  <c r="G685" i="19" s="1"/>
  <c r="AA684" i="19"/>
  <c r="X684" i="19"/>
  <c r="R684" i="19"/>
  <c r="T684" i="19" s="1"/>
  <c r="O684" i="19"/>
  <c r="P684" i="19" s="1"/>
  <c r="N684" i="19"/>
  <c r="I684" i="19"/>
  <c r="E684" i="19"/>
  <c r="G684" i="19" s="1"/>
  <c r="AA683" i="19"/>
  <c r="X683" i="19"/>
  <c r="R683" i="19"/>
  <c r="T683" i="19" s="1"/>
  <c r="O683" i="19"/>
  <c r="P683" i="19" s="1"/>
  <c r="N683" i="19"/>
  <c r="I683" i="19"/>
  <c r="E683" i="19"/>
  <c r="G683" i="19" s="1"/>
  <c r="AA682" i="19"/>
  <c r="X682" i="19"/>
  <c r="R682" i="19"/>
  <c r="T682" i="19" s="1"/>
  <c r="O682" i="19"/>
  <c r="P682" i="19" s="1"/>
  <c r="N682" i="19"/>
  <c r="I682" i="19"/>
  <c r="E682" i="19"/>
  <c r="G682" i="19" s="1"/>
  <c r="AA681" i="19"/>
  <c r="X681" i="19"/>
  <c r="R681" i="19"/>
  <c r="T681" i="19" s="1"/>
  <c r="O681" i="19"/>
  <c r="P681" i="19" s="1"/>
  <c r="N681" i="19"/>
  <c r="I681" i="19"/>
  <c r="E681" i="19"/>
  <c r="G681" i="19" s="1"/>
  <c r="AA680" i="19"/>
  <c r="X680" i="19"/>
  <c r="R680" i="19"/>
  <c r="T680" i="19" s="1"/>
  <c r="O680" i="19"/>
  <c r="P680" i="19" s="1"/>
  <c r="N680" i="19"/>
  <c r="I680" i="19"/>
  <c r="E680" i="19"/>
  <c r="G680" i="19" s="1"/>
  <c r="AA679" i="19"/>
  <c r="X679" i="19"/>
  <c r="R679" i="19"/>
  <c r="T679" i="19" s="1"/>
  <c r="O679" i="19"/>
  <c r="P679" i="19" s="1"/>
  <c r="N679" i="19"/>
  <c r="I679" i="19"/>
  <c r="E679" i="19"/>
  <c r="G679" i="19" s="1"/>
  <c r="AA678" i="19"/>
  <c r="X678" i="19"/>
  <c r="R678" i="19"/>
  <c r="T678" i="19" s="1"/>
  <c r="O678" i="19"/>
  <c r="P678" i="19" s="1"/>
  <c r="N678" i="19"/>
  <c r="I678" i="19"/>
  <c r="E678" i="19"/>
  <c r="G678" i="19" s="1"/>
  <c r="AA677" i="19"/>
  <c r="X677" i="19"/>
  <c r="R677" i="19"/>
  <c r="T677" i="19" s="1"/>
  <c r="O677" i="19"/>
  <c r="P677" i="19" s="1"/>
  <c r="N677" i="19"/>
  <c r="I677" i="19"/>
  <c r="E677" i="19"/>
  <c r="G677" i="19" s="1"/>
  <c r="AA676" i="19"/>
  <c r="X676" i="19"/>
  <c r="R676" i="19"/>
  <c r="T676" i="19" s="1"/>
  <c r="O676" i="19"/>
  <c r="P676" i="19" s="1"/>
  <c r="N676" i="19"/>
  <c r="I676" i="19"/>
  <c r="E676" i="19"/>
  <c r="G676" i="19" s="1"/>
  <c r="AA675" i="19"/>
  <c r="X675" i="19"/>
  <c r="R675" i="19"/>
  <c r="T675" i="19" s="1"/>
  <c r="O675" i="19"/>
  <c r="P675" i="19" s="1"/>
  <c r="N675" i="19"/>
  <c r="I675" i="19"/>
  <c r="E675" i="19"/>
  <c r="G675" i="19" s="1"/>
  <c r="AA674" i="19"/>
  <c r="X674" i="19"/>
  <c r="R674" i="19"/>
  <c r="T674" i="19" s="1"/>
  <c r="O674" i="19"/>
  <c r="P674" i="19" s="1"/>
  <c r="N674" i="19"/>
  <c r="I674" i="19"/>
  <c r="E674" i="19"/>
  <c r="G674" i="19" s="1"/>
  <c r="AA673" i="19"/>
  <c r="X673" i="19"/>
  <c r="R673" i="19"/>
  <c r="T673" i="19" s="1"/>
  <c r="O673" i="19"/>
  <c r="P673" i="19" s="1"/>
  <c r="N673" i="19"/>
  <c r="I673" i="19"/>
  <c r="E673" i="19"/>
  <c r="G673" i="19" s="1"/>
  <c r="AA672" i="19"/>
  <c r="X672" i="19"/>
  <c r="R672" i="19"/>
  <c r="T672" i="19" s="1"/>
  <c r="O672" i="19"/>
  <c r="P672" i="19" s="1"/>
  <c r="N672" i="19"/>
  <c r="I672" i="19"/>
  <c r="E672" i="19"/>
  <c r="G672" i="19" s="1"/>
  <c r="AA671" i="19"/>
  <c r="X671" i="19"/>
  <c r="R671" i="19"/>
  <c r="T671" i="19" s="1"/>
  <c r="O671" i="19"/>
  <c r="P671" i="19" s="1"/>
  <c r="N671" i="19"/>
  <c r="I671" i="19"/>
  <c r="E671" i="19"/>
  <c r="G671" i="19" s="1"/>
  <c r="AA670" i="19"/>
  <c r="X670" i="19"/>
  <c r="R670" i="19"/>
  <c r="T670" i="19" s="1"/>
  <c r="O670" i="19"/>
  <c r="P670" i="19" s="1"/>
  <c r="N670" i="19"/>
  <c r="I670" i="19"/>
  <c r="E670" i="19"/>
  <c r="G670" i="19" s="1"/>
  <c r="AA669" i="19"/>
  <c r="X669" i="19"/>
  <c r="R669" i="19"/>
  <c r="T669" i="19" s="1"/>
  <c r="O669" i="19"/>
  <c r="P669" i="19" s="1"/>
  <c r="N669" i="19"/>
  <c r="I669" i="19"/>
  <c r="E669" i="19"/>
  <c r="G669" i="19" s="1"/>
  <c r="AA668" i="19"/>
  <c r="X668" i="19"/>
  <c r="R668" i="19"/>
  <c r="T668" i="19" s="1"/>
  <c r="O668" i="19"/>
  <c r="P668" i="19" s="1"/>
  <c r="N668" i="19"/>
  <c r="I668" i="19"/>
  <c r="E668" i="19"/>
  <c r="G668" i="19" s="1"/>
  <c r="AA667" i="19"/>
  <c r="X667" i="19"/>
  <c r="R667" i="19"/>
  <c r="T667" i="19" s="1"/>
  <c r="O667" i="19"/>
  <c r="P667" i="19" s="1"/>
  <c r="N667" i="19"/>
  <c r="I667" i="19"/>
  <c r="E667" i="19"/>
  <c r="G667" i="19" s="1"/>
  <c r="AA666" i="19"/>
  <c r="X666" i="19"/>
  <c r="R666" i="19"/>
  <c r="T666" i="19" s="1"/>
  <c r="O666" i="19"/>
  <c r="P666" i="19" s="1"/>
  <c r="N666" i="19"/>
  <c r="I666" i="19"/>
  <c r="E666" i="19"/>
  <c r="G666" i="19" s="1"/>
  <c r="AA665" i="19"/>
  <c r="X665" i="19"/>
  <c r="R665" i="19"/>
  <c r="T665" i="19" s="1"/>
  <c r="O665" i="19"/>
  <c r="P665" i="19" s="1"/>
  <c r="N665" i="19"/>
  <c r="I665" i="19"/>
  <c r="E665" i="19"/>
  <c r="G665" i="19" s="1"/>
  <c r="AA664" i="19"/>
  <c r="X664" i="19"/>
  <c r="R664" i="19"/>
  <c r="T664" i="19" s="1"/>
  <c r="O664" i="19"/>
  <c r="P664" i="19" s="1"/>
  <c r="N664" i="19"/>
  <c r="I664" i="19"/>
  <c r="E664" i="19"/>
  <c r="G664" i="19" s="1"/>
  <c r="AA663" i="19"/>
  <c r="X663" i="19"/>
  <c r="R663" i="19"/>
  <c r="T663" i="19" s="1"/>
  <c r="O663" i="19"/>
  <c r="P663" i="19" s="1"/>
  <c r="N663" i="19"/>
  <c r="I663" i="19"/>
  <c r="E663" i="19"/>
  <c r="G663" i="19" s="1"/>
  <c r="AA662" i="19"/>
  <c r="X662" i="19"/>
  <c r="R662" i="19"/>
  <c r="T662" i="19" s="1"/>
  <c r="O662" i="19"/>
  <c r="P662" i="19" s="1"/>
  <c r="N662" i="19"/>
  <c r="I662" i="19"/>
  <c r="E662" i="19"/>
  <c r="G662" i="19" s="1"/>
  <c r="AA661" i="19"/>
  <c r="X661" i="19"/>
  <c r="R661" i="19"/>
  <c r="T661" i="19" s="1"/>
  <c r="O661" i="19"/>
  <c r="P661" i="19" s="1"/>
  <c r="N661" i="19"/>
  <c r="I661" i="19"/>
  <c r="E661" i="19"/>
  <c r="G661" i="19" s="1"/>
  <c r="AA660" i="19"/>
  <c r="X660" i="19"/>
  <c r="R660" i="19"/>
  <c r="T660" i="19" s="1"/>
  <c r="O660" i="19"/>
  <c r="P660" i="19" s="1"/>
  <c r="N660" i="19"/>
  <c r="I660" i="19"/>
  <c r="E660" i="19"/>
  <c r="G660" i="19" s="1"/>
  <c r="AA659" i="19"/>
  <c r="X659" i="19"/>
  <c r="R659" i="19"/>
  <c r="T659" i="19" s="1"/>
  <c r="O659" i="19"/>
  <c r="P659" i="19" s="1"/>
  <c r="N659" i="19"/>
  <c r="I659" i="19"/>
  <c r="E659" i="19"/>
  <c r="G659" i="19" s="1"/>
  <c r="AA658" i="19"/>
  <c r="X658" i="19"/>
  <c r="R658" i="19"/>
  <c r="T658" i="19" s="1"/>
  <c r="O658" i="19"/>
  <c r="P658" i="19" s="1"/>
  <c r="N658" i="19"/>
  <c r="I658" i="19"/>
  <c r="E658" i="19"/>
  <c r="G658" i="19" s="1"/>
  <c r="AA657" i="19"/>
  <c r="X657" i="19"/>
  <c r="R657" i="19"/>
  <c r="T657" i="19" s="1"/>
  <c r="O657" i="19"/>
  <c r="P657" i="19" s="1"/>
  <c r="N657" i="19"/>
  <c r="I657" i="19"/>
  <c r="E657" i="19"/>
  <c r="G657" i="19" s="1"/>
  <c r="AA656" i="19"/>
  <c r="X656" i="19"/>
  <c r="R656" i="19"/>
  <c r="T656" i="19" s="1"/>
  <c r="O656" i="19"/>
  <c r="P656" i="19" s="1"/>
  <c r="N656" i="19"/>
  <c r="I656" i="19"/>
  <c r="E656" i="19"/>
  <c r="G656" i="19" s="1"/>
  <c r="AA655" i="19"/>
  <c r="X655" i="19"/>
  <c r="R655" i="19"/>
  <c r="T655" i="19" s="1"/>
  <c r="O655" i="19"/>
  <c r="P655" i="19" s="1"/>
  <c r="N655" i="19"/>
  <c r="I655" i="19"/>
  <c r="E655" i="19"/>
  <c r="G655" i="19" s="1"/>
  <c r="AA654" i="19"/>
  <c r="X654" i="19"/>
  <c r="R654" i="19"/>
  <c r="T654" i="19" s="1"/>
  <c r="O654" i="19"/>
  <c r="P654" i="19" s="1"/>
  <c r="N654" i="19"/>
  <c r="I654" i="19"/>
  <c r="E654" i="19"/>
  <c r="G654" i="19" s="1"/>
  <c r="AA653" i="19"/>
  <c r="X653" i="19"/>
  <c r="R653" i="19"/>
  <c r="T653" i="19" s="1"/>
  <c r="O653" i="19"/>
  <c r="P653" i="19" s="1"/>
  <c r="N653" i="19"/>
  <c r="I653" i="19"/>
  <c r="E653" i="19"/>
  <c r="G653" i="19" s="1"/>
  <c r="AA652" i="19"/>
  <c r="X652" i="19"/>
  <c r="R652" i="19"/>
  <c r="T652" i="19" s="1"/>
  <c r="O652" i="19"/>
  <c r="P652" i="19" s="1"/>
  <c r="N652" i="19"/>
  <c r="I652" i="19"/>
  <c r="E652" i="19"/>
  <c r="G652" i="19" s="1"/>
  <c r="AA651" i="19"/>
  <c r="X651" i="19"/>
  <c r="R651" i="19"/>
  <c r="T651" i="19" s="1"/>
  <c r="O651" i="19"/>
  <c r="P651" i="19" s="1"/>
  <c r="N651" i="19"/>
  <c r="I651" i="19"/>
  <c r="E651" i="19"/>
  <c r="G651" i="19" s="1"/>
  <c r="AA650" i="19"/>
  <c r="X650" i="19"/>
  <c r="R650" i="19"/>
  <c r="T650" i="19" s="1"/>
  <c r="O650" i="19"/>
  <c r="P650" i="19" s="1"/>
  <c r="N650" i="19"/>
  <c r="I650" i="19"/>
  <c r="E650" i="19"/>
  <c r="G650" i="19" s="1"/>
  <c r="AA649" i="19"/>
  <c r="X649" i="19"/>
  <c r="R649" i="19"/>
  <c r="T649" i="19" s="1"/>
  <c r="O649" i="19"/>
  <c r="P649" i="19" s="1"/>
  <c r="N649" i="19"/>
  <c r="I649" i="19"/>
  <c r="E649" i="19"/>
  <c r="G649" i="19" s="1"/>
  <c r="AA648" i="19"/>
  <c r="X648" i="19"/>
  <c r="R648" i="19"/>
  <c r="T648" i="19" s="1"/>
  <c r="O648" i="19"/>
  <c r="P648" i="19" s="1"/>
  <c r="N648" i="19"/>
  <c r="I648" i="19"/>
  <c r="E648" i="19"/>
  <c r="G648" i="19" s="1"/>
  <c r="AA647" i="19"/>
  <c r="X647" i="19"/>
  <c r="R647" i="19"/>
  <c r="T647" i="19" s="1"/>
  <c r="O647" i="19"/>
  <c r="P647" i="19" s="1"/>
  <c r="N647" i="19"/>
  <c r="I647" i="19"/>
  <c r="E647" i="19"/>
  <c r="G647" i="19" s="1"/>
  <c r="AA646" i="19"/>
  <c r="X646" i="19"/>
  <c r="R646" i="19"/>
  <c r="T646" i="19" s="1"/>
  <c r="O646" i="19"/>
  <c r="P646" i="19" s="1"/>
  <c r="N646" i="19"/>
  <c r="I646" i="19"/>
  <c r="E646" i="19"/>
  <c r="G646" i="19" s="1"/>
  <c r="AA645" i="19"/>
  <c r="X645" i="19"/>
  <c r="R645" i="19"/>
  <c r="T645" i="19" s="1"/>
  <c r="O645" i="19"/>
  <c r="P645" i="19" s="1"/>
  <c r="N645" i="19"/>
  <c r="I645" i="19"/>
  <c r="E645" i="19"/>
  <c r="G645" i="19" s="1"/>
  <c r="AA644" i="19"/>
  <c r="X644" i="19"/>
  <c r="R644" i="19"/>
  <c r="T644" i="19" s="1"/>
  <c r="O644" i="19"/>
  <c r="P644" i="19" s="1"/>
  <c r="N644" i="19"/>
  <c r="I644" i="19"/>
  <c r="E644" i="19"/>
  <c r="G644" i="19" s="1"/>
  <c r="AA643" i="19"/>
  <c r="X643" i="19"/>
  <c r="R643" i="19"/>
  <c r="T643" i="19" s="1"/>
  <c r="O643" i="19"/>
  <c r="P643" i="19" s="1"/>
  <c r="N643" i="19"/>
  <c r="I643" i="19"/>
  <c r="E643" i="19"/>
  <c r="G643" i="19" s="1"/>
  <c r="AA642" i="19"/>
  <c r="X642" i="19"/>
  <c r="R642" i="19"/>
  <c r="T642" i="19" s="1"/>
  <c r="O642" i="19"/>
  <c r="P642" i="19" s="1"/>
  <c r="N642" i="19"/>
  <c r="I642" i="19"/>
  <c r="E642" i="19"/>
  <c r="G642" i="19" s="1"/>
  <c r="AA641" i="19"/>
  <c r="X641" i="19"/>
  <c r="R641" i="19"/>
  <c r="T641" i="19" s="1"/>
  <c r="O641" i="19"/>
  <c r="P641" i="19" s="1"/>
  <c r="N641" i="19"/>
  <c r="I641" i="19"/>
  <c r="E641" i="19"/>
  <c r="G641" i="19" s="1"/>
  <c r="AA640" i="19"/>
  <c r="X640" i="19"/>
  <c r="R640" i="19"/>
  <c r="T640" i="19" s="1"/>
  <c r="O640" i="19"/>
  <c r="P640" i="19" s="1"/>
  <c r="N640" i="19"/>
  <c r="I640" i="19"/>
  <c r="E640" i="19"/>
  <c r="G640" i="19" s="1"/>
  <c r="AA639" i="19"/>
  <c r="X639" i="19"/>
  <c r="R639" i="19"/>
  <c r="T639" i="19" s="1"/>
  <c r="O639" i="19"/>
  <c r="P639" i="19" s="1"/>
  <c r="N639" i="19"/>
  <c r="I639" i="19"/>
  <c r="E639" i="19"/>
  <c r="G639" i="19" s="1"/>
  <c r="AA638" i="19"/>
  <c r="X638" i="19"/>
  <c r="R638" i="19"/>
  <c r="T638" i="19" s="1"/>
  <c r="O638" i="19"/>
  <c r="P638" i="19" s="1"/>
  <c r="N638" i="19"/>
  <c r="I638" i="19"/>
  <c r="E638" i="19"/>
  <c r="G638" i="19" s="1"/>
  <c r="AA637" i="19"/>
  <c r="X637" i="19"/>
  <c r="R637" i="19"/>
  <c r="T637" i="19" s="1"/>
  <c r="O637" i="19"/>
  <c r="P637" i="19" s="1"/>
  <c r="N637" i="19"/>
  <c r="I637" i="19"/>
  <c r="E637" i="19"/>
  <c r="G637" i="19" s="1"/>
  <c r="AA636" i="19"/>
  <c r="X636" i="19"/>
  <c r="R636" i="19"/>
  <c r="T636" i="19" s="1"/>
  <c r="O636" i="19"/>
  <c r="P636" i="19" s="1"/>
  <c r="N636" i="19"/>
  <c r="I636" i="19"/>
  <c r="E636" i="19"/>
  <c r="G636" i="19" s="1"/>
  <c r="AA635" i="19"/>
  <c r="X635" i="19"/>
  <c r="R635" i="19"/>
  <c r="T635" i="19" s="1"/>
  <c r="O635" i="19"/>
  <c r="P635" i="19" s="1"/>
  <c r="N635" i="19"/>
  <c r="I635" i="19"/>
  <c r="E635" i="19"/>
  <c r="G635" i="19" s="1"/>
  <c r="AA634" i="19"/>
  <c r="X634" i="19"/>
  <c r="R634" i="19"/>
  <c r="T634" i="19" s="1"/>
  <c r="O634" i="19"/>
  <c r="P634" i="19" s="1"/>
  <c r="N634" i="19"/>
  <c r="I634" i="19"/>
  <c r="E634" i="19"/>
  <c r="G634" i="19" s="1"/>
  <c r="AA633" i="19"/>
  <c r="X633" i="19"/>
  <c r="R633" i="19"/>
  <c r="T633" i="19" s="1"/>
  <c r="O633" i="19"/>
  <c r="P633" i="19" s="1"/>
  <c r="N633" i="19"/>
  <c r="I633" i="19"/>
  <c r="E633" i="19"/>
  <c r="G633" i="19" s="1"/>
  <c r="AA632" i="19"/>
  <c r="X632" i="19"/>
  <c r="R632" i="19"/>
  <c r="T632" i="19" s="1"/>
  <c r="O632" i="19"/>
  <c r="P632" i="19" s="1"/>
  <c r="N632" i="19"/>
  <c r="I632" i="19"/>
  <c r="E632" i="19"/>
  <c r="G632" i="19" s="1"/>
  <c r="AA631" i="19"/>
  <c r="X631" i="19"/>
  <c r="R631" i="19"/>
  <c r="T631" i="19" s="1"/>
  <c r="O631" i="19"/>
  <c r="P631" i="19" s="1"/>
  <c r="N631" i="19"/>
  <c r="I631" i="19"/>
  <c r="E631" i="19"/>
  <c r="G631" i="19" s="1"/>
  <c r="AA630" i="19"/>
  <c r="X630" i="19"/>
  <c r="R630" i="19"/>
  <c r="T630" i="19" s="1"/>
  <c r="O630" i="19"/>
  <c r="P630" i="19" s="1"/>
  <c r="N630" i="19"/>
  <c r="I630" i="19"/>
  <c r="E630" i="19"/>
  <c r="G630" i="19" s="1"/>
  <c r="AA629" i="19"/>
  <c r="X629" i="19"/>
  <c r="R629" i="19"/>
  <c r="T629" i="19" s="1"/>
  <c r="O629" i="19"/>
  <c r="P629" i="19" s="1"/>
  <c r="N629" i="19"/>
  <c r="I629" i="19"/>
  <c r="E629" i="19"/>
  <c r="G629" i="19" s="1"/>
  <c r="AA628" i="19"/>
  <c r="X628" i="19"/>
  <c r="R628" i="19"/>
  <c r="T628" i="19" s="1"/>
  <c r="O628" i="19"/>
  <c r="P628" i="19" s="1"/>
  <c r="N628" i="19"/>
  <c r="I628" i="19"/>
  <c r="E628" i="19"/>
  <c r="G628" i="19" s="1"/>
  <c r="AA627" i="19"/>
  <c r="X627" i="19"/>
  <c r="R627" i="19"/>
  <c r="T627" i="19" s="1"/>
  <c r="O627" i="19"/>
  <c r="P627" i="19" s="1"/>
  <c r="N627" i="19"/>
  <c r="I627" i="19"/>
  <c r="E627" i="19"/>
  <c r="G627" i="19" s="1"/>
  <c r="AA626" i="19"/>
  <c r="X626" i="19"/>
  <c r="R626" i="19"/>
  <c r="T626" i="19" s="1"/>
  <c r="O626" i="19"/>
  <c r="P626" i="19" s="1"/>
  <c r="N626" i="19"/>
  <c r="I626" i="19"/>
  <c r="E626" i="19"/>
  <c r="G626" i="19" s="1"/>
  <c r="AA625" i="19"/>
  <c r="X625" i="19"/>
  <c r="R625" i="19"/>
  <c r="T625" i="19" s="1"/>
  <c r="O625" i="19"/>
  <c r="P625" i="19" s="1"/>
  <c r="N625" i="19"/>
  <c r="I625" i="19"/>
  <c r="E625" i="19"/>
  <c r="G625" i="19" s="1"/>
  <c r="AA624" i="19"/>
  <c r="X624" i="19"/>
  <c r="R624" i="19"/>
  <c r="T624" i="19" s="1"/>
  <c r="O624" i="19"/>
  <c r="P624" i="19" s="1"/>
  <c r="N624" i="19"/>
  <c r="I624" i="19"/>
  <c r="E624" i="19"/>
  <c r="G624" i="19" s="1"/>
  <c r="AA623" i="19"/>
  <c r="X623" i="19"/>
  <c r="R623" i="19"/>
  <c r="T623" i="19" s="1"/>
  <c r="O623" i="19"/>
  <c r="P623" i="19" s="1"/>
  <c r="N623" i="19"/>
  <c r="I623" i="19"/>
  <c r="E623" i="19"/>
  <c r="G623" i="19" s="1"/>
  <c r="AA622" i="19"/>
  <c r="X622" i="19"/>
  <c r="R622" i="19"/>
  <c r="T622" i="19" s="1"/>
  <c r="O622" i="19"/>
  <c r="P622" i="19" s="1"/>
  <c r="N622" i="19"/>
  <c r="I622" i="19"/>
  <c r="E622" i="19"/>
  <c r="G622" i="19" s="1"/>
  <c r="AA621" i="19"/>
  <c r="X621" i="19"/>
  <c r="R621" i="19"/>
  <c r="T621" i="19" s="1"/>
  <c r="O621" i="19"/>
  <c r="P621" i="19" s="1"/>
  <c r="N621" i="19"/>
  <c r="I621" i="19"/>
  <c r="E621" i="19"/>
  <c r="G621" i="19" s="1"/>
  <c r="AA620" i="19"/>
  <c r="X620" i="19"/>
  <c r="R620" i="19"/>
  <c r="T620" i="19" s="1"/>
  <c r="O620" i="19"/>
  <c r="P620" i="19" s="1"/>
  <c r="N620" i="19"/>
  <c r="I620" i="19"/>
  <c r="E620" i="19"/>
  <c r="G620" i="19" s="1"/>
  <c r="AA619" i="19"/>
  <c r="X619" i="19"/>
  <c r="R619" i="19"/>
  <c r="T619" i="19" s="1"/>
  <c r="O619" i="19"/>
  <c r="P619" i="19" s="1"/>
  <c r="N619" i="19"/>
  <c r="I619" i="19"/>
  <c r="E619" i="19"/>
  <c r="G619" i="19" s="1"/>
  <c r="AA618" i="19"/>
  <c r="X618" i="19"/>
  <c r="R618" i="19"/>
  <c r="T618" i="19" s="1"/>
  <c r="O618" i="19"/>
  <c r="P618" i="19" s="1"/>
  <c r="N618" i="19"/>
  <c r="I618" i="19"/>
  <c r="E618" i="19"/>
  <c r="G618" i="19" s="1"/>
  <c r="AA617" i="19"/>
  <c r="X617" i="19"/>
  <c r="R617" i="19"/>
  <c r="T617" i="19" s="1"/>
  <c r="O617" i="19"/>
  <c r="P617" i="19" s="1"/>
  <c r="N617" i="19"/>
  <c r="I617" i="19"/>
  <c r="E617" i="19"/>
  <c r="G617" i="19" s="1"/>
  <c r="AA616" i="19"/>
  <c r="X616" i="19"/>
  <c r="R616" i="19"/>
  <c r="T616" i="19" s="1"/>
  <c r="O616" i="19"/>
  <c r="P616" i="19" s="1"/>
  <c r="N616" i="19"/>
  <c r="I616" i="19"/>
  <c r="E616" i="19"/>
  <c r="G616" i="19" s="1"/>
  <c r="AA615" i="19"/>
  <c r="X615" i="19"/>
  <c r="R615" i="19"/>
  <c r="T615" i="19" s="1"/>
  <c r="O615" i="19"/>
  <c r="P615" i="19" s="1"/>
  <c r="N615" i="19"/>
  <c r="I615" i="19"/>
  <c r="E615" i="19"/>
  <c r="G615" i="19" s="1"/>
  <c r="AA614" i="19"/>
  <c r="X614" i="19"/>
  <c r="R614" i="19"/>
  <c r="T614" i="19" s="1"/>
  <c r="O614" i="19"/>
  <c r="P614" i="19" s="1"/>
  <c r="N614" i="19"/>
  <c r="I614" i="19"/>
  <c r="E614" i="19"/>
  <c r="G614" i="19" s="1"/>
  <c r="AA613" i="19"/>
  <c r="X613" i="19"/>
  <c r="R613" i="19"/>
  <c r="T613" i="19" s="1"/>
  <c r="O613" i="19"/>
  <c r="P613" i="19" s="1"/>
  <c r="N613" i="19"/>
  <c r="I613" i="19"/>
  <c r="E613" i="19"/>
  <c r="G613" i="19" s="1"/>
  <c r="AA612" i="19"/>
  <c r="X612" i="19"/>
  <c r="R612" i="19"/>
  <c r="T612" i="19" s="1"/>
  <c r="O612" i="19"/>
  <c r="P612" i="19" s="1"/>
  <c r="N612" i="19"/>
  <c r="I612" i="19"/>
  <c r="E612" i="19"/>
  <c r="G612" i="19" s="1"/>
  <c r="AA611" i="19"/>
  <c r="X611" i="19"/>
  <c r="R611" i="19"/>
  <c r="T611" i="19" s="1"/>
  <c r="O611" i="19"/>
  <c r="P611" i="19" s="1"/>
  <c r="N611" i="19"/>
  <c r="I611" i="19"/>
  <c r="E611" i="19"/>
  <c r="G611" i="19" s="1"/>
  <c r="AA610" i="19"/>
  <c r="X610" i="19"/>
  <c r="R610" i="19"/>
  <c r="T610" i="19" s="1"/>
  <c r="O610" i="19"/>
  <c r="P610" i="19" s="1"/>
  <c r="N610" i="19"/>
  <c r="I610" i="19"/>
  <c r="E610" i="19"/>
  <c r="G610" i="19" s="1"/>
  <c r="AA609" i="19"/>
  <c r="X609" i="19"/>
  <c r="R609" i="19"/>
  <c r="T609" i="19" s="1"/>
  <c r="O609" i="19"/>
  <c r="P609" i="19" s="1"/>
  <c r="N609" i="19"/>
  <c r="I609" i="19"/>
  <c r="E609" i="19"/>
  <c r="G609" i="19" s="1"/>
  <c r="AA608" i="19"/>
  <c r="X608" i="19"/>
  <c r="R608" i="19"/>
  <c r="T608" i="19" s="1"/>
  <c r="O608" i="19"/>
  <c r="P608" i="19" s="1"/>
  <c r="N608" i="19"/>
  <c r="I608" i="19"/>
  <c r="E608" i="19"/>
  <c r="G608" i="19" s="1"/>
  <c r="AA607" i="19"/>
  <c r="X607" i="19"/>
  <c r="R607" i="19"/>
  <c r="T607" i="19" s="1"/>
  <c r="O607" i="19"/>
  <c r="P607" i="19" s="1"/>
  <c r="N607" i="19"/>
  <c r="I607" i="19"/>
  <c r="E607" i="19"/>
  <c r="G607" i="19" s="1"/>
  <c r="AA606" i="19"/>
  <c r="X606" i="19"/>
  <c r="R606" i="19"/>
  <c r="T606" i="19" s="1"/>
  <c r="O606" i="19"/>
  <c r="P606" i="19" s="1"/>
  <c r="N606" i="19"/>
  <c r="I606" i="19"/>
  <c r="E606" i="19"/>
  <c r="G606" i="19" s="1"/>
  <c r="AA605" i="19"/>
  <c r="X605" i="19"/>
  <c r="R605" i="19"/>
  <c r="T605" i="19" s="1"/>
  <c r="O605" i="19"/>
  <c r="P605" i="19" s="1"/>
  <c r="N605" i="19"/>
  <c r="I605" i="19"/>
  <c r="E605" i="19"/>
  <c r="G605" i="19" s="1"/>
  <c r="AA604" i="19"/>
  <c r="X604" i="19"/>
  <c r="R604" i="19"/>
  <c r="T604" i="19" s="1"/>
  <c r="O604" i="19"/>
  <c r="P604" i="19" s="1"/>
  <c r="N604" i="19"/>
  <c r="I604" i="19"/>
  <c r="E604" i="19"/>
  <c r="G604" i="19" s="1"/>
  <c r="AA603" i="19"/>
  <c r="X603" i="19"/>
  <c r="R603" i="19"/>
  <c r="T603" i="19" s="1"/>
  <c r="O603" i="19"/>
  <c r="P603" i="19" s="1"/>
  <c r="N603" i="19"/>
  <c r="I603" i="19"/>
  <c r="E603" i="19"/>
  <c r="G603" i="19" s="1"/>
  <c r="AA602" i="19"/>
  <c r="X602" i="19"/>
  <c r="R602" i="19"/>
  <c r="T602" i="19" s="1"/>
  <c r="O602" i="19"/>
  <c r="P602" i="19" s="1"/>
  <c r="N602" i="19"/>
  <c r="I602" i="19"/>
  <c r="E602" i="19"/>
  <c r="G602" i="19" s="1"/>
  <c r="AA601" i="19"/>
  <c r="X601" i="19"/>
  <c r="R601" i="19"/>
  <c r="T601" i="19" s="1"/>
  <c r="O601" i="19"/>
  <c r="P601" i="19" s="1"/>
  <c r="N601" i="19"/>
  <c r="I601" i="19"/>
  <c r="E601" i="19"/>
  <c r="G601" i="19" s="1"/>
  <c r="AA600" i="19"/>
  <c r="X600" i="19"/>
  <c r="R600" i="19"/>
  <c r="T600" i="19" s="1"/>
  <c r="O600" i="19"/>
  <c r="P600" i="19" s="1"/>
  <c r="N600" i="19"/>
  <c r="I600" i="19"/>
  <c r="E600" i="19"/>
  <c r="G600" i="19" s="1"/>
  <c r="AA599" i="19"/>
  <c r="X599" i="19"/>
  <c r="R599" i="19"/>
  <c r="T599" i="19" s="1"/>
  <c r="O599" i="19"/>
  <c r="P599" i="19" s="1"/>
  <c r="N599" i="19"/>
  <c r="I599" i="19"/>
  <c r="E599" i="19"/>
  <c r="G599" i="19" s="1"/>
  <c r="AA598" i="19"/>
  <c r="X598" i="19"/>
  <c r="R598" i="19"/>
  <c r="T598" i="19" s="1"/>
  <c r="O598" i="19"/>
  <c r="P598" i="19" s="1"/>
  <c r="N598" i="19"/>
  <c r="I598" i="19"/>
  <c r="E598" i="19"/>
  <c r="G598" i="19" s="1"/>
  <c r="AA597" i="19"/>
  <c r="X597" i="19"/>
  <c r="R597" i="19"/>
  <c r="T597" i="19" s="1"/>
  <c r="O597" i="19"/>
  <c r="P597" i="19" s="1"/>
  <c r="N597" i="19"/>
  <c r="I597" i="19"/>
  <c r="E597" i="19"/>
  <c r="G597" i="19" s="1"/>
  <c r="AA596" i="19"/>
  <c r="X596" i="19"/>
  <c r="R596" i="19"/>
  <c r="T596" i="19" s="1"/>
  <c r="O596" i="19"/>
  <c r="P596" i="19" s="1"/>
  <c r="N596" i="19"/>
  <c r="I596" i="19"/>
  <c r="E596" i="19"/>
  <c r="G596" i="19" s="1"/>
  <c r="AA595" i="19"/>
  <c r="X595" i="19"/>
  <c r="R595" i="19"/>
  <c r="T595" i="19" s="1"/>
  <c r="O595" i="19"/>
  <c r="P595" i="19" s="1"/>
  <c r="N595" i="19"/>
  <c r="I595" i="19"/>
  <c r="E595" i="19"/>
  <c r="G595" i="19" s="1"/>
  <c r="AA594" i="19"/>
  <c r="X594" i="19"/>
  <c r="R594" i="19"/>
  <c r="T594" i="19" s="1"/>
  <c r="O594" i="19"/>
  <c r="P594" i="19" s="1"/>
  <c r="N594" i="19"/>
  <c r="I594" i="19"/>
  <c r="E594" i="19"/>
  <c r="G594" i="19" s="1"/>
  <c r="AA593" i="19"/>
  <c r="X593" i="19"/>
  <c r="R593" i="19"/>
  <c r="T593" i="19" s="1"/>
  <c r="O593" i="19"/>
  <c r="P593" i="19" s="1"/>
  <c r="N593" i="19"/>
  <c r="I593" i="19"/>
  <c r="E593" i="19"/>
  <c r="G593" i="19" s="1"/>
  <c r="AA592" i="19"/>
  <c r="X592" i="19"/>
  <c r="R592" i="19"/>
  <c r="T592" i="19" s="1"/>
  <c r="O592" i="19"/>
  <c r="P592" i="19" s="1"/>
  <c r="N592" i="19"/>
  <c r="I592" i="19"/>
  <c r="E592" i="19"/>
  <c r="G592" i="19" s="1"/>
  <c r="AA591" i="19"/>
  <c r="X591" i="19"/>
  <c r="R591" i="19"/>
  <c r="T591" i="19" s="1"/>
  <c r="O591" i="19"/>
  <c r="P591" i="19" s="1"/>
  <c r="N591" i="19"/>
  <c r="I591" i="19"/>
  <c r="E591" i="19"/>
  <c r="G591" i="19" s="1"/>
  <c r="AA590" i="19"/>
  <c r="X590" i="19"/>
  <c r="R590" i="19"/>
  <c r="T590" i="19" s="1"/>
  <c r="O590" i="19"/>
  <c r="P590" i="19" s="1"/>
  <c r="N590" i="19"/>
  <c r="I590" i="19"/>
  <c r="E590" i="19"/>
  <c r="G590" i="19" s="1"/>
  <c r="AA589" i="19"/>
  <c r="X589" i="19"/>
  <c r="R589" i="19"/>
  <c r="T589" i="19" s="1"/>
  <c r="O589" i="19"/>
  <c r="P589" i="19" s="1"/>
  <c r="N589" i="19"/>
  <c r="I589" i="19"/>
  <c r="E589" i="19"/>
  <c r="G589" i="19" s="1"/>
  <c r="AA588" i="19"/>
  <c r="X588" i="19"/>
  <c r="R588" i="19"/>
  <c r="T588" i="19" s="1"/>
  <c r="O588" i="19"/>
  <c r="P588" i="19" s="1"/>
  <c r="N588" i="19"/>
  <c r="I588" i="19"/>
  <c r="E588" i="19"/>
  <c r="G588" i="19" s="1"/>
  <c r="AA587" i="19"/>
  <c r="X587" i="19"/>
  <c r="R587" i="19"/>
  <c r="T587" i="19" s="1"/>
  <c r="O587" i="19"/>
  <c r="P587" i="19" s="1"/>
  <c r="N587" i="19"/>
  <c r="I587" i="19"/>
  <c r="E587" i="19"/>
  <c r="G587" i="19" s="1"/>
  <c r="AA586" i="19"/>
  <c r="X586" i="19"/>
  <c r="R586" i="19"/>
  <c r="T586" i="19" s="1"/>
  <c r="O586" i="19"/>
  <c r="P586" i="19" s="1"/>
  <c r="N586" i="19"/>
  <c r="I586" i="19"/>
  <c r="E586" i="19"/>
  <c r="G586" i="19" s="1"/>
  <c r="AA585" i="19"/>
  <c r="X585" i="19"/>
  <c r="R585" i="19"/>
  <c r="T585" i="19" s="1"/>
  <c r="O585" i="19"/>
  <c r="P585" i="19" s="1"/>
  <c r="N585" i="19"/>
  <c r="I585" i="19"/>
  <c r="E585" i="19"/>
  <c r="G585" i="19" s="1"/>
  <c r="AA584" i="19"/>
  <c r="X584" i="19"/>
  <c r="R584" i="19"/>
  <c r="T584" i="19" s="1"/>
  <c r="O584" i="19"/>
  <c r="P584" i="19" s="1"/>
  <c r="N584" i="19"/>
  <c r="I584" i="19"/>
  <c r="E584" i="19"/>
  <c r="G584" i="19" s="1"/>
  <c r="AA583" i="19"/>
  <c r="X583" i="19"/>
  <c r="R583" i="19"/>
  <c r="T583" i="19" s="1"/>
  <c r="O583" i="19"/>
  <c r="P583" i="19" s="1"/>
  <c r="N583" i="19"/>
  <c r="I583" i="19"/>
  <c r="E583" i="19"/>
  <c r="G583" i="19" s="1"/>
  <c r="AA582" i="19"/>
  <c r="X582" i="19"/>
  <c r="R582" i="19"/>
  <c r="T582" i="19" s="1"/>
  <c r="O582" i="19"/>
  <c r="P582" i="19" s="1"/>
  <c r="N582" i="19"/>
  <c r="I582" i="19"/>
  <c r="E582" i="19"/>
  <c r="G582" i="19" s="1"/>
  <c r="AA581" i="19"/>
  <c r="X581" i="19"/>
  <c r="R581" i="19"/>
  <c r="T581" i="19" s="1"/>
  <c r="O581" i="19"/>
  <c r="P581" i="19" s="1"/>
  <c r="N581" i="19"/>
  <c r="I581" i="19"/>
  <c r="E581" i="19"/>
  <c r="G581" i="19" s="1"/>
  <c r="AA580" i="19"/>
  <c r="X580" i="19"/>
  <c r="R580" i="19"/>
  <c r="T580" i="19" s="1"/>
  <c r="O580" i="19"/>
  <c r="P580" i="19" s="1"/>
  <c r="N580" i="19"/>
  <c r="I580" i="19"/>
  <c r="E580" i="19"/>
  <c r="G580" i="19" s="1"/>
  <c r="AA579" i="19"/>
  <c r="X579" i="19"/>
  <c r="R579" i="19"/>
  <c r="T579" i="19" s="1"/>
  <c r="O579" i="19"/>
  <c r="P579" i="19" s="1"/>
  <c r="N579" i="19"/>
  <c r="I579" i="19"/>
  <c r="E579" i="19"/>
  <c r="G579" i="19" s="1"/>
  <c r="AA578" i="19"/>
  <c r="X578" i="19"/>
  <c r="R578" i="19"/>
  <c r="T578" i="19" s="1"/>
  <c r="O578" i="19"/>
  <c r="P578" i="19" s="1"/>
  <c r="N578" i="19"/>
  <c r="I578" i="19"/>
  <c r="E578" i="19"/>
  <c r="G578" i="19" s="1"/>
  <c r="AA577" i="19"/>
  <c r="X577" i="19"/>
  <c r="R577" i="19"/>
  <c r="T577" i="19" s="1"/>
  <c r="O577" i="19"/>
  <c r="P577" i="19" s="1"/>
  <c r="N577" i="19"/>
  <c r="I577" i="19"/>
  <c r="E577" i="19"/>
  <c r="G577" i="19" s="1"/>
  <c r="AA576" i="19"/>
  <c r="X576" i="19"/>
  <c r="R576" i="19"/>
  <c r="T576" i="19" s="1"/>
  <c r="O576" i="19"/>
  <c r="P576" i="19" s="1"/>
  <c r="N576" i="19"/>
  <c r="I576" i="19"/>
  <c r="E576" i="19"/>
  <c r="G576" i="19" s="1"/>
  <c r="AA575" i="19"/>
  <c r="X575" i="19"/>
  <c r="R575" i="19"/>
  <c r="T575" i="19" s="1"/>
  <c r="O575" i="19"/>
  <c r="P575" i="19" s="1"/>
  <c r="N575" i="19"/>
  <c r="I575" i="19"/>
  <c r="E575" i="19"/>
  <c r="G575" i="19" s="1"/>
  <c r="AA574" i="19"/>
  <c r="X574" i="19"/>
  <c r="R574" i="19"/>
  <c r="T574" i="19" s="1"/>
  <c r="O574" i="19"/>
  <c r="P574" i="19" s="1"/>
  <c r="N574" i="19"/>
  <c r="I574" i="19"/>
  <c r="E574" i="19"/>
  <c r="G574" i="19" s="1"/>
  <c r="AA573" i="19"/>
  <c r="X573" i="19"/>
  <c r="R573" i="19"/>
  <c r="T573" i="19" s="1"/>
  <c r="O573" i="19"/>
  <c r="P573" i="19" s="1"/>
  <c r="N573" i="19"/>
  <c r="I573" i="19"/>
  <c r="E573" i="19"/>
  <c r="G573" i="19" s="1"/>
  <c r="AA572" i="19"/>
  <c r="X572" i="19"/>
  <c r="R572" i="19"/>
  <c r="T572" i="19" s="1"/>
  <c r="O572" i="19"/>
  <c r="P572" i="19" s="1"/>
  <c r="N572" i="19"/>
  <c r="I572" i="19"/>
  <c r="E572" i="19"/>
  <c r="G572" i="19" s="1"/>
  <c r="AA571" i="19"/>
  <c r="X571" i="19"/>
  <c r="R571" i="19"/>
  <c r="T571" i="19" s="1"/>
  <c r="O571" i="19"/>
  <c r="P571" i="19" s="1"/>
  <c r="N571" i="19"/>
  <c r="I571" i="19"/>
  <c r="E571" i="19"/>
  <c r="G571" i="19" s="1"/>
  <c r="AA570" i="19"/>
  <c r="X570" i="19"/>
  <c r="R570" i="19"/>
  <c r="T570" i="19" s="1"/>
  <c r="O570" i="19"/>
  <c r="P570" i="19" s="1"/>
  <c r="N570" i="19"/>
  <c r="I570" i="19"/>
  <c r="E570" i="19"/>
  <c r="G570" i="19" s="1"/>
  <c r="AA569" i="19"/>
  <c r="X569" i="19"/>
  <c r="R569" i="19"/>
  <c r="T569" i="19" s="1"/>
  <c r="O569" i="19"/>
  <c r="P569" i="19" s="1"/>
  <c r="N569" i="19"/>
  <c r="I569" i="19"/>
  <c r="E569" i="19"/>
  <c r="G569" i="19" s="1"/>
  <c r="AA568" i="19"/>
  <c r="X568" i="19"/>
  <c r="R568" i="19"/>
  <c r="T568" i="19" s="1"/>
  <c r="O568" i="19"/>
  <c r="P568" i="19" s="1"/>
  <c r="N568" i="19"/>
  <c r="I568" i="19"/>
  <c r="E568" i="19"/>
  <c r="G568" i="19" s="1"/>
  <c r="AA567" i="19"/>
  <c r="X567" i="19"/>
  <c r="R567" i="19"/>
  <c r="T567" i="19" s="1"/>
  <c r="O567" i="19"/>
  <c r="P567" i="19" s="1"/>
  <c r="N567" i="19"/>
  <c r="I567" i="19"/>
  <c r="E567" i="19"/>
  <c r="G567" i="19" s="1"/>
  <c r="AA566" i="19"/>
  <c r="X566" i="19"/>
  <c r="R566" i="19"/>
  <c r="T566" i="19" s="1"/>
  <c r="O566" i="19"/>
  <c r="P566" i="19" s="1"/>
  <c r="N566" i="19"/>
  <c r="I566" i="19"/>
  <c r="E566" i="19"/>
  <c r="G566" i="19" s="1"/>
  <c r="AA565" i="19"/>
  <c r="X565" i="19"/>
  <c r="R565" i="19"/>
  <c r="T565" i="19" s="1"/>
  <c r="O565" i="19"/>
  <c r="P565" i="19" s="1"/>
  <c r="N565" i="19"/>
  <c r="I565" i="19"/>
  <c r="E565" i="19"/>
  <c r="G565" i="19" s="1"/>
  <c r="AA564" i="19"/>
  <c r="X564" i="19"/>
  <c r="R564" i="19"/>
  <c r="T564" i="19" s="1"/>
  <c r="O564" i="19"/>
  <c r="P564" i="19" s="1"/>
  <c r="N564" i="19"/>
  <c r="I564" i="19"/>
  <c r="E564" i="19"/>
  <c r="G564" i="19" s="1"/>
  <c r="AA563" i="19"/>
  <c r="X563" i="19"/>
  <c r="R563" i="19"/>
  <c r="T563" i="19" s="1"/>
  <c r="O563" i="19"/>
  <c r="P563" i="19" s="1"/>
  <c r="N563" i="19"/>
  <c r="I563" i="19"/>
  <c r="E563" i="19"/>
  <c r="G563" i="19" s="1"/>
  <c r="AA562" i="19"/>
  <c r="X562" i="19"/>
  <c r="R562" i="19"/>
  <c r="T562" i="19" s="1"/>
  <c r="O562" i="19"/>
  <c r="P562" i="19" s="1"/>
  <c r="N562" i="19"/>
  <c r="I562" i="19"/>
  <c r="E562" i="19"/>
  <c r="G562" i="19" s="1"/>
  <c r="AA561" i="19"/>
  <c r="X561" i="19"/>
  <c r="R561" i="19"/>
  <c r="T561" i="19" s="1"/>
  <c r="O561" i="19"/>
  <c r="P561" i="19" s="1"/>
  <c r="N561" i="19"/>
  <c r="I561" i="19"/>
  <c r="E561" i="19"/>
  <c r="G561" i="19" s="1"/>
  <c r="AA560" i="19"/>
  <c r="X560" i="19"/>
  <c r="R560" i="19"/>
  <c r="T560" i="19" s="1"/>
  <c r="O560" i="19"/>
  <c r="P560" i="19" s="1"/>
  <c r="N560" i="19"/>
  <c r="I560" i="19"/>
  <c r="E560" i="19"/>
  <c r="G560" i="19" s="1"/>
  <c r="AA559" i="19"/>
  <c r="X559" i="19"/>
  <c r="R559" i="19"/>
  <c r="T559" i="19" s="1"/>
  <c r="O559" i="19"/>
  <c r="P559" i="19" s="1"/>
  <c r="N559" i="19"/>
  <c r="I559" i="19"/>
  <c r="E559" i="19"/>
  <c r="G559" i="19" s="1"/>
  <c r="AA558" i="19"/>
  <c r="X558" i="19"/>
  <c r="R558" i="19"/>
  <c r="T558" i="19" s="1"/>
  <c r="O558" i="19"/>
  <c r="P558" i="19" s="1"/>
  <c r="N558" i="19"/>
  <c r="I558" i="19"/>
  <c r="E558" i="19"/>
  <c r="G558" i="19" s="1"/>
  <c r="AA557" i="19"/>
  <c r="X557" i="19"/>
  <c r="R557" i="19"/>
  <c r="T557" i="19" s="1"/>
  <c r="O557" i="19"/>
  <c r="P557" i="19" s="1"/>
  <c r="N557" i="19"/>
  <c r="I557" i="19"/>
  <c r="E557" i="19"/>
  <c r="G557" i="19" s="1"/>
  <c r="AA556" i="19"/>
  <c r="X556" i="19"/>
  <c r="R556" i="19"/>
  <c r="T556" i="19" s="1"/>
  <c r="O556" i="19"/>
  <c r="P556" i="19" s="1"/>
  <c r="N556" i="19"/>
  <c r="I556" i="19"/>
  <c r="E556" i="19"/>
  <c r="G556" i="19" s="1"/>
  <c r="AA555" i="19"/>
  <c r="X555" i="19"/>
  <c r="R555" i="19"/>
  <c r="T555" i="19" s="1"/>
  <c r="O555" i="19"/>
  <c r="P555" i="19" s="1"/>
  <c r="N555" i="19"/>
  <c r="I555" i="19"/>
  <c r="E555" i="19"/>
  <c r="G555" i="19" s="1"/>
  <c r="AA554" i="19"/>
  <c r="X554" i="19"/>
  <c r="R554" i="19"/>
  <c r="T554" i="19" s="1"/>
  <c r="O554" i="19"/>
  <c r="P554" i="19" s="1"/>
  <c r="N554" i="19"/>
  <c r="I554" i="19"/>
  <c r="E554" i="19"/>
  <c r="G554" i="19" s="1"/>
  <c r="AA553" i="19"/>
  <c r="X553" i="19"/>
  <c r="R553" i="19"/>
  <c r="T553" i="19" s="1"/>
  <c r="O553" i="19"/>
  <c r="P553" i="19" s="1"/>
  <c r="N553" i="19"/>
  <c r="I553" i="19"/>
  <c r="E553" i="19"/>
  <c r="G553" i="19" s="1"/>
  <c r="AA552" i="19"/>
  <c r="X552" i="19"/>
  <c r="R552" i="19"/>
  <c r="T552" i="19" s="1"/>
  <c r="O552" i="19"/>
  <c r="P552" i="19" s="1"/>
  <c r="N552" i="19"/>
  <c r="I552" i="19"/>
  <c r="E552" i="19"/>
  <c r="G552" i="19" s="1"/>
  <c r="AA551" i="19"/>
  <c r="X551" i="19"/>
  <c r="R551" i="19"/>
  <c r="T551" i="19" s="1"/>
  <c r="O551" i="19"/>
  <c r="P551" i="19" s="1"/>
  <c r="N551" i="19"/>
  <c r="I551" i="19"/>
  <c r="E551" i="19"/>
  <c r="G551" i="19" s="1"/>
  <c r="AA550" i="19"/>
  <c r="X550" i="19"/>
  <c r="R550" i="19"/>
  <c r="T550" i="19" s="1"/>
  <c r="O550" i="19"/>
  <c r="P550" i="19" s="1"/>
  <c r="N550" i="19"/>
  <c r="I550" i="19"/>
  <c r="E550" i="19"/>
  <c r="G550" i="19" s="1"/>
  <c r="AA549" i="19"/>
  <c r="X549" i="19"/>
  <c r="R549" i="19"/>
  <c r="T549" i="19" s="1"/>
  <c r="O549" i="19"/>
  <c r="P549" i="19" s="1"/>
  <c r="N549" i="19"/>
  <c r="I549" i="19"/>
  <c r="E549" i="19"/>
  <c r="G549" i="19" s="1"/>
  <c r="AA548" i="19"/>
  <c r="X548" i="19"/>
  <c r="R548" i="19"/>
  <c r="T548" i="19" s="1"/>
  <c r="O548" i="19"/>
  <c r="P548" i="19" s="1"/>
  <c r="N548" i="19"/>
  <c r="I548" i="19"/>
  <c r="E548" i="19"/>
  <c r="G548" i="19" s="1"/>
  <c r="AA547" i="19"/>
  <c r="X547" i="19"/>
  <c r="R547" i="19"/>
  <c r="T547" i="19" s="1"/>
  <c r="O547" i="19"/>
  <c r="P547" i="19" s="1"/>
  <c r="N547" i="19"/>
  <c r="I547" i="19"/>
  <c r="E547" i="19"/>
  <c r="G547" i="19" s="1"/>
  <c r="AA546" i="19"/>
  <c r="X546" i="19"/>
  <c r="R546" i="19"/>
  <c r="T546" i="19" s="1"/>
  <c r="O546" i="19"/>
  <c r="P546" i="19" s="1"/>
  <c r="N546" i="19"/>
  <c r="I546" i="19"/>
  <c r="E546" i="19"/>
  <c r="G546" i="19" s="1"/>
  <c r="AA545" i="19"/>
  <c r="X545" i="19"/>
  <c r="R545" i="19"/>
  <c r="T545" i="19" s="1"/>
  <c r="O545" i="19"/>
  <c r="P545" i="19" s="1"/>
  <c r="N545" i="19"/>
  <c r="I545" i="19"/>
  <c r="E545" i="19"/>
  <c r="G545" i="19" s="1"/>
  <c r="AA544" i="19"/>
  <c r="X544" i="19"/>
  <c r="R544" i="19"/>
  <c r="T544" i="19" s="1"/>
  <c r="O544" i="19"/>
  <c r="P544" i="19" s="1"/>
  <c r="N544" i="19"/>
  <c r="I544" i="19"/>
  <c r="E544" i="19"/>
  <c r="G544" i="19" s="1"/>
  <c r="AA543" i="19"/>
  <c r="X543" i="19"/>
  <c r="R543" i="19"/>
  <c r="T543" i="19" s="1"/>
  <c r="O543" i="19"/>
  <c r="P543" i="19" s="1"/>
  <c r="N543" i="19"/>
  <c r="I543" i="19"/>
  <c r="E543" i="19"/>
  <c r="G543" i="19" s="1"/>
  <c r="AA542" i="19"/>
  <c r="X542" i="19"/>
  <c r="R542" i="19"/>
  <c r="T542" i="19" s="1"/>
  <c r="O542" i="19"/>
  <c r="P542" i="19" s="1"/>
  <c r="N542" i="19"/>
  <c r="I542" i="19"/>
  <c r="E542" i="19"/>
  <c r="G542" i="19" s="1"/>
  <c r="AA541" i="19"/>
  <c r="X541" i="19"/>
  <c r="R541" i="19"/>
  <c r="T541" i="19" s="1"/>
  <c r="O541" i="19"/>
  <c r="P541" i="19" s="1"/>
  <c r="N541" i="19"/>
  <c r="I541" i="19"/>
  <c r="E541" i="19"/>
  <c r="G541" i="19" s="1"/>
  <c r="AA540" i="19"/>
  <c r="X540" i="19"/>
  <c r="R540" i="19"/>
  <c r="T540" i="19" s="1"/>
  <c r="O540" i="19"/>
  <c r="P540" i="19" s="1"/>
  <c r="N540" i="19"/>
  <c r="I540" i="19"/>
  <c r="E540" i="19"/>
  <c r="G540" i="19" s="1"/>
  <c r="AA539" i="19"/>
  <c r="X539" i="19"/>
  <c r="R539" i="19"/>
  <c r="T539" i="19" s="1"/>
  <c r="O539" i="19"/>
  <c r="P539" i="19" s="1"/>
  <c r="N539" i="19"/>
  <c r="I539" i="19"/>
  <c r="E539" i="19"/>
  <c r="G539" i="19" s="1"/>
  <c r="AA538" i="19"/>
  <c r="X538" i="19"/>
  <c r="R538" i="19"/>
  <c r="T538" i="19" s="1"/>
  <c r="O538" i="19"/>
  <c r="P538" i="19" s="1"/>
  <c r="N538" i="19"/>
  <c r="I538" i="19"/>
  <c r="E538" i="19"/>
  <c r="G538" i="19" s="1"/>
  <c r="AA537" i="19"/>
  <c r="X537" i="19"/>
  <c r="R537" i="19"/>
  <c r="T537" i="19" s="1"/>
  <c r="O537" i="19"/>
  <c r="P537" i="19" s="1"/>
  <c r="N537" i="19"/>
  <c r="I537" i="19"/>
  <c r="E537" i="19"/>
  <c r="G537" i="19" s="1"/>
  <c r="AA536" i="19"/>
  <c r="X536" i="19"/>
  <c r="R536" i="19"/>
  <c r="T536" i="19" s="1"/>
  <c r="O536" i="19"/>
  <c r="P536" i="19" s="1"/>
  <c r="N536" i="19"/>
  <c r="I536" i="19"/>
  <c r="E536" i="19"/>
  <c r="G536" i="19" s="1"/>
  <c r="AA535" i="19"/>
  <c r="X535" i="19"/>
  <c r="R535" i="19"/>
  <c r="T535" i="19" s="1"/>
  <c r="O535" i="19"/>
  <c r="P535" i="19" s="1"/>
  <c r="N535" i="19"/>
  <c r="I535" i="19"/>
  <c r="E535" i="19"/>
  <c r="G535" i="19" s="1"/>
  <c r="AA534" i="19"/>
  <c r="X534" i="19"/>
  <c r="R534" i="19"/>
  <c r="T534" i="19" s="1"/>
  <c r="O534" i="19"/>
  <c r="P534" i="19" s="1"/>
  <c r="N534" i="19"/>
  <c r="I534" i="19"/>
  <c r="E534" i="19"/>
  <c r="G534" i="19" s="1"/>
  <c r="AA533" i="19"/>
  <c r="X533" i="19"/>
  <c r="R533" i="19"/>
  <c r="T533" i="19" s="1"/>
  <c r="O533" i="19"/>
  <c r="P533" i="19" s="1"/>
  <c r="N533" i="19"/>
  <c r="I533" i="19"/>
  <c r="E533" i="19"/>
  <c r="G533" i="19" s="1"/>
  <c r="AA532" i="19"/>
  <c r="X532" i="19"/>
  <c r="R532" i="19"/>
  <c r="T532" i="19" s="1"/>
  <c r="O532" i="19"/>
  <c r="P532" i="19" s="1"/>
  <c r="N532" i="19"/>
  <c r="I532" i="19"/>
  <c r="E532" i="19"/>
  <c r="G532" i="19" s="1"/>
  <c r="AA531" i="19"/>
  <c r="X531" i="19"/>
  <c r="R531" i="19"/>
  <c r="T531" i="19" s="1"/>
  <c r="O531" i="19"/>
  <c r="P531" i="19" s="1"/>
  <c r="N531" i="19"/>
  <c r="I531" i="19"/>
  <c r="E531" i="19"/>
  <c r="G531" i="19" s="1"/>
  <c r="AA530" i="19"/>
  <c r="X530" i="19"/>
  <c r="R530" i="19"/>
  <c r="T530" i="19" s="1"/>
  <c r="O530" i="19"/>
  <c r="P530" i="19" s="1"/>
  <c r="N530" i="19"/>
  <c r="I530" i="19"/>
  <c r="E530" i="19"/>
  <c r="G530" i="19" s="1"/>
  <c r="AA529" i="19"/>
  <c r="X529" i="19"/>
  <c r="R529" i="19"/>
  <c r="T529" i="19" s="1"/>
  <c r="O529" i="19"/>
  <c r="P529" i="19" s="1"/>
  <c r="N529" i="19"/>
  <c r="I529" i="19"/>
  <c r="E529" i="19"/>
  <c r="G529" i="19" s="1"/>
  <c r="AA528" i="19"/>
  <c r="X528" i="19"/>
  <c r="R528" i="19"/>
  <c r="T528" i="19" s="1"/>
  <c r="O528" i="19"/>
  <c r="P528" i="19" s="1"/>
  <c r="N528" i="19"/>
  <c r="I528" i="19"/>
  <c r="E528" i="19"/>
  <c r="G528" i="19" s="1"/>
  <c r="AA527" i="19"/>
  <c r="X527" i="19"/>
  <c r="R527" i="19"/>
  <c r="T527" i="19" s="1"/>
  <c r="O527" i="19"/>
  <c r="P527" i="19" s="1"/>
  <c r="N527" i="19"/>
  <c r="I527" i="19"/>
  <c r="E527" i="19"/>
  <c r="G527" i="19" s="1"/>
  <c r="AA526" i="19"/>
  <c r="X526" i="19"/>
  <c r="R526" i="19"/>
  <c r="T526" i="19" s="1"/>
  <c r="O526" i="19"/>
  <c r="P526" i="19" s="1"/>
  <c r="N526" i="19"/>
  <c r="I526" i="19"/>
  <c r="E526" i="19"/>
  <c r="G526" i="19" s="1"/>
  <c r="AA525" i="19"/>
  <c r="X525" i="19"/>
  <c r="R525" i="19"/>
  <c r="T525" i="19" s="1"/>
  <c r="O525" i="19"/>
  <c r="P525" i="19" s="1"/>
  <c r="N525" i="19"/>
  <c r="I525" i="19"/>
  <c r="E525" i="19"/>
  <c r="G525" i="19" s="1"/>
  <c r="AA524" i="19"/>
  <c r="X524" i="19"/>
  <c r="R524" i="19"/>
  <c r="T524" i="19" s="1"/>
  <c r="O524" i="19"/>
  <c r="P524" i="19" s="1"/>
  <c r="N524" i="19"/>
  <c r="I524" i="19"/>
  <c r="E524" i="19"/>
  <c r="G524" i="19" s="1"/>
  <c r="AA523" i="19"/>
  <c r="X523" i="19"/>
  <c r="R523" i="19"/>
  <c r="T523" i="19" s="1"/>
  <c r="O523" i="19"/>
  <c r="P523" i="19" s="1"/>
  <c r="N523" i="19"/>
  <c r="I523" i="19"/>
  <c r="E523" i="19"/>
  <c r="G523" i="19" s="1"/>
  <c r="AA522" i="19"/>
  <c r="X522" i="19"/>
  <c r="R522" i="19"/>
  <c r="T522" i="19" s="1"/>
  <c r="O522" i="19"/>
  <c r="P522" i="19" s="1"/>
  <c r="N522" i="19"/>
  <c r="I522" i="19"/>
  <c r="E522" i="19"/>
  <c r="G522" i="19" s="1"/>
  <c r="AA521" i="19"/>
  <c r="X521" i="19"/>
  <c r="R521" i="19"/>
  <c r="T521" i="19" s="1"/>
  <c r="O521" i="19"/>
  <c r="P521" i="19" s="1"/>
  <c r="N521" i="19"/>
  <c r="I521" i="19"/>
  <c r="E521" i="19"/>
  <c r="G521" i="19" s="1"/>
  <c r="AA520" i="19"/>
  <c r="X520" i="19"/>
  <c r="R520" i="19"/>
  <c r="T520" i="19" s="1"/>
  <c r="O520" i="19"/>
  <c r="P520" i="19" s="1"/>
  <c r="N520" i="19"/>
  <c r="I520" i="19"/>
  <c r="E520" i="19"/>
  <c r="G520" i="19" s="1"/>
  <c r="AA519" i="19"/>
  <c r="X519" i="19"/>
  <c r="R519" i="19"/>
  <c r="T519" i="19" s="1"/>
  <c r="O519" i="19"/>
  <c r="P519" i="19" s="1"/>
  <c r="N519" i="19"/>
  <c r="I519" i="19"/>
  <c r="E519" i="19"/>
  <c r="G519" i="19" s="1"/>
  <c r="AA518" i="19"/>
  <c r="X518" i="19"/>
  <c r="R518" i="19"/>
  <c r="T518" i="19" s="1"/>
  <c r="O518" i="19"/>
  <c r="P518" i="19" s="1"/>
  <c r="N518" i="19"/>
  <c r="I518" i="19"/>
  <c r="E518" i="19"/>
  <c r="G518" i="19" s="1"/>
  <c r="AA517" i="19"/>
  <c r="X517" i="19"/>
  <c r="R517" i="19"/>
  <c r="T517" i="19" s="1"/>
  <c r="O517" i="19"/>
  <c r="P517" i="19" s="1"/>
  <c r="N517" i="19"/>
  <c r="I517" i="19"/>
  <c r="E517" i="19"/>
  <c r="G517" i="19" s="1"/>
  <c r="AA516" i="19"/>
  <c r="X516" i="19"/>
  <c r="R516" i="19"/>
  <c r="T516" i="19" s="1"/>
  <c r="O516" i="19"/>
  <c r="P516" i="19" s="1"/>
  <c r="N516" i="19"/>
  <c r="I516" i="19"/>
  <c r="E516" i="19"/>
  <c r="G516" i="19" s="1"/>
  <c r="AA515" i="19"/>
  <c r="X515" i="19"/>
  <c r="R515" i="19"/>
  <c r="T515" i="19" s="1"/>
  <c r="O515" i="19"/>
  <c r="P515" i="19" s="1"/>
  <c r="N515" i="19"/>
  <c r="I515" i="19"/>
  <c r="E515" i="19"/>
  <c r="G515" i="19" s="1"/>
  <c r="AA514" i="19"/>
  <c r="X514" i="19"/>
  <c r="R514" i="19"/>
  <c r="T514" i="19" s="1"/>
  <c r="O514" i="19"/>
  <c r="P514" i="19" s="1"/>
  <c r="N514" i="19"/>
  <c r="I514" i="19"/>
  <c r="E514" i="19"/>
  <c r="G514" i="19" s="1"/>
  <c r="AA513" i="19"/>
  <c r="X513" i="19"/>
  <c r="R513" i="19"/>
  <c r="T513" i="19" s="1"/>
  <c r="O513" i="19"/>
  <c r="P513" i="19" s="1"/>
  <c r="N513" i="19"/>
  <c r="I513" i="19"/>
  <c r="E513" i="19"/>
  <c r="G513" i="19" s="1"/>
  <c r="AA512" i="19"/>
  <c r="X512" i="19"/>
  <c r="R512" i="19"/>
  <c r="T512" i="19" s="1"/>
  <c r="O512" i="19"/>
  <c r="P512" i="19" s="1"/>
  <c r="N512" i="19"/>
  <c r="I512" i="19"/>
  <c r="E512" i="19"/>
  <c r="G512" i="19" s="1"/>
  <c r="AA511" i="19"/>
  <c r="X511" i="19"/>
  <c r="R511" i="19"/>
  <c r="T511" i="19" s="1"/>
  <c r="O511" i="19"/>
  <c r="P511" i="19" s="1"/>
  <c r="N511" i="19"/>
  <c r="I511" i="19"/>
  <c r="E511" i="19"/>
  <c r="G511" i="19" s="1"/>
  <c r="AA510" i="19"/>
  <c r="X510" i="19"/>
  <c r="R510" i="19"/>
  <c r="T510" i="19" s="1"/>
  <c r="O510" i="19"/>
  <c r="P510" i="19" s="1"/>
  <c r="N510" i="19"/>
  <c r="I510" i="19"/>
  <c r="E510" i="19"/>
  <c r="G510" i="19" s="1"/>
  <c r="AA509" i="19"/>
  <c r="X509" i="19"/>
  <c r="R509" i="19"/>
  <c r="T509" i="19" s="1"/>
  <c r="O509" i="19"/>
  <c r="P509" i="19" s="1"/>
  <c r="N509" i="19"/>
  <c r="I509" i="19"/>
  <c r="E509" i="19"/>
  <c r="G509" i="19" s="1"/>
  <c r="AA508" i="19"/>
  <c r="X508" i="19"/>
  <c r="R508" i="19"/>
  <c r="T508" i="19" s="1"/>
  <c r="O508" i="19"/>
  <c r="P508" i="19" s="1"/>
  <c r="N508" i="19"/>
  <c r="I508" i="19"/>
  <c r="E508" i="19"/>
  <c r="G508" i="19" s="1"/>
  <c r="AA507" i="19"/>
  <c r="X507" i="19"/>
  <c r="R507" i="19"/>
  <c r="T507" i="19" s="1"/>
  <c r="O507" i="19"/>
  <c r="P507" i="19" s="1"/>
  <c r="N507" i="19"/>
  <c r="I507" i="19"/>
  <c r="E507" i="19"/>
  <c r="G507" i="19" s="1"/>
  <c r="AA506" i="19"/>
  <c r="X506" i="19"/>
  <c r="R506" i="19"/>
  <c r="T506" i="19" s="1"/>
  <c r="O506" i="19"/>
  <c r="P506" i="19" s="1"/>
  <c r="N506" i="19"/>
  <c r="I506" i="19"/>
  <c r="E506" i="19"/>
  <c r="G506" i="19" s="1"/>
  <c r="AA505" i="19"/>
  <c r="X505" i="19"/>
  <c r="R505" i="19"/>
  <c r="T505" i="19" s="1"/>
  <c r="O505" i="19"/>
  <c r="P505" i="19" s="1"/>
  <c r="N505" i="19"/>
  <c r="I505" i="19"/>
  <c r="E505" i="19"/>
  <c r="G505" i="19" s="1"/>
  <c r="AA504" i="19"/>
  <c r="X504" i="19"/>
  <c r="R504" i="19"/>
  <c r="T504" i="19" s="1"/>
  <c r="O504" i="19"/>
  <c r="P504" i="19" s="1"/>
  <c r="N504" i="19"/>
  <c r="I504" i="19"/>
  <c r="E504" i="19"/>
  <c r="G504" i="19" s="1"/>
  <c r="AA503" i="19"/>
  <c r="X503" i="19"/>
  <c r="R503" i="19"/>
  <c r="T503" i="19" s="1"/>
  <c r="O503" i="19"/>
  <c r="P503" i="19" s="1"/>
  <c r="N503" i="19"/>
  <c r="I503" i="19"/>
  <c r="E503" i="19"/>
  <c r="G503" i="19" s="1"/>
  <c r="AA502" i="19"/>
  <c r="X502" i="19"/>
  <c r="R502" i="19"/>
  <c r="T502" i="19" s="1"/>
  <c r="O502" i="19"/>
  <c r="P502" i="19" s="1"/>
  <c r="N502" i="19"/>
  <c r="I502" i="19"/>
  <c r="E502" i="19"/>
  <c r="G502" i="19" s="1"/>
  <c r="AA501" i="19"/>
  <c r="X501" i="19"/>
  <c r="R501" i="19"/>
  <c r="T501" i="19" s="1"/>
  <c r="O501" i="19"/>
  <c r="P501" i="19" s="1"/>
  <c r="N501" i="19"/>
  <c r="I501" i="19"/>
  <c r="E501" i="19"/>
  <c r="G501" i="19" s="1"/>
  <c r="AA500" i="19"/>
  <c r="X500" i="19"/>
  <c r="R500" i="19"/>
  <c r="T500" i="19" s="1"/>
  <c r="O500" i="19"/>
  <c r="P500" i="19" s="1"/>
  <c r="N500" i="19"/>
  <c r="I500" i="19"/>
  <c r="E500" i="19"/>
  <c r="G500" i="19" s="1"/>
  <c r="AA499" i="19"/>
  <c r="X499" i="19"/>
  <c r="R499" i="19"/>
  <c r="T499" i="19" s="1"/>
  <c r="O499" i="19"/>
  <c r="P499" i="19" s="1"/>
  <c r="N499" i="19"/>
  <c r="I499" i="19"/>
  <c r="E499" i="19"/>
  <c r="G499" i="19" s="1"/>
  <c r="AA498" i="19"/>
  <c r="X498" i="19"/>
  <c r="R498" i="19"/>
  <c r="T498" i="19" s="1"/>
  <c r="O498" i="19"/>
  <c r="P498" i="19" s="1"/>
  <c r="N498" i="19"/>
  <c r="I498" i="19"/>
  <c r="E498" i="19"/>
  <c r="G498" i="19" s="1"/>
  <c r="AA497" i="19"/>
  <c r="X497" i="19"/>
  <c r="R497" i="19"/>
  <c r="T497" i="19" s="1"/>
  <c r="O497" i="19"/>
  <c r="P497" i="19" s="1"/>
  <c r="N497" i="19"/>
  <c r="I497" i="19"/>
  <c r="E497" i="19"/>
  <c r="G497" i="19" s="1"/>
  <c r="AA496" i="19"/>
  <c r="X496" i="19"/>
  <c r="R496" i="19"/>
  <c r="T496" i="19" s="1"/>
  <c r="O496" i="19"/>
  <c r="P496" i="19" s="1"/>
  <c r="N496" i="19"/>
  <c r="I496" i="19"/>
  <c r="E496" i="19"/>
  <c r="G496" i="19" s="1"/>
  <c r="AA495" i="19"/>
  <c r="X495" i="19"/>
  <c r="R495" i="19"/>
  <c r="T495" i="19" s="1"/>
  <c r="O495" i="19"/>
  <c r="P495" i="19" s="1"/>
  <c r="N495" i="19"/>
  <c r="I495" i="19"/>
  <c r="E495" i="19"/>
  <c r="G495" i="19" s="1"/>
  <c r="AA494" i="19"/>
  <c r="X494" i="19"/>
  <c r="R494" i="19"/>
  <c r="T494" i="19" s="1"/>
  <c r="O494" i="19"/>
  <c r="P494" i="19" s="1"/>
  <c r="N494" i="19"/>
  <c r="I494" i="19"/>
  <c r="E494" i="19"/>
  <c r="G494" i="19" s="1"/>
  <c r="AA493" i="19"/>
  <c r="X493" i="19"/>
  <c r="R493" i="19"/>
  <c r="T493" i="19" s="1"/>
  <c r="O493" i="19"/>
  <c r="P493" i="19" s="1"/>
  <c r="N493" i="19"/>
  <c r="I493" i="19"/>
  <c r="E493" i="19"/>
  <c r="G493" i="19" s="1"/>
  <c r="AA492" i="19"/>
  <c r="X492" i="19"/>
  <c r="R492" i="19"/>
  <c r="T492" i="19" s="1"/>
  <c r="O492" i="19"/>
  <c r="P492" i="19" s="1"/>
  <c r="N492" i="19"/>
  <c r="I492" i="19"/>
  <c r="E492" i="19"/>
  <c r="G492" i="19" s="1"/>
  <c r="AA491" i="19"/>
  <c r="X491" i="19"/>
  <c r="R491" i="19"/>
  <c r="T491" i="19" s="1"/>
  <c r="O491" i="19"/>
  <c r="P491" i="19" s="1"/>
  <c r="N491" i="19"/>
  <c r="I491" i="19"/>
  <c r="E491" i="19"/>
  <c r="G491" i="19" s="1"/>
  <c r="AA490" i="19"/>
  <c r="X490" i="19"/>
  <c r="R490" i="19"/>
  <c r="T490" i="19" s="1"/>
  <c r="O490" i="19"/>
  <c r="P490" i="19" s="1"/>
  <c r="N490" i="19"/>
  <c r="I490" i="19"/>
  <c r="E490" i="19"/>
  <c r="G490" i="19" s="1"/>
  <c r="AA489" i="19"/>
  <c r="X489" i="19"/>
  <c r="R489" i="19"/>
  <c r="T489" i="19" s="1"/>
  <c r="O489" i="19"/>
  <c r="P489" i="19" s="1"/>
  <c r="N489" i="19"/>
  <c r="I489" i="19"/>
  <c r="E489" i="19"/>
  <c r="G489" i="19" s="1"/>
  <c r="AA488" i="19"/>
  <c r="X488" i="19"/>
  <c r="R488" i="19"/>
  <c r="T488" i="19" s="1"/>
  <c r="O488" i="19"/>
  <c r="P488" i="19" s="1"/>
  <c r="N488" i="19"/>
  <c r="I488" i="19"/>
  <c r="E488" i="19"/>
  <c r="G488" i="19" s="1"/>
  <c r="AA487" i="19"/>
  <c r="X487" i="19"/>
  <c r="R487" i="19"/>
  <c r="T487" i="19" s="1"/>
  <c r="O487" i="19"/>
  <c r="P487" i="19" s="1"/>
  <c r="N487" i="19"/>
  <c r="I487" i="19"/>
  <c r="E487" i="19"/>
  <c r="G487" i="19" s="1"/>
  <c r="AA486" i="19"/>
  <c r="X486" i="19"/>
  <c r="R486" i="19"/>
  <c r="T486" i="19" s="1"/>
  <c r="O486" i="19"/>
  <c r="P486" i="19" s="1"/>
  <c r="N486" i="19"/>
  <c r="I486" i="19"/>
  <c r="E486" i="19"/>
  <c r="G486" i="19" s="1"/>
  <c r="AA485" i="19"/>
  <c r="X485" i="19"/>
  <c r="R485" i="19"/>
  <c r="T485" i="19" s="1"/>
  <c r="O485" i="19"/>
  <c r="P485" i="19" s="1"/>
  <c r="N485" i="19"/>
  <c r="I485" i="19"/>
  <c r="E485" i="19"/>
  <c r="G485" i="19" s="1"/>
  <c r="AA484" i="19"/>
  <c r="X484" i="19"/>
  <c r="R484" i="19"/>
  <c r="T484" i="19" s="1"/>
  <c r="O484" i="19"/>
  <c r="P484" i="19" s="1"/>
  <c r="N484" i="19"/>
  <c r="I484" i="19"/>
  <c r="E484" i="19"/>
  <c r="G484" i="19" s="1"/>
  <c r="AA483" i="19"/>
  <c r="X483" i="19"/>
  <c r="R483" i="19"/>
  <c r="T483" i="19" s="1"/>
  <c r="O483" i="19"/>
  <c r="P483" i="19" s="1"/>
  <c r="N483" i="19"/>
  <c r="I483" i="19"/>
  <c r="E483" i="19"/>
  <c r="G483" i="19" s="1"/>
  <c r="AA482" i="19"/>
  <c r="X482" i="19"/>
  <c r="R482" i="19"/>
  <c r="T482" i="19" s="1"/>
  <c r="O482" i="19"/>
  <c r="P482" i="19" s="1"/>
  <c r="N482" i="19"/>
  <c r="I482" i="19"/>
  <c r="E482" i="19"/>
  <c r="G482" i="19" s="1"/>
  <c r="AA481" i="19"/>
  <c r="X481" i="19"/>
  <c r="R481" i="19"/>
  <c r="T481" i="19" s="1"/>
  <c r="O481" i="19"/>
  <c r="P481" i="19" s="1"/>
  <c r="N481" i="19"/>
  <c r="I481" i="19"/>
  <c r="E481" i="19"/>
  <c r="G481" i="19" s="1"/>
  <c r="AA480" i="19"/>
  <c r="X480" i="19"/>
  <c r="R480" i="19"/>
  <c r="T480" i="19" s="1"/>
  <c r="O480" i="19"/>
  <c r="P480" i="19" s="1"/>
  <c r="N480" i="19"/>
  <c r="I480" i="19"/>
  <c r="E480" i="19"/>
  <c r="G480" i="19" s="1"/>
  <c r="AA479" i="19"/>
  <c r="X479" i="19"/>
  <c r="R479" i="19"/>
  <c r="T479" i="19" s="1"/>
  <c r="O479" i="19"/>
  <c r="P479" i="19" s="1"/>
  <c r="N479" i="19"/>
  <c r="I479" i="19"/>
  <c r="E479" i="19"/>
  <c r="G479" i="19" s="1"/>
  <c r="AA478" i="19"/>
  <c r="X478" i="19"/>
  <c r="R478" i="19"/>
  <c r="T478" i="19" s="1"/>
  <c r="O478" i="19"/>
  <c r="P478" i="19" s="1"/>
  <c r="N478" i="19"/>
  <c r="I478" i="19"/>
  <c r="E478" i="19"/>
  <c r="G478" i="19" s="1"/>
  <c r="AA477" i="19"/>
  <c r="X477" i="19"/>
  <c r="R477" i="19"/>
  <c r="T477" i="19" s="1"/>
  <c r="O477" i="19"/>
  <c r="P477" i="19" s="1"/>
  <c r="N477" i="19"/>
  <c r="I477" i="19"/>
  <c r="E477" i="19"/>
  <c r="G477" i="19" s="1"/>
  <c r="AA476" i="19"/>
  <c r="X476" i="19"/>
  <c r="R476" i="19"/>
  <c r="T476" i="19" s="1"/>
  <c r="O476" i="19"/>
  <c r="P476" i="19" s="1"/>
  <c r="N476" i="19"/>
  <c r="I476" i="19"/>
  <c r="E476" i="19"/>
  <c r="G476" i="19" s="1"/>
  <c r="AA475" i="19"/>
  <c r="X475" i="19"/>
  <c r="R475" i="19"/>
  <c r="T475" i="19" s="1"/>
  <c r="O475" i="19"/>
  <c r="P475" i="19" s="1"/>
  <c r="N475" i="19"/>
  <c r="I475" i="19"/>
  <c r="E475" i="19"/>
  <c r="G475" i="19" s="1"/>
  <c r="AA474" i="19"/>
  <c r="X474" i="19"/>
  <c r="R474" i="19"/>
  <c r="T474" i="19" s="1"/>
  <c r="O474" i="19"/>
  <c r="P474" i="19" s="1"/>
  <c r="N474" i="19"/>
  <c r="I474" i="19"/>
  <c r="E474" i="19"/>
  <c r="G474" i="19" s="1"/>
  <c r="AA473" i="19"/>
  <c r="X473" i="19"/>
  <c r="R473" i="19"/>
  <c r="T473" i="19" s="1"/>
  <c r="O473" i="19"/>
  <c r="P473" i="19" s="1"/>
  <c r="N473" i="19"/>
  <c r="I473" i="19"/>
  <c r="E473" i="19"/>
  <c r="G473" i="19" s="1"/>
  <c r="AA472" i="19"/>
  <c r="X472" i="19"/>
  <c r="R472" i="19"/>
  <c r="T472" i="19" s="1"/>
  <c r="O472" i="19"/>
  <c r="P472" i="19" s="1"/>
  <c r="N472" i="19"/>
  <c r="I472" i="19"/>
  <c r="E472" i="19"/>
  <c r="G472" i="19" s="1"/>
  <c r="AA471" i="19"/>
  <c r="X471" i="19"/>
  <c r="R471" i="19"/>
  <c r="T471" i="19" s="1"/>
  <c r="O471" i="19"/>
  <c r="P471" i="19" s="1"/>
  <c r="N471" i="19"/>
  <c r="I471" i="19"/>
  <c r="E471" i="19"/>
  <c r="G471" i="19" s="1"/>
  <c r="AA470" i="19"/>
  <c r="X470" i="19"/>
  <c r="R470" i="19"/>
  <c r="T470" i="19" s="1"/>
  <c r="O470" i="19"/>
  <c r="P470" i="19" s="1"/>
  <c r="N470" i="19"/>
  <c r="I470" i="19"/>
  <c r="E470" i="19"/>
  <c r="G470" i="19" s="1"/>
  <c r="AA469" i="19"/>
  <c r="X469" i="19"/>
  <c r="R469" i="19"/>
  <c r="T469" i="19" s="1"/>
  <c r="O469" i="19"/>
  <c r="P469" i="19" s="1"/>
  <c r="N469" i="19"/>
  <c r="I469" i="19"/>
  <c r="E469" i="19"/>
  <c r="G469" i="19" s="1"/>
  <c r="AA468" i="19"/>
  <c r="X468" i="19"/>
  <c r="R468" i="19"/>
  <c r="T468" i="19" s="1"/>
  <c r="O468" i="19"/>
  <c r="P468" i="19" s="1"/>
  <c r="N468" i="19"/>
  <c r="I468" i="19"/>
  <c r="E468" i="19"/>
  <c r="G468" i="19" s="1"/>
  <c r="AA467" i="19"/>
  <c r="X467" i="19"/>
  <c r="R467" i="19"/>
  <c r="T467" i="19" s="1"/>
  <c r="O467" i="19"/>
  <c r="P467" i="19" s="1"/>
  <c r="N467" i="19"/>
  <c r="I467" i="19"/>
  <c r="E467" i="19"/>
  <c r="G467" i="19" s="1"/>
  <c r="AA466" i="19"/>
  <c r="X466" i="19"/>
  <c r="R466" i="19"/>
  <c r="T466" i="19" s="1"/>
  <c r="O466" i="19"/>
  <c r="P466" i="19" s="1"/>
  <c r="N466" i="19"/>
  <c r="I466" i="19"/>
  <c r="E466" i="19"/>
  <c r="G466" i="19" s="1"/>
  <c r="AA465" i="19"/>
  <c r="X465" i="19"/>
  <c r="R465" i="19"/>
  <c r="T465" i="19" s="1"/>
  <c r="O465" i="19"/>
  <c r="P465" i="19" s="1"/>
  <c r="N465" i="19"/>
  <c r="I465" i="19"/>
  <c r="E465" i="19"/>
  <c r="G465" i="19" s="1"/>
  <c r="AA464" i="19"/>
  <c r="X464" i="19"/>
  <c r="R464" i="19"/>
  <c r="T464" i="19" s="1"/>
  <c r="O464" i="19"/>
  <c r="P464" i="19" s="1"/>
  <c r="N464" i="19"/>
  <c r="I464" i="19"/>
  <c r="E464" i="19"/>
  <c r="G464" i="19" s="1"/>
  <c r="AA463" i="19"/>
  <c r="X463" i="19"/>
  <c r="R463" i="19"/>
  <c r="T463" i="19" s="1"/>
  <c r="O463" i="19"/>
  <c r="P463" i="19" s="1"/>
  <c r="N463" i="19"/>
  <c r="I463" i="19"/>
  <c r="E463" i="19"/>
  <c r="G463" i="19" s="1"/>
  <c r="AA462" i="19"/>
  <c r="X462" i="19"/>
  <c r="R462" i="19"/>
  <c r="T462" i="19" s="1"/>
  <c r="O462" i="19"/>
  <c r="P462" i="19" s="1"/>
  <c r="N462" i="19"/>
  <c r="I462" i="19"/>
  <c r="E462" i="19"/>
  <c r="G462" i="19" s="1"/>
  <c r="AA461" i="19"/>
  <c r="X461" i="19"/>
  <c r="R461" i="19"/>
  <c r="T461" i="19" s="1"/>
  <c r="O461" i="19"/>
  <c r="P461" i="19" s="1"/>
  <c r="N461" i="19"/>
  <c r="I461" i="19"/>
  <c r="E461" i="19"/>
  <c r="G461" i="19" s="1"/>
  <c r="AA460" i="19"/>
  <c r="X460" i="19"/>
  <c r="R460" i="19"/>
  <c r="T460" i="19" s="1"/>
  <c r="O460" i="19"/>
  <c r="P460" i="19" s="1"/>
  <c r="N460" i="19"/>
  <c r="I460" i="19"/>
  <c r="E460" i="19"/>
  <c r="G460" i="19" s="1"/>
  <c r="AA459" i="19"/>
  <c r="X459" i="19"/>
  <c r="R459" i="19"/>
  <c r="T459" i="19" s="1"/>
  <c r="O459" i="19"/>
  <c r="P459" i="19" s="1"/>
  <c r="N459" i="19"/>
  <c r="I459" i="19"/>
  <c r="E459" i="19"/>
  <c r="G459" i="19" s="1"/>
  <c r="AA458" i="19"/>
  <c r="X458" i="19"/>
  <c r="R458" i="19"/>
  <c r="T458" i="19" s="1"/>
  <c r="O458" i="19"/>
  <c r="P458" i="19" s="1"/>
  <c r="N458" i="19"/>
  <c r="I458" i="19"/>
  <c r="E458" i="19"/>
  <c r="G458" i="19" s="1"/>
  <c r="AA457" i="19"/>
  <c r="X457" i="19"/>
  <c r="R457" i="19"/>
  <c r="T457" i="19" s="1"/>
  <c r="O457" i="19"/>
  <c r="P457" i="19" s="1"/>
  <c r="N457" i="19"/>
  <c r="I457" i="19"/>
  <c r="E457" i="19"/>
  <c r="G457" i="19" s="1"/>
  <c r="AA456" i="19"/>
  <c r="X456" i="19"/>
  <c r="R456" i="19"/>
  <c r="T456" i="19" s="1"/>
  <c r="O456" i="19"/>
  <c r="P456" i="19" s="1"/>
  <c r="N456" i="19"/>
  <c r="I456" i="19"/>
  <c r="E456" i="19"/>
  <c r="G456" i="19" s="1"/>
  <c r="AA455" i="19"/>
  <c r="X455" i="19"/>
  <c r="R455" i="19"/>
  <c r="T455" i="19" s="1"/>
  <c r="O455" i="19"/>
  <c r="P455" i="19" s="1"/>
  <c r="N455" i="19"/>
  <c r="I455" i="19"/>
  <c r="E455" i="19"/>
  <c r="G455" i="19" s="1"/>
  <c r="AA454" i="19"/>
  <c r="X454" i="19"/>
  <c r="R454" i="19"/>
  <c r="T454" i="19" s="1"/>
  <c r="O454" i="19"/>
  <c r="P454" i="19" s="1"/>
  <c r="N454" i="19"/>
  <c r="I454" i="19"/>
  <c r="E454" i="19"/>
  <c r="G454" i="19" s="1"/>
  <c r="AA453" i="19"/>
  <c r="X453" i="19"/>
  <c r="R453" i="19"/>
  <c r="T453" i="19" s="1"/>
  <c r="O453" i="19"/>
  <c r="P453" i="19" s="1"/>
  <c r="N453" i="19"/>
  <c r="I453" i="19"/>
  <c r="E453" i="19"/>
  <c r="G453" i="19" s="1"/>
  <c r="AA452" i="19"/>
  <c r="X452" i="19"/>
  <c r="R452" i="19"/>
  <c r="T452" i="19" s="1"/>
  <c r="O452" i="19"/>
  <c r="P452" i="19" s="1"/>
  <c r="N452" i="19"/>
  <c r="I452" i="19"/>
  <c r="E452" i="19"/>
  <c r="G452" i="19" s="1"/>
  <c r="AA451" i="19"/>
  <c r="X451" i="19"/>
  <c r="R451" i="19"/>
  <c r="T451" i="19" s="1"/>
  <c r="O451" i="19"/>
  <c r="P451" i="19" s="1"/>
  <c r="N451" i="19"/>
  <c r="I451" i="19"/>
  <c r="E451" i="19"/>
  <c r="G451" i="19" s="1"/>
  <c r="AA450" i="19"/>
  <c r="X450" i="19"/>
  <c r="R450" i="19"/>
  <c r="T450" i="19" s="1"/>
  <c r="O450" i="19"/>
  <c r="P450" i="19" s="1"/>
  <c r="N450" i="19"/>
  <c r="I450" i="19"/>
  <c r="E450" i="19"/>
  <c r="G450" i="19" s="1"/>
  <c r="AA449" i="19"/>
  <c r="X449" i="19"/>
  <c r="R449" i="19"/>
  <c r="T449" i="19" s="1"/>
  <c r="O449" i="19"/>
  <c r="P449" i="19" s="1"/>
  <c r="N449" i="19"/>
  <c r="I449" i="19"/>
  <c r="E449" i="19"/>
  <c r="G449" i="19" s="1"/>
  <c r="AA448" i="19"/>
  <c r="X448" i="19"/>
  <c r="R448" i="19"/>
  <c r="T448" i="19" s="1"/>
  <c r="O448" i="19"/>
  <c r="P448" i="19" s="1"/>
  <c r="N448" i="19"/>
  <c r="I448" i="19"/>
  <c r="E448" i="19"/>
  <c r="G448" i="19" s="1"/>
  <c r="AA447" i="19"/>
  <c r="X447" i="19"/>
  <c r="R447" i="19"/>
  <c r="T447" i="19" s="1"/>
  <c r="O447" i="19"/>
  <c r="P447" i="19" s="1"/>
  <c r="N447" i="19"/>
  <c r="I447" i="19"/>
  <c r="E447" i="19"/>
  <c r="G447" i="19" s="1"/>
  <c r="AA446" i="19"/>
  <c r="X446" i="19"/>
  <c r="R446" i="19"/>
  <c r="T446" i="19" s="1"/>
  <c r="O446" i="19"/>
  <c r="P446" i="19" s="1"/>
  <c r="N446" i="19"/>
  <c r="I446" i="19"/>
  <c r="E446" i="19"/>
  <c r="G446" i="19" s="1"/>
  <c r="AA445" i="19"/>
  <c r="X445" i="19"/>
  <c r="R445" i="19"/>
  <c r="T445" i="19" s="1"/>
  <c r="O445" i="19"/>
  <c r="P445" i="19" s="1"/>
  <c r="N445" i="19"/>
  <c r="I445" i="19"/>
  <c r="E445" i="19"/>
  <c r="G445" i="19" s="1"/>
  <c r="AA444" i="19"/>
  <c r="X444" i="19"/>
  <c r="R444" i="19"/>
  <c r="T444" i="19" s="1"/>
  <c r="O444" i="19"/>
  <c r="P444" i="19" s="1"/>
  <c r="N444" i="19"/>
  <c r="I444" i="19"/>
  <c r="E444" i="19"/>
  <c r="G444" i="19" s="1"/>
  <c r="AA443" i="19"/>
  <c r="X443" i="19"/>
  <c r="R443" i="19"/>
  <c r="T443" i="19" s="1"/>
  <c r="O443" i="19"/>
  <c r="P443" i="19" s="1"/>
  <c r="N443" i="19"/>
  <c r="I443" i="19"/>
  <c r="E443" i="19"/>
  <c r="G443" i="19" s="1"/>
  <c r="AA442" i="19"/>
  <c r="X442" i="19"/>
  <c r="R442" i="19"/>
  <c r="T442" i="19" s="1"/>
  <c r="O442" i="19"/>
  <c r="P442" i="19" s="1"/>
  <c r="N442" i="19"/>
  <c r="I442" i="19"/>
  <c r="E442" i="19"/>
  <c r="G442" i="19" s="1"/>
  <c r="AA441" i="19"/>
  <c r="X441" i="19"/>
  <c r="R441" i="19"/>
  <c r="T441" i="19" s="1"/>
  <c r="O441" i="19"/>
  <c r="P441" i="19" s="1"/>
  <c r="N441" i="19"/>
  <c r="I441" i="19"/>
  <c r="E441" i="19"/>
  <c r="G441" i="19" s="1"/>
  <c r="AA440" i="19"/>
  <c r="X440" i="19"/>
  <c r="R440" i="19"/>
  <c r="T440" i="19" s="1"/>
  <c r="O440" i="19"/>
  <c r="P440" i="19" s="1"/>
  <c r="N440" i="19"/>
  <c r="I440" i="19"/>
  <c r="E440" i="19"/>
  <c r="G440" i="19" s="1"/>
  <c r="AA439" i="19"/>
  <c r="X439" i="19"/>
  <c r="R439" i="19"/>
  <c r="T439" i="19" s="1"/>
  <c r="O439" i="19"/>
  <c r="P439" i="19" s="1"/>
  <c r="N439" i="19"/>
  <c r="I439" i="19"/>
  <c r="E439" i="19"/>
  <c r="G439" i="19" s="1"/>
  <c r="AA438" i="19"/>
  <c r="X438" i="19"/>
  <c r="R438" i="19"/>
  <c r="T438" i="19" s="1"/>
  <c r="O438" i="19"/>
  <c r="P438" i="19" s="1"/>
  <c r="N438" i="19"/>
  <c r="I438" i="19"/>
  <c r="E438" i="19"/>
  <c r="G438" i="19" s="1"/>
  <c r="AA437" i="19"/>
  <c r="X437" i="19"/>
  <c r="R437" i="19"/>
  <c r="T437" i="19" s="1"/>
  <c r="O437" i="19"/>
  <c r="P437" i="19" s="1"/>
  <c r="N437" i="19"/>
  <c r="I437" i="19"/>
  <c r="E437" i="19"/>
  <c r="G437" i="19" s="1"/>
  <c r="AA436" i="19"/>
  <c r="X436" i="19"/>
  <c r="R436" i="19"/>
  <c r="T436" i="19" s="1"/>
  <c r="O436" i="19"/>
  <c r="P436" i="19" s="1"/>
  <c r="N436" i="19"/>
  <c r="I436" i="19"/>
  <c r="E436" i="19"/>
  <c r="G436" i="19" s="1"/>
  <c r="AA435" i="19"/>
  <c r="X435" i="19"/>
  <c r="R435" i="19"/>
  <c r="T435" i="19" s="1"/>
  <c r="O435" i="19"/>
  <c r="P435" i="19" s="1"/>
  <c r="N435" i="19"/>
  <c r="I435" i="19"/>
  <c r="E435" i="19"/>
  <c r="G435" i="19" s="1"/>
  <c r="AA434" i="19"/>
  <c r="X434" i="19"/>
  <c r="R434" i="19"/>
  <c r="T434" i="19" s="1"/>
  <c r="O434" i="19"/>
  <c r="P434" i="19" s="1"/>
  <c r="N434" i="19"/>
  <c r="I434" i="19"/>
  <c r="E434" i="19"/>
  <c r="G434" i="19" s="1"/>
  <c r="AA433" i="19"/>
  <c r="X433" i="19"/>
  <c r="R433" i="19"/>
  <c r="T433" i="19" s="1"/>
  <c r="O433" i="19"/>
  <c r="P433" i="19" s="1"/>
  <c r="N433" i="19"/>
  <c r="I433" i="19"/>
  <c r="E433" i="19"/>
  <c r="G433" i="19" s="1"/>
  <c r="AA432" i="19"/>
  <c r="X432" i="19"/>
  <c r="R432" i="19"/>
  <c r="T432" i="19" s="1"/>
  <c r="O432" i="19"/>
  <c r="P432" i="19" s="1"/>
  <c r="N432" i="19"/>
  <c r="I432" i="19"/>
  <c r="E432" i="19"/>
  <c r="G432" i="19" s="1"/>
  <c r="AA431" i="19"/>
  <c r="X431" i="19"/>
  <c r="R431" i="19"/>
  <c r="T431" i="19" s="1"/>
  <c r="O431" i="19"/>
  <c r="P431" i="19" s="1"/>
  <c r="N431" i="19"/>
  <c r="I431" i="19"/>
  <c r="E431" i="19"/>
  <c r="G431" i="19" s="1"/>
  <c r="AA430" i="19"/>
  <c r="X430" i="19"/>
  <c r="R430" i="19"/>
  <c r="T430" i="19" s="1"/>
  <c r="O430" i="19"/>
  <c r="P430" i="19" s="1"/>
  <c r="N430" i="19"/>
  <c r="I430" i="19"/>
  <c r="E430" i="19"/>
  <c r="G430" i="19" s="1"/>
  <c r="AA429" i="19"/>
  <c r="X429" i="19"/>
  <c r="R429" i="19"/>
  <c r="T429" i="19" s="1"/>
  <c r="O429" i="19"/>
  <c r="P429" i="19" s="1"/>
  <c r="N429" i="19"/>
  <c r="I429" i="19"/>
  <c r="E429" i="19"/>
  <c r="G429" i="19" s="1"/>
  <c r="AA428" i="19"/>
  <c r="X428" i="19"/>
  <c r="R428" i="19"/>
  <c r="T428" i="19" s="1"/>
  <c r="O428" i="19"/>
  <c r="P428" i="19" s="1"/>
  <c r="N428" i="19"/>
  <c r="I428" i="19"/>
  <c r="E428" i="19"/>
  <c r="G428" i="19" s="1"/>
  <c r="AA427" i="19"/>
  <c r="X427" i="19"/>
  <c r="R427" i="19"/>
  <c r="T427" i="19" s="1"/>
  <c r="O427" i="19"/>
  <c r="P427" i="19" s="1"/>
  <c r="N427" i="19"/>
  <c r="I427" i="19"/>
  <c r="E427" i="19"/>
  <c r="G427" i="19" s="1"/>
  <c r="AA426" i="19"/>
  <c r="X426" i="19"/>
  <c r="R426" i="19"/>
  <c r="T426" i="19" s="1"/>
  <c r="O426" i="19"/>
  <c r="P426" i="19" s="1"/>
  <c r="N426" i="19"/>
  <c r="I426" i="19"/>
  <c r="E426" i="19"/>
  <c r="G426" i="19" s="1"/>
  <c r="AA425" i="19"/>
  <c r="X425" i="19"/>
  <c r="R425" i="19"/>
  <c r="T425" i="19" s="1"/>
  <c r="O425" i="19"/>
  <c r="P425" i="19" s="1"/>
  <c r="N425" i="19"/>
  <c r="I425" i="19"/>
  <c r="E425" i="19"/>
  <c r="G425" i="19" s="1"/>
  <c r="AA424" i="19"/>
  <c r="X424" i="19"/>
  <c r="R424" i="19"/>
  <c r="T424" i="19" s="1"/>
  <c r="O424" i="19"/>
  <c r="P424" i="19" s="1"/>
  <c r="N424" i="19"/>
  <c r="I424" i="19"/>
  <c r="E424" i="19"/>
  <c r="G424" i="19" s="1"/>
  <c r="AA423" i="19"/>
  <c r="X423" i="19"/>
  <c r="R423" i="19"/>
  <c r="T423" i="19" s="1"/>
  <c r="O423" i="19"/>
  <c r="P423" i="19" s="1"/>
  <c r="N423" i="19"/>
  <c r="I423" i="19"/>
  <c r="E423" i="19"/>
  <c r="G423" i="19" s="1"/>
  <c r="AA422" i="19"/>
  <c r="X422" i="19"/>
  <c r="R422" i="19"/>
  <c r="T422" i="19" s="1"/>
  <c r="O422" i="19"/>
  <c r="P422" i="19" s="1"/>
  <c r="N422" i="19"/>
  <c r="I422" i="19"/>
  <c r="E422" i="19"/>
  <c r="G422" i="19" s="1"/>
  <c r="AA421" i="19"/>
  <c r="X421" i="19"/>
  <c r="R421" i="19"/>
  <c r="T421" i="19" s="1"/>
  <c r="O421" i="19"/>
  <c r="P421" i="19" s="1"/>
  <c r="N421" i="19"/>
  <c r="I421" i="19"/>
  <c r="E421" i="19"/>
  <c r="G421" i="19" s="1"/>
  <c r="AA420" i="19"/>
  <c r="X420" i="19"/>
  <c r="R420" i="19"/>
  <c r="T420" i="19" s="1"/>
  <c r="O420" i="19"/>
  <c r="P420" i="19" s="1"/>
  <c r="N420" i="19"/>
  <c r="I420" i="19"/>
  <c r="E420" i="19"/>
  <c r="G420" i="19" s="1"/>
  <c r="AA419" i="19"/>
  <c r="X419" i="19"/>
  <c r="R419" i="19"/>
  <c r="T419" i="19" s="1"/>
  <c r="O419" i="19"/>
  <c r="P419" i="19" s="1"/>
  <c r="N419" i="19"/>
  <c r="I419" i="19"/>
  <c r="E419" i="19"/>
  <c r="G419" i="19" s="1"/>
  <c r="AA418" i="19"/>
  <c r="X418" i="19"/>
  <c r="R418" i="19"/>
  <c r="T418" i="19" s="1"/>
  <c r="O418" i="19"/>
  <c r="P418" i="19" s="1"/>
  <c r="N418" i="19"/>
  <c r="I418" i="19"/>
  <c r="E418" i="19"/>
  <c r="G418" i="19" s="1"/>
  <c r="AA417" i="19"/>
  <c r="X417" i="19"/>
  <c r="R417" i="19"/>
  <c r="T417" i="19" s="1"/>
  <c r="O417" i="19"/>
  <c r="P417" i="19" s="1"/>
  <c r="N417" i="19"/>
  <c r="I417" i="19"/>
  <c r="E417" i="19"/>
  <c r="G417" i="19" s="1"/>
  <c r="AA416" i="19"/>
  <c r="X416" i="19"/>
  <c r="R416" i="19"/>
  <c r="T416" i="19" s="1"/>
  <c r="O416" i="19"/>
  <c r="P416" i="19" s="1"/>
  <c r="N416" i="19"/>
  <c r="I416" i="19"/>
  <c r="E416" i="19"/>
  <c r="G416" i="19" s="1"/>
  <c r="AA415" i="19"/>
  <c r="X415" i="19"/>
  <c r="R415" i="19"/>
  <c r="T415" i="19" s="1"/>
  <c r="O415" i="19"/>
  <c r="P415" i="19" s="1"/>
  <c r="N415" i="19"/>
  <c r="I415" i="19"/>
  <c r="E415" i="19"/>
  <c r="G415" i="19" s="1"/>
  <c r="AA414" i="19"/>
  <c r="X414" i="19"/>
  <c r="R414" i="19"/>
  <c r="T414" i="19" s="1"/>
  <c r="O414" i="19"/>
  <c r="P414" i="19" s="1"/>
  <c r="N414" i="19"/>
  <c r="I414" i="19"/>
  <c r="E414" i="19"/>
  <c r="G414" i="19" s="1"/>
  <c r="AA413" i="19"/>
  <c r="X413" i="19"/>
  <c r="R413" i="19"/>
  <c r="T413" i="19" s="1"/>
  <c r="O413" i="19"/>
  <c r="P413" i="19" s="1"/>
  <c r="N413" i="19"/>
  <c r="I413" i="19"/>
  <c r="E413" i="19"/>
  <c r="G413" i="19" s="1"/>
  <c r="AA412" i="19"/>
  <c r="X412" i="19"/>
  <c r="R412" i="19"/>
  <c r="T412" i="19" s="1"/>
  <c r="O412" i="19"/>
  <c r="P412" i="19" s="1"/>
  <c r="N412" i="19"/>
  <c r="I412" i="19"/>
  <c r="E412" i="19"/>
  <c r="G412" i="19" s="1"/>
  <c r="AA411" i="19"/>
  <c r="X411" i="19"/>
  <c r="R411" i="19"/>
  <c r="T411" i="19" s="1"/>
  <c r="O411" i="19"/>
  <c r="P411" i="19" s="1"/>
  <c r="N411" i="19"/>
  <c r="I411" i="19"/>
  <c r="E411" i="19"/>
  <c r="G411" i="19" s="1"/>
  <c r="AA410" i="19"/>
  <c r="X410" i="19"/>
  <c r="R410" i="19"/>
  <c r="T410" i="19" s="1"/>
  <c r="O410" i="19"/>
  <c r="P410" i="19" s="1"/>
  <c r="N410" i="19"/>
  <c r="I410" i="19"/>
  <c r="E410" i="19"/>
  <c r="G410" i="19" s="1"/>
  <c r="AA409" i="19"/>
  <c r="X409" i="19"/>
  <c r="R409" i="19"/>
  <c r="T409" i="19" s="1"/>
  <c r="O409" i="19"/>
  <c r="P409" i="19" s="1"/>
  <c r="N409" i="19"/>
  <c r="I409" i="19"/>
  <c r="E409" i="19"/>
  <c r="G409" i="19" s="1"/>
  <c r="AA408" i="19"/>
  <c r="X408" i="19"/>
  <c r="R408" i="19"/>
  <c r="T408" i="19" s="1"/>
  <c r="O408" i="19"/>
  <c r="P408" i="19" s="1"/>
  <c r="N408" i="19"/>
  <c r="I408" i="19"/>
  <c r="E408" i="19"/>
  <c r="G408" i="19" s="1"/>
  <c r="AA407" i="19"/>
  <c r="X407" i="19"/>
  <c r="R407" i="19"/>
  <c r="T407" i="19" s="1"/>
  <c r="O407" i="19"/>
  <c r="P407" i="19" s="1"/>
  <c r="N407" i="19"/>
  <c r="I407" i="19"/>
  <c r="E407" i="19"/>
  <c r="G407" i="19" s="1"/>
  <c r="AA406" i="19"/>
  <c r="X406" i="19"/>
  <c r="R406" i="19"/>
  <c r="T406" i="19" s="1"/>
  <c r="O406" i="19"/>
  <c r="P406" i="19" s="1"/>
  <c r="N406" i="19"/>
  <c r="I406" i="19"/>
  <c r="E406" i="19"/>
  <c r="G406" i="19" s="1"/>
  <c r="AA405" i="19"/>
  <c r="X405" i="19"/>
  <c r="R405" i="19"/>
  <c r="T405" i="19" s="1"/>
  <c r="O405" i="19"/>
  <c r="P405" i="19" s="1"/>
  <c r="N405" i="19"/>
  <c r="I405" i="19"/>
  <c r="E405" i="19"/>
  <c r="G405" i="19" s="1"/>
  <c r="AA404" i="19"/>
  <c r="X404" i="19"/>
  <c r="R404" i="19"/>
  <c r="T404" i="19" s="1"/>
  <c r="O404" i="19"/>
  <c r="P404" i="19" s="1"/>
  <c r="N404" i="19"/>
  <c r="I404" i="19"/>
  <c r="E404" i="19"/>
  <c r="G404" i="19" s="1"/>
  <c r="AA403" i="19"/>
  <c r="X403" i="19"/>
  <c r="R403" i="19"/>
  <c r="T403" i="19" s="1"/>
  <c r="O403" i="19"/>
  <c r="P403" i="19" s="1"/>
  <c r="N403" i="19"/>
  <c r="I403" i="19"/>
  <c r="E403" i="19"/>
  <c r="G403" i="19" s="1"/>
  <c r="AA402" i="19"/>
  <c r="X402" i="19"/>
  <c r="R402" i="19"/>
  <c r="T402" i="19" s="1"/>
  <c r="O402" i="19"/>
  <c r="P402" i="19" s="1"/>
  <c r="N402" i="19"/>
  <c r="I402" i="19"/>
  <c r="E402" i="19"/>
  <c r="G402" i="19" s="1"/>
  <c r="AA401" i="19"/>
  <c r="X401" i="19"/>
  <c r="R401" i="19"/>
  <c r="T401" i="19" s="1"/>
  <c r="O401" i="19"/>
  <c r="P401" i="19" s="1"/>
  <c r="N401" i="19"/>
  <c r="I401" i="19"/>
  <c r="E401" i="19"/>
  <c r="G401" i="19" s="1"/>
  <c r="AA400" i="19"/>
  <c r="X400" i="19"/>
  <c r="R400" i="19"/>
  <c r="T400" i="19" s="1"/>
  <c r="O400" i="19"/>
  <c r="P400" i="19" s="1"/>
  <c r="N400" i="19"/>
  <c r="I400" i="19"/>
  <c r="E400" i="19"/>
  <c r="G400" i="19" s="1"/>
  <c r="AA399" i="19"/>
  <c r="X399" i="19"/>
  <c r="R399" i="19"/>
  <c r="T399" i="19" s="1"/>
  <c r="O399" i="19"/>
  <c r="P399" i="19" s="1"/>
  <c r="N399" i="19"/>
  <c r="I399" i="19"/>
  <c r="E399" i="19"/>
  <c r="G399" i="19" s="1"/>
  <c r="AA398" i="19"/>
  <c r="X398" i="19"/>
  <c r="R398" i="19"/>
  <c r="T398" i="19" s="1"/>
  <c r="O398" i="19"/>
  <c r="P398" i="19" s="1"/>
  <c r="N398" i="19"/>
  <c r="I398" i="19"/>
  <c r="E398" i="19"/>
  <c r="G398" i="19" s="1"/>
  <c r="AA397" i="19"/>
  <c r="X397" i="19"/>
  <c r="R397" i="19"/>
  <c r="T397" i="19" s="1"/>
  <c r="O397" i="19"/>
  <c r="P397" i="19" s="1"/>
  <c r="N397" i="19"/>
  <c r="I397" i="19"/>
  <c r="E397" i="19"/>
  <c r="G397" i="19" s="1"/>
  <c r="AA396" i="19"/>
  <c r="X396" i="19"/>
  <c r="R396" i="19"/>
  <c r="T396" i="19" s="1"/>
  <c r="O396" i="19"/>
  <c r="P396" i="19" s="1"/>
  <c r="N396" i="19"/>
  <c r="I396" i="19"/>
  <c r="E396" i="19"/>
  <c r="G396" i="19" s="1"/>
  <c r="AA395" i="19"/>
  <c r="X395" i="19"/>
  <c r="R395" i="19"/>
  <c r="T395" i="19" s="1"/>
  <c r="O395" i="19"/>
  <c r="P395" i="19" s="1"/>
  <c r="N395" i="19"/>
  <c r="I395" i="19"/>
  <c r="E395" i="19"/>
  <c r="G395" i="19" s="1"/>
  <c r="AA394" i="19"/>
  <c r="X394" i="19"/>
  <c r="R394" i="19"/>
  <c r="T394" i="19" s="1"/>
  <c r="O394" i="19"/>
  <c r="P394" i="19" s="1"/>
  <c r="N394" i="19"/>
  <c r="I394" i="19"/>
  <c r="E394" i="19"/>
  <c r="G394" i="19" s="1"/>
  <c r="AA393" i="19"/>
  <c r="X393" i="19"/>
  <c r="R393" i="19"/>
  <c r="T393" i="19" s="1"/>
  <c r="O393" i="19"/>
  <c r="P393" i="19" s="1"/>
  <c r="N393" i="19"/>
  <c r="I393" i="19"/>
  <c r="E393" i="19"/>
  <c r="G393" i="19" s="1"/>
  <c r="AA392" i="19"/>
  <c r="X392" i="19"/>
  <c r="R392" i="19"/>
  <c r="T392" i="19" s="1"/>
  <c r="O392" i="19"/>
  <c r="P392" i="19" s="1"/>
  <c r="N392" i="19"/>
  <c r="I392" i="19"/>
  <c r="E392" i="19"/>
  <c r="G392" i="19" s="1"/>
  <c r="AA391" i="19"/>
  <c r="X391" i="19"/>
  <c r="R391" i="19"/>
  <c r="T391" i="19" s="1"/>
  <c r="O391" i="19"/>
  <c r="P391" i="19" s="1"/>
  <c r="N391" i="19"/>
  <c r="I391" i="19"/>
  <c r="E391" i="19"/>
  <c r="G391" i="19" s="1"/>
  <c r="AA390" i="19"/>
  <c r="X390" i="19"/>
  <c r="R390" i="19"/>
  <c r="T390" i="19" s="1"/>
  <c r="O390" i="19"/>
  <c r="P390" i="19" s="1"/>
  <c r="N390" i="19"/>
  <c r="I390" i="19"/>
  <c r="E390" i="19"/>
  <c r="G390" i="19" s="1"/>
  <c r="AA389" i="19"/>
  <c r="X389" i="19"/>
  <c r="R389" i="19"/>
  <c r="T389" i="19" s="1"/>
  <c r="O389" i="19"/>
  <c r="P389" i="19" s="1"/>
  <c r="N389" i="19"/>
  <c r="I389" i="19"/>
  <c r="E389" i="19"/>
  <c r="G389" i="19" s="1"/>
  <c r="AA388" i="19"/>
  <c r="X388" i="19"/>
  <c r="R388" i="19"/>
  <c r="T388" i="19" s="1"/>
  <c r="O388" i="19"/>
  <c r="P388" i="19" s="1"/>
  <c r="N388" i="19"/>
  <c r="I388" i="19"/>
  <c r="E388" i="19"/>
  <c r="G388" i="19" s="1"/>
  <c r="AA387" i="19"/>
  <c r="X387" i="19"/>
  <c r="R387" i="19"/>
  <c r="T387" i="19" s="1"/>
  <c r="O387" i="19"/>
  <c r="P387" i="19" s="1"/>
  <c r="N387" i="19"/>
  <c r="I387" i="19"/>
  <c r="E387" i="19"/>
  <c r="G387" i="19" s="1"/>
  <c r="AA386" i="19"/>
  <c r="X386" i="19"/>
  <c r="R386" i="19"/>
  <c r="T386" i="19" s="1"/>
  <c r="O386" i="19"/>
  <c r="P386" i="19" s="1"/>
  <c r="N386" i="19"/>
  <c r="I386" i="19"/>
  <c r="E386" i="19"/>
  <c r="G386" i="19" s="1"/>
  <c r="AA385" i="19"/>
  <c r="X385" i="19"/>
  <c r="R385" i="19"/>
  <c r="T385" i="19" s="1"/>
  <c r="O385" i="19"/>
  <c r="P385" i="19" s="1"/>
  <c r="N385" i="19"/>
  <c r="I385" i="19"/>
  <c r="E385" i="19"/>
  <c r="G385" i="19" s="1"/>
  <c r="AA384" i="19"/>
  <c r="X384" i="19"/>
  <c r="R384" i="19"/>
  <c r="T384" i="19" s="1"/>
  <c r="O384" i="19"/>
  <c r="P384" i="19" s="1"/>
  <c r="N384" i="19"/>
  <c r="I384" i="19"/>
  <c r="E384" i="19"/>
  <c r="G384" i="19" s="1"/>
  <c r="AA383" i="19"/>
  <c r="X383" i="19"/>
  <c r="R383" i="19"/>
  <c r="T383" i="19" s="1"/>
  <c r="O383" i="19"/>
  <c r="P383" i="19" s="1"/>
  <c r="N383" i="19"/>
  <c r="I383" i="19"/>
  <c r="E383" i="19"/>
  <c r="G383" i="19" s="1"/>
  <c r="AA382" i="19"/>
  <c r="X382" i="19"/>
  <c r="R382" i="19"/>
  <c r="T382" i="19" s="1"/>
  <c r="O382" i="19"/>
  <c r="P382" i="19" s="1"/>
  <c r="N382" i="19"/>
  <c r="I382" i="19"/>
  <c r="E382" i="19"/>
  <c r="G382" i="19" s="1"/>
  <c r="AA381" i="19"/>
  <c r="X381" i="19"/>
  <c r="R381" i="19"/>
  <c r="T381" i="19" s="1"/>
  <c r="O381" i="19"/>
  <c r="P381" i="19" s="1"/>
  <c r="N381" i="19"/>
  <c r="I381" i="19"/>
  <c r="E381" i="19"/>
  <c r="G381" i="19" s="1"/>
  <c r="AA380" i="19"/>
  <c r="X380" i="19"/>
  <c r="R380" i="19"/>
  <c r="T380" i="19" s="1"/>
  <c r="O380" i="19"/>
  <c r="P380" i="19" s="1"/>
  <c r="N380" i="19"/>
  <c r="I380" i="19"/>
  <c r="E380" i="19"/>
  <c r="G380" i="19" s="1"/>
  <c r="AA379" i="19"/>
  <c r="X379" i="19"/>
  <c r="R379" i="19"/>
  <c r="T379" i="19" s="1"/>
  <c r="O379" i="19"/>
  <c r="P379" i="19" s="1"/>
  <c r="N379" i="19"/>
  <c r="I379" i="19"/>
  <c r="E379" i="19"/>
  <c r="G379" i="19" s="1"/>
  <c r="AA378" i="19"/>
  <c r="X378" i="19"/>
  <c r="R378" i="19"/>
  <c r="T378" i="19" s="1"/>
  <c r="O378" i="19"/>
  <c r="P378" i="19" s="1"/>
  <c r="N378" i="19"/>
  <c r="I378" i="19"/>
  <c r="E378" i="19"/>
  <c r="G378" i="19" s="1"/>
  <c r="AA377" i="19"/>
  <c r="X377" i="19"/>
  <c r="R377" i="19"/>
  <c r="T377" i="19" s="1"/>
  <c r="O377" i="19"/>
  <c r="P377" i="19" s="1"/>
  <c r="N377" i="19"/>
  <c r="I377" i="19"/>
  <c r="E377" i="19"/>
  <c r="G377" i="19" s="1"/>
  <c r="AA376" i="19"/>
  <c r="X376" i="19"/>
  <c r="R376" i="19"/>
  <c r="T376" i="19" s="1"/>
  <c r="O376" i="19"/>
  <c r="P376" i="19" s="1"/>
  <c r="N376" i="19"/>
  <c r="I376" i="19"/>
  <c r="E376" i="19"/>
  <c r="G376" i="19" s="1"/>
  <c r="AA375" i="19"/>
  <c r="X375" i="19"/>
  <c r="R375" i="19"/>
  <c r="T375" i="19" s="1"/>
  <c r="O375" i="19"/>
  <c r="P375" i="19" s="1"/>
  <c r="N375" i="19"/>
  <c r="I375" i="19"/>
  <c r="E375" i="19"/>
  <c r="G375" i="19" s="1"/>
  <c r="AA374" i="19"/>
  <c r="X374" i="19"/>
  <c r="R374" i="19"/>
  <c r="T374" i="19" s="1"/>
  <c r="O374" i="19"/>
  <c r="P374" i="19" s="1"/>
  <c r="N374" i="19"/>
  <c r="I374" i="19"/>
  <c r="E374" i="19"/>
  <c r="G374" i="19" s="1"/>
  <c r="AA373" i="19"/>
  <c r="X373" i="19"/>
  <c r="R373" i="19"/>
  <c r="T373" i="19" s="1"/>
  <c r="O373" i="19"/>
  <c r="P373" i="19" s="1"/>
  <c r="N373" i="19"/>
  <c r="I373" i="19"/>
  <c r="E373" i="19"/>
  <c r="G373" i="19" s="1"/>
  <c r="AA372" i="19"/>
  <c r="X372" i="19"/>
  <c r="R372" i="19"/>
  <c r="T372" i="19" s="1"/>
  <c r="O372" i="19"/>
  <c r="P372" i="19" s="1"/>
  <c r="N372" i="19"/>
  <c r="I372" i="19"/>
  <c r="E372" i="19"/>
  <c r="G372" i="19" s="1"/>
  <c r="AA371" i="19"/>
  <c r="X371" i="19"/>
  <c r="R371" i="19"/>
  <c r="T371" i="19" s="1"/>
  <c r="O371" i="19"/>
  <c r="P371" i="19" s="1"/>
  <c r="N371" i="19"/>
  <c r="I371" i="19"/>
  <c r="E371" i="19"/>
  <c r="G371" i="19" s="1"/>
  <c r="AA370" i="19"/>
  <c r="X370" i="19"/>
  <c r="R370" i="19"/>
  <c r="T370" i="19" s="1"/>
  <c r="O370" i="19"/>
  <c r="P370" i="19" s="1"/>
  <c r="N370" i="19"/>
  <c r="I370" i="19"/>
  <c r="E370" i="19"/>
  <c r="G370" i="19" s="1"/>
  <c r="AA369" i="19"/>
  <c r="X369" i="19"/>
  <c r="R369" i="19"/>
  <c r="T369" i="19" s="1"/>
  <c r="O369" i="19"/>
  <c r="P369" i="19" s="1"/>
  <c r="N369" i="19"/>
  <c r="I369" i="19"/>
  <c r="E369" i="19"/>
  <c r="G369" i="19" s="1"/>
  <c r="AA368" i="19"/>
  <c r="X368" i="19"/>
  <c r="R368" i="19"/>
  <c r="T368" i="19" s="1"/>
  <c r="O368" i="19"/>
  <c r="P368" i="19" s="1"/>
  <c r="N368" i="19"/>
  <c r="I368" i="19"/>
  <c r="E368" i="19"/>
  <c r="G368" i="19" s="1"/>
  <c r="AA367" i="19"/>
  <c r="X367" i="19"/>
  <c r="R367" i="19"/>
  <c r="T367" i="19" s="1"/>
  <c r="O367" i="19"/>
  <c r="P367" i="19" s="1"/>
  <c r="N367" i="19"/>
  <c r="I367" i="19"/>
  <c r="E367" i="19"/>
  <c r="G367" i="19" s="1"/>
  <c r="AA366" i="19"/>
  <c r="X366" i="19"/>
  <c r="R366" i="19"/>
  <c r="T366" i="19" s="1"/>
  <c r="O366" i="19"/>
  <c r="P366" i="19" s="1"/>
  <c r="N366" i="19"/>
  <c r="I366" i="19"/>
  <c r="E366" i="19"/>
  <c r="G366" i="19" s="1"/>
  <c r="AA365" i="19"/>
  <c r="X365" i="19"/>
  <c r="R365" i="19"/>
  <c r="T365" i="19" s="1"/>
  <c r="O365" i="19"/>
  <c r="P365" i="19" s="1"/>
  <c r="N365" i="19"/>
  <c r="I365" i="19"/>
  <c r="E365" i="19"/>
  <c r="G365" i="19" s="1"/>
  <c r="AA364" i="19"/>
  <c r="X364" i="19"/>
  <c r="R364" i="19"/>
  <c r="T364" i="19" s="1"/>
  <c r="O364" i="19"/>
  <c r="P364" i="19" s="1"/>
  <c r="N364" i="19"/>
  <c r="I364" i="19"/>
  <c r="E364" i="19"/>
  <c r="G364" i="19" s="1"/>
  <c r="AA363" i="19"/>
  <c r="X363" i="19"/>
  <c r="R363" i="19"/>
  <c r="T363" i="19" s="1"/>
  <c r="O363" i="19"/>
  <c r="P363" i="19" s="1"/>
  <c r="N363" i="19"/>
  <c r="I363" i="19"/>
  <c r="E363" i="19"/>
  <c r="G363" i="19" s="1"/>
  <c r="AA362" i="19"/>
  <c r="X362" i="19"/>
  <c r="R362" i="19"/>
  <c r="T362" i="19" s="1"/>
  <c r="O362" i="19"/>
  <c r="P362" i="19" s="1"/>
  <c r="N362" i="19"/>
  <c r="I362" i="19"/>
  <c r="E362" i="19"/>
  <c r="G362" i="19" s="1"/>
  <c r="AA361" i="19"/>
  <c r="X361" i="19"/>
  <c r="R361" i="19"/>
  <c r="T361" i="19" s="1"/>
  <c r="O361" i="19"/>
  <c r="P361" i="19" s="1"/>
  <c r="N361" i="19"/>
  <c r="I361" i="19"/>
  <c r="E361" i="19"/>
  <c r="G361" i="19" s="1"/>
  <c r="AA360" i="19"/>
  <c r="X360" i="19"/>
  <c r="R360" i="19"/>
  <c r="T360" i="19" s="1"/>
  <c r="O360" i="19"/>
  <c r="P360" i="19" s="1"/>
  <c r="N360" i="19"/>
  <c r="I360" i="19"/>
  <c r="E360" i="19"/>
  <c r="G360" i="19" s="1"/>
  <c r="AA359" i="19"/>
  <c r="X359" i="19"/>
  <c r="R359" i="19"/>
  <c r="T359" i="19" s="1"/>
  <c r="O359" i="19"/>
  <c r="P359" i="19" s="1"/>
  <c r="N359" i="19"/>
  <c r="I359" i="19"/>
  <c r="E359" i="19"/>
  <c r="G359" i="19" s="1"/>
  <c r="AA358" i="19"/>
  <c r="X358" i="19"/>
  <c r="R358" i="19"/>
  <c r="T358" i="19" s="1"/>
  <c r="O358" i="19"/>
  <c r="P358" i="19" s="1"/>
  <c r="N358" i="19"/>
  <c r="I358" i="19"/>
  <c r="E358" i="19"/>
  <c r="G358" i="19" s="1"/>
  <c r="AA357" i="19"/>
  <c r="X357" i="19"/>
  <c r="R357" i="19"/>
  <c r="T357" i="19" s="1"/>
  <c r="O357" i="19"/>
  <c r="P357" i="19" s="1"/>
  <c r="N357" i="19"/>
  <c r="I357" i="19"/>
  <c r="E357" i="19"/>
  <c r="G357" i="19" s="1"/>
  <c r="AA356" i="19"/>
  <c r="X356" i="19"/>
  <c r="R356" i="19"/>
  <c r="T356" i="19" s="1"/>
  <c r="O356" i="19"/>
  <c r="P356" i="19" s="1"/>
  <c r="N356" i="19"/>
  <c r="I356" i="19"/>
  <c r="E356" i="19"/>
  <c r="G356" i="19" s="1"/>
  <c r="AA355" i="19"/>
  <c r="X355" i="19"/>
  <c r="R355" i="19"/>
  <c r="T355" i="19" s="1"/>
  <c r="O355" i="19"/>
  <c r="P355" i="19" s="1"/>
  <c r="N355" i="19"/>
  <c r="I355" i="19"/>
  <c r="E355" i="19"/>
  <c r="G355" i="19" s="1"/>
  <c r="AA354" i="19"/>
  <c r="X354" i="19"/>
  <c r="R354" i="19"/>
  <c r="T354" i="19" s="1"/>
  <c r="O354" i="19"/>
  <c r="P354" i="19" s="1"/>
  <c r="N354" i="19"/>
  <c r="I354" i="19"/>
  <c r="E354" i="19"/>
  <c r="G354" i="19" s="1"/>
  <c r="AA353" i="19"/>
  <c r="X353" i="19"/>
  <c r="R353" i="19"/>
  <c r="T353" i="19" s="1"/>
  <c r="O353" i="19"/>
  <c r="P353" i="19" s="1"/>
  <c r="N353" i="19"/>
  <c r="I353" i="19"/>
  <c r="E353" i="19"/>
  <c r="G353" i="19" s="1"/>
  <c r="AA352" i="19"/>
  <c r="X352" i="19"/>
  <c r="R352" i="19"/>
  <c r="T352" i="19" s="1"/>
  <c r="O352" i="19"/>
  <c r="P352" i="19" s="1"/>
  <c r="N352" i="19"/>
  <c r="I352" i="19"/>
  <c r="E352" i="19"/>
  <c r="G352" i="19" s="1"/>
  <c r="AA351" i="19"/>
  <c r="X351" i="19"/>
  <c r="R351" i="19"/>
  <c r="T351" i="19" s="1"/>
  <c r="O351" i="19"/>
  <c r="P351" i="19" s="1"/>
  <c r="N351" i="19"/>
  <c r="I351" i="19"/>
  <c r="E351" i="19"/>
  <c r="G351" i="19" s="1"/>
  <c r="AA350" i="19"/>
  <c r="X350" i="19"/>
  <c r="R350" i="19"/>
  <c r="T350" i="19" s="1"/>
  <c r="O350" i="19"/>
  <c r="P350" i="19" s="1"/>
  <c r="N350" i="19"/>
  <c r="I350" i="19"/>
  <c r="E350" i="19"/>
  <c r="G350" i="19" s="1"/>
  <c r="AA349" i="19"/>
  <c r="X349" i="19"/>
  <c r="R349" i="19"/>
  <c r="T349" i="19" s="1"/>
  <c r="O349" i="19"/>
  <c r="P349" i="19" s="1"/>
  <c r="N349" i="19"/>
  <c r="I349" i="19"/>
  <c r="E349" i="19"/>
  <c r="G349" i="19" s="1"/>
  <c r="AA348" i="19"/>
  <c r="X348" i="19"/>
  <c r="R348" i="19"/>
  <c r="T348" i="19" s="1"/>
  <c r="O348" i="19"/>
  <c r="P348" i="19" s="1"/>
  <c r="N348" i="19"/>
  <c r="I348" i="19"/>
  <c r="E348" i="19"/>
  <c r="G348" i="19" s="1"/>
  <c r="AA347" i="19"/>
  <c r="X347" i="19"/>
  <c r="R347" i="19"/>
  <c r="T347" i="19" s="1"/>
  <c r="O347" i="19"/>
  <c r="P347" i="19" s="1"/>
  <c r="N347" i="19"/>
  <c r="I347" i="19"/>
  <c r="E347" i="19"/>
  <c r="G347" i="19" s="1"/>
  <c r="AA346" i="19"/>
  <c r="X346" i="19"/>
  <c r="R346" i="19"/>
  <c r="T346" i="19" s="1"/>
  <c r="O346" i="19"/>
  <c r="P346" i="19" s="1"/>
  <c r="N346" i="19"/>
  <c r="I346" i="19"/>
  <c r="E346" i="19"/>
  <c r="G346" i="19" s="1"/>
  <c r="AA345" i="19"/>
  <c r="X345" i="19"/>
  <c r="R345" i="19"/>
  <c r="T345" i="19" s="1"/>
  <c r="O345" i="19"/>
  <c r="P345" i="19" s="1"/>
  <c r="N345" i="19"/>
  <c r="I345" i="19"/>
  <c r="E345" i="19"/>
  <c r="G345" i="19" s="1"/>
  <c r="AA344" i="19"/>
  <c r="X344" i="19"/>
  <c r="R344" i="19"/>
  <c r="T344" i="19" s="1"/>
  <c r="O344" i="19"/>
  <c r="P344" i="19" s="1"/>
  <c r="N344" i="19"/>
  <c r="I344" i="19"/>
  <c r="E344" i="19"/>
  <c r="G344" i="19" s="1"/>
  <c r="AA343" i="19"/>
  <c r="X343" i="19"/>
  <c r="R343" i="19"/>
  <c r="T343" i="19" s="1"/>
  <c r="O343" i="19"/>
  <c r="P343" i="19" s="1"/>
  <c r="N343" i="19"/>
  <c r="I343" i="19"/>
  <c r="E343" i="19"/>
  <c r="G343" i="19" s="1"/>
  <c r="AA342" i="19"/>
  <c r="X342" i="19"/>
  <c r="R342" i="19"/>
  <c r="T342" i="19" s="1"/>
  <c r="O342" i="19"/>
  <c r="P342" i="19" s="1"/>
  <c r="N342" i="19"/>
  <c r="I342" i="19"/>
  <c r="E342" i="19"/>
  <c r="G342" i="19" s="1"/>
  <c r="AA341" i="19"/>
  <c r="X341" i="19"/>
  <c r="R341" i="19"/>
  <c r="T341" i="19" s="1"/>
  <c r="O341" i="19"/>
  <c r="P341" i="19" s="1"/>
  <c r="N341" i="19"/>
  <c r="I341" i="19"/>
  <c r="E341" i="19"/>
  <c r="G341" i="19" s="1"/>
  <c r="AA340" i="19"/>
  <c r="X340" i="19"/>
  <c r="R340" i="19"/>
  <c r="T340" i="19" s="1"/>
  <c r="O340" i="19"/>
  <c r="P340" i="19" s="1"/>
  <c r="N340" i="19"/>
  <c r="I340" i="19"/>
  <c r="E340" i="19"/>
  <c r="G340" i="19" s="1"/>
  <c r="AA339" i="19"/>
  <c r="X339" i="19"/>
  <c r="R339" i="19"/>
  <c r="T339" i="19" s="1"/>
  <c r="O339" i="19"/>
  <c r="P339" i="19" s="1"/>
  <c r="N339" i="19"/>
  <c r="I339" i="19"/>
  <c r="E339" i="19"/>
  <c r="G339" i="19" s="1"/>
  <c r="AA338" i="19"/>
  <c r="X338" i="19"/>
  <c r="R338" i="19"/>
  <c r="T338" i="19" s="1"/>
  <c r="O338" i="19"/>
  <c r="P338" i="19" s="1"/>
  <c r="N338" i="19"/>
  <c r="I338" i="19"/>
  <c r="E338" i="19"/>
  <c r="G338" i="19" s="1"/>
  <c r="AA337" i="19"/>
  <c r="X337" i="19"/>
  <c r="R337" i="19"/>
  <c r="T337" i="19" s="1"/>
  <c r="O337" i="19"/>
  <c r="P337" i="19" s="1"/>
  <c r="N337" i="19"/>
  <c r="I337" i="19"/>
  <c r="E337" i="19"/>
  <c r="G337" i="19" s="1"/>
  <c r="AA336" i="19"/>
  <c r="X336" i="19"/>
  <c r="R336" i="19"/>
  <c r="T336" i="19" s="1"/>
  <c r="O336" i="19"/>
  <c r="P336" i="19" s="1"/>
  <c r="N336" i="19"/>
  <c r="I336" i="19"/>
  <c r="E336" i="19"/>
  <c r="G336" i="19" s="1"/>
  <c r="AA335" i="19"/>
  <c r="X335" i="19"/>
  <c r="R335" i="19"/>
  <c r="T335" i="19" s="1"/>
  <c r="O335" i="19"/>
  <c r="P335" i="19" s="1"/>
  <c r="N335" i="19"/>
  <c r="I335" i="19"/>
  <c r="E335" i="19"/>
  <c r="G335" i="19" s="1"/>
  <c r="AA334" i="19"/>
  <c r="X334" i="19"/>
  <c r="R334" i="19"/>
  <c r="T334" i="19" s="1"/>
  <c r="O334" i="19"/>
  <c r="P334" i="19" s="1"/>
  <c r="N334" i="19"/>
  <c r="I334" i="19"/>
  <c r="E334" i="19"/>
  <c r="G334" i="19" s="1"/>
  <c r="AA333" i="19"/>
  <c r="X333" i="19"/>
  <c r="R333" i="19"/>
  <c r="T333" i="19" s="1"/>
  <c r="O333" i="19"/>
  <c r="P333" i="19" s="1"/>
  <c r="N333" i="19"/>
  <c r="I333" i="19"/>
  <c r="E333" i="19"/>
  <c r="G333" i="19" s="1"/>
  <c r="AA332" i="19"/>
  <c r="X332" i="19"/>
  <c r="R332" i="19"/>
  <c r="T332" i="19" s="1"/>
  <c r="O332" i="19"/>
  <c r="P332" i="19" s="1"/>
  <c r="N332" i="19"/>
  <c r="I332" i="19"/>
  <c r="E332" i="19"/>
  <c r="G332" i="19" s="1"/>
  <c r="AA331" i="19"/>
  <c r="X331" i="19"/>
  <c r="R331" i="19"/>
  <c r="T331" i="19" s="1"/>
  <c r="O331" i="19"/>
  <c r="P331" i="19" s="1"/>
  <c r="N331" i="19"/>
  <c r="I331" i="19"/>
  <c r="E331" i="19"/>
  <c r="G331" i="19" s="1"/>
  <c r="AA330" i="19"/>
  <c r="X330" i="19"/>
  <c r="R330" i="19"/>
  <c r="T330" i="19" s="1"/>
  <c r="O330" i="19"/>
  <c r="P330" i="19" s="1"/>
  <c r="N330" i="19"/>
  <c r="I330" i="19"/>
  <c r="E330" i="19"/>
  <c r="G330" i="19" s="1"/>
  <c r="AA329" i="19"/>
  <c r="X329" i="19"/>
  <c r="R329" i="19"/>
  <c r="T329" i="19" s="1"/>
  <c r="O329" i="19"/>
  <c r="P329" i="19" s="1"/>
  <c r="N329" i="19"/>
  <c r="I329" i="19"/>
  <c r="E329" i="19"/>
  <c r="G329" i="19" s="1"/>
  <c r="AA328" i="19"/>
  <c r="X328" i="19"/>
  <c r="R328" i="19"/>
  <c r="T328" i="19" s="1"/>
  <c r="O328" i="19"/>
  <c r="P328" i="19" s="1"/>
  <c r="N328" i="19"/>
  <c r="I328" i="19"/>
  <c r="E328" i="19"/>
  <c r="G328" i="19" s="1"/>
  <c r="AA327" i="19"/>
  <c r="X327" i="19"/>
  <c r="R327" i="19"/>
  <c r="T327" i="19" s="1"/>
  <c r="O327" i="19"/>
  <c r="P327" i="19" s="1"/>
  <c r="N327" i="19"/>
  <c r="I327" i="19"/>
  <c r="E327" i="19"/>
  <c r="G327" i="19" s="1"/>
  <c r="AA326" i="19"/>
  <c r="X326" i="19"/>
  <c r="R326" i="19"/>
  <c r="T326" i="19" s="1"/>
  <c r="O326" i="19"/>
  <c r="P326" i="19" s="1"/>
  <c r="N326" i="19"/>
  <c r="I326" i="19"/>
  <c r="E326" i="19"/>
  <c r="G326" i="19" s="1"/>
  <c r="AA325" i="19"/>
  <c r="X325" i="19"/>
  <c r="R325" i="19"/>
  <c r="T325" i="19" s="1"/>
  <c r="O325" i="19"/>
  <c r="P325" i="19" s="1"/>
  <c r="N325" i="19"/>
  <c r="I325" i="19"/>
  <c r="E325" i="19"/>
  <c r="G325" i="19" s="1"/>
  <c r="AA324" i="19"/>
  <c r="X324" i="19"/>
  <c r="R324" i="19"/>
  <c r="T324" i="19" s="1"/>
  <c r="O324" i="19"/>
  <c r="P324" i="19" s="1"/>
  <c r="N324" i="19"/>
  <c r="I324" i="19"/>
  <c r="E324" i="19"/>
  <c r="G324" i="19" s="1"/>
  <c r="AA323" i="19"/>
  <c r="X323" i="19"/>
  <c r="R323" i="19"/>
  <c r="T323" i="19" s="1"/>
  <c r="O323" i="19"/>
  <c r="P323" i="19" s="1"/>
  <c r="N323" i="19"/>
  <c r="I323" i="19"/>
  <c r="E323" i="19"/>
  <c r="G323" i="19" s="1"/>
  <c r="AA322" i="19"/>
  <c r="X322" i="19"/>
  <c r="R322" i="19"/>
  <c r="T322" i="19" s="1"/>
  <c r="O322" i="19"/>
  <c r="P322" i="19" s="1"/>
  <c r="N322" i="19"/>
  <c r="I322" i="19"/>
  <c r="E322" i="19"/>
  <c r="G322" i="19" s="1"/>
  <c r="AA321" i="19"/>
  <c r="X321" i="19"/>
  <c r="R321" i="19"/>
  <c r="T321" i="19" s="1"/>
  <c r="O321" i="19"/>
  <c r="P321" i="19" s="1"/>
  <c r="N321" i="19"/>
  <c r="I321" i="19"/>
  <c r="E321" i="19"/>
  <c r="G321" i="19" s="1"/>
  <c r="AA320" i="19"/>
  <c r="X320" i="19"/>
  <c r="R320" i="19"/>
  <c r="T320" i="19" s="1"/>
  <c r="O320" i="19"/>
  <c r="P320" i="19" s="1"/>
  <c r="N320" i="19"/>
  <c r="I320" i="19"/>
  <c r="E320" i="19"/>
  <c r="G320" i="19" s="1"/>
  <c r="AA319" i="19"/>
  <c r="X319" i="19"/>
  <c r="R319" i="19"/>
  <c r="T319" i="19" s="1"/>
  <c r="O319" i="19"/>
  <c r="P319" i="19" s="1"/>
  <c r="N319" i="19"/>
  <c r="I319" i="19"/>
  <c r="E319" i="19"/>
  <c r="G319" i="19" s="1"/>
  <c r="AA318" i="19"/>
  <c r="X318" i="19"/>
  <c r="R318" i="19"/>
  <c r="T318" i="19" s="1"/>
  <c r="O318" i="19"/>
  <c r="P318" i="19" s="1"/>
  <c r="N318" i="19"/>
  <c r="I318" i="19"/>
  <c r="E318" i="19"/>
  <c r="G318" i="19" s="1"/>
  <c r="AA317" i="19"/>
  <c r="X317" i="19"/>
  <c r="R317" i="19"/>
  <c r="T317" i="19" s="1"/>
  <c r="O317" i="19"/>
  <c r="P317" i="19" s="1"/>
  <c r="N317" i="19"/>
  <c r="I317" i="19"/>
  <c r="E317" i="19"/>
  <c r="G317" i="19" s="1"/>
  <c r="AA316" i="19"/>
  <c r="X316" i="19"/>
  <c r="R316" i="19"/>
  <c r="T316" i="19" s="1"/>
  <c r="O316" i="19"/>
  <c r="P316" i="19" s="1"/>
  <c r="N316" i="19"/>
  <c r="I316" i="19"/>
  <c r="E316" i="19"/>
  <c r="G316" i="19" s="1"/>
  <c r="AA315" i="19"/>
  <c r="X315" i="19"/>
  <c r="R315" i="19"/>
  <c r="T315" i="19" s="1"/>
  <c r="O315" i="19"/>
  <c r="P315" i="19" s="1"/>
  <c r="N315" i="19"/>
  <c r="I315" i="19"/>
  <c r="E315" i="19"/>
  <c r="G315" i="19" s="1"/>
  <c r="AA314" i="19"/>
  <c r="X314" i="19"/>
  <c r="R314" i="19"/>
  <c r="T314" i="19" s="1"/>
  <c r="O314" i="19"/>
  <c r="P314" i="19" s="1"/>
  <c r="N314" i="19"/>
  <c r="I314" i="19"/>
  <c r="E314" i="19"/>
  <c r="G314" i="19" s="1"/>
  <c r="AA313" i="19"/>
  <c r="X313" i="19"/>
  <c r="R313" i="19"/>
  <c r="T313" i="19" s="1"/>
  <c r="O313" i="19"/>
  <c r="P313" i="19" s="1"/>
  <c r="N313" i="19"/>
  <c r="I313" i="19"/>
  <c r="E313" i="19"/>
  <c r="G313" i="19" s="1"/>
  <c r="AA312" i="19"/>
  <c r="X312" i="19"/>
  <c r="R312" i="19"/>
  <c r="T312" i="19" s="1"/>
  <c r="O312" i="19"/>
  <c r="P312" i="19" s="1"/>
  <c r="N312" i="19"/>
  <c r="I312" i="19"/>
  <c r="E312" i="19"/>
  <c r="G312" i="19" s="1"/>
  <c r="AA311" i="19"/>
  <c r="X311" i="19"/>
  <c r="R311" i="19"/>
  <c r="T311" i="19" s="1"/>
  <c r="O311" i="19"/>
  <c r="P311" i="19" s="1"/>
  <c r="N311" i="19"/>
  <c r="I311" i="19"/>
  <c r="E311" i="19"/>
  <c r="G311" i="19" s="1"/>
  <c r="AA310" i="19"/>
  <c r="X310" i="19"/>
  <c r="R310" i="19"/>
  <c r="T310" i="19" s="1"/>
  <c r="O310" i="19"/>
  <c r="P310" i="19" s="1"/>
  <c r="N310" i="19"/>
  <c r="I310" i="19"/>
  <c r="E310" i="19"/>
  <c r="G310" i="19" s="1"/>
  <c r="AA309" i="19"/>
  <c r="X309" i="19"/>
  <c r="R309" i="19"/>
  <c r="T309" i="19" s="1"/>
  <c r="O309" i="19"/>
  <c r="P309" i="19" s="1"/>
  <c r="N309" i="19"/>
  <c r="I309" i="19"/>
  <c r="E309" i="19"/>
  <c r="G309" i="19" s="1"/>
  <c r="AA308" i="19"/>
  <c r="X308" i="19"/>
  <c r="R308" i="19"/>
  <c r="T308" i="19" s="1"/>
  <c r="O308" i="19"/>
  <c r="P308" i="19" s="1"/>
  <c r="N308" i="19"/>
  <c r="I308" i="19"/>
  <c r="E308" i="19"/>
  <c r="G308" i="19" s="1"/>
  <c r="AA307" i="19"/>
  <c r="X307" i="19"/>
  <c r="R307" i="19"/>
  <c r="T307" i="19" s="1"/>
  <c r="O307" i="19"/>
  <c r="P307" i="19" s="1"/>
  <c r="N307" i="19"/>
  <c r="I307" i="19"/>
  <c r="E307" i="19"/>
  <c r="G307" i="19" s="1"/>
  <c r="AA306" i="19"/>
  <c r="X306" i="19"/>
  <c r="R306" i="19"/>
  <c r="T306" i="19" s="1"/>
  <c r="O306" i="19"/>
  <c r="P306" i="19" s="1"/>
  <c r="N306" i="19"/>
  <c r="I306" i="19"/>
  <c r="E306" i="19"/>
  <c r="G306" i="19" s="1"/>
  <c r="AA305" i="19"/>
  <c r="X305" i="19"/>
  <c r="R305" i="19"/>
  <c r="T305" i="19" s="1"/>
  <c r="O305" i="19"/>
  <c r="P305" i="19" s="1"/>
  <c r="N305" i="19"/>
  <c r="I305" i="19"/>
  <c r="E305" i="19"/>
  <c r="G305" i="19" s="1"/>
  <c r="AA304" i="19"/>
  <c r="X304" i="19"/>
  <c r="R304" i="19"/>
  <c r="T304" i="19" s="1"/>
  <c r="O304" i="19"/>
  <c r="P304" i="19" s="1"/>
  <c r="N304" i="19"/>
  <c r="I304" i="19"/>
  <c r="E304" i="19"/>
  <c r="G304" i="19" s="1"/>
  <c r="AA303" i="19"/>
  <c r="X303" i="19"/>
  <c r="R303" i="19"/>
  <c r="T303" i="19" s="1"/>
  <c r="O303" i="19"/>
  <c r="P303" i="19" s="1"/>
  <c r="N303" i="19"/>
  <c r="I303" i="19"/>
  <c r="E303" i="19"/>
  <c r="G303" i="19" s="1"/>
  <c r="AA302" i="19"/>
  <c r="X302" i="19"/>
  <c r="R302" i="19"/>
  <c r="T302" i="19" s="1"/>
  <c r="O302" i="19"/>
  <c r="P302" i="19" s="1"/>
  <c r="N302" i="19"/>
  <c r="I302" i="19"/>
  <c r="E302" i="19"/>
  <c r="G302" i="19" s="1"/>
  <c r="AA301" i="19"/>
  <c r="X301" i="19"/>
  <c r="R301" i="19"/>
  <c r="T301" i="19" s="1"/>
  <c r="O301" i="19"/>
  <c r="P301" i="19" s="1"/>
  <c r="N301" i="19"/>
  <c r="I301" i="19"/>
  <c r="E301" i="19"/>
  <c r="G301" i="19" s="1"/>
  <c r="AA300" i="19"/>
  <c r="X300" i="19"/>
  <c r="R300" i="19"/>
  <c r="T300" i="19" s="1"/>
  <c r="O300" i="19"/>
  <c r="P300" i="19" s="1"/>
  <c r="N300" i="19"/>
  <c r="I300" i="19"/>
  <c r="E300" i="19"/>
  <c r="G300" i="19" s="1"/>
  <c r="AA299" i="19"/>
  <c r="X299" i="19"/>
  <c r="R299" i="19"/>
  <c r="T299" i="19" s="1"/>
  <c r="O299" i="19"/>
  <c r="P299" i="19" s="1"/>
  <c r="N299" i="19"/>
  <c r="I299" i="19"/>
  <c r="E299" i="19"/>
  <c r="G299" i="19" s="1"/>
  <c r="AA298" i="19"/>
  <c r="X298" i="19"/>
  <c r="R298" i="19"/>
  <c r="T298" i="19" s="1"/>
  <c r="O298" i="19"/>
  <c r="P298" i="19" s="1"/>
  <c r="N298" i="19"/>
  <c r="I298" i="19"/>
  <c r="E298" i="19"/>
  <c r="G298" i="19" s="1"/>
  <c r="AA297" i="19"/>
  <c r="X297" i="19"/>
  <c r="R297" i="19"/>
  <c r="T297" i="19" s="1"/>
  <c r="O297" i="19"/>
  <c r="P297" i="19" s="1"/>
  <c r="N297" i="19"/>
  <c r="I297" i="19"/>
  <c r="E297" i="19"/>
  <c r="G297" i="19" s="1"/>
  <c r="AA296" i="19"/>
  <c r="X296" i="19"/>
  <c r="R296" i="19"/>
  <c r="T296" i="19" s="1"/>
  <c r="O296" i="19"/>
  <c r="P296" i="19" s="1"/>
  <c r="N296" i="19"/>
  <c r="I296" i="19"/>
  <c r="E296" i="19"/>
  <c r="G296" i="19" s="1"/>
  <c r="AA295" i="19"/>
  <c r="X295" i="19"/>
  <c r="R295" i="19"/>
  <c r="T295" i="19" s="1"/>
  <c r="O295" i="19"/>
  <c r="P295" i="19" s="1"/>
  <c r="N295" i="19"/>
  <c r="I295" i="19"/>
  <c r="E295" i="19"/>
  <c r="G295" i="19" s="1"/>
  <c r="AA294" i="19"/>
  <c r="X294" i="19"/>
  <c r="R294" i="19"/>
  <c r="T294" i="19" s="1"/>
  <c r="O294" i="19"/>
  <c r="P294" i="19" s="1"/>
  <c r="N294" i="19"/>
  <c r="I294" i="19"/>
  <c r="E294" i="19"/>
  <c r="G294" i="19" s="1"/>
  <c r="AA293" i="19"/>
  <c r="X293" i="19"/>
  <c r="R293" i="19"/>
  <c r="T293" i="19" s="1"/>
  <c r="O293" i="19"/>
  <c r="P293" i="19" s="1"/>
  <c r="N293" i="19"/>
  <c r="I293" i="19"/>
  <c r="E293" i="19"/>
  <c r="G293" i="19" s="1"/>
  <c r="AA292" i="19"/>
  <c r="X292" i="19"/>
  <c r="R292" i="19"/>
  <c r="T292" i="19" s="1"/>
  <c r="O292" i="19"/>
  <c r="P292" i="19" s="1"/>
  <c r="N292" i="19"/>
  <c r="I292" i="19"/>
  <c r="E292" i="19"/>
  <c r="G292" i="19" s="1"/>
  <c r="AA291" i="19"/>
  <c r="X291" i="19"/>
  <c r="R291" i="19"/>
  <c r="T291" i="19" s="1"/>
  <c r="O291" i="19"/>
  <c r="P291" i="19" s="1"/>
  <c r="N291" i="19"/>
  <c r="I291" i="19"/>
  <c r="E291" i="19"/>
  <c r="G291" i="19" s="1"/>
  <c r="AA290" i="19"/>
  <c r="X290" i="19"/>
  <c r="R290" i="19"/>
  <c r="T290" i="19" s="1"/>
  <c r="O290" i="19"/>
  <c r="P290" i="19" s="1"/>
  <c r="N290" i="19"/>
  <c r="I290" i="19"/>
  <c r="E290" i="19"/>
  <c r="G290" i="19" s="1"/>
  <c r="AA289" i="19"/>
  <c r="X289" i="19"/>
  <c r="R289" i="19"/>
  <c r="T289" i="19" s="1"/>
  <c r="O289" i="19"/>
  <c r="P289" i="19" s="1"/>
  <c r="N289" i="19"/>
  <c r="I289" i="19"/>
  <c r="E289" i="19"/>
  <c r="G289" i="19" s="1"/>
  <c r="AA288" i="19"/>
  <c r="X288" i="19"/>
  <c r="R288" i="19"/>
  <c r="T288" i="19" s="1"/>
  <c r="O288" i="19"/>
  <c r="P288" i="19" s="1"/>
  <c r="N288" i="19"/>
  <c r="I288" i="19"/>
  <c r="E288" i="19"/>
  <c r="G288" i="19" s="1"/>
  <c r="AA287" i="19"/>
  <c r="X287" i="19"/>
  <c r="R287" i="19"/>
  <c r="T287" i="19" s="1"/>
  <c r="O287" i="19"/>
  <c r="P287" i="19" s="1"/>
  <c r="N287" i="19"/>
  <c r="I287" i="19"/>
  <c r="E287" i="19"/>
  <c r="G287" i="19" s="1"/>
  <c r="AA286" i="19"/>
  <c r="X286" i="19"/>
  <c r="R286" i="19"/>
  <c r="T286" i="19" s="1"/>
  <c r="O286" i="19"/>
  <c r="P286" i="19" s="1"/>
  <c r="N286" i="19"/>
  <c r="I286" i="19"/>
  <c r="E286" i="19"/>
  <c r="G286" i="19" s="1"/>
  <c r="AA285" i="19"/>
  <c r="X285" i="19"/>
  <c r="R285" i="19"/>
  <c r="T285" i="19" s="1"/>
  <c r="O285" i="19"/>
  <c r="P285" i="19" s="1"/>
  <c r="N285" i="19"/>
  <c r="I285" i="19"/>
  <c r="E285" i="19"/>
  <c r="G285" i="19" s="1"/>
  <c r="AA284" i="19"/>
  <c r="X284" i="19"/>
  <c r="R284" i="19"/>
  <c r="T284" i="19" s="1"/>
  <c r="O284" i="19"/>
  <c r="P284" i="19" s="1"/>
  <c r="N284" i="19"/>
  <c r="I284" i="19"/>
  <c r="E284" i="19"/>
  <c r="G284" i="19" s="1"/>
  <c r="AA283" i="19"/>
  <c r="X283" i="19"/>
  <c r="R283" i="19"/>
  <c r="T283" i="19" s="1"/>
  <c r="O283" i="19"/>
  <c r="P283" i="19" s="1"/>
  <c r="N283" i="19"/>
  <c r="I283" i="19"/>
  <c r="E283" i="19"/>
  <c r="G283" i="19" s="1"/>
  <c r="AA282" i="19"/>
  <c r="X282" i="19"/>
  <c r="R282" i="19"/>
  <c r="T282" i="19" s="1"/>
  <c r="O282" i="19"/>
  <c r="P282" i="19" s="1"/>
  <c r="N282" i="19"/>
  <c r="I282" i="19"/>
  <c r="E282" i="19"/>
  <c r="G282" i="19" s="1"/>
  <c r="AA281" i="19"/>
  <c r="X281" i="19"/>
  <c r="R281" i="19"/>
  <c r="T281" i="19" s="1"/>
  <c r="O281" i="19"/>
  <c r="P281" i="19" s="1"/>
  <c r="N281" i="19"/>
  <c r="I281" i="19"/>
  <c r="E281" i="19"/>
  <c r="G281" i="19" s="1"/>
  <c r="AA280" i="19"/>
  <c r="X280" i="19"/>
  <c r="R280" i="19"/>
  <c r="T280" i="19" s="1"/>
  <c r="O280" i="19"/>
  <c r="P280" i="19" s="1"/>
  <c r="N280" i="19"/>
  <c r="I280" i="19"/>
  <c r="E280" i="19"/>
  <c r="G280" i="19" s="1"/>
  <c r="AA279" i="19"/>
  <c r="X279" i="19"/>
  <c r="R279" i="19"/>
  <c r="T279" i="19" s="1"/>
  <c r="O279" i="19"/>
  <c r="P279" i="19" s="1"/>
  <c r="N279" i="19"/>
  <c r="I279" i="19"/>
  <c r="E279" i="19"/>
  <c r="G279" i="19" s="1"/>
  <c r="AA278" i="19"/>
  <c r="X278" i="19"/>
  <c r="R278" i="19"/>
  <c r="T278" i="19" s="1"/>
  <c r="O278" i="19"/>
  <c r="P278" i="19" s="1"/>
  <c r="N278" i="19"/>
  <c r="I278" i="19"/>
  <c r="E278" i="19"/>
  <c r="G278" i="19" s="1"/>
  <c r="AA277" i="19"/>
  <c r="X277" i="19"/>
  <c r="R277" i="19"/>
  <c r="T277" i="19" s="1"/>
  <c r="O277" i="19"/>
  <c r="P277" i="19" s="1"/>
  <c r="N277" i="19"/>
  <c r="I277" i="19"/>
  <c r="E277" i="19"/>
  <c r="G277" i="19" s="1"/>
  <c r="AA276" i="19"/>
  <c r="X276" i="19"/>
  <c r="R276" i="19"/>
  <c r="T276" i="19" s="1"/>
  <c r="O276" i="19"/>
  <c r="P276" i="19" s="1"/>
  <c r="N276" i="19"/>
  <c r="I276" i="19"/>
  <c r="E276" i="19"/>
  <c r="G276" i="19" s="1"/>
  <c r="AA275" i="19"/>
  <c r="X275" i="19"/>
  <c r="R275" i="19"/>
  <c r="T275" i="19" s="1"/>
  <c r="O275" i="19"/>
  <c r="P275" i="19" s="1"/>
  <c r="N275" i="19"/>
  <c r="I275" i="19"/>
  <c r="E275" i="19"/>
  <c r="G275" i="19" s="1"/>
  <c r="AA274" i="19"/>
  <c r="X274" i="19"/>
  <c r="R274" i="19"/>
  <c r="T274" i="19" s="1"/>
  <c r="O274" i="19"/>
  <c r="P274" i="19" s="1"/>
  <c r="N274" i="19"/>
  <c r="I274" i="19"/>
  <c r="E274" i="19"/>
  <c r="G274" i="19" s="1"/>
  <c r="AA273" i="19"/>
  <c r="X273" i="19"/>
  <c r="R273" i="19"/>
  <c r="T273" i="19" s="1"/>
  <c r="O273" i="19"/>
  <c r="P273" i="19" s="1"/>
  <c r="N273" i="19"/>
  <c r="I273" i="19"/>
  <c r="E273" i="19"/>
  <c r="G273" i="19" s="1"/>
  <c r="AA272" i="19"/>
  <c r="X272" i="19"/>
  <c r="R272" i="19"/>
  <c r="T272" i="19" s="1"/>
  <c r="O272" i="19"/>
  <c r="P272" i="19" s="1"/>
  <c r="N272" i="19"/>
  <c r="I272" i="19"/>
  <c r="E272" i="19"/>
  <c r="G272" i="19" s="1"/>
  <c r="AA271" i="19"/>
  <c r="X271" i="19"/>
  <c r="R271" i="19"/>
  <c r="T271" i="19" s="1"/>
  <c r="O271" i="19"/>
  <c r="P271" i="19" s="1"/>
  <c r="N271" i="19"/>
  <c r="I271" i="19"/>
  <c r="E271" i="19"/>
  <c r="G271" i="19" s="1"/>
  <c r="AA270" i="19"/>
  <c r="X270" i="19"/>
  <c r="R270" i="19"/>
  <c r="T270" i="19" s="1"/>
  <c r="O270" i="19"/>
  <c r="P270" i="19" s="1"/>
  <c r="N270" i="19"/>
  <c r="I270" i="19"/>
  <c r="E270" i="19"/>
  <c r="G270" i="19" s="1"/>
  <c r="AA269" i="19"/>
  <c r="X269" i="19"/>
  <c r="R269" i="19"/>
  <c r="T269" i="19" s="1"/>
  <c r="O269" i="19"/>
  <c r="P269" i="19" s="1"/>
  <c r="N269" i="19"/>
  <c r="I269" i="19"/>
  <c r="E269" i="19"/>
  <c r="G269" i="19" s="1"/>
  <c r="AA268" i="19"/>
  <c r="X268" i="19"/>
  <c r="R268" i="19"/>
  <c r="T268" i="19" s="1"/>
  <c r="O268" i="19"/>
  <c r="P268" i="19" s="1"/>
  <c r="N268" i="19"/>
  <c r="I268" i="19"/>
  <c r="E268" i="19"/>
  <c r="G268" i="19" s="1"/>
  <c r="AA267" i="19"/>
  <c r="X267" i="19"/>
  <c r="R267" i="19"/>
  <c r="T267" i="19" s="1"/>
  <c r="O267" i="19"/>
  <c r="P267" i="19" s="1"/>
  <c r="N267" i="19"/>
  <c r="I267" i="19"/>
  <c r="E267" i="19"/>
  <c r="G267" i="19" s="1"/>
  <c r="AA266" i="19"/>
  <c r="X266" i="19"/>
  <c r="R266" i="19"/>
  <c r="T266" i="19" s="1"/>
  <c r="O266" i="19"/>
  <c r="P266" i="19" s="1"/>
  <c r="N266" i="19"/>
  <c r="I266" i="19"/>
  <c r="E266" i="19"/>
  <c r="G266" i="19" s="1"/>
  <c r="AA265" i="19"/>
  <c r="X265" i="19"/>
  <c r="R265" i="19"/>
  <c r="T265" i="19" s="1"/>
  <c r="O265" i="19"/>
  <c r="P265" i="19" s="1"/>
  <c r="N265" i="19"/>
  <c r="I265" i="19"/>
  <c r="E265" i="19"/>
  <c r="G265" i="19" s="1"/>
  <c r="AA264" i="19"/>
  <c r="X264" i="19"/>
  <c r="R264" i="19"/>
  <c r="T264" i="19" s="1"/>
  <c r="O264" i="19"/>
  <c r="P264" i="19" s="1"/>
  <c r="N264" i="19"/>
  <c r="I264" i="19"/>
  <c r="E264" i="19"/>
  <c r="G264" i="19" s="1"/>
  <c r="AA263" i="19"/>
  <c r="X263" i="19"/>
  <c r="R263" i="19"/>
  <c r="T263" i="19" s="1"/>
  <c r="O263" i="19"/>
  <c r="P263" i="19" s="1"/>
  <c r="N263" i="19"/>
  <c r="I263" i="19"/>
  <c r="E263" i="19"/>
  <c r="G263" i="19" s="1"/>
  <c r="AA262" i="19"/>
  <c r="X262" i="19"/>
  <c r="R262" i="19"/>
  <c r="T262" i="19" s="1"/>
  <c r="O262" i="19"/>
  <c r="P262" i="19" s="1"/>
  <c r="N262" i="19"/>
  <c r="I262" i="19"/>
  <c r="E262" i="19"/>
  <c r="G262" i="19" s="1"/>
  <c r="AA261" i="19"/>
  <c r="X261" i="19"/>
  <c r="R261" i="19"/>
  <c r="T261" i="19" s="1"/>
  <c r="O261" i="19"/>
  <c r="P261" i="19" s="1"/>
  <c r="N261" i="19"/>
  <c r="I261" i="19"/>
  <c r="E261" i="19"/>
  <c r="G261" i="19" s="1"/>
  <c r="AA260" i="19"/>
  <c r="X260" i="19"/>
  <c r="R260" i="19"/>
  <c r="T260" i="19" s="1"/>
  <c r="O260" i="19"/>
  <c r="P260" i="19" s="1"/>
  <c r="N260" i="19"/>
  <c r="I260" i="19"/>
  <c r="E260" i="19"/>
  <c r="G260" i="19" s="1"/>
  <c r="AA259" i="19"/>
  <c r="X259" i="19"/>
  <c r="R259" i="19"/>
  <c r="T259" i="19" s="1"/>
  <c r="O259" i="19"/>
  <c r="P259" i="19" s="1"/>
  <c r="N259" i="19"/>
  <c r="I259" i="19"/>
  <c r="E259" i="19"/>
  <c r="G259" i="19" s="1"/>
  <c r="AA258" i="19"/>
  <c r="X258" i="19"/>
  <c r="R258" i="19"/>
  <c r="T258" i="19" s="1"/>
  <c r="O258" i="19"/>
  <c r="P258" i="19" s="1"/>
  <c r="N258" i="19"/>
  <c r="I258" i="19"/>
  <c r="E258" i="19"/>
  <c r="G258" i="19" s="1"/>
  <c r="AA257" i="19"/>
  <c r="X257" i="19"/>
  <c r="R257" i="19"/>
  <c r="T257" i="19" s="1"/>
  <c r="O257" i="19"/>
  <c r="P257" i="19" s="1"/>
  <c r="N257" i="19"/>
  <c r="I257" i="19"/>
  <c r="E257" i="19"/>
  <c r="G257" i="19" s="1"/>
  <c r="AA256" i="19"/>
  <c r="X256" i="19"/>
  <c r="R256" i="19"/>
  <c r="T256" i="19" s="1"/>
  <c r="O256" i="19"/>
  <c r="P256" i="19" s="1"/>
  <c r="N256" i="19"/>
  <c r="I256" i="19"/>
  <c r="E256" i="19"/>
  <c r="G256" i="19" s="1"/>
  <c r="AA255" i="19"/>
  <c r="X255" i="19"/>
  <c r="R255" i="19"/>
  <c r="T255" i="19" s="1"/>
  <c r="O255" i="19"/>
  <c r="P255" i="19" s="1"/>
  <c r="N255" i="19"/>
  <c r="I255" i="19"/>
  <c r="E255" i="19"/>
  <c r="G255" i="19" s="1"/>
  <c r="AA254" i="19"/>
  <c r="X254" i="19"/>
  <c r="R254" i="19"/>
  <c r="T254" i="19" s="1"/>
  <c r="O254" i="19"/>
  <c r="P254" i="19" s="1"/>
  <c r="N254" i="19"/>
  <c r="I254" i="19"/>
  <c r="E254" i="19"/>
  <c r="G254" i="19" s="1"/>
  <c r="AA253" i="19"/>
  <c r="X253" i="19"/>
  <c r="R253" i="19"/>
  <c r="T253" i="19" s="1"/>
  <c r="O253" i="19"/>
  <c r="P253" i="19" s="1"/>
  <c r="N253" i="19"/>
  <c r="I253" i="19"/>
  <c r="E253" i="19"/>
  <c r="G253" i="19" s="1"/>
  <c r="AA252" i="19"/>
  <c r="X252" i="19"/>
  <c r="R252" i="19"/>
  <c r="T252" i="19" s="1"/>
  <c r="O252" i="19"/>
  <c r="P252" i="19" s="1"/>
  <c r="N252" i="19"/>
  <c r="I252" i="19"/>
  <c r="E252" i="19"/>
  <c r="G252" i="19" s="1"/>
  <c r="AA251" i="19"/>
  <c r="X251" i="19"/>
  <c r="R251" i="19"/>
  <c r="T251" i="19" s="1"/>
  <c r="O251" i="19"/>
  <c r="P251" i="19" s="1"/>
  <c r="N251" i="19"/>
  <c r="I251" i="19"/>
  <c r="E251" i="19"/>
  <c r="G251" i="19" s="1"/>
  <c r="AA250" i="19"/>
  <c r="X250" i="19"/>
  <c r="R250" i="19"/>
  <c r="T250" i="19" s="1"/>
  <c r="O250" i="19"/>
  <c r="P250" i="19" s="1"/>
  <c r="N250" i="19"/>
  <c r="I250" i="19"/>
  <c r="E250" i="19"/>
  <c r="G250" i="19" s="1"/>
  <c r="AA249" i="19"/>
  <c r="X249" i="19"/>
  <c r="R249" i="19"/>
  <c r="T249" i="19" s="1"/>
  <c r="O249" i="19"/>
  <c r="P249" i="19" s="1"/>
  <c r="N249" i="19"/>
  <c r="I249" i="19"/>
  <c r="E249" i="19"/>
  <c r="G249" i="19" s="1"/>
  <c r="AA248" i="19"/>
  <c r="X248" i="19"/>
  <c r="R248" i="19"/>
  <c r="T248" i="19" s="1"/>
  <c r="O248" i="19"/>
  <c r="P248" i="19" s="1"/>
  <c r="N248" i="19"/>
  <c r="I248" i="19"/>
  <c r="E248" i="19"/>
  <c r="G248" i="19" s="1"/>
  <c r="AA247" i="19"/>
  <c r="X247" i="19"/>
  <c r="R247" i="19"/>
  <c r="T247" i="19" s="1"/>
  <c r="O247" i="19"/>
  <c r="P247" i="19" s="1"/>
  <c r="N247" i="19"/>
  <c r="I247" i="19"/>
  <c r="E247" i="19"/>
  <c r="G247" i="19" s="1"/>
  <c r="AA246" i="19"/>
  <c r="X246" i="19"/>
  <c r="R246" i="19"/>
  <c r="T246" i="19" s="1"/>
  <c r="O246" i="19"/>
  <c r="P246" i="19" s="1"/>
  <c r="N246" i="19"/>
  <c r="I246" i="19"/>
  <c r="E246" i="19"/>
  <c r="G246" i="19" s="1"/>
  <c r="AA245" i="19"/>
  <c r="X245" i="19"/>
  <c r="R245" i="19"/>
  <c r="T245" i="19" s="1"/>
  <c r="O245" i="19"/>
  <c r="P245" i="19" s="1"/>
  <c r="N245" i="19"/>
  <c r="I245" i="19"/>
  <c r="E245" i="19"/>
  <c r="G245" i="19" s="1"/>
  <c r="AA244" i="19"/>
  <c r="X244" i="19"/>
  <c r="R244" i="19"/>
  <c r="T244" i="19" s="1"/>
  <c r="O244" i="19"/>
  <c r="P244" i="19" s="1"/>
  <c r="N244" i="19"/>
  <c r="I244" i="19"/>
  <c r="E244" i="19"/>
  <c r="G244" i="19" s="1"/>
  <c r="AA243" i="19"/>
  <c r="X243" i="19"/>
  <c r="R243" i="19"/>
  <c r="T243" i="19" s="1"/>
  <c r="O243" i="19"/>
  <c r="P243" i="19" s="1"/>
  <c r="N243" i="19"/>
  <c r="I243" i="19"/>
  <c r="E243" i="19"/>
  <c r="G243" i="19" s="1"/>
  <c r="AA242" i="19"/>
  <c r="X242" i="19"/>
  <c r="R242" i="19"/>
  <c r="T242" i="19" s="1"/>
  <c r="O242" i="19"/>
  <c r="P242" i="19" s="1"/>
  <c r="N242" i="19"/>
  <c r="I242" i="19"/>
  <c r="E242" i="19"/>
  <c r="G242" i="19" s="1"/>
  <c r="AA241" i="19"/>
  <c r="X241" i="19"/>
  <c r="R241" i="19"/>
  <c r="T241" i="19" s="1"/>
  <c r="O241" i="19"/>
  <c r="P241" i="19" s="1"/>
  <c r="N241" i="19"/>
  <c r="I241" i="19"/>
  <c r="E241" i="19"/>
  <c r="G241" i="19" s="1"/>
  <c r="AA240" i="19"/>
  <c r="X240" i="19"/>
  <c r="R240" i="19"/>
  <c r="T240" i="19" s="1"/>
  <c r="O240" i="19"/>
  <c r="P240" i="19" s="1"/>
  <c r="N240" i="19"/>
  <c r="I240" i="19"/>
  <c r="E240" i="19"/>
  <c r="G240" i="19" s="1"/>
  <c r="AA239" i="19"/>
  <c r="X239" i="19"/>
  <c r="R239" i="19"/>
  <c r="T239" i="19" s="1"/>
  <c r="O239" i="19"/>
  <c r="P239" i="19" s="1"/>
  <c r="N239" i="19"/>
  <c r="I239" i="19"/>
  <c r="E239" i="19"/>
  <c r="G239" i="19" s="1"/>
  <c r="AA238" i="19"/>
  <c r="X238" i="19"/>
  <c r="R238" i="19"/>
  <c r="T238" i="19" s="1"/>
  <c r="O238" i="19"/>
  <c r="P238" i="19" s="1"/>
  <c r="N238" i="19"/>
  <c r="I238" i="19"/>
  <c r="E238" i="19"/>
  <c r="G238" i="19" s="1"/>
  <c r="AA237" i="19"/>
  <c r="X237" i="19"/>
  <c r="R237" i="19"/>
  <c r="T237" i="19" s="1"/>
  <c r="O237" i="19"/>
  <c r="P237" i="19" s="1"/>
  <c r="N237" i="19"/>
  <c r="I237" i="19"/>
  <c r="E237" i="19"/>
  <c r="G237" i="19" s="1"/>
  <c r="AA236" i="19"/>
  <c r="X236" i="19"/>
  <c r="R236" i="19"/>
  <c r="T236" i="19" s="1"/>
  <c r="O236" i="19"/>
  <c r="P236" i="19" s="1"/>
  <c r="N236" i="19"/>
  <c r="I236" i="19"/>
  <c r="E236" i="19"/>
  <c r="G236" i="19" s="1"/>
  <c r="AA235" i="19"/>
  <c r="X235" i="19"/>
  <c r="R235" i="19"/>
  <c r="T235" i="19" s="1"/>
  <c r="O235" i="19"/>
  <c r="P235" i="19" s="1"/>
  <c r="N235" i="19"/>
  <c r="I235" i="19"/>
  <c r="E235" i="19"/>
  <c r="G235" i="19" s="1"/>
  <c r="AA234" i="19"/>
  <c r="X234" i="19"/>
  <c r="R234" i="19"/>
  <c r="T234" i="19" s="1"/>
  <c r="O234" i="19"/>
  <c r="P234" i="19" s="1"/>
  <c r="N234" i="19"/>
  <c r="I234" i="19"/>
  <c r="E234" i="19"/>
  <c r="G234" i="19" s="1"/>
  <c r="AA233" i="19"/>
  <c r="X233" i="19"/>
  <c r="R233" i="19"/>
  <c r="T233" i="19" s="1"/>
  <c r="O233" i="19"/>
  <c r="P233" i="19" s="1"/>
  <c r="N233" i="19"/>
  <c r="I233" i="19"/>
  <c r="E233" i="19"/>
  <c r="G233" i="19" s="1"/>
  <c r="AA232" i="19"/>
  <c r="X232" i="19"/>
  <c r="R232" i="19"/>
  <c r="T232" i="19" s="1"/>
  <c r="O232" i="19"/>
  <c r="P232" i="19" s="1"/>
  <c r="N232" i="19"/>
  <c r="I232" i="19"/>
  <c r="E232" i="19"/>
  <c r="G232" i="19" s="1"/>
  <c r="AA231" i="19"/>
  <c r="X231" i="19"/>
  <c r="R231" i="19"/>
  <c r="T231" i="19" s="1"/>
  <c r="O231" i="19"/>
  <c r="P231" i="19" s="1"/>
  <c r="N231" i="19"/>
  <c r="I231" i="19"/>
  <c r="E231" i="19"/>
  <c r="G231" i="19" s="1"/>
  <c r="AA230" i="19"/>
  <c r="X230" i="19"/>
  <c r="R230" i="19"/>
  <c r="T230" i="19" s="1"/>
  <c r="O230" i="19"/>
  <c r="P230" i="19" s="1"/>
  <c r="N230" i="19"/>
  <c r="I230" i="19"/>
  <c r="E230" i="19"/>
  <c r="G230" i="19" s="1"/>
  <c r="AA229" i="19"/>
  <c r="X229" i="19"/>
  <c r="R229" i="19"/>
  <c r="T229" i="19" s="1"/>
  <c r="O229" i="19"/>
  <c r="P229" i="19" s="1"/>
  <c r="N229" i="19"/>
  <c r="I229" i="19"/>
  <c r="E229" i="19"/>
  <c r="G229" i="19" s="1"/>
  <c r="AA228" i="19"/>
  <c r="X228" i="19"/>
  <c r="R228" i="19"/>
  <c r="T228" i="19" s="1"/>
  <c r="O228" i="19"/>
  <c r="P228" i="19" s="1"/>
  <c r="N228" i="19"/>
  <c r="I228" i="19"/>
  <c r="E228" i="19"/>
  <c r="G228" i="19" s="1"/>
  <c r="AA227" i="19"/>
  <c r="X227" i="19"/>
  <c r="R227" i="19"/>
  <c r="T227" i="19" s="1"/>
  <c r="O227" i="19"/>
  <c r="P227" i="19" s="1"/>
  <c r="N227" i="19"/>
  <c r="I227" i="19"/>
  <c r="E227" i="19"/>
  <c r="G227" i="19" s="1"/>
  <c r="AA226" i="19"/>
  <c r="X226" i="19"/>
  <c r="R226" i="19"/>
  <c r="T226" i="19" s="1"/>
  <c r="O226" i="19"/>
  <c r="P226" i="19" s="1"/>
  <c r="N226" i="19"/>
  <c r="I226" i="19"/>
  <c r="E226" i="19"/>
  <c r="G226" i="19" s="1"/>
  <c r="AA225" i="19"/>
  <c r="X225" i="19"/>
  <c r="R225" i="19"/>
  <c r="T225" i="19" s="1"/>
  <c r="O225" i="19"/>
  <c r="P225" i="19" s="1"/>
  <c r="N225" i="19"/>
  <c r="I225" i="19"/>
  <c r="E225" i="19"/>
  <c r="G225" i="19" s="1"/>
  <c r="AA224" i="19"/>
  <c r="X224" i="19"/>
  <c r="R224" i="19"/>
  <c r="T224" i="19" s="1"/>
  <c r="O224" i="19"/>
  <c r="P224" i="19" s="1"/>
  <c r="N224" i="19"/>
  <c r="I224" i="19"/>
  <c r="E224" i="19"/>
  <c r="G224" i="19" s="1"/>
  <c r="AA223" i="19"/>
  <c r="X223" i="19"/>
  <c r="R223" i="19"/>
  <c r="T223" i="19" s="1"/>
  <c r="O223" i="19"/>
  <c r="P223" i="19" s="1"/>
  <c r="N223" i="19"/>
  <c r="I223" i="19"/>
  <c r="E223" i="19"/>
  <c r="G223" i="19" s="1"/>
  <c r="AA222" i="19"/>
  <c r="X222" i="19"/>
  <c r="R222" i="19"/>
  <c r="T222" i="19" s="1"/>
  <c r="O222" i="19"/>
  <c r="P222" i="19" s="1"/>
  <c r="N222" i="19"/>
  <c r="I222" i="19"/>
  <c r="E222" i="19"/>
  <c r="G222" i="19" s="1"/>
  <c r="AA221" i="19"/>
  <c r="X221" i="19"/>
  <c r="R221" i="19"/>
  <c r="T221" i="19" s="1"/>
  <c r="O221" i="19"/>
  <c r="P221" i="19" s="1"/>
  <c r="N221" i="19"/>
  <c r="I221" i="19"/>
  <c r="E221" i="19"/>
  <c r="G221" i="19" s="1"/>
  <c r="AA220" i="19"/>
  <c r="X220" i="19"/>
  <c r="R220" i="19"/>
  <c r="T220" i="19" s="1"/>
  <c r="O220" i="19"/>
  <c r="P220" i="19" s="1"/>
  <c r="N220" i="19"/>
  <c r="I220" i="19"/>
  <c r="E220" i="19"/>
  <c r="G220" i="19" s="1"/>
  <c r="AA219" i="19"/>
  <c r="X219" i="19"/>
  <c r="R219" i="19"/>
  <c r="T219" i="19" s="1"/>
  <c r="O219" i="19"/>
  <c r="P219" i="19" s="1"/>
  <c r="N219" i="19"/>
  <c r="I219" i="19"/>
  <c r="E219" i="19"/>
  <c r="G219" i="19" s="1"/>
  <c r="AA218" i="19"/>
  <c r="X218" i="19"/>
  <c r="R218" i="19"/>
  <c r="T218" i="19" s="1"/>
  <c r="O218" i="19"/>
  <c r="P218" i="19" s="1"/>
  <c r="N218" i="19"/>
  <c r="I218" i="19"/>
  <c r="E218" i="19"/>
  <c r="G218" i="19" s="1"/>
  <c r="AA217" i="19"/>
  <c r="X217" i="19"/>
  <c r="R217" i="19"/>
  <c r="T217" i="19" s="1"/>
  <c r="O217" i="19"/>
  <c r="P217" i="19" s="1"/>
  <c r="N217" i="19"/>
  <c r="I217" i="19"/>
  <c r="E217" i="19"/>
  <c r="G217" i="19" s="1"/>
  <c r="AA216" i="19"/>
  <c r="X216" i="19"/>
  <c r="R216" i="19"/>
  <c r="T216" i="19" s="1"/>
  <c r="O216" i="19"/>
  <c r="P216" i="19" s="1"/>
  <c r="N216" i="19"/>
  <c r="I216" i="19"/>
  <c r="E216" i="19"/>
  <c r="G216" i="19" s="1"/>
  <c r="AA215" i="19"/>
  <c r="X215" i="19"/>
  <c r="R215" i="19"/>
  <c r="T215" i="19" s="1"/>
  <c r="O215" i="19"/>
  <c r="P215" i="19" s="1"/>
  <c r="N215" i="19"/>
  <c r="I215" i="19"/>
  <c r="E215" i="19"/>
  <c r="G215" i="19" s="1"/>
  <c r="AA214" i="19"/>
  <c r="X214" i="19"/>
  <c r="R214" i="19"/>
  <c r="T214" i="19" s="1"/>
  <c r="O214" i="19"/>
  <c r="P214" i="19" s="1"/>
  <c r="N214" i="19"/>
  <c r="I214" i="19"/>
  <c r="E214" i="19"/>
  <c r="G214" i="19" s="1"/>
  <c r="AA213" i="19"/>
  <c r="X213" i="19"/>
  <c r="R213" i="19"/>
  <c r="T213" i="19" s="1"/>
  <c r="O213" i="19"/>
  <c r="P213" i="19" s="1"/>
  <c r="N213" i="19"/>
  <c r="I213" i="19"/>
  <c r="E213" i="19"/>
  <c r="G213" i="19" s="1"/>
  <c r="AA212" i="19"/>
  <c r="X212" i="19"/>
  <c r="R212" i="19"/>
  <c r="T212" i="19" s="1"/>
  <c r="O212" i="19"/>
  <c r="P212" i="19" s="1"/>
  <c r="N212" i="19"/>
  <c r="I212" i="19"/>
  <c r="E212" i="19"/>
  <c r="G212" i="19" s="1"/>
  <c r="AA211" i="19"/>
  <c r="X211" i="19"/>
  <c r="R211" i="19"/>
  <c r="T211" i="19" s="1"/>
  <c r="O211" i="19"/>
  <c r="P211" i="19" s="1"/>
  <c r="N211" i="19"/>
  <c r="I211" i="19"/>
  <c r="E211" i="19"/>
  <c r="G211" i="19" s="1"/>
  <c r="AA210" i="19"/>
  <c r="X210" i="19"/>
  <c r="R210" i="19"/>
  <c r="T210" i="19" s="1"/>
  <c r="O210" i="19"/>
  <c r="P210" i="19" s="1"/>
  <c r="N210" i="19"/>
  <c r="I210" i="19"/>
  <c r="E210" i="19"/>
  <c r="G210" i="19" s="1"/>
  <c r="AA209" i="19"/>
  <c r="X209" i="19"/>
  <c r="R209" i="19"/>
  <c r="T209" i="19" s="1"/>
  <c r="O209" i="19"/>
  <c r="P209" i="19" s="1"/>
  <c r="N209" i="19"/>
  <c r="I209" i="19"/>
  <c r="E209" i="19"/>
  <c r="G209" i="19" s="1"/>
  <c r="AA208" i="19"/>
  <c r="X208" i="19"/>
  <c r="R208" i="19"/>
  <c r="T208" i="19" s="1"/>
  <c r="O208" i="19"/>
  <c r="P208" i="19" s="1"/>
  <c r="N208" i="19"/>
  <c r="I208" i="19"/>
  <c r="E208" i="19"/>
  <c r="G208" i="19" s="1"/>
  <c r="AA207" i="19"/>
  <c r="X207" i="19"/>
  <c r="R207" i="19"/>
  <c r="T207" i="19" s="1"/>
  <c r="O207" i="19"/>
  <c r="P207" i="19" s="1"/>
  <c r="N207" i="19"/>
  <c r="I207" i="19"/>
  <c r="E207" i="19"/>
  <c r="G207" i="19" s="1"/>
  <c r="AA206" i="19"/>
  <c r="X206" i="19"/>
  <c r="R206" i="19"/>
  <c r="T206" i="19" s="1"/>
  <c r="O206" i="19"/>
  <c r="P206" i="19" s="1"/>
  <c r="N206" i="19"/>
  <c r="I206" i="19"/>
  <c r="E206" i="19"/>
  <c r="G206" i="19" s="1"/>
  <c r="AA205" i="19"/>
  <c r="X205" i="19"/>
  <c r="R205" i="19"/>
  <c r="T205" i="19" s="1"/>
  <c r="O205" i="19"/>
  <c r="P205" i="19" s="1"/>
  <c r="N205" i="19"/>
  <c r="I205" i="19"/>
  <c r="E205" i="19"/>
  <c r="G205" i="19" s="1"/>
  <c r="AA204" i="19"/>
  <c r="X204" i="19"/>
  <c r="R204" i="19"/>
  <c r="T204" i="19" s="1"/>
  <c r="O204" i="19"/>
  <c r="P204" i="19" s="1"/>
  <c r="N204" i="19"/>
  <c r="I204" i="19"/>
  <c r="E204" i="19"/>
  <c r="G204" i="19" s="1"/>
  <c r="AA203" i="19"/>
  <c r="X203" i="19"/>
  <c r="R203" i="19"/>
  <c r="T203" i="19" s="1"/>
  <c r="O203" i="19"/>
  <c r="P203" i="19" s="1"/>
  <c r="N203" i="19"/>
  <c r="I203" i="19"/>
  <c r="E203" i="19"/>
  <c r="G203" i="19" s="1"/>
  <c r="AA202" i="19"/>
  <c r="X202" i="19"/>
  <c r="R202" i="19"/>
  <c r="T202" i="19" s="1"/>
  <c r="O202" i="19"/>
  <c r="P202" i="19" s="1"/>
  <c r="N202" i="19"/>
  <c r="I202" i="19"/>
  <c r="E202" i="19"/>
  <c r="G202" i="19" s="1"/>
  <c r="AA201" i="19"/>
  <c r="X201" i="19"/>
  <c r="R201" i="19"/>
  <c r="T201" i="19" s="1"/>
  <c r="O201" i="19"/>
  <c r="P201" i="19" s="1"/>
  <c r="N201" i="19"/>
  <c r="I201" i="19"/>
  <c r="E201" i="19"/>
  <c r="G201" i="19" s="1"/>
  <c r="AA200" i="19"/>
  <c r="X200" i="19"/>
  <c r="R200" i="19"/>
  <c r="T200" i="19" s="1"/>
  <c r="O200" i="19"/>
  <c r="P200" i="19" s="1"/>
  <c r="N200" i="19"/>
  <c r="I200" i="19"/>
  <c r="E200" i="19"/>
  <c r="G200" i="19" s="1"/>
  <c r="AA199" i="19"/>
  <c r="X199" i="19"/>
  <c r="R199" i="19"/>
  <c r="T199" i="19" s="1"/>
  <c r="O199" i="19"/>
  <c r="P199" i="19" s="1"/>
  <c r="N199" i="19"/>
  <c r="I199" i="19"/>
  <c r="E199" i="19"/>
  <c r="G199" i="19" s="1"/>
  <c r="AA198" i="19"/>
  <c r="X198" i="19"/>
  <c r="R198" i="19"/>
  <c r="T198" i="19" s="1"/>
  <c r="O198" i="19"/>
  <c r="P198" i="19" s="1"/>
  <c r="N198" i="19"/>
  <c r="I198" i="19"/>
  <c r="E198" i="19"/>
  <c r="G198" i="19" s="1"/>
  <c r="AA197" i="19"/>
  <c r="X197" i="19"/>
  <c r="R197" i="19"/>
  <c r="T197" i="19" s="1"/>
  <c r="O197" i="19"/>
  <c r="P197" i="19" s="1"/>
  <c r="N197" i="19"/>
  <c r="I197" i="19"/>
  <c r="E197" i="19"/>
  <c r="G197" i="19" s="1"/>
  <c r="AA196" i="19"/>
  <c r="X196" i="19"/>
  <c r="R196" i="19"/>
  <c r="T196" i="19" s="1"/>
  <c r="O196" i="19"/>
  <c r="P196" i="19" s="1"/>
  <c r="N196" i="19"/>
  <c r="I196" i="19"/>
  <c r="E196" i="19"/>
  <c r="G196" i="19" s="1"/>
  <c r="AA195" i="19"/>
  <c r="X195" i="19"/>
  <c r="R195" i="19"/>
  <c r="T195" i="19" s="1"/>
  <c r="O195" i="19"/>
  <c r="P195" i="19" s="1"/>
  <c r="N195" i="19"/>
  <c r="I195" i="19"/>
  <c r="E195" i="19"/>
  <c r="G195" i="19" s="1"/>
  <c r="AA194" i="19"/>
  <c r="X194" i="19"/>
  <c r="R194" i="19"/>
  <c r="T194" i="19" s="1"/>
  <c r="O194" i="19"/>
  <c r="P194" i="19" s="1"/>
  <c r="N194" i="19"/>
  <c r="I194" i="19"/>
  <c r="E194" i="19"/>
  <c r="G194" i="19" s="1"/>
  <c r="AA193" i="19"/>
  <c r="X193" i="19"/>
  <c r="R193" i="19"/>
  <c r="T193" i="19" s="1"/>
  <c r="O193" i="19"/>
  <c r="P193" i="19" s="1"/>
  <c r="N193" i="19"/>
  <c r="I193" i="19"/>
  <c r="E193" i="19"/>
  <c r="G193" i="19" s="1"/>
  <c r="AA192" i="19"/>
  <c r="X192" i="19"/>
  <c r="R192" i="19"/>
  <c r="T192" i="19" s="1"/>
  <c r="O192" i="19"/>
  <c r="P192" i="19" s="1"/>
  <c r="N192" i="19"/>
  <c r="I192" i="19"/>
  <c r="E192" i="19"/>
  <c r="G192" i="19" s="1"/>
  <c r="AA191" i="19"/>
  <c r="X191" i="19"/>
  <c r="R191" i="19"/>
  <c r="T191" i="19" s="1"/>
  <c r="O191" i="19"/>
  <c r="P191" i="19" s="1"/>
  <c r="N191" i="19"/>
  <c r="I191" i="19"/>
  <c r="E191" i="19"/>
  <c r="G191" i="19" s="1"/>
  <c r="AA190" i="19"/>
  <c r="X190" i="19"/>
  <c r="R190" i="19"/>
  <c r="T190" i="19" s="1"/>
  <c r="O190" i="19"/>
  <c r="P190" i="19" s="1"/>
  <c r="N190" i="19"/>
  <c r="I190" i="19"/>
  <c r="E190" i="19"/>
  <c r="G190" i="19" s="1"/>
  <c r="AA189" i="19"/>
  <c r="X189" i="19"/>
  <c r="R189" i="19"/>
  <c r="T189" i="19" s="1"/>
  <c r="O189" i="19"/>
  <c r="P189" i="19" s="1"/>
  <c r="N189" i="19"/>
  <c r="I189" i="19"/>
  <c r="E189" i="19"/>
  <c r="G189" i="19" s="1"/>
  <c r="AA188" i="19"/>
  <c r="X188" i="19"/>
  <c r="R188" i="19"/>
  <c r="T188" i="19" s="1"/>
  <c r="O188" i="19"/>
  <c r="P188" i="19" s="1"/>
  <c r="N188" i="19"/>
  <c r="I188" i="19"/>
  <c r="E188" i="19"/>
  <c r="G188" i="19" s="1"/>
  <c r="AA187" i="19"/>
  <c r="X187" i="19"/>
  <c r="R187" i="19"/>
  <c r="T187" i="19" s="1"/>
  <c r="O187" i="19"/>
  <c r="P187" i="19" s="1"/>
  <c r="N187" i="19"/>
  <c r="I187" i="19"/>
  <c r="E187" i="19"/>
  <c r="G187" i="19" s="1"/>
  <c r="AA186" i="19"/>
  <c r="X186" i="19"/>
  <c r="R186" i="19"/>
  <c r="T186" i="19" s="1"/>
  <c r="O186" i="19"/>
  <c r="P186" i="19" s="1"/>
  <c r="N186" i="19"/>
  <c r="I186" i="19"/>
  <c r="E186" i="19"/>
  <c r="G186" i="19" s="1"/>
  <c r="AA185" i="19"/>
  <c r="X185" i="19"/>
  <c r="R185" i="19"/>
  <c r="T185" i="19" s="1"/>
  <c r="O185" i="19"/>
  <c r="P185" i="19" s="1"/>
  <c r="N185" i="19"/>
  <c r="I185" i="19"/>
  <c r="E185" i="19"/>
  <c r="G185" i="19" s="1"/>
  <c r="AA184" i="19"/>
  <c r="X184" i="19"/>
  <c r="R184" i="19"/>
  <c r="T184" i="19" s="1"/>
  <c r="O184" i="19"/>
  <c r="P184" i="19" s="1"/>
  <c r="N184" i="19"/>
  <c r="I184" i="19"/>
  <c r="E184" i="19"/>
  <c r="G184" i="19" s="1"/>
  <c r="AA183" i="19"/>
  <c r="X183" i="19"/>
  <c r="R183" i="19"/>
  <c r="T183" i="19" s="1"/>
  <c r="O183" i="19"/>
  <c r="P183" i="19" s="1"/>
  <c r="N183" i="19"/>
  <c r="I183" i="19"/>
  <c r="E183" i="19"/>
  <c r="G183" i="19" s="1"/>
  <c r="AA182" i="19"/>
  <c r="X182" i="19"/>
  <c r="R182" i="19"/>
  <c r="T182" i="19" s="1"/>
  <c r="O182" i="19"/>
  <c r="P182" i="19" s="1"/>
  <c r="N182" i="19"/>
  <c r="I182" i="19"/>
  <c r="E182" i="19"/>
  <c r="G182" i="19" s="1"/>
  <c r="AA181" i="19"/>
  <c r="X181" i="19"/>
  <c r="R181" i="19"/>
  <c r="T181" i="19" s="1"/>
  <c r="O181" i="19"/>
  <c r="P181" i="19" s="1"/>
  <c r="N181" i="19"/>
  <c r="I181" i="19"/>
  <c r="E181" i="19"/>
  <c r="G181" i="19" s="1"/>
  <c r="AA180" i="19"/>
  <c r="X180" i="19"/>
  <c r="R180" i="19"/>
  <c r="T180" i="19" s="1"/>
  <c r="O180" i="19"/>
  <c r="P180" i="19" s="1"/>
  <c r="N180" i="19"/>
  <c r="I180" i="19"/>
  <c r="E180" i="19"/>
  <c r="G180" i="19" s="1"/>
  <c r="AA179" i="19"/>
  <c r="X179" i="19"/>
  <c r="R179" i="19"/>
  <c r="T179" i="19" s="1"/>
  <c r="O179" i="19"/>
  <c r="P179" i="19" s="1"/>
  <c r="N179" i="19"/>
  <c r="I179" i="19"/>
  <c r="E179" i="19"/>
  <c r="G179" i="19" s="1"/>
  <c r="AA178" i="19"/>
  <c r="X178" i="19"/>
  <c r="R178" i="19"/>
  <c r="T178" i="19" s="1"/>
  <c r="O178" i="19"/>
  <c r="P178" i="19" s="1"/>
  <c r="N178" i="19"/>
  <c r="I178" i="19"/>
  <c r="E178" i="19"/>
  <c r="G178" i="19" s="1"/>
  <c r="AA177" i="19"/>
  <c r="X177" i="19"/>
  <c r="R177" i="19"/>
  <c r="T177" i="19" s="1"/>
  <c r="O177" i="19"/>
  <c r="P177" i="19" s="1"/>
  <c r="N177" i="19"/>
  <c r="I177" i="19"/>
  <c r="E177" i="19"/>
  <c r="G177" i="19" s="1"/>
  <c r="AA176" i="19"/>
  <c r="X176" i="19"/>
  <c r="R176" i="19"/>
  <c r="T176" i="19" s="1"/>
  <c r="O176" i="19"/>
  <c r="P176" i="19" s="1"/>
  <c r="N176" i="19"/>
  <c r="I176" i="19"/>
  <c r="E176" i="19"/>
  <c r="G176" i="19" s="1"/>
  <c r="AA175" i="19"/>
  <c r="X175" i="19"/>
  <c r="R175" i="19"/>
  <c r="T175" i="19" s="1"/>
  <c r="O175" i="19"/>
  <c r="P175" i="19" s="1"/>
  <c r="N175" i="19"/>
  <c r="I175" i="19"/>
  <c r="E175" i="19"/>
  <c r="G175" i="19" s="1"/>
  <c r="AA174" i="19"/>
  <c r="X174" i="19"/>
  <c r="R174" i="19"/>
  <c r="T174" i="19" s="1"/>
  <c r="O174" i="19"/>
  <c r="P174" i="19" s="1"/>
  <c r="N174" i="19"/>
  <c r="I174" i="19"/>
  <c r="E174" i="19"/>
  <c r="G174" i="19" s="1"/>
  <c r="AA173" i="19"/>
  <c r="X173" i="19"/>
  <c r="R173" i="19"/>
  <c r="T173" i="19" s="1"/>
  <c r="O173" i="19"/>
  <c r="P173" i="19" s="1"/>
  <c r="N173" i="19"/>
  <c r="I173" i="19"/>
  <c r="E173" i="19"/>
  <c r="G173" i="19" s="1"/>
  <c r="AA172" i="19"/>
  <c r="X172" i="19"/>
  <c r="R172" i="19"/>
  <c r="T172" i="19" s="1"/>
  <c r="O172" i="19"/>
  <c r="P172" i="19" s="1"/>
  <c r="N172" i="19"/>
  <c r="I172" i="19"/>
  <c r="E172" i="19"/>
  <c r="G172" i="19" s="1"/>
  <c r="AA171" i="19"/>
  <c r="X171" i="19"/>
  <c r="R171" i="19"/>
  <c r="T171" i="19" s="1"/>
  <c r="O171" i="19"/>
  <c r="P171" i="19" s="1"/>
  <c r="N171" i="19"/>
  <c r="I171" i="19"/>
  <c r="E171" i="19"/>
  <c r="G171" i="19" s="1"/>
  <c r="AA170" i="19"/>
  <c r="X170" i="19"/>
  <c r="R170" i="19"/>
  <c r="T170" i="19" s="1"/>
  <c r="O170" i="19"/>
  <c r="P170" i="19" s="1"/>
  <c r="N170" i="19"/>
  <c r="I170" i="19"/>
  <c r="E170" i="19"/>
  <c r="G170" i="19" s="1"/>
  <c r="AA169" i="19"/>
  <c r="X169" i="19"/>
  <c r="R169" i="19"/>
  <c r="T169" i="19" s="1"/>
  <c r="O169" i="19"/>
  <c r="P169" i="19" s="1"/>
  <c r="N169" i="19"/>
  <c r="I169" i="19"/>
  <c r="E169" i="19"/>
  <c r="G169" i="19" s="1"/>
  <c r="AA168" i="19"/>
  <c r="X168" i="19"/>
  <c r="R168" i="19"/>
  <c r="T168" i="19" s="1"/>
  <c r="O168" i="19"/>
  <c r="P168" i="19" s="1"/>
  <c r="N168" i="19"/>
  <c r="I168" i="19"/>
  <c r="E168" i="19"/>
  <c r="G168" i="19" s="1"/>
  <c r="AA167" i="19"/>
  <c r="X167" i="19"/>
  <c r="R167" i="19"/>
  <c r="T167" i="19" s="1"/>
  <c r="O167" i="19"/>
  <c r="P167" i="19" s="1"/>
  <c r="N167" i="19"/>
  <c r="I167" i="19"/>
  <c r="E167" i="19"/>
  <c r="G167" i="19" s="1"/>
  <c r="AA166" i="19"/>
  <c r="X166" i="19"/>
  <c r="R166" i="19"/>
  <c r="T166" i="19" s="1"/>
  <c r="O166" i="19"/>
  <c r="P166" i="19" s="1"/>
  <c r="N166" i="19"/>
  <c r="I166" i="19"/>
  <c r="E166" i="19"/>
  <c r="G166" i="19" s="1"/>
  <c r="AA165" i="19"/>
  <c r="X165" i="19"/>
  <c r="R165" i="19"/>
  <c r="T165" i="19" s="1"/>
  <c r="O165" i="19"/>
  <c r="P165" i="19" s="1"/>
  <c r="N165" i="19"/>
  <c r="I165" i="19"/>
  <c r="E165" i="19"/>
  <c r="G165" i="19" s="1"/>
  <c r="AA164" i="19"/>
  <c r="X164" i="19"/>
  <c r="R164" i="19"/>
  <c r="T164" i="19" s="1"/>
  <c r="O164" i="19"/>
  <c r="P164" i="19" s="1"/>
  <c r="N164" i="19"/>
  <c r="I164" i="19"/>
  <c r="E164" i="19"/>
  <c r="G164" i="19" s="1"/>
  <c r="AA163" i="19"/>
  <c r="X163" i="19"/>
  <c r="R163" i="19"/>
  <c r="T163" i="19" s="1"/>
  <c r="O163" i="19"/>
  <c r="P163" i="19" s="1"/>
  <c r="N163" i="19"/>
  <c r="I163" i="19"/>
  <c r="E163" i="19"/>
  <c r="G163" i="19" s="1"/>
  <c r="AA162" i="19"/>
  <c r="X162" i="19"/>
  <c r="R162" i="19"/>
  <c r="T162" i="19" s="1"/>
  <c r="O162" i="19"/>
  <c r="P162" i="19" s="1"/>
  <c r="N162" i="19"/>
  <c r="I162" i="19"/>
  <c r="E162" i="19"/>
  <c r="G162" i="19" s="1"/>
  <c r="AA161" i="19"/>
  <c r="X161" i="19"/>
  <c r="R161" i="19"/>
  <c r="T161" i="19" s="1"/>
  <c r="O161" i="19"/>
  <c r="P161" i="19" s="1"/>
  <c r="N161" i="19"/>
  <c r="I161" i="19"/>
  <c r="E161" i="19"/>
  <c r="G161" i="19" s="1"/>
  <c r="AA160" i="19"/>
  <c r="X160" i="19"/>
  <c r="R160" i="19"/>
  <c r="T160" i="19" s="1"/>
  <c r="O160" i="19"/>
  <c r="P160" i="19" s="1"/>
  <c r="N160" i="19"/>
  <c r="I160" i="19"/>
  <c r="E160" i="19"/>
  <c r="G160" i="19" s="1"/>
  <c r="AA159" i="19"/>
  <c r="X159" i="19"/>
  <c r="R159" i="19"/>
  <c r="T159" i="19" s="1"/>
  <c r="O159" i="19"/>
  <c r="P159" i="19" s="1"/>
  <c r="N159" i="19"/>
  <c r="I159" i="19"/>
  <c r="E159" i="19"/>
  <c r="G159" i="19" s="1"/>
  <c r="AA158" i="19"/>
  <c r="X158" i="19"/>
  <c r="R158" i="19"/>
  <c r="T158" i="19" s="1"/>
  <c r="O158" i="19"/>
  <c r="P158" i="19" s="1"/>
  <c r="N158" i="19"/>
  <c r="I158" i="19"/>
  <c r="E158" i="19"/>
  <c r="G158" i="19" s="1"/>
  <c r="AA157" i="19"/>
  <c r="X157" i="19"/>
  <c r="R157" i="19"/>
  <c r="T157" i="19" s="1"/>
  <c r="O157" i="19"/>
  <c r="P157" i="19" s="1"/>
  <c r="N157" i="19"/>
  <c r="I157" i="19"/>
  <c r="E157" i="19"/>
  <c r="G157" i="19" s="1"/>
  <c r="AA156" i="19"/>
  <c r="X156" i="19"/>
  <c r="R156" i="19"/>
  <c r="T156" i="19" s="1"/>
  <c r="O156" i="19"/>
  <c r="P156" i="19" s="1"/>
  <c r="N156" i="19"/>
  <c r="I156" i="19"/>
  <c r="E156" i="19"/>
  <c r="G156" i="19" s="1"/>
  <c r="AA155" i="19"/>
  <c r="X155" i="19"/>
  <c r="R155" i="19"/>
  <c r="T155" i="19" s="1"/>
  <c r="O155" i="19"/>
  <c r="P155" i="19" s="1"/>
  <c r="N155" i="19"/>
  <c r="I155" i="19"/>
  <c r="E155" i="19"/>
  <c r="G155" i="19" s="1"/>
  <c r="AA154" i="19"/>
  <c r="X154" i="19"/>
  <c r="R154" i="19"/>
  <c r="T154" i="19" s="1"/>
  <c r="O154" i="19"/>
  <c r="P154" i="19" s="1"/>
  <c r="N154" i="19"/>
  <c r="I154" i="19"/>
  <c r="E154" i="19"/>
  <c r="G154" i="19" s="1"/>
  <c r="AA153" i="19"/>
  <c r="X153" i="19"/>
  <c r="R153" i="19"/>
  <c r="T153" i="19" s="1"/>
  <c r="O153" i="19"/>
  <c r="P153" i="19" s="1"/>
  <c r="N153" i="19"/>
  <c r="I153" i="19"/>
  <c r="E153" i="19"/>
  <c r="G153" i="19" s="1"/>
  <c r="AA152" i="19"/>
  <c r="X152" i="19"/>
  <c r="R152" i="19"/>
  <c r="T152" i="19" s="1"/>
  <c r="O152" i="19"/>
  <c r="P152" i="19" s="1"/>
  <c r="N152" i="19"/>
  <c r="I152" i="19"/>
  <c r="E152" i="19"/>
  <c r="G152" i="19" s="1"/>
  <c r="AA151" i="19"/>
  <c r="X151" i="19"/>
  <c r="R151" i="19"/>
  <c r="T151" i="19" s="1"/>
  <c r="O151" i="19"/>
  <c r="P151" i="19" s="1"/>
  <c r="N151" i="19"/>
  <c r="I151" i="19"/>
  <c r="E151" i="19"/>
  <c r="G151" i="19" s="1"/>
  <c r="AA150" i="19"/>
  <c r="X150" i="19"/>
  <c r="R150" i="19"/>
  <c r="T150" i="19" s="1"/>
  <c r="O150" i="19"/>
  <c r="P150" i="19" s="1"/>
  <c r="N150" i="19"/>
  <c r="I150" i="19"/>
  <c r="E150" i="19"/>
  <c r="G150" i="19" s="1"/>
  <c r="AA149" i="19"/>
  <c r="X149" i="19"/>
  <c r="R149" i="19"/>
  <c r="T149" i="19" s="1"/>
  <c r="O149" i="19"/>
  <c r="P149" i="19" s="1"/>
  <c r="N149" i="19"/>
  <c r="I149" i="19"/>
  <c r="E149" i="19"/>
  <c r="G149" i="19" s="1"/>
  <c r="AA148" i="19"/>
  <c r="X148" i="19"/>
  <c r="R148" i="19"/>
  <c r="T148" i="19" s="1"/>
  <c r="O148" i="19"/>
  <c r="P148" i="19" s="1"/>
  <c r="N148" i="19"/>
  <c r="I148" i="19"/>
  <c r="E148" i="19"/>
  <c r="G148" i="19" s="1"/>
  <c r="AA147" i="19"/>
  <c r="X147" i="19"/>
  <c r="R147" i="19"/>
  <c r="T147" i="19" s="1"/>
  <c r="O147" i="19"/>
  <c r="P147" i="19" s="1"/>
  <c r="N147" i="19"/>
  <c r="I147" i="19"/>
  <c r="E147" i="19"/>
  <c r="G147" i="19" s="1"/>
  <c r="AA146" i="19"/>
  <c r="X146" i="19"/>
  <c r="R146" i="19"/>
  <c r="T146" i="19" s="1"/>
  <c r="O146" i="19"/>
  <c r="P146" i="19" s="1"/>
  <c r="N146" i="19"/>
  <c r="I146" i="19"/>
  <c r="E146" i="19"/>
  <c r="G146" i="19" s="1"/>
  <c r="AA145" i="19"/>
  <c r="X145" i="19"/>
  <c r="R145" i="19"/>
  <c r="T145" i="19" s="1"/>
  <c r="O145" i="19"/>
  <c r="P145" i="19" s="1"/>
  <c r="N145" i="19"/>
  <c r="I145" i="19"/>
  <c r="E145" i="19"/>
  <c r="G145" i="19" s="1"/>
  <c r="AA144" i="19"/>
  <c r="X144" i="19"/>
  <c r="R144" i="19"/>
  <c r="T144" i="19" s="1"/>
  <c r="O144" i="19"/>
  <c r="P144" i="19" s="1"/>
  <c r="N144" i="19"/>
  <c r="I144" i="19"/>
  <c r="E144" i="19"/>
  <c r="G144" i="19" s="1"/>
  <c r="AA143" i="19"/>
  <c r="X143" i="19"/>
  <c r="R143" i="19"/>
  <c r="T143" i="19" s="1"/>
  <c r="O143" i="19"/>
  <c r="P143" i="19" s="1"/>
  <c r="N143" i="19"/>
  <c r="I143" i="19"/>
  <c r="E143" i="19"/>
  <c r="G143" i="19" s="1"/>
  <c r="AA142" i="19"/>
  <c r="X142" i="19"/>
  <c r="R142" i="19"/>
  <c r="T142" i="19" s="1"/>
  <c r="O142" i="19"/>
  <c r="P142" i="19" s="1"/>
  <c r="N142" i="19"/>
  <c r="I142" i="19"/>
  <c r="E142" i="19"/>
  <c r="G142" i="19" s="1"/>
  <c r="AA141" i="19"/>
  <c r="X141" i="19"/>
  <c r="R141" i="19"/>
  <c r="T141" i="19" s="1"/>
  <c r="O141" i="19"/>
  <c r="P141" i="19" s="1"/>
  <c r="N141" i="19"/>
  <c r="I141" i="19"/>
  <c r="E141" i="19"/>
  <c r="G141" i="19" s="1"/>
  <c r="AA140" i="19"/>
  <c r="X140" i="19"/>
  <c r="R140" i="19"/>
  <c r="T140" i="19" s="1"/>
  <c r="O140" i="19"/>
  <c r="P140" i="19" s="1"/>
  <c r="N140" i="19"/>
  <c r="I140" i="19"/>
  <c r="E140" i="19"/>
  <c r="G140" i="19" s="1"/>
  <c r="AA139" i="19"/>
  <c r="X139" i="19"/>
  <c r="R139" i="19"/>
  <c r="T139" i="19" s="1"/>
  <c r="O139" i="19"/>
  <c r="P139" i="19" s="1"/>
  <c r="N139" i="19"/>
  <c r="I139" i="19"/>
  <c r="E139" i="19"/>
  <c r="G139" i="19" s="1"/>
  <c r="AA138" i="19"/>
  <c r="X138" i="19"/>
  <c r="R138" i="19"/>
  <c r="T138" i="19" s="1"/>
  <c r="O138" i="19"/>
  <c r="P138" i="19" s="1"/>
  <c r="N138" i="19"/>
  <c r="I138" i="19"/>
  <c r="E138" i="19"/>
  <c r="G138" i="19" s="1"/>
  <c r="AA137" i="19"/>
  <c r="X137" i="19"/>
  <c r="R137" i="19"/>
  <c r="T137" i="19" s="1"/>
  <c r="O137" i="19"/>
  <c r="P137" i="19" s="1"/>
  <c r="N137" i="19"/>
  <c r="I137" i="19"/>
  <c r="E137" i="19"/>
  <c r="G137" i="19" s="1"/>
  <c r="AA136" i="19"/>
  <c r="X136" i="19"/>
  <c r="R136" i="19"/>
  <c r="T136" i="19" s="1"/>
  <c r="O136" i="19"/>
  <c r="P136" i="19" s="1"/>
  <c r="N136" i="19"/>
  <c r="I136" i="19"/>
  <c r="E136" i="19"/>
  <c r="G136" i="19" s="1"/>
  <c r="AA135" i="19"/>
  <c r="X135" i="19"/>
  <c r="R135" i="19"/>
  <c r="T135" i="19" s="1"/>
  <c r="O135" i="19"/>
  <c r="P135" i="19" s="1"/>
  <c r="N135" i="19"/>
  <c r="I135" i="19"/>
  <c r="E135" i="19"/>
  <c r="G135" i="19" s="1"/>
  <c r="AA134" i="19"/>
  <c r="X134" i="19"/>
  <c r="R134" i="19"/>
  <c r="T134" i="19" s="1"/>
  <c r="O134" i="19"/>
  <c r="P134" i="19" s="1"/>
  <c r="N134" i="19"/>
  <c r="I134" i="19"/>
  <c r="E134" i="19"/>
  <c r="G134" i="19" s="1"/>
  <c r="AA133" i="19"/>
  <c r="X133" i="19"/>
  <c r="R133" i="19"/>
  <c r="T133" i="19" s="1"/>
  <c r="O133" i="19"/>
  <c r="P133" i="19" s="1"/>
  <c r="N133" i="19"/>
  <c r="I133" i="19"/>
  <c r="E133" i="19"/>
  <c r="G133" i="19" s="1"/>
  <c r="AA132" i="19"/>
  <c r="X132" i="19"/>
  <c r="R132" i="19"/>
  <c r="T132" i="19" s="1"/>
  <c r="O132" i="19"/>
  <c r="P132" i="19" s="1"/>
  <c r="N132" i="19"/>
  <c r="I132" i="19"/>
  <c r="E132" i="19"/>
  <c r="G132" i="19" s="1"/>
  <c r="AA131" i="19"/>
  <c r="X131" i="19"/>
  <c r="R131" i="19"/>
  <c r="T131" i="19" s="1"/>
  <c r="O131" i="19"/>
  <c r="P131" i="19" s="1"/>
  <c r="N131" i="19"/>
  <c r="I131" i="19"/>
  <c r="E131" i="19"/>
  <c r="G131" i="19" s="1"/>
  <c r="AA130" i="19"/>
  <c r="X130" i="19"/>
  <c r="R130" i="19"/>
  <c r="T130" i="19" s="1"/>
  <c r="O130" i="19"/>
  <c r="P130" i="19" s="1"/>
  <c r="N130" i="19"/>
  <c r="I130" i="19"/>
  <c r="E130" i="19"/>
  <c r="G130" i="19" s="1"/>
  <c r="AA129" i="19"/>
  <c r="X129" i="19"/>
  <c r="R129" i="19"/>
  <c r="T129" i="19" s="1"/>
  <c r="O129" i="19"/>
  <c r="P129" i="19" s="1"/>
  <c r="N129" i="19"/>
  <c r="I129" i="19"/>
  <c r="E129" i="19"/>
  <c r="G129" i="19" s="1"/>
  <c r="AA128" i="19"/>
  <c r="X128" i="19"/>
  <c r="R128" i="19"/>
  <c r="T128" i="19" s="1"/>
  <c r="O128" i="19"/>
  <c r="P128" i="19" s="1"/>
  <c r="N128" i="19"/>
  <c r="I128" i="19"/>
  <c r="E128" i="19"/>
  <c r="G128" i="19" s="1"/>
  <c r="AA127" i="19"/>
  <c r="X127" i="19"/>
  <c r="R127" i="19"/>
  <c r="T127" i="19" s="1"/>
  <c r="O127" i="19"/>
  <c r="P127" i="19" s="1"/>
  <c r="N127" i="19"/>
  <c r="I127" i="19"/>
  <c r="E127" i="19"/>
  <c r="G127" i="19" s="1"/>
  <c r="AA126" i="19"/>
  <c r="X126" i="19"/>
  <c r="R126" i="19"/>
  <c r="T126" i="19" s="1"/>
  <c r="O126" i="19"/>
  <c r="P126" i="19" s="1"/>
  <c r="N126" i="19"/>
  <c r="I126" i="19"/>
  <c r="E126" i="19"/>
  <c r="G126" i="19" s="1"/>
  <c r="AA125" i="19"/>
  <c r="X125" i="19"/>
  <c r="R125" i="19"/>
  <c r="T125" i="19" s="1"/>
  <c r="O125" i="19"/>
  <c r="P125" i="19" s="1"/>
  <c r="N125" i="19"/>
  <c r="I125" i="19"/>
  <c r="E125" i="19"/>
  <c r="G125" i="19" s="1"/>
  <c r="AA124" i="19"/>
  <c r="X124" i="19"/>
  <c r="R124" i="19"/>
  <c r="T124" i="19" s="1"/>
  <c r="O124" i="19"/>
  <c r="P124" i="19" s="1"/>
  <c r="N124" i="19"/>
  <c r="I124" i="19"/>
  <c r="E124" i="19"/>
  <c r="G124" i="19" s="1"/>
  <c r="AA123" i="19"/>
  <c r="X123" i="19"/>
  <c r="R123" i="19"/>
  <c r="T123" i="19" s="1"/>
  <c r="O123" i="19"/>
  <c r="P123" i="19" s="1"/>
  <c r="N123" i="19"/>
  <c r="I123" i="19"/>
  <c r="E123" i="19"/>
  <c r="G123" i="19" s="1"/>
  <c r="AA122" i="19"/>
  <c r="X122" i="19"/>
  <c r="R122" i="19"/>
  <c r="T122" i="19" s="1"/>
  <c r="O122" i="19"/>
  <c r="P122" i="19" s="1"/>
  <c r="N122" i="19"/>
  <c r="I122" i="19"/>
  <c r="E122" i="19"/>
  <c r="G122" i="19" s="1"/>
  <c r="AA121" i="19"/>
  <c r="X121" i="19"/>
  <c r="R121" i="19"/>
  <c r="T121" i="19" s="1"/>
  <c r="O121" i="19"/>
  <c r="P121" i="19" s="1"/>
  <c r="N121" i="19"/>
  <c r="I121" i="19"/>
  <c r="E121" i="19"/>
  <c r="G121" i="19" s="1"/>
  <c r="AA120" i="19"/>
  <c r="X120" i="19"/>
  <c r="R120" i="19"/>
  <c r="T120" i="19" s="1"/>
  <c r="O120" i="19"/>
  <c r="P120" i="19" s="1"/>
  <c r="N120" i="19"/>
  <c r="I120" i="19"/>
  <c r="E120" i="19"/>
  <c r="G120" i="19" s="1"/>
  <c r="AA119" i="19"/>
  <c r="X119" i="19"/>
  <c r="R119" i="19"/>
  <c r="T119" i="19" s="1"/>
  <c r="O119" i="19"/>
  <c r="P119" i="19" s="1"/>
  <c r="N119" i="19"/>
  <c r="I119" i="19"/>
  <c r="E119" i="19"/>
  <c r="G119" i="19" s="1"/>
  <c r="AA118" i="19"/>
  <c r="X118" i="19"/>
  <c r="R118" i="19"/>
  <c r="T118" i="19" s="1"/>
  <c r="O118" i="19"/>
  <c r="P118" i="19" s="1"/>
  <c r="N118" i="19"/>
  <c r="I118" i="19"/>
  <c r="E118" i="19"/>
  <c r="G118" i="19" s="1"/>
  <c r="AA117" i="19"/>
  <c r="X117" i="19"/>
  <c r="R117" i="19"/>
  <c r="T117" i="19" s="1"/>
  <c r="O117" i="19"/>
  <c r="P117" i="19" s="1"/>
  <c r="N117" i="19"/>
  <c r="I117" i="19"/>
  <c r="E117" i="19"/>
  <c r="G117" i="19" s="1"/>
  <c r="AA116" i="19"/>
  <c r="X116" i="19"/>
  <c r="R116" i="19"/>
  <c r="T116" i="19" s="1"/>
  <c r="O116" i="19"/>
  <c r="P116" i="19" s="1"/>
  <c r="N116" i="19"/>
  <c r="I116" i="19"/>
  <c r="E116" i="19"/>
  <c r="G116" i="19" s="1"/>
  <c r="AA115" i="19"/>
  <c r="X115" i="19"/>
  <c r="R115" i="19"/>
  <c r="T115" i="19" s="1"/>
  <c r="O115" i="19"/>
  <c r="P115" i="19" s="1"/>
  <c r="N115" i="19"/>
  <c r="I115" i="19"/>
  <c r="E115" i="19"/>
  <c r="G115" i="19" s="1"/>
  <c r="AA114" i="19"/>
  <c r="X114" i="19"/>
  <c r="R114" i="19"/>
  <c r="T114" i="19" s="1"/>
  <c r="O114" i="19"/>
  <c r="P114" i="19" s="1"/>
  <c r="N114" i="19"/>
  <c r="I114" i="19"/>
  <c r="E114" i="19"/>
  <c r="G114" i="19" s="1"/>
  <c r="AA113" i="19"/>
  <c r="X113" i="19"/>
  <c r="R113" i="19"/>
  <c r="T113" i="19" s="1"/>
  <c r="O113" i="19"/>
  <c r="P113" i="19" s="1"/>
  <c r="N113" i="19"/>
  <c r="I113" i="19"/>
  <c r="E113" i="19"/>
  <c r="G113" i="19" s="1"/>
  <c r="AA112" i="19"/>
  <c r="X112" i="19"/>
  <c r="R112" i="19"/>
  <c r="T112" i="19" s="1"/>
  <c r="O112" i="19"/>
  <c r="P112" i="19" s="1"/>
  <c r="N112" i="19"/>
  <c r="I112" i="19"/>
  <c r="E112" i="19"/>
  <c r="G112" i="19" s="1"/>
  <c r="AA111" i="19"/>
  <c r="X111" i="19"/>
  <c r="R111" i="19"/>
  <c r="T111" i="19" s="1"/>
  <c r="O111" i="19"/>
  <c r="P111" i="19" s="1"/>
  <c r="N111" i="19"/>
  <c r="I111" i="19"/>
  <c r="E111" i="19"/>
  <c r="G111" i="19" s="1"/>
  <c r="AA110" i="19"/>
  <c r="X110" i="19"/>
  <c r="R110" i="19"/>
  <c r="T110" i="19" s="1"/>
  <c r="O110" i="19"/>
  <c r="P110" i="19" s="1"/>
  <c r="N110" i="19"/>
  <c r="I110" i="19"/>
  <c r="E110" i="19"/>
  <c r="G110" i="19" s="1"/>
  <c r="AA109" i="19"/>
  <c r="X109" i="19"/>
  <c r="R109" i="19"/>
  <c r="T109" i="19" s="1"/>
  <c r="O109" i="19"/>
  <c r="P109" i="19" s="1"/>
  <c r="N109" i="19"/>
  <c r="I109" i="19"/>
  <c r="E109" i="19"/>
  <c r="G109" i="19" s="1"/>
  <c r="AA108" i="19"/>
  <c r="X108" i="19"/>
  <c r="R108" i="19"/>
  <c r="T108" i="19" s="1"/>
  <c r="O108" i="19"/>
  <c r="P108" i="19" s="1"/>
  <c r="N108" i="19"/>
  <c r="I108" i="19"/>
  <c r="E108" i="19"/>
  <c r="G108" i="19" s="1"/>
  <c r="AA107" i="19"/>
  <c r="X107" i="19"/>
  <c r="R107" i="19"/>
  <c r="T107" i="19" s="1"/>
  <c r="O107" i="19"/>
  <c r="P107" i="19" s="1"/>
  <c r="N107" i="19"/>
  <c r="I107" i="19"/>
  <c r="E107" i="19"/>
  <c r="G107" i="19" s="1"/>
  <c r="AA106" i="19"/>
  <c r="X106" i="19"/>
  <c r="R106" i="19"/>
  <c r="T106" i="19" s="1"/>
  <c r="O106" i="19"/>
  <c r="P106" i="19" s="1"/>
  <c r="N106" i="19"/>
  <c r="I106" i="19"/>
  <c r="E106" i="19"/>
  <c r="G106" i="19" s="1"/>
  <c r="AA105" i="19"/>
  <c r="X105" i="19"/>
  <c r="R105" i="19"/>
  <c r="T105" i="19" s="1"/>
  <c r="O105" i="19"/>
  <c r="P105" i="19" s="1"/>
  <c r="N105" i="19"/>
  <c r="I105" i="19"/>
  <c r="E105" i="19"/>
  <c r="G105" i="19" s="1"/>
  <c r="AA104" i="19"/>
  <c r="X104" i="19"/>
  <c r="R104" i="19"/>
  <c r="T104" i="19" s="1"/>
  <c r="O104" i="19"/>
  <c r="P104" i="19" s="1"/>
  <c r="N104" i="19"/>
  <c r="I104" i="19"/>
  <c r="E104" i="19"/>
  <c r="G104" i="19" s="1"/>
  <c r="AA103" i="19"/>
  <c r="X103" i="19"/>
  <c r="R103" i="19"/>
  <c r="T103" i="19" s="1"/>
  <c r="O103" i="19"/>
  <c r="P103" i="19" s="1"/>
  <c r="N103" i="19"/>
  <c r="I103" i="19"/>
  <c r="E103" i="19"/>
  <c r="G103" i="19" s="1"/>
  <c r="AA102" i="19"/>
  <c r="X102" i="19"/>
  <c r="R102" i="19"/>
  <c r="T102" i="19" s="1"/>
  <c r="O102" i="19"/>
  <c r="P102" i="19" s="1"/>
  <c r="N102" i="19"/>
  <c r="I102" i="19"/>
  <c r="E102" i="19"/>
  <c r="G102" i="19" s="1"/>
  <c r="AA101" i="19"/>
  <c r="X101" i="19"/>
  <c r="R101" i="19"/>
  <c r="T101" i="19" s="1"/>
  <c r="O101" i="19"/>
  <c r="P101" i="19" s="1"/>
  <c r="N101" i="19"/>
  <c r="I101" i="19"/>
  <c r="E101" i="19"/>
  <c r="G101" i="19" s="1"/>
  <c r="AA100" i="19"/>
  <c r="X100" i="19"/>
  <c r="R100" i="19"/>
  <c r="T100" i="19" s="1"/>
  <c r="O100" i="19"/>
  <c r="P100" i="19" s="1"/>
  <c r="N100" i="19"/>
  <c r="I100" i="19"/>
  <c r="E100" i="19"/>
  <c r="G100" i="19" s="1"/>
  <c r="AA99" i="19"/>
  <c r="X99" i="19"/>
  <c r="R99" i="19"/>
  <c r="T99" i="19" s="1"/>
  <c r="O99" i="19"/>
  <c r="P99" i="19" s="1"/>
  <c r="N99" i="19"/>
  <c r="I99" i="19"/>
  <c r="E99" i="19"/>
  <c r="G99" i="19" s="1"/>
  <c r="AA98" i="19"/>
  <c r="X98" i="19"/>
  <c r="R98" i="19"/>
  <c r="T98" i="19" s="1"/>
  <c r="O98" i="19"/>
  <c r="P98" i="19" s="1"/>
  <c r="N98" i="19"/>
  <c r="I98" i="19"/>
  <c r="E98" i="19"/>
  <c r="G98" i="19" s="1"/>
  <c r="AA97" i="19"/>
  <c r="X97" i="19"/>
  <c r="R97" i="19"/>
  <c r="T97" i="19" s="1"/>
  <c r="O97" i="19"/>
  <c r="P97" i="19" s="1"/>
  <c r="N97" i="19"/>
  <c r="I97" i="19"/>
  <c r="E97" i="19"/>
  <c r="G97" i="19" s="1"/>
  <c r="AA96" i="19"/>
  <c r="X96" i="19"/>
  <c r="R96" i="19"/>
  <c r="T96" i="19" s="1"/>
  <c r="O96" i="19"/>
  <c r="P96" i="19" s="1"/>
  <c r="N96" i="19"/>
  <c r="I96" i="19"/>
  <c r="E96" i="19"/>
  <c r="G96" i="19" s="1"/>
  <c r="AA95" i="19"/>
  <c r="X95" i="19"/>
  <c r="R95" i="19"/>
  <c r="T95" i="19" s="1"/>
  <c r="O95" i="19"/>
  <c r="P95" i="19" s="1"/>
  <c r="N95" i="19"/>
  <c r="I95" i="19"/>
  <c r="E95" i="19"/>
  <c r="G95" i="19" s="1"/>
  <c r="AA94" i="19"/>
  <c r="X94" i="19"/>
  <c r="R94" i="19"/>
  <c r="T94" i="19" s="1"/>
  <c r="O94" i="19"/>
  <c r="P94" i="19" s="1"/>
  <c r="N94" i="19"/>
  <c r="I94" i="19"/>
  <c r="E94" i="19"/>
  <c r="G94" i="19" s="1"/>
  <c r="AA93" i="19"/>
  <c r="X93" i="19"/>
  <c r="R93" i="19"/>
  <c r="T93" i="19" s="1"/>
  <c r="O93" i="19"/>
  <c r="P93" i="19" s="1"/>
  <c r="N93" i="19"/>
  <c r="I93" i="19"/>
  <c r="E93" i="19"/>
  <c r="G93" i="19" s="1"/>
  <c r="AA92" i="19"/>
  <c r="X92" i="19"/>
  <c r="R92" i="19"/>
  <c r="T92" i="19" s="1"/>
  <c r="O92" i="19"/>
  <c r="P92" i="19" s="1"/>
  <c r="N92" i="19"/>
  <c r="I92" i="19"/>
  <c r="E92" i="19"/>
  <c r="G92" i="19" s="1"/>
  <c r="AA91" i="19"/>
  <c r="X91" i="19"/>
  <c r="R91" i="19"/>
  <c r="T91" i="19" s="1"/>
  <c r="O91" i="19"/>
  <c r="P91" i="19" s="1"/>
  <c r="N91" i="19"/>
  <c r="I91" i="19"/>
  <c r="E91" i="19"/>
  <c r="G91" i="19" s="1"/>
  <c r="AA90" i="19"/>
  <c r="X90" i="19"/>
  <c r="R90" i="19"/>
  <c r="T90" i="19" s="1"/>
  <c r="O90" i="19"/>
  <c r="P90" i="19" s="1"/>
  <c r="N90" i="19"/>
  <c r="I90" i="19"/>
  <c r="E90" i="19"/>
  <c r="G90" i="19" s="1"/>
  <c r="AA89" i="19"/>
  <c r="X89" i="19"/>
  <c r="R89" i="19"/>
  <c r="T89" i="19" s="1"/>
  <c r="O89" i="19"/>
  <c r="P89" i="19" s="1"/>
  <c r="N89" i="19"/>
  <c r="I89" i="19"/>
  <c r="E89" i="19"/>
  <c r="G89" i="19" s="1"/>
  <c r="AA88" i="19"/>
  <c r="X88" i="19"/>
  <c r="R88" i="19"/>
  <c r="T88" i="19" s="1"/>
  <c r="O88" i="19"/>
  <c r="P88" i="19" s="1"/>
  <c r="N88" i="19"/>
  <c r="I88" i="19"/>
  <c r="E88" i="19"/>
  <c r="G88" i="19" s="1"/>
  <c r="AA87" i="19"/>
  <c r="X87" i="19"/>
  <c r="R87" i="19"/>
  <c r="T87" i="19" s="1"/>
  <c r="O87" i="19"/>
  <c r="P87" i="19" s="1"/>
  <c r="N87" i="19"/>
  <c r="I87" i="19"/>
  <c r="E87" i="19"/>
  <c r="G87" i="19" s="1"/>
  <c r="AA86" i="19"/>
  <c r="X86" i="19"/>
  <c r="R86" i="19"/>
  <c r="T86" i="19" s="1"/>
  <c r="O86" i="19"/>
  <c r="P86" i="19" s="1"/>
  <c r="N86" i="19"/>
  <c r="I86" i="19"/>
  <c r="E86" i="19"/>
  <c r="G86" i="19" s="1"/>
  <c r="AA85" i="19"/>
  <c r="X85" i="19"/>
  <c r="R85" i="19"/>
  <c r="T85" i="19" s="1"/>
  <c r="O85" i="19"/>
  <c r="P85" i="19" s="1"/>
  <c r="N85" i="19"/>
  <c r="I85" i="19"/>
  <c r="E85" i="19"/>
  <c r="G85" i="19" s="1"/>
  <c r="AA84" i="19"/>
  <c r="X84" i="19"/>
  <c r="R84" i="19"/>
  <c r="T84" i="19" s="1"/>
  <c r="O84" i="19"/>
  <c r="P84" i="19" s="1"/>
  <c r="N84" i="19"/>
  <c r="I84" i="19"/>
  <c r="E84" i="19"/>
  <c r="G84" i="19" s="1"/>
  <c r="AA83" i="19"/>
  <c r="X83" i="19"/>
  <c r="R83" i="19"/>
  <c r="T83" i="19" s="1"/>
  <c r="O83" i="19"/>
  <c r="P83" i="19" s="1"/>
  <c r="N83" i="19"/>
  <c r="I83" i="19"/>
  <c r="E83" i="19"/>
  <c r="G83" i="19" s="1"/>
  <c r="AA82" i="19"/>
  <c r="X82" i="19"/>
  <c r="R82" i="19"/>
  <c r="T82" i="19" s="1"/>
  <c r="O82" i="19"/>
  <c r="P82" i="19" s="1"/>
  <c r="N82" i="19"/>
  <c r="I82" i="19"/>
  <c r="E82" i="19"/>
  <c r="G82" i="19" s="1"/>
  <c r="AA81" i="19"/>
  <c r="X81" i="19"/>
  <c r="R81" i="19"/>
  <c r="T81" i="19" s="1"/>
  <c r="O81" i="19"/>
  <c r="P81" i="19" s="1"/>
  <c r="N81" i="19"/>
  <c r="I81" i="19"/>
  <c r="E81" i="19"/>
  <c r="G81" i="19" s="1"/>
  <c r="AA80" i="19"/>
  <c r="X80" i="19"/>
  <c r="R80" i="19"/>
  <c r="T80" i="19" s="1"/>
  <c r="O80" i="19"/>
  <c r="P80" i="19" s="1"/>
  <c r="N80" i="19"/>
  <c r="I80" i="19"/>
  <c r="E80" i="19"/>
  <c r="G80" i="19" s="1"/>
  <c r="AA79" i="19"/>
  <c r="X79" i="19"/>
  <c r="R79" i="19"/>
  <c r="T79" i="19" s="1"/>
  <c r="O79" i="19"/>
  <c r="P79" i="19" s="1"/>
  <c r="N79" i="19"/>
  <c r="I79" i="19"/>
  <c r="E79" i="19"/>
  <c r="G79" i="19" s="1"/>
  <c r="AA78" i="19"/>
  <c r="X78" i="19"/>
  <c r="R78" i="19"/>
  <c r="T78" i="19" s="1"/>
  <c r="O78" i="19"/>
  <c r="P78" i="19" s="1"/>
  <c r="N78" i="19"/>
  <c r="I78" i="19"/>
  <c r="E78" i="19"/>
  <c r="G78" i="19" s="1"/>
  <c r="AA77" i="19"/>
  <c r="X77" i="19"/>
  <c r="R77" i="19"/>
  <c r="T77" i="19" s="1"/>
  <c r="O77" i="19"/>
  <c r="P77" i="19" s="1"/>
  <c r="N77" i="19"/>
  <c r="I77" i="19"/>
  <c r="E77" i="19"/>
  <c r="G77" i="19" s="1"/>
  <c r="AA76" i="19"/>
  <c r="X76" i="19"/>
  <c r="R76" i="19"/>
  <c r="T76" i="19" s="1"/>
  <c r="O76" i="19"/>
  <c r="P76" i="19" s="1"/>
  <c r="N76" i="19"/>
  <c r="I76" i="19"/>
  <c r="E76" i="19"/>
  <c r="G76" i="19" s="1"/>
  <c r="AA75" i="19"/>
  <c r="X75" i="19"/>
  <c r="R75" i="19"/>
  <c r="T75" i="19" s="1"/>
  <c r="O75" i="19"/>
  <c r="P75" i="19" s="1"/>
  <c r="N75" i="19"/>
  <c r="I75" i="19"/>
  <c r="E75" i="19"/>
  <c r="G75" i="19" s="1"/>
  <c r="AA74" i="19"/>
  <c r="X74" i="19"/>
  <c r="R74" i="19"/>
  <c r="T74" i="19" s="1"/>
  <c r="O74" i="19"/>
  <c r="P74" i="19" s="1"/>
  <c r="N74" i="19"/>
  <c r="I74" i="19"/>
  <c r="E74" i="19"/>
  <c r="G74" i="19" s="1"/>
  <c r="AA73" i="19"/>
  <c r="X73" i="19"/>
  <c r="R73" i="19"/>
  <c r="T73" i="19" s="1"/>
  <c r="O73" i="19"/>
  <c r="P73" i="19" s="1"/>
  <c r="N73" i="19"/>
  <c r="I73" i="19"/>
  <c r="E73" i="19"/>
  <c r="G73" i="19" s="1"/>
  <c r="AA72" i="19"/>
  <c r="X72" i="19"/>
  <c r="R72" i="19"/>
  <c r="T72" i="19" s="1"/>
  <c r="O72" i="19"/>
  <c r="P72" i="19" s="1"/>
  <c r="N72" i="19"/>
  <c r="I72" i="19"/>
  <c r="E72" i="19"/>
  <c r="G72" i="19" s="1"/>
  <c r="AA71" i="19"/>
  <c r="X71" i="19"/>
  <c r="R71" i="19"/>
  <c r="T71" i="19" s="1"/>
  <c r="O71" i="19"/>
  <c r="P71" i="19" s="1"/>
  <c r="N71" i="19"/>
  <c r="I71" i="19"/>
  <c r="E71" i="19"/>
  <c r="G71" i="19" s="1"/>
  <c r="AA70" i="19"/>
  <c r="X70" i="19"/>
  <c r="R70" i="19"/>
  <c r="T70" i="19" s="1"/>
  <c r="O70" i="19"/>
  <c r="P70" i="19" s="1"/>
  <c r="N70" i="19"/>
  <c r="I70" i="19"/>
  <c r="E70" i="19"/>
  <c r="G70" i="19" s="1"/>
  <c r="AA69" i="19"/>
  <c r="X69" i="19"/>
  <c r="R69" i="19"/>
  <c r="T69" i="19" s="1"/>
  <c r="O69" i="19"/>
  <c r="P69" i="19" s="1"/>
  <c r="N69" i="19"/>
  <c r="I69" i="19"/>
  <c r="E69" i="19"/>
  <c r="G69" i="19" s="1"/>
  <c r="AA68" i="19"/>
  <c r="X68" i="19"/>
  <c r="R68" i="19"/>
  <c r="T68" i="19" s="1"/>
  <c r="O68" i="19"/>
  <c r="P68" i="19" s="1"/>
  <c r="N68" i="19"/>
  <c r="I68" i="19"/>
  <c r="E68" i="19"/>
  <c r="G68" i="19" s="1"/>
  <c r="AA67" i="19"/>
  <c r="X67" i="19"/>
  <c r="R67" i="19"/>
  <c r="T67" i="19" s="1"/>
  <c r="O67" i="19"/>
  <c r="P67" i="19" s="1"/>
  <c r="N67" i="19"/>
  <c r="I67" i="19"/>
  <c r="E67" i="19"/>
  <c r="G67" i="19" s="1"/>
  <c r="AA66" i="19"/>
  <c r="X66" i="19"/>
  <c r="R66" i="19"/>
  <c r="T66" i="19" s="1"/>
  <c r="O66" i="19"/>
  <c r="P66" i="19" s="1"/>
  <c r="N66" i="19"/>
  <c r="I66" i="19"/>
  <c r="E66" i="19"/>
  <c r="G66" i="19" s="1"/>
  <c r="AA65" i="19"/>
  <c r="X65" i="19"/>
  <c r="R65" i="19"/>
  <c r="T65" i="19" s="1"/>
  <c r="O65" i="19"/>
  <c r="P65" i="19" s="1"/>
  <c r="N65" i="19"/>
  <c r="I65" i="19"/>
  <c r="E65" i="19"/>
  <c r="G65" i="19" s="1"/>
  <c r="AA64" i="19"/>
  <c r="X64" i="19"/>
  <c r="R64" i="19"/>
  <c r="T64" i="19" s="1"/>
  <c r="O64" i="19"/>
  <c r="P64" i="19" s="1"/>
  <c r="N64" i="19"/>
  <c r="I64" i="19"/>
  <c r="E64" i="19"/>
  <c r="G64" i="19" s="1"/>
  <c r="AA63" i="19"/>
  <c r="X63" i="19"/>
  <c r="R63" i="19"/>
  <c r="T63" i="19" s="1"/>
  <c r="O63" i="19"/>
  <c r="P63" i="19" s="1"/>
  <c r="N63" i="19"/>
  <c r="I63" i="19"/>
  <c r="E63" i="19"/>
  <c r="G63" i="19" s="1"/>
  <c r="AA62" i="19"/>
  <c r="X62" i="19"/>
  <c r="R62" i="19"/>
  <c r="T62" i="19" s="1"/>
  <c r="O62" i="19"/>
  <c r="P62" i="19" s="1"/>
  <c r="N62" i="19"/>
  <c r="I62" i="19"/>
  <c r="E62" i="19"/>
  <c r="G62" i="19" s="1"/>
  <c r="AA61" i="19"/>
  <c r="X61" i="19"/>
  <c r="R61" i="19"/>
  <c r="T61" i="19" s="1"/>
  <c r="O61" i="19"/>
  <c r="P61" i="19" s="1"/>
  <c r="N61" i="19"/>
  <c r="I61" i="19"/>
  <c r="E61" i="19"/>
  <c r="G61" i="19" s="1"/>
  <c r="AA60" i="19"/>
  <c r="X60" i="19"/>
  <c r="R60" i="19"/>
  <c r="T60" i="19" s="1"/>
  <c r="O60" i="19"/>
  <c r="P60" i="19" s="1"/>
  <c r="N60" i="19"/>
  <c r="I60" i="19"/>
  <c r="E60" i="19"/>
  <c r="G60" i="19" s="1"/>
  <c r="AA59" i="19"/>
  <c r="X59" i="19"/>
  <c r="R59" i="19"/>
  <c r="T59" i="19" s="1"/>
  <c r="O59" i="19"/>
  <c r="P59" i="19" s="1"/>
  <c r="N59" i="19"/>
  <c r="I59" i="19"/>
  <c r="E59" i="19"/>
  <c r="G59" i="19" s="1"/>
  <c r="AA58" i="19"/>
  <c r="X58" i="19"/>
  <c r="R58" i="19"/>
  <c r="T58" i="19" s="1"/>
  <c r="O58" i="19"/>
  <c r="P58" i="19" s="1"/>
  <c r="N58" i="19"/>
  <c r="I58" i="19"/>
  <c r="E58" i="19"/>
  <c r="G58" i="19" s="1"/>
  <c r="AA57" i="19"/>
  <c r="X57" i="19"/>
  <c r="R57" i="19"/>
  <c r="T57" i="19" s="1"/>
  <c r="O57" i="19"/>
  <c r="P57" i="19" s="1"/>
  <c r="N57" i="19"/>
  <c r="I57" i="19"/>
  <c r="E57" i="19"/>
  <c r="G57" i="19" s="1"/>
  <c r="AA56" i="19"/>
  <c r="X56" i="19"/>
  <c r="R56" i="19"/>
  <c r="T56" i="19" s="1"/>
  <c r="O56" i="19"/>
  <c r="P56" i="19" s="1"/>
  <c r="N56" i="19"/>
  <c r="I56" i="19"/>
  <c r="E56" i="19"/>
  <c r="G56" i="19" s="1"/>
  <c r="AA55" i="19"/>
  <c r="X55" i="19"/>
  <c r="R55" i="19"/>
  <c r="T55" i="19" s="1"/>
  <c r="O55" i="19"/>
  <c r="P55" i="19" s="1"/>
  <c r="N55" i="19"/>
  <c r="I55" i="19"/>
  <c r="E55" i="19"/>
  <c r="G55" i="19" s="1"/>
  <c r="AA54" i="19"/>
  <c r="X54" i="19"/>
  <c r="R54" i="19"/>
  <c r="T54" i="19" s="1"/>
  <c r="O54" i="19"/>
  <c r="P54" i="19" s="1"/>
  <c r="N54" i="19"/>
  <c r="I54" i="19"/>
  <c r="E54" i="19"/>
  <c r="G54" i="19" s="1"/>
  <c r="AA53" i="19"/>
  <c r="X53" i="19"/>
  <c r="R53" i="19"/>
  <c r="T53" i="19" s="1"/>
  <c r="O53" i="19"/>
  <c r="P53" i="19" s="1"/>
  <c r="N53" i="19"/>
  <c r="I53" i="19"/>
  <c r="E53" i="19"/>
  <c r="G53" i="19" s="1"/>
  <c r="AA52" i="19"/>
  <c r="X52" i="19"/>
  <c r="R52" i="19"/>
  <c r="T52" i="19" s="1"/>
  <c r="O52" i="19"/>
  <c r="P52" i="19" s="1"/>
  <c r="N52" i="19"/>
  <c r="I52" i="19"/>
  <c r="E52" i="19"/>
  <c r="G52" i="19" s="1"/>
  <c r="AA51" i="19"/>
  <c r="X51" i="19"/>
  <c r="R51" i="19"/>
  <c r="T51" i="19" s="1"/>
  <c r="O51" i="19"/>
  <c r="P51" i="19" s="1"/>
  <c r="N51" i="19"/>
  <c r="I51" i="19"/>
  <c r="E51" i="19"/>
  <c r="G51" i="19" s="1"/>
  <c r="AA50" i="19"/>
  <c r="X50" i="19"/>
  <c r="R50" i="19"/>
  <c r="T50" i="19" s="1"/>
  <c r="O50" i="19"/>
  <c r="P50" i="19" s="1"/>
  <c r="N50" i="19"/>
  <c r="I50" i="19"/>
  <c r="E50" i="19"/>
  <c r="G50" i="19" s="1"/>
  <c r="AA49" i="19"/>
  <c r="X49" i="19"/>
  <c r="R49" i="19"/>
  <c r="T49" i="19" s="1"/>
  <c r="O49" i="19"/>
  <c r="P49" i="19" s="1"/>
  <c r="N49" i="19"/>
  <c r="I49" i="19"/>
  <c r="E49" i="19"/>
  <c r="G49" i="19" s="1"/>
  <c r="AA48" i="19"/>
  <c r="X48" i="19"/>
  <c r="R48" i="19"/>
  <c r="T48" i="19" s="1"/>
  <c r="O48" i="19"/>
  <c r="P48" i="19" s="1"/>
  <c r="N48" i="19"/>
  <c r="I48" i="19"/>
  <c r="E48" i="19"/>
  <c r="G48" i="19" s="1"/>
  <c r="AA47" i="19"/>
  <c r="X47" i="19"/>
  <c r="R47" i="19"/>
  <c r="T47" i="19" s="1"/>
  <c r="O47" i="19"/>
  <c r="P47" i="19" s="1"/>
  <c r="N47" i="19"/>
  <c r="I47" i="19"/>
  <c r="E47" i="19"/>
  <c r="G47" i="19" s="1"/>
  <c r="AA46" i="19"/>
  <c r="X46" i="19"/>
  <c r="R46" i="19"/>
  <c r="T46" i="19" s="1"/>
  <c r="O46" i="19"/>
  <c r="P46" i="19" s="1"/>
  <c r="N46" i="19"/>
  <c r="I46" i="19"/>
  <c r="E46" i="19"/>
  <c r="G46" i="19" s="1"/>
  <c r="AA45" i="19"/>
  <c r="X45" i="19"/>
  <c r="R45" i="19"/>
  <c r="T45" i="19" s="1"/>
  <c r="O45" i="19"/>
  <c r="P45" i="19" s="1"/>
  <c r="N45" i="19"/>
  <c r="I45" i="19"/>
  <c r="E45" i="19"/>
  <c r="G45" i="19" s="1"/>
  <c r="AA44" i="19"/>
  <c r="X44" i="19"/>
  <c r="R44" i="19"/>
  <c r="T44" i="19" s="1"/>
  <c r="O44" i="19"/>
  <c r="P44" i="19" s="1"/>
  <c r="N44" i="19"/>
  <c r="I44" i="19"/>
  <c r="E44" i="19"/>
  <c r="G44" i="19" s="1"/>
  <c r="AA43" i="19"/>
  <c r="X43" i="19"/>
  <c r="R43" i="19"/>
  <c r="T43" i="19" s="1"/>
  <c r="O43" i="19"/>
  <c r="P43" i="19" s="1"/>
  <c r="N43" i="19"/>
  <c r="I43" i="19"/>
  <c r="E43" i="19"/>
  <c r="G43" i="19" s="1"/>
  <c r="AA42" i="19"/>
  <c r="X42" i="19"/>
  <c r="R42" i="19"/>
  <c r="T42" i="19" s="1"/>
  <c r="O42" i="19"/>
  <c r="P42" i="19" s="1"/>
  <c r="N42" i="19"/>
  <c r="I42" i="19"/>
  <c r="E42" i="19"/>
  <c r="G42" i="19" s="1"/>
  <c r="AA41" i="19"/>
  <c r="X41" i="19"/>
  <c r="R41" i="19"/>
  <c r="T41" i="19" s="1"/>
  <c r="O41" i="19"/>
  <c r="P41" i="19" s="1"/>
  <c r="N41" i="19"/>
  <c r="I41" i="19"/>
  <c r="E41" i="19"/>
  <c r="G41" i="19" s="1"/>
  <c r="AA40" i="19"/>
  <c r="X40" i="19"/>
  <c r="R40" i="19"/>
  <c r="T40" i="19" s="1"/>
  <c r="O40" i="19"/>
  <c r="P40" i="19" s="1"/>
  <c r="N40" i="19"/>
  <c r="I40" i="19"/>
  <c r="E40" i="19"/>
  <c r="G40" i="19" s="1"/>
  <c r="AA39" i="19"/>
  <c r="X39" i="19"/>
  <c r="R39" i="19"/>
  <c r="T39" i="19" s="1"/>
  <c r="O39" i="19"/>
  <c r="P39" i="19" s="1"/>
  <c r="N39" i="19"/>
  <c r="I39" i="19"/>
  <c r="E39" i="19"/>
  <c r="G39" i="19" s="1"/>
  <c r="AA38" i="19"/>
  <c r="X38" i="19"/>
  <c r="R38" i="19"/>
  <c r="T38" i="19" s="1"/>
  <c r="O38" i="19"/>
  <c r="P38" i="19" s="1"/>
  <c r="N38" i="19"/>
  <c r="I38" i="19"/>
  <c r="E38" i="19"/>
  <c r="G38" i="19" s="1"/>
  <c r="AA37" i="19"/>
  <c r="X37" i="19"/>
  <c r="R37" i="19"/>
  <c r="T37" i="19" s="1"/>
  <c r="O37" i="19"/>
  <c r="P37" i="19" s="1"/>
  <c r="N37" i="19"/>
  <c r="I37" i="19"/>
  <c r="E37" i="19"/>
  <c r="G37" i="19" s="1"/>
  <c r="AA36" i="19"/>
  <c r="X36" i="19"/>
  <c r="R36" i="19"/>
  <c r="T36" i="19" s="1"/>
  <c r="O36" i="19"/>
  <c r="P36" i="19" s="1"/>
  <c r="N36" i="19"/>
  <c r="I36" i="19"/>
  <c r="E36" i="19"/>
  <c r="G36" i="19" s="1"/>
  <c r="AA35" i="19"/>
  <c r="X35" i="19"/>
  <c r="R35" i="19"/>
  <c r="T35" i="19" s="1"/>
  <c r="O35" i="19"/>
  <c r="P35" i="19" s="1"/>
  <c r="N35" i="19"/>
  <c r="I35" i="19"/>
  <c r="E35" i="19"/>
  <c r="G35" i="19" s="1"/>
  <c r="AA34" i="19"/>
  <c r="X34" i="19"/>
  <c r="R34" i="19"/>
  <c r="T34" i="19" s="1"/>
  <c r="O34" i="19"/>
  <c r="P34" i="19" s="1"/>
  <c r="N34" i="19"/>
  <c r="I34" i="19"/>
  <c r="E34" i="19"/>
  <c r="G34" i="19" s="1"/>
  <c r="AA33" i="19"/>
  <c r="X33" i="19"/>
  <c r="R33" i="19"/>
  <c r="T33" i="19" s="1"/>
  <c r="O33" i="19"/>
  <c r="P33" i="19" s="1"/>
  <c r="N33" i="19"/>
  <c r="I33" i="19"/>
  <c r="E33" i="19"/>
  <c r="G33" i="19" s="1"/>
  <c r="AA32" i="19"/>
  <c r="X32" i="19"/>
  <c r="R32" i="19"/>
  <c r="T32" i="19" s="1"/>
  <c r="O32" i="19"/>
  <c r="P32" i="19" s="1"/>
  <c r="N32" i="19"/>
  <c r="I32" i="19"/>
  <c r="E32" i="19"/>
  <c r="G32" i="19" s="1"/>
  <c r="AA31" i="19"/>
  <c r="X31" i="19"/>
  <c r="R31" i="19"/>
  <c r="T31" i="19" s="1"/>
  <c r="O31" i="19"/>
  <c r="P31" i="19" s="1"/>
  <c r="N31" i="19"/>
  <c r="I31" i="19"/>
  <c r="E31" i="19"/>
  <c r="G31" i="19" s="1"/>
  <c r="AA30" i="19"/>
  <c r="X30" i="19"/>
  <c r="R30" i="19"/>
  <c r="T30" i="19" s="1"/>
  <c r="O30" i="19"/>
  <c r="P30" i="19" s="1"/>
  <c r="N30" i="19"/>
  <c r="I30" i="19"/>
  <c r="E30" i="19"/>
  <c r="G30" i="19" s="1"/>
  <c r="AA29" i="19"/>
  <c r="X29" i="19"/>
  <c r="R29" i="19"/>
  <c r="T29" i="19" s="1"/>
  <c r="O29" i="19"/>
  <c r="P29" i="19" s="1"/>
  <c r="N29" i="19"/>
  <c r="I29" i="19"/>
  <c r="E29" i="19"/>
  <c r="G29" i="19" s="1"/>
  <c r="AA28" i="19"/>
  <c r="X28" i="19"/>
  <c r="R28" i="19"/>
  <c r="T28" i="19" s="1"/>
  <c r="O28" i="19"/>
  <c r="P28" i="19" s="1"/>
  <c r="N28" i="19"/>
  <c r="I28" i="19"/>
  <c r="E28" i="19"/>
  <c r="G28" i="19" s="1"/>
  <c r="AA27" i="19"/>
  <c r="X27" i="19"/>
  <c r="R27" i="19"/>
  <c r="T27" i="19" s="1"/>
  <c r="O27" i="19"/>
  <c r="P27" i="19" s="1"/>
  <c r="N27" i="19"/>
  <c r="I27" i="19"/>
  <c r="E27" i="19"/>
  <c r="G27" i="19" s="1"/>
  <c r="AA26" i="19"/>
  <c r="X26" i="19"/>
  <c r="R26" i="19"/>
  <c r="T26" i="19" s="1"/>
  <c r="O26" i="19"/>
  <c r="P26" i="19" s="1"/>
  <c r="N26" i="19"/>
  <c r="I26" i="19"/>
  <c r="E26" i="19"/>
  <c r="G26" i="19" s="1"/>
  <c r="AA25" i="19"/>
  <c r="X25" i="19"/>
  <c r="R25" i="19"/>
  <c r="T25" i="19" s="1"/>
  <c r="O25" i="19"/>
  <c r="P25" i="19" s="1"/>
  <c r="N25" i="19"/>
  <c r="I25" i="19"/>
  <c r="E25" i="19"/>
  <c r="G25" i="19" s="1"/>
  <c r="AA24" i="19"/>
  <c r="X24" i="19"/>
  <c r="R24" i="19"/>
  <c r="T24" i="19" s="1"/>
  <c r="O24" i="19"/>
  <c r="P24" i="19" s="1"/>
  <c r="N24" i="19"/>
  <c r="I24" i="19"/>
  <c r="E24" i="19"/>
  <c r="G24" i="19" s="1"/>
  <c r="AA23" i="19"/>
  <c r="X23" i="19"/>
  <c r="R23" i="19"/>
  <c r="T23" i="19" s="1"/>
  <c r="O23" i="19"/>
  <c r="P23" i="19" s="1"/>
  <c r="N23" i="19"/>
  <c r="I23" i="19"/>
  <c r="E23" i="19"/>
  <c r="G23" i="19" s="1"/>
  <c r="AA22" i="19"/>
  <c r="X22" i="19"/>
  <c r="R22" i="19"/>
  <c r="T22" i="19" s="1"/>
  <c r="O22" i="19"/>
  <c r="P22" i="19" s="1"/>
  <c r="N22" i="19"/>
  <c r="I22" i="19"/>
  <c r="E22" i="19"/>
  <c r="G22" i="19" s="1"/>
  <c r="AA21" i="19"/>
  <c r="X21" i="19"/>
  <c r="R21" i="19"/>
  <c r="T21" i="19" s="1"/>
  <c r="O21" i="19"/>
  <c r="P21" i="19" s="1"/>
  <c r="N21" i="19"/>
  <c r="I21" i="19"/>
  <c r="E21" i="19"/>
  <c r="G21" i="19" s="1"/>
  <c r="AA20" i="19"/>
  <c r="X20" i="19"/>
  <c r="R20" i="19"/>
  <c r="T20" i="19" s="1"/>
  <c r="O20" i="19"/>
  <c r="P20" i="19" s="1"/>
  <c r="N20" i="19"/>
  <c r="I20" i="19"/>
  <c r="E20" i="19"/>
  <c r="G20" i="19" s="1"/>
  <c r="AA19" i="19"/>
  <c r="X19" i="19"/>
  <c r="R19" i="19"/>
  <c r="T19" i="19" s="1"/>
  <c r="O19" i="19"/>
  <c r="P19" i="19" s="1"/>
  <c r="N19" i="19"/>
  <c r="I19" i="19"/>
  <c r="E19" i="19"/>
  <c r="G19" i="19" s="1"/>
  <c r="AA18" i="19"/>
  <c r="X18" i="19"/>
  <c r="R18" i="19"/>
  <c r="T18" i="19" s="1"/>
  <c r="O18" i="19"/>
  <c r="P18" i="19" s="1"/>
  <c r="N18" i="19"/>
  <c r="I18" i="19"/>
  <c r="E18" i="19"/>
  <c r="G18" i="19" s="1"/>
  <c r="AA17" i="19"/>
  <c r="X17" i="19"/>
  <c r="R17" i="19"/>
  <c r="T17" i="19" s="1"/>
  <c r="O17" i="19"/>
  <c r="P17" i="19" s="1"/>
  <c r="N17" i="19"/>
  <c r="I17" i="19"/>
  <c r="E17" i="19"/>
  <c r="G17" i="19" s="1"/>
  <c r="AA16" i="19"/>
  <c r="X16" i="19"/>
  <c r="R16" i="19"/>
  <c r="T16" i="19" s="1"/>
  <c r="O16" i="19"/>
  <c r="P16" i="19" s="1"/>
  <c r="N16" i="19"/>
  <c r="I16" i="19"/>
  <c r="E16" i="19"/>
  <c r="G16" i="19" s="1"/>
  <c r="AA15" i="19"/>
  <c r="X15" i="19"/>
  <c r="R15" i="19"/>
  <c r="T15" i="19" s="1"/>
  <c r="O15" i="19"/>
  <c r="P15" i="19" s="1"/>
  <c r="N15" i="19"/>
  <c r="I15" i="19"/>
  <c r="E15" i="19"/>
  <c r="G15" i="19" s="1"/>
  <c r="AA14" i="19"/>
  <c r="X14" i="19"/>
  <c r="R14" i="19"/>
  <c r="T14" i="19" s="1"/>
  <c r="O14" i="19"/>
  <c r="P14" i="19" s="1"/>
  <c r="N14" i="19"/>
  <c r="I14" i="19"/>
  <c r="E14" i="19"/>
  <c r="G14" i="19" s="1"/>
  <c r="AA13" i="19"/>
  <c r="X13" i="19"/>
  <c r="R13" i="19"/>
  <c r="T13" i="19" s="1"/>
  <c r="O13" i="19"/>
  <c r="P13" i="19" s="1"/>
  <c r="N13" i="19"/>
  <c r="I13" i="19"/>
  <c r="E13" i="19"/>
  <c r="G13" i="19" s="1"/>
  <c r="AA12" i="19"/>
  <c r="X12" i="19"/>
  <c r="R12" i="19"/>
  <c r="T12" i="19" s="1"/>
  <c r="O12" i="19"/>
  <c r="P12" i="19" s="1"/>
  <c r="N12" i="19"/>
  <c r="I12" i="19"/>
  <c r="E12" i="19"/>
  <c r="G12" i="19" s="1"/>
  <c r="AA11" i="19"/>
  <c r="X11" i="19"/>
  <c r="R11" i="19"/>
  <c r="T11" i="19" s="1"/>
  <c r="O11" i="19"/>
  <c r="P11" i="19" s="1"/>
  <c r="N11" i="19"/>
  <c r="I11" i="19"/>
  <c r="E11" i="19"/>
  <c r="G11" i="19" s="1"/>
  <c r="AA10" i="19"/>
  <c r="X10" i="19"/>
  <c r="R10" i="19"/>
  <c r="T10" i="19" s="1"/>
  <c r="O10" i="19"/>
  <c r="P10" i="19" s="1"/>
  <c r="N10" i="19"/>
  <c r="I10" i="19"/>
  <c r="E10" i="19"/>
  <c r="G10" i="19" s="1"/>
  <c r="AA9" i="19"/>
  <c r="X9" i="19"/>
  <c r="R9" i="19"/>
  <c r="T9" i="19" s="1"/>
  <c r="O9" i="19"/>
  <c r="P9" i="19" s="1"/>
  <c r="N9" i="19"/>
  <c r="I9" i="19"/>
  <c r="E9" i="19"/>
  <c r="G9" i="19" s="1"/>
  <c r="AA8" i="19"/>
  <c r="X8" i="19"/>
  <c r="R8" i="19"/>
  <c r="T8" i="19" s="1"/>
  <c r="O8" i="19"/>
  <c r="P8" i="19" s="1"/>
  <c r="N8" i="19"/>
  <c r="I8" i="19"/>
  <c r="E8" i="19"/>
  <c r="G8" i="19" s="1"/>
  <c r="AA7" i="19"/>
  <c r="X7" i="19"/>
  <c r="R7" i="19"/>
  <c r="T7" i="19" s="1"/>
  <c r="O7" i="19"/>
  <c r="P7" i="19" s="1"/>
  <c r="N7" i="19"/>
  <c r="I7" i="19"/>
  <c r="E7" i="19"/>
  <c r="G7" i="19" s="1"/>
  <c r="AA6" i="19"/>
  <c r="X6" i="19"/>
  <c r="R6" i="19"/>
  <c r="T6" i="19" s="1"/>
  <c r="O6" i="19"/>
  <c r="P6" i="19" s="1"/>
  <c r="N6" i="19"/>
  <c r="I6" i="19"/>
  <c r="E6" i="19"/>
  <c r="G6" i="19" s="1"/>
  <c r="AA5" i="19"/>
  <c r="X5" i="19"/>
  <c r="R5" i="19"/>
  <c r="T5" i="19" s="1"/>
  <c r="O5" i="19"/>
  <c r="P5" i="19" s="1"/>
  <c r="N5" i="19"/>
  <c r="I5" i="19"/>
  <c r="E5" i="19"/>
  <c r="G5" i="19" s="1"/>
  <c r="AA4" i="19"/>
  <c r="X4" i="19"/>
  <c r="R4" i="19"/>
  <c r="T4" i="19" s="1"/>
  <c r="O4" i="19"/>
  <c r="P4" i="19" s="1"/>
  <c r="N4" i="19"/>
  <c r="I4" i="19"/>
  <c r="E4" i="19"/>
  <c r="G4" i="19" s="1"/>
  <c r="AA3" i="19"/>
  <c r="X3" i="19"/>
  <c r="R3" i="19"/>
  <c r="T3" i="19" s="1"/>
  <c r="O3" i="19"/>
  <c r="P3" i="19" s="1"/>
  <c r="N3" i="19"/>
  <c r="I3" i="19"/>
  <c r="E3" i="19"/>
  <c r="G3" i="19" s="1"/>
  <c r="AA2" i="19"/>
  <c r="X2" i="19"/>
  <c r="R2" i="19"/>
  <c r="T2" i="19" s="1"/>
  <c r="O2" i="19"/>
  <c r="P2" i="19" s="1"/>
  <c r="N2" i="19"/>
  <c r="I2" i="19"/>
  <c r="E2" i="19"/>
  <c r="G2" i="19" s="1"/>
  <c r="I26" i="6" l="1"/>
  <c r="E26" i="6" l="1"/>
  <c r="E23" i="6"/>
  <c r="E22" i="6"/>
  <c r="E21" i="6"/>
  <c r="N6" i="6" l="1"/>
  <c r="N7" i="6"/>
  <c r="N8" i="6"/>
  <c r="N9" i="6"/>
  <c r="N10" i="6"/>
  <c r="N11" i="6"/>
  <c r="N5" i="6"/>
  <c r="O14" i="6"/>
  <c r="O11" i="6"/>
  <c r="L6" i="6"/>
  <c r="L7" i="6"/>
  <c r="L8" i="6"/>
  <c r="L9" i="6"/>
  <c r="L10" i="6"/>
  <c r="L11" i="6"/>
  <c r="L5" i="6"/>
  <c r="D452" i="13" l="1"/>
  <c r="J567" i="5" l="1"/>
  <c r="I567" i="5"/>
  <c r="G567" i="5"/>
  <c r="F567" i="5"/>
  <c r="E567" i="5"/>
  <c r="N566" i="5"/>
  <c r="N565" i="5"/>
  <c r="N564" i="5"/>
  <c r="N563" i="5"/>
  <c r="N562" i="5"/>
  <c r="N561" i="5"/>
  <c r="N560" i="5"/>
  <c r="N559" i="5"/>
  <c r="N558" i="5"/>
  <c r="N557" i="5"/>
  <c r="N556" i="5"/>
  <c r="N555" i="5"/>
  <c r="N554" i="5"/>
  <c r="N553" i="5"/>
  <c r="N552" i="5"/>
  <c r="N551" i="5"/>
  <c r="N550" i="5"/>
  <c r="N549" i="5"/>
  <c r="N548" i="5"/>
  <c r="N547" i="5"/>
  <c r="N546" i="5"/>
  <c r="N545" i="5"/>
  <c r="N544" i="5"/>
  <c r="N543" i="5"/>
  <c r="N542" i="5"/>
  <c r="N541" i="5"/>
  <c r="N540" i="5"/>
  <c r="N539" i="5"/>
  <c r="N538" i="5"/>
  <c r="N537" i="5"/>
  <c r="N536" i="5"/>
  <c r="N535" i="5"/>
  <c r="N534" i="5"/>
  <c r="N533" i="5"/>
  <c r="N532" i="5"/>
  <c r="N531" i="5"/>
  <c r="N530" i="5"/>
  <c r="N529" i="5"/>
  <c r="N528" i="5"/>
  <c r="N527" i="5"/>
  <c r="N526" i="5"/>
  <c r="N525" i="5"/>
  <c r="N524" i="5"/>
  <c r="N523" i="5"/>
  <c r="N522" i="5"/>
  <c r="N521" i="5"/>
  <c r="N520" i="5"/>
  <c r="N519" i="5"/>
  <c r="N518" i="5"/>
  <c r="N517" i="5"/>
  <c r="N516" i="5"/>
  <c r="N515" i="5"/>
  <c r="N514" i="5"/>
  <c r="N513" i="5"/>
  <c r="N512" i="5"/>
  <c r="N511" i="5"/>
  <c r="N510" i="5"/>
  <c r="N509" i="5"/>
  <c r="N508" i="5"/>
  <c r="N507" i="5"/>
  <c r="N506" i="5"/>
  <c r="N505" i="5"/>
  <c r="N504" i="5"/>
  <c r="N503" i="5"/>
  <c r="N502" i="5"/>
  <c r="N501" i="5"/>
  <c r="N500" i="5"/>
  <c r="N499" i="5"/>
  <c r="N498" i="5"/>
  <c r="N497" i="5"/>
  <c r="N496" i="5"/>
  <c r="N495" i="5"/>
  <c r="N494" i="5"/>
  <c r="N493" i="5"/>
  <c r="N492" i="5"/>
  <c r="N491" i="5"/>
  <c r="N490" i="5"/>
  <c r="N489" i="5"/>
  <c r="N488" i="5"/>
  <c r="N487" i="5"/>
  <c r="N486" i="5"/>
  <c r="N485" i="5"/>
  <c r="N484" i="5"/>
  <c r="N483" i="5"/>
  <c r="N482" i="5"/>
  <c r="N481" i="5"/>
  <c r="N480" i="5"/>
  <c r="N479" i="5"/>
  <c r="N478" i="5"/>
  <c r="N477" i="5"/>
  <c r="N476" i="5"/>
  <c r="N475" i="5"/>
  <c r="N474" i="5"/>
  <c r="N473" i="5"/>
  <c r="N472" i="5"/>
  <c r="N471" i="5"/>
  <c r="N470" i="5"/>
  <c r="N469" i="5"/>
  <c r="N468" i="5"/>
  <c r="N467" i="5"/>
  <c r="N466" i="5"/>
  <c r="H466" i="5"/>
  <c r="N465" i="5"/>
  <c r="N464" i="5"/>
  <c r="N463" i="5"/>
  <c r="N462" i="5"/>
  <c r="N461" i="5"/>
  <c r="N460" i="5"/>
  <c r="N459" i="5"/>
  <c r="N458" i="5"/>
  <c r="N457" i="5"/>
  <c r="N456" i="5"/>
  <c r="N455" i="5"/>
  <c r="N454" i="5"/>
  <c r="N453" i="5"/>
  <c r="N452" i="5"/>
  <c r="N451" i="5"/>
  <c r="N450" i="5"/>
  <c r="N449" i="5"/>
  <c r="N448" i="5"/>
  <c r="N447" i="5"/>
  <c r="N446" i="5"/>
  <c r="N445" i="5"/>
  <c r="N444" i="5"/>
  <c r="N443" i="5"/>
  <c r="N442" i="5"/>
  <c r="N441" i="5"/>
  <c r="N440" i="5"/>
  <c r="N439" i="5"/>
  <c r="N438" i="5"/>
  <c r="N437" i="5"/>
  <c r="N436" i="5"/>
  <c r="N435" i="5"/>
  <c r="N434" i="5"/>
  <c r="N433" i="5"/>
  <c r="N432" i="5"/>
  <c r="N431" i="5"/>
  <c r="N430" i="5"/>
  <c r="N429" i="5"/>
  <c r="H429" i="5"/>
  <c r="N428" i="5"/>
  <c r="H428" i="5"/>
  <c r="N427" i="5"/>
  <c r="N426" i="5"/>
  <c r="H426" i="5"/>
  <c r="N425" i="5"/>
  <c r="N424" i="5"/>
  <c r="N423" i="5"/>
  <c r="H423" i="5"/>
  <c r="N422" i="5"/>
  <c r="H422" i="5"/>
  <c r="N421" i="5"/>
  <c r="N420" i="5"/>
  <c r="N419" i="5"/>
  <c r="N418" i="5"/>
  <c r="N417" i="5"/>
  <c r="N416" i="5"/>
  <c r="N415" i="5"/>
  <c r="N414" i="5"/>
  <c r="N413" i="5"/>
  <c r="N412" i="5"/>
  <c r="N411" i="5"/>
  <c r="N410" i="5"/>
  <c r="N409" i="5"/>
  <c r="N408" i="5"/>
  <c r="N407" i="5"/>
  <c r="N406" i="5"/>
  <c r="N405" i="5"/>
  <c r="N404" i="5"/>
  <c r="N403" i="5"/>
  <c r="N402" i="5"/>
  <c r="N401" i="5"/>
  <c r="N400" i="5"/>
  <c r="N399" i="5"/>
  <c r="N398" i="5"/>
  <c r="N397" i="5"/>
  <c r="N396" i="5"/>
  <c r="H396" i="5"/>
  <c r="N395" i="5"/>
  <c r="N394" i="5"/>
  <c r="H394" i="5"/>
  <c r="N393" i="5"/>
  <c r="N392" i="5"/>
  <c r="N391" i="5"/>
  <c r="N390" i="5"/>
  <c r="N389" i="5"/>
  <c r="N388" i="5"/>
  <c r="N387" i="5"/>
  <c r="N386" i="5"/>
  <c r="N385" i="5"/>
  <c r="N384" i="5"/>
  <c r="N383" i="5"/>
  <c r="N382" i="5"/>
  <c r="N381" i="5"/>
  <c r="N380" i="5"/>
  <c r="N379" i="5"/>
  <c r="N378" i="5"/>
  <c r="N377" i="5"/>
  <c r="N376" i="5"/>
  <c r="N375" i="5"/>
  <c r="N374" i="5"/>
  <c r="N373" i="5"/>
  <c r="N372" i="5"/>
  <c r="N371" i="5"/>
  <c r="N370" i="5"/>
  <c r="N369" i="5"/>
  <c r="N368" i="5"/>
  <c r="N367" i="5"/>
  <c r="N366" i="5"/>
  <c r="N365" i="5"/>
  <c r="N364" i="5"/>
  <c r="N363" i="5"/>
  <c r="N362" i="5"/>
  <c r="N361" i="5"/>
  <c r="N360" i="5"/>
  <c r="N359" i="5"/>
  <c r="N358" i="5"/>
  <c r="N357" i="5"/>
  <c r="N356" i="5"/>
  <c r="N355" i="5"/>
  <c r="N354" i="5"/>
  <c r="N353" i="5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H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H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H81" i="5"/>
  <c r="N80" i="5"/>
  <c r="H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H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J2776" i="2"/>
  <c r="J2775" i="2"/>
  <c r="J2774" i="2"/>
  <c r="J2773" i="2"/>
  <c r="J2772" i="2"/>
  <c r="J2771" i="2"/>
  <c r="J2770" i="2"/>
  <c r="J2769" i="2"/>
  <c r="J2768" i="2"/>
  <c r="J2767" i="2"/>
  <c r="J2766" i="2"/>
  <c r="J2765" i="2"/>
  <c r="J2764" i="2"/>
  <c r="J2763" i="2"/>
  <c r="J2762" i="2"/>
  <c r="J2761" i="2"/>
  <c r="J2760" i="2"/>
  <c r="J2759" i="2"/>
  <c r="J2758" i="2"/>
  <c r="J2757" i="2"/>
  <c r="J2756" i="2"/>
  <c r="J2755" i="2"/>
  <c r="J2754" i="2"/>
  <c r="J2753" i="2"/>
  <c r="J2752" i="2"/>
  <c r="J2751" i="2"/>
  <c r="J2750" i="2"/>
  <c r="J2749" i="2"/>
  <c r="J2748" i="2"/>
  <c r="J2747" i="2"/>
  <c r="J2746" i="2"/>
  <c r="J2745" i="2"/>
  <c r="J2744" i="2"/>
  <c r="J2743" i="2"/>
  <c r="J2742" i="2"/>
  <c r="J2741" i="2"/>
  <c r="J2740" i="2"/>
  <c r="J2739" i="2"/>
  <c r="J2738" i="2"/>
  <c r="J2737" i="2"/>
  <c r="J2736" i="2"/>
  <c r="J2735" i="2"/>
  <c r="J2734" i="2"/>
  <c r="J2733" i="2"/>
  <c r="J2732" i="2"/>
  <c r="J2731" i="2"/>
  <c r="J2730" i="2"/>
  <c r="J2729" i="2"/>
  <c r="J2728" i="2"/>
  <c r="J2727" i="2"/>
  <c r="J2726" i="2"/>
  <c r="J2725" i="2"/>
  <c r="J2724" i="2"/>
  <c r="J2723" i="2"/>
  <c r="J2722" i="2"/>
  <c r="J2721" i="2"/>
  <c r="J2720" i="2"/>
  <c r="J2719" i="2"/>
  <c r="J2718" i="2"/>
  <c r="J2717" i="2"/>
  <c r="J2716" i="2"/>
  <c r="J2715" i="2"/>
  <c r="J2714" i="2"/>
  <c r="J2713" i="2"/>
  <c r="J2712" i="2"/>
  <c r="J2711" i="2"/>
  <c r="J2710" i="2"/>
  <c r="J2709" i="2"/>
  <c r="J2708" i="2"/>
  <c r="J2707" i="2"/>
  <c r="J2706" i="2"/>
  <c r="J2705" i="2"/>
  <c r="J2704" i="2"/>
  <c r="J2703" i="2"/>
  <c r="J2702" i="2"/>
  <c r="J2701" i="2"/>
  <c r="J2700" i="2"/>
  <c r="J2699" i="2"/>
  <c r="J2698" i="2"/>
  <c r="J2697" i="2"/>
  <c r="J2696" i="2"/>
  <c r="J2695" i="2"/>
  <c r="J2694" i="2"/>
  <c r="J2693" i="2"/>
  <c r="J2692" i="2"/>
  <c r="J2691" i="2"/>
  <c r="J2690" i="2"/>
  <c r="J2689" i="2"/>
  <c r="J2688" i="2"/>
  <c r="J2687" i="2"/>
  <c r="J2686" i="2"/>
  <c r="J2685" i="2"/>
  <c r="J2684" i="2"/>
  <c r="J2683" i="2"/>
  <c r="J2682" i="2"/>
  <c r="J2681" i="2"/>
  <c r="J2680" i="2"/>
  <c r="J2679" i="2"/>
  <c r="J2678" i="2"/>
  <c r="J2677" i="2"/>
  <c r="J2676" i="2"/>
  <c r="J2675" i="2"/>
  <c r="J2674" i="2"/>
  <c r="J2673" i="2"/>
  <c r="J2672" i="2"/>
  <c r="J2671" i="2"/>
  <c r="J2670" i="2"/>
  <c r="J2669" i="2"/>
  <c r="J2668" i="2"/>
  <c r="J2667" i="2"/>
  <c r="J2666" i="2"/>
  <c r="J2665" i="2"/>
  <c r="J2664" i="2"/>
  <c r="J2663" i="2"/>
  <c r="J2662" i="2"/>
  <c r="J2661" i="2"/>
  <c r="J2660" i="2"/>
  <c r="J2659" i="2"/>
  <c r="J2658" i="2"/>
  <c r="J2657" i="2"/>
  <c r="J2656" i="2"/>
  <c r="J2655" i="2"/>
  <c r="J2654" i="2"/>
  <c r="J2653" i="2"/>
  <c r="J2652" i="2"/>
  <c r="J2651" i="2"/>
  <c r="J2650" i="2"/>
  <c r="J2649" i="2"/>
  <c r="J2648" i="2"/>
  <c r="J2647" i="2"/>
  <c r="J2646" i="2"/>
  <c r="J2645" i="2"/>
  <c r="J2644" i="2"/>
  <c r="J2643" i="2"/>
  <c r="J2642" i="2"/>
  <c r="J2641" i="2"/>
  <c r="J2640" i="2"/>
  <c r="J2639" i="2"/>
  <c r="J2638" i="2"/>
  <c r="J2637" i="2"/>
  <c r="J2636" i="2"/>
  <c r="J2635" i="2"/>
  <c r="J2634" i="2"/>
  <c r="J2633" i="2"/>
  <c r="J2632" i="2"/>
  <c r="J2631" i="2"/>
  <c r="J2630" i="2"/>
  <c r="J2629" i="2"/>
  <c r="J2628" i="2"/>
  <c r="J2627" i="2"/>
  <c r="J2626" i="2"/>
  <c r="J2625" i="2"/>
  <c r="J2624" i="2"/>
  <c r="J2623" i="2"/>
  <c r="J2622" i="2"/>
  <c r="J2621" i="2"/>
  <c r="J2620" i="2"/>
  <c r="J2619" i="2"/>
  <c r="J2618" i="2"/>
  <c r="J2617" i="2"/>
  <c r="J2616" i="2"/>
  <c r="J2615" i="2"/>
  <c r="J2614" i="2"/>
  <c r="J2613" i="2"/>
  <c r="J2612" i="2"/>
  <c r="J2611" i="2"/>
  <c r="J2610" i="2"/>
  <c r="J2609" i="2"/>
  <c r="J2608" i="2"/>
  <c r="J2607" i="2"/>
  <c r="J2606" i="2"/>
  <c r="J2605" i="2"/>
  <c r="J2604" i="2"/>
  <c r="J2603" i="2"/>
  <c r="J2602" i="2"/>
  <c r="J2601" i="2"/>
  <c r="J2600" i="2"/>
  <c r="J2599" i="2"/>
  <c r="J2598" i="2"/>
  <c r="J2597" i="2"/>
  <c r="J2596" i="2"/>
  <c r="J2595" i="2"/>
  <c r="J2594" i="2"/>
  <c r="J2593" i="2"/>
  <c r="J2592" i="2"/>
  <c r="J2591" i="2"/>
  <c r="J2590" i="2"/>
  <c r="J2589" i="2"/>
  <c r="J2588" i="2"/>
  <c r="J2587" i="2"/>
  <c r="J2586" i="2"/>
  <c r="J2585" i="2"/>
  <c r="J2584" i="2"/>
  <c r="J2583" i="2"/>
  <c r="J2582" i="2"/>
  <c r="J2581" i="2"/>
  <c r="J2580" i="2"/>
  <c r="J2579" i="2"/>
  <c r="J2578" i="2"/>
  <c r="J2577" i="2"/>
  <c r="J2576" i="2"/>
  <c r="J2575" i="2"/>
  <c r="J2574" i="2"/>
  <c r="J2573" i="2"/>
  <c r="J2572" i="2"/>
  <c r="J2571" i="2"/>
  <c r="J2570" i="2"/>
  <c r="J2569" i="2"/>
  <c r="J2568" i="2"/>
  <c r="J2567" i="2"/>
  <c r="J2566" i="2"/>
  <c r="J2565" i="2"/>
  <c r="J2564" i="2"/>
  <c r="J2563" i="2"/>
  <c r="J2562" i="2"/>
  <c r="J2561" i="2"/>
  <c r="J2560" i="2"/>
  <c r="J2559" i="2"/>
  <c r="J2558" i="2"/>
  <c r="J2557" i="2"/>
  <c r="J2556" i="2"/>
  <c r="J2555" i="2"/>
  <c r="J2554" i="2"/>
  <c r="J2553" i="2"/>
  <c r="J2552" i="2"/>
  <c r="J2551" i="2"/>
  <c r="J2550" i="2"/>
  <c r="J2549" i="2"/>
  <c r="J2548" i="2"/>
  <c r="J2547" i="2"/>
  <c r="J2546" i="2"/>
  <c r="J2545" i="2"/>
  <c r="J2544" i="2"/>
  <c r="J2543" i="2"/>
  <c r="J2542" i="2"/>
  <c r="J2541" i="2"/>
  <c r="J2540" i="2"/>
  <c r="J2539" i="2"/>
  <c r="J2538" i="2"/>
  <c r="J2537" i="2"/>
  <c r="J2536" i="2"/>
  <c r="J2535" i="2"/>
  <c r="J2534" i="2"/>
  <c r="J2533" i="2"/>
  <c r="J2532" i="2"/>
  <c r="J2531" i="2"/>
  <c r="J2530" i="2"/>
  <c r="J2529" i="2"/>
  <c r="J2528" i="2"/>
  <c r="J2527" i="2"/>
  <c r="J2526" i="2"/>
  <c r="J2525" i="2"/>
  <c r="J2524" i="2"/>
  <c r="J2523" i="2"/>
  <c r="J2522" i="2"/>
  <c r="J2521" i="2"/>
  <c r="J2520" i="2"/>
  <c r="J2519" i="2"/>
  <c r="J2518" i="2"/>
  <c r="J2517" i="2"/>
  <c r="J2516" i="2"/>
  <c r="J2515" i="2"/>
  <c r="J2514" i="2"/>
  <c r="J2513" i="2"/>
  <c r="J2512" i="2"/>
  <c r="J2511" i="2"/>
  <c r="J2510" i="2"/>
  <c r="J2509" i="2"/>
  <c r="J2508" i="2"/>
  <c r="J2507" i="2"/>
  <c r="J2506" i="2"/>
  <c r="J2505" i="2"/>
  <c r="J2504" i="2"/>
  <c r="J2503" i="2"/>
  <c r="J2502" i="2"/>
  <c r="J2501" i="2"/>
  <c r="J2500" i="2"/>
  <c r="J2499" i="2"/>
  <c r="J2498" i="2"/>
  <c r="J2497" i="2"/>
  <c r="J2496" i="2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O4" i="2"/>
  <c r="J4" i="2"/>
  <c r="O3" i="2"/>
  <c r="J3" i="2"/>
  <c r="O2" i="2"/>
  <c r="J2" i="2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H567" i="5" l="1"/>
  <c r="N567" i="5"/>
</calcChain>
</file>

<file path=xl/sharedStrings.xml><?xml version="1.0" encoding="utf-8"?>
<sst xmlns="http://schemas.openxmlformats.org/spreadsheetml/2006/main" count="129767" uniqueCount="8137">
  <si>
    <t>Code</t>
  </si>
  <si>
    <t>Sub-category</t>
  </si>
  <si>
    <t>Սեռ(կանացի,տղամարդ,աղջիկ,տղա)</t>
  </si>
  <si>
    <t>Բրուտտո քաշ</t>
  </si>
  <si>
    <t>Նետտո քաշ</t>
  </si>
  <si>
    <t>Քանակ հատ</t>
  </si>
  <si>
    <t>Բրենդ</t>
  </si>
  <si>
    <t>Ծագման երկիր</t>
  </si>
  <si>
    <t>Ապրանքի մատերիալ</t>
  </si>
  <si>
    <t>հուդի</t>
  </si>
  <si>
    <t>տղամարդու</t>
  </si>
  <si>
    <t>PETROL</t>
  </si>
  <si>
    <t>Bangladesh</t>
  </si>
  <si>
    <t>բամբակ/պոլիեսթեր</t>
  </si>
  <si>
    <t>բլուզ</t>
  </si>
  <si>
    <t>ակրիլ/բամբակ</t>
  </si>
  <si>
    <t>35-ից բաձր կոշիկ</t>
  </si>
  <si>
    <t>REGATTA</t>
  </si>
  <si>
    <t>China</t>
  </si>
  <si>
    <t>տակը ռետին, վրան կտոր</t>
  </si>
  <si>
    <t>կին</t>
  </si>
  <si>
    <t>REEBOK</t>
  </si>
  <si>
    <t>տաբատ</t>
  </si>
  <si>
    <t>տղայի</t>
  </si>
  <si>
    <t>S.OLIVER</t>
  </si>
  <si>
    <t>բամբակ</t>
  </si>
  <si>
    <t>RAGE AGE</t>
  </si>
  <si>
    <t>Poland</t>
  </si>
  <si>
    <t>տակը պոլիմեր, վրան զամշ</t>
  </si>
  <si>
    <t>35-ից բարձր հողաթափ</t>
  </si>
  <si>
    <t>յունիսեքս</t>
  </si>
  <si>
    <t>UGG</t>
  </si>
  <si>
    <t>Vietnam</t>
  </si>
  <si>
    <t>բուրդ/լիոցել</t>
  </si>
  <si>
    <t>վերարկու</t>
  </si>
  <si>
    <t>TOMTAILOR</t>
  </si>
  <si>
    <t>պոլիեսթեր</t>
  </si>
  <si>
    <t>բամբակ/ակրիլ</t>
  </si>
  <si>
    <t>CARHARTT</t>
  </si>
  <si>
    <t>Pakistan</t>
  </si>
  <si>
    <t>կոշիկ մինչև 35</t>
  </si>
  <si>
    <t>GEOX</t>
  </si>
  <si>
    <t>Italy</t>
  </si>
  <si>
    <t>սանդալ մինչև 35</t>
  </si>
  <si>
    <t>CHICCO</t>
  </si>
  <si>
    <t>պոլիուրեթան</t>
  </si>
  <si>
    <t>շապիկ</t>
  </si>
  <si>
    <t>վերնաշապիկ</t>
  </si>
  <si>
    <t>India</t>
  </si>
  <si>
    <t>սվիտեր</t>
  </si>
  <si>
    <t>կիսաշրջազգեստ</t>
  </si>
  <si>
    <t>ONLY</t>
  </si>
  <si>
    <t>Տաբատ</t>
  </si>
  <si>
    <t>TIMBERLAND</t>
  </si>
  <si>
    <t>տակը պոլիմեր, վրան կաշի</t>
  </si>
  <si>
    <t>աղջկա</t>
  </si>
  <si>
    <t>բամբակ/տակը textile</t>
  </si>
  <si>
    <t>CAVALLI CLASS</t>
  </si>
  <si>
    <t>ժակետ</t>
  </si>
  <si>
    <t>PATAGONIA</t>
  </si>
  <si>
    <t>Nicaragua</t>
  </si>
  <si>
    <t xml:space="preserve">պոլիակրիլ </t>
  </si>
  <si>
    <t>բաճկոն</t>
  </si>
  <si>
    <t>Tunis</t>
  </si>
  <si>
    <t>զգեստ</t>
  </si>
  <si>
    <t>FRED PERRY</t>
  </si>
  <si>
    <t>մոդալ/պոլիեսթեր</t>
  </si>
  <si>
    <t>Turkey</t>
  </si>
  <si>
    <t>Shrilanka</t>
  </si>
  <si>
    <t>շորտ</t>
  </si>
  <si>
    <t>բամբակ/լիոցել</t>
  </si>
  <si>
    <t>Mexico</t>
  </si>
  <si>
    <t>պոլիեսթեր/բամբակ</t>
  </si>
  <si>
    <t>գլխարկ</t>
  </si>
  <si>
    <t xml:space="preserve">35-ից բարձր սպորտային կոշիկ </t>
  </si>
  <si>
    <t>4F</t>
  </si>
  <si>
    <t>տակը պոլիմեր, վրան արհեստական կաշի</t>
  </si>
  <si>
    <t xml:space="preserve">տակը ռետին, վրան արհեստական կաշի </t>
  </si>
  <si>
    <t>կեդ 35-ից բարձր</t>
  </si>
  <si>
    <t>JENNY FAIRY</t>
  </si>
  <si>
    <t>ուգգի</t>
  </si>
  <si>
    <t>EMU AUSTRALIA</t>
  </si>
  <si>
    <t>Australia</t>
  </si>
  <si>
    <t>տակը ռետին, վրան բուրդ</t>
  </si>
  <si>
    <t>HI-TEC</t>
  </si>
  <si>
    <t>MERRELL</t>
  </si>
  <si>
    <t>կիսաճտքավոր կոշիկ մինչև 35</t>
  </si>
  <si>
    <t>NELLI BLU</t>
  </si>
  <si>
    <t xml:space="preserve">35-ից բարձր կիսաճտքավոր կոշիկ </t>
  </si>
  <si>
    <t>HELLYHANSE</t>
  </si>
  <si>
    <t xml:space="preserve">տակը ռետին, վրան կաշի </t>
  </si>
  <si>
    <t>BIG STAR</t>
  </si>
  <si>
    <t>PI.R.C</t>
  </si>
  <si>
    <t>BROOKS</t>
  </si>
  <si>
    <t>կեդ մինչև 35</t>
  </si>
  <si>
    <t>կրոկս մինչև 35</t>
  </si>
  <si>
    <t>Spain</t>
  </si>
  <si>
    <t>ռետին</t>
  </si>
  <si>
    <t>դրամապանակ</t>
  </si>
  <si>
    <t>SEMI LINE</t>
  </si>
  <si>
    <t>կաշի</t>
  </si>
  <si>
    <t>տակը սիլիկոն, վրան կտոր</t>
  </si>
  <si>
    <t>տակը ռետին, վրան կաշի</t>
  </si>
  <si>
    <t>35-ից բարձր սանդալ</t>
  </si>
  <si>
    <t>CMP</t>
  </si>
  <si>
    <t>TOM TAILOR</t>
  </si>
  <si>
    <t>պոլիակրիլ/պոլիեսթեր</t>
  </si>
  <si>
    <t>QS</t>
  </si>
  <si>
    <t>Myanmar</t>
  </si>
  <si>
    <t>ջինսե տաբատ</t>
  </si>
  <si>
    <t>ջինսե բաճկոն</t>
  </si>
  <si>
    <t>DCSHOECOUSA</t>
  </si>
  <si>
    <t>DESIGUAL</t>
  </si>
  <si>
    <t>ակրիլ</t>
  </si>
  <si>
    <t>տրիկո</t>
  </si>
  <si>
    <t>ջինսե շորտ</t>
  </si>
  <si>
    <t>մանկական</t>
  </si>
  <si>
    <t>լիոցել</t>
  </si>
  <si>
    <t>CHARHEART</t>
  </si>
  <si>
    <t>պոլո</t>
  </si>
  <si>
    <t>պայուսակ</t>
  </si>
  <si>
    <t>MARC JACOBS</t>
  </si>
  <si>
    <t>տակը պոլիմեր, վրան կտոր</t>
  </si>
  <si>
    <t>VEJA</t>
  </si>
  <si>
    <t>Brazil</t>
  </si>
  <si>
    <t>արհեստական կաշի</t>
  </si>
  <si>
    <t xml:space="preserve">կտոր </t>
  </si>
  <si>
    <t>արհեստական կաշի/տակը տեքստիլ</t>
  </si>
  <si>
    <t>բամբակ/տակը տեքստիլ</t>
  </si>
  <si>
    <t>կաշի/տակը տեքստիլ</t>
  </si>
  <si>
    <t>REGATTA R</t>
  </si>
  <si>
    <t>PEPE JEANS</t>
  </si>
  <si>
    <t>կոշիկ</t>
  </si>
  <si>
    <t>DEEZEE</t>
  </si>
  <si>
    <t>LAUREN</t>
  </si>
  <si>
    <t>PALLADIUM</t>
  </si>
  <si>
    <t>KANGAROOS</t>
  </si>
  <si>
    <t xml:space="preserve">տակը ռետին, վրան կտոր </t>
  </si>
  <si>
    <t>ակնոց</t>
  </si>
  <si>
    <t>MONCLER</t>
  </si>
  <si>
    <t>պլաստմաս</t>
  </si>
  <si>
    <t>բոդի մինչև 1 սեթ 2</t>
  </si>
  <si>
    <t xml:space="preserve"> մանկական</t>
  </si>
  <si>
    <t>տակը տեքստիլ, վրան կաշի</t>
  </si>
  <si>
    <t>SALEVA</t>
  </si>
  <si>
    <t>KAPPA</t>
  </si>
  <si>
    <t>VIVIENNE WESTWOOD</t>
  </si>
  <si>
    <t>UK</t>
  </si>
  <si>
    <t>LIU.JO</t>
  </si>
  <si>
    <t>վիսկոզ</t>
  </si>
  <si>
    <t>վոդոլազկա</t>
  </si>
  <si>
    <t>բուրդ</t>
  </si>
  <si>
    <t>բուրդ/ակրիլ</t>
  </si>
  <si>
    <t>anhayt</t>
  </si>
  <si>
    <t>պիջակ</t>
  </si>
  <si>
    <t>ժիլետ</t>
  </si>
  <si>
    <t>պոլիամիդ</t>
  </si>
  <si>
    <t>ուսապարկ</t>
  </si>
  <si>
    <t>գոտի</t>
  </si>
  <si>
    <t>ջինսե վերնաշապիկ</t>
  </si>
  <si>
    <t>Albania</t>
  </si>
  <si>
    <t>թավիշ</t>
  </si>
  <si>
    <t>ակրիլ/բուրդ</t>
  </si>
  <si>
    <t>բուրդ/վիսկոզ</t>
  </si>
  <si>
    <t>քարտապանակ</t>
  </si>
  <si>
    <t>Portugalia</t>
  </si>
  <si>
    <t>գուլպա</t>
  </si>
  <si>
    <t>դասական տաբատ</t>
  </si>
  <si>
    <t>DE FACTO</t>
  </si>
  <si>
    <t xml:space="preserve">տակը ռետին, վրան ռետին </t>
  </si>
  <si>
    <t>մոդալ</t>
  </si>
  <si>
    <t>լողազգեստ</t>
  </si>
  <si>
    <t>P.R.C</t>
  </si>
  <si>
    <t>վարտիք</t>
  </si>
  <si>
    <t>վիսկոզ/պոլիեսթեր</t>
  </si>
  <si>
    <t xml:space="preserve">տոպ </t>
  </si>
  <si>
    <t>Egypt</t>
  </si>
  <si>
    <t>K. H. P</t>
  </si>
  <si>
    <t>անհայտ</t>
  </si>
  <si>
    <t>անձրևազգեստ</t>
  </si>
  <si>
    <t>վիսկոզ/բամբակ</t>
  </si>
  <si>
    <t>լինեն/վիսկոզ</t>
  </si>
  <si>
    <t>բամբակ/մոդալ</t>
  </si>
  <si>
    <t>կոմբինեզոն</t>
  </si>
  <si>
    <t>մինչև 1  շապիկ</t>
  </si>
  <si>
    <t>սեթ 2 գիշերազգեստ</t>
  </si>
  <si>
    <t>սեթ 3 շապիկ + տաբատ + գլխարկ</t>
  </si>
  <si>
    <t>3 set</t>
  </si>
  <si>
    <t>մինչև 1  կոմբինեզոն</t>
  </si>
  <si>
    <t xml:space="preserve"> հուդի </t>
  </si>
  <si>
    <t>լինեն</t>
  </si>
  <si>
    <t>տակը ռետին, վրան ռետին</t>
  </si>
  <si>
    <t>պոլիեսթեր/վիսկոզ</t>
  </si>
  <si>
    <t xml:space="preserve"> ջինսե կիսաշրջազգեստ</t>
  </si>
  <si>
    <t>ASOS</t>
  </si>
  <si>
    <t>Morocco</t>
  </si>
  <si>
    <t>բամբակ/վիսկոզ</t>
  </si>
  <si>
    <t>կրծկալ</t>
  </si>
  <si>
    <t>էլաստան/պոլիեսթեր</t>
  </si>
  <si>
    <t>Romania</t>
  </si>
  <si>
    <t>էլաստան/բամբուկ</t>
  </si>
  <si>
    <t>Bulgaria</t>
  </si>
  <si>
    <t>կարճ տաբատ</t>
  </si>
  <si>
    <t>էլաստան</t>
  </si>
  <si>
    <t>Madagaskar</t>
  </si>
  <si>
    <t>սրբիչից խալաթ</t>
  </si>
  <si>
    <t>պոլիեսթեր/ռաթթան</t>
  </si>
  <si>
    <t>COLLUSION</t>
  </si>
  <si>
    <t>VANS</t>
  </si>
  <si>
    <t>Georgia</t>
  </si>
  <si>
    <t>BRAVE SOUL</t>
  </si>
  <si>
    <t>MISSGUIDED</t>
  </si>
  <si>
    <t>BERGHAUS</t>
  </si>
  <si>
    <t>WHISTLES</t>
  </si>
  <si>
    <t>ANN SUMMERS</t>
  </si>
  <si>
    <t>VOILET ROMANCE</t>
  </si>
  <si>
    <t>MANGO</t>
  </si>
  <si>
    <t>WEDNESDAY'S GIRL</t>
  </si>
  <si>
    <t>անթև շապիկ</t>
  </si>
  <si>
    <t>HIIT</t>
  </si>
  <si>
    <t>LIQUORISH</t>
  </si>
  <si>
    <t>URBAN REVIVO</t>
  </si>
  <si>
    <t>TWISTED WUNDER</t>
  </si>
  <si>
    <t>Britania</t>
  </si>
  <si>
    <t>INFLUENCE</t>
  </si>
  <si>
    <t>LOLA MAY</t>
  </si>
  <si>
    <t>ASYOU</t>
  </si>
  <si>
    <t>MISS SELFRIDGE</t>
  </si>
  <si>
    <t>նիլոն</t>
  </si>
  <si>
    <t>PUMA</t>
  </si>
  <si>
    <t>MOTEL</t>
  </si>
  <si>
    <t>VIOLET ROMANCE</t>
  </si>
  <si>
    <t>PUBLIC DESIRE</t>
  </si>
  <si>
    <t>EXTRO&amp;VERT</t>
  </si>
  <si>
    <t>գիշերազգեստ</t>
  </si>
  <si>
    <t>DKNY</t>
  </si>
  <si>
    <t>Shri Lanka</t>
  </si>
  <si>
    <t>ACTIVE YOURS</t>
  </si>
  <si>
    <t>PARALLEL LINES</t>
  </si>
  <si>
    <t>ռայոն</t>
  </si>
  <si>
    <t>LOST INK</t>
  </si>
  <si>
    <t>HOPE&amp;IVY</t>
  </si>
  <si>
    <t>THE NORTH FACE</t>
  </si>
  <si>
    <t>Colombia</t>
  </si>
  <si>
    <t>MONKI</t>
  </si>
  <si>
    <t>THREADBARE</t>
  </si>
  <si>
    <t>WEEKDAY</t>
  </si>
  <si>
    <t>բոդի</t>
  </si>
  <si>
    <t>բամբակ/պոլիեսթեր/Էլաստոդին</t>
  </si>
  <si>
    <t>GLAMOROUS</t>
  </si>
  <si>
    <t>SOUTH BEACH</t>
  </si>
  <si>
    <t>FRECNH CONNECTION</t>
  </si>
  <si>
    <t>TOPSHOP</t>
  </si>
  <si>
    <t>ներքնազգեստ</t>
  </si>
  <si>
    <t>արևային ակնոց</t>
  </si>
  <si>
    <t>LALA MAY</t>
  </si>
  <si>
    <t>WILD LOVERS</t>
  </si>
  <si>
    <t>IVORY ROSE</t>
  </si>
  <si>
    <t>PIMKIE</t>
  </si>
  <si>
    <t>լողավարտիք</t>
  </si>
  <si>
    <t>լինեն/բամբակ</t>
  </si>
  <si>
    <t>NEW GIRL ORDER</t>
  </si>
  <si>
    <t>Mauritius</t>
  </si>
  <si>
    <t>OBEY</t>
  </si>
  <si>
    <t>լողազգեստ կրծկալ</t>
  </si>
  <si>
    <t>ELESSE</t>
  </si>
  <si>
    <t>TFNC</t>
  </si>
  <si>
    <t>France</t>
  </si>
  <si>
    <t>կոստյում/հավաքածու</t>
  </si>
  <si>
    <t>ԲԱՄ</t>
  </si>
  <si>
    <t>ցանցավոր զգեստ</t>
  </si>
  <si>
    <t>FASHIONKILLA</t>
  </si>
  <si>
    <t>թուղթ</t>
  </si>
  <si>
    <t>FILA</t>
  </si>
  <si>
    <t>CALVIN KLEIN</t>
  </si>
  <si>
    <t>North Macedonia</t>
  </si>
  <si>
    <t>EDITED</t>
  </si>
  <si>
    <t>QED LONDON</t>
  </si>
  <si>
    <t>ENVII</t>
  </si>
  <si>
    <t>Mauritania</t>
  </si>
  <si>
    <t>Kambodia</t>
  </si>
  <si>
    <t>լինոն/բամբակ</t>
  </si>
  <si>
    <t>Moldova</t>
  </si>
  <si>
    <t>Ukraine</t>
  </si>
  <si>
    <t>Goduras</t>
  </si>
  <si>
    <t>ալյումինում</t>
  </si>
  <si>
    <t>Gambodia</t>
  </si>
  <si>
    <t>COTURE</t>
  </si>
  <si>
    <t>CANDYPANTS</t>
  </si>
  <si>
    <t>NAKD</t>
  </si>
  <si>
    <t>AEROPOSTALE</t>
  </si>
  <si>
    <t>սպորտային անթև շապիկ</t>
  </si>
  <si>
    <t>RECLAMIED VINTAGE</t>
  </si>
  <si>
    <t>տոպ սեթ</t>
  </si>
  <si>
    <t>տոպ + շորտ</t>
  </si>
  <si>
    <t>ակացու պոլիմեր</t>
  </si>
  <si>
    <t>Unknown</t>
  </si>
  <si>
    <t>URBAN BLISS</t>
  </si>
  <si>
    <t>LINDEX</t>
  </si>
  <si>
    <t>35-ից բարձր սաբո</t>
  </si>
  <si>
    <t>տակը փայտ, վրան արհեստական կաշի</t>
  </si>
  <si>
    <t>տակը ռետին, վրան արհեստական կաշի</t>
  </si>
  <si>
    <t>հեռախոսի պատյան սեթ 2</t>
  </si>
  <si>
    <t>ԱՆՀԱՅՏ</t>
  </si>
  <si>
    <t>MORGAN</t>
  </si>
  <si>
    <t>յոգայի գորգ</t>
  </si>
  <si>
    <t>FITHUT</t>
  </si>
  <si>
    <t>պոլիվինիլքլորիդ- ՊՎՔ</t>
  </si>
  <si>
    <t>35-ից բարձր բարձրակրունկ կոշիկ</t>
  </si>
  <si>
    <t>RINASCHIMENTO</t>
  </si>
  <si>
    <t>անթև բլուզ</t>
  </si>
  <si>
    <t>տաբատ գոտիով</t>
  </si>
  <si>
    <t>երեկոյան զգեստ</t>
  </si>
  <si>
    <t>բամբակ/լինեն</t>
  </si>
  <si>
    <t>շարֆ</t>
  </si>
  <si>
    <t>երկարաթև բլուզ</t>
  </si>
  <si>
    <t>Ժիլետ</t>
  </si>
  <si>
    <t>china</t>
  </si>
  <si>
    <t>վիսկոզ/լիոցել</t>
  </si>
  <si>
    <t>IDEXE.IT</t>
  </si>
  <si>
    <t>մինչև 1 աղջկա</t>
  </si>
  <si>
    <t>ջինսե ժիլետ</t>
  </si>
  <si>
    <t>մինչև 1  շորտ + շապիկ</t>
  </si>
  <si>
    <t>մինչև 1 տղայի</t>
  </si>
  <si>
    <t>մինչև 1 շորտ</t>
  </si>
  <si>
    <t>myanmar</t>
  </si>
  <si>
    <t>երկարաթև շապիկ</t>
  </si>
  <si>
    <t>մետալիկա</t>
  </si>
  <si>
    <t>կարդիգան</t>
  </si>
  <si>
    <t>Տոպ</t>
  </si>
  <si>
    <t>IDEXE</t>
  </si>
  <si>
    <t>շորտ + շապիկ</t>
  </si>
  <si>
    <t>շապիկ երկարաթև</t>
  </si>
  <si>
    <t>մինչև 1  շորտ</t>
  </si>
  <si>
    <t>Ջինսե Կիսաշրջազգեստ</t>
  </si>
  <si>
    <t>Ջինսե տաբատ</t>
  </si>
  <si>
    <t>մինչև 1 ժիլետ</t>
  </si>
  <si>
    <t xml:space="preserve">մինչև 1 ժիլետ </t>
  </si>
  <si>
    <t>մինչև 1 տրիկո</t>
  </si>
  <si>
    <t>գուլպա 2 զույգ</t>
  </si>
  <si>
    <t>ջինսե սարաֆան</t>
  </si>
  <si>
    <t>Հուդի</t>
  </si>
  <si>
    <t>մինչև 1 կարդիգան</t>
  </si>
  <si>
    <t xml:space="preserve"> շորտ</t>
  </si>
  <si>
    <t>գուլպա 3 զույգ</t>
  </si>
  <si>
    <t>մինչև 1 ջինսե բաճկոն</t>
  </si>
  <si>
    <t>մինչև 1 կիսաշրջազգեստ</t>
  </si>
  <si>
    <t>մինչև 1 շորտ + շապիկ</t>
  </si>
  <si>
    <t xml:space="preserve">մինչև 1 շորտ </t>
  </si>
  <si>
    <t>մինչև 1 կոմբինեզոն</t>
  </si>
  <si>
    <t>աբադոկ</t>
  </si>
  <si>
    <t>մինչև 1  կոմբինեզոն 2 զույգ</t>
  </si>
  <si>
    <t>կոմբինեզոն 2 զույգ</t>
  </si>
  <si>
    <t>զուգագուլպա</t>
  </si>
  <si>
    <t>պոլիեսթեր/էլաստեն</t>
  </si>
  <si>
    <t>էլաստեն</t>
  </si>
  <si>
    <t xml:space="preserve">պոլիամիդ </t>
  </si>
  <si>
    <t>կտորից</t>
  </si>
  <si>
    <t>վրան արհեստական կաշի, տակը կտոր</t>
  </si>
  <si>
    <t xml:space="preserve">պոլիմիդ </t>
  </si>
  <si>
    <t>փողկապ - թիթեռնիկ</t>
  </si>
  <si>
    <t>տեքստիլ</t>
  </si>
  <si>
    <t>C &amp; A</t>
  </si>
  <si>
    <t>Germany</t>
  </si>
  <si>
    <t>պոլիեսթեր/ակրիլ</t>
  </si>
  <si>
    <t xml:space="preserve">ակրիլ/նայլոն </t>
  </si>
  <si>
    <t>ակրիլ/պոլիեսթեր</t>
  </si>
  <si>
    <t>բուրդ/քաշմիր</t>
  </si>
  <si>
    <t>բուրդ/պոլիեսթեր</t>
  </si>
  <si>
    <t>նայլոն</t>
  </si>
  <si>
    <t>պոլիեսթեր/պոլիամիդ</t>
  </si>
  <si>
    <t>ձեռնոց</t>
  </si>
  <si>
    <t>հավաքածու</t>
  </si>
  <si>
    <t>նայլոն/ակրիլ</t>
  </si>
  <si>
    <t>բուրդ/վիսկոզ/պոլիեսթեր</t>
  </si>
  <si>
    <t>վիսկոզ/նեյլոն</t>
  </si>
  <si>
    <t xml:space="preserve">վրան տեքստիլ, տակը </t>
  </si>
  <si>
    <t>RINA</t>
  </si>
  <si>
    <t>կոմբինիզոն</t>
  </si>
  <si>
    <t>տոպ</t>
  </si>
  <si>
    <t>6-1168</t>
  </si>
  <si>
    <t>6-1170</t>
  </si>
  <si>
    <t>6-1164</t>
  </si>
  <si>
    <t>6-1167</t>
  </si>
  <si>
    <t>6-1165</t>
  </si>
  <si>
    <t>6-1159</t>
  </si>
  <si>
    <t>6-1160</t>
  </si>
  <si>
    <t>6-1153</t>
  </si>
  <si>
    <t>6-1156</t>
  </si>
  <si>
    <t>6-1157</t>
  </si>
  <si>
    <t>6-1055</t>
  </si>
  <si>
    <t>լինեն/ բամբակ</t>
  </si>
  <si>
    <t>տրենչ</t>
  </si>
  <si>
    <t>6-1162</t>
  </si>
  <si>
    <t>6-1163</t>
  </si>
  <si>
    <t>6-1161</t>
  </si>
  <si>
    <t>6-1166</t>
  </si>
  <si>
    <t>6-1149</t>
  </si>
  <si>
    <t>6-1147</t>
  </si>
  <si>
    <t>6-1158</t>
  </si>
  <si>
    <t>6-1155</t>
  </si>
  <si>
    <t>6-1148</t>
  </si>
  <si>
    <t>6-1150</t>
  </si>
  <si>
    <t>6-1152</t>
  </si>
  <si>
    <t>6-1151</t>
  </si>
  <si>
    <t>6-1169</t>
  </si>
  <si>
    <t>6-1154</t>
  </si>
  <si>
    <t>6-1056</t>
  </si>
  <si>
    <t>6-1171</t>
  </si>
  <si>
    <t>վրան տեքստիլ, տակը պոլիուրեթան</t>
  </si>
  <si>
    <t xml:space="preserve">վրան քարեր տակը, պոլիուրեթան, </t>
  </si>
  <si>
    <t>վրան արհեստական լակ, տակը պոլիուրեթան</t>
  </si>
  <si>
    <t>պոլ/պոլիեսթեր, լակ</t>
  </si>
  <si>
    <t>վրան արհեստական կաշի, տակը պոլիուրեթան</t>
  </si>
  <si>
    <t xml:space="preserve">35-ից բարձր կոշիկ </t>
  </si>
  <si>
    <t>վրան բնական զամշ, տակը պոլիուերթան</t>
  </si>
  <si>
    <t>բամբակ/ լինեն</t>
  </si>
  <si>
    <t>Reebok</t>
  </si>
  <si>
    <t xml:space="preserve">CHINA </t>
  </si>
  <si>
    <t>Կտոր,ռեզին</t>
  </si>
  <si>
    <t>Տաբատներ</t>
  </si>
  <si>
    <t>MOROCCO</t>
  </si>
  <si>
    <t>Էլաստան,Պոլիեսթեր</t>
  </si>
  <si>
    <t>Պայուսակ</t>
  </si>
  <si>
    <t>VIETNAM</t>
  </si>
  <si>
    <t>Պոլիեսթեր</t>
  </si>
  <si>
    <t>Զգեստ</t>
  </si>
  <si>
    <t>UKRAINE</t>
  </si>
  <si>
    <t>INDIA</t>
  </si>
  <si>
    <t>SRI LANKA</t>
  </si>
  <si>
    <t>Գիշերազգեստ</t>
  </si>
  <si>
    <t>Վիսկոզ</t>
  </si>
  <si>
    <t>Բամբակ,ԼԵՆ</t>
  </si>
  <si>
    <t>ROMANIA</t>
  </si>
  <si>
    <t>Գլխարկ</t>
  </si>
  <si>
    <t>Ակրիլ</t>
  </si>
  <si>
    <t>TURKEY</t>
  </si>
  <si>
    <t>Բլուզ</t>
  </si>
  <si>
    <t>Defacto</t>
  </si>
  <si>
    <t>Բամբակ</t>
  </si>
  <si>
    <t>BANGLADESH</t>
  </si>
  <si>
    <t>Բամբակ,Պոլիեսթեր</t>
  </si>
  <si>
    <t>Շորտ</t>
  </si>
  <si>
    <t>Կիսաշրջազգեստ</t>
  </si>
  <si>
    <t>Վերնաշապիկ</t>
  </si>
  <si>
    <t>Բամբուկ</t>
  </si>
  <si>
    <t>Պոլիեսթեր,Վիսկոզ</t>
  </si>
  <si>
    <t>Ներքնազգեստ</t>
  </si>
  <si>
    <t>Պոլիեսթեր,Բամբուկ</t>
  </si>
  <si>
    <t>Գոտի</t>
  </si>
  <si>
    <t>Պոլիռետան</t>
  </si>
  <si>
    <t>Տունիկա</t>
  </si>
  <si>
    <t>Վիսկոզ,Պոլիամիդ</t>
  </si>
  <si>
    <t>Շապիկ</t>
  </si>
  <si>
    <t>Հողաթափ</t>
  </si>
  <si>
    <t>ռեզին</t>
  </si>
  <si>
    <t>ԱՑԵՏԱՏ</t>
  </si>
  <si>
    <t>Unisex</t>
  </si>
  <si>
    <t>Բոդի</t>
  </si>
  <si>
    <t>Սվիտրեր</t>
  </si>
  <si>
    <t>Լողազգեստ- շորտեր</t>
  </si>
  <si>
    <t>Պոլիեսթեր,Դուվետ</t>
  </si>
  <si>
    <t>Բիկինի Լողազգեստ</t>
  </si>
  <si>
    <t>Արհեստական ​​կաշի,Պոլիռետան</t>
  </si>
  <si>
    <t>Էլաստան,Պոլիեսթեր,Վիսկոզ</t>
  </si>
  <si>
    <t>Անթև շապիկ</t>
  </si>
  <si>
    <t>Պիջակ</t>
  </si>
  <si>
    <t>Rinascimento</t>
  </si>
  <si>
    <t>ITALY</t>
  </si>
  <si>
    <t>Էլաստան,Պոլիամիդ</t>
  </si>
  <si>
    <t>Վիսկոզ,ԼԵՆ</t>
  </si>
  <si>
    <t>Էլաստան,Վիսկոզ</t>
  </si>
  <si>
    <t>Շորտեր 2 հավաքածու</t>
  </si>
  <si>
    <t>Էլաստան,Պոլիեսթեր,Պոլիամիդ</t>
  </si>
  <si>
    <t>Բամբակ,Էլաստան,Պոլիեսթեր</t>
  </si>
  <si>
    <t>Դասական Տաբատ</t>
  </si>
  <si>
    <t>N</t>
  </si>
  <si>
    <t>HS code</t>
  </si>
  <si>
    <t>name</t>
  </si>
  <si>
    <t>Net kg</t>
  </si>
  <si>
    <t>ՏՂԱՄԱՐԴՈՒ  ՀՈՒԴԻՆԵՐ ԲԱՄԲԱԿԵ ՄԱՆՎԱԾՔԻՑ</t>
  </si>
  <si>
    <t>ՏՂԱՄԱՐԴՈՒ  ՍՎԻՏՐԵՐ ՔԻՄԻԱԿԱՆ ԹԵԼԵՐԻՑ</t>
  </si>
  <si>
    <t xml:space="preserve">ՏՂԱՄԱՐԴՈՒ  ԿՈՇԻԿ ՏԵՔՍԻԼԵ ԵՐԵՍԱՄԱՍՈՎ ՌԵՏԻՆԵ ԿՈՇԿԱՏԱԿՈՎ </t>
  </si>
  <si>
    <t xml:space="preserve">ԿԱՆԱՑԻ  ԿՈՇԻԿ ՏԵՔՍԻԼԵ ԵՐԵՍԱՄԱՍՈՎ ՌԵՏԻՆԵ ԿՈՇԿԱՏԱԿՈՎ </t>
  </si>
  <si>
    <t xml:space="preserve">ՏՂԱՅԻ  ՏԱԲԱՏՆԵՐ ԲԱՄԲԱԿԵ ՄԱՆՎԱԾՔԻՑ  </t>
  </si>
  <si>
    <t xml:space="preserve">ԿԱՆԱՑԻ ԿՈՇԻԿ ԲՆԱԿԱՆ ԿԱՇՎԵ  ԵՐԵՍԱՄԱՍՈՎ , ՊՈԼԻՄԵՐԱՅԻՆ  ԿՈՇԿԱՏԱԿՈՎ  </t>
  </si>
  <si>
    <t xml:space="preserve">ՏՂԱՄԱՐԴՈՒ ՀՈՂԱԹԱՓ   ՏԵՔՍՏԻԼԵ ԵՐԵՍԱՄԱՍՈՎ , ՊՈԼԻՄԵՐԱՅԻՆ ԿՈՇԿԱՏՈՎ </t>
  </si>
  <si>
    <t xml:space="preserve">ԿԱՆԱՑԻ  ՎԵՐԱՐԿՈՒ ՔԻՄԻԱԿԱՆ ԹԵԼԵՐԻՑ   </t>
  </si>
  <si>
    <t xml:space="preserve">ՏՂԱՄԱՐԴՈՒ ՍՎԻՏՐԵՐ ԲԱՄԲԱԿԵ ՄԱՆՎԱԾՔԻՑ </t>
  </si>
  <si>
    <t>ՏՂԱՄԱՐԴՈՒ  ՎԵՐԱՐԿՈՒ  ՔԻՄԻԱԿԱՆ ԹԵԼԵՐԻՑ</t>
  </si>
  <si>
    <t xml:space="preserve">ՏՂԱՄԱՐԴՈՒ  ՎԵՐԱՐԿՈՒ ԲԱՄԲԱԿԵ ՄԱՆՎԱԾՔԻՑ  </t>
  </si>
  <si>
    <t xml:space="preserve">ՏՂԱՅԻ  ԿՈՇԻԿ ԲՆԱԿԱՆ ԶԱՄՇԵ ԵՐԵՍԱՄԱՍՈՎ , ՊՈԼԻՄԵՐԱՅԻՆ  ԿՈՇԿԱՏԱԿՈՎ  ՄԻՆՉԵՎ  24ՍՄ  ՆԵՐԲԱՆԻ ԵՐԿԱՐՈՒԹՅԱՄԲ    </t>
  </si>
  <si>
    <t xml:space="preserve">ԱՂՋԿԱ  ԲՈԿՈՏԻԿՆԵՐ ԱՐՀԵՍՏԱԿԱՆ  ԿԱՇՎԵ  ԵՐԵՍԱՄԱՍՈՎ , ՌԵՏԻՆԵ ԿՈՇԿԱՏԱԿՈՎ ՄԻՆՉԵՎ  24ՍՄ  ՆԵՐԲԱՆԻ ԵՐԿԱՐՈՒԹՅԱՄԲ  </t>
  </si>
  <si>
    <t>ՏՂԱՄԱՐԴՈՒ  ՇԱՊԻԿՆԵՐ  ԲԱՄԲԱԿԵ ՄԱՆՎԱԾՔԻՑ</t>
  </si>
  <si>
    <t>ՏՂԱՄԱՐԴՈՒ  ՎԵՐՆԱՇԱՊԻԿՆԵՐ ԲԱՄԲԱԿԵ ՄԱՆՎԱԾՔԻՑ</t>
  </si>
  <si>
    <t>ԿԱՆԱՑԻ  ԿԻՍԱՇՐՋԱԶԳԵՍՏՆԵՐ ՍԻՆԹԵՏԻԿ ԹԵԼԵՐԻՑ</t>
  </si>
  <si>
    <t xml:space="preserve">ՏՂԱՅԻ ԲՈԿՈՏԻԿՆԵՐ ԲՆԱԿԱՆ ԿԱՇՎԵ  ԵՐԵՍԱՄԱՍՈՎ , ՊՈԼԻՄԵՐԱՅԻՆ  ԿՈՇԿԱՏԱԿՈՎ ՄԻՆՉԵՎ  24ՍՄ  ՆԵՐԲԱՆԻ ԵՐԿԱՐՈՒԹՅԱՄԲ    </t>
  </si>
  <si>
    <t xml:space="preserve">ՏՂԱՅԻ ԲՈԿՈՏԻԿ ՏԵՔՍԻԼԵ </t>
  </si>
  <si>
    <t xml:space="preserve">ԱՂՋԿԱ ԿՈՇԻԿ ՏԵՔՍԻԼԵ </t>
  </si>
  <si>
    <t xml:space="preserve">ԱՂՋԿԱ  ԿՈՇԻԿ ԲՆԱԿԱՆ ԿԱՇՎԵ ԵՐԵՍԱՄԱՍՈՎ , ՊՈԼԻՄԵՐԱՅԻՆ  ԿՈՇԿԱՏԱԿՈՎ  ՄԻՆՉԵՎ  24ՍՄ  ՆԵՐԲԱՆԻ ԵՐԿԱՐՈՒԹՅԱՄԲ    </t>
  </si>
  <si>
    <t>ԿԱՆԱՑԻ ՇԱՊԻԿՆԵՐ ԲԱՄԲԱԿԵ ՄԱՆՎԱԾՔԻՑ</t>
  </si>
  <si>
    <t xml:space="preserve">ՏՂԱՄԱՐԴՈՒ ԺԱԿԵՏ ՍԻՆԹԵՏԻԿ ԹԵԼԵՐԻՑ </t>
  </si>
  <si>
    <t>ԿԱՆԱՑԻ  ՍՎԻՏՐԵՐ ՔԻՄԱԿԱՆ ԹԵԼԵՐԻՑ</t>
  </si>
  <si>
    <t xml:space="preserve">ԿԱՆԱՑԻ  ԲԱՃԿՈՆՆԵՐ ՔԻՄԻԱԿԱՆ ԹԵԼԵՐԻՑ </t>
  </si>
  <si>
    <t xml:space="preserve">ՏՂԱՄԱՐԴՈՒ  ԲԱՃԿՈՆ ԲԱՄԲԱԿԵ ՄԱՆՎԱԾՔԻՑ  </t>
  </si>
  <si>
    <t>ՏՂԱՄԱՐԴՈՒ ԺԱԿԵՏՆԵՐ ԲԱՄԲԱԿԵ ՄԱՆՎԱԾՔԻՑ</t>
  </si>
  <si>
    <t>ԿԱՆԱՑԻ  ՇՐՋԱԶԳԵՍՏՆԵՐ ԲԱՄԲԱԿԵ ՄԱՆՎԱԾՔԻՑ</t>
  </si>
  <si>
    <t>ԿԱՆԱՑԻ  ԺԱԿԵՏՆԵՐ ՍԻՆԹԵՏԻԿ ԹԵԼԵՐԻՑ</t>
  </si>
  <si>
    <t xml:space="preserve">ԿԱՆԱՑԻ  ՇԱՊԻԿՆԵՐ  ՔԻՄԻԱԿԱՆ ԹԵԼԵՐԻՑ </t>
  </si>
  <si>
    <t>Shri- Lanka</t>
  </si>
  <si>
    <t xml:space="preserve">ԿԱՆԱՑԻ  ՏԱԲԱՏՆԵՐ ԲԱՄԲԱԿԵ ՄԱՆՎԱԾՔԻՑ   </t>
  </si>
  <si>
    <t>ԿԱՆԱՑԻ  ՏԱԲԱՏՆԵՐ ՍԻՆԹԵՏԻԿ ԹԵԼԵՐԻՑ</t>
  </si>
  <si>
    <t>ՏՂԱՅԻ  ՇՈՐՏԵՐ ԲԱՄԲԱԿԵ ՄԱՆՎԱԾՔԻՑ</t>
  </si>
  <si>
    <t>ՏՂԱՄԱՐԴՈՒ  ՀՈՒԴԻ ՔԻՄԻԱԿԱՆ ԹԵԼԵՐԻՑ</t>
  </si>
  <si>
    <t>ՏՂԱՄԱՐԴՈՒ  ԳԼԽԱՐԿՆԵՐ ՔԻՄԻԱԿԱՆ ԹԵԼԵՐԻՑ</t>
  </si>
  <si>
    <t xml:space="preserve">ՏՂԱՄԱՐԴՈՒ ՍՊՈՐՏԱՅԻՆ ՈՃԻ ԿՈՇԻԿ  ԱՐՀԵՍՏԱԿԱՆ  ԿԱՇՎԵ  ԵՐԵՍԱՄԱՍՈՎ , ՊՈԼԻՄԵՐԱՅԻՆ ԿՈՇԿԱՏԱԿՈՎ  </t>
  </si>
  <si>
    <t xml:space="preserve">ԿԱՆԱՑԻ ՍՊՈՐՏԱՅԻՆ ՈՃԻ ԿՈՇԻԿ  ԱՐՀԵՍՏԱԿԱՆ  ԿԱՇՎԵ  ԵՐԵՍԱՄԱՍՈՎ , ՌԵՏԻՆԵ ԿՈՇԿԱՏԱԿՈՎ </t>
  </si>
  <si>
    <t xml:space="preserve">ԿԱՆԱՑԻ ՍՊՈՐՏԱՅԻՆ ՈՃԻ ԿՈՇԻԿ  ԱՐՀԵՍՏԱԿԱՆ  ԿԱՇՎԵ  ԵՐԵՍԱՄԱՍՈՎ , ՊՈԼԻՄԵՐԱՅԻՆ ԿՈՇԿԱՏԱԿՈՎ </t>
  </si>
  <si>
    <t xml:space="preserve">ԿԱՆԱՑԻ ՃՏՔԱՎՈՐ ԿՈՇԻԿ ԲՐԴԵ ԵՐԵՍԱՄԱՍՈՎ ՌԵՏԻՆԵ ԿՈՇԿԱՏԱԿՈՎ </t>
  </si>
  <si>
    <t xml:space="preserve">ԱՂՋԿԱ ԲՈԿՈՏԻԿՆԵՐ ԲՆԱԿԱՆ ԿԱՇՎԵ  ԵՐԵՍԱՄԱՍՈՎ , ՊՈԼԻՄԵՐԱՅԻՆ  ԿՈՇԿԱՏԱԿՈՎ ՄԻՆՉԵՎ  24ՍՄ  ՆԵՐԲԱՆԻ ԵՐԿԱՐՈՒԹՅԱՄԲ    </t>
  </si>
  <si>
    <t xml:space="preserve">ՏՂԱՄԱՐԴՈՒ  ՍՊՈՐՏԱՅԻՆ ՈՃԻ ԿՈՇԻԿ ՏԵՔՍԻԼԵ ԵՐԵՍԱՄԱՍՈՎ ՌԵՏԻՆԵ ԿՈՇԿԱՏԱԿՈՎ </t>
  </si>
  <si>
    <t xml:space="preserve">ԱՂՋԿԱ  ԿԻՍԱՃՏՔԱՎՈՐ ԿՈՇԻԿ ԱՐՀԵՍՏԱԿԱՆ  ԿԱՇՎԵ  ԵՐԵՍԱՄԱՍՈՎ , ՊՈԼԻՄԵՐԱՅԻՆ  ԿՈՇԿԱՏԱԿՈՎ ՄԻՆՉԵՎ  24ՍՄ  ՆԵՐԲԱՆԻ ԵՐԿԱՐՈՒԹՅԱՄԲ  </t>
  </si>
  <si>
    <t>ԿԱՆԱՑԻ ԿԻՍԱՃՏՔԱՎՈՐ ԿՈՇԻԿՆԵՐ  ԲՆԱԿԱՆ  ԿԱՇՎԵ ԵՐԵՍԱՄԱՍՈՎ ՌԵՏԻՆԵ ԿՈՇԿԱՏԱԿՈՎ</t>
  </si>
  <si>
    <t xml:space="preserve">ԿԱՆԱՑԻ ՍՊՈՐՏԱՅԻՆ ՈՃԻ ԿՈՇԻԿ ՏԵՔՍԻԼԵ ԵՐԵՍԱՄԱՍՈՎ ՌԵՏԻՆԵ ԿՈՇԿԱՏԱԿՈՎ </t>
  </si>
  <si>
    <t xml:space="preserve">ՏՂԱՅԻ  ԲՈԿՈՏԻԿՆԵՐ ԱՐՀԵՍՏԱԿԱՆ  ԿԱՇՎԵ  ԵՐԵՍԱՄԱՍՈՎ , ՌԵՏԻՆԵ ԿՈՇԿԱՏԱԿՈՎ ՄԻՆՉԵՎ  24ՍՄ  ՆԵՐԲԱՆԻ ԵՐԿԱՐՈՒԹՅԱՄԲ  </t>
  </si>
  <si>
    <t xml:space="preserve">ԱՂՋԿԱ  ԿՈՇԻԿ ԱՐՀԵՍՏԱԿԱՆ  ԿԱՇՎԵ  ԵՐԵՍԱՄԱՍՈՎ , ՌԵՏԻՆԵ ԿՈՇԿԱՏԱԿՈՎ ՄԻՆՉԵՎ  24ՍՄ  ՆԵՐԲԱՆԻ ԵՐԿԱՐՈՒԹՅԱՄԲ  </t>
  </si>
  <si>
    <t xml:space="preserve">ՏՂԱՅԻ ԿՈՇԻԿ ՏԵՔՍԻԼԵ </t>
  </si>
  <si>
    <t xml:space="preserve">ՏՂԱՅԻ  ՍՊՈՐՏԱՅԻՆ ՈՃԻ ԿՈՇԻԿ ՏԵՔՍԻԼԵ ԵՐԵՍԱՄԱՍՈՎ ՌԵՏԻՆԵ ԿՈՇԿԱՏԱԿՈՎ </t>
  </si>
  <si>
    <t xml:space="preserve">ՏՂԱՅԻ  ՍՊՈՐՏԱՅԻՆ ՈՃԻ ԿՈՇԻԿՆԵՐ ՏԵՔՍԻԼԵ ԵՐԵՍԱՄԱՍՈՎ ՊՈԼԻՄԵՐԱՅԻՆ ԿՈՇԿԱՏԱԿՈՎ </t>
  </si>
  <si>
    <t xml:space="preserve">ՏՂԱՅԻ ՀՈՂԱԹԱՓԵՐ ՌԵՏԻՆԵ ԵՐԵՍԱՄԱՍՈՎ , ՌԵՏԻՆԵ ԿՈՇԿԱՏԱԿՈՎ     </t>
  </si>
  <si>
    <t xml:space="preserve">ՏՂԱՅԻ ԿԻՍԱՃՏՔԱՎՈՐ  ԿՈՇԻԿ ՏԵՔՍԻԼԵ ԵՐԵՍԱՄԱՍՈՎ ՌԵՏԻՆԵ ԿՈՇԿԱՏԱԿՈՎ </t>
  </si>
  <si>
    <t>ՏՂԱՄԱՐԴՈՒ ԴՐԱՄԱՊԱՆԱԿՆԵՐ ԲՆԱԿԱՆ ԿԱՇՎԻՑ</t>
  </si>
  <si>
    <t xml:space="preserve">ԱՂՋԿԱ  ԲՈԿՈՏԻԿ ՏԵՔՍԻԼԵ ԵՐԵՍԱՄԱՍՈՎ ՊՈԼԻՄԵՐԱՅԻՆ ԿՈՇԿԱՏԱԿՈՎ </t>
  </si>
  <si>
    <t xml:space="preserve">ՏՂԱՅԻ ՍՊՈՐՏԱՅԻՆ ՈՃԻ  ԿՈՇԻԿ ԲՆԱԿԱՆ ԿԱՇՎԵ ԵՐԵՍԱՄԱՍՈՎ , ՌԵՏԻՆԵ  ԿՈՇԿԱՏԱԿՈՎ  ՄԻՆՉԵՎ  24ՍՄ  ՆԵՐԲԱՆԻ ԵՐԿԱՐՈՒԹՅԱՄԲ    </t>
  </si>
  <si>
    <t xml:space="preserve">ՏՂԱՄԱՐԴՈՒ ԲՈԿՈՏԻԿ ԲՆԱԿԱՆ ԿԱՇՎԵ  ԵՐԵՍԱՄԱՍՈՎ , ՌԵՏԻՆԵ  ԿՈՇԿԱՏԱԿՈՎ  </t>
  </si>
  <si>
    <t xml:space="preserve">ԿԱՆԱՑԻ  ԲԱՃԿՈՆ ՔԻՄԻԱԿԱՆ ԹԵԼԵՐԻՑ   </t>
  </si>
  <si>
    <t xml:space="preserve">ՏՂԱՄԱՐԴՈՒ ԲԱՃԿՈՆՆԵՐ ՔԻՄԻԱԿԱՆ ԹԵԼԵՐԻՑ   </t>
  </si>
  <si>
    <t>ՏՂԱՄԱՐԴՈՒ ՋԻՆՍԵ ՏԱԲԱՏՆԵՐ ԲԱՄԲԱԿԵ ՄԱՆՎԱԾՔԻՑ</t>
  </si>
  <si>
    <t>ՏՂԱՄԱՐԴՈՒ ՋԻՆՍԵ  ԲԱՃԿՈՆ ԲԱՄԲԱԿԵ ՄԱՆՎԱԾՔԻՑ</t>
  </si>
  <si>
    <t xml:space="preserve">ԿԱՆԱՑԻ  ԲԼՈՒԶՆԵՐ ԲԱՄԲԱԿԵ ՄԱՆՎԱԾՔԻՑ </t>
  </si>
  <si>
    <t>ԿԱՆԱՑԻ ԳԼԽԱՐԿ ՔԻՄԻԱԿԱՆ ԹԵԼԵՐԻՑ</t>
  </si>
  <si>
    <t>ԿԱՆԱՑԻ  ՇՐՋԱԶԳԵՍՏՆԵՐ ՍԻՆԹԵՏԻԿ ԹԵԼԵՐԻՑ</t>
  </si>
  <si>
    <t>ԱՂՋԿԱ  ՎԵՐՆԱՇԱՊԻԿՆԵՐ ԲԱՄԲԱԿԵ ՄԱՆՎԱԾՔԻՑ</t>
  </si>
  <si>
    <t>ԱՂՋԿԱ  ՏԱԲԱՏ՝ ԼԵԳԻՆՍՆԵՐ ԲԱՄԲԱԿԵ ՄԱՆՎԱԾՔԻՑ</t>
  </si>
  <si>
    <t>ԱՂՋԿԱ ՋԻՆՍԵ  ՇՈՐՏԵՐ ԲԱՄԲԱԿԵ ՄԱՆՎԱԾՔԻՑ</t>
  </si>
  <si>
    <t>ԱՂՋԿԱ  ՇՈՐՏԵՐ ԲԱՄԲԱԿԵ ՄԱՆՎԱԾՔԻՑ</t>
  </si>
  <si>
    <t xml:space="preserve">ԱՂՋԿԱ  ՏԱԲԱՏՆԵՐ ԲԱՄԲԱԿԵ ՄԱՆՎԱԾՔԻՑ   </t>
  </si>
  <si>
    <t xml:space="preserve">ԿԱՆԱՑԻ ՊՈԼՈ ՇԱՊԻԿՆԵՐ ԲԱՄԲԱԿԵ ՄԱՆՎԱՔԾԻՑ </t>
  </si>
  <si>
    <t xml:space="preserve">ՏՂԱՄԱՐԴՈՒ  ՏԱԲԱՏՆԵՐ ԲԱՄԲԱԿԵ ՄԱՆՎԱԾՔԻՑ  </t>
  </si>
  <si>
    <t xml:space="preserve">ՏՂԱՅԻ ՊԱՅՈՒՍԱԿ ՄԱՆԱԾԱԳՈՐԾԱԿԱՆ ՆՅՈՒԹԵՐԻՑ </t>
  </si>
  <si>
    <t xml:space="preserve">ՏՂԱՄԱՐԴՈՒ  ՍՊՈՐՏԱՅԻՆ ՈՃԻ ԿՈՇԻԿՆԵՐ ՏԵՔՍԻԼԵ ԵՐԵՍԱՄԱՍՈՎ ՌԵՏԻՆԵ ԿՈՇԿԱՏԱԿՈՎ </t>
  </si>
  <si>
    <t xml:space="preserve">ՏՂԱՄԱՐԴՈՒ ՍՊՈՐՏԱՅԻՆ ՈՃԻ ԿՈՇԻԿ  ԱՐՀԵՍՏԱԿԱՆ  ԿԱՇՎԵ  ԵՐԵՍԱՄԱՍՈՎ , ՌԵՏԻՆԵ ԿՈՇԿԱՏԱԿՈՎ  </t>
  </si>
  <si>
    <t xml:space="preserve">ԱՂՋԿԱ ԿՈՇԻԿ ԱՐՀԵՍՏԱԿԱՆ  ԿԱՇՎԻՑ ՄԻՆՉԵՎ  24ՍՄ  ՆԵՐԲԱՆԻ ԵՐԿԱՐՈՒԹՅԱՄԲ  </t>
  </si>
  <si>
    <t xml:space="preserve">ՏՂԱՅԻ ԿՈՇԻԿԵՐ ՏԵՔՍԻԼԵ ԵՐԵՍԱՄԱՍՈՎ ՊՈԼԻՄԵՐԱՅԻՆ ԿՈՇԿԱՏԱԿՈՎ </t>
  </si>
  <si>
    <t xml:space="preserve">ԱՂՋԿԱ ԲՈԿՈՏԻԿՆԵՐ ԲՆԱԿԱՆ ԿԱՇՎԵ  ԵՐԵՍԱՄԱՍՈՎ , ՌԵՏԻՆԵ  ԿՈՇԿԱՏԱԿՈՎ ՄԻՆՉԵՎ  24ՍՄ  ՆԵՐԲԱՆԻ ԵՐԿԱՐՈՒԹՅԱՄԲ    </t>
  </si>
  <si>
    <t xml:space="preserve">ԱՂՋԿԱ  ՍՊՈՐՏԱՅԻՆ ՈՃԻ ԿՈՇԻԿ ՏԵՔՍԻԼԵ ԵՐԵՍԱՄԱՍՈՎ ՌԵՏԻՆԵ ԿՈՇԿԱՏԱԿՈՎ </t>
  </si>
  <si>
    <t xml:space="preserve">ԿԱՆԱՑԻ  ԿՈՇԻԿՆԵՐ ՏԵՔՍԻԼԵ ԵՐԵՍԱՄԱՍՈՎ ՊՈԼԻՄԵՐԱՅԻՆ ԿՈՇԿԱՏԱԿՈՎ </t>
  </si>
  <si>
    <t xml:space="preserve">ԿԱՆԱՑԻ ՍՊՈՐՏԱՅԻՆ ՈՃԻ ԿՈՇԻԿ ԲՆԱԿԱՆ ԿԱՇՎԵ  ԵՐԵՍԱՄԱՍՈՎ , ՌԵՏԻՆԵ  ԿՈՇԿԱՏԱԿՈՎ  </t>
  </si>
  <si>
    <t xml:space="preserve">ԿԱՆԱՑԻ  ՍՊՈՐՏԱՅԻՆ ՈՃԻ ԿՈՇԻԿ ՏԵՔՍԻԼԵ ԵՐԵՍԱՄԱՍՈՎ ՌԵՏԻՆԵ ԿՈՇԿԱՏԱԿՈՎ </t>
  </si>
  <si>
    <t xml:space="preserve">ԱՂՋԿԱ ԲՈԿՈՏԻԿՆԵՐ ՏԵՔՍԻԼԵ ԵՐԵՍԱՄԱՍՈՎ ՌԵՏԻՆԵ ԿՈՇԿԱՏԱԿՈՎ </t>
  </si>
  <si>
    <t xml:space="preserve">90041091000	</t>
  </si>
  <si>
    <t xml:space="preserve">ԱՐԵՎԱՊԱՇՏՊԱՆ ԱԿՆՈՑՆԵՐ ՏԵՍՈՂՈՒԹՅՈՒՆԸ ՉՇՏԿՈՂ ՈՉ ԹԱՆԿԱՐԺԵՔ ՄԵՏԱՂՆԵՐԻՑ, ՊԼԱՍՍՏՄԱՍՍԱՅԻՑ ՈՍՊՆՅԱԿՆԵՐՈՎ </t>
  </si>
  <si>
    <t>ՏՂԱ ԵՐԵԽԱՅԻ  ԲՈԴԻ  ԲԱՄԲԱԿԵ ՄԱՆՎԱԾՔԻՑ  ՄԻՆՉԵՎ 86 ՍՄ ՀԱՍԱԿ ՈՒՆԵՑՈՂ 1 ՀԱՎԱՔԱԾՈՒ  2 ՀԱՏԻՑ</t>
  </si>
  <si>
    <t>ՏՂԱՄԱՐԴՈՒ ԿԻՍԱՃՏՔԱՎՈՐ ԿՈՇԻԿՆԵՐ  ԲՆԱԿԱՆ  ԿԱՇՎԵ ԵՐԵՍԱՄԱՍՈՎ ՌԵՏԻՆԵ ԿՈՇԿԱՏԱԿՈՎ</t>
  </si>
  <si>
    <t xml:space="preserve">ԿԱՆԱՑԻ  ԲԱՃԿՈՆՆԵՐ ԲԱՄԲԱԿԵ ՄԱՆՎԱԾՔԻՑ </t>
  </si>
  <si>
    <t xml:space="preserve">ՏՂԱՄԱՐԴՈՒ  ՍՎԻՏԵՐ ԱՅԼ ՄԱՆԱԾԱԳՈՐԾԱԿԱՆ ՆՅՈՒԹԵՐԻՑ </t>
  </si>
  <si>
    <t>ՏՂԱՄԱՐԴՈՒ  ՍՎԻՏԵՐ-ՎՈԴՈԼԱԶԿԱ ԲԱՄԲԱԿԵ ՄԱՆՎԱԾՔԻՑ</t>
  </si>
  <si>
    <t xml:space="preserve">ՏՂԱՄԱՐԴՈՒ  ՍՎԻՏՐԵՐ ԲՐԴԵ ՄԱՆՎԱԾՔԻՑ </t>
  </si>
  <si>
    <t>EU</t>
  </si>
  <si>
    <t>ԿԱՆԱՑԻ ՊԻՋԱԿՆԵՐ ՍԻՆԹԵՏԻԿ ԹԵԼԵՐԻՑ</t>
  </si>
  <si>
    <t>ՏՂՄԱՐԴՈՒ ԺԻԼԵՏՆԵՐ ՔԻՄԻԱԿԱՆ ԹԵԼԵՐԻՑ</t>
  </si>
  <si>
    <t>ՏՂՄԱՐԴՈՒ  ԺԻԼԵՏՆԵՐ ԲԱՄԲԱԿԵ ՄԱՆՎԱԾՔԻՑ</t>
  </si>
  <si>
    <t xml:space="preserve">ՏՂԱՄԱՐԴՈՒ ՈՒՍԱՊԱՅՈՒՍԱԿ ՄԱՆԱԾԱԳՈՐԾԱԿԱՆ ՆՅՈՒԹԵՐԻՑ </t>
  </si>
  <si>
    <t>ՏՂԱՄԱՐԴՈՒ ԳՈՏԻՆԵՐ ԲՆԱԿԱՆ  ԿԱՇՎԻՑ</t>
  </si>
  <si>
    <t>ՏՂԱՄԱՐԴՈՒ ԳԼԽԱՐԿ ԲՐԴԵ ՄԱՆՎԱԾՔԻՑ</t>
  </si>
  <si>
    <t xml:space="preserve">ՏՂԱՄԱՐԴՈՒ ՊԱՅՈՒՍԱԿ ԱՐՀԵՍՏԱԿԱՆ ԿԱՇՎԻՑ </t>
  </si>
  <si>
    <t>պոլիուրեթան ԱՐՀԵՍՏԱԿԱՆ ԿԱՇԻ</t>
  </si>
  <si>
    <t xml:space="preserve">ՏՂԱՄԱՐԴՈՒ  ՎԵՐԱՐԿՈՒ ԲՐԴԵ  ՄԱՆՎԱԾՔԻՑ  </t>
  </si>
  <si>
    <t>ՏՂԱՄԱՐԴՈՒ ՋԻՆՍԵ ՎԵՐՆԱՇԱՊԻԿՆԵՐ ԲԱՄԲԱԿԵ ՄԱՆՎԱԾՔԻՑ</t>
  </si>
  <si>
    <t>ՏՂԱՄԱՐԴՈՒ  ՍՎԻՏԵՐ-ՎՈԴՈԼԱԶԿԱ ԲՐԴԵ ՄԱՆՎԱԾՔԻՑ</t>
  </si>
  <si>
    <t xml:space="preserve">ՏՂԱՄԱՐԴՈՒ ԴՐԱՄԱՊԱՆԱԿՆԵՐ ՔԱՐՏԵՐԻ ՀԱՄԱՐ ԲՆԱԿԱՆ ԿԱՇՎԻՑ  </t>
  </si>
  <si>
    <t xml:space="preserve">պոլիուրեթան ԱՐՀԵՍՏԱԿԱՆ </t>
  </si>
  <si>
    <t xml:space="preserve">ՏՂԱՄԱՐԴՈՒ ՊԻՋԱԿ ՍԻՆԹԵՏԻԿ ԹԵԼԵՐԻՑ </t>
  </si>
  <si>
    <t>ՏՂԱՄԱՐԴՈՒ  ՏԱԲԱՏՆԵՐ ՍԻՆԹԵՏԻԿ ԹԵԼԵՐԻՑ</t>
  </si>
  <si>
    <t xml:space="preserve">ՏՂԱՄԱՐԴՈՒ ԳՈՒԼՊԱՆԵՐ ԲԱՄԲԱԿԵ ՄԱՆՎԱԾՔԻՑ </t>
  </si>
  <si>
    <t>ՏՂԱՄԱՐԴՈՒ ԴԱՍԱԿԱՆ ՏԱԲԱՏՆԵՐ ՍԻՆԹԵՏԻԿ ԹԵԼԵՐԻՑ</t>
  </si>
  <si>
    <t xml:space="preserve">ՏՂԱՄԱՐԴՈՒ  ԴԱՍԱԿԱՆ ՏԱԲԱՏՆԵՐ ԲՐԴԵ ՄԱՆՎԱԾՔԻՑ  </t>
  </si>
  <si>
    <t xml:space="preserve">ԿԱՆԱՑԻ ՀՈՂԱԹԱՓԵՐ ՌԵՏԻՆԵ ԵՐԵՍԱՄԱՍՈՎ , ՌԵՏԻՆԵ ԿՈՇԿԱՏԱԿՈՎ     </t>
  </si>
  <si>
    <t>ԿԱՆԱՑԻ  ՇՈՐՏԵՐ ԲԱՄԲԱԿԵ ՄԱՆՎԱԾՔԻՑ</t>
  </si>
  <si>
    <t>ԿԱՆԱՑԻ  ՎԵՐՆԱՇԱՊԻԿՆԵՐ ԲԱՄԲԱԿԵ ՄԱՆՎԱԾՔԻՑ</t>
  </si>
  <si>
    <t>ԿԱՆԱՑԻ  ՇՐՋԱԶԳԵՍՏՆԵՐ  ԱՅԼ ՄԱՆԱԾԱԳՈՐԾԱԿԱՆ ՆՅՈՒԹԵՐԻՑ</t>
  </si>
  <si>
    <t>ԿԱՆԱՑԻ ՎԵՐՆԱՇԱՊԻԿ ՔԻՄԻԱԿԱՆ ԹԵԼԵՐԻՑ</t>
  </si>
  <si>
    <t xml:space="preserve">ԿԱՆԱՑԻ  ՇՈՐՏԵՐ ՍԻՆԹԵՏԻԿ ԹԵԼԵՐԻՑ   </t>
  </si>
  <si>
    <t>ԿԱՆԱՆՑԻ ԿԻՍԱՇՐՋԱԶԳԵՍՏ  ԱՅԼ ՄԱՆԱԾԱԳՈՐԾԱԿԱՆ ՆՅՈՒԹԵՐԻՑ</t>
  </si>
  <si>
    <t>ԿԱՆԱՑԻ ՎԵՐՆԱՇԱՊԻԿՆԵՐ ԱՅԼ ՄԱՆԱԾԱԳՈՐԾԱԿԱՆ ՆՅՈՒԹԵՐԻՑ</t>
  </si>
  <si>
    <t>ԿԱՆԱՑԻ  ԼՈՂԱԶԳԵՍՏՆԵՐ ՍԻՆԹԵՏԻԿ ԹԵԼԵՐԻՑ</t>
  </si>
  <si>
    <t xml:space="preserve">ԿԱՆԱՑԻ ՊԱՅՈՒՍԱԿ ԱՐՀԵՍՏԱԿԱՆ ԿԱՇՎԻՑ </t>
  </si>
  <si>
    <t>ԿԱՆԱՑԻ ՋԻՆՍԵ  ՇՈՐՏԵՐ ԲԱՄԲԱԿԵ ՄԱՆՎԱԾՔԻՑ</t>
  </si>
  <si>
    <t xml:space="preserve">ԿԱՆԱՑԻ  ՏԱԲԱՏՆԵՐ  ԱՅԼ  ՄԱՆԱԾԱԳՈՐԾԱԿԱՆ ՆՅՈՒԹԵՐԻՑ    </t>
  </si>
  <si>
    <t xml:space="preserve">ԿԱՆԱՑԻ ԲԼՈՒԶՆԵՐ ՔԻՄԻԱԿԱՆ ԹԵԼԵՐԻՑ </t>
  </si>
  <si>
    <t xml:space="preserve">ԿԱՆԱՑԻ  ՎԵՐԱՐԿՈՒՆԵՐ ՔԻՄԻԱԿԱՆ ԹԵԼԵՐԻՑ </t>
  </si>
  <si>
    <t>ԿԱՆԱՑԻ ՀՈՒԴԻՆԵՐ ԲԱՄԲԱԿԵ ՄԱՆՎԱԾՔԻՑ</t>
  </si>
  <si>
    <t xml:space="preserve">ԿԱՆԱՑԻ ՎԱՐՏԻՔՆԵՐ ԲԱՄԲԱԿԵ ՄԱՆՎԱԾՔԻՑ  </t>
  </si>
  <si>
    <t xml:space="preserve">ԿԱՆԱՑԻ ՋԻՆՍԵ ՏԱԲԱՏՆԵՐ ԲԱՄԲԱԿԵ ՄԱՆՎԱԾՔԻՑ </t>
  </si>
  <si>
    <t xml:space="preserve">ԿԱՆԱՑԻ  ՏՈՊ-ՇԱՊԻԿՆԵՐ ՔԻՄԻԱԿԱՆ ԹԵԼԵՐԻՑ </t>
  </si>
  <si>
    <t>ԱՂՋԿԱ ՇԱՊԻԿՆԵՐ ԲԱՄԲԱԿԵ ՄԱՆՎԱԾՔԻՑ</t>
  </si>
  <si>
    <t>ԿԱՆԱՑԻ ԳԼԽԱՐԿՆԵՐ ԲԱՄԲԱԿԵ ՄԱՆՎԱԾՔԻՑ</t>
  </si>
  <si>
    <t xml:space="preserve">ԿԱՆԱՑԻ  ԲԼՈՒԶՆԵՐ ԱՅԼ ՄԱՆԱԾԱԳՈՐԾԱԿԱՆ ՆՅՈՒԹԵՐԻՑ </t>
  </si>
  <si>
    <t>ԿԱՆԱՑԻ ՏՈՊ -ՇԱՊԻԿՆԵՐ  ԲԱՄԲԱԿԵ ՄԱՆՎԱԾՔԻՑ</t>
  </si>
  <si>
    <t>ԿԱՆԱՑԻ  ՏՈՊ-ՇԱՊԻԿՆԵՐ ԱՅԼ ՄԱՆԱԾԱԳՈՐԾԱԿԱՆ ՆՅՈՒԹԵՐԻՑ</t>
  </si>
  <si>
    <t xml:space="preserve">ԿԱՆԱՑԻ ԱՆՁՐԵՎԱՅԻՆ ԹԻԿՆՈՑ  </t>
  </si>
  <si>
    <t xml:space="preserve">ԿԱՆԱՑԻ ՊՈԼՈ ՇԱՊԻԿՆԵՐ ՔԻՄԻԱԿԱՆ ԹԵԼԵՐԻՑ </t>
  </si>
  <si>
    <t>ԿԱՆԱՑԻ ՍՎԻՏԵՐ  ԲԱՄԲԱԿԵ ԱՆՎԱԾՔԻՑ</t>
  </si>
  <si>
    <t xml:space="preserve">ԿԱՆԱՑԻ  ՇՈՐՏԵՐ ԱՅԼ ՄԱՆԱԾԱԳՈՐԾԱԿԱՆ ՆՅՈՒԹԵՐԻՑ </t>
  </si>
  <si>
    <t>ՏՂԱՄԱՐԴՈՒ ՏԱԲԱՏՆԵՐ ՎՈՒՇԵ ՄԱՆՎԱԾՔԻՑ</t>
  </si>
  <si>
    <t>ՏՂԱՄԱՐԴՈՒ ՇՈՐՏ  ԱՅԼ ՄԱՆԱԾԱԳՈՐԾԱԿԱՆ ՆՅՈՒԹԵՐԻՑ</t>
  </si>
  <si>
    <t xml:space="preserve">ԿԱՆԱՑԻ  ՎԵՐԱՐԿՈՒ ԲԱՄԲԱԿԵ ՄԱՆՎԱԾՔԻՑ </t>
  </si>
  <si>
    <t>ՏՂԱՄԱՐԴՈՒ  ՇՈՐՏ ՍԻՆԹԵՏԻԿ ԹԵԼԵՐԻՑ</t>
  </si>
  <si>
    <t xml:space="preserve">ԿԱՆԱՑԻ ԺԻԼԵՏՆԵՐ ԱՅԼ ՄԱՆԱԾԱԳՈՐԾԱԿԱՆ ՆՅՈՒԹԵՐԻՑ </t>
  </si>
  <si>
    <t>ԿԱՆԱՑԻ  ԿԱՄԲԻՆԻԶՈՆՆԵՐ   ԲԱՄԲԱԿԵ ՄԱՆՎԱԾՔԻՑ</t>
  </si>
  <si>
    <t xml:space="preserve">ԱՂՋԿԱ ԲԼՈՒԶՆԵՐ ՔԻՄԻԱԿԱՆ ԹԵԼԵՐԻՑ </t>
  </si>
  <si>
    <t xml:space="preserve">ՏՂԱ ԵՐԵԽԱՅԻ  ՇԱՊԻԿ  ԲԱՄԲԱԿԵ ՄԱՆՎԱԾՔԻՑ  ՄԻՆՉԵՎ 86 ՍՄ  ՀԱՍԱԿ ՈՒՆԵՑՈՂ </t>
  </si>
  <si>
    <t>ԱՂՋԿԱ  ՀՈՒԴԻՆԵՐ  ՔԻՄԻԱԿԱՆ ԹԵԼԵՐԻՑ</t>
  </si>
  <si>
    <t>ԱՂՋԻԿ ԵՐԵԽԱՅԻ  ԳԻՇԵՐԱԶԳԵՍՏ  ԲԱՄԲԱԿԵ ՄԱՆՎԱԾՔԻՑ  ՄԻՆՉԵՎ 86 ՍՄ  ՀԱՍԱԿ ՈՒՆԵՑՈՂ ՀԱՎԱՔԱԾՈՒ 2 ՀԱՏԻՑ</t>
  </si>
  <si>
    <t>ԿԱՆԱՑԻ ՇԱՊԻԿ, ՏԱԲԱՏ ԵՎ ԳԼԽԱՐԿ  ՍԻՆԹԵՏԻԿ ԹԵԼԵՐԻՑ</t>
  </si>
  <si>
    <t xml:space="preserve">ՏՂԱ ԵՐԵԽԱՅԻ  ԿԱՄԲԻՆԻԶՈՆՆԵՐ  ԲԱՄԲԱԿԵ ՄԱՆՎԱԾՔԻՑ  ՄԻՆՉԵՎ 86 ՍՄ ՀԱՍԱԿ ՈՒՆԵՑՈՂ </t>
  </si>
  <si>
    <t>ՏՂԱՄԱՐԴՈՒ  ՎԵՐՆԱՇԱՊԻԿՆԵՐ ԱՅԼ ՄԱՆԱԾԱԳՈՐԾԱԿԱՆ ՆՅՈՒԹԵՐԻՑ</t>
  </si>
  <si>
    <t xml:space="preserve">ԱՂՋԿԱ  ԲԼՈՒԶՆԵՐ ԲԱՄԲԱԿԵ ՄԱՆՎԱԾՔԻՑ </t>
  </si>
  <si>
    <t xml:space="preserve">ԿԱՆԱՑԻ ՋԻՆՍԵ  ԲԱՃԿՈՆՆԵՐ ԲԱՄԲԱԿԵ ՄԱՆՎԱԾՔԻՑ </t>
  </si>
  <si>
    <t>ԿԱՆԱՑԻ ՏԱԲԱՏՆԵՐ ՎՈՒՇԵ ՄԱՆՎԱԾՔԻՑ</t>
  </si>
  <si>
    <t>ԿԱՆԱՑԻ ՏԱԲԱՏ՝ ԼԵԳԻՆՍ ՍԻՆԹԵՏԻԿ ԹԵԼԵՐԻՑ</t>
  </si>
  <si>
    <t>ՏՂԱՅԻ ՇԱՊԻԿՆԵՐ  ԲԱՄԲԱԿԵ ՄԱՆՎԱԾՔԻՑ</t>
  </si>
  <si>
    <t xml:space="preserve">ԿԱՆԱՑԻ  ՎԱՐՏԻՔ ՔԻՄԻԱԿԱՆ ԹԵԼԵՐԻՑ   </t>
  </si>
  <si>
    <t>ԿԱՆԱՑԻ  ՋԻՆՍԵ ԿԻՍԱՇՐՋԱԶԳԵՍՏՆԵՐ ԲԱՄԲԱԿԵ ՄԱՆՎԱԾՔԻՑ</t>
  </si>
  <si>
    <t xml:space="preserve">ԿՐԾԿԱԼՆԵՐ  ՍԻՆԹԵՏԻԿ ԹԵԼԵՐԻՑ </t>
  </si>
  <si>
    <t>ԿԱՆԱՑԻ ԿԱՄԲԻՆԻԶՈՆՆԵՐ ՍԻՆԹԵՏԻԿ ԹԵԼԵՐԻՑ</t>
  </si>
  <si>
    <t xml:space="preserve">ԿԱՆԱՑԻ  ՐՃԱՏԱԲԱՏ  ԱՅԼ  ՄԱՆԱԾԱԳՈՐԾԱԿԱՆ ՆՅՈՒԹԵՐԻՑ    </t>
  </si>
  <si>
    <t>ԿԱՆԱՑԻ ԽԱԼԱԹ ԲԱՄԲԱԿԵ ՄԱՆՎԱԾՔԻՑ</t>
  </si>
  <si>
    <t>ԿԱՆԱՑԻ ՊԱՅՈՒՍԱԿՆԵՐ ԾՂՈՏԻՑ ԱՐՀԵՍՏԱԿԱՆ ԿԱՇԻ ՀԱՄԱԴՐՈՒԹՅԱՄԲ</t>
  </si>
  <si>
    <t>ԿԱՆԱՑԻ  ԿԻՍԱՇՐՋԱԶԳԵՍՏՆԵՐ ԲԱՄԲԱԿԵ ՄԱՆՎԱԾՔԻՑ</t>
  </si>
  <si>
    <t>ԿԱՆԱՑԻ ԼՈՂԱԶԳԵՍՏ ԲԱՄԲԱԿԵ ՄԱՆՎԱԾՔԻՑ</t>
  </si>
  <si>
    <t xml:space="preserve">ԿԱՆԱՑԻ ԳԻՇԵՐԱԶԳԵՍՏՆԵՐ  ԲԱՄԲԱԿԵ ՄԱՆՎԱԾՔԻՑ </t>
  </si>
  <si>
    <t>ԿԱՆԱՑԻ ՇԱՊԻԿՆԵՐ ՎՈՒՇԵ ՄԱՆՎԱԾՔԻՑ</t>
  </si>
  <si>
    <t xml:space="preserve">ԿԱՆԱՑԻ  ԲՈԴԻՆԵՐ ԲԱՄԲԱԿԵ ՄԱՆՎԱԾՔԻՑ </t>
  </si>
  <si>
    <t xml:space="preserve">ԿԱՆԱՑԻ ԳԻՇԵՐԱԶԳԵՍՏ ՔԻՄԻԱԿԱՆ ԹԵԼԵՐԻՑ </t>
  </si>
  <si>
    <t>ԿԱՆԱՑԻ ԼՈՂԱԶԳԵՍՏ՝ ՎԱՐՏԻՔՆԵՐ ՍԻՆԹԵՏԻԿ ԹԵԼԵՐԻՑ</t>
  </si>
  <si>
    <t xml:space="preserve">ԿՐԾԿԱԼ  ԲԱՄԲԱԿԵ ՄԱՆՎԱԾՔԻՑ </t>
  </si>
  <si>
    <t>ԿԱՆԱՑԻ ԼՈՂԱԶԳԵՍՏ՝  ԿՐԾԿԱԼՆԵՐ ՍԻՆԹԵՏԻԿ ԹԵԼԵՐԻՑ</t>
  </si>
  <si>
    <t>ԿԱՆԱՑԻ  ՏԱԲԱՏ  ԻՐ ՇԱՊԻԿՈՎ ԲԱՄԲԱԿԵ ՄԱՆՎԱԾՔԻՑ</t>
  </si>
  <si>
    <t>ԿԱՆԱՑԻ  ՇՐՋԱԶԳԵՍՏ ՑԱՆՑԱՅԻՆ ՍԻՆԹԵՏԻԿ ԹԵԼԵՐԻՑ</t>
  </si>
  <si>
    <t xml:space="preserve">ԿԱՆԱՑԻ ԳԼԽԱՐԿ ԾՂՈՏԻՑ </t>
  </si>
  <si>
    <t xml:space="preserve">ՏՂԱՄԱՐԴՈՒ  ՇԱՊԻԿՆԵՐ ՔԻՄԻԱԿԱՆ ԹԵԼԵՐԻՑ </t>
  </si>
  <si>
    <t>ՏՂԱՄԱՐԴՈՒ  ՊՈԼՈ ՇԱՊԻԿՆԵՐ ԲԱՄԲԱԿԵ ՄԱՆՎԱԾՔԻՑ</t>
  </si>
  <si>
    <t>ԿԱՆԱՑԻ  ՇԱՊԻԿՆԵՐ ԱՅԼ ՄԱՆԱԾԱԳՈՐԾԱԿԱՆ ՆՅՈՒԹԵՐԻՑ</t>
  </si>
  <si>
    <t>Cambodia</t>
  </si>
  <si>
    <t xml:space="preserve">ԿՐԾԿԱԼՆԵՐ  ԲԱՄԲԱԿԵ ՄԱՆՎԱԾՔԻՑ </t>
  </si>
  <si>
    <t>ԿԱՆԱՑԻ ԿԱՄԲԻՆԻԶՈՆՆԵՐ ԱՅԼ ՄԱՆԱԾԱԳՈՐԾԱԿԱՆ ՆՅՈՒԹԵՐԻՑ</t>
  </si>
  <si>
    <t>Honduras</t>
  </si>
  <si>
    <t>ՏՂԱՄԱՐԴՈՒ  ՇԱՊԻԿՆԵՐ ԱՅԼ ՄԱՆԱԾԱԳՈՐԾԱԿԱՆ ՆՅՈՒԹԵՐԻՑ</t>
  </si>
  <si>
    <t>ԿԱՆԱՑԻ  ԲՈԴԻՆԵՐ ՔԻՄԻԱԿԱՆ ԹԵԼԵՐԻՑ</t>
  </si>
  <si>
    <t>ԿԱՆԱՑԻ ՊԻՋԱԿՆԵՐ ԲԱՄԲԱԿԵ ՄԱՆՎԱԾՔԻՑ</t>
  </si>
  <si>
    <t>տոպ սեթ 2</t>
  </si>
  <si>
    <t>ԿԱՆԱՑԻ  ՇՈՐՏ  ԻՐ ՏՈՊ -ՇԱՊԻԿՈՎ ԲԱՄԲԱԿԵ ՄԱՆՎԱԾՔԻՑ</t>
  </si>
  <si>
    <t xml:space="preserve">ԿԱՆԱՑԻ ԲՈԿՈՏԻԿ  ԱՐՀԵՍՏԱԿԱՆ  ԿԱՇՎԵ  ԵՐԵՍԱՄԱՍՈՎ , ՊՈԼԻՄԵՐԱՅԻՆ ԿՈՇԿԱՏԱԿՈՎ </t>
  </si>
  <si>
    <t xml:space="preserve">ԿԱՆԱՑԻ ԲՈԿՈՏԻԿՆԵՐ ՏԵՔՍԻԼԵ ԵՐԵՍԱՄԱՍՈՎ ՊՈԼԻՄԵՐԱՅԻՆ ԿՈՇԿԱՏԱԿՈՎ </t>
  </si>
  <si>
    <t xml:space="preserve">ԿԱՆԱՑԻ ԲՈԿՈՏԻԿ ԿԱՇՎԵ  ԵՐԵՍԱՄԱՍՈՎ , ՓԱՅՏԵ ԿՈՇԿԱՏԱԿՈՎ  </t>
  </si>
  <si>
    <t xml:space="preserve">ԿԱՆԱՑԻ ԲՈԿՈՏԻԿ  ԱՐՀԵՍՏԱԿԱՆ  ԿԱՇՎԵ  ԵՐԵՍԱՄԱՍՈՎ , ՌԵՏԻՆԵ ԿՈՇԿԱՏԱԿՈՎ </t>
  </si>
  <si>
    <t xml:space="preserve">ԿԱՆԱՑԻ ՀՈՂԱԹԱՓ   ՏԵՔՍՏԻԼԵ ԵՐԵՍԱՄԱՍՈՎ , ՊՈԼԻՄԵՐԱՅԻՆ ԿՈՇԿԱՏՈՎ </t>
  </si>
  <si>
    <t xml:space="preserve">ՀԵՌԱԽՈՍԻ ՊԱՏՅԱՆՆԵՐ ՊԼ․ ՀԱՎԱՔԱԾՈՒ 2 ՀԱՏԻՑ </t>
  </si>
  <si>
    <t>ՅՈԳԱՅԻ ԳՈՐԳԵՐ ՊՈԼԻՎԻՆԻԼՔԼՈՐԻԴԻՑ</t>
  </si>
  <si>
    <t xml:space="preserve">ԿԱՆԱՑԻ ԲԱՐՁՐԱԿՐՈՒՆԿ ԿՈՇԻԿՆԵՐ  ԱՐՀԵՍՏԱԿԱՆ  ԿԱՇՎԵ  ԵՐԵՍԱՄԱՍՈՎ , ՊՈԼԻՄԵՐԱՅԻՆ ԿՈՇԿԱՏԱԿՈՎ </t>
  </si>
  <si>
    <t xml:space="preserve">ԿԱՆԱՑԻ  ԺԱԿԵՏՆԵՐ ԱՅԼ ՄԱՆԱԾԱԳՈՐԾԱԿԱՆ ՆՅՈՒԹԵՐԻՑ </t>
  </si>
  <si>
    <t>ԿԱՆԱՑԻ  ՏԱԲԱՏ ԻՐ ԳՈՏՈՎ ՍԻՆԹԵՏԻԿ ԹԵԼԵՐԻՑ</t>
  </si>
  <si>
    <t>ԿԱՆԱՑԻ ԵՐԵԿՈՅԱՆ ՇՐՋԱԶԳԵՍՏՆԵՐ  ԱՅԼ ՄԱՆԱԾԱԳՈՐԾԱԿԱՆ ՆՅՈՒԹԵՐԻՑ</t>
  </si>
  <si>
    <t>ԿԱՆԱՑԻ  ՇԱՐՖԵՐ ՍԻՆԹԵՏԻԿ ԹԵԼԵՐԻՑ</t>
  </si>
  <si>
    <t>ԿԱՆԱՑԻ ՊԻՋԱԿՆԵՐ ԱՅԼ ՄԱՆԱԾԱԳՈՐԾԱԿԱՆ ՆՅՈՒԹԵՐԻՑ</t>
  </si>
  <si>
    <t>ԿԱՆԱՑԻ  ԲԼՈՒԶ ՔԻՄԻԱԿԱՆ ԹԵԼԵՐԻՑ</t>
  </si>
  <si>
    <t xml:space="preserve">ԿԱՆԱՑԻ ԺԻԼԵՏՆԵՐ ՔԻՄԻԱԿԱՆ ԹԵԼԵՐԻՑ  </t>
  </si>
  <si>
    <t>ԿԱՆԱՑԻ ԿԱՄԲԻՆԻԶՈՆ ԱՅԼ ՄԱՆԱԾԱԳՈՐԾԱԿԱՆ ՆՅՈՒԹԵՐԻՑ</t>
  </si>
  <si>
    <t>ԿԱՆԱՑԻ ԲԱՐՁՐԱԿՐՈՒՆԿ ԿՈՇԻԿՆԵՐ  ԲՆԱԿԱՆ  ԿԱՇՎԵ ԵՐԵՍԱՄԱՍՈՎ ՊՈԼԻՄԵՐԱՅԻՆ ԿՈՇԿԱՏԱԿՈՎ</t>
  </si>
  <si>
    <t xml:space="preserve">ԿԱՆԱՑԻ ԳՈՏԻՆԵՐ ՄԱՆԱԾԱԳՈՐԾԱԿԱՆ ՆՅՈՒԹԵՐԻՑ </t>
  </si>
  <si>
    <t>ԱՂՋԿԱ  ԿԱՄԲԻՆԻԶՈՆՆԵՐ   ԲԱՄԲԱԿԵ ՄԱՆՎԱԾՔԻՑ</t>
  </si>
  <si>
    <t xml:space="preserve">ԱՂՋԻԿ ԵՐԵԽԱՅԻ  ԿԻՍԱՇՐՋԱԶԳԵՍՏ  ԲԱՄԲԱԿԵ ՄԱՆՎԱԾՔԻՑ  ՄԻՆՉԵՎ 86 ՍՄ ՀԱՍԱԿ ՈՒՆԵՑՈՂ  </t>
  </si>
  <si>
    <t>ԱՂՋԿԱ ՋԻՆՍԵ ԺԻԼԵՏՆԵՐ ԲԱՄԲԱԿԵ  ՄԱՆՎԱԾՔԻՑ</t>
  </si>
  <si>
    <t>ԱՂՋԿԱ  ՇՐՋԱԶԳԵՍՏՆԵՐ  ԱՅԼ ՄԱՆԱԾԱԳՈՐԾԱԿԱՆ ՆՅՈՒԹԵՐԻՑ</t>
  </si>
  <si>
    <t xml:space="preserve">ԱՂՋԻԿ ԵՐԵԽԱՅԻ  ԲԼՈՒԶ  ԲԱՄԲԱԿԵ ՄԱՆՎԱԾՔԻՑ  ՄԻՆՉԵՎ 86 ՍՄ ՀԱՍԱԿ ՈՒՆԵՑՈՂ  </t>
  </si>
  <si>
    <t xml:space="preserve">ՏՂԱ ԵՐԵԽԱՅԻ  ՇՈՐՏ ԻՐ ՇԱՊԻԿՈՎ   ԲԱՄԲԱԿԵ ՄԱՆՎԱԾՔԻՑ  ՄԻՆՉԵՎ 86 ՍՄ  ՀԱՍԱԿ ՈՒՆԵՑՈՂ </t>
  </si>
  <si>
    <t>ԱՂՋԿԱ ՋԻՆՍԵ ՇՈՐՏԵՐ ԲԱՄԲԱԿԵ ՄԱՆՎԱԾՔԻՑ</t>
  </si>
  <si>
    <t xml:space="preserve">ԱՂՋԿԱ  ՇՈՐՏԵՐ ՍԻՆԹԵՏԻԿ ԹԵԼԵՐԻՑ   </t>
  </si>
  <si>
    <t xml:space="preserve">ԱՂՋԿԱ  ՇԱՊԻԿՆԵՐ  ՔԻՄԻԱԿԱՆ ԹԵԼԵՐԻՑ </t>
  </si>
  <si>
    <t xml:space="preserve">ՏՂԱ ԵՐԵԽԱՅԻ  ԲԱՃԿՈՆ  ԲԱՄԲԱԿԵ ՄԱՆՎԱԾՔԻՑ  ՄԻՆՉԵՎ 86 ՍՄ ՀԱՍԱԿ ՈՒՆԵՑՈՂ  </t>
  </si>
  <si>
    <t xml:space="preserve">ԱՂՋԻԿ ԵՐԵԽԱՅԻ  ՇՐՋԱԶԳԵՍՏ  ԲԱՄԲԱԿԵ ՄԱՆՎԱԾՔԻՑ  ՄԻՆՉԵՎ 86 ՍՄ ՀԱՍԱԿ ՈՒՆԵՑՈՂ  </t>
  </si>
  <si>
    <t xml:space="preserve">ԱՂՋԻԿ ԵՐԵԽԱՅԻ  ՇՈՐՏ  ԲԱՄԲԱԿԵ ՄԱՆՎԱԾՔԻՑ  ՄԻՆՉԵՎ 86 ՍՄ  ՀԱՍԱԿ ՈՒՆԵՑՈՂ </t>
  </si>
  <si>
    <t xml:space="preserve">ՏՂԱ ԵՐԵԽԱՅԻ  ԿԱՄԲԻՆԻԶՈՆՆԵՐ  ԲԱՄԲԱԿԵ ՄԱՆՎԱԾՔԻՑ  ՄԻՆՉԵՎ 86 ՍՄ ՀԱՍԱԿ ՈՒՆԵՑՈՂ  </t>
  </si>
  <si>
    <t xml:space="preserve">ԱՂՋԻԿ ԵՐԵԽԱՅԻ  ՇԱՊԻԿ  ԲԱՄԲԱԿԵ ՄԱՆՎԱԾՔԻՑ  ՄԻՆՉԵՎ 86 ՍՄ ՀԱՍԱԿ ՈՒՆԵՑՈՂ  </t>
  </si>
  <si>
    <t xml:space="preserve">ՏՂԱ ԵՐԵԽԱՅԻ  ՇԱՊԻԿ  ԲԱՄԲԱԿԵ ՄԱՆՎԱԾՔԻՑ  ՄԻՆՉԵՎ 86 ՍՄ ՀԱՍԱԿ ՈՒՆԵՑՈՂ  </t>
  </si>
  <si>
    <t xml:space="preserve">ՏՂԱ ԵՐԵԽԱՅԻ  ՇՈՐՏ  ԲԱՄԲԱԿԵ ՄԱՆՎԱԾՔԻՑ  ՄԻՆՉԵՎ 86 ՍՄ  ՀԱՍԱԿ ՈՒՆԵՑՈՂ </t>
  </si>
  <si>
    <t xml:space="preserve">ՏՂԱՅԻ ՊԻՋԱԿ ՍԻՆԹԵՏԻԿ ԹԵԼԵՐԻՑ </t>
  </si>
  <si>
    <t xml:space="preserve">ԱՂՋԿԱ ՋԻՆՍԵ  ԲԱՃԿՈՆՆԵՐ ԲԱՄԲԱԿԵ ՄԱՆՎԱԾՔԻՑ </t>
  </si>
  <si>
    <t>ՏՂԱՅԻ  ՎԵՐՆԱՇԱՊԻԿՆԵՐ ՍԻՆԹԵՏԻԿ ԹԵԼԵՐԻՑ</t>
  </si>
  <si>
    <t>ԱՂՋԿԱ  ՇՐՋԱԶԳԵՍՏՆԵՐ ԲԱՄԲԱԿԵ ՄԱՆՎԱԾՔԻՑ</t>
  </si>
  <si>
    <t>ԱՂՋԿԱ  ՇՐՋԱԶԳԵՍՏՆԵՐ ՍԻՆԹԵՏԻԿ ԹԵԼԵՐԻՑ</t>
  </si>
  <si>
    <t>ՏՂԱՅԻ  ԺԻԼԵՏՆԵՐ ԲԱՄԲԱԿԵ ՄԱՆՎԱԾՔԻՑ</t>
  </si>
  <si>
    <t xml:space="preserve">ԱՂՋԻԿ ԵՐԵԽԱՅԻ  ԿԱՄԲԻՆԻԶՈՆՆԵՐ  ԲԱՄԲԱԿԵ ՄԱՆՎԱԾՔԻՑ  ՄԻՆՉԵՎ 86 ՍՄ ՀԱՍԱԿ ՈՒՆԵՑՈՂ  </t>
  </si>
  <si>
    <t xml:space="preserve">ՏՂԱՅԻ  ՊԻՋԱԿՆԵՐ ԲԱՄԲԱԿԵ ՄԱՆՎԱԾՔԻՑ </t>
  </si>
  <si>
    <t xml:space="preserve">ԱՂՋԿԱ  ԲԱՃԿՈՆՆԵՐ ՔԻՄԻԱԿԱՆ ԹԵԼԵՐԻՑ </t>
  </si>
  <si>
    <t>ՏՂԱՅԻ ՋԻՆՍԵ  ՇՈՐՏԵՐ ԲԱՄԲԱԿԵ ՄԱՆՎԱԾՔԻՑ</t>
  </si>
  <si>
    <t>ՏՂԱՅԻ ՋԻՆՍԵ ՇՈՐՏԵՐ ԲԱՄԲԱԿԵ ՄԱՆՎԱԾՔԻՑ</t>
  </si>
  <si>
    <t>ԱՂՋԿԱ  ԵՐԿԱՐԱԹԵՎ ՇԱՊԻԿՆԵՐ  ԲԱՄԲԱԿԵ ՄԱՆՎԱԾՔԻՑ</t>
  </si>
  <si>
    <t>ԿԱՆԱՑԻ ԿԱՐԴԻԳԱՆՆԵՐ ՔԻՄԻԱԿԱՆ ԹԵԼԵՐԻՑ</t>
  </si>
  <si>
    <t>ԿԱՆԱՑԻ ՍՎԻՏՐԵՐ ԱՅԼ ՄԱՆԱԾԱԳՈՐԾԱԿԱՆ ՆՅՈՒԹԵՐԻՑ</t>
  </si>
  <si>
    <t>ԿԱՆԱՑԻ ՊԻՋԱԿ ՎՈՒՇԵ ՄԱՆՎԱԾՔԻՑ</t>
  </si>
  <si>
    <t>ԿԱՆԱՑԻ ԿԱՐԴԻԳԱՆՆԵՐ ԱՅԼ ՄԱՆԱԾԱԳՈՐԾԱԿԱՆ ՆՅՈՒԹԵՐԻՑ</t>
  </si>
  <si>
    <t>ՏՂԱՅԻ  ՇՈՐՏ ԻՐ ՇԱՊԻԿՈՎ   ԲԱՄԲԱԿԵ ՄԱՆՎԱԾՔԻՑ</t>
  </si>
  <si>
    <t xml:space="preserve">ԱՂՋԿԱ ԺԻԼԵՏՆԵՐ ՔԻՄԻԱԿԱՆ ԹԵԼԵՐԻՑ  </t>
  </si>
  <si>
    <t>ԱՂՋԿԱ  ԿԻՍԱՇՐՋԱԶԳԵՍՏՆԵՐ ՍԻՆԹԵՏԻԿ ԹԵԼԵՐԻՑ</t>
  </si>
  <si>
    <t>ԱՂՋԿԱ ԳԼԽԱՐԿՆԵՐ ԲԱՄԲԱԿԵ ՄԱՆՎԱԾՔԻՑ</t>
  </si>
  <si>
    <t>ՏՂԱՅԻ  ԵՐԿԱՐԱԹԵՎ ՇԱՊԻԿՆԵՐ  ԲԱՄԲԱԿԵ ՄԱՆՎԱԾՔԻՑ</t>
  </si>
  <si>
    <t>ԱՂՋԿԱ ՊԻՋԱԿՆԵՐ ԲԱՄԲԱԿԵ ՄԱՆՎԱԾՔԻՑ</t>
  </si>
  <si>
    <t>ՏՂԱՅԻ  ՇՈՐՏ ՍԻՆԹԵՏԻԿ ԹԵԼԵՐԻՑ</t>
  </si>
  <si>
    <t>ԱՂՋԿԱ  ԼՈՂԱԶԳԵՍՏՆԵՐ ՍԻՆԹԵՏԻԿ ԹԵԼԵՐԻՑ</t>
  </si>
  <si>
    <t>ՏՂԱՅԻ ԺԻԼԵՏՆԵՐ ՔԻՄԻԱԿԱՆ ԹԵԼԵՐԻՑ</t>
  </si>
  <si>
    <t xml:space="preserve">ԱՂՋԿԱ  ԲԱՃԿՈՆՆԵՐ ԲԱՄԲԱԿԵ ՄԱՆՎԱԾՔԻՑ </t>
  </si>
  <si>
    <t>ԱՂՋԿԱ  ԿԻՍԱՇՐՋԱԶԳԵՍՏՆԵՐ ԲԱՄԲԱԿԵ ՄԱՆՎԱԾՔԻՑ</t>
  </si>
  <si>
    <t xml:space="preserve">ՏՂԱ ԵՐԵԽԱՅԻ ՇՈՐՏ  ՍԻՆԹԵՏԻԿ ԹԵԼԵՐԻՑ  ՄԻՆԵՎ 86 ՍՄ ՀԱՍԱԿ ՈՒՆԵՑՈՂ </t>
  </si>
  <si>
    <t>ՏՂԱՅԻ ԿԱՄԲԻՆԻԶՈՆՆԵՐ ԲԱՄԲԱԿԵ ՄԱՆՎԱԾՔԻՑ</t>
  </si>
  <si>
    <t>ԱՂՋԿԱ  ԺԱԿԵՏՆԵՐ ԲԱՄԲԱԿԵ ՄԱՆՎԱԾՔԻՑ</t>
  </si>
  <si>
    <t>ԱՂՋԿԱ ՊԻՋԱԿՆԵՐ ՍԻՆԹԵՏԻԿ ԹԵԼԵՐԻՑ</t>
  </si>
  <si>
    <t>ԱՂՋԿԱ ԺԻԼԵՏՆԵՐ ԲԱՄԲԱԿԵ  ՄԱՆՎԱԾՔԻՑ</t>
  </si>
  <si>
    <t xml:space="preserve">ԱՂՋԿԱ  ՏԱԲԱՏՆԵՐ  ԱՅԼ  ՄԱՆԱԾԱԳՈՐԾԱԿԱՆ ՆՅՈՒԹԵՐԻՑ    </t>
  </si>
  <si>
    <t xml:space="preserve">ՏՂԱ ԵՐԵԽԱՅԻ  ԺԻԼԵՏ   ՎՈՒՇԵ ՄԱՆՎԱԾՔԻՑ  ՄԻՆՉԵՎ 86 ՍՄ ՀԱՍԱԿ ՈՒՆԵՑՈՂ </t>
  </si>
  <si>
    <t xml:space="preserve">ԱՂՋԻԿ ԵՐԵԽԱՅԻ  ԼԵԳԻՆՍ  ԲԱՄԲԱԿԵ ՄԱՆՎԱԾՔԻՑ  ՄԻՆՉԵՎ 86 ՍՄ  ՀԱՍԱԿ ՈՒՆԵՑՈՂ </t>
  </si>
  <si>
    <t xml:space="preserve">ԱՂՋԿԱ ՋԻՆՍԵ ՏԱԲԱՏՆԵՐ ԲԱՄԲԱԿԵ ՄԱՆՎԱԾՔԻՑ </t>
  </si>
  <si>
    <t>ՏՂԱՅԻ  ՎԵՐՆԱՇԱՊԻԿՆԵՐ ԲԱՄԲԱԿԵ ՄԱՆՎԱԾՔԻՑ</t>
  </si>
  <si>
    <t>ՏՂԱՅԻ ԳԼԽԱՐԿՆԵՐ ԲԱՄԲԱԿԵ ՄԱՆՎԱԾՔԻՑ</t>
  </si>
  <si>
    <t>ՏՂԱՅԻ ԺԻԼԵՏՆԵՐ ՎՈՒՇԵ ՄԱՆՎԱԾՔԻՑ</t>
  </si>
  <si>
    <t>ՏՂԱՅԻ ՇՈՐՏԵՐ  ՎՈՒՇԵ ՄԱՆՎԱԾՔԻՑ</t>
  </si>
  <si>
    <t>ԱՂՋԿԱ ՇԱՐՖԵՐ ՍԻՆԹԵՏԻԿ ԹԵԼԵՐԻՑ</t>
  </si>
  <si>
    <t xml:space="preserve">ԱՂՋԿԱ ԳՈՒԼՊԱՆԵՐ ԲԱՄԲԱԿԵ ՄԱՆՎԱԾՔԻՑ ՀԱՎԱՔԱԾՈՒ 2 ԶՈՒՅԳԻՑ  </t>
  </si>
  <si>
    <t xml:space="preserve">ՏՂԱՅԻ ՍՎԻՏՐԵՐ ԲԱՄԲԱԿԵ ՄԱՆՎԱԾՔԻՑ </t>
  </si>
  <si>
    <t>ԱՂՋԿԱ  ԲԱՃԿՈՆ ԱՅԼ ՄԱՆԱԾԱԳՈՐԾԱԿԱՆ ՆՅՈՒԹԵՐԻՑ</t>
  </si>
  <si>
    <t xml:space="preserve">ԿԱՆԱՑԻ ՋԻՆՍԵ ՇՐՋԱԶԳԵՍՏ ԲԱՄԲԱԿԵ ՄԱՆՎԱԾՔԻՑ </t>
  </si>
  <si>
    <t>ՏՂԱՅԻ  ՀՈՒԴԻՆԵՐ ԲԱՄԲԱԿԵ ՄԱՆՎԱԾՔԻՑ</t>
  </si>
  <si>
    <t>ԱՂՋԿԱ ՍՎԻՏԵՐ  ԲԱՄԲԱԿԵ ԱՆՎԱԾՔԻՑ</t>
  </si>
  <si>
    <t>ԱՂՋԻԿ ԵՐԵԽԱՅԻ ԿԱՐԴԻԳԱՆ ԱՅԼ ՄԱՆԱԾԱԳՈՐԾԱԿԱՆ ՆՅՈՒԹԵՐԻՑ ՄԻՆՉԵՎ 86 ՍՄ ՀԱՍԱԿ ՈՒՆԵՑՈՂ</t>
  </si>
  <si>
    <t>ՏՂԱՅԻ ԳՈՒԼՊԱՆԵՐ ԲԱՄԲԱԿԵ ՄԱՆՎԱԾՔԻՑ ՀԱՎԱՔԱԾՈՒ 2 ԶՈՒՅԳԻՑ</t>
  </si>
  <si>
    <t>ԱՂՋԿԱ  ՏԱԲԱՏՆԵՐ ՍԻՆԹԵՏԻԿ ԹԵԼԵՐԻՑ</t>
  </si>
  <si>
    <t>ՏՂԱՅԻ ԺԱԿԵՏՆԵՐ ԲԱՄԲԱԿԵ ՄԱՆՎԱԾՔԻՑ</t>
  </si>
  <si>
    <t xml:space="preserve">ԱՂՋԿԱ ԳՈՒԼՊԱՆԵՐ ԲԱՄԲԱԿԵ ՄԱՆՎԱԾՔԻՑ </t>
  </si>
  <si>
    <t>ՏՂԱՅԻ ԼՈՂԱԶԳԵՍՏ՝ ՎԱՐՏԻՔ ՍԻՆԹԵՏԻԿ ԹԵԼԵՐԻՑ</t>
  </si>
  <si>
    <t xml:space="preserve">ՏՂԱՅԻ  ՇԱՊԻԿՆԵՐ ՔԻՄԻԱԿԱՆ ԹԵԼԵՐԻՑ </t>
  </si>
  <si>
    <t>ՏՂԱՅԻ ԳՈՒԼՊԱՆԵՐ ԲԱՄԲԱԿԵ ՄԱՆՎԱԾՔԻՑ ՀԱՎԱՔԱԾՈՒ 3 ԶՈՒՅԳԻՑ</t>
  </si>
  <si>
    <t xml:space="preserve">ԱՂՋԻԿ ԵՐԵԽԱՅԻ  ՋԻՆՍԵ ԲԱՃԿՈՆ  ԲԱՄԲԱԿԵ ՄԱՆՎԱԾՔԻՑ  ՄԻՆՉԵՎ 86 ՍՄ  ՀԱՍԱԿ ՈՒՆԵՑՈՂ </t>
  </si>
  <si>
    <t>ԱՂՋԿԱ  ՇՐՋԱԶԳԵՍՏՆԵՐ  ՎՈՒՇԵ ՄԱՆՎԱԾՔԻՑ</t>
  </si>
  <si>
    <t>ԱՂՋԿԱ  ՏՈՊ-ՇԱՊԻԿՆԵՐ ՎՈՒՇԵ ՄԱՆՎԱԾՔԻՑ</t>
  </si>
  <si>
    <t xml:space="preserve">ԱՂՋԻԿ ԵՐԵԽԱՅԻ  ԿԱՐԴԻԳԱՆ  ԲԱՄԲԱԿԵ ՄԱՆՎԱԾՔԻՑ  ՄԻՆՉԵՎ 86 ՍՄ  ՀԱՍԱԿ ՈՒՆԵՑՈՂ </t>
  </si>
  <si>
    <t xml:space="preserve">ԱՂՋԻԿ ԵՐԵԽԱՅԻ ԿԻՍԱՇՐՋԱԶԳԵՍՏ  ՍԻՆԹԵՏԻԿ ԹԵԼԵՐԻՑ  ՄԻՆԵՎ 86 ՍՄ ՀԱՍԱԿ ՈՒՆԵՑՈՂ </t>
  </si>
  <si>
    <t>ԱՂՋԿԱ ԿԱՄԲԻՆԻԶՈՆՆԵՐ ԱՅԼ ՄԱՆԱԾԱԳՈՐԾԱԿԱՆ ՆՅՈՒԹԵՐԻՑ</t>
  </si>
  <si>
    <t xml:space="preserve">ՏՂԱՅԻ ԲԱՃԿՈՆՆԵՐ ՔԻՄԻԱԿԱՆ ԹԵԼԵՐԻՑ   </t>
  </si>
  <si>
    <t xml:space="preserve">ԱՂՋԿԱ ՎԱՐՏԻՔՆԵՐ ԲԱՄԲԱԿԵ ՄԱՆՎԱԾՔԻՑ  </t>
  </si>
  <si>
    <t xml:space="preserve">ՏՂԱ ԵՐԵԽԱՅԻ  ԿԱՄԲԻՆԻԶՈՆ  ԲԱՄԲԱԿԵ ՄԱՆՎԱԾՔԻՑ  ՄԻՆՉԵՎ 86 ՍՄ  ՀԱՍԱԿ ՈՒՆԵՑՈՂ </t>
  </si>
  <si>
    <t xml:space="preserve">ԱՂՋԻԿ ԵՐԵԽԱՅԻ  ԿԱՄԲԻՆԻԶՈՆ  ԲԱՄԲԱԿԵ ՄԱՆՎԱԾՔԻՑ  ՄԻՆՉԵՎ 86 ՍՄ  ՀԱՍԱԿ ՈՒՆԵՑՈՂ </t>
  </si>
  <si>
    <t>ԱՂՋԿԱ ՏՈՊ -ՇԱՊԻԿ ԲԱՄԲԱԿԵ ՄԱՆՎԱԾՔԻՑ</t>
  </si>
  <si>
    <t>ԱՂՋԿԱ ԳԼԽԱԴԻՐՆԵՐ  (ԱԲԱԴՈԿ) ԲԱՄԲԱԿԵ ՄԱՆՎԱԾՔԻՑ</t>
  </si>
  <si>
    <t xml:space="preserve">ՏՂԱ ԵՐԵԽԱՅԻ  ԿԱՄԲԻՆԻԶՈՆՆԵՐ  ԲԱՄԲԱԿԵ ՄԱՆՎԱԾՔԻՑ  ՄԻՆՉԵՎ 86 ՍՄ  ՀԱՍԱԿ ՈՒՆԵՑՈՂ ՀԱՎԱՔԱԾՈՒ 2 ՀԱՏԻՑ </t>
  </si>
  <si>
    <t>ԱՂՋԿԱ  ԿԱՄԲԻՆԻԶՈՆՆԵՐ   ԲԱՄԲԱԿԵ ՄԱՆՎԱԾՔԻՑ ՀԱՎԱՔԱԾՈՒ 2 ՀԱՏԻՑ</t>
  </si>
  <si>
    <t>ԱՂՋԿԱ ԳՈՒԼՊԱՆԵՐ ՍԻՆԹԵՏԻԿ ԹԵԼԵՐԻՑ</t>
  </si>
  <si>
    <t>ԱՂՋԿԱ  ԶՈՒԳԱԳՈՒԼՊԱ ՍԻՆԹԵՏԻԿ ԹԵԼԵՐԻՑ</t>
  </si>
  <si>
    <t xml:space="preserve">ՏՂԱՅԻ ԳՈՒԼՊԱՆԵՐ ԲԱՄԲԱԿԵ ՄԱՆՎԱԾՔԻՑ </t>
  </si>
  <si>
    <t xml:space="preserve">ԱՂՋԿԱ ԳԼԽԱԴԻՐՆԵՐ  (ԱԲԱԴՈԿ) ՍԻՆԹԵՏԻԿ ԹԵԼԵՐԻՑ </t>
  </si>
  <si>
    <t xml:space="preserve">ԹԻԹԵՌՆԻԿ-ՓՈՂԿԱՊ ՍԻՆԹԵՏԻԿ  ԹԵԼԵՐԻՑ </t>
  </si>
  <si>
    <t xml:space="preserve">ԿԱՆԱՑԻ ՊԱՅՈՒՍԱԿՆԵՐ  ՄԱՆԱԾԱԳՈՐԾԱԿԱՆ ՆՅՈՒԹԵՐԻՑ </t>
  </si>
  <si>
    <t xml:space="preserve">ԿԱՆԱՑԻ ՍՎԻՏԵՐ  ՔԱՇՄԻՐՅԱՆ ԱՅԾԻ ՆՈՒՐԲ ԲՐԴԻՑ </t>
  </si>
  <si>
    <t xml:space="preserve">ՏՂԱՄԱՐԴՈՒ  ԲԱՃԿՈՆ ԲՐԴԵ  ՄԱՆՎԱԾՔԻՑ  </t>
  </si>
  <si>
    <t>ՏՂԱՄԱՐԴՈՒ ՁԵՌՆՈՑ ՍԻՆԹԵՏԻԿ ԹԵԼԵՐԻՑ</t>
  </si>
  <si>
    <t>ՏՂԱՄԱՐԴՈՒ  ՏԱԲԱՏ ԻՐ ՇԱՊԻԿՈՎ   ԲԱՄԲԱԿԵ ՄԱՆՎԱԾՔԻՑ</t>
  </si>
  <si>
    <t xml:space="preserve">ՏՂԱՄԱՐԴՈՒ ՇԱՐՖ ՍԻՆԹԵՏԻԿ ԹԵԼԵՐԻՑ  </t>
  </si>
  <si>
    <t xml:space="preserve">ՏՂԱՄԱՐԴՈՒ  ՎԱՐՏԻՔ ԲԱՄԲԱԿԵ ՄԱՆՎԱԾՔԻՑ  </t>
  </si>
  <si>
    <t>ՏՂԱՄԱՐԴՈՒ  ԳՈՏԻՆԵՐ ԱՐՀԵՍՏԱԿԱՆ  ԿԱՇՎԻՑ</t>
  </si>
  <si>
    <t xml:space="preserve">պոլիեսթեր ԱՐՀԵՍՏԱԿԱՆ </t>
  </si>
  <si>
    <t xml:space="preserve">ԿԱՆԱՑԻ ՃՏՔԱՎՈՐ ԿՈՇԻԿ ԿՏՈՐԵ ԵՐԵՍԱՄԱՍՈՎ ՌԵՏԻՆԵ ԿՈՇԿԱՏԱԿՈՎ </t>
  </si>
  <si>
    <t>ԿԱՆԱՑԻ ՇԱՐՖ ԱՅԼ ՄԱՆԱԾԱԳՈՐԾԱԿԱՆ ՆՅՈՒԹԵՐԻՑ</t>
  </si>
  <si>
    <t xml:space="preserve">ԿԱՆԱՑԻ ԲԱՐՁՐԱԿՐՈՒՆԿ ԿՈՇԻԿ ՏԵՔՍԻԼԵ ԵՐԵՍԱՄԱՍՈՎ ՊՈԼԻՄԵՐԱՅԻՆ ԿՈՇԿԱՏԱԿՈՎ </t>
  </si>
  <si>
    <t xml:space="preserve">ԿԱՆԱՑԻ ԲԱՐՁՐԱԿՐՈՒՆԿ ԿՈՇԻԿԵՐ ՏԵՔՍԻԼԵ ԵՐԵՍԱՄԱՍՈՎ ՊՈԼԻՄԵՐԱՅԻՆ ԿՈՇԿԱՏԱԿՈՎ </t>
  </si>
  <si>
    <t xml:space="preserve">ԿԱՆԱՑԻ  ԿՈՇԻԿ  ԱՐՀԵՍՏԱԿԱՆ  ԿԱՇՎԵ  ԵՐԵՍԱՄԱՍՈՎ , ՊՈԼԻՄԵՐԱՅԻՆ ԿՈՇԿԱՏԱԿՈՎ </t>
  </si>
  <si>
    <t xml:space="preserve">ԿԱՆԱՑԻ  ԿՈՇԻԿ ԲՆԱԿԱՆ ԶԱՄՇԵ  ԵՐԵՍԱՄԱՍՈՎ , ՊՈԼԻՄԵՐԱՅԻՆ ԿՈՇԿԱՏԱԿՈՎ  </t>
  </si>
  <si>
    <t>ԿԱՆԱՑԻ ՇԱՐՖ ԲԱՄԲԱԿԵ ՄԱՆՎԱԾՔԻՑ</t>
  </si>
  <si>
    <t>ԿԱՆԱՑԻ  ԳԻՇԵՐԱԶԳԵՍՏ  ԱՅԼ ՄԱՆԱԾԱԳՈՐԾԱԿԱՆ ՆՅՈՒԹԵՐԻՑ</t>
  </si>
  <si>
    <t>ԱՂՋԿԱ ՎԵՐՆԱՇԱՊԻԿՆԵՐ ԱՅԼ ՄԱՆԱԾԱԳՈՐԾԱԿԱՆ ՆՅՈՒԹԵՐԻՑ</t>
  </si>
  <si>
    <t>Պոլիռետան ԱՐՀԵՍՏԱԿԱՆ</t>
  </si>
  <si>
    <t xml:space="preserve">ԱՂՋԿԱ  ԲՈԴԻ ԲԱՄԲԱԿԵ ՄԱՆՎԱԾՔԻՑ </t>
  </si>
  <si>
    <t>ԿԱՆԱՑԻ ԼՈՂԱԶԳԵՍՏ՝ ՇՈՐՏ ՍԻՆԹԵՏԻԿ ԹԵԼԵՐԻՑ</t>
  </si>
  <si>
    <t>ԱՂՋԿԱ ՇԱՊԻԿՆԵՐ ԱՅԼ ՄԱՆԱԾԱԳՈՐԾԱԿԱՆ ՆՅՈՒԹԵՐԻՑ</t>
  </si>
  <si>
    <t>ԿԱՆԱՑԻ ԼՈՂԱԶԳԵՍՏՆԵՐ ՍԻՆԹԵՏԻԿ ԹԵԼԵՐԻՑ</t>
  </si>
  <si>
    <t>ԿԱՆԱՑԻ ՀՈՂԱԹԱՓԵՐ ԱՐՀԵՍՏԱԿԱՆ ԿԱՇՎԵ ԵՐԵՍԱՄԱՍՈՎ ՊՈԼԻՄԵՐԱՅԻՆ ԿՈՇԿԱՏԱԿՈՎ</t>
  </si>
  <si>
    <t>ԿԱՆԱՑԻ  ՇՈՐՏԵՐ ԲԱՄԲԱԿԵ ՄԱՆՎԱԾՔԻՑ ՀԱՎԱՔԱԾՈՒ 2 ՀԱՏԻՑ</t>
  </si>
  <si>
    <t xml:space="preserve"> </t>
  </si>
  <si>
    <t>Gender</t>
  </si>
  <si>
    <t>Netto</t>
  </si>
  <si>
    <t>pc</t>
  </si>
  <si>
    <t>Brutto</t>
  </si>
  <si>
    <t>Brand</t>
  </si>
  <si>
    <t>Country</t>
  </si>
  <si>
    <t>Material</t>
  </si>
  <si>
    <t>Package</t>
  </si>
  <si>
    <t>Package Id</t>
  </si>
  <si>
    <t>Size</t>
  </si>
  <si>
    <t>Original price</t>
  </si>
  <si>
    <t>Color</t>
  </si>
  <si>
    <t>Mix Brand</t>
  </si>
  <si>
    <t>S</t>
  </si>
  <si>
    <t>Blue</t>
  </si>
  <si>
    <t xml:space="preserve">ՏՂԱՄԱՐԴՈՒ  ԿՈՇԻԿ ՏԵՔՏՍԻԼԵ ԵՐԵՍԱՄԱՍՈՎ ՌԵՏԻՆԵ ԿՈՇԿԱՏԱԿՈՎ </t>
  </si>
  <si>
    <t xml:space="preserve">ԿԱՆԱՑԻ  ԿՈՇԻԿՆԵՐ ՏԵՔՏՍԻԼԵ ԵՐԵՍԱՄԱՍՈՎ ՌԵՏԻՆԵ ԿՈՇԿԱՏԱԿՈՎ </t>
  </si>
  <si>
    <t>White</t>
  </si>
  <si>
    <t>US 12-13</t>
  </si>
  <si>
    <t>EUR 40</t>
  </si>
  <si>
    <t>Kanach</t>
  </si>
  <si>
    <t>Kremaguyn</t>
  </si>
  <si>
    <t>Shakanakaguyn</t>
  </si>
  <si>
    <t xml:space="preserve">ԿԱՆԱՑԻ  ՎԵՐԱՐԿՈՒՆԵՐ ՔԻՄԻԱԿԱՆ ԹԵԼԵՐԻՑ   </t>
  </si>
  <si>
    <t>L</t>
  </si>
  <si>
    <t>EUR 100</t>
  </si>
  <si>
    <t>Vardaguyn</t>
  </si>
  <si>
    <t xml:space="preserve">ՏՂԱՄԱՐԴՈՒ ԵՎ ՏՂԱՅԻ ՍՎԻՏՐԵՐ ԲԱՄԲԱԿԵ ՄԱՆՎԱԾՔԻՑ </t>
  </si>
  <si>
    <t>M</t>
  </si>
  <si>
    <t>EUR 60</t>
  </si>
  <si>
    <t>ՏՂԱՄԱՐԴՈՒ  ՎԵՐԱՐԿՈՒՆԵՐ ՔԻՄԻԱԿԱՆ ԹԵԼԵՐԻՑ</t>
  </si>
  <si>
    <t>XL</t>
  </si>
  <si>
    <t>EUR 120</t>
  </si>
  <si>
    <t>Sev</t>
  </si>
  <si>
    <t>Kapuyt</t>
  </si>
  <si>
    <t xml:space="preserve">ՏՂԱՄԱՐԴՈՒ  ՎԵՐԱՐԿՈՒՆԵՐ ԲԱՄԲԱԿԵ ՄԱՆՎԱԾՔԻՑ  </t>
  </si>
  <si>
    <t>EUR 90</t>
  </si>
  <si>
    <t>EUR 70</t>
  </si>
  <si>
    <t>SeV</t>
  </si>
  <si>
    <t>EUR 31</t>
  </si>
  <si>
    <t xml:space="preserve">ԱՂՋԿԱ  ԲՈԿՈՏԻԿ ԱՐՀԵՍՏԱԿԱՆ  ԿԱՇՎԵ  ԵՐԵՍԱՄԱՍՈՎ , ՌԵՏԻՆԵ ԿՈՇԿԱՏԱԿՈՎ ՄԻՆՉԵՎ  24ՍՄ  ՆԵՐԲԱՆԻ ԵՐԿԱՐՈՒԹՅԱՄԲ  </t>
  </si>
  <si>
    <t>Spitak</t>
  </si>
  <si>
    <t>ՏՂԱՄԱՐԴՈՒ ԵՎ ՏՂԱՅԻ  ՇԱՊԻԿՆԵՐ  ԲԱՄԲԱԿԵ ՄԱՆՎԱԾՔԻՑ</t>
  </si>
  <si>
    <t>EUR 20</t>
  </si>
  <si>
    <t>EUR 46</t>
  </si>
  <si>
    <t>Guynzguyn</t>
  </si>
  <si>
    <t>ՏՂԱՄԱՐԴՈՒ ԵՎ ՏՂԱՅԻ  ՎԵՐՆԱՇԱՊԻԿՆԵՐ ԲԱՄԲԱԿԵ ՄԱՆՎԱԾՔԻՑ</t>
  </si>
  <si>
    <t>EUR 80</t>
  </si>
  <si>
    <t>Katnaguyn</t>
  </si>
  <si>
    <t>EUR 28</t>
  </si>
  <si>
    <t>EUR 50</t>
  </si>
  <si>
    <t>ԿԱՆԱՑԻ ԵՎ ԱՂՋԿԱ ԿԻՍԱՇՐՋԱԶԳԵՍՏՆԵՐ ՍԻՆԹԵՏԻԿ ԹԵԼԵՐԻՑ</t>
  </si>
  <si>
    <t>EUR 35</t>
  </si>
  <si>
    <t xml:space="preserve">ՏՂԱՅԻ ԲՈԿՈՏԻԿ ԲՆԱԿԱՆ ԿԱՇՎԵ  ԵՐԵՍԱՄԱՍՈՎ , ՊՈԼԻՄԵՐԱՅԻՆ  ԿՈՇԿԱՏԱԿՈՎ ՄԻՆՉԵՎ  24ՍՄ  ՆԵՐԲԱՆԻ ԵՐԿԱՐՈՒԹՅԱՄԲ    </t>
  </si>
  <si>
    <t>EUR 17 (ZEXCHOV 11)</t>
  </si>
  <si>
    <t>ՏՂԱՅԻ ԲՈԿՈՏԻԿՆԵՐ ՏԵՔՍՏԻԼԵ</t>
  </si>
  <si>
    <t>EUR 15</t>
  </si>
  <si>
    <t>Artsataguyn</t>
  </si>
  <si>
    <t>ԱՂՋԿԱ ԿՈՇԻԿ ՏԵՔՍՏԻԼԵ</t>
  </si>
  <si>
    <t>ԿԱՆԱՑԻ ԵՎ ԱՂՋԿԱ ՇԱՊԻԿՆԵՐ ԲԱՄԲԱԿԵ ՄԱՆՎԱԾՔԻՑ</t>
  </si>
  <si>
    <t>sev</t>
  </si>
  <si>
    <t>XS</t>
  </si>
  <si>
    <t xml:space="preserve">ՏՂԱՄԱՐԴՈՒ  ԵՎ ՏՂԱՅԻ  ՏԱԲԱՏՆԵՐ ԲԱՄԲԱԿԵ ՄԱՆՎԱԾՔԻՑ  </t>
  </si>
  <si>
    <t>29 L32</t>
  </si>
  <si>
    <t>Seri</t>
  </si>
  <si>
    <t xml:space="preserve">ԿԱՆԱՑԻ  ԲԱՃԿՈՆ ՔԻՄԻԱԿԱՆ ԹԵԼԵՐԻՑ </t>
  </si>
  <si>
    <t>33 L34</t>
  </si>
  <si>
    <t xml:space="preserve">ՏՂԱՅԻ ՏԱԲԱՏ ԲԱՄԲԱԿԵ ՄԱՆՎԱԾՔԻՑ  </t>
  </si>
  <si>
    <t>30 L32</t>
  </si>
  <si>
    <t>US XL</t>
  </si>
  <si>
    <t>ԿԱՆԱՑԻ ԵՎ ԱՂՋԿԱ ՇՐՋԱԶԳԵՍՏՆԵՐ ԲԱՄԲԱԿԵ ՄԱՆՎԱԾՔԻՑ</t>
  </si>
  <si>
    <t>SEV</t>
  </si>
  <si>
    <t>EUR 36</t>
  </si>
  <si>
    <t>Karmir</t>
  </si>
  <si>
    <t>32 L32</t>
  </si>
  <si>
    <t>ՏՂԱՄԱՐԴՈՒ ԵՎ ՏՂԱՅԻ ՇԱՊԻԿՆԵՐ  ԲԱՄԲԱԿԵ ՄԱՆՎԱԾՔԻՑ</t>
  </si>
  <si>
    <t>EUR 30</t>
  </si>
  <si>
    <t>SERI</t>
  </si>
  <si>
    <t xml:space="preserve">ԿԱՆԱՑԻ ԵՎ ԱՂՋԿԱ  ՏԱԲԱՏՆԵՐ ԲԱՄԲԱԿԵ ՄԱՆՎԱԾՔԻՑ   </t>
  </si>
  <si>
    <t>34 L34</t>
  </si>
  <si>
    <t xml:space="preserve">ՏՂԱՄԱՐԴՈՒ  ԲԱՃԿՈՆՆԵՐ ԲԱՄԲԱԿԵ ՄԱՆՎԱԾՔԻՑ  </t>
  </si>
  <si>
    <t>128/134</t>
  </si>
  <si>
    <t>EUR 14</t>
  </si>
  <si>
    <t>104/110</t>
  </si>
  <si>
    <t>158/BIG</t>
  </si>
  <si>
    <t>w XL m L</t>
  </si>
  <si>
    <t>karmir</t>
  </si>
  <si>
    <t>vardaguyn</t>
  </si>
  <si>
    <t xml:space="preserve">ԿԱՆԱՑԻ ՍՊՈՐՏԱՅԻՆ ՈՃԻ ԿՈՇԻԿՆԵՐ  ԱՐՀԵՍՏԱԿԱՆ  ԿԱՇՎԵ  ԵՐԵՍԱՄԱՍՈՎ , ՊՈԼԻՄԵՐԱՅԻՆ ԿՈՇԿԱՏԱԿՈՎ </t>
  </si>
  <si>
    <t>shakanakaguyn</t>
  </si>
  <si>
    <t>vadaguyn/bac kapuyt</t>
  </si>
  <si>
    <t xml:space="preserve">ՏՂԱՄԱՐԴՈՒ  ՍՊՈՐՏԱՅԻՆ ՈՃԻ ԿՈՇԻԿՆԵՐ ՏԵՔՏՍԻԼԵ ԵՐԵՍԱՄԱՍՈՎ ՌԵՏԻՆԵ ԿՈՇԿԱՏԱԿՈՎ </t>
  </si>
  <si>
    <t>moxraguyn</t>
  </si>
  <si>
    <t>shkanakaguyn</t>
  </si>
  <si>
    <t>ԿԱՆԱՑԻ ԿԻՍԱՃՏՔԱՎՈՐ ԿՈՇԻԿ  ԲՆԱԿԱՆ  ԿԱՇՎԵ ԵՐԵՍԱՄԱՍՈՎ ՌԵՏԻՆԵ ԿՈՇԿԱՏԱԿՈՎ</t>
  </si>
  <si>
    <t>kanach</t>
  </si>
  <si>
    <t xml:space="preserve">ԿԱՆԱՑԻ ԵՎ ԱՂՋԿԱ  ՍՊՈՐՏԱՅԻՆ ՈՃԻ ԿՈՇԻԿՆԵՐ ՏԵՔՏՍԻԼԵ ԵՐԵՍԱՄԱՍՈՎ ՌԵՏԻՆԵ ԿՈՇԿԱՏԱԿՈՎ </t>
  </si>
  <si>
    <t>karmir/kaput</t>
  </si>
  <si>
    <t>kapuyt</t>
  </si>
  <si>
    <t>spitak</t>
  </si>
  <si>
    <t>kapuyt/moxraguyn</t>
  </si>
  <si>
    <t>ՏՂԱՅԻ ԿՈՇԻԿ ՏԵՔՍՏԻԼԵ</t>
  </si>
  <si>
    <t xml:space="preserve">ՏՂԱՄԱՐԴՈՒ ԵՎ  ՏՂԱՅԻ  ՍՊՈՐՏԱՅԻՆ ՈՃԻ ԿՈՇԻԿՆԵՐ ՏԵՔՏՍԻԼԵ ԵՐԵՍԱՄԱՍՈՎ ՌԵՏԻՆԵ ԿՈՇԿԱՏԱԿՈՎ </t>
  </si>
  <si>
    <t xml:space="preserve">ՏՂԱՅԻ  ՍՊՈՐՏԱՅԻՆ ՈՃԻ ԿՈՇԻԿՆԵՐ ՏԵՔՏՍԻԼԵ ԵՐԵՍԱՄԱՍՈՎ ՊՈԼԻՄԵՐԱՅԻՆ ԿՈՇԿԱՏԱԿՈՎ </t>
  </si>
  <si>
    <t xml:space="preserve">ՏՂԱՅԻ ՀՈՂԱԹԱՓ ՌԵՏԻՆԵ ԵՐԵՍԱՄԱՍՈՎ , ՌԵՏԻՆԵ ԿՈՇԿԱՏԱԿՈՎ     </t>
  </si>
  <si>
    <t xml:space="preserve">ՏՂԱՅԻ ԿԻՍԱՃՏՔԱՎՈՐ  ԿՈՇԻԿ ՏԵՔՏՍԻԼԵ ԵՐԵՍԱՄԱՍՈՎ ՌԵՏԻՆԵ ԿՈՇԿԱՏԱԿՈՎ </t>
  </si>
  <si>
    <t>xaki</t>
  </si>
  <si>
    <t xml:space="preserve">ԿԱՆԱՑԻ ԵՎ ԱՂՋԿԱ ԲՈԿՈՏԻԿՆԵՐ ՏԵՔՏՍԻԼԵ ԵՐԵՍԱՄԱՍՈՎ ՊՈԼԻՄԵՐԱՅԻՆ ԿՈՇԿԱՏԱԿՈՎ </t>
  </si>
  <si>
    <t>deghin</t>
  </si>
  <si>
    <t xml:space="preserve">ՏՂԱՅԻ ՍՊՈՐՏԱՅԻՆ ՈՃԻ  ԿՈՇԻԿՆԵՐ ԲՆԱԿԱՆ ԿԱՇՎԵ ԵՐԵՍԱՄԱՍՈՎ , ՌԵՏԻՆԵ  ԿՈՇԿԱՏԱԿՈՎ  ՄԻՆՉԵՎ  24ՍՄ  ՆԵՐԲԱՆԻ ԵՐԿԱՐՈՒԹՅԱՄԲ    </t>
  </si>
  <si>
    <t>ՏՂԱՄԱՐԴՈՒ  ԵՎ ՏՂԱՅԻ ԺԱԿԵՏՆԵՐ ԲԱՄԲԱԿԵ ՄԱՆՎԱԾՔԻՑ</t>
  </si>
  <si>
    <t>ՏՂԱՄԱՐԴՈՒ ԵՎ ՏՂԱՅԻ  ՀՈՒԴԻՆԵՐ ԲԱՄԲԱԿԵ ՄԱՆՎԱԾՔԻՑ</t>
  </si>
  <si>
    <t>katnaguyn</t>
  </si>
  <si>
    <t xml:space="preserve">ԿԱՆԱՑԻ ԵՎ ԱՂՋԿԱ  ԲԱՃԿՈՆՆԵՐ ՔԻՄԻԱԿԱՆ ԹԵԼԵՐԻՑ </t>
  </si>
  <si>
    <t>burgundi</t>
  </si>
  <si>
    <t>ՏՂԱՄԱՐԴՈՒ ԵՎ ՏՂԱՅԻ ՋԻՆՍԵ ՏԱԲԱՏՆԵՐ ԲԱՄԲԱԿԵ ՄԱՆՎԱԾՔԻՑ</t>
  </si>
  <si>
    <t>W33 L34</t>
  </si>
  <si>
    <t>W30 L34</t>
  </si>
  <si>
    <t>bac kapuyt</t>
  </si>
  <si>
    <t>92/98</t>
  </si>
  <si>
    <t xml:space="preserve">ԿԱՆԱՑԻ  ԲԼՈՒԶ ԲԱՄԲԱԿԵ ՄԱՆՎԱԾՔԻՑ </t>
  </si>
  <si>
    <t>kanach/spitak</t>
  </si>
  <si>
    <t>29/34</t>
  </si>
  <si>
    <t>Լ</t>
  </si>
  <si>
    <t>ԿԱՆԱՑԻ ԵՎ ԱՂՋԿԱ ՎԵՐՆԱՇԱՊԻԿՆԵՐ ԲԱՄԲԱԿԵ ՄԱՆՎԱԾՔԻՑ</t>
  </si>
  <si>
    <t>4-6y</t>
  </si>
  <si>
    <t>12-13y</t>
  </si>
  <si>
    <t>ՏՂԱՄԱՐԴՈՒ ՋԻՆՍԵ ՏԱԲԱՏ ԲԱՄԲԱԿԵ ՄԱՆՎԱԾՔԻՑ</t>
  </si>
  <si>
    <t>L/32</t>
  </si>
  <si>
    <t>mug kapuyt</t>
  </si>
  <si>
    <t>kamir</t>
  </si>
  <si>
    <t>ԿԱՆԱՑԻ ԵՎ ԱՂՋԿԱ  ՇՈՐՏԵՐ ԲԱՄԲԱԿԵ ՄԱՆՎԱԾՔԻՑ</t>
  </si>
  <si>
    <t>11-12y</t>
  </si>
  <si>
    <t>9-10y</t>
  </si>
  <si>
    <t>ԿԱՆԱՑԻ  ԺԱԿԵՏ ՍԻՆԹԵՏԻԿ ԹԵԼԵՐԻՑ</t>
  </si>
  <si>
    <t>khaki</t>
  </si>
  <si>
    <t>L/34</t>
  </si>
  <si>
    <t xml:space="preserve">ՏՂԱՄԱՐԴՈՒ  ՍՊՈՐՏԱՅԻՆ ՈՃԻ ԿՈՇԻԿՆԵՐ ՏԵՔՏՍԻԼԵ ԵՐԵՍԱՄԱՍՈՎ ՊՈԼԻՄԵՐԱՅԻՆ ԿՈՇԿԱՏԱԿՈՎ </t>
  </si>
  <si>
    <t xml:space="preserve">ՏՂԱՅԻ ԿՈՇԻԿ ՏԵՔՏՍԻԼԵ ԵՐԵՍԱՄԱՍՈՎ ՊՈԼԻՄԵՐԱՅԻՆ ԿՈՇԿԱՏԱԿՈՎ </t>
  </si>
  <si>
    <t>Արծաթագույն</t>
  </si>
  <si>
    <t xml:space="preserve">ԿԱՆԱՑԻ  ԿՈՇԻԿՆԵՐ ՏԵՔՏՍԻԼԵ ԵՐԵՍԱՄԱՍՈՎ ՊՈԼԻՄԵՐԱՅԻՆ ԿՈՇԿԱՏԱԿՈՎ </t>
  </si>
  <si>
    <t xml:space="preserve">ԿԱՆԱՑԻ  ՍՊՈՐՏԱՅԻՆ ՈՃԻ ԿՈՇԻԿ ՏԵՔՏՍԻԼԵ ԵՐԵՍԱՄԱՍՈՎ ՌԵՏԻՆԵ ԿՈՇԿԱՏԱԿՈՎ </t>
  </si>
  <si>
    <t>kanch</t>
  </si>
  <si>
    <t xml:space="preserve">ՏՂԱՅԻ  ՍՊՈՐՏԱՅԻՆ ՈՃԻ ԿՈՇԻԿ ՏԵՔՏՍԻԼԵ ԵՐԵՍԱՄԱՍՈՎ ՌԵՏԻՆԵ ԿՈՇԿԱՏԱԿՈՎ </t>
  </si>
  <si>
    <t xml:space="preserve">ԱՂՋԿԱ ԲՈԿՈՏԻԿՆԵՐ ՏԵՔՏՍԻԼԵ ԵՐԵՍԱՄԱՍՈՎ ՌԵՏԻՆԵ ԿՈՇԿԱՏԱԿՈՎ </t>
  </si>
  <si>
    <t>darchnaguyn</t>
  </si>
  <si>
    <t>1m</t>
  </si>
  <si>
    <t>ՏՂԱՄԱՐԴՈՒ ԿԻՍԱՃՏՔԱՎՈՐ ԿՈՇԻԿ  ԲՆԱԿԱՆ  ԿԱՇՎԵ ԵՐԵՍԱՄԱՍՈՎ ՌԵՏԻՆԵ ԿՈՇԿԱՏԱԿՈՎ</t>
  </si>
  <si>
    <t>bac narnjaguyn</t>
  </si>
  <si>
    <t>manushakagun</t>
  </si>
  <si>
    <t>Liu Jo</t>
  </si>
  <si>
    <t>2XL</t>
  </si>
  <si>
    <t>kremaguyn</t>
  </si>
  <si>
    <t>narnjaguyn</t>
  </si>
  <si>
    <t>zebra</t>
  </si>
  <si>
    <t>kanach/kapuyt</t>
  </si>
  <si>
    <t xml:space="preserve">ՏՂԱՄԱՐԴՈՒ  ՍՎԻՏՐԵՐ ԱՅԼ ՄԱՆԱԾԱԳՈՐԾԱԿԱՆ ՆՅՈՒԹԵՐԻՑ </t>
  </si>
  <si>
    <t>karichnvi/kapuyt</t>
  </si>
  <si>
    <t>ՏՂԱՄԱՐԴՈՒ  ՍՎԻՏԵՐ-ՎՈԴՈԼԱԶԿԱՆԵՐ ԲԱՄԲԱԿԵ ՄԱՆՎԱԾՔԻՑ</t>
  </si>
  <si>
    <t>ՏՂԱՄԱՐԴՈՒ  ՍՎԻՏԵՐ ՔԻՄԻԱԿԱՆ ԹԵԼԵՐԻՑ</t>
  </si>
  <si>
    <t>bordo</t>
  </si>
  <si>
    <t>manushakaguyn</t>
  </si>
  <si>
    <t>3XL</t>
  </si>
  <si>
    <t>kapuyt/gcavor</t>
  </si>
  <si>
    <t>ՏՂՄԱՐԴՈՒ ԵՎ ՏՂԱՅԻ  ԺԻԼԵՏՆԵՐ ԲԱՄԲԱԿԵ ՄԱՆՎԱԾՔԻՑ</t>
  </si>
  <si>
    <t xml:space="preserve">ՏՂԱՄԱՐԴՈՒ ՈՒՍԱՊԱՅՈՒՍԱԿՆԵՐ ՄԱՆԱԾԱԳՈՐԾԱԿԱՆ ՆՅՈՒԹԵՐԻՑ </t>
  </si>
  <si>
    <t xml:space="preserve">ՏՂԱՄԱՐԴՈՒ ՊԱՅՈՒՍԱԿՆԵՐ ԱՐՀԵՍՏԱԿԱՆ ԿԱՇՎԻՑ </t>
  </si>
  <si>
    <t>erknaguyn</t>
  </si>
  <si>
    <t xml:space="preserve">ՏՂԱՄԱՐԴՈՒ  ՎԵՐԱՐԿՈՒՆԵՐ ԲՐԴԵ  ՄԱՆՎԱԾՔԻՑ  </t>
  </si>
  <si>
    <t xml:space="preserve">ՏՂԱՄԱՐԴՈՒ  ՏԱԲԱՏ ԲԱՄԲԱԿԵ ՄԱՆՎԱԾՔԻՑ  </t>
  </si>
  <si>
    <t>ՏՂԱՄԱՐԴՈՒ  ՍՎԻՏԵՐ-ՎՈԴՈԼԱԶԿԱՆԵՐ ԲՐԴԵ ՄԱՆՎԱԾՔԻՑ</t>
  </si>
  <si>
    <t>moxraguyn/spitak</t>
  </si>
  <si>
    <t xml:space="preserve">ՏՂԱՄԱՐԴՈՒ ՊԻՋԱԿՆԵՐ ՍԻՆԹԵՏԻԿ ԹԵԼԵՐԻՑ </t>
  </si>
  <si>
    <t>kapuyt/narnjaguyn</t>
  </si>
  <si>
    <t xml:space="preserve">ՏՂԱՄԱՐԴՈՒ ԳՈՒԼՊԱ ԲԱՄԲԱԿԵ ՄԱՆՎԱԾՔԻՑ </t>
  </si>
  <si>
    <t>bej</t>
  </si>
  <si>
    <t>sev/spitak</t>
  </si>
  <si>
    <t xml:space="preserve">ԱՂՋԿԱ ՀՈՂԱԹԱՓ ՌԵՏԻՆԵ ԵՐԵՍԱՄԱՍՈՎ , ՌԵՏԻՆԵ ԿՈՇԿԱՏԱԿՈՎ     </t>
  </si>
  <si>
    <t>spitak/kapuyt</t>
  </si>
  <si>
    <t xml:space="preserve">ԿԱՆԱՑԻ ԵՎ ԱՂՋԿԱ ԲԼՈՒԶՆԵՐ ԲԱՄԲԱԿԵ ՄԱՆՎԱԾՔԻՑ </t>
  </si>
  <si>
    <t>ԿԱՆԱՑԻ ՎԵՐՆԱՇԱՊԻԿՆԵՐ ՔԻՄԻԱԿԱՆ ԹԵԼԵՐԻՑ</t>
  </si>
  <si>
    <t>XXL</t>
  </si>
  <si>
    <t xml:space="preserve">ԿԱՆԱՑԻ ԵՎ ԱՂՋԿԱ ՏԱԲԱՏՆԵՐ ԲԱՄԲԱԿԵ ՄԱՆՎԱԾՔԻՑ   </t>
  </si>
  <si>
    <t>ԿԱՆԱՆՑԻ ԿԻՍԱՇՐՋԱԶԳԵՍՏՆԵՐ  ԱՅԼ ՄԱՆԱԾԱԳՈՐԾԱԿԱՆ ՆՅՈՒԹԵՐԻՑ</t>
  </si>
  <si>
    <t>limonaguyn</t>
  </si>
  <si>
    <t>ԿԱՆԱՑԻ ԵՎ ԱՂՋԿԱ ՎԵՐՆԱՇԱՊԻԿՆԵՐ ԱՅԼ ՄԱՆԱԾԱԳՈՐԾԱԿԱՆ ՆՅՈՒԹԵՐԻՑ</t>
  </si>
  <si>
    <t>tigrovka</t>
  </si>
  <si>
    <t>ԿԱՆԱՑԻ ՋԻՆՍԵ  ՇՈՐՏ ԲԱՄԲԱԿԵ ՄԱՆՎԱԾՔԻՑ</t>
  </si>
  <si>
    <t>ԿԱՆԱՑԻ  ՏԱԲԱՏ ՍԻՆԹԵՏԻԿ ԹԵԼԵՐԻՑ</t>
  </si>
  <si>
    <t>ԿԱՆԱՑԻ ԵՎ ԱՂՋԿԱ  ԼՈՂԱԶԳԵՍՏՆԵՐ ՍԻՆԹԵՏԻԿ ԹԵԼԵՐԻՑ</t>
  </si>
  <si>
    <t>ԿԱՆԱՑԻ ԵՎ ԱՂՋԿԱ ՏԱԲԱՏՆԵՐ ՍԻՆԹԵՏԻԿ ԹԵԼԵՐԻՑ</t>
  </si>
  <si>
    <t xml:space="preserve">ԿԱՆԱՑԻ ԵՎ ԱՂՋԿԱ ԲԼՈՒԶՆԵՐ ՔԻՄԻԱԿԱՆ ԹԵԼԵՐԻՑ </t>
  </si>
  <si>
    <t>kapuyt/spitak</t>
  </si>
  <si>
    <t xml:space="preserve">ԿԱՆԱՑԻ ԵՎ ԱՂՋԿԱ ՋԻՆՍԵ ՏԱԲԱՏՆԵՐ ԲԱՄԲԱԿԵ ՄԱՆՎԱԾՔԻՑ </t>
  </si>
  <si>
    <t>10--11y</t>
  </si>
  <si>
    <t>ԿԱՆԱՑԻ ՋԻՆՍԵ ՇՈՐՏ ԲԱՄԲԱԿԵ ՄԱՆՎԱԾՔԻՑ</t>
  </si>
  <si>
    <t>ԿԱՆԱՑԻ ԳԼԽԱՐԿ ԲԱՄԲԱԿԵ ՄԱՆՎԱԾՔԻՑ</t>
  </si>
  <si>
    <t>std</t>
  </si>
  <si>
    <t>ԿԱՆԱՑԻ ԵՎ ԱՂՋԿԱ  ՇՐՋԱԶԳԵՍՏՆԵՐ ՍԻՆԹԵՏԻԿ ԹԵԼԵՐԻՑ</t>
  </si>
  <si>
    <t>ԿԱՆԱՑԻ  ՏՈՊ-ՇԱՊԻԿ ԱՅԼ ՄԱՆԱԾԱԳՈՐԾԱԿԱՆ ՆՅՈՒԹԵՐԻՑ</t>
  </si>
  <si>
    <t>38-34</t>
  </si>
  <si>
    <t>guynzguyn</t>
  </si>
  <si>
    <t>ԿԱՆԱՑԻ  ԼՈՂԱԶԳԵՍՏ ՍԻՆԹԵՏԻԿ ԹԵԼԵՐԻՑ</t>
  </si>
  <si>
    <t>shakanakaguyn/spitak</t>
  </si>
  <si>
    <t>36-34</t>
  </si>
  <si>
    <t xml:space="preserve">ԿԱՆԱՑԻ ԱՆՋՐԱՆՑԻԿ ԹԻԿՆՈՑ  </t>
  </si>
  <si>
    <t xml:space="preserve">ԿԱՆԱՑԻ ՊՈԼՈ ՇԱՊԻԿ ՔԻՄԻԱԿԱՆ ԹԵԼԵՐԻՑ </t>
  </si>
  <si>
    <t>ԿԱՆԱՑԻ ՎԵՐՆԱՇԱՊԻԿ ԲԱՄԲԱԿԵ ՄԱՆՎԱԾՔԻՑ</t>
  </si>
  <si>
    <t>ՏՂԱՄԱՐԴՈՒ ՏԱԲԱՏ ՎՈՒՇԵ ՄԱՆՎԱԾՔԻՑ</t>
  </si>
  <si>
    <t xml:space="preserve">ՏՂԱՄԱՐԴՈՒ ՍՎԻՏԵՐ ԲԱՄԲԱԿԵ ՄԱՆՎԱԾՔԻՑ </t>
  </si>
  <si>
    <t xml:space="preserve">ԿԱՆԱՑԻ  ՇՈՐՏ ՍԻՆԹԵՏԻԿ ԹԵԼԵՐԻՑ   </t>
  </si>
  <si>
    <t>ՏՂԱՄԱՐԴՈՒ  ՇՈՐՏԵՐ ՍԻՆԹԵՏԻԿ ԹԵԼԵՐԻՑ</t>
  </si>
  <si>
    <t xml:space="preserve">ԿԱՆԱՑԻ  ՎԵՐԱՐԿՈՒ ՔԻՄԻԱԿԱՆ ԹԵԼԵՐԻՑ </t>
  </si>
  <si>
    <t>ԿԱՆԱՑԻ ԿԱՄԲԻՆԻԶՈՆ ԲԱՄԲԱԿԵ ՄԱՆՎԱԾՔԻՑ</t>
  </si>
  <si>
    <t>42-32</t>
  </si>
  <si>
    <t>6-9m</t>
  </si>
  <si>
    <t>8-9y</t>
  </si>
  <si>
    <t>5-6y</t>
  </si>
  <si>
    <t>spitak/kanach</t>
  </si>
  <si>
    <t>XXS</t>
  </si>
  <si>
    <t xml:space="preserve">ՏՂԱ ԵՐԵԽԱՅԻ  ԿԱՄԲԻՆԻԶՈՆ ԲԱՄԲԱԿԵ ՄԱՆՎԱԾՔԻՑ  ՄԻՆՉԵՎ 86 ՍՄ ՀԱՍԱԿ ՈՒՆԵՑՈՂ </t>
  </si>
  <si>
    <t>bac moxraguyn</t>
  </si>
  <si>
    <t>32-30</t>
  </si>
  <si>
    <t>30-34</t>
  </si>
  <si>
    <t>30-32</t>
  </si>
  <si>
    <t>kaputyt/sev</t>
  </si>
  <si>
    <t>10-11y</t>
  </si>
  <si>
    <t>bej/sev</t>
  </si>
  <si>
    <t>4-5y</t>
  </si>
  <si>
    <t>ԿԱՆԱՑԻ ՏԱԲԱՏ ՈՒՇԵ ՄԱՆՎԱԾՔԻՑ</t>
  </si>
  <si>
    <t>sev/arcataguyn</t>
  </si>
  <si>
    <t>35-36</t>
  </si>
  <si>
    <t>ԱՂՋԿԱ  ՏԱԲԱՏ՝ ԼԵԳԻՆՍ ԲԱՄԲԱԿԵ ՄԱՆՎԱԾՔԻՑ</t>
  </si>
  <si>
    <t>7-8y</t>
  </si>
  <si>
    <t>ԿԱՆԱՑԻ  ՋԻՆՍԵ ԿԻՍԱՇՐՋԱԶԳԵՍՏ ԲԱՄԲԱԿԵ ՄԱՆՎԱԾՔԻՑ</t>
  </si>
  <si>
    <t>Green</t>
  </si>
  <si>
    <t>սև</t>
  </si>
  <si>
    <t>Ivory</t>
  </si>
  <si>
    <t>Multi</t>
  </si>
  <si>
    <t>Pink</t>
  </si>
  <si>
    <t>ԿԱՆԱՑԻ  ԿԻՍԱՇՐՋԱԶԳԵՍՏ ՍԻՆԹԵՏԻԿ ԹԵԼԵՐԻՑ</t>
  </si>
  <si>
    <t>Կապույտ</t>
  </si>
  <si>
    <t>ԿԱՆԱՑԻ ԿԱՄԲԻՆԻԶՈՆ ՍԻՆԹԵՏԻԿ ԹԵԼԵՐԻՑ</t>
  </si>
  <si>
    <t>Շականակագույն</t>
  </si>
  <si>
    <t>ԿԱՆԱՑԻ  ՇՐՋԱԶԳԵՍՏ  ԱՅԼ ՄԱՆԱԾԱԳՈՐԾԱԿԱՆ ՆՅՈՒԹԵՐԻՑ</t>
  </si>
  <si>
    <t xml:space="preserve">ԿԱՆԱՑԻ  ԲՐԻՋԻ  ԱՅԼ  ՄԱՆԱԾԱԳՈՐԾԱԿԱՆ ՆՅՈՒԹԵՐԻՑ    </t>
  </si>
  <si>
    <t>32-34</t>
  </si>
  <si>
    <t>40-42</t>
  </si>
  <si>
    <t>մուք կապույտ</t>
  </si>
  <si>
    <t>Սպիտակ</t>
  </si>
  <si>
    <t>ԿԱՆԱՑԻ ՊԱՅՈՒՍԱԿ ԾՂՈՏԻՑ ԱՐՀԵՍՏԱԿԱՆ ԿԱՇԻ ՀԱՄԱԴՐՈՒԹՅԱՄԲ</t>
  </si>
  <si>
    <t>Կանաչ</t>
  </si>
  <si>
    <t>ՏՂԱՄԱՐԴՈՒ  ՇԱՊԻԿ ԲԱՄԲԱԿԵ ՄԱՆՎԱԾՔԻՑ</t>
  </si>
  <si>
    <t>Սև</t>
  </si>
  <si>
    <t>40-43</t>
  </si>
  <si>
    <t>դեղին</t>
  </si>
  <si>
    <t>Գույնզգույն</t>
  </si>
  <si>
    <t>ԿԱՆԱՑԻ ԼՈՂԱԶԳԵՍՏՆԵՐ ԲԱՄԲԱԿԵ ՄԱՆՎԱԾՔԻՑ</t>
  </si>
  <si>
    <t>Դեղին</t>
  </si>
  <si>
    <t>14UK</t>
  </si>
  <si>
    <t>կապույտ</t>
  </si>
  <si>
    <t>նարնջագույն</t>
  </si>
  <si>
    <t>կարմիր</t>
  </si>
  <si>
    <t>սև․գծավոր․ծաղիկներով</t>
  </si>
  <si>
    <t>կանաչ</t>
  </si>
  <si>
    <t>70G</t>
  </si>
  <si>
    <t>Վարդագույն</t>
  </si>
  <si>
    <t>Մանուշակագույն</t>
  </si>
  <si>
    <t>Սպիտակ Շականակագույն</t>
  </si>
  <si>
    <t>սև ծաղիկներով</t>
  </si>
  <si>
    <t xml:space="preserve">ԿԱՆԱՑԻ  ԲԼՈՒԶ ԱՅԼ ՄԱՆԱԾԱԳՈՐԾԱԿԱՆ ՆՅՈՒԹԵՐԻՑ </t>
  </si>
  <si>
    <t>ԿԱՆԱՑԻ  ԵՎ ԱՂՋԿԱ ՏՈՊ -ՇԱՊԻԿՆԵՐ  ԲԱՄԲԱԿԵ ՄԱՆՎԱԾՔԻՑ</t>
  </si>
  <si>
    <t>սպիտակ կապույտ</t>
  </si>
  <si>
    <t>ՏՂԱՄԱՐԴՈՒ  ՎԵՐՆԱՇԱՊԻԿ ԱՅԼ ՄԱՆԱԾԱԳՈՐԾԱԿԱՆ ՆՅՈՒԹԵՐԻՑ</t>
  </si>
  <si>
    <t>սպիտակ</t>
  </si>
  <si>
    <t>UK-6</t>
  </si>
  <si>
    <t>Մոխրագույն</t>
  </si>
  <si>
    <t>50-52</t>
  </si>
  <si>
    <t>UK-12</t>
  </si>
  <si>
    <t>ԿԱՆԱՑԻ  ՇՐՋԱԶԳԵՍՏ ՍԻՆԹԵՏԻԿ ԹԵԼԵՐԻՑ</t>
  </si>
  <si>
    <t>Կրեմագույն</t>
  </si>
  <si>
    <t xml:space="preserve">ԿԱՆԱՑԻ ԵՎ ԱՂՋԿԱ  ՇԱՊԻԿՆԵՐ  ՔԻՄԻԱԿԱՆ ԹԵԼԵՐԻՑ </t>
  </si>
  <si>
    <t>1X</t>
  </si>
  <si>
    <t>վարդագույն</t>
  </si>
  <si>
    <t>ԿԱՆԱՑԻ ԵՎ ԱՂՋԿԱ  ՇՐՋԱԶԳԵՍՏՆԵՐ  ԱՅԼ ՄԱՆԱԾԱԳՈՐԾԱԿԱՆ ՆՅՈՒԹԵՐԻՑ</t>
  </si>
  <si>
    <t xml:space="preserve">ԿԱՆԱՑԻ  ԲՈԴԻ ԲԱՄԲԱԿԵ ՄԱՆՎԱԾՔԻՑ </t>
  </si>
  <si>
    <t>Կապույտ,ծաղիկներով</t>
  </si>
  <si>
    <t>սպիտակ,կանաչ գծերով</t>
  </si>
  <si>
    <t>34-36</t>
  </si>
  <si>
    <t>ԿԱՆԱՑԻ  ՇՈՐՏ ԲԱՄԲԱԿԵ ՄԱՆՎԱԾՔԻՑ</t>
  </si>
  <si>
    <t>կապույտ,ծախիկներով</t>
  </si>
  <si>
    <t>UK-8</t>
  </si>
  <si>
    <t>սպիտակ,կապույտ ծաղիկներով</t>
  </si>
  <si>
    <t xml:space="preserve">ԿԱՆԱՑԻ ԳԻՇԵՐԱԶԳԵՍՏ ԲԱՄԲԱԿԵ ՄԱՆՎԱԾՔԻՑ </t>
  </si>
  <si>
    <t>UK-12-14</t>
  </si>
  <si>
    <t>70C</t>
  </si>
  <si>
    <t>ԿԱՆԱՑԻ ԼՈՂԱԶԳԵՍՏ՝ ՎԱՐՏԻՔ ՍԻՆԹԵՏԻԿ ԹԵԼԵՐԻՑ</t>
  </si>
  <si>
    <t xml:space="preserve">ԿԱՆԱՑԻ  ՏՈՊ-ՇԱՊԻԿ ՔԻՄԻԱԿԱՆ ԹԵԼԵՐԻՑ </t>
  </si>
  <si>
    <t>UK-10</t>
  </si>
  <si>
    <t>ՏՂԱՄԱՐԴՈՒ  ՇԱՊԻԿ  ԲԱՄԲԱԿԵ ՄԱՆՎԱԾՔԻՑ</t>
  </si>
  <si>
    <t>UK34DD/E</t>
  </si>
  <si>
    <t>սև,սպիտակ նշաներով</t>
  </si>
  <si>
    <t>սպիտակ,սև գծերով</t>
  </si>
  <si>
    <t>ՏՂԱՄԱՐԴՈՒ  ՎԵՐՆԱՇԱՊԻԿ ԲԱՄԲԱԿԵ ՄԱՆՎԱԾՔԻՑ</t>
  </si>
  <si>
    <t>կրեմագույն,վարդագույն ծախիկներով</t>
  </si>
  <si>
    <t>36E/F</t>
  </si>
  <si>
    <t>36-38</t>
  </si>
  <si>
    <t>S-M/P-M</t>
  </si>
  <si>
    <t>կրեմագույն</t>
  </si>
  <si>
    <t xml:space="preserve">ԿԱՆԱՑԻ ԲԼՈՒԶ ՔԻՄԻԱԿԱՆ ԹԵԼԵՐԻՑ </t>
  </si>
  <si>
    <t>Կարմիր</t>
  </si>
  <si>
    <t>Մանուշակ</t>
  </si>
  <si>
    <t>Նարնջագույն</t>
  </si>
  <si>
    <t>36-39</t>
  </si>
  <si>
    <t xml:space="preserve">ՏՂԱՄԱՐԴՈՒ  ՇԱՊԻԿ ՔԻՄԻԱԿԱՆ ԹԵԼԵՐԻՑ </t>
  </si>
  <si>
    <t>Դարչնագույն</t>
  </si>
  <si>
    <t>ՏՂԱՄԱՐԴՈՒ  ՊՈԼՈ ՇԱՊԻԿ ԲԱՄԲԱԿԵ ՄԱՆՎԱԾՔԻՑ</t>
  </si>
  <si>
    <t>ԿԱՆԱՑԻ  ԿԻՍԱՇՐՋԱԶԳԵՍՏ ԲԱՄԲԱԿԵ ՄԱՆՎԱԾՔԻՑ</t>
  </si>
  <si>
    <t>ԿԱՆԱՑԻ ՏՈՊ-ՇԱՊԻԿՆԵՐ ԱՅԼ ՄԱՆԱԾԱԳՈՐԾԱԿԱՆ ՆՅՈՒԹԵՐԻՑ</t>
  </si>
  <si>
    <t>ԿԱՆԱՑԻ ՏՈՊ -ՇԱՊԻԿ  ԲԱՄԲԱԿԵ ՄԱՆՎԱԾՔԻՑ</t>
  </si>
  <si>
    <t>ԿԱՆԱՑԻ ՇԱՊԻԿ ՎՈՒՇԵ ՄԱՆՎԱԾՔԻՑ</t>
  </si>
  <si>
    <t>մանուշակ</t>
  </si>
  <si>
    <t>ԿԱՆԱՑԻ  ԿԱՄԲԻՆԻԶՈՆ ԲԱՄԲԱԿԵ ՄԱՆՎԱԾՔԻՑ</t>
  </si>
  <si>
    <t>ԿԱՆԱՑԻ ԵՎ ԱՂՋԿԱ  ՇԱՊԻԿՆԵՐ ԱՅԼ ՄԱՆԱԾԱԳՈՐԾԱԿԱՆ ՆՅՈՒԹԵՐԻՑ</t>
  </si>
  <si>
    <t>ԿԱՆԱՑԻ ԵՎ ԱՂՋԿԱ ԳԼԽԱՐԿՆԵՐ ԲԱՄԲԱԿԵ ՄԱՆՎԱԾՔԻՑ</t>
  </si>
  <si>
    <t>S-M</t>
  </si>
  <si>
    <t>ԿԱՆԱՑԻ  ՇՐՋԱԶԳԵՍՏ ԲԱՄԲԱԿԵ ՄԱՆՎԱԾՔԻՑ</t>
  </si>
  <si>
    <t>սև ու սպիտակ</t>
  </si>
  <si>
    <t xml:space="preserve">ԿԱՆԱՑԻ  ՇՈՐՏ ԱՅԼ ՄԱՆԱԾԱԳՈՐԾԱԿԱՆ ՆՅՈՒԹԵՐԻՑ </t>
  </si>
  <si>
    <t>ԿԱՆԱՑԻ  ԲՈԴԻ ՔԻՄԻԱԿԱՆ ԹԵԼԵՐԻՑ</t>
  </si>
  <si>
    <t>Plus Size</t>
  </si>
  <si>
    <t xml:space="preserve">ԿԱՆԱՑԻ  ԲԱՃԿՈՆ ԲԱՄԲԱԿԵ ՄԱՆՎԱԾՔԻՑ </t>
  </si>
  <si>
    <t>UK 8</t>
  </si>
  <si>
    <t>Սպիտակ Շակ․ գծերով</t>
  </si>
  <si>
    <t>ԿԱՆԱՑԻ ՊԻՋԱԿ ԲԱՄԲԱԿԵ ՄԱՆՎԱԾՔԻՑ</t>
  </si>
  <si>
    <t>ԿԱՆԱՑԻ ՏՈՊ -ՇԱՊԻԿՆԵՐ  ԲԱՄԲԱԿԵ ՄԱՆՎԱԾՔԻՑ ՀԱՎԱԾԱՔՈՒ 2 ՀԱՏԻՑ</t>
  </si>
  <si>
    <t>Սպիտակ-</t>
  </si>
  <si>
    <t xml:space="preserve">ԿԱՆԱՑԻ ՋԻՆՍԵ ՏԱԲԱՏ ԲԱՄԲԱԿԵ ՄԱՆՎԱԾՔԻՑ </t>
  </si>
  <si>
    <t>26/28</t>
  </si>
  <si>
    <t xml:space="preserve">ԿԱՆԱՑԻ ԲՈԿՈՏԻԿՆԵՐ  ԱՐՀԵՍՏԱԿԱՆ  ԿԱՇՎԵ  ԵՐԵՍԱՄԱՍՈՎ , ՊՈԼԻՄԵՐԱՅԻՆ ԿՈՇԿԱՏԱԿՈՎ </t>
  </si>
  <si>
    <t>80B</t>
  </si>
  <si>
    <t>Ոսկեգույն</t>
  </si>
  <si>
    <t>Շականակագույն-Ոսկեգույն</t>
  </si>
  <si>
    <t xml:space="preserve">ԳՈՐԳ ՊՎՔ-ԻՑ ՅՈԳԱՅԻ </t>
  </si>
  <si>
    <t>173cm x 61 cm x 4mm</t>
  </si>
  <si>
    <t>xs</t>
  </si>
  <si>
    <t xml:space="preserve">ԿԱՆԱՑԻ  ԺԱԿԵՏ ԱՅԼ ՄԱՆԱԾԱԳՈՐԾԱԿԱՆ ՆՅՈՒԹԵՐԻՑ </t>
  </si>
  <si>
    <t>Կաթնագույն</t>
  </si>
  <si>
    <t>Խակ կանաչ</t>
  </si>
  <si>
    <t>Կաթնագույն փայլուն</t>
  </si>
  <si>
    <t>Կապույտ ծաղկավոր</t>
  </si>
  <si>
    <t>s</t>
  </si>
  <si>
    <t>Կաթնագուն</t>
  </si>
  <si>
    <t>TU</t>
  </si>
  <si>
    <t>Կաթնագույն գծավոր</t>
  </si>
  <si>
    <t>Կանաչ ծաղիկներով</t>
  </si>
  <si>
    <t>m</t>
  </si>
  <si>
    <t>Փայլուն Կաթնագույն</t>
  </si>
  <si>
    <t>Կապոււյտ</t>
  </si>
  <si>
    <t>SX</t>
  </si>
  <si>
    <t>կօֆեագուն</t>
  </si>
  <si>
    <t>մուք Կապույտ</t>
  </si>
  <si>
    <t>վագռակագույն</t>
  </si>
  <si>
    <t>բեջ</t>
  </si>
  <si>
    <t>կօֆեագուն-Նարնջագույն</t>
  </si>
  <si>
    <t>Idex</t>
  </si>
  <si>
    <t>92 cm</t>
  </si>
  <si>
    <t>74 cm</t>
  </si>
  <si>
    <t>86 cm</t>
  </si>
  <si>
    <t>80 cm</t>
  </si>
  <si>
    <t>62 cm</t>
  </si>
  <si>
    <t>Կանաչ - Սպիտակ</t>
  </si>
  <si>
    <t>104 cm</t>
  </si>
  <si>
    <t>110 cm</t>
  </si>
  <si>
    <t>122 cm</t>
  </si>
  <si>
    <t>128 cm</t>
  </si>
  <si>
    <t>158 cm</t>
  </si>
  <si>
    <t>140 cm</t>
  </si>
  <si>
    <t xml:space="preserve">ԱՂՋԿԱ  ՇՈՐՏ ՍԻՆԹԵՏԻԿ ԹԵԼԵՐԻՑ   </t>
  </si>
  <si>
    <t>18M</t>
  </si>
  <si>
    <t>56 cm</t>
  </si>
  <si>
    <t>12M</t>
  </si>
  <si>
    <t>120 cm</t>
  </si>
  <si>
    <t>116 cm</t>
  </si>
  <si>
    <t xml:space="preserve">ԱՂՋԻԿ ԵՐԵԽԱՅԻ  ՇՈՐՏԵՐ  ԲԱՄԲԱԿԵ ՄԱՆՎԱԾՔԻՑ  ՄԻՆՉԵՎ 86 ՍՄ  ՀԱՍԱԿ ՈՒՆԵՑՈՂ </t>
  </si>
  <si>
    <t>3M</t>
  </si>
  <si>
    <t>1M</t>
  </si>
  <si>
    <t>6M</t>
  </si>
  <si>
    <t>9-10 y</t>
  </si>
  <si>
    <t xml:space="preserve">ՏՂԱ ԵՐԵԽԱՅԻ ՇԱՊԻԿ  ԲԱՄԲԱԿԵ ՄԱՆՎԱԾՔԻՑ  ՄԻՆՉԵՎ 86 ՍՄ ՀԱՍԱԿ ՈՒՆԵՑՈՂ  </t>
  </si>
  <si>
    <t>6m</t>
  </si>
  <si>
    <t xml:space="preserve">ՏՂԱ ԵՐԵԽԱՅԻ  ՇՈՐՏԵՐ  ԲԱՄԲԱԿԵ ՄԱՆՎԱԾՔԻՑ  ՄԻՆՉԵՎ 86 ՍՄ  ՀԱՍԱԿ ՈՒՆԵՑՈՂ </t>
  </si>
  <si>
    <t xml:space="preserve">ՏՂԱՅԻ ՊԻՋԱԿՆԵՐ ՍԻՆԹԵՏԻԿ ԹԵԼԵՐԻՑ </t>
  </si>
  <si>
    <t>122cm</t>
  </si>
  <si>
    <t>18m</t>
  </si>
  <si>
    <t>8/9 y</t>
  </si>
  <si>
    <t>12/13y</t>
  </si>
  <si>
    <t xml:space="preserve">ԱՂՋԿԱ ՋԻՆՍԵ  ԲԱՃԿՈՆ ԲԱՄԲԱԿԵ ՄԱՆՎԱԾՔԻՑ </t>
  </si>
  <si>
    <t>բաց կապույտ</t>
  </si>
  <si>
    <t>9M</t>
  </si>
  <si>
    <t>12m</t>
  </si>
  <si>
    <t>սպիտակ ծաղկավոր</t>
  </si>
  <si>
    <t>2-3y</t>
  </si>
  <si>
    <t>բաց մոխրագույն</t>
  </si>
  <si>
    <t>ԱՂՋԿԱ  ՋԻՆՍԵ ԿԻՍԱՇՐՋԱԶԳԵՍՏՆԵՐ ԲԱՄԲԱԿԵ ՄԱՆՎԱԾՔԻՑ</t>
  </si>
  <si>
    <t>5-6տ</t>
  </si>
  <si>
    <t>12-13տ</t>
  </si>
  <si>
    <t>մուգ կապույտ</t>
  </si>
  <si>
    <t>9մ</t>
  </si>
  <si>
    <t>փիրուզագույն</t>
  </si>
  <si>
    <t>9-10տ</t>
  </si>
  <si>
    <t>3-4տ</t>
  </si>
  <si>
    <t>4-5տ</t>
  </si>
  <si>
    <t>12մ</t>
  </si>
  <si>
    <t>18մ</t>
  </si>
  <si>
    <t>6-7տ</t>
  </si>
  <si>
    <t>փիրուզագույն ծաղկավոր</t>
  </si>
  <si>
    <t>11-12տ</t>
  </si>
  <si>
    <t>13-14</t>
  </si>
  <si>
    <t>ԿԱՆԱՑԻ ՍՎԻՏԵՐ ԱՅԼ ՄԱՆԱԾԱԳՈՐԾԱԿԱՆ ՆՅՈՒԹԵՐԻՑ</t>
  </si>
  <si>
    <t>S/M</t>
  </si>
  <si>
    <t>ԿԱՆԱՑԻ ՎԵՐՆԱՇԱՊԻԿ ԱՅԼ ՄԱՆԱԾԱԳՈՐԾԱԿԱՆ ՆՅՈՒԹԵՐԻՑ</t>
  </si>
  <si>
    <t>60000001093</t>
  </si>
  <si>
    <t>60000001131</t>
  </si>
  <si>
    <t>60000001130</t>
  </si>
  <si>
    <t>60000001123</t>
  </si>
  <si>
    <t>60000001125</t>
  </si>
  <si>
    <t>60000001096</t>
  </si>
  <si>
    <t>60000001124</t>
  </si>
  <si>
    <t>60000001095</t>
  </si>
  <si>
    <t>60000001098</t>
  </si>
  <si>
    <t>60000001097</t>
  </si>
  <si>
    <t>60000001099</t>
  </si>
  <si>
    <t>60000001139</t>
  </si>
  <si>
    <t>60000001138</t>
  </si>
  <si>
    <t>60000001137</t>
  </si>
  <si>
    <t>60000001129</t>
  </si>
  <si>
    <t>60000001136</t>
  </si>
  <si>
    <t>60000001135</t>
  </si>
  <si>
    <t>60000001140</t>
  </si>
  <si>
    <t>60000001133</t>
  </si>
  <si>
    <t>60000001132</t>
  </si>
  <si>
    <t>60000001141</t>
  </si>
  <si>
    <t>60000001142</t>
  </si>
  <si>
    <t>60000001143</t>
  </si>
  <si>
    <t>60000001145</t>
  </si>
  <si>
    <t>60000001144</t>
  </si>
  <si>
    <t>60000001134</t>
  </si>
  <si>
    <t>60000001146</t>
  </si>
  <si>
    <t>40000003090</t>
  </si>
  <si>
    <t>40000003091</t>
  </si>
  <si>
    <t>40000003093</t>
  </si>
  <si>
    <t>40000003089</t>
  </si>
  <si>
    <t>40000003088</t>
  </si>
  <si>
    <t>40000003087</t>
  </si>
  <si>
    <t>40000003086</t>
  </si>
  <si>
    <t>40000003085</t>
  </si>
  <si>
    <t>40000003083</t>
  </si>
  <si>
    <t>40000003084</t>
  </si>
  <si>
    <t>40000003082</t>
  </si>
  <si>
    <t>40000003081</t>
  </si>
  <si>
    <t>40000003080</t>
  </si>
  <si>
    <t>40000003079</t>
  </si>
  <si>
    <t>40000003078</t>
  </si>
  <si>
    <t xml:space="preserve">ԱՂՋԿԱ ԺԻԼԵՏ ՔԻՄԻԱԿԱՆ ԹԵԼԵՐԻՑ  </t>
  </si>
  <si>
    <t>40000003077</t>
  </si>
  <si>
    <t>40000003076</t>
  </si>
  <si>
    <t>40000003075</t>
  </si>
  <si>
    <t>40000003074</t>
  </si>
  <si>
    <t>40000003073</t>
  </si>
  <si>
    <t>40000003072</t>
  </si>
  <si>
    <t>40000003071</t>
  </si>
  <si>
    <t>40000003070</t>
  </si>
  <si>
    <t>40000003069</t>
  </si>
  <si>
    <t>40000003068</t>
  </si>
  <si>
    <t>40000003067</t>
  </si>
  <si>
    <t>40000003066</t>
  </si>
  <si>
    <t>40000003065</t>
  </si>
  <si>
    <t>40000003064</t>
  </si>
  <si>
    <t>40000003063</t>
  </si>
  <si>
    <t>40000003062</t>
  </si>
  <si>
    <t>40000003061</t>
  </si>
  <si>
    <t>40000003060</t>
  </si>
  <si>
    <t>40000003059</t>
  </si>
  <si>
    <t>40000003058</t>
  </si>
  <si>
    <t>40000003057</t>
  </si>
  <si>
    <t>40000003056</t>
  </si>
  <si>
    <t>40000003055</t>
  </si>
  <si>
    <t>40000003054</t>
  </si>
  <si>
    <t>40000003053</t>
  </si>
  <si>
    <t>40000003052</t>
  </si>
  <si>
    <t>40000003051</t>
  </si>
  <si>
    <t>40000003050</t>
  </si>
  <si>
    <t>40000003049</t>
  </si>
  <si>
    <t>40000003048</t>
  </si>
  <si>
    <t>40000003047</t>
  </si>
  <si>
    <t>40000003046</t>
  </si>
  <si>
    <t>40000003045</t>
  </si>
  <si>
    <t>40000003044</t>
  </si>
  <si>
    <t>40000003043</t>
  </si>
  <si>
    <t>40000003042</t>
  </si>
  <si>
    <t>40000003041</t>
  </si>
  <si>
    <t>40000003040</t>
  </si>
  <si>
    <t>40000003039</t>
  </si>
  <si>
    <t>40000003038</t>
  </si>
  <si>
    <t>40000003037</t>
  </si>
  <si>
    <t>40000003036</t>
  </si>
  <si>
    <t>40000003035</t>
  </si>
  <si>
    <t>40000003034</t>
  </si>
  <si>
    <t>40000003033</t>
  </si>
  <si>
    <t>40000003032</t>
  </si>
  <si>
    <t>40000003031</t>
  </si>
  <si>
    <t>40000003030</t>
  </si>
  <si>
    <t>40000003029</t>
  </si>
  <si>
    <t>40000003028</t>
  </si>
  <si>
    <t>40000003027</t>
  </si>
  <si>
    <t>40000003026</t>
  </si>
  <si>
    <t>40000003024</t>
  </si>
  <si>
    <t>40000003025</t>
  </si>
  <si>
    <t>40000003023</t>
  </si>
  <si>
    <t>40000003022</t>
  </si>
  <si>
    <t>40000003021</t>
  </si>
  <si>
    <t>40000003020</t>
  </si>
  <si>
    <t>40000003019</t>
  </si>
  <si>
    <t>40000003018</t>
  </si>
  <si>
    <t>40000003017</t>
  </si>
  <si>
    <t>40000003016</t>
  </si>
  <si>
    <t>40000003015</t>
  </si>
  <si>
    <t>40000003014</t>
  </si>
  <si>
    <t>40000003013</t>
  </si>
  <si>
    <t>40000003011</t>
  </si>
  <si>
    <t>40000003012</t>
  </si>
  <si>
    <t>40000003010</t>
  </si>
  <si>
    <t>40000003009</t>
  </si>
  <si>
    <t>40000003008</t>
  </si>
  <si>
    <t>40000003007</t>
  </si>
  <si>
    <t>40000003005</t>
  </si>
  <si>
    <t>40000003006</t>
  </si>
  <si>
    <t>40000003004</t>
  </si>
  <si>
    <t>40000003003</t>
  </si>
  <si>
    <t>40000003002</t>
  </si>
  <si>
    <t>ՏՂԱՅԻ  ՇՈՐՏԵՐ ՍԻՆԹԵՏԻԿ ԹԵԼԵՐԻՑ</t>
  </si>
  <si>
    <t>40000003001</t>
  </si>
  <si>
    <t>40000003000</t>
  </si>
  <si>
    <t>40000002999</t>
  </si>
  <si>
    <t>40000002998</t>
  </si>
  <si>
    <t>40000002997</t>
  </si>
  <si>
    <t>40000002995</t>
  </si>
  <si>
    <t>40000002996</t>
  </si>
  <si>
    <t>40000002994</t>
  </si>
  <si>
    <t>40000002993</t>
  </si>
  <si>
    <t>40000002992</t>
  </si>
  <si>
    <t>40000002991</t>
  </si>
  <si>
    <t>40000002990</t>
  </si>
  <si>
    <t>40000002989</t>
  </si>
  <si>
    <t>40000002988</t>
  </si>
  <si>
    <t>40000002987</t>
  </si>
  <si>
    <t>40000002986</t>
  </si>
  <si>
    <t>40000002985</t>
  </si>
  <si>
    <t>40000002984</t>
  </si>
  <si>
    <t>40000002983</t>
  </si>
  <si>
    <t>40000002982</t>
  </si>
  <si>
    <t>40000002981</t>
  </si>
  <si>
    <t>40000002980</t>
  </si>
  <si>
    <t>40000002979</t>
  </si>
  <si>
    <t>40000002978</t>
  </si>
  <si>
    <t>40000002977</t>
  </si>
  <si>
    <t>40000002976</t>
  </si>
  <si>
    <t>ԱՂՋԿԱ ԳԼԽԱՐԿ ԲԱՄԲԱԿԵ ՄԱՆՎԱԾՔԻՑ</t>
  </si>
  <si>
    <t>40000002975</t>
  </si>
  <si>
    <t>40000002974</t>
  </si>
  <si>
    <t>40000002973</t>
  </si>
  <si>
    <t>40000002972</t>
  </si>
  <si>
    <t>40000002971</t>
  </si>
  <si>
    <t>40000002970</t>
  </si>
  <si>
    <t>40000002969</t>
  </si>
  <si>
    <t>40000002968</t>
  </si>
  <si>
    <t>40000002967</t>
  </si>
  <si>
    <t>40000002966</t>
  </si>
  <si>
    <t>40000002965</t>
  </si>
  <si>
    <t>40000002964</t>
  </si>
  <si>
    <t>40000002963</t>
  </si>
  <si>
    <t>40000002962</t>
  </si>
  <si>
    <t>40000002961</t>
  </si>
  <si>
    <t>40000002960</t>
  </si>
  <si>
    <t>40000002959</t>
  </si>
  <si>
    <t>40000002958</t>
  </si>
  <si>
    <t>40000002957</t>
  </si>
  <si>
    <t>40000002956</t>
  </si>
  <si>
    <t>40000002955</t>
  </si>
  <si>
    <t>40000002954</t>
  </si>
  <si>
    <t>40000002953</t>
  </si>
  <si>
    <t>40000002952</t>
  </si>
  <si>
    <t>40000002951</t>
  </si>
  <si>
    <t>ԱՂՋԿԱ ՊԻՋԱԿ ՍԻՆԹԵՏԻԿ ԹԵԼԵՐԻՑ</t>
  </si>
  <si>
    <t>40000002950</t>
  </si>
  <si>
    <t>40000002949</t>
  </si>
  <si>
    <t>40000002948</t>
  </si>
  <si>
    <t>40000002947</t>
  </si>
  <si>
    <t>40000002946</t>
  </si>
  <si>
    <t>40000002945</t>
  </si>
  <si>
    <t>40000002944</t>
  </si>
  <si>
    <t>40000002943</t>
  </si>
  <si>
    <t>40000002942</t>
  </si>
  <si>
    <t>40000002941</t>
  </si>
  <si>
    <t>40000002940</t>
  </si>
  <si>
    <t>40000002939</t>
  </si>
  <si>
    <t xml:space="preserve">ԱՂՋԿԱ  ՏԱԲԱՏ ԱՅԼ  ՄԱՆԱԾԱԳՈՐԾԱԿԱՆ ՆՅՈՒԹԵՐԻՑ    </t>
  </si>
  <si>
    <t>40000002938</t>
  </si>
  <si>
    <t>40000002937</t>
  </si>
  <si>
    <t>40000002936</t>
  </si>
  <si>
    <t>40000002935</t>
  </si>
  <si>
    <t>40000002934</t>
  </si>
  <si>
    <t>40000002933</t>
  </si>
  <si>
    <t>40000002932</t>
  </si>
  <si>
    <t>40000002931</t>
  </si>
  <si>
    <t>40000002930</t>
  </si>
  <si>
    <t xml:space="preserve">ՏՂԱ ԵՐԵԽԱՅԻ  ԺԻԼԵՏՆԵՐ   ՎՈՒՇԵ ՄԱՆՎԱԾՔԻՑ  ՄԻՆՉԵՎ 86 ՍՄ ՀԱՍԱԿ ՈՒՆԵՑՈՂ </t>
  </si>
  <si>
    <t>40000002929</t>
  </si>
  <si>
    <t>40000002928</t>
  </si>
  <si>
    <t>40000002927</t>
  </si>
  <si>
    <t>40000002926</t>
  </si>
  <si>
    <t>40000002925</t>
  </si>
  <si>
    <t>40000002924</t>
  </si>
  <si>
    <t>40000002923</t>
  </si>
  <si>
    <t>40000002922</t>
  </si>
  <si>
    <t>40000002921</t>
  </si>
  <si>
    <t>40000002920</t>
  </si>
  <si>
    <t>40000002919</t>
  </si>
  <si>
    <t>40000002918</t>
  </si>
  <si>
    <t>40000002917</t>
  </si>
  <si>
    <t>40000002916</t>
  </si>
  <si>
    <t>40000002915</t>
  </si>
  <si>
    <t>40000002914</t>
  </si>
  <si>
    <t>40000002913</t>
  </si>
  <si>
    <t>40000002912</t>
  </si>
  <si>
    <t>40000002911</t>
  </si>
  <si>
    <t>40000002910</t>
  </si>
  <si>
    <t>40000002909</t>
  </si>
  <si>
    <t>40000002908</t>
  </si>
  <si>
    <t>40000002907</t>
  </si>
  <si>
    <t>40000002906</t>
  </si>
  <si>
    <t>40000002905</t>
  </si>
  <si>
    <t>40000002904</t>
  </si>
  <si>
    <t>40000002903</t>
  </si>
  <si>
    <t>40000002902</t>
  </si>
  <si>
    <t>40000002901</t>
  </si>
  <si>
    <t>40000002900</t>
  </si>
  <si>
    <t>40000002899</t>
  </si>
  <si>
    <t>40000002898</t>
  </si>
  <si>
    <t>40000002897</t>
  </si>
  <si>
    <t>40000002896</t>
  </si>
  <si>
    <t>40000002895</t>
  </si>
  <si>
    <t>40000002894</t>
  </si>
  <si>
    <t>40000002893</t>
  </si>
  <si>
    <t>40000002892</t>
  </si>
  <si>
    <t>40000002891</t>
  </si>
  <si>
    <t>40000002890</t>
  </si>
  <si>
    <t>40000002889</t>
  </si>
  <si>
    <t>40000002888</t>
  </si>
  <si>
    <t>40000002887</t>
  </si>
  <si>
    <t>40000002886</t>
  </si>
  <si>
    <t>40000002885</t>
  </si>
  <si>
    <t>40000002884</t>
  </si>
  <si>
    <t>40000002868</t>
  </si>
  <si>
    <t>40000002867</t>
  </si>
  <si>
    <t>40000002866</t>
  </si>
  <si>
    <t>40000002865</t>
  </si>
  <si>
    <t>40000002864</t>
  </si>
  <si>
    <t>40000002863</t>
  </si>
  <si>
    <t>40000002862</t>
  </si>
  <si>
    <t>40000002861</t>
  </si>
  <si>
    <t>40000002860</t>
  </si>
  <si>
    <t>40000002859</t>
  </si>
  <si>
    <t>40000002858</t>
  </si>
  <si>
    <t>40000002857</t>
  </si>
  <si>
    <t>40000002855</t>
  </si>
  <si>
    <t>40000002856</t>
  </si>
  <si>
    <t>40000002854</t>
  </si>
  <si>
    <t>40000002853</t>
  </si>
  <si>
    <t>40000002852</t>
  </si>
  <si>
    <t>40000002851</t>
  </si>
  <si>
    <t>40000002850</t>
  </si>
  <si>
    <t>40000002849</t>
  </si>
  <si>
    <t>40000002844</t>
  </si>
  <si>
    <t>40000002848</t>
  </si>
  <si>
    <t>40000002847</t>
  </si>
  <si>
    <t>40000002846</t>
  </si>
  <si>
    <t>40000002845</t>
  </si>
  <si>
    <t>40000002843</t>
  </si>
  <si>
    <t>40000002842</t>
  </si>
  <si>
    <t>40000002841</t>
  </si>
  <si>
    <t>40000002840</t>
  </si>
  <si>
    <t>40000002839</t>
  </si>
  <si>
    <t>40000002837</t>
  </si>
  <si>
    <t>40000002835</t>
  </si>
  <si>
    <t>40000002836</t>
  </si>
  <si>
    <t>40000002838</t>
  </si>
  <si>
    <t>ՏՂԱՅԻ ՇՈՐՏ  ՎՈՒՇԵ ՄԱՆՎԱԾՔԻՑ</t>
  </si>
  <si>
    <t>40000002833</t>
  </si>
  <si>
    <t>ԿԱՆԱՑԻ ԵՎ ԱՂՋԿԱ ՇԱՐՖԵՐ ՍԻՆԹԵՏԻԿ ԹԵԼԵՐԻՑ</t>
  </si>
  <si>
    <t>40000002834</t>
  </si>
  <si>
    <t>40000002832</t>
  </si>
  <si>
    <t>40000002831</t>
  </si>
  <si>
    <t>40000002830</t>
  </si>
  <si>
    <t>40000002829</t>
  </si>
  <si>
    <t>40000002828</t>
  </si>
  <si>
    <t>40000002827</t>
  </si>
  <si>
    <t>40000002826</t>
  </si>
  <si>
    <t>40000002825</t>
  </si>
  <si>
    <t>40000002824</t>
  </si>
  <si>
    <t>40000002823</t>
  </si>
  <si>
    <t>40000002822</t>
  </si>
  <si>
    <t>40000002820</t>
  </si>
  <si>
    <t>40000002821</t>
  </si>
  <si>
    <t>40000002818</t>
  </si>
  <si>
    <t>40000002819</t>
  </si>
  <si>
    <t>40000002817</t>
  </si>
  <si>
    <t>40000002816</t>
  </si>
  <si>
    <t>40000002815</t>
  </si>
  <si>
    <t>40000002814</t>
  </si>
  <si>
    <t>40000002813</t>
  </si>
  <si>
    <t>40000002812</t>
  </si>
  <si>
    <t>40000002811</t>
  </si>
  <si>
    <t>40000002810</t>
  </si>
  <si>
    <t>40000002809</t>
  </si>
  <si>
    <t>40000002808</t>
  </si>
  <si>
    <t>40000002807</t>
  </si>
  <si>
    <t>40000002806</t>
  </si>
  <si>
    <t>ԿԱՆԱՑԻ ԵՎ ԱՂՋԿԱ ԿԱՐԴԻԳԱՆՆԵՐ ԱՅԼ ՄԱՆԱԾԱԳՈՐԾԱԿԱՆ ՆՅՈՒԹԵՐԻՑ</t>
  </si>
  <si>
    <t>40000002805</t>
  </si>
  <si>
    <t>40000002804</t>
  </si>
  <si>
    <t>40000002803</t>
  </si>
  <si>
    <t>40000002802</t>
  </si>
  <si>
    <t>40000002801</t>
  </si>
  <si>
    <t>40000002800</t>
  </si>
  <si>
    <t>40000002799</t>
  </si>
  <si>
    <t>40000002798</t>
  </si>
  <si>
    <t>ԱՂՋԿԱ  ԲԱՃԿՈՆՆԵՐ ԱՅԼ ՄԱՆԱԾԱԳՈՐԾԱԿԱՆ ՆՅՈՒԹԵՐԻՑ</t>
  </si>
  <si>
    <t>40000002797</t>
  </si>
  <si>
    <t>40000002796</t>
  </si>
  <si>
    <t>40000002795</t>
  </si>
  <si>
    <t>40000002794</t>
  </si>
  <si>
    <t>40000002793</t>
  </si>
  <si>
    <t>40000002791</t>
  </si>
  <si>
    <t>40000002792</t>
  </si>
  <si>
    <t>40000002790</t>
  </si>
  <si>
    <t>40000002789</t>
  </si>
  <si>
    <t>40000002788</t>
  </si>
  <si>
    <t>40000002787</t>
  </si>
  <si>
    <t>40000002786</t>
  </si>
  <si>
    <t>40000002785</t>
  </si>
  <si>
    <t>40000002784</t>
  </si>
  <si>
    <t>40000002783</t>
  </si>
  <si>
    <t>40000002782</t>
  </si>
  <si>
    <t>40000002781</t>
  </si>
  <si>
    <t>40000002780</t>
  </si>
  <si>
    <t>40000002779</t>
  </si>
  <si>
    <t>40000002778</t>
  </si>
  <si>
    <t>40000002777</t>
  </si>
  <si>
    <t>40000002776</t>
  </si>
  <si>
    <t>40000002775</t>
  </si>
  <si>
    <t>40000002774</t>
  </si>
  <si>
    <t>40000002773</t>
  </si>
  <si>
    <t>40000002772</t>
  </si>
  <si>
    <t>40000002771</t>
  </si>
  <si>
    <t>40000002770</t>
  </si>
  <si>
    <t>40000002769</t>
  </si>
  <si>
    <t>40000002768</t>
  </si>
  <si>
    <t>40000002767</t>
  </si>
  <si>
    <t>40000002766</t>
  </si>
  <si>
    <t>40000002765</t>
  </si>
  <si>
    <t>40000002764</t>
  </si>
  <si>
    <t>40000002763</t>
  </si>
  <si>
    <t>40000002762</t>
  </si>
  <si>
    <t>40000002761</t>
  </si>
  <si>
    <t>40000002760</t>
  </si>
  <si>
    <t>40000002759</t>
  </si>
  <si>
    <t>40000002758</t>
  </si>
  <si>
    <t>40000002757</t>
  </si>
  <si>
    <t>40000002756</t>
  </si>
  <si>
    <t>40000002755</t>
  </si>
  <si>
    <t>40000002754</t>
  </si>
  <si>
    <t>40000002753</t>
  </si>
  <si>
    <t>40000002752</t>
  </si>
  <si>
    <t>40000002750</t>
  </si>
  <si>
    <t>40000002751</t>
  </si>
  <si>
    <t>40000002749</t>
  </si>
  <si>
    <t>40000002748</t>
  </si>
  <si>
    <t>40000002747</t>
  </si>
  <si>
    <t>40000002746</t>
  </si>
  <si>
    <t>40000002745</t>
  </si>
  <si>
    <t>40000002744</t>
  </si>
  <si>
    <t>40000002743</t>
  </si>
  <si>
    <t>40000002742</t>
  </si>
  <si>
    <t>40000002741</t>
  </si>
  <si>
    <t>40000002740</t>
  </si>
  <si>
    <t>40000002739</t>
  </si>
  <si>
    <t>40000002738</t>
  </si>
  <si>
    <t>40000002737</t>
  </si>
  <si>
    <t>40000002736</t>
  </si>
  <si>
    <t>40000002735</t>
  </si>
  <si>
    <t>40000002734</t>
  </si>
  <si>
    <t>40000002733</t>
  </si>
  <si>
    <t>40000002732</t>
  </si>
  <si>
    <t>40000002730</t>
  </si>
  <si>
    <t>40000002731</t>
  </si>
  <si>
    <t>40000002729</t>
  </si>
  <si>
    <t>40000002728</t>
  </si>
  <si>
    <t>40000002727</t>
  </si>
  <si>
    <t>40000002726</t>
  </si>
  <si>
    <t>40000002725</t>
  </si>
  <si>
    <t>40000002724</t>
  </si>
  <si>
    <t>40000002723</t>
  </si>
  <si>
    <t>40000002722</t>
  </si>
  <si>
    <t>40000002721</t>
  </si>
  <si>
    <t>40000002720</t>
  </si>
  <si>
    <t>40000002719</t>
  </si>
  <si>
    <t>40000002718</t>
  </si>
  <si>
    <t>40000002717</t>
  </si>
  <si>
    <t>40000002716</t>
  </si>
  <si>
    <t>40000002715</t>
  </si>
  <si>
    <t>40000002714</t>
  </si>
  <si>
    <t>40000002713</t>
  </si>
  <si>
    <t>40000002712</t>
  </si>
  <si>
    <t>40000002711</t>
  </si>
  <si>
    <t>40000002710</t>
  </si>
  <si>
    <t>40000002709</t>
  </si>
  <si>
    <t>40000002708</t>
  </si>
  <si>
    <t>40000002707</t>
  </si>
  <si>
    <t>40000002706</t>
  </si>
  <si>
    <t>40000002703</t>
  </si>
  <si>
    <t>40000002705</t>
  </si>
  <si>
    <t>40000002704</t>
  </si>
  <si>
    <t>40000002702</t>
  </si>
  <si>
    <t>40000002701</t>
  </si>
  <si>
    <t>40000002700</t>
  </si>
  <si>
    <t>40000002699</t>
  </si>
  <si>
    <t>40000002698</t>
  </si>
  <si>
    <t>40000002697</t>
  </si>
  <si>
    <t>40000002696</t>
  </si>
  <si>
    <t>40000002695</t>
  </si>
  <si>
    <t>40000002694</t>
  </si>
  <si>
    <t>40000002693</t>
  </si>
  <si>
    <t>40000002692</t>
  </si>
  <si>
    <t>40000002691</t>
  </si>
  <si>
    <t>40000002690</t>
  </si>
  <si>
    <t>ՏՂԱՅԻ  ՎԵՐՆԱՇԱՊԻԿ ԲԱՄԲԱԿԵ ՄԱՆՎԱԾՔԻՑ</t>
  </si>
  <si>
    <t>40000002689</t>
  </si>
  <si>
    <t>40000002688</t>
  </si>
  <si>
    <t>40000002687</t>
  </si>
  <si>
    <t>ՏՂԱՅԻ ՋԻՆՍԵ ՏԱԲԱՏ ԲԱՄԲԱԿԵ ՄԱՆՎԱԾՔԻՑ</t>
  </si>
  <si>
    <t>40000002686</t>
  </si>
  <si>
    <t>40000002685</t>
  </si>
  <si>
    <t>40000002684</t>
  </si>
  <si>
    <t>40000002683</t>
  </si>
  <si>
    <t xml:space="preserve">ԱՂՋԿԱ  ՇԱՊԻԿ ՔԻՄԻԱԿԱՆ ԹԵԼԵՐԻՑ </t>
  </si>
  <si>
    <t>40000002682</t>
  </si>
  <si>
    <t>40000002681</t>
  </si>
  <si>
    <t>40000002680</t>
  </si>
  <si>
    <t>40000002679</t>
  </si>
  <si>
    <t>40000002678</t>
  </si>
  <si>
    <t>40000002677</t>
  </si>
  <si>
    <t>40000002676</t>
  </si>
  <si>
    <t>40000002675</t>
  </si>
  <si>
    <t>40000002674</t>
  </si>
  <si>
    <t>40000002673</t>
  </si>
  <si>
    <t>40000002672</t>
  </si>
  <si>
    <t>40000002671</t>
  </si>
  <si>
    <t>40000002670</t>
  </si>
  <si>
    <t>40000002669</t>
  </si>
  <si>
    <t>40000002668</t>
  </si>
  <si>
    <t>40000002667</t>
  </si>
  <si>
    <t>40000002666</t>
  </si>
  <si>
    <t>40000002665</t>
  </si>
  <si>
    <t>40000002664</t>
  </si>
  <si>
    <t>40000002663</t>
  </si>
  <si>
    <t>40000002662</t>
  </si>
  <si>
    <t>40000002661</t>
  </si>
  <si>
    <t>40000002660</t>
  </si>
  <si>
    <t>40000002659</t>
  </si>
  <si>
    <t>40000002658</t>
  </si>
  <si>
    <t>40000002657</t>
  </si>
  <si>
    <t>40000002656</t>
  </si>
  <si>
    <t>40000002655</t>
  </si>
  <si>
    <t>40000002654</t>
  </si>
  <si>
    <t>40000002653</t>
  </si>
  <si>
    <t>40000002652</t>
  </si>
  <si>
    <t>40000002651</t>
  </si>
  <si>
    <t>40000002650</t>
  </si>
  <si>
    <t>40000002649</t>
  </si>
  <si>
    <t>40000002648</t>
  </si>
  <si>
    <t>40000002647</t>
  </si>
  <si>
    <t>40000002646</t>
  </si>
  <si>
    <t>40000002645</t>
  </si>
  <si>
    <t>40000002644</t>
  </si>
  <si>
    <t>40000002643</t>
  </si>
  <si>
    <t>40000002642</t>
  </si>
  <si>
    <t>ԱՂՋԿԱ ՏՈՊ-ՇԱՊԻԿՆԵՐ ՎՈՒՇԵ ՄԱՆՎԱԾՔԻՑ</t>
  </si>
  <si>
    <t>40000002641</t>
  </si>
  <si>
    <t>40000002640</t>
  </si>
  <si>
    <t>40000002639</t>
  </si>
  <si>
    <t>40000002638</t>
  </si>
  <si>
    <t>40000002637</t>
  </si>
  <si>
    <t xml:space="preserve">ԱՂՋԻԿ ԵՐԵԽԱՅԻ  ԿԱՐԴԻԳԱՆՆԵՐ  ԲԱՄԲԱԿԵ ՄԱՆՎԱԾՔԻՑ  ՄԻՆՉԵՎ 86 ՍՄ  ՀԱՍԱԿ ՈՒՆԵՑՈՂ </t>
  </si>
  <si>
    <t>40000002636</t>
  </si>
  <si>
    <t>40000002634</t>
  </si>
  <si>
    <t>40000002633</t>
  </si>
  <si>
    <t>40000002632</t>
  </si>
  <si>
    <t>40000002631</t>
  </si>
  <si>
    <t>40000002630</t>
  </si>
  <si>
    <t>40000002629</t>
  </si>
  <si>
    <t>40000002628</t>
  </si>
  <si>
    <t>40000002627</t>
  </si>
  <si>
    <t>40000002626</t>
  </si>
  <si>
    <t>40000002625</t>
  </si>
  <si>
    <t>40000002624</t>
  </si>
  <si>
    <t>40000002623</t>
  </si>
  <si>
    <t>ԱՂՋԿԱ ԿԱՄԲԻՆԻԶՈՆ ԱՅԼ ՄԱՆԱԾԱԳՈՐԾԱԿԱՆ ՆՅՈՒԹԵՐԻՑ</t>
  </si>
  <si>
    <t>40000002622</t>
  </si>
  <si>
    <t>40000002621</t>
  </si>
  <si>
    <t>40000002620</t>
  </si>
  <si>
    <t>40000002619</t>
  </si>
  <si>
    <t>40000002618</t>
  </si>
  <si>
    <t>40000002617</t>
  </si>
  <si>
    <t>40000002616</t>
  </si>
  <si>
    <t>40000002614</t>
  </si>
  <si>
    <t>40000002613</t>
  </si>
  <si>
    <t>ՏՂԱՅԻ  ՇՈՐՏ ԲԱՄԲԱԿԵ ՄԱՆՎԱԾՔԻՑ</t>
  </si>
  <si>
    <t>40000002615</t>
  </si>
  <si>
    <t>40000002612</t>
  </si>
  <si>
    <t>40000002611</t>
  </si>
  <si>
    <t>40000002610</t>
  </si>
  <si>
    <t>40000002609</t>
  </si>
  <si>
    <t>40000002608</t>
  </si>
  <si>
    <t>40000002607</t>
  </si>
  <si>
    <t>40000002606</t>
  </si>
  <si>
    <t>40000002605</t>
  </si>
  <si>
    <t>40000002604</t>
  </si>
  <si>
    <t>40000002603</t>
  </si>
  <si>
    <t>40000002602</t>
  </si>
  <si>
    <t>40000002601</t>
  </si>
  <si>
    <t>40000002600</t>
  </si>
  <si>
    <t>40000002599</t>
  </si>
  <si>
    <t>40000002598</t>
  </si>
  <si>
    <t>40000002883</t>
  </si>
  <si>
    <t>40000002882</t>
  </si>
  <si>
    <t>40000002881</t>
  </si>
  <si>
    <t>40000002880</t>
  </si>
  <si>
    <t>40000002878</t>
  </si>
  <si>
    <t>40000002879</t>
  </si>
  <si>
    <t>40000002877</t>
  </si>
  <si>
    <t>40000002876</t>
  </si>
  <si>
    <t>40000002875</t>
  </si>
  <si>
    <t>40000002874</t>
  </si>
  <si>
    <t>40000002873</t>
  </si>
  <si>
    <t>40000002872</t>
  </si>
  <si>
    <t>40000002871</t>
  </si>
  <si>
    <t>40000002870</t>
  </si>
  <si>
    <t>40000002869</t>
  </si>
  <si>
    <t>40000002597</t>
  </si>
  <si>
    <t>40000002596</t>
  </si>
  <si>
    <t>40000002595</t>
  </si>
  <si>
    <t>40000002594</t>
  </si>
  <si>
    <t>40000002593</t>
  </si>
  <si>
    <t>40000002592</t>
  </si>
  <si>
    <t>40000002591</t>
  </si>
  <si>
    <t>40000002590</t>
  </si>
  <si>
    <t>40000002589</t>
  </si>
  <si>
    <t>40000002588</t>
  </si>
  <si>
    <t>40000002587</t>
  </si>
  <si>
    <t>40000002586</t>
  </si>
  <si>
    <t>40000002585</t>
  </si>
  <si>
    <t>40000002584</t>
  </si>
  <si>
    <t>40000002583</t>
  </si>
  <si>
    <t>40000002582</t>
  </si>
  <si>
    <t>40000002581</t>
  </si>
  <si>
    <t>40000002580</t>
  </si>
  <si>
    <t>40000002578</t>
  </si>
  <si>
    <t>40000002579</t>
  </si>
  <si>
    <t>40000002577</t>
  </si>
  <si>
    <t>40000002576</t>
  </si>
  <si>
    <t>40000002575</t>
  </si>
  <si>
    <t xml:space="preserve">ՏՂԱ ԵՐԵԽԱՅԻ  ԿԱՄԲԻՆԻԶՈՆՆԵՐ  ԲԱՄԲԱԿԵ ՄԱՆՎԱԾՔԻՑ  ՄԻՆՉԵՎ 86 ՍՄ  ՀԱՍԱԿ ՈՒՆԵՑՈՂ </t>
  </si>
  <si>
    <t>40000002574</t>
  </si>
  <si>
    <t>40000002573</t>
  </si>
  <si>
    <t>40000002572</t>
  </si>
  <si>
    <t>40000002571</t>
  </si>
  <si>
    <t>40000002570</t>
  </si>
  <si>
    <t>40000002569</t>
  </si>
  <si>
    <t>40000002568</t>
  </si>
  <si>
    <t>40000002567</t>
  </si>
  <si>
    <t>40000002566</t>
  </si>
  <si>
    <t>40000002565</t>
  </si>
  <si>
    <t>40000002564</t>
  </si>
  <si>
    <t>40000002563</t>
  </si>
  <si>
    <t>ԱՂՋԿԱ ԺԻԼԵՏ ԲԱՄԲԱԿԵ  ՄԱՆՎԱԾՔԻՑ</t>
  </si>
  <si>
    <t>40000002562</t>
  </si>
  <si>
    <t>40000002561</t>
  </si>
  <si>
    <t>40000002560</t>
  </si>
  <si>
    <t>40000002559</t>
  </si>
  <si>
    <t>40000002558</t>
  </si>
  <si>
    <t>40000002557</t>
  </si>
  <si>
    <t>40000002556</t>
  </si>
  <si>
    <t>40000002555</t>
  </si>
  <si>
    <t>40000002554</t>
  </si>
  <si>
    <t>40000002553</t>
  </si>
  <si>
    <t>ԱՂՋԿԱ  ԿԱՄԲԻՆԻԶՈՆՆԵՐ   ԲԱՄԲԱԿԵ ՄԱՆՎԱԾՔԻՑ 1 ՀԱՎԱՔԱԾՈՒ 2 ՀԱՏԻՑ</t>
  </si>
  <si>
    <t>40000002552</t>
  </si>
  <si>
    <t>40000002551</t>
  </si>
  <si>
    <t>40000002550</t>
  </si>
  <si>
    <t>40000002549</t>
  </si>
  <si>
    <t>40000002548</t>
  </si>
  <si>
    <t>40000002546</t>
  </si>
  <si>
    <t>ԱՂՋԿԱ  ԶՈՒԳԱԳՈՒԼՊԱՆԵՐ ՍԻՆԹԵՏԻԿ ԹԵԼԵՐԻՑ</t>
  </si>
  <si>
    <t>40000002547</t>
  </si>
  <si>
    <t>40000002545</t>
  </si>
  <si>
    <t>40000002544</t>
  </si>
  <si>
    <t>40000002542</t>
  </si>
  <si>
    <t>40000002543</t>
  </si>
  <si>
    <t>40000002541</t>
  </si>
  <si>
    <t>40000002519</t>
  </si>
  <si>
    <t>40000002518</t>
  </si>
  <si>
    <t>40000002517</t>
  </si>
  <si>
    <t>40000002540</t>
  </si>
  <si>
    <t>40000002539</t>
  </si>
  <si>
    <t>40000002538</t>
  </si>
  <si>
    <t>40000002537</t>
  </si>
  <si>
    <t>40000002536</t>
  </si>
  <si>
    <t>40000002535</t>
  </si>
  <si>
    <t>40000002534</t>
  </si>
  <si>
    <t>40000002533</t>
  </si>
  <si>
    <t>40000002532</t>
  </si>
  <si>
    <t>40000002531</t>
  </si>
  <si>
    <t>40000002530</t>
  </si>
  <si>
    <t>40000002529</t>
  </si>
  <si>
    <t>40000002528</t>
  </si>
  <si>
    <t>40000002527</t>
  </si>
  <si>
    <t>40000002526</t>
  </si>
  <si>
    <t>40000002525</t>
  </si>
  <si>
    <t>40000002524</t>
  </si>
  <si>
    <t>40000002523</t>
  </si>
  <si>
    <t>40000002522</t>
  </si>
  <si>
    <t>40000002521</t>
  </si>
  <si>
    <t>40000002520</t>
  </si>
  <si>
    <t xml:space="preserve">ԱՂՋԿԱ ԳՈՒԼՊԱ ԲԱՄԲԱԿԵ ՄԱՆՎԱԾՔԻՑ </t>
  </si>
  <si>
    <t>40000002516</t>
  </si>
  <si>
    <t>40000002510</t>
  </si>
  <si>
    <t>40000002484</t>
  </si>
  <si>
    <t>C&amp;A</t>
  </si>
  <si>
    <t>40000002483</t>
  </si>
  <si>
    <t>40000002482</t>
  </si>
  <si>
    <t>40000002481</t>
  </si>
  <si>
    <t>40000002480</t>
  </si>
  <si>
    <t>40000002479</t>
  </si>
  <si>
    <t>40000002478</t>
  </si>
  <si>
    <t>40000002477</t>
  </si>
  <si>
    <t>40000002476</t>
  </si>
  <si>
    <t>40000002475</t>
  </si>
  <si>
    <t>40000002474</t>
  </si>
  <si>
    <t>40000002473</t>
  </si>
  <si>
    <t>40000002472</t>
  </si>
  <si>
    <t>40000002471</t>
  </si>
  <si>
    <t>40000002470</t>
  </si>
  <si>
    <t>40000002515</t>
  </si>
  <si>
    <t>40000002514</t>
  </si>
  <si>
    <t>40000002513</t>
  </si>
  <si>
    <t>40000002512</t>
  </si>
  <si>
    <t>40000002511</t>
  </si>
  <si>
    <t>40000002509</t>
  </si>
  <si>
    <t>40000002508</t>
  </si>
  <si>
    <t>40000002507</t>
  </si>
  <si>
    <t>40000002506</t>
  </si>
  <si>
    <t>40000002505</t>
  </si>
  <si>
    <t>40000002504</t>
  </si>
  <si>
    <t>40000002503</t>
  </si>
  <si>
    <t>40000002502</t>
  </si>
  <si>
    <t>40000002501</t>
  </si>
  <si>
    <t>ՏՂՄԱՐԴՈՒ ԺԻԼԵՏ ՔԻՄԻԱԿԱՆ ԹԵԼԵՐԻՑ</t>
  </si>
  <si>
    <t>40000002500</t>
  </si>
  <si>
    <t>40000002499</t>
  </si>
  <si>
    <t>40000002498</t>
  </si>
  <si>
    <t>40000002497</t>
  </si>
  <si>
    <t>40000002496</t>
  </si>
  <si>
    <t>40000002495</t>
  </si>
  <si>
    <t>40000002494</t>
  </si>
  <si>
    <t>40000002493</t>
  </si>
  <si>
    <t>40000002492</t>
  </si>
  <si>
    <t>40000002491</t>
  </si>
  <si>
    <t>40000002490</t>
  </si>
  <si>
    <t>ՏՂՄԱՐԴՈՒ  ԺԻԼԵՏ ԲԱՄԲԱԿԵ ՄԱՆՎԱԾՔԻՑ</t>
  </si>
  <si>
    <t>40000002489</t>
  </si>
  <si>
    <t>40000002488</t>
  </si>
  <si>
    <t xml:space="preserve">ՏՂԱՄԱՐԴՈՒ  ԲԱՃԿՈՆՆԵՐ ԲՐԴԵ  ՄԱՆՎԱԾՔԻՑ  </t>
  </si>
  <si>
    <t>40000002487</t>
  </si>
  <si>
    <t>40000002486</t>
  </si>
  <si>
    <t>40000002485</t>
  </si>
  <si>
    <t>40000002469</t>
  </si>
  <si>
    <t>ԿԱՆԱՑԻ ՊԻՋԱԿ ՍԻՆԹԵՏԻԿ ԹԵԼԵՐԻՑ</t>
  </si>
  <si>
    <t>40000002468</t>
  </si>
  <si>
    <t>40000002467</t>
  </si>
  <si>
    <t>40000002466</t>
  </si>
  <si>
    <t>40000002465</t>
  </si>
  <si>
    <t>40000002464</t>
  </si>
  <si>
    <t>40000002463</t>
  </si>
  <si>
    <t>40000002462</t>
  </si>
  <si>
    <t>40000002461</t>
  </si>
  <si>
    <t>40000002460</t>
  </si>
  <si>
    <t>ԿԱՆԱՑԻ  ՇԱՐՖ ՍԻՆԹԵՏԻԿ ԹԵԼԵՐԻՑ</t>
  </si>
  <si>
    <t>40000002459</t>
  </si>
  <si>
    <t>40000002458</t>
  </si>
  <si>
    <t>40000002457</t>
  </si>
  <si>
    <t>40000002456</t>
  </si>
  <si>
    <t>40000002455</t>
  </si>
  <si>
    <t>40000002454</t>
  </si>
  <si>
    <t>40000002453</t>
  </si>
  <si>
    <t>40000002452</t>
  </si>
  <si>
    <t>40000002451</t>
  </si>
  <si>
    <t>40000002450</t>
  </si>
  <si>
    <t>40000002449</t>
  </si>
  <si>
    <t>40000002448</t>
  </si>
  <si>
    <t>40000002447</t>
  </si>
  <si>
    <t>40000002446</t>
  </si>
  <si>
    <t>40000002445</t>
  </si>
  <si>
    <t>40000002444</t>
  </si>
  <si>
    <t>40000002443</t>
  </si>
  <si>
    <t>40000002442</t>
  </si>
  <si>
    <t>40000002441</t>
  </si>
  <si>
    <t>40000002440</t>
  </si>
  <si>
    <t>40000002439</t>
  </si>
  <si>
    <t>40000002438</t>
  </si>
  <si>
    <t>40000002437</t>
  </si>
  <si>
    <t>40000002436</t>
  </si>
  <si>
    <t>40000002435</t>
  </si>
  <si>
    <t>40000002434</t>
  </si>
  <si>
    <t>40000002433</t>
  </si>
  <si>
    <t>40000002432</t>
  </si>
  <si>
    <t>40000002431</t>
  </si>
  <si>
    <t>40000002430</t>
  </si>
  <si>
    <t>40000002429</t>
  </si>
  <si>
    <t>40000002428</t>
  </si>
  <si>
    <t>40000002427</t>
  </si>
  <si>
    <t>40000002426</t>
  </si>
  <si>
    <t>40000002425</t>
  </si>
  <si>
    <t>40000002424</t>
  </si>
  <si>
    <t>40000002423</t>
  </si>
  <si>
    <t>40000002422</t>
  </si>
  <si>
    <t>40000002421</t>
  </si>
  <si>
    <t>40000002420</t>
  </si>
  <si>
    <t>40000002419</t>
  </si>
  <si>
    <t>40000002418</t>
  </si>
  <si>
    <t>40000002417</t>
  </si>
  <si>
    <t>40000002416</t>
  </si>
  <si>
    <t>40000002415</t>
  </si>
  <si>
    <t>40000002414</t>
  </si>
  <si>
    <t>40000002413</t>
  </si>
  <si>
    <t>40000002412</t>
  </si>
  <si>
    <t>40000002411</t>
  </si>
  <si>
    <t>40000002410</t>
  </si>
  <si>
    <t>40000002407</t>
  </si>
  <si>
    <t>40000002408</t>
  </si>
  <si>
    <t>40000002409</t>
  </si>
  <si>
    <t>40000002406</t>
  </si>
  <si>
    <t>40000002405</t>
  </si>
  <si>
    <t>40000002404</t>
  </si>
  <si>
    <t>40000002403</t>
  </si>
  <si>
    <t>ԿԱՆԱՑԻ ԳԼԽԱՐԿՆԵՐ ՔԻՄԻԱԿԱՆ ԹԵԼԵՐԻՑ</t>
  </si>
  <si>
    <t>40000002402</t>
  </si>
  <si>
    <t>40000002400</t>
  </si>
  <si>
    <t>40000002399</t>
  </si>
  <si>
    <t>40000002401</t>
  </si>
  <si>
    <t>40000002398</t>
  </si>
  <si>
    <t>40000002397</t>
  </si>
  <si>
    <t>40000002396</t>
  </si>
  <si>
    <t>40000002395</t>
  </si>
  <si>
    <t>40000002394</t>
  </si>
  <si>
    <t>40000002393</t>
  </si>
  <si>
    <t>40000002392</t>
  </si>
  <si>
    <t>40000002391</t>
  </si>
  <si>
    <t>40000002390</t>
  </si>
  <si>
    <t>40000002389</t>
  </si>
  <si>
    <t>40000002388</t>
  </si>
  <si>
    <t>40000002387</t>
  </si>
  <si>
    <t xml:space="preserve">ԿԱՆԱՑԻ ԺԱԿԵՏ ԱՅԼ ՄԱՆԱԾԱԳՈՐԾԱԿԱՆ ՆՅՈՒԹԵՐԻՑ </t>
  </si>
  <si>
    <t>40000002386</t>
  </si>
  <si>
    <t>40000002385</t>
  </si>
  <si>
    <t>ՏՂԱՄԱՐԴՈՒ  ԳԼԽԱՐԿ ՔԻՄԻԱԿԱՆ ԹԵԼԵՐԻՑ</t>
  </si>
  <si>
    <t>40000002384</t>
  </si>
  <si>
    <t>40000002383</t>
  </si>
  <si>
    <t>ԿԱՆԱՑԻ ՀՈՒԴԻ ԲԱՄԲԱԿԵ ՄԱՆՎԱԾՔԻՑ</t>
  </si>
  <si>
    <t>40000002382</t>
  </si>
  <si>
    <t>40000002381</t>
  </si>
  <si>
    <t>40000002380</t>
  </si>
  <si>
    <t>40000002379</t>
  </si>
  <si>
    <t>40000002378</t>
  </si>
  <si>
    <t>40000002377</t>
  </si>
  <si>
    <t>40000002376</t>
  </si>
  <si>
    <t>ՏՂԱՄԱՐԴՈՒ  ԳՈՏԻ ԱՐՀԵՍՏԱԿԱՆ  ԿԱՇՎԻՑ</t>
  </si>
  <si>
    <t>40000002375</t>
  </si>
  <si>
    <t>ԿԱՆԱՑԻ ԿԱՐԴԻԳԱՆ ՔԻՄԻԱԿԱՆ ԹԵԼԵՐԻՑ</t>
  </si>
  <si>
    <t xml:space="preserve">ԿԱՆԱՑԻ  ՇԱՊԻԿ ՔԻՄԻԱԿԱՆ ԹԵԼԵՐԻՑ </t>
  </si>
  <si>
    <t xml:space="preserve">ԿԱՆԱՑԻ ԳՈՏԻ ՄԱՆԱԾԱԳՈՐԾԱԿԱՆ ՆՅՈՒԹԵՐԻՑ </t>
  </si>
  <si>
    <t>60000001149</t>
  </si>
  <si>
    <t xml:space="preserve">ԿԱՆԱՑԻ ԲԱՐՁՐԱԿՐՈՒՆԿ ԿՈՇԻԿ ՏԵՔՏՍԻԼԵ ԵՐԵՍԱՄԱՍՈՎ ՊՈԼԻՄԵՐԱՅԻՆ ԿՈՇԿԱՏԱԿՈՎ </t>
  </si>
  <si>
    <t xml:space="preserve">ԿԱՆԱՑԻ ԲԱՐՁՐԱԿՐՈՒՆԿ ԿՈՇԻԿԵՐ ՏԵՔՏՍԻԼԵ ԵՐԵՍԱՄԱՍՈՎ ՊՈԼԻՄԵՐԱՅԻՆ ԿՈՇԿԱՏԱԿՈՎ </t>
  </si>
  <si>
    <t xml:space="preserve">ԿԱՆԱՑԻ  ԿՈՇԻԿՆԵՐ ԲՆԱԿԱՆ ԶԱՄՇԵ  ԵՐԵՍԱՄԱՍՈՎ , ՊՈԼԻՄԵՐԱՅԻՆ ԿՈՇԿԱՏԱԿՈՎ  </t>
  </si>
  <si>
    <t xml:space="preserve">ԿԱՆԱՑԻ ՊԱՅՈՒՍԱԿՆԵՐ ԱՐՀԵՍՏԱԿԱՆ ԿԱՇՎԻՑ </t>
  </si>
  <si>
    <t>Brown</t>
  </si>
  <si>
    <t>ԿԱՆԱՑԻ ՇՐՋԱԶԳԵՍՏ ՍԻՆԹԵՏԻԿ ԹԵԼԵՐԻՑ</t>
  </si>
  <si>
    <t>11-12years</t>
  </si>
  <si>
    <t>36-32</t>
  </si>
  <si>
    <t>Navy Blue</t>
  </si>
  <si>
    <t>Beige</t>
  </si>
  <si>
    <t>Gray</t>
  </si>
  <si>
    <t>Khaki</t>
  </si>
  <si>
    <t>8-10years</t>
  </si>
  <si>
    <t>Teal</t>
  </si>
  <si>
    <t>Orange</t>
  </si>
  <si>
    <t>Cream</t>
  </si>
  <si>
    <t>Silver</t>
  </si>
  <si>
    <t>Red</t>
  </si>
  <si>
    <t>ԿԱՆԱՑԻ ՀՈՂԱԹԱՓ ԱՐՀԵՍՏԱԿԱՆ ԿԱՇՎԵ ԵՐԵՍԱՄԱՍՈՎ ՊՈԼԻՄԵՐԱՅԻՆ ԿՈՇԿԱՏԱԿՈՎ</t>
  </si>
  <si>
    <t>ԿԱՆԱՑԻ  ՇՈՐՏԵՐ ԲԱՄԲԱԿԵ ՄԱՆՎԱԾՔԻՑ 1 ՀԱՎԱՔԱԾՈՒ 2 ՀԱՏԻՑ</t>
  </si>
  <si>
    <t>No</t>
  </si>
  <si>
    <t>ID code</t>
  </si>
  <si>
    <t>Season</t>
  </si>
  <si>
    <t>Pieces</t>
  </si>
  <si>
    <t>TAKACU</t>
  </si>
  <si>
    <t>Ձմեռ</t>
  </si>
  <si>
    <t>Աշուն</t>
  </si>
  <si>
    <t>Ամառ</t>
  </si>
  <si>
    <t>poilmer</t>
  </si>
  <si>
    <t>Գարուն</t>
  </si>
  <si>
    <t>polimer</t>
  </si>
  <si>
    <t>retin</t>
  </si>
  <si>
    <t>all seasons</t>
  </si>
  <si>
    <t>textile/silicone</t>
  </si>
  <si>
    <t>textile</t>
  </si>
  <si>
    <t>set 2</t>
  </si>
  <si>
    <t>2 set</t>
  </si>
  <si>
    <t>ամառ</t>
  </si>
  <si>
    <t>աշուն</t>
  </si>
  <si>
    <t>գարուն</t>
  </si>
  <si>
    <t>ձմեռ</t>
  </si>
  <si>
    <t>6ամս</t>
  </si>
  <si>
    <t>բեժ</t>
  </si>
  <si>
    <t>18ամս</t>
  </si>
  <si>
    <t>2տ</t>
  </si>
  <si>
    <t>36ամս</t>
  </si>
  <si>
    <t>9ամս</t>
  </si>
  <si>
    <t>12ամս</t>
  </si>
  <si>
    <t>7-8տ</t>
  </si>
  <si>
    <t>1ամս</t>
  </si>
  <si>
    <t>3ամս</t>
  </si>
  <si>
    <t>1տ</t>
  </si>
  <si>
    <t>24ամս</t>
  </si>
  <si>
    <t>13-14տ</t>
  </si>
  <si>
    <t>ծաղկավոր</t>
  </si>
  <si>
    <t>50ամս</t>
  </si>
  <si>
    <t>2տար</t>
  </si>
  <si>
    <t>1-8տ</t>
  </si>
  <si>
    <t>8-9տ</t>
  </si>
  <si>
    <t>12տ</t>
  </si>
  <si>
    <t>2-3տ</t>
  </si>
  <si>
    <t>10-11տ</t>
  </si>
  <si>
    <t>0ամս</t>
  </si>
  <si>
    <t>24 ամս</t>
  </si>
  <si>
    <t>7-8 տ</t>
  </si>
  <si>
    <t>9 ամս</t>
  </si>
  <si>
    <t>3 ամս</t>
  </si>
  <si>
    <t xml:space="preserve">9 ամս </t>
  </si>
  <si>
    <t>6 ամս</t>
  </si>
  <si>
    <t>36 ամս</t>
  </si>
  <si>
    <t>18 ամս</t>
  </si>
  <si>
    <t>4-5 տ</t>
  </si>
  <si>
    <t>1 տ</t>
  </si>
  <si>
    <t>11-12 տ</t>
  </si>
  <si>
    <t xml:space="preserve">12-13տ </t>
  </si>
  <si>
    <t>6-7 տ</t>
  </si>
  <si>
    <t>9-10 տ</t>
  </si>
  <si>
    <t>3-4 տ</t>
  </si>
  <si>
    <t>10-11 տ</t>
  </si>
  <si>
    <t>2 տ</t>
  </si>
  <si>
    <t>5-6 տ</t>
  </si>
  <si>
    <t>2-3 տ</t>
  </si>
  <si>
    <t>12 ամս</t>
  </si>
  <si>
    <t>12-13 տ</t>
  </si>
  <si>
    <t>1 ամս</t>
  </si>
  <si>
    <t>13-14 տ</t>
  </si>
  <si>
    <t>26 ամս</t>
  </si>
  <si>
    <t xml:space="preserve">գույնզգույն </t>
  </si>
  <si>
    <t>մանուշակագույն</t>
  </si>
  <si>
    <t>0 ամս</t>
  </si>
  <si>
    <t>12-14 ամս</t>
  </si>
  <si>
    <t>16 տ</t>
  </si>
  <si>
    <t>մոխրագույն</t>
  </si>
  <si>
    <t>3-6 ամս</t>
  </si>
  <si>
    <t>0-3 ամս</t>
  </si>
  <si>
    <t>գույնզգույն</t>
  </si>
  <si>
    <t>6XL</t>
  </si>
  <si>
    <t xml:space="preserve">մոխրագույն </t>
  </si>
  <si>
    <t xml:space="preserve">սև </t>
  </si>
  <si>
    <t>ոսկեգույն</t>
  </si>
  <si>
    <t>5XL</t>
  </si>
  <si>
    <t>շականակագույն</t>
  </si>
  <si>
    <t>4XL</t>
  </si>
  <si>
    <t>կաթնագույն</t>
  </si>
  <si>
    <t>Բոլոր</t>
  </si>
  <si>
    <t>մուգ բեժ</t>
  </si>
  <si>
    <t>սպիտակ/գույնզգույն</t>
  </si>
  <si>
    <t>խակի կանաչ</t>
  </si>
  <si>
    <t>երկգույն</t>
  </si>
  <si>
    <t>վարդագույն/գույնզգույն</t>
  </si>
  <si>
    <t>մանուշակագույն/գույնզգույն</t>
  </si>
  <si>
    <t>XS/M</t>
  </si>
  <si>
    <t>մուգ կապույտ/գույնզգույն</t>
  </si>
  <si>
    <t>երկգույն/գույնզգույն</t>
  </si>
  <si>
    <t>Գարուն/Ամառ</t>
  </si>
  <si>
    <t>X</t>
  </si>
  <si>
    <t xml:space="preserve">վարդագույն </t>
  </si>
  <si>
    <t>երկնագույն</t>
  </si>
  <si>
    <t>Summer</t>
  </si>
  <si>
    <t>CHINA (PEOPLES REP.)</t>
  </si>
  <si>
    <t>Autumn</t>
  </si>
  <si>
    <t>Spring</t>
  </si>
  <si>
    <t>All Seasons</t>
  </si>
  <si>
    <t>Winter</t>
  </si>
  <si>
    <t>ԿՈԴ</t>
  </si>
  <si>
    <t>ԱՆՈՒՆ</t>
  </si>
  <si>
    <t>ՊԱԼԼԵՏ</t>
  </si>
  <si>
    <t>ՏԵՂ</t>
  </si>
  <si>
    <t xml:space="preserve">Նետտո ԿԳ </t>
  </si>
  <si>
    <t>ԲՐՈՒՏՏՈ ԿԳ</t>
  </si>
  <si>
    <t>Նետտո քաշ ԶՆՆՈՒՄ</t>
  </si>
  <si>
    <t>Ընդհանուր քաշ ԶՆՆՈՒՄ</t>
  </si>
  <si>
    <t>UNIT EURO</t>
  </si>
  <si>
    <t>TOTAL EURO</t>
  </si>
  <si>
    <t>ԿԱՆԱՑԻ ԱՆՋՐԱՆՑԻԿ ԹԻԿՆՈՑ</t>
  </si>
  <si>
    <t>ԳՈՐԳ ՊՎՔ-ԻՑ ՅՈԳԱՅԻ</t>
  </si>
  <si>
    <t>ԿԱՆԱՑԻ ՊԱՅՈՒՍԱԿ ԱՐՀԵՍՏԱԿԱՆ ԿԱՇՎԻՑ</t>
  </si>
  <si>
    <t>ԿԱՆԱՑԻ ՊԱՅՈՒՍԱԿՆԵՐ ԱՐՀԵՍՏԱԿԱՆ ԿԱՇՎԻՑ</t>
  </si>
  <si>
    <t>ՏՂԱՄԱՐԴՈՒ ՊԱՅՈՒՍԱԿՆԵՐ ԱՐՀԵՍՏԱԿԱՆ ԿԱՇՎԻՑ</t>
  </si>
  <si>
    <t>ԿԱՆԱՑԻ ՊԱՅՈՒՍԱԿՆԵՐ ՄԱՆԱԾԱԳՈՐԾԱԿԱՆ ՆՅՈՒԹԵՐԻՑ</t>
  </si>
  <si>
    <t>ՏՂԱՄԱՐԴՈՒ ՈՒՍԱՊԱՅՈՒՍԱԿՆԵՐ ՄԱՆԱԾԱԳՈՐԾԱԿԱՆ ՆՅՈՒԹԵՐԻՑ</t>
  </si>
  <si>
    <t>ՏՂԱՅԻ ՊԱՅՈՒՍԱԿ ՄԱՆԱԾԱԳՈՐԾԱԿԱՆ ՆՅՈՒԹԵՐԻՑ</t>
  </si>
  <si>
    <t>ՏՂԱՄԱՐԴՈՒ ԴՐԱՄԱՊԱՆԱԿՆԵՐ ՔԱՐՏԵՐԻ ՀԱՄԱՐ ԲՆԱԿԱՆ ԿԱՇՎԻՑ</t>
  </si>
  <si>
    <t>ՀԵՌԱԽՈՍԻ ՊԱՏՅԱՆՆԵՐ ՊԼ․ 3 ՀԱՎԱՔԱԾՈՒ 2 ՀԱՏԻՑ 6 ՀԱՏ</t>
  </si>
  <si>
    <t>ԱՌԱՆՑ ՄԱԿՆՇՄԱՆ</t>
  </si>
  <si>
    <t>ՏՂԱՄԱՐԴՈՒ ԳՈՏԻՆԵՐ ԲՆԱԿԱՆ ԿԱՇՎԻՑ</t>
  </si>
  <si>
    <t>ՏՂԱՄԱՐԴՈՒ ՏԱԲԱՏ ԻՐ ՇԱՊԻԿՈՎ ԲԱՄԲԱԿԵ ՄԱՆՎԱԾՔԻՑ</t>
  </si>
  <si>
    <t>ՏՂԱՅԻ ՇՈՐՏ ԻՐ ՇԱՊԻԿՈՎ ԲԱՄԲԱԿԵ ՄԱՆՎԱԾՔԻՑ</t>
  </si>
  <si>
    <t>ՏՂԱՄԱՐԴՈՒ ԵՎ ՏՂԱՅԻ ԺԱԿԵՏՆԵՐ ԲԱՄԲԱԿԵ ՄԱՆՎԱԾՔԻՑ</t>
  </si>
  <si>
    <t>IDEXE, PETROL</t>
  </si>
  <si>
    <t>PETROL, S.OLIVER</t>
  </si>
  <si>
    <t>ՏՂԱՅԻ ՊԻՋԱԿՆԵՐ ԲԱՄԲԱԿԵ ՄԱՆՎԱԾՔԻՑ</t>
  </si>
  <si>
    <t>IDEXE, IDEXE.IT</t>
  </si>
  <si>
    <t>ՏՂԱՄԱՐԴՈՒ ԺԱԿԵՏ ՍԻՆԹԵՏԻԿ ԹԵԼԵՐԻՑ</t>
  </si>
  <si>
    <t>ՏՂԱՄԱՐԴՈՒ ՊԻՋԱԿ ՍԻՆԹԵՏԻԿ ԹԵԼԵՐԻՑ</t>
  </si>
  <si>
    <t>ՏՂԱՄԱՐԴՈՒ ՊԻՋԱԿՆԵՐ ՍԻՆԹԵՏԻԿ ԹԵԼԵՐԻՑ</t>
  </si>
  <si>
    <t>ՏՂԱՅԻ ՊԻՋԱԿՆԵՐ ՍԻՆԹԵՏԻԿ ԹԵԼԵՐԻՑ</t>
  </si>
  <si>
    <t>ՏՂԱՅԻ ՇՈՐՏ ԲԱՄԲԱԿԵ ՄԱՆՎԱԾՔԻՑ</t>
  </si>
  <si>
    <t>ՏՂԱՅԻ ՇՈՐՏԵՐ ԲԱՄԲԱԿԵ ՄԱՆՎԱԾՔԻՑ</t>
  </si>
  <si>
    <t>IDEXE, IDEXE.IT, S.OLIVER</t>
  </si>
  <si>
    <t>ՏՂԱՄԱՐԴՈՒ ՇՈՐՏ ՍԻՆԹԵՏԻԿ ԹԵԼԵՐԻՑ</t>
  </si>
  <si>
    <t>ՏՂԱՄԱՐԴՈՒ ՇՈՐՏԵՐ ՍԻՆԹԵՏԻԿ ԹԵԼԵՐԻՑ</t>
  </si>
  <si>
    <t>DEFACTO, DE FACTO</t>
  </si>
  <si>
    <t>ՏՂԱՅԻ ՇՈՐՏ ՍԻՆԹԵՏԻԿ ԹԵԼԵՐԻՑ</t>
  </si>
  <si>
    <t>ՏՂԱՅԻ ՇՈՐՏԵՐ ՍԻՆԹԵՏԻԿ ԹԵԼԵՐԻՑ</t>
  </si>
  <si>
    <t>ՏՂԱՄԱՐԴՈՒ ՇՈՐՏ ԱՅԼ ՄԱՆԱԾԱԳՈՐԾԱԿԱՆ ՆՅՈՒԹԵՐԻՑ</t>
  </si>
  <si>
    <t>ՏՂԱՅԻ ՇՈՐՏ ՎՈՒՇԵ ՄԱՆՎԱԾՔԻՑ</t>
  </si>
  <si>
    <t>ԿԱՆԱՑԻ ՇՈՐՏ ԻՐ ՏՈՊ -ՇԱՊԻԿՈՎ ԲԱՄԲԱԿԵ ՄԱՆՎԱԾՔԻՑ</t>
  </si>
  <si>
    <t>ԿԱՆԱՑԻ ՏԱԲԱՏ ԻՐ ՇԱՊԻԿՈՎ ԲԱՄԲԱԿԵ ՄԱՆՎԱԾՔԻՑ</t>
  </si>
  <si>
    <t>ԿԱՆԱՑԻ ՇԱՊԻԿ, ՏԱԲԱՏ ԵՎ ԳԼԽԱՐԿ ՍԻՆԹԵՏԻԿ ԹԵԼԵՐԻՑ</t>
  </si>
  <si>
    <t>ԱՂՋԿԱ ԺԱԿԵՏՆԵՐ ԲԱՄԲԱԿԵ ՄԱՆՎԱԾՔԻՑ</t>
  </si>
  <si>
    <t>RINASCIMENTO</t>
  </si>
  <si>
    <t>ԿԱՆԱՑԻ ԺԱԿԵՏ ՍԻՆԹԵՏԻԿ ԹԵԼԵՐԻՑ</t>
  </si>
  <si>
    <t>ԿԱՆԱՑԻ ԺԱԿԵՏՆԵՐ ՍԻՆԹԵՏԻԿ ԹԵԼԵՐԻՑ</t>
  </si>
  <si>
    <t>RINASCIMENTO, RINA, LIU.JO</t>
  </si>
  <si>
    <t>ԿԱՆԱՑԻ ԺԱԿԵՏ ԱՅԼ ՄԱՆԱԾԱԳՈՐԾԱԿԱՆ ՆՅՈՒԹԵՐԻՑ</t>
  </si>
  <si>
    <t>RINA, RINASCIMENTO</t>
  </si>
  <si>
    <t>IDEXE, ASOS, COLLUSION, DE FACTO, TOMTAILOR</t>
  </si>
  <si>
    <t>IDEXE, IDEXE.IT, ASOS, QED LONDON, EDITED, URBAN REVIVO, GLAMOROUS, MISS SELFRIDGE</t>
  </si>
  <si>
    <t>ԿԱՆԱՑԻ ՇՐՋԱԶԳԵՍՏ ԲԱՄԲԱԿԵ ՄԱՆՎԱԾՔԻՑ</t>
  </si>
  <si>
    <t>ԿԱՆԱՑԻ ՇՐՋԱԶԳԵՍՏՆԵՐ ԲԱՄԲԱԿԵ ՄԱՆՎԱԾՔԻՑ</t>
  </si>
  <si>
    <t>ASOS, INFLUENCE</t>
  </si>
  <si>
    <t>RINA, RINASCIMENTO, ASOS, DE FACTO</t>
  </si>
  <si>
    <t>ԿԱՆԱՑԻ ՋԻՆՍԵ ՇՐՋԱԶԳԵՍՏ ԲԱՄԲԱԿԵ ՄԱՆՎԱԾՔԻՑ</t>
  </si>
  <si>
    <t>ԿԱՆԱՑԻ ԵՎ ԱՂՋԿԱ ՇՐՋԱԶԳԵՍՏՆԵՐ ՍԻՆԹԵՏԻԿ ԹԵԼԵՐԻՑ</t>
  </si>
  <si>
    <t>ASOS, IDEXE, IDEXE.IT, MOTEL, PIMKIE, WILD LOVERS, BRAVE SOUL, LIQUORISH, LOST INK, MISSGUIDED, DE FACTO</t>
  </si>
  <si>
    <t>ԿԱՆԱՑԻ ՇՐՋԱԶԳԵՍՏ ՑԱՆՑԱՅԻՆ ՍԻՆԹԵՏԻԿ ԹԵԼԵՐԻՑ</t>
  </si>
  <si>
    <t>ԿԱՆԱՑԻ ՇՐՋԱԶԳԵՍՏՆԵՐ ՍԻՆԹԵՏԻԿ ԹԵԼԵՐԻՑ</t>
  </si>
  <si>
    <t>ASOS, TFNC</t>
  </si>
  <si>
    <t>ASOS, RINA, INFLUENCE, VIOLET ROMANCE, HOPE&amp;IVY, VOILET ROMANCE, COLLUSION</t>
  </si>
  <si>
    <t xml:space="preserve">RINASCIMENTO, RINA, </t>
  </si>
  <si>
    <t>ASOS, PUBLIC DESIRE</t>
  </si>
  <si>
    <t>ASOS, TOPSHOP</t>
  </si>
  <si>
    <t>ASOS, DESIGUAL</t>
  </si>
  <si>
    <t>DEFACTO, RINASCIMENTO, ASOS, ASYOU, WEDNESDAY'S GIRL, DE FACTO</t>
  </si>
  <si>
    <t>ASOS, COLLUSION, TWISTED WUNDER</t>
  </si>
  <si>
    <t>ԱՂՋԿԱ ՇՐՋԱԶԳԵՍՏՆԵՐ ՎՈՒՇԵ ՄԱՆՎԱԾՔԻՑ</t>
  </si>
  <si>
    <t>ԿԱՆԱՑԻ ԵՎ ԱՂՋԿԱ ՇՐՋԱԶԳԵՍՏՆԵՐ ԱՅԼ ՄԱՆԱԾԱԳՈՐԾԱԿԱՆ ՆՅՈՒԹԵՐԻՑ</t>
  </si>
  <si>
    <t>IDEXE, IDEXE.IT, URBAN BLISS, ASOS, ENVII</t>
  </si>
  <si>
    <t>ԿԱՆԱՑԻ ԵՐԵԿՈՅԱՆ ՇՐՋԱԶԳԵՍՏՆԵՐ ԱՅԼ ՄԱՆԱԾԱԳՈՐԾԱԿԱՆ ՆՅՈՒԹԵՐԻՑ</t>
  </si>
  <si>
    <t>ԿԱՆԱՑԻ ՇՐՋԱԶԳԵՍՏ ԱՅԼ ՄԱՆԱԾԱԳՈՐԾԱԿԱՆ ՆՅՈՒԹԵՐԻՑ</t>
  </si>
  <si>
    <t>ԿԱՆԱՑԻ ՇՐՋԱԶԳԵՍՏՆԵՐ ԱՅԼ ՄԱՆԱԾԱԳՈՐԾԱԿԱՆ ՆՅՈՒԹԵՐԻՑ</t>
  </si>
  <si>
    <t>ASOS, RINA</t>
  </si>
  <si>
    <t>RINA, RINASCIMENTO, DE FACTO</t>
  </si>
  <si>
    <t>ԱՂՋԿԱ ԿԻՍԱՇՐՋԱԶԳԵՍՏՆԵՐ ԲԱՄԲԱԿԵ ՄԱՆՎԱԾՔԻՑ</t>
  </si>
  <si>
    <t>ԱՂՋԿԱ ՋԻՆՍԵ ԿԻՍԱՇՐՋԱԶԳԵՍՏՆԵՐ ԲԱՄԲԱԿԵ ՄԱՆՎԱԾՔԻՑ</t>
  </si>
  <si>
    <t>ԿԱՆԱՑԻ ԿԻՍԱՇՐՋԱԶԳԵՍՏ ԲԱՄԲԱԿԵ ՄԱՆՎԱԾՔԻՑ</t>
  </si>
  <si>
    <t>ԿԱՆԱՑԻ ԿԻՍԱՇՐՋԱԶԳԵՍՏՆԵՐ ԲԱՄԲԱԿԵ ՄԱՆՎԱԾՔԻՑ</t>
  </si>
  <si>
    <t>RINA, ASOS</t>
  </si>
  <si>
    <t>ԿԱՆԱՑԻ ՋԻՆՍԵ ԿԻՍԱՇՐՋԱԶԳԵՍՏ ԲԱՄԲԱԿԵ ՄԱՆՎԱԾՔԻՑ</t>
  </si>
  <si>
    <t>ԿԱՆԱՑԻ ՋԻՆՍԵ ԿԻՍԱՇՐՋԱԶԳԵՍՏՆԵՐ ԲԱՄԲԱԿԵ ՄԱՆՎԱԾՔԻՑ</t>
  </si>
  <si>
    <t>ԱՂՋԿԱ ԿԻՍԱՇՐՋԱԶԳԵՍՏՆԵՐ ՍԻՆԹԵՏԻԿ ԹԵԼԵՐԻՑ</t>
  </si>
  <si>
    <t>IDEXE, URBAN REVIVO, ONLY</t>
  </si>
  <si>
    <t>ԿԱՆԱՑԻ ԿԻՍԱՇՐՋԱԶԳԵՍՏ ՍԻՆԹԵՏԻԿ ԹԵԼԵՐԻՑ</t>
  </si>
  <si>
    <t>ԿԱՆԱՑԻ ԿԻՍԱՇՐՋԱԶԳԵՍՏՆԵՐ ՍԻՆԹԵՏԻԿ ԹԵԼԵՐԻՑ</t>
  </si>
  <si>
    <t>ASOS, ASYOU</t>
  </si>
  <si>
    <t>ԿԱՆԱՆՑԻ ԿԻՍԱՇՐՋԱԶԳԵՍՏ ԱՅԼ ՄԱՆԱԾԱԳՈՐԾԱԿԱՆ ՆՅՈՒԹԵՐԻՑ</t>
  </si>
  <si>
    <t>ԿԱՆԱՆՑԻ ԿԻՍԱՇՐՋԱԶԳԵՍՏՆԵՐ ԱՅԼ ՄԱՆԱԾԱԳՈՐԾԱԿԱՆ ՆՅՈՒԹԵՐԻՑ</t>
  </si>
  <si>
    <t>ԱՂՋԿԱ ԿԱՄԲԻՆԻԶՈՆՆԵՐ ԲԱՄԲԱԿԵ ՄԱՆՎԱԾՔԻՑ</t>
  </si>
  <si>
    <t>ԱՂՋԿԱ ԿԱՄԲԻՆԻԶՈՆՆԵՐ ԲԱՄԲԱԿԵ ՄԱՆՎԱԾՔԻՑ 1 ՀԱՎԱՔԱԾՈՒ 2 ՀԱՏԻՑ</t>
  </si>
  <si>
    <t>ԿԱՆԱՑԻ ԵՎ ԱՂՋԿԱ ՇՈՐՏԵՐ ԲԱՄԲԱԿԵ ՄԱՆՎԱԾՔԻՑ</t>
  </si>
  <si>
    <t>IDEXE, IDEXE.IT, ASOS, PUMA, S.OLIVER</t>
  </si>
  <si>
    <t>IDEXE, ASOS</t>
  </si>
  <si>
    <t>ԿԱՆԱՑԻ ՇՈՐՏ ԲԱՄԲԱԿԵ ՄԱՆՎԱԾՔԻՑ</t>
  </si>
  <si>
    <t>ԿԱՆԱՑԻ ՇՈՐՏԵՐ ԲԱՄԲԱԿԵ ՄԱՆՎԱԾՔԻՑ</t>
  </si>
  <si>
    <t>RINASCIMENTO, RINA</t>
  </si>
  <si>
    <t>RINA, RINASCIMENTO, ASYOU, ASOS, DE FACTO</t>
  </si>
  <si>
    <t>ԿԱՆԱՑԻ ՇՈՐՏԵՐ ԲԱՄԲԱԿԵ ՄԱՆՎԱԾՔԻՑ 1 ՀԱՎԱՔԱԾՈՒ 2 ՀԱՏԻՑ</t>
  </si>
  <si>
    <t>ԱՂՋԿԱ ՇՈՐՏ ՍԻՆԹԵՏԻԿ ԹԵԼԵՐԻՑ</t>
  </si>
  <si>
    <t>ԿԱՆԱՑԻ ՇՈՐՏ ՍԻՆԹԵՏԻԿ ԹԵԼԵՐԻՑ</t>
  </si>
  <si>
    <t>ԿԱՆԱՑԻ ՇՈՐՏԵՐ ՍԻՆԹԵՏԻԿ ԹԵԼԵՐԻՑ</t>
  </si>
  <si>
    <t>RINASCIMENTO, NAKD, DE FACTO</t>
  </si>
  <si>
    <t>ԿԱՆԱՑԻ ՇՈՐՏ ԱՅԼ ՄԱՆԱԾԱԳՈՐԾԱԿԱՆ ՆՅՈՒԹԵՐԻՑ</t>
  </si>
  <si>
    <t>ԿԱՆԱՑԻ ՇՈՐՏԵՐ ԱՅԼ ՄԱՆԱԾԱԳՈՐԾԱԿԱՆ ՆՅՈՒԹԵՐԻՑ</t>
  </si>
  <si>
    <t>DEFACTO, RINA, RINASCIMENTO, DE FACTO</t>
  </si>
  <si>
    <t>ՏՂԱՄԱՐԴՈՒ ԵՎ ՏՂԱՅԻ ՎԵՐՆԱՇԱՊԻԿՆԵՐ ԲԱՄԲԱԿԵ ՄԱՆՎԱԾՔԻՑ</t>
  </si>
  <si>
    <t>ՏՂԱՄԱՐԴՈՒ ՊՈԼՈ ՇԱՊԻԿ ԲԱՄԲԱԿԵ ՄԱՆՎԱԾՔԻՑ</t>
  </si>
  <si>
    <t>ՏՂԱՄԱՐԴՈՒ ՎԵՐՆԱՇԱՊԻԿ ԲԱՄԲԱԿԵ ՄԱՆՎԱԾՔԻՑ</t>
  </si>
  <si>
    <t>ՏՂԱՄԱՐԴՈՒ ՎԵՐՆԱՇԱՊԻԿՆԵՐ ԲԱՄԲԱԿԵ ՄԱՆՎԱԾՔԻՑ</t>
  </si>
  <si>
    <t>DE FACTO, PETROL</t>
  </si>
  <si>
    <t>COLLUSION, DE FACTO</t>
  </si>
  <si>
    <t>ՏՂԱՅԻ ՎԵՐՆԱՇԱՊԻԿ ԲԱՄԲԱԿԵ ՄԱՆՎԱԾՔԻՑ</t>
  </si>
  <si>
    <t>ՏՂԱՅԻ ՎԵՐՆԱՇԱՊԻԿՆԵՐ ՍԻՆԹԵՏԻԿ ԹԵԼԵՐԻՑ</t>
  </si>
  <si>
    <t>ՏՂԱՄԱՐԴՈՒ ՎԵՐՆԱՇԱՊԻԿ ԱՅԼ ՄԱՆԱԾԱԳՈՐԾԱԿԱՆ ՆՅՈՒԹԵՐԻՑ</t>
  </si>
  <si>
    <t>ՏՂԱՄԱՐԴՈՒ ՎԵՐՆԱՇԱՊԻԿՆԵՐ ԱՅԼ ՄԱՆԱԾԱԳՈՐԾԱԿԱՆ ՆՅՈՒԹԵՐԻՑ</t>
  </si>
  <si>
    <t>DEFACTO, ASOS, DE FACTO</t>
  </si>
  <si>
    <t>ԱՂՋԿԱ ՎԵՐՆԱՇԱՊԻԿՆԵՐ ԲԱՄԲԱԿԵ ՄԱՆՎԱԾՔԻՑ</t>
  </si>
  <si>
    <t>ԿԱՆԱՑԻ ԲԼՈՒԶ ԲԱՄԲԱԿԵ ՄԱՆՎԱԾՔԻՑ</t>
  </si>
  <si>
    <t>ԿԱՆԱՑԻ ԲԼՈՒԶՆԵՐ ԲԱՄԲԱԿԵ ՄԱՆՎԱԾՔԻՑ</t>
  </si>
  <si>
    <t>ԿԱՆԱՑԻ ԵՎ ԱՂՋԿԱ ԲԼՈՒԶՆԵՐ ԲԱՄԲԱԿԵ ՄԱՆՎԱԾՔԻՑ</t>
  </si>
  <si>
    <t>DE FACTO, S.OLIVER</t>
  </si>
  <si>
    <t>ԿԱՆԱՑԻ ՊՈԼՈ ՇԱՊԻԿՆԵՐ ԲԱՄԲԱԿԵ ՄԱՆՎԱՔԾԻՑ</t>
  </si>
  <si>
    <t>ԿԱՆԱՑԻ ՎԵՐՆԱՇԱՊԻԿՆԵՐ ԲԱՄԲԱԿԵ ՄԱՆՎԱԾՔԻՑ</t>
  </si>
  <si>
    <t>ASOS, DE FACTO</t>
  </si>
  <si>
    <t>ԿԱՆԱՑԻ ԲԼՈՒԶ ՔԻՄԻԱԿԱՆ ԹԵԼԵՐԻՑ</t>
  </si>
  <si>
    <t>ԿԱՆԱՑԻ ԲԼՈՒԶՆԵՐ ՔԻՄԻԱԿԱՆ ԹԵԼԵՐԻՑ</t>
  </si>
  <si>
    <t>ԿԱՆԱՑԻ ԵՎ ԱՂՋԿԱ ԲԼՈՒԶՆԵՐ ՔԻՄԻԱԿԱՆ ԹԵԼԵՐԻՑ</t>
  </si>
  <si>
    <t>IDEXE, LOLA MAY</t>
  </si>
  <si>
    <t>ԿԱՆԱՑԻ ՊՈԼՈ ՇԱՊԻԿ ՔԻՄԻԱԿԱՆ ԹԵԼԵՐԻՑ</t>
  </si>
  <si>
    <t>DEFACTO, RINASCIMENTO, DE FACTO</t>
  </si>
  <si>
    <t>ԿԱՆԱՑԻ ԲԼՈՒԶ ԱՅԼ ՄԱՆԱԾԱԳՈՐԾԱԿԱՆ ՆՅՈՒԹԵՐԻՑ</t>
  </si>
  <si>
    <t>ԿԱՆԱՑԻ ԲԼՈՒԶՆԵՐ ԱՅԼ ՄԱՆԱԾԱԳՈՐԾԱԿԱՆ ՆՅՈՒԹԵՐԻՑ</t>
  </si>
  <si>
    <t>DEFACTO</t>
  </si>
  <si>
    <t>DEFACTO, RINA, DE FACTO</t>
  </si>
  <si>
    <t>ԱՂՋԿԱ ՎԱՐՏԻՔՆԵՐ ԲԱՄԲԱԿԵ ՄԱՆՎԱԾՔԻՑ</t>
  </si>
  <si>
    <t>ԿԱՆԱՑԻ ՎԱՐՏԻՔՆԵՐ ԲԱՄԲԱԿԵ ՄԱՆՎԱԾՔԻՑ</t>
  </si>
  <si>
    <t>ԿԱՆԱՑԻ ՎԱՐՏԻՔ ՔԻՄԻԱԿԱՆ ԹԵԼԵՐԻՑ</t>
  </si>
  <si>
    <t>ԿԱՆԱՑԻ ԳԻՇԵՐԱԶԳԵՍՏ ԲԱՄԲԱԿԵ ՄԱՆՎԱԾՔԻՑ</t>
  </si>
  <si>
    <t>ԿԱՆԱՑԻ ԳԻՇԵՐԱԶԳԵՍՏՆԵՐ ԲԱՄԲԱԿԵ ՄԱՆՎԱԾՔԻՑ</t>
  </si>
  <si>
    <t>ԿԱՆԱՑԻ ԳԻՇԵՐԱԶԳԵՍՏ ՔԻՄԻԱԿԱՆ ԹԵԼԵՐԻՑ</t>
  </si>
  <si>
    <t>ԿԱՆԱՑԻ ԳԻՇԵՐԱԶԳԵՍՏ ԱՅԼ ՄԱՆԱԾԱԳՈՐԾԱԿԱՆ ՆՅՈՒԹԵՐԻՑ</t>
  </si>
  <si>
    <t>ԱՂՋԿԱ ԵՐԿԱՐԱԹԵՎ ՇԱՊԻԿՆԵՐ ԲԱՄԲԱԿԵ ՄԱՆՎԱԾՔԻՑ</t>
  </si>
  <si>
    <t>IDEXE, IDEXE.IT, ASOS, DE FACTO, CAVALLI CLASS, S.OLIVER</t>
  </si>
  <si>
    <t>RINA, IDEXE, RINASCIMENTO</t>
  </si>
  <si>
    <t>IDEXE, IDEXE.IT, FILA</t>
  </si>
  <si>
    <t>DEFACTO, ASOS, COLLUSION, DE FACTO</t>
  </si>
  <si>
    <t>ԿԱՆԱՑԻ ԵՎ ԱՂՋԿԱ ՏՈՊ -ՇԱՊԻԿՆԵՐ ԲԱՄԲԱԿԵ ՄԱՆՎԱԾՔԻՑ</t>
  </si>
  <si>
    <t>IDEXE, PUMA, URBAN REVIVO, PUBLIC DESIRE</t>
  </si>
  <si>
    <t>ԿԱՆԱՑԻ ՏՈՊ -ՇԱՊԻԿ ԲԱՄԲԱԿԵ ՄԱՆՎԱԾՔԻՑ</t>
  </si>
  <si>
    <t>ԿԱՆԱՑԻ ՏՈՊ -ՇԱՊԻԿՆԵՐ ԲԱՄԲԱԿԵ ՄԱՆՎԱԾՔԻՑ</t>
  </si>
  <si>
    <t>COLLUSION, ASOS</t>
  </si>
  <si>
    <t>RECLAMIED VINTAGE, ASOS, WEEKDAY, DE FACTO</t>
  </si>
  <si>
    <t>ԿԱՆԱՑԻ ՏՈՊ -ՇԱՊԻԿՆԵՐ ԲԱՄԲԱԿԵ ՄԱՆՎԱԾՔԻՑ ՀԱՎԱԾԱՔՈՒ 2 ՀԱՏԻՑ</t>
  </si>
  <si>
    <t>ՏՂԱՄԱՐԴՈՒ ԵՎ ՏՂԱՅԻ ՇԱՊԻԿՆԵՐ ԲԱՄԲԱԿԵ ՄԱՆՎԱԾՔԻՑ</t>
  </si>
  <si>
    <t>IDEXE, LIU.JO, CARHARTT, CAVALLI CLASS, PETROL, S.OLIVER</t>
  </si>
  <si>
    <t>IDEXE, ELESSE, FRED PERRY</t>
  </si>
  <si>
    <t>ՏՂԱՄԱՐԴՈՒ ՇԱՊԻԿ ԲԱՄԲԱԿԵ ՄԱՆՎԱԾՔԻՑ</t>
  </si>
  <si>
    <t>ՏՂԱՄԱՐԴՈՒ ՇԱՊԻԿՆԵՐ ԲԱՄԲԱԿԵ ՄԱՆՎԱԾՔԻՑ</t>
  </si>
  <si>
    <t>ASOS, BERGHAUS</t>
  </si>
  <si>
    <t>ՏՂԱՅԻ ԵՐԿԱՐԱԹԵՎ ՇԱՊԻԿՆԵՐ ԲԱՄԲԱԿԵ ՄԱՆՎԱԾՔԻՑ</t>
  </si>
  <si>
    <t>ՏՂԱՅԻ ՇԱՊԻԿՆԵՐ ԲԱՄԲԱԿԵ ՄԱՆՎԱԾՔԻՑ</t>
  </si>
  <si>
    <t>ԱՂՋԿԱ ՇԱՊԻԿ ՔԻՄԻԱԿԱՆ ԹԵԼԵՐԻՑ</t>
  </si>
  <si>
    <t>ԿԱՆԱՑԻ ԵՎ ԱՂՋԿԱ ՇԱՊԻԿՆԵՐ ՔԻՄԻԱԿԱՆ ԹԵԼԵՐԻՑ</t>
  </si>
  <si>
    <t>IDEXE, IDEXE.IT, THE NORTH FACE</t>
  </si>
  <si>
    <t>ԿԱՆԱՑԻ ՇԱՊԻԿ ՔԻՄԻԱԿԱՆ ԹԵԼԵՐԻՑ</t>
  </si>
  <si>
    <t>ԿԱՆԱՑԻ ՇԱՊԻԿՆԵՐ ՔԻՄԻԱԿԱՆ ԹԵԼԵՐԻՑ</t>
  </si>
  <si>
    <t>DEFACTO, RINA, ASOS, DE FACTO, TOMTAILOR</t>
  </si>
  <si>
    <t>ԿԱՆԱՑԻ ՏՈՊ-ՇԱՊԻԿ ՔԻՄԻԱԿԱՆ ԹԵԼԵՐԻՑ</t>
  </si>
  <si>
    <t>ԿԱՆԱՑԻ ՏՈՊ-ՇԱՊԻԿՆԵՐ ՔԻՄԻԱԿԱՆ ԹԵԼԵՐԻՑ</t>
  </si>
  <si>
    <t>HIIT, ASOS</t>
  </si>
  <si>
    <t>MOTEL, MISSGUIDED, URBAN REVIVO, PARALLEL LINES, MISS SELFRIDGE, LALA MAY, ACTIVE YOURS</t>
  </si>
  <si>
    <t>DEFACTO, ASOS, COTURE, DE FACTO</t>
  </si>
  <si>
    <t>MISS SELFRIDGE, ASOS</t>
  </si>
  <si>
    <t>ՏՂԱՄԱՐԴՈՒ ՇԱՊԻԿ ՔԻՄԻԱԿԱՆ ԹԵԼԵՐԻՑ</t>
  </si>
  <si>
    <t>ՏՂԱՅԻ ՇԱՊԻԿՆԵՐ ՔԻՄԻԱԿԱՆ ԹԵԼԵՐԻՑ</t>
  </si>
  <si>
    <t>ԿԱՆԱՑԻ ԵՎ ԱՂՋԿԱ ՇԱՊԻԿՆԵՐ ԱՅԼ ՄԱՆԱԾԱԳՈՐԾԱԿԱՆ ՆՅՈՒԹԵՐԻՑ</t>
  </si>
  <si>
    <t>DEFACTO, ASOS</t>
  </si>
  <si>
    <t>ԿԱՆԱՑԻ ՇԱՊԻԿՆԵՐ ԱՅԼ ՄԱՆԱԾԱԳՈՐԾԱԿԱՆ ՆՅՈՒԹԵՐԻՑ</t>
  </si>
  <si>
    <t>ԿԱՆԱՑԻ ՏՈՊ-ՇԱՊԻԿ ԱՅԼ ՄԱՆԱԾԱԳՈՐԾԱԿԱՆ ՆՅՈՒԹԵՐԻՑ</t>
  </si>
  <si>
    <t>ՏՂԱՄԱՐԴՈՒ ՇԱՊԻԿՆԵՐ ԱՅԼ ՄԱՆԱԾԱԳՈՐԾԱԿԱՆ ՆՅՈՒԹԵՐԻՑ</t>
  </si>
  <si>
    <t>ՏՂԱՄԱՐԴՈՒ ՍՎԻՏԵՐ-ՎՈԴՈԼԱԶԿԱ ԲՐԴԵ ՄԱՆՎԱԾՔԻՑ</t>
  </si>
  <si>
    <t>ՏՂԱՄԱՐԴՈՒ ՍՎԻՏԵՐ-ՎՈԴՈԼԱԶԿԱՆԵՐ ԲՐԴԵ ՄԱՆՎԱԾՔԻՑ</t>
  </si>
  <si>
    <t>ՏՂԱՄԱՐԴՈՒ ՍՎԻՏՐԵՐ ԲՐԴԵ ՄԱՆՎԱԾՔԻՑ</t>
  </si>
  <si>
    <t>ԿԱՆԱՑԻ ՍՎԻՏԵՐ ՔԱՇՄԻՐՅԱՆ ԱՅԾԻ ՆՈՒՐԲ ԲՐԴԻՑ</t>
  </si>
  <si>
    <t>ՏՂԱՄԱՐԴՈՒ ԵՎ ՏՂԱՅԻ ՀՈՒԴԻՆԵՐ ԲԱՄԲԱԿԵ ՄԱՆՎԱԾՔԻՑ</t>
  </si>
  <si>
    <t>IDEXE, LIU.JO, PETROL</t>
  </si>
  <si>
    <t>ՏՂԱՄԱՐԴՈՒ ԵՎ ՏՂԱՅԻ ՍՎԻՏՐԵՐ ԲԱՄԲԱԿԵ ՄԱՆՎԱԾՔԻՑ</t>
  </si>
  <si>
    <t>IDEXE, PETROL, S.OLIVER</t>
  </si>
  <si>
    <t>ՏՂԱՄԱՐԴՈՒ ՀՈՒԴԻՆԵՐ ԲԱՄԲԱԿԵ ՄԱՆՎԱԾՔԻՑ</t>
  </si>
  <si>
    <t>CHARHEART, PETROL, CARHARTT</t>
  </si>
  <si>
    <t>ՏՂԱՄԱՐԴՈՒ ՍՎԻՏԵՐ ԲԱՄԲԱԿԵ ՄԱՆՎԱԾՔԻՑ</t>
  </si>
  <si>
    <t>ՏՂԱՄԱՐԴՈՒ ՍՎԻՏԵՐ-ՎՈԴՈԼԱԶԿԱ ԲԱՄԲԱԿԵ ՄԱՆՎԱԾՔԻՑ</t>
  </si>
  <si>
    <t>ՏՂԱՄԱՐԴՈՒ ՍՎԻՏԵՐ-ՎՈԴՈԼԱԶԿԱՆԵՐ ԲԱՄԲԱԿԵ ՄԱՆՎԱԾՔԻՑ</t>
  </si>
  <si>
    <t>ՏՂԱՄԱՐԴՈՒ ՍՎԻՏՐԵՐ ԲԱՄԲԱԿԵ ՄԱՆՎԱԾՔԻՑ</t>
  </si>
  <si>
    <t>ՏՂՄԱՐԴՈՒ ԵՎ ՏՂԱՅԻ ԺԻԼԵՏՆԵՐ ԲԱՄԲԱԿԵ ՄԱՆՎԱԾՔԻՑ</t>
  </si>
  <si>
    <t>IDEXE, IDEXE.IT, LIU.JO</t>
  </si>
  <si>
    <t>ՏՂՄԱՐԴՈՒ ԺԻԼԵՏ ԲԱՄԲԱԿԵ ՄԱՆՎԱԾՔԻՑ</t>
  </si>
  <si>
    <t>ԱՂՋԿԱ ԺԻԼԵՏ ԲԱՄԲԱԿԵ ՄԱՆՎԱԾՔԻՑ</t>
  </si>
  <si>
    <t>ԱՂՋԿԱ ԺԻԼԵՏՆԵՐ ԲԱՄԲԱԿԵ ՄԱՆՎԱԾՔԻՑ</t>
  </si>
  <si>
    <t>ԱՂՋԿԱ ՋԻՆՍԵ ԺԻԼԵՏՆԵՐ ԲԱՄԲԱԿԵ ՄԱՆՎԱԾՔԻՑ</t>
  </si>
  <si>
    <t>ԱՂՋԿԱ ՍՎԻՏԵՐ ԲԱՄԲԱԿԵ ԱՆՎԱԾՔԻՑ</t>
  </si>
  <si>
    <t>ԿԱՆԱՑԻ ՍՎԻՏԵՐ ԲԱՄԲԱԿԵ ԱՆՎԱԾՔԻՑ</t>
  </si>
  <si>
    <t>ՏՂԱՄԱՐԴՈՒ ՀՈՒԴԻ ՔԻՄԻԱԿԱՆ ԹԵԼԵՐԻՑ</t>
  </si>
  <si>
    <t>ՏՂԱՄԱՐԴՈՒ ՍՎԻՏԵՐ ՔԻՄԻԱԿԱՆ ԹԵԼԵՐԻՑ</t>
  </si>
  <si>
    <t>ՏՂԱՄԱՐԴՈՒ ՍՎԻՏՐԵՐ ՔԻՄԻԱԿԱՆ ԹԵԼԵՐԻՑ</t>
  </si>
  <si>
    <t>ԱՂՋԿԱ ԺԻԼԵՏ ՔԻՄԻԱԿԱՆ ԹԵԼԵՐԻՑ</t>
  </si>
  <si>
    <t>ԱՂՋԿԱ ՀՈՒԴԻՆԵՐ ՔԻՄԻԱԿԱՆ ԹԵԼԵՐԻՑ</t>
  </si>
  <si>
    <t>ԿԱՆԱՑԻ ԺԻԼԵՏՆԵՐ ՔԻՄԻԱԿԱՆ ԹԵԼԵՐԻՑ</t>
  </si>
  <si>
    <t>ԿԱՆԱՑԻ ՍՎԻՏՐԵՐ ՔԻՄԱԿԱՆ ԹԵԼԵՐԻՑ</t>
  </si>
  <si>
    <t>TOM TAILOR, TOMTAILOR</t>
  </si>
  <si>
    <t>RINA, IDEXE</t>
  </si>
  <si>
    <t>ԿԱՆԱՑԻ ԺԻԼԵՏՆԵՐ ԱՅԼ ՄԱՆԱԾԱԳՈՐԾԱԿԱՆ ՆՅՈՒԹԵՐԻՑ</t>
  </si>
  <si>
    <t>RINA, DE FACTO</t>
  </si>
  <si>
    <t>ՏՂԱՄԱՐԴՈՒ ՍՎԻՏԵՐ ԱՅԼ ՄԱՆԱԾԱԳՈՐԾԱԿԱՆ ՆՅՈՒԹԵՐԻՑ</t>
  </si>
  <si>
    <t>ՏՂԱՄԱՐԴՈՒ ՍՎԻՏՐԵՐ ԱՅԼ ՄԱՆԱԾԱԳՈՐԾԱԿԱՆ ՆՅՈՒԹԵՐԻՑ</t>
  </si>
  <si>
    <t>ԱՂՋԻԿ ԵՐԵԽԱՅԻ ԲԼՈՒԶ ԲԱՄԲԱԿԵ ՄԱՆՎԱԾՔԻՑ ՄԻՆՉԵՎ 86 ՍՄ ՀԱՍԱԿ ՈՒՆԵՑՈՂ</t>
  </si>
  <si>
    <t>ԱՂՋԻԿ ԵՐԵԽԱՅԻ ԳԻՇԵՐԱԶԳԵՍՏ ԲԱՄԲԱԿԵ ՄԱՆՎԱԾՔԻՑ ՄԻՆՉԵՎ 86 ՍՄ ՀԱՍԱԿ ՈՒՆԵՑՈՂ 1 ՀԱՎԱՔԱԾՈՒ 2 ՀԱՏԻՑ</t>
  </si>
  <si>
    <t>ԱՂՋԻԿ ԵՐԵԽԱՅԻ ԼԵԳԻՆՍ ԲԱՄԲԱԿԵ ՄԱՆՎԱԾՔԻՑ ՄԻՆՉԵՎ 86 ՍՄ ՀԱՍԱԿ ՈՒՆԵՑՈՂ</t>
  </si>
  <si>
    <t>ԱՂՋԻԿ ԵՐԵԽԱՅԻ ԿԱՄԲԻՆԻԶՈՆՆԵՐ ԲԱՄԲԱԿԵ ՄԱՆՎԱԾՔԻՑ ՄԻՆՉԵՎ 86 ՍՄ ՀԱՍԱԿ ՈՒՆԵՑՈՂ</t>
  </si>
  <si>
    <t>ԱՂՋԻԿ ԵՐԵԽԱՅԻ ԿԱՐԴԻԳԱՆՆԵՐ ԲԱՄԲԱԿԵ ՄԱՆՎԱԾՔԻՑ ՄԻՆՉԵՎ 86 ՍՄ ՀԱՍԱԿ ՈՒՆԵՑՈՂ</t>
  </si>
  <si>
    <t>ԱՂՋԻԿ ԵՐԵԽԱՅԻ ԿԻՍԱՇՐՋԱԶԳԵՍՏ ԲԱՄԲԱԿԵ ՄԱՆՎԱԾՔԻՑ ՄԻՆՉԵՎ 86 ՍՄ ՀԱՍԱԿ ՈՒՆԵՑՈՂ</t>
  </si>
  <si>
    <t>ԱՂՋԻԿ ԵՐԵԽԱՅԻ ՇԱՊԻԿ ԲԱՄԲԱԿԵ ՄԱՆՎԱԾՔԻՑ ՄԻՆՉԵՎ 86 ՍՄ ՀԱՍԱԿ ՈՒՆԵՑՈՂ</t>
  </si>
  <si>
    <t>ԱՂՋԻԿ ԵՐԵԽԱՅԻ ՇՈՐՏԵՐ ԲԱՄԲԱԿԵ ՄԱՆՎԱԾՔԻՑ ՄԻՆՉԵՎ 86 ՍՄ ՀԱՍԱԿ ՈՒՆԵՑՈՂ</t>
  </si>
  <si>
    <t>ԱՂՋԻԿ ԵՐԵԽԱՅԻ ՇՐՋԱԶԳԵՍՏ ԲԱՄԲԱԿԵ ՄԱՆՎԱԾՔԻՑ ՄԻՆՉԵՎ 86 ՍՄ ՀԱՍԱԿ ՈՒՆԵՑՈՂ</t>
  </si>
  <si>
    <t>ԱՂՋԻԿ ԵՐԵԽԱՅԻ ՋԻՆՍԵ ԲԱՃԿՈՆ ԲԱՄԲԱԿԵ ՄԱՆՎԱԾՔԻՑ ՄԻՆՉԵՎ 86 ՍՄ ՀԱՍԱԿ ՈՒՆԵՑՈՂ</t>
  </si>
  <si>
    <t>ՏՂԱ ԵՐԵԽԱՅԻ ԲԱՃԿՈՆ ԲԱՄԲԱԿԵ ՄԱՆՎԱԾՔԻՑ ՄԻՆՉԵՎ 86 ՍՄ ՀԱՍԱԿ ՈՒՆԵՑՈՂ</t>
  </si>
  <si>
    <t>ՏՂԱ ԵՐԵԽԱՅԻ ԲՈԴԻ ԲԱՄԲԱԿԵ ՄԱՆՎԱԾՔԻՑ ՄԻՆՉԵՎ 86 ՍՄ ՀԱՍԱԿ ՈՒՆԵՑՈՂ 1 ՀԱՎԱՔԱԾՈՒ 2 ՀԱՏԻՑ</t>
  </si>
  <si>
    <t>ՏՂԱ ԵՐԵԽԱՅԻ ԿԱՄԲԻՆԻԶՈՆ ԲԱՄԲԱԿԵ ՄԱՆՎԱԾՔԻՑ ՄԻՆՉԵՎ 86 ՍՄ ՀԱՍԱԿ ՈՒՆԵՑՈՂ</t>
  </si>
  <si>
    <t>ՏՂԱ ԵՐԵԽԱՅԻ ԿԱՄԲԻՆԻԶՈՆՆԵՐ ԲԱՄԲԱԿԵ ՄԱՆՎԱԾՔԻՑ ՄԻՆՉԵՎ 86 ՍՄ ՀԱՍԱԿ ՈՒՆԵՑՈՂ</t>
  </si>
  <si>
    <t>ՏՂԱ ԵՐԵԽԱՅԻ ԿԱՄԲԻՆԻԶՈՆՆԵՐ ԲԱՄԲԱԿԵ ՄԱՆՎԱԾՔԻՑ ՄԻՆՉԵՎ 86 ՍՄ ՀԱՍԱԿ ՈՒՆԵՑՈՂ 2 ՀԱՎԱՔԱԾՈՒ 2 ՀԱՏԻՑ -4 ՀԱՏ</t>
  </si>
  <si>
    <t>ՏՂԱ ԵՐԵԽԱՅԻ ՇԱՊԻԿ ԲԱՄԲԱԿԵ ՄԱՆՎԱԾՔԻՑ ՄԻՆՉԵՎ 86 ՍՄ ՀԱՍԱԿ ՈՒՆԵՑՈՂ</t>
  </si>
  <si>
    <t>ՏՂԱ ԵՐԵԽԱՅԻ ՇՈՐՏ ԻՐ ՇԱՊԻԿՈՎ ԲԱՄԲԱԿԵ ՄԱՆՎԱԾՔԻՑ ՄԻՆՉԵՎ 86 ՍՄ ՀԱՍԱԿ ՈՒՆԵՑՈՂ</t>
  </si>
  <si>
    <t>ՏՂԱ ԵՐԵԽԱՅԻ ՇՈՐՏԵՐ ԲԱՄԲԱԿԵ ՄԱՆՎԱԾՔԻՑ ՄԻՆՉԵՎ 86 ՍՄ ՀԱՍԱԿ ՈՒՆԵՑՈՂ</t>
  </si>
  <si>
    <t>ԱՂՋԻԿ ԵՐԵԽԱՅԻ ԿԻՍԱՇՐՋԱԶԳԵՍՏ ՍԻՆԹԵՏԻԿ ԹԵԼԵՐԻՑ ՄԻՆԵՎ 86 ՍՄ ՀԱՍԱԿ ՈՒՆԵՑՈՂ</t>
  </si>
  <si>
    <t>ՏՂԱ ԵՐԵԽԱՅԻ ՇՈՐՏ ՍԻՆԹԵՏԻԿ ԹԵԼԵՐԻՑ ՄԻՆԵՎ 86 ՍՄ ՀԱՍԱԿ ՈՒՆԵՑՈՂ</t>
  </si>
  <si>
    <t>ՏՂԱ ԵՐԵԽԱՅԻ ԺԻԼԵՏՆԵՐ ՎՈՒՇԵ ՄԱՆՎԱԾՔԻՑ ՄԻՆՉԵՎ 86 ՍՄ ՀԱՍԱԿ ՈՒՆԵՑՈՂ</t>
  </si>
  <si>
    <t>ԿԱՆԱՑԻ ԵՎ ԱՂՋԿԱ ԼՈՂԱԶԳԵՍՏՆԵՐ ՍԻՆԹԵՏԻԿ ԹԵԼԵՐԻՑ</t>
  </si>
  <si>
    <t>IDEXE, AEROPOSTALE, CANDYPANTS, ASOS, SOUTH BEACH, DE FACTO</t>
  </si>
  <si>
    <t>ԿԱՆԱՑԻ ԼՈՂԱԶԳԵՍՏ ՍԻՆԹԵՏԻԿ ԹԵԼԵՐԻՑ</t>
  </si>
  <si>
    <t>ԿԱՆԱՑԻ ԼՈՂԱԶԳԵՍՏ՝ ԿՐԾԿԱԼՆԵՐ ՍԻՆԹԵՏԻԿ ԹԵԼԵՐԻՑ</t>
  </si>
  <si>
    <t>EXTRO&amp;VERT, ASOS, IVORY ROSE</t>
  </si>
  <si>
    <t>DEFACTO, ASYOU, DE FACTO</t>
  </si>
  <si>
    <t>ASOS, MISS SELFRIDGE</t>
  </si>
  <si>
    <t>THREADBARE, COLLUSION</t>
  </si>
  <si>
    <t>ԱՂՋԿԱ ԲՈԴԻ ԲԱՄԲԱԿԵ ՄԱՆՎԱԾՔԻՑ</t>
  </si>
  <si>
    <t>ԿԱՆԱՑԻ ԲՈԴԻ ԲԱՄԲԱԿԵ ՄԱՆՎԱԾՔԻՑ</t>
  </si>
  <si>
    <t>ԿԱՆԱՑԻ ԲՈԴԻՆԵՐ ԲԱՄԲԱԿԵ ՄԱՆՎԱԾՔԻՑ</t>
  </si>
  <si>
    <t>ԿԱՆԱՑԻ ԲՈԴԻ ՔԻՄԻԱԿԱՆ ԹԵԼԵՐԻՑ</t>
  </si>
  <si>
    <t>ԱՂՋԿԱ ԶՈՒԳԱԳՈՒԼՊԱՆԵՐ ՍԻՆԹԵՏԻԿ ԹԵԼԵՐԻՑ</t>
  </si>
  <si>
    <t>ԱՂՋԿԱ ԳՈՒԼՊԱ ԲԱՄԲԱԿԵ ՄԱՆՎԱԾՔԻՑ</t>
  </si>
  <si>
    <t>ԱՂՋԿԱ ԳՈՒԼՊԱՆԵՐ ԲԱՄԲԱԿԵ ՄԱՆՎԱԾՔԻՑ</t>
  </si>
  <si>
    <t>ԱՂՋԿԱ ԳՈՒԼՊԱՆԵՐ ԲԱՄԲԱԿԵ ՄԱՆՎԱԾՔԻՑ 4 ՀԱՎԱՔԱԾՈՒ 2 ԶՈՒՅԳԻՑ- 8 ԶՈՒՅԳ</t>
  </si>
  <si>
    <t>ՏՂԱՄԱՐԴՈՒ ԳՈՒԼՊԱ ԲԱՄԲԱԿԵ ՄԱՆՎԱԾՔԻՑ</t>
  </si>
  <si>
    <t>ՏՂԱՅԻ ԳՈՒԼՊԱՆԵՐ ԲԱՄԲԱԿԵ ՄԱՆՎԱԾՔԻՑ</t>
  </si>
  <si>
    <t>ՏՂԱՅԻ ԳՈՒԼՊԱՆԵՐ ԲԱՄԲԱԿԵ ՄԱՆՎԱԾՔԻՑ 3 ՀԱՎԱՔԱԾՈՒ 2 ԶՈՒՅԳԻՑ- 6 ԶՈՒՅԳ</t>
  </si>
  <si>
    <t>ՏՂԱՅԻ ԳՈՒԼՊԱՆԵՐ ԲԱՄԲԱԿԵ ՄԱՆՎԱԾՔԻՑ 2 ՀԱՎԱՔԱԾՈՒ 3 ԶՈՒՅԳԻՑ- 6 ԶՈՒՅԳ</t>
  </si>
  <si>
    <t>ԱՂՋԿԱ ԳԼԽԱԴԻՐՆԵՐ (ԱԲԱԴՈԿ) ԲԱՄԲԱԿԵ ՄԱՆՎԱԾՔԻՑ</t>
  </si>
  <si>
    <t>ԱՂՋԿԱ ԳԼԽԱԴԻՐՆԵՐ (ԱԲԱԴՈԿ) ՍԻՆԹԵՏԻԿ ԹԵԼԵՐԻՑ</t>
  </si>
  <si>
    <t>ԿԱՆԱՑԻ ԳՈՏԻ ՄԱՆԱԾԱԳՈՐԾԱԿԱՆ ՆՅՈՒԹԵՐԻՑ</t>
  </si>
  <si>
    <t>ԿԱՆԱՑԻ ԳՈՏԻՆԵՐ ՄԱՆԱԾԱԳՈՐԾԱԿԱՆ ՆՅՈՒԹԵՐԻՑ</t>
  </si>
  <si>
    <t>ՏՂԱՄԱՐԴՈՒ ԲԱՃԿՈՆՆԵՐ ԲՐԴԵ ՄԱՆՎԱԾՔԻՑ</t>
  </si>
  <si>
    <t>ՏՂԱՄԱՐԴՈՒ ՎԵՐԱՐԿՈՒՆԵՐ ԲՐԴԵ ՄԱՆՎԱԾՔԻՑ</t>
  </si>
  <si>
    <t>ՏՂԱՄԱՐԴՈՒ ԲԱՃԿՈՆ ԲԱՄԲԱԿԵ ՄԱՆՎԱԾՔԻՑ</t>
  </si>
  <si>
    <t>ՏՂԱՄԱՐԴՈՒ ԲԱՃԿՈՆՆԵՐ ԲԱՄԲԱԿԵ ՄԱՆՎԱԾՔԻՑ</t>
  </si>
  <si>
    <t>ՏՂԱՄԱՐԴՈՒ ՋԻՆՍԵ ԲԱՃԿՈՆ ԲԱՄԲԱԿԵ ՄԱՆՎԱԾՔԻՑ</t>
  </si>
  <si>
    <t>ՏՂԱՄԱՐԴՈՒ ՎԵՐԱՐԿՈՒ ԲԱՄԲԱԿԵ ՄԱՆՎԱԾՔԻՑ</t>
  </si>
  <si>
    <t>ՏՂԱՄԱՐԴՈՒ ՎԵՐԱՐԿՈՒՆԵՐ ԲԱՄԲԱԿԵ ՄԱՆՎԱԾՔԻՑ</t>
  </si>
  <si>
    <t>ՏՂԱՄԱՐԴՈՒ ԲԱՃԿՈՆՆԵՐ ՔԻՄԻԱԿԱՆ ԹԵԼԵՐԻՑ</t>
  </si>
  <si>
    <t>LIU.JO, PETROL</t>
  </si>
  <si>
    <t>ՏՂԱՄԱՐԴՈՒ ՎԵՐԱՐԿՈՒՆԵՐ ՔԻՄԻԱԿԱՆ ԹԵԼԵՐԻՑ</t>
  </si>
  <si>
    <t>LIU.JO, TOMTAILOR, PETROL</t>
  </si>
  <si>
    <t>ՏՂԱՅԻ ԲԱՃԿՈՆՆԵՐ ՔԻՄԻԱԿԱՆ ԹԵԼԵՐԻՑ</t>
  </si>
  <si>
    <t>ԱՂՋԿԱ ԲԱՃԿՈՆՆԵՐ ԲԱՄԲԱԿԵ ՄԱՆՎԱԾՔԻՑ</t>
  </si>
  <si>
    <t>ԱՂՋԿԱ ՋԻՆՍԵ ԲԱՃԿՈՆ ԲԱՄԲԱԿԵ ՄԱՆՎԱԾՔԻՑ</t>
  </si>
  <si>
    <t>ԿԱՆԱՑԻ ԲԱՃԿՈՆ ԲԱՄԲԱԿԵ ՄԱՆՎԱԾՔԻՑ</t>
  </si>
  <si>
    <t>ԿԱՆԱՑԻ ԲԱՃԿՈՆՆԵՐ ԲԱՄԲԱԿԵ ՄԱՆՎԱԾՔԻՑ</t>
  </si>
  <si>
    <t>ԿԱՆԱՑԻ ՋԻՆՍԵ ԲԱՃԿՈՆՆԵՐ ԲԱՄԲԱԿԵ ՄԱՆՎԱԾՔԻՑ</t>
  </si>
  <si>
    <t>ԿԱՆԱՑԻ ՎԵՐԱՐԿՈՒ ԲԱՄԲԱԿԵ ՄԱՆՎԱԾՔԻՑ</t>
  </si>
  <si>
    <t>ԿԱՆԱՑԻ ԲԱՃԿՈՆ ՔԻՄԻԱԿԱՆ ԹԵԼԵՐԻՑ</t>
  </si>
  <si>
    <t>ԿԱՆԱՑԻ ՎԵՐԱՐԿՈՒ ՔԻՄԻԱԿԱՆ ԹԵԼԵՐԻՑ</t>
  </si>
  <si>
    <t>ԿԱՆԱՑԻ ՎԵՐԱՐԿՈՒՆԵՐ ՔԻՄԻԱԿԱՆ ԹԵԼԵՐԻՑ</t>
  </si>
  <si>
    <t>ԿԱՆԱՑԻ ԲԱՃԿՈՆՆԵՐ ՔԻՄԻԱԿԱՆ ԹԵԼԵՐԻՑ</t>
  </si>
  <si>
    <t>ԿԱՆԱՑԻ ԵՎ ԱՂՋԿԱ ԲԱՃԿՈՆՆԵՐ ՔԻՄԻԱԿԱՆ ԹԵԼԵՐԻՑ</t>
  </si>
  <si>
    <t>IDEXE.IT, QS</t>
  </si>
  <si>
    <t>ԱՂՋԿԱ ԲԱՃԿՈՆՆԵՐ ԱՅԼ ՄԱՆԱԾԱԳՈՐԾԱԿԱՆ ՆՅՈՒԹԵՐԻՑ</t>
  </si>
  <si>
    <t>ՏՂԱՄԱՐԴՈՒ ԴԱՍԱԿԱՆ ՏԱԲԱՏՆԵՐ ԲՐԴԵ ՄԱՆՎԱԾՔԻՑ</t>
  </si>
  <si>
    <t>IDEXE, IDEXE.IT, PETROL</t>
  </si>
  <si>
    <t>ՏՂԱՄԱՐԴՈՒ ԵՎ ՏՂԱՅԻ ՏԱԲԱՏՆԵՐ ԲԱՄԲԱԿԵ ՄԱՆՎԱԾՔԻՑ</t>
  </si>
  <si>
    <t>ՏՂԱՄԱՐԴՈՒ ՏԱԲԱՏ ԲԱՄԲԱԿԵ ՄԱՆՎԱԾՔԻՑ</t>
  </si>
  <si>
    <t>ՏՂԱՄԱՐԴՈՒ ՏԱԲԱՏՆԵՐ ԲԱՄԲԱԿԵ ՄԱՆՎԱԾՔԻՑ</t>
  </si>
  <si>
    <t>ՏՂԱՅԻ ՏԱԲԱՏ ԲԱՄԲԱԿԵ ՄԱՆՎԱԾՔԻՑ</t>
  </si>
  <si>
    <t>ՏՂԱՅԻ ՏԱԲԱՏՆԵՐ ԲԱՄԲԱԿԵ ՄԱՆՎԱԾՔԻՑ</t>
  </si>
  <si>
    <t>IDEXE, IDEXE.IT, PETROL, TIMBERLAND, S.OLIVER</t>
  </si>
  <si>
    <t>ՏՂԱՄԱՐԴՈՒ ՏԱԲԱՏՆԵՐ ՍԻՆԹԵՏԻԿ ԹԵԼԵՐԻՑ</t>
  </si>
  <si>
    <t>ԿԱՆԱՑԻ ԵՎ ԱՂՋԿԱ ՋԻՆՍԵ ՏԱԲԱՏՆԵՐ ԲԱՄԲԱԿԵ ՄԱՆՎԱԾՔԻՑ</t>
  </si>
  <si>
    <t>IDEXE, DE FACTO</t>
  </si>
  <si>
    <t>ԿԱՆԱՑԻ ՋԻՆՍԵ ՏԱԲԱՏ ԲԱՄԲԱԿԵ ՄԱՆՎԱԾՔԻՑ</t>
  </si>
  <si>
    <t>ԿԱՆԱՑԻ ՋԻՆՍԵ ՏԱԲԱՏՆԵՐ ԲԱՄԲԱԿԵ ՄԱՆՎԱԾՔԻՑ</t>
  </si>
  <si>
    <t>ԱՂՋԿԱ ՏԱԲԱՏ՝ ԼԵԳԻՆՍ ԲԱՄԲԱԿԵ ՄԱՆՎԱԾՔԻՑ</t>
  </si>
  <si>
    <t>ԱՂՋԿԱ ՏԱԲԱՏ՝ ԼԵԳԻՆՍՆԵՐ ԲԱՄԲԱԿԵ ՄԱՆՎԱԾՔԻՑ</t>
  </si>
  <si>
    <t>IDEXE, S.OLIVER</t>
  </si>
  <si>
    <t>ԱՂՋԿԱ ՏԱԲԱՏՆԵՐ ԲԱՄԲԱԿԵ ՄԱՆՎԱԾՔԻՑ</t>
  </si>
  <si>
    <t>ԿԱՆԱՑԻ ԵՎ ԱՂՋԿԱ ՏԱԲԱՏՆԵՐ ԲԱՄԲԱԿԵ ՄԱՆՎԱԾՔԻՑ</t>
  </si>
  <si>
    <t>DEFACTO, IDEXE, IDEXE.IT, ASOS, DE FACTO, S.OLIVER</t>
  </si>
  <si>
    <t>ԿԱՆԱՑԻ ՏԱԲԱՏՆԵՐ ԲԱՄԲԱԿԵ ՄԱՆՎԱԾՔԻՑ</t>
  </si>
  <si>
    <t>ԱՂՋԿԱ ՏԱԲԱՏՆԵՐ ՍԻՆԹԵՏԻԿ ԹԵԼԵՐԻՑ</t>
  </si>
  <si>
    <t>ԿԱՆԱՑԻ ՏԱԲԱՏ ԻՐ ԳՈՏՈՎ ՍԻՆԹԵՏԻԿ ԹԵԼԵՐԻՑ</t>
  </si>
  <si>
    <t>ԿԱՆԱՑԻ ՏԱԲԱՏ ՍԻՆԹԵՏԻԿ ԹԵԼԵՐԻՑ</t>
  </si>
  <si>
    <t>ԿԱՆԱՑԻ ՏԱԲԱՏՆԵՐ ՍԻՆԹԵՏԻԿ ԹԵԼԵՐԻՑ</t>
  </si>
  <si>
    <t>IDEXE, EXTRO&amp;VERT, LOLA MAY, ASOS, DE FACTO, S.OLIVER</t>
  </si>
  <si>
    <t>ԱՂՋԿԱ ՏԱԲԱՏ ԱՅԼ ՄԱՆԱԾԱԳՈՐԾԱԿԱՆ ՆՅՈՒԹԵՐԻՑ</t>
  </si>
  <si>
    <t>ԿԱՆԱՑԻ ԲՐԻՋԻ ԱՅԼ ՄԱՆԱԾԱԳՈՐԾԱԿԱՆ ՆՅՈՒԹԵՐԻՑ</t>
  </si>
  <si>
    <t>ԿԱՆԱՑԻ ՏԱԲԱՏՆԵՐ ԱՅԼ ՄԱՆԱԾԱԳՈՐԾԱԿԱՆ ՆՅՈՒԹԵՐԻՑ</t>
  </si>
  <si>
    <t>ՏՂԱՄԱՐԴՈՒ ՎԱՐՏԻՔ ԲԱՄԲԱԿԵ ՄԱՆՎԱԾՔԻՑ</t>
  </si>
  <si>
    <t>ԿՐԾԿԱԼ ԲԱՄԲԱԿԵ ՄԱՆՎԱԾՔԻՑ</t>
  </si>
  <si>
    <t>ԿՐԾԿԱԼՆԵՐ ՍԻՆԹԵՏԻԿ ԹԵԼԵՐԻՑ</t>
  </si>
  <si>
    <t>LINDEX, ANN SUMMERS</t>
  </si>
  <si>
    <t>ASOS, ANN SUMMERS</t>
  </si>
  <si>
    <t>ԿԱՆԱՑԻ ՇԱՐՖ ՍԻՆԹԵՏԻԿ ԹԵԼԵՐԻՑ</t>
  </si>
  <si>
    <t>ԿԱՆԱՑԻ ՇԱՐՖԵՐ ՍԻՆԹԵՏԻԿ ԹԵԼԵՐԻՑ</t>
  </si>
  <si>
    <t>ՏՂԱՄԱՐԴՈՒ ՇԱՐՖ ՍԻՆԹԵՏԻԿ ԹԵԼԵՐԻՑ</t>
  </si>
  <si>
    <t>ԹԻԹԵՌՆԻԿ-ՓՈՂԿԱՊ ՍԻՆԹԵՏԻԿ ԹԵԼԵՐԻՑ</t>
  </si>
  <si>
    <t>ՏՂԱՄԱՐԴՈՒ ԳՈՏԻ ԱՐՀԵՍՏԱԿԱՆ ԿԱՇՎԻՑ</t>
  </si>
  <si>
    <t>ԱՂՋԿԱ ՀՈՂԱԹԱՓ ՌԵՏԻՆԵ ԵՐԵՍԱՄԱՍՈՎ , ՌԵՏԻՆԵ ԿՈՇԿԱՏԱԿՈՎ</t>
  </si>
  <si>
    <t>ԿԱՆԱՑԻ ՀՈՂԱԹԱՓԵՐ ՌԵՏԻՆԵ ԵՐԵՍԱՄԱՍՈՎ , ՌԵՏԻՆԵ ԿՈՇԿԱՏԱԿՈՎ</t>
  </si>
  <si>
    <t>ՏՂԱՅԻ ՀՈՂԱԹԱՓ ՌԵՏԻՆԵ ԵՐԵՍԱՄԱՍՈՎ , ՌԵՏԻՆԵ ԿՈՇԿԱՏԱԿՈՎ</t>
  </si>
  <si>
    <t>ԿԱՆԱՑԻ ԲԱՐՁՐԱԿՐՈՒՆԿ ԿՈՇԻԿՆԵՐ ԱՐՀԵՍՏԱԿԱՆ ԿԱՇՎԵ ԵՐԵՍԱՄԱՍՈՎ , ՊՈԼԻՄԵՐԱՅԻՆ ԿՈՇԿԱՏԱԿՈՎ</t>
  </si>
  <si>
    <t>ԱՂՋԿԱ ԲՈԿՈՏԻԿ ԱՐՀԵՍՏԱԿԱՆ ԿԱՇՎԵ ԵՐԵՍԱՄԱՍՈՎ , ՌԵՏԻՆԵ ԿՈՇԿԱՏԱԿՈՎ ՄԻՆՉԵՎ 24ՍՄ ՆԵՐԲԱՆԻ ԵՐԿԱՐՈՒԹՅԱՄԲ</t>
  </si>
  <si>
    <t>ԱՂՋԿԱ ԲՈԿՈՏԻԿՆԵՐ ԱՐՀԵՍՏԱԿԱՆ ԿԱՇՎԵ ԵՐԵՍԱՄԱՍՈՎ , ՌԵՏԻՆԵ ԿՈՇԿԱՏԱԿՈՎ ՄԻՆՉԵՎ 24ՍՄ ՆԵՐԲԱՆԻ ԵՐԿԱՐՈՒԹՅԱՄԲ</t>
  </si>
  <si>
    <t>ԱՂՋԿԱ ԿԻՍԱՃՏՔԱՎՈՐ ԿՈՇԻԿ ԱՐՀԵՍՏԱԿԱՆ ԿԱՇՎԵ ԵՐԵՍԱՄԱՍՈՎ , ՊՈԼԻՄԵՐԱՅԻՆ ԿՈՇԿԱՏԱԿՈՎ ՄԻՆՉԵՎ 24ՍՄ ՆԵՐԲԱՆԻ ԵՐԿԱՐՈՒԹՅԱՄԲ</t>
  </si>
  <si>
    <t>ԱՂՋԿԱ ԿՈՇԻԿ ԱՐՀԵՍՏԱԿԱՆ ԿԱՇՎԵ ԵՐԵՍԱՄԱՍՈՎ , ՌԵՏԻՆԵ ԿՈՇԿԱՏԱԿՈՎ ՄԻՆՉԵՎ 24ՍՄ ՆԵՐԲԱՆԻ ԵՐԿԱՐՈՒԹՅԱՄԲ</t>
  </si>
  <si>
    <t>ԱՂՋԿԱ ԿՈՇԻԿ ԱՐՀԵՍՏԱԿԱՆ ԿԱՇՎԻՑ ՄԻՆՉԵՎ 24ՍՄ ՆԵՐԲԱՆԻ ԵՐԿԱՐՈՒԹՅԱՄԲ</t>
  </si>
  <si>
    <t>IDEXE, CHICCO</t>
  </si>
  <si>
    <t>ՏՂԱՅԻ ԲՈԿՈՏԻԿՆԵՐ ԱՐՀԵՍՏԱԿԱՆ ԿԱՇՎԵ ԵՐԵՍԱՄԱՍՈՎ , ՌԵՏԻՆԵ ԿՈՇԿԱՏԱԿՈՎ ՄԻՆՉԵՎ 24ՍՄ ՆԵՐԲԱՆԻ ԵՐԿԱՐՈՒԹՅԱՄԲ</t>
  </si>
  <si>
    <t>ՏՂԱՄԱՐԴՈՒ ՍՊՈՐՏԱՅԻՆ ՈՃԻ ԿՈՇԻԿ ԱՐՀԵՍՏԱԿԱՆ ԿԱՇՎԵ ԵՐԵՍԱՄԱՍՈՎ , ՊՈԼԻՄԵՐԱՅԻՆ ԿՈՇԿԱՏԱԿՈՎ</t>
  </si>
  <si>
    <t>ՏՂԱՄԱՐԴՈՒ ՍՊՈՐՏԱՅԻՆ ՈՃԻ ԿՈՇԻԿ ԱՐՀԵՍՏԱԿԱՆ ԿԱՇՎԵ ԵՐԵՍԱՄԱՍՈՎ , ՌԵՏԻՆԵ ԿՈՇԿԱՏԱԿՈՎ</t>
  </si>
  <si>
    <t>ԿԱՆԱՑԻ ԲՈԿՈՏԻԿ ԱՐՀԵՍՏԱԿԱՆ ԿԱՇՎԵ ԵՐԵՍԱՄԱՍՈՎ , ՌԵՏԻՆԵ ԿՈՇԿԱՏԱԿՈՎ</t>
  </si>
  <si>
    <t>ԿԱՆԱՑԻ ԲՈԿՈՏԻԿՆԵՐ ԱՐՀԵՍՏԱԿԱՆ ԿԱՇՎԵ ԵՐԵՍԱՄԱՍՈՎ , ՊՈԼԻՄԵՐԱՅԻՆ ԿՈՇԿԱՏԱԿՈՎ</t>
  </si>
  <si>
    <t>ԿԱՆԱՑԻ ԿՈՇԻԿ ԱՐՀԵՍՏԱԿԱՆ ԿԱՇՎԵ ԵՐԵՍԱՄԱՍՈՎ , ՊՈԼԻՄԵՐԱՅԻՆ ԿՈՇԿԱՏԱԿՈՎ</t>
  </si>
  <si>
    <t>ԿԱՆԱՑԻ ՍՊՈՐՏԱՅԻՆ ՈՃԻ ԿՈՇԻԿ ԱՐՀԵՍՏԱԿԱՆ ԿԱՇՎԵ ԵՐԵՍԱՄԱՍՈՎ , ՌԵՏԻՆԵ ԿՈՇԿԱՏԱԿՈՎ</t>
  </si>
  <si>
    <t>REGATTA R, ONLY</t>
  </si>
  <si>
    <t>ԿԱՆԱՑԻ ՍՊՈՐՏԱՅԻՆ ՈՃԻ ԿՈՇԻԿՆԵՐ ԱՐՀԵՍՏԱԿԱՆ ԿԱՇՎԵ ԵՐԵՍԱՄԱՍՈՎ , ՊՈԼԻՄԵՐԱՅԻՆ ԿՈՇԿԱՏԱԿՈՎ</t>
  </si>
  <si>
    <t>KAPPA, ONLY, JENNY FAIRY</t>
  </si>
  <si>
    <t>ՏՂԱՄԱՐԴՈՒ ԿԻՍԱՃՏՔԱՎՈՐ ԿՈՇԻԿ ԲՆԱԿԱՆ ԿԱՇՎԵ ԵՐԵՍԱՄԱՍՈՎ ՌԵՏԻՆԵ ԿՈՇԿԱՏԱԿՈՎ</t>
  </si>
  <si>
    <t>ԿԱՆԱՑԻ ԿԻՍԱՃՏՔԱՎՈՐ ԿՈՇԻԿ ԲՆԱԿԱՆ ԿԱՇՎԵ ԵՐԵՍԱՄԱՍՈՎ ՌԵՏԻՆԵ ԿՈՇԿԱՏԱԿՈՎ</t>
  </si>
  <si>
    <t>ԿԱՆԱՑԻ ԲԱՐՁՐԱԿՐՈՒՆԿ ԿՈՇԻԿՆԵՐ ԲՆԱԿԱՆ ԿԱՇՎԵ ԵՐԵՍԱՄԱՍՈՎ ՊՈԼԻՄԵՐԱՅԻՆ ԿՈՇԿԱՏԱԿՈՎ</t>
  </si>
  <si>
    <t>ԱՂՋԿԱ ԲՈԿՈՏԻԿՆԵՐ ԲՆԱԿԱՆ ԿԱՇՎԵ ԵՐԵՍԱՄԱՍՈՎ , ՊՈԼԻՄԵՐԱՅԻՆ ԿՈՇԿԱՏԱԿՈՎ ՄԻՆՉԵՎ 24ՍՄ ՆԵՐԲԱՆԻ ԵՐԿԱՐՈՒԹՅԱՄԲ</t>
  </si>
  <si>
    <t>ԱՂՋԿԱ ԲՈԿՈՏԻԿՆԵՐ ԲՆԱԿԱՆ ԿԱՇՎԵ ԵՐԵՍԱՄԱՍՈՎ , ՌԵՏԻՆԵ ԿՈՇԿԱՏԱԿՈՎ ՄԻՆՉԵՎ 24ՍՄ ՆԵՐԲԱՆԻ ԵՐԿԱՐՈՒԹՅԱՄԲ</t>
  </si>
  <si>
    <t>CHICCO, KANGAROOS</t>
  </si>
  <si>
    <t>ԱՂՋԿԱ ԿՈՇԻԿ ԲՆԱԿԱՆ ԿԱՇՎԵ ԵՐԵՍԱՄԱՍՈՎ , ՊՈԼԻՄԵՐԱՅԻՆ ԿՈՇԿԱՏԱԿՈՎ ՄԻՆՉԵՎ 24ՍՄ ՆԵՐԲԱՆԻ ԵՐԿԱՐՈՒԹՅԱՄԲ</t>
  </si>
  <si>
    <t>ՏՂԱՅԻ ԲՈԿՈՏԻԿ ԲՆԱԿԱՆ ԿԱՇՎԵ ԵՐԵՍԱՄԱՍՈՎ , ՊՈԼԻՄԵՐԱՅԻՆ ԿՈՇԿԱՏԱԿՈՎ ՄԻՆՉԵՎ 24ՍՄ ՆԵՐԲԱՆԻ ԵՐԿԱՐՈՒԹՅԱՄԲ</t>
  </si>
  <si>
    <t>ՏՂԱՅԻ ԿՈՇԻԿ ԲՆԱԿԱՆ ԶԱՄՇԵ ԵՐԵՍԱՄԱՍՈՎ , ՊՈԼԻՄԵՐԱՅԻՆ ԿՈՇԿԱՏԱԿՈՎ ՄԻՆՉԵՎ 24ՍՄ ՆԵՐԲԱՆԻ ԵՐԿԱՐՈՒԹՅԱՄԲ</t>
  </si>
  <si>
    <t>ՏՂԱՅԻ ՍՊՈՐՏԱՅԻՆ ՈՃԻ ԿՈՇԻԿՆԵՐ ԲՆԱԿԱՆ ԿԱՇՎԵ ԵՐԵՍԱՄԱՍՈՎ , ՌԵՏԻՆԵ ԿՈՇԿԱՏԱԿՈՎ ՄԻՆՉԵՎ 24ՍՄ ՆԵՐԲԱՆԻ ԵՐԿԱՐՈՒԹՅԱՄԲ</t>
  </si>
  <si>
    <t>CHICCO, GEOX</t>
  </si>
  <si>
    <t>ՏՂԱՄԱՐԴՈՒ ԲՈԿՈՏԻԿ ԲՆԱԿԱՆ ԿԱՇՎԵ ԵՐԵՍԱՄԱՍՈՎ , ՌԵՏԻՆԵ ԿՈՇԿԱՏԱԿՈՎ</t>
  </si>
  <si>
    <t>ԿԱՆԱՑԻ ԿՈՇԻԿ ԲՆԱԿԱՆ ԿԱՇՎԵ ԵՐԵՍԱՄԱՍՈՎ , ՊՈԼԻՄԵՐԱՅԻՆ ԿՈՇԿԱՏԱԿՈՎ</t>
  </si>
  <si>
    <t>ԿԱՆԱՑԻ ԿՈՇԻԿՆԵՐ ԲՆԱԿԱՆ ԶԱՄՇԵ ԵՐԵՍԱՄԱՍՈՎ , ՊՈԼԻՄԵՐԱՅԻՆ ԿՈՇԿԱՏԱԿՈՎ</t>
  </si>
  <si>
    <t>ԿԱՆԱՑԻ ՍՊՈՐՏԱՅԻՆ ՈՃԻ ԿՈՇԻԿ ԲՆԱԿԱՆ ԿԱՇՎԵ ԵՐԵՍԱՄԱՍՈՎ , ՌԵՏԻՆԵ ԿՈՇԿԱՏԱԿՈՎ</t>
  </si>
  <si>
    <t>ԿԱՆԱՑԻ ՀՈՂԱԹԱՓ ՏԵՔՍՏԻԼԵ ԵՐԵՍԱՄԱՍՈՎ , ՊՈԼԻՄԵՐԱՅԻՆ ԿՈՇԿԱՏՈՎ</t>
  </si>
  <si>
    <t>ՏՂԱՄԱՐԴՈՒ ՀՈՂԱԹԱՓ ՏԵՔՍՏԻԼԵ ԵՐԵՍԱՄԱՍՈՎ , ՊՈԼԻՄԵՐԱՅԻՆ ԿՈՇԿԱՏՈՎ</t>
  </si>
  <si>
    <t>ԱՂՋԿԱ ԲՈԿՈՏԻԿՆԵՐ ՏԵՔՏՍԻԼԵ ԵՐԵՍԱՄԱՍՈՎ ՌԵՏԻՆԵ ԿՈՇԿԱՏԱԿՈՎ</t>
  </si>
  <si>
    <t>ԿԱՆԱՑԻ ԲԱՐՁՐԱԿՐՈՒՆԿ ԿՈՇԻԿ ՏԵՔՏՍԻԼԵ ԵՐԵՍԱՄԱՍՈՎ ՊՈԼԻՄԵՐԱՅԻՆ ԿՈՇԿԱՏԱԿՈՎ</t>
  </si>
  <si>
    <t>ԿԱՆԱՑԻ ԲԱՐՁՐԱԿՐՈՒՆԿ ԿՈՇԻԿԵՐ ՏԵՔՏՍԻԼԵ ԵՐԵՍԱՄԱՍՈՎ ՊՈԼԻՄԵՐԱՅԻՆ ԿՈՇԿԱՏԱԿՈՎ</t>
  </si>
  <si>
    <t>ԿԱՆԱՑԻ ԵՎ ԱՂՋԿԱ ԲՈԿՈՏԻԿՆԵՐ ՏԵՔՏՍԻԼԵ ԵՐԵՍԱՄԱՍՈՎ ՊՈԼԻՄԵՐԱՅԻՆ ԿՈՇԿԱՏԱԿՈՎ</t>
  </si>
  <si>
    <t>ASOS, CHICCO</t>
  </si>
  <si>
    <t>ԿԱՆԱՑԻ ԵՎ ԱՂՋԿԱ ՍՊՈՐՏԱՅԻՆ ՈՃԻ ԿՈՇԻԿՆԵՐ ՏԵՔՏՍԻԼԵ ԵՐԵՍԱՄԱՍՈՎ ՌԵՏԻՆԵ ԿՈՇԿԱՏԱԿՈՎ</t>
  </si>
  <si>
    <t>CHICCO, PEPE JEANS, BIG STAR</t>
  </si>
  <si>
    <t>ԿԱՆԱՑԻ ԿՈՇԻԿՆԵՐ ՏԵՔՏՍԻԼԵ ԵՐԵՍԱՄԱՍՈՎ ՊՈԼԻՄԵՐԱՅԻՆ ԿՈՇԿԱՏԱԿՈՎ</t>
  </si>
  <si>
    <t>ASOS, DEEZEE</t>
  </si>
  <si>
    <t>ԿԱՆԱՑԻ ԿՈՇԻԿՆԵՐ ՏԵՔՍՏԻԼԵ ԵՐԵՍԱՄԱՍՈՎ ՌԵՏԻՆԵ ԿՈՇԿԱՏԱԿՈՎ</t>
  </si>
  <si>
    <t>REEBOK, REEBOK</t>
  </si>
  <si>
    <t>ԿԱՆԱՑԻ ՃՏՔԱՎՈՐ ԿՈՇԻԿ ԲՐԴԵ ԵՐԵՍԱՄԱՍՈՎ ՌԵՏԻՆԵ ԿՈՇԿԱՏԱԿՈՎ</t>
  </si>
  <si>
    <t>ԿԱՆԱՑԻ ՃՏՔԱՎՈՐ ԿՈՇԻԿ ԿՏՈՐԵ ԵՐԵՍԱՄԱՍՈՎ ՌԵՏԻՆԵ ԿՈՇԿԱՏԱԿՈՎ</t>
  </si>
  <si>
    <t>ԿԱՆԱՑԻ ՍՊՈՐՏԱՅԻՆ ՈՃԻ ԿՈՇԻԿ ՏԵՔՏՍԻԼԵ ԵՐԵՍԱՄԱՍՈՎ ՌԵՏԻՆԵ ԿՈՇԿԱՏԱԿՈՎ</t>
  </si>
  <si>
    <t>ՏՂԱՄԱՐԴՈՒ ԵՎ ՏՂԱՅԻ ՍՊՈՐՏԱՅԻՆ ՈՃԻ ԿՈՇԻԿՆԵՐ ՏԵՔՏՍԻԼԵ ԵՐԵՍԱՄԱՍՈՎ ՌԵՏԻՆԵ ԿՈՇԿԱՏԱԿՈՎ</t>
  </si>
  <si>
    <t>CHICCO, 4F, BROOKS</t>
  </si>
  <si>
    <t>ՏՂԱՄԱՐԴՈՒ ԿՈՇԻԿ ՏԵՔՏՍԻԼԵ ԵՐԵՍԱՄԱՍՈՎ ՌԵՏԻՆԵ ԿՈՇԿԱՏԱԿՈՎ</t>
  </si>
  <si>
    <t>ՏՂԱՄԱՐԴՈՒ ՍՊՈՐՏԱՅԻՆ ՈՃԻ ԿՈՇԻԿՆԵՐ ՏԵՔՏՍԻԼԵ ԵՐԵՍԱՄԱՍՈՎ ՊՈԼԻՄԵՐԱՅԻՆ ԿՈՇԿԱՏԱԿՈՎ</t>
  </si>
  <si>
    <t>ՏՂԱՄԱՐԴՈՒ ՍՊՈՐՏԱՅԻՆ ՈՃԻ ԿՈՇԻԿՆԵՐ ՏԵՔՏՍԻԼԵ ԵՐԵՍԱՄԱՍՈՎ ՌԵՏԻՆԵ ԿՈՇԿԱՏԱԿՈՎ</t>
  </si>
  <si>
    <t>BROOKS, MERRELL</t>
  </si>
  <si>
    <t>ՏՂԱՅԻ ԿԻՍԱՃՏՔԱՎՈՐ ԿՈՇԻԿ ՏԵՔՏՍԻԼԵ ԵՐԵՍԱՄԱՍՈՎ ՌԵՏԻՆԵ ԿՈՇԿԱՏԱԿՈՎ</t>
  </si>
  <si>
    <t>ՏՂԱՅԻ ԿՈՇԻԿ ՏԵՔՏՍԻԼԵ ԵՐԵՍԱՄԱՍՈՎ ՊՈԼԻՄԵՐԱՅԻՆ ԿՈՇԿԱՏԱԿՈՎ</t>
  </si>
  <si>
    <t>ՏՂԱՅԻ ՍՊՈՐՏԱՅԻՆ ՈՃԻ ԿՈՇԻԿ ՏԵՔՏՍԻԼԵ ԵՐԵՍԱՄԱՍՈՎ ՌԵՏԻՆԵ ԿՈՇԿԱՏԱԿՈՎ</t>
  </si>
  <si>
    <t>ՏՂԱՅԻ ՍՊՈՐՏԱՅԻՆ ՈՃԻ ԿՈՇԻԿՆԵՐ ՏԵՔՏՍԻԼԵ ԵՐԵՍԱՄԱՍՈՎ ՊՈԼԻՄԵՐԱՅԻՆ ԿՈՇԿԱՏԱԿՈՎ</t>
  </si>
  <si>
    <t>ԿԱՆԱՑԻ ԲՈԿՈՏԻԿ ԿԱՇՎԵ ԵՐԵՍԱՄԱՍՈՎ , ՓԱՅՏԵ ԿՈՇԿԱՏԱԿՈՎ</t>
  </si>
  <si>
    <t>ԿԱՆԱՑԻ ԳԼԽԱՐԿ ԾՂՈՏԻՑ</t>
  </si>
  <si>
    <t>ASOS, THE NORTH FACE, DCSHOECOUSA</t>
  </si>
  <si>
    <t>ՏՂԱՄԱՐԴՈՒ ԳԼԽԱՐԿ ՔԻՄԻԱԿԱՆ ԹԵԼԵՐԻՑ</t>
  </si>
  <si>
    <t>ՏՂԱՄԱՐԴՈՒ ԳԼԽԱՐԿՆԵՐ ՔԻՄԻԱԿԱՆ ԹԵԼԵՐԻՑ</t>
  </si>
  <si>
    <t>ԱՐԵՎԱՊԱՇՏՊԱՆ ԱԿՆՈՑՆԵՐ ՏԵՍՈՂՈՒԹՅՈՒՆԸ ՉՇՏԿՈՂ ՈՉ ԹԱՆԿԱՐԺԵՔ ՄԵՏԱՂՆԵՐԻՑ, ՊԼԱՍՍՏՄԱՍՍԱՅԻՑ ՈՍՊՆՅԱԿՆԵՐՈՎ</t>
  </si>
  <si>
    <t>MORGAN, ASOS</t>
  </si>
  <si>
    <t xml:space="preserve">INVOICE #1 2026-155 </t>
  </si>
  <si>
    <t>Row Labels</t>
  </si>
  <si>
    <t>Count of Փաթեթ</t>
  </si>
  <si>
    <t>Sum of Նետտո քաշ</t>
  </si>
  <si>
    <t>Grand Total</t>
  </si>
  <si>
    <t>60000004459</t>
  </si>
  <si>
    <t>60000004460</t>
  </si>
  <si>
    <t>60000004458</t>
  </si>
  <si>
    <t>60000004461</t>
  </si>
  <si>
    <t>60000004457</t>
  </si>
  <si>
    <t>60000004456</t>
  </si>
  <si>
    <t>60000004455</t>
  </si>
  <si>
    <t>60000004453</t>
  </si>
  <si>
    <t>60000004452</t>
  </si>
  <si>
    <t>60000004448</t>
  </si>
  <si>
    <t>60000004451</t>
  </si>
  <si>
    <t>60000004467</t>
  </si>
  <si>
    <t>60000004450</t>
  </si>
  <si>
    <t>60000004449</t>
  </si>
  <si>
    <t>60000004447</t>
  </si>
  <si>
    <t>60000004446</t>
  </si>
  <si>
    <t>60000004445</t>
  </si>
  <si>
    <t>60000004444</t>
  </si>
  <si>
    <t>60000004443</t>
  </si>
  <si>
    <t>60000004435</t>
  </si>
  <si>
    <t>60000004434</t>
  </si>
  <si>
    <t>60000004431</t>
  </si>
  <si>
    <t>60000004433</t>
  </si>
  <si>
    <t>60000004437</t>
  </si>
  <si>
    <t>60000004438</t>
  </si>
  <si>
    <t>60000004439</t>
  </si>
  <si>
    <t>60000004412</t>
  </si>
  <si>
    <t>60000004430</t>
  </si>
  <si>
    <t>60000004440</t>
  </si>
  <si>
    <t>60000004436</t>
  </si>
  <si>
    <t>60000004357</t>
  </si>
  <si>
    <t>60000004358</t>
  </si>
  <si>
    <t>60000004368</t>
  </si>
  <si>
    <t>60000004369</t>
  </si>
  <si>
    <t>60000004366</t>
  </si>
  <si>
    <t>60000004370</t>
  </si>
  <si>
    <t>60000004364</t>
  </si>
  <si>
    <t>60000004355</t>
  </si>
  <si>
    <t>60000004363</t>
  </si>
  <si>
    <t>60000004362</t>
  </si>
  <si>
    <t>60000004354</t>
  </si>
  <si>
    <t>60000004360</t>
  </si>
  <si>
    <t>60000004353</t>
  </si>
  <si>
    <t>60000004352</t>
  </si>
  <si>
    <t>60000004351</t>
  </si>
  <si>
    <t>60000004427</t>
  </si>
  <si>
    <t>60000004426</t>
  </si>
  <si>
    <t>60000004432</t>
  </si>
  <si>
    <t>60000004441</t>
  </si>
  <si>
    <t>60000004442</t>
  </si>
  <si>
    <t>60000004429</t>
  </si>
  <si>
    <t>60000004410</t>
  </si>
  <si>
    <t>60000004413</t>
  </si>
  <si>
    <t>60000004411</t>
  </si>
  <si>
    <t>60000004425</t>
  </si>
  <si>
    <t>60000004416</t>
  </si>
  <si>
    <t>60000004415</t>
  </si>
  <si>
    <t>60000004424</t>
  </si>
  <si>
    <t>60000004414</t>
  </si>
  <si>
    <t>60000004464</t>
  </si>
  <si>
    <t>60000004463</t>
  </si>
  <si>
    <t>60000004476</t>
  </si>
  <si>
    <t>60000004473</t>
  </si>
  <si>
    <t>60000004462</t>
  </si>
  <si>
    <t>60000004470</t>
  </si>
  <si>
    <t>60000004468</t>
  </si>
  <si>
    <t>60000004469</t>
  </si>
  <si>
    <t>60000004465</t>
  </si>
  <si>
    <t>60000004475</t>
  </si>
  <si>
    <t>60000004471</t>
  </si>
  <si>
    <t>60000004472</t>
  </si>
  <si>
    <t>60000004478</t>
  </si>
  <si>
    <t>60000004484</t>
  </si>
  <si>
    <t>60000004481</t>
  </si>
  <si>
    <t>60000001168</t>
  </si>
  <si>
    <t>60000001170</t>
  </si>
  <si>
    <t>60000001164</t>
  </si>
  <si>
    <t>60000001167</t>
  </si>
  <si>
    <t>60000001165</t>
  </si>
  <si>
    <t>60000001159</t>
  </si>
  <si>
    <t>60000001160</t>
  </si>
  <si>
    <t>60000001153</t>
  </si>
  <si>
    <t>60000001156</t>
  </si>
  <si>
    <t>60000001157</t>
  </si>
  <si>
    <t>60000004494</t>
  </si>
  <si>
    <t>60000001055</t>
  </si>
  <si>
    <t>60000004493</t>
  </si>
  <si>
    <t>60000004492</t>
  </si>
  <si>
    <t>60000004491</t>
  </si>
  <si>
    <t>60000004344</t>
  </si>
  <si>
    <t>60000004361</t>
  </si>
  <si>
    <t>60000004356</t>
  </si>
  <si>
    <t>60000004359</t>
  </si>
  <si>
    <t>60000004346</t>
  </si>
  <si>
    <t>60000004348</t>
  </si>
  <si>
    <t>60000004345</t>
  </si>
  <si>
    <t>60000004347</t>
  </si>
  <si>
    <t>60000004367</t>
  </si>
  <si>
    <t>60000004350</t>
  </si>
  <si>
    <t>60000004349</t>
  </si>
  <si>
    <t>60000004365</t>
  </si>
  <si>
    <t>60000004343</t>
  </si>
  <si>
    <t>60000004333</t>
  </si>
  <si>
    <t>60000004332</t>
  </si>
  <si>
    <t>60000004382</t>
  </si>
  <si>
    <t>60000004383</t>
  </si>
  <si>
    <t>60000004381</t>
  </si>
  <si>
    <t>60000004384</t>
  </si>
  <si>
    <t>60000004385</t>
  </si>
  <si>
    <t>60000004380</t>
  </si>
  <si>
    <t>60000004386</t>
  </si>
  <si>
    <t>60000004379</t>
  </si>
  <si>
    <t>60000004376</t>
  </si>
  <si>
    <t>60000004377</t>
  </si>
  <si>
    <t>60000004375</t>
  </si>
  <si>
    <t>60000004374</t>
  </si>
  <si>
    <t>60000004373</t>
  </si>
  <si>
    <t>60000004372</t>
  </si>
  <si>
    <t>60000004307</t>
  </si>
  <si>
    <t>60000004291</t>
  </si>
  <si>
    <t>60000004292</t>
  </si>
  <si>
    <t>60000004293</t>
  </si>
  <si>
    <t>60000004290</t>
  </si>
  <si>
    <t>60000004289</t>
  </si>
  <si>
    <t>60000004286</t>
  </si>
  <si>
    <t>60000004013</t>
  </si>
  <si>
    <t>60000004285</t>
  </si>
  <si>
    <t>60000004284</t>
  </si>
  <si>
    <t>60000004288</t>
  </si>
  <si>
    <t>60000004282</t>
  </si>
  <si>
    <t>60000004283</t>
  </si>
  <si>
    <t>60000004281</t>
  </si>
  <si>
    <t>60000004263</t>
  </si>
  <si>
    <t>60000004325</t>
  </si>
  <si>
    <t>60000004327</t>
  </si>
  <si>
    <t>60000004342</t>
  </si>
  <si>
    <t>60000004340</t>
  </si>
  <si>
    <t>60000004334</t>
  </si>
  <si>
    <t>60000004341</t>
  </si>
  <si>
    <t>60000004335</t>
  </si>
  <si>
    <t>60000004336</t>
  </si>
  <si>
    <t>60000004329</t>
  </si>
  <si>
    <t>60000004331</t>
  </si>
  <si>
    <t>60000004388</t>
  </si>
  <si>
    <t>60000004295</t>
  </si>
  <si>
    <t>60000004294</t>
  </si>
  <si>
    <t>60000004296</t>
  </si>
  <si>
    <t>60000004297</t>
  </si>
  <si>
    <t>60000004298</t>
  </si>
  <si>
    <t>60000004299</t>
  </si>
  <si>
    <t>60000004300</t>
  </si>
  <si>
    <t>60000004301</t>
  </si>
  <si>
    <t>60000004302</t>
  </si>
  <si>
    <t>60000004315</t>
  </si>
  <si>
    <t>60000004330</t>
  </si>
  <si>
    <t>60000004305</t>
  </si>
  <si>
    <t>60000004304</t>
  </si>
  <si>
    <t>60000004309</t>
  </si>
  <si>
    <t>60000004310</t>
  </si>
  <si>
    <t>60000004312</t>
  </si>
  <si>
    <t>60000004308</t>
  </si>
  <si>
    <t>60000004306</t>
  </si>
  <si>
    <t>60000004311</t>
  </si>
  <si>
    <t>60000004339</t>
  </si>
  <si>
    <t>60000004338</t>
  </si>
  <si>
    <t>60000004337</t>
  </si>
  <si>
    <t>60000004303</t>
  </si>
  <si>
    <t>60000004314</t>
  </si>
  <si>
    <t>60000004316</t>
  </si>
  <si>
    <t>60000004317</t>
  </si>
  <si>
    <t>60000004318</t>
  </si>
  <si>
    <t>60000004319</t>
  </si>
  <si>
    <t>60000004320</t>
  </si>
  <si>
    <t>60000004321</t>
  </si>
  <si>
    <t>60000004323</t>
  </si>
  <si>
    <t>60000004322</t>
  </si>
  <si>
    <t>60000004324</t>
  </si>
  <si>
    <t>60000004326</t>
  </si>
  <si>
    <t>60000004489</t>
  </si>
  <si>
    <t>60000001162</t>
  </si>
  <si>
    <t>60000004490</t>
  </si>
  <si>
    <t>60000004486</t>
  </si>
  <si>
    <t>60000004487</t>
  </si>
  <si>
    <t>60000001163</t>
  </si>
  <si>
    <t>60000004488</t>
  </si>
  <si>
    <t>60000001161</t>
  </si>
  <si>
    <t>60000004479</t>
  </si>
  <si>
    <t>60000004477</t>
  </si>
  <si>
    <t>60000004485</t>
  </si>
  <si>
    <t>60000004483</t>
  </si>
  <si>
    <t>60000004480</t>
  </si>
  <si>
    <t>60000004466</t>
  </si>
  <si>
    <t>60000004474</t>
  </si>
  <si>
    <t>60000001166</t>
  </si>
  <si>
    <t>60000001147</t>
  </si>
  <si>
    <t>60000001158</t>
  </si>
  <si>
    <t>60000001155</t>
  </si>
  <si>
    <t>60000001148</t>
  </si>
  <si>
    <t>60000001150</t>
  </si>
  <si>
    <t>60000001152</t>
  </si>
  <si>
    <t>60000001151</t>
  </si>
  <si>
    <t>60000001169</t>
  </si>
  <si>
    <t>60000001154</t>
  </si>
  <si>
    <t>60000001056</t>
  </si>
  <si>
    <t>60000001171</t>
  </si>
  <si>
    <t>60000004280</t>
  </si>
  <si>
    <t>60000004274</t>
  </si>
  <si>
    <t>60000004273</t>
  </si>
  <si>
    <t>60000004278</t>
  </si>
  <si>
    <t>60000004277</t>
  </si>
  <si>
    <t>60000004275</t>
  </si>
  <si>
    <t>60000004276</t>
  </si>
  <si>
    <t>60000004270</t>
  </si>
  <si>
    <t>60000004272</t>
  </si>
  <si>
    <t>60000004269</t>
  </si>
  <si>
    <t>60000004268</t>
  </si>
  <si>
    <t>60000004267</t>
  </si>
  <si>
    <t>60000004266</t>
  </si>
  <si>
    <t>60000004265</t>
  </si>
  <si>
    <t>60000004264</t>
  </si>
  <si>
    <t>60000004401</t>
  </si>
  <si>
    <t>60000004400</t>
  </si>
  <si>
    <t>60000004399</t>
  </si>
  <si>
    <t>60000004389</t>
  </si>
  <si>
    <t>60000004398</t>
  </si>
  <si>
    <t>60000004397</t>
  </si>
  <si>
    <t>60000004396</t>
  </si>
  <si>
    <t>60000004395</t>
  </si>
  <si>
    <t>60000004394</t>
  </si>
  <si>
    <t>60000004393</t>
  </si>
  <si>
    <t>60000004392</t>
  </si>
  <si>
    <t>60000004391</t>
  </si>
  <si>
    <t>60000004387</t>
  </si>
  <si>
    <t>60000004390</t>
  </si>
  <si>
    <t>60000004421</t>
  </si>
  <si>
    <t>60000004420</t>
  </si>
  <si>
    <t>60000004419</t>
  </si>
  <si>
    <t>60000004422</t>
  </si>
  <si>
    <t>60000004409</t>
  </si>
  <si>
    <t>60000004423</t>
  </si>
  <si>
    <t>60000004408</t>
  </si>
  <si>
    <t>60000004407</t>
  </si>
  <si>
    <t>60000004418</t>
  </si>
  <si>
    <t>60000004417</t>
  </si>
  <si>
    <t>60000004406</t>
  </si>
  <si>
    <t>60000004404</t>
  </si>
  <si>
    <t>60000004405</t>
  </si>
  <si>
    <t>60000004403</t>
  </si>
  <si>
    <t>60000004402</t>
  </si>
  <si>
    <t>id</t>
  </si>
  <si>
    <t>countryEng</t>
  </si>
  <si>
    <t>ALBANIA</t>
  </si>
  <si>
    <t>ANDORRA</t>
  </si>
  <si>
    <t>ARMENIA</t>
  </si>
  <si>
    <t>ASERBEIDSCHAN</t>
  </si>
  <si>
    <t>BELGIUM</t>
  </si>
  <si>
    <t>BOSNIA - HERZEGOWINA</t>
  </si>
  <si>
    <t>BULGARIA</t>
  </si>
  <si>
    <t>CEUTA</t>
  </si>
  <si>
    <t>CONGO</t>
  </si>
  <si>
    <t>DENMARK</t>
  </si>
  <si>
    <t>GERMANY</t>
  </si>
  <si>
    <t>ESTONIA</t>
  </si>
  <si>
    <t>FINLAND</t>
  </si>
  <si>
    <t>FRANCE</t>
  </si>
  <si>
    <t>GEORGIA</t>
  </si>
  <si>
    <t>GIBRALTAR</t>
  </si>
  <si>
    <t>GREECE</t>
  </si>
  <si>
    <t>GREENLAND</t>
  </si>
  <si>
    <t>GUINEA BISSAU</t>
  </si>
  <si>
    <t>UNITED KINGDOM</t>
  </si>
  <si>
    <t>REP. OF IRELAND</t>
  </si>
  <si>
    <t>ICELAND</t>
  </si>
  <si>
    <t>YUGOSLAWIA</t>
  </si>
  <si>
    <t>KOREA</t>
  </si>
  <si>
    <t>CROATIA</t>
  </si>
  <si>
    <t>LATVIA</t>
  </si>
  <si>
    <t>KOSOVO</t>
  </si>
  <si>
    <t>LIECHTENSTEIN</t>
  </si>
  <si>
    <t>LITHUANIA</t>
  </si>
  <si>
    <t>LIBANON</t>
  </si>
  <si>
    <t>LUXEMBOURG</t>
  </si>
  <si>
    <t>LESOTHO</t>
  </si>
  <si>
    <t>MACEDONIA</t>
  </si>
  <si>
    <t>MELILLA</t>
  </si>
  <si>
    <t>MALTA</t>
  </si>
  <si>
    <t>MOLDAWIA</t>
  </si>
  <si>
    <t>MONACO</t>
  </si>
  <si>
    <t>HOLLAND</t>
  </si>
  <si>
    <t>NORWAY</t>
  </si>
  <si>
    <t>AUSTRIA</t>
  </si>
  <si>
    <t>POLAND</t>
  </si>
  <si>
    <t>PORTUGAL</t>
  </si>
  <si>
    <t>RUSSIA</t>
  </si>
  <si>
    <t>SWEDEN</t>
  </si>
  <si>
    <t>SERBIA MONTENEGRO</t>
  </si>
  <si>
    <t>SWITZERLAND</t>
  </si>
  <si>
    <t>SLOVAKIAN REPUBLIC</t>
  </si>
  <si>
    <t>SLOWENIA</t>
  </si>
  <si>
    <t>SPAIN</t>
  </si>
  <si>
    <t>TURKMENISTAN</t>
  </si>
  <si>
    <t>CHECH REPUBLIC</t>
  </si>
  <si>
    <t>HUNGARY</t>
  </si>
  <si>
    <t>BELARUS</t>
  </si>
  <si>
    <t>CYPRUS</t>
  </si>
  <si>
    <t>EQUATORIAL GUINEA</t>
  </si>
  <si>
    <t>ALGERIA</t>
  </si>
  <si>
    <t>ANGOLA</t>
  </si>
  <si>
    <t>BENIN</t>
  </si>
  <si>
    <t>REP. OF BOTSWANA</t>
  </si>
  <si>
    <t>BURUNDI</t>
  </si>
  <si>
    <t>CAMEROON</t>
  </si>
  <si>
    <t>CENTRAL AFRICAN REP.</t>
  </si>
  <si>
    <t>DEMOKR. REP. KONGO</t>
  </si>
  <si>
    <t>DJIBOUTI</t>
  </si>
  <si>
    <t>EGYPT</t>
  </si>
  <si>
    <t>AETHIOPIA</t>
  </si>
  <si>
    <t>GABON</t>
  </si>
  <si>
    <t>THE GAMBIA</t>
  </si>
  <si>
    <t>GHANA</t>
  </si>
  <si>
    <t>REPUBL. GUINEA</t>
  </si>
  <si>
    <t>IVORY COAST</t>
  </si>
  <si>
    <t>KENIA</t>
  </si>
  <si>
    <t>LIBERIA</t>
  </si>
  <si>
    <t>LIBYA</t>
  </si>
  <si>
    <t>MADAGASCAR</t>
  </si>
  <si>
    <t>MALAWI</t>
  </si>
  <si>
    <t>MALI</t>
  </si>
  <si>
    <t>MAURETANIA</t>
  </si>
  <si>
    <t>MAURITIUS</t>
  </si>
  <si>
    <t>MOSAMBIK</t>
  </si>
  <si>
    <t>NIGER</t>
  </si>
  <si>
    <t>FED. REP. OF NIGERIA</t>
  </si>
  <si>
    <t>RHEUNION</t>
  </si>
  <si>
    <t>ZIMBABWE</t>
  </si>
  <si>
    <t>RWANDA</t>
  </si>
  <si>
    <t>SAO TOME Y PRINCIPE</t>
  </si>
  <si>
    <t>SENEGAL</t>
  </si>
  <si>
    <t>SEYCHELLES</t>
  </si>
  <si>
    <t>SIERRA LEONE</t>
  </si>
  <si>
    <t>SOMALI REP.</t>
  </si>
  <si>
    <t>REP. OF SOUTH AFRICA</t>
  </si>
  <si>
    <t>NAMIBIA</t>
  </si>
  <si>
    <t>SUDAN</t>
  </si>
  <si>
    <t>SWAZILAND</t>
  </si>
  <si>
    <t>TANZANIA</t>
  </si>
  <si>
    <t>TUNISIA</t>
  </si>
  <si>
    <t>CHAD</t>
  </si>
  <si>
    <t>TOGO</t>
  </si>
  <si>
    <t>BURKINA FASO</t>
  </si>
  <si>
    <t>UGANDA</t>
  </si>
  <si>
    <t>ZAIRE</t>
  </si>
  <si>
    <t>ZAMBIA</t>
  </si>
  <si>
    <t>CANADA</t>
  </si>
  <si>
    <t>MEXICO</t>
  </si>
  <si>
    <t>USA</t>
  </si>
  <si>
    <t>ARGENTINA</t>
  </si>
  <si>
    <t>BOLIVIA</t>
  </si>
  <si>
    <t>BRAZIL</t>
  </si>
  <si>
    <t>CHILE</t>
  </si>
  <si>
    <t>COLUMBIA</t>
  </si>
  <si>
    <t>ECUADOR</t>
  </si>
  <si>
    <t>FRENCH GUIANA</t>
  </si>
  <si>
    <t>GUIANA</t>
  </si>
  <si>
    <t>PARAGUAY</t>
  </si>
  <si>
    <t>PERU</t>
  </si>
  <si>
    <t>SURINAM</t>
  </si>
  <si>
    <t>URUGUAY</t>
  </si>
  <si>
    <t>VENEZUELA</t>
  </si>
  <si>
    <t>COSTA RICA</t>
  </si>
  <si>
    <t>EL SALVADOR</t>
  </si>
  <si>
    <t>GUATEMALA</t>
  </si>
  <si>
    <t>REP. OF HONDURAS</t>
  </si>
  <si>
    <t>BELIZE</t>
  </si>
  <si>
    <t>NICARAGUA</t>
  </si>
  <si>
    <t>PANAMA</t>
  </si>
  <si>
    <t>ANGUILA</t>
  </si>
  <si>
    <t>ANTIGUA</t>
  </si>
  <si>
    <t>ARUBA</t>
  </si>
  <si>
    <t>BAHAMAS</t>
  </si>
  <si>
    <t>BARBADOS</t>
  </si>
  <si>
    <t>BARBUDA</t>
  </si>
  <si>
    <t>BERMUDAS</t>
  </si>
  <si>
    <t>BONAIRE</t>
  </si>
  <si>
    <t>CAYMAN ISLANDS</t>
  </si>
  <si>
    <t>CURACAO</t>
  </si>
  <si>
    <t>DOMINICA</t>
  </si>
  <si>
    <t>DOMINICAN REP.</t>
  </si>
  <si>
    <t>GRENADA</t>
  </si>
  <si>
    <t>GUADELUPE</t>
  </si>
  <si>
    <t>HAITI</t>
  </si>
  <si>
    <t>HONDURAS</t>
  </si>
  <si>
    <t>JAMAICA</t>
  </si>
  <si>
    <t>MARTINIQUE</t>
  </si>
  <si>
    <t>NEVIS &amp; ST. KITTS</t>
  </si>
  <si>
    <t>PUERTO RICO</t>
  </si>
  <si>
    <t>SABA</t>
  </si>
  <si>
    <t>ST. BARTHELEMY</t>
  </si>
  <si>
    <t>ST. EUSTATIUS</t>
  </si>
  <si>
    <t>MONTSERRAT</t>
  </si>
  <si>
    <t>ST. LUCIA</t>
  </si>
  <si>
    <t>ST. MAARTEN (DUTCH)</t>
  </si>
  <si>
    <t>ST. MARTIN (FRANZ.)</t>
  </si>
  <si>
    <t>ST.VINCENT&amp;GRENADINES</t>
  </si>
  <si>
    <t>TRINIDAD &amp; TOBAGO</t>
  </si>
  <si>
    <t>TURKS+CAICOS ISLANDS</t>
  </si>
  <si>
    <t>VIRGIN ISLANDS (BRIT)</t>
  </si>
  <si>
    <t>VIRGIN ISLANDS (AM)</t>
  </si>
  <si>
    <t>AFGHANISTAN</t>
  </si>
  <si>
    <t>BAHRAIN</t>
  </si>
  <si>
    <t>BRUNEI</t>
  </si>
  <si>
    <t>MYANMAR (BURMA)</t>
  </si>
  <si>
    <t>HONG KONG</t>
  </si>
  <si>
    <t>INDONESIA</t>
  </si>
  <si>
    <t>JAPAN</t>
  </si>
  <si>
    <t>KAZAKHSTAN</t>
  </si>
  <si>
    <t>KYRGYZSTAN</t>
  </si>
  <si>
    <t>REPUBLIC OF KOREA</t>
  </si>
  <si>
    <t>MACAU</t>
  </si>
  <si>
    <t>MALAYSIA</t>
  </si>
  <si>
    <t>MALDIVES</t>
  </si>
  <si>
    <t>NEPAL</t>
  </si>
  <si>
    <t>PAKISTAN</t>
  </si>
  <si>
    <t>PHILIPPINES</t>
  </si>
  <si>
    <t>SINGAPORE</t>
  </si>
  <si>
    <t>TAJIKISTAN</t>
  </si>
  <si>
    <t>TAIWAN</t>
  </si>
  <si>
    <t>THAILAND</t>
  </si>
  <si>
    <t>UZBEKISTAN</t>
  </si>
  <si>
    <t>IRAN</t>
  </si>
  <si>
    <t>IRAQ</t>
  </si>
  <si>
    <t>ISRAEL</t>
  </si>
  <si>
    <t>JORDAN</t>
  </si>
  <si>
    <t>KUWAIT</t>
  </si>
  <si>
    <t>SAUDI ARABIEN</t>
  </si>
  <si>
    <t>SYRIA</t>
  </si>
  <si>
    <t>UNITED ARAB. EMIRATES</t>
  </si>
  <si>
    <t>QATAR</t>
  </si>
  <si>
    <t>OMAN</t>
  </si>
  <si>
    <t>YEMEN</t>
  </si>
  <si>
    <t>AUSTRALIA</t>
  </si>
  <si>
    <t>COOK ISLANDS</t>
  </si>
  <si>
    <t>ELLICE ISLANDS</t>
  </si>
  <si>
    <t>FIJI ISLANDS</t>
  </si>
  <si>
    <t>GILBERT ISLANDS</t>
  </si>
  <si>
    <t>GUAM</t>
  </si>
  <si>
    <t>MICRONESIA</t>
  </si>
  <si>
    <t>NEW CALEDONIA</t>
  </si>
  <si>
    <t>NOTHERN MARIANA ISL.</t>
  </si>
  <si>
    <t>VANUATU</t>
  </si>
  <si>
    <t>PAPUA AND NEW GUINEA</t>
  </si>
  <si>
    <t>NEW ZEALAND</t>
  </si>
  <si>
    <t>NORFOLK ISLANDS</t>
  </si>
  <si>
    <t>AMERICAN SAMOA</t>
  </si>
  <si>
    <t>WESTERN SAMOA</t>
  </si>
  <si>
    <t>FRENCH POLYNESIA</t>
  </si>
  <si>
    <t>SOLOMON ISLANDS</t>
  </si>
  <si>
    <t>TONGA</t>
  </si>
  <si>
    <t>CAMBODIA</t>
  </si>
  <si>
    <t>EUROPE</t>
  </si>
  <si>
    <t>LAOS</t>
  </si>
  <si>
    <t>ENGLAND</t>
  </si>
  <si>
    <t>Clockhouse</t>
  </si>
  <si>
    <t>American Eagle</t>
  </si>
  <si>
    <t>Tom Tailor</t>
  </si>
  <si>
    <t>Zara</t>
  </si>
  <si>
    <t>Bonita</t>
  </si>
  <si>
    <t>Review</t>
  </si>
  <si>
    <t>Apricot</t>
  </si>
  <si>
    <t>DEVRED</t>
  </si>
  <si>
    <t>Jack &amp; Jones</t>
  </si>
  <si>
    <t>Bershka</t>
  </si>
  <si>
    <t>Tommy Hilfiger</t>
  </si>
  <si>
    <t>s. Oliver</t>
  </si>
  <si>
    <t>Terranova</t>
  </si>
  <si>
    <t>Boohoo</t>
  </si>
  <si>
    <t>Brax</t>
  </si>
  <si>
    <t>Noisy may</t>
  </si>
  <si>
    <t>Please</t>
  </si>
  <si>
    <t>Herrlicher</t>
  </si>
  <si>
    <t>Guess</t>
  </si>
  <si>
    <t>mbyM</t>
  </si>
  <si>
    <t>Only</t>
  </si>
  <si>
    <t>Edited</t>
  </si>
  <si>
    <t>mavi</t>
  </si>
  <si>
    <t>Only&amp;Sons</t>
  </si>
  <si>
    <t>Missguided</t>
  </si>
  <si>
    <t>Tigha</t>
  </si>
  <si>
    <t>Vero Moda</t>
  </si>
  <si>
    <t>Urban Classics</t>
  </si>
  <si>
    <t>Palmers</t>
  </si>
  <si>
    <t>G-Star RAW</t>
  </si>
  <si>
    <t>Ivyrevel</t>
  </si>
  <si>
    <t>Carter's</t>
  </si>
  <si>
    <t>Pepe Jeans</t>
  </si>
  <si>
    <t>Skinny</t>
  </si>
  <si>
    <t>Casual Friday</t>
  </si>
  <si>
    <t>United colours ofBenetton</t>
  </si>
  <si>
    <t>Polo Ralph Lauren</t>
  </si>
  <si>
    <t>Set</t>
  </si>
  <si>
    <t>Replay</t>
  </si>
  <si>
    <t>Broadway</t>
  </si>
  <si>
    <t>Banana Republic</t>
  </si>
  <si>
    <t>Levi's</t>
  </si>
  <si>
    <t>Tommy Jeans</t>
  </si>
  <si>
    <t>Kronstadt</t>
  </si>
  <si>
    <t>Drdenim</t>
  </si>
  <si>
    <t>Burton Menswear</t>
  </si>
  <si>
    <t>Gang</t>
  </si>
  <si>
    <t>Drykorn</t>
  </si>
  <si>
    <t>Ichi</t>
  </si>
  <si>
    <t>scotch&amp;soda</t>
  </si>
  <si>
    <t>Vingino</t>
  </si>
  <si>
    <t>New Look</t>
  </si>
  <si>
    <t>Oshkosh</t>
  </si>
  <si>
    <t>Swing</t>
  </si>
  <si>
    <t>Farina Opoku</t>
  </si>
  <si>
    <t>Nike</t>
  </si>
  <si>
    <t>Short Stories</t>
  </si>
  <si>
    <t>Glamorous</t>
  </si>
  <si>
    <t>Samsoe</t>
  </si>
  <si>
    <t>Fashion Union</t>
  </si>
  <si>
    <t>Sessun</t>
  </si>
  <si>
    <t>Lascana</t>
  </si>
  <si>
    <t>Star Night</t>
  </si>
  <si>
    <t>NA-KD</t>
  </si>
  <si>
    <t>IVY &amp; OAK</t>
  </si>
  <si>
    <t>Miss Selfridge</t>
  </si>
  <si>
    <t>4th reckless</t>
  </si>
  <si>
    <t>Billie &amp; blossom curve</t>
  </si>
  <si>
    <t>UNIQUE 21</t>
  </si>
  <si>
    <t>Jack Wolfskin</t>
  </si>
  <si>
    <t>sandwich_</t>
  </si>
  <si>
    <t>Chiemsee</t>
  </si>
  <si>
    <t>DIESEL</t>
  </si>
  <si>
    <t>Street One</t>
  </si>
  <si>
    <t>Star Wars</t>
  </si>
  <si>
    <t>Angels</t>
  </si>
  <si>
    <t>Solid</t>
  </si>
  <si>
    <t>LACOSTE</t>
  </si>
  <si>
    <t>Richbear</t>
  </si>
  <si>
    <t>Christian Berg</t>
  </si>
  <si>
    <t>Ellesse</t>
  </si>
  <si>
    <t>Comma,</t>
  </si>
  <si>
    <t>Vila</t>
  </si>
  <si>
    <t>Jake's</t>
  </si>
  <si>
    <t>GRACE KARIN</t>
  </si>
  <si>
    <t>Sheecute</t>
  </si>
  <si>
    <t>Calvin Klein</t>
  </si>
  <si>
    <t>MONTEGO</t>
  </si>
  <si>
    <t>Gant</t>
  </si>
  <si>
    <t>Happy Shorts</t>
  </si>
  <si>
    <t>NAPAPIJRI</t>
  </si>
  <si>
    <t>Alpha Industries</t>
  </si>
  <si>
    <t>Dressystar</t>
  </si>
  <si>
    <t>LACE &amp; BEADS</t>
  </si>
  <si>
    <t>Adidas</t>
  </si>
  <si>
    <t>seidensticker</t>
  </si>
  <si>
    <t>HUGO BOSS</t>
  </si>
  <si>
    <t>NUMPH</t>
  </si>
  <si>
    <t>Pull &amp; Bear</t>
  </si>
  <si>
    <t>OPUS</t>
  </si>
  <si>
    <t>Babyonline DRESS</t>
  </si>
  <si>
    <t>Avidlove</t>
  </si>
  <si>
    <t>Desigual</t>
  </si>
  <si>
    <t>Get it on</t>
  </si>
  <si>
    <t>Promod</t>
  </si>
  <si>
    <t>Even &amp; Odd</t>
  </si>
  <si>
    <t>JARLO</t>
  </si>
  <si>
    <t>Cross Hatch</t>
  </si>
  <si>
    <t>Triangle</t>
  </si>
  <si>
    <t>mint&amp;berry</t>
  </si>
  <si>
    <t>JOSEPH JANARD</t>
  </si>
  <si>
    <t>BeYou</t>
  </si>
  <si>
    <t>Dorothy Perkins</t>
  </si>
  <si>
    <t>Studio</t>
  </si>
  <si>
    <t>BIK BOK</t>
  </si>
  <si>
    <t>Emporio Armani</t>
  </si>
  <si>
    <t>PRODUKT</t>
  </si>
  <si>
    <t>Anna Field</t>
  </si>
  <si>
    <t>Little Mistress</t>
  </si>
  <si>
    <t>Hope &amp; Ivy</t>
  </si>
  <si>
    <t>Kruger</t>
  </si>
  <si>
    <t>Kiomi</t>
  </si>
  <si>
    <t>Pierre Cardin</t>
  </si>
  <si>
    <t>elf</t>
  </si>
  <si>
    <t>MR. F</t>
  </si>
  <si>
    <t>McNeal</t>
  </si>
  <si>
    <t>B. YOU</t>
  </si>
  <si>
    <t>InWear</t>
  </si>
  <si>
    <t>J. Crew</t>
  </si>
  <si>
    <t>Buffalo</t>
  </si>
  <si>
    <t>H&amp;M</t>
  </si>
  <si>
    <t>VIONIC_eng</t>
  </si>
  <si>
    <t>QUIZ</t>
  </si>
  <si>
    <t>EVANS</t>
  </si>
  <si>
    <t>Tamaris</t>
  </si>
  <si>
    <t>MEXX</t>
  </si>
  <si>
    <t>LeGer</t>
  </si>
  <si>
    <t>Bugatti</t>
  </si>
  <si>
    <t>VAGABOND</t>
  </si>
  <si>
    <t>NATIVE YOUTH</t>
  </si>
  <si>
    <t>OLYMP</t>
  </si>
  <si>
    <t>ONKYO</t>
  </si>
  <si>
    <t>Kling</t>
  </si>
  <si>
    <t>Emoji</t>
  </si>
  <si>
    <t>Adore</t>
  </si>
  <si>
    <t>Sweater Makers</t>
  </si>
  <si>
    <t>Camel Active</t>
  </si>
  <si>
    <t>883 POLICE</t>
  </si>
  <si>
    <t>noppies</t>
  </si>
  <si>
    <t>Beauty Will</t>
  </si>
  <si>
    <t>MUSTANG</t>
  </si>
  <si>
    <t>Magic Nights</t>
  </si>
  <si>
    <t>DEDICATED</t>
  </si>
  <si>
    <t>Shore Leave</t>
  </si>
  <si>
    <t>FAKIR fashion</t>
  </si>
  <si>
    <t>American Vintage</t>
  </si>
  <si>
    <t>Zizzi</t>
  </si>
  <si>
    <t>Glamorous Studio</t>
  </si>
  <si>
    <t>Esprit</t>
  </si>
  <si>
    <t>WELLENSTEYN</t>
  </si>
  <si>
    <t>champion</t>
  </si>
  <si>
    <t>mo xiao</t>
  </si>
  <si>
    <t>Marc O Polo</t>
  </si>
  <si>
    <t>BOSS</t>
  </si>
  <si>
    <t>Cars jeans</t>
  </si>
  <si>
    <t>Ripcurl</t>
  </si>
  <si>
    <t>Q/S</t>
  </si>
  <si>
    <t>Basler</t>
  </si>
  <si>
    <t>G-STAR WOMEN</t>
  </si>
  <si>
    <t>Raw</t>
  </si>
  <si>
    <t>DIESEL BLACK GOLD</t>
  </si>
  <si>
    <t>J.Lindeberg</t>
  </si>
  <si>
    <t>Canda</t>
  </si>
  <si>
    <t>Oneill</t>
  </si>
  <si>
    <t>Superdry</t>
  </si>
  <si>
    <t>Blend</t>
  </si>
  <si>
    <t>Mister tee</t>
  </si>
  <si>
    <t>Regatta</t>
  </si>
  <si>
    <t>Brave Soul</t>
  </si>
  <si>
    <t>Threadbare</t>
  </si>
  <si>
    <t>Regular Fit</t>
  </si>
  <si>
    <t>Yessica</t>
  </si>
  <si>
    <t>Tiger of Sweden</t>
  </si>
  <si>
    <t>Burberri London</t>
  </si>
  <si>
    <t>Armani</t>
  </si>
  <si>
    <t>ZAVETTI</t>
  </si>
  <si>
    <t>Kings will dream</t>
  </si>
  <si>
    <t>Maney</t>
  </si>
  <si>
    <t>Stella McCartney</t>
  </si>
  <si>
    <t>The Pink Panther</t>
  </si>
  <si>
    <t>Guess by Marciano</t>
  </si>
  <si>
    <t>Vera Pelle</t>
  </si>
  <si>
    <t>Escada</t>
  </si>
  <si>
    <t>Richmond</t>
  </si>
  <si>
    <t>AirField</t>
  </si>
  <si>
    <t>L.K.Bennett London</t>
  </si>
  <si>
    <t>Vero Cuoio</t>
  </si>
  <si>
    <t>ballin</t>
  </si>
  <si>
    <t>SCHUTZ</t>
  </si>
  <si>
    <t>MOHAI</t>
  </si>
  <si>
    <t>RODO</t>
  </si>
  <si>
    <t>Massimo Romolini</t>
  </si>
  <si>
    <t>Class Cavali</t>
  </si>
  <si>
    <t>D&amp;G</t>
  </si>
  <si>
    <t>Baldinini</t>
  </si>
  <si>
    <t>Vicini</t>
  </si>
  <si>
    <t>Lola Cruz</t>
  </si>
  <si>
    <t>Timos</t>
  </si>
  <si>
    <t>Loer &amp; Schafer</t>
  </si>
  <si>
    <t>Ideen Welt</t>
  </si>
  <si>
    <t>TuvRheinland</t>
  </si>
  <si>
    <t>MASCARA LONDON</t>
  </si>
  <si>
    <t>NIENTIE</t>
  </si>
  <si>
    <t>Rioriva</t>
  </si>
  <si>
    <t>KangaROOS</t>
  </si>
  <si>
    <t>someday</t>
  </si>
  <si>
    <t>CINQUE</t>
  </si>
  <si>
    <t>GAP</t>
  </si>
  <si>
    <t>Modstrom</t>
  </si>
  <si>
    <t>JIMMY SANDERS</t>
  </si>
  <si>
    <t>Athletique</t>
  </si>
  <si>
    <t>Lamborghini</t>
  </si>
  <si>
    <t>MAC</t>
  </si>
  <si>
    <t>Double Agent</t>
  </si>
  <si>
    <t>POLICE</t>
  </si>
  <si>
    <t>LYLE &amp; SCOTT</t>
  </si>
  <si>
    <t>JACOB COHEN</t>
  </si>
  <si>
    <t>VERA MONT</t>
  </si>
  <si>
    <t>Barbour</t>
  </si>
  <si>
    <t>BARNEYS ORIGINALS</t>
  </si>
  <si>
    <t>JETTE</t>
  </si>
  <si>
    <t>YIGAA</t>
  </si>
  <si>
    <t>Topomini</t>
  </si>
  <si>
    <t>Topolino</t>
  </si>
  <si>
    <t>Bibi &amp;Tina</t>
  </si>
  <si>
    <t>Disney</t>
  </si>
  <si>
    <t>Disney  baby</t>
  </si>
  <si>
    <t>PAW PATROL</t>
  </si>
  <si>
    <t>Harry Potter</t>
  </si>
  <si>
    <t>LEGO</t>
  </si>
  <si>
    <t>Gina Benotti</t>
  </si>
  <si>
    <t>Tokyo LAUNDRY</t>
  </si>
  <si>
    <t>REBEL</t>
  </si>
  <si>
    <t>SELECTED</t>
  </si>
  <si>
    <t>ONLI SONS</t>
  </si>
  <si>
    <t>GILDAN</t>
  </si>
  <si>
    <t>Dissident</t>
  </si>
  <si>
    <t>DRI-DLKE</t>
  </si>
  <si>
    <t>FINESI MADE</t>
  </si>
  <si>
    <t>GEHUINE</t>
  </si>
  <si>
    <t>PORT &amp; COMPANI</t>
  </si>
  <si>
    <t>ETOJEANS</t>
  </si>
  <si>
    <t>THE BASICS</t>
  </si>
  <si>
    <t>CANADA PREMIUM</t>
  </si>
  <si>
    <t>STRENGER THINGS</t>
  </si>
  <si>
    <t>Angelo Litrico</t>
  </si>
  <si>
    <t>BASIC</t>
  </si>
  <si>
    <t>Vol jeans</t>
  </si>
  <si>
    <t>Marlane</t>
  </si>
  <si>
    <t>Raview</t>
  </si>
  <si>
    <t>Premier</t>
  </si>
  <si>
    <t>Buena Visla</t>
  </si>
  <si>
    <t>GINA</t>
  </si>
  <si>
    <t>VanVaan</t>
  </si>
  <si>
    <t>MARIENOIR</t>
  </si>
  <si>
    <t>Peek Cloppenburg</t>
  </si>
  <si>
    <t>PaPrika</t>
  </si>
  <si>
    <t>CHARLES KEITH</t>
  </si>
  <si>
    <t>DOPINIQUE</t>
  </si>
  <si>
    <t>missy</t>
  </si>
  <si>
    <t>cuzy</t>
  </si>
  <si>
    <t>p.e.p.p.e.r.m.i.n.t</t>
  </si>
  <si>
    <t>Piccadilly</t>
  </si>
  <si>
    <t>Linda</t>
  </si>
  <si>
    <t>Michaeli</t>
  </si>
  <si>
    <t>NIKE</t>
  </si>
  <si>
    <t>Majestic</t>
  </si>
  <si>
    <t>...being casual</t>
  </si>
  <si>
    <t>Gina</t>
  </si>
  <si>
    <t>studio</t>
  </si>
  <si>
    <t>TOPMAN</t>
  </si>
  <si>
    <t>Miss Selfudge</t>
  </si>
  <si>
    <t>pepe geame</t>
  </si>
  <si>
    <t>HACKETT</t>
  </si>
  <si>
    <t>ANNA SCOTT</t>
  </si>
  <si>
    <t>MO WOMAN</t>
  </si>
  <si>
    <t>NORTON LEGEND</t>
  </si>
  <si>
    <t>Wiser Gloge</t>
  </si>
  <si>
    <t>NOVOPROM</t>
  </si>
  <si>
    <t>PEPE ARCHIVE</t>
  </si>
  <si>
    <t>GENERAL COM . LTO</t>
  </si>
  <si>
    <t>Achiever pparels</t>
  </si>
  <si>
    <t>keep cup</t>
  </si>
  <si>
    <t>ZY kids</t>
  </si>
  <si>
    <t>The Denim</t>
  </si>
  <si>
    <t>timberland</t>
  </si>
  <si>
    <t>CITISHIELD</t>
  </si>
  <si>
    <t>Quickdry</t>
  </si>
  <si>
    <t>WALDLAUFER</t>
  </si>
  <si>
    <t>ecco</t>
  </si>
  <si>
    <t>Burberry</t>
  </si>
  <si>
    <t>KAREN MILLEN</t>
  </si>
  <si>
    <t>FRANK WALDER</t>
  </si>
  <si>
    <t>Louis Louisa</t>
  </si>
  <si>
    <t>LIEBLINGSSTUCK</t>
  </si>
  <si>
    <t>BEN SHERMAN</t>
  </si>
  <si>
    <t>PAR SIMONS</t>
  </si>
  <si>
    <t>BERTONI</t>
  </si>
  <si>
    <t>engbers</t>
  </si>
  <si>
    <t>PellePelle</t>
  </si>
  <si>
    <t>MCN</t>
  </si>
  <si>
    <t>PAUL ROSEN</t>
  </si>
  <si>
    <t>Pier One</t>
  </si>
  <si>
    <t>BADRHINO</t>
  </si>
  <si>
    <t>MOS MOSH</t>
  </si>
  <si>
    <t>strellson</t>
  </si>
  <si>
    <t>Hersey</t>
  </si>
  <si>
    <t>Beck &amp; Hersey</t>
  </si>
  <si>
    <t>D/STRUCT</t>
  </si>
  <si>
    <t>Trussardi</t>
  </si>
  <si>
    <t>Lindernmann</t>
  </si>
  <si>
    <t>GIN TONIC</t>
  </si>
  <si>
    <t>ARQUEONAUTAS</t>
  </si>
  <si>
    <t>QUBA:SAILS</t>
  </si>
  <si>
    <t>skotch &amp; soda</t>
  </si>
  <si>
    <t>Bogner</t>
  </si>
  <si>
    <t>Kitana</t>
  </si>
  <si>
    <t>Aldi bags</t>
  </si>
  <si>
    <t>YAYA</t>
  </si>
  <si>
    <t>Sweet Secrets</t>
  </si>
  <si>
    <t>DIMENSIONE DANZA</t>
  </si>
  <si>
    <t>GYM KING</t>
  </si>
  <si>
    <t>Etincelle</t>
  </si>
  <si>
    <t>NENETTE</t>
  </si>
  <si>
    <t>SOAKED</t>
  </si>
  <si>
    <t>RICHMOND</t>
  </si>
  <si>
    <t>Tapered</t>
  </si>
  <si>
    <t>BGN</t>
  </si>
  <si>
    <t>braid</t>
  </si>
  <si>
    <t>J F Fashion</t>
  </si>
  <si>
    <t>Massimo Dutti</t>
  </si>
  <si>
    <t>Coolples</t>
  </si>
  <si>
    <t>STEFANEL</t>
  </si>
  <si>
    <t>DEHD</t>
  </si>
  <si>
    <t>Frankie Morello</t>
  </si>
  <si>
    <t>Aeronautica Militare</t>
  </si>
  <si>
    <t>Fili Pari</t>
  </si>
  <si>
    <t>Idexe</t>
  </si>
  <si>
    <t>Caractere</t>
  </si>
  <si>
    <t>Dedica</t>
  </si>
  <si>
    <t>L.B.M. 1911</t>
  </si>
  <si>
    <t>Ballantyne</t>
  </si>
  <si>
    <t>Royal Red</t>
  </si>
  <si>
    <t>Distante</t>
  </si>
  <si>
    <t>CERRUTI</t>
  </si>
  <si>
    <t>elena miro</t>
  </si>
  <si>
    <t>Lio.Jo</t>
  </si>
  <si>
    <t>Marella</t>
  </si>
  <si>
    <t>Pal Zileri</t>
  </si>
  <si>
    <t>Bagatt</t>
  </si>
  <si>
    <t>Lio .Jo</t>
  </si>
  <si>
    <t>CINZIA ROCCA</t>
  </si>
  <si>
    <t>Luigi Monaco</t>
  </si>
  <si>
    <t>LUBIAM</t>
  </si>
  <si>
    <t>St. Moritz</t>
  </si>
  <si>
    <t>Gregster</t>
  </si>
  <si>
    <t>ROYAL CLASS</t>
  </si>
  <si>
    <t>watson's</t>
  </si>
  <si>
    <t>blue motion</t>
  </si>
  <si>
    <t>OEKO-TEX</t>
  </si>
  <si>
    <t>alive</t>
  </si>
  <si>
    <t>cache cache</t>
  </si>
  <si>
    <t>BONOBO</t>
  </si>
  <si>
    <t>Hummel</t>
  </si>
  <si>
    <t>e d c</t>
  </si>
  <si>
    <t>BEACHWAVE</t>
  </si>
  <si>
    <t>anytime</t>
  </si>
  <si>
    <t>Lofty Manner</t>
  </si>
  <si>
    <t>KjBRAND</t>
  </si>
  <si>
    <t>Another Label</t>
  </si>
  <si>
    <t>Wehkamp</t>
  </si>
  <si>
    <t>Pearl Izumi</t>
  </si>
  <si>
    <t>FIND.</t>
  </si>
  <si>
    <t>MARVEL</t>
  </si>
  <si>
    <t>SPIRO</t>
  </si>
  <si>
    <t>edc</t>
  </si>
  <si>
    <t>CHIEMSEE</t>
  </si>
  <si>
    <t>Puma</t>
  </si>
  <si>
    <t>BRUNOTII</t>
  </si>
  <si>
    <t>NH NADINE H</t>
  </si>
  <si>
    <t>Aqua Sphere</t>
  </si>
  <si>
    <t>Haute Pression</t>
  </si>
  <si>
    <t>asics</t>
  </si>
  <si>
    <t>Astrapahl</t>
  </si>
  <si>
    <t>crane</t>
  </si>
  <si>
    <t>walkx active</t>
  </si>
  <si>
    <t>Aldi</t>
  </si>
  <si>
    <t>Cherry beach</t>
  </si>
  <si>
    <t>arena</t>
  </si>
  <si>
    <t>Sanetta</t>
  </si>
  <si>
    <t>Geisha</t>
  </si>
  <si>
    <t>mama:licious</t>
  </si>
  <si>
    <t>msch</t>
  </si>
  <si>
    <t>People Tree</t>
  </si>
  <si>
    <t>BRUNOTTI</t>
  </si>
  <si>
    <t>SUBLEVEL</t>
  </si>
  <si>
    <t>GEOGRAPHICAL NORWAY</t>
  </si>
  <si>
    <t>GARCIA JEANS</t>
  </si>
  <si>
    <t>BILLA BONG</t>
  </si>
  <si>
    <t>TECH PACK</t>
  </si>
  <si>
    <t>mi-pack</t>
  </si>
  <si>
    <t>DAKINE</t>
  </si>
  <si>
    <t>MINIONS</t>
  </si>
  <si>
    <t>MINNIE MOUSE</t>
  </si>
  <si>
    <t>DUNLOP</t>
  </si>
  <si>
    <t>YOUNG SPIRIT</t>
  </si>
  <si>
    <t>RUBY</t>
  </si>
  <si>
    <t>BCBGENERATION</t>
  </si>
  <si>
    <t>CAPSULE</t>
  </si>
  <si>
    <t>My Evening Dress</t>
  </si>
  <si>
    <t>Betty Barclay</t>
  </si>
  <si>
    <t>COLORFUL REBEL</t>
  </si>
  <si>
    <t>BLAUMAX</t>
  </si>
  <si>
    <t>ultrasport</t>
  </si>
  <si>
    <t>impidimpi</t>
  </si>
  <si>
    <t>nicelodeon</t>
  </si>
  <si>
    <t>Bam</t>
  </si>
  <si>
    <t>sxcfres</t>
  </si>
  <si>
    <t>chicco</t>
  </si>
  <si>
    <t>Orsay</t>
  </si>
  <si>
    <t>Ruckfield</t>
  </si>
  <si>
    <t>Porsche Design</t>
  </si>
  <si>
    <t>Looks</t>
  </si>
  <si>
    <t>HPO</t>
  </si>
  <si>
    <t>King Craft</t>
  </si>
  <si>
    <t>SYLVIE MEIS</t>
  </si>
  <si>
    <t>LOONEY TUNES</t>
  </si>
  <si>
    <t>Alcott</t>
  </si>
  <si>
    <t>MO KIDS</t>
  </si>
  <si>
    <t>COS</t>
  </si>
  <si>
    <t>A.P.G</t>
  </si>
  <si>
    <t xml:space="preserve">Alato </t>
  </si>
  <si>
    <t>Alex</t>
  </si>
  <si>
    <t xml:space="preserve">Angelotitrico  </t>
  </si>
  <si>
    <t>Anyway</t>
  </si>
  <si>
    <t xml:space="preserve">Atmosphere </t>
  </si>
  <si>
    <t>B.RR.Tex</t>
  </si>
  <si>
    <t>Basic one</t>
  </si>
  <si>
    <t>BDG</t>
  </si>
  <si>
    <t>Ben Sheppman</t>
  </si>
  <si>
    <t>Berskly</t>
  </si>
  <si>
    <t>Besco</t>
  </si>
  <si>
    <t>Blick</t>
  </si>
  <si>
    <t>Blosh</t>
  </si>
  <si>
    <t>Bonaparte</t>
  </si>
  <si>
    <t>Brams</t>
  </si>
  <si>
    <t>Calliope</t>
  </si>
  <si>
    <t>Canoe</t>
  </si>
  <si>
    <t>Carly Cry</t>
  </si>
  <si>
    <t>Castelo Dona</t>
  </si>
  <si>
    <t>Casual Clothing</t>
  </si>
  <si>
    <t>Cecil</t>
  </si>
  <si>
    <t>Chocolate</t>
  </si>
  <si>
    <t>Cindy</t>
  </si>
  <si>
    <t>Cjuilly</t>
  </si>
  <si>
    <t>Clear Jeans</t>
  </si>
  <si>
    <t>Cobey</t>
  </si>
  <si>
    <t>Craf Ted</t>
  </si>
  <si>
    <t>Cristian Berg</t>
  </si>
  <si>
    <t xml:space="preserve">Daianshu </t>
  </si>
  <si>
    <t>Designed in Belignum</t>
  </si>
  <si>
    <t>Doubly Duty</t>
  </si>
  <si>
    <t>East-Cost</t>
  </si>
  <si>
    <t>Elitair</t>
  </si>
  <si>
    <t>Emanuelle</t>
  </si>
  <si>
    <t>Empress</t>
  </si>
  <si>
    <t>Espona</t>
  </si>
  <si>
    <t>Essence</t>
  </si>
  <si>
    <t>Extenzo</t>
  </si>
  <si>
    <t>F.and.F</t>
  </si>
  <si>
    <t>F.H.</t>
  </si>
  <si>
    <t>Farmers Valley</t>
  </si>
  <si>
    <t>Fashion Moda</t>
  </si>
  <si>
    <t>Fit and more</t>
  </si>
  <si>
    <t>Folia</t>
  </si>
  <si>
    <t>Fresh Breeze</t>
  </si>
  <si>
    <t>From Fire</t>
  </si>
  <si>
    <t>Fry Day</t>
  </si>
  <si>
    <t>Gas</t>
  </si>
  <si>
    <t>GeeJay</t>
  </si>
  <si>
    <t>Gelco</t>
  </si>
  <si>
    <t>Gondola Blu</t>
  </si>
  <si>
    <t>HengDajia</t>
  </si>
  <si>
    <t>Honeymoon</t>
  </si>
  <si>
    <t>i.quing</t>
  </si>
  <si>
    <t>Kokse</t>
  </si>
  <si>
    <t>L.O.G.G</t>
  </si>
  <si>
    <t>L.R.M</t>
  </si>
  <si>
    <t>L.Y.T.N</t>
  </si>
  <si>
    <t>Leandease</t>
  </si>
  <si>
    <t>Leos</t>
  </si>
  <si>
    <t>Lier</t>
  </si>
  <si>
    <t>LiMani</t>
  </si>
  <si>
    <t>Linea Ritme</t>
  </si>
  <si>
    <t>Linner</t>
  </si>
  <si>
    <t>Loda</t>
  </si>
  <si>
    <t>Longxiong</t>
  </si>
  <si>
    <t>M.Sangar</t>
  </si>
  <si>
    <t>Macone</t>
  </si>
  <si>
    <t>Magna</t>
  </si>
  <si>
    <t>Marks Spencer</t>
  </si>
  <si>
    <t>Mascare</t>
  </si>
  <si>
    <t>Mash</t>
  </si>
  <si>
    <t>Max Bergam</t>
  </si>
  <si>
    <t>Miel</t>
  </si>
  <si>
    <t>mim</t>
  </si>
  <si>
    <t>Miss Mitchelle</t>
  </si>
  <si>
    <t>Misto Lana</t>
  </si>
  <si>
    <t>MLMR</t>
  </si>
  <si>
    <t>Monon</t>
  </si>
  <si>
    <t>Motego</t>
  </si>
  <si>
    <t>Moon Jale</t>
  </si>
  <si>
    <t>New roads</t>
  </si>
  <si>
    <t>Omsa</t>
  </si>
  <si>
    <t>Open eed</t>
  </si>
  <si>
    <t xml:space="preserve">Paravion </t>
  </si>
  <si>
    <t>Prince Bowtie</t>
  </si>
  <si>
    <t>Pure</t>
  </si>
  <si>
    <t>QVC</t>
  </si>
  <si>
    <t>Rabaione</t>
  </si>
  <si>
    <t>Rainbow</t>
  </si>
  <si>
    <t>Rare London</t>
  </si>
  <si>
    <t>Repliea</t>
  </si>
  <si>
    <t>RigaLewir</t>
  </si>
  <si>
    <t>Rino Judy</t>
  </si>
  <si>
    <t>Roberto</t>
  </si>
  <si>
    <t>Roberto Sarto</t>
  </si>
  <si>
    <t>Rodeo</t>
  </si>
  <si>
    <t>Rosh</t>
  </si>
  <si>
    <t>Sanrio</t>
  </si>
  <si>
    <t>SarahLoom</t>
  </si>
  <si>
    <t>Screen Stars</t>
  </si>
  <si>
    <t>Semprestate</t>
  </si>
  <si>
    <t>Senorita</t>
  </si>
  <si>
    <t>Singature</t>
  </si>
  <si>
    <t>Sirddog</t>
  </si>
  <si>
    <t>Slippely</t>
  </si>
  <si>
    <t>Time out</t>
  </si>
  <si>
    <t>Tintoretto</t>
  </si>
  <si>
    <t>Toumai</t>
  </si>
  <si>
    <t>Turquoise</t>
  </si>
  <si>
    <t>Up to date</t>
  </si>
  <si>
    <t>Varcano</t>
  </si>
  <si>
    <t>Vegas Girls</t>
  </si>
  <si>
    <t>Vintage one</t>
  </si>
  <si>
    <t>Wang Sheng</t>
  </si>
  <si>
    <t>X-cept</t>
  </si>
  <si>
    <t>You line</t>
  </si>
  <si>
    <t>Young Fashion</t>
  </si>
  <si>
    <t>Yussara</t>
  </si>
  <si>
    <t>Zabajone</t>
  </si>
  <si>
    <t>Zino Judy</t>
  </si>
  <si>
    <t>Zyz</t>
  </si>
  <si>
    <t xml:space="preserve">Mango </t>
  </si>
  <si>
    <t>Lee</t>
  </si>
  <si>
    <t>Name it</t>
  </si>
  <si>
    <t>Sinsay</t>
  </si>
  <si>
    <t>WELLIN</t>
  </si>
  <si>
    <t>BALLY</t>
  </si>
  <si>
    <t>PARAJAMPERS</t>
  </si>
  <si>
    <t>ZOE ONE</t>
  </si>
  <si>
    <t>Boboli</t>
  </si>
  <si>
    <t>Dorina</t>
  </si>
  <si>
    <t>VIANIA</t>
  </si>
  <si>
    <t>Bench</t>
  </si>
  <si>
    <t>Shein</t>
  </si>
  <si>
    <t>MO</t>
  </si>
  <si>
    <t>Joop</t>
  </si>
  <si>
    <t>STEVE MADDEN</t>
  </si>
  <si>
    <t>V.Italia</t>
  </si>
  <si>
    <t>Obsel</t>
  </si>
  <si>
    <t>Salming</t>
  </si>
  <si>
    <t>Dockers</t>
  </si>
  <si>
    <t>New Balance</t>
  </si>
  <si>
    <t>Craft</t>
  </si>
  <si>
    <t>Duffy</t>
  </si>
  <si>
    <t>CAVALLI</t>
  </si>
  <si>
    <t>Alesya</t>
  </si>
  <si>
    <t>FOREVER21</t>
  </si>
  <si>
    <t>QC</t>
  </si>
  <si>
    <t>CONVERSE</t>
  </si>
  <si>
    <t>KIZIDA</t>
  </si>
  <si>
    <t>SHANDONG UNIC</t>
  </si>
  <si>
    <t>Best Wool</t>
  </si>
  <si>
    <t>Piazza Italia</t>
  </si>
  <si>
    <t>SCOUT</t>
  </si>
  <si>
    <t>BUBBLE ROOM</t>
  </si>
  <si>
    <t>CALLIOPE</t>
  </si>
  <si>
    <t>Lupilu</t>
  </si>
  <si>
    <t>Esmara</t>
  </si>
  <si>
    <t>Livergy</t>
  </si>
  <si>
    <t>Pepperts</t>
  </si>
  <si>
    <t>other stories</t>
  </si>
  <si>
    <t>Parkside</t>
  </si>
  <si>
    <t>CRIVIT</t>
  </si>
  <si>
    <t>The North Face</t>
  </si>
  <si>
    <t>Abercrombie&amp;Fitch</t>
  </si>
  <si>
    <t>Wrangler</t>
  </si>
  <si>
    <t>Fred Perry</t>
  </si>
  <si>
    <t>Carhartt</t>
  </si>
  <si>
    <t>Berghaus</t>
  </si>
  <si>
    <t>L.F.MARKEY</t>
  </si>
  <si>
    <t>MAYA DELUX</t>
  </si>
  <si>
    <t>ALDO</t>
  </si>
  <si>
    <t>ERIMA</t>
  </si>
  <si>
    <t>ARC</t>
  </si>
  <si>
    <t>CRAGHOPPERS</t>
  </si>
  <si>
    <t>RUSSELL ATHLETIC</t>
  </si>
  <si>
    <t>FOREVER UNIQUE</t>
  </si>
  <si>
    <t>FOREVER NEW</t>
  </si>
  <si>
    <t>FIORUCCI</t>
  </si>
  <si>
    <t>FRENCH CONNECTION</t>
  </si>
  <si>
    <t>LANE EIGHT</t>
  </si>
  <si>
    <t>Jack&amp;Luna</t>
  </si>
  <si>
    <t>RESERVED</t>
  </si>
  <si>
    <t>GHBASS</t>
  </si>
  <si>
    <t>AICOK</t>
  </si>
  <si>
    <t>DEIK</t>
  </si>
  <si>
    <t>Silver Crest</t>
  </si>
  <si>
    <t>UNIVERSE</t>
  </si>
  <si>
    <t>SOHO</t>
  </si>
  <si>
    <t>DUNMORE</t>
  </si>
  <si>
    <t>MOORHEAD</t>
  </si>
  <si>
    <t>LERROS</t>
  </si>
  <si>
    <t>INSIDE</t>
  </si>
  <si>
    <t>True religion</t>
  </si>
  <si>
    <t>HARVEY MILLER</t>
  </si>
  <si>
    <t>LILY DAN</t>
  </si>
  <si>
    <t>UP2 FASHION</t>
  </si>
  <si>
    <t>NOVITESSA</t>
  </si>
  <si>
    <t>CASALUX</t>
  </si>
  <si>
    <t>ANNARR</t>
  </si>
  <si>
    <t>R.D.D.</t>
  </si>
  <si>
    <t>Primark</t>
  </si>
  <si>
    <t>GEORGE.</t>
  </si>
  <si>
    <t>M&amp;S</t>
  </si>
  <si>
    <t>WOW</t>
  </si>
  <si>
    <t>STRONGER</t>
  </si>
  <si>
    <t>Alato</t>
  </si>
  <si>
    <t>being casual</t>
  </si>
  <si>
    <t>Chico</t>
  </si>
  <si>
    <t>IDEX</t>
  </si>
  <si>
    <t>Motivi</t>
  </si>
  <si>
    <t>Oltre</t>
  </si>
  <si>
    <t>subgrp</t>
  </si>
  <si>
    <t>Աքսեսուարներ</t>
  </si>
  <si>
    <t>Ակնոց</t>
  </si>
  <si>
    <t>Դրամապանակ</t>
  </si>
  <si>
    <t>Թևնոց</t>
  </si>
  <si>
    <t>Ձեռնոց</t>
  </si>
  <si>
    <t>Շարֆ</t>
  </si>
  <si>
    <t>Պատյան</t>
  </si>
  <si>
    <t>Բաճկոն</t>
  </si>
  <si>
    <t>Գիշերանոցներ</t>
  </si>
  <si>
    <t>Շապիկներ և վերնաշապիկներ</t>
  </si>
  <si>
    <t>Երկարաթև շապիկ</t>
  </si>
  <si>
    <t>Կարճաթև շապիկ</t>
  </si>
  <si>
    <t>Սպորտային շապիկ</t>
  </si>
  <si>
    <t>Աղջիկների</t>
  </si>
  <si>
    <t>Գլխաշոր</t>
  </si>
  <si>
    <t>Կեղծամ</t>
  </si>
  <si>
    <t>Մազակալ</t>
  </si>
  <si>
    <t>Խալաթ</t>
  </si>
  <si>
    <t>Պիժամա</t>
  </si>
  <si>
    <t>Պիժամայի Շապիկ</t>
  </si>
  <si>
    <t>Պիժամայի Տաբատ</t>
  </si>
  <si>
    <t>Գուլպաներ</t>
  </si>
  <si>
    <t xml:space="preserve">Զուգագուլպաներ </t>
  </si>
  <si>
    <t>Լողազգեստներ</t>
  </si>
  <si>
    <t>Լողազգեստ Կրծքկալ</t>
  </si>
  <si>
    <t>Լողավարտիք</t>
  </si>
  <si>
    <t>Միասնական Լողազգեստ</t>
  </si>
  <si>
    <t>Պարեո</t>
  </si>
  <si>
    <t>Կոմբինեզոն</t>
  </si>
  <si>
    <t>Կոշիկ</t>
  </si>
  <si>
    <t>Ամենօրյա Կոշիկ</t>
  </si>
  <si>
    <t>Արշավային Կոշիկ</t>
  </si>
  <si>
    <t>Երկարաճիտ Կոշիկ</t>
  </si>
  <si>
    <t>Կրոկս</t>
  </si>
  <si>
    <t>Հողաթափեր</t>
  </si>
  <si>
    <t>Մոկասիններ</t>
  </si>
  <si>
    <t>Պարային Կոշիկներ</t>
  </si>
  <si>
    <t>Սաբո</t>
  </si>
  <si>
    <t>Սանդալ</t>
  </si>
  <si>
    <t>Սպորտային Կոշիկ</t>
  </si>
  <si>
    <t>Օքսֆորդներ</t>
  </si>
  <si>
    <t>Պիջակ+տաբատ</t>
  </si>
  <si>
    <t>Հավաքածու</t>
  </si>
  <si>
    <t>Վարտիք</t>
  </si>
  <si>
    <t>Պոլո</t>
  </si>
  <si>
    <t>Վոդոլազկա</t>
  </si>
  <si>
    <t>Ուսապարկ</t>
  </si>
  <si>
    <t>Կարդիգան</t>
  </si>
  <si>
    <t>Փուլովեր</t>
  </si>
  <si>
    <t>Վերարկու</t>
  </si>
  <si>
    <t>Ամենօրյա Տաբատ</t>
  </si>
  <si>
    <t>Արշավային Տաբատ</t>
  </si>
  <si>
    <t>Լասինա</t>
  </si>
  <si>
    <t>Կյուլոտ</t>
  </si>
  <si>
    <t>Սպորտային Տաբատ</t>
  </si>
  <si>
    <t>Քնապարկ</t>
  </si>
  <si>
    <t>Տղաների</t>
  </si>
  <si>
    <t>Մանկասայլակի ծածկ</t>
  </si>
  <si>
    <t>Պատյաշկա</t>
  </si>
  <si>
    <t>Փողկապ</t>
  </si>
  <si>
    <t>Շորտաձև Վարտիք</t>
  </si>
  <si>
    <t>պատյաշկի</t>
  </si>
  <si>
    <t>Աբադոկ</t>
  </si>
  <si>
    <t>Ականջօղ</t>
  </si>
  <si>
    <t>Անձրևանոց</t>
  </si>
  <si>
    <t>Բիժուտերիա</t>
  </si>
  <si>
    <t>ժամացույց</t>
  </si>
  <si>
    <t>Կոսմետիկ պայուսակ</t>
  </si>
  <si>
    <t>Մատանի</t>
  </si>
  <si>
    <t>Սաղավարտ</t>
  </si>
  <si>
    <t>Սպորտային ակնոց</t>
  </si>
  <si>
    <t>Վզնոց</t>
  </si>
  <si>
    <t>Օձիգ</t>
  </si>
  <si>
    <t>Պիժամայի Շորտեր</t>
  </si>
  <si>
    <t>Լաղափնյա Զգեստ</t>
  </si>
  <si>
    <t>Բարձրակրունկ</t>
  </si>
  <si>
    <t>Ձմեռային հողաթափ</t>
  </si>
  <si>
    <t>Տանկետկա</t>
  </si>
  <si>
    <t>Կորսետ</t>
  </si>
  <si>
    <t>Մուշտակ</t>
  </si>
  <si>
    <t>Կրծքկալ</t>
  </si>
  <si>
    <t>Նեգլիժե</t>
  </si>
  <si>
    <t xml:space="preserve">Ուղղիչ Ներքնազգեստ </t>
  </si>
  <si>
    <t>Բրիջի</t>
  </si>
  <si>
    <t>Լեգինգ</t>
  </si>
  <si>
    <t>Կաբրի</t>
  </si>
  <si>
    <t>Ածելի</t>
  </si>
  <si>
    <t>Գործիքների պատյան</t>
  </si>
  <si>
    <t>Կախիչ</t>
  </si>
  <si>
    <t>Հեծանիվի նստատեղի պատյան</t>
  </si>
  <si>
    <t>Մոմ</t>
  </si>
  <si>
    <t>Պոլիէթիլենային փաթեթներ</t>
  </si>
  <si>
    <t>Սթիքեր</t>
  </si>
  <si>
    <t>Օրացույց</t>
  </si>
  <si>
    <t>Անկողնային հավաքածու երկտեղանի 3 կտոր՝ 2 բարձ</t>
  </si>
  <si>
    <t>Անկողնային հավաքածու մեկ տեղանի 2 կտոր՝ բարձի</t>
  </si>
  <si>
    <t>Աքսեսուարների կախիչ</t>
  </si>
  <si>
    <t>Բաժակ փականով</t>
  </si>
  <si>
    <t>Բարձ</t>
  </si>
  <si>
    <t>Բարձի երես</t>
  </si>
  <si>
    <t>Գիշերանոց</t>
  </si>
  <si>
    <t>Գոգնոց</t>
  </si>
  <si>
    <t>Գորգ</t>
  </si>
  <si>
    <t>Գորգիկ</t>
  </si>
  <si>
    <t>Թղթապանակ</t>
  </si>
  <si>
    <t>Կազմ</t>
  </si>
  <si>
    <t>Ձայնասկավառակների հավաքածու</t>
  </si>
  <si>
    <t>Ֆայլերի պահարան</t>
  </si>
  <si>
    <t>Գրչատուփ</t>
  </si>
  <si>
    <t>Դեկորատիվ բարձ</t>
  </si>
  <si>
    <t>Դեկորատիվ բարձի երես</t>
  </si>
  <si>
    <t>Դեկորատիվ մանկական ծածկոց</t>
  </si>
  <si>
    <t>Երեսի սրբիչ</t>
  </si>
  <si>
    <t>Երկտեղանի ծածկոց</t>
  </si>
  <si>
    <t>Երկտեղանի սավան</t>
  </si>
  <si>
    <t>Զարդատուփ</t>
  </si>
  <si>
    <t>Լոգանքի սրբիչ մեծ</t>
  </si>
  <si>
    <t>Լոգանքի սրբիչ միջին</t>
  </si>
  <si>
    <t>Լոգանքի սրբիչ պոքր</t>
  </si>
  <si>
    <t>Լոգարանի վարագույր</t>
  </si>
  <si>
    <t>Խալաթ յունի</t>
  </si>
  <si>
    <t>Խոհանոցի բռնիչ</t>
  </si>
  <si>
    <t>Խոհանոցի սրբիչ մեծ</t>
  </si>
  <si>
    <t>Խոհանոցի սրբիչ փոքր</t>
  </si>
  <si>
    <t>Կլոր սրբիչ</t>
  </si>
  <si>
    <t>Մահճակալի Ծածկոց</t>
  </si>
  <si>
    <t>Մանկական գորգ</t>
  </si>
  <si>
    <t>Մանկական ծածկոց</t>
  </si>
  <si>
    <t>Մանկական կլոր գորգ</t>
  </si>
  <si>
    <t>Մեկ տեղանի ծածկոց</t>
  </si>
  <si>
    <t>Մեկ տեղանի սավան</t>
  </si>
  <si>
    <t>Սեղանի գորգիկ</t>
  </si>
  <si>
    <t>Սեղանի ծածկոց</t>
  </si>
  <si>
    <t>Վարագույր</t>
  </si>
  <si>
    <t>Տեռմո պայուսակ</t>
  </si>
  <si>
    <t>Ձեռնեց</t>
  </si>
  <si>
    <t>Արևային ակնոց</t>
  </si>
  <si>
    <t>Գրպանի թաշկինակ</t>
  </si>
  <si>
    <t>Թաշկինակ</t>
  </si>
  <si>
    <t>Թիթեռնիկ</t>
  </si>
  <si>
    <t>Ձոռնոց</t>
  </si>
  <si>
    <t>Լողազգեստ-շորտեր</t>
  </si>
  <si>
    <t>Կոշիկի տակացու</t>
  </si>
  <si>
    <t>Զուգագուլպա</t>
  </si>
  <si>
    <t>TV</t>
  </si>
  <si>
    <t>TEST</t>
  </si>
  <si>
    <t>TEST 2</t>
  </si>
  <si>
    <t>Կտոր</t>
  </si>
  <si>
    <t>Թրենչ</t>
  </si>
  <si>
    <t>Պոնչո</t>
  </si>
  <si>
    <t>Վեստ</t>
  </si>
  <si>
    <t>Սրբիչ խոհանոցային</t>
  </si>
  <si>
    <t>Խաղալիք</t>
  </si>
  <si>
    <t>Խոհանոցային տեխնիկա</t>
  </si>
  <si>
    <t>Մեքենայի լույսեր</t>
  </si>
  <si>
    <t>Հեծանիվի լույսեր</t>
  </si>
  <si>
    <t>Ականջակալներ</t>
  </si>
  <si>
    <t>Վարսահարդարիչ</t>
  </si>
  <si>
    <t>Հեռակառավարման վահանակ</t>
  </si>
  <si>
    <t>Մերսման սարքեր</t>
  </si>
  <si>
    <t>Արևային լույսեր</t>
  </si>
  <si>
    <t>Տոնածառի լույսեր</t>
  </si>
  <si>
    <t>Սանր</t>
  </si>
  <si>
    <t>Վզկապ կենդանու</t>
  </si>
  <si>
    <t>Արտաքին մարտկոց</t>
  </si>
  <si>
    <t>Լիցքավորիչ</t>
  </si>
  <si>
    <t>Օդափոխիչ սարքեր</t>
  </si>
  <si>
    <t>Լամպ</t>
  </si>
  <si>
    <t>Հոսանքի հաղորդիչ</t>
  </si>
  <si>
    <t>Պրոյեկտոր</t>
  </si>
  <si>
    <t>Անալոգային սարք</t>
  </si>
  <si>
    <t>Մազահեռացման սարք</t>
  </si>
  <si>
    <t>Տպիչ</t>
  </si>
  <si>
    <t>Աթոռ</t>
  </si>
  <si>
    <t>Սափրիչ</t>
  </si>
  <si>
    <t>Հովացման համակարգ</t>
  </si>
  <si>
    <t>Համակարգչային պարագաներ</t>
  </si>
  <si>
    <t>Լոգարանային հավաքածու</t>
  </si>
  <si>
    <t>Նկարահանող սարքեր</t>
  </si>
  <si>
    <t>Միջատասպան միջոց</t>
  </si>
  <si>
    <t>Ջերմաչափ</t>
  </si>
  <si>
    <t>Սավան</t>
  </si>
  <si>
    <t>Բարձի երես հավաքածու 2</t>
  </si>
  <si>
    <t>Երկարաթև շապիկ հավաքածու 2</t>
  </si>
  <si>
    <t>Զուգագուլպա հավաքածու 2</t>
  </si>
  <si>
    <t>Գուլպաներ 2 հավաքածու</t>
  </si>
  <si>
    <t>Գուլպաներ 3  հավաքածու</t>
  </si>
  <si>
    <t>Գուլպաներ 4  հավաքածու</t>
  </si>
  <si>
    <t>Գուլպաներ 5  հավաքածու</t>
  </si>
  <si>
    <t>Գուլպաներ 6  հավաքածու</t>
  </si>
  <si>
    <t>Գուլպաներ 7 հավաքածու</t>
  </si>
  <si>
    <t>Գուլպաներ 10  հավաքածու</t>
  </si>
  <si>
    <t>Ծրար</t>
  </si>
  <si>
    <t>Սրբիչ բաղնիքի</t>
  </si>
  <si>
    <t>Փողկապ 2 հավաքածու</t>
  </si>
  <si>
    <t>Շապիկ 2 հավաքածու</t>
  </si>
  <si>
    <t>Լեգինգ 2 հավաքածու</t>
  </si>
  <si>
    <t>Շորտ+շապիկ</t>
  </si>
  <si>
    <t>Լեգինգ+շապիկ</t>
  </si>
  <si>
    <t>Լեգինգ+շապիկ 2 հավաքածու</t>
  </si>
  <si>
    <t>Գլխարկ կեպի</t>
  </si>
  <si>
    <t>Կիսաշրջազգեստ+շապիկ</t>
  </si>
  <si>
    <t>Պիժամա/զգեստ</t>
  </si>
  <si>
    <t>nameam</t>
  </si>
  <si>
    <t>Տղամարդկանց</t>
  </si>
  <si>
    <t>Կանանց</t>
  </si>
  <si>
    <t>Նորածին աղջիկ</t>
  </si>
  <si>
    <t>Նորածին տղա</t>
  </si>
  <si>
    <t>Ատլաս</t>
  </si>
  <si>
    <t>Արծաթապատված</t>
  </si>
  <si>
    <t>Արհեստական ​​կաշի</t>
  </si>
  <si>
    <t>Արհեստական ​​մորթի</t>
  </si>
  <si>
    <t>Բուրդ</t>
  </si>
  <si>
    <t>Էլաստան</t>
  </si>
  <si>
    <t>Թավշյա</t>
  </si>
  <si>
    <t>Ծղոտ</t>
  </si>
  <si>
    <t>Կաշի</t>
  </si>
  <si>
    <t>Քաշմիր</t>
  </si>
  <si>
    <t>Կոկորդիլոսի կաշի</t>
  </si>
  <si>
    <t>Մետաքս</t>
  </si>
  <si>
    <t>Նեյլոն</t>
  </si>
  <si>
    <t>Շիֆոն</t>
  </si>
  <si>
    <t>Ոսկու ծածկույթ</t>
  </si>
  <si>
    <t>Չժանգոտվող պողպատ</t>
  </si>
  <si>
    <t>Պլաստմասե</t>
  </si>
  <si>
    <t>Ջերսի</t>
  </si>
  <si>
    <t>Ջինս</t>
  </si>
  <si>
    <t>Ռետին</t>
  </si>
  <si>
    <t>Ռոդիումապատ</t>
  </si>
  <si>
    <t>Սպանդեքս</t>
  </si>
  <si>
    <t>Ցանց</t>
  </si>
  <si>
    <t>Փայտ</t>
  </si>
  <si>
    <t>Օձի կաշի</t>
  </si>
  <si>
    <t>Լյոսել</t>
  </si>
  <si>
    <t>Վուշ</t>
  </si>
  <si>
    <t>Պոլիամիդ</t>
  </si>
  <si>
    <t>Մոդալ</t>
  </si>
  <si>
    <t>Մետաղացված</t>
  </si>
  <si>
    <t>Էլաստոմուլտիէսթեր</t>
  </si>
  <si>
    <t>Բնական Կաշի</t>
  </si>
  <si>
    <t>լուռեկս</t>
  </si>
  <si>
    <t>Կուպռո</t>
  </si>
  <si>
    <t>Ռեյոն</t>
  </si>
  <si>
    <t>Պոլիէթիլեն</t>
  </si>
  <si>
    <t>Վելվետ</t>
  </si>
  <si>
    <t>Մետաղյա</t>
  </si>
  <si>
    <t>Սինթետիկ նյութ</t>
  </si>
  <si>
    <t>Տեքստիլ</t>
  </si>
  <si>
    <t>Անգոռա</t>
  </si>
  <si>
    <t>Մանրաթել</t>
  </si>
  <si>
    <t>Կաշմիռ</t>
  </si>
  <si>
    <t xml:space="preserve">Մորթի </t>
  </si>
  <si>
    <t>Գառան մորթի</t>
  </si>
  <si>
    <t>Գառան բնական կաշի</t>
  </si>
  <si>
    <t>Բմբուլ</t>
  </si>
  <si>
    <t>Զամշ</t>
  </si>
  <si>
    <t>Շոլկ</t>
  </si>
  <si>
    <t>Մոհիր</t>
  </si>
  <si>
    <t>Ացետատ</t>
  </si>
  <si>
    <t>մեշկավինա</t>
  </si>
  <si>
    <t>Այծի կաշի</t>
  </si>
  <si>
    <t>Ջուտ</t>
  </si>
  <si>
    <t>ԼԵՆ</t>
  </si>
  <si>
    <t>Լաք</t>
  </si>
  <si>
    <t>Դուվետ</t>
  </si>
  <si>
    <t xml:space="preserve">բնական մորթի </t>
  </si>
  <si>
    <t>Պոլիպռոպոլեն</t>
  </si>
  <si>
    <t>ռաֆիա</t>
  </si>
  <si>
    <t>Ռաֆիա</t>
  </si>
  <si>
    <t>հողաթափ</t>
  </si>
  <si>
    <t>Կարճ տաբատ</t>
  </si>
  <si>
    <t>Տոպ+Շորտ</t>
  </si>
  <si>
    <t>CHINA</t>
  </si>
  <si>
    <t>Շագանակագույն</t>
  </si>
  <si>
    <t>Բաց Կապույտ</t>
  </si>
  <si>
    <t>Խակի</t>
  </si>
  <si>
    <t>Մուգ Կապույտ</t>
  </si>
  <si>
    <t>Փիրուզագույն</t>
  </si>
  <si>
    <t>Ռայոն</t>
  </si>
  <si>
    <t>Ռաթթան</t>
  </si>
  <si>
    <t>Լինեն</t>
  </si>
  <si>
    <t>Թուղթ</t>
  </si>
  <si>
    <t>Ալյումինում</t>
  </si>
  <si>
    <t>Պոլիվինիլքլորիդ- Պվք</t>
  </si>
  <si>
    <t>9-53</t>
  </si>
  <si>
    <t>13-37</t>
  </si>
  <si>
    <t>9-2</t>
  </si>
  <si>
    <t>9-37</t>
  </si>
  <si>
    <t>Էլաստոդին</t>
  </si>
  <si>
    <t>9-37-100</t>
  </si>
  <si>
    <t>13-9</t>
  </si>
  <si>
    <t>94-9</t>
  </si>
  <si>
    <t>37-9</t>
  </si>
  <si>
    <t>37-94</t>
  </si>
  <si>
    <t>37-53</t>
  </si>
  <si>
    <t>Տակացու Պոլիմեր</t>
  </si>
  <si>
    <t>101-25</t>
  </si>
  <si>
    <t>Տակացու պոլիմեր, վրան կտոր</t>
  </si>
  <si>
    <t>Տակացու պոլիմեր, վրան արհեստական կաշի</t>
  </si>
  <si>
    <t>101-7</t>
  </si>
  <si>
    <t>50-7</t>
  </si>
  <si>
    <t>Տակացու Ռետին</t>
  </si>
  <si>
    <t>Տակացու փայտ, վրան արհեստական կաշի</t>
  </si>
  <si>
    <t>Տակացու ռետին, վրան արհեստական կաշի</t>
  </si>
  <si>
    <t>102-7</t>
  </si>
  <si>
    <t>Բամբակ/Վիսկոզ</t>
  </si>
  <si>
    <t>Էլաստան/Պոլիեսթեր</t>
  </si>
  <si>
    <t>Արևային Ակնոց</t>
  </si>
  <si>
    <t>Պոլիեսթեր/Վիսկոզ</t>
  </si>
  <si>
    <t>Էլաստան/Բամբուկ</t>
  </si>
  <si>
    <t>Կարճ Տաբատ</t>
  </si>
  <si>
    <t>Պոլիեսթեր/Ռաթթան</t>
  </si>
  <si>
    <t>Անթև Շապիկ</t>
  </si>
  <si>
    <t>Բամբակ/Պոլիեսթեր</t>
  </si>
  <si>
    <t>Վիսկոզ/Պոլիեսթեր</t>
  </si>
  <si>
    <t>Բամբակ/Ակրիլ</t>
  </si>
  <si>
    <t>Բամբակ/Պոլիեսթեր/Էլաստոդին</t>
  </si>
  <si>
    <t>Լինեն/Բամբակ</t>
  </si>
  <si>
    <t>Պոլիեսթեր/Բամբակ</t>
  </si>
  <si>
    <t>Լինոն/Բամբակ</t>
  </si>
  <si>
    <t>Տակացու Պոլիմեր, Վրան Կտոր</t>
  </si>
  <si>
    <t>Ջինսե Տաբատ</t>
  </si>
  <si>
    <t>Տակացու Պոլիմեր, Վրան Արհեստական Կաշի</t>
  </si>
  <si>
    <t>Տակացու Փայտ, Վրան Արհեստական Կաշի</t>
  </si>
  <si>
    <t>Տակացու Ռետին, Վրան Արհեստական Կաշի</t>
  </si>
  <si>
    <t>Բամբակ,Լեն</t>
  </si>
  <si>
    <t>Sub-category id</t>
  </si>
  <si>
    <t>Brand id</t>
  </si>
  <si>
    <t>Country id</t>
  </si>
  <si>
    <t>Material id</t>
  </si>
  <si>
    <t>Բարձրակրունկ Կոշիկ</t>
  </si>
  <si>
    <t>Երեկոյան Զգեստ</t>
  </si>
  <si>
    <t>Անհայտ</t>
  </si>
  <si>
    <t>կտոր</t>
  </si>
  <si>
    <t>սեվ</t>
  </si>
  <si>
    <t>Փղոսկր</t>
  </si>
  <si>
    <t xml:space="preserve">Մուգ կարմիր </t>
  </si>
  <si>
    <t>Մուգ կապույտ</t>
  </si>
  <si>
    <t>Երկնագույն կապույտ</t>
  </si>
  <si>
    <t>Կանաչ-կապույտ</t>
  </si>
  <si>
    <t>120 cm 140cm</t>
  </si>
  <si>
    <t>0-6</t>
  </si>
  <si>
    <t>1x1</t>
  </si>
  <si>
    <t>10-12</t>
  </si>
  <si>
    <t>10,5</t>
  </si>
  <si>
    <t>100cm x 100cm</t>
  </si>
  <si>
    <t>100cm x 150cm</t>
  </si>
  <si>
    <t>100սմ</t>
  </si>
  <si>
    <t>104-110</t>
  </si>
  <si>
    <t>106/96</t>
  </si>
  <si>
    <t>110-116</t>
  </si>
  <si>
    <t>110-116sm</t>
  </si>
  <si>
    <t>115սմ</t>
  </si>
  <si>
    <t>116-122</t>
  </si>
  <si>
    <t>12-18m</t>
  </si>
  <si>
    <t>12/14</t>
  </si>
  <si>
    <t>120-60</t>
  </si>
  <si>
    <t>120cm x 200cm</t>
  </si>
  <si>
    <t>120cm x 250cm</t>
  </si>
  <si>
    <t>120սմ</t>
  </si>
  <si>
    <t>122-128</t>
  </si>
  <si>
    <t>128-134</t>
  </si>
  <si>
    <t>128/152</t>
  </si>
  <si>
    <t>13/14</t>
  </si>
  <si>
    <t>130cm x 170cm</t>
  </si>
  <si>
    <t>134-140</t>
  </si>
  <si>
    <t>134/140см</t>
  </si>
  <si>
    <t>135cm x 200cm</t>
  </si>
  <si>
    <t>14 years</t>
  </si>
  <si>
    <t>14-15</t>
  </si>
  <si>
    <t>14-16</t>
  </si>
  <si>
    <t>140cm x 200cm</t>
  </si>
  <si>
    <t>140cm220cm</t>
  </si>
  <si>
    <t>145cm x 200cm</t>
  </si>
  <si>
    <t>145cm x 250cm</t>
  </si>
  <si>
    <t>145cmx350cm</t>
  </si>
  <si>
    <t>146/152</t>
  </si>
  <si>
    <t>15-16</t>
  </si>
  <si>
    <t>15-16y</t>
  </si>
  <si>
    <t>150cm x 200cm</t>
  </si>
  <si>
    <t>150cm x 260cm</t>
  </si>
  <si>
    <t>152sm</t>
  </si>
  <si>
    <t>158/164</t>
  </si>
  <si>
    <t>158/176</t>
  </si>
  <si>
    <t>16/18</t>
  </si>
  <si>
    <t/>
  </si>
  <si>
    <t>165/88</t>
  </si>
  <si>
    <t>180cm x 200cm</t>
  </si>
  <si>
    <t>180cm x 250cm</t>
  </si>
  <si>
    <t>2 years</t>
  </si>
  <si>
    <t>20/22</t>
  </si>
  <si>
    <t>200cm x 200cm</t>
  </si>
  <si>
    <t>200cm x 260cm</t>
  </si>
  <si>
    <t>200cm220cm</t>
  </si>
  <si>
    <t>20W</t>
  </si>
  <si>
    <t>23-30</t>
  </si>
  <si>
    <t>23-32</t>
  </si>
  <si>
    <t>24/26</t>
  </si>
  <si>
    <t>24/32</t>
  </si>
  <si>
    <t>240cm x 220cm</t>
  </si>
  <si>
    <t>24W</t>
  </si>
  <si>
    <t>25-30</t>
  </si>
  <si>
    <t>25-32</t>
  </si>
  <si>
    <t>25/26</t>
  </si>
  <si>
    <t>25W</t>
  </si>
  <si>
    <t>26/52</t>
  </si>
  <si>
    <t>26/30</t>
  </si>
  <si>
    <t>26/32</t>
  </si>
  <si>
    <t>26/34</t>
  </si>
  <si>
    <t>260cm x 260cm</t>
  </si>
  <si>
    <t>26W</t>
  </si>
  <si>
    <t>27-30</t>
  </si>
  <si>
    <t>27/28</t>
  </si>
  <si>
    <t>27/32</t>
  </si>
  <si>
    <t>27/34</t>
  </si>
  <si>
    <t>27W</t>
  </si>
  <si>
    <t>28/30</t>
  </si>
  <si>
    <t>28/32</t>
  </si>
  <si>
    <t>28/34</t>
  </si>
  <si>
    <t>28W</t>
  </si>
  <si>
    <t>29-32</t>
  </si>
  <si>
    <t>29/30</t>
  </si>
  <si>
    <t>29W</t>
  </si>
  <si>
    <t>2T</t>
  </si>
  <si>
    <t>3 months</t>
  </si>
  <si>
    <t>30-30</t>
  </si>
  <si>
    <t>30/31</t>
  </si>
  <si>
    <t>30/34</t>
  </si>
  <si>
    <t>30cm x 50cm</t>
  </si>
  <si>
    <t>30cm50cm</t>
  </si>
  <si>
    <t>30W</t>
  </si>
  <si>
    <t>31-30</t>
  </si>
  <si>
    <t>31-36</t>
  </si>
  <si>
    <t>31/32</t>
  </si>
  <si>
    <t>31/34</t>
  </si>
  <si>
    <t>31W</t>
  </si>
  <si>
    <t>32/32</t>
  </si>
  <si>
    <t>32/34</t>
  </si>
  <si>
    <t>32W</t>
  </si>
  <si>
    <t>32w 32L</t>
  </si>
  <si>
    <t>33-34</t>
  </si>
  <si>
    <t>33/32</t>
  </si>
  <si>
    <t>33L</t>
  </si>
  <si>
    <t>33W</t>
  </si>
  <si>
    <t>34/30</t>
  </si>
  <si>
    <t>34/32</t>
  </si>
  <si>
    <t>34/34</t>
  </si>
  <si>
    <t>34/36</t>
  </si>
  <si>
    <t>34W</t>
  </si>
  <si>
    <t>35-32</t>
  </si>
  <si>
    <t>35-34</t>
  </si>
  <si>
    <t>35-38</t>
  </si>
  <si>
    <t>35,5</t>
  </si>
  <si>
    <t>36-36</t>
  </si>
  <si>
    <t>36-37</t>
  </si>
  <si>
    <t>36,5</t>
  </si>
  <si>
    <t>36/30</t>
  </si>
  <si>
    <t>36/34</t>
  </si>
  <si>
    <t>36/38</t>
  </si>
  <si>
    <t>36B</t>
  </si>
  <si>
    <t>36W</t>
  </si>
  <si>
    <t>36Լ</t>
  </si>
  <si>
    <t>37/38</t>
  </si>
  <si>
    <t>37Լ</t>
  </si>
  <si>
    <t>38-36</t>
  </si>
  <si>
    <t>38/30</t>
  </si>
  <si>
    <t>38/32</t>
  </si>
  <si>
    <t>38/39</t>
  </si>
  <si>
    <t>38/40</t>
  </si>
  <si>
    <t>38cm x 38cm</t>
  </si>
  <si>
    <t>38W</t>
  </si>
  <si>
    <t>38Լ</t>
  </si>
  <si>
    <t>39,5</t>
  </si>
  <si>
    <t>39/40</t>
  </si>
  <si>
    <t>3m</t>
  </si>
  <si>
    <t>40/32</t>
  </si>
  <si>
    <t>40/34</t>
  </si>
  <si>
    <t>40/41</t>
  </si>
  <si>
    <t>40/42</t>
  </si>
  <si>
    <t>40cm x 40cm</t>
  </si>
  <si>
    <t>40cm40cm</t>
  </si>
  <si>
    <t>41/42</t>
  </si>
  <si>
    <t>42-34</t>
  </si>
  <si>
    <t>42Լ</t>
  </si>
  <si>
    <t>43/44</t>
  </si>
  <si>
    <t>44/30</t>
  </si>
  <si>
    <t>44/32</t>
  </si>
  <si>
    <t>44/46</t>
  </si>
  <si>
    <t>45/46</t>
  </si>
  <si>
    <t>46/32</t>
  </si>
  <si>
    <t>46cm60cm</t>
  </si>
  <si>
    <t>48/49</t>
  </si>
  <si>
    <t>48/50</t>
  </si>
  <si>
    <t>5 years</t>
  </si>
  <si>
    <t>5-6</t>
  </si>
  <si>
    <t>50-56</t>
  </si>
  <si>
    <t>50cm x 70cm</t>
  </si>
  <si>
    <t>50cm x 90cm</t>
  </si>
  <si>
    <t>50cm x50cm</t>
  </si>
  <si>
    <t>50см x 60см</t>
  </si>
  <si>
    <t>52/54</t>
  </si>
  <si>
    <t>6-12</t>
  </si>
  <si>
    <t>6-7</t>
  </si>
  <si>
    <t>6,5</t>
  </si>
  <si>
    <t>60cm x 125cm</t>
  </si>
  <si>
    <t>60cm x 80cm</t>
  </si>
  <si>
    <t>60cm x 90cm</t>
  </si>
  <si>
    <t>60cm46cm</t>
  </si>
  <si>
    <t>62-68</t>
  </si>
  <si>
    <t>65C</t>
  </si>
  <si>
    <t>7-8</t>
  </si>
  <si>
    <t>7,5</t>
  </si>
  <si>
    <t>70A</t>
  </si>
  <si>
    <t>70B</t>
  </si>
  <si>
    <t>70cm x 140cm</t>
  </si>
  <si>
    <t>70cm x 200cm</t>
  </si>
  <si>
    <t>70cm x 70cm</t>
  </si>
  <si>
    <t>74-80</t>
  </si>
  <si>
    <t>75A</t>
  </si>
  <si>
    <t>75B</t>
  </si>
  <si>
    <t>75C</t>
  </si>
  <si>
    <t>75cm80cm</t>
  </si>
  <si>
    <t>75սմ</t>
  </si>
  <si>
    <t>8,5</t>
  </si>
  <si>
    <t>8/10</t>
  </si>
  <si>
    <t>80A</t>
  </si>
  <si>
    <t>80cmx80cm</t>
  </si>
  <si>
    <t>80x80см</t>
  </si>
  <si>
    <t>80սմ</t>
  </si>
  <si>
    <t>85B</t>
  </si>
  <si>
    <t>85սմ</t>
  </si>
  <si>
    <t>86-92</t>
  </si>
  <si>
    <t>8A   H130cm</t>
  </si>
  <si>
    <t>9-10years</t>
  </si>
  <si>
    <t>9,5</t>
  </si>
  <si>
    <t>9/10</t>
  </si>
  <si>
    <t>90cm x 130cm</t>
  </si>
  <si>
    <t>90cm x 200cm</t>
  </si>
  <si>
    <t>90սմ</t>
  </si>
  <si>
    <t>95sm</t>
  </si>
  <si>
    <t>98/104</t>
  </si>
  <si>
    <t>D</t>
  </si>
  <si>
    <t>EU 170</t>
  </si>
  <si>
    <t>EU 38</t>
  </si>
  <si>
    <t>L (40)</t>
  </si>
  <si>
    <t>L (42)</t>
  </si>
  <si>
    <t>L (54)</t>
  </si>
  <si>
    <t>L/10</t>
  </si>
  <si>
    <t>L/12</t>
  </si>
  <si>
    <t>l/4</t>
  </si>
  <si>
    <t>L/6</t>
  </si>
  <si>
    <t>L/8</t>
  </si>
  <si>
    <t>L/XL</t>
  </si>
  <si>
    <t>LG</t>
  </si>
  <si>
    <t>M (36)</t>
  </si>
  <si>
    <t>M (38)</t>
  </si>
  <si>
    <t>M (50)</t>
  </si>
  <si>
    <t>M 152</t>
  </si>
  <si>
    <t>M/5</t>
  </si>
  <si>
    <t>M/L</t>
  </si>
  <si>
    <t>MD</t>
  </si>
  <si>
    <t>UK 0-2m</t>
  </si>
  <si>
    <t>UK 10-11y</t>
  </si>
  <si>
    <t>UK 11-12y</t>
  </si>
  <si>
    <t>UK 12-13y</t>
  </si>
  <si>
    <t>UK 12-18m</t>
  </si>
  <si>
    <t>UK 13-14y</t>
  </si>
  <si>
    <t>UK 14-15y</t>
  </si>
  <si>
    <t>UK 18-24m</t>
  </si>
  <si>
    <t>UK 18-36m</t>
  </si>
  <si>
    <t>UK 2-3y</t>
  </si>
  <si>
    <t>UK 2-4m</t>
  </si>
  <si>
    <t>UK 3-4y</t>
  </si>
  <si>
    <t>UK 3y</t>
  </si>
  <si>
    <t>UK 4-5y</t>
  </si>
  <si>
    <t>UK 4-6m</t>
  </si>
  <si>
    <t>UK 4-6y</t>
  </si>
  <si>
    <t>UK 5-6y</t>
  </si>
  <si>
    <t>UK 6-7y</t>
  </si>
  <si>
    <t>UK 6-8y</t>
  </si>
  <si>
    <t>UK 6-9m</t>
  </si>
  <si>
    <t>UK 7-8y</t>
  </si>
  <si>
    <t>UK 8-9y</t>
  </si>
  <si>
    <t>UK 8y</t>
  </si>
  <si>
    <t>UK 9-10y</t>
  </si>
  <si>
    <t>UK 9-12m</t>
  </si>
  <si>
    <t>W23</t>
  </si>
  <si>
    <t>W28</t>
  </si>
  <si>
    <t>W29 L32</t>
  </si>
  <si>
    <t>W30</t>
  </si>
  <si>
    <t>W30 L32</t>
  </si>
  <si>
    <t>W31</t>
  </si>
  <si>
    <t>W33  L34</t>
  </si>
  <si>
    <t>W33 L32</t>
  </si>
  <si>
    <t>W36</t>
  </si>
  <si>
    <t>W38</t>
  </si>
  <si>
    <t>W40</t>
  </si>
  <si>
    <t>XL (46)</t>
  </si>
  <si>
    <t>XS/S</t>
  </si>
  <si>
    <t>XXXL</t>
  </si>
  <si>
    <t>Լ/16</t>
  </si>
  <si>
    <t>Լ/8</t>
  </si>
  <si>
    <t>Լ10</t>
  </si>
  <si>
    <t>լ12</t>
  </si>
  <si>
    <t>լ14</t>
  </si>
  <si>
    <t>Լ18</t>
  </si>
  <si>
    <t>Լ30</t>
  </si>
  <si>
    <t>Լ32</t>
  </si>
  <si>
    <t>Լ34</t>
  </si>
  <si>
    <t>Լ36</t>
  </si>
  <si>
    <t>Լ38</t>
  </si>
  <si>
    <t>Լ4</t>
  </si>
  <si>
    <t>Լ40</t>
  </si>
  <si>
    <t>Լ42</t>
  </si>
  <si>
    <t>Լ6</t>
  </si>
  <si>
    <t>Լ8</t>
  </si>
  <si>
    <t>One Size</t>
  </si>
  <si>
    <t>Universal</t>
  </si>
  <si>
    <t>Տակացու պոլիմեր, վրան կաշի</t>
  </si>
  <si>
    <t>վրան տեքստիլ, Տակացու պոլիուրեթան</t>
  </si>
  <si>
    <t>վրան արհեստական կաշի, Տակացու պոլիուրեթան</t>
  </si>
  <si>
    <t>վրան բնական զամշ, Տակացու պոլիուերթան</t>
  </si>
  <si>
    <t>101-20</t>
  </si>
  <si>
    <t>Բամբակ/Էլաստան/Պոլիեսթեր</t>
  </si>
  <si>
    <t>Բամբակ/ԼԵՆ</t>
  </si>
  <si>
    <t>9-13-37</t>
  </si>
  <si>
    <t>9-86</t>
  </si>
  <si>
    <t>9-94</t>
  </si>
  <si>
    <t>53-9</t>
  </si>
  <si>
    <t>94-53</t>
  </si>
  <si>
    <t>Վիսկոզ/ԼԵՆ</t>
  </si>
  <si>
    <t>53-86</t>
  </si>
  <si>
    <t>Էլաստան/Վիսկոզ</t>
  </si>
  <si>
    <t>13-53</t>
  </si>
  <si>
    <t>Էլաստան/Պոլիեսթեր/Պոլիամիդ</t>
  </si>
  <si>
    <t>13-37-56</t>
  </si>
  <si>
    <t>Էլաստան/Պոլիամիդ</t>
  </si>
  <si>
    <t>13-56</t>
  </si>
  <si>
    <t>Տակացու պոլիուրեթան</t>
  </si>
  <si>
    <t>7-104</t>
  </si>
  <si>
    <t>վիսկոզ/Լյոսել</t>
  </si>
  <si>
    <t>53-54</t>
  </si>
  <si>
    <t>69-104</t>
  </si>
  <si>
    <t>վրան քարեր, Տակացու պոլիուրեթան</t>
  </si>
  <si>
    <t>քար</t>
  </si>
  <si>
    <t>105-104</t>
  </si>
  <si>
    <t>79-104</t>
  </si>
  <si>
    <t>Gender id</t>
  </si>
  <si>
    <t>Size id</t>
  </si>
  <si>
    <t>Color id</t>
  </si>
  <si>
    <t>Ժակետ</t>
  </si>
  <si>
    <t>Վիսկոզ/Բամբակ</t>
  </si>
  <si>
    <t>Բամբակ/Լինեն</t>
  </si>
  <si>
    <t>Լինեն/Վիսկոզ</t>
  </si>
  <si>
    <t>Վիսկոզ/Լյոսել</t>
  </si>
  <si>
    <t>Տակացու Պոլիմեր, Վրան Կաշի</t>
  </si>
  <si>
    <t>Վրան Տեքստիլ, Տակացու Պոլիուրեթան</t>
  </si>
  <si>
    <t>Վրան Քարեր, Տակացու Պոլիուրեթան</t>
  </si>
  <si>
    <t>Վրան Արհեստական Կաշի, Տակացու Պոլիուրեթան</t>
  </si>
  <si>
    <t>Վրան Բնական Զամշ, Տակացու Պոլիուերթան</t>
  </si>
  <si>
    <t>Վիսկոզ/Լեն</t>
  </si>
  <si>
    <t>Շորտեր 2 Հավաքածու</t>
  </si>
  <si>
    <t>Անձրևազգեստ</t>
  </si>
  <si>
    <t>շապիկ+տաբատ+գլխարկ</t>
  </si>
  <si>
    <t>կիսաճտքավոր կոշիկ</t>
  </si>
  <si>
    <t>սանդալ</t>
  </si>
  <si>
    <t>նորածին Տղա</t>
  </si>
  <si>
    <t>Նորածին Տղա</t>
  </si>
  <si>
    <t>Նորածին Աղջիկ</t>
  </si>
  <si>
    <t>շորտ+շապիկ</t>
  </si>
  <si>
    <t xml:space="preserve">NELLI </t>
  </si>
  <si>
    <t>UNKNOWN</t>
  </si>
  <si>
    <t>S. OLIVER</t>
  </si>
  <si>
    <t>POLO RALPH LAUREN</t>
  </si>
  <si>
    <t>2-106</t>
  </si>
  <si>
    <t>37-2</t>
  </si>
  <si>
    <t>Տակացու ռետին, վրան կտոր</t>
  </si>
  <si>
    <t>Տակացու պոլիմեր, վրան զամշ</t>
  </si>
  <si>
    <t xml:space="preserve">Տակացու ռետին, վրան արհեստական կաշի </t>
  </si>
  <si>
    <t>Տակացու ռետին, վրան բուրդ</t>
  </si>
  <si>
    <t xml:space="preserve">Տակացու ռետին, վրան կաշի </t>
  </si>
  <si>
    <t>Տակացու սիլիկոն, վրան կտոր</t>
  </si>
  <si>
    <t>Տակացու ռետին, վրան կաշի</t>
  </si>
  <si>
    <t>արհեստական կաշի/Տակացու տեքստիլ</t>
  </si>
  <si>
    <t>կաշի/Տակացու տեքստիլ</t>
  </si>
  <si>
    <t xml:space="preserve">Տակացու ռետին, վրան կտոր </t>
  </si>
  <si>
    <t>Տակացու տեքստիլ, վրան կաշի</t>
  </si>
  <si>
    <t xml:space="preserve">Տակացու ռետին, վրան ռետին </t>
  </si>
  <si>
    <t>Տակացու ռետին, վրան ռետին</t>
  </si>
  <si>
    <t>վրան արհեստական կաշի, Տակացու կտոր</t>
  </si>
  <si>
    <t>7-69</t>
  </si>
  <si>
    <t>բուրդ/լիոսել</t>
  </si>
  <si>
    <t>բամբակ/լիոսել</t>
  </si>
  <si>
    <t>9-54</t>
  </si>
  <si>
    <t>9-57</t>
  </si>
  <si>
    <t>102-25</t>
  </si>
  <si>
    <t>101-79</t>
  </si>
  <si>
    <t>բամբակ/Տակացու Տեքստիլ</t>
  </si>
  <si>
    <t>9-69</t>
  </si>
  <si>
    <t>57-37</t>
  </si>
  <si>
    <t>102-20</t>
  </si>
  <si>
    <t>սիլիկոն</t>
  </si>
  <si>
    <t>108-25</t>
  </si>
  <si>
    <t>107-37</t>
  </si>
  <si>
    <t>20-69</t>
  </si>
  <si>
    <t>11-54</t>
  </si>
  <si>
    <t>69-20</t>
  </si>
  <si>
    <t>պոլիուրեթան/ԱՐՀԵՍՏԱԿԱՆ ԿԱՇԻ</t>
  </si>
  <si>
    <t>104-7</t>
  </si>
  <si>
    <t>11-53</t>
  </si>
  <si>
    <t>11-53-37</t>
  </si>
  <si>
    <t>102-102</t>
  </si>
  <si>
    <t>37-13</t>
  </si>
  <si>
    <t>13-37-53</t>
  </si>
  <si>
    <t>պոլիեսթեր/էլաստան</t>
  </si>
  <si>
    <t>53-29</t>
  </si>
  <si>
    <t>53-56</t>
  </si>
  <si>
    <t>7-25</t>
  </si>
  <si>
    <t>25-93</t>
  </si>
  <si>
    <t>Պոլիեսթեր/Բամբուկ</t>
  </si>
  <si>
    <t>Պոլիեսթեր/Դուվետ</t>
  </si>
  <si>
    <t>102-11</t>
  </si>
  <si>
    <t>11-37</t>
  </si>
  <si>
    <t>11-22</t>
  </si>
  <si>
    <t>37-56</t>
  </si>
  <si>
    <t>պոլիեսթեր/արհեստական կաշի</t>
  </si>
  <si>
    <t>37-7</t>
  </si>
  <si>
    <t>վրան տեքստիլ, Տակացու ռետին</t>
  </si>
  <si>
    <t>69-41</t>
  </si>
  <si>
    <t>37-88</t>
  </si>
  <si>
    <t>Բաց կապույտ</t>
  </si>
  <si>
    <t>մուգ Կապույտ</t>
  </si>
  <si>
    <t>30-old</t>
  </si>
  <si>
    <t>2-3</t>
  </si>
  <si>
    <t>3-4</t>
  </si>
  <si>
    <t>4-5</t>
  </si>
  <si>
    <t>8-9</t>
  </si>
  <si>
    <t>9-10</t>
  </si>
  <si>
    <t>10-11</t>
  </si>
  <si>
    <t>11-12</t>
  </si>
  <si>
    <t>12-13</t>
  </si>
  <si>
    <t>3-4y</t>
  </si>
  <si>
    <t>6-7y</t>
  </si>
  <si>
    <t>2y</t>
  </si>
  <si>
    <t>1y</t>
  </si>
  <si>
    <t>13-14y</t>
  </si>
  <si>
    <t>1-8y</t>
  </si>
  <si>
    <t>12y</t>
  </si>
  <si>
    <t>7-8 y</t>
  </si>
  <si>
    <t>4-5 y</t>
  </si>
  <si>
    <t>1 y</t>
  </si>
  <si>
    <t>11-12 y</t>
  </si>
  <si>
    <t xml:space="preserve">12-13y </t>
  </si>
  <si>
    <t>6-7 y</t>
  </si>
  <si>
    <t>3-4 y</t>
  </si>
  <si>
    <t>10-11 y</t>
  </si>
  <si>
    <t>2 y</t>
  </si>
  <si>
    <t>5-6 y</t>
  </si>
  <si>
    <t>2-3 y</t>
  </si>
  <si>
    <t>12-13 y</t>
  </si>
  <si>
    <t>13-14 y</t>
  </si>
  <si>
    <t>16 y</t>
  </si>
  <si>
    <t>Տակացու Ռետին, Վրան Կտոր</t>
  </si>
  <si>
    <t>Տակացու Պոլիմեր, Վրան Զամշ</t>
  </si>
  <si>
    <t>Բուրդ/Լիոսել</t>
  </si>
  <si>
    <t>Պոլիուրեթան</t>
  </si>
  <si>
    <t>Բամբակ/Տակացու Տեքստիլ</t>
  </si>
  <si>
    <t xml:space="preserve">Պոլիակրիլ </t>
  </si>
  <si>
    <t>Մոդալ/Պոլիեսթեր</t>
  </si>
  <si>
    <t>Բամբակ/Լիոսել</t>
  </si>
  <si>
    <t xml:space="preserve">Տակացու Ռետին, Վրան Արհեստական Կաշի </t>
  </si>
  <si>
    <t>Տակացու Ռետին, Վրան Բուրդ</t>
  </si>
  <si>
    <t>Կիսաճտքավոր Կոշիկ</t>
  </si>
  <si>
    <t xml:space="preserve">Տակացու Ռետին, Վրան Կաշի </t>
  </si>
  <si>
    <t>Տակացու Սիլիկոն, Վրան Կտոր</t>
  </si>
  <si>
    <t>Տակացու Ռետին, Վրան Կաշի</t>
  </si>
  <si>
    <t>Պոլիակրիլ/Պոլիեսթեր</t>
  </si>
  <si>
    <t>Արհեստական ​​Կաշի</t>
  </si>
  <si>
    <t>Արհեստական Կաշի/Տակացու Տեքստիլ</t>
  </si>
  <si>
    <t>Կաշի/Տակացու Տեքստիլ</t>
  </si>
  <si>
    <t xml:space="preserve">Տակացու Ռետին, Վրան Կտոր </t>
  </si>
  <si>
    <t>Տակացու Տեքստիլ, Վրան Կաշի</t>
  </si>
  <si>
    <t>Պոլիուրեթան/Արհեստական Կաշի</t>
  </si>
  <si>
    <t>Բուրդ/Վիսկոզ</t>
  </si>
  <si>
    <t xml:space="preserve">Տակացու Ռետին, Վրան Ռետին </t>
  </si>
  <si>
    <t>Բամբակ/Մոդալ</t>
  </si>
  <si>
    <t>Շապիկ+Տաբատ+Գլխարկ</t>
  </si>
  <si>
    <t>Տակացու Ռետին, Վրան Ռետին</t>
  </si>
  <si>
    <t>Շորտ+Շապիկ</t>
  </si>
  <si>
    <t>Երկարաթև Շապիկ</t>
  </si>
  <si>
    <t>Պոլիեսթեր/Էլաստան</t>
  </si>
  <si>
    <t>Վրան Արհեստական Կաշի, Տակացու Կտոր</t>
  </si>
  <si>
    <t>Պոլիեսթեր/Ակրիլ</t>
  </si>
  <si>
    <t xml:space="preserve">Ակրիլ/Նայլոն </t>
  </si>
  <si>
    <t>Բուրդ/Քաշմիր</t>
  </si>
  <si>
    <t>Բուրդ/Պոլիեսթեր</t>
  </si>
  <si>
    <t>Նայլոն</t>
  </si>
  <si>
    <t>Պոլիեսթեր/Պոլիամիդ</t>
  </si>
  <si>
    <t>Բուրդ/Վիսկոզ/Պոլիեսթեր</t>
  </si>
  <si>
    <t>Վիսկոզ/Նեյլոն</t>
  </si>
  <si>
    <t>Պոլիեսթեր/Արհեստական Կաշի</t>
  </si>
  <si>
    <t>Վրան Տեքստիլ, Տակացու Ռետին</t>
  </si>
  <si>
    <t>Կտոր,Ռեզին</t>
  </si>
  <si>
    <t>Ռեզին</t>
  </si>
  <si>
    <t>Լողազգեստ- Շորտեր</t>
  </si>
  <si>
    <t>Values</t>
  </si>
  <si>
    <t>Count of Package</t>
  </si>
  <si>
    <t>Dublicate Values</t>
  </si>
  <si>
    <t>In System Files</t>
  </si>
  <si>
    <t>Sum of Netto</t>
  </si>
  <si>
    <t>Count of Missed Items</t>
  </si>
  <si>
    <t>Count of delivered to Komitas</t>
  </si>
  <si>
    <t>Count of system scaned Items</t>
  </si>
  <si>
    <t>01.08.2026</t>
  </si>
  <si>
    <t>02.08.2026</t>
  </si>
  <si>
    <t>03.08.2026</t>
  </si>
  <si>
    <t>04.08.2027</t>
  </si>
  <si>
    <t>05.08.2027</t>
  </si>
  <si>
    <t>06.08.2027</t>
  </si>
  <si>
    <t>07.08.2028</t>
  </si>
  <si>
    <t>08.08.2028</t>
  </si>
  <si>
    <t>09.08.2028</t>
  </si>
  <si>
    <t>10.08.2029</t>
  </si>
  <si>
    <t>delivery quantity</t>
  </si>
  <si>
    <t>komitas</t>
  </si>
  <si>
    <t>fuchik</t>
  </si>
  <si>
    <t>inventory</t>
  </si>
  <si>
    <t>Defective</t>
  </si>
  <si>
    <t>Komitas</t>
  </si>
  <si>
    <t>Fuchik</t>
  </si>
  <si>
    <t>Inventory</t>
  </si>
  <si>
    <t>Remain</t>
  </si>
  <si>
    <t>total</t>
  </si>
  <si>
    <t>60000001980</t>
  </si>
  <si>
    <t>60000001978</t>
  </si>
  <si>
    <t>40000001949</t>
  </si>
  <si>
    <t>40000001947</t>
  </si>
  <si>
    <t>60000004127</t>
  </si>
  <si>
    <t>60000004105</t>
  </si>
  <si>
    <t>60000003774</t>
  </si>
  <si>
    <t>60000003786</t>
  </si>
  <si>
    <t>60000003754</t>
  </si>
  <si>
    <t>60000003792</t>
  </si>
  <si>
    <t>60000003788</t>
  </si>
  <si>
    <t>60000003797</t>
  </si>
  <si>
    <t>40000001659</t>
  </si>
  <si>
    <t>40000001654</t>
  </si>
  <si>
    <t>40000001636</t>
  </si>
  <si>
    <t>40000001632</t>
  </si>
  <si>
    <t>40000002134</t>
  </si>
  <si>
    <t>40000002133</t>
  </si>
  <si>
    <t>40000002132</t>
  </si>
  <si>
    <t>40000002131</t>
  </si>
  <si>
    <t>40000002130</t>
  </si>
  <si>
    <t>40000002129</t>
  </si>
  <si>
    <t>40000002128</t>
  </si>
  <si>
    <t>40000002127</t>
  </si>
  <si>
    <t>40000002126</t>
  </si>
  <si>
    <t>40000002125</t>
  </si>
  <si>
    <t>40000002124</t>
  </si>
  <si>
    <t>40000002123</t>
  </si>
  <si>
    <t>40000002122</t>
  </si>
  <si>
    <t>40000002121</t>
  </si>
  <si>
    <t>40000002120</t>
  </si>
  <si>
    <t>40000002119</t>
  </si>
  <si>
    <t>40000002118</t>
  </si>
  <si>
    <t>40000002117</t>
  </si>
  <si>
    <t>40000002116</t>
  </si>
  <si>
    <t>40000002115</t>
  </si>
  <si>
    <t>40000002114</t>
  </si>
  <si>
    <t>40000002113</t>
  </si>
  <si>
    <t>40000002112</t>
  </si>
  <si>
    <t>40000002111</t>
  </si>
  <si>
    <t>40000002110</t>
  </si>
  <si>
    <t>40000002109</t>
  </si>
  <si>
    <t>40000002108</t>
  </si>
  <si>
    <t>40000002107</t>
  </si>
  <si>
    <t>40000002106</t>
  </si>
  <si>
    <t>40000002105</t>
  </si>
  <si>
    <t>60000002311</t>
  </si>
  <si>
    <t>60000002310</t>
  </si>
  <si>
    <t>60000002309</t>
  </si>
  <si>
    <t>60000002308</t>
  </si>
  <si>
    <t>60000002307</t>
  </si>
  <si>
    <t>60000002306</t>
  </si>
  <si>
    <t>60000002305</t>
  </si>
  <si>
    <t>60000002304</t>
  </si>
  <si>
    <t>60000000943</t>
  </si>
  <si>
    <t>60000002302</t>
  </si>
  <si>
    <t>60000002301</t>
  </si>
  <si>
    <t>60000002300</t>
  </si>
  <si>
    <t>60000002299</t>
  </si>
  <si>
    <t>60000002298</t>
  </si>
  <si>
    <t>60000002297</t>
  </si>
  <si>
    <t>60000002296</t>
  </si>
  <si>
    <t>60000002295</t>
  </si>
  <si>
    <t>60000002294</t>
  </si>
  <si>
    <t>60000002293</t>
  </si>
  <si>
    <t>60000002292</t>
  </si>
  <si>
    <t>60000002291</t>
  </si>
  <si>
    <t>60000002290</t>
  </si>
  <si>
    <t>60000002289</t>
  </si>
  <si>
    <t>60000002288</t>
  </si>
  <si>
    <t>60000002287</t>
  </si>
  <si>
    <t>60000002286</t>
  </si>
  <si>
    <t>60000002285</t>
  </si>
  <si>
    <t>60000002284</t>
  </si>
  <si>
    <t>60000002283</t>
  </si>
  <si>
    <t>60000002282</t>
  </si>
  <si>
    <t>60000002281</t>
  </si>
  <si>
    <t>60000002280</t>
  </si>
  <si>
    <t>60000002279</t>
  </si>
  <si>
    <t>60000002278</t>
  </si>
  <si>
    <t>60000002277</t>
  </si>
  <si>
    <t>60000002276</t>
  </si>
  <si>
    <t>60000002275</t>
  </si>
  <si>
    <t>60000002274</t>
  </si>
  <si>
    <t>60000002273</t>
  </si>
  <si>
    <t>60000002272</t>
  </si>
  <si>
    <t>60000002271</t>
  </si>
  <si>
    <t>60000002270</t>
  </si>
  <si>
    <t>60000002269</t>
  </si>
  <si>
    <t>60000002268</t>
  </si>
  <si>
    <t>60000002267</t>
  </si>
  <si>
    <t>60000002266</t>
  </si>
  <si>
    <t>60000002265</t>
  </si>
  <si>
    <t>60000002264</t>
  </si>
  <si>
    <t>60000002263</t>
  </si>
  <si>
    <t>60000002262</t>
  </si>
  <si>
    <t>60000002261</t>
  </si>
  <si>
    <t>60000002260</t>
  </si>
  <si>
    <t>60000002259</t>
  </si>
  <si>
    <t>60000002258</t>
  </si>
  <si>
    <t>60000002257</t>
  </si>
  <si>
    <t>60000002256</t>
  </si>
  <si>
    <t>60000002255</t>
  </si>
  <si>
    <t>60000002254</t>
  </si>
  <si>
    <t>60000002253</t>
  </si>
  <si>
    <t>60000002252</t>
  </si>
  <si>
    <t>60000002251</t>
  </si>
  <si>
    <t>60000002250</t>
  </si>
  <si>
    <t>60000002249</t>
  </si>
  <si>
    <t>60000002248</t>
  </si>
  <si>
    <t>60000002247</t>
  </si>
  <si>
    <t>60000002246</t>
  </si>
  <si>
    <t>60000002245</t>
  </si>
  <si>
    <t>60000002244</t>
  </si>
  <si>
    <t>60000002243</t>
  </si>
  <si>
    <t>60000002242</t>
  </si>
  <si>
    <t>60000002241</t>
  </si>
  <si>
    <t>60000002240</t>
  </si>
  <si>
    <t>60000002239</t>
  </si>
  <si>
    <t>60000002238</t>
  </si>
  <si>
    <t>60000002237</t>
  </si>
  <si>
    <t>60000002236</t>
  </si>
  <si>
    <t>60000002235</t>
  </si>
  <si>
    <t>60000002234</t>
  </si>
  <si>
    <t>60000002233</t>
  </si>
  <si>
    <t>60000002232</t>
  </si>
  <si>
    <t>60000002231</t>
  </si>
  <si>
    <t>60000002230</t>
  </si>
  <si>
    <t>60000002229</t>
  </si>
  <si>
    <t>60000002228</t>
  </si>
  <si>
    <t>60000002227</t>
  </si>
  <si>
    <t>60000002226</t>
  </si>
  <si>
    <t>60000002225</t>
  </si>
  <si>
    <t>60000002224</t>
  </si>
  <si>
    <t>60000002223</t>
  </si>
  <si>
    <t>60000002222</t>
  </si>
  <si>
    <t>60000002221</t>
  </si>
  <si>
    <t>60000002220</t>
  </si>
  <si>
    <t>60000002219</t>
  </si>
  <si>
    <t>60000002218</t>
  </si>
  <si>
    <t>60000002217</t>
  </si>
  <si>
    <t>60000002216</t>
  </si>
  <si>
    <t>60000002215</t>
  </si>
  <si>
    <t>60000002214</t>
  </si>
  <si>
    <t>60000002213</t>
  </si>
  <si>
    <t>60000002212</t>
  </si>
  <si>
    <t>60000002211</t>
  </si>
  <si>
    <t>60000002210</t>
  </si>
  <si>
    <t>60000002209</t>
  </si>
  <si>
    <t>60000002208</t>
  </si>
  <si>
    <t>60000002207</t>
  </si>
  <si>
    <t>60000002206</t>
  </si>
  <si>
    <t>60000002205</t>
  </si>
  <si>
    <t>60000002204</t>
  </si>
  <si>
    <t>60000002203</t>
  </si>
  <si>
    <t>60000002202</t>
  </si>
  <si>
    <t>60000002201</t>
  </si>
  <si>
    <t>60000002200</t>
  </si>
  <si>
    <t>60000002199</t>
  </si>
  <si>
    <t>60000002198</t>
  </si>
  <si>
    <t>60000002197</t>
  </si>
  <si>
    <t>60000002196</t>
  </si>
  <si>
    <t>60000002195</t>
  </si>
  <si>
    <t>60000002194</t>
  </si>
  <si>
    <t>60000002193</t>
  </si>
  <si>
    <t>60000002192</t>
  </si>
  <si>
    <t>60000002191</t>
  </si>
  <si>
    <t>60000002190</t>
  </si>
  <si>
    <t>60000002189</t>
  </si>
  <si>
    <t>60000002188</t>
  </si>
  <si>
    <t>60000002187</t>
  </si>
  <si>
    <t>60000002186</t>
  </si>
  <si>
    <t>60000002185</t>
  </si>
  <si>
    <t>60000002184</t>
  </si>
  <si>
    <t>60000002183</t>
  </si>
  <si>
    <t>60000002182</t>
  </si>
  <si>
    <t>60000002181</t>
  </si>
  <si>
    <t>60000002180</t>
  </si>
  <si>
    <t>60000002179</t>
  </si>
  <si>
    <t>60000002178</t>
  </si>
  <si>
    <t>60000002177</t>
  </si>
  <si>
    <t>60000002176</t>
  </si>
  <si>
    <t>60000002175</t>
  </si>
  <si>
    <t>60000002174</t>
  </si>
  <si>
    <t>60000002173</t>
  </si>
  <si>
    <t>60000002172</t>
  </si>
  <si>
    <t>60000002171</t>
  </si>
  <si>
    <t>60000002170</t>
  </si>
  <si>
    <t>60000002169</t>
  </si>
  <si>
    <t>60000002168</t>
  </si>
  <si>
    <t>60000002167</t>
  </si>
  <si>
    <t>60000002166</t>
  </si>
  <si>
    <t>60000002165</t>
  </si>
  <si>
    <t>60000002164</t>
  </si>
  <si>
    <t>60000002163</t>
  </si>
  <si>
    <t>60000002162</t>
  </si>
  <si>
    <t>60000002161</t>
  </si>
  <si>
    <t>60000002160</t>
  </si>
  <si>
    <t>60000002159</t>
  </si>
  <si>
    <t>60000002158</t>
  </si>
  <si>
    <t>60000002157</t>
  </si>
  <si>
    <t>60000002154</t>
  </si>
  <si>
    <t>60000002156</t>
  </si>
  <si>
    <t>60000002155</t>
  </si>
  <si>
    <t>60000002153</t>
  </si>
  <si>
    <t>60000002152</t>
  </si>
  <si>
    <t>60000002151</t>
  </si>
  <si>
    <t>60000002150</t>
  </si>
  <si>
    <t>60000002149</t>
  </si>
  <si>
    <t>60000002148</t>
  </si>
  <si>
    <t>60000002147</t>
  </si>
  <si>
    <t>60000002145</t>
  </si>
  <si>
    <t>60000002146</t>
  </si>
  <si>
    <t>60000002144</t>
  </si>
  <si>
    <t>60000002143</t>
  </si>
  <si>
    <t>60000002142</t>
  </si>
  <si>
    <t>60000002141</t>
  </si>
  <si>
    <t>60000002140</t>
  </si>
  <si>
    <t>60000002139</t>
  </si>
  <si>
    <t>60000002138</t>
  </si>
  <si>
    <t>60000002137</t>
  </si>
  <si>
    <t>60000002136</t>
  </si>
  <si>
    <t>60000002135</t>
  </si>
  <si>
    <t>60000002134</t>
  </si>
  <si>
    <t>60000002133</t>
  </si>
  <si>
    <t>60000002132</t>
  </si>
  <si>
    <t>60000002131</t>
  </si>
  <si>
    <t>60000002130</t>
  </si>
  <si>
    <t>60000002129</t>
  </si>
  <si>
    <t>60000002128</t>
  </si>
  <si>
    <t>60000002127</t>
  </si>
  <si>
    <t>60000002125</t>
  </si>
  <si>
    <t>60000002126</t>
  </si>
  <si>
    <t>60000002123</t>
  </si>
  <si>
    <t>60000002124</t>
  </si>
  <si>
    <t>60000002121</t>
  </si>
  <si>
    <t>60000002122</t>
  </si>
  <si>
    <t>60000002120</t>
  </si>
  <si>
    <t>60000002119</t>
  </si>
  <si>
    <t>60000002118</t>
  </si>
  <si>
    <t>60000002117</t>
  </si>
  <si>
    <t>60000002101</t>
  </si>
  <si>
    <t>60000002100</t>
  </si>
  <si>
    <t>60000002099</t>
  </si>
  <si>
    <t>60000002098</t>
  </si>
  <si>
    <t>60000002097</t>
  </si>
  <si>
    <t>60000002096</t>
  </si>
  <si>
    <t>60000002095</t>
  </si>
  <si>
    <t>60000002093</t>
  </si>
  <si>
    <t>60000002094</t>
  </si>
  <si>
    <t>60000002092</t>
  </si>
  <si>
    <t>60000002091</t>
  </si>
  <si>
    <t>60000002090</t>
  </si>
  <si>
    <t>60000002087</t>
  </si>
  <si>
    <t>60000002088</t>
  </si>
  <si>
    <t>60000002089</t>
  </si>
  <si>
    <t>60000002116</t>
  </si>
  <si>
    <t>60000002115</t>
  </si>
  <si>
    <t>60000002114</t>
  </si>
  <si>
    <t>60000002113</t>
  </si>
  <si>
    <t>60000002112</t>
  </si>
  <si>
    <t>60000002111</t>
  </si>
  <si>
    <t>60000002110</t>
  </si>
  <si>
    <t>60000002109</t>
  </si>
  <si>
    <t>60000002108</t>
  </si>
  <si>
    <t>60000002107</t>
  </si>
  <si>
    <t>60000002106</t>
  </si>
  <si>
    <t>60000002105</t>
  </si>
  <si>
    <t>60000002104</t>
  </si>
  <si>
    <t>60000002103</t>
  </si>
  <si>
    <t>60000002102</t>
  </si>
  <si>
    <t>60000002086</t>
  </si>
  <si>
    <t>60000002085</t>
  </si>
  <si>
    <t>60000002083</t>
  </si>
  <si>
    <t>60000002084</t>
  </si>
  <si>
    <t>60000002082</t>
  </si>
  <si>
    <t>60000002081</t>
  </si>
  <si>
    <t>60000002080</t>
  </si>
  <si>
    <t>60000002079</t>
  </si>
  <si>
    <t>60000002078</t>
  </si>
  <si>
    <t>60000002077</t>
  </si>
  <si>
    <t>60000002075</t>
  </si>
  <si>
    <t>60000002076</t>
  </si>
  <si>
    <t>60000002074</t>
  </si>
  <si>
    <t>60000002073</t>
  </si>
  <si>
    <t>60000002072</t>
  </si>
  <si>
    <t>60000002071</t>
  </si>
  <si>
    <t>60000002070</t>
  </si>
  <si>
    <t>60000002069</t>
  </si>
  <si>
    <t>60000002068</t>
  </si>
  <si>
    <t>60000002067</t>
  </si>
  <si>
    <t>60000002066</t>
  </si>
  <si>
    <t>60000002065</t>
  </si>
  <si>
    <t>60000002064</t>
  </si>
  <si>
    <t>60000002063</t>
  </si>
  <si>
    <t>60000002062</t>
  </si>
  <si>
    <t>60000002060</t>
  </si>
  <si>
    <t>60000002061</t>
  </si>
  <si>
    <t>60000002059</t>
  </si>
  <si>
    <t>60000002058</t>
  </si>
  <si>
    <t>60000002057</t>
  </si>
  <si>
    <t>60000002056</t>
  </si>
  <si>
    <t>60000002055</t>
  </si>
  <si>
    <t>60000002054</t>
  </si>
  <si>
    <t>60000002053</t>
  </si>
  <si>
    <t>60000002052</t>
  </si>
  <si>
    <t>60000002051</t>
  </si>
  <si>
    <t>60000002050</t>
  </si>
  <si>
    <t>60000002049</t>
  </si>
  <si>
    <t>60000002048</t>
  </si>
  <si>
    <t>60000002047</t>
  </si>
  <si>
    <t>60000002046</t>
  </si>
  <si>
    <t>60000002045</t>
  </si>
  <si>
    <t>60000002044</t>
  </si>
  <si>
    <t>60000002043</t>
  </si>
  <si>
    <t>60000002042</t>
  </si>
  <si>
    <t>60000002040</t>
  </si>
  <si>
    <t>60000002041</t>
  </si>
  <si>
    <t>60000002039</t>
  </si>
  <si>
    <t>60000002038</t>
  </si>
  <si>
    <t>60000002037</t>
  </si>
  <si>
    <t>60000002036</t>
  </si>
  <si>
    <t>60000002035</t>
  </si>
  <si>
    <t>60000002034</t>
  </si>
  <si>
    <t>60000002033</t>
  </si>
  <si>
    <t>60000002032</t>
  </si>
  <si>
    <t>60000002031</t>
  </si>
  <si>
    <t>60000002030</t>
  </si>
  <si>
    <t>60000002029</t>
  </si>
  <si>
    <t>60000002028</t>
  </si>
  <si>
    <t>60000002027</t>
  </si>
  <si>
    <t>60000002026</t>
  </si>
  <si>
    <t>60000002025</t>
  </si>
  <si>
    <t>60000002024</t>
  </si>
  <si>
    <t>60000002023</t>
  </si>
  <si>
    <t>60000002022</t>
  </si>
  <si>
    <t>60000002021</t>
  </si>
  <si>
    <t>60000002020</t>
  </si>
  <si>
    <t>60000002019</t>
  </si>
  <si>
    <t>60000002018</t>
  </si>
  <si>
    <t>60000002017</t>
  </si>
  <si>
    <t>60000002016</t>
  </si>
  <si>
    <t>60000002015</t>
  </si>
  <si>
    <t>60000002014</t>
  </si>
  <si>
    <t>60000002013</t>
  </si>
  <si>
    <t>60000002012</t>
  </si>
  <si>
    <t>60000002011</t>
  </si>
  <si>
    <t>60000002010</t>
  </si>
  <si>
    <t>60000002008</t>
  </si>
  <si>
    <t>60000002009</t>
  </si>
  <si>
    <t>60000002007</t>
  </si>
  <si>
    <t>60000002006</t>
  </si>
  <si>
    <t>60000002005</t>
  </si>
  <si>
    <t>60000002004</t>
  </si>
  <si>
    <t>60000002003</t>
  </si>
  <si>
    <t>60000002002</t>
  </si>
  <si>
    <t>60000002001</t>
  </si>
  <si>
    <t>60000002000</t>
  </si>
  <si>
    <t>60000001999</t>
  </si>
  <si>
    <t>60000001998</t>
  </si>
  <si>
    <t>60000001997</t>
  </si>
  <si>
    <t>60000001996</t>
  </si>
  <si>
    <t>60000001995</t>
  </si>
  <si>
    <t>60000001994</t>
  </si>
  <si>
    <t>60000001993</t>
  </si>
  <si>
    <t>60000001992</t>
  </si>
  <si>
    <t>60000001991</t>
  </si>
  <si>
    <t>60000001990</t>
  </si>
  <si>
    <t>60000001989</t>
  </si>
  <si>
    <t>60000001988</t>
  </si>
  <si>
    <t>60000001987</t>
  </si>
  <si>
    <t>60000001986</t>
  </si>
  <si>
    <t>60000001985</t>
  </si>
  <si>
    <t>60000001984</t>
  </si>
  <si>
    <t>60000001983</t>
  </si>
  <si>
    <t>60000001982</t>
  </si>
  <si>
    <t>60000001981</t>
  </si>
  <si>
    <t>60000001977</t>
  </si>
  <si>
    <t>60000001976</t>
  </si>
  <si>
    <t>60000001975</t>
  </si>
  <si>
    <t>60000001974</t>
  </si>
  <si>
    <t>60000001973</t>
  </si>
  <si>
    <t>60000001972</t>
  </si>
  <si>
    <t>60000001971</t>
  </si>
  <si>
    <t>60000001970</t>
  </si>
  <si>
    <t>60000001969</t>
  </si>
  <si>
    <t>60000001968</t>
  </si>
  <si>
    <t>60000001967</t>
  </si>
  <si>
    <t>60000001966</t>
  </si>
  <si>
    <t>60000001965</t>
  </si>
  <si>
    <t>60000001964</t>
  </si>
  <si>
    <t>60000001963</t>
  </si>
  <si>
    <t>60000001962</t>
  </si>
  <si>
    <t>60000001961</t>
  </si>
  <si>
    <t>60000001960</t>
  </si>
  <si>
    <t>60000001959</t>
  </si>
  <si>
    <t>60000001958</t>
  </si>
  <si>
    <t>60000001957</t>
  </si>
  <si>
    <t>60000001956</t>
  </si>
  <si>
    <t>60000001955</t>
  </si>
  <si>
    <t>60000001954</t>
  </si>
  <si>
    <t>60000001953</t>
  </si>
  <si>
    <t>60000001952</t>
  </si>
  <si>
    <t>60000001951</t>
  </si>
  <si>
    <t>60000001950</t>
  </si>
  <si>
    <t>60000001949</t>
  </si>
  <si>
    <t>60000001948</t>
  </si>
  <si>
    <t>60000001947</t>
  </si>
  <si>
    <t>60000001946</t>
  </si>
  <si>
    <t>60000001945</t>
  </si>
  <si>
    <t>60000001944</t>
  </si>
  <si>
    <t>60000001943</t>
  </si>
  <si>
    <t>60000001942</t>
  </si>
  <si>
    <t>60000001941</t>
  </si>
  <si>
    <t>60000001940</t>
  </si>
  <si>
    <t>60000001939</t>
  </si>
  <si>
    <t>60000001938</t>
  </si>
  <si>
    <t>60000001937</t>
  </si>
  <si>
    <t>60000001936</t>
  </si>
  <si>
    <t>60000001935</t>
  </si>
  <si>
    <t>60000001933</t>
  </si>
  <si>
    <t>60000001927</t>
  </si>
  <si>
    <t>60000001926</t>
  </si>
  <si>
    <t>60000001925</t>
  </si>
  <si>
    <t>60000001934</t>
  </si>
  <si>
    <t>60000001932</t>
  </si>
  <si>
    <t>60000001931</t>
  </si>
  <si>
    <t>60000001930</t>
  </si>
  <si>
    <t>60000001929</t>
  </si>
  <si>
    <t>60000001928</t>
  </si>
  <si>
    <t>60000001924</t>
  </si>
  <si>
    <t>60000001922</t>
  </si>
  <si>
    <t>60000001923</t>
  </si>
  <si>
    <t>60000001921</t>
  </si>
  <si>
    <t>60000001920</t>
  </si>
  <si>
    <t>60000001919</t>
  </si>
  <si>
    <t>60000001918</t>
  </si>
  <si>
    <t>60000001917</t>
  </si>
  <si>
    <t>60000001916</t>
  </si>
  <si>
    <t>60000001915</t>
  </si>
  <si>
    <t>60000001914</t>
  </si>
  <si>
    <t>60000001913</t>
  </si>
  <si>
    <t>60000001912</t>
  </si>
  <si>
    <t>40000002102</t>
  </si>
  <si>
    <t>40000002104</t>
  </si>
  <si>
    <t>40000002103</t>
  </si>
  <si>
    <t>40000002101</t>
  </si>
  <si>
    <t>40000002100</t>
  </si>
  <si>
    <t>40000002099</t>
  </si>
  <si>
    <t>40000002098</t>
  </si>
  <si>
    <t>40000002097</t>
  </si>
  <si>
    <t>40000002096</t>
  </si>
  <si>
    <t>40000002095</t>
  </si>
  <si>
    <t>40000002094</t>
  </si>
  <si>
    <t>40000002093</t>
  </si>
  <si>
    <t>40000002092</t>
  </si>
  <si>
    <t>40000002091</t>
  </si>
  <si>
    <t>40000002090</t>
  </si>
  <si>
    <t>40000002089</t>
  </si>
  <si>
    <t>40000002087</t>
  </si>
  <si>
    <t>40000002086</t>
  </si>
  <si>
    <t>40000002085</t>
  </si>
  <si>
    <t>40000002084</t>
  </si>
  <si>
    <t>40000002082</t>
  </si>
  <si>
    <t>40000002083</t>
  </si>
  <si>
    <t>40000002081</t>
  </si>
  <si>
    <t>40000002080</t>
  </si>
  <si>
    <t>40000002079</t>
  </si>
  <si>
    <t>40000002088</t>
  </si>
  <si>
    <t>40000002078</t>
  </si>
  <si>
    <t>40000002077</t>
  </si>
  <si>
    <t>40000002076</t>
  </si>
  <si>
    <t>40000002075</t>
  </si>
  <si>
    <t>40000002074</t>
  </si>
  <si>
    <t>40000002073</t>
  </si>
  <si>
    <t>40000002072</t>
  </si>
  <si>
    <t>40000002071</t>
  </si>
  <si>
    <t>40000002070</t>
  </si>
  <si>
    <t>40000002069</t>
  </si>
  <si>
    <t>40000002068</t>
  </si>
  <si>
    <t>40000002067</t>
  </si>
  <si>
    <t>40000002066</t>
  </si>
  <si>
    <t>40000002065</t>
  </si>
  <si>
    <t>40000002064</t>
  </si>
  <si>
    <t>40000002063</t>
  </si>
  <si>
    <t>40000002062</t>
  </si>
  <si>
    <t>40000002061</t>
  </si>
  <si>
    <t>40000002060</t>
  </si>
  <si>
    <t>40000002059</t>
  </si>
  <si>
    <t>40000002058</t>
  </si>
  <si>
    <t>40000002057</t>
  </si>
  <si>
    <t>40000002056</t>
  </si>
  <si>
    <t>40000002055</t>
  </si>
  <si>
    <t>40000002054</t>
  </si>
  <si>
    <t>40000002053</t>
  </si>
  <si>
    <t>40000002052</t>
  </si>
  <si>
    <t>40000002051</t>
  </si>
  <si>
    <t>40000002050</t>
  </si>
  <si>
    <t>40000002049</t>
  </si>
  <si>
    <t>40000002048</t>
  </si>
  <si>
    <t>40000002046</t>
  </si>
  <si>
    <t>40000002047</t>
  </si>
  <si>
    <t>40000002045</t>
  </si>
  <si>
    <t>40000002044</t>
  </si>
  <si>
    <t>40000002043</t>
  </si>
  <si>
    <t>40000002042</t>
  </si>
  <si>
    <t>40000002039</t>
  </si>
  <si>
    <t>40000002040</t>
  </si>
  <si>
    <t>40000002041</t>
  </si>
  <si>
    <t>40000002038</t>
  </si>
  <si>
    <t>40000002037</t>
  </si>
  <si>
    <t>40000002036</t>
  </si>
  <si>
    <t>40000002035</t>
  </si>
  <si>
    <t>40000002034</t>
  </si>
  <si>
    <t>40000002033</t>
  </si>
  <si>
    <t>40000002032</t>
  </si>
  <si>
    <t>40000002031</t>
  </si>
  <si>
    <t>40000002030</t>
  </si>
  <si>
    <t>40000002029</t>
  </si>
  <si>
    <t>40000002028</t>
  </si>
  <si>
    <t>40000002027</t>
  </si>
  <si>
    <t>40000002026</t>
  </si>
  <si>
    <t>40000002025</t>
  </si>
  <si>
    <t>40000002024</t>
  </si>
  <si>
    <t>40000002022</t>
  </si>
  <si>
    <t>40000002023</t>
  </si>
  <si>
    <t>40000002021</t>
  </si>
  <si>
    <t>40000002020</t>
  </si>
  <si>
    <t>40000002019</t>
  </si>
  <si>
    <t>40000002018</t>
  </si>
  <si>
    <t>40000002017</t>
  </si>
  <si>
    <t>40000002016</t>
  </si>
  <si>
    <t>40000002015</t>
  </si>
  <si>
    <t>40000002014</t>
  </si>
  <si>
    <t>40000002013</t>
  </si>
  <si>
    <t>40000002012</t>
  </si>
  <si>
    <t>40000002011</t>
  </si>
  <si>
    <t>40000002010</t>
  </si>
  <si>
    <t>40000002002</t>
  </si>
  <si>
    <t>40000002005</t>
  </si>
  <si>
    <t>40000002003</t>
  </si>
  <si>
    <t>40000002004</t>
  </si>
  <si>
    <t>40000002008</t>
  </si>
  <si>
    <t>40000002006</t>
  </si>
  <si>
    <t>40000002007</t>
  </si>
  <si>
    <t>40000002001</t>
  </si>
  <si>
    <t>40000002009</t>
  </si>
  <si>
    <t>40000002000</t>
  </si>
  <si>
    <t>40000001999</t>
  </si>
  <si>
    <t>40000001998</t>
  </si>
  <si>
    <t>40000001995</t>
  </si>
  <si>
    <t>40000001997</t>
  </si>
  <si>
    <t>40000001996</t>
  </si>
  <si>
    <t>40000001994</t>
  </si>
  <si>
    <t>40000001993</t>
  </si>
  <si>
    <t>40000001992</t>
  </si>
  <si>
    <t>40000001991</t>
  </si>
  <si>
    <t>40000001990</t>
  </si>
  <si>
    <t>40000001989</t>
  </si>
  <si>
    <t>40000001988</t>
  </si>
  <si>
    <t>40000001987</t>
  </si>
  <si>
    <t>40000001986</t>
  </si>
  <si>
    <t>40000001985</t>
  </si>
  <si>
    <t>40000001984</t>
  </si>
  <si>
    <t>40000001983</t>
  </si>
  <si>
    <t>40000001982</t>
  </si>
  <si>
    <t>40000001981</t>
  </si>
  <si>
    <t>40000001980</t>
  </si>
  <si>
    <t>40000001979</t>
  </si>
  <si>
    <t>40000001978</t>
  </si>
  <si>
    <t>40000001977</t>
  </si>
  <si>
    <t>40000001976</t>
  </si>
  <si>
    <t>40000001975</t>
  </si>
  <si>
    <t>40000001974</t>
  </si>
  <si>
    <t>40000001973</t>
  </si>
  <si>
    <t>40000001972</t>
  </si>
  <si>
    <t>40000001971</t>
  </si>
  <si>
    <t>40000001970</t>
  </si>
  <si>
    <t>40000001969</t>
  </si>
  <si>
    <t>40000001968</t>
  </si>
  <si>
    <t>40000001967</t>
  </si>
  <si>
    <t>40000001966</t>
  </si>
  <si>
    <t>40000001965</t>
  </si>
  <si>
    <t>40000001964</t>
  </si>
  <si>
    <t>40000001963</t>
  </si>
  <si>
    <t>40000001962</t>
  </si>
  <si>
    <t>40000001961</t>
  </si>
  <si>
    <t>40000001960</t>
  </si>
  <si>
    <t>40000001959</t>
  </si>
  <si>
    <t>40000001958</t>
  </si>
  <si>
    <t>40000001957</t>
  </si>
  <si>
    <t>40000001955</t>
  </si>
  <si>
    <t>40000001954</t>
  </si>
  <si>
    <t>40000001951</t>
  </si>
  <si>
    <t>40000001952</t>
  </si>
  <si>
    <t>40000001953</t>
  </si>
  <si>
    <t>40000001950</t>
  </si>
  <si>
    <t>40000001948</t>
  </si>
  <si>
    <t>40000001945</t>
  </si>
  <si>
    <t>40000001944</t>
  </si>
  <si>
    <t>40000001943</t>
  </si>
  <si>
    <t>40000001942</t>
  </si>
  <si>
    <t>40000001941</t>
  </si>
  <si>
    <t>40000001940</t>
  </si>
  <si>
    <t>40000001956</t>
  </si>
  <si>
    <t>40000001938</t>
  </si>
  <si>
    <t>40000001939</t>
  </si>
  <si>
    <t>40000001937</t>
  </si>
  <si>
    <t>40000001936</t>
  </si>
  <si>
    <t>40000001933</t>
  </si>
  <si>
    <t>40000001935</t>
  </si>
  <si>
    <t>40000001932</t>
  </si>
  <si>
    <t>40000001934</t>
  </si>
  <si>
    <t>40000001931</t>
  </si>
  <si>
    <t>40000001930</t>
  </si>
  <si>
    <t>40000001929</t>
  </si>
  <si>
    <t>40000001928</t>
  </si>
  <si>
    <t>40000001927</t>
  </si>
  <si>
    <t>40000001926</t>
  </si>
  <si>
    <t>40000001925</t>
  </si>
  <si>
    <t>40000001921</t>
  </si>
  <si>
    <t>40000001924</t>
  </si>
  <si>
    <t>40000001923</t>
  </si>
  <si>
    <t>40000001920</t>
  </si>
  <si>
    <t>40000001922</t>
  </si>
  <si>
    <t>40000001914</t>
  </si>
  <si>
    <t>40000001913</t>
  </si>
  <si>
    <t>40000001910</t>
  </si>
  <si>
    <t>40000001912</t>
  </si>
  <si>
    <t>40000001911</t>
  </si>
  <si>
    <t>40000001917</t>
  </si>
  <si>
    <t>40000001918</t>
  </si>
  <si>
    <t>40000001919</t>
  </si>
  <si>
    <t>40000001915</t>
  </si>
  <si>
    <t>40000001916</t>
  </si>
  <si>
    <t>40000001909</t>
  </si>
  <si>
    <t>40000001907</t>
  </si>
  <si>
    <t>40000001908</t>
  </si>
  <si>
    <t>40000001906</t>
  </si>
  <si>
    <t>40000001905</t>
  </si>
  <si>
    <t>40000001903</t>
  </si>
  <si>
    <t>40000001904</t>
  </si>
  <si>
    <t>40000001900</t>
  </si>
  <si>
    <t>40000001902</t>
  </si>
  <si>
    <t>40000001901</t>
  </si>
  <si>
    <t>40000002374</t>
  </si>
  <si>
    <t>40000002373</t>
  </si>
  <si>
    <t>40000002372</t>
  </si>
  <si>
    <t>40000002371</t>
  </si>
  <si>
    <t>40000002370</t>
  </si>
  <si>
    <t>40000002369</t>
  </si>
  <si>
    <t>40000002368</t>
  </si>
  <si>
    <t>40000002367</t>
  </si>
  <si>
    <t>40000002366</t>
  </si>
  <si>
    <t>40000002365</t>
  </si>
  <si>
    <t>40000002364</t>
  </si>
  <si>
    <t>40000002363</t>
  </si>
  <si>
    <t>40000002362</t>
  </si>
  <si>
    <t>40000002361</t>
  </si>
  <si>
    <t>40000002360</t>
  </si>
  <si>
    <t>40000002359</t>
  </si>
  <si>
    <t>40000002358</t>
  </si>
  <si>
    <t>40000002357</t>
  </si>
  <si>
    <t>40000002356</t>
  </si>
  <si>
    <t>40000002355</t>
  </si>
  <si>
    <t>40000002354</t>
  </si>
  <si>
    <t>40000002353</t>
  </si>
  <si>
    <t>40000002352</t>
  </si>
  <si>
    <t>40000002351</t>
  </si>
  <si>
    <t>40000002350</t>
  </si>
  <si>
    <t>40000002349</t>
  </si>
  <si>
    <t>40000002348</t>
  </si>
  <si>
    <t>40000002347</t>
  </si>
  <si>
    <t>40000002346</t>
  </si>
  <si>
    <t>40000002345</t>
  </si>
  <si>
    <t>40000002344</t>
  </si>
  <si>
    <t>40000002343</t>
  </si>
  <si>
    <t>40000002342</t>
  </si>
  <si>
    <t>40000002341</t>
  </si>
  <si>
    <t>40000002337</t>
  </si>
  <si>
    <t>40000002336</t>
  </si>
  <si>
    <t>40000002340</t>
  </si>
  <si>
    <t>40000002339</t>
  </si>
  <si>
    <t>40000002338</t>
  </si>
  <si>
    <t>40000002334</t>
  </si>
  <si>
    <t>40000002335</t>
  </si>
  <si>
    <t>40000002333</t>
  </si>
  <si>
    <t>40000002332</t>
  </si>
  <si>
    <t>40000002331</t>
  </si>
  <si>
    <t>40000002330</t>
  </si>
  <si>
    <t>40000002329</t>
  </si>
  <si>
    <t>40000002328</t>
  </si>
  <si>
    <t>40000002327</t>
  </si>
  <si>
    <t>40000002326</t>
  </si>
  <si>
    <t>40000002325</t>
  </si>
  <si>
    <t>40000002324</t>
  </si>
  <si>
    <t>40000002323</t>
  </si>
  <si>
    <t>40000002322</t>
  </si>
  <si>
    <t>40000002321</t>
  </si>
  <si>
    <t>40000002320</t>
  </si>
  <si>
    <t>40000002319</t>
  </si>
  <si>
    <t>40000002318</t>
  </si>
  <si>
    <t>40000002317</t>
  </si>
  <si>
    <t>40000002316</t>
  </si>
  <si>
    <t>40000002315</t>
  </si>
  <si>
    <t>40000002314</t>
  </si>
  <si>
    <t>40000002313</t>
  </si>
  <si>
    <t>40000002312</t>
  </si>
  <si>
    <t>40000002311</t>
  </si>
  <si>
    <t>40000002310</t>
  </si>
  <si>
    <t>40000002309</t>
  </si>
  <si>
    <t>40000002308</t>
  </si>
  <si>
    <t>40000002307</t>
  </si>
  <si>
    <t>40000002306</t>
  </si>
  <si>
    <t>40000002305</t>
  </si>
  <si>
    <t>40000002304</t>
  </si>
  <si>
    <t>40000002303</t>
  </si>
  <si>
    <t>40000002302</t>
  </si>
  <si>
    <t>40000002301</t>
  </si>
  <si>
    <t>40000002300</t>
  </si>
  <si>
    <t>40000002299</t>
  </si>
  <si>
    <t>40000002298</t>
  </si>
  <si>
    <t>40000002297</t>
  </si>
  <si>
    <t>40000002296</t>
  </si>
  <si>
    <t>40000002295</t>
  </si>
  <si>
    <t>40000002294</t>
  </si>
  <si>
    <t>40000002293</t>
  </si>
  <si>
    <t>40000002292</t>
  </si>
  <si>
    <t>40000002291</t>
  </si>
  <si>
    <t>40000002290</t>
  </si>
  <si>
    <t>40000002289</t>
  </si>
  <si>
    <t>40000002288</t>
  </si>
  <si>
    <t>40000002287</t>
  </si>
  <si>
    <t>40000002286</t>
  </si>
  <si>
    <t>40000002285</t>
  </si>
  <si>
    <t>40000002284</t>
  </si>
  <si>
    <t>40000002283</t>
  </si>
  <si>
    <t>40000002282</t>
  </si>
  <si>
    <t>40000002281</t>
  </si>
  <si>
    <t>40000002280</t>
  </si>
  <si>
    <t>40000002279</t>
  </si>
  <si>
    <t>40000002278</t>
  </si>
  <si>
    <t>40000002270</t>
  </si>
  <si>
    <t>40000002277</t>
  </si>
  <si>
    <t>40000002276</t>
  </si>
  <si>
    <t>40000002275</t>
  </si>
  <si>
    <t>40000002274</t>
  </si>
  <si>
    <t>40000002273</t>
  </si>
  <si>
    <t>40000002272</t>
  </si>
  <si>
    <t>40000002271</t>
  </si>
  <si>
    <t>40000002269</t>
  </si>
  <si>
    <t>40000002268</t>
  </si>
  <si>
    <t>40000002267</t>
  </si>
  <si>
    <t>40000002266</t>
  </si>
  <si>
    <t>40000002265</t>
  </si>
  <si>
    <t>40000002264</t>
  </si>
  <si>
    <t>40000002263</t>
  </si>
  <si>
    <t>40000002262</t>
  </si>
  <si>
    <t>40000002261</t>
  </si>
  <si>
    <t>40000002260</t>
  </si>
  <si>
    <t>40000002259</t>
  </si>
  <si>
    <t>40000002258</t>
  </si>
  <si>
    <t>40000002257</t>
  </si>
  <si>
    <t>40000002256</t>
  </si>
  <si>
    <t>40000002255</t>
  </si>
  <si>
    <t>40000002254</t>
  </si>
  <si>
    <t>40000002253</t>
  </si>
  <si>
    <t>40000002252</t>
  </si>
  <si>
    <t>40000002251</t>
  </si>
  <si>
    <t>40000002250</t>
  </si>
  <si>
    <t>40000002249</t>
  </si>
  <si>
    <t>40000002248</t>
  </si>
  <si>
    <t>40000002247</t>
  </si>
  <si>
    <t>40000002246</t>
  </si>
  <si>
    <t>40000002245</t>
  </si>
  <si>
    <t>40000002244</t>
  </si>
  <si>
    <t>40000002243</t>
  </si>
  <si>
    <t>40000002242</t>
  </si>
  <si>
    <t>40000002241</t>
  </si>
  <si>
    <t>40000002240</t>
  </si>
  <si>
    <t>40000002239</t>
  </si>
  <si>
    <t>40000002238</t>
  </si>
  <si>
    <t>40000002237</t>
  </si>
  <si>
    <t>40000002236</t>
  </si>
  <si>
    <t>40000002235</t>
  </si>
  <si>
    <t>40000002234</t>
  </si>
  <si>
    <t>40000002233</t>
  </si>
  <si>
    <t>40000002232</t>
  </si>
  <si>
    <t>40000002231</t>
  </si>
  <si>
    <t>40000002230</t>
  </si>
  <si>
    <t>40000002229</t>
  </si>
  <si>
    <t>40000002228</t>
  </si>
  <si>
    <t>40000002227</t>
  </si>
  <si>
    <t>40000002226</t>
  </si>
  <si>
    <t>40000002225</t>
  </si>
  <si>
    <t>40000002224</t>
  </si>
  <si>
    <t>40000002223</t>
  </si>
  <si>
    <t>40000002220</t>
  </si>
  <si>
    <t>40000002221</t>
  </si>
  <si>
    <t>40000002222</t>
  </si>
  <si>
    <t>40000002219</t>
  </si>
  <si>
    <t>40000002218</t>
  </si>
  <si>
    <t>40000002216</t>
  </si>
  <si>
    <t>40000002217</t>
  </si>
  <si>
    <t>40000002215</t>
  </si>
  <si>
    <t>40000002213</t>
  </si>
  <si>
    <t>40000002214</t>
  </si>
  <si>
    <t>40000002212</t>
  </si>
  <si>
    <t>40000002211</t>
  </si>
  <si>
    <t>40000002210</t>
  </si>
  <si>
    <t>40000002209</t>
  </si>
  <si>
    <t>40000002208</t>
  </si>
  <si>
    <t>40000002207</t>
  </si>
  <si>
    <t>40000002206</t>
  </si>
  <si>
    <t>40000002205</t>
  </si>
  <si>
    <t>40000002204</t>
  </si>
  <si>
    <t>40000002203</t>
  </si>
  <si>
    <t>40000002202</t>
  </si>
  <si>
    <t>40000002201</t>
  </si>
  <si>
    <t>40000002200</t>
  </si>
  <si>
    <t>40000002199</t>
  </si>
  <si>
    <t>40000002198</t>
  </si>
  <si>
    <t>40000002197</t>
  </si>
  <si>
    <t>40000002196</t>
  </si>
  <si>
    <t>40000002195</t>
  </si>
  <si>
    <t>40000002194</t>
  </si>
  <si>
    <t>40000002193</t>
  </si>
  <si>
    <t>40000002192</t>
  </si>
  <si>
    <t>40000002191</t>
  </si>
  <si>
    <t>40000002190</t>
  </si>
  <si>
    <t>40000002189</t>
  </si>
  <si>
    <t>40000002188</t>
  </si>
  <si>
    <t>40000002187</t>
  </si>
  <si>
    <t>40000002186</t>
  </si>
  <si>
    <t>40000002185</t>
  </si>
  <si>
    <t>40000002184</t>
  </si>
  <si>
    <t>40000002183</t>
  </si>
  <si>
    <t>40000002182</t>
  </si>
  <si>
    <t>40000002181</t>
  </si>
  <si>
    <t>40000002180</t>
  </si>
  <si>
    <t>40000002179</t>
  </si>
  <si>
    <t>40000002178</t>
  </si>
  <si>
    <t>40000002177</t>
  </si>
  <si>
    <t>40000002176</t>
  </si>
  <si>
    <t>40000002175</t>
  </si>
  <si>
    <t>40000002174</t>
  </si>
  <si>
    <t>40000002173</t>
  </si>
  <si>
    <t>40000002172</t>
  </si>
  <si>
    <t>40000002171</t>
  </si>
  <si>
    <t>40000002170</t>
  </si>
  <si>
    <t>40000002169</t>
  </si>
  <si>
    <t>40000002168</t>
  </si>
  <si>
    <t>40000002167</t>
  </si>
  <si>
    <t>40000002166</t>
  </si>
  <si>
    <t>40000002165</t>
  </si>
  <si>
    <t>40000002163</t>
  </si>
  <si>
    <t>40000002164</t>
  </si>
  <si>
    <t>40000002162</t>
  </si>
  <si>
    <t>40000002161</t>
  </si>
  <si>
    <t>40000002160</t>
  </si>
  <si>
    <t>40000002159</t>
  </si>
  <si>
    <t>40000002158</t>
  </si>
  <si>
    <t>40000002157</t>
  </si>
  <si>
    <t>40000002156</t>
  </si>
  <si>
    <t>40000002155</t>
  </si>
  <si>
    <t>40000002154</t>
  </si>
  <si>
    <t>40000002153</t>
  </si>
  <si>
    <t>40000002152</t>
  </si>
  <si>
    <t>40000002151</t>
  </si>
  <si>
    <t>40000002150</t>
  </si>
  <si>
    <t>40000002149</t>
  </si>
  <si>
    <t>40000002148</t>
  </si>
  <si>
    <t>40000002147</t>
  </si>
  <si>
    <t>40000002146</t>
  </si>
  <si>
    <t>40000002145</t>
  </si>
  <si>
    <t>40000002144</t>
  </si>
  <si>
    <t>40000002143</t>
  </si>
  <si>
    <t>40000002142</t>
  </si>
  <si>
    <t>40000002141</t>
  </si>
  <si>
    <t>40000002140</t>
  </si>
  <si>
    <t>40000002139</t>
  </si>
  <si>
    <t>40000002138</t>
  </si>
  <si>
    <t>40000002137</t>
  </si>
  <si>
    <t>40000002136</t>
  </si>
  <si>
    <t>40000002135</t>
  </si>
  <si>
    <t>40000001838</t>
  </si>
  <si>
    <t>40000001837</t>
  </si>
  <si>
    <t>40000001836</t>
  </si>
  <si>
    <t>40000001835</t>
  </si>
  <si>
    <t>40000001834</t>
  </si>
  <si>
    <t>40000001833</t>
  </si>
  <si>
    <t>40000001832</t>
  </si>
  <si>
    <t>40000001830</t>
  </si>
  <si>
    <t>40000001831</t>
  </si>
  <si>
    <t>40000001829</t>
  </si>
  <si>
    <t>40000001828</t>
  </si>
  <si>
    <t>40000001827</t>
  </si>
  <si>
    <t>40000001826</t>
  </si>
  <si>
    <t>40000001825</t>
  </si>
  <si>
    <t>40000001824</t>
  </si>
  <si>
    <t>40000001884</t>
  </si>
  <si>
    <t>40000001881</t>
  </si>
  <si>
    <t>40000001880</t>
  </si>
  <si>
    <t>40000001879</t>
  </si>
  <si>
    <t>40000001878</t>
  </si>
  <si>
    <t>40000001877</t>
  </si>
  <si>
    <t>40000001876</t>
  </si>
  <si>
    <t>40000001875</t>
  </si>
  <si>
    <t>40000001873</t>
  </si>
  <si>
    <t>40000001874</t>
  </si>
  <si>
    <t>40000001872</t>
  </si>
  <si>
    <t>40000001871</t>
  </si>
  <si>
    <t>40000001870</t>
  </si>
  <si>
    <t>40000001869</t>
  </si>
  <si>
    <t>40000001868</t>
  </si>
  <si>
    <t>60000001509</t>
  </si>
  <si>
    <t>60000001510</t>
  </si>
  <si>
    <t>60000001511</t>
  </si>
  <si>
    <t>60000001512</t>
  </si>
  <si>
    <t>60000001513</t>
  </si>
  <si>
    <t>60000001514</t>
  </si>
  <si>
    <t>60000001515</t>
  </si>
  <si>
    <t>60000001516</t>
  </si>
  <si>
    <t>60000001517</t>
  </si>
  <si>
    <t>60000001518</t>
  </si>
  <si>
    <t>60000001519</t>
  </si>
  <si>
    <t>60000001520</t>
  </si>
  <si>
    <t>60000001521</t>
  </si>
  <si>
    <t>60000001522</t>
  </si>
  <si>
    <t>60000001523</t>
  </si>
  <si>
    <t>60000001524</t>
  </si>
  <si>
    <t>60000001525</t>
  </si>
  <si>
    <t>60000001526</t>
  </si>
  <si>
    <t>60000001527</t>
  </si>
  <si>
    <t>60000001528</t>
  </si>
  <si>
    <t>60000001529</t>
  </si>
  <si>
    <t>60000001530</t>
  </si>
  <si>
    <t>60000001531</t>
  </si>
  <si>
    <t>60000001532</t>
  </si>
  <si>
    <t>60000001533</t>
  </si>
  <si>
    <t>60000001534</t>
  </si>
  <si>
    <t>60000001535</t>
  </si>
  <si>
    <t>60000001536</t>
  </si>
  <si>
    <t>60000001537</t>
  </si>
  <si>
    <t>60000001538</t>
  </si>
  <si>
    <t>60000001539</t>
  </si>
  <si>
    <t>60000001540</t>
  </si>
  <si>
    <t>60000001541</t>
  </si>
  <si>
    <t>60000001508</t>
  </si>
  <si>
    <t>60000001507</t>
  </si>
  <si>
    <t>60000001506</t>
  </si>
  <si>
    <t>60000001505</t>
  </si>
  <si>
    <t>60000001504</t>
  </si>
  <si>
    <t>60000001503</t>
  </si>
  <si>
    <t>60000001502</t>
  </si>
  <si>
    <t>60000001501</t>
  </si>
  <si>
    <t>60000001500</t>
  </si>
  <si>
    <t>60000001499</t>
  </si>
  <si>
    <t>60000001498</t>
  </si>
  <si>
    <t>60000001497</t>
  </si>
  <si>
    <t>60000001496</t>
  </si>
  <si>
    <t>60000001495</t>
  </si>
  <si>
    <t>60000001494</t>
  </si>
  <si>
    <t>60000001493</t>
  </si>
  <si>
    <t>60000001492</t>
  </si>
  <si>
    <t>60000001491</t>
  </si>
  <si>
    <t>60000001490</t>
  </si>
  <si>
    <t>60000001489</t>
  </si>
  <si>
    <t>60000001488</t>
  </si>
  <si>
    <t>60000001487</t>
  </si>
  <si>
    <t>60000001486</t>
  </si>
  <si>
    <t>60000001485</t>
  </si>
  <si>
    <t>60000001484</t>
  </si>
  <si>
    <t>60000001483</t>
  </si>
  <si>
    <t>60000001482</t>
  </si>
  <si>
    <t>60000001481</t>
  </si>
  <si>
    <t>60000001480</t>
  </si>
  <si>
    <t>60000001479</t>
  </si>
  <si>
    <t>60000001478</t>
  </si>
  <si>
    <t>60000001477</t>
  </si>
  <si>
    <t>60000001476</t>
  </si>
  <si>
    <t>60000001475</t>
  </si>
  <si>
    <t>60000001474</t>
  </si>
  <si>
    <t>60000001473</t>
  </si>
  <si>
    <t>60000001472</t>
  </si>
  <si>
    <t>60000001471</t>
  </si>
  <si>
    <t>60000001470</t>
  </si>
  <si>
    <t>60000001469</t>
  </si>
  <si>
    <t>60000001468</t>
  </si>
  <si>
    <t>60000001467</t>
  </si>
  <si>
    <t>60000001466</t>
  </si>
  <si>
    <t>60000001465</t>
  </si>
  <si>
    <t>60000001464</t>
  </si>
  <si>
    <t>60000001463</t>
  </si>
  <si>
    <t>60000001462</t>
  </si>
  <si>
    <t>60000001461</t>
  </si>
  <si>
    <t>60000001377</t>
  </si>
  <si>
    <t>60000001460</t>
  </si>
  <si>
    <t>60000001459</t>
  </si>
  <si>
    <t>60000001458</t>
  </si>
  <si>
    <t>60000001457</t>
  </si>
  <si>
    <t>60000001456</t>
  </si>
  <si>
    <t>60000001455</t>
  </si>
  <si>
    <t>60000001454</t>
  </si>
  <si>
    <t>60000001453</t>
  </si>
  <si>
    <t>60000001452</t>
  </si>
  <si>
    <t>60000001451</t>
  </si>
  <si>
    <t>60000001450</t>
  </si>
  <si>
    <t>60000001449</t>
  </si>
  <si>
    <t>60000001448</t>
  </si>
  <si>
    <t>60000001447</t>
  </si>
  <si>
    <t>60000001446</t>
  </si>
  <si>
    <t>60000001445</t>
  </si>
  <si>
    <t>60000001444</t>
  </si>
  <si>
    <t>60000001443</t>
  </si>
  <si>
    <t>60000001442</t>
  </si>
  <si>
    <t>60000001441</t>
  </si>
  <si>
    <t>60000001440</t>
  </si>
  <si>
    <t>60000001439</t>
  </si>
  <si>
    <t>60000001438</t>
  </si>
  <si>
    <t>60000001437</t>
  </si>
  <si>
    <t>60000001436</t>
  </si>
  <si>
    <t>60000001435</t>
  </si>
  <si>
    <t>60000001434</t>
  </si>
  <si>
    <t>60000001433</t>
  </si>
  <si>
    <t>60000001432</t>
  </si>
  <si>
    <t>60000001431</t>
  </si>
  <si>
    <t>60000001429</t>
  </si>
  <si>
    <t>60000001430</t>
  </si>
  <si>
    <t>60000001428</t>
  </si>
  <si>
    <t>60000001426</t>
  </si>
  <si>
    <t>60000001427</t>
  </si>
  <si>
    <t>60000001425</t>
  </si>
  <si>
    <t>60000001424</t>
  </si>
  <si>
    <t>60000001423</t>
  </si>
  <si>
    <t>60000001422</t>
  </si>
  <si>
    <t>60000001421</t>
  </si>
  <si>
    <t>60000001420</t>
  </si>
  <si>
    <t>60000001419</t>
  </si>
  <si>
    <t>60000001418</t>
  </si>
  <si>
    <t>60000001417</t>
  </si>
  <si>
    <t>60000001416</t>
  </si>
  <si>
    <t>60000001415</t>
  </si>
  <si>
    <t>60000001414</t>
  </si>
  <si>
    <t>60000001412</t>
  </si>
  <si>
    <t>60000001413</t>
  </si>
  <si>
    <t>60000001411</t>
  </si>
  <si>
    <t>60000001410</t>
  </si>
  <si>
    <t>60000001409</t>
  </si>
  <si>
    <t>60000001408</t>
  </si>
  <si>
    <t>60000001407</t>
  </si>
  <si>
    <t>60000001406</t>
  </si>
  <si>
    <t>60000001405</t>
  </si>
  <si>
    <t>60000001404</t>
  </si>
  <si>
    <t>60000001403</t>
  </si>
  <si>
    <t>60000001402</t>
  </si>
  <si>
    <t>60000001401</t>
  </si>
  <si>
    <t>60000001400</t>
  </si>
  <si>
    <t>60000001394</t>
  </si>
  <si>
    <t>60000001399</t>
  </si>
  <si>
    <t>60000001398</t>
  </si>
  <si>
    <t>60000001397</t>
  </si>
  <si>
    <t>60000001396</t>
  </si>
  <si>
    <t>60000001395</t>
  </si>
  <si>
    <t>60000001393</t>
  </si>
  <si>
    <t>60000001392</t>
  </si>
  <si>
    <t>60000001391</t>
  </si>
  <si>
    <t>60000001390</t>
  </si>
  <si>
    <t>60000001389</t>
  </si>
  <si>
    <t>60000001388</t>
  </si>
  <si>
    <t>60000001387</t>
  </si>
  <si>
    <t>60000001386</t>
  </si>
  <si>
    <t>60000001384</t>
  </si>
  <si>
    <t>60000001385</t>
  </si>
  <si>
    <t>60000001383</t>
  </si>
  <si>
    <t>60000001382</t>
  </si>
  <si>
    <t>60000001381</t>
  </si>
  <si>
    <t>60000001380</t>
  </si>
  <si>
    <t>60000001379</t>
  </si>
  <si>
    <t>60000001378</t>
  </si>
  <si>
    <t>60000004261</t>
  </si>
  <si>
    <t>60000004262</t>
  </si>
  <si>
    <t>60000004271</t>
  </si>
  <si>
    <t>60000004260</t>
  </si>
  <si>
    <t>60000004259</t>
  </si>
  <si>
    <t>60000004258</t>
  </si>
  <si>
    <t>60000004257</t>
  </si>
  <si>
    <t>60000004256</t>
  </si>
  <si>
    <t>60000004252</t>
  </si>
  <si>
    <t>60000004251</t>
  </si>
  <si>
    <t>60000004253</t>
  </si>
  <si>
    <t>60000004254</t>
  </si>
  <si>
    <t>60000004250</t>
  </si>
  <si>
    <t>60000004248</t>
  </si>
  <si>
    <t>60000004249</t>
  </si>
  <si>
    <t>60000004247</t>
  </si>
  <si>
    <t>60000004246</t>
  </si>
  <si>
    <t>60000004255</t>
  </si>
  <si>
    <t>60000004245</t>
  </si>
  <si>
    <t>60000004244</t>
  </si>
  <si>
    <t>60000004243</t>
  </si>
  <si>
    <t>60000004242</t>
  </si>
  <si>
    <t>60000004241</t>
  </si>
  <si>
    <t>60000004240</t>
  </si>
  <si>
    <t>60000004239</t>
  </si>
  <si>
    <t>60000004238</t>
  </si>
  <si>
    <t>60000004079</t>
  </si>
  <si>
    <t>60000004081</t>
  </si>
  <si>
    <t>60000004080</t>
  </si>
  <si>
    <t>60000004082</t>
  </si>
  <si>
    <t>60000004083</t>
  </si>
  <si>
    <t>60000004085</t>
  </si>
  <si>
    <t>60000004086</t>
  </si>
  <si>
    <t>60000004087</t>
  </si>
  <si>
    <t>60000004090</t>
  </si>
  <si>
    <t>60000004088</t>
  </si>
  <si>
    <t>60000004091</t>
  </si>
  <si>
    <t>60000004089</t>
  </si>
  <si>
    <t>60000004093</t>
  </si>
  <si>
    <t>60000004092</t>
  </si>
  <si>
    <t>60000004094</t>
  </si>
  <si>
    <t>60000004141</t>
  </si>
  <si>
    <t>60000004122</t>
  </si>
  <si>
    <t>60000004128</t>
  </si>
  <si>
    <t>60000004142</t>
  </si>
  <si>
    <t>60000004121</t>
  </si>
  <si>
    <t>60000004125</t>
  </si>
  <si>
    <t>60000004124</t>
  </si>
  <si>
    <t>60000004106</t>
  </si>
  <si>
    <t>60000004111</t>
  </si>
  <si>
    <t>60000004110</t>
  </si>
  <si>
    <t>60000004113</t>
  </si>
  <si>
    <t>60000004112</t>
  </si>
  <si>
    <t>60000004114</t>
  </si>
  <si>
    <t>60000004126</t>
  </si>
  <si>
    <t>60000004129</t>
  </si>
  <si>
    <t>60000004120</t>
  </si>
  <si>
    <t>60000004130</t>
  </si>
  <si>
    <t>60000004131</t>
  </si>
  <si>
    <t>60000004133</t>
  </si>
  <si>
    <t>60000004134</t>
  </si>
  <si>
    <t>60000004135</t>
  </si>
  <si>
    <t>60000004132</t>
  </si>
  <si>
    <t>60000004138</t>
  </si>
  <si>
    <t>60000004136</t>
  </si>
  <si>
    <t>60000004137</t>
  </si>
  <si>
    <t>60000004139</t>
  </si>
  <si>
    <t>60000004140</t>
  </si>
  <si>
    <t>60000004123</t>
  </si>
  <si>
    <t>60000004115</t>
  </si>
  <si>
    <t>60000004116</t>
  </si>
  <si>
    <t>60000004118</t>
  </si>
  <si>
    <t>60000004117</t>
  </si>
  <si>
    <t>60000004119</t>
  </si>
  <si>
    <t>60000004095</t>
  </si>
  <si>
    <t>60000004096</t>
  </si>
  <si>
    <t>60000004097</t>
  </si>
  <si>
    <t>60000004098</t>
  </si>
  <si>
    <t>60000004100</t>
  </si>
  <si>
    <t>60000004102</t>
  </si>
  <si>
    <t>60000004099</t>
  </si>
  <si>
    <t>60000004103</t>
  </si>
  <si>
    <t>60000004104</t>
  </si>
  <si>
    <t>60000004101</t>
  </si>
  <si>
    <t>60000004107</t>
  </si>
  <si>
    <t>60000004108</t>
  </si>
  <si>
    <t>60000004078</t>
  </si>
  <si>
    <t>60000004075</t>
  </si>
  <si>
    <t>60000004074</t>
  </si>
  <si>
    <t>60000004073</t>
  </si>
  <si>
    <t>60000004072</t>
  </si>
  <si>
    <t>60000004071</t>
  </si>
  <si>
    <t>60000004070</t>
  </si>
  <si>
    <t>60000004076</t>
  </si>
  <si>
    <t>60000004077</t>
  </si>
  <si>
    <t>60000004084</t>
  </si>
  <si>
    <t>60000004055</t>
  </si>
  <si>
    <t>60000004066</t>
  </si>
  <si>
    <t>60000004067</t>
  </si>
  <si>
    <t>60000004068</t>
  </si>
  <si>
    <t>60000004069</t>
  </si>
  <si>
    <t>60000004033</t>
  </si>
  <si>
    <t>60000004034</t>
  </si>
  <si>
    <t>60000004035</t>
  </si>
  <si>
    <t>60000004036</t>
  </si>
  <si>
    <t>60000004031</t>
  </si>
  <si>
    <t>60000004037</t>
  </si>
  <si>
    <t>60000004039</t>
  </si>
  <si>
    <t>60000004038</t>
  </si>
  <si>
    <t>60000004040</t>
  </si>
  <si>
    <t>60000004041</t>
  </si>
  <si>
    <t>60000004050</t>
  </si>
  <si>
    <t>60000004051</t>
  </si>
  <si>
    <t>60000004052</t>
  </si>
  <si>
    <t>60000004054</t>
  </si>
  <si>
    <t>60000004056</t>
  </si>
  <si>
    <t>60000004057</t>
  </si>
  <si>
    <t>60000004060</t>
  </si>
  <si>
    <t>60000004061</t>
  </si>
  <si>
    <t>60000004062</t>
  </si>
  <si>
    <t>60000004058</t>
  </si>
  <si>
    <t>60000004053</t>
  </si>
  <si>
    <t>60000004059</t>
  </si>
  <si>
    <t>60000004063</t>
  </si>
  <si>
    <t>60000004064</t>
  </si>
  <si>
    <t>60000004065</t>
  </si>
  <si>
    <t>60000004213</t>
  </si>
  <si>
    <t>60000004205</t>
  </si>
  <si>
    <t>60000004206</t>
  </si>
  <si>
    <t>60000004207</t>
  </si>
  <si>
    <t>60000004209</t>
  </si>
  <si>
    <t>60000004208</t>
  </si>
  <si>
    <t>60000004210</t>
  </si>
  <si>
    <t>60000004211</t>
  </si>
  <si>
    <t>60000004212</t>
  </si>
  <si>
    <t>60000004203</t>
  </si>
  <si>
    <t>60000004204</t>
  </si>
  <si>
    <t>60000004199</t>
  </si>
  <si>
    <t>60000004198</t>
  </si>
  <si>
    <t>60000004196</t>
  </si>
  <si>
    <t>60000004200</t>
  </si>
  <si>
    <t>60000004202</t>
  </si>
  <si>
    <t>60000004201</t>
  </si>
  <si>
    <t>60000004197</t>
  </si>
  <si>
    <t>60000004193</t>
  </si>
  <si>
    <t>60000004192</t>
  </si>
  <si>
    <t>60000004185</t>
  </si>
  <si>
    <t>60000004184</t>
  </si>
  <si>
    <t>60000004183</t>
  </si>
  <si>
    <t>60000004186</t>
  </si>
  <si>
    <t>60000004182</t>
  </si>
  <si>
    <t>60000004187</t>
  </si>
  <si>
    <t>60000004188</t>
  </si>
  <si>
    <t>60000004189</t>
  </si>
  <si>
    <t>60000004190</t>
  </si>
  <si>
    <t>60000004191</t>
  </si>
  <si>
    <t>60000004178</t>
  </si>
  <si>
    <t>60000004179</t>
  </si>
  <si>
    <t>60000004180</t>
  </si>
  <si>
    <t>60000004181</t>
  </si>
  <si>
    <t>60000004165</t>
  </si>
  <si>
    <t>60000004166</t>
  </si>
  <si>
    <t>60000004167</t>
  </si>
  <si>
    <t>60000004169</t>
  </si>
  <si>
    <t>60000004168</t>
  </si>
  <si>
    <t>60000004170</t>
  </si>
  <si>
    <t>60000004172</t>
  </si>
  <si>
    <t>60000004171</t>
  </si>
  <si>
    <t>60000004173</t>
  </si>
  <si>
    <t>60000004214</t>
  </si>
  <si>
    <t>60000004234</t>
  </si>
  <si>
    <t>60000004235</t>
  </si>
  <si>
    <t>60000004236</t>
  </si>
  <si>
    <t>60000004237</t>
  </si>
  <si>
    <t>60000004232</t>
  </si>
  <si>
    <t>60000004233</t>
  </si>
  <si>
    <t>60000004230</t>
  </si>
  <si>
    <t>60000004231</t>
  </si>
  <si>
    <t>60000004229</t>
  </si>
  <si>
    <t>60000004227</t>
  </si>
  <si>
    <t>60000004228</t>
  </si>
  <si>
    <t>60000004225</t>
  </si>
  <si>
    <t>60000004226</t>
  </si>
  <si>
    <t>60000004223</t>
  </si>
  <si>
    <t>60000004174</t>
  </si>
  <si>
    <t>60000004175</t>
  </si>
  <si>
    <t>60000004176</t>
  </si>
  <si>
    <t>60000004177</t>
  </si>
  <si>
    <t>60000004164</t>
  </si>
  <si>
    <t>60000004163</t>
  </si>
  <si>
    <t>60000004143</t>
  </si>
  <si>
    <t>60000004144</t>
  </si>
  <si>
    <t>60000004145</t>
  </si>
  <si>
    <t>60000004146</t>
  </si>
  <si>
    <t>60000004147</t>
  </si>
  <si>
    <t>60000004148</t>
  </si>
  <si>
    <t>60000004149</t>
  </si>
  <si>
    <t>60000004150</t>
  </si>
  <si>
    <t>60000004151</t>
  </si>
  <si>
    <t>60000004152</t>
  </si>
  <si>
    <t>60000004153</t>
  </si>
  <si>
    <t>60000004154</t>
  </si>
  <si>
    <t>60000004155</t>
  </si>
  <si>
    <t>60000004156</t>
  </si>
  <si>
    <t>60000004157</t>
  </si>
  <si>
    <t>60000004158</t>
  </si>
  <si>
    <t>60000004159</t>
  </si>
  <si>
    <t>60000004160</t>
  </si>
  <si>
    <t>60000004161</t>
  </si>
  <si>
    <t>60000004162</t>
  </si>
  <si>
    <t>60000004042</t>
  </si>
  <si>
    <t>60000004044</t>
  </si>
  <si>
    <t>60000004043</t>
  </si>
  <si>
    <t>60000004045</t>
  </si>
  <si>
    <t>60000004032</t>
  </si>
  <si>
    <t>60000004046</t>
  </si>
  <si>
    <t>60000004030</t>
  </si>
  <si>
    <t>60000004047</t>
  </si>
  <si>
    <t>60000004049</t>
  </si>
  <si>
    <t>60000004048</t>
  </si>
  <si>
    <t>60000004224</t>
  </si>
  <si>
    <t>60000004222</t>
  </si>
  <si>
    <t>60000004219</t>
  </si>
  <si>
    <t>60000004220</t>
  </si>
  <si>
    <t>60000004221</t>
  </si>
  <si>
    <t>60000004217</t>
  </si>
  <si>
    <t>60000004218</t>
  </si>
  <si>
    <t>60000004216</t>
  </si>
  <si>
    <t>60000004215</t>
  </si>
  <si>
    <t>60000003806</t>
  </si>
  <si>
    <t>60000003752</t>
  </si>
  <si>
    <t>60000003776</t>
  </si>
  <si>
    <t>60000003770</t>
  </si>
  <si>
    <t>60000003760</t>
  </si>
  <si>
    <t>60000003780</t>
  </si>
  <si>
    <t>60000003787</t>
  </si>
  <si>
    <t>60000003769</t>
  </si>
  <si>
    <t>60000003751</t>
  </si>
  <si>
    <t>60000003790</t>
  </si>
  <si>
    <t>60000003781</t>
  </si>
  <si>
    <t>60000003762</t>
  </si>
  <si>
    <t>60000003791</t>
  </si>
  <si>
    <t>60000003793</t>
  </si>
  <si>
    <t>60000003756</t>
  </si>
  <si>
    <t>60000003802</t>
  </si>
  <si>
    <t>60000003759</t>
  </si>
  <si>
    <t>60000003764</t>
  </si>
  <si>
    <t>60000003755</t>
  </si>
  <si>
    <t>60000003765</t>
  </si>
  <si>
    <t>60000003868</t>
  </si>
  <si>
    <t>60000003772</t>
  </si>
  <si>
    <t>60000003773</t>
  </si>
  <si>
    <t>60000003784</t>
  </si>
  <si>
    <t>60000003785</t>
  </si>
  <si>
    <t>60000003789</t>
  </si>
  <si>
    <t>60000003807</t>
  </si>
  <si>
    <t>60000003808</t>
  </si>
  <si>
    <t>60000003809</t>
  </si>
  <si>
    <t>60000003810</t>
  </si>
  <si>
    <t>60000002320</t>
  </si>
  <si>
    <t>60000003477</t>
  </si>
  <si>
    <t>60000003805</t>
  </si>
  <si>
    <t>60000003804</t>
  </si>
  <si>
    <t>60000003799</t>
  </si>
  <si>
    <t>60000003771</t>
  </si>
  <si>
    <t>60000003766</t>
  </si>
  <si>
    <t>60000003761</t>
  </si>
  <si>
    <t>60000003753</t>
  </si>
  <si>
    <t>60000003800</t>
  </si>
  <si>
    <t>60000003767</t>
  </si>
  <si>
    <t>60000003794</t>
  </si>
  <si>
    <t>60000003795</t>
  </si>
  <si>
    <t>60000003796</t>
  </si>
  <si>
    <t>60000003811</t>
  </si>
  <si>
    <t>60000003803</t>
  </si>
  <si>
    <t>60000003798</t>
  </si>
  <si>
    <t>60000003779</t>
  </si>
  <si>
    <t>60000003757</t>
  </si>
  <si>
    <t>60000003778</t>
  </si>
  <si>
    <t>60000003775</t>
  </si>
  <si>
    <t>60000003813</t>
  </si>
  <si>
    <t>60000003846</t>
  </si>
  <si>
    <t>60000003783</t>
  </si>
  <si>
    <t>40000001671</t>
  </si>
  <si>
    <t>40000001670</t>
  </si>
  <si>
    <t>40000001669</t>
  </si>
  <si>
    <t>40000001668</t>
  </si>
  <si>
    <t>40000001667</t>
  </si>
  <si>
    <t>40000001666</t>
  </si>
  <si>
    <t>40000001665</t>
  </si>
  <si>
    <t>40000001664</t>
  </si>
  <si>
    <t>40000001663</t>
  </si>
  <si>
    <t>40000001662</t>
  </si>
  <si>
    <t>40000001660</t>
  </si>
  <si>
    <t>40000001661</t>
  </si>
  <si>
    <t>40000001657</t>
  </si>
  <si>
    <t>40000001658</t>
  </si>
  <si>
    <t>40000001647</t>
  </si>
  <si>
    <t>40000001650</t>
  </si>
  <si>
    <t>40000001651</t>
  </si>
  <si>
    <t>40000001641</t>
  </si>
  <si>
    <t>40000001652</t>
  </si>
  <si>
    <t>40000001655</t>
  </si>
  <si>
    <t>40000001649</t>
  </si>
  <si>
    <t>40000001653</t>
  </si>
  <si>
    <t>40000001648</t>
  </si>
  <si>
    <t>40000001644</t>
  </si>
  <si>
    <t>40000001646</t>
  </si>
  <si>
    <t>40000001645</t>
  </si>
  <si>
    <t>40000001643</t>
  </si>
  <si>
    <t>40000001642</t>
  </si>
  <si>
    <t>40000001640</t>
  </si>
  <si>
    <t>40000001639</t>
  </si>
  <si>
    <t>40000001638</t>
  </si>
  <si>
    <t>40000001637</t>
  </si>
  <si>
    <t>40000001633</t>
  </si>
  <si>
    <t>40000001656</t>
  </si>
  <si>
    <t>40000001625</t>
  </si>
  <si>
    <t>40000001626</t>
  </si>
  <si>
    <t>40000001627</t>
  </si>
  <si>
    <t>40000001621</t>
  </si>
  <si>
    <t>40000001624</t>
  </si>
  <si>
    <t>40000001611</t>
  </si>
  <si>
    <t>40000001622</t>
  </si>
  <si>
    <t>40000001634</t>
  </si>
  <si>
    <t>40000001623</t>
  </si>
  <si>
    <t>40000001629</t>
  </si>
  <si>
    <t>40000001630</t>
  </si>
  <si>
    <t>40000001628</t>
  </si>
  <si>
    <t>40000001631</t>
  </si>
  <si>
    <t>40000001635</t>
  </si>
  <si>
    <t>40000001619</t>
  </si>
  <si>
    <t>40000001620</t>
  </si>
  <si>
    <t>40000001618</t>
  </si>
  <si>
    <t>40000001617</t>
  </si>
  <si>
    <t>40000001606</t>
  </si>
  <si>
    <t>40000001603</t>
  </si>
  <si>
    <t>40000001605</t>
  </si>
  <si>
    <t>40000001608</t>
  </si>
  <si>
    <t>40000001609</t>
  </si>
  <si>
    <t>40000001610</t>
  </si>
  <si>
    <t>40000001613</t>
  </si>
  <si>
    <t>40000001612</t>
  </si>
  <si>
    <t>40000001614</t>
  </si>
  <si>
    <t>40000001616</t>
  </si>
  <si>
    <t>40000001615</t>
  </si>
  <si>
    <t>40000001604</t>
  </si>
  <si>
    <t>40000001574</t>
  </si>
  <si>
    <t>40000001575</t>
  </si>
  <si>
    <t>40000001573</t>
  </si>
  <si>
    <t>40000001576</t>
  </si>
  <si>
    <t>40000001577</t>
  </si>
  <si>
    <t>40000001578</t>
  </si>
  <si>
    <t>40000001579</t>
  </si>
  <si>
    <t>40000001580</t>
  </si>
  <si>
    <t>40000001581</t>
  </si>
  <si>
    <t>40000001583</t>
  </si>
  <si>
    <t>40000001582</t>
  </si>
  <si>
    <t>40000001584</t>
  </si>
  <si>
    <t>40000001585</t>
  </si>
  <si>
    <t>40000001587</t>
  </si>
  <si>
    <t>40000001588</t>
  </si>
  <si>
    <t>40000001589</t>
  </si>
  <si>
    <t>40000001590</t>
  </si>
  <si>
    <t>40000001597</t>
  </si>
  <si>
    <t>40000001596</t>
  </si>
  <si>
    <t>40000001591</t>
  </si>
  <si>
    <t>40000001593</t>
  </si>
  <si>
    <t>40000001592</t>
  </si>
  <si>
    <t>40000001594</t>
  </si>
  <si>
    <t>40000001595</t>
  </si>
  <si>
    <t>40000001598</t>
  </si>
  <si>
    <t>40000001599</t>
  </si>
  <si>
    <t>40000001601</t>
  </si>
  <si>
    <t>40000001602</t>
  </si>
  <si>
    <t>40000001571</t>
  </si>
  <si>
    <t>40000001570</t>
  </si>
  <si>
    <t>40000000600</t>
  </si>
  <si>
    <t>40000001568</t>
  </si>
  <si>
    <t>40000001567</t>
  </si>
  <si>
    <t>40000001565</t>
  </si>
  <si>
    <t>40000001572</t>
  </si>
  <si>
    <t>40000001569</t>
  </si>
  <si>
    <t>40000001553</t>
  </si>
  <si>
    <t>40000001554</t>
  </si>
  <si>
    <t>40000001555</t>
  </si>
  <si>
    <t>40000001556</t>
  </si>
  <si>
    <t>40000001557</t>
  </si>
  <si>
    <t>40000001558</t>
  </si>
  <si>
    <t>40000001559</t>
  </si>
  <si>
    <t>40000001560</t>
  </si>
  <si>
    <t>40000001561</t>
  </si>
  <si>
    <t>40000001564</t>
  </si>
  <si>
    <t>40000001562</t>
  </si>
  <si>
    <t>40000001524</t>
  </si>
  <si>
    <t>40000001526</t>
  </si>
  <si>
    <t>40000001527</t>
  </si>
  <si>
    <t>40000001528</t>
  </si>
  <si>
    <t>40000001529</t>
  </si>
  <si>
    <t>40000001532</t>
  </si>
  <si>
    <t>40000001535</t>
  </si>
  <si>
    <t>40000001536</t>
  </si>
  <si>
    <t>40000001537</t>
  </si>
  <si>
    <t>40000001539</t>
  </si>
  <si>
    <t>40000001538</t>
  </si>
  <si>
    <t>40000001531</t>
  </si>
  <si>
    <t>40000001540</t>
  </si>
  <si>
    <t>40000001541</t>
  </si>
  <si>
    <t>40000001542</t>
  </si>
  <si>
    <t>40000001543</t>
  </si>
  <si>
    <t>40000001544</t>
  </si>
  <si>
    <t>40000001545</t>
  </si>
  <si>
    <t>40000001546</t>
  </si>
  <si>
    <t>40000001548</t>
  </si>
  <si>
    <t>40000001549</t>
  </si>
  <si>
    <t>40000001550</t>
  </si>
  <si>
    <t>40000001534</t>
  </si>
  <si>
    <t>40000001551</t>
  </si>
  <si>
    <t>40000001552</t>
  </si>
  <si>
    <t>40000001530</t>
  </si>
  <si>
    <t>40000001525</t>
  </si>
  <si>
    <t>40000001533</t>
  </si>
  <si>
    <t>40000001505</t>
  </si>
  <si>
    <t>40000001504</t>
  </si>
  <si>
    <t>40000001498</t>
  </si>
  <si>
    <t>40000001503</t>
  </si>
  <si>
    <t>40000001506</t>
  </si>
  <si>
    <t>40000001502</t>
  </si>
  <si>
    <t>40000001501</t>
  </si>
  <si>
    <t>40000001500</t>
  </si>
  <si>
    <t>40000001499</t>
  </si>
  <si>
    <t>40000001507</t>
  </si>
  <si>
    <t>40000001509</t>
  </si>
  <si>
    <t>40000001508</t>
  </si>
  <si>
    <t>40000001510</t>
  </si>
  <si>
    <t>40000001511</t>
  </si>
  <si>
    <t>40000001512</t>
  </si>
  <si>
    <t>40000001513</t>
  </si>
  <si>
    <t>40000001514</t>
  </si>
  <si>
    <t>40000001515</t>
  </si>
  <si>
    <t>40000001518</t>
  </si>
  <si>
    <t>40000001519</t>
  </si>
  <si>
    <t>40000001522</t>
  </si>
  <si>
    <t>40000001520</t>
  </si>
  <si>
    <t>40000001516</t>
  </si>
  <si>
    <t>40000001517</t>
  </si>
  <si>
    <t>40000001523</t>
  </si>
  <si>
    <t>40000001521</t>
  </si>
  <si>
    <t>40000001496</t>
  </si>
  <si>
    <t>60000001556</t>
  </si>
  <si>
    <t>60000001554</t>
  </si>
  <si>
    <t>60000001553</t>
  </si>
  <si>
    <t>60000001555</t>
  </si>
  <si>
    <t>60000001552</t>
  </si>
  <si>
    <t>60000001551</t>
  </si>
  <si>
    <t>60000001550</t>
  </si>
  <si>
    <t>60000001549</t>
  </si>
  <si>
    <t>60000001548</t>
  </si>
  <si>
    <t>60000001547</t>
  </si>
  <si>
    <t>60000001546</t>
  </si>
  <si>
    <t>60000001545</t>
  </si>
  <si>
    <t>60000001544</t>
  </si>
  <si>
    <t>60000001543</t>
  </si>
  <si>
    <t>60000001542</t>
  </si>
  <si>
    <t>60000001577</t>
  </si>
  <si>
    <t>60000001576</t>
  </si>
  <si>
    <t>60000001575</t>
  </si>
  <si>
    <t>60000001572</t>
  </si>
  <si>
    <t>60000001570</t>
  </si>
  <si>
    <t>60000001571</t>
  </si>
  <si>
    <t>60000001573</t>
  </si>
  <si>
    <t>60000001574</t>
  </si>
  <si>
    <t>60000001568</t>
  </si>
  <si>
    <t>60000001569</t>
  </si>
  <si>
    <t>60000001567</t>
  </si>
  <si>
    <t>60000001566</t>
  </si>
  <si>
    <t>60000001565</t>
  </si>
  <si>
    <t>60000001564</t>
  </si>
  <si>
    <t>60000001563</t>
  </si>
  <si>
    <t>60000001586</t>
  </si>
  <si>
    <t>60000001585</t>
  </si>
  <si>
    <t>60000001584</t>
  </si>
  <si>
    <t>60000001583</t>
  </si>
  <si>
    <t>60000001582</t>
  </si>
  <si>
    <t>60000001581</t>
  </si>
  <si>
    <t>60000001580</t>
  </si>
  <si>
    <t>60000001579</t>
  </si>
  <si>
    <t>60000001578</t>
  </si>
  <si>
    <t>60000001562</t>
  </si>
  <si>
    <t>60000001561</t>
  </si>
  <si>
    <t>60000001560</t>
  </si>
  <si>
    <t>60000001559</t>
  </si>
  <si>
    <t>60000001558</t>
  </si>
  <si>
    <t>60000001557</t>
  </si>
  <si>
    <t>60000001601</t>
  </si>
  <si>
    <t>60000001600</t>
  </si>
  <si>
    <t>60000001599</t>
  </si>
  <si>
    <t>60000001598</t>
  </si>
  <si>
    <t>60000001597</t>
  </si>
  <si>
    <t>60000001596</t>
  </si>
  <si>
    <t>60000001595</t>
  </si>
  <si>
    <t>60000001594</t>
  </si>
  <si>
    <t>60000001593</t>
  </si>
  <si>
    <t>60000001592</t>
  </si>
  <si>
    <t>60000001591</t>
  </si>
  <si>
    <t>60000001590</t>
  </si>
  <si>
    <t>60000001589</t>
  </si>
  <si>
    <t>60000001588</t>
  </si>
  <si>
    <t>60000001587</t>
  </si>
  <si>
    <t>60000001651</t>
  </si>
  <si>
    <t>60000001650</t>
  </si>
  <si>
    <t>60000001649</t>
  </si>
  <si>
    <t>60000001648</t>
  </si>
  <si>
    <t>60000001647</t>
  </si>
  <si>
    <t>60000001646</t>
  </si>
  <si>
    <t>60000001645</t>
  </si>
  <si>
    <t>60000001644</t>
  </si>
  <si>
    <t>60000001643</t>
  </si>
  <si>
    <t>60000001642</t>
  </si>
  <si>
    <t>60000001641</t>
  </si>
  <si>
    <t>60000001640</t>
  </si>
  <si>
    <t>60000001639</t>
  </si>
  <si>
    <t>60000001638</t>
  </si>
  <si>
    <t>60000001637</t>
  </si>
  <si>
    <t>60000001616</t>
  </si>
  <si>
    <t>60000001615</t>
  </si>
  <si>
    <t>60000001614</t>
  </si>
  <si>
    <t>60000001613</t>
  </si>
  <si>
    <t>60000001612</t>
  </si>
  <si>
    <t>60000001611</t>
  </si>
  <si>
    <t>60000001610</t>
  </si>
  <si>
    <t>60000001609</t>
  </si>
  <si>
    <t>60000001608</t>
  </si>
  <si>
    <t>60000001607</t>
  </si>
  <si>
    <t>60000001606</t>
  </si>
  <si>
    <t>60000001605</t>
  </si>
  <si>
    <t>60000001604</t>
  </si>
  <si>
    <t>60000001603</t>
  </si>
  <si>
    <t>60000001602</t>
  </si>
  <si>
    <t>60000001630</t>
  </si>
  <si>
    <t>60000001628</t>
  </si>
  <si>
    <t>60000001629</t>
  </si>
  <si>
    <t>60000001627</t>
  </si>
  <si>
    <t>60000001626</t>
  </si>
  <si>
    <t>60000001625</t>
  </si>
  <si>
    <t>60000001624</t>
  </si>
  <si>
    <t>60000001623</t>
  </si>
  <si>
    <t>60000001622</t>
  </si>
  <si>
    <t>60000001621</t>
  </si>
  <si>
    <t>60000001620</t>
  </si>
  <si>
    <t>60000001619</t>
  </si>
  <si>
    <t>60000001618</t>
  </si>
  <si>
    <t>60000001617</t>
  </si>
  <si>
    <t>60000001660</t>
  </si>
  <si>
    <t>60000001659</t>
  </si>
  <si>
    <t>60000001658</t>
  </si>
  <si>
    <t>60000001657</t>
  </si>
  <si>
    <t>60000001656</t>
  </si>
  <si>
    <t>60000001655</t>
  </si>
  <si>
    <t>60000001654</t>
  </si>
  <si>
    <t>60000001653</t>
  </si>
  <si>
    <t>60000001652</t>
  </si>
  <si>
    <t>60000001636</t>
  </si>
  <si>
    <t>60000001635</t>
  </si>
  <si>
    <t>60000001634</t>
  </si>
  <si>
    <t>60000001633</t>
  </si>
  <si>
    <t>60000001632</t>
  </si>
  <si>
    <t>60000001631</t>
  </si>
  <si>
    <t>60000001675</t>
  </si>
  <si>
    <t>60000001674</t>
  </si>
  <si>
    <t>60000001673</t>
  </si>
  <si>
    <t>60000001672</t>
  </si>
  <si>
    <t>60000001671</t>
  </si>
  <si>
    <t>60000001670</t>
  </si>
  <si>
    <t>60000001669</t>
  </si>
  <si>
    <t>60000001668</t>
  </si>
  <si>
    <t>60000001667</t>
  </si>
  <si>
    <t>60000001666</t>
  </si>
  <si>
    <t>60000001665</t>
  </si>
  <si>
    <t>60000001664</t>
  </si>
  <si>
    <t>60000001663</t>
  </si>
  <si>
    <t>60000001662</t>
  </si>
  <si>
    <t>60000001661</t>
  </si>
  <si>
    <t>60000001690</t>
  </si>
  <si>
    <t>60000001689</t>
  </si>
  <si>
    <t>60000001688</t>
  </si>
  <si>
    <t>60000001687</t>
  </si>
  <si>
    <t>60000001686</t>
  </si>
  <si>
    <t>60000001685</t>
  </si>
  <si>
    <t>60000001684</t>
  </si>
  <si>
    <t>60000001683</t>
  </si>
  <si>
    <t>60000001682</t>
  </si>
  <si>
    <t>60000001681</t>
  </si>
  <si>
    <t>60000001680</t>
  </si>
  <si>
    <t>60000001679</t>
  </si>
  <si>
    <t>60000001678</t>
  </si>
  <si>
    <t>60000001677</t>
  </si>
  <si>
    <t>60000001676</t>
  </si>
  <si>
    <t>60000001911</t>
  </si>
  <si>
    <t>60000001910</t>
  </si>
  <si>
    <t>60000001909</t>
  </si>
  <si>
    <t>60000001908</t>
  </si>
  <si>
    <t>60000001907</t>
  </si>
  <si>
    <t>60000001906</t>
  </si>
  <si>
    <t>60000001905</t>
  </si>
  <si>
    <t>60000001904</t>
  </si>
  <si>
    <t>60000001902</t>
  </si>
  <si>
    <t>60000001903</t>
  </si>
  <si>
    <t>60000001901</t>
  </si>
  <si>
    <t>60000001900</t>
  </si>
  <si>
    <t>60000001899</t>
  </si>
  <si>
    <t>60000001898</t>
  </si>
  <si>
    <t>60000001897</t>
  </si>
  <si>
    <t>60000001896</t>
  </si>
  <si>
    <t>60000001895</t>
  </si>
  <si>
    <t>60000001894</t>
  </si>
  <si>
    <t>60000001893</t>
  </si>
  <si>
    <t>60000001892</t>
  </si>
  <si>
    <t>60000001891</t>
  </si>
  <si>
    <t>60000001890</t>
  </si>
  <si>
    <t>60000001889</t>
  </si>
  <si>
    <t>60000001888</t>
  </si>
  <si>
    <t>60000001887</t>
  </si>
  <si>
    <t>60000001886</t>
  </si>
  <si>
    <t>60000001885</t>
  </si>
  <si>
    <t>60000001884</t>
  </si>
  <si>
    <t>60000001883</t>
  </si>
  <si>
    <t>60000001882</t>
  </si>
  <si>
    <t>60000001881</t>
  </si>
  <si>
    <t>60000001880</t>
  </si>
  <si>
    <t>60000001879</t>
  </si>
  <si>
    <t>60000001878</t>
  </si>
  <si>
    <t>60000001877</t>
  </si>
  <si>
    <t>60000001876</t>
  </si>
  <si>
    <t>60000001875</t>
  </si>
  <si>
    <t>60000001874</t>
  </si>
  <si>
    <t>60000001873</t>
  </si>
  <si>
    <t>60000001872</t>
  </si>
  <si>
    <t>60000001871</t>
  </si>
  <si>
    <t>60000001870</t>
  </si>
  <si>
    <t>60000001869</t>
  </si>
  <si>
    <t>60000001868</t>
  </si>
  <si>
    <t>60000001867</t>
  </si>
  <si>
    <t>60000001866</t>
  </si>
  <si>
    <t>60000001865</t>
  </si>
  <si>
    <t>60000001864</t>
  </si>
  <si>
    <t>60000001863</t>
  </si>
  <si>
    <t>60000001862</t>
  </si>
  <si>
    <t>60000001860</t>
  </si>
  <si>
    <t>60000001861</t>
  </si>
  <si>
    <t>60000001859</t>
  </si>
  <si>
    <t>60000001858</t>
  </si>
  <si>
    <t>60000001829</t>
  </si>
  <si>
    <t>60000001856</t>
  </si>
  <si>
    <t>60000001857</t>
  </si>
  <si>
    <t>60000001855</t>
  </si>
  <si>
    <t>60000001854</t>
  </si>
  <si>
    <t>60000001853</t>
  </si>
  <si>
    <t>60000001852</t>
  </si>
  <si>
    <t>60000001851</t>
  </si>
  <si>
    <t>60000001850</t>
  </si>
  <si>
    <t>60000001849</t>
  </si>
  <si>
    <t>60000001848</t>
  </si>
  <si>
    <t>60000001847</t>
  </si>
  <si>
    <t>60000001846</t>
  </si>
  <si>
    <t>60000001845</t>
  </si>
  <si>
    <t>60000001844</t>
  </si>
  <si>
    <t>60000001843</t>
  </si>
  <si>
    <t>60000001842</t>
  </si>
  <si>
    <t>60000001841</t>
  </si>
  <si>
    <t>60000001840</t>
  </si>
  <si>
    <t>60000001839</t>
  </si>
  <si>
    <t>60000001838</t>
  </si>
  <si>
    <t>60000001837</t>
  </si>
  <si>
    <t>60000001836</t>
  </si>
  <si>
    <t>60000001835</t>
  </si>
  <si>
    <t>60000001834</t>
  </si>
  <si>
    <t>60000001833</t>
  </si>
  <si>
    <t>60000001832</t>
  </si>
  <si>
    <t>60000001831</t>
  </si>
  <si>
    <t>60000001830</t>
  </si>
  <si>
    <t>60000001828</t>
  </si>
  <si>
    <t>60000001827</t>
  </si>
  <si>
    <t>60000001826</t>
  </si>
  <si>
    <t>60000001825</t>
  </si>
  <si>
    <t>60000001824</t>
  </si>
  <si>
    <t>60000001823</t>
  </si>
  <si>
    <t>60000001822</t>
  </si>
  <si>
    <t>60000001806</t>
  </si>
  <si>
    <t>60000001805</t>
  </si>
  <si>
    <t>60000001821</t>
  </si>
  <si>
    <t>60000001820</t>
  </si>
  <si>
    <t>60000001819</t>
  </si>
  <si>
    <t>60000001818</t>
  </si>
  <si>
    <t>60000001817</t>
  </si>
  <si>
    <t>60000001816</t>
  </si>
  <si>
    <t>60000001815</t>
  </si>
  <si>
    <t>60000001814</t>
  </si>
  <si>
    <t>60000001813</t>
  </si>
  <si>
    <t>60000001812</t>
  </si>
  <si>
    <t>60000001811</t>
  </si>
  <si>
    <t>60000001810</t>
  </si>
  <si>
    <t>60000001809</t>
  </si>
  <si>
    <t>60000001808</t>
  </si>
  <si>
    <t>60000001807</t>
  </si>
  <si>
    <t>40000001867</t>
  </si>
  <si>
    <t>40000001866</t>
  </si>
  <si>
    <t>40000001865</t>
  </si>
  <si>
    <t>40000001864</t>
  </si>
  <si>
    <t>40000001863</t>
  </si>
  <si>
    <t>40000001883</t>
  </si>
  <si>
    <t>40000001862</t>
  </si>
  <si>
    <t>40000001861</t>
  </si>
  <si>
    <t>40000001860</t>
  </si>
  <si>
    <t>40000001859</t>
  </si>
  <si>
    <t>40000001858</t>
  </si>
  <si>
    <t>40000001857</t>
  </si>
  <si>
    <t>40000001856</t>
  </si>
  <si>
    <t>40000001855</t>
  </si>
  <si>
    <t>40000001854</t>
  </si>
  <si>
    <t>40000001853</t>
  </si>
  <si>
    <t>40000001852</t>
  </si>
  <si>
    <t>40000001851</t>
  </si>
  <si>
    <t>40000001850</t>
  </si>
  <si>
    <t>40000001849</t>
  </si>
  <si>
    <t>40000001848</t>
  </si>
  <si>
    <t>40000001847</t>
  </si>
  <si>
    <t>40000001846</t>
  </si>
  <si>
    <t>40000001845</t>
  </si>
  <si>
    <t>40000001844</t>
  </si>
  <si>
    <t>40000001843</t>
  </si>
  <si>
    <t>40000001842</t>
  </si>
  <si>
    <t>40000001841</t>
  </si>
  <si>
    <t>40000001840</t>
  </si>
  <si>
    <t>40000001839</t>
  </si>
  <si>
    <t>40000001823</t>
  </si>
  <si>
    <t>40000001822</t>
  </si>
  <si>
    <t>40000001821</t>
  </si>
  <si>
    <t>40000001899</t>
  </si>
  <si>
    <t>40000001898</t>
  </si>
  <si>
    <t>40000001897</t>
  </si>
  <si>
    <t>40000001896</t>
  </si>
  <si>
    <t>40000001895</t>
  </si>
  <si>
    <t>40000001894</t>
  </si>
  <si>
    <t>40000001893</t>
  </si>
  <si>
    <t>40000001892</t>
  </si>
  <si>
    <t>40000001891</t>
  </si>
  <si>
    <t>40000001890</t>
  </si>
  <si>
    <t>40000001889</t>
  </si>
  <si>
    <t>40000001888</t>
  </si>
  <si>
    <t>40000001887</t>
  </si>
  <si>
    <t>40000001886</t>
  </si>
  <si>
    <t>40000001885</t>
  </si>
  <si>
    <t>40000001686</t>
  </si>
  <si>
    <t>40000001682</t>
  </si>
  <si>
    <t>40000001683</t>
  </si>
  <si>
    <t>40000001684</t>
  </si>
  <si>
    <t>40000001685</t>
  </si>
  <si>
    <t>40000001680</t>
  </si>
  <si>
    <t>40000001679</t>
  </si>
  <si>
    <t>40000001678</t>
  </si>
  <si>
    <t>40000001677</t>
  </si>
  <si>
    <t>40000001676</t>
  </si>
  <si>
    <t>40000001675</t>
  </si>
  <si>
    <t>40000001674</t>
  </si>
  <si>
    <t>40000001673</t>
  </si>
  <si>
    <t>40000001672</t>
  </si>
  <si>
    <t>40000001701</t>
  </si>
  <si>
    <t>40000001700</t>
  </si>
  <si>
    <t>40000001699</t>
  </si>
  <si>
    <t>40000001697</t>
  </si>
  <si>
    <t>40000001696</t>
  </si>
  <si>
    <t>40000001695</t>
  </si>
  <si>
    <t>40000001694</t>
  </si>
  <si>
    <t>40000001693</t>
  </si>
  <si>
    <t>40000001692</t>
  </si>
  <si>
    <t>40000001691</t>
  </si>
  <si>
    <t>40000001690</t>
  </si>
  <si>
    <t>40000001689</t>
  </si>
  <si>
    <t>40000001688</t>
  </si>
  <si>
    <t>40000001687</t>
  </si>
  <si>
    <t>40000001716</t>
  </si>
  <si>
    <t>40000001715</t>
  </si>
  <si>
    <t>40000001714</t>
  </si>
  <si>
    <t>40000001713</t>
  </si>
  <si>
    <t>40000001712</t>
  </si>
  <si>
    <t>40000001711</t>
  </si>
  <si>
    <t>40000001710</t>
  </si>
  <si>
    <t>40000001709</t>
  </si>
  <si>
    <t>40000001708</t>
  </si>
  <si>
    <t>40000001707</t>
  </si>
  <si>
    <t>40000001706</t>
  </si>
  <si>
    <t>40000001705</t>
  </si>
  <si>
    <t>40000001704</t>
  </si>
  <si>
    <t>40000001703</t>
  </si>
  <si>
    <t>40000001702</t>
  </si>
  <si>
    <t>40000001731</t>
  </si>
  <si>
    <t>40000001730</t>
  </si>
  <si>
    <t>40000001729</t>
  </si>
  <si>
    <t>40000001728</t>
  </si>
  <si>
    <t>40000001727</t>
  </si>
  <si>
    <t>40000001726</t>
  </si>
  <si>
    <t>40000001725</t>
  </si>
  <si>
    <t>40000001724</t>
  </si>
  <si>
    <t>40000001723</t>
  </si>
  <si>
    <t>40000001722</t>
  </si>
  <si>
    <t>40000001721</t>
  </si>
  <si>
    <t>40000001720</t>
  </si>
  <si>
    <t>40000001718</t>
  </si>
  <si>
    <t>40000001719</t>
  </si>
  <si>
    <t>40000001717</t>
  </si>
  <si>
    <t>40000001745</t>
  </si>
  <si>
    <t>40000001744</t>
  </si>
  <si>
    <t>40000001743</t>
  </si>
  <si>
    <t>40000001742</t>
  </si>
  <si>
    <t>40000001741</t>
  </si>
  <si>
    <t>40000001740</t>
  </si>
  <si>
    <t>40000001739</t>
  </si>
  <si>
    <t>40000001738</t>
  </si>
  <si>
    <t>40000001737</t>
  </si>
  <si>
    <t>40000001736</t>
  </si>
  <si>
    <t>40000001735</t>
  </si>
  <si>
    <t>40000001734</t>
  </si>
  <si>
    <t>40000001733</t>
  </si>
  <si>
    <t>40000001732</t>
  </si>
  <si>
    <t>40000001760</t>
  </si>
  <si>
    <t>40000001759</t>
  </si>
  <si>
    <t>40000001758</t>
  </si>
  <si>
    <t>40000001757</t>
  </si>
  <si>
    <t>40000001756</t>
  </si>
  <si>
    <t>40000001755</t>
  </si>
  <si>
    <t>40000001754</t>
  </si>
  <si>
    <t>40000001753</t>
  </si>
  <si>
    <t>40000001752</t>
  </si>
  <si>
    <t>40000001751</t>
  </si>
  <si>
    <t>40000001750</t>
  </si>
  <si>
    <t>40000001749</t>
  </si>
  <si>
    <t>40000001748</t>
  </si>
  <si>
    <t>40000001747</t>
  </si>
  <si>
    <t>40000001746</t>
  </si>
  <si>
    <t>40000001775</t>
  </si>
  <si>
    <t>40000001774</t>
  </si>
  <si>
    <t>40000001773</t>
  </si>
  <si>
    <t>40000001772</t>
  </si>
  <si>
    <t>40000001771</t>
  </si>
  <si>
    <t>40000001770</t>
  </si>
  <si>
    <t>40000001767</t>
  </si>
  <si>
    <t>40000001768</t>
  </si>
  <si>
    <t>40000001769</t>
  </si>
  <si>
    <t>40000001765</t>
  </si>
  <si>
    <t>40000001766</t>
  </si>
  <si>
    <t>40000001764</t>
  </si>
  <si>
    <t>40000001763</t>
  </si>
  <si>
    <t>40000001762</t>
  </si>
  <si>
    <t>40000001761</t>
  </si>
  <si>
    <t>40000001790</t>
  </si>
  <si>
    <t>40000001789</t>
  </si>
  <si>
    <t>40000001788</t>
  </si>
  <si>
    <t>40000001787</t>
  </si>
  <si>
    <t>40000001786</t>
  </si>
  <si>
    <t>40000001780</t>
  </si>
  <si>
    <t>40000001781</t>
  </si>
  <si>
    <t>40000001782</t>
  </si>
  <si>
    <t>40000001783</t>
  </si>
  <si>
    <t>40000001784</t>
  </si>
  <si>
    <t>40000001785</t>
  </si>
  <si>
    <t>40000001779</t>
  </si>
  <si>
    <t>40000001778</t>
  </si>
  <si>
    <t>40000001777</t>
  </si>
  <si>
    <t>40000001776</t>
  </si>
  <si>
    <t>40000001814</t>
  </si>
  <si>
    <t>40000001803</t>
  </si>
  <si>
    <t>40000001807</t>
  </si>
  <si>
    <t>40000001802</t>
  </si>
  <si>
    <t>40000001801</t>
  </si>
  <si>
    <t>40000001800</t>
  </si>
  <si>
    <t>40000001799</t>
  </si>
  <si>
    <t>40000001798</t>
  </si>
  <si>
    <t>40000001797</t>
  </si>
  <si>
    <t>40000001795</t>
  </si>
  <si>
    <t>40000001796</t>
  </si>
  <si>
    <t>40000001794</t>
  </si>
  <si>
    <t>40000001793</t>
  </si>
  <si>
    <t>40000001792</t>
  </si>
  <si>
    <t>40000001791</t>
  </si>
  <si>
    <t>40000001819</t>
  </si>
  <si>
    <t>40000001820</t>
  </si>
  <si>
    <t>40000001818</t>
  </si>
  <si>
    <t>40000001817</t>
  </si>
  <si>
    <t>40000001816</t>
  </si>
  <si>
    <t>40000001815</t>
  </si>
  <si>
    <t>40000001809</t>
  </si>
  <si>
    <t>40000001808</t>
  </si>
  <si>
    <t>40000001811</t>
  </si>
  <si>
    <t>40000001812</t>
  </si>
  <si>
    <t>40000001813</t>
  </si>
  <si>
    <t>40000001804</t>
  </si>
  <si>
    <t>40000001805</t>
  </si>
  <si>
    <t>40000001806</t>
  </si>
  <si>
    <t>4000000</t>
  </si>
  <si>
    <t>60000001773</t>
  </si>
  <si>
    <t>60000001774</t>
  </si>
  <si>
    <t>60000001772</t>
  </si>
  <si>
    <t>60000001771</t>
  </si>
  <si>
    <t>60000001770</t>
  </si>
  <si>
    <t>60000001769</t>
  </si>
  <si>
    <t>60000001768</t>
  </si>
  <si>
    <t>60000001767</t>
  </si>
  <si>
    <t>60000001766</t>
  </si>
  <si>
    <t>60000001764</t>
  </si>
  <si>
    <t>60000001765</t>
  </si>
  <si>
    <t>60000001763</t>
  </si>
  <si>
    <t>60000001762</t>
  </si>
  <si>
    <t>60000001761</t>
  </si>
  <si>
    <t>60000001760</t>
  </si>
  <si>
    <t>60000001699</t>
  </si>
  <si>
    <t>60000001698</t>
  </si>
  <si>
    <t>60000001697</t>
  </si>
  <si>
    <t>60000001696</t>
  </si>
  <si>
    <t>60000001695</t>
  </si>
  <si>
    <t>60000001694</t>
  </si>
  <si>
    <t>60000001693</t>
  </si>
  <si>
    <t>60000001692</t>
  </si>
  <si>
    <t>60000001691</t>
  </si>
  <si>
    <t>60000001715</t>
  </si>
  <si>
    <t>60000001713</t>
  </si>
  <si>
    <t>60000001712</t>
  </si>
  <si>
    <t>60000001711</t>
  </si>
  <si>
    <t>60000001710</t>
  </si>
  <si>
    <t>60000001709</t>
  </si>
  <si>
    <t>60000001708</t>
  </si>
  <si>
    <t>60000001707</t>
  </si>
  <si>
    <t>60000001706</t>
  </si>
  <si>
    <t>60000001705</t>
  </si>
  <si>
    <t>60000001704</t>
  </si>
  <si>
    <t>60000001703</t>
  </si>
  <si>
    <t>60000001702</t>
  </si>
  <si>
    <t>60000001701</t>
  </si>
  <si>
    <t>60000001700</t>
  </si>
  <si>
    <t>60000001804</t>
  </si>
  <si>
    <t>60000001803</t>
  </si>
  <si>
    <t>60000001802</t>
  </si>
  <si>
    <t>60000001801</t>
  </si>
  <si>
    <t>60000001800</t>
  </si>
  <si>
    <t>60000001799</t>
  </si>
  <si>
    <t>60000001798</t>
  </si>
  <si>
    <t>60000001797</t>
  </si>
  <si>
    <t>60000001796</t>
  </si>
  <si>
    <t>60000001795</t>
  </si>
  <si>
    <t>60000001794</t>
  </si>
  <si>
    <t>60000001793</t>
  </si>
  <si>
    <t>60000001792</t>
  </si>
  <si>
    <t>60000001791</t>
  </si>
  <si>
    <t>60000001790</t>
  </si>
  <si>
    <t>60000001759</t>
  </si>
  <si>
    <t>60000001758</t>
  </si>
  <si>
    <t>60000001757</t>
  </si>
  <si>
    <t>60000001756</t>
  </si>
  <si>
    <t>60000001755</t>
  </si>
  <si>
    <t>60000001754</t>
  </si>
  <si>
    <t>60000001753</t>
  </si>
  <si>
    <t>60000001752</t>
  </si>
  <si>
    <t>60000001750</t>
  </si>
  <si>
    <t>60000001751</t>
  </si>
  <si>
    <t>60000001748</t>
  </si>
  <si>
    <t>60000001747</t>
  </si>
  <si>
    <t>60000001746</t>
  </si>
  <si>
    <t>60000001744</t>
  </si>
  <si>
    <t>60000001743</t>
  </si>
  <si>
    <t>60000001742</t>
  </si>
  <si>
    <t>60000001741</t>
  </si>
  <si>
    <t>60000001740</t>
  </si>
  <si>
    <t>60000001739</t>
  </si>
  <si>
    <t>60000001738</t>
  </si>
  <si>
    <t>60000001737</t>
  </si>
  <si>
    <t>60000001736</t>
  </si>
  <si>
    <t>60000001735</t>
  </si>
  <si>
    <t>60000001734</t>
  </si>
  <si>
    <t>60000001733</t>
  </si>
  <si>
    <t>60000001732</t>
  </si>
  <si>
    <t>60000001731</t>
  </si>
  <si>
    <t>60000001730</t>
  </si>
  <si>
    <t>60000001729</t>
  </si>
  <si>
    <t>60000001728</t>
  </si>
  <si>
    <t>60000001727</t>
  </si>
  <si>
    <t>60000001726</t>
  </si>
  <si>
    <t>60000001725</t>
  </si>
  <si>
    <t>60000001724</t>
  </si>
  <si>
    <t>60000001723</t>
  </si>
  <si>
    <t>60000001722</t>
  </si>
  <si>
    <t>60000001721</t>
  </si>
  <si>
    <t>60000001720</t>
  </si>
  <si>
    <t>60000001719</t>
  </si>
  <si>
    <t>60000001718</t>
  </si>
  <si>
    <t>60000001717</t>
  </si>
  <si>
    <t>60000001716</t>
  </si>
  <si>
    <t>60000001714</t>
  </si>
  <si>
    <t>60000001789</t>
  </si>
  <si>
    <t>60000001788</t>
  </si>
  <si>
    <t>60000001787</t>
  </si>
  <si>
    <t>60000001786</t>
  </si>
  <si>
    <t>60000001785</t>
  </si>
  <si>
    <t>60000001784</t>
  </si>
  <si>
    <t>60000001783</t>
  </si>
  <si>
    <t>60000001782</t>
  </si>
  <si>
    <t>60000001781</t>
  </si>
  <si>
    <t>60000001780</t>
  </si>
  <si>
    <t>60000001779</t>
  </si>
  <si>
    <t>60000001778</t>
  </si>
  <si>
    <t>60000001777</t>
  </si>
  <si>
    <t>60000001776</t>
  </si>
  <si>
    <t>60000001775</t>
  </si>
  <si>
    <t>60000003945</t>
  </si>
  <si>
    <t>60000003943</t>
  </si>
  <si>
    <t>60000003939</t>
  </si>
  <si>
    <t>60000003944</t>
  </si>
  <si>
    <t>60000003948</t>
  </si>
  <si>
    <t>60000003949</t>
  </si>
  <si>
    <t>60000003950</t>
  </si>
  <si>
    <t>60000003915</t>
  </si>
  <si>
    <t>60000003917</t>
  </si>
  <si>
    <t>60000003916</t>
  </si>
  <si>
    <t>60000003932</t>
  </si>
  <si>
    <t>60000003918</t>
  </si>
  <si>
    <t>60000003919</t>
  </si>
  <si>
    <t>60000003920</t>
  </si>
  <si>
    <t>60000003921</t>
  </si>
  <si>
    <t>60000003926</t>
  </si>
  <si>
    <t>60000003929</t>
  </si>
  <si>
    <t>60000003927</t>
  </si>
  <si>
    <t>60000003931</t>
  </si>
  <si>
    <t>60000003928</t>
  </si>
  <si>
    <t>60000003934</t>
  </si>
  <si>
    <t>60000003935</t>
  </si>
  <si>
    <t>60000003936</t>
  </si>
  <si>
    <t>60000003947</t>
  </si>
  <si>
    <t>60000003946</t>
  </si>
  <si>
    <t>60000003937</t>
  </si>
  <si>
    <t>60000003938</t>
  </si>
  <si>
    <t>60000003941</t>
  </si>
  <si>
    <t>60000003940</t>
  </si>
  <si>
    <t>60000003942</t>
  </si>
  <si>
    <t>60000003923</t>
  </si>
  <si>
    <t>60000003925</t>
  </si>
  <si>
    <t>60000003924</t>
  </si>
  <si>
    <t>60000003922</t>
  </si>
  <si>
    <t>60000003933</t>
  </si>
  <si>
    <t>60000003930</t>
  </si>
  <si>
    <t>60000003914</t>
  </si>
  <si>
    <t>60000003913</t>
  </si>
  <si>
    <t>60000003912</t>
  </si>
  <si>
    <t>60000003911</t>
  </si>
  <si>
    <t>60000003910</t>
  </si>
  <si>
    <t>60000003909</t>
  </si>
  <si>
    <t>60000003908</t>
  </si>
  <si>
    <t>60000003907</t>
  </si>
  <si>
    <t>60000003878</t>
  </si>
  <si>
    <t>60000003905</t>
  </si>
  <si>
    <t>60000003904</t>
  </si>
  <si>
    <t>60000003903</t>
  </si>
  <si>
    <t>60000003902</t>
  </si>
  <si>
    <t>60000003901</t>
  </si>
  <si>
    <t>60000003900</t>
  </si>
  <si>
    <t>60000003899</t>
  </si>
  <si>
    <t>60000003898</t>
  </si>
  <si>
    <t>60000003897</t>
  </si>
  <si>
    <t>60000003896</t>
  </si>
  <si>
    <t>60000003895</t>
  </si>
  <si>
    <t>60000003894</t>
  </si>
  <si>
    <t>60000003893</t>
  </si>
  <si>
    <t>60000003892</t>
  </si>
  <si>
    <t>60000003891</t>
  </si>
  <si>
    <t>60000003857</t>
  </si>
  <si>
    <t>60000003858</t>
  </si>
  <si>
    <t>60000003859</t>
  </si>
  <si>
    <t>60000003856</t>
  </si>
  <si>
    <t>60000003855</t>
  </si>
  <si>
    <t>60000003854</t>
  </si>
  <si>
    <t>60000003853</t>
  </si>
  <si>
    <t>60000003837</t>
  </si>
  <si>
    <t>60000003828</t>
  </si>
  <si>
    <t>60000003838</t>
  </si>
  <si>
    <t>60000003831</t>
  </si>
  <si>
    <t>60000003825</t>
  </si>
  <si>
    <t>60000003852</t>
  </si>
  <si>
    <t>60000003832</t>
  </si>
  <si>
    <t>60000003863</t>
  </si>
  <si>
    <t>60000003864</t>
  </si>
  <si>
    <t>60000003865</t>
  </si>
  <si>
    <t>60000003866</t>
  </si>
  <si>
    <t>60000003867</t>
  </si>
  <si>
    <t>60000003869</t>
  </si>
  <si>
    <t>60000003870</t>
  </si>
  <si>
    <t>60000003871</t>
  </si>
  <si>
    <t>60000003872</t>
  </si>
  <si>
    <t>60000003873</t>
  </si>
  <si>
    <t>60000003874</t>
  </si>
  <si>
    <t>60000003875</t>
  </si>
  <si>
    <t>60000003876</t>
  </si>
  <si>
    <t>60000003877</t>
  </si>
  <si>
    <t>60000003882</t>
  </si>
  <si>
    <t>60000003883</t>
  </si>
  <si>
    <t>60000003886</t>
  </si>
  <si>
    <t>60000003887</t>
  </si>
  <si>
    <t>60000003881</t>
  </si>
  <si>
    <t>60000003885</t>
  </si>
  <si>
    <t>60000003888</t>
  </si>
  <si>
    <t>60000003889</t>
  </si>
  <si>
    <t>60000003890</t>
  </si>
  <si>
    <t>60000003880</t>
  </si>
  <si>
    <t>60000003884</t>
  </si>
  <si>
    <t>60000003860</t>
  </si>
  <si>
    <t>60000003861</t>
  </si>
  <si>
    <t>60000003862</t>
  </si>
  <si>
    <t>60000003830</t>
  </si>
  <si>
    <t>60000003841</t>
  </si>
  <si>
    <t>60000003840</t>
  </si>
  <si>
    <t>60000003842</t>
  </si>
  <si>
    <t>60000003843</t>
  </si>
  <si>
    <t>60000003844</t>
  </si>
  <si>
    <t>60000003845</t>
  </si>
  <si>
    <t>60000003847</t>
  </si>
  <si>
    <t>60000003849</t>
  </si>
  <si>
    <t>60000003836</t>
  </si>
  <si>
    <t>60000003829</t>
  </si>
  <si>
    <t>60000003850</t>
  </si>
  <si>
    <t>60000003851</t>
  </si>
  <si>
    <t>60000003839</t>
  </si>
  <si>
    <t>60000003833</t>
  </si>
  <si>
    <t>60000003835</t>
  </si>
  <si>
    <t>60000003834</t>
  </si>
  <si>
    <t>60000003848</t>
  </si>
  <si>
    <t>60000003826</t>
  </si>
  <si>
    <t>60000003827</t>
  </si>
  <si>
    <t>60000003823</t>
  </si>
  <si>
    <t>60000003822</t>
  </si>
  <si>
    <t>60000003821</t>
  </si>
  <si>
    <t>60000003820</t>
  </si>
  <si>
    <t>60000003819</t>
  </si>
  <si>
    <t>60000003818</t>
  </si>
  <si>
    <t>60000003817</t>
  </si>
  <si>
    <t>60000003816</t>
  </si>
  <si>
    <t>60000003815</t>
  </si>
  <si>
    <t>60000003814</t>
  </si>
  <si>
    <t>60000004000</t>
  </si>
  <si>
    <t>60000003999</t>
  </si>
  <si>
    <t>60000003995</t>
  </si>
  <si>
    <t>60000003994</t>
  </si>
  <si>
    <t>60000003993</t>
  </si>
  <si>
    <t>60000003992</t>
  </si>
  <si>
    <t>60000003091</t>
  </si>
  <si>
    <t>60000004012</t>
  </si>
  <si>
    <t>60000004005</t>
  </si>
  <si>
    <t>60000004011</t>
  </si>
  <si>
    <t>60000004010</t>
  </si>
  <si>
    <t>60000004003</t>
  </si>
  <si>
    <t>60000004009</t>
  </si>
  <si>
    <t>60000004008</t>
  </si>
  <si>
    <t>60000003964</t>
  </si>
  <si>
    <t>60000003963</t>
  </si>
  <si>
    <t>60000003953</t>
  </si>
  <si>
    <t>60000003954</t>
  </si>
  <si>
    <t>60000003971</t>
  </si>
  <si>
    <t>60000003951</t>
  </si>
  <si>
    <t>60000003969</t>
  </si>
  <si>
    <t>60000003965</t>
  </si>
  <si>
    <t>60000003966</t>
  </si>
  <si>
    <t>60000003959</t>
  </si>
  <si>
    <t>60000003961</t>
  </si>
  <si>
    <t>60000003975</t>
  </si>
  <si>
    <t>60000003968</t>
  </si>
  <si>
    <t>60000003981</t>
  </si>
  <si>
    <t>60000003979</t>
  </si>
  <si>
    <t>60000003976</t>
  </si>
  <si>
    <t>60000003956</t>
  </si>
  <si>
    <t>60000003960</t>
  </si>
  <si>
    <t>60000003970</t>
  </si>
  <si>
    <t>60000003974</t>
  </si>
  <si>
    <t>60000003978</t>
  </si>
  <si>
    <t>60000003980</t>
  </si>
  <si>
    <t>60000003982</t>
  </si>
  <si>
    <t>60000003983</t>
  </si>
  <si>
    <t>60000003984</t>
  </si>
  <si>
    <t>60000003985</t>
  </si>
  <si>
    <t>60000003986</t>
  </si>
  <si>
    <t>60000003987</t>
  </si>
  <si>
    <t>60000003988</t>
  </si>
  <si>
    <t>60000003955</t>
  </si>
  <si>
    <t>60000003952</t>
  </si>
  <si>
    <t>60000003957</t>
  </si>
  <si>
    <t>60000003962</t>
  </si>
  <si>
    <t>60000003958</t>
  </si>
  <si>
    <t>60000004007</t>
  </si>
  <si>
    <t>60000004002</t>
  </si>
  <si>
    <t>60000004016</t>
  </si>
  <si>
    <t>60000004015</t>
  </si>
  <si>
    <t>60000003989</t>
  </si>
  <si>
    <t>60000004014</t>
  </si>
  <si>
    <t>60000004019</t>
  </si>
  <si>
    <t>60000004018</t>
  </si>
  <si>
    <t>60000004017</t>
  </si>
  <si>
    <t>60000004006</t>
  </si>
  <si>
    <t>60000004004</t>
  </si>
  <si>
    <t>60000003967</t>
  </si>
  <si>
    <t>60000003972</t>
  </si>
  <si>
    <t>60000003973</t>
  </si>
  <si>
    <t>60000003977</t>
  </si>
  <si>
    <t>60000003990</t>
  </si>
  <si>
    <t>60000004022</t>
  </si>
  <si>
    <t>60000004024</t>
  </si>
  <si>
    <t>60000004025</t>
  </si>
  <si>
    <t>60000003997</t>
  </si>
  <si>
    <t>60000004026</t>
  </si>
  <si>
    <t>60000004027</t>
  </si>
  <si>
    <t>60000004028</t>
  </si>
  <si>
    <t>60000004029</t>
  </si>
  <si>
    <t>60000004023</t>
  </si>
  <si>
    <t>60000004021</t>
  </si>
  <si>
    <t>60000004020</t>
  </si>
  <si>
    <t>60000003996</t>
  </si>
  <si>
    <t>60000004001</t>
  </si>
  <si>
    <t>40000001487</t>
  </si>
  <si>
    <t>40000001488</t>
  </si>
  <si>
    <t>40000001491</t>
  </si>
  <si>
    <t>40000001489</t>
  </si>
  <si>
    <t>40000001490</t>
  </si>
  <si>
    <t>40000001492</t>
  </si>
  <si>
    <t>40000001493</t>
  </si>
  <si>
    <t>40000001494</t>
  </si>
  <si>
    <t>40000001497</t>
  </si>
  <si>
    <t>40000001495</t>
  </si>
  <si>
    <t>ՏՂԱՅԻ  ԿԻՍԱՃՏՔԱՎՈՐ ԿՈՇԻԿՆԵՐ  ՏԵՔՏՍԻԼԵ ԵՐԵՍԱՄԱՍՈՎ ՌԵՏԻՆԵ ԿՈՇԿԱՏԱԿՈՎ</t>
  </si>
  <si>
    <t>ՏՂԱՄԱՐԴՈՒ ԵՎ ՏՂԱՅԻ ՏԱԲԱՏՆԵՐ ՍԻՆԹԵՏԻԿ ԹԵԼԵՐԻՑ</t>
  </si>
  <si>
    <t xml:space="preserve">ԿԱՆԱՑԻ ՏՈՊ  ԻՐ ԳԼԽԱՐԿՈՎ ՍԻՆԹԵՏԻԿ ԹԵԼԵՐԻՑ </t>
  </si>
  <si>
    <t>ՏՂԱՄԱՐԴՈՒ ՍՎԻՏԵՐ-ՎՈԴՈԼԱԶԿԱ ՍԻՆԹԵՏԻԿ ԹԵԼԵՐԻՑ</t>
  </si>
  <si>
    <t xml:space="preserve">ՏՂԱՄԱՐԴՈՒ  ՎԱՐՏԻՔՆԵՐ ԲԱՄԲԱԿԵ ՄԱՆՎԱԾՔԻՑ ՀԱՎԱՔԱԾՈՒ 3 ՀԱՏԻՑ </t>
  </si>
  <si>
    <t>ԿԱՆԱՑԻ ԵՎ ԱՂՋԿԱ ԵՐԿԱՐԱԹԵՎ ՇԱՊԻԿՆԵՐ  ԲԱՄԲԱԿԵ ՄԱՆՎԱԾՔԻՑ</t>
  </si>
  <si>
    <t xml:space="preserve">ՏՂԱ ԵՐԵԽԱՅԻ ՇԱՊԻԿ ԻՐ ՏԱԲԱՏՈՎ ԲԱՄԲԱԿԵ ՄԱՆՎԱԾՔԻՑ  ՄԻՆՉԵՎ 86 ՍՄ ՀԱՍԱԿ ՈՒՆԵՑՈՂ </t>
  </si>
  <si>
    <t xml:space="preserve">ԱՂՋԻԿ ԵՐԵԽԱՅԻ  ԲԱՃԿՈՆ  ԲԱՄԲԱԿԵ ՄԱՆՎԱԾՔԻՑ  ՄԻՆՉԵՎ 86 ՍՄ ՀԱՍԱԿ ՈՒՆԵՑՈՂ  </t>
  </si>
  <si>
    <t xml:space="preserve">ՏՂԱՅԻ  ԲՈԴԻՆԵՐ ԲԱՄԲԱԿԵ ՄԱՆՎԱԾՔԻՑ </t>
  </si>
  <si>
    <t xml:space="preserve">ՏՂԱՄԱՐԴՈՒ ԵՎ ՏՂԱՅԻ  ՏԱԲԱՏՆԵՐ ԲԱՄԲԱԿԵ ՄԱՆՎԱԾՔԻՑ  </t>
  </si>
  <si>
    <t xml:space="preserve">ԱՂՋԻԿ ԵՐԵԽԱՅԻ ՇՐՋԱԶԳԵՍՏՆԵՐ ԲԱՄԲԱԿԵ ՄԱՆՎԱԾՔԻՑ  ՄԻՆՉԵՎ 86 ՍՄ ՀԱՍԱԿ ՈՒՆԵՑՈՂ </t>
  </si>
  <si>
    <t xml:space="preserve">ԱՂՋԻԿ ԵՐԵԽԱՅԻ ՇԱՊԻԿՆԵՐ  ԲԱՄԲԱԿԵ ՄԱՆՎԱԾՔԻՑ  ՄԻՆՉԵՎ 86 ՍՄ ՀԱՍԱԿ ՈՒՆԵՑՈՂ  </t>
  </si>
  <si>
    <t>ԱՂՋԿԱ ՍՎԻՏՉՐԵՐ  ԲԱՄԲԱԿԵ ԱՆՎԱԾՔԻՑ</t>
  </si>
  <si>
    <t xml:space="preserve">ՏՂԱ ԵՐԵԽԱՅԻ ԲՈԴԻՆԵՐ ԲԱՄԲԱԿԵ ՄԱՆՎԱԾՔԻՑ  ՄԻՆՉԵՎ 86 ՍՄ ՀԱՍԱԿ ՈՒՆԵՑՈՂ </t>
  </si>
  <si>
    <t xml:space="preserve">ՏՂԱ ԵՐԵԽԱՅԻ ՏԱԲԱՏՆԵՐ ԲԱՄԲԱԿԵ ՄԱՆՎԱԾՔԻՑ  ՄԻՆՉԵՎ 86 ՍՄ ՀԱՍԱԿ ՈՒՆԵՑՈՂ </t>
  </si>
  <si>
    <t>ԱՂՋԿԱ  ՇՈՐՏԵՐ ԲԱՄԲԱԿԵ ՄԱՆՎԱԾՔԻՑ ՀԱՎԱՔԱԾՈՒ 3 ՀԱՏԻՑ</t>
  </si>
  <si>
    <t xml:space="preserve">ՏՂԱՅԻ ՎԵՐՆԱՇԱՊԻԿՆԵՐ ԲԱՄԲԱԿԵ ՄԱՆՎԱԾՔԻՑ </t>
  </si>
  <si>
    <t xml:space="preserve">ԱՂՋԻԿ ԵՐԵԽԱՅԻ ԲՈԴԻՆԵՐ ԲԱՄԲԱԿԵ ՄԱՆՎԱԾՔԻՑ  ՄԻՆՉԵՎ 86 ՍՄ ՀԱՍԱԿ ՈՒՆԵՑՈՂ </t>
  </si>
  <si>
    <t xml:space="preserve">ԱՂՋԿԱ  ԲԱՃԿՈՆ ԲԱՄԲԱԿԵ ՄԱՆՎԱԾՔԻՑ </t>
  </si>
  <si>
    <t xml:space="preserve">ՏՂԱ ԵՐԵԽԱՅԻ ԲԱՃԿՈՆ ՍԻՆԹԵՏԻԿ ԹԵԼԵՐԻՑ  ՄԻՆՉԵՎ 86 ՍՄ ՀԱՍԱԿ ՈՒՆԵՑՈՂ </t>
  </si>
  <si>
    <t xml:space="preserve">ԱՂՋԻԿ ԵՐԵԽԱՅԻ ՇԱՊԻԿ  ԲԱՄԲԱԿԵ ՄԱՆՎԱԾՔԻՑ  ՄԻՆՉԵՎ 86 ՍՄ ՀԱՍԱԿ ՈՒՆԵՑՈՂ  </t>
  </si>
  <si>
    <t>ԽԱՎԱՎՈՐ ՍՐԲԻՉ ԲԱՄԲԱԿԵ ՄԱՆՎԱԾՔԻՑ</t>
  </si>
  <si>
    <t xml:space="preserve">ԿԱՆԱՑԻ ԵՎ ԱՂՋԿԱ ԲԱՃԿՈՆՆԵՐ ՔԻՄԻԱԿԱՆ ԹԵԼԵՐԻՑ    </t>
  </si>
  <si>
    <t xml:space="preserve">ԱՂՋԻԿ ԵՐԵԽԱՅԻ ԲԱՃԿՈՆ ՍԻՆԹԵՏԻԿ ԹԵԼԵՐԻՑ  ՄԻՆՉԵՎ 86 ՍՄ ՀԱՍԱԿ ՈՒՆԵՑՈՂ </t>
  </si>
  <si>
    <t xml:space="preserve">ՏՂԱ ԵՐԵԽԱՅԻ ՇԱՊԻԿՆԵՐ  ԲԱՄԲԱԿԵ ՄԱՆՎԱԾՔԻՑ  ՄԻՆՉԵՎ 86 ՍՄ ՀԱՍԱԿ ՈՒՆԵՑՈՂ  </t>
  </si>
  <si>
    <t>ՏՂԱ ԵՐԵԽԱՅԻ ՇԱՊԻԿ ԻՐ ՇՈՐՏՈՎ ԲԱՄԲԱԿԵ ՄԱՆՎԱԾՔԻՑ  ՄԻՆՉԵՎ 86 ՍՄ ՀԱՍԱԿ ՈՒՆԵՑՈՂ  ՀԱՎԱՔԱԾՈՒ 2 ՀԱՏԻՑ</t>
  </si>
  <si>
    <t>ԱՂՋԻԿ ԵՐԵԽԱՅԻ ՇԱՊԻԿ ԻՐ ՇՈՐՏՈՎ ԲԱՄԲԱԿԵ ՄԱՆՎԱԾՔԻՑ  ՄԻՆՉԵՎ 86 ՍՄ ՀԱՍԱԿ ՈՒՆԵՑՈՂ</t>
  </si>
  <si>
    <t xml:space="preserve">ՏՂԱ ԵՐԵԽԱՅԻ  ԺԱԿԵՏՆԵՐ  ԲԱՄԲԱԿԵ ՄԱՆՎԱԾՔԻՑ  ՄԻՆՉԵՎ 86 ՍՄ ՀԱՍԱԿ ՈՒՆԵՑՈՂ </t>
  </si>
  <si>
    <t>ԿԱՆԱՑԻ ՎԵՐՆԱՇԱՊԻԿՆԵՐ ՔԻՄԱԿԱՆ ԹԵԼԵՐԻՑ</t>
  </si>
  <si>
    <t>ՏՂԱ ԵՐԵԽԱՅԻ ՏԱԲԱՏ ԲԱՄԲԱԿԵ ՄԱՆՎԱԾՔԻՑ  ՄԻՆՉԵՎ 86 ՍՄ ՀԱՍԱԿ ՈՒՆԵՑՈՂ  ՀԱՎԱՔԱԾՈՒ 2 ՀԱՏԻՑ</t>
  </si>
  <si>
    <t>ՏՂԱՅԻ ԽԱԼԱԹՆԵՐ ԲԱՄԲԱԿԵ ՄԱՆՎԱԾՔԻՑ</t>
  </si>
  <si>
    <t xml:space="preserve">ԱՂՋԻԿ ԵՐԵԽԱՅԻ  ՏԱԲԱՏ  ԻՐ ԺԻԼԵՏՈՎ  ԲԱՄԲԱԿԵ ՄԱՆՎԱԾՔԻՑ  ՄԻՆՉԵՎ 86 ՍՄ ՀԱՍԱԿ ՈՒՆԵՑՈՂ   </t>
  </si>
  <si>
    <t>ՏՂԱՅԻ ՎԵՐՆԱՇԱՊԻԿՆԵՐ ՎՈՒՇԵ ՄԱՆՎԱԾՔԻՑ</t>
  </si>
  <si>
    <t>ՏՂԱՅԻ ԺԱԿԵՏ ԲԱՄԲԱԿԵ ՄԱՆՎԱԾՔԻՑ</t>
  </si>
  <si>
    <t>ՏՂԱՅԻ  ՍՎԻՏԵՐ ՔԻՄԻԱԿԱՆ ԹԵԼԵՐԻՑ</t>
  </si>
  <si>
    <t xml:space="preserve">ԱՂՋԿԱ ԳՈԳՆՈՑՆԵՐ ԲԱՄԲԱԿԵ ՄԱՆՎԱԾՔԻՑ </t>
  </si>
  <si>
    <t xml:space="preserve">ՏՂԱ ԵՐԵԽԱՅԻ  ՇՈՐՏԵՐ  ՍԻՆԹԵՏԻԿ ԹԵԼԵՐԻՑ  ՄԻՆՉԵՎ 86 ՍՄ ՀԱՍԱԿ ՈՒՆԵՑՈՂ </t>
  </si>
  <si>
    <t>ԱՂՋԻԿ ԵՐԵԽԱՅԻ  ՇՈՐՏԵՐ ԲԱՄԲԱԿԵ ՄԱՆՎԱԾՔԻՑ  ՄԻՆՉԵՎ 86 ՍՄ ՀԱՍԱԿ ՈՒՆԵՑՈՂ</t>
  </si>
  <si>
    <t>ԱՂՋԻԿ ԵՐԵԽԱՅԻ  ՇՈՐՏ ԲԱՄԲԱԿԵ ՄԱՆՎԱԾՔԻՑ  ՄԻՆՉԵՎ 86 ՍՄ ՀԱՍԱԿ ՈՒՆԵՑՈՂ</t>
  </si>
  <si>
    <t>ՏՂԱՅԻ ԵՐԿԱՐԱԹԵՎ ՇԱՊԻԿ ԲԱՄԲԱԿԵ ՄԱՆՎԱԾՔԻՑ</t>
  </si>
  <si>
    <t xml:space="preserve">ՏՂԱ ԵՐԵԽԱՅԻ  ԿԱՐԴԻԳԱՆՆԵՐ ԲԱՄԲԱԿԵ ՄԱՆՎԱԾՔԻՑ  ՄԻՆՉԵՎ 86 ՍՄ ՀԱՍԱԿ ՈՒՆԵՑՈՂ </t>
  </si>
  <si>
    <t>ԱՂՋԿԱ ԿԱՐԴԻԳԱՆ ԲԱՄԲԱԿԵ ՄԱՆՎԱԾՔԻՑ</t>
  </si>
  <si>
    <t xml:space="preserve">ԱՂՋԻԿ ԵՐԵԽԱՅԻ  ՏԱԲԱՏ՝ ԼԵԳԻՆՍ ԲԱՄԲԱԿԵ ՄԱՆՎԱԾՔԻՑ  ՄԻՆՉԵՎ 86 ՍՄ ՀԱՍԱԿ ՈՒՆԵՑՈՂ </t>
  </si>
  <si>
    <t xml:space="preserve">ՏՂԱ ԵՐԵԽԱՅԻ ԳՈՒԼՊԱ ԲԱՄԲԱԿԵ ՄԱՆՎԱԾՔԻՑ  ՄԻՆՉԵՎ 86 ՍՄ ՀԱՍԱԿ ՈՒՆԵՑՈՂ </t>
  </si>
  <si>
    <t xml:space="preserve">ՏՂԱՅԻ  ՇԱՊԻԿ ՔԻՄԻԱԿԱՆ ԹԵԼԵՐԻՑ </t>
  </si>
  <si>
    <t xml:space="preserve">ՏՂԱ ԵՐԵԽԱՅԻ ԺԻԼԵՏ ԲԱՄԲԱԿԵ ՄԱՆՎԱԾՔԻՑ  ՄԻՆՉԵՎ 86 ՍՄ ՀԱՍԱԿ ՈՒՆԵՑՈՂ </t>
  </si>
  <si>
    <t xml:space="preserve">ԱՂՋԻԿ ԵՐԵԽԱՅԻ ՏԱԲԱՏ ԲԱՄԲԱԿԵ ՄԱՆՎԱԾՔԻՑ  ՄԻՆՉԵՎ 86 ՍՄ ՀԱՍԱԿ ՈՒՆԵՑՈՂ </t>
  </si>
  <si>
    <t xml:space="preserve">ՏՂԱ ԵՐԵԽԱՅԻ ՏԱԲԱՏ ԲԱՄԲԱԿԵ ՄԱՆՎԱԾՔԻՑ  ՄԻՆՉԵՎ 86 ՍՄ ՀԱՍԱԿ ՈՒՆԵՑՈՂ </t>
  </si>
  <si>
    <t xml:space="preserve">ԱՂՋԻԿ ԵՐԵԽԱՅԻ  ԺԱԿԵՏՆԵՐ  ԲԱՄԲԱԿԵ ՄԱՆՎԱԾՔԻՑ  ՄԻՆՉԵՎ 86 ՍՄ ՀԱՍԱԿ ՈՒՆԵՑՈՂ </t>
  </si>
  <si>
    <t>ԱՂՋԿԱ  ՇՐՋԱԶԳԵՍՏ ԱՅԼ ՄԱՆԱԾԱԳՈՐԾԱԿԱՆ ՆՅՈՒԹԵՐԻՑ</t>
  </si>
  <si>
    <t xml:space="preserve">ՏՂԱ ԵՐԵԽԱՅԻ  ԺԱԿԵՏ ԲԱՄԲԱԿԵ ՄԱՆՎԱԾՔԻՑ  ՄԻՆՉԵՎ 86 ՍՄ ՀԱՍԱԿ ՈՒՆԵՑՈՂ </t>
  </si>
  <si>
    <t xml:space="preserve">ԱՂՋԻԿ ԵՐԵԽԱՅԻ ՎԱՐՏԻՔ ԲԱՄԲԱԿԵ ՄԱՆՎԱԾՔԻՑ  ՄԻՆՉԵՎ 86 ՍՄ ՀԱՍԱԿ ՈՒՆԵՑՈՂ </t>
  </si>
  <si>
    <t>ՏՂԱՅԻ  ՇՈՐՏ  ԻՐ ՇԱՊԻԿՈՎ  ԲԱՄԲԱԿԵ ՄԱՆՎԱԾՔԻՑ</t>
  </si>
  <si>
    <t>ՏՂԱ ԵՐԵԽԱՅԻ ՎԵՐՆԱՇԱՊԻԿՆԵՐ ԲԱՄԲԱԿԵ ՄԱՆՎԱԾՔԻՑ  ՄԻՆՉԵՎ 86 ՍՄ ՀԱՍԱԿ ՈՒՆԵՑՈՂ  ՀԱՎԱՔԱԾՈՒ 2 ՀԱՏԻՑ</t>
  </si>
  <si>
    <t>ԱՂՋԿԱ  ՎԱՐՏԻՔ ՍԻՆԹԵՏԻԿ ԹԵԼԵՐԻՑ</t>
  </si>
  <si>
    <t>ՏՂԱՅԻ ԳԼԽԱՐԿ ԲԱՄԲԱԿԵ ՄԱՆՎԱԾՔԻՑ</t>
  </si>
  <si>
    <t>ԽԱՎԱՎՈՐ ՍՐԲԻՉՆԵՐ ԲԱՄԲԱԿԵ ՄԱՆՎԱԾՔԻՑ</t>
  </si>
  <si>
    <t>ԱՂՋԻԿ ԵՐԵԽԱՅԻ ԵՐԿԱՐԱԹԵՎ ՇԱՊԻԿ ԲԱՄԲԱԿԵ ՄԱՆՎԱԾՔԻՑ  ՄԻՆՉԵՎ 86 ՍՄ ՀԱՍԱԿ ՈՒՆԵՑՈՂ</t>
  </si>
  <si>
    <t>ՏՂԱ ԵՐԵԽԱՅԻ ՊԻՋԱԿ ԲԱՄԲԱԿԵ ՄԱՆՎԱԾՔԻՑ  ՄԻՆՉԵՎ 86 ՍՄ ՀԱՍԱԿ ՈՒՆԵՑՈՂ  ՀԱՎԱՔԱԾՈՒ 2 ՀԱՏԻՑ</t>
  </si>
  <si>
    <t>ՏՂԱՅԻ ՇԱՊԻԿ ԲԱՄԲԱԿԵ ՄԱՆՎԱԾՔԻՑ</t>
  </si>
  <si>
    <t xml:space="preserve">ՏՂԱՅԻ  ԳԻՇԵՐԱԶԳԵՍՏ՝ ՏԱԲԱՏ ԻՐ ՇԱՊԻԿՈՎ ԲԱՄԲԱԿԵ ՄԱՆՎԱԾՔԻՑ   </t>
  </si>
  <si>
    <t>ԱՂՋԿԱ ՏԱԲԱՏ  ԻՐ ՇԱՊԻԿՈՎ ԲԱՄԲԱԿԵ ՄԱՆՎԱԾՔԻՑ</t>
  </si>
  <si>
    <t xml:space="preserve">ՏՂԱ ԵՐԵԽԱՅԻ  ԿԱՄԲԻՆԻԶՈՆ ԲԱՄԲԱԿԵ ՄԱՆՎԱԾՔԻՑ  ՄԻՆՉԵՎ 86 ՍՄ ՀԱՍԱԿ ՈՒՆԵՑՈՂ  </t>
  </si>
  <si>
    <t xml:space="preserve">ԱՂՋԻԿ ԵՐԵԽԱՅԻ ՇՐՋԱԶԳԵՍՏՆԵՐ  ՍԻՆԹԵՏԻԿ ԹԵԼԵՐԻՑ  ՄԻՆԵՎ 86 ՍՄ ՀԱՍԱԿ ՈՒՆԵՑՈՂ </t>
  </si>
  <si>
    <t xml:space="preserve">ՏՂԱ ԵՐԵԽԱՅԻ ՇՈՐՏԵՐ ԲԱՄԲԱԿԵ ՄԱՆՎԱԾՔԻՑ  ՄԻՆՉԵՎ 86 ՍՄ ՀԱՍԱԿ ՈՒՆԵՑՈՂ </t>
  </si>
  <si>
    <t xml:space="preserve">ՏՂԱ ԵՐԵԽԱՅԻ ԺԱԿԵՏ  ԻՐ ՏԱԲԱՏՈՎ ԲԱՄԲԱԿԵ ՄԱՆՎԱԾՔԻՑ  ՄԻՆՉԵՎ 86 ՍՄ ՀԱՍԱԿ ՈՒՆԵՑՈՂ </t>
  </si>
  <si>
    <t>ԿԱՆԱՑԻ ՇԱՊԻԿ ԱՅԼ ՄԱՆԱԾԱԳՈՐԾԱԿԱՆ ՆՅՈՒԹԵՐԻՑ</t>
  </si>
  <si>
    <t>ԱՂՋԿԱ ՇԱՊԻԿ ԱՅԼ ՄԱՆԱԾԱԳՈՐԾԱԿԱՆ ՆՅՈՒԹԵՐԻՑ</t>
  </si>
  <si>
    <t xml:space="preserve">ՏՂԱՅԻ ՇԱՐՖԵՐ ՍԻՆԹԵՏԻԿ ԹԵԼԵՐԻՑ  </t>
  </si>
  <si>
    <t xml:space="preserve">ՏՂԱՅԻ  ՎԱՐՏԻՔՆԵՐ ԲԱՄԲԱԿԵ ՄԱՆՎԱԾՔԻՑ ՀԱՎԱՔԱԾՈՒ 2 ՀԱՏԻՑ </t>
  </si>
  <si>
    <t xml:space="preserve">ԱՂՋԻԿ ԵՐԵԽԱՅԻ  ԼՈՂԱԶԳԵՍՏ  ԲԱՄԲԱԿԵ ՄԱՆՎԱԾՔԻՑ  ՄԻՆՉԵՎ 86 ՍՄ ՀԱՍԱԿ ՈՒՆԵՑՈՂ </t>
  </si>
  <si>
    <t xml:space="preserve">ՏՂԱՅԻ ԳՈԳՆՈՑՆԵՐ ԲԱՄԲԱԿԵ ՄԱՆՎԱԾՔԻՑ </t>
  </si>
  <si>
    <t>ՏՂԱ ԵՐԵԽԱՅԻ ՇՈՐՏ ԻՐ ՎԵՐՆԱՇԱՊԻԿՈՎ ԲԱՄԲԱԿԵ ՄԱՆՎԱԾՔԻՑ  ՄԻՆՉԵՎ 86 ՍՄ ՀԱՍԱԿ ՈՒՆԵՑՈՂ  ՀԱՎԱՔԱԾՈՒ 2 ՀԱՏԻՑ</t>
  </si>
  <si>
    <t>ԱՂՋԿԱ ՇՈՐՏ ՎՈՒՇԵ ՄԱՆՎԱԾՔԻՑ</t>
  </si>
  <si>
    <t xml:space="preserve">ԱՂՋԻԿ ԵՐԵԽԱՅԻ ՏԱԲԱՏՆԵՐ ԲԱՄԲԱԿԵ ՄԱՆՎԱԾՔԻՑ  ՄԻՆՉԵՎ 86 ՍՄ ՀԱՍԱԿ ՈՒՆԵՑՈՂ </t>
  </si>
  <si>
    <t>ԱՂՋԿԱ ՇՈՐՏ  ԻՐ ՇԱՊԻԿՈՎ ԲԱՄԲԱԿԵ ՄԱՆՎԱԾՔԻՑ</t>
  </si>
  <si>
    <t xml:space="preserve">ԱՂՋԿԱ  ԳԻՇԵՐԱԶԳԵՍՏ ԲԱՄԲԱԿԵ ՄԱՆՎԱԾՔԻՑ </t>
  </si>
  <si>
    <t>ՏՂԱՅԻ  ԺԱԿԵՏ  ԻՐ ՇԱՊԻԿՈՎ  ԲԱՄԲԱԿԵ ՄԱՆՎԱԾՔԻՑ</t>
  </si>
  <si>
    <t xml:space="preserve">ՏՂԱ ԵՐԵԽԱՅԻ ՇՈՐՏ ԲԱՄԲԱԿԵ ՄԱՆՎԱԾՔԻՑ  ՄԻՆՉԵՎ 86 ՍՄ ՀԱՍԱԿ ՈՒՆԵՑՈՂ </t>
  </si>
  <si>
    <t xml:space="preserve">ՏՂԱ ԵՐԵԽԱՅԻ ԲՈԴԻ, ԳԼԽԱՐԿ, ԳՈԳՆՈՑ ԲԱՄԲԱԿԵ ՄԱՆՎԱԾՔԻՑ  ՄԻՆՉԵՎ 86 ՍՄ ՀԱՍԱԿ ՈՒՆԵՑՈՂ </t>
  </si>
  <si>
    <t xml:space="preserve">ՏՂԱ ԵՐԵԽԱՅԻ ՏԱԲԱՏՆԵՐ ԲԱՄԲԱԿԵ ՄԱՆՎԱԾՔԻՑ  ՄԻՆՉԵՎ 86 ՍՄ ՀԱՍԱԿ ՈՒՆԵՑՈՂ  </t>
  </si>
  <si>
    <t>ԱՂՋԿԱ ՎԱՐՏԻՔՆԵՐ ԲԱՄԲԱԿԵ ՄԱՆՎԱԾՔԻՑ  ՀԱՎԱՔԱԾՈՒ 2 ՀԱՏԻՑ</t>
  </si>
  <si>
    <t>ԱՂՋԻԿ ԵՐԵԽԱՅԻ ԲՈԴԻՆԵՐ ԲԱՄԲԱԿԵ ՄԱՆՎԱԾՔԻՑ  ՄԻՆՉԵՎ 86 ՍՄ ՀԱՍԱԿ ՈՒՆԵՑՈՂ ՀԱՎԱՔԱԾՈՒ 2 ՀԱՏԻՑ</t>
  </si>
  <si>
    <t>ՏՂԱՅԻ ԳԼԽԱՐԿՆԵՐ ՔԻՄԻԱԿԱՆ ԹԵԼԵՐԻՑ</t>
  </si>
  <si>
    <t xml:space="preserve">ԱՂՋԿԱ ԲԱՃԿՈՆ ՔԻՄԻԱԿԱՆ ԹԵԼԵՐԻՑ    </t>
  </si>
  <si>
    <t>ԱՂՋԻԿ ԵՐԵԽԱՅԻ ՏԱԲԱՏ ԲԱՄԲԱԿԵ ՄԱՆՎԱԾՔԻՑ  ՄԻՆՉԵՎ 86 ՍՄ ՀԱՍԱԿ ՈՒՆԵՑՈՂ  ՀԱՎԱՔԱԾՈՒ 2 ՀԱՏԻՑ</t>
  </si>
  <si>
    <t>ԱՂՋԻԿ ԵՐԵԽԱՅԻ ՇԱՊԻԿՆԵՐ  ԲԱՄԲԱԿԵ ՄԱՆՎԱԾՔԻՑ  ՄԻՆՉԵՎ 86 ՍՄ ՀԱՍԱԿ ՈՒՆԵՑՈՂ   ՀԱՎԱՔԱԾՈՒ 2 ՀԱՏԻՑ</t>
  </si>
  <si>
    <t>ՏՂԱ ԵՐԵԽԱՅԻ ՇԱՊԻԿՆԵՐ  ԲԱՄԲԱԿԵ ՄԱՆՎԱԾՔԻՑ  ՄԻՆՉԵՎ 86 ՍՄ ՀԱՍԱԿ ՈՒՆԵՑՈՂ  ՀԱՎԱՔԱԾՈՒ 2 ՀԱՏԻՑ</t>
  </si>
  <si>
    <t xml:space="preserve">ԱՂՋԻԿ ԵՐԵԽԱՅԻ ԼՈՂԱԶԳԵՍՏ ՍԻՆԹԵՏԻԿ ԹԵԼԵՐԻՑ  ՄԻՆՉԵՎ 86 ՍՄ ՀԱՍԱԿ ՈՒՆԵՑՈՂ </t>
  </si>
  <si>
    <t xml:space="preserve">ԱՂՋԿԱ ԶՈՒԳԱԳՈՒԼՊԱ ԲԱՄԲԱԿԵ ՄԱՆՎԱԾՔԻՑ </t>
  </si>
  <si>
    <t xml:space="preserve">ՏՂԱ ԵՐԵԽԱՅԻ ՎԵՐՆԱՇԱՊԻԿ ՍԻՆԹԵՏԻԿ ԹԵԼԵՐԻՑ  ՄԻՆՉԵՎ 86 ՍՄ ՀԱՍԱԿ ՈՒՆԵՑՈՂ </t>
  </si>
  <si>
    <t xml:space="preserve">ԱՂՋԻԿ ԵՐԵԽԱՅԻ  ԶՈՒԳԱԳՈՒԼՊԱ ԲԱՄԲԱԿԵ ՄԱՆՎԱԾՔԻՑ  ՄԻՆՉԵՎ 86 ՍՄ ՀԱՍԱԿ ՈՒՆԵՑՈՂ </t>
  </si>
  <si>
    <t xml:space="preserve">ՏՂԱ ԵՐԵԽԱՅԻ ԼՈՂԱՎԱՐՏԻՔ ՍԻՆԹԵՏԻԿ ԹԵԼԵՐԻՑ  ՄԻՆՉԵՎ 86 ՍՄ ՀԱՍԱԿ ՈՒՆԵՑՈՂ </t>
  </si>
  <si>
    <t>ԱՂՋԻԿ ԵՐԵԽԱՅԻ ԵՐԿԱՐԱԹԵՎ ՇԱՊԻԿՆԵՐ  ԲԱՄԲԱԿԵ ՄԱՆՎԱԾՔԻՑ  ՄԻՆՉԵՎ 86 ՍՄ ՀԱՍԱԿ ՈՒՆԵՑՈՂ</t>
  </si>
  <si>
    <t>ՏՂԱՅԻ ՇԱՊԻԿՆԵՐ ԲԱՄԲԱԿԵ ՄԱՆՎԱԾՔԻՑ ՀԱՎԱՔԱԾՈՒ 2 ՀԱՏԻՑ</t>
  </si>
  <si>
    <t xml:space="preserve">ԿԱՆԱՑԻ  ԳԻՇԵՐԱԶԳԵՍՏ  ԲԱՄԲԱԿԵ ՄԱՆՎԱԾՔԻՑ </t>
  </si>
  <si>
    <t xml:space="preserve">ՏՂԱՅԻ  ԿՈՇԻԿ ԱՐՀԵՍՏԱԿԱՆ  ԿԱՇՎԵ ԵՎ ՏԵՔՍՏԻԼԵ  ԵՐԵՍԱՄԱՍՈՎ , ՌԵՏԻՆԵ ԿՈՇԿԱՏԱԿՈՎ ՄԻՆՉԵՎ  24ՍՄ  ՆԵՐԲԱՆԻ ԵՐԿԱՐՈՒԹՅԱՄԲ  </t>
  </si>
  <si>
    <t xml:space="preserve">ԱՂՋԿԱ  ԿՈՇԻԿՆԵՐ ԱՐՀԵՍՏԱԿԱՆ  ԿԱՇՎԵ ԵՎ ՏԵՔՍՏԻԼԵ  ԵՐԵՍԱՄԱՍՈՎ, ՌԵՏԻՆԵ ԿՈՇԿԱՏԱԿՈՎ ՄԻՆՉԵՎ  24ՍՄ  ՆԵՐԲԱՆԻ ԵՐԿԱՐՈՒԹՅԱՄԲ  </t>
  </si>
  <si>
    <t xml:space="preserve">ԱՂՋԻԿ ԵՐԵԽԱՅԻ  ԳԼԽԱՐԿ, ԳՈԳՆՈՑ ԿԱՄԲԻՆԻԶՈՆ   ԲԱՄԲԱԿԵ ՄԱՆՎԱԾՔԻՑ  ՄԻՆՉԵՎ 86 ՍՄ ՀԱՍԱԿ ՈՒՆԵՑՈՂ </t>
  </si>
  <si>
    <t>ԱՂՋԿԱ ԳԼԽԱԴԻՐ (ԱԲԱԴՈԿ) ՏԵՔՍՏԻԼԵ</t>
  </si>
  <si>
    <t xml:space="preserve">ԱՂՋԿԱ  ՄԱԶԱԿԱԼ </t>
  </si>
  <si>
    <t>ԱՂՋԿԱ  ԿՈՇԻԿ ՏԵՔՍՏԻԼԵ</t>
  </si>
  <si>
    <t>ՏՂԱՅԻ ՍՊՈՐՏԱՅԻՆ ՈՃԻ  ԿՈՇԻԿ  ՏԵՔՏՍԻԼԵ ԵՎ ԱՐՀԵՍՏԱԿԱՆ ԿԱՇՎԵ ՀԱՄԱԴՐՈՒԹՅԱՄԲ ԵՐԵՍԱՄԱՍՈՎ ՌԵՏԻՆԵ ԿՈՇԿԱՏԱԿՈՎ</t>
  </si>
  <si>
    <t>ԿԱՆԱՑԻ ՍՊՈՐՏԱՅԻՆ ՈՃԻ  ԿՈՇԻԿ ԲՆԱԿԱՆ ԿԱՇՎԵ ԵՐԵՍԱՄԱՍՈՎ , ՌԵՏԻՆԵ ԿՈՇԿԱՏԱԿՈՎ</t>
  </si>
  <si>
    <t>ՏՂԱՄԱՐԴՈՒ  ԿՈՇԻԿ ԲՆԱԿԱՆ ԿԱՇՎԵ  ԵՐԵՍԱՄԱՍՈՎ , ՊՈԼԻՄԵՐԱՅԻՆ ԿՈՇԿԱՏԱԿՈՎ</t>
  </si>
  <si>
    <t>ԱՂՋԿԱ ՃՏՔԱՎՈՐ ԿՈՇԻԿՆԵՐ ՏԵՔՍՏԻԼԵ ԵՐԵՍԱՄԱՍՈՎ ՌԵՏԻՆԵ ԿՈՇԿԱՏԱԿՈՎ</t>
  </si>
  <si>
    <t xml:space="preserve">ԱՂՋԿԱ ՃՏՔԱՎՈՐ ԿՈՇԻԿ ԲՆԱԿԱՆ ԿԱՇՎԵ ԵՎ ՏԵՔՍՏԻԼԵ ԵՐԵՍԱՄԱՍՈՎ , ՌԵՏԻՆԵ  ԿՈՇԿԱՏԱԿՈՎ ՄԻՆՉԵՎ  24ՍՄ  ՆԵՐԲԱՆԻ ԵՐԿԱՐՈՒԹՅԱՄԲ    </t>
  </si>
  <si>
    <t>ԿԱՆԱՑԻ ԿՈՇԻԿՆԵՐ ԲՆԱԿԱՆ ԿԱՇՎԵ ԵՎ ՏԵՔՍՏԻԼԵ  ԵՐԵՍԱՄԱՍՈՎ , ՌԵՏԻՆԵ ԿՈՇԿԱՏԱԿՈՎ</t>
  </si>
  <si>
    <t xml:space="preserve">ՏՂԱՅԻ ՍՊՈՐՏԱՅԻՆ ՈՃԻ ԿՈՇԻԿ ԲՆԱԿԱՆ ԿԱՇՎԵ  ԵՐԵՍԱՄԱՍՈՎ , ՌԵՏԻՆԵ  ԿՈՇԿԱՏԱԿՈՎ ՄԻՆՉԵՎ  24ՍՄ  ՆԵՐԲԱՆԻ ԵՐԿԱՐՈՒԹՅԱՄԲ    </t>
  </si>
  <si>
    <t>ԱՂՋԿԱ ՀՈՂԱԹԱՓ ՏԵՔՍՏԻԼԵ</t>
  </si>
  <si>
    <t xml:space="preserve">ՏՂԱՅԻ ՍՊՈՐՏԱՅԻՆ ՈՃԻ ԿՈՇԻԿՆԵՐ ԲՆԱԿԱՆ ԿԱՇՎԵ ԵՎ ՏԵՔՍՏԻԼԵ ԵՐԵՍԱՄԱՍՈՎ , ՌԵՏԻՆԵ  ԿՈՇԿԱՏԱԿՈՎ ՄԻՆՉԵՎ  24ՍՄ  ՆԵՐԲԱՆԻ ԵՐԿԱՐՈՒԹՅԱՄԲ    </t>
  </si>
  <si>
    <t xml:space="preserve">ԱՂՋԿԱ ԿԻՍԱՃՏՔԱՎՈՐ ԿՈՇԻԿՆԵՐ ԲՆԱԿԱՆ ԿԱՇՎԵ ԵՎ ՏԵՔՍՏԻԼԵ  ԵՐԵՍԱՄԱՍՈՎ , ՌԵՏԻՆԵ  ԿՈՇԿԱՏԱԿՈՎ  ՄԻՆՉԵՎ  24ՍՄ  ՆԵՐԲԱՆԻ ԵՐԿԱՐՈՒԹՅԱՄԲ    </t>
  </si>
  <si>
    <t xml:space="preserve">ՏՂԱՅԻ ԿԻՍԱՃՏՔԱՎՈՐ ԿՈՇԻԿՆԵՐ ԲՆԱԿԱՆ ԿԱՇՎԵ ԵՎ ՏԵՔՍՏԻԼԵ  ԵՐԵՍԱՄԱՍՈՎ, ՌԵՏԻՆԵ  ԿՈՇԿԱՏԱԿՈՎ  ՄԻՆՉԵՎ  24ՍՄ  ՆԵՐԲԱՆԻ ԵՐԿԱՐՈՒԹՅԱՄԲ    </t>
  </si>
  <si>
    <t>ՏՂԱՅԻ ՀՈՂԱԹԱՓԵՐ ՏԵՔՍՏԻԼԵ ԵՐԵՍԱՄԱՍՈՎ , ՌԵՏԻՆԵ ԿՈՇԿԱՏՈՎ</t>
  </si>
  <si>
    <t>ՏՂԱՄԱՐԴՈՒ  ԿԻՍԱՃՏՔԱՎՈՐ ԿՈՇԻԿ ԲՆԱԿԱՆ ԿԱՇՎԵ  ԵՎ ԿՏՈՐԵ ԵՐԵՍԱՄԱՍՈՎ , ՌԵՏԻՆԵ ԿՈՇԿԱՏԱԿՈՎ</t>
  </si>
  <si>
    <t>ՏՂԱՄԱՐԴՈՒ ԿԻՍԱՃՏՔԱՎՈՐ ԿՈՇԻԿՆԵՐ  ԲՆԱԿԱՆ  ԿԱՇՎԵ ԵՎ ՏԵՔՍՏԻԼԵ ԵՐԵՍԱՄԱՍՈՎ ՌԵՏԻՆԵ ԿՈՇԿԱՏԱԿՈՎ</t>
  </si>
  <si>
    <t xml:space="preserve">ԱՂՋԿԱ ԿԻՍԱՃՏՔԱՎՈՐ  ԿՈՇԻԿ ԲՆԱԿԱՆ ԿԱՇՎԵ ԵՐԵՍԱՄԱՍՈՎ , ՌԵՏԻՆԵ  ԿՈՇԿԱՏԱԿՈՎ  ՄԻՆՉԵՎ  24ՍՄ  ՆԵՐԲԱՆԻ ԵՐԿԱՐՈՒԹՅԱՄԲ    </t>
  </si>
  <si>
    <t>ԱՂՋԿԱ ԿԻՍԱՃՏՔԱՎՈՐ ԿՈՇԻԿՆԵՐ  ՏԵՔՏՍԻԼԵ ԵՐԵՍԱՄԱՍՈՎ ՌԵՏԻՆԵ ԿՈՇԿԱՏԱԿՈՎ</t>
  </si>
  <si>
    <t>ԿԱՆԱՑԻ ԿԻՍԱՃՏՔԱՎՈՐ ԿՈՇԻԿ ԲՆԱԿԱՆ ԶԱՄՇԵ ԵՎ ՏԵՔՍՏԻԼԵ ԵՐԵՍԱՄԱՍՈՎ ՌԵՏԻՆԵ ԿՈՇԿԱՏԱԿՈՎ</t>
  </si>
  <si>
    <t>ՏՂԱՄԱՐԴՈՒ  ԿԻՍԱՃՏՔԱՎՈՐ ԿՈՇԻԿ ԲՆԱԿԱՆ ԶԱՄՇԵ  ԵՐԵՍԱՄԱՍՈՎ ՊՈԼԻՄԵՐԱՅԻՆ ԿՈՇԿԱՏԱԿՈՎ</t>
  </si>
  <si>
    <t>ԿԱՆԱՑԻ ՀՈՂԱԹԱՓԵՐ ԲՆԱԿԱՆ ԶԱՄՇԵ ԵՐԵՍԱՄԱՍՈՎ , ՊՈԼԻՄԵՐԱՅԻՆ ԿՈՇԿԱՏԱԿՈՎ</t>
  </si>
  <si>
    <t xml:space="preserve">ԿԱՆԱՑԻ ԵՎ ԱՂՋԿԱ ԿԻՍԱՃՏՔԱՎՈՐ ԿՈՇԻԿ  ԱՐՀԵՍՏԱԿԱՆ  ԿԱՇՎԵ  ԵՐԵՍԱՄԱՍՈՎ , ՊՈԼԻՄԵՐԱՅԻՆ ԿՈՇԿԱՏԱԿՈՎ </t>
  </si>
  <si>
    <t xml:space="preserve">ՏՂԱՅԻ ԿԻՍԱՃՏՔԱՎՈՐ ԿՈՇԻԿ ԲՆԱԿԱՆ ԿԱՇՎԵ ԵՐԵՍԱՄԱՍՈՎ , ՌԵՏԻՆԵ  ԿՈՇԿԱՏԱԿՈՎ  ՄԻՆՉԵՎ  24ՍՄ  ՆԵՐԲԱՆԻ ԵՐԿԱՐՈՒԹՅԱՄԲ    </t>
  </si>
  <si>
    <t xml:space="preserve">ԿԱՆԱՑԻ ԵՎ ԱՂՋԿԱ ՀՈՂԱԹԱՓԵՐ ՏԵՔՍՏԻԼԵ ԵՐԵՍԱՄԱՍՈՎ , ՊՈԼԻՄԵՐԱՅԻՆ ԿՈՇԿԱՏՈՎ </t>
  </si>
  <si>
    <t>ԿԱՆԱՑԻ ՃՏՔԱՎՈՐ ԿՈՇԻԿ ԲՆԱԿԱՆ ԿԱՇՎԵ ԵՐԵՍԱՄԱՍՈՎ , ՌԵՏԻՆԵ ԿՈՇԿԱՏԱԿՈՎ</t>
  </si>
  <si>
    <t>ԿԱՆԱՑԻ ԵՐԿԱՐԱՃԻՏ ԿՈՇԻԿ ԲՆԱԿԱՆ ԿԱՇՎԵ ԵՐԵՍԱՄԱՍՈՎ , ՊՈԼԻՄԵՐԱՅԻՆ ԿՈՇԿԱՏԱԿՈՎ</t>
  </si>
  <si>
    <t>ՏՂԱՅԻ ԿԻՍԱՃՏՔԱՎՈՐ ԿՈՇԻԿՆԵՐ  ՏԵՔՏՍԻԼԵ ԵՐԵՍԱՄԱՍՈՎ ՊՈԼԻՄԵՐԱՅԻՆ ԿՈՇԿԱՏԱԿՈՎ</t>
  </si>
  <si>
    <t>ԱՂՋԿԱ  ԿԻՍԱՃՏՔԱՎՈՐ ԿՈՇԻԿՆԵՐ  ՏԵՔՏՍԻԼԵ ԵՐԵՍԱՄԱՍՈՎ ՊՈԼԻՄԵՐԱՅԻՆ ԿՈՇԿԱՏԱԿՈՎ</t>
  </si>
  <si>
    <t xml:space="preserve">ԱՂՋԿԱ ԿԻՍԱՃՏՔԱՎՈՐ ԿՈՇԻԿՆԵՐ ԱՐՀԵՍՏԱԿԱՆ  ԿԱՇՎԵ  ԵՐԵՍԱՄԱՍՈՎ , ՌԵՏԻՆԵ ԿՈՇԿԱՏԱԿՈՎ ՄԻՆՉԵՎ  24ՍՄ  ՆԵՐԲԱՆԻ ԵՐԿԱՐՈՒԹՅԱՄԲ  </t>
  </si>
  <si>
    <t>ԿԱՆԱՑԻ ԿԻՍԱՃՏՔԱՎՈՐ ԿՈՇԻԿՆԵՐ ԲՆԱԿԱՆ ԿԱՇՎԵ ԵՐԵՍԱՄԱՍՈՎ , ՊՈԼԻՄԵՐԱՅԻՆ ԿՈՇԿԱՏԱԿՈՎ</t>
  </si>
  <si>
    <t xml:space="preserve">ԱՂՋԿԱ ԿԻՍԱՃՏՔԱՎՈՐ ԿՈՇԻԿՆԵՐ ԲՆԱԿԱՆ ԿԱՇՎԵ   ԵՐԵՍԱՄԱՍՈՎ , ՊՈԼԻՄԵՐԱՅԻՆ ԿՈՇԿԱՏԱԿՈՎ ՄԻՆՉԵՎ  24ՍՄ  ՆԵՐԲԱՆԻ ԵՐԿԱՐՈՒԹՅԱՄԲ    </t>
  </si>
  <si>
    <t xml:space="preserve">ԱՂՋԿԱ  ԿԻՍԱՃՏՔԱՎՈՐ ԿՈՇԻԿՆԵՐ ԱՐՀԵՍՏԱԿԱՆ ԿԱՇՎԵ ԵՎ ՏԵՔՍՏԻԼԵ ԵՐԵՍԱՄԱՍՈՎ , ՌԵՏԻՆԵ ԿՈՇԿԱՏԱԿՈՎ ՄԻՆՉԵՎ  24ՍՄ  ՆԵՐԲԱՆԻ ԵՐԿԱՐՈՒԹՅԱՄԲ  </t>
  </si>
  <si>
    <t xml:space="preserve">ՏՂԱՅԻ ԿԻՍԱՃՏՔԱՎՈՐ ԿՈՇԻԿ  ԱՐՀԵՍՏԱԿԱՆ  ԿԱՇՎԵ  ԵՐԵՍԱՄԱՍՈՎ , ՌԵՏԻՆԵ ԿՈՇԿԱՏԱԿՈՎ  </t>
  </si>
  <si>
    <t xml:space="preserve">ՏՂԱՅԻ  ԿԻՍԱՃՏՔԱՎՈՐ ԿՈՇԻԿՆԵՐ ԱՐՀԵՍՏԱԿԱՆ  ԿԱՇՎԵ  ԵՐԵՍԱՄԱՍՈՎ , ՌԵՏԻՆԵ ԿՈՇԿԱՏԱԿՈՎ ՄԻՆՉԵՎ  24ՍՄ  ՆԵՐԲԱՆԻ ԵՐԿԱՐՈՒԹՅԱՄԲ  </t>
  </si>
  <si>
    <t xml:space="preserve">ԱՂՋԿԱ  ԿԻՍԱՃՏՔԱՎՈՐ ԿՈՇԻԿՆԵՐ ԲՆԱԿԱՆ ԶԱՄՇԵ  ԵՐԵՍԱՄԱՍՈՎ , ՌԵՏԻՆԵ  ԿՈՇԿԱՏԱԿՈՎ  ՄԻՆՉԵՎ  24ՍՄ  ՆԵՐԲԱՆԻ ԵՐԿԱՐՈՒԹՅԱՄԲ    </t>
  </si>
  <si>
    <t xml:space="preserve">ԱՂՋԿԱ  ԿԻՍԱՃՏՔԱՎՈՐ ԿՈՇԻԿՆԵՐ ԱՐՀԵՍՏԱԿԱՆ  ԿԱՇՎԵ  ԵՐԵՍԱՄԱՍՈՎ , ՊՈԼԻՄԵՐԱՅԻՆ ԿՈՇԿԱՏԱԿՈՎ ՄԻՆՉԵՎ  24ՍՄ  ՆԵՐԲԱՆԻ ԵՐԿԱՐՈՒԹՅԱՄԲ  </t>
  </si>
  <si>
    <t>ԿԱՆԱՑԻ ԿԻՍԱՃՏՔԱՎՈՐ ԿՈՇԻԿՆԵՐ ԲՆԱԿԱՆ ԶԱՄՇԵ ԵՎ ՏԵՔՍՏԻԼԵ ԵՐԵՍԱՄԱՍՈՎ ՊՈԼԻՄԵՐԱՅԻՆ ԿՈՇԿԱՏԱԿՈՎ</t>
  </si>
  <si>
    <t xml:space="preserve">ՏՂԱՅԻ  ԿԻՍԱՃՏՔԱՎՈՐ ԿՈՇԻԿՆԵՐ ԱՐՀԵՍՏԱԿԱՆ  ԿԱՇՎԵ ԵՎ ՏԵՔՍՏԻԼԵ ԵՐԵՍԱՄԱՍՈՎ , ՊՈԼԻՄԵՐԱՅԻՆ ԿՈՇԿԱՏԱԿՈՎ ՄԻՆՉԵՎ  24ՍՄ  ՆԵՐԲԱՆԻ ԵՐԿԱՐՈՒԹՅԱՄԲ  </t>
  </si>
  <si>
    <t xml:space="preserve">ԱՂՋԿԱ ԵՐԿԱՐԱՃԻՏ ԿՈՇԻԿՆԵՐ ԱՐՀԵՍՏԱԿԱՆ  ԿԱՇՎԵ  ԵՐԵՍԱՄԱՍՈՎ , ՊՈԼԻՄԵՐԱՅԻՆ ԿՈՇԿԱՏԱԿՈՎ ՄԻՆՉԵՎ  24ՍՄ  ՆԵՐԲԱՆԻ ԵՐԿԱՐՈՒԹՅԱՄԲ  </t>
  </si>
  <si>
    <t xml:space="preserve">ՏՂԱՅԻ ԿԻՍԱՃՏՔԱՎՈՐ ԿՈՇԻԿՆԵՐ ԱՐՀԵՍՏԱԿԱՆ  ԿԱՇՎԵ  ԵՐԵՍԱՄԱՍՈՎ , ՊՈԼԻՄԵՐԱՅԻՆ ԿՈՇԿԱՏԱԿՈՎ ՄԻՆՉԵՎ  24ՍՄ  ՆԵՐԲԱՆԻ ԵՐԿԱՐՈՒԹՅԱՄԲ  </t>
  </si>
  <si>
    <t>ՏՂԱՅԻ ՀՈՂԱԹԱՓ ԱՐՀԵՍՏԱԿԱՆ ԿԱՇՎԵ ԵՐԵՍԱՄԱՍՈՎ ՌԵՏԻՆԵ ԿՈՇԿԱՏԱԿՈՎ</t>
  </si>
  <si>
    <t>ԱՂՋԿԱ ԵՐԿԱՐԱՃԻՏ ԿՈՇԻԿ ԱՐՀԵՍՏԱԿԱՆ ԿԱՇՎԵ ԵՐԵՍԱՄԱՍՈՎ , ՊՈԼԻՄԵՐԱՅԻՆ ԿՈՇԿԱՏԱԿՈՎ</t>
  </si>
  <si>
    <t xml:space="preserve">ՏՂԱՄԱՐԴՈՒ  ԿԻՍԱՃՏՔԱՎՈՐ ԿՈՇԻԿՆԵՐ  ԱՐՀԵՍՏԱԿԱՆ  ԿԱՇՎԵ  ԵՐԵՍԱՄԱՍՈՎ , ՊՈԼԻՄԵՐԱՅԻՆ ԿՈՇԿԱՏԱԿՈՎ  </t>
  </si>
  <si>
    <t>ԿՈՇԻԿԻ ԴՆՈՎԻ ՄԻՋԱՏԱԿԵՐ</t>
  </si>
  <si>
    <t>ԿԱՆԱՑԻ  ԿՈՇԻԿՆԵՐ ԱՐՀԵՍՏԱԿԱՆ ԿԱՇՎԵ ԵՐԵՍԱՄԱՍՈՎ , ՊՈԼԻՄԵՐԱՅԻՆ ԿՈՇԿԱՏԱԿՈՎ</t>
  </si>
  <si>
    <t>ՏՂԱՅԻ  ՎԵՐԱՐԿՈՒ  ՔԻՄԻԱԿԱՆ ԹԵԼԵՐԻՑ</t>
  </si>
  <si>
    <t xml:space="preserve">ԱՂՋԻԿ ԵՐԵԽԱՅԻ  ՏԱԲԱՏ  ԻՐ ՇԱՊԻԿՈՎ  ԲԱՄԲԱԿԵ ՄԱՆՎԱԾՔԻՑ  ՄԻՆՉԵՎ 86 ՍՄ ՀԱՍԱԿ ՈՒՆԵՑՈՂ   </t>
  </si>
  <si>
    <t>ԿԱՆԱՑԻ  ԳԻՇԵՐԱԶԳԵՍՏՆԵՐ  ԲԱՄԲԱԿԵ ՄԱՆՎԱԾՔԻՑ ՀԱՎԱՔԱԾՈՒ 2 ԿՏՈՐԻՑ</t>
  </si>
  <si>
    <t>ԱՂՋԿԱ  ԺԱԿԵՏ ՍԻՆԹԵՏԻԿ ԹԵԼԵՐԻՑ</t>
  </si>
  <si>
    <t>ԿԱՆԱՑԻ ԵՎ ԱՂՋԿԱ ՍՎԻՏՐԵՐ ՔԻՄԱԿԱՆ ԹԵԼԵՐԻՑ</t>
  </si>
  <si>
    <t xml:space="preserve">ԱՂՋԿԱ ՎԵՐԱՐԿՈՒ ՔԻՄԻԱԿԱՆ ԹԵԼԵՐԻՑ </t>
  </si>
  <si>
    <t xml:space="preserve">ՏՂԱՅԻ ԵՎ ՏՂԱՄԱՐԴՈՒ ԲԱՃԿՈՆՆԵՐ ՔԻՄԻԱԿԱՆ ԹԵԼԵՐԻՑ   </t>
  </si>
  <si>
    <t xml:space="preserve">ՏՂԱ ԵՐԵԽԱՅԻ ԺԱԿԵՏՆԵՐ  ԲԱՄԲԱԿԵ ՄԱՆՎԱԾՔԻՑ  ՄԻՆՉԵՎ 86 ՍՄ ՀԱՍԱԿ ՈՒՆԵՑՈՂ </t>
  </si>
  <si>
    <t>ԱՂՋԿԱ ԺԱԿԵՏ ԲԱՄԲԱԿԵ ՄԱՆՎԱԾՔԻՑ</t>
  </si>
  <si>
    <t xml:space="preserve">ՏՂԱՄԱՐԴՈՒ ԵՎ ՏՂԱՅԻ ԲԱՃԿՈՆՆԵՐ ՔԻՄԻԱԿԱՆ ԹԵԼԵՐԻՑ   </t>
  </si>
  <si>
    <t>ԱՂՋԻԿ ԵՐԵԽԱՅԻ  ՇԱՊԻԿ ԲԱՄԲԱԿԵ ՄԱՆՎԱԾՔԻՑ  ՄԻՆՉԵՎ 86 ՍՄ ՀԱՍԱԿ ՈՒՆԵՑՈՂ 2 ՀԱՏԻՑ</t>
  </si>
  <si>
    <t>ԱՂՋԿԱ ԽԱԼԱԹՆԵՐ ԲԱՄԲԱԿԵ ՄԱՆՎԱԾՔԻՑ</t>
  </si>
  <si>
    <t xml:space="preserve">ԱՂՋԻԿ ԵՐԵԽԱՅԻ ԲՈԴԻ ԲԱՄԲԱԿԵ ՄԱՆՎԱԾՔԻՑ  ՄԻՆՉԵՎ 86 ՍՄ ՀԱՍԱԿ ՈՒՆԵՑՈՂ </t>
  </si>
  <si>
    <t xml:space="preserve">ՏՂԱ ԵՐԵԽԱՅԻ ԲՈԴԻ  ՍԻՆԹԵՏԻԿ ԹԵԼԵՐԻՑ  ՄԻՆՉԵՎ 86 ՍՄ ՀԱՍԱԿ ՈՒՆԵՑՈՂ </t>
  </si>
  <si>
    <t xml:space="preserve">ՏՂԱ ԵՐԵԽԱՅԻ ԲՈԴԻ ԲԱՄԲԱԿԵ ՄԱՆՎԱԾՔԻՑ  ՄԻՆՉԵՎ 86 ՍՄ ՀԱՍԱԿ ՈՒՆԵՑՈՂ </t>
  </si>
  <si>
    <t xml:space="preserve">ԱՂՋԻԿ ԵՐԵԽԱՅԻ ՍՎԻՏԵՐ ԲԱՄԲԱԿԵ ՄԱՆՎԱԾՔԻՑ  ՄԻՆՉԵՎ 86 ՍՄ ՀԱՍԱԿ ՈՒՆԵՑՈՂ </t>
  </si>
  <si>
    <t xml:space="preserve">ՏՂԱ ԵՐԵԽԱՅԻ ԺԻԼԵՏ ՍԻՆԹԵՏԻԿ ԹԵԼԵՐԻՑ  ՄԻՆՉԵՎ 86 ՍՄ ՀԱՍԱԿ ՈՒՆԵՑՈՂ </t>
  </si>
  <si>
    <t>ԿԱՆԱՑԻ ԵՎ ԱՂՋԿԱ ՍՎԻՏՐԵՐ  ԲԱՄԲԱԿԵ ԱՆՎԱԾՔԻՑ</t>
  </si>
  <si>
    <t>ԱՂՋԿԱ ՁԵՌՆՈՑ ՍԻՆԹԵՏԻԿ ԹԵԼԵՐԻՑ</t>
  </si>
  <si>
    <t>ԱՂՋԿԱ ՇԱՊԻԿ ԲԱՄԲԱԿԵ ՄԱՆՎԱԾՔԻՑ</t>
  </si>
  <si>
    <t>ՏՂԱՅԻ ԼՈՂԱԶԳԵՍՏ՝ ՎԱՐՏԻՔ ԲԱՆԲԱԿԵ ՄԱՆՎԱԾՔԻՑ</t>
  </si>
  <si>
    <t>ՏՂԱ ԵՐԵԽԱՅԻ  ՇԱՊԻԿՆԵՐ ԲԱՄԲԱԿԵ ՄԱՆՎԱԾՔԻՑ  ՄԻՆՉԵՎ 86 ՍՄ ՀԱՍԱԿ ՈՒՆԵՑՈՂ ՀԱՎԱՔԱԾՈՒ 4 ՀԱՏԻՑ</t>
  </si>
  <si>
    <t>ԱՂՋԿԱ  ՇԱՊԻԿՆԵՐ  ԲԱՄԲԱԿԵ ՄԱՆՎԱԾՔԻՑ ՀԱՎԱՔԱԾՈՒ 4 ՀԱՏԻՑ</t>
  </si>
  <si>
    <t xml:space="preserve">ԿԱՆԱՑԻ  ՏԱԲԱՏ ԲԱՄԲԱԿԵ ՄԱՆՎԱԾՔԻՑ   </t>
  </si>
  <si>
    <t xml:space="preserve">ՏՂԱՅԻ  ԲՈԴԻ ԲԱՄԲԱԿԵ ՄԱՆՎԱԾՔԻՑ </t>
  </si>
  <si>
    <t>ԱՂՋԻԿ ԵՐԵԽԱՅԻ  ՇԱՊԻԿՆԵՐ ԲԱՄԲԱԿԵ ՄԱՆՎԱԾՔԻՑ  ՄԻՆՉԵՎ 86 ՍՄ ՀԱՍԱԿ ՈՒՆԵՑՈՂ  ՀԱՎԱՔԱԾՈՒ 2 ՀԱՏԻՑ</t>
  </si>
  <si>
    <t xml:space="preserve">ԱՂՋԻԿ ԵՐԵԽԱՅԻ  ԿԱՐԴԻԳԱՆ  ԲԱՄԲԱԿԵ ՄԱՆՎԱԾՔԻՑ  ՄԻՆՉԵՎ 86 ՍՄ ՀԱՍԱԿ ՈՒՆԵՑՈՂ </t>
  </si>
  <si>
    <t>ՏՂԱ ԵՐԵԽԱՅԻ ՍՎԻՏԵՐ ԲԱՄԲԱԿԵ ՄԱՆՎԱԾՔԻՑ  ՄԻՆՉԵՎ 86 ՍՄ ՀԱՍԱԿ ՈՒՆԵՑՈՂ  ՀԱՎԱՔԱԾՈՒ 2 ՀԱՏԻՑ</t>
  </si>
  <si>
    <t xml:space="preserve">ՏՂԱ ԵՐԵԽԱՅԻ ՀՈՒԴԻ  ԲԱՄԲԱԿԵ ՄԱՆՎԱԾՔԻՑ  ՄԻՆՉԵՎ 86 ՍՄ ՀԱՍԱԿ ՈՒՆԵՑՈՂ  </t>
  </si>
  <si>
    <t>ՏՂԱ ԵՐԵԽԱՅԻ ԵՐԿԱՐԱԹԵՎ ՇԱՊԻԿ ԲԱՄԲԱԿԵ ՄԱՆՎԱԾՔԻՑ  ՄԻՆՉԵՎ 86 ՍՄ ՀԱՍԱԿ ՈՒՆԵՑՈՂ  ՀԱՎԱՔԱԾՈՒ 2 ՀԱՏԻՑ</t>
  </si>
  <si>
    <t>ՏՂԱՅԻ  ՇԱՊԻԿՆԵՐ  ԲԱՄԲԱԿԵ ՄԱՆՎԱԾՔԻՑ</t>
  </si>
  <si>
    <t xml:space="preserve">ՏՂԱՄԱՐԴՈՒ ՎԵՐՆԱՇԱՊԻԿՆԵՐ ԲԱՄԲԱԿԵ ՄԱՆՎԱԾՔԻՑ </t>
  </si>
  <si>
    <t>ՏՂԱՄԱՐԴՈՒ  ԵՐԿԱՐԱԹԵՎ  ՇԱՊԻԿՆԵՐ  ԲԱՄԲԱԿԵ ՄԱՆՎԱԾՔԻՑ</t>
  </si>
  <si>
    <t>ՏՂԱՄԱՐԴՈՒ ԴՐԱՄԱՊԱՆԱԿ ԲՆԱԿԱՆ ԿԱՇՎԻՑ</t>
  </si>
  <si>
    <t xml:space="preserve">ՏՂԱՄԱՐԴՈՒ ՊԻՋԱԿԵՐ ՍԻՆԹԵՏԻԿ ԹԵԼԵՐԻՑ </t>
  </si>
  <si>
    <t>ԿԱՆԱՑԻ ԼՈՂԱԶԳԵՍՏ՝ ՇՈՐՏԵՐ ՍԻՆԹԵՏԻԿ ԹԵԼԵՐԻՑ</t>
  </si>
  <si>
    <t>ՏՂԱՄԱՐԴՈՒ ԼՈՂԱԶԳԵՍՏ՝ ՇՈՐՏ ՍԻՆԹԵՏԻԿ ԹԵԼԵՐԻՑ</t>
  </si>
  <si>
    <t>ԿԱՆԱՑԻ  ՇՐՋԱԶԳԵՍՏ ԱՅԼ ՄԱՆԱԾԱԳՈՐԾԱԿԱՆ ՆՅՈՒԹԵՐԻՑ</t>
  </si>
  <si>
    <t>ՑԱՆՑԱՎՈՐ ՊԱՅՈՒՍԱԿՆԵՐ՝ ԼՎԱՑՔԻ ՄԵՔԵՆԱՆԵՐՈՒՄ ՀԱԳՈՒՍՏԻ ԼՎԱՑՄԱՆ ՀԱՄԱՐ ՄԱՆԱԾԱԳՈՐԾԱԿԱՆ ՆՅՈՒԹԵՐԻՑ</t>
  </si>
  <si>
    <t>ԱՂՋԿԱ ՎԶՆՈՑՆԵՐ  ՄԵՏԱՂՅԱ</t>
  </si>
  <si>
    <t xml:space="preserve">ԿԱՆԱՑԻ ԲԱՐՁՐԱԿՐՈՒՆԿ  ԿՈՇԻԿՆԵՐ ՏԵՔՍԻԼԵ ԵՐԵՍԱՄԱՍՈՎ ՊՈԼԻՄԵՐԱՅԻՆ ԿՈՇԿԱՏԱԿՈՎ </t>
  </si>
  <si>
    <t>ԿԱՆԱՑԻ ԲՈԿՈՏԻԿՆԵՐ  ՏԵՔՏՍԻԼԵ ԵՐԵՍԱՄԱՍՈՎ ՊՈԼԻՄԵՐԱՅԻՆ ԿՈՇԿԱՏԱԿՈՎ</t>
  </si>
  <si>
    <t>ԿԱՆԱՑԻ ԲՈԿՈՏԻԿ ԲՆԱԿԱՆ ԿԱՇՎԵ ԵՐԵՍԱՄԱՍՈՎ , ՌԵՏԻՆԵ ԿՈՇԿԱՏԱԿՈՎ</t>
  </si>
  <si>
    <t>ԿԱՆԱՑԻ ԿՈՇԻԿՆԵՐ ԲՆԱԿԱՆ ԿԱՇՎԵ ԵՐԵՍԱՄԱՍՈՎ , ՊՈԼԻՄԵՐԱՅԻՆ ԿՈՇԿԱՏԱԿՈՎ</t>
  </si>
  <si>
    <t>ԿԱՆԱՑԻ ՍՊՈՐՏԱՅԻՆ ՈՃԻ  ԿՈՇԻԿՆԵՐ ԲՆԱԿԱՆ ԿԱՇՎԵ ԵՐԵՍԱՄԱՍՈՎ , ՊՈԼԻՄԵՐԱՅԻՆ ԿՈՇԿԱՏԱԿՈՎ</t>
  </si>
  <si>
    <t>ԿԱՆԱՑԻ ՀՈՂԱԹԱՓ ՏԵՔՍՏԻԼԵ ԵՐԵՍԱՄԱՍՈՎ , ՌԵՏԻՆԵ ԿՈՇԿԱՏՈՎ</t>
  </si>
  <si>
    <t xml:space="preserve">ԿԱՆԱՑԻ ԲԱՐՁՐԱԿՐՈՒՆԿ  ԿՈՇԻԿ ՏԵՔՍԻԼԵ ԵՐԵՍԱՄԱՍՈՎ ՊՈԼԻՄԵՐԱՅԻՆ ԿՈՇԿԱՏԱԿՈՎ </t>
  </si>
  <si>
    <t xml:space="preserve">ԿԱՆԱՑԻ   ԿՈՇԻԿ ՏԵՔՍԻԼԵ ԵՐԵՍԱՄԱՍՈՎ ՌԵՏԻՆԵ ԿՈՇԿԱՏԱԿՈՎ </t>
  </si>
  <si>
    <t xml:space="preserve">ԿԱՆԱՑԻ ԲԱՐՁՐԱԿՐՈՒՆԿ  ԿՈՇԻԿՆԵՐ ՏԵՔՍԻԼԵ ԵՐԵՍԱՄԱՍՈՎ ՌԵՏԻՆԵ ԿՈՇԿԱՏԱԿՈՎ </t>
  </si>
  <si>
    <t>ԿԱՆԱՑԻ ԲՈԿՈՏԻԿՆԵՐ ԱՐՀԵՍՏԱԿԱՆ ԿԱՇՎԵ ԵՎ ՏԵՔՍՏԻԼԵ  ԵՐԵՍԱՄԱՍՈՎ , ՊՈԼԻՄԵՐԱՅԻՆ ԿՈՇԿԱՏԱԿՈՎ</t>
  </si>
  <si>
    <t>ԿԱՆԱՑԻ ԲԱՐՁՐԱԿՐՈՒՆԿ ԿՈՇԻԿ ԲՆԱԿԱՆ ԶԱՄՇԵ ԵՐԵՍԱՄԱՍՈՎ ՊՈԼԻՄԵՐԱՅԻՆ ԿՈՇԿԱՏԱԿՈՎ</t>
  </si>
  <si>
    <t>ԿԱՆԱՑԻ ԲՈԿՈՏԻԿՆԵՐ ԲՆԱԿԱՆ ԿԱՇՎԵ ԵՐԵՍԱՄԱՍՈՎ , ՊՈԼԻՄԵՐԱՅԻՆ ԿՈՇԿԱՏԱԿՈՎ</t>
  </si>
  <si>
    <t>ԿԱՆԱՑԻ ԲՈԿՈՏԻԿՆԵՐ ԱՐՀԵՍՏԱԿԱՆ ԿԱՇՎԵ ԵՐԵՍԱՄԱՍՈՎ , ՌԵՏԻՆԵ ԿՈՇԿԱՏԱԿՈՎ</t>
  </si>
  <si>
    <t>ԿԱՆԱՑԻ ԲԱՐՁՐԱԿՐՈՒՆԿ ԿՈՇԻԿ ԱՐՀԵՍՏԱԿԱՆ ԿԱՇՎԵ ԵՎ ՏԵՔՍՏԻԼԵ  ԵՐԵՍԱՄԱՍՈՎ , ՊՈԼԻՄԵՐԱՅԻՆ ԿՈՇԿԱՏԱԿՈՎ</t>
  </si>
  <si>
    <t>ԿԱՆԱՑԻ  ԿՈՇԻԿՆԵՐ ԲՆԱԿԱՆ ԿԱՇՎԵ  ԵՐԵՍԱՄԱՍՈՎ , ՌԵՏԻՆԵ ԿՈՇԿԱՏԱԿՈՎ</t>
  </si>
  <si>
    <t>ԿԱՆԱՑԻ ԲՈԿՈՏԻԿ  ՏԵՔՏՍԻԼԵ ԵՐԵՍԱՄԱՍՈՎ ՊՈԼԻՄԵՐԱՅԻՆ ԿՈՇԿԱՏԱԿՈՎ</t>
  </si>
  <si>
    <t>ԿԱՆԱՑԻ ԲԱՐՁՐԱԿՐՈՒՆԿ ԿՈՇԻԿ ԲՆԱԿԱՆ ԿԱՇՎԵ ԵՐԵՍԱՄԱՍՈՎ ՊՈԼԻՄԵՐԱՅԻՆ ԿՈՇԿԱՏԱԿՈՎ</t>
  </si>
  <si>
    <t>ԿԱՆԱՑԻ ԲՈԿՈՏԻԿՆԵՐ ԱՐՀԵՍՏԱԿԱՆ ԿԱՇՎԵ  ԵՐԵՍԱՄԱՍՈՎ , ՊՈԼԻՄԵՐԱՅԻՆ ԿՈՇԿԱՏԱԿՈՎ</t>
  </si>
  <si>
    <t>ԿԱՆԱՑԻ ԲԱՐՁՐԱԿՐՈՒՆԿ ԿՈՇԻԿՆԵՐ ԱՐՀԵՍՏԱԿԱՆ ԿԱՇՎԵ ԵՐԵՍԱՄԱՍՈՎ , ՌԵՏԻՆԵ ԿՈՇԿԱՏԱԿՈՎ</t>
  </si>
  <si>
    <t>ԿԱՆԱՑԻ ԲՈԿՈՏԻԿՆԵՐ  ՏԵՔՏՍԻԼԵ ԵՐԵՍԱՄԱՍՈՎ ՌԵՏԻՆԵ ԿՈՇԿԱՏԱԿՈՎ</t>
  </si>
  <si>
    <t>ԿԱՆԱՑԻ  ԿՈՇԻԿ ԱՐՀԵՍՏԱԿԱՆ ԿԱՇՎԵ ԵՐԵՍԱՄԱՍՈՎ , ՌԵՏԻՆԵ ԿՈՇԿԱՏԱԿՈՎ</t>
  </si>
  <si>
    <t>ԿԱՆԱՑԻ ՍՊՈՐՏԱՅԻՆ ՈՃԻ  ԿՈՇԻԿ  ՏԵՔՏՍԻԼԵ ԵՐԵՍԱՄԱՍՈՎ ՊՈԼԻՄԵՐԱՅԻՆ ԿՈՇԿԱՏԱԿՈՎ</t>
  </si>
  <si>
    <t>ԿԱՆԱՑԻ ԲՈԿՈՏԻԿ ԱՐՀԵՍՏԱԿԱՆ ԿԱՇՎԵ ԵՐԵՍԱՄԱՍՈՎ , ՊՈԼԻՄԵՐԱՅԻՆ ԿՈՇԿԱՏԱԿՈՎ</t>
  </si>
  <si>
    <t>ԿԱՆԱՑԻ ԲՈԿՈՏԻԿ ԲՆԱԿԱՆ ԿԱՇՎԵ ԵՐԵՍԱՄԱՍՈՎ , ՊՈԼԻՄԵՐԱՅԻՆ ԿՈՇԿԱՏԱԿՈՎ</t>
  </si>
  <si>
    <t>ԱՂՋԿԱ  ԿՈՇԻԿ ԲՆԱԿԱՆ ԿԱՇՎԵ ԵՐԵՍԱՄԱՍՈՎ , ՊՈԼԻՄԵՐԱՅԻՆ ԿՈՇԿԱՏԱԿՈՎ ՄԻՆՉԵՎ 24ՍՄ ՆԵՐԲԱՆԻ ԵՐԿԱՐՈՒԹՅԱՄԲ</t>
  </si>
  <si>
    <t>ԿԱՆԱՑԻ ԲԱՐՁՐԱԿՐՈՒՆԿ ԿՈՇԻԿՆԵՐ ԲՆԱԿԱՆ ԿԱՇՎԵ ԵՐԵՍԱՄԱՍՈՎ ՌԵՏԻՆԵ ԿՈՇԿԱՏԱԿՈՎ</t>
  </si>
  <si>
    <t>ԿԱՆԱՑԻ ՃՏՔԱՎՈՐ ԿՈՇԻԿ  ՏԵՔՏՍԻԼԵ ԵՐԵՍԱՄԱՍՈՎ ՊՈԼԻՄԵՐԱՅԻՆ ԿՈՇԿԱՏԱԿՈՎ</t>
  </si>
  <si>
    <t>ԿԱՆԱՑԻ ԲՈԿՈՏԻԿ  ՏԵՔՏՍԻԼԵ ԵՐԵՍԱՄԱՍՈՎ ՌԵՏԻՆԵ ԿՈՇԿԱՏԱԿՈՎ</t>
  </si>
  <si>
    <t>ԿԱՆԱՑԻ ՍՊՈՐՏԱՅԻՆ ՈՃԻ  ԿՈՇԻԿ  ՏԵՔՏՍԻԼԵ ԵՐԵՍԱՄԱՍՈՎ ՌԵՏԻՆԵ ԿՈՇԿԱՏԱԿՈՎ</t>
  </si>
  <si>
    <t xml:space="preserve">ՏՂԱՄԱՐԴՈՒ ԵՎ ՏՂԱՅԻ  ՏԱԲԱՏՆԵՐ ԲՐԴԵ ՄԱՆՎԱԾՔԻՑ  </t>
  </si>
  <si>
    <t>ՏՂԱՄԱՐԴՈՒ ՏԱԲԱՏ ՍԻՆԹԵՏԻԿ ԹԵԼԵՐԻՑ</t>
  </si>
  <si>
    <t>ԿԱՆԱՑԻ ՍՎԻՏՐԵՐ  ԲԱՄԲԱԿԵ ԱՆՎԱԾՔԻՑ</t>
  </si>
  <si>
    <t xml:space="preserve">ԿԱՆԱՑԻ  ԲԱՃԿՈՆՆԵՐ ՔԻՄԻԱԿԱՆ ԹԵԼԵՐԻՑ   </t>
  </si>
  <si>
    <t xml:space="preserve">ԿԱՆԱՑԻ ԲԱՃԿՈՆՆԵՐ ՔԻՄԻԱԿԱՆ ԹԵԼԵՐԻՑ    </t>
  </si>
  <si>
    <t>ՏՂԱՄԱՐԴՈՒ ԵՎ ՏՂԱՅԻ ՎԵՐՆԱՇԱՊԻԿՆԵՐ ՍԻՆԹԵՏԻԿ ԹԵԼԵՐԻՑ</t>
  </si>
  <si>
    <t xml:space="preserve">ԿԱՆԱՑԻ ԲԱՃԿՈՆ ՔԻՄԻԱԿԱՆ ԹԵԼԵՐԻՑ    </t>
  </si>
  <si>
    <t>ԿԱՆԱՑԻ  ԺԻԼԵՏՆԵՐ ՔԻՄԱԿԱՆ ԹԵԼԵՐԻՑ</t>
  </si>
  <si>
    <t xml:space="preserve">ԿԱՆԱՑԻ ԱՆԹԵՎ ԲԱՃԿՈՆ ՔԻՄԻԱԿԱՆ ԹԵԼԵՐԻՑ   </t>
  </si>
  <si>
    <t xml:space="preserve">ԿԱՆԱՑԻ ՎԵՐԱՐԿՈՒ-ԹՐԵՆՉ ՔԻՄԻԱԿԱՆ ԹԵԼԵՐԻՑ </t>
  </si>
  <si>
    <t>ԿԱՆԱՑԻ ԵՎ ԱՂՋԿԱ ՀՈՒԴԻՆԵՐ ԲԱՄԲԱԿԵ ՄԱՆՎԱԾՔԻՑ</t>
  </si>
  <si>
    <t xml:space="preserve">ՏՂԱՄԱՐԴՈՒ ԱՆՋՐԱՆՑԻԿ  ՎԵՐԱՐԿՈՒ ԲԱՄԲԱԿԵ ՄԱՆՎԱԾՔԻՑ  </t>
  </si>
  <si>
    <t xml:space="preserve">ՏՂԱՄԱՐԴՈՒ ՍՎԻՏԵՐ ԲՐԴԵ ՄԱՆՎԱԾՔԻՑ </t>
  </si>
  <si>
    <t>ՏՂԱՅԻ ՏԱԲԱՏՆԵՐ ՍԻՆԹԵՏԻԿ ԹԵԼԵՐԻՑ</t>
  </si>
  <si>
    <t xml:space="preserve">ԿԱՆԱՑԻ  ՎԵՐԱՐԿՈՒ -ԹՐԵՆՉ ՔԻՄԻԱԿԱՆ ԹԵԼԵՐԻՑ   </t>
  </si>
  <si>
    <t>ԿԱՆԱՑԻ ԵՎ ԱՂՋԿԱ ՎԵՐՆԱՇԱՊԻԿ ՔԻՄԱԿԱՆ ԹԵԼԵՐԻՑ</t>
  </si>
  <si>
    <t xml:space="preserve">ԿԱՆԱՑԻ ՎԵՐԱՐԿՈՒՆԵՐ ՔԻՄԻԱԿԱՆ ԹԵԼԵՐԻՑ </t>
  </si>
  <si>
    <t>ԿԱՆԱՑԻ  ՀՈՒԴԻՆԵՐ  ՔԻՄԻԱԿԱՆ ԹԵԼԵՐԻՑ</t>
  </si>
  <si>
    <t xml:space="preserve">ԿԱՆԱՑԻ  ԵՐԿԱՐԱԹԵՎ ՇԱՊԻԿՆԵՐ ՔԻՄԻԱԿԱՆ ԹԵԼԵՐԻՑ </t>
  </si>
  <si>
    <t>ԿԱՆԱՑԻ ՎԱՐՏԻՔՆԵՐ ԲԱՄԲԱԿԵ ՄԱՆՎԱԾՔԻՑ  ՀԱՎԱՔԱԾՈՒ  3 ՀԱՏԻՑ</t>
  </si>
  <si>
    <t>ԿԱՆԱՑԻ ՎԱՐՏԻՔ ԲԱՄԲԱԿԵ ՄԱՆՎԱԾՔԻՑ</t>
  </si>
  <si>
    <t xml:space="preserve">ԱՂՋԿԱ ԿՈՇԻԿ ԱՐՀԵՍՏԱԿԱՆ  ԿԱՇՎԵ  ԵՐԵՍԱՄԱՍՈՎ , ՌԵՏԻՆԵ ԿՈՇԿԱՏԱԿՈՎ ՄԻՆՉԵՎ  24ՍՄ  ՆԵՐԲԱՆԻ ԵՐԿԱՐՈՒԹՅԱՄԲ  </t>
  </si>
  <si>
    <t>ԿԱՆԱՑԻ ԵՐԿԱՐԱՃԻՏ ԿՈՇԻԿ ԱՐՀԵՍՏԱԿԱՆ ԿԱՇՎԵ ԵՐԵՍԱՄԱՍՈՎ , ՌԵՏԻՆԵ ԿՈՇԿԱՏԱԿՈՎ</t>
  </si>
  <si>
    <t>ԿԱՆԱՑԻ ԵՎ ԱՂՋԿԱ  ԺԱԿԵՏՆԵՐ ՍԻՆԹԵՏԻԿ ԹԵԼԵՐԻՑ</t>
  </si>
  <si>
    <t>ԿԱՆԱՑԻ  ԳԻՇԵՐԱԶԳԵՍՏ ՏԱԲԱՏ ԲԱՄԲԱԿԵ ՄԱՆՎԱԾՔԻՑ</t>
  </si>
  <si>
    <t xml:space="preserve">ՏՂԱ ԵՐԵԽԱՅԻ ՇԱՊԻԿ ԲԱՄԲԱԿԵ ՄԱՆՎԱԾՔԻՑ  ՄԻՆՉԵՎ 86 ՍՄ ՀԱՍԱԿ ՈՒՆԵՑՈՂ  </t>
  </si>
  <si>
    <t xml:space="preserve">ՏՂԱՅԻ  ԳԻՇԵՐԱԶԳԵՍՏ ԲԱՄԲԱԿԵ ՄԱՆՎԱԾՔԻՑ   </t>
  </si>
  <si>
    <t>ՏՂԱՅԻ ԵՐԿԱՐԱԹԵՎ  ՇԱՊԻԿՆԵՐ  ԲԱՄԲԱԿԵ ՄԱՆՎԱԾՔԻՑ</t>
  </si>
  <si>
    <t>ԿԱՆԱՑԻ ԿԻՍԱՇՐՋԱԶԳԵՍՏՆԵՐ ԱՅԼ ՄԱՆԱԾԱԳՈՐԾԱԿԱՆ ՆՅՈՒԹԵՐԻՑ</t>
  </si>
  <si>
    <t>ԿԱՆԱՑԻ  ՎԵՐՆԱՇԱՊԻԿՆԵՐ ԱՅԼ ՄԱՆԱԾԱԳՈՐԾԱԿԱՆ ՆՅՈՒԹԵՐԻՑ</t>
  </si>
  <si>
    <t>ԿԱՆԱՑԻ ԵՎ ԱՂՋԿԱ ՇՐՋԱԶԳԵՍՏՆԵՐ  ԱՅԼ ՄԱՆԱԾԱԳՈՐԾԱԿԱՆ ՆՅՈՒԹԵՐԻՑ</t>
  </si>
  <si>
    <t xml:space="preserve">ԿԱՆԱՑԻ ԳԻՇԵՐԱԶԳԵՍՏՆԵՐ  ՔԻՄԻԱԿԱՆ ԹԵԼԵՐԻՑ </t>
  </si>
  <si>
    <t>ԿԱՆԱՑԻ ԵՐԿԱՐԱԹԵՎ ՇԱՊԻԿ ԱՅԼ ՄԱՆԱԾԱԳՈՐԾԱԿԱՆ ՆՅՈՒԹԵՐԻՑ</t>
  </si>
  <si>
    <t>ԿԱՆԱՑԻ ԵՎ ԱՂՋԿԱ ԺԻԼԵՏՆԵՐ ԲԱՄԲԱԿԵ  ՄԱՆՎԱԾՔԻՑ</t>
  </si>
  <si>
    <t>ՏՂԱՄԱՐԴՈՒ ԵՐԿԱՐԱԹԵՎ  ՇԱՊԻԿՆԵՐ  ԲԱՄԲԱԿԵ ՄԱՆՎԱԾՔԻՑ</t>
  </si>
  <si>
    <t>ԿԱՆԱՑԻ ՇԱՊԻԿ ԲԱՄԲԱԿԵ ՄԱՆՎԱԾՔԻՑ</t>
  </si>
  <si>
    <t xml:space="preserve">ՏՂԱՅԻ ԵՐԿԱՐԱԹԵՎ ՇԱՊԻԿ ՔԻՄԻԱԿԱՆ ԹԵԼԵՐԻՑ </t>
  </si>
  <si>
    <t xml:space="preserve">ԿԱՆԱՑԻ ԺԻԼԵՏ ԱՅԼ ՄԱՆԱԾԱԳՈՐԾԱԿԱՆ ՆՅՈՒԹԵՐԻՑ </t>
  </si>
  <si>
    <t>ԿԱՆԱՑԻ  ՍՎԻՏԵՐ-ՎՈԴՈԼԱԶԿԱ  ԲԱՄԲԱԿԵ ԱՆՎԱԾՔԻՑ</t>
  </si>
  <si>
    <t>ՏՂԱՅԻ  ՏԱԲԱՏ  ԻՐ ՇԱՊԻԿՈՎ  ԲԱՄԲԱԿԵ ՄԱՆՎԱԾՔԻՑ</t>
  </si>
  <si>
    <t xml:space="preserve">ԿԱՆԱՑԻ ԱՆՋՐԱՆՑԻԿ ՎԵՐԱՐԿՈՒՆԵՐ ՔԻՄԻԱԿԱՆ ԹԵԼԵՐԻՑ </t>
  </si>
  <si>
    <t xml:space="preserve">ԿԱՆԱՑԻ ԱՆՋՐԱՆՑԻԿ ՎԵՐԱՐԿՈՒ ՔԻՄԻԱԿԱՆ ԹԵԼԵՐԻՑ </t>
  </si>
  <si>
    <t xml:space="preserve">ԿԱՆԱՑԻ ՏՈՊ-ՇԱՊԻԿՆԵՐ ՔԻՄԻԱԿԱՆ ԹԵԼԵՐԻՑ </t>
  </si>
  <si>
    <t>ՏՂԱՄԱՐԴՈՒ ԵՎ ՏՂԱՅԻ ՇՈՐՏԵՐ ՍԻՆԹԵՏԻԿ ԹԵԼԵՐԻՑ</t>
  </si>
  <si>
    <t xml:space="preserve">ԿԱՆԱՑԻ ԲԼՈՒԶՆԵՐ ԲԱՄԲԱԿԵ ՄԱՆՎԱԾՔԻՑ </t>
  </si>
  <si>
    <t xml:space="preserve">ԿԱՆԱՑԻ ՏԱԲԱՏՆԵՐ ԱՅԼ ՄԱՆԱԾԱԳՈՐԾԱԿԱՆ ՆՅՈՒԹԵՐԻՑ    </t>
  </si>
  <si>
    <t>ԿԱՆԱՑԻ ՊԻՋԱԿ ԱՅԼ ՄԱՆԱԾԱԳՈՐԾԱԿԱՆ ՆՅՈՒԹԵՐԻՑ</t>
  </si>
  <si>
    <t>ԿԱՆԱՑԻ ԿԱՐԴԻԳԱՆ ԱՅԼ ՄԱՆԱԾԱԳՈՐԾԱԿԱՆ ՆՅՈՒԹԵՐԻՑ</t>
  </si>
  <si>
    <t xml:space="preserve">ԿԱՆԱՑԻ ՇՈՐՏ ԱՅԼ ՄԱՆԱԾԱԳՈՐԾԱԿԱՆ ՆՅՈՒԹԵՐԻՑ </t>
  </si>
  <si>
    <t>ԿԱՆԱՑԻ  ՇՐՋԱԶԳԵՍ ԲԱՄԲԱԿԵ ՄԱՆՎԱԾՔԻՑ</t>
  </si>
  <si>
    <t xml:space="preserve">ԿԱՆԱՑԻ ԳՈՏԻՆԵՐ ԱՐՀԵՍՏԱԿԱՆ  ԿԱՇՎԻՑ </t>
  </si>
  <si>
    <t xml:space="preserve">ԿԱՆԱՑԻ ՏՈՊ-ՇԱՊԻԿ ՔԻՄԻԱԿԱՆ ԹԵԼԵՐԻՑ </t>
  </si>
  <si>
    <t>ԿԱՆԱՑԻ ՊԱՅՈՒՍԱԿ ԿՈՍՄԵՏԻԿԱՅԻ ՀԱՄԱՐ ՊԼ․ ԹԵՐԹԵՐԻՑ</t>
  </si>
  <si>
    <t xml:space="preserve">ԿԱՆԱՑԻ ԴՐԱՄԱՊԱՆԱԿ ԱՐՀԵՍՏԱԿԱՆ ԿԱՇՎԻՑ </t>
  </si>
  <si>
    <t>ԿԱՆԱՑԻ ԳԼԽԱԴԻՐ (ԱԲԱԴՈԿ) ԲԱՄԲԱԿԵ ՄԱՆՎԱԾՔԻՑ ՀԱՎԱՔԱԾՈՒ 2 ԿՏՈՐԻՑ</t>
  </si>
  <si>
    <t>ԿԱՆԱՑԻ  ԼՈՂԱԶԳԵՍՏՆԵՐ ՍԻՆԹԵՏԻԿ ԹԵԼԵՐԻՑ ՀԱՎԱՔԱԾՈՒ 2 ՀԱՏԻՑ</t>
  </si>
  <si>
    <t xml:space="preserve">ՏՂԱՄԱՐԴՈՒ ԲԱՃԿՈՆ ԲՆԱԿԱՆ  ԿԱՇՎԻՑ </t>
  </si>
  <si>
    <t xml:space="preserve">ԿԱՆԱՑԻ ԳՈՒԼՊԱՆԵՐ ԲԱՄԲԱԿԵ ՄԱՆՎԱԾՔԻՑ </t>
  </si>
  <si>
    <t xml:space="preserve">ՏՂԱՅԻ ՊԱՅՈՒՍԱԿՆԵՐ ԱՐՀԵՍՏԱԿԱՆ ԿԱՇՎԻՑ </t>
  </si>
  <si>
    <t xml:space="preserve">ԿԱՆԱՑԻ ՇՈՐՏԵՐ ԱՅԼ ՄԱՆԱԾԱԳՈՐԾԱԿԱՆ ՆՅՈՒԹԵՐԻՑ </t>
  </si>
  <si>
    <t>ԱՂՋԿԱ ԳԼԽԱՐԿ ԾՂՈՏԻՑ</t>
  </si>
  <si>
    <t>ԿԱՆԱՑ ՊԱՅՈՒՍԱԿ  ԾՂՈՏԵ</t>
  </si>
  <si>
    <t>ԿԱՆԱՑԻ  ՏՈՊ-ՇԱՊԻԿ  ԲԱՄԲԱԿԵ ՄԱՆՎԱԾՔԻՑ</t>
  </si>
  <si>
    <t>ԿԱՆԱՑԻ ԵՎ ԱՂՋԿԱ ԳԼԽԱՐԿՆԵՐ ՔԻՄԻԱԿԱՆ ԹԵԼԵՐԻՑ</t>
  </si>
  <si>
    <t>ԿԱՆԱՑԻ ԵՎ ԱՂՋԿԱ ԿԻՍԱՇՐՋԱԶԳԵՍՏՆԵՐ ԲԱՄԲԱԿԵ ՄԱՆՎԱԾՔԻՑ</t>
  </si>
  <si>
    <t>ԿԱՆԱՑԻ  ՎԱՐՏԻՔՆԵՐ ՍԻՆԹԵՏԻԿ ԹԵԼԵՐԻՑ</t>
  </si>
  <si>
    <t xml:space="preserve">ԿԱՆԱՑԻ  ՀՈՂԱԹԱՓ ՌԵՏԻՆԵ ԵՐԵՍԱՄԱՍՈՎ , ՌԵՏԻՆԵ ԿՈՇԿԱՏԱԿՈՎ     </t>
  </si>
  <si>
    <t>ԿԱՆԱՑԻ ՀՈՂԱԹԱՓ ՏԵՔՍՏԻԼԵ</t>
  </si>
  <si>
    <t xml:space="preserve">ԿԱՆԱՑԻ ՀՈՂԱԹԱՓ ԲՆԱԿԱՆ ԿԱՇՎԵ ԵՐԵՍԱՄԱՍՈՎ , ՊՈԼԻՄԵՐԱՅԻՆ ԿՈՇԿԱՏԱԿՈՎ </t>
  </si>
  <si>
    <t>ԿԱՆԱՑԻ ՍՊՈՐՏԱՅԻՆ ՈՃԻ  ԿՈՇԻԿ ԲՆԱԿԱՆ ԿԱՇՎԵ ԵՐԵՍԱՄԱՍՈՎ , ՊՈԼԻՄԵՐԱՅԻՆ ԿՈՇԿԱՏԱԿՈՎ</t>
  </si>
  <si>
    <t>ԿԱՆԱՑԻ  ԿՈՇԻԿՆԵՐ ԲՆԱԿԱՆ ԿԱՇՎԵ ԵՐԵՍԱՄԱՍՈՎ , ՊՈԼԻՄԵՐԱՅԻՆ ԿՈՇԿԱՏԱԿՈՎ</t>
  </si>
  <si>
    <t>ԿԱՆԱՑԻ ՀՈՂԱԹԱՓԵՐ ՏԵՔՍՏԻԼԵ ԵՐԵՍԱՄԱՍՈՎ , ՊՈԼԻՄԵՐԱՅԻՆ ԿՈՇԿԱՏՈՎ</t>
  </si>
  <si>
    <t xml:space="preserve">ԿԱՆԱՑԻ ՀՈՂԱԹԱՓ ՌԵՏԻՆԵ ԵՐԵՍԱՄԱՍՈՎ , ՌԵՏԻՆԵ ԿՈՇԿԱՏԱԿՈՎ     </t>
  </si>
  <si>
    <t>ԿԱՆԱՑԻ ՍՊՈՐՏԱՅԻՆ ՈՃԻ ԿՈՇԻԿ ԱՐՀԵՍՏԱԿԱՆ ԿԱՇՎԵ ԵՐԵՍԱՄԱՍՈՎ , ՊՈԼԻՄԵՐԱՅԻՆ ԿՈՇԿԱՏԱԿՈՎ</t>
  </si>
  <si>
    <t>ԿԱՆԱՑԻ  ՃՏՔԱՎՈՐ ԿՈՇԻԿ ԱՐՀԵՍՏԱԿԱՆ ԿԱՇՎԵ ԵՐԵՍԱՄԱՍՈՎ , ՊՈԼԻՄԵՐԱՅԻՆ ԿՈՇԿԱՏԱԿՈՎ</t>
  </si>
  <si>
    <t>ԿԱՆԱՑԻ  ԿՈՇԻԿ ԱՐՀԵՍՏԱԿԱՆ ԿԱՇՎԵ ԵՐԵՍԱՄԱՍՈՎ , ՊՈԼԻՄԵՐԱՅԻՆ ԿՈՇԿԱՏԱԿՈՎ</t>
  </si>
  <si>
    <t>ԿԱՆԱՑԻ ԲԱՐՁՐԱԿՐՈՒՆԿ ԿՈՇԻԿ ԲՆԱԿԱՆ ԿԱՇՎԵ ԵՐԵՍԱՄԱՍՈՎ ՌԵՏԻՆԵ ԿՈՇԿԱՏԱԿՈՎ</t>
  </si>
  <si>
    <t>ԿԱՆԱՑԻ  ԿՈՇԻԿՆԵՐ ԱՐՀԵՍՏԱԿԱՆ ԿԱՇՎԵ ԵՐԵՍԱՄԱՍՈՎ , ՌԵՏԻՆԵ ԿՈՇԿԱՏԱԿՈՎ</t>
  </si>
  <si>
    <t>ԿԱՆԱՑԻ  ԿՈՇԻԿ ԲՆԱԿԱՆ ԿԱՇՎԵ ԵՐԵՍԱՄԱՍՈՎ , ՊՈԼԻՄԵՐԱՅԻՆ ԿՈՇԿԱՏԱԿՈՎ</t>
  </si>
  <si>
    <t xml:space="preserve">ԿԱՆԱՑԻ   ԿՈՇԻԿ ՏԵՔՍԻԼԵ ԵՐԵՍԱՄԱՍՈՎ ՊՈԼԻՄԵՐԱՅԻՆ ԿՈՇԿԱՏԱԿՈՎ </t>
  </si>
  <si>
    <t>ԿԱՆԱՑԻ  ՃՏՔԱՎՈՐ ԿՈՇԻԿ ԲՆԱԿԱՆ ԿԱՇՎԵ ԵՐԵՍԱՄԱՍՈՎ , ՊՈԼԻՄԵՐԱՅԻՆ ԿՈՇԿԱՏԱԿՈՎ</t>
  </si>
  <si>
    <t>ԿԱՆԱՑԻ ԲԱՐՁՐԱԿՐՈՒՆԿ ԿՈՇԻԿ ԱՐՀԵՍՏԱԿԱՆ ԿԱՇՎԵ ԵՐԵՍԱՄԱՍՈՎ , ՊՈԼԻՄԵՐԱՅԻՆ ԿՈՇԿԱՏԱԿՈՎ</t>
  </si>
  <si>
    <t>ԿԱՆԱՑԻ ԲՈԿՈՏԻԿՆԵՐ ԲՆԱԿԱՆ ԿԱՇՎԵ ԵՎ ՏԵՔՍՏԻԼԵ ԵՐԵՍԱՄԱՍՈՎ , ՊՈԼԻՄԵՐԱՅԻՆ ԿՈՇԿԱՏԱԿՈՎ</t>
  </si>
  <si>
    <t xml:space="preserve">ԿԱՆԱՑԻ ՍՊՈՐՏԱՅԻՆ ՈՃԻ  ԿՈՇԻԿ ՏԵՔՍԻԼԵ ԵՐԵՍԱՄԱՍՈՎ ՊՈԼԻՄԵՐԱՅԻՆ ԿՈՇԿԱՏԱԿՈՎ </t>
  </si>
  <si>
    <t xml:space="preserve">ԿԱՆԱՑԻ ՀՈՂԱԹԱՓ ԲՆԱԿԱՆ ԿԱՇՎԵ ԵՐԵՍԱՄԱՍՈՎ , ՌԵՏԻՆԵ ԿՈՇԿԱՏԱԿՈՎ </t>
  </si>
  <si>
    <t>ԿԱՆԱՑԻ ԲԱՐՁՐԱԿՐՈՒՆԿ ԿՈՇԻԿ ԱՐՀԵՍՏԱԿԱՆ ԿԱՇՎԵ ԵՎ ԾՂՈՏԵ ԵՐԵՍԱՄԱՍՈՎ , ՌԵՏԻՆԵ ԿՈՇԿԱՏԱԿՈՎ</t>
  </si>
  <si>
    <t xml:space="preserve">ԿԱՆԱՑԻ ԲԱՐՁՐԱԿՐՈՒՆԿ  ԿՈՇԻԿ ՏԵՔՍԻԼԵ ԵՎ ԿԱՇՎԵ ԵՐԵՍԱՄԱՍՈՎ ՊՈԼԻՄԵՐԱՅԻՆ ԿՈՇԿԱՏԱԿՈՎ </t>
  </si>
  <si>
    <t>ՏՂԱՄԱՐԴՈՒ  ԿԱՐԴԻԳԱՆ  ՔԻՄԻԱԿԱՆ ԹԵԼԵՐԻՑ</t>
  </si>
  <si>
    <t>սպորտ կիսաճտքավոր</t>
  </si>
  <si>
    <t>տոպ+գլխարկ</t>
  </si>
  <si>
    <t>սվիտեր վդ․</t>
  </si>
  <si>
    <t>վարտիկ սեթ 3հատ</t>
  </si>
  <si>
    <t>շապիկ+տաբատ</t>
  </si>
  <si>
    <t>շորտ սեթ 3 հատ</t>
  </si>
  <si>
    <t>շորտ ջինսե</t>
  </si>
  <si>
    <t>սրբիչ</t>
  </si>
  <si>
    <t>Ժիլետ+Տաբատ</t>
  </si>
  <si>
    <t>գոգնոց</t>
  </si>
  <si>
    <t>գուլպա 2զույգ</t>
  </si>
  <si>
    <t>վարտիկ</t>
  </si>
  <si>
    <t>շապիկ+շորտ</t>
  </si>
  <si>
    <t>սրբիչ ծովային</t>
  </si>
  <si>
    <t>գիշերազգեստ տաբատ+շապիկ</t>
  </si>
  <si>
    <t>Ժակետ+տաբատ</t>
  </si>
  <si>
    <t>վարտիկ 2 հատ սեթ</t>
  </si>
  <si>
    <t>շորտ+վերնաշապիկ</t>
  </si>
  <si>
    <t>գիշերային զգեստ</t>
  </si>
  <si>
    <t>ժակետ+շապիկ</t>
  </si>
  <si>
    <t>բոդի+գլխարկ+գոգնոց</t>
  </si>
  <si>
    <t>սառաֆան</t>
  </si>
  <si>
    <t>բոդի 2հատ սեթ</t>
  </si>
  <si>
    <t>տաբատ 2հատ սեթ</t>
  </si>
  <si>
    <t>շապիկ  2հատ սեթ</t>
  </si>
  <si>
    <t>շապիկ երկարաթև 2 հատ</t>
  </si>
  <si>
    <t>գլխարկ+գոգնոց+կոմբինեզոն</t>
  </si>
  <si>
    <t>մազակալ</t>
  </si>
  <si>
    <t>կոշիկ գործվածք</t>
  </si>
  <si>
    <t>վերնաշապիկ+շորտ</t>
  </si>
  <si>
    <t>սպորտային կոշիկ</t>
  </si>
  <si>
    <t>ճտքավոր կոշիկ</t>
  </si>
  <si>
    <t>ներդիր</t>
  </si>
  <si>
    <t>մանկական հավաքածու</t>
  </si>
  <si>
    <t>խալաթ</t>
  </si>
  <si>
    <t>մանկական հավաքածու 4սեթ</t>
  </si>
  <si>
    <t>մանկական հավաքածու 2սեթ</t>
  </si>
  <si>
    <t>մանկական հավաքածու սեթ</t>
  </si>
  <si>
    <t>ԱԲԱԴՈԿ</t>
  </si>
  <si>
    <t>ՇԱՊԻԿ կարճ</t>
  </si>
  <si>
    <t>երկարաթև ՇԱՊԻԿ</t>
  </si>
  <si>
    <t>լվացքի ցանց</t>
  </si>
  <si>
    <t>վզնոց</t>
  </si>
  <si>
    <t>սաբոկ</t>
  </si>
  <si>
    <t>անթև բաճկոն</t>
  </si>
  <si>
    <t>թրենչ</t>
  </si>
  <si>
    <t>պլաշ</t>
  </si>
  <si>
    <t>երկարաճիտ կոշիկ</t>
  </si>
  <si>
    <t>շրջազգեստ</t>
  </si>
  <si>
    <t>վերնաշապիկ երկարաթև</t>
  </si>
  <si>
    <t>շապիկ կարճ</t>
  </si>
  <si>
    <t>գիշերանոց</t>
  </si>
  <si>
    <t>բոդի լողազգեստ</t>
  </si>
  <si>
    <t>աբադոկ 2 կտոր</t>
  </si>
  <si>
    <t>ՇԱՊԻԿ</t>
  </si>
  <si>
    <t>Բլուզ կարճ</t>
  </si>
  <si>
    <t>երկարաթև Բլուզ</t>
  </si>
  <si>
    <t>կարճաթև շապիկ</t>
  </si>
  <si>
    <t>սաբո</t>
  </si>
  <si>
    <t>կեդ</t>
  </si>
  <si>
    <t>տոնիկա</t>
  </si>
  <si>
    <t>տղա</t>
  </si>
  <si>
    <t>նորածին տղա</t>
  </si>
  <si>
    <t>նորածին աղջկա</t>
  </si>
  <si>
    <t>unisex</t>
  </si>
  <si>
    <t xml:space="preserve"> նորածին աղջկա</t>
  </si>
  <si>
    <t>LD</t>
  </si>
  <si>
    <t>LILY &amp; DAN</t>
  </si>
  <si>
    <t>OLTRE</t>
  </si>
  <si>
    <t>3M LILY &amp; DAN</t>
  </si>
  <si>
    <t>GRANE</t>
  </si>
  <si>
    <t>UP2</t>
  </si>
  <si>
    <t>ALDY</t>
  </si>
  <si>
    <t>ADVENTURIDGE</t>
  </si>
  <si>
    <t>unknown</t>
  </si>
  <si>
    <t>UP</t>
  </si>
  <si>
    <t>TOP CROFT</t>
  </si>
  <si>
    <t>SPRIT</t>
  </si>
  <si>
    <t>OBSEL</t>
  </si>
  <si>
    <t>ROMEO GIGLI</t>
  </si>
  <si>
    <t>LAURA BIAGIOTTI</t>
  </si>
  <si>
    <t>ESTRADA</t>
  </si>
  <si>
    <t>MARINA SEVAL</t>
  </si>
  <si>
    <t>NIKOL WILD</t>
  </si>
  <si>
    <t>CASUAL SOFT DESIGN</t>
  </si>
  <si>
    <t>EXTRASOFT</t>
  </si>
  <si>
    <t>FIGLIO</t>
  </si>
  <si>
    <t>DE FONSELA</t>
  </si>
  <si>
    <t>B4 NOVI</t>
  </si>
  <si>
    <t>COTTON BELT</t>
  </si>
  <si>
    <t>MOTIVI</t>
  </si>
  <si>
    <t>FREERAS</t>
  </si>
  <si>
    <t>CARRERA</t>
  </si>
  <si>
    <t>ENRICO COVERI</t>
  </si>
  <si>
    <t>PATRIZIA</t>
  </si>
  <si>
    <t>SOLO SOPRANI</t>
  </si>
  <si>
    <t>EAZZERA</t>
  </si>
  <si>
    <t>ISISCO</t>
  </si>
  <si>
    <t>PRENDINI</t>
  </si>
  <si>
    <t>GAIAGOZGI</t>
  </si>
  <si>
    <t>DOLCEVITA</t>
  </si>
  <si>
    <t>CONTE OE FLORENCE</t>
  </si>
  <si>
    <t>LUMBERJACK</t>
  </si>
  <si>
    <t>NOVI</t>
  </si>
  <si>
    <t>MYANMAR</t>
  </si>
  <si>
    <t>LAUS</t>
  </si>
  <si>
    <t>PAKESTAN</t>
  </si>
  <si>
    <t>TUNIS</t>
  </si>
  <si>
    <t>SERBIA</t>
  </si>
  <si>
    <t>ռեզին, պոլիեսթեր</t>
  </si>
  <si>
    <t>72% ակրիլ, 24% պոլիեսթեր, 4% վիսկոզ</t>
  </si>
  <si>
    <t>76% պոլիեսթեր, 24% բամբակ</t>
  </si>
  <si>
    <t>53% պոլիեսթեր, 27% վիսկոզա</t>
  </si>
  <si>
    <t>55% պոլիամիդ, 45% բամբակ</t>
  </si>
  <si>
    <t>100% պոլիեսթեր</t>
  </si>
  <si>
    <t>100% ակրիլ</t>
  </si>
  <si>
    <t>100% բամբակ</t>
  </si>
  <si>
    <t>95% բամբակ, 5% էլաստան</t>
  </si>
  <si>
    <t>26% պոլիեսթեր, 70% բամբակ</t>
  </si>
  <si>
    <t>բամբակ/լիոն</t>
  </si>
  <si>
    <t>Պոլիէստեր</t>
  </si>
  <si>
    <t>լիոն</t>
  </si>
  <si>
    <t>լիոն/բամբակ</t>
  </si>
  <si>
    <t>լիոսել</t>
  </si>
  <si>
    <t>արհ. կաշի, տեքստիլ</t>
  </si>
  <si>
    <t>կտոր, տեքստիլ</t>
  </si>
  <si>
    <t>մետակ. կտորից ծածկույթ</t>
  </si>
  <si>
    <t>պոլիեսթեր-երկարթ</t>
  </si>
  <si>
    <t>արհ. կաշի, կտոր</t>
  </si>
  <si>
    <t>ռետին,կտոր արհեստական կաշվի համադ</t>
  </si>
  <si>
    <t>ռետին, կաշի, պոլիեսթեր</t>
  </si>
  <si>
    <t>բնական կաշի, պոլիուռետամ</t>
  </si>
  <si>
    <t>ռետին, կտոր համդ</t>
  </si>
  <si>
    <t>ռետին, կաշի, կտոր</t>
  </si>
  <si>
    <t>ռետին, կաշի</t>
  </si>
  <si>
    <t>ռետին, կտոր</t>
  </si>
  <si>
    <t>կաշի, կտոր</t>
  </si>
  <si>
    <t>կտոր, ռետին</t>
  </si>
  <si>
    <t>ռետին, կաշի, կտոր, պոլիեսթեր</t>
  </si>
  <si>
    <t>ռետին, կաշի, ռետին</t>
  </si>
  <si>
    <t>ռետին, կտոր, ռետին</t>
  </si>
  <si>
    <t>ռետին, կտոր, զամշ</t>
  </si>
  <si>
    <t>զամշ, պոլիեսթեր</t>
  </si>
  <si>
    <t>պոլիուռետամ, պոլիեսթեր</t>
  </si>
  <si>
    <t>բամբակ, կտոր, ռետին</t>
  </si>
  <si>
    <t>ռետին, կաշի, պոլիուռետամ</t>
  </si>
  <si>
    <t>արհեստական կաշի, ռետին</t>
  </si>
  <si>
    <t>կաշի, պոլիեսթեր</t>
  </si>
  <si>
    <t>կտոր, պոլիեսթեր</t>
  </si>
  <si>
    <t>ռետին, կտոր, կաշի</t>
  </si>
  <si>
    <t>ռետին, արհեստական կաշի</t>
  </si>
  <si>
    <t>տեքստիլ, պոլիեսթեր, պոլիուռետամ</t>
  </si>
  <si>
    <t>պոլիեսթեր, ռետին,տեքստիլ</t>
  </si>
  <si>
    <t>կտոր, արհեստական կաշի, ռետին</t>
  </si>
  <si>
    <t>տեքստիլ, պոլիեսթեր, ռետին</t>
  </si>
  <si>
    <t>ռետին, կտոր, ռեզին</t>
  </si>
  <si>
    <t>զամշ, ռետին</t>
  </si>
  <si>
    <t>արհեստական կաշի, պոլիեսթեր</t>
  </si>
  <si>
    <t xml:space="preserve"> պոլիեսթեր զամշ</t>
  </si>
  <si>
    <t>պոլիռետան, արհեստական կաշի</t>
  </si>
  <si>
    <t>զամշ, կտոր, պոլիռետան</t>
  </si>
  <si>
    <t>արհեստական կաշի, կտոր, պոլիռեզին</t>
  </si>
  <si>
    <t>արհեստական կաշի, ռեզին</t>
  </si>
  <si>
    <t>զամշ, պոլիռեզին</t>
  </si>
  <si>
    <t>տեքստիլ, պոլիեսթեր, պոլիռետին</t>
  </si>
  <si>
    <t>արհեստական կաշի, պոլիռետին</t>
  </si>
  <si>
    <t>ռեզին, կտոր, պոլիռետան</t>
  </si>
  <si>
    <t>պոլիռետան, ռեզին, կտոր</t>
  </si>
  <si>
    <t>ռեզին, կտոր, ռետին</t>
  </si>
  <si>
    <t>կտոր, պոլիեսթեր, պոլիռետան</t>
  </si>
  <si>
    <t>պոլիեսթեր, տեքստիլ, պոլիռետան</t>
  </si>
  <si>
    <t>պոլիեսթեր, պոլիռետան</t>
  </si>
  <si>
    <t>պոլիեսթեր, ռեզին</t>
  </si>
  <si>
    <t>արհեստական կաշի, պոլիռետան</t>
  </si>
  <si>
    <t>զամշ, պոլիռետան</t>
  </si>
  <si>
    <t>կաշի, պոլիռետան</t>
  </si>
  <si>
    <t>թեքստիլ, պոլիեսթեր, ռետին</t>
  </si>
  <si>
    <t>պոլիեսթեր, ռետին</t>
  </si>
  <si>
    <t>պոլիեսթեր, կտոր</t>
  </si>
  <si>
    <t>բամբակ 80%, պոլիեսթեր 17%</t>
  </si>
  <si>
    <t>48% վոզ, 17% ակրիլ, 25% պոլիեսթեր</t>
  </si>
  <si>
    <t>80% բամբակ, 20% պոլիեսթեր</t>
  </si>
  <si>
    <t>80% բամբակ, 17% ակրիլ</t>
  </si>
  <si>
    <t>60% պոլիեսթեր, 40% բամբակ</t>
  </si>
  <si>
    <t>բամբակ/պոլիեսթեր/վիսկոզ/</t>
  </si>
  <si>
    <t>պոլիեսթեր 50%, բամբակ 36%, վիսկոզ 13%</t>
  </si>
  <si>
    <t>բամբակ 85%, վարդ. 15%</t>
  </si>
  <si>
    <t>բամբակ 60%, 30% վիսկոզ</t>
  </si>
  <si>
    <t>բամբակ 88%, 12% պոլիեսթեր</t>
  </si>
  <si>
    <t>98% բամբակ</t>
  </si>
  <si>
    <t>բամբակ 98%</t>
  </si>
  <si>
    <t>բամբակ 97%</t>
  </si>
  <si>
    <t>բամբակ 99%</t>
  </si>
  <si>
    <t>բամբակ 40%, լեոն 25%, պոլիեսթեր 35%</t>
  </si>
  <si>
    <t>պոլիեսթեր 62%, բամբակ 36%</t>
  </si>
  <si>
    <t>89պոլիամիդ 11%Էլաստան</t>
  </si>
  <si>
    <t>81%պոլիամիդ14%ֆիբրամետալիկ 5%Էլաստան</t>
  </si>
  <si>
    <t>84%պոլիամիդ 16%Էլաստան</t>
  </si>
  <si>
    <t>90պոլիեսթեր 10%Էլաստան</t>
  </si>
  <si>
    <t>90%պոլիեսթեր 10%Էլաստան</t>
  </si>
  <si>
    <t>81%պոլիամիդ14%ֆիբրամետալիկ</t>
  </si>
  <si>
    <t>վիսկոզա</t>
  </si>
  <si>
    <t>մետաղ քարերով</t>
  </si>
  <si>
    <t>վրան Տեքստիլ, տակացու պոլիուրեթան</t>
  </si>
  <si>
    <t>վրան վրան Տեքստիլ, քար, տակացու էթիլեն վինիլացետատ</t>
  </si>
  <si>
    <t>վրան կաշի, տակացու ռետին</t>
  </si>
  <si>
    <t>վրան կաշի, տակացու պոլիուրեթան</t>
  </si>
  <si>
    <t>վրան կաշի, տակացու էթիլեն վինիլացետատ</t>
  </si>
  <si>
    <t>վրան կաշի,տակացու պոլիուրեթան</t>
  </si>
  <si>
    <t>վրան արհեստական կաշի, տակացու պոլիուրեթան</t>
  </si>
  <si>
    <t>վրան Տեքստիլ, տակացու ռետին</t>
  </si>
  <si>
    <t>վրան արհեստական կաշի,քար, տակացու ռետին</t>
  </si>
  <si>
    <t>վրան արհեստական կաշի, Տեքստիլ, տակացու պոլիուրեթան</t>
  </si>
  <si>
    <t>վրան Տեքստիլ,քար, տակացու պոլիուրեթան</t>
  </si>
  <si>
    <t xml:space="preserve"> տակացու պոլիուրեթան, քար, վրան կաշի</t>
  </si>
  <si>
    <t>վրան արհեստական կաշի, քար, տակացու ռետին</t>
  </si>
  <si>
    <t>վրան կաշի,տակացու ռետին</t>
  </si>
  <si>
    <t>վրան կաշի,տակացու  պոլիուրեթան</t>
  </si>
  <si>
    <t>վրան արհեստական կաշի, տակացու ռետին</t>
  </si>
  <si>
    <t>վրան կտոր, տակացու պոլիուրեթան</t>
  </si>
  <si>
    <t>վրան Տեքստիլ,քար, տակացու էթիլեն վինիլ</t>
  </si>
  <si>
    <t>վրան Տեքստիլ, տակացու էթիլեն վինիլ</t>
  </si>
  <si>
    <t>վրան արհեստական կաշի,Տեքստիլ, տակացու պոլիուրեթան</t>
  </si>
  <si>
    <t>75% բամբակ, 23%Լյոսել, 2% էլաստան</t>
  </si>
  <si>
    <t>68% բուրդ, 30% պոլիեսթեր</t>
  </si>
  <si>
    <t>62% պոլիեսթեր, 35% վիսկոզ</t>
  </si>
  <si>
    <t>75% բամբակ, 24%Լյոսել</t>
  </si>
  <si>
    <t>65% պոլիեսթեր, 29% էլաստան</t>
  </si>
  <si>
    <t>98% բամբակ, 2% էլաստան</t>
  </si>
  <si>
    <t>63% պոլիեսթեր, 29% ռայոն, 2% էլաստան</t>
  </si>
  <si>
    <t>75% բամբակ, 24%Լյոսել, 1% էլաստան</t>
  </si>
  <si>
    <t>100% պոլիեսթեր.</t>
  </si>
  <si>
    <t>54% պոլիեսթեր, 46% բամբակ</t>
  </si>
  <si>
    <t>20% վիսկոզ, 4% էլաստան, 76% պոլիեսթեր</t>
  </si>
  <si>
    <t>62% բամբակ, 38% պոլիեսթեր</t>
  </si>
  <si>
    <t>63% բամբակ, 37% պոլիեսթեր</t>
  </si>
  <si>
    <t>85% պոլիեսթեր, 12% վիսկոզ, 3% էլաստան</t>
  </si>
  <si>
    <t>42% բամբակ, 58% պոլիեսթեր</t>
  </si>
  <si>
    <t>99% բամբակ, 1% էլաստան</t>
  </si>
  <si>
    <t>47% պոլիեսթեր, 23% բամբակ, 25% վիսկոզ, 2% ակրիլ</t>
  </si>
  <si>
    <t>44% ակրիլ, 56% պոլիեսթեր</t>
  </si>
  <si>
    <t>78% ակրիլ, 22% պոլիեսթեր</t>
  </si>
  <si>
    <t>66% պոլիեսթեր, 33% վիսկոզ, 1% էլաստան</t>
  </si>
  <si>
    <t>67% բամբակ, 33% պոլիեսթեր</t>
  </si>
  <si>
    <t>70% բամբակ, 30% պոլիեսթեր</t>
  </si>
  <si>
    <t>66% պոլիեսթեր, 33% վիսկոզ</t>
  </si>
  <si>
    <t>33% պոլիեսթեր, 3% վիսկոզ, 64% բամբակ</t>
  </si>
  <si>
    <t>55% բամբակ, 32% վիսկոզ</t>
  </si>
  <si>
    <t>60% բամբակ, 40% պոլիեսթեր</t>
  </si>
  <si>
    <t>82% ակրիլ, 14% պոլիեսթեր</t>
  </si>
  <si>
    <t>33% պոլիեսթեր, 67% բամբակ</t>
  </si>
  <si>
    <t>29% պոլիեսթեր, 71% բամբակ</t>
  </si>
  <si>
    <t>72% բամբակ, 28% պոլիեսթեր</t>
  </si>
  <si>
    <t>38% բամբակ, 68% պոլիեսթեր</t>
  </si>
  <si>
    <t>100% նիլոն</t>
  </si>
  <si>
    <t>97% բամբակ, 3% էլաստան</t>
  </si>
  <si>
    <t>60% պոլիամիդ, 40% էլաստան</t>
  </si>
  <si>
    <t>100% պոլիուրեթան</t>
  </si>
  <si>
    <t>59% բամբակ, 37% պոլիեսթեր</t>
  </si>
  <si>
    <t>50% բամբակ, 50% պոլիեսթեր</t>
  </si>
  <si>
    <t>51% վիսկոզ, 22% պոլիամիդ, 27% պոլիեսթեր</t>
  </si>
  <si>
    <t>62% պոլիեսթեր, 8% բամբակ, 18% ակրիլ, 9% միլան</t>
  </si>
  <si>
    <t>82% ակրիլ, 18% պոլիեսթեր</t>
  </si>
  <si>
    <t>74% ակրիլ, 26% պոլիեսթեր</t>
  </si>
  <si>
    <t>100% պոլիեսթերան</t>
  </si>
  <si>
    <t>100% բուրդ</t>
  </si>
  <si>
    <t>41% բամբակ, 28% պոլիռետան, 13% պոլիամիդ</t>
  </si>
  <si>
    <t>52% վիսկոզ, 26%պոլիռետան, 22% պոլիամիդ</t>
  </si>
  <si>
    <t>30% բուրդ, 30% վիսկոզ, 30% պոլիեսթեր</t>
  </si>
  <si>
    <t>41% բամբակ, 13% ակրիլ, 29% պոլիեսթեր</t>
  </si>
  <si>
    <t>45% բամբակ, 30% պոլիամիդ, 20% բուրդ</t>
  </si>
  <si>
    <t>66% պոլիեսթեր, 34% բամբակ</t>
  </si>
  <si>
    <t>50% ակրիլ, 50% բուրդ</t>
  </si>
  <si>
    <t>50% բուրդ, 50% ակրիլ</t>
  </si>
  <si>
    <t>52% վիսկոզա, 22% պոլիամիդ, 26% պոլիեսթեր</t>
  </si>
  <si>
    <t>100% բուրդ.</t>
  </si>
  <si>
    <t>38% բամբակ, 27% բուրդ</t>
  </si>
  <si>
    <t>41% բամբակ, 26% պոլիեսթեր, 15% բուրդ</t>
  </si>
  <si>
    <t>41% բամբակ, 26% պոլիեսթեր</t>
  </si>
  <si>
    <t>68% բուրդ, 30% պոլիեռետային</t>
  </si>
  <si>
    <t>96% պոլիեռետային, 4% էլաստան</t>
  </si>
  <si>
    <t>47% բուրդ, 38% վիսկոզ, 10% պոլիեսթեր</t>
  </si>
  <si>
    <t>41% բամբակ, 13% պոլիամիդ, 26% պոլիեսթեր</t>
  </si>
  <si>
    <t>55% պոլիեսթեր, 45% բամբակ</t>
  </si>
  <si>
    <t>71% ակրիլ, 26% պոլիամիդ</t>
  </si>
  <si>
    <t>33% վիսկոզա, 66% պոլիեսթեր</t>
  </si>
  <si>
    <t>100% պոլիամիդ</t>
  </si>
  <si>
    <t>82% ակրիլ, 9% պոլիեսթեր</t>
  </si>
  <si>
    <t>86% բամբակ, 14% պոլիեսթեր</t>
  </si>
  <si>
    <t>79% պոլիեսթեր, 17% վիսկոզա</t>
  </si>
  <si>
    <t>68% պոլիեսթեր, 20% բամբակ</t>
  </si>
  <si>
    <t>100% պոլիուրետան</t>
  </si>
  <si>
    <t>53% պոլիեսթեր, 38% բամբակ</t>
  </si>
  <si>
    <t>61% պոլիեսթեր, 36% վիսկոզա</t>
  </si>
  <si>
    <t>51% վիսկոզա, 22% պոլիամիդ</t>
  </si>
  <si>
    <t>29%  պոլիեսթեր, 71% ակրիլ</t>
  </si>
  <si>
    <t>73%  պոլիեսթեր, 18% ակրիլ</t>
  </si>
  <si>
    <t>47%  պոլիեսթեր, 25% վիսկոզա</t>
  </si>
  <si>
    <t>71% պոլիեսթեր, 26% վիսկոզա</t>
  </si>
  <si>
    <t>96% բամբակ, 4% էլաստան</t>
  </si>
  <si>
    <t>90% պոլիեսթեր, 9% բամբակ</t>
  </si>
  <si>
    <t>91% պոլիամիդ</t>
  </si>
  <si>
    <t>95% պոլիեսթեր</t>
  </si>
  <si>
    <t>59% պոլիեսթեր, 29% վիսկոզա</t>
  </si>
  <si>
    <t>50% պոլիեսթեր, 50% բամբակ</t>
  </si>
  <si>
    <t>30% պոլիեսթեր, 64% բամբակ</t>
  </si>
  <si>
    <t>90% պոլիեսթեր</t>
  </si>
  <si>
    <t>77% պոլիեսթեր, 22% վիսկոզա</t>
  </si>
  <si>
    <t>50% ակրիլ, 50% բամբակ</t>
  </si>
  <si>
    <t>69% բամբակ, 20% պոլիեսթեր</t>
  </si>
  <si>
    <t>99% պոլիեսթեր</t>
  </si>
  <si>
    <t>61% պոլիեսթեր, 38% վիսկոզ</t>
  </si>
  <si>
    <t>61% պոլիեսթեր, 35% բամբակ</t>
  </si>
  <si>
    <t>92% պոլիեսթեր, 8% էլաստան</t>
  </si>
  <si>
    <t>37% պոլիեսթեր, 63% բամբակ</t>
  </si>
  <si>
    <t>100% վիսկոզա</t>
  </si>
  <si>
    <t>65% բամբակ, 35% պոլիեսթեր</t>
  </si>
  <si>
    <t>99% բամբակ</t>
  </si>
  <si>
    <t>56% պոլիեսթեր, 40% բամբակ</t>
  </si>
  <si>
    <t>58% բամբակ, 42% պոլիեսթեր</t>
  </si>
  <si>
    <t>83% վիսկոզա, 17% լինեն</t>
  </si>
  <si>
    <t>44% պոլիեսթեր, 56% բամբակ</t>
  </si>
  <si>
    <t>50% բամբակ, 50% ակրիլ</t>
  </si>
  <si>
    <t>67% պոլիեսթեր, 13% էլաստան</t>
  </si>
  <si>
    <t>34% բամբակ, 66% պոլիեսթեր</t>
  </si>
  <si>
    <t>52% վիսկոզա, 48% ակրիլ</t>
  </si>
  <si>
    <t>64% պոլիեսթեր, 33% վիսկոզա</t>
  </si>
  <si>
    <t>67% պոլիեսթեր, 33% վիսկոզա</t>
  </si>
  <si>
    <t>88% վիսկոզա, 12% պոլիեսթեր</t>
  </si>
  <si>
    <t>65% բամբակ, 35% կետել</t>
  </si>
  <si>
    <t>77% բամբակ, 21% պոլիեսթեր</t>
  </si>
  <si>
    <t>51% պոլիեսթեր, 48% բամբակ</t>
  </si>
  <si>
    <t>57% վիսկոզ, 42% պոլիեսթեր</t>
  </si>
  <si>
    <t>85% բամբակ, 13% պոլիեսթեր</t>
  </si>
  <si>
    <t>77% պոլիեսթեր, 19% վիսկոզա</t>
  </si>
  <si>
    <t>49% վիսկոզ, 30% պոլիեսթեր</t>
  </si>
  <si>
    <t>51% բամբակ, 49% պոլիեսթեր</t>
  </si>
  <si>
    <t>92% վիսկոզ, 8% պոլիեսթեր</t>
  </si>
  <si>
    <t>93% բամբակ, 7% պոլիեսթեր</t>
  </si>
  <si>
    <t>95% բամբակ, 5% պոլիեսթեր</t>
  </si>
  <si>
    <t>74% պոլիեսթեր, 19% վիսկոզ</t>
  </si>
  <si>
    <t>100% վիսկոզ</t>
  </si>
  <si>
    <t>73% պոլիեսթեր, 27% վիսկոզա</t>
  </si>
  <si>
    <t>77% պոլիեսթեր, 23% բամբակ</t>
  </si>
  <si>
    <t>65% պոլիեսթեր, 34% վիսկոզ</t>
  </si>
  <si>
    <t>60% պոլիեսթեր, 40%  բամբակ</t>
  </si>
  <si>
    <t>92% պոլիամիդ, 8% էլաստան</t>
  </si>
  <si>
    <t>81% պոլիեսթեր, 19% էլաստան</t>
  </si>
  <si>
    <t>55% բամբակ, 45% պոլիեսթեր</t>
  </si>
  <si>
    <t>95% պոլիեսթեր, 5% էլաստան</t>
  </si>
  <si>
    <t>84% պոլիամիդ, 16% էլաստան</t>
  </si>
  <si>
    <t>89% պոլիէստեր, 11% էլաստան</t>
  </si>
  <si>
    <t>89% պոլիամիդ, 11% էլաստան</t>
  </si>
  <si>
    <t>90% պոլիէստեր, 10% էլաստան</t>
  </si>
  <si>
    <t>84% պոլիէստեր, 16% էլաստան</t>
  </si>
  <si>
    <t>81% պոլիամիդ, 14% մետալիկ, 5% էլաստան</t>
  </si>
  <si>
    <t>85% պոլիամիդ, 15% էլաստան</t>
  </si>
  <si>
    <t>100% պոլիէստեր</t>
  </si>
  <si>
    <t>100% Լյոսել</t>
  </si>
  <si>
    <t>83% վիսկոզ, 17% լինեն</t>
  </si>
  <si>
    <t>57% բամբակ, 30% պոլիէստեր, 11% վիսկոզ</t>
  </si>
  <si>
    <t>91% վիսկոզ, 9% պոլիէստեր</t>
  </si>
  <si>
    <t>65% վիսկոզ, 35% լինեն</t>
  </si>
  <si>
    <t>92% վիսկոզ, 8% պոլիէստեր</t>
  </si>
  <si>
    <t>64% վիսկոզ, 36% լինեն</t>
  </si>
  <si>
    <t>82% վիսկոզ, 18% պոլիամիդ</t>
  </si>
  <si>
    <t>89% լիոսել, 11% լինեն</t>
  </si>
  <si>
    <t>64% լինեն, 36% վիսկոզ</t>
  </si>
  <si>
    <t>93% պոլիէստեր, 7% էլաստան</t>
  </si>
  <si>
    <t>100% պոլիուռետան</t>
  </si>
  <si>
    <t>93% պոլիէստեր</t>
  </si>
  <si>
    <t>89% լիոսել</t>
  </si>
  <si>
    <t>52% լիոն, 48% վիսկոզ</t>
  </si>
  <si>
    <t>43% վիսկոզ, 45% պոլիամիդ</t>
  </si>
  <si>
    <t>62% պոլիէստեր, 20% վիսկոզ</t>
  </si>
  <si>
    <t>57% բամբակ, 30% պոլիէստեր</t>
  </si>
  <si>
    <t>64% լիոսել, 30% վիսկոզ</t>
  </si>
  <si>
    <t>64% վիսկոզ, 36% լիոն</t>
  </si>
  <si>
    <t>97% վիսկոզ</t>
  </si>
  <si>
    <t>96% վիսկոզ</t>
  </si>
  <si>
    <t>89% լիոսել, 11% լիոն</t>
  </si>
  <si>
    <t>72% բամբակ</t>
  </si>
  <si>
    <t>100% Լիոն</t>
  </si>
  <si>
    <t>100% լիոսել</t>
  </si>
  <si>
    <t>92% վիսկոզ</t>
  </si>
  <si>
    <t>90% վիսկոզ</t>
  </si>
  <si>
    <t>պոլիուրետան</t>
  </si>
  <si>
    <t>արհ. կաշի</t>
  </si>
  <si>
    <t>82% պոլիէստեր, 18% էլաստան</t>
  </si>
  <si>
    <t>պլաստիկ</t>
  </si>
  <si>
    <t>կտոր, բամբակ</t>
  </si>
  <si>
    <t>67% պոլիէստեր</t>
  </si>
  <si>
    <t>82% պոլիէստեր</t>
  </si>
  <si>
    <t>71% վիսկոզ</t>
  </si>
  <si>
    <t>100%  բամբակ</t>
  </si>
  <si>
    <t>62% լիոսել</t>
  </si>
  <si>
    <t>75% պոլիեսթեր 25% բամբակ</t>
  </si>
  <si>
    <t>բամբակ 100%</t>
  </si>
  <si>
    <t>կաշի 100%</t>
  </si>
  <si>
    <t>97% բամբակ</t>
  </si>
  <si>
    <t>պոլիեսթեր 100%</t>
  </si>
  <si>
    <t>կոժ</t>
  </si>
  <si>
    <t>պոլիմիդ 100%</t>
  </si>
  <si>
    <t>վիսկոզ 50% բամբակ 50%</t>
  </si>
  <si>
    <t>պոլիեսթեր 98%</t>
  </si>
  <si>
    <t>92% պոլիեսթեր</t>
  </si>
  <si>
    <t>88% պոլիեսթեր 12% էլաստան</t>
  </si>
  <si>
    <t>52% վիսկոզ 16% բամբակ</t>
  </si>
  <si>
    <t>63% պոլիեսթեր 34% վիսկոզ</t>
  </si>
  <si>
    <t>77% բամբ 23% պոլիեսթեր</t>
  </si>
  <si>
    <t>53% բամբ 47% պոլիեսթեր</t>
  </si>
  <si>
    <t>60% վիսկոզ 20% բամբ</t>
  </si>
  <si>
    <t>55% բամբ 45% պոլիեսթեր</t>
  </si>
  <si>
    <t>61% պոլի 35% վիսկոզ</t>
  </si>
  <si>
    <t>62% բամբակ 32% լինեն</t>
  </si>
  <si>
    <t>85% վիսկոզ 15% պոլիամիդ</t>
  </si>
  <si>
    <t>98% պոլիեսթեր</t>
  </si>
  <si>
    <t>վիսկոզ 93%</t>
  </si>
  <si>
    <t>64% պոլիեսթեր 32% վիսկոզ</t>
  </si>
  <si>
    <t>83% մոդալ 17% պոլիեսթեր</t>
  </si>
  <si>
    <t>83% պոլիեսթեր 17% էլաստան</t>
  </si>
  <si>
    <t>74% պոլիեսթեր 24% վիսկոզ</t>
  </si>
  <si>
    <t>95% բամբակ</t>
  </si>
  <si>
    <t>85% պոլիեսթեր 12% վիսկոզ</t>
  </si>
  <si>
    <t>89% վիսկոզ 11% պոլիեսթեր</t>
  </si>
  <si>
    <t>50% բամբակ 50% ակրիլ</t>
  </si>
  <si>
    <t>62% թուղթ 30% պոլիեսթեր</t>
  </si>
  <si>
    <t>100% թուղթ</t>
  </si>
  <si>
    <t>74% պոլիեսթեր 19% վիսկոզ</t>
  </si>
  <si>
    <t>բամբակ, ջինս</t>
  </si>
  <si>
    <t>68% պոլիեսթեր 34% բամբակ</t>
  </si>
  <si>
    <t>65% բամբ 35% պոլիեսթեր</t>
  </si>
  <si>
    <t>60% պոլի 40% բամբակ</t>
  </si>
  <si>
    <t>83% պոլիեսթեր</t>
  </si>
  <si>
    <t>87% պոլիեսթեր</t>
  </si>
  <si>
    <t>65% բամբակ 30% պոլիեսթեր</t>
  </si>
  <si>
    <t>նեյլոն</t>
  </si>
  <si>
    <t>73% պոլիեսթեր 23% էլաստան</t>
  </si>
  <si>
    <t>100% ռեզին</t>
  </si>
  <si>
    <t>84% վիսկոզ</t>
  </si>
  <si>
    <t>պոլիեսթեր 96%</t>
  </si>
  <si>
    <t>67% բամբակ 33% պոլիեսթեր</t>
  </si>
  <si>
    <t>87% վիսկոզ</t>
  </si>
  <si>
    <t>80% պոլիեսթեր 20% էլաստան</t>
  </si>
  <si>
    <t>52% բամբակ 48% պոլիեսթեր</t>
  </si>
  <si>
    <t>91% վիսկոզ</t>
  </si>
  <si>
    <t>65% բամբակ 35% պոլիեսթեր</t>
  </si>
  <si>
    <t>պոլիեսթեր 95%</t>
  </si>
  <si>
    <t>69% պոլիեսթեր 29% վիսկոզ</t>
  </si>
  <si>
    <t>84% վիսկոզ 14% պոլիեսթեր</t>
  </si>
  <si>
    <t>89% բամբակ</t>
  </si>
  <si>
    <t>90% վիսկոզ 5% պոլիեսթեր</t>
  </si>
  <si>
    <t>80% վիսկոզ 12% պոլիամիդ</t>
  </si>
  <si>
    <t>51% պոլիեսթեր 49% բամբակ</t>
  </si>
  <si>
    <t>64% պոլիեսթեր 34% վիսկոզ</t>
  </si>
  <si>
    <t>50% պոլիեսթեր 50% բամբակ</t>
  </si>
  <si>
    <t>բամբակ 95%</t>
  </si>
  <si>
    <t>բամբակ 89%</t>
  </si>
  <si>
    <t>83% վիսկոզ</t>
  </si>
  <si>
    <t>80% պոլիեսթեր</t>
  </si>
  <si>
    <t>62% պոլիեսթեր 32% վիսկոզ</t>
  </si>
  <si>
    <t>բամբակ 50% պոլիեսթեր 50%</t>
  </si>
  <si>
    <t>վիսկոզ 100%</t>
  </si>
  <si>
    <t>պոլիեսթեր 94%</t>
  </si>
  <si>
    <t>պոլիեսթեր 54% վիսկոզ 32%</t>
  </si>
  <si>
    <t xml:space="preserve">վրան կաշի, տակացու էթիլեն վինիլա </t>
  </si>
  <si>
    <t>պոլիուրեթան, պոլիուրեթան</t>
  </si>
  <si>
    <t>պոլիմեր,պոլիմեր</t>
  </si>
  <si>
    <t>վրան պոլիոտեքստիլ, տակացու պոլիուրեթան</t>
  </si>
  <si>
    <t xml:space="preserve"> վրան տեքստիլ,տակացու պոլիուրեթան</t>
  </si>
  <si>
    <t>վրան Կաշի, էթիլեն վինիլ</t>
  </si>
  <si>
    <t>վրան արհեստական Կաշի, էթիլեն վինիլ</t>
  </si>
  <si>
    <t>վրան արհեստական կաշի,քար, տակացու պոլիուրեթան</t>
  </si>
  <si>
    <t>վրան արհեստական կաշի,կտոր, տակացու ռետին</t>
  </si>
  <si>
    <t>վրան Կաշի, էթիլեն, վինիլ</t>
  </si>
  <si>
    <t>վրան Տեքստիլ,քար, տակացու ռետին</t>
  </si>
  <si>
    <t>վրան պոլիուրեթան, տակացու պոլիուրեթան</t>
  </si>
  <si>
    <t xml:space="preserve"> վրան  պոլիուրեթան,տակացու պոլիուրեթան</t>
  </si>
  <si>
    <t>վրան կաշի,տեքստիլ, տակացու պոլիուրեթան</t>
  </si>
  <si>
    <t>վրան տեքստիլ, տակացու պոլիուրեթան</t>
  </si>
  <si>
    <t xml:space="preserve"> վրան  պոլիուրեթան, քար, տակացու պոլիուրեթան</t>
  </si>
  <si>
    <t>վրան Տեքստիլ,քար, տակացու  պոլիուրեթան</t>
  </si>
  <si>
    <t>վրան ծղոտ, տակացու  պոլիուրեթան, ռետին</t>
  </si>
  <si>
    <t>վրան Տեքստիլ,կաշի, տակացու  պոլիուրեթան</t>
  </si>
  <si>
    <t>վրան Տեքստիլ, տակացու  պոլիուրեթան</t>
  </si>
  <si>
    <t>վրան Տեքստիլ, քար, տակացու  պոլիուրեթան</t>
  </si>
  <si>
    <t>52% պոլիեսթեր 48% բամբակ</t>
  </si>
  <si>
    <t>74% ակրիլ 24% պոլիեսթեր</t>
  </si>
  <si>
    <t>50% բամբակ 50% պոլիեսթեր</t>
  </si>
  <si>
    <t>61% պոլիեսթեր 39% բամբակ</t>
  </si>
  <si>
    <t>88% ակրիլ 6% պոլիեսթեր</t>
  </si>
  <si>
    <t>98% վիսկոզ 2% էլաստան</t>
  </si>
  <si>
    <t>78% ակրիլ 22% պոլիեսթեր</t>
  </si>
  <si>
    <t>82% ակրիլ 18% պոլիեսթեր</t>
  </si>
  <si>
    <t>40% պոլիեսթեր 60% բամբակ</t>
  </si>
  <si>
    <t>99% բամբակ 1% էլաստան</t>
  </si>
  <si>
    <t>63% բամբակ 37% պոլիեսթեր</t>
  </si>
  <si>
    <t>36% պոլիեսթեր 64% բամբակ</t>
  </si>
  <si>
    <t>47% պոլիեսթեր 23% բամբակ 25% վիսկոզ</t>
  </si>
  <si>
    <t>57% պոլիեսթեր 48% բամբակ</t>
  </si>
  <si>
    <t>75% ակրիլ 25% պոլիեսթեր</t>
  </si>
  <si>
    <t>86% բամբակ 14% պոլիեսթեր</t>
  </si>
  <si>
    <t>80% պոլիեսթեր 18% վիսկոզ</t>
  </si>
  <si>
    <t>66% պոլիեսթեր 33% վիսկոզ</t>
  </si>
  <si>
    <t>74% ակրիլ 26% պոլիեսթեր</t>
  </si>
  <si>
    <t>70% բամբակ 30% պոլիեսթեր</t>
  </si>
  <si>
    <t xml:space="preserve">98% բամբակ </t>
  </si>
  <si>
    <t>57% ակրիլ 43% պոլիեսթեր</t>
  </si>
  <si>
    <t>89% պոլիամիդ 11% էլաստան</t>
  </si>
  <si>
    <t>44% ակրիլ 56% պոլիամիկդ</t>
  </si>
  <si>
    <t>61% բամբակ 37% պոլիեսթեր</t>
  </si>
  <si>
    <t>85% պոլիեսթեր 31% վիսկոզ</t>
  </si>
  <si>
    <t>65% բամբակ 13% պոլիեսթեր</t>
  </si>
  <si>
    <t>46% բամբակ 54% պոլիեսթեր</t>
  </si>
  <si>
    <t>72% ակրիլ 28% պոլիեսթեր</t>
  </si>
  <si>
    <t>62% բամբակ 38% պոլիեսթեր</t>
  </si>
  <si>
    <t>39% բամբակ 61% պոլիեսթեր</t>
  </si>
  <si>
    <t>71% պոլիեսթեր 27% վիսկոզ</t>
  </si>
  <si>
    <t>63% բամբակ 31% պոլիեսթեր</t>
  </si>
  <si>
    <t>65% ակրիլ 35% պոլիեսթեր</t>
  </si>
  <si>
    <t>71% ակրիլ 29% պոլիեսթեր</t>
  </si>
  <si>
    <t>85% բամբակ 16% լինո</t>
  </si>
  <si>
    <t>45% բամբակ 55% պոլիեսթեր</t>
  </si>
  <si>
    <t>32% բամբակ 34% պոլիեսթեր</t>
  </si>
  <si>
    <t>61% ակրիլ 37% նիլոն</t>
  </si>
  <si>
    <t>71% բամբակ 29% պոլիեսթեր</t>
  </si>
  <si>
    <t>82% ակրիլ</t>
  </si>
  <si>
    <t>67% բամբակ, 33% պոլիէստեր</t>
  </si>
  <si>
    <t>62% բամբակ, 38% պոլիէստեր</t>
  </si>
  <si>
    <t>12% էլաստան, 88% պոլիէստեր</t>
  </si>
  <si>
    <t>78% պոլիամիդ, 22% էլաստան</t>
  </si>
  <si>
    <t>79% բամբակ, 17% վիսկոզ</t>
  </si>
  <si>
    <t>71% պոլիէստեր, 27% վիսկոզ</t>
  </si>
  <si>
    <t>66% բամբակ, 27% պոլիէստեր</t>
  </si>
  <si>
    <t>66% բամբակ, 34% պոլիէստեր</t>
  </si>
  <si>
    <t>76% պոլիէստեր, 24% վիսկոզ</t>
  </si>
  <si>
    <t>72% ակրիլ 27% պոլիեսթեր</t>
  </si>
  <si>
    <t>79% պոլիէստեր, 17% վիսկոզ</t>
  </si>
  <si>
    <t>29% բամբակ, 68% պոլիէստեր</t>
  </si>
  <si>
    <t>68% պոլիէստեր, 29% բամբակ, 3% elastan</t>
  </si>
  <si>
    <t>31% պոլիէստեր, 51% վիսկոզ</t>
  </si>
  <si>
    <t>69% բամբակ, 31% պոլիէստեր</t>
  </si>
  <si>
    <t>76% պոլեստեր 20% վիսկոզ</t>
  </si>
  <si>
    <t>85% վիսկոզ 15% պոլիեստեր</t>
  </si>
  <si>
    <t>85% վիսկոզ 15%  պոլիեստեր</t>
  </si>
  <si>
    <t>52% վիսկոզ 19% լինեն</t>
  </si>
  <si>
    <t>54%  պոլիեստեր 44% բամբակ</t>
  </si>
  <si>
    <t>67%  պոլիեստեր 33% վիսկոզ</t>
  </si>
  <si>
    <t>54% պոլիեստեր 43% բամբակ</t>
  </si>
  <si>
    <t>57% պոլիեստեր 38% բամբակ</t>
  </si>
  <si>
    <t>86% վիսկոզ 14% պոլիամիդ</t>
  </si>
  <si>
    <t>aldy</t>
  </si>
  <si>
    <t>liu jo</t>
  </si>
  <si>
    <t>sprit</t>
  </si>
  <si>
    <t>Women's Summer Shoes_july_2026-15</t>
  </si>
  <si>
    <t>defacto</t>
  </si>
  <si>
    <t>Defacto summer</t>
  </si>
  <si>
    <t>6տ.</t>
  </si>
  <si>
    <t>4տ.</t>
  </si>
  <si>
    <t>1ամիս</t>
  </si>
  <si>
    <t>6ամիս</t>
  </si>
  <si>
    <t>18ամիս</t>
  </si>
  <si>
    <t>15ամիս</t>
  </si>
  <si>
    <t>6տ</t>
  </si>
  <si>
    <t>9ամիս</t>
  </si>
  <si>
    <t>5տ</t>
  </si>
  <si>
    <t>7տ</t>
  </si>
  <si>
    <t>3տ</t>
  </si>
  <si>
    <t>3ամիս</t>
  </si>
  <si>
    <t>4տ</t>
  </si>
  <si>
    <t>0 ամիս</t>
  </si>
  <si>
    <t>one size</t>
  </si>
  <si>
    <t>18-24ամիս</t>
  </si>
  <si>
    <t>8տ</t>
  </si>
  <si>
    <t>12ամիս</t>
  </si>
  <si>
    <t>1-3տ</t>
  </si>
  <si>
    <t>3տ.</t>
  </si>
  <si>
    <t>0ամիս</t>
  </si>
  <si>
    <t>1-3ամիս</t>
  </si>
  <si>
    <t>6-9ամիս</t>
  </si>
  <si>
    <t>2տ.</t>
  </si>
  <si>
    <t>7տ.</t>
  </si>
  <si>
    <t>8տ.</t>
  </si>
  <si>
    <t>5տ.</t>
  </si>
  <si>
    <t>6-8տ.</t>
  </si>
  <si>
    <t>6-5ամիս</t>
  </si>
  <si>
    <t>0-6ամիս</t>
  </si>
  <si>
    <t>12-15ամիս</t>
  </si>
  <si>
    <t>8ամիս</t>
  </si>
  <si>
    <t>3-5տ.</t>
  </si>
  <si>
    <t>9-10տ.</t>
  </si>
  <si>
    <t>3-4տ.</t>
  </si>
  <si>
    <t>11-12տ.</t>
  </si>
  <si>
    <t>6-9տ.</t>
  </si>
  <si>
    <t>1տ.</t>
  </si>
  <si>
    <t>10տ.</t>
  </si>
  <si>
    <t>5-6տ.</t>
  </si>
  <si>
    <t>1-3տ.</t>
  </si>
  <si>
    <t>18ամիս-2տ.</t>
  </si>
  <si>
    <t>1-2տ.</t>
  </si>
  <si>
    <t>44/45</t>
  </si>
  <si>
    <t>42/43</t>
  </si>
  <si>
    <t>36/37</t>
  </si>
  <si>
    <t>M/8</t>
  </si>
  <si>
    <t>35/36</t>
  </si>
  <si>
    <t>-</t>
  </si>
  <si>
    <t>5ամիս</t>
  </si>
  <si>
    <t>5-6ամ.</t>
  </si>
  <si>
    <t>24ամ.</t>
  </si>
  <si>
    <t>15ամ.</t>
  </si>
  <si>
    <t>3ամ.</t>
  </si>
  <si>
    <t>6ամ.</t>
  </si>
  <si>
    <t>9ամ.</t>
  </si>
  <si>
    <t>1ամ.</t>
  </si>
  <si>
    <t>18ամ.</t>
  </si>
  <si>
    <t>12ամ.</t>
  </si>
  <si>
    <t>1-3ամ.</t>
  </si>
  <si>
    <t>0ամ.</t>
  </si>
  <si>
    <t>36/32</t>
  </si>
  <si>
    <t>2XS</t>
  </si>
  <si>
    <t>STD</t>
  </si>
  <si>
    <t>46-32</t>
  </si>
  <si>
    <t>95/C</t>
  </si>
  <si>
    <t>13/14y</t>
  </si>
  <si>
    <t>11/12y</t>
  </si>
  <si>
    <t>9-12m</t>
  </si>
  <si>
    <t>18-24m</t>
  </si>
  <si>
    <t>12-13ամս</t>
  </si>
  <si>
    <t>12-13m</t>
  </si>
  <si>
    <t>M-L</t>
  </si>
  <si>
    <t>XL+</t>
  </si>
  <si>
    <t>0-3m</t>
  </si>
  <si>
    <t>43/46</t>
  </si>
  <si>
    <t>40-30</t>
  </si>
  <si>
    <t>10,99</t>
  </si>
  <si>
    <t>9,99</t>
  </si>
  <si>
    <t>35,99</t>
  </si>
  <si>
    <t>32,99</t>
  </si>
  <si>
    <t>29,99</t>
  </si>
  <si>
    <t>27,99</t>
  </si>
  <si>
    <t>18,99</t>
  </si>
  <si>
    <t>7,39</t>
  </si>
  <si>
    <t>14,99</t>
  </si>
  <si>
    <t>26,99</t>
  </si>
  <si>
    <t>20,99</t>
  </si>
  <si>
    <t>12,99</t>
  </si>
  <si>
    <t>4,99</t>
  </si>
  <si>
    <t>22,99</t>
  </si>
  <si>
    <t>19,99</t>
  </si>
  <si>
    <t>39,99</t>
  </si>
  <si>
    <t>15,99</t>
  </si>
  <si>
    <t>17,99</t>
  </si>
  <si>
    <t>25,99</t>
  </si>
  <si>
    <t>8,99</t>
  </si>
  <si>
    <t>5,39</t>
  </si>
  <si>
    <t>13,99</t>
  </si>
  <si>
    <t>31,99</t>
  </si>
  <si>
    <t>42,99</t>
  </si>
  <si>
    <t>6,99</t>
  </si>
  <si>
    <t>37,99</t>
  </si>
  <si>
    <t>11,99</t>
  </si>
  <si>
    <t>59,99</t>
  </si>
  <si>
    <t>7,99</t>
  </si>
  <si>
    <t>5,99</t>
  </si>
  <si>
    <t>16,99</t>
  </si>
  <si>
    <t>երկանգույն</t>
  </si>
  <si>
    <t>Բեժ</t>
  </si>
  <si>
    <t>Կրեմ</t>
  </si>
  <si>
    <t>բազմագույն</t>
  </si>
  <si>
    <t>ռոզվի</t>
  </si>
  <si>
    <t>մանուշակագույն, սև</t>
  </si>
  <si>
    <t>մոգ կարմիր</t>
  </si>
  <si>
    <t>շագանակագույն</t>
  </si>
  <si>
    <t>կապ</t>
  </si>
  <si>
    <t>վադագույն</t>
  </si>
  <si>
    <t>վարդ.</t>
  </si>
  <si>
    <t>շագանակ</t>
  </si>
  <si>
    <t>սպիտ.</t>
  </si>
  <si>
    <t>շագ.</t>
  </si>
  <si>
    <t>բորդո</t>
  </si>
  <si>
    <t>ճูปերագույն</t>
  </si>
  <si>
    <t>մոգ կապույտ</t>
  </si>
  <si>
    <t>խակի</t>
  </si>
  <si>
    <t>նարնջ.</t>
  </si>
  <si>
    <t>շագակ.</t>
  </si>
  <si>
    <t>շակ.</t>
  </si>
  <si>
    <t>շակնակագույն</t>
  </si>
  <si>
    <t>շակամակագույն</t>
  </si>
  <si>
    <t>սեռի</t>
  </si>
  <si>
    <t>շականակ.</t>
  </si>
  <si>
    <t>կրեմի</t>
  </si>
  <si>
    <t>մուխրագույն</t>
  </si>
  <si>
    <t>կապ.</t>
  </si>
  <si>
    <t>Գոոյնզգույն</t>
  </si>
  <si>
    <t>կարեմագույն</t>
  </si>
  <si>
    <t>արծաթագույն</t>
  </si>
  <si>
    <t>ֆիրուզագույն</t>
  </si>
  <si>
    <t>կրեմ</t>
  </si>
  <si>
    <t>երկնքի գույն</t>
  </si>
  <si>
    <t>վարդագ.</t>
  </si>
  <si>
    <t>նարնջա</t>
  </si>
  <si>
    <t>նարինջ</t>
  </si>
  <si>
    <t>վարդ</t>
  </si>
  <si>
    <t>մոխ</t>
  </si>
  <si>
    <t>մոխրագ.</t>
  </si>
  <si>
    <t>վարդա</t>
  </si>
  <si>
    <t>տաբատներ</t>
  </si>
  <si>
    <t>Բոդի Լողազգեստ</t>
  </si>
  <si>
    <t>ԳԻՇԵՐԱԶԳԵՍՏ</t>
  </si>
  <si>
    <t>գուլպաներ</t>
  </si>
  <si>
    <t>լողազգեստներ</t>
  </si>
  <si>
    <t>ՊԱՅՈՒՍԱԿ ԿՈՍՄԵՏԻԿԱՅԻ</t>
  </si>
  <si>
    <t>ՎՈԴՈԼԱԶԿԱ</t>
  </si>
  <si>
    <t>ՍՐԲԻՉ</t>
  </si>
  <si>
    <t>ՏԱԲԱՏ</t>
  </si>
  <si>
    <t>ՏԱԲԱՏ ԼԵԳԻՆՍ</t>
  </si>
  <si>
    <t>ALESYA</t>
  </si>
  <si>
    <t>պոլիմեր</t>
  </si>
  <si>
    <t>109-109</t>
  </si>
  <si>
    <t>վրան բնական զամշ, տակացու պոլիուրեթան</t>
  </si>
  <si>
    <t>104-104</t>
  </si>
  <si>
    <t>7-102</t>
  </si>
  <si>
    <t>էթիլեն վինիլ</t>
  </si>
  <si>
    <t>7-110</t>
  </si>
  <si>
    <t>7-105-102</t>
  </si>
  <si>
    <t>7-25-102</t>
  </si>
  <si>
    <t>7-69-104</t>
  </si>
  <si>
    <t>20-102</t>
  </si>
  <si>
    <t>20-104</t>
  </si>
  <si>
    <t>պոլիոտեքստիլ</t>
  </si>
  <si>
    <t>20-110</t>
  </si>
  <si>
    <t>25-104</t>
  </si>
  <si>
    <t>111-104</t>
  </si>
  <si>
    <t>69-105-110</t>
  </si>
  <si>
    <t>69-105-104</t>
  </si>
  <si>
    <t>69-105-102</t>
  </si>
  <si>
    <t>20-105-104</t>
  </si>
  <si>
    <t>69-110</t>
  </si>
  <si>
    <t>104-102</t>
  </si>
  <si>
    <t>69-20-104</t>
  </si>
  <si>
    <t>Վրան Վրան Տեքստիլ, Քար, Տակացու Էթիլեն Վինիլացետատ</t>
  </si>
  <si>
    <t>Վրան Կաշի, Տակացու Ռետին</t>
  </si>
  <si>
    <t>Վրան Կաշի, Տակացու Պոլիուրեթան</t>
  </si>
  <si>
    <t>Վրան Կաշի, Տակացու Էթիլեն Վինիլացետատ</t>
  </si>
  <si>
    <t>Վրան Կաշի,Տակացու Պոլիուրեթան</t>
  </si>
  <si>
    <t>Վրան Արհեստական Կաշի,Քար, Տակացու Ռետին</t>
  </si>
  <si>
    <t>Վրան Արհեստական Կաշի, Տեքստիլ, Տակացու Պոլիուրեթան</t>
  </si>
  <si>
    <t>Վրան Բնական Զամշ, Տակացու Պոլիուրեթան</t>
  </si>
  <si>
    <t>Վրան Տեքստիլ,Քար, Տակացու Պոլիուրեթան</t>
  </si>
  <si>
    <t xml:space="preserve"> Տակացու Պոլիուրեթան, Քար, Վրան Կաշի</t>
  </si>
  <si>
    <t>Վրան Արհեստական Կաշի, Քար, Տակացու Ռետին</t>
  </si>
  <si>
    <t>Վրան Կաշի,Տակացու Ռետին</t>
  </si>
  <si>
    <t>Վրան Կաշի,Տակացու  Պոլիուրեթան</t>
  </si>
  <si>
    <t>Վրան Արհեստական Կաշի, Տակացու Ռետին</t>
  </si>
  <si>
    <t>Վրան Կտոր, Տակացու Պոլիուրեթան</t>
  </si>
  <si>
    <t>Վրան Տեքստիլ,Քար, Տակացու Էթիլեն Վինիլ</t>
  </si>
  <si>
    <t>Վրան Տեքստիլ, Տակացու Էթիլեն Վինիլ</t>
  </si>
  <si>
    <t>Վրան Արհեստական Կաշի,Տեքստիլ, Տակացու Պոլիուրեթան</t>
  </si>
  <si>
    <t>Սաբոկ</t>
  </si>
  <si>
    <t xml:space="preserve">Վրան Կաշի, Տակացու Էթիլեն Վինիլա </t>
  </si>
  <si>
    <t>Պոլիուրեթան, Պոլիուրեթան</t>
  </si>
  <si>
    <t>Պոլիմեր,Պոլիմեր</t>
  </si>
  <si>
    <t>Վրան Պոլիոտեքստիլ, Տակացու Պոլիուրեթան</t>
  </si>
  <si>
    <t xml:space="preserve"> Վրան Տեքստիլ,Տակացու Պոլիուրեթան</t>
  </si>
  <si>
    <t>Կեդ</t>
  </si>
  <si>
    <t>Վրան Կաշի, Էթիլեն Վինիլ</t>
  </si>
  <si>
    <t>Վրան Արհեստական Կաշի, Էթիլեն Վինիլ</t>
  </si>
  <si>
    <t>Վրան Արհեստական Կաշի,Քար, Տակացու Պոլիուրեթան</t>
  </si>
  <si>
    <t>Ճտքավոր Կոշիկ</t>
  </si>
  <si>
    <t>Վրան Արհեստական Կաշի,Կտոր, Տակացու Ռետին</t>
  </si>
  <si>
    <t>Վրան Կաշի, Էթիլեն, Վինիլ</t>
  </si>
  <si>
    <t>Վրան Տեքստիլ,Քար, Տակացու Ռետին</t>
  </si>
  <si>
    <t>Վրան Պոլիուրեթան, Տակացու Պոլիուրեթան</t>
  </si>
  <si>
    <t xml:space="preserve"> Վրան  Պոլիուրեթան,Տակացու Պոլիուրեթան</t>
  </si>
  <si>
    <t>Վրան Կաշի,Տեքստիլ, Տակացու Պոլիուրեթան</t>
  </si>
  <si>
    <t xml:space="preserve"> Վրան  Պոլիուրեթան, Քար, Տակացու Պոլիուրեթան</t>
  </si>
  <si>
    <t>Վրան Տեքստիլ,Քար, Տակացու  Պոլիուրեթան</t>
  </si>
  <si>
    <t>Վրան Ծղոտ, Տակացու  Պոլիուրեթան, Ռետին</t>
  </si>
  <si>
    <t>Վրան Տեքստիլ,Կաշի, Տակացու  Պոլիուրեթան</t>
  </si>
  <si>
    <t>Վրան Տեքստիլ, Տակացու  Պոլիուրեթան</t>
  </si>
  <si>
    <t>Վրան Տեքստիլ, Քար, Տակացու  Պոլիուրեթան</t>
  </si>
  <si>
    <t>Multicolored</t>
  </si>
  <si>
    <t>Black</t>
  </si>
  <si>
    <t>Gold</t>
  </si>
  <si>
    <t>Milk</t>
  </si>
  <si>
    <t>Dark red</t>
  </si>
  <si>
    <t>Dark blue</t>
  </si>
  <si>
    <t>Navy blue</t>
  </si>
  <si>
    <t>Green-blue</t>
  </si>
  <si>
    <t>Light blue</t>
  </si>
  <si>
    <t>tent cloth, polyurethane sole</t>
  </si>
  <si>
    <t>tent leather, ethylene vinyl sole</t>
  </si>
  <si>
    <t>tent polytextile, polyurethane sole</t>
  </si>
  <si>
    <t>tent Leather, ethylene vinyl</t>
  </si>
  <si>
    <t>tent Leather, ethylene, vinyl</t>
  </si>
  <si>
    <t>tent leather, textile, polyurethane sole</t>
  </si>
  <si>
    <t>tent tent Textile, stone, ethylene vinyl acetate sole</t>
  </si>
  <si>
    <t>tent Textile, stone, polyurethane sole</t>
  </si>
  <si>
    <t>tent polyurethane, stone, tent leather</t>
  </si>
  <si>
    <t>tent Textile, stone, ethylene vinyl sole</t>
  </si>
  <si>
    <t>tent Textile, ethylene vinyl sole</t>
  </si>
  <si>
    <t>tent textile, polyurethane sole</t>
  </si>
  <si>
    <t>tent Textile, stone, rubber sole</t>
  </si>
  <si>
    <t>tent polyurethane, polyurethane sole</t>
  </si>
  <si>
    <t>tent straw, polyurethane sole, rubber</t>
  </si>
  <si>
    <t>Tent Textile, leather, polyurethane sole</t>
  </si>
  <si>
    <t>Tent Textile, polyurethane sole</t>
  </si>
  <si>
    <t>Tent Textile, stone, polyurethane sole</t>
  </si>
  <si>
    <t>Men</t>
  </si>
  <si>
    <t>Women</t>
  </si>
  <si>
    <t>Girls</t>
  </si>
  <si>
    <t>Boys</t>
  </si>
  <si>
    <t>Baby Girl</t>
  </si>
  <si>
    <t>Baby Boy</t>
  </si>
  <si>
    <t>Accessories</t>
  </si>
  <si>
    <t>Glasses</t>
  </si>
  <si>
    <t>Hat</t>
  </si>
  <si>
    <t>Belt</t>
  </si>
  <si>
    <t>Wallet</t>
  </si>
  <si>
    <t>Bracelet</t>
  </si>
  <si>
    <t>Gloves</t>
  </si>
  <si>
    <t>Scarf</t>
  </si>
  <si>
    <t>Bag</t>
  </si>
  <si>
    <t>Case</t>
  </si>
  <si>
    <t>Jacket</t>
  </si>
  <si>
    <t>Bodysuit</t>
  </si>
  <si>
    <t>Vest</t>
  </si>
  <si>
    <t>Hoodie</t>
  </si>
  <si>
    <t>Sleeveless T-shirt</t>
  </si>
  <si>
    <t>Sports T-shirt</t>
  </si>
  <si>
    <t>Shorts</t>
  </si>
  <si>
    <t>Headwear</t>
  </si>
  <si>
    <t>Fake</t>
  </si>
  <si>
    <t>Robe</t>
  </si>
  <si>
    <t>Pajamas</t>
  </si>
  <si>
    <t>Socks</t>
  </si>
  <si>
    <t>Tights</t>
  </si>
  <si>
    <t>Swimwear</t>
  </si>
  <si>
    <t>Swimwear Bra</t>
  </si>
  <si>
    <t>Swimwear Shorts</t>
  </si>
  <si>
    <t>Pareo</t>
  </si>
  <si>
    <t>Skirt</t>
  </si>
  <si>
    <t>Jumpsuit</t>
  </si>
  <si>
    <t>Shoes</t>
  </si>
  <si>
    <t>Casual Shoes</t>
  </si>
  <si>
    <t>Crocs</t>
  </si>
  <si>
    <t>Slippers</t>
  </si>
  <si>
    <t>Moccasins</t>
  </si>
  <si>
    <t>Dance Shoes</t>
  </si>
  <si>
    <t>Clogs</t>
  </si>
  <si>
    <t>Sandals</t>
  </si>
  <si>
    <t>Sports Shoes</t>
  </si>
  <si>
    <t>Oxfords</t>
  </si>
  <si>
    <t>Jacket+Pants</t>
  </si>
  <si>
    <t>Coat</t>
  </si>
  <si>
    <t>T-shirt</t>
  </si>
  <si>
    <t>Pants</t>
  </si>
  <si>
    <t>Blouses</t>
  </si>
  <si>
    <t>Polo</t>
  </si>
  <si>
    <t>Tunic</t>
  </si>
  <si>
    <t>Backpack</t>
  </si>
  <si>
    <t>Jeans</t>
  </si>
  <si>
    <t>Sweaters</t>
  </si>
  <si>
    <t>Trousers</t>
  </si>
  <si>
    <t>Casual Pants</t>
  </si>
  <si>
    <t>Camping Pants</t>
  </si>
  <si>
    <t>Classic Pants</t>
  </si>
  <si>
    <t>Lasina</t>
  </si>
  <si>
    <t>Sleeping Bag</t>
  </si>
  <si>
    <t>Tie</t>
  </si>
  <si>
    <t>Earrings</t>
  </si>
  <si>
    <t>Umbrella</t>
  </si>
  <si>
    <t>Costume jewelry</t>
  </si>
  <si>
    <t>Watch</t>
  </si>
  <si>
    <t>Cosmetic bag</t>
  </si>
  <si>
    <t>Ring</t>
  </si>
  <si>
    <t>Helmet</t>
  </si>
  <si>
    <t>Sports glasses</t>
  </si>
  <si>
    <t>Necklace</t>
  </si>
  <si>
    <t>Collar</t>
  </si>
  <si>
    <t>Pajama shorts</t>
  </si>
  <si>
    <t>Beach dress</t>
  </si>
  <si>
    <t>High heels</t>
  </si>
  <si>
    <t>Corset</t>
  </si>
  <si>
    <t>Fur coat</t>
  </si>
  <si>
    <t>Bra</t>
  </si>
  <si>
    <t>Negligée</t>
  </si>
  <si>
    <t>Top</t>
  </si>
  <si>
    <t>Leggings</t>
  </si>
  <si>
    <t>Cabriles</t>
  </si>
  <si>
    <t>Razor</t>
  </si>
  <si>
    <t>Tool case</t>
  </si>
  <si>
    <t>Hanger</t>
  </si>
  <si>
    <t>Bicycle seat cover</t>
  </si>
  <si>
    <t>Candle</t>
  </si>
  <si>
    <t>Polyethylene packages</t>
  </si>
  <si>
    <t>Stickers</t>
  </si>
  <si>
    <t>Calendar</t>
  </si>
  <si>
    <t>Double bedding set 3 pieces, 2 pillows</t>
  </si>
  <si>
    <t>Single bedding set 2 pieces, pillow</t>
  </si>
  <si>
    <t>Accessory hanger</t>
  </si>
  <si>
    <t>Glass with lock</t>
  </si>
  <si>
    <t>Pillow</t>
  </si>
  <si>
    <t>Pillowcase</t>
  </si>
  <si>
    <t>Nightstand</t>
  </si>
  <si>
    <t>Apron</t>
  </si>
  <si>
    <t>Rug</t>
  </si>
  <si>
    <t>Folder</t>
  </si>
  <si>
    <t>Cover</t>
  </si>
  <si>
    <t>CD set</t>
  </si>
  <si>
    <t>File cabinet</t>
  </si>
  <si>
    <t>Pencil case</t>
  </si>
  <si>
    <t>Decorative pillow</t>
  </si>
  <si>
    <t>Decorative pillowcase</t>
  </si>
  <si>
    <t>Face towel</t>
  </si>
  <si>
    <t>Double blanket</t>
  </si>
  <si>
    <t>Double sheet</t>
  </si>
  <si>
    <t>Jewelry box</t>
  </si>
  <si>
    <t>Bathroom curtain</t>
  </si>
  <si>
    <t>Kitchen handle</t>
  </si>
  <si>
    <t>Kitchen towel large</t>
  </si>
  <si>
    <t>Kitchen towel small</t>
  </si>
  <si>
    <t>Round towel</t>
  </si>
  <si>
    <t>Slipper</t>
  </si>
  <si>
    <t>Children's rug</t>
  </si>
  <si>
    <t>Children's round rug</t>
  </si>
  <si>
    <t>Table mat</t>
  </si>
  <si>
    <t>Table cover</t>
  </si>
  <si>
    <t>Curtain</t>
  </si>
  <si>
    <t>Sunglasses</t>
  </si>
  <si>
    <t>Pocket handkerchief</t>
  </si>
  <si>
    <t>Handkerchief</t>
  </si>
  <si>
    <t>Bow tie</t>
  </si>
  <si>
    <t>Swimsuit-shorts</t>
  </si>
  <si>
    <t>Underwear</t>
  </si>
  <si>
    <t>Cloth</t>
  </si>
  <si>
    <t>Trench</t>
  </si>
  <si>
    <t>Poncho</t>
  </si>
  <si>
    <t>Kitchen towel</t>
  </si>
  <si>
    <t>Sleeping bag</t>
  </si>
  <si>
    <t>Toy</t>
  </si>
  <si>
    <t>Kitchen appliances</t>
  </si>
  <si>
    <t>Car lights</t>
  </si>
  <si>
    <t>Bicycle lights</t>
  </si>
  <si>
    <t>Headphones</t>
  </si>
  <si>
    <t>Hair dryer</t>
  </si>
  <si>
    <t>Remote control</t>
  </si>
  <si>
    <t>Massage devices</t>
  </si>
  <si>
    <t>Solar lights</t>
  </si>
  <si>
    <t>Christmas tree lights</t>
  </si>
  <si>
    <t>Comb</t>
  </si>
  <si>
    <t>Pet collar</t>
  </si>
  <si>
    <t>Charger</t>
  </si>
  <si>
    <t>Air conditioners</t>
  </si>
  <si>
    <t>Lamp</t>
  </si>
  <si>
    <t>Projector</t>
  </si>
  <si>
    <t>Analog device</t>
  </si>
  <si>
    <t>Hair removal device</t>
  </si>
  <si>
    <t>Printer</t>
  </si>
  <si>
    <t>Chair</t>
  </si>
  <si>
    <t>Shaver</t>
  </si>
  <si>
    <t>Cooling system</t>
  </si>
  <si>
    <t>Computer accessories</t>
  </si>
  <si>
    <t>Bathroom set</t>
  </si>
  <si>
    <t>Insecticide</t>
  </si>
  <si>
    <t>Thermometer</t>
  </si>
  <si>
    <t>Sheet</t>
  </si>
  <si>
    <t>Pillowcase set 2</t>
  </si>
  <si>
    <t>Tights set 2</t>
  </si>
  <si>
    <t>Socks set 2</t>
  </si>
  <si>
    <t>Socks set 3</t>
  </si>
  <si>
    <t>Socks set 4</t>
  </si>
  <si>
    <t>Socks set 5</t>
  </si>
  <si>
    <t>Socks set 6</t>
  </si>
  <si>
    <t>Envelope</t>
  </si>
  <si>
    <t>Bath towel</t>
  </si>
  <si>
    <t>Shorts+T-shirt</t>
  </si>
  <si>
    <t>Skirt+T-shirt</t>
  </si>
  <si>
    <t>Pajamas/dress</t>
  </si>
  <si>
    <t>Top+Shorts</t>
  </si>
  <si>
    <t>Raincoat</t>
  </si>
  <si>
    <t>COSMETICS BAG</t>
  </si>
  <si>
    <t>PANTS LEGGINGS</t>
  </si>
  <si>
    <t>Tie 2 sets</t>
  </si>
  <si>
    <t>Nightgowns</t>
  </si>
  <si>
    <t>Girls'</t>
  </si>
  <si>
    <t>Hairband</t>
  </si>
  <si>
    <t>Pajama T-shirt</t>
  </si>
  <si>
    <t>Pajamas Pants</t>
  </si>
  <si>
    <t>Dresses</t>
  </si>
  <si>
    <t>Bikini Swimwear</t>
  </si>
  <si>
    <t>One-Piece Swimwear</t>
  </si>
  <si>
    <t>Camping Shoes</t>
  </si>
  <si>
    <t>High Heels</t>
  </si>
  <si>
    <t>Waterproof</t>
  </si>
  <si>
    <t>Cardigan</t>
  </si>
  <si>
    <t>Pullover</t>
  </si>
  <si>
    <t>Culotte</t>
  </si>
  <si>
    <t>Sport Pants</t>
  </si>
  <si>
    <t>Stroller cover</t>
  </si>
  <si>
    <t>Patyashka</t>
  </si>
  <si>
    <t>Patyashki</t>
  </si>
  <si>
    <t>Abadok</t>
  </si>
  <si>
    <t>Nightgown</t>
  </si>
  <si>
    <t>Winter Slippers</t>
  </si>
  <si>
    <t>Thigh high boots</t>
  </si>
  <si>
    <t>Correctional underwear</t>
  </si>
  <si>
    <t>Brief</t>
  </si>
  <si>
    <t>Carpet</t>
  </si>
  <si>
    <t>Decorative children's blanket</t>
  </si>
  <si>
    <t>Large bath towel</t>
  </si>
  <si>
    <t>Medium bath towel</t>
  </si>
  <si>
    <t>Small bath towel</t>
  </si>
  <si>
    <t>Bed cover</t>
  </si>
  <si>
    <t>Children's blanket</t>
  </si>
  <si>
    <t>Single bed cover</t>
  </si>
  <si>
    <t>Single bed sheet</t>
  </si>
  <si>
    <t>Thermo bag</t>
  </si>
  <si>
    <t>Knitwear</t>
  </si>
  <si>
    <t>Shoes sock</t>
  </si>
  <si>
    <t>Power bank</t>
  </si>
  <si>
    <t>Power supply</t>
  </si>
  <si>
    <t>Photographic devices</t>
  </si>
  <si>
    <t>Long-sleeved shirt set 2</t>
  </si>
  <si>
    <t>Socks 7 sets</t>
  </si>
  <si>
    <t>Socks 10 sets</t>
  </si>
  <si>
    <t>T-shirt 2 sets</t>
  </si>
  <si>
    <t>Leggings 2 sets</t>
  </si>
  <si>
    <t>Shorts 2 sets</t>
  </si>
  <si>
    <t>Leggings+T-shirt</t>
  </si>
  <si>
    <t>Leggings+T-shirt 2 sets</t>
  </si>
  <si>
    <t>Cap</t>
  </si>
  <si>
    <t>High-heeled shoes</t>
  </si>
  <si>
    <t>Evening dress</t>
  </si>
  <si>
    <t>T-shirt+T-shirt+Hat</t>
  </si>
  <si>
    <t>Half-length shoes</t>
  </si>
  <si>
    <t>sleeveless jacket</t>
  </si>
  <si>
    <t>laundry net</t>
  </si>
  <si>
    <t>sneakers</t>
  </si>
  <si>
    <t>shoes with studs</t>
  </si>
  <si>
    <t>plaid</t>
  </si>
  <si>
    <t>shoes</t>
  </si>
  <si>
    <t>SWEATSHIRT</t>
  </si>
  <si>
    <t>tunic</t>
  </si>
  <si>
    <t>top+hat</t>
  </si>
  <si>
    <t>T-shirts and tops</t>
  </si>
  <si>
    <t>Long-sleeved T-shirt</t>
  </si>
  <si>
    <t>Short-sleeved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</si>
</sst>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yyyy"/>
    <numFmt numFmtId="165" formatCode="0.000"/>
    <numFmt numFmtId="166" formatCode="m\-d"/>
  </numFmts>
  <fonts count="5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9C0006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Arial AM"/>
    </font>
    <font>
      <sz val="11"/>
      <color theme="1"/>
      <name val="Calibri"/>
      <family val="2"/>
    </font>
    <font>
      <sz val="12"/>
      <color theme="1"/>
      <name val="Arial"/>
      <family val="2"/>
      <charset val="204"/>
    </font>
    <font>
      <sz val="10"/>
      <color rgb="FF000000"/>
      <name val="Arial"/>
      <family val="2"/>
      <scheme val="minor"/>
    </font>
    <font>
      <sz val="11"/>
      <color theme="5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1"/>
      <color rgb="FF000000"/>
      <name val="Arial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rgb="FF000000"/>
      <name val="Arial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rgb="FF000000"/>
      <name val="Arial"/>
      <family val="2"/>
      <charset val="204"/>
      <scheme val="minor"/>
    </font>
    <font>
      <b/>
      <sz val="11"/>
      <color rgb="FF000000"/>
      <name val="Arial"/>
      <family val="2"/>
      <charset val="204"/>
      <scheme val="minor"/>
    </font>
    <font>
      <b/>
      <sz val="11"/>
      <color rgb="FF000000"/>
      <name val="Arial"/>
      <family val="2"/>
      <scheme val="minor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204"/>
    </font>
    <font>
      <sz val="11"/>
      <color rgb="FF9C0006"/>
      <name val="Arial"/>
      <family val="2"/>
      <scheme val="minor"/>
    </font>
    <font>
      <b/>
      <sz val="11"/>
      <color theme="0"/>
      <name val="Arial"/>
      <family val="2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22"/>
      <color rgb="FFFFFFFF"/>
      <name val="Calibri"/>
      <family val="2"/>
    </font>
    <font>
      <sz val="10"/>
      <color theme="1"/>
      <name val="Arial"/>
      <family val="2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Sylfaen"/>
      <family val="1"/>
    </font>
    <font>
      <sz val="12"/>
      <color theme="1"/>
      <name val="Sylfaen"/>
      <family val="1"/>
    </font>
    <font>
      <sz val="11"/>
      <color rgb="FF000000"/>
      <name val="Sylfaen"/>
      <family val="1"/>
    </font>
    <font>
      <sz val="10"/>
      <color rgb="FF000000"/>
      <name val="Sylfaen"/>
      <family val="1"/>
    </font>
    <font>
      <sz val="12"/>
      <color rgb="FF000000"/>
      <name val="Sylfaen"/>
      <family val="1"/>
    </font>
  </fonts>
  <fills count="53">
    <fill>
      <patternFill patternType="none"/>
    </fill>
    <fill>
      <patternFill patternType="gray125"/>
    </fill>
    <fill>
      <patternFill patternType="solid">
        <fgColor rgb="FFFCD5B4"/>
        <bgColor rgb="FFFCD5B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FFFF00"/>
        <bgColor rgb="FFFF0000"/>
      </patternFill>
    </fill>
    <fill>
      <patternFill patternType="solid">
        <fgColor theme="0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rgb="FFFCD5B4"/>
      </patternFill>
    </fill>
    <fill>
      <patternFill patternType="solid">
        <fgColor theme="0"/>
        <bgColor rgb="FFF9FAFB"/>
      </patternFill>
    </fill>
    <fill>
      <patternFill patternType="solid">
        <fgColor rgb="FFFFC7CE"/>
      </patternFill>
    </fill>
    <fill>
      <patternFill patternType="solid">
        <fgColor rgb="FF002060"/>
        <bgColor indexed="64"/>
      </patternFill>
    </fill>
    <fill>
      <patternFill patternType="solid">
        <fgColor rgb="FF8DB4E2"/>
        <bgColor rgb="FF8DB4E2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CC00CC"/>
        <bgColor rgb="FFCC00CC"/>
      </patternFill>
    </fill>
    <fill>
      <patternFill patternType="solid">
        <fgColor rgb="FF00FFFF"/>
        <bgColor rgb="FF00FFFF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/>
    <xf numFmtId="0" fontId="6" fillId="0" borderId="0"/>
    <xf numFmtId="0" fontId="33" fillId="14" borderId="0"/>
    <xf numFmtId="0" fontId="6" fillId="0" borderId="0"/>
    <xf numFmtId="0" fontId="39" fillId="0" borderId="0" applyNumberFormat="0" applyFill="0" applyBorder="0" applyAlignment="0" applyProtection="0"/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43" fillId="21" borderId="0" applyNumberFormat="0" applyBorder="0" applyAlignment="0" applyProtection="0"/>
    <xf numFmtId="0" fontId="44" fillId="22" borderId="0" applyNumberFormat="0" applyBorder="0" applyAlignment="0" applyProtection="0"/>
    <xf numFmtId="0" fontId="45" fillId="23" borderId="13" applyNumberFormat="0" applyAlignment="0" applyProtection="0"/>
    <xf numFmtId="0" fontId="46" fillId="24" borderId="14" applyNumberFormat="0" applyAlignment="0" applyProtection="0"/>
    <xf numFmtId="0" fontId="47" fillId="24" borderId="13" applyNumberFormat="0" applyAlignment="0" applyProtection="0"/>
    <xf numFmtId="0" fontId="48" fillId="0" borderId="15" applyNumberFormat="0" applyFill="0" applyAlignment="0" applyProtection="0"/>
    <xf numFmtId="0" fontId="34" fillId="25" borderId="16" applyNumberFormat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18" applyNumberFormat="0" applyFill="0" applyAlignment="0" applyProtection="0"/>
    <xf numFmtId="0" fontId="52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52" fillId="34" borderId="0" applyNumberFormat="0" applyBorder="0" applyAlignment="0" applyProtection="0"/>
    <xf numFmtId="0" fontId="52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52" fillId="38" borderId="0" applyNumberFormat="0" applyBorder="0" applyAlignment="0" applyProtection="0"/>
    <xf numFmtId="0" fontId="52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52" fillId="42" borderId="0" applyNumberFormat="0" applyBorder="0" applyAlignment="0" applyProtection="0"/>
    <xf numFmtId="0" fontId="52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52" fillId="46" borderId="0" applyNumberFormat="0" applyBorder="0" applyAlignment="0" applyProtection="0"/>
    <xf numFmtId="0" fontId="52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52" fillId="50" borderId="0" applyNumberFormat="0" applyBorder="0" applyAlignment="0" applyProtection="0"/>
    <xf numFmtId="0" fontId="4" fillId="0" borderId="0"/>
    <xf numFmtId="0" fontId="33" fillId="14" borderId="0" applyNumberFormat="0" applyBorder="0" applyAlignment="0" applyProtection="0"/>
    <xf numFmtId="0" fontId="4" fillId="26" borderId="17" applyNumberFormat="0" applyFont="0" applyAlignment="0" applyProtection="0"/>
  </cellStyleXfs>
  <cellXfs count="298">
    <xf numFmtId="0" fontId="0" fillId="0" borderId="0" xfId="0"/>
    <xf numFmtId="0" fontId="7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8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Border="1"/>
    <xf numFmtId="0" fontId="8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0" fontId="16" fillId="0" borderId="1" xfId="0" applyFont="1" applyBorder="1" applyAlignment="1">
      <alignment wrapText="1"/>
    </xf>
    <xf numFmtId="0" fontId="0" fillId="0" borderId="4" xfId="0" applyBorder="1" applyAlignment="1">
      <alignment wrapText="1"/>
    </xf>
    <xf numFmtId="0" fontId="16" fillId="0" borderId="4" xfId="0" applyFont="1" applyBorder="1" applyAlignment="1">
      <alignment wrapText="1"/>
    </xf>
    <xf numFmtId="0" fontId="14" fillId="5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left" wrapText="1"/>
    </xf>
    <xf numFmtId="0" fontId="14" fillId="0" borderId="0" xfId="0" applyFont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7" fillId="6" borderId="1" xfId="0" applyFont="1" applyFill="1" applyBorder="1" applyAlignment="1">
      <alignment horizontal="center"/>
    </xf>
    <xf numFmtId="0" fontId="0" fillId="7" borderId="1" xfId="0" applyFill="1" applyBorder="1"/>
    <xf numFmtId="0" fontId="7" fillId="7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0" fillId="7" borderId="0" xfId="0" applyFill="1"/>
    <xf numFmtId="0" fontId="7" fillId="7" borderId="0" xfId="0" applyFont="1" applyFill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 wrapText="1"/>
    </xf>
    <xf numFmtId="0" fontId="7" fillId="11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 vertical="center" wrapText="1"/>
    </xf>
    <xf numFmtId="2" fontId="24" fillId="12" borderId="1" xfId="0" applyNumberFormat="1" applyFont="1" applyFill="1" applyBorder="1" applyAlignment="1">
      <alignment horizontal="center" vertical="center" wrapText="1"/>
    </xf>
    <xf numFmtId="0" fontId="25" fillId="7" borderId="1" xfId="0" applyFont="1" applyFill="1" applyBorder="1"/>
    <xf numFmtId="0" fontId="26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left" vertical="center" wrapText="1"/>
    </xf>
    <xf numFmtId="1" fontId="27" fillId="7" borderId="1" xfId="0" applyNumberFormat="1" applyFont="1" applyFill="1" applyBorder="1" applyAlignment="1">
      <alignment horizontal="center"/>
    </xf>
    <xf numFmtId="2" fontId="27" fillId="7" borderId="1" xfId="0" applyNumberFormat="1" applyFont="1" applyFill="1" applyBorder="1" applyAlignment="1">
      <alignment horizontal="center"/>
    </xf>
    <xf numFmtId="165" fontId="27" fillId="7" borderId="1" xfId="0" applyNumberFormat="1" applyFont="1" applyFill="1" applyBorder="1" applyAlignment="1">
      <alignment horizontal="center"/>
    </xf>
    <xf numFmtId="0" fontId="27" fillId="7" borderId="1" xfId="0" applyFont="1" applyFill="1" applyBorder="1" applyAlignment="1">
      <alignment horizontal="center" wrapText="1"/>
    </xf>
    <xf numFmtId="0" fontId="27" fillId="7" borderId="1" xfId="0" applyFont="1" applyFill="1" applyBorder="1" applyAlignment="1">
      <alignment horizontal="center"/>
    </xf>
    <xf numFmtId="0" fontId="28" fillId="7" borderId="1" xfId="0" applyFont="1" applyFill="1" applyBorder="1"/>
    <xf numFmtId="2" fontId="28" fillId="7" borderId="1" xfId="0" applyNumberFormat="1" applyFont="1" applyFill="1" applyBorder="1"/>
    <xf numFmtId="0" fontId="28" fillId="7" borderId="0" xfId="0" applyFont="1" applyFill="1"/>
    <xf numFmtId="0" fontId="29" fillId="7" borderId="1" xfId="0" applyFont="1" applyFill="1" applyBorder="1" applyAlignment="1">
      <alignment horizontal="center"/>
    </xf>
    <xf numFmtId="0" fontId="29" fillId="7" borderId="1" xfId="0" applyFont="1" applyFill="1" applyBorder="1" applyAlignment="1">
      <alignment wrapText="1"/>
    </xf>
    <xf numFmtId="0" fontId="30" fillId="7" borderId="1" xfId="0" applyFont="1" applyFill="1" applyBorder="1" applyAlignment="1">
      <alignment wrapText="1"/>
    </xf>
    <xf numFmtId="1" fontId="27" fillId="13" borderId="1" xfId="0" applyNumberFormat="1" applyFont="1" applyFill="1" applyBorder="1" applyAlignment="1">
      <alignment horizontal="center"/>
    </xf>
    <xf numFmtId="2" fontId="27" fillId="13" borderId="1" xfId="0" applyNumberFormat="1" applyFont="1" applyFill="1" applyBorder="1" applyAlignment="1">
      <alignment horizontal="center"/>
    </xf>
    <xf numFmtId="0" fontId="29" fillId="7" borderId="1" xfId="0" applyFont="1" applyFill="1" applyBorder="1" applyAlignment="1">
      <alignment horizontal="center" vertical="center"/>
    </xf>
    <xf numFmtId="1" fontId="31" fillId="7" borderId="1" xfId="0" applyNumberFormat="1" applyFont="1" applyFill="1" applyBorder="1" applyAlignment="1">
      <alignment horizontal="center"/>
    </xf>
    <xf numFmtId="2" fontId="31" fillId="7" borderId="1" xfId="0" applyNumberFormat="1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165" fontId="27" fillId="13" borderId="1" xfId="0" applyNumberFormat="1" applyFont="1" applyFill="1" applyBorder="1" applyAlignment="1">
      <alignment horizontal="center"/>
    </xf>
    <xf numFmtId="0" fontId="27" fillId="13" borderId="1" xfId="0" applyFont="1" applyFill="1" applyBorder="1" applyAlignment="1">
      <alignment horizontal="center" wrapText="1"/>
    </xf>
    <xf numFmtId="1" fontId="27" fillId="10" borderId="1" xfId="0" applyNumberFormat="1" applyFont="1" applyFill="1" applyBorder="1" applyAlignment="1">
      <alignment horizontal="center"/>
    </xf>
    <xf numFmtId="2" fontId="27" fillId="10" borderId="1" xfId="0" applyNumberFormat="1" applyFont="1" applyFill="1" applyBorder="1" applyAlignment="1">
      <alignment horizontal="center"/>
    </xf>
    <xf numFmtId="165" fontId="27" fillId="10" borderId="1" xfId="0" applyNumberFormat="1" applyFont="1" applyFill="1" applyBorder="1" applyAlignment="1">
      <alignment horizontal="center"/>
    </xf>
    <xf numFmtId="0" fontId="27" fillId="10" borderId="1" xfId="0" applyFont="1" applyFill="1" applyBorder="1" applyAlignment="1">
      <alignment horizontal="center" wrapText="1"/>
    </xf>
    <xf numFmtId="1" fontId="18" fillId="7" borderId="1" xfId="0" applyNumberFormat="1" applyFont="1" applyFill="1" applyBorder="1" applyAlignment="1">
      <alignment horizontal="center"/>
    </xf>
    <xf numFmtId="2" fontId="18" fillId="7" borderId="1" xfId="0" applyNumberFormat="1" applyFont="1" applyFill="1" applyBorder="1" applyAlignment="1">
      <alignment horizontal="center"/>
    </xf>
    <xf numFmtId="165" fontId="18" fillId="7" borderId="1" xfId="0" applyNumberFormat="1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 wrapText="1"/>
    </xf>
    <xf numFmtId="1" fontId="27" fillId="8" borderId="1" xfId="0" applyNumberFormat="1" applyFont="1" applyFill="1" applyBorder="1" applyAlignment="1">
      <alignment horizontal="center"/>
    </xf>
    <xf numFmtId="2" fontId="27" fillId="8" borderId="1" xfId="0" applyNumberFormat="1" applyFont="1" applyFill="1" applyBorder="1" applyAlignment="1">
      <alignment horizontal="center"/>
    </xf>
    <xf numFmtId="165" fontId="27" fillId="8" borderId="1" xfId="0" applyNumberFormat="1" applyFont="1" applyFill="1" applyBorder="1" applyAlignment="1">
      <alignment horizontal="center"/>
    </xf>
    <xf numFmtId="0" fontId="27" fillId="8" borderId="1" xfId="0" applyFont="1" applyFill="1" applyBorder="1" applyAlignment="1">
      <alignment horizontal="center" wrapText="1"/>
    </xf>
    <xf numFmtId="0" fontId="31" fillId="7" borderId="1" xfId="0" applyFont="1" applyFill="1" applyBorder="1" applyAlignment="1">
      <alignment horizontal="center"/>
    </xf>
    <xf numFmtId="0" fontId="29" fillId="7" borderId="1" xfId="0" applyFont="1" applyFill="1" applyBorder="1" applyAlignment="1">
      <alignment horizontal="left" vertical="center" wrapText="1"/>
    </xf>
    <xf numFmtId="0" fontId="30" fillId="7" borderId="1" xfId="0" applyFont="1" applyFill="1" applyBorder="1" applyAlignment="1">
      <alignment horizontal="left" vertical="center" wrapText="1"/>
    </xf>
    <xf numFmtId="0" fontId="29" fillId="7" borderId="1" xfId="0" applyFont="1" applyFill="1" applyBorder="1" applyAlignment="1">
      <alignment horizontal="left" wrapText="1"/>
    </xf>
    <xf numFmtId="0" fontId="30" fillId="7" borderId="1" xfId="0" applyFont="1" applyFill="1" applyBorder="1" applyAlignment="1">
      <alignment horizontal="left" wrapText="1"/>
    </xf>
    <xf numFmtId="1" fontId="32" fillId="7" borderId="1" xfId="0" applyNumberFormat="1" applyFont="1" applyFill="1" applyBorder="1" applyAlignment="1">
      <alignment horizontal="center"/>
    </xf>
    <xf numFmtId="2" fontId="32" fillId="7" borderId="1" xfId="0" applyNumberFormat="1" applyFont="1" applyFill="1" applyBorder="1" applyAlignment="1">
      <alignment horizontal="center"/>
    </xf>
    <xf numFmtId="165" fontId="32" fillId="7" borderId="1" xfId="0" applyNumberFormat="1" applyFont="1" applyFill="1" applyBorder="1" applyAlignment="1">
      <alignment horizontal="center"/>
    </xf>
    <xf numFmtId="0" fontId="32" fillId="7" borderId="1" xfId="0" applyFont="1" applyFill="1" applyBorder="1" applyAlignment="1">
      <alignment horizontal="center" wrapText="1"/>
    </xf>
    <xf numFmtId="0" fontId="28" fillId="7" borderId="1" xfId="0" applyFont="1" applyFill="1" applyBorder="1" applyAlignment="1">
      <alignment horizontal="center"/>
    </xf>
    <xf numFmtId="0" fontId="28" fillId="7" borderId="1" xfId="0" applyFont="1" applyFill="1" applyBorder="1" applyAlignment="1">
      <alignment wrapText="1"/>
    </xf>
    <xf numFmtId="1" fontId="28" fillId="7" borderId="1" xfId="0" applyNumberFormat="1" applyFont="1" applyFill="1" applyBorder="1"/>
    <xf numFmtId="0" fontId="0" fillId="7" borderId="0" xfId="0" applyFill="1" applyAlignment="1">
      <alignment horizontal="center"/>
    </xf>
    <xf numFmtId="0" fontId="0" fillId="7" borderId="0" xfId="0" applyFill="1" applyAlignment="1">
      <alignment wrapText="1"/>
    </xf>
    <xf numFmtId="2" fontId="0" fillId="7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3" fillId="14" borderId="0" xfId="2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165" fontId="21" fillId="0" borderId="1" xfId="0" applyNumberFormat="1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36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0" fontId="16" fillId="0" borderId="0" xfId="0" applyFont="1"/>
    <xf numFmtId="0" fontId="37" fillId="16" borderId="0" xfId="0" applyFont="1" applyFill="1" applyAlignment="1">
      <alignment horizontal="center"/>
    </xf>
    <xf numFmtId="0" fontId="0" fillId="0" borderId="0" xfId="0"/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8" fillId="3" borderId="0" xfId="0" applyFont="1" applyFill="1"/>
    <xf numFmtId="0" fontId="10" fillId="3" borderId="8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38" fillId="4" borderId="0" xfId="0" applyFont="1" applyFill="1"/>
    <xf numFmtId="0" fontId="10" fillId="4" borderId="8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7" fillId="17" borderId="6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0" fillId="18" borderId="8" xfId="0" applyFont="1" applyFill="1" applyBorder="1" applyAlignment="1">
      <alignment horizontal="center"/>
    </xf>
    <xf numFmtId="0" fontId="10" fillId="19" borderId="8" xfId="0" applyFont="1" applyFill="1" applyBorder="1" applyAlignment="1">
      <alignment horizontal="center"/>
    </xf>
    <xf numFmtId="9" fontId="10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0" fontId="38" fillId="17" borderId="0" xfId="0" applyFont="1" applyFill="1"/>
    <xf numFmtId="0" fontId="38" fillId="0" borderId="0" xfId="0" applyFont="1"/>
    <xf numFmtId="164" fontId="11" fillId="17" borderId="9" xfId="0" applyNumberFormat="1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right"/>
    </xf>
    <xf numFmtId="0" fontId="11" fillId="17" borderId="9" xfId="0" applyFont="1" applyFill="1" applyBorder="1" applyAlignment="1">
      <alignment horizontal="left"/>
    </xf>
    <xf numFmtId="164" fontId="11" fillId="5" borderId="9" xfId="0" applyNumberFormat="1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right"/>
    </xf>
    <xf numFmtId="0" fontId="11" fillId="5" borderId="9" xfId="0" applyFont="1" applyFill="1" applyBorder="1" applyAlignment="1">
      <alignment horizontal="left"/>
    </xf>
    <xf numFmtId="164" fontId="11" fillId="3" borderId="9" xfId="0" applyNumberFormat="1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right"/>
    </xf>
    <xf numFmtId="0" fontId="11" fillId="3" borderId="9" xfId="0" applyFont="1" applyFill="1" applyBorder="1" applyAlignment="1">
      <alignment horizontal="left"/>
    </xf>
    <xf numFmtId="0" fontId="10" fillId="20" borderId="0" xfId="0" applyFont="1" applyFill="1" applyAlignment="1">
      <alignment horizontal="center"/>
    </xf>
    <xf numFmtId="0" fontId="12" fillId="20" borderId="0" xfId="0" applyFont="1" applyFill="1" applyAlignment="1">
      <alignment horizontal="right"/>
    </xf>
    <xf numFmtId="0" fontId="12" fillId="20" borderId="0" xfId="0" applyFont="1" applyFill="1"/>
    <xf numFmtId="0" fontId="38" fillId="20" borderId="0" xfId="0" applyFont="1" applyFill="1"/>
    <xf numFmtId="0" fontId="12" fillId="0" borderId="6" xfId="0" applyFont="1" applyBorder="1"/>
    <xf numFmtId="49" fontId="11" fillId="5" borderId="9" xfId="0" applyNumberFormat="1" applyFont="1" applyFill="1" applyBorder="1" applyAlignment="1">
      <alignment horizontal="center"/>
    </xf>
    <xf numFmtId="49" fontId="11" fillId="3" borderId="9" xfId="0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17" borderId="0" xfId="0" applyFont="1" applyFill="1" applyBorder="1" applyAlignment="1">
      <alignment horizontal="center"/>
    </xf>
    <xf numFmtId="0" fontId="12" fillId="20" borderId="0" xfId="0" applyFont="1" applyFill="1" applyBorder="1" applyAlignment="1">
      <alignment horizontal="right"/>
    </xf>
    <xf numFmtId="0" fontId="12" fillId="20" borderId="0" xfId="0" applyFont="1" applyFill="1" applyBorder="1"/>
    <xf numFmtId="0" fontId="10" fillId="20" borderId="0" xfId="0" applyFont="1" applyFill="1" applyBorder="1" applyAlignment="1">
      <alignment horizontal="center"/>
    </xf>
    <xf numFmtId="166" fontId="10" fillId="0" borderId="0" xfId="0" applyNumberFormat="1" applyFont="1" applyBorder="1" applyAlignment="1">
      <alignment horizontal="center"/>
    </xf>
    <xf numFmtId="166" fontId="10" fillId="17" borderId="0" xfId="0" applyNumberFormat="1" applyFont="1" applyFill="1" applyBorder="1" applyAlignment="1">
      <alignment horizontal="center"/>
    </xf>
    <xf numFmtId="166" fontId="12" fillId="20" borderId="0" xfId="0" applyNumberFormat="1" applyFont="1" applyFill="1" applyBorder="1"/>
    <xf numFmtId="0" fontId="38" fillId="0" borderId="0" xfId="0" applyFont="1" applyBorder="1"/>
    <xf numFmtId="0" fontId="0" fillId="0" borderId="0" xfId="0" applyBorder="1"/>
    <xf numFmtId="14" fontId="11" fillId="17" borderId="9" xfId="0" applyNumberFormat="1" applyFont="1" applyFill="1" applyBorder="1" applyAlignment="1">
      <alignment horizontal="center"/>
    </xf>
    <xf numFmtId="0" fontId="21" fillId="6" borderId="1" xfId="0" applyFont="1" applyFill="1" applyBorder="1" applyAlignment="1">
      <alignment horizontal="left" vertical="center"/>
    </xf>
    <xf numFmtId="1" fontId="16" fillId="0" borderId="1" xfId="0" quotePrefix="1" applyNumberFormat="1" applyFont="1" applyBorder="1" applyAlignment="1">
      <alignment horizontal="left"/>
    </xf>
    <xf numFmtId="0" fontId="16" fillId="0" borderId="1" xfId="0" quotePrefix="1" applyNumberFormat="1" applyFont="1" applyBorder="1" applyAlignment="1">
      <alignment horizontal="left"/>
    </xf>
    <xf numFmtId="0" fontId="21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0" fillId="6" borderId="0" xfId="0" applyFill="1"/>
    <xf numFmtId="0" fontId="0" fillId="0" borderId="0" xfId="0"/>
    <xf numFmtId="17" fontId="21" fillId="0" borderId="1" xfId="0" quotePrefix="1" applyNumberFormat="1" applyFont="1" applyBorder="1" applyAlignment="1">
      <alignment horizontal="left" vertical="center"/>
    </xf>
    <xf numFmtId="16" fontId="21" fillId="0" borderId="1" xfId="0" quotePrefix="1" applyNumberFormat="1" applyFont="1" applyBorder="1" applyAlignment="1">
      <alignment horizontal="left" vertical="center"/>
    </xf>
    <xf numFmtId="0" fontId="21" fillId="0" borderId="1" xfId="0" quotePrefix="1" applyFont="1" applyBorder="1" applyAlignment="1">
      <alignment horizontal="left" vertical="center"/>
    </xf>
    <xf numFmtId="0" fontId="0" fillId="6" borderId="1" xfId="0" applyFill="1" applyBorder="1"/>
    <xf numFmtId="0" fontId="16" fillId="0" borderId="1" xfId="0" applyFont="1" applyBorder="1"/>
    <xf numFmtId="0" fontId="16" fillId="6" borderId="1" xfId="0" applyFont="1" applyFill="1" applyBorder="1"/>
    <xf numFmtId="0" fontId="4" fillId="0" borderId="1" xfId="43" applyBorder="1"/>
    <xf numFmtId="0" fontId="4" fillId="6" borderId="1" xfId="43" applyFill="1" applyBorder="1"/>
    <xf numFmtId="0" fontId="0" fillId="0" borderId="0" xfId="0"/>
    <xf numFmtId="0" fontId="7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0" xfId="0"/>
    <xf numFmtId="0" fontId="3" fillId="0" borderId="1" xfId="43" applyFont="1" applyBorder="1"/>
    <xf numFmtId="0" fontId="0" fillId="0" borderId="0" xfId="0"/>
    <xf numFmtId="0" fontId="0" fillId="0" borderId="1" xfId="0" quotePrefix="1" applyBorder="1"/>
    <xf numFmtId="17" fontId="0" fillId="0" borderId="1" xfId="0" quotePrefix="1" applyNumberFormat="1" applyBorder="1"/>
    <xf numFmtId="0" fontId="0" fillId="0" borderId="1" xfId="0" quotePrefix="1" applyFill="1" applyBorder="1"/>
    <xf numFmtId="0" fontId="0" fillId="0" borderId="1" xfId="0" applyFill="1" applyBorder="1"/>
    <xf numFmtId="0" fontId="0" fillId="0" borderId="1" xfId="0" applyBorder="1" applyAlignment="1">
      <alignment horizontal="left"/>
    </xf>
    <xf numFmtId="17" fontId="0" fillId="0" borderId="1" xfId="0" quotePrefix="1" applyNumberFormat="1" applyFill="1" applyBorder="1"/>
    <xf numFmtId="0" fontId="0" fillId="0" borderId="0" xfId="0" applyFill="1"/>
    <xf numFmtId="0" fontId="7" fillId="0" borderId="1" xfId="0" quotePrefix="1" applyFont="1" applyBorder="1" applyAlignment="1">
      <alignment horizontal="left" vertical="center"/>
    </xf>
    <xf numFmtId="0" fontId="7" fillId="6" borderId="1" xfId="0" quotePrefix="1" applyFont="1" applyFill="1" applyBorder="1" applyAlignment="1">
      <alignment horizontal="left" vertical="center"/>
    </xf>
    <xf numFmtId="16" fontId="7" fillId="6" borderId="1" xfId="0" quotePrefix="1" applyNumberFormat="1" applyFont="1" applyFill="1" applyBorder="1" applyAlignment="1">
      <alignment horizontal="left" vertical="center"/>
    </xf>
    <xf numFmtId="0" fontId="0" fillId="0" borderId="0" xfId="0"/>
    <xf numFmtId="0" fontId="2" fillId="0" borderId="1" xfId="43" applyFont="1" applyBorder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51" borderId="1" xfId="0" applyFill="1" applyBorder="1"/>
    <xf numFmtId="0" fontId="0" fillId="0" borderId="1" xfId="0" applyBorder="1" applyAlignment="1">
      <alignment horizontal="center"/>
    </xf>
    <xf numFmtId="0" fontId="0" fillId="51" borderId="1" xfId="0" applyFill="1" applyBorder="1" applyAlignment="1">
      <alignment horizontal="center"/>
    </xf>
    <xf numFmtId="0" fontId="54" fillId="0" borderId="1" xfId="0" applyFont="1" applyBorder="1" applyAlignment="1">
      <alignment horizontal="center" vertical="center"/>
    </xf>
    <xf numFmtId="0" fontId="53" fillId="7" borderId="1" xfId="0" applyFont="1" applyFill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/>
    </xf>
    <xf numFmtId="0" fontId="54" fillId="0" borderId="1" xfId="0" applyFont="1" applyBorder="1" applyAlignment="1">
      <alignment horizontal="left" vertical="center"/>
    </xf>
    <xf numFmtId="49" fontId="55" fillId="0" borderId="1" xfId="0" applyNumberFormat="1" applyFont="1" applyBorder="1" applyAlignment="1">
      <alignment horizontal="center" vertical="center"/>
    </xf>
    <xf numFmtId="0" fontId="55" fillId="7" borderId="1" xfId="0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5" fillId="7" borderId="1" xfId="0" applyFont="1" applyFill="1" applyBorder="1" applyAlignment="1">
      <alignment horizontal="center"/>
    </xf>
    <xf numFmtId="0" fontId="26" fillId="7" borderId="1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left" vertical="center" wrapText="1"/>
    </xf>
    <xf numFmtId="0" fontId="53" fillId="7" borderId="1" xfId="0" applyFont="1" applyFill="1" applyBorder="1" applyAlignment="1">
      <alignment horizontal="left" vertical="center" wrapText="1"/>
    </xf>
    <xf numFmtId="0" fontId="53" fillId="0" borderId="1" xfId="0" applyFont="1" applyBorder="1" applyAlignment="1">
      <alignment wrapText="1"/>
    </xf>
    <xf numFmtId="0" fontId="53" fillId="0" borderId="1" xfId="0" applyFont="1" applyBorder="1" applyAlignment="1">
      <alignment horizontal="left" wrapText="1"/>
    </xf>
    <xf numFmtId="0" fontId="56" fillId="0" borderId="1" xfId="0" applyFont="1" applyBorder="1" applyAlignment="1">
      <alignment wrapText="1"/>
    </xf>
    <xf numFmtId="49" fontId="55" fillId="0" borderId="1" xfId="0" applyNumberFormat="1" applyFont="1" applyBorder="1" applyAlignment="1">
      <alignment horizontal="left" vertical="center"/>
    </xf>
    <xf numFmtId="0" fontId="54" fillId="0" borderId="1" xfId="0" applyFont="1" applyBorder="1" applyAlignment="1">
      <alignment horizontal="left" wrapText="1"/>
    </xf>
    <xf numFmtId="0" fontId="55" fillId="7" borderId="1" xfId="0" applyFont="1" applyFill="1" applyBorder="1" applyAlignment="1">
      <alignment horizontal="left" wrapText="1"/>
    </xf>
    <xf numFmtId="0" fontId="54" fillId="6" borderId="1" xfId="0" applyFont="1" applyFill="1" applyBorder="1" applyAlignment="1">
      <alignment horizontal="left" vertical="center" wrapText="1"/>
    </xf>
    <xf numFmtId="49" fontId="55" fillId="0" borderId="1" xfId="0" applyNumberFormat="1" applyFont="1" applyBorder="1" applyAlignment="1">
      <alignment horizontal="left" vertical="center" wrapText="1"/>
    </xf>
    <xf numFmtId="0" fontId="57" fillId="0" borderId="1" xfId="0" applyFont="1" applyBorder="1" applyAlignment="1">
      <alignment horizontal="left" wrapText="1"/>
    </xf>
    <xf numFmtId="0" fontId="56" fillId="0" borderId="1" xfId="0" applyFont="1" applyBorder="1" applyAlignment="1">
      <alignment horizontal="left" wrapText="1"/>
    </xf>
    <xf numFmtId="0" fontId="55" fillId="0" borderId="1" xfId="0" applyFont="1" applyBorder="1" applyAlignment="1">
      <alignment horizontal="left" vertical="center"/>
    </xf>
    <xf numFmtId="0" fontId="55" fillId="7" borderId="1" xfId="0" applyFont="1" applyFill="1" applyBorder="1" applyAlignment="1">
      <alignment wrapText="1"/>
    </xf>
    <xf numFmtId="49" fontId="26" fillId="7" borderId="1" xfId="0" applyNumberFormat="1" applyFont="1" applyFill="1" applyBorder="1" applyAlignment="1">
      <alignment horizontal="left" vertical="center" wrapText="1"/>
    </xf>
    <xf numFmtId="0" fontId="55" fillId="0" borderId="1" xfId="0" applyFont="1" applyBorder="1" applyAlignment="1">
      <alignment horizontal="left" vertical="center" wrapText="1"/>
    </xf>
    <xf numFmtId="0" fontId="55" fillId="6" borderId="1" xfId="0" applyFont="1" applyFill="1" applyBorder="1" applyAlignment="1">
      <alignment horizontal="left" vertical="center"/>
    </xf>
    <xf numFmtId="0" fontId="53" fillId="6" borderId="0" xfId="0" applyFont="1" applyFill="1"/>
    <xf numFmtId="0" fontId="55" fillId="0" borderId="1" xfId="0" quotePrefix="1" applyFont="1" applyBorder="1" applyAlignment="1">
      <alignment horizontal="left" vertical="center"/>
    </xf>
    <xf numFmtId="0" fontId="55" fillId="52" borderId="1" xfId="0" applyFont="1" applyFill="1" applyBorder="1" applyAlignment="1">
      <alignment horizontal="left" vertical="center"/>
    </xf>
    <xf numFmtId="0" fontId="0" fillId="52" borderId="1" xfId="0" applyFill="1" applyBorder="1"/>
    <xf numFmtId="0" fontId="35" fillId="52" borderId="1" xfId="0" applyFont="1" applyFill="1" applyBorder="1" applyAlignment="1">
      <alignment horizontal="left" vertical="center"/>
    </xf>
    <xf numFmtId="0" fontId="55" fillId="52" borderId="1" xfId="0" applyFont="1" applyFill="1" applyBorder="1" applyAlignment="1">
      <alignment horizontal="left" vertical="center" wrapText="1"/>
    </xf>
    <xf numFmtId="0" fontId="0" fillId="52" borderId="0" xfId="0" applyFill="1"/>
    <xf numFmtId="0" fontId="55" fillId="0" borderId="1" xfId="0" applyFont="1" applyFill="1" applyBorder="1" applyAlignment="1">
      <alignment horizontal="left" vertical="center"/>
    </xf>
    <xf numFmtId="0" fontId="1" fillId="0" borderId="1" xfId="43" applyFont="1" applyBorder="1"/>
    <xf numFmtId="0" fontId="0" fillId="0" borderId="19" xfId="0" applyFill="1" applyBorder="1"/>
    <xf numFmtId="0" fontId="21" fillId="52" borderId="1" xfId="0" applyFont="1" applyFill="1" applyBorder="1" applyAlignment="1">
      <alignment horizontal="left" vertical="center"/>
    </xf>
    <xf numFmtId="0" fontId="0" fillId="0" borderId="0" xfId="0" applyFont="1" applyAlignment="1">
      <alignment vertical="center" wrapText="1"/>
    </xf>
    <xf numFmtId="0" fontId="53" fillId="0" borderId="1" xfId="0" applyFont="1" applyBorder="1" applyAlignment="1">
      <alignment horizontal="left" vertical="center"/>
    </xf>
    <xf numFmtId="0" fontId="53" fillId="7" borderId="1" xfId="0" applyFont="1" applyFill="1" applyBorder="1" applyAlignment="1">
      <alignment horizontal="left" vertical="center"/>
    </xf>
    <xf numFmtId="0" fontId="55" fillId="7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/>
    <xf numFmtId="0" fontId="34" fillId="15" borderId="0" xfId="0" applyFont="1" applyFill="1" applyAlignment="1">
      <alignment horizontal="center" vertical="center"/>
    </xf>
    <xf numFmtId="0" fontId="0" fillId="0" borderId="0" xfId="0"/>
    <xf numFmtId="0" fontId="0" fillId="51" borderId="1" xfId="0" applyFill="1" applyBorder="1" applyAlignment="1">
      <alignment horizont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2" builtinId="27"/>
    <cellStyle name="Bad 2" xfId="44" xr:uid="{00000000-0005-0000-0000-000019000000}"/>
    <cellStyle name="Calculation" xfId="13" builtinId="22" customBuiltin="1"/>
    <cellStyle name="Check Cell" xfId="15" builtinId="23" customBuiltin="1"/>
    <cellStyle name="Explanatory Text" xfId="17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00000000-0005-0000-0000-000026000000}"/>
    <cellStyle name="Normal 3" xfId="3" xr:uid="{00000000-0005-0000-0000-000027000000}"/>
    <cellStyle name="Normal 4" xfId="43" xr:uid="{00000000-0005-0000-0000-000028000000}"/>
    <cellStyle name="Note 2" xfId="45" xr:uid="{00000000-0005-0000-0000-000029000000}"/>
    <cellStyle name="Output" xfId="12" builtinId="21" customBuiltin="1"/>
    <cellStyle name="Title" xfId="4" builtinId="15" customBuiltin="1"/>
    <cellStyle name="Total" xfId="18" builtinId="25" customBuiltin="1"/>
    <cellStyle name="Warning Text" xfId="16" builtinId="11" customBuiltin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istrator/Desktop/Mineli/Inspection/invoice/156/Inspection-2026-156%20(v05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30.748016319441" createdVersion="5" refreshedVersion="5" minRefreshableVersion="3" recordCount="2775" xr:uid="{00000000-000A-0000-FFFF-FFFF06000000}">
  <cacheSource type="worksheet">
    <worksheetSource ref="A1:V2776" sheet="RE" r:id="rId2"/>
  </cacheSource>
  <cacheFields count="15">
    <cacheField name="N" numFmtId="0">
      <sharedItems containsSemiMixedTypes="0" containsString="0" containsNumber="1" containsInteger="1" minValue="1" maxValue="2775"/>
    </cacheField>
    <cacheField name="Code" numFmtId="0">
      <sharedItems containsDate="1" containsMixedTypes="1" minDate="1899-12-31T22:26:04" maxDate="1900-01-10T00:44:06"/>
    </cacheField>
    <cacheField name="HS code" numFmtId="0">
      <sharedItems containsMixedTypes="1" containsNumber="1" containsInteger="1" minValue="39262000000" maxValue="65050090000"/>
    </cacheField>
    <cacheField name="name" numFmtId="0">
      <sharedItems/>
    </cacheField>
    <cacheField name="Sub-category" numFmtId="0">
      <sharedItems count="118">
        <s v="հուդի"/>
        <s v="սվիտեր"/>
        <s v="35-ից բաձր կոշիկ"/>
        <s v="տաբատ"/>
        <s v="35-ից բարձր հողաթափ"/>
        <s v="վերարկու"/>
        <s v="կոշիկ մինչև 35"/>
        <s v="սանդալ մինչև 35"/>
        <s v="շապիկ"/>
        <s v="վերնաշապիկ"/>
        <s v="կիսաշրջազգեստ"/>
        <s v="ժակետ"/>
        <s v="բաճկոն"/>
        <s v="զգեստ"/>
        <s v="շորտ"/>
        <s v="գլխարկ"/>
        <s v="35-ից բարձր սպորտային կոշիկ "/>
        <s v="կեդ 35-ից բարձր"/>
        <s v="ուգգի"/>
        <s v="կիսաճտքավոր կոշիկ մինչև 35"/>
        <s v="35-ից բարձր կիսաճտքավոր կոշիկ "/>
        <s v="կեդ մինչև 35"/>
        <s v="կրոկս մինչև 35"/>
        <s v="դրամապանակ"/>
        <s v="35-ից բարձր սանդալ"/>
        <s v="ջինսե տաբատ"/>
        <s v="ջինսե բաճկոն"/>
        <s v="բլուզ"/>
        <s v="տրիկո"/>
        <s v="ջինսե շորտ"/>
        <s v="պոլո"/>
        <s v="պայուսակ"/>
        <s v="կոշիկ"/>
        <s v="ակնոց"/>
        <s v="բոդի մինչև 1 սեթ 2"/>
        <s v="վոդոլազկա"/>
        <s v="պիջակ"/>
        <s v="ժիլետ"/>
        <s v="ուսապարկ"/>
        <s v="գոտի"/>
        <s v="ջինսե վերնաշապիկ"/>
        <s v="քարտապանակ"/>
        <s v="գուլպա"/>
        <s v="դասական տաբատ"/>
        <s v="լողազգեստ"/>
        <s v="վարտիք"/>
        <s v="տոպ "/>
        <s v="անձրևազգեստ"/>
        <s v="կոմբինեզոն"/>
        <s v="մինչև 1  շապիկ"/>
        <s v="սեթ 2 գիշերազգեստ"/>
        <s v="սեթ 3 շապիկ + տաբատ + գլխարկ 3 set"/>
        <s v="մինչև 1  կոմբինեզոն"/>
        <s v=" հուդի "/>
        <s v=" ջինսե կիսաշրջազգեստ"/>
        <s v="կրծկալ"/>
        <s v="կարճ տաբատ"/>
        <s v="սրբիչից խալաթ"/>
        <s v="անթև շապիկ"/>
        <s v="գիշերազգեստ"/>
        <s v="բոդի"/>
        <s v="ներքնազգեստ"/>
        <s v="արևային ակնոց"/>
        <s v="լողավարտիք"/>
        <s v="լողազգեստ կրծկալ"/>
        <s v="կոստյում/հավաքածու"/>
        <s v="ցանցավոր զգեստ"/>
        <s v="սպորտային անթև շապիկ"/>
        <s v="տոպ սեթ 2"/>
        <s v="տոպ + շորտ"/>
        <s v="35-ից բարձր սաբո"/>
        <s v="հեռախոսի պատյան սեթ 2"/>
        <s v="յոգայի գորգ"/>
        <s v="35-ից բարձր բարձրակրունկ կոշիկ"/>
        <s v="անթև բլուզ"/>
        <s v="տաբատ գոտիով"/>
        <s v="երեկոյան զգեստ"/>
        <s v="շարֆ"/>
        <s v="երկարաթև բլուզ"/>
        <s v="ջինսե ժիլետ"/>
        <s v="մինչև 1  շորտ + շապիկ"/>
        <s v="մինչև 1 շորտ"/>
        <s v="երկարաթև շապիկ"/>
        <s v="կարդիգան"/>
        <s v="Տոպ"/>
        <s v="շորտ + շապիկ"/>
        <s v="շապիկ երկարաթև"/>
        <s v="մինչև 1  շորտ"/>
        <s v="Ջինսե Կիսաշրջազգեստ"/>
        <s v="մինչև 1 ժիլետ"/>
        <s v="մինչև 1 ժիլետ "/>
        <s v="մինչև 1 տրիկո"/>
        <s v="գուլպա 2 զույգ"/>
        <s v="ջինսե սարաֆան"/>
        <s v="մինչև 1 կարդիգան"/>
        <s v=" շորտ"/>
        <s v="գուլպա 3 զույգ"/>
        <s v="մինչև 1 ջինսե բաճկոն"/>
        <s v="մինչև 1 կիսաշրջազգեստ"/>
        <s v="մինչև 1 շորտ + շապիկ"/>
        <s v="մինչև 1 շորտ "/>
        <s v="մինչև 1 կոմբինեզոն"/>
        <s v="աբադոկ"/>
        <s v="մինչև 1  կոմբինեզոն 2 զույգ"/>
        <s v="կոմբինեզոն 2 զույգ"/>
        <s v="զուգագուլպա"/>
        <s v="փողկապ - թիթեռնիկ"/>
        <s v="ձեռնոց"/>
        <s v="հավաքածու"/>
        <s v="կոմբինիզոն"/>
        <s v="տրենչ"/>
        <s v="35-ից բարձր կոշիկ "/>
        <s v="Տաբատներ"/>
        <s v="Տունիկա"/>
        <s v="Հողաթափ"/>
        <s v="Լողազգեստ- շորտեր"/>
        <s v="Բիկինի Լողազգեստ"/>
        <s v="Շորտեր 2 հավաքածու"/>
      </sharedItems>
    </cacheField>
    <cacheField name="Սեռ(կանացի,տղամարդ,աղջիկ,տղա)" numFmtId="0">
      <sharedItems/>
    </cacheField>
    <cacheField name="Բրուտտո քաշ" numFmtId="0">
      <sharedItems containsNonDate="0" containsString="0" containsBlank="1"/>
    </cacheField>
    <cacheField name="Նետտո քաշ" numFmtId="165">
      <sharedItems containsSemiMixedTypes="0" containsString="0" containsNumber="1" minValue="5.0000000000000001E-3" maxValue="2.0699999999999998"/>
    </cacheField>
    <cacheField name="Net kg" numFmtId="0">
      <sharedItems containsSemiMixedTypes="0" containsString="0" containsNumber="1" containsInteger="1" minValue="1" maxValue="1"/>
    </cacheField>
    <cacheField name="Քանակ հատ" numFmtId="0">
      <sharedItems containsSemiMixedTypes="0" containsString="0" containsNumber="1" minValue="5.0000000000000001E-3" maxValue="2.0699999999999998"/>
    </cacheField>
    <cacheField name="Բրենդ" numFmtId="0">
      <sharedItems/>
    </cacheField>
    <cacheField name="Ծագման երկիր" numFmtId="0">
      <sharedItems/>
    </cacheField>
    <cacheField name="Ապրանքի մատերիալ" numFmtId="0">
      <sharedItems containsBlank="1"/>
    </cacheField>
    <cacheField name="Փաթեթ" numFmtId="0">
      <sharedItems count="7">
        <s v="Mix Brand"/>
        <s v="Liu Jo"/>
        <s v="Defacto"/>
        <s v="ASOS"/>
        <s v="Rinascimento"/>
        <s v="Idex"/>
        <s v="C&amp;A"/>
      </sharedItems>
    </cacheField>
    <cacheField name="ԻԴ" numFmtId="0">
      <sharedItems containsSemiMixedTypes="0" containsString="0" containsNumber="1" containsInteger="1" minValue="1000317" maxValue="1000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775">
  <r>
    <n v="1"/>
    <n v="40000001111"/>
    <n v="61102091000"/>
    <s v="ՏՂԱՄԱՐԴՈՒ  ՀՈՒԴԻՆԵՐ ԲԱՄԲԱԿԵ ՄԱՆՎԱԾՔԻՑ"/>
    <x v="0"/>
    <s v="տղամարդու"/>
    <m/>
    <n v="0.055"/>
    <n v="1"/>
    <n v="0.055"/>
    <s v="PETROL"/>
    <s v="Bangladesh"/>
    <s v="բամբակ/պոլիեսթեր"/>
    <x v="0"/>
    <n v="1000320"/>
  </r>
  <r>
    <n v="2"/>
    <n v="40000001112"/>
    <n v="61103091000"/>
    <s v="ՏՂԱՄԱՐԴՈՒ  ՍՎԻՏՐԵՐ ՔԻՄԻԱԿԱՆ ԹԵԼԵՐԻՑ"/>
    <x v="1"/>
    <s v="տղամարդու"/>
    <m/>
    <n v="0.334"/>
    <n v="1"/>
    <n v="0.334"/>
    <s v="PETROL"/>
    <s v="Bangladesh"/>
    <s v="ակրիլ/բամբակ"/>
    <x v="0"/>
    <n v="1000320"/>
  </r>
  <r>
    <n v="3"/>
    <n v="40000001113"/>
    <n v="64041990000"/>
    <s v="ՏՂԱՄԱՐԴՈՒ  ԿՈՇԻԿ ՏԵՔՏՍԻԼԵ ԵՐԵՍԱՄԱՍՈՎ ՌԵՏԻՆԵ ԿՈՇԿԱՏԱԿՈՎ "/>
    <x v="2"/>
    <s v="տղամարդու"/>
    <m/>
    <n v="1.086"/>
    <n v="1"/>
    <n v="1.086"/>
    <s v="REGATTA"/>
    <s v="China"/>
    <s v="տակը ռետին, վրան կտոր"/>
    <x v="0"/>
    <n v="1000320"/>
  </r>
  <r>
    <n v="4"/>
    <n v="40000001114"/>
    <n v="64041990000"/>
    <s v="ԿԱՆԱՑԻ  ԿՈՇԻԿՆԵՐ ՏԵՔՏՍԻԼԵ ԵՐԵՍԱՄԱՍՈՎ ՌԵՏԻՆԵ ԿՈՇԿԱՏԱԿՈՎ "/>
    <x v="2"/>
    <s v="կին"/>
    <m/>
    <n v="0.042"/>
    <n v="1"/>
    <n v="0.042"/>
    <s v="REEBOK"/>
    <s v="China"/>
    <s v="տակը ռետին, վրան կտոր"/>
    <x v="0"/>
    <n v="1000320"/>
  </r>
  <r>
    <n v="5"/>
    <n v="40000001110"/>
    <n v="62034235000"/>
    <s v="ՏՂԱՅԻ  ՏԱԲԱՏՆԵՐ ԲԱՄԲԱԿԵ ՄԱՆՎԱԾՔԻՑ  "/>
    <x v="3"/>
    <s v="տղայի"/>
    <m/>
    <n v="0.304"/>
    <n v="1"/>
    <n v="0.304"/>
    <s v="S.OLIVER"/>
    <s v="Bangladesh"/>
    <s v="բամբակ"/>
    <x v="0"/>
    <n v="1000320"/>
  </r>
  <r>
    <n v="6"/>
    <n v="40000001109"/>
    <n v="64039998000"/>
    <s v="ԿԱՆԱՑԻ ԿՈՇԻԿ ԲՆԱԿԱՆ ԿԱՇՎԵ  ԵՐԵՍԱՄԱՍՈՎ , ՊՈԼԻՄԵՐԱՅԻՆ  ԿՈՇԿԱՏԱԿՈՎ  "/>
    <x v="2"/>
    <s v="կին"/>
    <m/>
    <n v="0.85"/>
    <n v="1"/>
    <n v="1.418"/>
    <s v="RAGE AGE"/>
    <s v="Poland"/>
    <s v="տակը պոլիմեր, վրան զամշ"/>
    <x v="0"/>
    <n v="1000320"/>
  </r>
  <r>
    <n v="7"/>
    <n v="40000001108"/>
    <n v="64041910000"/>
    <s v="ՏՂԱՄԱՐԴՈՒ ՀՈՂԱԹԱՓ   ՏԵՔՍՏԻԼԵ ԵՐԵՍԱՄԱՍՈՎ , ՊՈԼԻՄԵՐԱՅԻՆ ԿՈՇԿԱՏՈՎ "/>
    <x v="4"/>
    <s v="յունիսեքս"/>
    <m/>
    <n v="0.388"/>
    <n v="1"/>
    <n v="0.582"/>
    <s v="UGG"/>
    <s v="Vietnam"/>
    <s v="բուրդ/լիոցել"/>
    <x v="0"/>
    <n v="1000320"/>
  </r>
  <r>
    <n v="8"/>
    <n v="40000001107"/>
    <n v="62024000010"/>
    <s v="ԿԱՆԱՑԻ  ՎԵՐԱՐԿՈՒՆԵՐ ՔԻՄԻԱԿԱՆ ԹԵԼԵՐԻՑ   "/>
    <x v="5"/>
    <s v="կին"/>
    <m/>
    <n v="1.102"/>
    <n v="1"/>
    <n v="1.102"/>
    <s v="TOMTAILOR"/>
    <s v="Vietnam"/>
    <s v="պոլիեսթեր"/>
    <x v="0"/>
    <n v="1000320"/>
  </r>
  <r>
    <n v="9"/>
    <n v="40000001106"/>
    <n v="61102091000"/>
    <s v="ՏՂԱՄԱՐԴՈՒ ԵՎ ՏՂԱՅԻ ՍՎԻՏՐԵՐ ԲԱՄԲԱԿԵ ՄԱՆՎԱԾՔԻՑ "/>
    <x v="1"/>
    <s v="տղամարդու"/>
    <m/>
    <n v="0.344"/>
    <n v="1"/>
    <n v="0.344"/>
    <s v="PETROL"/>
    <s v="Bangladesh"/>
    <s v="բամբակ/ակրիլ"/>
    <x v="0"/>
    <n v="1000320"/>
  </r>
  <r>
    <n v="10"/>
    <n v="40000001105"/>
    <n v="62014000000"/>
    <s v="ՏՂԱՄԱՐԴՈՒ  ՎԵՐԱՐԿՈՒՆԵՐ ՔԻՄԻԱԿԱՆ ԹԵԼԵՐԻՑ"/>
    <x v="5"/>
    <s v="տղամարդու"/>
    <m/>
    <n v="1.136"/>
    <n v="1"/>
    <n v="1.136"/>
    <s v="PETROL"/>
    <s v="China"/>
    <s v="պոլիեսթեր"/>
    <x v="0"/>
    <n v="1000320"/>
  </r>
  <r>
    <n v="11"/>
    <n v="40000001104"/>
    <n v="62014000000"/>
    <s v="ՏՂԱՄԱՐԴՈՒ  ՎԵՐԱՐԿՈՒՆԵՐ ՔԻՄԻԱԿԱՆ ԹԵԼԵՐԻՑ"/>
    <x v="5"/>
    <s v="տղամարդու"/>
    <m/>
    <n v="1.194"/>
    <n v="1"/>
    <n v="1.194"/>
    <s v="PETROL"/>
    <s v="China"/>
    <s v="պոլիեսթեր"/>
    <x v="0"/>
    <n v="1000320"/>
  </r>
  <r>
    <n v="12"/>
    <n v="40000001103"/>
    <n v="62014000000"/>
    <s v="ՏՂԱՄԱՐԴՈՒ  ՎԵՐԱՐԿՈՒՆԵՐ ՔԻՄԻԱԿԱՆ ԹԵԼԵՐԻՑ"/>
    <x v="5"/>
    <s v="տղամարդու"/>
    <m/>
    <n v="1.076"/>
    <n v="1"/>
    <n v="1.076"/>
    <s v="PETROL"/>
    <s v="China"/>
    <s v="պոլիեսթեր"/>
    <x v="0"/>
    <n v="1000320"/>
  </r>
  <r>
    <n v="13"/>
    <n v="40000001102"/>
    <n v="62014000000"/>
    <s v="ՏՂԱՄԱՐԴՈՒ  ՎԵՐԱՐԿՈՒՆԵՐ ՔԻՄԻԱԿԱՆ ԹԵԼԵՐԻՑ"/>
    <x v="5"/>
    <s v="տղամարդու"/>
    <m/>
    <n v="1.038"/>
    <n v="1"/>
    <n v="1.038"/>
    <s v="PETROL"/>
    <s v="China"/>
    <s v="պոլիեսթեր"/>
    <x v="0"/>
    <n v="1000320"/>
  </r>
  <r>
    <n v="14"/>
    <n v="40000001101"/>
    <n v="62024000010"/>
    <s v="ԿԱՆԱՑԻ  ՎԵՐԱՐԿՈՒՆԵՐ ՔԻՄԻԱԿԱՆ ԹԵԼԵՐԻՑ   "/>
    <x v="5"/>
    <s v="կին"/>
    <m/>
    <n v="1.06"/>
    <n v="1"/>
    <n v="1.06"/>
    <s v="TOMTAILOR"/>
    <s v="Vietnam"/>
    <s v="պոլիեսթեր"/>
    <x v="0"/>
    <n v="1000320"/>
  </r>
  <r>
    <n v="15"/>
    <n v="40000001100"/>
    <n v="61102091000"/>
    <s v="ՏՂԱՄԱՐԴՈՒ  ՀՈՒԴԻՆԵՐ ԲԱՄԲԱԿԵ ՄԱՆՎԱԾՔԻՑ"/>
    <x v="0"/>
    <s v="տղամարդու"/>
    <m/>
    <n v="0.926"/>
    <n v="1"/>
    <n v="0.926"/>
    <s v="CARHARTT"/>
    <s v="Pakistan"/>
    <s v="բամբակ/պոլիեսթեր"/>
    <x v="0"/>
    <n v="1000320"/>
  </r>
  <r>
    <n v="16"/>
    <n v="40000001099"/>
    <n v="61102091000"/>
    <s v="ՏՂԱՄԱՐԴՈՒ  ՀՈՒԴԻՆԵՐ ԲԱՄԲԱԿԵ ՄԱՆՎԱԾՔԻՑ"/>
    <x v="0"/>
    <s v="տղամարդու"/>
    <m/>
    <n v="0.854"/>
    <n v="1"/>
    <n v="0.854"/>
    <s v="CARHARTT"/>
    <s v="Pakistan"/>
    <s v="բամբակ/պոլիեսթեր"/>
    <x v="0"/>
    <n v="1000320"/>
  </r>
  <r>
    <n v="17"/>
    <n v="40000001098"/>
    <n v="61102091000"/>
    <s v="ՏՂԱՄԱՐԴՈՒ ԵՎ ՏՂԱՅԻ ՍՎԻՏՐԵՐ ԲԱՄԲԱԿԵ ՄԱՆՎԱԾՔԻՑ "/>
    <x v="1"/>
    <s v="տղամարդու"/>
    <m/>
    <n v="0.402"/>
    <n v="1"/>
    <n v="0.402"/>
    <s v="PETROL"/>
    <s v="Bangladesh"/>
    <s v="բամբակ/ակրիլ"/>
    <x v="0"/>
    <n v="1000320"/>
  </r>
  <r>
    <n v="18"/>
    <n v="40000001097"/>
    <n v="62013000000"/>
    <s v="ՏՂԱՄԱՐԴՈՒ  ՎԵՐԱՐԿՈՒՆԵՐ ԲԱՄԲԱԿԵ ՄԱՆՎԱԾՔԻՑ  "/>
    <x v="5"/>
    <s v="տղամարդու"/>
    <m/>
    <n v="0.556"/>
    <n v="1"/>
    <n v="0.556"/>
    <s v="PETROL"/>
    <s v="China"/>
    <s v="բամբակ/պոլիեսթեր"/>
    <x v="0"/>
    <n v="1000320"/>
  </r>
  <r>
    <n v="19"/>
    <n v="40000001096"/>
    <n v="62013000000"/>
    <s v="ՏՂԱՄԱՐԴՈՒ  ՎԵՐԱՐԿՈՒ ԲԱՄԲԱԿԵ ՄԱՆՎԱԾՔԻՑ  "/>
    <x v="5"/>
    <s v="տղամարդու"/>
    <m/>
    <n v="0.466"/>
    <n v="1"/>
    <n v="0.466"/>
    <s v="PETROL"/>
    <s v="Bangladesh"/>
    <s v="բամբակ/ակրիլ"/>
    <x v="0"/>
    <n v="1000320"/>
  </r>
  <r>
    <n v="20"/>
    <n v="40000001095"/>
    <n v="64039991000"/>
    <s v="ՏՂԱՅԻ  ԿՈՇԻԿ ԲՆԱԿԱՆ ԶԱՄՇԵ ԵՐԵՍԱՄԱՍՈՎ , ՊՈԼԻՄԵՐԱՅԻՆ  ԿՈՇԿԱՏԱԿՈՎ  ՄԻՆՉԵՎ  24ՍՄ  ՆԵՐԲԱՆԻ ԵՐԿԱՐՈՒԹՅԱՄԲ    "/>
    <x v="6"/>
    <s v="տղայի"/>
    <m/>
    <n v="0.348"/>
    <n v="1"/>
    <n v="0.526"/>
    <s v="GEOX"/>
    <s v="Italy"/>
    <s v="տակը պոլիմեր, վրան զամշ"/>
    <x v="0"/>
    <n v="1000320"/>
  </r>
  <r>
    <n v="21"/>
    <n v="40000001094"/>
    <n v="64029991000"/>
    <s v="ԱՂՋԿԱ  ԲՈԿՈՏԻԿ ԱՐՀԵՍՏԱԿԱՆ  ԿԱՇՎԵ  ԵՐԵՍԱՄԱՍՈՎ , ՌԵՏԻՆԵ ԿՈՇԿԱՏԱԿՈՎ ՄԻՆՉԵՎ  24ՍՄ  ՆԵՐԲԱՆԻ ԵՐԿԱՐՈՒԹՅԱՄԲ  "/>
    <x v="7"/>
    <s v="կին"/>
    <m/>
    <n v="0.326"/>
    <n v="1"/>
    <n v="0.48"/>
    <s v="CHICCO"/>
    <s v="China"/>
    <s v="պոլիուրեթան"/>
    <x v="0"/>
    <n v="1000320"/>
  </r>
  <r>
    <n v="22"/>
    <n v="40000001093"/>
    <n v="61091000000"/>
    <s v="ՏՂԱՄԱՐԴՈՒ ԵՎ ՏՂԱՅԻ  ՇԱՊԻԿՆԵՐ  ԲԱՄԲԱԿԵ ՄԱՆՎԱԾՔԻՑ"/>
    <x v="8"/>
    <s v="տղամարդու"/>
    <m/>
    <n v="0.162"/>
    <n v="1"/>
    <n v="0.162"/>
    <s v="PETROL"/>
    <s v="Bangladesh"/>
    <s v="բամբակ"/>
    <x v="0"/>
    <n v="1000320"/>
  </r>
  <r>
    <n v="23"/>
    <n v="40000001092"/>
    <n v="61102091000"/>
    <s v="ՏՂԱՄԱՐԴՈՒ  ՀՈՒԴԻՆԵՐ ԲԱՄԲԱԿԵ ՄԱՆՎԱԾՔԻՑ"/>
    <x v="0"/>
    <s v="տղամարդու"/>
    <m/>
    <n v="0.576"/>
    <n v="1"/>
    <n v="0.576"/>
    <s v="PETROL"/>
    <s v="Bangladesh"/>
    <s v="բամբակ"/>
    <x v="0"/>
    <n v="1000320"/>
  </r>
  <r>
    <n v="24"/>
    <n v="40000001091"/>
    <n v="61051000000"/>
    <s v="ՏՂԱՄԱՐԴՈՒ  ՎԵՐՆԱՇԱՊԻԿՆԵՐ ԲԱՄԲԱԿԵ ՄԱՆՎԱԾՔԻՑ"/>
    <x v="9"/>
    <s v="տղամարդու"/>
    <m/>
    <n v="0.236"/>
    <n v="1"/>
    <n v="0.236"/>
    <s v="PETROL"/>
    <s v="Bangladesh"/>
    <s v="բամբակ"/>
    <x v="0"/>
    <n v="1000320"/>
  </r>
  <r>
    <n v="25"/>
    <n v="40000001090"/>
    <n v="61051000000"/>
    <s v="ՏՂԱՄԱՐԴՈՒ ԵՎ ՏՂԱՅԻ  ՎԵՐՆԱՇԱՊԻԿՆԵՐ ԲԱՄԲԱԿԵ ՄԱՆՎԱԾՔԻՑ"/>
    <x v="9"/>
    <s v="տղամարդու"/>
    <m/>
    <n v="0.466"/>
    <n v="1"/>
    <n v="0.466"/>
    <s v="PETROL"/>
    <s v="India"/>
    <s v="բամբակ"/>
    <x v="0"/>
    <n v="1000320"/>
  </r>
  <r>
    <n v="26"/>
    <n v="40000001089"/>
    <n v="62013000000"/>
    <s v="ՏՂԱՄԱՐԴՈՒ  ՎԵՐԱՐԿՈՒՆԵՐ ԲԱՄԲԱԿԵ ՄԱՆՎԱԾՔԻՑ  "/>
    <x v="5"/>
    <s v="տղամարդու"/>
    <m/>
    <n v="0.516"/>
    <n v="1"/>
    <n v="0.516"/>
    <s v="PETROL"/>
    <s v="China"/>
    <s v="բամբակ"/>
    <x v="0"/>
    <n v="1000320"/>
  </r>
  <r>
    <n v="27"/>
    <n v="40000001088"/>
    <n v="61102091000"/>
    <s v="ՏՂԱՄԱՐԴՈՒ  ՀՈՒԴԻՆԵՐ ԲԱՄԲԱԿԵ ՄԱՆՎԱԾՔԻՑ"/>
    <x v="0"/>
    <s v="տղամարդու"/>
    <m/>
    <n v="0.62"/>
    <n v="1"/>
    <n v="0.62"/>
    <s v="PETROL"/>
    <s v="Bangladesh"/>
    <s v="բամբակ/ակրիլ"/>
    <x v="0"/>
    <n v="1000320"/>
  </r>
  <r>
    <n v="28"/>
    <n v="40000001087"/>
    <n v="61091000000"/>
    <s v="ՏՂԱՄԱՐԴՈՒ ԵՎ ՏՂԱՅԻ  ՇԱՊԻԿՆԵՐ  ԲԱՄԲԱԿԵ ՄԱՆՎԱԾՔԻՑ"/>
    <x v="8"/>
    <s v="տղամարդու"/>
    <m/>
    <n v="0.202"/>
    <n v="1"/>
    <n v="0.202"/>
    <s v="PETROL"/>
    <s v="Bangladesh"/>
    <s v="բամբակ"/>
    <x v="0"/>
    <n v="1000320"/>
  </r>
  <r>
    <n v="29"/>
    <n v="40000001086"/>
    <n v="61102091000"/>
    <s v="ՏՂԱՄԱՐԴՈՒ ԵՎ ՏՂԱՅԻ ՍՎԻՏՐԵՐ ԲԱՄԲԱԿԵ ՄԱՆՎԱԾՔԻՑ "/>
    <x v="1"/>
    <s v="տղամարդու"/>
    <m/>
    <n v="0.474"/>
    <n v="1"/>
    <n v="0.474"/>
    <s v="PETROL"/>
    <s v="Bangladesh"/>
    <s v="բամբակ"/>
    <x v="0"/>
    <n v="1000320"/>
  </r>
  <r>
    <n v="30"/>
    <n v="40000001085"/>
    <n v="61102091000"/>
    <s v="ՏՂԱՄԱՐԴՈՒ  ՀՈՒԴԻՆԵՐ ԲԱՄԲԱԿԵ ՄԱՆՎԱԾՔԻՑ"/>
    <x v="0"/>
    <s v="տղամարդու"/>
    <m/>
    <n v="0.634"/>
    <n v="1"/>
    <n v="0.634"/>
    <s v="PETROL"/>
    <s v="Bangladesh"/>
    <s v="բամբակ"/>
    <x v="0"/>
    <n v="1000320"/>
  </r>
  <r>
    <n v="31"/>
    <n v="40000001084"/>
    <n v="61102091000"/>
    <s v="ՏՂԱՄԱՐԴՈՒ ԵՎ ՏՂԱՅԻ ՍՎԻՏՐԵՐ ԲԱՄԲԱԿԵ ՄԱՆՎԱԾՔԻՑ "/>
    <x v="1"/>
    <s v="տղամարդու"/>
    <m/>
    <n v="0.494"/>
    <n v="1"/>
    <n v="0.494"/>
    <s v="PETROL"/>
    <s v="Bangladesh"/>
    <s v="բամբակ"/>
    <x v="0"/>
    <n v="1000320"/>
  </r>
  <r>
    <n v="32"/>
    <n v="40000001083"/>
    <n v="61045300000"/>
    <s v="ԿԱՆԱՑԻ ԵՎ ԱՂՋԿԱ ԿԻՍԱՇՐՋԱԶԳԵՍՏՆԵՐ ՍԻՆԹԵՏԻԿ ԹԵԼԵՐԻՑ"/>
    <x v="10"/>
    <s v="կին"/>
    <m/>
    <n v="0.226"/>
    <n v="1"/>
    <n v="0.226"/>
    <s v="ONLY"/>
    <s v="China"/>
    <s v="պոլիեսթեր"/>
    <x v="0"/>
    <n v="1000320"/>
  </r>
  <r>
    <n v="33"/>
    <n v="40000001082"/>
    <n v="62013000000"/>
    <s v="ՏՂԱՄԱՐԴՈՒ  ՎԵՐԱՐԿՈՒ ԲԱՄԲԱԿԵ ՄԱՆՎԱԾՔԻՑ  "/>
    <x v="5"/>
    <s v="տղամարդու"/>
    <m/>
    <n v="1.268"/>
    <n v="1"/>
    <n v="1.268"/>
    <s v="PETROL"/>
    <s v="Pakistan"/>
    <s v="բամբակ/պոլիեսթեր"/>
    <x v="0"/>
    <n v="1000320"/>
  </r>
  <r>
    <n v="34"/>
    <n v="40000001081"/>
    <n v="62034235000"/>
    <s v="ՏՂԱՅԻ  ՏԱԲԱՏՆԵՐ ԲԱՄԲԱԿԵ ՄԱՆՎԱԾՔԻՑ  "/>
    <x v="3"/>
    <s v="տղայի"/>
    <m/>
    <n v="0.424"/>
    <n v="1"/>
    <n v="0.424"/>
    <s v="TIMBERLAND"/>
    <s v="Bangladesh"/>
    <s v="բամբակ"/>
    <x v="0"/>
    <n v="1000320"/>
  </r>
  <r>
    <n v="35"/>
    <n v="40000001080"/>
    <n v="64039991000"/>
    <s v="ՏՂԱՅԻ ԲՈԿՈՏԻԿ ԲՆԱԿԱՆ ԿԱՇՎԵ  ԵՐԵՍԱՄԱՍՈՎ , ՊՈԼԻՄԵՐԱՅԻՆ  ԿՈՇԿԱՏԱԿՈՎ ՄԻՆՉԵՎ  24ՍՄ  ՆԵՐԲԱՆԻ ԵՐԿԱՐՈՒԹՅԱՄԲ    "/>
    <x v="7"/>
    <s v="տղայի"/>
    <m/>
    <n v="0.092"/>
    <n v="1"/>
    <n v="0.092"/>
    <s v="CHICCO"/>
    <s v="Italy"/>
    <s v="տակը պոլիմեր, վրան կաշի"/>
    <x v="0"/>
    <n v="1000320"/>
  </r>
  <r>
    <n v="36"/>
    <n v="40000001079"/>
    <n v="64029991000"/>
    <s v="ԱՂՋԿԱ  ԲՈԿՈՏԻԿՆԵՐ ԱՐՀԵՍՏԱԿԱՆ  ԿԱՇՎԵ  ԵՐԵՍԱՄԱՍՈՎ , ՌԵՏԻՆԵ ԿՈՇԿԱՏԱԿՈՎ ՄԻՆՉԵՎ  24ՍՄ  ՆԵՐԲԱՆԻ ԵՐԿԱՐՈՒԹՅԱՄԲ  "/>
    <x v="7"/>
    <s v="կին"/>
    <m/>
    <n v="0.104"/>
    <n v="1"/>
    <n v="0.104"/>
    <s v="CHICCO"/>
    <s v="Italy"/>
    <s v="պոլիեսթեր"/>
    <x v="0"/>
    <n v="1000320"/>
  </r>
  <r>
    <n v="37"/>
    <n v="40000001078"/>
    <n v="64052099000"/>
    <s v="ՏՂԱՅԻ ԲՈԿՈՏԻԿՆԵՐ ՏԵՔՍՏԻԼԵ"/>
    <x v="7"/>
    <s v="տղայի"/>
    <m/>
    <n v="0.1"/>
    <n v="1"/>
    <n v="0.1"/>
    <s v="CHICCO"/>
    <s v="Italy"/>
    <s v="բամբակ"/>
    <x v="0"/>
    <n v="1000320"/>
  </r>
  <r>
    <n v="38"/>
    <n v="40000001077"/>
    <n v="64052099000"/>
    <s v="ՏՂԱՅԻ ԲՈԿՈՏԻԿՆԵՐ ՏԵՔՍՏԻԼԵ"/>
    <x v="7"/>
    <s v="տղայի"/>
    <m/>
    <n v="0.096"/>
    <n v="1"/>
    <n v="0.096"/>
    <s v="CHICCO"/>
    <s v="Italy"/>
    <s v="բամբակ"/>
    <x v="0"/>
    <n v="1000320"/>
  </r>
  <r>
    <n v="39"/>
    <n v="40000001076"/>
    <n v="64029991000"/>
    <s v="ԱՂՋԿԱ  ԲՈԿՈՏԻԿՆԵՐ ԱՐՀԵՍՏԱԿԱՆ  ԿԱՇՎԵ  ԵՐԵՍԱՄԱՍՈՎ , ՌԵՏԻՆԵ ԿՈՇԿԱՏԱԿՈՎ ՄԻՆՉԵՎ  24ՍՄ  ՆԵՐԲԱՆԻ ԵՐԿԱՐՈՒԹՅԱՄԲ  "/>
    <x v="7"/>
    <s v="կին"/>
    <m/>
    <n v="0.08799999999999999"/>
    <n v="1"/>
    <n v="0.08799999999999999"/>
    <s v="CHICCO"/>
    <s v="Italy"/>
    <s v="պոլիեսթեր"/>
    <x v="0"/>
    <n v="1000320"/>
  </r>
  <r>
    <n v="40"/>
    <n v="40000001075"/>
    <n v="64052099000"/>
    <s v="ԱՂՋԿԱ ԿՈՇԻԿ ՏԵՔՍՏԻԼԵ"/>
    <x v="6"/>
    <s v="աղջկա"/>
    <m/>
    <n v="0.078"/>
    <n v="1"/>
    <n v="0.078"/>
    <s v="CHICCO"/>
    <s v="Italy"/>
    <s v="բամբակ/տակը textile"/>
    <x v="0"/>
    <n v="1000320"/>
  </r>
  <r>
    <n v="41"/>
    <n v="40000001074"/>
    <n v="64039991000"/>
    <s v="ԱՂՋԿԱ  ԿՈՇԻԿ ԲՆԱԿԱՆ ԿԱՇՎԵ ԵՐԵՍԱՄԱՍՈՎ , ՊՈԼԻՄԵՐԱՅԻՆ  ԿՈՇԿԱՏԱԿՈՎ  ՄԻՆՉԵՎ  24ՍՄ  ՆԵՐԲԱՆԻ ԵՐԿԱՐՈՒԹՅԱՄԲ    "/>
    <x v="6"/>
    <s v="աղջկա"/>
    <m/>
    <n v="0.182"/>
    <n v="1"/>
    <n v="0.182"/>
    <s v="CHICCO"/>
    <s v="Italy"/>
    <s v="տակը պոլիմեր, վրան կաշի"/>
    <x v="0"/>
    <n v="1000320"/>
  </r>
  <r>
    <n v="42"/>
    <n v="40000001073"/>
    <n v="61091000000"/>
    <s v="ԿԱՆԱՑԻ ԵՎ ԱՂՋԿԱ ՇԱՊԻԿՆԵՐ ԲԱՄԲԱԿԵ ՄԱՆՎԱԾՔԻՑ"/>
    <x v="8"/>
    <s v="կին"/>
    <m/>
    <n v="0.134"/>
    <n v="1"/>
    <n v="0.134"/>
    <s v="CAVALLI CLASS"/>
    <s v="Bangladesh"/>
    <s v="բամբակ"/>
    <x v="0"/>
    <n v="1000320"/>
  </r>
  <r>
    <n v="43"/>
    <n v="40000001072"/>
    <n v="61051000000"/>
    <s v="ՏՂԱՄԱՐԴՈՒ ԵՎ ՏՂԱՅԻ  ՎԵՐՆԱՇԱՊԻԿՆԵՐ ԲԱՄԲԱԿԵ ՄԱՆՎԱԾՔԻՑ"/>
    <x v="9"/>
    <s v="տղամարդու"/>
    <m/>
    <n v="0.328"/>
    <n v="1"/>
    <n v="0.328"/>
    <s v="PETROL"/>
    <s v="India"/>
    <s v="բամբակ"/>
    <x v="0"/>
    <n v="1000320"/>
  </r>
  <r>
    <n v="44"/>
    <n v="40000001071"/>
    <n v="61091000000"/>
    <s v="ԿԱՆԱՑԻ ԵՎ ԱՂՋԿԱ ՇԱՊԻԿՆԵՐ ԲԱՄԲԱԿԵ ՄԱՆՎԱԾՔԻՑ"/>
    <x v="8"/>
    <s v="կին"/>
    <m/>
    <n v="0.132"/>
    <n v="1"/>
    <n v="0.132"/>
    <s v="CAVALLI CLASS"/>
    <s v="Bangladesh"/>
    <s v="բամբակ"/>
    <x v="0"/>
    <n v="1000320"/>
  </r>
  <r>
    <n v="45"/>
    <n v="40000001070"/>
    <n v="61091000000"/>
    <s v="ԿԱՆԱՑԻ ԵՎ ԱՂՋԿԱ ՇԱՊԻԿՆԵՐ ԲԱՄԲԱԿԵ ՄԱՆՎԱԾՔԻՑ"/>
    <x v="8"/>
    <s v="կին"/>
    <m/>
    <n v="0.114"/>
    <n v="1"/>
    <n v="0.114"/>
    <s v="CAVALLI CLASS"/>
    <s v="Bangladesh"/>
    <s v="բամբակ"/>
    <x v="0"/>
    <n v="1000320"/>
  </r>
  <r>
    <n v="46"/>
    <n v="40000001069"/>
    <n v="61091000000"/>
    <s v="ԿԱՆԱՑԻ ԵՎ ԱՂՋԿԱ ՇԱՊԻԿՆԵՐ ԲԱՄԲԱԿԵ ՄԱՆՎԱԾՔԻՑ"/>
    <x v="8"/>
    <s v="կին"/>
    <m/>
    <n v="0.134"/>
    <n v="1"/>
    <n v="0.134"/>
    <s v="CAVALLI CLASS"/>
    <s v="Bangladesh"/>
    <s v="բամբակ"/>
    <x v="0"/>
    <n v="1000320"/>
  </r>
  <r>
    <n v="47"/>
    <n v="40000001068"/>
    <n v="61091000000"/>
    <s v="ԿԱՆԱՑԻ ԵՎ ԱՂՋԿԱ ՇԱՊԻԿՆԵՐ ԲԱՄԲԱԿԵ ՄԱՆՎԱԾՔԻՑ"/>
    <x v="8"/>
    <s v="կին"/>
    <m/>
    <n v="0.142"/>
    <n v="1"/>
    <n v="0.142"/>
    <s v="CAVALLI CLASS"/>
    <s v="Bangladesh"/>
    <s v="բամբակ"/>
    <x v="0"/>
    <n v="1000320"/>
  </r>
  <r>
    <n v="48"/>
    <n v="40000001067"/>
    <n v="61091000000"/>
    <s v="ԿԱՆԱՑԻ ԵՎ ԱՂՋԿԱ ՇԱՊԻԿՆԵՐ ԲԱՄԲԱԿԵ ՄԱՆՎԱԾՔԻՑ"/>
    <x v="8"/>
    <s v="կին"/>
    <m/>
    <n v="0.142"/>
    <n v="1"/>
    <n v="0.142"/>
    <s v="CAVALLI CLASS"/>
    <s v="Bangladesh"/>
    <s v="բամբակ"/>
    <x v="0"/>
    <n v="1000320"/>
  </r>
  <r>
    <n v="49"/>
    <n v="40000001066"/>
    <n v="61091000000"/>
    <s v="ԿԱՆԱՑԻ ԵՎ ԱՂՋԿԱ ՇԱՊԻԿՆԵՐ ԲԱՄԲԱԿԵ ՄԱՆՎԱԾՔԻՑ"/>
    <x v="8"/>
    <s v="կին"/>
    <m/>
    <n v="0.108"/>
    <n v="1"/>
    <n v="0.108"/>
    <s v="CAVALLI CLASS"/>
    <s v="Bangladesh"/>
    <s v="բամբակ"/>
    <x v="0"/>
    <n v="1000320"/>
  </r>
  <r>
    <n v="50"/>
    <n v="40000001065"/>
    <n v="61091000000"/>
    <s v="ԿԱՆԱՑԻ ԵՎ ԱՂՋԿԱ ՇԱՊԻԿՆԵՐ ԲԱՄԲԱԿԵ ՄԱՆՎԱԾՔԻՑ"/>
    <x v="8"/>
    <s v="կին"/>
    <m/>
    <n v="0.152"/>
    <n v="1"/>
    <n v="0.152"/>
    <s v="CAVALLI CLASS"/>
    <s v="Bangladesh"/>
    <s v="բամբակ"/>
    <x v="0"/>
    <n v="1000320"/>
  </r>
  <r>
    <n v="51"/>
    <n v="40000001064"/>
    <n v="61091000000"/>
    <s v="ՏՂԱՄԱՐԴՈՒ ԵՎ ՏՂԱՅԻ  ՇԱՊԻԿՆԵՐ  ԲԱՄԲԱԿԵ ՄԱՆՎԱԾՔԻՑ"/>
    <x v="8"/>
    <s v="տղամարդու"/>
    <m/>
    <n v="0.176"/>
    <n v="1"/>
    <n v="0.176"/>
    <s v="PETROL"/>
    <s v="Bangladesh"/>
    <s v="բամբակ"/>
    <x v="0"/>
    <n v="1000320"/>
  </r>
  <r>
    <n v="52"/>
    <n v="40000001063"/>
    <n v="62034235000"/>
    <s v="ՏՂԱՄԱՐԴՈՒ  ԵՎ ՏՂԱՅԻ  ՏԱԲԱՏՆԵՐ ԲԱՄԲԱԿԵ ՄԱՆՎԱԾՔԻՑ  "/>
    <x v="3"/>
    <s v="տղայի"/>
    <m/>
    <n v="0.634"/>
    <n v="1"/>
    <n v="0.634"/>
    <s v="PETROL"/>
    <s v="Pakistan"/>
    <s v="բամբակ"/>
    <x v="0"/>
    <n v="1000320"/>
  </r>
  <r>
    <n v="53"/>
    <n v="40000001062"/>
    <n v="61033300000"/>
    <s v="ՏՂԱՄԱՐԴՈՒ ԺԱԿԵՏ ՍԻՆԹԵՏԻԿ ԹԵԼԵՐԻՑ "/>
    <x v="11"/>
    <s v="տղամարդու"/>
    <m/>
    <n v="0.476"/>
    <n v="1"/>
    <n v="0.476"/>
    <s v="PATAGONIA"/>
    <s v="Nicaragua"/>
    <s v="պոլիեսթեր"/>
    <x v="0"/>
    <n v="1000320"/>
  </r>
  <r>
    <n v="54"/>
    <n v="40000001061"/>
    <n v="61103099000"/>
    <s v="ԿԱՆԱՑԻ  ՍՎԻՏՐԵՐ ՔԻՄԱԿԱՆ ԹԵԼԵՐԻՑ"/>
    <x v="1"/>
    <s v="կին"/>
    <m/>
    <n v="0.344"/>
    <n v="1"/>
    <n v="0.344"/>
    <s v="TOMTAILOR"/>
    <s v="China"/>
    <s v="պոլիակրիլ "/>
    <x v="0"/>
    <n v="1000320"/>
  </r>
  <r>
    <n v="55"/>
    <n v="40000001060"/>
    <n v="62024000090"/>
    <s v="ԿԱՆԱՑԻ  ԲԱՃԿՈՆ ՔԻՄԻԱԿԱՆ ԹԵԼԵՐԻՑ "/>
    <x v="12"/>
    <s v="կին"/>
    <m/>
    <n v="0.848"/>
    <n v="1"/>
    <n v="0.848"/>
    <s v="TOMTAILOR"/>
    <s v="Vietnam"/>
    <s v="պոլիեսթեր"/>
    <x v="0"/>
    <n v="1000320"/>
  </r>
  <r>
    <n v="56"/>
    <n v="40000001059"/>
    <n v="62013000000"/>
    <s v="ՏՂԱՄԱՐԴՈՒ  ԲԱՃԿՈՆ ԲԱՄԲԱԿԵ ՄԱՆՎԱԾՔԻՑ  "/>
    <x v="12"/>
    <s v="տղամարդու"/>
    <m/>
    <n v="0.944"/>
    <n v="1"/>
    <n v="0.944"/>
    <s v="PETROL"/>
    <s v="Bangladesh"/>
    <s v="բամբակ"/>
    <x v="0"/>
    <n v="1000320"/>
  </r>
  <r>
    <n v="57"/>
    <n v="40000001058"/>
    <n v="62034235000"/>
    <s v="ՏՂԱՅԻ  ՏԱԲԱՏՆԵՐ ԲԱՄԲԱԿԵ ՄԱՆՎԱԾՔԻՑ  "/>
    <x v="3"/>
    <s v="տղայի"/>
    <m/>
    <n v="0.772"/>
    <n v="1"/>
    <n v="0.772"/>
    <s v="PETROL"/>
    <s v="Bangladesh"/>
    <s v="բամբակ"/>
    <x v="0"/>
    <n v="1000320"/>
  </r>
  <r>
    <n v="58"/>
    <n v="40000001057"/>
    <n v="62034235000"/>
    <s v="ՏՂԱՅԻ ՏԱԲԱՏ ԲԱՄԲԱԿԵ ՄԱՆՎԱԾՔԻՑ  "/>
    <x v="3"/>
    <s v="տղայի"/>
    <m/>
    <n v="0.644"/>
    <n v="1"/>
    <n v="0.644"/>
    <s v="PETROL"/>
    <s v="Tunis"/>
    <s v="բամբակ"/>
    <x v="0"/>
    <n v="1000320"/>
  </r>
  <r>
    <n v="59"/>
    <n v="40000001056"/>
    <n v="61051000000"/>
    <s v="ՏՂԱՄԱՐԴՈՒ ԵՎ ՏՂԱՅԻ  ՎԵՐՆԱՇԱՊԻԿՆԵՐ ԲԱՄԲԱԿԵ ՄԱՆՎԱԾՔԻՑ"/>
    <x v="9"/>
    <s v="տղամարդու"/>
    <m/>
    <n v="0.538"/>
    <n v="1"/>
    <n v="0.538"/>
    <s v="PETROL"/>
    <s v="India"/>
    <s v="բամբակ"/>
    <x v="0"/>
    <n v="1000320"/>
  </r>
  <r>
    <n v="60"/>
    <n v="40000001055"/>
    <n v="61033200000"/>
    <s v="ՏՂԱՄԱՐԴՈՒ ԺԱԿԵՏՆԵՐ ԲԱՄԲԱԿԵ ՄԱՆՎԱԾՔԻՑ"/>
    <x v="11"/>
    <s v="տղամարդու"/>
    <m/>
    <n v="0.712"/>
    <n v="1"/>
    <n v="0.712"/>
    <s v="S.OLIVER"/>
    <s v="Bangladesh"/>
    <s v="բամբակ"/>
    <x v="0"/>
    <n v="1000320"/>
  </r>
  <r>
    <n v="61"/>
    <n v="40000001054"/>
    <n v="61044200000"/>
    <s v="ԿԱՆԱՑԻ ԵՎ ԱՂՋԿԱ ՇՐՋԱԶԳԵՍՏՆԵՐ ԲԱՄԲԱԿԵ ՄԱՆՎԱԾՔԻՑ"/>
    <x v="13"/>
    <s v="կին"/>
    <m/>
    <n v="0.444"/>
    <n v="1"/>
    <n v="0.444"/>
    <s v="TOMTAILOR"/>
    <s v="Bangladesh"/>
    <s v="բամբակ"/>
    <x v="0"/>
    <n v="1000320"/>
  </r>
  <r>
    <n v="62"/>
    <n v="40000001053"/>
    <n v="61091000000"/>
    <s v="ՏՂԱՄԱՐԴՈՒ ԵՎ ՏՂԱՅԻ  ՇԱՊԻԿՆԵՐ  ԲԱՄԲԱԿԵ ՄԱՆՎԱԾՔԻՑ"/>
    <x v="8"/>
    <s v="տղամարդու"/>
    <m/>
    <n v="0.254"/>
    <n v="1"/>
    <n v="0.254"/>
    <s v="S.OLIVER"/>
    <s v="Bangladesh"/>
    <s v="բամբակ"/>
    <x v="0"/>
    <n v="1000320"/>
  </r>
  <r>
    <n v="63"/>
    <n v="40000001052"/>
    <n v="61091000000"/>
    <s v="ԿԱՆԱՑԻ ԵՎ ԱՂՋԿԱ ՇԱՊԻԿՆԵՐ ԲԱՄԲԱԿԵ ՄԱՆՎԱԾՔԻՑ"/>
    <x v="8"/>
    <s v="կին"/>
    <m/>
    <n v="0.16"/>
    <n v="1"/>
    <n v="0.16"/>
    <s v="S.OLIVER"/>
    <s v="Bangladesh"/>
    <s v="բամբակ"/>
    <x v="0"/>
    <n v="1000320"/>
  </r>
  <r>
    <n v="64"/>
    <n v="40000001051"/>
    <n v="62034235000"/>
    <s v="ՏՂԱՄԱՐԴՈՒ  ԵՎ ՏՂԱՅԻ  ՏԱԲԱՏՆԵՐ ԲԱՄԲԱԿԵ ՄԱՆՎԱԾՔԻՑ  "/>
    <x v="3"/>
    <s v="տղայի"/>
    <m/>
    <n v="0.582"/>
    <n v="1"/>
    <n v="0.582"/>
    <s v="PETROL"/>
    <s v="Pakistan"/>
    <s v="բամբակ"/>
    <x v="0"/>
    <n v="1000320"/>
  </r>
  <r>
    <n v="65"/>
    <n v="40000001050"/>
    <n v="61091000000"/>
    <s v="ՏՂԱՄԱՐԴՈՒ ԵՎ ՏՂԱՅԻ ՇԱՊԻԿՆԵՐ  ԲԱՄԲԱԿԵ ՄԱՆՎԱԾՔԻՑ"/>
    <x v="8"/>
    <s v="տղամարդու"/>
    <m/>
    <n v="0.264"/>
    <n v="1"/>
    <n v="0.264"/>
    <s v="FRED PERRY"/>
    <s v="China"/>
    <s v="բամբակ"/>
    <x v="0"/>
    <n v="1000320"/>
  </r>
  <r>
    <n v="66"/>
    <n v="40000001049"/>
    <n v="61043300000"/>
    <s v="ԿԱՆԱՑԻ  ԺԱԿԵՏՆԵՐ ՍԻՆԹԵՏԻԿ ԹԵԼԵՐԻՑ"/>
    <x v="11"/>
    <s v="կին"/>
    <m/>
    <n v="0.174"/>
    <n v="1"/>
    <n v="0.174"/>
    <s v="TOMTAILOR"/>
    <s v="China"/>
    <s v="պոլիեսթեր"/>
    <x v="0"/>
    <n v="1000320"/>
  </r>
  <r>
    <n v="67"/>
    <n v="40000001048"/>
    <n v="62013000000"/>
    <s v="ՏՂԱՄԱՐԴՈՒ  ԲԱՃԿՈՆ ԲԱՄԲԱԿԵ ՄԱՆՎԱԾՔԻՑ  "/>
    <x v="12"/>
    <s v="տղամարդու"/>
    <m/>
    <n v="0.5620000000000001"/>
    <n v="1"/>
    <n v="0.5620000000000001"/>
    <s v="PETROL"/>
    <s v="China"/>
    <s v="բամբակ"/>
    <x v="0"/>
    <n v="1000320"/>
  </r>
  <r>
    <n v="68"/>
    <n v="40000001047"/>
    <n v="61043300000"/>
    <s v="ԿԱՆԱՑԻ  ԺԱԿԵՏՆԵՐ ՍԻՆԹԵՏԻԿ ԹԵԼԵՐԻՑ"/>
    <x v="11"/>
    <s v="կին"/>
    <m/>
    <n v="0.384"/>
    <n v="1"/>
    <n v="0.384"/>
    <s v="TOMTAILOR"/>
    <s v="China"/>
    <s v="պոլիեսթեր"/>
    <x v="0"/>
    <n v="1000320"/>
  </r>
  <r>
    <n v="69"/>
    <n v="40000001046"/>
    <n v="61099020000"/>
    <s v="ԿԱՆԱՑԻ  ՇԱՊԻԿՆԵՐ  ՔԻՄԻԱԿԱՆ ԹԵԼԵՐԻՑ "/>
    <x v="8"/>
    <s v="կին"/>
    <m/>
    <n v="0.154"/>
    <n v="1"/>
    <n v="0.154"/>
    <s v="TOMTAILOR"/>
    <s v="Turkey"/>
    <s v="պոլիեսթեր"/>
    <x v="0"/>
    <n v="1000320"/>
  </r>
  <r>
    <n v="70"/>
    <n v="40000001045"/>
    <n v="61091000000"/>
    <s v="ԿԱՆԱՑԻ ԵՎ ԱՂՋԿԱ ՇԱՊԻԿՆԵՐ ԲԱՄԲԱԿԵ ՄԱՆՎԱԾՔԻՑ"/>
    <x v="8"/>
    <s v="կին"/>
    <m/>
    <n v="0.14"/>
    <n v="1"/>
    <n v="0.14"/>
    <s v="CAVALLI CLASS"/>
    <s v="Bangladesh"/>
    <s v="բամբակ"/>
    <x v="0"/>
    <n v="1000320"/>
  </r>
  <r>
    <n v="71"/>
    <n v="40000001044"/>
    <n v="61043300000"/>
    <s v="ԿԱՆԱՑԻ  ԺԱԿԵՏՆԵՐ ՍԻՆԹԵՏԻԿ ԹԵԼԵՐԻՑ"/>
    <x v="11"/>
    <s v="կին"/>
    <m/>
    <n v="0.416"/>
    <n v="1"/>
    <n v="0.416"/>
    <s v="PATAGONIA"/>
    <s v="Shri- Lanka"/>
    <s v="պոլիեսթեր"/>
    <x v="0"/>
    <n v="1000320"/>
  </r>
  <r>
    <n v="72"/>
    <n v="40000001043"/>
    <n v="61091000000"/>
    <s v="ՏՂԱՄԱՐԴՈՒ ԵՎ ՏՂԱՅԻ  ՇԱՊԻԿՆԵՐ  ԲԱՄԲԱԿԵ ՄԱՆՎԱԾՔԻՑ"/>
    <x v="8"/>
    <s v="տղամարդու"/>
    <m/>
    <n v="0.282"/>
    <n v="1"/>
    <n v="0.282"/>
    <s v="S.OLIVER"/>
    <s v="Bangladesh"/>
    <s v="բամբակ"/>
    <x v="0"/>
    <n v="1000320"/>
  </r>
  <r>
    <n v="73"/>
    <n v="40000001042"/>
    <n v="62046239000"/>
    <s v="ԿԱՆԱՑԻ ԵՎ ԱՂՋԿԱ  ՏԱԲԱՏՆԵՐ ԲԱՄԲԱԿԵ ՄԱՆՎԱԾՔԻՑ   "/>
    <x v="3"/>
    <s v="կին"/>
    <m/>
    <n v="0.292"/>
    <n v="1"/>
    <n v="0.292"/>
    <s v="S.OLIVER"/>
    <s v="Bangladesh"/>
    <s v="բամբակ"/>
    <x v="0"/>
    <n v="1000320"/>
  </r>
  <r>
    <n v="74"/>
    <n v="40000001041"/>
    <n v="62046239000"/>
    <s v="ԿԱՆԱՑԻ ԵՎ ԱՂՋԿԱ  ՏԱԲԱՏՆԵՐ ԲԱՄԲԱԿԵ ՄԱՆՎԱԾՔԻՑ   "/>
    <x v="3"/>
    <s v="կին"/>
    <m/>
    <n v="0.26"/>
    <n v="1"/>
    <n v="0.26"/>
    <s v="S.OLIVER"/>
    <s v="Bangladesh"/>
    <s v="բամբակ"/>
    <x v="0"/>
    <n v="1000320"/>
  </r>
  <r>
    <n v="75"/>
    <n v="40000001040"/>
    <n v="62034235000"/>
    <s v="ՏՂԱՅԻ  ՏԱԲԱՏՆԵՐ ԲԱՄԲԱԿԵ ՄԱՆՎԱԾՔԻՑ  "/>
    <x v="3"/>
    <s v="տղայի"/>
    <m/>
    <n v="0.71"/>
    <n v="1"/>
    <n v="0.71"/>
    <s v="PETROL"/>
    <s v="Bangladesh"/>
    <s v="բամբակ"/>
    <x v="0"/>
    <n v="1000320"/>
  </r>
  <r>
    <n v="76"/>
    <n v="40000001039"/>
    <n v="61033200000"/>
    <s v="ՏՂԱՄԱՐԴՈՒ ԺԱԿԵՏՆԵՐ ԲԱՄԲԱԿԵ ՄԱՆՎԱԾՔԻՑ"/>
    <x v="11"/>
    <s v="տղամարդու"/>
    <m/>
    <n v="0.394"/>
    <n v="1"/>
    <n v="0.394"/>
    <s v="PETROL"/>
    <s v="Bangladesh"/>
    <s v="բամբակ/ակրիլ"/>
    <x v="0"/>
    <n v="1000320"/>
  </r>
  <r>
    <n v="77"/>
    <n v="40000001038"/>
    <n v="62013000000"/>
    <s v="ՏՂԱՄԱՐԴՈՒ  ԲԱՃԿՈՆՆԵՐ ԲԱՄԲԱԿԵ ՄԱՆՎԱԾՔԻՑ  "/>
    <x v="12"/>
    <s v="տղամարդու"/>
    <m/>
    <n v="1.128"/>
    <n v="1"/>
    <n v="1.128"/>
    <s v="PETROL"/>
    <s v="Pakistan"/>
    <s v="բամբակ"/>
    <x v="0"/>
    <n v="1000320"/>
  </r>
  <r>
    <n v="78"/>
    <n v="40000001037"/>
    <n v="62046318000"/>
    <s v="ԿԱՆԱՑԻ  ՏԱԲԱՏՆԵՐ ՍԻՆԹԵՏԻԿ ԹԵԼԵՐԻՑ"/>
    <x v="3"/>
    <s v="կին"/>
    <m/>
    <n v="0.642"/>
    <n v="1"/>
    <n v="0.642"/>
    <s v="S.OLIVER"/>
    <s v="China"/>
    <s v="մոդալ/պոլիեսթեր"/>
    <x v="0"/>
    <n v="1000320"/>
  </r>
  <r>
    <n v="79"/>
    <n v="40000001036"/>
    <n v="61091000000"/>
    <s v="ԿԱՆԱՑԻ ԵՎ ԱՂՋԿԱ ՇԱՊԻԿՆԵՐ ԲԱՄԲԱԿԵ ՄԱՆՎԱԾՔԻՑ"/>
    <x v="8"/>
    <s v="կին"/>
    <m/>
    <n v="0.096"/>
    <n v="1"/>
    <n v="0.096"/>
    <s v="S.OLIVER"/>
    <s v="Bangladesh"/>
    <s v="բամբակ"/>
    <x v="0"/>
    <n v="1000320"/>
  </r>
  <r>
    <n v="80"/>
    <n v="40000001035"/>
    <n v="61091000000"/>
    <s v="ՏՂԱՄԱՐԴՈՒ ԵՎ ՏՂԱՅԻ  ՇԱՊԻԿՆԵՐ  ԲԱՄԲԱԿԵ ՄԱՆՎԱԾՔԻՑ"/>
    <x v="8"/>
    <s v="տղամարդու"/>
    <m/>
    <n v="0.17"/>
    <n v="1"/>
    <n v="0.17"/>
    <s v="PETROL"/>
    <s v="Bangladesh"/>
    <s v="բամբակ"/>
    <x v="0"/>
    <n v="1000320"/>
  </r>
  <r>
    <n v="81"/>
    <n v="40000001034"/>
    <n v="61091000000"/>
    <s v="ԿԱՆԱՑԻ ԵՎ ԱՂՋԿԱ ՇԱՊԻԿՆԵՐ ԲԱՄԲԱԿԵ ՄԱՆՎԱԾՔԻՑ"/>
    <x v="8"/>
    <s v="կին"/>
    <m/>
    <n v="0.092"/>
    <n v="1"/>
    <n v="0.092"/>
    <s v="S.OLIVER"/>
    <s v="Bangladesh"/>
    <s v="բամբակ"/>
    <x v="0"/>
    <n v="1000320"/>
  </r>
  <r>
    <n v="82"/>
    <n v="40000001033"/>
    <n v="61034200090"/>
    <s v="ՏՂԱՅԻ  ՇՈՐՏԵՐ ԲԱՄԲԱԿԵ ՄԱՆՎԱԾՔԻՑ"/>
    <x v="14"/>
    <s v="տղայի"/>
    <m/>
    <n v="0.36"/>
    <n v="1"/>
    <n v="0.36"/>
    <s v="S.OLIVER"/>
    <s v="Bangladesh"/>
    <s v="բամբակ/լիոցել"/>
    <x v="0"/>
    <n v="1000320"/>
  </r>
  <r>
    <n v="83"/>
    <n v="40000001032"/>
    <n v="61103091000"/>
    <s v="ՏՂԱՄԱՐԴՈՒ  ՀՈՒԴԻ ՔԻՄԻԱԿԱՆ ԹԵԼԵՐԻՑ"/>
    <x v="0"/>
    <s v="յունիսեքս"/>
    <m/>
    <n v="0.75"/>
    <n v="1"/>
    <n v="0.75"/>
    <s v="PATAGONIA"/>
    <s v="Mexico"/>
    <s v="պոլիեսթեր/բամբակ"/>
    <x v="0"/>
    <n v="1000320"/>
  </r>
  <r>
    <n v="84"/>
    <n v="40000001031"/>
    <n v="61091000000"/>
    <s v="ԿԱՆԱՑԻ ԵՎ ԱՂՋԿԱ ՇԱՊԻԿՆԵՐ ԲԱՄԲԱԿԵ ՄԱՆՎԱԾՔԻՑ"/>
    <x v="8"/>
    <s v="կին"/>
    <m/>
    <n v="0.118"/>
    <n v="1"/>
    <n v="0.118"/>
    <s v="S.OLIVER"/>
    <s v="Bangladesh"/>
    <s v="բամբակ"/>
    <x v="0"/>
    <n v="1000320"/>
  </r>
  <r>
    <n v="85"/>
    <n v="40000001030"/>
    <n v="65050090000"/>
    <s v="ՏՂԱՄԱՐԴՈՒ  ԳԼԽԱՐԿՆԵՐ ՔԻՄԻԱԿԱՆ ԹԵԼԵՐԻՑ"/>
    <x v="15"/>
    <s v="տղամարդու"/>
    <m/>
    <n v="0.172"/>
    <n v="1"/>
    <n v="0.172"/>
    <s v="PATAGONIA"/>
    <s v="Vietnam"/>
    <s v="պոլիեսթեր"/>
    <x v="0"/>
    <n v="1000320"/>
  </r>
  <r>
    <n v="86"/>
    <n v="40000001029"/>
    <n v="61102091000"/>
    <s v="ՏՂԱՄԱՐԴՈՒ  ՀՈՒԴԻՆԵՐ ԲԱՄԲԱԿԵ ՄԱՆՎԱԾՔԻՑ"/>
    <x v="0"/>
    <s v="տղամարդու"/>
    <m/>
    <n v="0.726"/>
    <n v="1"/>
    <n v="0.726"/>
    <s v="PETROL"/>
    <s v="Pakistan"/>
    <s v="բամբակ"/>
    <x v="0"/>
    <n v="1000320"/>
  </r>
  <r>
    <n v="87"/>
    <n v="40000001028"/>
    <n v="64029996000"/>
    <s v="ՏՂԱՄԱՐԴՈՒ ՍՊՈՐՏԱՅԻՆ ՈՃԻ ԿՈՇԻԿ  ԱՐՀԵՍՏԱԿԱՆ  ԿԱՇՎԵ  ԵՐԵՍԱՄԱՍՈՎ , ՊՈԼԻՄԵՐԱՅԻՆ ԿՈՇԿԱՏԱԿՈՎ  "/>
    <x v="16"/>
    <s v="տղամարդու"/>
    <m/>
    <n v="0.698"/>
    <n v="1"/>
    <n v="0.906"/>
    <s v="4F"/>
    <s v="China"/>
    <s v="տակը պոլիմեր, վրան արհեստական կաշի"/>
    <x v="0"/>
    <n v="1000320"/>
  </r>
  <r>
    <n v="88"/>
    <n v="40000001027"/>
    <n v="64029998000"/>
    <s v="ԿԱՆԱՑԻ ՍՊՈՐՏԱՅԻՆ ՈՃԻ ԿՈՇԻԿ  ԱՐՀԵՍՏԱԿԱՆ  ԿԱՇՎԵ  ԵՐԵՍԱՄԱՍՈՎ , ՌԵՏԻՆԵ ԿՈՇԿԱՏԱԿՈՎ "/>
    <x v="16"/>
    <s v="կին"/>
    <m/>
    <n v="0.546"/>
    <n v="1"/>
    <n v="0.72"/>
    <s v="ONLY"/>
    <s v="China"/>
    <s v="տակը ռետին, վրան արհեստական կաշի "/>
    <x v="0"/>
    <n v="1000320"/>
  </r>
  <r>
    <n v="89"/>
    <n v="40000001026"/>
    <n v="64029998000"/>
    <s v="ԿԱՆԱՑԻ ՍՊՈՐՏԱՅԻՆ ՈՃԻ ԿՈՇԻԿՆԵՐ  ԱՐՀԵՍՏԱԿԱՆ  ԿԱՇՎԵ  ԵՐԵՍԱՄԱՍՈՎ , ՊՈԼԻՄԵՐԱՅԻՆ ԿՈՇԿԱՏԱԿՈՎ "/>
    <x v="17"/>
    <s v="կին"/>
    <m/>
    <n v="0.73"/>
    <n v="1"/>
    <n v="0.926"/>
    <s v="JENNY FAIRY"/>
    <s v="China"/>
    <s v="տակը պոլիմեր, վրան արհեստական կաշի"/>
    <x v="0"/>
    <n v="1000320"/>
  </r>
  <r>
    <n v="90"/>
    <n v="40000001025"/>
    <n v="64041990000"/>
    <s v="ԿԱՆԱՑԻ ՃՏՔԱՎՈՐ ԿՈՇԻԿ ԲՐԴԵ ԵՐԵՍԱՄԱՍՈՎ ՌԵՏԻՆԵ ԿՈՇԿԱՏԱԿՈՎ "/>
    <x v="18"/>
    <s v="կին"/>
    <m/>
    <n v="0.79"/>
    <n v="1"/>
    <n v="1.214"/>
    <s v="EMU AUSTRALIA"/>
    <s v="Australia"/>
    <s v="տակը ռետին, վրան բուրդ"/>
    <x v="0"/>
    <n v="1000320"/>
  </r>
  <r>
    <n v="91"/>
    <n v="40000001024"/>
    <n v="64039991000"/>
    <s v="ԱՂՋԿԱ ԲՈԿՈՏԻԿՆԵՐ ԲՆԱԿԱՆ ԿԱՇՎԵ  ԵՐԵՍԱՄԱՍՈՎ , ՊՈԼԻՄԵՐԱՅԻՆ  ԿՈՇԿԱՏԱԿՈՎ ՄԻՆՉԵՎ  24ՍՄ  ՆԵՐԲԱՆԻ ԵՐԿԱՐՈՒԹՅԱՄԲ    "/>
    <x v="7"/>
    <s v="աղջկա"/>
    <m/>
    <n v="0.384"/>
    <n v="1"/>
    <n v="0.51"/>
    <s v="HI-TEC"/>
    <s v="China"/>
    <s v="տակը պոլիմեր, վրան կաշի"/>
    <x v="0"/>
    <n v="1000320"/>
  </r>
  <r>
    <n v="92"/>
    <n v="40000001023"/>
    <n v="64041990000"/>
    <s v="ՏՂԱՄԱՐԴՈՒ  ՍՊՈՐՏԱՅԻՆ ՈՃԻ ԿՈՇԻԿՆԵՐ ՏԵՔՏՍԻԼԵ ԵՐԵՍԱՄԱՍՈՎ ՌԵՏԻՆԵ ԿՈՇԿԱՏԱԿՈՎ "/>
    <x v="16"/>
    <s v="տղամարդու"/>
    <m/>
    <n v="0.716"/>
    <n v="1"/>
    <n v="0.9"/>
    <s v="MERRELL"/>
    <s v="Vietnam"/>
    <s v="տակը ռետին, վրան կտոր"/>
    <x v="0"/>
    <n v="1000320"/>
  </r>
  <r>
    <n v="93"/>
    <n v="40000001022"/>
    <n v="64029991000"/>
    <s v="ԱՂՋԿԱ  ԿԻՍԱՃՏՔԱՎՈՐ ԿՈՇԻԿ ԱՐՀԵՍՏԱԿԱՆ  ԿԱՇՎԵ  ԵՐԵՍԱՄԱՍՈՎ , ՊՈԼԻՄԵՐԱՅԻՆ  ԿՈՇԿԱՏԱԿՈՎ ՄԻՆՉԵՎ  24ՍՄ  ՆԵՐԲԱՆԻ ԵՐԿԱՐՈՒԹՅԱՄԲ  "/>
    <x v="19"/>
    <s v="աղջկա"/>
    <m/>
    <n v="0.598"/>
    <n v="1"/>
    <n v="0.784"/>
    <s v="NELLI BLU"/>
    <s v="China"/>
    <s v="տակը պոլիմեր, վրան արհեստական կաշի"/>
    <x v="0"/>
    <n v="1000320"/>
  </r>
  <r>
    <n v="94"/>
    <n v="40000001021"/>
    <n v="64039118000"/>
    <s v="ԿԱՆԱՑԻ ԿԻՍԱՃՏՔԱՎՈՐ ԿՈՇԻԿ  ԲՆԱԿԱՆ  ԿԱՇՎԵ ԵՐԵՍԱՄԱՍՈՎ ՌԵՏԻՆԵ ԿՈՇԿԱՏԱԿՈՎ"/>
    <x v="20"/>
    <s v="տղամարդու"/>
    <m/>
    <n v="0.676"/>
    <n v="1"/>
    <n v="0.904"/>
    <s v="HELLYHANSE"/>
    <s v="Vietnam"/>
    <s v="տակը ռետին, վրան կաշի "/>
    <x v="0"/>
    <n v="1000320"/>
  </r>
  <r>
    <n v="95"/>
    <n v="40000001020"/>
    <n v="64039118000"/>
    <s v="ԿԱՆԱՑԻ ԿԻՍԱՃՏՔԱՎՈՐ ԿՈՇԻԿ  ԲՆԱԿԱՆ  ԿԱՇՎԵ ԵՐԵՍԱՄԱՍՈՎ ՌԵՏԻՆԵ ԿՈՇԿԱՏԱԿՈՎ"/>
    <x v="20"/>
    <s v="կին"/>
    <m/>
    <n v="0.916"/>
    <n v="1"/>
    <n v="1.414"/>
    <s v="RAGE AGE"/>
    <s v="Bangladesh"/>
    <s v="տակը ռետին, վրան կաշի "/>
    <x v="0"/>
    <n v="1000320"/>
  </r>
  <r>
    <n v="96"/>
    <n v="40000001019"/>
    <n v="64041990000"/>
    <s v="ԿԱՆԱՑԻ ԵՎ ԱՂՋԿԱ  ՍՊՈՐՏԱՅԻՆ ՈՃԻ ԿՈՇԻԿՆԵՐ ՏԵՔՏՍԻԼԵ ԵՐԵՍԱՄԱՍՈՎ ՌԵՏԻՆԵ ԿՈՇԿԱՏԱԿՈՎ "/>
    <x v="16"/>
    <s v="կին"/>
    <m/>
    <n v="0.522"/>
    <n v="1"/>
    <n v="0.666"/>
    <s v="BIG STAR"/>
    <s v="China"/>
    <s v="տակը ռետին, վրան կտոր"/>
    <x v="0"/>
    <n v="1000320"/>
  </r>
  <r>
    <n v="97"/>
    <n v="40000001018"/>
    <n v="64041990000"/>
    <s v="ՏՂԱՄԱՐԴՈՒ  ՍՊՈՐՏԱՅԻՆ ՈՃԻ ԿՈՇԻԿՆԵՐ ՏԵՔՏՍԻԼԵ ԵՐԵՍԱՄԱՍՈՎ ՌԵՏԻՆԵ ԿՈՇԿԱՏԱԿՈՎ "/>
    <x v="16"/>
    <s v="տղամարդու"/>
    <m/>
    <n v="0.792"/>
    <n v="1"/>
    <n v="0.958"/>
    <s v="BROOKS"/>
    <s v="Vietnam"/>
    <s v="տակը ռետին, վրան կտոր"/>
    <x v="0"/>
    <n v="1000320"/>
  </r>
  <r>
    <n v="98"/>
    <n v="40000001017"/>
    <n v="64041990000"/>
    <s v="ԿԱՆԱՑԻ ԵՎ ԱՂՋԿԱ  ՍՊՈՐՏԱՅԻՆ ՈՃԻ ԿՈՇԻԿՆԵՐ ՏԵՔՏՍԻԼԵ ԵՐԵՍԱՄԱՍՈՎ ՌԵՏԻՆԵ ԿՈՇԿԱՏԱԿՈՎ "/>
    <x v="16"/>
    <s v="կին"/>
    <m/>
    <n v="0.8179999999999999"/>
    <n v="1"/>
    <n v="0.946"/>
    <s v="BIG STAR"/>
    <s v="China"/>
    <s v="տակը ռետին, վրան կտոր"/>
    <x v="0"/>
    <n v="1000320"/>
  </r>
  <r>
    <n v="99"/>
    <n v="40000001016"/>
    <n v="64029991000"/>
    <s v="ՏՂԱՅԻ  ԲՈԿՈՏԻԿՆԵՐ ԱՐՀԵՍՏԱԿԱՆ  ԿԱՇՎԵ  ԵՐԵՍԱՄԱՍՈՎ , ՌԵՏԻՆԵ ԿՈՇԿԱՏԱԿՈՎ ՄԻՆՉԵՎ  24ՍՄ  ՆԵՐԲԱՆԻ ԵՐԿԱՐՈՒԹՅԱՄԲ  "/>
    <x v="7"/>
    <s v="տղայի"/>
    <m/>
    <n v="0.158"/>
    <n v="1"/>
    <n v="0.256"/>
    <s v="CHICCO"/>
    <s v="Bangladesh"/>
    <s v="տակը ռետին, վրան արհեստական կաշի "/>
    <x v="0"/>
    <n v="1000320"/>
  </r>
  <r>
    <n v="100"/>
    <n v="40000001015"/>
    <n v="64029991000"/>
    <s v="ԱՂՋԿԱ  ԿՈՇԻԿ ԱՐՀԵՍՏԱԿԱՆ  ԿԱՇՎԵ  ԵՐԵՍԱՄԱՍՈՎ , ՌԵՏԻՆԵ ԿՈՇԿԱՏԱԿՈՎ ՄԻՆՉԵՎ  24ՍՄ  ՆԵՐԲԱՆԻ ԵՐԿԱՐՈՒԹՅԱՄԲ  "/>
    <x v="6"/>
    <s v="աղջկա"/>
    <m/>
    <n v="0.162"/>
    <n v="1"/>
    <n v="0.262"/>
    <s v="CHICCO"/>
    <s v="China"/>
    <s v="տակը ռետին, վրան արհեստական կաշի "/>
    <x v="0"/>
    <n v="1000320"/>
  </r>
  <r>
    <n v="101"/>
    <n v="40000001014"/>
    <n v="64052099000"/>
    <s v="ՏՂԱՅԻ ԿՈՇԻԿ ՏԵՔՍՏԻԼԵ"/>
    <x v="6"/>
    <s v="տղայի"/>
    <m/>
    <n v="0.172"/>
    <n v="1"/>
    <n v="0.276"/>
    <s v="CHICCO"/>
    <s v="China"/>
    <s v="պոլիեսթեր"/>
    <x v="0"/>
    <n v="1000320"/>
  </r>
  <r>
    <n v="102"/>
    <n v="40000001013"/>
    <n v="64029991000"/>
    <s v="ՏՂԱՅԻ  ԲՈԿՈՏԻԿՆԵՐ ԱՐՀԵՍՏԱԿԱՆ  ԿԱՇՎԵ  ԵՐԵՍԱՄԱՍՈՎ , ՌԵՏԻՆԵ ԿՈՇԿԱՏԱԿՈՎ ՄԻՆՉԵՎ  24ՍՄ  ՆԵՐԲԱՆԻ ԵՐԿԱՐՈՒԹՅԱՄԲ  "/>
    <x v="7"/>
    <s v="տղայի"/>
    <m/>
    <n v="0.182"/>
    <n v="1"/>
    <n v="0.278"/>
    <s v="CHICCO"/>
    <s v="Bangladesh"/>
    <s v="տակը ռետին, վրան արհեստական կաշի "/>
    <x v="0"/>
    <n v="1000320"/>
  </r>
  <r>
    <n v="103"/>
    <n v="40000001012"/>
    <n v="64041990000"/>
    <s v="ՏՂԱՄԱՐԴՈՒ ԵՎ  ՏՂԱՅԻ  ՍՊՈՐՏԱՅԻՆ ՈՃԻ ԿՈՇԻԿՆԵՐ ՏԵՔՏՍԻԼԵ ԵՐԵՍԱՄԱՍՈՎ ՌԵՏԻՆԵ ԿՈՇԿԱՏԱԿՈՎ "/>
    <x v="21"/>
    <s v="տղայի"/>
    <m/>
    <n v="0.182"/>
    <n v="1"/>
    <n v="0.284"/>
    <s v="CHICCO"/>
    <s v="China"/>
    <s v="տակը ռետին, վրան կտոր"/>
    <x v="0"/>
    <n v="1000320"/>
  </r>
  <r>
    <n v="104"/>
    <n v="40000001011"/>
    <n v="64041990000"/>
    <s v="ՏՂԱՅԻ  ՍՊՈՐՏԱՅԻՆ ՈՃԻ ԿՈՇԻԿՆԵՐ ՏԵՔՏՍԻԼԵ ԵՐԵՍԱՄԱՍՈՎ ՊՈԼԻՄԵՐԱՅԻՆ ԿՈՇԿԱՏԱԿՈՎ "/>
    <x v="21"/>
    <s v="աղջկա"/>
    <m/>
    <n v="0.184"/>
    <n v="1"/>
    <n v="0.288"/>
    <s v="CHICCO"/>
    <s v="China"/>
    <s v="պոլիեսթեր/բամբակ"/>
    <x v="0"/>
    <n v="1000320"/>
  </r>
  <r>
    <n v="105"/>
    <n v="40000001010"/>
    <n v="64029910000"/>
    <s v="ՏՂԱՅԻ ՀՈՂԱԹԱՓ ՌԵՏԻՆԵ ԵՐԵՍԱՄԱՍՈՎ , ՌԵՏԻՆԵ ԿՈՇԿԱՏԱԿՈՎ     "/>
    <x v="22"/>
    <s v="տղայի"/>
    <m/>
    <n v="0.27"/>
    <n v="1"/>
    <n v="0.356"/>
    <s v="CHICCO"/>
    <s v="Spain"/>
    <s v="ռետին"/>
    <x v="0"/>
    <n v="1000320"/>
  </r>
  <r>
    <n v="106"/>
    <n v="40000001009"/>
    <n v="64029991000"/>
    <s v="ՏՂԱՅԻ  ԲՈԿՈՏԻԿՆԵՐ ԱՐՀԵՍՏԱԿԱՆ  ԿԱՇՎԵ  ԵՐԵՍԱՄԱՍՈՎ , ՌԵՏԻՆԵ ԿՈՇԿԱՏԱԿՈՎ ՄԻՆՉԵՎ  24ՍՄ  ՆԵՐԲԱՆԻ ԵՐԿԱՐՈՒԹՅԱՄԲ  "/>
    <x v="7"/>
    <s v="տղայի"/>
    <m/>
    <n v="0.344"/>
    <n v="1"/>
    <n v="0.496"/>
    <s v="CHICCO"/>
    <s v="China"/>
    <s v="տակը ռետին, վրան արհեստական կաշի "/>
    <x v="0"/>
    <n v="1000320"/>
  </r>
  <r>
    <n v="107"/>
    <n v="40000001008"/>
    <n v="64029991000"/>
    <s v="ՏՂԱՅԻ  ԲՈԿՈՏԻԿՆԵՐ ԱՐՀԵՍՏԱԿԱՆ  ԿԱՇՎԵ  ԵՐԵՍԱՄԱՍՈՎ , ՌԵՏԻՆԵ ԿՈՇԿԱՏԱԿՈՎ ՄԻՆՉԵՎ  24ՍՄ  ՆԵՐԲԱՆԻ ԵՐԿԱՐՈՒԹՅԱՄԲ  "/>
    <x v="7"/>
    <s v="տղայի"/>
    <m/>
    <n v="0.192"/>
    <n v="1"/>
    <n v="0.29"/>
    <s v="CHICCO"/>
    <s v="Bangladesh"/>
    <s v="տակը ռետին, վրան արհեստական կաշի "/>
    <x v="0"/>
    <n v="1000320"/>
  </r>
  <r>
    <n v="108"/>
    <n v="40000001007"/>
    <n v="64041990000"/>
    <s v="ՏՂԱՅԻ ԿԻՍԱՃՏՔԱՎՈՐ  ԿՈՇԻԿ ՏԵՔՏՍԻԼԵ ԵՐԵՍԱՄԱՍՈՎ ՌԵՏԻՆԵ ԿՈՇԿԱՏԱԿՈՎ "/>
    <x v="19"/>
    <s v="տղայի"/>
    <m/>
    <n v="0.456"/>
    <n v="1"/>
    <n v="0.658"/>
    <s v="CHICCO"/>
    <s v="China"/>
    <s v="տակը ռետին, վրան կտոր"/>
    <x v="0"/>
    <n v="1000320"/>
  </r>
  <r>
    <n v="109"/>
    <n v="40000001006"/>
    <n v="42023100000"/>
    <s v="ՏՂԱՄԱՐԴՈՒ ԴՐԱՄԱՊԱՆԱԿՆԵՐ ԲՆԱԿԱՆ ԿԱՇՎԻՑ"/>
    <x v="23"/>
    <s v="տղամարդու"/>
    <m/>
    <n v="0.174"/>
    <n v="1"/>
    <n v="0.174"/>
    <s v="SEMI LINE"/>
    <s v="Poland"/>
    <s v="կաշի"/>
    <x v="0"/>
    <n v="1000320"/>
  </r>
  <r>
    <n v="110"/>
    <n v="40000001005"/>
    <n v="42023100000"/>
    <s v="ՏՂԱՄԱՐԴՈՒ ԴՐԱՄԱՊԱՆԱԿՆԵՐ ԲՆԱԿԱՆ ԿԱՇՎԻՑ"/>
    <x v="23"/>
    <s v="տղամարդու"/>
    <m/>
    <n v="0.174"/>
    <n v="1"/>
    <n v="0.174"/>
    <s v="SEMI LINE"/>
    <s v="Poland"/>
    <s v="կաշի"/>
    <x v="0"/>
    <n v="1000320"/>
  </r>
  <r>
    <n v="111"/>
    <n v="40000001004"/>
    <n v="64041990000"/>
    <s v="ԿԱՆԱՑԻ ԵՎ ԱՂՋԿԱ ԲՈԿՈՏԻԿՆԵՐ ՏԵՔՏՍԻԼԵ ԵՐԵՍԱՄԱՍՈՎ ՊՈԼԻՄԵՐԱՅԻՆ ԿՈՇԿԱՏԱԿՈՎ "/>
    <x v="7"/>
    <s v="աղջկա"/>
    <m/>
    <n v="0.036"/>
    <n v="1"/>
    <n v="0.036"/>
    <s v="CHICCO"/>
    <s v="China"/>
    <s v="տակը սիլիկոն, վրան կտոր"/>
    <x v="0"/>
    <n v="1000320"/>
  </r>
  <r>
    <n v="112"/>
    <n v="40000001003"/>
    <n v="64029998000"/>
    <s v="ԿԱՆԱՑԻ ՍՊՈՐՏԱՅԻՆ ՈՃԻ ԿՈՇԻԿՆԵՐ  ԱՐՀԵՍՏԱԿԱՆ  ԿԱՇՎԵ  ԵՐԵՍԱՄԱՍՈՎ , ՊՈԼԻՄԵՐԱՅԻՆ ԿՈՇԿԱՏԱԿՈՎ "/>
    <x v="17"/>
    <s v="կին"/>
    <m/>
    <n v="0.576"/>
    <n v="1"/>
    <n v="0.75"/>
    <s v="ONLY"/>
    <s v="China"/>
    <s v="տակը պոլիմեր, վրան արհեստական կաշի"/>
    <x v="0"/>
    <n v="1000320"/>
  </r>
  <r>
    <n v="113"/>
    <n v="40000001002"/>
    <n v="64039991000"/>
    <s v="ՏՂԱՅԻ ՍՊՈՐՏԱՅԻՆ ՈՃԻ  ԿՈՇԻԿՆԵՐ ԲՆԱԿԱՆ ԿԱՇՎԵ ԵՐԵՍԱՄԱՍՈՎ , ՌԵՏԻՆԵ  ԿՈՇԿԱՏԱԿՈՎ  ՄԻՆՉԵՎ  24ՍՄ  ՆԵՐԲԱՆԻ ԵՐԿԱՐՈՒԹՅԱՄԲ    "/>
    <x v="21"/>
    <s v="տղայի"/>
    <m/>
    <n v="0.358"/>
    <n v="1"/>
    <n v="0.47"/>
    <s v="GEOX"/>
    <s v="China"/>
    <s v="տակը ռետին, վրան կաշի"/>
    <x v="0"/>
    <n v="1000320"/>
  </r>
  <r>
    <n v="114"/>
    <n v="40000001001"/>
    <n v="64041990000"/>
    <s v="ՏՂԱՄԱՐԴՈՒ ԵՎ  ՏՂԱՅԻ  ՍՊՈՐՏԱՅԻՆ ՈՃԻ ԿՈՇԻԿՆԵՐ ՏԵՔՏՍԻԼԵ ԵՐԵՍԱՄԱՍՈՎ ՌԵՏԻՆԵ ԿՈՇԿԱՏԱԿՈՎ "/>
    <x v="16"/>
    <s v="տղամարդու"/>
    <m/>
    <n v="0.792"/>
    <n v="1"/>
    <n v="0.958"/>
    <s v="BROOKS"/>
    <s v="China"/>
    <s v="տակը ռետին, վրան կտոր"/>
    <x v="0"/>
    <n v="1000320"/>
  </r>
  <r>
    <n v="115"/>
    <n v="40000001000"/>
    <n v="64039996000"/>
    <s v="ՏՂԱՄԱՐԴՈՒ ԲՈԿՈՏԻԿ ԲՆԱԿԱՆ ԿԱՇՎԵ  ԵՐԵՍԱՄԱՍՈՎ , ՌԵՏԻՆԵ  ԿՈՇԿԱՏԱԿՈՎ  "/>
    <x v="24"/>
    <s v="տղամարդու"/>
    <m/>
    <n v="0.6820000000000001"/>
    <n v="1"/>
    <n v="0.902"/>
    <s v="CMP"/>
    <s v="China"/>
    <s v="տակը պոլիմեր, վրան կաշի"/>
    <x v="0"/>
    <n v="1000320"/>
  </r>
  <r>
    <n v="116"/>
    <n v="40000000999"/>
    <n v="62024000010"/>
    <s v="ԿԱՆԱՑԻ  ԲԱՃԿՈՆ ՔԻՄԻԱԿԱՆ ԹԵԼԵՐԻՑ   "/>
    <x v="12"/>
    <s v="կին"/>
    <m/>
    <n v="1.202"/>
    <n v="1"/>
    <n v="1.202"/>
    <s v="PETROL"/>
    <s v="China"/>
    <s v="պոլիեսթեր"/>
    <x v="0"/>
    <n v="1000320"/>
  </r>
  <r>
    <n v="117"/>
    <n v="40000000998"/>
    <n v="62014000000"/>
    <s v="ՏՂԱՄԱՐԴՈՒ ԲԱՃԿՈՆՆԵՐ ՔԻՄԻԱԿԱՆ ԹԵԼԵՐԻՑ   "/>
    <x v="12"/>
    <s v="տղամարդու"/>
    <m/>
    <n v="0.964"/>
    <n v="1"/>
    <n v="0.964"/>
    <s v="PETROL"/>
    <s v="China"/>
    <s v="պոլիեսթեր"/>
    <x v="0"/>
    <n v="1000320"/>
  </r>
  <r>
    <n v="118"/>
    <n v="40000000997"/>
    <n v="61033200000"/>
    <s v="ՏՂԱՄԱՐԴՈՒ  ԵՎ ՏՂԱՅԻ ԺԱԿԵՏՆԵՐ ԲԱՄԲԱԿԵ ՄԱՆՎԱԾՔԻՑ"/>
    <x v="11"/>
    <s v="տղամարդու"/>
    <m/>
    <n v="0.466"/>
    <n v="1"/>
    <n v="0.466"/>
    <s v="PETROL"/>
    <s v="China"/>
    <s v="բամբակ/ակրիլ"/>
    <x v="0"/>
    <n v="1000320"/>
  </r>
  <r>
    <n v="119"/>
    <n v="40000000996"/>
    <n v="61102091000"/>
    <s v="ՏՂԱՄԱՐԴՈՒ ԵՎ ՏՂԱՅԻ  ՀՈՒԴԻՆԵՐ ԲԱՄԲԱԿԵ ՄԱՆՎԱԾՔԻՑ"/>
    <x v="0"/>
    <s v="տղամարդու"/>
    <m/>
    <n v="0.59"/>
    <n v="1"/>
    <n v="0.59"/>
    <s v="PETROL"/>
    <s v="China"/>
    <s v="բամբակ"/>
    <x v="0"/>
    <n v="1000320"/>
  </r>
  <r>
    <n v="120"/>
    <n v="40000000995"/>
    <n v="61103099000"/>
    <s v="ԿԱՆԱՑԻ  ՍՎԻՏՐԵՐ ՔԻՄԱԿԱՆ ԹԵԼԵՐԻՑ"/>
    <x v="1"/>
    <s v="կին"/>
    <m/>
    <n v="0.4"/>
    <n v="1"/>
    <n v="0.4"/>
    <s v="TOM TAILOR"/>
    <s v="China"/>
    <s v="պոլիակրիլ/պոլիեսթեր"/>
    <x v="0"/>
    <n v="1000320"/>
  </r>
  <r>
    <n v="121"/>
    <n v="40000000994"/>
    <n v="61102091000"/>
    <s v="ՏՂԱՄԱՐԴՈՒ  ՀՈՒԴԻՆԵՐ ԲԱՄԲԱԿԵ ՄԱՆՎԱԾՔԻՑ"/>
    <x v="0"/>
    <s v="տղամարդու"/>
    <m/>
    <n v="0.622"/>
    <n v="1"/>
    <n v="0.622"/>
    <s v="PETROL"/>
    <s v="Bangladesh"/>
    <s v="բամբակ/ակրիլ"/>
    <x v="0"/>
    <n v="1000320"/>
  </r>
  <r>
    <n v="122"/>
    <n v="40000000993"/>
    <n v="62014000000"/>
    <s v="ՏՂԱՄԱՐԴՈՒ  ՎԵՐԱՐԿՈՒՆԵՐ ՔԻՄԻԱԿԱՆ ԹԵԼԵՐԻՑ"/>
    <x v="5"/>
    <s v="տղամարդու"/>
    <m/>
    <n v="1.83"/>
    <n v="1"/>
    <n v="1.83"/>
    <s v="TOMTAILOR"/>
    <s v="China"/>
    <s v="պոլիեսթեր"/>
    <x v="0"/>
    <n v="1000320"/>
  </r>
  <r>
    <n v="123"/>
    <n v="40000000992"/>
    <n v="62024000090"/>
    <s v="ԿԱՆԱՑԻ ԵՎ ԱՂՋԿԱ  ԲԱՃԿՈՆՆԵՐ ՔԻՄԻԱԿԱՆ ԹԵԼԵՐԻՑ "/>
    <x v="12"/>
    <s v="կին"/>
    <m/>
    <n v="0.8139999999999999"/>
    <n v="1"/>
    <n v="0.8139999999999999"/>
    <s v="QS"/>
    <s v="Myanmar"/>
    <s v="պոլիեսթեր"/>
    <x v="0"/>
    <n v="1000320"/>
  </r>
  <r>
    <n v="124"/>
    <n v="40000000991"/>
    <n v="62046318000"/>
    <s v="ԿԱՆԱՑԻ  ՏԱԲԱՏՆԵՐ ՍԻՆԹԵՏԻԿ ԹԵԼԵՐԻՑ"/>
    <x v="3"/>
    <s v="կին"/>
    <m/>
    <n v="0.522"/>
    <n v="1"/>
    <n v="0.522"/>
    <s v="S.OLIVER"/>
    <s v="China"/>
    <s v="մոդալ/պոլիեսթեր"/>
    <x v="0"/>
    <n v="1000320"/>
  </r>
  <r>
    <n v="125"/>
    <n v="40000000990"/>
    <n v="62024000090"/>
    <s v="ԿԱՆԱՑԻ ԵՎ ԱՂՋԿԱ  ԲԱՃԿՈՆՆԵՐ ՔԻՄԻԱԿԱՆ ԹԵԼԵՐԻՑ "/>
    <x v="12"/>
    <s v="կին"/>
    <m/>
    <n v="0.83"/>
    <n v="1"/>
    <n v="0.83"/>
    <s v="QS"/>
    <s v="Myanmar"/>
    <s v="պոլիեսթեր"/>
    <x v="0"/>
    <n v="1000320"/>
  </r>
  <r>
    <n v="126"/>
    <n v="40000000989"/>
    <n v="62034231000"/>
    <s v="ՏՂԱՄԱՐԴՈՒ ԵՎ ՏՂԱՅԻ ՋԻՆՍԵ ՏԱԲԱՏՆԵՐ ԲԱՄԲԱԿԵ ՄԱՆՎԱԾՔԻՑ"/>
    <x v="25"/>
    <s v="տղամարդու"/>
    <m/>
    <n v="0.74"/>
    <n v="1"/>
    <n v="0.74"/>
    <s v="PETROL"/>
    <s v="Bangladesh"/>
    <s v="բամբակ"/>
    <x v="0"/>
    <n v="1000320"/>
  </r>
  <r>
    <n v="127"/>
    <n v="40000000988"/>
    <n v="62013000000"/>
    <s v="ՏՂԱՄԱՐԴՈՒ ՋԻՆՍԵ  ԲԱՃԿՈՆ ԲԱՄԲԱԿԵ ՄԱՆՎԱԾՔԻՑ"/>
    <x v="26"/>
    <s v="տղամարդու"/>
    <m/>
    <n v="0.952"/>
    <n v="1"/>
    <n v="0.952"/>
    <s v="PETROL"/>
    <s v="Bangladesh"/>
    <s v="բամբակ"/>
    <x v="0"/>
    <n v="1000320"/>
  </r>
  <r>
    <n v="128"/>
    <n v="40000000987"/>
    <n v="62034231000"/>
    <s v="ՏՂԱՄԱՐԴՈՒ ԵՎ ՏՂԱՅԻ ՋԻՆՍԵ ՏԱԲԱՏՆԵՐ ԲԱՄԲԱԿԵ ՄԱՆՎԱԾՔԻՑ"/>
    <x v="25"/>
    <s v="տղամարդու"/>
    <m/>
    <n v="0.674"/>
    <n v="1"/>
    <n v="0.674"/>
    <s v="PETROL"/>
    <s v="Bangladesh"/>
    <s v="բամբակ"/>
    <x v="0"/>
    <n v="1000320"/>
  </r>
  <r>
    <n v="129"/>
    <n v="40000000986"/>
    <n v="62024000010"/>
    <s v="ԿԱՆԱՑԻ  ԲԱՃԿՈՆ ՔԻՄԻԱԿԱՆ ԹԵԼԵՐԻՑ   "/>
    <x v="12"/>
    <s v="կին"/>
    <m/>
    <n v="1.05"/>
    <n v="1"/>
    <n v="1.05"/>
    <s v="QS"/>
    <s v="Myanmar"/>
    <s v="պոլիեսթեր"/>
    <x v="0"/>
    <n v="1000320"/>
  </r>
  <r>
    <n v="130"/>
    <n v="40000000985"/>
    <n v="61043300000"/>
    <s v="ԿԱՆԱՑԻ  ԺԱԿԵՏՆԵՐ ՍԻՆԹԵՏԻԿ ԹԵԼԵՐԻՑ"/>
    <x v="11"/>
    <s v="կին"/>
    <m/>
    <n v="0.482"/>
    <n v="1"/>
    <n v="0.482"/>
    <s v="PATAGONIA"/>
    <s v="Shri- Lanka"/>
    <s v="պոլիեսթեր"/>
    <x v="0"/>
    <n v="1000320"/>
  </r>
  <r>
    <n v="131"/>
    <n v="40000000984"/>
    <n v="61091000000"/>
    <s v="ՏՂԱՄԱՐԴՈՒ ԵՎ ՏՂԱՅԻ  ՇԱՊԻԿՆԵՐ  ԲԱՄԲԱԿԵ ՄԱՆՎԱԾՔԻՑ"/>
    <x v="8"/>
    <s v="տղամարդու"/>
    <m/>
    <n v="0.066"/>
    <n v="1"/>
    <n v="0.066"/>
    <s v="S.OLIVER"/>
    <s v="Bangladesh"/>
    <s v="բամբակ"/>
    <x v="0"/>
    <n v="1000320"/>
  </r>
  <r>
    <n v="132"/>
    <n v="40000000983"/>
    <n v="61061000000"/>
    <s v="ԿԱՆԱՑԻ  ԲԼՈՒԶ ԲԱՄԲԱԿԵ ՄԱՆՎԱԾՔԻՑ "/>
    <x v="27"/>
    <s v="կին"/>
    <m/>
    <n v="0.312"/>
    <n v="1"/>
    <n v="0.312"/>
    <s v="S.OLIVER"/>
    <s v="Vietnam"/>
    <s v="բամբակ"/>
    <x v="0"/>
    <n v="1000320"/>
  </r>
  <r>
    <n v="133"/>
    <n v="40000000982"/>
    <n v="65050090000"/>
    <s v="ԿԱՆԱՑԻ ԳԼԽԱՐԿ ՔԻՄԻԱԿԱՆ ԹԵԼԵՐԻՑ"/>
    <x v="15"/>
    <s v="կին"/>
    <m/>
    <n v="0.116"/>
    <n v="1"/>
    <n v="0.116"/>
    <s v="DCSHOECOUSA"/>
    <s v="China"/>
    <s v="պոլիեսթեր"/>
    <x v="0"/>
    <n v="1000320"/>
  </r>
  <r>
    <n v="134"/>
    <n v="40000000981"/>
    <n v="61102091000"/>
    <s v="ՏՂԱՄԱՐԴՈՒ  ՀՈՒԴԻՆԵՐ ԲԱՄԲԱԿԵ ՄԱՆՎԱԾՔԻՑ"/>
    <x v="0"/>
    <s v="տղամարդու"/>
    <m/>
    <n v="0.582"/>
    <n v="1"/>
    <n v="0.582"/>
    <s v="PETROL"/>
    <s v="Bangladesh"/>
    <s v="բամբակ"/>
    <x v="0"/>
    <n v="1000320"/>
  </r>
  <r>
    <n v="135"/>
    <n v="40000000980"/>
    <n v="61044300000"/>
    <s v="ԿԱՆԱՑԻ  ՇՐՋԱԶԳԵՍՏՆԵՐ ՍԻՆԹԵՏԻԿ ԹԵԼԵՐԻՑ"/>
    <x v="13"/>
    <s v="կին"/>
    <m/>
    <n v="0.388"/>
    <n v="1"/>
    <n v="0.388"/>
    <s v="DESIGUAL"/>
    <s v="Tunis"/>
    <s v="պոլիեսթեր"/>
    <x v="0"/>
    <n v="1000320"/>
  </r>
  <r>
    <n v="136"/>
    <n v="40000000979"/>
    <n v="61102091000"/>
    <s v="ՏՂԱՄԱՐԴՈՒ  ՀՈՒԴԻՆԵՐ ԲԱՄԲԱԿԵ ՄԱՆՎԱԾՔԻՑ"/>
    <x v="0"/>
    <s v="տղամարդու"/>
    <m/>
    <n v="0.74"/>
    <n v="1"/>
    <n v="0.74"/>
    <s v="PETROL"/>
    <s v="Pakistan"/>
    <s v="բամբակ"/>
    <x v="0"/>
    <n v="1000320"/>
  </r>
  <r>
    <n v="137"/>
    <n v="40000000978"/>
    <n v="61051000000"/>
    <s v="ՏՂԱՄԱՐԴՈՒ  ՎԵՐՆԱՇԱՊԻԿՆԵՐ ԲԱՄԲԱԿԵ ՄԱՆՎԱԾՔԻՑ"/>
    <x v="9"/>
    <s v="տղամարդու"/>
    <m/>
    <n v="0.26"/>
    <n v="1"/>
    <n v="0.26"/>
    <s v="PETROL"/>
    <s v="Bangladesh"/>
    <s v="բամբակ"/>
    <x v="0"/>
    <n v="1000320"/>
  </r>
  <r>
    <n v="138"/>
    <n v="40000000977"/>
    <n v="62034231000"/>
    <s v="ՏՂԱՄԱՐԴՈՒ ԵՎ ՏՂԱՅԻ ՋԻՆՍԵ ՏԱԲԱՏՆԵՐ ԲԱՄԲԱԿԵ ՄԱՆՎԱԾՔԻՑ"/>
    <x v="25"/>
    <s v="տղամարդու"/>
    <m/>
    <n v="0.708"/>
    <n v="1"/>
    <n v="0.708"/>
    <s v="PETROL"/>
    <s v="Bangladesh"/>
    <s v="բամբակ"/>
    <x v="0"/>
    <n v="1000320"/>
  </r>
  <r>
    <n v="139"/>
    <n v="40000000976"/>
    <n v="65050090000"/>
    <s v="ՏՂԱՄԱՐԴՈՒ  ԳԼԽԱՐԿՆԵՐ ՔԻՄԻԱԿԱՆ ԹԵԼԵՐԻՑ"/>
    <x v="15"/>
    <s v="տղամարդու"/>
    <m/>
    <n v="0.09"/>
    <n v="1"/>
    <n v="0.09"/>
    <s v="PATAGONIA"/>
    <s v="Vietnam"/>
    <s v="պոլիեսթեր"/>
    <x v="0"/>
    <n v="1000320"/>
  </r>
  <r>
    <n v="140"/>
    <n v="40000000975"/>
    <n v="61044200000"/>
    <s v="ԿԱՆԱՑԻ ԵՎ ԱՂՋԿԱ ՇՐՋԱԶԳԵՍՏՆԵՐ ԲԱՄԲԱԿԵ ՄԱՆՎԱԾՔԻՑ"/>
    <x v="13"/>
    <s v="կին"/>
    <m/>
    <n v="0.416"/>
    <n v="1"/>
    <n v="0.416"/>
    <s v="TOMTAILOR"/>
    <s v="Bangladesh"/>
    <s v="բամբակ"/>
    <x v="0"/>
    <n v="1000320"/>
  </r>
  <r>
    <n v="141"/>
    <n v="40000000974"/>
    <n v="62014000000"/>
    <s v="ՏՂԱՄԱՐԴՈՒ ԲԱՃԿՈՆՆԵՐ ՔԻՄԻԱԿԱՆ ԹԵԼԵՐԻՑ   "/>
    <x v="12"/>
    <s v="տղամարդու"/>
    <m/>
    <n v="1.27"/>
    <n v="1"/>
    <n v="1.27"/>
    <s v="PETROL"/>
    <s v="China"/>
    <s v="պոլիեսթեր"/>
    <x v="0"/>
    <n v="1000320"/>
  </r>
  <r>
    <n v="142"/>
    <n v="40000000973"/>
    <n v="61091000000"/>
    <s v="ԿԱՆԱՑԻ ԵՎ ԱՂՋԿԱ ՇԱՊԻԿՆԵՐ ԲԱՄԲԱԿԵ ՄԱՆՎԱԾՔԻՑ"/>
    <x v="8"/>
    <s v="կին"/>
    <m/>
    <n v="0.134"/>
    <n v="1"/>
    <n v="0.134"/>
    <s v="CAVALLI CLASS"/>
    <s v="Bangladesh"/>
    <s v="բամբակ"/>
    <x v="0"/>
    <n v="1000320"/>
  </r>
  <r>
    <n v="143"/>
    <n v="40000000972"/>
    <n v="61091000000"/>
    <s v="ԿԱՆԱՑԻ ԵՎ ԱՂՋԿԱ ՇԱՊԻԿՆԵՐ ԲԱՄԲԱԿԵ ՄԱՆՎԱԾՔԻՑ"/>
    <x v="8"/>
    <s v="կին"/>
    <m/>
    <n v="0.192"/>
    <n v="1"/>
    <n v="0.192"/>
    <s v="CAVALLI CLASS"/>
    <s v="Bangladesh"/>
    <s v="բամբակ"/>
    <x v="0"/>
    <n v="1000320"/>
  </r>
  <r>
    <n v="144"/>
    <n v="40000000971"/>
    <n v="61103091000"/>
    <s v="ՏՂԱՄԱՐԴՈՒ  ՍՎԻՏՐԵՐ ՔԻՄԻԱԿԱՆ ԹԵԼԵՐԻՑ"/>
    <x v="1"/>
    <s v="տղամարդու"/>
    <m/>
    <n v="0.384"/>
    <n v="1"/>
    <n v="0.384"/>
    <s v="PETROL"/>
    <s v="Bangladesh"/>
    <s v="ակրիլ"/>
    <x v="0"/>
    <n v="1000320"/>
  </r>
  <r>
    <n v="145"/>
    <n v="40000000970"/>
    <n v="61102091000"/>
    <s v="ՏՂԱՄԱՐԴՈՒ  ՀՈՒԴԻՆԵՐ ԲԱՄԲԱԿԵ ՄԱՆՎԱԾՔԻՑ"/>
    <x v="0"/>
    <s v="տղամարդու"/>
    <m/>
    <n v="0.736"/>
    <n v="1"/>
    <n v="0.736"/>
    <s v="PETROL"/>
    <s v="Bangladesh"/>
    <s v="բամբակ"/>
    <x v="0"/>
    <n v="1000320"/>
  </r>
  <r>
    <n v="146"/>
    <n v="40000000969"/>
    <n v="61102091000"/>
    <s v="ՏՂԱՄԱՐԴՈՒ ԵՎ ՏՂԱՅԻ ՍՎԻՏՐԵՐ ԲԱՄԲԱԿԵ ՄԱՆՎԱԾՔԻՑ "/>
    <x v="1"/>
    <s v="տղամարդու"/>
    <m/>
    <n v="0.71"/>
    <n v="1"/>
    <n v="0.71"/>
    <s v="S.OLIVER"/>
    <s v="Bangladesh"/>
    <s v="բամբակ"/>
    <x v="0"/>
    <n v="1000320"/>
  </r>
  <r>
    <n v="147"/>
    <n v="40000000968"/>
    <n v="61061000000"/>
    <s v="ԿԱՆԱՑԻ ԵՎ ԱՂՋԿԱ ՎԵՐՆԱՇԱՊԻԿՆԵՐ ԲԱՄԲԱԿԵ ՄԱՆՎԱԾՔԻՑ"/>
    <x v="9"/>
    <s v="աղջկա"/>
    <m/>
    <n v="0.104"/>
    <n v="1"/>
    <n v="0.104"/>
    <s v="S.OLIVER"/>
    <s v="Bangladesh"/>
    <s v="բամբակ"/>
    <x v="0"/>
    <n v="1000320"/>
  </r>
  <r>
    <n v="148"/>
    <n v="40000000967"/>
    <n v="62046239000"/>
    <s v="ԱՂՋԿԱ  ՏԱԲԱՏ՝ ԼԵԳԻՆՍՆԵՐ ԲԱՄԲԱԿԵ ՄԱՆՎԱԾՔԻՑ"/>
    <x v="28"/>
    <s v="աղջկա"/>
    <m/>
    <n v="0.104"/>
    <n v="1"/>
    <n v="0.104"/>
    <s v="S.OLIVER"/>
    <s v="Bangladesh"/>
    <s v="բամբակ"/>
    <x v="0"/>
    <n v="1000320"/>
  </r>
  <r>
    <n v="149"/>
    <n v="40000000966"/>
    <n v="61044200000"/>
    <s v="ԿԱՆԱՑԻ ԵՎ ԱՂՋԿԱ ՇՐՋԱԶԳԵՍՏՆԵՐ ԲԱՄԲԱԿԵ ՄԱՆՎԱԾՔԻՑ"/>
    <x v="13"/>
    <s v="կին"/>
    <m/>
    <n v="0.394"/>
    <n v="1"/>
    <n v="0.394"/>
    <s v="TOMTAILOR"/>
    <s v="Bangladesh"/>
    <s v="բամբակ"/>
    <x v="0"/>
    <n v="1000320"/>
  </r>
  <r>
    <n v="150"/>
    <n v="40000000965"/>
    <n v="61091000000"/>
    <s v="ՏՂԱՄԱՐԴՈՒ ԵՎ ՏՂԱՅԻ  ՇԱՊԻԿՆԵՐ  ԲԱՄԲԱԿԵ ՄԱՆՎԱԾՔԻՑ"/>
    <x v="8"/>
    <s v="տղամարդու"/>
    <m/>
    <n v="0.2"/>
    <n v="1"/>
    <n v="0.2"/>
    <s v="PETROL"/>
    <s v="Bangladesh"/>
    <s v="բամբակ"/>
    <x v="0"/>
    <n v="1000320"/>
  </r>
  <r>
    <n v="151"/>
    <n v="40000000964"/>
    <n v="61051000000"/>
    <s v="ՏՂԱՄԱՐԴՈՒ ԵՎ ՏՂԱՅԻ  ՎԵՐՆԱՇԱՊԻԿՆԵՐ ԲԱՄԲԱԿԵ ՄԱՆՎԱԾՔԻՑ"/>
    <x v="9"/>
    <s v="տղամարդու"/>
    <m/>
    <n v="0.477"/>
    <n v="1"/>
    <n v="0.477"/>
    <s v="PETROL"/>
    <s v="India"/>
    <s v="բամբակ"/>
    <x v="0"/>
    <n v="1000320"/>
  </r>
  <r>
    <n v="152"/>
    <n v="40000000963"/>
    <n v="61103091000"/>
    <s v="ՏՂԱՄԱՐԴՈՒ  ՀՈՒԴԻ ՔԻՄԻԱԿԱՆ ԹԵԼԵՐԻՑ"/>
    <x v="0"/>
    <s v="տղամարդու"/>
    <m/>
    <n v="0.744"/>
    <n v="1"/>
    <n v="0.744"/>
    <s v="PATAGONIA"/>
    <s v="Mexico"/>
    <s v="պոլիեսթեր"/>
    <x v="0"/>
    <n v="1000320"/>
  </r>
  <r>
    <n v="153"/>
    <n v="40000000962"/>
    <n v="61102091000"/>
    <s v="ՏՂԱՄԱՐԴՈՒ  ՀՈՒԴԻՆԵՐ ԲԱՄԲԱԿԵ ՄԱՆՎԱԾՔԻՑ"/>
    <x v="0"/>
    <s v="տղամարդու"/>
    <m/>
    <n v="0.55"/>
    <n v="1"/>
    <n v="0.55"/>
    <s v="PETROL"/>
    <s v="Bangladesh"/>
    <s v="բամբակ"/>
    <x v="0"/>
    <n v="1000320"/>
  </r>
  <r>
    <n v="154"/>
    <n v="40000000961"/>
    <n v="61046200000"/>
    <s v="ԱՂՋԿԱ ՋԻՆՍԵ  ՇՈՐՏԵՐ ԲԱՄԲԱԿԵ ՄԱՆՎԱԾՔԻՑ"/>
    <x v="29"/>
    <s v="մանկական"/>
    <m/>
    <n v="0.352"/>
    <n v="1"/>
    <n v="0.352"/>
    <s v="S.OLIVER"/>
    <s v="Bangladesh"/>
    <s v="լիոցել"/>
    <x v="0"/>
    <n v="1000320"/>
  </r>
  <r>
    <n v="155"/>
    <n v="40000000960"/>
    <n v="61102091000"/>
    <s v="ՏՂԱՄԱՐԴՈՒ  ՀՈՒԴԻՆԵՐ ԲԱՄԲԱԿԵ ՄԱՆՎԱԾՔԻՑ"/>
    <x v="0"/>
    <s v="տղամարդու"/>
    <m/>
    <n v="0.624"/>
    <n v="1"/>
    <n v="0.624"/>
    <s v="PETROL"/>
    <s v="Bangladesh"/>
    <s v="բամբակ"/>
    <x v="0"/>
    <n v="1000320"/>
  </r>
  <r>
    <n v="156"/>
    <n v="40000000959"/>
    <n v="62034231000"/>
    <s v="ՏՂԱՄԱՐԴՈՒ ՋԻՆՍԵ ՏԱԲԱՏ ԲԱՄԲԱԿԵ ՄԱՆՎԱԾՔԻՑ"/>
    <x v="25"/>
    <s v="տղամարդու"/>
    <m/>
    <n v="0.714"/>
    <n v="1"/>
    <n v="0.714"/>
    <s v="PETROL"/>
    <s v="Tunis"/>
    <s v="բամբակ"/>
    <x v="0"/>
    <n v="1000320"/>
  </r>
  <r>
    <n v="157"/>
    <n v="40000000958"/>
    <n v="62014000000"/>
    <s v="ՏՂԱՄԱՐԴՈՒ ԲԱՃԿՈՆՆԵՐ ՔԻՄԻԱԿԱՆ ԹԵԼԵՐԻՑ   "/>
    <x v="12"/>
    <s v="տղամարդու"/>
    <m/>
    <n v="1.036"/>
    <n v="1"/>
    <n v="1.036"/>
    <s v="PETROL"/>
    <s v="China"/>
    <s v="պոլիեսթեր"/>
    <x v="0"/>
    <n v="1000320"/>
  </r>
  <r>
    <n v="158"/>
    <n v="40000000957"/>
    <n v="61091000000"/>
    <s v="ԿԱՆԱՑԻ ԵՎ ԱՂՋԿԱ ՇԱՊԻԿՆԵՐ ԲԱՄԲԱԿԵ ՄԱՆՎԱԾՔԻՑ"/>
    <x v="8"/>
    <s v="կին"/>
    <m/>
    <n v="0.092"/>
    <n v="1"/>
    <n v="0.092"/>
    <s v="CAVALLI CLASS"/>
    <s v="Bangladesh"/>
    <s v="բամբակ"/>
    <x v="0"/>
    <n v="1000320"/>
  </r>
  <r>
    <n v="159"/>
    <n v="40000000956"/>
    <n v="61091000000"/>
    <s v="ՏՂԱՄԱՐԴՈՒ ԵՎ ՏՂԱՅԻ  ՇԱՊԻԿՆԵՐ  ԲԱՄԲԱԿԵ ՄԱՆՎԱԾՔԻՑ"/>
    <x v="8"/>
    <s v="տղամարդու"/>
    <m/>
    <n v="0.168"/>
    <n v="1"/>
    <n v="0.168"/>
    <s v="PETROL"/>
    <s v="Bangladesh"/>
    <s v="բամբակ"/>
    <x v="0"/>
    <n v="1000320"/>
  </r>
  <r>
    <n v="160"/>
    <n v="40000000955"/>
    <n v="61091000000"/>
    <s v="ԿԱՆԱՑԻ ԵՎ ԱՂՋԿԱ ՇԱՊԻԿՆԵՐ ԲԱՄԲԱԿԵ ՄԱՆՎԱԾՔԻՑ"/>
    <x v="8"/>
    <s v="կին"/>
    <m/>
    <n v="0.122"/>
    <n v="1"/>
    <n v="0.122"/>
    <s v="S.OLIVER"/>
    <s v="Bangladesh"/>
    <s v="բամբակ"/>
    <x v="0"/>
    <n v="1000320"/>
  </r>
  <r>
    <n v="161"/>
    <n v="40000000954"/>
    <n v="61091000000"/>
    <s v="ԿԱՆԱՑԻ ԵՎ ԱՂՋԿԱ ՇԱՊԻԿՆԵՐ ԲԱՄԲԱԿԵ ՄԱՆՎԱԾՔԻՑ"/>
    <x v="8"/>
    <s v="կին"/>
    <m/>
    <n v="0.122"/>
    <n v="1"/>
    <n v="0.122"/>
    <s v="S.OLIVER"/>
    <s v="Bangladesh"/>
    <s v="բամբակ"/>
    <x v="0"/>
    <n v="1000320"/>
  </r>
  <r>
    <n v="162"/>
    <n v="40000000953"/>
    <n v="61046200000"/>
    <s v="ԿԱՆԱՑԻ ԵՎ ԱՂՋԿԱ  ՇՈՐՏԵՐ ԲԱՄԲԱԿԵ ՄԱՆՎԱԾՔԻՑ"/>
    <x v="14"/>
    <s v="մանկական"/>
    <m/>
    <n v="0.208"/>
    <n v="1"/>
    <n v="0.208"/>
    <s v="S.OLIVER"/>
    <s v="Bangladesh"/>
    <s v="բամբակ"/>
    <x v="0"/>
    <n v="1000320"/>
  </r>
  <r>
    <n v="163"/>
    <n v="40000000952"/>
    <n v="62014000000"/>
    <s v="ՏՂԱՄԱՐԴՈՒ ԲԱՃԿՈՆՆԵՐ ՔԻՄԻԱԿԱՆ ԹԵԼԵՐԻՑ   "/>
    <x v="12"/>
    <s v="տղամարդու"/>
    <m/>
    <n v="1.028"/>
    <n v="1"/>
    <n v="1.028"/>
    <s v="PETROL"/>
    <s v="China"/>
    <s v="պոլիեսթեր"/>
    <x v="0"/>
    <n v="1000320"/>
  </r>
  <r>
    <n v="164"/>
    <n v="40000000951"/>
    <n v="61102091000"/>
    <s v="ՏՂԱՄԱՐԴՈՒ  ՀՈՒԴԻՆԵՐ ԲԱՄԲԱԿԵ ՄԱՆՎԱԾՔԻՑ"/>
    <x v="0"/>
    <s v="տղամարդու"/>
    <m/>
    <n v="0.61"/>
    <n v="1"/>
    <n v="0.61"/>
    <s v="PETROL"/>
    <s v="Bangladesh"/>
    <s v="բամբակ"/>
    <x v="0"/>
    <n v="1000320"/>
  </r>
  <r>
    <n v="165"/>
    <n v="40000000950"/>
    <n v="62046239000"/>
    <s v="ԿԱՆԱՑԻ ԵՎ ԱՂՋԿԱ  ՏԱԲԱՏՆԵՐ ԲԱՄԲԱԿԵ ՄԱՆՎԱԾՔԻՑ   "/>
    <x v="3"/>
    <s v="աղջկա"/>
    <m/>
    <n v="0.276"/>
    <n v="1"/>
    <n v="0.276"/>
    <s v="S.OLIVER"/>
    <s v="Bangladesh"/>
    <s v="բամբակ"/>
    <x v="0"/>
    <n v="1000320"/>
  </r>
  <r>
    <n v="166"/>
    <n v="40000000949"/>
    <n v="61102091000"/>
    <s v="ՏՂԱՄԱՐԴՈՒ  ՀՈՒԴԻՆԵՐ ԲԱՄԲԱԿԵ ՄԱՆՎԱԾՔԻՑ"/>
    <x v="0"/>
    <s v="տղամարդու"/>
    <m/>
    <n v="0.9379999999999999"/>
    <n v="1"/>
    <n v="0.9379999999999999"/>
    <s v="CHARHEART"/>
    <s v="Pakistan"/>
    <s v="բամբակ"/>
    <x v="0"/>
    <n v="1000320"/>
  </r>
  <r>
    <n v="167"/>
    <n v="40000000948"/>
    <n v="61043300000"/>
    <s v="ԿԱՆԱՑԻ  ԺԱԿԵՏ ՍԻՆԹԵՏԻԿ ԹԵԼԵՐԻՑ"/>
    <x v="11"/>
    <s v="կին"/>
    <m/>
    <n v="0.476"/>
    <n v="1"/>
    <n v="0.476"/>
    <s v="PATAGONIA"/>
    <s v="Nicaragua"/>
    <s v="պոլիեսթեր"/>
    <x v="0"/>
    <n v="1000320"/>
  </r>
  <r>
    <n v="168"/>
    <n v="40000000947"/>
    <n v="61102091000"/>
    <s v="ՏՂԱՄԱՐԴՈՒ ԵՎ ՏՂԱՅԻ ՍՎԻՏՐԵՐ ԲԱՄԲԱԿԵ ՄԱՆՎԱԾՔԻՑ "/>
    <x v="1"/>
    <s v="տղամարդու"/>
    <m/>
    <n v="0.322"/>
    <n v="1"/>
    <n v="0.322"/>
    <s v="PETROL"/>
    <s v="Bangladesh"/>
    <s v="բամբակ"/>
    <x v="0"/>
    <n v="1000320"/>
  </r>
  <r>
    <n v="169"/>
    <n v="40000000946"/>
    <n v="61091000000"/>
    <s v="ՏՂԱՄԱՐԴՈՒ ԵՎ ՏՂԱՅԻ  ՇԱՊԻԿՆԵՐ  ԲԱՄԲԱԿԵ ՄԱՆՎԱԾՔԻՑ"/>
    <x v="8"/>
    <s v="տղամարդու"/>
    <m/>
    <n v="0.244"/>
    <n v="1"/>
    <n v="0.244"/>
    <s v="CARHARTT"/>
    <s v="Bangladesh"/>
    <s v="բամբակ"/>
    <x v="0"/>
    <n v="1000320"/>
  </r>
  <r>
    <n v="170"/>
    <n v="40000000945"/>
    <n v="61033200000"/>
    <s v="ՏՂԱՄԱՐԴՈՒ  ԵՎ ՏՂԱՅԻ ԺԱԿԵՏՆԵՐ ԲԱՄԲԱԿԵ ՄԱՆՎԱԾՔԻՑ"/>
    <x v="11"/>
    <s v="տղամարդու"/>
    <m/>
    <n v="0.5639999999999999"/>
    <n v="1"/>
    <n v="0.5639999999999999"/>
    <s v="PETROL"/>
    <s v="China"/>
    <s v="բամբակ"/>
    <x v="0"/>
    <n v="1000320"/>
  </r>
  <r>
    <n v="171"/>
    <n v="40000000944"/>
    <n v="61051000000"/>
    <s v="ՏՂԱՄԱՐԴՈՒ ԵՎ ՏՂԱՅԻ  ՎԵՐՆԱՇԱՊԻԿՆԵՐ ԲԱՄԲԱԿԵ ՄԱՆՎԱԾՔԻՑ"/>
    <x v="9"/>
    <s v="տղամարդու"/>
    <m/>
    <n v="0.318"/>
    <n v="1"/>
    <n v="0.318"/>
    <s v="PETROL"/>
    <s v="India"/>
    <s v="բամբակ"/>
    <x v="0"/>
    <n v="1000320"/>
  </r>
  <r>
    <n v="172"/>
    <n v="40000000943"/>
    <n v="61091000000"/>
    <s v="ՏՂԱՄԱՐԴՈՒ ԵՎ ՏՂԱՅԻ  ՇԱՊԻԿՆԵՐ  ԲԱՄԲԱԿԵ ՄԱՆՎԱԾՔԻՑ"/>
    <x v="8"/>
    <s v="տղամարդու"/>
    <m/>
    <n v="0.13"/>
    <n v="1"/>
    <n v="0.13"/>
    <s v="CAVALLI CLASS"/>
    <s v="Bangladesh"/>
    <s v="բամբակ"/>
    <x v="0"/>
    <n v="1000320"/>
  </r>
  <r>
    <n v="173"/>
    <n v="40000000942"/>
    <n v="61061000000"/>
    <s v="ԿԱՆԱՑԻ ՊՈԼՈ ՇԱՊԻԿՆԵՐ ԲԱՄԲԱԿԵ ՄԱՆՎԱՔԾԻՑ "/>
    <x v="30"/>
    <s v="կին"/>
    <m/>
    <n v="0.18"/>
    <n v="1"/>
    <n v="0.18"/>
    <s v="CAVALLI CLASS"/>
    <s v="Bangladesh"/>
    <s v="բամբակ"/>
    <x v="0"/>
    <n v="1000320"/>
  </r>
  <r>
    <n v="174"/>
    <n v="40000000941"/>
    <n v="61061000000"/>
    <s v="ԿԱՆԱՑԻ ՊՈԼՈ ՇԱՊԻԿՆԵՐ ԲԱՄԲԱԿԵ ՄԱՆՎԱՔԾԻՑ "/>
    <x v="30"/>
    <s v="կին"/>
    <m/>
    <n v="0.18"/>
    <n v="1"/>
    <n v="0.18"/>
    <s v="CAVALLI CLASS"/>
    <s v="Bangladesh"/>
    <s v="բամբակ"/>
    <x v="0"/>
    <n v="1000320"/>
  </r>
  <r>
    <n v="175"/>
    <n v="40000000940"/>
    <n v="61091000000"/>
    <s v="ՏՂԱՄԱՐԴՈՒ ԵՎ ՏՂԱՅԻ  ՇԱՊԻԿՆԵՐ  ԲԱՄԲԱԿԵ ՄԱՆՎԱԾՔԻՑ"/>
    <x v="8"/>
    <s v="տղամարդու"/>
    <m/>
    <n v="0.232"/>
    <n v="1"/>
    <n v="0.232"/>
    <s v="CARHARTT"/>
    <s v="Bangladesh"/>
    <s v="բամբակ"/>
    <x v="0"/>
    <n v="1000320"/>
  </r>
  <r>
    <n v="176"/>
    <n v="40000000939"/>
    <n v="61091000000"/>
    <s v="ԿԱՆԱՑԻ ԵՎ ԱՂՋԿԱ ՇԱՊԻԿՆԵՐ ԲԱՄԲԱԿԵ ՄԱՆՎԱԾՔԻՑ"/>
    <x v="8"/>
    <s v="կին"/>
    <m/>
    <n v="0.104"/>
    <n v="1"/>
    <n v="0.104"/>
    <s v="CAVALLI CLASS"/>
    <s v="Bangladesh"/>
    <s v="բամբակ"/>
    <x v="0"/>
    <n v="1000320"/>
  </r>
  <r>
    <n v="177"/>
    <n v="40000000938"/>
    <n v="61102091000"/>
    <s v="ՏՂԱՄԱՐԴՈՒ ԵՎ ՏՂԱՅԻ ՍՎԻՏՐԵՐ ԲԱՄԲԱԿԵ ՄԱՆՎԱԾՔԻՑ "/>
    <x v="1"/>
    <s v="տղամարդու"/>
    <m/>
    <n v="0.36"/>
    <n v="1"/>
    <n v="0.36"/>
    <s v="PETROL"/>
    <s v="Bangladesh"/>
    <s v="բամբակ"/>
    <x v="0"/>
    <n v="1000320"/>
  </r>
  <r>
    <n v="178"/>
    <n v="40000000937"/>
    <n v="62034235000"/>
    <s v="ՏՂԱՄԱՐԴՈՒ  ԵՎ ՏՂԱՅԻ  ՏԱԲԱՏՆԵՐ ԲԱՄԲԱԿԵ ՄԱՆՎԱԾՔԻՑ  "/>
    <x v="3"/>
    <s v="տղամարդու"/>
    <m/>
    <n v="0.5600000000000001"/>
    <n v="1"/>
    <n v="0.5600000000000001"/>
    <s v="PETROL"/>
    <s v="Pakistan"/>
    <s v="բամբակ"/>
    <x v="0"/>
    <n v="1000320"/>
  </r>
  <r>
    <n v="179"/>
    <n v="40000000936"/>
    <n v="62013000000"/>
    <s v="ՏՂԱՄԱՐԴՈՒ  ԲԱՃԿՈՆՆԵՐ ԲԱՄԲԱԿԵ ՄԱՆՎԱԾՔԻՑ  "/>
    <x v="12"/>
    <s v="տղամարդու"/>
    <m/>
    <n v="1.276"/>
    <n v="1"/>
    <n v="1.276"/>
    <s v="PETROL"/>
    <s v="Pakistan"/>
    <s v="բամբակ"/>
    <x v="0"/>
    <n v="1000320"/>
  </r>
  <r>
    <n v="180"/>
    <n v="40000000935"/>
    <n v="61043300000"/>
    <s v="ԿԱՆԱՑԻ  ԺԱԿԵՏՆԵՐ ՍԻՆԹԵՏԻԿ ԹԵԼԵՐԻՑ"/>
    <x v="11"/>
    <s v="կին"/>
    <m/>
    <n v="0.144"/>
    <n v="1"/>
    <n v="0.144"/>
    <s v="TOMTAILOR"/>
    <s v="China"/>
    <s v="պոլիեսթեր"/>
    <x v="0"/>
    <n v="1000320"/>
  </r>
  <r>
    <n v="181"/>
    <n v="40000000934"/>
    <n v="61102091000"/>
    <s v="ՏՂԱՄԱՐԴՈՒ ԵՎ ՏՂԱՅԻ ՍՎԻՏՐԵՐ ԲԱՄԲԱԿԵ ՄԱՆՎԱԾՔԻՑ "/>
    <x v="1"/>
    <s v="տղամարդու"/>
    <m/>
    <n v="0.41"/>
    <n v="1"/>
    <n v="0.41"/>
    <s v="PETROL"/>
    <s v="Bangladesh"/>
    <s v="բամբակ"/>
    <x v="0"/>
    <n v="1000320"/>
  </r>
  <r>
    <n v="182"/>
    <n v="40000000933"/>
    <n v="42022290000"/>
    <s v="ՏՂԱՅԻ ՊԱՅՈՒՍԱԿ ՄԱՆԱԾԱԳՈՐԾԱԿԱՆ ՆՅՈՒԹԵՐԻՑ "/>
    <x v="31"/>
    <s v="տղայի"/>
    <m/>
    <n v="0.8120000000000001"/>
    <n v="1"/>
    <n v="0.8120000000000001"/>
    <s v="MARC JACOBS"/>
    <s v="Vietnam"/>
    <s v="բամբակ"/>
    <x v="0"/>
    <n v="1000320"/>
  </r>
  <r>
    <n v="183"/>
    <n v="40000000932"/>
    <n v="62034231000"/>
    <s v="ՏՂԱՄԱՐԴՈՒ ԵՎ ՏՂԱՅԻ ՋԻՆՍԵ ՏԱԲԱՏՆԵՐ ԲԱՄԲԱԿԵ ՄԱՆՎԱԾՔԻՑ"/>
    <x v="25"/>
    <s v="տղամարդու"/>
    <m/>
    <n v="0.712"/>
    <n v="1"/>
    <n v="0.712"/>
    <s v="PETROL"/>
    <s v="Bangladesh"/>
    <s v="բամբակ"/>
    <x v="0"/>
    <n v="1000320"/>
  </r>
  <r>
    <n v="184"/>
    <n v="40000000931"/>
    <n v="64041990000"/>
    <s v="ՏՂԱՄԱՐԴՈՒ  ՍՊՈՐՏԱՅԻՆ ՈՃԻ ԿՈՇԻԿՆԵՐ ՏԵՔՏՍԻԼԵ ԵՐԵՍԱՄԱՍՈՎ ՊՈԼԻՄԵՐԱՅԻՆ ԿՈՇԿԱՏԱԿՈՎ "/>
    <x v="16"/>
    <s v="տղամարդու"/>
    <m/>
    <n v="0.728"/>
    <n v="1"/>
    <n v="0.874"/>
    <s v="BROOKS"/>
    <s v="Vietnam"/>
    <s v="տակը պոլիմեր, վրան կտոր"/>
    <x v="0"/>
    <n v="1000320"/>
  </r>
  <r>
    <n v="185"/>
    <n v="40000000930"/>
    <n v="64029996000"/>
    <s v="ՏՂԱՄԱՐԴՈՒ ՍՊՈՐՏԱՅԻՆ ՈՃԻ ԿՈՇԻԿ  ԱՐՀԵՍՏԱԿԱՆ  ԿԱՇՎԵ  ԵՐԵՍԱՄԱՍՈՎ , ՌԵՏԻՆԵ ԿՈՇԿԱՏԱԿՈՎ  "/>
    <x v="17"/>
    <s v="տղամարդու"/>
    <m/>
    <n v="0.886"/>
    <n v="1"/>
    <n v="1.102"/>
    <s v="VEJA"/>
    <s v="Brazil"/>
    <s v="տակը ռետին, վրան արհեստական կաշի "/>
    <x v="0"/>
    <n v="1000320"/>
  </r>
  <r>
    <n v="186"/>
    <n v="40000000929"/>
    <n v="64029996000"/>
    <s v="ՏՂԱՄԱՐԴՈՒ ՍՊՈՐՏԱՅԻՆ ՈՃԻ ԿՈՇԻԿ  ԱՐՀԵՍՏԱԿԱՆ  ԿԱՇՎԵ  ԵՐԵՍԱՄԱՍՈՎ , ՌԵՏԻՆԵ ԿՈՇԿԱՏԱԿՈՎ  "/>
    <x v="17"/>
    <s v="տղամարդու"/>
    <m/>
    <n v="0.6899999999999999"/>
    <n v="1"/>
    <n v="0.914"/>
    <s v="VEJA"/>
    <s v="Brazil"/>
    <s v="տակը ռետին, վրան արհեստական կաշի "/>
    <x v="0"/>
    <n v="1000320"/>
  </r>
  <r>
    <n v="187"/>
    <n v="40000000928"/>
    <n v="64029991000"/>
    <s v="ՏՂԱՅԻ  ԲՈԿՈՏԻԿՆԵՐ ԱՐՀԵՍՏԱԿԱՆ  ԿԱՇՎԵ  ԵՐԵՍԱՄԱՍՈՎ , ՌԵՏԻՆԵ ԿՈՇԿԱՏԱԿՈՎ ՄԻՆՉԵՎ  24ՍՄ  ՆԵՐԲԱՆԻ ԵՐԿԱՐՈՒԹՅԱՄԲ  "/>
    <x v="7"/>
    <s v="մանկական"/>
    <m/>
    <n v="0.094"/>
    <n v="1"/>
    <n v="0.094"/>
    <s v="CHICCO"/>
    <s v="China"/>
    <s v="արհեստական կաշի"/>
    <x v="0"/>
    <n v="1000320"/>
  </r>
  <r>
    <n v="188"/>
    <n v="40000000927"/>
    <n v="64052099000"/>
    <s v="ՏՂԱՅԻ ԲՈԿՈՏԻԿՆԵՐ ՏԵՔՍՏԻԼԵ"/>
    <x v="7"/>
    <s v="մանկական"/>
    <m/>
    <n v="0.094"/>
    <n v="1"/>
    <n v="0.094"/>
    <s v="CHICCO"/>
    <s v="China"/>
    <s v="կտոր "/>
    <x v="0"/>
    <n v="1000320"/>
  </r>
  <r>
    <n v="189"/>
    <n v="40000000926"/>
    <n v="64029991000"/>
    <s v="ԱՂՋԿԱ ԿՈՇԻԿ ԱՐՀԵՍՏԱԿԱՆ  ԿԱՇՎԻՑ ՄԻՆՉԵՎ  24ՍՄ  ՆԵՐԲԱՆԻ ԵՐԿԱՐՈՒԹՅԱՄԲ  "/>
    <x v="6"/>
    <s v="աղջկա"/>
    <m/>
    <n v="0.096"/>
    <n v="1"/>
    <n v="0.096"/>
    <s v="CHICCO"/>
    <s v="China"/>
    <s v="արհեստական կաշի/տակը տեքստիլ"/>
    <x v="0"/>
    <n v="1000320"/>
  </r>
  <r>
    <n v="190"/>
    <n v="40000000925"/>
    <n v="64052099000"/>
    <s v="ԱՂՋԿԱ ԿՈՇԻԿ ՏԵՔՍՏԻԼԵ"/>
    <x v="6"/>
    <s v="տղայի"/>
    <m/>
    <n v="0.096"/>
    <n v="1"/>
    <n v="0.096"/>
    <s v="CHICCO"/>
    <s v="China"/>
    <s v="բամբակ/տակը տեքստիլ"/>
    <x v="0"/>
    <n v="1000320"/>
  </r>
  <r>
    <n v="191"/>
    <n v="40000000924"/>
    <n v="64041990000"/>
    <s v="ՏՂԱՅԻ ԿՈՇԻԿ ՏԵՔՏՍԻԼԵ ԵՐԵՍԱՄԱՍՈՎ ՊՈԼԻՄԵՐԱՅԻՆ ԿՈՇԿԱՏԱԿՈՎ "/>
    <x v="6"/>
    <s v="տղայի"/>
    <m/>
    <n v="0.108"/>
    <n v="1"/>
    <n v="0.108"/>
    <s v="CHICCO"/>
    <s v="China"/>
    <s v="կաշի/տակը տեքստիլ"/>
    <x v="0"/>
    <n v="1000320"/>
  </r>
  <r>
    <n v="192"/>
    <n v="40000000923"/>
    <n v="64039991000"/>
    <s v="ԱՂՋԿԱ ԲՈԿՈՏԻԿՆԵՐ ԲՆԱԿԱՆ ԿԱՇՎԵ  ԵՐԵՍԱՄԱՍՈՎ , ՌԵՏԻՆԵ  ԿՈՇԿԱՏԱԿՈՎ ՄԻՆՉԵՎ  24ՍՄ  ՆԵՐԲԱՆԻ ԵՐԿԱՐՈՒԹՅԱՄԲ    "/>
    <x v="7"/>
    <s v="մանկական"/>
    <m/>
    <n v="0.08799999999999999"/>
    <n v="1"/>
    <n v="0.08799999999999999"/>
    <s v="CHICCO"/>
    <s v="China"/>
    <s v="կաշի"/>
    <x v="0"/>
    <n v="1000320"/>
  </r>
  <r>
    <n v="193"/>
    <n v="40000000922"/>
    <n v="64039991000"/>
    <s v="ԱՂՋԿԱ ԲՈԿՈՏԻԿՆԵՐ ԲՆԱԿԱՆ ԿԱՇՎԵ  ԵՐԵՍԱՄԱՍՈՎ , ՌԵՏԻՆԵ  ԿՈՇԿԱՏԱԿՈՎ ՄԻՆՉԵՎ  24ՍՄ  ՆԵՐԲԱՆԻ ԵՐԿԱՐՈՒԹՅԱՄԲ    "/>
    <x v="7"/>
    <s v="մանկական"/>
    <m/>
    <n v="0.098"/>
    <n v="1"/>
    <n v="0.098"/>
    <s v="CHICCO"/>
    <s v="China"/>
    <s v="կաշի"/>
    <x v="0"/>
    <n v="1000320"/>
  </r>
  <r>
    <n v="194"/>
    <n v="40000000921"/>
    <n v="64052099000"/>
    <s v="ՏՂԱՅԻ ԲՈԿՈՏԻԿՆԵՐ ՏԵՔՍՏԻԼԵ"/>
    <x v="7"/>
    <s v="մանկական"/>
    <m/>
    <n v="0.1"/>
    <n v="1"/>
    <n v="0.1"/>
    <s v="CHICCO"/>
    <s v="China"/>
    <s v="կտոր "/>
    <x v="0"/>
    <n v="1000320"/>
  </r>
  <r>
    <n v="195"/>
    <n v="40000000920"/>
    <n v="64039118000"/>
    <s v="ԿԱՆԱՑԻ ԿԻՍԱՃՏՔԱՎՈՐ ԿՈՇԻԿ  ԲՆԱԿԱՆ  ԿԱՇՎԵ ԵՐԵՍԱՄԱՍՈՎ ՌԵՏԻՆԵ ԿՈՇԿԱՏԱԿՈՎ"/>
    <x v="20"/>
    <s v="կին"/>
    <m/>
    <n v="1.024"/>
    <n v="1"/>
    <n v="1.526"/>
    <s v="RAGE AGE"/>
    <s v="China"/>
    <s v="տակը ռետին, վրան կաշի"/>
    <x v="0"/>
    <n v="1000320"/>
  </r>
  <r>
    <n v="196"/>
    <n v="40000000919"/>
    <n v="64029998000"/>
    <s v="ԿԱՆԱՑԻ ՍՊՈՐՏԱՅԻՆ ՈՃԻ ԿՈՇԻԿ  ԱՐՀԵՍՏԱԿԱՆ  ԿԱՇՎԵ  ԵՐԵՍԱՄԱՍՈՎ , ՌԵՏԻՆԵ ԿՈՇԿԱՏԱԿՈՎ "/>
    <x v="16"/>
    <s v="կին"/>
    <m/>
    <n v="0.976"/>
    <n v="1"/>
    <n v="1.178"/>
    <s v="REGATTA R"/>
    <s v="China"/>
    <s v="տակը ռետին, վրան արհեստական կաշի "/>
    <x v="0"/>
    <n v="1000320"/>
  </r>
  <r>
    <n v="197"/>
    <n v="40000000918"/>
    <n v="64041990000"/>
    <s v="ԿԱՆԱՑԻ ԵՎ ԱՂՋԿԱ  ՍՊՈՐՏԱՅԻՆ ՈՃԻ ԿՈՇԻԿՆԵՐ ՏԵՔՏՍԻԼԵ ԵՐԵՍԱՄԱՍՈՎ ՌԵՏԻՆԵ ԿՈՇԿԱՏԱԿՈՎ "/>
    <x v="21"/>
    <s v="աղջկա"/>
    <m/>
    <n v="0.572"/>
    <n v="1"/>
    <n v="0.746"/>
    <s v="PEPE JEANS"/>
    <s v="China"/>
    <s v="տակը ռետին, վրան կտոր"/>
    <x v="0"/>
    <n v="1000320"/>
  </r>
  <r>
    <n v="198"/>
    <n v="40000000917"/>
    <n v="64041990000"/>
    <s v="ԿԱՆԱՑԻ  ԿՈՇԻԿՆԵՐ ՏԵՔՏՍԻԼԵ ԵՐԵՍԱՄԱՍՈՎ ՊՈԼԻՄԵՐԱՅԻՆ ԿՈՇԿԱՏԱԿՈՎ "/>
    <x v="32"/>
    <s v="կին"/>
    <m/>
    <n v="0.832"/>
    <n v="1"/>
    <n v="1.106"/>
    <s v="DEEZEE"/>
    <s v="China"/>
    <s v="տակը պոլիմեր, վրան կտոր"/>
    <x v="0"/>
    <n v="1000320"/>
  </r>
  <r>
    <n v="199"/>
    <n v="40000000916"/>
    <n v="64039998000"/>
    <s v="ԿԱՆԱՑԻ ՍՊՈՐՏԱՅԻՆ ՈՃԻ ԿՈՇԻԿ ԲՆԱԿԱՆ ԿԱՇՎԵ  ԵՐԵՍԱՄԱՍՈՎ , ՌԵՏԻՆԵ  ԿՈՇԿԱՏԱԿՈՎ  "/>
    <x v="17"/>
    <s v="կին"/>
    <m/>
    <n v="0.878"/>
    <n v="1"/>
    <n v="1.062"/>
    <s v="LAUREN"/>
    <s v="China"/>
    <s v="տակը ռետին, վրան կաշի"/>
    <x v="0"/>
    <n v="1000320"/>
  </r>
  <r>
    <n v="200"/>
    <n v="40000000915"/>
    <n v="64041990000"/>
    <s v="ՏՂԱՄԱՐԴՈՒ ԵՎ  ՏՂԱՅԻ  ՍՊՈՐՏԱՅԻՆ ՈՃԻ ԿՈՇԻԿՆԵՐ ՏԵՔՏՍԻԼԵ ԵՐԵՍԱՄԱՍՈՎ ՌԵՏԻՆԵ ԿՈՇԿԱՏԱԿՈՎ "/>
    <x v="16"/>
    <s v="տղամարդու"/>
    <m/>
    <n v="0.576"/>
    <n v="1"/>
    <n v="0.784"/>
    <s v="4F"/>
    <s v="China"/>
    <s v="տակը ռետին, վրան կտոր"/>
    <x v="0"/>
    <n v="1000320"/>
  </r>
  <r>
    <n v="201"/>
    <n v="40000000914"/>
    <n v="64041990000"/>
    <s v="ԿԱՆԱՑԻ  ՍՊՈՐՏԱՅԻՆ ՈՃԻ ԿՈՇԻԿ ՏԵՔՏՍԻԼԵ ԵՐԵՍԱՄԱՍՈՎ ՌԵՏԻՆԵ ԿՈՇԿԱՏԱԿՈՎ "/>
    <x v="17"/>
    <s v="յունիսեքս"/>
    <m/>
    <n v="0.542"/>
    <n v="1"/>
    <n v="0.764"/>
    <s v="PALLADIUM"/>
    <s v="Vietnam"/>
    <s v="տակը ռետին, վրան կտոր"/>
    <x v="0"/>
    <n v="1000320"/>
  </r>
  <r>
    <n v="202"/>
    <n v="40000000913"/>
    <n v="64039991000"/>
    <s v="ԱՂՋԿԱ ԲՈԿՈՏԻԿՆԵՐ ԲՆԱԿԱՆ ԿԱՇՎԵ  ԵՐԵՍԱՄԱՍՈՎ , ՌԵՏԻՆԵ  ԿՈՇԿԱՏԱԿՈՎ ՄԻՆՉԵՎ  24ՍՄ  ՆԵՐԲԱՆԻ ԵՐԿԱՐՈՒԹՅԱՄԲ    "/>
    <x v="7"/>
    <s v="մանկական"/>
    <m/>
    <n v="0.348"/>
    <n v="1"/>
    <n v="0.454"/>
    <s v="KANGAROOS"/>
    <s v="China"/>
    <s v="տակը ռետին, վրան կաշի"/>
    <x v="0"/>
    <n v="1000320"/>
  </r>
  <r>
    <n v="203"/>
    <n v="40000000912"/>
    <n v="64029998000"/>
    <s v="ԿԱՆԱՑԻ ՍՊՈՐՏԱՅԻՆ ՈՃԻ ԿՈՇԻԿՆԵՐ  ԱՐՀԵՍՏԱԿԱՆ  ԿԱՇՎԵ  ԵՐԵՍԱՄԱՍՈՎ , ՊՈԼԻՄԵՐԱՅԻՆ ԿՈՇԿԱՏԱԿՈՎ "/>
    <x v="17"/>
    <s v="կին"/>
    <m/>
    <n v="0.624"/>
    <n v="1"/>
    <n v="0.8"/>
    <s v="ONLY"/>
    <s v="China"/>
    <s v="տակը պոլիմեր, վրան արհեստական կաշի"/>
    <x v="0"/>
    <n v="1000320"/>
  </r>
  <r>
    <n v="204"/>
    <n v="40000000911"/>
    <n v="64041990000"/>
    <s v="ՏՂԱՄԱՐԴՈՒ ԵՎ  ՏՂԱՅԻ  ՍՊՈՐՏԱՅԻՆ ՈՃԻ ԿՈՇԻԿՆԵՐ ՏԵՔՏՍԻԼԵ ԵՐԵՍԱՄԱՍՈՎ ՌԵՏԻՆԵ ԿՈՇԿԱՏԱԿՈՎ "/>
    <x v="21"/>
    <s v="տղայի"/>
    <m/>
    <n v="0.204"/>
    <n v="1"/>
    <n v="0.31"/>
    <s v="CHICCO"/>
    <s v="China"/>
    <s v="տակը ռետին, վրան կտոր"/>
    <x v="0"/>
    <n v="1000320"/>
  </r>
  <r>
    <n v="205"/>
    <n v="40000000907"/>
    <n v="64041990000"/>
    <s v="ԿԱՆԱՑԻ ԵՎ ԱՂՋԿԱ  ՍՊՈՐՏԱՅԻՆ ՈՃԻ ԿՈՇԻԿՆԵՐ ՏԵՔՏՍԻԼԵ ԵՐԵՍԱՄԱՍՈՎ ՌԵՏԻՆԵ ԿՈՇԿԱՏԱԿՈՎ "/>
    <x v="21"/>
    <s v="աղջկա"/>
    <m/>
    <n v="0.184"/>
    <n v="1"/>
    <n v="0.288"/>
    <s v="CHICCO"/>
    <s v="China"/>
    <s v="տակը ռետին, վրան կտոր "/>
    <x v="0"/>
    <n v="1000320"/>
  </r>
  <r>
    <n v="206"/>
    <n v="40000000910"/>
    <n v="64041990000"/>
    <s v="ՏՂԱՅԻ  ՍՊՈՐՏԱՅԻՆ ՈՃԻ ԿՈՇԻԿ ՏԵՔՏՍԻԼԵ ԵՐԵՍԱՄԱՍՈՎ ՌԵՏԻՆԵ ԿՈՇԿԱՏԱԿՈՎ "/>
    <x v="21"/>
    <s v="մանկական"/>
    <m/>
    <n v="0.294"/>
    <n v="1"/>
    <n v="0.416"/>
    <s v="CHICCO"/>
    <s v="China"/>
    <s v="տակը ռետին, վրան կտոր"/>
    <x v="0"/>
    <n v="1000320"/>
  </r>
  <r>
    <n v="207"/>
    <n v="40000000909"/>
    <n v="64041990000"/>
    <s v="ԱՂՋԿԱ ԲՈԿՈՏԻԿՆԵՐ ՏԵՔՏՍԻԼԵ ԵՐԵՍԱՄԱՍՈՎ ՌԵՏԻՆԵ ԿՈՇԿԱՏԱԿՈՎ "/>
    <x v="7"/>
    <s v="մանկական"/>
    <m/>
    <n v="0.08599999999999999"/>
    <n v="1"/>
    <n v="0.186"/>
    <s v="CHICCO"/>
    <s v="China"/>
    <s v="տակը ռետին, վրան կտոր"/>
    <x v="0"/>
    <n v="1000320"/>
  </r>
  <r>
    <n v="208"/>
    <n v="40000000908"/>
    <n v="64039991000"/>
    <s v="ԱՂՋԿԱ ԲՈԿՈՏԻԿՆԵՐ ԲՆԱԿԱՆ ԿԱՇՎԵ  ԵՐԵՍԱՄԱՍՈՎ , ՌԵՏԻՆԵ  ԿՈՇԿԱՏԱԿՈՎ ՄԻՆՉԵՎ  24ՍՄ  ՆԵՐԲԱՆԻ ԵՐԿԱՐՈՒԹՅԱՄԲ    "/>
    <x v="7"/>
    <s v="մանկական"/>
    <m/>
    <n v="0.106"/>
    <n v="1"/>
    <n v="0.208"/>
    <s v="CHICCO"/>
    <s v="China"/>
    <s v="տակը ռետին, վրան կաշի"/>
    <x v="0"/>
    <n v="1000320"/>
  </r>
  <r>
    <n v="209"/>
    <n v="40000000906"/>
    <n v="64041990000"/>
    <s v="ԱՂՋԿԱ ԲՈԿՈՏԻԿՆԵՐ ՏԵՔՏՍԻԼԵ ԵՐԵՍԱՄԱՍՈՎ ՌԵՏԻՆԵ ԿՈՇԿԱՏԱԿՈՎ "/>
    <x v="7"/>
    <s v="մանկական"/>
    <m/>
    <n v="0.216"/>
    <n v="1"/>
    <n v="0.342"/>
    <s v="CHICCO"/>
    <s v="China"/>
    <s v="տակը ռետին, վրան կտոր"/>
    <x v="0"/>
    <n v="1000320"/>
  </r>
  <r>
    <n v="210"/>
    <n v="40000000905"/>
    <n v="64039991000"/>
    <s v="ԱՂՋԿԱ ԲՈԿՈՏԻԿՆԵՐ ԲՆԱԿԱՆ ԿԱՇՎԵ  ԵՐԵՍԱՄԱՍՈՎ , ՌԵՏԻՆԵ  ԿՈՇԿԱՏԱԿՈՎ ՄԻՆՉԵՎ  24ՍՄ  ՆԵՐԲԱՆԻ ԵՐԿԱՐՈՒԹՅԱՄԲ    "/>
    <x v="7"/>
    <s v="մանկական"/>
    <m/>
    <n v="0.16"/>
    <n v="1"/>
    <n v="0.256"/>
    <s v="CHICCO"/>
    <s v="China"/>
    <s v="տակը ռետին, վրան կաշի "/>
    <x v="0"/>
    <n v="1000320"/>
  </r>
  <r>
    <n v="211"/>
    <n v="40000000904"/>
    <s v="90041091000_x0009_"/>
    <s v="ԱՐԵՎԱՊԱՇՏՊԱՆ ԱԿՆՈՑՆԵՐ ՏԵՍՈՂՈՒԹՅՈՒՆԸ ՉՇՏԿՈՂ ՈՉ ԹԱՆԿԱՐԺԵՔ ՄԵՏԱՂՆԵՐԻՑ, ՊԼԱՍՍՏՄԱՍՍԱՅԻՑ ՈՍՊՆՅԱԿՆԵՐՈՎ "/>
    <x v="33"/>
    <s v="կին"/>
    <m/>
    <n v="0.08599999999999999"/>
    <n v="1"/>
    <n v="0.08599999999999999"/>
    <s v="MONCLER"/>
    <s v="Italy"/>
    <s v="պլաստմաս"/>
    <x v="0"/>
    <n v="1000320"/>
  </r>
  <r>
    <n v="212"/>
    <n v="40000000903"/>
    <n v="61091000000"/>
    <s v="ԿԱՆԱՑԻ ԵՎ ԱՂՋԿԱ ՇԱՊԻԿՆԵՐ ԲԱՄԲԱԿԵ ՄԱՆՎԱԾՔԻՑ"/>
    <x v="8"/>
    <s v="կին"/>
    <m/>
    <n v="0.12"/>
    <n v="1"/>
    <n v="0.12"/>
    <s v="CAVALLI CLASS"/>
    <s v="Bangladesh"/>
    <s v="բամբակ"/>
    <x v="0"/>
    <n v="1000320"/>
  </r>
  <r>
    <n v="213"/>
    <n v="40000000902"/>
    <n v="61112090000"/>
    <s v="ՏՂԱ ԵՐԵԽԱՅԻ  ԲՈԴԻ  ԲԱՄԲԱԿԵ ՄԱՆՎԱԾՔԻՑ  ՄԻՆՉԵՎ 86 ՍՄ ՀԱՍԱԿ ՈՒՆԵՑՈՂ 1 ՀԱՎԱՔԱԾՈՒ  2 ՀԱՏԻՑ"/>
    <x v="34"/>
    <s v=" մանկական"/>
    <m/>
    <n v="0.068"/>
    <n v="1"/>
    <n v="0.068"/>
    <s v="CHICCO"/>
    <s v="India"/>
    <s v="բամբակ"/>
    <x v="0"/>
    <n v="1000320"/>
  </r>
  <r>
    <n v="214"/>
    <n v="40000000901"/>
    <n v="61091000000"/>
    <s v="ԿԱՆԱՑԻ ԵՎ ԱՂՋԿԱ ՇԱՊԻԿՆԵՐ ԲԱՄԲԱԿԵ ՄԱՆՎԱԾՔԻՑ"/>
    <x v="8"/>
    <s v="կին"/>
    <m/>
    <n v="0.11"/>
    <n v="1"/>
    <n v="0.11"/>
    <s v="CAVALLI CLASS"/>
    <s v="Bangladesh"/>
    <s v="բամբակ"/>
    <x v="0"/>
    <n v="1000320"/>
  </r>
  <r>
    <n v="215"/>
    <n v="40000000900"/>
    <n v="64039991000"/>
    <s v="ՏՂԱՅԻ ՍՊՈՐՏԱՅԻՆ ՈՃԻ  ԿՈՇԻԿՆԵՐ ԲՆԱԿԱՆ ԿԱՇՎԵ ԵՐԵՍԱՄԱՍՈՎ , ՌԵՏԻՆԵ  ԿՈՇԿԱՏԱԿՈՎ  ՄԻՆՉԵՎ  24ՍՄ  ՆԵՐԲԱՆԻ ԵՐԿԱՐՈՒԹՅԱՄԲ    "/>
    <x v="21"/>
    <s v="տղայի"/>
    <m/>
    <n v="0.184"/>
    <n v="1"/>
    <n v="0.278"/>
    <s v="CHICCO"/>
    <s v="China"/>
    <s v="տակը ռետին, վրան կաշի"/>
    <x v="0"/>
    <n v="1000320"/>
  </r>
  <r>
    <n v="216"/>
    <n v="40000000899"/>
    <n v="64039991000"/>
    <s v="ԱՂՋԿԱ  ԿՈՇԻԿ ԲՆԱԿԱՆ ԿԱՇՎԵ ԵՐԵՍԱՄԱՍՈՎ , ՊՈԼԻՄԵՐԱՅԻՆ  ԿՈՇԿԱՏԱԿՈՎ  ՄԻՆՉԵՎ  24ՍՄ  ՆԵՐԲԱՆԻ ԵՐԿԱՐՈՒԹՅԱՄԲ    "/>
    <x v="6"/>
    <s v="աղջկա"/>
    <m/>
    <n v="0.03"/>
    <n v="1"/>
    <n v="0.03"/>
    <s v="CHICCO"/>
    <s v="China"/>
    <s v="տակը տեքստիլ, վրան կաշի"/>
    <x v="0"/>
    <n v="1000320"/>
  </r>
  <r>
    <n v="217"/>
    <n v="40000000898"/>
    <n v="64052099000"/>
    <s v="ՏՂԱՅԻ ԲՈԿՈՏԻԿՆԵՐ ՏԵՔՍՏԻԼԵ"/>
    <x v="7"/>
    <s v="մանկական"/>
    <m/>
    <n v="0.036"/>
    <n v="1"/>
    <n v="0.036"/>
    <s v="CHICCO"/>
    <s v="China"/>
    <s v="կտոր "/>
    <x v="0"/>
    <n v="1000320"/>
  </r>
  <r>
    <n v="218"/>
    <n v="40000000897"/>
    <n v="64041990000"/>
    <s v="ԱՂՋԿԱ ԲՈԿՈՏԻԿՆԵՐ ՏԵՔՏՍԻԼԵ ԵՐԵՍԱՄԱՍՈՎ ՌԵՏԻՆԵ ԿՈՇԿԱՏԱԿՈՎ "/>
    <x v="7"/>
    <s v="մանկական"/>
    <m/>
    <n v="0.332"/>
    <n v="1"/>
    <n v="0.332"/>
    <s v="CHICCO"/>
    <s v="China"/>
    <s v="տակը ռետին, վրան կտոր"/>
    <x v="0"/>
    <n v="1000320"/>
  </r>
  <r>
    <n v="219"/>
    <n v="40000000896"/>
    <n v="64041990000"/>
    <s v="ԱՂՋԿԱ ԲՈԿՈՏԻԿՆԵՐ ՏԵՔՏՍԻԼԵ ԵՐԵՍԱՄԱՍՈՎ ՌԵՏԻՆԵ ԿՈՇԿԱՏԱԿՈՎ "/>
    <x v="7"/>
    <s v="մանկական"/>
    <m/>
    <n v="0.332"/>
    <n v="1"/>
    <n v="0.332"/>
    <s v="CHICCO"/>
    <s v="China"/>
    <s v="տակը ռետին, վրան կտոր"/>
    <x v="0"/>
    <n v="1000320"/>
  </r>
  <r>
    <n v="220"/>
    <n v="40000000895"/>
    <n v="64039116000"/>
    <s v="ՏՂԱՄԱՐԴՈՒ ԿԻՍԱՃՏՔԱՎՈՐ ԿՈՇԻԿ  ԲՆԱԿԱՆ  ԿԱՇՎԵ ԵՐԵՍԱՄԱՍՈՎ ՌԵՏԻՆԵ ԿՈՇԿԱՏԱԿՈՎ"/>
    <x v="20"/>
    <s v="տղամարդու"/>
    <m/>
    <n v="1.34"/>
    <n v="1"/>
    <n v="1.65"/>
    <s v="SALEVA"/>
    <s v="Vietnam"/>
    <s v="տակը ռետին, վրան կաշի"/>
    <x v="0"/>
    <n v="1000320"/>
  </r>
  <r>
    <n v="221"/>
    <n v="40000000894"/>
    <n v="64029998000"/>
    <s v="ԿԱՆԱՑԻ ՍՊՈՐՏԱՅԻՆ ՈՃԻ ԿՈՇԻԿՆԵՐ  ԱՐՀԵՍՏԱԿԱՆ  ԿԱՇՎԵ  ԵՐԵՍԱՄԱՍՈՎ , ՊՈԼԻՄԵՐԱՅԻՆ ԿՈՇԿԱՏԱԿՈՎ "/>
    <x v="17"/>
    <s v="կին"/>
    <m/>
    <n v="0.55"/>
    <n v="1"/>
    <n v="0.6840000000000001"/>
    <s v="KAPPA"/>
    <s v="China"/>
    <s v="տակը պոլիմեր, վրան արհեստական կաշի"/>
    <x v="0"/>
    <n v="1000320"/>
  </r>
  <r>
    <n v="222"/>
    <n v="40000000893"/>
    <s v="90041091000_x0009_"/>
    <s v="ԱՐԵՎԱՊԱՇՏՊԱՆ ԱԿՆՈՑՆԵՐ ՏԵՍՈՂՈՒԹՅՈՒՆԸ ՉՇՏԿՈՂ ՈՉ ԹԱՆԿԱՐԺԵՔ ՄԵՏԱՂՆԵՐԻՑ, ՊԼԱՍՍՏՄԱՍՍԱՅԻՑ ՈՍՊՆՅԱԿՆԵՐՈՎ "/>
    <x v="33"/>
    <s v="կին"/>
    <m/>
    <n v="0.366"/>
    <n v="1"/>
    <n v="0.366"/>
    <s v="VIVIENNE WESTWOOD"/>
    <s v="UK"/>
    <s v="պլաստմաս"/>
    <x v="0"/>
    <n v="1000320"/>
  </r>
  <r>
    <n v="223"/>
    <n v="40000000892"/>
    <s v="90041091000_x0009_"/>
    <s v="ԱՐԵՎԱՊԱՇՏՊԱՆ ԱԿՆՈՑՆԵՐ ՏԵՍՈՂՈՒԹՅՈՒՆԸ ՉՇՏԿՈՂ ՈՉ ԹԱՆԿԱՐԺԵՔ ՄԵՏԱՂՆԵՐԻՑ, ՊԼԱՍՍՏՄԱՍՍԱՅԻՑ ՈՍՊՆՅԱԿՆԵՐՈՎ "/>
    <x v="33"/>
    <s v="կին"/>
    <m/>
    <n v="0.35"/>
    <n v="1"/>
    <n v="0.35"/>
    <s v="VIVIENNE WESTWOOD"/>
    <s v="UK"/>
    <s v="պլաստմաս"/>
    <x v="0"/>
    <n v="1000320"/>
  </r>
  <r>
    <n v="224"/>
    <n v="40000000891"/>
    <n v="62023000000"/>
    <s v="ԿԱՆԱՑԻ  ԲԱՃԿՈՆՆԵՐ ԲԱՄԲԱԿԵ ՄԱՆՎԱԾՔԻՑ "/>
    <x v="12"/>
    <s v="կին"/>
    <m/>
    <n v="1.238"/>
    <n v="1"/>
    <n v="1.238"/>
    <s v="LIU.JO"/>
    <s v="China"/>
    <s v="բամբակ"/>
    <x v="1"/>
    <n v="1000324"/>
  </r>
  <r>
    <n v="225"/>
    <n v="40000000890"/>
    <n v="62014000000"/>
    <s v="ՏՂԱՄԱՐԴՈՒ ԲԱՃԿՈՆՆԵՐ ՔԻՄԻԱԿԱՆ ԹԵԼԵՐԻՑ   "/>
    <x v="12"/>
    <s v="տղամարդու"/>
    <m/>
    <n v="0.884"/>
    <n v="1"/>
    <n v="0.884"/>
    <s v="LIU.JO"/>
    <s v="China"/>
    <s v="պոլիեսթեր"/>
    <x v="1"/>
    <n v="1000324"/>
  </r>
  <r>
    <n v="226"/>
    <n v="40000000889"/>
    <n v="62014000000"/>
    <s v="ՏՂԱՄԱՐԴՈՒ ԲԱՃԿՈՆՆԵՐ ՔԻՄԻԱԿԱՆ ԹԵԼԵՐԻՑ   "/>
    <x v="12"/>
    <s v="տղամարդու"/>
    <m/>
    <n v="0.96"/>
    <n v="1"/>
    <n v="0.96"/>
    <s v="LIU.JO"/>
    <s v="China"/>
    <s v="պոլիեսթեր"/>
    <x v="1"/>
    <n v="1000324"/>
  </r>
  <r>
    <n v="227"/>
    <n v="40000000888"/>
    <n v="62014000000"/>
    <s v="ՏՂԱՄԱՐԴՈՒ ԲԱՃԿՈՆՆԵՐ ՔԻՄԻԱԿԱՆ ԹԵԼԵՐԻՑ   "/>
    <x v="12"/>
    <s v="տղամարդու"/>
    <m/>
    <n v="1.044"/>
    <n v="1"/>
    <n v="1.044"/>
    <s v="LIU.JO"/>
    <s v="China"/>
    <s v="պոլիեսթեր"/>
    <x v="1"/>
    <n v="1000324"/>
  </r>
  <r>
    <n v="228"/>
    <n v="40000000887"/>
    <n v="62014000000"/>
    <s v="ՏՂԱՄԱՐԴՈՒ ԲԱՃԿՈՆՆԵՐ ՔԻՄԻԱԿԱՆ ԹԵԼԵՐԻՑ   "/>
    <x v="12"/>
    <s v="տղամարդու"/>
    <m/>
    <n v="1.01"/>
    <n v="1"/>
    <n v="1.01"/>
    <s v="LIU.JO"/>
    <s v="China"/>
    <s v="պոլիեսթեր"/>
    <x v="1"/>
    <n v="1000324"/>
  </r>
  <r>
    <n v="229"/>
    <n v="40000000886"/>
    <n v="62014000000"/>
    <s v="ՏՂԱՄԱՐԴՈՒ ԲԱՃԿՈՆՆԵՐ ՔԻՄԻԱԿԱՆ ԹԵԼԵՐԻՑ   "/>
    <x v="12"/>
    <s v="տղամարդու"/>
    <m/>
    <n v="1.088"/>
    <n v="1"/>
    <n v="1.088"/>
    <s v="LIU.JO"/>
    <s v="China"/>
    <s v="պոլիեսթեր"/>
    <x v="1"/>
    <n v="1000324"/>
  </r>
  <r>
    <n v="230"/>
    <n v="40000000885"/>
    <n v="62014000000"/>
    <s v="ՏՂԱՄԱՐԴՈՒ ԲԱՃԿՈՆՆԵՐ ՔԻՄԻԱԿԱՆ ԹԵԼԵՐԻՑ   "/>
    <x v="12"/>
    <s v="տղամարդու"/>
    <m/>
    <n v="0.748"/>
    <n v="1"/>
    <n v="0.748"/>
    <s v="LIU.JO"/>
    <s v="China"/>
    <s v="պոլիեսթեր"/>
    <x v="1"/>
    <n v="1000324"/>
  </r>
  <r>
    <n v="231"/>
    <n v="40000000884"/>
    <n v="62014000000"/>
    <s v="ՏՂԱՄԱՐԴՈՒ ԲԱՃԿՈՆՆԵՐ ՔԻՄԻԱԿԱՆ ԹԵԼԵՐԻՑ   "/>
    <x v="12"/>
    <s v="տղամարդու"/>
    <m/>
    <n v="0.752"/>
    <n v="1"/>
    <n v="0.752"/>
    <s v="LIU.JO"/>
    <s v="China"/>
    <s v="պոլիեսթեր"/>
    <x v="1"/>
    <n v="1000324"/>
  </r>
  <r>
    <n v="232"/>
    <n v="40000000883"/>
    <n v="62014000000"/>
    <s v="ՏՂԱՄԱՐԴՈՒ ԲԱՃԿՈՆՆԵՐ ՔԻՄԻԱԿԱՆ ԹԵԼԵՐԻՑ   "/>
    <x v="12"/>
    <s v="տղամարդու"/>
    <m/>
    <n v="0.706"/>
    <n v="1"/>
    <n v="0.706"/>
    <s v="LIU.JO"/>
    <s v="China"/>
    <s v="պոլիեսթեր"/>
    <x v="1"/>
    <n v="1000324"/>
  </r>
  <r>
    <n v="233"/>
    <n v="40000000882"/>
    <n v="62023000000"/>
    <s v="ԿԱՆԱՑԻ  ԲԱՃԿՈՆՆԵՐ ԲԱՄԲԱԿԵ ՄԱՆՎԱԾՔԻՑ "/>
    <x v="12"/>
    <s v="կին"/>
    <m/>
    <n v="1.148"/>
    <n v="1"/>
    <n v="1.148"/>
    <s v="LIU.JO"/>
    <s v="China"/>
    <s v="բամբակ"/>
    <x v="1"/>
    <n v="1000324"/>
  </r>
  <r>
    <n v="234"/>
    <n v="40000000881"/>
    <n v="62023000000"/>
    <s v="ԿԱՆԱՑԻ  ԲԱՃԿՈՆՆԵՐ ԲԱՄԲԱԿԵ ՄԱՆՎԱԾՔԻՑ "/>
    <x v="12"/>
    <s v="կին"/>
    <m/>
    <n v="1.148"/>
    <n v="1"/>
    <n v="1.148"/>
    <s v="LIU.JO"/>
    <s v="China"/>
    <s v="բամբակ"/>
    <x v="1"/>
    <n v="1000324"/>
  </r>
  <r>
    <n v="235"/>
    <n v="40000000880"/>
    <n v="61102091000"/>
    <s v="ՏՂԱՄԱՐԴՈՒ ՍՎԻՏՐԵՐ ԲԱՄԲԱԿԵ ՄԱՆՎԱԾՔԻՑ "/>
    <x v="1"/>
    <s v="տղամարդու"/>
    <m/>
    <n v="0.638"/>
    <n v="1"/>
    <n v="0.638"/>
    <s v="LIU.JO"/>
    <s v="China"/>
    <s v="բամբակ"/>
    <x v="1"/>
    <n v="1000324"/>
  </r>
  <r>
    <n v="236"/>
    <n v="40000000879"/>
    <n v="61102091000"/>
    <s v="ՏՂԱՄԱՐԴՈՒ ՍՎԻՏՐԵՐ ԲԱՄԲԱԿԵ ՄԱՆՎԱԾՔԻՑ "/>
    <x v="1"/>
    <s v="տղամարդու"/>
    <m/>
    <n v="0.586"/>
    <n v="1"/>
    <n v="0.586"/>
    <s v="LIU.JO"/>
    <s v="China"/>
    <s v="բամբակ"/>
    <x v="1"/>
    <n v="1000324"/>
  </r>
  <r>
    <n v="237"/>
    <n v="40000000878"/>
    <n v="61102091000"/>
    <s v="ՏՂԱՄԱՐԴՈՒ ՍՎԻՏՐԵՐ ԲԱՄԲԱԿԵ ՄԱՆՎԱԾՔԻՑ "/>
    <x v="1"/>
    <s v="տղամարդու"/>
    <m/>
    <n v="0.6919999999999999"/>
    <n v="1"/>
    <n v="0.6919999999999999"/>
    <s v="LIU.JO"/>
    <s v="China"/>
    <s v="բամբակ"/>
    <x v="1"/>
    <n v="1000324"/>
  </r>
  <r>
    <n v="238"/>
    <n v="40000000877"/>
    <n v="61102091000"/>
    <s v="ՏՂԱՄԱՐԴՈՒ ՍՎԻՏՐԵՐ ԲԱՄԲԱԿԵ ՄԱՆՎԱԾՔԻՑ "/>
    <x v="1"/>
    <s v="տղամարդու"/>
    <m/>
    <n v="0.66"/>
    <n v="1"/>
    <n v="0.66"/>
    <s v="LIU.JO"/>
    <s v="China"/>
    <s v="բամբակ"/>
    <x v="1"/>
    <n v="1000324"/>
  </r>
  <r>
    <n v="239"/>
    <n v="40000000876"/>
    <n v="61102091000"/>
    <s v="ՏՂԱՄԱՐԴՈՒ ՍՎԻՏՐԵՐ ԲԱՄԲԱԿԵ ՄԱՆՎԱԾՔԻՑ "/>
    <x v="1"/>
    <s v="տղամարդու"/>
    <m/>
    <n v="0.626"/>
    <n v="1"/>
    <n v="0.626"/>
    <s v="LIU.JO"/>
    <s v="China"/>
    <s v="բամբակ"/>
    <x v="1"/>
    <n v="1000324"/>
  </r>
  <r>
    <n v="240"/>
    <n v="40000000875"/>
    <n v="61102091000"/>
    <s v="ՏՂԱՄԱՐԴՈՒ ՍՎԻՏՐԵՐ ԲԱՄԲԱԿԵ ՄԱՆՎԱԾՔԻՑ "/>
    <x v="1"/>
    <s v="տղամարդու"/>
    <m/>
    <n v="0.7"/>
    <n v="1"/>
    <n v="0.7"/>
    <s v="LIU.JO"/>
    <s v="China"/>
    <s v="բամբակ"/>
    <x v="1"/>
    <n v="1000324"/>
  </r>
  <r>
    <n v="241"/>
    <n v="40000000874"/>
    <n v="61102091000"/>
    <s v="ՏՂԱՄԱՐԴՈՒ ՍՎԻՏՐԵՐ ԲԱՄԲԱԿԵ ՄԱՆՎԱԾՔԻՑ "/>
    <x v="1"/>
    <s v="տղամարդու"/>
    <m/>
    <n v="0.666"/>
    <n v="1"/>
    <n v="0.666"/>
    <s v="LIU.JO"/>
    <s v="China"/>
    <s v="բամբակ"/>
    <x v="1"/>
    <n v="1000324"/>
  </r>
  <r>
    <n v="242"/>
    <n v="40000000873"/>
    <n v="61102091000"/>
    <s v="ՏՂԱՄԱՐԴՈՒ ՍՎԻՏՐԵՐ ԲԱՄԲԱԿԵ ՄԱՆՎԱԾՔԻՑ "/>
    <x v="1"/>
    <s v="տղամարդու"/>
    <m/>
    <n v="0.594"/>
    <n v="1"/>
    <n v="0.594"/>
    <s v="LIU.JO"/>
    <s v="China"/>
    <s v="բամբակ"/>
    <x v="1"/>
    <n v="1000324"/>
  </r>
  <r>
    <n v="243"/>
    <n v="40000000872"/>
    <n v="61102091000"/>
    <s v="ՏՂԱՄԱՐԴՈՒ ՍՎԻՏՐԵՐ ԲԱՄԲԱԿԵ ՄԱՆՎԱԾՔԻՑ "/>
    <x v="1"/>
    <s v="տղամարդու"/>
    <m/>
    <n v="0.63"/>
    <n v="1"/>
    <n v="0.63"/>
    <s v="LIU.JO"/>
    <s v="China"/>
    <s v="բամբակ"/>
    <x v="1"/>
    <n v="1000324"/>
  </r>
  <r>
    <n v="244"/>
    <n v="40000000871"/>
    <n v="61102091000"/>
    <s v="ՏՂԱՄԱՐԴՈՒ ՍՎԻՏՐԵՐ ԲԱՄԲԱԿԵ ՄԱՆՎԱԾՔԻՑ "/>
    <x v="1"/>
    <s v="տղամարդու"/>
    <m/>
    <n v="0.662"/>
    <n v="1"/>
    <n v="0.662"/>
    <s v="LIU.JO"/>
    <s v="China"/>
    <s v="բամբակ"/>
    <x v="1"/>
    <n v="1000324"/>
  </r>
  <r>
    <n v="245"/>
    <n v="40000000870"/>
    <n v="61103091000"/>
    <s v="ՏՂԱՄԱՐԴՈՒ  ՍՎԻՏՐԵՐ ՔԻՄԻԱԿԱՆ ԹԵԼԵՐԻՑ"/>
    <x v="1"/>
    <s v="տղամարդու"/>
    <m/>
    <n v="0.446"/>
    <n v="1"/>
    <n v="0.446"/>
    <s v="LIU.JO"/>
    <s v="Italy"/>
    <s v="ակրիլ"/>
    <x v="1"/>
    <n v="1000324"/>
  </r>
  <r>
    <n v="246"/>
    <n v="40000000869"/>
    <n v="61103091000"/>
    <s v="ՏՂԱՄԱՐԴՈՒ  ՍՎԻՏՐԵՐ ՔԻՄԻԱԿԱՆ ԹԵԼԵՐԻՑ"/>
    <x v="1"/>
    <s v="տղամարդու"/>
    <m/>
    <n v="0.462"/>
    <n v="1"/>
    <n v="0.462"/>
    <s v="LIU.JO"/>
    <s v="Italy"/>
    <s v="ակրիլ"/>
    <x v="1"/>
    <n v="1000324"/>
  </r>
  <r>
    <n v="247"/>
    <n v="40000000868"/>
    <n v="61103091000"/>
    <s v="ՏՂԱՄԱՐԴՈՒ  ՍՎԻՏՐԵՐ ՔԻՄԻԱԿԱՆ ԹԵԼԵՐԻՑ"/>
    <x v="1"/>
    <s v="տղամարդու"/>
    <m/>
    <n v="0.438"/>
    <n v="1"/>
    <n v="0.438"/>
    <s v="LIU.JO"/>
    <s v="Italy"/>
    <s v="ակրիլ"/>
    <x v="1"/>
    <n v="1000324"/>
  </r>
  <r>
    <n v="248"/>
    <n v="40000000867"/>
    <n v="61103091000"/>
    <s v="ՏՂԱՄԱՐԴՈՒ  ՍՎԻՏՐԵՐ ՔԻՄԻԱԿԱՆ ԹԵԼԵՐԻՑ"/>
    <x v="1"/>
    <s v="տղամարդու"/>
    <m/>
    <n v="0.482"/>
    <n v="1"/>
    <n v="0.482"/>
    <s v="LIU.JO"/>
    <s v="Italy"/>
    <s v="ակրիլ"/>
    <x v="1"/>
    <n v="1000324"/>
  </r>
  <r>
    <n v="249"/>
    <n v="40000000866"/>
    <n v="61103091000"/>
    <s v="ՏՂԱՄԱՐԴՈՒ  ՍՎԻՏՐԵՐ ՔԻՄԻԱԿԱՆ ԹԵԼԵՐԻՑ"/>
    <x v="1"/>
    <s v="տղամարդու"/>
    <m/>
    <n v="0.42"/>
    <n v="1"/>
    <n v="0.42"/>
    <s v="LIU.JO"/>
    <s v="Italy"/>
    <s v="ակրիլ"/>
    <x v="1"/>
    <n v="1000324"/>
  </r>
  <r>
    <n v="250"/>
    <n v="40000000865"/>
    <n v="61109090000"/>
    <s v="ՏՂԱՄԱՐԴՈՒ  ՍՎԻՏՐԵՐ ԱՅԼ ՄԱՆԱԾԱԳՈՐԾԱԿԱՆ ՆՅՈՒԹԵՐԻՑ "/>
    <x v="1"/>
    <s v="տղամարդու"/>
    <m/>
    <n v="0.702"/>
    <n v="1"/>
    <n v="0.702"/>
    <s v="LIU.JO"/>
    <s v="Italy"/>
    <s v="վիսկոզ"/>
    <x v="1"/>
    <n v="1000324"/>
  </r>
  <r>
    <n v="251"/>
    <n v="40000000864"/>
    <n v="61109090000"/>
    <s v="ՏՂԱՄԱՐԴՈՒ  ՍՎԻՏՐԵՐ ԱՅԼ ՄԱՆԱԾԱԳՈՐԾԱԿԱՆ ՆՅՈՒԹԵՐԻՑ "/>
    <x v="1"/>
    <s v="տղամարդու"/>
    <m/>
    <n v="0.726"/>
    <n v="1"/>
    <n v="0.726"/>
    <s v="LIU.JO"/>
    <s v="Italy"/>
    <s v="վիսկոզ"/>
    <x v="1"/>
    <n v="1000324"/>
  </r>
  <r>
    <n v="252"/>
    <n v="40000000863"/>
    <n v="61109090000"/>
    <s v="ՏՂԱՄԱՐԴՈՒ  ՍՎԻՏՐԵՐ ԱՅԼ ՄԱՆԱԾԱԳՈՐԾԱԿԱՆ ՆՅՈՒԹԵՐԻՑ "/>
    <x v="1"/>
    <s v="տղամարդու"/>
    <m/>
    <n v="0.664"/>
    <n v="1"/>
    <n v="0.664"/>
    <s v="LIU.JO"/>
    <s v="Italy"/>
    <s v="վիսկոզ"/>
    <x v="1"/>
    <n v="1000324"/>
  </r>
  <r>
    <n v="253"/>
    <n v="40000000862"/>
    <n v="61109090000"/>
    <s v="ՏՂԱՄԱՐԴՈՒ  ՍՎԻՏՐԵՐ ԱՅԼ ՄԱՆԱԾԱԳՈՐԾԱԿԱՆ ՆՅՈՒԹԵՐԻՑ "/>
    <x v="1"/>
    <s v="տղամարդու"/>
    <m/>
    <n v="0.634"/>
    <n v="1"/>
    <n v="0.634"/>
    <s v="LIU.JO"/>
    <s v="Italy"/>
    <s v="վիսկոզ"/>
    <x v="1"/>
    <n v="1000324"/>
  </r>
  <r>
    <n v="254"/>
    <n v="40000000861"/>
    <n v="61109090000"/>
    <s v="ՏՂԱՄԱՐԴՈՒ  ՍՎԻՏՐԵՐ ԱՅԼ ՄԱՆԱԾԱԳՈՐԾԱԿԱՆ ՆՅՈՒԹԵՐԻՑ "/>
    <x v="1"/>
    <s v="տղամարդու"/>
    <m/>
    <n v="0.714"/>
    <n v="1"/>
    <n v="0.714"/>
    <s v="LIU.JO"/>
    <s v="Italy"/>
    <s v="վիսկոզ"/>
    <x v="1"/>
    <n v="1000324"/>
  </r>
  <r>
    <n v="255"/>
    <n v="40000000860"/>
    <n v="61102091000"/>
    <s v="ՏՂԱՄԱՐԴՈՒ  ՍՎԻՏԵՐ-ՎՈԴՈԼԱԶԿԱՆԵՐ ԲԱՄԲԱԿԵ ՄԱՆՎԱԾՔԻՑ"/>
    <x v="35"/>
    <s v="տղամարդու"/>
    <m/>
    <n v="0.332"/>
    <n v="1"/>
    <n v="0.332"/>
    <s v="LIU.JO"/>
    <s v="China"/>
    <s v="բամբակ"/>
    <x v="1"/>
    <n v="1000324"/>
  </r>
  <r>
    <n v="256"/>
    <n v="40000000859"/>
    <n v="61102091000"/>
    <s v="ՏՂԱՄԱՐԴՈՒ  ՍՎԻՏԵՐ-ՎՈԴՈԼԱԶԿԱՆԵՐ ԲԱՄԲԱԿԵ ՄԱՆՎԱԾՔԻՑ"/>
    <x v="35"/>
    <s v="տղամարդու"/>
    <m/>
    <n v="0.314"/>
    <n v="1"/>
    <n v="0.314"/>
    <s v="LIU.JO"/>
    <s v="China"/>
    <s v="բամբակ"/>
    <x v="1"/>
    <n v="1000324"/>
  </r>
  <r>
    <n v="257"/>
    <n v="40000000858"/>
    <n v="61102091000"/>
    <s v="ՏՂԱՄԱՐԴՈՒ  ՍՎԻՏԵՐ-ՎՈԴՈԼԱԶԿԱՆԵՐ ԲԱՄԲԱԿԵ ՄԱՆՎԱԾՔԻՑ"/>
    <x v="35"/>
    <s v="տղամարդու"/>
    <m/>
    <n v="0.382"/>
    <n v="1"/>
    <n v="0.382"/>
    <s v="LIU.JO"/>
    <s v="China"/>
    <s v="բամբակ"/>
    <x v="1"/>
    <n v="1000324"/>
  </r>
  <r>
    <n v="258"/>
    <n v="40000000857"/>
    <n v="61102091000"/>
    <s v="ՏՂԱՄԱՐԴՈՒ  ՍՎԻՏԵՐ-ՎՈԴՈԼԱԶԿԱՆԵՐ ԲԱՄԲԱԿԵ ՄԱՆՎԱԾՔԻՑ"/>
    <x v="35"/>
    <s v="տղամարդու"/>
    <m/>
    <n v="0.37"/>
    <n v="1"/>
    <n v="0.37"/>
    <s v="LIU.JO"/>
    <s v="China"/>
    <s v="բամբակ"/>
    <x v="1"/>
    <n v="1000324"/>
  </r>
  <r>
    <n v="259"/>
    <n v="40000000856"/>
    <n v="61101130000"/>
    <s v="ՏՂԱՄԱՐԴՈՒ  ՍՎԻՏՐԵՐ ԲՐԴԵ ՄԱՆՎԱԾՔԻՑ "/>
    <x v="1"/>
    <s v="տղամարդու"/>
    <m/>
    <n v="0.354"/>
    <n v="1"/>
    <n v="0.354"/>
    <s v="LIU.JO"/>
    <s v="Italy"/>
    <s v="բուրդ"/>
    <x v="1"/>
    <n v="1000324"/>
  </r>
  <r>
    <n v="260"/>
    <n v="40000000855"/>
    <n v="61101130000"/>
    <s v="ՏՂԱՄԱՐԴՈՒ  ՍՎԻՏՐԵՐ ԲՐԴԵ ՄԱՆՎԱԾՔԻՑ "/>
    <x v="1"/>
    <s v="տղամարդու"/>
    <m/>
    <n v="0.388"/>
    <n v="1"/>
    <n v="0.388"/>
    <s v="LIU.JO"/>
    <s v="Italy"/>
    <s v="բուրդ"/>
    <x v="1"/>
    <n v="1000324"/>
  </r>
  <r>
    <n v="261"/>
    <n v="40000000854"/>
    <n v="61101130000"/>
    <s v="ՏՂԱՄԱՐԴՈՒ  ՍՎԻՏՐԵՐ ԲՐԴԵ ՄԱՆՎԱԾՔԻՑ "/>
    <x v="1"/>
    <s v="տղամարդու"/>
    <m/>
    <n v="0.384"/>
    <n v="1"/>
    <n v="0.384"/>
    <s v="LIU.JO"/>
    <s v="Italy"/>
    <s v="բուրդ"/>
    <x v="1"/>
    <n v="1000324"/>
  </r>
  <r>
    <n v="262"/>
    <n v="40000000853"/>
    <n v="61101130000"/>
    <s v="ՏՂԱՄԱՐԴՈՒ  ՍՎԻՏՐԵՐ ԲՐԴԵ ՄԱՆՎԱԾՔԻՑ "/>
    <x v="1"/>
    <s v="տղամարդու"/>
    <m/>
    <n v="0.44"/>
    <n v="1"/>
    <n v="0.44"/>
    <s v="LIU.JO"/>
    <s v="Italy"/>
    <s v="բուրդ"/>
    <x v="1"/>
    <n v="1000324"/>
  </r>
  <r>
    <n v="263"/>
    <n v="40000000852"/>
    <n v="61102091000"/>
    <s v="ՏՂԱՄԱՐԴՈՒ ՍՎԻՏՐԵՐ ԲԱՄԲԱԿԵ ՄԱՆՎԱԾՔԻՑ "/>
    <x v="1"/>
    <s v="տղամարդու"/>
    <m/>
    <n v="0.552"/>
    <n v="1"/>
    <n v="0.552"/>
    <s v="LIU.JO"/>
    <s v="China"/>
    <s v="բամբակ"/>
    <x v="1"/>
    <n v="1000324"/>
  </r>
  <r>
    <n v="264"/>
    <n v="40000000851"/>
    <n v="61102091000"/>
    <s v="ՏՂԱՄԱՐԴՈՒ ՍՎԻՏՐԵՐ ԲԱՄԲԱԿԵ ՄԱՆՎԱԾՔԻՑ "/>
    <x v="1"/>
    <s v="տղամարդու"/>
    <m/>
    <n v="0.54"/>
    <n v="1"/>
    <n v="0.54"/>
    <s v="LIU.JO"/>
    <s v="China"/>
    <s v="բամբակ"/>
    <x v="1"/>
    <n v="1000324"/>
  </r>
  <r>
    <n v="265"/>
    <n v="40000000850"/>
    <n v="61102091000"/>
    <s v="ՏՂԱՄԱՐԴՈՒ ՍՎԻՏՐԵՐ ԲԱՄԲԱԿԵ ՄԱՆՎԱԾՔԻՑ "/>
    <x v="1"/>
    <s v="տղամարդու"/>
    <m/>
    <n v="0.602"/>
    <n v="1"/>
    <n v="0.602"/>
    <s v="LIU.JO"/>
    <s v="China"/>
    <s v="բամբակ"/>
    <x v="1"/>
    <n v="1000324"/>
  </r>
  <r>
    <n v="266"/>
    <n v="40000000849"/>
    <n v="61102091000"/>
    <s v="ՏՂԱՄԱՐԴՈՒ ՍՎԻՏՐԵՐ ԲԱՄԲԱԿԵ ՄԱՆՎԱԾՔԻՑ "/>
    <x v="1"/>
    <s v="տղամարդու"/>
    <m/>
    <n v="0.5659999999999999"/>
    <n v="1"/>
    <n v="0.5659999999999999"/>
    <s v="LIU.JO"/>
    <s v="China"/>
    <s v="բամբակ"/>
    <x v="1"/>
    <n v="1000324"/>
  </r>
  <r>
    <n v="267"/>
    <n v="40000000848"/>
    <n v="62034231000"/>
    <s v="ՏՂԱՄԱՐԴՈՒ ՋԻՆՍԵ ՏԱԲԱՏՆԵՐ ԲԱՄԲԱԿԵ ՄԱՆՎԱԾՔԻՑ"/>
    <x v="25"/>
    <s v="տղամարդու"/>
    <m/>
    <n v="0.648"/>
    <n v="1"/>
    <n v="0.648"/>
    <s v="LIU.JO"/>
    <s v="Italy"/>
    <s v="բամբակ"/>
    <x v="1"/>
    <n v="1000324"/>
  </r>
  <r>
    <n v="268"/>
    <n v="40000000847"/>
    <n v="62034231000"/>
    <s v="ՏՂԱՄԱՐԴՈՒ ՋԻՆՍԵ ՏԱԲԱՏՆԵՐ ԲԱՄԲԱԿԵ ՄԱՆՎԱԾՔԻՑ"/>
    <x v="25"/>
    <s v="տղամարդու"/>
    <m/>
    <n v="0.642"/>
    <n v="1"/>
    <n v="0.642"/>
    <s v="LIU.JO"/>
    <s v="Italy"/>
    <s v="բամբակ"/>
    <x v="1"/>
    <n v="1000324"/>
  </r>
  <r>
    <n v="269"/>
    <n v="40000000846"/>
    <n v="62034231000"/>
    <s v="ՏՂԱՄԱՐԴՈՒ ՋԻՆՍԵ ՏԱԲԱՏՆԵՐ ԲԱՄԲԱԿԵ ՄԱՆՎԱԾՔԻՑ"/>
    <x v="25"/>
    <s v="տղամարդու"/>
    <m/>
    <n v="0.662"/>
    <n v="1"/>
    <n v="0.662"/>
    <s v="LIU.JO"/>
    <s v="Italy"/>
    <s v="բամբակ"/>
    <x v="1"/>
    <n v="1000324"/>
  </r>
  <r>
    <n v="270"/>
    <n v="40000000845"/>
    <n v="62034231000"/>
    <s v="ՏՂԱՄԱՐԴՈՒ ՋԻՆՍԵ ՏԱԲԱՏՆԵՐ ԲԱՄԲԱԿԵ ՄԱՆՎԱԾՔԻՑ"/>
    <x v="25"/>
    <s v="տղամարդու"/>
    <m/>
    <n v="0.668"/>
    <n v="1"/>
    <n v="0.668"/>
    <s v="LIU.JO"/>
    <s v="Italy"/>
    <s v="բամբակ"/>
    <x v="1"/>
    <n v="1000324"/>
  </r>
  <r>
    <n v="271"/>
    <n v="40000000844"/>
    <n v="62034231000"/>
    <s v="ՏՂԱՄԱՐԴՈՒ ՋԻՆՍԵ ՏԱԲԱՏՆԵՐ ԲԱՄԲԱԿԵ ՄԱՆՎԱԾՔԻՑ"/>
    <x v="25"/>
    <s v="տղամարդու"/>
    <m/>
    <n v="0.598"/>
    <n v="1"/>
    <n v="0.598"/>
    <s v="LIU.JO"/>
    <s v="Pakistan"/>
    <s v="բամբակ"/>
    <x v="1"/>
    <n v="1000324"/>
  </r>
  <r>
    <n v="272"/>
    <n v="40000000843"/>
    <n v="62034231000"/>
    <s v="ՏՂԱՄԱՐԴՈՒ ՋԻՆՍԵ ՏԱԲԱՏՆԵՐ ԲԱՄԲԱԿԵ ՄԱՆՎԱԾՔԻՑ"/>
    <x v="25"/>
    <s v="տղամարդու"/>
    <m/>
    <n v="0.614"/>
    <n v="1"/>
    <n v="0.614"/>
    <s v="LIU.JO"/>
    <s v="Pakistan"/>
    <s v="բամբակ"/>
    <x v="1"/>
    <n v="1000324"/>
  </r>
  <r>
    <n v="273"/>
    <n v="40000000842"/>
    <n v="62034231000"/>
    <s v="ՏՂԱՄԱՐԴՈՒ ՋԻՆՍԵ ՏԱԲԱՏՆԵՐ ԲԱՄԲԱԿԵ ՄԱՆՎԱԾՔԻՑ"/>
    <x v="25"/>
    <s v="տղամարդու"/>
    <m/>
    <n v="0.78"/>
    <n v="1"/>
    <n v="0.78"/>
    <s v="LIU.JO"/>
    <s v="Pakistan"/>
    <s v="բամբակ"/>
    <x v="1"/>
    <n v="1000324"/>
  </r>
  <r>
    <n v="274"/>
    <n v="40000000841"/>
    <n v="62034231000"/>
    <s v="ՏՂԱՄԱՐԴՈՒ ՋԻՆՍԵ ՏԱԲԱՏՆԵՐ ԲԱՄԲԱԿԵ ՄԱՆՎԱԾՔԻՑ"/>
    <x v="25"/>
    <s v="տղամարդու"/>
    <m/>
    <n v="0.768"/>
    <n v="1"/>
    <n v="0.768"/>
    <s v="LIU.JO"/>
    <s v="Pakistan"/>
    <s v="բամբակ"/>
    <x v="1"/>
    <n v="1000324"/>
  </r>
  <r>
    <n v="275"/>
    <n v="40000000840"/>
    <n v="62034231000"/>
    <s v="ՏՂԱՄԱՐԴՈՒ ՋԻՆՍԵ ՏԱԲԱՏՆԵՐ ԲԱՄԲԱԿԵ ՄԱՆՎԱԾՔԻՑ"/>
    <x v="25"/>
    <s v="տղամարդու"/>
    <m/>
    <n v="0.55"/>
    <n v="1"/>
    <n v="0.55"/>
    <s v="LIU.JO"/>
    <s v="Italy"/>
    <s v="բամբակ"/>
    <x v="1"/>
    <n v="1000324"/>
  </r>
  <r>
    <n v="276"/>
    <n v="40000000839"/>
    <n v="62034231000"/>
    <s v="ՏՂԱՄԱՐԴՈՒ ՋԻՆՍԵ ՏԱԲԱՏՆԵՐ ԲԱՄԲԱԿԵ ՄԱՆՎԱԾՔԻՑ"/>
    <x v="25"/>
    <s v="տղամարդու"/>
    <m/>
    <n v="0.582"/>
    <n v="1"/>
    <n v="0.582"/>
    <s v="LIU.JO"/>
    <s v="Pakistan"/>
    <s v="բամբակ"/>
    <x v="1"/>
    <n v="1000324"/>
  </r>
  <r>
    <n v="277"/>
    <n v="40000000838"/>
    <n v="62034231000"/>
    <s v="ՏՂԱՄԱՐԴՈՒ ՋԻՆՍԵ ՏԱԲԱՏՆԵՐ ԲԱՄԲԱԿԵ ՄԱՆՎԱԾՔԻՑ"/>
    <x v="25"/>
    <s v="տղամարդու"/>
    <m/>
    <n v="0.592"/>
    <n v="1"/>
    <n v="0.592"/>
    <s v="LIU.JO"/>
    <s v="Pakistan"/>
    <s v="բամբակ"/>
    <x v="1"/>
    <n v="1000324"/>
  </r>
  <r>
    <n v="278"/>
    <n v="40000000837"/>
    <n v="62034231000"/>
    <s v="ՏՂԱՄԱՐԴՈՒ ՋԻՆՍԵ ՏԱԲԱՏՆԵՐ ԲԱՄԲԱԿԵ ՄԱՆՎԱԾՔԻՑ"/>
    <x v="25"/>
    <s v="տղամարդու"/>
    <m/>
    <n v="0.67"/>
    <n v="1"/>
    <n v="0.67"/>
    <s v="LIU.JO"/>
    <s v="Pakistan"/>
    <s v="բամբակ"/>
    <x v="1"/>
    <n v="1000324"/>
  </r>
  <r>
    <n v="279"/>
    <n v="40000000836"/>
    <n v="62034231000"/>
    <s v="ՏՂԱՄԱՐԴՈՒ ՋԻՆՍԵ ՏԱԲԱՏՆԵՐ ԲԱՄԲԱԿԵ ՄԱՆՎԱԾՔԻՑ"/>
    <x v="25"/>
    <s v="տղամարդու"/>
    <m/>
    <n v="0.534"/>
    <n v="1"/>
    <n v="0.534"/>
    <s v="LIU.JO"/>
    <s v="Italy"/>
    <s v="բամբակ"/>
    <x v="1"/>
    <n v="1000324"/>
  </r>
  <r>
    <n v="280"/>
    <n v="40000000835"/>
    <n v="62034231000"/>
    <s v="ՏՂԱՄԱՐԴՈՒ ՋԻՆՍԵ ՏԱԲԱՏՆԵՐ ԲԱՄԲԱԿԵ ՄԱՆՎԱԾՔԻՑ"/>
    <x v="25"/>
    <s v="տղամարդու"/>
    <m/>
    <n v="0.54"/>
    <n v="1"/>
    <n v="0.54"/>
    <s v="LIU.JO"/>
    <s v="Italy"/>
    <s v="բամբակ"/>
    <x v="1"/>
    <n v="1000324"/>
  </r>
  <r>
    <n v="281"/>
    <n v="40000000834"/>
    <n v="62034231000"/>
    <s v="ՏՂԱՄԱՐԴՈՒ ՋԻՆՍԵ ՏԱԲԱՏՆԵՐ ԲԱՄԲԱԿԵ ՄԱՆՎԱԾՔԻՑ"/>
    <x v="25"/>
    <s v="տղամարդու"/>
    <m/>
    <n v="0.606"/>
    <n v="1"/>
    <n v="0.606"/>
    <s v="LIU.JO"/>
    <s v="Pakistan"/>
    <s v="բամբակ"/>
    <x v="1"/>
    <n v="1000324"/>
  </r>
  <r>
    <n v="282"/>
    <n v="40000000833"/>
    <n v="62034231000"/>
    <s v="ՏՂԱՄԱՐԴՈՒ ՋԻՆՍԵ ՏԱԲԱՏՆԵՐ ԲԱՄԲԱԿԵ ՄԱՆՎԱԾՔԻՑ"/>
    <x v="25"/>
    <s v="տղամարդու"/>
    <m/>
    <n v="0.574"/>
    <n v="1"/>
    <n v="0.574"/>
    <s v="LIU.JO"/>
    <s v="Pakistan"/>
    <s v="բամբակ"/>
    <x v="1"/>
    <n v="1000324"/>
  </r>
  <r>
    <n v="283"/>
    <n v="40000000832"/>
    <n v="61103091000"/>
    <s v="ՏՂԱՄԱՐԴՈՒ  ՍՎԻՏՐԵՐ ՔԻՄԻԱԿԱՆ ԹԵԼԵՐԻՑ"/>
    <x v="1"/>
    <s v="տղամարդու"/>
    <m/>
    <n v="0.6899999999999999"/>
    <n v="1"/>
    <n v="0.6899999999999999"/>
    <s v="LIU.JO"/>
    <s v="Italy"/>
    <s v="ակրիլ"/>
    <x v="1"/>
    <n v="1000324"/>
  </r>
  <r>
    <n v="284"/>
    <n v="40000000831"/>
    <n v="61103091000"/>
    <s v="ՏՂԱՄԱՐԴՈՒ  ՍՎԻՏՐԵՐ ՔԻՄԻԱԿԱՆ ԹԵԼԵՐԻՑ"/>
    <x v="1"/>
    <s v="տղամարդու"/>
    <m/>
    <n v="0.736"/>
    <n v="1"/>
    <n v="0.736"/>
    <s v="LIU.JO"/>
    <s v="Italy"/>
    <s v="ակրիլ"/>
    <x v="1"/>
    <n v="1000324"/>
  </r>
  <r>
    <n v="285"/>
    <n v="40000000830"/>
    <n v="61103091000"/>
    <s v="ՏՂԱՄԱՐԴՈՒ  ՍՎԻՏՐԵՐ ՔԻՄԻԱԿԱՆ ԹԵԼԵՐԻՑ"/>
    <x v="1"/>
    <s v="տղամարդու"/>
    <m/>
    <n v="0.67"/>
    <n v="1"/>
    <n v="0.67"/>
    <s v="LIU.JO"/>
    <s v="Italy"/>
    <s v="ակրիլ"/>
    <x v="1"/>
    <n v="1000324"/>
  </r>
  <r>
    <n v="286"/>
    <n v="40000000829"/>
    <n v="62034231000"/>
    <s v="ՏՂԱՄԱՐԴՈՒ ՋԻՆՍԵ ՏԱԲԱՏՆԵՐ ԲԱՄԲԱԿԵ ՄԱՆՎԱԾՔԻՑ"/>
    <x v="25"/>
    <s v="տղամարդու"/>
    <m/>
    <n v="0.51"/>
    <n v="1"/>
    <n v="0.51"/>
    <s v="LIU.JO"/>
    <s v="Italy"/>
    <s v="բամբակ"/>
    <x v="1"/>
    <n v="1000324"/>
  </r>
  <r>
    <n v="287"/>
    <n v="40000000828"/>
    <n v="62034231000"/>
    <s v="ՏՂԱՄԱՐԴՈՒ ՋԻՆՍԵ ՏԱԲԱՏՆԵՐ ԲԱՄԲԱԿԵ ՄԱՆՎԱԾՔԻՑ"/>
    <x v="25"/>
    <s v="տղամարդու"/>
    <m/>
    <n v="0.55"/>
    <n v="1"/>
    <n v="0.55"/>
    <s v="LIU.JO"/>
    <s v="Italy"/>
    <s v="բամբակ"/>
    <x v="1"/>
    <n v="1000324"/>
  </r>
  <r>
    <n v="288"/>
    <n v="40000000827"/>
    <n v="62034231000"/>
    <s v="ՏՂԱՄԱՐԴՈՒ ՋԻՆՍԵ ՏԱԲԱՏՆԵՐ ԲԱՄԲԱԿԵ ՄԱՆՎԱԾՔԻՑ"/>
    <x v="25"/>
    <s v="տղամարդու"/>
    <m/>
    <n v="0.474"/>
    <n v="1"/>
    <n v="0.474"/>
    <s v="LIU.JO"/>
    <s v="Italy"/>
    <s v="բամբակ"/>
    <x v="1"/>
    <n v="1000324"/>
  </r>
  <r>
    <n v="289"/>
    <n v="40000000826"/>
    <n v="62034231000"/>
    <s v="ՏՂԱՄԱՐԴՈՒ ՋԻՆՍԵ ՏԱԲԱՏՆԵՐ ԲԱՄԲԱԿԵ ՄԱՆՎԱԾՔԻՑ"/>
    <x v="25"/>
    <s v="տղամարդու"/>
    <m/>
    <n v="0.594"/>
    <n v="1"/>
    <n v="0.594"/>
    <s v="LIU.JO"/>
    <s v="Italy"/>
    <s v="բամբակ"/>
    <x v="1"/>
    <n v="1000324"/>
  </r>
  <r>
    <n v="290"/>
    <n v="40000000825"/>
    <n v="61103091000"/>
    <s v="ՏՂԱՄԱՐԴՈՒ  ՍՎԻՏԵՐ ՔԻՄԻԱԿԱՆ ԹԵԼԵՐԻՑ"/>
    <x v="1"/>
    <s v="տղամարդու"/>
    <m/>
    <n v="0.332"/>
    <n v="1"/>
    <n v="0.332"/>
    <s v="LIU.JO"/>
    <s v="Tunis"/>
    <s v="ակրիլ"/>
    <x v="1"/>
    <n v="1000324"/>
  </r>
  <r>
    <n v="291"/>
    <n v="40000000824"/>
    <n v="61101130000"/>
    <s v="ՏՂԱՄԱՐԴՈՒ  ՍՎԻՏՐԵՐ ԲՐԴԵ ՄԱՆՎԱԾՔԻՑ "/>
    <x v="1"/>
    <s v="տղամարդու"/>
    <m/>
    <n v="0.246"/>
    <n v="1"/>
    <n v="0.246"/>
    <s v="LIU.JO"/>
    <s v="Tunis"/>
    <s v="բուրդ"/>
    <x v="1"/>
    <n v="1000324"/>
  </r>
  <r>
    <n v="292"/>
    <n v="40000000823"/>
    <n v="61102091000"/>
    <s v="ՏՂԱՄԱՐԴՈՒ ՍՎԻՏՐԵՐ ԲԱՄԲԱԿԵ ՄԱՆՎԱԾՔԻՑ "/>
    <x v="1"/>
    <s v="տղամարդու"/>
    <m/>
    <n v="0.318"/>
    <n v="1"/>
    <n v="0.318"/>
    <s v="LIU.JO"/>
    <s v="China"/>
    <s v="բամբակ"/>
    <x v="1"/>
    <n v="1000324"/>
  </r>
  <r>
    <n v="293"/>
    <n v="40000000822"/>
    <n v="61102091000"/>
    <s v="ՏՂԱՄԱՐԴՈՒ ՍՎԻՏՐԵՐ ԲԱՄԲԱԿԵ ՄԱՆՎԱԾՔԻՑ "/>
    <x v="1"/>
    <s v="տղամարդու"/>
    <m/>
    <n v="0.42"/>
    <n v="1"/>
    <n v="0.42"/>
    <s v="LIU.JO"/>
    <s v="China"/>
    <s v="բամբակ"/>
    <x v="1"/>
    <n v="1000324"/>
  </r>
  <r>
    <n v="294"/>
    <n v="40000000821"/>
    <n v="61101130000"/>
    <s v="ՏՂԱՄԱՐԴՈՒ  ՍՎԻՏՐԵՐ ԲՐԴԵ ՄԱՆՎԱԾՔԻՑ "/>
    <x v="1"/>
    <s v="տղամարդու"/>
    <m/>
    <n v="0.31"/>
    <n v="1"/>
    <n v="0.31"/>
    <s v="LIU.JO"/>
    <s v="Tunis"/>
    <s v="բուրդ/ակրիլ"/>
    <x v="1"/>
    <n v="1000324"/>
  </r>
  <r>
    <n v="295"/>
    <n v="40000000820"/>
    <n v="61051000000"/>
    <s v="ՏՂԱՄԱՐԴՈՒ  ՎԵՐՆԱՇԱՊԻԿՆԵՐ ԲԱՄԲԱԿԵ ՄԱՆՎԱԾՔԻՑ"/>
    <x v="9"/>
    <s v="տղամարդու"/>
    <m/>
    <n v="0.24"/>
    <n v="1"/>
    <n v="0.24"/>
    <s v="LIU.JO"/>
    <s v="EU"/>
    <s v="բամբակ"/>
    <x v="1"/>
    <n v="1000324"/>
  </r>
  <r>
    <n v="296"/>
    <n v="40000000819"/>
    <n v="61051000000"/>
    <s v="ՏՂԱՄԱՐԴՈՒ  ՎԵՐՆԱՇԱՊԻԿՆԵՐ ԲԱՄԲԱԿԵ ՄԱՆՎԱԾՔԻՑ"/>
    <x v="9"/>
    <s v="տղամարդու"/>
    <m/>
    <n v="0.238"/>
    <n v="1"/>
    <n v="0.238"/>
    <s v="LIU.JO"/>
    <s v="EU"/>
    <s v="բամբակ"/>
    <x v="1"/>
    <n v="1000324"/>
  </r>
  <r>
    <n v="297"/>
    <n v="40000000818"/>
    <n v="61051000000"/>
    <s v="ՏՂԱՄԱՐԴՈՒ  ՎԵՐՆԱՇԱՊԻԿՆԵՐ ԲԱՄԲԱԿԵ ՄԱՆՎԱԾՔԻՑ"/>
    <x v="9"/>
    <s v="տղամարդու"/>
    <m/>
    <n v="0.234"/>
    <n v="1"/>
    <n v="0.234"/>
    <s v="LIU.JO"/>
    <s v="EU"/>
    <s v="բամբակ"/>
    <x v="1"/>
    <n v="1000324"/>
  </r>
  <r>
    <n v="298"/>
    <n v="40000000817"/>
    <n v="61051000000"/>
    <s v="ՏՂԱՄԱՐԴՈՒ  ՎԵՐՆԱՇԱՊԻԿՆԵՐ ԲԱՄԲԱԿԵ ՄԱՆՎԱԾՔԻՑ"/>
    <x v="9"/>
    <s v="տղամարդու"/>
    <m/>
    <n v="0.256"/>
    <n v="1"/>
    <n v="0.256"/>
    <s v="LIU.JO"/>
    <s v="EU"/>
    <s v="բամբակ"/>
    <x v="1"/>
    <n v="1000324"/>
  </r>
  <r>
    <n v="299"/>
    <n v="40000000816"/>
    <n v="61051000000"/>
    <s v="ՏՂԱՄԱՐԴՈՒ  ՎԵՐՆԱՇԱՊԻԿՆԵՐ ԲԱՄԲԱԿԵ ՄԱՆՎԱԾՔԻՑ"/>
    <x v="9"/>
    <s v="տղամարդու"/>
    <m/>
    <n v="0.224"/>
    <n v="1"/>
    <n v="0.224"/>
    <s v="LIU.JO"/>
    <s v="EU"/>
    <s v="բամբակ"/>
    <x v="1"/>
    <n v="1000324"/>
  </r>
  <r>
    <n v="300"/>
    <n v="40000000815"/>
    <n v="61091000000"/>
    <s v="ՏՂԱՄԱՐԴՈՒ ԵՎ ՏՂԱՅԻ  ՇԱՊԻԿՆԵՐ  ԲԱՄԲԱԿԵ ՄԱՆՎԱԾՔԻՑ"/>
    <x v="8"/>
    <s v="տղամարդու"/>
    <m/>
    <n v="0.186"/>
    <n v="1"/>
    <n v="0.186"/>
    <s v="LIU.JO"/>
    <s v="Bangladesh"/>
    <s v="բամբակ"/>
    <x v="1"/>
    <n v="1000324"/>
  </r>
  <r>
    <n v="301"/>
    <n v="40000000814"/>
    <n v="61091000000"/>
    <s v="ՏՂԱՄԱՐԴՈՒ ԵՎ ՏՂԱՅԻ  ՇԱՊԻԿՆԵՐ  ԲԱՄԲԱԿԵ ՄԱՆՎԱԾՔԻՑ"/>
    <x v="8"/>
    <s v="տղամարդու"/>
    <m/>
    <n v="0.21"/>
    <n v="1"/>
    <n v="0.21"/>
    <s v="LIU.JO"/>
    <s v="Bangladesh"/>
    <s v="բամբակ"/>
    <x v="1"/>
    <n v="1000324"/>
  </r>
  <r>
    <n v="302"/>
    <n v="40000000814"/>
    <n v="61043300000"/>
    <s v="ԿԱՆԱՑԻ ՊԻՋԱԿՆԵՐ ՍԻՆԹԵՏԻԿ ԹԵԼԵՐԻՑ"/>
    <x v="36"/>
    <s v="կին"/>
    <m/>
    <n v="0.742"/>
    <n v="1"/>
    <n v="0.742"/>
    <s v="LIU.JO"/>
    <s v="Italy"/>
    <s v="պոլիեսթեր"/>
    <x v="1"/>
    <n v="1000324"/>
  </r>
  <r>
    <n v="303"/>
    <n v="40000000813"/>
    <n v="61103091000"/>
    <s v="ՏՂՄԱՐԴՈՒ ԺԻԼԵՏՆԵՐ ՔԻՄԻԱԿԱՆ ԹԵԼԵՐԻՑ"/>
    <x v="37"/>
    <s v="տղամարդու"/>
    <m/>
    <n v="0.45"/>
    <n v="1"/>
    <n v="0.45"/>
    <s v="LIU.JO"/>
    <s v="China"/>
    <s v="պոլիեսթեր"/>
    <x v="1"/>
    <n v="1000324"/>
  </r>
  <r>
    <n v="304"/>
    <n v="40000000812"/>
    <n v="62014000000"/>
    <s v="ՏՂԱՄԱՐԴՈՒ ԲԱՃԿՈՆՆԵՐ ՔԻՄԻԱԿԱՆ ԹԵԼԵՐԻՑ   "/>
    <x v="12"/>
    <s v="տղամարդու"/>
    <m/>
    <n v="0.698"/>
    <n v="1"/>
    <n v="0.698"/>
    <s v="LIU.JO"/>
    <s v="China"/>
    <s v="պոլիամիդ"/>
    <x v="1"/>
    <n v="1000324"/>
  </r>
  <r>
    <n v="305"/>
    <n v="40000000811"/>
    <n v="62014000000"/>
    <s v="ՏՂԱՄԱՐԴՈՒ ԲԱՃԿՈՆՆԵՐ ՔԻՄԻԱԿԱՆ ԹԵԼԵՐԻՑ   "/>
    <x v="12"/>
    <s v="տղամարդու"/>
    <m/>
    <n v="0.762"/>
    <n v="1"/>
    <n v="0.762"/>
    <s v="LIU.JO"/>
    <s v="China"/>
    <s v="պոլիամիդ"/>
    <x v="1"/>
    <n v="1000324"/>
  </r>
  <r>
    <n v="306"/>
    <n v="40000000810"/>
    <n v="62014000000"/>
    <s v="ՏՂԱՄԱՐԴՈՒ ԲԱՃԿՈՆՆԵՐ ՔԻՄԻԱԿԱՆ ԹԵԼԵՐԻՑ   "/>
    <x v="12"/>
    <s v="տղամարդու"/>
    <m/>
    <n v="0.642"/>
    <n v="1"/>
    <n v="0.642"/>
    <s v="LIU.JO"/>
    <s v="China"/>
    <s v="պոլիամիդ"/>
    <x v="1"/>
    <n v="1000324"/>
  </r>
  <r>
    <n v="307"/>
    <n v="40000000809"/>
    <n v="62014000000"/>
    <s v="ՏՂԱՄԱՐԴՈՒ ԲԱՃԿՈՆՆԵՐ ՔԻՄԻԱԿԱՆ ԹԵԼԵՐԻՑ   "/>
    <x v="12"/>
    <s v="տղամարդու"/>
    <m/>
    <n v="0.638"/>
    <n v="1"/>
    <n v="0.638"/>
    <s v="LIU.JO"/>
    <s v="China"/>
    <s v="պոլիամիդ"/>
    <x v="1"/>
    <n v="1000324"/>
  </r>
  <r>
    <n v="308"/>
    <n v="40000000808"/>
    <n v="62014000000"/>
    <s v="ՏՂԱՄԱՐԴՈՒ ԲԱՃԿՈՆՆԵՐ ՔԻՄԻԱԿԱՆ ԹԵԼԵՐԻՑ   "/>
    <x v="12"/>
    <s v="տղամարդու"/>
    <m/>
    <n v="0.76"/>
    <n v="1"/>
    <n v="0.76"/>
    <s v="LIU.JO"/>
    <s v="China"/>
    <s v="պոլիեսթեր"/>
    <x v="1"/>
    <n v="1000324"/>
  </r>
  <r>
    <n v="309"/>
    <n v="40000000807"/>
    <n v="61103091000"/>
    <s v="ՏՂՄԱՐԴՈՒ ԺԻԼԵՏՆԵՐ ՔԻՄԻԱԿԱՆ ԹԵԼԵՐԻՑ"/>
    <x v="37"/>
    <s v="տղամարդու"/>
    <m/>
    <n v="0.53"/>
    <n v="1"/>
    <n v="0.53"/>
    <s v="LIU.JO"/>
    <s v="China"/>
    <s v="պոլիեսթեր"/>
    <x v="1"/>
    <n v="1000324"/>
  </r>
  <r>
    <n v="310"/>
    <n v="40000000806"/>
    <n v="61103091000"/>
    <s v="ՏՂՄԱՐԴՈՒ ԺԻԼԵՏՆԵՐ ՔԻՄԻԱԿԱՆ ԹԵԼԵՐԻՑ"/>
    <x v="37"/>
    <s v="տղամարդու"/>
    <m/>
    <n v="0.526"/>
    <n v="1"/>
    <n v="0.526"/>
    <s v="LIU.JO"/>
    <s v="China"/>
    <s v="պոլիեսթեր"/>
    <x v="1"/>
    <n v="1000324"/>
  </r>
  <r>
    <n v="311"/>
    <n v="40000000805"/>
    <n v="61033200000"/>
    <s v="ՏՂԱՄԱՐԴՈՒ ԺԱԿԵՏՆԵՐ ԲԱՄԲԱԿԵ ՄԱՆՎԱԾՔԻՑ"/>
    <x v="11"/>
    <s v="տղամարդու"/>
    <m/>
    <n v="0.492"/>
    <n v="1"/>
    <n v="0.492"/>
    <s v="LIU.JO"/>
    <s v="Tunis"/>
    <s v="բամբակ"/>
    <x v="1"/>
    <n v="1000324"/>
  </r>
  <r>
    <n v="312"/>
    <n v="40000000804"/>
    <n v="61033200000"/>
    <s v="ՏՂԱՄԱՐԴՈՒ ԺԱԿԵՏՆԵՐ ԲԱՄԲԱԿԵ ՄԱՆՎԱԾՔԻՑ"/>
    <x v="11"/>
    <s v="տղամարդու"/>
    <m/>
    <n v="0.512"/>
    <n v="1"/>
    <n v="0.512"/>
    <s v="LIU.JO"/>
    <s v="Tunis"/>
    <s v="բամբակ"/>
    <x v="1"/>
    <n v="1000324"/>
  </r>
  <r>
    <n v="313"/>
    <n v="40000000803"/>
    <n v="61033200000"/>
    <s v="ՏՂԱՄԱՐԴՈՒ ԺԱԿԵՏՆԵՐ ԲԱՄԲԱԿԵ ՄԱՆՎԱԾՔԻՑ"/>
    <x v="11"/>
    <s v="տղամարդու"/>
    <m/>
    <n v="0.6860000000000001"/>
    <n v="1"/>
    <n v="0.6860000000000001"/>
    <s v="LIU.JO"/>
    <s v="Tunis"/>
    <s v="բամբակ"/>
    <x v="1"/>
    <n v="1000324"/>
  </r>
  <r>
    <n v="314"/>
    <n v="40000000802"/>
    <n v="61033200000"/>
    <s v="ՏՂԱՄԱՐԴՈՒ ԺԱԿԵՏՆԵՐ ԲԱՄԲԱԿԵ ՄԱՆՎԱԾՔԻՑ"/>
    <x v="11"/>
    <s v="տղամարդու"/>
    <m/>
    <n v="0.538"/>
    <n v="1"/>
    <n v="0.538"/>
    <s v="LIU.JO"/>
    <s v="Tunis"/>
    <s v="բամբակ"/>
    <x v="1"/>
    <n v="1000324"/>
  </r>
  <r>
    <n v="315"/>
    <n v="40000000801"/>
    <n v="61091000000"/>
    <s v="ՏՂԱՄԱՐԴՈՒ  ՇԱՊԻԿՆԵՐ  ԲԱՄԲԱԿԵ ՄԱՆՎԱԾՔԻՑ"/>
    <x v="8"/>
    <s v="տղամարդու"/>
    <m/>
    <n v="0.168"/>
    <n v="1"/>
    <n v="0.168"/>
    <s v="LIU.JO"/>
    <s v="Tunis"/>
    <s v="բամբակ"/>
    <x v="1"/>
    <n v="1000324"/>
  </r>
  <r>
    <n v="316"/>
    <n v="40000000800"/>
    <n v="61091000000"/>
    <s v="ՏՂԱՄԱՐԴՈՒ  ՇԱՊԻԿՆԵՐ  ԲԱՄԲԱԿԵ ՄԱՆՎԱԾՔԻՑ"/>
    <x v="8"/>
    <s v="տղամարդու"/>
    <m/>
    <n v="0.182"/>
    <n v="1"/>
    <n v="0.182"/>
    <s v="LIU.JO"/>
    <s v="Tunis"/>
    <s v="բամբակ"/>
    <x v="1"/>
    <n v="1000324"/>
  </r>
  <r>
    <n v="317"/>
    <n v="40000000799"/>
    <n v="61091000000"/>
    <s v="ՏՂԱՄԱՐԴՈՒ  ՇԱՊԻԿՆԵՐ  ԲԱՄԲԱԿԵ ՄԱՆՎԱԾՔԻՑ"/>
    <x v="8"/>
    <s v="տղամարդու"/>
    <m/>
    <n v="0.174"/>
    <n v="1"/>
    <n v="0.174"/>
    <s v="LIU.JO"/>
    <s v="Tunis"/>
    <s v="բամբակ"/>
    <x v="1"/>
    <n v="1000324"/>
  </r>
  <r>
    <n v="318"/>
    <n v="40000000798"/>
    <n v="61091000000"/>
    <s v="ՏՂԱՄԱՐԴՈՒ  ՇԱՊԻԿՆԵՐ  ԲԱՄԲԱԿԵ ՄԱՆՎԱԾՔԻՑ"/>
    <x v="8"/>
    <s v="տղամարդու"/>
    <m/>
    <n v="0.206"/>
    <n v="1"/>
    <n v="0.206"/>
    <s v="LIU.JO"/>
    <s v="Tunis"/>
    <s v="բամբակ"/>
    <x v="1"/>
    <n v="1000324"/>
  </r>
  <r>
    <n v="319"/>
    <n v="40000000797"/>
    <n v="61091000000"/>
    <s v="ՏՂԱՄԱՐԴՈՒ  ՇԱՊԻԿՆԵՐ  ԲԱՄԲԱԿԵ ՄԱՆՎԱԾՔԻՑ"/>
    <x v="8"/>
    <s v="տղամարդու"/>
    <m/>
    <n v="0.198"/>
    <n v="1"/>
    <n v="0.198"/>
    <s v="LIU.JO"/>
    <s v="Tunis"/>
    <s v="բամբակ"/>
    <x v="1"/>
    <n v="1000324"/>
  </r>
  <r>
    <n v="320"/>
    <n v="40000000796"/>
    <n v="61102091000"/>
    <s v="ՏՂԱՄԱՐԴՈՒ ԵՎ ՏՂԱՅԻ  ՀՈՒԴԻՆԵՐ ԲԱՄԲԱԿԵ ՄԱՆՎԱԾՔԻՑ"/>
    <x v="0"/>
    <s v="տղամարդու"/>
    <m/>
    <n v="0.694"/>
    <n v="1"/>
    <n v="0.694"/>
    <s v="LIU.JO"/>
    <s v="China"/>
    <s v="բամբակ"/>
    <x v="1"/>
    <n v="1000324"/>
  </r>
  <r>
    <n v="321"/>
    <n v="40000000795"/>
    <n v="61102091000"/>
    <s v="ՏՂԱՄԱՐԴՈՒ ԵՎ ՏՂԱՅԻ  ՀՈՒԴԻՆԵՐ ԲԱՄԲԱԿԵ ՄԱՆՎԱԾՔԻՑ"/>
    <x v="0"/>
    <s v="տղամարդու"/>
    <m/>
    <n v="0.672"/>
    <n v="1"/>
    <n v="0.672"/>
    <s v="LIU.JO"/>
    <s v="China"/>
    <s v="բամբակ"/>
    <x v="1"/>
    <n v="1000324"/>
  </r>
  <r>
    <n v="322"/>
    <n v="40000000794"/>
    <n v="61102091000"/>
    <s v="ՏՂԱՄԱՐԴՈՒ ԵՎ ՏՂԱՅԻ  ՀՈՒԴԻՆԵՐ ԲԱՄԲԱԿԵ ՄԱՆՎԱԾՔԻՑ"/>
    <x v="0"/>
    <s v="տղամարդու"/>
    <m/>
    <n v="0.706"/>
    <n v="1"/>
    <n v="0.706"/>
    <s v="LIU.JO"/>
    <s v="China"/>
    <s v="բամբակ"/>
    <x v="1"/>
    <n v="1000324"/>
  </r>
  <r>
    <n v="323"/>
    <n v="40000000793"/>
    <n v="61102091000"/>
    <s v="ՏՂՄԱՐԴՈՒ ԵՎ ՏՂԱՅԻ  ԺԻԼԵՏՆԵՐ ԲԱՄԲԱԿԵ ՄԱՆՎԱԾՔԻՑ"/>
    <x v="37"/>
    <s v="տղամարդու"/>
    <m/>
    <n v="0.192"/>
    <n v="1"/>
    <n v="0.192"/>
    <s v="LIU.JO"/>
    <s v="China"/>
    <s v="բամբակ"/>
    <x v="1"/>
    <n v="1000324"/>
  </r>
  <r>
    <n v="324"/>
    <n v="40000000792"/>
    <n v="61102091000"/>
    <s v="ՏՂՄԱՐԴՈՒ ԵՎ ՏՂԱՅԻ  ԺԻԼԵՏՆԵՐ ԲԱՄԲԱԿԵ ՄԱՆՎԱԾՔԻՑ"/>
    <x v="37"/>
    <s v="տղամարդու"/>
    <m/>
    <n v="0.232"/>
    <n v="1"/>
    <n v="0.232"/>
    <s v="LIU.JO"/>
    <s v="China"/>
    <s v="բամբակ"/>
    <x v="1"/>
    <n v="1000324"/>
  </r>
  <r>
    <n v="325"/>
    <n v="40000000791"/>
    <n v="61102091000"/>
    <s v="ՏՂՄԱՐԴՈՒ ԵՎ ՏՂԱՅԻ  ԺԻԼԵՏՆԵՐ ԲԱՄԲԱԿԵ ՄԱՆՎԱԾՔԻՑ"/>
    <x v="37"/>
    <s v="տղամարդու"/>
    <m/>
    <n v="0.224"/>
    <n v="1"/>
    <n v="0.224"/>
    <s v="LIU.JO"/>
    <s v="China"/>
    <s v="բամբակ"/>
    <x v="1"/>
    <n v="1000324"/>
  </r>
  <r>
    <n v="326"/>
    <n v="40000000790"/>
    <n v="61102091000"/>
    <s v="ՏՂՄԱՐԴՈՒ ԵՎ ՏՂԱՅԻ  ԺԻԼԵՏՆԵՐ ԲԱՄԲԱԿԵ ՄԱՆՎԱԾՔԻՑ"/>
    <x v="37"/>
    <s v="տղամարդու"/>
    <m/>
    <n v="0.192"/>
    <n v="1"/>
    <n v="0.192"/>
    <s v="LIU.JO"/>
    <s v="China"/>
    <s v="բամբակ"/>
    <x v="1"/>
    <n v="1000324"/>
  </r>
  <r>
    <n v="327"/>
    <n v="40000000789"/>
    <n v="62014000000"/>
    <s v="ՏՂԱՄԱՐԴՈՒ ԲԱՃԿՈՆՆԵՐ ՔԻՄԻԱԿԱՆ ԹԵԼԵՐԻՑ   "/>
    <x v="12"/>
    <s v="տղամարդու"/>
    <m/>
    <n v="0.732"/>
    <n v="1"/>
    <n v="0.732"/>
    <s v="LIU.JO"/>
    <s v="China"/>
    <s v="պոլիեսթեր"/>
    <x v="1"/>
    <n v="1000324"/>
  </r>
  <r>
    <n v="328"/>
    <n v="40000000788"/>
    <n v="61102091000"/>
    <s v="ՏՂՄԱՐԴՈՒ ԵՎ ՏՂԱՅԻ  ԺԻԼԵՏՆԵՐ ԲԱՄԲԱԿԵ ՄԱՆՎԱԾՔԻՑ"/>
    <x v="37"/>
    <s v="տղամարդու"/>
    <m/>
    <n v="0.176"/>
    <n v="1"/>
    <n v="0.176"/>
    <s v="LIU.JO"/>
    <s v="China"/>
    <s v="բամբակ"/>
    <x v="1"/>
    <n v="1000324"/>
  </r>
  <r>
    <n v="329"/>
    <n v="40000000787"/>
    <n v="62034231000"/>
    <s v="ՏՂԱՄԱՐԴՈՒ ՋԻՆՍԵ ՏԱԲԱՏՆԵՐ ԲԱՄԲԱԿԵ ՄԱՆՎԱԾՔԻՑ"/>
    <x v="25"/>
    <s v="տղամարդու"/>
    <m/>
    <n v="0.638"/>
    <n v="1"/>
    <n v="0.638"/>
    <s v="LIU.JO"/>
    <s v="Italy"/>
    <s v="բամբակ"/>
    <x v="1"/>
    <n v="1000324"/>
  </r>
  <r>
    <n v="330"/>
    <n v="40000000786"/>
    <n v="62034231000"/>
    <s v="ՏՂԱՄԱՐԴՈՒ ՋԻՆՍԵ ՏԱԲԱՏՆԵՐ ԲԱՄԲԱԿԵ ՄԱՆՎԱԾՔԻՑ"/>
    <x v="25"/>
    <s v="տղամարդու"/>
    <m/>
    <n v="0.5620000000000001"/>
    <n v="1"/>
    <n v="0.5620000000000001"/>
    <s v="LIU.JO"/>
    <s v="Italy"/>
    <s v="բամբակ"/>
    <x v="1"/>
    <n v="1000324"/>
  </r>
  <r>
    <n v="331"/>
    <n v="40000000785"/>
    <n v="62034231000"/>
    <s v="ՏՂԱՄԱՐԴՈՒ ՋԻՆՍԵ ՏԱԲԱՏՆԵՐ ԲԱՄԲԱԿԵ ՄԱՆՎԱԾՔԻՑ"/>
    <x v="25"/>
    <s v="տղամարդու"/>
    <m/>
    <n v="0.572"/>
    <n v="1"/>
    <n v="0.572"/>
    <s v="LIU.JO"/>
    <s v="Italy"/>
    <s v="բամբակ"/>
    <x v="1"/>
    <n v="1000324"/>
  </r>
  <r>
    <n v="332"/>
    <n v="40000000784"/>
    <n v="62034231000"/>
    <s v="ՏՂԱՄԱՐԴՈՒ ՋԻՆՍԵ ՏԱԲԱՏՆԵՐ ԲԱՄԲԱԿԵ ՄԱՆՎԱԾՔԻՑ"/>
    <x v="25"/>
    <s v="տղամարդու"/>
    <m/>
    <n v="0.538"/>
    <n v="1"/>
    <n v="0.538"/>
    <s v="LIU.JO"/>
    <s v="Italy"/>
    <s v="բամբակ"/>
    <x v="1"/>
    <n v="1000324"/>
  </r>
  <r>
    <n v="333"/>
    <n v="40000000783"/>
    <n v="61033200000"/>
    <s v="ՏՂԱՄԱՐԴՈՒ ԺԱԿԵՏՆԵՐ ԲԱՄԲԱԿԵ ՄԱՆՎԱԾՔԻՑ"/>
    <x v="11"/>
    <s v="տղամարդու"/>
    <m/>
    <n v="0.5"/>
    <n v="1"/>
    <n v="0.5"/>
    <s v="LIU.JO"/>
    <s v="Tunis"/>
    <s v="բամբակ"/>
    <x v="1"/>
    <n v="1000324"/>
  </r>
  <r>
    <n v="334"/>
    <n v="40000000782"/>
    <n v="61033200000"/>
    <s v="ՏՂԱՄԱՐԴՈՒ ԺԱԿԵՏՆԵՐ ԲԱՄԲԱԿԵ ՄԱՆՎԱԾՔԻՑ"/>
    <x v="11"/>
    <s v="տղամարդու"/>
    <m/>
    <n v="0.508"/>
    <n v="1"/>
    <n v="0.508"/>
    <s v="LIU.JO"/>
    <s v="Tunis"/>
    <s v="բամբակ"/>
    <x v="1"/>
    <n v="1000324"/>
  </r>
  <r>
    <n v="335"/>
    <n v="40000000781"/>
    <n v="61033200000"/>
    <s v="ՏՂԱՄԱՐԴՈՒ ԺԱԿԵՏՆԵՐ ԲԱՄԲԱԿԵ ՄԱՆՎԱԾՔԻՑ"/>
    <x v="11"/>
    <s v="տղամարդու"/>
    <m/>
    <n v="0.516"/>
    <n v="1"/>
    <n v="0.516"/>
    <s v="LIU.JO"/>
    <s v="Tunis"/>
    <s v="բամբակ"/>
    <x v="1"/>
    <n v="1000324"/>
  </r>
  <r>
    <n v="336"/>
    <n v="40000000780"/>
    <n v="61033200000"/>
    <s v="ՏՂԱՄԱՐԴՈՒ ԺԱԿԵՏՆԵՐ ԲԱՄԲԱԿԵ ՄԱՆՎԱԾՔԻՑ"/>
    <x v="11"/>
    <s v="տղամարդու"/>
    <m/>
    <n v="0.7"/>
    <n v="1"/>
    <n v="0.7"/>
    <s v="LIU.JO"/>
    <s v="Tunis"/>
    <s v="բամբակ"/>
    <x v="1"/>
    <n v="1000324"/>
  </r>
  <r>
    <n v="337"/>
    <n v="40000000779"/>
    <n v="42022290000"/>
    <s v="ՏՂԱՄԱՐԴՈՒ ՈՒՍԱՊԱՅՈՒՍԱԿՆԵՐ ՄԱՆԱԾԱԳՈՐԾԱԿԱՆ ՆՅՈՒԹԵՐԻՑ "/>
    <x v="38"/>
    <s v="տղամարդու"/>
    <m/>
    <n v="0.5600000000000001"/>
    <n v="1"/>
    <n v="0.5600000000000001"/>
    <s v="LIU.JO"/>
    <s v="China"/>
    <s v="պոլիեսթեր"/>
    <x v="1"/>
    <n v="1000324"/>
  </r>
  <r>
    <n v="338"/>
    <n v="40000000778"/>
    <n v="42033000000"/>
    <s v="ՏՂԱՄԱՐԴՈՒ ԳՈՏԻՆԵՐ ԲՆԱԿԱՆ  ԿԱՇՎԻՑ"/>
    <x v="39"/>
    <s v="տղամարդու"/>
    <m/>
    <n v="0.124"/>
    <n v="1"/>
    <n v="0.124"/>
    <s v="LIU.JO"/>
    <s v="Italy"/>
    <s v="կաշի"/>
    <x v="1"/>
    <n v="1000324"/>
  </r>
  <r>
    <n v="339"/>
    <n v="40000000777"/>
    <n v="65050090000"/>
    <s v="ՏՂԱՄԱՐԴՈՒ ԳԼԽԱՐԿ ԲՐԴԵ ՄԱՆՎԱԾՔԻՑ"/>
    <x v="15"/>
    <s v="տղամարդու"/>
    <m/>
    <n v="0.056"/>
    <n v="1"/>
    <n v="0.056"/>
    <s v="LIU.JO"/>
    <s v="Italy"/>
    <s v="բուրդ"/>
    <x v="1"/>
    <n v="1000324"/>
  </r>
  <r>
    <n v="340"/>
    <n v="40000000776"/>
    <n v="42022210000"/>
    <s v="ՏՂԱՄԱՐԴՈՒ ՊԱՅՈՒՍԱԿՆԵՐ ԱՐՀԵՍՏԱԿԱՆ ԿԱՇՎԻՑ "/>
    <x v="31"/>
    <s v="տղամարդու"/>
    <m/>
    <n v="0.294"/>
    <n v="1"/>
    <n v="0.294"/>
    <s v="LIU.JO"/>
    <s v="China"/>
    <s v="պոլիուրեթան ԱՐՀԵՍՏԱԿԱՆ ԿԱՇԻ"/>
    <x v="1"/>
    <n v="1000324"/>
  </r>
  <r>
    <n v="341"/>
    <n v="40000000775"/>
    <n v="61091000000"/>
    <s v="ՏՂԱՄԱՐԴՈՒ ԵՎ ՏՂԱՅԻ  ՇԱՊԻԿՆԵՐ  ԲԱՄԲԱԿԵ ՄԱՆՎԱԾՔԻՑ"/>
    <x v="8"/>
    <s v="տղամարդու"/>
    <m/>
    <n v="0.174"/>
    <n v="1"/>
    <n v="0.174"/>
    <s v="LIU.JO"/>
    <s v="Bangladesh"/>
    <s v="բամբակ"/>
    <x v="1"/>
    <n v="1000324"/>
  </r>
  <r>
    <n v="342"/>
    <n v="40000000774"/>
    <n v="61091000000"/>
    <s v="ՏՂԱՄԱՐԴՈՒ ԵՎ ՏՂԱՅԻ  ՇԱՊԻԿՆԵՐ  ԲԱՄԲԱԿԵ ՄԱՆՎԱԾՔԻՑ"/>
    <x v="8"/>
    <s v="տղամարդու"/>
    <m/>
    <n v="0.192"/>
    <n v="1"/>
    <n v="0.192"/>
    <s v="LIU.JO"/>
    <s v="Bangladesh"/>
    <s v="բամբակ"/>
    <x v="1"/>
    <n v="1000324"/>
  </r>
  <r>
    <n v="343"/>
    <n v="40000000773"/>
    <n v="61091000000"/>
    <s v="ՏՂԱՄԱՐԴՈՒ ԵՎ ՏՂԱՅԻ  ՇԱՊԻԿՆԵՐ  ԲԱՄԲԱԿԵ ՄԱՆՎԱԾՔԻՑ"/>
    <x v="8"/>
    <s v="տղամարդու"/>
    <m/>
    <n v="0.196"/>
    <n v="1"/>
    <n v="0.196"/>
    <s v="LIU.JO"/>
    <s v="Bangladesh"/>
    <s v="բամբակ"/>
    <x v="1"/>
    <n v="1000324"/>
  </r>
  <r>
    <n v="344"/>
    <n v="40000000772"/>
    <n v="61043300000"/>
    <s v="ԿԱՆԱՑԻ ՊԻՋԱԿՆԵՐ ՍԻՆԹԵՏԻԿ ԹԵԼԵՐԻՑ"/>
    <x v="36"/>
    <s v="կին"/>
    <m/>
    <n v="0.746"/>
    <n v="1"/>
    <n v="0.746"/>
    <s v="LIU.JO"/>
    <s v="Italy"/>
    <s v="պոլիեսթեր"/>
    <x v="1"/>
    <n v="1000324"/>
  </r>
  <r>
    <n v="345"/>
    <n v="40000000771"/>
    <n v="61043300000"/>
    <s v="ԿԱՆԱՑԻ ՊԻՋԱԿՆԵՐ ՍԻՆԹԵՏԻԿ ԹԵԼԵՐԻՑ"/>
    <x v="36"/>
    <s v="կին"/>
    <m/>
    <n v="0.788"/>
    <n v="1"/>
    <n v="0.788"/>
    <s v="LIU.JO"/>
    <s v="Italy"/>
    <s v="պոլիեսթեր"/>
    <x v="1"/>
    <n v="1000324"/>
  </r>
  <r>
    <n v="346"/>
    <n v="40000000770"/>
    <n v="61102091000"/>
    <s v="ՏՂԱՄԱՐԴՈՒ ԵՎ ՏՂԱՅԻ  ՀՈՒԴԻՆԵՐ ԲԱՄԲԱԿԵ ՄԱՆՎԱԾՔԻՑ"/>
    <x v="0"/>
    <s v="տղամարդու"/>
    <m/>
    <n v="0.488"/>
    <n v="1"/>
    <n v="0.488"/>
    <s v="LIU.JO"/>
    <s v="China"/>
    <s v="բամբակ"/>
    <x v="1"/>
    <n v="1000324"/>
  </r>
  <r>
    <n v="347"/>
    <n v="40000000769"/>
    <n v="61091000000"/>
    <s v="ՏՂԱՄԱՐԴՈՒ  ՇԱՊԻԿՆԵՐ  ԲԱՄԲԱԿԵ ՄԱՆՎԱԾՔԻՑ"/>
    <x v="8"/>
    <s v="տղամարդու"/>
    <m/>
    <n v="0.212"/>
    <n v="1"/>
    <n v="0.212"/>
    <s v="LIU.JO"/>
    <s v="Tunis"/>
    <s v="բամբակ"/>
    <x v="1"/>
    <n v="1000324"/>
  </r>
  <r>
    <n v="348"/>
    <n v="40000000768"/>
    <n v="61091000000"/>
    <s v="ՏՂԱՄԱՐԴՈՒ  ՇԱՊԻԿՆԵՐ  ԲԱՄԲԱԿԵ ՄԱՆՎԱԾՔԻՑ"/>
    <x v="8"/>
    <s v="տղամարդու"/>
    <m/>
    <n v="0.226"/>
    <n v="1"/>
    <n v="0.226"/>
    <s v="LIU.JO"/>
    <s v="Tunis"/>
    <s v="բամբակ"/>
    <x v="1"/>
    <n v="1000324"/>
  </r>
  <r>
    <n v="349"/>
    <n v="40000000767"/>
    <n v="62012000000"/>
    <s v="ՏՂԱՄԱՐԴՈՒ  ՎԵՐԱՐԿՈՒՆԵՐ ԲՐԴԵ  ՄԱՆՎԱԾՔԻՑ  "/>
    <x v="5"/>
    <s v="տղամարդու"/>
    <m/>
    <n v="1.064"/>
    <n v="1"/>
    <n v="1.064"/>
    <s v="LIU.JO"/>
    <s v="Italy"/>
    <s v="բուրդ"/>
    <x v="1"/>
    <n v="1000324"/>
  </r>
  <r>
    <n v="350"/>
    <n v="40000000766"/>
    <n v="62012000000"/>
    <s v="ՏՂԱՄԱՐԴՈՒ  ՎԵՐԱՐԿՈՒՆԵՐ ԲՐԴԵ  ՄԱՆՎԱԾՔԻՑ  "/>
    <x v="5"/>
    <s v="տղամարդու"/>
    <m/>
    <n v="1.098"/>
    <n v="1"/>
    <n v="1.098"/>
    <s v="LIU.JO"/>
    <s v="Italy"/>
    <s v="բուրդ"/>
    <x v="1"/>
    <n v="1000324"/>
  </r>
  <r>
    <n v="351"/>
    <n v="40000000765"/>
    <n v="61051000000"/>
    <s v="ՏՂԱՄԱՐԴՈՒ ՋԻՆՍԵ ՎԵՐՆԱՇԱՊԻԿՆԵՐ ԲԱՄԲԱԿԵ ՄԱՆՎԱԾՔԻՑ"/>
    <x v="40"/>
    <s v="տղամարդու"/>
    <m/>
    <n v="0.276"/>
    <n v="1"/>
    <n v="0.276"/>
    <s v="LIU.JO"/>
    <s v="Albania"/>
    <s v="բամբակ"/>
    <x v="1"/>
    <n v="1000324"/>
  </r>
  <r>
    <n v="352"/>
    <n v="40000000764"/>
    <n v="61051000000"/>
    <s v="ՏՂԱՄԱՐԴՈՒ ՋԻՆՍԵ ՎԵՐՆԱՇԱՊԻԿՆԵՐ ԲԱՄԲԱԿԵ ՄԱՆՎԱԾՔԻՑ"/>
    <x v="40"/>
    <s v="տղամարդու"/>
    <m/>
    <n v="0.302"/>
    <n v="1"/>
    <n v="0.302"/>
    <s v="LIU.JO"/>
    <s v="Albania"/>
    <s v="բամբակ"/>
    <x v="1"/>
    <n v="1000324"/>
  </r>
  <r>
    <n v="353"/>
    <n v="40000000763"/>
    <n v="61051000000"/>
    <s v="ՏՂԱՄԱՐԴՈՒ ՋԻՆՍԵ ՎԵՐՆԱՇԱՊԻԿՆԵՐ ԲԱՄԲԱԿԵ ՄԱՆՎԱԾՔԻՑ"/>
    <x v="40"/>
    <s v="տղամարդու"/>
    <m/>
    <n v="0.266"/>
    <n v="1"/>
    <n v="0.266"/>
    <s v="LIU.JO"/>
    <s v="Albania"/>
    <s v="բամբակ"/>
    <x v="1"/>
    <n v="1000324"/>
  </r>
  <r>
    <n v="354"/>
    <n v="40000000762"/>
    <n v="61051000000"/>
    <s v="ՏՂԱՄԱՐԴՈՒ ՋԻՆՍԵ ՎԵՐՆԱՇԱՊԻԿՆԵՐ ԲԱՄԲԱԿԵ ՄԱՆՎԱԾՔԻՑ"/>
    <x v="40"/>
    <s v="տղամարդու"/>
    <m/>
    <n v="0.306"/>
    <n v="1"/>
    <n v="0.306"/>
    <s v="LIU.JO"/>
    <s v="Albania"/>
    <s v="բամբակ"/>
    <x v="1"/>
    <n v="1000324"/>
  </r>
  <r>
    <n v="355"/>
    <n v="40000000761"/>
    <n v="61051000000"/>
    <s v="ՏՂԱՄԱՐԴՈՒ ՋԻՆՍԵ ՎԵՐՆԱՇԱՊԻԿՆԵՐ ԲԱՄԲԱԿԵ ՄԱՆՎԱԾՔԻՑ"/>
    <x v="40"/>
    <s v="տղամարդու"/>
    <m/>
    <n v="0.33"/>
    <n v="1"/>
    <n v="0.33"/>
    <s v="LIU.JO"/>
    <s v="Albania"/>
    <s v="բամբակ"/>
    <x v="1"/>
    <n v="1000324"/>
  </r>
  <r>
    <n v="356"/>
    <n v="40000000760"/>
    <n v="62034235000"/>
    <s v="ՏՂԱՄԱՐԴՈՒ  ՏԱԲԱՏ ԲԱՄԲԱԿԵ ՄԱՆՎԱԾՔԻՑ  "/>
    <x v="3"/>
    <s v="տղամարդու"/>
    <m/>
    <n v="0.514"/>
    <n v="1"/>
    <n v="0.514"/>
    <s v="LIU.JO"/>
    <s v="EU"/>
    <s v="թավիշ"/>
    <x v="1"/>
    <n v="1000324"/>
  </r>
  <r>
    <n v="357"/>
    <n v="40000000759"/>
    <n v="61091000000"/>
    <s v="ՏՂԱՄԱՐԴՈՒ ԵՎ ՏՂԱՅԻ  ՇԱՊԻԿՆԵՐ  ԲԱՄԲԱԿԵ ՄԱՆՎԱԾՔԻՑ"/>
    <x v="8"/>
    <s v="տղամարդու"/>
    <m/>
    <n v="0.176"/>
    <n v="1"/>
    <n v="0.176"/>
    <s v="LIU.JO"/>
    <s v="Bangladesh"/>
    <s v="բամբակ"/>
    <x v="1"/>
    <n v="1000324"/>
  </r>
  <r>
    <n v="358"/>
    <n v="40000000758"/>
    <n v="62034231000"/>
    <s v="ՏՂԱՄԱՐԴՈՒ ՋԻՆՍԵ ՏԱԲԱՏՆԵՐ ԲԱՄԲԱԿԵ ՄԱՆՎԱԾՔԻՑ"/>
    <x v="25"/>
    <s v="տղամարդու"/>
    <m/>
    <n v="0.548"/>
    <n v="1"/>
    <n v="0.548"/>
    <s v="LIU.JO"/>
    <s v="Italy"/>
    <s v="բամբակ"/>
    <x v="1"/>
    <n v="1000324"/>
  </r>
  <r>
    <n v="359"/>
    <n v="40000000757"/>
    <n v="62034231000"/>
    <s v="ՏՂԱՄԱՐԴՈՒ ՋԻՆՍԵ ՏԱԲԱՏՆԵՐ ԲԱՄԲԱԿԵ ՄԱՆՎԱԾՔԻՑ"/>
    <x v="25"/>
    <s v="տղամարդու"/>
    <m/>
    <n v="0.59"/>
    <n v="1"/>
    <n v="0.59"/>
    <s v="LIU.JO"/>
    <s v="Italy"/>
    <s v="բամբակ"/>
    <x v="1"/>
    <n v="1000324"/>
  </r>
  <r>
    <n v="360"/>
    <n v="40000000756"/>
    <n v="62034231000"/>
    <s v="ՏՂԱՄԱՐԴՈՒ ՋԻՆՍԵ ՏԱԲԱՏՆԵՐ ԲԱՄԲԱԿԵ ՄԱՆՎԱԾՔԻՑ"/>
    <x v="25"/>
    <s v="տղամարդու"/>
    <m/>
    <n v="0.644"/>
    <n v="1"/>
    <n v="0.644"/>
    <s v="LIU.JO"/>
    <s v="Italy"/>
    <s v="բամբակ"/>
    <x v="1"/>
    <n v="1000324"/>
  </r>
  <r>
    <n v="361"/>
    <n v="40000000755"/>
    <n v="62034231000"/>
    <s v="ՏՂԱՄԱՐԴՈՒ ՋԻՆՍԵ ՏԱԲԱՏՆԵՐ ԲԱՄԲԱԿԵ ՄԱՆՎԱԾՔԻՑ"/>
    <x v="25"/>
    <s v="տղամարդու"/>
    <m/>
    <n v="0.528"/>
    <n v="1"/>
    <n v="0.528"/>
    <s v="LIU.JO"/>
    <s v="Italy"/>
    <s v="բամբակ"/>
    <x v="1"/>
    <n v="1000324"/>
  </r>
  <r>
    <n v="362"/>
    <n v="40000000754"/>
    <n v="62034231000"/>
    <s v="ՏՂԱՄԱՐԴՈՒ ՋԻՆՍԵ ՏԱԲԱՏՆԵՐ ԲԱՄԲԱԿԵ ՄԱՆՎԱԾՔԻՑ"/>
    <x v="25"/>
    <s v="տղամարդու"/>
    <m/>
    <n v="0.506"/>
    <n v="1"/>
    <n v="0.506"/>
    <s v="LIU.JO"/>
    <s v="Italy"/>
    <s v="բամբակ"/>
    <x v="1"/>
    <n v="1000324"/>
  </r>
  <r>
    <n v="363"/>
    <n v="40000000753"/>
    <n v="62034231000"/>
    <s v="ՏՂԱՄԱՐԴՈՒ ՋԻՆՍԵ ՏԱԲԱՏՆԵՐ ԲԱՄԲԱԿԵ ՄԱՆՎԱԾՔԻՑ"/>
    <x v="25"/>
    <s v="տղամարդու"/>
    <m/>
    <n v="0.704"/>
    <n v="1"/>
    <n v="0.704"/>
    <s v="LIU.JO"/>
    <s v="Pakistan"/>
    <s v="բամբակ"/>
    <x v="1"/>
    <n v="1000324"/>
  </r>
  <r>
    <n v="364"/>
    <n v="40000000752"/>
    <n v="62034231000"/>
    <s v="ՏՂԱՄԱՐԴՈՒ ՋԻՆՍԵ ՏԱԲԱՏՆԵՐ ԲԱՄԲԱԿԵ ՄԱՆՎԱԾՔԻՑ"/>
    <x v="25"/>
    <s v="տղամարդու"/>
    <m/>
    <n v="0.5679999999999999"/>
    <n v="1"/>
    <n v="0.5679999999999999"/>
    <s v="LIU.JO"/>
    <s v="Italy"/>
    <s v="բամբակ"/>
    <x v="1"/>
    <n v="1000324"/>
  </r>
  <r>
    <n v="365"/>
    <n v="40000000751"/>
    <n v="62034231000"/>
    <s v="ՏՂԱՄԱՐԴՈՒ ՋԻՆՍԵ ՏԱԲԱՏՆԵՐ ԲԱՄԲԱԿԵ ՄԱՆՎԱԾՔԻՑ"/>
    <x v="25"/>
    <s v="տղամարդու"/>
    <m/>
    <n v="0.618"/>
    <n v="1"/>
    <n v="0.618"/>
    <s v="LIU.JO"/>
    <s v="Italy"/>
    <s v="բամբակ"/>
    <x v="1"/>
    <n v="1000324"/>
  </r>
  <r>
    <n v="366"/>
    <n v="40000000750"/>
    <n v="62034231000"/>
    <s v="ՏՂԱՄԱՐԴՈՒ ՋԻՆՍԵ ՏԱԲԱՏՆԵՐ ԲԱՄԲԱԿԵ ՄԱՆՎԱԾՔԻՑ"/>
    <x v="25"/>
    <s v="տղամարդու"/>
    <m/>
    <n v="0.606"/>
    <n v="1"/>
    <n v="0.606"/>
    <s v="LIU.JO"/>
    <s v="Italy"/>
    <s v="բամբակ"/>
    <x v="1"/>
    <n v="1000324"/>
  </r>
  <r>
    <n v="367"/>
    <n v="40000000749"/>
    <n v="62034231000"/>
    <s v="ՏՂԱՄԱՐԴՈՒ ՋԻՆՍԵ ՏԱԲԱՏՆԵՐ ԲԱՄԲԱԿԵ ՄԱՆՎԱԾՔԻՑ"/>
    <x v="25"/>
    <s v="տղամարդու"/>
    <m/>
    <n v="0.51"/>
    <n v="1"/>
    <n v="0.51"/>
    <s v="LIU.JO"/>
    <s v="Italy"/>
    <s v="բամբակ"/>
    <x v="1"/>
    <n v="1000324"/>
  </r>
  <r>
    <n v="368"/>
    <n v="40000000748"/>
    <n v="61102091000"/>
    <s v="ՏՂԱՄԱՐԴՈՒ ՍՎԻՏՐԵՐ ԲԱՄԲԱԿԵ ՄԱՆՎԱԾՔԻՑ "/>
    <x v="1"/>
    <s v="տղամարդու"/>
    <m/>
    <n v="0.644"/>
    <n v="1"/>
    <n v="0.644"/>
    <s v="LIU.JO"/>
    <s v="China"/>
    <s v="բամբակ"/>
    <x v="1"/>
    <n v="1000324"/>
  </r>
  <r>
    <n v="369"/>
    <n v="40000000747"/>
    <n v="61102091000"/>
    <s v="ՏՂԱՄԱՐԴՈՒ ՍՎԻՏՐԵՐ ԲԱՄԲԱԿԵ ՄԱՆՎԱԾՔԻՑ "/>
    <x v="1"/>
    <s v="տղամարդու"/>
    <m/>
    <n v="0.696"/>
    <n v="1"/>
    <n v="0.696"/>
    <s v="LIU.JO"/>
    <s v="China"/>
    <s v="բամբակ"/>
    <x v="1"/>
    <n v="1000324"/>
  </r>
  <r>
    <n v="370"/>
    <n v="40000000746"/>
    <n v="61102091000"/>
    <s v="ՏՂԱՄԱՐԴՈՒ ՍՎԻՏՐԵՐ ԲԱՄԲԱԿԵ ՄԱՆՎԱԾՔԻՑ "/>
    <x v="1"/>
    <s v="տղամարդու"/>
    <m/>
    <n v="0.656"/>
    <n v="1"/>
    <n v="0.656"/>
    <s v="LIU.JO"/>
    <s v="China"/>
    <s v="բամբակ"/>
    <x v="1"/>
    <n v="1000324"/>
  </r>
  <r>
    <n v="371"/>
    <n v="40000000745"/>
    <n v="61102091000"/>
    <s v="ՏՂԱՄԱՐԴՈՒ ՍՎԻՏՐԵՐ ԲԱՄԲԱԿԵ ՄԱՆՎԱԾՔԻՑ "/>
    <x v="1"/>
    <s v="տղամարդու"/>
    <m/>
    <n v="0.614"/>
    <n v="1"/>
    <n v="0.614"/>
    <s v="LIU.JO"/>
    <s v="China"/>
    <s v="բամբակ"/>
    <x v="1"/>
    <n v="1000324"/>
  </r>
  <r>
    <n v="372"/>
    <n v="40000000744"/>
    <n v="61102091000"/>
    <s v="ՏՂԱՄԱՐԴՈՒ ՍՎԻՏՐԵՐ ԲԱՄԲԱԿԵ ՄԱՆՎԱԾՔԻՑ "/>
    <x v="1"/>
    <s v="տղամարդու"/>
    <m/>
    <n v="0.63"/>
    <n v="1"/>
    <n v="0.63"/>
    <s v="LIU.JO"/>
    <s v="China"/>
    <s v="բամբակ"/>
    <x v="1"/>
    <n v="1000324"/>
  </r>
  <r>
    <n v="373"/>
    <n v="40000000743"/>
    <n v="61103091000"/>
    <s v="ՏՂԱՄԱՐԴՈՒ  ՍՎԻՏՐԵՐ ՔԻՄԻԱԿԱՆ ԹԵԼԵՐԻՑ"/>
    <x v="1"/>
    <s v="տղամարդու"/>
    <m/>
    <n v="0.42"/>
    <n v="1"/>
    <n v="0.42"/>
    <s v="LIU.JO"/>
    <s v="Italy"/>
    <s v="ակրիլ/բուրդ"/>
    <x v="1"/>
    <n v="1000324"/>
  </r>
  <r>
    <n v="374"/>
    <n v="40000000742"/>
    <n v="61103091000"/>
    <s v="ՏՂԱՄԱՐԴՈՒ  ՍՎԻՏՐԵՐ ՔԻՄԻԱԿԱՆ ԹԵԼԵՐԻՑ"/>
    <x v="1"/>
    <s v="տղամարդու"/>
    <m/>
    <n v="0.51"/>
    <n v="1"/>
    <n v="0.51"/>
    <s v="LIU.JO"/>
    <s v="Italy"/>
    <s v="ակրիլ/բուրդ"/>
    <x v="1"/>
    <n v="1000324"/>
  </r>
  <r>
    <n v="375"/>
    <n v="40000000741"/>
    <n v="61103091000"/>
    <s v="ՏՂԱՄԱՐԴՈՒ  ՍՎԻՏՐԵՐ ՔԻՄԻԱԿԱՆ ԹԵԼԵՐԻՑ"/>
    <x v="1"/>
    <s v="տղամարդու"/>
    <m/>
    <n v="0.424"/>
    <n v="1"/>
    <n v="0.424"/>
    <s v="LIU.JO"/>
    <s v="Italy"/>
    <s v="ակրիլ/բուրդ"/>
    <x v="1"/>
    <n v="1000324"/>
  </r>
  <r>
    <n v="376"/>
    <n v="40000000740"/>
    <n v="61103091000"/>
    <s v="ՏՂԱՄԱՐԴՈՒ  ՍՎԻՏՐԵՐ ՔԻՄԻԱԿԱՆ ԹԵԼԵՐԻՑ"/>
    <x v="1"/>
    <s v="տղամարդու"/>
    <m/>
    <n v="0.46"/>
    <n v="1"/>
    <n v="0.46"/>
    <s v="LIU.JO"/>
    <s v="Italy"/>
    <s v="ակրիլ/բուրդ"/>
    <x v="1"/>
    <n v="1000324"/>
  </r>
  <r>
    <n v="377"/>
    <n v="40000000739"/>
    <n v="61103091000"/>
    <s v="ՏՂԱՄԱՐԴՈՒ  ՍՎԻՏՐԵՐ ՔԻՄԻԱԿԱՆ ԹԵԼԵՐԻՑ"/>
    <x v="1"/>
    <s v="տղամարդու"/>
    <m/>
    <n v="0.458"/>
    <n v="1"/>
    <n v="0.458"/>
    <s v="LIU.JO"/>
    <s v="Italy"/>
    <s v="ակրիլ/բուրդ"/>
    <x v="1"/>
    <n v="1000324"/>
  </r>
  <r>
    <n v="378"/>
    <n v="40000000738"/>
    <n v="61101130000"/>
    <s v="ՏՂԱՄԱՐԴՈՒ  ՍՎԻՏԵՐ-ՎՈԴՈԼԱԶԿԱՆԵՐ ԲՐԴԵ ՄԱՆՎԱԾՔԻՑ"/>
    <x v="35"/>
    <s v="տղամարդու"/>
    <m/>
    <n v="0.292"/>
    <n v="1"/>
    <n v="0.292"/>
    <s v="LIU.JO"/>
    <s v="Tunis"/>
    <s v="բուրդ"/>
    <x v="1"/>
    <n v="1000324"/>
  </r>
  <r>
    <n v="379"/>
    <n v="40000000737"/>
    <n v="61101130000"/>
    <s v="ՏՂԱՄԱՐԴՈՒ  ՍՎԻՏԵՐ-ՎՈԴՈԼԱԶԿԱՆԵՐ ԲՐԴԵ ՄԱՆՎԱԾՔԻՑ"/>
    <x v="35"/>
    <s v="տղամարդու"/>
    <m/>
    <n v="0.292"/>
    <n v="1"/>
    <n v="0.292"/>
    <s v="LIU.JO"/>
    <s v="Tunis"/>
    <s v="բուրդ"/>
    <x v="1"/>
    <n v="1000324"/>
  </r>
  <r>
    <n v="380"/>
    <n v="40000000736"/>
    <n v="61101130000"/>
    <s v="ՏՂԱՄԱՐԴՈՒ  ՍՎԻՏԵՐ-ՎՈԴՈԼԱԶԿԱՆԵՐ ԲՐԴԵ ՄԱՆՎԱԾՔԻՑ"/>
    <x v="35"/>
    <s v="տղամարդու"/>
    <m/>
    <n v="0.282"/>
    <n v="1"/>
    <n v="0.282"/>
    <s v="LIU.JO"/>
    <s v="Tunis"/>
    <s v="բուրդ"/>
    <x v="1"/>
    <n v="1000324"/>
  </r>
  <r>
    <n v="381"/>
    <n v="40000000735"/>
    <n v="62034231000"/>
    <s v="ՏՂԱՄԱՐԴՈՒ ՋԻՆՍԵ ՏԱԲԱՏՆԵՐ ԲԱՄԲԱԿԵ ՄԱՆՎԱԾՔԻՑ"/>
    <x v="25"/>
    <s v="տղամարդու"/>
    <m/>
    <n v="0.636"/>
    <n v="1"/>
    <n v="0.636"/>
    <s v="LIU.JO"/>
    <s v="Italy"/>
    <s v="բամբակ"/>
    <x v="1"/>
    <n v="1000324"/>
  </r>
  <r>
    <n v="382"/>
    <n v="40000000734"/>
    <n v="62034231000"/>
    <s v="ՏՂԱՄԱՐԴՈՒ ՋԻՆՍԵ ՏԱԲԱՏՆԵՐ ԲԱՄԲԱԿԵ ՄԱՆՎԱԾՔԻՑ"/>
    <x v="25"/>
    <s v="տղամարդու"/>
    <m/>
    <n v="0.638"/>
    <n v="1"/>
    <n v="0.638"/>
    <s v="LIU.JO"/>
    <s v="Italy"/>
    <s v="բամբակ"/>
    <x v="1"/>
    <n v="1000324"/>
  </r>
  <r>
    <n v="383"/>
    <n v="40000000733"/>
    <n v="62034231000"/>
    <s v="ՏՂԱՄԱՐԴՈՒ ՋԻՆՍԵ ՏԱԲԱՏՆԵՐ ԲԱՄԲԱԿԵ ՄԱՆՎԱԾՔԻՑ"/>
    <x v="25"/>
    <s v="տղամարդու"/>
    <m/>
    <n v="0.678"/>
    <n v="1"/>
    <n v="0.678"/>
    <s v="LIU.JO"/>
    <s v="Italy"/>
    <s v="բամբակ"/>
    <x v="1"/>
    <n v="1000324"/>
  </r>
  <r>
    <n v="384"/>
    <n v="40000000732"/>
    <n v="62034231000"/>
    <s v="ՏՂԱՄԱՐԴՈՒ ՋԻՆՍԵ ՏԱԲԱՏՆԵՐ ԲԱՄԲԱԿԵ ՄԱՆՎԱԾՔԻՑ"/>
    <x v="25"/>
    <s v="տղամարդու"/>
    <m/>
    <n v="0.652"/>
    <n v="1"/>
    <n v="0.652"/>
    <s v="LIU.JO"/>
    <s v="Italy"/>
    <s v="բամբակ"/>
    <x v="1"/>
    <n v="1000324"/>
  </r>
  <r>
    <n v="385"/>
    <n v="40000000731"/>
    <n v="61102091000"/>
    <s v="ՏՂԱՄԱՐԴՈՒ ՍՎԻՏՐԵՐ ԲԱՄԲԱԿԵ ՄԱՆՎԱԾՔԻՑ "/>
    <x v="1"/>
    <s v="տղամարդու"/>
    <m/>
    <n v="0.664"/>
    <n v="1"/>
    <n v="0.664"/>
    <s v="LIU.JO"/>
    <s v="China"/>
    <s v="բամբակ"/>
    <x v="1"/>
    <n v="1000324"/>
  </r>
  <r>
    <n v="386"/>
    <n v="40000000730"/>
    <n v="61102091000"/>
    <s v="ՏՂԱՄԱՐԴՈՒ ՍՎԻՏՐԵՐ ԲԱՄԲԱԿԵ ՄԱՆՎԱԾՔԻՑ "/>
    <x v="1"/>
    <s v="տղամարդու"/>
    <m/>
    <n v="0.59"/>
    <n v="1"/>
    <n v="0.59"/>
    <s v="LIU.JO"/>
    <s v="China"/>
    <s v="բամբակ"/>
    <x v="1"/>
    <n v="1000324"/>
  </r>
  <r>
    <n v="387"/>
    <n v="40000000729"/>
    <n v="61102091000"/>
    <s v="ՏՂԱՄԱՐԴՈՒ ՍՎԻՏՐԵՐ ԲԱՄԲԱԿԵ ՄԱՆՎԱԾՔԻՑ "/>
    <x v="1"/>
    <s v="տղամարդու"/>
    <m/>
    <n v="0.624"/>
    <n v="1"/>
    <n v="0.624"/>
    <s v="LIU.JO"/>
    <s v="China"/>
    <s v="բամբակ"/>
    <x v="1"/>
    <n v="1000324"/>
  </r>
  <r>
    <n v="388"/>
    <n v="40000000728"/>
    <n v="61102091000"/>
    <s v="ՏՂԱՄԱՐԴՈՒ ՍՎԻՏՐԵՐ ԲԱՄԲԱԿԵ ՄԱՆՎԱԾՔԻՑ "/>
    <x v="1"/>
    <s v="տղամարդու"/>
    <m/>
    <n v="0.644"/>
    <n v="1"/>
    <n v="0.644"/>
    <s v="LIU.JO"/>
    <s v="China"/>
    <s v="բամբակ"/>
    <x v="1"/>
    <n v="1000324"/>
  </r>
  <r>
    <n v="389"/>
    <n v="40000000727"/>
    <n v="61102091000"/>
    <s v="ՏՂԱՄԱՐԴՈՒ ՍՎԻՏՐԵՐ ԲԱՄԲԱԿԵ ՄԱՆՎԱԾՔԻՑ "/>
    <x v="1"/>
    <s v="տղամարդու"/>
    <m/>
    <n v="0.654"/>
    <n v="1"/>
    <n v="0.654"/>
    <s v="LIU.JO"/>
    <s v="China"/>
    <s v="բամբակ"/>
    <x v="1"/>
    <n v="1000324"/>
  </r>
  <r>
    <n v="390"/>
    <n v="40000000726"/>
    <n v="61102091000"/>
    <s v="ՏՂԱՄԱՐԴՈՒ  ՍՎԻՏԵՐ-ՎՈԴՈԼԱԶԿԱՆԵՐ ԲԱՄԲԱԿԵ ՄԱՆՎԱԾՔԻՑ"/>
    <x v="35"/>
    <s v="տղամարդու"/>
    <m/>
    <n v="0.58"/>
    <n v="1"/>
    <n v="0.58"/>
    <s v="LIU.JO"/>
    <s v="China"/>
    <s v="բամբակ"/>
    <x v="1"/>
    <n v="1000324"/>
  </r>
  <r>
    <n v="391"/>
    <n v="40000000725"/>
    <n v="61102091000"/>
    <s v="ՏՂԱՄԱՐԴՈՒ  ՍՎԻՏԵՐ-ՎՈԴՈԼԱԶԿԱՆԵՐ ԲԱՄԲԱԿԵ ՄԱՆՎԱԾՔԻՑ"/>
    <x v="35"/>
    <s v="տղամարդու"/>
    <m/>
    <n v="0.542"/>
    <n v="1"/>
    <n v="0.542"/>
    <s v="LIU.JO"/>
    <s v="China"/>
    <s v="բամբակ"/>
    <x v="1"/>
    <n v="1000324"/>
  </r>
  <r>
    <n v="392"/>
    <n v="40000000724"/>
    <n v="61102091000"/>
    <s v="ՏՂԱՄԱՐԴՈՒ  ՍՎԻՏԵՐ-ՎՈԴՈԼԱԶԿԱՆԵՐ ԲԱՄԲԱԿԵ ՄԱՆՎԱԾՔԻՑ"/>
    <x v="35"/>
    <s v="տղամարդու"/>
    <m/>
    <n v="0.626"/>
    <n v="1"/>
    <n v="0.626"/>
    <s v="LIU.JO"/>
    <s v="China"/>
    <s v="բամբակ"/>
    <x v="1"/>
    <n v="1000324"/>
  </r>
  <r>
    <n v="393"/>
    <n v="40000000723"/>
    <n v="61102091000"/>
    <s v="ՏՂԱՄԱՐԴՈՒ  ՍՎԻՏԵՐ-ՎՈԴՈԼԱԶԿԱՆԵՐ ԲԱՄԲԱԿԵ ՄԱՆՎԱԾՔԻՑ"/>
    <x v="35"/>
    <s v="տղամարդու"/>
    <m/>
    <n v="0.604"/>
    <n v="1"/>
    <n v="0.604"/>
    <s v="LIU.JO"/>
    <s v="China"/>
    <s v="բամբակ"/>
    <x v="1"/>
    <n v="1000324"/>
  </r>
  <r>
    <n v="394"/>
    <n v="40000000722"/>
    <n v="62023000000"/>
    <s v="ԿԱՆԱՑԻ  ԲԱՃԿՈՆՆԵՐ ԲԱՄԲԱԿԵ ՄԱՆՎԱԾՔԻՑ "/>
    <x v="12"/>
    <s v="կին"/>
    <m/>
    <n v="1.028"/>
    <n v="1"/>
    <n v="1.028"/>
    <s v="LIU.JO"/>
    <s v="China"/>
    <s v="բամբակ"/>
    <x v="1"/>
    <n v="1000324"/>
  </r>
  <r>
    <n v="395"/>
    <n v="40000000721"/>
    <n v="62023000000"/>
    <s v="ԿԱՆԱՑԻ  ԲԱՃԿՈՆՆԵՐ ԲԱՄԲԱԿԵ ՄԱՆՎԱԾՔԻՑ "/>
    <x v="12"/>
    <s v="կին"/>
    <m/>
    <n v="1.182"/>
    <n v="1"/>
    <n v="1.182"/>
    <s v="LIU.JO"/>
    <s v="China"/>
    <s v="բամբակ"/>
    <x v="1"/>
    <n v="1000324"/>
  </r>
  <r>
    <n v="396"/>
    <n v="40000000720"/>
    <n v="62014000000"/>
    <s v="ՏՂԱՄԱՐԴՈՒ ԲԱՃԿՈՆՆԵՐ ՔԻՄԻԱԿԱՆ ԹԵԼԵՐԻՑ   "/>
    <x v="12"/>
    <s v="տղամարդու"/>
    <m/>
    <n v="0.7"/>
    <n v="1"/>
    <n v="0.7"/>
    <s v="LIU.JO"/>
    <s v="China"/>
    <s v="պոլիեսթեր"/>
    <x v="1"/>
    <n v="1000324"/>
  </r>
  <r>
    <n v="397"/>
    <n v="40000000719"/>
    <n v="62014000000"/>
    <s v="ՏՂԱՄԱՐԴՈՒ ԲԱՃԿՈՆՆԵՐ ՔԻՄԻԱԿԱՆ ԹԵԼԵՐԻՑ   "/>
    <x v="12"/>
    <s v="տղամարդու"/>
    <m/>
    <n v="0.75"/>
    <n v="1"/>
    <n v="0.75"/>
    <s v="LIU.JO"/>
    <s v="China"/>
    <s v="պոլիեսթեր"/>
    <x v="1"/>
    <n v="1000324"/>
  </r>
  <r>
    <n v="398"/>
    <n v="40000000718"/>
    <n v="62014000000"/>
    <s v="ՏՂԱՄԱՐԴՈՒ ԲԱՃԿՈՆՆԵՐ ՔԻՄԻԱԿԱՆ ԹԵԼԵՐԻՑ   "/>
    <x v="12"/>
    <s v="տղամարդու"/>
    <m/>
    <n v="0.984"/>
    <n v="1"/>
    <n v="0.984"/>
    <s v="LIU.JO"/>
    <s v="China"/>
    <s v="պոլիեսթեր"/>
    <x v="1"/>
    <n v="1000324"/>
  </r>
  <r>
    <n v="399"/>
    <n v="40000000717"/>
    <n v="62014000000"/>
    <s v="ՏՂԱՄԱՐԴՈՒ ԲԱՃԿՈՆՆԵՐ ՔԻՄԻԱԿԱՆ ԹԵԼԵՐԻՑ   "/>
    <x v="12"/>
    <s v="տղամարդու"/>
    <m/>
    <n v="1.082"/>
    <n v="1"/>
    <n v="1.082"/>
    <s v="LIU.JO"/>
    <s v="China"/>
    <s v="պոլիեսթեր"/>
    <x v="1"/>
    <n v="1000324"/>
  </r>
  <r>
    <n v="400"/>
    <n v="40000000716"/>
    <n v="62014000000"/>
    <s v="ՏՂԱՄԱՐԴՈՒ ԲԱՃԿՈՆՆԵՐ ՔԻՄԻԱԿԱՆ ԹԵԼԵՐԻՑ   "/>
    <x v="12"/>
    <s v="տղամարդու"/>
    <m/>
    <n v="1.028"/>
    <n v="1"/>
    <n v="1.028"/>
    <s v="LIU.JO"/>
    <s v="China"/>
    <s v="պոլիեսթեր"/>
    <x v="1"/>
    <n v="1000324"/>
  </r>
  <r>
    <n v="401"/>
    <n v="40000000715"/>
    <n v="62014000000"/>
    <s v="ՏՂԱՄԱՐԴՈՒ ԲԱՃԿՈՆՆԵՐ ՔԻՄԻԱԿԱՆ ԹԵԼԵՐԻՑ   "/>
    <x v="12"/>
    <s v="տղամարդու"/>
    <m/>
    <n v="1.048"/>
    <n v="1"/>
    <n v="1.048"/>
    <s v="LIU.JO"/>
    <s v="China"/>
    <s v="պոլիեսթեր"/>
    <x v="1"/>
    <n v="1000324"/>
  </r>
  <r>
    <n v="402"/>
    <n v="40000000714"/>
    <n v="62014000000"/>
    <s v="ՏՂԱՄԱՐԴՈՒ ԲԱՃԿՈՆՆԵՐ ՔԻՄԻԱԿԱՆ ԹԵԼԵՐԻՑ   "/>
    <x v="12"/>
    <s v="տղամարդու"/>
    <m/>
    <n v="0.784"/>
    <n v="1"/>
    <n v="0.784"/>
    <s v="LIU.JO"/>
    <s v="China"/>
    <s v="պոլիեսթեր"/>
    <x v="1"/>
    <n v="1000324"/>
  </r>
  <r>
    <n v="403"/>
    <n v="40000000713"/>
    <n v="62023000000"/>
    <s v="ԿԱՆԱՑԻ  ԲԱՃԿՈՆՆԵՐ ԲԱՄԲԱԿԵ ՄԱՆՎԱԾՔԻՑ "/>
    <x v="12"/>
    <s v="կին"/>
    <m/>
    <n v="1.244"/>
    <n v="1"/>
    <n v="1.244"/>
    <s v="LIU.JO"/>
    <s v="China"/>
    <s v="բամբակ"/>
    <x v="1"/>
    <n v="1000324"/>
  </r>
  <r>
    <n v="404"/>
    <n v="40000000712"/>
    <n v="61101130000"/>
    <s v="ՏՂԱՄԱՐԴՈՒ  ՍՎԻՏԵՐ-ՎՈԴՈԼԱԶԿԱՆԵՐ ԲՐԴԵ ՄԱՆՎԱԾՔԻՑ"/>
    <x v="35"/>
    <s v="տղամարդու"/>
    <m/>
    <n v="0.424"/>
    <n v="1"/>
    <n v="0.424"/>
    <s v="LIU.JO"/>
    <s v="Tunis"/>
    <s v="բուրդ/վիսկոզ"/>
    <x v="1"/>
    <n v="1000324"/>
  </r>
  <r>
    <n v="405"/>
    <n v="40000000711"/>
    <n v="61101130000"/>
    <s v="ՏՂԱՄԱՐԴՈՒ  ՍՎԻՏԵՐ-ՎՈԴՈԼԱԶԿԱՆԵՐ ԲՐԴԵ ՄԱՆՎԱԾՔԻՑ"/>
    <x v="35"/>
    <s v="տղամարդու"/>
    <m/>
    <n v="0.418"/>
    <n v="1"/>
    <n v="0.418"/>
    <s v="LIU.JO"/>
    <s v="Tunis"/>
    <s v="բուրդ/վիսկոզ"/>
    <x v="1"/>
    <n v="1000324"/>
  </r>
  <r>
    <n v="406"/>
    <n v="40000000710"/>
    <n v="61101130000"/>
    <s v="ՏՂԱՄԱՐԴՈՒ  ՍՎԻՏԵՐ-ՎՈԴՈԼԱԶԿԱՆԵՐ ԲՐԴԵ ՄԱՆՎԱԾՔԻՑ"/>
    <x v="35"/>
    <s v="տղամարդու"/>
    <m/>
    <n v="0.388"/>
    <n v="1"/>
    <n v="0.388"/>
    <s v="LIU.JO"/>
    <s v="Tunis"/>
    <s v="բուրդ/վիսկոզ"/>
    <x v="1"/>
    <n v="1000324"/>
  </r>
  <r>
    <n v="407"/>
    <n v="40000000709"/>
    <n v="61101130000"/>
    <s v="ՏՂԱՄԱՐԴՈՒ  ՍՎԻՏԵՐ-ՎՈԴՈԼԱԶԿԱՆԵՐ ԲՐԴԵ ՄԱՆՎԱԾՔԻՑ"/>
    <x v="35"/>
    <s v="տղամարդու"/>
    <m/>
    <n v="0.412"/>
    <n v="1"/>
    <n v="0.412"/>
    <s v="LIU.JO"/>
    <s v="Tunis"/>
    <s v="բուրդ/վիսկոզ"/>
    <x v="1"/>
    <n v="1000324"/>
  </r>
  <r>
    <n v="408"/>
    <n v="40000000708"/>
    <n v="61109090000"/>
    <s v="ՏՂԱՄԱՐԴՈՒ  ՍՎԻՏՐԵՐ ԱՅԼ ՄԱՆԱԾԱԳՈՐԾԱԿԱՆ ՆՅՈՒԹԵՐԻՑ "/>
    <x v="1"/>
    <s v="տղամարդու"/>
    <m/>
    <n v="0.638"/>
    <n v="1"/>
    <n v="0.638"/>
    <s v="LIU.JO"/>
    <s v="Italy"/>
    <s v="վիսկոզ"/>
    <x v="1"/>
    <n v="1000324"/>
  </r>
  <r>
    <n v="409"/>
    <n v="40000000707"/>
    <n v="61109090000"/>
    <s v="ՏՂԱՄԱՐԴՈՒ  ՍՎԻՏՐԵՐ ԱՅԼ ՄԱՆԱԾԱԳՈՐԾԱԿԱՆ ՆՅՈՒԹԵՐԻՑ "/>
    <x v="1"/>
    <s v="տղամարդու"/>
    <m/>
    <n v="0.636"/>
    <n v="1"/>
    <n v="0.636"/>
    <s v="LIU.JO"/>
    <s v="Italy"/>
    <s v="վիսկոզ"/>
    <x v="1"/>
    <n v="1000324"/>
  </r>
  <r>
    <n v="410"/>
    <n v="40000000706"/>
    <n v="61109090000"/>
    <s v="ՏՂԱՄԱՐԴՈՒ  ՍՎԻՏՐԵՐ ԱՅԼ ՄԱՆԱԾԱԳՈՐԾԱԿԱՆ ՆՅՈՒԹԵՐԻՑ "/>
    <x v="1"/>
    <s v="տղամարդու"/>
    <m/>
    <n v="0.66"/>
    <n v="1"/>
    <n v="0.66"/>
    <s v="LIU.JO"/>
    <s v="Italy"/>
    <s v="վիսկոզ"/>
    <x v="1"/>
    <n v="1000324"/>
  </r>
  <r>
    <n v="411"/>
    <n v="40000000705"/>
    <n v="61109090000"/>
    <s v="ՏՂԱՄԱՐԴՈՒ  ՍՎԻՏՐԵՐ ԱՅԼ ՄԱՆԱԾԱԳՈՐԾԱԿԱՆ ՆՅՈՒԹԵՐԻՑ "/>
    <x v="1"/>
    <s v="տղամարդու"/>
    <m/>
    <n v="0.708"/>
    <n v="1"/>
    <n v="0.708"/>
    <s v="LIU.JO"/>
    <s v="Italy"/>
    <s v="վիսկոզ"/>
    <x v="1"/>
    <n v="1000324"/>
  </r>
  <r>
    <n v="412"/>
    <n v="40000000704"/>
    <n v="61109090000"/>
    <s v="ՏՂԱՄԱՐԴՈՒ  ՍՎԻՏՐԵՐ ԱՅԼ ՄԱՆԱԾԱԳՈՐԾԱԿԱՆ ՆՅՈՒԹԵՐԻՑ "/>
    <x v="1"/>
    <s v="տղամարդու"/>
    <m/>
    <n v="0.792"/>
    <n v="1"/>
    <n v="0.792"/>
    <s v="LIU.JO"/>
    <s v="Italy"/>
    <s v="վիսկոզ"/>
    <x v="1"/>
    <n v="1000324"/>
  </r>
  <r>
    <n v="413"/>
    <n v="40000000703"/>
    <n v="61102091000"/>
    <s v="ՏՂԱՄԱՐԴՈՒ  ՍՎԻՏԵՐ-ՎՈԴՈԼԱԶԿԱ ԲԱՄԲԱԿԵ ՄԱՆՎԱԾՔԻՑ"/>
    <x v="35"/>
    <s v="տղամարդու"/>
    <m/>
    <n v="0.398"/>
    <n v="1"/>
    <n v="0.398"/>
    <s v="LIU.JO"/>
    <s v="Italy"/>
    <s v="բամբակ"/>
    <x v="1"/>
    <n v="1000324"/>
  </r>
  <r>
    <n v="414"/>
    <n v="40000000702"/>
    <n v="61101130000"/>
    <s v="ՏՂԱՄԱՐԴՈՒ  ՍՎԻՏՐԵՐ ԲՐԴԵ ՄԱՆՎԱԾՔԻՑ "/>
    <x v="1"/>
    <s v="տղամարդու"/>
    <m/>
    <n v="0.202"/>
    <n v="1"/>
    <n v="0.202"/>
    <s v="LIU.JO"/>
    <s v="Italy"/>
    <s v="բուրդ"/>
    <x v="1"/>
    <n v="1000324"/>
  </r>
  <r>
    <n v="415"/>
    <n v="40000000701"/>
    <n v="61101130000"/>
    <s v="ՏՂԱՄԱՐԴՈՒ  ՍՎԻՏՐԵՐ ԲՐԴԵ ՄԱՆՎԱԾՔԻՑ "/>
    <x v="1"/>
    <s v="տղամարդու"/>
    <m/>
    <n v="0.204"/>
    <n v="1"/>
    <n v="0.204"/>
    <s v="LIU.JO"/>
    <s v="Italy"/>
    <s v="բուրդ"/>
    <x v="1"/>
    <n v="1000324"/>
  </r>
  <r>
    <n v="416"/>
    <n v="40000000700"/>
    <n v="61102091000"/>
    <s v="ՏՂԱՄԱՐԴՈՒ ՍՎԻՏՐԵՐ ԲԱՄԲԱԿԵ ՄԱՆՎԱԾՔԻՑ "/>
    <x v="1"/>
    <s v="տղամարդու"/>
    <m/>
    <n v="0.338"/>
    <n v="1"/>
    <n v="0.338"/>
    <s v="LIU.JO"/>
    <s v="China"/>
    <s v="բամբակ"/>
    <x v="1"/>
    <n v="1000324"/>
  </r>
  <r>
    <n v="417"/>
    <n v="40000000699"/>
    <n v="61101130000"/>
    <s v="ՏՂԱՄԱՐԴՈՒ  ՍՎԻՏԵՐ-ՎՈԴՈԼԱԶԿԱ ԲՐԴԵ ՄԱՆՎԱԾՔԻՑ"/>
    <x v="35"/>
    <s v="տղամարդու"/>
    <m/>
    <n v="0.418"/>
    <n v="1"/>
    <n v="0.418"/>
    <s v="LIU.JO"/>
    <s v="Italy"/>
    <s v="բուրդ"/>
    <x v="1"/>
    <n v="1000324"/>
  </r>
  <r>
    <n v="418"/>
    <n v="40000000698"/>
    <n v="61101130000"/>
    <s v="ՏՂԱՄԱՐԴՈՒ  ՍՎԻՏՐԵՐ ԲՐԴԵ ՄԱՆՎԱԾՔԻՑ "/>
    <x v="1"/>
    <s v="տղամարդու"/>
    <m/>
    <n v="0.348"/>
    <n v="1"/>
    <n v="0.348"/>
    <s v="LIU.JO"/>
    <s v="Italy"/>
    <s v="բուրդ"/>
    <x v="1"/>
    <n v="1000324"/>
  </r>
  <r>
    <n v="419"/>
    <n v="40000000697"/>
    <n v="61101130000"/>
    <s v="ՏՂԱՄԱՐԴՈՒ  ՍՎԻՏՐԵՐ ԲՐԴԵ ՄԱՆՎԱԾՔԻՑ "/>
    <x v="1"/>
    <s v="տղամարդու"/>
    <m/>
    <n v="0.416"/>
    <n v="1"/>
    <n v="0.416"/>
    <s v="LIU.JO"/>
    <s v="Italy"/>
    <s v="բուրդ"/>
    <x v="1"/>
    <n v="1000324"/>
  </r>
  <r>
    <n v="420"/>
    <n v="40000000696"/>
    <n v="61101130000"/>
    <s v="ՏՂԱՄԱՐԴՈՒ  ՍՎԻՏՐԵՐ ԲՐԴԵ ՄԱՆՎԱԾՔԻՑ "/>
    <x v="1"/>
    <s v="տղամարդու"/>
    <m/>
    <n v="0.39"/>
    <n v="1"/>
    <n v="0.39"/>
    <s v="LIU.JO"/>
    <s v="Italy"/>
    <s v="բուրդ"/>
    <x v="1"/>
    <n v="1000324"/>
  </r>
  <r>
    <n v="421"/>
    <n v="40000000695"/>
    <n v="61101130000"/>
    <s v="ՏՂԱՄԱՐԴՈՒ  ՍՎԻՏՐԵՐ ԲՐԴԵ ՄԱՆՎԱԾՔԻՑ "/>
    <x v="1"/>
    <s v="տղամարդու"/>
    <m/>
    <n v="0.374"/>
    <n v="1"/>
    <n v="0.374"/>
    <s v="LIU.JO"/>
    <s v="Italy"/>
    <s v="բուրդ"/>
    <x v="1"/>
    <n v="1000324"/>
  </r>
  <r>
    <n v="422"/>
    <n v="40000000694"/>
    <n v="62034231000"/>
    <s v="ՏՂԱՄԱՐԴՈՒ ՋԻՆՍԵ ՏԱԲԱՏՆԵՐ ԲԱՄԲԱԿԵ ՄԱՆՎԱԾՔԻՑ"/>
    <x v="25"/>
    <s v="տղամարդու"/>
    <m/>
    <n v="0.616"/>
    <n v="1"/>
    <n v="0.616"/>
    <s v="LIU.JO"/>
    <s v="Pakistan"/>
    <s v="բամբակ"/>
    <x v="1"/>
    <n v="1000324"/>
  </r>
  <r>
    <n v="423"/>
    <n v="40000000693"/>
    <n v="62034231000"/>
    <s v="ՏՂԱՄԱՐԴՈՒ ՋԻՆՍԵ ՏԱԲԱՏՆԵՐ ԲԱՄԲԱԿԵ ՄԱՆՎԱԾՔԻՑ"/>
    <x v="25"/>
    <s v="տղամարդու"/>
    <m/>
    <n v="0.744"/>
    <n v="1"/>
    <n v="0.744"/>
    <s v="LIU.JO"/>
    <s v="Pakistan"/>
    <s v="բամբակ"/>
    <x v="1"/>
    <n v="1000324"/>
  </r>
  <r>
    <n v="424"/>
    <n v="40000000692"/>
    <n v="62034231000"/>
    <s v="ՏՂԱՄԱՐԴՈՒ ՋԻՆՍԵ ՏԱԲԱՏՆԵՐ ԲԱՄԲԱԿԵ ՄԱՆՎԱԾՔԻՑ"/>
    <x v="25"/>
    <s v="տղամարդու"/>
    <m/>
    <n v="0.75"/>
    <n v="1"/>
    <n v="0.75"/>
    <s v="LIU.JO"/>
    <s v="Pakistan"/>
    <s v="բամբակ"/>
    <x v="1"/>
    <n v="1000324"/>
  </r>
  <r>
    <n v="425"/>
    <n v="40000000691"/>
    <n v="62034231000"/>
    <s v="ՏՂԱՄԱՐԴՈՒ ՋԻՆՍԵ ՏԱԲԱՏՆԵՐ ԲԱՄԲԱԿԵ ՄԱՆՎԱԾՔԻՑ"/>
    <x v="25"/>
    <s v="տղամարդու"/>
    <m/>
    <n v="0.604"/>
    <n v="1"/>
    <n v="0.604"/>
    <s v="LIU.JO"/>
    <s v="Pakistan"/>
    <s v="բամբակ"/>
    <x v="1"/>
    <n v="1000324"/>
  </r>
  <r>
    <n v="426"/>
    <n v="40000000690"/>
    <n v="62034231000"/>
    <s v="ՏՂԱՄԱՐԴՈՒ ՋԻՆՍԵ ՏԱԲԱՏՆԵՐ ԲԱՄԲԱԿԵ ՄԱՆՎԱԾՔԻՑ"/>
    <x v="25"/>
    <s v="տղամարդու"/>
    <m/>
    <n v="0.52"/>
    <n v="1"/>
    <n v="0.52"/>
    <s v="LIU.JO"/>
    <s v="Italy"/>
    <s v="բամբակ"/>
    <x v="1"/>
    <n v="1000324"/>
  </r>
  <r>
    <n v="427"/>
    <n v="40000000689"/>
    <n v="62034231000"/>
    <s v="ՏՂԱՄԱՐԴՈՒ ՋԻՆՍԵ ՏԱԲԱՏՆԵՐ ԲԱՄԲԱԿԵ ՄԱՆՎԱԾՔԻՑ"/>
    <x v="25"/>
    <s v="տղամարդու"/>
    <m/>
    <n v="0.514"/>
    <n v="1"/>
    <n v="0.514"/>
    <s v="LIU.JO"/>
    <s v="Italy"/>
    <s v="բամբակ"/>
    <x v="1"/>
    <n v="1000324"/>
  </r>
  <r>
    <n v="428"/>
    <n v="40000000688"/>
    <n v="62034231000"/>
    <s v="ՏՂԱՄԱՐԴՈՒ ՋԻՆՍԵ ՏԱԲԱՏՆԵՐ ԲԱՄԲԱԿԵ ՄԱՆՎԱԾՔԻՑ"/>
    <x v="25"/>
    <s v="տղամարդու"/>
    <m/>
    <n v="0.546"/>
    <n v="1"/>
    <n v="0.546"/>
    <s v="LIU.JO"/>
    <s v="Italy"/>
    <s v="բամբակ"/>
    <x v="1"/>
    <n v="1000324"/>
  </r>
  <r>
    <n v="429"/>
    <n v="40000000687"/>
    <n v="62034231000"/>
    <s v="ՏՂԱՄԱՐԴՈՒ ՋԻՆՍԵ ՏԱԲԱՏՆԵՐ ԲԱՄԲԱԿԵ ՄԱՆՎԱԾՔԻՑ"/>
    <x v="25"/>
    <s v="տղամարդու"/>
    <m/>
    <n v="0.55"/>
    <n v="1"/>
    <n v="0.55"/>
    <s v="LIU.JO"/>
    <s v="Pakistan"/>
    <s v="բամբակ"/>
    <x v="1"/>
    <n v="1000324"/>
  </r>
  <r>
    <n v="430"/>
    <n v="40000000686"/>
    <n v="62034231000"/>
    <s v="ՏՂԱՄԱՐԴՈՒ ՋԻՆՍԵ ՏԱԲԱՏՆԵՐ ԲԱՄԲԱԿԵ ՄԱՆՎԱԾՔԻՑ"/>
    <x v="25"/>
    <s v="տղամարդու"/>
    <m/>
    <n v="0.654"/>
    <n v="1"/>
    <n v="0.654"/>
    <s v="LIU.JO"/>
    <s v="Pakistan"/>
    <s v="բամբակ"/>
    <x v="1"/>
    <n v="1000324"/>
  </r>
  <r>
    <n v="431"/>
    <n v="40000000685"/>
    <n v="62034231000"/>
    <s v="ՏՂԱՄԱՐԴՈՒ ՋԻՆՍԵ ՏԱԲԱՏՆԵՐ ԲԱՄԲԱԿԵ ՄԱՆՎԱԾՔԻՑ"/>
    <x v="25"/>
    <s v="տղամարդու"/>
    <m/>
    <n v="0.58"/>
    <n v="1"/>
    <n v="0.58"/>
    <s v="LIU.JO"/>
    <s v="Pakistan"/>
    <s v="բամբակ"/>
    <x v="1"/>
    <n v="1000324"/>
  </r>
  <r>
    <n v="432"/>
    <n v="40000000684"/>
    <n v="62034231000"/>
    <s v="ՏՂԱՄԱՐԴՈՒ ՋԻՆՍԵ ՏԱԲԱՏՆԵՐ ԲԱՄԲԱԿԵ ՄԱՆՎԱԾՔԻՑ"/>
    <x v="25"/>
    <s v="տղամարդու"/>
    <m/>
    <n v="0.572"/>
    <n v="1"/>
    <n v="0.572"/>
    <s v="LIU.JO"/>
    <s v="Pakistan"/>
    <s v="բամբակ"/>
    <x v="1"/>
    <n v="1000324"/>
  </r>
  <r>
    <n v="433"/>
    <n v="40000000683"/>
    <n v="62034231000"/>
    <s v="ՏՂԱՄԱՐԴՈՒ ՋԻՆՍԵ ՏԱԲԱՏՆԵՐ ԲԱՄԲԱԿԵ ՄԱՆՎԱԾՔԻՑ"/>
    <x v="25"/>
    <s v="տղամարդու"/>
    <m/>
    <n v="0.622"/>
    <n v="1"/>
    <n v="0.622"/>
    <s v="LIU.JO"/>
    <s v="Pakistan"/>
    <s v="բամբակ"/>
    <x v="1"/>
    <n v="1000324"/>
  </r>
  <r>
    <n v="434"/>
    <n v="40000000682"/>
    <n v="62034231000"/>
    <s v="ՏՂԱՄԱՐԴՈՒ ՋԻՆՍԵ ՏԱԲԱՏՆԵՐ ԲԱՄԲԱԿԵ ՄԱՆՎԱԾՔԻՑ"/>
    <x v="25"/>
    <s v="տղամարդու"/>
    <m/>
    <n v="0.574"/>
    <n v="1"/>
    <n v="0.574"/>
    <s v="LIU.JO"/>
    <s v="Italy"/>
    <s v="բամբակ"/>
    <x v="1"/>
    <n v="1000324"/>
  </r>
  <r>
    <n v="435"/>
    <n v="40000000681"/>
    <n v="62034231000"/>
    <s v="ՏՂԱՄԱՐԴՈՒ ՋԻՆՍԵ ՏԱԲԱՏՆԵՐ ԲԱՄԲԱԿԵ ՄԱՆՎԱԾՔԻՑ"/>
    <x v="25"/>
    <s v="տղամարդու"/>
    <m/>
    <n v="0.584"/>
    <n v="1"/>
    <n v="0.584"/>
    <s v="LIU.JO"/>
    <s v="Italy"/>
    <s v="բամբակ"/>
    <x v="1"/>
    <n v="1000324"/>
  </r>
  <r>
    <n v="436"/>
    <n v="40000000680"/>
    <n v="62034231000"/>
    <s v="ՏՂԱՄԱՐԴՈՒ ՋԻՆՍԵ ՏԱԲԱՏՆԵՐ ԲԱՄԲԱԿԵ ՄԱՆՎԱԾՔԻՑ"/>
    <x v="25"/>
    <s v="տղամարդու"/>
    <m/>
    <n v="0.57"/>
    <n v="1"/>
    <n v="0.57"/>
    <s v="LIU.JO"/>
    <s v="Italy"/>
    <s v="բամբակ"/>
    <x v="1"/>
    <n v="1000324"/>
  </r>
  <r>
    <n v="437"/>
    <n v="40000000679"/>
    <n v="62034231000"/>
    <s v="ՏՂԱՄԱՐԴՈՒ ՋԻՆՍԵ ՏԱԲԱՏՆԵՐ ԲԱՄԲԱԿԵ ՄԱՆՎԱԾՔԻՑ"/>
    <x v="25"/>
    <s v="տղամարդու"/>
    <m/>
    <n v="0.546"/>
    <n v="1"/>
    <n v="0.546"/>
    <s v="LIU.JO"/>
    <s v="Italy"/>
    <s v="բամբակ"/>
    <x v="1"/>
    <n v="1000324"/>
  </r>
  <r>
    <n v="438"/>
    <n v="40000000678"/>
    <n v="42023100000"/>
    <s v="ՏՂԱՄԱՐԴՈՒ ԴՐԱՄԱՊԱՆԱԿՆԵՐ ՔԱՐՏԵՐԻ ՀԱՄԱՐ ԲՆԱԿԱՆ ԿԱՇՎԻՑ  "/>
    <x v="41"/>
    <s v="տղամարդու"/>
    <m/>
    <n v="0.02"/>
    <n v="1"/>
    <n v="0.056"/>
    <s v="LIU.JO"/>
    <s v="Italy"/>
    <s v="կաշի"/>
    <x v="1"/>
    <n v="1000324"/>
  </r>
  <r>
    <n v="439"/>
    <n v="40000000677"/>
    <n v="42023100000"/>
    <s v="ՏՂԱՄԱՐԴՈՒ ԴՐԱՄԱՊԱՆԱԿՆԵՐ ԲՆԱԿԱՆ ԿԱՇՎԻՑ"/>
    <x v="23"/>
    <s v="տղամարդու"/>
    <m/>
    <n v="0.066"/>
    <n v="1"/>
    <n v="0.134"/>
    <s v="LIU.JO"/>
    <s v="Italy"/>
    <s v="կաշի"/>
    <x v="1"/>
    <n v="1000324"/>
  </r>
  <r>
    <n v="440"/>
    <n v="40000000676"/>
    <n v="61051000000"/>
    <s v="ՏՂԱՄԱՐԴՈՒ  ՎԵՐՆԱՇԱՊԻԿՆԵՐ ԲԱՄԲԱԿԵ ՄԱՆՎԱԾՔԻՑ"/>
    <x v="9"/>
    <s v="տղամարդու"/>
    <m/>
    <n v="0.244"/>
    <n v="1"/>
    <n v="0.244"/>
    <s v="LIU.JO"/>
    <s v="EU"/>
    <s v="բամբակ"/>
    <x v="1"/>
    <n v="1000324"/>
  </r>
  <r>
    <n v="441"/>
    <n v="40000000675"/>
    <n v="61051000000"/>
    <s v="ՏՂԱՄԱՐԴՈՒ  ՎԵՐՆԱՇԱՊԻԿՆԵՐ ԲԱՄԲԱԿԵ ՄԱՆՎԱԾՔԻՑ"/>
    <x v="9"/>
    <s v="տղամարդու"/>
    <m/>
    <n v="0.258"/>
    <n v="1"/>
    <n v="0.258"/>
    <s v="LIU.JO"/>
    <s v="EU"/>
    <s v="բամբակ"/>
    <x v="1"/>
    <n v="1000324"/>
  </r>
  <r>
    <n v="442"/>
    <n v="40000000674"/>
    <n v="61051000000"/>
    <s v="ՏՂԱՄԱՐԴՈՒ  ՎԵՐՆԱՇԱՊԻԿՆԵՐ ԲԱՄԲԱԿԵ ՄԱՆՎԱԾՔԻՑ"/>
    <x v="9"/>
    <s v="տղամարդու"/>
    <m/>
    <n v="0.258"/>
    <n v="1"/>
    <n v="0.258"/>
    <s v="LIU.JO"/>
    <s v="EU"/>
    <s v="բամբակ"/>
    <x v="1"/>
    <n v="1000324"/>
  </r>
  <r>
    <n v="443"/>
    <n v="40000000673"/>
    <n v="61051000000"/>
    <s v="ՏՂԱՄԱՐԴՈՒ  ՎԵՐՆԱՇԱՊԻԿՆԵՐ ԲԱՄԲԱԿԵ ՄԱՆՎԱԾՔԻՑ"/>
    <x v="9"/>
    <s v="տղամարդու"/>
    <m/>
    <n v="0.266"/>
    <n v="1"/>
    <n v="0.266"/>
    <s v="LIU.JO"/>
    <s v="EU"/>
    <s v="բամբակ"/>
    <x v="1"/>
    <n v="1000324"/>
  </r>
  <r>
    <n v="444"/>
    <n v="40000000672"/>
    <n v="61051000000"/>
    <s v="ՏՂԱՄԱՐԴՈՒ  ՎԵՐՆԱՇԱՊԻԿՆԵՐ ԲԱՄԲԱԿԵ ՄԱՆՎԱԾՔԻՑ"/>
    <x v="9"/>
    <s v="տղամարդու"/>
    <m/>
    <n v="0.23"/>
    <n v="1"/>
    <n v="0.23"/>
    <s v="LIU.JO"/>
    <s v="EU"/>
    <s v="բամբակ"/>
    <x v="1"/>
    <n v="1000324"/>
  </r>
  <r>
    <n v="445"/>
    <n v="40000000671"/>
    <n v="61051000000"/>
    <s v="ՏՂԱՄԱՐԴՈՒ  ՎԵՐՆԱՇԱՊԻԿՆԵՐ ԲԱՄԲԱԿԵ ՄԱՆՎԱԾՔԻՑ"/>
    <x v="9"/>
    <s v="տղամարդու"/>
    <m/>
    <n v="0.23"/>
    <n v="1"/>
    <n v="0.23"/>
    <s v="LIU.JO"/>
    <s v="Albania"/>
    <s v="բամբակ"/>
    <x v="1"/>
    <n v="1000324"/>
  </r>
  <r>
    <n v="446"/>
    <n v="40000000670"/>
    <n v="61051000000"/>
    <s v="ՏՂԱՄԱՐԴՈՒ  ՎԵՐՆԱՇԱՊԻԿՆԵՐ ԲԱՄԲԱԿԵ ՄԱՆՎԱԾՔԻՑ"/>
    <x v="9"/>
    <s v="տղամարդու"/>
    <m/>
    <n v="0.242"/>
    <n v="1"/>
    <n v="0.242"/>
    <s v="LIU.JO"/>
    <s v="Albania"/>
    <s v="բամբակ"/>
    <x v="1"/>
    <n v="1000324"/>
  </r>
  <r>
    <n v="447"/>
    <n v="40000000669"/>
    <n v="61051000000"/>
    <s v="ՏՂԱՄԱՐԴՈՒ  ՎԵՐՆԱՇԱՊԻԿՆԵՐ ԲԱՄԲԱԿԵ ՄԱՆՎԱԾՔԻՑ"/>
    <x v="9"/>
    <s v="տղամարդու"/>
    <m/>
    <n v="0.242"/>
    <n v="1"/>
    <n v="0.242"/>
    <s v="LIU.JO"/>
    <s v="Albania"/>
    <s v="բամբակ"/>
    <x v="1"/>
    <n v="1000324"/>
  </r>
  <r>
    <n v="448"/>
    <n v="40000000668"/>
    <n v="61051000000"/>
    <s v="ՏՂԱՄԱՐԴՈՒ  ՎԵՐՆԱՇԱՊԻԿՆԵՐ ԲԱՄԲԱԿԵ ՄԱՆՎԱԾՔԻՑ"/>
    <x v="9"/>
    <s v="տղամարդու"/>
    <m/>
    <n v="0.212"/>
    <n v="1"/>
    <n v="0.212"/>
    <s v="LIU.JO"/>
    <s v="Albania"/>
    <s v="բամբակ"/>
    <x v="1"/>
    <n v="1000324"/>
  </r>
  <r>
    <n v="449"/>
    <n v="40000000667"/>
    <n v="61051000000"/>
    <s v="ՏՂԱՄԱՐԴՈՒ  ՎԵՐՆԱՇԱՊԻԿՆԵՐ ԲԱՄԲԱԿԵ ՄԱՆՎԱԾՔԻՑ"/>
    <x v="9"/>
    <s v="տղամարդու"/>
    <m/>
    <n v="0.224"/>
    <n v="1"/>
    <n v="0.224"/>
    <s v="LIU.JO"/>
    <s v="Albania"/>
    <s v="բամբակ"/>
    <x v="1"/>
    <n v="1000324"/>
  </r>
  <r>
    <n v="450"/>
    <n v="40000000666"/>
    <n v="61033200000"/>
    <s v="ՏՂԱՄԱՐԴՈՒ ԺԱԿԵՏՆԵՐ ԲԱՄԲԱԿԵ ՄԱՆՎԱԾՔԻՑ"/>
    <x v="11"/>
    <s v="տղամարդու"/>
    <m/>
    <n v="0.712"/>
    <n v="1"/>
    <n v="0.712"/>
    <s v="LIU.JO"/>
    <s v="Tunis"/>
    <s v="բամբակ"/>
    <x v="1"/>
    <n v="1000324"/>
  </r>
  <r>
    <n v="451"/>
    <n v="40000000665"/>
    <n v="61033200000"/>
    <s v="ՏՂԱՄԱՐԴՈՒ ԺԱԿԵՏՆԵՐ ԲԱՄԲԱԿԵ ՄԱՆՎԱԾՔԻՑ"/>
    <x v="11"/>
    <s v="տղամարդու"/>
    <m/>
    <n v="0.518"/>
    <n v="1"/>
    <n v="0.518"/>
    <s v="LIU.JO"/>
    <s v="Tunis"/>
    <s v="բամբակ"/>
    <x v="1"/>
    <n v="1000324"/>
  </r>
  <r>
    <n v="452"/>
    <n v="40000000664"/>
    <n v="61033200000"/>
    <s v="ՏՂԱՄԱՐԴՈՒ ԺԱԿԵՏՆԵՐ ԲԱՄԲԱԿԵ ՄԱՆՎԱԾՔԻՑ"/>
    <x v="11"/>
    <s v="տղամարդու"/>
    <m/>
    <n v="0.516"/>
    <n v="1"/>
    <n v="0.516"/>
    <s v="LIU.JO"/>
    <s v="Tunis"/>
    <s v="բամբակ"/>
    <x v="1"/>
    <n v="1000324"/>
  </r>
  <r>
    <n v="453"/>
    <n v="40000000663"/>
    <n v="61033200000"/>
    <s v="ՏՂԱՄԱՐԴՈՒ ԺԱԿԵՏՆԵՐ ԲԱՄԲԱԿԵ ՄԱՆՎԱԾՔԻՑ"/>
    <x v="11"/>
    <s v="տղամարդու"/>
    <m/>
    <n v="0.54"/>
    <n v="1"/>
    <n v="0.54"/>
    <s v="LIU.JO"/>
    <s v="Tunis"/>
    <s v="բամբակ"/>
    <x v="1"/>
    <n v="1000324"/>
  </r>
  <r>
    <n v="454"/>
    <n v="40000000662"/>
    <n v="61033200000"/>
    <s v="ՏՂԱՄԱՐԴՈՒ ԺԱԿԵՏՆԵՐ ԲԱՄԲԱԿԵ ՄԱՆՎԱԾՔԻՑ"/>
    <x v="11"/>
    <s v="տղամարդու"/>
    <m/>
    <n v="0.502"/>
    <n v="1"/>
    <n v="0.502"/>
    <s v="LIU.JO"/>
    <s v="Tunis"/>
    <s v="բամբակ"/>
    <x v="1"/>
    <n v="1000324"/>
  </r>
  <r>
    <n v="455"/>
    <n v="40000000661"/>
    <n v="61033200000"/>
    <s v="ՏՂԱՄԱՐԴՈՒ ԺԱԿԵՏՆԵՐ ԲԱՄԲԱԿԵ ՄԱՆՎԱԾՔԻՑ"/>
    <x v="11"/>
    <s v="տղամարդու"/>
    <m/>
    <n v="0.504"/>
    <n v="1"/>
    <n v="0.504"/>
    <s v="LIU.JO"/>
    <s v="Tunis"/>
    <s v="բամբակ"/>
    <x v="1"/>
    <n v="1000324"/>
  </r>
  <r>
    <n v="456"/>
    <n v="40000000660"/>
    <n v="61033200000"/>
    <s v="ՏՂԱՄԱՐԴՈՒ ԺԱԿԵՏՆԵՐ ԲԱՄԲԱԿԵ ՄԱՆՎԱԾՔԻՑ"/>
    <x v="11"/>
    <s v="տղամարդու"/>
    <m/>
    <n v="0.6899999999999999"/>
    <n v="1"/>
    <n v="0.6899999999999999"/>
    <s v="LIU.JO"/>
    <s v="Tunis"/>
    <s v="բամբակ"/>
    <x v="1"/>
    <n v="1000324"/>
  </r>
  <r>
    <n v="457"/>
    <n v="40000000659"/>
    <n v="61033200000"/>
    <s v="ՏՂԱՄԱՐԴՈՒ ԺԱԿԵՏՆԵՐ ԲԱՄԲԱԿԵ ՄԱՆՎԱԾՔԻՑ"/>
    <x v="11"/>
    <s v="տղամարդու"/>
    <m/>
    <n v="0.504"/>
    <n v="1"/>
    <n v="0.504"/>
    <s v="LIU.JO"/>
    <s v="Tunis"/>
    <s v="բամբակ"/>
    <x v="1"/>
    <n v="1000324"/>
  </r>
  <r>
    <n v="458"/>
    <n v="40000000658"/>
    <n v="61102091000"/>
    <s v="ՏՂԱՄԱՐԴՈՒ ԵՎ ՏՂԱՅԻ  ՀՈՒԴԻՆԵՐ ԲԱՄԲԱԿԵ ՄԱՆՎԱԾՔԻՑ"/>
    <x v="0"/>
    <s v="տղամարդու"/>
    <m/>
    <n v="0.9"/>
    <n v="1"/>
    <n v="0.9"/>
    <s v="LIU.JO"/>
    <s v="China"/>
    <s v="բամբակ"/>
    <x v="1"/>
    <n v="1000324"/>
  </r>
  <r>
    <n v="459"/>
    <n v="40000000657"/>
    <n v="61102091000"/>
    <s v="ՏՂԱՄԱՐԴՈՒ ԵՎ ՏՂԱՅԻ  ՀՈՒԴԻՆԵՐ ԲԱՄԲԱԿԵ ՄԱՆՎԱԾՔԻՑ"/>
    <x v="0"/>
    <s v="տղամարդու"/>
    <m/>
    <n v="0.846"/>
    <n v="1"/>
    <n v="0.846"/>
    <s v="LIU.JO"/>
    <s v="China"/>
    <s v="բամբակ"/>
    <x v="1"/>
    <n v="1000324"/>
  </r>
  <r>
    <n v="460"/>
    <n v="40000000656"/>
    <n v="61102091000"/>
    <s v="ՏՂԱՄԱՐԴՈՒ ԵՎ ՏՂԱՅԻ  ՀՈՒԴԻՆԵՐ ԲԱՄԲԱԿԵ ՄԱՆՎԱԾՔԻՑ"/>
    <x v="0"/>
    <s v="տղամարդու"/>
    <m/>
    <n v="0.82"/>
    <n v="1"/>
    <n v="0.82"/>
    <s v="LIU.JO"/>
    <s v="China"/>
    <s v="բամբակ"/>
    <x v="1"/>
    <n v="1000324"/>
  </r>
  <r>
    <n v="461"/>
    <n v="40000000655"/>
    <n v="61102091000"/>
    <s v="ՏՂՄԱՐԴՈՒ ԵՎ ՏՂԱՅԻ  ԺԻԼԵՏՆԵՐ ԲԱՄԲԱԿԵ ՄԱՆՎԱԾՔԻՑ"/>
    <x v="37"/>
    <s v="տղամարդու"/>
    <m/>
    <n v="0.23"/>
    <n v="1"/>
    <n v="0.23"/>
    <s v="LIU.JO"/>
    <s v="China"/>
    <s v="բամբակ"/>
    <x v="1"/>
    <n v="1000324"/>
  </r>
  <r>
    <n v="462"/>
    <n v="40000000654"/>
    <n v="61102091000"/>
    <s v="ՏՂՄԱՐԴՈՒ ԵՎ ՏՂԱՅԻ  ԺԻԼԵՏՆԵՐ ԲԱՄԲԱԿԵ ՄԱՆՎԱԾՔԻՑ"/>
    <x v="37"/>
    <s v="տղամարդու"/>
    <m/>
    <n v="0.23"/>
    <n v="1"/>
    <n v="0.23"/>
    <s v="LIU.JO"/>
    <s v="China"/>
    <s v="բամբակ"/>
    <x v="1"/>
    <n v="1000324"/>
  </r>
  <r>
    <n v="463"/>
    <n v="40000000653"/>
    <n v="61102091000"/>
    <s v="ՏՂՄԱՐԴՈՒ ԵՎ ՏՂԱՅԻ  ԺԻԼԵՏՆԵՐ ԲԱՄԲԱԿԵ ՄԱՆՎԱԾՔԻՑ"/>
    <x v="37"/>
    <s v="տղամարդու"/>
    <m/>
    <n v="0.21"/>
    <n v="1"/>
    <n v="0.21"/>
    <s v="LIU.JO"/>
    <s v="China"/>
    <s v="բամբակ"/>
    <x v="1"/>
    <n v="1000324"/>
  </r>
  <r>
    <n v="464"/>
    <n v="40000000652"/>
    <n v="61102091000"/>
    <s v="ՏՂՄԱՐԴՈՒ ԵՎ ՏՂԱՅԻ  ԺԻԼԵՏՆԵՐ ԲԱՄԲԱԿԵ ՄԱՆՎԱԾՔԻՑ"/>
    <x v="37"/>
    <s v="տղամարդու"/>
    <m/>
    <n v="0.2"/>
    <n v="1"/>
    <n v="0.2"/>
    <s v="LIU.JO"/>
    <s v="China"/>
    <s v="բամբակ"/>
    <x v="1"/>
    <n v="1000324"/>
  </r>
  <r>
    <n v="465"/>
    <n v="40000000651"/>
    <n v="61102091000"/>
    <s v="ՏՂՄԱՐԴՈՒ ԵՎ ՏՂԱՅԻ  ԺԻԼԵՏՆԵՐ ԲԱՄԲԱԿԵ ՄԱՆՎԱԾՔԻՑ"/>
    <x v="37"/>
    <s v="տղամարդու"/>
    <m/>
    <n v="0.186"/>
    <n v="1"/>
    <n v="0.186"/>
    <s v="LIU.JO"/>
    <s v="China"/>
    <s v="բամբակ"/>
    <x v="1"/>
    <n v="1000324"/>
  </r>
  <r>
    <n v="466"/>
    <n v="40000000650"/>
    <n v="61091000000"/>
    <s v="ՏՂԱՄԱՐԴՈՒ  ՇԱՊԻԿՆԵՐ  ԲԱՄԲԱԿԵ ՄԱՆՎԱԾՔԻՑ"/>
    <x v="8"/>
    <s v="տղամարդու"/>
    <m/>
    <n v="0.208"/>
    <n v="1"/>
    <n v="0.208"/>
    <s v="LIU.JO"/>
    <s v="Italy"/>
    <s v="բամբակ"/>
    <x v="1"/>
    <n v="1000324"/>
  </r>
  <r>
    <n v="467"/>
    <n v="40000000649"/>
    <n v="61091000000"/>
    <s v="ՏՂԱՄԱՐԴՈՒ  ՇԱՊԻԿՆԵՐ  ԲԱՄԲԱԿԵ ՄԱՆՎԱԾՔԻՑ"/>
    <x v="8"/>
    <s v="տղամարդու"/>
    <m/>
    <n v="0.224"/>
    <n v="1"/>
    <n v="0.224"/>
    <s v="LIU.JO"/>
    <s v="Italy"/>
    <s v="բամբակ"/>
    <x v="1"/>
    <n v="1000324"/>
  </r>
  <r>
    <n v="468"/>
    <n v="40000000648"/>
    <n v="61091000000"/>
    <s v="ՏՂԱՄԱՐԴՈՒ ԵՎ ՏՂԱՅԻ  ՇԱՊԻԿՆԵՐ  ԲԱՄԲԱԿԵ ՄԱՆՎԱԾՔԻՑ"/>
    <x v="8"/>
    <s v="տղամարդու"/>
    <m/>
    <n v="0.222"/>
    <n v="1"/>
    <n v="0.222"/>
    <s v="LIU.JO"/>
    <s v="Bangladesh"/>
    <s v="բամբակ"/>
    <x v="1"/>
    <n v="1000324"/>
  </r>
  <r>
    <n v="469"/>
    <n v="40000000647"/>
    <n v="61091000000"/>
    <s v="ՏՂԱՄԱՐԴՈՒ ԵՎ ՏՂԱՅԻ  ՇԱՊԻԿՆԵՐ  ԲԱՄԲԱԿԵ ՄԱՆՎԱԾՔԻՑ"/>
    <x v="8"/>
    <s v="տղամարդու"/>
    <m/>
    <n v="0.198"/>
    <n v="1"/>
    <n v="0.198"/>
    <s v="LIU.JO"/>
    <s v="Bangladesh"/>
    <s v="բամբակ"/>
    <x v="1"/>
    <n v="1000324"/>
  </r>
  <r>
    <n v="470"/>
    <n v="40000000646"/>
    <n v="61091000000"/>
    <s v="ՏՂԱՄԱՐԴՈՒ ԵՎ ՏՂԱՅԻ  ՇԱՊԻԿՆԵՐ  ԲԱՄԲԱԿԵ ՄԱՆՎԱԾՔԻՑ"/>
    <x v="8"/>
    <s v="տղամարդու"/>
    <m/>
    <n v="0.198"/>
    <n v="1"/>
    <n v="0.198"/>
    <s v="LIU.JO"/>
    <s v="Bangladesh"/>
    <s v="բամբակ"/>
    <x v="1"/>
    <n v="1000324"/>
  </r>
  <r>
    <n v="471"/>
    <n v="40000000645"/>
    <n v="61091000000"/>
    <s v="ՏՂԱՄԱՐԴՈՒ ԵՎ ՏՂԱՅԻ  ՇԱՊԻԿՆԵՐ  ԲԱՄԲԱԿԵ ՄԱՆՎԱԾՔԻՑ"/>
    <x v="8"/>
    <s v="տղամարդու"/>
    <m/>
    <n v="0.198"/>
    <n v="1"/>
    <n v="0.198"/>
    <s v="LIU.JO"/>
    <s v="Bangladesh"/>
    <s v="բամբակ"/>
    <x v="1"/>
    <n v="1000324"/>
  </r>
  <r>
    <n v="472"/>
    <n v="40000000644"/>
    <n v="61091000000"/>
    <s v="ՏՂԱՄԱՐԴՈՒ  ՇԱՊԻԿՆԵՐ  ԲԱՄԲԱԿԵ ՄԱՆՎԱԾՔԻՑ"/>
    <x v="8"/>
    <s v="տղամարդու"/>
    <m/>
    <n v="0.176"/>
    <n v="1"/>
    <n v="0.176"/>
    <s v="LIU.JO"/>
    <s v="Tunis"/>
    <s v="բամբակ"/>
    <x v="1"/>
    <n v="1000324"/>
  </r>
  <r>
    <n v="473"/>
    <n v="40000000643"/>
    <n v="61091000000"/>
    <s v="ՏՂԱՄԱՐԴՈՒ  ՇԱՊԻԿՆԵՐ  ԲԱՄԲԱԿԵ ՄԱՆՎԱԾՔԻՑ"/>
    <x v="8"/>
    <s v="տղամարդու"/>
    <m/>
    <n v="0.19"/>
    <n v="1"/>
    <n v="0.19"/>
    <s v="LIU.JO"/>
    <s v="Tunis"/>
    <s v="բամբակ"/>
    <x v="1"/>
    <n v="1000324"/>
  </r>
  <r>
    <n v="474"/>
    <n v="40000000642"/>
    <n v="61091000000"/>
    <s v="ՏՂԱՄԱՐԴՈՒ  ՇԱՊԻԿՆԵՐ  ԲԱՄԲԱԿԵ ՄԱՆՎԱԾՔԻՑ"/>
    <x v="8"/>
    <s v="տղամարդու"/>
    <m/>
    <n v="0.202"/>
    <n v="1"/>
    <n v="0.202"/>
    <s v="LIU.JO"/>
    <s v="Tunis"/>
    <s v="բամբակ"/>
    <x v="1"/>
    <n v="1000324"/>
  </r>
  <r>
    <n v="475"/>
    <n v="40000000641"/>
    <n v="61091000000"/>
    <s v="ՏՂԱՄԱՐԴՈՒ  ՇԱՊԻԿՆԵՐ  ԲԱՄԲԱԿԵ ՄԱՆՎԱԾՔԻՑ"/>
    <x v="8"/>
    <s v="տղամարդու"/>
    <m/>
    <n v="0.18"/>
    <n v="1"/>
    <n v="0.18"/>
    <s v="LIU.JO"/>
    <s v="Tunis"/>
    <s v="բամբակ"/>
    <x v="1"/>
    <n v="1000324"/>
  </r>
  <r>
    <n v="476"/>
    <n v="40000000640"/>
    <n v="61091000000"/>
    <s v="ՏՂԱՄԱՐԴՈՒ  ՇԱՊԻԿՆԵՐ  ԲԱՄԲԱԿԵ ՄԱՆՎԱԾՔԻՑ"/>
    <x v="8"/>
    <s v="տղամարդու"/>
    <m/>
    <n v="0.182"/>
    <n v="1"/>
    <n v="0.182"/>
    <s v="LIU.JO"/>
    <s v="Tunis"/>
    <s v="բամբակ"/>
    <x v="1"/>
    <n v="1000324"/>
  </r>
  <r>
    <n v="477"/>
    <n v="40000000639"/>
    <n v="62034231000"/>
    <s v="ՏՂԱՄԱՐԴՈՒ ՋԻՆՍԵ ՏԱԲԱՏՆԵՐ ԲԱՄԲԱԿԵ ՄԱՆՎԱԾՔԻՑ"/>
    <x v="25"/>
    <s v="տղամարդու"/>
    <m/>
    <n v="0.594"/>
    <n v="1"/>
    <n v="0.594"/>
    <s v="LIU.JO"/>
    <s v="Italy"/>
    <s v="բամբակ"/>
    <x v="1"/>
    <n v="1000324"/>
  </r>
  <r>
    <n v="478"/>
    <n v="40000000638"/>
    <n v="62034231000"/>
    <s v="ՏՂԱՄԱՐԴՈՒ ՋԻՆՍԵ ՏԱԲԱՏՆԵՐ ԲԱՄԲԱԿԵ ՄԱՆՎԱԾՔԻՑ"/>
    <x v="25"/>
    <s v="տղամարդու"/>
    <m/>
    <n v="0.578"/>
    <n v="1"/>
    <n v="0.578"/>
    <s v="LIU.JO"/>
    <s v="Italy"/>
    <s v="բամբակ"/>
    <x v="1"/>
    <n v="1000324"/>
  </r>
  <r>
    <n v="479"/>
    <n v="40000000637"/>
    <n v="62034231000"/>
    <s v="ՏՂԱՄԱՐԴՈՒ ՋԻՆՍԵ ՏԱԲԱՏՆԵՐ ԲԱՄԲԱԿԵ ՄԱՆՎԱԾՔԻՑ"/>
    <x v="25"/>
    <s v="տղամարդու"/>
    <m/>
    <n v="0.552"/>
    <n v="1"/>
    <n v="0.552"/>
    <s v="LIU.JO"/>
    <s v="Italy"/>
    <s v="բամբակ"/>
    <x v="1"/>
    <n v="1000324"/>
  </r>
  <r>
    <n v="480"/>
    <n v="40000000636"/>
    <n v="62034231000"/>
    <s v="ՏՂԱՄԱՐԴՈՒ ՋԻՆՍԵ ՏԱԲԱՏՆԵՐ ԲԱՄԲԱԿԵ ՄԱՆՎԱԾՔԻՑ"/>
    <x v="25"/>
    <s v="տղամարդու"/>
    <m/>
    <n v="0.54"/>
    <n v="1"/>
    <n v="0.54"/>
    <s v="LIU.JO"/>
    <s v="Italy"/>
    <s v="բամբակ"/>
    <x v="1"/>
    <n v="1000324"/>
  </r>
  <r>
    <n v="481"/>
    <n v="40000000635"/>
    <n v="61091000000"/>
    <s v="ՏՂԱՄԱՐԴՈՒ  ՇԱՊԻԿՆԵՐ  ԲԱՄԲԱԿԵ ՄԱՆՎԱԾՔԻՑ"/>
    <x v="8"/>
    <s v="տղամարդու"/>
    <m/>
    <n v="0.556"/>
    <n v="1"/>
    <n v="0.556"/>
    <s v="LIU.JO"/>
    <s v="Portugalia"/>
    <s v="բամբակ"/>
    <x v="1"/>
    <n v="1000324"/>
  </r>
  <r>
    <n v="482"/>
    <n v="40000000634"/>
    <n v="61091000000"/>
    <s v="ՏՂԱՄԱՐԴՈՒ  ՇԱՊԻԿՆԵՐ  ԲԱՄԲԱԿԵ ՄԱՆՎԱԾՔԻՑ"/>
    <x v="8"/>
    <s v="տղամարդու"/>
    <m/>
    <n v="0.486"/>
    <n v="1"/>
    <n v="0.486"/>
    <s v="LIU.JO"/>
    <s v="Portugalia"/>
    <s v="բամբակ"/>
    <x v="1"/>
    <n v="1000324"/>
  </r>
  <r>
    <n v="483"/>
    <n v="40000000633"/>
    <n v="42022290000"/>
    <s v="ՏՂԱՄԱՐԴՈՒ ՈՒՍԱՊԱՅՈՒՍԱԿՆԵՐ ՄԱՆԱԾԱԳՈՐԾԱԿԱՆ ՆՅՈՒԹԵՐԻՑ "/>
    <x v="38"/>
    <s v="տղամարդու"/>
    <m/>
    <n v="0.53"/>
    <n v="1"/>
    <n v="0.53"/>
    <s v="LIU.JO"/>
    <s v="China"/>
    <s v="պոլիեսթեր"/>
    <x v="1"/>
    <n v="1000324"/>
  </r>
  <r>
    <n v="484"/>
    <n v="40000000632"/>
    <n v="42022210000"/>
    <s v="ՏՂԱՄԱՐԴՈՒ ՊԱՅՈՒՍԱԿՆԵՐ ԱՐՀԵՍՏԱԿԱՆ ԿԱՇՎԻՑ "/>
    <x v="31"/>
    <s v="տղամարդու"/>
    <m/>
    <n v="0.284"/>
    <n v="1"/>
    <n v="0.284"/>
    <s v="LIU.JO"/>
    <s v="China"/>
    <s v="պոլիուրեթան ԱՐՀԵՍՏԱԿԱՆ ԿԱՇԻ"/>
    <x v="1"/>
    <n v="1000324"/>
  </r>
  <r>
    <n v="485"/>
    <n v="40000000631"/>
    <n v="62034231000"/>
    <s v="ՏՂԱՄԱՐԴՈՒ ՋԻՆՍԵ ՏԱԲԱՏՆԵՐ ԲԱՄԲԱԿԵ ՄԱՆՎԱԾՔԻՑ"/>
    <x v="25"/>
    <s v="տղամարդու"/>
    <m/>
    <n v="0.618"/>
    <n v="1"/>
    <n v="0.618"/>
    <s v="LIU.JO"/>
    <s v="Italy"/>
    <s v="բամբակ"/>
    <x v="1"/>
    <n v="1000324"/>
  </r>
  <r>
    <n v="486"/>
    <n v="40000000630"/>
    <n v="62034231000"/>
    <s v="ՏՂԱՄԱՐԴՈՒ ՋԻՆՍԵ ՏԱԲԱՏՆԵՐ ԲԱՄԲԱԿԵ ՄԱՆՎԱԾՔԻՑ"/>
    <x v="25"/>
    <s v="տղամարդու"/>
    <m/>
    <n v="0.572"/>
    <n v="1"/>
    <n v="0.572"/>
    <s v="LIU.JO"/>
    <s v="Italy"/>
    <s v="բամբակ"/>
    <x v="1"/>
    <n v="1000324"/>
  </r>
  <r>
    <n v="487"/>
    <n v="40000000629"/>
    <n v="62034231000"/>
    <s v="ՏՂԱՄԱՐԴՈՒ ՋԻՆՍԵ ՏԱԲԱՏՆԵՐ ԲԱՄԲԱԿԵ ՄԱՆՎԱԾՔԻՑ"/>
    <x v="25"/>
    <s v="տղամարդու"/>
    <m/>
    <n v="0.59"/>
    <n v="1"/>
    <n v="0.59"/>
    <s v="LIU.JO"/>
    <s v="Italy"/>
    <s v="բամբակ"/>
    <x v="1"/>
    <n v="1000324"/>
  </r>
  <r>
    <n v="488"/>
    <n v="40000000628"/>
    <n v="62034231000"/>
    <s v="ՏՂԱՄԱՐԴՈՒ ՋԻՆՍԵ ՏԱԲԱՏՆԵՐ ԲԱՄԲԱԿԵ ՄԱՆՎԱԾՔԻՑ"/>
    <x v="25"/>
    <s v="տղամարդու"/>
    <m/>
    <n v="0.602"/>
    <n v="1"/>
    <n v="0.602"/>
    <s v="LIU.JO"/>
    <s v="Italy"/>
    <s v="բամբակ"/>
    <x v="1"/>
    <n v="1000324"/>
  </r>
  <r>
    <n v="489"/>
    <n v="40000000627"/>
    <n v="62034231000"/>
    <s v="ՏՂԱՄԱՐԴՈՒ ՋԻՆՍԵ ՏԱԲԱՏՆԵՐ ԲԱՄԲԱԿԵ ՄԱՆՎԱԾՔԻՑ"/>
    <x v="25"/>
    <s v="տղամարդու"/>
    <m/>
    <n v="0.64"/>
    <n v="1"/>
    <n v="0.64"/>
    <s v="LIU.JO"/>
    <s v="Italy"/>
    <s v="բամբակ"/>
    <x v="1"/>
    <n v="1000324"/>
  </r>
  <r>
    <n v="490"/>
    <n v="40000000626"/>
    <n v="62034231000"/>
    <s v="ՏՂԱՄԱՐԴՈՒ ՋԻՆՍԵ ՏԱԲԱՏՆԵՐ ԲԱՄԲԱԿԵ ՄԱՆՎԱԾՔԻՑ"/>
    <x v="25"/>
    <s v="տղամարդու"/>
    <m/>
    <n v="0.508"/>
    <n v="1"/>
    <n v="0.508"/>
    <s v="LIU.JO"/>
    <s v="Italy"/>
    <s v="բամբակ"/>
    <x v="1"/>
    <n v="1000324"/>
  </r>
  <r>
    <n v="491"/>
    <n v="40000000625"/>
    <n v="62034231000"/>
    <s v="ՏՂԱՄԱՐԴՈՒ ՋԻՆՍԵ ՏԱԲԱՏՆԵՐ ԲԱՄԲԱԿԵ ՄԱՆՎԱԾՔԻՑ"/>
    <x v="25"/>
    <s v="տղամարդու"/>
    <m/>
    <n v="0.524"/>
    <n v="1"/>
    <n v="0.524"/>
    <s v="LIU.JO"/>
    <s v="Italy"/>
    <s v="բամբակ"/>
    <x v="1"/>
    <n v="1000324"/>
  </r>
  <r>
    <n v="492"/>
    <n v="40000000624"/>
    <n v="62034231000"/>
    <s v="ՏՂԱՄԱՐԴՈՒ ՋԻՆՍԵ ՏԱԲԱՏՆԵՐ ԲԱՄԲԱԿԵ ՄԱՆՎԱԾՔԻՑ"/>
    <x v="25"/>
    <s v="տղամարդու"/>
    <m/>
    <n v="0.516"/>
    <n v="1"/>
    <n v="0.516"/>
    <s v="LIU.JO"/>
    <s v="Italy"/>
    <s v="բամբակ"/>
    <x v="1"/>
    <n v="1000324"/>
  </r>
  <r>
    <n v="493"/>
    <n v="40000000623"/>
    <n v="62034231000"/>
    <s v="ՏՂԱՄԱՐԴՈՒ ՋԻՆՍԵ ՏԱԲԱՏՆԵՐ ԲԱՄԲԱԿԵ ՄԱՆՎԱԾՔԻՑ"/>
    <x v="25"/>
    <s v="տղամարդու"/>
    <m/>
    <n v="0.476"/>
    <n v="1"/>
    <n v="0.476"/>
    <s v="LIU.JO"/>
    <s v="Italy"/>
    <s v="բամբակ"/>
    <x v="1"/>
    <n v="1000324"/>
  </r>
  <r>
    <n v="494"/>
    <n v="40000000622"/>
    <n v="62034231000"/>
    <s v="ՏՂԱՄԱՐԴՈՒ ՋԻՆՍԵ ՏԱԲԱՏՆԵՐ ԲԱՄԲԱԿԵ ՄԱՆՎԱԾՔԻՑ"/>
    <x v="25"/>
    <s v="տղամարդու"/>
    <m/>
    <n v="0.486"/>
    <n v="1"/>
    <n v="0.486"/>
    <s v="LIU.JO"/>
    <s v="Italy"/>
    <s v="բամբակ"/>
    <x v="1"/>
    <n v="1000324"/>
  </r>
  <r>
    <n v="495"/>
    <n v="40000000621"/>
    <n v="62034231000"/>
    <s v="ՏՂԱՄԱՐԴՈՒ ՋԻՆՍԵ ՏԱԲԱՏՆԵՐ ԲԱՄԲԱԿԵ ՄԱՆՎԱԾՔԻՑ"/>
    <x v="25"/>
    <s v="տղամարդու"/>
    <m/>
    <n v="0.462"/>
    <n v="1"/>
    <n v="0.462"/>
    <s v="LIU.JO"/>
    <s v="Italy"/>
    <s v="բամբակ"/>
    <x v="1"/>
    <n v="1000324"/>
  </r>
  <r>
    <n v="496"/>
    <n v="40000000620"/>
    <n v="62034231000"/>
    <s v="ՏՂԱՄԱՐԴՈՒ ՋԻՆՍԵ ՏԱԲԱՏՆԵՐ ԲԱՄԲԱԿԵ ՄԱՆՎԱԾՔԻՑ"/>
    <x v="25"/>
    <s v="տղամարդու"/>
    <m/>
    <n v="0.496"/>
    <n v="1"/>
    <n v="0.496"/>
    <s v="LIU.JO"/>
    <s v="Italy"/>
    <s v="բամբակ"/>
    <x v="1"/>
    <n v="1000324"/>
  </r>
  <r>
    <n v="497"/>
    <n v="40000000619"/>
    <n v="62034231000"/>
    <s v="ՏՂԱՄԱՐԴՈՒ ՋԻՆՍԵ ՏԱԲԱՏՆԵՐ ԲԱՄԲԱԿԵ ՄԱՆՎԱԾՔԻՑ"/>
    <x v="25"/>
    <s v="տղամարդու"/>
    <m/>
    <n v="0.468"/>
    <n v="1"/>
    <n v="0.468"/>
    <s v="LIU.JO"/>
    <s v="Italy"/>
    <s v="բամբակ"/>
    <x v="1"/>
    <n v="1000324"/>
  </r>
  <r>
    <n v="498"/>
    <n v="40000000618"/>
    <n v="62034231000"/>
    <s v="ՏՂԱՄԱՐԴՈՒ ՋԻՆՍԵ ՏԱԲԱՏՆԵՐ ԲԱՄԲԱԿԵ ՄԱՆՎԱԾՔԻՑ"/>
    <x v="25"/>
    <s v="տղամարդու"/>
    <m/>
    <n v="0.64"/>
    <n v="1"/>
    <n v="0.64"/>
    <s v="LIU.JO"/>
    <s v="Italy"/>
    <s v="բամբակ"/>
    <x v="1"/>
    <n v="1000324"/>
  </r>
  <r>
    <n v="499"/>
    <n v="40000000617"/>
    <n v="61033300000"/>
    <s v="ՏՂԱՄԱՐԴՈՒ ՊԻՋԱԿՆԵՐ ՍԻՆԹԵՏԻԿ ԹԵԼԵՐԻՑ "/>
    <x v="36"/>
    <s v="տղամարդու"/>
    <m/>
    <n v="0.758"/>
    <n v="1"/>
    <n v="0.758"/>
    <s v="LIU.JO"/>
    <s v="Italy"/>
    <s v="պոլիեսթեր"/>
    <x v="1"/>
    <n v="1000324"/>
  </r>
  <r>
    <n v="500"/>
    <n v="40000000616"/>
    <n v="61033300000"/>
    <s v="ՏՂԱՄԱՐԴՈՒ ՊԻՋԱԿՆԵՐ ՍԻՆԹԵՏԻԿ ԹԵԼԵՐԻՑ "/>
    <x v="36"/>
    <s v="տղամարդու"/>
    <m/>
    <n v="0.766"/>
    <n v="1"/>
    <n v="0.766"/>
    <s v="LIU.JO"/>
    <s v="Italy"/>
    <s v="պոլիեսթեր"/>
    <x v="1"/>
    <n v="1000324"/>
  </r>
  <r>
    <n v="501"/>
    <n v="40000000615"/>
    <n v="61033300000"/>
    <s v="ՏՂԱՄԱՐԴՈՒ ՊԻՋԱԿՆԵՐ ՍԻՆԹԵՏԻԿ ԹԵԼԵՐԻՑ "/>
    <x v="36"/>
    <s v="տղամարդու"/>
    <m/>
    <n v="0.778"/>
    <n v="1"/>
    <n v="0.778"/>
    <s v="LIU.JO"/>
    <s v="Italy"/>
    <s v="պոլիեսթեր"/>
    <x v="1"/>
    <n v="1000324"/>
  </r>
  <r>
    <n v="502"/>
    <n v="40000000614"/>
    <n v="61103091000"/>
    <s v="ՏՂՄԱՐԴՈՒ ԺԻԼԵՏՆԵՐ ՔԻՄԻԱԿԱՆ ԹԵԼԵՐԻՑ"/>
    <x v="37"/>
    <s v="տղամարդու"/>
    <m/>
    <n v="0.494"/>
    <n v="1"/>
    <n v="0.494"/>
    <s v="LIU.JO"/>
    <s v="China"/>
    <s v="պոլիեսթեր"/>
    <x v="1"/>
    <n v="1000324"/>
  </r>
  <r>
    <n v="503"/>
    <n v="40000000613"/>
    <n v="61103091000"/>
    <s v="ՏՂՄԱՐԴՈՒ ԺԻԼԵՏՆԵՐ ՔԻՄԻԱԿԱՆ ԹԵԼԵՐԻՑ"/>
    <x v="37"/>
    <s v="տղամարդու"/>
    <m/>
    <n v="0.528"/>
    <n v="1"/>
    <n v="0.528"/>
    <s v="LIU.JO"/>
    <s v="China"/>
    <s v="պոլիեսթեր"/>
    <x v="1"/>
    <n v="1000324"/>
  </r>
  <r>
    <n v="504"/>
    <n v="40000000612"/>
    <n v="61103091000"/>
    <s v="ՏՂՄԱՐԴՈՒ ԺԻԼԵՏՆԵՐ ՔԻՄԻԱԿԱՆ ԹԵԼԵՐԻՑ"/>
    <x v="37"/>
    <s v="տղամարդու"/>
    <m/>
    <n v="0.532"/>
    <n v="1"/>
    <n v="0.532"/>
    <s v="LIU.JO"/>
    <s v="China"/>
    <s v="պոլիեսթեր"/>
    <x v="1"/>
    <n v="1000324"/>
  </r>
  <r>
    <n v="505"/>
    <n v="40000000611"/>
    <n v="61033300000"/>
    <s v="ՏՂԱՄԱՐԴՈՒ ՊԻՋԱԿ ՍԻՆԹԵՏԻԿ ԹԵԼԵՐԻՑ "/>
    <x v="36"/>
    <s v="տղամարդու"/>
    <m/>
    <n v="0.594"/>
    <n v="1"/>
    <n v="0.594"/>
    <s v="LIU.JO"/>
    <s v="Tunis"/>
    <s v="պոլիեսթեր"/>
    <x v="1"/>
    <n v="1000324"/>
  </r>
  <r>
    <n v="506"/>
    <n v="40000000610"/>
    <n v="62014000000"/>
    <s v="ՏՂԱՄԱՐԴՈՒ  ՎԵՐԱՐԿՈՒՆԵՐ ՔԻՄԻԱԿԱՆ ԹԵԼԵՐԻՑ"/>
    <x v="5"/>
    <s v="տղամարդու"/>
    <m/>
    <n v="0.782"/>
    <n v="1"/>
    <n v="0.782"/>
    <s v="LIU.JO"/>
    <s v="China"/>
    <s v="պոլիեսթեր"/>
    <x v="1"/>
    <n v="1000324"/>
  </r>
  <r>
    <n v="507"/>
    <n v="40000000609"/>
    <n v="62014000000"/>
    <s v="ՏՂԱՄԱՐԴՈՒ  ՎԵՐԱՐԿՈՒՆԵՐ ՔԻՄԻԱԿԱՆ ԹԵԼԵՐԻՑ"/>
    <x v="5"/>
    <s v="տղամարդու"/>
    <m/>
    <n v="0.838"/>
    <n v="1"/>
    <n v="0.838"/>
    <s v="LIU.JO"/>
    <s v="China"/>
    <s v="պոլիեսթեր"/>
    <x v="1"/>
    <n v="1000324"/>
  </r>
  <r>
    <n v="508"/>
    <n v="40000000608"/>
    <n v="62034319000"/>
    <s v="ՏՂԱՄԱՐԴՈՒ  ՏԱԲԱՏՆԵՐ ՍԻՆԹԵՏԻԿ ԹԵԼԵՐԻՑ"/>
    <x v="3"/>
    <s v="տղամարդու"/>
    <m/>
    <n v="0.4"/>
    <n v="1"/>
    <n v="0.4"/>
    <s v="LIU.JO"/>
    <s v="Tunis"/>
    <s v="պոլիեսթեր"/>
    <x v="1"/>
    <n v="1000324"/>
  </r>
  <r>
    <n v="509"/>
    <n v="40000000607"/>
    <n v="62014000000"/>
    <s v="ՏՂԱՄԱՐԴՈՒ  ՎԵՐԱՐԿՈՒՆԵՐ ՔԻՄԻԱԿԱՆ ԹԵԼԵՐԻՑ"/>
    <x v="5"/>
    <s v="տղամարդու"/>
    <m/>
    <n v="0.678"/>
    <n v="1"/>
    <n v="0.678"/>
    <s v="LIU.JO"/>
    <s v="China"/>
    <s v="պոլիամիդ"/>
    <x v="1"/>
    <n v="1000324"/>
  </r>
  <r>
    <n v="510"/>
    <n v="40000000606"/>
    <n v="62014000000"/>
    <s v="ՏՂԱՄԱՐԴՈՒ  ՎԵՐԱՐԿՈՒՆԵՐ ՔԻՄԻԱԿԱՆ ԹԵԼԵՐԻՑ"/>
    <x v="5"/>
    <s v="տղամարդու"/>
    <m/>
    <n v="0.72"/>
    <n v="1"/>
    <n v="0.72"/>
    <s v="LIU.JO"/>
    <s v="China"/>
    <s v="պոլիամիդ"/>
    <x v="1"/>
    <n v="1000324"/>
  </r>
  <r>
    <n v="511"/>
    <n v="40000000605"/>
    <n v="62014000000"/>
    <s v="ՏՂԱՄԱՐԴՈՒ  ՎԵՐԱՐԿՈՒՆԵՐ ՔԻՄԻԱԿԱՆ ԹԵԼԵՐԻՑ"/>
    <x v="5"/>
    <s v="տղամարդու"/>
    <m/>
    <n v="0.65"/>
    <n v="1"/>
    <n v="0.65"/>
    <s v="LIU.JO"/>
    <s v="China"/>
    <s v="պոլիամիդ"/>
    <x v="1"/>
    <n v="1000324"/>
  </r>
  <r>
    <n v="512"/>
    <n v="40000000604"/>
    <n v="62014000000"/>
    <s v="ՏՂԱՄԱՐԴՈՒ  ՎԵՐԱՐԿՈՒՆԵՐ ՔԻՄԻԱԿԱՆ ԹԵԼԵՐԻՑ"/>
    <x v="5"/>
    <s v="տղամարդու"/>
    <m/>
    <n v="0.698"/>
    <n v="1"/>
    <n v="0.698"/>
    <s v="LIU.JO"/>
    <s v="China"/>
    <s v="պոլիամիդ"/>
    <x v="1"/>
    <n v="1000324"/>
  </r>
  <r>
    <n v="513"/>
    <n v="40000000603"/>
    <n v="61091000000"/>
    <s v="ՏՂԱՄԱՐԴՈՒ  ՇԱՊԻԿՆԵՐ  ԲԱՄԲԱԿԵ ՄԱՆՎԱԾՔԻՑ"/>
    <x v="8"/>
    <s v="տղամարդու"/>
    <m/>
    <n v="0.222"/>
    <n v="1"/>
    <n v="0.222"/>
    <s v="LIU.JO"/>
    <s v="Tunis"/>
    <s v="բամբակ"/>
    <x v="1"/>
    <n v="1000324"/>
  </r>
  <r>
    <n v="514"/>
    <n v="40000000602"/>
    <n v="61091000000"/>
    <s v="ՏՂԱՄԱՐԴՈՒ  ՇԱՊԻԿՆԵՐ  ԲԱՄԲԱԿԵ ՄԱՆՎԱԾՔԻՑ"/>
    <x v="8"/>
    <s v="տղամարդու"/>
    <m/>
    <n v="0.206"/>
    <n v="1"/>
    <n v="0.206"/>
    <s v="LIU.JO"/>
    <s v="Tunis"/>
    <s v="բամբակ"/>
    <x v="1"/>
    <n v="1000324"/>
  </r>
  <r>
    <n v="515"/>
    <n v="40000000601"/>
    <n v="61159500000"/>
    <s v="ՏՂԱՄԱՐԴՈՒ ԳՈՒԼՊԱ ԲԱՄԲԱԿԵ ՄԱՆՎԱԾՔԻՑ "/>
    <x v="42"/>
    <s v="տղամարդու"/>
    <m/>
    <n v="0.056"/>
    <n v="1"/>
    <n v="0.056"/>
    <s v="LIU.JO"/>
    <s v="Italy"/>
    <s v="բամբակ"/>
    <x v="1"/>
    <n v="1000324"/>
  </r>
  <r>
    <n v="516"/>
    <n v="40000000600"/>
    <n v="42023100000"/>
    <s v="ՏՂԱՄԱՐԴՈՒ ԴՐԱՄԱՊԱՆԱԿՆԵՐ ԲՆԱԿԱՆ ԿԱՇՎԻՑ"/>
    <x v="23"/>
    <s v="տղամարդու"/>
    <m/>
    <n v="0.066"/>
    <n v="1"/>
    <n v="0.134"/>
    <s v="LIU.JO"/>
    <s v="Italy"/>
    <s v="կաշի"/>
    <x v="1"/>
    <n v="1000324"/>
  </r>
  <r>
    <n v="517"/>
    <n v="40000000601"/>
    <n v="42023100000"/>
    <s v="ՏՂԱՄԱՐԴՈՒ ԴՐԱՄԱՊԱՆԱԿՆԵՐ ԲՆԱԿԱՆ ԿԱՇՎԻՑ"/>
    <x v="41"/>
    <s v="տղամարդու"/>
    <m/>
    <n v="0.05"/>
    <n v="1"/>
    <n v="0.09"/>
    <s v="LIU.JO"/>
    <s v="Italy"/>
    <s v="կաշի"/>
    <x v="1"/>
    <n v="1000324"/>
  </r>
  <r>
    <n v="518"/>
    <n v="40000000189"/>
    <n v="42033000000"/>
    <s v="ՏՂԱՄԱՐԴՈՒ ԳՈՏԻՆԵՐ ԲՆԱԿԱՆ  ԿԱՇՎԻՑ"/>
    <x v="39"/>
    <s v="տղամարդու"/>
    <m/>
    <n v="0.134"/>
    <n v="1"/>
    <n v="0.134"/>
    <s v="LIU.JO"/>
    <s v="Italy"/>
    <s v="կաշի"/>
    <x v="1"/>
    <n v="1000324"/>
  </r>
  <r>
    <n v="519"/>
    <n v="40000000599"/>
    <n v="62034231000"/>
    <s v="ՏՂԱՄԱՐԴՈՒ ՋԻՆՍԵ ՏԱԲԱՏՆԵՐ ԲԱՄԲԱԿԵ ՄԱՆՎԱԾՔԻՑ"/>
    <x v="25"/>
    <s v="տղամարդու"/>
    <m/>
    <n v="0.582"/>
    <n v="1"/>
    <n v="0.582"/>
    <s v="LIU.JO"/>
    <s v="Italy"/>
    <s v="բամբակ"/>
    <x v="1"/>
    <n v="1000324"/>
  </r>
  <r>
    <n v="520"/>
    <n v="40000000598"/>
    <n v="62034231000"/>
    <s v="ՏՂԱՄԱՐԴՈՒ ՋԻՆՍԵ ՏԱԲԱՏՆԵՐ ԲԱՄԲԱԿԵ ՄԱՆՎԱԾՔԻՑ"/>
    <x v="25"/>
    <s v="տղամարդու"/>
    <m/>
    <n v="0.724"/>
    <n v="1"/>
    <n v="0.724"/>
    <s v="LIU.JO"/>
    <s v="Italy"/>
    <s v="բամբակ"/>
    <x v="1"/>
    <n v="1000324"/>
  </r>
  <r>
    <n v="521"/>
    <n v="40000000597"/>
    <n v="62034231000"/>
    <s v="ՏՂԱՄԱՐԴՈՒ ՋԻՆՍԵ ՏԱԲԱՏՆԵՐ ԲԱՄԲԱԿԵ ՄԱՆՎԱԾՔԻՑ"/>
    <x v="25"/>
    <s v="տղամարդու"/>
    <m/>
    <n v="0.66"/>
    <n v="1"/>
    <n v="0.66"/>
    <s v="LIU.JO"/>
    <s v="Italy"/>
    <s v="բամբակ"/>
    <x v="1"/>
    <n v="1000324"/>
  </r>
  <r>
    <n v="522"/>
    <n v="40000000596"/>
    <n v="62034231000"/>
    <s v="ՏՂԱՄԱՐԴՈՒ ՋԻՆՍԵ ՏԱԲԱՏՆԵՐ ԲԱՄԲԱԿԵ ՄԱՆՎԱԾՔԻՑ"/>
    <x v="25"/>
    <s v="տղամարդու"/>
    <m/>
    <n v="0.64"/>
    <n v="1"/>
    <n v="0.64"/>
    <s v="LIU.JO"/>
    <s v="Italy"/>
    <s v="բամբակ"/>
    <x v="1"/>
    <n v="1000324"/>
  </r>
  <r>
    <n v="523"/>
    <n v="40000000595"/>
    <n v="62034231000"/>
    <s v="ՏՂԱՄԱՐԴՈՒ ՋԻՆՍԵ ՏԱԲԱՏՆԵՐ ԲԱՄԲԱԿԵ ՄԱՆՎԱԾՔԻՑ"/>
    <x v="25"/>
    <s v="տղամարդու"/>
    <m/>
    <n v="0.622"/>
    <n v="1"/>
    <n v="0.622"/>
    <s v="LIU.JO"/>
    <s v="Italy"/>
    <s v="բամբակ"/>
    <x v="1"/>
    <n v="1000324"/>
  </r>
  <r>
    <n v="524"/>
    <n v="40000000594"/>
    <n v="62034231000"/>
    <s v="ՏՂԱՄԱՐԴՈՒ ՋԻՆՍԵ ՏԱԲԱՏՆԵՐ ԲԱՄԲԱԿԵ ՄԱՆՎԱԾՔԻՑ"/>
    <x v="25"/>
    <s v="տղամարդու"/>
    <m/>
    <n v="0.636"/>
    <n v="1"/>
    <n v="0.636"/>
    <s v="LIU.JO"/>
    <s v="Pakistan"/>
    <s v="բամբակ"/>
    <x v="1"/>
    <n v="1000324"/>
  </r>
  <r>
    <n v="525"/>
    <n v="40000000593"/>
    <n v="62034231000"/>
    <s v="ՏՂԱՄԱՐԴՈՒ ՋԻՆՍԵ ՏԱԲԱՏՆԵՐ ԲԱՄԲԱԿԵ ՄԱՆՎԱԾՔԻՑ"/>
    <x v="25"/>
    <s v="տղամարդու"/>
    <m/>
    <n v="0.648"/>
    <n v="1"/>
    <n v="0.648"/>
    <s v="LIU.JO"/>
    <s v="Pakistan"/>
    <s v="բամբակ"/>
    <x v="1"/>
    <n v="1000324"/>
  </r>
  <r>
    <n v="526"/>
    <n v="40000000592"/>
    <n v="62034231000"/>
    <s v="ՏՂԱՄԱՐԴՈՒ ՋԻՆՍԵ ՏԱԲԱՏՆԵՐ ԲԱՄԲԱԿԵ ՄԱՆՎԱԾՔԻՑ"/>
    <x v="25"/>
    <s v="տղամարդու"/>
    <m/>
    <n v="0.648"/>
    <n v="1"/>
    <n v="0.648"/>
    <s v="LIU.JO"/>
    <s v="Pakistan"/>
    <s v="բամբակ"/>
    <x v="1"/>
    <n v="1000324"/>
  </r>
  <r>
    <n v="527"/>
    <n v="40000000591"/>
    <n v="62034231000"/>
    <s v="ՏՂԱՄԱՐԴՈՒ ՋԻՆՍԵ ՏԱԲԱՏՆԵՐ ԲԱՄԲԱԿԵ ՄԱՆՎԱԾՔԻՑ"/>
    <x v="25"/>
    <s v="տղամարդու"/>
    <m/>
    <n v="0.578"/>
    <n v="1"/>
    <n v="0.578"/>
    <s v="LIU.JO"/>
    <s v="Pakistan"/>
    <s v="բամբակ"/>
    <x v="1"/>
    <n v="1000324"/>
  </r>
  <r>
    <n v="528"/>
    <n v="40000000590"/>
    <n v="62034231000"/>
    <s v="ՏՂԱՄԱՐԴՈՒ ՋԻՆՍԵ ՏԱԲԱՏՆԵՐ ԲԱՄԲԱԿԵ ՄԱՆՎԱԾՔԻՑ"/>
    <x v="25"/>
    <s v="տղամարդու"/>
    <m/>
    <n v="0.604"/>
    <n v="1"/>
    <n v="0.604"/>
    <s v="LIU.JO"/>
    <s v="Pakistan"/>
    <s v="բամբակ"/>
    <x v="1"/>
    <n v="1000324"/>
  </r>
  <r>
    <n v="529"/>
    <n v="40000000589"/>
    <n v="62034231000"/>
    <s v="ՏՂԱՄԱՐԴՈՒ ՋԻՆՍԵ ՏԱԲԱՏՆԵՐ ԲԱՄԲԱԿԵ ՄԱՆՎԱԾՔԻՑ"/>
    <x v="25"/>
    <s v="տղամարդու"/>
    <m/>
    <n v="0.518"/>
    <n v="1"/>
    <n v="0.518"/>
    <s v="LIU.JO"/>
    <s v="Italy"/>
    <s v="բամբակ"/>
    <x v="1"/>
    <n v="1000324"/>
  </r>
  <r>
    <n v="530"/>
    <n v="40000000588"/>
    <n v="62034231000"/>
    <s v="ՏՂԱՄԱՐԴՈՒ ՋԻՆՍԵ ՏԱԲԱՏՆԵՐ ԲԱՄԲԱԿԵ ՄԱՆՎԱԾՔԻՑ"/>
    <x v="25"/>
    <s v="տղամարդու"/>
    <m/>
    <n v="0.546"/>
    <n v="1"/>
    <n v="0.546"/>
    <s v="LIU.JO"/>
    <s v="Italy"/>
    <s v="բամբակ"/>
    <x v="1"/>
    <n v="1000324"/>
  </r>
  <r>
    <n v="531"/>
    <n v="40000000587"/>
    <n v="62034231000"/>
    <s v="ՏՂԱՄԱՐԴՈՒ ՋԻՆՍԵ ՏԱԲԱՏՆԵՐ ԲԱՄԲԱԿԵ ՄԱՆՎԱԾՔԻՑ"/>
    <x v="25"/>
    <s v="տղամարդու"/>
    <m/>
    <n v="0.552"/>
    <n v="1"/>
    <n v="0.552"/>
    <s v="LIU.JO"/>
    <s v="Italy"/>
    <s v="բամբակ"/>
    <x v="1"/>
    <n v="1000324"/>
  </r>
  <r>
    <n v="532"/>
    <n v="40000000586"/>
    <n v="62034231000"/>
    <s v="ՏՂԱՄԱՐԴՈՒ ՋԻՆՍԵ ՏԱԲԱՏՆԵՐ ԲԱՄԲԱԿԵ ՄԱՆՎԱԾՔԻՑ"/>
    <x v="25"/>
    <s v="տղամարդու"/>
    <m/>
    <n v="0.532"/>
    <n v="1"/>
    <n v="0.532"/>
    <s v="LIU.JO"/>
    <s v="Italy"/>
    <s v="բամբակ"/>
    <x v="1"/>
    <n v="1000324"/>
  </r>
  <r>
    <n v="533"/>
    <n v="40000000585"/>
    <n v="62034231000"/>
    <s v="ՏՂԱՄԱՐԴՈՒ ՋԻՆՍԵ ՏԱԲԱՏՆԵՐ ԲԱՄԲԱԿԵ ՄԱՆՎԱԾՔԻՑ"/>
    <x v="25"/>
    <s v="տղամարդու"/>
    <m/>
    <n v="0.534"/>
    <n v="1"/>
    <n v="0.534"/>
    <s v="LIU.JO"/>
    <s v="Italy"/>
    <s v="բամբակ"/>
    <x v="1"/>
    <n v="1000324"/>
  </r>
  <r>
    <n v="534"/>
    <n v="40000000584"/>
    <n v="62034235000"/>
    <s v="ՏՂԱՄԱՐԴՈՒ  ՏԱԲԱՏՆԵՐ ԲԱՄԲԱԿԵ ՄԱՆՎԱԾՔԻՑ  "/>
    <x v="3"/>
    <s v="տղամարդու"/>
    <m/>
    <n v="0.544"/>
    <n v="1"/>
    <n v="0.544"/>
    <s v="LIU.JO"/>
    <s v="Italy"/>
    <s v="բամբակ"/>
    <x v="1"/>
    <n v="1000324"/>
  </r>
  <r>
    <n v="535"/>
    <n v="40000000583"/>
    <n v="62034235000"/>
    <s v="ՏՂԱՄԱՐԴՈՒ  ՏԱԲԱՏՆԵՐ ԲԱՄԲԱԿԵ ՄԱՆՎԱԾՔԻՑ  "/>
    <x v="3"/>
    <s v="տղամարդու"/>
    <m/>
    <n v="0.65"/>
    <n v="1"/>
    <n v="0.65"/>
    <s v="LIU.JO"/>
    <s v="Italy"/>
    <s v="բամբակ"/>
    <x v="1"/>
    <n v="1000324"/>
  </r>
  <r>
    <n v="536"/>
    <n v="40000000582"/>
    <n v="62034235000"/>
    <s v="ՏՂԱՄԱՐԴՈՒ  ՏԱԲԱՏՆԵՐ ԲԱՄԲԱԿԵ ՄԱՆՎԱԾՔԻՑ  "/>
    <x v="3"/>
    <s v="տղամարդու"/>
    <m/>
    <n v="0.636"/>
    <n v="1"/>
    <n v="0.636"/>
    <s v="LIU.JO"/>
    <s v="Italy"/>
    <s v="բամբակ"/>
    <x v="1"/>
    <n v="1000324"/>
  </r>
  <r>
    <n v="537"/>
    <n v="40000000581"/>
    <n v="62034235000"/>
    <s v="ՏՂԱՄԱՐԴՈՒ  ՏԱԲԱՏՆԵՐ ԲԱՄԲԱԿԵ ՄԱՆՎԱԾՔԻՑ  "/>
    <x v="3"/>
    <s v="տղամարդու"/>
    <m/>
    <n v="0.606"/>
    <n v="1"/>
    <n v="0.606"/>
    <s v="LIU.JO"/>
    <s v="Italy"/>
    <s v="բամբակ"/>
    <x v="1"/>
    <n v="1000324"/>
  </r>
  <r>
    <n v="538"/>
    <n v="40000000580"/>
    <n v="62034235000"/>
    <s v="ՏՂԱՄԱՐԴՈՒ  ՏԱԲԱՏՆԵՐ ԲԱՄԲԱԿԵ ՄԱՆՎԱԾՔԻՑ  "/>
    <x v="3"/>
    <s v="տղամարդու"/>
    <m/>
    <n v="0.596"/>
    <n v="1"/>
    <n v="0.596"/>
    <s v="LIU.JO"/>
    <s v="Italy"/>
    <s v="բամբակ"/>
    <x v="1"/>
    <n v="1000324"/>
  </r>
  <r>
    <n v="539"/>
    <n v="40000000579"/>
    <n v="62034235000"/>
    <s v="ՏՂԱՄԱՐԴՈՒ  ԵՎ ՏՂԱՅԻ  ՏԱԲԱՏՆԵՐ ԲԱՄԲԱԿԵ ՄԱՆՎԱԾՔԻՑ  "/>
    <x v="3"/>
    <s v="տղամարդու"/>
    <m/>
    <n v="0.49"/>
    <n v="1"/>
    <n v="0.49"/>
    <s v="LIU.JO"/>
    <s v="Pakistan"/>
    <s v="բամբակ"/>
    <x v="1"/>
    <n v="1000324"/>
  </r>
  <r>
    <n v="540"/>
    <n v="40000000578"/>
    <n v="62034235000"/>
    <s v="ՏՂԱՄԱՐԴՈՒ  ԵՎ ՏՂԱՅԻ  ՏԱԲԱՏՆԵՐ ԲԱՄԲԱԿԵ ՄԱՆՎԱԾՔԻՑ  "/>
    <x v="3"/>
    <s v="տղամարդու"/>
    <m/>
    <n v="0.498"/>
    <n v="1"/>
    <n v="0.498"/>
    <s v="LIU.JO"/>
    <s v="Pakistan"/>
    <s v="բամբակ"/>
    <x v="1"/>
    <n v="1000324"/>
  </r>
  <r>
    <n v="541"/>
    <n v="40000000577"/>
    <n v="62034319000"/>
    <s v="ՏՂԱՄԱՐԴՈՒ ԴԱՍԱԿԱՆ ՏԱԲԱՏՆԵՐ ՍԻՆԹԵՏԻԿ ԹԵԼԵՐԻՑ"/>
    <x v="43"/>
    <s v="տղամարդու"/>
    <m/>
    <n v="0.49"/>
    <n v="1"/>
    <n v="0.49"/>
    <s v="LIU.JO"/>
    <s v="Italy"/>
    <s v="պոլիեսթեր"/>
    <x v="1"/>
    <n v="1000324"/>
  </r>
  <r>
    <n v="542"/>
    <n v="40000000576"/>
    <n v="62034319000"/>
    <s v="ՏՂԱՄԱՐԴՈՒ ԴԱՍԱԿԱՆ ՏԱԲԱՏՆԵՐ ՍԻՆԹԵՏԻԿ ԹԵԼԵՐԻՑ"/>
    <x v="43"/>
    <s v="տղամարդու"/>
    <m/>
    <n v="0.476"/>
    <n v="1"/>
    <n v="0.476"/>
    <s v="LIU.JO"/>
    <s v="Italy"/>
    <s v="պոլիեսթեր"/>
    <x v="1"/>
    <n v="1000324"/>
  </r>
  <r>
    <n v="543"/>
    <n v="40000000575"/>
    <n v="62034319000"/>
    <s v="ՏՂԱՄԱՐԴՈՒ ԴԱՍԱԿԱՆ ՏԱԲԱՏՆԵՐ ՍԻՆԹԵՏԻԿ ԹԵԼԵՐԻՑ"/>
    <x v="43"/>
    <s v="տղամարդու"/>
    <m/>
    <n v="0.46"/>
    <n v="1"/>
    <n v="0.46"/>
    <s v="LIU.JO"/>
    <s v="Italy"/>
    <s v="պոլիեսթեր"/>
    <x v="1"/>
    <n v="1000324"/>
  </r>
  <r>
    <n v="544"/>
    <n v="40000000574"/>
    <n v="62034319000"/>
    <s v="ՏՂԱՄԱՐԴՈՒ ԴԱՍԱԿԱՆ ՏԱԲԱՏՆԵՐ ՍԻՆԹԵՏԻԿ ԹԵԼԵՐԻՑ"/>
    <x v="43"/>
    <s v="տղամարդու"/>
    <m/>
    <n v="0.518"/>
    <n v="1"/>
    <n v="0.518"/>
    <s v="LIU.JO"/>
    <s v="Italy"/>
    <s v="պոլիեսթեր"/>
    <x v="1"/>
    <n v="1000324"/>
  </r>
  <r>
    <n v="545"/>
    <n v="40000000573"/>
    <n v="62034319000"/>
    <s v="ՏՂԱՄԱՐԴՈՒ ԴԱՍԱԿԱՆ ՏԱԲԱՏՆԵՐ ՍԻՆԹԵՏԻԿ ԹԵԼԵՐԻՑ"/>
    <x v="43"/>
    <s v="տղամարդու"/>
    <m/>
    <n v="0.496"/>
    <n v="1"/>
    <n v="0.496"/>
    <s v="LIU.JO"/>
    <s v="Italy"/>
    <s v="պոլիեսթեր"/>
    <x v="1"/>
    <n v="1000324"/>
  </r>
  <r>
    <n v="546"/>
    <n v="40000000572"/>
    <n v="62034319000"/>
    <s v="ՏՂԱՄԱՐԴՈՒ ԴԱՍԱԿԱՆ ՏԱԲԱՏՆԵՐ ՍԻՆԹԵՏԻԿ ԹԵԼԵՐԻՑ"/>
    <x v="43"/>
    <s v="տղամարդու"/>
    <m/>
    <n v="0.43"/>
    <n v="1"/>
    <n v="0.43"/>
    <s v="LIU.JO"/>
    <s v="Tunis"/>
    <s v="պոլիեսթեր"/>
    <x v="1"/>
    <n v="1000324"/>
  </r>
  <r>
    <n v="547"/>
    <n v="40000000571"/>
    <n v="62034319000"/>
    <s v="ՏՂԱՄԱՐԴՈՒ ԴԱՍԱԿԱՆ ՏԱԲԱՏՆԵՐ ՍԻՆԹԵՏԻԿ ԹԵԼԵՐԻՑ"/>
    <x v="43"/>
    <s v="տղամարդու"/>
    <m/>
    <n v="0.55"/>
    <n v="1"/>
    <n v="0.55"/>
    <s v="LIU.JO"/>
    <s v="Tunis"/>
    <s v="պոլիեսթեր"/>
    <x v="1"/>
    <n v="1000324"/>
  </r>
  <r>
    <n v="548"/>
    <n v="40000000570"/>
    <n v="62034319000"/>
    <s v="ՏՂԱՄԱՐԴՈՒ ԴԱՍԱԿԱՆ ՏԱԲԱՏՆԵՐ ՍԻՆԹԵՏԻԿ ԹԵԼԵՐԻՑ"/>
    <x v="43"/>
    <s v="տղամարդու"/>
    <m/>
    <n v="0.544"/>
    <n v="1"/>
    <n v="0.544"/>
    <s v="LIU.JO"/>
    <s v="Tunis"/>
    <s v="պոլիեսթեր"/>
    <x v="1"/>
    <n v="1000324"/>
  </r>
  <r>
    <n v="549"/>
    <n v="40000000569"/>
    <n v="62034319000"/>
    <s v="ՏՂԱՄԱՐԴՈՒ ԴԱՍԱԿԱՆ ՏԱԲԱՏՆԵՐ ՍԻՆԹԵՏԻԿ ԹԵԼԵՐԻՑ"/>
    <x v="43"/>
    <s v="տղամարդու"/>
    <m/>
    <n v="0.536"/>
    <n v="1"/>
    <n v="0.536"/>
    <s v="LIU.JO"/>
    <s v="Tunis"/>
    <s v="պոլիեսթեր"/>
    <x v="1"/>
    <n v="1000324"/>
  </r>
  <r>
    <n v="550"/>
    <n v="40000000568"/>
    <n v="62034231000"/>
    <s v="ՏՂԱՄԱՐԴՈՒ ՋԻՆՍԵ ՏԱԲԱՏՆԵՐ ԲԱՄԲԱԿԵ ՄԱՆՎԱԾՔԻՑ"/>
    <x v="25"/>
    <s v="տղամարդու"/>
    <m/>
    <n v="0.552"/>
    <n v="1"/>
    <n v="0.552"/>
    <s v="LIU.JO"/>
    <s v="Italy"/>
    <s v="բամբակ"/>
    <x v="1"/>
    <n v="1000324"/>
  </r>
  <r>
    <n v="551"/>
    <n v="40000000567"/>
    <n v="62034231000"/>
    <s v="ՏՂԱՄԱՐԴՈՒ ՋԻՆՍԵ ՏԱԲԱՏՆԵՐ ԲԱՄԲԱԿԵ ՄԱՆՎԱԾՔԻՑ"/>
    <x v="25"/>
    <s v="տղամարդու"/>
    <m/>
    <n v="0.572"/>
    <n v="1"/>
    <n v="0.572"/>
    <s v="LIU.JO"/>
    <s v="Italy"/>
    <s v="բամբակ"/>
    <x v="1"/>
    <n v="1000324"/>
  </r>
  <r>
    <n v="552"/>
    <n v="40000000566"/>
    <n v="62034231000"/>
    <s v="ՏՂԱՄԱՐԴՈՒ ՋԻՆՍԵ ՏԱԲԱՏՆԵՐ ԲԱՄԲԱԿԵ ՄԱՆՎԱԾՔԻՑ"/>
    <x v="25"/>
    <s v="տղամարդու"/>
    <m/>
    <n v="0.582"/>
    <n v="1"/>
    <n v="0.582"/>
    <s v="LIU.JO"/>
    <s v="Italy"/>
    <s v="բամբակ"/>
    <x v="1"/>
    <n v="1000324"/>
  </r>
  <r>
    <n v="553"/>
    <n v="40000000565"/>
    <n v="62034231000"/>
    <s v="ՏՂԱՄԱՐԴՈՒ ՋԻՆՍԵ ՏԱԲԱՏՆԵՐ ԲԱՄԲԱԿԵ ՄԱՆՎԱԾՔԻՑ"/>
    <x v="25"/>
    <s v="տղամարդու"/>
    <m/>
    <n v="0.616"/>
    <n v="1"/>
    <n v="0.616"/>
    <s v="LIU.JO"/>
    <s v="Italy"/>
    <s v="բամբակ"/>
    <x v="1"/>
    <n v="1000324"/>
  </r>
  <r>
    <n v="554"/>
    <n v="40000000564"/>
    <n v="62034231000"/>
    <s v="ՏՂԱՄԱՐԴՈՒ ՋԻՆՍԵ ՏԱԲԱՏՆԵՐ ԲԱՄԲԱԿԵ ՄԱՆՎԱԾՔԻՑ"/>
    <x v="25"/>
    <s v="տղամարդու"/>
    <m/>
    <n v="0.61"/>
    <n v="1"/>
    <n v="0.61"/>
    <s v="LIU.JO"/>
    <s v="Italy"/>
    <s v="բամբակ"/>
    <x v="1"/>
    <n v="1000324"/>
  </r>
  <r>
    <n v="555"/>
    <n v="40000000563"/>
    <n v="62034235000"/>
    <s v="ՏՂԱՄԱՐԴՈՒ  ՏԱԲԱՏՆԵՐ ԲԱՄԲԱԿԵ ՄԱՆՎԱԾՔԻՑ  "/>
    <x v="3"/>
    <s v="տղամարդու"/>
    <m/>
    <n v="0.516"/>
    <n v="1"/>
    <n v="0.516"/>
    <s v="LIU.JO"/>
    <s v="Italy"/>
    <s v="բամբակ"/>
    <x v="1"/>
    <n v="1000324"/>
  </r>
  <r>
    <n v="556"/>
    <n v="40000000562"/>
    <n v="62034235000"/>
    <s v="ՏՂԱՄԱՐԴՈՒ  ՏԱԲԱՏՆԵՐ ԲԱՄԲԱԿԵ ՄԱՆՎԱԾՔԻՑ  "/>
    <x v="3"/>
    <s v="տղամարդու"/>
    <m/>
    <n v="0.552"/>
    <n v="1"/>
    <n v="0.552"/>
    <s v="LIU.JO"/>
    <s v="Italy"/>
    <s v="բամբակ"/>
    <x v="1"/>
    <n v="1000324"/>
  </r>
  <r>
    <n v="557"/>
    <n v="40000000561"/>
    <n v="62034235000"/>
    <s v="ՏՂԱՄԱՐԴՈՒ  ՏԱԲԱՏՆԵՐ ԲԱՄԲԱԿԵ ՄԱՆՎԱԾՔԻՑ  "/>
    <x v="3"/>
    <s v="տղամարդու"/>
    <m/>
    <n v="0.572"/>
    <n v="1"/>
    <n v="0.572"/>
    <s v="LIU.JO"/>
    <s v="Italy"/>
    <s v="բամբակ"/>
    <x v="1"/>
    <n v="1000324"/>
  </r>
  <r>
    <n v="558"/>
    <n v="40000000560"/>
    <n v="62034235000"/>
    <s v="ՏՂԱՄԱՐԴՈՒ  ՏԱԲԱՏՆԵՐ ԲԱՄԲԱԿԵ ՄԱՆՎԱԾՔԻՑ  "/>
    <x v="3"/>
    <s v="տղամարդու"/>
    <m/>
    <n v="0.546"/>
    <n v="1"/>
    <n v="0.546"/>
    <s v="LIU.JO"/>
    <s v="Italy"/>
    <s v="բամբակ"/>
    <x v="1"/>
    <n v="1000324"/>
  </r>
  <r>
    <n v="559"/>
    <n v="40000000558"/>
    <n v="62034235000"/>
    <s v="ՏՂԱՄԱՐԴՈՒ  ՏԱԲԱՏՆԵՐ ԲԱՄԲԱԿԵ ՄԱՆՎԱԾՔԻՑ  "/>
    <x v="3"/>
    <s v="տղամարդու"/>
    <m/>
    <n v="0.498"/>
    <n v="1"/>
    <n v="0.498"/>
    <s v="LIU.JO"/>
    <s v="Italy"/>
    <s v="բամբակ"/>
    <x v="1"/>
    <n v="1000324"/>
  </r>
  <r>
    <n v="560"/>
    <n v="40000000557"/>
    <n v="62034110000"/>
    <s v="ՏՂԱՄԱՐԴՈՒ  ԴԱՍԱԿԱՆ ՏԱԲԱՏՆԵՐ ԲՐԴԵ ՄԱՆՎԱԾՔԻՑ  "/>
    <x v="43"/>
    <s v="տղամարդու"/>
    <m/>
    <n v="0.452"/>
    <n v="1"/>
    <n v="0.452"/>
    <s v="LIU.JO"/>
    <s v="Albania"/>
    <s v="բուրդ"/>
    <x v="1"/>
    <n v="1000324"/>
  </r>
  <r>
    <n v="561"/>
    <n v="40000000556"/>
    <n v="62034110000"/>
    <s v="ՏՂԱՄԱՐԴՈՒ  ԴԱՍԱԿԱՆ ՏԱԲԱՏՆԵՐ ԲՐԴԵ ՄԱՆՎԱԾՔԻՑ  "/>
    <x v="43"/>
    <s v="տղամարդու"/>
    <m/>
    <n v="0.404"/>
    <n v="1"/>
    <n v="0.404"/>
    <s v="LIU.JO"/>
    <s v="Albania"/>
    <s v="բուրդ"/>
    <x v="1"/>
    <n v="1000324"/>
  </r>
  <r>
    <n v="562"/>
    <n v="40000000555"/>
    <n v="62034110000"/>
    <s v="ՏՂԱՄԱՐԴՈՒ  ԴԱՍԱԿԱՆ ՏԱԲԱՏՆԵՐ ԲՐԴԵ ՄԱՆՎԱԾՔԻՑ  "/>
    <x v="43"/>
    <s v="տղամարդու"/>
    <m/>
    <n v="0.452"/>
    <n v="1"/>
    <n v="0.452"/>
    <s v="LIU.JO"/>
    <s v="Albania"/>
    <s v="բուրդ"/>
    <x v="1"/>
    <n v="1000324"/>
  </r>
  <r>
    <n v="563"/>
    <n v="40000000554"/>
    <n v="62034110000"/>
    <s v="ՏՂԱՄԱՐԴՈՒ  ԴԱՍԱԿԱՆ ՏԱԲԱՏՆԵՐ ԲՐԴԵ ՄԱՆՎԱԾՔԻՑ  "/>
    <x v="43"/>
    <s v="տղամարդու"/>
    <m/>
    <n v="0.422"/>
    <n v="1"/>
    <n v="0.422"/>
    <s v="LIU.JO"/>
    <s v="Albania"/>
    <s v="բուրդ"/>
    <x v="1"/>
    <n v="1000324"/>
  </r>
  <r>
    <n v="564"/>
    <n v="40000000553"/>
    <n v="62034319000"/>
    <s v="ՏՂԱՄԱՐԴՈՒ ԴԱՍԱԿԱՆ ՏԱԲԱՏՆԵՐ ՍԻՆԹԵՏԻԿ ԹԵԼԵՐԻՑ"/>
    <x v="43"/>
    <s v="տղամարդու"/>
    <m/>
    <n v="0.416"/>
    <n v="1"/>
    <n v="0.416"/>
    <s v="LIU.JO"/>
    <s v="Albania"/>
    <s v="պոլիեսթեր"/>
    <x v="1"/>
    <n v="1000324"/>
  </r>
  <r>
    <n v="565"/>
    <n v="40000000552"/>
    <n v="62034319000"/>
    <s v="ՏՂԱՄԱՐԴՈՒ ԴԱՍԱԿԱՆ ՏԱԲԱՏՆԵՐ ՍԻՆԹԵՏԻԿ ԹԵԼԵՐԻՑ"/>
    <x v="43"/>
    <s v="տղամարդու"/>
    <m/>
    <n v="0.446"/>
    <n v="1"/>
    <n v="0.446"/>
    <s v="LIU.JO"/>
    <s v="Albania"/>
    <s v="պոլիեսթեր"/>
    <x v="1"/>
    <n v="1000324"/>
  </r>
  <r>
    <n v="566"/>
    <n v="40000000551"/>
    <n v="62034235000"/>
    <s v="ՏՂԱՄԱՐԴՈՒ  ԵՎ ՏՂԱՅԻ  ՏԱԲԱՏՆԵՐ ԲԱՄԲԱԿԵ ՄԱՆՎԱԾՔԻՑ  "/>
    <x v="3"/>
    <s v="տղամարդու"/>
    <m/>
    <n v="0.572"/>
    <n v="1"/>
    <n v="0.572"/>
    <s v="LIU.JO"/>
    <s v="Pakistan"/>
    <s v="բամբակ"/>
    <x v="1"/>
    <n v="1000324"/>
  </r>
  <r>
    <n v="567"/>
    <n v="40000000550"/>
    <n v="62034235000"/>
    <s v="ՏՂԱՄԱՐԴՈՒ  ԵՎ ՏՂԱՅԻ  ՏԱԲԱՏՆԵՐ ԲԱՄԲԱԿԵ ՄԱՆՎԱԾՔԻՑ  "/>
    <x v="3"/>
    <s v="տղամարդու"/>
    <m/>
    <n v="0.512"/>
    <n v="1"/>
    <n v="0.512"/>
    <s v="LIU.JO"/>
    <s v="Pakistan"/>
    <s v="բամբակ"/>
    <x v="1"/>
    <n v="1000324"/>
  </r>
  <r>
    <n v="568"/>
    <n v="40000000549"/>
    <n v="62034235000"/>
    <s v="ՏՂԱՄԱՐԴՈՒ  ԵՎ ՏՂԱՅԻ  ՏԱԲԱՏՆԵՐ ԲԱՄԲԱԿԵ ՄԱՆՎԱԾՔԻՑ  "/>
    <x v="3"/>
    <s v="տղամարդու"/>
    <m/>
    <n v="0.542"/>
    <n v="1"/>
    <n v="0.542"/>
    <s v="LIU.JO"/>
    <s v="Pakistan"/>
    <s v="բամբակ"/>
    <x v="1"/>
    <n v="1000324"/>
  </r>
  <r>
    <n v="569"/>
    <n v="40000000548"/>
    <n v="62034231000"/>
    <s v="ՏՂԱՄԱՐԴՈՒ ՋԻՆՍԵ ՏԱԲԱՏՆԵՐ ԲԱՄԲԱԿԵ ՄԱՆՎԱԾՔԻՑ"/>
    <x v="25"/>
    <s v="տղամարդու"/>
    <m/>
    <n v="0.554"/>
    <n v="1"/>
    <n v="0.554"/>
    <s v="LIU.JO"/>
    <s v="Italy"/>
    <s v="բամբակ"/>
    <x v="1"/>
    <n v="1000324"/>
  </r>
  <r>
    <n v="570"/>
    <n v="40000000547"/>
    <n v="62034235000"/>
    <s v="ՏՂԱՄԱՐԴՈՒ  ՏԱԲԱՏՆԵՐ ԲԱՄԲԱԿԵ ՄԱՆՎԱԾՔԻՑ  "/>
    <x v="3"/>
    <s v="տղամարդու"/>
    <m/>
    <n v="0.586"/>
    <n v="1"/>
    <n v="0.586"/>
    <s v="LIU.JO"/>
    <s v="Italy"/>
    <s v="բամբակ"/>
    <x v="1"/>
    <n v="1000324"/>
  </r>
  <r>
    <n v="571"/>
    <n v="40000000546"/>
    <n v="62034235000"/>
    <s v="ՏՂԱՄԱՐԴՈՒ  ՏԱԲԱՏՆԵՐ ԲԱՄԲԱԿԵ ՄԱՆՎԱԾՔԻՑ  "/>
    <x v="3"/>
    <s v="տղամարդու"/>
    <m/>
    <n v="0.634"/>
    <n v="1"/>
    <n v="0.634"/>
    <s v="LIU.JO"/>
    <s v="Italy"/>
    <s v="բամբակ"/>
    <x v="1"/>
    <n v="1000324"/>
  </r>
  <r>
    <n v="572"/>
    <n v="40000000545"/>
    <n v="62034235000"/>
    <s v="ՏՂԱՄԱՐԴՈՒ  ՏԱԲԱՏՆԵՐ ԲԱՄԲԱԿԵ ՄԱՆՎԱԾՔԻՑ  "/>
    <x v="3"/>
    <s v="տղամարդու"/>
    <m/>
    <n v="0.602"/>
    <n v="1"/>
    <n v="0.602"/>
    <s v="LIU.JO"/>
    <s v="Italy"/>
    <s v="բամբակ"/>
    <x v="1"/>
    <n v="1000324"/>
  </r>
  <r>
    <n v="573"/>
    <n v="40000000544"/>
    <n v="62034235000"/>
    <s v="ՏՂԱՄԱՐԴՈՒ  ՏԱԲԱՏՆԵՐ ԲԱՄԲԱԿԵ ՄԱՆՎԱԾՔԻՑ  "/>
    <x v="3"/>
    <s v="տղամարդու"/>
    <m/>
    <n v="0.666"/>
    <n v="1"/>
    <n v="0.666"/>
    <s v="LIU.JO"/>
    <s v="Italy"/>
    <s v="բամբակ"/>
    <x v="1"/>
    <n v="1000324"/>
  </r>
  <r>
    <n v="574"/>
    <n v="40000000543"/>
    <n v="62034235000"/>
    <s v="ՏՂԱՄԱՐԴՈՒ  ՏԱԲԱՏՆԵՐ ԲԱՄԲԱԿԵ ՄԱՆՎԱԾՔԻՑ  "/>
    <x v="3"/>
    <s v="տղամարդու"/>
    <m/>
    <n v="0.63"/>
    <n v="1"/>
    <n v="0.63"/>
    <s v="LIU.JO"/>
    <s v="Italy"/>
    <s v="բամբակ"/>
    <x v="1"/>
    <n v="1000324"/>
  </r>
  <r>
    <n v="575"/>
    <n v="40000000542"/>
    <n v="62034235000"/>
    <s v="ՏՂԱՄԱՐԴՈՒ  ԵՎ ՏՂԱՅԻ  ՏԱԲԱՏՆԵՐ ԲԱՄԲԱԿԵ ՄԱՆՎԱԾՔԻՑ  "/>
    <x v="3"/>
    <s v="տղամարդու"/>
    <m/>
    <n v="0.54"/>
    <n v="1"/>
    <n v="0.54"/>
    <s v="LIU.JO"/>
    <s v="Pakistan"/>
    <s v="բամբակ"/>
    <x v="1"/>
    <n v="1000324"/>
  </r>
  <r>
    <n v="576"/>
    <n v="40000000541"/>
    <n v="62034235000"/>
    <s v="ՏՂԱՄԱՐԴՈՒ  ԵՎ ՏՂԱՅԻ  ՏԱԲԱՏՆԵՐ ԲԱՄԲԱԿԵ ՄԱՆՎԱԾՔԻՑ  "/>
    <x v="3"/>
    <s v="տղամարդու"/>
    <m/>
    <n v="0.514"/>
    <n v="1"/>
    <n v="0.514"/>
    <s v="LIU.JO"/>
    <s v="Pakistan"/>
    <s v="բամբակ"/>
    <x v="1"/>
    <n v="1000324"/>
  </r>
  <r>
    <n v="577"/>
    <n v="40000000540"/>
    <n v="62034235000"/>
    <s v="ՏՂԱՄԱՐԴՈՒ  ԵՎ ՏՂԱՅԻ  ՏԱԲԱՏՆԵՐ ԲԱՄԲԱԿԵ ՄԱՆՎԱԾՔԻՑ  "/>
    <x v="3"/>
    <s v="տղամարդու"/>
    <m/>
    <n v="0.546"/>
    <n v="1"/>
    <n v="0.546"/>
    <s v="LIU.JO"/>
    <s v="Pakistan"/>
    <s v="բամբակ"/>
    <x v="1"/>
    <n v="1000324"/>
  </r>
  <r>
    <n v="578"/>
    <n v="40000000539"/>
    <n v="62034235000"/>
    <s v="ՏՂԱՄԱՐԴՈՒ  ԵՎ ՏՂԱՅԻ  ՏԱԲԱՏՆԵՐ ԲԱՄԲԱԿԵ ՄԱՆՎԱԾՔԻՑ  "/>
    <x v="3"/>
    <s v="տղամարդու"/>
    <m/>
    <n v="0.574"/>
    <n v="1"/>
    <n v="0.574"/>
    <s v="LIU.JO"/>
    <s v="Pakistan"/>
    <s v="բամբակ"/>
    <x v="1"/>
    <n v="1000324"/>
  </r>
  <r>
    <n v="579"/>
    <n v="40000000538"/>
    <n v="62034235000"/>
    <s v="ՏՂԱՄԱՐԴՈՒ  ԵՎ ՏՂԱՅԻ  ՏԱԲԱՏՆԵՐ ԲԱՄԲԱԿԵ ՄԱՆՎԱԾՔԻՑ  "/>
    <x v="3"/>
    <s v="տղամարդու"/>
    <m/>
    <n v="0.548"/>
    <n v="1"/>
    <n v="0.548"/>
    <s v="LIU.JO"/>
    <s v="Pakistan"/>
    <s v="բամբակ"/>
    <x v="1"/>
    <n v="1000324"/>
  </r>
  <r>
    <n v="580"/>
    <n v="40000000537"/>
    <n v="62034235000"/>
    <s v="ՏՂԱՄԱՐԴՈՒ  ՏԱԲԱՏՆԵՐ ԲԱՄԲԱԿԵ ՄԱՆՎԱԾՔԻՑ  "/>
    <x v="3"/>
    <s v="տղամարդու"/>
    <m/>
    <n v="0.606"/>
    <n v="1"/>
    <n v="0.606"/>
    <s v="LIU.JO"/>
    <s v="Italy"/>
    <s v="բամբակ"/>
    <x v="1"/>
    <n v="1000324"/>
  </r>
  <r>
    <n v="581"/>
    <n v="40000000536"/>
    <n v="62034235000"/>
    <s v="ՏՂԱՄԱՐԴՈՒ  ՏԱԲԱՏՆԵՐ ԲԱՄԲԱԿԵ ՄԱՆՎԱԾՔԻՑ  "/>
    <x v="3"/>
    <s v="տղամարդու"/>
    <m/>
    <n v="0.5600000000000001"/>
    <n v="1"/>
    <n v="0.5600000000000001"/>
    <s v="LIU.JO"/>
    <s v="Italy"/>
    <s v="բամբակ"/>
    <x v="1"/>
    <n v="1000324"/>
  </r>
  <r>
    <n v="582"/>
    <n v="40000000535"/>
    <n v="62034235000"/>
    <s v="ՏՂԱՄԱՐԴՈՒ  ՏԱԲԱՏՆԵՐ ԲԱՄԲԱԿԵ ՄԱՆՎԱԾՔԻՑ  "/>
    <x v="3"/>
    <s v="տղամարդու"/>
    <m/>
    <n v="0.604"/>
    <n v="1"/>
    <n v="0.604"/>
    <s v="LIU.JO"/>
    <s v="Italy"/>
    <s v="բամբակ"/>
    <x v="1"/>
    <n v="1000324"/>
  </r>
  <r>
    <n v="583"/>
    <n v="40000000534"/>
    <n v="62034235000"/>
    <s v="ՏՂԱՄԱՐԴՈՒ  ՏԱԲԱՏՆԵՐ ԲԱՄԲԱԿԵ ՄԱՆՎԱԾՔԻՑ  "/>
    <x v="3"/>
    <s v="տղամարդու"/>
    <m/>
    <n v="0.654"/>
    <n v="1"/>
    <n v="0.654"/>
    <s v="LIU.JO"/>
    <s v="Italy"/>
    <s v="բամբակ"/>
    <x v="1"/>
    <n v="1000324"/>
  </r>
  <r>
    <n v="584"/>
    <n v="40000000533"/>
    <n v="62034235000"/>
    <s v="ՏՂԱՄԱՐԴՈՒ  ՏԱԲԱՏՆԵՐ ԲԱՄԲԱԿԵ ՄԱՆՎԱԾՔԻՑ  "/>
    <x v="3"/>
    <s v="տղամարդու"/>
    <m/>
    <n v="0.592"/>
    <n v="1"/>
    <n v="0.592"/>
    <s v="LIU.JO"/>
    <s v="Italy"/>
    <s v="բամբակ"/>
    <x v="1"/>
    <n v="1000324"/>
  </r>
  <r>
    <n v="585"/>
    <n v="40000000532"/>
    <n v="62034231000"/>
    <s v="ՏՂԱՄԱՐԴՈՒ ՋԻՆՍԵ ՏԱԲԱՏՆԵՐ ԲԱՄԲԱԿԵ ՄԱՆՎԱԾՔԻՑ"/>
    <x v="25"/>
    <s v="տղամարդու"/>
    <m/>
    <n v="0.596"/>
    <n v="1"/>
    <n v="0.596"/>
    <s v="LIU.JO"/>
    <s v="Italy"/>
    <s v="բամբակ"/>
    <x v="1"/>
    <n v="1000324"/>
  </r>
  <r>
    <n v="586"/>
    <n v="40000000531"/>
    <n v="62034231000"/>
    <s v="ՏՂԱՄԱՐԴՈՒ ՋԻՆՍԵ ՏԱԲԱՏՆԵՐ ԲԱՄԲԱԿԵ ՄԱՆՎԱԾՔԻՑ"/>
    <x v="25"/>
    <s v="տղամարդու"/>
    <m/>
    <n v="0.598"/>
    <n v="1"/>
    <n v="0.598"/>
    <s v="LIU.JO"/>
    <s v="Italy"/>
    <s v="բամբակ"/>
    <x v="1"/>
    <n v="1000324"/>
  </r>
  <r>
    <n v="587"/>
    <n v="40000000530"/>
    <n v="62034231000"/>
    <s v="ՏՂԱՄԱՐԴՈՒ ՋԻՆՍԵ ՏԱԲԱՏՆԵՐ ԲԱՄԲԱԿԵ ՄԱՆՎԱԾՔԻՑ"/>
    <x v="25"/>
    <s v="տղամարդու"/>
    <m/>
    <n v="0.664"/>
    <n v="1"/>
    <n v="0.664"/>
    <s v="LIU.JO"/>
    <s v="Italy"/>
    <s v="բամբակ"/>
    <x v="1"/>
    <n v="1000324"/>
  </r>
  <r>
    <n v="588"/>
    <n v="40000000529"/>
    <n v="62034231000"/>
    <s v="ՏՂԱՄԱՐԴՈՒ ՋԻՆՍԵ ՏԱԲԱՏՆԵՐ ԲԱՄԲԱԿԵ ՄԱՆՎԱԾՔԻՑ"/>
    <x v="25"/>
    <s v="տղամարդու"/>
    <m/>
    <n v="0.606"/>
    <n v="1"/>
    <n v="0.606"/>
    <s v="LIU.JO"/>
    <s v="Italy"/>
    <s v="բամբակ"/>
    <x v="1"/>
    <n v="1000324"/>
  </r>
  <r>
    <n v="589"/>
    <n v="40000000528"/>
    <n v="62034235000"/>
    <s v="ՏՂԱՄԱՐԴՈՒ  ՏԱԲԱՏՆԵՐ ԲԱՄԲԱԿԵ ՄԱՆՎԱԾՔԻՑ  "/>
    <x v="3"/>
    <s v="տղամարդու"/>
    <m/>
    <n v="0.48"/>
    <n v="1"/>
    <n v="0.48"/>
    <s v="LIU.JO"/>
    <s v="Italy"/>
    <s v="բամբակ"/>
    <x v="1"/>
    <n v="1000324"/>
  </r>
  <r>
    <n v="590"/>
    <n v="40000000527"/>
    <n v="62034235000"/>
    <s v="ՏՂԱՄԱՐԴՈՒ  ՏԱԲԱՏՆԵՐ ԲԱՄԲԱԿԵ ՄԱՆՎԱԾՔԻՑ  "/>
    <x v="3"/>
    <s v="տղամարդու"/>
    <m/>
    <n v="0.484"/>
    <n v="1"/>
    <n v="0.484"/>
    <s v="LIU.JO"/>
    <s v="Italy"/>
    <s v="բամբակ"/>
    <x v="1"/>
    <n v="1000324"/>
  </r>
  <r>
    <n v="591"/>
    <n v="40000000526"/>
    <n v="62034235000"/>
    <s v="ՏՂԱՄԱՐԴՈՒ  ՏԱԲԱՏՆԵՐ ԲԱՄԲԱԿԵ ՄԱՆՎԱԾՔԻՑ  "/>
    <x v="3"/>
    <s v="տղամարդու"/>
    <m/>
    <n v="0.592"/>
    <n v="1"/>
    <n v="0.592"/>
    <s v="LIU.JO"/>
    <s v="Italy"/>
    <s v="բամբակ"/>
    <x v="1"/>
    <n v="1000324"/>
  </r>
  <r>
    <n v="592"/>
    <n v="40000000525"/>
    <n v="62034235000"/>
    <s v="ՏՂԱՄԱՐԴՈՒ  ՏԱԲԱՏՆԵՐ ԲԱՄԲԱԿԵ ՄԱՆՎԱԾՔԻՑ  "/>
    <x v="3"/>
    <s v="տղամարդու"/>
    <m/>
    <n v="0.512"/>
    <n v="1"/>
    <n v="0.512"/>
    <s v="LIU.JO"/>
    <s v="Italy"/>
    <s v="բամբակ"/>
    <x v="1"/>
    <n v="1000324"/>
  </r>
  <r>
    <n v="593"/>
    <n v="40000000524"/>
    <n v="62034235000"/>
    <s v="ՏՂԱՄԱՐԴՈՒ  ՏԱԲԱՏՆԵՐ ԲԱՄԲԱԿԵ ՄԱՆՎԱԾՔԻՑ  "/>
    <x v="3"/>
    <s v="տղամարդու"/>
    <m/>
    <n v="0.5"/>
    <n v="1"/>
    <n v="0.5"/>
    <s v="LIU.JO"/>
    <s v="Italy"/>
    <s v="բամբակ"/>
    <x v="1"/>
    <n v="1000324"/>
  </r>
  <r>
    <n v="594"/>
    <n v="40000000523"/>
    <n v="62034235000"/>
    <s v="ՏՂԱՄԱՐԴՈՒ  ՏԱԲԱՏՆԵՐ ԲԱՄԲԱԿԵ ՄԱՆՎԱԾՔԻՑ  "/>
    <x v="3"/>
    <s v="տղամարդու"/>
    <m/>
    <n v="0.512"/>
    <n v="1"/>
    <n v="0.512"/>
    <s v="LIU.JO"/>
    <s v="Italy"/>
    <s v="բամբակ"/>
    <x v="1"/>
    <n v="1000324"/>
  </r>
  <r>
    <n v="595"/>
    <n v="40000000522"/>
    <n v="62034235000"/>
    <s v="ՏՂԱՄԱՐԴՈՒ  ՏԱԲԱՏՆԵՐ ԲԱՄԲԱԿԵ ՄԱՆՎԱԾՔԻՑ  "/>
    <x v="3"/>
    <s v="տղամարդու"/>
    <m/>
    <n v="0.544"/>
    <n v="1"/>
    <n v="0.544"/>
    <s v="LIU.JO"/>
    <s v="Italy"/>
    <s v="բամբակ"/>
    <x v="1"/>
    <n v="1000324"/>
  </r>
  <r>
    <n v="596"/>
    <n v="40000000521"/>
    <n v="62034235000"/>
    <s v="ՏՂԱՄԱՐԴՈՒ  ՏԱԲԱՏՆԵՐ ԲԱՄԲԱԿԵ ՄԱՆՎԱԾՔԻՑ  "/>
    <x v="3"/>
    <s v="տղամարդու"/>
    <m/>
    <n v="0.53"/>
    <n v="1"/>
    <n v="0.53"/>
    <s v="LIU.JO"/>
    <s v="Italy"/>
    <s v="բամբակ"/>
    <x v="1"/>
    <n v="1000324"/>
  </r>
  <r>
    <n v="597"/>
    <n v="40000000520"/>
    <n v="62034235000"/>
    <s v="ՏՂԱՄԱՐԴՈՒ  ՏԱԲԱՏՆԵՐ ԲԱՄԲԱԿԵ ՄԱՆՎԱԾՔԻՑ  "/>
    <x v="3"/>
    <s v="տղամարդու"/>
    <m/>
    <n v="0.502"/>
    <n v="1"/>
    <n v="0.502"/>
    <s v="LIU.JO"/>
    <s v="Italy"/>
    <s v="բամբակ"/>
    <x v="1"/>
    <n v="1000324"/>
  </r>
  <r>
    <n v="598"/>
    <n v="40000000519"/>
    <n v="62034110000"/>
    <s v="ՏՂԱՄԱՐԴՈՒ  ԴԱՍԱԿԱՆ ՏԱԲԱՏՆԵՐ ԲՐԴԵ ՄԱՆՎԱԾՔԻՑ  "/>
    <x v="43"/>
    <s v="տղամարդու"/>
    <m/>
    <n v="0.344"/>
    <n v="1"/>
    <n v="0.344"/>
    <s v="LIU.JO"/>
    <s v="Albania"/>
    <s v="բուրդ"/>
    <x v="1"/>
    <n v="1000324"/>
  </r>
  <r>
    <n v="599"/>
    <n v="40000000518"/>
    <n v="62034110000"/>
    <s v="ՏՂԱՄԱՐԴՈՒ  ԴԱՍԱԿԱՆ ՏԱԲԱՏՆԵՐ ԲՐԴԵ ՄԱՆՎԱԾՔԻՑ  "/>
    <x v="43"/>
    <s v="տղամարդու"/>
    <m/>
    <n v="0.426"/>
    <n v="1"/>
    <n v="0.426"/>
    <s v="LIU.JO"/>
    <s v="Albania"/>
    <s v="բուրդ"/>
    <x v="1"/>
    <n v="1000324"/>
  </r>
  <r>
    <n v="600"/>
    <n v="40000000517"/>
    <n v="62034110000"/>
    <s v="ՏՂԱՄԱՐԴՈՒ  ԴԱՍԱԿԱՆ ՏԱԲԱՏՆԵՐ ԲՐԴԵ ՄԱՆՎԱԾՔԻՑ  "/>
    <x v="43"/>
    <s v="տղամարդու"/>
    <m/>
    <n v="0.434"/>
    <n v="1"/>
    <n v="0.434"/>
    <s v="LIU.JO"/>
    <s v="Albania"/>
    <s v="բուրդ"/>
    <x v="1"/>
    <n v="1000324"/>
  </r>
  <r>
    <n v="601"/>
    <n v="40000000516"/>
    <n v="62034110000"/>
    <s v="ՏՂԱՄԱՐԴՈՒ  ԴԱՍԱԿԱՆ ՏԱԲԱՏՆԵՐ ԲՐԴԵ ՄԱՆՎԱԾՔԻՑ  "/>
    <x v="43"/>
    <s v="տղամարդու"/>
    <m/>
    <n v="0.43"/>
    <n v="1"/>
    <n v="0.43"/>
    <s v="LIU.JO"/>
    <s v="Albania"/>
    <s v="բուրդ"/>
    <x v="1"/>
    <n v="1000324"/>
  </r>
  <r>
    <n v="602"/>
    <n v="40000000515"/>
    <n v="62034231000"/>
    <s v="ՏՂԱՄԱՐԴՈՒ ՋԻՆՍԵ ՏԱԲԱՏՆԵՐ ԲԱՄԲԱԿԵ ՄԱՆՎԱԾՔԻՑ"/>
    <x v="25"/>
    <s v="տղամարդու"/>
    <m/>
    <n v="0.645"/>
    <n v="1"/>
    <n v="0.645"/>
    <s v="LIU.JO"/>
    <s v="Italy"/>
    <s v="բամբակ"/>
    <x v="1"/>
    <n v="1000324"/>
  </r>
  <r>
    <n v="603"/>
    <n v="40000000514"/>
    <n v="62034231000"/>
    <s v="ՏՂԱՄԱՐԴՈՒ ՋԻՆՍԵ ՏԱԲԱՏՆԵՐ ԲԱՄԲԱԿԵ ՄԱՆՎԱԾՔԻՑ"/>
    <x v="25"/>
    <s v="տղամարդու"/>
    <m/>
    <n v="0.53"/>
    <n v="1"/>
    <n v="0.53"/>
    <s v="LIU.JO"/>
    <s v="Pakistan"/>
    <s v="բամբակ"/>
    <x v="1"/>
    <n v="1000324"/>
  </r>
  <r>
    <n v="604"/>
    <n v="40000000513"/>
    <n v="62034231000"/>
    <s v="ՏՂԱՄԱՐԴՈՒ ՋԻՆՍԵ ՏԱԲԱՏՆԵՐ ԲԱՄԲԱԿԵ ՄԱՆՎԱԾՔԻՑ"/>
    <x v="25"/>
    <s v="տղամարդու"/>
    <m/>
    <n v="0.54"/>
    <n v="1"/>
    <n v="0.54"/>
    <s v="LIU.JO"/>
    <s v="Pakistan"/>
    <s v="բամբակ"/>
    <x v="1"/>
    <n v="1000324"/>
  </r>
  <r>
    <n v="605"/>
    <n v="40000000512"/>
    <n v="62034235000"/>
    <s v="ՏՂԱՄԱՐԴՈՒ  ԵՎ ՏՂԱՅԻ  ՏԱԲԱՏՆԵՐ ԲԱՄԲԱԿԵ ՄԱՆՎԱԾՔԻՑ  "/>
    <x v="3"/>
    <s v="տղամարդու"/>
    <m/>
    <n v="0.596"/>
    <n v="1"/>
    <n v="0.596"/>
    <s v="LIU.JO"/>
    <s v="Pakistan"/>
    <s v="բամբակ"/>
    <x v="1"/>
    <n v="1000324"/>
  </r>
  <r>
    <n v="606"/>
    <n v="40000000511"/>
    <n v="62034235000"/>
    <s v="ՏՂԱՄԱՐԴՈՒ  ԵՎ ՏՂԱՅԻ  ՏԱԲԱՏՆԵՐ ԲԱՄԲԱԿԵ ՄԱՆՎԱԾՔԻՑ  "/>
    <x v="3"/>
    <s v="տղամարդու"/>
    <m/>
    <n v="0.556"/>
    <n v="1"/>
    <n v="0.556"/>
    <s v="LIU.JO"/>
    <s v="Pakistan"/>
    <s v="բամբակ"/>
    <x v="1"/>
    <n v="1000324"/>
  </r>
  <r>
    <n v="607"/>
    <n v="40000000510"/>
    <n v="62034235000"/>
    <s v="ՏՂԱՄԱՐԴՈՒ  ԵՎ ՏՂԱՅԻ  ՏԱԲԱՏՆԵՐ ԲԱՄԲԱԿԵ ՄԱՆՎԱԾՔԻՑ  "/>
    <x v="3"/>
    <s v="տղամարդու"/>
    <m/>
    <n v="0.536"/>
    <n v="1"/>
    <n v="0.536"/>
    <s v="LIU.JO"/>
    <s v="Pakistan"/>
    <s v="բամբակ"/>
    <x v="1"/>
    <n v="1000324"/>
  </r>
  <r>
    <n v="608"/>
    <n v="40000000509"/>
    <n v="62034235000"/>
    <s v="ՏՂԱՄԱՐԴՈՒ  ԵՎ ՏՂԱՅԻ  ՏԱԲԱՏՆԵՐ ԲԱՄԲԱԿԵ ՄԱՆՎԱԾՔԻՑ  "/>
    <x v="3"/>
    <s v="տղամարդու"/>
    <m/>
    <n v="0.594"/>
    <n v="1"/>
    <n v="0.594"/>
    <s v="LIU.JO"/>
    <s v="Pakistan"/>
    <s v="բամբակ"/>
    <x v="1"/>
    <n v="1000324"/>
  </r>
  <r>
    <n v="609"/>
    <n v="40000000508"/>
    <n v="62034235000"/>
    <s v="ՏՂԱՄԱՐԴՈՒ  ԵՎ ՏՂԱՅԻ  ՏԱԲԱՏՆԵՐ ԲԱՄԲԱԿԵ ՄԱՆՎԱԾՔԻՑ  "/>
    <x v="3"/>
    <s v="տղամարդու"/>
    <m/>
    <n v="0.644"/>
    <n v="1"/>
    <n v="0.644"/>
    <s v="LIU.JO"/>
    <s v="Pakistan"/>
    <s v="բամբակ"/>
    <x v="1"/>
    <n v="1000324"/>
  </r>
  <r>
    <n v="610"/>
    <n v="40000000507"/>
    <n v="62034319000"/>
    <s v="ՏՂԱՄԱՐԴՈՒ  ՏԱԲԱՏՆԵՐ ՍԻՆԹԵՏԻԿ ԹԵԼԵՐԻՑ"/>
    <x v="3"/>
    <s v="տղամարդու"/>
    <m/>
    <n v="0.436"/>
    <n v="1"/>
    <n v="0.436"/>
    <s v="LIU.JO"/>
    <s v="Tunis"/>
    <s v="պոլիեսթեր"/>
    <x v="1"/>
    <n v="1000324"/>
  </r>
  <r>
    <n v="611"/>
    <n v="40000000506"/>
    <n v="62034319000"/>
    <s v="ՏՂԱՄԱՐԴՈՒ  ՏԱԲԱՏՆԵՐ ՍԻՆԹԵՏԻԿ ԹԵԼԵՐԻՑ"/>
    <x v="3"/>
    <s v="տղամարդու"/>
    <m/>
    <n v="0.472"/>
    <n v="1"/>
    <n v="0.472"/>
    <s v="LIU.JO"/>
    <s v="Tunis"/>
    <s v="պոլիեսթեր"/>
    <x v="1"/>
    <n v="1000324"/>
  </r>
  <r>
    <n v="612"/>
    <n v="40000000505"/>
    <n v="62034319000"/>
    <s v="ՏՂԱՄԱՐԴՈՒ  ՏԱԲԱՏՆԵՐ ՍԻՆԹԵՏԻԿ ԹԵԼԵՐԻՑ"/>
    <x v="3"/>
    <s v="տղամարդու"/>
    <m/>
    <n v="0.406"/>
    <n v="1"/>
    <n v="0.406"/>
    <s v="LIU.JO"/>
    <s v="Tunis"/>
    <s v="պոլիեսթեր"/>
    <x v="1"/>
    <n v="1000324"/>
  </r>
  <r>
    <n v="613"/>
    <n v="40000000504"/>
    <n v="62034319000"/>
    <s v="ՏՂԱՄԱՐԴՈՒ  ՏԱԲԱՏՆԵՐ ՍԻՆԹԵՏԻԿ ԹԵԼԵՐԻՑ"/>
    <x v="3"/>
    <s v="տղամարդու"/>
    <m/>
    <n v="0.532"/>
    <n v="1"/>
    <n v="0.532"/>
    <s v="LIU.JO"/>
    <s v="Tunis"/>
    <s v="պոլիեսթեր"/>
    <x v="1"/>
    <n v="1000324"/>
  </r>
  <r>
    <n v="614"/>
    <n v="40000000503"/>
    <n v="62034319000"/>
    <s v="ՏՂԱՄԱՐԴՈՒ  ՏԱԲԱՏՆԵՐ ՍԻՆԹԵՏԻԿ ԹԵԼԵՐԻՑ"/>
    <x v="3"/>
    <s v="տղամարդու"/>
    <m/>
    <n v="0.426"/>
    <n v="1"/>
    <n v="0.426"/>
    <s v="LIU.JO"/>
    <s v="Tunis"/>
    <s v="պոլիեսթեր"/>
    <x v="1"/>
    <n v="1000324"/>
  </r>
  <r>
    <n v="615"/>
    <n v="40000000502"/>
    <n v="62034319000"/>
    <s v="ՏՂԱՄԱՐԴՈՒ  ՏԱԲԱՏՆԵՐ ՍԻՆԹԵՏԻԿ ԹԵԼԵՐԻՑ"/>
    <x v="3"/>
    <s v="տղամարդու"/>
    <m/>
    <n v="0.556"/>
    <n v="1"/>
    <n v="0.556"/>
    <s v="LIU.JO"/>
    <s v="Tunis"/>
    <s v="պոլիեսթեր"/>
    <x v="1"/>
    <n v="1000324"/>
  </r>
  <r>
    <n v="616"/>
    <n v="40000000501"/>
    <n v="62034319000"/>
    <s v="ՏՂԱՄԱՐԴՈՒ ԴԱՍԱԿԱՆ ՏԱԲԱՏՆԵՐ ՍԻՆԹԵՏԻԿ ԹԵԼԵՐԻՑ"/>
    <x v="43"/>
    <s v="տղամարդու"/>
    <m/>
    <n v="0.372"/>
    <n v="1"/>
    <n v="0.372"/>
    <s v="LIU.JO"/>
    <s v="Tunis"/>
    <s v="պոլիեսթեր"/>
    <x v="1"/>
    <n v="1000324"/>
  </r>
  <r>
    <n v="617"/>
    <n v="40000000500"/>
    <n v="62034319000"/>
    <s v="ՏՂԱՄԱՐԴՈՒ ԴԱՍԱԿԱՆ ՏԱԲԱՏՆԵՐ ՍԻՆԹԵՏԻԿ ԹԵԼԵՐԻՑ"/>
    <x v="43"/>
    <s v="տղամարդու"/>
    <m/>
    <n v="0.44"/>
    <n v="1"/>
    <n v="0.44"/>
    <s v="LIU.JO"/>
    <s v="Tunis"/>
    <s v="պոլիեսթեր"/>
    <x v="1"/>
    <n v="1000324"/>
  </r>
  <r>
    <n v="618"/>
    <n v="40000000499"/>
    <n v="62014000000"/>
    <s v="ՏՂԱՄԱՐԴՈՒ  ՎԵՐԱՐԿՈՒՆԵՐ ՔԻՄԻԱԿԱՆ ԹԵԼԵՐԻՑ"/>
    <x v="5"/>
    <s v="տղամարդու"/>
    <m/>
    <n v="0.968"/>
    <n v="1"/>
    <n v="0.968"/>
    <s v="LIU.JO"/>
    <s v="China"/>
    <s v="պոլիեսթեր"/>
    <x v="1"/>
    <n v="1000324"/>
  </r>
  <r>
    <n v="619"/>
    <n v="40000000498"/>
    <n v="64029910000"/>
    <s v="ԱՂՋԿԱ ՀՈՂԱԹԱՓ ՌԵՏԻՆԵ ԵՐԵՍԱՄԱՍՈՎ , ՌԵՏԻՆԵ ԿՈՇԿԱՏԱԿՈՎ     "/>
    <x v="4"/>
    <s v="մանկական"/>
    <m/>
    <n v="0.29"/>
    <n v="1"/>
    <n v="0.29"/>
    <s v="DE FACTO"/>
    <s v="Turkey"/>
    <s v="տակը ռետին, վրան ռետին "/>
    <x v="2"/>
    <n v="1000317"/>
  </r>
  <r>
    <n v="620"/>
    <n v="40000000497"/>
    <n v="61046200000"/>
    <s v="ԿԱՆԱՑԻ  ՇՈՐՏԵՐ ԲԱՄԲԱԿԵ ՄԱՆՎԱԾՔԻՑ"/>
    <x v="14"/>
    <s v="կին"/>
    <m/>
    <n v="0.2"/>
    <n v="1"/>
    <n v="0.2"/>
    <s v="DE FACTO"/>
    <s v="Turkey"/>
    <s v="բամբակ"/>
    <x v="2"/>
    <n v="1000317"/>
  </r>
  <r>
    <n v="621"/>
    <n v="40000000496"/>
    <n v="61091000000"/>
    <s v="ԿԱՆԱՑԻ ԵՎ ԱՂՋԿԱ ՇԱՊԻԿՆԵՐ ԲԱՄԲԱԿԵ ՄԱՆՎԱԾՔԻՑ"/>
    <x v="8"/>
    <s v="կին"/>
    <m/>
    <n v="0.188"/>
    <n v="1"/>
    <n v="0.188"/>
    <s v="DE FACTO"/>
    <s v="Bangladesh"/>
    <s v="բամբակ"/>
    <x v="2"/>
    <n v="1000317"/>
  </r>
  <r>
    <n v="622"/>
    <n v="40000000495"/>
    <n v="61044300000"/>
    <s v="ԿԱՆԱՑԻ  ՇՐՋԱԶԳԵՍՏՆԵՐ ՍԻՆԹԵՏԻԿ ԹԵԼԵՐԻՑ"/>
    <x v="13"/>
    <s v="կին"/>
    <m/>
    <n v="0.356"/>
    <n v="1"/>
    <n v="0.356"/>
    <s v="DE FACTO"/>
    <s v="Turkey"/>
    <s v="պոլիեսթեր"/>
    <x v="2"/>
    <n v="1000317"/>
  </r>
  <r>
    <n v="623"/>
    <n v="40000000494"/>
    <n v="61061000000"/>
    <s v="ԿԱՆԱՑԻ  ՎԵՐՆԱՇԱՊԻԿՆԵՐ ԲԱՄԲԱԿԵ ՄԱՆՎԱԾՔԻՑ"/>
    <x v="9"/>
    <s v="կին"/>
    <m/>
    <n v="0.214"/>
    <n v="1"/>
    <n v="0.214"/>
    <s v="DE FACTO"/>
    <s v="Turkey"/>
    <s v="բամբակ"/>
    <x v="2"/>
    <n v="1000317"/>
  </r>
  <r>
    <n v="624"/>
    <n v="40000000493"/>
    <n v="61044900000"/>
    <s v="ԿԱՆԱՑԻ  ՇՐՋԱԶԳԵՍՏՆԵՐ  ԱՅԼ ՄԱՆԱԾԱԳՈՐԾԱԿԱՆ ՆՅՈՒԹԵՐԻՑ"/>
    <x v="13"/>
    <s v="կին"/>
    <m/>
    <n v="0.266"/>
    <n v="1"/>
    <n v="0.266"/>
    <s v="DE FACTO"/>
    <s v="Turkey"/>
    <s v="վիսկոզ"/>
    <x v="2"/>
    <n v="1000317"/>
  </r>
  <r>
    <n v="625"/>
    <n v="40000000492"/>
    <n v="61061000000"/>
    <s v="ԿԱՆԱՑԻ ԵՎ ԱՂՋԿԱ ԲԼՈՒԶՆԵՐ ԲԱՄԲԱԿԵ ՄԱՆՎԱԾՔԻՑ "/>
    <x v="27"/>
    <s v="կին"/>
    <m/>
    <n v="0.126"/>
    <n v="1"/>
    <n v="0.126"/>
    <s v="DE FACTO"/>
    <s v="Turkey"/>
    <s v="բամբակ"/>
    <x v="2"/>
    <n v="1000317"/>
  </r>
  <r>
    <n v="626"/>
    <n v="40000000491"/>
    <n v="61061000000"/>
    <s v="ԿԱՆԱՑԻ ԵՎ ԱՂՋԿԱ ԲԼՈՒԶՆԵՐ ԲԱՄԲԱԿԵ ՄԱՆՎԱԾՔԻՑ "/>
    <x v="27"/>
    <s v="կին"/>
    <m/>
    <n v="0.256"/>
    <n v="1"/>
    <n v="0.256"/>
    <s v="DE FACTO"/>
    <s v="Turkey"/>
    <s v="բամբակ"/>
    <x v="2"/>
    <n v="1000317"/>
  </r>
  <r>
    <n v="627"/>
    <n v="40000000490"/>
    <n v="61061000000"/>
    <s v="ԿԱՆԱՑԻ ԵՎ ԱՂՋԿԱ ՎԵՐՆԱՇԱՊԻԿՆԵՐ ԲԱՄԲԱԿԵ ՄԱՆՎԱԾՔԻՑ"/>
    <x v="9"/>
    <s v="կին"/>
    <m/>
    <n v="0.248"/>
    <n v="1"/>
    <n v="0.248"/>
    <s v="DE FACTO"/>
    <s v="Bangladesh"/>
    <s v="բամբակ"/>
    <x v="2"/>
    <n v="1000317"/>
  </r>
  <r>
    <n v="628"/>
    <n v="40000000489"/>
    <n v="61099020000"/>
    <s v="ԿԱՆԱՑԻ  ՇԱՊԻԿՆԵՐ  ՔԻՄԻԱԿԱՆ ԹԵԼԵՐԻՑ "/>
    <x v="8"/>
    <s v="կին"/>
    <m/>
    <n v="0.106"/>
    <n v="1"/>
    <n v="0.106"/>
    <s v="DE FACTO"/>
    <s v="Turkey"/>
    <s v="պոլիեսթեր"/>
    <x v="2"/>
    <n v="1000317"/>
  </r>
  <r>
    <n v="629"/>
    <n v="40000000488"/>
    <n v="61062000000"/>
    <s v="ԿԱՆԱՑԻ ՎԵՐՆԱՇԱՊԻԿՆԵՐ ՔԻՄԻԱԿԱՆ ԹԵԼԵՐԻՑ"/>
    <x v="9"/>
    <s v="կին"/>
    <m/>
    <n v="0.472"/>
    <n v="1"/>
    <n v="0.472"/>
    <s v="DE FACTO"/>
    <s v="Turkey"/>
    <s v="պոլիեսթեր"/>
    <x v="2"/>
    <n v="1000317"/>
  </r>
  <r>
    <n v="630"/>
    <n v="40000000487"/>
    <n v="61044900000"/>
    <s v="ԿԱՆԱՑԻ  ՇՐՋԱԶԳԵՍՏՆԵՐ  ԱՅԼ ՄԱՆԱԾԱԳՈՐԾԱԿԱՆ ՆՅՈՒԹԵՐԻՑ"/>
    <x v="13"/>
    <s v="կին"/>
    <m/>
    <n v="0.148"/>
    <n v="1"/>
    <n v="0.148"/>
    <s v="DE FACTO"/>
    <s v="Turkey"/>
    <s v="վիսկոզ"/>
    <x v="2"/>
    <n v="1000317"/>
  </r>
  <r>
    <n v="631"/>
    <n v="40000000486"/>
    <n v="61046300000"/>
    <s v="ԿԱՆԱՑԻ  ՇՈՐՏԵՐ ՍԻՆԹԵՏԻԿ ԹԵԼԵՐԻՑ   "/>
    <x v="14"/>
    <s v="կին"/>
    <m/>
    <n v="0.206"/>
    <n v="1"/>
    <n v="0.206"/>
    <s v="DE FACTO"/>
    <s v="Turkey"/>
    <s v="պոլիեսթեր"/>
    <x v="2"/>
    <n v="1000317"/>
  </r>
  <r>
    <n v="632"/>
    <n v="40000000485"/>
    <n v="61061000000"/>
    <s v="ԿԱՆԱՑԻ ՊՈԼՈ ՇԱՊԻԿՆԵՐ ԲԱՄԲԱԿԵ ՄԱՆՎԱՔԾԻՑ "/>
    <x v="30"/>
    <s v="կին"/>
    <m/>
    <n v="0.298"/>
    <n v="1"/>
    <n v="0.298"/>
    <s v="DE FACTO"/>
    <s v="Turkey"/>
    <s v="բամբակ"/>
    <x v="2"/>
    <n v="1000317"/>
  </r>
  <r>
    <n v="633"/>
    <n v="40000000484"/>
    <n v="62046239000"/>
    <s v="ԿԱՆԱՑԻ ԵՎ ԱՂՋԿԱ ՏԱԲԱՏՆԵՐ ԲԱՄԲԱԿԵ ՄԱՆՎԱԾՔԻՑ   "/>
    <x v="3"/>
    <s v="կին"/>
    <m/>
    <n v="0.28"/>
    <n v="1"/>
    <n v="0.28"/>
    <s v="DE FACTO"/>
    <s v="Turkey"/>
    <s v="բամբակ"/>
    <x v="2"/>
    <n v="1000317"/>
  </r>
  <r>
    <n v="634"/>
    <n v="40000000483"/>
    <n v="61091000000"/>
    <s v="ԿԱՆԱՑԻ ԵՎ ԱՂՋԿԱ ՇԱՊԻԿՆԵՐ ԲԱՄԲԱԿԵ ՄԱՆՎԱԾՔԻՑ"/>
    <x v="8"/>
    <s v="կին"/>
    <m/>
    <n v="0.116"/>
    <n v="1"/>
    <n v="0.116"/>
    <s v="DE FACTO"/>
    <s v="Turkey"/>
    <s v="բամբակ"/>
    <x v="2"/>
    <n v="1000317"/>
  </r>
  <r>
    <n v="635"/>
    <n v="40000000482"/>
    <n v="61044300000"/>
    <s v="ԿԱՆԱՑԻ  ՇՐՋԱԶԳԵՍՏՆԵՐ ՍԻՆԹԵՏԻԿ ԹԵԼԵՐԻՑ"/>
    <x v="13"/>
    <s v="կին"/>
    <m/>
    <n v="0.346"/>
    <n v="1"/>
    <n v="0.346"/>
    <s v="DE FACTO"/>
    <s v="Turkey"/>
    <s v="պոլիեսթեր"/>
    <x v="2"/>
    <n v="1000317"/>
  </r>
  <r>
    <n v="636"/>
    <n v="40000000481"/>
    <n v="61045900000"/>
    <s v="ԿԱՆԱՆՑԻ ԿԻՍԱՇՐՋԱԶԳԵՍՏՆԵՐ  ԱՅԼ ՄԱՆԱԾԱԳՈՐԾԱԿԱՆ ՆՅՈՒԹԵՐԻՑ"/>
    <x v="10"/>
    <s v="կին"/>
    <m/>
    <n v="0.15"/>
    <n v="1"/>
    <n v="0.15"/>
    <s v="DE FACTO"/>
    <s v="Turkey"/>
    <s v="վիսկոզ"/>
    <x v="2"/>
    <n v="1000317"/>
  </r>
  <r>
    <n v="637"/>
    <n v="40000000480"/>
    <n v="61062000000"/>
    <s v="ԿԱՆԱՑԻ ՎԵՐՆԱՇԱՊԻԿՆԵՐ ՔԻՄԻԱԿԱՆ ԹԵԼԵՐԻՑ"/>
    <x v="9"/>
    <s v="կին"/>
    <m/>
    <n v="0.174"/>
    <n v="1"/>
    <n v="0.174"/>
    <s v="DE FACTO"/>
    <s v="Turkey"/>
    <s v="մոդալ"/>
    <x v="2"/>
    <n v="1000317"/>
  </r>
  <r>
    <n v="638"/>
    <n v="40000000479"/>
    <n v="61099020000"/>
    <s v="ԿԱՆԱՑԻ  ՇԱՊԻԿՆԵՐ  ՔԻՄԻԱԿԱՆ ԹԵԼԵՐԻՑ "/>
    <x v="8"/>
    <s v="կին"/>
    <m/>
    <n v="0.158"/>
    <n v="1"/>
    <n v="0.158"/>
    <s v="DE FACTO"/>
    <s v="Turkey"/>
    <s v="պոլիեսթեր"/>
    <x v="2"/>
    <n v="1000317"/>
  </r>
  <r>
    <n v="639"/>
    <n v="40000000478"/>
    <n v="61069090000"/>
    <s v="ԿԱՆԱՑԻ ԵՎ ԱՂՋԿԱ ՎԵՐՆԱՇԱՊԻԿՆԵՐ ԱՅԼ ՄԱՆԱԾԱԳՈՐԾԱԿԱՆ ՆՅՈՒԹԵՐԻՑ"/>
    <x v="9"/>
    <s v="կին"/>
    <m/>
    <n v="0.286"/>
    <n v="1"/>
    <n v="0.286"/>
    <s v="DE FACTO"/>
    <s v="Turkey"/>
    <s v="վիսկոզ"/>
    <x v="2"/>
    <n v="1000317"/>
  </r>
  <r>
    <n v="640"/>
    <n v="40000000477"/>
    <n v="61124190000"/>
    <s v="ԿԱՆԱՑԻ  ԼՈՂԱԶԳԵՍՏՆԵՐ ՍԻՆԹԵՏԻԿ ԹԵԼԵՐԻՑ"/>
    <x v="44"/>
    <s v="կին"/>
    <m/>
    <n v="0.178"/>
    <n v="1"/>
    <n v="0.178"/>
    <s v="DE FACTO"/>
    <s v="Turkey"/>
    <s v="պոլիեսթեր"/>
    <x v="2"/>
    <n v="1000317"/>
  </r>
  <r>
    <n v="641"/>
    <n v="40000000476"/>
    <n v="61069090000"/>
    <s v="ԿԱՆԱՑԻ ԵՎ ԱՂՋԿԱ ՎԵՐՆԱՇԱՊԻԿՆԵՐ ԱՅԼ ՄԱՆԱԾԱԳՈՐԾԱԿԱՆ ՆՅՈՒԹԵՐԻՑ"/>
    <x v="9"/>
    <s v="կին"/>
    <m/>
    <n v="0.204"/>
    <n v="1"/>
    <n v="0.204"/>
    <s v="DE FACTO"/>
    <s v="Turkey"/>
    <s v="վիսկոզ"/>
    <x v="2"/>
    <n v="1000317"/>
  </r>
  <r>
    <n v="642"/>
    <n v="40000000475"/>
    <n v="42022210000"/>
    <s v="ԿԱՆԱՑԻ ՊԱՅՈՒՍԱԿ ԱՐՀԵՍՏԱԿԱՆ ԿԱՇՎԻՑ "/>
    <x v="31"/>
    <s v="կին"/>
    <m/>
    <n v="0.194"/>
    <n v="1"/>
    <n v="0.194"/>
    <s v="DE FACTO"/>
    <s v="Turkey"/>
    <s v="պոլիեսթեր"/>
    <x v="2"/>
    <n v="1000317"/>
  </r>
  <r>
    <n v="643"/>
    <n v="40000000474"/>
    <n v="61124190000"/>
    <s v="ԿԱՆԱՑԻ  ԼՈՂԱԶԳԵՍՏՆԵՐ ՍԻՆԹԵՏԻԿ ԹԵԼԵՐԻՑ"/>
    <x v="44"/>
    <s v="կին"/>
    <m/>
    <n v="0.31"/>
    <n v="1"/>
    <n v="0.31"/>
    <s v="DE FACTO"/>
    <s v="Turkey"/>
    <s v="պոլիեսթեր"/>
    <x v="2"/>
    <n v="1000317"/>
  </r>
  <r>
    <n v="644"/>
    <n v="40000000473"/>
    <n v="61046200000"/>
    <s v="ԿԱՆԱՑԻ ՋԻՆՍԵ  ՇՈՐՏ ԲԱՄԲԱԿԵ ՄԱՆՎԱԾՔԻՑ"/>
    <x v="29"/>
    <s v="կին"/>
    <m/>
    <n v="0.284"/>
    <n v="1"/>
    <n v="0.284"/>
    <s v="DE FACTO"/>
    <s v="Turkey"/>
    <s v="բամբակ"/>
    <x v="2"/>
    <n v="1000317"/>
  </r>
  <r>
    <n v="645"/>
    <n v="40000000472"/>
    <n v="61044900000"/>
    <s v="ԿԱՆԱՑԻ  ՇՐՋԱԶԳԵՍՏՆԵՐ  ԱՅԼ ՄԱՆԱԾԱԳՈՐԾԱԿԱՆ ՆՅՈՒԹԵՐԻՑ"/>
    <x v="13"/>
    <s v="կին"/>
    <m/>
    <n v="0.17"/>
    <n v="1"/>
    <n v="0.17"/>
    <s v="DE FACTO"/>
    <s v="Turkey"/>
    <s v="վիսկոզ"/>
    <x v="2"/>
    <n v="1000317"/>
  </r>
  <r>
    <n v="646"/>
    <n v="40000000471"/>
    <n v="62046990000"/>
    <s v="ԿԱՆԱՑԻ  ՏԱԲԱՏՆԵՐ  ԱՅԼ  ՄԱՆԱԾԱԳՈՐԾԱԿԱՆ ՆՅՈՒԹԵՐԻՑ    "/>
    <x v="3"/>
    <s v="կին"/>
    <m/>
    <n v="0.216"/>
    <n v="1"/>
    <n v="0.216"/>
    <s v="DE FACTO"/>
    <s v="Turkey"/>
    <s v="վիսկոզ"/>
    <x v="2"/>
    <n v="1000317"/>
  </r>
  <r>
    <n v="647"/>
    <n v="40000000470"/>
    <n v="61099020000"/>
    <s v="ԿԱՆԱՑԻ  ՇԱՊԻԿՆԵՐ  ՔԻՄԻԱԿԱՆ ԹԵԼԵՐԻՑ "/>
    <x v="8"/>
    <s v="կին"/>
    <m/>
    <n v="0.148"/>
    <n v="1"/>
    <n v="0.148"/>
    <s v="DE FACTO"/>
    <s v="Turkey"/>
    <s v="պոլիեսթեր"/>
    <x v="2"/>
    <n v="1000317"/>
  </r>
  <r>
    <n v="648"/>
    <n v="40000000469"/>
    <n v="62046318000"/>
    <s v="ԿԱՆԱՑԻ  ՏԱԲԱՏ ՍԻՆԹԵՏԻԿ ԹԵԼԵՐԻՑ"/>
    <x v="43"/>
    <s v="կին"/>
    <m/>
    <n v="0.496"/>
    <n v="1"/>
    <n v="0.496"/>
    <s v="DE FACTO"/>
    <s v="Turkey"/>
    <s v="պոլիեսթեր"/>
    <x v="2"/>
    <n v="1000317"/>
  </r>
  <r>
    <n v="649"/>
    <n v="40000000468"/>
    <n v="61044300000"/>
    <s v="ԿԱՆԱՑԻ  ՇՐՋԱԶԳԵՍՏՆԵՐ ՍԻՆԹԵՏԻԿ ԹԵԼԵՐԻՑ"/>
    <x v="13"/>
    <s v="կին"/>
    <m/>
    <n v="0.304"/>
    <n v="1"/>
    <n v="0.304"/>
    <s v="DE FACTO"/>
    <s v="Turkey"/>
    <s v="պոլիեսթեր"/>
    <x v="2"/>
    <n v="1000317"/>
  </r>
  <r>
    <n v="650"/>
    <n v="40000000467"/>
    <n v="61124190000"/>
    <s v="ԿԱՆԱՑԻ ԵՎ ԱՂՋԿԱ  ԼՈՂԱԶԳԵՍՏՆԵՐ ՍԻՆԹԵՏԻԿ ԹԵԼԵՐԻՑ"/>
    <x v="44"/>
    <s v="կին"/>
    <m/>
    <n v="0.052"/>
    <n v="1"/>
    <n v="0.052"/>
    <s v="DE FACTO"/>
    <s v="China"/>
    <s v="պոլիեսթեր"/>
    <x v="2"/>
    <n v="1000317"/>
  </r>
  <r>
    <n v="651"/>
    <n v="40000000466"/>
    <n v="62046318000"/>
    <s v="ԿԱՆԱՑԻ ԵՎ ԱՂՋԿԱ ՏԱԲԱՏՆԵՐ ՍԻՆԹԵՏԻԿ ԹԵԼԵՐԻՑ"/>
    <x v="3"/>
    <s v="կին"/>
    <m/>
    <n v="0.24"/>
    <n v="1"/>
    <n v="0.24"/>
    <s v="DE FACTO"/>
    <s v="Turkey"/>
    <s v="պոլիեսթեր"/>
    <x v="2"/>
    <n v="1000317"/>
  </r>
  <r>
    <n v="652"/>
    <n v="40000000465"/>
    <n v="61091000000"/>
    <s v="ԿԱՆԱՑԻ ԵՎ ԱՂՋԿԱ ՇԱՊԻԿՆԵՐ ԲԱՄԲԱԿԵ ՄԱՆՎԱԾՔԻՑ"/>
    <x v="8"/>
    <s v="կին"/>
    <m/>
    <n v="0.116"/>
    <n v="1"/>
    <n v="0.116"/>
    <s v="DE FACTO"/>
    <s v="Turkey"/>
    <s v="բամբակ"/>
    <x v="2"/>
    <n v="1000317"/>
  </r>
  <r>
    <n v="653"/>
    <n v="40000000464"/>
    <n v="61062000000"/>
    <s v="ԿԱՆԱՑԻ ԵՎ ԱՂՋԿԱ ԲԼՈՒԶՆԵՐ ՔԻՄԻԱԿԱՆ ԹԵԼԵՐԻՑ "/>
    <x v="27"/>
    <s v="կին"/>
    <m/>
    <n v="0.148"/>
    <n v="1"/>
    <n v="0.148"/>
    <s v="DE FACTO"/>
    <s v="Turkey"/>
    <s v="պոլիեսթեր"/>
    <x v="2"/>
    <n v="1000317"/>
  </r>
  <r>
    <n v="654"/>
    <n v="40000000463"/>
    <n v="62024000090"/>
    <s v="ԿԱՆԱՑԻ  ՎԵՐԱՐԿՈՒՆԵՐ ՔԻՄԻԱԿԱՆ ԹԵԼԵՐԻՑ "/>
    <x v="5"/>
    <s v="կին"/>
    <m/>
    <n v="0.496"/>
    <n v="1"/>
    <n v="0.496"/>
    <s v="DE FACTO"/>
    <s v="Turkey"/>
    <s v="պոլիեսթեր"/>
    <x v="2"/>
    <n v="1000317"/>
  </r>
  <r>
    <n v="655"/>
    <n v="40000000462"/>
    <n v="61061000000"/>
    <s v="ԿԱՆԱՑԻ  ՎԵՐՆԱՇԱՊԻԿՆԵՐ ԲԱՄԲԱԿԵ ՄԱՆՎԱԾՔԻՑ"/>
    <x v="9"/>
    <s v="կին"/>
    <m/>
    <n v="0.232"/>
    <n v="1"/>
    <n v="0.232"/>
    <s v="DE FACTO"/>
    <s v="Turkey"/>
    <s v="բամբակ"/>
    <x v="2"/>
    <n v="1000317"/>
  </r>
  <r>
    <n v="656"/>
    <n v="40000000461"/>
    <n v="62046990000"/>
    <s v="ԿԱՆԱՑԻ  ՏԱԲԱՏՆԵՐ  ԱՅԼ  ՄԱՆԱԾԱԳՈՐԾԱԿԱՆ ՆՅՈՒԹԵՐԻՑ    "/>
    <x v="3"/>
    <s v="կին"/>
    <m/>
    <n v="0.24"/>
    <n v="1"/>
    <n v="0.24"/>
    <s v="DE FACTO"/>
    <s v="Turkey"/>
    <s v="վիսկոզ"/>
    <x v="2"/>
    <n v="1000317"/>
  </r>
  <r>
    <n v="657"/>
    <n v="40000000460"/>
    <n v="61046300000"/>
    <s v="ԿԱՆԱՑԻ  ՇՈՐՏԵՐ ՍԻՆԹԵՏԻԿ ԹԵԼԵՐԻՑ   "/>
    <x v="14"/>
    <s v="կին"/>
    <m/>
    <n v="0.176"/>
    <n v="1"/>
    <n v="0.176"/>
    <s v="DE FACTO"/>
    <s v="Turkey"/>
    <s v="պոլիեսթեր"/>
    <x v="2"/>
    <n v="1000317"/>
  </r>
  <r>
    <n v="658"/>
    <n v="40000000459"/>
    <n v="61099020000"/>
    <s v="ԿԱՆԱՑԻ  ՇԱՊԻԿՆԵՐ  ՔԻՄԻԱԿԱՆ ԹԵԼԵՐԻՑ "/>
    <x v="8"/>
    <s v="կին"/>
    <m/>
    <n v="0.234"/>
    <n v="1"/>
    <n v="0.234"/>
    <s v="DE FACTO"/>
    <s v="Turkey"/>
    <s v="պոլիեսթեր"/>
    <x v="2"/>
    <n v="1000317"/>
  </r>
  <r>
    <n v="659"/>
    <n v="40000000458"/>
    <n v="61102099000"/>
    <s v="ԿԱՆԱՑԻ ՀՈՒԴԻՆԵՐ ԲԱՄԲԱԿԵ ՄԱՆՎԱԾՔԻՑ"/>
    <x v="0"/>
    <s v="կին"/>
    <m/>
    <n v="0.622"/>
    <n v="1"/>
    <n v="0.622"/>
    <s v="DE FACTO"/>
    <s v="Turkey"/>
    <s v="բամբակ"/>
    <x v="2"/>
    <n v="1000317"/>
  </r>
  <r>
    <n v="660"/>
    <n v="40000000457"/>
    <n v="61061000000"/>
    <s v="ԿԱՆԱՑԻ ԵՎ ԱՂՋԿԱ ՎԵՐՆԱՇԱՊԻԿՆԵՐ ԲԱՄԲԱԿԵ ՄԱՆՎԱԾՔԻՑ"/>
    <x v="9"/>
    <s v="կին"/>
    <m/>
    <n v="0.258"/>
    <n v="1"/>
    <n v="0.258"/>
    <s v="DE FACTO"/>
    <s v="Bangladesh"/>
    <s v="բամբակ"/>
    <x v="2"/>
    <n v="1000317"/>
  </r>
  <r>
    <n v="661"/>
    <n v="40000000456"/>
    <n v="61044300000"/>
    <s v="ԿԱՆԱՑԻ  ՇՐՋԱԶԳԵՍՏՆԵՐ ՍԻՆԹԵՏԻԿ ԹԵԼԵՐԻՑ"/>
    <x v="13"/>
    <s v="կին"/>
    <m/>
    <n v="0.378"/>
    <n v="1"/>
    <n v="0.378"/>
    <s v="DE FACTO"/>
    <s v="Turkey"/>
    <s v="պոլիեսթեր"/>
    <x v="2"/>
    <n v="1000317"/>
  </r>
  <r>
    <n v="662"/>
    <n v="40000000455"/>
    <n v="61091000000"/>
    <s v="ԿԱՆԱՑԻ ԵՎ ԱՂՋԿԱ ՇԱՊԻԿՆԵՐ ԲԱՄԲԱԿԵ ՄԱՆՎԱԾՔԻՑ"/>
    <x v="8"/>
    <s v="կին"/>
    <m/>
    <n v="0.13"/>
    <n v="1"/>
    <n v="0.13"/>
    <s v="DE FACTO"/>
    <s v="Turkey"/>
    <s v="բամբակ"/>
    <x v="2"/>
    <n v="1000317"/>
  </r>
  <r>
    <n v="663"/>
    <n v="40000000454"/>
    <n v="61102099000"/>
    <s v="ԿԱՆԱՑԻ ՀՈՒԴԻՆԵՐ ԲԱՄԲԱԿԵ ՄԱՆՎԱԾՔԻՑ"/>
    <x v="0"/>
    <s v="կին"/>
    <m/>
    <n v="0.532"/>
    <n v="1"/>
    <n v="0.532"/>
    <s v="DE FACTO"/>
    <s v="Turkey"/>
    <s v="բամբակ"/>
    <x v="2"/>
    <n v="1000317"/>
  </r>
  <r>
    <n v="664"/>
    <n v="40000000453"/>
    <n v="61061000000"/>
    <s v="ԿԱՆԱՑԻ ԵՎ ԱՂՋԿԱ ՎԵՐՆԱՇԱՊԻԿՆԵՐ ԲԱՄԲԱԿԵ ՄԱՆՎԱԾՔԻՑ"/>
    <x v="9"/>
    <s v="կին"/>
    <m/>
    <n v="0.218"/>
    <n v="1"/>
    <n v="0.218"/>
    <s v="DE FACTO"/>
    <s v="Bangladesh"/>
    <s v="բամբակ"/>
    <x v="2"/>
    <n v="1000317"/>
  </r>
  <r>
    <n v="665"/>
    <n v="40000000452"/>
    <n v="61062000000"/>
    <s v="ԿԱՆԱՑԻ ԵՎ ԱՂՋԿԱ ԲԼՈՒԶՆԵՐ ՔԻՄԻԱԿԱՆ ԹԵԼԵՐԻՑ "/>
    <x v="27"/>
    <s v="կին"/>
    <m/>
    <n v="0.168"/>
    <n v="1"/>
    <n v="0.168"/>
    <s v="DE FACTO"/>
    <s v="Turkey"/>
    <s v="պոլիեսթեր"/>
    <x v="2"/>
    <n v="1000317"/>
  </r>
  <r>
    <n v="666"/>
    <n v="40000000451"/>
    <n v="61082100000"/>
    <s v="ԿԱՆԱՑԻ ՎԱՐՏԻՔՆԵՐ ԲԱՄԲԱԿԵ ՄԱՆՎԱԾՔԻՑ  "/>
    <x v="45"/>
    <s v="կին"/>
    <m/>
    <n v="0.022"/>
    <n v="1"/>
    <n v="0.022"/>
    <s v="DE FACTO"/>
    <s v="Turkey"/>
    <s v="բամբակ"/>
    <x v="2"/>
    <n v="1000317"/>
  </r>
  <r>
    <n v="667"/>
    <n v="40000000450"/>
    <n v="61044300000"/>
    <s v="ԿԱՆԱՑԻ  ՇՐՋԱԶԳԵՍՏՆԵՐ ՍԻՆԹԵՏԻԿ ԹԵԼԵՐԻՑ"/>
    <x v="13"/>
    <s v="կին"/>
    <m/>
    <n v="0.34"/>
    <n v="1"/>
    <n v="0.34"/>
    <s v="DE FACTO"/>
    <s v="Turkey"/>
    <s v="պոլիեսթեր"/>
    <x v="2"/>
    <n v="1000317"/>
  </r>
  <r>
    <n v="668"/>
    <n v="40000000449"/>
    <n v="61091000000"/>
    <s v="ԿԱՆԱՑԻ ԵՎ ԱՂՋԿԱ ՇԱՊԻԿՆԵՐ ԲԱՄԲԱԿԵ ՄԱՆՎԱԾՔԻՑ"/>
    <x v="8"/>
    <s v="կին"/>
    <m/>
    <n v="0.114"/>
    <n v="1"/>
    <n v="0.114"/>
    <s v="DE FACTO"/>
    <s v="Turkey"/>
    <s v="բամբակ"/>
    <x v="2"/>
    <n v="1000317"/>
  </r>
  <r>
    <n v="669"/>
    <n v="40000000448"/>
    <n v="62046231000"/>
    <s v="ԿԱՆԱՑԻ ԵՎ ԱՂՋԿԱ ՋԻՆՍԵ ՏԱԲԱՏՆԵՐ ԲԱՄԲԱԿԵ ՄԱՆՎԱԾՔԻՑ "/>
    <x v="25"/>
    <s v="կին"/>
    <m/>
    <n v="0.512"/>
    <n v="1"/>
    <n v="0.512"/>
    <s v="DE FACTO"/>
    <s v="Bangladesh"/>
    <s v="բամբակ"/>
    <x v="2"/>
    <n v="1000317"/>
  </r>
  <r>
    <n v="670"/>
    <n v="40000000447"/>
    <n v="62046318000"/>
    <s v="ԿԱՆԱՑԻ ԵՎ ԱՂՋԿԱ ՏԱԲԱՏՆԵՐ ՍԻՆԹԵՏԻԿ ԹԵԼԵՐԻՑ"/>
    <x v="3"/>
    <s v="կին"/>
    <m/>
    <n v="0.376"/>
    <n v="1"/>
    <n v="0.376"/>
    <s v="DE FACTO"/>
    <s v="Turkey"/>
    <s v="պոլիեսթեր"/>
    <x v="2"/>
    <n v="1000317"/>
  </r>
  <r>
    <n v="671"/>
    <n v="40000000446"/>
    <n v="61051000000"/>
    <s v="ՏՂԱՄԱՐԴՈՒ  ՎԵՐՆԱՇԱՊԻԿՆԵՐ ԲԱՄԲԱԿԵ ՄԱՆՎԱԾՔԻՑ"/>
    <x v="9"/>
    <s v="տղամարդու"/>
    <m/>
    <n v="0.406"/>
    <n v="1"/>
    <n v="0.406"/>
    <s v="DE FACTO"/>
    <s v="Turkey"/>
    <s v="բամբակ/պոլիեսթեր"/>
    <x v="2"/>
    <n v="1000317"/>
  </r>
  <r>
    <n v="672"/>
    <n v="40000000445"/>
    <n v="61124190000"/>
    <s v="ԿԱՆԱՑԻ  ԼՈՂԱԶԳԵՍՏՆԵՐ ՍԻՆԹԵՏԻԿ ԹԵԼԵՐԻՑ"/>
    <x v="44"/>
    <s v="կին"/>
    <m/>
    <n v="0.08400000000000001"/>
    <n v="1"/>
    <n v="0.08400000000000001"/>
    <s v="DE FACTO"/>
    <s v="Turkey"/>
    <s v="պոլիեսթեր"/>
    <x v="2"/>
    <n v="1000317"/>
  </r>
  <r>
    <n v="673"/>
    <n v="40000000444"/>
    <n v="61069090000"/>
    <s v="ԿԱՆԱՑԻ ԵՎ ԱՂՋԿԱ ՎԵՐՆԱՇԱՊԻԿՆԵՐ ԱՅԼ ՄԱՆԱԾԱԳՈՐԾԱԿԱՆ ՆՅՈՒԹԵՐԻՑ"/>
    <x v="9"/>
    <s v="կին"/>
    <m/>
    <n v="0.244"/>
    <n v="1"/>
    <n v="0.244"/>
    <s v="DE FACTO"/>
    <s v="Turkey"/>
    <s v="վիսկոզ"/>
    <x v="2"/>
    <n v="1000317"/>
  </r>
  <r>
    <n v="674"/>
    <n v="40000000443"/>
    <n v="61044900000"/>
    <s v="ԿԱՆԱՑԻ  ՇՐՋԱԶԳԵՍՏՆԵՐ  ԱՅԼ ՄԱՆԱԾԱԳՈՐԾԱԿԱՆ ՆՅՈՒԹԵՐԻՑ"/>
    <x v="13"/>
    <s v="կին"/>
    <m/>
    <n v="0.304"/>
    <n v="1"/>
    <n v="0.304"/>
    <s v="DE FACTO"/>
    <s v="Turkey"/>
    <s v="վիսկոզ"/>
    <x v="2"/>
    <n v="1000317"/>
  </r>
  <r>
    <n v="675"/>
    <n v="40000000442"/>
    <n v="61045900000"/>
    <s v="ԿԱՆԱՆՑԻ ԿԻՍԱՇՐՋԱԶԳԵՍՏՆԵՐ  ԱՅԼ ՄԱՆԱԾԱԳՈՐԾԱԿԱՆ ՆՅՈՒԹԵՐԻՑ"/>
    <x v="10"/>
    <s v="կին"/>
    <m/>
    <n v="0.294"/>
    <n v="1"/>
    <n v="0.294"/>
    <s v="DE FACTO"/>
    <s v="Turkey"/>
    <s v="վիսկոզ/պոլիեսթեր"/>
    <x v="2"/>
    <n v="1000317"/>
  </r>
  <r>
    <n v="676"/>
    <n v="40000000441"/>
    <n v="61099020000"/>
    <s v="ԿԱՆԱՑԻ  ՏՈՊ-ՇԱՊԻԿՆԵՐ ՔԻՄԻԱԿԱՆ ԹԵԼԵՐԻՑ "/>
    <x v="46"/>
    <s v="կին"/>
    <m/>
    <n v="0.118"/>
    <n v="1"/>
    <n v="0.118"/>
    <s v="DE FACTO"/>
    <s v="Turkey"/>
    <s v="պոլիամիդ"/>
    <x v="2"/>
    <n v="1000317"/>
  </r>
  <r>
    <n v="677"/>
    <n v="40000000440"/>
    <n v="61062000000"/>
    <s v="ԿԱՆԱՑԻ ԵՎ ԱՂՋԿԱ ԲԼՈՒԶՆԵՐ ՔԻՄԻԱԿԱՆ ԹԵԼԵՐԻՑ "/>
    <x v="27"/>
    <s v="կին"/>
    <m/>
    <n v="0.25"/>
    <n v="1"/>
    <n v="0.25"/>
    <s v="DE FACTO"/>
    <s v="Turkey"/>
    <s v="պոլիեսթեր"/>
    <x v="2"/>
    <n v="1000317"/>
  </r>
  <r>
    <n v="678"/>
    <n v="40000000439"/>
    <n v="62046318000"/>
    <s v="ԿԱՆԱՑԻ ԵՎ ԱՂՋԿԱ ՏԱԲԱՏՆԵՐ ՍԻՆԹԵՏԻԿ ԹԵԼԵՐԻՑ"/>
    <x v="3"/>
    <s v="կին"/>
    <m/>
    <n v="0.484"/>
    <n v="1"/>
    <n v="0.484"/>
    <s v="DE FACTO"/>
    <s v="Turkey"/>
    <s v="պոլիեսթեր"/>
    <x v="2"/>
    <n v="1000317"/>
  </r>
  <r>
    <n v="679"/>
    <n v="40000000438"/>
    <n v="62046231000"/>
    <s v="ԿԱՆԱՑԻ ՋԻՆՍԵ ՏԱԲԱՏՆԵՐ ԲԱՄԲԱԿԵ ՄԱՆՎԱԾՔԻՑ "/>
    <x v="25"/>
    <s v="կին"/>
    <m/>
    <n v="0.486"/>
    <n v="1"/>
    <n v="0.486"/>
    <s v="DE FACTO"/>
    <s v="Turkey"/>
    <s v="բամբակ"/>
    <x v="2"/>
    <n v="1000317"/>
  </r>
  <r>
    <n v="680"/>
    <n v="40000000437"/>
    <n v="61091000000"/>
    <s v="ԿԱՆԱՑԻ ԵՎ ԱՂՋԿԱ ՇԱՊԻԿՆԵՐ ԲԱՄԲԱԿԵ ՄԱՆՎԱԾՔԻՑ"/>
    <x v="8"/>
    <s v="մանկական"/>
    <m/>
    <n v="0.092"/>
    <n v="1"/>
    <n v="0.092"/>
    <s v="DE FACTO"/>
    <s v="Turkey"/>
    <s v="բամբակ"/>
    <x v="2"/>
    <n v="1000317"/>
  </r>
  <r>
    <n v="681"/>
    <n v="40000000436"/>
    <n v="61062000000"/>
    <s v="ԿԱՆԱՑԻ ԵՎ ԱՂՋԿԱ ԲԼՈՒԶՆԵՐ ՔԻՄԻԱԿԱՆ ԹԵԼԵՐԻՑ "/>
    <x v="27"/>
    <s v="կին"/>
    <m/>
    <n v="0.164"/>
    <n v="1"/>
    <n v="0.164"/>
    <s v="DE FACTO"/>
    <s v="Turkey"/>
    <s v="պոլիեսթեր"/>
    <x v="2"/>
    <n v="1000317"/>
  </r>
  <r>
    <n v="682"/>
    <n v="40000000435"/>
    <n v="61044900000"/>
    <s v="ԿԱՆԱՑԻ  ՇՐՋԱԶԳԵՍՏՆԵՐ  ԱՅԼ ՄԱՆԱԾԱԳՈՐԾԱԿԱՆ ՆՅՈՒԹԵՐԻՑ"/>
    <x v="13"/>
    <s v="կին"/>
    <m/>
    <n v="0.366"/>
    <n v="1"/>
    <n v="0.366"/>
    <s v="DE FACTO"/>
    <s v="Turkey"/>
    <s v="վիսկոզ"/>
    <x v="2"/>
    <n v="1000317"/>
  </r>
  <r>
    <n v="683"/>
    <n v="40000000434"/>
    <n v="61046300000"/>
    <s v="ԿԱՆԱՑԻ  ՇՈՐՏԵՐ ՍԻՆԹԵՏԻԿ ԹԵԼԵՐԻՑ   "/>
    <x v="14"/>
    <s v="կին"/>
    <m/>
    <n v="0.144"/>
    <n v="1"/>
    <n v="0.144"/>
    <s v="DE FACTO"/>
    <s v="Turkey"/>
    <s v="պոլիեսթեր"/>
    <x v="2"/>
    <n v="1000317"/>
  </r>
  <r>
    <n v="684"/>
    <n v="40000000433"/>
    <n v="62046318000"/>
    <s v="ԿԱՆԱՑԻ  ՏԱԲԱՏ ՍԻՆԹԵՏԻԿ ԹԵԼԵՐԻՑ"/>
    <x v="3"/>
    <s v="կին"/>
    <m/>
    <n v="0.266"/>
    <n v="1"/>
    <n v="0.266"/>
    <s v="DE FACTO"/>
    <s v="Egypt"/>
    <s v="պոլիեսթեր"/>
    <x v="2"/>
    <n v="1000317"/>
  </r>
  <r>
    <n v="685"/>
    <n v="40000000432"/>
    <n v="61061000000"/>
    <s v="ԿԱՆԱՑԻ ԵՎ ԱՂՋԿԱ ԲԼՈՒԶՆԵՐ ԲԱՄԲԱԿԵ ՄԱՆՎԱԾՔԻՑ "/>
    <x v="27"/>
    <s v="կին"/>
    <m/>
    <n v="0.248"/>
    <n v="1"/>
    <n v="0.248"/>
    <s v="DE FACTO"/>
    <s v="Turkey"/>
    <s v="բամբակ"/>
    <x v="2"/>
    <n v="1000317"/>
  </r>
  <r>
    <n v="686"/>
    <n v="40000000431"/>
    <n v="61062000000"/>
    <s v="ԿԱՆԱՑԻ ԵՎ ԱՂՋԿԱ ԲԼՈՒԶՆԵՐ ՔԻՄԻԱԿԱՆ ԹԵԼԵՐԻՑ "/>
    <x v="27"/>
    <s v="կին"/>
    <m/>
    <n v="0.214"/>
    <n v="1"/>
    <n v="0.214"/>
    <s v="DE FACTO"/>
    <s v="Turkey"/>
    <s v="ակրիլ"/>
    <x v="2"/>
    <n v="1000317"/>
  </r>
  <r>
    <n v="687"/>
    <n v="40000000430"/>
    <n v="62046231000"/>
    <s v="ԿԱՆԱՑԻ ԵՎ ԱՂՋԿԱ ՋԻՆՍԵ ՏԱԲԱՏՆԵՐ ԲԱՄԲԱԿԵ ՄԱՆՎԱԾՔԻՑ "/>
    <x v="25"/>
    <s v="կին"/>
    <m/>
    <n v="0.746"/>
    <n v="1"/>
    <n v="0.746"/>
    <s v="DE FACTO"/>
    <s v="Bangladesh"/>
    <s v="բամբակ"/>
    <x v="2"/>
    <n v="1000317"/>
  </r>
  <r>
    <n v="688"/>
    <n v="40000000429"/>
    <n v="61061000000"/>
    <s v="ԿԱՆԱՑԻ ԵՎ ԱՂՋԿԱ ՎԵՐՆԱՇԱՊԻԿՆԵՐ ԲԱՄԲԱԿԵ ՄԱՆՎԱԾՔԻՑ"/>
    <x v="9"/>
    <s v="կին"/>
    <m/>
    <n v="0.244"/>
    <n v="1"/>
    <n v="0.244"/>
    <s v="DE FACTO"/>
    <s v="Bangladesh"/>
    <s v="բամբակ"/>
    <x v="2"/>
    <n v="1000317"/>
  </r>
  <r>
    <n v="689"/>
    <n v="40000000428"/>
    <n v="62024000090"/>
    <s v="ԿԱՆԱՑԻ  ՎԵՐԱՐԿՈՒՆԵՐ ՔԻՄԻԱԿԱՆ ԹԵԼԵՐԻՑ "/>
    <x v="5"/>
    <s v="կին"/>
    <m/>
    <n v="0.462"/>
    <n v="1"/>
    <n v="0.462"/>
    <s v="DE FACTO"/>
    <s v="Myanmar"/>
    <s v="պոլիեսթեր"/>
    <x v="2"/>
    <n v="1000317"/>
  </r>
  <r>
    <n v="690"/>
    <n v="40000000427"/>
    <n v="62024000090"/>
    <s v="ԿԱՆԱՑԻ  ՎԵՐԱՐԿՈՒՆԵՐ ՔԻՄԻԱԿԱՆ ԹԵԼԵՐԻՑ "/>
    <x v="5"/>
    <s v="կին"/>
    <m/>
    <n v="0.508"/>
    <n v="1"/>
    <n v="0.508"/>
    <s v="DE FACTO"/>
    <s v="Myanmar"/>
    <s v="պոլիեսթեր"/>
    <x v="2"/>
    <n v="1000317"/>
  </r>
  <r>
    <n v="691"/>
    <n v="40000000426"/>
    <n v="62024000090"/>
    <s v="ԿԱՆԱՑԻ  ՎԵՐԱՐԿՈՒՆԵՐ ՔԻՄԻԱԿԱՆ ԹԵԼԵՐԻՑ "/>
    <x v="5"/>
    <s v="կին"/>
    <m/>
    <n v="0.44"/>
    <n v="1"/>
    <n v="0.44"/>
    <s v="DE FACTO"/>
    <s v="Myanmar"/>
    <s v="պոլիեսթեր"/>
    <x v="2"/>
    <n v="1000317"/>
  </r>
  <r>
    <n v="692"/>
    <n v="40000000425"/>
    <n v="61046200000"/>
    <s v="ԿԱՆԱՑԻ ՋԻՆՍԵ ՇՈՐՏ ԲԱՄԲԱԿԵ ՄԱՆՎԱԾՔԻՑ"/>
    <x v="29"/>
    <s v="կին"/>
    <m/>
    <n v="0.274"/>
    <n v="1"/>
    <n v="0.274"/>
    <s v="DE FACTO"/>
    <s v="Egypt"/>
    <s v="բամբակ"/>
    <x v="2"/>
    <n v="1000317"/>
  </r>
  <r>
    <n v="693"/>
    <n v="40000000424"/>
    <n v="65050090000"/>
    <s v="ԿԱՆԱՑԻ ԳԼԽԱՐԿ ԲԱՄԲԱԿԵ ՄԱՆՎԱԾՔԻՑ"/>
    <x v="15"/>
    <s v="կին"/>
    <m/>
    <n v="0.08"/>
    <n v="1"/>
    <n v="0.08"/>
    <s v="DE FACTO"/>
    <s v="Turkey"/>
    <s v="բամբակ"/>
    <x v="2"/>
    <n v="1000317"/>
  </r>
  <r>
    <n v="694"/>
    <n v="40000000423"/>
    <n v="61062000000"/>
    <s v="ԿԱՆԱՑԻ ԵՎ ԱՂՋԿԱ ԲԼՈՒԶՆԵՐ ՔԻՄԻԱԿԱՆ ԹԵԼԵՐԻՑ "/>
    <x v="27"/>
    <s v="կին"/>
    <m/>
    <n v="0.328"/>
    <n v="1"/>
    <n v="0.328"/>
    <s v="DE FACTO"/>
    <s v="Turkey"/>
    <s v="պոլիեսթեր/բամբակ"/>
    <x v="2"/>
    <n v="1000317"/>
  </r>
  <r>
    <n v="695"/>
    <n v="40000000422"/>
    <n v="61069090000"/>
    <s v="ԿԱՆԱՑԻ  ԲԼՈՒԶՆԵՐ ԱՅԼ ՄԱՆԱԾԱԳՈՐԾԱԿԱՆ ՆՅՈՒԹԵՐԻՑ "/>
    <x v="27"/>
    <s v="կին"/>
    <m/>
    <n v="0.15"/>
    <n v="1"/>
    <n v="0.15"/>
    <s v="DE FACTO"/>
    <s v="China"/>
    <s v="վիսկոզ"/>
    <x v="2"/>
    <n v="1000317"/>
  </r>
  <r>
    <n v="696"/>
    <n v="40000000421"/>
    <n v="61044300000"/>
    <s v="ԿԱՆԱՑԻ ԵՎ ԱՂՋԿԱ  ՇՐՋԱԶԳԵՍՏՆԵՐ ՍԻՆԹԵՏԻԿ ԹԵԼԵՐԻՑ"/>
    <x v="13"/>
    <s v="կին"/>
    <m/>
    <n v="0.304"/>
    <n v="1"/>
    <n v="0.304"/>
    <s v="DE FACTO"/>
    <s v="China"/>
    <s v="պոլիեսթեր"/>
    <x v="2"/>
    <n v="1000317"/>
  </r>
  <r>
    <n v="697"/>
    <n v="40000000420"/>
    <n v="61099020000"/>
    <s v="ԿԱՆԱՑԻ  ՏՈՊ-ՇԱՊԻԿՆԵՐ ՔԻՄԻԱԿԱՆ ԹԵԼԵՐԻՑ "/>
    <x v="46"/>
    <s v="կին"/>
    <m/>
    <n v="0.104"/>
    <n v="1"/>
    <n v="0.104"/>
    <s v="DE FACTO"/>
    <s v="Turkey"/>
    <s v="պոլիեսթեր"/>
    <x v="2"/>
    <n v="1000317"/>
  </r>
  <r>
    <n v="698"/>
    <n v="40000000419"/>
    <n v="61091000000"/>
    <s v="ԿԱՆԱՑԻ ՏՈՊ -ՇԱՊԻԿՆԵՐ  ԲԱՄԲԱԿԵ ՄԱՆՎԱԾՔԻՑ"/>
    <x v="46"/>
    <s v="կին"/>
    <m/>
    <n v="0.078"/>
    <n v="1"/>
    <n v="0.078"/>
    <s v="DE FACTO"/>
    <s v="Turkey"/>
    <s v="բամբակ"/>
    <x v="2"/>
    <n v="1000317"/>
  </r>
  <r>
    <n v="699"/>
    <n v="40000000418"/>
    <n v="61091000000"/>
    <s v="ԿԱՆԱՑԻ ԵՎ ԱՂՋԿԱ ՇԱՊԻԿՆԵՐ ԲԱՄԲԱԿԵ ՄԱՆՎԱԾՔԻՑ"/>
    <x v="8"/>
    <s v="կին"/>
    <m/>
    <n v="0.148"/>
    <n v="1"/>
    <n v="0.148"/>
    <s v="DE FACTO"/>
    <s v="Turkey"/>
    <s v="բամբակ"/>
    <x v="2"/>
    <n v="1000317"/>
  </r>
  <r>
    <n v="700"/>
    <n v="40000000417"/>
    <n v="61091000000"/>
    <s v="ԿԱՆԱՑԻ ԵՎ ԱՂՋԿԱ ՇԱՊԻԿՆԵՐ ԲԱՄԲԱԿԵ ՄԱՆՎԱԾՔԻՑ"/>
    <x v="8"/>
    <s v="կին"/>
    <m/>
    <n v="0.114"/>
    <n v="1"/>
    <n v="0.114"/>
    <s v="DE FACTO"/>
    <s v="Turkey"/>
    <s v="բամբակ"/>
    <x v="2"/>
    <n v="1000317"/>
  </r>
  <r>
    <n v="701"/>
    <n v="40000000416"/>
    <n v="61102099000"/>
    <s v="ԿԱՆԱՑԻ ՀՈՒԴԻՆԵՐ ԲԱՄԲԱԿԵ ՄԱՆՎԱԾՔԻՑ"/>
    <x v="0"/>
    <s v="կին"/>
    <m/>
    <n v="0.534"/>
    <n v="1"/>
    <n v="0.534"/>
    <s v="DE FACTO"/>
    <s v="Turkey"/>
    <s v="բամբակ"/>
    <x v="2"/>
    <n v="1000317"/>
  </r>
  <r>
    <n v="702"/>
    <n v="40000000415"/>
    <n v="61044900000"/>
    <s v="ԿԱՆԱՑԻ  ՇՐՋԱԶԳԵՍՏՆԵՐ  ԱՅԼ ՄԱՆԱԾԱԳՈՐԾԱԿԱՆ ՆՅՈՒԹԵՐԻՑ"/>
    <x v="13"/>
    <s v="կին"/>
    <m/>
    <n v="0.354"/>
    <n v="1"/>
    <n v="0.354"/>
    <s v="DE FACTO"/>
    <s v="Turkey"/>
    <s v="վիսկոզ"/>
    <x v="2"/>
    <n v="1000317"/>
  </r>
  <r>
    <n v="703"/>
    <n v="40000000414"/>
    <n v="61099090000"/>
    <s v="ԿԱՆԱՑԻ  ՏՈՊ-ՇԱՊԻԿ ԱՅԼ ՄԱՆԱԾԱԳՈՐԾԱԿԱՆ ՆՅՈՒԹԵՐԻՑ"/>
    <x v="46"/>
    <s v="կին"/>
    <m/>
    <n v="0.134"/>
    <n v="1"/>
    <n v="0.134"/>
    <s v="DE FACTO"/>
    <s v="Turkey"/>
    <s v="վիսկոզ"/>
    <x v="2"/>
    <n v="1000317"/>
  </r>
  <r>
    <n v="704"/>
    <n v="40000000413"/>
    <n v="61061000000"/>
    <s v="ԿԱՆԱՑԻ  ՎԵՐՆԱՇԱՊԻԿՆԵՐ ԲԱՄԲԱԿԵ ՄԱՆՎԱԾՔԻՑ"/>
    <x v="9"/>
    <s v="կին"/>
    <m/>
    <n v="0.24"/>
    <n v="1"/>
    <n v="0.24"/>
    <s v="DE FACTO"/>
    <s v="Turkey"/>
    <s v="բամբակ"/>
    <x v="2"/>
    <n v="1000317"/>
  </r>
  <r>
    <n v="705"/>
    <n v="40000000412"/>
    <n v="61091000000"/>
    <s v="ԿԱՆԱՑԻ ԵՎ ԱՂՋԿԱ ՇԱՊԻԿՆԵՐ ԲԱՄԲԱԿԵ ՄԱՆՎԱԾՔԻՑ"/>
    <x v="8"/>
    <s v="կին"/>
    <m/>
    <n v="0.12"/>
    <n v="1"/>
    <n v="0.12"/>
    <s v="DE FACTO"/>
    <s v="Turkey"/>
    <s v="բամբակ"/>
    <x v="2"/>
    <n v="1000317"/>
  </r>
  <r>
    <n v="706"/>
    <n v="40000000411"/>
    <n v="62046239000"/>
    <s v="ԿԱՆԱՑԻ ԵՎ ԱՂՋԿԱ ՏԱԲԱՏՆԵՐ ԲԱՄԲԱԿԵ ՄԱՆՎԱԾՔԻՑ   "/>
    <x v="3"/>
    <s v="կին"/>
    <m/>
    <n v="0.422"/>
    <n v="1"/>
    <n v="0.422"/>
    <s v="DE FACTO"/>
    <s v="Turkey"/>
    <s v="բամբակ"/>
    <x v="2"/>
    <n v="1000317"/>
  </r>
  <r>
    <n v="707"/>
    <n v="40000000410"/>
    <n v="61061000000"/>
    <s v="ԿԱՆԱՑԻ ԵՎ ԱՂՋԿԱ ԲԼՈՒԶՆԵՐ ԲԱՄԲԱԿԵ ՄԱՆՎԱԾՔԻՑ "/>
    <x v="27"/>
    <s v="կին"/>
    <m/>
    <n v="0.144"/>
    <n v="1"/>
    <n v="0.144"/>
    <s v="DE FACTO"/>
    <s v="Turkey"/>
    <s v="բամբակ"/>
    <x v="2"/>
    <n v="1000317"/>
  </r>
  <r>
    <n v="708"/>
    <n v="40000000409"/>
    <n v="61061000000"/>
    <s v="ԿԱՆԱՑԻ ԵՎ ԱՂՋԿԱ ԲԼՈՒԶՆԵՐ ԲԱՄԲԱԿԵ ՄԱՆՎԱԾՔԻՑ "/>
    <x v="27"/>
    <s v="կին"/>
    <m/>
    <n v="0.122"/>
    <n v="1"/>
    <n v="0.122"/>
    <s v="DE FACTO"/>
    <s v="Turkey"/>
    <s v="բամբակ"/>
    <x v="2"/>
    <n v="1000317"/>
  </r>
  <r>
    <n v="709"/>
    <n v="40000000408"/>
    <n v="61099020000"/>
    <s v="ԿԱՆԱՑԻ  ՏՈՊ-ՇԱՊԻԿՆԵՐ ՔԻՄԻԱԿԱՆ ԹԵԼԵՐԻՑ "/>
    <x v="46"/>
    <s v="կին"/>
    <m/>
    <n v="0.042"/>
    <n v="1"/>
    <n v="0.042"/>
    <s v="DE FACTO"/>
    <s v="Turkey"/>
    <s v="պոլիեսթեր"/>
    <x v="2"/>
    <n v="1000317"/>
  </r>
  <r>
    <n v="710"/>
    <n v="40000000407"/>
    <n v="61061000000"/>
    <s v="ԿԱՆԱՑԻ ԵՎ ԱՂՋԿԱ ԲԼՈՒԶՆԵՐ ԲԱՄԲԱԿԵ ՄԱՆՎԱԾՔԻՑ "/>
    <x v="27"/>
    <s v="կին"/>
    <m/>
    <n v="0.118"/>
    <n v="1"/>
    <n v="0.118"/>
    <s v="DE FACTO"/>
    <s v="Turkey"/>
    <s v="բամբակ"/>
    <x v="2"/>
    <n v="1000317"/>
  </r>
  <r>
    <n v="711"/>
    <n v="40000000406"/>
    <n v="61046200000"/>
    <s v="ԿԱՆԱՑԻ  ՇՈՐՏԵՐ ԲԱՄԲԱԿԵ ՄԱՆՎԱԾՔԻՑ"/>
    <x v="14"/>
    <s v="կին"/>
    <m/>
    <n v="0.194"/>
    <n v="1"/>
    <n v="0.194"/>
    <s v="DE FACTO"/>
    <s v="Turkey"/>
    <s v="բամբակ"/>
    <x v="2"/>
    <n v="1000317"/>
  </r>
  <r>
    <n v="712"/>
    <n v="40000000405"/>
    <n v="61045300000"/>
    <s v="ԿԱՆԱՑԻ  ԿԻՍԱՇՐՋԱԶԳԵՍՏՆԵՐ ՍԻՆԹԵՏԻԿ ԹԵԼԵՐԻՑ"/>
    <x v="10"/>
    <s v="կին"/>
    <m/>
    <n v="0.132"/>
    <n v="1"/>
    <n v="0.132"/>
    <s v="DE FACTO"/>
    <s v="Turkey"/>
    <s v="պոլիեսթեր"/>
    <x v="2"/>
    <n v="1000317"/>
  </r>
  <r>
    <n v="713"/>
    <n v="40000000404"/>
    <n v="61061000000"/>
    <s v="ԿԱՆԱՑԻ  ՎԵՐՆԱՇԱՊԻԿՆԵՐ ԲԱՄԲԱԿԵ ՄԱՆՎԱԾՔԻՑ"/>
    <x v="9"/>
    <s v="կին"/>
    <m/>
    <n v="0.18"/>
    <n v="1"/>
    <n v="0.18"/>
    <s v="DE FACTO"/>
    <s v="Turkey"/>
    <s v="բամբակ/պոլիեսթեր"/>
    <x v="2"/>
    <n v="1000317"/>
  </r>
  <r>
    <n v="714"/>
    <n v="40000000403"/>
    <n v="62046239000"/>
    <s v="ԿԱՆԱՑԻ ԵՎ ԱՂՋԿԱ  ՏԱԲԱՏՆԵՐ ԲԱՄԲԱԿԵ ՄԱՆՎԱԾՔԻՑ   "/>
    <x v="3"/>
    <s v="կին"/>
    <m/>
    <n v="0.316"/>
    <n v="1"/>
    <n v="0.316"/>
    <s v="DE FACTO"/>
    <s v="Bangladesh"/>
    <s v="բամբակ"/>
    <x v="2"/>
    <n v="1000317"/>
  </r>
  <r>
    <n v="715"/>
    <n v="40000000402"/>
    <n v="61124190000"/>
    <s v="ԿԱՆԱՑԻ  ԼՈՂԱԶԳԵՍՏ ՍԻՆԹԵՏԻԿ ԹԵԼԵՐԻՑ"/>
    <x v="44"/>
    <s v="կին"/>
    <m/>
    <n v="0.188"/>
    <n v="1"/>
    <n v="0.188"/>
    <s v="DE FACTO"/>
    <s v="Pakistan"/>
    <s v="պոլիեսթեր"/>
    <x v="2"/>
    <n v="1000317"/>
  </r>
  <r>
    <n v="716"/>
    <n v="40000000401"/>
    <n v="61091000000"/>
    <s v="ԿԱՆԱՑԻ ԵՎ ԱՂՋԿԱ ՇԱՊԻԿՆԵՐ ԲԱՄԲԱԿԵ ՄԱՆՎԱԾՔԻՑ"/>
    <x v="8"/>
    <s v="կին"/>
    <m/>
    <n v="0.172"/>
    <n v="1"/>
    <n v="0.172"/>
    <s v="DE FACTO"/>
    <s v="Turkey"/>
    <s v="բամբակ"/>
    <x v="2"/>
    <n v="1000317"/>
  </r>
  <r>
    <n v="717"/>
    <n v="40000000400"/>
    <n v="61091000000"/>
    <s v="ԿԱՆԱՑԻ ԵՎ ԱՂՋԿԱ ՇԱՊԻԿՆԵՐ ԲԱՄԲԱԿԵ ՄԱՆՎԱԾՔԻՑ"/>
    <x v="8"/>
    <s v="կին"/>
    <m/>
    <n v="0.124"/>
    <n v="1"/>
    <n v="0.124"/>
    <s v="DE FACTO"/>
    <s v="Turkey"/>
    <s v="բամբակ"/>
    <x v="2"/>
    <n v="1000317"/>
  </r>
  <r>
    <n v="718"/>
    <n v="40000000399"/>
    <n v="61099020000"/>
    <s v="ԿԱՆԱՑԻ  ՏՈՊ-ՇԱՊԻԿՆԵՐ ՔԻՄԻԱԿԱՆ ԹԵԼԵՐԻՑ "/>
    <x v="46"/>
    <s v="կին"/>
    <m/>
    <n v="0.096"/>
    <n v="1"/>
    <n v="0.096"/>
    <s v="DE FACTO"/>
    <s v="Turkey"/>
    <s v="պոլիեսթեր"/>
    <x v="2"/>
    <n v="1000317"/>
  </r>
  <r>
    <n v="719"/>
    <n v="40000000398"/>
    <n v="62046990000"/>
    <s v="ԿԱՆԱՑԻ  ՏԱԲԱՏՆԵՐ  ԱՅԼ  ՄԱՆԱԾԱԳՈՐԾԱԿԱՆ ՆՅՈՒԹԵՐԻՑ    "/>
    <x v="3"/>
    <s v="կին"/>
    <m/>
    <n v="0.268"/>
    <n v="1"/>
    <n v="0.268"/>
    <s v="DE FACTO"/>
    <s v="Turkey"/>
    <s v="վիսկոզ"/>
    <x v="2"/>
    <n v="1000317"/>
  </r>
  <r>
    <n v="720"/>
    <n v="40000000397"/>
    <n v="61061000000"/>
    <s v="ԿԱՆԱՑԻ ԵՎ ԱՂՋԿԱ ԲԼՈՒԶՆԵՐ ԲԱՄԲԱԿԵ ՄԱՆՎԱԾՔԻՑ "/>
    <x v="27"/>
    <s v="կին"/>
    <m/>
    <n v="0.158"/>
    <n v="1"/>
    <n v="0.158"/>
    <s v="DE FACTO"/>
    <s v="Turkey"/>
    <s v="բամբակ"/>
    <x v="2"/>
    <n v="1000317"/>
  </r>
  <r>
    <n v="721"/>
    <n v="40000000396"/>
    <n v="62046239000"/>
    <s v="ԿԱՆԱՑԻ ԵՎ ԱՂՋԿԱ ՏԱԲԱՏՆԵՐ ԲԱՄԲԱԿԵ ՄԱՆՎԱԾՔԻՑ   "/>
    <x v="3"/>
    <s v="կին"/>
    <m/>
    <n v="0.368"/>
    <n v="1"/>
    <n v="0.368"/>
    <s v="DE FACTO"/>
    <s v="Turkey"/>
    <s v="բամբակ"/>
    <x v="2"/>
    <n v="1000317"/>
  </r>
  <r>
    <n v="722"/>
    <n v="40000000395"/>
    <n v="62046239000"/>
    <s v="ԿԱՆԱՑԻ ԵՎ ԱՂՋԿԱ  ՏԱԲԱՏՆԵՐ ԲԱՄԲԱԿԵ ՄԱՆՎԱԾՔԻՑ   "/>
    <x v="3"/>
    <s v="կին"/>
    <m/>
    <n v="0.45"/>
    <n v="1"/>
    <n v="0.45"/>
    <s v="DE FACTO"/>
    <s v="Bangladesh"/>
    <s v="բամբակ"/>
    <x v="2"/>
    <n v="1000317"/>
  </r>
  <r>
    <n v="723"/>
    <n v="40000000394"/>
    <n v="62046318000"/>
    <s v="ԿԱՆԱՑԻ ԵՎ ԱՂՋԿԱ ՏԱԲԱՏՆԵՐ ՍԻՆԹԵՏԻԿ ԹԵԼԵՐԻՑ"/>
    <x v="3"/>
    <s v="կին"/>
    <m/>
    <n v="0.384"/>
    <n v="1"/>
    <n v="0.384"/>
    <s v="DE FACTO"/>
    <s v="Turkey"/>
    <s v="պոլիեսթեր"/>
    <x v="2"/>
    <n v="1000317"/>
  </r>
  <r>
    <n v="724"/>
    <n v="40000000393"/>
    <n v="61045300000"/>
    <s v="ԿԱՆԱՑԻ  ԿԻՍԱՇՐՋԱԶԳԵՍՏՆԵՐ ՍԻՆԹԵՏԻԿ ԹԵԼԵՐԻՑ"/>
    <x v="10"/>
    <s v="կին"/>
    <m/>
    <n v="0.378"/>
    <n v="1"/>
    <n v="0.378"/>
    <s v="DE FACTO"/>
    <s v="Turkey"/>
    <s v="անհայտ"/>
    <x v="2"/>
    <n v="1000317"/>
  </r>
  <r>
    <n v="725"/>
    <n v="40000000392"/>
    <n v="61044900000"/>
    <s v="ԿԱՆԱՑԻ  ՇՐՋԱԶԳԵՍՏՆԵՐ  ԱՅԼ ՄԱՆԱԾԱԳՈՐԾԱԿԱՆ ՆՅՈՒԹԵՐԻՑ"/>
    <x v="13"/>
    <s v="կին"/>
    <m/>
    <n v="0.376"/>
    <n v="1"/>
    <n v="0.376"/>
    <s v="DE FACTO"/>
    <s v="Turkey"/>
    <s v="վիսկոզ"/>
    <x v="2"/>
    <n v="1000317"/>
  </r>
  <r>
    <n v="726"/>
    <n v="40000000391"/>
    <n v="61061000000"/>
    <s v="ԿԱՆԱՑԻ  ՎԵՐՆԱՇԱՊԻԿՆԵՐ ԲԱՄԲԱԿԵ ՄԱՆՎԱԾՔԻՑ"/>
    <x v="9"/>
    <s v="կին"/>
    <m/>
    <n v="0.2"/>
    <n v="1"/>
    <n v="0.2"/>
    <s v="DE FACTO"/>
    <s v="Turkey"/>
    <s v="բամբակ"/>
    <x v="2"/>
    <n v="1000317"/>
  </r>
  <r>
    <n v="727"/>
    <n v="40000000390"/>
    <n v="61061000000"/>
    <s v="ԿԱՆԱՑԻ ԵՎ ԱՂՋԿԱ ԲԼՈՒԶՆԵՐ ԲԱՄԲԱԿԵ ՄԱՆՎԱԾՔԻՑ "/>
    <x v="27"/>
    <s v="կին"/>
    <m/>
    <n v="0.176"/>
    <n v="1"/>
    <n v="0.176"/>
    <s v="DE FACTO"/>
    <s v="Turkey"/>
    <s v="բամբակ"/>
    <x v="2"/>
    <n v="1000317"/>
  </r>
  <r>
    <n v="728"/>
    <n v="40000000389"/>
    <n v="61044300000"/>
    <s v="ԿԱՆԱՑԻ  ՇՐՋԱԶԳԵՍՏՆԵՐ ՍԻՆԹԵՏԻԿ ԹԵԼԵՐԻՑ"/>
    <x v="13"/>
    <s v="կին"/>
    <m/>
    <n v="0.238"/>
    <n v="1"/>
    <n v="0.238"/>
    <s v="DE FACTO"/>
    <s v="Turkey"/>
    <s v="պոլիեսթեր"/>
    <x v="2"/>
    <n v="1000317"/>
  </r>
  <r>
    <n v="729"/>
    <n v="40000000388"/>
    <n v="61044300000"/>
    <s v="ԿԱՆԱՑԻ  ՇՐՋԱԶԳԵՍՏՆԵՐ ՍԻՆԹԵՏԻԿ ԹԵԼԵՐԻՑ"/>
    <x v="13"/>
    <s v="կին"/>
    <m/>
    <n v="0.244"/>
    <n v="1"/>
    <n v="0.244"/>
    <s v="DE FACTO"/>
    <s v="Turkey"/>
    <s v="պոլիեսթեր"/>
    <x v="2"/>
    <n v="1000317"/>
  </r>
  <r>
    <n v="730"/>
    <n v="40000000387"/>
    <n v="39262000000"/>
    <s v="ԿԱՆԱՑԻ ԱՆՋՐԱՆՑԻԿ ԹԻԿՆՈՑ  "/>
    <x v="47"/>
    <s v="կին"/>
    <m/>
    <n v="0.268"/>
    <n v="1"/>
    <n v="0.268"/>
    <s v="DE FACTO"/>
    <s v="Turkey"/>
    <s v="պոլիեսթեր"/>
    <x v="2"/>
    <n v="1000317"/>
  </r>
  <r>
    <n v="731"/>
    <n v="40000000386"/>
    <n v="61091000000"/>
    <s v="ԿԱՆԱՑԻ ԵՎ ԱՂՋԿԱ ՇԱՊԻԿՆԵՐ ԲԱՄԲԱԿԵ ՄԱՆՎԱԾՔԻՑ"/>
    <x v="8"/>
    <s v="կին"/>
    <m/>
    <n v="0.142"/>
    <n v="1"/>
    <n v="0.142"/>
    <s v="DE FACTO"/>
    <s v="Turkey"/>
    <s v="բամբակ"/>
    <x v="2"/>
    <n v="1000317"/>
  </r>
  <r>
    <n v="732"/>
    <n v="40000000385"/>
    <n v="61044900000"/>
    <s v="ԿԱՆԱՑԻ  ՇՐՋԱԶԳԵՍՏՆԵՐ  ԱՅԼ ՄԱՆԱԾԱԳՈՐԾԱԿԱՆ ՆՅՈՒԹԵՐԻՑ"/>
    <x v="13"/>
    <s v="կին"/>
    <m/>
    <n v="0.356"/>
    <n v="1"/>
    <n v="0.356"/>
    <s v="DE FACTO"/>
    <s v="Turkey"/>
    <s v="վիսկոզ"/>
    <x v="2"/>
    <n v="1000317"/>
  </r>
  <r>
    <n v="733"/>
    <n v="40000000384"/>
    <n v="62024000090"/>
    <s v="ԿԱՆԱՑԻ  ՎԵՐԱՐԿՈՒՆԵՐ ՔԻՄԻԱԿԱՆ ԹԵԼԵՐԻՑ "/>
    <x v="5"/>
    <s v="կին"/>
    <m/>
    <n v="0.458"/>
    <n v="1"/>
    <n v="0.458"/>
    <s v="DE FACTO"/>
    <s v="Myanmar"/>
    <s v="պոլիեսթեր"/>
    <x v="2"/>
    <n v="1000317"/>
  </r>
  <r>
    <n v="734"/>
    <n v="40000000383"/>
    <n v="61044900000"/>
    <s v="ԿԱՆԱՑԻ  ՇՐՋԱԶԳԵՍՏՆԵՐ  ԱՅԼ ՄԱՆԱԾԱԳՈՐԾԱԿԱՆ ՆՅՈՒԹԵՐԻՑ"/>
    <x v="13"/>
    <s v="կին"/>
    <m/>
    <n v="0.262"/>
    <n v="1"/>
    <n v="0.262"/>
    <s v="DE FACTO"/>
    <s v="Turkey"/>
    <s v="վիսկոզ/բամբակ"/>
    <x v="2"/>
    <n v="1000317"/>
  </r>
  <r>
    <n v="735"/>
    <n v="40000000382"/>
    <n v="61069090000"/>
    <s v="ԿԱՆԱՑԻ ԵՎ ԱՂՋԿԱ ՎԵՐՆԱՇԱՊԻԿՆԵՐ ԱՅԼ ՄԱՆԱԾԱԳՈՐԾԱԿԱՆ ՆՅՈՒԹԵՐԻՑ"/>
    <x v="9"/>
    <s v="կին"/>
    <m/>
    <n v="0.206"/>
    <n v="1"/>
    <n v="0.206"/>
    <s v="DE FACTO"/>
    <s v="Turkey"/>
    <s v="վիսկոզ"/>
    <x v="2"/>
    <n v="1000317"/>
  </r>
  <r>
    <n v="736"/>
    <n v="40000000381"/>
    <n v="61091000000"/>
    <s v="ԿԱՆԱՑԻ ԵՎ ԱՂՋԿԱ ՇԱՊԻԿՆԵՐ ԲԱՄԲԱԿԵ ՄԱՆՎԱԾՔԻՑ"/>
    <x v="8"/>
    <s v="կին"/>
    <m/>
    <n v="0.198"/>
    <n v="1"/>
    <n v="0.198"/>
    <s v="DE FACTO"/>
    <s v="Turkey"/>
    <s v="բամբակ"/>
    <x v="2"/>
    <n v="1000317"/>
  </r>
  <r>
    <n v="737"/>
    <n v="40000000380"/>
    <n v="61062000000"/>
    <s v="ԿԱՆԱՑԻ ՊՈԼՈ ՇԱՊԻԿ ՔԻՄԻԱԿԱՆ ԹԵԼԵՐԻՑ "/>
    <x v="30"/>
    <s v="կին"/>
    <m/>
    <n v="0.336"/>
    <n v="1"/>
    <n v="0.336"/>
    <s v="DE FACTO"/>
    <s v="Turkey"/>
    <s v="պոլիեսթեր"/>
    <x v="2"/>
    <n v="1000317"/>
  </r>
  <r>
    <n v="738"/>
    <n v="40000000379"/>
    <n v="61046300000"/>
    <s v="ԿԱՆԱՑԻ  ՇՈՐՏԵՐ ՍԻՆԹԵՏԻԿ ԹԵԼԵՐԻՑ   "/>
    <x v="14"/>
    <s v="կին"/>
    <m/>
    <n v="0.198"/>
    <n v="1"/>
    <n v="0.198"/>
    <s v="DE FACTO"/>
    <s v="Turkey"/>
    <s v="պոլիեսթեր"/>
    <x v="2"/>
    <n v="1000317"/>
  </r>
  <r>
    <n v="739"/>
    <n v="40000000378"/>
    <n v="61061000000"/>
    <s v="ԿԱՆԱՑԻ ՊՈԼՈ ՇԱՊԻԿՆԵՐ ԲԱՄԲԱԿԵ ՄԱՆՎԱՔԾԻՑ "/>
    <x v="30"/>
    <s v="կին"/>
    <m/>
    <n v="0.258"/>
    <n v="1"/>
    <n v="0.258"/>
    <s v="DE FACTO"/>
    <s v="Turkey"/>
    <s v="բամբակ"/>
    <x v="2"/>
    <n v="1000317"/>
  </r>
  <r>
    <n v="740"/>
    <n v="40000000377"/>
    <n v="61091000000"/>
    <s v="ԿԱՆԱՑԻ ԵՎ ԱՂՋԿԱ ՇԱՊԻԿՆԵՐ ԲԱՄԲԱԿԵ ՄԱՆՎԱԾՔԻՑ"/>
    <x v="8"/>
    <s v="կին"/>
    <m/>
    <n v="0.41"/>
    <n v="1"/>
    <n v="0.41"/>
    <s v="DE FACTO"/>
    <s v="Turkey"/>
    <s v="բամբակ"/>
    <x v="2"/>
    <n v="1000317"/>
  </r>
  <r>
    <n v="741"/>
    <n v="40000000376"/>
    <n v="61091000000"/>
    <s v="ԿԱՆԱՑԻ ԵՎ ԱՂՋԿԱ ՇԱՊԻԿՆԵՐ ԲԱՄԲԱԿԵ ՄԱՆՎԱԾՔԻՑ"/>
    <x v="8"/>
    <s v="կին"/>
    <m/>
    <n v="0.124"/>
    <n v="1"/>
    <n v="0.124"/>
    <s v="DE FACTO"/>
    <s v="Turkey"/>
    <s v="բամբակ"/>
    <x v="2"/>
    <n v="1000317"/>
  </r>
  <r>
    <n v="742"/>
    <n v="40000000375"/>
    <n v="61091000000"/>
    <s v="ԿԱՆԱՑԻ ԵՎ ԱՂՋԿԱ ՇԱՊԻԿՆԵՐ ԲԱՄԲԱԿԵ ՄԱՆՎԱԾՔԻՑ"/>
    <x v="8"/>
    <s v="կին"/>
    <m/>
    <n v="0.116"/>
    <n v="1"/>
    <n v="0.116"/>
    <s v="DE FACTO"/>
    <s v="Turkey"/>
    <s v="բամբակ"/>
    <x v="2"/>
    <n v="1000317"/>
  </r>
  <r>
    <n v="743"/>
    <n v="40000000374"/>
    <n v="62046231000"/>
    <s v="ԿԱՆԱՑԻ ՋԻՆՍԵ ՏԱԲԱՏՆԵՐ ԲԱՄԲԱԿԵ ՄԱՆՎԱԾՔԻՑ "/>
    <x v="25"/>
    <s v="կին"/>
    <m/>
    <n v="0.604"/>
    <n v="1"/>
    <n v="0.604"/>
    <s v="DE FACTO"/>
    <s v="Turkey"/>
    <s v="բամբակ"/>
    <x v="2"/>
    <n v="1000317"/>
  </r>
  <r>
    <n v="744"/>
    <n v="40000000373"/>
    <n v="61102099000"/>
    <s v="ԿԱՆԱՑԻ ՍՎԻՏԵՐ  ԲԱՄԲԱԿԵ ԱՆՎԱԾՔԻՑ"/>
    <x v="1"/>
    <s v="կին"/>
    <m/>
    <n v="0.278"/>
    <n v="1"/>
    <n v="0.278"/>
    <s v="DE FACTO"/>
    <s v="Turkey"/>
    <s v="բամբակ"/>
    <x v="2"/>
    <n v="1000317"/>
  </r>
  <r>
    <n v="745"/>
    <n v="40000000372"/>
    <n v="61045300000"/>
    <s v="ԿԱՆԱՑԻ  ԿԻՍԱՇՐՋԱԶԳԵՍՏՆԵՐ ՍԻՆԹԵՏԻԿ ԹԵԼԵՐԻՑ"/>
    <x v="10"/>
    <s v="կին"/>
    <m/>
    <n v="0.226"/>
    <n v="1"/>
    <n v="0.226"/>
    <s v="DE FACTO"/>
    <s v="Turkey"/>
    <s v="պոլիեսթեր/բամբակ"/>
    <x v="2"/>
    <n v="1000317"/>
  </r>
  <r>
    <n v="746"/>
    <n v="40000000371"/>
    <n v="61062000000"/>
    <s v="ԿԱՆԱՑԻ ԵՎ ԱՂՋԿԱ ԲԼՈՒԶՆԵՐ ՔԻՄԻԱԿԱՆ ԹԵԼԵՐԻՑ "/>
    <x v="27"/>
    <s v="կին"/>
    <m/>
    <n v="0.172"/>
    <n v="1"/>
    <n v="0.172"/>
    <s v="DE FACTO"/>
    <s v="Turkey"/>
    <s v="պոլիեսթեր"/>
    <x v="2"/>
    <n v="1000317"/>
  </r>
  <r>
    <n v="747"/>
    <n v="40000000370"/>
    <n v="61061000000"/>
    <s v="ԿԱՆԱՑԻ  ԲԼՈՒԶ ԲԱՄԲԱԿԵ ՄԱՆՎԱԾՔԻՑ "/>
    <x v="27"/>
    <s v="կին"/>
    <m/>
    <n v="0.178"/>
    <n v="1"/>
    <n v="0.178"/>
    <s v="DE FACTO"/>
    <s v="Myanmar"/>
    <s v="բամբակ"/>
    <x v="2"/>
    <n v="1000317"/>
  </r>
  <r>
    <n v="748"/>
    <n v="40000000369"/>
    <n v="62046239000"/>
    <s v="ԿԱՆԱՑԻ ԵՎ ԱՂՋԿԱ ՏԱԲԱՏՆԵՐ ԲԱՄԲԱԿԵ ՄԱՆՎԱԾՔԻՑ   "/>
    <x v="3"/>
    <s v="կին"/>
    <m/>
    <n v="0.492"/>
    <n v="1"/>
    <n v="0.492"/>
    <s v="DE FACTO"/>
    <s v="Turkey"/>
    <s v="բամբակ"/>
    <x v="2"/>
    <n v="1000317"/>
  </r>
  <r>
    <n v="749"/>
    <n v="40000000368"/>
    <n v="62046318000"/>
    <s v="ԿԱՆԱՑԻ  ՏԱԲԱՏՆԵՐ ՍԻՆԹԵՏԻԿ ԹԵԼԵՐԻՑ"/>
    <x v="3"/>
    <s v="կին"/>
    <m/>
    <n v="0.492"/>
    <n v="1"/>
    <n v="0.492"/>
    <s v="DE FACTO"/>
    <s v="Bangladesh"/>
    <s v="պոլիեսթեր"/>
    <x v="2"/>
    <n v="1000317"/>
  </r>
  <r>
    <n v="750"/>
    <n v="40000000367"/>
    <n v="61045300000"/>
    <s v="ԿԱՆԱՑԻ  ԿԻՍԱՇՐՋԱԶԳԵՍՏՆԵՐ ՍԻՆԹԵՏԻԿ ԹԵԼԵՐԻՑ"/>
    <x v="10"/>
    <s v="կին"/>
    <m/>
    <n v="0.128"/>
    <n v="1"/>
    <n v="0.128"/>
    <s v="DE FACTO"/>
    <s v="Turkey"/>
    <s v="պոլիեսթեր"/>
    <x v="2"/>
    <n v="1000317"/>
  </r>
  <r>
    <n v="751"/>
    <n v="40000000366"/>
    <n v="61046200000"/>
    <s v="ԿԱՆԱՑԻ  ՇՈՐՏԵՐ ԲԱՄԲԱԿԵ ՄԱՆՎԱԾՔԻՑ"/>
    <x v="14"/>
    <s v="կին"/>
    <m/>
    <n v="0.248"/>
    <n v="1"/>
    <n v="0.248"/>
    <s v="DE FACTO"/>
    <s v="Turkey"/>
    <s v="բամբակ"/>
    <x v="2"/>
    <n v="1000317"/>
  </r>
  <r>
    <n v="752"/>
    <n v="40000000365"/>
    <n v="62046318000"/>
    <s v="ԿԱՆԱՑԻ  ՏԱԲԱՏՆԵՐ ՍԻՆԹԵՏԻԿ ԹԵԼԵՐԻՑ"/>
    <x v="3"/>
    <s v="կին"/>
    <m/>
    <n v="0.484"/>
    <n v="1"/>
    <n v="0.484"/>
    <s v="DE FACTO"/>
    <s v="Bangladesh"/>
    <s v="պոլիեսթեր"/>
    <x v="2"/>
    <n v="1000317"/>
  </r>
  <r>
    <n v="753"/>
    <n v="40000000364"/>
    <n v="61061000000"/>
    <s v="ԿԱՆԱՑԻ ԵՎ ԱՂՋԿԱ ԲԼՈՒԶՆԵՐ ԲԱՄԲԱԿԵ ՄԱՆՎԱԾՔԻՑ "/>
    <x v="27"/>
    <s v="կին"/>
    <m/>
    <n v="0.218"/>
    <n v="1"/>
    <n v="0.218"/>
    <s v="DE FACTO"/>
    <s v="Turkey"/>
    <s v="բամբակ"/>
    <x v="2"/>
    <n v="1000317"/>
  </r>
  <r>
    <n v="754"/>
    <n v="40000000363"/>
    <n v="61091000000"/>
    <s v="ԿԱՆԱՑԻ ՏՈՊ -ՇԱՊԻԿՆԵՐ  ԲԱՄԲԱԿԵ ՄԱՆՎԱԾՔԻՑ"/>
    <x v="46"/>
    <s v="կին"/>
    <m/>
    <n v="0.056"/>
    <n v="1"/>
    <n v="0.056"/>
    <s v="DE FACTO"/>
    <s v="Turkey"/>
    <s v="բամբակ"/>
    <x v="2"/>
    <n v="1000317"/>
  </r>
  <r>
    <n v="755"/>
    <n v="40000000362"/>
    <n v="62046318000"/>
    <s v="ԿԱՆԱՑԻ ԵՎ ԱՂՋԿԱ ՏԱԲԱՏՆԵՐ ՍԻՆԹԵՏԻԿ ԹԵԼԵՐԻՑ"/>
    <x v="3"/>
    <s v="կին"/>
    <m/>
    <n v="0.224"/>
    <n v="1"/>
    <n v="0.224"/>
    <s v="DE FACTO"/>
    <s v="Turkey"/>
    <s v="պոլիեսթեր/բամբակ"/>
    <x v="2"/>
    <n v="1000317"/>
  </r>
  <r>
    <n v="756"/>
    <n v="40000000361"/>
    <n v="62024000090"/>
    <s v="ԿԱՆԱՑԻ  ՎԵՐԱՐԿՈՒՆԵՐ ՔԻՄԻԱԿԱՆ ԹԵԼԵՐԻՑ "/>
    <x v="5"/>
    <s v="կին"/>
    <m/>
    <n v="0.164"/>
    <n v="1"/>
    <n v="0.164"/>
    <s v="DE FACTO"/>
    <s v="Turkey"/>
    <s v="պոլիեսթեր"/>
    <x v="2"/>
    <n v="1000317"/>
  </r>
  <r>
    <n v="757"/>
    <n v="40000000360"/>
    <n v="61062000000"/>
    <s v="ԿԱՆԱՑԻ ԵՎ ԱՂՋԿԱ ԲԼՈՒԶՆԵՐ ՔԻՄԻԱԿԱՆ ԹԵԼԵՐԻՑ "/>
    <x v="27"/>
    <s v="կին"/>
    <m/>
    <n v="0.066"/>
    <n v="1"/>
    <n v="0.066"/>
    <s v="DE FACTO"/>
    <s v="Turkey"/>
    <s v="պոլիեսթեր"/>
    <x v="2"/>
    <n v="1000317"/>
  </r>
  <r>
    <n v="758"/>
    <n v="40000000359"/>
    <n v="61091000000"/>
    <s v="ԿԱՆԱՑԻ ԵՎ ԱՂՋԿԱ ՇԱՊԻԿՆԵՐ ԲԱՄԲԱԿԵ ՄԱՆՎԱԾՔԻՑ"/>
    <x v="8"/>
    <s v="կին"/>
    <m/>
    <n v="0.156"/>
    <n v="1"/>
    <n v="0.156"/>
    <s v="DE FACTO"/>
    <s v="Turkey"/>
    <s v="բամբակ"/>
    <x v="2"/>
    <n v="1000317"/>
  </r>
  <r>
    <n v="759"/>
    <n v="40000000358"/>
    <n v="62046239000"/>
    <s v="ԿԱՆԱՑԻ ԵՎ ԱՂՋԿԱ ՏԱԲԱՏՆԵՐ ԲԱՄԲԱԿԵ ՄԱՆՎԱԾՔԻՑ   "/>
    <x v="3"/>
    <s v="կին"/>
    <m/>
    <n v="0.506"/>
    <n v="1"/>
    <n v="0.506"/>
    <s v="DE FACTO"/>
    <s v="Turkey"/>
    <s v="բամբակ"/>
    <x v="2"/>
    <n v="1000317"/>
  </r>
  <r>
    <n v="760"/>
    <n v="40000000357"/>
    <n v="61102099000"/>
    <s v="ԿԱՆԱՑԻ ՀՈՒԴԻՆԵՐ ԲԱՄԲԱԿԵ ՄԱՆՎԱԾՔԻՑ"/>
    <x v="0"/>
    <s v="կին"/>
    <m/>
    <n v="0.484"/>
    <n v="1"/>
    <n v="0.484"/>
    <s v="DE FACTO"/>
    <s v="Turkey"/>
    <s v="բամբակ"/>
    <x v="2"/>
    <n v="1000317"/>
  </r>
  <r>
    <n v="761"/>
    <n v="40000000356"/>
    <n v="61091000000"/>
    <s v="ԿԱՆԱՑԻ ԵՎ ԱՂՋԿԱ ՇԱՊԻԿՆԵՐ ԲԱՄԲԱԿԵ ՄԱՆՎԱԾՔԻՑ"/>
    <x v="8"/>
    <s v="կին"/>
    <m/>
    <n v="0.132"/>
    <n v="1"/>
    <n v="0.132"/>
    <s v="DE FACTO"/>
    <s v="Turkey"/>
    <s v="բամբակ"/>
    <x v="2"/>
    <n v="1000317"/>
  </r>
  <r>
    <n v="762"/>
    <n v="40000000355"/>
    <n v="61061000000"/>
    <s v="ԿԱՆԱՑԻ ՎԵՐՆԱՇԱՊԻԿ ԲԱՄԲԱԿԵ ՄԱՆՎԱԾՔԻՑ"/>
    <x v="9"/>
    <s v="կին"/>
    <m/>
    <n v="0.188"/>
    <n v="1"/>
    <n v="0.188"/>
    <s v="DE FACTO"/>
    <s v="India"/>
    <s v="բամբակ"/>
    <x v="2"/>
    <n v="1000317"/>
  </r>
  <r>
    <n v="763"/>
    <n v="40000000354"/>
    <n v="62046318000"/>
    <s v="ԿԱՆԱՑԻ ԵՎ ԱՂՋԿԱ ՏԱԲԱՏՆԵՐ ՍԻՆԹԵՏԻԿ ԹԵԼԵՐԻՑ"/>
    <x v="3"/>
    <s v="կին"/>
    <m/>
    <n v="0.35"/>
    <n v="1"/>
    <n v="0.35"/>
    <s v="DE FACTO"/>
    <s v="Turkey"/>
    <s v="պոլիեսթեր"/>
    <x v="2"/>
    <n v="1000317"/>
  </r>
  <r>
    <n v="764"/>
    <n v="40000000353"/>
    <n v="61044300000"/>
    <s v="ԿԱՆԱՑԻ  ՇՐՋԱԶԳԵՍՏՆԵՐ ՍԻՆԹԵՏԻԿ ԹԵԼԵՐԻՑ"/>
    <x v="13"/>
    <s v="կին"/>
    <m/>
    <n v="0.468"/>
    <n v="1"/>
    <n v="0.468"/>
    <s v="DE FACTO"/>
    <s v="Turkey"/>
    <s v="պոլիեսթեր"/>
    <x v="2"/>
    <n v="1000317"/>
  </r>
  <r>
    <n v="765"/>
    <n v="40000000352"/>
    <n v="61103091000"/>
    <s v="ՏՂԱՄԱՐԴՈՒ  ՍՎԻՏՐԵՐ ՔԻՄԻԱԿԱՆ ԹԵԼԵՐԻՑ"/>
    <x v="1"/>
    <s v="տղամարդու"/>
    <m/>
    <n v="0.188"/>
    <n v="1"/>
    <n v="0.188"/>
    <s v="DE FACTO"/>
    <s v="Turkey"/>
    <s v="պոլիեսթեր"/>
    <x v="2"/>
    <n v="1000317"/>
  </r>
  <r>
    <n v="766"/>
    <n v="40000000351"/>
    <n v="61046900090"/>
    <s v="ԿԱՆԱՑԻ  ՇՈՐՏԵՐ ԱՅԼ ՄԱՆԱԾԱԳՈՐԾԱԿԱՆ ՆՅՈՒԹԵՐԻՑ "/>
    <x v="14"/>
    <s v="կին"/>
    <m/>
    <n v="0.176"/>
    <n v="1"/>
    <n v="0.176"/>
    <s v="DE FACTO"/>
    <s v="Turkey"/>
    <s v="վիսկոզ"/>
    <x v="2"/>
    <n v="1000317"/>
  </r>
  <r>
    <n v="767"/>
    <n v="40000000350"/>
    <n v="61102099000"/>
    <s v="ԿԱՆԱՑԻ ՀՈՒԴԻՆԵՐ ԲԱՄԲԱԿԵ ՄԱՆՎԱԾՔԻՑ"/>
    <x v="0"/>
    <s v="կին"/>
    <m/>
    <n v="0.59"/>
    <n v="1"/>
    <n v="0.59"/>
    <s v="DE FACTO"/>
    <s v="Turkey"/>
    <s v="բամբակ"/>
    <x v="2"/>
    <n v="1000317"/>
  </r>
  <r>
    <n v="768"/>
    <n v="40000000349"/>
    <n v="61045900000"/>
    <s v="ԿԱՆԱՆՑԻ ԿԻՍԱՇՐՋԱԶԳԵՍՏՆԵՐ  ԱՅԼ ՄԱՆԱԾԱԳՈՐԾԱԿԱՆ ՆՅՈՒԹԵՐԻՑ"/>
    <x v="10"/>
    <s v="կին"/>
    <m/>
    <n v="0.167"/>
    <n v="1"/>
    <n v="0.167"/>
    <s v="DE FACTO"/>
    <s v="Turkey"/>
    <s v="վիսկոզ"/>
    <x v="2"/>
    <n v="1000317"/>
  </r>
  <r>
    <n v="769"/>
    <n v="40000000348"/>
    <n v="62034990000"/>
    <s v="ՏՂԱՄԱՐԴՈՒ ՏԱԲԱՏ ՎՈՒՇԵ ՄԱՆՎԱԾՔԻՑ"/>
    <x v="3"/>
    <s v="տղամարդու"/>
    <m/>
    <n v="0.332"/>
    <n v="1"/>
    <n v="0.332"/>
    <s v="DE FACTO"/>
    <s v="Egypt"/>
    <s v="լինեն/վիսկոզ"/>
    <x v="2"/>
    <n v="1000317"/>
  </r>
  <r>
    <n v="770"/>
    <n v="40000000347"/>
    <n v="61044200000"/>
    <s v="ԿԱՆԱՑԻ ԵՎ ԱՂՋԿԱ ՇՐՋԱԶԳԵՍՏՆԵՐ ԲԱՄԲԱԿԵ ՄԱՆՎԱԾՔԻՑ"/>
    <x v="13"/>
    <s v="կին"/>
    <m/>
    <n v="0.376"/>
    <n v="1"/>
    <n v="0.376"/>
    <s v="DE FACTO"/>
    <s v="Bangladesh"/>
    <s v="բամբակ"/>
    <x v="2"/>
    <n v="1000317"/>
  </r>
  <r>
    <n v="771"/>
    <n v="40000000346"/>
    <n v="62046231000"/>
    <s v="ԿԱՆԱՑԻ ԵՎ ԱՂՋԿԱ ՋԻՆՍԵ ՏԱԲԱՏՆԵՐ ԲԱՄԲԱԿԵ ՄԱՆՎԱԾՔԻՑ "/>
    <x v="25"/>
    <s v="կին"/>
    <m/>
    <n v="0.482"/>
    <n v="1"/>
    <n v="0.482"/>
    <s v="DE FACTO"/>
    <s v="Bangladesh"/>
    <s v="բամբակ"/>
    <x v="2"/>
    <n v="1000317"/>
  </r>
  <r>
    <n v="772"/>
    <n v="40000000345"/>
    <n v="61046300000"/>
    <s v="ԿԱՆԱՑԻ  ՇՈՐՏԵՐ ՍԻՆԹԵՏԻԿ ԹԵԼԵՐԻՑ   "/>
    <x v="14"/>
    <s v="կին"/>
    <m/>
    <n v="0.184"/>
    <n v="1"/>
    <n v="0.184"/>
    <s v="DE FACTO"/>
    <s v="Turkey"/>
    <s v="պոլիեսթեր"/>
    <x v="2"/>
    <n v="1000317"/>
  </r>
  <r>
    <n v="773"/>
    <n v="40000000344"/>
    <n v="61062000000"/>
    <s v="ԿԱՆԱՑԻ ԵՎ ԱՂՋԿԱ ԲԼՈՒԶՆԵՐ ՔԻՄԻԱԿԱՆ ԹԵԼԵՐԻՑ "/>
    <x v="27"/>
    <s v="կին"/>
    <m/>
    <n v="0.132"/>
    <n v="1"/>
    <n v="0.132"/>
    <s v="DE FACTO"/>
    <s v="Turkey"/>
    <s v="պոլիեսթեր"/>
    <x v="2"/>
    <n v="1000317"/>
  </r>
  <r>
    <n v="774"/>
    <n v="40000000343"/>
    <n v="61034900090"/>
    <s v="ՏՂԱՄԱՐԴՈՒ ՇՈՐՏ  ԱՅԼ ՄԱՆԱԾԱԳՈՐԾԱԿԱՆ ՆՅՈՒԹԵՐԻՑ"/>
    <x v="14"/>
    <s v="տղամարդու"/>
    <m/>
    <n v="0.274"/>
    <n v="1"/>
    <n v="0.274"/>
    <s v="DE FACTO"/>
    <s v="Turkey"/>
    <s v="վիսկոզ"/>
    <x v="2"/>
    <n v="1000317"/>
  </r>
  <r>
    <n v="775"/>
    <n v="40000000342"/>
    <n v="61044900000"/>
    <s v="ԿԱՆԱՑԻ  ՇՐՋԱԶԳԵՍՏՆԵՐ  ԱՅԼ ՄԱՆԱԾԱԳՈՐԾԱԿԱՆ ՆՅՈՒԹԵՐԻՑ"/>
    <x v="13"/>
    <s v="կին"/>
    <m/>
    <n v="0.296"/>
    <n v="1"/>
    <n v="0.296"/>
    <s v="DE FACTO"/>
    <s v="Turkey"/>
    <s v="վիսկոզ"/>
    <x v="2"/>
    <n v="1000317"/>
  </r>
  <r>
    <n v="776"/>
    <n v="40000000341"/>
    <n v="62046231000"/>
    <s v="ԿԱՆԱՑԻ ՋԻՆՍԵ ՏԱԲԱՏՆԵՐ ԲԱՄԲԱԿԵ ՄԱՆՎԱԾՔԻՑ "/>
    <x v="25"/>
    <s v="կին"/>
    <m/>
    <n v="0.346"/>
    <n v="1"/>
    <n v="0.346"/>
    <s v="DE FACTO"/>
    <s v="Turkey"/>
    <s v="բամբակ"/>
    <x v="2"/>
    <n v="1000317"/>
  </r>
  <r>
    <n v="777"/>
    <n v="40000000340"/>
    <n v="61061000000"/>
    <s v="ԿԱՆԱՑԻ  ԲԼՈՒԶՆԵՐ ԲԱՄԲԱԿԵ ՄԱՆՎԱԾՔԻՑ "/>
    <x v="27"/>
    <s v="կին"/>
    <m/>
    <n v="0.132"/>
    <n v="1"/>
    <n v="0.132"/>
    <s v="DE FACTO"/>
    <s v="Bangladesh"/>
    <s v="բամբակ"/>
    <x v="2"/>
    <n v="1000317"/>
  </r>
  <r>
    <n v="778"/>
    <n v="40000000339"/>
    <n v="61069090000"/>
    <s v="ԿԱՆԱՑԻ ԵՎ ԱՂՋԿԱ ՎԵՐՆԱՇԱՊԻԿՆԵՐ ԱՅԼ ՄԱՆԱԾԱԳՈՐԾԱԿԱՆ ՆՅՈՒԹԵՐԻՑ"/>
    <x v="9"/>
    <s v="կին"/>
    <m/>
    <n v="0.154"/>
    <n v="1"/>
    <n v="0.154"/>
    <s v="DE FACTO"/>
    <s v="Turkey"/>
    <s v="վիսկոզ"/>
    <x v="2"/>
    <n v="1000317"/>
  </r>
  <r>
    <n v="779"/>
    <n v="40000000338"/>
    <n v="61069090000"/>
    <s v="ԿԱՆԱՑԻ  ԲԼՈՒԶՆԵՐ ԱՅԼ ՄԱՆԱԾԱԳՈՐԾԱԿԱՆ ՆՅՈՒԹԵՐԻՑ "/>
    <x v="27"/>
    <s v="կին"/>
    <m/>
    <n v="0.13"/>
    <n v="1"/>
    <n v="0.13"/>
    <s v="DE FACTO"/>
    <s v="China"/>
    <s v="վիսկոզ/պոլիեսթեր"/>
    <x v="2"/>
    <n v="1000317"/>
  </r>
  <r>
    <n v="780"/>
    <n v="40000000337"/>
    <n v="61102091000"/>
    <s v="ՏՂԱՄԱՐԴՈՒ ՍՎԻՏԵՐ ԲԱՄԲԱԿԵ ՄԱՆՎԱԾՔԻՑ "/>
    <x v="1"/>
    <s v="տղամարդու"/>
    <m/>
    <n v="0.206"/>
    <n v="1"/>
    <n v="0.206"/>
    <s v="DE FACTO"/>
    <s v="Turkey"/>
    <s v="բամբակ/մոդալ"/>
    <x v="2"/>
    <n v="1000317"/>
  </r>
  <r>
    <n v="781"/>
    <n v="40000000336"/>
    <n v="61044900000"/>
    <s v="ԿԱՆԱՑԻ  ՇՐՋԱԶԳԵՍՏՆԵՐ  ԱՅԼ ՄԱՆԱԾԱԳՈՐԾԱԿԱՆ ՆՅՈՒԹԵՐԻՑ"/>
    <x v="13"/>
    <s v="կին"/>
    <m/>
    <n v="0.322"/>
    <n v="1"/>
    <n v="0.322"/>
    <s v="DE FACTO"/>
    <s v="Turkey"/>
    <s v="վիսկոզ"/>
    <x v="2"/>
    <n v="1000317"/>
  </r>
  <r>
    <n v="782"/>
    <n v="40000000335"/>
    <n v="62046239000"/>
    <s v="ԿԱՆԱՑԻ ԵՎ ԱՂՋԿԱ ՏԱԲԱՏՆԵՐ ԲԱՄԲԱԿԵ ՄԱՆՎԱԾՔԻՑ   "/>
    <x v="3"/>
    <s v="կին"/>
    <m/>
    <n v="0.218"/>
    <n v="1"/>
    <n v="0.218"/>
    <s v="DE FACTO"/>
    <s v="Turkey"/>
    <s v="բամբակ"/>
    <x v="2"/>
    <n v="1000317"/>
  </r>
  <r>
    <n v="783"/>
    <n v="40000000334"/>
    <n v="62023000000"/>
    <s v="ԿԱՆԱՑԻ  ՎԵՐԱՐԿՈՒ ԲԱՄԲԱԿԵ ՄԱՆՎԱԾՔԻՑ "/>
    <x v="5"/>
    <s v="կին"/>
    <m/>
    <n v="0.622"/>
    <n v="1"/>
    <n v="0.622"/>
    <s v="DE FACTO"/>
    <s v="Turkey"/>
    <s v="բամբակ"/>
    <x v="2"/>
    <n v="1000317"/>
  </r>
  <r>
    <n v="784"/>
    <n v="40000000333"/>
    <n v="61046300000"/>
    <s v="ԿԱՆԱՑԻ  ՇՈՐՏ ՍԻՆԹԵՏԻԿ ԹԵԼԵՐԻՑ   "/>
    <x v="14"/>
    <s v="կին"/>
    <m/>
    <n v="0.078"/>
    <n v="1"/>
    <n v="0.078"/>
    <s v="DE FACTO"/>
    <s v="Egypt"/>
    <s v="պոլիեսթեր"/>
    <x v="2"/>
    <n v="1000317"/>
  </r>
  <r>
    <n v="785"/>
    <n v="40000000332"/>
    <n v="61044300000"/>
    <s v="ԿԱՆԱՑԻ  ՇՐՋԱԶԳԵՍՏՆԵՐ ՍԻՆԹԵՏԻԿ ԹԵԼԵՐԻՑ"/>
    <x v="13"/>
    <s v="կին"/>
    <m/>
    <n v="0.246"/>
    <n v="1"/>
    <n v="0.246"/>
    <s v="DE FACTO"/>
    <s v="Turkey"/>
    <s v="պոլիեսթեր"/>
    <x v="2"/>
    <n v="1000317"/>
  </r>
  <r>
    <n v="786"/>
    <n v="40000000331"/>
    <n v="61051000000"/>
    <s v="ՏՂԱՄԱՐԴՈՒ  ՎԵՐՆԱՇԱՊԻԿՆԵՐ ԲԱՄԲԱԿԵ ՄԱՆՎԱԾՔԻՑ"/>
    <x v="9"/>
    <s v="տղամարդու"/>
    <m/>
    <n v="0.184"/>
    <n v="1"/>
    <n v="0.184"/>
    <s v="DE FACTO"/>
    <s v="Bangladesh"/>
    <s v="բամբակ"/>
    <x v="2"/>
    <n v="1000317"/>
  </r>
  <r>
    <n v="787"/>
    <n v="40000000330"/>
    <n v="61091000000"/>
    <s v="ԿԱՆԱՑԻ ՏՈՊ -ՇԱՊԻԿՆԵՐ  ԲԱՄԲԱԿԵ ՄԱՆՎԱԾՔԻՑ"/>
    <x v="46"/>
    <s v="կին"/>
    <m/>
    <n v="0.06"/>
    <n v="1"/>
    <n v="0.06"/>
    <s v="DE FACTO"/>
    <s v="Turkey"/>
    <s v="բամբակ/պոլիեսթեր"/>
    <x v="2"/>
    <n v="1000317"/>
  </r>
  <r>
    <n v="788"/>
    <n v="40000000329"/>
    <n v="62046231000"/>
    <s v="ԿԱՆԱՑԻ ՋԻՆՍԵ ՏԱԲԱՏՆԵՐ ԲԱՄԲԱԿԵ ՄԱՆՎԱԾՔԻՑ "/>
    <x v="25"/>
    <s v="կին"/>
    <m/>
    <n v="0.594"/>
    <n v="1"/>
    <n v="0.594"/>
    <s v="DE FACTO"/>
    <s v="Turkey"/>
    <s v="բամբակ"/>
    <x v="2"/>
    <n v="1000317"/>
  </r>
  <r>
    <n v="789"/>
    <n v="40000000328"/>
    <n v="61044200000"/>
    <s v="ԿԱՆԱՑԻ  ՇՐՋԱԶԳԵՍՏՆԵՐ ԲԱՄԲԱԿԵ ՄԱՆՎԱԾՔԻՑ"/>
    <x v="13"/>
    <s v="կին"/>
    <m/>
    <n v="0.282"/>
    <n v="1"/>
    <n v="0.282"/>
    <s v="DE FACTO"/>
    <s v="Turkey"/>
    <s v="բամբակ/պոլիեսթեր"/>
    <x v="2"/>
    <n v="1000317"/>
  </r>
  <r>
    <n v="790"/>
    <n v="40000000327"/>
    <n v="61061000000"/>
    <s v="ԿԱՆԱՑԻ ԵՎ ԱՂՋԿԱ ԲԼՈՒԶՆԵՐ ԲԱՄԲԱԿԵ ՄԱՆՎԱԾՔԻՑ "/>
    <x v="27"/>
    <s v="կին"/>
    <m/>
    <n v="0.14"/>
    <n v="1"/>
    <n v="0.14"/>
    <s v="DE FACTO"/>
    <s v="Turkey"/>
    <s v="բամբակ/ակրիլ"/>
    <x v="2"/>
    <n v="1000317"/>
  </r>
  <r>
    <n v="791"/>
    <n v="40000000326"/>
    <n v="61061000000"/>
    <s v="ԿԱՆԱՑԻ ԵՎ ԱՂՋԿԱ ԲԼՈՒԶՆԵՐ ԲԱՄԲԱԿԵ ՄԱՆՎԱԾՔԻՑ "/>
    <x v="27"/>
    <s v="կին"/>
    <m/>
    <n v="0.14"/>
    <n v="1"/>
    <n v="0.14"/>
    <s v="DE FACTO"/>
    <s v="Turkey"/>
    <s v="բամբակ/ակրիլ"/>
    <x v="2"/>
    <n v="1000317"/>
  </r>
  <r>
    <n v="792"/>
    <n v="40000000325"/>
    <n v="61091000000"/>
    <s v="ԿԱՆԱՑԻ ԵՎ ԱՂՋԿԱ ՇԱՊԻԿՆԵՐ ԲԱՄԲԱԿԵ ՄԱՆՎԱԾՔԻՑ"/>
    <x v="8"/>
    <s v="կին"/>
    <m/>
    <n v="0.092"/>
    <n v="1"/>
    <n v="0.092"/>
    <s v="DE FACTO"/>
    <s v="Turkey"/>
    <s v="բամբակ"/>
    <x v="2"/>
    <n v="1000317"/>
  </r>
  <r>
    <n v="793"/>
    <n v="40000000324"/>
    <n v="61044300000"/>
    <s v="ԿԱՆԱՑԻ  ՇՐՋԱԶԳԵՍՏՆԵՐ ՍԻՆԹԵՏԻԿ ԹԵԼԵՐԻՑ"/>
    <x v="13"/>
    <s v="կին"/>
    <m/>
    <n v="0.284"/>
    <n v="1"/>
    <n v="0.284"/>
    <s v="DE FACTO"/>
    <s v="Turkey"/>
    <s v="պոլիեսթեր"/>
    <x v="2"/>
    <n v="1000317"/>
  </r>
  <r>
    <n v="794"/>
    <n v="40000000323"/>
    <n v="61103091000"/>
    <s v="ՏՂԱՄԱՐԴՈՒ  ՍՎԻՏՐԵՐ ՔԻՄԻԱԿԱՆ ԹԵԼԵՐԻՑ"/>
    <x v="1"/>
    <s v="տղամարդու"/>
    <m/>
    <n v="0.256"/>
    <n v="1"/>
    <n v="0.256"/>
    <s v="DE FACTO"/>
    <s v="Turkey"/>
    <s v="պոլիեսթեր/բամբակ"/>
    <x v="2"/>
    <n v="1000317"/>
  </r>
  <r>
    <n v="795"/>
    <n v="40000000322"/>
    <n v="61062000000"/>
    <s v="ԿԱՆԱՑԻ ԵՎ ԱՂՋԿԱ ԲԼՈՒԶՆԵՐ ՔԻՄԻԱԿԱՆ ԹԵԼԵՐԻՑ "/>
    <x v="27"/>
    <s v="կին"/>
    <m/>
    <n v="0.196"/>
    <n v="1"/>
    <n v="0.196"/>
    <s v="DE FACTO"/>
    <s v="Turkey"/>
    <s v="պոլիեսթեր"/>
    <x v="2"/>
    <n v="1000317"/>
  </r>
  <r>
    <n v="796"/>
    <n v="40000000321"/>
    <n v="62046990000"/>
    <s v="ԿԱՆԱՑԻ  ՏԱԲԱՏՆԵՐ  ԱՅԼ  ՄԱՆԱԾԱԳՈՐԾԱԿԱՆ ՆՅՈՒԹԵՐԻՑ    "/>
    <x v="3"/>
    <s v="կին"/>
    <m/>
    <n v="0.336"/>
    <n v="1"/>
    <n v="0.336"/>
    <s v="DE FACTO"/>
    <s v="Turkey"/>
    <s v="վիսկոզ"/>
    <x v="2"/>
    <n v="1000317"/>
  </r>
  <r>
    <n v="797"/>
    <n v="40000000320"/>
    <n v="62046990000"/>
    <s v="ԿԱՆԱՑԻ  ՏԱԲԱՏՆԵՐ  ԱՅԼ  ՄԱՆԱԾԱԳՈՐԾԱԿԱՆ ՆՅՈՒԹԵՐԻՑ    "/>
    <x v="3"/>
    <s v="կին"/>
    <m/>
    <n v="0.332"/>
    <n v="1"/>
    <n v="0.332"/>
    <s v="DE FACTO"/>
    <s v="Turkey"/>
    <s v="վիսկոզ"/>
    <x v="2"/>
    <n v="1000317"/>
  </r>
  <r>
    <n v="798"/>
    <n v="40000000319"/>
    <n v="62046231000"/>
    <s v="ԿԱՆԱՑԻ ՋԻՆՍԵ ՏԱԲԱՏՆԵՐ ԲԱՄԲԱԿԵ ՄԱՆՎԱԾՔԻՑ "/>
    <x v="25"/>
    <s v="կին"/>
    <m/>
    <n v="0.32"/>
    <n v="1"/>
    <n v="0.32"/>
    <s v="DE FACTO"/>
    <s v="Turkey"/>
    <s v="բամբակ"/>
    <x v="2"/>
    <n v="1000317"/>
  </r>
  <r>
    <n v="799"/>
    <n v="40000000318"/>
    <n v="61044200000"/>
    <s v="ԿԱՆԱՑԻ  ՇՐՋԱԶԳԵՍՏՆԵՐ ԲԱՄԲԱԿԵ ՄԱՆՎԱԾՔԻՑ"/>
    <x v="13"/>
    <s v="կին"/>
    <m/>
    <n v="0.3"/>
    <n v="1"/>
    <n v="0.3"/>
    <s v="DE FACTO"/>
    <s v="Turkey"/>
    <s v="բամբակ"/>
    <x v="2"/>
    <n v="1000317"/>
  </r>
  <r>
    <n v="800"/>
    <n v="40000000317"/>
    <n v="61091000000"/>
    <s v="ԿԱՆԱՑԻ ԵՎ ԱՂՋԿԱ ՇԱՊԻԿՆԵՐ ԲԱՄԲԱԿԵ ՄԱՆՎԱԾՔԻՑ"/>
    <x v="8"/>
    <s v="կին"/>
    <m/>
    <n v="0.162"/>
    <n v="1"/>
    <n v="0.162"/>
    <s v="DE FACTO"/>
    <s v="Bangladesh"/>
    <s v="բամբակ"/>
    <x v="2"/>
    <n v="1000317"/>
  </r>
  <r>
    <n v="801"/>
    <n v="40000000316"/>
    <n v="61091000000"/>
    <s v="ԿԱՆԱՑԻ ԵՎ ԱՂՋԿԱ ՇԱՊԻԿՆԵՐ ԲԱՄԲԱԿԵ ՄԱՆՎԱԾՔԻՑ"/>
    <x v="8"/>
    <s v="կին"/>
    <m/>
    <n v="0.142"/>
    <n v="1"/>
    <n v="0.142"/>
    <s v="DE FACTO"/>
    <s v="Turkey"/>
    <s v="բամբակ"/>
    <x v="2"/>
    <n v="1000317"/>
  </r>
  <r>
    <n v="802"/>
    <n v="40000000315"/>
    <n v="62024000090"/>
    <s v="ԿԱՆԱՑԻ  ՎԵՐԱՐԿՈՒՆԵՐ ՔԻՄԻԱԿԱՆ ԹԵԼԵՐԻՑ "/>
    <x v="5"/>
    <s v="կին"/>
    <m/>
    <n v="0.164"/>
    <n v="1"/>
    <n v="0.164"/>
    <s v="DE FACTO"/>
    <s v="Turkey"/>
    <s v="պոլիեսթեր"/>
    <x v="2"/>
    <n v="1000317"/>
  </r>
  <r>
    <n v="803"/>
    <n v="40000000314"/>
    <n v="61062000000"/>
    <s v="ԿԱՆԱՑԻ ԵՎ ԱՂՋԿԱ ԲԼՈՒԶՆԵՐ ՔԻՄԻԱԿԱՆ ԹԵԼԵՐԻՑ "/>
    <x v="27"/>
    <s v="կին"/>
    <m/>
    <n v="0.154"/>
    <n v="1"/>
    <n v="0.154"/>
    <s v="DE FACTO"/>
    <s v="Turkey"/>
    <s v="պոլիեսթեր"/>
    <x v="2"/>
    <n v="1000317"/>
  </r>
  <r>
    <n v="804"/>
    <n v="40000000313"/>
    <n v="61034300090"/>
    <s v="ՏՂԱՄԱՐԴՈՒ  ՇՈՐՏԵՐ ՍԻՆԹԵՏԻԿ ԹԵԼԵՐԻՑ"/>
    <x v="14"/>
    <s v="տղամարդու"/>
    <m/>
    <n v="0.234"/>
    <n v="1"/>
    <n v="0.234"/>
    <s v="DE FACTO"/>
    <s v="Turkey"/>
    <s v="պոլիեսթեր"/>
    <x v="2"/>
    <n v="1000317"/>
  </r>
  <r>
    <n v="805"/>
    <n v="40000000312"/>
    <n v="62046239000"/>
    <s v="ԿԱՆԱՑԻ ԵՎ ԱՂՋԿԱ  ՏԱԲԱՏՆԵՐ ԲԱՄԲԱԿԵ ՄԱՆՎԱԾՔԻՑ   "/>
    <x v="3"/>
    <s v="կին"/>
    <m/>
    <n v="0.274"/>
    <n v="1"/>
    <n v="0.274"/>
    <s v="DE FACTO"/>
    <s v="Bangladesh"/>
    <s v="բամբակ"/>
    <x v="2"/>
    <n v="1000317"/>
  </r>
  <r>
    <n v="806"/>
    <n v="40000000311"/>
    <n v="61109090000"/>
    <s v="ԿԱՆԱՑԻ ԺԻԼԵՏՆԵՐ ԱՅԼ ՄԱՆԱԾԱԳՈՐԾԱԿԱՆ ՆՅՈՒԹԵՐԻՑ "/>
    <x v="37"/>
    <s v="կին"/>
    <m/>
    <n v="0.156"/>
    <n v="1"/>
    <n v="0.156"/>
    <s v="DE FACTO"/>
    <s v="Turkey"/>
    <s v="վիսկոզ"/>
    <x v="2"/>
    <n v="1000317"/>
  </r>
  <r>
    <n v="807"/>
    <n v="40000000310"/>
    <n v="62046318000"/>
    <s v="ԿԱՆԱՑԻ ԵՎ ԱՂՋԿԱ ՏԱԲԱՏՆԵՐ ՍԻՆԹԵՏԻԿ ԹԵԼԵՐԻՑ"/>
    <x v="3"/>
    <s v="կին"/>
    <m/>
    <n v="0.212"/>
    <n v="1"/>
    <n v="0.212"/>
    <s v="DE FACTO"/>
    <s v="Turkey"/>
    <s v="պոլիեսթեր"/>
    <x v="2"/>
    <n v="1000317"/>
  </r>
  <r>
    <n v="808"/>
    <n v="40000000309"/>
    <n v="61045900000"/>
    <s v="ԿԱՆԱՆՑԻ ԿԻՍԱՇՐՋԱԶԳԵՍՏՆԵՐ  ԱՅԼ ՄԱՆԱԾԱԳՈՐԾԱԿԱՆ ՆՅՈՒԹԵՐԻՑ"/>
    <x v="10"/>
    <s v="կին"/>
    <m/>
    <n v="0.132"/>
    <n v="1"/>
    <n v="0.132"/>
    <s v="DE FACTO"/>
    <s v="Turkey"/>
    <s v="վիսկոզ"/>
    <x v="2"/>
    <n v="1000317"/>
  </r>
  <r>
    <n v="809"/>
    <n v="40000000308"/>
    <n v="61091000000"/>
    <s v="ԿԱՆԱՑԻ ԵՎ ԱՂՋԿԱ ՇԱՊԻԿՆԵՐ ԲԱՄԲԱԿԵ ՄԱՆՎԱԾՔԻՑ"/>
    <x v="8"/>
    <s v="կին"/>
    <m/>
    <n v="0.108"/>
    <n v="1"/>
    <n v="0.108"/>
    <s v="DE FACTO"/>
    <s v="Turkey"/>
    <s v="բամբակ"/>
    <x v="2"/>
    <n v="1000317"/>
  </r>
  <r>
    <n v="810"/>
    <n v="40000000307"/>
    <n v="61045300000"/>
    <s v="ԿԱՆԱՑԻ  ԿԻՍԱՇՐՋԱԶԳԵՍՏՆԵՐ ՍԻՆԹԵՏԻԿ ԹԵԼԵՐԻՑ"/>
    <x v="10"/>
    <s v="կին"/>
    <m/>
    <n v="0.154"/>
    <n v="1"/>
    <n v="0.154"/>
    <s v="DE FACTO"/>
    <s v="Turkey"/>
    <s v="մոդալ"/>
    <x v="2"/>
    <n v="1000317"/>
  </r>
  <r>
    <n v="811"/>
    <n v="40000000306"/>
    <n v="61062000000"/>
    <s v="ԿԱՆԱՑԻ ԵՎ ԱՂՋԿԱ ԲԼՈՒԶՆԵՐ ՔԻՄԻԱԿԱՆ ԹԵԼԵՐԻՑ "/>
    <x v="27"/>
    <s v="կին"/>
    <m/>
    <n v="0.168"/>
    <n v="1"/>
    <n v="0.168"/>
    <s v="DE FACTO"/>
    <s v="Turkey"/>
    <s v="պոլիեսթեր"/>
    <x v="2"/>
    <n v="1000317"/>
  </r>
  <r>
    <n v="812"/>
    <n v="40000000305"/>
    <n v="62024000090"/>
    <s v="ԿԱՆԱՑԻ  ՎԵՐԱՐԿՈՒ ՔԻՄԻԱԿԱՆ ԹԵԼԵՐԻՑ "/>
    <x v="5"/>
    <s v="կին"/>
    <m/>
    <n v="0.994"/>
    <n v="1"/>
    <n v="0.994"/>
    <s v="DE FACTO"/>
    <s v="China"/>
    <s v="պոլիեսթեր"/>
    <x v="2"/>
    <n v="1000317"/>
  </r>
  <r>
    <n v="813"/>
    <n v="40000000304"/>
    <n v="61046200000"/>
    <s v="ԿԱՆԱՑԻ ԿԱՄԲԻՆԻԶՈՆ ԲԱՄԲԱԿԵ ՄԱՆՎԱԾՔԻՑ"/>
    <x v="48"/>
    <s v="կին"/>
    <m/>
    <n v="0.216"/>
    <n v="1"/>
    <n v="0.216"/>
    <s v="DE FACTO"/>
    <s v="Turkey"/>
    <s v="բամբակ"/>
    <x v="2"/>
    <n v="1000317"/>
  </r>
  <r>
    <n v="814"/>
    <n v="40000000303"/>
    <n v="61062000000"/>
    <s v="ԿԱՆԱՑԻ ԵՎ ԱՂՋԿԱ ԲԼՈՒԶՆԵՐ ՔԻՄԻԱԿԱՆ ԹԵԼԵՐԻՑ "/>
    <x v="27"/>
    <s v="աղջկա"/>
    <m/>
    <n v="0.08"/>
    <n v="1"/>
    <n v="0.08"/>
    <s v="DE FACTO"/>
    <s v="Turkey"/>
    <s v="պոլիամիդ"/>
    <x v="2"/>
    <n v="1000317"/>
  </r>
  <r>
    <n v="815"/>
    <n v="40000000302"/>
    <n v="61091000000"/>
    <s v="ԿԱՆԱՑԻ ՏՈՊ -ՇԱՊԻԿՆԵՐ  ԲԱՄԲԱԿԵ ՄԱՆՎԱԾՔԻՑ"/>
    <x v="46"/>
    <s v="կին"/>
    <m/>
    <n v="0.078"/>
    <n v="1"/>
    <n v="0.078"/>
    <s v="DE FACTO"/>
    <s v="Turkey"/>
    <s v="բամբակ"/>
    <x v="2"/>
    <n v="1000317"/>
  </r>
  <r>
    <n v="816"/>
    <n v="40000000301"/>
    <n v="61046900090"/>
    <s v="ԿԱՆԱՑԻ  ՇՈՐՏԵՐ ԱՅԼ ՄԱՆԱԾԱԳՈՐԾԱԿԱՆ ՆՅՈՒԹԵՐԻՑ "/>
    <x v="14"/>
    <s v="կին"/>
    <m/>
    <n v="0.122"/>
    <n v="1"/>
    <n v="0.122"/>
    <s v="DE FACTO"/>
    <s v="Turkey"/>
    <s v="վիսկոզ"/>
    <x v="2"/>
    <n v="1000317"/>
  </r>
  <r>
    <n v="817"/>
    <n v="40000000300"/>
    <n v="61044300000"/>
    <s v="ԿԱՆԱՑԻ  ՇՐՋԱԶԳԵՍՏՆԵՐ ՍԻՆԹԵՏԻԿ ԹԵԼԵՐԻՑ"/>
    <x v="13"/>
    <s v="կին"/>
    <m/>
    <n v="0.272"/>
    <n v="1"/>
    <n v="0.272"/>
    <s v="DE FACTO"/>
    <s v="Turkey"/>
    <s v="պոլիեսթեր"/>
    <x v="2"/>
    <n v="1000317"/>
  </r>
  <r>
    <n v="818"/>
    <n v="40000000299"/>
    <n v="61061000000"/>
    <s v="ԿԱՆԱՑԻ ԵՎ ԱՂՋԿԱ ԲԼՈՒԶՆԵՐ ԲԱՄԲԱԿԵ ՄԱՆՎԱԾՔԻՑ "/>
    <x v="27"/>
    <s v="կին"/>
    <m/>
    <n v="0.272"/>
    <n v="1"/>
    <n v="0.272"/>
    <s v="DE FACTO"/>
    <s v="Turkey"/>
    <s v="բամբակ/ակրիլ"/>
    <x v="2"/>
    <n v="1000317"/>
  </r>
  <r>
    <n v="819"/>
    <n v="40000000298"/>
    <n v="62046318000"/>
    <s v="ԿԱՆԱՑԻ  ՏԱԲԱՏՆԵՐ ՍԻՆԹԵՏԻԿ ԹԵԼԵՐԻՑ"/>
    <x v="3"/>
    <s v="կին"/>
    <m/>
    <n v="0.474"/>
    <n v="1"/>
    <n v="0.474"/>
    <s v="DE FACTO"/>
    <s v="Bangladesh"/>
    <s v="պոլիեսթեր"/>
    <x v="2"/>
    <n v="1000317"/>
  </r>
  <r>
    <n v="820"/>
    <n v="40000000297"/>
    <n v="61044900000"/>
    <s v="ԿԱՆԱՑԻ  ՇՐՋԱԶԳԵՍՏՆԵՐ  ԱՅԼ ՄԱՆԱԾԱԳՈՐԾԱԿԱՆ ՆՅՈՒԹԵՐԻՑ"/>
    <x v="13"/>
    <s v="կին"/>
    <m/>
    <n v="0.254"/>
    <n v="1"/>
    <n v="0.254"/>
    <s v="DE FACTO"/>
    <s v="Turkey"/>
    <s v="վիսկոզ"/>
    <x v="2"/>
    <n v="1000317"/>
  </r>
  <r>
    <n v="821"/>
    <n v="40000000296"/>
    <n v="61044300000"/>
    <s v="ԿԱՆԱՑԻ  ՇՐՋԱԶԳԵՍՏՆԵՐ ՍԻՆԹԵՏԻԿ ԹԵԼԵՐԻՑ"/>
    <x v="13"/>
    <s v="կին"/>
    <m/>
    <n v="0.252"/>
    <n v="1"/>
    <n v="0.252"/>
    <s v="DE FACTO"/>
    <s v="Turkey"/>
    <s v="պոլիեսթեր"/>
    <x v="2"/>
    <n v="1000317"/>
  </r>
  <r>
    <n v="822"/>
    <n v="40000000295"/>
    <n v="62046239000"/>
    <s v="ԿԱՆԱՑԻ ԵՎ ԱՂՋԿԱ  ՏԱԲԱՏՆԵՐ ԲԱՄԲԱԿԵ ՄԱՆՎԱԾՔԻՑ   "/>
    <x v="3"/>
    <s v="կին"/>
    <m/>
    <n v="0.288"/>
    <n v="1"/>
    <n v="0.288"/>
    <s v="DE FACTO"/>
    <s v="Bangladesh"/>
    <s v="բամբակ"/>
    <x v="2"/>
    <n v="1000317"/>
  </r>
  <r>
    <n v="823"/>
    <n v="40000000294"/>
    <n v="61091000000"/>
    <s v="ՏՂԱՄԱՐԴՈՒ ԵՎ ՏՂԱՅԻ  ՇԱՊԻԿՆԵՐ  ԲԱՄԲԱԿԵ ՄԱՆՎԱԾՔԻՑ"/>
    <x v="8"/>
    <s v="տղամարդու"/>
    <m/>
    <n v="0.15"/>
    <n v="1"/>
    <n v="0.15"/>
    <s v="DE FACTO"/>
    <s v="Turkey"/>
    <s v="բամբակ"/>
    <x v="2"/>
    <n v="1000317"/>
  </r>
  <r>
    <n v="824"/>
    <n v="40000000293"/>
    <n v="61034300090"/>
    <s v="ՏՂԱՄԱՐԴՈՒ  ՇՈՐՏԵՐ ՍԻՆԹԵՏԻԿ ԹԵԼԵՐԻՑ"/>
    <x v="14"/>
    <s v="տղամարդու"/>
    <m/>
    <n v="0.224"/>
    <n v="1"/>
    <n v="0.224"/>
    <s v="DE FACTO"/>
    <s v="Turkey"/>
    <s v="պոլիեսթեր"/>
    <x v="2"/>
    <n v="1000317"/>
  </r>
  <r>
    <n v="825"/>
    <n v="40000000292"/>
    <n v="62046318000"/>
    <s v="ԿԱՆԱՑԻ ԵՎ ԱՂՋԿԱ ՏԱԲԱՏՆԵՐ ՍԻՆԹԵՏԻԿ ԹԵԼԵՐԻՑ"/>
    <x v="3"/>
    <s v="կին"/>
    <m/>
    <n v="0.402"/>
    <n v="1"/>
    <n v="0.402"/>
    <s v="DE FACTO"/>
    <s v="Turkey"/>
    <s v="պոլիեսթեր"/>
    <x v="2"/>
    <n v="1000317"/>
  </r>
  <r>
    <n v="826"/>
    <n v="40000000291"/>
    <n v="61044900000"/>
    <s v="ԿԱՆԱՑԻ  ՇՐՋԱԶԳԵՍՏՆԵՐ  ԱՅԼ ՄԱՆԱԾԱԳՈՐԾԱԿԱՆ ՆՅՈՒԹԵՐԻՑ"/>
    <x v="13"/>
    <s v="կին"/>
    <m/>
    <n v="0.258"/>
    <n v="1"/>
    <n v="0.258"/>
    <s v="DE FACTO"/>
    <s v="Turkey"/>
    <s v="վիսկոզ/բամբակ"/>
    <x v="2"/>
    <n v="1000317"/>
  </r>
  <r>
    <n v="827"/>
    <n v="40000000290"/>
    <n v="61051000000"/>
    <s v="ՏՂԱՄԱՐԴՈՒ  ՎԵՐՆԱՇԱՊԻԿՆԵՐ ԲԱՄԲԱԿԵ ՄԱՆՎԱԾՔԻՑ"/>
    <x v="9"/>
    <s v="տղամարդու"/>
    <m/>
    <n v="0.214"/>
    <n v="1"/>
    <n v="0.214"/>
    <s v="DE FACTO"/>
    <s v="Turkey"/>
    <s v="բամբակ"/>
    <x v="2"/>
    <n v="1000317"/>
  </r>
  <r>
    <n v="828"/>
    <n v="40000000289"/>
    <n v="61091000000"/>
    <s v="ՏՂԱՄԱՐԴՈՒ ԵՎ ՏՂԱՅԻ  ՇԱՊԻԿՆԵՐ  ԲԱՄԲԱԿԵ ՄԱՆՎԱԾՔԻՑ"/>
    <x v="8"/>
    <s v="տղամարդու"/>
    <m/>
    <n v="0.156"/>
    <n v="1"/>
    <n v="0.156"/>
    <s v="DE FACTO"/>
    <s v="Turkey"/>
    <s v="բամբակ"/>
    <x v="2"/>
    <n v="1000317"/>
  </r>
  <r>
    <n v="829"/>
    <n v="40000000288"/>
    <n v="62024000090"/>
    <s v="ԿԱՆԱՑԻ  ՎԵՐԱՐԿՈՒՆԵՐ ՔԻՄԻԱԿԱՆ ԹԵԼԵՐԻՑ "/>
    <x v="5"/>
    <s v="կին"/>
    <m/>
    <n v="0.462"/>
    <n v="1"/>
    <n v="0.462"/>
    <s v="DE FACTO"/>
    <s v="Myanmar"/>
    <s v="պոլիեսթեր"/>
    <x v="2"/>
    <n v="1000317"/>
  </r>
  <r>
    <n v="830"/>
    <n v="40000000287"/>
    <n v="61091000000"/>
    <s v="ԿԱՆԱՑԻ ԵՎ ԱՂՋԿԱ ՇԱՊԻԿՆԵՐ ԲԱՄԲԱԿԵ ՄԱՆՎԱԾՔԻՑ"/>
    <x v="8"/>
    <s v="կին"/>
    <m/>
    <n v="0.118"/>
    <n v="1"/>
    <n v="0.118"/>
    <s v="DE FACTO"/>
    <s v="Turkey"/>
    <s v="բամբակ"/>
    <x v="2"/>
    <n v="1000317"/>
  </r>
  <r>
    <n v="831"/>
    <n v="40000000286"/>
    <n v="61091000000"/>
    <s v="ԿԱՆԱՑԻ ԵՎ ԱՂՋԿԱ ՇԱՊԻԿՆԵՐ ԲԱՄԲԱԿԵ ՄԱՆՎԱԾՔԻՑ"/>
    <x v="8"/>
    <s v="կին"/>
    <m/>
    <n v="0.126"/>
    <n v="1"/>
    <n v="0.126"/>
    <s v="DE FACTO"/>
    <s v="Turkey"/>
    <s v="բամբակ"/>
    <x v="2"/>
    <n v="1000317"/>
  </r>
  <r>
    <n v="832"/>
    <n v="40000000285"/>
    <n v="61091000000"/>
    <s v="ՏՂԱՄԱՐԴՈՒ ԵՎ ՏՂԱՅԻ  ՇԱՊԻԿՆԵՐ  ԲԱՄԲԱԿԵ ՄԱՆՎԱԾՔԻՑ"/>
    <x v="8"/>
    <s v="տղամարդու"/>
    <m/>
    <n v="0.178"/>
    <n v="1"/>
    <n v="0.178"/>
    <s v="DE FACTO"/>
    <s v="Turkey"/>
    <s v="բամբակ"/>
    <x v="2"/>
    <n v="1000317"/>
  </r>
  <r>
    <n v="833"/>
    <n v="40000000284"/>
    <n v="61062000000"/>
    <s v="ԿԱՆԱՑԻ ԵՎ ԱՂՋԿԱ ԲԼՈՒԶՆԵՐ ՔԻՄԻԱԿԱՆ ԹԵԼԵՐԻՑ "/>
    <x v="27"/>
    <s v="կին"/>
    <m/>
    <n v="0.122"/>
    <n v="1"/>
    <n v="0.122"/>
    <s v="DE FACTO"/>
    <s v="Turkey"/>
    <s v="պոլիեսթեր"/>
    <x v="2"/>
    <n v="1000317"/>
  </r>
  <r>
    <n v="834"/>
    <n v="40000000283"/>
    <n v="61112090000"/>
    <s v="ՏՂԱ ԵՐԵԽԱՅԻ  ՇԱՊԻԿ  ԲԱՄԲԱԿԵ ՄԱՆՎԱԾՔԻՑ  ՄԻՆՉԵՎ 86 ՍՄ  ՀԱՍԱԿ ՈՒՆԵՑՈՂ "/>
    <x v="49"/>
    <s v="տղայի"/>
    <m/>
    <n v="0.046"/>
    <n v="1"/>
    <n v="0.046"/>
    <s v="DE FACTO"/>
    <s v="Turkey"/>
    <s v="բամբակ"/>
    <x v="2"/>
    <n v="1000317"/>
  </r>
  <r>
    <n v="835"/>
    <n v="40000000282"/>
    <n v="61103099000"/>
    <s v="ԱՂՋԿԱ  ՀՈՒԴԻՆԵՐ  ՔԻՄԻԱԿԱՆ ԹԵԼԵՐԻՑ"/>
    <x v="0"/>
    <s v="աղջկա"/>
    <m/>
    <n v="0.294"/>
    <n v="1"/>
    <n v="0.294"/>
    <s v="DE FACTO"/>
    <s v="Turkey"/>
    <s v="պոլիեսթեր/բամբակ"/>
    <x v="2"/>
    <n v="1000317"/>
  </r>
  <r>
    <n v="836"/>
    <n v="40000000281"/>
    <n v="61091000000"/>
    <s v="ԿԱՆԱՑԻ ԵՎ ԱՂՋԿԱ ՇԱՊԻԿՆԵՐ ԲԱՄԲԱԿԵ ՄԱՆՎԱԾՔԻՑ"/>
    <x v="8"/>
    <s v="կին"/>
    <m/>
    <n v="0.116"/>
    <n v="1"/>
    <n v="0.116"/>
    <s v="DE FACTO"/>
    <s v="Turkey"/>
    <s v="բամբակ"/>
    <x v="2"/>
    <n v="1000317"/>
  </r>
  <r>
    <n v="837"/>
    <n v="40000000280"/>
    <n v="61112090000"/>
    <s v="ԱՂՋԻԿ ԵՐԵԽԱՅԻ  ԳԻՇԵՐԱԶԳԵՍՏ  ԲԱՄԲԱԿԵ ՄԱՆՎԱԾՔԻՑ  ՄԻՆՉԵՎ 86 ՍՄ  ՀԱՍԱԿ ՈՒՆԵՑՈՂ ՀԱՎԱՔԱԾՈՒ 2 ՀԱՏԻՑ"/>
    <x v="50"/>
    <s v="մանկական"/>
    <m/>
    <n v="0.194"/>
    <n v="1"/>
    <n v="0.194"/>
    <s v="DE FACTO"/>
    <s v="Turkey"/>
    <s v="բամբակ"/>
    <x v="2"/>
    <n v="1000317"/>
  </r>
  <r>
    <n v="838"/>
    <n v="40000000279"/>
    <n v="62046231000"/>
    <s v="ԿԱՆԱՑԻ ԵՎ ԱՂՋԿԱ ՋԻՆՍԵ ՏԱԲԱՏՆԵՐ ԲԱՄԲԱԿԵ ՄԱՆՎԱԾՔԻՑ "/>
    <x v="25"/>
    <s v="կին"/>
    <m/>
    <n v="0.514"/>
    <n v="1"/>
    <n v="0.514"/>
    <s v="DE FACTO"/>
    <s v="Bangladesh"/>
    <s v="բամբակ"/>
    <x v="2"/>
    <n v="1000317"/>
  </r>
  <r>
    <n v="839"/>
    <n v="40000000278"/>
    <n v="61091000000"/>
    <s v="ԿԱՆԱՑԻ ԵՎ ԱՂՋԿԱ ՇԱՊԻԿՆԵՐ ԲԱՄԲԱԿԵ ՄԱՆՎԱԾՔԻՑ"/>
    <x v="8"/>
    <s v="կին"/>
    <m/>
    <n v="0.128"/>
    <n v="1"/>
    <n v="0.128"/>
    <s v="DE FACTO"/>
    <s v="Turkey"/>
    <s v="բամբակ"/>
    <x v="2"/>
    <n v="1000317"/>
  </r>
  <r>
    <n v="840"/>
    <n v="40000000277"/>
    <n v="61062000000"/>
    <s v="ԿԱՆԱՑԻ ԵՎ ԱՂՋԿԱ ԲԼՈՒԶՆԵՐ ՔԻՄԻԱԿԱՆ ԹԵԼԵՐԻՑ "/>
    <x v="27"/>
    <s v="կին"/>
    <m/>
    <n v="0.16"/>
    <n v="1"/>
    <n v="0.16"/>
    <s v="DE FACTO"/>
    <s v="Turkey"/>
    <s v="պոլիեսթեր"/>
    <x v="2"/>
    <n v="1000317"/>
  </r>
  <r>
    <n v="841"/>
    <n v="40000000276"/>
    <n v="61042300000"/>
    <s v="ԿԱՆԱՑԻ ՇԱՊԻԿ, ՏԱԲԱՏ ԵՎ ԳԼԽԱՐԿ  ՍԻՆԹԵՏԻԿ ԹԵԼԵՐԻՑ"/>
    <x v="51"/>
    <s v="կին"/>
    <m/>
    <n v="0.404"/>
    <n v="1"/>
    <n v="0.404"/>
    <s v="DE FACTO"/>
    <s v="Turkey"/>
    <s v="պոլիեսթեր"/>
    <x v="2"/>
    <n v="1000317"/>
  </r>
  <r>
    <n v="842"/>
    <n v="40000000275"/>
    <n v="61061000000"/>
    <s v="ԿԱՆԱՑԻ ԵՎ ԱՂՋԿԱ ՎԵՐՆԱՇԱՊԻԿՆԵՐ ԲԱՄԲԱԿԵ ՄԱՆՎԱԾՔԻՑ"/>
    <x v="9"/>
    <s v="կին"/>
    <m/>
    <n v="0.248"/>
    <n v="1"/>
    <n v="0.248"/>
    <s v="DE FACTO"/>
    <s v="Bangladesh"/>
    <s v="բամբակ"/>
    <x v="2"/>
    <n v="1000317"/>
  </r>
  <r>
    <n v="843"/>
    <n v="40000000274"/>
    <n v="61112090000"/>
    <s v="ՏՂԱ ԵՐԵԽԱՅԻ  ԿԱՄԲԻՆԻԶՈՆ ԲԱՄԲԱԿԵ ՄԱՆՎԱԾՔԻՑ  ՄԻՆՉԵՎ 86 ՍՄ ՀԱՍԱԿ ՈՒՆԵՑՈՂ "/>
    <x v="52"/>
    <s v="տղայի"/>
    <m/>
    <n v="0.098"/>
    <n v="1"/>
    <n v="0.098"/>
    <s v="DE FACTO"/>
    <s v="Turkey"/>
    <s v="բամբակ"/>
    <x v="2"/>
    <n v="1000317"/>
  </r>
  <r>
    <n v="844"/>
    <n v="40000000273"/>
    <n v="62046990000"/>
    <s v="ԿԱՆԱՑԻ  ՏԱԲԱՏՆԵՐ  ԱՅԼ  ՄԱՆԱԾԱԳՈՐԾԱԿԱՆ ՆՅՈՒԹԵՐԻՑ    "/>
    <x v="3"/>
    <s v="կին"/>
    <m/>
    <n v="0.354"/>
    <n v="1"/>
    <n v="0.354"/>
    <s v="DE FACTO"/>
    <s v="Turkey"/>
    <s v="վիսկոզ/բամբակ"/>
    <x v="2"/>
    <n v="1000317"/>
  </r>
  <r>
    <n v="845"/>
    <n v="40000000272"/>
    <n v="61062000000"/>
    <s v="ԿԱՆԱՑԻ ԵՎ ԱՂՋԿԱ ԲԼՈՒԶՆԵՐ ՔԻՄԻԱԿԱՆ ԹԵԼԵՐԻՑ "/>
    <x v="27"/>
    <s v="կին"/>
    <m/>
    <n v="0.08599999999999999"/>
    <n v="1"/>
    <n v="0.08599999999999999"/>
    <s v="DE FACTO"/>
    <s v="Turkey"/>
    <s v="պոլիեսթեր"/>
    <x v="2"/>
    <n v="1000317"/>
  </r>
  <r>
    <n v="846"/>
    <n v="40000000271"/>
    <n v="61061000000"/>
    <s v="ԿԱՆԱՑԻ ԵՎ ԱՂՋԿԱ ԲԼՈՒԶՆԵՐ ԲԱՄԲԱԿԵ ՄԱՆՎԱԾՔԻՑ "/>
    <x v="27"/>
    <s v="կին"/>
    <m/>
    <n v="0.26"/>
    <n v="1"/>
    <n v="0.26"/>
    <s v="DE FACTO"/>
    <s v="Turkey"/>
    <s v="բամբակ"/>
    <x v="2"/>
    <n v="1000317"/>
  </r>
  <r>
    <n v="847"/>
    <n v="40000000270"/>
    <n v="61091000000"/>
    <s v="ՏՂԱՄԱՐԴՈՒ ԵՎ ՏՂԱՅԻ  ՇԱՊԻԿՆԵՐ  ԲԱՄԲԱԿԵ ՄԱՆՎԱԾՔԻՑ"/>
    <x v="8"/>
    <s v="տղամարդու"/>
    <m/>
    <n v="0.178"/>
    <n v="1"/>
    <n v="0.178"/>
    <s v="DE FACTO"/>
    <s v="Turkey"/>
    <s v="բամբակ"/>
    <x v="2"/>
    <n v="1000317"/>
  </r>
  <r>
    <n v="848"/>
    <n v="40000000269"/>
    <n v="62046231000"/>
    <s v="ԿԱՆԱՑԻ ԵՎ ԱՂՋԿԱ ՋԻՆՍԵ ՏԱԲԱՏՆԵՐ ԲԱՄԲԱԿԵ ՄԱՆՎԱԾՔԻՑ "/>
    <x v="25"/>
    <s v="կին"/>
    <m/>
    <n v="0.51"/>
    <n v="1"/>
    <n v="0.51"/>
    <s v="DE FACTO"/>
    <s v="Bangladesh"/>
    <s v="բամբակ"/>
    <x v="2"/>
    <n v="1000317"/>
  </r>
  <r>
    <n v="849"/>
    <n v="40000000268"/>
    <n v="61091000000"/>
    <s v="ՏՂԱՄԱՐԴՈՒ ԵՎ ՏՂԱՅԻ  ՇԱՊԻԿՆԵՐ  ԲԱՄԲԱԿԵ ՄԱՆՎԱԾՔԻՑ"/>
    <x v="8"/>
    <s v="տղամարդու"/>
    <m/>
    <n v="0.126"/>
    <n v="1"/>
    <n v="0.126"/>
    <s v="DE FACTO"/>
    <s v="Turkey"/>
    <s v="բամբակ"/>
    <x v="2"/>
    <n v="1000317"/>
  </r>
  <r>
    <n v="850"/>
    <n v="40000000267"/>
    <n v="62046231000"/>
    <s v="ԿԱՆԱՑԻ ՋԻՆՍԵ ՏԱԲԱՏՆԵՐ ԲԱՄԲԱԿԵ ՄԱՆՎԱԾՔԻՑ "/>
    <x v="25"/>
    <s v="կին"/>
    <m/>
    <n v="0.676"/>
    <n v="1"/>
    <n v="0.676"/>
    <s v="DE FACTO"/>
    <s v="Turkey"/>
    <s v="բամբակ"/>
    <x v="2"/>
    <n v="1000317"/>
  </r>
  <r>
    <n v="851"/>
    <n v="40000000266"/>
    <n v="61103099000"/>
    <s v="ԿԱՆԱՑԻ  ՍՎԻՏՐԵՐ ՔԻՄԱԿԱՆ ԹԵԼԵՐԻՑ"/>
    <x v="1"/>
    <s v="կին"/>
    <m/>
    <n v="0.266"/>
    <n v="1"/>
    <n v="0.266"/>
    <s v="DE FACTO"/>
    <s v="Turkey"/>
    <s v="պոլիեսթեր"/>
    <x v="2"/>
    <n v="1000317"/>
  </r>
  <r>
    <n v="852"/>
    <n v="40000000265"/>
    <n v="61061000000"/>
    <s v="ԿԱՆԱՑԻ  ԲԼՈՒԶՆԵՐ ԲԱՄԲԱԿԵ ՄԱՆՎԱԾՔԻՑ "/>
    <x v="27"/>
    <s v="կին"/>
    <m/>
    <n v="0.142"/>
    <n v="1"/>
    <n v="0.142"/>
    <s v="DE FACTO"/>
    <s v="Bangladesh"/>
    <s v="բամբակ"/>
    <x v="2"/>
    <n v="1000317"/>
  </r>
  <r>
    <n v="853"/>
    <n v="40000000264"/>
    <n v="62046231000"/>
    <s v="ԿԱՆԱՑԻ ԵՎ ԱՂՋԿԱ ՋԻՆՍԵ ՏԱԲԱՏՆԵՐ ԲԱՄԲԱԿԵ ՄԱՆՎԱԾՔԻՑ "/>
    <x v="25"/>
    <s v="կին"/>
    <m/>
    <n v="0.544"/>
    <n v="1"/>
    <n v="0.544"/>
    <s v="DE FACTO"/>
    <s v="Bangladesh"/>
    <s v="բամբակ"/>
    <x v="2"/>
    <n v="1000317"/>
  </r>
  <r>
    <n v="854"/>
    <n v="40000000263"/>
    <n v="61091000000"/>
    <s v="ՏՂԱՄԱՐԴՈՒ ԵՎ ՏՂԱՅԻ  ՇԱՊԻԿՆԵՐ  ԲԱՄԲԱԿԵ ՄԱՆՎԱԾՔԻՑ"/>
    <x v="8"/>
    <s v="տղամարդու"/>
    <m/>
    <n v="0.172"/>
    <n v="1"/>
    <n v="0.172"/>
    <s v="DE FACTO"/>
    <s v="Turkey"/>
    <s v="բամբակ"/>
    <x v="2"/>
    <n v="1000317"/>
  </r>
  <r>
    <n v="855"/>
    <n v="40000000262"/>
    <n v="61061000000"/>
    <s v="ԿԱՆԱՑԻ ԵՎ ԱՂՋԿԱ ԲԼՈՒԶՆԵՐ ԲԱՄԲԱԿԵ ՄԱՆՎԱԾՔԻՑ "/>
    <x v="27"/>
    <s v="կին"/>
    <m/>
    <n v="0.258"/>
    <n v="1"/>
    <n v="0.258"/>
    <s v="DE FACTO"/>
    <s v="Turkey"/>
    <s v="բամբակ"/>
    <x v="2"/>
    <n v="1000317"/>
  </r>
  <r>
    <n v="856"/>
    <n v="40000000261"/>
    <n v="61091000000"/>
    <s v="ՏՂԱՄԱՐԴՈՒ ԵՎ ՏՂԱՅԻ  ՇԱՊԻԿՆԵՐ  ԲԱՄԲԱԿԵ ՄԱՆՎԱԾՔԻՑ"/>
    <x v="8"/>
    <s v="տղամարդու"/>
    <m/>
    <n v="0.162"/>
    <n v="1"/>
    <n v="0.162"/>
    <s v="DE FACTO"/>
    <s v="Turkey"/>
    <s v="բամբակ"/>
    <x v="2"/>
    <n v="1000317"/>
  </r>
  <r>
    <n v="857"/>
    <n v="40000000260"/>
    <n v="61051000000"/>
    <s v="ՏՂԱՄԱՐԴՈՒ  ՎԵՐՆԱՇԱՊԻԿՆԵՐ ԲԱՄԲԱԿԵ ՄԱՆՎԱԾՔԻՑ"/>
    <x v="9"/>
    <s v="տղամարդու"/>
    <m/>
    <n v="0.274"/>
    <n v="1"/>
    <n v="0.274"/>
    <s v="DE FACTO"/>
    <s v="Turkey"/>
    <s v="բամբակ"/>
    <x v="2"/>
    <n v="1000317"/>
  </r>
  <r>
    <n v="858"/>
    <n v="40000000259"/>
    <n v="62046231000"/>
    <s v="ԿԱՆԱՑԻ ՋԻՆՍԵ ՏԱԲԱՏՆԵՐ ԲԱՄԲԱԿԵ ՄԱՆՎԱԾՔԻՑ "/>
    <x v="25"/>
    <s v="կին"/>
    <m/>
    <n v="0.536"/>
    <n v="1"/>
    <n v="0.536"/>
    <s v="DE FACTO"/>
    <s v="Turkey"/>
    <s v="բամբակ"/>
    <x v="2"/>
    <n v="1000317"/>
  </r>
  <r>
    <n v="859"/>
    <n v="40000000258"/>
    <n v="62034235000"/>
    <s v="ՏՂԱՄԱՐԴՈՒ  ՏԱԲԱՏՆԵՐ ԲԱՄԲԱԿԵ ՄԱՆՎԱԾՔԻՑ  "/>
    <x v="3"/>
    <s v="տղամարդու"/>
    <m/>
    <n v="0.546"/>
    <n v="1"/>
    <n v="0.546"/>
    <s v="DE FACTO"/>
    <s v="Turkey"/>
    <s v="բամբակ"/>
    <x v="2"/>
    <n v="1000317"/>
  </r>
  <r>
    <n v="860"/>
    <n v="40000000257"/>
    <n v="62034231000"/>
    <s v="ՏՂԱՄԱՐԴՈՒ ՋԻՆՍԵ ՏԱԲԱՏՆԵՐ ԲԱՄԲԱԿԵ ՄԱՆՎԱԾՔԻՑ"/>
    <x v="25"/>
    <s v="տղամարդու"/>
    <m/>
    <n v="0.596"/>
    <n v="1"/>
    <n v="0.596"/>
    <s v="DE FACTO"/>
    <s v="Turkey"/>
    <s v="բամբակ"/>
    <x v="2"/>
    <n v="1000317"/>
  </r>
  <r>
    <n v="861"/>
    <n v="40000000256"/>
    <n v="61059090000"/>
    <s v="ՏՂԱՄԱՐԴՈՒ  ՎԵՐՆԱՇԱՊԻԿՆԵՐ ԱՅԼ ՄԱՆԱԾԱԳՈՐԾԱԿԱՆ ՆՅՈՒԹԵՐԻՑ"/>
    <x v="9"/>
    <s v="տղամարդու"/>
    <m/>
    <n v="0.164"/>
    <n v="1"/>
    <n v="0.164"/>
    <s v="DE FACTO"/>
    <s v="Turkey"/>
    <s v="վիսկոզ"/>
    <x v="2"/>
    <n v="1000317"/>
  </r>
  <r>
    <n v="862"/>
    <n v="40000000255"/>
    <n v="62034231000"/>
    <s v="ՏՂԱՄԱՐԴՈՒ ՋԻՆՍԵ ՏԱԲԱՏՆԵՐ ԲԱՄԲԱԿԵ ՄԱՆՎԱԾՔԻՑ"/>
    <x v="25"/>
    <s v="տղամարդու"/>
    <m/>
    <n v="0.5600000000000001"/>
    <n v="1"/>
    <n v="0.5600000000000001"/>
    <s v="DE FACTO"/>
    <s v="Turkey"/>
    <s v="բամբակ"/>
    <x v="2"/>
    <n v="1000317"/>
  </r>
  <r>
    <n v="863"/>
    <n v="40000000254"/>
    <n v="62024000090"/>
    <s v="ԿԱՆԱՑԻ  ՎԵՐԱՐԿՈՒՆԵՐ ՔԻՄԻԱԿԱՆ ԹԵԼԵՐԻՑ "/>
    <x v="5"/>
    <s v="կին"/>
    <m/>
    <n v="0.498"/>
    <n v="1"/>
    <n v="0.498"/>
    <s v="DE FACTO"/>
    <s v="Myanmar"/>
    <s v="պոլիեսթեր"/>
    <x v="2"/>
    <n v="1000317"/>
  </r>
  <r>
    <n v="864"/>
    <n v="40000000253"/>
    <n v="62046231000"/>
    <s v="ԿԱՆԱՑԻ ԵՎ ԱՂՋԿԱ ՋԻՆՍԵ ՏԱԲԱՏՆԵՐ ԲԱՄԲԱԿԵ ՄԱՆՎԱԾՔԻՑ "/>
    <x v="25"/>
    <s v="կին"/>
    <m/>
    <n v="0.518"/>
    <n v="1"/>
    <n v="0.518"/>
    <s v="DE FACTO"/>
    <s v="Bangladesh"/>
    <s v="բամբակ"/>
    <x v="2"/>
    <n v="1000317"/>
  </r>
  <r>
    <n v="865"/>
    <n v="40000000252"/>
    <n v="61102091000"/>
    <s v="ՏՂԱՄԱՐԴՈՒ  ՀՈՒԴԻՆԵՐ ԲԱՄԲԱԿԵ ՄԱՆՎԱԾՔԻՑ"/>
    <x v="53"/>
    <s v="տղամարդու"/>
    <m/>
    <n v="0.526"/>
    <n v="1"/>
    <n v="0.526"/>
    <s v="DE FACTO"/>
    <s v="Turkey"/>
    <s v="բամբակ"/>
    <x v="2"/>
    <n v="1000317"/>
  </r>
  <r>
    <n v="866"/>
    <n v="40000000251"/>
    <n v="61061000000"/>
    <s v="ԿԱՆԱՑԻ  ԲԼՈՒԶՆԵՐ ԲԱՄԲԱԿԵ ՄԱՆՎԱԾՔԻՑ "/>
    <x v="27"/>
    <s v="կին"/>
    <m/>
    <n v="0.154"/>
    <n v="1"/>
    <n v="0.154"/>
    <s v="DE FACTO"/>
    <s v="Bangladesh"/>
    <s v="բամբակ"/>
    <x v="2"/>
    <n v="1000317"/>
  </r>
  <r>
    <n v="867"/>
    <n v="40000000250"/>
    <n v="61051000000"/>
    <s v="ՏՂԱՄԱՐԴՈՒ  ՎԵՐՆԱՇԱՊԻԿՆԵՐ ԲԱՄԲԱԿԵ ՄԱՆՎԱԾՔԻՑ"/>
    <x v="9"/>
    <s v="տղամարդու"/>
    <m/>
    <n v="0.142"/>
    <n v="1"/>
    <n v="0.142"/>
    <s v="DE FACTO"/>
    <s v="Turkey"/>
    <s v="բամբակ/պոլիեսթեր"/>
    <x v="2"/>
    <n v="1000317"/>
  </r>
  <r>
    <n v="868"/>
    <n v="40000000249"/>
    <n v="61103091000"/>
    <s v="ՏՂԱՄԱՐԴՈՒ  ՍՎԻՏՐԵՐ ՔԻՄԻԱԿԱՆ ԹԵԼԵՐԻՑ"/>
    <x v="1"/>
    <s v="տղամարդու"/>
    <m/>
    <n v="0.23"/>
    <n v="1"/>
    <n v="0.23"/>
    <s v="DE FACTO"/>
    <s v="Turkey"/>
    <s v="ակրիլ"/>
    <x v="2"/>
    <n v="1000317"/>
  </r>
  <r>
    <n v="869"/>
    <n v="40000000248"/>
    <n v="61044200000"/>
    <s v="ԿԱՆԱՑԻ ԵՎ ԱՂՋԿԱ ՇՐՋԱԶԳԵՍՏՆԵՐ ԲԱՄԲԱԿԵ ՄԱՆՎԱԾՔԻՑ"/>
    <x v="13"/>
    <s v="կին"/>
    <m/>
    <n v="0.406"/>
    <n v="1"/>
    <n v="0.406"/>
    <s v="DE FACTO"/>
    <s v="Bangladesh"/>
    <s v="բամբակ"/>
    <x v="2"/>
    <n v="1000317"/>
  </r>
  <r>
    <n v="870"/>
    <n v="40000000247"/>
    <n v="61059090000"/>
    <s v="ՏՂԱՄԱՐԴՈՒ  ՎԵՐՆԱՇԱՊԻԿՆԵՐ ԱՅԼ ՄԱՆԱԾԱԳՈՐԾԱԿԱՆ ՆՅՈՒԹԵՐԻՑ"/>
    <x v="9"/>
    <s v="տղամարդու"/>
    <m/>
    <n v="0.222"/>
    <n v="1"/>
    <n v="0.222"/>
    <s v="DE FACTO"/>
    <s v="Turkey"/>
    <s v="վիսկոզ"/>
    <x v="2"/>
    <n v="1000317"/>
  </r>
  <r>
    <n v="871"/>
    <n v="40000000246"/>
    <n v="61034300090"/>
    <s v="ՏՂԱՄԱՐԴՈՒ  ՇՈՐՏԵՐ ՍԻՆԹԵՏԻԿ ԹԵԼԵՐԻՑ"/>
    <x v="14"/>
    <s v="տղամարդու"/>
    <m/>
    <n v="0.162"/>
    <n v="1"/>
    <n v="0.162"/>
    <s v="DE FACTO"/>
    <s v="Turkey"/>
    <s v="պոլիեսթեր"/>
    <x v="2"/>
    <n v="1000317"/>
  </r>
  <r>
    <n v="872"/>
    <n v="40000000245"/>
    <n v="61061000000"/>
    <s v="ԿԱՆԱՑԻ ԵՎ ԱՂՋԿԱ ԲԼՈՒԶՆԵՐ ԲԱՄԲԱԿԵ ՄԱՆՎԱԾՔԻՑ "/>
    <x v="27"/>
    <s v="աղջկա"/>
    <m/>
    <n v="0.122"/>
    <n v="1"/>
    <n v="0.122"/>
    <s v="DE FACTO"/>
    <s v="Turkey"/>
    <s v="բամբակ"/>
    <x v="2"/>
    <n v="1000317"/>
  </r>
  <r>
    <n v="873"/>
    <n v="40000000244"/>
    <n v="61109090000"/>
    <s v="ՏՂԱՄԱՐԴՈՒ  ՍՎԻՏԵՐ ԱՅԼ ՄԱՆԱԾԱԳՈՐԾԱԿԱՆ ՆՅՈՒԹԵՐԻՑ "/>
    <x v="1"/>
    <s v="տղամարդու"/>
    <m/>
    <n v="0.388"/>
    <n v="1"/>
    <n v="0.388"/>
    <s v="DE FACTO"/>
    <s v="Turkey"/>
    <s v="վիսկոզ"/>
    <x v="2"/>
    <n v="1000317"/>
  </r>
  <r>
    <n v="874"/>
    <n v="40000000243"/>
    <n v="61061000000"/>
    <s v="ԿԱՆԱՑԻ ԵՎ ԱՂՋԿԱ ԲԼՈՒԶՆԵՐ ԲԱՄԲԱԿԵ ՄԱՆՎԱԾՔԻՑ "/>
    <x v="27"/>
    <s v="կին"/>
    <m/>
    <n v="0.258"/>
    <n v="1"/>
    <n v="0.258"/>
    <s v="DE FACTO"/>
    <s v="Turkey"/>
    <s v="բամբակ"/>
    <x v="2"/>
    <n v="1000317"/>
  </r>
  <r>
    <n v="875"/>
    <n v="40000000242"/>
    <n v="62023000000"/>
    <s v="ԿԱՆԱՑԻ ՋԻՆՍԵ  ԲԱՃԿՈՆՆԵՐ ԲԱՄԲԱԿԵ ՄԱՆՎԱԾՔԻՑ "/>
    <x v="26"/>
    <s v="կին"/>
    <m/>
    <n v="0.696"/>
    <n v="1"/>
    <n v="0.696"/>
    <s v="DE FACTO"/>
    <s v="Turkey"/>
    <s v="բամբակ"/>
    <x v="2"/>
    <n v="1000317"/>
  </r>
  <r>
    <n v="876"/>
    <n v="40000000241"/>
    <n v="61044900000"/>
    <s v="ԿԱՆԱՑԻ  ՇՐՋԱԶԳԵՍՏՆԵՐ  ԱՅԼ ՄԱՆԱԾԱԳՈՐԾԱԿԱՆ ՆՅՈՒԹԵՐԻՑ"/>
    <x v="13"/>
    <s v="կին"/>
    <m/>
    <n v="0.258"/>
    <n v="1"/>
    <n v="0.258"/>
    <s v="DE FACTO"/>
    <s v="Turkey"/>
    <s v="վիսկոզ"/>
    <x v="2"/>
    <n v="1000317"/>
  </r>
  <r>
    <n v="877"/>
    <n v="40000000240"/>
    <n v="61062000000"/>
    <s v="ԿԱՆԱՑԻ ԵՎ ԱՂՋԿԱ ԲԼՈՒԶՆԵՐ ՔԻՄԻԱԿԱՆ ԹԵԼԵՐԻՑ "/>
    <x v="27"/>
    <s v="կին"/>
    <m/>
    <n v="0.126"/>
    <n v="1"/>
    <n v="0.126"/>
    <s v="DE FACTO"/>
    <s v="Turkey"/>
    <s v="պոլիեսթեր"/>
    <x v="2"/>
    <n v="1000317"/>
  </r>
  <r>
    <n v="878"/>
    <n v="40000000239"/>
    <n v="61051000000"/>
    <s v="ՏՂԱՄԱՐԴՈՒ  ՎԵՐՆԱՇԱՊԻԿՆԵՐ ԲԱՄԲԱԿԵ ՄԱՆՎԱԾՔԻՑ"/>
    <x v="9"/>
    <s v="տղամարդու"/>
    <m/>
    <n v="0.18"/>
    <n v="1"/>
    <n v="0.18"/>
    <s v="DE FACTO"/>
    <s v="Turkey"/>
    <s v="բամբակ"/>
    <x v="2"/>
    <n v="1000317"/>
  </r>
  <r>
    <n v="879"/>
    <n v="40000000238"/>
    <n v="61051000000"/>
    <s v="ՏՂԱՄԱՐԴՈՒ  ՎԵՐՆԱՇԱՊԻԿՆԵՐ ԲԱՄԲԱԿԵ ՄԱՆՎԱԾՔԻՑ"/>
    <x v="9"/>
    <s v="տղամարդու"/>
    <m/>
    <n v="0.226"/>
    <n v="1"/>
    <n v="0.226"/>
    <s v="DE FACTO"/>
    <s v="Turkey"/>
    <s v="բամբակ"/>
    <x v="2"/>
    <n v="1000317"/>
  </r>
  <r>
    <n v="880"/>
    <n v="40000000237"/>
    <n v="61091000000"/>
    <s v="ՏՂԱՄԱՐԴՈՒ ԵՎ ՏՂԱՅԻ  ՇԱՊԻԿՆԵՐ  ԲԱՄԲԱԿԵ ՄԱՆՎԱԾՔԻՑ"/>
    <x v="8"/>
    <s v="տղամարդու"/>
    <m/>
    <n v="0.12"/>
    <n v="1"/>
    <n v="0.12"/>
    <s v="DE FACTO"/>
    <s v="Turkey"/>
    <s v="բամբակ"/>
    <x v="2"/>
    <n v="1000317"/>
  </r>
  <r>
    <n v="881"/>
    <n v="40000000236"/>
    <n v="61091000000"/>
    <s v="ԿԱՆԱՑԻ ԵՎ ԱՂՋԿԱ ՇԱՊԻԿՆԵՐ ԲԱՄԲԱԿԵ ՄԱՆՎԱԾՔԻՑ"/>
    <x v="8"/>
    <s v="կին"/>
    <m/>
    <n v="0.162"/>
    <n v="1"/>
    <n v="0.162"/>
    <s v="DE FACTO"/>
    <s v="Turkey"/>
    <s v="բամբակ"/>
    <x v="2"/>
    <n v="1000317"/>
  </r>
  <r>
    <n v="882"/>
    <n v="40000000235"/>
    <n v="61061000000"/>
    <s v="ԿԱՆԱՑԻ  ՎԵՐՆԱՇԱՊԻԿՆԵՐ ԲԱՄԲԱԿԵ ՄԱՆՎԱԾՔԻՑ"/>
    <x v="9"/>
    <s v="կին"/>
    <m/>
    <n v="0.2"/>
    <n v="1"/>
    <n v="0.2"/>
    <s v="DE FACTO"/>
    <s v="Turkey"/>
    <s v="բամբակ"/>
    <x v="2"/>
    <n v="1000317"/>
  </r>
  <r>
    <n v="883"/>
    <n v="40000000234"/>
    <n v="61091000000"/>
    <s v="ԿԱՆԱՑԻ ԵՎ ԱՂՋԿԱ ՇԱՊԻԿՆԵՐ ԲԱՄԲԱԿԵ ՄԱՆՎԱԾՔԻՑ"/>
    <x v="8"/>
    <s v="աղջկա"/>
    <m/>
    <n v="0.276"/>
    <n v="1"/>
    <n v="0.276"/>
    <s v="DE FACTO"/>
    <s v="Turkey"/>
    <s v="բամբակ"/>
    <x v="2"/>
    <n v="1000317"/>
  </r>
  <r>
    <n v="884"/>
    <n v="40000000233"/>
    <n v="61091000000"/>
    <s v="ԿԱՆԱՑԻ ԵՎ ԱՂՋԿԱ ՇԱՊԻԿՆԵՐ ԲԱՄԲԱԿԵ ՄԱՆՎԱԾՔԻՑ"/>
    <x v="8"/>
    <s v="կին"/>
    <m/>
    <n v="0.128"/>
    <n v="1"/>
    <n v="0.128"/>
    <s v="DE FACTO"/>
    <s v="Turkey"/>
    <s v="բամբակ"/>
    <x v="2"/>
    <n v="1000317"/>
  </r>
  <r>
    <n v="885"/>
    <n v="40000000232"/>
    <n v="61062000000"/>
    <s v="ԿԱՆԱՑԻ ԵՎ ԱՂՋԿԱ ԲԼՈՒԶՆԵՐ ՔԻՄԻԱԿԱՆ ԹԵԼԵՐԻՑ "/>
    <x v="27"/>
    <s v="կին"/>
    <m/>
    <n v="0.204"/>
    <n v="1"/>
    <n v="0.204"/>
    <s v="DE FACTO"/>
    <s v="Turkey"/>
    <s v="պոլիեսթեր"/>
    <x v="2"/>
    <n v="1000317"/>
  </r>
  <r>
    <n v="886"/>
    <n v="40000000231"/>
    <n v="62046239000"/>
    <s v="ԿԱՆԱՑԻ ԵՎ ԱՂՋԿԱ ՏԱԲԱՏՆԵՐ ԲԱՄԲԱԿԵ ՄԱՆՎԱԾՔԻՑ   "/>
    <x v="3"/>
    <s v="կին"/>
    <m/>
    <n v="0.406"/>
    <n v="1"/>
    <n v="0.406"/>
    <s v="DE FACTO"/>
    <s v="Turkey"/>
    <s v="բամբակ"/>
    <x v="2"/>
    <n v="1000317"/>
  </r>
  <r>
    <n v="887"/>
    <n v="40000000230"/>
    <n v="61045900000"/>
    <s v="ԿԱՆԱՆՑԻ ԿԻՍԱՇՐՋԱԶԳԵՍՏՆԵՐ  ԱՅԼ ՄԱՆԱԾԱԳՈՐԾԱԿԱՆ ՆՅՈՒԹԵՐԻՑ"/>
    <x v="10"/>
    <s v="կին"/>
    <m/>
    <n v="0.176"/>
    <n v="1"/>
    <n v="0.176"/>
    <s v="DE FACTO"/>
    <s v="Turkey"/>
    <s v="վիսկոզ"/>
    <x v="2"/>
    <n v="1000317"/>
  </r>
  <r>
    <n v="888"/>
    <n v="40000000229"/>
    <n v="61091000000"/>
    <s v="ԿԱՆԱՑԻ ԵՎ ԱՂՋԿԱ ՇԱՊԻԿՆԵՐ ԲԱՄԲԱԿԵ ՄԱՆՎԱԾՔԻՑ"/>
    <x v="8"/>
    <s v="աղջկա"/>
    <m/>
    <n v="0.166"/>
    <n v="1"/>
    <n v="0.166"/>
    <s v="DE FACTO"/>
    <s v="Turkey"/>
    <s v="բամբակ"/>
    <x v="2"/>
    <n v="1000317"/>
  </r>
  <r>
    <n v="889"/>
    <n v="40000000228"/>
    <n v="61091000000"/>
    <s v="ԿԱՆԱՑԻ ԵՎ ԱՂՋԿԱ ՇԱՊԻԿՆԵՐ ԲԱՄԲԱԿԵ ՄԱՆՎԱԾՔԻՑ"/>
    <x v="8"/>
    <s v="մանկական"/>
    <m/>
    <n v="0.102"/>
    <n v="1"/>
    <n v="0.102"/>
    <s v="DE FACTO"/>
    <s v="Turkey"/>
    <s v="բամբակ"/>
    <x v="2"/>
    <n v="1000317"/>
  </r>
  <r>
    <n v="890"/>
    <n v="40000000227"/>
    <n v="61034300090"/>
    <s v="ՏՂԱՄԱՐԴՈՒ  ՇՈՐՏ ՍԻՆԹԵՏԻԿ ԹԵԼԵՐԻՑ"/>
    <x v="14"/>
    <s v="տղամարդու"/>
    <m/>
    <n v="0.218"/>
    <n v="1"/>
    <n v="0.218"/>
    <s v="DE FACTO"/>
    <s v="Egypt"/>
    <s v="պոլիեսթեր"/>
    <x v="2"/>
    <n v="1000317"/>
  </r>
  <r>
    <n v="891"/>
    <n v="40000000226"/>
    <n v="62046990000"/>
    <s v="ԿԱՆԱՑԻ ՏԱԲԱՏ ՈՒՇԵ ՄԱՆՎԱԾՔԻՑ"/>
    <x v="3"/>
    <s v="կին"/>
    <m/>
    <n v="0.29"/>
    <n v="1"/>
    <n v="0.29"/>
    <s v="DE FACTO"/>
    <s v="Turkey"/>
    <s v="լինեն"/>
    <x v="2"/>
    <n v="1000317"/>
  </r>
  <r>
    <n v="892"/>
    <n v="40000000225"/>
    <n v="61091000000"/>
    <s v="ԿԱՆԱՑԻ ԵՎ ԱՂՋԿԱ ՇԱՊԻԿՆԵՐ ԲԱՄԲԱԿԵ ՄԱՆՎԱԾՔԻՑ"/>
    <x v="8"/>
    <s v="կին"/>
    <m/>
    <n v="0.144"/>
    <n v="1"/>
    <n v="0.144"/>
    <s v="DE FACTO"/>
    <s v="Turkey"/>
    <s v="բամբակ"/>
    <x v="2"/>
    <n v="1000317"/>
  </r>
  <r>
    <n v="893"/>
    <n v="40000000224"/>
    <n v="61091000000"/>
    <s v="ԿԱՆԱՑԻ ԵՎ ԱՂՋԿԱ ՇԱՊԻԿՆԵՐ ԲԱՄԲԱԿԵ ՄԱՆՎԱԾՔԻՑ"/>
    <x v="8"/>
    <s v="կին"/>
    <m/>
    <n v="0.124"/>
    <n v="1"/>
    <n v="0.124"/>
    <s v="DE FACTO"/>
    <s v="Turkey"/>
    <s v="բամբակ"/>
    <x v="2"/>
    <n v="1000317"/>
  </r>
  <r>
    <n v="894"/>
    <n v="40000000223"/>
    <n v="61062000000"/>
    <s v="ԿԱՆԱՑԻ ԵՎ ԱՂՋԿԱ ԲԼՈՒԶՆԵՐ ՔԻՄԻԱԿԱՆ ԹԵԼԵՐԻՑ "/>
    <x v="27"/>
    <s v="կին"/>
    <m/>
    <n v="0.176"/>
    <n v="1"/>
    <n v="0.176"/>
    <s v="DE FACTO"/>
    <s v="Turkey"/>
    <s v="պոլիեսթեր"/>
    <x v="2"/>
    <n v="1000317"/>
  </r>
  <r>
    <n v="895"/>
    <n v="40000000222"/>
    <n v="61091000000"/>
    <s v="ՏՂԱՄԱՐԴՈՒ ԵՎ ՏՂԱՅԻ  ՇԱՊԻԿՆԵՐ  ԲԱՄԲԱԿԵ ՄԱՆՎԱԾՔԻՑ"/>
    <x v="8"/>
    <s v="տղամարդու"/>
    <m/>
    <n v="0.36"/>
    <n v="1"/>
    <n v="0.36"/>
    <s v="DE FACTO"/>
    <s v="Turkey"/>
    <s v="բամբակ"/>
    <x v="2"/>
    <n v="1000317"/>
  </r>
  <r>
    <n v="896"/>
    <n v="40000000221"/>
    <n v="64029910000"/>
    <s v="ԿԱՆԱՑԻ ՀՈՂԱԹԱՓԵՐ ՌԵՏԻՆԵ ԵՐԵՍԱՄԱՍՈՎ , ՌԵՏԻՆԵ ԿՈՇԿԱՏԱԿՈՎ     "/>
    <x v="4"/>
    <s v="կին"/>
    <m/>
    <n v="0.282"/>
    <n v="1"/>
    <n v="0.282"/>
    <s v="DE FACTO"/>
    <s v="Turkey"/>
    <s v="տակը ռետին, վրան ռետին"/>
    <x v="2"/>
    <n v="1000317"/>
  </r>
  <r>
    <n v="897"/>
    <n v="40000000220"/>
    <n v="62046318000"/>
    <s v="ԿԱՆԱՑԻ ՏԱԲԱՏ՝ ԼԵԳԻՆՍ ՍԻՆԹԵՏԻԿ ԹԵԼԵՐԻՑ"/>
    <x v="28"/>
    <s v="կին"/>
    <m/>
    <n v="0.216"/>
    <n v="1"/>
    <n v="0.216"/>
    <s v="DE FACTO"/>
    <s v="Turkey"/>
    <s v="պոլիեսթեր/բամբակ"/>
    <x v="2"/>
    <n v="1000317"/>
  </r>
  <r>
    <n v="898"/>
    <n v="40000000219"/>
    <n v="61091000000"/>
    <s v="ԿԱՆԱՑԻ ՏՈՊ -ՇԱՊԻԿՆԵՐ  ԲԱՄԲԱԿԵ ՄԱՆՎԱԾՔԻՑ"/>
    <x v="46"/>
    <s v="կին"/>
    <m/>
    <n v="0.09"/>
    <n v="1"/>
    <n v="0.09"/>
    <s v="DE FACTO"/>
    <s v="Turkey"/>
    <s v="բամբակ"/>
    <x v="2"/>
    <n v="1000317"/>
  </r>
  <r>
    <n v="899"/>
    <n v="40000000218"/>
    <n v="61091000000"/>
    <s v="ՏՂԱՄԱՐԴՈՒ ԵՎ ՏՂԱՅԻ  ՇԱՊԻԿՆԵՐ  ԲԱՄԲԱԿԵ ՄԱՆՎԱԾՔԻՑ"/>
    <x v="8"/>
    <s v="տղամարդու"/>
    <m/>
    <n v="0.128"/>
    <n v="1"/>
    <n v="0.128"/>
    <s v="DE FACTO"/>
    <s v="Turkey"/>
    <s v="բամբակ"/>
    <x v="2"/>
    <n v="1000317"/>
  </r>
  <r>
    <n v="900"/>
    <n v="40000000217"/>
    <n v="61091000000"/>
    <s v="ԿԱՆԱՑԻ ԵՎ ԱՂՋԿԱ ՇԱՊԻԿՆԵՐ ԲԱՄԲԱԿԵ ՄԱՆՎԱԾՔԻՑ"/>
    <x v="8"/>
    <s v="աղջկա"/>
    <m/>
    <n v="0.082"/>
    <n v="1"/>
    <n v="0.082"/>
    <s v="DE FACTO"/>
    <s v="Turkey"/>
    <s v="բամբակ"/>
    <x v="2"/>
    <n v="1000317"/>
  </r>
  <r>
    <n v="901"/>
    <n v="40000000216"/>
    <n v="61091000000"/>
    <s v="ՏՂԱՄԱՐԴՈՒ ԵՎ ՏՂԱՅԻ  ՇԱՊԻԿՆԵՐ  ԲԱՄԲԱԿԵ ՄԱՆՎԱԾՔԻՑ"/>
    <x v="8"/>
    <s v="տղամարդու"/>
    <m/>
    <n v="0.18"/>
    <n v="1"/>
    <n v="0.18"/>
    <s v="DE FACTO"/>
    <s v="Turkey"/>
    <s v="բամբակ"/>
    <x v="2"/>
    <n v="1000317"/>
  </r>
  <r>
    <n v="902"/>
    <n v="40000000215"/>
    <n v="61091000000"/>
    <s v="ՏՂԱՄԱՐԴՈՒ ԵՎ ՏՂԱՅԻ  ՇԱՊԻԿՆԵՐ  ԲԱՄԲԱԿԵ ՄԱՆՎԱԾՔԻՑ"/>
    <x v="8"/>
    <s v="տղամարդու"/>
    <m/>
    <n v="0.112"/>
    <n v="1"/>
    <n v="0.112"/>
    <s v="DE FACTO"/>
    <s v="Turkey"/>
    <s v="բամբակ"/>
    <x v="2"/>
    <n v="1000317"/>
  </r>
  <r>
    <n v="903"/>
    <n v="40000000214"/>
    <n v="62046239000"/>
    <s v="ԱՂՋԿԱ  ՏԱԲԱՏ՝ ԼԵԳԻՆՍ ԲԱՄԲԱԿԵ ՄԱՆՎԱԾՔԻՑ"/>
    <x v="28"/>
    <s v="աղջկա"/>
    <m/>
    <n v="0.134"/>
    <n v="1"/>
    <n v="0.134"/>
    <s v="DE FACTO"/>
    <s v="Turkey"/>
    <s v="բամբակ"/>
    <x v="2"/>
    <n v="1000317"/>
  </r>
  <r>
    <n v="904"/>
    <n v="40000000213"/>
    <n v="61091000000"/>
    <s v="ԿԱՆԱՑԻ ԵՎ ԱՂՋԿԱ ՇԱՊԻԿՆԵՐ ԲԱՄԲԱԿԵ ՄԱՆՎԱԾՔԻՑ"/>
    <x v="8"/>
    <s v="աղջկա"/>
    <m/>
    <n v="0.13"/>
    <n v="1"/>
    <n v="0.13"/>
    <s v="DE FACTO"/>
    <s v="Turkey"/>
    <s v="բամբակ"/>
    <x v="2"/>
    <n v="1000317"/>
  </r>
  <r>
    <n v="905"/>
    <n v="40000000212"/>
    <n v="61091000000"/>
    <s v="ՏՂԱՄԱՐԴՈՒ ԵՎ ՏՂԱՅԻ  ՇԱՊԻԿՆԵՐ  ԲԱՄԲԱԿԵ ՄԱՆՎԱԾՔԻՑ"/>
    <x v="8"/>
    <s v="տղայի"/>
    <m/>
    <n v="0.138"/>
    <n v="1"/>
    <n v="0.138"/>
    <s v="DE FACTO"/>
    <s v="Turkey"/>
    <s v="բամբակ"/>
    <x v="2"/>
    <n v="1000317"/>
  </r>
  <r>
    <n v="906"/>
    <n v="40000000211"/>
    <n v="61082200000"/>
    <s v="ԿԱՆԱՑԻ  ՎԱՐՏԻՔ ՔԻՄԻԱԿԱՆ ԹԵԼԵՐԻՑ   "/>
    <x v="45"/>
    <s v="կին"/>
    <m/>
    <n v="0.046"/>
    <n v="1"/>
    <n v="0.046"/>
    <s v="DE FACTO"/>
    <s v="Turkey"/>
    <s v="պոլիեսթեր"/>
    <x v="2"/>
    <n v="1000317"/>
  </r>
  <r>
    <n v="907"/>
    <n v="40000000210"/>
    <n v="62046239000"/>
    <s v="ԿԱՆԱՑԻ ԵՎ ԱՂՋԿԱ ՏԱԲԱՏՆԵՐ ԲԱՄԲԱԿԵ ՄԱՆՎԱԾՔԻՑ   "/>
    <x v="3"/>
    <s v="կին"/>
    <m/>
    <n v="0.19"/>
    <n v="1"/>
    <n v="0.19"/>
    <s v="DE FACTO"/>
    <s v="Turkey"/>
    <s v="բամբակ"/>
    <x v="2"/>
    <n v="1000317"/>
  </r>
  <r>
    <n v="908"/>
    <n v="40000000209"/>
    <n v="62046318000"/>
    <s v="ԿԱՆԱՑԻ  ՏԱԲԱՏՆԵՐ ՍԻՆԹԵՏԻԿ ԹԵԼԵՐԻՑ"/>
    <x v="3"/>
    <s v="կին"/>
    <m/>
    <n v="0.2"/>
    <n v="1"/>
    <n v="0.2"/>
    <s v="DE FACTO"/>
    <s v="China"/>
    <s v="պոլիեսթեր"/>
    <x v="2"/>
    <n v="1000317"/>
  </r>
  <r>
    <n v="909"/>
    <n v="40000000208"/>
    <n v="61062000000"/>
    <s v="ԿԱՆԱՑԻ ՎԵՐՆԱՇԱՊԻԿՆԵՐ ՔԻՄԻԱԿԱՆ ԹԵԼԵՐԻՑ"/>
    <x v="9"/>
    <s v="կին"/>
    <m/>
    <n v="0.274"/>
    <n v="1"/>
    <n v="0.274"/>
    <s v="DE FACTO"/>
    <s v="Turkey"/>
    <s v="պոլիեսթեր/վիսկոզ"/>
    <x v="2"/>
    <n v="1000317"/>
  </r>
  <r>
    <n v="910"/>
    <n v="40000000207"/>
    <n v="61102091000"/>
    <s v="ՏՂԱՄԱՐԴՈՒ  ՀՈՒԴԻՆԵՐ ԲԱՄԲԱԿԵ ՄԱՆՎԱԾՔԻՑ"/>
    <x v="0"/>
    <s v="տղամարդու"/>
    <m/>
    <n v="0.536"/>
    <n v="1"/>
    <n v="0.536"/>
    <s v="DE FACTO"/>
    <s v="Turkey"/>
    <s v="բամբակ"/>
    <x v="2"/>
    <n v="1000317"/>
  </r>
  <r>
    <n v="911"/>
    <n v="40000000206"/>
    <n v="61109090000"/>
    <s v="ԿԱՆԱՑԻ ԺԻԼԵՏՆԵՐ ԱՅԼ ՄԱՆԱԾԱԳՈՐԾԱԿԱՆ ՆՅՈՒԹԵՐԻՑ "/>
    <x v="37"/>
    <s v="կին"/>
    <m/>
    <n v="0.164"/>
    <n v="1"/>
    <n v="0.164"/>
    <s v="DE FACTO"/>
    <s v="Turkey"/>
    <s v="վիսկոզ"/>
    <x v="2"/>
    <n v="1000317"/>
  </r>
  <r>
    <n v="912"/>
    <n v="40000000205"/>
    <n v="62046231000"/>
    <s v="ԿԱՆԱՑԻ ԵՎ ԱՂՋԿԱ ՋԻՆՍԵ ՏԱԲԱՏՆԵՐ ԲԱՄԲԱԿԵ ՄԱՆՎԱԾՔԻՑ "/>
    <x v="25"/>
    <s v="կին"/>
    <m/>
    <n v="0.592"/>
    <n v="1"/>
    <n v="0.592"/>
    <s v="DE FACTO"/>
    <s v="Bangladesh"/>
    <s v="բամբակ"/>
    <x v="2"/>
    <n v="1000317"/>
  </r>
  <r>
    <n v="913"/>
    <n v="40000000204"/>
    <n v="61044200000"/>
    <s v="ԿԱՆԱՑԻ ԵՎ ԱՂՋԿԱ ՇՐՋԱԶԳԵՍՏՆԵՐ ԲԱՄԲԱԿԵ ՄԱՆՎԱԾՔԻՑ"/>
    <x v="13"/>
    <s v="կին"/>
    <m/>
    <n v="0.416"/>
    <n v="1"/>
    <n v="0.416"/>
    <s v="DE FACTO"/>
    <s v="Bangladesh"/>
    <s v="բամբակ"/>
    <x v="2"/>
    <n v="1000317"/>
  </r>
  <r>
    <n v="914"/>
    <n v="40000000203"/>
    <n v="61045200000"/>
    <s v="ԿԱՆԱՑԻ  ՋԻՆՍԵ ԿԻՍԱՇՐՋԱԶԳԵՍՏ ԲԱՄԲԱԿԵ ՄԱՆՎԱԾՔԻՑ"/>
    <x v="54"/>
    <s v="կին"/>
    <m/>
    <n v="0.504"/>
    <n v="1"/>
    <n v="0.504"/>
    <s v="DE FACTO"/>
    <s v="Turkey"/>
    <s v="բամբակ"/>
    <x v="2"/>
    <n v="1000317"/>
  </r>
  <r>
    <n v="915"/>
    <n v="60000000501"/>
    <n v="61044200000"/>
    <s v="ԿԱՆԱՑԻ  ՇՐՋԱԶԳԵՍՏՆԵՐ ԲԱՄԲԱԿԵ ՄԱՆՎԱԾՔԻՑ"/>
    <x v="13"/>
    <s v="կին"/>
    <m/>
    <n v="0.29"/>
    <n v="1"/>
    <n v="0.29"/>
    <s v="ASOS"/>
    <s v="Morocco"/>
    <s v="բամբակ/վիսկոզ"/>
    <x v="3"/>
    <n v="1000318"/>
  </r>
  <r>
    <n v="916"/>
    <n v="60000000502"/>
    <n v="61044200000"/>
    <s v="ԿԱՆԱՑԻ  ՇՐՋԱԶԳԵՍՏՆԵՐ ԲԱՄԲԱԿԵ ՄԱՆՎԱԾՔԻՑ"/>
    <x v="13"/>
    <s v="կին"/>
    <m/>
    <n v="0.294"/>
    <n v="1"/>
    <n v="0.294"/>
    <s v="ASOS"/>
    <s v="Morocco"/>
    <s v="բամբակ/վիսկոզ"/>
    <x v="3"/>
    <n v="1000318"/>
  </r>
  <r>
    <n v="917"/>
    <n v="60000000503"/>
    <n v="62121090000"/>
    <s v="ԿՐԾԿԱԼՆԵՐ  ՍԻՆԹԵՏԻԿ ԹԵԼԵՐԻՑ "/>
    <x v="55"/>
    <s v="կին"/>
    <m/>
    <n v="0.04"/>
    <n v="1"/>
    <n v="0.04"/>
    <s v="ASOS"/>
    <s v="China"/>
    <s v="էլաստան/պոլիեսթեր"/>
    <x v="3"/>
    <n v="1000318"/>
  </r>
  <r>
    <n v="918"/>
    <n v="60000000504"/>
    <s v="90041091000_x0009_"/>
    <s v="ԱՐԵՎԱՊԱՇՏՊԱՆ ԱԿՆՈՑՆԵՐ ՏԵՍՈՂՈՒԹՅՈՒՆԸ ՉՇՏԿՈՂ ՈՉ ԹԱՆԿԱՐԺԵՔ ՄԵՏԱՂՆԵՐԻՑ, ՊԼԱՍՍՏՄԱՍՍԱՅԻՑ ՈՍՊՆՅԱԿՆԵՐՈՎ "/>
    <x v="33"/>
    <s v="յունիսեքս"/>
    <m/>
    <n v="0.028"/>
    <n v="1"/>
    <n v="0.028"/>
    <s v="ASOS"/>
    <s v="China"/>
    <s v="պլաստմաս"/>
    <x v="3"/>
    <n v="1000318"/>
  </r>
  <r>
    <n v="919"/>
    <n v="60000000505"/>
    <n v="61069090000"/>
    <s v="ԿԱՆԱՑԻ  ԲԼՈՒԶՆԵՐ ԱՅԼ ՄԱՆԱԾԱԳՈՐԾԱԿԱՆ ՆՅՈՒԹԵՐԻՑ "/>
    <x v="27"/>
    <s v="կին"/>
    <m/>
    <n v="0.296"/>
    <n v="1"/>
    <n v="0.296"/>
    <s v="ASOS"/>
    <s v="India"/>
    <s v="վիսկոզ"/>
    <x v="3"/>
    <n v="1000318"/>
  </r>
  <r>
    <n v="920"/>
    <n v="60000000506"/>
    <n v="61044300000"/>
    <s v="ԿԱՆԱՑԻ  ՇՐՋԱԶԳԵՍՏՆԵՐ ՍԻՆԹԵՏԻԿ ԹԵԼԵՐԻՑ"/>
    <x v="13"/>
    <s v="կին"/>
    <m/>
    <n v="0.182"/>
    <n v="1"/>
    <n v="0.182"/>
    <s v="ASOS"/>
    <s v="India"/>
    <s v="պոլիեսթեր"/>
    <x v="3"/>
    <n v="1000318"/>
  </r>
  <r>
    <n v="921"/>
    <n v="60000000507"/>
    <n v="61044200000"/>
    <s v="ԿԱՆԱՑԻ  ՇՐՋԱԶԳԵՍՏՆԵՐ ԲԱՄԲԱԿԵ ՄԱՆՎԱԾՔԻՑ"/>
    <x v="13"/>
    <s v="կին"/>
    <m/>
    <n v="0.25"/>
    <n v="1"/>
    <n v="0.25"/>
    <s v="ASOS"/>
    <s v="Turkey"/>
    <s v="բամբակ"/>
    <x v="3"/>
    <n v="1000318"/>
  </r>
  <r>
    <n v="922"/>
    <n v="60000000508"/>
    <n v="61062000000"/>
    <s v="ԿԱՆԱՑԻ ԲԼՈՒԶՆԵՐ ՔԻՄԻԱԿԱՆ ԹԵԼԵՐԻՑ "/>
    <x v="27"/>
    <s v="կին"/>
    <m/>
    <n v="0.132"/>
    <n v="1"/>
    <n v="0.132"/>
    <s v="ASOS"/>
    <s v="Romania"/>
    <s v="պոլիեսթեր"/>
    <x v="3"/>
    <n v="1000318"/>
  </r>
  <r>
    <n v="923"/>
    <n v="60000000509"/>
    <n v="61062000000"/>
    <s v="ԿԱՆԱՑԻ ԲԼՈՒԶՆԵՐ ՔԻՄԻԱԿԱՆ ԹԵԼԵՐԻՑ "/>
    <x v="27"/>
    <s v="կին"/>
    <m/>
    <n v="0.138"/>
    <n v="1"/>
    <n v="0.138"/>
    <s v="ASOS"/>
    <s v="Romania"/>
    <s v="պոլիեսթեր/վիսկոզ"/>
    <x v="3"/>
    <n v="1000318"/>
  </r>
  <r>
    <n v="924"/>
    <n v="60000000510"/>
    <n v="61045300000"/>
    <s v="ԿԱՆԱՑԻ  ԿԻՍԱՇՐՋԱԶԳԵՍՏ ՍԻՆԹԵՏԻԿ ԹԵԼԵՐԻՑ"/>
    <x v="10"/>
    <s v="կին"/>
    <m/>
    <n v="0.096"/>
    <n v="1"/>
    <n v="0.096"/>
    <s v="ASOS"/>
    <s v="Albania"/>
    <s v="էլաստան/պոլիեսթեր"/>
    <x v="3"/>
    <n v="1000318"/>
  </r>
  <r>
    <n v="925"/>
    <n v="60000000511"/>
    <n v="61099020000"/>
    <s v="ԿԱՆԱՑԻ  ՏՈՊ-ՇԱՊԻԿՆԵՐ ՔԻՄԻԱԿԱՆ ԹԵԼԵՐԻՑ "/>
    <x v="46"/>
    <s v="կին"/>
    <m/>
    <n v="0.102"/>
    <n v="1"/>
    <n v="0.102"/>
    <s v="ASOS"/>
    <s v="Turkey"/>
    <s v="էլաստան/բամբուկ"/>
    <x v="3"/>
    <n v="1000318"/>
  </r>
  <r>
    <n v="926"/>
    <n v="60000000512"/>
    <n v="61044300000"/>
    <s v="ԿԱՆԱՑԻ  ՇՐՋԱԶԳԵՍՏՆԵՐ ՍԻՆԹԵՏԻԿ ԹԵԼԵՐԻՑ"/>
    <x v="13"/>
    <s v="կին"/>
    <m/>
    <n v="0.214"/>
    <n v="1"/>
    <n v="0.214"/>
    <s v="ASOS"/>
    <s v="India"/>
    <s v="պոլիեսթեր"/>
    <x v="3"/>
    <n v="1000318"/>
  </r>
  <r>
    <n v="927"/>
    <n v="60000000513"/>
    <n v="61091000000"/>
    <s v="ԿԱՆԱՑԻ ՏՈՊ -ՇԱՊԻԿՆԵՐ  ԲԱՄԲԱԿԵ ՄԱՆՎԱԾՔԻՑ"/>
    <x v="46"/>
    <s v="կին"/>
    <m/>
    <n v="0.106"/>
    <n v="1"/>
    <n v="0.106"/>
    <s v="ASOS"/>
    <s v="Turkey"/>
    <s v="բամբակ"/>
    <x v="3"/>
    <n v="1000318"/>
  </r>
  <r>
    <n v="928"/>
    <n v="60000000514"/>
    <n v="61044300000"/>
    <s v="ԿԱՆԱՑԻ  ՇՐՋԱԶԳԵՍՏՆԵՐ ՍԻՆԹԵՏԻԿ ԹԵԼԵՐԻՑ"/>
    <x v="13"/>
    <s v="կին"/>
    <m/>
    <n v="0.114"/>
    <n v="1"/>
    <n v="0.114"/>
    <s v="ASOS"/>
    <s v="India"/>
    <s v="պոլիեսթեր"/>
    <x v="3"/>
    <n v="1000318"/>
  </r>
  <r>
    <n v="929"/>
    <n v="60000000515"/>
    <n v="61046200000"/>
    <s v="ԿԱՆԱՑԻ  ՇՈՐՏԵՐ ԲԱՄԲԱԿԵ ՄԱՆՎԱԾՔԻՑ"/>
    <x v="14"/>
    <s v="կին"/>
    <m/>
    <n v="0.198"/>
    <n v="1"/>
    <n v="0.198"/>
    <s v="ASOS"/>
    <s v="Turkey"/>
    <s v="բամբակ"/>
    <x v="3"/>
    <n v="1000318"/>
  </r>
  <r>
    <n v="930"/>
    <n v="60000000516"/>
    <n v="61099020000"/>
    <s v="ԿԱՆԱՑԻ  ՏՈՊ-ՇԱՊԻԿՆԵՐ ՔԻՄԻԱԿԱՆ ԹԵԼԵՐԻՑ "/>
    <x v="46"/>
    <s v="կին"/>
    <m/>
    <n v="0.102"/>
    <n v="1"/>
    <n v="0.102"/>
    <s v="ASOS"/>
    <s v="Romania"/>
    <s v="էլաստան/պոլիեսթեր"/>
    <x v="3"/>
    <n v="1000318"/>
  </r>
  <r>
    <n v="931"/>
    <n v="60000000517"/>
    <n v="61099020000"/>
    <s v="ԿԱՆԱՑԻ  ՏՈՊ-ՇԱՊԻԿՆԵՐ ՔԻՄԻԱԿԱՆ ԹԵԼԵՐԻՑ "/>
    <x v="46"/>
    <s v="կին"/>
    <m/>
    <n v="0.102"/>
    <n v="1"/>
    <n v="0.102"/>
    <s v="ASOS"/>
    <s v="Romania"/>
    <s v="էլաստան/պոլիեսթեր"/>
    <x v="3"/>
    <n v="1000318"/>
  </r>
  <r>
    <n v="932"/>
    <n v="60000000518"/>
    <n v="61044300000"/>
    <s v="ԿԱՆԱՑԻ  ՇՐՋԱԶԳԵՍՏՆԵՐ ՍԻՆԹԵՏԻԿ ԹԵԼԵՐԻՑ"/>
    <x v="13"/>
    <s v="կին"/>
    <m/>
    <n v="0.214"/>
    <n v="1"/>
    <n v="0.214"/>
    <s v="ASOS"/>
    <s v="India"/>
    <s v="պոլիեսթեր"/>
    <x v="3"/>
    <n v="1000318"/>
  </r>
  <r>
    <n v="933"/>
    <n v="60000000519"/>
    <n v="61099020000"/>
    <s v="ԿԱՆԱՑԻ  ՏՈՊ-ՇԱՊԻԿՆԵՐ ՔԻՄԻԱԿԱՆ ԹԵԼԵՐԻՑ "/>
    <x v="46"/>
    <s v="կին"/>
    <m/>
    <n v="0.06"/>
    <n v="1"/>
    <n v="0.06"/>
    <s v="ASOS"/>
    <s v="Turkey"/>
    <s v="ակրիլ"/>
    <x v="3"/>
    <n v="1000318"/>
  </r>
  <r>
    <n v="934"/>
    <n v="60000000482"/>
    <n v="61044200000"/>
    <s v="ԿԱՆԱՑԻ  ՇՐՋԱԶԳԵՍՏՆԵՐ ԲԱՄԲԱԿԵ ՄԱՆՎԱԾՔԻՑ"/>
    <x v="13"/>
    <s v="կին"/>
    <m/>
    <n v="0.256"/>
    <n v="1"/>
    <n v="0.256"/>
    <s v="ASOS"/>
    <s v="India"/>
    <s v="բամբակ"/>
    <x v="3"/>
    <n v="1000318"/>
  </r>
  <r>
    <n v="935"/>
    <n v="60000000481"/>
    <n v="61046300000"/>
    <s v="ԿԱՆԱՑԻ ԿԱՄԲԻՆԻԶՈՆ ՍԻՆԹԵՏԻԿ ԹԵԼԵՐԻՑ"/>
    <x v="48"/>
    <s v="կին"/>
    <m/>
    <n v="0.516"/>
    <n v="1"/>
    <n v="0.516"/>
    <s v="ASOS"/>
    <s v="China"/>
    <s v="ակրիլ"/>
    <x v="3"/>
    <n v="1000318"/>
  </r>
  <r>
    <n v="936"/>
    <n v="60000000480"/>
    <n v="61044900000"/>
    <s v="ԿԱՆԱՑԻ  ՇՐՋԱԶԳԵՍՏ  ԱՅԼ ՄԱՆԱԾԱԳՈՐԾԱԿԱՆ ՆՅՈՒԹԵՐԻՑ"/>
    <x v="13"/>
    <s v="կին"/>
    <m/>
    <n v="0.342"/>
    <n v="1"/>
    <n v="0.342"/>
    <s v="ASOS"/>
    <s v="Bulgaria"/>
    <s v="վիսկոզ"/>
    <x v="3"/>
    <n v="1000318"/>
  </r>
  <r>
    <n v="937"/>
    <n v="60000000479"/>
    <n v="62046990000"/>
    <s v="ԿԱՆԱՑԻ  ԲՐԻՋԻ  ԱՅԼ  ՄԱՆԱԾԱԳՈՐԾԱԿԱՆ ՆՅՈՒԹԵՐԻՑ    "/>
    <x v="56"/>
    <s v="կին"/>
    <m/>
    <n v="0.226"/>
    <n v="1"/>
    <n v="0.226"/>
    <s v="ASOS"/>
    <s v="India"/>
    <s v="վիսկոզ"/>
    <x v="3"/>
    <n v="1000318"/>
  </r>
  <r>
    <n v="938"/>
    <n v="60000000478"/>
    <n v="61044300000"/>
    <s v="ԿԱՆԱՑԻ  ՇՐՋԱԶԳԵՍՏՆԵՐ ՍԻՆԹԵՏԻԿ ԹԵԼԵՐԻՑ"/>
    <x v="13"/>
    <s v="կին"/>
    <m/>
    <n v="0.246"/>
    <n v="1"/>
    <n v="0.246"/>
    <s v="ASOS"/>
    <s v="Turkey"/>
    <s v="էլաստան"/>
    <x v="3"/>
    <n v="1000318"/>
  </r>
  <r>
    <n v="939"/>
    <n v="60000000477"/>
    <n v="61091000000"/>
    <s v="ՏՂԱՄԱՐԴՈՒ  ՇԱՊԻԿՆԵՐ  ԲԱՄԲԱԿԵ ՄԱՆՎԱԾՔԻՑ"/>
    <x v="8"/>
    <s v="տղամարդու"/>
    <m/>
    <n v="0.208"/>
    <n v="1"/>
    <n v="0.208"/>
    <s v="ASOS"/>
    <s v="Madagaskar"/>
    <s v="բամբակ"/>
    <x v="3"/>
    <n v="1000318"/>
  </r>
  <r>
    <n v="940"/>
    <n v="60000000476"/>
    <n v="61044200000"/>
    <s v="ԿԱՆԱՑԻ  ՇՐՋԱԶԳԵՍՏՆԵՐ ԲԱՄԲԱԿԵ ՄԱՆՎԱԾՔԻՑ"/>
    <x v="13"/>
    <s v="կին"/>
    <m/>
    <n v="0.246"/>
    <n v="1"/>
    <n v="0.246"/>
    <s v="ASOS"/>
    <s v="Turkey"/>
    <s v="բամբակ"/>
    <x v="3"/>
    <n v="1000318"/>
  </r>
  <r>
    <n v="941"/>
    <n v="60000000475"/>
    <n v="61089100000"/>
    <s v="ԿԱՆԱՑԻ ԽԱԼԱԹ ԲԱՄԲԱԿԵ ՄԱՆՎԱԾՔԻՑ"/>
    <x v="57"/>
    <s v="կին"/>
    <m/>
    <n v="0.216"/>
    <n v="1"/>
    <n v="0.216"/>
    <s v="ASOS"/>
    <s v="Turkey"/>
    <s v="բամբակ"/>
    <x v="3"/>
    <n v="1000318"/>
  </r>
  <r>
    <n v="942"/>
    <n v="60000000474"/>
    <n v="42022900000"/>
    <s v="ԿԱՆԱՑԻ ՊԱՅՈՒՍԱԿՆԵՐ ԾՂՈՏԻՑ ԱՐՀԵՍՏԱԿԱՆ ԿԱՇԻ ՀԱՄԱԴՐՈՒԹՅԱՄԲ"/>
    <x v="31"/>
    <s v="կին"/>
    <m/>
    <n v="0.246"/>
    <n v="1"/>
    <n v="0.246"/>
    <s v="ASOS"/>
    <s v="Vietnam"/>
    <s v="պոլիեսթեր/ռաթթան"/>
    <x v="3"/>
    <n v="1000318"/>
  </r>
  <r>
    <n v="943"/>
    <n v="60000000473"/>
    <n v="61044300000"/>
    <s v="ԿԱՆԱՑԻ  ՇՐՋԱԶԳԵՍՏՆԵՐ ՍԻՆԹԵՏԻԿ ԹԵԼԵՐԻՑ"/>
    <x v="13"/>
    <s v="կին"/>
    <m/>
    <n v="0.53"/>
    <n v="1"/>
    <n v="0.53"/>
    <s v="ASOS"/>
    <s v="Romania"/>
    <s v="պոլիեսթեր"/>
    <x v="3"/>
    <n v="1000318"/>
  </r>
  <r>
    <n v="944"/>
    <n v="60000000472"/>
    <n v="42022900000"/>
    <s v="ԿԱՆԱՑԻ ՊԱՅՈՒՍԱԿՆԵՐ ԾՂՈՏԻՑ ԱՐՀԵՍՏԱԿԱՆ ԿԱՇԻ ՀԱՄԱԴՐՈՒԹՅԱՄԲ"/>
    <x v="31"/>
    <s v="կին"/>
    <m/>
    <n v="0.246"/>
    <n v="1"/>
    <n v="0.246"/>
    <s v="ASOS"/>
    <s v="Vietnam"/>
    <s v="պոլիեսթեր/ռաթթան"/>
    <x v="3"/>
    <n v="1000318"/>
  </r>
  <r>
    <n v="945"/>
    <n v="60000000471"/>
    <n v="42022900000"/>
    <s v="ԿԱՆԱՑԻ ՊԱՅՈՒՍԱԿ ԾՂՈՏԻՑ ԱՐՀԵՍՏԱԿԱՆ ԿԱՇԻ ՀԱՄԱԴՐՈՒԹՅԱՄԲ"/>
    <x v="31"/>
    <s v="կին"/>
    <m/>
    <n v="0.246"/>
    <n v="1"/>
    <n v="0.246"/>
    <s v="ASOS"/>
    <s v="Romania"/>
    <s v="պոլիեսթեր/ռաթթան"/>
    <x v="3"/>
    <n v="1000318"/>
  </r>
  <r>
    <n v="946"/>
    <n v="60000000470"/>
    <n v="61045900000"/>
    <s v="ԿԱՆԱՆՑԻ ԿԻՍԱՇՐՋԱԶԳԵՍՏՆԵՐ  ԱՅԼ ՄԱՆԱԾԱԳՈՐԾԱԿԱՆ ՆՅՈՒԹԵՐԻՑ"/>
    <x v="10"/>
    <s v="կին"/>
    <m/>
    <n v="0.26"/>
    <n v="1"/>
    <n v="0.26"/>
    <s v="ASOS"/>
    <s v="India"/>
    <s v="վիսկոզ"/>
    <x v="3"/>
    <n v="1000318"/>
  </r>
  <r>
    <n v="947"/>
    <n v="60000000469"/>
    <n v="61124190000"/>
    <s v="ԿԱՆԱՑԻ  ԼՈՂԱԶԳԵՍՏՆԵՐ ՍԻՆԹԵՏԻԿ ԹԵԼԵՐԻՑ"/>
    <x v="44"/>
    <s v="կին"/>
    <m/>
    <n v="0.214"/>
    <n v="1"/>
    <n v="0.214"/>
    <s v="ASOS"/>
    <s v="Albania"/>
    <s v="պոլիեսթեր"/>
    <x v="3"/>
    <n v="1000318"/>
  </r>
  <r>
    <n v="948"/>
    <n v="60000000468"/>
    <n v="61091000000"/>
    <s v="ԿԱՆԱՑԻ ՏՈՊ -ՇԱՊԻԿՆԵՐ  ԲԱՄԲԱԿԵ ՄԱՆՎԱԾՔԻՑ"/>
    <x v="46"/>
    <s v="կին"/>
    <m/>
    <n v="0.056"/>
    <n v="1"/>
    <n v="0.056"/>
    <s v="COLLUSION"/>
    <s v="Bangladesh"/>
    <s v="բամբակ"/>
    <x v="3"/>
    <n v="1000318"/>
  </r>
  <r>
    <n v="949"/>
    <n v="60000000467"/>
    <n v="61091000000"/>
    <s v="ԿԱՆԱՑԻ ՏՈՊ -ՇԱՊԻԿՆԵՐ  ԲԱՄԲԱԿԵ ՄԱՆՎԱԾՔԻՑ"/>
    <x v="46"/>
    <s v="կին"/>
    <m/>
    <n v="0.056"/>
    <n v="1"/>
    <n v="0.056"/>
    <s v="COLLUSION"/>
    <s v="Bangladesh"/>
    <s v="բամբակ"/>
    <x v="3"/>
    <n v="1000318"/>
  </r>
  <r>
    <n v="950"/>
    <n v="60000000466"/>
    <n v="61091000000"/>
    <s v="ԿԱՆԱՑԻ ՏՈՊ -ՇԱՊԻԿՆԵՐ  ԲԱՄԲԱԿԵ ՄԱՆՎԱԾՔԻՑ"/>
    <x v="46"/>
    <s v="կին"/>
    <m/>
    <n v="0.056"/>
    <n v="1"/>
    <n v="0.056"/>
    <s v="COLLUSION"/>
    <s v="Bangladesh"/>
    <s v="բամբակ"/>
    <x v="3"/>
    <n v="1000318"/>
  </r>
  <r>
    <n v="951"/>
    <n v="60000000465"/>
    <n v="61091000000"/>
    <s v="ԿԱՆԱՑԻ ՏՈՊ -ՇԱՊԻԿՆԵՐ  ԲԱՄԲԱԿԵ ՄԱՆՎԱԾՔԻՑ"/>
    <x v="46"/>
    <s v="կին"/>
    <m/>
    <n v="0.04"/>
    <n v="1"/>
    <n v="0.04"/>
    <s v="COLLUSION"/>
    <s v="Bangladesh"/>
    <s v="բամբակ"/>
    <x v="3"/>
    <n v="1000318"/>
  </r>
  <r>
    <n v="952"/>
    <n v="60000000464"/>
    <n v="61091000000"/>
    <s v="ԿԱՆԱՑԻ ՏՈՊ -ՇԱՊԻԿՆԵՐ  ԲԱՄԲԱԿԵ ՄԱՆՎԱԾՔԻՑ"/>
    <x v="46"/>
    <s v="կին"/>
    <m/>
    <n v="0.04"/>
    <n v="1"/>
    <n v="0.04"/>
    <s v="COLLUSION"/>
    <s v="Bangladesh"/>
    <s v="բամբակ"/>
    <x v="3"/>
    <n v="1000318"/>
  </r>
  <r>
    <n v="953"/>
    <n v="60000000463"/>
    <n v="61091000000"/>
    <s v="ԿԱՆԱՑԻ ՏՈՊ -ՇԱՊԻԿՆԵՐ  ԲԱՄԲԱԿԵ ՄԱՆՎԱԾՔԻՑ"/>
    <x v="46"/>
    <s v="կին"/>
    <m/>
    <n v="0.04"/>
    <n v="1"/>
    <n v="0.04"/>
    <s v="COLLUSION"/>
    <s v="Bangladesh"/>
    <s v="բամբակ"/>
    <x v="3"/>
    <n v="1000318"/>
  </r>
  <r>
    <n v="954"/>
    <n v="60000000462"/>
    <n v="61091000000"/>
    <s v="ԿԱՆԱՑԻ ՏՈՊ -ՇԱՊԻԿՆԵՐ  ԲԱՄԲԱԿԵ ՄԱՆՎԱԾՔԻՑ"/>
    <x v="46"/>
    <s v="կին"/>
    <m/>
    <n v="0.04"/>
    <n v="1"/>
    <n v="0.04"/>
    <s v="COLLUSION"/>
    <s v="Bangladesh"/>
    <s v="բամբակ"/>
    <x v="3"/>
    <n v="1000318"/>
  </r>
  <r>
    <n v="955"/>
    <n v="60000000461"/>
    <n v="61091000000"/>
    <s v="ԿԱՆԱՑԻ ՏՈՊ -ՇԱՊԻԿՆԵՐ  ԲԱՄԲԱԿԵ ՄԱՆՎԱԾՔԻՑ"/>
    <x v="46"/>
    <s v="կին"/>
    <m/>
    <n v="0.04"/>
    <n v="1"/>
    <n v="0.04"/>
    <s v="COLLUSION"/>
    <s v="Bangladesh"/>
    <s v="բամբակ"/>
    <x v="3"/>
    <n v="1000318"/>
  </r>
  <r>
    <n v="956"/>
    <n v="60000000460"/>
    <n v="61045200000"/>
    <s v="ԿԱՆԱՑԻ  ԿԻՍԱՇՐՋԱԶԳԵՍՏՆԵՐ ԲԱՄԲԱԿԵ ՄԱՆՎԱԾՔԻՑ"/>
    <x v="10"/>
    <s v="կին"/>
    <m/>
    <n v="0.226"/>
    <n v="1"/>
    <n v="0.226"/>
    <s v="ASOS"/>
    <s v="India"/>
    <s v="բամբակ"/>
    <x v="3"/>
    <n v="1000318"/>
  </r>
  <r>
    <n v="957"/>
    <n v="60000000459"/>
    <n v="61045200000"/>
    <s v="ԿԱՆԱՑԻ  ԿԻՍԱՇՐՋԱԶԳԵՍՏՆԵՐ ԲԱՄԲԱԿԵ ՄԱՆՎԱԾՔԻՑ"/>
    <x v="10"/>
    <s v="կին"/>
    <m/>
    <n v="0.226"/>
    <n v="1"/>
    <n v="0.226"/>
    <s v="ASOS"/>
    <s v="India"/>
    <s v="բամբակ"/>
    <x v="3"/>
    <n v="1000318"/>
  </r>
  <r>
    <n v="958"/>
    <n v="60000000458"/>
    <n v="61091000000"/>
    <s v="ՏՂԱՄԱՐԴՈՒ  ՇԱՊԻԿ ԲԱՄԲԱԿԵ ՄԱՆՎԱԾՔԻՑ"/>
    <x v="8"/>
    <s v="տղամարդու"/>
    <m/>
    <n v="0.118"/>
    <n v="1"/>
    <n v="0.118"/>
    <s v="VANS"/>
    <s v="Georgia"/>
    <s v="բամբակ"/>
    <x v="3"/>
    <n v="1000318"/>
  </r>
  <r>
    <n v="959"/>
    <n v="60000000457"/>
    <n v="62046239000"/>
    <s v="ԿԱՆԱՑԻ ԵՎ ԱՂՋԿԱ  ՏԱԲԱՏՆԵՐ ԲԱՄԲԱԿԵ ՄԱՆՎԱԾՔԻՑ   "/>
    <x v="3"/>
    <s v="կին"/>
    <m/>
    <n v="0.184"/>
    <n v="1"/>
    <n v="0.184"/>
    <s v="ASOS"/>
    <s v="Bangladesh"/>
    <s v="բամբակ"/>
    <x v="3"/>
    <n v="1000318"/>
  </r>
  <r>
    <n v="960"/>
    <n v="60000000456"/>
    <n v="61091000000"/>
    <s v="ՏՂԱՄԱՐԴՈՒ  ՇԱՊԻԿՆԵՐ  ԲԱՄԲԱԿԵ ՄԱՆՎԱԾՔԻՑ"/>
    <x v="8"/>
    <s v="տղամարդու"/>
    <m/>
    <n v="0.2"/>
    <n v="1"/>
    <n v="0.2"/>
    <s v="ASOS"/>
    <s v="Madagaskar"/>
    <s v="բամբակ"/>
    <x v="3"/>
    <n v="1000318"/>
  </r>
  <r>
    <n v="961"/>
    <n v="60000000455"/>
    <n v="61091000000"/>
    <s v="ՏՂԱՄԱՐԴՈՒ  ՇԱՊԻԿՆԵՐ  ԲԱՄԲԱԿԵ ՄԱՆՎԱԾՔԻՑ"/>
    <x v="8"/>
    <s v="տղամարդու"/>
    <m/>
    <n v="0.2"/>
    <n v="1"/>
    <n v="0.2"/>
    <s v="ASOS"/>
    <s v="Madagaskar"/>
    <s v="բամբակ"/>
    <x v="3"/>
    <n v="1000318"/>
  </r>
  <r>
    <n v="962"/>
    <n v="60000000454"/>
    <n v="61099020000"/>
    <s v="ԿԱՆԱՑԻ  ՏՈՊ-ՇԱՊԻԿՆԵՐ ՔԻՄԻԱԿԱՆ ԹԵԼԵՐԻՑ "/>
    <x v="46"/>
    <s v="կին"/>
    <m/>
    <n v="0.046"/>
    <n v="1"/>
    <n v="0.046"/>
    <s v="ASOS"/>
    <s v="Bulgaria"/>
    <s v="պոլիեսթեր"/>
    <x v="3"/>
    <n v="1000318"/>
  </r>
  <r>
    <n v="963"/>
    <n v="60000000453"/>
    <n v="61044300000"/>
    <s v="ԿԱՆԱՑԻ  ՇՐՋԱԶԳԵՍՏՆԵՐ ՍԻՆԹԵՏԻԿ ԹԵԼԵՐԻՑ"/>
    <x v="13"/>
    <s v="կին"/>
    <m/>
    <n v="0.25"/>
    <n v="1"/>
    <n v="0.25"/>
    <s v="ASOS"/>
    <s v="India"/>
    <s v="պոլիեսթեր"/>
    <x v="3"/>
    <n v="1000318"/>
  </r>
  <r>
    <n v="964"/>
    <n v="60000000452"/>
    <n v="61045300000"/>
    <s v="ԿԱՆԱՑԻ  ԿԻՍԱՇՐՋԱԶԳԵՍՏՆԵՐ ՍԻՆԹԵՏԻԿ ԹԵԼԵՐԻՑ"/>
    <x v="10"/>
    <s v="կին"/>
    <m/>
    <n v="0.08799999999999999"/>
    <n v="1"/>
    <n v="0.08799999999999999"/>
    <s v="ASOS"/>
    <s v="India"/>
    <s v="պոլիեսթեր"/>
    <x v="3"/>
    <n v="1000318"/>
  </r>
  <r>
    <n v="965"/>
    <n v="60000000451"/>
    <n v="61044300000"/>
    <s v="ԿԱՆԱՑԻ  ՇՐՋԱԶԳԵՍՏՆԵՐ ՍԻՆԹԵՏԻԿ ԹԵԼԵՐԻՑ"/>
    <x v="13"/>
    <s v="կին"/>
    <m/>
    <n v="0.318"/>
    <n v="1"/>
    <n v="0.318"/>
    <s v="ASOS"/>
    <s v="Turkey"/>
    <s v="պոլիեսթեր"/>
    <x v="3"/>
    <n v="1000318"/>
  </r>
  <r>
    <n v="966"/>
    <n v="60000000450"/>
    <n v="61124990000"/>
    <s v="ԿԱՆԱՑԻ ԼՈՂԱԶԳԵՍՏՆԵՐ ԲԱՄԲԱԿԵ ՄԱՆՎԱԾՔԻՑ"/>
    <x v="44"/>
    <s v="կին"/>
    <m/>
    <n v="0.058"/>
    <n v="1"/>
    <n v="0.058"/>
    <s v="COLLUSION"/>
    <s v="Bangladesh"/>
    <s v="բամբակ"/>
    <x v="3"/>
    <n v="1000318"/>
  </r>
  <r>
    <n v="967"/>
    <n v="60000000449"/>
    <n v="61044300000"/>
    <s v="ԿԱՆԱՑԻ  ՇՐՋԱԶԳԵՍՏՆԵՐ ՍԻՆԹԵՏԻԿ ԹԵԼԵՐԻՑ"/>
    <x v="13"/>
    <s v="կին"/>
    <m/>
    <n v="0.318"/>
    <n v="1"/>
    <n v="0.318"/>
    <s v="ASOS"/>
    <s v="Turkey"/>
    <s v="պոլիեսթեր"/>
    <x v="3"/>
    <n v="1000318"/>
  </r>
  <r>
    <n v="968"/>
    <n v="60000000448"/>
    <n v="61044200000"/>
    <s v="ԿԱՆԱՑԻ  ՇՐՋԱԶԳԵՍՏՆԵՐ ԲԱՄԲԱԿԵ ՄԱՆՎԱԾՔԻՑ"/>
    <x v="13"/>
    <s v="կին"/>
    <m/>
    <n v="0.188"/>
    <n v="1"/>
    <n v="0.188"/>
    <s v="ASOS"/>
    <s v="India"/>
    <s v="բամբակ"/>
    <x v="3"/>
    <n v="1000318"/>
  </r>
  <r>
    <n v="969"/>
    <n v="60000000446"/>
    <n v="61044300000"/>
    <s v="ԿԱՆԱՑԻ ԵՎ ԱՂՋԿԱ  ՇՐՋԱԶԳԵՍՏՆԵՐ ՍԻՆԹԵՏԻԿ ԹԵԼԵՐԻՑ"/>
    <x v="13"/>
    <s v="կին"/>
    <m/>
    <n v="0.214"/>
    <n v="1"/>
    <n v="0.214"/>
    <s v="BRAVE SOUL"/>
    <s v="China"/>
    <s v="պոլիեսթեր"/>
    <x v="3"/>
    <n v="1000318"/>
  </r>
  <r>
    <n v="970"/>
    <n v="60000000445"/>
    <n v="61044300000"/>
    <s v="ԿԱՆԱՑԻ ԵՎ ԱՂՋԿԱ  ՇՐՋԱԶԳԵՍՏՆԵՐ ՍԻՆԹԵՏԻԿ ԹԵԼԵՐԻՑ"/>
    <x v="13"/>
    <s v="կին"/>
    <m/>
    <n v="0.214"/>
    <n v="1"/>
    <n v="0.214"/>
    <s v="BRAVE SOUL"/>
    <s v="China"/>
    <s v="պոլիեսթեր"/>
    <x v="3"/>
    <n v="1000318"/>
  </r>
  <r>
    <n v="971"/>
    <n v="60000000444"/>
    <n v="61044200000"/>
    <s v="ԿԱՆԱՑԻ ԵՎ ԱՂՋԿԱ ՇՐՋԱԶԳԵՍՏՆԵՐ ԲԱՄԲԱԿԵ ՄԱՆՎԱԾՔԻՑ"/>
    <x v="13"/>
    <s v="կին"/>
    <m/>
    <n v="0.144"/>
    <n v="1"/>
    <n v="0.144"/>
    <s v="COLLUSION"/>
    <s v="Bangladesh"/>
    <s v="բամբակ"/>
    <x v="3"/>
    <n v="1000318"/>
  </r>
  <r>
    <n v="972"/>
    <n v="60000000443"/>
    <n v="61044200000"/>
    <s v="ԿԱՆԱՑԻ ԵՎ ԱՂՋԿԱ ՇՐՋԱԶԳԵՍՏՆԵՐ ԲԱՄԲԱԿԵ ՄԱՆՎԱԾՔԻՑ"/>
    <x v="13"/>
    <s v="կին"/>
    <m/>
    <n v="0.144"/>
    <n v="1"/>
    <n v="0.144"/>
    <s v="COLLUSION"/>
    <s v="Bangladesh"/>
    <s v="բամբակ"/>
    <x v="3"/>
    <n v="1000318"/>
  </r>
  <r>
    <n v="973"/>
    <n v="60000000447"/>
    <n v="61044300000"/>
    <s v="ԿԱՆԱՑԻ  ՇՐՋԱԶԳԵՍՏՆԵՐ ՍԻՆԹԵՏԻԿ ԹԵԼԵՐԻՑ"/>
    <x v="13"/>
    <s v="կին"/>
    <m/>
    <n v="0.334"/>
    <n v="1"/>
    <n v="0.334"/>
    <s v="ASOS"/>
    <s v="Romania"/>
    <s v="պոլիեսթեր"/>
    <x v="3"/>
    <n v="1000318"/>
  </r>
  <r>
    <n v="974"/>
    <n v="60000000439"/>
    <n v="61044200000"/>
    <s v="ԿԱՆԱՑԻ ԵՎ ԱՂՋԿԱ ՇՐՋԱԶԳԵՍՏՆԵՐ ԲԱՄԲԱԿԵ ՄԱՆՎԱԾՔԻՑ"/>
    <x v="13"/>
    <s v="կին"/>
    <m/>
    <n v="0.244"/>
    <n v="1"/>
    <n v="0.244"/>
    <s v="ASOS"/>
    <s v="Bangladesh"/>
    <s v="բամբակ"/>
    <x v="3"/>
    <n v="1000318"/>
  </r>
  <r>
    <n v="975"/>
    <n v="60000000440"/>
    <n v="61044200000"/>
    <s v="ԿԱՆԱՑԻ ԵՎ ԱՂՋԿԱ ՇՐՋԱԶԳԵՍՏՆԵՐ ԲԱՄԲԱԿԵ ՄԱՆՎԱԾՔԻՑ"/>
    <x v="13"/>
    <s v="կին"/>
    <m/>
    <n v="0.244"/>
    <n v="1"/>
    <n v="0.244"/>
    <s v="ASOS"/>
    <s v="Bangladesh"/>
    <s v="բամբակ"/>
    <x v="3"/>
    <n v="1000318"/>
  </r>
  <r>
    <n v="976"/>
    <n v="60000000438"/>
    <n v="61044300000"/>
    <s v="ԿԱՆԱՑԻ  ՇՐՋԱԶԳԵՍՏՆԵՐ ՍԻՆԹԵՏԻԿ ԹԵԼԵՐԻՑ"/>
    <x v="13"/>
    <s v="կին"/>
    <m/>
    <n v="0.248"/>
    <n v="1"/>
    <n v="0.248"/>
    <s v="ASOS"/>
    <s v="India"/>
    <s v="պոլիեսթեր"/>
    <x v="3"/>
    <n v="1000318"/>
  </r>
  <r>
    <n v="977"/>
    <n v="60000000437"/>
    <n v="61044300000"/>
    <s v="ԿԱՆԱՑԻ ԵՎ ԱՂՋԿԱ  ՇՐՋԱԶԳԵՍՏՆԵՐ ՍԻՆԹԵՏԻԿ ԹԵԼԵՐԻՑ"/>
    <x v="13"/>
    <s v="կին"/>
    <m/>
    <n v="0.214"/>
    <n v="1"/>
    <n v="0.214"/>
    <s v="MISSGUIDED"/>
    <s v="China"/>
    <s v="պոլիեսթեր"/>
    <x v="3"/>
    <n v="1000318"/>
  </r>
  <r>
    <n v="978"/>
    <n v="60000000436"/>
    <n v="61044300000"/>
    <s v="ԿԱՆԱՑԻ ԵՎ ԱՂՋԿԱ  ՇՐՋԱԶԳԵՍՏՆԵՐ ՍԻՆԹԵՏԻԿ ԹԵԼԵՐԻՑ"/>
    <x v="13"/>
    <s v="կին"/>
    <m/>
    <n v="0.214"/>
    <n v="1"/>
    <n v="0.214"/>
    <s v="MISSGUIDED"/>
    <s v="China"/>
    <s v="պոլիեսթեր"/>
    <x v="3"/>
    <n v="1000318"/>
  </r>
  <r>
    <n v="979"/>
    <n v="60000000432"/>
    <n v="62046318000"/>
    <s v="ԿԱՆԱՑԻ  ՏԱԲԱՏՆԵՐ ՍԻՆԹԵՏԻԿ ԹԵԼԵՐԻՑ"/>
    <x v="3"/>
    <s v="կին"/>
    <m/>
    <n v="0.23"/>
    <n v="1"/>
    <n v="0.23"/>
    <s v="ASOS"/>
    <s v="China"/>
    <s v="պոլիեսթեր"/>
    <x v="3"/>
    <n v="1000318"/>
  </r>
  <r>
    <n v="980"/>
    <n v="60000000433"/>
    <n v="62046318000"/>
    <s v="ԿԱՆԱՑԻ  ՏԱԲԱՏՆԵՐ ՍԻՆԹԵՏԻԿ ԹԵԼԵՐԻՑ"/>
    <x v="3"/>
    <s v="կին"/>
    <m/>
    <n v="0.23"/>
    <n v="1"/>
    <n v="0.23"/>
    <s v="ASOS"/>
    <s v="China"/>
    <s v="պոլիեսթեր"/>
    <x v="3"/>
    <n v="1000318"/>
  </r>
  <r>
    <n v="981"/>
    <n v="60000000430"/>
    <n v="61046300000"/>
    <s v="ԿԱՆԱՑԻ  ՇՈՐՏԵՐ ՍԻՆԹԵՏԻԿ ԹԵԼԵՐԻՑ   "/>
    <x v="14"/>
    <s v="կին"/>
    <m/>
    <n v="0.166"/>
    <n v="1"/>
    <n v="0.166"/>
    <s v="COLLUSION"/>
    <s v="China"/>
    <s v="պոլիեսթեր"/>
    <x v="3"/>
    <n v="1000318"/>
  </r>
  <r>
    <n v="982"/>
    <n v="60000000428"/>
    <n v="61046300000"/>
    <s v="ԿԱՆԱՑԻ  ՇՈՐՏԵՐ ՍԻՆԹԵՏԻԿ ԹԵԼԵՐԻՑ   "/>
    <x v="14"/>
    <s v="կին"/>
    <m/>
    <n v="0.166"/>
    <n v="1"/>
    <n v="0.166"/>
    <s v="COLLUSION"/>
    <s v="China"/>
    <s v="պոլիեսթեր"/>
    <x v="3"/>
    <n v="1000318"/>
  </r>
  <r>
    <n v="983"/>
    <n v="60000000427"/>
    <n v="61046300000"/>
    <s v="ԿԱՆԱՑԻ  ՇՈՐՏԵՐ ՍԻՆԹԵՏԻԿ ԹԵԼԵՐԻՑ   "/>
    <x v="14"/>
    <s v="կին"/>
    <m/>
    <n v="0.168"/>
    <n v="1"/>
    <n v="0.168"/>
    <s v="COLLUSION"/>
    <s v="China"/>
    <s v="պոլիեսթեր"/>
    <x v="3"/>
    <n v="1000318"/>
  </r>
  <r>
    <n v="984"/>
    <n v="60000000429"/>
    <n v="61046300000"/>
    <s v="ԿԱՆԱՑԻ  ՇՈՐՏԵՐ ՍԻՆԹԵՏԻԿ ԹԵԼԵՐԻՑ   "/>
    <x v="14"/>
    <s v="կին"/>
    <m/>
    <n v="0.166"/>
    <n v="1"/>
    <n v="0.166"/>
    <s v="COLLUSION"/>
    <s v="China"/>
    <s v="պոլիեսթեր"/>
    <x v="3"/>
    <n v="1000318"/>
  </r>
  <r>
    <n v="985"/>
    <n v="60000000431"/>
    <n v="61099020000"/>
    <s v="ԿԱՆԱՑԻ  ՏՈՊ-ՇԱՊԻԿՆԵՐ ՔԻՄԻԱԿԱՆ ԹԵԼԵՐԻՑ "/>
    <x v="46"/>
    <s v="կին"/>
    <m/>
    <n v="0.11"/>
    <n v="1"/>
    <n v="0.11"/>
    <s v="ASOS"/>
    <s v="India"/>
    <s v="պոլիեսթեր"/>
    <x v="3"/>
    <n v="1000318"/>
  </r>
  <r>
    <n v="986"/>
    <n v="60000000441"/>
    <n v="61091000000"/>
    <s v="ՏՂԱՄԱՐԴՈՒ  ՇԱՊԻԿՆԵՐ  ԲԱՄԲԱԿԵ ՄԱՆՎԱԾՔԻՑ"/>
    <x v="8"/>
    <s v="տղամարդու"/>
    <m/>
    <n v="0.25"/>
    <n v="1"/>
    <n v="0.25"/>
    <s v="BERGHAUS"/>
    <s v="Vietnam"/>
    <s v="բամբակ"/>
    <x v="3"/>
    <n v="1000318"/>
  </r>
  <r>
    <n v="987"/>
    <n v="60000000442"/>
    <n v="61091000000"/>
    <s v="ՏՂԱՄԱՐԴՈՒ  ՇԱՊԻԿՆԵՐ  ԲԱՄԲԱԿԵ ՄԱՆՎԱԾՔԻՑ"/>
    <x v="8"/>
    <s v="տղամարդու"/>
    <m/>
    <n v="0.25"/>
    <n v="1"/>
    <n v="0.25"/>
    <s v="BERGHAUS"/>
    <s v="Vietnam"/>
    <s v="բամբակ"/>
    <x v="3"/>
    <n v="1000318"/>
  </r>
  <r>
    <n v="988"/>
    <n v="60000000424"/>
    <n v="61044300000"/>
    <s v="ԿԱՆԱՑԻ  ՇՐՋԱԶԳԵՍՏՆԵՐ ՍԻՆԹԵՏԻԿ ԹԵԼԵՐԻՑ"/>
    <x v="13"/>
    <s v="կին"/>
    <m/>
    <n v="0.114"/>
    <n v="1"/>
    <n v="0.114"/>
    <s v="COLLUSION"/>
    <s v="India"/>
    <s v="պոլիեսթեր"/>
    <x v="3"/>
    <n v="1000318"/>
  </r>
  <r>
    <n v="989"/>
    <n v="60000000423"/>
    <n v="61044300000"/>
    <s v="ԿԱՆԱՑԻ  ՇՐՋԱԶԳԵՍՏՆԵՐ ՍԻՆԹԵՏԻԿ ԹԵԼԵՐԻՑ"/>
    <x v="13"/>
    <s v="կին"/>
    <m/>
    <n v="0.114"/>
    <n v="1"/>
    <n v="0.114"/>
    <s v="COLLUSION"/>
    <s v="India"/>
    <s v="պոլիեսթեր"/>
    <x v="3"/>
    <n v="1000318"/>
  </r>
  <r>
    <n v="990"/>
    <n v="60000000435"/>
    <n v="61044300000"/>
    <s v="ԿԱՆԱՑԻ  ՇՐՋԱԶԳԵՍՏՆԵՐ ՍԻՆԹԵՏԻԿ ԹԵԼԵՐԻՑ"/>
    <x v="13"/>
    <s v="կին"/>
    <m/>
    <n v="0.264"/>
    <n v="1"/>
    <n v="0.264"/>
    <s v="WHISTLES"/>
    <s v="Portugalia"/>
    <s v="լիոցել"/>
    <x v="3"/>
    <n v="1000318"/>
  </r>
  <r>
    <n v="991"/>
    <n v="60000000434"/>
    <n v="61044300000"/>
    <s v="ԿԱՆԱՑԻ  ՇՐՋԱԶԳԵՍՏՆԵՐ ՍԻՆԹԵՏԻԿ ԹԵԼԵՐԻՑ"/>
    <x v="13"/>
    <s v="կին"/>
    <m/>
    <n v="0.264"/>
    <n v="1"/>
    <n v="0.264"/>
    <s v="WHISTLES"/>
    <s v="Portugalia"/>
    <s v="լիոցել"/>
    <x v="3"/>
    <n v="1000318"/>
  </r>
  <r>
    <n v="992"/>
    <n v="60000000420"/>
    <n v="61044300000"/>
    <s v="ԿԱՆԱՑԻ  ՇՐՋԱԶԳԵՍՏՆԵՐ ՍԻՆԹԵՏԻԿ ԹԵԼԵՐԻՑ"/>
    <x v="13"/>
    <s v="կին"/>
    <m/>
    <n v="0.166"/>
    <n v="1"/>
    <n v="0.166"/>
    <s v="ASOS"/>
    <s v="Turkey"/>
    <s v="պոլիեսթեր"/>
    <x v="3"/>
    <n v="1000318"/>
  </r>
  <r>
    <n v="993"/>
    <n v="60000000417"/>
    <n v="61044300000"/>
    <s v="ԿԱՆԱՑԻ  ՇՐՋԱԶԳԵՍՏՆԵՐ ՍԻՆԹԵՏԻԿ ԹԵԼԵՐԻՑ"/>
    <x v="13"/>
    <s v="կին"/>
    <m/>
    <n v="0.166"/>
    <n v="1"/>
    <n v="0.166"/>
    <s v="ASOS"/>
    <s v="Turkey"/>
    <s v="պոլիեսթեր"/>
    <x v="3"/>
    <n v="1000318"/>
  </r>
  <r>
    <n v="994"/>
    <n v="60000000419"/>
    <n v="61061000000"/>
    <s v="ԿԱՆԱՑԻ  ՎԵՐՆԱՇԱՊԻԿՆԵՐ ԲԱՄԲԱԿԵ ՄԱՆՎԱԾՔԻՑ"/>
    <x v="9"/>
    <s v="կին"/>
    <m/>
    <n v="0.256"/>
    <n v="1"/>
    <n v="0.256"/>
    <s v="ASOS"/>
    <s v="Turkey"/>
    <s v="բամբակ"/>
    <x v="3"/>
    <n v="1000318"/>
  </r>
  <r>
    <n v="995"/>
    <n v="60000000418"/>
    <n v="61061000000"/>
    <s v="ԿԱՆԱՑԻ  ՎԵՐՆԱՇԱՊԻԿՆԵՐ ԲԱՄԲԱԿԵ ՄԱՆՎԱԾՔԻՑ"/>
    <x v="9"/>
    <s v="կին"/>
    <m/>
    <n v="0.256"/>
    <n v="1"/>
    <n v="0.256"/>
    <s v="ASOS"/>
    <s v="Turkey"/>
    <s v="բամբակ"/>
    <x v="3"/>
    <n v="1000318"/>
  </r>
  <r>
    <n v="996"/>
    <n v="60000000412"/>
    <n v="62121090000"/>
    <s v="ԿՐԾԿԱԼՆԵՐ  ՍԻՆԹԵՏԻԿ ԹԵԼԵՐԻՑ "/>
    <x v="55"/>
    <s v="կին"/>
    <m/>
    <n v="0.07000000000000001"/>
    <n v="1"/>
    <n v="0.07000000000000001"/>
    <s v="ANN SUMMERS"/>
    <s v="China"/>
    <s v="պոլիեսթեր"/>
    <x v="3"/>
    <n v="1000318"/>
  </r>
  <r>
    <n v="997"/>
    <n v="60000000421"/>
    <n v="61044300000"/>
    <s v="ԿԱՆԱՑԻ  ՇՐՋԱԶԳԵՍՏՆԵՐ ՍԻՆԹԵՏԻԿ ԹԵԼԵՐԻՑ"/>
    <x v="13"/>
    <s v="կին"/>
    <m/>
    <n v="0.206"/>
    <n v="1"/>
    <n v="0.206"/>
    <s v="VOILET ROMANCE"/>
    <s v="India"/>
    <s v="պոլիեսթեր"/>
    <x v="3"/>
    <n v="1000318"/>
  </r>
  <r>
    <n v="998"/>
    <n v="60000000422"/>
    <n v="61044300000"/>
    <s v="ԿԱՆԱՑԻ  ՇՐՋԱԶԳԵՍՏՆԵՐ ՍԻՆԹԵՏԻԿ ԹԵԼԵՐԻՑ"/>
    <x v="13"/>
    <s v="կին"/>
    <m/>
    <n v="0.206"/>
    <n v="1"/>
    <n v="0.206"/>
    <s v="VOILET ROMANCE"/>
    <s v="India"/>
    <s v="պոլիեսթեր"/>
    <x v="3"/>
    <n v="1000318"/>
  </r>
  <r>
    <n v="999"/>
    <n v="60000000411"/>
    <n v="61099020000"/>
    <s v="ԿԱՆԱՑԻ  ՏՈՊ-ՇԱՊԻԿՆԵՐ ՔԻՄԻԱԿԱՆ ԹԵԼԵՐԻՑ "/>
    <x v="46"/>
    <s v="կին"/>
    <m/>
    <n v="0.058"/>
    <n v="1"/>
    <n v="0.058"/>
    <s v="ASOS"/>
    <s v="Turkey"/>
    <s v="պոլիեսթեր"/>
    <x v="3"/>
    <n v="1000318"/>
  </r>
  <r>
    <n v="1000"/>
    <n v="60000000410"/>
    <n v="61099020000"/>
    <s v="ԿԱՆԱՑԻ  ՏՈՊ-ՇԱՊԻԿՆԵՐ ՔԻՄԻԱԿԱՆ ԹԵԼԵՐԻՑ "/>
    <x v="46"/>
    <s v="կին"/>
    <m/>
    <n v="0.058"/>
    <n v="1"/>
    <n v="0.058"/>
    <s v="ASOS"/>
    <s v="Turkey"/>
    <s v="պոլիեսթեր"/>
    <x v="3"/>
    <n v="1000318"/>
  </r>
  <r>
    <n v="1001"/>
    <n v="60000000413"/>
    <n v="61044900000"/>
    <s v="ԿԱՆԱՑԻ  ՇՐՋԱԶԳԵՍՏՆԵՐ  ԱՅԼ ՄԱՆԱԾԱԳՈՐԾԱԿԱՆ ՆՅՈՒԹԵՐԻՑ"/>
    <x v="13"/>
    <s v="կին"/>
    <m/>
    <n v="0.342"/>
    <n v="1"/>
    <n v="0.342"/>
    <s v="MANGO"/>
    <s v="Morocco"/>
    <s v="վիսկոզ"/>
    <x v="3"/>
    <n v="1000318"/>
  </r>
  <r>
    <n v="1002"/>
    <n v="60000000414"/>
    <n v="61044900000"/>
    <s v="ԿԱՆԱՑԻ  ՇՐՋԱԶԳԵՍՏՆԵՐ  ԱՅԼ ՄԱՆԱԾԱԳՈՐԾԱԿԱՆ ՆՅՈՒԹԵՐԻՑ"/>
    <x v="13"/>
    <s v="կին"/>
    <m/>
    <n v="0.342"/>
    <n v="1"/>
    <n v="0.342"/>
    <s v="MANGO"/>
    <s v="Morocco"/>
    <s v="վիսկոզ"/>
    <x v="3"/>
    <n v="1000318"/>
  </r>
  <r>
    <n v="1003"/>
    <n v="60000000404"/>
    <n v="61044300000"/>
    <s v="ԿԱՆԱՑԻ  ՇՐՋԱԶԳԵՍՏՆԵՐ ՍԻՆԹԵՏԻԿ ԹԵԼԵՐԻՑ"/>
    <x v="13"/>
    <s v="կին"/>
    <m/>
    <n v="0.22"/>
    <n v="1"/>
    <n v="0.22"/>
    <s v="WEDNESDAY'S GIRL"/>
    <s v="Turkey"/>
    <s v="պոլիեսթեր"/>
    <x v="3"/>
    <n v="1000318"/>
  </r>
  <r>
    <n v="1004"/>
    <n v="60000000405"/>
    <n v="61044300000"/>
    <s v="ԿԱՆԱՑԻ  ՇՐՋԱԶԳԵՍՏՆԵՐ ՍԻՆԹԵՏԻԿ ԹԵԼԵՐԻՑ"/>
    <x v="13"/>
    <s v="կին"/>
    <m/>
    <n v="0.22"/>
    <n v="1"/>
    <n v="0.22"/>
    <s v="WEDNESDAY'S GIRL"/>
    <s v="Turkey"/>
    <s v="պոլիեսթեր"/>
    <x v="3"/>
    <n v="1000318"/>
  </r>
  <r>
    <n v="1005"/>
    <n v="60000000406"/>
    <n v="61044300000"/>
    <s v="ԿԱՆԱՑԻ  ՇՐՋԱԶԳԵՍՏՆԵՐ ՍԻՆԹԵՏԻԿ ԹԵԼԵՐԻՑ"/>
    <x v="13"/>
    <s v="կին"/>
    <m/>
    <n v="0.22"/>
    <n v="1"/>
    <n v="0.22"/>
    <s v="WEDNESDAY'S GIRL"/>
    <s v="Turkey"/>
    <s v="պոլիեսթեր"/>
    <x v="3"/>
    <n v="1000318"/>
  </r>
  <r>
    <n v="1006"/>
    <n v="60000000403"/>
    <n v="61091000000"/>
    <s v="ԿԱՆԱՑԻ ՇԱՊԻԿՆԵՐ ԲԱՄԲԱԿԵ ՄԱՆՎԱԾՔԻՑ"/>
    <x v="58"/>
    <s v="կին"/>
    <m/>
    <n v="0.094"/>
    <n v="1"/>
    <n v="0.094"/>
    <s v="HIIT"/>
    <s v="Bulgaria"/>
    <s v="բամբակ"/>
    <x v="3"/>
    <n v="1000318"/>
  </r>
  <r>
    <n v="1007"/>
    <n v="60000000402"/>
    <n v="61091000000"/>
    <s v="ԿԱՆԱՑԻ ՇԱՊԻԿՆԵՐ ԲԱՄԲԱԿԵ ՄԱՆՎԱԾՔԻՑ"/>
    <x v="58"/>
    <s v="կին"/>
    <m/>
    <n v="0.094"/>
    <n v="1"/>
    <n v="0.094"/>
    <s v="HIIT"/>
    <s v="Bulgaria"/>
    <s v="բամբակ"/>
    <x v="3"/>
    <n v="1000318"/>
  </r>
  <r>
    <n v="1008"/>
    <n v="60000000425"/>
    <n v="61044300000"/>
    <s v="ԿԱՆԱՑԻ ԵՎ ԱՂՋԿԱ  ՇՐՋԱԶԳԵՍՏՆԵՐ ՍԻՆԹԵՏԻԿ ԹԵԼԵՐԻՑ"/>
    <x v="13"/>
    <s v="կին"/>
    <m/>
    <n v="0.336"/>
    <n v="1"/>
    <n v="0.336"/>
    <s v="LIQUORISH"/>
    <s v="China"/>
    <s v="պոլիեսթեր"/>
    <x v="3"/>
    <n v="1000318"/>
  </r>
  <r>
    <n v="1009"/>
    <n v="60000000426"/>
    <n v="61044300000"/>
    <s v="ԿԱՆԱՑԻ ԵՎ ԱՂՋԿԱ  ՇՐՋԱԶԳԵՍՏՆԵՐ ՍԻՆԹԵՏԻԿ ԹԵԼԵՐԻՑ"/>
    <x v="13"/>
    <s v="կին"/>
    <m/>
    <n v="0.336"/>
    <n v="1"/>
    <n v="0.336"/>
    <s v="LIQUORISH"/>
    <s v="China"/>
    <s v="պոլիեսթեր"/>
    <x v="3"/>
    <n v="1000318"/>
  </r>
  <r>
    <n v="1010"/>
    <n v="60000000391"/>
    <n v="61091000000"/>
    <s v="ԿԱՆԱՑԻ ՇԱՊԻԿՆԵՐ ԲԱՄԲԱԿԵ ՄԱՆՎԱԾՔԻՑ"/>
    <x v="58"/>
    <s v="կին"/>
    <m/>
    <n v="0.094"/>
    <n v="1"/>
    <n v="0.094"/>
    <s v="HIIT"/>
    <s v="Bulgaria"/>
    <s v="բամբակ"/>
    <x v="3"/>
    <n v="1000318"/>
  </r>
  <r>
    <n v="1011"/>
    <n v="60000000392"/>
    <n v="61091000000"/>
    <s v="ԿԱՆԱՑԻ ՇԱՊԻԿՆԵՐ ԲԱՄԲԱԿԵ ՄԱՆՎԱԾՔԻՑ"/>
    <x v="58"/>
    <s v="կին"/>
    <m/>
    <n v="0.094"/>
    <n v="1"/>
    <n v="0.094"/>
    <s v="HIIT"/>
    <s v="Bulgaria"/>
    <s v="բամբակ"/>
    <x v="3"/>
    <n v="1000318"/>
  </r>
  <r>
    <n v="1012"/>
    <n v="60000000393"/>
    <n v="61091000000"/>
    <s v="ԿԱՆԱՑԻ ՇԱՊԻԿՆԵՐ ԲԱՄԲԱԿԵ ՄԱՆՎԱԾՔԻՑ"/>
    <x v="58"/>
    <s v="կին"/>
    <m/>
    <n v="0.094"/>
    <n v="1"/>
    <n v="0.094"/>
    <s v="HIIT"/>
    <s v="Bulgaria"/>
    <s v="բամբակ"/>
    <x v="3"/>
    <n v="1000318"/>
  </r>
  <r>
    <n v="1013"/>
    <n v="60000000401"/>
    <n v="61045300000"/>
    <s v="ԿԱՆԱՑԻ ԵՎ ԱՂՋԿԱ ԿԻՍԱՇՐՋԱԶԳԵՍՏՆԵՐ ՍԻՆԹԵՏԻԿ ԹԵԼԵՐԻՑ"/>
    <x v="10"/>
    <s v="կին"/>
    <m/>
    <n v="0.206"/>
    <n v="1"/>
    <n v="0.206"/>
    <s v="URBAN REVIVO"/>
    <s v="China"/>
    <s v="պոլիեսթեր"/>
    <x v="3"/>
    <n v="1000318"/>
  </r>
  <r>
    <n v="1014"/>
    <n v="60000000400"/>
    <n v="61045300000"/>
    <s v="ԿԱՆԱՑԻ ԵՎ ԱՂՋԿԱ ԿԻՍԱՇՐՋԱԶԳԵՍՏՆԵՐ ՍԻՆԹԵՏԻԿ ԹԵԼԵՐԻՑ"/>
    <x v="10"/>
    <s v="կին"/>
    <m/>
    <n v="0.206"/>
    <n v="1"/>
    <n v="0.206"/>
    <s v="URBAN REVIVO"/>
    <s v="China"/>
    <s v="պոլիեսթեր"/>
    <x v="3"/>
    <n v="1000318"/>
  </r>
  <r>
    <n v="1015"/>
    <n v="60000000399"/>
    <n v="61044300000"/>
    <s v="ԿԱՆԱՑԻ  ՇՐՋԱԶԳԵՍՏՆԵՐ ՍԻՆԹԵՏԻԿ ԹԵԼԵՐԻՑ"/>
    <x v="13"/>
    <s v="կին"/>
    <m/>
    <n v="0.218"/>
    <n v="1"/>
    <n v="0.218"/>
    <s v="TWISTED WUNDER"/>
    <s v="UK"/>
    <s v="պոլիեսթեր"/>
    <x v="3"/>
    <n v="1000318"/>
  </r>
  <r>
    <n v="1016"/>
    <n v="60000000398"/>
    <n v="61044300000"/>
    <s v="ԿԱՆԱՑԻ  ՇՐՋԱԶԳԵՍՏՆԵՐ ՍԻՆԹԵՏԻԿ ԹԵԼԵՐԻՑ"/>
    <x v="13"/>
    <s v="կին"/>
    <m/>
    <n v="0.218"/>
    <n v="1"/>
    <n v="0.218"/>
    <s v="TWISTED WUNDER"/>
    <s v="UK"/>
    <s v="պոլիեսթեր"/>
    <x v="3"/>
    <n v="1000318"/>
  </r>
  <r>
    <n v="1017"/>
    <n v="60000000380"/>
    <n v="61091000000"/>
    <s v="ԿԱՆԱՑԻ ՏՈՊ -ՇԱՊԻԿՆԵՐ  ԲԱՄԲԱԿԵ ՄԱՆՎԱԾՔԻՑ"/>
    <x v="46"/>
    <s v="կին"/>
    <m/>
    <n v="0.108"/>
    <n v="1"/>
    <n v="0.108"/>
    <s v="HIIT"/>
    <s v="Bulgaria"/>
    <s v="բամբակ"/>
    <x v="3"/>
    <n v="1000318"/>
  </r>
  <r>
    <n v="1018"/>
    <n v="60000000383"/>
    <n v="61044300000"/>
    <s v="ԿԱՆԱՑԻ  ՇՐՋԱԶԳԵՍՏՆԵՐ ՍԻՆԹԵՏԻԿ ԹԵԼԵՐԻՑ"/>
    <x v="13"/>
    <s v="կին"/>
    <m/>
    <n v="0.192"/>
    <n v="1"/>
    <n v="0.192"/>
    <s v="INFLUENCE"/>
    <s v="India"/>
    <s v="պոլիեսթեր"/>
    <x v="3"/>
    <n v="1000318"/>
  </r>
  <r>
    <n v="1019"/>
    <n v="60000000382"/>
    <n v="62046318000"/>
    <s v="ԿԱՆԱՑԻ  ՏԱԲԱՏՆԵՐ ՍԻՆԹԵՏԻԿ ԹԵԼԵՐԻՑ"/>
    <x v="3"/>
    <s v="կին"/>
    <m/>
    <n v="0.144"/>
    <n v="1"/>
    <n v="0.144"/>
    <s v="LOLA MAY"/>
    <s v="China"/>
    <s v="պոլիեսթեր"/>
    <x v="3"/>
    <n v="1000318"/>
  </r>
  <r>
    <n v="1020"/>
    <n v="60000000379"/>
    <n v="61046200000"/>
    <s v="ԿԱՆԱՑԻ  ՇՈՐՏԵՐ ԲԱՄԲԱԿԵ ՄԱՆՎԱԾՔԻՑ"/>
    <x v="14"/>
    <s v="կին"/>
    <m/>
    <n v="0.236"/>
    <n v="1"/>
    <n v="0.236"/>
    <s v="ASYOU"/>
    <s v="Turkey"/>
    <s v="բամբակ"/>
    <x v="3"/>
    <n v="1000318"/>
  </r>
  <r>
    <n v="1021"/>
    <n v="60000000372"/>
    <n v="61069090000"/>
    <s v="ԿԱՆԱՑԻ  ԲԼՈՒԶ ԱՅԼ ՄԱՆԱԾԱԳՈՐԾԱԿԱՆ ՆՅՈՒԹԵՐԻՑ "/>
    <x v="27"/>
    <s v="կին"/>
    <m/>
    <n v="0.176"/>
    <n v="1"/>
    <n v="0.176"/>
    <s v="MISS SELFRIDGE"/>
    <s v="Morocco"/>
    <s v="վիսկոզ"/>
    <x v="3"/>
    <n v="1000318"/>
  </r>
  <r>
    <n v="1022"/>
    <n v="60000000368"/>
    <s v="90041091000_x0009_"/>
    <s v="ԱՐԵՎԱՊԱՇՏՊԱՆ ԱԿՆՈՑՆԵՐ ՏԵՍՈՂՈՒԹՅՈՒՆԸ ՉՇՏԿՈՂ ՈՉ ԹԱՆԿԱՐԺԵՔ ՄԵՏԱՂՆԵՐԻՑ, ՊԼԱՍՍՏՄԱՍՍԱՅԻՑ ՈՍՊՆՅԱԿՆԵՐՈՎ "/>
    <x v="33"/>
    <s v="յունիսեքս"/>
    <m/>
    <n v="0.034"/>
    <n v="1"/>
    <n v="0.034"/>
    <s v="ASOS"/>
    <s v="China"/>
    <s v="պլաստմաս"/>
    <x v="3"/>
    <n v="1000318"/>
  </r>
  <r>
    <n v="1023"/>
    <n v="60000000409"/>
    <n v="61059090000"/>
    <s v="ՏՂԱՄԱՐԴՈՒ  ՎԵՐՆԱՇԱՊԻԿՆԵՐ ԱՅԼ ՄԱՆԱԾԱԳՈՐԾԱԿԱՆ ՆՅՈՒԹԵՐԻՑ"/>
    <x v="9"/>
    <s v="տղամարդու"/>
    <m/>
    <n v="0.178"/>
    <n v="1"/>
    <n v="0.178"/>
    <s v="ASOS"/>
    <s v="Turkey"/>
    <s v="վիսկոզ"/>
    <x v="3"/>
    <n v="1000318"/>
  </r>
  <r>
    <n v="1024"/>
    <n v="60000000395"/>
    <n v="61044300000"/>
    <s v="ԿԱՆԱՑԻ  ՇՐՋԱԶԳԵՍՏՆԵՐ ՍԻՆԹԵՏԻԿ ԹԵԼԵՐԻՑ"/>
    <x v="13"/>
    <s v="կին"/>
    <m/>
    <n v="0.096"/>
    <n v="1"/>
    <n v="0.096"/>
    <s v="COLLUSION"/>
    <s v="UK"/>
    <s v="նիլոն"/>
    <x v="3"/>
    <n v="1000318"/>
  </r>
  <r>
    <n v="1025"/>
    <n v="60000000394"/>
    <n v="61044300000"/>
    <s v="ԿԱՆԱՑԻ  ՇՐՋԱԶԳԵՍՏՆԵՐ ՍԻՆԹԵՏԻԿ ԹԵԼԵՐԻՑ"/>
    <x v="13"/>
    <s v="կին"/>
    <m/>
    <n v="0.244"/>
    <n v="1"/>
    <n v="0.244"/>
    <s v="ASOS"/>
    <s v="Tunis"/>
    <s v="պոլիեսթեր"/>
    <x v="3"/>
    <n v="1000318"/>
  </r>
  <r>
    <n v="1026"/>
    <n v="60000000367"/>
    <n v="61051000000"/>
    <s v="ՏՂԱՄԱՐԴՈՒ  ՎԵՐՆԱՇԱՊԻԿՆԵՐ ԲԱՄԲԱԿԵ ՄԱՆՎԱԾՔԻՑ"/>
    <x v="9"/>
    <s v="տղամարդու"/>
    <m/>
    <n v="0.222"/>
    <n v="1"/>
    <n v="0.222"/>
    <s v="COLLUSION"/>
    <s v="Turkey"/>
    <s v="բամբակ"/>
    <x v="3"/>
    <n v="1000318"/>
  </r>
  <r>
    <n v="1027"/>
    <n v="60000000365"/>
    <n v="61091000000"/>
    <s v="ԿԱՆԱՑԻ  ԵՎ ԱՂՋԿԱ ՏՈՊ -ՇԱՊԻԿՆԵՐ  ԲԱՄԲԱԿԵ ՄԱՆՎԱԾՔԻՑ"/>
    <x v="46"/>
    <s v="կին"/>
    <m/>
    <n v="0.08599999999999999"/>
    <n v="1"/>
    <n v="0.08599999999999999"/>
    <s v="PUMA"/>
    <s v="China"/>
    <s v="բամբակ"/>
    <x v="3"/>
    <n v="1000318"/>
  </r>
  <r>
    <n v="1028"/>
    <n v="60000000362"/>
    <n v="61044300000"/>
    <s v="ԿԱՆԱՑԻ  ՇՐՋԱԶԳԵՍՏՆԵՐ ՍԻՆԹԵՏԻԿ ԹԵԼԵՐԻՑ"/>
    <x v="13"/>
    <s v="կին"/>
    <m/>
    <n v="0.2"/>
    <n v="1"/>
    <n v="0.2"/>
    <s v="ASOS"/>
    <s v="India"/>
    <s v="պոլիեսթեր"/>
    <x v="3"/>
    <n v="1000318"/>
  </r>
  <r>
    <n v="1029"/>
    <n v="60000000363"/>
    <n v="61044200000"/>
    <s v="ԿԱՆԱՑԻ  ՇՐՋԱԶԳԵՍՏՆԵՐ ԲԱՄԲԱԿԵ ՄԱՆՎԱԾՔԻՑ"/>
    <x v="13"/>
    <s v="կին"/>
    <m/>
    <n v="0.196"/>
    <n v="1"/>
    <n v="0.196"/>
    <s v="INFLUENCE"/>
    <s v="India"/>
    <s v="բամբակ"/>
    <x v="3"/>
    <n v="1000318"/>
  </r>
  <r>
    <n v="1030"/>
    <n v="60000000366"/>
    <n v="42022210000"/>
    <s v="ԿԱՆԱՑԻ ՊԱՅՈՒՍԱԿ ԱՐՀԵՍՏԱԿԱՆ ԿԱՇՎԻՑ "/>
    <x v="31"/>
    <s v="կին"/>
    <m/>
    <n v="0.312"/>
    <n v="1"/>
    <n v="0.312"/>
    <s v="MANGO"/>
    <s v="China"/>
    <s v="պոլիուրեթան"/>
    <x v="3"/>
    <n v="1000318"/>
  </r>
  <r>
    <n v="1031"/>
    <n v="60000000371"/>
    <n v="61059090000"/>
    <s v="ՏՂԱՄԱՐԴՈՒ  ՎԵՐՆԱՇԱՊԻԿ ԱՅԼ ՄԱՆԱԾԱԳՈՐԾԱԿԱՆ ՆՅՈՒԹԵՐԻՑ"/>
    <x v="9"/>
    <s v="տղամարդու"/>
    <m/>
    <n v="0.154"/>
    <n v="1"/>
    <n v="0.154"/>
    <s v="COLLUSION"/>
    <s v="China"/>
    <s v="վիսկոզ"/>
    <x v="3"/>
    <n v="1000318"/>
  </r>
  <r>
    <n v="1032"/>
    <n v="60000000370"/>
    <n v="61044300000"/>
    <s v="ԿԱՆԱՑԻ ԵՎ ԱՂՋԿԱ  ՇՐՋԱԶԳԵՍՏՆԵՐ ՍԻՆԹԵՏԻԿ ԹԵԼԵՐԻՑ"/>
    <x v="13"/>
    <s v="կին"/>
    <m/>
    <n v="0.206"/>
    <n v="1"/>
    <n v="0.206"/>
    <s v="MOTEL"/>
    <s v="China"/>
    <s v="պոլիեսթեր"/>
    <x v="3"/>
    <n v="1000318"/>
  </r>
  <r>
    <n v="1033"/>
    <n v="60000000416"/>
    <n v="62023000000"/>
    <s v="ԿԱՆԱՑԻ  ԲԱՃԿՈՆՆԵՐ ԲԱՄԲԱԿԵ ՄԱՆՎԱԾՔԻՑ "/>
    <x v="12"/>
    <s v="կին"/>
    <m/>
    <n v="0.876"/>
    <n v="1"/>
    <n v="0.876"/>
    <s v="COLLUSION"/>
    <s v="Turkey"/>
    <s v="բամբակ"/>
    <x v="3"/>
    <n v="1000318"/>
  </r>
  <r>
    <n v="1034"/>
    <n v="60000000369"/>
    <n v="61044300000"/>
    <s v="ԿԱՆԱՑԻ  ՇՐՋԱԶԳԵՍՏՆԵՐ ՍԻՆԹԵՏԻԿ ԹԵԼԵՐԻՑ"/>
    <x v="13"/>
    <s v="կին"/>
    <m/>
    <n v="0.178"/>
    <n v="1"/>
    <n v="0.178"/>
    <s v="VIOLET ROMANCE"/>
    <s v="India"/>
    <s v="պոլիեսթեր"/>
    <x v="3"/>
    <n v="1000318"/>
  </r>
  <r>
    <n v="1035"/>
    <n v="60000000397"/>
    <n v="61044200000"/>
    <s v="ԿԱՆԱՑԻ  ՇՐՋԱԶԳԵՍՏՆԵՐ ԲԱՄԲԱԿԵ ՄԱՆՎԱԾՔԻՑ"/>
    <x v="13"/>
    <s v="կին"/>
    <m/>
    <n v="0.424"/>
    <n v="1"/>
    <n v="0.424"/>
    <s v="ASOS"/>
    <s v="India"/>
    <s v="բամբակ"/>
    <x v="3"/>
    <n v="1000318"/>
  </r>
  <r>
    <n v="1036"/>
    <n v="60000000396"/>
    <n v="61044200000"/>
    <s v="ԿԱՆԱՑԻ  ՇՐՋԱԶԳԵՍՏՆԵՐ ԲԱՄԲԱԿԵ ՄԱՆՎԱԾՔԻՑ"/>
    <x v="13"/>
    <s v="կին"/>
    <m/>
    <n v="0.424"/>
    <n v="1"/>
    <n v="0.424"/>
    <s v="ASOS"/>
    <s v="India"/>
    <s v="բամբակ"/>
    <x v="3"/>
    <n v="1000318"/>
  </r>
  <r>
    <n v="1037"/>
    <n v="60000000364"/>
    <n v="61099020000"/>
    <s v="ԿԱՆԱՑԻ  ՏՈՊ-ՇԱՊԻԿՆԵՐ ՔԻՄԻԱԿԱՆ ԹԵԼԵՐԻՑ "/>
    <x v="46"/>
    <s v="կին"/>
    <m/>
    <n v="0.08400000000000001"/>
    <n v="1"/>
    <n v="0.08400000000000001"/>
    <s v="HIIT"/>
    <s v="Bulgaria"/>
    <s v="պոլիեսթեր"/>
    <x v="3"/>
    <n v="1000318"/>
  </r>
  <r>
    <n v="1038"/>
    <n v="60000000376"/>
    <n v="61044300000"/>
    <s v="ԿԱՆԱՑԻ  ՇՐՋԱԶԳԵՍՏՆԵՐ ՍԻՆԹԵՏԻԿ ԹԵԼԵՐԻՑ"/>
    <x v="13"/>
    <s v="կին"/>
    <m/>
    <n v="0.166"/>
    <n v="1"/>
    <n v="0.166"/>
    <s v="PUBLIC DESIRE"/>
    <s v="Morocco"/>
    <s v="պոլիեսթեր"/>
    <x v="3"/>
    <n v="1000318"/>
  </r>
  <r>
    <n v="1039"/>
    <n v="60000000374"/>
    <n v="62046318000"/>
    <s v="ԿԱՆԱՑԻ  ՏԱԲԱՏՆԵՐ ՍԻՆԹԵՏԻԿ ԹԵԼԵՐԻՑ"/>
    <x v="3"/>
    <s v="կին"/>
    <m/>
    <n v="0.24"/>
    <n v="1"/>
    <n v="0.24"/>
    <s v="EXTRO&amp;VERT"/>
    <s v="China"/>
    <s v="պոլիեսթեր"/>
    <x v="3"/>
    <n v="1000318"/>
  </r>
  <r>
    <n v="1040"/>
    <n v="60000000377"/>
    <n v="61083100000"/>
    <s v="ԿԱՆԱՑԻ ԳԻՇԵՐԱԶԳԵՍՏՆԵՐ  ԲԱՄԲԱԿԵ ՄԱՆՎԱԾՔԻՑ "/>
    <x v="59"/>
    <s v="կին"/>
    <m/>
    <n v="0.228"/>
    <n v="1"/>
    <n v="0.228"/>
    <s v="DKNY"/>
    <s v="Shri- Lanka"/>
    <s v="բամբակ/պոլիեսթեր"/>
    <x v="3"/>
    <n v="1000318"/>
  </r>
  <r>
    <n v="1041"/>
    <n v="60000000384"/>
    <n v="62046318000"/>
    <s v="ԿԱՆԱՑԻ  ՏԱԲԱՏ ՍԻՆԹԵՏԻԿ ԹԵԼԵՐԻՑ"/>
    <x v="3"/>
    <s v="կին"/>
    <m/>
    <n v="0.258"/>
    <n v="1"/>
    <n v="0.258"/>
    <s v="TWISTED WUNDER"/>
    <s v="UK"/>
    <s v="պոլիեսթեր"/>
    <x v="3"/>
    <n v="1000318"/>
  </r>
  <r>
    <n v="1042"/>
    <n v="60000000373"/>
    <n v="61099020000"/>
    <s v="ԿԱՆԱՑԻ  ՏՈՊ-ՇԱՊԻԿՆԵՐ ՔԻՄԻԱԿԱՆ ԹԵԼԵՐԻՑ "/>
    <x v="46"/>
    <s v="կին"/>
    <m/>
    <n v="0.13"/>
    <n v="1"/>
    <n v="0.13"/>
    <s v="ACTIVE YOURS"/>
    <s v="China"/>
    <s v="պոլիեսթեր"/>
    <x v="3"/>
    <n v="1000318"/>
  </r>
  <r>
    <n v="1043"/>
    <n v="60000000378"/>
    <n v="61046200000"/>
    <s v="ԿԱՆԱՑԻ ԵՎ ԱՂՋԿԱ  ՇՈՐՏԵՐ ԲԱՄԲԱԿԵ ՄԱՆՎԱԾՔԻՑ"/>
    <x v="14"/>
    <s v="կին"/>
    <m/>
    <n v="0.282"/>
    <n v="1"/>
    <n v="0.282"/>
    <s v="PUMA"/>
    <s v="Bangladesh"/>
    <s v="բամբակ"/>
    <x v="3"/>
    <n v="1000318"/>
  </r>
  <r>
    <n v="1044"/>
    <n v="60000000361"/>
    <n v="61044300000"/>
    <s v="ԿԱՆԱՑԻ  ՇՐՋԱԶԳԵՍՏՆԵՐ ՍԻՆԹԵՏԻԿ ԹԵԼԵՐԻՑ"/>
    <x v="13"/>
    <s v="կին"/>
    <m/>
    <n v="0.17"/>
    <n v="1"/>
    <n v="0.17"/>
    <s v="ASOS"/>
    <s v="UK"/>
    <s v="պոլիեսթեր"/>
    <x v="3"/>
    <n v="1000318"/>
  </r>
  <r>
    <n v="1045"/>
    <n v="60000000387"/>
    <n v="61099020000"/>
    <s v="ԿԱՆԱՑԻ  ՏՈՊ-ՇԱՊԻԿՆԵՐ ՔԻՄԻԱԿԱՆ ԹԵԼԵՐԻՑ "/>
    <x v="46"/>
    <s v="կին"/>
    <m/>
    <n v="0.14"/>
    <n v="1"/>
    <n v="0.14"/>
    <s v="PARALLEL LINES"/>
    <s v="China"/>
    <s v="ռայոն"/>
    <x v="3"/>
    <n v="1000318"/>
  </r>
  <r>
    <n v="1046"/>
    <n v="60000000360"/>
    <n v="61091000000"/>
    <s v="ԿԱՆԱՑԻ ՏՈՊ -ՇԱՊԻԿՆԵՐ  ԲԱՄԲԱԿԵ ՄԱՆՎԱԾՔԻՑ"/>
    <x v="46"/>
    <s v="կին"/>
    <m/>
    <n v="0.058"/>
    <n v="1"/>
    <n v="0.058"/>
    <s v="COLLUSION"/>
    <s v="Bangladesh"/>
    <s v="բամբակ"/>
    <x v="3"/>
    <n v="1000318"/>
  </r>
  <r>
    <n v="1047"/>
    <n v="60000000407"/>
    <n v="61044300000"/>
    <s v="ԿԱՆԱՑԻ ԵՎ ԱՂՋԿԱ  ՇՐՋԱԶԳԵՍՏՆԵՐ ՍԻՆԹԵՏԻԿ ԹԵԼԵՐԻՑ"/>
    <x v="13"/>
    <s v="կին"/>
    <m/>
    <n v="0.236"/>
    <n v="1"/>
    <n v="0.236"/>
    <s v="LOST INK"/>
    <s v="China"/>
    <s v="պոլիեսթեր"/>
    <x v="3"/>
    <n v="1000318"/>
  </r>
  <r>
    <n v="1048"/>
    <n v="60000000359"/>
    <n v="61044300000"/>
    <s v="ԿԱՆԱՑԻ  ՇՐՋԱԶԳԵՍՏ ՍԻՆԹԵՏԻԿ ԹԵԼԵՐԻՑ"/>
    <x v="13"/>
    <s v="կին"/>
    <m/>
    <n v="0.46"/>
    <n v="1"/>
    <n v="0.46"/>
    <s v="ASOS"/>
    <s v="Bulgaria"/>
    <s v="պոլիեսթեր"/>
    <x v="3"/>
    <n v="1000318"/>
  </r>
  <r>
    <n v="1049"/>
    <n v="60000000388"/>
    <n v="61044300000"/>
    <s v="ԿԱՆԱՑԻ  ՇՐՋԱԶԳԵՍՏՆԵՐ ՍԻՆԹԵՏԻԿ ԹԵԼԵՐԻՑ"/>
    <x v="13"/>
    <s v="կին"/>
    <m/>
    <n v="0.348"/>
    <n v="1"/>
    <n v="0.348"/>
    <s v="HOPE&amp;IVY"/>
    <s v="India"/>
    <s v="պոլիեսթեր"/>
    <x v="3"/>
    <n v="1000318"/>
  </r>
  <r>
    <n v="1050"/>
    <n v="60000000358"/>
    <n v="61099020000"/>
    <s v="ԿԱՆԱՑԻ ԵՎ ԱՂՋԿԱ  ՇԱՊԻԿՆԵՐ  ՔԻՄԻԱԿԱՆ ԹԵԼԵՐԻՑ "/>
    <x v="8"/>
    <s v="կին"/>
    <m/>
    <n v="0.126"/>
    <n v="1"/>
    <n v="0.126"/>
    <s v="THE NORTH FACE"/>
    <s v="Bangladesh"/>
    <s v="պոլիեսթեր"/>
    <x v="3"/>
    <n v="1000318"/>
  </r>
  <r>
    <n v="1051"/>
    <n v="60000000357"/>
    <n v="61099090000"/>
    <s v="ԿԱՆԱՑԻ ՇԱՊԻԿՆԵՐ ՎՈՒՇԵ ՄԱՆՎԱԾՔԻՑ"/>
    <x v="8"/>
    <s v="կին"/>
    <m/>
    <n v="0.182"/>
    <n v="1"/>
    <n v="0.182"/>
    <s v="ASOS"/>
    <s v="Colombia"/>
    <s v="լինեն"/>
    <x v="3"/>
    <n v="1000318"/>
  </r>
  <r>
    <n v="1052"/>
    <n v="60000000356"/>
    <n v="61044900000"/>
    <s v="ԿԱՆԱՑԻ ԵՎ ԱՂՋԿԱ  ՇՐՋԱԶԳԵՍՏՆԵՐ  ԱՅԼ ՄԱՆԱԾԱԳՈՐԾԱԿԱՆ ՆՅՈՒԹԵՐԻՑ"/>
    <x v="13"/>
    <s v="կին"/>
    <m/>
    <n v="0.434"/>
    <n v="1"/>
    <n v="0.434"/>
    <s v="ASOS"/>
    <s v="China"/>
    <s v="վիսկոզ/պոլիեսթեր"/>
    <x v="3"/>
    <n v="1000318"/>
  </r>
  <r>
    <n v="1053"/>
    <n v="60000000355"/>
    <n v="61091000000"/>
    <s v="ԿԱՆԱՑԻ ՏՈՊ -ՇԱՊԻԿՆԵՐ  ԲԱՄԲԱԿԵ ՄԱՆՎԱԾՔԻՑ"/>
    <x v="46"/>
    <s v="կին"/>
    <m/>
    <n v="0.05"/>
    <n v="1"/>
    <n v="0.05"/>
    <s v="COLLUSION"/>
    <s v="Bangladesh"/>
    <s v="բամբակ"/>
    <x v="3"/>
    <n v="1000318"/>
  </r>
  <r>
    <n v="1054"/>
    <n v="60000000354"/>
    <n v="61091000000"/>
    <s v="ԿԱՆԱՑԻ ՏՈՊ -ՇԱՊԻԿՆԵՐ  ԲԱՄԲԱԿԵ ՄԱՆՎԱԾՔԻՑ"/>
    <x v="46"/>
    <s v="կին"/>
    <m/>
    <n v="0.06"/>
    <n v="1"/>
    <n v="0.06"/>
    <s v="COLLUSION"/>
    <s v="Bangladesh"/>
    <s v="բամբակ"/>
    <x v="3"/>
    <n v="1000318"/>
  </r>
  <r>
    <n v="1055"/>
    <n v="60000000353"/>
    <n v="61062000000"/>
    <s v="ԿԱՆԱՑԻ ՎԵՐՆԱՇԱՊԻԿ ՔԻՄԻԱԿԱՆ ԹԵԼԵՐԻՑ"/>
    <x v="9"/>
    <s v="կին"/>
    <m/>
    <n v="0.528"/>
    <n v="1"/>
    <n v="0.528"/>
    <s v="MONKI"/>
    <s v="China"/>
    <s v="պոլիեսթեր/վիսկոզ"/>
    <x v="3"/>
    <n v="1000318"/>
  </r>
  <r>
    <n v="1056"/>
    <n v="60000000352"/>
    <n v="61091000000"/>
    <s v="ԿԱՆԱՑԻ ՏՈՊ -ՇԱՊԻԿՆԵՐ  ԲԱՄԲԱԿԵ ՄԱՆՎԱԾՔԻՑ"/>
    <x v="46"/>
    <s v="կին"/>
    <m/>
    <n v="0.08400000000000001"/>
    <n v="1"/>
    <n v="0.08400000000000001"/>
    <s v="HIIT"/>
    <s v="Bulgaria"/>
    <s v="բամբակ"/>
    <x v="3"/>
    <n v="1000318"/>
  </r>
  <r>
    <n v="1057"/>
    <n v="60000000351"/>
    <n v="61044300000"/>
    <s v="ԿԱՆԱՑԻ  ՇՐՋԱԶԳԵՍՏՆԵՐ ՍԻՆԹԵՏԻԿ ԹԵԼԵՐԻՑ"/>
    <x v="13"/>
    <s v="կին"/>
    <m/>
    <n v="0.242"/>
    <n v="1"/>
    <n v="0.242"/>
    <s v="ASOS"/>
    <s v="Shri- Lanka"/>
    <s v="պոլիեսթեր"/>
    <x v="3"/>
    <n v="1000318"/>
  </r>
  <r>
    <n v="1058"/>
    <n v="60000000350"/>
    <n v="61044200000"/>
    <s v="ԿԱՆԱՑԻ ԵՎ ԱՂՋԿԱ ՇՐՋԱԶԳԵՍՏՆԵՐ ԲԱՄԲԱԿԵ ՄԱՆՎԱԾՔԻՑ"/>
    <x v="13"/>
    <s v="կին"/>
    <m/>
    <n v="0.224"/>
    <n v="1"/>
    <n v="0.224"/>
    <s v="MISS SELFRIDGE"/>
    <s v="China"/>
    <s v="բամբակ/ակրիլ"/>
    <x v="3"/>
    <n v="1000318"/>
  </r>
  <r>
    <n v="1059"/>
    <n v="60000000349"/>
    <n v="61124990000"/>
    <s v="ԿԱՆԱՑԻ ԼՈՂԱԶԳԵՍՏՆԵՐ ԲԱՄԲԱԿԵ ՄԱՆՎԱԾՔԻՑ"/>
    <x v="44"/>
    <s v="կին"/>
    <m/>
    <n v="0.082"/>
    <n v="1"/>
    <n v="0.082"/>
    <s v="THREADBARE"/>
    <s v="Bangladesh"/>
    <s v="բամբակ"/>
    <x v="3"/>
    <n v="1000318"/>
  </r>
  <r>
    <n v="1060"/>
    <n v="60000000348"/>
    <n v="61124990000"/>
    <s v="ԿԱՆԱՑԻ ԼՈՂԱԶԳԵՍՏՆԵՐ ԲԱՄԲԱԿԵ ՄԱՆՎԱԾՔԻՑ"/>
    <x v="44"/>
    <s v="կին"/>
    <m/>
    <n v="0.078"/>
    <n v="1"/>
    <n v="0.078"/>
    <s v="THREADBARE"/>
    <s v="Bangladesh"/>
    <s v="բամբակ"/>
    <x v="3"/>
    <n v="1000318"/>
  </r>
  <r>
    <n v="1061"/>
    <n v="60000000347"/>
    <n v="61091000000"/>
    <s v="ԿԱՆԱՑԻ ՏՈՊ -ՇԱՊԻԿՆԵՐ  ԲԱՄԲԱԿԵ ՄԱՆՎԱԾՔԻՑ"/>
    <x v="46"/>
    <s v="կին"/>
    <m/>
    <n v="0.17"/>
    <n v="1"/>
    <n v="0.17"/>
    <s v="WEEKDAY"/>
    <s v="Turkey"/>
    <s v="բամբակ"/>
    <x v="3"/>
    <n v="1000318"/>
  </r>
  <r>
    <n v="1062"/>
    <n v="60000000346"/>
    <n v="61142000000"/>
    <s v="ԿԱՆԱՑԻ  ԲՈԴԻ ԲԱՄԲԱԿԵ ՄԱՆՎԱԾՔԻՑ "/>
    <x v="60"/>
    <s v="կին"/>
    <m/>
    <n v="0.068"/>
    <n v="1"/>
    <n v="0.068"/>
    <s v="ASOS"/>
    <s v="India"/>
    <s v="բամբակ"/>
    <x v="3"/>
    <n v="1000318"/>
  </r>
  <r>
    <n v="1063"/>
    <n v="60000000345"/>
    <n v="61044300000"/>
    <s v="ԿԱՆԱՑԻ  ՇՐՋԱԶԳԵՍՏՆԵՐ ՍԻՆԹԵՏԻԿ ԹԵԼԵՐԻՑ"/>
    <x v="13"/>
    <s v="կին"/>
    <m/>
    <n v="0.196"/>
    <n v="1"/>
    <n v="0.196"/>
    <s v="INFLUENCE"/>
    <s v="India"/>
    <s v="պոլիեսթեր"/>
    <x v="3"/>
    <n v="1000318"/>
  </r>
  <r>
    <n v="1064"/>
    <n v="60000000344"/>
    <n v="61044300000"/>
    <s v="ԿԱՆԱՑԻ  ՇՐՋԱԶԳԵՍՏՆԵՐ ՍԻՆԹԵՏԻԿ ԹԵԼԵՐԻՑ"/>
    <x v="13"/>
    <s v="կին"/>
    <m/>
    <n v="0.216"/>
    <n v="1"/>
    <n v="0.216"/>
    <s v="ASYOU"/>
    <s v="Turkey"/>
    <s v="պոլիեսթեր"/>
    <x v="3"/>
    <n v="1000318"/>
  </r>
  <r>
    <n v="1065"/>
    <n v="60000000343"/>
    <n v="61091000000"/>
    <s v="ԿԱՆԱՑԻ  ԵՎ ԱՂՋԿԱ ՏՈՊ -ՇԱՊԻԿՆԵՐ  ԲԱՄԲԱԿԵ ՄԱՆՎԱԾՔԻՑ"/>
    <x v="46"/>
    <s v="կին"/>
    <m/>
    <n v="0.112"/>
    <n v="1"/>
    <n v="0.112"/>
    <s v="URBAN REVIVO"/>
    <s v="China"/>
    <s v="բամբակ/պոլիեսթեր/Էլաստոդին"/>
    <x v="3"/>
    <n v="1000318"/>
  </r>
  <r>
    <n v="1066"/>
    <n v="60000000342"/>
    <n v="61044200000"/>
    <s v="ԿԱՆԱՑԻ ԵՎ ԱՂՋԿԱ ՇՐՋԱԶԳԵՍՏՆԵՐ ԲԱՄԲԱԿԵ ՄԱՆՎԱԾՔԻՑ"/>
    <x v="13"/>
    <s v="կին"/>
    <m/>
    <n v="0.22"/>
    <n v="1"/>
    <n v="0.22"/>
    <s v="GLAMOROUS"/>
    <s v="China"/>
    <s v="բամբակ"/>
    <x v="3"/>
    <n v="1000318"/>
  </r>
  <r>
    <n v="1067"/>
    <n v="60000000341"/>
    <n v="61083100000"/>
    <s v="ԿԱՆԱՑԻ ԳԻՇԵՐԱԶԳԵՍՏՆԵՐ  ԲԱՄԲԱԿԵ ՄԱՆՎԱԾՔԻՑ "/>
    <x v="59"/>
    <s v="կին"/>
    <m/>
    <n v="0.226"/>
    <n v="1"/>
    <n v="0.226"/>
    <s v="DKNY"/>
    <s v="Shri- Lanka"/>
    <s v="բամբակ/պոլիեսթեր"/>
    <x v="3"/>
    <n v="1000318"/>
  </r>
  <r>
    <n v="1068"/>
    <n v="60000000340"/>
    <n v="61091000000"/>
    <s v="ԿԱՆԱՑԻ ՏՈՊ -ՇԱՊԻԿՆԵՐ  ԲԱՄԲԱԿԵ ՄԱՆՎԱԾՔԻՑ"/>
    <x v="46"/>
    <s v="կին"/>
    <m/>
    <n v="0.054"/>
    <n v="1"/>
    <n v="0.054"/>
    <s v="COLLUSION"/>
    <s v="Bangladesh"/>
    <s v="բամբակ"/>
    <x v="3"/>
    <n v="1000318"/>
  </r>
  <r>
    <n v="1069"/>
    <n v="60000000339"/>
    <n v="61124190000"/>
    <s v="ԿԱՆԱՑԻ ԵՎ ԱՂՋԿԱ  ԼՈՂԱԶԳԵՍՏՆԵՐ ՍԻՆԹԵՏԻԿ ԹԵԼԵՐԻՑ"/>
    <x v="44"/>
    <s v="կին"/>
    <m/>
    <n v="0.122"/>
    <n v="1"/>
    <n v="0.122"/>
    <s v="SOUTH BEACH"/>
    <s v="China"/>
    <s v="պոլիամիդ"/>
    <x v="3"/>
    <n v="1000318"/>
  </r>
  <r>
    <n v="1070"/>
    <n v="60000000338"/>
    <n v="61124190000"/>
    <s v="ԿԱՆԱՑԻ  ԼՈՂԱԶԳԵՍՏՆԵՐ ՍԻՆԹԵՏԻԿ ԹԵԼԵՐԻՑ"/>
    <x v="44"/>
    <s v="կին"/>
    <m/>
    <n v="0.112"/>
    <n v="1"/>
    <n v="0.112"/>
    <s v="ASYOU"/>
    <s v="Turkey"/>
    <s v="պոլիեսթեր"/>
    <x v="3"/>
    <n v="1000318"/>
  </r>
  <r>
    <n v="1071"/>
    <n v="60000000337"/>
    <n v="61091000000"/>
    <s v="ԿԱՆԱՑԻ ՏՈՊ -ՇԱՊԻԿՆԵՐ  ԲԱՄԲԱԿԵ ՄԱՆՎԱԾՔԻՑ"/>
    <x v="46"/>
    <s v="կին"/>
    <m/>
    <n v="0.06"/>
    <n v="1"/>
    <n v="0.06"/>
    <s v="COLLUSION"/>
    <s v="Bangladesh"/>
    <s v="բամբակ"/>
    <x v="3"/>
    <n v="1000318"/>
  </r>
  <r>
    <n v="1072"/>
    <n v="60000000336"/>
    <n v="61044300000"/>
    <s v="ԿԱՆԱՑԻ ԵՎ ԱՂՋԿԱ  ՇՐՋԱԶԳԵՍՏՆԵՐ ՍԻՆԹԵՏԻԿ ԹԵԼԵՐԻՑ"/>
    <x v="13"/>
    <s v="կին"/>
    <m/>
    <n v="0.308"/>
    <n v="1"/>
    <n v="0.308"/>
    <s v="LIQUORISH"/>
    <s v="China"/>
    <s v="պոլիեսթեր"/>
    <x v="3"/>
    <n v="1000318"/>
  </r>
  <r>
    <n v="1073"/>
    <n v="60000000335"/>
    <n v="61091000000"/>
    <s v="ԿԱՆԱՑԻ ՏՈՊ -ՇԱՊԻԿՆԵՐ  ԲԱՄԲԱԿԵ ՄԱՆՎԱԾՔԻՑ"/>
    <x v="46"/>
    <s v="կին"/>
    <m/>
    <n v="0.044"/>
    <n v="1"/>
    <n v="0.044"/>
    <s v="COLLUSION"/>
    <s v="Bangladesh"/>
    <s v="բամբակ"/>
    <x v="3"/>
    <n v="1000318"/>
  </r>
  <r>
    <n v="1074"/>
    <n v="60000000334"/>
    <n v="61045300000"/>
    <s v="ԿԱՆԱՑԻ  ԿԻՍԱՇՐՋԱԶԳԵՍՏՆԵՐ ՍԻՆԹԵՏԻԿ ԹԵԼԵՐԻՑ"/>
    <x v="10"/>
    <s v="կին"/>
    <m/>
    <n v="0.122"/>
    <n v="1"/>
    <n v="0.122"/>
    <s v="ASYOU"/>
    <s v="UK"/>
    <s v="պոլիեսթեր"/>
    <x v="3"/>
    <n v="1000318"/>
  </r>
  <r>
    <n v="1075"/>
    <n v="60000000332"/>
    <n v="61044300000"/>
    <s v="ԿԱՆԱՑԻ  ՇՐՋԱԶԳԵՍՏՆԵՐ ՍԻՆԹԵՏԻԿ ԹԵԼԵՐԻՑ"/>
    <x v="13"/>
    <s v="կին"/>
    <m/>
    <n v="0.17"/>
    <n v="1"/>
    <n v="0.17"/>
    <s v="PUBLIC DESIRE"/>
    <s v="Morocco"/>
    <s v="պոլիեսթեր"/>
    <x v="3"/>
    <n v="1000318"/>
  </r>
  <r>
    <n v="1076"/>
    <n v="60000000333"/>
    <n v="61091000000"/>
    <s v="ԿԱՆԱՑԻ ՏՈՊ -ՇԱՊԻԿՆԵՐ  ԲԱՄԲԱԿԵ ՄԱՆՎԱԾՔԻՑ"/>
    <x v="46"/>
    <s v="կին"/>
    <m/>
    <n v="0.08599999999999999"/>
    <n v="1"/>
    <n v="0.08599999999999999"/>
    <s v="HIIT"/>
    <s v="Bulgaria"/>
    <s v="բամբակ"/>
    <x v="3"/>
    <n v="1000318"/>
  </r>
  <r>
    <n v="1077"/>
    <n v="60000000331"/>
    <n v="61044300000"/>
    <s v="ԿԱՆԱՑԻ  ՇՐՋԱԶԳԵՍՏՆԵՐ ՍԻՆԹԵՏԻԿ ԹԵԼԵՐԻՑ"/>
    <x v="13"/>
    <s v="կին"/>
    <m/>
    <n v="0.168"/>
    <n v="1"/>
    <n v="0.168"/>
    <s v="VIOLET ROMANCE"/>
    <s v="India"/>
    <s v="պոլիեսթեր"/>
    <x v="3"/>
    <n v="1000318"/>
  </r>
  <r>
    <n v="1078"/>
    <n v="60000000330"/>
    <n v="61044300000"/>
    <s v="ԿԱՆԱՑԻ  ՇՐՋԱԶԳԵՍՏ ՍԻՆԹԵՏԻԿ ԹԵԼԵՐԻՑ"/>
    <x v="13"/>
    <s v="կին"/>
    <m/>
    <n v="0.196"/>
    <n v="1"/>
    <n v="0.196"/>
    <s v="THREADBARE"/>
    <s v="Bangladesh"/>
    <s v="պոլիեսթեր"/>
    <x v="3"/>
    <n v="1000318"/>
  </r>
  <r>
    <n v="1079"/>
    <n v="60000000329"/>
    <n v="61046200000"/>
    <s v="ԿԱՆԱՑԻ  ՇՈՐՏ ԲԱՄԲԱԿԵ ՄԱՆՎԱԾՔԻՑ"/>
    <x v="14"/>
    <s v="կին"/>
    <m/>
    <n v="0.074"/>
    <n v="1"/>
    <n v="0.074"/>
    <s v="FRECNH CONNECTION"/>
    <s v="India"/>
    <s v="բամբակ"/>
    <x v="3"/>
    <n v="1000318"/>
  </r>
  <r>
    <n v="1080"/>
    <n v="60000000328"/>
    <n v="61124190000"/>
    <s v="ԿԱՆԱՑԻ ԵՎ ԱՂՋԿԱ  ԼՈՂԱԶԳԵՍՏՆԵՐ ՍԻՆԹԵՏԻԿ ԹԵԼԵՐԻՑ"/>
    <x v="44"/>
    <s v="կին"/>
    <m/>
    <n v="0.13"/>
    <n v="1"/>
    <n v="0.13"/>
    <s v="SOUTH BEACH"/>
    <s v="China"/>
    <s v="պոլիամիդ"/>
    <x v="3"/>
    <n v="1000318"/>
  </r>
  <r>
    <n v="1081"/>
    <n v="60000000327"/>
    <n v="61099020000"/>
    <s v="ԿԱՆԱՑԻ  ՏՈՊ-ՇԱՊԻԿՆԵՐ ՔԻՄԻԱԿԱՆ ԹԵԼԵՐԻՑ "/>
    <x v="46"/>
    <s v="կին"/>
    <m/>
    <n v="0.09"/>
    <n v="1"/>
    <n v="0.09"/>
    <s v="MISSGUIDED"/>
    <s v="China"/>
    <s v="պոլիեսթեր"/>
    <x v="3"/>
    <n v="1000318"/>
  </r>
  <r>
    <n v="1082"/>
    <n v="60000000326"/>
    <n v="61099090000"/>
    <s v="ԿԱՆԱՑԻ  ՏՈՊ-ՇԱՊԻԿ ԱՅԼ ՄԱՆԱԾԱԳՈՐԾԱԿԱՆ ՆՅՈՒԹԵՐԻՑ"/>
    <x v="46"/>
    <s v="կին"/>
    <m/>
    <n v="0.06"/>
    <n v="1"/>
    <n v="0.06"/>
    <s v="TOPSHOP"/>
    <s v="Morocco"/>
    <s v="վիսկոզ"/>
    <x v="3"/>
    <n v="1000318"/>
  </r>
  <r>
    <n v="1083"/>
    <n v="60000000325"/>
    <n v="61091000000"/>
    <s v="ԿԱՆԱՑԻ ՏՈՊ -ՇԱՊԻԿՆԵՐ  ԲԱՄԲԱԿԵ ՄԱՆՎԱԾՔԻՑ"/>
    <x v="46"/>
    <s v="կին"/>
    <m/>
    <n v="0.102"/>
    <n v="1"/>
    <n v="0.102"/>
    <s v="COLLUSION"/>
    <s v="Bangladesh"/>
    <s v="բամբակ"/>
    <x v="3"/>
    <n v="1000318"/>
  </r>
  <r>
    <n v="1084"/>
    <n v="60000000324"/>
    <n v="61124190000"/>
    <s v="ԿԱՆԱՑԻ ԵՎ ԱՂՋԿԱ  ԼՈՂԱԶԳԵՍՏՆԵՐ ՍԻՆԹԵՏԻԿ ԹԵԼԵՐԻՑ"/>
    <x v="44"/>
    <s v="կին"/>
    <m/>
    <n v="0.134"/>
    <n v="1"/>
    <n v="0.134"/>
    <s v="SOUTH BEACH"/>
    <s v="China"/>
    <s v="պոլիամիդ"/>
    <x v="3"/>
    <n v="1000318"/>
  </r>
  <r>
    <n v="1085"/>
    <n v="60000000323"/>
    <n v="61099020000"/>
    <s v="ԿԱՆԱՑԻ  ՏՈՊ-ՇԱՊԻԿՆԵՐ ՔԻՄԻԱԿԱՆ ԹԵԼԵՐԻՑ "/>
    <x v="46"/>
    <s v="կին"/>
    <m/>
    <n v="0.078"/>
    <n v="1"/>
    <n v="0.078"/>
    <s v="ASOS"/>
    <s v="UK"/>
    <s v="պոլիեսթեր"/>
    <x v="3"/>
    <n v="1000318"/>
  </r>
  <r>
    <n v="1086"/>
    <n v="60000000322"/>
    <n v="61099020000"/>
    <s v="ԿԱՆԱՑԻ  ՏՈՊ-ՇԱՊԻԿՆԵՐ ՔԻՄԻԱԿԱՆ ԹԵԼԵՐԻՑ "/>
    <x v="46"/>
    <s v="կին"/>
    <m/>
    <n v="0.082"/>
    <n v="1"/>
    <n v="0.082"/>
    <s v="ASOS"/>
    <s v="UK"/>
    <s v="պոլիեսթեր"/>
    <x v="3"/>
    <n v="1000318"/>
  </r>
  <r>
    <n v="1087"/>
    <n v="60000000321"/>
    <n v="62121090000"/>
    <s v="ԿՐԾԿԱԼՆԵՐ  ՍԻՆԹԵՏԻԿ ԹԵԼԵՐԻՑ "/>
    <x v="61"/>
    <s v="կին"/>
    <m/>
    <n v="0.042"/>
    <n v="1"/>
    <n v="0.042"/>
    <s v="ASOS"/>
    <s v="Albania"/>
    <s v="պոլիեսթեր"/>
    <x v="3"/>
    <n v="1000318"/>
  </r>
  <r>
    <n v="1088"/>
    <n v="60000000319"/>
    <n v="61044300000"/>
    <s v="ԿԱՆԱՑԻ  ՇՐՋԱԶԳԵՍՏՆԵՐ ՍԻՆԹԵՏԻԿ ԹԵԼԵՐԻՑ"/>
    <x v="13"/>
    <s v="կին"/>
    <m/>
    <n v="0.2"/>
    <n v="1"/>
    <n v="0.2"/>
    <s v="INFLUENCE"/>
    <s v="India"/>
    <s v="պոլիեսթեր"/>
    <x v="3"/>
    <n v="1000318"/>
  </r>
  <r>
    <n v="1089"/>
    <n v="60000000320"/>
    <s v="90041091000_x0009_"/>
    <s v="ԱՐԵՎԱՊԱՇՏՊԱՆ ԱԿՆՈՑՆԵՐ ՏԵՍՈՂՈՒԹՅՈՒՆԸ ՉՇՏԿՈՂ ՈՉ ԹԱՆԿԱՐԺԵՔ ՄԵՏԱՂՆԵՐԻՑ, ՊԼԱՍՍՏՄԱՍՍԱՅԻՑ ՈՍՊՆՅԱԿՆԵՐՈՎ "/>
    <x v="62"/>
    <s v="յունիսեքս"/>
    <m/>
    <n v="0.03"/>
    <n v="1"/>
    <n v="0.03"/>
    <s v="ASOS"/>
    <s v="China"/>
    <s v="պլաստմաս"/>
    <x v="3"/>
    <n v="1000318"/>
  </r>
  <r>
    <n v="1090"/>
    <n v="60000000318"/>
    <n v="61124190000"/>
    <s v="ԿԱՆԱՑԻ  ԼՈՂԱԶԳԵՍՏՆԵՐ ՍԻՆԹԵՏԻԿ ԹԵԼԵՐԻՑ"/>
    <x v="44"/>
    <s v="կին"/>
    <m/>
    <n v="0.08599999999999999"/>
    <n v="1"/>
    <n v="0.08599999999999999"/>
    <s v="THREADBARE"/>
    <s v="Bangladesh"/>
    <s v="պոլիամիդ"/>
    <x v="3"/>
    <n v="1000318"/>
  </r>
  <r>
    <n v="1091"/>
    <n v="60000000317"/>
    <n v="61099020000"/>
    <s v="ԿԱՆԱՑԻ  ՏՈՊ-ՇԱՊԻԿՆԵՐ ՔԻՄԻԱԿԱՆ ԹԵԼԵՐԻՑ "/>
    <x v="46"/>
    <s v="կին"/>
    <m/>
    <n v="0.08"/>
    <n v="1"/>
    <n v="0.08"/>
    <s v="LALA MAY"/>
    <s v="China"/>
    <s v="պոլիեսթեր"/>
    <x v="3"/>
    <n v="1000318"/>
  </r>
  <r>
    <n v="1092"/>
    <n v="60000000316"/>
    <n v="61083200000"/>
    <s v="ԿԱՆԱՑԻ ԳԻՇԵՐԱԶԳԵՍՏ ՔԻՄԻԱԿԱՆ ԹԵԼԵՐԻՑ "/>
    <x v="59"/>
    <s v="կին"/>
    <m/>
    <n v="0.122"/>
    <n v="1"/>
    <n v="0.122"/>
    <s v="FRECNH CONNECTION"/>
    <s v="China"/>
    <s v="պոլիեսթեր"/>
    <x v="3"/>
    <n v="1000318"/>
  </r>
  <r>
    <n v="1093"/>
    <n v="60000000315"/>
    <n v="61124190000"/>
    <s v="ԿԱՆԱՑԻ  ԼՈՂԱԶԳԵՍՏՆԵՐ ՍԻՆԹԵՏԻԿ ԹԵԼԵՐԻՑ"/>
    <x v="44"/>
    <s v="կին"/>
    <m/>
    <n v="0.098"/>
    <n v="1"/>
    <n v="0.098"/>
    <s v="THREADBARE"/>
    <s v="Bangladesh"/>
    <s v="պոլիամիդ"/>
    <x v="3"/>
    <n v="1000318"/>
  </r>
  <r>
    <n v="1094"/>
    <n v="60000000314"/>
    <n v="61044200000"/>
    <s v="ԿԱՆԱՑԻ  ՇՐՋԱԶԳԵՍՏՆԵՐ ԲԱՄԲԱԿԵ ՄԱՆՎԱԾՔԻՑ"/>
    <x v="13"/>
    <s v="կին"/>
    <m/>
    <n v="0.24"/>
    <n v="1"/>
    <n v="0.24"/>
    <s v="ASOS"/>
    <s v="India"/>
    <s v="բամբակ"/>
    <x v="3"/>
    <n v="1000318"/>
  </r>
  <r>
    <n v="1095"/>
    <n v="60000000313"/>
    <n v="61044200000"/>
    <s v="ԿԱՆԱՑԻ  ՇՐՋԱԶԳԵՍՏՆԵՐ ԲԱՄԲԱԿԵ ՄԱՆՎԱԾՔԻՑ"/>
    <x v="13"/>
    <s v="կին"/>
    <m/>
    <n v="0.264"/>
    <n v="1"/>
    <n v="0.264"/>
    <s v="ASOS"/>
    <s v="India"/>
    <s v="բամբակ"/>
    <x v="3"/>
    <n v="1000318"/>
  </r>
  <r>
    <n v="1096"/>
    <n v="60000000312"/>
    <n v="61044300000"/>
    <s v="ԿԱՆԱՑԻ  ՇՐՋԱԶԳԵՍՏՆԵՐ ՍԻՆԹԵՏԻԿ ԹԵԼԵՐԻՑ"/>
    <x v="13"/>
    <s v="կին"/>
    <m/>
    <n v="0.08799999999999999"/>
    <n v="1"/>
    <n v="0.08799999999999999"/>
    <s v="COLLUSION"/>
    <s v="UK"/>
    <s v="նիլոն"/>
    <x v="3"/>
    <n v="1000318"/>
  </r>
  <r>
    <n v="1097"/>
    <n v="60000000311"/>
    <n v="61044300000"/>
    <s v="ԿԱՆԱՑԻ ԵՎ ԱՂՋԿԱ  ՇՐՋԱԶԳԵՍՏՆԵՐ ՍԻՆԹԵՏԻԿ ԹԵԼԵՐԻՑ"/>
    <x v="13"/>
    <s v="կին"/>
    <m/>
    <n v="0.202"/>
    <n v="1"/>
    <n v="0.202"/>
    <s v="BRAVE SOUL"/>
    <s v="China"/>
    <s v="պոլիեսթեր"/>
    <x v="3"/>
    <n v="1000318"/>
  </r>
  <r>
    <n v="1098"/>
    <n v="60000000310"/>
    <n v="61045200000"/>
    <s v="ԿԱՆԱՑԻ  ԿԻՍԱՇՐՋԱԶԳԵՍՏՆԵՐ ԲԱՄԲԱԿԵ ՄԱՆՎԱԾՔԻՑ"/>
    <x v="10"/>
    <s v="կին"/>
    <m/>
    <n v="0.06"/>
    <n v="1"/>
    <n v="0.06"/>
    <s v="ASOS"/>
    <s v="India"/>
    <s v="բամբակ"/>
    <x v="3"/>
    <n v="1000318"/>
  </r>
  <r>
    <n v="1099"/>
    <n v="60000000309"/>
    <n v="61044300000"/>
    <s v="ԿԱՆԱՑԻ ԵՎ ԱՂՋԿԱ  ՇՐՋԱԶԳԵՍՏՆԵՐ ՍԻՆԹԵՏԻԿ ԹԵԼԵՐԻՑ"/>
    <x v="13"/>
    <s v="կին"/>
    <m/>
    <n v="0.11"/>
    <n v="1"/>
    <n v="0.11"/>
    <s v="WILD LOVERS"/>
    <s v="China"/>
    <s v="պոլիեսթեր"/>
    <x v="3"/>
    <n v="1000318"/>
  </r>
  <r>
    <n v="1100"/>
    <n v="60000000308"/>
    <n v="61091000000"/>
    <s v="ԿԱՆԱՑԻ ՏՈՊ -ՇԱՊԻԿՆԵՐ  ԲԱՄԲԱԿԵ ՄԱՆՎԱԾՔԻՑ"/>
    <x v="46"/>
    <s v="կին"/>
    <m/>
    <n v="0.056"/>
    <n v="1"/>
    <n v="0.056"/>
    <s v="COLLUSION"/>
    <s v="Bangladesh"/>
    <s v="բամբակ"/>
    <x v="3"/>
    <n v="1000318"/>
  </r>
  <r>
    <n v="1101"/>
    <n v="60000000307"/>
    <n v="61091000000"/>
    <s v="ԿԱՆԱՑԻ ՏՈՊ -ՇԱՊԻԿՆԵՐ  ԲԱՄԲԱԿԵ ՄԱՆՎԱԾՔԻՑ"/>
    <x v="46"/>
    <s v="կին"/>
    <m/>
    <n v="0.058"/>
    <n v="1"/>
    <n v="0.058"/>
    <s v="COLLUSION"/>
    <s v="Bangladesh"/>
    <s v="բամբակ"/>
    <x v="3"/>
    <n v="1000318"/>
  </r>
  <r>
    <n v="1102"/>
    <n v="60000000306"/>
    <n v="61083100000"/>
    <s v="ԿԱՆԱՑԻ ԳԻՇԵՐԱԶԳԵՍՏ ԲԱՄԲԱԿԵ ՄԱՆՎԱԾՔԻՑ "/>
    <x v="59"/>
    <s v="կին"/>
    <m/>
    <n v="0.212"/>
    <n v="1"/>
    <n v="0.212"/>
    <s v="IVORY ROSE"/>
    <s v="India"/>
    <s v="բամբակ"/>
    <x v="3"/>
    <n v="1000318"/>
  </r>
  <r>
    <n v="1103"/>
    <n v="60000000305"/>
    <n v="61091000000"/>
    <s v="ԿԱՆԱՑԻ  ԵՎ ԱՂՋԿԱ ՏՈՊ -ՇԱՊԻԿՆԵՐ  ԲԱՄԲԱԿԵ ՄԱՆՎԱԾՔԻՑ"/>
    <x v="46"/>
    <s v="կին"/>
    <m/>
    <n v="0.17"/>
    <n v="1"/>
    <n v="0.17"/>
    <s v="PUBLIC DESIRE"/>
    <s v="China"/>
    <s v="բամբակ"/>
    <x v="3"/>
    <n v="1000318"/>
  </r>
  <r>
    <n v="1104"/>
    <n v="60000000304"/>
    <n v="61091000000"/>
    <s v="ԿԱՆԱՑԻ  ԵՎ ԱՂՋԿԱ ՏՈՊ -ՇԱՊԻԿՆԵՐ  ԲԱՄԲԱԿԵ ՄԱՆՎԱԾՔԻՑ"/>
    <x v="46"/>
    <s v="կին"/>
    <m/>
    <n v="0.17"/>
    <n v="1"/>
    <n v="0.17"/>
    <s v="PUBLIC DESIRE"/>
    <s v="China"/>
    <s v="բամբակ"/>
    <x v="3"/>
    <n v="1000318"/>
  </r>
  <r>
    <n v="1105"/>
    <n v="60000000303"/>
    <n v="61099020000"/>
    <s v="ԿԱՆԱՑԻ  ՏՈՊ-ՇԱՊԻԿՆԵՐ ՔԻՄԻԱԿԱՆ ԹԵԼԵՐԻՑ "/>
    <x v="46"/>
    <s v="կին"/>
    <m/>
    <n v="0.076"/>
    <n v="1"/>
    <n v="0.076"/>
    <s v="MISS SELFRIDGE"/>
    <s v="China"/>
    <s v="պոլիեսթեր"/>
    <x v="3"/>
    <n v="1000318"/>
  </r>
  <r>
    <n v="1106"/>
    <n v="60000000302"/>
    <n v="62121090000"/>
    <s v="ԿՐԾԿԱԼՆԵՐ  ՍԻՆԹԵՏԻԿ ԹԵԼԵՐԻՑ "/>
    <x v="55"/>
    <s v="կին"/>
    <m/>
    <n v="0.054"/>
    <n v="1"/>
    <n v="0.054"/>
    <s v="ANN SUMMERS"/>
    <s v="Bangladesh"/>
    <s v="պոլիամիդ"/>
    <x v="3"/>
    <n v="1000318"/>
  </r>
  <r>
    <n v="1107"/>
    <n v="60000000301"/>
    <n v="61124190000"/>
    <s v="ԿԱՆԱՑԻ  ԼՈՂԱԶԳԵՍՏՆԵՐ ՍԻՆԹԵՏԻԿ ԹԵԼԵՐԻՑ"/>
    <x v="44"/>
    <s v="կին"/>
    <m/>
    <n v="0.082"/>
    <n v="1"/>
    <n v="0.082"/>
    <s v="THREADBARE"/>
    <s v="Bangladesh"/>
    <s v="պոլիամիդ"/>
    <x v="3"/>
    <n v="1000318"/>
  </r>
  <r>
    <n v="1108"/>
    <n v="60000000300"/>
    <n v="61044300000"/>
    <s v="ԿԱՆԱՑԻ ԵՎ ԱՂՋԿԱ  ՇՐՋԱԶԳԵՍՏՆԵՐ ՍԻՆԹԵՏԻԿ ԹԵԼԵՐԻՑ"/>
    <x v="13"/>
    <s v="կին"/>
    <m/>
    <n v="0.244"/>
    <n v="1"/>
    <n v="0.244"/>
    <s v="PIMKIE"/>
    <s v="China"/>
    <s v="պոլիամիդ"/>
    <x v="3"/>
    <n v="1000318"/>
  </r>
  <r>
    <n v="1109"/>
    <n v="60000000299"/>
    <n v="61091000000"/>
    <s v="ԿԱՆԱՑԻ  ԵՎ ԱՂՋԿԱ ՏՈՊ -ՇԱՊԻԿՆԵՐ  ԲԱՄԲԱԿԵ ՄԱՆՎԱԾՔԻՑ"/>
    <x v="46"/>
    <s v="կին"/>
    <m/>
    <n v="0.114"/>
    <n v="1"/>
    <n v="0.114"/>
    <s v="URBAN REVIVO"/>
    <s v="China"/>
    <s v="բամբակ/պոլիեսթեր"/>
    <x v="3"/>
    <n v="1000318"/>
  </r>
  <r>
    <n v="1110"/>
    <n v="60000000298"/>
    <n v="61091000000"/>
    <s v="ԿԱՆԱՑԻ ՏՈՊ -ՇԱՊԻԿՆԵՐ  ԲԱՄԲԱԿԵ ՄԱՆՎԱԾՔԻՑ"/>
    <x v="46"/>
    <s v="կին"/>
    <m/>
    <n v="0.062"/>
    <n v="1"/>
    <n v="0.062"/>
    <s v="COLLUSION"/>
    <s v="Bangladesh"/>
    <s v="բամբակ"/>
    <x v="3"/>
    <n v="1000318"/>
  </r>
  <r>
    <n v="1111"/>
    <n v="60000000297"/>
    <n v="62121090000"/>
    <s v="ԿՐԾԿԱԼՆԵՐ  ՍԻՆԹԵՏԻԿ ԹԵԼԵՐԻՑ "/>
    <x v="61"/>
    <s v="կին"/>
    <m/>
    <n v="0.028"/>
    <n v="1"/>
    <n v="0.028"/>
    <s v="ASOS"/>
    <s v="China"/>
    <s v="պոլիամիդ"/>
    <x v="3"/>
    <n v="1000318"/>
  </r>
  <r>
    <n v="1112"/>
    <n v="60000000296"/>
    <n v="61124190000"/>
    <s v="ԿԱՆԱՑԻ ԼՈՂԱԶԳԵՍՏ՝ ՎԱՐՏԻՔ ՍԻՆԹԵՏԻԿ ԹԵԼԵՐԻՑ"/>
    <x v="63"/>
    <s v="կին"/>
    <m/>
    <n v="0.05"/>
    <n v="1"/>
    <n v="0.05"/>
    <s v="MISSGUIDED"/>
    <s v="China"/>
    <s v="լինեն/բամբակ"/>
    <x v="3"/>
    <n v="1000318"/>
  </r>
  <r>
    <n v="1113"/>
    <n v="60000000295"/>
    <n v="61124190000"/>
    <s v="ԿԱՆԱՑԻ ԼՈՂԱԶԳԵՍՏ՝ ՎԱՐՏԻՔ ՍԻՆԹԵՏԻԿ ԹԵԼԵՐԻՑ"/>
    <x v="63"/>
    <s v="կին"/>
    <m/>
    <n v="0.046"/>
    <n v="1"/>
    <n v="0.046"/>
    <s v="NEW GIRL ORDER"/>
    <s v="UK"/>
    <s v="պոլիեսթեր"/>
    <x v="3"/>
    <n v="1000318"/>
  </r>
  <r>
    <n v="1114"/>
    <n v="60000000293"/>
    <n v="62121090000"/>
    <s v="ԿՐԾԿԱԼ  ԲԱՄԲԱԿԵ ՄԱՆՎԱԾՔԻՑ "/>
    <x v="55"/>
    <s v="կին"/>
    <m/>
    <n v="0.048"/>
    <n v="1"/>
    <n v="0.048"/>
    <s v="ASOS"/>
    <s v="Mauritius"/>
    <s v="բամբակ"/>
    <x v="3"/>
    <n v="1000318"/>
  </r>
  <r>
    <n v="1115"/>
    <n v="60000000294"/>
    <n v="61091000000"/>
    <s v="ԿԱՆԱՑԻ ՏՈՊ -ՇԱՊԻԿՆԵՐ  ԲԱՄԲԱԿԵ ՄԱՆՎԱԾՔԻՑ"/>
    <x v="46"/>
    <s v="կին"/>
    <m/>
    <n v="0.062"/>
    <n v="1"/>
    <n v="0.062"/>
    <s v="COLLUSION"/>
    <s v="Bangladesh"/>
    <s v="բամբակ"/>
    <x v="3"/>
    <n v="1000318"/>
  </r>
  <r>
    <n v="1116"/>
    <n v="60000000292"/>
    <n v="61099020000"/>
    <s v="ԿԱՆԱՑԻ  ՏՈՊ-ՇԱՊԻԿ ՔԻՄԻԱԿԱՆ ԹԵԼԵՐԻՑ "/>
    <x v="46"/>
    <s v="կին"/>
    <m/>
    <n v="0.08599999999999999"/>
    <n v="1"/>
    <n v="0.08599999999999999"/>
    <s v="MISS SELFRIDGE"/>
    <s v="Tunis"/>
    <s v="նիլոն"/>
    <x v="3"/>
    <n v="1000318"/>
  </r>
  <r>
    <n v="1117"/>
    <n v="60000000291"/>
    <n v="61099020000"/>
    <s v="ԿԱՆԱՑԻ  ՏՈՊ-ՇԱՊԻԿՆԵՐ ՔԻՄԻԱԿԱՆ ԹԵԼԵՐԻՑ "/>
    <x v="46"/>
    <s v="կին"/>
    <m/>
    <n v="0.132"/>
    <n v="1"/>
    <n v="0.132"/>
    <s v="PARALLEL LINES"/>
    <s v="China"/>
    <s v="ռայոն"/>
    <x v="3"/>
    <n v="1000318"/>
  </r>
  <r>
    <n v="1118"/>
    <n v="60000000290"/>
    <n v="62046318000"/>
    <s v="ԿԱՆԱՑԻ  ՏԱԲԱՏՆԵՐ ՍԻՆԹԵՏԻԿ ԹԵԼԵՐԻՑ"/>
    <x v="3"/>
    <s v="կին"/>
    <m/>
    <n v="0.308"/>
    <n v="1"/>
    <n v="0.308"/>
    <s v="EXTRO&amp;VERT"/>
    <s v="China"/>
    <s v="պոլիեսթեր"/>
    <x v="3"/>
    <n v="1000318"/>
  </r>
  <r>
    <n v="1119"/>
    <n v="60000000289"/>
    <n v="61124190000"/>
    <s v="ԿԱՆԱՑԻ ԵՎ ԱՂՋԿԱ  ԼՈՂԱԶԳԵՍՏՆԵՐ ՍԻՆԹԵՏԻԿ ԹԵԼԵՐԻՑ"/>
    <x v="44"/>
    <s v="կին"/>
    <m/>
    <n v="0.124"/>
    <n v="1"/>
    <n v="0.124"/>
    <s v="SOUTH BEACH"/>
    <s v="China"/>
    <s v="պոլիամիդ"/>
    <x v="3"/>
    <n v="1000318"/>
  </r>
  <r>
    <n v="1120"/>
    <n v="60000000288"/>
    <n v="61091000000"/>
    <s v="ՏՂԱՄԱՐԴՈՒ  ՇԱՊԻԿ  ԲԱՄԲԱԿԵ ՄԱՆՎԱԾՔԻՑ"/>
    <x v="8"/>
    <s v="տղամարդու"/>
    <m/>
    <n v="0.202"/>
    <n v="1"/>
    <n v="0.202"/>
    <s v="OBEY"/>
    <s v="Mexico"/>
    <s v="բամբակ"/>
    <x v="3"/>
    <n v="1000318"/>
  </r>
  <r>
    <n v="1121"/>
    <n v="60000000287"/>
    <n v="61124190000"/>
    <s v="ԿԱՆԱՑԻ ԼՈՂԱԶԳԵՍՏ՝  ԿՐԾԿԱԼՆԵՐ ՍԻՆԹԵՏԻԿ ԹԵԼԵՐԻՑ"/>
    <x v="64"/>
    <s v="կին"/>
    <m/>
    <n v="0.11"/>
    <n v="1"/>
    <n v="0.11"/>
    <s v="IVORY ROSE"/>
    <s v="China"/>
    <s v="պոլիամիդ"/>
    <x v="3"/>
    <n v="1000318"/>
  </r>
  <r>
    <n v="1122"/>
    <n v="60000000286"/>
    <n v="61124190000"/>
    <s v="ԿԱՆԱՑԻ  ԼՈՂԱԶԳԵՍՏՆԵՐ ՍԻՆԹԵՏԻԿ ԹԵԼԵՐԻՑ"/>
    <x v="44"/>
    <s v="կին"/>
    <m/>
    <n v="0.1"/>
    <n v="1"/>
    <n v="0.1"/>
    <s v="THREADBARE"/>
    <s v="Bangladesh"/>
    <s v="պոլիամիդ"/>
    <x v="3"/>
    <n v="1000318"/>
  </r>
  <r>
    <n v="1123"/>
    <n v="60000000285"/>
    <n v="61091000000"/>
    <s v="ՏՂԱՄԱՐԴՈՒ ԵՎ ՏՂԱՅԻ ՇԱՊԻԿՆԵՐ  ԲԱՄԲԱԿԵ ՄԱՆՎԱԾՔԻՑ"/>
    <x v="8"/>
    <s v="տղայի"/>
    <m/>
    <n v="0.254"/>
    <n v="1"/>
    <n v="0.254"/>
    <s v="ELESSE"/>
    <s v="China"/>
    <s v="բամբակ"/>
    <x v="3"/>
    <n v="1000318"/>
  </r>
  <r>
    <n v="1124"/>
    <n v="60000000284"/>
    <n v="61091000000"/>
    <s v="ՏՂԱՄԱՐԴՈՒ ԵՎ ՏՂԱՅԻ ՇԱՊԻԿՆԵՐ  ԲԱՄԲԱԿԵ ՄԱՆՎԱԾՔԻՑ"/>
    <x v="8"/>
    <s v="տղայի"/>
    <m/>
    <n v="0.232"/>
    <n v="1"/>
    <n v="0.232"/>
    <s v="ELESSE"/>
    <s v="China"/>
    <s v="բամբակ"/>
    <x v="3"/>
    <n v="1000318"/>
  </r>
  <r>
    <n v="1125"/>
    <n v="60000000283"/>
    <n v="61124190000"/>
    <s v="ԿԱՆԱՑԻ  ԼՈՂԱԶԳԵՍՏՆԵՐ ՍԻՆԹԵՏԻԿ ԹԵԼԵՐԻՑ"/>
    <x v="44"/>
    <s v="կին"/>
    <m/>
    <n v="0.13"/>
    <n v="1"/>
    <n v="0.13"/>
    <s v="MISS SELFRIDGE"/>
    <s v="UK"/>
    <s v="պոլիեսթեր"/>
    <x v="3"/>
    <n v="1000318"/>
  </r>
  <r>
    <n v="1126"/>
    <n v="60000000282"/>
    <n v="61044200000"/>
    <s v="ԿԱՆԱՑԻ ԵՎ ԱՂՋԿԱ ՇՐՋԱԶԳԵՍՏՆԵՐ ԲԱՄԲԱԿԵ ՄԱՆՎԱԾՔԻՑ"/>
    <x v="13"/>
    <s v="կին"/>
    <m/>
    <n v="0.206"/>
    <n v="1"/>
    <n v="0.206"/>
    <s v="GLAMOROUS"/>
    <s v="China"/>
    <s v="բամբակ"/>
    <x v="3"/>
    <n v="1000318"/>
  </r>
  <r>
    <n v="1127"/>
    <n v="60000000281"/>
    <n v="61083100000"/>
    <s v="ԿԱՆԱՑԻ ԳԻՇԵՐԱԶԳԵՍՏ ԲԱՄԲԱԿԵ ՄԱՆՎԱԾՔԻՑ "/>
    <x v="59"/>
    <s v="կին"/>
    <m/>
    <n v="0.18"/>
    <n v="1"/>
    <n v="0.18"/>
    <s v="MISS SELFRIDGE"/>
    <s v="Mauritius"/>
    <s v="բամբակ"/>
    <x v="3"/>
    <n v="1000318"/>
  </r>
  <r>
    <n v="1128"/>
    <n v="60000000280"/>
    <n v="61051000000"/>
    <s v="ՏՂԱՄԱՐԴՈՒ  ՎԵՐՆԱՇԱՊԻԿ ԲԱՄԲԱԿԵ ՄԱՆՎԱԾՔԻՑ"/>
    <x v="9"/>
    <s v="տղամարդու"/>
    <m/>
    <n v="0.136"/>
    <n v="1"/>
    <n v="0.136"/>
    <s v="ASOS"/>
    <s v="Colombia"/>
    <s v="բամբակ"/>
    <x v="3"/>
    <n v="1000318"/>
  </r>
  <r>
    <n v="1129"/>
    <n v="60000000279"/>
    <n v="61099020000"/>
    <s v="ԿԱՆԱՑԻ  ՏՈՊ-ՇԱՊԻԿՆԵՐ ՔԻՄԻԱԿԱՆ ԹԵԼԵՐԻՑ "/>
    <x v="46"/>
    <s v="կին"/>
    <m/>
    <n v="0.096"/>
    <n v="1"/>
    <n v="0.096"/>
    <s v="MISSGUIDED"/>
    <s v="China"/>
    <s v="պոլիեսթեր"/>
    <x v="3"/>
    <n v="1000318"/>
  </r>
  <r>
    <n v="1130"/>
    <n v="60000000278"/>
    <n v="61091000000"/>
    <s v="ԿԱՆԱՑԻ  ԵՎ ԱՂՋԿԱ ՏՈՊ -ՇԱՊԻԿՆԵՐ  ԲԱՄԲԱԿԵ ՄԱՆՎԱԾՔԻՑ"/>
    <x v="46"/>
    <s v="կին"/>
    <m/>
    <n v="0.08400000000000001"/>
    <n v="1"/>
    <n v="0.08400000000000001"/>
    <s v="PUMA"/>
    <s v="China"/>
    <s v="բամբակ"/>
    <x v="3"/>
    <n v="1000318"/>
  </r>
  <r>
    <n v="1131"/>
    <n v="60000000277"/>
    <n v="61124190000"/>
    <s v="ԿԱՆԱՑԻ ԼՈՂԱԶԳԵՍՏ՝  ԿՐԾԿԱԼՆԵՐ ՍԻՆԹԵՏԻԿ ԹԵԼԵՐԻՑ"/>
    <x v="64"/>
    <s v="կին"/>
    <m/>
    <n v="0.06"/>
    <n v="1"/>
    <n v="0.06"/>
    <s v="EXTRO&amp;VERT"/>
    <s v="China"/>
    <s v="պոլիեսթեր"/>
    <x v="3"/>
    <n v="1000318"/>
  </r>
  <r>
    <n v="1132"/>
    <n v="60000000276"/>
    <n v="61044300000"/>
    <s v="ԿԱՆԱՑԻ  ՇՐՋԱԶԳԵՍՏՆԵՐ ՍԻՆԹԵՏԻԿ ԹԵԼԵՐԻՑ"/>
    <x v="13"/>
    <s v="կին"/>
    <m/>
    <n v="0.344"/>
    <n v="1"/>
    <n v="0.344"/>
    <s v="TFNC"/>
    <s v="France"/>
    <s v="պոլիեսթեր"/>
    <x v="3"/>
    <n v="1000318"/>
  </r>
  <r>
    <n v="1133"/>
    <n v="60000000275"/>
    <n v="61044200000"/>
    <s v="ԿԱՆԱՑԻ  ՇՐՋԱԶԳԵՍՏՆԵՐ ԲԱՄԲԱԿԵ ՄԱՆՎԱԾՔԻՑ"/>
    <x v="13"/>
    <s v="կին"/>
    <m/>
    <n v="0.382"/>
    <n v="1"/>
    <n v="0.382"/>
    <s v="ASOS"/>
    <s v="India"/>
    <s v="բամբակ"/>
    <x v="3"/>
    <n v="1000318"/>
  </r>
  <r>
    <n v="1134"/>
    <n v="60000000274"/>
    <n v="62023000000"/>
    <s v="ԿԱՆԱՑԻ ՋԻՆՍԵ  ԲԱՃԿՈՆՆԵՐ ԲԱՄԲԱԿԵ ՄԱՆՎԱԾՔԻՑ "/>
    <x v="26"/>
    <s v="կին"/>
    <m/>
    <n v="0.972"/>
    <n v="1"/>
    <n v="0.972"/>
    <s v="ASOS"/>
    <s v="Turkey"/>
    <s v="բամբակ"/>
    <x v="3"/>
    <n v="1000318"/>
  </r>
  <r>
    <n v="1135"/>
    <n v="60000000273"/>
    <n v="61091000000"/>
    <s v="ԿԱՆԱՑԻ ՏՈՊ -ՇԱՊԻԿՆԵՐ  ԲԱՄԲԱԿԵ ՄԱՆՎԱԾՔԻՑ"/>
    <x v="46"/>
    <s v="կին"/>
    <m/>
    <n v="0.056"/>
    <n v="1"/>
    <n v="0.056"/>
    <s v="COLLUSION"/>
    <s v="Bangladesh"/>
    <s v="բամբակ"/>
    <x v="3"/>
    <n v="1000318"/>
  </r>
  <r>
    <n v="1136"/>
    <n v="60000000272"/>
    <n v="61124190000"/>
    <s v="ԿԱՆԱՑԻ ԵՎ ԱՂՋԿԱ  ԼՈՂԱԶԳԵՍՏՆԵՐ ՍԻՆԹԵՏԻԿ ԹԵԼԵՐԻՑ"/>
    <x v="44"/>
    <s v="կին"/>
    <m/>
    <n v="0.076"/>
    <n v="1"/>
    <n v="0.076"/>
    <s v="ASOS"/>
    <s v="China"/>
    <s v="պոլիամիդ"/>
    <x v="3"/>
    <n v="1000318"/>
  </r>
  <r>
    <n v="1137"/>
    <n v="60000000271"/>
    <n v="61042200000"/>
    <s v="ԿԱՆԱՑԻ  ՏԱԲԱՏ  ԻՐ ՇԱՊԻԿՈՎ ԲԱՄԲԱԿԵ ՄԱՆՎԱԾՔԻՑ"/>
    <x v="65"/>
    <s v="կին"/>
    <m/>
    <n v="0.18"/>
    <n v="1"/>
    <n v="0.18"/>
    <s v="ԱՌԱՆՑ  ՄԱԿՆՇՄԱՆ"/>
    <s v="UK"/>
    <s v="բամբակ"/>
    <x v="3"/>
    <n v="1000318"/>
  </r>
  <r>
    <n v="1138"/>
    <n v="60000000270"/>
    <n v="61044300000"/>
    <s v="ԿԱՆԱՑԻ  ՇՐՋԱԶԳԵՍՏ ՑԱՆՑԱՅԻՆ ՍԻՆԹԵՏԻԿ ԹԵԼԵՐԻՑ"/>
    <x v="66"/>
    <s v="կին"/>
    <m/>
    <n v="0.164"/>
    <n v="1"/>
    <n v="0.164"/>
    <s v="FASHIONKILLA"/>
    <s v="UK"/>
    <s v="պոլիեսթեր"/>
    <x v="3"/>
    <n v="1000318"/>
  </r>
  <r>
    <n v="1139"/>
    <n v="60000000269"/>
    <n v="61124190000"/>
    <s v="ԿԱՆԱՑԻ ԼՈՂԱԶԳԵՍՏ՝ ՎԱՐՏԻՔ ՍԻՆԹԵՏԻԿ ԹԵԼԵՐԻՑ"/>
    <x v="63"/>
    <s v="կին"/>
    <m/>
    <n v="0.058"/>
    <n v="1"/>
    <n v="0.058"/>
    <s v="ASYOU"/>
    <s v="Turkey"/>
    <s v="պոլիեսթեր"/>
    <x v="3"/>
    <n v="1000318"/>
  </r>
  <r>
    <n v="1140"/>
    <n v="60000000268"/>
    <n v="61124190000"/>
    <s v="ԿԱՆԱՑԻ  ԼՈՂԱԶԳԵՍՏՆԵՐ ՍԻՆԹԵՏԻԿ ԹԵԼԵՐԻՑ"/>
    <x v="44"/>
    <s v="կին"/>
    <m/>
    <n v="0.08400000000000001"/>
    <n v="1"/>
    <n v="0.08400000000000001"/>
    <s v="THREADBARE"/>
    <s v="Bangladesh"/>
    <s v="պոլիամիդ"/>
    <x v="3"/>
    <n v="1000318"/>
  </r>
  <r>
    <n v="1141"/>
    <n v="60000000267"/>
    <n v="61124190000"/>
    <s v="ԿԱՆԱՑԻ  ԼՈՂԱԶԳԵՍՏՆԵՐ ՍԻՆԹԵՏԻԿ ԹԵԼԵՐԻՑ"/>
    <x v="44"/>
    <s v="կին"/>
    <m/>
    <n v="0.082"/>
    <n v="1"/>
    <n v="0.082"/>
    <s v="THREADBARE"/>
    <s v="Bangladesh"/>
    <s v="պոլիամիդ"/>
    <x v="3"/>
    <n v="1000318"/>
  </r>
  <r>
    <n v="1142"/>
    <n v="60000000266"/>
    <n v="61044300000"/>
    <s v="ԿԱՆԱՑԻ  ՇՐՋԱԶԳԵՍՏՆԵՐ ՍԻՆԹԵՏԻԿ ԹԵԼԵՐԻՑ"/>
    <x v="13"/>
    <s v="կին"/>
    <m/>
    <n v="0.216"/>
    <n v="1"/>
    <n v="0.216"/>
    <s v="TOPSHOP"/>
    <s v="Romania"/>
    <s v="պոլիեսթեր"/>
    <x v="3"/>
    <n v="1000318"/>
  </r>
  <r>
    <n v="1143"/>
    <n v="60000000265"/>
    <n v="61099020000"/>
    <s v="ԿԱՆԱՑԻ  ՏՈՊ-ՇԱՊԻԿՆԵՐ ՔԻՄԻԱԿԱՆ ԹԵԼԵՐԻՑ "/>
    <x v="46"/>
    <s v="կին"/>
    <m/>
    <n v="0.116"/>
    <n v="1"/>
    <n v="0.116"/>
    <s v="URBAN REVIVO"/>
    <s v="China"/>
    <s v="պոլիեսթեր"/>
    <x v="3"/>
    <n v="1000318"/>
  </r>
  <r>
    <n v="1144"/>
    <n v="60000000264"/>
    <n v="61044200000"/>
    <s v="ԿԱՆԱՑԻ ԵՎ ԱՂՋԿԱ ՇՐՋԱԶԳԵՍՏՆԵՐ ԲԱՄԲԱԿԵ ՄԱՆՎԱԾՔԻՑ"/>
    <x v="13"/>
    <s v="կին"/>
    <m/>
    <n v="0.31"/>
    <n v="1"/>
    <n v="0.31"/>
    <s v="URBAN REVIVO"/>
    <s v="China"/>
    <s v="բամբակ"/>
    <x v="3"/>
    <n v="1000318"/>
  </r>
  <r>
    <n v="1145"/>
    <n v="60000000263"/>
    <n v="61124190000"/>
    <s v="ԿԱՆԱՑԻ ԼՈՂԱԶԳԵՍՏ՝  ԿՐԾԿԱԼՆԵՐ ՍԻՆԹԵՏԻԿ ԹԵԼԵՐԻՑ"/>
    <x v="64"/>
    <s v="կին"/>
    <m/>
    <n v="0.07199999999999999"/>
    <n v="1"/>
    <n v="0.07199999999999999"/>
    <s v="ASOS"/>
    <s v="China"/>
    <s v="պոլիեսթեր"/>
    <x v="3"/>
    <n v="1000318"/>
  </r>
  <r>
    <n v="1146"/>
    <n v="60000000262"/>
    <n v="61091000000"/>
    <s v="ԿԱՆԱՑԻ ԵՎ ԱՂՋԿԱ ՇԱՊԻԿՆԵՐ ԲԱՄԲԱԿԵ ՄԱՆՎԱԾՔԻՑ"/>
    <x v="8"/>
    <s v="կին"/>
    <m/>
    <n v="0.104"/>
    <n v="1"/>
    <n v="0.104"/>
    <s v="COLLUSION"/>
    <s v="Turkey"/>
    <s v="բամբակ"/>
    <x v="3"/>
    <n v="1000318"/>
  </r>
  <r>
    <n v="1147"/>
    <n v="60000000261"/>
    <n v="61044300000"/>
    <s v="ԿԱՆԱՑԻ ԵՎ ԱՂՋԿԱ  ՇՐՋԱԶԳԵՍՏՆԵՐ ՍԻՆԹԵՏԻԿ ԹԵԼԵՐԻՑ"/>
    <x v="13"/>
    <s v="կին"/>
    <m/>
    <n v="0.206"/>
    <n v="1"/>
    <n v="0.206"/>
    <s v="MOTEL"/>
    <s v="China"/>
    <s v="պոլիեսթեր"/>
    <x v="3"/>
    <n v="1000318"/>
  </r>
  <r>
    <n v="1148"/>
    <n v="60000000375"/>
    <n v="61124190000"/>
    <s v="ԿԱՆԱՑԻ ԼՈՂԱԶԳԵՍՏ՝  ԿՐԾԿԱԼՆԵՐ ՍԻՆԹԵՏԻԿ ԹԵԼԵՐԻՑ"/>
    <x v="64"/>
    <s v="կին"/>
    <m/>
    <n v="0.052"/>
    <n v="1"/>
    <n v="0.052"/>
    <s v="EXTRO&amp;VERT"/>
    <s v="China"/>
    <s v="պոլիեսթեր"/>
    <x v="3"/>
    <n v="1000318"/>
  </r>
  <r>
    <n v="1149"/>
    <n v="60000000260"/>
    <n v="61099020000"/>
    <s v="ԿԱՆԱՑԻ  ՏՈՊ-ՇԱՊԻԿՆԵՐ ՔԻՄԻԱԿԱՆ ԹԵԼԵՐԻՑ "/>
    <x v="46"/>
    <s v="կին"/>
    <m/>
    <n v="0.08"/>
    <n v="1"/>
    <n v="0.08"/>
    <s v="MISSGUIDED"/>
    <s v="China"/>
    <s v="պոլիեսթեր/բամբակ"/>
    <x v="3"/>
    <n v="1000318"/>
  </r>
  <r>
    <n v="1150"/>
    <n v="60000000259"/>
    <n v="61091000000"/>
    <s v="ՏՂԱՄԱՐԴՈՒ  ՇԱՊԻԿ ԲԱՄԲԱԿԵ ՄԱՆՎԱԾՔԻՑ"/>
    <x v="8"/>
    <s v="տղամարդու"/>
    <m/>
    <n v="0.144"/>
    <n v="1"/>
    <n v="0.144"/>
    <s v="REEBOK"/>
    <s v="Pakistan"/>
    <s v="բամբակ/պոլիեսթեր"/>
    <x v="3"/>
    <n v="1000318"/>
  </r>
  <r>
    <n v="1151"/>
    <n v="60000000258"/>
    <n v="61091000000"/>
    <s v="ԿԱՆԱՑԻ ՏՈՊ -ՇԱՊԻԿՆԵՐ  ԲԱՄԲԱԿԵ ՄԱՆՎԱԾՔԻՑ"/>
    <x v="46"/>
    <s v="կին"/>
    <m/>
    <n v="0.048"/>
    <n v="1"/>
    <n v="0.048"/>
    <s v="COLLUSION"/>
    <s v="Bangladesh"/>
    <s v="բամբակ"/>
    <x v="3"/>
    <n v="1000318"/>
  </r>
  <r>
    <n v="1152"/>
    <n v="60000000257"/>
    <n v="61099020000"/>
    <s v="ԿԱՆԱՑԻ  ՏՈՊ-ՇԱՊԻԿՆԵՐ ՔԻՄԻԱԿԱՆ ԹԵԼԵՐԻՑ "/>
    <x v="46"/>
    <s v="կին"/>
    <m/>
    <n v="0.102"/>
    <n v="1"/>
    <n v="0.102"/>
    <s v="MISSGUIDED"/>
    <s v="China"/>
    <s v="պոլիեսթեր"/>
    <x v="3"/>
    <n v="1000318"/>
  </r>
  <r>
    <n v="1153"/>
    <n v="60000000256"/>
    <n v="61046200000"/>
    <s v="ԿԱՆԱՑԻ  ՇՈՐՏԵՐ ԲԱՄԲԱԿԵ ՄԱՆՎԱԾՔԻՑ"/>
    <x v="14"/>
    <s v="կին"/>
    <m/>
    <n v="0.154"/>
    <n v="1"/>
    <n v="0.154"/>
    <s v="REEBOK"/>
    <s v="Pakistan"/>
    <s v="բամբակ"/>
    <x v="3"/>
    <n v="1000318"/>
  </r>
  <r>
    <n v="1154"/>
    <n v="60000000255"/>
    <n v="65050090000"/>
    <s v="ԿԱՆԱՑԻ ԳԼԽԱՐԿ ՔԻՄԻԱԿԱՆ ԹԵԼԵՐԻՑ"/>
    <x v="15"/>
    <s v="յունիսեքս"/>
    <m/>
    <n v="0.078"/>
    <n v="1"/>
    <n v="0.078"/>
    <s v="THE NORTH FACE"/>
    <s v="China"/>
    <s v="նիլոն"/>
    <x v="3"/>
    <n v="1000318"/>
  </r>
  <r>
    <n v="1155"/>
    <n v="60000000254"/>
    <n v="65050090000"/>
    <s v="ԿԱՆԱՑԻ ԳԼԽԱՐԿ ԾՂՈՏԻՑ "/>
    <x v="15"/>
    <s v="կին"/>
    <m/>
    <n v="0.078"/>
    <n v="1"/>
    <n v="0.078"/>
    <s v="SOUTH BEACH"/>
    <s v="China"/>
    <s v="թուղթ"/>
    <x v="3"/>
    <n v="1000318"/>
  </r>
  <r>
    <n v="1156"/>
    <n v="60000000519"/>
    <n v="61091000000"/>
    <s v="ԿԱՆԱՑԻ ՏՈՊ -ՇԱՊԻԿՆԵՐ  ԲԱՄԲԱԿԵ ՄԱՆՎԱԾՔԻՑ"/>
    <x v="46"/>
    <s v="կին"/>
    <m/>
    <n v="0.06"/>
    <n v="1"/>
    <n v="0.06"/>
    <s v="ASOS"/>
    <s v="Turkey"/>
    <s v="բամբակ"/>
    <x v="3"/>
    <n v="1000318"/>
  </r>
  <r>
    <n v="1157"/>
    <n v="60000000520"/>
    <n v="61091000000"/>
    <s v="ԿԱՆԱՑԻ ՏՈՊ -ՇԱՊԻԿՆԵՐ  ԲԱՄԲԱԿԵ ՄԱՆՎԱԾՔԻՑ"/>
    <x v="46"/>
    <s v="կին"/>
    <m/>
    <n v="0.06"/>
    <n v="1"/>
    <n v="0.06"/>
    <s v="ASOS"/>
    <s v="Turkey"/>
    <s v="բամբակ"/>
    <x v="3"/>
    <n v="1000318"/>
  </r>
  <r>
    <n v="1158"/>
    <n v="60000000521"/>
    <n v="61044300000"/>
    <s v="ԿԱՆԱՑԻ  ՇՐՋԱԶԳԵՍՏՆԵՐ ՍԻՆԹԵՏԻԿ ԹԵԼԵՐԻՑ"/>
    <x v="13"/>
    <s v="կին"/>
    <m/>
    <n v="0.264"/>
    <n v="1"/>
    <n v="0.264"/>
    <s v="ASOS"/>
    <s v="Shri- Lanka"/>
    <s v="պոլիեսթեր"/>
    <x v="3"/>
    <n v="1000318"/>
  </r>
  <r>
    <n v="1159"/>
    <n v="60000000522"/>
    <n v="61044300000"/>
    <s v="ԿԱՆԱՑԻ  ՇՐՋԱԶԳԵՍՏՆԵՐ ՍԻՆԹԵՏԻԿ ԹԵԼԵՐԻՑ"/>
    <x v="13"/>
    <s v="կին"/>
    <m/>
    <n v="0.264"/>
    <n v="1"/>
    <n v="0.264"/>
    <s v="ASOS"/>
    <s v="Shri- Lanka"/>
    <s v="պոլիեսթեր"/>
    <x v="3"/>
    <n v="1000318"/>
  </r>
  <r>
    <n v="1160"/>
    <n v="60000000523"/>
    <n v="61062000000"/>
    <s v="ԿԱՆԱՑԻ ԲԼՈՒԶ ՔԻՄԻԱԿԱՆ ԹԵԼԵՐԻՑ "/>
    <x v="27"/>
    <s v="կին"/>
    <m/>
    <n v="0.122"/>
    <n v="1"/>
    <n v="0.122"/>
    <s v="ASOS"/>
    <s v="Bangladesh"/>
    <s v="պոլիեսթեր"/>
    <x v="3"/>
    <n v="1000318"/>
  </r>
  <r>
    <n v="1161"/>
    <n v="60000000524"/>
    <n v="61061000000"/>
    <s v="ԿԱՆԱՑԻ  ԲԼՈՒԶ ԲԱՄԲԱԿԵ ՄԱՆՎԱԾՔԻՑ "/>
    <x v="27"/>
    <s v="կին"/>
    <m/>
    <n v="0.14"/>
    <n v="1"/>
    <n v="0.14"/>
    <s v="ASOS"/>
    <s v="India"/>
    <s v="բամբակ/պոլիեսթեր"/>
    <x v="3"/>
    <n v="1000318"/>
  </r>
  <r>
    <n v="1162"/>
    <n v="60000000525"/>
    <n v="61044200000"/>
    <s v="ԿԱՆԱՑԻ ԵՎ ԱՂՋԿԱ ՇՐՋԱԶԳԵՍՏՆԵՐ ԲԱՄԲԱԿԵ ՄԱՆՎԱԾՔԻՑ"/>
    <x v="13"/>
    <s v="կին"/>
    <m/>
    <n v="0.176"/>
    <n v="1"/>
    <n v="0.176"/>
    <s v="ASOS"/>
    <s v="Bangladesh"/>
    <s v="բամբակ"/>
    <x v="3"/>
    <n v="1000318"/>
  </r>
  <r>
    <n v="1163"/>
    <n v="60000000526"/>
    <n v="61044200000"/>
    <s v="ԿԱՆԱՑԻ  ՇՐՋԱԶԳԵՍՏՆԵՐ ԲԱՄԲԱԿԵ ՄԱՆՎԱԾՔԻՑ"/>
    <x v="13"/>
    <s v="կին"/>
    <m/>
    <n v="0.248"/>
    <n v="1"/>
    <n v="0.248"/>
    <s v="ASOS"/>
    <s v="Morocco"/>
    <s v="բամբակ"/>
    <x v="3"/>
    <n v="1000318"/>
  </r>
  <r>
    <n v="1164"/>
    <n v="60000000527"/>
    <n v="61044200000"/>
    <s v="ԿԱՆԱՑԻ  ՇՐՋԱԶԳԵՍՏՆԵՐ ԲԱՄԲԱԿԵ ՄԱՆՎԱԾՔԻՑ"/>
    <x v="13"/>
    <s v="կին"/>
    <m/>
    <n v="0.248"/>
    <n v="1"/>
    <n v="0.248"/>
    <s v="ASOS"/>
    <s v="Morocco"/>
    <s v="բամբակ"/>
    <x v="3"/>
    <n v="1000318"/>
  </r>
  <r>
    <n v="1165"/>
    <n v="60000000528"/>
    <n v="61044300000"/>
    <s v="ԿԱՆԱՑԻ  ՇՐՋԱԶԳԵՍՏՆԵՐ ՍԻՆԹԵՏԻԿ ԹԵԼԵՐԻՑ"/>
    <x v="13"/>
    <s v="կին"/>
    <m/>
    <n v="0.16"/>
    <n v="1"/>
    <n v="0.16"/>
    <s v="ASOS"/>
    <s v="Romania"/>
    <s v="պոլիեսթեր"/>
    <x v="3"/>
    <n v="1000318"/>
  </r>
  <r>
    <n v="1166"/>
    <n v="60000000529"/>
    <n v="61044300000"/>
    <s v="ԿԱՆԱՑԻ  ՇՐՋԱԶԳԵՍՏՆԵՐ ՍԻՆԹԵՏԻԿ ԹԵԼԵՐԻՑ"/>
    <x v="13"/>
    <s v="կին"/>
    <m/>
    <n v="0.14"/>
    <n v="1"/>
    <n v="0.14"/>
    <s v="ASOS"/>
    <s v="Romania"/>
    <s v="պոլիեսթեր"/>
    <x v="3"/>
    <n v="1000318"/>
  </r>
  <r>
    <n v="1167"/>
    <n v="60000000530"/>
    <n v="61044300000"/>
    <s v="ԿԱՆԱՑԻ  ՇՐՋԱԶԳԵՍՏՆԵՐ ՍԻՆԹԵՏԻԿ ԹԵԼԵՐԻՑ"/>
    <x v="13"/>
    <s v="կին"/>
    <m/>
    <n v="0.16"/>
    <n v="1"/>
    <n v="0.16"/>
    <s v="ASOS"/>
    <s v="Romania"/>
    <s v="պոլիեսթեր"/>
    <x v="3"/>
    <n v="1000318"/>
  </r>
  <r>
    <n v="1168"/>
    <n v="60000000531"/>
    <n v="61044300000"/>
    <s v="ԿԱՆԱՑԻ  ՇՐՋԱԶԳԵՍՏՆԵՐ ՍԻՆԹԵՏԻԿ ԹԵԼԵՐԻՑ"/>
    <x v="13"/>
    <s v="կին"/>
    <m/>
    <n v="0.15"/>
    <n v="1"/>
    <n v="0.15"/>
    <s v="ASOS"/>
    <s v="Romania"/>
    <s v="պոլիեսթեր"/>
    <x v="3"/>
    <n v="1000318"/>
  </r>
  <r>
    <n v="1169"/>
    <n v="60000000532"/>
    <n v="61062000000"/>
    <s v="ԿԱՆԱՑԻ ԲԼՈՒԶՆԵՐ ՔԻՄԻԱԿԱՆ ԹԵԼԵՐԻՑ "/>
    <x v="27"/>
    <s v="կին"/>
    <m/>
    <n v="0.12"/>
    <n v="1"/>
    <n v="0.12"/>
    <s v="ASOS"/>
    <s v="Romania"/>
    <s v="պոլիեսթեր"/>
    <x v="3"/>
    <n v="1000318"/>
  </r>
  <r>
    <n v="1170"/>
    <n v="60000000533"/>
    <n v="61062000000"/>
    <s v="ԿԱՆԱՑԻ ԲԼՈՒԶՆԵՐ ՔԻՄԻԱԿԱՆ ԹԵԼԵՐԻՑ "/>
    <x v="27"/>
    <s v="կին"/>
    <m/>
    <n v="0.12"/>
    <n v="1"/>
    <n v="0.12"/>
    <s v="ASOS"/>
    <s v="Romania"/>
    <s v="պոլիեսթեր"/>
    <x v="3"/>
    <n v="1000318"/>
  </r>
  <r>
    <n v="1171"/>
    <n v="60000000534"/>
    <n v="61044300000"/>
    <s v="ԿԱՆԱՑԻ  ՇՐՋԱԶԳԵՍՏՆԵՐ ՍԻՆԹԵՏԻԿ ԹԵԼԵՐԻՑ"/>
    <x v="13"/>
    <s v="կին"/>
    <m/>
    <n v="0.172"/>
    <n v="1"/>
    <n v="0.172"/>
    <s v="ASOS"/>
    <s v="India"/>
    <s v="պոլիեսթեր"/>
    <x v="3"/>
    <n v="1000318"/>
  </r>
  <r>
    <n v="1172"/>
    <n v="60000000535"/>
    <n v="61044300000"/>
    <s v="ԿԱՆԱՑԻ  ՇՐՋԱԶԳԵՍՏՆԵՐ ՍԻՆԹԵՏԻԿ ԹԵԼԵՐԻՑ"/>
    <x v="13"/>
    <s v="կին"/>
    <m/>
    <n v="0.172"/>
    <n v="1"/>
    <n v="0.172"/>
    <s v="ASOS"/>
    <s v="India"/>
    <s v="պոլիեսթեր"/>
    <x v="3"/>
    <n v="1000318"/>
  </r>
  <r>
    <n v="1173"/>
    <n v="60000000536"/>
    <n v="61044300000"/>
    <s v="ԿԱՆԱՑԻ  ՇՐՋԱԶԳԵՍՏՆԵՐ ՍԻՆԹԵՏԻԿ ԹԵԼԵՐԻՑ"/>
    <x v="13"/>
    <s v="կին"/>
    <m/>
    <n v="0.172"/>
    <n v="1"/>
    <n v="0.172"/>
    <s v="ASOS"/>
    <s v="India"/>
    <s v="պոլիեսթեր"/>
    <x v="3"/>
    <n v="1000318"/>
  </r>
  <r>
    <n v="1174"/>
    <n v="60000000537"/>
    <n v="61044300000"/>
    <s v="ԿԱՆԱՑԻ  ՇՐՋԱԶԳԵՍՏՆԵՐ ՍԻՆԹԵՏԻԿ ԹԵԼԵՐԻՑ"/>
    <x v="13"/>
    <s v="կին"/>
    <m/>
    <n v="0.172"/>
    <n v="1"/>
    <n v="0.172"/>
    <s v="ASOS"/>
    <s v="India"/>
    <s v="պոլիեսթեր"/>
    <x v="3"/>
    <n v="1000318"/>
  </r>
  <r>
    <n v="1175"/>
    <n v="60000000538"/>
    <n v="61044300000"/>
    <s v="ԿԱՆԱՑԻ  ՇՐՋԱԶԳԵՍՏՆԵՐ ՍԻՆԹԵՏԻԿ ԹԵԼԵՐԻՑ"/>
    <x v="13"/>
    <s v="կին"/>
    <m/>
    <n v="0.178"/>
    <n v="1"/>
    <n v="0.178"/>
    <s v="ASOS"/>
    <s v="India"/>
    <s v="պոլիեսթեր"/>
    <x v="3"/>
    <n v="1000318"/>
  </r>
  <r>
    <n v="1176"/>
    <n v="60000000539"/>
    <n v="61044300000"/>
    <s v="ԿԱՆԱՑԻ  ՇՐՋԱԶԳԵՍՏՆԵՐ ՍԻՆԹԵՏԻԿ ԹԵԼԵՐԻՑ"/>
    <x v="13"/>
    <s v="կին"/>
    <m/>
    <n v="0.178"/>
    <n v="1"/>
    <n v="0.178"/>
    <s v="ASOS"/>
    <s v="India"/>
    <s v="պոլիեսթեր"/>
    <x v="3"/>
    <n v="1000318"/>
  </r>
  <r>
    <n v="1177"/>
    <n v="60000000540"/>
    <n v="61044300000"/>
    <s v="ԿԱՆԱՑԻ  ՇՐՋԱԶԳԵՍՏՆԵՐ ՍԻՆԹԵՏԻԿ ԹԵԼԵՐԻՑ"/>
    <x v="13"/>
    <s v="կին"/>
    <m/>
    <n v="0.178"/>
    <n v="1"/>
    <n v="0.178"/>
    <s v="ASOS"/>
    <s v="India"/>
    <s v="պոլիեսթեր"/>
    <x v="3"/>
    <n v="1000318"/>
  </r>
  <r>
    <n v="1178"/>
    <n v="60000000541"/>
    <n v="61142000000"/>
    <s v="ԿԱՆԱՑԻ  ԲՈԴԻՆԵՐ ԲԱՄԲԱԿԵ ՄԱՆՎԱԾՔԻՑ "/>
    <x v="60"/>
    <s v="կին"/>
    <m/>
    <n v="0.09"/>
    <n v="1"/>
    <n v="0.09"/>
    <s v="THREADBARE"/>
    <s v="Bangladesh"/>
    <s v="բամբակ"/>
    <x v="3"/>
    <n v="1000318"/>
  </r>
  <r>
    <n v="1179"/>
    <n v="60000000542"/>
    <n v="61142000000"/>
    <s v="ԿԱՆԱՑԻ  ԲՈԴԻՆԵՐ ԲԱՄԲԱԿԵ ՄԱՆՎԱԾՔԻՑ "/>
    <x v="60"/>
    <s v="կին"/>
    <m/>
    <n v="0.09"/>
    <n v="1"/>
    <n v="0.09"/>
    <s v="THREADBARE"/>
    <s v="Bangladesh"/>
    <s v="բամբակ"/>
    <x v="3"/>
    <n v="1000318"/>
  </r>
  <r>
    <n v="1180"/>
    <n v="60000000543"/>
    <n v="61142000000"/>
    <s v="ԿԱՆԱՑԻ  ԲՈԴԻՆԵՐ ԲԱՄԲԱԿԵ ՄԱՆՎԱԾՔԻՑ "/>
    <x v="60"/>
    <s v="կին"/>
    <m/>
    <n v="0.08799999999999999"/>
    <n v="1"/>
    <n v="0.08799999999999999"/>
    <s v="THREADBARE"/>
    <s v="Bangladesh"/>
    <s v="բամբակ"/>
    <x v="3"/>
    <n v="1000318"/>
  </r>
  <r>
    <n v="1181"/>
    <n v="60000000544"/>
    <n v="61142000000"/>
    <s v="ԿԱՆԱՑԻ  ԲՈԴԻՆԵՐ ԲԱՄԲԱԿԵ ՄԱՆՎԱԾՔԻՑ "/>
    <x v="60"/>
    <s v="կին"/>
    <m/>
    <n v="0.08799999999999999"/>
    <n v="1"/>
    <n v="0.08799999999999999"/>
    <s v="THREADBARE"/>
    <s v="Bangladesh"/>
    <s v="բամբակ"/>
    <x v="3"/>
    <n v="1000318"/>
  </r>
  <r>
    <n v="1182"/>
    <n v="60000000545"/>
    <n v="61142000000"/>
    <s v="ԿԱՆԱՑԻ  ԲՈԴԻՆԵՐ ԲԱՄԲԱԿԵ ՄԱՆՎԱԾՔԻՑ "/>
    <x v="60"/>
    <s v="կին"/>
    <m/>
    <n v="0.082"/>
    <n v="1"/>
    <n v="0.082"/>
    <s v="THREADBARE"/>
    <s v="Bangladesh"/>
    <s v="բամբակ"/>
    <x v="3"/>
    <n v="1000318"/>
  </r>
  <r>
    <n v="1183"/>
    <n v="60000000546"/>
    <n v="61142000000"/>
    <s v="ԿԱՆԱՑԻ  ԲՈԴԻՆԵՐ ԲԱՄԲԱԿԵ ՄԱՆՎԱԾՔԻՑ "/>
    <x v="60"/>
    <s v="կին"/>
    <m/>
    <n v="0.082"/>
    <n v="1"/>
    <n v="0.082"/>
    <s v="THREADBARE"/>
    <s v="Bangladesh"/>
    <s v="բամբակ"/>
    <x v="3"/>
    <n v="1000318"/>
  </r>
  <r>
    <n v="1184"/>
    <n v="60000000547"/>
    <n v="61044300000"/>
    <s v="ԿԱՆԱՑԻ ԵՎ ԱՂՋԿԱ  ՇՐՋԱԶԳԵՍՏՆԵՐ ՍԻՆԹԵՏԻԿ ԹԵԼԵՐԻՑ"/>
    <x v="13"/>
    <s v="կին"/>
    <m/>
    <n v="0.166"/>
    <n v="1"/>
    <n v="0.166"/>
    <s v="ASOS"/>
    <s v="China"/>
    <s v="պոլիեսթեր"/>
    <x v="3"/>
    <n v="1000318"/>
  </r>
  <r>
    <n v="1185"/>
    <n v="60000000548"/>
    <n v="61044300000"/>
    <s v="ԿԱՆԱՑԻ  ՇՐՋԱԶԳԵՍՏՆԵՐ ՍԻՆԹԵՏԻԿ ԹԵԼԵՐԻՑ"/>
    <x v="13"/>
    <s v="կին"/>
    <m/>
    <n v="0.262"/>
    <n v="1"/>
    <n v="0.262"/>
    <s v="ASOS"/>
    <s v="Romania"/>
    <s v="պոլիեսթեր"/>
    <x v="3"/>
    <n v="1000318"/>
  </r>
  <r>
    <n v="1186"/>
    <n v="60000000549"/>
    <n v="61044300000"/>
    <s v="ԿԱՆԱՑԻ  ՇՐՋԱԶԳԵՍՏՆԵՐ ՍԻՆԹԵՏԻԿ ԹԵԼԵՐԻՑ"/>
    <x v="13"/>
    <s v="կին"/>
    <m/>
    <n v="0.164"/>
    <n v="1"/>
    <n v="0.164"/>
    <s v="ASOS"/>
    <s v="Romania"/>
    <s v="պոլիեսթեր"/>
    <x v="3"/>
    <n v="1000318"/>
  </r>
  <r>
    <n v="1187"/>
    <n v="60000000550"/>
    <n v="62046239000"/>
    <s v="ԿԱՆԱՑԻ  ՏԱԲԱՏՆԵՐ ԲԱՄԲԱԿԵ ՄԱՆՎԱԾՔԻՑ   "/>
    <x v="3"/>
    <s v="կին"/>
    <m/>
    <n v="0.588"/>
    <n v="1"/>
    <n v="0.588"/>
    <s v="COLLUSION"/>
    <s v="India"/>
    <s v="բամբակ"/>
    <x v="3"/>
    <n v="1000318"/>
  </r>
  <r>
    <n v="1188"/>
    <n v="60000000551"/>
    <n v="62046239000"/>
    <s v="ԿԱՆԱՑԻ  ՏԱԲԱՏՆԵՐ ԲԱՄԲԱԿԵ ՄԱՆՎԱԾՔԻՑ   "/>
    <x v="3"/>
    <s v="կին"/>
    <m/>
    <n v="0.595"/>
    <n v="1"/>
    <n v="0.595"/>
    <s v="COLLUSION"/>
    <s v="India"/>
    <s v="բամբակ"/>
    <x v="3"/>
    <n v="1000318"/>
  </r>
  <r>
    <n v="1189"/>
    <n v="60000000552"/>
    <n v="61044200000"/>
    <s v="ԿԱՆԱՑԻ  ՇՐՋԱԶԳԵՍՏՆԵՐ ԲԱՄԲԱԿԵ ՄԱՆՎԱԾՔԻՑ"/>
    <x v="13"/>
    <s v="կին"/>
    <m/>
    <n v="0.262"/>
    <n v="1"/>
    <n v="0.262"/>
    <s v="COLLUSION"/>
    <s v="Shri- Lanka"/>
    <s v="բամբակ"/>
    <x v="3"/>
    <n v="1000318"/>
  </r>
  <r>
    <n v="1190"/>
    <n v="60000000553"/>
    <n v="61044200000"/>
    <s v="ԿԱՆԱՑԻ  ՇՐՋԱԶԳԵՍՏՆԵՐ ԲԱՄԲԱԿԵ ՄԱՆՎԱԾՔԻՑ"/>
    <x v="13"/>
    <s v="կին"/>
    <m/>
    <n v="0.262"/>
    <n v="1"/>
    <n v="0.262"/>
    <s v="COLLUSION"/>
    <s v="Shri- Lanka"/>
    <s v="բամբակ"/>
    <x v="3"/>
    <n v="1000318"/>
  </r>
  <r>
    <n v="1191"/>
    <n v="60000000554"/>
    <n v="61044200000"/>
    <s v="ԿԱՆԱՑԻ  ՇՐՋԱԶԳԵՍՏՆԵՐ ԲԱՄԲԱԿԵ ՄԱՆՎԱԾՔԻՑ"/>
    <x v="13"/>
    <s v="կին"/>
    <m/>
    <n v="0.262"/>
    <n v="1"/>
    <n v="0.262"/>
    <s v="COLLUSION"/>
    <s v="Shri- Lanka"/>
    <s v="բամբակ"/>
    <x v="3"/>
    <n v="1000318"/>
  </r>
  <r>
    <n v="1192"/>
    <n v="60000000555"/>
    <n v="61044200000"/>
    <s v="ԿԱՆԱՑԻ  ՇՐՋԱԶԳԵՍՏՆԵՐ ԲԱՄԲԱԿԵ ՄԱՆՎԱԾՔԻՑ"/>
    <x v="13"/>
    <s v="կին"/>
    <m/>
    <n v="0.262"/>
    <n v="1"/>
    <n v="0.262"/>
    <s v="COLLUSION"/>
    <s v="Shri- Lanka"/>
    <s v="բամբակ"/>
    <x v="3"/>
    <n v="1000318"/>
  </r>
  <r>
    <n v="1193"/>
    <n v="60000000556"/>
    <n v="61044200000"/>
    <s v="ԿԱՆԱՑԻ  ՇՐՋԱԶԳԵՍՏՆԵՐ ԲԱՄԲԱԿԵ ՄԱՆՎԱԾՔԻՑ"/>
    <x v="13"/>
    <s v="կին"/>
    <m/>
    <n v="0.262"/>
    <n v="1"/>
    <n v="0.262"/>
    <s v="COLLUSION"/>
    <s v="Shri- Lanka"/>
    <s v="բամբակ"/>
    <x v="3"/>
    <n v="1000318"/>
  </r>
  <r>
    <n v="1194"/>
    <n v="60000000557"/>
    <n v="61044200000"/>
    <s v="ԿԱՆԱՑԻ  ՇՐՋԱԶԳԵՍՏՆԵՐ ԲԱՄԲԱԿԵ ՄԱՆՎԱԾՔԻՑ"/>
    <x v="13"/>
    <s v="կին"/>
    <m/>
    <n v="0.262"/>
    <n v="1"/>
    <n v="0.262"/>
    <s v="COLLUSION"/>
    <s v="Shri- Lanka"/>
    <s v="բամբակ"/>
    <x v="3"/>
    <n v="1000318"/>
  </r>
  <r>
    <n v="1195"/>
    <n v="60000000558"/>
    <n v="61091000000"/>
    <s v="ԿԱՆԱՑԻ ԵՎ ԱՂՋԿԱ ՇԱՊԻԿՆԵՐ ԲԱՄԲԱԿԵ ՄԱՆՎԱԾՔԻՑ"/>
    <x v="8"/>
    <s v="կին"/>
    <m/>
    <n v="0.21"/>
    <n v="1"/>
    <n v="0.21"/>
    <s v="FILA"/>
    <s v="India"/>
    <s v="բամբակ"/>
    <x v="3"/>
    <n v="1000318"/>
  </r>
  <r>
    <n v="1196"/>
    <n v="60000000559"/>
    <n v="61091000000"/>
    <s v="ԿԱՆԱՑԻ ԵՎ ԱՂՋԿԱ ՇԱՊԻԿՆԵՐ ԲԱՄԲԱԿԵ ՄԱՆՎԱԾՔԻՑ"/>
    <x v="8"/>
    <s v="կին"/>
    <m/>
    <n v="0.21"/>
    <n v="1"/>
    <n v="0.21"/>
    <s v="FILA"/>
    <s v="India"/>
    <s v="բամբակ"/>
    <x v="3"/>
    <n v="1000318"/>
  </r>
  <r>
    <n v="1197"/>
    <n v="60000000560"/>
    <n v="61046200000"/>
    <s v="ԿԱՆԱՑԻ  ՇՈՐՏԵՐ ԲԱՄԲԱԿԵ ՄԱՆՎԱԾՔԻՑ"/>
    <x v="14"/>
    <s v="կին"/>
    <m/>
    <n v="0.15"/>
    <n v="1"/>
    <n v="0.15"/>
    <s v="REEBOK"/>
    <s v="Pakistan"/>
    <s v="բամբակ"/>
    <x v="3"/>
    <n v="1000318"/>
  </r>
  <r>
    <n v="1198"/>
    <n v="60000000561"/>
    <n v="61046200000"/>
    <s v="ԿԱՆԱՑԻ  ՇՈՐՏԵՐ ԲԱՄԲԱԿԵ ՄԱՆՎԱԾՔԻՑ"/>
    <x v="14"/>
    <s v="կին"/>
    <m/>
    <n v="0.15"/>
    <n v="1"/>
    <n v="0.15"/>
    <s v="REEBOK"/>
    <s v="Pakistan"/>
    <s v="բամբակ"/>
    <x v="3"/>
    <n v="1000318"/>
  </r>
  <r>
    <n v="1199"/>
    <n v="60000000562"/>
    <n v="61045900000"/>
    <s v="ԿԱՆԱՆՑԻ ԿԻՍԱՇՐՋԱԶԳԵՍՏ  ԱՅԼ ՄԱՆԱԾԱԳՈՐԾԱԿԱՆ ՆՅՈՒԹԵՐԻՑ"/>
    <x v="10"/>
    <s v="կին"/>
    <m/>
    <n v="0.254"/>
    <n v="1"/>
    <n v="0.254"/>
    <s v="ASOS"/>
    <s v="Romania"/>
    <s v="վիսկոզ"/>
    <x v="3"/>
    <n v="1000318"/>
  </r>
  <r>
    <n v="1200"/>
    <n v="60000000563"/>
    <n v="61044900000"/>
    <s v="ԿԱՆԱՑԻ  ՇՐՋԱԶԳԵՍՏ  ԱՅԼ ՄԱՆԱԾԱԳՈՐԾԱԿԱՆ ՆՅՈՒԹԵՐԻՑ"/>
    <x v="13"/>
    <s v="կին"/>
    <m/>
    <n v="0.336"/>
    <n v="1"/>
    <n v="0.336"/>
    <s v="ASOS"/>
    <s v="Romania"/>
    <s v="վիսկոզ"/>
    <x v="3"/>
    <n v="1000318"/>
  </r>
  <r>
    <n v="1201"/>
    <n v="60000000564"/>
    <n v="61044200000"/>
    <s v="ԿԱՆԱՑԻ ԵՎ ԱՂՋԿԱ ՇՐՋԱԶԳԵՍՏՆԵՐ ԲԱՄԲԱԿԵ ՄԱՆՎԱԾՔԻՑ"/>
    <x v="13"/>
    <s v="կին"/>
    <m/>
    <n v="0.174"/>
    <n v="1"/>
    <n v="0.174"/>
    <s v="ASOS"/>
    <s v="China"/>
    <s v="բամբակ"/>
    <x v="3"/>
    <n v="1000318"/>
  </r>
  <r>
    <n v="1202"/>
    <n v="60000000565"/>
    <n v="61099020000"/>
    <s v="ՏՂԱՄԱՐԴՈՒ  ՇԱՊԻԿ ՔԻՄԻԱԿԱՆ ԹԵԼԵՐԻՑ "/>
    <x v="8"/>
    <s v="տղամարդու"/>
    <m/>
    <n v="0.192"/>
    <n v="1"/>
    <n v="0.192"/>
    <s v="CALVIN KLEIN"/>
    <s v="Vietnam"/>
    <s v="պոլիեսթեր"/>
    <x v="3"/>
    <n v="1000318"/>
  </r>
  <r>
    <n v="1203"/>
    <n v="60000000566"/>
    <n v="61045200000"/>
    <s v="ԿԱՆԱՑԻ  ԿԻՍԱՇՐՋԱԶԳԵՍՏՆԵՐ ԲԱՄԲԱԿԵ ՄԱՆՎԱԾՔԻՑ"/>
    <x v="10"/>
    <s v="կին"/>
    <m/>
    <n v="0.13"/>
    <n v="1"/>
    <n v="0.13"/>
    <s v="ASOS"/>
    <s v="India"/>
    <s v="բամբակ"/>
    <x v="3"/>
    <n v="1000318"/>
  </r>
  <r>
    <n v="1204"/>
    <n v="60000000567"/>
    <n v="61045300000"/>
    <s v="ԿԱՆԱՑԻ  ԿԻՍԱՇՐՋԱԶԳԵՍՏՆԵՐ ՍԻՆԹԵՏԻԿ ԹԵԼԵՐԻՑ"/>
    <x v="10"/>
    <s v="կին"/>
    <m/>
    <n v="0.292"/>
    <n v="1"/>
    <n v="0.292"/>
    <s v="ASOS"/>
    <s v="India"/>
    <s v="պոլիեսթեր"/>
    <x v="3"/>
    <n v="1000318"/>
  </r>
  <r>
    <n v="1205"/>
    <n v="60000000568"/>
    <n v="61046300000"/>
    <s v="ԿԱՆԱՑԻ ԿԱՄԲԻՆԻԶՈՆՆԵՐ ՍԻՆԹԵՏԻԿ ԹԵԼԵՐԻՑ"/>
    <x v="48"/>
    <s v="կին"/>
    <m/>
    <n v="0.286"/>
    <n v="1"/>
    <n v="0.286"/>
    <s v="ASOS"/>
    <s v="North Macedonia"/>
    <s v="պոլիեսթեր"/>
    <x v="3"/>
    <n v="1000318"/>
  </r>
  <r>
    <n v="1206"/>
    <n v="60000000569"/>
    <n v="61046300000"/>
    <s v="ԿԱՆԱՑԻ ԿԱՄԲԻՆԻԶՈՆՆԵՐ ՍԻՆԹԵՏԻԿ ԹԵԼԵՐԻՑ"/>
    <x v="48"/>
    <s v="կին"/>
    <m/>
    <n v="0.286"/>
    <n v="1"/>
    <n v="0.286"/>
    <s v="ASOS"/>
    <s v="North Macedonia"/>
    <s v="պոլիեսթեր"/>
    <x v="3"/>
    <n v="1000318"/>
  </r>
  <r>
    <n v="1207"/>
    <n v="60000000570"/>
    <n v="61045200000"/>
    <s v="ԿԱՆԱՑԻ  ԿԻՍԱՇՐՋԱԶԳԵՍՏՆԵՐ ԲԱՄԲԱԿԵ ՄԱՆՎԱԾՔԻՑ"/>
    <x v="10"/>
    <s v="կին"/>
    <m/>
    <n v="0.064"/>
    <n v="1"/>
    <n v="0.064"/>
    <s v="ASOS"/>
    <s v="India"/>
    <s v="բամբակ"/>
    <x v="3"/>
    <n v="1000318"/>
  </r>
  <r>
    <n v="1208"/>
    <n v="60000000571"/>
    <n v="61046300000"/>
    <s v="ԿԱՆԱՑԻ  ՇՈՐՏ ՍԻՆԹԵՏԻԿ ԹԵԼԵՐԻՑ   "/>
    <x v="14"/>
    <s v="կին"/>
    <m/>
    <n v="0.08400000000000001"/>
    <n v="1"/>
    <n v="0.08400000000000001"/>
    <s v="PUMA"/>
    <s v="Vietnam"/>
    <s v="պոլիեսթեր"/>
    <x v="3"/>
    <n v="1000318"/>
  </r>
  <r>
    <n v="1209"/>
    <n v="60000000572"/>
    <n v="61044300000"/>
    <s v="ԿԱՆԱՑԻ  ՇՐՋԱԶԳԵՍՏՆԵՐ ՍԻՆԹԵՏԻԿ ԹԵԼԵՐԻՑ"/>
    <x v="13"/>
    <s v="կին"/>
    <m/>
    <n v="0.244"/>
    <n v="1"/>
    <n v="0.244"/>
    <s v="ASOS"/>
    <s v="India"/>
    <s v="պոլիեսթեր"/>
    <x v="3"/>
    <n v="1000318"/>
  </r>
  <r>
    <n v="1210"/>
    <n v="60000000573"/>
    <n v="61044200000"/>
    <s v="ԿԱՆԱՑԻ ԵՎ ԱՂՋԿԱ ՇՐՋԱԶԳԵՍՏՆԵՐ ԲԱՄԲԱԿԵ ՄԱՆՎԱԾՔԻՑ"/>
    <x v="13"/>
    <s v="կին"/>
    <m/>
    <n v="0.196"/>
    <n v="1"/>
    <n v="0.196"/>
    <s v="EDITED"/>
    <s v="China"/>
    <s v="բամբակ"/>
    <x v="3"/>
    <n v="1000318"/>
  </r>
  <r>
    <n v="1211"/>
    <n v="60000000574"/>
    <n v="61044300000"/>
    <s v="ԿԱՆԱՑԻ  ՇՐՋԱԶԳԵՍՏՆԵՐ ՍԻՆԹԵՏԻԿ ԹԵԼԵՐԻՑ"/>
    <x v="13"/>
    <s v="կին"/>
    <m/>
    <n v="0.204"/>
    <n v="1"/>
    <n v="0.204"/>
    <s v="ASOS"/>
    <s v="Romania"/>
    <s v="պոլիեսթեր"/>
    <x v="3"/>
    <n v="1000318"/>
  </r>
  <r>
    <n v="1212"/>
    <n v="60000000577"/>
    <n v="61051000000"/>
    <s v="ՏՂԱՄԱՐԴՈՒ  ՊՈԼՈ ՇԱՊԻԿ ԲԱՄԲԱԿԵ ՄԱՆՎԱԾՔԻՑ"/>
    <x v="30"/>
    <s v="տղամարդու"/>
    <m/>
    <n v="0.358"/>
    <n v="1"/>
    <n v="0.358"/>
    <s v="PUMA"/>
    <s v="Bangladesh"/>
    <s v="բամբակ"/>
    <x v="3"/>
    <n v="1000318"/>
  </r>
  <r>
    <n v="1213"/>
    <n v="60000000578"/>
    <n v="61044200000"/>
    <s v="ԿԱՆԱՑԻ ԵՎ ԱՂՋԿԱ ՇՐՋԱԶԳԵՍՏՆԵՐ ԲԱՄԲԱԿԵ ՄԱՆՎԱԾՔԻՑ"/>
    <x v="13"/>
    <s v="կին"/>
    <m/>
    <n v="0.344"/>
    <n v="1"/>
    <n v="0.344"/>
    <s v="QED LONDON"/>
    <s v="China"/>
    <s v="բամբակ"/>
    <x v="3"/>
    <n v="1000318"/>
  </r>
  <r>
    <n v="1214"/>
    <n v="60000000579"/>
    <n v="61044900000"/>
    <s v="ԿԱՆԱՑԻ ԵՎ ԱՂՋԿԱ  ՇՐՋԱԶԳԵՍՏՆԵՐ  ԱՅԼ ՄԱՆԱԾԱԳՈՐԾԱԿԱՆ ՆՅՈՒԹԵՐԻՑ"/>
    <x v="13"/>
    <s v="կին"/>
    <m/>
    <n v="0.244"/>
    <n v="1"/>
    <n v="0.244"/>
    <s v="ENVII"/>
    <s v="China"/>
    <s v="վիսկոզ"/>
    <x v="3"/>
    <n v="1000318"/>
  </r>
  <r>
    <n v="1215"/>
    <n v="60000000580"/>
    <n v="61044300000"/>
    <s v="ԿԱՆԱՑԻ  ՇՐՋԱԶԳԵՍՏՆԵՐ ՍԻՆԹԵՏԻԿ ԹԵԼԵՐԻՑ"/>
    <x v="13"/>
    <s v="կին"/>
    <m/>
    <n v="0.336"/>
    <n v="1"/>
    <n v="0.336"/>
    <s v="ASOS"/>
    <s v="France"/>
    <s v="պոլիեսթեր"/>
    <x v="3"/>
    <n v="1000318"/>
  </r>
  <r>
    <n v="1216"/>
    <n v="60000000576"/>
    <n v="61044300000"/>
    <s v="ԿԱՆԱՑԻ  ՇՐՋԱԶԳԵՍՏՆԵՐ ՍԻՆԹԵՏԻԿ ԹԵԼԵՐԻՑ"/>
    <x v="13"/>
    <s v="կին"/>
    <m/>
    <n v="0.238"/>
    <n v="1"/>
    <n v="0.238"/>
    <s v="WHISTLES"/>
    <s v="Portugalia"/>
    <s v="լիոցել"/>
    <x v="3"/>
    <n v="1000318"/>
  </r>
  <r>
    <n v="1217"/>
    <n v="60000000575"/>
    <n v="61045900000"/>
    <s v="ԿԱՆԱՆՑԻ ԿԻՍԱՇՐՋԱԶԳԵՍՏ  ԱՅԼ ՄԱՆԱԾԱԳՈՐԾԱԿԱՆ ՆՅՈՒԹԵՐԻՑ"/>
    <x v="10"/>
    <s v="կին"/>
    <m/>
    <n v="0.204"/>
    <n v="1"/>
    <n v="0.204"/>
    <s v="WHISTLES"/>
    <s v="China"/>
    <s v="վիսկոզ"/>
    <x v="3"/>
    <n v="1000318"/>
  </r>
  <r>
    <n v="1218"/>
    <n v="60000000581"/>
    <n v="61045200000"/>
    <s v="ԿԱՆԱՑԻ  ԿԻՍԱՇՐՋԱԶԳԵՍՏ ԲԱՄԲԱԿԵ ՄԱՆՎԱԾՔԻՑ"/>
    <x v="10"/>
    <s v="կին"/>
    <m/>
    <n v="0.27"/>
    <n v="1"/>
    <n v="0.27"/>
    <s v="PUBLIC DESIRE"/>
    <s v="Pakistan"/>
    <s v="բամբակ/պոլիեսթեր"/>
    <x v="3"/>
    <n v="1000318"/>
  </r>
  <r>
    <n v="1219"/>
    <n v="60000000415"/>
    <n v="62023000000"/>
    <s v="ԿԱՆԱՑԻ  ԲԱՃԿՈՆՆԵՐ ԲԱՄԲԱԿԵ ՄԱՆՎԱԾՔԻՑ "/>
    <x v="12"/>
    <s v="կին"/>
    <m/>
    <n v="0.966"/>
    <n v="1"/>
    <n v="0.966"/>
    <s v="COLLUSION"/>
    <s v="Turkey"/>
    <s v="բամբակ"/>
    <x v="3"/>
    <n v="1000318"/>
  </r>
  <r>
    <n v="1220"/>
    <n v="60000000381"/>
    <n v="61044300000"/>
    <s v="ԿԱՆԱՑԻ ԵՎ ԱՂՋԿԱ  ՇՐՋԱԶԳԵՍՏՆԵՐ ՍԻՆԹԵՏԻԿ ԹԵԼԵՐԻՑ"/>
    <x v="13"/>
    <s v="կին"/>
    <m/>
    <n v="0.284"/>
    <n v="1"/>
    <n v="0.284"/>
    <s v="ASOS"/>
    <s v="China"/>
    <s v="պոլիեսթեր"/>
    <x v="3"/>
    <n v="1000318"/>
  </r>
  <r>
    <n v="1221"/>
    <n v="60000000389"/>
    <n v="61046200000"/>
    <s v="ԿԱՆԱՑԻ ԵՎ ԱՂՋԿԱ  ՇՈՐՏԵՐ ԲԱՄԲԱԿԵ ՄԱՆՎԱԾՔԻՑ"/>
    <x v="14"/>
    <s v="կին"/>
    <m/>
    <n v="0.262"/>
    <n v="1"/>
    <n v="0.262"/>
    <s v="ASOS"/>
    <s v="China"/>
    <s v="բամբակ"/>
    <x v="3"/>
    <n v="1000318"/>
  </r>
  <r>
    <n v="1222"/>
    <n v="60000000390"/>
    <n v="61046200000"/>
    <s v="ԿԱՆԱՑԻ ԵՎ ԱՂՋԿԱ  ՇՈՐՏԵՐ ԲԱՄԲԱԿԵ ՄԱՆՎԱԾՔԻՑ"/>
    <x v="14"/>
    <s v="կին"/>
    <m/>
    <n v="0.262"/>
    <n v="1"/>
    <n v="0.262"/>
    <s v="ASOS"/>
    <s v="China"/>
    <s v="բամբակ"/>
    <x v="3"/>
    <n v="1000318"/>
  </r>
  <r>
    <n v="1223"/>
    <n v="60000000386"/>
    <n v="61099090000"/>
    <s v="ԿԱՆԱՑԻ ՏՈՊ-ՇԱՊԻԿՆԵՐ ԱՅԼ ՄԱՆԱԾԱԳՈՐԾԱԿԱՆ ՆՅՈՒԹԵՐԻՑ"/>
    <x v="46"/>
    <s v="կին"/>
    <m/>
    <n v="0.136"/>
    <n v="1"/>
    <n v="0.136"/>
    <s v="PARALLEL LINES"/>
    <s v="China"/>
    <s v="վիսկոզ"/>
    <x v="3"/>
    <n v="1000318"/>
  </r>
  <r>
    <n v="1224"/>
    <n v="60000000385"/>
    <n v="61044300000"/>
    <s v="ԿԱՆԱՑԻ  ՇՐՋԱԶԳԵՍՏՆԵՐ ՍԻՆԹԵՏԻԿ ԹԵԼԵՐԻՑ"/>
    <x v="13"/>
    <s v="կին"/>
    <m/>
    <n v="0.194"/>
    <n v="1"/>
    <n v="0.194"/>
    <s v="ASOS"/>
    <s v="UK"/>
    <s v="պոլիեսթեր"/>
    <x v="3"/>
    <n v="1000318"/>
  </r>
  <r>
    <n v="1225"/>
    <n v="60000000582"/>
    <n v="61044300000"/>
    <s v="ԿԱՆԱՑԻ ԵՎ ԱՂՋԿԱ  ՇՐՋԱԶԳԵՍՏՆԵՐ ՍԻՆԹԵՏԻԿ ԹԵԼԵՐԻՑ"/>
    <x v="13"/>
    <s v="կին"/>
    <m/>
    <n v="0.254"/>
    <n v="1"/>
    <n v="0.254"/>
    <s v="ASOS"/>
    <s v="China"/>
    <s v="պոլիեսթեր"/>
    <x v="3"/>
    <n v="1000318"/>
  </r>
  <r>
    <n v="1226"/>
    <n v="60000000583"/>
    <n v="61044200000"/>
    <s v="ԿԱՆԱՑԻ  ՇՐՋԱԶԳԵՍՏՆԵՐ ԲԱՄԲԱԿԵ ՄԱՆՎԱԾՔԻՑ"/>
    <x v="13"/>
    <s v="կին"/>
    <m/>
    <n v="0.372"/>
    <n v="1"/>
    <n v="0.372"/>
    <s v="ASOS"/>
    <s v="India"/>
    <s v="բամբակ"/>
    <x v="3"/>
    <n v="1000318"/>
  </r>
  <r>
    <n v="1227"/>
    <n v="60000000584"/>
    <n v="61091000000"/>
    <s v="ԿԱՆԱՑԻ ՏՈՊ -ՇԱՊԻԿՆԵՐ  ԲԱՄԲԱԿԵ ՄԱՆՎԱԾՔԻՑ"/>
    <x v="46"/>
    <s v="կին"/>
    <m/>
    <n v="0.098"/>
    <n v="1"/>
    <n v="0.098"/>
    <s v="COLLUSION"/>
    <s v="Bangladesh"/>
    <s v="բամբակ"/>
    <x v="3"/>
    <n v="1000318"/>
  </r>
  <r>
    <n v="1228"/>
    <n v="60000000585"/>
    <n v="61091000000"/>
    <s v="ԿԱՆԱՑԻ ՏՈՊ -ՇԱՊԻԿՆԵՐ  ԲԱՄԲԱԿԵ ՄԱՆՎԱԾՔԻՑ"/>
    <x v="46"/>
    <s v="կին"/>
    <m/>
    <n v="0.078"/>
    <n v="1"/>
    <n v="0.078"/>
    <s v="ASOS"/>
    <s v="Turkey"/>
    <s v="բամբակ"/>
    <x v="3"/>
    <n v="1000318"/>
  </r>
  <r>
    <n v="1229"/>
    <n v="60000000586"/>
    <n v="61099090000"/>
    <s v="ԿԱՆԱՑԻ  ՇԱՊԻԿՆԵՐ ԱՅԼ ՄԱՆԱԾԱԳՈՐԾԱԿԱՆ ՆՅՈՒԹԵՐԻՑ"/>
    <x v="8"/>
    <s v="կին"/>
    <m/>
    <n v="0.172"/>
    <n v="1"/>
    <n v="0.172"/>
    <s v="ASOS"/>
    <s v="China"/>
    <s v="վիսկոզ"/>
    <x v="3"/>
    <n v="1000318"/>
  </r>
  <r>
    <n v="1230"/>
    <n v="60000000587"/>
    <n v="61045300000"/>
    <s v="ԿԱՆԱՑԻ  ԿԻՍԱՇՐՋԱԶԳԵՍՏՆԵՐ ՍԻՆԹԵՏԻԿ ԹԵԼԵՐԻՑ"/>
    <x v="10"/>
    <s v="կին"/>
    <m/>
    <n v="0.1"/>
    <n v="1"/>
    <n v="0.1"/>
    <s v="ASOS"/>
    <s v="UK"/>
    <s v="պոլիեսթեր"/>
    <x v="3"/>
    <n v="1000318"/>
  </r>
  <r>
    <n v="1231"/>
    <n v="60000000588"/>
    <n v="61045300000"/>
    <s v="ԿԱՆԱՑԻ  ԿԻՍԱՇՐՋԱԶԳԵՍՏՆԵՐ ՍԻՆԹԵՏԻԿ ԹԵԼԵՐԻՑ"/>
    <x v="10"/>
    <s v="կին"/>
    <m/>
    <n v="0.1"/>
    <n v="1"/>
    <n v="0.1"/>
    <s v="ASOS"/>
    <s v="UK"/>
    <s v="պոլիեսթեր"/>
    <x v="3"/>
    <n v="1000318"/>
  </r>
  <r>
    <n v="1232"/>
    <n v="60000000589"/>
    <n v="61046900090"/>
    <s v="ԿԱՆԱՑԻ  ՇՈՐՏԵՐ ԱՅԼ ՄԱՆԱԾԱԳՈՐԾԱԿԱՆ ՆՅՈՒԹԵՐԻՑ "/>
    <x v="14"/>
    <s v="կին"/>
    <m/>
    <n v="0.11"/>
    <n v="1"/>
    <n v="0.11"/>
    <s v="ASOS"/>
    <s v="Mauritania"/>
    <s v="վիսկոզ/պոլիեսթեր"/>
    <x v="3"/>
    <n v="1000318"/>
  </r>
  <r>
    <n v="1233"/>
    <n v="60000000590"/>
    <n v="61044300000"/>
    <s v="ԿԱՆԱՑԻ  ՇՐՋԱԶԳԵՍՏՆԵՐ ՍԻՆԹԵՏԻԿ ԹԵԼԵՐԻՑ"/>
    <x v="13"/>
    <s v="կին"/>
    <m/>
    <n v="0.172"/>
    <n v="1"/>
    <n v="0.172"/>
    <s v="ASOS"/>
    <s v="UK"/>
    <s v="պոլիեսթեր"/>
    <x v="3"/>
    <n v="1000318"/>
  </r>
  <r>
    <n v="1234"/>
    <n v="60000000591"/>
    <n v="61091000000"/>
    <s v="ԿԱՆԱՑԻ ՏՈՊ -ՇԱՊԻԿ  ԲԱՄԲԱԿԵ ՄԱՆՎԱԾՔԻՑ"/>
    <x v="46"/>
    <s v="կին"/>
    <m/>
    <n v="0.178"/>
    <n v="1"/>
    <n v="0.178"/>
    <s v="ASOS"/>
    <s v="India"/>
    <s v="բամբակ"/>
    <x v="3"/>
    <n v="1000318"/>
  </r>
  <r>
    <n v="1235"/>
    <n v="60000000592"/>
    <n v="61099020000"/>
    <s v="ԿԱՆԱՑԻ  ՇԱՊԻԿՆԵՐ  ՔԻՄԻԱԿԱՆ ԹԵԼԵՐԻՑ "/>
    <x v="8"/>
    <s v="կին"/>
    <m/>
    <n v="0.144"/>
    <n v="1"/>
    <n v="0.144"/>
    <s v="ASOS"/>
    <s v="Turkey"/>
    <s v="պոլիեսթեր"/>
    <x v="3"/>
    <n v="1000318"/>
  </r>
  <r>
    <n v="1236"/>
    <n v="60000000593"/>
    <n v="61045200000"/>
    <s v="ԿԱՆԱՑԻ  ԿԻՍԱՇՐՋԱԶԳԵՍՏՆԵՐ ԲԱՄԲԱԿԵ ՄԱՆՎԱԾՔԻՑ"/>
    <x v="10"/>
    <s v="կին"/>
    <m/>
    <n v="0.068"/>
    <n v="1"/>
    <n v="0.068"/>
    <s v="ASOS"/>
    <s v="India"/>
    <s v="բամբակ"/>
    <x v="3"/>
    <n v="1000318"/>
  </r>
  <r>
    <n v="1237"/>
    <n v="60000000594"/>
    <n v="61044300000"/>
    <s v="ԿԱՆԱՑԻ  ՇՐՋԱԶԳԵՍՏՆԵՐ ՍԻՆԹԵՏԻԿ ԹԵԼԵՐԻՑ"/>
    <x v="13"/>
    <s v="կին"/>
    <m/>
    <n v="0.208"/>
    <n v="1"/>
    <n v="0.208"/>
    <s v="ASOS"/>
    <s v="Morocco"/>
    <s v="պոլիեսթեր"/>
    <x v="3"/>
    <n v="1000318"/>
  </r>
  <r>
    <n v="1238"/>
    <n v="60000000595"/>
    <n v="61091000000"/>
    <s v="ԿԱՆԱՑԻ ԵՎ ԱՂՋԿԱ ՇԱՊԻԿՆԵՐ ԲԱՄԲԱԿԵ ՄԱՆՎԱԾՔԻՑ"/>
    <x v="8"/>
    <s v="կին"/>
    <m/>
    <n v="0.106"/>
    <n v="1"/>
    <n v="0.106"/>
    <s v="ASOS"/>
    <s v="Turkey"/>
    <s v="բամբակ"/>
    <x v="3"/>
    <n v="1000318"/>
  </r>
  <r>
    <n v="1239"/>
    <n v="60000000596"/>
    <n v="61045900000"/>
    <s v="ԿԱՆԱՆՑԻ ԿԻՍԱՇՐՋԱԶԳԵՍՏՆԵՐ  ԱՅԼ ՄԱՆԱԾԱԳՈՐԾԱԿԱՆ ՆՅՈՒԹԵՐԻՑ"/>
    <x v="10"/>
    <s v="կին"/>
    <m/>
    <n v="0.206"/>
    <n v="1"/>
    <n v="0.206"/>
    <s v="ASOS"/>
    <s v="India"/>
    <s v="վիսկոզ"/>
    <x v="3"/>
    <n v="1000318"/>
  </r>
  <r>
    <n v="1240"/>
    <n v="60000000597"/>
    <n v="61046300000"/>
    <s v="ԿԱՆԱՑԻ  ՇՈՐՏԵՐ ՍԻՆԹԵՏԻԿ ԹԵԼԵՐԻՑ   "/>
    <x v="14"/>
    <s v="կին"/>
    <m/>
    <n v="0.1"/>
    <n v="1"/>
    <n v="0.1"/>
    <s v="ASOS"/>
    <s v="Romania"/>
    <s v="պոլիեսթեր"/>
    <x v="3"/>
    <n v="1000318"/>
  </r>
  <r>
    <n v="1241"/>
    <n v="60000000598"/>
    <n v="61044300000"/>
    <s v="ԿԱՆԱՑԻ  ՇՐՋԱԶԳԵՍՏՆԵՐ ՍԻՆԹԵՏԻԿ ԹԵԼԵՐԻՑ"/>
    <x v="13"/>
    <s v="կին"/>
    <m/>
    <n v="0.324"/>
    <n v="1"/>
    <n v="0.324"/>
    <s v="ASOS"/>
    <s v="Morocco"/>
    <s v="պոլիեսթեր"/>
    <x v="3"/>
    <n v="1000318"/>
  </r>
  <r>
    <n v="1242"/>
    <n v="60000000599"/>
    <n v="61099020000"/>
    <s v="ԿԱՆԱՑԻ  ՏՈՊ-ՇԱՊԻԿՆԵՐ ՔԻՄԻԱԿԱՆ ԹԵԼԵՐԻՑ "/>
    <x v="46"/>
    <s v="կին"/>
    <m/>
    <n v="0.078"/>
    <n v="1"/>
    <n v="0.078"/>
    <s v="ASOS"/>
    <s v="UK"/>
    <s v="պոլիեսթեր"/>
    <x v="3"/>
    <n v="1000318"/>
  </r>
  <r>
    <n v="1243"/>
    <n v="60000000600"/>
    <n v="61099090000"/>
    <s v="ԿԱՆԱՑԻ ՇԱՊԻԿ ՎՈՒՇԵ ՄԱՆՎԱԾՔԻՑ"/>
    <x v="8"/>
    <s v="կին"/>
    <m/>
    <n v="0.192"/>
    <n v="1"/>
    <n v="0.192"/>
    <s v="ASOS"/>
    <s v="Cambodia"/>
    <s v="լինոն/բամբակ"/>
    <x v="3"/>
    <n v="1000318"/>
  </r>
  <r>
    <n v="1244"/>
    <n v="60000000601"/>
    <n v="62121090000"/>
    <s v="ԿՐԾԿԱԼ  ԲԱՄԲԱԿԵ ՄԱՆՎԱԾՔԻՑ "/>
    <x v="61"/>
    <s v="կին"/>
    <m/>
    <n v="0.066"/>
    <n v="1"/>
    <n v="0.066"/>
    <s v="ASOS"/>
    <s v="India"/>
    <s v="բամբակ"/>
    <x v="3"/>
    <n v="1000318"/>
  </r>
  <r>
    <n v="1245"/>
    <n v="60000000602"/>
    <n v="61046900090"/>
    <s v="ԿԱՆԱՑԻ  ՇՈՐՏԵՐ ԱՅԼ ՄԱՆԱԾԱԳՈՐԾԱԿԱՆ ՆՅՈՒԹԵՐԻՑ "/>
    <x v="14"/>
    <s v="կին"/>
    <m/>
    <n v="0.112"/>
    <n v="1"/>
    <n v="0.112"/>
    <s v="ASOS"/>
    <s v="Mauritania"/>
    <s v="վիսկոզ/պոլիեսթեր"/>
    <x v="3"/>
    <n v="1000318"/>
  </r>
  <r>
    <n v="1246"/>
    <n v="60000000603"/>
    <n v="61044900000"/>
    <s v="ԿԱՆԱՑԻ  ՇՐՋԱԶԳԵՍՏ  ԱՅԼ ՄԱՆԱԾԱԳՈՐԾԱԿԱՆ ՆՅՈՒԹԵՐԻՑ"/>
    <x v="13"/>
    <s v="կին"/>
    <m/>
    <n v="0.312"/>
    <n v="1"/>
    <n v="0.312"/>
    <s v="ASOS"/>
    <s v="Moldova"/>
    <s v="վիսկոզ"/>
    <x v="3"/>
    <n v="1000318"/>
  </r>
  <r>
    <n v="1247"/>
    <n v="60000000604"/>
    <n v="61044200000"/>
    <s v="ԿԱՆԱՑԻ ԵՎ ԱՂՋԿԱ ՇՐՋԱԶԳԵՍՏՆԵՐ ԲԱՄԲԱԿԵ ՄԱՆՎԱԾՔԻՑ"/>
    <x v="13"/>
    <s v="կին"/>
    <m/>
    <n v="0.264"/>
    <n v="1"/>
    <n v="0.264"/>
    <s v="ASOS"/>
    <s v="China"/>
    <s v="բամբակ"/>
    <x v="3"/>
    <n v="1000318"/>
  </r>
  <r>
    <n v="1248"/>
    <n v="60000000605"/>
    <n v="61044300000"/>
    <s v="ԿԱՆԱՑԻ  ՇՐՋԱԶԳԵՍՏՆԵՐ ՍԻՆԹԵՏԻԿ ԹԵԼԵՐԻՑ"/>
    <x v="13"/>
    <s v="կին"/>
    <m/>
    <n v="0.254"/>
    <n v="1"/>
    <n v="0.254"/>
    <s v="ASOS"/>
    <s v="India"/>
    <s v="պոլիեսթեր"/>
    <x v="3"/>
    <n v="1000318"/>
  </r>
  <r>
    <n v="1249"/>
    <n v="60000000606"/>
    <n v="61046200000"/>
    <s v="ԿԱՆԱՑԻ ԵՎ ԱՂՋԿԱ  ՇՈՐՏԵՐ ԲԱՄԲԱԿԵ ՄԱՆՎԱԾՔԻՑ"/>
    <x v="14"/>
    <s v="կին"/>
    <m/>
    <n v="0.186"/>
    <n v="1"/>
    <n v="0.186"/>
    <s v="ASOS"/>
    <s v="Bangladesh"/>
    <s v="բամբակ"/>
    <x v="3"/>
    <n v="1000318"/>
  </r>
  <r>
    <n v="1250"/>
    <n v="60000000607"/>
    <n v="61046900090"/>
    <s v="ԿԱՆԱՑԻ ԿԱՄԲԻՆԻԶՈՆ ԱՅԼ ՄԱՆԱԾԱԳՈՐԾԱԿԱՆ ՆՅՈՒԹԵՐԻՑ"/>
    <x v="48"/>
    <s v="կին"/>
    <m/>
    <n v="0.414"/>
    <n v="1"/>
    <n v="0.414"/>
    <s v="ASOS"/>
    <s v="UKRAINE"/>
    <s v="վիսկոզ"/>
    <x v="3"/>
    <n v="1000318"/>
  </r>
  <r>
    <n v="1251"/>
    <n v="60000000608"/>
    <n v="61046200000"/>
    <s v="ԿԱՆԱՑԻ  ԿԱՄԲԻՆԻԶՈՆ ԲԱՄԲԱԿԵ ՄԱՆՎԱԾՔԻՑ"/>
    <x v="48"/>
    <s v="կին"/>
    <m/>
    <n v="0.472"/>
    <n v="1"/>
    <n v="0.472"/>
    <s v="ASOS"/>
    <s v="Romania"/>
    <s v="բամբակ"/>
    <x v="3"/>
    <n v="1000318"/>
  </r>
  <r>
    <n v="1252"/>
    <n v="60000000609"/>
    <n v="61099090000"/>
    <s v="ԿԱՆԱՑԻ  ՏՈՊ-ՇԱՊԻԿՆԵՐ ԱՅԼ ՄԱՆԱԾԱԳՈՐԾԱԿԱՆ ՆՅՈՒԹԵՐԻՑ"/>
    <x v="46"/>
    <s v="կին"/>
    <m/>
    <n v="0.124"/>
    <n v="1"/>
    <n v="0.124"/>
    <s v="ASOS"/>
    <s v="India"/>
    <s v="վիսկոզ"/>
    <x v="3"/>
    <n v="1000318"/>
  </r>
  <r>
    <n v="1253"/>
    <n v="60000000610"/>
    <n v="61099090000"/>
    <s v="ԿԱՆԱՑԻ  ՏՈՊ-ՇԱՊԻԿՆԵՐ ԱՅԼ ՄԱՆԱԾԱԳՈՐԾԱԿԱՆ ՆՅՈՒԹԵՐԻՑ"/>
    <x v="46"/>
    <s v="կին"/>
    <m/>
    <n v="0.124"/>
    <n v="1"/>
    <n v="0.124"/>
    <s v="ASOS"/>
    <s v="India"/>
    <s v="վիսկոզ"/>
    <x v="3"/>
    <n v="1000318"/>
  </r>
  <r>
    <n v="1254"/>
    <n v="60000000611"/>
    <n v="61044900000"/>
    <s v="ԿԱՆԱՑԻ  ՇՐՋԱԶԳԵՍՏՆԵՐ  ԱՅԼ ՄԱՆԱԾԱԳՈՐԾԱԿԱՆ ՆՅՈՒԹԵՐԻՑ"/>
    <x v="13"/>
    <s v="կին"/>
    <m/>
    <n v="0.16"/>
    <n v="1"/>
    <n v="0.16"/>
    <s v="ASOS"/>
    <s v="India"/>
    <s v="վիսկոզ"/>
    <x v="3"/>
    <n v="1000318"/>
  </r>
  <r>
    <n v="1255"/>
    <n v="60000000612"/>
    <n v="61091000000"/>
    <s v="ՏՂԱՄԱՐԴՈՒ  ՇԱՊԻԿՆԵՐ  ԲԱՄԲԱԿԵ ՄԱՆՎԱԾՔԻՑ"/>
    <x v="8"/>
    <s v="տղամարդու"/>
    <m/>
    <n v="0.222"/>
    <n v="1"/>
    <n v="0.222"/>
    <s v="ASOS"/>
    <s v="Vietnam"/>
    <s v="բամբակ"/>
    <x v="3"/>
    <n v="1000318"/>
  </r>
  <r>
    <n v="1256"/>
    <n v="60000000613"/>
    <n v="61044300000"/>
    <s v="ԿԱՆԱՑԻ  ՇՐՋԱԶԳԵՍՏՆԵՐ ՍԻՆԹԵՏԻԿ ԹԵԼԵՐԻՑ"/>
    <x v="13"/>
    <s v="կին"/>
    <m/>
    <n v="0.214"/>
    <n v="1"/>
    <n v="0.214"/>
    <s v="ASOS"/>
    <s v="India"/>
    <s v="պոլիեսթեր"/>
    <x v="3"/>
    <n v="1000318"/>
  </r>
  <r>
    <n v="1257"/>
    <n v="60000000614"/>
    <n v="61044300000"/>
    <s v="ԿԱՆԱՑԻ  ՇՐՋԱԶԳԵՍՏՆԵՐ ՍԻՆԹԵՏԻԿ ԹԵԼԵՐԻՑ"/>
    <x v="13"/>
    <s v="կին"/>
    <m/>
    <n v="0.318"/>
    <n v="1"/>
    <n v="0.318"/>
    <s v="ASOS"/>
    <s v="India"/>
    <s v="պոլիեսթեր"/>
    <x v="3"/>
    <n v="1000318"/>
  </r>
  <r>
    <n v="1258"/>
    <n v="60000000615"/>
    <n v="61099090000"/>
    <s v="ԿԱՆԱՑԻ ԵՎ ԱՂՋԿԱ  ՇԱՊԻԿՆԵՐ ԱՅԼ ՄԱՆԱԾԱԳՈՐԾԱԿԱՆ ՆՅՈՒԹԵՐԻՑ"/>
    <x v="8"/>
    <s v="կին"/>
    <m/>
    <n v="0.348"/>
    <n v="1"/>
    <n v="0.348"/>
    <s v="ASOS"/>
    <s v="Turkey"/>
    <s v="վիսկոզ"/>
    <x v="3"/>
    <n v="1000318"/>
  </r>
  <r>
    <n v="1259"/>
    <n v="60000000616"/>
    <n v="61091000000"/>
    <s v="ԿԱՆԱՑԻ ՏՈՊ -ՇԱՊԻԿ  ԲԱՄԲԱԿԵ ՄԱՆՎԱԾՔԻՑ"/>
    <x v="46"/>
    <s v="կին"/>
    <m/>
    <n v="0.08"/>
    <n v="1"/>
    <n v="0.08"/>
    <s v="ASOS"/>
    <s v="Honduras"/>
    <s v="բամբակ"/>
    <x v="3"/>
    <n v="1000318"/>
  </r>
  <r>
    <n v="1260"/>
    <n v="60000000617"/>
    <n v="61091000000"/>
    <s v="ԿԱՆԱՑԻ ԵՎ ԱՂՋԿԱ ՇԱՊԻԿՆԵՐ ԲԱՄԲԱԿԵ ՄԱՆՎԱԾՔԻՑ"/>
    <x v="8"/>
    <s v="կին"/>
    <m/>
    <n v="0.172"/>
    <n v="1"/>
    <n v="0.172"/>
    <s v="ASOS"/>
    <s v="Bangladesh"/>
    <s v="բամբակ"/>
    <x v="3"/>
    <n v="1000318"/>
  </r>
  <r>
    <n v="1261"/>
    <n v="60000000618"/>
    <n v="61044200000"/>
    <s v="ԿԱՆԱՑԻ  ՇՐՋԱԶԳԵՍՏՆԵՐ ԲԱՄԲԱԿԵ ՄԱՆՎԱԾՔԻՑ"/>
    <x v="13"/>
    <s v="կին"/>
    <m/>
    <n v="0.366"/>
    <n v="1"/>
    <n v="0.366"/>
    <s v="ASOS"/>
    <s v="India"/>
    <s v="բամբակ"/>
    <x v="3"/>
    <n v="1000318"/>
  </r>
  <r>
    <n v="1262"/>
    <n v="60000000619"/>
    <n v="61044300000"/>
    <s v="ԿԱՆԱՑԻ  ՇՐՋԱԶԳԵՍՏՆԵՐ ՍԻՆԹԵՏԻԿ ԹԵԼԵՐԻՑ"/>
    <x v="13"/>
    <s v="կին"/>
    <m/>
    <n v="0.098"/>
    <n v="1"/>
    <n v="0.098"/>
    <s v="ASOS"/>
    <s v="Turkey"/>
    <s v="պոլիեսթեր"/>
    <x v="3"/>
    <n v="1000318"/>
  </r>
  <r>
    <n v="1263"/>
    <n v="60000000620"/>
    <n v="61044300000"/>
    <s v="ԿԱՆԱՑԻ  ՇՐՋԱԶԳԵՍՏՆԵՐ ՍԻՆԹԵՏԻԿ ԹԵԼԵՐԻՑ"/>
    <x v="13"/>
    <s v="կին"/>
    <m/>
    <n v="0.288"/>
    <n v="1"/>
    <n v="0.288"/>
    <s v="ASOS"/>
    <s v="Turkey"/>
    <s v="պոլիեսթեր"/>
    <x v="3"/>
    <n v="1000318"/>
  </r>
  <r>
    <n v="1264"/>
    <n v="60000000621"/>
    <n v="61044300000"/>
    <s v="ԿԱՆԱՑԻ ԵՎ ԱՂՋԿԱ  ՇՐՋԱԶԳԵՍՏՆԵՐ ՍԻՆԹԵՏԻԿ ԹԵԼԵՐԻՑ"/>
    <x v="13"/>
    <s v="կին"/>
    <m/>
    <n v="0.404"/>
    <n v="1"/>
    <n v="0.404"/>
    <s v="ASOS"/>
    <s v="China"/>
    <s v="ալյումինում"/>
    <x v="3"/>
    <n v="1000318"/>
  </r>
  <r>
    <n v="1265"/>
    <n v="60000000622"/>
    <n v="61044200000"/>
    <s v="ԿԱՆԱՑԻ ԵՎ ԱՂՋԿԱ ՇՐՋԱԶԳԵՍՏՆԵՐ ԲԱՄԲԱԿԵ ՄԱՆՎԱԾՔԻՑ"/>
    <x v="13"/>
    <s v="կին"/>
    <m/>
    <n v="0.264"/>
    <n v="1"/>
    <n v="0.264"/>
    <s v="ASOS"/>
    <s v="China"/>
    <s v="բամբակ"/>
    <x v="3"/>
    <n v="1000318"/>
  </r>
  <r>
    <n v="1266"/>
    <n v="60000000623"/>
    <n v="61044300000"/>
    <s v="ԿԱՆԱՑԻ  ՇՐՋԱԶԳԵՍՏՆԵՐ ՍԻՆԹԵՏԻԿ ԹԵԼԵՐԻՑ"/>
    <x v="13"/>
    <s v="կին"/>
    <m/>
    <n v="0.154"/>
    <n v="1"/>
    <n v="0.154"/>
    <s v="ASOS"/>
    <s v="UK"/>
    <s v="պոլիեսթեր"/>
    <x v="3"/>
    <n v="1000318"/>
  </r>
  <r>
    <n v="1267"/>
    <n v="60000000624"/>
    <n v="61124190000"/>
    <s v="ԿԱՆԱՑԻ  ԼՈՂԱԶԳԵՍՏՆԵՐ ՍԻՆԹԵՏԻԿ ԹԵԼԵՐԻՑ"/>
    <x v="44"/>
    <s v="կին"/>
    <m/>
    <n v="0.07000000000000001"/>
    <n v="1"/>
    <n v="0.07000000000000001"/>
    <s v="ASOS"/>
    <s v="UK"/>
    <s v="պոլիեսթեր"/>
    <x v="3"/>
    <n v="1000318"/>
  </r>
  <r>
    <n v="1268"/>
    <n v="60000000625"/>
    <n v="61044300000"/>
    <s v="ԿԱՆԱՑԻ  ՇՐՋԱԶԳԵՍՏՆԵՐ ՍԻՆԹԵՏԻԿ ԹԵԼԵՐԻՑ"/>
    <x v="13"/>
    <s v="կին"/>
    <m/>
    <n v="0.348"/>
    <n v="1"/>
    <n v="0.348"/>
    <s v="ASOS"/>
    <s v="India"/>
    <s v="պոլիեսթեր"/>
    <x v="3"/>
    <n v="1000318"/>
  </r>
  <r>
    <n v="1269"/>
    <n v="60000000626"/>
    <n v="61099020000"/>
    <s v="ԿԱՆԱՑԻ  ՏՈՊ-ՇԱՊԻԿՆԵՐ ՔԻՄԻԱԿԱՆ ԹԵԼԵՐԻՑ "/>
    <x v="46"/>
    <s v="կին"/>
    <m/>
    <n v="0.122"/>
    <n v="1"/>
    <n v="0.122"/>
    <s v="ASOS"/>
    <s v="India"/>
    <s v="պոլիեսթեր"/>
    <x v="3"/>
    <n v="1000318"/>
  </r>
  <r>
    <n v="1270"/>
    <n v="60000000627"/>
    <n v="65050090000"/>
    <s v="ԿԱՆԱՑԻ ԵՎ ԱՂՋԿԱ ԳԼԽԱՐԿՆԵՐ ԲԱՄԲԱԿԵ ՄԱՆՎԱԾՔԻՑ"/>
    <x v="15"/>
    <s v="կին"/>
    <m/>
    <n v="0.07000000000000001"/>
    <n v="1"/>
    <n v="0.07000000000000001"/>
    <s v="ASOS"/>
    <s v="China"/>
    <s v="բամբակ"/>
    <x v="3"/>
    <n v="1000318"/>
  </r>
  <r>
    <n v="1271"/>
    <n v="60000000628"/>
    <n v="61044200000"/>
    <s v="ԿԱՆԱՑԻ  ՇՐՋԱԶԳԵՍՏՆԵՐ ԲԱՄԲԱԿԵ ՄԱՆՎԱԾՔԻՑ"/>
    <x v="13"/>
    <s v="կին"/>
    <m/>
    <n v="0.186"/>
    <n v="1"/>
    <n v="0.186"/>
    <s v="ASOS"/>
    <s v="India"/>
    <s v="բամբակ"/>
    <x v="3"/>
    <n v="1000318"/>
  </r>
  <r>
    <n v="1272"/>
    <n v="60000000629"/>
    <n v="61046300000"/>
    <s v="ԿԱՆԱՑԻ  ՇՈՐՏԵՐ ՍԻՆԹԵՏԻԿ ԹԵԼԵՐԻՑ   "/>
    <x v="14"/>
    <s v="կին"/>
    <m/>
    <n v="0.096"/>
    <n v="1"/>
    <n v="0.096"/>
    <s v="ASOS"/>
    <s v="Romania"/>
    <s v="պոլիեսթեր"/>
    <x v="3"/>
    <n v="1000318"/>
  </r>
  <r>
    <n v="1273"/>
    <n v="60000000408"/>
    <n v="61099090000"/>
    <s v="ՏՂԱՄԱՐԴՈՒ  ՇԱՊԻԿՆԵՐ ԱՅԼ ՄԱՆԱԾԱԳՈՐԾԱԿԱՆ ՆՅՈՒԹԵՐԻՑ"/>
    <x v="8"/>
    <s v="տղամարդու"/>
    <m/>
    <n v="0.18"/>
    <n v="1"/>
    <n v="0.18"/>
    <s v="ASOS"/>
    <s v="Turkey"/>
    <s v="վիսկոզ"/>
    <x v="3"/>
    <n v="1000318"/>
  </r>
  <r>
    <n v="1274"/>
    <n v="60000000630"/>
    <n v="61044900000"/>
    <s v="ԿԱՆԱՑԻ ԵՎ ԱՂՋԿԱ  ՇՐՋԱԶԳԵՍՏՆԵՐ  ԱՅԼ ՄԱՆԱԾԱԳՈՐԾԱԿԱՆ ՆՅՈՒԹԵՐԻՑ"/>
    <x v="13"/>
    <s v="կին"/>
    <m/>
    <n v="0.182"/>
    <n v="1"/>
    <n v="0.182"/>
    <s v="ASOS"/>
    <s v="China"/>
    <s v="վիսկոզ"/>
    <x v="3"/>
    <n v="1000318"/>
  </r>
  <r>
    <n v="1275"/>
    <n v="60000000631"/>
    <n v="61099020000"/>
    <s v="ԿԱՆԱՑԻ  ՏՈՊ-ՇԱՊԻԿՆԵՐ ՔԻՄԻԱԿԱՆ ԹԵԼԵՐԻՑ "/>
    <x v="46"/>
    <s v="կին"/>
    <m/>
    <n v="0.048"/>
    <n v="1"/>
    <n v="0.048"/>
    <s v="ASOS"/>
    <s v="India"/>
    <s v="մոդալ"/>
    <x v="3"/>
    <n v="1000318"/>
  </r>
  <r>
    <n v="1276"/>
    <n v="60000000632"/>
    <n v="61051000000"/>
    <s v="ՏՂԱՄԱՐԴՈՒ  ՎԵՐՆԱՇԱՊԻԿ ԲԱՄԲԱԿԵ ՄԱՆՎԱԾՔԻՑ"/>
    <x v="9"/>
    <s v="տղամարդու"/>
    <m/>
    <n v="0.138"/>
    <n v="1"/>
    <n v="0.138"/>
    <s v="ASOS"/>
    <s v="Cambodia"/>
    <s v="բամբակ"/>
    <x v="3"/>
    <n v="1000318"/>
  </r>
  <r>
    <n v="1277"/>
    <n v="60000000633"/>
    <n v="61091000000"/>
    <s v="ԿԱՆԱՑԻ ՏՈՊ -ՇԱՊԻԿՆԵՐ  ԲԱՄԲԱԿԵ ՄԱՆՎԱԾՔԻՑ"/>
    <x v="46"/>
    <s v="կին"/>
    <m/>
    <n v="0.062"/>
    <n v="1"/>
    <n v="0.062"/>
    <s v="ASOS"/>
    <s v="Turkey"/>
    <s v="բամբակ"/>
    <x v="3"/>
    <n v="1000318"/>
  </r>
  <r>
    <n v="1278"/>
    <n v="60000000634"/>
    <n v="61059090000"/>
    <s v="ՏՂԱՄԱՐԴՈՒ  ՎԵՐՆԱՇԱՊԻԿ ԱՅԼ ՄԱՆԱԾԱԳՈՐԾԱԿԱՆ ՆՅՈՒԹԵՐԻՑ"/>
    <x v="9"/>
    <s v="տղամարդու"/>
    <m/>
    <n v="0.164"/>
    <n v="1"/>
    <n v="0.164"/>
    <s v="ASOS"/>
    <s v="Cambodia"/>
    <s v="վիսկոզ"/>
    <x v="3"/>
    <n v="1000318"/>
  </r>
  <r>
    <n v="1279"/>
    <n v="60000000635"/>
    <n v="61044200000"/>
    <s v="ԿԱՆԱՑԻ  ՇՐՋԱԶԳԵՍՏ ԲԱՄԲԱԿԵ ՄԱՆՎԱԾՔԻՑ"/>
    <x v="13"/>
    <s v="կին"/>
    <m/>
    <n v="0.242"/>
    <n v="1"/>
    <n v="0.242"/>
    <s v="ASOS"/>
    <s v="Mauritania"/>
    <s v="բամբակ"/>
    <x v="3"/>
    <n v="1000318"/>
  </r>
  <r>
    <n v="1280"/>
    <n v="60000000636"/>
    <n v="61099020000"/>
    <s v="ԿԱՆԱՑԻ  ՏՈՊ-ՇԱՊԻԿՆԵՐ ՔԻՄԻԱԿԱՆ ԹԵԼԵՐԻՑ "/>
    <x v="46"/>
    <s v="կին"/>
    <m/>
    <n v="0.104"/>
    <n v="1"/>
    <n v="0.104"/>
    <s v="ASOS"/>
    <s v="India"/>
    <s v="պոլիեսթեր"/>
    <x v="3"/>
    <n v="1000318"/>
  </r>
  <r>
    <n v="1281"/>
    <n v="60000000637"/>
    <n v="61091000000"/>
    <s v="ԿԱՆԱՑԻ ՏՈՊ -ՇԱՊԻԿՆԵՐ  ԲԱՄԲԱԿԵ ՄԱՆՎԱԾՔԻՑ"/>
    <x v="46"/>
    <s v="կին"/>
    <m/>
    <n v="0.048"/>
    <n v="1"/>
    <n v="0.048"/>
    <s v="ASOS"/>
    <s v="Mauritania"/>
    <s v="բամբակ"/>
    <x v="3"/>
    <n v="1000318"/>
  </r>
  <r>
    <n v="1282"/>
    <n v="60000000638"/>
    <n v="61091000000"/>
    <s v="ԿԱՆԱՑԻ ՏՈՊ -ՇԱՊԻԿՆԵՐ  ԲԱՄԲԱԿԵ ՄԱՆՎԱԾՔԻՑ"/>
    <x v="46"/>
    <s v="կին"/>
    <m/>
    <n v="0.048"/>
    <n v="1"/>
    <n v="0.048"/>
    <s v="ASOS"/>
    <s v="Mauritania"/>
    <s v="բամբակ"/>
    <x v="3"/>
    <n v="1000318"/>
  </r>
  <r>
    <n v="1283"/>
    <n v="60000000639"/>
    <n v="61045200000"/>
    <s v="ԿԱՆԱՑԻ  ԿԻՍԱՇՐՋԱԶԳԵՍՏՆԵՐ ԲԱՄԲԱԿԵ ՄԱՆՎԱԾՔԻՑ"/>
    <x v="10"/>
    <s v="կին"/>
    <m/>
    <n v="0.07199999999999999"/>
    <n v="1"/>
    <n v="0.07199999999999999"/>
    <s v="ASOS"/>
    <s v="India"/>
    <s v="բամբակ"/>
    <x v="3"/>
    <n v="1000318"/>
  </r>
  <r>
    <n v="1284"/>
    <n v="60000000640"/>
    <n v="61099020000"/>
    <s v="ԿԱՆԱՑԻ  ՏՈՊ-ՇԱՊԻԿՆԵՐ ՔԻՄԻԱԿԱՆ ԹԵԼԵՐԻՑ "/>
    <x v="46"/>
    <s v="կին"/>
    <m/>
    <n v="0.07199999999999999"/>
    <n v="1"/>
    <n v="0.07199999999999999"/>
    <s v="COTURE"/>
    <s v="Turkey"/>
    <s v="պոլիեսթեր"/>
    <x v="3"/>
    <n v="1000318"/>
  </r>
  <r>
    <n v="1285"/>
    <n v="60000000641"/>
    <n v="61124190000"/>
    <s v="ԿԱՆԱՑԻ ԵՎ ԱՂՋԿԱ  ԼՈՂԱԶԳԵՍՏՆԵՐ ՍԻՆԹԵՏԻԿ ԹԵԼԵՐԻՑ"/>
    <x v="44"/>
    <s v="կին"/>
    <m/>
    <n v="0.14"/>
    <n v="1"/>
    <n v="0.14"/>
    <s v="CANDYPANTS"/>
    <s v="China"/>
    <s v="պոլիամիդ"/>
    <x v="3"/>
    <n v="1000318"/>
  </r>
  <r>
    <n v="1286"/>
    <n v="60000000253"/>
    <n v="61044200000"/>
    <s v="ԿԱՆԱՑԻ  ՇՐՋԱԶԳԵՍՏՆԵՐ ԲԱՄԲԱԿԵ ՄԱՆՎԱԾՔԻՑ"/>
    <x v="13"/>
    <s v="կին"/>
    <m/>
    <n v="0.372"/>
    <n v="1"/>
    <n v="0.372"/>
    <s v="ASOS"/>
    <s v="India"/>
    <s v="բամբակ"/>
    <x v="3"/>
    <n v="1000318"/>
  </r>
  <r>
    <n v="1287"/>
    <n v="60000000252"/>
    <n v="61046900090"/>
    <s v="ԿԱՆԱՑԻ  ՇՈՐՏ ԱՅԼ ՄԱՆԱԾԱԳՈՐԾԱԿԱՆ ՆՅՈՒԹԵՐԻՑ "/>
    <x v="14"/>
    <s v="կին"/>
    <m/>
    <n v="0.134"/>
    <n v="1"/>
    <n v="0.134"/>
    <s v="COLLUSION"/>
    <s v="Bangladesh"/>
    <s v="վիսկոզ"/>
    <x v="3"/>
    <n v="1000318"/>
  </r>
  <r>
    <n v="1288"/>
    <n v="60000000249"/>
    <n v="61091000000"/>
    <s v="ԿԱՆԱՑԻ  ԵՎ ԱՂՋԿԱ ՏՈՊ -ՇԱՊԻԿՆԵՐ  ԲԱՄԲԱԿԵ ՄԱՆՎԱԾՔԻՑ"/>
    <x v="46"/>
    <s v="կին"/>
    <m/>
    <n v="0.08599999999999999"/>
    <n v="1"/>
    <n v="0.08599999999999999"/>
    <s v="URBAN REVIVO"/>
    <s v="China"/>
    <s v="բամբակ"/>
    <x v="3"/>
    <n v="1000318"/>
  </r>
  <r>
    <n v="1289"/>
    <n v="60000000251"/>
    <n v="61044300000"/>
    <s v="ԿԱՆԱՑԻ  ՇՐՋԱԶԳԵՍՏՆԵՐ ՍԻՆԹԵՏԻԿ ԹԵԼԵՐԻՑ"/>
    <x v="13"/>
    <s v="կին"/>
    <m/>
    <n v="0.224"/>
    <n v="1"/>
    <n v="0.224"/>
    <s v="TOPSHOP"/>
    <s v="Romania"/>
    <s v="պոլիեսթեր"/>
    <x v="3"/>
    <n v="1000318"/>
  </r>
  <r>
    <n v="1290"/>
    <n v="60000000250"/>
    <n v="61046300000"/>
    <s v="ԿԱՆԱՑԻ  ՇՈՐՏԵՐ ՍԻՆԹԵՏԻԿ ԹԵԼԵՐԻՑ   "/>
    <x v="14"/>
    <s v="կին"/>
    <m/>
    <n v="0.166"/>
    <n v="1"/>
    <n v="0.166"/>
    <s v="NAKD"/>
    <s v="Turkey"/>
    <s v="պոլիեսթեր"/>
    <x v="3"/>
    <n v="1000318"/>
  </r>
  <r>
    <n v="1291"/>
    <n v="60000000642"/>
    <n v="61124190000"/>
    <s v="ԿԱՆԱՑԻ ԵՎ ԱՂՋԿԱ  ԼՈՂԱԶԳԵՍՏՆԵՐ ՍԻՆԹԵՏԻԿ ԹԵԼԵՐԻՑ"/>
    <x v="44"/>
    <s v="կին"/>
    <m/>
    <n v="0.128"/>
    <n v="1"/>
    <n v="0.128"/>
    <s v="AEROPOSTALE"/>
    <s v="China"/>
    <s v="նիլոն"/>
    <x v="3"/>
    <n v="1000318"/>
  </r>
  <r>
    <n v="1292"/>
    <n v="60000000643"/>
    <n v="61091000000"/>
    <s v="ԿԱՆԱՑԻ  ԵՎ ԱՂՋԿԱ ՏՈՊ -ՇԱՊԻԿՆԵՐ  ԲԱՄԲԱԿԵ ՄԱՆՎԱԾՔԻՑ"/>
    <x v="46"/>
    <s v="կին"/>
    <m/>
    <n v="0.096"/>
    <n v="1"/>
    <n v="0.096"/>
    <s v="PUMA"/>
    <s v="China"/>
    <s v="բամբակ"/>
    <x v="3"/>
    <n v="1000318"/>
  </r>
  <r>
    <n v="1293"/>
    <n v="60000000644"/>
    <n v="61044300000"/>
    <s v="ԿԱՆԱՑԻ  ՇՐՋԱԶԳԵՍՏՆԵՐ ՍԻՆԹԵՏԻԿ ԹԵԼԵՐԻՑ"/>
    <x v="13"/>
    <s v="կին"/>
    <m/>
    <n v="0.444"/>
    <n v="1"/>
    <n v="0.444"/>
    <s v="ASOS"/>
    <s v="India"/>
    <s v="պոլիեսթեր"/>
    <x v="3"/>
    <n v="1000318"/>
  </r>
  <r>
    <n v="1294"/>
    <n v="60000000645"/>
    <n v="61091000000"/>
    <s v="ԿԱՆԱՑԻ ԵՎ ԱՂՋԿԱ ՇԱՊԻԿՆԵՐ ԲԱՄԲԱԿԵ ՄԱՆՎԱԾՔԻՑ"/>
    <x v="8"/>
    <s v="կին"/>
    <m/>
    <n v="0.254"/>
    <n v="1"/>
    <n v="0.254"/>
    <s v="ASOS"/>
    <s v="Turkey"/>
    <s v="բամբակ"/>
    <x v="3"/>
    <n v="1000318"/>
  </r>
  <r>
    <n v="1295"/>
    <n v="60000000646"/>
    <n v="61099020000"/>
    <s v="ԿԱՆԱՑԻ  ՏՈՊ-ՇԱՊԻԿՆԵՐ ՔԻՄԻԱԿԱՆ ԹԵԼԵՐԻՑ "/>
    <x v="46"/>
    <s v="կին"/>
    <m/>
    <n v="0.098"/>
    <n v="1"/>
    <n v="0.098"/>
    <s v="ASOS"/>
    <s v="Romania"/>
    <s v="պոլիեսթեր"/>
    <x v="3"/>
    <n v="1000318"/>
  </r>
  <r>
    <n v="1296"/>
    <n v="60000000647"/>
    <n v="61091000000"/>
    <s v="ԿԱՆԱՑԻ ՏՈՊ -ՇԱՊԻԿՆԵՐ  ԲԱՄԲԱԿԵ ՄԱՆՎԱԾՔԻՑ"/>
    <x v="46"/>
    <s v="կին"/>
    <m/>
    <n v="0.082"/>
    <n v="1"/>
    <n v="0.082"/>
    <s v="ASOS"/>
    <s v="Bangladesh"/>
    <s v="բամբակ"/>
    <x v="3"/>
    <n v="1000318"/>
  </r>
  <r>
    <n v="1297"/>
    <n v="60000000648"/>
    <n v="61143000000"/>
    <s v="ԿԱՆԱՑԻ  ԲՈԴԻ ՔԻՄԻԱԿԱՆ ԹԵԼԵՐԻՑ"/>
    <x v="60"/>
    <s v="կին"/>
    <m/>
    <n v="0.09"/>
    <n v="1"/>
    <n v="0.09"/>
    <s v="PUBLIC DESIRE"/>
    <s v="Pakistan"/>
    <s v="պոլիեսթեր/բամբակ"/>
    <x v="3"/>
    <n v="1000318"/>
  </r>
  <r>
    <n v="1298"/>
    <n v="60000000649"/>
    <n v="61091000000"/>
    <s v="ԿԱՆԱՑԻ ՏՈՊ -ՇԱՊԻԿՆԵՐ  ԲԱՄԲԱԿԵ ՄԱՆՎԱԾՔԻՑ"/>
    <x v="46"/>
    <s v="կին"/>
    <m/>
    <n v="0.066"/>
    <n v="1"/>
    <n v="0.066"/>
    <s v="ASOS"/>
    <s v="Bangladesh"/>
    <s v="բամբակ"/>
    <x v="3"/>
    <n v="1000318"/>
  </r>
  <r>
    <n v="1299"/>
    <n v="60000000650"/>
    <n v="61099020000"/>
    <s v="ԿԱՆԱՑԻ ԵՎ ԱՂՋԿԱ  ՇԱՊԻԿՆԵՐ  ՔԻՄԻԱԿԱՆ ԹԵԼԵՐԻՑ "/>
    <x v="67"/>
    <s v="կին"/>
    <m/>
    <n v="0.156"/>
    <n v="1"/>
    <n v="0.156"/>
    <s v="THE NORTH FACE"/>
    <s v="Bangladesh"/>
    <s v="պոլիեսթեր"/>
    <x v="3"/>
    <n v="1000318"/>
  </r>
  <r>
    <n v="1300"/>
    <n v="60000000651"/>
    <n v="62023000000"/>
    <s v="ԿԱՆԱՑԻ  ԲԱՃԿՈՆ ԲԱՄԲԱԿԵ ՄԱՆՎԱԾՔԻՑ "/>
    <x v="12"/>
    <s v="կին"/>
    <m/>
    <n v="0.866"/>
    <n v="1"/>
    <n v="0.866"/>
    <s v="ASOS"/>
    <s v="Egypt"/>
    <s v="բամբակ"/>
    <x v="3"/>
    <n v="1000318"/>
  </r>
  <r>
    <n v="1301"/>
    <n v="60000000652"/>
    <n v="61124190000"/>
    <s v="ԿԱՆԱՑԻ  ԼՈՂԱԶԳԵՍՏՆԵՐ ՍԻՆԹԵՏԻԿ ԹԵԼԵՐԻՑ"/>
    <x v="44"/>
    <s v="կին"/>
    <m/>
    <n v="0.108"/>
    <n v="1"/>
    <n v="0.108"/>
    <s v="ASOS"/>
    <s v="Albania"/>
    <s v="պոլիամիդ"/>
    <x v="3"/>
    <n v="1000318"/>
  </r>
  <r>
    <n v="1302"/>
    <n v="60000000248"/>
    <n v="61044300000"/>
    <s v="ԿԱՆԱՑԻ  ՇՐՋԱԶԳԵՍՏՆԵՐ ՍԻՆԹԵՏԻԿ ԹԵԼԵՐԻՑ"/>
    <x v="13"/>
    <s v="կին"/>
    <m/>
    <n v="0.242"/>
    <n v="1"/>
    <n v="0.242"/>
    <s v="WHISTLES"/>
    <s v="Portugalia"/>
    <s v="լիոցել"/>
    <x v="3"/>
    <n v="1000318"/>
  </r>
  <r>
    <n v="1303"/>
    <n v="60000000653"/>
    <n v="61099020000"/>
    <s v="ԿԱՆԱՑԻ  ՏՈՊ-ՇԱՊԻԿՆԵՐ ՔԻՄԻԱԿԱՆ ԹԵԼԵՐԻՑ "/>
    <x v="46"/>
    <s v="կին"/>
    <m/>
    <n v="0.116"/>
    <n v="1"/>
    <n v="0.116"/>
    <s v="MISS SELFRIDGE"/>
    <s v="UK"/>
    <s v="պոլիեսթեր"/>
    <x v="3"/>
    <n v="1000318"/>
  </r>
  <r>
    <n v="1304"/>
    <n v="60000000654"/>
    <n v="64041910000"/>
    <s v="ՏՂԱՄԱՐԴՈՒ ՀՈՂԱԹԱՓ   ՏԵՔՍՏԻԼԵ ԵՐԵՍԱՄԱՍՈՎ , ՊՈԼԻՄԵՐԱՅԻՆ ԿՈՇԿԱՏՈՎ "/>
    <x v="4"/>
    <s v="տղամարդու"/>
    <m/>
    <n v="0.306"/>
    <n v="1"/>
    <n v="0.306"/>
    <s v="ASOS"/>
    <s v="China"/>
    <s v="տակը պոլիմեր, վրան կտոր"/>
    <x v="3"/>
    <n v="1000318"/>
  </r>
  <r>
    <n v="1305"/>
    <n v="60000000655"/>
    <n v="61044300000"/>
    <s v="ԿԱՆԱՑԻ  ՇՐՋԱԶԳԵՍՏՆԵՐ ՍԻՆԹԵՏԻԿ ԹԵԼԵՐԻՑ"/>
    <x v="13"/>
    <s v="կին"/>
    <m/>
    <n v="0.232"/>
    <n v="1"/>
    <n v="0.232"/>
    <s v="ASOS"/>
    <s v="Romania"/>
    <s v="պոլիեսթեր"/>
    <x v="3"/>
    <n v="1000318"/>
  </r>
  <r>
    <n v="1306"/>
    <n v="60000000656"/>
    <n v="61044200000"/>
    <s v="ԿԱՆԱՑԻ  ՇՐՋԱԶԳԵՍՏՆԵՐ ԲԱՄԲԱԿԵ ՄԱՆՎԱԾՔԻՑ"/>
    <x v="13"/>
    <s v="կին"/>
    <m/>
    <n v="0.184"/>
    <n v="1"/>
    <n v="0.184"/>
    <s v="ASOS"/>
    <s v="India"/>
    <s v="բամբակ"/>
    <x v="3"/>
    <n v="1000318"/>
  </r>
  <r>
    <n v="1307"/>
    <n v="60000000657"/>
    <n v="61062000000"/>
    <s v="ԿԱՆԱՑԻ ԵՎ ԱՂՋԿԱ ԲԼՈՒԶՆԵՐ ՔԻՄԻԱԿԱՆ ԹԵԼԵՐԻՑ "/>
    <x v="27"/>
    <s v="կին"/>
    <m/>
    <n v="0.08799999999999999"/>
    <n v="1"/>
    <n v="0.08799999999999999"/>
    <s v="LOLA MAY"/>
    <s v="China"/>
    <s v="պոլիեսթեր"/>
    <x v="3"/>
    <n v="1000318"/>
  </r>
  <r>
    <n v="1308"/>
    <n v="60000000658"/>
    <n v="61044200000"/>
    <s v="ԿԱՆԱՑԻ  ՇՐՋԱԶԳԵՍՏՆԵՐ ԲԱՄԲԱԿԵ ՄԱՆՎԱԾՔԻՑ"/>
    <x v="13"/>
    <s v="կին"/>
    <m/>
    <n v="0.228"/>
    <n v="1"/>
    <n v="0.228"/>
    <s v="ASOS"/>
    <s v="India"/>
    <s v="բամբակ"/>
    <x v="3"/>
    <n v="1000318"/>
  </r>
  <r>
    <n v="1309"/>
    <n v="60000000659"/>
    <n v="61062000000"/>
    <s v="ԿԱՆԱՑԻ ԲԼՈՒԶ ՔԻՄԻԱԿԱՆ ԹԵԼԵՐԻՑ "/>
    <x v="27"/>
    <s v="կին"/>
    <m/>
    <n v="0.168"/>
    <n v="1"/>
    <n v="0.168"/>
    <s v="ASOS"/>
    <s v="India"/>
    <s v="պոլիեսթեր"/>
    <x v="3"/>
    <n v="1000318"/>
  </r>
  <r>
    <n v="1310"/>
    <n v="60000000660"/>
    <n v="61044300000"/>
    <s v="ԿԱՆԱՑԻ  ՇՐՋԱԶԳԵՍՏՆԵՐ ՍԻՆԹԵՏԻԿ ԹԵԼԵՐԻՑ"/>
    <x v="13"/>
    <s v="կին"/>
    <m/>
    <n v="0.264"/>
    <n v="1"/>
    <n v="0.264"/>
    <s v="ASOS"/>
    <s v="Romania"/>
    <s v="պոլիեսթեր"/>
    <x v="3"/>
    <n v="1000318"/>
  </r>
  <r>
    <n v="1311"/>
    <n v="60000000661"/>
    <n v="61043200000"/>
    <s v="ԿԱՆԱՑԻ ՊԻՋԱԿ ԲԱՄԲԱԿԵ ՄԱՆՎԱԾՔԻՑ"/>
    <x v="36"/>
    <s v="կին"/>
    <m/>
    <n v="0.196"/>
    <n v="1"/>
    <n v="0.196"/>
    <s v="ASOS"/>
    <s v="Romania"/>
    <s v="բամբակ"/>
    <x v="3"/>
    <n v="1000318"/>
  </r>
  <r>
    <n v="1312"/>
    <n v="60000000662"/>
    <n v="61091000000"/>
    <s v="ԿԱՆԱՑԻ ՏՈՊ -ՇԱՊԻԿՆԵՐ  ԲԱՄԲԱԿԵ ՄԱՆՎԱԾՔԻՑ"/>
    <x v="46"/>
    <s v="կին"/>
    <m/>
    <n v="0.08400000000000001"/>
    <n v="1"/>
    <n v="0.08400000000000001"/>
    <s v="RECLAMIED VINTAGE"/>
    <s v="Turkey"/>
    <s v="բամբակ"/>
    <x v="3"/>
    <n v="1000318"/>
  </r>
  <r>
    <n v="1313"/>
    <n v="60000000663"/>
    <n v="61091000000"/>
    <s v="ԿԱՆԱՑԻ ՏՈՊ -ՇԱՊԻԿՆԵՐ  ԲԱՄԲԱԿԵ ՄԱՆՎԱԾՔԻՑ ՀԱՎԱԾԱՔՈՒ 2 ՀԱՏԻՑ"/>
    <x v="68"/>
    <s v="կին"/>
    <m/>
    <n v="0.16"/>
    <n v="1"/>
    <n v="0.16"/>
    <s v="MISS SELFRIDGE"/>
    <s v="Mauritius"/>
    <s v="բամբակ"/>
    <x v="3"/>
    <n v="1000318"/>
  </r>
  <r>
    <n v="1314"/>
    <n v="60000000664"/>
    <n v="61042200000"/>
    <s v="ԿԱՆԱՑԻ  ՇՈՐՏ  ԻՐ ՏՈՊ -ՇԱՊԻԿՈՎ ԲԱՄԲԱԿԵ ՄԱՆՎԱԾՔԻՑ"/>
    <x v="69"/>
    <s v="կին"/>
    <m/>
    <n v="0.182"/>
    <n v="1"/>
    <n v="0.182"/>
    <s v="IVORY ROSE"/>
    <s v="India"/>
    <s v="բամբակ"/>
    <x v="3"/>
    <n v="1000318"/>
  </r>
  <r>
    <n v="1315"/>
    <n v="60000000665"/>
    <n v="61099020000"/>
    <s v="ԿԱՆԱՑԻ  ՏՈՊ-ՇԱՊԻԿՆԵՐ ՔԻՄԻԱԿԱՆ ԹԵԼԵՐԻՑ "/>
    <x v="46"/>
    <s v="կին"/>
    <m/>
    <n v="0.116"/>
    <n v="1"/>
    <n v="0.116"/>
    <s v="MISS SELFRIDGE"/>
    <s v="UK"/>
    <s v="պոլիեսթեր"/>
    <x v="3"/>
    <n v="1000318"/>
  </r>
  <r>
    <n v="1316"/>
    <n v="60000000666"/>
    <n v="61044300000"/>
    <s v="ԿԱՆԱՑԻ  ՇՐՋԱԶԳԵՍՏՆԵՐ ՍԻՆԹԵՏԻԿ ԹԵԼԵՐԻՑ"/>
    <x v="13"/>
    <s v="կին"/>
    <m/>
    <n v="0.182"/>
    <n v="1"/>
    <n v="0.182"/>
    <s v="TOPSHOP"/>
    <s v="Romania"/>
    <s v="պոլիեսթեր"/>
    <x v="3"/>
    <n v="1000318"/>
  </r>
  <r>
    <n v="1317"/>
    <n v="60000000667"/>
    <n v="62046231000"/>
    <s v="ԿԱՆԱՑԻ ՋԻՆՍԵ ՏԱԲԱՏ ԲԱՄԲԱԿԵ ՄԱՆՎԱԾՔԻՑ "/>
    <x v="25"/>
    <s v="կին"/>
    <m/>
    <n v="0.374"/>
    <n v="1"/>
    <n v="0.374"/>
    <s v="ASOS"/>
    <s v="Mauritius"/>
    <s v="բամբակ"/>
    <x v="3"/>
    <n v="1000318"/>
  </r>
  <r>
    <n v="1318"/>
    <n v="60000000668"/>
    <n v="64029998000"/>
    <s v="ԿԱՆԱՑԻ ԲՈԿՈՏԻԿՆԵՐ  ԱՐՀԵՍՏԱԿԱՆ  ԿԱՇՎԵ  ԵՐԵՍԱՄԱՍՈՎ , ՊՈԼԻՄԵՐԱՅԻՆ ԿՈՇԿԱՏԱԿՈՎ "/>
    <x v="24"/>
    <s v="կին"/>
    <m/>
    <n v="0.66"/>
    <n v="1"/>
    <n v="0.66"/>
    <s v="ASOS"/>
    <s v="China"/>
    <s v="ակացու պոլիմեր"/>
    <x v="3"/>
    <n v="1000318"/>
  </r>
  <r>
    <n v="1319"/>
    <n v="60000000669"/>
    <s v="90041091000_x0009_"/>
    <s v="ԱՐԵՎԱՊԱՇՏՊԱՆ ԱԿՆՈՑՆԵՐ ՏԵՍՈՂՈՒԹՅՈՒՆԸ ՉՇՏԿՈՂ ՈՉ ԹԱՆԿԱՐԺԵՔ ՄԵՏԱՂՆԵՐԻՑ, ՊԼԱՍՍՏՄԱՍՍԱՅԻՑ ՈՍՊՆՅԱԿՆԵՐՈՎ "/>
    <x v="62"/>
    <s v="կին"/>
    <m/>
    <n v="0.044"/>
    <n v="1"/>
    <n v="0.044"/>
    <s v="ASOS"/>
    <s v="EU"/>
    <s v="պլաստմաս"/>
    <x v="3"/>
    <n v="1000318"/>
  </r>
  <r>
    <n v="1320"/>
    <n v="60000000670"/>
    <n v="61044900000"/>
    <s v="ԿԱՆԱՑԻ ԵՎ ԱՂՋԿԱ  ՇՐՋԱԶԳԵՍՏՆԵՐ  ԱՅԼ ՄԱՆԱԾԱԳՈՐԾԱԿԱՆ ՆՅՈՒԹԵՐԻՑ"/>
    <x v="13"/>
    <s v="կին"/>
    <m/>
    <n v="0.13"/>
    <n v="1"/>
    <n v="0.13"/>
    <s v="URBAN BLISS"/>
    <s v="China"/>
    <s v="վիսկոզ"/>
    <x v="3"/>
    <n v="1000318"/>
  </r>
  <r>
    <n v="1321"/>
    <n v="60000000671"/>
    <n v="61091000000"/>
    <s v="ԿԱՆԱՑԻ ՏՈՊ -ՇԱՊԻԿՆԵՐ  ԲԱՄԲԱԿԵ ՄԱՆՎԱԾՔԻՑ"/>
    <x v="46"/>
    <s v="կին"/>
    <m/>
    <n v="0.118"/>
    <n v="1"/>
    <n v="0.118"/>
    <s v="HIIT"/>
    <s v="Bulgaria"/>
    <s v="բամբակ"/>
    <x v="3"/>
    <n v="1000318"/>
  </r>
  <r>
    <n v="1322"/>
    <n v="60000000672"/>
    <n v="62121090000"/>
    <s v="ԿՐԾԿԱԼՆԵՐ  ՍԻՆԹԵՏԻԿ ԹԵԼԵՐԻՑ "/>
    <x v="55"/>
    <s v="կին"/>
    <m/>
    <n v="0.112"/>
    <n v="1"/>
    <n v="0.112"/>
    <s v="LINDEX"/>
    <s v="Bangladesh"/>
    <s v="պոլիամիդ"/>
    <x v="3"/>
    <n v="1000318"/>
  </r>
  <r>
    <n v="1323"/>
    <n v="60000000673"/>
    <n v="61099020000"/>
    <s v="ԿԱՆԱՑԻ  ՏՈՊ-ՇԱՊԻԿՆԵՐ ՔԻՄԻԱԿԱՆ ԹԵԼԵՐԻՑ "/>
    <x v="46"/>
    <s v="կին"/>
    <m/>
    <n v="0.054"/>
    <n v="1"/>
    <n v="0.054"/>
    <s v="ASOS"/>
    <s v="India"/>
    <s v="պոլիեսթեր"/>
    <x v="3"/>
    <n v="1000318"/>
  </r>
  <r>
    <n v="1324"/>
    <n v="60000000674"/>
    <n v="61099020000"/>
    <s v="ԿԱՆԱՑԻ  ՏՈՊ-ՇԱՊԻԿՆԵՐ ՔԻՄԻԱԿԱՆ ԹԵԼԵՐԻՑ "/>
    <x v="46"/>
    <s v="կին"/>
    <m/>
    <n v="0.09"/>
    <n v="1"/>
    <n v="0.09"/>
    <s v="MOTEL"/>
    <s v="China"/>
    <s v="պոլիեսթեր"/>
    <x v="3"/>
    <n v="1000318"/>
  </r>
  <r>
    <n v="1325"/>
    <n v="60000000675"/>
    <n v="61091000000"/>
    <s v="ԿԱՆԱՑԻ ՏՈՊ -ՇԱՊԻԿՆԵՐ  ԲԱՄԲԱԿԵ ՄԱՆՎԱԾՔԻՑ"/>
    <x v="46"/>
    <s v="կին"/>
    <m/>
    <n v="0.102"/>
    <n v="1"/>
    <n v="0.102"/>
    <s v="COLLUSION"/>
    <s v="Bangladesh"/>
    <s v="բամբակ"/>
    <x v="3"/>
    <n v="1000318"/>
  </r>
  <r>
    <n v="1326"/>
    <n v="60000000676"/>
    <n v="64029998000"/>
    <s v="ԿԱՆԱՑԻ ԲՈԿՈՏԻԿՆԵՐ  ԱՐՀԵՍՏԱԿԱՆ  ԿԱՇՎԵ  ԵՐԵՍԱՄԱՍՈՎ , ՊՈԼԻՄԵՐԱՅԻՆ ԿՈՇԿԱՏԱԿՈՎ "/>
    <x v="24"/>
    <s v="կին"/>
    <m/>
    <n v="0.8"/>
    <n v="1"/>
    <n v="0.8"/>
    <s v="ASOS"/>
    <s v="China"/>
    <s v="տակը պոլիմեր, վրան արհեստական կաշի"/>
    <x v="3"/>
    <n v="1000318"/>
  </r>
  <r>
    <n v="1327"/>
    <n v="60000000677"/>
    <n v="64041990000"/>
    <s v="ԿԱՆԱՑԻ ԵՎ ԱՂՋԿԱ ԲՈԿՈՏԻԿՆԵՐ ՏԵՔՏՍԻԼԵ ԵՐԵՍԱՄԱՍՈՎ ՊՈԼԻՄԵՐԱՅԻՆ ԿՈՇԿԱՏԱԿՈՎ "/>
    <x v="70"/>
    <s v="կին"/>
    <m/>
    <n v="0.376"/>
    <n v="1"/>
    <n v="0.376"/>
    <s v="ASOS"/>
    <s v="China"/>
    <s v="տակը պոլիմեր, վրան կտոր"/>
    <x v="3"/>
    <n v="1000318"/>
  </r>
  <r>
    <n v="1328"/>
    <n v="60000000678"/>
    <n v="64051000010"/>
    <s v="ԿԱՆԱՑԻ ԲՈԿՈՏԻԿ ԿԱՇՎԵ  ԵՐԵՍԱՄԱՍՈՎ , ՓԱՅՏԵ ԿՈՇԿԱՏԱԿՈՎ  "/>
    <x v="24"/>
    <s v="կին"/>
    <m/>
    <n v="0.42"/>
    <n v="1"/>
    <n v="0.42"/>
    <s v="ASOS"/>
    <s v="Brazil"/>
    <s v="տակը փայտ, վրան արհեստական կաշի"/>
    <x v="3"/>
    <n v="1000318"/>
  </r>
  <r>
    <n v="1329"/>
    <n v="60000000679"/>
    <n v="64029998000"/>
    <s v="ԿԱՆԱՑԻ ԲՈԿՈՏԻԿ  ԱՐՀԵՍՏԱԿԱՆ  ԿԱՇՎԵ  ԵՐԵՍԱՄԱՍՈՎ , ՌԵՏԻՆԵ ԿՈՇԿԱՏԱԿՈՎ "/>
    <x v="24"/>
    <s v="կին"/>
    <m/>
    <n v="0.616"/>
    <n v="1"/>
    <n v="0.616"/>
    <s v="ASOS"/>
    <s v="China"/>
    <s v="տակը ռետին, վրան արհեստական կաշի"/>
    <x v="3"/>
    <n v="1000318"/>
  </r>
  <r>
    <n v="1330"/>
    <n v="60000000680"/>
    <n v="64041910000"/>
    <s v="ԿԱՆԱՑԻ ՀՈՂԱԹԱՓ   ՏԵՔՍՏԻԼԵ ԵՐԵՍԱՄԱՍՈՎ , ՊՈԼԻՄԵՐԱՅԻՆ ԿՈՇԿԱՏՈՎ "/>
    <x v="4"/>
    <s v="կին"/>
    <m/>
    <n v="0.402"/>
    <n v="1"/>
    <n v="0.402"/>
    <s v="ASOS"/>
    <s v="China"/>
    <s v="տակը պոլիմեր, վրան կտոր"/>
    <x v="3"/>
    <n v="1000318"/>
  </r>
  <r>
    <n v="1331"/>
    <n v="60000000681"/>
    <n v="64041990000"/>
    <s v="ԿԱՆԱՑԻ  ԿՈՇԻԿՆԵՐ ՏԵՔՏՍԻԼԵ ԵՐԵՍԱՄԱՍՈՎ ՊՈԼԻՄԵՐԱՅԻՆ ԿՈՇԿԱՏԱԿՈՎ "/>
    <x v="2"/>
    <s v="կին"/>
    <m/>
    <n v="0.386"/>
    <n v="1"/>
    <n v="0.386"/>
    <s v="ASOS"/>
    <s v="China"/>
    <s v="տակը պոլիմեր, վրան կտոր"/>
    <x v="3"/>
    <n v="1000318"/>
  </r>
  <r>
    <n v="1332"/>
    <n v="60000000682"/>
    <n v="42023210000"/>
    <s v="ՀԵՌԱԽՈՍԻ ՊԱՏՅԱՆՆԵՐ ՊԼ․ ՀԱՎԱՔԱԾՈՒ 2 ՀԱՏԻՑ "/>
    <x v="71"/>
    <s v="յունիսեքս"/>
    <m/>
    <n v="0.042"/>
    <n v="1"/>
    <n v="0.042"/>
    <s v="ԱՌԱՆՑ  ՄԱԿՆՇՄԱՆ"/>
    <s v="EU"/>
    <s v="պլաստմաս"/>
    <x v="3"/>
    <n v="1000318"/>
  </r>
  <r>
    <n v="1333"/>
    <n v="60000000683"/>
    <n v="42023210000"/>
    <s v="ՀԵՌԱԽՈՍԻ ՊԱՏՅԱՆՆԵՐ ՊԼ․ ՀԱՎԱՔԱԾՈՒ 2 ՀԱՏԻՑ "/>
    <x v="71"/>
    <s v="յունիսեքս"/>
    <m/>
    <n v="0.042"/>
    <n v="1"/>
    <n v="0.042"/>
    <s v="ԱՌԱՆՑ  ՄԱԿՆՇՄԱՆ"/>
    <s v="EU"/>
    <s v="պլաստմաս"/>
    <x v="3"/>
    <n v="1000318"/>
  </r>
  <r>
    <n v="1334"/>
    <n v="60000000684"/>
    <n v="42023210000"/>
    <s v="ՀԵՌԱԽՈՍԻ ՊԱՏՅԱՆՆԵՐ ՊԼ․ ՀԱՎԱՔԱԾՈՒ 2 ՀԱՏԻՑ "/>
    <x v="71"/>
    <s v="յունիսեքս"/>
    <m/>
    <n v="0.042"/>
    <n v="1"/>
    <n v="0.042"/>
    <s v="ԱՌԱՆՑ  ՄԱԿՆՇՄԱՆ"/>
    <s v="EU"/>
    <s v="պլաստմաս"/>
    <x v="3"/>
    <n v="1000318"/>
  </r>
  <r>
    <n v="1335"/>
    <n v="60000000685"/>
    <s v="90041091000_x0009_"/>
    <s v="ԱՐԵՎԱՊԱՇՏՊԱՆ ԱԿՆՈՑՆԵՐ ՏԵՍՈՂՈՒԹՅՈՒՆԸ ՉՇՏԿՈՂ ՈՉ ԹԱՆԿԱՐԺԵՔ ՄԵՏԱՂՆԵՐԻՑ, ՊԼԱՍՍՏՄԱՍՍԱՅԻՑ ՈՍՊՆՅԱԿՆԵՐՈՎ "/>
    <x v="62"/>
    <s v="կին"/>
    <m/>
    <n v="0.034"/>
    <n v="1"/>
    <n v="0.034"/>
    <s v="ASOS"/>
    <s v="EU"/>
    <s v="պլաստմաս"/>
    <x v="3"/>
    <n v="1000318"/>
  </r>
  <r>
    <n v="1336"/>
    <n v="60000000686"/>
    <s v="90041091000_x0009_"/>
    <s v="ԱՐԵՎԱՊԱՇՏՊԱՆ ԱԿՆՈՑՆԵՐ ՏԵՍՈՂՈՒԹՅՈՒՆԸ ՉՇՏԿՈՂ ՈՉ ԹԱՆԿԱՐԺԵՔ ՄԵՏԱՂՆԵՐԻՑ, ՊԼԱՍՍՏՄԱՍՍԱՅԻՑ ՈՍՊՆՅԱԿՆԵՐՈՎ "/>
    <x v="62"/>
    <s v="կին"/>
    <m/>
    <n v="0.032"/>
    <n v="1"/>
    <n v="0.032"/>
    <s v="ASOS"/>
    <s v="EU"/>
    <s v="պլաստմաս"/>
    <x v="3"/>
    <n v="1000318"/>
  </r>
  <r>
    <n v="1337"/>
    <n v="60000000687"/>
    <s v="90041091000_x0009_"/>
    <s v="ԱՐԵՎԱՊԱՇՏՊԱՆ ԱԿՆՈՑՆԵՐ ՏԵՍՈՂՈՒԹՅՈՒՆԸ ՉՇՏԿՈՂ ՈՉ ԹԱՆԿԱՐԺԵՔ ՄԵՏԱՂՆԵՐԻՑ, ՊԼԱՍՍՏՄԱՍՍԱՅԻՑ ՈՍՊՆՅԱԿՆԵՐՈՎ "/>
    <x v="62"/>
    <s v="կին"/>
    <m/>
    <n v="0.032"/>
    <n v="1"/>
    <n v="0.032"/>
    <s v="ASOS"/>
    <s v="EU"/>
    <s v="պլաստմաս"/>
    <x v="3"/>
    <n v="1000318"/>
  </r>
  <r>
    <n v="1338"/>
    <n v="60000000688"/>
    <s v="90041091000_x0009_"/>
    <s v="ԱՐԵՎԱՊԱՇՏՊԱՆ ԱԿՆՈՑՆԵՐ ՏԵՍՈՂՈՒԹՅՈՒՆԸ ՉՇՏԿՈՂ ՈՉ ԹԱՆԿԱՐԺԵՔ ՄԵՏԱՂՆԵՐԻՑ, ՊԼԱՍՍՏՄԱՍՍԱՅԻՑ ՈՍՊՆՅԱԿՆԵՐՈՎ "/>
    <x v="62"/>
    <s v="կին"/>
    <m/>
    <n v="0.032"/>
    <n v="1"/>
    <n v="0.032"/>
    <s v="ASOS"/>
    <s v="EU"/>
    <s v="պլաստմաս"/>
    <x v="3"/>
    <n v="1000318"/>
  </r>
  <r>
    <n v="1339"/>
    <n v="60000000689"/>
    <s v="90041091000_x0009_"/>
    <s v="ԱՐԵՎԱՊԱՇՏՊԱՆ ԱԿՆՈՑՆԵՐ ՏԵՍՈՂՈՒԹՅՈՒՆԸ ՉՇՏԿՈՂ ՈՉ ԹԱՆԿԱՐԺԵՔ ՄԵՏԱՂՆԵՐԻՑ, ՊԼԱՍՍՏՄԱՍՍԱՅԻՑ ՈՍՊՆՅԱԿՆԵՐՈՎ "/>
    <x v="62"/>
    <s v="կին"/>
    <m/>
    <n v="0.042"/>
    <n v="1"/>
    <n v="0.042"/>
    <s v="ASOS"/>
    <s v="EU"/>
    <s v="պլաստմաս"/>
    <x v="3"/>
    <n v="1000318"/>
  </r>
  <r>
    <n v="1340"/>
    <n v="60000000690"/>
    <s v="90041091000_x0009_"/>
    <s v="ԱՐԵՎԱՊԱՇՏՊԱՆ ԱԿՆՈՑՆԵՐ ՏԵՍՈՂՈՒԹՅՈՒՆԸ ՉՇՏԿՈՂ ՈՉ ԹԱՆԿԱՐԺԵՔ ՄԵՏԱՂՆԵՐԻՑ, ՊԼԱՍՍՏՄԱՍՍԱՅԻՑ ՈՍՊՆՅԱԿՆԵՐՈՎ "/>
    <x v="62"/>
    <s v="կին"/>
    <m/>
    <n v="0.03"/>
    <n v="1"/>
    <n v="0.03"/>
    <s v="MORGAN"/>
    <s v="China"/>
    <s v="պլաստմաս"/>
    <x v="3"/>
    <n v="1000318"/>
  </r>
  <r>
    <n v="1341"/>
    <n v="60000000691"/>
    <s v="90041091000_x0009_"/>
    <s v="ԱՐԵՎԱՊԱՇՏՊԱՆ ԱԿՆՈՑՆԵՐ ՏԵՍՈՂՈՒԹՅՈՒՆԸ ՉՇՏԿՈՂ ՈՉ ԹԱՆԿԱՐԺԵՔ ՄԵՏԱՂՆԵՐԻՑ, ՊԼԱՍՍՏՄԱՍՍԱՅԻՑ ՈՍՊՆՅԱԿՆԵՐՈՎ "/>
    <x v="62"/>
    <s v="կին"/>
    <m/>
    <n v="0.03"/>
    <n v="1"/>
    <n v="0.03"/>
    <s v="MORGAN"/>
    <s v="China"/>
    <s v="պլաստմաս"/>
    <x v="3"/>
    <n v="1000318"/>
  </r>
  <r>
    <n v="1342"/>
    <n v="60000000692"/>
    <n v="39269092000"/>
    <s v="ԳՈՐԳ ՊՎՔ-ԻՑ ՅՈԳԱՅԻ "/>
    <x v="72"/>
    <s v="յունիսեքս"/>
    <m/>
    <n v="0.9379999999999999"/>
    <n v="1"/>
    <n v="0.9379999999999999"/>
    <s v="FITHUT"/>
    <s v="EU"/>
    <s v="պոլիվինիլքլորիդ- ՊՎՔ"/>
    <x v="3"/>
    <n v="1000318"/>
  </r>
  <r>
    <n v="1343"/>
    <n v="60000000693"/>
    <n v="64029931000"/>
    <s v="ԿԱՆԱՑԻ ԲԱՐՁՐԱԿՐՈՒՆԿ ԿՈՇԻԿՆԵՐ  ԱՐՀԵՍՏԱԿԱՆ  ԿԱՇՎԵ  ԵՐԵՍԱՄԱՍՈՎ , ՊՈԼԻՄԵՐԱՅԻՆ ԿՈՇԿԱՏԱԿՈՎ "/>
    <x v="73"/>
    <s v="կին"/>
    <m/>
    <n v="0.414"/>
    <n v="1"/>
    <n v="0.77"/>
    <s v="RINASCHIMENTO"/>
    <s v="China"/>
    <s v="տակը պոլիմեր, վրան արհեստական կաշի"/>
    <x v="4"/>
    <n v="1000323"/>
  </r>
  <r>
    <n v="1344"/>
    <n v="60000000694"/>
    <n v="61044300000"/>
    <s v="ԿԱՆԱՑԻ  ՇՐՋԱԶԳԵՍՏՆԵՐ ՍԻՆԹԵՏԻԿ ԹԵԼԵՐԻՑ"/>
    <x v="13"/>
    <s v="կին"/>
    <m/>
    <n v="0.656"/>
    <n v="1"/>
    <n v="0.656"/>
    <s v="RINASCHIMENTO"/>
    <s v="Italy"/>
    <s v="պոլիեսթեր"/>
    <x v="4"/>
    <n v="1000323"/>
  </r>
  <r>
    <n v="1345"/>
    <n v="60000000695"/>
    <n v="61044300000"/>
    <s v="ԿԱՆԱՑԻ  ՇՐՋԱԶԳԵՍՏՆԵՐ ՍԻՆԹԵՏԻԿ ԹԵԼԵՐԻՑ"/>
    <x v="13"/>
    <s v="կին"/>
    <m/>
    <n v="0.196"/>
    <n v="1"/>
    <n v="0.196"/>
    <s v="RINASCHIMENTO"/>
    <s v="Italy"/>
    <s v="պոլիեսթեր"/>
    <x v="4"/>
    <n v="1000323"/>
  </r>
  <r>
    <n v="1346"/>
    <n v="60000000696"/>
    <n v="61043300000"/>
    <s v="ԿԱՆԱՑԻ ՊԻՋԱԿՆԵՐ ՍԻՆԹԵՏԻԿ ԹԵԼԵՐԻՑ"/>
    <x v="36"/>
    <s v="կին"/>
    <m/>
    <n v="0.442"/>
    <n v="1"/>
    <n v="0.442"/>
    <s v="RINASCHIMENTO"/>
    <s v="Italy"/>
    <s v="պոլիեսթեր"/>
    <x v="4"/>
    <n v="1000323"/>
  </r>
  <r>
    <n v="1347"/>
    <n v="60000000697"/>
    <n v="61043300000"/>
    <s v="ԿԱՆԱՑԻ ՊԻՋԱԿՆԵՐ ՍԻՆԹԵՏԻԿ ԹԵԼԵՐԻՑ"/>
    <x v="36"/>
    <s v="կին"/>
    <m/>
    <n v="0.432"/>
    <n v="1"/>
    <n v="0.432"/>
    <s v="RINASCHIMENTO"/>
    <s v="Italy"/>
    <s v="պոլիեսթեր"/>
    <x v="4"/>
    <n v="1000323"/>
  </r>
  <r>
    <n v="1348"/>
    <n v="60000000698"/>
    <n v="61062000000"/>
    <s v="ԿԱՆԱՑԻ ԲԼՈՒԶՆԵՐ ՔԻՄԻԱԿԱՆ ԹԵԼԵՐԻՑ "/>
    <x v="74"/>
    <s v="կին"/>
    <m/>
    <n v="0.158"/>
    <n v="1"/>
    <n v="0.158"/>
    <s v="RINASCHIMENTO"/>
    <s v="Italy"/>
    <s v="պոլիեսթեր"/>
    <x v="4"/>
    <n v="1000323"/>
  </r>
  <r>
    <n v="1349"/>
    <n v="60000000699"/>
    <n v="61043300000"/>
    <s v="ԿԱՆԱՑԻ ՊԻՋԱԿՆԵՐ ՍԻՆԹԵՏԻԿ ԹԵԼԵՐԻՑ"/>
    <x v="36"/>
    <s v="կին"/>
    <m/>
    <n v="0.35"/>
    <n v="1"/>
    <n v="0.35"/>
    <s v="RINASCHIMENTO"/>
    <s v="Italy"/>
    <s v="պոլիեսթեր"/>
    <x v="4"/>
    <n v="1000323"/>
  </r>
  <r>
    <n v="1350"/>
    <n v="60000000700"/>
    <n v="61043900000"/>
    <s v="ԿԱՆԱՑԻ  ԺԱԿԵՏ ԱՅԼ ՄԱՆԱԾԱԳՈՐԾԱԿԱՆ ՆՅՈՒԹԵՐԻՑ "/>
    <x v="11"/>
    <s v="կին"/>
    <m/>
    <n v="0.412"/>
    <n v="1"/>
    <n v="0.412"/>
    <s v="RINASCHIMENTO"/>
    <s v="Italy"/>
    <s v="վիսկոզ"/>
    <x v="4"/>
    <n v="1000323"/>
  </r>
  <r>
    <n v="1351"/>
    <n v="60000000701"/>
    <n v="61043300000"/>
    <s v="ԿԱՆԱՑԻ ՊԻՋԱԿՆԵՐ ՍԻՆԹԵՏԻԿ ԹԵԼԵՐԻՑ"/>
    <x v="36"/>
    <s v="կին"/>
    <m/>
    <n v="0.162"/>
    <n v="1"/>
    <n v="0.162"/>
    <s v="RINASCHIMENTO"/>
    <s v="Italy"/>
    <s v="պոլիեսթեր"/>
    <x v="4"/>
    <n v="1000323"/>
  </r>
  <r>
    <n v="1352"/>
    <n v="60000000702"/>
    <n v="61043300000"/>
    <s v="ԿԱՆԱՑԻ ՊԻՋԱԿՆԵՐ ՍԻՆԹԵՏԻԿ ԹԵԼԵՐԻՑ"/>
    <x v="36"/>
    <s v="կին"/>
    <m/>
    <n v="0.492"/>
    <n v="1"/>
    <n v="0.492"/>
    <s v="RINASCHIMENTO"/>
    <s v="Italy"/>
    <s v="պոլիեսթեր"/>
    <x v="4"/>
    <n v="1000323"/>
  </r>
  <r>
    <n v="1353"/>
    <n v="60000000703"/>
    <n v="61062000000"/>
    <s v="ԿԱՆԱՑԻ ԲԼՈՒԶՆԵՐ ՔԻՄԻԱԿԱՆ ԹԵԼԵՐԻՑ "/>
    <x v="27"/>
    <s v="կին"/>
    <m/>
    <n v="0.222"/>
    <n v="1"/>
    <n v="0.222"/>
    <s v="RINASCHIMENTO"/>
    <s v="Italy"/>
    <s v="պոլիեսթեր"/>
    <x v="4"/>
    <n v="1000323"/>
  </r>
  <r>
    <n v="1354"/>
    <n v="60000000704"/>
    <n v="62046239000"/>
    <s v="ԿԱՆԱՑԻ  ՏԱԲԱՏՆԵՐ ԲԱՄԲԱԿԵ ՄԱՆՎԱԾՔԻՑ   "/>
    <x v="3"/>
    <s v="կին"/>
    <m/>
    <n v="0.26"/>
    <n v="1"/>
    <n v="0.26"/>
    <s v="RINASCHIMENTO"/>
    <s v="Italy"/>
    <s v="բամբակ"/>
    <x v="4"/>
    <n v="1000323"/>
  </r>
  <r>
    <n v="1355"/>
    <n v="60000000705"/>
    <n v="61044900000"/>
    <s v="ԿԱՆԱՑԻ  ՇՐՋԱԶԳԵՍՏՆԵՐ  ԱՅԼ ՄԱՆԱԾԱԳՈՐԾԱԿԱՆ ՆՅՈՒԹԵՐԻՑ"/>
    <x v="13"/>
    <s v="կին"/>
    <m/>
    <n v="0.404"/>
    <n v="1"/>
    <n v="0.404"/>
    <s v="RINASCHIMENTO"/>
    <s v="Turkey"/>
    <s v="վիսկոզ"/>
    <x v="4"/>
    <n v="1000323"/>
  </r>
  <r>
    <n v="1356"/>
    <n v="60000000706"/>
    <n v="61043300000"/>
    <s v="ԿԱՆԱՑԻ ՊԻՋԱԿՆԵՐ ՍԻՆԹԵՏԻԿ ԹԵԼԵՐԻՑ"/>
    <x v="36"/>
    <s v="կին"/>
    <m/>
    <n v="0.336"/>
    <n v="1"/>
    <n v="0.336"/>
    <s v="RINASCHIMENTO"/>
    <s v="Italy"/>
    <s v="պոլիեսթեր"/>
    <x v="4"/>
    <n v="1000323"/>
  </r>
  <r>
    <n v="1357"/>
    <n v="60000000707"/>
    <n v="62046239000"/>
    <s v="ԿԱՆԱՑԻ  ՏԱԲԱՏՆԵՐ ԲԱՄԲԱԿԵ ՄԱՆՎԱԾՔԻՑ   "/>
    <x v="3"/>
    <s v="կին"/>
    <m/>
    <n v="0.226"/>
    <n v="1"/>
    <n v="0.226"/>
    <s v="RINASCHIMENTO"/>
    <s v="Italy"/>
    <s v="բամբակ"/>
    <x v="4"/>
    <n v="1000323"/>
  </r>
  <r>
    <n v="1358"/>
    <n v="60000000708"/>
    <n v="62046318000"/>
    <s v="ԿԱՆԱՑԻ  ՏԱԲԱՏ ԻՐ ԳՈՏՈՎ ՍԻՆԹԵՏԻԿ ԹԵԼԵՐԻՑ"/>
    <x v="75"/>
    <s v="կին"/>
    <m/>
    <n v="0.298"/>
    <n v="1"/>
    <n v="0.298"/>
    <s v="RINASCHIMENTO"/>
    <s v="Italy"/>
    <s v="լիոցել"/>
    <x v="4"/>
    <n v="1000323"/>
  </r>
  <r>
    <n v="1359"/>
    <n v="60000000709"/>
    <n v="62046318000"/>
    <s v="ԿԱՆԱՑԻ ԵՎ ԱՂՋԿԱ ՏԱԲԱՏՆԵՐ ՍԻՆԹԵՏԻԿ ԹԵԼԵՐԻՑ"/>
    <x v="3"/>
    <s v="կին"/>
    <m/>
    <n v="0.174"/>
    <n v="1"/>
    <n v="0.174"/>
    <s v="RINASCHIMENTO"/>
    <s v="Turkey"/>
    <s v="մոդալ"/>
    <x v="4"/>
    <n v="1000323"/>
  </r>
  <r>
    <n v="1360"/>
    <n v="60000000710"/>
    <n v="61044300000"/>
    <s v="ԿԱՆԱՑԻ  ՇՐՋԱԶԳԵՍՏՆԵՐ ՍԻՆԹԵՏԻԿ ԹԵԼԵՐԻՑ"/>
    <x v="13"/>
    <s v="կին"/>
    <m/>
    <n v="0.372"/>
    <n v="1"/>
    <n v="0.372"/>
    <s v="RINASCHIMENTO"/>
    <s v="Italy"/>
    <s v="պոլիեսթեր"/>
    <x v="4"/>
    <n v="1000323"/>
  </r>
  <r>
    <n v="1361"/>
    <n v="60000000711"/>
    <n v="61062000000"/>
    <s v="ԿԱՆԱՑԻ ԲԼՈՒԶՆԵՐ ՔԻՄԻԱԿԱՆ ԹԵԼԵՐԻՑ "/>
    <x v="27"/>
    <s v="կին"/>
    <m/>
    <n v="0.13"/>
    <n v="1"/>
    <n v="0.13"/>
    <s v="RINASCHIMENTO"/>
    <s v="Italy"/>
    <s v="պոլիեսթեր"/>
    <x v="4"/>
    <n v="1000323"/>
  </r>
  <r>
    <n v="1362"/>
    <n v="60000000712"/>
    <n v="61062000000"/>
    <s v="ԿԱՆԱՑԻ ԲԼՈՒԶՆԵՐ ՔԻՄԻԱԿԱՆ ԹԵԼԵՐԻՑ "/>
    <x v="27"/>
    <s v="կին"/>
    <m/>
    <n v="0.156"/>
    <n v="1"/>
    <n v="0.156"/>
    <s v="RINASCHIMENTO"/>
    <s v="Italy"/>
    <s v="պոլիեսթեր"/>
    <x v="4"/>
    <n v="1000323"/>
  </r>
  <r>
    <n v="1363"/>
    <n v="60000000713"/>
    <n v="61062000000"/>
    <s v="ԿԱՆԱՑԻ ԲԼՈՒԶՆԵՐ ՔԻՄԻԱԿԱՆ ԹԵԼԵՐԻՑ "/>
    <x v="74"/>
    <s v="կին"/>
    <m/>
    <n v="0.102"/>
    <n v="1"/>
    <n v="0.102"/>
    <s v="RINASCHIMENTO"/>
    <s v="Italy"/>
    <s v="պոլիեսթեր"/>
    <x v="4"/>
    <n v="1000323"/>
  </r>
  <r>
    <n v="1364"/>
    <n v="60000000714"/>
    <n v="61062000000"/>
    <s v="ԿԱՆԱՑԻ ԲԼՈՒԶՆԵՐ ՔԻՄԻԱԿԱՆ ԹԵԼԵՐԻՑ "/>
    <x v="74"/>
    <s v="կին"/>
    <m/>
    <n v="0.102"/>
    <n v="1"/>
    <n v="0.102"/>
    <s v="RINASCHIMENTO"/>
    <s v="Italy"/>
    <s v="պոլիեսթեր"/>
    <x v="4"/>
    <n v="1000323"/>
  </r>
  <r>
    <n v="1365"/>
    <n v="60000000715"/>
    <n v="61044300000"/>
    <s v="ԿԱՆԱՑԻ  ՇՐՋԱԶԳԵՍՏՆԵՐ ՍԻՆԹԵՏԻԿ ԹԵԼԵՐԻՑ"/>
    <x v="13"/>
    <s v="կին"/>
    <m/>
    <n v="0.508"/>
    <n v="1"/>
    <n v="0.508"/>
    <s v="RINASCHIMENTO"/>
    <s v="Italy"/>
    <s v="պոլիեսթեր"/>
    <x v="4"/>
    <n v="1000323"/>
  </r>
  <r>
    <n v="1366"/>
    <n v="60000000716"/>
    <n v="61061000000"/>
    <s v="ԿԱՆԱՑԻ  ԲԼՈՒԶՆԵՐ ԲԱՄԲԱԿԵ ՄԱՆՎԱԾՔԻՑ "/>
    <x v="27"/>
    <s v="կին"/>
    <m/>
    <n v="0.074"/>
    <n v="1"/>
    <n v="0.074"/>
    <s v="RINASCHIMENTO"/>
    <s v="Italy"/>
    <s v="բամբակ"/>
    <x v="4"/>
    <n v="1000323"/>
  </r>
  <r>
    <n v="1367"/>
    <n v="60000000717"/>
    <n v="61044900000"/>
    <s v="ԿԱՆԱՑԻ  ՇՐՋԱԶԳԵՍՏՆԵՐ  ԱՅԼ ՄԱՆԱԾԱԳՈՐԾԱԿԱՆ ՆՅՈՒԹԵՐԻՑ"/>
    <x v="13"/>
    <s v="կին"/>
    <m/>
    <n v="0.304"/>
    <n v="1"/>
    <n v="0.304"/>
    <s v="RINASCHIMENTO"/>
    <s v="Turkey"/>
    <s v="վիսկոզ"/>
    <x v="4"/>
    <n v="1000323"/>
  </r>
  <r>
    <n v="1368"/>
    <n v="60000000718"/>
    <n v="61062000000"/>
    <s v="ԿԱՆԱՑԻ ԲԼՈՒԶՆԵՐ ՔԻՄԻԱԿԱՆ ԹԵԼԵՐԻՑ "/>
    <x v="27"/>
    <s v="կին"/>
    <m/>
    <n v="0.124"/>
    <n v="1"/>
    <n v="0.124"/>
    <s v="RINASCHIMENTO"/>
    <s v="Italy"/>
    <s v="պոլիեսթեր"/>
    <x v="4"/>
    <n v="1000323"/>
  </r>
  <r>
    <n v="1369"/>
    <n v="60000000719"/>
    <n v="61046300000"/>
    <s v="ԿԱՆԱՑԻ ԿԱՄԲԻՆԻԶՈՆՆԵՐ ՍԻՆԹԵՏԻԿ ԹԵԼԵՐԻՑ"/>
    <x v="48"/>
    <s v="կին"/>
    <m/>
    <n v="0.434"/>
    <n v="1"/>
    <n v="0.434"/>
    <s v="RINASCHIMENTO"/>
    <s v="Italy"/>
    <s v="պոլիեսթեր"/>
    <x v="4"/>
    <n v="1000323"/>
  </r>
  <r>
    <n v="1370"/>
    <n v="60000000720"/>
    <n v="61043300000"/>
    <s v="ԿԱՆԱՑԻ ՊԻՋԱԿՆԵՐ ՍԻՆԹԵՏԻԿ ԹԵԼԵՐԻՑ"/>
    <x v="36"/>
    <s v="կին"/>
    <m/>
    <n v="0.21"/>
    <n v="1"/>
    <n v="0.21"/>
    <s v="RINASCHIMENTO"/>
    <s v="Italy"/>
    <s v="պոլիեսթեր"/>
    <x v="4"/>
    <n v="1000323"/>
  </r>
  <r>
    <n v="1371"/>
    <n v="60000000721"/>
    <n v="61044300000"/>
    <s v="ԿԱՆԱՑԻ  ՇՐՋԱԶԳԵՍՏՆԵՐ ՍԻՆԹԵՏԻԿ ԹԵԼԵՐԻՑ"/>
    <x v="13"/>
    <s v="կին"/>
    <m/>
    <n v="0.508"/>
    <n v="1"/>
    <n v="0.508"/>
    <s v="RINASCHIMENTO"/>
    <s v="Turkey"/>
    <s v="պոլիեսթեր"/>
    <x v="4"/>
    <n v="1000323"/>
  </r>
  <r>
    <n v="1372"/>
    <n v="60000000722"/>
    <n v="61044300000"/>
    <s v="ԿԱՆԱՑԻ  ՇՐՋԱԶԳԵՍՏՆԵՐ ՍԻՆԹԵՏԻԿ ԹԵԼԵՐԻՑ"/>
    <x v="13"/>
    <s v="կին"/>
    <m/>
    <n v="0.5659999999999999"/>
    <n v="1"/>
    <n v="0.5659999999999999"/>
    <s v="RINASCHIMENTO"/>
    <s v="Italy"/>
    <s v="պոլիեսթեր"/>
    <x v="4"/>
    <n v="1000323"/>
  </r>
  <r>
    <n v="1373"/>
    <n v="60000000723"/>
    <n v="61062000000"/>
    <s v="ԿԱՆԱՑԻ ԲԼՈՒԶՆԵՐ ՔԻՄԻԱԿԱՆ ԹԵԼԵՐԻՑ "/>
    <x v="74"/>
    <s v="կին"/>
    <m/>
    <n v="0.102"/>
    <n v="1"/>
    <n v="0.102"/>
    <s v="RINASCHIMENTO"/>
    <s v="Italy"/>
    <s v="պոլիեսթեր"/>
    <x v="4"/>
    <n v="1000323"/>
  </r>
  <r>
    <n v="1374"/>
    <n v="60000000724"/>
    <n v="61044300000"/>
    <s v="ԿԱՆԱՑԻ  ՇՐՋԱԶԳԵՍՏՆԵՐ ՍԻՆԹԵՏԻԿ ԹԵԼԵՐԻՑ"/>
    <x v="13"/>
    <s v="կին"/>
    <m/>
    <n v="0.37"/>
    <n v="1"/>
    <n v="0.37"/>
    <s v="RINASCHIMENTO"/>
    <s v="Italy"/>
    <s v="պոլիեսթեր"/>
    <x v="4"/>
    <n v="1000323"/>
  </r>
  <r>
    <n v="1375"/>
    <n v="60000000725"/>
    <n v="61099020000"/>
    <s v="ԿԱՆԱՑԻ  ՏՈՊ-ՇԱՊԻԿՆԵՐ ՔԻՄԻԱԿԱՆ ԹԵԼԵՐԻՑ "/>
    <x v="46"/>
    <s v="կին"/>
    <m/>
    <n v="0.12"/>
    <n v="1"/>
    <n v="0.12"/>
    <s v="RINASCHIMENTO"/>
    <s v="Italy"/>
    <s v="պոլիեսթեր"/>
    <x v="4"/>
    <n v="1000323"/>
  </r>
  <r>
    <n v="1376"/>
    <n v="60000000726"/>
    <n v="61062000000"/>
    <s v="ԿԱՆԱՑԻ ԵՎ ԱՂՋԿԱ ԲԼՈՒԶՆԵՐ ՔԻՄԻԱԿԱՆ ԹԵԼԵՐԻՑ "/>
    <x v="74"/>
    <s v="կին"/>
    <m/>
    <n v="0.178"/>
    <n v="1"/>
    <n v="0.178"/>
    <s v="RINASCHIMENTO"/>
    <s v="Turkey"/>
    <s v="մոդալ"/>
    <x v="4"/>
    <n v="1000323"/>
  </r>
  <r>
    <n v="1377"/>
    <n v="60000000727"/>
    <n v="61062000000"/>
    <s v="ԿԱՆԱՑԻ ԲԼՈՒԶՆԵՐ ՔԻՄԻԱԿԱՆ ԹԵԼԵՐԻՑ "/>
    <x v="27"/>
    <s v="կին"/>
    <m/>
    <n v="0.206"/>
    <n v="1"/>
    <n v="0.206"/>
    <s v="RINASCHIMENTO"/>
    <s v="Italy"/>
    <s v="պոլիեսթեր"/>
    <x v="4"/>
    <n v="1000323"/>
  </r>
  <r>
    <n v="1378"/>
    <n v="60000000728"/>
    <n v="61044300000"/>
    <s v="ԿԱՆԱՑԻ  ՇՐՋԱԶԳԵՍՏՆԵՐ ՍԻՆԹԵՏԻԿ ԹԵԼԵՐԻՑ"/>
    <x v="13"/>
    <s v="կին"/>
    <m/>
    <n v="0.312"/>
    <n v="1"/>
    <n v="0.312"/>
    <s v="RINASCHIMENTO"/>
    <s v="Italy"/>
    <s v="պոլիեսթեր"/>
    <x v="4"/>
    <n v="1000323"/>
  </r>
  <r>
    <n v="1379"/>
    <n v="60000000729"/>
    <n v="61046300000"/>
    <s v="ԿԱՆԱՑԻ  ՇՈՐՏԵՐ ՍԻՆԹԵՏԻԿ ԹԵԼԵՐԻՑ   "/>
    <x v="14"/>
    <s v="կին"/>
    <m/>
    <n v="0.16"/>
    <n v="1"/>
    <n v="0.16"/>
    <s v="RINASCHIMENTO"/>
    <s v="Italy"/>
    <s v="լիոցել"/>
    <x v="4"/>
    <n v="1000323"/>
  </r>
  <r>
    <n v="1380"/>
    <n v="60000000730"/>
    <n v="61044300000"/>
    <s v="ԿԱՆԱՑԻ  ՇՐՋԱԶԳԵՍՏՆԵՐ ՍԻՆԹԵՏԻԿ ԹԵԼԵՐԻՑ"/>
    <x v="13"/>
    <s v="կին"/>
    <m/>
    <n v="0.618"/>
    <n v="1"/>
    <n v="0.618"/>
    <s v="RINASCHIMENTO"/>
    <s v="Italy"/>
    <s v="պոլիեսթեր"/>
    <x v="4"/>
    <n v="1000323"/>
  </r>
  <r>
    <n v="1381"/>
    <n v="60000000731"/>
    <n v="62046318000"/>
    <s v="ԿԱՆԱՑԻ  ՏԱԲԱՏՆԵՐ ՍԻՆԹԵՏԻԿ ԹԵԼԵՐԻՑ"/>
    <x v="3"/>
    <s v="կին"/>
    <m/>
    <n v="0.422"/>
    <n v="1"/>
    <n v="0.422"/>
    <s v="RINASCHIMENTO"/>
    <s v="Italy"/>
    <s v="պոլիեսթեր"/>
    <x v="4"/>
    <n v="1000323"/>
  </r>
  <r>
    <n v="1382"/>
    <n v="60000000732"/>
    <n v="61062000000"/>
    <s v="ԿԱՆԱՑԻ ԵՎ ԱՂՋԿԱ ԲԼՈՒԶՆԵՐ ՔԻՄԻԱԿԱՆ ԹԵԼԵՐԻՑ "/>
    <x v="74"/>
    <s v="կին"/>
    <m/>
    <n v="0.202"/>
    <n v="1"/>
    <n v="0.202"/>
    <s v="RINASCHIMENTO"/>
    <s v="Turkey"/>
    <s v="մոդալ"/>
    <x v="4"/>
    <n v="1000323"/>
  </r>
  <r>
    <n v="1383"/>
    <n v="60000000733"/>
    <n v="61044200000"/>
    <s v="ԿԱՆԱՑԻ  ՇՐՋԱԶԳԵՍՏՆԵՐ ԲԱՄԲԱԿԵ ՄԱՆՎԱԾՔԻՑ"/>
    <x v="13"/>
    <s v="կին"/>
    <m/>
    <n v="0.298"/>
    <n v="1"/>
    <n v="0.298"/>
    <s v="RINASCHIMENTO"/>
    <s v="Turkey"/>
    <s v="բամբակ/պոլիեսթեր"/>
    <x v="4"/>
    <n v="1000323"/>
  </r>
  <r>
    <n v="1384"/>
    <n v="60000000734"/>
    <n v="61046300000"/>
    <s v="ԿԱՆԱՑԻ  ՇՈՐՏԵՐ ՍԻՆԹԵՏԻԿ ԹԵԼԵՐԻՑ   "/>
    <x v="14"/>
    <s v="կին"/>
    <m/>
    <n v="0.276"/>
    <n v="1"/>
    <n v="0.276"/>
    <s v="RINASCHIMENTO"/>
    <s v="Italy"/>
    <s v="պոլիեսթեր"/>
    <x v="4"/>
    <n v="1000323"/>
  </r>
  <r>
    <n v="1385"/>
    <n v="60000000735"/>
    <n v="61044900000"/>
    <s v="ԿԱՆԱՑԻ  ՇՐՋԱԶԳԵՍՏՆԵՐ  ԱՅԼ ՄԱՆԱԾԱԳՈՐԾԱԿԱՆ ՆՅՈՒԹԵՐԻՑ"/>
    <x v="13"/>
    <s v="կին"/>
    <m/>
    <n v="0.284"/>
    <n v="1"/>
    <n v="0.284"/>
    <s v="RINASCHIMENTO"/>
    <s v="Turkey"/>
    <s v="վիսկոզ"/>
    <x v="4"/>
    <n v="1000323"/>
  </r>
  <r>
    <n v="1386"/>
    <n v="60000000736"/>
    <n v="61044300000"/>
    <s v="ԿԱՆԱՑԻ  ՇՐՋԱԶԳԵՍՏՆԵՐ ՍԻՆԹԵՏԻԿ ԹԵԼԵՐԻՑ"/>
    <x v="13"/>
    <s v="կին"/>
    <m/>
    <n v="0.326"/>
    <n v="1"/>
    <n v="0.326"/>
    <s v="RINASCHIMENTO"/>
    <s v="Italy"/>
    <s v="պոլիեսթեր"/>
    <x v="4"/>
    <n v="1000323"/>
  </r>
  <r>
    <n v="1387"/>
    <n v="60000000737"/>
    <n v="61043300000"/>
    <s v="ԿԱՆԱՑԻ ՊԻՋԱԿՆԵՐ ՍԻՆԹԵՏԻԿ ԹԵԼԵՐԻՑ"/>
    <x v="36"/>
    <s v="կին"/>
    <m/>
    <n v="0.154"/>
    <n v="1"/>
    <n v="0.154"/>
    <s v="RINASCHIMENTO"/>
    <s v="Italy"/>
    <s v="պոլիեսթեր"/>
    <x v="4"/>
    <n v="1000323"/>
  </r>
  <r>
    <n v="1388"/>
    <n v="60000000738"/>
    <n v="61044300000"/>
    <s v="ԿԱՆԱՑԻ  ՇՐՋԱԶԳԵՍՏՆԵՐ ՍԻՆԹԵՏԻԿ ԹԵԼԵՐԻՑ"/>
    <x v="13"/>
    <s v="կին"/>
    <m/>
    <n v="0.384"/>
    <n v="1"/>
    <n v="0.384"/>
    <s v="RINASCHIMENTO"/>
    <s v="Italy"/>
    <s v="պոլիեսթեր"/>
    <x v="4"/>
    <n v="1000323"/>
  </r>
  <r>
    <n v="1389"/>
    <n v="60000000739"/>
    <n v="61043300000"/>
    <s v="ԿԱՆԱՑԻ ՊԻՋԱԿՆԵՐ ՍԻՆԹԵՏԻԿ ԹԵԼԵՐԻՑ"/>
    <x v="36"/>
    <s v="կին"/>
    <m/>
    <n v="0.294"/>
    <n v="1"/>
    <n v="0.294"/>
    <s v="RINASCHIMENTO"/>
    <s v="Italy"/>
    <s v="պոլիեսթեր"/>
    <x v="4"/>
    <n v="1000323"/>
  </r>
  <r>
    <n v="1390"/>
    <n v="60000000740"/>
    <n v="61044300000"/>
    <s v="ԿԱՆԱՑԻ  ՇՐՋԱԶԳԵՍՏՆԵՐ ՍԻՆԹԵՏԻԿ ԹԵԼԵՐԻՑ"/>
    <x v="13"/>
    <s v="կին"/>
    <m/>
    <n v="0.396"/>
    <n v="1"/>
    <n v="0.396"/>
    <s v="RINASCHIMENTO"/>
    <s v="Italy"/>
    <s v="պոլիեսթեր"/>
    <x v="4"/>
    <n v="1000323"/>
  </r>
  <r>
    <n v="1391"/>
    <n v="60000000741"/>
    <n v="62046990000"/>
    <s v="ԿԱՆԱՑԻ  ՏԱԲԱՏՆԵՐ  ԱՅԼ  ՄԱՆԱԾԱԳՈՐԾԱԿԱՆ ՆՅՈՒԹԵՐԻՑ    "/>
    <x v="3"/>
    <s v="կին"/>
    <m/>
    <n v="0.298"/>
    <n v="1"/>
    <n v="0.298"/>
    <s v="RINASCHIMENTO"/>
    <s v="Italy"/>
    <s v="վիսկոզ"/>
    <x v="4"/>
    <n v="1000323"/>
  </r>
  <r>
    <n v="1392"/>
    <n v="60000000742"/>
    <n v="61043300000"/>
    <s v="ԿԱՆԱՑԻ ՊԻՋԱԿՆԵՐ ՍԻՆԹԵՏԻԿ ԹԵԼԵՐԻՑ"/>
    <x v="36"/>
    <s v="կին"/>
    <m/>
    <n v="0.432"/>
    <n v="1"/>
    <n v="0.432"/>
    <s v="RINASCHIMENTO"/>
    <s v="Italy"/>
    <s v="պոլիեսթեր"/>
    <x v="4"/>
    <n v="1000323"/>
  </r>
  <r>
    <n v="1393"/>
    <n v="60000000743"/>
    <n v="61044300000"/>
    <s v="ԿԱՆԱՑԻ  ՇՐՋԱԶԳԵՍՏՆԵՐ ՍԻՆԹԵՏԻԿ ԹԵԼԵՐԻՑ"/>
    <x v="13"/>
    <s v="կին"/>
    <m/>
    <n v="0.366"/>
    <n v="1"/>
    <n v="0.366"/>
    <s v="RINASCHIMENTO"/>
    <s v="Italy"/>
    <s v="պոլիեսթեր"/>
    <x v="4"/>
    <n v="1000323"/>
  </r>
  <r>
    <n v="1394"/>
    <n v="60000000744"/>
    <n v="61061000000"/>
    <s v="ԿԱՆԱՑԻ ԵՎ ԱՂՋԿԱ ԲԼՈՒԶՆԵՐ ԲԱՄԲԱԿԵ ՄԱՆՎԱԾՔԻՑ "/>
    <x v="27"/>
    <s v="կին"/>
    <m/>
    <n v="0.192"/>
    <n v="1"/>
    <n v="0.192"/>
    <s v="RINASCHIMENTO"/>
    <s v="Turkey"/>
    <s v="բամբակ"/>
    <x v="4"/>
    <n v="1000323"/>
  </r>
  <r>
    <n v="1395"/>
    <n v="60000000745"/>
    <n v="61046300000"/>
    <s v="ԿԱՆԱՑԻ ԿԱՄԲԻՆԻԶՈՆՆԵՐ ՍԻՆԹԵՏԻԿ ԹԵԼԵՐԻՑ"/>
    <x v="48"/>
    <s v="կին"/>
    <m/>
    <n v="0.456"/>
    <n v="1"/>
    <n v="0.456"/>
    <s v="RINASCHIMENTO"/>
    <s v="Italy"/>
    <s v="պոլիեսթեր"/>
    <x v="4"/>
    <n v="1000323"/>
  </r>
  <r>
    <n v="1396"/>
    <n v="60000000746"/>
    <n v="61044300000"/>
    <s v="ԿԱՆԱՑԻ  ՇՐՋԱԶԳԵՍՏՆԵՐ ՍԻՆԹԵՏԻԿ ԹԵԼԵՐԻՑ"/>
    <x v="13"/>
    <s v="կին"/>
    <m/>
    <n v="0.538"/>
    <n v="1"/>
    <n v="0.538"/>
    <s v="RINASCHIMENTO"/>
    <s v="Italy"/>
    <s v="պոլիեսթեր"/>
    <x v="4"/>
    <n v="1000323"/>
  </r>
  <r>
    <n v="1397"/>
    <n v="60000000747"/>
    <n v="61044300000"/>
    <s v="ԿԱՆԱՑԻ  ՇՐՋԱԶԳԵՍՏՆԵՐ ՍԻՆԹԵՏԻԿ ԹԵԼԵՐԻՑ"/>
    <x v="76"/>
    <s v="կին"/>
    <m/>
    <n v="0.506"/>
    <n v="1"/>
    <n v="0.506"/>
    <s v="RINASCHIMENTO"/>
    <s v="Italy"/>
    <s v="պոլիեսթեր"/>
    <x v="4"/>
    <n v="1000323"/>
  </r>
  <r>
    <n v="1398"/>
    <n v="60000000748"/>
    <n v="61044300000"/>
    <s v="ԿԱՆԱՑԻ  ՇՐՋԱԶԳԵՍՏՆԵՐ ՍԻՆԹԵՏԻԿ ԹԵԼԵՐԻՑ"/>
    <x v="13"/>
    <s v="կին"/>
    <m/>
    <n v="0.274"/>
    <n v="1"/>
    <n v="0.274"/>
    <s v="RINASCHIMENTO"/>
    <s v="Italy"/>
    <s v="պոլիեսթեր"/>
    <x v="4"/>
    <n v="1000323"/>
  </r>
  <r>
    <n v="1399"/>
    <n v="60000000749"/>
    <n v="61043300000"/>
    <s v="ԿԱՆԱՑԻ ՊԻՋԱԿՆԵՐ ՍԻՆԹԵՏԻԿ ԹԵԼԵՐԻՑ"/>
    <x v="36"/>
    <s v="կին"/>
    <m/>
    <n v="0.436"/>
    <n v="1"/>
    <n v="0.436"/>
    <s v="RINASCHIMENTO"/>
    <s v="Italy"/>
    <s v="պոլիեսթեր"/>
    <x v="4"/>
    <n v="1000323"/>
  </r>
  <r>
    <n v="1400"/>
    <n v="60000000750"/>
    <n v="61046300000"/>
    <s v="ԿԱՆԱՑԻ ԿԱՄԲԻՆԻԶՈՆՆԵՐ ՍԻՆԹԵՏԻԿ ԹԵԼԵՐԻՑ"/>
    <x v="48"/>
    <s v="կին"/>
    <m/>
    <n v="0.546"/>
    <n v="1"/>
    <n v="0.546"/>
    <s v="RINASCHIMENTO"/>
    <s v="Italy"/>
    <s v="պոլիեսթեր"/>
    <x v="4"/>
    <n v="1000323"/>
  </r>
  <r>
    <n v="1401"/>
    <n v="60000000751"/>
    <n v="61044900000"/>
    <s v="ԿԱՆԱՑԻ  ՇՐՋԱԶԳԵՍՏՆԵՐ  ԱՅԼ ՄԱՆԱԾԱԳՈՐԾԱԿԱՆ ՆՅՈՒԹԵՐԻՑ"/>
    <x v="13"/>
    <s v="կին"/>
    <m/>
    <n v="0.414"/>
    <n v="1"/>
    <n v="0.414"/>
    <s v="RINASCHIMENTO"/>
    <s v="Italy"/>
    <s v="վիսկոզ"/>
    <x v="4"/>
    <n v="1000323"/>
  </r>
  <r>
    <n v="1402"/>
    <n v="60000000752"/>
    <n v="61043300000"/>
    <s v="ԿԱՆԱՑԻ ՊԻՋԱԿՆԵՐ ՍԻՆԹԵՏԻԿ ԹԵԼԵՐԻՑ"/>
    <x v="36"/>
    <s v="կին"/>
    <m/>
    <n v="0.33"/>
    <n v="1"/>
    <n v="0.33"/>
    <s v="RINASCHIMENTO"/>
    <s v="Italy"/>
    <s v="պոլիեսթեր"/>
    <x v="4"/>
    <n v="1000323"/>
  </r>
  <r>
    <n v="1403"/>
    <n v="60000000753"/>
    <n v="62046318000"/>
    <s v="ԿԱՆԱՑԻ ԵՎ ԱՂՋԿԱ ՏԱԲԱՏՆԵՐ ՍԻՆԹԵՏԻԿ ԹԵԼԵՐԻՑ"/>
    <x v="3"/>
    <s v="կին"/>
    <m/>
    <n v="0.284"/>
    <n v="1"/>
    <n v="0.284"/>
    <s v="RINASCHIMENTO"/>
    <s v="Turkey"/>
    <s v="պոլիեսթեր"/>
    <x v="4"/>
    <n v="1000323"/>
  </r>
  <r>
    <n v="1404"/>
    <n v="60000000754"/>
    <n v="61044200000"/>
    <s v="ԿԱՆԱՑԻ  ՇՐՋԱԶԳԵՍՏՆԵՐ ԲԱՄԲԱԿԵ ՄԱՆՎԱԾՔԻՑ"/>
    <x v="13"/>
    <s v="կին"/>
    <m/>
    <n v="0.26"/>
    <n v="1"/>
    <n v="0.26"/>
    <s v="RINASCHIMENTO"/>
    <s v="Italy"/>
    <s v="բամբակ"/>
    <x v="4"/>
    <n v="1000323"/>
  </r>
  <r>
    <n v="1405"/>
    <n v="60000000755"/>
    <n v="61044200000"/>
    <s v="ԿԱՆԱՑԻ  ՇՐՋԱԶԳԵՍՏՆԵՐ ԲԱՄԲԱԿԵ ՄԱՆՎԱԾՔԻՑ"/>
    <x v="13"/>
    <s v="կին"/>
    <m/>
    <n v="0.35"/>
    <n v="1"/>
    <n v="0.35"/>
    <s v="RINASCHIMENTO"/>
    <s v="Italy"/>
    <s v="բամբակ"/>
    <x v="4"/>
    <n v="1000323"/>
  </r>
  <r>
    <n v="1406"/>
    <n v="60000000756"/>
    <n v="61044900000"/>
    <s v="ԿԱՆԱՑԻ ԵՐԵԿՈՅԱՆ ՇՐՋԱԶԳԵՍՏՆԵՐ  ԱՅԼ ՄԱՆԱԾԱԳՈՐԾԱԿԱՆ ՆՅՈՒԹԵՐԻՑ"/>
    <x v="76"/>
    <s v="կին"/>
    <m/>
    <n v="0.646"/>
    <n v="1"/>
    <n v="0.646"/>
    <s v="RINASCHIMENTO"/>
    <s v="Italy"/>
    <s v="վիսկոզ"/>
    <x v="4"/>
    <n v="1000323"/>
  </r>
  <r>
    <n v="1407"/>
    <n v="60000000757"/>
    <n v="61062000000"/>
    <s v="ԿԱՆԱՑԻ ԲԼՈՒԶՆԵՐ ՔԻՄԻԱԿԱՆ ԹԵԼԵՐԻՑ "/>
    <x v="74"/>
    <s v="կին"/>
    <m/>
    <n v="0.124"/>
    <n v="1"/>
    <n v="0.124"/>
    <s v="RINASCHIMENTO"/>
    <s v="Italy"/>
    <s v="պոլիեսթեր"/>
    <x v="4"/>
    <n v="1000323"/>
  </r>
  <r>
    <n v="1408"/>
    <n v="60000000758"/>
    <n v="61044200000"/>
    <s v="ԿԱՆԱՑԻ  ՇՐՋԱԶԳԵՍՏՆԵՐ ԲԱՄԲԱԿԵ ՄԱՆՎԱԾՔԻՑ"/>
    <x v="13"/>
    <s v="կին"/>
    <m/>
    <n v="0.322"/>
    <n v="1"/>
    <n v="0.322"/>
    <s v="RINASCHIMENTO"/>
    <s v="Turkey"/>
    <s v="բամբակ"/>
    <x v="4"/>
    <n v="1000323"/>
  </r>
  <r>
    <n v="1409"/>
    <n v="60000000759"/>
    <n v="61062000000"/>
    <s v="ԿԱՆԱՑԻ ՎԵՐՆԱՇԱՊԻԿՆԵՐ ՔԻՄԻԱԿԱՆ ԹԵԼԵՐԻՑ"/>
    <x v="9"/>
    <s v="կին"/>
    <m/>
    <n v="0.092"/>
    <n v="1"/>
    <n v="0.092"/>
    <s v="RINASCHIMENTO"/>
    <s v="Italy"/>
    <s v="լիոցել"/>
    <x v="4"/>
    <n v="1000323"/>
  </r>
  <r>
    <n v="1410"/>
    <n v="60000000760"/>
    <n v="61046900090"/>
    <s v="ԿԱՆԱՑԻ  ՇՈՐՏԵՐ ԱՅԼ ՄԱՆԱԾԱԳՈՐԾԱԿԱՆ ՆՅՈՒԹԵՐԻՑ "/>
    <x v="14"/>
    <s v="կին"/>
    <m/>
    <n v="0.148"/>
    <n v="1"/>
    <n v="0.148"/>
    <s v="RINASCHIMENTO"/>
    <s v="Turkey"/>
    <s v="վիսկոզ/բամբակ"/>
    <x v="4"/>
    <n v="1000323"/>
  </r>
  <r>
    <n v="1411"/>
    <n v="60000000773"/>
    <n v="61043300000"/>
    <s v="ԿԱՆԱՑԻ ՊԻՋԱԿՆԵՐ ՍԻՆԹԵՏԻԿ ԹԵԼԵՐԻՑ"/>
    <x v="36"/>
    <s v="կին"/>
    <m/>
    <n v="0.172"/>
    <n v="1"/>
    <n v="0.172"/>
    <s v="RINASCHIMENTO"/>
    <s v="Italy"/>
    <s v="պոլիեսթեր"/>
    <x v="4"/>
    <n v="1000323"/>
  </r>
  <r>
    <n v="1412"/>
    <n v="60000000774"/>
    <n v="61043300000"/>
    <s v="ԿԱՆԱՑԻ ՊԻՋԱԿՆԵՐ ՍԻՆԹԵՏԻԿ ԹԵԼԵՐԻՑ"/>
    <x v="36"/>
    <s v="կին"/>
    <m/>
    <n v="0.136"/>
    <n v="1"/>
    <n v="0.136"/>
    <s v="RINASCHIMENTO"/>
    <s v="Italy"/>
    <s v="պոլիեսթեր/բամբակ"/>
    <x v="4"/>
    <n v="1000323"/>
  </r>
  <r>
    <n v="1413"/>
    <n v="60000000775"/>
    <n v="61044900000"/>
    <s v="ԿԱՆԱՑԻ ԵՐԵԿՈՅԱՆ ՇՐՋԱԶԳԵՍՏՆԵՐ  ԱՅԼ ՄԱՆԱԾԱԳՈՐԾԱԿԱՆ ՆՅՈՒԹԵՐԻՑ"/>
    <x v="76"/>
    <s v="կին"/>
    <m/>
    <n v="0.462"/>
    <n v="1"/>
    <n v="0.462"/>
    <s v="RINASCHIMENTO"/>
    <s v="Italy"/>
    <s v="վիսկոզ"/>
    <x v="4"/>
    <n v="1000323"/>
  </r>
  <r>
    <n v="1414"/>
    <n v="60000000772"/>
    <n v="61091000000"/>
    <s v="ԿԱՆԱՑԻ ԵՎ ԱՂՋԿԱ ՇԱՊԻԿՆԵՐ ԲԱՄԲԱԿԵ ՄԱՆՎԱԾՔԻՑ"/>
    <x v="8"/>
    <s v="կին"/>
    <m/>
    <n v="0.134"/>
    <n v="1"/>
    <n v="0.134"/>
    <s v="RINASCHIMENTO"/>
    <s v="China"/>
    <s v="բամբակ/լինեն"/>
    <x v="4"/>
    <n v="1000323"/>
  </r>
  <r>
    <n v="1415"/>
    <n v="60000000762"/>
    <n v="61046300000"/>
    <s v="ԿԱՆԱՑԻ ԿԱՄԲԻՆԻԶՈՆՆԵՐ ՍԻՆԹԵՏԻԿ ԹԵԼԵՐԻՑ"/>
    <x v="48"/>
    <s v="կին"/>
    <m/>
    <n v="0.594"/>
    <n v="1"/>
    <n v="0.594"/>
    <s v="RINASCHIMENTO"/>
    <s v="Italy"/>
    <s v="պոլիեսթեր"/>
    <x v="4"/>
    <n v="1000323"/>
  </r>
  <r>
    <n v="1416"/>
    <n v="60000000769"/>
    <n v="61099090000"/>
    <s v="ԿԱՆԱՑԻ  ՇԱՊԻԿՆԵՐ ԱՅԼ ՄԱՆԱԾԱԳՈՐԾԱԿԱՆ ՆՅՈՒԹԵՐԻՑ"/>
    <x v="8"/>
    <s v="կին"/>
    <m/>
    <n v="0.104"/>
    <n v="1"/>
    <n v="0.104"/>
    <s v="RINASCHIMENTO"/>
    <s v="Italy"/>
    <s v="վիսկոզ"/>
    <x v="4"/>
    <n v="1000323"/>
  </r>
  <r>
    <n v="1417"/>
    <n v="60000000765"/>
    <n v="61044300000"/>
    <s v="ԿԱՆԱՑԻ  ՇՐՋԱԶԳԵՍՏՆԵՐ ՍԻՆԹԵՏԻԿ ԹԵԼԵՐԻՑ"/>
    <x v="13"/>
    <s v="կին"/>
    <m/>
    <n v="0.338"/>
    <n v="1"/>
    <n v="0.338"/>
    <s v="RINASCHIMENTO"/>
    <s v="Turkey"/>
    <s v="պոլիեսթեր"/>
    <x v="4"/>
    <n v="1000323"/>
  </r>
  <r>
    <n v="1418"/>
    <n v="60000000767"/>
    <n v="61045200000"/>
    <s v="ԿԱՆԱՑԻ  ԿԻՍԱՇՐՋԱԶԳԵՍՏՆԵՐ ԲԱՄԲԱԿԵ ՄԱՆՎԱԾՔԻՑ"/>
    <x v="10"/>
    <s v="կին"/>
    <m/>
    <n v="0.242"/>
    <n v="1"/>
    <n v="0.242"/>
    <s v="RINASCHIMENTO"/>
    <s v="Turkey"/>
    <s v="բամբակ/պոլիեսթեր"/>
    <x v="4"/>
    <n v="1000323"/>
  </r>
  <r>
    <n v="1419"/>
    <n v="60000000764"/>
    <n v="61046300000"/>
    <s v="ԿԱՆԱՑԻ ԿԱՄԲԻՆԻԶՈՆՆԵՐ ՍԻՆԹԵՏԻԿ ԹԵԼԵՐԻՑ"/>
    <x v="48"/>
    <s v="կին"/>
    <m/>
    <n v="0.474"/>
    <n v="1"/>
    <n v="0.474"/>
    <s v="RINASCHIMENTO"/>
    <s v="Italy"/>
    <s v="պոլիեսթեր"/>
    <x v="4"/>
    <n v="1000323"/>
  </r>
  <r>
    <n v="1420"/>
    <n v="60000000768"/>
    <n v="61091000000"/>
    <s v="ԿԱՆԱՑԻ ԵՎ ԱՂՋԿԱ ՇԱՊԻԿՆԵՐ ԲԱՄԲԱԿԵ ՄԱՆՎԱԾՔԻՑ"/>
    <x v="8"/>
    <s v="կին"/>
    <m/>
    <n v="0.156"/>
    <n v="1"/>
    <n v="0.156"/>
    <s v="RINASCHIMENTO"/>
    <s v="China"/>
    <s v="բամբակ/լինեն"/>
    <x v="4"/>
    <n v="1000323"/>
  </r>
  <r>
    <n v="1421"/>
    <n v="60000000766"/>
    <n v="61043300000"/>
    <s v="ԿԱՆԱՑԻ ՊԻՋԱԿՆԵՐ ՍԻՆԹԵՏԻԿ ԹԵԼԵՐԻՑ"/>
    <x v="36"/>
    <s v="կին"/>
    <m/>
    <n v="0.464"/>
    <n v="1"/>
    <n v="0.464"/>
    <s v="RINASCHIMENTO"/>
    <s v="Italy"/>
    <s v="պոլիեսթեր"/>
    <x v="4"/>
    <n v="1000323"/>
  </r>
  <r>
    <n v="1422"/>
    <n v="60000000770"/>
    <n v="61046300000"/>
    <s v="ԿԱՆԱՑԻ ԿԱՄԲԻՆԻԶՈՆՆԵՐ ՍԻՆԹԵՏԻԿ ԹԵԼԵՐԻՑ"/>
    <x v="48"/>
    <s v="կին"/>
    <m/>
    <n v="0.552"/>
    <n v="1"/>
    <n v="0.552"/>
    <s v="RINASCHIMENTO"/>
    <s v="Italy"/>
    <s v="պոլիեսթեր"/>
    <x v="4"/>
    <n v="1000323"/>
  </r>
  <r>
    <n v="1423"/>
    <n v="60000000771"/>
    <n v="61062000000"/>
    <s v="ԿԱՆԱՑԻ ԲԼՈՒԶՆԵՐ ՔԻՄԻԱԿԱՆ ԹԵԼԵՐԻՑ "/>
    <x v="74"/>
    <s v="կին"/>
    <m/>
    <n v="0.124"/>
    <n v="1"/>
    <n v="0.124"/>
    <s v="RINASCHIMENTO"/>
    <s v="Italy"/>
    <s v="պոլիեսթեր"/>
    <x v="4"/>
    <n v="1000323"/>
  </r>
  <r>
    <n v="1424"/>
    <n v="60000000761"/>
    <n v="61044300000"/>
    <s v="ԿԱՆԱՑԻ  ՇՐՋԱԶԳԵՍՏՆԵՐ ՍԻՆԹԵՏԻԿ ԹԵԼԵՐԻՑ"/>
    <x v="76"/>
    <s v="կին"/>
    <m/>
    <n v="0.446"/>
    <n v="1"/>
    <n v="0.446"/>
    <s v="RINASCHIMENTO"/>
    <s v="Italy"/>
    <s v="պոլիեսթեր"/>
    <x v="4"/>
    <n v="1000323"/>
  </r>
  <r>
    <n v="1425"/>
    <n v="60000000763"/>
    <n v="61069090000"/>
    <s v="ԿԱՆԱՑԻ  ԲԼՈՒԶՆԵՐ ԱՅԼ ՄԱՆԱԾԱԳՈՐԾԱԿԱՆ ՆՅՈՒԹԵՐԻՑ "/>
    <x v="74"/>
    <s v="կին"/>
    <m/>
    <n v="0.076"/>
    <n v="1"/>
    <n v="0.076"/>
    <s v="RINASCHIMENTO"/>
    <s v="China"/>
    <s v="վիսկոզ"/>
    <x v="4"/>
    <n v="1000323"/>
  </r>
  <r>
    <n v="1426"/>
    <n v="60000000788"/>
    <n v="61044300000"/>
    <s v="ԿԱՆԱՑԻ  ՇՐՋԱԶԳԵՍՏՆԵՐ ՍԻՆԹԵՏԻԿ ԹԵԼԵՐԻՑ"/>
    <x v="13"/>
    <s v="կին"/>
    <m/>
    <n v="0.344"/>
    <n v="1"/>
    <n v="0.344"/>
    <s v="RINASCHIMENTO"/>
    <s v="Italy"/>
    <s v="պոլիեսթեր"/>
    <x v="4"/>
    <n v="1000323"/>
  </r>
  <r>
    <n v="1427"/>
    <n v="60000000782"/>
    <n v="61044900000"/>
    <s v="ԿԱՆԱՑԻ ԵՐԵԿՈՅԱՆ ՇՐՋԱԶԳԵՍՏՆԵՐ  ԱՅԼ ՄԱՆԱԾԱԳՈՐԾԱԿԱՆ ՆՅՈՒԹԵՐԻՑ"/>
    <x v="76"/>
    <s v="կին"/>
    <m/>
    <n v="0.596"/>
    <n v="1"/>
    <n v="0.596"/>
    <s v="RINASCHIMENTO"/>
    <s v="Italy"/>
    <s v="վիսկոզ"/>
    <x v="4"/>
    <n v="1000323"/>
  </r>
  <r>
    <n v="1428"/>
    <n v="60000000781"/>
    <n v="61044300000"/>
    <s v="ԿԱՆԱՑԻ  ՇՐՋԱԶԳԵՍՏՆԵՐ ՍԻՆԹԵՏԻԿ ԹԵԼԵՐԻՑ"/>
    <x v="76"/>
    <s v="կին"/>
    <m/>
    <n v="0.332"/>
    <n v="1"/>
    <n v="0.332"/>
    <s v="RINASCHIMENTO"/>
    <s v="Italy"/>
    <s v="պոլիեսթեր"/>
    <x v="4"/>
    <n v="1000323"/>
  </r>
  <r>
    <n v="1429"/>
    <n v="60000000780"/>
    <n v="61045200000"/>
    <s v="ԿԱՆԱՑԻ  ՋԻՆՍԵ ԿԻՍԱՇՐՋԱԶԳԵՍՏՆԵՐ ԲԱՄԲԱԿԵ ՄԱՆՎԱԾՔԻՑ"/>
    <x v="54"/>
    <s v="կին"/>
    <m/>
    <n v="0.468"/>
    <n v="1"/>
    <n v="0.468"/>
    <s v="RINASCHIMENTO"/>
    <s v="Italy"/>
    <s v="բամբակ"/>
    <x v="4"/>
    <n v="1000323"/>
  </r>
  <r>
    <n v="1430"/>
    <n v="60000000778"/>
    <n v="62143000000"/>
    <s v="ԿԱՆԱՑԻ  ՇԱՐՖԵՐ ՍԻՆԹԵՏԻԿ ԹԵԼԵՐԻՑ"/>
    <x v="77"/>
    <s v="կին"/>
    <m/>
    <n v="0.148"/>
    <n v="1"/>
    <n v="0.148"/>
    <s v="RINASCHIMENTO"/>
    <s v="Italy"/>
    <s v="պոլիեսթեր"/>
    <x v="4"/>
    <n v="1000323"/>
  </r>
  <r>
    <n v="1431"/>
    <n v="60000000784"/>
    <n v="61045200000"/>
    <s v="ԿԱՆԱՑԻ  ՋԻՆՍԵ ԿԻՍԱՇՐՋԱԶԳԵՍՏՆԵՐ ԲԱՄԲԱԿԵ ՄԱՆՎԱԾՔԻՑ"/>
    <x v="54"/>
    <s v="կին"/>
    <m/>
    <n v="0.47"/>
    <n v="1"/>
    <n v="0.47"/>
    <s v="RINASCHIMENTO"/>
    <s v="Italy"/>
    <s v="բամբակ"/>
    <x v="4"/>
    <n v="1000323"/>
  </r>
  <r>
    <n v="1432"/>
    <n v="60000000783"/>
    <n v="61046300000"/>
    <s v="ԿԱՆԱՑԻ ԿԱՄԲԻՆԻԶՈՆՆԵՐ ՍԻՆԹԵՏԻԿ ԹԵԼԵՐԻՑ"/>
    <x v="48"/>
    <s v="կին"/>
    <m/>
    <n v="0.622"/>
    <n v="1"/>
    <n v="0.622"/>
    <s v="RINASCHIMENTO"/>
    <s v="Italy"/>
    <s v="պոլիեսթեր"/>
    <x v="4"/>
    <n v="1000323"/>
  </r>
  <r>
    <n v="1433"/>
    <n v="60000000776"/>
    <n v="62046990000"/>
    <s v="ԿԱՆԱՑԻ ՏԱԲԱՏՆԵՐ ՎՈՒՇԵ ՄԱՆՎԱԾՔԻՑ"/>
    <x v="3"/>
    <s v="կին"/>
    <m/>
    <n v="0.272"/>
    <n v="1"/>
    <n v="0.272"/>
    <s v="RINASCHIMENTO"/>
    <s v="Italy"/>
    <s v="լինեն/վիսկոզ"/>
    <x v="4"/>
    <n v="1000323"/>
  </r>
  <r>
    <n v="1434"/>
    <n v="60000000779"/>
    <n v="61044300000"/>
    <s v="ԿԱՆԱՑԻ  ՇՐՋԱԶԳԵՍՏՆԵՐ ՍԻՆԹԵՏԻԿ ԹԵԼԵՐԻՑ"/>
    <x v="76"/>
    <s v="կին"/>
    <m/>
    <n v="0.588"/>
    <n v="1"/>
    <n v="0.588"/>
    <s v="RINASCHIMENTO"/>
    <s v="Italy"/>
    <s v="պոլիեսթեր"/>
    <x v="4"/>
    <n v="1000323"/>
  </r>
  <r>
    <n v="1435"/>
    <n v="60000000777"/>
    <n v="61062000000"/>
    <s v="ԿԱՆԱՑԻ ԲԼՈՒԶՆԵՐ ՔԻՄԻԱԿԱՆ ԹԵԼԵՐԻՑ "/>
    <x v="27"/>
    <s v="կին"/>
    <m/>
    <n v="0.134"/>
    <n v="1"/>
    <n v="0.134"/>
    <s v="RINASCHIMENTO"/>
    <s v="Italy"/>
    <s v="պոլիեսթեր"/>
    <x v="4"/>
    <n v="1000323"/>
  </r>
  <r>
    <n v="1436"/>
    <n v="60000000790"/>
    <n v="61062000000"/>
    <s v="ԿԱՆԱՑԻ ԲԼՈՒԶՆԵՐ ՔԻՄԻԱԿԱՆ ԹԵԼԵՐԻՑ "/>
    <x v="27"/>
    <s v="կին"/>
    <m/>
    <n v="0.114"/>
    <n v="1"/>
    <n v="0.114"/>
    <s v="RINASCHIMENTO"/>
    <s v="Italy"/>
    <s v="պոլիեսթեր"/>
    <x v="4"/>
    <n v="1000323"/>
  </r>
  <r>
    <n v="1437"/>
    <n v="60000000789"/>
    <n v="61043300000"/>
    <s v="ԿԱՆԱՑԻ ՊԻՋԱԿՆԵՐ ՍԻՆԹԵՏԻԿ ԹԵԼԵՐԻՑ"/>
    <x v="36"/>
    <s v="կին"/>
    <m/>
    <n v="0.506"/>
    <n v="1"/>
    <n v="0.506"/>
    <s v="RINASCHIMENTO"/>
    <s v="Italy"/>
    <s v="պոլիեսթեր"/>
    <x v="4"/>
    <n v="1000323"/>
  </r>
  <r>
    <n v="1438"/>
    <n v="60000000786"/>
    <n v="61043300000"/>
    <s v="ԿԱՆԱՑԻ ՊԻՋԱԿՆԵՐ ՍԻՆԹԵՏԻԿ ԹԵԼԵՐԻՑ"/>
    <x v="36"/>
    <s v="կին"/>
    <m/>
    <n v="0.21"/>
    <n v="1"/>
    <n v="0.21"/>
    <s v="RINASCHIMENTO"/>
    <s v="Italy"/>
    <s v="պոլիեսթեր"/>
    <x v="4"/>
    <n v="1000323"/>
  </r>
  <r>
    <n v="1439"/>
    <n v="60000000787"/>
    <n v="61061000000"/>
    <s v="ԿԱՆԱՑԻ ԵՎ ԱՂՋԿԱ ԲԼՈՒԶՆԵՐ ԲԱՄԲԱԿԵ ՄԱՆՎԱԾՔԻՑ "/>
    <x v="27"/>
    <s v="կին"/>
    <m/>
    <n v="0.146"/>
    <n v="1"/>
    <n v="0.146"/>
    <s v="RINASCHIMENTO"/>
    <s v="Turkey"/>
    <s v="բամբակ"/>
    <x v="4"/>
    <n v="1000323"/>
  </r>
  <r>
    <n v="1440"/>
    <n v="60000000785"/>
    <n v="61044300000"/>
    <s v="ԿԱՆԱՑԻ  ՇՐՋԱԶԳԵՍՏՆԵՐ ՍԻՆԹԵՏԻԿ ԹԵԼԵՐԻՑ"/>
    <x v="13"/>
    <s v="կին"/>
    <m/>
    <n v="0.384"/>
    <n v="1"/>
    <n v="0.384"/>
    <s v="RINASCHIMENTO"/>
    <s v="Italy"/>
    <s v="պոլիեսթեր"/>
    <x v="4"/>
    <n v="1000323"/>
  </r>
  <r>
    <n v="1441"/>
    <n v="60000000791"/>
    <n v="62046318000"/>
    <s v="ԿԱՆԱՑԻ  ՏԱԲԱՏՆԵՐ ՍԻՆԹԵՏԻԿ ԹԵԼԵՐԻՑ"/>
    <x v="3"/>
    <s v="կին"/>
    <m/>
    <n v="0.364"/>
    <n v="1"/>
    <n v="0.364"/>
    <s v="RINASCHIMENTO"/>
    <s v="Italy"/>
    <s v="պոլիեսթեր"/>
    <x v="4"/>
    <n v="1000323"/>
  </r>
  <r>
    <n v="1442"/>
    <n v="60000000792"/>
    <n v="62046318000"/>
    <s v="ԿԱՆԱՑԻ  ՏԱԲԱՏՆԵՐ ՍԻՆԹԵՏԻԿ ԹԵԼԵՐԻՑ"/>
    <x v="3"/>
    <s v="կին"/>
    <m/>
    <n v="0.364"/>
    <n v="1"/>
    <n v="0.364"/>
    <s v="RINASCHIMENTO"/>
    <s v="Italy"/>
    <s v="պոլիեսթեր"/>
    <x v="4"/>
    <n v="1000323"/>
  </r>
  <r>
    <n v="1443"/>
    <n v="60000000793"/>
    <n v="62046318000"/>
    <s v="ԿԱՆԱՑԻ  ՏԱԲԱՏՆԵՐ ՍԻՆԹԵՏԻԿ ԹԵԼԵՐԻՑ"/>
    <x v="3"/>
    <s v="կին"/>
    <m/>
    <n v="0.314"/>
    <n v="1"/>
    <n v="0.314"/>
    <s v="RINASCHIMENTO"/>
    <s v="Italy"/>
    <s v="պոլիեսթեր"/>
    <x v="4"/>
    <n v="1000323"/>
  </r>
  <r>
    <n v="1444"/>
    <n v="60000000796"/>
    <n v="62046318000"/>
    <s v="ԿԱՆԱՑԻ  ՏԱԲԱՏՆԵՐ ՍԻՆԹԵՏԻԿ ԹԵԼԵՐԻՑ"/>
    <x v="3"/>
    <s v="կին"/>
    <m/>
    <n v="0.318"/>
    <n v="1"/>
    <n v="0.318"/>
    <s v="RINASCHIMENTO"/>
    <s v="Italy"/>
    <s v="պոլիեսթեր"/>
    <x v="4"/>
    <n v="1000323"/>
  </r>
  <r>
    <n v="1445"/>
    <n v="60000000797"/>
    <n v="62046318000"/>
    <s v="ԿԱՆԱՑԻ  ՏԱԲԱՏՆԵՐ ՍԻՆԹԵՏԻԿ ԹԵԼԵՐԻՑ"/>
    <x v="3"/>
    <s v="կին"/>
    <m/>
    <n v="0.334"/>
    <n v="1"/>
    <n v="0.334"/>
    <s v="RINASCHIMENTO"/>
    <s v="Italy"/>
    <s v="պոլիեսթեր"/>
    <x v="4"/>
    <n v="1000323"/>
  </r>
  <r>
    <n v="1446"/>
    <n v="60000000799"/>
    <n v="62046318000"/>
    <s v="ԿԱՆԱՑԻ  ՏԱԲԱՏՆԵՐ ՍԻՆԹԵՏԻԿ ԹԵԼԵՐԻՑ"/>
    <x v="3"/>
    <s v="կին"/>
    <m/>
    <n v="0.354"/>
    <n v="1"/>
    <n v="0.354"/>
    <s v="RINASCHIMENTO"/>
    <s v="Italy"/>
    <s v="պոլիեսթեր"/>
    <x v="4"/>
    <n v="1000323"/>
  </r>
  <r>
    <n v="1447"/>
    <n v="60000000798"/>
    <n v="62046318000"/>
    <s v="ԿԱՆԱՑԻ  ՏԱԲԱՏՆԵՐ ՍԻՆԹԵՏԻԿ ԹԵԼԵՐԻՑ"/>
    <x v="3"/>
    <s v="կին"/>
    <m/>
    <n v="0.354"/>
    <n v="1"/>
    <n v="0.354"/>
    <s v="RINASCHIMENTO"/>
    <s v="Italy"/>
    <s v="պոլիեսթեր"/>
    <x v="4"/>
    <n v="1000323"/>
  </r>
  <r>
    <n v="1448"/>
    <n v="60000000801"/>
    <n v="61043300000"/>
    <s v="ԿԱՆԱՑԻ ՊԻՋԱԿՆԵՐ ՍԻՆԹԵՏԻԿ ԹԵԼԵՐԻՑ"/>
    <x v="36"/>
    <s v="կին"/>
    <m/>
    <n v="0.196"/>
    <n v="1"/>
    <n v="0.196"/>
    <s v="RINASCHIMENTO"/>
    <s v="Italy"/>
    <s v="պոլիեսթեր"/>
    <x v="4"/>
    <n v="1000323"/>
  </r>
  <r>
    <n v="1449"/>
    <n v="60000000800"/>
    <n v="61043300000"/>
    <s v="ԿԱՆԱՑԻ ՊԻՋԱԿՆԵՐ ՍԻՆԹԵՏԻԿ ԹԵԼԵՐԻՑ"/>
    <x v="36"/>
    <s v="կին"/>
    <m/>
    <n v="0.226"/>
    <n v="1"/>
    <n v="0.226"/>
    <s v="RINASCHIMENTO"/>
    <s v="Italy"/>
    <s v="պոլիեսթեր"/>
    <x v="4"/>
    <n v="1000323"/>
  </r>
  <r>
    <n v="1450"/>
    <n v="60000000795"/>
    <n v="61044300000"/>
    <s v="ԿԱՆԱՑԻ  ՇՐՋԱԶԳԵՍՏՆԵՐ ՍԻՆԹԵՏԻԿ ԹԵԼԵՐԻՑ"/>
    <x v="13"/>
    <s v="կին"/>
    <m/>
    <n v="0.31"/>
    <n v="1"/>
    <n v="0.31"/>
    <s v="RINASCHIMENTO"/>
    <s v="Italy"/>
    <s v="պոլիեսթեր"/>
    <x v="4"/>
    <n v="1000323"/>
  </r>
  <r>
    <n v="1451"/>
    <n v="60000000802"/>
    <n v="61044300000"/>
    <s v="ԿԱՆԱՑԻ  ՇՐՋԱԶԳԵՍՏՆԵՐ ՍԻՆԹԵՏԻԿ ԹԵԼԵՐԻՑ"/>
    <x v="13"/>
    <s v="կին"/>
    <m/>
    <n v="0.31"/>
    <n v="1"/>
    <n v="0.31"/>
    <s v="RINASCHIMENTO"/>
    <s v="Italy"/>
    <s v="պոլիեսթեր"/>
    <x v="4"/>
    <n v="1000323"/>
  </r>
  <r>
    <n v="1452"/>
    <n v="60000000794"/>
    <n v="61062000000"/>
    <s v="ԿԱՆԱՑԻ ՎԵՐՆԱՇԱՊԻԿՆԵՐ ՔԻՄԻԱԿԱՆ ԹԵԼԵՐԻՑ"/>
    <x v="9"/>
    <s v="կին"/>
    <m/>
    <n v="0.148"/>
    <n v="1"/>
    <n v="0.148"/>
    <s v="RINASCHIMENTO"/>
    <s v="Italy"/>
    <s v="պոլիեսթեր"/>
    <x v="4"/>
    <n v="1000323"/>
  </r>
  <r>
    <n v="1453"/>
    <n v="60000000803"/>
    <n v="61043900000"/>
    <s v="ԿԱՆԱՑԻ ՊԻՋԱԿՆԵՐ ԱՅԼ ՄԱՆԱԾԱԳՈՐԾԱԿԱՆ ՆՅՈՒԹԵՐԻՑ"/>
    <x v="36"/>
    <s v="կին"/>
    <m/>
    <n v="0.502"/>
    <n v="1"/>
    <n v="0.502"/>
    <s v="RINASCHIMENTO"/>
    <s v="Italy"/>
    <s v="վիսկոզ"/>
    <x v="4"/>
    <n v="1000323"/>
  </r>
  <r>
    <n v="1454"/>
    <n v="60000000804"/>
    <n v="61043900000"/>
    <s v="ԿԱՆԱՑԻ ՊԻՋԱԿՆԵՐ ԱՅԼ ՄԱՆԱԾԱԳՈՐԾԱԿԱՆ ՆՅՈՒԹԵՐԻՑ"/>
    <x v="36"/>
    <s v="կին"/>
    <m/>
    <n v="0.502"/>
    <n v="1"/>
    <n v="0.502"/>
    <s v="RINASCHIMENTO"/>
    <s v="Italy"/>
    <s v="վիսկոզ"/>
    <x v="4"/>
    <n v="1000323"/>
  </r>
  <r>
    <n v="1455"/>
    <n v="60000000805"/>
    <n v="62046318000"/>
    <s v="ԿԱՆԱՑԻ  ՏԱԲԱՏՆԵՐ ՍԻՆԹԵՏԻԿ ԹԵԼԵՐԻՑ"/>
    <x v="3"/>
    <s v="կին"/>
    <m/>
    <n v="0.332"/>
    <n v="1"/>
    <n v="0.332"/>
    <s v="RINASCHIMENTO"/>
    <s v="Italy"/>
    <s v="պոլիեսթեր"/>
    <x v="4"/>
    <n v="1000323"/>
  </r>
  <r>
    <n v="1456"/>
    <n v="60000000812"/>
    <n v="61043300000"/>
    <s v="ԿԱՆԱՑԻ ՊԻՋԱԿՆԵՐ ՍԻՆԹԵՏԻԿ ԹԵԼԵՐԻՑ"/>
    <x v="36"/>
    <s v="կին"/>
    <m/>
    <n v="0.51"/>
    <n v="1"/>
    <n v="0.51"/>
    <s v="RINASCHIMENTO"/>
    <s v="Italy"/>
    <s v="պոլիեսթեր"/>
    <x v="4"/>
    <n v="1000323"/>
  </r>
  <r>
    <n v="1457"/>
    <n v="60000000816"/>
    <n v="61043300000"/>
    <s v="ԿԱՆԱՑԻ ՊԻՋԱԿՆԵՐ ՍԻՆԹԵՏԻԿ ԹԵԼԵՐԻՑ"/>
    <x v="36"/>
    <s v="կին"/>
    <m/>
    <n v="0.478"/>
    <n v="1"/>
    <n v="0.478"/>
    <s v="RINASCHIMENTO"/>
    <s v="Italy"/>
    <s v="պոլիեսթեր"/>
    <x v="4"/>
    <n v="1000323"/>
  </r>
  <r>
    <n v="1458"/>
    <n v="60000000811"/>
    <n v="61044900000"/>
    <s v="ԿԱՆԱՑԻ  ՇՐՋԱԶԳԵՍՏՆԵՐ  ԱՅԼ ՄԱՆԱԾԱԳՈՐԾԱԿԱՆ ՆՅՈՒԹԵՐԻՑ"/>
    <x v="13"/>
    <s v="կին"/>
    <m/>
    <n v="0.34"/>
    <n v="1"/>
    <n v="0.34"/>
    <s v="RINASCHIMENTO"/>
    <s v="Turkey"/>
    <s v="վիսկոզ"/>
    <x v="4"/>
    <n v="1000323"/>
  </r>
  <r>
    <n v="1459"/>
    <n v="60000000809"/>
    <n v="61043300000"/>
    <s v="ԿԱՆԱՑԻ ՊԻՋԱԿՆԵՐ ՍԻՆԹԵՏԻԿ ԹԵԼԵՐԻՑ"/>
    <x v="36"/>
    <s v="կին"/>
    <m/>
    <n v="0.496"/>
    <n v="1"/>
    <n v="0.496"/>
    <s v="RINASCHIMENTO"/>
    <s v="Italy"/>
    <s v="պոլիեսթեր"/>
    <x v="4"/>
    <n v="1000323"/>
  </r>
  <r>
    <n v="1460"/>
    <n v="60000000810"/>
    <n v="62046239000"/>
    <s v="ԿԱՆԱՑԻ  ՏԱԲԱՏՆԵՐ ԲԱՄԲԱԿԵ ՄԱՆՎԱԾՔԻՑ   "/>
    <x v="3"/>
    <s v="կին"/>
    <m/>
    <n v="0.236"/>
    <n v="1"/>
    <n v="0.236"/>
    <s v="RINASCHIMENTO"/>
    <s v="Italy"/>
    <s v="բամբակ"/>
    <x v="4"/>
    <n v="1000323"/>
  </r>
  <r>
    <n v="1461"/>
    <n v="60000000808"/>
    <n v="61044300000"/>
    <s v="ԿԱՆԱՑԻ  ՇՐՋԱԶԳԵՍՏՆԵՐ ՍԻՆԹԵՏԻԿ ԹԵԼԵՐԻՑ"/>
    <x v="13"/>
    <s v="կին"/>
    <m/>
    <n v="0.51"/>
    <n v="1"/>
    <n v="0.51"/>
    <s v="RINASCHIMENTO"/>
    <s v="Turkey"/>
    <s v="պոլիեսթեր"/>
    <x v="4"/>
    <n v="1000323"/>
  </r>
  <r>
    <n v="1462"/>
    <n v="60000000813"/>
    <n v="61062000000"/>
    <s v="ԿԱՆԱՑԻ ԵՎ ԱՂՋԿԱ ԲԼՈՒԶՆԵՐ ՔԻՄԻԱԿԱՆ ԹԵԼԵՐԻՑ "/>
    <x v="78"/>
    <s v="կին"/>
    <m/>
    <n v="0.226"/>
    <n v="1"/>
    <n v="0.226"/>
    <s v="RINASCHIMENTO"/>
    <s v="Turkey"/>
    <s v="պոլիեսթեր"/>
    <x v="4"/>
    <n v="1000323"/>
  </r>
  <r>
    <n v="1463"/>
    <n v="60000000814"/>
    <n v="62024000010"/>
    <s v="ԿԱՆԱՑԻ  ՎԵՐԱՐԿՈՒ ՔԻՄԻԱԿԱՆ ԹԵԼԵՐԻՑ   "/>
    <x v="5"/>
    <s v="կին"/>
    <m/>
    <n v="1.004"/>
    <n v="1"/>
    <n v="1.004"/>
    <s v="RINASCHIMENTO"/>
    <s v="Italy"/>
    <s v="պոլիեսթեր"/>
    <x v="4"/>
    <n v="1000323"/>
  </r>
  <r>
    <n v="1464"/>
    <n v="60000000806"/>
    <n v="62046990000"/>
    <s v="ԿԱՆԱՑԻ  ՏԱԲԱՏՆԵՐ  ԱՅԼ  ՄԱՆԱԾԱԳՈՐԾԱԿԱՆ ՆՅՈՒԹԵՐԻՑ    "/>
    <x v="3"/>
    <s v="կին"/>
    <m/>
    <n v="0.35"/>
    <n v="1"/>
    <n v="0.35"/>
    <s v="RINASCHIMENTO"/>
    <s v="Italy"/>
    <s v="վիսկոզ"/>
    <x v="4"/>
    <n v="1000323"/>
  </r>
  <r>
    <n v="1465"/>
    <n v="60000000807"/>
    <n v="62046990000"/>
    <s v="ԿԱՆԱՑԻ  ՏԱԲԱՏՆԵՐ  ԱՅԼ  ՄԱՆԱԾԱԳՈՐԾԱԿԱՆ ՆՅՈՒԹԵՐԻՑ    "/>
    <x v="3"/>
    <s v="կին"/>
    <m/>
    <n v="0.364"/>
    <n v="1"/>
    <n v="0.364"/>
    <s v="RINASCHIMENTO"/>
    <s v="Italy"/>
    <s v="վիսկոզ"/>
    <x v="4"/>
    <n v="1000323"/>
  </r>
  <r>
    <n v="1466"/>
    <n v="60000000815"/>
    <n v="61062000000"/>
    <s v="ԿԱՆԱՑԻ ՎԵՐՆԱՇԱՊԻԿՆԵՐ ՔԻՄԻԱԿԱՆ ԹԵԼԵՐԻՑ"/>
    <x v="9"/>
    <s v="կին"/>
    <m/>
    <n v="0.142"/>
    <n v="1"/>
    <n v="0.142"/>
    <s v="RINASCHIMENTO"/>
    <s v="Italy"/>
    <s v="պոլիեսթեր"/>
    <x v="4"/>
    <n v="1000323"/>
  </r>
  <r>
    <n v="1467"/>
    <n v="60000000817"/>
    <n v="61044300000"/>
    <s v="ԿԱՆԱՑԻ  ՇՐՋԱԶԳԵՍՏՆԵՐ ՍԻՆԹԵՏԻԿ ԹԵԼԵՐԻՑ"/>
    <x v="13"/>
    <s v="կին"/>
    <m/>
    <n v="0.344"/>
    <n v="1"/>
    <n v="0.344"/>
    <s v="RINASCHIMENTO"/>
    <s v="Italy"/>
    <s v="պոլիեսթեր"/>
    <x v="4"/>
    <n v="1000323"/>
  </r>
  <r>
    <n v="1468"/>
    <n v="60000000819"/>
    <n v="61044300000"/>
    <s v="ԿԱՆԱՑԻ  ՇՐՋԱԶԳԵՍՏՆԵՐ ՍԻՆԹԵՏԻԿ ԹԵԼԵՐԻՑ"/>
    <x v="13"/>
    <s v="կին"/>
    <m/>
    <n v="0.334"/>
    <n v="1"/>
    <n v="0.334"/>
    <s v="RINASCHIMENTO"/>
    <s v="Italy"/>
    <s v="պոլիեսթեր"/>
    <x v="4"/>
    <n v="1000323"/>
  </r>
  <r>
    <n v="1469"/>
    <n v="60000000818"/>
    <n v="61062000000"/>
    <s v="ԿԱՆԱՑԻ ՎԵՐՆԱՇԱՊԻԿՆԵՐ ՔԻՄԻԱԿԱՆ ԹԵԼԵՐԻՑ"/>
    <x v="9"/>
    <s v="կին"/>
    <m/>
    <n v="0.138"/>
    <n v="1"/>
    <n v="0.138"/>
    <s v="RINASCHIMENTO"/>
    <s v="Italy"/>
    <s v="պոլիեսթեր"/>
    <x v="4"/>
    <n v="1000323"/>
  </r>
  <r>
    <n v="1470"/>
    <n v="60000000820"/>
    <n v="61103099000"/>
    <s v="ԿԱՆԱՑԻ ԺԻԼԵՏՆԵՐ ՔԻՄԻԱԿԱՆ ԹԵԼԵՐԻՑ  "/>
    <x v="37"/>
    <s v="կին"/>
    <m/>
    <n v="0.154"/>
    <n v="1"/>
    <n v="0.154"/>
    <s v="RINASCHIMENTO"/>
    <s v="Italy"/>
    <s v="պոլիեսթեր"/>
    <x v="4"/>
    <n v="1000323"/>
  </r>
  <r>
    <n v="1471"/>
    <n v="60000000821"/>
    <n v="61103099000"/>
    <s v="ԿԱՆԱՑԻ ԺԻԼԵՏՆԵՐ ՔԻՄԻԱԿԱՆ ԹԵԼԵՐԻՑ  "/>
    <x v="37"/>
    <s v="կին"/>
    <m/>
    <n v="0.152"/>
    <n v="1"/>
    <n v="0.152"/>
    <s v="RINASCHIMENTO"/>
    <s v="Italy"/>
    <s v="պոլիեսթեր"/>
    <x v="4"/>
    <n v="1000323"/>
  </r>
  <r>
    <n v="1472"/>
    <n v="60000000822"/>
    <n v="61044300000"/>
    <s v="ԿԱՆԱՑԻ  ՇՐՋԱԶԳԵՍՏՆԵՐ ՍԻՆԹԵՏԻԿ ԹԵԼԵՐԻՑ"/>
    <x v="13"/>
    <s v="կին"/>
    <m/>
    <n v="0.3"/>
    <n v="1"/>
    <n v="0.3"/>
    <s v="RINASCHIMENTO"/>
    <s v="Italy"/>
    <s v="պոլիեսթեր"/>
    <x v="4"/>
    <n v="1000323"/>
  </r>
  <r>
    <n v="1473"/>
    <n v="60000000823"/>
    <n v="61044300000"/>
    <s v="ԿԱՆԱՑԻ  ՇՐՋԱԶԳԵՍՏՆԵՐ ՍԻՆԹԵՏԻԿ ԹԵԼԵՐԻՑ"/>
    <x v="13"/>
    <s v="կին"/>
    <m/>
    <n v="0.554"/>
    <n v="1"/>
    <n v="0.554"/>
    <s v="RINASCHIMENTO"/>
    <s v="Italy"/>
    <s v="պոլիեսթեր"/>
    <x v="4"/>
    <n v="1000323"/>
  </r>
  <r>
    <n v="1474"/>
    <n v="60000000824"/>
    <n v="61044300000"/>
    <s v="ԿԱՆԱՑԻ  ՇՐՋԱԶԳԵՍՏՆԵՐ ՍԻՆԹԵՏԻԿ ԹԵԼԵՐԻՑ"/>
    <x v="13"/>
    <s v="կին"/>
    <m/>
    <n v="0.508"/>
    <n v="1"/>
    <n v="0.508"/>
    <s v="RINASCHIMENTO"/>
    <s v="Italy"/>
    <s v="պոլիեսթեր"/>
    <x v="4"/>
    <n v="1000323"/>
  </r>
  <r>
    <n v="1475"/>
    <n v="60000000825"/>
    <n v="61044300000"/>
    <s v="ԿԱՆԱՑԻ  ՇՐՋԱԶԳԵՍՏՆԵՐ ՍԻՆԹԵՏԻԿ ԹԵԼԵՐԻՑ"/>
    <x v="13"/>
    <s v="կին"/>
    <m/>
    <n v="0.592"/>
    <n v="1"/>
    <n v="0.592"/>
    <s v="RINASCHIMENTO"/>
    <s v="Italy"/>
    <s v="պոլիեսթեր"/>
    <x v="4"/>
    <n v="1000323"/>
  </r>
  <r>
    <n v="1476"/>
    <n v="60000000826"/>
    <n v="61044300000"/>
    <s v="ԿԱՆԱՑԻ  ՇՐՋԱԶԳԵՍՏՆԵՐ ՍԻՆԹԵՏԻԿ ԹԵԼԵՐԻՑ"/>
    <x v="13"/>
    <s v="կին"/>
    <m/>
    <n v="0.272"/>
    <n v="1"/>
    <n v="0.272"/>
    <s v="RINASCHIMENTO"/>
    <s v="Italy"/>
    <s v="պոլիեսթեր"/>
    <x v="4"/>
    <n v="1000323"/>
  </r>
  <r>
    <n v="1477"/>
    <n v="60000000827"/>
    <n v="62046318000"/>
    <s v="ԿԱՆԱՑԻ ԵՎ ԱՂՋԿԱ ՏԱԲԱՏՆԵՐ ՍԻՆԹԵՏԻԿ ԹԵԼԵՐԻՑ"/>
    <x v="3"/>
    <s v="կին"/>
    <m/>
    <n v="0.162"/>
    <n v="1"/>
    <n v="0.162"/>
    <s v="RINASCHIMENTO"/>
    <s v="Turkey"/>
    <s v="պոլիեսթեր"/>
    <x v="4"/>
    <n v="1000323"/>
  </r>
  <r>
    <n v="1478"/>
    <n v="60000000828"/>
    <n v="62046318000"/>
    <s v="ԿԱՆԱՑԻ ԵՎ ԱՂՋԿԱ ՏԱԲԱՏՆԵՐ ՍԻՆԹԵՏԻԿ ԹԵԼԵՐԻՑ"/>
    <x v="3"/>
    <s v="կին"/>
    <m/>
    <n v="0.162"/>
    <n v="1"/>
    <n v="0.162"/>
    <s v="RINASCHIMENTO"/>
    <s v="Turkey"/>
    <s v="պոլիեսթեր"/>
    <x v="4"/>
    <n v="1000323"/>
  </r>
  <r>
    <n v="1479"/>
    <n v="60000000829"/>
    <n v="61044900000"/>
    <s v="ԿԱՆԱՑԻ  ՇՐՋԱԶԳԵՍՏՆԵՐ  ԱՅԼ ՄԱՆԱԾԱԳՈՐԾԱԿԱՆ ՆՅՈՒԹԵՐԻՑ"/>
    <x v="13"/>
    <s v="կին"/>
    <m/>
    <n v="0.446"/>
    <n v="1"/>
    <n v="0.446"/>
    <s v="RINASCHIMENTO"/>
    <s v="Turkey"/>
    <s v="վիսկոզ"/>
    <x v="4"/>
    <n v="1000323"/>
  </r>
  <r>
    <n v="1480"/>
    <n v="60000000830"/>
    <n v="61062000000"/>
    <s v="ԿԱՆԱՑԻ ՎԵՐՆԱՇԱՊԻԿՆԵՐ ՔԻՄԻԱԿԱՆ ԹԵԼԵՐԻՑ"/>
    <x v="9"/>
    <s v="կին"/>
    <m/>
    <n v="0.24"/>
    <n v="1"/>
    <n v="0.24"/>
    <s v="RINASCHIMENTO"/>
    <s v="Italy"/>
    <s v="պոլիեսթեր"/>
    <x v="4"/>
    <n v="1000323"/>
  </r>
  <r>
    <n v="1481"/>
    <n v="60000000831"/>
    <n v="61044900000"/>
    <s v="ԿԱՆԱՑԻ  ՇՐՋԱԶԳԵՍՏՆԵՐ  ԱՅԼ ՄԱՆԱԾԱԳՈՐԾԱԿԱՆ ՆՅՈՒԹԵՐԻՑ"/>
    <x v="13"/>
    <s v="կին"/>
    <m/>
    <n v="0.341"/>
    <n v="1"/>
    <n v="0.341"/>
    <s v="RINASCHIMENTO"/>
    <s v="Turkey"/>
    <s v="վիսկոզ"/>
    <x v="4"/>
    <n v="1000323"/>
  </r>
  <r>
    <n v="1482"/>
    <n v="60000000832"/>
    <n v="61062000000"/>
    <s v="ԿԱՆԱՑԻ ՎԵՐՆԱՇԱՊԻԿՆԵՐ ՔԻՄԻԱԿԱՆ ԹԵԼԵՐԻՑ"/>
    <x v="9"/>
    <s v="կին"/>
    <m/>
    <n v="0.166"/>
    <n v="1"/>
    <n v="0.166"/>
    <s v="RINASCHIMENTO"/>
    <s v="Turkey"/>
    <s v="պոլիեսթեր"/>
    <x v="4"/>
    <n v="1000323"/>
  </r>
  <r>
    <n v="1483"/>
    <n v="60000000833"/>
    <n v="61044300000"/>
    <s v="ԿԱՆԱՑԻ  ՇՐՋԱԶԳԵՍՏՆԵՐ ՍԻՆԹԵՏԻԿ ԹԵԼԵՐԻՑ"/>
    <x v="13"/>
    <s v="կին"/>
    <m/>
    <n v="0.478"/>
    <n v="1"/>
    <n v="0.478"/>
    <s v="RINASCHIMENTO"/>
    <s v="Italy"/>
    <s v="պոլիեսթեր"/>
    <x v="4"/>
    <n v="1000323"/>
  </r>
  <r>
    <n v="1484"/>
    <n v="60000000834"/>
    <n v="62046318000"/>
    <s v="ԿԱՆԱՑԻ ԵՎ ԱՂՋԿԱ ՏԱԲԱՏՆԵՐ ՍԻՆԹԵՏԻԿ ԹԵԼԵՐԻՑ"/>
    <x v="3"/>
    <s v="կին"/>
    <m/>
    <n v="0.126"/>
    <n v="1"/>
    <n v="0.126"/>
    <s v="RINASCHIMENTO"/>
    <s v="Turkey"/>
    <s v="պոլիեսթեր"/>
    <x v="4"/>
    <n v="1000323"/>
  </r>
  <r>
    <n v="1485"/>
    <n v="60000000835"/>
    <n v="61062000000"/>
    <s v="ԿԱՆԱՑԻ ՎԵՐՆԱՇԱՊԻԿՆԵՐ ՔԻՄԻԱԿԱՆ ԹԵԼԵՐԻՑ"/>
    <x v="9"/>
    <s v="կին"/>
    <m/>
    <n v="0.184"/>
    <n v="1"/>
    <n v="0.184"/>
    <s v="RINASCHIMENTO"/>
    <s v="Italy"/>
    <s v="պոլիեսթեր"/>
    <x v="4"/>
    <n v="1000323"/>
  </r>
  <r>
    <n v="1486"/>
    <n v="60000000836"/>
    <n v="61062000000"/>
    <s v="ԿԱՆԱՑԻ ՎԵՐՆԱՇԱՊԻԿՆԵՐ ՔԻՄԻԱԿԱՆ ԹԵԼԵՐԻՑ"/>
    <x v="9"/>
    <s v="կին"/>
    <m/>
    <n v="0.162"/>
    <n v="1"/>
    <n v="0.162"/>
    <s v="RINASCHIMENTO"/>
    <s v="Italy"/>
    <s v="պոլիեսթեր"/>
    <x v="4"/>
    <n v="1000323"/>
  </r>
  <r>
    <n v="1487"/>
    <n v="60000000837"/>
    <n v="62046318000"/>
    <s v="ԿԱՆԱՑԻ  ՏԱԲԱՏՆԵՐ ՍԻՆԹԵՏԻԿ ԹԵԼԵՐԻՑ"/>
    <x v="3"/>
    <s v="կին"/>
    <m/>
    <n v="0.426"/>
    <n v="1"/>
    <n v="0.426"/>
    <s v="RINASCHIMENTO"/>
    <s v="Italy"/>
    <s v="պոլիեսթեր"/>
    <x v="4"/>
    <n v="1000323"/>
  </r>
  <r>
    <n v="1488"/>
    <n v="60000000838"/>
    <n v="62046318000"/>
    <s v="ԿԱՆԱՑԻ  ՏԱԲԱՏՆԵՐ ՍԻՆԹԵՏԻԿ ԹԵԼԵՐԻՑ"/>
    <x v="3"/>
    <s v="կին"/>
    <m/>
    <n v="0.402"/>
    <n v="1"/>
    <n v="0.402"/>
    <s v="RINASCHIMENTO"/>
    <s v="Italy"/>
    <s v="պոլիեսթեր"/>
    <x v="4"/>
    <n v="1000323"/>
  </r>
  <r>
    <n v="1489"/>
    <n v="60000000839"/>
    <n v="61044300000"/>
    <s v="ԿԱՆԱՑԻ  ՇՐՋԱԶԳԵՍՏՆԵՐ ՍԻՆԹԵՏԻԿ ԹԵԼԵՐԻՑ"/>
    <x v="13"/>
    <s v="կին"/>
    <m/>
    <n v="0.32"/>
    <n v="1"/>
    <n v="0.32"/>
    <s v="RINASCHIMENTO"/>
    <s v="Italy"/>
    <s v="պոլիեսթեր"/>
    <x v="4"/>
    <n v="1000323"/>
  </r>
  <r>
    <n v="1490"/>
    <n v="60000000840"/>
    <n v="61044200000"/>
    <s v="ԿԱՆԱՑԻ  ՇՐՋԱԶԳԵՍՏՆԵՐ ԲԱՄԲԱԿԵ ՄԱՆՎԱԾՔԻՑ"/>
    <x v="13"/>
    <s v="կին"/>
    <m/>
    <n v="0.296"/>
    <n v="1"/>
    <n v="0.296"/>
    <s v="RINASCHIMENTO"/>
    <s v="Italy"/>
    <s v="բամբակ"/>
    <x v="4"/>
    <n v="1000323"/>
  </r>
  <r>
    <n v="1491"/>
    <n v="60000000841"/>
    <n v="61044300000"/>
    <s v="ԿԱՆԱՑԻ  ՇՐՋԱԶԳԵՍՏՆԵՐ ՍԻՆԹԵՏԻԿ ԹԵԼԵՐԻՑ"/>
    <x v="13"/>
    <s v="կին"/>
    <m/>
    <n v="0.37"/>
    <n v="1"/>
    <n v="0.37"/>
    <s v="RINASCHIMENTO"/>
    <s v="Turkey"/>
    <s v="պոլիեսթեր"/>
    <x v="4"/>
    <n v="1000323"/>
  </r>
  <r>
    <n v="1492"/>
    <n v="60000000842"/>
    <n v="61044300000"/>
    <s v="ԿԱՆԱՑԻ  ՇՐՋԱԶԳԵՍՏՆԵՐ ՍԻՆԹԵՏԻԿ ԹԵԼԵՐԻՑ"/>
    <x v="13"/>
    <s v="կին"/>
    <m/>
    <n v="0.494"/>
    <n v="1"/>
    <n v="0.494"/>
    <s v="RINASCHIMENTO"/>
    <s v="Italy"/>
    <s v="պոլիեսթեր"/>
    <x v="4"/>
    <n v="1000323"/>
  </r>
  <r>
    <n v="1493"/>
    <n v="60000000843"/>
    <n v="61044300000"/>
    <s v="ԿԱՆԱՑԻ  ՇՐՋԱԶԳԵՍՏՆԵՐ ՍԻՆԹԵՏԻԿ ԹԵԼԵՐԻՑ"/>
    <x v="13"/>
    <s v="կին"/>
    <m/>
    <n v="0.76"/>
    <n v="1"/>
    <n v="0.76"/>
    <s v="RINASCHIMENTO"/>
    <s v="Italy"/>
    <s v="պոլիեսթեր"/>
    <x v="4"/>
    <n v="1000323"/>
  </r>
  <r>
    <n v="1494"/>
    <n v="60000000844"/>
    <n v="61062000000"/>
    <s v="ԿԱՆԱՑԻ ՎԵՐՆԱՇԱՊԻԿՆԵՐ ՔԻՄԻԱԿԱՆ ԹԵԼԵՐԻՑ"/>
    <x v="9"/>
    <s v="կին"/>
    <m/>
    <n v="0.196"/>
    <n v="1"/>
    <n v="0.196"/>
    <s v="RINASCHIMENTO"/>
    <s v="Italy"/>
    <s v="պոլիեսթեր"/>
    <x v="4"/>
    <n v="1000323"/>
  </r>
  <r>
    <n v="1495"/>
    <n v="60000000845"/>
    <n v="61044300000"/>
    <s v="ԿԱՆԱՑԻ  ՇՐՋԱԶԳԵՍՏՆԵՐ ՍԻՆԹԵՏԻԿ ԹԵԼԵՐԻՑ"/>
    <x v="13"/>
    <s v="կին"/>
    <m/>
    <n v="0.368"/>
    <n v="1"/>
    <n v="0.368"/>
    <s v="RINASCHIMENTO"/>
    <s v="Italy"/>
    <s v="պոլիեսթեր"/>
    <x v="4"/>
    <n v="1000323"/>
  </r>
  <r>
    <n v="1496"/>
    <n v="60000000846"/>
    <n v="61046300000"/>
    <s v="ԿԱՆԱՑԻ ԿԱՄԲԻՆԻԶՈՆՆԵՐ ՍԻՆԹԵՏԻԿ ԹԵԼԵՐԻՑ"/>
    <x v="48"/>
    <s v="կին"/>
    <m/>
    <n v="0.634"/>
    <n v="1"/>
    <n v="0.634"/>
    <s v="RINASCHIMENTO"/>
    <s v="Italy"/>
    <s v="պոլիեսթեր"/>
    <x v="4"/>
    <n v="1000323"/>
  </r>
  <r>
    <n v="1497"/>
    <n v="60000000847"/>
    <n v="62046318000"/>
    <s v="ԿԱՆԱՑԻ  ՏԱԲԱՏՆԵՐ ՍԻՆԹԵՏԻԿ ԹԵԼԵՐԻՑ"/>
    <x v="3"/>
    <s v="կին"/>
    <m/>
    <n v="0.113"/>
    <n v="1"/>
    <n v="0.113"/>
    <s v="RINASCHIMENTO"/>
    <s v="Italy"/>
    <s v="պոլիեսթեր"/>
    <x v="4"/>
    <n v="1000323"/>
  </r>
  <r>
    <n v="1498"/>
    <n v="60000000848"/>
    <n v="61062000000"/>
    <s v="ԿԱՆԱՑԻ ՎԵՐՆԱՇԱՊԻԿՆԵՐ ՔԻՄԻԱԿԱՆ ԹԵԼԵՐԻՑ"/>
    <x v="9"/>
    <s v="կին"/>
    <m/>
    <n v="0.356"/>
    <n v="1"/>
    <n v="0.356"/>
    <s v="RINASCHIMENTO"/>
    <s v="Italy"/>
    <s v="պոլիեսթեր"/>
    <x v="4"/>
    <n v="1000323"/>
  </r>
  <r>
    <n v="1499"/>
    <n v="60000000849"/>
    <n v="61046300000"/>
    <s v="ԿԱՆԱՑԻ ԿԱՄԲԻՆԻԶՈՆՆԵՐ ՍԻՆԹԵՏԻԿ ԹԵԼԵՐԻՑ"/>
    <x v="48"/>
    <s v="կին"/>
    <m/>
    <n v="0.598"/>
    <n v="1"/>
    <n v="0.598"/>
    <s v="RINASCHIMENTO"/>
    <s v="Italy"/>
    <s v="պոլիեսթեր"/>
    <x v="4"/>
    <n v="1000323"/>
  </r>
  <r>
    <n v="1500"/>
    <n v="60000000850"/>
    <n v="61046300000"/>
    <s v="ԿԱՆԱՑԻ ԿԱՄԲԻՆԻԶՈՆՆԵՐ ՍԻՆԹԵՏԻԿ ԹԵԼԵՐԻՑ"/>
    <x v="48"/>
    <s v="կին"/>
    <m/>
    <n v="0.528"/>
    <n v="1"/>
    <n v="0.528"/>
    <s v="RINASCHIMENTO"/>
    <s v="Italy"/>
    <s v="պոլիեսթեր"/>
    <x v="4"/>
    <n v="1000323"/>
  </r>
  <r>
    <n v="1501"/>
    <n v="60000000851"/>
    <n v="61046900090"/>
    <s v="ԿԱՆԱՑԻ ԿԱՄԲԻՆԻԶՈՆ ԱՅԼ ՄԱՆԱԾԱԳՈՐԾԱԿԱՆ ՆՅՈՒԹԵՐԻՑ"/>
    <x v="48"/>
    <s v="կին"/>
    <m/>
    <n v="0.39"/>
    <n v="1"/>
    <n v="0.39"/>
    <s v="RINASCHIMENTO"/>
    <s v="Turkey"/>
    <s v="անհայտ"/>
    <x v="4"/>
    <n v="1000323"/>
  </r>
  <r>
    <n v="1502"/>
    <n v="60000000852"/>
    <n v="61046900090"/>
    <s v="ԿԱՆԱՑԻ ԿԱՄԲԻՆԻԶՈՆՆԵՐ ԱՅԼ ՄԱՆԱԾԱԳՈՐԾԱԿԱՆ ՆՅՈՒԹԵՐԻՑ"/>
    <x v="48"/>
    <s v="կին"/>
    <m/>
    <n v="0.294"/>
    <n v="1"/>
    <n v="0.294"/>
    <s v="RINASCHIMENTO"/>
    <s v="Turkey"/>
    <s v="վիսկոզ"/>
    <x v="4"/>
    <n v="1000323"/>
  </r>
  <r>
    <n v="1503"/>
    <n v="60000000853"/>
    <n v="62046318000"/>
    <s v="ԿԱՆԱՑԻ ԵՎ ԱՂՋԿԱ ՏԱԲԱՏՆԵՐ ՍԻՆԹԵՏԻԿ ԹԵԼԵՐԻՑ"/>
    <x v="3"/>
    <s v="կին"/>
    <m/>
    <n v="0.246"/>
    <n v="1"/>
    <n v="0.246"/>
    <s v="RINASCHIMENTO"/>
    <s v="Turkey"/>
    <s v="պոլիեսթեր"/>
    <x v="4"/>
    <n v="1000323"/>
  </r>
  <r>
    <n v="1504"/>
    <n v="60000000854"/>
    <n v="61062000000"/>
    <s v="ԿԱՆԱՑԻ ԲԼՈՒԶՆԵՐ ՔԻՄԻԱԿԱՆ ԹԵԼԵՐԻՑ "/>
    <x v="27"/>
    <s v="կին"/>
    <m/>
    <n v="0.142"/>
    <n v="1"/>
    <n v="0.142"/>
    <s v="RINASCHIMENTO"/>
    <s v="Italy"/>
    <s v="պոլիեսթեր"/>
    <x v="4"/>
    <n v="1000323"/>
  </r>
  <r>
    <n v="1505"/>
    <n v="60000000855"/>
    <n v="61062000000"/>
    <s v="ԿԱՆԱՑԻ ԲԼՈՒԶՆԵՐ ՔԻՄԻԱԿԱՆ ԹԵԼԵՐԻՑ "/>
    <x v="27"/>
    <s v="կին"/>
    <m/>
    <n v="0.142"/>
    <n v="1"/>
    <n v="0.142"/>
    <s v="RINASCHIMENTO"/>
    <s v="Italy"/>
    <s v="պոլիեսթեր"/>
    <x v="4"/>
    <n v="1000323"/>
  </r>
  <r>
    <n v="1506"/>
    <n v="60000000856"/>
    <n v="61062000000"/>
    <s v="ԿԱՆԱՑԻ ԵՎ ԱՂՋԿԱ ԲԼՈՒԶՆԵՐ ՔԻՄԻԱԿԱՆ ԹԵԼԵՐԻՑ "/>
    <x v="27"/>
    <s v="կին"/>
    <m/>
    <n v="0.234"/>
    <n v="1"/>
    <n v="0.234"/>
    <s v="RINASCHIMENTO"/>
    <s v="Turkey"/>
    <s v="պոլիեսթեր"/>
    <x v="4"/>
    <n v="1000323"/>
  </r>
  <r>
    <n v="1507"/>
    <n v="60000000857"/>
    <n v="61046900090"/>
    <s v="ԿԱՆԱՑԻ ԿԱՄԲԻՆԻԶՈՆՆԵՐ ԱՅԼ ՄԱՆԱԾԱԳՈՐԾԱԿԱՆ ՆՅՈՒԹԵՐԻՑ"/>
    <x v="48"/>
    <s v="կին"/>
    <m/>
    <n v="0.388"/>
    <n v="1"/>
    <n v="0.388"/>
    <s v="RINASCHIMENTO"/>
    <s v="Turkey"/>
    <s v="վիսկոզ"/>
    <x v="4"/>
    <n v="1000323"/>
  </r>
  <r>
    <n v="1508"/>
    <n v="60000000858"/>
    <n v="62046318000"/>
    <s v="ԿԱՆԱՑԻ  ՏԱԲԱՏՆԵՐ ՍԻՆԹԵՏԻԿ ԹԵԼԵՐԻՑ"/>
    <x v="3"/>
    <s v="կին"/>
    <m/>
    <n v="0.38"/>
    <n v="1"/>
    <n v="0.38"/>
    <s v="RINASCHIMENTO"/>
    <s v="Italy"/>
    <s v="պոլիեսթեր"/>
    <x v="4"/>
    <n v="1000323"/>
  </r>
  <r>
    <n v="1509"/>
    <n v="60000000859"/>
    <n v="62046990000"/>
    <s v="ԿԱՆԱՑԻ  ՏԱԲԱՏՆԵՐ  ԱՅԼ  ՄԱՆԱԾԱԳՈՐԾԱԿԱՆ ՆՅՈՒԹԵՐԻՑ    "/>
    <x v="3"/>
    <s v="կին"/>
    <m/>
    <n v="0.308"/>
    <n v="1"/>
    <n v="0.308"/>
    <s v="RINASCHIMENTO"/>
    <s v="Italy"/>
    <s v="վիսկոզ"/>
    <x v="4"/>
    <n v="1000323"/>
  </r>
  <r>
    <n v="1510"/>
    <n v="60000000860"/>
    <n v="62046990000"/>
    <s v="ԿԱՆԱՑԻ  ՏԱԲԱՏՆԵՐ  ԱՅԼ  ՄԱՆԱԾԱԳՈՐԾԱԿԱՆ ՆՅՈՒԹԵՐԻՑ    "/>
    <x v="3"/>
    <s v="կին"/>
    <m/>
    <n v="0.316"/>
    <n v="1"/>
    <n v="0.316"/>
    <s v="RINASCHIMENTO"/>
    <s v="Italy"/>
    <s v="վիսկոզ"/>
    <x v="4"/>
    <n v="1000323"/>
  </r>
  <r>
    <n v="1511"/>
    <n v="60000000861"/>
    <n v="61061000000"/>
    <s v="ԿԱՆԱՑԻ  ԲԼՈՒԶ ԲԱՄԲԱԿԵ ՄԱՆՎԱԾՔԻՑ "/>
    <x v="27"/>
    <s v="կին"/>
    <m/>
    <n v="0.144"/>
    <n v="1"/>
    <n v="0.144"/>
    <s v="RINASCHIMENTO"/>
    <s v="China"/>
    <s v="բամբակ/լինեն"/>
    <x v="4"/>
    <n v="1000323"/>
  </r>
  <r>
    <n v="1512"/>
    <n v="60000000862"/>
    <n v="61061000000"/>
    <s v="ԿԱՆԱՑԻ ԵՎ ԱՂՋԿԱ ԲԼՈՒԶՆԵՐ ԲԱՄԲԱԿԵ ՄԱՆՎԱԾՔԻՑ "/>
    <x v="27"/>
    <s v="կին"/>
    <m/>
    <n v="0.188"/>
    <n v="1"/>
    <n v="0.188"/>
    <s v="RINASCHIMENTO"/>
    <s v="Turkey"/>
    <s v="բամբակ"/>
    <x v="4"/>
    <n v="1000323"/>
  </r>
  <r>
    <n v="1513"/>
    <n v="60000000863"/>
    <n v="61046200000"/>
    <s v="ԿԱՆԱՑԻ  ՇՈՐՏԵՐ ԲԱՄԲԱԿԵ ՄԱՆՎԱԾՔԻՑ"/>
    <x v="14"/>
    <s v="կին"/>
    <m/>
    <n v="0.124"/>
    <n v="1"/>
    <n v="0.124"/>
    <s v="RINASCHIMENTO"/>
    <s v="Turkey"/>
    <s v="բամբակ"/>
    <x v="4"/>
    <n v="1000323"/>
  </r>
  <r>
    <n v="1514"/>
    <n v="60000000864"/>
    <n v="62046239000"/>
    <s v="ԿԱՆԱՑԻ ԵՎ ԱՂՋԿԱ ՏԱԲԱՏՆԵՐ ԲԱՄԲԱԿԵ ՄԱՆՎԱԾՔԻՑ   "/>
    <x v="3"/>
    <s v="կին"/>
    <m/>
    <n v="0.214"/>
    <n v="1"/>
    <n v="0.214"/>
    <s v="RINASCHIMENTO"/>
    <s v="Turkey"/>
    <s v="բամբակ"/>
    <x v="4"/>
    <n v="1000323"/>
  </r>
  <r>
    <n v="1515"/>
    <n v="60000000865"/>
    <n v="61043300000"/>
    <s v="ԿԱՆԱՑԻ  ԺԱԿԵՏ ՍԻՆԹԵՏԻԿ ԹԵԼԵՐԻՑ"/>
    <x v="11"/>
    <s v="կին"/>
    <m/>
    <n v="0.358"/>
    <n v="1"/>
    <n v="0.358"/>
    <s v="RINASCHIMENTO"/>
    <s v="Italy"/>
    <s v="լիոցել"/>
    <x v="4"/>
    <n v="1000323"/>
  </r>
  <r>
    <n v="1516"/>
    <n v="60000000866"/>
    <n v="61062000000"/>
    <s v="ԿԱՆԱՑԻ ԵՎ ԱՂՋԿԱ ԲԼՈՒԶՆԵՐ ՔԻՄԻԱԿԱՆ ԹԵԼԵՐԻՑ "/>
    <x v="27"/>
    <s v="կին"/>
    <m/>
    <n v="0.176"/>
    <n v="1"/>
    <n v="0.176"/>
    <s v="RINASCHIMENTO"/>
    <s v="Turkey"/>
    <s v="պոլիեսթեր"/>
    <x v="4"/>
    <n v="1000323"/>
  </r>
  <r>
    <n v="1517"/>
    <n v="60000000867"/>
    <n v="61062000000"/>
    <s v="ԿԱՆԱՑԻ ԲԼՈՒԶՆԵՐ ՔԻՄԻԱԿԱՆ ԹԵԼԵՐԻՑ "/>
    <x v="27"/>
    <s v="կին"/>
    <m/>
    <n v="0.106"/>
    <n v="1"/>
    <n v="0.106"/>
    <s v="RINASCHIMENTO"/>
    <s v="Italy"/>
    <s v="պոլիեսթեր"/>
    <x v="4"/>
    <n v="1000323"/>
  </r>
  <r>
    <n v="1518"/>
    <n v="60000000868"/>
    <n v="61046900090"/>
    <s v="ԿԱՆԱՑԻ ԿԱՄԲԻՆԻԶՈՆՆԵՐ ԱՅԼ ՄԱՆԱԾԱԳՈՐԾԱԿԱՆ ՆՅՈՒԹԵՐԻՑ"/>
    <x v="48"/>
    <s v="կին"/>
    <m/>
    <n v="0.526"/>
    <n v="1"/>
    <n v="0.526"/>
    <s v="RINASCHIMENTO"/>
    <s v="Italy"/>
    <s v="վիսկոզ"/>
    <x v="4"/>
    <n v="1000323"/>
  </r>
  <r>
    <n v="1519"/>
    <n v="60000000869"/>
    <n v="61045300000"/>
    <s v="ԿԱՆԱՑԻ  ԿԻՍԱՇՐՋԱԶԳԵՍՏՆԵՐ ՍԻՆԹԵՏԻԿ ԹԵԼԵՐԻՑ"/>
    <x v="10"/>
    <s v="կին"/>
    <m/>
    <n v="0.294"/>
    <n v="1"/>
    <n v="0.294"/>
    <s v="RINASCHIMENTO"/>
    <s v="Italy"/>
    <s v="պոլիեսթեր"/>
    <x v="4"/>
    <n v="1000323"/>
  </r>
  <r>
    <n v="1520"/>
    <n v="60000000870"/>
    <n v="61045300000"/>
    <s v="ԿԱՆԱՑԻ  ԿԻՍԱՇՐՋԱԶԳԵՍՏՆԵՐ ՍԻՆԹԵՏԻԿ ԹԵԼԵՐԻՑ"/>
    <x v="10"/>
    <s v="կին"/>
    <m/>
    <n v="0.268"/>
    <n v="1"/>
    <n v="0.268"/>
    <s v="RINASCHIMENTO"/>
    <s v="Italy"/>
    <s v="պոլիեսթեր"/>
    <x v="4"/>
    <n v="1000323"/>
  </r>
  <r>
    <n v="1521"/>
    <n v="60000000871"/>
    <n v="61046900090"/>
    <s v="ԿԱՆԱՑԻ  ՇՈՐՏԵՐ ԱՅԼ ՄԱՆԱԾԱԳՈՐԾԱԿԱՆ ՆՅՈՒԹԵՐԻՑ "/>
    <x v="14"/>
    <s v="կին"/>
    <m/>
    <n v="0.186"/>
    <n v="1"/>
    <n v="0.186"/>
    <s v="RINASCHIMENTO"/>
    <s v="Italy"/>
    <s v="վիսկոզ"/>
    <x v="4"/>
    <n v="1000323"/>
  </r>
  <r>
    <n v="1522"/>
    <n v="60000000872"/>
    <n v="61046200000"/>
    <s v="ԿԱՆԱՑԻ  ՇՈՐՏԵՐ ԲԱՄԲԱԿԵ ՄԱՆՎԱԾՔԻՑ"/>
    <x v="14"/>
    <s v="կին"/>
    <m/>
    <n v="0.108"/>
    <n v="1"/>
    <n v="0.108"/>
    <s v="RINASCHIMENTO"/>
    <s v="Turkey"/>
    <s v="բամբակ"/>
    <x v="4"/>
    <n v="1000323"/>
  </r>
  <r>
    <n v="1523"/>
    <n v="60000000873"/>
    <n v="61046900090"/>
    <s v="ԿԱՆԱՑԻ  ՇՈՐՏԵՐ ԱՅԼ ՄԱՆԱԾԱԳՈՐԾԱԿԱՆ ՆՅՈՒԹԵՐԻՑ "/>
    <x v="14"/>
    <s v="կին"/>
    <m/>
    <n v="0.322"/>
    <n v="1"/>
    <n v="0.322"/>
    <s v="RINASCHIMENTO"/>
    <s v="Italy"/>
    <s v="վիսկոզ"/>
    <x v="4"/>
    <n v="1000323"/>
  </r>
  <r>
    <n v="1524"/>
    <n v="60000000874"/>
    <n v="61046300000"/>
    <s v="ԿԱՆԱՑԻ  ՇՈՐՏԵՐ ՍԻՆԹԵՏԻԿ ԹԵԼԵՐԻՑ   "/>
    <x v="14"/>
    <s v="կին"/>
    <m/>
    <n v="0.198"/>
    <n v="1"/>
    <n v="0.198"/>
    <s v="RINASCHIMENTO"/>
    <s v="Italy"/>
    <s v="պոլիեսթեր"/>
    <x v="4"/>
    <n v="1000323"/>
  </r>
  <r>
    <n v="1525"/>
    <n v="60000000875"/>
    <n v="61069090000"/>
    <s v="ԿԱՆԱՑԻ  ԲԼՈՒԶՆԵՐ ԱՅԼ ՄԱՆԱԾԱԳՈՐԾԱԿԱՆ ՆՅՈՒԹԵՐԻՑ "/>
    <x v="27"/>
    <s v="կին"/>
    <m/>
    <n v="0.12"/>
    <n v="1"/>
    <n v="0.12"/>
    <s v="RINASCHIMENTO"/>
    <s v="China"/>
    <s v="վիսկոզ"/>
    <x v="4"/>
    <n v="1000323"/>
  </r>
  <r>
    <n v="1526"/>
    <n v="60000000876"/>
    <n v="62046990000"/>
    <s v="ԿԱՆԱՑԻ  ՏԱԲԱՏՆԵՐ  ԱՅԼ  ՄԱՆԱԾԱԳՈՐԾԱԿԱՆ ՆՅՈՒԹԵՐԻՑ    "/>
    <x v="3"/>
    <s v="կին"/>
    <m/>
    <n v="0.266"/>
    <n v="1"/>
    <n v="0.266"/>
    <s v="RINASCHIMENTO"/>
    <s v="Italy"/>
    <s v="վիսկոզ/լիոցել"/>
    <x v="4"/>
    <n v="1000323"/>
  </r>
  <r>
    <n v="1527"/>
    <n v="60000000877"/>
    <n v="61043300000"/>
    <s v="ԿԱՆԱՑԻ ՊԻՋԱԿՆԵՐ ՍԻՆԹԵՏԻԿ ԹԵԼԵՐԻՑ"/>
    <x v="36"/>
    <s v="կին"/>
    <m/>
    <n v="0.486"/>
    <n v="1"/>
    <n v="0.486"/>
    <s v="RINASCHIMENTO"/>
    <s v="Italy"/>
    <s v="պոլիեսթեր"/>
    <x v="4"/>
    <n v="1000323"/>
  </r>
  <r>
    <n v="1528"/>
    <n v="60000000878"/>
    <n v="61044300000"/>
    <s v="ԿԱՆԱՑԻ  ՇՐՋԱԶԳԵՍՏՆԵՐ ՍԻՆԹԵՏԻԿ ԹԵԼԵՐԻՑ"/>
    <x v="13"/>
    <s v="կին"/>
    <m/>
    <n v="0.226"/>
    <n v="1"/>
    <n v="0.226"/>
    <s v="RINASCHIMENTO"/>
    <s v="Italy"/>
    <s v="պոլիեսթեր"/>
    <x v="4"/>
    <n v="1000323"/>
  </r>
  <r>
    <n v="1529"/>
    <n v="60000000879"/>
    <n v="61044300000"/>
    <s v="ԿԱՆԱՑԻ  ՇՐՋԱԶԳԵՍՏՆԵՐ ՍԻՆԹԵՏԻԿ ԹԵԼԵՐԻՑ"/>
    <x v="13"/>
    <s v="կին"/>
    <m/>
    <n v="0.488"/>
    <n v="1"/>
    <n v="0.488"/>
    <s v="RINASCHIMENTO"/>
    <s v="Italy"/>
    <s v="պոլիեսթեր"/>
    <x v="4"/>
    <n v="1000323"/>
  </r>
  <r>
    <n v="1530"/>
    <n v="60000000880"/>
    <n v="64039911000"/>
    <s v="ԿԱՆԱՑԻ ԲԱՐՁՐԱԿՐՈՒՆԿ ԿՈՇԻԿՆԵՐ  ԲՆԱԿԱՆ  ԿԱՇՎԵ ԵՐԵՍԱՄԱՍՈՎ ՊՈԼԻՄԵՐԱՅԻՆ ԿՈՇԿԱՏԱԿՈՎ"/>
    <x v="73"/>
    <s v="կին"/>
    <m/>
    <n v="0.45"/>
    <n v="1"/>
    <n v="0.45"/>
    <s v="RINASCHIMENTO"/>
    <s v="Italy"/>
    <s v="տակը պոլիմեր, վրան կաշի"/>
    <x v="4"/>
    <n v="1000323"/>
  </r>
  <r>
    <n v="1531"/>
    <n v="60000000881"/>
    <n v="64039911000"/>
    <s v="ԿԱՆԱՑԻ ԲԱՐՁՐԱԿՐՈՒՆԿ ԿՈՇԻԿՆԵՐ  ԲՆԱԿԱՆ  ԿԱՇՎԵ ԵՐԵՍԱՄԱՍՈՎ ՊՈԼԻՄԵՐԱՅԻՆ ԿՈՇԿԱՏԱԿՈՎ"/>
    <x v="73"/>
    <s v="կին"/>
    <m/>
    <n v="0.44"/>
    <n v="1"/>
    <n v="0.44"/>
    <s v="RINASCHIMENTO"/>
    <s v="Italy"/>
    <s v="տակը պոլիմեր, վրան կաշի"/>
    <x v="4"/>
    <n v="1000323"/>
  </r>
  <r>
    <n v="1532"/>
    <n v="60000000882"/>
    <n v="64039911000"/>
    <s v="ԿԱՆԱՑԻ ԲԱՐՁՐԱԿՐՈՒՆԿ ԿՈՇԻԿՆԵՐ  ԲՆԱԿԱՆ  ԿԱՇՎԵ ԵՐԵՍԱՄԱՍՈՎ ՊՈԼԻՄԵՐԱՅԻՆ ԿՈՇԿԱՏԱԿՈՎ"/>
    <x v="73"/>
    <s v="կին"/>
    <m/>
    <n v="0.488"/>
    <n v="1"/>
    <n v="0.488"/>
    <s v="RINASCHIMENTO"/>
    <s v="Italy"/>
    <s v="տակը պոլիմեր, վրան կաշի"/>
    <x v="4"/>
    <n v="1000323"/>
  </r>
  <r>
    <n v="1533"/>
    <n v="60000000883"/>
    <n v="64039911000"/>
    <s v="ԿԱՆԱՑԻ ԲԱՐՁՐԱԿՐՈՒՆԿ ԿՈՇԻԿՆԵՐ  ԲՆԱԿԱՆ  ԿԱՇՎԵ ԵՐԵՍԱՄԱՍՈՎ ՊՈԼԻՄԵՐԱՅԻՆ ԿՈՇԿԱՏԱԿՈՎ"/>
    <x v="73"/>
    <s v="կին"/>
    <m/>
    <n v="0.43"/>
    <n v="1"/>
    <n v="0.43"/>
    <s v="RINASCHIMENTO"/>
    <s v="Italy"/>
    <s v="տակը պոլիմեր, վրան կաշի"/>
    <x v="4"/>
    <n v="1000323"/>
  </r>
  <r>
    <n v="1534"/>
    <n v="60000000884"/>
    <n v="64039911000"/>
    <s v="ԿԱՆԱՑԻ ԲԱՐՁՐԱԿՐՈՒՆԿ ԿՈՇԻԿՆԵՐ  ԲՆԱԿԱՆ  ԿԱՇՎԵ ԵՐԵՍԱՄԱՍՈՎ ՊՈԼԻՄԵՐԱՅԻՆ ԿՈՇԿԱՏԱԿՈՎ"/>
    <x v="73"/>
    <s v="կին"/>
    <m/>
    <n v="0.462"/>
    <n v="1"/>
    <n v="0.462"/>
    <s v="RINASCHIMENTO"/>
    <s v="Italy"/>
    <s v="տակը պոլիմեր, վրան կաշի"/>
    <x v="4"/>
    <n v="1000323"/>
  </r>
  <r>
    <n v="1535"/>
    <n v="60000000885"/>
    <n v="64039911000"/>
    <s v="ԿԱՆԱՑԻ ԲԱՐՁՐԱԿՐՈՒՆԿ ԿՈՇԻԿՆԵՐ  ԲՆԱԿԱՆ  ԿԱՇՎԵ ԵՐԵՍԱՄԱՍՈՎ ՊՈԼԻՄԵՐԱՅԻՆ ԿՈՇԿԱՏԱԿՈՎ"/>
    <x v="73"/>
    <s v="կին"/>
    <m/>
    <n v="0.48"/>
    <n v="1"/>
    <n v="0.48"/>
    <s v="RINASCHIMENTO"/>
    <s v="Italy"/>
    <s v="տակը պոլիմեր, վրան կաշի"/>
    <x v="4"/>
    <n v="1000323"/>
  </r>
  <r>
    <n v="1536"/>
    <n v="60000000886"/>
    <n v="62143000000"/>
    <s v="ԿԱՆԱՑԻ  ՇԱՐՖԵՐ ՍԻՆԹԵՏԻԿ ԹԵԼԵՐԻՑ"/>
    <x v="77"/>
    <s v="կին"/>
    <m/>
    <n v="0.048"/>
    <n v="1"/>
    <n v="0.048"/>
    <s v="RINASCHIMENTO"/>
    <s v="Italy"/>
    <s v="պոլիեսթեր"/>
    <x v="4"/>
    <n v="1000323"/>
  </r>
  <r>
    <n v="1537"/>
    <n v="60000000887"/>
    <n v="61178080090"/>
    <s v="ԿԱՆԱՑԻ ԳՈՏԻՆԵՐ ՄԱՆԱԾԱԳՈՐԾԱԿԱՆ ՆՅՈՒԹԵՐԻՑ "/>
    <x v="39"/>
    <s v="կին"/>
    <m/>
    <n v="0.122"/>
    <n v="1"/>
    <n v="0.122"/>
    <s v="RINASCHIMENTO"/>
    <s v="China"/>
    <s v="պոլիեսթեր"/>
    <x v="4"/>
    <n v="1000323"/>
  </r>
  <r>
    <n v="1538"/>
    <n v="60000000888"/>
    <n v="61178080090"/>
    <s v="ԿԱՆԱՑԻ ԳՈՏԻՆԵՐ ՄԱՆԱԾԱԳՈՐԾԱԿԱՆ ՆՅՈՒԹԵՐԻՑ "/>
    <x v="39"/>
    <s v="կին"/>
    <m/>
    <n v="0.036"/>
    <n v="1"/>
    <n v="0.036"/>
    <s v="RINASCHIMENTO"/>
    <s v="China"/>
    <s v="կտոր "/>
    <x v="4"/>
    <n v="1000323"/>
  </r>
  <r>
    <n v="1539"/>
    <n v="60000000889"/>
    <n v="61046200000"/>
    <s v="ԱՂՋԿԱ  ԿԱՄԲԻՆԻԶՈՆՆԵՐ   ԲԱՄԲԱԿԵ ՄԱՆՎԱԾՔԻՑ"/>
    <x v="48"/>
    <s v="աղջկա"/>
    <m/>
    <n v="0.07000000000000001"/>
    <n v="1"/>
    <n v="0.07000000000000001"/>
    <s v="IDEXE.IT"/>
    <s v="Bangladesh"/>
    <s v="բամբակ"/>
    <x v="5"/>
    <n v="1000319"/>
  </r>
  <r>
    <n v="1540"/>
    <n v="60000000890"/>
    <n v="61112090000"/>
    <s v="ԱՂՋԻԿ ԵՐԵԽԱՅԻ  ԿԻՍԱՇՐՋԱԶԳԵՍՏ  ԲԱՄԲԱԿԵ ՄԱՆՎԱԾՔԻՑ  ՄԻՆՉԵՎ 86 ՍՄ ՀԱՍԱԿ ՈՒՆԵՑՈՂ  "/>
    <x v="10"/>
    <s v="մինչև 1 աղջկա"/>
    <m/>
    <n v="0.108"/>
    <n v="1"/>
    <n v="0.108"/>
    <s v="IDEXE.IT"/>
    <s v="Bangladesh"/>
    <s v="բամբակ"/>
    <x v="5"/>
    <n v="1000319"/>
  </r>
  <r>
    <n v="1541"/>
    <n v="60000000891"/>
    <n v="61102099000"/>
    <s v="ԱՂՋԿԱ ՋԻՆՍԵ ԺԻԼԵՏՆԵՐ ԲԱՄԲԱԿԵ  ՄԱՆՎԱԾՔԻՑ"/>
    <x v="79"/>
    <s v="աղջկա"/>
    <m/>
    <n v="0.098"/>
    <n v="1"/>
    <n v="0.098"/>
    <s v="IDEXE.IT"/>
    <s v="Bangladesh"/>
    <s v="բամբակ"/>
    <x v="5"/>
    <n v="1000319"/>
  </r>
  <r>
    <n v="1542"/>
    <n v="60000000892"/>
    <n v="61044900000"/>
    <s v="ԿԱՆԱՑԻ ԵՎ ԱՂՋԿԱ  ՇՐՋԱԶԳԵՍՏՆԵՐ  ԱՅԼ ՄԱՆԱԾԱԳՈՐԾԱԿԱՆ ՆՅՈՒԹԵՐԻՑ"/>
    <x v="13"/>
    <s v="աղջկա"/>
    <m/>
    <n v="0.06"/>
    <n v="1"/>
    <n v="0.06"/>
    <s v="IDEXE.IT"/>
    <s v="China"/>
    <s v="վիսկոզ"/>
    <x v="5"/>
    <n v="1000319"/>
  </r>
  <r>
    <n v="1543"/>
    <n v="60000000893"/>
    <n v="61112090000"/>
    <s v="ԱՂՋԻԿ ԵՐԵԽԱՅԻ  ԲԼՈՒԶ  ԲԱՄԲԱԿԵ ՄԱՆՎԱԾՔԻՑ  ՄԻՆՉԵՎ 86 ՍՄ ՀԱՍԱԿ ՈՒՆԵՑՈՂ  "/>
    <x v="27"/>
    <s v="մինչև 1 աղջկա"/>
    <m/>
    <n v="0.08"/>
    <n v="1"/>
    <n v="0.08"/>
    <s v="IDEXE.IT"/>
    <s v="China"/>
    <s v="բամբակ"/>
    <x v="5"/>
    <n v="1000319"/>
  </r>
  <r>
    <n v="1544"/>
    <n v="60000000894"/>
    <n v="61112090000"/>
    <s v="ՏՂԱ ԵՐԵԽԱՅԻ  ՇՈՐՏ ԻՐ ՇԱՊԻԿՈՎ   ԲԱՄԲԱԿԵ ՄԱՆՎԱԾՔԻՑ  ՄԻՆՉԵՎ 86 ՍՄ  ՀԱՍԱԿ ՈՒՆԵՑՈՂ "/>
    <x v="80"/>
    <s v="տղայի"/>
    <m/>
    <n v="0.08799999999999999"/>
    <n v="1"/>
    <n v="0.08799999999999999"/>
    <s v="IDEXE.IT"/>
    <s v="China"/>
    <s v="բամբակ"/>
    <x v="5"/>
    <n v="1000319"/>
  </r>
  <r>
    <n v="1545"/>
    <n v="60000000895"/>
    <n v="61046200000"/>
    <s v="ԱՂՋԿԱ ՋԻՆՍԵ ՇՈՐՏԵՐ ԲԱՄԲԱԿԵ ՄԱՆՎԱԾՔԻՑ"/>
    <x v="29"/>
    <s v="աղջկա"/>
    <m/>
    <n v="0.172"/>
    <n v="1"/>
    <n v="0.172"/>
    <s v="IDEXE.IT"/>
    <s v="Bangladesh"/>
    <s v="բամբակ"/>
    <x v="5"/>
    <n v="1000319"/>
  </r>
  <r>
    <n v="1546"/>
    <n v="60000000896"/>
    <n v="61034200090"/>
    <s v="ՏՂԱՅԻ  ՇՈՐՏԵՐ ԲԱՄԲԱԿԵ ՄԱՆՎԱԾՔԻՑ"/>
    <x v="14"/>
    <s v="տղայի"/>
    <m/>
    <n v="0.068"/>
    <n v="1"/>
    <n v="0.068"/>
    <s v="IDEXE.IT"/>
    <s v="Bangladesh"/>
    <s v="բամբակ"/>
    <x v="5"/>
    <n v="1000319"/>
  </r>
  <r>
    <n v="1547"/>
    <n v="60000000897"/>
    <n v="61034200090"/>
    <s v="ՏՂԱՅԻ  ՇՈՐՏԵՐ ԲԱՄԲԱԿԵ ՄԱՆՎԱԾՔԻՑ"/>
    <x v="14"/>
    <s v="տղայի"/>
    <m/>
    <n v="0.118"/>
    <n v="1"/>
    <n v="0.118"/>
    <s v="IDEXE.IT"/>
    <s v="Bangladesh"/>
    <s v="բամբակ"/>
    <x v="5"/>
    <n v="1000319"/>
  </r>
  <r>
    <n v="1548"/>
    <n v="60000000898"/>
    <n v="61046200000"/>
    <s v="ԿԱՆԱՑԻ ԵՎ ԱՂՋԿԱ  ՇՈՐՏԵՐ ԲԱՄԲԱԿԵ ՄԱՆՎԱԾՔԻՑ"/>
    <x v="14"/>
    <s v="աղջկա"/>
    <m/>
    <n v="0.176"/>
    <n v="1"/>
    <n v="0.176"/>
    <s v="IDEXE.IT"/>
    <s v="Bangladesh"/>
    <s v="բամբակ"/>
    <x v="5"/>
    <n v="1000319"/>
  </r>
  <r>
    <n v="1549"/>
    <n v="60000000906"/>
    <n v="61034200090"/>
    <s v="ՏՂԱՅԻ  ՇՈՐՏԵՐ ԲԱՄԲԱԿԵ ՄԱՆՎԱԾՔԻՑ"/>
    <x v="14"/>
    <s v="տղայի"/>
    <m/>
    <n v="0.06"/>
    <n v="1"/>
    <n v="0.06"/>
    <s v="IDEXE.IT"/>
    <s v="Bangladesh"/>
    <s v="բամբակ"/>
    <x v="5"/>
    <n v="1000319"/>
  </r>
  <r>
    <n v="1550"/>
    <n v="60000000907"/>
    <n v="61034200090"/>
    <s v="ՏՂԱՅԻ  ՇՈՐՏԵՐ ԲԱՄԲԱԿԵ ՄԱՆՎԱԾՔԻՑ"/>
    <x v="14"/>
    <s v="տղայի"/>
    <m/>
    <n v="0.09"/>
    <n v="1"/>
    <n v="0.09"/>
    <s v="IDEXE.IT"/>
    <s v="Bangladesh"/>
    <s v="բամբակ"/>
    <x v="5"/>
    <n v="1000319"/>
  </r>
  <r>
    <n v="1551"/>
    <n v="60000000908"/>
    <n v="61046200000"/>
    <s v="ԱՂՋԿԱ ՋԻՆՍԵ ՇՈՐՏԵՐ ԲԱՄԲԱԿԵ ՄԱՆՎԱԾՔԻՑ"/>
    <x v="29"/>
    <s v="աղջկա"/>
    <m/>
    <n v="0.19"/>
    <n v="1"/>
    <n v="0.19"/>
    <s v="IDEXE.IT"/>
    <s v="Bangladesh"/>
    <s v="բամբակ"/>
    <x v="5"/>
    <n v="1000319"/>
  </r>
  <r>
    <n v="1552"/>
    <n v="60000000909"/>
    <n v="61034200090"/>
    <s v="ՏՂԱՅԻ  ՇՈՐՏԵՐ ԲԱՄԲԱԿԵ ՄԱՆՎԱԾՔԻՑ"/>
    <x v="14"/>
    <s v="տղայի"/>
    <m/>
    <n v="0.1"/>
    <n v="1"/>
    <n v="0.1"/>
    <s v="IDEXE.IT"/>
    <s v="Bangladesh"/>
    <s v="բամբակ"/>
    <x v="5"/>
    <n v="1000319"/>
  </r>
  <r>
    <n v="1553"/>
    <n v="60000000910"/>
    <n v="61034200090"/>
    <s v="ՏՂԱՅԻ  ՇՈՐՏԵՐ ԲԱՄԲԱԿԵ ՄԱՆՎԱԾՔԻՑ"/>
    <x v="14"/>
    <s v="տղայի"/>
    <m/>
    <n v="0.132"/>
    <n v="1"/>
    <n v="0.132"/>
    <s v="IDEXE.IT"/>
    <s v="Bangladesh"/>
    <s v="բամբակ"/>
    <x v="5"/>
    <n v="1000319"/>
  </r>
  <r>
    <n v="1554"/>
    <n v="60000000911"/>
    <n v="61034200090"/>
    <s v="ՏՂԱՅԻ  ՇՈՐՏԵՐ ԲԱՄԲԱԿԵ ՄԱՆՎԱԾՔԻՑ"/>
    <x v="14"/>
    <s v="տղայի"/>
    <m/>
    <n v="0.148"/>
    <n v="1"/>
    <n v="0.148"/>
    <s v="IDEXE.IT"/>
    <s v="Bangladesh"/>
    <s v="բամբակ"/>
    <x v="5"/>
    <n v="1000319"/>
  </r>
  <r>
    <n v="1555"/>
    <n v="60000000912"/>
    <n v="61046300000"/>
    <s v="ԱՂՋԿԱ  ՇՈՐՏ ՍԻՆԹԵՏԻԿ ԹԵԼԵՐԻՑ   "/>
    <x v="14"/>
    <s v="աղջկա"/>
    <m/>
    <n v="0.044"/>
    <n v="1"/>
    <n v="0.044"/>
    <s v="IDEXE.IT"/>
    <s v="Bangladesh"/>
    <s v="պոլիեսթեր"/>
    <x v="5"/>
    <n v="1000319"/>
  </r>
  <r>
    <n v="1556"/>
    <n v="60000000913"/>
    <n v="61099020000"/>
    <s v="ԿԱՆԱՑԻ ԵՎ ԱՂՋԿԱ  ՇԱՊԻԿՆԵՐ  ՔԻՄԻԱԿԱՆ ԹԵԼԵՐԻՑ "/>
    <x v="8"/>
    <s v="աղջկա"/>
    <m/>
    <n v="0.052"/>
    <n v="1"/>
    <n v="0.052"/>
    <s v="IDEXE.IT"/>
    <s v="Bangladesh"/>
    <s v="պոլիեսթեր"/>
    <x v="5"/>
    <n v="1000319"/>
  </r>
  <r>
    <n v="1557"/>
    <n v="60000000914"/>
    <n v="61112090000"/>
    <s v="ԱՂՋԻԿ ԵՐԵԽԱՅԻ  ԲԼՈՒԶ  ԲԱՄԲԱԿԵ ՄԱՆՎԱԾՔԻՑ  ՄԻՆՉԵՎ 86 ՍՄ ՀԱՍԱԿ ՈՒՆԵՑՈՂ  "/>
    <x v="74"/>
    <s v="մինչև 1 աղջկա"/>
    <m/>
    <n v="0.032"/>
    <n v="1"/>
    <n v="0.032"/>
    <s v="IDEXE.IT"/>
    <s v="Bangladesh"/>
    <s v="բամբակ"/>
    <x v="5"/>
    <n v="1000319"/>
  </r>
  <r>
    <n v="1558"/>
    <n v="60000000915"/>
    <n v="61112090000"/>
    <s v="ՏՂԱ ԵՐԵԽԱՅԻ  ԲԱՃԿՈՆ  ԲԱՄԲԱԿԵ ՄԱՆՎԱԾՔԻՑ  ՄԻՆՉԵՎ 86 ՍՄ ՀԱՍԱԿ ՈՒՆԵՑՈՂ  "/>
    <x v="12"/>
    <s v="մինչև 1 տղայի"/>
    <m/>
    <n v="0.058"/>
    <n v="1"/>
    <n v="0.058"/>
    <s v="IDEXE.IT"/>
    <s v="Bangladesh"/>
    <s v="բամբակ"/>
    <x v="5"/>
    <n v="1000319"/>
  </r>
  <r>
    <n v="1559"/>
    <n v="60000000916"/>
    <n v="61046200000"/>
    <s v="ԿԱՆԱՑԻ ԵՎ ԱՂՋԿԱ  ՇՈՐՏԵՐ ԲԱՄԲԱԿԵ ՄԱՆՎԱԾՔԻՑ"/>
    <x v="14"/>
    <s v="աղջկա"/>
    <m/>
    <n v="0.044"/>
    <n v="1"/>
    <n v="0.044"/>
    <s v="IDEXE.IT"/>
    <s v="Bangladesh"/>
    <s v="բամբակ"/>
    <x v="5"/>
    <n v="1000319"/>
  </r>
  <r>
    <n v="1560"/>
    <n v="60000000917"/>
    <n v="61046200000"/>
    <s v="ԱՂՋԿԱ  ԿԱՄԲԻՆԻԶՈՆՆԵՐ   ԲԱՄԲԱԿԵ ՄԱՆՎԱԾՔԻՑ"/>
    <x v="48"/>
    <s v="աղջկա"/>
    <m/>
    <n v="0.13"/>
    <n v="1"/>
    <n v="0.13"/>
    <s v="IDEXE.IT"/>
    <s v="Bangladesh"/>
    <s v="բամբակ"/>
    <x v="5"/>
    <n v="1000319"/>
  </r>
  <r>
    <n v="1561"/>
    <n v="60000000918"/>
    <n v="61112090000"/>
    <s v="ԱՂՋԻԿ ԵՐԵԽԱՅԻ  ՇՐՋԱԶԳԵՍՏ  ԲԱՄԲԱԿԵ ՄԱՆՎԱԾՔԻՑ  ՄԻՆՉԵՎ 86 ՍՄ ՀԱՍԱԿ ՈՒՆԵՑՈՂ  "/>
    <x v="13"/>
    <s v="մինչև 1 աղջկա"/>
    <m/>
    <n v="0.132"/>
    <n v="1"/>
    <n v="0.132"/>
    <s v="IDEXE.IT"/>
    <s v="China"/>
    <s v="բամբակ"/>
    <x v="5"/>
    <n v="1000319"/>
  </r>
  <r>
    <n v="1562"/>
    <n v="60000000919"/>
    <n v="61034200090"/>
    <s v="ՏՂԱՅԻ  ՇՈՐՏԵՐ ԲԱՄԲԱԿԵ ՄԱՆՎԱԾՔԻՑ"/>
    <x v="14"/>
    <s v="տղայի"/>
    <m/>
    <n v="0.154"/>
    <n v="1"/>
    <n v="0.154"/>
    <s v="IDEXE.IT"/>
    <s v="Bangladesh"/>
    <s v="բամբակ"/>
    <x v="5"/>
    <n v="1000319"/>
  </r>
  <r>
    <n v="1563"/>
    <n v="60000000920"/>
    <n v="61034200090"/>
    <s v="ՏՂԱՅԻ  ՇՈՐՏԵՐ ԲԱՄԲԱԿԵ ՄԱՆՎԱԾՔԻՑ"/>
    <x v="14"/>
    <s v="տղայի"/>
    <m/>
    <n v="0.146"/>
    <n v="1"/>
    <n v="0.146"/>
    <s v="IDEXE.IT"/>
    <s v="Bangladesh"/>
    <s v="բամբակ"/>
    <x v="5"/>
    <n v="1000319"/>
  </r>
  <r>
    <n v="1564"/>
    <n v="60000000921"/>
    <n v="61034200090"/>
    <s v="ՏՂԱՅԻ  ՇՈՐՏԵՐ ԲԱՄԲԱԿԵ ՄԱՆՎԱԾՔԻՑ"/>
    <x v="14"/>
    <s v="տղայի"/>
    <m/>
    <n v="0.08799999999999999"/>
    <n v="1"/>
    <n v="0.08799999999999999"/>
    <s v="IDEXE.IT"/>
    <s v="Bangladesh"/>
    <s v="բամբակ"/>
    <x v="5"/>
    <n v="1000319"/>
  </r>
  <r>
    <n v="1565"/>
    <n v="60000000922"/>
    <n v="62034235000"/>
    <s v="ՏՂԱՅԻ  ՏԱԲԱՏՆԵՐ ԲԱՄԲԱԿԵ ՄԱՆՎԱԾՔԻՑ  "/>
    <x v="3"/>
    <s v="տղայի"/>
    <m/>
    <n v="0.136"/>
    <n v="1"/>
    <n v="0.136"/>
    <s v="IDEXE.IT"/>
    <s v="Bangladesh"/>
    <s v="բամբակ"/>
    <x v="5"/>
    <n v="1000319"/>
  </r>
  <r>
    <n v="1566"/>
    <n v="60000000923"/>
    <n v="61034200090"/>
    <s v="ՏՂԱՅԻ  ՇՈՐՏԵՐ ԲԱՄԲԱԿԵ ՄԱՆՎԱԾՔԻՑ"/>
    <x v="14"/>
    <s v="տղայի"/>
    <m/>
    <n v="0.056"/>
    <n v="1"/>
    <n v="0.056"/>
    <s v="IDEXE.IT"/>
    <s v="Bangladesh"/>
    <s v="բամբակ"/>
    <x v="5"/>
    <n v="1000319"/>
  </r>
  <r>
    <n v="1567"/>
    <n v="60000000924"/>
    <n v="61112090000"/>
    <s v="ԱՂՋԻԿ ԵՐԵԽԱՅԻ  ՇՈՐՏԵՐ  ԲԱՄԲԱԿԵ ՄԱՆՎԱԾՔԻՑ  ՄԻՆՉԵՎ 86 ՍՄ  ՀԱՍԱԿ ՈՒՆԵՑՈՂ "/>
    <x v="81"/>
    <s v="աղջկա"/>
    <m/>
    <n v="0.028"/>
    <n v="1"/>
    <n v="0.028"/>
    <s v="IDEXE.IT"/>
    <s v="China"/>
    <s v="բամբակ"/>
    <x v="5"/>
    <n v="1000319"/>
  </r>
  <r>
    <n v="1568"/>
    <n v="60000000925"/>
    <n v="61112090000"/>
    <s v="ՏՂԱ ԵՐԵԽԱՅԻ  ԿԱՄԲԻՆԻԶՈՆՆԵՐ  ԲԱՄԲԱԿԵ ՄԱՆՎԱԾՔԻՑ  ՄԻՆՉԵՎ 86 ՍՄ ՀԱՍԱԿ ՈՒՆԵՑՈՂ  "/>
    <x v="48"/>
    <s v="մինչև 1 տղայի"/>
    <m/>
    <n v="0.062"/>
    <n v="1"/>
    <n v="0.062"/>
    <s v="IDEXE.IT"/>
    <s v="China"/>
    <s v="բամբակ"/>
    <x v="5"/>
    <n v="1000319"/>
  </r>
  <r>
    <n v="1569"/>
    <n v="60000000926"/>
    <n v="61112090000"/>
    <s v="ԱՂՋԻԿ ԵՐԵԽԱՅԻ  ՇՈՐՏԵՐ  ԲԱՄԲԱԿԵ ՄԱՆՎԱԾՔԻՑ  ՄԻՆՉԵՎ 86 ՍՄ  ՀԱՍԱԿ ՈՒՆԵՑՈՂ "/>
    <x v="81"/>
    <s v="աղջկա"/>
    <m/>
    <n v="0.032"/>
    <n v="1"/>
    <n v="0.032"/>
    <s v="IDEXE.IT"/>
    <s v="China"/>
    <s v="բամբակ"/>
    <x v="5"/>
    <n v="1000319"/>
  </r>
  <r>
    <n v="1570"/>
    <n v="60000000927"/>
    <n v="61112090000"/>
    <s v="ԱՂՋԻԿ ԵՐԵԽԱՅԻ  ՇԱՊԻԿ  ԲԱՄԲԱԿԵ ՄԱՆՎԱԾՔԻՑ  ՄԻՆՉԵՎ 86 ՍՄ ՀԱՍԱԿ ՈՒՆԵՑՈՂ  "/>
    <x v="58"/>
    <s v="մինչև 1 աղջկա"/>
    <m/>
    <n v="0.036"/>
    <n v="1"/>
    <n v="0.036"/>
    <s v="IDEXE.IT"/>
    <s v="China"/>
    <s v="բամբակ"/>
    <x v="5"/>
    <n v="1000319"/>
  </r>
  <r>
    <n v="1571"/>
    <n v="60000000928"/>
    <n v="61046200000"/>
    <s v="ԿԱՆԱՑԻ ԵՎ ԱՂՋԿԱ  ՇՈՐՏԵՐ ԲԱՄԲԱԿԵ ՄԱՆՎԱԾՔԻՑ"/>
    <x v="14"/>
    <s v="աղջկա"/>
    <m/>
    <n v="0.11"/>
    <n v="1"/>
    <n v="0.11"/>
    <s v="IDEXE.IT"/>
    <s v="Bangladesh"/>
    <s v="բամբակ"/>
    <x v="5"/>
    <n v="1000319"/>
  </r>
  <r>
    <n v="1572"/>
    <n v="60000000929"/>
    <n v="61112090000"/>
    <s v="ՏՂԱ ԵՐԵԽԱՅԻ ՇԱՊԻԿ  ԲԱՄԲԱԿԵ ՄԱՆՎԱԾՔԻՑ  ՄԻՆՉԵՎ 86 ՍՄ ՀԱՍԱԿ ՈՒՆԵՑՈՂ  "/>
    <x v="8"/>
    <s v="մինչև 1 տղայի"/>
    <m/>
    <n v="0.048"/>
    <n v="1"/>
    <n v="0.048"/>
    <s v="IDEXE.IT"/>
    <s v="China"/>
    <s v="բամբակ"/>
    <x v="5"/>
    <n v="1000319"/>
  </r>
  <r>
    <n v="1573"/>
    <n v="60000000930"/>
    <n v="61112090000"/>
    <s v="ՏՂԱ ԵՐԵԽԱՅԻ  ՇՈՐՏԵՐ  ԲԱՄԲԱԿԵ ՄԱՆՎԱԾՔԻՑ  ՄԻՆՉԵՎ 86 ՍՄ  ՀԱՍԱԿ ՈՒՆԵՑՈՂ "/>
    <x v="81"/>
    <s v="տղայի"/>
    <m/>
    <n v="0.042"/>
    <n v="1"/>
    <n v="0.042"/>
    <s v="IDEXE.IT"/>
    <s v="Bangladesh"/>
    <s v="բամբակ"/>
    <x v="5"/>
    <n v="1000319"/>
  </r>
  <r>
    <n v="1574"/>
    <n v="60000000931"/>
    <n v="61112090000"/>
    <s v="ՏՂԱ ԵՐԵԽԱՅԻ  ԿԱՄԲԻՆԻԶՈՆՆԵՐ  ԲԱՄԲԱԿԵ ՄԱՆՎԱԾՔԻՑ  ՄԻՆՉԵՎ 86 ՍՄ ՀԱՍԱԿ ՈՒՆԵՑՈՂ  "/>
    <x v="48"/>
    <s v="մինչև 1 տղայի"/>
    <m/>
    <n v="0.064"/>
    <n v="1"/>
    <n v="0.064"/>
    <s v="IDEXE.IT"/>
    <s v="China"/>
    <s v="բամբակ"/>
    <x v="5"/>
    <n v="1000319"/>
  </r>
  <r>
    <n v="1575"/>
    <n v="60000002303"/>
    <n v="61033300000"/>
    <s v="ՏՂԱՅԻ ՊԻՋԱԿՆԵՐ ՍԻՆԹԵՏԻԿ ԹԵԼԵՐԻՑ "/>
    <x v="36"/>
    <s v="տղայի"/>
    <m/>
    <n v="0.282"/>
    <n v="1"/>
    <n v="0.282"/>
    <s v="IDEXE.IT"/>
    <s v="China"/>
    <s v="պոլիեսթեր"/>
    <x v="5"/>
    <n v="1000319"/>
  </r>
  <r>
    <n v="1576"/>
    <n v="60000000932"/>
    <n v="61033300000"/>
    <s v="ՏՂԱՅԻ ՊԻՋԱԿՆԵՐ ՍԻՆԹԵՏԻԿ ԹԵԼԵՐԻՑ "/>
    <x v="36"/>
    <s v="տղայի"/>
    <m/>
    <n v="0.184"/>
    <n v="1"/>
    <n v="0.184"/>
    <s v="IDEXE.IT"/>
    <s v="China"/>
    <s v="պոլիեսթեր"/>
    <x v="5"/>
    <n v="1000319"/>
  </r>
  <r>
    <n v="1577"/>
    <n v="60000000933"/>
    <n v="61034200090"/>
    <s v="ՏՂԱՅԻ  ՇՈՐՏԵՐ ԲԱՄԲԱԿԵ ՄԱՆՎԱԾՔԻՑ"/>
    <x v="14"/>
    <s v="տղայի"/>
    <m/>
    <n v="0.14"/>
    <n v="1"/>
    <n v="0.14"/>
    <s v="IDEXE.IT"/>
    <s v="Bangladesh"/>
    <s v="բամբակ"/>
    <x v="5"/>
    <n v="1000319"/>
  </r>
  <r>
    <n v="1578"/>
    <n v="60000000934"/>
    <n v="62034231000"/>
    <s v="ՏՂԱՄԱՐԴՈՒ ԵՎ ՏՂԱՅԻ ՋԻՆՍԵ ՏԱԲԱՏՆԵՐ ԲԱՄԲԱԿԵ ՄԱՆՎԱԾՔԻՑ"/>
    <x v="25"/>
    <s v="տղայի"/>
    <m/>
    <n v="0.326"/>
    <n v="1"/>
    <n v="0.326"/>
    <s v="IDEXE.IT"/>
    <s v="Bangladesh"/>
    <s v="բամբակ"/>
    <x v="5"/>
    <n v="1000319"/>
  </r>
  <r>
    <n v="1579"/>
    <n v="60000000935"/>
    <n v="62046239000"/>
    <s v="ԿԱՆԱՑԻ ԵՎ ԱՂՋԿԱ  ՏԱԲԱՏՆԵՐ ԲԱՄԲԱԿԵ ՄԱՆՎԱԾՔԻՑ   "/>
    <x v="3"/>
    <s v="աղջկա"/>
    <m/>
    <n v="0.226"/>
    <n v="1"/>
    <n v="0.226"/>
    <s v="IDEXE.IT"/>
    <s v="Bangladesh"/>
    <s v="բամբակ"/>
    <x v="5"/>
    <n v="1000319"/>
  </r>
  <r>
    <n v="1580"/>
    <n v="60000000936"/>
    <n v="62023000000"/>
    <s v="ԱՂՋԿԱ ՋԻՆՍԵ  ԲԱՃԿՈՆ ԲԱՄԲԱԿԵ ՄԱՆՎԱԾՔԻՑ "/>
    <x v="26"/>
    <s v="աղջկա"/>
    <m/>
    <n v="0.26"/>
    <n v="1"/>
    <n v="0.26"/>
    <s v="IDEXE.IT"/>
    <s v="Bangladesh"/>
    <s v="բամբակ"/>
    <x v="5"/>
    <n v="1000319"/>
  </r>
  <r>
    <n v="1581"/>
    <n v="60000000937"/>
    <n v="61052010000"/>
    <s v="ՏՂԱՅԻ  ՎԵՐՆԱՇԱՊԻԿՆԵՐ ՍԻՆԹԵՏԻԿ ԹԵԼԵՐԻՑ"/>
    <x v="9"/>
    <s v="տղայի"/>
    <m/>
    <n v="0.052"/>
    <n v="1"/>
    <n v="0.052"/>
    <s v="IDEXE.IT"/>
    <s v="China"/>
    <s v="պոլիեսթեր"/>
    <x v="5"/>
    <n v="1000319"/>
  </r>
  <r>
    <n v="1582"/>
    <n v="60000000938"/>
    <n v="61034200090"/>
    <s v="ՏՂԱՅԻ  ՇՈՐՏԵՐ ԲԱՄԲԱԿԵ ՄԱՆՎԱԾՔԻՑ"/>
    <x v="14"/>
    <s v="տղայի"/>
    <m/>
    <n v="0.07199999999999999"/>
    <n v="1"/>
    <n v="0.07199999999999999"/>
    <s v="IDEXE.IT"/>
    <s v="China"/>
    <s v="բամբակ"/>
    <x v="5"/>
    <n v="1000319"/>
  </r>
  <r>
    <n v="1583"/>
    <n v="60000000939"/>
    <n v="61112090000"/>
    <s v="ՏՂԱ ԵՐԵԽԱՅԻ  ՇԱՊԻԿ  ԲԱՄԲԱԿԵ ՄԱՆՎԱԾՔԻՑ  ՄԻՆՉԵՎ 86 ՍՄ ՀԱՍԱԿ ՈՒՆԵՑՈՂ  "/>
    <x v="58"/>
    <s v="մինչև 1 տղայի"/>
    <m/>
    <n v="0.046"/>
    <n v="1"/>
    <n v="0.046"/>
    <s v="IDEXE.IT"/>
    <s v="Bangladesh"/>
    <s v="բամբակ"/>
    <x v="5"/>
    <n v="1000319"/>
  </r>
  <r>
    <n v="1584"/>
    <n v="60000000940"/>
    <n v="61044200000"/>
    <s v="ԿԱՆԱՑԻ ԵՎ ԱՂՋԿԱ ՇՐՋԱԶԳԵՍՏՆԵՐ ԲԱՄԲԱԿԵ ՄԱՆՎԱԾՔԻՑ"/>
    <x v="13"/>
    <s v="աղջկա"/>
    <m/>
    <n v="0.066"/>
    <n v="1"/>
    <n v="0.066"/>
    <s v="IDEXE.IT"/>
    <s v="China"/>
    <s v="բամբակ"/>
    <x v="5"/>
    <n v="1000319"/>
  </r>
  <r>
    <n v="1585"/>
    <n v="60000000941"/>
    <n v="61112090000"/>
    <s v="ԱՂՋԻԿ ԵՐԵԽԱՅԻ  ՇՈՐՏԵՐ  ԲԱՄԲԱԿԵ ՄԱՆՎԱԾՔԻՑ  ՄԻՆՉԵՎ 86 ՍՄ  ՀԱՍԱԿ ՈՒՆԵՑՈՂ "/>
    <x v="81"/>
    <s v="աղջկա"/>
    <m/>
    <n v="0.04"/>
    <n v="1"/>
    <n v="0.04"/>
    <s v="IDEXE.IT"/>
    <s v="Bangladesh"/>
    <s v="բամբակ"/>
    <x v="5"/>
    <n v="1000319"/>
  </r>
  <r>
    <n v="1586"/>
    <n v="60000000942"/>
    <n v="62034235000"/>
    <s v="ՏՂԱՅԻ  ՏԱԲԱՏՆԵՐ ԲԱՄԲԱԿԵ ՄԱՆՎԱԾՔԻՑ  "/>
    <x v="3"/>
    <s v="տղայի"/>
    <m/>
    <n v="0.064"/>
    <n v="1"/>
    <n v="0.064"/>
    <s v="IDEXE.IT"/>
    <s v="China"/>
    <s v="բամբակ"/>
    <x v="5"/>
    <n v="1000319"/>
  </r>
  <r>
    <n v="1587"/>
    <n v="60000000944"/>
    <n v="61044300000"/>
    <s v="ԿԱՆԱՑԻ ԵՎ ԱՂՋԿԱ  ՇՐՋԱԶԳԵՍՏՆԵՐ ՍԻՆԹԵՏԻԿ ԹԵԼԵՐԻՑ"/>
    <x v="13"/>
    <s v="աղջկա"/>
    <m/>
    <n v="0.132"/>
    <n v="1"/>
    <n v="0.132"/>
    <s v="IDEXE.IT"/>
    <s v="China"/>
    <s v="պոլիեսթեր"/>
    <x v="5"/>
    <n v="1000319"/>
  </r>
  <r>
    <n v="1588"/>
    <n v="60000000945"/>
    <n v="61045200000"/>
    <s v="ԱՂՋԿԱ  ՋԻՆՍԵ ԿԻՍԱՇՐՋԱԶԳԵՍՏՆԵՐ ԲԱՄԲԱԿԵ ՄԱՆՎԱԾՔԻՑ"/>
    <x v="54"/>
    <s v="աղջկա"/>
    <m/>
    <n v="0.162"/>
    <n v="1"/>
    <n v="0.162"/>
    <s v="IDEXE.IT"/>
    <s v="Bangladesh"/>
    <s v="բամբակ"/>
    <x v="5"/>
    <n v="1000319"/>
  </r>
  <r>
    <n v="1589"/>
    <n v="60000000946"/>
    <n v="61102091000"/>
    <s v="ՏՂՄԱՐԴՈՒ ԵՎ ՏՂԱՅԻ  ԺԻԼԵՏՆԵՐ ԲԱՄԲԱԿԵ ՄԱՆՎԱԾՔԻՑ"/>
    <x v="37"/>
    <s v="տղայի"/>
    <m/>
    <n v="0.114"/>
    <n v="1"/>
    <n v="0.114"/>
    <s v="IDEXE.IT"/>
    <s v="China"/>
    <s v="բամբակ"/>
    <x v="5"/>
    <n v="1000319"/>
  </r>
  <r>
    <n v="1590"/>
    <n v="60000000947"/>
    <n v="61112090000"/>
    <s v="ԱՂՋԻԿ ԵՐԵԽԱՅԻ  ԿԱՄԲԻՆԻԶՈՆՆԵՐ  ԲԱՄԲԱԿԵ ՄԱՆՎԱԾՔԻՑ  ՄԻՆՉԵՎ 86 ՍՄ ՀԱՍԱԿ ՈՒՆԵՑՈՂ  "/>
    <x v="48"/>
    <s v="մինչև 1 աղջկա"/>
    <m/>
    <n v="0.124"/>
    <n v="1"/>
    <n v="0.124"/>
    <s v="IDEXE.IT"/>
    <s v="China"/>
    <s v="բամբակ"/>
    <x v="5"/>
    <n v="1000319"/>
  </r>
  <r>
    <n v="1591"/>
    <n v="60000000948"/>
    <n v="61034200090"/>
    <s v="ՏՂԱՅԻ  ՇՈՐՏԵՐ ԲԱՄԲԱԿԵ ՄԱՆՎԱԾՔԻՑ"/>
    <x v="14"/>
    <s v="տղայի"/>
    <m/>
    <n v="0.08599999999999999"/>
    <n v="1"/>
    <n v="0.08599999999999999"/>
    <s v="IDEXE.IT"/>
    <s v="Bangladesh"/>
    <s v="բամբակ"/>
    <x v="5"/>
    <n v="1000319"/>
  </r>
  <r>
    <n v="1592"/>
    <n v="60000000949"/>
    <n v="61033200000"/>
    <s v="ՏՂԱՅԻ  ՊԻՋԱԿՆԵՐ ԲԱՄԲԱԿԵ ՄԱՆՎԱԾՔԻՑ "/>
    <x v="36"/>
    <s v="տղայի"/>
    <m/>
    <n v="0.376"/>
    <n v="1"/>
    <n v="0.376"/>
    <s v="IDEXE.IT"/>
    <s v="China"/>
    <s v="բամբակ"/>
    <x v="5"/>
    <n v="1000319"/>
  </r>
  <r>
    <n v="1593"/>
    <n v="60000000950"/>
    <n v="61112090000"/>
    <s v="ԱՂՋԻԿ ԵՐԵԽԱՅԻ  ՇՈՐՏԵՐ  ԲԱՄԲԱԿԵ ՄԱՆՎԱԾՔԻՑ  ՄԻՆՉԵՎ 86 ՍՄ  ՀԱՍԱԿ ՈՒՆԵՑՈՂ "/>
    <x v="81"/>
    <s v="աղջկա"/>
    <m/>
    <n v="0.04"/>
    <n v="1"/>
    <n v="0.04"/>
    <s v="IDEXE.IT"/>
    <s v="China"/>
    <s v="բամբակ"/>
    <x v="5"/>
    <n v="1000319"/>
  </r>
  <r>
    <n v="1594"/>
    <n v="60000000951"/>
    <n v="62046239000"/>
    <s v="ԿԱՆԱՑԻ ԵՎ ԱՂՋԿԱ  ՏԱԲԱՏՆԵՐ ԲԱՄԲԱԿԵ ՄԱՆՎԱԾՔԻՑ   "/>
    <x v="3"/>
    <s v="աղջկա"/>
    <m/>
    <n v="0.08599999999999999"/>
    <n v="1"/>
    <n v="0.08599999999999999"/>
    <s v="IDEXE.IT"/>
    <s v="Bangladesh"/>
    <s v="բամբակ"/>
    <x v="5"/>
    <n v="1000319"/>
  </r>
  <r>
    <n v="1595"/>
    <n v="60000000952"/>
    <n v="62034231000"/>
    <s v="ՏՂԱՄԱՐԴՈՒ ԵՎ ՏՂԱՅԻ ՋԻՆՍԵ ՏԱԲԱՏՆԵՐ ԲԱՄԲԱԿԵ ՄԱՆՎԱԾՔԻՑ"/>
    <x v="25"/>
    <s v="տղայի"/>
    <m/>
    <n v="0.2"/>
    <n v="1"/>
    <n v="0.2"/>
    <s v="IDEXE.IT"/>
    <s v="Bangladesh"/>
    <s v="բամբակ"/>
    <x v="5"/>
    <n v="1000319"/>
  </r>
  <r>
    <n v="1596"/>
    <n v="60000000953"/>
    <n v="62024000090"/>
    <s v="ԿԱՆԱՑԻ ԵՎ ԱՂՋԿԱ  ԲԱՃԿՈՆՆԵՐ ՔԻՄԻԱԿԱՆ ԹԵԼԵՐԻՑ "/>
    <x v="12"/>
    <s v="աղջկա"/>
    <m/>
    <n v="0.2"/>
    <n v="1"/>
    <n v="0.2"/>
    <s v="IDEXE.IT"/>
    <s v="Myanmar"/>
    <s v="պոլիամիդ"/>
    <x v="5"/>
    <n v="1000319"/>
  </r>
  <r>
    <n v="1597"/>
    <n v="60000000954"/>
    <n v="61091000000"/>
    <s v="ԿԱՆԱՑԻ ԵՎ ԱՂՋԿԱ ՇԱՊԻԿՆԵՐ ԲԱՄԲԱԿԵ ՄԱՆՎԱԾՔԻՑ"/>
    <x v="58"/>
    <s v="աղջկա"/>
    <m/>
    <n v="0.08599999999999999"/>
    <n v="1"/>
    <n v="0.08599999999999999"/>
    <s v="IDEXE.IT"/>
    <s v="Bangladesh"/>
    <s v="բամբակ"/>
    <x v="5"/>
    <n v="1000319"/>
  </r>
  <r>
    <n v="1598"/>
    <n v="60000000955"/>
    <n v="61091000000"/>
    <s v="ԿԱՆԱՑԻ ԵՎ ԱՂՋԿԱ ՇԱՊԻԿՆԵՐ ԲԱՄԲԱԿԵ ՄԱՆՎԱԾՔԻՑ"/>
    <x v="58"/>
    <s v="աղջկա"/>
    <m/>
    <n v="0.078"/>
    <n v="1"/>
    <n v="0.078"/>
    <s v="IDEXE.IT"/>
    <s v="Bangladesh"/>
    <s v="բամբակ"/>
    <x v="5"/>
    <n v="1000319"/>
  </r>
  <r>
    <n v="1599"/>
    <n v="60000000956"/>
    <n v="61034200090"/>
    <s v="ՏՂԱՅԻ ՋԻՆՍԵ  ՇՈՐՏԵՐ ԲԱՄԲԱԿԵ ՄԱՆՎԱԾՔԻՑ"/>
    <x v="29"/>
    <s v="տղայի"/>
    <m/>
    <n v="0.08400000000000001"/>
    <n v="1"/>
    <n v="0.08400000000000001"/>
    <s v="IDEXE.IT"/>
    <s v="Bangladesh"/>
    <s v="բամբակ"/>
    <x v="5"/>
    <n v="1000319"/>
  </r>
  <r>
    <n v="1600"/>
    <n v="60000000957"/>
    <n v="61045200000"/>
    <s v="ԱՂՋԿԱ  ՋԻՆՍԵ ԿԻՍԱՇՐՋԱԶԳԵՍՏՆԵՐ ԲԱՄԲԱԿԵ ՄԱՆՎԱԾՔԻՑ"/>
    <x v="54"/>
    <s v="աղջկա"/>
    <m/>
    <n v="0.188"/>
    <n v="1"/>
    <n v="0.188"/>
    <s v="IDEXE.IT"/>
    <s v="Bangladesh"/>
    <s v="բամբակ"/>
    <x v="5"/>
    <n v="1000319"/>
  </r>
  <r>
    <n v="1601"/>
    <n v="60000000958"/>
    <n v="61034200090"/>
    <s v="ՏՂԱՅԻ  ՇՈՐՏԵՐ ԲԱՄԲԱԿԵ ՄԱՆՎԱԾՔԻՑ"/>
    <x v="14"/>
    <s v="տղայի"/>
    <m/>
    <n v="0.052"/>
    <n v="1"/>
    <n v="0.052"/>
    <s v="IDEXE.IT"/>
    <s v="Bangladesh"/>
    <s v="բամբակ"/>
    <x v="5"/>
    <n v="1000319"/>
  </r>
  <r>
    <n v="1602"/>
    <n v="60000000959"/>
    <n v="61045200000"/>
    <s v="ԱՂՋԿԱ  ՋԻՆՍԵ ԿԻՍԱՇՐՋԱԶԳԵՍՏՆԵՐ ԲԱՄԲԱԿԵ ՄԱՆՎԱԾՔԻՑ"/>
    <x v="54"/>
    <s v="աղջկա"/>
    <m/>
    <n v="0.152"/>
    <n v="1"/>
    <n v="0.152"/>
    <s v="IDEXE.IT"/>
    <s v="Bangladesh"/>
    <s v="բամբակ"/>
    <x v="5"/>
    <n v="1000319"/>
  </r>
  <r>
    <n v="1603"/>
    <n v="60000000960"/>
    <n v="61034200090"/>
    <s v="ՏՂԱՅԻ  ՇՈՐՏԵՐ ԲԱՄԲԱԿԵ ՄԱՆՎԱԾՔԻՑ"/>
    <x v="14"/>
    <s v="տղայի"/>
    <m/>
    <n v="0.08400000000000001"/>
    <n v="1"/>
    <n v="0.08400000000000001"/>
    <s v="IDEXE.IT"/>
    <s v="Bangladesh"/>
    <s v="բամբակ"/>
    <x v="5"/>
    <n v="1000319"/>
  </r>
  <r>
    <n v="1604"/>
    <n v="60000000961"/>
    <n v="61044200000"/>
    <s v="ԿԱՆԱՑԻ ԵՎ ԱՂՋԿԱ ՇՐՋԱԶԳԵՍՏՆԵՐ ԲԱՄԲԱԿԵ ՄԱՆՎԱԾՔԻՑ"/>
    <x v="13"/>
    <s v="աղջկա"/>
    <m/>
    <n v="0.368"/>
    <n v="1"/>
    <n v="0.368"/>
    <s v="IDEXE.IT"/>
    <s v="China"/>
    <s v="բամբակ"/>
    <x v="5"/>
    <n v="1000319"/>
  </r>
  <r>
    <n v="1605"/>
    <n v="60000000962"/>
    <n v="61034200090"/>
    <s v="ՏՂԱՅԻ ՋԻՆՍԵ ՇՈՐՏԵՐ ԲԱՄԲԱԿԵ ՄԱՆՎԱԾՔԻՑ"/>
    <x v="29"/>
    <s v="տղայի"/>
    <m/>
    <n v="0.16"/>
    <n v="1"/>
    <n v="0.16"/>
    <s v="IDEXE.IT"/>
    <s v="Bangladesh"/>
    <s v="բամբակ"/>
    <x v="5"/>
    <n v="1000319"/>
  </r>
  <r>
    <n v="1606"/>
    <n v="60000000963"/>
    <n v="61091000000"/>
    <s v="ԱՂՋԿԱ  ԵՐԿԱՐԱԹԵՎ ՇԱՊԻԿՆԵՐ  ԲԱՄԲԱԿԵ ՄԱՆՎԱԾՔԻՑ"/>
    <x v="82"/>
    <s v="աղջկա"/>
    <m/>
    <n v="0.164"/>
    <n v="1"/>
    <n v="0.164"/>
    <s v="IDEXE.IT"/>
    <s v="China"/>
    <s v="բամբակ"/>
    <x v="5"/>
    <n v="1000319"/>
  </r>
  <r>
    <n v="1607"/>
    <n v="60000000964"/>
    <n v="61091000000"/>
    <s v="ԿԱՆԱՑԻ ԵՎ ԱՂՋԿԱ ՇԱՊԻԿՆԵՐ ԲԱՄԲԱԿԵ ՄԱՆՎԱԾՔԻՑ"/>
    <x v="8"/>
    <s v="աղջկա"/>
    <m/>
    <n v="0.124"/>
    <n v="1"/>
    <n v="0.124"/>
    <s v="IDEXE.IT"/>
    <s v="Bangladesh"/>
    <s v="բամբակ"/>
    <x v="5"/>
    <n v="1000319"/>
  </r>
  <r>
    <n v="1608"/>
    <n v="60000000965"/>
    <n v="61091000000"/>
    <s v="ԿԱՆԱՑԻ ԵՎ ԱՂՋԿԱ ՇԱՊԻԿՆԵՐ ԲԱՄԲԱԿԵ ՄԱՆՎԱԾՔԻՑ"/>
    <x v="8"/>
    <s v="աղջկա"/>
    <m/>
    <n v="0.116"/>
    <n v="1"/>
    <n v="0.116"/>
    <s v="IDEXE.IT"/>
    <s v="India"/>
    <s v="բամբակ"/>
    <x v="5"/>
    <n v="1000319"/>
  </r>
  <r>
    <n v="1609"/>
    <n v="60000001110"/>
    <n v="61099020000"/>
    <s v="ԿԱՆԱՑԻ  ՇԱՊԻԿՆԵՐ  ՔԻՄԻԱԿԱՆ ԹԵԼԵՐԻՑ "/>
    <x v="8"/>
    <s v="կին"/>
    <m/>
    <n v="0.322"/>
    <n v="1"/>
    <n v="0.322"/>
    <s v="RINASCHIMENTO"/>
    <s v="Italy"/>
    <s v="պոլիեսթեր"/>
    <x v="4"/>
    <n v="1000323"/>
  </r>
  <r>
    <n v="1610"/>
    <n v="60000001104"/>
    <n v="61044900000"/>
    <s v="ԿԱՆԱՑԻ  ՇՐՋԱԶԳԵՍՏՆԵՐ  ԱՅԼ ՄԱՆԱԾԱԳՈՐԾԱԿԱՆ ՆՅՈՒԹԵՐԻՑ"/>
    <x v="13"/>
    <s v="կին"/>
    <m/>
    <n v="0.404"/>
    <n v="1"/>
    <n v="0.404"/>
    <s v="RINASCHIMENTO"/>
    <s v="Italy"/>
    <s v="վիսկոզ/պոլիեսթեր"/>
    <x v="4"/>
    <n v="1000323"/>
  </r>
  <r>
    <n v="1611"/>
    <n v="60000001118"/>
    <n v="61043300000"/>
    <s v="ԿԱՆԱՑԻ ՊԻՋԱԿՆԵՐ ՍԻՆԹԵՏԻԿ ԹԵԼԵՐԻՑ"/>
    <x v="36"/>
    <s v="կին"/>
    <m/>
    <n v="0.154"/>
    <n v="1"/>
    <n v="0.154"/>
    <s v="RINASCHIMENTO"/>
    <s v="Italy"/>
    <s v="պոլիեսթեր"/>
    <x v="4"/>
    <n v="1000323"/>
  </r>
  <r>
    <n v="1612"/>
    <n v="60000001088"/>
    <n v="61044300000"/>
    <s v="ԿԱՆԱՑԻ  ՇՐՋԱԶԳԵՍՏՆԵՐ ՍԻՆԹԵՏԻԿ ԹԵԼԵՐԻՑ"/>
    <x v="13"/>
    <s v="կին"/>
    <m/>
    <n v="0.354"/>
    <n v="1"/>
    <n v="0.354"/>
    <s v="RINASCHIMENTO"/>
    <s v="Italy"/>
    <s v="պոլիեսթեր"/>
    <x v="4"/>
    <n v="1000323"/>
  </r>
  <r>
    <n v="1613"/>
    <n v="60000001120"/>
    <n v="61062000000"/>
    <s v="ԿԱՆԱՑԻ ՎԵՐՆԱՇԱՊԻԿՆԵՐ ՔԻՄԻԱԿԱՆ ԹԵԼԵՐԻՑ"/>
    <x v="9"/>
    <s v="կին"/>
    <m/>
    <n v="0.134"/>
    <n v="1"/>
    <n v="0.134"/>
    <s v="RINASCHIMENTO"/>
    <s v="Italy"/>
    <s v="մետալիկա"/>
    <x v="4"/>
    <n v="1000323"/>
  </r>
  <r>
    <n v="1614"/>
    <n v="60000001102"/>
    <n v="61046300000"/>
    <s v="ԿԱՆԱՑԻ ԿԱՄԲԻՆԻԶՈՆՆԵՐ ՍԻՆԹԵՏԻԿ ԹԵԼԵՐԻՑ"/>
    <x v="48"/>
    <s v="կին"/>
    <m/>
    <n v="0.592"/>
    <n v="1"/>
    <n v="0.592"/>
    <s v="RINASCHIMENTO"/>
    <s v="Italy"/>
    <s v="պոլիեսթեր"/>
    <x v="4"/>
    <n v="1000323"/>
  </r>
  <r>
    <n v="1615"/>
    <n v="60000001121"/>
    <n v="61062000000"/>
    <s v="ԿԱՆԱՑԻ ՎԵՐՆԱՇԱՊԻԿՆԵՐ ՔԻՄԻԱԿԱՆ ԹԵԼԵՐԻՑ"/>
    <x v="9"/>
    <s v="կին"/>
    <m/>
    <n v="0.136"/>
    <n v="1"/>
    <n v="0.136"/>
    <s v="RINASCHIMENTO"/>
    <s v="Italy"/>
    <s v="մետալիկա"/>
    <x v="4"/>
    <n v="1000323"/>
  </r>
  <r>
    <n v="1616"/>
    <n v="60000001058"/>
    <n v="61045300000"/>
    <s v="ԿԱՆԱՑԻ  ԿԻՍԱՇՐՋԱԶԳԵՍՏՆԵՐ ՍԻՆԹԵՏԻԿ ԹԵԼԵՐԻՑ"/>
    <x v="10"/>
    <s v="կին"/>
    <m/>
    <n v="0.304"/>
    <n v="1"/>
    <n v="0.304"/>
    <s v="RINASCHIMENTO"/>
    <s v="Italy"/>
    <s v="պոլիեսթեր"/>
    <x v="4"/>
    <n v="1000323"/>
  </r>
  <r>
    <n v="1617"/>
    <n v="60000001105"/>
    <n v="61046300000"/>
    <s v="ԿԱՆԱՑԻ ԿԱՄԲԻՆԻԶՈՆՆԵՐ ՍԻՆԹԵՏԻԿ ԹԵԼԵՐԻՑ"/>
    <x v="48"/>
    <s v="կին"/>
    <m/>
    <n v="0.5"/>
    <n v="1"/>
    <n v="0.5"/>
    <s v="RINASCHIMENTO"/>
    <s v="Italy"/>
    <s v="պոլիեսթեր"/>
    <x v="4"/>
    <n v="1000323"/>
  </r>
  <r>
    <n v="1618"/>
    <n v="60000001092"/>
    <n v="61061000000"/>
    <s v="ԿԱՆԱՑԻ  ԲԼՈՒԶՆԵՐ ԲԱՄԲԱԿԵ ՄԱՆՎԱԾՔԻՑ "/>
    <x v="27"/>
    <s v="կին"/>
    <m/>
    <n v="0.182"/>
    <n v="1"/>
    <n v="0.182"/>
    <s v="RINASCHIMENTO"/>
    <s v="Italy"/>
    <s v="բամբակ"/>
    <x v="4"/>
    <n v="1000323"/>
  </r>
  <r>
    <n v="1619"/>
    <n v="60000001122"/>
    <n v="61061000000"/>
    <s v="ԿԱՆԱՑԻ  ԲԼՈՒԶՆԵՐ ԲԱՄԲԱԿԵ ՄԱՆՎԱԾՔԻՑ "/>
    <x v="27"/>
    <s v="կին"/>
    <m/>
    <n v="0.168"/>
    <n v="1"/>
    <n v="0.168"/>
    <s v="RINASCHIMENTO"/>
    <s v="Italy"/>
    <s v="բամբակ"/>
    <x v="4"/>
    <n v="1000323"/>
  </r>
  <r>
    <n v="1620"/>
    <n v="60000001100"/>
    <n v="61045200000"/>
    <s v="ԿԱՆԱՑԻ  ԿԻՍԱՇՐՋԱԶԳԵՍՏՆԵՐ ԲԱՄԲԱԿԵ ՄԱՆՎԱԾՔԻՑ"/>
    <x v="10"/>
    <s v="կին"/>
    <m/>
    <n v="0.28"/>
    <n v="1"/>
    <n v="0.28"/>
    <s v="RINASCHIMENTO"/>
    <s v="Italy"/>
    <s v="բամբակ"/>
    <x v="4"/>
    <n v="1000323"/>
  </r>
  <r>
    <n v="1621"/>
    <n v="60000001101"/>
    <n v="61044300000"/>
    <s v="ԿԱՆԱՑԻ  ՇՐՋԱԶԳԵՍՏՆԵՐ ՍԻՆԹԵՏԻԿ ԹԵԼԵՐԻՑ"/>
    <x v="13"/>
    <s v="կին"/>
    <m/>
    <n v="0.29"/>
    <n v="1"/>
    <n v="0.29"/>
    <s v="RINASCHIMENTO"/>
    <s v="Italy"/>
    <s v="պոլիեսթեր"/>
    <x v="4"/>
    <n v="1000323"/>
  </r>
  <r>
    <n v="1622"/>
    <n v="60000001128"/>
    <n v="62143000000"/>
    <s v="ԿԱՆԱՑԻ  ՇԱՐՖԵՐ ՍԻՆԹԵՏԻԿ ԹԵԼԵՐԻՑ"/>
    <x v="77"/>
    <s v="կին"/>
    <m/>
    <n v="0.128"/>
    <n v="1"/>
    <n v="0.128"/>
    <s v="RINASCHIMENTO"/>
    <s v="Italy"/>
    <s v="պոլիեսթեր"/>
    <x v="4"/>
    <n v="1000323"/>
  </r>
  <r>
    <n v="1623"/>
    <n v="60000001127"/>
    <n v="62046990000"/>
    <s v="ԿԱՆԱՑԻ ՏԱԲԱՏՆԵՐ ՎՈՒՇԵ ՄԱՆՎԱԾՔԻՑ"/>
    <x v="3"/>
    <s v="կին"/>
    <m/>
    <n v="0.304"/>
    <n v="1"/>
    <n v="0.304"/>
    <s v="RINASCHIMENTO"/>
    <s v="Italy"/>
    <s v="լինեն/վիսկոզ"/>
    <x v="4"/>
    <n v="1000323"/>
  </r>
  <r>
    <n v="1624"/>
    <n v="60000001051"/>
    <n v="61124190000"/>
    <s v="ԿԱՆԱՑԻ  ԼՈՂԱԶԳԵՍՏ ՍԻՆԹԵՏԻԿ ԹԵԼԵՐԻՑ"/>
    <x v="44"/>
    <s v="կին"/>
    <m/>
    <n v="0.068"/>
    <n v="1"/>
    <n v="0.068"/>
    <s v="RINASCHIMENTO"/>
    <s v="Italy"/>
    <s v="պոլիեսթեր"/>
    <x v="4"/>
    <n v="1000323"/>
  </r>
  <r>
    <n v="1625"/>
    <n v="60000001052"/>
    <n v="62046318000"/>
    <s v="ԿԱՆԱՑԻ  ՏԱԲԱՏՆԵՐ ՍԻՆԹԵՏԻԿ ԹԵԼԵՐԻՑ"/>
    <x v="3"/>
    <s v="կին"/>
    <m/>
    <n v="0.52"/>
    <n v="1"/>
    <n v="0.52"/>
    <s v="RINASCHIMENTO"/>
    <s v="Italy"/>
    <s v="պոլիեսթեր"/>
    <x v="4"/>
    <n v="1000323"/>
  </r>
  <r>
    <n v="1626"/>
    <n v="60000001062"/>
    <n v="62046239000"/>
    <s v="ԿԱՆԱՑԻ  ՏԱԲԱՏՆԵՐ ԲԱՄԲԱԿԵ ՄԱՆՎԱԾՔԻՑ   "/>
    <x v="3"/>
    <s v="կին"/>
    <m/>
    <n v="0.316"/>
    <n v="1"/>
    <n v="0.316"/>
    <s v="RINASCHIMENTO"/>
    <s v="Italy"/>
    <s v="բամբակ"/>
    <x v="4"/>
    <n v="1000323"/>
  </r>
  <r>
    <n v="1627"/>
    <n v="60000001060"/>
    <n v="62046318000"/>
    <s v="ԿԱՆԱՑԻ  ՏԱԲԱՏՆԵՐ ՍԻՆԹԵՏԻԿ ԹԵԼԵՐԻՑ"/>
    <x v="3"/>
    <s v="կին"/>
    <m/>
    <n v="0.318"/>
    <n v="1"/>
    <n v="0.318"/>
    <s v="RINASCHIMENTO"/>
    <s v="Italy"/>
    <s v="պոլիեսթեր"/>
    <x v="4"/>
    <n v="1000323"/>
  </r>
  <r>
    <n v="1628"/>
    <n v="60000001063"/>
    <n v="62046318000"/>
    <s v="ԿԱՆԱՑԻ  ՏԱԲԱՏՆԵՐ ՍԻՆԹԵՏԻԿ ԹԵԼԵՐԻՑ"/>
    <x v="3"/>
    <s v="կին"/>
    <m/>
    <n v="0.398"/>
    <n v="1"/>
    <n v="0.398"/>
    <s v="RINASCHIMENTO"/>
    <s v="Italy"/>
    <s v="պոլիեսթեր"/>
    <x v="4"/>
    <n v="1000323"/>
  </r>
  <r>
    <n v="1629"/>
    <n v="60000001064"/>
    <n v="62046239000"/>
    <s v="ԿԱՆԱՑԻ  ՏԱԲԱՏՆԵՐ ԲԱՄԲԱԿԵ ՄԱՆՎԱԾՔԻՑ   "/>
    <x v="3"/>
    <s v="կին"/>
    <m/>
    <n v="0.298"/>
    <n v="1"/>
    <n v="0.298"/>
    <s v="RINASCHIMENTO"/>
    <s v="Italy"/>
    <s v="բամբակ"/>
    <x v="4"/>
    <n v="1000323"/>
  </r>
  <r>
    <n v="1630"/>
    <n v="60000001065"/>
    <n v="62046318000"/>
    <s v="ԿԱՆԱՑԻ  ՏԱԲԱՏՆԵՐ ՍԻՆԹԵՏԻԿ ԹԵԼԵՐԻՑ"/>
    <x v="3"/>
    <s v="կին"/>
    <m/>
    <n v="0.218"/>
    <n v="1"/>
    <n v="0.218"/>
    <s v="RINASCHIMENTO"/>
    <s v="Italy"/>
    <s v="պոլիեսթեր"/>
    <x v="4"/>
    <n v="1000323"/>
  </r>
  <r>
    <n v="1631"/>
    <n v="60000001068"/>
    <n v="62046318000"/>
    <s v="ԿԱՆԱՑԻ  ՏԱԲԱՏՆԵՐ ՍԻՆԹԵՏԻԿ ԹԵԼԵՐԻՑ"/>
    <x v="3"/>
    <s v="կին"/>
    <m/>
    <n v="0.386"/>
    <n v="1"/>
    <n v="0.386"/>
    <s v="RINASCHIMENTO"/>
    <s v="Italy"/>
    <s v="պոլիեսթեր"/>
    <x v="4"/>
    <n v="1000323"/>
  </r>
  <r>
    <n v="1632"/>
    <n v="60000001066"/>
    <n v="62046318000"/>
    <s v="ԿԱՆԱՑԻ  ՏԱԲԱՏՆԵՐ ՍԻՆԹԵՏԻԿ ԹԵԼԵՐԻՑ"/>
    <x v="3"/>
    <s v="կին"/>
    <m/>
    <n v="0.318"/>
    <n v="1"/>
    <n v="0.318"/>
    <s v="RINASCHIMENTO"/>
    <s v="Italy"/>
    <s v="պոլիեսթեր"/>
    <x v="4"/>
    <n v="1000323"/>
  </r>
  <r>
    <n v="1633"/>
    <n v="60000001067"/>
    <n v="62046318000"/>
    <s v="ԿԱՆԱՑԻ  ՏԱԲԱՏՆԵՐ ՍԻՆԹԵՏԻԿ ԹԵԼԵՐԻՑ"/>
    <x v="3"/>
    <s v="կին"/>
    <m/>
    <n v="0.352"/>
    <n v="1"/>
    <n v="0.352"/>
    <s v="RINASCHIMENTO"/>
    <s v="Italy"/>
    <s v="պոլիեսթեր"/>
    <x v="4"/>
    <n v="1000323"/>
  </r>
  <r>
    <n v="1634"/>
    <n v="60000001076"/>
    <n v="61103099000"/>
    <s v="ԿԱՆԱՑԻ ԿԱՐԴԻԳԱՆՆԵՐ ՔԻՄԻԱԿԱՆ ԹԵԼԵՐԻՑ"/>
    <x v="83"/>
    <s v="կին"/>
    <m/>
    <n v="0.164"/>
    <n v="1"/>
    <n v="0.164"/>
    <s v="RINASCHIMENTO"/>
    <s v="Italy"/>
    <s v="պոլիեսթեր"/>
    <x v="4"/>
    <n v="1000323"/>
  </r>
  <r>
    <n v="1635"/>
    <n v="60000001057"/>
    <n v="61103099000"/>
    <s v="ԿԱՆԱՑԻ ԿԱՐԴԻԳԱՆՆԵՐ ՔԻՄԻԱԿԱՆ ԹԵԼԵՐԻՑ"/>
    <x v="83"/>
    <s v="կին"/>
    <m/>
    <n v="0.254"/>
    <n v="1"/>
    <n v="0.254"/>
    <s v="RINASCHIMENTO"/>
    <s v="Italy"/>
    <s v="պոլիեսթեր"/>
    <x v="4"/>
    <n v="1000323"/>
  </r>
  <r>
    <n v="1636"/>
    <n v="60000001079"/>
    <n v="61046900090"/>
    <s v="ԿԱՆԱՑԻ ԿԱՄԲԻՆԻԶՈՆՆԵՐ ԱՅԼ ՄԱՆԱԾԱԳՈՐԾԱԿԱՆ ՆՅՈՒԹԵՐԻՑ"/>
    <x v="48"/>
    <s v="կին"/>
    <m/>
    <n v="0.434"/>
    <n v="1"/>
    <n v="0.434"/>
    <s v="RINASCHIMENTO"/>
    <s v="Italy"/>
    <s v="վիսկոզ/բամբակ"/>
    <x v="4"/>
    <n v="1000323"/>
  </r>
  <r>
    <n v="1637"/>
    <n v="60000001074"/>
    <n v="61043300000"/>
    <s v="ԿԱՆԱՑԻ ՊԻՋԱԿՆԵՐ ՍԻՆԹԵՏԻԿ ԹԵԼԵՐԻՑ"/>
    <x v="36"/>
    <s v="կին"/>
    <m/>
    <n v="0.464"/>
    <n v="1"/>
    <n v="0.464"/>
    <s v="RINASCHIMENTO"/>
    <s v="Italy"/>
    <s v="պոլիեսթեր"/>
    <x v="4"/>
    <n v="1000323"/>
  </r>
  <r>
    <n v="1638"/>
    <n v="60000001073"/>
    <n v="61043300000"/>
    <s v="ԿԱՆԱՑԻ ՊԻՋԱԿՆԵՐ ՍԻՆԹԵՏԻԿ ԹԵԼԵՐԻՑ"/>
    <x v="36"/>
    <s v="կին"/>
    <m/>
    <n v="0.666"/>
    <n v="1"/>
    <n v="0.666"/>
    <s v="RINASCHIMENTO"/>
    <s v="Italy"/>
    <s v="պոլիեսթեր"/>
    <x v="4"/>
    <n v="1000323"/>
  </r>
  <r>
    <n v="1639"/>
    <n v="60000001038"/>
    <n v="62046990000"/>
    <s v="ԿԱՆԱՑԻ  ՏԱԲԱՏՆԵՐ  ԱՅԼ  ՄԱՆԱԾԱԳՈՐԾԱԿԱՆ ՆՅՈՒԹԵՐԻՑ    "/>
    <x v="3"/>
    <s v="կին"/>
    <m/>
    <n v="0.356"/>
    <n v="1"/>
    <n v="0.356"/>
    <s v="RINASCHIMENTO"/>
    <s v="Italy"/>
    <s v="վիսկոզ"/>
    <x v="4"/>
    <n v="1000323"/>
  </r>
  <r>
    <n v="1640"/>
    <n v="60000001039"/>
    <n v="61044300000"/>
    <s v="ԿԱՆԱՑԻ  ՇՐՋԱԶԳԵՍՏՆԵՐ ՍԻՆԹԵՏԻԿ ԹԵԼԵՐԻՑ"/>
    <x v="13"/>
    <s v="կին"/>
    <m/>
    <n v="0.404"/>
    <n v="1"/>
    <n v="0.404"/>
    <s v="RINASCHIMENTO"/>
    <s v="Italy"/>
    <s v="պոլիեսթեր"/>
    <x v="4"/>
    <n v="1000323"/>
  </r>
  <r>
    <n v="1641"/>
    <n v="60000001041"/>
    <n v="61045300000"/>
    <s v="ԿԱՆԱՑԻ  ԿԻՍԱՇՐՋԱԶԳԵՍՏՆԵՐ ՍԻՆԹԵՏԻԿ ԹԵԼԵՐԻՑ"/>
    <x v="10"/>
    <s v="կին"/>
    <m/>
    <n v="0.392"/>
    <n v="1"/>
    <n v="0.392"/>
    <s v="RINASCHIMENTO"/>
    <s v="Italy"/>
    <s v="պոլիեսթեր"/>
    <x v="4"/>
    <n v="1000323"/>
  </r>
  <r>
    <n v="1642"/>
    <n v="60000001050"/>
    <n v="61043900000"/>
    <s v="ԿԱՆԱՑԻ ՊԻՋԱԿՆԵՐ ԱՅԼ ՄԱՆԱԾԱԳՈՐԾԱԿԱՆ ՆՅՈՒԹԵՐԻՑ"/>
    <x v="36"/>
    <s v="կին"/>
    <m/>
    <n v="0.438"/>
    <n v="1"/>
    <n v="0.438"/>
    <s v="RINASCHIMENTO"/>
    <s v="Italy"/>
    <s v="վիսկոզ"/>
    <x v="4"/>
    <n v="1000323"/>
  </r>
  <r>
    <n v="1643"/>
    <n v="60000001043"/>
    <n v="61043200000"/>
    <s v="ԿԱՆԱՑԻ ՊԻՋԱԿ ԲԱՄԲԱԿԵ ՄԱՆՎԱԾՔԻՑ"/>
    <x v="36"/>
    <s v="կին"/>
    <m/>
    <n v="0.284"/>
    <n v="1"/>
    <n v="0.284"/>
    <s v="RINASCHIMENTO"/>
    <s v="Italy"/>
    <s v="բամբակ"/>
    <x v="4"/>
    <n v="1000323"/>
  </r>
  <r>
    <n v="1644"/>
    <n v="60000001047"/>
    <n v="61069090000"/>
    <s v="ԿԱՆԱՑԻ  ԲԼՈՒԶՆԵՐ ԱՅԼ ՄԱՆԱԾԱԳՈՐԾԱԿԱՆ ՆՅՈՒԹԵՐԻՑ "/>
    <x v="27"/>
    <s v="կին"/>
    <m/>
    <n v="0.16"/>
    <n v="1"/>
    <n v="0.16"/>
    <s v="RINASCHIMENTO"/>
    <s v="Italy"/>
    <s v="վիսկոզ"/>
    <x v="4"/>
    <n v="1000323"/>
  </r>
  <r>
    <n v="1645"/>
    <n v="60000001044"/>
    <n v="61069090000"/>
    <s v="ԿԱՆԱՑԻ  ԲԼՈՒԶՆԵՐ ԱՅԼ ՄԱՆԱԾԱԳՈՐԾԱԿԱՆ ՆՅՈՒԹԵՐԻՑ "/>
    <x v="27"/>
    <s v="կին"/>
    <m/>
    <n v="0.16"/>
    <n v="1"/>
    <n v="0.16"/>
    <s v="RINASCHIMENTO"/>
    <s v="Italy"/>
    <s v="վիսկոզ"/>
    <x v="4"/>
    <n v="1000323"/>
  </r>
  <r>
    <n v="1646"/>
    <n v="60000001048"/>
    <n v="62046318000"/>
    <s v="ԿԱՆԱՑԻ  ՏԱԲԱՏՆԵՐ ՍԻՆԹԵՏԻԿ ԹԵԼԵՐԻՑ"/>
    <x v="3"/>
    <s v="կին"/>
    <m/>
    <n v="0.318"/>
    <n v="1"/>
    <n v="0.318"/>
    <s v="RINASCHIMENTO"/>
    <s v="Italy"/>
    <s v="պոլիեսթեր"/>
    <x v="4"/>
    <n v="1000323"/>
  </r>
  <r>
    <n v="1647"/>
    <n v="60000001042"/>
    <n v="61046900090"/>
    <s v="ԿԱՆԱՑԻ  ՇՈՐՏԵՐ ԱՅԼ ՄԱՆԱԾԱԳՈՐԾԱԿԱՆ ՆՅՈՒԹԵՐԻՑ "/>
    <x v="14"/>
    <s v="կին"/>
    <m/>
    <n v="0.194"/>
    <n v="1"/>
    <n v="0.194"/>
    <s v="RINASCHIMENTO"/>
    <s v="Italy"/>
    <s v="վիսկոզ"/>
    <x v="4"/>
    <n v="1000323"/>
  </r>
  <r>
    <n v="1648"/>
    <n v="60000001040"/>
    <n v="61044300000"/>
    <s v="ԿԱՆԱՑԻ  ՇՐՋԱԶԳԵՍՏՆԵՐ ՍԻՆԹԵՏԻԿ ԹԵԼԵՐԻՑ"/>
    <x v="13"/>
    <s v="կին"/>
    <m/>
    <n v="0.252"/>
    <n v="1"/>
    <n v="0.252"/>
    <s v="RINASCHIMENTO"/>
    <s v="Italy"/>
    <s v="պոլիեսթեր"/>
    <x v="4"/>
    <n v="1000323"/>
  </r>
  <r>
    <n v="1649"/>
    <n v="60000001049"/>
    <n v="61045300000"/>
    <s v="ԿԱՆԱՑԻ  ԿԻՍԱՇՐՋԱԶԳԵՍՏՆԵՐ ՍԻՆԹԵՏԻԿ ԹԵԼԵՐԻՑ"/>
    <x v="10"/>
    <s v="կին"/>
    <m/>
    <n v="0.502"/>
    <n v="1"/>
    <n v="0.502"/>
    <s v="RINASCHIMENTO"/>
    <s v="Italy"/>
    <s v="պոլիեսթեր"/>
    <x v="4"/>
    <n v="1000323"/>
  </r>
  <r>
    <n v="1650"/>
    <n v="60000001046"/>
    <n v="62046239000"/>
    <s v="ԿԱՆԱՑԻ  ՏԱԲԱՏՆԵՐ ԲԱՄԲԱԿԵ ՄԱՆՎԱԾՔԻՑ   "/>
    <x v="3"/>
    <s v="կին"/>
    <m/>
    <n v="0.432"/>
    <n v="1"/>
    <n v="0.432"/>
    <s v="RINASCHIMENTO"/>
    <s v="Italy"/>
    <s v="բամբակ"/>
    <x v="4"/>
    <n v="1000323"/>
  </r>
  <r>
    <n v="1651"/>
    <n v="60000001045"/>
    <n v="61044300000"/>
    <s v="ԿԱՆԱՑԻ  ՇՐՋԱԶԳԵՍՏՆԵՐ ՍԻՆԹԵՏԻԿ ԹԵԼԵՐԻՑ"/>
    <x v="13"/>
    <s v="կին"/>
    <m/>
    <n v="0.352"/>
    <n v="1"/>
    <n v="0.352"/>
    <s v="RINASCHIMENTO"/>
    <s v="Italy"/>
    <s v="պոլիեսթեր"/>
    <x v="4"/>
    <n v="1000323"/>
  </r>
  <r>
    <n v="1652"/>
    <n v="60000001054"/>
    <n v="61046300000"/>
    <s v="ԿԱՆԱՑԻ ԿԱՄԲԻՆԻԶՈՆՆԵՐ ՍԻՆԹԵՏԻԿ ԹԵԼԵՐԻՑ"/>
    <x v="48"/>
    <s v="կին"/>
    <m/>
    <n v="0.502"/>
    <n v="1"/>
    <n v="0.502"/>
    <s v="RINASCHIMENTO"/>
    <s v="Italy"/>
    <s v="պոլիեսթեր"/>
    <x v="4"/>
    <n v="1000323"/>
  </r>
  <r>
    <n v="1653"/>
    <n v="60000001053"/>
    <n v="61046300000"/>
    <s v="ԿԱՆԱՑԻ ԿԱՄԲԻՆԻԶՈՆՆԵՐ ՍԻՆԹԵՏԻԿ ԹԵԼԵՐԻՑ"/>
    <x v="48"/>
    <s v="կին"/>
    <m/>
    <n v="0.722"/>
    <n v="1"/>
    <n v="0.722"/>
    <s v="RINASCHIMENTO"/>
    <s v="Italy"/>
    <s v="պոլիեսթեր"/>
    <x v="4"/>
    <n v="1000323"/>
  </r>
  <r>
    <n v="1654"/>
    <n v="60000001016"/>
    <n v="61109090000"/>
    <s v="ԿԱՆԱՑԻ ՍՎԻՏԵՐ ԱՅԼ ՄԱՆԱԾԱԳՈՐԾԱԿԱՆ ՆՅՈՒԹԵՐԻՑ"/>
    <x v="1"/>
    <s v="կին"/>
    <m/>
    <n v="0.176"/>
    <n v="1"/>
    <n v="0.176"/>
    <s v="RINASCHIMENTO"/>
    <s v="Italy"/>
    <s v="վիսկոզ"/>
    <x v="4"/>
    <n v="1000323"/>
  </r>
  <r>
    <n v="1655"/>
    <n v="60000001018"/>
    <n v="61044900000"/>
    <s v="ԿԱՆԱՑԻ  ՇՐՋԱԶԳԵՍՏՆԵՐ  ԱՅԼ ՄԱՆԱԾԱԳՈՐԾԱԿԱՆ ՆՅՈՒԹԵՐԻՑ"/>
    <x v="13"/>
    <s v="կին"/>
    <m/>
    <n v="0.316"/>
    <n v="1"/>
    <n v="0.316"/>
    <s v="RINASCHIMENTO"/>
    <s v="Italy"/>
    <s v="վիսկոզ"/>
    <x v="4"/>
    <n v="1000323"/>
  </r>
  <r>
    <n v="1656"/>
    <n v="60000001015"/>
    <n v="61044300000"/>
    <s v="ԿԱՆԱՑԻ  ՇՐՋԱԶԳԵՍՏՆԵՐ ՍԻՆԹԵՏԻԿ ԹԵԼԵՐԻՑ"/>
    <x v="13"/>
    <s v="կին"/>
    <m/>
    <n v="0.544"/>
    <n v="1"/>
    <n v="0.544"/>
    <s v="RINASCHIMENTO"/>
    <s v="Italy"/>
    <s v="պոլիեսթեր"/>
    <x v="4"/>
    <n v="1000323"/>
  </r>
  <r>
    <n v="1657"/>
    <n v="60000001026"/>
    <n v="61062000000"/>
    <s v="ԿԱՆԱՑԻ ԲԼՈՒԶՆԵՐ ՔԻՄԻԱԿԱՆ ԹԵԼԵՐԻՑ "/>
    <x v="27"/>
    <s v="կին"/>
    <m/>
    <n v="0.122"/>
    <n v="1"/>
    <n v="0.122"/>
    <s v="RINASCHIMENTO"/>
    <s v="Italy"/>
    <s v="պոլիեսթեր"/>
    <x v="4"/>
    <n v="1000323"/>
  </r>
  <r>
    <n v="1658"/>
    <n v="60000001027"/>
    <n v="61062000000"/>
    <s v="ԿԱՆԱՑԻ ԲԼՈՒԶՆԵՐ ՔԻՄԻԱԿԱՆ ԹԵԼԵՐԻՑ "/>
    <x v="27"/>
    <s v="կին"/>
    <m/>
    <n v="0.122"/>
    <n v="1"/>
    <n v="0.122"/>
    <s v="RINASCHIMENTO"/>
    <s v="Italy"/>
    <s v="պոլիեսթեր"/>
    <x v="4"/>
    <n v="1000323"/>
  </r>
  <r>
    <n v="1659"/>
    <n v="60000001014"/>
    <n v="61062000000"/>
    <s v="ԿԱՆԱՑԻ ՎԵՐՆԱՇԱՊԻԿՆԵՐ ՔԻՄԻԱԿԱՆ ԹԵԼԵՐԻՑ"/>
    <x v="9"/>
    <s v="կին"/>
    <m/>
    <n v="0.332"/>
    <n v="1"/>
    <n v="0.332"/>
    <s v="RINASCHIMENTO"/>
    <s v="Italy"/>
    <s v="պոլիեսթեր"/>
    <x v="4"/>
    <n v="1000323"/>
  </r>
  <r>
    <n v="1660"/>
    <n v="60000001010"/>
    <n v="61062000000"/>
    <s v="ԿԱՆԱՑԻ ՎԵՐՆԱՇԱՊԻԿՆԵՐ ՔԻՄԻԱԿԱՆ ԹԵԼԵՐԻՑ"/>
    <x v="9"/>
    <s v="կին"/>
    <m/>
    <n v="0.236"/>
    <n v="1"/>
    <n v="0.236"/>
    <s v="RINASCHIMENTO"/>
    <s v="Italy"/>
    <s v="պոլիեսթեր"/>
    <x v="4"/>
    <n v="1000323"/>
  </r>
  <r>
    <n v="1661"/>
    <n v="60000001011"/>
    <n v="61061000000"/>
    <s v="ԿԱՆԱՑԻ  ԲԼՈՒԶՆԵՐ ԲԱՄԲԱԿԵ ՄԱՆՎԱԾՔԻՑ "/>
    <x v="27"/>
    <s v="կին"/>
    <m/>
    <n v="0.176"/>
    <n v="1"/>
    <n v="0.176"/>
    <s v="RINASCHIMENTO"/>
    <s v="Italy"/>
    <s v="բամբակ"/>
    <x v="4"/>
    <n v="1000323"/>
  </r>
  <r>
    <n v="1662"/>
    <n v="60000001025"/>
    <n v="61044200000"/>
    <s v="ԿԱՆԱՑԻ  ՇՐՋԱԶԳԵՍՏՆԵՐ ԲԱՄԲԱԿԵ ՄԱՆՎԱԾՔԻՑ"/>
    <x v="13"/>
    <s v="կին"/>
    <m/>
    <n v="0.296"/>
    <n v="1"/>
    <n v="0.296"/>
    <s v="RINASCHIMENTO"/>
    <s v="Italy"/>
    <s v="բամբակ/պոլիեսթեր"/>
    <x v="4"/>
    <n v="1000323"/>
  </r>
  <r>
    <n v="1663"/>
    <n v="60000001033"/>
    <n v="61044300000"/>
    <s v="ԿԱՆԱՑԻ  ՇՐՋԱԶԳԵՍՏՆԵՐ ՍԻՆԹԵՏԻԿ ԹԵԼԵՐԻՑ"/>
    <x v="13"/>
    <s v="կին"/>
    <m/>
    <n v="0.472"/>
    <n v="1"/>
    <n v="0.472"/>
    <s v="RINASCHIMENTO"/>
    <s v="Italy"/>
    <s v="պոլիեսթեր"/>
    <x v="4"/>
    <n v="1000323"/>
  </r>
  <r>
    <n v="1664"/>
    <n v="60000001034"/>
    <n v="61043300000"/>
    <s v="ԿԱՆԱՑԻ ՊԻՋԱԿՆԵՐ ՍԻՆԹԵՏԻԿ ԹԵԼԵՐԻՑ"/>
    <x v="36"/>
    <s v="կին"/>
    <m/>
    <n v="0.496"/>
    <n v="1"/>
    <n v="0.496"/>
    <s v="RINASCHIMENTO"/>
    <s v="Italy"/>
    <s v="պոլիեսթեր"/>
    <x v="4"/>
    <n v="1000323"/>
  </r>
  <r>
    <n v="1665"/>
    <n v="60000001035"/>
    <n v="61043300000"/>
    <s v="ԿԱՆԱՑԻ ՊԻՋԱԿՆԵՐ ՍԻՆԹԵՏԻԿ ԹԵԼԵՐԻՑ"/>
    <x v="36"/>
    <s v="կին"/>
    <m/>
    <n v="0.434"/>
    <n v="1"/>
    <n v="0.434"/>
    <s v="RINASCHIMENTO"/>
    <s v="Italy"/>
    <s v="պոլիեսթեր"/>
    <x v="4"/>
    <n v="1000323"/>
  </r>
  <r>
    <n v="1666"/>
    <n v="60000001036"/>
    <n v="61062000000"/>
    <s v="ԿԱՆԱՑԻ ՎԵՐՆԱՇԱՊԻԿՆԵՐ ՔԻՄԻԱԿԱՆ ԹԵԼԵՐԻՑ"/>
    <x v="9"/>
    <s v="կին"/>
    <m/>
    <n v="0.128"/>
    <n v="1"/>
    <n v="0.128"/>
    <s v="RINASCHIMENTO"/>
    <s v="Italy"/>
    <s v="պոլիեսթեր"/>
    <x v="4"/>
    <n v="1000323"/>
  </r>
  <r>
    <n v="1667"/>
    <n v="60000001032"/>
    <n v="62046239000"/>
    <s v="ԿԱՆԱՑԻ  ՏԱԲԱՏՆԵՐ ԲԱՄԲԱԿԵ ՄԱՆՎԱԾՔԻՑ   "/>
    <x v="3"/>
    <s v="կին"/>
    <m/>
    <n v="0.214"/>
    <n v="1"/>
    <n v="0.214"/>
    <s v="RINASCHIMENTO"/>
    <s v="Italy"/>
    <s v="բամբակ"/>
    <x v="4"/>
    <n v="1000323"/>
  </r>
  <r>
    <n v="1668"/>
    <n v="60000001037"/>
    <n v="61045300000"/>
    <s v="ԿԱՆԱՑԻ  ԿԻՍԱՇՐՋԱԶԳԵՍՏՆԵՐ ՍԻՆԹԵՏԻԿ ԹԵԼԵՐԻՑ"/>
    <x v="10"/>
    <s v="կին"/>
    <m/>
    <n v="0.482"/>
    <n v="1"/>
    <n v="0.482"/>
    <s v="RINASCHIMENTO"/>
    <s v="Italy"/>
    <s v="պոլիեսթեր"/>
    <x v="4"/>
    <n v="1000323"/>
  </r>
  <r>
    <n v="1669"/>
    <n v="60000001090"/>
    <n v="61044300000"/>
    <s v="ԿԱՆԱՑԻ  ՇՐՋԱԶԳԵՍՏՆԵՐ ՍԻՆԹԵՏԻԿ ԹԵԼԵՐԻՑ"/>
    <x v="13"/>
    <s v="կին"/>
    <m/>
    <n v="0.784"/>
    <n v="1"/>
    <n v="0.784"/>
    <s v="RINASCHIMENTO"/>
    <s v="Italy"/>
    <s v="պոլիեսթեր"/>
    <x v="4"/>
    <n v="1000323"/>
  </r>
  <r>
    <n v="1670"/>
    <n v="60000001103"/>
    <n v="61069090000"/>
    <s v="ԿԱՆԱՑԻ ՎԵՐՆԱՇԱՊԻԿ ԱՅԼ ՄԱՆԱԾԱԳՈՐԾԱԿԱՆ ՆՅՈՒԹԵՐԻՑ"/>
    <x v="9"/>
    <s v="կին"/>
    <m/>
    <n v="0.18"/>
    <n v="1"/>
    <n v="0.18"/>
    <s v="RINASCHIMENTO"/>
    <s v="Italy"/>
    <s v="վիսկոզ"/>
    <x v="4"/>
    <n v="1000323"/>
  </r>
  <r>
    <n v="1671"/>
    <n v="60000001106"/>
    <n v="61044300000"/>
    <s v="ԿԱՆԱՑԻ  ՇՐՋԱԶԳԵՍՏՆԵՐ ՍԻՆԹԵՏԻԿ ԹԵԼԵՐԻՑ"/>
    <x v="13"/>
    <s v="կին"/>
    <m/>
    <n v="0.556"/>
    <n v="1"/>
    <n v="0.556"/>
    <s v="RINASCHIMENTO"/>
    <s v="Italy"/>
    <s v="պոլիեսթեր"/>
    <x v="4"/>
    <n v="1000323"/>
  </r>
  <r>
    <n v="1672"/>
    <n v="60000001107"/>
    <n v="62046318000"/>
    <s v="ԿԱՆԱՑԻ  ՏԱԲԱՏՆԵՐ ՍԻՆԹԵՏԻԿ ԹԵԼԵՐԻՑ"/>
    <x v="3"/>
    <s v="կին"/>
    <m/>
    <n v="0.37"/>
    <n v="1"/>
    <n v="0.37"/>
    <s v="RINASCHIMENTO"/>
    <s v="Italy"/>
    <s v="պոլիեսթեր"/>
    <x v="4"/>
    <n v="1000323"/>
  </r>
  <r>
    <n v="1673"/>
    <n v="60000001111"/>
    <n v="61044200000"/>
    <s v="ԿԱՆԱՑԻ  ՇՐՋԱԶԳԵՍՏՆԵՐ ԲԱՄԲԱԿԵ ՄԱՆՎԱԾՔԻՑ"/>
    <x v="13"/>
    <s v="կին"/>
    <m/>
    <n v="0.264"/>
    <n v="1"/>
    <n v="0.264"/>
    <s v="RINASCHIMENTO"/>
    <s v="Italy"/>
    <s v="բամբակ"/>
    <x v="4"/>
    <n v="1000323"/>
  </r>
  <r>
    <n v="1674"/>
    <n v="60000001113"/>
    <n v="61045200000"/>
    <s v="ԿԱՆԱՑԻ  ԿԻՍԱՇՐՋԱԶԳԵՍՏՆԵՐ ԲԱՄԲԱԿԵ ՄԱՆՎԱԾՔԻՑ"/>
    <x v="10"/>
    <s v="կին"/>
    <m/>
    <n v="0.162"/>
    <n v="1"/>
    <n v="0.162"/>
    <s v="RINASCHIMENTO"/>
    <s v="Italy"/>
    <s v="բամբակ"/>
    <x v="4"/>
    <n v="1000323"/>
  </r>
  <r>
    <n v="1675"/>
    <n v="60000001112"/>
    <n v="61045200000"/>
    <s v="ԿԱՆԱՑԻ  ԿԻՍԱՇՐՋԱԶԳԵՍՏՆԵՐ ԲԱՄԲԱԿԵ ՄԱՆՎԱԾՔԻՑ"/>
    <x v="10"/>
    <s v="կին"/>
    <m/>
    <n v="0.162"/>
    <n v="1"/>
    <n v="0.162"/>
    <s v="RINASCHIMENTO"/>
    <s v="Italy"/>
    <s v="բամբակ"/>
    <x v="4"/>
    <n v="1000323"/>
  </r>
  <r>
    <n v="1676"/>
    <n v="60000001089"/>
    <n v="61046300000"/>
    <s v="ԿԱՆԱՑԻ  ՇՈՐՏԵՐ ՍԻՆԹԵՏԻԿ ԹԵԼԵՐԻՑ   "/>
    <x v="14"/>
    <s v="կին"/>
    <m/>
    <n v="0.146"/>
    <n v="1"/>
    <n v="0.146"/>
    <s v="RINASCHIMENTO"/>
    <s v="Italy"/>
    <s v="պոլիեսթեր/վիսկոզ"/>
    <x v="4"/>
    <n v="1000323"/>
  </r>
  <r>
    <n v="1677"/>
    <n v="60000001091"/>
    <n v="61044300000"/>
    <s v="ԿԱՆԱՑԻ  ՇՐՋԱԶԳԵՍՏՆԵՐ ՍԻՆԹԵՏԻԿ ԹԵԼԵՐԻՑ"/>
    <x v="13"/>
    <s v="կին"/>
    <m/>
    <n v="0.22"/>
    <n v="1"/>
    <n v="0.22"/>
    <s v="RINASCHIMENTO"/>
    <s v="Italy"/>
    <s v="պոլիեսթեր"/>
    <x v="4"/>
    <n v="1000323"/>
  </r>
  <r>
    <n v="1678"/>
    <n v="60000001116"/>
    <n v="61043300000"/>
    <s v="ԿԱՆԱՑԻ ՊԻՋԱԿՆԵՐ ՍԻՆԹԵՏԻԿ ԹԵԼԵՐԻՑ"/>
    <x v="36"/>
    <s v="կին"/>
    <m/>
    <n v="0.446"/>
    <n v="1"/>
    <n v="0.446"/>
    <s v="RINASCHIMENTO"/>
    <s v="Italy"/>
    <s v="պոլիեսթեր"/>
    <x v="4"/>
    <n v="1000323"/>
  </r>
  <r>
    <n v="1679"/>
    <n v="60000001115"/>
    <n v="61043300000"/>
    <s v="ԿԱՆԱՑԻ ՊԻՋԱԿՆԵՐ ՍԻՆԹԵՏԻԿ ԹԵԼԵՐԻՑ"/>
    <x v="36"/>
    <s v="կին"/>
    <m/>
    <n v="0.306"/>
    <n v="1"/>
    <n v="0.306"/>
    <s v="RINASCHIMENTO"/>
    <s v="Italy"/>
    <s v="պոլիեսթեր"/>
    <x v="4"/>
    <n v="1000323"/>
  </r>
  <r>
    <n v="1680"/>
    <n v="60000001114"/>
    <n v="61044300000"/>
    <s v="ԿԱՆԱՑԻ  ՇՐՋԱԶԳԵՍՏՆԵՐ ՍԻՆԹԵՏԻԿ ԹԵԼԵՐԻՑ"/>
    <x v="13"/>
    <s v="կին"/>
    <m/>
    <n v="0.5639999999999999"/>
    <n v="1"/>
    <n v="0.5639999999999999"/>
    <s v="RINASCHIMENTO"/>
    <s v="Italy"/>
    <s v="պոլիեսթեր"/>
    <x v="4"/>
    <n v="1000323"/>
  </r>
  <r>
    <n v="1681"/>
    <n v="60000001117"/>
    <n v="61044300000"/>
    <s v="ԿԱՆԱՑԻ  ՇՐՋԱԶԳԵՍՏՆԵՐ ՍԻՆԹԵՏԻԿ ԹԵԼԵՐԻՑ"/>
    <x v="13"/>
    <s v="կին"/>
    <m/>
    <n v="0.544"/>
    <n v="1"/>
    <n v="0.544"/>
    <s v="RINASCHIMENTO"/>
    <s v="Italy"/>
    <s v="պոլիեսթեր"/>
    <x v="4"/>
    <n v="1000323"/>
  </r>
  <r>
    <n v="1682"/>
    <n v="60000001109"/>
    <n v="61044300000"/>
    <s v="ԿԱՆԱՑԻ  ՇՐՋԱԶԳԵՍՏՆԵՐ ՍԻՆԹԵՏԻԿ ԹԵԼԵՐԻՑ"/>
    <x v="13"/>
    <s v="կին"/>
    <m/>
    <n v="0.394"/>
    <n v="1"/>
    <n v="0.394"/>
    <s v="RINASCHIMENTO"/>
    <s v="Italy"/>
    <s v="պոլիեսթեր"/>
    <x v="4"/>
    <n v="1000323"/>
  </r>
  <r>
    <n v="1683"/>
    <n v="60000001119"/>
    <n v="61044300000"/>
    <s v="ԿԱՆԱՑԻ  ՇՐՋԱԶԳԵՍՏՆԵՐ ՍԻՆԹԵՏԻԿ ԹԵԼԵՐԻՑ"/>
    <x v="13"/>
    <s v="կին"/>
    <m/>
    <n v="0.426"/>
    <n v="1"/>
    <n v="0.426"/>
    <s v="RINASCHIMENTO"/>
    <s v="Italy"/>
    <s v="պոլիեսթեր"/>
    <x v="4"/>
    <n v="1000323"/>
  </r>
  <r>
    <n v="1684"/>
    <n v="60000001083"/>
    <n v="61045300000"/>
    <s v="ԿԱՆԱՑԻ  ԿԻՍԱՇՐՋԱԶԳԵՍՏՆԵՐ ՍԻՆԹԵՏԻԿ ԹԵԼԵՐԻՑ"/>
    <x v="10"/>
    <s v="կին"/>
    <m/>
    <n v="0.292"/>
    <n v="1"/>
    <n v="0.292"/>
    <s v="RINASCHIMENTO"/>
    <s v="Italy"/>
    <s v="էլաստան/բամբուկ"/>
    <x v="4"/>
    <n v="1000323"/>
  </r>
  <r>
    <n v="1685"/>
    <n v="60000001082"/>
    <n v="61044200000"/>
    <s v="ԿԱՆԱՑԻ  ՇՐՋԱԶԳԵՍՏՆԵՐ ԲԱՄԲԱԿԵ ՄԱՆՎԱԾՔԻՑ"/>
    <x v="13"/>
    <s v="կին"/>
    <m/>
    <n v="0.314"/>
    <n v="1"/>
    <n v="0.314"/>
    <s v="RINASCHIMENTO"/>
    <s v="Italy"/>
    <s v="բամբակ/պոլիեսթեր"/>
    <x v="4"/>
    <n v="1000323"/>
  </r>
  <r>
    <n v="1686"/>
    <n v="60000001080"/>
    <n v="61044300000"/>
    <s v="ԿԱՆԱՑԻ  ՇՐՋԱԶԳԵՍՏՆԵՐ ՍԻՆԹԵՏԻԿ ԹԵԼԵՐԻՑ"/>
    <x v="13"/>
    <s v="կին"/>
    <m/>
    <n v="0.644"/>
    <n v="1"/>
    <n v="0.644"/>
    <s v="RINASCHIMENTO"/>
    <s v="Italy"/>
    <s v="պոլիեսթեր"/>
    <x v="4"/>
    <n v="1000323"/>
  </r>
  <r>
    <n v="1687"/>
    <n v="60000001077"/>
    <n v="61044300000"/>
    <s v="ԿԱՆԱՑԻ  ՇՐՋԱԶԳԵՍՏՆԵՐ ՍԻՆԹԵՏԻԿ ԹԵԼԵՐԻՑ"/>
    <x v="13"/>
    <s v="կին"/>
    <m/>
    <n v="0.44"/>
    <n v="1"/>
    <n v="0.44"/>
    <s v="RINASCHIMENTO"/>
    <s v="Italy"/>
    <s v="պոլիեսթեր"/>
    <x v="4"/>
    <n v="1000323"/>
  </r>
  <r>
    <n v="1688"/>
    <n v="60000001084"/>
    <n v="61046300000"/>
    <s v="ԿԱՆԱՑԻ ԿԱՄԲԻՆԻԶՈՆՆԵՐ ՍԻՆԹԵՏԻԿ ԹԵԼԵՐԻՑ"/>
    <x v="48"/>
    <s v="կին"/>
    <m/>
    <n v="0.592"/>
    <n v="1"/>
    <n v="0.592"/>
    <s v="RINASCHIMENTO"/>
    <s v="Italy"/>
    <s v="պոլիեսթեր"/>
    <x v="4"/>
    <n v="1000323"/>
  </r>
  <r>
    <n v="1689"/>
    <n v="60000001081"/>
    <n v="61044900000"/>
    <s v="ԿԱՆԱՑԻ  ՇՐՋԱԶԳԵՍՏՆԵՐ  ԱՅԼ ՄԱՆԱԾԱԳՈՐԾԱԿԱՆ ՆՅՈՒԹԵՐԻՑ"/>
    <x v="13"/>
    <s v="կին"/>
    <m/>
    <n v="0.422"/>
    <n v="1"/>
    <n v="0.422"/>
    <s v="RINASCHIMENTO"/>
    <s v="Italy"/>
    <s v="վիսկոզ"/>
    <x v="4"/>
    <n v="1000323"/>
  </r>
  <r>
    <n v="1690"/>
    <n v="60000001078"/>
    <n v="61044300000"/>
    <s v="ԿԱՆԱՑԻ  ՇՐՋԱԶԳԵՍՏՆԵՐ ՍԻՆԹԵՏԻԿ ԹԵԼԵՐԻՑ"/>
    <x v="13"/>
    <s v="կին"/>
    <m/>
    <n v="0.402"/>
    <n v="1"/>
    <n v="0.402"/>
    <s v="RINASCHIMENTO"/>
    <s v="Italy"/>
    <s v="պոլիեսթեր"/>
    <x v="4"/>
    <n v="1000323"/>
  </r>
  <r>
    <n v="1691"/>
    <n v="60000001069"/>
    <n v="62046990000"/>
    <s v="ԿԱՆԱՑԻ ՏԱԲԱՏՆԵՐ ՎՈՒՇԵ ՄԱՆՎԱԾՔԻՑ"/>
    <x v="3"/>
    <s v="կին"/>
    <m/>
    <n v="0.302"/>
    <n v="1"/>
    <n v="0.302"/>
    <s v="RINASCHIMENTO"/>
    <s v="Italy"/>
    <s v="լինեն/վիսկոզ"/>
    <x v="4"/>
    <n v="1000323"/>
  </r>
  <r>
    <n v="1692"/>
    <n v="60000001072"/>
    <n v="61043300000"/>
    <s v="ԿԱՆԱՑԻ ՊԻՋԱԿՆԵՐ ՍԻՆԹԵՏԻԿ ԹԵԼԵՐԻՑ"/>
    <x v="36"/>
    <s v="կին"/>
    <m/>
    <n v="0.48"/>
    <n v="1"/>
    <n v="0.48"/>
    <s v="RINASCHIMENTO"/>
    <s v="Italy"/>
    <s v="էլաստան"/>
    <x v="4"/>
    <n v="1000323"/>
  </r>
  <r>
    <n v="1693"/>
    <n v="60000001086"/>
    <n v="61043300000"/>
    <s v="ԿԱՆԱՑԻ ՊԻՋԱԿՆԵՐ ՍԻՆԹԵՏԻԿ ԹԵԼԵՐԻՑ"/>
    <x v="36"/>
    <s v="կին"/>
    <m/>
    <n v="0.494"/>
    <n v="1"/>
    <n v="0.494"/>
    <s v="RINASCHIMENTO"/>
    <s v="Italy"/>
    <s v="պոլիեսթեր"/>
    <x v="4"/>
    <n v="1000323"/>
  </r>
  <r>
    <n v="1694"/>
    <n v="60000001085"/>
    <n v="61044300000"/>
    <s v="ԿԱՆԱՑԻ  ՇՐՋԱԶԳԵՍՏՆԵՐ ՍԻՆԹԵՏԻԿ ԹԵԼԵՐԻՑ"/>
    <x v="13"/>
    <s v="կին"/>
    <m/>
    <n v="0.298"/>
    <n v="1"/>
    <n v="0.298"/>
    <s v="RINASCHIMENTO"/>
    <s v="Italy"/>
    <s v="պոլիեսթեր"/>
    <x v="4"/>
    <n v="1000323"/>
  </r>
  <r>
    <n v="1695"/>
    <n v="60000001070"/>
    <n v="61043300000"/>
    <s v="ԿԱՆԱՑԻ ՊԻՋԱԿՆԵՐ ՍԻՆԹԵՏԻԿ ԹԵԼԵՐԻՑ"/>
    <x v="36"/>
    <s v="կին"/>
    <m/>
    <n v="0.658"/>
    <n v="1"/>
    <n v="0.658"/>
    <s v="RINASCHIMENTO"/>
    <s v="Italy"/>
    <s v="պոլիեսթեր"/>
    <x v="4"/>
    <n v="1000323"/>
  </r>
  <r>
    <n v="1696"/>
    <n v="60000001087"/>
    <n v="61091000000"/>
    <s v="ԿԱՆԱՑԻ ՇԱՊԻԿՆԵՐ ԲԱՄԲԱԿԵ ՄԱՆՎԱԾՔԻՑ"/>
    <x v="8"/>
    <s v="կին"/>
    <m/>
    <n v="0.18"/>
    <n v="1"/>
    <n v="0.18"/>
    <s v="RINASCHIMENTO"/>
    <s v="Italy"/>
    <s v="բամբակ"/>
    <x v="4"/>
    <n v="1000323"/>
  </r>
  <r>
    <n v="1697"/>
    <n v="60000001057"/>
    <n v="61044300000"/>
    <s v="ԿԱՆԱՑԻ  ՇՐՋԱԶԳԵՍՏՆԵՐ ՍԻՆԹԵՏԻԿ ԹԵԼԵՐԻՑ"/>
    <x v="13"/>
    <s v="կին"/>
    <m/>
    <n v="0.34"/>
    <n v="1"/>
    <n v="0.34"/>
    <s v="RINASCHIMENTO"/>
    <s v="Italy"/>
    <s v="պոլիեսթեր"/>
    <x v="4"/>
    <n v="1000323"/>
  </r>
  <r>
    <n v="1698"/>
    <n v="60000001059"/>
    <n v="61044300000"/>
    <s v="ԿԱՆԱՑԻ  ՇՐՋԱԶԳԵՍՏՆԵՐ ՍԻՆԹԵՏԻԿ ԹԵԼԵՐԻՑ"/>
    <x v="13"/>
    <s v="կին"/>
    <m/>
    <n v="0.288"/>
    <n v="1"/>
    <n v="0.288"/>
    <s v="RINASCHIMENTO"/>
    <s v="Italy"/>
    <s v="պոլիեսթեր"/>
    <x v="4"/>
    <n v="1000323"/>
  </r>
  <r>
    <n v="1699"/>
    <n v="60000001108"/>
    <n v="61043900000"/>
    <s v="ԿԱՆԱՑԻ ՊԻՋԱԿ ՎՈՒՇԵ ՄԱՆՎԱԾՔԻՑ"/>
    <x v="36"/>
    <s v="կին"/>
    <m/>
    <n v="0.324"/>
    <n v="1"/>
    <n v="0.324"/>
    <s v="RINASCHIMENTO"/>
    <s v="Italy"/>
    <s v="լինեն/վիսկոզ"/>
    <x v="4"/>
    <n v="1000323"/>
  </r>
  <r>
    <n v="1700"/>
    <n v="60000001126"/>
    <n v="62024000090"/>
    <s v="ԿԱՆԱՑԻ  ԲԱՃԿՈՆՆԵՐ ՔԻՄԻԱԿԱՆ ԹԵԼԵՐԻՑ "/>
    <x v="12"/>
    <s v="կին"/>
    <m/>
    <n v="1.106"/>
    <n v="1"/>
    <n v="1.106"/>
    <s v="RINASCHIMENTO"/>
    <s v="Italy"/>
    <s v="պոլիեսթեր"/>
    <x v="4"/>
    <n v="1000323"/>
  </r>
  <r>
    <n v="1701"/>
    <n v="1093"/>
    <n v="61044200000"/>
    <s v="ԿԱՆԱՑԻ  ՇՐՋԱԶԳԵՍՏՆԵՐ ԲԱՄԲԱԿԵ ՄԱՆՎԱԾՔԻՑ"/>
    <x v="13"/>
    <s v="կին"/>
    <m/>
    <n v="0.276"/>
    <n v="1"/>
    <n v="0.276"/>
    <s v="RINASCHIMENTO"/>
    <s v="Italy"/>
    <s v="բամբակ"/>
    <x v="4"/>
    <n v="1000323"/>
  </r>
  <r>
    <n v="1702"/>
    <n v="1131"/>
    <n v="62046318000"/>
    <s v="ԿԱՆԱՑԻ  ՏԱԲԱՏՆԵՐ ՍԻՆԹԵՏԻԿ ԹԵԼԵՐԻՑ"/>
    <x v="3"/>
    <s v="կին"/>
    <m/>
    <n v="0.256"/>
    <n v="1"/>
    <n v="0.256"/>
    <s v="RINASCHIMENTO"/>
    <s v="Italy"/>
    <s v="պոլիեսթեր"/>
    <x v="4"/>
    <n v="1000323"/>
  </r>
  <r>
    <n v="1703"/>
    <n v="1130"/>
    <n v="62046318000"/>
    <s v="ԿԱՆԱՑԻ  ՏԱԲԱՏՆԵՐ ՍԻՆԹԵՏԻԿ ԹԵԼԵՐԻՑ"/>
    <x v="3"/>
    <s v="կին"/>
    <m/>
    <n v="0.414"/>
    <n v="1"/>
    <n v="0.414"/>
    <s v="RINASCHIMENTO"/>
    <s v="Italy"/>
    <s v="պոլիեսթեր"/>
    <x v="4"/>
    <n v="1000323"/>
  </r>
  <r>
    <n v="1704"/>
    <n v="1123"/>
    <n v="62024000090"/>
    <s v="ԿԱՆԱՑԻ  ԲԱՃԿՈՆՆԵՐ ՔԻՄԻԱԿԱՆ ԹԵԼԵՐԻՑ "/>
    <x v="12"/>
    <s v="կին"/>
    <m/>
    <n v="0.984"/>
    <n v="1"/>
    <n v="0.984"/>
    <s v="RINASCHIMENTO"/>
    <s v="Italy"/>
    <s v="պոլիեսթեր"/>
    <x v="4"/>
    <n v="1000323"/>
  </r>
  <r>
    <n v="1705"/>
    <n v="1125"/>
    <n v="61043300000"/>
    <s v="ԿԱՆԱՑԻ ՊԻՋԱԿՆԵՐ ՍԻՆԹԵՏԻԿ ԹԵԼԵՐԻՑ"/>
    <x v="36"/>
    <s v="կին"/>
    <m/>
    <n v="0.426"/>
    <n v="1"/>
    <n v="0.426"/>
    <s v="RINASCHIMENTO"/>
    <s v="Italy"/>
    <s v="պոլիեսթեր"/>
    <x v="4"/>
    <n v="1000323"/>
  </r>
  <r>
    <n v="1706"/>
    <n v="1096"/>
    <n v="62024000090"/>
    <s v="ԿԱՆԱՑԻ  ԲԱՃԿՈՆՆԵՐ ՔԻՄԻԱԿԱՆ ԹԵԼԵՐԻՑ "/>
    <x v="12"/>
    <s v="կին"/>
    <m/>
    <n v="0.192"/>
    <n v="1"/>
    <n v="0.192"/>
    <s v="RINASCHIMENTO"/>
    <s v="Italy"/>
    <s v="պոլիեսթեր"/>
    <x v="4"/>
    <n v="1000323"/>
  </r>
  <r>
    <n v="1707"/>
    <n v="1124"/>
    <n v="61109090000"/>
    <s v="ԿԱՆԱՑԻ ԺԻԼԵՏՆԵՐ ԱՅԼ ՄԱՆԱԾԱԳՈՐԾԱԿԱՆ ՆՅՈՒԹԵՐԻՑ "/>
    <x v="37"/>
    <s v="կին"/>
    <m/>
    <n v="0.22"/>
    <n v="1"/>
    <n v="0.22"/>
    <s v="RINASCHIMENTO"/>
    <s v="Italy"/>
    <s v="վիսկոզ"/>
    <x v="4"/>
    <n v="1000323"/>
  </r>
  <r>
    <n v="1708"/>
    <n v="1095"/>
    <n v="61044300000"/>
    <s v="ԿԱՆԱՑԻ  ՇՐՋԱԶԳԵՍՏՆԵՐ ՍԻՆԹԵՏԻԿ ԹԵԼԵՐԻՑ"/>
    <x v="13"/>
    <s v="կին"/>
    <m/>
    <n v="0.5659999999999999"/>
    <n v="1"/>
    <n v="0.5659999999999999"/>
    <s v="RINASCHIMENTO"/>
    <s v="Italy"/>
    <s v="պոլիեսթեր"/>
    <x v="4"/>
    <n v="1000323"/>
  </r>
  <r>
    <n v="1709"/>
    <n v="1098"/>
    <n v="62046990000"/>
    <s v="ԿԱՆԱՑԻ ՏԱԲԱՏՆԵՐ ՎՈՒՇԵ ՄԱՆՎԱԾՔԻՑ"/>
    <x v="3"/>
    <s v="կին"/>
    <m/>
    <n v="0.262"/>
    <n v="1"/>
    <n v="0.262"/>
    <s v="RINASCHIMENTO"/>
    <s v="Italy"/>
    <s v="լինեն/վիսկոզ"/>
    <x v="4"/>
    <n v="1000323"/>
  </r>
  <r>
    <n v="1710"/>
    <n v="1097"/>
    <n v="61043300000"/>
    <s v="ԿԱՆԱՑԻ ՊԻՋԱԿՆԵՐ ՍԻՆԹԵՏԻԿ ԹԵԼԵՐԻՑ"/>
    <x v="36"/>
    <s v="կին"/>
    <m/>
    <n v="0.608"/>
    <n v="1"/>
    <n v="0.608"/>
    <s v="RINASCHIMENTO"/>
    <s v="Italy"/>
    <s v="պոլիեսթեր"/>
    <x v="4"/>
    <n v="1000323"/>
  </r>
  <r>
    <n v="1711"/>
    <n v="1099"/>
    <n v="61062000000"/>
    <s v="ԿԱՆԱՑԻ ԲԼՈՒԶՆԵՐ ՔԻՄԻԱԿԱՆ ԹԵԼԵՐԻՑ "/>
    <x v="27"/>
    <s v="կին"/>
    <m/>
    <n v="0.336"/>
    <n v="1"/>
    <n v="0.336"/>
    <s v="RINASCHIMENTO"/>
    <s v="Italy"/>
    <s v="լիոցել"/>
    <x v="4"/>
    <n v="1000323"/>
  </r>
  <r>
    <n v="1712"/>
    <n v="1139"/>
    <n v="62046318000"/>
    <s v="ԿԱՆԱՑԻ  ՏԱԲԱՏՆԵՐ ՍԻՆԹԵՏԻԿ ԹԵԼԵՐԻՑ"/>
    <x v="3"/>
    <s v="կին"/>
    <m/>
    <n v="0.482"/>
    <n v="1"/>
    <n v="0.482"/>
    <s v="RINASCHIMENTO"/>
    <s v="Italy"/>
    <s v="պոլիեսթեր"/>
    <x v="4"/>
    <n v="1000323"/>
  </r>
  <r>
    <n v="1713"/>
    <n v="1138"/>
    <n v="61099020000"/>
    <s v="ԿԱՆԱՑԻ  ՏՈՊ-ՇԱՊԻԿՆԵՐ ՔԻՄԻԱԿԱՆ ԹԵԼԵՐԻՑ "/>
    <x v="84"/>
    <s v="կին"/>
    <m/>
    <n v="0.228"/>
    <n v="1"/>
    <n v="0.228"/>
    <s v="RINASCHIMENTO"/>
    <s v="Italy"/>
    <s v="պոլիեսթեր"/>
    <x v="4"/>
    <n v="1000323"/>
  </r>
  <r>
    <n v="1714"/>
    <n v="1137"/>
    <n v="61044300000"/>
    <s v="ԿԱՆԱՑԻ  ՇՐՋԱԶԳԵՍՏՆԵՐ ՍԻՆԹԵՏԻԿ ԹԵԼԵՐԻՑ"/>
    <x v="13"/>
    <s v="կին"/>
    <m/>
    <n v="0.478"/>
    <n v="1"/>
    <n v="0.478"/>
    <s v="RINASCHIMENTO"/>
    <s v="Italy"/>
    <s v="պոլիեսթեր"/>
    <x v="4"/>
    <n v="1000323"/>
  </r>
  <r>
    <n v="1715"/>
    <n v="1129"/>
    <n v="61109090000"/>
    <s v="ԿԱՆԱՑԻ ԿԱՐԴԻԳԱՆՆԵՐ ԱՅԼ ՄԱՆԱԾԱԳՈՐԾԱԿԱՆ ՆՅՈՒԹԵՐԻՑ"/>
    <x v="83"/>
    <s v="կին"/>
    <m/>
    <n v="0.416"/>
    <n v="1"/>
    <n v="0.416"/>
    <s v="RINASCHIMENTO"/>
    <s v="Italy"/>
    <s v="վիսկոզ"/>
    <x v="4"/>
    <n v="1000323"/>
  </r>
  <r>
    <n v="1716"/>
    <n v="1136"/>
    <n v="61099090000"/>
    <s v="ԿԱՆԱՑԻ  ՏՈՊ-ՇԱՊԻԿ ԱՅԼ ՄԱՆԱԾԱԳՈՐԾԱԿԱՆ ՆՅՈՒԹԵՐԻՑ"/>
    <x v="84"/>
    <s v="կին"/>
    <m/>
    <n v="0.164"/>
    <n v="1"/>
    <n v="0.164"/>
    <s v="RINASCHIMENTO"/>
    <s v="Italy"/>
    <s v="վիսկոզ"/>
    <x v="4"/>
    <n v="1000323"/>
  </r>
  <r>
    <n v="1717"/>
    <n v="1135"/>
    <n v="61046300000"/>
    <s v="ԿԱՆԱՑԻ  ՇՈՐՏԵՐ ՍԻՆԹԵՏԻԿ ԹԵԼԵՐԻՑ   "/>
    <x v="14"/>
    <s v="կին"/>
    <m/>
    <n v="0.09"/>
    <n v="1"/>
    <n v="0.09"/>
    <s v="RINASCHIMENTO"/>
    <s v="Turkey"/>
    <s v="մոդալ"/>
    <x v="4"/>
    <n v="1000323"/>
  </r>
  <r>
    <n v="1718"/>
    <n v="1140"/>
    <n v="61062000000"/>
    <s v="ԿԱՆԱՑԻ ԲԼՈՒԶՆԵՐ ՔԻՄԻԱԿԱՆ ԹԵԼԵՐԻՑ "/>
    <x v="27"/>
    <s v="կին"/>
    <m/>
    <n v="0.43"/>
    <n v="1"/>
    <n v="0.43"/>
    <s v="RINASCHIMENTO"/>
    <s v="Italy"/>
    <s v="պոլիեսթեր"/>
    <x v="4"/>
    <n v="1000323"/>
  </r>
  <r>
    <n v="1719"/>
    <n v="1133"/>
    <n v="62046990000"/>
    <s v="ԿԱՆԱՑԻ  ՏԱԲԱՏՆԵՐ  ԱՅԼ  ՄԱՆԱԾԱԳՈՐԾԱԿԱՆ ՆՅՈՒԹԵՐԻՑ    "/>
    <x v="3"/>
    <s v="կին"/>
    <m/>
    <n v="0.282"/>
    <n v="1"/>
    <n v="0.282"/>
    <s v="RINASCHIMENTO"/>
    <s v="Italy"/>
    <s v="վիսկոզ"/>
    <x v="4"/>
    <n v="1000323"/>
  </r>
  <r>
    <n v="1720"/>
    <n v="1132"/>
    <n v="62046318000"/>
    <s v="ԿԱՆԱՑԻ  ՏԱԲԱՏՆԵՐ ՍԻՆԹԵՏԻԿ ԹԵԼԵՐԻՑ"/>
    <x v="3"/>
    <s v="կին"/>
    <m/>
    <n v="0.392"/>
    <n v="1"/>
    <n v="0.392"/>
    <s v="RINASCHIMENTO"/>
    <s v="Italy"/>
    <s v="էլաստան"/>
    <x v="4"/>
    <n v="1000323"/>
  </r>
  <r>
    <n v="1721"/>
    <n v="1141"/>
    <n v="61044300000"/>
    <s v="ԿԱՆԱՑԻ  ՇՐՋԱԶԳԵՍՏՆԵՐ ՍԻՆԹԵՏԻԿ ԹԵԼԵՐԻՑ"/>
    <x v="13"/>
    <s v="կին"/>
    <m/>
    <n v="0.658"/>
    <n v="1"/>
    <n v="0.658"/>
    <s v="RINASCHIMENTO"/>
    <s v="Italy"/>
    <s v="պոլիեսթեր"/>
    <x v="4"/>
    <n v="1000323"/>
  </r>
  <r>
    <n v="1722"/>
    <n v="1096"/>
    <n v="61044300000"/>
    <s v="ԿԱՆԱՑԻ  ՇՐՋԱԶԳԵՍՏՆԵՐ ՍԻՆԹԵՏԻԿ ԹԵԼԵՐԻՑ"/>
    <x v="13"/>
    <s v="կին"/>
    <m/>
    <n v="0.572"/>
    <n v="1"/>
    <n v="0.572"/>
    <s v="RINASCHIMENTO"/>
    <s v="Italy"/>
    <s v="պոլիեսթեր"/>
    <x v="4"/>
    <n v="1000323"/>
  </r>
  <r>
    <n v="1723"/>
    <n v="1142"/>
    <n v="61099020000"/>
    <s v="ԿԱՆԱՑԻ  ՏՈՊ-ՇԱՊԻԿՆԵՐ ՔԻՄԻԱԿԱՆ ԹԵԼԵՐԻՑ "/>
    <x v="84"/>
    <s v="կին"/>
    <m/>
    <n v="0.122"/>
    <n v="1"/>
    <n v="0.122"/>
    <s v="RINASCHIMENTO"/>
    <s v="Italy"/>
    <s v="պոլիեսթեր"/>
    <x v="4"/>
    <n v="1000323"/>
  </r>
  <r>
    <n v="1724"/>
    <n v="1143"/>
    <n v="61099020000"/>
    <s v="ԿԱՆԱՑԻ  ՏՈՊ-ՇԱՊԻԿՆԵՐ ՔԻՄԻԱԿԱՆ ԹԵԼԵՐԻՑ "/>
    <x v="84"/>
    <s v="կին"/>
    <m/>
    <n v="0.122"/>
    <n v="1"/>
    <n v="0.122"/>
    <s v="RINASCHIMENTO"/>
    <s v="Italy"/>
    <s v="պոլիեսթեր"/>
    <x v="4"/>
    <n v="1000323"/>
  </r>
  <r>
    <n v="1725"/>
    <n v="1145"/>
    <n v="61044200000"/>
    <s v="ԿԱՆԱՑԻ  ՇՐՋԱԶԳԵՍՏՆԵՐ ԲԱՄԲԱԿԵ ՄԱՆՎԱԾՔԻՑ"/>
    <x v="13"/>
    <s v="կին"/>
    <m/>
    <n v="0.342"/>
    <n v="1"/>
    <n v="0.342"/>
    <s v="RINASCHIMENTO"/>
    <s v="Italy"/>
    <s v="բամբակ"/>
    <x v="4"/>
    <n v="1000323"/>
  </r>
  <r>
    <n v="1726"/>
    <n v="1144"/>
    <n v="61044300000"/>
    <s v="ԿԱՆԱՑԻ  ՇՐՋԱԶԳԵՍՏՆԵՐ ՍԻՆԹԵՏԻԿ ԹԵԼԵՐԻՑ"/>
    <x v="13"/>
    <s v="կին"/>
    <m/>
    <n v="0.28"/>
    <n v="1"/>
    <n v="0.28"/>
    <s v="RINASCHIMENTO"/>
    <s v="Italy"/>
    <s v="պոլիեսթեր"/>
    <x v="4"/>
    <n v="1000323"/>
  </r>
  <r>
    <n v="1727"/>
    <n v="1134"/>
    <n v="61045200000"/>
    <s v="ԿԱՆԱՑԻ  ԿԻՍԱՇՐՋԱԶԳԵՍՏՆԵՐ ԲԱՄԲԱԿԵ ՄԱՆՎԱԾՔԻՑ"/>
    <x v="10"/>
    <s v="կին"/>
    <m/>
    <n v="0.256"/>
    <n v="1"/>
    <n v="0.256"/>
    <s v="RINASCHIMENTO"/>
    <s v="Italy"/>
    <s v="բամբակ"/>
    <x v="4"/>
    <n v="1000323"/>
  </r>
  <r>
    <n v="1728"/>
    <n v="1146"/>
    <n v="62024000090"/>
    <s v="ԿԱՆԱՑԻ  ԲԱՃԿՈՆՆԵՐ ՔԻՄԻԱԿԱՆ ԹԵԼԵՐԻՑ "/>
    <x v="12"/>
    <s v="կին"/>
    <m/>
    <n v="0.45"/>
    <n v="1"/>
    <n v="0.45"/>
    <s v="RINASCHIMENTO"/>
    <s v="Italy"/>
    <s v="պոլիեսթեր"/>
    <x v="4"/>
    <n v="1000323"/>
  </r>
  <r>
    <n v="1729"/>
    <n v="40000000201"/>
    <n v="61091000000"/>
    <s v="ԿԱՆԱՑԻ ԵՎ ԱՂՋԿԱ ՇԱՊԻԿՆԵՐ ԲԱՄԲԱԿԵ ՄԱՆՎԱԾՔԻՑ"/>
    <x v="8"/>
    <s v="աղջկա"/>
    <m/>
    <n v="0.076"/>
    <n v="1"/>
    <n v="0.076"/>
    <s v="IDEXE"/>
    <s v="Bangladesh"/>
    <s v="բամբակ"/>
    <x v="5"/>
    <n v="1000319"/>
  </r>
  <r>
    <n v="1730"/>
    <n v="3090"/>
    <n v="61091000000"/>
    <s v="ԿԱՆԱՑԻ ԵՎ ԱՂՋԿԱ ՇԱՊԻԿՆԵՐ ԲԱՄԲԱԿԵ ՄԱՆՎԱԾՔԻՑ"/>
    <x v="8"/>
    <s v="աղջկա"/>
    <m/>
    <n v="0.07199999999999999"/>
    <n v="1"/>
    <n v="0.07199999999999999"/>
    <s v="IDEXE"/>
    <s v="Bangladesh"/>
    <s v="բամբակ"/>
    <x v="5"/>
    <n v="1000319"/>
  </r>
  <r>
    <n v="1731"/>
    <n v="3091"/>
    <n v="61091000000"/>
    <s v="ԿԱՆԱՑԻ ԵՎ ԱՂՋԿԱ ՇԱՊԻԿՆԵՐ ԲԱՄԲԱԿԵ ՄԱՆՎԱԾՔԻՑ"/>
    <x v="8"/>
    <s v="աղջկա"/>
    <m/>
    <n v="0.098"/>
    <n v="1"/>
    <n v="0.098"/>
    <s v="IDEXE"/>
    <s v="Bangladesh"/>
    <s v="բամբակ"/>
    <x v="5"/>
    <n v="1000319"/>
  </r>
  <r>
    <n v="1732"/>
    <n v="3093"/>
    <n v="61091000000"/>
    <s v="ԿԱՆԱՑԻ ԵՎ ԱՂՋԿԱ ՇԱՊԻԿՆԵՐ ԲԱՄԲԱԿԵ ՄԱՆՎԱԾՔԻՑ"/>
    <x v="8"/>
    <s v="աղջկա"/>
    <m/>
    <n v="0.076"/>
    <n v="1"/>
    <n v="0.076"/>
    <s v="IDEXE"/>
    <s v="Bangladesh"/>
    <s v="բամբակ"/>
    <x v="5"/>
    <n v="1000319"/>
  </r>
  <r>
    <n v="1733"/>
    <n v="3089"/>
    <n v="61032200000"/>
    <s v="ՏՂԱՅԻ  ՇՈՐՏ ԻՐ ՇԱՊԻԿՈՎ   ԲԱՄԲԱԿԵ ՄԱՆՎԱԾՔԻՑ"/>
    <x v="85"/>
    <s v="տղայի"/>
    <m/>
    <n v="0.198"/>
    <n v="1"/>
    <n v="0.198"/>
    <s v="IDEXE"/>
    <s v="Bangladesh"/>
    <s v="բամբակ"/>
    <x v="5"/>
    <n v="1000319"/>
  </r>
  <r>
    <n v="1734"/>
    <n v="3088"/>
    <n v="61032200000"/>
    <s v="ՏՂԱՅԻ  ՇՈՐՏ ԻՐ ՇԱՊԻԿՈՎ   ԲԱՄԲԱԿԵ ՄԱՆՎԱԾՔԻՑ"/>
    <x v="85"/>
    <s v="տղայի"/>
    <m/>
    <n v="0.174"/>
    <n v="1"/>
    <n v="0.174"/>
    <s v="IDEXE"/>
    <s v="Bangladesh"/>
    <s v="բամբակ"/>
    <x v="5"/>
    <n v="1000319"/>
  </r>
  <r>
    <n v="1735"/>
    <n v="3087"/>
    <n v="61091000000"/>
    <s v="ԿԱՆԱՑԻ ԵՎ ԱՂՋԿԱ ՇԱՊԻԿՆԵՐ ԲԱՄԲԱԿԵ ՄԱՆՎԱԾՔԻՑ"/>
    <x v="8"/>
    <s v="աղջկա"/>
    <m/>
    <n v="0.062"/>
    <n v="1"/>
    <n v="0.062"/>
    <s v="IDEXE"/>
    <s v="Bangladesh"/>
    <s v="բամբակ"/>
    <x v="5"/>
    <n v="1000319"/>
  </r>
  <r>
    <n v="1736"/>
    <n v="3086"/>
    <n v="61091000000"/>
    <s v="ԿԱՆԱՑԻ ԵՎ ԱՂՋԿԱ ՇԱՊԻԿՆԵՐ ԲԱՄԲԱԿԵ ՄԱՆՎԱԾՔԻՑ"/>
    <x v="8"/>
    <s v="աղջկա"/>
    <m/>
    <n v="0.064"/>
    <n v="1"/>
    <n v="0.064"/>
    <s v="IDEXE"/>
    <s v="Bangladesh"/>
    <s v="բամբակ"/>
    <x v="5"/>
    <n v="1000319"/>
  </r>
  <r>
    <n v="1737"/>
    <n v="3085"/>
    <n v="61091000000"/>
    <s v="ԿԱՆԱՑԻ ԵՎ ԱՂՋԿԱ ՇԱՊԻԿՆԵՐ ԲԱՄԲԱԿԵ ՄԱՆՎԱԾՔԻՑ"/>
    <x v="8"/>
    <s v="աղջկա"/>
    <m/>
    <n v="0.064"/>
    <n v="1"/>
    <n v="0.064"/>
    <s v="IDEXE"/>
    <s v="Bangladesh"/>
    <s v="բամբակ"/>
    <x v="5"/>
    <n v="1000319"/>
  </r>
  <r>
    <n v="1738"/>
    <n v="3083"/>
    <n v="61091000000"/>
    <s v="ՏՂԱՄԱՐԴՈՒ ԵՎ ՏՂԱՅԻ ՇԱՊԻԿՆԵՐ  ԲԱՄԲԱԿԵ ՄԱՆՎԱԾՔԻՑ"/>
    <x v="8"/>
    <s v="տղայի"/>
    <m/>
    <n v="0.056"/>
    <n v="1"/>
    <n v="0.056"/>
    <s v="IDEXE"/>
    <s v="China"/>
    <s v="բամբակ"/>
    <x v="5"/>
    <n v="1000319"/>
  </r>
  <r>
    <n v="1739"/>
    <n v="3084"/>
    <n v="61091000000"/>
    <s v="ՏՂԱՄԱՐԴՈՒ ԵՎ ՏՂԱՅԻ ՇԱՊԻԿՆԵՐ  ԲԱՄԲԱԿԵ ՄԱՆՎԱԾՔԻՑ"/>
    <x v="8"/>
    <s v="տղայի"/>
    <m/>
    <n v="0.056"/>
    <n v="1"/>
    <n v="0.056"/>
    <s v="IDEXE"/>
    <s v="China"/>
    <s v="բամբակ"/>
    <x v="5"/>
    <n v="1000319"/>
  </r>
  <r>
    <n v="1740"/>
    <n v="3082"/>
    <n v="61033200000"/>
    <s v="ՏՂԱՅԻ  ՊԻՋԱԿՆԵՐ ԲԱՄԲԱԿԵ ՄԱՆՎԱԾՔԻՑ "/>
    <x v="36"/>
    <s v="տղայի"/>
    <m/>
    <n v="0.312"/>
    <n v="1"/>
    <n v="0.312"/>
    <s v="IDEXE"/>
    <s v="China"/>
    <s v="բամբակ"/>
    <x v="5"/>
    <n v="1000319"/>
  </r>
  <r>
    <n v="1741"/>
    <n v="3081"/>
    <n v="61033200000"/>
    <s v="ՏՂԱՅԻ  ՊԻՋԱԿՆԵՐ ԲԱՄԲԱԿԵ ՄԱՆՎԱԾՔԻՑ "/>
    <x v="36"/>
    <s v="տղայի"/>
    <m/>
    <n v="0.244"/>
    <n v="1"/>
    <n v="0.244"/>
    <s v="IDEXE"/>
    <s v="China"/>
    <s v="բամբակ"/>
    <x v="5"/>
    <n v="1000319"/>
  </r>
  <r>
    <n v="1742"/>
    <n v="3080"/>
    <n v="61034200090"/>
    <s v="ՏՂԱՅԻ  ՇՈՐՏԵՐ ԲԱՄԲԱԿԵ ՄԱՆՎԱԾՔԻՑ"/>
    <x v="14"/>
    <s v="տղայի"/>
    <m/>
    <n v="0.066"/>
    <n v="1"/>
    <n v="0.066"/>
    <s v="IDEXE"/>
    <s v="Bangladesh"/>
    <s v="բամբակ"/>
    <x v="5"/>
    <n v="1000319"/>
  </r>
  <r>
    <n v="1743"/>
    <n v="3079"/>
    <n v="61032200000"/>
    <s v="ՏՂԱՅԻ  ՇՈՐՏ ԻՐ ՇԱՊԻԿՈՎ   ԲԱՄԲԱԿԵ ՄԱՆՎԱԾՔԻՑ"/>
    <x v="85"/>
    <s v="տղայի"/>
    <m/>
    <n v="0.106"/>
    <n v="1"/>
    <n v="0.106"/>
    <s v="IDEXE"/>
    <s v="Bangladesh"/>
    <s v="բամբակ"/>
    <x v="5"/>
    <n v="1000319"/>
  </r>
  <r>
    <n v="1744"/>
    <n v="3078"/>
    <n v="61103099000"/>
    <s v="ԱՂՋԿԱ ԺԻԼԵՏ ՔԻՄԻԱԿԱՆ ԹԵԼԵՐԻՑ  "/>
    <x v="37"/>
    <s v="աղջկա"/>
    <m/>
    <n v="0.162"/>
    <n v="1"/>
    <n v="0.162"/>
    <s v="IDEXE"/>
    <s v="Myanmar"/>
    <s v="պոլիեսթեր"/>
    <x v="5"/>
    <n v="1000319"/>
  </r>
  <r>
    <n v="1745"/>
    <n v="3077"/>
    <n v="61034200090"/>
    <s v="ՏՂԱՅԻ  ՇՈՐՏԵՐ ԲԱՄԲԱԿԵ ՄԱՆՎԱԾՔԻՑ"/>
    <x v="14"/>
    <s v="տղայի"/>
    <m/>
    <n v="0.098"/>
    <n v="1"/>
    <n v="0.098"/>
    <s v="IDEXE"/>
    <s v="Bangladesh"/>
    <s v="բամբակ"/>
    <x v="5"/>
    <n v="1000319"/>
  </r>
  <r>
    <n v="1746"/>
    <n v="3076"/>
    <n v="61034200090"/>
    <s v="ՏՂԱՅԻ  ՇՈՐՏԵՐ ԲԱՄԲԱԿԵ ՄԱՆՎԱԾՔԻՑ"/>
    <x v="14"/>
    <s v="տղայի"/>
    <m/>
    <n v="0.082"/>
    <n v="1"/>
    <n v="0.082"/>
    <s v="IDEXE"/>
    <s v="Bangladesh"/>
    <s v="բամբակ"/>
    <x v="5"/>
    <n v="1000319"/>
  </r>
  <r>
    <n v="1747"/>
    <n v="3075"/>
    <n v="62034235000"/>
    <s v="ՏՂԱՅԻ  ՏԱԲԱՏՆԵՐ ԲԱՄԲԱԿԵ ՄԱՆՎԱԾՔԻՑ  "/>
    <x v="3"/>
    <s v="տղայի"/>
    <m/>
    <n v="0.144"/>
    <n v="1"/>
    <n v="0.194"/>
    <s v="IDEXE"/>
    <s v="Bangladesh"/>
    <s v="բամբակ"/>
    <x v="5"/>
    <n v="1000319"/>
  </r>
  <r>
    <n v="1748"/>
    <n v="3074"/>
    <n v="62034235000"/>
    <s v="ՏՂԱՅԻ  ՏԱԲԱՏՆԵՐ ԲԱՄԲԱԿԵ ՄԱՆՎԱԾՔԻՑ  "/>
    <x v="3"/>
    <s v="տղայի"/>
    <m/>
    <n v="0.192"/>
    <n v="1"/>
    <n v="0.192"/>
    <s v="IDEXE"/>
    <s v="Bangladesh"/>
    <s v="բամբակ"/>
    <x v="5"/>
    <n v="1000319"/>
  </r>
  <r>
    <n v="1749"/>
    <n v="3073"/>
    <n v="61091000000"/>
    <s v="ԿԱՆԱՑԻ ԵՎ ԱՂՋԿԱ ՇԱՊԻԿՆԵՐ ԲԱՄԲԱԿԵ ՄԱՆՎԱԾՔԻՑ"/>
    <x v="8"/>
    <s v="աղջկա"/>
    <m/>
    <n v="0.036"/>
    <n v="1"/>
    <n v="0.036"/>
    <s v="IDEXE"/>
    <s v="Bangladesh"/>
    <s v="բամբակ"/>
    <x v="5"/>
    <n v="1000319"/>
  </r>
  <r>
    <n v="1750"/>
    <n v="3072"/>
    <n v="61091000000"/>
    <s v="ԿԱՆԱՑԻ ԵՎ ԱՂՋԿԱ ՇԱՊԻԿՆԵՐ ԲԱՄԲԱԿԵ ՄԱՆՎԱԾՔԻՑ"/>
    <x v="8"/>
    <s v="աղջկա"/>
    <m/>
    <n v="0.04"/>
    <n v="1"/>
    <n v="0.04"/>
    <s v="IDEXE"/>
    <s v="Bangladesh"/>
    <s v="բամբակ"/>
    <x v="5"/>
    <n v="1000319"/>
  </r>
  <r>
    <n v="1751"/>
    <n v="3071"/>
    <n v="61091000000"/>
    <s v="ԿԱՆԱՑԻ ԵՎ ԱՂՋԿԱ ՇԱՊԻԿՆԵՐ ԲԱՄԲԱԿԵ ՄԱՆՎԱԾՔԻՑ"/>
    <x v="8"/>
    <s v="աղջկա"/>
    <m/>
    <n v="0.034"/>
    <n v="1"/>
    <n v="0.034"/>
    <s v="IDEXE"/>
    <s v="Bangladesh"/>
    <s v="բամբակ"/>
    <x v="5"/>
    <n v="1000319"/>
  </r>
  <r>
    <n v="1752"/>
    <n v="3070"/>
    <n v="61091000000"/>
    <s v="ԿԱՆԱՑԻ ԵՎ ԱՂՋԿԱ ՇԱՊԻԿՆԵՐ ԲԱՄԲԱԿԵ ՄԱՆՎԱԾՔԻՑ"/>
    <x v="8"/>
    <s v="աղջկա"/>
    <m/>
    <n v="0.04"/>
    <n v="1"/>
    <n v="0.04"/>
    <s v="IDEXE"/>
    <s v="Bangladesh"/>
    <s v="բամբակ"/>
    <x v="5"/>
    <n v="1000319"/>
  </r>
  <r>
    <n v="1753"/>
    <n v="3069"/>
    <n v="61062000000"/>
    <s v="ԿԱՆԱՑԻ ԵՎ ԱՂՋԿԱ ԲԼՈՒԶՆԵՐ ՔԻՄԻԱԿԱՆ ԹԵԼԵՐԻՑ "/>
    <x v="27"/>
    <s v="աղջկա"/>
    <m/>
    <n v="0.09"/>
    <n v="1"/>
    <n v="0.09"/>
    <s v="IDEXE"/>
    <s v="China"/>
    <s v="պոլիեսթեր"/>
    <x v="5"/>
    <n v="1000319"/>
  </r>
  <r>
    <n v="1754"/>
    <n v="3068"/>
    <n v="61062000000"/>
    <s v="ԿԱՆԱՑԻ ԵՎ ԱՂՋԿԱ ԲԼՈՒԶՆԵՐ ՔԻՄԻԱԿԱՆ ԹԵԼԵՐԻՑ "/>
    <x v="27"/>
    <s v="աղջկա"/>
    <m/>
    <n v="0.128"/>
    <n v="1"/>
    <n v="0.128"/>
    <s v="IDEXE"/>
    <s v="China"/>
    <s v="պոլիեսթեր"/>
    <x v="5"/>
    <n v="1000319"/>
  </r>
  <r>
    <n v="1755"/>
    <n v="3067"/>
    <n v="61034200090"/>
    <s v="ՏՂԱՅԻ  ՇՈՐՏԵՐ ԲԱՄԲԱԿԵ ՄԱՆՎԱԾՔԻՑ"/>
    <x v="14"/>
    <s v="տղայի"/>
    <m/>
    <n v="0.08599999999999999"/>
    <n v="1"/>
    <n v="0.08599999999999999"/>
    <s v="IDEXE"/>
    <s v="Bangladesh"/>
    <s v="բամբակ"/>
    <x v="5"/>
    <n v="1000319"/>
  </r>
  <r>
    <n v="1756"/>
    <n v="3066"/>
    <n v="61034200090"/>
    <s v="ՏՂԱՅԻ  ՇՈՐՏԵՐ ԲԱՄԲԱԿԵ ՄԱՆՎԱԾՔԻՑ"/>
    <x v="14"/>
    <s v="տղայի"/>
    <m/>
    <n v="0.08"/>
    <n v="1"/>
    <n v="0.08"/>
    <s v="IDEXE"/>
    <s v="Bangladesh"/>
    <s v="բամբակ"/>
    <x v="5"/>
    <n v="1000319"/>
  </r>
  <r>
    <n v="1757"/>
    <n v="3065"/>
    <n v="62034235000"/>
    <s v="ՏՂԱՅԻ  ՏԱԲԱՏՆԵՐ ԲԱՄԲԱԿԵ ՄԱՆՎԱԾՔԻՑ  "/>
    <x v="3"/>
    <s v="տղայի"/>
    <m/>
    <n v="0.338"/>
    <n v="1"/>
    <n v="0.338"/>
    <s v="IDEXE"/>
    <s v="Bangladesh"/>
    <s v="բամբակ"/>
    <x v="5"/>
    <n v="1000319"/>
  </r>
  <r>
    <n v="1758"/>
    <n v="3064"/>
    <n v="62034235000"/>
    <s v="ՏՂԱՅԻ  ՏԱԲԱՏՆԵՐ ԲԱՄԲԱԿԵ ՄԱՆՎԱԾՔԻՑ  "/>
    <x v="3"/>
    <s v="տղայի"/>
    <m/>
    <n v="0.352"/>
    <n v="1"/>
    <n v="0.352"/>
    <s v="IDEXE"/>
    <s v="Bangladesh"/>
    <s v="բամբակ"/>
    <x v="5"/>
    <n v="1000319"/>
  </r>
  <r>
    <n v="1759"/>
    <n v="3063"/>
    <n v="61099020000"/>
    <s v="ԿԱՆԱՑԻ ԵՎ ԱՂՋԿԱ  ՇԱՊԻԿՆԵՐ  ՔԻՄԻԱԿԱՆ ԹԵԼԵՐԻՑ "/>
    <x v="8"/>
    <s v="աղջկա"/>
    <m/>
    <n v="0.056"/>
    <n v="1"/>
    <n v="0.056"/>
    <s v="IDEXE"/>
    <s v="Bangladesh"/>
    <s v="պոլիեսթեր/բամբակ"/>
    <x v="5"/>
    <n v="1000319"/>
  </r>
  <r>
    <n v="1760"/>
    <n v="3062"/>
    <n v="61099020000"/>
    <s v="ԿԱՆԱՑԻ ԵՎ ԱՂՋԿԱ  ՇԱՊԻԿՆԵՐ  ՔԻՄԻԱԿԱՆ ԹԵԼԵՐԻՑ "/>
    <x v="8"/>
    <s v="աղջկա"/>
    <m/>
    <n v="0.064"/>
    <n v="1"/>
    <n v="0.064"/>
    <s v="IDEXE"/>
    <s v="Bangladesh"/>
    <s v="պոլիեսթեր/բամբակ"/>
    <x v="5"/>
    <n v="1000319"/>
  </r>
  <r>
    <n v="1761"/>
    <n v="3061"/>
    <n v="61099020000"/>
    <s v="ԿԱՆԱՑԻ ԵՎ ԱՂՋԿԱ  ՇԱՊԻԿՆԵՐ  ՔԻՄԻԱԿԱՆ ԹԵԼԵՐԻՑ "/>
    <x v="8"/>
    <s v="աղջկա"/>
    <m/>
    <n v="0.062"/>
    <n v="1"/>
    <n v="0.062"/>
    <s v="IDEXE"/>
    <s v="Bangladesh"/>
    <s v="պոլիեսթեր/բամբակ"/>
    <x v="5"/>
    <n v="1000319"/>
  </r>
  <r>
    <n v="1762"/>
    <n v="3060"/>
    <n v="61099020000"/>
    <s v="ԿԱՆԱՑԻ ԵՎ ԱՂՋԿԱ  ՇԱՊԻԿՆԵՐ  ՔԻՄԻԱԿԱՆ ԹԵԼԵՐԻՑ "/>
    <x v="8"/>
    <s v="աղջկա"/>
    <m/>
    <n v="0.062"/>
    <n v="1"/>
    <n v="0.062"/>
    <s v="IDEXE"/>
    <s v="Bangladesh"/>
    <s v="պոլիեսթեր/բամբակ"/>
    <x v="5"/>
    <n v="1000319"/>
  </r>
  <r>
    <n v="1763"/>
    <n v="3059"/>
    <n v="61045300000"/>
    <s v="ԱՂՋԿԱ  ԿԻՍԱՇՐՋԱԶԳԵՍՏՆԵՐ ՍԻՆԹԵՏԻԿ ԹԵԼԵՐԻՑ"/>
    <x v="10"/>
    <s v="աղջկա"/>
    <m/>
    <n v="0.096"/>
    <n v="1"/>
    <n v="0.096"/>
    <s v="IDEXE"/>
    <s v="Bangladesh"/>
    <s v="պոլիեսթեր/բամբակ"/>
    <x v="5"/>
    <n v="1000319"/>
  </r>
  <r>
    <n v="1764"/>
    <n v="3058"/>
    <n v="61045300000"/>
    <s v="ԱՂՋԿԱ  ԿԻՍԱՇՐՋԱԶԳԵՍՏՆԵՐ ՍԻՆԹԵՏԻԿ ԹԵԼԵՐԻՑ"/>
    <x v="10"/>
    <s v="աղջկա"/>
    <m/>
    <n v="0.094"/>
    <n v="1"/>
    <n v="0.094"/>
    <s v="IDEXE"/>
    <s v="Bangladesh"/>
    <s v="պոլիեսթեր/բամբակ"/>
    <x v="5"/>
    <n v="1000319"/>
  </r>
  <r>
    <n v="1765"/>
    <n v="3057"/>
    <n v="61046200000"/>
    <s v="ԿԱՆԱՑԻ ԵՎ ԱՂՋԿԱ  ՇՈՐՏԵՐ ԲԱՄԲԱԿԵ ՄԱՆՎԱԾՔԻՑ"/>
    <x v="14"/>
    <s v="աղջկա"/>
    <m/>
    <n v="0.08599999999999999"/>
    <n v="1"/>
    <n v="0.08599999999999999"/>
    <s v="IDEXE"/>
    <s v="China"/>
    <s v="բամբակ"/>
    <x v="5"/>
    <n v="1000319"/>
  </r>
  <r>
    <n v="1766"/>
    <n v="3056"/>
    <n v="61046200000"/>
    <s v="ԿԱՆԱՑԻ ԵՎ ԱՂՋԿԱ  ՇՈՐՏԵՐ ԲԱՄԲԱԿԵ ՄԱՆՎԱԾՔԻՑ"/>
    <x v="14"/>
    <s v="աղջկա"/>
    <m/>
    <n v="0.078"/>
    <n v="1"/>
    <n v="0.078"/>
    <s v="IDEXE"/>
    <s v="China"/>
    <s v="բամբակ"/>
    <x v="5"/>
    <n v="1000319"/>
  </r>
  <r>
    <n v="1767"/>
    <n v="3055"/>
    <n v="61046200000"/>
    <s v="ԿԱՆԱՑԻ ԵՎ ԱՂՋԿԱ  ՇՈՐՏԵՐ ԲԱՄԲԱԿԵ ՄԱՆՎԱԾՔԻՑ"/>
    <x v="14"/>
    <s v="աղջկա"/>
    <m/>
    <n v="0.066"/>
    <n v="1"/>
    <n v="0.066"/>
    <s v="IDEXE"/>
    <s v="Bangladesh"/>
    <s v="բամբակ"/>
    <x v="5"/>
    <n v="1000319"/>
  </r>
  <r>
    <n v="1768"/>
    <n v="3054"/>
    <n v="61046200000"/>
    <s v="ԿԱՆԱՑԻ ԵՎ ԱՂՋԿԱ  ՇՈՐՏԵՐ ԲԱՄԲԱԿԵ ՄԱՆՎԱԾՔԻՑ"/>
    <x v="14"/>
    <s v="աղջկա"/>
    <m/>
    <n v="0.058"/>
    <n v="1"/>
    <n v="0.058"/>
    <s v="IDEXE"/>
    <s v="Bangladesh"/>
    <s v="բամբակ"/>
    <x v="5"/>
    <n v="1000319"/>
  </r>
  <r>
    <n v="1769"/>
    <n v="3053"/>
    <n v="61102091000"/>
    <s v="ՏՂՄԱՐԴՈՒ ԵՎ ՏՂԱՅԻ  ԺԻԼԵՏՆԵՐ ԲԱՄԲԱԿԵ ՄԱՆՎԱԾՔԻՑ"/>
    <x v="37"/>
    <s v="տղայի"/>
    <m/>
    <n v="0.12"/>
    <n v="1"/>
    <n v="0.12"/>
    <s v="IDEXE"/>
    <s v="China"/>
    <s v="բամբակ"/>
    <x v="5"/>
    <n v="1000319"/>
  </r>
  <r>
    <n v="1770"/>
    <n v="3052"/>
    <n v="61102091000"/>
    <s v="ՏՂՄԱՐԴՈՒ ԵՎ ՏՂԱՅԻ  ԺԻԼԵՏՆԵՐ ԲԱՄԲԱԿԵ ՄԱՆՎԱԾՔԻՑ"/>
    <x v="37"/>
    <s v="տղայի"/>
    <m/>
    <n v="0.132"/>
    <n v="1"/>
    <n v="0.132"/>
    <s v="IDEXE"/>
    <s v="China"/>
    <s v="բամբակ"/>
    <x v="5"/>
    <n v="1000319"/>
  </r>
  <r>
    <n v="1771"/>
    <n v="3051"/>
    <n v="61112090000"/>
    <s v="ԱՂՋԻԿ ԵՐԵԽԱՅԻ  ՇՈՐՏԵՐ  ԲԱՄԲԱԿԵ ՄԱՆՎԱԾՔԻՑ  ՄԻՆՉԵՎ 86 ՍՄ  ՀԱՍԱԿ ՈՒՆԵՑՈՂ "/>
    <x v="81"/>
    <s v="աղջկա"/>
    <m/>
    <n v="0.04"/>
    <n v="1"/>
    <n v="0.04"/>
    <s v="IDEXE"/>
    <s v="China"/>
    <s v="բամբակ"/>
    <x v="5"/>
    <n v="1000319"/>
  </r>
  <r>
    <n v="1772"/>
    <n v="3050"/>
    <n v="61112090000"/>
    <s v="ԱՂՋԻԿ ԵՐԵԽԱՅԻ  ՇՈՐՏԵՐ  ԲԱՄԲԱԿԵ ՄԱՆՎԱԾՔԻՑ  ՄԻՆՉԵՎ 86 ՍՄ  ՀԱՍԱԿ ՈՒՆԵՑՈՂ "/>
    <x v="81"/>
    <s v="աղջկա"/>
    <m/>
    <n v="0.042"/>
    <n v="1"/>
    <n v="0.042"/>
    <s v="IDEXE"/>
    <s v="China"/>
    <s v="բամբակ"/>
    <x v="5"/>
    <n v="1000319"/>
  </r>
  <r>
    <n v="1773"/>
    <n v="3049"/>
    <n v="61046200000"/>
    <s v="ԱՂՋԿԱ  ԿԱՄԲԻՆԻԶՈՆՆԵՐ   ԲԱՄԲԱԿԵ ՄԱՆՎԱԾՔԻՑ"/>
    <x v="48"/>
    <s v="աղջկա"/>
    <m/>
    <n v="0.07000000000000001"/>
    <n v="1"/>
    <n v="0.07000000000000001"/>
    <s v="IDEXE"/>
    <s v="China"/>
    <s v="բամբակ"/>
    <x v="5"/>
    <n v="1000319"/>
  </r>
  <r>
    <n v="1774"/>
    <n v="3048"/>
    <n v="65050090000"/>
    <s v="ԿԱՆԱՑԻ ԵՎ ԱՂՋԿԱ ԳԼԽԱՐԿՆԵՐ ԲԱՄԲԱԿԵ ՄԱՆՎԱԾՔԻՑ"/>
    <x v="15"/>
    <s v="աղջկա"/>
    <m/>
    <n v="0.118"/>
    <n v="1"/>
    <n v="0.118"/>
    <s v="IDEXE"/>
    <s v="China"/>
    <s v="բամբակ"/>
    <x v="5"/>
    <n v="1000319"/>
  </r>
  <r>
    <n v="1775"/>
    <n v="3047"/>
    <n v="65050090000"/>
    <s v="ԿԱՆԱՑԻ ԵՎ ԱՂՋԿԱ ԳԼԽԱՐԿՆԵՐ ԲԱՄԲԱԿԵ ՄԱՆՎԱԾՔԻՑ"/>
    <x v="15"/>
    <s v="աղջկա"/>
    <m/>
    <n v="0.096"/>
    <n v="1"/>
    <n v="0.096"/>
    <s v="IDEXE"/>
    <s v="China"/>
    <s v="բամբակ"/>
    <x v="5"/>
    <n v="1000319"/>
  </r>
  <r>
    <n v="1776"/>
    <n v="3046"/>
    <n v="65050090000"/>
    <s v="ԿԱՆԱՑԻ ԵՎ ԱՂՋԿԱ ԳԼԽԱՐԿՆԵՐ ԲԱՄԲԱԿԵ ՄԱՆՎԱԾՔԻՑ"/>
    <x v="15"/>
    <s v="աղջկա"/>
    <m/>
    <n v="0.094"/>
    <n v="1"/>
    <n v="0.094"/>
    <s v="IDEXE"/>
    <s v="China"/>
    <s v="բամբակ"/>
    <x v="5"/>
    <n v="1000319"/>
  </r>
  <r>
    <n v="1777"/>
    <n v="3045"/>
    <n v="65050090000"/>
    <s v="ԿԱՆԱՑԻ ԵՎ ԱՂՋԿԱ ԳԼԽԱՐԿՆԵՐ ԲԱՄԲԱԿԵ ՄԱՆՎԱԾՔԻՑ"/>
    <x v="15"/>
    <s v="աղջկա"/>
    <m/>
    <n v="0.096"/>
    <n v="1"/>
    <n v="0.096"/>
    <s v="IDEXE"/>
    <s v="China"/>
    <s v="բամբակ"/>
    <x v="5"/>
    <n v="1000319"/>
  </r>
  <r>
    <n v="1778"/>
    <n v="3044"/>
    <n v="61046200000"/>
    <s v="ԿԱՆԱՑԻ ԵՎ ԱՂՋԿԱ  ՇՈՐՏԵՐ ԲԱՄԲԱԿԵ ՄԱՆՎԱԾՔԻՑ"/>
    <x v="14"/>
    <s v="աղջկա"/>
    <m/>
    <n v="0.036"/>
    <n v="1"/>
    <n v="0.036"/>
    <s v="IDEXE"/>
    <s v="Bangladesh"/>
    <s v="բամբակ"/>
    <x v="5"/>
    <n v="1000319"/>
  </r>
  <r>
    <n v="1779"/>
    <n v="3043"/>
    <n v="61046200000"/>
    <s v="ԿԱՆԱՑԻ ԵՎ ԱՂՋԿԱ  ՇՈՐՏԵՐ ԲԱՄԲԱԿԵ ՄԱՆՎԱԾՔԻՑ"/>
    <x v="14"/>
    <s v="աղջկա"/>
    <m/>
    <n v="0.036"/>
    <n v="1"/>
    <n v="0.036"/>
    <s v="IDEXE"/>
    <s v="Bangladesh"/>
    <s v="բամբակ"/>
    <x v="5"/>
    <n v="1000319"/>
  </r>
  <r>
    <n v="1780"/>
    <n v="3042"/>
    <n v="61091000000"/>
    <s v="ՏՂԱՄԱՐԴՈՒ ԵՎ ՏՂԱՅԻ  ՇԱՊԻԿՆԵՐ  ԲԱՄԲԱԿԵ ՄԱՆՎԱԾՔԻՑ"/>
    <x v="8"/>
    <s v="տղայի"/>
    <m/>
    <n v="0.07199999999999999"/>
    <n v="1"/>
    <n v="0.07199999999999999"/>
    <s v="IDEXE"/>
    <s v="Bangladesh"/>
    <s v="բամբակ"/>
    <x v="5"/>
    <n v="1000319"/>
  </r>
  <r>
    <n v="1781"/>
    <n v="3041"/>
    <n v="61091000000"/>
    <s v="ՏՂԱՄԱՐԴՈՒ ԵՎ ՏՂԱՅԻ  ՇԱՊԻԿՆԵՐ  ԲԱՄԲԱԿԵ ՄԱՆՎԱԾՔԻՑ"/>
    <x v="8"/>
    <s v="տղայի"/>
    <m/>
    <n v="0.074"/>
    <n v="1"/>
    <n v="0.074"/>
    <s v="IDEXE"/>
    <s v="Bangladesh"/>
    <s v="բամբակ"/>
    <x v="5"/>
    <n v="1000319"/>
  </r>
  <r>
    <n v="1782"/>
    <n v="3040"/>
    <n v="61033300000"/>
    <s v="ՏՂԱՅԻ ՊԻՋԱԿՆԵՐ ՍԻՆԹԵՏԻԿ ԹԵԼԵՐԻՑ "/>
    <x v="36"/>
    <s v="տղայի"/>
    <m/>
    <n v="0.174"/>
    <n v="1"/>
    <n v="0.174"/>
    <s v="IDEXE"/>
    <s v="China"/>
    <s v="պոլիեսթեր"/>
    <x v="5"/>
    <n v="1000319"/>
  </r>
  <r>
    <n v="1783"/>
    <n v="3039"/>
    <n v="61033300000"/>
    <s v="ՏՂԱՅԻ ՊԻՋԱԿՆԵՐ ՍԻՆԹԵՏԻԿ ԹԵԼԵՐԻՑ "/>
    <x v="36"/>
    <s v="տղայի"/>
    <m/>
    <n v="0.242"/>
    <n v="1"/>
    <n v="0.242"/>
    <s v="IDEXE"/>
    <s v="China"/>
    <s v="պոլիեսթեր"/>
    <x v="5"/>
    <n v="1000319"/>
  </r>
  <r>
    <n v="1784"/>
    <n v="3038"/>
    <n v="61033300000"/>
    <s v="ՏՂԱՅԻ ՊԻՋԱԿՆԵՐ ՍԻՆԹԵՏԻԿ ԹԵԼԵՐԻՑ "/>
    <x v="36"/>
    <s v="տղայի"/>
    <m/>
    <n v="0.4"/>
    <n v="1"/>
    <n v="0.4"/>
    <s v="IDEXE"/>
    <s v="China"/>
    <s v="պոլիեսթեր"/>
    <x v="5"/>
    <n v="1000319"/>
  </r>
  <r>
    <n v="1785"/>
    <n v="3037"/>
    <n v="61091000000"/>
    <s v="ԿԱՆԱՑԻ ԵՎ ԱՂՋԿԱ ՇԱՊԻԿՆԵՐ ԲԱՄԲԱԿԵ ՄԱՆՎԱԾՔԻՑ"/>
    <x v="8"/>
    <s v="աղջկա"/>
    <m/>
    <n v="0.028"/>
    <n v="1"/>
    <n v="0.028"/>
    <s v="IDEXE"/>
    <s v="Bangladesh"/>
    <s v="բամբակ"/>
    <x v="5"/>
    <n v="1000319"/>
  </r>
  <r>
    <n v="1786"/>
    <n v="3036"/>
    <n v="61091000000"/>
    <s v="ԿԱՆԱՑԻ ԵՎ ԱՂՋԿԱ ՇԱՊԻԿՆԵՐ ԲԱՄԲԱԿԵ ՄԱՆՎԱԾՔԻՑ"/>
    <x v="8"/>
    <s v="աղջկա"/>
    <m/>
    <n v="0.034"/>
    <n v="1"/>
    <n v="0.034"/>
    <s v="IDEXE"/>
    <s v="Bangladesh"/>
    <s v="բամբակ"/>
    <x v="5"/>
    <n v="1000319"/>
  </r>
  <r>
    <n v="1787"/>
    <n v="3035"/>
    <n v="61091000000"/>
    <s v="ՏՂԱՄԱՐԴՈՒ ԵՎ ՏՂԱՅԻ  ՇԱՊԻԿՆԵՐ  ԲԱՄԲԱԿԵ ՄԱՆՎԱԾՔԻՑ"/>
    <x v="8"/>
    <s v="տղայի"/>
    <m/>
    <n v="0.116"/>
    <n v="1"/>
    <n v="0.116"/>
    <s v="IDEXE"/>
    <s v="Bangladesh"/>
    <s v="բամբակ"/>
    <x v="5"/>
    <n v="1000319"/>
  </r>
  <r>
    <n v="1788"/>
    <n v="3034"/>
    <n v="61091000000"/>
    <s v="ՏՂԱՄԱՐԴՈՒ ԵՎ ՏՂԱՅԻ  ՇԱՊԻԿՆԵՐ  ԲԱՄԲԱԿԵ ՄԱՆՎԱԾՔԻՑ"/>
    <x v="8"/>
    <s v="տղայի"/>
    <m/>
    <n v="0.096"/>
    <n v="1"/>
    <n v="0.096"/>
    <s v="IDEXE"/>
    <s v="Bangladesh"/>
    <s v="բամբակ"/>
    <x v="5"/>
    <n v="1000319"/>
  </r>
  <r>
    <n v="1789"/>
    <n v="3033"/>
    <n v="61044200000"/>
    <s v="ԿԱՆԱՑԻ ԵՎ ԱՂՋԿԱ ՇՐՋԱԶԳԵՍՏՆԵՐ ԲԱՄԲԱԿԵ ՄԱՆՎԱԾՔԻՑ"/>
    <x v="13"/>
    <s v="աղջկա"/>
    <m/>
    <n v="0.344"/>
    <n v="1"/>
    <n v="0.344"/>
    <s v="IDEXE"/>
    <s v="China"/>
    <s v="բամբակ"/>
    <x v="5"/>
    <n v="1000319"/>
  </r>
  <r>
    <n v="1790"/>
    <n v="3032"/>
    <n v="61044200000"/>
    <s v="ԿԱՆԱՑԻ ԵՎ ԱՂՋԿԱ ՇՐՋԱԶԳԵՍՏՆԵՐ ԲԱՄԲԱԿԵ ՄԱՆՎԱԾՔԻՑ"/>
    <x v="13"/>
    <s v="աղջկա"/>
    <m/>
    <n v="0.382"/>
    <n v="1"/>
    <n v="0.382"/>
    <s v="IDEXE"/>
    <s v="China"/>
    <s v="բամբակ"/>
    <x v="5"/>
    <n v="1000319"/>
  </r>
  <r>
    <n v="1791"/>
    <n v="3031"/>
    <n v="61034200090"/>
    <s v="ՏՂԱՅԻ  ՇՈՐՏԵՐ ԲԱՄԲԱԿԵ ՄԱՆՎԱԾՔԻՑ"/>
    <x v="14"/>
    <s v="տղայի"/>
    <m/>
    <n v="0.066"/>
    <n v="1"/>
    <n v="0.066"/>
    <s v="IDEXE"/>
    <s v="Bangladesh"/>
    <s v="բամբակ"/>
    <x v="5"/>
    <n v="1000319"/>
  </r>
  <r>
    <n v="1792"/>
    <n v="3030"/>
    <n v="61034200090"/>
    <s v="ՏՂԱՅԻ  ՇՈՐՏԵՐ ԲԱՄԲԱԿԵ ՄԱՆՎԱԾՔԻՑ"/>
    <x v="14"/>
    <s v="տղայի"/>
    <m/>
    <n v="0.066"/>
    <n v="1"/>
    <n v="0.066"/>
    <s v="IDEXE"/>
    <s v="Bangladesh"/>
    <s v="բամբակ"/>
    <x v="5"/>
    <n v="1000319"/>
  </r>
  <r>
    <n v="1793"/>
    <n v="3029"/>
    <n v="61112090000"/>
    <s v="ՏՂԱ ԵՐԵԽԱՅԻ  ՇՈՐՏԵՐ  ԲԱՄԲԱԿԵ ՄԱՆՎԱԾՔԻՑ  ՄԻՆՉԵՎ 86 ՍՄ  ՀԱՍԱԿ ՈՒՆԵՑՈՂ "/>
    <x v="81"/>
    <s v="տղայի"/>
    <m/>
    <n v="0.056"/>
    <n v="1"/>
    <n v="0.056"/>
    <s v="IDEXE"/>
    <s v="Bangladesh"/>
    <s v="բամբակ"/>
    <x v="5"/>
    <n v="1000319"/>
  </r>
  <r>
    <n v="1794"/>
    <n v="3028"/>
    <n v="61112090000"/>
    <s v="ՏՂԱ ԵՐԵԽԱՅԻ  ՇՈՐՏԵՐ  ԲԱՄԲԱԿԵ ՄԱՆՎԱԾՔԻՑ  ՄԻՆՉԵՎ 86 ՍՄ  ՀԱՍԱԿ ՈՒՆԵՑՈՂ "/>
    <x v="81"/>
    <s v="տղայի"/>
    <m/>
    <n v="0.054"/>
    <n v="1"/>
    <n v="0.054"/>
    <s v="IDEXE"/>
    <s v="Bangladesh"/>
    <s v="բամբակ"/>
    <x v="5"/>
    <n v="1000319"/>
  </r>
  <r>
    <n v="1795"/>
    <n v="3027"/>
    <n v="61034200090"/>
    <s v="ՏՂԱՅԻ  ՇՈՐՏԵՐ ԲԱՄԲԱԿԵ ՄԱՆՎԱԾՔԻՑ"/>
    <x v="14"/>
    <s v="տղայի"/>
    <m/>
    <n v="0.056"/>
    <n v="1"/>
    <n v="0.056"/>
    <s v="IDEXE"/>
    <s v="Bangladesh"/>
    <s v="բամբակ"/>
    <x v="5"/>
    <n v="1000319"/>
  </r>
  <r>
    <n v="1796"/>
    <n v="3026"/>
    <n v="61034200090"/>
    <s v="ՏՂԱՅԻ  ՇՈՐՏԵՐ ԲԱՄԲԱԿԵ ՄԱՆՎԱԾՔԻՑ"/>
    <x v="14"/>
    <s v="տղայի"/>
    <m/>
    <n v="0.056"/>
    <n v="1"/>
    <n v="0.056"/>
    <s v="IDEXE"/>
    <s v="Bangladesh"/>
    <s v="բամբակ"/>
    <x v="5"/>
    <n v="1000319"/>
  </r>
  <r>
    <n v="1797"/>
    <n v="3024"/>
    <n v="61112090000"/>
    <s v="ԱՂՋԻԿ ԵՐԵԽԱՅԻ  ՇՈՐՏԵՐ  ԲԱՄԲԱԿԵ ՄԱՆՎԱԾՔԻՑ  ՄԻՆՉԵՎ 86 ՍՄ  ՀԱՍԱԿ ՈՒՆԵՑՈՂ "/>
    <x v="81"/>
    <s v="աղջկա"/>
    <m/>
    <n v="0.03"/>
    <n v="1"/>
    <n v="0.03"/>
    <s v="IDEXE"/>
    <s v="China"/>
    <s v="բամբակ"/>
    <x v="5"/>
    <n v="1000319"/>
  </r>
  <r>
    <n v="1798"/>
    <n v="3025"/>
    <n v="61046200000"/>
    <s v="ԿԱՆԱՑԻ ԵՎ ԱՂՋԿԱ  ՇՈՐՏԵՐ ԲԱՄԲԱԿԵ ՄԱՆՎԱԾՔԻՑ"/>
    <x v="14"/>
    <s v="աղջկա"/>
    <m/>
    <n v="0.026"/>
    <n v="1"/>
    <n v="0.026"/>
    <s v="IDEXE"/>
    <s v="China"/>
    <s v="բամբակ"/>
    <x v="5"/>
    <n v="1000319"/>
  </r>
  <r>
    <n v="1799"/>
    <n v="3023"/>
    <n v="61091000000"/>
    <s v="ՏՂԱՅԻ  ԵՐԿԱՐԱԹԵՎ ՇԱՊԻԿՆԵՐ  ԲԱՄԲԱԿԵ ՄԱՆՎԱԾՔԻՑ"/>
    <x v="86"/>
    <s v="տղայի"/>
    <m/>
    <n v="0.144"/>
    <n v="1"/>
    <n v="0.144"/>
    <s v="IDEXE"/>
    <s v="Bangladesh"/>
    <s v="բամբակ"/>
    <x v="5"/>
    <n v="1000319"/>
  </r>
  <r>
    <n v="1800"/>
    <n v="3022"/>
    <n v="61091000000"/>
    <s v="ՏՂԱՅԻ  ԵՐԿԱՐԱԹԵՎ ՇԱՊԻԿՆԵՐ  ԲԱՄԲԱԿԵ ՄԱՆՎԱԾՔԻՑ"/>
    <x v="86"/>
    <s v="տղայի"/>
    <m/>
    <n v="0.164"/>
    <n v="1"/>
    <n v="0.164"/>
    <s v="IDEXE"/>
    <s v="Bangladesh"/>
    <s v="բամբակ"/>
    <x v="5"/>
    <n v="1000319"/>
  </r>
  <r>
    <n v="1801"/>
    <n v="3021"/>
    <n v="62046239000"/>
    <s v="ԱՂՋԿԱ  ՏԱԲԱՏ՝ ԼԵԳԻՆՍՆԵՐ ԲԱՄԲԱԿԵ ՄԱՆՎԱԾՔԻՑ"/>
    <x v="28"/>
    <s v="աղջկա"/>
    <m/>
    <n v="0.08400000000000001"/>
    <n v="1"/>
    <n v="0.08400000000000001"/>
    <s v="IDEXE"/>
    <s v="Bangladesh"/>
    <s v="բամբակ"/>
    <x v="5"/>
    <n v="1000319"/>
  </r>
  <r>
    <n v="1802"/>
    <n v="3020"/>
    <n v="62046239000"/>
    <s v="ԱՂՋԿԱ  ՏԱԲԱՏ՝ ԼԵԳԻՆՍՆԵՐ ԲԱՄԲԱԿԵ ՄԱՆՎԱԾՔԻՑ"/>
    <x v="28"/>
    <s v="աղջկա"/>
    <m/>
    <n v="0.09"/>
    <n v="1"/>
    <n v="0.09"/>
    <s v="IDEXE"/>
    <s v="Bangladesh"/>
    <s v="բամբակ"/>
    <x v="5"/>
    <n v="1000319"/>
  </r>
  <r>
    <n v="1803"/>
    <n v="3019"/>
    <n v="65050090000"/>
    <s v="ԿԱՆԱՑԻ ԵՎ ԱՂՋԿԱ ԳԼԽԱՐԿՆԵՐ ԲԱՄԲԱԿԵ ՄԱՆՎԱԾՔԻՑ"/>
    <x v="15"/>
    <s v="աղջկա"/>
    <m/>
    <n v="0.098"/>
    <n v="1"/>
    <n v="0.098"/>
    <s v="IDEXE"/>
    <s v="China"/>
    <s v="բամբակ"/>
    <x v="5"/>
    <n v="1000319"/>
  </r>
  <r>
    <n v="1804"/>
    <n v="3018"/>
    <n v="61091000000"/>
    <s v="ԿԱՆԱՑԻ ԵՎ ԱՂՋԿԱ ՇԱՊԻԿՆԵՐ ԲԱՄԲԱԿԵ ՄԱՆՎԱԾՔԻՑ"/>
    <x v="8"/>
    <s v="աղջկա"/>
    <m/>
    <n v="0.08599999999999999"/>
    <n v="1"/>
    <n v="0.08599999999999999"/>
    <s v="IDEXE"/>
    <s v="Bangladesh"/>
    <s v="բամբակ"/>
    <x v="5"/>
    <n v="1000319"/>
  </r>
  <r>
    <n v="1805"/>
    <n v="3017"/>
    <n v="61091000000"/>
    <s v="ԿԱՆԱՑԻ ԵՎ ԱՂՋԿԱ ՇԱՊԻԿՆԵՐ ԲԱՄԲԱԿԵ ՄԱՆՎԱԾՔԻՑ"/>
    <x v="8"/>
    <s v="աղջկա"/>
    <m/>
    <n v="0.08799999999999999"/>
    <n v="1"/>
    <n v="0.08799999999999999"/>
    <s v="IDEXE"/>
    <s v="Bangladesh"/>
    <s v="բամբակ"/>
    <x v="5"/>
    <n v="1000319"/>
  </r>
  <r>
    <n v="1806"/>
    <n v="3016"/>
    <n v="61044300000"/>
    <s v="ԿԱՆԱՑԻ ԵՎ ԱՂՋԿԱ  ՇՐՋԱԶԳԵՍՏՆԵՐ ՍԻՆԹԵՏԻԿ ԹԵԼԵՐԻՑ"/>
    <x v="13"/>
    <s v="աղջկա"/>
    <m/>
    <n v="0.104"/>
    <n v="1"/>
    <n v="0.104"/>
    <s v="IDEXE"/>
    <s v="China"/>
    <s v="պոլիեսթեր"/>
    <x v="5"/>
    <n v="1000319"/>
  </r>
  <r>
    <n v="1807"/>
    <n v="3015"/>
    <n v="61044300000"/>
    <s v="ԿԱՆԱՑԻ ԵՎ ԱՂՋԿԱ  ՇՐՋԱԶԳԵՍՏՆԵՐ ՍԻՆԹԵՏԻԿ ԹԵԼԵՐԻՑ"/>
    <x v="13"/>
    <s v="աղջկա"/>
    <m/>
    <n v="0.1"/>
    <n v="1"/>
    <n v="0.1"/>
    <s v="IDEXE"/>
    <s v="China"/>
    <s v="պոլիեսթեր"/>
    <x v="5"/>
    <n v="1000319"/>
  </r>
  <r>
    <n v="1808"/>
    <n v="3014"/>
    <n v="61045300000"/>
    <s v="ԱՂՋԿԱ  ԿԻՍԱՇՐՋԱԶԳԵՍՏՆԵՐ ՍԻՆԹԵՏԻԿ ԹԵԼԵՐԻՑ"/>
    <x v="10"/>
    <s v="աղջկա"/>
    <m/>
    <n v="0.09"/>
    <n v="1"/>
    <n v="0.09"/>
    <s v="IDEXE"/>
    <s v="Bangladesh"/>
    <s v="պոլիեսթեր"/>
    <x v="5"/>
    <n v="1000319"/>
  </r>
  <r>
    <n v="1809"/>
    <n v="3013"/>
    <n v="61045300000"/>
    <s v="ԱՂՋԿԱ  ԿԻՍԱՇՐՋԱԶԳԵՍՏՆԵՐ ՍԻՆԹԵՏԻԿ ԹԵԼԵՐԻՑ"/>
    <x v="10"/>
    <s v="աղջկա"/>
    <m/>
    <n v="0.078"/>
    <n v="1"/>
    <n v="0.078"/>
    <s v="IDEXE"/>
    <s v="Bangladesh"/>
    <s v="պոլիեսթեր"/>
    <x v="5"/>
    <n v="1000319"/>
  </r>
  <r>
    <n v="1810"/>
    <n v="3011"/>
    <n v="61034200090"/>
    <s v="ՏՂԱՅԻ  ՇՈՐՏԵՐ ԲԱՄԲԱԿԵ ՄԱՆՎԱԾՔԻՑ"/>
    <x v="14"/>
    <s v="տղայի"/>
    <m/>
    <n v="0.138"/>
    <n v="1"/>
    <n v="0.138"/>
    <s v="IDEXE"/>
    <s v="Bangladesh"/>
    <s v="բամբակ"/>
    <x v="5"/>
    <n v="1000319"/>
  </r>
  <r>
    <n v="1811"/>
    <n v="3012"/>
    <n v="61034200090"/>
    <s v="ՏՂԱՅԻ  ՇՈՐՏԵՐ ԲԱՄԲԱԿԵ ՄԱՆՎԱԾՔԻՑ"/>
    <x v="14"/>
    <s v="տղայի"/>
    <m/>
    <n v="0.134"/>
    <n v="1"/>
    <n v="0.134"/>
    <s v="IDEXE"/>
    <s v="Bangladesh"/>
    <s v="բամբակ"/>
    <x v="5"/>
    <n v="1000319"/>
  </r>
  <r>
    <n v="1812"/>
    <n v="3010"/>
    <n v="61043200000"/>
    <s v="ԱՂՋԿԱ ՊԻՋԱԿՆԵՐ ԲԱՄԲԱԿԵ ՄԱՆՎԱԾՔԻՑ"/>
    <x v="36"/>
    <s v="աղջկա"/>
    <m/>
    <n v="0.242"/>
    <n v="1"/>
    <n v="0.242"/>
    <s v="IDEXE"/>
    <s v="Bangladesh"/>
    <s v="բամբակ"/>
    <x v="5"/>
    <n v="1000319"/>
  </r>
  <r>
    <n v="1813"/>
    <n v="3009"/>
    <n v="61043200000"/>
    <s v="ԱՂՋԿԱ ՊԻՋԱԿՆԵՐ ԲԱՄԲԱԿԵ ՄԱՆՎԱԾՔԻՑ"/>
    <x v="36"/>
    <s v="աղջկա"/>
    <m/>
    <n v="0.262"/>
    <n v="1"/>
    <n v="0.262"/>
    <s v="IDEXE"/>
    <s v="Bangladesh"/>
    <s v="բամբակ"/>
    <x v="5"/>
    <n v="1000319"/>
  </r>
  <r>
    <n v="1814"/>
    <n v="3008"/>
    <n v="61033300000"/>
    <s v="ՏՂԱՅԻ ՊԻՋԱԿՆԵՐ ՍԻՆԹԵՏԻԿ ԹԵԼԵՐԻՑ "/>
    <x v="36"/>
    <s v="տղայի"/>
    <m/>
    <n v="0.266"/>
    <n v="1"/>
    <n v="0.266"/>
    <s v="IDEXE"/>
    <s v="China"/>
    <s v="պոլիեսթեր"/>
    <x v="5"/>
    <n v="1000319"/>
  </r>
  <r>
    <n v="1815"/>
    <n v="3007"/>
    <n v="61091000000"/>
    <s v="ՏՂԱՅԻ  ԵՐԿԱՐԱԹԵՎ ՇԱՊԻԿՆԵՐ  ԲԱՄԲԱԿԵ ՄԱՆՎԱԾՔԻՑ"/>
    <x v="86"/>
    <s v="տղայի"/>
    <m/>
    <n v="0.18"/>
    <n v="1"/>
    <n v="0.18"/>
    <s v="IDEXE"/>
    <s v="Bangladesh"/>
    <s v="բամբակ"/>
    <x v="5"/>
    <n v="1000319"/>
  </r>
  <r>
    <n v="1816"/>
    <n v="3005"/>
    <n v="62034231000"/>
    <s v="ՏՂԱՄԱՐԴՈՒ ԵՎ ՏՂԱՅԻ ՋԻՆՍԵ ՏԱԲԱՏՆԵՐ ԲԱՄԲԱԿԵ ՄԱՆՎԱԾՔԻՑ"/>
    <x v="25"/>
    <s v="տղայի"/>
    <m/>
    <n v="0.35"/>
    <n v="1"/>
    <n v="0.35"/>
    <s v="IDEXE"/>
    <s v="Bangladesh"/>
    <s v="բամբակ"/>
    <x v="5"/>
    <n v="1000319"/>
  </r>
  <r>
    <n v="1817"/>
    <n v="3006"/>
    <n v="62034231000"/>
    <s v="ՏՂԱՄԱՐԴՈՒ ԵՎ ՏՂԱՅԻ ՋԻՆՍԵ ՏԱԲԱՏՆԵՐ ԲԱՄԲԱԿԵ ՄԱՆՎԱԾՔԻՑ"/>
    <x v="25"/>
    <s v="տղայի"/>
    <m/>
    <n v="0.292"/>
    <n v="1"/>
    <n v="0.292"/>
    <s v="IDEXE"/>
    <s v="Bangladesh"/>
    <s v="բամբակ"/>
    <x v="5"/>
    <n v="1000319"/>
  </r>
  <r>
    <n v="1818"/>
    <n v="3004"/>
    <n v="61034200090"/>
    <s v="ՏՂԱՅԻ  ՇՈՐՏԵՐ ԲԱՄԲԱԿԵ ՄԱՆՎԱԾՔԻՑ"/>
    <x v="14"/>
    <s v="տղայի"/>
    <m/>
    <n v="0.092"/>
    <n v="1"/>
    <n v="0.092"/>
    <s v="IDEXE"/>
    <s v="Bangladesh"/>
    <s v="բամբակ"/>
    <x v="5"/>
    <n v="1000319"/>
  </r>
  <r>
    <n v="1819"/>
    <n v="3003"/>
    <n v="61033200000"/>
    <s v="ՏՂԱՅԻ  ՊԻՋԱԿՆԵՐ ԲԱՄԲԱԿԵ ՄԱՆՎԱԾՔԻՑ "/>
    <x v="36"/>
    <s v="տղայի"/>
    <m/>
    <n v="0.232"/>
    <n v="1"/>
    <n v="0.232"/>
    <s v="IDEXE"/>
    <s v="Bangladesh"/>
    <s v="բամբակ"/>
    <x v="5"/>
    <n v="1000319"/>
  </r>
  <r>
    <n v="1820"/>
    <n v="3002"/>
    <n v="61034300090"/>
    <s v="ՏՂԱՅԻ  ՇՈՐՏԵՐ ՍԻՆԹԵՏԻԿ ԹԵԼԵՐԻՑ"/>
    <x v="14"/>
    <s v="տղայի"/>
    <m/>
    <n v="0.08400000000000001"/>
    <n v="1"/>
    <n v="0.08400000000000001"/>
    <s v="IDEXE"/>
    <s v="Bangladesh"/>
    <s v="պոլիեսթեր"/>
    <x v="5"/>
    <n v="1000319"/>
  </r>
  <r>
    <n v="1821"/>
    <n v="3001"/>
    <n v="61124190000"/>
    <s v="ԿԱՆԱՑԻ ԵՎ ԱՂՋԿԱ  ԼՈՂԱԶԳԵՍՏՆԵՐ ՍԻՆԹԵՏԻԿ ԹԵԼԵՐԻՑ"/>
    <x v="44"/>
    <s v="աղջկա"/>
    <m/>
    <n v="0.094"/>
    <n v="1"/>
    <n v="0.094"/>
    <s v="IDEXE"/>
    <s v="China"/>
    <s v="պոլիեսթեր"/>
    <x v="5"/>
    <n v="1000319"/>
  </r>
  <r>
    <n v="1822"/>
    <n v="3000"/>
    <n v="61046200000"/>
    <s v="ԿԱՆԱՑԻ ԵՎ ԱՂՋԿԱ  ՇՈՐՏԵՐ ԲԱՄԲԱԿԵ ՄԱՆՎԱԾՔԻՑ"/>
    <x v="14"/>
    <s v="աղջկա"/>
    <m/>
    <n v="0.032"/>
    <n v="1"/>
    <n v="0.032"/>
    <s v="IDEXE"/>
    <s v="Bangladesh"/>
    <s v="բամբակ"/>
    <x v="5"/>
    <n v="1000319"/>
  </r>
  <r>
    <n v="1823"/>
    <n v="2999"/>
    <n v="62046318000"/>
    <s v="ԿԱՆԱՑԻ  ՏԱԲԱՏՆԵՐ ՍԻՆԹԵՏԻԿ ԹԵԼԵՐԻՑ"/>
    <x v="3"/>
    <s v="կին"/>
    <m/>
    <n v="0.3"/>
    <n v="1"/>
    <n v="0.3"/>
    <s v="IDEXE"/>
    <s v="China"/>
    <s v="պոլիեսթեր"/>
    <x v="5"/>
    <n v="1000319"/>
  </r>
  <r>
    <n v="1824"/>
    <n v="2998"/>
    <n v="61044900000"/>
    <s v="ԿԱՆԱՑԻ ԵՎ ԱՂՋԿԱ  ՇՐՋԱԶԳԵՍՏՆԵՐ  ԱՅԼ ՄԱՆԱԾԱԳՈՐԾԱԿԱՆ ՆՅՈՒԹԵՐԻՑ"/>
    <x v="13"/>
    <s v="աղջկա"/>
    <m/>
    <n v="0.062"/>
    <n v="1"/>
    <n v="0.062"/>
    <s v="IDEXE"/>
    <s v="China"/>
    <s v="վիսկոզ"/>
    <x v="5"/>
    <n v="1000319"/>
  </r>
  <r>
    <n v="1825"/>
    <n v="2997"/>
    <n v="61046200000"/>
    <s v="ԿԱՆԱՑԻ ԵՎ ԱՂՋԿԱ  ՇՈՐՏԵՐ ԲԱՄԲԱԿԵ ՄԱՆՎԱԾՔԻՑ"/>
    <x v="14"/>
    <s v="աղջկա"/>
    <m/>
    <n v="0.066"/>
    <n v="1"/>
    <n v="0.066"/>
    <s v="IDEXE"/>
    <s v="Bangladesh"/>
    <s v="բամբակ"/>
    <x v="5"/>
    <n v="1000319"/>
  </r>
  <r>
    <n v="1826"/>
    <n v="2995"/>
    <n v="62034235000"/>
    <s v="ՏՂԱՅԻ  ՏԱԲԱՏՆԵՐ ԲԱՄԲԱԿԵ ՄԱՆՎԱԾՔԻՑ  "/>
    <x v="3"/>
    <s v="տղայի"/>
    <m/>
    <n v="0.172"/>
    <n v="1"/>
    <n v="0.172"/>
    <s v="IDEXE"/>
    <s v="Bangladesh"/>
    <s v="բամբակ"/>
    <x v="5"/>
    <n v="1000319"/>
  </r>
  <r>
    <n v="1827"/>
    <n v="2996"/>
    <n v="61103091000"/>
    <s v="ՏՂԱՅԻ ԺԻԼԵՏՆԵՐ ՔԻՄԻԱԿԱՆ ԹԵԼԵՐԻՑ"/>
    <x v="37"/>
    <s v="տղայի"/>
    <m/>
    <n v="0.134"/>
    <n v="1"/>
    <n v="0.134"/>
    <s v="IDEXE"/>
    <s v="China"/>
    <s v="պոլիեսթեր"/>
    <x v="5"/>
    <n v="1000319"/>
  </r>
  <r>
    <n v="1828"/>
    <n v="2994"/>
    <n v="61044300000"/>
    <s v="ԿԱՆԱՑԻ ԵՎ ԱՂՋԿԱ  ՇՐՋԱԶԳԵՍՏՆԵՐ ՍԻՆԹԵՏԻԿ ԹԵԼԵՐԻՑ"/>
    <x v="13"/>
    <s v="աղջկա"/>
    <m/>
    <n v="0.36"/>
    <n v="1"/>
    <n v="0.36"/>
    <s v="IDEXE"/>
    <s v="China"/>
    <s v="պոլիեսթեր"/>
    <x v="5"/>
    <n v="1000319"/>
  </r>
  <r>
    <n v="1829"/>
    <n v="2993"/>
    <n v="62046239000"/>
    <s v="ԱՂՋԿԱ  ՏԱԲԱՏՆԵՐ ԲԱՄԲԱԿԵ ՄԱՆՎԱԾՔԻՑ   "/>
    <x v="3"/>
    <s v="աղջկա"/>
    <m/>
    <n v="0.286"/>
    <n v="1"/>
    <n v="0.286"/>
    <s v="IDEXE"/>
    <s v="China"/>
    <s v="բամբակ"/>
    <x v="5"/>
    <n v="1000319"/>
  </r>
  <r>
    <n v="1830"/>
    <n v="2992"/>
    <n v="61091000000"/>
    <s v="ԱՂՋԿԱ  ԵՐԿԱՐԱԹԵՎ ՇԱՊԻԿՆԵՐ  ԲԱՄԲԱԿԵ ՄԱՆՎԱԾՔԻՑ"/>
    <x v="86"/>
    <s v="աղջկա"/>
    <m/>
    <n v="0.176"/>
    <n v="1"/>
    <n v="0.176"/>
    <s v="IDEXE"/>
    <s v="China"/>
    <s v="բամբակ"/>
    <x v="5"/>
    <n v="1000319"/>
  </r>
  <r>
    <n v="1831"/>
    <n v="2991"/>
    <n v="62023000000"/>
    <s v="ԱՂՋԿԱ  ԲԱՃԿՈՆՆԵՐ ԲԱՄԲԱԿԵ ՄԱՆՎԱԾՔԻՑ "/>
    <x v="12"/>
    <s v="աղջկա"/>
    <m/>
    <n v="0.234"/>
    <n v="1"/>
    <n v="0.234"/>
    <s v="IDEXE"/>
    <s v="Bangladesh"/>
    <s v="բամբակ"/>
    <x v="5"/>
    <n v="1000319"/>
  </r>
  <r>
    <n v="1832"/>
    <n v="2990"/>
    <n v="61091000000"/>
    <s v="ԱՂՋԿԱ  ԵՐԿԱՐԱԹԵՎ ՇԱՊԻԿՆԵՐ  ԲԱՄԲԱԿԵ ՄԱՆՎԱԾՔԻՑ"/>
    <x v="86"/>
    <s v="աղջկա"/>
    <m/>
    <n v="0.24"/>
    <n v="1"/>
    <n v="0.24"/>
    <s v="IDEXE"/>
    <s v="Bangladesh"/>
    <s v="բամբակ"/>
    <x v="5"/>
    <n v="1000319"/>
  </r>
  <r>
    <n v="1833"/>
    <n v="2989"/>
    <n v="61045200000"/>
    <s v="ԱՂՋԿԱ  ԿԻՍԱՇՐՋԱԶԳԵՍՏՆԵՐ ԲԱՄԲԱԿԵ ՄԱՆՎԱԾՔԻՑ"/>
    <x v="10"/>
    <s v="աղջկա"/>
    <m/>
    <n v="0.202"/>
    <n v="1"/>
    <n v="0.202"/>
    <s v="IDEXE"/>
    <s v="Bangladesh"/>
    <s v="բամբակ"/>
    <x v="5"/>
    <n v="1000319"/>
  </r>
  <r>
    <n v="1834"/>
    <n v="2988"/>
    <n v="61044200000"/>
    <s v="ԿԱՆԱՑԻ ԵՎ ԱՂՋԿԱ ՇՐՋԱԶԳԵՍՏՆԵՐ ԲԱՄԲԱԿԵ ՄԱՆՎԱԾՔԻՑ"/>
    <x v="13"/>
    <s v="աղջկա"/>
    <m/>
    <n v="0.178"/>
    <n v="1"/>
    <n v="0.178"/>
    <s v="IDEXE"/>
    <s v="Bangladesh"/>
    <s v="բամբակ"/>
    <x v="5"/>
    <n v="1000319"/>
  </r>
  <r>
    <n v="1835"/>
    <n v="2987"/>
    <n v="61091000000"/>
    <s v="ԱՂՋԿԱ  ԵՐԿԱՐԱԹԵՎ ՇԱՊԻԿՆԵՐ  ԲԱՄԲԱԿԵ ՄԱՆՎԱԾՔԻՑ"/>
    <x v="86"/>
    <s v="աղջկա"/>
    <m/>
    <n v="0.172"/>
    <n v="1"/>
    <n v="0.172"/>
    <s v="IDEXE"/>
    <s v="Bangladesh"/>
    <s v="բամբակ"/>
    <x v="5"/>
    <n v="1000319"/>
  </r>
  <r>
    <n v="1836"/>
    <n v="2986"/>
    <n v="61046200000"/>
    <s v="ԿԱՆԱՑԻ ԵՎ ԱՂՋԿԱ  ՇՈՐՏԵՐ ԲԱՄԲԱԿԵ ՄԱՆՎԱԾՔԻՑ"/>
    <x v="14"/>
    <s v="աղջկա"/>
    <m/>
    <n v="0.034"/>
    <n v="1"/>
    <n v="0.034"/>
    <s v="IDEXE"/>
    <s v="Bangladesh"/>
    <s v="բամբակ"/>
    <x v="5"/>
    <n v="1000319"/>
  </r>
  <r>
    <n v="1837"/>
    <n v="2985"/>
    <n v="61124190000"/>
    <s v="ԿԱՆԱՑԻ ԵՎ ԱՂՋԿԱ  ԼՈՂԱԶԳԵՍՏՆԵՐ ՍԻՆԹԵՏԻԿ ԹԵԼԵՐԻՑ"/>
    <x v="44"/>
    <s v="աղջկա"/>
    <m/>
    <n v="0.11"/>
    <n v="1"/>
    <n v="0.11"/>
    <s v="IDEXE"/>
    <s v="China"/>
    <s v="պոլիեսթեր"/>
    <x v="5"/>
    <n v="1000319"/>
  </r>
  <r>
    <n v="1838"/>
    <n v="2984"/>
    <n v="61112090000"/>
    <s v="ԱՂՋԻԿ ԵՐԵԽԱՅԻ  ՇՈՐՏԵՐ  ԲԱՄԲԱԿԵ ՄԱՆՎԱԾՔԻՑ  ՄԻՆՉԵՎ 86 ՍՄ  ՀԱՍԱԿ ՈՒՆԵՑՈՂ "/>
    <x v="81"/>
    <s v="աղջկա"/>
    <m/>
    <n v="0.036"/>
    <n v="1"/>
    <n v="0.036"/>
    <s v="IDEXE"/>
    <s v="China"/>
    <s v="բամբակ"/>
    <x v="5"/>
    <n v="1000319"/>
  </r>
  <r>
    <n v="1839"/>
    <n v="2983"/>
    <n v="61091000000"/>
    <s v="ՏՂԱՅԻ  ԵՐԿԱՐԱԹԵՎ ՇԱՊԻԿՆԵՐ  ԲԱՄԲԱԿԵ ՄԱՆՎԱԾՔԻՑ"/>
    <x v="86"/>
    <s v="տղայի"/>
    <m/>
    <n v="0.054"/>
    <n v="1"/>
    <n v="0.054"/>
    <s v="IDEXE"/>
    <s v="Bangladesh"/>
    <s v="բամբակ"/>
    <x v="5"/>
    <n v="1000319"/>
  </r>
  <r>
    <n v="1840"/>
    <n v="2982"/>
    <n v="61112090000"/>
    <s v="ՏՂԱ ԵՐԵԽԱՅԻ  ՇՈՐՏԵՐ  ԲԱՄԲԱԿԵ ՄԱՆՎԱԾՔԻՑ  ՄԻՆՉԵՎ 86 ՍՄ  ՀԱՍԱԿ ՈՒՆԵՑՈՂ "/>
    <x v="81"/>
    <s v="տղայի"/>
    <m/>
    <n v="0.068"/>
    <n v="1"/>
    <n v="0.068"/>
    <s v="IDEXE"/>
    <s v="Bangladesh"/>
    <s v="բամբակ"/>
    <x v="5"/>
    <n v="1000319"/>
  </r>
  <r>
    <n v="1841"/>
    <n v="2981"/>
    <n v="61113090000"/>
    <s v="ՏՂԱ ԵՐԵԽԱՅԻ ՇՈՐՏ  ՍԻՆԹԵՏԻԿ ԹԵԼԵՐԻՑ  ՄԻՆԵՎ 86 ՍՄ ՀԱՍԱԿ ՈՒՆԵՑՈՂ "/>
    <x v="81"/>
    <s v="տղայի"/>
    <m/>
    <n v="0.07199999999999999"/>
    <n v="1"/>
    <n v="0.07199999999999999"/>
    <s v="IDEXE"/>
    <s v="Bangladesh"/>
    <s v="պոլիեսթեր"/>
    <x v="5"/>
    <n v="1000319"/>
  </r>
  <r>
    <n v="1842"/>
    <n v="2980"/>
    <n v="61091000000"/>
    <s v="ԿԱՆԱՑԻ ԵՎ ԱՂՋԿԱ ՇԱՊԻԿՆԵՐ ԲԱՄԲԱԿԵ ՄԱՆՎԱԾՔԻՑ"/>
    <x v="8"/>
    <s v="աղջկա"/>
    <m/>
    <n v="0.074"/>
    <n v="1"/>
    <n v="0.074"/>
    <s v="IDEXE"/>
    <s v="Bangladesh"/>
    <s v="բամբակ"/>
    <x v="5"/>
    <n v="1000319"/>
  </r>
  <r>
    <n v="1843"/>
    <n v="2979"/>
    <n v="62046239000"/>
    <s v="ԱՂՋԿԱ  ՏԱԲԱՏ՝ ԼԵԳԻՆՍՆԵՐ ԲԱՄԲԱԿԵ ՄԱՆՎԱԾՔԻՑ"/>
    <x v="28"/>
    <s v="աղջկա"/>
    <m/>
    <n v="0.118"/>
    <n v="1"/>
    <n v="0.118"/>
    <s v="IDEXE"/>
    <s v="Bangladesh"/>
    <s v="բամբակ"/>
    <x v="5"/>
    <n v="1000319"/>
  </r>
  <r>
    <n v="1844"/>
    <n v="2978"/>
    <n v="61034200090"/>
    <s v="ՏՂԱՅԻ  ՇՈՐՏԵՐ ԲԱՄԲԱԿԵ ՄԱՆՎԱԾՔԻՑ"/>
    <x v="14"/>
    <s v="տղայի"/>
    <m/>
    <n v="0.156"/>
    <n v="1"/>
    <n v="0.156"/>
    <s v="IDEXE"/>
    <s v="Bangladesh"/>
    <s v="բամբակ"/>
    <x v="5"/>
    <n v="1000319"/>
  </r>
  <r>
    <n v="1845"/>
    <n v="2977"/>
    <n v="61034300090"/>
    <s v="ՏՂԱՅԻ  ՇՈՐՏԵՐ ՍԻՆԹԵՏԻԿ ԹԵԼԵՐԻՑ"/>
    <x v="14"/>
    <s v="տղայի"/>
    <m/>
    <n v="0.206"/>
    <n v="1"/>
    <n v="0.206"/>
    <s v="IDEXE"/>
    <s v="Bangladesh"/>
    <s v="պոլիեսթեր"/>
    <x v="5"/>
    <n v="1000319"/>
  </r>
  <r>
    <n v="1846"/>
    <n v="2976"/>
    <n v="65050090000"/>
    <s v="ԱՂՋԿԱ ԳԼԽԱՐԿ ԲԱՄԲԱԿԵ ՄԱՆՎԱԾՔԻՑ"/>
    <x v="15"/>
    <s v="աղջկա"/>
    <m/>
    <n v="0.272"/>
    <n v="1"/>
    <n v="0.272"/>
    <s v="IDEXE"/>
    <s v="Bangladesh"/>
    <s v="բամբակ"/>
    <x v="5"/>
    <n v="1000319"/>
  </r>
  <r>
    <n v="1847"/>
    <n v="2975"/>
    <n v="61034200090"/>
    <s v="ՏՂԱՅԻ ԿԱՄԲԻՆԻԶՈՆՆԵՐ ԲԱՄԲԱԿԵ ՄԱՆՎԱԾՔԻՑ"/>
    <x v="48"/>
    <s v="տղայի"/>
    <m/>
    <n v="0.064"/>
    <n v="1"/>
    <n v="0.064"/>
    <s v="IDEXE"/>
    <s v="China"/>
    <s v="բամբակ"/>
    <x v="5"/>
    <n v="1000319"/>
  </r>
  <r>
    <n v="1848"/>
    <n v="2974"/>
    <n v="61034200090"/>
    <s v="ՏՂԱՅԻ  ՇՈՐՏԵՐ ԲԱՄԲԱԿԵ ՄԱՆՎԱԾՔԻՑ"/>
    <x v="14"/>
    <s v="տղայի"/>
    <m/>
    <n v="0.14"/>
    <n v="1"/>
    <n v="0.14"/>
    <s v="IDEXE"/>
    <s v="Bangladesh"/>
    <s v="բամբակ"/>
    <x v="5"/>
    <n v="1000319"/>
  </r>
  <r>
    <n v="1849"/>
    <n v="2973"/>
    <n v="61091000000"/>
    <s v="ՏՂԱՄԱՐԴՈՒ ԵՎ ՏՂԱՅԻ  ՇԱՊԻԿՆԵՐ  ԲԱՄԲԱԿԵ ՄԱՆՎԱԾՔԻՑ"/>
    <x v="8"/>
    <s v="տղայի"/>
    <m/>
    <n v="0.064"/>
    <n v="1"/>
    <n v="0.064"/>
    <s v="IDEXE"/>
    <s v="Bangladesh"/>
    <s v="բամբակ"/>
    <x v="5"/>
    <n v="1000319"/>
  </r>
  <r>
    <n v="1850"/>
    <n v="2972"/>
    <n v="61034200090"/>
    <s v="ՏՂԱՅԻ  ՇՈՐՏԵՐ ԲԱՄԲԱԿԵ ՄԱՆՎԱԾՔԻՑ"/>
    <x v="14"/>
    <s v="տղայի"/>
    <m/>
    <n v="0.096"/>
    <n v="1"/>
    <n v="0.096"/>
    <s v="IDEXE"/>
    <s v="Bangladesh"/>
    <s v="բամբակ"/>
    <x v="5"/>
    <n v="1000319"/>
  </r>
  <r>
    <n v="1851"/>
    <n v="2971"/>
    <n v="61044900000"/>
    <s v="ԿԱՆԱՑԻ ԵՎ ԱՂՋԿԱ  ՇՐՋԱԶԳԵՍՏՆԵՐ  ԱՅԼ ՄԱՆԱԾԱԳՈՐԾԱԿԱՆ ՆՅՈՒԹԵՐԻՑ"/>
    <x v="13"/>
    <s v="աղջկա"/>
    <m/>
    <n v="0.144"/>
    <n v="1"/>
    <n v="0.144"/>
    <s v="IDEXE"/>
    <s v="China"/>
    <s v="վիսկոզ"/>
    <x v="5"/>
    <n v="1000319"/>
  </r>
  <r>
    <n v="1852"/>
    <n v="2970"/>
    <n v="61091000000"/>
    <s v="ԿԱՆԱՑԻ ԵՎ ԱՂՋԿԱ ՇԱՊԻԿՆԵՐ ԲԱՄԲԱԿԵ ՄԱՆՎԱԾՔԻՑ"/>
    <x v="8"/>
    <s v="աղջկա"/>
    <m/>
    <n v="0.064"/>
    <n v="1"/>
    <n v="0.064"/>
    <s v="IDEXE"/>
    <s v="Bangladesh"/>
    <s v="բամբակ"/>
    <x v="5"/>
    <n v="1000319"/>
  </r>
  <r>
    <n v="1853"/>
    <n v="2969"/>
    <n v="61112090000"/>
    <s v="ՏՂԱ ԵՐԵԽԱՅԻ  ՇՈՐՏԵՐ  ԲԱՄԲԱԿԵ ՄԱՆՎԱԾՔԻՑ  ՄԻՆՉԵՎ 86 ՍՄ  ՀԱՍԱԿ ՈՒՆԵՑՈՂ "/>
    <x v="87"/>
    <s v="տղայի"/>
    <m/>
    <n v="0.074"/>
    <n v="1"/>
    <n v="0.074"/>
    <s v="IDEXE"/>
    <s v="Bangladesh"/>
    <s v="բամբակ"/>
    <x v="5"/>
    <n v="1000319"/>
  </r>
  <r>
    <n v="1854"/>
    <n v="2968"/>
    <n v="61091000000"/>
    <s v="ՏՂԱՄԱՐԴՈՒ ԵՎ ՏՂԱՅԻ  ՇԱՊԻԿՆԵՐ  ԲԱՄԲԱԿԵ ՄԱՆՎԱԾՔԻՑ"/>
    <x v="8"/>
    <s v="տղայի"/>
    <m/>
    <n v="0.058"/>
    <n v="1"/>
    <n v="0.058"/>
    <s v="IDEXE"/>
    <s v="Bangladesh"/>
    <s v="բամբակ"/>
    <x v="5"/>
    <n v="1000319"/>
  </r>
  <r>
    <n v="1855"/>
    <n v="2967"/>
    <n v="61045200000"/>
    <s v="ԱՂՋԿԱ  ՋԻՆՍԵ ԿԻՍԱՇՐՋԱԶԳԵՍՏՆԵՐ ԲԱՄԲԱԿԵ ՄԱՆՎԱԾՔԻՑ"/>
    <x v="88"/>
    <s v="աղջկա"/>
    <m/>
    <n v="0.176"/>
    <n v="1"/>
    <n v="0.176"/>
    <s v="IDEXE"/>
    <s v="Bangladesh"/>
    <s v="բամբակ"/>
    <x v="5"/>
    <n v="1000319"/>
  </r>
  <r>
    <n v="1856"/>
    <n v="2966"/>
    <n v="61103091000"/>
    <s v="ՏՂԱՅԻ ԺԻԼԵՏՆԵՐ ՔԻՄԻԱԿԱՆ ԹԵԼԵՐԻՑ"/>
    <x v="37"/>
    <s v="տղայի"/>
    <m/>
    <n v="0.116"/>
    <n v="1"/>
    <n v="0.116"/>
    <s v="IDEXE"/>
    <s v="Myanmar"/>
    <s v="պոլիամիդ"/>
    <x v="5"/>
    <n v="1000319"/>
  </r>
  <r>
    <n v="1857"/>
    <n v="2965"/>
    <n v="61044900000"/>
    <s v="ԿԱՆԱՑԻ ԵՎ ԱՂՋԿԱ  ՇՐՋԱԶԳԵՍՏՆԵՐ  ԱՅԼ ՄԱՆԱԾԱԳՈՐԾԱԿԱՆ ՆՅՈՒԹԵՐԻՑ"/>
    <x v="13"/>
    <s v="աղջկա"/>
    <m/>
    <n v="0.296"/>
    <n v="1"/>
    <n v="0.296"/>
    <s v="IDEXE"/>
    <s v="China"/>
    <s v="վիսկոզ"/>
    <x v="5"/>
    <n v="1000319"/>
  </r>
  <r>
    <n v="1858"/>
    <n v="2964"/>
    <n v="61061000000"/>
    <s v="ԱՂՋԿԱ  ՎԵՐՆԱՇԱՊԻԿՆԵՐ ԲԱՄԲԱԿԵ ՄԱՆՎԱԾՔԻՑ"/>
    <x v="9"/>
    <s v="աղջկա"/>
    <m/>
    <n v="0.062"/>
    <n v="1"/>
    <n v="0.062"/>
    <s v="IDEXE"/>
    <s v="China"/>
    <s v="բամբակ"/>
    <x v="5"/>
    <n v="1000319"/>
  </r>
  <r>
    <n v="1859"/>
    <n v="2963"/>
    <n v="61091000000"/>
    <s v="ՏՂԱՄԱՐԴՈՒ ԵՎ ՏՂԱՅԻ  ՇԱՊԻԿՆԵՐ  ԲԱՄԲԱԿԵ ՄԱՆՎԱԾՔԻՑ"/>
    <x v="8"/>
    <s v="տղայի"/>
    <m/>
    <n v="0.052"/>
    <n v="1"/>
    <n v="0.052"/>
    <s v="IDEXE"/>
    <s v="Bangladesh"/>
    <s v="բամբակ"/>
    <x v="5"/>
    <n v="1000319"/>
  </r>
  <r>
    <n v="1860"/>
    <n v="2962"/>
    <n v="61034200090"/>
    <s v="ՏՂԱՅԻ  ՇՈՐՏԵՐ ԲԱՄԲԱԿԵ ՄԱՆՎԱԾՔԻՑ"/>
    <x v="14"/>
    <s v="տղայի"/>
    <m/>
    <n v="0.092"/>
    <n v="1"/>
    <n v="0.092"/>
    <s v="IDEXE"/>
    <s v="Bangladesh"/>
    <s v="բամբակ"/>
    <x v="5"/>
    <n v="1000319"/>
  </r>
  <r>
    <n v="1861"/>
    <n v="2961"/>
    <n v="61034200090"/>
    <s v="ՏՂԱՅԻ  ՇՈՐՏԵՐ ԲԱՄԲԱԿԵ ՄԱՆՎԱԾՔԻՑ"/>
    <x v="14"/>
    <s v="տղայի"/>
    <m/>
    <n v="0.122"/>
    <n v="1"/>
    <n v="0.122"/>
    <s v="IDEXE"/>
    <s v="Bangladesh"/>
    <s v="բամբակ"/>
    <x v="5"/>
    <n v="1000319"/>
  </r>
  <r>
    <n v="1862"/>
    <n v="2960"/>
    <n v="61034200090"/>
    <s v="ՏՂԱՅԻ  ՇՈՐՏԵՐ ԲԱՄԲԱԿԵ ՄԱՆՎԱԾՔԻՑ"/>
    <x v="14"/>
    <s v="տղայի"/>
    <m/>
    <n v="0.06"/>
    <n v="1"/>
    <n v="0.06"/>
    <s v="IDEXE"/>
    <s v="Bangladesh"/>
    <s v="բամբակ"/>
    <x v="5"/>
    <n v="1000319"/>
  </r>
  <r>
    <n v="1863"/>
    <n v="2959"/>
    <n v="61034200090"/>
    <s v="ՏՂԱՅԻ ԿԱՄԲԻՆԻԶՈՆՆԵՐ ԲԱՄԲԱԿԵ ՄԱՆՎԱԾՔԻՑ"/>
    <x v="48"/>
    <s v="տղայի"/>
    <m/>
    <n v="0.092"/>
    <n v="1"/>
    <n v="0.092"/>
    <s v="IDEXE"/>
    <s v="China"/>
    <s v="բամբակ"/>
    <x v="5"/>
    <n v="1000319"/>
  </r>
  <r>
    <n v="1864"/>
    <n v="2958"/>
    <n v="61044300000"/>
    <s v="ԿԱՆԱՑԻ ԵՎ ԱՂՋԿԱ  ՇՐՋԱԶԳԵՍՏՆԵՐ ՍԻՆԹԵՏԻԿ ԹԵԼԵՐԻՑ"/>
    <x v="13"/>
    <s v="աղջկա"/>
    <m/>
    <n v="0.08"/>
    <n v="1"/>
    <n v="0.08"/>
    <s v="IDEXE"/>
    <s v="China"/>
    <s v="պոլիեսթեր"/>
    <x v="5"/>
    <n v="1000319"/>
  </r>
  <r>
    <n v="1865"/>
    <n v="2957"/>
    <n v="61091000000"/>
    <s v="ԿԱՆԱՑԻ ԵՎ ԱՂՋԿԱ ՇԱՊԻԿՆԵՐ ԲԱՄԲԱԿԵ ՄԱՆՎԱԾՔԻՑ"/>
    <x v="8"/>
    <s v="աղջկա"/>
    <m/>
    <n v="0.11"/>
    <n v="1"/>
    <n v="0.11"/>
    <s v="IDEXE"/>
    <s v="Bangladesh"/>
    <s v="բամբակ"/>
    <x v="5"/>
    <n v="1000319"/>
  </r>
  <r>
    <n v="1866"/>
    <n v="2956"/>
    <n v="62034231000"/>
    <s v="ՏՂԱՄԱՐԴՈՒ ԵՎ ՏՂԱՅԻ ՋԻՆՍԵ ՏԱԲԱՏՆԵՐ ԲԱՄԲԱԿԵ ՄԱՆՎԱԾՔԻՑ"/>
    <x v="25"/>
    <s v="տղայի"/>
    <m/>
    <n v="0.236"/>
    <n v="1"/>
    <n v="0.236"/>
    <s v="IDEXE"/>
    <s v="Bangladesh"/>
    <s v="բամբակ"/>
    <x v="5"/>
    <n v="1000319"/>
  </r>
  <r>
    <n v="1867"/>
    <n v="2955"/>
    <n v="61046200000"/>
    <s v="ԿԱՆԱՑԻ ԵՎ ԱՂՋԿԱ  ՇՈՐՏԵՐ ԲԱՄԲԱԿԵ ՄԱՆՎԱԾՔԻՑ"/>
    <x v="14"/>
    <s v="աղջկա"/>
    <m/>
    <n v="0.062"/>
    <n v="1"/>
    <n v="0.062"/>
    <s v="IDEXE"/>
    <s v="Bangladesh"/>
    <s v="բամբակ"/>
    <x v="5"/>
    <n v="1000319"/>
  </r>
  <r>
    <n v="1868"/>
    <n v="2954"/>
    <n v="61091000000"/>
    <s v="ԱՂՋԿԱ  ԵՐԿԱՐԱԹԵՎ ՇԱՊԻԿՆԵՐ  ԲԱՄԲԱԿԵ ՄԱՆՎԱԾՔԻՑ"/>
    <x v="86"/>
    <s v="աղջկա"/>
    <m/>
    <n v="0.06"/>
    <n v="1"/>
    <n v="0.06"/>
    <s v="IDEXE"/>
    <s v="Bangladesh"/>
    <s v="բամբակ"/>
    <x v="5"/>
    <n v="1000319"/>
  </r>
  <r>
    <n v="1869"/>
    <n v="2953"/>
    <n v="61043200000"/>
    <s v="ԱՂՋԿԱ  ԺԱԿԵՏՆԵՐ ԲԱՄԲԱԿԵ ՄԱՆՎԱԾՔԻՑ"/>
    <x v="11"/>
    <s v="աղջկա"/>
    <m/>
    <n v="0.106"/>
    <n v="1"/>
    <n v="0.106"/>
    <s v="IDEXE"/>
    <s v="China"/>
    <s v="բամբակ"/>
    <x v="5"/>
    <n v="1000319"/>
  </r>
  <r>
    <n v="1870"/>
    <n v="2952"/>
    <n v="61112090000"/>
    <s v="ԱՂՋԻԿ ԵՐԵԽԱՅԻ  ՇՈՐՏԵՐ  ԲԱՄԲԱԿԵ ՄԱՆՎԱԾՔԻՑ  ՄԻՆՉԵՎ 86 ՍՄ  ՀԱՍԱԿ ՈՒՆԵՑՈՂ "/>
    <x v="81"/>
    <s v="աղջկա"/>
    <m/>
    <n v="0.044"/>
    <n v="1"/>
    <n v="0.044"/>
    <s v="IDEXE"/>
    <s v="China"/>
    <s v="բամբակ"/>
    <x v="5"/>
    <n v="1000319"/>
  </r>
  <r>
    <n v="1871"/>
    <n v="2951"/>
    <n v="61043300000"/>
    <s v="ԱՂՋԿԱ ՊԻՋԱԿ ՍԻՆԹԵՏԻԿ ԹԵԼԵՐԻՑ"/>
    <x v="36"/>
    <s v="աղջկա"/>
    <m/>
    <n v="0.162"/>
    <n v="1"/>
    <n v="0.162"/>
    <s v="IDEXE"/>
    <s v="China"/>
    <s v="պոլիեսթեր"/>
    <x v="5"/>
    <n v="1000319"/>
  </r>
  <r>
    <n v="1872"/>
    <n v="2950"/>
    <n v="61044200000"/>
    <s v="ԿԱՆԱՑԻ ԵՎ ԱՂՋԿԱ ՇՐՋԱԶԳԵՍՏՆԵՐ ԲԱՄԲԱԿԵ ՄԱՆՎԱԾՔԻՑ"/>
    <x v="13"/>
    <s v="աղջկա"/>
    <m/>
    <n v="0.04"/>
    <n v="1"/>
    <n v="0.04"/>
    <s v="IDEXE"/>
    <s v="China"/>
    <s v="բամբակ/պոլիեսթեր"/>
    <x v="5"/>
    <n v="1000319"/>
  </r>
  <r>
    <n v="1873"/>
    <n v="2949"/>
    <n v="61124190000"/>
    <s v="ԿԱՆԱՑԻ ԵՎ ԱՂՋԿԱ  ԼՈՂԱԶԳԵՍՏՆԵՐ ՍԻՆԹԵՏԻԿ ԹԵԼԵՐԻՑ"/>
    <x v="44"/>
    <s v="աղջկա"/>
    <m/>
    <n v="0.064"/>
    <n v="1"/>
    <n v="0.064"/>
    <s v="IDEXE"/>
    <s v="China"/>
    <s v="պոլիեսթեր"/>
    <x v="5"/>
    <n v="1000319"/>
  </r>
  <r>
    <n v="1874"/>
    <n v="2948"/>
    <n v="61044900000"/>
    <s v="ԿԱՆԱՑԻ ԵՎ ԱՂՋԿԱ  ՇՐՋԱԶԳԵՍՏՆԵՐ  ԱՅԼ ՄԱՆԱԾԱԳՈՐԾԱԿԱՆ ՆՅՈՒԹԵՐԻՑ"/>
    <x v="13"/>
    <s v="աղջկա"/>
    <m/>
    <n v="0.238"/>
    <n v="1"/>
    <n v="0.238"/>
    <s v="IDEXE"/>
    <s v="China"/>
    <s v="վիսկոզ"/>
    <x v="5"/>
    <n v="1000319"/>
  </r>
  <r>
    <n v="1875"/>
    <n v="2947"/>
    <n v="61043200000"/>
    <s v="ԱՂՋԿԱ  ԺԱԿԵՏՆԵՐ ԲԱՄԲԱԿԵ ՄԱՆՎԱԾՔԻՑ"/>
    <x v="11"/>
    <s v="աղջկա"/>
    <m/>
    <n v="0.148"/>
    <n v="1"/>
    <n v="0.148"/>
    <s v="IDEXE"/>
    <s v="China"/>
    <s v="բամբակ"/>
    <x v="5"/>
    <n v="1000319"/>
  </r>
  <r>
    <n v="1876"/>
    <n v="2946"/>
    <n v="61091000000"/>
    <s v="ԿԱՆԱՑԻ ԵՎ ԱՂՋԿԱ ՇԱՊԻԿՆԵՐ ԲԱՄԲԱԿԵ ՄԱՆՎԱԾՔԻՑ"/>
    <x v="8"/>
    <s v="աղջկա"/>
    <m/>
    <n v="0.078"/>
    <n v="1"/>
    <n v="0.078"/>
    <s v="IDEXE"/>
    <s v="Bangladesh"/>
    <s v="բամբակ"/>
    <x v="5"/>
    <n v="1000319"/>
  </r>
  <r>
    <n v="1877"/>
    <n v="2945"/>
    <n v="61044200000"/>
    <s v="ԿԱՆԱՑԻ ԵՎ ԱՂՋԿԱ ՇՐՋԱԶԳԵՍՏՆԵՐ ԲԱՄԲԱԿԵ ՄԱՆՎԱԾՔԻՑ"/>
    <x v="13"/>
    <s v="աղջկա"/>
    <m/>
    <n v="0.136"/>
    <n v="1"/>
    <n v="0.136"/>
    <s v="IDEXE"/>
    <s v="China"/>
    <s v="բամբակ"/>
    <x v="5"/>
    <n v="1000319"/>
  </r>
  <r>
    <n v="1878"/>
    <n v="2944"/>
    <n v="61032200000"/>
    <s v="ՏՂԱՅԻ  ՇՈՐՏ ԻՐ ՇԱՊԻԿՈՎ   ԲԱՄԲԱԿԵ ՄԱՆՎԱԾՔԻՑ"/>
    <x v="85"/>
    <s v="տղայի"/>
    <m/>
    <n v="0.164"/>
    <n v="1"/>
    <n v="0.164"/>
    <s v="IDEXE"/>
    <s v="Bangladesh"/>
    <s v="բամբակ"/>
    <x v="5"/>
    <n v="1000319"/>
  </r>
  <r>
    <n v="1879"/>
    <n v="2943"/>
    <n v="61033200000"/>
    <s v="ՏՂԱՅԻ  ՊԻՋԱԿՆԵՐ ԲԱՄԲԱԿԵ ՄԱՆՎԱԾՔԻՑ "/>
    <x v="36"/>
    <s v="տղայի"/>
    <m/>
    <n v="0.23"/>
    <n v="1"/>
    <n v="0.23"/>
    <s v="IDEXE"/>
    <s v="Bangladesh"/>
    <s v="բամբակ"/>
    <x v="5"/>
    <n v="1000319"/>
  </r>
  <r>
    <n v="1880"/>
    <n v="2942"/>
    <n v="61091000000"/>
    <s v="ԿԱՆԱՑԻ ԵՎ ԱՂՋԿԱ ՇԱՊԻԿՆԵՐ ԲԱՄԲԱԿԵ ՄԱՆՎԱԾՔԻՑ"/>
    <x v="8"/>
    <s v="աղջկա"/>
    <m/>
    <n v="0.062"/>
    <n v="1"/>
    <n v="0.062"/>
    <s v="IDEXE"/>
    <s v="Bangladesh"/>
    <s v="բամբակ"/>
    <x v="5"/>
    <n v="1000319"/>
  </r>
  <r>
    <n v="1881"/>
    <n v="2941"/>
    <n v="61102099000"/>
    <s v="ԱՂՋԿԱ ԺԻԼԵՏՆԵՐ ԲԱՄԲԱԿԵ  ՄԱՆՎԱԾՔԻՑ"/>
    <x v="37"/>
    <s v="աղջկա"/>
    <m/>
    <n v="0.102"/>
    <n v="1"/>
    <n v="0.102"/>
    <s v="IDEXE"/>
    <s v="Bangladesh"/>
    <s v="բամբակ"/>
    <x v="5"/>
    <n v="1000319"/>
  </r>
  <r>
    <n v="1882"/>
    <n v="2940"/>
    <n v="62046990000"/>
    <s v="ԿԱՆԱՑԻ  ՏԱԲԱՏՆԵՐ  ԱՅԼ  ՄԱՆԱԾԱԳՈՐԾԱԿԱՆ ՆՅՈՒԹԵՐԻՑ    "/>
    <x v="3"/>
    <s v="կին"/>
    <m/>
    <n v="0.134"/>
    <n v="1"/>
    <n v="0.134"/>
    <s v="RINASCHIMENTO"/>
    <s v="Italy"/>
    <s v="վիսկոզ/լիոցել"/>
    <x v="4"/>
    <n v="1000323"/>
  </r>
  <r>
    <n v="1883"/>
    <n v="2939"/>
    <n v="62046990000"/>
    <s v="ԱՂՋԿԱ  ՏԱԲԱՏ ԱՅԼ  ՄԱՆԱԾԱԳՈՐԾԱԿԱՆ ՆՅՈՒԹԵՐԻՑ    "/>
    <x v="3"/>
    <s v="աղջկա"/>
    <m/>
    <n v="0.162"/>
    <n v="1"/>
    <n v="0.162"/>
    <s v="IDEXE"/>
    <s v="China"/>
    <s v="վիսկոզ"/>
    <x v="5"/>
    <n v="1000319"/>
  </r>
  <r>
    <n v="1884"/>
    <n v="2938"/>
    <n v="61091000000"/>
    <s v="ԿԱՆԱՑԻ ԵՎ ԱՂՋԿԱ ՇԱՊԻԿՆԵՐ ԲԱՄԲԱԿԵ ՄԱՆՎԱԾՔԻՑ"/>
    <x v="8"/>
    <s v="աղջկա"/>
    <m/>
    <n v="0.07199999999999999"/>
    <n v="1"/>
    <n v="0.07199999999999999"/>
    <s v="IDEXE"/>
    <s v="Bangladesh"/>
    <s v="բամբակ"/>
    <x v="5"/>
    <n v="1000319"/>
  </r>
  <r>
    <n v="1885"/>
    <n v="2937"/>
    <n v="61046200000"/>
    <s v="ԱՂՋԿԱ ՋԻՆՍԵ ՇՈՐՏԵՐ ԲԱՄԲԱԿԵ ՄԱՆՎԱԾՔԻՑ"/>
    <x v="29"/>
    <s v="աղջկա"/>
    <m/>
    <n v="0.052"/>
    <n v="1"/>
    <n v="0.052"/>
    <s v="IDEXE"/>
    <s v="Bangladesh"/>
    <s v="բամբակ"/>
    <x v="5"/>
    <n v="1000319"/>
  </r>
  <r>
    <n v="1886"/>
    <n v="2936"/>
    <n v="61112090000"/>
    <s v="ԱՂՋԻԿ ԵՐԵԽԱՅԻ  ՇՈՐՏԵՐ  ԲԱՄԲԱԿԵ ՄԱՆՎԱԾՔԻՑ  ՄԻՆՉԵՎ 86 ՍՄ  ՀԱՍԱԿ ՈՒՆԵՑՈՂ "/>
    <x v="81"/>
    <s v="աղջկա"/>
    <m/>
    <n v="0.036"/>
    <n v="1"/>
    <n v="0.036"/>
    <s v="IDEXE"/>
    <s v="Bangladesh"/>
    <s v="բամբակ"/>
    <x v="5"/>
    <n v="1000319"/>
  </r>
  <r>
    <n v="1887"/>
    <n v="2935"/>
    <n v="61112090000"/>
    <s v="ԱՂՋԻԿ ԵՐԵԽԱՅԻ  ՇՈՐՏԵՐ  ԲԱՄԲԱԿԵ ՄԱՆՎԱԾՔԻՑ  ՄԻՆՉԵՎ 86 ՍՄ  ՀԱՍԱԿ ՈՒՆԵՑՈՂ "/>
    <x v="81"/>
    <s v="աղջկա"/>
    <m/>
    <n v="0.035"/>
    <n v="1"/>
    <n v="0.035"/>
    <s v="IDEXE"/>
    <s v="Bangladesh"/>
    <s v="բամբակ"/>
    <x v="5"/>
    <n v="1000319"/>
  </r>
  <r>
    <n v="1888"/>
    <n v="2934"/>
    <n v="61046200000"/>
    <s v="ԿԱՆԱՑԻ ԵՎ ԱՂՋԿԱ  ՇՈՐՏԵՐ ԲԱՄԲԱԿԵ ՄԱՆՎԱԾՔԻՑ"/>
    <x v="14"/>
    <s v="աղջկա"/>
    <m/>
    <n v="0.036"/>
    <n v="1"/>
    <n v="0.036"/>
    <s v="IDEXE"/>
    <s v="Bangladesh"/>
    <s v="բամբակ"/>
    <x v="5"/>
    <n v="1000319"/>
  </r>
  <r>
    <n v="1889"/>
    <n v="2933"/>
    <n v="61046200000"/>
    <s v="ԱՂՋԿԱ  ԿԱՄԲԻՆԻԶՈՆՆԵՐ   ԲԱՄԲԱԿԵ ՄԱՆՎԱԾՔԻՑ"/>
    <x v="48"/>
    <s v="աղջկա"/>
    <m/>
    <n v="0.064"/>
    <n v="1"/>
    <n v="0.064"/>
    <s v="IDEXE"/>
    <s v="China"/>
    <s v="բամբակ"/>
    <x v="5"/>
    <n v="1000319"/>
  </r>
  <r>
    <n v="1890"/>
    <n v="2932"/>
    <n v="61046200000"/>
    <s v="ԱՂՋԿԱ  ԿԱՄԲԻՆԻԶՈՆՆԵՐ   ԲԱՄԲԱԿԵ ՄԱՆՎԱԾՔԻՑ"/>
    <x v="48"/>
    <s v="աղջկա"/>
    <m/>
    <n v="0.062"/>
    <n v="1"/>
    <n v="0.062"/>
    <s v="IDEXE"/>
    <s v="China"/>
    <s v="բամբակ"/>
    <x v="5"/>
    <n v="1000319"/>
  </r>
  <r>
    <n v="1891"/>
    <n v="2931"/>
    <n v="62046239000"/>
    <s v="ԿԱՆԱՑԻ ԵՎ ԱՂՋԿԱ  ՏԱԲԱՏՆԵՐ ԲԱՄԲԱԿԵ ՄԱՆՎԱԾՔԻՑ   "/>
    <x v="3"/>
    <s v="աղջկա"/>
    <m/>
    <n v="0.031"/>
    <n v="1"/>
    <n v="0.031"/>
    <s v="IDEXE"/>
    <s v="Bangladesh"/>
    <s v="բամբակ"/>
    <x v="5"/>
    <n v="1000319"/>
  </r>
  <r>
    <n v="1892"/>
    <n v="2930"/>
    <n v="61119090000"/>
    <s v="ՏՂԱ ԵՐԵԽԱՅԻ  ԺԻԼԵՏՆԵՐ   ՎՈՒՇԵ ՄԱՆՎԱԾՔԻՑ  ՄԻՆՉԵՎ 86 ՍՄ ՀԱՍԱԿ ՈՒՆԵՑՈՂ "/>
    <x v="89"/>
    <s v="տղայի"/>
    <m/>
    <n v="0.038"/>
    <n v="1"/>
    <n v="0.038"/>
    <s v="IDEXE"/>
    <s v="China"/>
    <s v="լինեն/բամբակ"/>
    <x v="5"/>
    <n v="1000319"/>
  </r>
  <r>
    <n v="1893"/>
    <n v="2929"/>
    <n v="61119090000"/>
    <s v="ՏՂԱ ԵՐԵԽԱՅԻ  ԺԻԼԵՏՆԵՐ   ՎՈՒՇԵ ՄԱՆՎԱԾՔԻՑ  ՄԻՆՉԵՎ 86 ՍՄ ՀԱՍԱԿ ՈՒՆԵՑՈՂ "/>
    <x v="90"/>
    <s v="տղայի"/>
    <m/>
    <n v="0.038"/>
    <n v="1"/>
    <n v="0.038"/>
    <s v="IDEXE"/>
    <s v="China"/>
    <s v="լինեն/բամբակ"/>
    <x v="5"/>
    <n v="1000319"/>
  </r>
  <r>
    <n v="1894"/>
    <n v="2928"/>
    <n v="61032200000"/>
    <s v="ՏՂԱՅԻ  ՇՈՐՏ ԻՐ ՇԱՊԻԿՈՎ   ԲԱՄԲԱԿԵ ՄԱՆՎԱԾՔԻՑ"/>
    <x v="85"/>
    <s v="տղայի"/>
    <m/>
    <n v="0.156"/>
    <n v="1"/>
    <n v="0.156"/>
    <s v="IDEXE"/>
    <s v="Bangladesh"/>
    <s v="բամբակ"/>
    <x v="5"/>
    <n v="1000319"/>
  </r>
  <r>
    <n v="1895"/>
    <n v="2927"/>
    <n v="61034300090"/>
    <s v="ՏՂԱՅԻ  ՇՈՐՏԵՐ ՍԻՆԹԵՏԻԿ ԹԵԼԵՐԻՑ"/>
    <x v="14"/>
    <s v="տղայի"/>
    <m/>
    <n v="0.036"/>
    <n v="1"/>
    <n v="0.036"/>
    <s v="IDEXE"/>
    <s v="Myanmar"/>
    <s v="պոլիեսթեր"/>
    <x v="5"/>
    <n v="1000319"/>
  </r>
  <r>
    <n v="1896"/>
    <n v="2926"/>
    <n v="61034200090"/>
    <s v="ՏՂԱՅԻ ԿԱՄԲԻՆԻԶՈՆՆԵՐ ԲԱՄԲԱԿԵ ՄԱՆՎԱԾՔԻՑ"/>
    <x v="48"/>
    <s v="տղայի"/>
    <m/>
    <n v="0.066"/>
    <n v="1"/>
    <n v="0.066"/>
    <s v="IDEXE"/>
    <s v="China"/>
    <s v="բամբակ"/>
    <x v="5"/>
    <n v="1000319"/>
  </r>
  <r>
    <n v="1897"/>
    <n v="2925"/>
    <n v="61034300090"/>
    <s v="ՏՂԱՅԻ  ՇՈՐՏԵՐ ՍԻՆԹԵՏԻԿ ԹԵԼԵՐԻՑ"/>
    <x v="14"/>
    <s v="տղայի"/>
    <m/>
    <n v="0.128"/>
    <n v="1"/>
    <n v="0.128"/>
    <s v="IDEXE"/>
    <s v="Bangladesh"/>
    <s v="պոլիեսթեր"/>
    <x v="5"/>
    <n v="1000319"/>
  </r>
  <r>
    <n v="1898"/>
    <n v="2924"/>
    <n v="61112090000"/>
    <s v="ՏՂԱ ԵՐԵԽԱՅԻ  ՇՈՐՏԵՐ  ԲԱՄԲԱԿԵ ՄԱՆՎԱԾՔԻՑ  ՄԻՆՉԵՎ 86 ՍՄ  ՀԱՍԱԿ ՈՒՆԵՑՈՂ "/>
    <x v="81"/>
    <s v="տղայի"/>
    <m/>
    <n v="0.05"/>
    <n v="1"/>
    <n v="0.05"/>
    <s v="IDEXE"/>
    <s v="Bangladesh"/>
    <s v="բամբակ"/>
    <x v="5"/>
    <n v="1000319"/>
  </r>
  <r>
    <n v="1899"/>
    <n v="2923"/>
    <n v="61112090000"/>
    <s v="ՏՂԱ ԵՐԵԽԱՅԻ  ՇՈՐՏԵՐ  ԲԱՄԲԱԿԵ ՄԱՆՎԱԾՔԻՑ  ՄԻՆՉԵՎ 86 ՍՄ  ՀԱՍԱԿ ՈՒՆԵՑՈՂ "/>
    <x v="81"/>
    <s v="տղայի"/>
    <m/>
    <n v="0.044"/>
    <n v="1"/>
    <n v="0.044"/>
    <s v="IDEXE"/>
    <s v="Bangladesh"/>
    <s v="բամբակ"/>
    <x v="5"/>
    <n v="1000319"/>
  </r>
  <r>
    <n v="1900"/>
    <n v="2922"/>
    <n v="62046239000"/>
    <s v="ԱՂՋԿԱ  ՏԱԲԱՏ՝ ԼԵԳԻՆՍՆԵՐ ԲԱՄԲԱԿԵ ՄԱՆՎԱԾՔԻՑ"/>
    <x v="28"/>
    <s v="աղջկա"/>
    <m/>
    <n v="0.036"/>
    <n v="1"/>
    <n v="0.036"/>
    <s v="IDEXE"/>
    <s v="Bangladesh"/>
    <s v="բամբակ"/>
    <x v="5"/>
    <n v="1000319"/>
  </r>
  <r>
    <n v="1901"/>
    <n v="2921"/>
    <n v="62046239000"/>
    <s v="ԱՂՋԿԱ  ՏԱԲԱՏ՝ ԼԵԳԻՆՍՆԵՐ ԲԱՄԲԱԿԵ ՄԱՆՎԱԾՔԻՑ"/>
    <x v="28"/>
    <s v="աղջկա"/>
    <m/>
    <n v="0.036"/>
    <n v="1"/>
    <n v="0.036"/>
    <s v="IDEXE"/>
    <s v="Bangladesh"/>
    <s v="բամբակ"/>
    <x v="5"/>
    <n v="1000319"/>
  </r>
  <r>
    <n v="1902"/>
    <n v="2920"/>
    <n v="61112090000"/>
    <s v="ԱՂՋԻԿ ԵՐԵԽԱՅԻ  ԼԵԳԻՆՍ  ԲԱՄԲԱԿԵ ՄԱՆՎԱԾՔԻՑ  ՄԻՆՉԵՎ 86 ՍՄ  ՀԱՍԱԿ ՈՒՆԵՑՈՂ "/>
    <x v="91"/>
    <s v="աղջկա"/>
    <m/>
    <n v="0.034"/>
    <n v="1"/>
    <n v="0.034"/>
    <s v="IDEXE"/>
    <s v="Bangladesh"/>
    <s v="բամբակ"/>
    <x v="5"/>
    <n v="1000319"/>
  </r>
  <r>
    <n v="1903"/>
    <n v="2919"/>
    <n v="62046239000"/>
    <s v="ԱՂՋԿԱ  ՏԱԲԱՏ՝ ԼԵԳԻՆՍՆԵՐ ԲԱՄԲԱԿԵ ՄԱՆՎԱԾՔԻՑ"/>
    <x v="28"/>
    <s v="աղջկա"/>
    <m/>
    <n v="0.07000000000000001"/>
    <n v="1"/>
    <n v="0.07000000000000001"/>
    <s v="IDEXE"/>
    <s v="Bangladesh"/>
    <s v="բամբակ"/>
    <x v="5"/>
    <n v="1000319"/>
  </r>
  <r>
    <n v="1904"/>
    <n v="2918"/>
    <n v="61091000000"/>
    <s v="ԿԱՆԱՑԻ ԵՎ ԱՂՋԿԱ ՇԱՊԻԿՆԵՐ ԲԱՄԲԱԿԵ ՄԱՆՎԱԾՔԻՑ"/>
    <x v="8"/>
    <s v="աղջկա"/>
    <m/>
    <n v="0.052"/>
    <n v="1"/>
    <n v="0.052"/>
    <s v="IDEXE"/>
    <s v="Bangladesh"/>
    <s v="բամբակ"/>
    <x v="5"/>
    <n v="1000319"/>
  </r>
  <r>
    <n v="1905"/>
    <n v="2917"/>
    <n v="62034231000"/>
    <s v="ՏՂԱՄԱՐԴՈՒ ԵՎ ՏՂԱՅԻ ՋԻՆՍԵ ՏԱԲԱՏՆԵՐ ԲԱՄԲԱԿԵ ՄԱՆՎԱԾՔԻՑ"/>
    <x v="25"/>
    <s v="տղայի"/>
    <m/>
    <n v="0.21"/>
    <n v="1"/>
    <n v="0.21"/>
    <s v="IDEXE"/>
    <s v="Bangladesh"/>
    <s v="բամբակ"/>
    <x v="5"/>
    <n v="1000319"/>
  </r>
  <r>
    <n v="1906"/>
    <n v="2916"/>
    <n v="61091000000"/>
    <s v="ԿԱՆԱՑԻ ԵՎ ԱՂՋԿԱ ՇԱՊԻԿՆԵՐ ԲԱՄԲԱԿԵ ՄԱՆՎԱԾՔԻՑ"/>
    <x v="8"/>
    <s v="աղջկա"/>
    <m/>
    <n v="0.074"/>
    <n v="1"/>
    <n v="0.074"/>
    <s v="IDEXE"/>
    <s v="Bangladesh"/>
    <s v="բամբակ"/>
    <x v="5"/>
    <n v="1000319"/>
  </r>
  <r>
    <n v="1907"/>
    <n v="2915"/>
    <n v="61091000000"/>
    <s v="ՏՂԱՅԻ  ԵՐԿԱՐԱԹԵՎ ՇԱՊԻԿՆԵՐ  ԲԱՄԲԱԿԵ ՄԱՆՎԱԾՔԻՑ"/>
    <x v="86"/>
    <s v="տղայի"/>
    <m/>
    <n v="0.11"/>
    <n v="1"/>
    <n v="0.11"/>
    <s v="IDEXE"/>
    <s v="Bangladesh"/>
    <s v="բամբակ"/>
    <x v="5"/>
    <n v="1000319"/>
  </r>
  <r>
    <n v="1908"/>
    <n v="2914"/>
    <n v="61091000000"/>
    <s v="ՏՂԱՅԻ ՇԱՊԻԿՆԵՐ  ԲԱՄԲԱԿԵ ՄԱՆՎԱԾՔԻՑ"/>
    <x v="8"/>
    <s v="տղայի"/>
    <m/>
    <n v="0.09"/>
    <n v="1"/>
    <n v="0.09"/>
    <s v="IDEXE"/>
    <s v="India"/>
    <s v="բամբակ"/>
    <x v="5"/>
    <n v="1000319"/>
  </r>
  <r>
    <n v="1909"/>
    <n v="2913"/>
    <n v="61091000000"/>
    <s v="ՏՂԱՄԱՐԴՈՒ ԵՎ ՏՂԱՅԻ  ՇԱՊԻԿՆԵՐ  ԲԱՄԲԱԿԵ ՄԱՆՎԱԾՔԻՑ"/>
    <x v="8"/>
    <s v="տղայի"/>
    <m/>
    <n v="0.058"/>
    <n v="1"/>
    <n v="0.058"/>
    <s v="IDEXE"/>
    <s v="Bangladesh"/>
    <s v="բամբակ"/>
    <x v="5"/>
    <n v="1000319"/>
  </r>
  <r>
    <n v="1910"/>
    <n v="2912"/>
    <n v="61099020000"/>
    <s v="ԿԱՆԱՑԻ ԵՎ ԱՂՋԿԱ  ՇԱՊԻԿՆԵՐ  ՔԻՄԻԱԿԱՆ ԹԵԼԵՐԻՑ "/>
    <x v="8"/>
    <s v="աղջկա"/>
    <m/>
    <n v="0.104"/>
    <n v="1"/>
    <n v="0.104"/>
    <s v="IDEXE"/>
    <s v="Bangladesh"/>
    <s v="պոլիեսթեր"/>
    <x v="5"/>
    <n v="1000319"/>
  </r>
  <r>
    <n v="1911"/>
    <n v="2911"/>
    <n v="62034231000"/>
    <s v="ՏՂԱՄԱՐԴՈՒ ԵՎ ՏՂԱՅԻ ՋԻՆՍԵ ՏԱԲԱՏՆԵՐ ԲԱՄԲԱԿԵ ՄԱՆՎԱԾՔԻՑ"/>
    <x v="25"/>
    <s v="տղայի"/>
    <m/>
    <n v="0.37"/>
    <n v="1"/>
    <n v="0.37"/>
    <s v="IDEXE"/>
    <s v="Bangladesh"/>
    <s v="բամբակ"/>
    <x v="5"/>
    <n v="1000319"/>
  </r>
  <r>
    <n v="1912"/>
    <n v="2910"/>
    <n v="61044300000"/>
    <s v="ԿԱՆԱՑԻ ԵՎ ԱՂՋԿԱ  ՇՐՋԱԶԳԵՍՏՆԵՐ ՍԻՆԹԵՏԻԿ ԹԵԼԵՐԻՑ"/>
    <x v="13"/>
    <s v="աղջկա"/>
    <m/>
    <n v="0.114"/>
    <n v="1"/>
    <n v="0.114"/>
    <s v="IDEXE"/>
    <s v="China"/>
    <s v="պոլիեսթեր"/>
    <x v="5"/>
    <n v="1000319"/>
  </r>
  <r>
    <n v="1913"/>
    <n v="2909"/>
    <n v="61044200000"/>
    <s v="ԿԱՆԱՑԻ ԵՎ ԱՂՋԿԱ ՇՐՋԱԶԳԵՍՏՆԵՐ ԲԱՄԲԱԿԵ ՄԱՆՎԱԾՔԻՑ"/>
    <x v="13"/>
    <s v="աղջկա"/>
    <m/>
    <n v="0.068"/>
    <n v="1"/>
    <n v="0.068"/>
    <s v="IDEXE"/>
    <s v="China"/>
    <s v="բամբակ"/>
    <x v="5"/>
    <n v="1000319"/>
  </r>
  <r>
    <n v="1914"/>
    <n v="2908"/>
    <n v="61046200000"/>
    <s v="ԿԱՆԱՑԻ ԵՎ ԱՂՋԿԱ  ՇՈՐՏԵՐ ԲԱՄԲԱԿԵ ՄԱՆՎԱԾՔԻՑ"/>
    <x v="14"/>
    <s v="աղջկա"/>
    <m/>
    <n v="0.068"/>
    <n v="1"/>
    <n v="0.068"/>
    <s v="IDEXE"/>
    <s v="Bangladesh"/>
    <s v="բամբակ"/>
    <x v="5"/>
    <n v="1000319"/>
  </r>
  <r>
    <n v="1915"/>
    <n v="2907"/>
    <n v="62034231000"/>
    <s v="ՏՂԱՄԱՐԴՈՒ ԵՎ ՏՂԱՅԻ ՋԻՆՍԵ ՏԱԲԱՏՆԵՐ ԲԱՄԲԱԿԵ ՄԱՆՎԱԾՔԻՑ"/>
    <x v="25"/>
    <s v="տղայի"/>
    <m/>
    <n v="0.284"/>
    <n v="1"/>
    <n v="0.284"/>
    <s v="IDEXE"/>
    <s v="Bangladesh"/>
    <s v="բամբակ"/>
    <x v="5"/>
    <n v="1000319"/>
  </r>
  <r>
    <n v="1916"/>
    <n v="2906"/>
    <n v="62046231000"/>
    <s v="ԿԱՆԱՑԻ ԵՎ ԱՂՋԿԱ ՋԻՆՍԵ ՏԱԲԱՏՆԵՐ ԲԱՄԲԱԿԵ ՄԱՆՎԱԾՔԻՑ "/>
    <x v="25"/>
    <s v="աղջկա"/>
    <m/>
    <n v="0.208"/>
    <n v="1"/>
    <n v="0.208"/>
    <s v="IDEXE"/>
    <s v="Bangladesh"/>
    <s v="բամբակ"/>
    <x v="5"/>
    <n v="1000319"/>
  </r>
  <r>
    <n v="1917"/>
    <n v="2905"/>
    <n v="61044300000"/>
    <s v="ԿԱՆԱՑԻ ԵՎ ԱՂՋԿԱ  ՇՐՋԱԶԳԵՍՏՆԵՐ ՍԻՆԹԵՏԻԿ ԹԵԼԵՐԻՑ"/>
    <x v="13"/>
    <s v="աղջկա"/>
    <m/>
    <n v="0.226"/>
    <n v="1"/>
    <n v="0.226"/>
    <s v="IDEXE"/>
    <s v="China"/>
    <s v="պոլիեսթեր"/>
    <x v="5"/>
    <n v="1000319"/>
  </r>
  <r>
    <n v="1918"/>
    <n v="2904"/>
    <n v="61051000000"/>
    <s v="ՏՂԱՄԱՐԴՈՒ ԵՎ ՏՂԱՅԻ  ՎԵՐՆԱՇԱՊԻԿՆԵՐ ԲԱՄԲԱԿԵ ՄԱՆՎԱԾՔԻՑ"/>
    <x v="9"/>
    <s v="տղայի"/>
    <m/>
    <n v="0.064"/>
    <n v="1"/>
    <n v="0.064"/>
    <s v="IDEXE"/>
    <s v="India"/>
    <s v="բամբակ"/>
    <x v="5"/>
    <n v="1000319"/>
  </r>
  <r>
    <n v="1919"/>
    <n v="2903"/>
    <n v="61044300000"/>
    <s v="ԿԱՆԱՑԻ ԵՎ ԱՂՋԿԱ  ՇՐՋԱԶԳԵՍՏՆԵՐ ՍԻՆԹԵՏԻԿ ԹԵԼԵՐԻՑ"/>
    <x v="13"/>
    <s v="աղջկա"/>
    <m/>
    <n v="0.12"/>
    <n v="1"/>
    <n v="0.12"/>
    <s v="IDEXE"/>
    <s v="China"/>
    <s v="պոլիեսթեր"/>
    <x v="5"/>
    <n v="1000319"/>
  </r>
  <r>
    <n v="1920"/>
    <n v="2902"/>
    <n v="61044900000"/>
    <s v="ԿԱՆԱՑԻ ԵՎ ԱՂՋԿԱ  ՇՐՋԱԶԳԵՍՏՆԵՐ  ԱՅԼ ՄԱՆԱԾԱԳՈՐԾԱԿԱՆ ՆՅՈՒԹԵՐԻՑ"/>
    <x v="13"/>
    <s v="աղջկա"/>
    <m/>
    <n v="0.286"/>
    <n v="1"/>
    <n v="0.286"/>
    <s v="IDEXE"/>
    <s v="China"/>
    <s v="վիսկոզ"/>
    <x v="5"/>
    <n v="1000319"/>
  </r>
  <r>
    <n v="1921"/>
    <n v="2901"/>
    <n v="61091000000"/>
    <s v="ՏՂԱՄԱՐԴՈՒ ԵՎ ՏՂԱՅԻ  ՇԱՊԻԿՆԵՐ  ԲԱՄԲԱԿԵ ՄԱՆՎԱԾՔԻՑ"/>
    <x v="8"/>
    <s v="տղայի"/>
    <m/>
    <n v="0.094"/>
    <n v="1"/>
    <n v="0.094"/>
    <s v="IDEXE"/>
    <s v="Bangladesh"/>
    <s v="բամբակ"/>
    <x v="5"/>
    <n v="1000319"/>
  </r>
  <r>
    <n v="1922"/>
    <n v="2900"/>
    <n v="61034200090"/>
    <s v="ՏՂԱՅԻ ԿԱՄԲԻՆԻԶՈՆՆԵՐ ԲԱՄԲԱԿԵ ՄԱՆՎԱԾՔԻՑ"/>
    <x v="48"/>
    <s v="տղայի"/>
    <m/>
    <n v="0.06"/>
    <n v="1"/>
    <n v="0.06"/>
    <s v="IDEXE"/>
    <s v="China"/>
    <s v="բամբակ"/>
    <x v="5"/>
    <n v="1000319"/>
  </r>
  <r>
    <n v="1923"/>
    <n v="2899"/>
    <n v="61091000000"/>
    <s v="ԿԱՆԱՑԻ ԵՎ ԱՂՋԿԱ ՇԱՊԻԿՆԵՐ ԲԱՄԲԱԿԵ ՄԱՆՎԱԾՔԻՑ"/>
    <x v="8"/>
    <s v="աղջկա"/>
    <m/>
    <n v="0.034"/>
    <n v="1"/>
    <n v="0.034"/>
    <s v="IDEXE"/>
    <s v="China"/>
    <s v="բամբակ"/>
    <x v="5"/>
    <n v="1000319"/>
  </r>
  <r>
    <n v="1924"/>
    <n v="2898"/>
    <n v="61034200090"/>
    <s v="ՏՂԱՅԻ  ՇՈՐՏԵՐ ԲԱՄԲԱԿԵ ՄԱՆՎԱԾՔԻՑ"/>
    <x v="14"/>
    <s v="տղայի"/>
    <m/>
    <n v="0.146"/>
    <n v="1"/>
    <n v="0.146"/>
    <s v="IDEXE"/>
    <s v="Bangladesh"/>
    <s v="բամբակ"/>
    <x v="5"/>
    <n v="1000319"/>
  </r>
  <r>
    <n v="1925"/>
    <n v="2897"/>
    <n v="61034200090"/>
    <s v="ՏՂԱՅԻ  ՇՈՐՏԵՐ ԲԱՄԲԱԿԵ ՄԱՆՎԱԾՔԻՑ"/>
    <x v="14"/>
    <s v="տղայի"/>
    <m/>
    <n v="0.134"/>
    <n v="1"/>
    <n v="0.134"/>
    <s v="IDEXE"/>
    <s v="Bangladesh"/>
    <s v="բամբակ"/>
    <x v="5"/>
    <n v="1000319"/>
  </r>
  <r>
    <n v="1926"/>
    <n v="2896"/>
    <n v="61034200090"/>
    <s v="ՏՂԱՅԻ  ՇՈՐՏԵՐ ԲԱՄԲԱԿԵ ՄԱՆՎԱԾՔԻՑ"/>
    <x v="14"/>
    <s v="տղայի"/>
    <m/>
    <n v="0.136"/>
    <n v="1"/>
    <n v="0.136"/>
    <s v="IDEXE"/>
    <s v="Bangladesh"/>
    <s v="բամբակ"/>
    <x v="5"/>
    <n v="1000319"/>
  </r>
  <r>
    <n v="1927"/>
    <n v="2895"/>
    <n v="61091000000"/>
    <s v="ՏՂԱՄԱՐԴՈՒ ԵՎ ՏՂԱՅԻ  ՇԱՊԻԿՆԵՐ  ԲԱՄԲԱԿԵ ՄԱՆՎԱԾՔԻՑ"/>
    <x v="8"/>
    <s v="տղայի"/>
    <m/>
    <n v="0.09"/>
    <n v="1"/>
    <n v="0.09"/>
    <s v="IDEXE"/>
    <s v="Bangladesh"/>
    <s v="բամբակ"/>
    <x v="5"/>
    <n v="1000319"/>
  </r>
  <r>
    <n v="1928"/>
    <n v="2894"/>
    <n v="65050090000"/>
    <s v="ՏՂԱՅԻ ԳԼԽԱՐԿՆԵՐ ԲԱՄԲԱԿԵ ՄԱՆՎԱԾՔԻՑ"/>
    <x v="15"/>
    <s v="տղայի"/>
    <m/>
    <n v="0.066"/>
    <n v="1"/>
    <n v="0.066"/>
    <s v="IDEXE"/>
    <s v="China"/>
    <s v="բամբակ/վիսկոզ"/>
    <x v="5"/>
    <n v="1000319"/>
  </r>
  <r>
    <n v="1929"/>
    <n v="2893"/>
    <n v="65050090000"/>
    <s v="ՏՂԱՅԻ ԳԼԽԱՐԿՆԵՐ ԲԱՄԲԱԿԵ ՄԱՆՎԱԾՔԻՑ"/>
    <x v="15"/>
    <s v="տղայի"/>
    <m/>
    <n v="0.068"/>
    <n v="1"/>
    <n v="0.068"/>
    <s v="IDEXE"/>
    <s v="China"/>
    <s v="բամբակ/վիսկոզ"/>
    <x v="5"/>
    <n v="1000319"/>
  </r>
  <r>
    <n v="1930"/>
    <n v="2892"/>
    <n v="61102091000"/>
    <s v="ՏՂՄԱՐԴՈՒ ԵՎ ՏՂԱՅԻ  ԺԻԼԵՏՆԵՐ ԲԱՄԲԱԿԵ ՄԱՆՎԱԾՔԻՑ"/>
    <x v="37"/>
    <s v="տղայի"/>
    <m/>
    <n v="0.076"/>
    <n v="1"/>
    <n v="0.076"/>
    <s v="IDEXE"/>
    <s v="China"/>
    <s v="բամբակ"/>
    <x v="5"/>
    <n v="1000319"/>
  </r>
  <r>
    <n v="1931"/>
    <n v="2891"/>
    <n v="61102091000"/>
    <s v="ՏՂՄԱՐԴՈՒ ԵՎ ՏՂԱՅԻ  ԺԻԼԵՏՆԵՐ ԲԱՄԲԱԿԵ ՄԱՆՎԱԾՔԻՑ"/>
    <x v="37"/>
    <s v="տղայի"/>
    <m/>
    <n v="0.1"/>
    <n v="1"/>
    <n v="0.1"/>
    <s v="IDEXE"/>
    <s v="China"/>
    <s v="բամբակ"/>
    <x v="5"/>
    <n v="1000319"/>
  </r>
  <r>
    <n v="1932"/>
    <n v="2890"/>
    <n v="61102091000"/>
    <s v="ՏՂՄԱՐԴՈՒ ԵՎ ՏՂԱՅԻ  ԺԻԼԵՏՆԵՐ ԲԱՄԲԱԿԵ ՄԱՆՎԱԾՔԻՑ"/>
    <x v="37"/>
    <s v="տղայի"/>
    <m/>
    <n v="0.11"/>
    <n v="1"/>
    <n v="0.11"/>
    <s v="IDEXE"/>
    <s v="China"/>
    <s v="բամբակ"/>
    <x v="5"/>
    <n v="1000319"/>
  </r>
  <r>
    <n v="1933"/>
    <n v="2889"/>
    <n v="61102091000"/>
    <s v="ՏՂՄԱՐԴՈՒ ԵՎ ՏՂԱՅԻ  ԺԻԼԵՏՆԵՐ ԲԱՄԲԱԿԵ ՄԱՆՎԱԾՔԻՑ"/>
    <x v="37"/>
    <s v="տղայի"/>
    <m/>
    <n v="0.12"/>
    <n v="1"/>
    <n v="0.12"/>
    <s v="IDEXE"/>
    <s v="China"/>
    <s v="բամբակ"/>
    <x v="5"/>
    <n v="1000319"/>
  </r>
  <r>
    <n v="1934"/>
    <n v="2888"/>
    <n v="61091000000"/>
    <s v="ՏՂԱՄԱՐԴՈՒ ԵՎ ՏՂԱՅԻ ՇԱՊԻԿՆԵՐ  ԲԱՄԲԱԿԵ ՄԱՆՎԱԾՔԻՑ"/>
    <x v="8"/>
    <s v="տղայի"/>
    <m/>
    <n v="0.052"/>
    <n v="1"/>
    <n v="0.052"/>
    <s v="IDEXE"/>
    <s v="China"/>
    <s v="բամբակ"/>
    <x v="5"/>
    <n v="1000319"/>
  </r>
  <r>
    <n v="1935"/>
    <n v="2887"/>
    <n v="61091000000"/>
    <s v="ՏՂԱՄԱՐԴՈՒ ԵՎ ՏՂԱՅԻ ՇԱՊԻԿՆԵՐ  ԲԱՄԲԱԿԵ ՄԱՆՎԱԾՔԻՑ"/>
    <x v="8"/>
    <s v="տղայի"/>
    <m/>
    <n v="0.052"/>
    <n v="1"/>
    <n v="0.052"/>
    <s v="IDEXE"/>
    <s v="China"/>
    <s v="բամբակ"/>
    <x v="5"/>
    <n v="1000319"/>
  </r>
  <r>
    <n v="1936"/>
    <n v="2886"/>
    <n v="61034200090"/>
    <s v="ՏՂԱՅԻ ԿԱՄԲԻՆԻԶՈՆՆԵՐ ԲԱՄԲԱԿԵ ՄԱՆՎԱԾՔԻՑ"/>
    <x v="48"/>
    <s v="տղայի"/>
    <m/>
    <n v="0.06"/>
    <n v="1"/>
    <n v="0.06"/>
    <s v="IDEXE"/>
    <s v="China"/>
    <s v="բամբակ"/>
    <x v="5"/>
    <n v="1000319"/>
  </r>
  <r>
    <n v="1937"/>
    <n v="2885"/>
    <n v="62046239000"/>
    <s v="ԱՂՋԿԱ  ՏԱԲԱՏ՝ ԼԵԳԻՆՍՆԵՐ ԲԱՄԲԱԿԵ ՄԱՆՎԱԾՔԻՑ"/>
    <x v="28"/>
    <s v="աղջկա"/>
    <m/>
    <n v="0.054"/>
    <n v="1"/>
    <n v="0.054"/>
    <s v="IDEXE"/>
    <s v="China"/>
    <s v="բամբակ"/>
    <x v="5"/>
    <n v="1000319"/>
  </r>
  <r>
    <n v="1938"/>
    <n v="2884"/>
    <n v="61034200090"/>
    <s v="ՏՂԱՅԻ  ՇՈՐՏԵՐ ԲԱՄԲԱԿԵ ՄԱՆՎԱԾՔԻՑ"/>
    <x v="14"/>
    <s v="տղայի"/>
    <m/>
    <n v="0.164"/>
    <n v="1"/>
    <n v="0.164"/>
    <s v="IDEXE"/>
    <s v="Bangladesh"/>
    <s v="բամբակ"/>
    <x v="5"/>
    <n v="1000319"/>
  </r>
  <r>
    <n v="1939"/>
    <n v="2868"/>
    <n v="61034300090"/>
    <s v="ՏՂԱՅԻ  ՇՈՐՏԵՐ ՍԻՆԹԵՏԻԿ ԹԵԼԵՐԻՑ"/>
    <x v="14"/>
    <s v="տղայի"/>
    <m/>
    <n v="0.052"/>
    <n v="1"/>
    <n v="0.052"/>
    <s v="IDEXE"/>
    <s v="Myanmar"/>
    <s v="պոլիեսթեր"/>
    <x v="5"/>
    <n v="1000319"/>
  </r>
  <r>
    <n v="1940"/>
    <n v="2867"/>
    <n v="61034300090"/>
    <s v="ՏՂԱՅԻ  ՇՈՐՏԵՐ ՍԻՆԹԵՏԻԿ ԹԵԼԵՐԻՑ"/>
    <x v="14"/>
    <s v="տղայի"/>
    <m/>
    <n v="0.048"/>
    <n v="1"/>
    <n v="0.048"/>
    <s v="IDEXE"/>
    <s v="Myanmar"/>
    <s v="պոլիեսթեր"/>
    <x v="5"/>
    <n v="1000319"/>
  </r>
  <r>
    <n v="1941"/>
    <n v="2866"/>
    <n v="61046200000"/>
    <s v="ԿԱՆԱՑԻ ԵՎ ԱՂՋԿԱ  ՇՈՐՏԵՐ ԲԱՄԲԱԿԵ ՄԱՆՎԱԾՔԻՑ"/>
    <x v="14"/>
    <s v="աղջկա"/>
    <m/>
    <n v="0.076"/>
    <n v="1"/>
    <n v="0.076"/>
    <s v="IDEXE"/>
    <s v="China"/>
    <s v="բամբակ"/>
    <x v="5"/>
    <n v="1000319"/>
  </r>
  <r>
    <n v="1942"/>
    <n v="2865"/>
    <n v="61046200000"/>
    <s v="ԿԱՆԱՑԻ ԵՎ ԱՂՋԿԱ  ՇՈՐՏԵՐ ԲԱՄԲԱԿԵ ՄԱՆՎԱԾՔԻՑ"/>
    <x v="14"/>
    <s v="աղջկա"/>
    <m/>
    <n v="0.076"/>
    <n v="1"/>
    <n v="0.076"/>
    <s v="IDEXE"/>
    <s v="China"/>
    <s v="բամբակ"/>
    <x v="5"/>
    <n v="1000319"/>
  </r>
  <r>
    <n v="1943"/>
    <n v="2864"/>
    <n v="61046200000"/>
    <s v="ԿԱՆԱՑԻ ԵՎ ԱՂՋԿԱ  ՇՈՐՏԵՐ ԲԱՄԲԱԿԵ ՄԱՆՎԱԾՔԻՑ"/>
    <x v="14"/>
    <s v="աղջկա"/>
    <m/>
    <n v="0.06"/>
    <n v="1"/>
    <n v="0.06"/>
    <s v="IDEXE"/>
    <s v="China"/>
    <s v="բամբակ"/>
    <x v="5"/>
    <n v="1000319"/>
  </r>
  <r>
    <n v="1944"/>
    <n v="2863"/>
    <n v="61046200000"/>
    <s v="ԿԱՆԱՑԻ ԵՎ ԱՂՋԿԱ  ՇՈՐՏԵՐ ԲԱՄԲԱԿԵ ՄԱՆՎԱԾՔԻՑ"/>
    <x v="14"/>
    <s v="աղջկա"/>
    <m/>
    <n v="0.078"/>
    <n v="1"/>
    <n v="0.078"/>
    <s v="IDEXE"/>
    <s v="China"/>
    <s v="բամբակ"/>
    <x v="5"/>
    <n v="1000319"/>
  </r>
  <r>
    <n v="1945"/>
    <n v="2862"/>
    <n v="61091000000"/>
    <s v="ԿԱՆԱՑԻ ԵՎ ԱՂՋԿԱ ՇԱՊԻԿՆԵՐ ԲԱՄԲԱԿԵ ՄԱՆՎԱԾՔԻՑ"/>
    <x v="8"/>
    <s v="աղջկա"/>
    <m/>
    <n v="0.046"/>
    <n v="1"/>
    <n v="0.046"/>
    <s v="IDEXE"/>
    <s v="China"/>
    <s v="բամբակ"/>
    <x v="5"/>
    <n v="1000319"/>
  </r>
  <r>
    <n v="1946"/>
    <n v="2861"/>
    <n v="61091000000"/>
    <s v="ԿԱՆԱՑԻ ԵՎ ԱՂՋԿԱ ՇԱՊԻԿՆԵՐ ԲԱՄԲԱԿԵ ՄԱՆՎԱԾՔԻՑ"/>
    <x v="8"/>
    <s v="աղջկա"/>
    <m/>
    <n v="0.05"/>
    <n v="1"/>
    <n v="0.05"/>
    <s v="IDEXE"/>
    <s v="China"/>
    <s v="բամբակ"/>
    <x v="5"/>
    <n v="1000319"/>
  </r>
  <r>
    <n v="1947"/>
    <n v="2860"/>
    <n v="61091000000"/>
    <s v="ԿԱՆԱՑԻ ԵՎ ԱՂՋԿԱ ՇԱՊԻԿՆԵՐ ԲԱՄԲԱԿԵ ՄԱՆՎԱԾՔԻՑ"/>
    <x v="8"/>
    <s v="աղջկա"/>
    <m/>
    <n v="0.054"/>
    <n v="1"/>
    <n v="0.054"/>
    <s v="IDEXE"/>
    <s v="China"/>
    <s v="բամբակ"/>
    <x v="5"/>
    <n v="1000319"/>
  </r>
  <r>
    <n v="1948"/>
    <n v="2859"/>
    <n v="61091000000"/>
    <s v="ԿԱՆԱՑԻ ԵՎ ԱՂՋԿԱ ՇԱՊԻԿՆԵՐ ԲԱՄԲԱԿԵ ՄԱՆՎԱԾՔԻՑ"/>
    <x v="8"/>
    <s v="աղջկա"/>
    <m/>
    <n v="0.052"/>
    <n v="1"/>
    <n v="0.052"/>
    <s v="IDEXE"/>
    <s v="China"/>
    <s v="բամբակ"/>
    <x v="5"/>
    <n v="1000319"/>
  </r>
  <r>
    <n v="1949"/>
    <n v="2858"/>
    <n v="61091000000"/>
    <s v="ԿԱՆԱՑԻ ԵՎ ԱՂՋԿԱ ՇԱՊԻԿՆԵՐ ԲԱՄԲԱԿԵ ՄԱՆՎԱԾՔԻՑ"/>
    <x v="8"/>
    <s v="աղջկա"/>
    <m/>
    <n v="0.042"/>
    <n v="1"/>
    <n v="0.042"/>
    <s v="IDEXE"/>
    <s v="China"/>
    <s v="բամբակ"/>
    <x v="5"/>
    <n v="1000319"/>
  </r>
  <r>
    <n v="1950"/>
    <n v="2857"/>
    <n v="61091000000"/>
    <s v="ԿԱՆԱՑԻ ԵՎ ԱՂՋԿԱ ՇԱՊԻԿՆԵՐ ԲԱՄԲԱԿԵ ՄԱՆՎԱԾՔԻՑ"/>
    <x v="8"/>
    <s v="աղջկա"/>
    <m/>
    <n v="0.042"/>
    <n v="1"/>
    <n v="0.042"/>
    <s v="IDEXE"/>
    <s v="China"/>
    <s v="բամբակ"/>
    <x v="5"/>
    <n v="1000319"/>
  </r>
  <r>
    <n v="1951"/>
    <n v="2855"/>
    <n v="62046239000"/>
    <s v="ԱՂՋԿԱ  ՏԱԲԱՏՆԵՐ ԲԱՄԲԱԿԵ ՄԱՆՎԱԾՔԻՑ   "/>
    <x v="3"/>
    <s v="աղջկա"/>
    <m/>
    <n v="0.192"/>
    <n v="1"/>
    <n v="0.192"/>
    <s v="IDEXE"/>
    <s v="China"/>
    <s v="բամբակ"/>
    <x v="5"/>
    <n v="1000319"/>
  </r>
  <r>
    <n v="1952"/>
    <n v="2856"/>
    <n v="62046239000"/>
    <s v="ԱՂՋԿԱ  ՏԱԲԱՏՆԵՐ ԲԱՄԲԱԿԵ ՄԱՆՎԱԾՔԻՑ   "/>
    <x v="3"/>
    <s v="աղջկա"/>
    <m/>
    <n v="0.242"/>
    <n v="1"/>
    <n v="0.242"/>
    <s v="IDEXE"/>
    <s v="China"/>
    <s v="բամբակ"/>
    <x v="5"/>
    <n v="1000319"/>
  </r>
  <r>
    <n v="1953"/>
    <n v="2854"/>
    <n v="61034200090"/>
    <s v="ՏՂԱՅԻ ԿԱՄԲԻՆԻԶՈՆՆԵՐ ԲԱՄԲԱԿԵ ՄԱՆՎԱԾՔԻՑ"/>
    <x v="48"/>
    <s v="տղայի"/>
    <m/>
    <n v="0.08"/>
    <n v="1"/>
    <n v="0.08"/>
    <s v="IDEXE"/>
    <s v="China"/>
    <s v="բամբակ"/>
    <x v="5"/>
    <n v="1000319"/>
  </r>
  <r>
    <n v="1954"/>
    <n v="2853"/>
    <n v="61034200090"/>
    <s v="ՏՂԱՅԻ  ՇՈՐՏԵՐ ԲԱՄԲԱԿԵ ՄԱՆՎԱԾՔԻՑ"/>
    <x v="14"/>
    <s v="տղայի"/>
    <m/>
    <n v="0.07000000000000001"/>
    <n v="1"/>
    <n v="0.07000000000000001"/>
    <s v="IDEXE"/>
    <s v="Bangladesh"/>
    <s v="բամբակ"/>
    <x v="5"/>
    <n v="1000319"/>
  </r>
  <r>
    <n v="1955"/>
    <n v="2852"/>
    <n v="61034200090"/>
    <s v="ՏՂԱՅԻ  ՇՈՐՏԵՐ ԲԱՄԲԱԿԵ ՄԱՆՎԱԾՔԻՑ"/>
    <x v="14"/>
    <s v="տղայի"/>
    <m/>
    <n v="0.066"/>
    <n v="1"/>
    <n v="0.066"/>
    <s v="IDEXE"/>
    <s v="Bangladesh"/>
    <s v="բամբակ"/>
    <x v="5"/>
    <n v="1000319"/>
  </r>
  <r>
    <n v="1956"/>
    <n v="2851"/>
    <n v="61034200090"/>
    <s v="ՏՂԱՅԻ  ՇՈՐՏԵՐ ԲԱՄԲԱԿԵ ՄԱՆՎԱԾՔԻՑ"/>
    <x v="14"/>
    <s v="տղայի"/>
    <m/>
    <n v="0.08400000000000001"/>
    <n v="1"/>
    <n v="0.08400000000000001"/>
    <s v="IDEXE"/>
    <s v="Bangladesh"/>
    <s v="բամբակ"/>
    <x v="5"/>
    <n v="1000319"/>
  </r>
  <r>
    <n v="1957"/>
    <n v="2850"/>
    <n v="61091000000"/>
    <s v="ՏՂԱՄԱՐԴՈՒ ԵՎ ՏՂԱՅԻ  ՇԱՊԻԿՆԵՐ  ԲԱՄԲԱԿԵ ՄԱՆՎԱԾՔԻՑ"/>
    <x v="8"/>
    <s v="տղայի"/>
    <m/>
    <n v="0.058"/>
    <n v="1"/>
    <n v="0.058"/>
    <s v="IDEXE"/>
    <s v="Bangladesh"/>
    <s v="բամբակ"/>
    <x v="5"/>
    <n v="1000319"/>
  </r>
  <r>
    <n v="1958"/>
    <n v="2849"/>
    <n v="61091000000"/>
    <s v="ՏՂԱՄԱՐԴՈՒ ԵՎ ՏՂԱՅԻ  ՇԱՊԻԿՆԵՐ  ԲԱՄԲԱԿԵ ՄԱՆՎԱԾՔԻՑ"/>
    <x v="8"/>
    <s v="տղայի"/>
    <m/>
    <n v="0.076"/>
    <n v="1"/>
    <n v="0.076"/>
    <s v="IDEXE"/>
    <s v="Bangladesh"/>
    <s v="բամբակ"/>
    <x v="5"/>
    <n v="1000319"/>
  </r>
  <r>
    <n v="1959"/>
    <n v="2844"/>
    <n v="61091000000"/>
    <s v="ՏՂԱՄԱՐԴՈՒ ԵՎ ՏՂԱՅԻ  ՇԱՊԻԿՆԵՐ  ԲԱՄԲԱԿԵ ՄԱՆՎԱԾՔԻՑ"/>
    <x v="8"/>
    <s v="տղայի"/>
    <m/>
    <n v="0.07199999999999999"/>
    <n v="1"/>
    <n v="0.07199999999999999"/>
    <s v="IDEXE"/>
    <s v="Bangladesh"/>
    <s v="բամբակ"/>
    <x v="5"/>
    <n v="1000319"/>
  </r>
  <r>
    <n v="1960"/>
    <n v="2848"/>
    <n v="61091000000"/>
    <s v="ԱՂՋԿԱ  ԵՐԿԱՐԱԹԵՎ ՇԱՊԻԿՆԵՐ  ԲԱՄԲԱԿԵ ՄԱՆՎԱԾՔԻՑ"/>
    <x v="86"/>
    <s v="աղջկա"/>
    <m/>
    <n v="0.12"/>
    <n v="1"/>
    <n v="0.12"/>
    <s v="IDEXE"/>
    <s v="China"/>
    <s v="բամբակ"/>
    <x v="5"/>
    <n v="1000319"/>
  </r>
  <r>
    <n v="1961"/>
    <n v="2847"/>
    <n v="61091000000"/>
    <s v="ԱՂՋԿԱ  ԵՐԿԱՐԱԹԵՎ ՇԱՊԻԿՆԵՐ  ԲԱՄԲԱԿԵ ՄԱՆՎԱԾՔԻՑ"/>
    <x v="86"/>
    <s v="աղջկա"/>
    <m/>
    <n v="0.158"/>
    <n v="1"/>
    <n v="0.158"/>
    <s v="IDEXE"/>
    <s v="China"/>
    <s v="բամբակ"/>
    <x v="5"/>
    <n v="1000319"/>
  </r>
  <r>
    <n v="1962"/>
    <n v="2846"/>
    <n v="61102091000"/>
    <s v="ՏՂՄԱՐԴՈՒ ԵՎ ՏՂԱՅԻ  ԺԻԼԵՏՆԵՐ ԲԱՄԲԱԿԵ ՄԱՆՎԱԾՔԻՑ"/>
    <x v="37"/>
    <s v="տղայի"/>
    <m/>
    <n v="0.082"/>
    <n v="1"/>
    <n v="0.082"/>
    <s v="IDEXE"/>
    <s v="China"/>
    <s v="բամբակ"/>
    <x v="5"/>
    <n v="1000319"/>
  </r>
  <r>
    <n v="1963"/>
    <n v="2845"/>
    <n v="61102091000"/>
    <s v="ՏՂՄԱՐԴՈՒ ԵՎ ՏՂԱՅԻ  ԺԻԼԵՏՆԵՐ ԲԱՄԲԱԿԵ ՄԱՆՎԱԾՔԻՑ"/>
    <x v="37"/>
    <s v="տղայի"/>
    <m/>
    <n v="0.08599999999999999"/>
    <n v="1"/>
    <n v="0.08599999999999999"/>
    <s v="IDEXE"/>
    <s v="China"/>
    <s v="բամբակ"/>
    <x v="5"/>
    <n v="1000319"/>
  </r>
  <r>
    <n v="1964"/>
    <n v="2843"/>
    <n v="61102091000"/>
    <s v="ՏՂՄԱՐԴՈՒ ԵՎ ՏՂԱՅԻ  ԺԻԼԵՏՆԵՐ ԲԱՄԲԱԿԵ ՄԱՆՎԱԾՔԻՑ"/>
    <x v="37"/>
    <s v="տղայի"/>
    <m/>
    <n v="0.108"/>
    <n v="1"/>
    <n v="0.108"/>
    <s v="IDEXE"/>
    <s v="China"/>
    <s v="բամբակ"/>
    <x v="5"/>
    <n v="1000319"/>
  </r>
  <r>
    <n v="1965"/>
    <n v="2842"/>
    <n v="61034200090"/>
    <s v="ՏՂԱՅԻ  ՇՈՐՏԵՐ ԲԱՄԲԱԿԵ ՄԱՆՎԱԾՔԻՑ"/>
    <x v="14"/>
    <s v="տղայի"/>
    <m/>
    <n v="0.18"/>
    <n v="1"/>
    <n v="0.18"/>
    <s v="IDEXE"/>
    <s v="China"/>
    <s v="բամբակ"/>
    <x v="5"/>
    <n v="1000319"/>
  </r>
  <r>
    <n v="1966"/>
    <n v="2841"/>
    <n v="61091000000"/>
    <s v="ԿԱՆԱՑԻ ԵՎ ԱՂՋԿԱ ՇԱՊԻԿՆԵՐ ԲԱՄԲԱԿԵ ՄԱՆՎԱԾՔԻՑ"/>
    <x v="8"/>
    <s v="աղջկա"/>
    <m/>
    <n v="0.042"/>
    <n v="1"/>
    <n v="0.042"/>
    <s v="IDEXE"/>
    <s v="China"/>
    <s v="բամբակ"/>
    <x v="5"/>
    <n v="1000319"/>
  </r>
  <r>
    <n v="1967"/>
    <n v="2840"/>
    <n v="61091000000"/>
    <s v="ԿԱՆԱՑԻ ԵՎ ԱՂՋԿԱ ՇԱՊԻԿՆԵՐ ԲԱՄԲԱԿԵ ՄԱՆՎԱԾՔԻՑ"/>
    <x v="8"/>
    <s v="աղջկա"/>
    <m/>
    <n v="0.08599999999999999"/>
    <n v="1"/>
    <n v="0.08599999999999999"/>
    <s v="IDEXE"/>
    <s v="China"/>
    <s v="բամբակ"/>
    <x v="5"/>
    <n v="1000319"/>
  </r>
  <r>
    <n v="1968"/>
    <n v="2839"/>
    <n v="61091000000"/>
    <s v="ՏՂԱՄԱՐԴՈՒ ԵՎ ՏՂԱՅԻ  ՇԱՊԻԿՆԵՐ  ԲԱՄԲԱԿԵ ՄԱՆՎԱԾՔԻՑ"/>
    <x v="8"/>
    <s v="տղայի"/>
    <m/>
    <n v="0.056"/>
    <n v="1"/>
    <n v="0.056"/>
    <s v="IDEXE"/>
    <s v="Bangladesh"/>
    <s v="բամբակ"/>
    <x v="5"/>
    <n v="1000319"/>
  </r>
  <r>
    <n v="1969"/>
    <n v="2837"/>
    <n v="61119090000"/>
    <s v="ՏՂԱ ԵՐԵԽԱՅԻ  ԺԻԼԵՏՆԵՐ   ՎՈՒՇԵ ՄԱՆՎԱԾՔԻՑ  ՄԻՆՉԵՎ 86 ՍՄ ՀԱՍԱԿ ՈՒՆԵՑՈՂ "/>
    <x v="89"/>
    <s v="տղայի"/>
    <m/>
    <n v="0.036"/>
    <n v="1"/>
    <n v="0.036"/>
    <s v="IDEXE"/>
    <s v="China"/>
    <s v="լինեն/բամբակ"/>
    <x v="5"/>
    <n v="1000319"/>
  </r>
  <r>
    <n v="1970"/>
    <n v="2835"/>
    <n v="61109010000"/>
    <s v="ՏՂԱՅԻ ԺԻԼԵՏՆԵՐ ՎՈՒՇԵ ՄԱՆՎԱԾՔԻՑ"/>
    <x v="37"/>
    <s v="տղայի"/>
    <m/>
    <n v="0.058"/>
    <n v="1"/>
    <n v="0.058"/>
    <s v="IDEXE"/>
    <s v="China"/>
    <s v="լինեն/բամբակ"/>
    <x v="5"/>
    <n v="1000319"/>
  </r>
  <r>
    <n v="1971"/>
    <n v="2836"/>
    <n v="61109010000"/>
    <s v="ՏՂԱՅԻ ԺԻԼԵՏՆԵՐ ՎՈՒՇԵ ՄԱՆՎԱԾՔԻՑ"/>
    <x v="37"/>
    <s v="տղայի"/>
    <m/>
    <n v="0.06"/>
    <n v="1"/>
    <n v="0.06"/>
    <s v="IDEXE"/>
    <s v="China"/>
    <s v="լինեն/բամբակ"/>
    <x v="5"/>
    <n v="1000319"/>
  </r>
  <r>
    <n v="1972"/>
    <n v="2838"/>
    <n v="61034900090"/>
    <s v="ՏՂԱՅԻ ՇՈՐՏ  ՎՈՒՇԵ ՄԱՆՎԱԾՔԻՑ"/>
    <x v="14"/>
    <s v="տղայի"/>
    <m/>
    <n v="0.066"/>
    <n v="1"/>
    <n v="0.066"/>
    <s v="IDEXE"/>
    <s v="China"/>
    <s v="լինեն/բամբակ"/>
    <x v="5"/>
    <n v="1000319"/>
  </r>
  <r>
    <n v="1973"/>
    <n v="2833"/>
    <n v="62143000000"/>
    <s v="ԿԱՆԱՑԻ ԵՎ ԱՂՋԿԱ ՇԱՐՖԵՐ ՍԻՆԹԵՏԻԿ ԹԵԼԵՐԻՑ"/>
    <x v="77"/>
    <s v="աղջկա"/>
    <m/>
    <n v="0.028"/>
    <n v="1"/>
    <n v="0.028"/>
    <s v="IDEXE"/>
    <s v="China"/>
    <s v="պոլիեսթեր"/>
    <x v="5"/>
    <n v="1000319"/>
  </r>
  <r>
    <n v="1974"/>
    <n v="2834"/>
    <n v="62143000000"/>
    <s v="ԿԱՆԱՑԻ ԵՎ ԱՂՋԿԱ ՇԱՐՖԵՐ ՍԻՆԹԵՏԻԿ ԹԵԼԵՐԻՑ"/>
    <x v="77"/>
    <s v="աղջկա"/>
    <m/>
    <n v="0.028"/>
    <n v="1"/>
    <n v="0.028"/>
    <s v="IDEXE"/>
    <s v="China"/>
    <s v="պոլիեսթեր"/>
    <x v="5"/>
    <n v="1000319"/>
  </r>
  <r>
    <n v="1975"/>
    <n v="2832"/>
    <n v="61033200000"/>
    <s v="ՏՂԱՅԻ  ՊԻՋԱԿՆԵՐ ԲԱՄԲԱԿԵ ՄԱՆՎԱԾՔԻՑ "/>
    <x v="36"/>
    <s v="տղայի"/>
    <m/>
    <n v="0.356"/>
    <n v="1"/>
    <n v="0.356"/>
    <s v="IDEXE"/>
    <s v="China"/>
    <s v="բամբակ"/>
    <x v="5"/>
    <n v="1000319"/>
  </r>
  <r>
    <n v="1976"/>
    <n v="2831"/>
    <n v="61033200000"/>
    <s v="ՏՂԱՅԻ  ՊԻՋԱԿՆԵՐ ԲԱՄԲԱԿԵ ՄԱՆՎԱԾՔԻՑ "/>
    <x v="36"/>
    <s v="տղայի"/>
    <m/>
    <n v="0.356"/>
    <n v="1"/>
    <n v="0.356"/>
    <s v="IDEXE"/>
    <s v="China"/>
    <s v="բամբակ"/>
    <x v="5"/>
    <n v="1000319"/>
  </r>
  <r>
    <n v="1977"/>
    <n v="2830"/>
    <n v="61043200000"/>
    <s v="ԱՂՋԿԱ ՊԻՋԱԿՆԵՐ ԲԱՄԲԱԿԵ ՄԱՆՎԱԾՔԻՑ"/>
    <x v="36"/>
    <s v="աղջկա"/>
    <m/>
    <n v="0.036"/>
    <n v="1"/>
    <n v="0.036"/>
    <s v="IDEXE"/>
    <s v="China"/>
    <s v="բամբակ"/>
    <x v="5"/>
    <n v="1000319"/>
  </r>
  <r>
    <n v="1978"/>
    <n v="2829"/>
    <n v="61043200000"/>
    <s v="ԱՂՋԿԱ ՊԻՋԱԿՆԵՐ ԲԱՄԲԱԿԵ ՄԱՆՎԱԾՔԻՑ"/>
    <x v="36"/>
    <s v="աղջկա"/>
    <m/>
    <n v="0.036"/>
    <n v="1"/>
    <n v="0.036"/>
    <s v="IDEXE"/>
    <s v="China"/>
    <s v="բամբակ"/>
    <x v="5"/>
    <n v="1000319"/>
  </r>
  <r>
    <n v="1979"/>
    <n v="2828"/>
    <n v="61091000000"/>
    <s v="ԿԱՆԱՑԻ ԵՎ ԱՂՋԿԱ ՇԱՊԻԿՆԵՐ ԲԱՄԲԱԿԵ ՄԱՆՎԱԾՔԻՑ"/>
    <x v="8"/>
    <s v="աղջկա"/>
    <m/>
    <n v="0.04"/>
    <n v="1"/>
    <n v="0.04"/>
    <s v="IDEXE"/>
    <s v="Bangladesh"/>
    <s v="բամբակ"/>
    <x v="5"/>
    <n v="1000319"/>
  </r>
  <r>
    <n v="1980"/>
    <n v="2827"/>
    <n v="61091000000"/>
    <s v="ԿԱՆԱՑԻ ԵՎ ԱՂՋԿԱ ՇԱՊԻԿՆԵՐ ԲԱՄԲԱԿԵ ՄԱՆՎԱԾՔԻՑ"/>
    <x v="8"/>
    <s v="աղջկա"/>
    <m/>
    <n v="0.04"/>
    <n v="1"/>
    <n v="0.04"/>
    <s v="IDEXE"/>
    <s v="Bangladesh"/>
    <s v="բամբակ"/>
    <x v="5"/>
    <n v="1000319"/>
  </r>
  <r>
    <n v="1981"/>
    <n v="2826"/>
    <n v="61091000000"/>
    <s v="ԱՂՋԿԱ  ԵՐԿԱՐԱԹԵՎ ՇԱՊԻԿՆԵՐ  ԲԱՄԲԱԿԵ ՄԱՆՎԱԾՔԻՑ"/>
    <x v="86"/>
    <s v="աղջկա"/>
    <m/>
    <n v="0.062"/>
    <n v="1"/>
    <n v="0.062"/>
    <s v="IDEXE"/>
    <s v="Bangladesh"/>
    <s v="բամբակ"/>
    <x v="5"/>
    <n v="1000319"/>
  </r>
  <r>
    <n v="1982"/>
    <n v="2825"/>
    <n v="61091000000"/>
    <s v="ԱՂՋԿԱ  ԵՐԿԱՐԱԹԵՎ ՇԱՊԻԿՆԵՐ  ԲԱՄԲԱԿԵ ՄԱՆՎԱԾՔԻՑ"/>
    <x v="86"/>
    <s v="աղջկա"/>
    <m/>
    <n v="0.062"/>
    <n v="1"/>
    <n v="0.062"/>
    <s v="IDEXE"/>
    <s v="Bangladesh"/>
    <s v="բամբակ"/>
    <x v="5"/>
    <n v="1000319"/>
  </r>
  <r>
    <n v="1983"/>
    <n v="2824"/>
    <n v="61061000000"/>
    <s v="ԱՂՋԿԱ  ՎԵՐՆԱՇԱՊԻԿՆԵՐ ԲԱՄԲԱԿԵ ՄԱՆՎԱԾՔԻՑ"/>
    <x v="9"/>
    <s v="աղջկա"/>
    <m/>
    <n v="0.052"/>
    <n v="1"/>
    <n v="0.052"/>
    <s v="IDEXE"/>
    <s v="China"/>
    <s v="բամբակ"/>
    <x v="5"/>
    <n v="1000319"/>
  </r>
  <r>
    <n v="1984"/>
    <n v="2823"/>
    <n v="65050090000"/>
    <s v="ՏՂԱՅԻ ԳԼԽԱՐԿՆԵՐ ԲԱՄԲԱԿԵ ՄԱՆՎԱԾՔԻՑ"/>
    <x v="15"/>
    <s v="տղայի"/>
    <m/>
    <n v="0.022"/>
    <n v="1"/>
    <n v="0.022"/>
    <s v="IDEXE"/>
    <s v="China"/>
    <s v="բամբակ"/>
    <x v="5"/>
    <n v="1000319"/>
  </r>
  <r>
    <n v="1985"/>
    <n v="2822"/>
    <n v="65050090000"/>
    <s v="ՏՂԱՅԻ ԳԼԽԱՐԿՆԵՐ ԲԱՄԲԱԿԵ ՄԱՆՎԱԾՔԻՑ"/>
    <x v="15"/>
    <s v="տղայի"/>
    <m/>
    <n v="0.022"/>
    <n v="1"/>
    <n v="0.022"/>
    <s v="IDEXE"/>
    <s v="China"/>
    <s v="բամբակ"/>
    <x v="5"/>
    <n v="1000319"/>
  </r>
  <r>
    <n v="1986"/>
    <n v="2820"/>
    <n v="65050090000"/>
    <s v="ԿԱՆԱՑԻ ԵՎ ԱՂՋԿԱ ԳԼԽԱՐԿՆԵՐ ԲԱՄԲԱԿԵ ՄԱՆՎԱԾՔԻՑ"/>
    <x v="15"/>
    <s v="աղջկա"/>
    <m/>
    <n v="0.052"/>
    <n v="1"/>
    <n v="0.052"/>
    <s v="IDEXE"/>
    <s v="China"/>
    <s v="բամբակ"/>
    <x v="5"/>
    <n v="1000319"/>
  </r>
  <r>
    <n v="1987"/>
    <n v="2821"/>
    <n v="65050090000"/>
    <s v="ԿԱՆԱՑԻ ԵՎ ԱՂՋԿԱ ԳԼԽԱՐԿՆԵՐ ԲԱՄԲԱԿԵ ՄԱՆՎԱԾՔԻՑ"/>
    <x v="15"/>
    <s v="աղջկա"/>
    <m/>
    <n v="0.054"/>
    <n v="1"/>
    <n v="0.054"/>
    <s v="IDEXE"/>
    <s v="China"/>
    <s v="բամբակ"/>
    <x v="5"/>
    <n v="1000319"/>
  </r>
  <r>
    <n v="1988"/>
    <n v="2818"/>
    <n v="61046200000"/>
    <s v="ԿԱՆԱՑԻ ԵՎ ԱՂՋԿԱ  ՇՈՐՏԵՐ ԲԱՄԲԱԿԵ ՄԱՆՎԱԾՔԻՑ"/>
    <x v="14"/>
    <s v="աղջկա"/>
    <m/>
    <n v="0.04"/>
    <n v="1"/>
    <n v="0.04"/>
    <s v="IDEXE"/>
    <s v="Bangladesh"/>
    <s v="բամբակ"/>
    <x v="5"/>
    <n v="1000319"/>
  </r>
  <r>
    <n v="1989"/>
    <n v="2819"/>
    <n v="61046200000"/>
    <s v="ԿԱՆԱՑԻ ԵՎ ԱՂՋԿԱ  ՇՈՐՏԵՐ ԲԱՄԲԱԿԵ ՄԱՆՎԱԾՔԻՑ"/>
    <x v="14"/>
    <s v="աղջկա"/>
    <m/>
    <n v="0.044"/>
    <n v="1"/>
    <n v="0.044"/>
    <s v="IDEXE"/>
    <s v="Bangladesh"/>
    <s v="բամբակ"/>
    <x v="5"/>
    <n v="1000319"/>
  </r>
  <r>
    <n v="1990"/>
    <n v="2817"/>
    <n v="61091000000"/>
    <s v="ՏՂԱՄԱՐԴՈՒ ԵՎ ՏՂԱՅԻ  ՇԱՊԻԿՆԵՐ  ԲԱՄԲԱԿԵ ՄԱՆՎԱԾՔԻՑ"/>
    <x v="8"/>
    <s v="տղայի"/>
    <m/>
    <n v="0.104"/>
    <n v="1"/>
    <n v="0.104"/>
    <s v="IDEXE"/>
    <s v="Bangladesh"/>
    <s v="բամբակ"/>
    <x v="5"/>
    <n v="1000319"/>
  </r>
  <r>
    <n v="1991"/>
    <n v="2816"/>
    <n v="61091000000"/>
    <s v="ՏՂԱՄԱՐԴՈՒ ԵՎ ՏՂԱՅԻ  ՇԱՊԻԿՆԵՐ  ԲԱՄԲԱԿԵ ՄԱՆՎԱԾՔԻՑ"/>
    <x v="8"/>
    <s v="տղայի"/>
    <m/>
    <n v="0.08799999999999999"/>
    <n v="1"/>
    <n v="0.08799999999999999"/>
    <s v="IDEXE"/>
    <s v="Bangladesh"/>
    <s v="բամբակ"/>
    <x v="5"/>
    <n v="1000319"/>
  </r>
  <r>
    <n v="1992"/>
    <n v="2815"/>
    <n v="61045300000"/>
    <s v="ԱՂՋԿԱ  ԿԻՍԱՇՐՋԱԶԳԵՍՏՆԵՐ ՍԻՆԹԵՏԻԿ ԹԵԼԵՐԻՑ"/>
    <x v="10"/>
    <s v="աղջկա"/>
    <m/>
    <n v="0.096"/>
    <n v="1"/>
    <n v="0.096"/>
    <s v="IDEXE"/>
    <s v="Bangladesh"/>
    <s v="պոլիեսթեր"/>
    <x v="5"/>
    <n v="1000319"/>
  </r>
  <r>
    <n v="1993"/>
    <n v="2814"/>
    <n v="61045300000"/>
    <s v="ԱՂՋԿԱ  ԿԻՍԱՇՐՋԱԶԳԵՍՏՆԵՐ ՍԻՆԹԵՏԻԿ ԹԵԼԵՐԻՑ"/>
    <x v="10"/>
    <s v="աղջկա"/>
    <m/>
    <n v="0.098"/>
    <n v="1"/>
    <n v="0.098"/>
    <s v="IDEXE"/>
    <s v="Bangladesh"/>
    <s v="պոլիեսթեր"/>
    <x v="5"/>
    <n v="1000319"/>
  </r>
  <r>
    <n v="1994"/>
    <n v="2813"/>
    <n v="61159500000"/>
    <s v="ԱՂՋԿԱ ԳՈՒԼՊԱՆԵՐ ԲԱՄԲԱԿԵ ՄԱՆՎԱԾՔԻՑ ՀԱՎԱՔԱԾՈՒ 2 ԶՈՒՅԳԻՑ  "/>
    <x v="92"/>
    <s v="աղջկա"/>
    <m/>
    <n v="0.028"/>
    <n v="1"/>
    <n v="0.028"/>
    <s v="IDEXE"/>
    <s v="Turkey"/>
    <s v="բամբակ"/>
    <x v="5"/>
    <n v="1000319"/>
  </r>
  <r>
    <n v="1995"/>
    <n v="2812"/>
    <n v="61159500000"/>
    <s v="ԱՂՋԿԱ ԳՈՒԼՊԱՆԵՐ ԲԱՄԲԱԿԵ ՄԱՆՎԱԾՔԻՑ ՀԱՎԱՔԱԾՈՒ 2 ԶՈՒՅԳԻՑ  "/>
    <x v="92"/>
    <s v="աղջկա"/>
    <m/>
    <n v="0.03"/>
    <n v="1"/>
    <n v="0.03"/>
    <s v="IDEXE"/>
    <s v="Turkey"/>
    <s v="բամբակ"/>
    <x v="5"/>
    <n v="1000319"/>
  </r>
  <r>
    <n v="1996"/>
    <n v="2811"/>
    <n v="61091000000"/>
    <s v="ՏՂԱՅԻ ՇԱՊԻԿՆԵՐ  ԲԱՄԲԱԿԵ ՄԱՆՎԱԾՔԻՑ"/>
    <x v="8"/>
    <s v="տղայի"/>
    <m/>
    <n v="0.092"/>
    <n v="1"/>
    <n v="0.092"/>
    <s v="IDEXE"/>
    <s v="India"/>
    <s v="բամբակ"/>
    <x v="5"/>
    <n v="1000319"/>
  </r>
  <r>
    <n v="1997"/>
    <n v="2810"/>
    <n v="61091000000"/>
    <s v="ՏՂԱՅԻ ՇԱՊԻԿՆԵՐ  ԲԱՄԲԱԿԵ ՄԱՆՎԱԾՔԻՑ"/>
    <x v="8"/>
    <s v="տղայի"/>
    <m/>
    <n v="0.11"/>
    <n v="1"/>
    <n v="0.11"/>
    <s v="IDEXE"/>
    <s v="India"/>
    <s v="բամբակ"/>
    <x v="5"/>
    <n v="1000319"/>
  </r>
  <r>
    <n v="1998"/>
    <n v="2809"/>
    <n v="61091000000"/>
    <s v="ԱՂՋԿԱ  ԵՐԿԱՐԱԹԵՎ ՇԱՊԻԿՆԵՐ  ԲԱՄԲԱԿԵ ՄԱՆՎԱԾՔԻՑ"/>
    <x v="86"/>
    <s v="աղջկա"/>
    <m/>
    <n v="0.07199999999999999"/>
    <n v="1"/>
    <n v="0.07199999999999999"/>
    <s v="IDEXE"/>
    <s v="Bangladesh"/>
    <s v="բամբակ"/>
    <x v="5"/>
    <n v="1000319"/>
  </r>
  <r>
    <n v="1999"/>
    <n v="2808"/>
    <n v="61033200000"/>
    <s v="ՏՂԱՅԻ  ՊԻՋԱԿՆԵՐ ԲԱՄԲԱԿԵ ՄԱՆՎԱԾՔԻՑ "/>
    <x v="36"/>
    <s v="տղայի"/>
    <m/>
    <n v="0.35"/>
    <n v="1"/>
    <n v="0.35"/>
    <s v="IDEXE"/>
    <s v="China"/>
    <s v="բամբակ"/>
    <x v="5"/>
    <n v="1000319"/>
  </r>
  <r>
    <n v="2000"/>
    <n v="2807"/>
    <n v="61033200000"/>
    <s v="ՏՂԱՅԻ  ՊԻՋԱԿՆԵՐ ԲԱՄԲԱԿԵ ՄԱՆՎԱԾՔԻՑ "/>
    <x v="36"/>
    <s v="տղայի"/>
    <m/>
    <n v="0.392"/>
    <n v="1"/>
    <n v="0.392"/>
    <s v="IDEXE"/>
    <s v="China"/>
    <s v="բամբակ"/>
    <x v="5"/>
    <n v="1000319"/>
  </r>
  <r>
    <n v="2001"/>
    <n v="2806"/>
    <n v="61109090000"/>
    <s v="ԿԱՆԱՑԻ ԵՎ ԱՂՋԿԱ ԿԱՐԴԻԳԱՆՆԵՐ ԱՅԼ ՄԱՆԱԾԱԳՈՐԾԱԿԱՆ ՆՅՈՒԹԵՐԻՑ"/>
    <x v="83"/>
    <s v="աղջկա"/>
    <m/>
    <n v="0.048"/>
    <n v="1"/>
    <n v="0.048"/>
    <s v="IDEXE"/>
    <s v="China"/>
    <s v="վիսկոզ"/>
    <x v="5"/>
    <n v="1000319"/>
  </r>
  <r>
    <n v="2002"/>
    <n v="2805"/>
    <n v="61109090000"/>
    <s v="ԿԱՆԱՑԻ ԵՎ ԱՂՋԿԱ ԿԱՐԴԻԳԱՆՆԵՐ ԱՅԼ ՄԱՆԱԾԱԳՈՐԾԱԿԱՆ ՆՅՈՒԹԵՐԻՑ"/>
    <x v="83"/>
    <s v="աղջկա"/>
    <m/>
    <n v="0.056"/>
    <n v="1"/>
    <n v="0.056"/>
    <s v="IDEXE"/>
    <s v="China"/>
    <s v="վիսկոզ"/>
    <x v="5"/>
    <n v="1000319"/>
  </r>
  <r>
    <n v="2003"/>
    <n v="2804"/>
    <n v="61109090000"/>
    <s v="ԿԱՆԱՑԻ ԵՎ ԱՂՋԿԱ ԿԱՐԴԻԳԱՆՆԵՐ ԱՅԼ ՄԱՆԱԾԱԳՈՐԾԱԿԱՆ ՆՅՈՒԹԵՐԻՑ"/>
    <x v="83"/>
    <s v="աղջկա"/>
    <m/>
    <n v="0.052"/>
    <n v="1"/>
    <n v="0.052"/>
    <s v="IDEXE"/>
    <s v="China"/>
    <s v="վիսկոզ"/>
    <x v="5"/>
    <n v="1000319"/>
  </r>
  <r>
    <n v="2004"/>
    <n v="2803"/>
    <n v="61091000000"/>
    <s v="ՏՂԱՄԱՐԴՈՒ ԵՎ ՏՂԱՅԻ  ՇԱՊԻԿՆԵՐ  ԲԱՄԲԱԿԵ ՄԱՆՎԱԾՔԻՑ"/>
    <x v="8"/>
    <s v="տղայի"/>
    <m/>
    <n v="0.08"/>
    <n v="1"/>
    <n v="0.08"/>
    <s v="IDEXE"/>
    <s v="Bangladesh"/>
    <s v="բամբակ"/>
    <x v="5"/>
    <n v="1000319"/>
  </r>
  <r>
    <n v="2005"/>
    <n v="2802"/>
    <n v="61091000000"/>
    <s v="ՏՂԱՄԱՐԴՈՒ ԵՎ ՏՂԱՅԻ  ՇԱՊԻԿՆԵՐ  ԲԱՄԲԱԿԵ ՄԱՆՎԱԾՔԻՑ"/>
    <x v="8"/>
    <s v="տղայի"/>
    <m/>
    <n v="0.106"/>
    <n v="1"/>
    <n v="0.106"/>
    <s v="IDEXE"/>
    <s v="Bangladesh"/>
    <s v="բամբակ"/>
    <x v="5"/>
    <n v="1000319"/>
  </r>
  <r>
    <n v="2006"/>
    <n v="2801"/>
    <n v="61159500000"/>
    <s v="ԱՂՋԿԱ ԳՈՒԼՊԱՆԵՐ ԲԱՄԲԱԿԵ ՄԱՆՎԱԾՔԻՑ ՀԱՎԱՔԱԾՈՒ 2 ԶՈՒՅԳԻՑ  "/>
    <x v="92"/>
    <s v="աղջկա"/>
    <m/>
    <n v="0.032"/>
    <n v="1"/>
    <n v="0.032"/>
    <s v="IDEXE"/>
    <s v="Turkey"/>
    <s v="բամբակ"/>
    <x v="5"/>
    <n v="1000319"/>
  </r>
  <r>
    <n v="2007"/>
    <n v="2800"/>
    <n v="61102091000"/>
    <s v="ՏՂԱՄԱՐԴՈՒ ԵՎ ՏՂԱՅԻ ՍՎԻՏՐԵՐ ԲԱՄԲԱԿԵ ՄԱՆՎԱԾՔԻՑ "/>
    <x v="1"/>
    <s v="տղայի"/>
    <m/>
    <n v="0.118"/>
    <n v="1"/>
    <n v="0.118"/>
    <s v="IDEXE"/>
    <s v="Bangladesh"/>
    <s v="բամբակ"/>
    <x v="5"/>
    <n v="1000319"/>
  </r>
  <r>
    <n v="2008"/>
    <n v="2799"/>
    <n v="61102091000"/>
    <s v="ՏՂԱՄԱՐԴՈՒ ԵՎ ՏՂԱՅԻ ՍՎԻՏՐԵՐ ԲԱՄԲԱԿԵ ՄԱՆՎԱԾՔԻՑ "/>
    <x v="1"/>
    <s v="տղայի"/>
    <m/>
    <n v="0.12"/>
    <n v="1"/>
    <n v="0.12"/>
    <s v="IDEXE"/>
    <s v="Bangladesh"/>
    <s v="բամբակ"/>
    <x v="5"/>
    <n v="1000319"/>
  </r>
  <r>
    <n v="2009"/>
    <n v="2798"/>
    <n v="62029000010"/>
    <s v="ԱՂՋԿԱ  ԲԱՃԿՈՆՆԵՐ ԱՅԼ ՄԱՆԱԾԱԳՈՐԾԱԿԱՆ ՆՅՈՒԹԵՐԻՑ"/>
    <x v="12"/>
    <s v="աղջկա"/>
    <m/>
    <n v="0.37"/>
    <n v="1"/>
    <n v="0.37"/>
    <s v="IDEXE"/>
    <s v="Myanmar"/>
    <s v="վիսկոզ"/>
    <x v="5"/>
    <n v="1000319"/>
  </r>
  <r>
    <n v="2010"/>
    <n v="2797"/>
    <n v="62029000010"/>
    <s v="ԱՂՋԿԱ  ԲԱՃԿՈՆՆԵՐ ԱՅԼ ՄԱՆԱԾԱԳՈՐԾԱԿԱՆ ՆՅՈՒԹԵՐԻՑ"/>
    <x v="12"/>
    <s v="աղջկա"/>
    <m/>
    <n v="0.466"/>
    <n v="1"/>
    <n v="0.466"/>
    <s v="IDEXE"/>
    <s v="Myanmar"/>
    <s v="վիսկոզ"/>
    <x v="5"/>
    <n v="1000319"/>
  </r>
  <r>
    <n v="2011"/>
    <n v="2796"/>
    <n v="61034200090"/>
    <s v="ՏՂԱՅԻ  ՇՈՐՏԵՐ ԲԱՄԲԱԿԵ ՄԱՆՎԱԾՔԻՑ"/>
    <x v="14"/>
    <s v="տղայի"/>
    <m/>
    <n v="0.106"/>
    <n v="1"/>
    <n v="0.106"/>
    <s v="IDEXE"/>
    <s v="Bangladesh"/>
    <s v="բամբակ"/>
    <x v="5"/>
    <n v="1000319"/>
  </r>
  <r>
    <n v="2012"/>
    <n v="2795"/>
    <n v="62034235000"/>
    <s v="ՏՂԱՅԻ  ՏԱԲԱՏՆԵՐ ԲԱՄԲԱԿԵ ՄԱՆՎԱԾՔԻՑ  "/>
    <x v="3"/>
    <s v="տղայի"/>
    <m/>
    <n v="0.314"/>
    <n v="1"/>
    <n v="0.314"/>
    <s v="IDEXE"/>
    <s v="Bangladesh"/>
    <s v="բամբակ"/>
    <x v="5"/>
    <n v="1000319"/>
  </r>
  <r>
    <n v="2013"/>
    <n v="2794"/>
    <n v="61044200000"/>
    <s v="ԿԱՆԱՑԻ ՋԻՆՍԵ ՇՐՋԱԶԳԵՍՏ ԲԱՄԲԱԿԵ ՄԱՆՎԱԾՔԻՑ "/>
    <x v="93"/>
    <s v="աղջկա"/>
    <m/>
    <n v="0.35"/>
    <n v="1"/>
    <n v="0.35"/>
    <s v="IDEXE"/>
    <s v="Bangladesh"/>
    <s v="բամբակ"/>
    <x v="5"/>
    <n v="1000319"/>
  </r>
  <r>
    <n v="2014"/>
    <n v="2793"/>
    <n v="62046239000"/>
    <s v="ԿԱՆԱՑԻ ԵՎ ԱՂՋԿԱ  ՏԱԲԱՏՆԵՐ ԲԱՄԲԱԿԵ ՄԱՆՎԱԾՔԻՑ   "/>
    <x v="3"/>
    <s v="աղջկա"/>
    <m/>
    <n v="0.31"/>
    <n v="1"/>
    <n v="0.31"/>
    <s v="IDEXE"/>
    <s v="Bangladesh"/>
    <s v="բամբակ"/>
    <x v="5"/>
    <n v="1000319"/>
  </r>
  <r>
    <n v="2015"/>
    <n v="2791"/>
    <n v="62046239000"/>
    <s v="ԿԱՆԱՑԻ ԵՎ ԱՂՋԿԱ  ՏԱԲԱՏՆԵՐ ԲԱՄԲԱԿԵ ՄԱՆՎԱԾՔԻՑ   "/>
    <x v="3"/>
    <s v="աղջկա"/>
    <m/>
    <n v="0.2"/>
    <n v="1"/>
    <n v="0.2"/>
    <s v="IDEXE"/>
    <s v="Bangladesh"/>
    <s v="բամբակ"/>
    <x v="5"/>
    <n v="1000319"/>
  </r>
  <r>
    <n v="2016"/>
    <n v="2792"/>
    <n v="62046239000"/>
    <s v="ԿԱՆԱՑԻ ԵՎ ԱՂՋԿԱ  ՏԱԲԱՏՆԵՐ ԲԱՄԲԱԿԵ ՄԱՆՎԱԾՔԻՑ   "/>
    <x v="3"/>
    <s v="աղջկա"/>
    <m/>
    <n v="0.272"/>
    <n v="1"/>
    <n v="0.272"/>
    <s v="IDEXE"/>
    <s v="Bangladesh"/>
    <s v="բամբակ"/>
    <x v="5"/>
    <n v="1000319"/>
  </r>
  <r>
    <n v="2017"/>
    <n v="2790"/>
    <n v="61044200000"/>
    <s v="ԿԱՆԱՑԻ ԵՎ ԱՂՋԿԱ ՇՐՋԱԶԳԵՍՏՆԵՐ ԲԱՄԲԱԿԵ ՄԱՆՎԱԾՔԻՑ"/>
    <x v="13"/>
    <s v="աղջկա"/>
    <m/>
    <n v="0.148"/>
    <n v="1"/>
    <n v="0.148"/>
    <s v="IDEXE"/>
    <s v="China"/>
    <s v="բամբակ"/>
    <x v="5"/>
    <n v="1000319"/>
  </r>
  <r>
    <n v="2018"/>
    <n v="2789"/>
    <n v="62034235000"/>
    <s v="ՏՂԱՅԻ  ՏԱԲԱՏՆԵՐ ԲԱՄԲԱԿԵ ՄԱՆՎԱԾՔԻՑ  "/>
    <x v="3"/>
    <s v="տղայի"/>
    <m/>
    <n v="0.184"/>
    <n v="1"/>
    <n v="0.184"/>
    <s v="IDEXE"/>
    <s v="China"/>
    <s v="բամբակ"/>
    <x v="5"/>
    <n v="1000319"/>
  </r>
  <r>
    <n v="2019"/>
    <n v="2788"/>
    <n v="62034235000"/>
    <s v="ՏՂԱՅԻ  ՏԱԲԱՏՆԵՐ ԲԱՄԲԱԿԵ ՄԱՆՎԱԾՔԻՑ  "/>
    <x v="3"/>
    <s v="տղայի"/>
    <m/>
    <n v="0.064"/>
    <n v="1"/>
    <n v="0.064"/>
    <s v="IDEXE"/>
    <s v="China"/>
    <s v="բամբակ"/>
    <x v="5"/>
    <n v="1000319"/>
  </r>
  <r>
    <n v="2020"/>
    <n v="2787"/>
    <n v="61091000000"/>
    <s v="ԿԱՆԱՑԻ ԵՎ ԱՂՋԿԱ ՇԱՊԻԿՆԵՐ ԲԱՄԲԱԿԵ ՄԱՆՎԱԾՔԻՑ"/>
    <x v="8"/>
    <s v="աղջկա"/>
    <m/>
    <n v="0.098"/>
    <n v="1"/>
    <n v="0.098"/>
    <s v="IDEXE"/>
    <s v="Bangladesh"/>
    <s v="բամբակ"/>
    <x v="5"/>
    <n v="1000319"/>
  </r>
  <r>
    <n v="2021"/>
    <n v="2786"/>
    <n v="61124190000"/>
    <s v="ԿԱՆԱՑԻ ԵՎ ԱՂՋԿԱ  ԼՈՂԱԶԳԵՍՏՆԵՐ ՍԻՆԹԵՏԻԿ ԹԵԼԵՐԻՑ"/>
    <x v="44"/>
    <s v="աղջկա"/>
    <m/>
    <n v="0.078"/>
    <n v="1"/>
    <n v="0.078"/>
    <s v="IDEXE"/>
    <s v="China"/>
    <s v="պոլիեսթեր"/>
    <x v="5"/>
    <n v="1000319"/>
  </r>
  <r>
    <n v="2022"/>
    <n v="2785"/>
    <n v="62034231000"/>
    <s v="ՏՂԱՄԱՐԴՈՒ ԵՎ ՏՂԱՅԻ ՋԻՆՍԵ ՏԱԲԱՏՆԵՐ ԲԱՄԲԱԿԵ ՄԱՆՎԱԾՔԻՑ"/>
    <x v="25"/>
    <s v="տղայի"/>
    <m/>
    <n v="0.304"/>
    <n v="1"/>
    <n v="0.304"/>
    <s v="IDEXE"/>
    <s v="Bangladesh"/>
    <s v="բամբակ"/>
    <x v="5"/>
    <n v="1000319"/>
  </r>
  <r>
    <n v="2023"/>
    <n v="2784"/>
    <n v="61033200000"/>
    <s v="ՏՂԱՅԻ  ՊԻՋԱԿՆԵՐ ԲԱՄԲԱԿԵ ՄԱՆՎԱԾՔԻՑ "/>
    <x v="36"/>
    <s v="տղայի"/>
    <m/>
    <n v="0.222"/>
    <n v="1"/>
    <n v="0.222"/>
    <s v="IDEXE"/>
    <s v="Bangladesh"/>
    <s v="բամբակ"/>
    <x v="5"/>
    <n v="1000319"/>
  </r>
  <r>
    <n v="2024"/>
    <n v="2783"/>
    <n v="61091000000"/>
    <s v="ԿԱՆԱՑԻ ԵՎ ԱՂՋԿԱ ՇԱՊԻԿՆԵՐ ԲԱՄԲԱԿԵ ՄԱՆՎԱԾՔԻՑ"/>
    <x v="8"/>
    <s v="աղջկա"/>
    <m/>
    <n v="0.046"/>
    <n v="1"/>
    <n v="0.046"/>
    <s v="IDEXE"/>
    <s v="Bangladesh"/>
    <s v="բամբակ"/>
    <x v="5"/>
    <n v="1000319"/>
  </r>
  <r>
    <n v="2025"/>
    <n v="2782"/>
    <n v="61091000000"/>
    <s v="ՏՂԱՅԻ  ԵՐԿԱՐԱԹԵՎ ՇԱՊԻԿՆԵՐ  ԲԱՄԲԱԿԵ ՄԱՆՎԱԾՔԻՑ"/>
    <x v="86"/>
    <s v="տղայի"/>
    <m/>
    <n v="0.048"/>
    <n v="1"/>
    <n v="0.048"/>
    <s v="IDEXE"/>
    <s v="China"/>
    <s v="բամբակ"/>
    <x v="5"/>
    <n v="1000319"/>
  </r>
  <r>
    <n v="2026"/>
    <n v="2781"/>
    <n v="61044200000"/>
    <s v="ԿԱՆԱՑԻ ԵՎ ԱՂՋԿԱ ՇՐՋԱԶԳԵՍՏՆԵՐ ԲԱՄԲԱԿԵ ՄԱՆՎԱԾՔԻՑ"/>
    <x v="13"/>
    <s v="աղջկա"/>
    <m/>
    <n v="0.134"/>
    <n v="1"/>
    <n v="0.134"/>
    <s v="IDEXE"/>
    <s v="Bangladesh"/>
    <s v="բամբակ"/>
    <x v="5"/>
    <n v="1000319"/>
  </r>
  <r>
    <n v="2027"/>
    <n v="2780"/>
    <n v="61034200090"/>
    <s v="ՏՂԱՅԻ  ՇՈՐՏԵՐ ԲԱՄԲԱԿԵ ՄԱՆՎԱԾՔԻՑ"/>
    <x v="14"/>
    <s v="տղայի"/>
    <m/>
    <n v="0.284"/>
    <n v="1"/>
    <n v="0.284"/>
    <s v="IDEXE"/>
    <s v="Bangladesh"/>
    <s v="բամբակ"/>
    <x v="5"/>
    <n v="1000319"/>
  </r>
  <r>
    <n v="2028"/>
    <n v="2779"/>
    <n v="61034200090"/>
    <s v="ՏՂԱՅԻ ԿԱՄԲԻՆԻԶՈՆՆԵՐ ԲԱՄԲԱԿԵ ՄԱՆՎԱԾՔԻՑ"/>
    <x v="48"/>
    <s v="տղայի"/>
    <m/>
    <n v="0.222"/>
    <n v="1"/>
    <n v="0.222"/>
    <s v="IDEXE"/>
    <s v="Bangladesh"/>
    <s v="բամբակ"/>
    <x v="5"/>
    <n v="1000319"/>
  </r>
  <r>
    <n v="2029"/>
    <n v="2778"/>
    <n v="61102091000"/>
    <s v="ՏՂԱՄԱՐԴՈՒ ԵՎ ՏՂԱՅԻ  ՀՈՒԴԻՆԵՐ ԲԱՄԲԱԿԵ ՄԱՆՎԱԾՔԻՑ"/>
    <x v="0"/>
    <s v="տղայի"/>
    <m/>
    <n v="0.096"/>
    <n v="1"/>
    <n v="0.096"/>
    <s v="IDEXE"/>
    <s v="China"/>
    <s v="բամբակ"/>
    <x v="5"/>
    <n v="1000319"/>
  </r>
  <r>
    <n v="2030"/>
    <n v="2777"/>
    <n v="61034200090"/>
    <s v="ՏՂԱՅԻ  ՇՈՐՏԵՐ ԲԱՄԲԱԿԵ ՄԱՆՎԱԾՔԻՑ"/>
    <x v="14"/>
    <s v="տղայի"/>
    <m/>
    <n v="0.232"/>
    <n v="1"/>
    <n v="0.232"/>
    <s v="IDEXE"/>
    <s v="Bangladesh"/>
    <s v="բամբակ"/>
    <x v="5"/>
    <n v="1000319"/>
  </r>
  <r>
    <n v="2031"/>
    <n v="2776"/>
    <n v="62046239000"/>
    <s v="ԱՂՋԿԱ  ՏԱԲԱՏ՝ ԼԵԳԻՆՍՆԵՐ ԲԱՄԲԱԿԵ ՄԱՆՎԱԾՔԻՑ"/>
    <x v="28"/>
    <s v="աղջկա"/>
    <m/>
    <n v="0.054"/>
    <n v="1"/>
    <n v="0.054"/>
    <s v="IDEXE"/>
    <s v="Bangladesh"/>
    <s v="բամբակ"/>
    <x v="5"/>
    <n v="1000319"/>
  </r>
  <r>
    <n v="2032"/>
    <n v="2775"/>
    <n v="61102099000"/>
    <s v="ԱՂՋԿԱ ՍՎԻՏԵՐ  ԲԱՄԲԱԿԵ ԱՆՎԱԾՔԻՑ"/>
    <x v="1"/>
    <s v="աղջկա"/>
    <m/>
    <n v="0.13"/>
    <n v="1"/>
    <n v="0.13"/>
    <s v="IDEXE"/>
    <s v="Bangladesh"/>
    <s v="բամբակ"/>
    <x v="5"/>
    <n v="1000319"/>
  </r>
  <r>
    <n v="2033"/>
    <n v="2774"/>
    <n v="61102099000"/>
    <s v="ԱՂՋԿԱ ՍՎԻՏԵՐ  ԲԱՄԲԱԿԵ ԱՆՎԱԾՔԻՑ"/>
    <x v="1"/>
    <s v="աղջկա"/>
    <m/>
    <n v="0.148"/>
    <n v="1"/>
    <n v="0.148"/>
    <s v="IDEXE"/>
    <s v="Bangladesh"/>
    <s v="բամբակ"/>
    <x v="5"/>
    <n v="1000319"/>
  </r>
  <r>
    <n v="2034"/>
    <n v="2773"/>
    <n v="61091000000"/>
    <s v="ՏՂԱՄԱՐԴՈՒ ԵՎ ՏՂԱՅԻ  ՇԱՊԻԿՆԵՐ  ԲԱՄԲԱԿԵ ՄԱՆՎԱԾՔԻՑ"/>
    <x v="8"/>
    <s v="տղայի"/>
    <m/>
    <n v="0.066"/>
    <n v="1"/>
    <n v="0.066"/>
    <s v="IDEXE"/>
    <s v="Bangladesh"/>
    <s v="բամբակ"/>
    <x v="5"/>
    <n v="1000319"/>
  </r>
  <r>
    <n v="2035"/>
    <n v="2772"/>
    <n v="61044300000"/>
    <s v="ԿԱՆԱՑԻ ԵՎ ԱՂՋԿԱ  ՇՐՋԱԶԳԵՍՏՆԵՐ ՍԻՆԹԵՏԻԿ ԹԵԼԵՐԻՑ"/>
    <x v="13"/>
    <s v="աղջկա"/>
    <m/>
    <n v="0.34"/>
    <n v="1"/>
    <n v="0.34"/>
    <s v="IDEXE"/>
    <s v="China"/>
    <s v="պոլիեսթեր"/>
    <x v="5"/>
    <n v="1000319"/>
  </r>
  <r>
    <n v="2036"/>
    <n v="2771"/>
    <n v="61044300000"/>
    <s v="ԿԱՆԱՑԻ ԵՎ ԱՂՋԿԱ  ՇՐՋԱԶԳԵՍՏՆԵՐ ՍԻՆԹԵՏԻԿ ԹԵԼԵՐԻՑ"/>
    <x v="13"/>
    <s v="աղջկա"/>
    <m/>
    <n v="0.14"/>
    <n v="1"/>
    <n v="0.14"/>
    <s v="IDEXE"/>
    <s v="China"/>
    <s v="պոլիեսթեր"/>
    <x v="5"/>
    <n v="1000319"/>
  </r>
  <r>
    <n v="2037"/>
    <n v="2770"/>
    <n v="61119090000"/>
    <s v="ԱՂՋԻԿ ԵՐԵԽԱՅԻ ԿԱՐԴԻԳԱՆ ԱՅԼ ՄԱՆԱԾԱԳՈՐԾԱԿԱՆ ՆՅՈՒԹԵՐԻՑ ՄԻՆՉԵՎ 86 ՍՄ ՀԱՍԱԿ ՈՒՆԵՑՈՂ"/>
    <x v="94"/>
    <s v="աղջկա"/>
    <m/>
    <n v="0.042"/>
    <n v="1"/>
    <n v="0.042"/>
    <s v="IDEXE"/>
    <s v="China"/>
    <s v="վիսկոզ"/>
    <x v="5"/>
    <n v="1000319"/>
  </r>
  <r>
    <n v="2038"/>
    <n v="2769"/>
    <n v="61045200000"/>
    <s v="ԱՂՋԿԱ  ԿԻՍԱՇՐՋԱԶԳԵՍՏՆԵՐ ԲԱՄԲԱԿԵ ՄԱՆՎԱԾՔԻՑ"/>
    <x v="10"/>
    <s v="աղջկա"/>
    <m/>
    <n v="0.172"/>
    <n v="1"/>
    <n v="0.172"/>
    <s v="IDEXE"/>
    <s v="Bangladesh"/>
    <s v="բամբակ"/>
    <x v="5"/>
    <n v="1000319"/>
  </r>
  <r>
    <n v="2039"/>
    <n v="2768"/>
    <n v="61045200000"/>
    <s v="ԱՂՋԿԱ  ԿԻՍԱՇՐՋԱԶԳԵՍՏՆԵՐ ԲԱՄԲԱԿԵ ՄԱՆՎԱԾՔԻՑ"/>
    <x v="10"/>
    <s v="աղջկա"/>
    <m/>
    <n v="0.202"/>
    <n v="1"/>
    <n v="0.202"/>
    <s v="IDEXE"/>
    <s v="Bangladesh"/>
    <s v="բամբակ"/>
    <x v="5"/>
    <n v="1000319"/>
  </r>
  <r>
    <n v="2040"/>
    <n v="2767"/>
    <n v="61034200090"/>
    <s v="ՏՂԱՅԻ  ՇՈՐՏԵՐ ԲԱՄԲԱԿԵ ՄԱՆՎԱԾՔԻՑ"/>
    <x v="14"/>
    <s v="տղայի"/>
    <m/>
    <n v="0.172"/>
    <n v="1"/>
    <n v="0.172"/>
    <s v="IDEXE"/>
    <s v="Bangladesh"/>
    <s v="բամբակ"/>
    <x v="5"/>
    <n v="1000319"/>
  </r>
  <r>
    <n v="2041"/>
    <n v="2766"/>
    <n v="61091000000"/>
    <s v="ԿԱՆԱՑԻ ԵՎ ԱՂՋԿԱ ՇԱՊԻԿՆԵՐ ԲԱՄԲԱԿԵ ՄԱՆՎԱԾՔԻՑ"/>
    <x v="8"/>
    <s v="աղջկա"/>
    <m/>
    <n v="0.13"/>
    <n v="1"/>
    <n v="0.13"/>
    <s v="IDEXE"/>
    <s v="Bangladesh"/>
    <s v="բամբակ"/>
    <x v="5"/>
    <n v="1000319"/>
  </r>
  <r>
    <n v="2042"/>
    <n v="2765"/>
    <n v="61091000000"/>
    <s v="ԿԱՆԱՑԻ ԵՎ ԱՂՋԿԱ ՇԱՊԻԿՆԵՐ ԲԱՄԲԱԿԵ ՄԱՆՎԱԾՔԻՑ"/>
    <x v="8"/>
    <s v="աղջկա"/>
    <m/>
    <n v="0.136"/>
    <n v="1"/>
    <n v="0.136"/>
    <s v="IDEXE"/>
    <s v="Bangladesh"/>
    <s v="բամբակ"/>
    <x v="5"/>
    <n v="1000319"/>
  </r>
  <r>
    <n v="2043"/>
    <n v="2764"/>
    <n v="62046239000"/>
    <s v="ԿԱՆԱՑԻ ԵՎ ԱՂՋԿԱ  ՏԱԲԱՏՆԵՐ ԲԱՄԲԱԿԵ ՄԱՆՎԱԾՔԻՑ   "/>
    <x v="3"/>
    <s v="աղջկա"/>
    <m/>
    <n v="0.1"/>
    <n v="1"/>
    <n v="0.1"/>
    <s v="IDEXE"/>
    <s v="Bangladesh"/>
    <s v="բամբակ"/>
    <x v="5"/>
    <n v="1000319"/>
  </r>
  <r>
    <n v="2044"/>
    <n v="2763"/>
    <n v="61091000000"/>
    <s v="ԿԱՆԱՑԻ ԵՎ ԱՂՋԿԱ ՇԱՊԻԿՆԵՐ ԲԱՄԲԱԿԵ ՄԱՆՎԱԾՔԻՑ"/>
    <x v="8"/>
    <s v="աղջկա"/>
    <m/>
    <n v="0.03"/>
    <n v="1"/>
    <n v="0.03"/>
    <s v="IDEXE"/>
    <s v="China"/>
    <s v="բամբակ"/>
    <x v="5"/>
    <n v="1000319"/>
  </r>
  <r>
    <n v="2045"/>
    <n v="2762"/>
    <n v="61091000000"/>
    <s v="ԿԱՆԱՑԻ ԵՎ ԱՂՋԿԱ ՇԱՊԻԿՆԵՐ ԲԱՄԲԱԿԵ ՄԱՆՎԱԾՔԻՑ"/>
    <x v="8"/>
    <s v="աղջկա"/>
    <m/>
    <n v="0.034"/>
    <n v="1"/>
    <n v="0.034"/>
    <s v="IDEXE"/>
    <s v="China"/>
    <s v="բամբակ"/>
    <x v="5"/>
    <n v="1000319"/>
  </r>
  <r>
    <n v="2046"/>
    <n v="2761"/>
    <n v="61159500000"/>
    <s v="ՏՂԱՅԻ ԳՈՒԼՊԱՆԵՐ ԲԱՄԲԱԿԵ ՄԱՆՎԱԾՔԻՑ ՀԱՎԱՔԱԾՈՒ 2 ԶՈՒՅԳԻՑ"/>
    <x v="92"/>
    <s v="տղայի"/>
    <m/>
    <n v="0.064"/>
    <n v="1"/>
    <n v="0.064"/>
    <s v="IDEXE"/>
    <s v="Turkey"/>
    <s v="բամբակ"/>
    <x v="5"/>
    <n v="1000319"/>
  </r>
  <r>
    <n v="2047"/>
    <n v="2760"/>
    <n v="61046200000"/>
    <s v="ԱՂՋԿԱ  ԿԱՄԲԻՆԻԶՈՆՆԵՐ   ԲԱՄԲԱԿԵ ՄԱՆՎԱԾՔԻՑ"/>
    <x v="48"/>
    <s v="աղջկա"/>
    <m/>
    <n v="0.164"/>
    <n v="1"/>
    <n v="0.164"/>
    <s v="IDEXE"/>
    <s v="Bangladesh"/>
    <s v="բամբակ"/>
    <x v="5"/>
    <n v="1000319"/>
  </r>
  <r>
    <n v="2048"/>
    <n v="2759"/>
    <n v="62034235000"/>
    <s v="ՏՂԱՅԻ  ՏԱԲԱՏՆԵՐ ԲԱՄԲԱԿԵ ՄԱՆՎԱԾՔԻՑ  "/>
    <x v="3"/>
    <s v="տղայի"/>
    <m/>
    <n v="0.254"/>
    <n v="1"/>
    <n v="0.254"/>
    <s v="IDEXE"/>
    <s v="Bangladesh"/>
    <s v="բամբակ"/>
    <x v="5"/>
    <n v="1000319"/>
  </r>
  <r>
    <n v="2049"/>
    <n v="2758"/>
    <n v="62034235000"/>
    <s v="ՏՂԱՅԻ  ՏԱԲԱՏՆԵՐ ԲԱՄԲԱԿԵ ՄԱՆՎԱԾՔԻՑ  "/>
    <x v="3"/>
    <s v="տղայի"/>
    <m/>
    <n v="0.206"/>
    <n v="1"/>
    <n v="0.206"/>
    <s v="IDEXE"/>
    <s v="China"/>
    <s v="բամբակ"/>
    <x v="5"/>
    <n v="1000319"/>
  </r>
  <r>
    <n v="2050"/>
    <n v="2757"/>
    <n v="65050090000"/>
    <s v="ԿԱՆԱՑԻ ԵՎ ԱՂՋԿԱ ԳԼԽԱՐԿՆԵՐ ԲԱՄԲԱԿԵ ՄԱՆՎԱԾՔԻՑ"/>
    <x v="15"/>
    <s v="աղջկա"/>
    <m/>
    <n v="0.038"/>
    <n v="1"/>
    <n v="0.038"/>
    <s v="IDEXE"/>
    <s v="China"/>
    <s v="բամբակ"/>
    <x v="5"/>
    <n v="1000319"/>
  </r>
  <r>
    <n v="2051"/>
    <n v="2756"/>
    <n v="61124190000"/>
    <s v="ԿԱՆԱՑԻ ԵՎ ԱՂՋԿԱ  ԼՈՂԱԶԳԵՍՏՆԵՐ ՍԻՆԹԵՏԻԿ ԹԵԼԵՐԻՑ"/>
    <x v="44"/>
    <s v="աղջկա"/>
    <m/>
    <n v="0.054"/>
    <n v="1"/>
    <n v="0.054"/>
    <s v="IDEXE"/>
    <s v="China"/>
    <s v="պոլիեսթեր"/>
    <x v="5"/>
    <n v="1000319"/>
  </r>
  <r>
    <n v="2052"/>
    <n v="2755"/>
    <n v="61124190000"/>
    <s v="ԿԱՆԱՑԻ ԵՎ ԱՂՋԿԱ  ԼՈՂԱԶԳԵՍՏՆԵՐ ՍԻՆԹԵՏԻԿ ԹԵԼԵՐԻՑ"/>
    <x v="44"/>
    <s v="աղջկա"/>
    <m/>
    <n v="0.058"/>
    <n v="1"/>
    <n v="0.058"/>
    <s v="IDEXE"/>
    <s v="China"/>
    <s v="պոլիեսթեր"/>
    <x v="5"/>
    <n v="1000319"/>
  </r>
  <r>
    <n v="2053"/>
    <n v="2754"/>
    <n v="61044300000"/>
    <s v="ԿԱՆԱՑԻ ԵՎ ԱՂՋԿԱ  ՇՐՋԱԶԳԵՍՏՆԵՐ ՍԻՆԹԵՏԻԿ ԹԵԼԵՐԻՑ"/>
    <x v="13"/>
    <s v="աղջկա"/>
    <m/>
    <n v="0.164"/>
    <n v="1"/>
    <n v="0.164"/>
    <s v="IDEXE"/>
    <s v="China"/>
    <s v="պոլիեսթեր"/>
    <x v="5"/>
    <n v="1000319"/>
  </r>
  <r>
    <n v="2054"/>
    <n v="2753"/>
    <n v="62023000000"/>
    <s v="ԱՂՋԿԱ  ԲԱՃԿՈՆՆԵՐ ԲԱՄԲԱԿԵ ՄԱՆՎԱԾՔԻՑ "/>
    <x v="12"/>
    <s v="աղջկա"/>
    <m/>
    <n v="0.144"/>
    <n v="1"/>
    <n v="0.144"/>
    <s v="IDEXE"/>
    <s v="Bangladesh"/>
    <s v="բամբակ"/>
    <x v="5"/>
    <n v="1000319"/>
  </r>
  <r>
    <n v="2055"/>
    <n v="2752"/>
    <n v="61091000000"/>
    <s v="ԿԱՆԱՑԻ ԵՎ ԱՂՋԿԱ ՇԱՊԻԿՆԵՐ ԲԱՄԲԱԿԵ ՄԱՆՎԱԾՔԻՑ"/>
    <x v="8"/>
    <s v="աղջկա"/>
    <m/>
    <n v="0.058"/>
    <n v="1"/>
    <n v="0.058"/>
    <s v="IDEXE"/>
    <s v="Bangladesh"/>
    <s v="բամբակ"/>
    <x v="5"/>
    <n v="1000319"/>
  </r>
  <r>
    <n v="2056"/>
    <n v="2750"/>
    <n v="61112090000"/>
    <s v="ԱՂՋԻԿ ԵՐԵԽԱՅԻ  ՇՈՐՏԵՐ  ԲԱՄԲԱԿԵ ՄԱՆՎԱԾՔԻՑ  ՄԻՆՉԵՎ 86 ՍՄ  ՀԱՍԱԿ ՈՒՆԵՑՈՂ "/>
    <x v="81"/>
    <s v="աղջկա"/>
    <m/>
    <n v="0.034"/>
    <n v="1"/>
    <n v="0.034"/>
    <s v="IDEXE"/>
    <s v="Bangladesh"/>
    <s v="բամբակ"/>
    <x v="5"/>
    <n v="1000319"/>
  </r>
  <r>
    <n v="2057"/>
    <n v="2751"/>
    <n v="61091000000"/>
    <s v="ԿԱՆԱՑԻ ԵՎ ԱՂՋԿԱ ՇԱՊԻԿՆԵՐ ԲԱՄԲԱԿԵ ՄԱՆՎԱԾՔԻՑ"/>
    <x v="8"/>
    <s v="աղջկա"/>
    <m/>
    <n v="0.038"/>
    <n v="1"/>
    <n v="0.038"/>
    <s v="IDEXE"/>
    <s v="China"/>
    <s v="բամբակ"/>
    <x v="5"/>
    <n v="1000319"/>
  </r>
  <r>
    <n v="2058"/>
    <n v="2749"/>
    <n v="61109090000"/>
    <s v="ԿԱՆԱՑԻ ԵՎ ԱՂՋԿԱ ԿԱՐԴԻԳԱՆՆԵՐ ԱՅԼ ՄԱՆԱԾԱԳՈՐԾԱԿԱՆ ՆՅՈՒԹԵՐԻՑ"/>
    <x v="83"/>
    <s v="աղջկա"/>
    <m/>
    <n v="0.112"/>
    <n v="1"/>
    <n v="0.112"/>
    <s v="IDEXE"/>
    <s v="China"/>
    <s v="վիսկոզ"/>
    <x v="5"/>
    <n v="1000319"/>
  </r>
  <r>
    <n v="2059"/>
    <n v="2748"/>
    <n v="61102099000"/>
    <s v="ԱՂՋԿԱ ԺԻԼԵՏՆԵՐ ԲԱՄԲԱԿԵ  ՄԱՆՎԱԾՔԻՑ"/>
    <x v="37"/>
    <s v="աղջկա"/>
    <m/>
    <n v="0.096"/>
    <n v="1"/>
    <n v="0.096"/>
    <s v="IDEXE"/>
    <s v="Bangladesh"/>
    <s v="բամբակ"/>
    <x v="5"/>
    <n v="1000319"/>
  </r>
  <r>
    <n v="2060"/>
    <n v="2747"/>
    <n v="61091000000"/>
    <s v="ՏՂԱՄԱՐԴՈՒ ԵՎ ՏՂԱՅԻ  ՇԱՊԻԿՆԵՐ  ԲԱՄԲԱԿԵ ՄԱՆՎԱԾՔԻՑ"/>
    <x v="8"/>
    <s v="տղայի"/>
    <m/>
    <n v="0.052"/>
    <n v="1"/>
    <n v="0.052"/>
    <s v="IDEXE"/>
    <s v="Bangladesh"/>
    <s v="բամբակ"/>
    <x v="5"/>
    <n v="1000319"/>
  </r>
  <r>
    <n v="2061"/>
    <n v="2746"/>
    <n v="61034200090"/>
    <s v="ՏՂԱՅԻ  ՇՈՐՏԵՐ ԲԱՄԲԱԿԵ ՄԱՆՎԱԾՔԻՑ"/>
    <x v="14"/>
    <s v="տղայի"/>
    <m/>
    <n v="0.042"/>
    <n v="1"/>
    <n v="0.042"/>
    <s v="IDEXE"/>
    <s v="Bangladesh"/>
    <s v="բամբակ"/>
    <x v="5"/>
    <n v="1000319"/>
  </r>
  <r>
    <n v="2062"/>
    <n v="2745"/>
    <n v="61034200090"/>
    <s v="ՏՂԱՅԻ  ՇՈՐՏԵՐ ԲԱՄԲԱԿԵ ՄԱՆՎԱԾՔԻՑ"/>
    <x v="14"/>
    <s v="տղայի"/>
    <m/>
    <n v="0.052"/>
    <n v="1"/>
    <n v="0.052"/>
    <s v="IDEXE"/>
    <s v="Bangladesh"/>
    <s v="բամբակ"/>
    <x v="5"/>
    <n v="1000319"/>
  </r>
  <r>
    <n v="2063"/>
    <n v="2744"/>
    <n v="61112090000"/>
    <s v="ՏՂԱ ԵՐԵԽԱՅԻ  ՇՈՐՏԵՐ  ԲԱՄԲԱԿԵ ՄԱՆՎԱԾՔԻՑ  ՄԻՆՉԵՎ 86 ՍՄ  ՀԱՍԱԿ ՈՒՆԵՑՈՂ "/>
    <x v="81"/>
    <s v="տղայի"/>
    <m/>
    <n v="0.036"/>
    <n v="1"/>
    <n v="0.036"/>
    <s v="IDEXE"/>
    <s v="Bangladesh"/>
    <s v="բամբակ"/>
    <x v="5"/>
    <n v="1000319"/>
  </r>
  <r>
    <n v="2064"/>
    <n v="2743"/>
    <n v="61091000000"/>
    <s v="ՏՂԱՄԱՐԴՈՒ ԵՎ ՏՂԱՅԻ  ՇԱՊԻԿՆԵՐ  ԲԱՄԲԱԿԵ ՄԱՆՎԱԾՔԻՑ"/>
    <x v="8"/>
    <s v="տղայի"/>
    <m/>
    <n v="0.096"/>
    <n v="1"/>
    <n v="0.096"/>
    <s v="IDEXE"/>
    <s v="Bangladesh"/>
    <s v="բամբակ"/>
    <x v="5"/>
    <n v="1000319"/>
  </r>
  <r>
    <n v="2065"/>
    <n v="2742"/>
    <n v="61034200090"/>
    <s v="ՏՂԱՅԻ  ՇՈՐՏԵՐ ԲԱՄԲԱԿԵ ՄԱՆՎԱԾՔԻՑ"/>
    <x v="14"/>
    <s v="տղայի"/>
    <m/>
    <n v="0.126"/>
    <n v="1"/>
    <n v="0.126"/>
    <s v="IDEXE"/>
    <s v="Bangladesh"/>
    <s v="բամբակ"/>
    <x v="5"/>
    <n v="1000319"/>
  </r>
  <r>
    <n v="2066"/>
    <n v="2741"/>
    <n v="61091000000"/>
    <s v="ՏՂԱՅԻ  ԵՐԿԱՐԱԹԵՎ ՇԱՊԻԿՆԵՐ  ԲԱՄԲԱԿԵ ՄԱՆՎԱԾՔԻՑ"/>
    <x v="86"/>
    <s v="տղայի"/>
    <m/>
    <n v="0.05"/>
    <n v="1"/>
    <n v="0.05"/>
    <s v="IDEXE"/>
    <s v="China"/>
    <s v="բամբակ"/>
    <x v="5"/>
    <n v="1000319"/>
  </r>
  <r>
    <n v="2067"/>
    <n v="2740"/>
    <n v="61091000000"/>
    <s v="ԿԱՆԱՑԻ ԵՎ ԱՂՋԿԱ ՇԱՊԻԿՆԵՐ ԲԱՄԲԱԿԵ ՄԱՆՎԱԾՔԻՑ"/>
    <x v="8"/>
    <s v="աղջկա"/>
    <m/>
    <n v="0.032"/>
    <n v="1"/>
    <n v="0.032"/>
    <s v="IDEXE"/>
    <s v="China"/>
    <s v="բամբակ"/>
    <x v="5"/>
    <n v="1000319"/>
  </r>
  <r>
    <n v="2068"/>
    <n v="2739"/>
    <n v="61034200090"/>
    <s v="ՏՂԱՅԻ  ՇՈՐՏԵՐ ԲԱՄԲԱԿԵ ՄԱՆՎԱԾՔԻՑ"/>
    <x v="14"/>
    <s v="տղայի"/>
    <m/>
    <n v="0.058"/>
    <n v="1"/>
    <n v="0.058"/>
    <s v="IDEXE"/>
    <s v="Bangladesh"/>
    <s v="բամբակ"/>
    <x v="5"/>
    <n v="1000319"/>
  </r>
  <r>
    <n v="2069"/>
    <n v="2738"/>
    <n v="61091000000"/>
    <s v="ԿԱՆԱՑԻ ԵՎ ԱՂՋԿԱ ՇԱՊԻԿՆԵՐ ԲԱՄԲԱԿԵ ՄԱՆՎԱԾՔԻՑ"/>
    <x v="8"/>
    <s v="աղջկա"/>
    <m/>
    <n v="0.04"/>
    <n v="1"/>
    <n v="0.04"/>
    <s v="IDEXE"/>
    <s v="Bangladesh"/>
    <s v="բամբակ"/>
    <x v="5"/>
    <n v="1000319"/>
  </r>
  <r>
    <n v="2070"/>
    <n v="2737"/>
    <n v="61112090000"/>
    <s v="ՏՂԱ ԵՐԵԽԱՅԻ  ՇՈՐՏԵՐ  ԲԱՄԲԱԿԵ ՄԱՆՎԱԾՔԻՑ  ՄԻՆՉԵՎ 86 ՍՄ  ՀԱՍԱԿ ՈՒՆԵՑՈՂ "/>
    <x v="81"/>
    <s v="տղայի"/>
    <m/>
    <n v="0.044"/>
    <n v="1"/>
    <n v="0.044"/>
    <s v="IDEXE"/>
    <s v="China"/>
    <s v="բամբակ"/>
    <x v="5"/>
    <n v="1000319"/>
  </r>
  <r>
    <n v="2071"/>
    <n v="2736"/>
    <n v="61061000000"/>
    <s v="ԱՂՋԿԱ  ՎԵՐՆԱՇԱՊԻԿՆԵՐ ԲԱՄԲԱԿԵ ՄԱՆՎԱԾՔԻՑ"/>
    <x v="9"/>
    <s v="աղջկա"/>
    <m/>
    <n v="0.038"/>
    <n v="1"/>
    <n v="0.038"/>
    <s v="IDEXE"/>
    <s v="China"/>
    <s v="բամբակ"/>
    <x v="5"/>
    <n v="1000319"/>
  </r>
  <r>
    <n v="2072"/>
    <n v="2735"/>
    <n v="62034235000"/>
    <s v="ՏՂԱՅԻ  ՏԱԲԱՏՆԵՐ ԲԱՄԲԱԿԵ ՄԱՆՎԱԾՔԻՑ  "/>
    <x v="3"/>
    <s v="տղայի"/>
    <m/>
    <n v="0.168"/>
    <n v="1"/>
    <n v="0.168"/>
    <s v="IDEXE"/>
    <s v="Bangladesh"/>
    <s v="բամբակ"/>
    <x v="5"/>
    <n v="1000319"/>
  </r>
  <r>
    <n v="2073"/>
    <n v="2734"/>
    <n v="61034200090"/>
    <s v="ՏՂԱՅԻ  ՇՈՐՏԵՐ ԲԱՄԲԱԿԵ ՄԱՆՎԱԾՔԻՑ"/>
    <x v="14"/>
    <s v="տղայի"/>
    <m/>
    <n v="0.214"/>
    <n v="1"/>
    <n v="0.214"/>
    <s v="IDEXE"/>
    <s v="Bangladesh"/>
    <s v="բամբակ"/>
    <x v="5"/>
    <n v="1000319"/>
  </r>
  <r>
    <n v="2074"/>
    <n v="2733"/>
    <n v="61045200000"/>
    <s v="ԱՂՋԿԱ  ԿԻՍԱՇՐՋԱԶԳԵՍՏՆԵՐ ԲԱՄԲԱԿԵ ՄԱՆՎԱԾՔԻՑ"/>
    <x v="10"/>
    <s v="աղջկա"/>
    <m/>
    <n v="0.108"/>
    <n v="1"/>
    <n v="0.108"/>
    <s v="IDEXE"/>
    <s v="Bangladesh"/>
    <s v="բամբակ"/>
    <x v="5"/>
    <n v="1000319"/>
  </r>
  <r>
    <n v="2075"/>
    <n v="2732"/>
    <n v="61109090000"/>
    <s v="ԿԱՆԱՑԻ ԵՎ ԱՂՋԿԱ ԿԱՐԴԻԳԱՆՆԵՐ ԱՅԼ ՄԱՆԱԾԱԳՈՐԾԱԿԱՆ ՆՅՈՒԹԵՐԻՑ"/>
    <x v="83"/>
    <s v="աղջկա"/>
    <m/>
    <n v="0.11"/>
    <n v="1"/>
    <n v="0.11"/>
    <s v="IDEXE"/>
    <s v="China"/>
    <s v="վիսկոզ"/>
    <x v="5"/>
    <n v="1000319"/>
  </r>
  <r>
    <n v="2076"/>
    <n v="2730"/>
    <n v="62046318000"/>
    <s v="ԱՂՋԿԱ  ՏԱԲԱՏՆԵՐ ՍԻՆԹԵՏԻԿ ԹԵԼԵՐԻՑ"/>
    <x v="3"/>
    <s v="աղջկա"/>
    <m/>
    <n v="0.158"/>
    <n v="1"/>
    <n v="0.158"/>
    <s v="IDEXE"/>
    <s v="China"/>
    <s v="պոլիեսթեր"/>
    <x v="5"/>
    <n v="1000319"/>
  </r>
  <r>
    <n v="2077"/>
    <n v="2731"/>
    <n v="62046318000"/>
    <s v="ԱՂՋԿԱ  ՏԱԲԱՏՆԵՐ ՍԻՆԹԵՏԻԿ ԹԵԼԵՐԻՑ"/>
    <x v="3"/>
    <s v="աղջկա"/>
    <m/>
    <n v="0.11"/>
    <n v="1"/>
    <n v="0.11"/>
    <s v="IDEXE"/>
    <s v="China"/>
    <s v="պոլիեսթեր"/>
    <x v="5"/>
    <n v="1000319"/>
  </r>
  <r>
    <n v="2078"/>
    <n v="2729"/>
    <n v="61091000000"/>
    <s v="ՏՂԱՄԱՐԴՈՒ ԵՎ ՏՂԱՅԻ  ՇԱՊԻԿՆԵՐ  ԲԱՄԲԱԿԵ ՄԱՆՎԱԾՔԻՑ"/>
    <x v="8"/>
    <s v="տղայի"/>
    <m/>
    <n v="0.068"/>
    <n v="1"/>
    <n v="0.068"/>
    <s v="IDEXE"/>
    <s v="Bangladesh"/>
    <s v="բամբակ"/>
    <x v="5"/>
    <n v="1000319"/>
  </r>
  <r>
    <n v="2079"/>
    <n v="2728"/>
    <n v="61124190000"/>
    <s v="ԿԱՆԱՑԻ ԵՎ ԱՂՋԿԱ  ԼՈՂԱԶԳԵՍՏՆԵՐ ՍԻՆԹԵՏԻԿ ԹԵԼԵՐԻՑ"/>
    <x v="44"/>
    <s v="աղջկա"/>
    <m/>
    <n v="0.034"/>
    <n v="1"/>
    <n v="0.034"/>
    <s v="IDEXE"/>
    <s v="China"/>
    <s v="պոլիեսթեր"/>
    <x v="5"/>
    <n v="1000319"/>
  </r>
  <r>
    <n v="2080"/>
    <n v="2727"/>
    <n v="61112090000"/>
    <s v="ԱՂՋԻԿ ԵՐԵԽԱՅԻ  ՇՈՐՏԵՐ  ԲԱՄԲԱԿԵ ՄԱՆՎԱԾՔԻՑ  ՄԻՆՉԵՎ 86 ՍՄ  ՀԱՍԱԿ ՈՒՆԵՑՈՂ "/>
    <x v="81"/>
    <s v="աղջկա"/>
    <m/>
    <n v="0.036"/>
    <n v="1"/>
    <n v="0.036"/>
    <s v="IDEXE"/>
    <s v="China"/>
    <s v="բամբակ"/>
    <x v="5"/>
    <n v="1000319"/>
  </r>
  <r>
    <n v="2081"/>
    <n v="2726"/>
    <n v="61034200090"/>
    <s v="ՏՂԱՅԻ  ՇՈՐՏԵՐ ԲԱՄԲԱԿԵ ՄԱՆՎԱԾՔԻՑ"/>
    <x v="14"/>
    <s v="տղայի"/>
    <m/>
    <n v="0.048"/>
    <n v="1"/>
    <n v="0.048"/>
    <s v="IDEXE"/>
    <s v="Bangladesh"/>
    <s v="բամբակ"/>
    <x v="5"/>
    <n v="1000319"/>
  </r>
  <r>
    <n v="2082"/>
    <n v="2725"/>
    <n v="65050090000"/>
    <s v="ՏՂԱՅԻ ԳԼԽԱՐԿՆԵՐ ԲԱՄԲԱԿԵ ՄԱՆՎԱԾՔԻՑ"/>
    <x v="15"/>
    <s v="տղայի"/>
    <m/>
    <n v="0.03"/>
    <n v="1"/>
    <n v="0.03"/>
    <s v="IDEXE"/>
    <s v="China"/>
    <s v="բամբակ"/>
    <x v="5"/>
    <n v="1000319"/>
  </r>
  <r>
    <n v="2083"/>
    <n v="2724"/>
    <n v="61112090000"/>
    <s v="ԱՂՋԻԿ ԵՐԵԽԱՅԻ  ՇՈՐՏԵՐ  ԲԱՄԲԱԿԵ ՄԱՆՎԱԾՔԻՑ  ՄԻՆՉԵՎ 86 ՍՄ  ՀԱՍԱԿ ՈՒՆԵՑՈՂ "/>
    <x v="81"/>
    <s v="աղջկա"/>
    <m/>
    <n v="0.032"/>
    <n v="1"/>
    <n v="0.032"/>
    <s v="IDEXE"/>
    <s v="Bangladesh"/>
    <s v="բամբակ"/>
    <x v="5"/>
    <n v="1000319"/>
  </r>
  <r>
    <n v="2084"/>
    <n v="2723"/>
    <n v="65050090000"/>
    <s v="ԿԱՆԱՑԻ ԵՎ ԱՂՋԿԱ ԳԼԽԱՐԿՆԵՐ ԲԱՄԲԱԿԵ ՄԱՆՎԱԾՔԻՑ"/>
    <x v="15"/>
    <s v="աղջկա"/>
    <m/>
    <n v="0.096"/>
    <n v="1"/>
    <n v="0.096"/>
    <s v="IDEXE"/>
    <s v="China"/>
    <s v="բամբակ"/>
    <x v="5"/>
    <n v="1000319"/>
  </r>
  <r>
    <n v="2085"/>
    <n v="2722"/>
    <n v="61034200090"/>
    <s v="ՏՂԱՅԻ  ՇՈՐՏԵՐ ԲԱՄԲԱԿԵ ՄԱՆՎԱԾՔԻՑ"/>
    <x v="14"/>
    <s v="տղայի"/>
    <m/>
    <n v="0.07199999999999999"/>
    <n v="1"/>
    <n v="0.07199999999999999"/>
    <s v="IDEXE"/>
    <s v="China"/>
    <s v="բամբակ"/>
    <x v="5"/>
    <n v="1000319"/>
  </r>
  <r>
    <n v="2086"/>
    <n v="2721"/>
    <n v="62046239000"/>
    <s v="ԱՂՋԿԱ  ՏԱԲԱՏ՝ ԼԵԳԻՆՍՆԵՐ ԲԱՄԲԱԿԵ ՄԱՆՎԱԾՔԻՑ"/>
    <x v="28"/>
    <s v="աղջկա"/>
    <m/>
    <n v="0.076"/>
    <n v="1"/>
    <n v="0.076"/>
    <s v="IDEXE"/>
    <s v="Bangladesh"/>
    <s v="բամբակ"/>
    <x v="5"/>
    <n v="1000319"/>
  </r>
  <r>
    <n v="2087"/>
    <n v="2720"/>
    <n v="61091000000"/>
    <s v="ԿԱՆԱՑԻ ԵՎ ԱՂՋԿԱ ՇԱՊԻԿՆԵՐ ԲԱՄԲԱԿԵ ՄԱՆՎԱԾՔԻՑ"/>
    <x v="8"/>
    <s v="աղջկա"/>
    <m/>
    <n v="0.038"/>
    <n v="1"/>
    <n v="0.038"/>
    <s v="IDEXE"/>
    <s v="China"/>
    <s v="բամբակ"/>
    <x v="5"/>
    <n v="1000319"/>
  </r>
  <r>
    <n v="2088"/>
    <n v="2719"/>
    <n v="61159500000"/>
    <s v="ՏՂԱՅԻ ԳՈՒԼՊԱՆԵՐ ԲԱՄԲԱԿԵ ՄԱՆՎԱԾՔԻՑ ՀԱՎԱՔԱԾՈՒ 2 ԶՈՒՅԳԻՑ"/>
    <x v="92"/>
    <s v="տղայի"/>
    <m/>
    <n v="0.022"/>
    <n v="1"/>
    <n v="0.022"/>
    <s v="IDEXE"/>
    <s v="Turkey"/>
    <s v="բամբակ"/>
    <x v="5"/>
    <n v="1000319"/>
  </r>
  <r>
    <n v="2089"/>
    <n v="2718"/>
    <n v="61159500000"/>
    <s v="ՏՂԱՅԻ ԳՈՒԼՊԱՆԵՐ ԲԱՄԲԱԿԵ ՄԱՆՎԱԾՔԻՑ ՀԱՎԱՔԱԾՈՒ 2 ԶՈՒՅԳԻՑ"/>
    <x v="92"/>
    <s v="տղայի"/>
    <m/>
    <n v="0.024"/>
    <n v="1"/>
    <n v="0.024"/>
    <s v="IDEXE"/>
    <s v="Turkey"/>
    <s v="բամբակ/պոլիեսթեր"/>
    <x v="5"/>
    <n v="1000319"/>
  </r>
  <r>
    <n v="2090"/>
    <n v="2717"/>
    <n v="61044300000"/>
    <s v="ԿԱՆԱՑԻ ԵՎ ԱՂՋԿԱ  ՇՐՋԱԶԳԵՍՏՆԵՐ ՍԻՆԹԵՏԻԿ ԹԵԼԵՐԻՑ"/>
    <x v="13"/>
    <s v="աղջկա"/>
    <m/>
    <n v="0.114"/>
    <n v="1"/>
    <n v="0.114"/>
    <s v="IDEXE"/>
    <s v="China"/>
    <s v="պոլիեսթեր"/>
    <x v="5"/>
    <n v="1000319"/>
  </r>
  <r>
    <n v="2091"/>
    <n v="2716"/>
    <n v="61124190000"/>
    <s v="ԿԱՆԱՑԻ ԵՎ ԱՂՋԿԱ  ԼՈՂԱԶԳԵՍՏՆԵՐ ՍԻՆԹԵՏԻԿ ԹԵԼԵՐԻՑ"/>
    <x v="44"/>
    <s v="աղջկա"/>
    <m/>
    <n v="0.026"/>
    <n v="1"/>
    <n v="0.026"/>
    <s v="IDEXE"/>
    <s v="China"/>
    <s v="պոլիեսթեր"/>
    <x v="5"/>
    <n v="1000319"/>
  </r>
  <r>
    <n v="2092"/>
    <n v="2715"/>
    <n v="61112090000"/>
    <s v="ՏՂԱ ԵՐԵԽԱՅԻ  ՇՈՐՏԵՐ  ԲԱՄԲԱԿԵ ՄԱՆՎԱԾՔԻՑ  ՄԻՆՉԵՎ 86 ՍՄ  ՀԱՍԱԿ ՈՒՆԵՑՈՂ "/>
    <x v="81"/>
    <s v="տղայի"/>
    <m/>
    <n v="0.04"/>
    <n v="1"/>
    <n v="0.04"/>
    <s v="IDEXE"/>
    <s v="Bangladesh"/>
    <s v="բամբակ"/>
    <x v="5"/>
    <n v="1000319"/>
  </r>
  <r>
    <n v="2093"/>
    <n v="2714"/>
    <n v="61091000000"/>
    <s v="ՏՂԱՄԱՐԴՈՒ ԵՎ ՏՂԱՅԻ  ՇԱՊԻԿՆԵՐ  ԲԱՄԲԱԿԵ ՄԱՆՎԱԾՔԻՑ"/>
    <x v="8"/>
    <s v="տղայի"/>
    <m/>
    <n v="0.046"/>
    <n v="1"/>
    <n v="0.046"/>
    <s v="IDEXE"/>
    <s v="Bangladesh"/>
    <s v="բամբակ"/>
    <x v="5"/>
    <n v="1000319"/>
  </r>
  <r>
    <n v="2094"/>
    <n v="2713"/>
    <n v="61034200090"/>
    <s v="ՏՂԱՅԻ ԿԱՄԲԻՆԻԶՈՆՆԵՐ ԲԱՄԲԱԿԵ ՄԱՆՎԱԾՔԻՑ"/>
    <x v="48"/>
    <s v="տղայի"/>
    <m/>
    <n v="0.078"/>
    <n v="1"/>
    <n v="0.078"/>
    <s v="IDEXE"/>
    <s v="Bangladesh"/>
    <s v="բամբակ"/>
    <x v="5"/>
    <n v="1000319"/>
  </r>
  <r>
    <n v="2095"/>
    <n v="2712"/>
    <n v="61044200000"/>
    <s v="ԿԱՆԱՑԻ ԵՎ ԱՂՋԿԱ ՇՐՋԱԶԳԵՍՏՆԵՐ ԲԱՄԲԱԿԵ ՄԱՆՎԱԾՔԻՑ"/>
    <x v="13"/>
    <s v="աղջկա"/>
    <m/>
    <n v="0.07000000000000001"/>
    <n v="1"/>
    <n v="0.07000000000000001"/>
    <s v="IDEXE"/>
    <s v="Bangladesh"/>
    <s v="բամբակ"/>
    <x v="5"/>
    <n v="1000319"/>
  </r>
  <r>
    <n v="2096"/>
    <n v="2711"/>
    <n v="61091000000"/>
    <s v="ԿԱՆԱՑԻ ԵՎ ԱՂՋԿԱ ՇԱՊԻԿՆԵՐ ԲԱՄԲԱԿԵ ՄԱՆՎԱԾՔԻՑ"/>
    <x v="8"/>
    <s v="աղջկա"/>
    <m/>
    <n v="0.036"/>
    <n v="1"/>
    <n v="0.036"/>
    <s v="IDEXE"/>
    <s v="Bangladesh"/>
    <s v="բամբակ"/>
    <x v="5"/>
    <n v="1000319"/>
  </r>
  <r>
    <n v="2097"/>
    <n v="2710"/>
    <n v="61091000000"/>
    <s v="ՏՂԱՄԱՐԴՈՒ ԵՎ ՏՂԱՅԻ  ՇԱՊԻԿՆԵՐ  ԲԱՄԲԱԿԵ ՄԱՆՎԱԾՔԻՑ"/>
    <x v="8"/>
    <s v="տղայի"/>
    <m/>
    <n v="0.078"/>
    <n v="1"/>
    <n v="0.078"/>
    <s v="IDEXE"/>
    <s v="Bangladesh"/>
    <s v="բամբակ"/>
    <x v="5"/>
    <n v="1000319"/>
  </r>
  <r>
    <n v="2098"/>
    <n v="2709"/>
    <n v="61046200000"/>
    <s v="ԱՂՋԿԱ  ԿԱՄԲԻՆԻԶՈՆՆԵՐ   ԲԱՄԲԱԿԵ ՄԱՆՎԱԾՔԻՑ"/>
    <x v="48"/>
    <s v="աղջկա"/>
    <m/>
    <n v="0.052"/>
    <n v="1"/>
    <n v="0.052"/>
    <s v="IDEXE"/>
    <s v="China"/>
    <s v="բամբակ"/>
    <x v="5"/>
    <n v="1000319"/>
  </r>
  <r>
    <n v="2099"/>
    <n v="2708"/>
    <n v="61033200000"/>
    <s v="ՏՂԱՄԱՐԴՈՒ  ԵՎ ՏՂԱՅԻ ԺԱԿԵՏՆԵՐ ԲԱՄԲԱԿԵ ՄԱՆՎԱԾՔԻՑ"/>
    <x v="11"/>
    <s v="տղայի"/>
    <m/>
    <n v="0.092"/>
    <n v="1"/>
    <n v="0.092"/>
    <s v="IDEXE"/>
    <s v="China"/>
    <s v="բամբակ"/>
    <x v="5"/>
    <n v="1000319"/>
  </r>
  <r>
    <n v="2100"/>
    <n v="2707"/>
    <n v="61091000000"/>
    <s v="ՏՂԱՄԱՐԴՈՒ ԵՎ ՏՂԱՅԻ  ՇԱՊԻԿՆԵՐ  ԲԱՄԲԱԿԵ ՄԱՆՎԱԾՔԻՑ"/>
    <x v="8"/>
    <s v="տղայի"/>
    <m/>
    <n v="0.08"/>
    <n v="1"/>
    <n v="0.08"/>
    <s v="IDEXE"/>
    <s v="Bangladesh"/>
    <s v="բամբակ"/>
    <x v="5"/>
    <n v="1000319"/>
  </r>
  <r>
    <n v="2101"/>
    <n v="2706"/>
    <n v="61091000000"/>
    <s v="ԿԱՆԱՑԻ ԵՎ ԱՂՋԿԱ ՇԱՊԻԿՆԵՐ ԲԱՄԲԱԿԵ ՄԱՆՎԱԾՔԻՑ"/>
    <x v="8"/>
    <s v="աղջկա"/>
    <m/>
    <n v="0.038"/>
    <n v="1"/>
    <n v="0.038"/>
    <s v="IDEXE"/>
    <s v="China"/>
    <s v="բամբակ"/>
    <x v="5"/>
    <n v="1000319"/>
  </r>
  <r>
    <n v="2102"/>
    <n v="2703"/>
    <n v="61043200000"/>
    <s v="ԱՂՋԿԱ  ԺԱԿԵՏՆԵՐ ԲԱՄԲԱԿԵ ՄԱՆՎԱԾՔԻՑ"/>
    <x v="11"/>
    <s v="աղջկա"/>
    <m/>
    <n v="0.108"/>
    <n v="1"/>
    <n v="0.108"/>
    <s v="IDEXE"/>
    <s v="Bangladesh"/>
    <s v="բամբակ"/>
    <x v="5"/>
    <n v="1000319"/>
  </r>
  <r>
    <n v="2103"/>
    <n v="2705"/>
    <n v="62023000000"/>
    <s v="ԱՂՋԿԱ  ԲԱՃԿՈՆՆԵՐ ԲԱՄԲԱԿԵ ՄԱՆՎԱԾՔԻՑ "/>
    <x v="12"/>
    <s v="աղջկա"/>
    <m/>
    <n v="0.224"/>
    <n v="1"/>
    <n v="0.224"/>
    <s v="IDEXE"/>
    <s v="Bangladesh"/>
    <s v="բամբակ"/>
    <x v="5"/>
    <n v="1000319"/>
  </r>
  <r>
    <n v="2104"/>
    <n v="2704"/>
    <n v="61034200090"/>
    <s v="ՏՂԱՅԻ  ՇՈՐՏԵՐ ԲԱՄԲԱԿԵ ՄԱՆՎԱԾՔԻՑ"/>
    <x v="14"/>
    <s v="տղայի"/>
    <m/>
    <n v="0.827"/>
    <n v="1"/>
    <n v="0.827"/>
    <s v="IDEXE"/>
    <s v="Bangladesh"/>
    <s v="բամբակ"/>
    <x v="5"/>
    <n v="1000319"/>
  </r>
  <r>
    <n v="2105"/>
    <n v="2702"/>
    <n v="61034200090"/>
    <s v="ՏՂԱՅԻ  ՇՈՐՏԵՐ ԲԱՄԲԱԿԵ ՄԱՆՎԱԾՔԻՑ"/>
    <x v="14"/>
    <s v="տղայի"/>
    <m/>
    <n v="0.132"/>
    <n v="1"/>
    <n v="0.132"/>
    <s v="IDEXE"/>
    <s v="Bangladesh"/>
    <s v="բամբակ"/>
    <x v="5"/>
    <n v="1000319"/>
  </r>
  <r>
    <n v="2106"/>
    <n v="2701"/>
    <n v="61034200090"/>
    <s v="ՏՂԱՅԻ  ՇՈՐՏԵՐ ԲԱՄԲԱԿԵ ՄԱՆՎԱԾՔԻՑ"/>
    <x v="14"/>
    <s v="տղայի"/>
    <m/>
    <n v="0.13"/>
    <n v="1"/>
    <n v="0.13"/>
    <s v="IDEXE"/>
    <s v="Bangladesh"/>
    <s v="բամբակ"/>
    <x v="5"/>
    <n v="1000319"/>
  </r>
  <r>
    <n v="2107"/>
    <n v="2700"/>
    <n v="61046200000"/>
    <s v="ԱՂՋԿԱ  ԿԱՄԲԻՆԻԶՈՆՆԵՐ   ԲԱՄԲԱԿԵ ՄԱՆՎԱԾՔԻՑ"/>
    <x v="48"/>
    <s v="աղջկա"/>
    <m/>
    <n v="0.144"/>
    <n v="1"/>
    <n v="0.144"/>
    <s v="IDEXE"/>
    <s v="China"/>
    <s v="բամբակ"/>
    <x v="5"/>
    <n v="1000319"/>
  </r>
  <r>
    <n v="2108"/>
    <n v="2699"/>
    <n v="61044300000"/>
    <s v="ԿԱՆԱՑԻ ԵՎ ԱՂՋԿԱ  ՇՐՋԱԶԳԵՍՏՆԵՐ ՍԻՆԹԵՏԻԿ ԹԵԼԵՐԻՑ"/>
    <x v="13"/>
    <s v="աղջկա"/>
    <m/>
    <n v="0.128"/>
    <n v="1"/>
    <n v="0.128"/>
    <s v="IDEXE"/>
    <s v="China"/>
    <s v="պոլիեսթեր"/>
    <x v="5"/>
    <n v="1000319"/>
  </r>
  <r>
    <n v="2109"/>
    <n v="2698"/>
    <n v="61044300000"/>
    <s v="ԿԱՆԱՑԻ ԵՎ ԱՂՋԿԱ  ՇՐՋԱԶԳԵՍՏՆԵՐ ՍԻՆԹԵՏԻԿ ԹԵԼԵՐԻՑ"/>
    <x v="13"/>
    <s v="աղջկա"/>
    <m/>
    <n v="0.082"/>
    <n v="1"/>
    <n v="0.082"/>
    <s v="IDEXE"/>
    <s v="China"/>
    <s v="պոլիեսթեր"/>
    <x v="5"/>
    <n v="1000319"/>
  </r>
  <r>
    <n v="2110"/>
    <n v="2697"/>
    <n v="61062000000"/>
    <s v="ԿԱՆԱՑԻ ԵՎ ԱՂՋԿԱ ԲԼՈՒԶՆԵՐ ՔԻՄԻԱԿԱՆ ԹԵԼԵՐԻՑ "/>
    <x v="27"/>
    <s v="աղջկա"/>
    <m/>
    <n v="0.178"/>
    <n v="1"/>
    <n v="0.178"/>
    <s v="IDEXE"/>
    <s v="China"/>
    <s v="պոլիեսթեր"/>
    <x v="5"/>
    <n v="1000319"/>
  </r>
  <r>
    <n v="2111"/>
    <n v="2696"/>
    <n v="61046200000"/>
    <s v="ԿԱՆԱՑԻ ԵՎ ԱՂՋԿԱ  ՇՈՐՏԵՐ ԲԱՄԲԱԿԵ ՄԱՆՎԱԾՔԻՑ"/>
    <x v="14"/>
    <s v="աղջկա"/>
    <m/>
    <n v="0.064"/>
    <n v="1"/>
    <n v="0.064"/>
    <s v="IDEXE"/>
    <s v="Bangladesh"/>
    <s v="բամբակ"/>
    <x v="5"/>
    <n v="1000319"/>
  </r>
  <r>
    <n v="2112"/>
    <n v="2695"/>
    <n v="61046200000"/>
    <s v="ԿԱՆԱՑԻ ԵՎ ԱՂՋԿԱ  ՇՈՐՏԵՐ ԲԱՄԲԱԿԵ ՄԱՆՎԱԾՔԻՑ"/>
    <x v="14"/>
    <s v="աղջկա"/>
    <m/>
    <n v="0.078"/>
    <n v="1"/>
    <n v="0.078"/>
    <s v="IDEXE"/>
    <s v="Bangladesh"/>
    <s v="բամբակ"/>
    <x v="5"/>
    <n v="1000319"/>
  </r>
  <r>
    <n v="2113"/>
    <n v="2694"/>
    <n v="65050090000"/>
    <s v="ՏՂԱՅԻ ԳԼԽԱՐԿՆԵՐ ԲԱՄԲԱԿԵ ՄԱՆՎԱԾՔԻՑ"/>
    <x v="15"/>
    <s v="տղայի"/>
    <m/>
    <n v="0.034"/>
    <n v="1"/>
    <n v="0.034"/>
    <s v="IDEXE"/>
    <s v="China"/>
    <s v="բամբակ"/>
    <x v="5"/>
    <n v="1000319"/>
  </r>
  <r>
    <n v="2114"/>
    <n v="2693"/>
    <n v="61034200090"/>
    <s v="ՏՂԱՅԻ ԿԱՄԲԻՆԻԶՈՆՆԵՐ ԲԱՄԲԱԿԵ ՄԱՆՎԱԾՔԻՑ"/>
    <x v="48"/>
    <s v="տղայի"/>
    <m/>
    <n v="0.134"/>
    <n v="1"/>
    <n v="0.134"/>
    <s v="IDEXE"/>
    <s v="China"/>
    <s v="բամբակ"/>
    <x v="5"/>
    <n v="1000319"/>
  </r>
  <r>
    <n v="2115"/>
    <n v="2692"/>
    <n v="61091000000"/>
    <s v="ՏՂԱՄԱՐԴՈՒ ԵՎ ՏՂԱՅԻ  ՇԱՊԻԿՆԵՐ  ԲԱՄԲԱԿԵ ՄԱՆՎԱԾՔԻՑ"/>
    <x v="8"/>
    <s v="տղայի"/>
    <m/>
    <n v="0.048"/>
    <n v="1"/>
    <n v="0.048"/>
    <s v="IDEXE"/>
    <s v="Bangladesh"/>
    <s v="բամբակ"/>
    <x v="5"/>
    <n v="1000319"/>
  </r>
  <r>
    <n v="2116"/>
    <n v="2691"/>
    <n v="61091000000"/>
    <s v="ՏՂԱՄԱՐԴՈՒ ԵՎ ՏՂԱՅԻ  ՇԱՊԻԿՆԵՐ  ԲԱՄԲԱԿԵ ՄԱՆՎԱԾՔԻՑ"/>
    <x v="8"/>
    <s v="տղայի"/>
    <m/>
    <n v="0.058"/>
    <n v="1"/>
    <n v="0.058"/>
    <s v="IDEXE"/>
    <s v="Bangladesh"/>
    <s v="բամբակ"/>
    <x v="5"/>
    <n v="1000319"/>
  </r>
  <r>
    <n v="2117"/>
    <n v="2690"/>
    <n v="61051000000"/>
    <s v="ՏՂԱՅԻ  ՎԵՐՆԱՇԱՊԻԿ ԲԱՄԲԱԿԵ ՄԱՆՎԱԾՔԻՑ"/>
    <x v="9"/>
    <s v="տղայի"/>
    <m/>
    <n v="0.126"/>
    <n v="1"/>
    <n v="0.126"/>
    <s v="IDEXE"/>
    <s v="China"/>
    <s v="բամբակ"/>
    <x v="5"/>
    <n v="1000319"/>
  </r>
  <r>
    <n v="2118"/>
    <n v="2689"/>
    <n v="62034235000"/>
    <s v="ՏՂԱՅԻ  ՏԱԲԱՏՆԵՐ ԲԱՄԲԱԿԵ ՄԱՆՎԱԾՔԻՑ  "/>
    <x v="3"/>
    <s v="տղայի"/>
    <m/>
    <n v="0.32"/>
    <n v="1"/>
    <n v="0.32"/>
    <s v="IDEXE"/>
    <s v="Bangladesh"/>
    <s v="բամբակ"/>
    <x v="5"/>
    <n v="1000319"/>
  </r>
  <r>
    <n v="2119"/>
    <n v="2688"/>
    <n v="62034231000"/>
    <s v="ՏՂԱՄԱՐԴՈՒ ԵՎ ՏՂԱՅԻ ՋԻՆՍԵ ՏԱԲԱՏՆԵՐ ԲԱՄԲԱԿԵ ՄԱՆՎԱԾՔԻՑ"/>
    <x v="25"/>
    <s v="տղայի"/>
    <m/>
    <n v="0.34"/>
    <n v="1"/>
    <n v="0.34"/>
    <s v="IDEXE"/>
    <s v="Bangladesh"/>
    <s v="բամբակ"/>
    <x v="5"/>
    <n v="1000319"/>
  </r>
  <r>
    <n v="2120"/>
    <n v="2687"/>
    <n v="62034231000"/>
    <s v="ՏՂԱՅԻ ՋԻՆՍԵ ՏԱԲԱՏ ԲԱՄԲԱԿԵ ՄԱՆՎԱԾՔԻՑ"/>
    <x v="25"/>
    <s v="տղայի"/>
    <m/>
    <n v="0.174"/>
    <n v="1"/>
    <n v="0.174"/>
    <s v="IDEXE"/>
    <s v="China"/>
    <s v="բամբակ"/>
    <x v="5"/>
    <n v="1000319"/>
  </r>
  <r>
    <n v="2121"/>
    <n v="2686"/>
    <n v="62046231000"/>
    <s v="ԿԱՆԱՑԻ ԵՎ ԱՂՋԿԱ ՋԻՆՍԵ ՏԱԲԱՏՆԵՐ ԲԱՄԲԱԿԵ ՄԱՆՎԱԾՔԻՑ "/>
    <x v="25"/>
    <s v="աղջկա"/>
    <m/>
    <n v="0.214"/>
    <n v="1"/>
    <n v="0.214"/>
    <s v="IDEXE"/>
    <s v="Bangladesh"/>
    <s v="բամբակ"/>
    <x v="5"/>
    <n v="1000319"/>
  </r>
  <r>
    <n v="2122"/>
    <n v="2685"/>
    <n v="62143000000"/>
    <s v="ԿԱՆԱՑԻ ԵՎ ԱՂՋԿԱ ՇԱՐՖԵՐ ՍԻՆԹԵՏԻԿ ԹԵԼԵՐԻՑ"/>
    <x v="77"/>
    <s v="աղջկա"/>
    <m/>
    <n v="0.04"/>
    <n v="1"/>
    <n v="0.04"/>
    <s v="IDEXE"/>
    <s v="China"/>
    <s v="պոլիեսթեր"/>
    <x v="5"/>
    <n v="1000319"/>
  </r>
  <r>
    <n v="2123"/>
    <n v="2684"/>
    <n v="61159500000"/>
    <s v="ԱՂՋԿԱ ԳՈՒԼՊԱՆԵՐ ԲԱՄԲԱԿԵ ՄԱՆՎԱԾՔԻՑ "/>
    <x v="42"/>
    <s v="աղջկա"/>
    <m/>
    <n v="0.028"/>
    <n v="1"/>
    <n v="0.028"/>
    <s v="IDEXE"/>
    <s v="Turkey"/>
    <s v="բամբակ"/>
    <x v="5"/>
    <n v="1000319"/>
  </r>
  <r>
    <n v="2124"/>
    <n v="2683"/>
    <n v="61099020000"/>
    <s v="ԱՂՋԿԱ  ՇԱՊԻԿ ՔԻՄԻԱԿԱՆ ԹԵԼԵՐԻՑ "/>
    <x v="8"/>
    <s v="աղջկա"/>
    <m/>
    <n v="0.17"/>
    <n v="1"/>
    <n v="0.17"/>
    <s v="IDEXE"/>
    <s v="China"/>
    <s v="պոլիեսթեր"/>
    <x v="5"/>
    <n v="1000319"/>
  </r>
  <r>
    <n v="2125"/>
    <n v="2682"/>
    <n v="61034200090"/>
    <s v="ՏՂԱՅԻ  ՇՈՐՏԵՐ ԲԱՄԲԱԿԵ ՄԱՆՎԱԾՔԻՑ"/>
    <x v="14"/>
    <s v="տղայի"/>
    <m/>
    <n v="0.06"/>
    <n v="1"/>
    <n v="0.06"/>
    <s v="IDEXE"/>
    <s v="Bangladesh"/>
    <s v="բամբակ"/>
    <x v="5"/>
    <n v="1000319"/>
  </r>
  <r>
    <n v="2126"/>
    <n v="2681"/>
    <n v="61123190000"/>
    <s v="ՏՂԱՅԻ ԼՈՂԱԶԳԵՍՏ՝ ՎԱՐՏԻՔ ՍԻՆԹԵՏԻԿ ԹԵԼԵՐԻՑ"/>
    <x v="63"/>
    <s v="տղայի"/>
    <m/>
    <n v="0.038"/>
    <n v="1"/>
    <n v="0.038"/>
    <s v="IDEXE"/>
    <s v="China"/>
    <s v="պոլիեսթեր"/>
    <x v="5"/>
    <n v="1000319"/>
  </r>
  <r>
    <n v="2127"/>
    <n v="2680"/>
    <n v="61112090000"/>
    <s v="ՏՂԱ ԵՐԵԽԱՅԻ  ՇՈՐՏԵՐ  ԲԱՄԲԱԿԵ ՄԱՆՎԱԾՔԻՑ  ՄԻՆՉԵՎ 86 ՍՄ  ՀԱՍԱԿ ՈՒՆԵՑՈՂ "/>
    <x v="81"/>
    <s v="տղայի"/>
    <m/>
    <n v="0.05"/>
    <n v="1"/>
    <n v="0.05"/>
    <s v="IDEXE"/>
    <s v="China"/>
    <s v="բամբակ"/>
    <x v="5"/>
    <n v="1000319"/>
  </r>
  <r>
    <n v="2128"/>
    <n v="2679"/>
    <n v="61112090000"/>
    <s v="ՏՂԱ ԵՐԵԽԱՅԻ  ՇՈՐՏԵՐ  ԲԱՄԲԱԿԵ ՄԱՆՎԱԾՔԻՑ  ՄԻՆՉԵՎ 86 ՍՄ  ՀԱՍԱԿ ՈՒՆԵՑՈՂ "/>
    <x v="81"/>
    <s v="տղայի"/>
    <m/>
    <n v="0.05"/>
    <n v="1"/>
    <n v="0.05"/>
    <s v="IDEXE"/>
    <s v="China"/>
    <s v="բամբակ"/>
    <x v="5"/>
    <n v="1000319"/>
  </r>
  <r>
    <n v="2129"/>
    <n v="2678"/>
    <n v="61112090000"/>
    <s v="ԱՂՋԻԿ ԵՐԵԽԱՅԻ  ՇՈՐՏԵՐ  ԲԱՄԲԱԿԵ ՄԱՆՎԱԾՔԻՑ  ՄԻՆՉԵՎ 86 ՍՄ  ՀԱՍԱԿ ՈՒՆԵՑՈՂ "/>
    <x v="81"/>
    <s v="աղջկա"/>
    <m/>
    <n v="0.03"/>
    <n v="1"/>
    <n v="0.03"/>
    <s v="IDEXE"/>
    <s v="China"/>
    <s v="բամբակ"/>
    <x v="5"/>
    <n v="1000319"/>
  </r>
  <r>
    <n v="2130"/>
    <n v="2677"/>
    <n v="61091000000"/>
    <s v="ՏՂԱՄԱՐԴՈՒ ԵՎ ՏՂԱՅԻ  ՇԱՊԻԿՆԵՐ  ԲԱՄԲԱԿԵ ՄԱՆՎԱԾՔԻՑ"/>
    <x v="8"/>
    <s v="տղայի"/>
    <m/>
    <n v="0.052"/>
    <n v="1"/>
    <n v="0.052"/>
    <s v="IDEXE"/>
    <s v="Bangladesh"/>
    <s v="բամբակ"/>
    <x v="5"/>
    <n v="1000319"/>
  </r>
  <r>
    <n v="2131"/>
    <n v="2676"/>
    <n v="61034200090"/>
    <s v="ՏՂԱՅԻ  ՇՈՐՏԵՐ ԲԱՄԲԱԿԵ ՄԱՆՎԱԾՔԻՑ"/>
    <x v="95"/>
    <s v="տղայի"/>
    <m/>
    <n v="0.044"/>
    <n v="1"/>
    <n v="0.044"/>
    <s v="IDEXE"/>
    <s v="Bangladesh"/>
    <s v="բամբակ"/>
    <x v="5"/>
    <n v="1000319"/>
  </r>
  <r>
    <n v="2132"/>
    <n v="2675"/>
    <n v="61091000000"/>
    <s v="ՏՂԱՄԱՐԴՈՒ ԵՎ ՏՂԱՅԻ  ՇԱՊԻԿՆԵՐ  ԲԱՄԲԱԿԵ ՄԱՆՎԱԾՔԻՑ"/>
    <x v="8"/>
    <s v="տղայի"/>
    <m/>
    <n v="0.064"/>
    <n v="1"/>
    <n v="0.064"/>
    <s v="IDEXE"/>
    <s v="Bangladesh"/>
    <s v="բամբակ"/>
    <x v="5"/>
    <n v="1000319"/>
  </r>
  <r>
    <n v="2133"/>
    <n v="2674"/>
    <n v="62046231000"/>
    <s v="ԿԱՆԱՑԻ ԵՎ ԱՂՋԿԱ ՋԻՆՍԵ ՏԱԲԱՏՆԵՐ ԲԱՄԲԱԿԵ ՄԱՆՎԱԾՔԻՑ "/>
    <x v="25"/>
    <s v="աղջկա"/>
    <m/>
    <n v="0.204"/>
    <n v="1"/>
    <n v="0.204"/>
    <s v="IDEXE"/>
    <s v="Bangladesh"/>
    <s v="բամբակ"/>
    <x v="5"/>
    <n v="1000319"/>
  </r>
  <r>
    <n v="2134"/>
    <n v="2673"/>
    <n v="61091000000"/>
    <s v="ԿԱՆԱՑԻ ԵՎ ԱՂՋԿԱ ՇԱՊԻԿՆԵՐ ԲԱՄԲԱԿԵ ՄԱՆՎԱԾՔԻՑ"/>
    <x v="8"/>
    <s v="աղջկա"/>
    <m/>
    <n v="0.062"/>
    <n v="1"/>
    <n v="0.062"/>
    <s v="IDEXE"/>
    <s v="Bangladesh"/>
    <s v="բամբակ"/>
    <x v="5"/>
    <n v="1000319"/>
  </r>
  <r>
    <n v="2135"/>
    <n v="2672"/>
    <n v="61046200000"/>
    <s v="ԿԱՆԱՑԻ ԵՎ ԱՂՋԿԱ  ՇՈՐՏԵՐ ԲԱՄԲԱԿԵ ՄԱՆՎԱԾՔԻՑ"/>
    <x v="14"/>
    <s v="աղջկա"/>
    <m/>
    <n v="0.044"/>
    <n v="1"/>
    <n v="0.044"/>
    <s v="IDEXE"/>
    <s v="Bangladesh"/>
    <s v="բամբակ"/>
    <x v="5"/>
    <n v="1000319"/>
  </r>
  <r>
    <n v="2136"/>
    <n v="2671"/>
    <n v="61091000000"/>
    <s v="ԿԱՆԱՑԻ ԵՎ ԱՂՋԿԱ ՇԱՊԻԿՆԵՐ ԲԱՄԲԱԿԵ ՄԱՆՎԱԾՔԻՑ"/>
    <x v="8"/>
    <s v="աղջկա"/>
    <m/>
    <n v="0.064"/>
    <n v="1"/>
    <n v="0.064"/>
    <s v="IDEXE"/>
    <s v="Bangladesh"/>
    <s v="բամբակ"/>
    <x v="5"/>
    <n v="1000319"/>
  </r>
  <r>
    <n v="2137"/>
    <n v="2670"/>
    <n v="61099020000"/>
    <s v="ԿԱՆԱՑԻ ԵՎ ԱՂՋԿԱ  ՇԱՊԻԿՆԵՐ  ՔԻՄԻԱԿԱՆ ԹԵԼԵՐԻՑ "/>
    <x v="8"/>
    <s v="աղջկա"/>
    <m/>
    <n v="0.096"/>
    <n v="1"/>
    <n v="0.096"/>
    <s v="IDEXE"/>
    <s v="Bangladesh"/>
    <s v="պոլիեսթեր"/>
    <x v="5"/>
    <n v="1000319"/>
  </r>
  <r>
    <n v="2138"/>
    <n v="2669"/>
    <n v="61034200090"/>
    <s v="ՏՂԱՅԻ  ՇՈՐՏԵՐ ԲԱՄԲԱԿԵ ՄԱՆՎԱԾՔԻՑ"/>
    <x v="14"/>
    <s v="տղայի"/>
    <m/>
    <n v="0.16"/>
    <n v="1"/>
    <n v="0.16"/>
    <s v="IDEXE"/>
    <s v="Bangladesh"/>
    <s v="բամբակ"/>
    <x v="5"/>
    <n v="1000319"/>
  </r>
  <r>
    <n v="2139"/>
    <n v="2668"/>
    <n v="61091000000"/>
    <s v="ՏՂԱՄԱՐԴՈՒ ԵՎ ՏՂԱՅԻ  ՇԱՊԻԿՆԵՐ  ԲԱՄԲԱԿԵ ՄԱՆՎԱԾՔԻՑ"/>
    <x v="8"/>
    <s v="տղայի"/>
    <m/>
    <n v="0.078"/>
    <n v="1"/>
    <n v="0.078"/>
    <s v="IDEXE"/>
    <s v="Bangladesh"/>
    <s v="բամբակ"/>
    <x v="5"/>
    <n v="1000319"/>
  </r>
  <r>
    <n v="2140"/>
    <n v="2667"/>
    <n v="61032200000"/>
    <s v="ՏՂԱՅԻ  ՇՈՐՏ ԻՐ ՇԱՊԻԿՈՎ   ԲԱՄԲԱԿԵ ՄԱՆՎԱԾՔԻՑ"/>
    <x v="85"/>
    <s v="տղայի"/>
    <m/>
    <n v="0.098"/>
    <n v="1"/>
    <n v="0.098"/>
    <s v="IDEXE"/>
    <s v="Bangladesh"/>
    <s v="բամբակ"/>
    <x v="5"/>
    <n v="1000319"/>
  </r>
  <r>
    <n v="2141"/>
    <n v="2666"/>
    <n v="61091000000"/>
    <s v="ԱՂՋԿԱ  ԵՐԿԱՐԱԹԵՎ ՇԱՊԻԿՆԵՐ  ԲԱՄԲԱԿԵ ՄԱՆՎԱԾՔԻՑ"/>
    <x v="86"/>
    <s v="աղջկա"/>
    <m/>
    <n v="0.092"/>
    <n v="1"/>
    <n v="0.092"/>
    <s v="IDEXE"/>
    <s v="China"/>
    <s v="բամբակ"/>
    <x v="5"/>
    <n v="1000319"/>
  </r>
  <r>
    <n v="2142"/>
    <n v="2665"/>
    <n v="61033200000"/>
    <s v="ՏՂԱՅԻ  ՊԻՋԱԿՆԵՐ ԲԱՄԲԱԿԵ ՄԱՆՎԱԾՔԻՑ "/>
    <x v="36"/>
    <s v="տղայի"/>
    <m/>
    <n v="0.318"/>
    <n v="1"/>
    <n v="0.318"/>
    <s v="IDEXE"/>
    <s v="China"/>
    <s v="բամբակ"/>
    <x v="5"/>
    <n v="1000319"/>
  </r>
  <r>
    <n v="2143"/>
    <n v="2664"/>
    <n v="61045300000"/>
    <s v="ԿԱՆԱՑԻ ԵՎ ԱՂՋԿԱ ԿԻՍԱՇՐՋԱԶԳԵՍՏՆԵՐ ՍԻՆԹԵՏԻԿ ԹԵԼԵՐԻՑ"/>
    <x v="10"/>
    <s v="աղջկա"/>
    <m/>
    <n v="0.1"/>
    <n v="1"/>
    <n v="0.1"/>
    <s v="IDEXE"/>
    <s v="China"/>
    <s v="պոլիեսթեր"/>
    <x v="5"/>
    <n v="1000319"/>
  </r>
  <r>
    <n v="2144"/>
    <n v="2663"/>
    <n v="61102099000"/>
    <s v="ԱՂՋԿԱ ՍՎԻՏԵՐ  ԲԱՄԲԱԿԵ ԱՆՎԱԾՔԻՑ"/>
    <x v="1"/>
    <s v="աղջկա"/>
    <m/>
    <n v="0.138"/>
    <n v="1"/>
    <n v="0.138"/>
    <s v="IDEXE"/>
    <s v="China"/>
    <s v="բամբակ"/>
    <x v="5"/>
    <n v="1000319"/>
  </r>
  <r>
    <n v="2145"/>
    <n v="2662"/>
    <n v="61034200090"/>
    <s v="ՏՂԱՅԻ  ՇՈՐՏԵՐ ԲԱՄԲԱԿԵ ՄԱՆՎԱԾՔԻՑ"/>
    <x v="14"/>
    <s v="տղայի"/>
    <m/>
    <n v="0.08799999999999999"/>
    <n v="1"/>
    <n v="0.08799999999999999"/>
    <s v="IDEXE"/>
    <s v="Bangladesh"/>
    <s v="բամբակ"/>
    <x v="5"/>
    <n v="1000319"/>
  </r>
  <r>
    <n v="2146"/>
    <n v="2661"/>
    <n v="61099020000"/>
    <s v="ՏՂԱՅԻ  ՇԱՊԻԿՆԵՐ ՔԻՄԻԱԿԱՆ ԹԵԼԵՐԻՑ "/>
    <x v="8"/>
    <s v="տղայի"/>
    <m/>
    <n v="0.078"/>
    <n v="1"/>
    <n v="0.078"/>
    <s v="IDEXE"/>
    <s v="Bangladesh"/>
    <s v="պոլիեսթեր"/>
    <x v="5"/>
    <n v="1000319"/>
  </r>
  <r>
    <n v="2147"/>
    <n v="2660"/>
    <n v="62034235000"/>
    <s v="ՏՂԱՅԻ  ՏԱԲԱՏՆԵՐ ԲԱՄԲԱԿԵ ՄԱՆՎԱԾՔԻՑ  "/>
    <x v="3"/>
    <s v="տղայի"/>
    <m/>
    <n v="0.11"/>
    <n v="1"/>
    <n v="0.11"/>
    <s v="IDEXE"/>
    <s v="Bangladesh"/>
    <s v="բամբակ"/>
    <x v="5"/>
    <n v="1000319"/>
  </r>
  <r>
    <n v="2148"/>
    <n v="2659"/>
    <n v="61159500000"/>
    <s v="ՏՂԱՅԻ ԳՈՒԼՊԱՆԵՐ ԲԱՄԲԱԿԵ ՄԱՆՎԱԾՔԻՑ ՀԱՎԱՔԱԾՈՒ 3 ԶՈՒՅԳԻՑ"/>
    <x v="96"/>
    <s v="տղայի"/>
    <m/>
    <n v="0.036"/>
    <n v="1"/>
    <n v="0.036"/>
    <s v="IDEXE"/>
    <s v="Turkey"/>
    <s v="բամբակ"/>
    <x v="5"/>
    <n v="1000319"/>
  </r>
  <r>
    <n v="2149"/>
    <n v="2658"/>
    <n v="61091000000"/>
    <s v="ԿԱՆԱՑԻ ԵՎ ԱՂՋԿԱ ՇԱՊԻԿՆԵՐ ԲԱՄԲԱԿԵ ՄԱՆՎԱԾՔԻՑ"/>
    <x v="8"/>
    <s v="աղջկա"/>
    <m/>
    <n v="0.042"/>
    <n v="1"/>
    <n v="0.042"/>
    <s v="IDEXE"/>
    <s v="China"/>
    <s v="բամբակ"/>
    <x v="5"/>
    <n v="1000319"/>
  </r>
  <r>
    <n v="2150"/>
    <n v="2657"/>
    <n v="62046239000"/>
    <s v="ԿԱՆԱՑԻ ԵՎ ԱՂՋԿԱ  ՏԱԲԱՏՆԵՐ ԲԱՄԲԱԿԵ ՄԱՆՎԱԾՔԻՑ   "/>
    <x v="3"/>
    <s v="աղջկա"/>
    <m/>
    <n v="0.108"/>
    <n v="1"/>
    <n v="0.108"/>
    <s v="IDEXE"/>
    <s v="Bangladesh"/>
    <s v="բամբակ"/>
    <x v="5"/>
    <n v="1000319"/>
  </r>
  <r>
    <n v="2151"/>
    <n v="2656"/>
    <n v="61052010000"/>
    <s v="ՏՂԱՅԻ  ՎԵՐՆԱՇԱՊԻԿՆԵՐ ՍԻՆԹԵՏԻԿ ԹԵԼԵՐԻՑ"/>
    <x v="9"/>
    <s v="տղայի"/>
    <m/>
    <n v="0.05"/>
    <n v="1"/>
    <n v="0.05"/>
    <s v="IDEXE"/>
    <s v="China"/>
    <s v="պոլիեսթեր"/>
    <x v="5"/>
    <n v="1000319"/>
  </r>
  <r>
    <n v="2152"/>
    <n v="2655"/>
    <n v="62023000000"/>
    <s v="ԱՂՋԿԱ  ԲԱՃԿՈՆՆԵՐ ԲԱՄԲԱԿԵ ՄԱՆՎԱԾՔԻՑ "/>
    <x v="12"/>
    <s v="աղջկա"/>
    <m/>
    <n v="0.248"/>
    <n v="1"/>
    <n v="0.248"/>
    <s v="IDEXE"/>
    <s v="Bangladesh"/>
    <s v="բամբակ"/>
    <x v="5"/>
    <n v="1000319"/>
  </r>
  <r>
    <n v="2153"/>
    <n v="2654"/>
    <n v="62046231000"/>
    <s v="ԿԱՆԱՑԻ ԵՎ ԱՂՋԿԱ ՋԻՆՍԵ ՏԱԲԱՏՆԵՐ ԲԱՄԲԱԿԵ ՄԱՆՎԱԾՔԻՑ "/>
    <x v="25"/>
    <s v="աղջկա"/>
    <m/>
    <n v="0.188"/>
    <n v="1"/>
    <n v="0.188"/>
    <s v="IDEXE"/>
    <s v="Bangladesh"/>
    <s v="բամբակ"/>
    <x v="5"/>
    <n v="1000319"/>
  </r>
  <r>
    <n v="2154"/>
    <n v="2653"/>
    <n v="61112090000"/>
    <s v="ԱՂՋԻԿ ԵՐԵԽԱՅԻ  ՋԻՆՍԵ ԲԱՃԿՈՆ  ԲԱՄԲԱԿԵ ՄԱՆՎԱԾՔԻՑ  ՄԻՆՉԵՎ 86 ՍՄ  ՀԱՍԱԿ ՈՒՆԵՑՈՂ "/>
    <x v="97"/>
    <s v="աղջկա"/>
    <m/>
    <n v="0.146"/>
    <n v="1"/>
    <n v="0.146"/>
    <s v="IDEXE"/>
    <s v="Bangladesh"/>
    <s v="բամբակ"/>
    <x v="5"/>
    <n v="1000319"/>
  </r>
  <r>
    <n v="2155"/>
    <n v="2652"/>
    <n v="61045200000"/>
    <s v="ԱՂՋԿԱ  ԿԻՍԱՇՐՋԱԶԳԵՍՏՆԵՐ ԲԱՄԲԱԿԵ ՄԱՆՎԱԾՔԻՑ"/>
    <x v="10"/>
    <s v="աղջկա"/>
    <m/>
    <n v="0.252"/>
    <n v="1"/>
    <n v="0.252"/>
    <s v="IDEXE"/>
    <s v="Bangladesh"/>
    <s v="բամբակ"/>
    <x v="5"/>
    <n v="1000319"/>
  </r>
  <r>
    <n v="2156"/>
    <n v="2651"/>
    <n v="62034235000"/>
    <s v="ՏՂԱՅԻ  ՏԱԲԱՏՆԵՐ ԲԱՄԲԱԿԵ ՄԱՆՎԱԾՔԻՑ  "/>
    <x v="3"/>
    <s v="տղայի"/>
    <m/>
    <n v="0.128"/>
    <n v="1"/>
    <n v="0.128"/>
    <s v="IDEXE"/>
    <s v="Bangladesh"/>
    <s v="բամբակ"/>
    <x v="5"/>
    <n v="1000319"/>
  </r>
  <r>
    <n v="2157"/>
    <n v="2650"/>
    <n v="61112090000"/>
    <s v="ՏՂԱ ԵՐԵԽԱՅԻ  ՇՈՐՏԵՐ  ԲԱՄԲԱԿԵ ՄԱՆՎԱԾՔԻՑ  ՄԻՆՉԵՎ 86 ՍՄ  ՀԱՍԱԿ ՈՒՆԵՑՈՂ "/>
    <x v="81"/>
    <s v="տղայի"/>
    <m/>
    <n v="0.04"/>
    <n v="1"/>
    <n v="0.04"/>
    <s v="IDEXE"/>
    <s v="Bangladesh"/>
    <s v="բամբակ"/>
    <x v="5"/>
    <n v="1000319"/>
  </r>
  <r>
    <n v="2158"/>
    <n v="2649"/>
    <n v="65050090000"/>
    <s v="ՏՂԱՅԻ ԳԼԽԱՐԿՆԵՐ ԲԱՄԲԱԿԵ ՄԱՆՎԱԾՔԻՑ"/>
    <x v="15"/>
    <s v="տղայի"/>
    <m/>
    <n v="0.022"/>
    <n v="1"/>
    <n v="0.022"/>
    <s v="IDEXE"/>
    <s v="China"/>
    <s v="բամբակ"/>
    <x v="5"/>
    <n v="1000319"/>
  </r>
  <r>
    <n v="2159"/>
    <n v="2648"/>
    <n v="61091000000"/>
    <s v="ՏՂԱՄԱՐԴՈՒ ԵՎ ՏՂԱՅԻ  ՇԱՊԻԿՆԵՐ  ԲԱՄԲԱԿԵ ՄԱՆՎԱԾՔԻՑ"/>
    <x v="8"/>
    <s v="տղայի"/>
    <m/>
    <n v="0.078"/>
    <n v="1"/>
    <n v="0.078"/>
    <s v="IDEXE"/>
    <s v="Bangladesh"/>
    <s v="բամբակ"/>
    <x v="5"/>
    <n v="1000319"/>
  </r>
  <r>
    <n v="2160"/>
    <n v="2647"/>
    <n v="61099020000"/>
    <s v="ՏՂԱՅԻ  ՇԱՊԻԿՆԵՐ ՔԻՄԻԱԿԱՆ ԹԵԼԵՐԻՑ "/>
    <x v="8"/>
    <s v="տղայի"/>
    <m/>
    <n v="0.168"/>
    <n v="1"/>
    <n v="0.168"/>
    <s v="IDEXE"/>
    <s v="Bangladesh"/>
    <s v="պոլիեսթեր"/>
    <x v="5"/>
    <n v="1000319"/>
  </r>
  <r>
    <n v="2161"/>
    <n v="2646"/>
    <n v="61091000000"/>
    <s v="ՏՂԱՅԻ  ԵՐԿԱՐԱԹԵՎ ՇԱՊԻԿՆԵՐ  ԲԱՄԲԱԿԵ ՄԱՆՎԱԾՔԻՑ"/>
    <x v="86"/>
    <s v="տղայի"/>
    <m/>
    <n v="0.09"/>
    <n v="1"/>
    <n v="0.09"/>
    <s v="IDEXE"/>
    <s v="China"/>
    <s v="բամբակ"/>
    <x v="5"/>
    <n v="1000319"/>
  </r>
  <r>
    <n v="2162"/>
    <n v="2645"/>
    <n v="61044900000"/>
    <s v="ԱՂՋԿԱ  ՇՐՋԱԶԳԵՍՏՆԵՐ  ՎՈՒՇԵ ՄԱՆՎԱԾՔԻՑ"/>
    <x v="13"/>
    <s v="աղջկա"/>
    <m/>
    <n v="0.082"/>
    <n v="1"/>
    <n v="0.082"/>
    <s v="IDEXE"/>
    <s v="China"/>
    <s v="լինեն/վիսկոզ"/>
    <x v="5"/>
    <n v="1000319"/>
  </r>
  <r>
    <n v="2163"/>
    <n v="2644"/>
    <n v="61091000000"/>
    <s v="ԿԱՆԱՑԻ ԵՎ ԱՂՋԿԱ ՇԱՊԻԿՆԵՐ ԲԱՄԲԱԿԵ ՄԱՆՎԱԾՔԻՑ"/>
    <x v="8"/>
    <s v="աղջկա"/>
    <m/>
    <n v="0.046"/>
    <n v="1"/>
    <n v="0.046"/>
    <s v="IDEXE"/>
    <s v="China"/>
    <s v="բամբակ"/>
    <x v="5"/>
    <n v="1000319"/>
  </r>
  <r>
    <n v="2164"/>
    <n v="2643"/>
    <n v="62046239000"/>
    <s v="ԿԱՆԱՑԻ ԵՎ ԱՂՋԿԱ  ՏԱԲԱՏՆԵՐ ԲԱՄԲԱԿԵ ՄԱՆՎԱԾՔԻՑ   "/>
    <x v="3"/>
    <s v="աղջկա"/>
    <m/>
    <n v="0.08"/>
    <n v="1"/>
    <n v="0.08"/>
    <s v="IDEXE"/>
    <s v="Bangladesh"/>
    <s v="բամբակ"/>
    <x v="5"/>
    <n v="1000319"/>
  </r>
  <r>
    <n v="2165"/>
    <n v="2642"/>
    <n v="61099090000"/>
    <s v="ԱՂՋԿԱ ՏՈՊ-ՇԱՊԻԿՆԵՐ ՎՈՒՇԵ ՄԱՆՎԱԾՔԻՑ"/>
    <x v="84"/>
    <s v="աղջկա"/>
    <m/>
    <n v="0.074"/>
    <n v="1"/>
    <n v="0.074"/>
    <s v="IDEXE"/>
    <s v="China"/>
    <s v="լինեն/վիսկոզ"/>
    <x v="5"/>
    <n v="1000319"/>
  </r>
  <r>
    <n v="2166"/>
    <n v="2641"/>
    <n v="65050090000"/>
    <s v="ԿԱՆԱՑԻ ԵՎ ԱՂՋԿԱ ԳԼԽԱՐԿՆԵՐ ԲԱՄԲԱԿԵ ՄԱՆՎԱԾՔԻՑ"/>
    <x v="15"/>
    <s v="աղջկա"/>
    <m/>
    <n v="0.05"/>
    <n v="1"/>
    <n v="0.05"/>
    <s v="IDEXE"/>
    <s v="China"/>
    <s v="բամբակ"/>
    <x v="5"/>
    <n v="1000319"/>
  </r>
  <r>
    <n v="2167"/>
    <n v="2640"/>
    <n v="65050090000"/>
    <s v="ՏՂԱՅԻ ԳԼԽԱՐԿՆԵՐ ԲԱՄԲԱԿԵ ՄԱՆՎԱԾՔԻՑ"/>
    <x v="15"/>
    <s v="տղայի"/>
    <m/>
    <n v="0.022"/>
    <n v="1"/>
    <n v="0.022"/>
    <s v="IDEXE"/>
    <s v="China"/>
    <s v="բամբակ"/>
    <x v="5"/>
    <n v="1000319"/>
  </r>
  <r>
    <n v="2168"/>
    <n v="2639"/>
    <n v="61046200000"/>
    <s v="ԿԱՆԱՑԻ ԵՎ ԱՂՋԿԱ  ՇՈՐՏԵՐ ԲԱՄԲԱԿԵ ՄԱՆՎԱԾՔԻՑ"/>
    <x v="14"/>
    <s v="աղջկա"/>
    <m/>
    <n v="0.04"/>
    <n v="1"/>
    <n v="0.04"/>
    <s v="IDEXE"/>
    <s v="Bangladesh"/>
    <s v="բամբակ"/>
    <x v="5"/>
    <n v="1000319"/>
  </r>
  <r>
    <n v="2169"/>
    <n v="2638"/>
    <n v="61046200000"/>
    <s v="ԱՂՋԿԱ  ԿԱՄԲԻՆԻԶՈՆՆԵՐ   ԲԱՄԲԱԿԵ ՄԱՆՎԱԾՔԻՑ"/>
    <x v="48"/>
    <s v="աղջկա"/>
    <m/>
    <n v="0.07199999999999999"/>
    <n v="1"/>
    <n v="0.07199999999999999"/>
    <s v="IDEXE"/>
    <s v="Bangladesh"/>
    <s v="բամբակ"/>
    <x v="5"/>
    <n v="1000319"/>
  </r>
  <r>
    <n v="2170"/>
    <n v="2637"/>
    <n v="61112090000"/>
    <s v="ԱՂՋԻԿ ԵՐԵԽԱՅԻ  ԿԱՐԴԻԳԱՆՆԵՐ  ԲԱՄԲԱԿԵ ՄԱՆՎԱԾՔԻՑ  ՄԻՆՉԵՎ 86 ՍՄ  ՀԱՍԱԿ ՈՒՆԵՑՈՂ "/>
    <x v="94"/>
    <s v="աղջկա"/>
    <m/>
    <n v="0.038"/>
    <n v="1"/>
    <n v="0.038"/>
    <s v="IDEXE"/>
    <s v="China"/>
    <s v="բամբակ"/>
    <x v="5"/>
    <n v="1000319"/>
  </r>
  <r>
    <n v="2171"/>
    <n v="2636"/>
    <n v="61091000000"/>
    <s v="ՏՂԱՄԱՐԴՈՒ ԵՎ ՏՂԱՅԻ  ՇԱՊԻԿՆԵՐ  ԲԱՄԲԱԿԵ ՄԱՆՎԱԾՔԻՑ"/>
    <x v="8"/>
    <s v="տղայի"/>
    <m/>
    <n v="0.046"/>
    <n v="1"/>
    <n v="0.046"/>
    <s v="IDEXE"/>
    <s v="Bangladesh"/>
    <s v="բամբակ"/>
    <x v="5"/>
    <n v="1000319"/>
  </r>
  <r>
    <n v="2172"/>
    <n v="2634"/>
    <n v="61034200090"/>
    <s v="ՏՂԱՅԻ  ՇՈՐՏԵՐ ԲԱՄԲԱԿԵ ՄԱՆՎԱԾՔԻՑ"/>
    <x v="14"/>
    <s v="տղայի"/>
    <m/>
    <n v="0.06"/>
    <n v="1"/>
    <n v="0.06"/>
    <s v="IDEXE"/>
    <s v="Bangladesh"/>
    <s v="բամբակ"/>
    <x v="5"/>
    <n v="1000319"/>
  </r>
  <r>
    <n v="2173"/>
    <n v="2633"/>
    <n v="61034300090"/>
    <s v="ՏՂԱՅԻ  ՇՈՐՏ ՍԻՆԹԵՏԻԿ ԹԵԼԵՐԻՑ"/>
    <x v="14"/>
    <s v="տղայի"/>
    <m/>
    <n v="0.054"/>
    <n v="1"/>
    <n v="0.054"/>
    <s v="IDEXE"/>
    <s v="China"/>
    <s v="պոլիեսթեր"/>
    <x v="5"/>
    <n v="1000319"/>
  </r>
  <r>
    <n v="2174"/>
    <n v="2632"/>
    <n v="61046200000"/>
    <s v="ԿԱՆԱՑԻ ԵՎ ԱՂՋԿԱ  ՇՈՐՏԵՐ ԲԱՄԲԱԿԵ ՄԱՆՎԱԾՔԻՑ"/>
    <x v="14"/>
    <s v="աղջկա"/>
    <m/>
    <n v="0.068"/>
    <n v="1"/>
    <n v="0.068"/>
    <s v="IDEXE"/>
    <s v="Bangladesh"/>
    <s v="բամբակ"/>
    <x v="5"/>
    <n v="1000319"/>
  </r>
  <r>
    <n v="2175"/>
    <n v="2631"/>
    <n v="61091000000"/>
    <s v="ԿԱՆԱՑԻ ԵՎ ԱՂՋԿԱ ՇԱՊԻԿՆԵՐ ԲԱՄԲԱԿԵ ՄԱՆՎԱԾՔԻՑ"/>
    <x v="8"/>
    <s v="աղջկա"/>
    <m/>
    <n v="0.03"/>
    <n v="1"/>
    <n v="0.03"/>
    <s v="IDEXE"/>
    <s v="China"/>
    <s v="բամբակ"/>
    <x v="5"/>
    <n v="1000319"/>
  </r>
  <r>
    <n v="2176"/>
    <n v="2630"/>
    <n v="61034200090"/>
    <s v="ՏՂԱՅԻ  ՇՈՐՏԵՐ ԲԱՄԲԱԿԵ ՄԱՆՎԱԾՔԻՑ"/>
    <x v="14"/>
    <s v="տղայի"/>
    <m/>
    <n v="0.078"/>
    <n v="1"/>
    <n v="0.078"/>
    <s v="IDEXE"/>
    <s v="Bangladesh"/>
    <s v="բամբակ"/>
    <x v="5"/>
    <n v="1000319"/>
  </r>
  <r>
    <n v="2177"/>
    <n v="2629"/>
    <n v="61099020000"/>
    <s v="ՏՂԱՅԻ  ՇԱՊԻԿՆԵՐ ՔԻՄԻԱԿԱՆ ԹԵԼԵՐԻՑ "/>
    <x v="8"/>
    <s v="տղայի"/>
    <m/>
    <n v="0.096"/>
    <n v="1"/>
    <n v="0.096"/>
    <s v="IDEXE"/>
    <s v="Bangladesh"/>
    <s v="պոլիեսթեր"/>
    <x v="5"/>
    <n v="1000319"/>
  </r>
  <r>
    <n v="2178"/>
    <n v="2628"/>
    <n v="61034200090"/>
    <s v="ՏՂԱՅԻ  ՇՈՐՏԵՐ ԲԱՄԲԱԿԵ ՄԱՆՎԱԾՔԻՑ"/>
    <x v="14"/>
    <s v="տղայի"/>
    <m/>
    <n v="0.052"/>
    <n v="1"/>
    <n v="0.052"/>
    <s v="IDEXE"/>
    <s v="Bangladesh"/>
    <s v="բամբակ"/>
    <x v="5"/>
    <n v="1000319"/>
  </r>
  <r>
    <n v="2179"/>
    <n v="2627"/>
    <n v="61091000000"/>
    <s v="ՏՂԱՄԱՐԴՈՒ ԵՎ ՏՂԱՅԻ ՇԱՊԻԿՆԵՐ  ԲԱՄԲԱԿԵ ՄԱՆՎԱԾՔԻՑ"/>
    <x v="8"/>
    <s v="տղայի"/>
    <m/>
    <n v="0.048"/>
    <n v="1"/>
    <n v="0.048"/>
    <s v="IDEXE"/>
    <s v="China"/>
    <s v="բամբակ"/>
    <x v="5"/>
    <n v="1000319"/>
  </r>
  <r>
    <n v="2180"/>
    <n v="2626"/>
    <n v="61102099000"/>
    <s v="ԱՂՋԿԱ ԺԻԼԵՏՆԵՐ ԲԱՄԲԱԿԵ  ՄԱՆՎԱԾՔԻՑ"/>
    <x v="37"/>
    <s v="աղջկա"/>
    <m/>
    <n v="0.1"/>
    <n v="1"/>
    <n v="0.1"/>
    <s v="IDEXE"/>
    <s v="Bangladesh"/>
    <s v="բամբակ"/>
    <x v="5"/>
    <n v="1000319"/>
  </r>
  <r>
    <n v="2181"/>
    <n v="2625"/>
    <n v="61091000000"/>
    <s v="ԿԱՆԱՑԻ ԵՎ ԱՂՋԿԱ ՇԱՊԻԿՆԵՐ ԲԱՄԲԱԿԵ ՄԱՆՎԱԾՔԻՑ"/>
    <x v="8"/>
    <s v="աղջկա"/>
    <m/>
    <n v="0.074"/>
    <n v="1"/>
    <n v="0.074"/>
    <s v="IDEXE"/>
    <s v="Bangladesh"/>
    <s v="բամբակ"/>
    <x v="5"/>
    <n v="1000319"/>
  </r>
  <r>
    <n v="2182"/>
    <n v="2624"/>
    <n v="61113090000"/>
    <s v="ԱՂՋԻԿ ԵՐԵԽԱՅԻ ԿԻՍԱՇՐՋԱԶԳԵՍՏ  ՍԻՆԹԵՏԻԿ ԹԵԼԵՐԻՑ  ՄԻՆԵՎ 86 ՍՄ ՀԱՍԱԿ ՈՒՆԵՑՈՂ "/>
    <x v="98"/>
    <s v="աղջկա"/>
    <m/>
    <n v="0.07000000000000001"/>
    <n v="1"/>
    <n v="0.07000000000000001"/>
    <s v="IDEXE"/>
    <s v="China"/>
    <s v="պոլիեսթեր"/>
    <x v="5"/>
    <n v="1000319"/>
  </r>
  <r>
    <n v="2183"/>
    <n v="2623"/>
    <n v="61046900090"/>
    <s v="ԱՂՋԿԱ ԿԱՄԲԻՆԻԶՈՆ ԱՅԼ ՄԱՆԱԾԱԳՈՐԾԱԿԱՆ ՆՅՈՒԹԵՐԻՑ"/>
    <x v="48"/>
    <s v="աղջկա"/>
    <m/>
    <n v="0.096"/>
    <n v="1"/>
    <n v="0.096"/>
    <s v="IDEXE"/>
    <s v="China"/>
    <s v="վիսկոզ"/>
    <x v="5"/>
    <n v="1000319"/>
  </r>
  <r>
    <n v="2184"/>
    <n v="2622"/>
    <n v="61034200090"/>
    <s v="ՏՂԱՅԻ  ՇՈՐՏԵՐ ԲԱՄԲԱԿԵ ՄԱՆՎԱԾՔԻՑ"/>
    <x v="14"/>
    <s v="տղայի"/>
    <m/>
    <n v="0.046"/>
    <n v="1"/>
    <n v="0.046"/>
    <s v="IDEXE"/>
    <s v="Bangladesh"/>
    <s v="բամբակ"/>
    <x v="5"/>
    <n v="1000319"/>
  </r>
  <r>
    <n v="2185"/>
    <n v="2621"/>
    <n v="61046200000"/>
    <s v="ԱՂՋԿԱ  ԿԱՄԲԻՆԻԶՈՆՆԵՐ   ԲԱՄԲԱԿԵ ՄԱՆՎԱԾՔԻՑ"/>
    <x v="48"/>
    <s v="աղջկա"/>
    <m/>
    <n v="0.068"/>
    <n v="1"/>
    <n v="0.068"/>
    <s v="IDEXE"/>
    <s v="Bangladesh"/>
    <s v="բամբակ"/>
    <x v="5"/>
    <n v="1000319"/>
  </r>
  <r>
    <n v="2186"/>
    <n v="2620"/>
    <n v="61091000000"/>
    <s v="ՏՂԱՄԱՐԴՈՒ ԵՎ ՏՂԱՅԻ  ՇԱՊԻԿՆԵՐ  ԲԱՄԲԱԿԵ ՄԱՆՎԱԾՔԻՑ"/>
    <x v="8"/>
    <s v="տղայի"/>
    <m/>
    <n v="0.062"/>
    <n v="1"/>
    <n v="0.062"/>
    <s v="IDEXE"/>
    <s v="Bangladesh"/>
    <s v="բամբակ"/>
    <x v="5"/>
    <n v="1000319"/>
  </r>
  <r>
    <n v="2187"/>
    <n v="2619"/>
    <n v="61091000000"/>
    <s v="ԿԱՆԱՑԻ ԵՎ ԱՂՋԿԱ ՇԱՊԻԿՆԵՐ ԲԱՄԲԱԿԵ ՄԱՆՎԱԾՔԻՑ"/>
    <x v="8"/>
    <s v="աղջկա"/>
    <m/>
    <n v="0.062"/>
    <n v="1"/>
    <n v="0.062"/>
    <s v="IDEXE"/>
    <s v="Bangladesh"/>
    <s v="բամբակ"/>
    <x v="5"/>
    <n v="1000319"/>
  </r>
  <r>
    <n v="2188"/>
    <n v="2618"/>
    <n v="61046200000"/>
    <s v="ԿԱՆԱՑԻ ԵՎ ԱՂՋԿԱ  ՇՈՐՏԵՐ ԲԱՄԲԱԿԵ ՄԱՆՎԱԾՔԻՑ"/>
    <x v="14"/>
    <s v="աղջկա"/>
    <m/>
    <n v="0.098"/>
    <n v="1"/>
    <n v="0.098"/>
    <s v="IDEXE"/>
    <s v="China"/>
    <s v="բամբակ"/>
    <x v="5"/>
    <n v="1000319"/>
  </r>
  <r>
    <n v="2189"/>
    <n v="2617"/>
    <n v="61091000000"/>
    <s v="ԱՂՋԿԱ  ԵՐԿԱՐԱԹԵՎ ՇԱՊԻԿՆԵՐ  ԲԱՄԲԱԿԵ ՄԱՆՎԱԾՔԻՑ"/>
    <x v="86"/>
    <s v="աղջկա"/>
    <m/>
    <n v="0.05"/>
    <n v="1"/>
    <n v="0.05"/>
    <s v="IDEXE"/>
    <s v="Bangladesh"/>
    <s v="բամբակ"/>
    <x v="5"/>
    <n v="1000319"/>
  </r>
  <r>
    <n v="2190"/>
    <n v="2616"/>
    <n v="61091000000"/>
    <s v="ԿԱՆԱՑԻ ԵՎ ԱՂՋԿԱ ՇԱՊԻԿՆԵՐ ԲԱՄԲԱԿԵ ՄԱՆՎԱԾՔԻՑ"/>
    <x v="8"/>
    <s v="աղջկա"/>
    <m/>
    <n v="0.104"/>
    <n v="1"/>
    <n v="0.104"/>
    <s v="IDEXE"/>
    <s v="Bangladesh"/>
    <s v="բամբակ"/>
    <x v="5"/>
    <n v="1000319"/>
  </r>
  <r>
    <n v="2191"/>
    <n v="2614"/>
    <n v="61103091000"/>
    <s v="ՏՂԱՅԻ ԺԻԼԵՏՆԵՐ ՔԻՄԻԱԿԱՆ ԹԵԼԵՐԻՑ"/>
    <x v="37"/>
    <s v="տղայի"/>
    <m/>
    <n v="0.128"/>
    <n v="1"/>
    <n v="0.128"/>
    <s v="IDEXE"/>
    <s v="Myanmar"/>
    <s v="պոլիեսթեր"/>
    <x v="5"/>
    <n v="1000319"/>
  </r>
  <r>
    <n v="2192"/>
    <n v="2613"/>
    <n v="61034200090"/>
    <s v="ՏՂԱՅԻ  ՇՈՐՏ ԲԱՄԲԱԿԵ ՄԱՆՎԱԾՔԻՑ"/>
    <x v="14"/>
    <s v="տղայի"/>
    <m/>
    <n v="0.186"/>
    <n v="1"/>
    <n v="0.186"/>
    <s v="IDEXE"/>
    <s v="EU"/>
    <s v="բամբակ"/>
    <x v="5"/>
    <n v="1000319"/>
  </r>
  <r>
    <n v="2193"/>
    <n v="2615"/>
    <n v="61034200090"/>
    <s v="ՏՂԱՅԻ  ՇՈՐՏԵՐ ԲԱՄԲԱԿԵ ՄԱՆՎԱԾՔԻՑ"/>
    <x v="14"/>
    <s v="տղայի"/>
    <m/>
    <n v="0.162"/>
    <n v="1"/>
    <n v="0.162"/>
    <s v="IDEXE"/>
    <s v="Bangladesh"/>
    <s v="բամբակ"/>
    <x v="5"/>
    <n v="1000319"/>
  </r>
  <r>
    <n v="2194"/>
    <n v="2612"/>
    <n v="61091000000"/>
    <s v="ԿԱՆԱՑԻ ԵՎ ԱՂՋԿԱ ՇԱՊԻԿՆԵՐ ԲԱՄԲԱԿԵ ՄԱՆՎԱԾՔԻՑ"/>
    <x v="8"/>
    <s v="աղջկա"/>
    <m/>
    <n v="0.056"/>
    <n v="1"/>
    <n v="0.056"/>
    <s v="IDEXE"/>
    <s v="Bangladesh"/>
    <s v="բամբակ"/>
    <x v="5"/>
    <n v="1000319"/>
  </r>
  <r>
    <n v="2195"/>
    <n v="2611"/>
    <n v="61046200000"/>
    <s v="ԿԱՆԱՑԻ ԵՎ ԱՂՋԿԱ  ՇՈՐՏԵՐ ԲԱՄԲԱԿԵ ՄԱՆՎԱԾՔԻՑ"/>
    <x v="14"/>
    <s v="աղջկա"/>
    <m/>
    <n v="0.06"/>
    <n v="1"/>
    <n v="0.06"/>
    <s v="IDEXE"/>
    <s v="Bangladesh"/>
    <s v="բամբակ"/>
    <x v="5"/>
    <n v="1000319"/>
  </r>
  <r>
    <n v="2196"/>
    <n v="2610"/>
    <n v="62046318000"/>
    <s v="ԱՂՋԿԱ  ՏԱԲԱՏՆԵՐ ՍԻՆԹԵՏԻԿ ԹԵԼԵՐԻՑ"/>
    <x v="3"/>
    <s v="աղջկա"/>
    <m/>
    <n v="0.118"/>
    <n v="1"/>
    <n v="0.118"/>
    <s v="IDEXE"/>
    <s v="China"/>
    <s v="պոլիեսթեր"/>
    <x v="5"/>
    <n v="1000319"/>
  </r>
  <r>
    <n v="2197"/>
    <n v="2609"/>
    <n v="61046200000"/>
    <s v="ԿԱՆԱՑԻ ԵՎ ԱՂՋԿԱ  ՇՈՐՏԵՐ ԲԱՄԲԱԿԵ ՄԱՆՎԱԾՔԻՑ"/>
    <x v="14"/>
    <s v="աղջկա"/>
    <m/>
    <n v="0.08400000000000001"/>
    <n v="1"/>
    <n v="0.08400000000000001"/>
    <s v="IDEXE"/>
    <s v="China"/>
    <s v="բամբակ"/>
    <x v="5"/>
    <n v="1000319"/>
  </r>
  <r>
    <n v="2198"/>
    <n v="2608"/>
    <n v="61034200090"/>
    <s v="ՏՂԱՅԻ  ՇՈՐՏԵՐ ԲԱՄԲԱԿԵ ՄԱՆՎԱԾՔԻՑ"/>
    <x v="14"/>
    <s v="տղայի"/>
    <m/>
    <n v="0.042"/>
    <n v="1"/>
    <n v="0.042"/>
    <s v="IDEXE"/>
    <s v="Bangladesh"/>
    <s v="բամբակ"/>
    <x v="5"/>
    <n v="1000319"/>
  </r>
  <r>
    <n v="2199"/>
    <n v="2607"/>
    <n v="61091000000"/>
    <s v="ՏՂԱՄԱՐԴՈՒ ԵՎ ՏՂԱՅԻ  ՇԱՊԻԿՆԵՐ  ԲԱՄԲԱԿԵ ՄԱՆՎԱԾՔԻՑ"/>
    <x v="8"/>
    <s v="տղայի"/>
    <m/>
    <n v="0.17"/>
    <n v="1"/>
    <n v="0.17"/>
    <s v="IDEXE"/>
    <s v="Bangladesh"/>
    <s v="բամբակ"/>
    <x v="5"/>
    <n v="1000319"/>
  </r>
  <r>
    <n v="2200"/>
    <n v="2606"/>
    <n v="61112090000"/>
    <s v="ՏՂԱ ԵՐԵԽԱՅԻ  ՇՈՐՏԵՐ  ԲԱՄԲԱԿԵ ՄԱՆՎԱԾՔԻՑ  ՄԻՆՉԵՎ 86 ՍՄ  ՀԱՍԱԿ ՈՒՆԵՑՈՂ "/>
    <x v="81"/>
    <s v="տղայի"/>
    <m/>
    <n v="0.074"/>
    <n v="1"/>
    <n v="0.074"/>
    <s v="IDEXE"/>
    <s v="Bangladesh"/>
    <s v="բամբակ"/>
    <x v="5"/>
    <n v="1000319"/>
  </r>
  <r>
    <n v="2201"/>
    <n v="2605"/>
    <n v="62014000000"/>
    <s v="ՏՂԱՅԻ ԲԱՃԿՈՆՆԵՐ ՔԻՄԻԱԿԱՆ ԹԵԼԵՐԻՑ   "/>
    <x v="12"/>
    <s v="տղայի"/>
    <m/>
    <n v="0.24"/>
    <n v="1"/>
    <n v="0.24"/>
    <s v="IDEXE"/>
    <s v="Myanmar"/>
    <s v="պոլիեսթեր"/>
    <x v="5"/>
    <n v="1000319"/>
  </r>
  <r>
    <n v="2202"/>
    <n v="2604"/>
    <n v="62014000000"/>
    <s v="ՏՂԱՅԻ ԲԱՃԿՈՆՆԵՐ ՔԻՄԻԱԿԱՆ ԹԵԼԵՐԻՑ   "/>
    <x v="12"/>
    <s v="տղայի"/>
    <m/>
    <n v="0.166"/>
    <n v="1"/>
    <n v="0.166"/>
    <s v="IDEXE"/>
    <s v="Myanmar"/>
    <s v="պոլիեսթեր"/>
    <x v="5"/>
    <n v="1000319"/>
  </r>
  <r>
    <n v="2203"/>
    <n v="2603"/>
    <n v="61044900000"/>
    <s v="ԱՂՋԿԱ  ՇՐՋԱԶԳԵՍՏՆԵՐ  ՎՈՒՇԵ ՄԱՆՎԱԾՔԻՑ"/>
    <x v="13"/>
    <s v="աղջկա"/>
    <m/>
    <n v="0.074"/>
    <n v="1"/>
    <n v="0.074"/>
    <s v="IDEXE"/>
    <s v="China"/>
    <s v="լինեն/վիսկոզ"/>
    <x v="5"/>
    <n v="1000319"/>
  </r>
  <r>
    <n v="2204"/>
    <n v="2602"/>
    <n v="61044900000"/>
    <s v="ԱՂՋԿԱ  ՇՐՋԱԶԳԵՍՏՆԵՐ  ՎՈՒՇԵ ՄԱՆՎԱԾՔԻՑ"/>
    <x v="13"/>
    <s v="աղջկա"/>
    <m/>
    <n v="0.074"/>
    <n v="1"/>
    <n v="0.074"/>
    <s v="IDEXE"/>
    <s v="China"/>
    <s v="լինեն/վիսկոզ"/>
    <x v="5"/>
    <n v="1000319"/>
  </r>
  <r>
    <n v="2205"/>
    <n v="2601"/>
    <n v="61082100000"/>
    <s v="ԱՂՋԿԱ ՎԱՐՏԻՔՆԵՐ ԲԱՄԲԱԿԵ ՄԱՆՎԱԾՔԻՑ  "/>
    <x v="45"/>
    <s v="աղջկա"/>
    <m/>
    <n v="0.026"/>
    <n v="1"/>
    <n v="0.026"/>
    <s v="IDEXE"/>
    <s v="China"/>
    <s v="բամբակ"/>
    <x v="5"/>
    <n v="1000319"/>
  </r>
  <r>
    <n v="2206"/>
    <n v="2600"/>
    <n v="61082100000"/>
    <s v="ԱՂՋԿԱ ՎԱՐՏԻՔՆԵՐ ԲԱՄԲԱԿԵ ՄԱՆՎԱԾՔԻՑ  "/>
    <x v="45"/>
    <s v="աղջկա"/>
    <m/>
    <n v="0.028"/>
    <n v="1"/>
    <n v="0.028"/>
    <s v="IDEXE"/>
    <s v="China"/>
    <s v="բամբակ"/>
    <x v="5"/>
    <n v="1000319"/>
  </r>
  <r>
    <n v="2207"/>
    <n v="2599"/>
    <n v="61091000000"/>
    <s v="ԿԱՆԱՑԻ ԵՎ ԱՂՋԿԱ ՇԱՊԻԿՆԵՐ ԲԱՄԲԱԿԵ ՄԱՆՎԱԾՔԻՑ"/>
    <x v="8"/>
    <s v="աղջկա"/>
    <m/>
    <n v="0.078"/>
    <n v="1"/>
    <n v="0.078"/>
    <s v="IDEXE"/>
    <s v="Bangladesh"/>
    <s v="բամբակ"/>
    <x v="5"/>
    <n v="1000319"/>
  </r>
  <r>
    <n v="2208"/>
    <n v="2598"/>
    <n v="61091000000"/>
    <s v="ԿԱՆԱՑԻ ԵՎ ԱՂՋԿԱ ՇԱՊԻԿՆԵՐ ԲԱՄԲԱԿԵ ՄԱՆՎԱԾՔԻՑ"/>
    <x v="8"/>
    <s v="աղջկա"/>
    <m/>
    <n v="0.08"/>
    <n v="1"/>
    <n v="0.08"/>
    <s v="IDEXE"/>
    <s v="Bangladesh"/>
    <s v="բամբակ"/>
    <x v="5"/>
    <n v="1000319"/>
  </r>
  <r>
    <n v="2209"/>
    <n v="2883"/>
    <n v="61044200000"/>
    <s v="ԿԱՆԱՑԻ ԵՎ ԱՂՋԿԱ ՇՐՋԱԶԳԵՍՏՆԵՐ ԲԱՄԲԱԿԵ ՄԱՆՎԱԾՔԻՑ"/>
    <x v="13"/>
    <s v="աղջկա"/>
    <m/>
    <n v="0.108"/>
    <n v="1"/>
    <n v="0.108"/>
    <s v="IDEXE"/>
    <s v="China"/>
    <s v="բամբակ"/>
    <x v="5"/>
    <n v="1000319"/>
  </r>
  <r>
    <n v="2210"/>
    <n v="2882"/>
    <n v="61112090000"/>
    <s v="ՏՂԱ ԵՐԵԽԱՅԻ  ՇՈՐՏ ԻՐ ՇԱՊԻԿՈՎ   ԲԱՄԲԱԿԵ ՄԱՆՎԱԾՔԻՑ  ՄԻՆՉԵՎ 86 ՍՄ  ՀԱՍԱԿ ՈՒՆԵՑՈՂ "/>
    <x v="99"/>
    <s v="տղայի"/>
    <m/>
    <n v="0.082"/>
    <n v="1"/>
    <n v="0.082"/>
    <s v="IDEXE"/>
    <s v="Bangladesh"/>
    <s v="բամբակ"/>
    <x v="5"/>
    <n v="1000319"/>
  </r>
  <r>
    <n v="2211"/>
    <n v="2881"/>
    <n v="61091000000"/>
    <s v="ՏՂԱՄԱՐԴՈՒ ԵՎ ՏՂԱՅԻ  ՇԱՊԻԿՆԵՐ  ԲԱՄԲԱԿԵ ՄԱՆՎԱԾՔԻՑ"/>
    <x v="8"/>
    <s v="տղայի"/>
    <m/>
    <n v="0.064"/>
    <n v="1"/>
    <n v="0.064"/>
    <s v="IDEXE"/>
    <s v="Bangladesh"/>
    <s v="բամբակ"/>
    <x v="5"/>
    <n v="1000319"/>
  </r>
  <r>
    <n v="2212"/>
    <n v="2880"/>
    <n v="61091000000"/>
    <s v="ՏՂԱՄԱՐԴՈՒ ԵՎ ՏՂԱՅԻ  ՇԱՊԻԿՆԵՐ  ԲԱՄԲԱԿԵ ՄԱՆՎԱԾՔԻՑ"/>
    <x v="8"/>
    <s v="տղայի"/>
    <m/>
    <n v="0.062"/>
    <n v="1"/>
    <n v="0.062"/>
    <s v="IDEXE"/>
    <s v="Bangladesh"/>
    <s v="բամբակ"/>
    <x v="5"/>
    <n v="1000319"/>
  </r>
  <r>
    <n v="2213"/>
    <n v="2878"/>
    <n v="61091000000"/>
    <s v="ԿԱՆԱՑԻ ԵՎ ԱՂՋԿԱ ՇԱՊԻԿՆԵՐ ԲԱՄԲԱԿԵ ՄԱՆՎԱԾՔԻՑ"/>
    <x v="8"/>
    <s v="աղջկա"/>
    <m/>
    <n v="0.074"/>
    <n v="1"/>
    <n v="0.074"/>
    <s v="IDEXE"/>
    <s v="Bangladesh"/>
    <s v="բամբակ"/>
    <x v="5"/>
    <n v="1000319"/>
  </r>
  <r>
    <n v="2214"/>
    <n v="2879"/>
    <n v="61091000000"/>
    <s v="ԿԱՆԱՑԻ ԵՎ ԱՂՋԿԱ ՇԱՊԻԿՆԵՐ ԲԱՄԲԱԿԵ ՄԱՆՎԱԾՔԻՑ"/>
    <x v="8"/>
    <s v="աղջկա"/>
    <m/>
    <n v="0.082"/>
    <n v="1"/>
    <n v="0.082"/>
    <s v="IDEXE"/>
    <s v="Bangladesh"/>
    <s v="բամբակ"/>
    <x v="5"/>
    <n v="1000319"/>
  </r>
  <r>
    <n v="2215"/>
    <n v="2877"/>
    <n v="62046239000"/>
    <s v="ԱՂՋԿԱ  ՏԱԲԱՏ՝ ԼԵԳԻՆՍՆԵՐ ԲԱՄԲԱԿԵ ՄԱՆՎԱԾՔԻՑ"/>
    <x v="28"/>
    <s v="աղջկա"/>
    <m/>
    <n v="0.048"/>
    <n v="1"/>
    <n v="0.048"/>
    <s v="IDEXE"/>
    <s v="China"/>
    <s v="բամբակ"/>
    <x v="5"/>
    <n v="1000319"/>
  </r>
  <r>
    <n v="2216"/>
    <n v="2876"/>
    <n v="61112090000"/>
    <s v="ԱՂՋԻԿ ԵՐԵԽԱՅԻ  ՇՈՐՏԵՐ  ԲԱՄԲԱԿԵ ՄԱՆՎԱԾՔԻՑ  ՄԻՆՉԵՎ 86 ՍՄ  ՀԱՍԱԿ ՈՒՆԵՑՈՂ "/>
    <x v="81"/>
    <s v="աղջկա"/>
    <m/>
    <n v="0.036"/>
    <n v="1"/>
    <n v="0.036"/>
    <s v="IDEXE"/>
    <s v="China"/>
    <s v="բամբակ"/>
    <x v="5"/>
    <n v="1000319"/>
  </r>
  <r>
    <n v="2217"/>
    <n v="2875"/>
    <n v="61091000000"/>
    <s v="ԿԱՆԱՑԻ ԵՎ ԱՂՋԿԱ ՇԱՊԻԿՆԵՐ ԲԱՄԲԱԿԵ ՄԱՆՎԱԾՔԻՑ"/>
    <x v="8"/>
    <s v="աղջկա"/>
    <m/>
    <n v="0.074"/>
    <n v="1"/>
    <n v="0.074"/>
    <s v="IDEXE"/>
    <s v="Bangladesh"/>
    <s v="բամբակ"/>
    <x v="5"/>
    <n v="1000319"/>
  </r>
  <r>
    <n v="2218"/>
    <n v="2874"/>
    <n v="61046200000"/>
    <s v="ԿԱՆԱՑԻ ԵՎ ԱՂՋԿԱ  ՇՈՐՏԵՐ ԲԱՄԲԱԿԵ ՄԱՆՎԱԾՔԻՑ"/>
    <x v="14"/>
    <s v="աղջկա"/>
    <m/>
    <n v="0.07199999999999999"/>
    <n v="1"/>
    <n v="0.07199999999999999"/>
    <s v="IDEXE"/>
    <s v="Bangladesh"/>
    <s v="բամբակ"/>
    <x v="5"/>
    <n v="1000319"/>
  </r>
  <r>
    <n v="2219"/>
    <n v="2873"/>
    <n v="61091000000"/>
    <s v="ՏՂԱՄԱՐԴՈՒ ԵՎ ՏՂԱՅԻ ՇԱՊԻԿՆԵՐ  ԲԱՄԲԱԿԵ ՄԱՆՎԱԾՔԻՑ"/>
    <x v="8"/>
    <s v="տղայի"/>
    <m/>
    <n v="0.052"/>
    <n v="1"/>
    <n v="0.052"/>
    <s v="IDEXE"/>
    <s v="China"/>
    <s v="բամբակ"/>
    <x v="5"/>
    <n v="1000319"/>
  </r>
  <r>
    <n v="2220"/>
    <n v="2872"/>
    <n v="61091000000"/>
    <s v="ՏՂԱՄԱՐԴՈՒ ԵՎ ՏՂԱՅԻ ՇԱՊԻԿՆԵՐ  ԲԱՄԲԱԿԵ ՄԱՆՎԱԾՔԻՑ"/>
    <x v="8"/>
    <s v="տղայի"/>
    <m/>
    <n v="0.052"/>
    <n v="1"/>
    <n v="0.052"/>
    <s v="IDEXE"/>
    <s v="China"/>
    <s v="բամբակ"/>
    <x v="5"/>
    <n v="1000319"/>
  </r>
  <r>
    <n v="2221"/>
    <n v="2871"/>
    <n v="61091000000"/>
    <s v="ՏՂԱՄԱՐԴՈՒ ԵՎ ՏՂԱՅԻ ՇԱՊԻԿՆԵՐ  ԲԱՄԲԱԿԵ ՄԱՆՎԱԾՔԻՑ"/>
    <x v="8"/>
    <s v="տղայի"/>
    <m/>
    <n v="0.052"/>
    <n v="1"/>
    <n v="0.052"/>
    <s v="IDEXE"/>
    <s v="China"/>
    <s v="բամբակ"/>
    <x v="5"/>
    <n v="1000319"/>
  </r>
  <r>
    <n v="2222"/>
    <n v="2870"/>
    <n v="61091000000"/>
    <s v="ՏՂԱՄԱՐԴՈՒ ԵՎ ՏՂԱՅԻ ՇԱՊԻԿՆԵՐ  ԲԱՄԲԱԿԵ ՄԱՆՎԱԾՔԻՑ"/>
    <x v="8"/>
    <s v="տղայի"/>
    <m/>
    <n v="0.054"/>
    <n v="1"/>
    <n v="0.054"/>
    <s v="IDEXE"/>
    <s v="China"/>
    <s v="բամբակ"/>
    <x v="5"/>
    <n v="1000319"/>
  </r>
  <r>
    <n v="2223"/>
    <n v="2869"/>
    <n v="61091000000"/>
    <s v="ԿԱՆԱՑԻ ԵՎ ԱՂՋԿԱ ՇԱՊԻԿՆԵՐ ԲԱՄԲԱԿԵ ՄԱՆՎԱԾՔԻՑ"/>
    <x v="8"/>
    <s v="աղջկա"/>
    <m/>
    <n v="0.052"/>
    <n v="1"/>
    <n v="0.052"/>
    <s v="IDEXE"/>
    <s v="Bangladesh"/>
    <s v="բամբակ"/>
    <x v="5"/>
    <n v="1000319"/>
  </r>
  <r>
    <n v="2224"/>
    <n v="2597"/>
    <n v="65050090000"/>
    <s v="ԿԱՆԱՑԻ ԵՎ ԱՂՋԿԱ ԳԼԽԱՐԿՆԵՐ ԲԱՄԲԱԿԵ ՄԱՆՎԱԾՔԻՑ"/>
    <x v="15"/>
    <s v="աղջկա"/>
    <m/>
    <n v="0.05"/>
    <n v="1"/>
    <n v="0.05"/>
    <s v="IDEXE"/>
    <s v="China"/>
    <s v="բամբակ"/>
    <x v="5"/>
    <n v="1000319"/>
  </r>
  <r>
    <n v="2225"/>
    <n v="2596"/>
    <n v="61044300000"/>
    <s v="ԿԱՆԱՑԻ ԵՎ ԱՂՋԿԱ  ՇՐՋԱԶԳԵՍՏՆԵՐ ՍԻՆԹԵՏԻԿ ԹԵԼԵՐԻՑ"/>
    <x v="13"/>
    <s v="աղջկա"/>
    <m/>
    <n v="0.32"/>
    <n v="1"/>
    <n v="0.32"/>
    <s v="IDEXE"/>
    <s v="China"/>
    <s v="պոլիեսթեր"/>
    <x v="5"/>
    <n v="1000319"/>
  </r>
  <r>
    <n v="2226"/>
    <n v="2595"/>
    <n v="61091000000"/>
    <s v="ԱՂՋԿԱ  ԵՐԿԱՐԱԹԵՎ ՇԱՊԻԿՆԵՐ  ԲԱՄԲԱԿԵ ՄԱՆՎԱԾՔԻՑ"/>
    <x v="86"/>
    <s v="աղջկա"/>
    <m/>
    <n v="0.185"/>
    <n v="1"/>
    <n v="0.185"/>
    <s v="IDEXE"/>
    <s v="China"/>
    <s v="բամբակ"/>
    <x v="5"/>
    <n v="1000319"/>
  </r>
  <r>
    <n v="2227"/>
    <n v="2594"/>
    <n v="61091000000"/>
    <s v="ՏՂԱՄԱՐԴՈՒ ԵՎ ՏՂԱՅԻ  ՇԱՊԻԿՆԵՐ  ԲԱՄԲԱԿԵ ՄԱՆՎԱԾՔԻՑ"/>
    <x v="8"/>
    <s v="տղայի"/>
    <m/>
    <n v="0.05"/>
    <n v="1"/>
    <n v="0.05"/>
    <s v="IDEXE"/>
    <s v="Bangladesh"/>
    <s v="բամբակ"/>
    <x v="5"/>
    <n v="1000319"/>
  </r>
  <r>
    <n v="2228"/>
    <n v="2593"/>
    <n v="61046200000"/>
    <s v="ԿԱՆԱՑԻ ԵՎ ԱՂՋԿԱ  ՇՈՐՏԵՐ ԲԱՄԲԱԿԵ ՄԱՆՎԱԾՔԻՑ"/>
    <x v="14"/>
    <s v="աղջկա"/>
    <m/>
    <n v="0.08"/>
    <n v="1"/>
    <n v="0.08"/>
    <s v="IDEXE"/>
    <s v="Bangladesh"/>
    <s v="բամբակ"/>
    <x v="5"/>
    <n v="1000319"/>
  </r>
  <r>
    <n v="2229"/>
    <n v="2592"/>
    <n v="61091000000"/>
    <s v="ԿԱՆԱՑԻ ԵՎ ԱՂՋԿԱ ՇԱՊԻԿՆԵՐ ԲԱՄԲԱԿԵ ՄԱՆՎԱԾՔԻՑ"/>
    <x v="8"/>
    <s v="աղջկա"/>
    <m/>
    <n v="0.11"/>
    <n v="1"/>
    <n v="0.11"/>
    <s v="IDEXE"/>
    <s v="Bangladesh"/>
    <s v="բամբակ"/>
    <x v="5"/>
    <n v="1000319"/>
  </r>
  <r>
    <n v="2230"/>
    <n v="2591"/>
    <n v="61112090000"/>
    <s v="ԱՂՋԻԿ ԵՐԵԽԱՅԻ  ՇՈՐՏԵՐ  ԲԱՄԲԱԿԵ ՄԱՆՎԱԾՔԻՑ  ՄԻՆՉԵՎ 86 ՍՄ  ՀԱՍԱԿ ՈՒՆԵՑՈՂ "/>
    <x v="100"/>
    <s v="աղջկա"/>
    <m/>
    <n v="0.04"/>
    <n v="1"/>
    <n v="0.04"/>
    <s v="IDEXE"/>
    <s v="China"/>
    <s v="բամբակ"/>
    <x v="5"/>
    <n v="1000319"/>
  </r>
  <r>
    <n v="2231"/>
    <n v="2590"/>
    <n v="61044200000"/>
    <s v="ԿԱՆԱՑԻ ԵՎ ԱՂՋԿԱ ՇՐՋԱԶԳԵՍՏՆԵՐ ԲԱՄԲԱԿԵ ՄԱՆՎԱԾՔԻՑ"/>
    <x v="13"/>
    <s v="աղջկա"/>
    <m/>
    <n v="0.16"/>
    <n v="1"/>
    <n v="0.16"/>
    <s v="IDEXE"/>
    <s v="China"/>
    <s v="բամբակ"/>
    <x v="5"/>
    <n v="1000319"/>
  </r>
  <r>
    <n v="2232"/>
    <n v="2589"/>
    <n v="61112090000"/>
    <s v="ԱՂՋԻԿ ԵՐԵԽԱՅԻ  ՇՈՐՏԵՐ  ԲԱՄԲԱԿԵ ՄԱՆՎԱԾՔԻՑ  ՄԻՆՉԵՎ 86 ՍՄ  ՀԱՍԱԿ ՈՒՆԵՑՈՂ "/>
    <x v="81"/>
    <s v="աղջկա"/>
    <m/>
    <n v="0.03"/>
    <n v="1"/>
    <n v="0.03"/>
    <s v="IDEXE"/>
    <s v="China"/>
    <s v="բամբակ"/>
    <x v="5"/>
    <n v="1000319"/>
  </r>
  <r>
    <n v="2233"/>
    <n v="2588"/>
    <n v="61091000000"/>
    <s v="ՏՂԱՄԱՐԴՈՒ ԵՎ ՏՂԱՅԻ  ՇԱՊԻԿՆԵՐ  ԲԱՄԲԱԿԵ ՄԱՆՎԱԾՔԻՑ"/>
    <x v="8"/>
    <s v="տղայի"/>
    <m/>
    <n v="0.08"/>
    <n v="1"/>
    <n v="0.08"/>
    <s v="IDEXE"/>
    <s v="Bangladesh"/>
    <s v="բամբակ"/>
    <x v="5"/>
    <n v="1000319"/>
  </r>
  <r>
    <n v="2234"/>
    <n v="2587"/>
    <n v="61091000000"/>
    <s v="ՏՂԱՅԻ  ԵՐԿԱՐԱԹԵՎ ՇԱՊԻԿՆԵՐ  ԲԱՄԲԱԿԵ ՄԱՆՎԱԾՔԻՑ"/>
    <x v="86"/>
    <s v="տղայի"/>
    <m/>
    <n v="0.12"/>
    <n v="1"/>
    <n v="0.12"/>
    <s v="IDEXE"/>
    <s v="Bangladesh"/>
    <s v="բամբակ"/>
    <x v="5"/>
    <n v="1000319"/>
  </r>
  <r>
    <n v="2235"/>
    <n v="2586"/>
    <n v="61034200090"/>
    <s v="ՏՂԱՅԻ ԿԱՄԲԻՆԻԶՈՆՆԵՐ ԲԱՄԲԱԿԵ ՄԱՆՎԱԾՔԻՑ"/>
    <x v="48"/>
    <s v="տղայի"/>
    <m/>
    <n v="0.06"/>
    <n v="1"/>
    <n v="0.06"/>
    <s v="IDEXE"/>
    <s v="China"/>
    <s v="բամբակ"/>
    <x v="5"/>
    <n v="1000319"/>
  </r>
  <r>
    <n v="2236"/>
    <n v="2585"/>
    <n v="61091000000"/>
    <s v="ԱՂՋԿԱ  ԵՐԿԱՐԱԹԵՎ ՇԱՊԻԿՆԵՐ  ԲԱՄԲԱԿԵ ՄԱՆՎԱԾՔԻՑ"/>
    <x v="86"/>
    <s v="աղջկա"/>
    <m/>
    <n v="0.15"/>
    <n v="1"/>
    <n v="0.15"/>
    <s v="IDEXE"/>
    <s v="China"/>
    <s v="բամբակ"/>
    <x v="5"/>
    <n v="1000319"/>
  </r>
  <r>
    <n v="2237"/>
    <n v="2584"/>
    <n v="62046231000"/>
    <s v="ԿԱՆԱՑԻ ԵՎ ԱՂՋԿԱ ՋԻՆՍԵ ՏԱԲԱՏՆԵՐ ԲԱՄԲԱԿԵ ՄԱՆՎԱԾՔԻՑ "/>
    <x v="25"/>
    <s v="աղջկա"/>
    <m/>
    <n v="0.34"/>
    <n v="1"/>
    <n v="0.34"/>
    <s v="IDEXE"/>
    <s v="Bangladesh"/>
    <s v="բամբակ"/>
    <x v="5"/>
    <n v="1000319"/>
  </r>
  <r>
    <n v="2238"/>
    <n v="2583"/>
    <n v="61046200000"/>
    <s v="ԿԱՆԱՑԻ ԵՎ ԱՂՋԿԱ  ՇՈՐՏԵՐ ԲԱՄԲԱԿԵ ՄԱՆՎԱԾՔԻՑ"/>
    <x v="14"/>
    <s v="աղջկա"/>
    <m/>
    <n v="0.14"/>
    <n v="1"/>
    <n v="0.14"/>
    <s v="IDEXE"/>
    <s v="Bangladesh"/>
    <s v="բամբակ"/>
    <x v="5"/>
    <n v="1000319"/>
  </r>
  <r>
    <n v="2239"/>
    <n v="2582"/>
    <n v="62034235000"/>
    <s v="ՏՂԱՅԻ  ՏԱԲԱՏՆԵՐ ԲԱՄԲԱԿԵ ՄԱՆՎԱԾՔԻՑ  "/>
    <x v="3"/>
    <s v="տղայի"/>
    <m/>
    <n v="0.155"/>
    <n v="1"/>
    <n v="0.155"/>
    <s v="IDEXE"/>
    <s v="Bangladesh"/>
    <s v="բամբակ"/>
    <x v="5"/>
    <n v="1000319"/>
  </r>
  <r>
    <n v="2240"/>
    <n v="2581"/>
    <n v="61091000000"/>
    <s v="ԿԱՆԱՑԻ ԵՎ ԱՂՋԿԱ ՇԱՊԻԿՆԵՐ ԲԱՄԲԱԿԵ ՄԱՆՎԱԾՔԻՑ"/>
    <x v="8"/>
    <s v="աղջկա"/>
    <m/>
    <n v="0.04"/>
    <n v="1"/>
    <n v="0.04"/>
    <s v="IDEXE"/>
    <s v="China"/>
    <s v="բամբակ"/>
    <x v="5"/>
    <n v="1000319"/>
  </r>
  <r>
    <n v="2241"/>
    <n v="2580"/>
    <n v="62046239000"/>
    <s v="ԱՂՋԿԱ  ՏԱԲԱՏՆԵՐ ԲԱՄԲԱԿԵ ՄԱՆՎԱԾՔԻՑ   "/>
    <x v="3"/>
    <s v="աղջկա"/>
    <m/>
    <n v="0.5"/>
    <n v="1"/>
    <n v="0.5"/>
    <s v="IDEXE"/>
    <s v="China"/>
    <s v="բամբակ"/>
    <x v="5"/>
    <n v="1000319"/>
  </r>
  <r>
    <n v="2242"/>
    <n v="2578"/>
    <n v="61046200000"/>
    <s v="ԿԱՆԱՑԻ ԵՎ ԱՂՋԿԱ  ՇՈՐՏԵՐ ԲԱՄԲԱԿԵ ՄԱՆՎԱԾՔԻՑ"/>
    <x v="14"/>
    <s v="աղջկա"/>
    <m/>
    <n v="0.03"/>
    <n v="1"/>
    <n v="0.03"/>
    <s v="IDEXE"/>
    <s v="China"/>
    <s v="բամբակ"/>
    <x v="5"/>
    <n v="1000319"/>
  </r>
  <r>
    <n v="2243"/>
    <n v="2579"/>
    <n v="65050090000"/>
    <s v="ԿԱՆԱՑԻ ԵՎ ԱՂՋԿԱ ԳԼԽԱՐԿՆԵՐ ԲԱՄԲԱԿԵ ՄԱՆՎԱԾՔԻՑ"/>
    <x v="15"/>
    <s v="աղջկա"/>
    <m/>
    <n v="0.02"/>
    <n v="1"/>
    <n v="0.02"/>
    <s v="IDEXE"/>
    <s v="China"/>
    <s v="բամբակ"/>
    <x v="5"/>
    <n v="1000319"/>
  </r>
  <r>
    <n v="2244"/>
    <n v="2577"/>
    <n v="61091000000"/>
    <s v="ՏՂԱՄԱՐԴՈՒ ԵՎ ՏՂԱՅԻ  ՇԱՊԻԿՆԵՐ  ԲԱՄԲԱԿԵ ՄԱՆՎԱԾՔԻՑ"/>
    <x v="8"/>
    <s v="տղայի"/>
    <m/>
    <n v="0.065"/>
    <n v="1"/>
    <n v="0.065"/>
    <s v="IDEXE"/>
    <s v="Bangladesh"/>
    <s v="բամբակ"/>
    <x v="5"/>
    <n v="1000319"/>
  </r>
  <r>
    <n v="2245"/>
    <n v="2576"/>
    <n v="65050090000"/>
    <s v="ԿԱՆԱՑԻ ԵՎ ԱՂՋԿԱ ԳԼԽԱՐԿՆԵՐ ԲԱՄԲԱԿԵ ՄԱՆՎԱԾՔԻՑ"/>
    <x v="15"/>
    <s v="աղջկա"/>
    <m/>
    <n v="0.05"/>
    <n v="1"/>
    <n v="0.05"/>
    <s v="IDEXE"/>
    <s v="China"/>
    <s v="բամբակ"/>
    <x v="5"/>
    <n v="1000319"/>
  </r>
  <r>
    <n v="2246"/>
    <n v="2575"/>
    <n v="61112090000"/>
    <s v="ՏՂԱ ԵՐԵԽԱՅԻ  ԿԱՄԲԻՆԻԶՈՆՆԵՐ  ԲԱՄԲԱԿԵ ՄԱՆՎԱԾՔԻՑ  ՄԻՆՉԵՎ 86 ՍՄ  ՀԱՍԱԿ ՈՒՆԵՑՈՂ "/>
    <x v="101"/>
    <s v="տղայի"/>
    <m/>
    <n v="0.09"/>
    <n v="1"/>
    <n v="0.09"/>
    <s v="IDEXE"/>
    <s v="China"/>
    <s v="բամբակ"/>
    <x v="5"/>
    <n v="1000319"/>
  </r>
  <r>
    <n v="2247"/>
    <n v="2574"/>
    <n v="62046231000"/>
    <s v="ԿԱՆԱՑԻ ԵՎ ԱՂՋԿԱ ՋԻՆՍԵ ՏԱԲԱՏՆԵՐ ԲԱՄԲԱԿԵ ՄԱՆՎԱԾՔԻՑ "/>
    <x v="25"/>
    <s v="աղջկա"/>
    <m/>
    <n v="0.22"/>
    <n v="1"/>
    <n v="0.22"/>
    <s v="IDEXE"/>
    <s v="Bangladesh"/>
    <s v="բամբակ"/>
    <x v="5"/>
    <n v="1000319"/>
  </r>
  <r>
    <n v="2248"/>
    <n v="2573"/>
    <n v="62046239000"/>
    <s v="ԱՂՋԿԱ  ՏԱԲԱՏ՝ ԼԵԳԻՆՍՆԵՐ ԲԱՄԲԱԿԵ ՄԱՆՎԱԾՔԻՑ"/>
    <x v="28"/>
    <s v="աղջկա"/>
    <m/>
    <n v="0.109"/>
    <n v="1"/>
    <n v="0.109"/>
    <s v="IDEXE"/>
    <s v="Bangladesh"/>
    <s v="բամբակ"/>
    <x v="5"/>
    <n v="1000319"/>
  </r>
  <r>
    <n v="2249"/>
    <n v="2572"/>
    <n v="61091000000"/>
    <s v="ՏՂԱՄԱՐԴՈՒ ԵՎ ՏՂԱՅԻ  ՇԱՊԻԿՆԵՐ  ԲԱՄԲԱԿԵ ՄԱՆՎԱԾՔԻՑ"/>
    <x v="8"/>
    <s v="տղայի"/>
    <m/>
    <n v="0.05"/>
    <n v="1"/>
    <n v="0.05"/>
    <s v="IDEXE"/>
    <s v="Bangladesh"/>
    <s v="բամբակ"/>
    <x v="5"/>
    <n v="1000319"/>
  </r>
  <r>
    <n v="2250"/>
    <n v="2571"/>
    <n v="61091000000"/>
    <s v="ԿԱՆԱՑԻ ԵՎ ԱՂՋԿԱ ՇԱՊԻԿՆԵՐ ԲԱՄԲԱԿԵ ՄԱՆՎԱԾՔԻՑ"/>
    <x v="8"/>
    <s v="աղջկա"/>
    <m/>
    <n v="0.09"/>
    <n v="1"/>
    <n v="0.09"/>
    <s v="IDEXE"/>
    <s v="Bangladesh"/>
    <s v="բամբակ"/>
    <x v="5"/>
    <n v="1000319"/>
  </r>
  <r>
    <n v="2251"/>
    <n v="2570"/>
    <n v="61091000000"/>
    <s v="ԱՂՋԿԱ  ԵՐԿԱՐԱԹԵՎ ՇԱՊԻԿՆԵՐ  ԲԱՄԲԱԿԵ ՄԱՆՎԱԾՔԻՑ"/>
    <x v="86"/>
    <s v="աղջկա"/>
    <m/>
    <n v="0.08"/>
    <n v="1"/>
    <n v="0.08"/>
    <s v="IDEXE"/>
    <s v="Bangladesh"/>
    <s v="բամբակ"/>
    <x v="5"/>
    <n v="1000319"/>
  </r>
  <r>
    <n v="2252"/>
    <n v="2569"/>
    <n v="62046239000"/>
    <s v="ԱՂՋԿԱ  ՏԱԲԱՏ՝ ԼԵԳԻՆՍՆԵՐ ԲԱՄԲԱԿԵ ՄԱՆՎԱԾՔԻՑ"/>
    <x v="28"/>
    <s v="աղջկա"/>
    <m/>
    <n v="0.065"/>
    <n v="1"/>
    <n v="0.065"/>
    <s v="IDEXE"/>
    <s v="Bangladesh"/>
    <s v="բամբակ"/>
    <x v="5"/>
    <n v="1000319"/>
  </r>
  <r>
    <n v="2253"/>
    <n v="2568"/>
    <n v="61091000000"/>
    <s v="ՏՂԱՄԱՐԴՈՒ ԵՎ ՏՂԱՅԻ  ՇԱՊԻԿՆԵՐ  ԲԱՄԲԱԿԵ ՄԱՆՎԱԾՔԻՑ"/>
    <x v="8"/>
    <s v="տղայի"/>
    <m/>
    <n v="0.065"/>
    <n v="1"/>
    <n v="0.065"/>
    <s v="IDEXE"/>
    <s v="Bangladesh"/>
    <s v="բամբակ"/>
    <x v="5"/>
    <n v="1000319"/>
  </r>
  <r>
    <n v="2254"/>
    <n v="2567"/>
    <n v="61091000000"/>
    <s v="ՏՂԱՄԱՐԴՈՒ ԵՎ ՏՂԱՅԻ  ՇԱՊԻԿՆԵՐ  ԲԱՄԲԱԿԵ ՄԱՆՎԱԾՔԻՑ"/>
    <x v="8"/>
    <s v="տղայի"/>
    <m/>
    <n v="0.05"/>
    <n v="1"/>
    <n v="0.05"/>
    <s v="IDEXE"/>
    <s v="Bangladesh"/>
    <s v="բամբակ"/>
    <x v="5"/>
    <n v="1000319"/>
  </r>
  <r>
    <n v="2255"/>
    <n v="2566"/>
    <n v="61091000000"/>
    <s v="ՏՂԱՄԱՐԴՈՒ ԵՎ ՏՂԱՅԻ  ՇԱՊԻԿՆԵՐ  ԲԱՄԲԱԿԵ ՄԱՆՎԱԾՔԻՑ"/>
    <x v="8"/>
    <s v="տղայի"/>
    <m/>
    <n v="0.05"/>
    <n v="1"/>
    <n v="0.05"/>
    <s v="IDEXE"/>
    <s v="Bangladesh"/>
    <s v="բամբակ"/>
    <x v="5"/>
    <n v="1000319"/>
  </r>
  <r>
    <n v="2256"/>
    <n v="2565"/>
    <n v="61034200090"/>
    <s v="ՏՂԱՅԻ  ՇՈՐՏԵՐ ԲԱՄԲԱԿԵ ՄԱՆՎԱԾՔԻՑ"/>
    <x v="14"/>
    <s v="տղայի"/>
    <m/>
    <n v="0.045"/>
    <n v="1"/>
    <n v="0.045"/>
    <s v="IDEXE"/>
    <s v="Bangladesh"/>
    <s v="բամբակ"/>
    <x v="5"/>
    <n v="1000319"/>
  </r>
  <r>
    <n v="2257"/>
    <n v="2564"/>
    <n v="65050090000"/>
    <s v="ՏՂԱՅԻ ԳԼԽԱՐԿՆԵՐ ԲԱՄԲԱԿԵ ՄԱՆՎԱԾՔԻՑ"/>
    <x v="15"/>
    <s v="տղայի"/>
    <m/>
    <n v="0.02"/>
    <n v="1"/>
    <n v="0.02"/>
    <s v="IDEXE"/>
    <s v="China"/>
    <s v="բամբակ"/>
    <x v="5"/>
    <n v="1000319"/>
  </r>
  <r>
    <n v="2258"/>
    <n v="2563"/>
    <n v="61102099000"/>
    <s v="ԱՂՋԿԱ ԺԻԼԵՏ ԲԱՄԲԱԿԵ  ՄԱՆՎԱԾՔԻՑ"/>
    <x v="37"/>
    <s v="աղջկա"/>
    <m/>
    <n v="0.06"/>
    <n v="1"/>
    <n v="0.06"/>
    <s v="IDEXE"/>
    <s v="China"/>
    <s v="բամբակ"/>
    <x v="5"/>
    <n v="1000319"/>
  </r>
  <r>
    <n v="2259"/>
    <n v="2562"/>
    <n v="61091000000"/>
    <s v="ՏՂԱՄԱՐԴՈՒ ԵՎ ՏՂԱՅԻ ՇԱՊԻԿՆԵՐ  ԲԱՄԲԱԿԵ ՄԱՆՎԱԾՔԻՑ"/>
    <x v="8"/>
    <s v="տղայի"/>
    <m/>
    <n v="0.04"/>
    <n v="1"/>
    <n v="0.04"/>
    <s v="IDEXE"/>
    <s v="China"/>
    <s v="բամբակ"/>
    <x v="5"/>
    <n v="1000319"/>
  </r>
  <r>
    <n v="2260"/>
    <n v="2561"/>
    <n v="61112090000"/>
    <s v="ՏՂԱ ԵՐԵԽԱՅԻ  ԿԱՄԲԻՆԻԶՈՆՆԵՐ  ԲԱՄԲԱԿԵ ՄԱՆՎԱԾՔԻՑ  ՄԻՆՉԵՎ 86 ՍՄ  ՀԱՍԱԿ ՈՒՆԵՑՈՂ "/>
    <x v="101"/>
    <s v="աղջկա"/>
    <m/>
    <n v="0.06"/>
    <n v="1"/>
    <n v="0.06"/>
    <s v="IDEXE"/>
    <s v="China"/>
    <s v="բամբակ"/>
    <x v="5"/>
    <n v="1000319"/>
  </r>
  <r>
    <n v="2261"/>
    <n v="2560"/>
    <n v="61091000000"/>
    <s v="ԿԱՆԱՑԻ  ԵՎ ԱՂՋԿԱ ՏՈՊ -ՇԱՊԻԿՆԵՐ  ԲԱՄԲԱԿԵ ՄԱՆՎԱԾՔԻՑ"/>
    <x v="84"/>
    <s v="աղջկա"/>
    <m/>
    <n v="0.045"/>
    <n v="1"/>
    <n v="0.045"/>
    <s v="IDEXE"/>
    <s v="China"/>
    <s v="բամբակ"/>
    <x v="5"/>
    <n v="1000319"/>
  </r>
  <r>
    <n v="2262"/>
    <n v="2559"/>
    <n v="61178080090"/>
    <s v="ԱՂՋԿԱ ԳԼԽԱԴԻՐՆԵՐ  (ԱԲԱԴՈԿ) ԲԱՄԲԱԿԵ ՄԱՆՎԱԾՔԻՑ"/>
    <x v="102"/>
    <s v="աղջկա"/>
    <m/>
    <n v="0.015"/>
    <n v="1"/>
    <n v="0.015"/>
    <s v="IDEXE"/>
    <s v="China"/>
    <s v="բամբակ"/>
    <x v="5"/>
    <n v="1000319"/>
  </r>
  <r>
    <n v="2263"/>
    <n v="2558"/>
    <n v="61178080090"/>
    <s v="ԱՂՋԿԱ ԳԼԽԱԴԻՐՆԵՐ  (ԱԲԱԴՈԿ) ԲԱՄԲԱԿԵ ՄԱՆՎԱԾՔԻՑ"/>
    <x v="102"/>
    <s v="աղջկա"/>
    <m/>
    <n v="0.015"/>
    <n v="1"/>
    <n v="0.015"/>
    <s v="IDEXE"/>
    <s v="China"/>
    <s v="բամբակ"/>
    <x v="5"/>
    <n v="1000319"/>
  </r>
  <r>
    <n v="2264"/>
    <n v="2557"/>
    <n v="61112090000"/>
    <s v="ԱՂՋԻԿ ԵՐԵԽԱՅԻ  ԿԱՐԴԻԳԱՆՆԵՐ  ԲԱՄԲԱԿԵ ՄԱՆՎԱԾՔԻՑ  ՄԻՆՉԵՎ 86 ՍՄ  ՀԱՍԱԿ ՈՒՆԵՑՈՂ "/>
    <x v="94"/>
    <s v="աղջկա"/>
    <m/>
    <n v="0.045"/>
    <n v="1"/>
    <n v="0.045"/>
    <s v="IDEXE"/>
    <s v="China"/>
    <s v="բամբակ"/>
    <x v="5"/>
    <n v="1000319"/>
  </r>
  <r>
    <n v="2265"/>
    <n v="2556"/>
    <n v="61112090000"/>
    <s v="ԱՂՋԻԿ ԵՐԵԽԱՅԻ  ԼԵԳԻՆՍ  ԲԱՄԲԱԿԵ ՄԱՆՎԱԾՔԻՑ  ՄԻՆՉԵՎ 86 ՍՄ  ՀԱՍԱԿ ՈՒՆԵՑՈՂ "/>
    <x v="91"/>
    <s v="աղջկա"/>
    <m/>
    <n v="0.035"/>
    <n v="1"/>
    <n v="0.035"/>
    <s v="IDEXE"/>
    <s v="Bangladesh"/>
    <s v="բամբակ"/>
    <x v="5"/>
    <n v="1000319"/>
  </r>
  <r>
    <n v="2266"/>
    <n v="2555"/>
    <n v="62034235000"/>
    <s v="ՏՂԱՅԻ  ՏԱԲԱՏՆԵՐ ԲԱՄԲԱԿԵ ՄԱՆՎԱԾՔԻՑ  "/>
    <x v="3"/>
    <s v="տղայի"/>
    <m/>
    <n v="0.065"/>
    <n v="1"/>
    <n v="0.065"/>
    <s v="IDEXE"/>
    <s v="China"/>
    <s v="բամբակ"/>
    <x v="5"/>
    <n v="1000319"/>
  </r>
  <r>
    <n v="2267"/>
    <n v="2554"/>
    <n v="61112090000"/>
    <s v="ՏՂԱ ԵՐԵԽԱՅԻ  ԿԱՄԲԻՆԻԶՈՆՆԵՐ  ԲԱՄԲԱԿԵ ՄԱՆՎԱԾՔԻՑ  ՄԻՆՉԵՎ 86 ՍՄ  ՀԱՍԱԿ ՈՒՆԵՑՈՂ ՀԱՎԱՔԱԾՈՒ 2 ՀԱՏԻՑ "/>
    <x v="103"/>
    <s v="տղայի"/>
    <m/>
    <n v="0.12"/>
    <n v="1"/>
    <n v="0.12"/>
    <s v="IDEXE"/>
    <s v="India"/>
    <s v="բամբակ"/>
    <x v="5"/>
    <n v="1000319"/>
  </r>
  <r>
    <n v="2268"/>
    <n v="2553"/>
    <n v="61046200000"/>
    <s v="ԱՂՋԿԱ  ԿԱՄԲԻՆԻԶՈՆՆԵՐ   ԲԱՄԲԱԿԵ ՄԱՆՎԱԾՔԻՑ 1 ՀԱՎԱՔԱԾՈՒ 2 ՀԱՏԻՑ"/>
    <x v="104"/>
    <s v="աղջկա"/>
    <m/>
    <n v="0.155"/>
    <n v="1"/>
    <n v="0.155"/>
    <s v="IDEXE"/>
    <s v="India"/>
    <s v="բամբակ"/>
    <x v="5"/>
    <n v="1000319"/>
  </r>
  <r>
    <n v="2269"/>
    <n v="2552"/>
    <n v="61112090000"/>
    <s v="ՏՂԱ ԵՐԵԽԱՅԻ  ԿԱՄԲԻՆԻԶՈՆՆԵՐ  ԲԱՄԲԱԿԵ ՄԱՆՎԱԾՔԻՑ  ՄԻՆՉԵՎ 86 ՍՄ  ՀԱՍԱԿ ՈՒՆԵՑՈՂ ՀԱՎԱՔԱԾՈՒ 2 ՀԱՏԻՑ "/>
    <x v="103"/>
    <s v="տղայի"/>
    <m/>
    <n v="0.095"/>
    <n v="1"/>
    <n v="0.095"/>
    <s v="IDEXE"/>
    <s v="India"/>
    <s v="բամբակ"/>
    <x v="5"/>
    <n v="1000319"/>
  </r>
  <r>
    <n v="2270"/>
    <n v="2551"/>
    <n v="61112090000"/>
    <s v="ՏՂԱ ԵՐԵԽԱՅԻ  ԿԱՄԲԻՆԻԶՈՆ  ԲԱՄԲԱԿԵ ՄԱՆՎԱԾՔԻՑ  ՄԻՆՉԵՎ 86 ՍՄ  ՀԱՍԱԿ ՈՒՆԵՑՈՂ "/>
    <x v="101"/>
    <s v="տղայի"/>
    <m/>
    <n v="0.09"/>
    <n v="1"/>
    <n v="0.09"/>
    <s v="IDEXE"/>
    <s v="India"/>
    <s v="բամբակ"/>
    <x v="5"/>
    <n v="1000319"/>
  </r>
  <r>
    <n v="2271"/>
    <n v="2550"/>
    <n v="61091000000"/>
    <s v="ԿԱՆԱՑԻ ԵՎ ԱՂՋԿԱ ՇԱՊԻԿՆԵՐ ԲԱՄԲԱԿԵ ՄԱՆՎԱԾՔԻՑ"/>
    <x v="8"/>
    <s v="աղջկա"/>
    <m/>
    <n v="0.165"/>
    <n v="1"/>
    <n v="0.165"/>
    <s v="IDEXE"/>
    <s v="India"/>
    <s v="բամբակ"/>
    <x v="5"/>
    <n v="1000319"/>
  </r>
  <r>
    <n v="2272"/>
    <n v="2549"/>
    <n v="61159699000"/>
    <s v="ԱՂՋԿԱ ԳՈՒԼՊԱՆԵՐ ՍԻՆԹԵՏԻԿ ԹԵԼԵՐԻՑ"/>
    <x v="42"/>
    <s v="աղջկա"/>
    <m/>
    <n v="0.035"/>
    <n v="1"/>
    <n v="0.035"/>
    <s v="IDEXE"/>
    <s v="Italy"/>
    <s v="պոլիեսթեր"/>
    <x v="5"/>
    <n v="1000319"/>
  </r>
  <r>
    <n v="2273"/>
    <n v="2548"/>
    <n v="61159699000"/>
    <s v="ԱՂՋԿԱ ԳՈՒԼՊԱՆԵՐ ՍԻՆԹԵՏԻԿ ԹԵԼԵՐԻՑ"/>
    <x v="42"/>
    <s v="աղջկա"/>
    <m/>
    <n v="0.04"/>
    <n v="1"/>
    <n v="0.04"/>
    <s v="IDEXE"/>
    <s v="Italy"/>
    <s v="պոլիեսթեր"/>
    <x v="5"/>
    <n v="1000319"/>
  </r>
  <r>
    <n v="2274"/>
    <n v="2546"/>
    <n v="61152100000"/>
    <s v="ԱՂՋԿԱ  ԶՈՒԳԱԳՈՒԼՊԱՆԵՐ ՍԻՆԹԵՏԻԿ ԹԵԼԵՐԻՑ"/>
    <x v="105"/>
    <s v="աղջկա"/>
    <m/>
    <n v="0.04"/>
    <n v="1"/>
    <n v="0.04"/>
    <s v="IDEXE"/>
    <s v="Italy"/>
    <s v="պոլիեսթեր"/>
    <x v="5"/>
    <n v="1000319"/>
  </r>
  <r>
    <n v="2275"/>
    <n v="2547"/>
    <n v="61152100000"/>
    <s v="ԱՂՋԿԱ  ԶՈՒԳԱԳՈՒԼՊԱՆԵՐ ՍԻՆԹԵՏԻԿ ԹԵԼԵՐԻՑ"/>
    <x v="105"/>
    <s v="աղջկա"/>
    <m/>
    <n v="0.035"/>
    <n v="1"/>
    <n v="0.035"/>
    <s v="IDEXE"/>
    <s v="Italy"/>
    <s v="պոլիեսթեր"/>
    <x v="5"/>
    <n v="1000319"/>
  </r>
  <r>
    <n v="2276"/>
    <n v="2545"/>
    <n v="61159699000"/>
    <s v="ԱՂՋԿԱ ԳՈՒԼՊԱՆԵՐ ՍԻՆԹԵՏԻԿ ԹԵԼԵՐԻՑ"/>
    <x v="42"/>
    <s v="աղջկա"/>
    <m/>
    <n v="0.02"/>
    <n v="1"/>
    <n v="0.02"/>
    <s v="IDEXE"/>
    <s v="Italy"/>
    <s v="պոլիեսթեր/էլաստեն"/>
    <x v="5"/>
    <n v="1000319"/>
  </r>
  <r>
    <n v="2277"/>
    <n v="2544"/>
    <n v="61159699000"/>
    <s v="ԱՂՋԿԱ ԳՈՒԼՊԱՆԵՐ ՍԻՆԹԵՏԻԿ ԹԵԼԵՐԻՑ"/>
    <x v="42"/>
    <s v="աղջկա"/>
    <m/>
    <n v="0.025"/>
    <n v="1"/>
    <n v="0.025"/>
    <s v="IDEXE"/>
    <s v="Italy"/>
    <s v="էլաստեն"/>
    <x v="5"/>
    <n v="1000319"/>
  </r>
  <r>
    <n v="2278"/>
    <n v="2542"/>
    <n v="61152100000"/>
    <s v="ԱՂՋԿԱ  ԶՈՒԳԱԳՈՒԼՊԱՆԵՐ ՍԻՆԹԵՏԻԿ ԹԵԼԵՐԻՑ"/>
    <x v="105"/>
    <s v="աղջկա"/>
    <m/>
    <n v="0.02"/>
    <n v="1"/>
    <n v="0.02"/>
    <s v="IDEXE"/>
    <s v="Italy"/>
    <s v="պոլիամիդ "/>
    <x v="5"/>
    <n v="1000319"/>
  </r>
  <r>
    <n v="2279"/>
    <n v="2543"/>
    <n v="61152100000"/>
    <s v="ԱՂՋԿԱ  ԶՈՒԳԱԳՈՒԼՊԱՆԵՐ ՍԻՆԹԵՏԻԿ ԹԵԼԵՐԻՑ"/>
    <x v="105"/>
    <s v="աղջկա"/>
    <m/>
    <n v="0.025"/>
    <n v="1"/>
    <n v="0.025"/>
    <s v="IDEXE"/>
    <s v="Italy"/>
    <s v="պոլիամիդ "/>
    <x v="5"/>
    <n v="1000319"/>
  </r>
  <r>
    <n v="2280"/>
    <n v="2541"/>
    <n v="61159699000"/>
    <s v="ԱՂՋԿԱ ԳՈՒԼՊԱՆԵՐ ՍԻՆԹԵՏԻԿ ԹԵԼԵՐԻՑ"/>
    <x v="42"/>
    <s v="աղջկա"/>
    <m/>
    <n v="0.02"/>
    <n v="1"/>
    <n v="0.02"/>
    <s v="IDEXE"/>
    <s v="Italy"/>
    <s v="պոլիամիդ "/>
    <x v="5"/>
    <n v="1000319"/>
  </r>
  <r>
    <n v="2281"/>
    <n v="2519"/>
    <n v="64052099000"/>
    <s v="ԱՂՋԿԱ ԿՈՇԻԿ ՏԵՔՍՏԻԼԵ"/>
    <x v="6"/>
    <s v="աղջկա"/>
    <m/>
    <n v="0.075"/>
    <n v="1"/>
    <n v="0.075"/>
    <s v="IDEXE"/>
    <s v="China"/>
    <s v="կտորից"/>
    <x v="5"/>
    <n v="1000319"/>
  </r>
  <r>
    <n v="2282"/>
    <n v="2518"/>
    <n v="64029991000"/>
    <s v="ԱՂՋԿԱ ԿՈՇԻԿ ԱՐՀԵՍՏԱԿԱՆ  ԿԱՇՎԻՑ ՄԻՆՉԵՎ  24ՍՄ  ՆԵՐԲԱՆԻ ԵՐԿԱՐՈՒԹՅԱՄԲ  "/>
    <x v="6"/>
    <s v="աղջկա"/>
    <m/>
    <n v="0.06"/>
    <n v="1"/>
    <n v="0.06"/>
    <s v="IDEXE"/>
    <s v="China"/>
    <s v="վրան արհեստական կաշի, տակը կտոր"/>
    <x v="5"/>
    <n v="1000319"/>
  </r>
  <r>
    <n v="2283"/>
    <n v="2517"/>
    <n v="64029991000"/>
    <s v="ԱՂՋԿԱ ԿՈՇԻԿ ԱՐՀԵՍՏԱԿԱՆ  ԿԱՇՎԻՑ ՄԻՆՉԵՎ  24ՍՄ  ՆԵՐԲԱՆԻ ԵՐԿԱՐՈՒԹՅԱՄԲ  "/>
    <x v="6"/>
    <s v="աղջկա"/>
    <m/>
    <n v="0.06"/>
    <n v="1"/>
    <n v="0.06"/>
    <s v="IDEXE"/>
    <s v="China"/>
    <s v="վրան արհեստական կաշի, տակը կտոր"/>
    <x v="5"/>
    <n v="1000319"/>
  </r>
  <r>
    <n v="2284"/>
    <n v="2540"/>
    <n v="61091000000"/>
    <s v="ՏՂԱՄԱՐԴՈՒ ԵՎ ՏՂԱՅԻ ՇԱՊԻԿՆԵՐ  ԲԱՄԲԱԿԵ ՄԱՆՎԱԾՔԻՑ"/>
    <x v="8"/>
    <s v="տղայի"/>
    <m/>
    <n v="0.05"/>
    <n v="1"/>
    <n v="0.05"/>
    <s v="IDEXE"/>
    <s v="China"/>
    <s v="բամբակ"/>
    <x v="5"/>
    <n v="1000319"/>
  </r>
  <r>
    <n v="2285"/>
    <n v="2539"/>
    <n v="61091000000"/>
    <s v="ՏՂԱՄԱՐԴՈՒ ԵՎ ՏՂԱՅԻ ՇԱՊԻԿՆԵՐ  ԲԱՄԲԱԿԵ ՄԱՆՎԱԾՔԻՑ"/>
    <x v="8"/>
    <s v="տղայի"/>
    <m/>
    <n v="0.04"/>
    <n v="1"/>
    <n v="0.04"/>
    <s v="IDEXE"/>
    <s v="China"/>
    <s v="բամբակ"/>
    <x v="5"/>
    <n v="1000319"/>
  </r>
  <r>
    <n v="2286"/>
    <n v="2538"/>
    <n v="61112090000"/>
    <s v="ԱՂՋԻԿ ԵՐԵԽԱՅԻ  ԼԵԳԻՆՍ  ԲԱՄԲԱԿԵ ՄԱՆՎԱԾՔԻՑ  ՄԻՆՉԵՎ 86 ՍՄ  ՀԱՍԱԿ ՈՒՆԵՑՈՂ "/>
    <x v="91"/>
    <s v="աղջկա"/>
    <m/>
    <n v="0.035"/>
    <n v="1"/>
    <n v="0.035"/>
    <s v="IDEXE"/>
    <s v="Bangladesh"/>
    <s v="բամբակ"/>
    <x v="5"/>
    <n v="1000319"/>
  </r>
  <r>
    <n v="2287"/>
    <n v="2537"/>
    <n v="61034200090"/>
    <s v="ՏՂԱՅԻ  ՇՈՐՏԵՐ ԲԱՄԲԱԿԵ ՄԱՆՎԱԾՔԻՑ"/>
    <x v="14"/>
    <s v="տղայի"/>
    <m/>
    <n v="0.04"/>
    <n v="1"/>
    <n v="0.04"/>
    <s v="IDEXE"/>
    <s v="Bangladesh"/>
    <s v="բամբակ"/>
    <x v="5"/>
    <n v="1000319"/>
  </r>
  <r>
    <n v="2288"/>
    <n v="2536"/>
    <n v="61091000000"/>
    <s v="ՏՂԱՄԱՐԴՈՒ ԵՎ ՏՂԱՅԻ  ՇԱՊԻԿՆԵՐ  ԲԱՄԲԱԿԵ ՄԱՆՎԱԾՔԻՑ"/>
    <x v="8"/>
    <s v="տղայի"/>
    <m/>
    <n v="0.04"/>
    <n v="1"/>
    <n v="0.04"/>
    <s v="IDEXE"/>
    <s v="Bangladesh"/>
    <s v="բամբակ"/>
    <x v="5"/>
    <n v="1000319"/>
  </r>
  <r>
    <n v="2289"/>
    <n v="2535"/>
    <n v="65050090000"/>
    <s v="ՏՂԱՅԻ ԳԼԽԱՐԿՆԵՐ ԲԱՄԲԱԿԵ ՄԱՆՎԱԾՔԻՑ"/>
    <x v="15"/>
    <s v="տղայի"/>
    <m/>
    <n v="0.02"/>
    <n v="1"/>
    <n v="0.02"/>
    <s v="IDEXE"/>
    <s v="China"/>
    <s v="բամբակ"/>
    <x v="5"/>
    <n v="1000319"/>
  </r>
  <r>
    <n v="2290"/>
    <n v="2534"/>
    <n v="61159500000"/>
    <s v="ՏՂԱՅԻ ԳՈՒԼՊԱՆԵՐ ԲԱՄԲԱԿԵ ՄԱՆՎԱԾՔԻՑ "/>
    <x v="42"/>
    <s v="տղայի"/>
    <m/>
    <n v="0.03"/>
    <n v="1"/>
    <n v="0.03"/>
    <s v="IDEXE"/>
    <s v="Turkey"/>
    <s v="բամբակ"/>
    <x v="5"/>
    <n v="1000319"/>
  </r>
  <r>
    <n v="2291"/>
    <n v="2533"/>
    <n v="61159500000"/>
    <s v="ՏՂԱՅԻ ԳՈՒԼՊԱՆԵՐ ԲԱՄԲԱԿԵ ՄԱՆՎԱԾՔԻՑ "/>
    <x v="42"/>
    <s v="տղայի"/>
    <m/>
    <n v="0.015"/>
    <n v="1"/>
    <n v="0.015"/>
    <s v="IDEXE"/>
    <s v="Turkey"/>
    <s v="բամբակ"/>
    <x v="5"/>
    <n v="1000319"/>
  </r>
  <r>
    <n v="2292"/>
    <n v="2532"/>
    <n v="61159500000"/>
    <s v="ՏՂԱՅԻ ԳՈՒԼՊԱՆԵՐ ԲԱՄԲԱԿԵ ՄԱՆՎԱԾՔԻՑ ՀԱՎԱՔԱԾՈՒ 3 ԶՈՒՅԳԻՑ"/>
    <x v="96"/>
    <s v="տղայի"/>
    <m/>
    <n v="0.035"/>
    <n v="1"/>
    <n v="0.035"/>
    <s v="IDEXE"/>
    <s v="Turkey"/>
    <s v="բամբակ"/>
    <x v="5"/>
    <n v="1000319"/>
  </r>
  <r>
    <n v="2293"/>
    <n v="2531"/>
    <n v="61159500000"/>
    <s v="ԱՂՋԿԱ ԳՈՒԼՊԱՆԵՐ ԲԱՄԲԱԿԵ ՄԱՆՎԱԾՔԻՑ "/>
    <x v="42"/>
    <s v="աղջկա"/>
    <m/>
    <n v="0.045"/>
    <n v="1"/>
    <n v="0.045"/>
    <s v="IDEXE"/>
    <s v="Turkey"/>
    <s v="բամբակ"/>
    <x v="5"/>
    <n v="1000319"/>
  </r>
  <r>
    <n v="2294"/>
    <n v="2530"/>
    <n v="61159500000"/>
    <s v="ԱՂՋԿԱ ԳՈՒԼՊԱՆԵՐ ԲԱՄԲԱԿԵ ՄԱՆՎԱԾՔԻՑ ՀԱՎԱՔԱԾՈՒ 2 ԶՈՒՅԳԻՑ  "/>
    <x v="92"/>
    <s v="աղջկա"/>
    <m/>
    <n v="0.03"/>
    <n v="1"/>
    <n v="0.03"/>
    <s v="IDEXE"/>
    <s v="Turkey"/>
    <s v="բամբակ"/>
    <x v="5"/>
    <n v="1000319"/>
  </r>
  <r>
    <n v="2295"/>
    <n v="2529"/>
    <n v="61159500000"/>
    <s v="ԱՂՋԿԱ ԳՈՒԼՊԱՆԵՐ ԲԱՄԲԱԿԵ ՄԱՆՎԱԾՔԻՑ "/>
    <x v="42"/>
    <s v="աղջկա"/>
    <m/>
    <n v="0.01"/>
    <n v="1"/>
    <n v="0.01"/>
    <s v="IDEXE"/>
    <s v="Turkey"/>
    <s v="բամբակ"/>
    <x v="5"/>
    <n v="1000319"/>
  </r>
  <r>
    <n v="2296"/>
    <n v="2528"/>
    <n v="61159500000"/>
    <s v="ԱՂՋԿԱ ԳՈՒԼՊԱՆԵՐ ԲԱՄԲԱԿԵ ՄԱՆՎԱԾՔԻՑ "/>
    <x v="42"/>
    <s v="աղջկա"/>
    <m/>
    <n v="0.01"/>
    <n v="1"/>
    <n v="0.01"/>
    <s v="IDEXE"/>
    <s v="Turkey"/>
    <s v="բամբակ"/>
    <x v="5"/>
    <n v="1000319"/>
  </r>
  <r>
    <n v="2297"/>
    <n v="2527"/>
    <n v="61159500000"/>
    <s v="ԱՂՋԿԱ ԳՈՒԼՊԱՆԵՐ ԲԱՄԲԱԿԵ ՄԱՆՎԱԾՔԻՑ "/>
    <x v="42"/>
    <s v="աղջկա"/>
    <m/>
    <n v="0.01"/>
    <n v="1"/>
    <n v="0.01"/>
    <s v="IDEXE"/>
    <s v="Turkey"/>
    <s v="բամբակ"/>
    <x v="5"/>
    <n v="1000319"/>
  </r>
  <r>
    <n v="2298"/>
    <n v="2526"/>
    <n v="65050090000"/>
    <s v="ԿԱՆԱՑԻ ԵՎ ԱՂՋԿԱ ԳԼԽԱՐԿՆԵՐ ԲԱՄԲԱԿԵ ՄԱՆՎԱԾՔԻՑ"/>
    <x v="15"/>
    <s v="աղջկա"/>
    <m/>
    <n v="0.045"/>
    <n v="1"/>
    <n v="0.045"/>
    <s v="IDEXE"/>
    <s v="China"/>
    <s v="բամբակ"/>
    <x v="5"/>
    <n v="1000319"/>
  </r>
  <r>
    <n v="2299"/>
    <n v="2525"/>
    <n v="61178080090"/>
    <s v="ԱՂՋԿԱ ԳԼԽԱԴԻՐՆԵՐ  (ԱԲԱԴՈԿ) ՍԻՆԹԵՏԻԿ ԹԵԼԵՐԻՑ "/>
    <x v="102"/>
    <s v="աղջկա"/>
    <m/>
    <n v="0.005"/>
    <n v="1"/>
    <n v="0.005"/>
    <s v="IDEXE"/>
    <s v="China"/>
    <s v="պոլիմիդ "/>
    <x v="5"/>
    <n v="1000319"/>
  </r>
  <r>
    <n v="2300"/>
    <n v="2524"/>
    <n v="61178080090"/>
    <s v="ԱՂՋԿԱ ԳԼԽԱԴԻՐՆԵՐ  (ԱԲԱԴՈԿ) ՍԻՆԹԵՏԻԿ ԹԵԼԵՐԻՑ "/>
    <x v="102"/>
    <s v="աղջկա"/>
    <m/>
    <n v="0.005"/>
    <n v="1"/>
    <n v="0.005"/>
    <s v="IDEXE"/>
    <s v="China"/>
    <s v="պոլիմիդ "/>
    <x v="5"/>
    <n v="1000319"/>
  </r>
  <r>
    <n v="2301"/>
    <n v="2523"/>
    <n v="61178080090"/>
    <s v="ԱՂՋԿԱ ԳԼԽԱԴԻՐՆԵՐ  (ԱԲԱԴՈԿ) ՍԻՆԹԵՏԻԿ ԹԵԼԵՐԻՑ "/>
    <x v="102"/>
    <s v="աղջկա"/>
    <m/>
    <n v="0.005"/>
    <n v="1"/>
    <n v="0.005"/>
    <s v="IDEXE"/>
    <s v="China"/>
    <s v="պոլիմիդ "/>
    <x v="5"/>
    <n v="1000319"/>
  </r>
  <r>
    <n v="2302"/>
    <n v="2522"/>
    <n v="61178080090"/>
    <s v="ԱՂՋԿԱ ԳԼԽԱԴԻՐՆԵՐ  (ԱԲԱԴՈԿ) ԲԱՄԲԱԿԵ ՄԱՆՎԱԾՔԻՑ"/>
    <x v="102"/>
    <s v="աղջկա"/>
    <m/>
    <n v="0.025"/>
    <n v="1"/>
    <n v="0.025"/>
    <s v="IDEXE"/>
    <s v="China"/>
    <s v="բամբակ"/>
    <x v="5"/>
    <n v="1000319"/>
  </r>
  <r>
    <n v="2303"/>
    <n v="2521"/>
    <n v="62152000000"/>
    <s v="ԹԻԹԵՌՆԻԿ-ՓՈՂԿԱՊ ՍԻՆԹԵՏԻԿ  ԹԵԼԵՐԻՑ "/>
    <x v="106"/>
    <s v="տղայի"/>
    <m/>
    <n v="0.005"/>
    <n v="1"/>
    <n v="0.005"/>
    <s v="IDEXE"/>
    <s v="China"/>
    <s v="բամբակ"/>
    <x v="5"/>
    <n v="1000319"/>
  </r>
  <r>
    <n v="2304"/>
    <n v="2520"/>
    <n v="61159500000"/>
    <s v="ԱՂՋԿԱ ԳՈՒԼՊԱ ԲԱՄԲԱԿԵ ՄԱՆՎԱԾՔԻՑ "/>
    <x v="42"/>
    <s v="աղջկա"/>
    <m/>
    <n v="0.015"/>
    <n v="1"/>
    <n v="0.015"/>
    <s v="IDEXE"/>
    <s v="China"/>
    <s v="բամբակ"/>
    <x v="5"/>
    <n v="1000319"/>
  </r>
  <r>
    <n v="2305"/>
    <n v="2516"/>
    <n v="64052099000"/>
    <s v="ԱՂՋԿԱ ԿՈՇԻԿ ՏԵՔՍՏԻԼԵ"/>
    <x v="6"/>
    <s v="աղջկա"/>
    <m/>
    <n v="0.08"/>
    <n v="1"/>
    <n v="0.08"/>
    <s v="IDEXE"/>
    <s v="Turkey"/>
    <s v="տեքստիլ"/>
    <x v="5"/>
    <n v="1000319"/>
  </r>
  <r>
    <n v="2306"/>
    <n v="2510"/>
    <n v="64052099000"/>
    <s v="ԱՂՋԿԱ ԿՈՇԻԿ ՏԵՔՍՏԻԼԵ"/>
    <x v="6"/>
    <s v="աղջկա"/>
    <m/>
    <n v="0.07000000000000001"/>
    <n v="1"/>
    <n v="0.07000000000000001"/>
    <s v="IDEXE"/>
    <s v="China"/>
    <s v="տեքստիլ"/>
    <x v="5"/>
    <n v="1000319"/>
  </r>
  <r>
    <n v="2307"/>
    <n v="2484"/>
    <n v="61103091000"/>
    <s v="ՏՂԱՄԱՐԴՈՒ  ՍՎԻՏՐԵՐ ՔԻՄԻԱԿԱՆ ԹԵԼԵՐԻՑ"/>
    <x v="1"/>
    <s v="տղամարդու"/>
    <m/>
    <n v="0.485"/>
    <n v="1"/>
    <n v="0.485"/>
    <s v="C &amp; A"/>
    <s v="Germany"/>
    <s v="ակրիլ"/>
    <x v="6"/>
    <n v="1000325"/>
  </r>
  <r>
    <n v="2308"/>
    <n v="2483"/>
    <n v="62034231000"/>
    <s v="ՏՂԱՄԱՐԴՈՒ ՋԻՆՍԵ ՏԱԲԱՏՆԵՐ ԲԱՄԲԱԿԵ ՄԱՆՎԱԾՔԻՑ"/>
    <x v="25"/>
    <s v="տղամարդու"/>
    <m/>
    <n v="0.795"/>
    <n v="1"/>
    <n v="0.795"/>
    <s v="C &amp; A"/>
    <s v="Germany"/>
    <s v="բամբակ"/>
    <x v="6"/>
    <n v="1000325"/>
  </r>
  <r>
    <n v="2309"/>
    <n v="2482"/>
    <n v="62046231000"/>
    <s v="ԿԱՆԱՑԻ ՋԻՆՍԵ ՏԱԲԱՏՆԵՐ ԲԱՄԲԱԿԵ ՄԱՆՎԱԾՔԻՑ "/>
    <x v="25"/>
    <s v="կին"/>
    <m/>
    <n v="0.83"/>
    <n v="1"/>
    <n v="0.83"/>
    <s v="C &amp; A"/>
    <s v="Germany"/>
    <s v="բամբակ"/>
    <x v="6"/>
    <n v="1000325"/>
  </r>
  <r>
    <n v="2310"/>
    <n v="2481"/>
    <n v="42022290000"/>
    <s v="ԿԱՆԱՑԻ ՊԱՅՈՒՍԱԿՆԵՐ  ՄԱՆԱԾԱԳՈՐԾԱԿԱՆ ՆՅՈՒԹԵՐԻՑ "/>
    <x v="31"/>
    <s v="կին"/>
    <m/>
    <n v="0.235"/>
    <n v="1"/>
    <n v="0.235"/>
    <s v="C &amp; A"/>
    <s v="Germany"/>
    <s v="բամբակ"/>
    <x v="6"/>
    <n v="1000325"/>
  </r>
  <r>
    <n v="2311"/>
    <n v="2480"/>
    <n v="62024000090"/>
    <s v="ԿԱՆԱՑԻ  ԲԱՃԿՈՆՆԵՐ ՔԻՄԻԱԿԱՆ ԹԵԼԵՐԻՑ "/>
    <x v="12"/>
    <s v="կին"/>
    <m/>
    <n v="0.615"/>
    <n v="1"/>
    <n v="0.615"/>
    <s v="C &amp; A"/>
    <s v="Germany"/>
    <s v="պոլիեսթեր"/>
    <x v="6"/>
    <n v="1000325"/>
  </r>
  <r>
    <n v="2312"/>
    <n v="2479"/>
    <n v="61102091000"/>
    <s v="ՏՂԱՄԱՐԴՈՒ ՍՎԻՏՐԵՐ ԲԱՄԲԱԿԵ ՄԱՆՎԱԾՔԻՑ "/>
    <x v="1"/>
    <s v="տղամարդու"/>
    <m/>
    <n v="0.285"/>
    <n v="1"/>
    <n v="0.285"/>
    <s v="C &amp; A"/>
    <s v="Germany"/>
    <s v="բամբակ"/>
    <x v="6"/>
    <n v="1000325"/>
  </r>
  <r>
    <n v="2313"/>
    <n v="2478"/>
    <n v="62046318000"/>
    <s v="ԿԱՆԱՑԻ  ՏԱԲԱՏՆԵՐ ՍԻՆԹԵՏԻԿ ԹԵԼԵՐԻՑ"/>
    <x v="3"/>
    <s v="կին"/>
    <m/>
    <n v="0.405"/>
    <n v="1"/>
    <n v="0.405"/>
    <s v="C &amp; A"/>
    <s v="Germany"/>
    <s v="պոլիեսթեր"/>
    <x v="6"/>
    <n v="1000325"/>
  </r>
  <r>
    <n v="2314"/>
    <n v="2477"/>
    <n v="61051000000"/>
    <s v="ՏՂԱՄԱՐԴՈՒ  ՎԵՐՆԱՇԱՊԻԿ ԲԱՄԲԱԿԵ ՄԱՆՎԱԾՔԻՑ"/>
    <x v="9"/>
    <s v="տղամարդու"/>
    <m/>
    <n v="0.315"/>
    <n v="1"/>
    <n v="0.315"/>
    <s v="C &amp; A"/>
    <s v="Germany"/>
    <s v="բամբակ"/>
    <x v="6"/>
    <n v="1000325"/>
  </r>
  <r>
    <n v="2315"/>
    <n v="2476"/>
    <n v="61102091000"/>
    <s v="ՏՂԱՄԱՐԴՈՒ ՍՎԻՏՐԵՐ ԲԱՄԲԱԿԵ ՄԱՆՎԱԾՔԻՑ "/>
    <x v="1"/>
    <s v="տղամարդու"/>
    <m/>
    <n v="0.52"/>
    <n v="1"/>
    <n v="0.52"/>
    <s v="C &amp; A"/>
    <s v="Germany"/>
    <s v="բամբակ"/>
    <x v="6"/>
    <n v="1000325"/>
  </r>
  <r>
    <n v="2316"/>
    <n v="2475"/>
    <n v="61044300000"/>
    <s v="ԿԱՆԱՑԻ  ՇՐՋԱԶԳԵՍՏՆԵՐ ՍԻՆԹԵՏԻԿ ԹԵԼԵՐԻՑ"/>
    <x v="13"/>
    <s v="կին"/>
    <m/>
    <n v="0.67"/>
    <n v="1"/>
    <n v="0.67"/>
    <s v="C &amp; A"/>
    <s v="Germany"/>
    <s v="պոլիեսթեր/ակրիլ"/>
    <x v="6"/>
    <n v="1000325"/>
  </r>
  <r>
    <n v="2317"/>
    <n v="2474"/>
    <n v="62034231000"/>
    <s v="ՏՂԱՄԱՐԴՈՒ ՋԻՆՍԵ ՏԱԲԱՏՆԵՐ ԲԱՄԲԱԿԵ ՄԱՆՎԱԾՔԻՑ"/>
    <x v="25"/>
    <s v="տղամարդու"/>
    <m/>
    <n v="0.605"/>
    <n v="1"/>
    <n v="0.605"/>
    <s v="C &amp; A"/>
    <s v="Germany"/>
    <s v="բամբակ"/>
    <x v="6"/>
    <n v="1000325"/>
  </r>
  <r>
    <n v="2318"/>
    <n v="2473"/>
    <n v="61044900000"/>
    <s v="ԿԱՆԱՑԻ  ՇՐՋԱԶԳԵՍՏ  ԱՅԼ ՄԱՆԱԾԱԳՈՐԾԱԿԱՆ ՆՅՈՒԹԵՐԻՑ"/>
    <x v="13"/>
    <s v="կին"/>
    <m/>
    <n v="0.395"/>
    <n v="1"/>
    <n v="0.395"/>
    <s v="C &amp; A"/>
    <s v="Germany"/>
    <s v="վիսկոզ"/>
    <x v="6"/>
    <n v="1000325"/>
  </r>
  <r>
    <n v="2319"/>
    <n v="2472"/>
    <n v="61103099000"/>
    <s v="ԿԱՆԱՑԻ  ՍՎԻՏՐԵՐ ՔԻՄԱԿԱՆ ԹԵԼԵՐԻՑ"/>
    <x v="1"/>
    <s v="կին"/>
    <m/>
    <n v="0.275"/>
    <n v="1"/>
    <n v="0.275"/>
    <s v="C &amp; A"/>
    <s v="Germany"/>
    <s v="ակրիլ/նայլոն "/>
    <x v="6"/>
    <n v="1000325"/>
  </r>
  <r>
    <n v="2320"/>
    <n v="2471"/>
    <n v="62034231000"/>
    <s v="ՏՂԱՄԱՐԴՈՒ ՋԻՆՍԵ ՏԱԲԱՏՆԵՐ ԲԱՄԲԱԿԵ ՄԱՆՎԱԾՔԻՑ"/>
    <x v="25"/>
    <s v="տղամարդու"/>
    <m/>
    <n v="0.725"/>
    <n v="1"/>
    <n v="0.725"/>
    <s v="C &amp; A"/>
    <s v="Germany"/>
    <s v="բամբակ"/>
    <x v="6"/>
    <n v="1000325"/>
  </r>
  <r>
    <n v="2321"/>
    <n v="2470"/>
    <n v="62034231000"/>
    <s v="ՏՂԱՄԱՐԴՈՒ ՋԻՆՍԵ ՏԱԲԱՏՆԵՐ ԲԱՄԲԱԿԵ ՄԱՆՎԱԾՔԻՑ"/>
    <x v="25"/>
    <s v="տղամարդու"/>
    <m/>
    <n v="0.76"/>
    <n v="1"/>
    <n v="0.76"/>
    <s v="C &amp; A"/>
    <s v="Germany"/>
    <s v="բամբակ"/>
    <x v="6"/>
    <n v="1000325"/>
  </r>
  <r>
    <n v="2322"/>
    <n v="2515"/>
    <n v="61103099000"/>
    <s v="ԿԱՆԱՑԻ  ՍՎԻՏՐԵՐ ՔԻՄԱԿԱՆ ԹԵԼԵՐԻՑ"/>
    <x v="1"/>
    <s v="կին"/>
    <m/>
    <n v="0.58"/>
    <n v="1"/>
    <n v="0.58"/>
    <s v="C &amp; A"/>
    <s v="Germany"/>
    <s v="պոլիեսթեր/ակրիլ"/>
    <x v="6"/>
    <n v="1000325"/>
  </r>
  <r>
    <n v="2323"/>
    <n v="2514"/>
    <n v="62046239000"/>
    <s v="ԿԱՆԱՑԻ  ՏԱԲԱՏՆԵՐ ԲԱՄԲԱԿԵ ՄԱՆՎԱԾՔԻՑ   "/>
    <x v="3"/>
    <s v="կին"/>
    <m/>
    <n v="0.52"/>
    <n v="1"/>
    <n v="0.52"/>
    <s v="C &amp; A"/>
    <s v="Germany"/>
    <s v="բամբակ"/>
    <x v="6"/>
    <n v="1000325"/>
  </r>
  <r>
    <n v="2324"/>
    <n v="2513"/>
    <n v="61043300000"/>
    <s v="ԿԱՆԱՑԻ  ԺԱԿԵՏՆԵՐ ՍԻՆԹԵՏԻԿ ԹԵԼԵՐԻՑ"/>
    <x v="11"/>
    <s v="կին"/>
    <m/>
    <n v="0.43"/>
    <n v="1"/>
    <n v="0.43"/>
    <s v="C &amp; A"/>
    <s v="Germany"/>
    <s v="պոլիեսթեր"/>
    <x v="6"/>
    <n v="1000325"/>
  </r>
  <r>
    <n v="2325"/>
    <n v="2512"/>
    <n v="62014000000"/>
    <s v="ՏՂԱՄԱՐԴՈՒ ԲԱՃԿՈՆՆԵՐ ՔԻՄԻԱԿԱՆ ԹԵԼԵՐԻՑ   "/>
    <x v="12"/>
    <s v="տղամարդու"/>
    <m/>
    <n v="1.05"/>
    <n v="1"/>
    <n v="1.05"/>
    <s v="C &amp; A"/>
    <s v="Germany"/>
    <s v="պոլիեսթեր"/>
    <x v="6"/>
    <n v="1000325"/>
  </r>
  <r>
    <n v="2326"/>
    <n v="2511"/>
    <n v="61103099000"/>
    <s v="ԿԱՆԱՑԻ  ՍՎԻՏՐԵՐ ՔԻՄԱԿԱՆ ԹԵԼԵՐԻՑ"/>
    <x v="1"/>
    <s v="կին"/>
    <m/>
    <n v="0.67"/>
    <n v="1"/>
    <n v="0.67"/>
    <s v="C &amp; A"/>
    <s v="Germany"/>
    <s v="պոլիեսթեր"/>
    <x v="6"/>
    <n v="1000325"/>
  </r>
  <r>
    <n v="2327"/>
    <n v="2509"/>
    <n v="61103099000"/>
    <s v="ԿԱՆԱՑԻ  ՍՎԻՏՐԵՐ ՔԻՄԱԿԱՆ ԹԵԼԵՐԻՑ"/>
    <x v="1"/>
    <s v="կին"/>
    <m/>
    <n v="0.43"/>
    <n v="1"/>
    <n v="0.43"/>
    <s v="C &amp; A"/>
    <s v="Germany"/>
    <s v="ակրիլ/պոլիեսթեր"/>
    <x v="6"/>
    <n v="1000325"/>
  </r>
  <r>
    <n v="2328"/>
    <n v="2508"/>
    <n v="61044300000"/>
    <s v="ԿԱՆԱՑԻ  ՇՐՋԱԶԳԵՍՏՆԵՐ ՍԻՆԹԵՏԻԿ ԹԵԼԵՐԻՑ"/>
    <x v="13"/>
    <s v="կին"/>
    <m/>
    <n v="0.86"/>
    <n v="1"/>
    <n v="0.86"/>
    <s v="C &amp; A"/>
    <s v="Germany"/>
    <s v="պոլիեսթեր"/>
    <x v="6"/>
    <n v="1000325"/>
  </r>
  <r>
    <n v="2329"/>
    <n v="2507"/>
    <n v="62046239000"/>
    <s v="ԿԱՆԱՑԻ  ՏԱԲԱՏՆԵՐ ԲԱՄԲԱԿԵ ՄԱՆՎԱԾՔԻՑ   "/>
    <x v="3"/>
    <s v="կին"/>
    <m/>
    <n v="0.445"/>
    <n v="1"/>
    <n v="0.445"/>
    <s v="C &amp; A"/>
    <s v="Germany"/>
    <s v="բամբակ"/>
    <x v="6"/>
    <n v="1000325"/>
  </r>
  <r>
    <n v="2330"/>
    <n v="2506"/>
    <n v="61102099000"/>
    <s v="ԿԱՆԱՑԻ ՍՎԻՏԵՐ  ԲԱՄԲԱԿԵ ԱՆՎԱԾՔԻՑ"/>
    <x v="1"/>
    <s v="կին"/>
    <m/>
    <n v="0.46"/>
    <n v="1"/>
    <n v="0.46"/>
    <s v="C &amp; A"/>
    <s v="Germany"/>
    <s v="բամբակ"/>
    <x v="6"/>
    <n v="1000325"/>
  </r>
  <r>
    <n v="2331"/>
    <n v="2505"/>
    <n v="61101290090"/>
    <s v="ԿԱՆԱՑԻ ՍՎԻՏԵՐ  ՔԱՇՄԻՐՅԱՆ ԱՅԾԻ ՆՈՒՐԲ ԲՐԴԻՑ "/>
    <x v="1"/>
    <s v="կին"/>
    <m/>
    <n v="0.575"/>
    <n v="1"/>
    <n v="0.575"/>
    <s v="C &amp; A"/>
    <s v="Germany"/>
    <s v="բուրդ/քաշմիր"/>
    <x v="6"/>
    <n v="1000325"/>
  </r>
  <r>
    <n v="2332"/>
    <n v="2504"/>
    <n v="62046318000"/>
    <s v="ԿԱՆԱՑԻ  ՏԱԲԱՏՆԵՐ ՍԻՆԹԵՏԻԿ ԹԵԼԵՐԻՑ"/>
    <x v="3"/>
    <s v="կին"/>
    <m/>
    <n v="0.355"/>
    <n v="1"/>
    <n v="0.355"/>
    <s v="C &amp; A"/>
    <s v="Germany"/>
    <s v="պոլիեսթեր"/>
    <x v="6"/>
    <n v="1000325"/>
  </r>
  <r>
    <n v="2333"/>
    <n v="2503"/>
    <n v="62034319000"/>
    <s v="ՏՂԱՄԱՐԴՈՒ  ՏԱԲԱՏՆԵՐ ՍԻՆԹԵՏԻԿ ԹԵԼԵՐԻՑ"/>
    <x v="3"/>
    <s v="տղամարդու"/>
    <m/>
    <n v="0.51"/>
    <n v="1"/>
    <n v="0.51"/>
    <s v="C &amp; A"/>
    <s v="Germany"/>
    <s v="պոլիեսթեր"/>
    <x v="6"/>
    <n v="1000325"/>
  </r>
  <r>
    <n v="2334"/>
    <n v="2502"/>
    <n v="62034231000"/>
    <s v="ՏՂԱՄԱՐԴՈՒ ՋԻՆՍԵ ՏԱԲԱՏՆԵՐ ԲԱՄԲԱԿԵ ՄԱՆՎԱԾՔԻՑ"/>
    <x v="25"/>
    <s v="տղամարդու"/>
    <m/>
    <n v="0.44"/>
    <n v="1"/>
    <n v="0.44"/>
    <s v="C &amp; A"/>
    <s v="Germany"/>
    <s v="բամբակ"/>
    <x v="6"/>
    <n v="1000325"/>
  </r>
  <r>
    <n v="2335"/>
    <n v="2501"/>
    <n v="61103091000"/>
    <s v="ՏՂՄԱՐԴՈՒ ԺԻԼԵՏ ՔԻՄԻԱԿԱՆ ԹԵԼԵՐԻՑ"/>
    <x v="37"/>
    <s v="տղամարդու"/>
    <m/>
    <n v="0.725"/>
    <n v="1"/>
    <n v="0.725"/>
    <s v="C &amp; A"/>
    <s v="Germany"/>
    <s v="պոլիեսթեր"/>
    <x v="6"/>
    <n v="1000325"/>
  </r>
  <r>
    <n v="2336"/>
    <n v="2500"/>
    <n v="62034231000"/>
    <s v="ՏՂԱՄԱՐԴՈՒ ՋԻՆՍԵ ՏԱԲԱՏՆԵՐ ԲԱՄԲԱԿԵ ՄԱՆՎԱԾՔԻՑ"/>
    <x v="25"/>
    <s v="տղամարդու"/>
    <m/>
    <n v="0.83"/>
    <n v="1"/>
    <n v="0.83"/>
    <s v="C &amp; A"/>
    <s v="Germany"/>
    <s v="բամբակ"/>
    <x v="6"/>
    <n v="1000325"/>
  </r>
  <r>
    <n v="2337"/>
    <n v="2499"/>
    <n v="62046231000"/>
    <s v="ԿԱՆԱՑԻ ՋԻՆՍԵ ՏԱԲԱՏՆԵՐ ԲԱՄԲԱԿԵ ՄԱՆՎԱԾՔԻՑ "/>
    <x v="25"/>
    <s v="կին"/>
    <m/>
    <n v="0.44"/>
    <n v="1"/>
    <n v="0.44"/>
    <s v="C &amp; A"/>
    <s v="Germany"/>
    <s v="բամբակ"/>
    <x v="6"/>
    <n v="1000325"/>
  </r>
  <r>
    <n v="2338"/>
    <n v="2498"/>
    <n v="62046231000"/>
    <s v="ԿԱՆԱՑԻ ՋԻՆՍԵ ՏԱԲԱՏՆԵՐ ԲԱՄԲԱԿԵ ՄԱՆՎԱԾՔԻՑ "/>
    <x v="25"/>
    <s v="կին"/>
    <m/>
    <n v="0.47"/>
    <n v="1"/>
    <n v="0.47"/>
    <s v="C &amp; A"/>
    <s v="Germany"/>
    <s v="բամբակ"/>
    <x v="6"/>
    <n v="1000325"/>
  </r>
  <r>
    <n v="2339"/>
    <n v="2497"/>
    <n v="62034231000"/>
    <s v="ՏՂԱՄԱՐԴՈՒ ՋԻՆՍԵ ՏԱԲԱՏՆԵՐ ԲԱՄԲԱԿԵ ՄԱՆՎԱԾՔԻՑ"/>
    <x v="25"/>
    <s v="տղամարդու"/>
    <m/>
    <n v="0.765"/>
    <n v="1"/>
    <n v="0.765"/>
    <s v="C &amp; A"/>
    <s v="Germany"/>
    <s v="բամբակ"/>
    <x v="6"/>
    <n v="1000325"/>
  </r>
  <r>
    <n v="2340"/>
    <n v="2496"/>
    <n v="62034231000"/>
    <s v="ՏՂԱՄԱՐԴՈՒ ՋԻՆՍԵ ՏԱԲԱՏՆԵՐ ԲԱՄԲԱԿԵ ՄԱՆՎԱԾՔԻՑ"/>
    <x v="25"/>
    <s v="տղամարդու"/>
    <m/>
    <n v="0.57"/>
    <n v="1"/>
    <n v="0.57"/>
    <s v="C &amp; A"/>
    <s v="Germany"/>
    <s v="բամբակ"/>
    <x v="6"/>
    <n v="1000325"/>
  </r>
  <r>
    <n v="2341"/>
    <n v="2495"/>
    <n v="62034235000"/>
    <s v="ՏՂԱՄԱՐԴՈՒ  ՏԱԲԱՏՆԵՐ ԲԱՄԲԱԿԵ ՄԱՆՎԱԾՔԻՑ  "/>
    <x v="3"/>
    <s v="տղամարդու"/>
    <m/>
    <n v="0.59"/>
    <n v="1"/>
    <n v="0.59"/>
    <s v="C &amp; A"/>
    <s v="Germany"/>
    <s v="բամբակ"/>
    <x v="6"/>
    <n v="1000325"/>
  </r>
  <r>
    <n v="2342"/>
    <n v="2494"/>
    <n v="62034231000"/>
    <s v="ՏՂԱՄԱՐԴՈՒ ՋԻՆՍԵ ՏԱԲԱՏՆԵՐ ԲԱՄԲԱԿԵ ՄԱՆՎԱԾՔԻՑ"/>
    <x v="25"/>
    <s v="տղամարդու"/>
    <m/>
    <n v="0.87"/>
    <n v="1"/>
    <n v="0.87"/>
    <s v="C &amp; A"/>
    <s v="Germany"/>
    <s v="բամբակ"/>
    <x v="6"/>
    <n v="1000325"/>
  </r>
  <r>
    <n v="2343"/>
    <n v="2493"/>
    <n v="62034235000"/>
    <s v="ՏՂԱՄԱՐԴՈՒ  ՏԱԲԱՏՆԵՐ ԲԱՄԲԱԿԵ ՄԱՆՎԱԾՔԻՑ  "/>
    <x v="3"/>
    <s v="տղամարդու"/>
    <m/>
    <n v="0.63"/>
    <n v="1"/>
    <n v="0.63"/>
    <s v="C &amp; A"/>
    <s v="Germany"/>
    <s v="բամբակ"/>
    <x v="6"/>
    <n v="1000325"/>
  </r>
  <r>
    <n v="2344"/>
    <n v="2492"/>
    <n v="62046318000"/>
    <s v="ԿԱՆԱՑԻ  ՏԱԲԱՏՆԵՐ ՍԻՆԹԵՏԻԿ ԹԵԼԵՐԻՑ"/>
    <x v="3"/>
    <s v="կին"/>
    <m/>
    <n v="0.3"/>
    <n v="1"/>
    <n v="0.3"/>
    <s v="C &amp; A"/>
    <s v="Germany"/>
    <s v="պոլիեսթեր"/>
    <x v="6"/>
    <n v="1000325"/>
  </r>
  <r>
    <n v="2345"/>
    <n v="2491"/>
    <n v="61103091000"/>
    <s v="ՏՂԱՄԱՐԴՈՒ  ՍՎԻՏՐԵՐ ՔԻՄԻԱԿԱՆ ԹԵԼԵՐԻՑ"/>
    <x v="1"/>
    <s v="տղամարդու"/>
    <m/>
    <n v="0.6"/>
    <n v="1"/>
    <n v="0.6"/>
    <s v="C &amp; A"/>
    <s v="Germany"/>
    <s v="պոլիեսթեր/ակրիլ"/>
    <x v="6"/>
    <n v="1000325"/>
  </r>
  <r>
    <n v="2346"/>
    <n v="2490"/>
    <n v="61102091000"/>
    <s v="ՏՂՄԱՐԴՈՒ  ԺԻԼԵՏ ԲԱՄԲԱԿԵ ՄԱՆՎԱԾՔԻՑ"/>
    <x v="37"/>
    <s v="տղամարդու"/>
    <m/>
    <n v="0.505"/>
    <n v="1"/>
    <n v="0.505"/>
    <s v="C &amp; A"/>
    <s v="Germany"/>
    <s v="բամբակ"/>
    <x v="6"/>
    <n v="1000325"/>
  </r>
  <r>
    <n v="2347"/>
    <n v="2489"/>
    <n v="62014000000"/>
    <s v="ՏՂԱՄԱՐԴՈՒ ԲԱՃԿՈՆՆԵՐ ՔԻՄԻԱԿԱՆ ԹԵԼԵՐԻՑ   "/>
    <x v="12"/>
    <s v="տղամարդու"/>
    <m/>
    <n v="1.065"/>
    <n v="1"/>
    <n v="1.065"/>
    <s v="C &amp; A"/>
    <s v="Germany"/>
    <s v="պոլիեսթեր"/>
    <x v="6"/>
    <n v="1000325"/>
  </r>
  <r>
    <n v="2348"/>
    <n v="2488"/>
    <n v="62012000000"/>
    <s v="ՏՂԱՄԱՐԴՈՒ  ԲԱՃԿՈՆՆԵՐ ԲՐԴԵ  ՄԱՆՎԱԾՔԻՑ  "/>
    <x v="12"/>
    <s v="տղամարդու"/>
    <m/>
    <n v="2.07"/>
    <n v="1"/>
    <n v="2.07"/>
    <s v="C &amp; A"/>
    <s v="Germany"/>
    <s v="բուրդ/պոլիեսթեր"/>
    <x v="6"/>
    <n v="1000325"/>
  </r>
  <r>
    <n v="2349"/>
    <n v="2487"/>
    <n v="61102091000"/>
    <s v="ՏՂԱՄԱՐԴՈՒ ՍՎԻՏՐԵՐ ԲԱՄԲԱԿԵ ՄԱՆՎԱԾՔԻՑ "/>
    <x v="1"/>
    <s v="տղամարդու"/>
    <m/>
    <n v="0.825"/>
    <n v="1"/>
    <n v="0.825"/>
    <s v="C &amp; A"/>
    <s v="Germany"/>
    <s v="բամբակ"/>
    <x v="6"/>
    <n v="1000325"/>
  </r>
  <r>
    <n v="2350"/>
    <n v="2486"/>
    <n v="61109090000"/>
    <s v="ԿԱՆԱՑԻ ՍՎԻՏՐԵՐ ԱՅԼ ՄԱՆԱԾԱԳՈՐԾԱԿԱՆ ՆՅՈՒԹԵՐԻՑ"/>
    <x v="1"/>
    <s v="կին"/>
    <m/>
    <n v="0.325"/>
    <n v="1"/>
    <n v="0.325"/>
    <s v="C &amp; A"/>
    <s v="Germany"/>
    <s v="վիսկոզ"/>
    <x v="6"/>
    <n v="1000325"/>
  </r>
  <r>
    <n v="2351"/>
    <n v="2485"/>
    <n v="61103099000"/>
    <s v="ԿԱՆԱՑԻ  ՍՎԻՏՐԵՐ ՔԻՄԱԿԱՆ ԹԵԼԵՐԻՑ"/>
    <x v="1"/>
    <s v="կին"/>
    <m/>
    <n v="0.34"/>
    <n v="1"/>
    <n v="0.34"/>
    <s v="C &amp; A"/>
    <s v="Germany"/>
    <s v="պոլիեսթեր/ակրիլ"/>
    <x v="6"/>
    <n v="1000325"/>
  </r>
  <r>
    <n v="2352"/>
    <n v="2469"/>
    <n v="61043300000"/>
    <s v="ԿԱՆԱՑԻ ՊԻՋԱԿ ՍԻՆԹԵՏԻԿ ԹԵԼԵՐԻՑ"/>
    <x v="36"/>
    <s v="կին"/>
    <m/>
    <n v="0.5649999999999999"/>
    <n v="1"/>
    <n v="0.5649999999999999"/>
    <s v="C &amp; A"/>
    <s v="Germany"/>
    <s v="պոլիեսթեր"/>
    <x v="6"/>
    <n v="1000325"/>
  </r>
  <r>
    <n v="2353"/>
    <n v="2468"/>
    <n v="61103099000"/>
    <s v="ԿԱՆԱՑԻ  ՍՎԻՏՐԵՐ ՔԻՄԱԿԱՆ ԹԵԼԵՐԻՑ"/>
    <x v="1"/>
    <s v="կին"/>
    <m/>
    <n v="0.745"/>
    <n v="1"/>
    <n v="0.745"/>
    <s v="C &amp; A"/>
    <s v="Germany"/>
    <s v="ակրիլ"/>
    <x v="6"/>
    <n v="1000325"/>
  </r>
  <r>
    <n v="2354"/>
    <n v="2467"/>
    <n v="61109090000"/>
    <s v="ԿԱՆԱՑԻ ՍՎԻՏՐԵՐ ԱՅԼ ՄԱՆԱԾԱԳՈՐԾԱԿԱՆ ՆՅՈՒԹԵՐԻՑ"/>
    <x v="1"/>
    <s v="կին"/>
    <m/>
    <n v="0.39"/>
    <n v="1"/>
    <n v="0.39"/>
    <s v="C &amp; A"/>
    <s v="Germany"/>
    <s v="վիսկոզ"/>
    <x v="6"/>
    <n v="1000325"/>
  </r>
  <r>
    <n v="2355"/>
    <n v="2466"/>
    <n v="62034235000"/>
    <s v="ՏՂԱՄԱՐԴՈՒ  ՏԱԲԱՏՆԵՐ ԲԱՄԲԱԿԵ ՄԱՆՎԱԾՔԻՑ  "/>
    <x v="3"/>
    <s v="տղամարդու"/>
    <m/>
    <n v="0.505"/>
    <n v="1"/>
    <n v="0.505"/>
    <s v="C &amp; A"/>
    <s v="Germany"/>
    <s v="բամբակ"/>
    <x v="6"/>
    <n v="1000325"/>
  </r>
  <r>
    <n v="2356"/>
    <n v="2465"/>
    <n v="61102099000"/>
    <s v="ԿԱՆԱՑԻ ՍՎԻՏԵՐ  ԲԱՄԲԱԿԵ ԱՆՎԱԾՔԻՑ"/>
    <x v="1"/>
    <s v="կին"/>
    <m/>
    <n v="0.219"/>
    <n v="1"/>
    <n v="0.219"/>
    <s v="C &amp; A"/>
    <s v="Germany"/>
    <s v="բամբակ"/>
    <x v="6"/>
    <n v="1000325"/>
  </r>
  <r>
    <n v="2357"/>
    <n v="2464"/>
    <n v="62046231000"/>
    <s v="ԿԱՆԱՑԻ ՋԻՆՍԵ ՏԱԲԱՏՆԵՐ ԲԱՄԲԱԿԵ ՄԱՆՎԱԾՔԻՑ "/>
    <x v="25"/>
    <s v="կին"/>
    <m/>
    <n v="0.975"/>
    <n v="1"/>
    <n v="0.975"/>
    <s v="C &amp; A"/>
    <s v="Germany"/>
    <s v="բամբակ"/>
    <x v="6"/>
    <n v="1000325"/>
  </r>
  <r>
    <n v="2358"/>
    <n v="2463"/>
    <n v="61103091000"/>
    <s v="ՏՂԱՄԱՐԴՈՒ  ՍՎԻՏՐԵՐ ՔԻՄԻԱԿԱՆ ԹԵԼԵՐԻՑ"/>
    <x v="1"/>
    <s v="տղամարդու"/>
    <m/>
    <n v="0.5600000000000001"/>
    <n v="1"/>
    <n v="0.5600000000000001"/>
    <s v="C &amp; A"/>
    <s v="Germany"/>
    <s v="ակրիլ/պոլիեսթեր"/>
    <x v="6"/>
    <n v="1000325"/>
  </r>
  <r>
    <n v="2359"/>
    <n v="2462"/>
    <n v="61102091000"/>
    <s v="ՏՂԱՄԱՐԴՈՒ ՍՎԻՏՐԵՐ ԲԱՄԲԱԿԵ ՄԱՆՎԱԾՔԻՑ "/>
    <x v="1"/>
    <s v="տղամարդու"/>
    <m/>
    <n v="0.39"/>
    <n v="1"/>
    <n v="0.39"/>
    <s v="C &amp; A"/>
    <s v="Germany"/>
    <s v="բամբակ"/>
    <x v="6"/>
    <n v="1000325"/>
  </r>
  <r>
    <n v="2360"/>
    <n v="2461"/>
    <n v="62034235000"/>
    <s v="ՏՂԱՄԱՐԴՈՒ  ՏԱԲԱՏՆԵՐ ԲԱՄԲԱԿԵ ՄԱՆՎԱԾՔԻՑ  "/>
    <x v="3"/>
    <s v="տղամարդու"/>
    <m/>
    <n v="0.675"/>
    <n v="1"/>
    <n v="0.675"/>
    <s v="C &amp; A"/>
    <s v="Germany"/>
    <s v="բամբակ"/>
    <x v="6"/>
    <n v="1000325"/>
  </r>
  <r>
    <n v="2361"/>
    <n v="2460"/>
    <n v="62143000000"/>
    <s v="ԿԱՆԱՑԻ  ՇԱՐՖ ՍԻՆԹԵՏԻԿ ԹԵԼԵՐԻՑ"/>
    <x v="77"/>
    <s v="կին"/>
    <m/>
    <n v="0.25"/>
    <n v="1"/>
    <n v="0.25"/>
    <s v="C &amp; A"/>
    <s v="Germany"/>
    <s v="պոլիեսթեր"/>
    <x v="6"/>
    <n v="1000325"/>
  </r>
  <r>
    <n v="2362"/>
    <n v="2459"/>
    <n v="62014000000"/>
    <s v="ՏՂԱՄԱՐԴՈՒ ԲԱՃԿՈՆՆԵՐ ՔԻՄԻԱԿԱՆ ԹԵԼԵՐԻՑ   "/>
    <x v="12"/>
    <s v="տղամարդու"/>
    <m/>
    <n v="1.37"/>
    <n v="1"/>
    <n v="1.37"/>
    <s v="C &amp; A"/>
    <s v="Germany"/>
    <s v="նայլոն"/>
    <x v="6"/>
    <n v="1000325"/>
  </r>
  <r>
    <n v="2363"/>
    <n v="2458"/>
    <n v="62034235000"/>
    <s v="ՏՂԱՄԱՐԴՈՒ  ՏԱԲԱՏՆԵՐ ԲԱՄԲԱԿԵ ՄԱՆՎԱԾՔԻՑ  "/>
    <x v="3"/>
    <s v="տղամարդու"/>
    <m/>
    <n v="0.78"/>
    <n v="1"/>
    <n v="0.78"/>
    <s v="C &amp; A"/>
    <s v="Germany"/>
    <s v="բամբակ"/>
    <x v="6"/>
    <n v="1000325"/>
  </r>
  <r>
    <n v="2364"/>
    <n v="2457"/>
    <n v="62034235000"/>
    <s v="ՏՂԱՄԱՐԴՈՒ  ՏԱԲԱՏՆԵՐ ԲԱՄԲԱԿԵ ՄԱՆՎԱԾՔԻՑ  "/>
    <x v="3"/>
    <s v="տղամարդու"/>
    <m/>
    <n v="0.74"/>
    <n v="1"/>
    <n v="0.74"/>
    <s v="C &amp; A"/>
    <s v="Germany"/>
    <s v="բամբակ"/>
    <x v="6"/>
    <n v="1000325"/>
  </r>
  <r>
    <n v="2365"/>
    <n v="2456"/>
    <n v="62034235000"/>
    <s v="ՏՂԱՄԱՐԴՈՒ  ՏԱԲԱՏՆԵՐ ԲԱՄԲԱԿԵ ՄԱՆՎԱԾՔԻՑ  "/>
    <x v="3"/>
    <s v="տղամարդու"/>
    <m/>
    <n v="0.705"/>
    <n v="1"/>
    <n v="0.705"/>
    <s v="C &amp; A"/>
    <s v="Germany"/>
    <s v="բամբակ"/>
    <x v="6"/>
    <n v="1000325"/>
  </r>
  <r>
    <n v="2366"/>
    <n v="2455"/>
    <n v="61103099000"/>
    <s v="ԿԱՆԱՑԻ  ՍՎԻՏՐԵՐ ՔԻՄԱԿԱՆ ԹԵԼԵՐԻՑ"/>
    <x v="1"/>
    <s v="կին"/>
    <m/>
    <n v="0.37"/>
    <n v="1"/>
    <n v="0.37"/>
    <s v="C &amp; A"/>
    <s v="Germany"/>
    <s v="ակրիլ/պոլիեսթեր"/>
    <x v="6"/>
    <n v="1000325"/>
  </r>
  <r>
    <n v="2367"/>
    <n v="2454"/>
    <n v="62046239000"/>
    <s v="ԿԱՆԱՑԻ  ՏԱԲԱՏՆԵՐ ԲԱՄԲԱԿԵ ՄԱՆՎԱԾՔԻՑ   "/>
    <x v="3"/>
    <s v="կին"/>
    <m/>
    <n v="0.585"/>
    <n v="1"/>
    <n v="0.585"/>
    <s v="C &amp; A"/>
    <s v="Germany"/>
    <s v="բամբակ"/>
    <x v="6"/>
    <n v="1000325"/>
  </r>
  <r>
    <n v="2368"/>
    <n v="2453"/>
    <n v="62046239000"/>
    <s v="ԿԱՆԱՑԻ  ՏԱԲԱՏՆԵՐ ԲԱՄԲԱԿԵ ՄԱՆՎԱԾՔԻՑ   "/>
    <x v="3"/>
    <s v="կին"/>
    <m/>
    <n v="0.555"/>
    <n v="1"/>
    <n v="0.555"/>
    <s v="C &amp; A"/>
    <s v="Germany"/>
    <s v="բամբակ"/>
    <x v="6"/>
    <n v="1000325"/>
  </r>
  <r>
    <n v="2369"/>
    <n v="2452"/>
    <n v="62034235000"/>
    <s v="ՏՂԱՄԱՐԴՈՒ  ՏԱԲԱՏՆԵՐ ԲԱՄԲԱԿԵ ՄԱՆՎԱԾՔԻՑ  "/>
    <x v="3"/>
    <s v="տղամարդու"/>
    <m/>
    <n v="0.665"/>
    <n v="1"/>
    <n v="0.665"/>
    <s v="C &amp; A"/>
    <s v="Germany"/>
    <s v="բամբակ"/>
    <x v="6"/>
    <n v="1000325"/>
  </r>
  <r>
    <n v="2370"/>
    <n v="2451"/>
    <n v="61043300000"/>
    <s v="ԿԱՆԱՑԻ  ԺԱԿԵՏՆԵՐ ՍԻՆԹԵՏԻԿ ԹԵԼԵՐԻՑ"/>
    <x v="11"/>
    <s v="կին"/>
    <m/>
    <n v="0.465"/>
    <n v="1"/>
    <n v="0.465"/>
    <s v="C &amp; A"/>
    <s v="Germany"/>
    <s v="պոլիեսթեր"/>
    <x v="6"/>
    <n v="1000325"/>
  </r>
  <r>
    <n v="2371"/>
    <n v="2450"/>
    <n v="61045300000"/>
    <s v="ԿԱՆԱՑԻ  ԿԻՍԱՇՐՋԱԶԳԵՍՏՆԵՐ ՍԻՆԹԵՏԻԿ ԹԵԼԵՐԻՑ"/>
    <x v="10"/>
    <s v="կին"/>
    <m/>
    <n v="0.18"/>
    <n v="1"/>
    <n v="0.18"/>
    <s v="C &amp; A"/>
    <s v="Germany"/>
    <s v="ակրիլ"/>
    <x v="6"/>
    <n v="1000325"/>
  </r>
  <r>
    <n v="2372"/>
    <n v="2449"/>
    <n v="42022290000"/>
    <s v="ԿԱՆԱՑԻ ՊԱՅՈՒՍԱԿՆԵՐ  ՄԱՆԱԾԱԳՈՐԾԱԿԱՆ ՆՅՈՒԹԵՐԻՑ "/>
    <x v="31"/>
    <s v="կին"/>
    <m/>
    <n v="0.1"/>
    <n v="1"/>
    <n v="0.1"/>
    <s v="C &amp; A"/>
    <s v="Germany"/>
    <s v="բամբակ"/>
    <x v="6"/>
    <n v="1000325"/>
  </r>
  <r>
    <n v="2373"/>
    <n v="2448"/>
    <n v="61103099000"/>
    <s v="ԿԱՆԱՑԻ  ՍՎԻՏՐԵՐ ՔԻՄԱԿԱՆ ԹԵԼԵՐԻՑ"/>
    <x v="1"/>
    <s v="կին"/>
    <m/>
    <n v="0.14"/>
    <n v="1"/>
    <n v="0.14"/>
    <s v="C &amp; A"/>
    <s v="Germany"/>
    <s v="պոլիեսթեր/պոլիամիդ"/>
    <x v="6"/>
    <n v="1000325"/>
  </r>
  <r>
    <n v="2374"/>
    <n v="2447"/>
    <n v="61045300000"/>
    <s v="ԿԱՆԱՑԻ  ԿԻՍԱՇՐՋԱԶԳԵՍՏՆԵՐ ՍԻՆԹԵՏԻԿ ԹԵԼԵՐԻՑ"/>
    <x v="10"/>
    <s v="կին"/>
    <m/>
    <n v="0.315"/>
    <n v="1"/>
    <n v="0.315"/>
    <s v="C &amp; A"/>
    <s v="Germany"/>
    <s v="ակրիլ"/>
    <x v="6"/>
    <n v="1000325"/>
  </r>
  <r>
    <n v="2375"/>
    <n v="2446"/>
    <n v="61102091000"/>
    <s v="ՏՂԱՄԱՐԴՈՒ ՍՎԻՏՐԵՐ ԲԱՄԲԱԿԵ ՄԱՆՎԱԾՔԻՑ "/>
    <x v="1"/>
    <s v="տղամարդու"/>
    <m/>
    <n v="0.575"/>
    <n v="1"/>
    <n v="0.575"/>
    <s v="C &amp; A"/>
    <s v="Germany"/>
    <s v="բամբակ/պոլիեսթեր"/>
    <x v="6"/>
    <n v="1000325"/>
  </r>
  <r>
    <n v="2376"/>
    <n v="2445"/>
    <n v="62046990000"/>
    <s v="ԿԱՆԱՑԻ  ՏԱԲԱՏՆԵՐ  ԱՅԼ  ՄԱՆԱԾԱԳՈՐԾԱԿԱՆ ՆՅՈՒԹԵՐԻՑ    "/>
    <x v="3"/>
    <s v="կին"/>
    <m/>
    <n v="0.45"/>
    <n v="1"/>
    <n v="0.45"/>
    <s v="C &amp; A"/>
    <s v="Germany"/>
    <s v="վիսկոզ"/>
    <x v="6"/>
    <n v="1000325"/>
  </r>
  <r>
    <n v="2377"/>
    <n v="2444"/>
    <n v="62046239000"/>
    <s v="ԿԱՆԱՑԻ  ՏԱԲԱՏՆԵՐ ԲԱՄԲԱԿԵ ՄԱՆՎԱԾՔԻՑ   "/>
    <x v="3"/>
    <s v="կին"/>
    <m/>
    <n v="0.445"/>
    <n v="1"/>
    <n v="0.445"/>
    <s v="C &amp; A"/>
    <s v="Germany"/>
    <s v="բամբակ/վիսկոզ"/>
    <x v="6"/>
    <n v="1000325"/>
  </r>
  <r>
    <n v="2378"/>
    <n v="2443"/>
    <n v="62034235000"/>
    <s v="ՏՂԱՄԱՐԴՈՒ  ՏԱԲԱՏՆԵՐ ԲԱՄԲԱԿԵ ՄԱՆՎԱԾՔԻՑ  "/>
    <x v="3"/>
    <s v="տղամարդու"/>
    <m/>
    <n v="0.265"/>
    <n v="1"/>
    <n v="0.265"/>
    <s v="C &amp; A"/>
    <s v="Germany"/>
    <s v="բամբակ"/>
    <x v="6"/>
    <n v="1000325"/>
  </r>
  <r>
    <n v="2379"/>
    <n v="2442"/>
    <n v="61102091000"/>
    <s v="ՏՂԱՄԱՐԴՈՒ ՍՎԻՏՐԵՐ ԲԱՄԲԱԿԵ ՄԱՆՎԱԾՔԻՑ "/>
    <x v="1"/>
    <s v="տղամարդու"/>
    <m/>
    <n v="0.195"/>
    <n v="1"/>
    <n v="0.195"/>
    <s v="C &amp; A"/>
    <s v="Germany"/>
    <s v="բամբակ"/>
    <x v="6"/>
    <n v="1000325"/>
  </r>
  <r>
    <n v="2380"/>
    <n v="2441"/>
    <n v="62046239000"/>
    <s v="ԿԱՆԱՑԻ  ՏԱԲԱՏՆԵՐ ԲԱՄԲԱԿԵ ՄԱՆՎԱԾՔԻՑ   "/>
    <x v="3"/>
    <s v="կին"/>
    <m/>
    <n v="0.71"/>
    <n v="1"/>
    <n v="0.71"/>
    <s v="C &amp; A"/>
    <s v="Germany"/>
    <s v="բամբակ"/>
    <x v="6"/>
    <n v="1000325"/>
  </r>
  <r>
    <n v="2381"/>
    <n v="2440"/>
    <n v="62046239000"/>
    <s v="ԿԱՆԱՑԻ  ՏԱԲԱՏՆԵՐ ԲԱՄԲԱԿԵ ՄԱՆՎԱԾՔԻՑ   "/>
    <x v="3"/>
    <s v="կին"/>
    <m/>
    <n v="0.525"/>
    <n v="1"/>
    <n v="0.525"/>
    <s v="C &amp; A"/>
    <s v="Germany"/>
    <s v="բամբակ"/>
    <x v="6"/>
    <n v="1000325"/>
  </r>
  <r>
    <n v="2382"/>
    <n v="2439"/>
    <n v="61103099000"/>
    <s v="ԿԱՆԱՑԻ  ՍՎԻՏՐԵՐ ՔԻՄԱԿԱՆ ԹԵԼԵՐԻՑ"/>
    <x v="1"/>
    <s v="կին"/>
    <m/>
    <n v="0.37"/>
    <n v="1"/>
    <n v="0.37"/>
    <s v="C &amp; A"/>
    <s v="Germany"/>
    <s v="պոլիեսթեր/վիսկոզ"/>
    <x v="6"/>
    <n v="1000325"/>
  </r>
  <r>
    <n v="2383"/>
    <n v="2438"/>
    <n v="61103099000"/>
    <s v="ԿԱՆԱՑԻ  ՍՎԻՏՐԵՐ ՔԻՄԱԿԱՆ ԹԵԼԵՐԻՑ"/>
    <x v="1"/>
    <s v="կին"/>
    <m/>
    <n v="0.585"/>
    <n v="1"/>
    <n v="0.585"/>
    <s v="C &amp; A"/>
    <s v="Germany"/>
    <s v="ակրիլ/պոլիեսթեր"/>
    <x v="6"/>
    <n v="1000325"/>
  </r>
  <r>
    <n v="2384"/>
    <n v="2437"/>
    <n v="62046231000"/>
    <s v="ԿԱՆԱՑԻ ՋԻՆՍԵ ՏԱԲԱՏՆԵՐ ԲԱՄԲԱԿԵ ՄԱՆՎԱԾՔԻՑ "/>
    <x v="25"/>
    <s v="կին"/>
    <m/>
    <n v="0.735"/>
    <n v="1"/>
    <n v="0.735"/>
    <s v="C &amp; A"/>
    <s v="Germany"/>
    <s v="բամբակ"/>
    <x v="6"/>
    <n v="1000325"/>
  </r>
  <r>
    <n v="2385"/>
    <n v="2436"/>
    <n v="62034235000"/>
    <s v="ՏՂԱՄԱՐԴՈՒ  ՏԱԲԱՏՆԵՐ ԲԱՄԲԱԿԵ ՄԱՆՎԱԾՔԻՑ  "/>
    <x v="3"/>
    <s v="տղամարդու"/>
    <m/>
    <n v="0.47"/>
    <n v="1"/>
    <n v="0.47"/>
    <s v="C &amp; A"/>
    <s v="Germany"/>
    <s v="բամբակ"/>
    <x v="6"/>
    <n v="1000325"/>
  </r>
  <r>
    <n v="2386"/>
    <n v="2435"/>
    <n v="62034235000"/>
    <s v="ՏՂԱՄԱՐԴՈՒ  ՏԱԲԱՏՆԵՐ ԲԱՄԲԱԿԵ ՄԱՆՎԱԾՔԻՑ  "/>
    <x v="3"/>
    <s v="տղամարդու"/>
    <m/>
    <n v="0.735"/>
    <n v="1"/>
    <n v="0.735"/>
    <s v="C &amp; A"/>
    <s v="Germany"/>
    <s v="բամբակ"/>
    <x v="6"/>
    <n v="1000325"/>
  </r>
  <r>
    <n v="2387"/>
    <n v="2434"/>
    <n v="61044200000"/>
    <s v="ԿԱՆԱՑԻ  ՇՐՋԱԶԳԵՍՏ ԲԱՄԲԱԿԵ ՄԱՆՎԱԾՔԻՑ"/>
    <x v="13"/>
    <s v="կին"/>
    <m/>
    <n v="0.64"/>
    <n v="1"/>
    <n v="0.64"/>
    <s v="C &amp; A"/>
    <s v="Germany"/>
    <s v="բամբակ"/>
    <x v="6"/>
    <n v="1000325"/>
  </r>
  <r>
    <n v="2388"/>
    <n v="2433"/>
    <n v="62014000000"/>
    <s v="ՏՂԱՄԱՐԴՈՒ ԲԱՃԿՈՆՆԵՐ ՔԻՄԻԱԿԱՆ ԹԵԼԵՐԻՑ   "/>
    <x v="12"/>
    <s v="տղամարդու"/>
    <m/>
    <n v="0.68"/>
    <n v="1"/>
    <n v="0.68"/>
    <s v="C &amp; A"/>
    <s v="Germany"/>
    <s v="պոլիեսթեր"/>
    <x v="6"/>
    <n v="1000325"/>
  </r>
  <r>
    <n v="2389"/>
    <n v="2432"/>
    <n v="61102091000"/>
    <s v="ՏՂԱՄԱՐԴՈՒ ՍՎԻՏՐԵՐ ԲԱՄԲԱԿԵ ՄԱՆՎԱԾՔԻՑ "/>
    <x v="1"/>
    <s v="տղամարդու"/>
    <m/>
    <n v="0.755"/>
    <n v="1"/>
    <n v="0.755"/>
    <s v="C &amp; A"/>
    <s v="Germany"/>
    <s v="բամբակ/ակրիլ"/>
    <x v="6"/>
    <n v="1000325"/>
  </r>
  <r>
    <n v="2390"/>
    <n v="2431"/>
    <n v="61103099000"/>
    <s v="ԿԱՆԱՑԻ  ՍՎԻՏՐԵՐ ՔԻՄԱԿԱՆ ԹԵԼԵՐԻՑ"/>
    <x v="1"/>
    <s v="կին"/>
    <m/>
    <n v="0.755"/>
    <n v="1"/>
    <n v="0.755"/>
    <s v="C &amp; A"/>
    <s v="Germany"/>
    <s v="ակրիլ"/>
    <x v="6"/>
    <n v="1000325"/>
  </r>
  <r>
    <n v="2391"/>
    <n v="2430"/>
    <n v="61045300000"/>
    <s v="ԿԱՆԱՑԻ  ԿԻՍԱՇՐՋԱԶԳԵՍՏՆԵՐ ՍԻՆԹԵՏԻԿ ԹԵԼԵՐԻՑ"/>
    <x v="10"/>
    <s v="կին"/>
    <m/>
    <n v="0.35"/>
    <n v="1"/>
    <n v="0.35"/>
    <s v="C &amp; A"/>
    <s v="Germany"/>
    <s v="պոլիեսթեր"/>
    <x v="6"/>
    <n v="1000325"/>
  </r>
  <r>
    <n v="2392"/>
    <n v="2429"/>
    <n v="62046239000"/>
    <s v="ԿԱՆԱՑԻ  ՏԱԲԱՏՆԵՐ ԲԱՄԲԱԿԵ ՄԱՆՎԱԾՔԻՑ   "/>
    <x v="3"/>
    <s v="կին"/>
    <m/>
    <n v="0.46"/>
    <n v="1"/>
    <n v="0.46"/>
    <s v="C &amp; A"/>
    <s v="Germany"/>
    <s v="բամբակ"/>
    <x v="6"/>
    <n v="1000325"/>
  </r>
  <r>
    <n v="2393"/>
    <n v="2428"/>
    <n v="62046990000"/>
    <s v="ԿԱՆԱՑԻ  ՏԱԲԱՏՆԵՐ  ԱՅԼ  ՄԱՆԱԾԱԳՈՐԾԱԿԱՆ ՆՅՈՒԹԵՐԻՑ    "/>
    <x v="3"/>
    <s v="կին"/>
    <m/>
    <n v="0.395"/>
    <n v="1"/>
    <n v="0.395"/>
    <s v="C &amp; A"/>
    <s v="Germany"/>
    <s v="վիսկոզ"/>
    <x v="6"/>
    <n v="1000325"/>
  </r>
  <r>
    <n v="2394"/>
    <n v="2427"/>
    <n v="62024000090"/>
    <s v="ԿԱՆԱՑԻ  ԲԱՃԿՈՆՆԵՐ ՔԻՄԻԱԿԱՆ ԹԵԼԵՐԻՑ "/>
    <x v="12"/>
    <s v="կին"/>
    <m/>
    <n v="0.9"/>
    <n v="1"/>
    <n v="0.9"/>
    <s v="C &amp; A"/>
    <s v="Germany"/>
    <s v="պոլիեսթեր"/>
    <x v="6"/>
    <n v="1000325"/>
  </r>
  <r>
    <n v="2395"/>
    <n v="2426"/>
    <n v="61103099000"/>
    <s v="ԿԱՆԱՑԻ  ՍՎԻՏՐԵՐ ՔԻՄԱԿԱՆ ԹԵԼԵՐԻՑ"/>
    <x v="1"/>
    <s v="կին"/>
    <m/>
    <n v="0.36"/>
    <n v="1"/>
    <n v="0.36"/>
    <s v="C &amp; A"/>
    <s v="Germany"/>
    <s v="ակրիլ"/>
    <x v="6"/>
    <n v="1000325"/>
  </r>
  <r>
    <n v="2396"/>
    <n v="2425"/>
    <n v="62046318000"/>
    <s v="ԿԱՆԱՑԻ  ՏԱԲԱՏՆԵՐ ՍԻՆԹԵՏԻԿ ԹԵԼԵՐԻՑ"/>
    <x v="3"/>
    <s v="կին"/>
    <m/>
    <n v="0.42"/>
    <n v="1"/>
    <n v="0.42"/>
    <s v="C &amp; A"/>
    <s v="Germany"/>
    <s v="պոլիեսթեր"/>
    <x v="6"/>
    <n v="1000325"/>
  </r>
  <r>
    <n v="2397"/>
    <n v="2424"/>
    <n v="61103099000"/>
    <s v="ԿԱՆԱՑԻ  ՍՎԻՏՐԵՐ ՔԻՄԱԿԱՆ ԹԵԼԵՐԻՑ"/>
    <x v="1"/>
    <s v="կին"/>
    <m/>
    <n v="0.74"/>
    <n v="1"/>
    <n v="0.74"/>
    <s v="C &amp; A"/>
    <s v="Germany"/>
    <s v="պոլիեսթեր"/>
    <x v="6"/>
    <n v="1000325"/>
  </r>
  <r>
    <n v="2398"/>
    <n v="2423"/>
    <n v="62046239000"/>
    <s v="ԿԱՆԱՑԻ  ՏԱԲԱՏՆԵՐ ԲԱՄԲԱԿԵ ՄԱՆՎԱԾՔԻՑ   "/>
    <x v="3"/>
    <s v="կին"/>
    <m/>
    <n v="0.5"/>
    <n v="1"/>
    <n v="0.5"/>
    <s v="C &amp; A"/>
    <s v="Germany"/>
    <s v="բամբակ"/>
    <x v="6"/>
    <n v="1000325"/>
  </r>
  <r>
    <n v="2399"/>
    <n v="2422"/>
    <n v="62034235000"/>
    <s v="ՏՂԱՄԱՐԴՈՒ  ՏԱԲԱՏՆԵՐ ԲԱՄԲԱԿԵ ՄԱՆՎԱԾՔԻՑ  "/>
    <x v="3"/>
    <s v="տղամարդու"/>
    <m/>
    <n v="0.85"/>
    <n v="1"/>
    <n v="0.85"/>
    <s v="C &amp; A"/>
    <s v="Germany"/>
    <s v="բամբակ"/>
    <x v="6"/>
    <n v="1000325"/>
  </r>
  <r>
    <n v="2400"/>
    <n v="2421"/>
    <n v="62034235000"/>
    <s v="ՏՂԱՄԱՐԴՈՒ  ՏԱԲԱՏՆԵՐ ԲԱՄԲԱԿԵ ՄԱՆՎԱԾՔԻՑ  "/>
    <x v="3"/>
    <s v="տղամարդու"/>
    <m/>
    <n v="0.865"/>
    <n v="1"/>
    <n v="0.865"/>
    <s v="C &amp; A"/>
    <s v="Germany"/>
    <s v="բամբակ"/>
    <x v="6"/>
    <n v="1000325"/>
  </r>
  <r>
    <n v="2401"/>
    <n v="2420"/>
    <n v="62034235000"/>
    <s v="ՏՂԱՄԱՐԴՈՒ  ՏԱԲԱՏՆԵՐ ԲԱՄԲԱԿԵ ՄԱՆՎԱԾՔԻՑ  "/>
    <x v="3"/>
    <s v="տղամարդու"/>
    <m/>
    <n v="0.315"/>
    <n v="1"/>
    <n v="0.315"/>
    <s v="C &amp; A"/>
    <s v="Germany"/>
    <s v="բամբակ"/>
    <x v="6"/>
    <n v="1000325"/>
  </r>
  <r>
    <n v="2402"/>
    <n v="2419"/>
    <n v="62034319000"/>
    <s v="ՏՂԱՄԱՐԴՈՒ  ՏԱԲԱՏՆԵՐ ՍԻՆԹԵՏԻԿ ԹԵԼԵՐԻՑ"/>
    <x v="3"/>
    <s v="տղամարդու"/>
    <m/>
    <n v="0.635"/>
    <n v="1"/>
    <n v="0.635"/>
    <s v="C &amp; A"/>
    <s v="Germany"/>
    <s v="պոլիեսթեր"/>
    <x v="6"/>
    <n v="1000325"/>
  </r>
  <r>
    <n v="2403"/>
    <n v="2418"/>
    <n v="61103091000"/>
    <s v="ՏՂԱՄԱՐԴՈՒ  ՍՎԻՏՐԵՐ ՔԻՄԻԱԿԱՆ ԹԵԼԵՐԻՑ"/>
    <x v="1"/>
    <s v="տղամարդու"/>
    <m/>
    <n v="0.58"/>
    <n v="1"/>
    <n v="0.58"/>
    <s v="C &amp; A"/>
    <s v="Germany"/>
    <s v="պոլիեսթեր/ակրիլ"/>
    <x v="6"/>
    <n v="1000325"/>
  </r>
  <r>
    <n v="2404"/>
    <n v="2417"/>
    <n v="61102091000"/>
    <s v="ՏՂԱՄԱՐԴՈՒ ՍՎԻՏՐԵՐ ԲԱՄԲԱԿԵ ՄԱՆՎԱԾՔԻՑ "/>
    <x v="1"/>
    <s v="տղամարդու"/>
    <m/>
    <n v="0.375"/>
    <n v="1"/>
    <n v="0.375"/>
    <s v="C &amp; A"/>
    <s v="Germany"/>
    <s v="բամբակ"/>
    <x v="6"/>
    <n v="1000325"/>
  </r>
  <r>
    <n v="2405"/>
    <n v="2416"/>
    <n v="62046318000"/>
    <s v="ԿԱՆԱՑԻ  ՏԱԲԱՏՆԵՐ ՍԻՆԹԵՏԻԿ ԹԵԼԵՐԻՑ"/>
    <x v="3"/>
    <s v="կին"/>
    <m/>
    <n v="0.525"/>
    <n v="1"/>
    <n v="0.525"/>
    <s v="C &amp; A"/>
    <s v="Germany"/>
    <s v="պոլիեսթեր"/>
    <x v="6"/>
    <n v="1000325"/>
  </r>
  <r>
    <n v="2406"/>
    <n v="2415"/>
    <n v="62034235000"/>
    <s v="ՏՂԱՄԱՐԴՈՒ  ՏԱԲԱՏՆԵՐ ԲԱՄԲԱԿԵ ՄԱՆՎԱԾՔԻՑ  "/>
    <x v="3"/>
    <s v="տղամարդու"/>
    <m/>
    <n v="0.625"/>
    <n v="1"/>
    <n v="0.625"/>
    <s v="C &amp; A"/>
    <s v="Germany"/>
    <s v="բամբակ"/>
    <x v="6"/>
    <n v="1000325"/>
  </r>
  <r>
    <n v="2407"/>
    <n v="2414"/>
    <n v="42022290000"/>
    <s v="ԿԱՆԱՑԻ ՊԱՅՈՒՍԱԿՆԵՐ  ՄԱՆԱԾԱԳՈՐԾԱԿԱՆ ՆՅՈՒԹԵՐԻՑ "/>
    <x v="31"/>
    <s v="կին"/>
    <m/>
    <n v="0.145"/>
    <n v="1"/>
    <n v="0.145"/>
    <s v="C &amp; A"/>
    <s v="Germany"/>
    <s v="բամբակ"/>
    <x v="6"/>
    <n v="1000325"/>
  </r>
  <r>
    <n v="2408"/>
    <n v="2413"/>
    <n v="62034319000"/>
    <s v="ՏՂԱՄԱՐԴՈՒ  ՏԱԲԱՏՆԵՐ ՍԻՆԹԵՏԻԿ ԹԵԼԵՐԻՑ"/>
    <x v="3"/>
    <s v="տղամարդու"/>
    <m/>
    <n v="0.41"/>
    <n v="1"/>
    <n v="0.41"/>
    <s v="C &amp; A"/>
    <s v="Germany"/>
    <s v="պոլիեսթեր"/>
    <x v="6"/>
    <n v="1000325"/>
  </r>
  <r>
    <n v="2409"/>
    <n v="2412"/>
    <n v="61169300000"/>
    <s v="ՏՂԱՄԱՐԴՈՒ ՁԵՌՆՈՑ ՍԻՆԹԵՏԻԿ ԹԵԼԵՐԻՑ"/>
    <x v="107"/>
    <s v="տղամարդու"/>
    <m/>
    <n v="0.05"/>
    <n v="1"/>
    <n v="0.05"/>
    <s v="C &amp; A"/>
    <s v="Germany"/>
    <s v="ակրիլ"/>
    <x v="6"/>
    <n v="1000325"/>
  </r>
  <r>
    <n v="2410"/>
    <n v="2411"/>
    <n v="61103099000"/>
    <s v="ԿԱՆԱՑԻ  ՍՎԻՏՐԵՐ ՔԻՄԱԿԱՆ ԹԵԼԵՐԻՑ"/>
    <x v="1"/>
    <s v="կին"/>
    <m/>
    <n v="0.22"/>
    <n v="1"/>
    <n v="0.22"/>
    <s v="C &amp; A"/>
    <s v="Germany"/>
    <s v="պոլիեսթեր"/>
    <x v="6"/>
    <n v="1000325"/>
  </r>
  <r>
    <n v="2411"/>
    <n v="2410"/>
    <n v="62012000000"/>
    <s v="ՏՂԱՄԱՐԴՈՒ  ԲԱՃԿՈՆՆԵՐ ԲՐԴԵ  ՄԱՆՎԱԾՔԻՑ  "/>
    <x v="12"/>
    <s v="տղամարդու"/>
    <m/>
    <n v="1.035"/>
    <n v="1"/>
    <n v="1.035"/>
    <s v="C &amp; A"/>
    <s v="Germany"/>
    <s v="բուրդ/պոլիեսթեր"/>
    <x v="6"/>
    <n v="1000325"/>
  </r>
  <r>
    <n v="2412"/>
    <n v="2407"/>
    <n v="62034235000"/>
    <s v="ՏՂԱՄԱՐԴՈՒ  ՏԱԲԱՏՆԵՐ ԲԱՄԲԱԿԵ ՄԱՆՎԱԾՔԻՑ  "/>
    <x v="3"/>
    <s v="տղամարդու"/>
    <m/>
    <n v="0.75"/>
    <n v="1"/>
    <n v="0.75"/>
    <s v="C &amp; A"/>
    <s v="Germany"/>
    <s v="բամբակ"/>
    <x v="6"/>
    <n v="1000325"/>
  </r>
  <r>
    <n v="2413"/>
    <n v="2408"/>
    <n v="62034235000"/>
    <s v="ՏՂԱՄԱՐԴՈՒ  ՏԱԲԱՏՆԵՐ ԲԱՄԲԱԿԵ ՄԱՆՎԱԾՔԻՑ  "/>
    <x v="3"/>
    <s v="տղամարդու"/>
    <m/>
    <n v="0.74"/>
    <n v="1"/>
    <n v="0.74"/>
    <s v="C &amp; A"/>
    <s v="Germany"/>
    <s v="բամբակ"/>
    <x v="6"/>
    <n v="1000325"/>
  </r>
  <r>
    <n v="2414"/>
    <n v="2409"/>
    <n v="61032200000"/>
    <s v="ՏՂԱՄԱՐԴՈՒ  ՏԱԲԱՏ ԻՐ ՇԱՊԻԿՈՎ   ԲԱՄԲԱԿԵ ՄԱՆՎԱԾՔԻՑ"/>
    <x v="108"/>
    <s v="տղամարդու"/>
    <m/>
    <n v="0.8100000000000001"/>
    <n v="1"/>
    <n v="0.8100000000000001"/>
    <s v="C &amp; A"/>
    <s v="Germany"/>
    <s v="բամբակ"/>
    <x v="6"/>
    <n v="1000325"/>
  </r>
  <r>
    <n v="2415"/>
    <n v="2406"/>
    <n v="62034235000"/>
    <s v="ՏՂԱՄԱՐԴՈՒ  ՏԱԲԱՏՆԵՐ ԲԱՄԲԱԿԵ ՄԱՆՎԱԾՔԻՑ  "/>
    <x v="3"/>
    <s v="տղամարդու"/>
    <m/>
    <n v="0.76"/>
    <n v="1"/>
    <n v="0.76"/>
    <s v="C &amp; A"/>
    <s v="Germany"/>
    <s v="բամբակ"/>
    <x v="6"/>
    <n v="1000325"/>
  </r>
  <r>
    <n v="2416"/>
    <n v="2405"/>
    <n v="61044300000"/>
    <s v="ԿԱՆԱՑԻ  ՇՐՋԱԶԳԵՍՏՆԵՐ ՍԻՆԹԵՏԻԿ ԹԵԼԵՐԻՑ"/>
    <x v="13"/>
    <s v="կին"/>
    <m/>
    <n v="0.37"/>
    <n v="1"/>
    <n v="0.37"/>
    <s v="C &amp; A"/>
    <s v="Germany"/>
    <s v="պոլիեսթեր"/>
    <x v="6"/>
    <n v="1000325"/>
  </r>
  <r>
    <n v="2417"/>
    <n v="2404"/>
    <n v="62034235000"/>
    <s v="ՏՂԱՄԱՐԴՈՒ  ՏԱԲԱՏՆԵՐ ԲԱՄԲԱԿԵ ՄԱՆՎԱԾՔԻՑ  "/>
    <x v="3"/>
    <s v="տղամարդու"/>
    <m/>
    <n v="0.82"/>
    <n v="1"/>
    <n v="0.82"/>
    <s v="C &amp; A"/>
    <s v="Germany"/>
    <s v="բամբակ"/>
    <x v="6"/>
    <n v="1000325"/>
  </r>
  <r>
    <n v="2418"/>
    <n v="2403"/>
    <n v="65050090000"/>
    <s v="ԿԱՆԱՑԻ ԳԼԽԱՐԿՆԵՐ ՔԻՄԻԱԿԱՆ ԹԵԼԵՐԻՑ"/>
    <x v="15"/>
    <s v="կին"/>
    <m/>
    <n v="0.09"/>
    <n v="1"/>
    <n v="0.09"/>
    <s v="C &amp; A"/>
    <s v="Germany"/>
    <s v="պոլիեսթեր"/>
    <x v="6"/>
    <n v="1000325"/>
  </r>
  <r>
    <n v="2419"/>
    <n v="2402"/>
    <n v="61103099000"/>
    <s v="ԿԱՆԱՑԻ  ՍՎԻՏՐԵՐ ՔԻՄԱԿԱՆ ԹԵԼԵՐԻՑ"/>
    <x v="1"/>
    <s v="կին"/>
    <m/>
    <n v="0.155"/>
    <n v="1"/>
    <n v="0.155"/>
    <s v="C &amp; A"/>
    <s v="Germany"/>
    <s v="նայլոն/ակրիլ"/>
    <x v="6"/>
    <n v="1000325"/>
  </r>
  <r>
    <n v="2420"/>
    <n v="2400"/>
    <n v="42022290000"/>
    <s v="ԿԱՆԱՑԻ ՊԱՅՈՒՍԱԿՆԵՐ  ՄԱՆԱԾԱԳՈՐԾԱԿԱՆ ՆՅՈՒԹԵՐԻՑ "/>
    <x v="31"/>
    <s v="կին"/>
    <m/>
    <n v="0.105"/>
    <n v="1"/>
    <n v="0.105"/>
    <s v="C &amp; A"/>
    <s v="Germany"/>
    <s v="բամբակ"/>
    <x v="6"/>
    <n v="1000325"/>
  </r>
  <r>
    <n v="2421"/>
    <n v="2399"/>
    <n v="62143000000"/>
    <s v="ՏՂԱՄԱՐԴՈՒ ՇԱՐՖ ՍԻՆԹԵՏԻԿ ԹԵԼԵՐԻՑ  "/>
    <x v="77"/>
    <s v="տղամարդու"/>
    <m/>
    <n v="0.105"/>
    <n v="1"/>
    <n v="0.105"/>
    <s v="C &amp; A"/>
    <s v="Germany"/>
    <s v="պոլիեսթեր"/>
    <x v="6"/>
    <n v="1000325"/>
  </r>
  <r>
    <n v="2422"/>
    <n v="2401"/>
    <n v="62071100000"/>
    <s v="ՏՂԱՄԱՐԴՈՒ  ՎԱՐՏԻՔ ԲԱՄԲԱԿԵ ՄԱՆՎԱԾՔԻՑ  "/>
    <x v="45"/>
    <s v="տղամարդու"/>
    <m/>
    <n v="0.125"/>
    <n v="1"/>
    <n v="0.125"/>
    <s v="C &amp; A"/>
    <s v="India"/>
    <s v="բամբակ"/>
    <x v="6"/>
    <n v="1000325"/>
  </r>
  <r>
    <n v="2423"/>
    <n v="2398"/>
    <n v="61101130000"/>
    <s v="ՏՂԱՄԱՐԴՈՒ  ՍՎԻՏՐԵՐ ԲՐԴԵ ՄԱՆՎԱԾՔԻՑ "/>
    <x v="1"/>
    <s v="տղամարդու"/>
    <m/>
    <n v="0.71"/>
    <n v="1"/>
    <n v="0.71"/>
    <s v="C &amp; A"/>
    <s v="Germany"/>
    <s v="բուրդ/վիսկոզ/պոլիեսթեր"/>
    <x v="6"/>
    <n v="1000325"/>
  </r>
  <r>
    <n v="2424"/>
    <n v="2397"/>
    <n v="62046239000"/>
    <s v="ԿԱՆԱՑԻ  ՏԱԲԱՏՆԵՐ ԲԱՄԲԱԿԵ ՄԱՆՎԱԾՔԻՑ   "/>
    <x v="3"/>
    <s v="կին"/>
    <m/>
    <n v="0.48"/>
    <n v="1"/>
    <n v="0.48"/>
    <s v="C &amp; A"/>
    <s v="Germany"/>
    <s v="բամբակ"/>
    <x v="6"/>
    <n v="1000325"/>
  </r>
  <r>
    <n v="2425"/>
    <n v="2396"/>
    <n v="61101130000"/>
    <s v="ՏՂԱՄԱՐԴՈՒ  ՍՎԻՏՐԵՐ ԲՐԴԵ ՄԱՆՎԱԾՔԻՑ "/>
    <x v="1"/>
    <s v="տղամարդու"/>
    <m/>
    <n v="0.42"/>
    <n v="1"/>
    <n v="0.42"/>
    <s v="C &amp; A"/>
    <s v="Germany"/>
    <s v="բուրդ/պոլիեսթեր"/>
    <x v="6"/>
    <n v="1000325"/>
  </r>
  <r>
    <n v="2426"/>
    <n v="2395"/>
    <n v="61101130000"/>
    <s v="ՏՂԱՄԱՐԴՈՒ  ՍՎԻՏՐԵՐ ԲՐԴԵ ՄԱՆՎԱԾՔԻՑ "/>
    <x v="1"/>
    <s v="տղամարդու"/>
    <m/>
    <n v="0.425"/>
    <n v="1"/>
    <n v="0.425"/>
    <s v="C &amp; A"/>
    <s v="Germany"/>
    <s v="բուրդ/պոլիեսթեր"/>
    <x v="6"/>
    <n v="1000325"/>
  </r>
  <r>
    <n v="2427"/>
    <n v="2394"/>
    <n v="62046318000"/>
    <s v="ԿԱՆԱՑԻ  ՏԱԲԱՏՆԵՐ ՍԻՆԹԵՏԻԿ ԹԵԼԵՐԻՑ"/>
    <x v="3"/>
    <s v="կին"/>
    <m/>
    <n v="0.63"/>
    <n v="1"/>
    <n v="0.63"/>
    <s v="C &amp; A"/>
    <s v="Germany"/>
    <s v="պոլիեսթեր"/>
    <x v="6"/>
    <n v="1000325"/>
  </r>
  <r>
    <n v="2428"/>
    <n v="2393"/>
    <n v="62046239000"/>
    <s v="ԿԱՆԱՑԻ  ՏԱԲԱՏՆԵՐ ԲԱՄԲԱԿԵ ՄԱՆՎԱԾՔԻՑ   "/>
    <x v="3"/>
    <s v="կին"/>
    <m/>
    <n v="0.47"/>
    <n v="1"/>
    <n v="0.47"/>
    <s v="C &amp; A"/>
    <s v="Germany"/>
    <s v="բամբակ"/>
    <x v="6"/>
    <n v="1000325"/>
  </r>
  <r>
    <n v="2429"/>
    <n v="2392"/>
    <n v="61102091000"/>
    <s v="ՏՂԱՄԱՐԴՈՒ ՍՎԻՏՐԵՐ ԲԱՄԲԱԿԵ ՄԱՆՎԱԾՔԻՑ "/>
    <x v="1"/>
    <s v="տղամարդու"/>
    <m/>
    <n v="0.55"/>
    <n v="1"/>
    <n v="0.55"/>
    <s v="C &amp; A"/>
    <s v="Germany"/>
    <s v="բամբակ"/>
    <x v="6"/>
    <n v="1000325"/>
  </r>
  <r>
    <n v="2430"/>
    <n v="2391"/>
    <n v="65050090000"/>
    <s v="ԿԱՆԱՑԻ ԳԼԽԱՐԿՆԵՐ ՔԻՄԻԱԿԱՆ ԹԵԼԵՐԻՑ"/>
    <x v="15"/>
    <s v="կին"/>
    <m/>
    <n v="0.11"/>
    <n v="1"/>
    <n v="0.11"/>
    <s v="C &amp; A"/>
    <s v="Germany"/>
    <s v="պոլիեսթեր"/>
    <x v="6"/>
    <n v="1000325"/>
  </r>
  <r>
    <n v="2431"/>
    <n v="2390"/>
    <n v="61102091000"/>
    <s v="ՏՂԱՄԱՐԴՈՒ ՍՎԻՏՐԵՐ ԲԱՄԲԱԿԵ ՄԱՆՎԱԾՔԻՑ "/>
    <x v="1"/>
    <s v="տղամարդու"/>
    <m/>
    <n v="0.785"/>
    <n v="1"/>
    <n v="0.785"/>
    <s v="C &amp; A"/>
    <s v="Germany"/>
    <s v="բամբակ"/>
    <x v="6"/>
    <n v="1000325"/>
  </r>
  <r>
    <n v="2432"/>
    <n v="2389"/>
    <n v="62046239000"/>
    <s v="ԿԱՆԱՑԻ  ՏԱԲԱՏՆԵՐ ԲԱՄԲԱԿԵ ՄԱՆՎԱԾՔԻՑ   "/>
    <x v="3"/>
    <s v="կին"/>
    <m/>
    <n v="0.51"/>
    <n v="1"/>
    <n v="0.51"/>
    <s v="C &amp; A"/>
    <s v="Germany"/>
    <s v="բամբակ"/>
    <x v="6"/>
    <n v="1000325"/>
  </r>
  <r>
    <n v="2433"/>
    <n v="2388"/>
    <n v="61043300000"/>
    <s v="ԿԱՆԱՑԻ  ԺԱԿԵՏՆԵՐ ՍԻՆԹԵՏԻԿ ԹԵԼԵՐԻՑ"/>
    <x v="11"/>
    <s v="կին"/>
    <m/>
    <n v="0.455"/>
    <n v="1"/>
    <n v="0.455"/>
    <s v="C &amp; A"/>
    <s v="Germany"/>
    <s v="պոլիեսթեր"/>
    <x v="6"/>
    <n v="1000325"/>
  </r>
  <r>
    <n v="2434"/>
    <n v="2387"/>
    <n v="61043900000"/>
    <s v="ԿԱՆԱՑԻ ԺԱԿԵՏ ԱՅԼ ՄԱՆԱԾԱԳՈՐԾԱԿԱՆ ՆՅՈՒԹԵՐԻՑ "/>
    <x v="11"/>
    <s v="կին"/>
    <m/>
    <n v="0.3"/>
    <n v="1"/>
    <n v="0.3"/>
    <s v="C &amp; A"/>
    <s v="Germany"/>
    <s v="վիսկոզ/նեյլոն"/>
    <x v="6"/>
    <n v="1000325"/>
  </r>
  <r>
    <n v="2435"/>
    <n v="2386"/>
    <n v="61103099000"/>
    <s v="ԿԱՆԱՑԻ  ՍՎԻՏՐԵՐ ՔԻՄԱԿԱՆ ԹԵԼԵՐԻՑ"/>
    <x v="1"/>
    <s v="կին"/>
    <m/>
    <n v="0.34"/>
    <n v="1"/>
    <n v="0.34"/>
    <s v="C &amp; A"/>
    <s v="Germany"/>
    <s v="պոլիեսթեր"/>
    <x v="6"/>
    <n v="1000325"/>
  </r>
  <r>
    <n v="2436"/>
    <n v="2385"/>
    <n v="65050090000"/>
    <s v="ՏՂԱՄԱՐԴՈՒ  ԳԼԽԱՐԿ ՔԻՄԻԱԿԱՆ ԹԵԼԵՐԻՑ"/>
    <x v="15"/>
    <s v="տղամարդու"/>
    <m/>
    <n v="0.08500000000000001"/>
    <n v="1"/>
    <n v="0.08500000000000001"/>
    <s v="C &amp; A"/>
    <s v="Germany"/>
    <s v="պոլիեսթեր"/>
    <x v="6"/>
    <n v="1000325"/>
  </r>
  <r>
    <n v="2437"/>
    <n v="2384"/>
    <n v="61109090000"/>
    <s v="ԿԱՆԱՑԻ ՍՎԻՏՐԵՐ ԱՅԼ ՄԱՆԱԾԱԳՈՐԾԱԿԱՆ ՆՅՈՒԹԵՐԻՑ"/>
    <x v="1"/>
    <s v="կին"/>
    <m/>
    <n v="0.31"/>
    <n v="1"/>
    <n v="0.31"/>
    <s v="C &amp; A"/>
    <s v="Germany"/>
    <s v="վիսկոզ/պոլիեսթեր"/>
    <x v="6"/>
    <n v="1000325"/>
  </r>
  <r>
    <n v="2438"/>
    <n v="2383"/>
    <n v="61102099000"/>
    <s v="ԿԱՆԱՑԻ ՀՈՒԴԻ ԲԱՄԲԱԿԵ ՄԱՆՎԱԾՔԻՑ"/>
    <x v="0"/>
    <s v="կին"/>
    <m/>
    <n v="0.34"/>
    <n v="1"/>
    <n v="0.34"/>
    <s v="C &amp; A"/>
    <s v="Germany"/>
    <s v="բամբակ"/>
    <x v="6"/>
    <n v="1000325"/>
  </r>
  <r>
    <n v="2439"/>
    <n v="2382"/>
    <n v="62046239000"/>
    <s v="ԿԱՆԱՑԻ  ՏԱԲԱՏՆԵՐ ԲԱՄԲԱԿԵ ՄԱՆՎԱԾՔԻՑ   "/>
    <x v="3"/>
    <s v="կին"/>
    <m/>
    <n v="0.75"/>
    <n v="1"/>
    <n v="0.75"/>
    <s v="C &amp; A"/>
    <s v="Germany"/>
    <s v="բամբակ"/>
    <x v="6"/>
    <n v="1000325"/>
  </r>
  <r>
    <n v="2440"/>
    <n v="2381"/>
    <n v="61103099000"/>
    <s v="ԿԱՆԱՑԻ  ՍՎԻՏՐԵՐ ՔԻՄԱԿԱՆ ԹԵԼԵՐԻՑ"/>
    <x v="1"/>
    <s v="կին"/>
    <m/>
    <n v="0.165"/>
    <n v="1"/>
    <n v="0.165"/>
    <s v="C &amp; A"/>
    <s v="Germany"/>
    <s v="ակրիլ"/>
    <x v="6"/>
    <n v="1000325"/>
  </r>
  <r>
    <n v="2441"/>
    <n v="2380"/>
    <n v="62034235000"/>
    <s v="ՏՂԱՄԱՐԴՈՒ  ՏԱԲԱՏՆԵՐ ԲԱՄԲԱԿԵ ՄԱՆՎԱԾՔԻՑ  "/>
    <x v="3"/>
    <s v="տղամարդու"/>
    <m/>
    <n v="0.79"/>
    <n v="1"/>
    <n v="0.79"/>
    <s v="C &amp; A"/>
    <s v="Germany"/>
    <s v="բամբակ"/>
    <x v="6"/>
    <n v="1000325"/>
  </r>
  <r>
    <n v="2442"/>
    <n v="2379"/>
    <n v="62034235000"/>
    <s v="ՏՂԱՄԱՐԴՈՒ  ՏԱԲԱՏՆԵՐ ԲԱՄԲԱԿԵ ՄԱՆՎԱԾՔԻՑ  "/>
    <x v="3"/>
    <s v="տղամարդու"/>
    <m/>
    <n v="0.92"/>
    <n v="1"/>
    <n v="0.92"/>
    <s v="C &amp; A"/>
    <s v="Germany"/>
    <s v="բամբակ"/>
    <x v="6"/>
    <n v="1000325"/>
  </r>
  <r>
    <n v="2443"/>
    <n v="2378"/>
    <n v="62034235000"/>
    <s v="ՏՂԱՄԱՐԴՈՒ  ՏԱԲԱՏՆԵՐ ԲԱՄԲԱԿԵ ՄԱՆՎԱԾՔԻՑ  "/>
    <x v="3"/>
    <s v="տղամարդու"/>
    <m/>
    <n v="0.635"/>
    <n v="1"/>
    <n v="0.635"/>
    <s v="C &amp; A"/>
    <s v="Germany"/>
    <s v="բամբակ"/>
    <x v="6"/>
    <n v="1000325"/>
  </r>
  <r>
    <n v="2444"/>
    <n v="2377"/>
    <n v="62034235000"/>
    <s v="ՏՂԱՄԱՐԴՈՒ  ՏԱԲԱՏՆԵՐ ԲԱՄԲԱԿԵ ՄԱՆՎԱԾՔԻՑ  "/>
    <x v="3"/>
    <s v="տղամարդու"/>
    <m/>
    <n v="0.645"/>
    <n v="1"/>
    <n v="0.645"/>
    <s v="C &amp; A"/>
    <s v="Germany"/>
    <s v="բամբակ"/>
    <x v="6"/>
    <n v="1000325"/>
  </r>
  <r>
    <n v="2445"/>
    <n v="2376"/>
    <n v="62171000000"/>
    <s v="ՏՂԱՄԱՐԴՈՒ  ԳՈՏԻ ԱՐՀԵՍՏԱԿԱՆ  ԿԱՇՎԻՑ"/>
    <x v="39"/>
    <s v="տղամարդու"/>
    <m/>
    <n v="0.07000000000000001"/>
    <n v="1"/>
    <n v="0.07000000000000001"/>
    <s v="C &amp; A"/>
    <s v="Germany"/>
    <s v="պոլիեսթեր ԱՐՀԵՍՏԱԿԱՆ "/>
    <x v="6"/>
    <n v="1000325"/>
  </r>
  <r>
    <n v="2446"/>
    <n v="2375"/>
    <n v="64041990000"/>
    <s v="ԿԱՆԱՑԻ ՃՏՔԱՎՈՐ ԿՈՇԻԿ ԿՏՈՐԵ ԵՐԵՍԱՄԱՍՈՎ ՌԵՏԻՆԵ ԿՈՇԿԱՏԱԿՈՎ "/>
    <x v="18"/>
    <s v="կին"/>
    <m/>
    <n v="0.73"/>
    <n v="1"/>
    <n v="0.73"/>
    <s v="C &amp; A"/>
    <s v="Germany"/>
    <s v="վրան տեքստիլ, տակը "/>
    <x v="6"/>
    <n v="1000325"/>
  </r>
  <r>
    <n v="2447"/>
    <d v="4459-06-01T00:00:00"/>
    <n v="61044300000"/>
    <s v="ԿԱՆԱՑԻ  ՇՐՋԱԶԳԵՍՏՆԵՐ ՍԻՆԹԵՏԻԿ ԹԵԼԵՐԻՑ"/>
    <x v="13"/>
    <s v="կին"/>
    <m/>
    <n v="0.512"/>
    <n v="1"/>
    <n v="0.512"/>
    <s v="RINA"/>
    <s v="India"/>
    <s v="պոլիեսթեր"/>
    <x v="4"/>
    <n v="1000323"/>
  </r>
  <r>
    <n v="2448"/>
    <d v="4460-06-01T00:00:00"/>
    <n v="61103099000"/>
    <s v="ԿԱՆԱՑԻ ԿԱՐԴԻԳԱՆ ՔԻՄԻԱԿԱՆ ԹԵԼԵՐԻՑ"/>
    <x v="83"/>
    <s v="կին"/>
    <m/>
    <n v="0.13"/>
    <n v="1"/>
    <n v="0.13"/>
    <s v="RINA"/>
    <s v="India"/>
    <s v="պոլիեսթեր"/>
    <x v="4"/>
    <n v="1000323"/>
  </r>
  <r>
    <n v="2449"/>
    <d v="4458-06-01T00:00:00"/>
    <n v="61044900000"/>
    <s v="ԿԱՆԱՑԻ  ՇՐՋԱԶԳԵՍՏՆԵՐ  ԱՅԼ ՄԱՆԱԾԱԳՈՐԾԱԿԱՆ ՆՅՈՒԹԵՐԻՑ"/>
    <x v="13"/>
    <s v="կին"/>
    <m/>
    <n v="0.29"/>
    <n v="1"/>
    <n v="0.29"/>
    <s v="RINA"/>
    <s v="India"/>
    <s v="վիսկոզ"/>
    <x v="4"/>
    <n v="1000323"/>
  </r>
  <r>
    <n v="2450"/>
    <d v="4461-06-01T00:00:00"/>
    <n v="61044300000"/>
    <s v="ԿԱՆԱՑԻ  ՇՐՋԱԶԳԵՍՏՆԵՐ ՍԻՆԹԵՏԻԿ ԹԵԼԵՐԻՑ"/>
    <x v="13"/>
    <s v="կին"/>
    <m/>
    <n v="0.662"/>
    <n v="1"/>
    <n v="0.662"/>
    <s v="RINA"/>
    <s v="India"/>
    <s v="պոլիեսթեր"/>
    <x v="4"/>
    <n v="1000323"/>
  </r>
  <r>
    <n v="2451"/>
    <d v="4457-06-01T00:00:00"/>
    <n v="61046300000"/>
    <s v="ԿԱՆԱՑԻ ԿԱՄԲԻՆԻԶՈՆՆԵՐ ՍԻՆԹԵՏԻԿ ԹԵԼԵՐԻՑ"/>
    <x v="109"/>
    <s v="կին"/>
    <m/>
    <n v="0.46"/>
    <n v="1"/>
    <n v="0.46"/>
    <s v="RINA"/>
    <s v="India"/>
    <s v="պոլիեսթեր"/>
    <x v="4"/>
    <n v="1000323"/>
  </r>
  <r>
    <n v="2452"/>
    <d v="4456-06-01T00:00:00"/>
    <n v="61099020000"/>
    <s v="ԿԱՆԱՑԻ  ՏՈՊ-ՇԱՊԻԿՆԵՐ ՔԻՄԻԱԿԱՆ ԹԵԼԵՐԻՑ "/>
    <x v="84"/>
    <s v="կին"/>
    <m/>
    <n v="0.212"/>
    <n v="1"/>
    <n v="0.212"/>
    <s v="RINA"/>
    <s v="India"/>
    <s v="պոլիեսթեր"/>
    <x v="4"/>
    <n v="1000323"/>
  </r>
  <r>
    <n v="2453"/>
    <d v="4455-06-01T00:00:00"/>
    <n v="61044900000"/>
    <s v="ԿԱՆԱՑԻ  ՇՐՋԱԶԳԵՍՏՆԵՐ  ԱՅԼ ՄԱՆԱԾԱԳՈՐԾԱԿԱՆ ՆՅՈՒԹԵՐԻՑ"/>
    <x v="13"/>
    <s v="կին"/>
    <m/>
    <n v="0.412"/>
    <n v="1"/>
    <n v="0.412"/>
    <s v="RINA"/>
    <s v="India"/>
    <s v="վիսկոզ"/>
    <x v="4"/>
    <n v="1000323"/>
  </r>
  <r>
    <n v="2454"/>
    <d v="4453-06-01T00:00:00"/>
    <n v="61099020000"/>
    <s v="ԿԱՆԱՑԻ  ՏՈՊ-ՇԱՊԻԿՆԵՐ ՔԻՄԻԱԿԱՆ ԹԵԼԵՐԻՑ "/>
    <x v="84"/>
    <s v="կին"/>
    <m/>
    <n v="0.064"/>
    <n v="1"/>
    <n v="0.064"/>
    <s v="RINA"/>
    <s v="India"/>
    <s v="պոլիեսթեր"/>
    <x v="4"/>
    <n v="1000323"/>
  </r>
  <r>
    <n v="2455"/>
    <d v="4452-06-01T00:00:00"/>
    <n v="61046300000"/>
    <s v="ԿԱՆԱՑԻ ԿԱՄԲԻՆԻԶՈՆՆԵՐ ՍԻՆԹԵՏԻԿ ԹԵԼԵՐԻՑ"/>
    <x v="109"/>
    <s v="կին"/>
    <m/>
    <n v="0.55"/>
    <n v="1"/>
    <n v="0.55"/>
    <s v="RINA"/>
    <s v="India"/>
    <s v="պոլիեսթեր"/>
    <x v="4"/>
    <n v="1000323"/>
  </r>
  <r>
    <n v="2456"/>
    <d v="4448-06-01T00:00:00"/>
    <n v="61044300000"/>
    <s v="ԿԱՆԱՑԻ  ՇՐՋԱԶԳԵՍՏՆԵՐ ՍԻՆԹԵՏԻԿ ԹԵԼԵՐԻՑ"/>
    <x v="13"/>
    <s v="կին"/>
    <m/>
    <n v="0.654"/>
    <n v="1"/>
    <n v="0.654"/>
    <s v="RINA"/>
    <s v="India"/>
    <s v="պոլիեսթեր"/>
    <x v="4"/>
    <n v="1000323"/>
  </r>
  <r>
    <n v="2457"/>
    <d v="4451-06-01T00:00:00"/>
    <n v="61044300000"/>
    <s v="ԿԱՆԱՑԻ  ՇՐՋԱԶԳԵՍՏՆԵՐ ՍԻՆԹԵՏԻԿ ԹԵԼԵՐԻՑ"/>
    <x v="13"/>
    <s v="կին"/>
    <m/>
    <n v="0.518"/>
    <n v="1"/>
    <n v="0.518"/>
    <s v="RINA"/>
    <s v="India"/>
    <s v="պոլիեսթեր"/>
    <x v="4"/>
    <n v="1000323"/>
  </r>
  <r>
    <n v="2458"/>
    <d v="4467-06-01T00:00:00"/>
    <n v="61044900000"/>
    <s v="ԿԱՆԱՑԻ  ՇՐՋԱԶԳԵՍՏՆԵՐ  ԱՅԼ ՄԱՆԱԾԱԳՈՐԾԱԿԱՆ ՆՅՈՒԹԵՐԻՑ"/>
    <x v="13"/>
    <s v="կին"/>
    <m/>
    <n v="0.534"/>
    <n v="1"/>
    <n v="0.534"/>
    <s v="RINA"/>
    <s v="India"/>
    <s v="վիսկոզ"/>
    <x v="4"/>
    <n v="1000323"/>
  </r>
  <r>
    <n v="2459"/>
    <d v="4450-06-01T00:00:00"/>
    <n v="61099020000"/>
    <s v="ԿԱՆԱՑԻ  ՇԱՊԻԿ ՔԻՄԻԱԿԱՆ ԹԵԼԵՐԻՑ "/>
    <x v="8"/>
    <s v="կին"/>
    <m/>
    <n v="0.18"/>
    <n v="1"/>
    <n v="0.18"/>
    <s v="RINA"/>
    <s v="India"/>
    <s v="մոդալ"/>
    <x v="4"/>
    <n v="1000323"/>
  </r>
  <r>
    <n v="2460"/>
    <d v="4449-06-01T00:00:00"/>
    <n v="62046318000"/>
    <s v="ԿԱՆԱՑԻ  ՏԱԲԱՏ ՍԻՆԹԵՏԻԿ ԹԵԼԵՐԻՑ"/>
    <x v="3"/>
    <s v="կին"/>
    <m/>
    <n v="0.306"/>
    <n v="1"/>
    <n v="0.306"/>
    <s v="RINA"/>
    <s v="India"/>
    <s v="պոլիեսթեր"/>
    <x v="4"/>
    <n v="1000323"/>
  </r>
  <r>
    <n v="2461"/>
    <d v="4447-06-01T00:00:00"/>
    <n v="61045200000"/>
    <s v="ԿԱՆԱՑԻ  ԿԻՍԱՇՐՋԱԶԳԵՍՏՆԵՐ ԲԱՄԲԱԿԵ ՄԱՆՎԱԾՔԻՑ"/>
    <x v="10"/>
    <s v="կին"/>
    <m/>
    <n v="0.162"/>
    <n v="1"/>
    <n v="0.162"/>
    <s v="RINA"/>
    <s v="India"/>
    <s v="բամբակ"/>
    <x v="4"/>
    <n v="1000323"/>
  </r>
  <r>
    <n v="2462"/>
    <d v="4446-06-01T00:00:00"/>
    <n v="61099020000"/>
    <s v="ԿԱՆԱՑԻ  ՏՈՊ-ՇԱՊԻԿՆԵՐ ՔԻՄԻԱԿԱՆ ԹԵԼԵՐԻՑ "/>
    <x v="84"/>
    <s v="կին"/>
    <m/>
    <n v="0.116"/>
    <n v="1"/>
    <n v="0.116"/>
    <s v="RINA"/>
    <s v="Italy"/>
    <s v="պոլիեսթեր"/>
    <x v="4"/>
    <n v="1000323"/>
  </r>
  <r>
    <n v="2463"/>
    <d v="4445-06-01T00:00:00"/>
    <n v="61099020000"/>
    <s v="ԿԱՆԱՑԻ  ՏՈՊ-ՇԱՊԻԿՆԵՐ ՔԻՄԻԱԿԱՆ ԹԵԼԵՐԻՑ "/>
    <x v="84"/>
    <s v="կին"/>
    <m/>
    <n v="0.126"/>
    <n v="1"/>
    <n v="0.126"/>
    <s v="RINA"/>
    <s v="Italy"/>
    <s v="պոլիեսթեր"/>
    <x v="4"/>
    <n v="1000323"/>
  </r>
  <r>
    <n v="2464"/>
    <d v="4444-06-01T00:00:00"/>
    <n v="61046300000"/>
    <s v="ԿԱՆԱՑԻ ԿԱՄԲԻՆԻԶՈՆՆԵՐ ՍԻՆԹԵՏԻԿ ԹԵԼԵՐԻՑ"/>
    <x v="109"/>
    <s v="կին"/>
    <m/>
    <n v="0.484"/>
    <n v="1"/>
    <n v="0.484"/>
    <s v="RINA"/>
    <s v="Italy"/>
    <s v="պոլիեսթեր"/>
    <x v="4"/>
    <n v="1000323"/>
  </r>
  <r>
    <n v="2465"/>
    <d v="4443-06-01T00:00:00"/>
    <n v="61178080090"/>
    <s v="ԿԱՆԱՑԻ ԳՈՏԻ ՄԱՆԱԾԱԳՈՐԾԱԿԱՆ ՆՅՈՒԹԵՐԻՑ "/>
    <x v="39"/>
    <s v="կին"/>
    <m/>
    <n v="0.124"/>
    <n v="1"/>
    <n v="0.124"/>
    <s v="RINA"/>
    <s v="Italy"/>
    <s v="պոլիեսթեր"/>
    <x v="4"/>
    <n v="1000323"/>
  </r>
  <r>
    <n v="2466"/>
    <d v="4435-06-01T00:00:00"/>
    <n v="61044300000"/>
    <s v="ԿԱՆԱՑԻ  ՇՐՋԱԶԳԵՍՏՆԵՐ ՍԻՆԹԵՏԻԿ ԹԵԼԵՐԻՑ"/>
    <x v="13"/>
    <s v="կին"/>
    <m/>
    <n v="0.794"/>
    <n v="1"/>
    <n v="0.794"/>
    <s v="RINA"/>
    <s v="Italy"/>
    <s v="պոլիեսթեր"/>
    <x v="4"/>
    <n v="1000323"/>
  </r>
  <r>
    <n v="2467"/>
    <d v="4434-06-01T00:00:00"/>
    <n v="61043300000"/>
    <s v="ԿԱՆԱՑԻ ՊԻՋԱԿՆԵՐ ՍԻՆԹԵՏԻԿ ԹԵԼԵՐԻՑ"/>
    <x v="36"/>
    <s v="կին"/>
    <m/>
    <n v="0.486"/>
    <n v="1"/>
    <n v="0.486"/>
    <s v="RINA"/>
    <s v="Italy"/>
    <s v="պոլիեսթեր"/>
    <x v="4"/>
    <n v="1000323"/>
  </r>
  <r>
    <n v="2468"/>
    <d v="4431-06-01T00:00:00"/>
    <n v="61099020000"/>
    <s v="ԿԱՆԱՑԻ  ՏՈՊ-ՇԱՊԻԿՆԵՐ ՔԻՄԻԱԿԱՆ ԹԵԼԵՐԻՑ "/>
    <x v="84"/>
    <s v="կին"/>
    <m/>
    <n v="0.24"/>
    <n v="1"/>
    <n v="0.24"/>
    <s v="RINA"/>
    <s v="Italy"/>
    <s v="պոլիեսթեր"/>
    <x v="4"/>
    <n v="1000323"/>
  </r>
  <r>
    <n v="2469"/>
    <d v="4433-06-01T00:00:00"/>
    <n v="61062000000"/>
    <s v="ԿԱՆԱՑԻ ԲԼՈՒԶՆԵՐ ՔԻՄԻԱԿԱՆ ԹԵԼԵՐԻՑ "/>
    <x v="27"/>
    <s v="կին"/>
    <m/>
    <n v="0.144"/>
    <n v="1"/>
    <n v="0.144"/>
    <s v="RINA"/>
    <s v="Italy"/>
    <s v="պոլիեսթեր"/>
    <x v="4"/>
    <n v="1000323"/>
  </r>
  <r>
    <n v="2470"/>
    <d v="4437-06-01T00:00:00"/>
    <n v="61061000000"/>
    <s v="ԿԱՆԱՑԻ  ԲԼՈՒԶՆԵՐ ԲԱՄԲԱԿԵ ՄԱՆՎԱԾՔԻՑ "/>
    <x v="27"/>
    <s v="կին"/>
    <m/>
    <n v="0.17"/>
    <n v="1"/>
    <n v="0.17"/>
    <s v="RINA"/>
    <s v="Italy"/>
    <s v="բամբակ"/>
    <x v="4"/>
    <n v="1000323"/>
  </r>
  <r>
    <n v="2471"/>
    <d v="4438-06-01T00:00:00"/>
    <n v="61061000000"/>
    <s v="ԿԱՆԱՑԻ  ԲԼՈՒԶՆԵՐ ԲԱՄԲԱԿԵ ՄԱՆՎԱԾՔԻՑ "/>
    <x v="27"/>
    <s v="կին"/>
    <m/>
    <n v="0.166"/>
    <n v="1"/>
    <n v="0.166"/>
    <s v="RINA"/>
    <s v="Italy"/>
    <s v="բամբակ"/>
    <x v="4"/>
    <n v="1000323"/>
  </r>
  <r>
    <n v="2472"/>
    <d v="4439-06-01T00:00:00"/>
    <n v="62024000090"/>
    <s v="ԿԱՆԱՑԻ  ԲԱՃԿՈՆՆԵՐ ՔԻՄԻԱԿԱՆ ԹԵԼԵՐԻՑ "/>
    <x v="12"/>
    <s v="կին"/>
    <m/>
    <n v="0.394"/>
    <n v="1"/>
    <n v="0.394"/>
    <s v="RINA"/>
    <s v="Italy"/>
    <s v="պոլիեսթեր"/>
    <x v="4"/>
    <n v="1000323"/>
  </r>
  <r>
    <n v="2473"/>
    <d v="4412-06-01T00:00:00"/>
    <n v="62024000090"/>
    <s v="ԿԱՆԱՑԻ  ԲԱՃԿՈՆՆԵՐ ՔԻՄԻԱԿԱՆ ԹԵԼԵՐԻՑ "/>
    <x v="12"/>
    <s v="կին"/>
    <m/>
    <n v="0.622"/>
    <n v="1"/>
    <n v="0.622"/>
    <s v="RINA"/>
    <s v="Italy"/>
    <s v="պոլիեսթեր"/>
    <x v="4"/>
    <n v="1000323"/>
  </r>
  <r>
    <n v="2474"/>
    <d v="4430-06-01T00:00:00"/>
    <n v="61043300000"/>
    <s v="ԿԱՆԱՑԻ ՊԻՋԱԿՆԵՐ ՍԻՆԹԵՏԻԿ ԹԵԼԵՐԻՑ"/>
    <x v="36"/>
    <s v="կին"/>
    <m/>
    <n v="0.492"/>
    <n v="1"/>
    <n v="0.492"/>
    <s v="RINA"/>
    <s v="Italy"/>
    <s v="պոլիեսթեր"/>
    <x v="4"/>
    <n v="1000323"/>
  </r>
  <r>
    <n v="2475"/>
    <d v="4440-06-01T00:00:00"/>
    <n v="61043300000"/>
    <s v="ԿԱՆԱՑԻ ՊԻՋԱԿՆԵՐ ՍԻՆԹԵՏԻԿ ԹԵԼԵՐԻՑ"/>
    <x v="36"/>
    <s v="կին"/>
    <m/>
    <n v="0.492"/>
    <n v="1"/>
    <n v="0.492"/>
    <s v="RINA"/>
    <s v="Italy"/>
    <s v="պոլիեսթեր"/>
    <x v="4"/>
    <n v="1000323"/>
  </r>
  <r>
    <n v="2476"/>
    <d v="4436-06-01T00:00:00"/>
    <n v="61103099000"/>
    <s v="ԿԱՆԱՑԻ ԿԱՐԴԻԳԱՆՆԵՐ ՔԻՄԻԱԿԱՆ ԹԵԼԵՐԻՑ"/>
    <x v="83"/>
    <s v="կին"/>
    <m/>
    <n v="0.374"/>
    <n v="1"/>
    <n v="0.374"/>
    <s v="RINA"/>
    <s v="Italy"/>
    <s v="պոլիեսթեր"/>
    <x v="4"/>
    <n v="1000323"/>
  </r>
  <r>
    <n v="2477"/>
    <d v="4357-06-01T00:00:00"/>
    <n v="62046990000"/>
    <s v="ԿԱՆԱՑԻ  ՏԱԲԱՏՆԵՐ  ԱՅԼ  ՄԱՆԱԾԱԳՈՐԾԱԿԱՆ ՆՅՈՒԹԵՐԻՑ    "/>
    <x v="3"/>
    <s v="կին"/>
    <m/>
    <n v="0.336"/>
    <n v="1"/>
    <n v="0.336"/>
    <s v="RINA"/>
    <s v="Italy"/>
    <s v="վիսկոզ"/>
    <x v="4"/>
    <n v="1000323"/>
  </r>
  <r>
    <n v="2478"/>
    <d v="4358-06-01T00:00:00"/>
    <n v="62046990000"/>
    <s v="ԿԱՆԱՑԻ  ՏԱԲԱՏՆԵՐ  ԱՅԼ  ՄԱՆԱԾԱԳՈՐԾԱԿԱՆ ՆՅՈՒԹԵՐԻՑ    "/>
    <x v="3"/>
    <s v="կին"/>
    <m/>
    <n v="0.224"/>
    <n v="1"/>
    <n v="0.224"/>
    <s v="RINA"/>
    <s v="Italy"/>
    <s v="վիսկոզ"/>
    <x v="4"/>
    <n v="1000323"/>
  </r>
  <r>
    <n v="2479"/>
    <d v="4368-06-01T00:00:00"/>
    <n v="62046318000"/>
    <s v="ԿԱՆԱՑԻ ԵՎ ԱՂՋԿԱ ՏԱԲԱՏՆԵՐ ՍԻՆԹԵՏԻԿ ԹԵԼԵՐԻՑ"/>
    <x v="3"/>
    <s v="կին"/>
    <m/>
    <n v="0.302"/>
    <n v="1"/>
    <n v="0.302"/>
    <s v="RINA"/>
    <s v="Turkey"/>
    <s v="պոլիեսթեր"/>
    <x v="4"/>
    <n v="1000323"/>
  </r>
  <r>
    <n v="2480"/>
    <d v="4369-06-01T00:00:00"/>
    <n v="62046318000"/>
    <s v="ԿԱՆԱՑԻ ԵՎ ԱՂՋԿԱ ՏԱԲԱՏՆԵՐ ՍԻՆԹԵՏԻԿ ԹԵԼԵՐԻՑ"/>
    <x v="3"/>
    <s v="կին"/>
    <m/>
    <n v="0.288"/>
    <n v="1"/>
    <n v="0.288"/>
    <s v="RINA"/>
    <s v="Turkey"/>
    <s v="պոլիեսթեր"/>
    <x v="4"/>
    <n v="1000323"/>
  </r>
  <r>
    <n v="2481"/>
    <d v="4366-06-01T00:00:00"/>
    <n v="62046239000"/>
    <s v="ԿԱՆԱՑԻ  ՏԱԲԱՏՆԵՐ ԲԱՄԲԱԿԵ ՄԱՆՎԱԾՔԻՑ   "/>
    <x v="3"/>
    <s v="կին"/>
    <m/>
    <n v="0.25"/>
    <n v="1"/>
    <n v="0.25"/>
    <s v="RINA"/>
    <s v="Italy"/>
    <s v="բամբակ"/>
    <x v="4"/>
    <n v="1000323"/>
  </r>
  <r>
    <n v="2482"/>
    <d v="4370-06-01T00:00:00"/>
    <n v="62046239000"/>
    <s v="ԿԱՆԱՑԻ  ՏԱԲԱՏՆԵՐ ԲԱՄԲԱԿԵ ՄԱՆՎԱԾՔԻՑ   "/>
    <x v="3"/>
    <s v="կին"/>
    <m/>
    <n v="0.242"/>
    <n v="1"/>
    <n v="0.242"/>
    <s v="RINA"/>
    <s v="Italy"/>
    <s v="բամբակ"/>
    <x v="4"/>
    <n v="1000323"/>
  </r>
  <r>
    <n v="2483"/>
    <d v="4364-06-01T00:00:00"/>
    <n v="61043300000"/>
    <s v="ԿԱՆԱՑԻ ՊԻՋԱԿՆԵՐ ՍԻՆԹԵՏԻԿ ԹԵԼԵՐԻՑ"/>
    <x v="36"/>
    <s v="կին"/>
    <m/>
    <n v="0.458"/>
    <n v="1"/>
    <n v="0.458"/>
    <s v="RINA"/>
    <s v="Italy"/>
    <s v="պոլիեսթեր"/>
    <x v="4"/>
    <n v="1000323"/>
  </r>
  <r>
    <n v="2484"/>
    <d v="4355-06-01T00:00:00"/>
    <n v="61043300000"/>
    <s v="ԿԱՆԱՑԻ ՊԻՋԱԿՆԵՐ ՍԻՆԹԵՏԻԿ ԹԵԼԵՐԻՑ"/>
    <x v="36"/>
    <s v="կին"/>
    <m/>
    <n v="0.444"/>
    <n v="1"/>
    <n v="0.444"/>
    <s v="RINA"/>
    <s v="Italy"/>
    <s v="պոլիեսթեր"/>
    <x v="4"/>
    <n v="1000323"/>
  </r>
  <r>
    <n v="2485"/>
    <d v="4363-06-01T00:00:00"/>
    <n v="61103099000"/>
    <s v="ԿԱՆԱՑԻ ԿԱՐԴԻԳԱՆՆԵՐ ՔԻՄԻԱԿԱՆ ԹԵԼԵՐԻՑ"/>
    <x v="83"/>
    <s v="կին"/>
    <m/>
    <n v="0.334"/>
    <n v="1"/>
    <n v="0.334"/>
    <s v="RINA"/>
    <s v="Italy"/>
    <s v="պոլիեսթեր"/>
    <x v="4"/>
    <n v="1000323"/>
  </r>
  <r>
    <n v="2486"/>
    <d v="4362-06-01T00:00:00"/>
    <n v="61103099000"/>
    <s v="ԿԱՆԱՑԻ ԿԱՐԴԻԳԱՆՆԵՐ ՔԻՄԻԱԿԱՆ ԹԵԼԵՐԻՑ"/>
    <x v="83"/>
    <s v="կին"/>
    <m/>
    <n v="0.196"/>
    <n v="1"/>
    <n v="0.196"/>
    <s v="RINA"/>
    <s v="Italy"/>
    <s v="պոլիեսթեր"/>
    <x v="4"/>
    <n v="1000323"/>
  </r>
  <r>
    <n v="2487"/>
    <d v="4354-06-01T00:00:00"/>
    <n v="61046300000"/>
    <s v="ԿԱՆԱՑԻ ԿԱՄԲԻՆԻԶՈՆՆԵՐ ՍԻՆԹԵՏԻԿ ԹԵԼԵՐԻՑ"/>
    <x v="109"/>
    <s v="կին"/>
    <m/>
    <n v="0.492"/>
    <n v="1"/>
    <n v="0.492"/>
    <s v="RINA"/>
    <s v="Italy"/>
    <s v="պոլիեսթեր"/>
    <x v="4"/>
    <n v="1000323"/>
  </r>
  <r>
    <n v="2488"/>
    <d v="4360-06-01T00:00:00"/>
    <n v="61062000000"/>
    <s v="ԿԱՆԱՑԻ ՎԵՐՆԱՇԱՊԻԿՆԵՐ ՔԻՄԻԱԿԱՆ ԹԵԼԵՐԻՑ"/>
    <x v="9"/>
    <s v="կին"/>
    <m/>
    <n v="0.15"/>
    <n v="1"/>
    <n v="0.15"/>
    <s v="RINA"/>
    <s v="Italy"/>
    <s v="պոլիեսթեր"/>
    <x v="4"/>
    <n v="1000323"/>
  </r>
  <r>
    <n v="2489"/>
    <d v="4353-06-01T00:00:00"/>
    <n v="61099020000"/>
    <s v="ԿԱՆԱՑԻ  ՏՈՊ-ՇԱՊԻԿՆԵՐ ՔԻՄԻԱԿԱՆ ԹԵԼԵՐԻՑ "/>
    <x v="84"/>
    <s v="կին"/>
    <m/>
    <n v="0.16"/>
    <n v="1"/>
    <n v="0.16"/>
    <s v="RINA"/>
    <s v="Italy"/>
    <s v="պոլիեսթեր"/>
    <x v="4"/>
    <n v="1000323"/>
  </r>
  <r>
    <n v="2490"/>
    <d v="4352-06-01T00:00:00"/>
    <n v="61103099000"/>
    <s v="ԿԱՆԱՑԻ ԿԱՐԴԻԳԱՆՆԵՐ ՔԻՄԻԱԿԱՆ ԹԵԼԵՐԻՑ"/>
    <x v="83"/>
    <s v="կին"/>
    <m/>
    <n v="0.348"/>
    <n v="1"/>
    <n v="0.348"/>
    <s v="RINA"/>
    <s v="Italy"/>
    <s v="լիոցել"/>
    <x v="4"/>
    <n v="1000323"/>
  </r>
  <r>
    <n v="2491"/>
    <d v="4351-06-01T00:00:00"/>
    <n v="62046239000"/>
    <s v="ԿԱՆԱՑԻ  ՏԱԲԱՏՆԵՐ ԲԱՄԲԱԿԵ ՄԱՆՎԱԾՔԻՑ   "/>
    <x v="3"/>
    <s v="կին"/>
    <m/>
    <n v="0.268"/>
    <n v="1"/>
    <n v="0.268"/>
    <s v="RINA"/>
    <s v="Italy"/>
    <s v="բամբակ"/>
    <x v="4"/>
    <n v="1000323"/>
  </r>
  <r>
    <n v="2492"/>
    <d v="4427-06-01T00:00:00"/>
    <n v="61062000000"/>
    <s v="ԿԱՆԱՑԻ ԲԼՈՒԶՆԵՐ ՔԻՄԻԱԿԱՆ ԹԵԼԵՐԻՑ "/>
    <x v="27"/>
    <s v="կին"/>
    <m/>
    <n v="0.096"/>
    <n v="1"/>
    <n v="0.096"/>
    <s v="RINA"/>
    <s v="Italy"/>
    <s v="պոլիեսթեր"/>
    <x v="4"/>
    <n v="1000323"/>
  </r>
  <r>
    <n v="2493"/>
    <d v="4448-06-01T00:00:00"/>
    <n v="61099020000"/>
    <s v="ԿԱՆԱՑԻ  ՏՈՊ-ՇԱՊԻԿՆԵՐ ՔԻՄԻԱԿԱՆ ԹԵԼԵՐԻՑ "/>
    <x v="84"/>
    <s v="կին"/>
    <m/>
    <n v="0.366"/>
    <n v="1"/>
    <n v="0.366"/>
    <s v="RINA"/>
    <s v="Italy"/>
    <s v="պոլիեսթեր"/>
    <x v="4"/>
    <n v="1000323"/>
  </r>
  <r>
    <n v="2494"/>
    <d v="4426-06-01T00:00:00"/>
    <n v="61045300000"/>
    <s v="ԿԱՆԱՑԻ  ԿԻՍԱՇՐՋԱԶԳԵՍՏՆԵՐ ՍԻՆԹԵՏԻԿ ԹԵԼԵՐԻՑ"/>
    <x v="10"/>
    <s v="կին"/>
    <m/>
    <n v="0.354"/>
    <n v="1"/>
    <n v="0.354"/>
    <s v="RINA"/>
    <s v="Italy"/>
    <s v="պոլիեսթեր"/>
    <x v="4"/>
    <n v="1000323"/>
  </r>
  <r>
    <n v="2495"/>
    <d v="4432-06-01T00:00:00"/>
    <n v="61046300000"/>
    <s v="ԿԱՆԱՑԻ ԿԱՄԲԻՆԻԶՈՆՆԵՐ ՍԻՆԹԵՏԻԿ ԹԵԼԵՐԻՑ"/>
    <x v="109"/>
    <s v="կին"/>
    <m/>
    <n v="0.636"/>
    <n v="1"/>
    <n v="0.636"/>
    <s v="RINA"/>
    <s v="Italy"/>
    <s v="պոլիեսթեր"/>
    <x v="4"/>
    <n v="1000323"/>
  </r>
  <r>
    <n v="2496"/>
    <d v="4441-06-01T00:00:00"/>
    <n v="61099020000"/>
    <s v="ԿԱՆԱՑԻ  ՏՈՊ-ՇԱՊԻԿՆԵՐ ՔԻՄԻԱԿԱՆ ԹԵԼԵՐԻՑ "/>
    <x v="84"/>
    <s v="կին"/>
    <m/>
    <n v="0.11"/>
    <n v="1"/>
    <n v="0.11"/>
    <s v="RINA"/>
    <s v="Italy"/>
    <s v="պոլիեսթեր"/>
    <x v="4"/>
    <n v="1000323"/>
  </r>
  <r>
    <n v="2497"/>
    <d v="4442-06-01T00:00:00"/>
    <n v="61103099000"/>
    <s v="ԿԱՆԱՑԻ ԿԱՐԴԻԳԱՆՆԵՐ ՔԻՄԻԱԿԱՆ ԹԵԼԵՐԻՑ"/>
    <x v="83"/>
    <s v="կին"/>
    <m/>
    <n v="0.148"/>
    <n v="1"/>
    <n v="0.148"/>
    <s v="RINA"/>
    <s v="Italy"/>
    <s v="պոլիեսթեր"/>
    <x v="4"/>
    <n v="1000323"/>
  </r>
  <r>
    <n v="2498"/>
    <d v="4429-06-01T00:00:00"/>
    <n v="61044300000"/>
    <s v="ԿԱՆԱՑԻ  ՇՐՋԱԶԳԵՍՏՆԵՐ ՍԻՆԹԵՏԻԿ ԹԵԼԵՐԻՑ"/>
    <x v="13"/>
    <s v="կին"/>
    <m/>
    <n v="0.416"/>
    <n v="1"/>
    <n v="0.416"/>
    <s v="RINA"/>
    <s v="Italy"/>
    <s v="պոլիեսթեր"/>
    <x v="4"/>
    <n v="1000323"/>
  </r>
  <r>
    <n v="2499"/>
    <d v="4410-06-01T00:00:00"/>
    <n v="61044900000"/>
    <s v="ԿԱՆԱՑԻ  ՇՐՋԱԶԳԵՍՏՆԵՐ  ԱՅԼ ՄԱՆԱԾԱԳՈՐԾԱԿԱՆ ՆՅՈՒԹԵՐԻՑ"/>
    <x v="13"/>
    <s v="կին"/>
    <m/>
    <n v="0.554"/>
    <n v="1"/>
    <n v="0.554"/>
    <s v="RINA"/>
    <s v="Italy"/>
    <s v="վիսկոզ"/>
    <x v="4"/>
    <n v="1000323"/>
  </r>
  <r>
    <n v="2500"/>
    <d v="4413-06-01T00:00:00"/>
    <n v="61044300000"/>
    <s v="ԿԱՆԱՑԻ  ՇՐՋԱԶԳԵՍՏՆԵՐ ՍԻՆԹԵՏԻԿ ԹԵԼԵՐԻՑ"/>
    <x v="13"/>
    <s v="կին"/>
    <m/>
    <n v="0.296"/>
    <n v="1"/>
    <n v="0.296"/>
    <s v="RINA"/>
    <s v="Italy"/>
    <s v="պոլիեսթեր/բամբակ"/>
    <x v="4"/>
    <n v="1000323"/>
  </r>
  <r>
    <n v="2501"/>
    <d v="4411-06-01T00:00:00"/>
    <n v="61062000000"/>
    <s v="ԿԱՆԱՑԻ ԲԼՈՒԶՆԵՐ ՔԻՄԻԱԿԱՆ ԹԵԼԵՐԻՑ "/>
    <x v="27"/>
    <s v="կին"/>
    <m/>
    <n v="0.19"/>
    <n v="1"/>
    <n v="0.19"/>
    <s v="RINA"/>
    <s v="Italy"/>
    <s v="պոլիեսթեր"/>
    <x v="4"/>
    <n v="1000323"/>
  </r>
  <r>
    <n v="2502"/>
    <d v="4425-06-01T00:00:00"/>
    <n v="61045200000"/>
    <s v="ԿԱՆԱՑԻ  ԿԻՍԱՇՐՋԱԶԳԵՍՏՆԵՐ ԲԱՄԲԱԿԵ ՄԱՆՎԱԾՔԻՑ"/>
    <x v="10"/>
    <s v="կին"/>
    <m/>
    <n v="0.162"/>
    <n v="1"/>
    <n v="0.162"/>
    <s v="RINA"/>
    <s v="Italy"/>
    <s v="բամբակ"/>
    <x v="4"/>
    <n v="1000323"/>
  </r>
  <r>
    <n v="2503"/>
    <d v="4416-06-01T00:00:00"/>
    <n v="61045200000"/>
    <s v="ԿԱՆԱՑԻ  ԿԻՍԱՇՐՋԱԶԳԵՍՏՆԵՐ ԲԱՄԲԱԿԵ ՄԱՆՎԱԾՔԻՑ"/>
    <x v="10"/>
    <s v="կին"/>
    <m/>
    <n v="0.162"/>
    <n v="1"/>
    <n v="0.162"/>
    <s v="RINA"/>
    <s v="Italy"/>
    <s v="բամբակ"/>
    <x v="4"/>
    <n v="1000323"/>
  </r>
  <r>
    <n v="2504"/>
    <d v="4415-06-01T00:00:00"/>
    <n v="62046239000"/>
    <s v="ԿԱՆԱՑԻ  ՏԱԲԱՏՆԵՐ ԲԱՄԲԱԿԵ ՄԱՆՎԱԾՔԻՑ   "/>
    <x v="3"/>
    <s v="կին"/>
    <m/>
    <n v="0.204"/>
    <n v="1"/>
    <n v="0.204"/>
    <s v="RINA"/>
    <s v="Italy"/>
    <s v="բամբակ"/>
    <x v="4"/>
    <n v="1000323"/>
  </r>
  <r>
    <n v="2505"/>
    <d v="4424-06-01T00:00:00"/>
    <n v="62046318000"/>
    <s v="ԿԱՆԱՑԻ  ՏԱԲԱՏՆԵՐ ՍԻՆԹԵՏԻԿ ԹԵԼԵՐԻՑ"/>
    <x v="3"/>
    <s v="կին"/>
    <m/>
    <n v="0.312"/>
    <n v="1"/>
    <n v="0.312"/>
    <s v="RINA"/>
    <s v="Italy"/>
    <s v="պոլիեսթեր"/>
    <x v="4"/>
    <n v="1000323"/>
  </r>
  <r>
    <n v="2506"/>
    <d v="4414-06-01T00:00:00"/>
    <n v="62046318000"/>
    <s v="ԿԱՆԱՑԻ  ՏԱԲԱՏՆԵՐ ՍԻՆԹԵՏԻԿ ԹԵԼԵՐԻՑ"/>
    <x v="3"/>
    <s v="կին"/>
    <m/>
    <n v="0.296"/>
    <n v="1"/>
    <n v="0.296"/>
    <s v="RINA"/>
    <s v="Italy"/>
    <s v="լիոցել"/>
    <x v="4"/>
    <n v="1000323"/>
  </r>
  <r>
    <n v="2507"/>
    <d v="4464-06-01T00:00:00"/>
    <n v="61046200000"/>
    <s v="ԿԱՆԱՑԻ  ՇՈՐՏԵՐ ԲԱՄԲԱԿԵ ՄԱՆՎԱԾՔԻՑ"/>
    <x v="14"/>
    <s v="կին"/>
    <m/>
    <n v="0.108"/>
    <n v="1"/>
    <n v="0.108"/>
    <s v="RINA"/>
    <s v="Italy"/>
    <s v="բամբակ"/>
    <x v="4"/>
    <n v="1000323"/>
  </r>
  <r>
    <n v="2508"/>
    <d v="4463-06-01T00:00:00"/>
    <n v="61099020000"/>
    <s v="ԿԱՆԱՑԻ  ՏՈՊ-ՇԱՊԻԿՆԵՐ ՔԻՄԻԱԿԱՆ ԹԵԼԵՐԻՑ "/>
    <x v="84"/>
    <s v="կին"/>
    <m/>
    <n v="0.134"/>
    <n v="1"/>
    <n v="0.134"/>
    <s v="RINA"/>
    <s v="Italy"/>
    <s v="պոլիեսթեր"/>
    <x v="4"/>
    <n v="1000323"/>
  </r>
  <r>
    <n v="2509"/>
    <d v="4476-06-01T00:00:00"/>
    <n v="61099020000"/>
    <s v="ԿԱՆԱՑԻ  ՇԱՊԻԿՆԵՐ  ՔԻՄԻԱԿԱՆ ԹԵԼԵՐԻՑ "/>
    <x v="8"/>
    <s v="կին"/>
    <m/>
    <n v="0.206"/>
    <n v="1"/>
    <n v="0.206"/>
    <s v="RINA"/>
    <s v="Italy"/>
    <s v="մոդալ"/>
    <x v="4"/>
    <n v="1000323"/>
  </r>
  <r>
    <n v="2510"/>
    <d v="4473-06-01T00:00:00"/>
    <n v="61109090000"/>
    <s v="ԿԱՆԱՑԻ ԿԱՐԴԻԳԱՆՆԵՐ ԱՅԼ ՄԱՆԱԾԱԳՈՐԾԱԿԱՆ ՆՅՈՒԹԵՐԻՑ"/>
    <x v="83"/>
    <s v="կին"/>
    <m/>
    <n v="0.418"/>
    <n v="1"/>
    <n v="0.418"/>
    <s v="RINA"/>
    <s v="Italy"/>
    <s v="վիսկոզ"/>
    <x v="4"/>
    <n v="1000323"/>
  </r>
  <r>
    <n v="2511"/>
    <d v="4462-06-01T00:00:00"/>
    <n v="61044300000"/>
    <s v="ԿԱՆԱՑԻ  ՇՐՋԱԶԳԵՍՏՆԵՐ ՍԻՆԹԵՏԻԿ ԹԵԼԵՐԻՑ"/>
    <x v="13"/>
    <s v="կին"/>
    <m/>
    <n v="0.364"/>
    <n v="1"/>
    <n v="0.364"/>
    <s v="RINA"/>
    <s v="Italy"/>
    <s v="էլաստան"/>
    <x v="4"/>
    <n v="1000323"/>
  </r>
  <r>
    <n v="2512"/>
    <d v="4470-06-01T00:00:00"/>
    <n v="61099020000"/>
    <s v="ԿԱՆԱՑԻ  ՏՈՊ-ՇԱՊԻԿՆԵՐ ՔԻՄԻԱԿԱՆ ԹԵԼԵՐԻՑ "/>
    <x v="84"/>
    <s v="կին"/>
    <m/>
    <n v="0.062"/>
    <n v="1"/>
    <n v="0.062"/>
    <s v="RINA"/>
    <s v="Italy"/>
    <s v="պոլիեսթեր"/>
    <x v="4"/>
    <n v="1000323"/>
  </r>
  <r>
    <n v="2513"/>
    <d v="4468-06-01T00:00:00"/>
    <n v="61044300000"/>
    <s v="ԿԱՆԱՑԻ  ՇՐՋԱԶԳԵՍՏՆԵՐ ՍԻՆԹԵՏԻԿ ԹԵԼԵՐԻՑ"/>
    <x v="13"/>
    <s v="կին"/>
    <m/>
    <n v="0.55"/>
    <n v="1"/>
    <n v="0.55"/>
    <s v="RINA"/>
    <s v="Italy"/>
    <s v="պոլիեսթեր"/>
    <x v="4"/>
    <n v="1000323"/>
  </r>
  <r>
    <n v="2514"/>
    <d v="4469-06-01T00:00:00"/>
    <n v="61044200000"/>
    <s v="ԿԱՆԱՑԻ  ՇՐՋԱԶԳԵՍՏՆԵՐ ԲԱՄԲԱԿԵ ՄԱՆՎԱԾՔԻՑ"/>
    <x v="13"/>
    <s v="կին"/>
    <m/>
    <n v="0.254"/>
    <n v="1"/>
    <n v="0.254"/>
    <s v="RINA"/>
    <s v="Italy"/>
    <s v="բամբակ"/>
    <x v="4"/>
    <n v="1000323"/>
  </r>
  <r>
    <n v="2515"/>
    <d v="4465-06-01T00:00:00"/>
    <n v="61109090000"/>
    <s v="ԿԱՆԱՑԻ ԺԻԼԵՏՆԵՐ ԱՅԼ ՄԱՆԱԾԱԳՈՐԾԱԿԱՆ ՆՅՈՒԹԵՐԻՑ "/>
    <x v="37"/>
    <s v="կին"/>
    <m/>
    <n v="0.232"/>
    <n v="1"/>
    <n v="0.232"/>
    <s v="RINA"/>
    <s v="Italy"/>
    <s v="վիսկոզ"/>
    <x v="4"/>
    <n v="1000323"/>
  </r>
  <r>
    <n v="2516"/>
    <d v="4475-06-01T00:00:00"/>
    <n v="61062000000"/>
    <s v="ԿԱՆԱՑԻ ՎԵՐՆԱՇԱՊԻԿՆԵՐ ՔԻՄԻԱԿԱՆ ԹԵԼԵՐԻՑ"/>
    <x v="9"/>
    <s v="կին"/>
    <m/>
    <n v="0.16"/>
    <n v="1"/>
    <n v="0.16"/>
    <s v="RINA"/>
    <s v="Italy"/>
    <s v="պոլիեսթեր"/>
    <x v="4"/>
    <n v="1000323"/>
  </r>
  <r>
    <n v="2517"/>
    <d v="4471-06-01T00:00:00"/>
    <n v="61091000000"/>
    <s v="ԿԱՆԱՑԻ ՇԱՊԻԿՆԵՐ ԲԱՄԲԱԿԵ ՄԱՆՎԱԾՔԻՑ"/>
    <x v="8"/>
    <s v="կին"/>
    <m/>
    <n v="0.114"/>
    <n v="1"/>
    <n v="0.114"/>
    <s v="RINA"/>
    <s v="Italy"/>
    <s v="բամբակ"/>
    <x v="4"/>
    <n v="1000323"/>
  </r>
  <r>
    <n v="2518"/>
    <d v="4472-06-01T00:00:00"/>
    <n v="61103099000"/>
    <s v="ԿԱՆԱՑԻ ԿԱՐԴԻԳԱՆՆԵՐ ՔԻՄԻԱԿԱՆ ԹԵԼԵՐԻՑ"/>
    <x v="83"/>
    <s v="կին"/>
    <m/>
    <n v="0.406"/>
    <n v="1"/>
    <n v="0.406"/>
    <s v="RINA"/>
    <s v="Italy"/>
    <s v="պոլիեսթեր"/>
    <x v="4"/>
    <n v="1000323"/>
  </r>
  <r>
    <n v="2519"/>
    <d v="4478-06-01T00:00:00"/>
    <n v="61046300000"/>
    <s v="ԿԱՆԱՑԻ ԿԱՄԲԻՆԻԶՈՆՆԵՐ ՍԻՆԹԵՏԻԿ ԹԵԼԵՐԻՑ"/>
    <x v="109"/>
    <s v="կին"/>
    <m/>
    <n v="0.528"/>
    <n v="1"/>
    <n v="0.528"/>
    <s v="RINA"/>
    <s v="Italy"/>
    <s v="պոլիեսթեր"/>
    <x v="4"/>
    <n v="1000323"/>
  </r>
  <r>
    <n v="2520"/>
    <d v="4484-06-01T00:00:00"/>
    <n v="61046300000"/>
    <s v="ԿԱՆԱՑԻ ԿԱՄԲԻՆԻԶՈՆՆԵՐ ՍԻՆԹԵՏԻԿ ԹԵԼԵՐԻՑ"/>
    <x v="109"/>
    <s v="կին"/>
    <m/>
    <n v="0.474"/>
    <n v="1"/>
    <n v="0.474"/>
    <s v="RINA"/>
    <s v="Italy"/>
    <s v="պոլիեսթեր"/>
    <x v="4"/>
    <n v="1000323"/>
  </r>
  <r>
    <n v="2521"/>
    <d v="4481-06-01T00:00:00"/>
    <n v="61099020000"/>
    <s v="ԿԱՆԱՑԻ  ՏՈՊ-ՇԱՊԻԿՆԵՐ ՔԻՄԻԱԿԱՆ ԹԵԼԵՐԻՑ "/>
    <x v="84"/>
    <s v="կին"/>
    <m/>
    <n v="0.348"/>
    <n v="1"/>
    <n v="0.348"/>
    <s v="RINA"/>
    <s v="Italy"/>
    <s v="պոլիեսթեր"/>
    <x v="4"/>
    <n v="1000323"/>
  </r>
  <r>
    <n v="2522"/>
    <s v="6-1168"/>
    <n v="61044300000"/>
    <s v="ԿԱՆԱՑԻ  ՇՐՋԱԶԳԵՍՏՆԵՐ ՍԻՆԹԵՏԻԿ ԹԵԼԵՐԻՑ"/>
    <x v="13"/>
    <s v="կին"/>
    <m/>
    <n v="0.616"/>
    <n v="1"/>
    <n v="0.616"/>
    <s v="RINA"/>
    <s v="Italy"/>
    <s v="պոլիեսթեր"/>
    <x v="4"/>
    <n v="1000323"/>
  </r>
  <r>
    <n v="2523"/>
    <s v="6-1170"/>
    <n v="61044300000"/>
    <s v="ԿԱՆԱՑԻ  ՇՐՋԱԶԳԵՍՏՆԵՐ ՍԻՆԹԵՏԻԿ ԹԵԼԵՐԻՑ"/>
    <x v="13"/>
    <s v="կին"/>
    <m/>
    <n v="0.388"/>
    <n v="1"/>
    <n v="0.388"/>
    <s v="RINA"/>
    <s v="Italy"/>
    <s v="պոլիեսթեր"/>
    <x v="4"/>
    <n v="1000323"/>
  </r>
  <r>
    <n v="2524"/>
    <s v="6-1164"/>
    <n v="61044300000"/>
    <s v="ԿԱՆԱՑԻ  ՇՐՋԱԶԳԵՍՏՆԵՐ ՍԻՆԹԵՏԻԿ ԹԵԼԵՐԻՑ"/>
    <x v="13"/>
    <s v="կին"/>
    <m/>
    <n v="0.38"/>
    <n v="1"/>
    <n v="0.38"/>
    <s v="RINA"/>
    <s v="Italy"/>
    <s v="պոլիեսթեր"/>
    <x v="4"/>
    <n v="1000323"/>
  </r>
  <r>
    <n v="2525"/>
    <s v="6-1167"/>
    <n v="61044300000"/>
    <s v="ԿԱՆԱՑԻ  ՇՐՋԱԶԳԵՍՏՆԵՐ ՍԻՆԹԵՏԻԿ ԹԵԼԵՐԻՑ"/>
    <x v="13"/>
    <s v="կին"/>
    <m/>
    <n v="0.432"/>
    <n v="1"/>
    <n v="0.432"/>
    <s v="RINA"/>
    <s v="Italy"/>
    <s v="պոլիամիդ"/>
    <x v="4"/>
    <n v="1000323"/>
  </r>
  <r>
    <n v="2526"/>
    <s v="6-1165"/>
    <n v="61099020000"/>
    <s v="ԿԱՆԱՑԻ  ՏՈՊ-ՇԱՊԻԿՆԵՐ ՔԻՄԻԱԿԱՆ ԹԵԼԵՐԻՑ "/>
    <x v="84"/>
    <s v="կին"/>
    <m/>
    <n v="0.114"/>
    <n v="1"/>
    <n v="0.114"/>
    <s v="RINA"/>
    <s v="Italy"/>
    <s v="պոլիեսթեր"/>
    <x v="4"/>
    <n v="1000323"/>
  </r>
  <r>
    <n v="2527"/>
    <s v="6-1159"/>
    <n v="61044300000"/>
    <s v="ԿԱՆԱՑԻ  ՇՐՋԱԶԳԵՍՏՆԵՐ ՍԻՆԹԵՏԻԿ ԹԵԼԵՐԻՑ"/>
    <x v="13"/>
    <s v="կին"/>
    <m/>
    <n v="0.436"/>
    <n v="1"/>
    <n v="0.436"/>
    <s v="RINA"/>
    <s v="Italy"/>
    <s v="պոլիեսթեր"/>
    <x v="4"/>
    <n v="1000323"/>
  </r>
  <r>
    <n v="2528"/>
    <s v="6-1160"/>
    <n v="62143000000"/>
    <s v="ԿԱՆԱՑԻ  ՇԱՐՖԵՐ ՍԻՆԹԵՏԻԿ ԹԵԼԵՐԻՑ"/>
    <x v="77"/>
    <s v="կին"/>
    <m/>
    <n v="0.154"/>
    <n v="1"/>
    <n v="0.154"/>
    <s v="RINA"/>
    <s v="Italy"/>
    <s v="պոլիեսթեր"/>
    <x v="4"/>
    <n v="1000323"/>
  </r>
  <r>
    <n v="2529"/>
    <s v="6-1153"/>
    <n v="61099020000"/>
    <s v="ԿԱՆԱՑԻ  ՏՈՊ-ՇԱՊԻԿՆԵՐ ՔԻՄԻԱԿԱՆ ԹԵԼԵՐԻՑ "/>
    <x v="84"/>
    <s v="կին"/>
    <m/>
    <n v="0.188"/>
    <n v="1"/>
    <n v="0.188"/>
    <s v="RINA"/>
    <s v="Italy"/>
    <s v="պոլիեսթեր"/>
    <x v="4"/>
    <n v="1000323"/>
  </r>
  <r>
    <n v="2530"/>
    <s v="6-1156"/>
    <n v="61062000000"/>
    <s v="ԿԱՆԱՑԻ ԲԼՈՒԶՆԵՐ ՔԻՄԻԱԿԱՆ ԹԵԼԵՐԻՑ "/>
    <x v="27"/>
    <s v="կին"/>
    <m/>
    <n v="0.128"/>
    <n v="1"/>
    <n v="0.128"/>
    <s v="RINA"/>
    <s v="Italy"/>
    <s v="պոլիեսթեր"/>
    <x v="4"/>
    <n v="1000323"/>
  </r>
  <r>
    <n v="2531"/>
    <s v="6-1157"/>
    <n v="61091000000"/>
    <s v="ԿԱՆԱՑԻ ՇԱՊԻԿՆԵՐ ԲԱՄԲԱԿԵ ՄԱՆՎԱԾՔԻՑ"/>
    <x v="8"/>
    <s v="կին"/>
    <m/>
    <n v="0.136"/>
    <n v="1"/>
    <n v="0.136"/>
    <s v="RINA"/>
    <s v="Italy"/>
    <s v="բամբակ"/>
    <x v="4"/>
    <n v="1000323"/>
  </r>
  <r>
    <n v="2532"/>
    <d v="4494-06-01T00:00:00"/>
    <n v="61044300000"/>
    <s v="ԿԱՆԱՑԻ  ՇՐՋԱԶԳԵՍՏՆԵՐ ՍԻՆԹԵՏԻԿ ԹԵԼԵՐԻՑ"/>
    <x v="13"/>
    <s v="կին"/>
    <m/>
    <n v="0.32"/>
    <n v="1"/>
    <n v="0.32"/>
    <s v="RINA"/>
    <s v="Italy"/>
    <s v="պոլիեսթեր/բամբակ"/>
    <x v="4"/>
    <n v="1000323"/>
  </r>
  <r>
    <n v="2533"/>
    <s v="6-1055"/>
    <n v="61099090000"/>
    <s v="ԿԱՆԱՑԻ  ՇԱՊԻԿՆԵՐ ԱՅԼ ՄԱՆԱԾԱԳՈՐԾԱԿԱՆ ՆՅՈՒԹԵՐԻՑ"/>
    <x v="8"/>
    <s v="կին"/>
    <m/>
    <n v="0.144"/>
    <n v="1"/>
    <n v="0.144"/>
    <s v="RINA"/>
    <s v="Italy"/>
    <s v="վիսկոզ"/>
    <x v="4"/>
    <n v="1000323"/>
  </r>
  <r>
    <n v="2534"/>
    <d v="4493-06-01T00:00:00"/>
    <n v="61099020000"/>
    <s v="ԿԱՆԱՑԻ  ՏՈՊ-ՇԱՊԻԿՆԵՐ ՔԻՄԻԱԿԱՆ ԹԵԼԵՐԻՑ "/>
    <x v="84"/>
    <s v="կին"/>
    <m/>
    <n v="0.12"/>
    <n v="1"/>
    <n v="0.12"/>
    <s v="RINA"/>
    <s v="Italy"/>
    <s v="պոլիեսթեր"/>
    <x v="4"/>
    <n v="1000323"/>
  </r>
  <r>
    <n v="2535"/>
    <d v="4492-06-01T00:00:00"/>
    <n v="61099020000"/>
    <s v="ԿԱՆԱՑԻ  ՏՈՊ-ՇԱՊԻԿՆԵՐ ՔԻՄԻԱԿԱՆ ԹԵԼԵՐԻՑ "/>
    <x v="84"/>
    <s v="կին"/>
    <m/>
    <n v="0.124"/>
    <n v="1"/>
    <n v="0.124"/>
    <s v="RINA"/>
    <s v="Italy"/>
    <s v="պոլիեսթեր"/>
    <x v="4"/>
    <n v="1000323"/>
  </r>
  <r>
    <n v="2536"/>
    <d v="4491-06-01T00:00:00"/>
    <n v="61045300000"/>
    <s v="ԿԱՆԱՑԻ  ԿԻՍԱՇՐՋԱԶԳԵՍՏՆԵՐ ՍԻՆԹԵՏԻԿ ԹԵԼԵՐԻՑ"/>
    <x v="10"/>
    <s v="կին"/>
    <m/>
    <n v="0.496"/>
    <n v="1"/>
    <n v="0.496"/>
    <s v="RINA"/>
    <s v="Italy"/>
    <s v="պոլիեսթեր"/>
    <x v="4"/>
    <n v="1000323"/>
  </r>
  <r>
    <n v="2537"/>
    <d v="4344-06-01T00:00:00"/>
    <n v="61061000000"/>
    <s v="ԿԱՆԱՑԻ  ԲԼՈՒԶՆԵՐ ԲԱՄԲԱԿԵ ՄԱՆՎԱԾՔԻՑ "/>
    <x v="27"/>
    <s v="կին"/>
    <m/>
    <n v="0.316"/>
    <n v="1"/>
    <n v="0.316"/>
    <s v="RINA"/>
    <s v="Italy"/>
    <s v="բամբակ"/>
    <x v="4"/>
    <n v="1000323"/>
  </r>
  <r>
    <n v="2538"/>
    <d v="4361-06-01T00:00:00"/>
    <n v="61044900000"/>
    <s v="ԿԱՆԱՑԻ  ՇՐՋԱԶԳԵՍՏՆԵՐ  ԱՅԼ ՄԱՆԱԾԱԳՈՐԾԱԿԱՆ ՆՅՈՒԹԵՐԻՑ"/>
    <x v="13"/>
    <s v="կին"/>
    <m/>
    <n v="0.3"/>
    <n v="1"/>
    <n v="0.3"/>
    <s v="RINA"/>
    <s v="Italy"/>
    <s v="վիսկոզ"/>
    <x v="4"/>
    <n v="1000323"/>
  </r>
  <r>
    <n v="2539"/>
    <d v="4356-06-01T00:00:00"/>
    <n v="61044300000"/>
    <s v="ԿԱՆԱՑԻ  ՇՐՋԱԶԳԵՍՏՆԵՐ ՍԻՆԹԵՏԻԿ ԹԵԼԵՐԻՑ"/>
    <x v="13"/>
    <s v="կին"/>
    <m/>
    <n v="0.108"/>
    <n v="1"/>
    <n v="0.108"/>
    <s v="RINA"/>
    <s v="Italy"/>
    <s v="պոլիեսթեր"/>
    <x v="4"/>
    <n v="1000323"/>
  </r>
  <r>
    <n v="2540"/>
    <d v="4359-06-01T00:00:00"/>
    <n v="61044300000"/>
    <s v="ԿԱՆԱՑԻ  ՇՐՋԱԶԳԵՍՏՆԵՐ ՍԻՆԹԵՏԻԿ ԹԵԼԵՐԻՑ"/>
    <x v="13"/>
    <s v="կին"/>
    <m/>
    <n v="0.306"/>
    <n v="1"/>
    <n v="0.306"/>
    <s v="RINA"/>
    <s v="Italy"/>
    <s v="պոլիեսթեր"/>
    <x v="4"/>
    <n v="1000323"/>
  </r>
  <r>
    <n v="2541"/>
    <d v="4346-06-01T00:00:00"/>
    <n v="62046239000"/>
    <s v="ԿԱՆԱՑԻ ԵՎ ԱՂՋԿԱ ՏԱԲԱՏՆԵՐ ԲԱՄԲԱԿԵ ՄԱՆՎԱԾՔԻՑ   "/>
    <x v="3"/>
    <s v="կին"/>
    <m/>
    <n v="0.202"/>
    <n v="1"/>
    <n v="0.202"/>
    <s v="RINA"/>
    <s v="Turkey"/>
    <s v="բամբակ"/>
    <x v="4"/>
    <n v="1000323"/>
  </r>
  <r>
    <n v="2542"/>
    <d v="4348-06-01T00:00:00"/>
    <n v="61045200000"/>
    <s v="ԿԱՆԱՑԻ  ԿԻՍԱՇՐՋԱԶԳԵՍՏՆԵՐ ԲԱՄԲԱԿԵ ՄԱՆՎԱԾՔԻՑ"/>
    <x v="10"/>
    <s v="կին"/>
    <m/>
    <n v="0.166"/>
    <n v="1"/>
    <n v="0.166"/>
    <s v="RINA"/>
    <s v="Turkey"/>
    <s v="բամբակ"/>
    <x v="4"/>
    <n v="1000323"/>
  </r>
  <r>
    <n v="2543"/>
    <d v="4345-06-01T00:00:00"/>
    <n v="61062000000"/>
    <s v="ԿԱՆԱՑԻ ՎԵՐՆԱՇԱՊԻԿՆԵՐ ՔԻՄԻԱԿԱՆ ԹԵԼԵՐԻՑ"/>
    <x v="9"/>
    <s v="կին"/>
    <m/>
    <n v="0.13"/>
    <n v="1"/>
    <n v="0.13"/>
    <s v="RINA"/>
    <s v="Italy"/>
    <s v="պոլիեսթեր"/>
    <x v="4"/>
    <n v="1000323"/>
  </r>
  <r>
    <n v="2544"/>
    <d v="4347-06-01T00:00:00"/>
    <n v="62046318000"/>
    <s v="ԿԱՆԱՑԻ  ՏԱԲԱՏՆԵՐ ՍԻՆԹԵՏԻԿ ԹԵԼԵՐԻՑ"/>
    <x v="3"/>
    <s v="կին"/>
    <m/>
    <n v="0.396"/>
    <n v="1"/>
    <n v="0.396"/>
    <s v="RINA"/>
    <s v="Italy"/>
    <s v="պոլիեսթեր"/>
    <x v="4"/>
    <n v="1000323"/>
  </r>
  <r>
    <n v="2545"/>
    <d v="4367-06-01T00:00:00"/>
    <n v="61044300000"/>
    <s v="ԿԱՆԱՑԻ  ՇՐՋԱԶԳԵՍՏՆԵՐ ՍԻՆԹԵՏԻԿ ԹԵԼԵՐԻՑ"/>
    <x v="13"/>
    <s v="կին"/>
    <m/>
    <n v="0.548"/>
    <n v="1"/>
    <n v="0.548"/>
    <s v="RINA"/>
    <s v="Italy"/>
    <s v="պոլիեսթեր"/>
    <x v="4"/>
    <n v="1000323"/>
  </r>
  <r>
    <n v="2546"/>
    <d v="4350-06-01T00:00:00"/>
    <n v="61099020000"/>
    <s v="ԿԱՆԱՑԻ  ՇԱՊԻԿՆԵՐ  ՔԻՄԻԱԿԱՆ ԹԵԼԵՐԻՑ "/>
    <x v="8"/>
    <s v="կին"/>
    <m/>
    <n v="0.196"/>
    <n v="1"/>
    <n v="0.196"/>
    <s v="RINA"/>
    <s v="Turkey"/>
    <s v="մոդալ"/>
    <x v="4"/>
    <n v="1000323"/>
  </r>
  <r>
    <n v="2547"/>
    <d v="4349-06-01T00:00:00"/>
    <n v="61044300000"/>
    <s v="ԿԱՆԱՑԻ  ՇՐՋԱԶԳԵՍՏՆԵՐ ՍԻՆԹԵՏԻԿ ԹԵԼԵՐԻՑ"/>
    <x v="13"/>
    <s v="կին"/>
    <m/>
    <n v="0.262"/>
    <n v="1"/>
    <n v="0.262"/>
    <s v="RINA"/>
    <s v="Italy"/>
    <s v="պոլիեսթեր"/>
    <x v="4"/>
    <n v="1000323"/>
  </r>
  <r>
    <n v="2548"/>
    <d v="4365-06-01T00:00:00"/>
    <n v="61044300000"/>
    <s v="ԿԱՆԱՑԻ  ՇՐՋԱԶԳԵՍՏՆԵՐ ՍԻՆԹԵՏԻԿ ԹԵԼԵՐԻՑ"/>
    <x v="13"/>
    <s v="կին"/>
    <m/>
    <n v="0.188"/>
    <n v="1"/>
    <n v="0.188"/>
    <s v="RINA"/>
    <s v="Italy"/>
    <s v="պոլիեսթեր"/>
    <x v="4"/>
    <n v="1000323"/>
  </r>
  <r>
    <n v="2549"/>
    <d v="4343-06-01T00:00:00"/>
    <n v="61103099000"/>
    <s v="ԿԱՆԱՑԻ ԿԱՐԴԻԳԱՆՆԵՐ ՔԻՄԻԱԿԱՆ ԹԵԼԵՐԻՑ"/>
    <x v="83"/>
    <s v="կին"/>
    <m/>
    <n v="0.348"/>
    <n v="1"/>
    <n v="0.348"/>
    <s v="RINA"/>
    <s v="Italy"/>
    <s v="պոլիեսթեր"/>
    <x v="4"/>
    <n v="1000323"/>
  </r>
  <r>
    <n v="2550"/>
    <d v="4333-06-01T00:00:00"/>
    <n v="61069090000"/>
    <s v="ԿԱՆԱՑԻ  ԲԼՈՒԶ ԱՅԼ ՄԱՆԱԾԱԳՈՐԾԱԿԱՆ ՆՅՈՒԹԵՐԻՑ "/>
    <x v="27"/>
    <s v="կին"/>
    <m/>
    <n v="0.156"/>
    <n v="1"/>
    <n v="0.156"/>
    <s v="RINA"/>
    <s v="Turkey"/>
    <s v="վիսկոզ"/>
    <x v="4"/>
    <n v="1000323"/>
  </r>
  <r>
    <n v="2551"/>
    <d v="4332-06-01T00:00:00"/>
    <n v="61044900000"/>
    <s v="ԿԱՆԱՑԻ  ՇՐՋԱԶԳԵՍՏՆԵՐ  ԱՅԼ ՄԱՆԱԾԱԳՈՐԾԱԿԱՆ ՆՅՈՒԹԵՐԻՑ"/>
    <x v="13"/>
    <s v="կին"/>
    <m/>
    <n v="0.52"/>
    <n v="1"/>
    <n v="0.52"/>
    <s v="RINA"/>
    <s v="Italy"/>
    <s v="վիսկոզ"/>
    <x v="4"/>
    <n v="1000323"/>
  </r>
  <r>
    <n v="2552"/>
    <d v="4382-06-01T00:00:00"/>
    <n v="61046200000"/>
    <s v="ԿԱՆԱՑԻ  ՇՈՐՏԵՐ ԲԱՄԲԱԿԵ ՄԱՆՎԱԾՔԻՑ"/>
    <x v="14"/>
    <s v="կին"/>
    <m/>
    <n v="0.106"/>
    <n v="1"/>
    <n v="0.106"/>
    <s v="RINA"/>
    <s v="Turkey"/>
    <s v="բամբակ"/>
    <x v="4"/>
    <n v="1000323"/>
  </r>
  <r>
    <n v="2553"/>
    <d v="4383-06-01T00:00:00"/>
    <n v="62046318000"/>
    <s v="ԿԱՆԱՑԻ ԵՎ ԱՂՋԿԱ ՏԱԲԱՏՆԵՐ ՍԻՆԹԵՏԻԿ ԹԵԼԵՐԻՑ"/>
    <x v="3"/>
    <s v="կին"/>
    <m/>
    <n v="0.092"/>
    <n v="1"/>
    <n v="0.092"/>
    <s v="RINA"/>
    <s v="Turkey"/>
    <s v="մոդալ"/>
    <x v="4"/>
    <n v="1000323"/>
  </r>
  <r>
    <n v="2554"/>
    <d v="4381-06-01T00:00:00"/>
    <n v="61044300000"/>
    <s v="ԿԱՆԱՑԻ  ՇՐՋԱԶԳԵՍՏՆԵՐ ՍԻՆԹԵՏԻԿ ԹԵԼԵՐԻՑ"/>
    <x v="13"/>
    <s v="կին"/>
    <m/>
    <n v="0.402"/>
    <n v="1"/>
    <n v="0.402"/>
    <s v="RINA"/>
    <s v="Italy"/>
    <s v="պոլիեսթեր"/>
    <x v="4"/>
    <n v="1000323"/>
  </r>
  <r>
    <n v="2555"/>
    <d v="4384-06-01T00:00:00"/>
    <n v="61046200000"/>
    <s v="ԿԱՆԱՑԻ  ԿԱՄԲԻՆԻԶՈՆ ԲԱՄԲԱԿԵ ՄԱՆՎԱԾՔԻՑ"/>
    <x v="109"/>
    <s v="կին"/>
    <m/>
    <n v="0.52"/>
    <n v="1"/>
    <n v="0.52"/>
    <s v="RINA"/>
    <s v="Italy"/>
    <s v="բամբակ"/>
    <x v="4"/>
    <n v="1000323"/>
  </r>
  <r>
    <n v="2556"/>
    <d v="4385-06-01T00:00:00"/>
    <n v="61099090000"/>
    <s v="ԿԱՆԱՑԻ  ՏՈՊ-ՇԱՊԻԿՆԵՐ ԱՅԼ ՄԱՆԱԾԱԳՈՐԾԱԿԱՆ ՆՅՈՒԹԵՐԻՑ"/>
    <x v="46"/>
    <s v="կին"/>
    <m/>
    <n v="0.23"/>
    <n v="1"/>
    <n v="0.23"/>
    <s v="ASOS"/>
    <s v="India"/>
    <s v="վիսկոզ"/>
    <x v="3"/>
    <n v="1000318"/>
  </r>
  <r>
    <n v="2557"/>
    <d v="4380-06-01T00:00:00"/>
    <n v="62046318000"/>
    <s v="ԿԱՆԱՑԻ  ՏԱԲԱՏՆԵՐ ՍԻՆԹԵՏԻԿ ԹԵԼԵՐԻՑ"/>
    <x v="3"/>
    <s v="կին"/>
    <m/>
    <n v="0.418"/>
    <n v="1"/>
    <n v="0.418"/>
    <s v="RINA"/>
    <s v="Italy"/>
    <s v="պոլիեսթեր"/>
    <x v="4"/>
    <n v="1000323"/>
  </r>
  <r>
    <n v="2558"/>
    <d v="4386-06-01T00:00:00"/>
    <n v="61043900000"/>
    <s v="ԿԱՆԱՑԻ ՊԻՋԱԿՆԵՐ ԱՅԼ ՄԱՆԱԾԱԳՈՐԾԱԿԱՆ ՆՅՈՒԹԵՐԻՑ"/>
    <x v="36"/>
    <s v="կին"/>
    <m/>
    <n v="0.488"/>
    <n v="1"/>
    <n v="0.488"/>
    <s v="RINA"/>
    <s v="Italy"/>
    <s v="վիսկոզ"/>
    <x v="4"/>
    <n v="1000323"/>
  </r>
  <r>
    <n v="2559"/>
    <d v="4379-06-01T00:00:00"/>
    <n v="61043900000"/>
    <s v="ԿԱՆԱՑԻ ՊԻՋԱԿՆԵՐ ԱՅԼ ՄԱՆԱԾԱԳՈՐԾԱԿԱՆ ՆՅՈՒԹԵՐԻՑ"/>
    <x v="36"/>
    <s v="կին"/>
    <m/>
    <n v="0.512"/>
    <n v="1"/>
    <n v="0.512"/>
    <s v="RINA"/>
    <s v="Italy"/>
    <s v="վիսկոզ"/>
    <x v="4"/>
    <n v="1000323"/>
  </r>
  <r>
    <n v="2560"/>
    <d v="4376-06-01T00:00:00"/>
    <n v="62046990000"/>
    <s v="ԿԱՆԱՑԻ  ՏԱԲԱՏՆԵՐ  ԱՅԼ  ՄԱՆԱԾԱԳՈՐԾԱԿԱՆ ՆՅՈՒԹԵՐԻՑ    "/>
    <x v="3"/>
    <s v="կին"/>
    <m/>
    <n v="0.388"/>
    <n v="1"/>
    <n v="0.388"/>
    <s v="RINA"/>
    <s v="Italy"/>
    <s v="վիսկոզ"/>
    <x v="4"/>
    <n v="1000323"/>
  </r>
  <r>
    <n v="2561"/>
    <d v="4377-06-01T00:00:00"/>
    <n v="62046990000"/>
    <s v="ԿԱՆԱՑԻ  ՏԱԲԱՏՆԵՐ  ԱՅԼ  ՄԱՆԱԾԱԳՈՐԾԱԿԱՆ ՆՅՈՒԹԵՐԻՑ    "/>
    <x v="3"/>
    <s v="կին"/>
    <m/>
    <n v="0.362"/>
    <n v="1"/>
    <n v="0.362"/>
    <s v="RINA"/>
    <s v="Italy"/>
    <s v="վիսկոզ"/>
    <x v="4"/>
    <n v="1000323"/>
  </r>
  <r>
    <n v="2562"/>
    <d v="4375-06-01T00:00:00"/>
    <n v="61044200000"/>
    <s v="ԿԱՆԱՑԻ  ՇՐՋԱԶԳԵՍՏՆԵՐ ԲԱՄԲԱԿԵ ՄԱՆՎԱԾՔԻՑ"/>
    <x v="13"/>
    <s v="կին"/>
    <m/>
    <n v="0.282"/>
    <n v="1"/>
    <n v="0.282"/>
    <s v="RINA"/>
    <s v="Turkey"/>
    <s v="բամբակ/պոլիեսթեր"/>
    <x v="4"/>
    <n v="1000323"/>
  </r>
  <r>
    <n v="2563"/>
    <d v="4374-06-01T00:00:00"/>
    <n v="61103099000"/>
    <s v="ԿԱՆԱՑԻ ԿԱՐԴԻԳԱՆՆԵՐ ՔԻՄԻԱԿԱՆ ԹԵԼԵՐԻՑ"/>
    <x v="83"/>
    <s v="կին"/>
    <m/>
    <n v="0.352"/>
    <n v="1"/>
    <n v="0.352"/>
    <s v="RINA"/>
    <s v="Italy"/>
    <s v="պոլիեսթեր"/>
    <x v="4"/>
    <n v="1000323"/>
  </r>
  <r>
    <n v="2564"/>
    <d v="4373-06-01T00:00:00"/>
    <n v="61043300000"/>
    <s v="ԿԱՆԱՑԻ ՊԻՋԱԿՆԵՐ ՍԻՆԹԵՏԻԿ ԹԵԼԵՐԻՑ"/>
    <x v="36"/>
    <s v="կին"/>
    <m/>
    <n v="0.462"/>
    <n v="1"/>
    <n v="0.462"/>
    <s v="RINA"/>
    <s v="Italy"/>
    <s v="պոլիեսթեր"/>
    <x v="4"/>
    <n v="1000323"/>
  </r>
  <r>
    <n v="2565"/>
    <d v="4372-06-01T00:00:00"/>
    <n v="62046239000"/>
    <s v="ԿԱՆԱՑԻ  ՏԱԲԱՏՆԵՐ ԲԱՄԲԱԿԵ ՄԱՆՎԱԾՔԻՑ   "/>
    <x v="3"/>
    <s v="կին"/>
    <m/>
    <n v="0.21"/>
    <n v="1"/>
    <n v="0.21"/>
    <s v="RINA"/>
    <s v="Italy"/>
    <s v="բամբակ"/>
    <x v="4"/>
    <n v="1000323"/>
  </r>
  <r>
    <n v="2566"/>
    <d v="4307-06-01T00:00:00"/>
    <n v="61044300000"/>
    <s v="ԿԱՆԱՑԻ  ՇՐՋԱԶԳԵՍՏՆԵՐ ՍԻՆԹԵՏԻԿ ԹԵԼԵՐԻՑ"/>
    <x v="13"/>
    <s v="կին"/>
    <m/>
    <n v="0.5659999999999999"/>
    <n v="1"/>
    <n v="0.5659999999999999"/>
    <s v="RINA"/>
    <s v="Italy"/>
    <s v="պոլիեսթեր"/>
    <x v="4"/>
    <n v="1000323"/>
  </r>
  <r>
    <n v="2567"/>
    <d v="4291-06-01T00:00:00"/>
    <n v="61044300000"/>
    <s v="ԿԱՆԱՑԻ  ՇՐՋԱԶԳԵՍՏՆԵՐ ՍԻՆԹԵՏԻԿ ԹԵԼԵՐԻՑ"/>
    <x v="13"/>
    <s v="կին"/>
    <m/>
    <n v="0.35"/>
    <n v="1"/>
    <n v="0.35"/>
    <s v="RINA"/>
    <s v="Italy"/>
    <s v="պոլիեսթեր"/>
    <x v="4"/>
    <n v="1000323"/>
  </r>
  <r>
    <n v="2568"/>
    <d v="4292-06-01T00:00:00"/>
    <n v="61062000000"/>
    <s v="ԿԱՆԱՑԻ ՎԵՐՆԱՇԱՊԻԿՆԵՐ ՔԻՄԻԱԿԱՆ ԹԵԼԵՐԻՑ"/>
    <x v="9"/>
    <s v="կին"/>
    <m/>
    <n v="0.14"/>
    <n v="1"/>
    <n v="0.14"/>
    <s v="RINA"/>
    <s v="Italy"/>
    <s v="պոլիեսթեր"/>
    <x v="4"/>
    <n v="1000323"/>
  </r>
  <r>
    <n v="2569"/>
    <d v="4293-06-01T00:00:00"/>
    <n v="61044900000"/>
    <s v="ԿԱՆԱՑԻ  ՇՐՋԱԶԳԵՍՏՆԵՐ  ԱՅԼ ՄԱՆԱԾԱԳՈՐԾԱԿԱՆ ՆՅՈՒԹԵՐԻՑ"/>
    <x v="13"/>
    <s v="կին"/>
    <m/>
    <n v="0.32"/>
    <n v="1"/>
    <n v="0.32"/>
    <s v="RINA"/>
    <s v="Italy"/>
    <s v="վիսկոզ"/>
    <x v="4"/>
    <n v="1000323"/>
  </r>
  <r>
    <n v="2570"/>
    <d v="4290-06-01T00:00:00"/>
    <n v="61044900000"/>
    <s v="ԿԱՆԱՑԻ  ՇՐՋԱԶԳԵՍՏՆԵՐ  ԱՅԼ ՄԱՆԱԾԱԳՈՐԾԱԿԱՆ ՆՅՈՒԹԵՐԻՑ"/>
    <x v="13"/>
    <s v="կին"/>
    <m/>
    <n v="0.634"/>
    <n v="1"/>
    <n v="0.634"/>
    <s v="RINA"/>
    <s v="Italy"/>
    <s v="վիսկոզ"/>
    <x v="4"/>
    <n v="1000323"/>
  </r>
  <r>
    <n v="2571"/>
    <d v="4289-06-01T00:00:00"/>
    <n v="61044300000"/>
    <s v="ԿԱՆԱՑԻ  ՇՐՋԱԶԳԵՍՏՆԵՐ ՍԻՆԹԵՏԻԿ ԹԵԼԵՐԻՑ"/>
    <x v="13"/>
    <s v="կին"/>
    <m/>
    <n v="0.372"/>
    <n v="1"/>
    <n v="0.372"/>
    <s v="RINA"/>
    <s v="Italy"/>
    <s v="պոլիեսթեր"/>
    <x v="4"/>
    <n v="1000323"/>
  </r>
  <r>
    <n v="2572"/>
    <d v="4286-06-01T00:00:00"/>
    <n v="61099090000"/>
    <s v="ԿԱՆԱՑԻ ՇԱՊԻԿՆԵՐ ՎՈՒՇԵ ՄԱՆՎԱԾՔԻՑ"/>
    <x v="8"/>
    <s v="կին"/>
    <m/>
    <n v="0.14"/>
    <n v="1"/>
    <n v="0.14"/>
    <s v="RINA"/>
    <s v="China"/>
    <s v="լինեն/ բամբակ"/>
    <x v="4"/>
    <n v="1000323"/>
  </r>
  <r>
    <n v="2573"/>
    <d v="4013-06-01T00:00:00"/>
    <n v="62024000090"/>
    <s v="ԿԱՆԱՑԻ  ՎԵՐԱՐԿՈՒ ՔԻՄԻԱԿԱՆ ԹԵԼԵՐԻՑ "/>
    <x v="110"/>
    <s v="կին"/>
    <m/>
    <n v="0.946"/>
    <n v="1"/>
    <n v="0.946"/>
    <s v="RINA"/>
    <s v="Italy"/>
    <s v="պոլիեսթեր"/>
    <x v="4"/>
    <n v="1000323"/>
  </r>
  <r>
    <n v="2574"/>
    <d v="4285-06-01T00:00:00"/>
    <n v="61069090000"/>
    <s v="ԿԱՆԱՑԻ ԵՎ ԱՂՋԿԱ ՎԵՐՆԱՇԱՊԻԿՆԵՐ ԱՅԼ ՄԱՆԱԾԱԳՈՐԾԱԿԱՆ ՆՅՈՒԹԵՐԻՑ"/>
    <x v="9"/>
    <s v="կին"/>
    <m/>
    <n v="0.168"/>
    <n v="1"/>
    <n v="0.168"/>
    <s v="RINA"/>
    <s v="Turkey"/>
    <s v="վիսկոզ/բամբակ"/>
    <x v="4"/>
    <n v="1000323"/>
  </r>
  <r>
    <n v="2575"/>
    <d v="4284-06-01T00:00:00"/>
    <n v="61044300000"/>
    <s v="ԿԱՆԱՑԻ  ՇՐՋԱԶԳԵՍՏՆԵՐ ՍԻՆԹԵՏԻԿ ԹԵԼԵՐԻՑ"/>
    <x v="13"/>
    <s v="կին"/>
    <m/>
    <n v="0.226"/>
    <n v="1"/>
    <n v="0.226"/>
    <s v="RINA"/>
    <s v="Italy"/>
    <s v="պոլիեսթեր"/>
    <x v="4"/>
    <n v="1000323"/>
  </r>
  <r>
    <n v="2576"/>
    <d v="4288-06-01T00:00:00"/>
    <n v="62046239000"/>
    <s v="ԿԱՆԱՑԻ  ՏԱԲԱՏՆԵՐ ԲԱՄԲԱԿԵ ՄԱՆՎԱԾՔԻՑ   "/>
    <x v="3"/>
    <s v="կին"/>
    <m/>
    <n v="0.222"/>
    <n v="1"/>
    <n v="0.222"/>
    <s v="RINA"/>
    <s v="Italy"/>
    <s v="բամբակ"/>
    <x v="4"/>
    <n v="1000323"/>
  </r>
  <r>
    <n v="2577"/>
    <d v="4282-06-01T00:00:00"/>
    <n v="61044900000"/>
    <s v="ԿԱՆԱՑԻ  ՇՐՋԱԶԳԵՍՏՆԵՐ  ԱՅԼ ՄԱՆԱԾԱԳՈՐԾԱԿԱՆ ՆՅՈՒԹԵՐԻՑ"/>
    <x v="13"/>
    <s v="կին"/>
    <m/>
    <n v="0.47"/>
    <n v="1"/>
    <n v="0.47"/>
    <s v="RINA"/>
    <s v="Italy"/>
    <s v="վիսկոզ"/>
    <x v="4"/>
    <n v="1000323"/>
  </r>
  <r>
    <n v="2578"/>
    <n v="4283"/>
    <n v="61046200000"/>
    <s v="ԿԱՆԱՑԻ  ՇՈՐՏԵՐ ԲԱՄԲԱԿԵ ՄԱՆՎԱԾՔԻՑ"/>
    <x v="14"/>
    <s v="կին"/>
    <m/>
    <n v="0.13"/>
    <n v="1"/>
    <n v="0.13"/>
    <s v="RINA"/>
    <s v="Turkey"/>
    <s v="բամբակ"/>
    <x v="4"/>
    <n v="1000323"/>
  </r>
  <r>
    <n v="2579"/>
    <d v="4281-06-01T00:00:00"/>
    <n v="61103099000"/>
    <s v="ԿԱՆԱՑԻ ԿԱՐԴԻԳԱՆՆԵՐ ՔԻՄԻԱԿԱՆ ԹԵԼԵՐԻՑ"/>
    <x v="83"/>
    <s v="կին"/>
    <m/>
    <n v="0.428"/>
    <n v="1"/>
    <n v="0.428"/>
    <s v="RINA"/>
    <s v="Italy"/>
    <s v="պոլիեսթեր"/>
    <x v="4"/>
    <n v="1000323"/>
  </r>
  <r>
    <n v="2580"/>
    <d v="4263-06-01T00:00:00"/>
    <n v="61062000000"/>
    <s v="ԿԱՆԱՑԻ ԲԼՈՒԶՆԵՐ ՔԻՄԻԱԿԱՆ ԹԵԼԵՐԻՑ "/>
    <x v="27"/>
    <s v="կին"/>
    <m/>
    <n v="0.102"/>
    <n v="1"/>
    <n v="0.102"/>
    <s v="RINA"/>
    <s v="Italy"/>
    <s v="պոլիեսթեր"/>
    <x v="4"/>
    <n v="1000323"/>
  </r>
  <r>
    <n v="2581"/>
    <d v="4325-06-01T00:00:00"/>
    <n v="61099020000"/>
    <s v="ԿԱՆԱՑԻ  ՏՈՊ-ՇԱՊԻԿՆԵՐ ՔԻՄԻԱԿԱՆ ԹԵԼԵՐԻՑ "/>
    <x v="84"/>
    <s v="կին"/>
    <m/>
    <n v="0.128"/>
    <n v="1"/>
    <n v="0.128"/>
    <s v="RINA"/>
    <s v="Italy"/>
    <s v="պոլիեսթեր"/>
    <x v="4"/>
    <n v="1000323"/>
  </r>
  <r>
    <n v="2582"/>
    <d v="4327-06-01T00:00:00"/>
    <n v="61109090000"/>
    <s v="ԿԱՆԱՑԻ ԵՎ ԱՂՋԿԱ ԿԱՐԴԻԳԱՆՆԵՐ ԱՅԼ ՄԱՆԱԾԱԳՈՐԾԱԿԱՆ ՆՅՈՒԹԵՐԻՑ"/>
    <x v="83"/>
    <s v="կին"/>
    <m/>
    <n v="0.2"/>
    <n v="1"/>
    <n v="0.2"/>
    <s v="RINA"/>
    <s v="China"/>
    <s v="վիսկոզ"/>
    <x v="4"/>
    <n v="1000323"/>
  </r>
  <r>
    <n v="2583"/>
    <d v="4342-06-01T00:00:00"/>
    <n v="62046318000"/>
    <s v="ԿԱՆԱՑԻ ԵՎ ԱՂՋԿԱ ՏԱԲԱՏՆԵՐ ՍԻՆԹԵՏԻԿ ԹԵԼԵՐԻՑ"/>
    <x v="3"/>
    <s v="կին"/>
    <m/>
    <n v="0.192"/>
    <n v="1"/>
    <n v="0.192"/>
    <s v="RINA"/>
    <s v="Turkey"/>
    <s v="մոդալ"/>
    <x v="4"/>
    <n v="1000323"/>
  </r>
  <r>
    <n v="2584"/>
    <d v="4340-06-01T00:00:00"/>
    <n v="61062000000"/>
    <s v="ԿԱՆԱՑԻ ԵՎ ԱՂՋԿԱ ԲԼՈՒԶՆԵՐ ՔԻՄԻԱԿԱՆ ԹԵԼԵՐԻՑ "/>
    <x v="27"/>
    <s v="կին"/>
    <m/>
    <n v="0.298"/>
    <n v="1"/>
    <n v="0.298"/>
    <s v="RINA"/>
    <s v="Turkey"/>
    <s v="պոլիեսթեր"/>
    <x v="4"/>
    <n v="1000323"/>
  </r>
  <r>
    <n v="2585"/>
    <d v="4334-06-01T00:00:00"/>
    <n v="61044900000"/>
    <s v="ԿԱՆԱՑԻ  ՇՐՋԱԶԳԵՍՏՆԵՐ  ԱՅԼ ՄԱՆԱԾԱԳՈՐԾԱԿԱՆ ՆՅՈՒԹԵՐԻՑ"/>
    <x v="13"/>
    <s v="կին"/>
    <m/>
    <n v="0.288"/>
    <n v="1"/>
    <n v="0.288"/>
    <s v="RINA"/>
    <s v="Italy"/>
    <s v="վիսկոզ"/>
    <x v="4"/>
    <n v="1000323"/>
  </r>
  <r>
    <n v="2586"/>
    <d v="4341-06-01T00:00:00"/>
    <n v="61044200000"/>
    <s v="ԿԱՆԱՑԻ  ՇՐՋԱԶԳԵՍՏՆԵՐ ԲԱՄԲԱԿԵ ՄԱՆՎԱԾՔԻՑ"/>
    <x v="13"/>
    <s v="կին"/>
    <m/>
    <n v="0.4"/>
    <n v="1"/>
    <n v="0.4"/>
    <s v="RINA"/>
    <s v="Italy"/>
    <s v="բամբակ"/>
    <x v="4"/>
    <n v="1000323"/>
  </r>
  <r>
    <n v="2587"/>
    <d v="4335-06-01T00:00:00"/>
    <n v="62046318000"/>
    <s v="ԿԱՆԱՑԻ  ՏԱԲԱՏՆԵՐ ՍԻՆԹԵՏԻԿ ԹԵԼԵՐԻՑ"/>
    <x v="3"/>
    <s v="կին"/>
    <m/>
    <n v="0.39"/>
    <n v="1"/>
    <n v="0.39"/>
    <s v="RINA"/>
    <s v="Italy"/>
    <s v="պոլիեսթեր"/>
    <x v="4"/>
    <n v="1000323"/>
  </r>
  <r>
    <n v="2588"/>
    <d v="4336-06-01T00:00:00"/>
    <n v="62046318000"/>
    <s v="ԿԱՆԱՑԻ  ՏԱԲԱՏՆԵՐ ՍԻՆԹԵՏԻԿ ԹԵԼԵՐԻՑ"/>
    <x v="3"/>
    <s v="կին"/>
    <m/>
    <n v="0.36"/>
    <n v="1"/>
    <n v="0.36"/>
    <s v="RINA"/>
    <s v="Italy"/>
    <s v="պոլիեսթեր"/>
    <x v="4"/>
    <n v="1000323"/>
  </r>
  <r>
    <n v="2589"/>
    <d v="4329-06-01T00:00:00"/>
    <n v="61044900000"/>
    <s v="ԿԱՆԱՑԻ  ՇՐՋԱԶԳԵՍՏՆԵՐ  ԱՅԼ ՄԱՆԱԾԱԳՈՐԾԱԿԱՆ ՆՅՈՒԹԵՐԻՑ"/>
    <x v="13"/>
    <s v="կին"/>
    <m/>
    <n v="0.414"/>
    <n v="1"/>
    <n v="0.414"/>
    <s v="RINA"/>
    <s v="Italy"/>
    <s v="վիսկոզ"/>
    <x v="4"/>
    <n v="1000323"/>
  </r>
  <r>
    <n v="2590"/>
    <d v="4331-06-01T00:00:00"/>
    <n v="61061000000"/>
    <s v="ԿԱՆԱՑԻ ԵՎ ԱՂՋԿԱ ԲԼՈՒԶՆԵՐ ԲԱՄԲԱԿԵ ՄԱՆՎԱԾՔԻՑ "/>
    <x v="27"/>
    <s v="կին"/>
    <m/>
    <n v="0.182"/>
    <n v="1"/>
    <n v="0.182"/>
    <s v="RINA"/>
    <s v="Turkey"/>
    <s v="բամբակ"/>
    <x v="4"/>
    <n v="1000323"/>
  </r>
  <r>
    <n v="2591"/>
    <d v="4388-06-01T00:00:00"/>
    <n v="61046300000"/>
    <s v="ԿԱՆԱՑԻ ԿԱՄԲԻՆԻԶՈՆՆԵՐ ՍԻՆԹԵՏԻԿ ԹԵԼԵՐԻՑ"/>
    <x v="109"/>
    <s v="կին"/>
    <m/>
    <n v="0.498"/>
    <n v="1"/>
    <n v="0.498"/>
    <s v="RINA"/>
    <s v="Italy"/>
    <s v="պոլիեսթեր"/>
    <x v="4"/>
    <n v="1000323"/>
  </r>
  <r>
    <n v="2592"/>
    <d v="4295-06-01T00:00:00"/>
    <n v="61046300000"/>
    <s v="ԿԱՆԱՑԻ ԿԱՄԲԻՆԻԶՈՆՆԵՐ ՍԻՆԹԵՏԻԿ ԹԵԼԵՐԻՑ"/>
    <x v="109"/>
    <s v="կին"/>
    <m/>
    <n v="0.426"/>
    <n v="1"/>
    <n v="0.426"/>
    <s v="RINA"/>
    <s v="Italy"/>
    <s v="պոլիեսթեր"/>
    <x v="4"/>
    <n v="1000323"/>
  </r>
  <r>
    <n v="2593"/>
    <d v="4294-06-01T00:00:00"/>
    <n v="61103099000"/>
    <s v="ԿԱՆԱՑԻ ԿԱՐԴԻԳԱՆՆԵՐ ՔԻՄԻԱԿԱՆ ԹԵԼԵՐԻՑ"/>
    <x v="83"/>
    <s v="կին"/>
    <m/>
    <n v="0.172"/>
    <n v="1"/>
    <n v="0.172"/>
    <s v="RINA"/>
    <s v="Italy"/>
    <s v="պոլիեսթեր"/>
    <x v="4"/>
    <n v="1000323"/>
  </r>
  <r>
    <n v="2594"/>
    <d v="4296-06-01T00:00:00"/>
    <n v="61103099000"/>
    <s v="ԿԱՆԱՑԻ ԿԱՐԴԻԳԱՆ ՔԻՄԻԱԿԱՆ ԹԵԼԵՐԻՑ"/>
    <x v="83"/>
    <s v="կին"/>
    <m/>
    <n v="0.342"/>
    <n v="1"/>
    <n v="0.342"/>
    <s v="RINA"/>
    <s v="Turkey"/>
    <s v="պոլիեսթեր"/>
    <x v="4"/>
    <n v="1000323"/>
  </r>
  <r>
    <n v="2595"/>
    <d v="4297-06-01T00:00:00"/>
    <n v="61044300000"/>
    <s v="ԿԱՆԱՑԻ  ՇՐՋԱԶԳԵՍՏՆԵՐ ՍԻՆԹԵՏԻԿ ԹԵԼԵՐԻՑ"/>
    <x v="13"/>
    <s v="կին"/>
    <m/>
    <n v="0.328"/>
    <n v="1"/>
    <n v="0.328"/>
    <s v="RINA"/>
    <s v="Italy"/>
    <s v="պոլիեսթեր"/>
    <x v="4"/>
    <n v="1000323"/>
  </r>
  <r>
    <n v="2596"/>
    <d v="4298-06-01T00:00:00"/>
    <n v="62143000000"/>
    <s v="ԿԱՆԱՑԻ ԵՎ ԱՂՋԿԱ ՇԱՐՖԵՐ ՍԻՆԹԵՏԻԿ ԹԵԼԵՐԻՑ"/>
    <x v="77"/>
    <s v="կին"/>
    <m/>
    <n v="0.046"/>
    <n v="1"/>
    <n v="0.046"/>
    <s v="RINA"/>
    <s v="China"/>
    <s v="պոլիեսթեր"/>
    <x v="4"/>
    <n v="1000323"/>
  </r>
  <r>
    <n v="2597"/>
    <d v="4299-06-01T00:00:00"/>
    <n v="62046990000"/>
    <s v="ԿԱՆԱՑԻ  ՏԱԲԱՏՆԵՐ  ԱՅԼ  ՄԱՆԱԾԱԳՈՐԾԱԿԱՆ ՆՅՈՒԹԵՐԻՑ    "/>
    <x v="3"/>
    <s v="կին"/>
    <m/>
    <n v="0.232"/>
    <n v="1"/>
    <n v="0.232"/>
    <s v="RINA"/>
    <s v="Italy"/>
    <s v="վիսկոզ"/>
    <x v="4"/>
    <n v="1000323"/>
  </r>
  <r>
    <n v="2598"/>
    <d v="4300-06-01T00:00:00"/>
    <n v="61044200000"/>
    <s v="ԿԱՆԱՑԻ  ՇՐՋԱԶԳԵՍՏՆԵՐ ԲԱՄԲԱԿԵ ՄԱՆՎԱԾՔԻՑ"/>
    <x v="13"/>
    <s v="կին"/>
    <m/>
    <n v="0.274"/>
    <n v="1"/>
    <n v="0.274"/>
    <s v="RINA"/>
    <s v="Italy"/>
    <s v="բամբակ"/>
    <x v="4"/>
    <n v="1000323"/>
  </r>
  <r>
    <n v="2599"/>
    <d v="4301-06-01T00:00:00"/>
    <n v="61046300000"/>
    <s v="ԿԱՆԱՑԻ ԿԱՄԲԻՆԻԶՈՆՆԵՐ ՍԻՆԹԵՏԻԿ ԹԵԼԵՐԻՑ"/>
    <x v="109"/>
    <s v="կին"/>
    <m/>
    <n v="0.5620000000000001"/>
    <n v="1"/>
    <n v="0.5620000000000001"/>
    <s v="RINA"/>
    <s v="Italy"/>
    <s v="պոլիեսթեր"/>
    <x v="4"/>
    <n v="1000323"/>
  </r>
  <r>
    <n v="2600"/>
    <d v="4302-06-01T00:00:00"/>
    <n v="61062000000"/>
    <s v="ԿԱՆԱՑԻ ՎԵՐՆԱՇԱՊԻԿՆԵՐ ՔԻՄԻԱԿԱՆ ԹԵԼԵՐԻՑ"/>
    <x v="9"/>
    <s v="կին"/>
    <m/>
    <n v="0.156"/>
    <n v="1"/>
    <n v="0.156"/>
    <s v="RINA"/>
    <s v="Italy"/>
    <s v="պոլիեսթեր"/>
    <x v="4"/>
    <n v="1000323"/>
  </r>
  <r>
    <n v="2601"/>
    <d v="4315-06-01T00:00:00"/>
    <n v="62046990000"/>
    <s v="ԿԱՆԱՑԻ  ՏԱԲԱՏՆԵՐ  ԱՅԼ  ՄԱՆԱԾԱԳՈՐԾԱԿԱՆ ՆՅՈՒԹԵՐԻՑ    "/>
    <x v="3"/>
    <s v="կին"/>
    <m/>
    <n v="0.366"/>
    <n v="1"/>
    <n v="0.366"/>
    <s v="RINA"/>
    <s v="Italy"/>
    <s v="վիսկոզ"/>
    <x v="4"/>
    <n v="1000323"/>
  </r>
  <r>
    <n v="2602"/>
    <d v="4330-06-01T00:00:00"/>
    <n v="61099020000"/>
    <s v="ԿԱՆԱՑԻ  ՇԱՊԻԿՆԵՐ  ՔԻՄԻԱԿԱՆ ԹԵԼԵՐԻՑ "/>
    <x v="8"/>
    <s v="կին"/>
    <m/>
    <n v="0.206"/>
    <n v="1"/>
    <n v="0.206"/>
    <s v="RINA"/>
    <s v="Turkey"/>
    <s v="մոդալ"/>
    <x v="4"/>
    <n v="1000323"/>
  </r>
  <r>
    <n v="2603"/>
    <d v="4305-06-01T00:00:00"/>
    <n v="61044300000"/>
    <s v="ԿԱՆԱՑԻ  ՇՐՋԱԶԳԵՍՏՆԵՐ ՍԻՆԹԵՏԻԿ ԹԵԼԵՐԻՑ"/>
    <x v="13"/>
    <s v="կին"/>
    <m/>
    <n v="0.318"/>
    <n v="1"/>
    <n v="0.318"/>
    <s v="RINA"/>
    <s v="Italy"/>
    <s v="պոլիեսթեր"/>
    <x v="4"/>
    <n v="1000323"/>
  </r>
  <r>
    <n v="2604"/>
    <d v="4304-06-01T00:00:00"/>
    <n v="62149000000"/>
    <s v="ԿԱՆԱՑԻ ՇԱՐՖ ԱՅԼ ՄԱՆԱԾԱԳՈՐԾԱԿԱՆ ՆՅՈՒԹԵՐԻՑ"/>
    <x v="77"/>
    <s v="կին"/>
    <m/>
    <n v="0.242"/>
    <n v="1"/>
    <n v="0.242"/>
    <s v="RINA"/>
    <s v="Italy"/>
    <s v="վիսկոզ"/>
    <x v="4"/>
    <n v="1000323"/>
  </r>
  <r>
    <n v="2605"/>
    <d v="4309-06-01T00:00:00"/>
    <n v="61091000000"/>
    <s v="ԿԱՆԱՑԻ ՇԱՊԻԿՆԵՐ ԲԱՄԲԱԿԵ ՄԱՆՎԱԾՔԻՑ"/>
    <x v="8"/>
    <s v="կին"/>
    <m/>
    <n v="0.152"/>
    <n v="1"/>
    <n v="0.152"/>
    <s v="RINA"/>
    <s v="Italy"/>
    <s v="բամբակ"/>
    <x v="4"/>
    <n v="1000323"/>
  </r>
  <r>
    <n v="2606"/>
    <d v="4310-06-01T00:00:00"/>
    <n v="61069090000"/>
    <s v="ԿԱՆԱՑԻ  ԲԼՈՒԶՆԵՐ ԱՅԼ ՄԱՆԱԾԱԳՈՐԾԱԿԱՆ ՆՅՈՒԹԵՐԻՑ "/>
    <x v="27"/>
    <s v="կին"/>
    <m/>
    <n v="0.114"/>
    <n v="1"/>
    <n v="0.114"/>
    <s v="RINA"/>
    <s v="China"/>
    <s v="վիսկոզ"/>
    <x v="4"/>
    <n v="1000323"/>
  </r>
  <r>
    <n v="2607"/>
    <d v="4312-06-01T00:00:00"/>
    <n v="61046900090"/>
    <s v="ԿԱՆԱՑԻ  ՇՈՐՏԵՐ ԱՅԼ ՄԱՆԱԾԱԳՈՐԾԱԿԱՆ ՆՅՈՒԹԵՐԻՑ "/>
    <x v="14"/>
    <s v="կին"/>
    <m/>
    <n v="0.178"/>
    <n v="1"/>
    <n v="0.178"/>
    <s v="RINA"/>
    <s v="Turkey"/>
    <s v="վիսկոզ/բամբակ"/>
    <x v="4"/>
    <n v="1000323"/>
  </r>
  <r>
    <n v="2608"/>
    <d v="4308-06-01T00:00:00"/>
    <n v="61044300000"/>
    <s v="ԿԱՆԱՑԻ  ՇՐՋԱԶԳԵՍՏՆԵՐ ՍԻՆԹԵՏԻԿ ԹԵԼԵՐԻՑ"/>
    <x v="13"/>
    <s v="կին"/>
    <m/>
    <n v="0.312"/>
    <n v="1"/>
    <n v="0.312"/>
    <s v="RINA"/>
    <s v="Italy"/>
    <s v="պոլիեսթեր"/>
    <x v="4"/>
    <n v="1000323"/>
  </r>
  <r>
    <n v="2609"/>
    <d v="4306-06-01T00:00:00"/>
    <n v="61043900000"/>
    <s v="ԿԱՆԱՑԻ ՊԻՋԱԿՆԵՐ ԱՅԼ ՄԱՆԱԾԱԳՈՐԾԱԿԱՆ ՆՅՈՒԹԵՐԻՑ"/>
    <x v="36"/>
    <s v="կին"/>
    <m/>
    <n v="0.406"/>
    <n v="1"/>
    <n v="0.406"/>
    <s v="RINA"/>
    <s v="Italy"/>
    <s v="վիսկոզ"/>
    <x v="4"/>
    <n v="1000323"/>
  </r>
  <r>
    <n v="2610"/>
    <d v="4311-06-01T00:00:00"/>
    <n v="61103099000"/>
    <s v="ԿԱՆԱՑԻ ԿԱՐԴԻԳԱՆՆԵՐ ՔԻՄԻԱԿԱՆ ԹԵԼԵՐԻՑ"/>
    <x v="83"/>
    <s v="կին"/>
    <m/>
    <n v="0.158"/>
    <n v="1"/>
    <n v="0.158"/>
    <s v="RINA"/>
    <s v="Italy"/>
    <s v="պոլիեսթեր"/>
    <x v="4"/>
    <n v="1000323"/>
  </r>
  <r>
    <n v="2611"/>
    <d v="4339-06-01T00:00:00"/>
    <n v="61043300000"/>
    <s v="ԿԱՆԱՑԻ ՊԻՋԱԿՆԵՐ ՍԻՆԹԵՏԻԿ ԹԵԼԵՐԻՑ"/>
    <x v="36"/>
    <s v="կին"/>
    <m/>
    <n v="0.518"/>
    <n v="1"/>
    <n v="0.518"/>
    <s v="RINA"/>
    <s v="Italy"/>
    <s v="պոլիեսթեր"/>
    <x v="4"/>
    <n v="1000323"/>
  </r>
  <r>
    <n v="2612"/>
    <d v="4338-06-01T00:00:00"/>
    <n v="61045300000"/>
    <s v="ԿԱՆԱՑԻ  ԿԻՍԱՇՐՋԱԶԳԵՍՏՆԵՐ ՍԻՆԹԵՏԻԿ ԹԵԼԵՐԻՑ"/>
    <x v="10"/>
    <s v="կին"/>
    <m/>
    <n v="0.26"/>
    <n v="1"/>
    <n v="0.26"/>
    <s v="RINA"/>
    <s v="Italy"/>
    <s v="պոլիեսթեր"/>
    <x v="4"/>
    <n v="1000323"/>
  </r>
  <r>
    <n v="2613"/>
    <d v="4337-06-01T00:00:00"/>
    <n v="61061000000"/>
    <s v="ԿԱՆԱՑԻ  ԲԼՈՒԶՆԵՐ ԲԱՄԲԱԿԵ ՄԱՆՎԱԾՔԻՑ "/>
    <x v="27"/>
    <s v="կին"/>
    <m/>
    <n v="0.166"/>
    <n v="1"/>
    <n v="0.166"/>
    <s v="RINA"/>
    <s v="Italy"/>
    <s v="բամբակ"/>
    <x v="4"/>
    <n v="1000323"/>
  </r>
  <r>
    <n v="2614"/>
    <d v="4303-06-01T00:00:00"/>
    <n v="61044300000"/>
    <s v="ԿԱՆԱՑԻ  ՇՐՋԱԶԳԵՍՏՆԵՐ ՍԻՆԹԵՏԻԿ ԹԵԼԵՐԻՑ"/>
    <x v="13"/>
    <s v="կին"/>
    <m/>
    <n v="0.222"/>
    <n v="1"/>
    <n v="0.222"/>
    <s v="RINA"/>
    <s v="Italy"/>
    <s v="պոլիեսթեր"/>
    <x v="4"/>
    <n v="1000323"/>
  </r>
  <r>
    <n v="2615"/>
    <d v="4314-06-01T00:00:00"/>
    <n v="61044300000"/>
    <s v="ԿԱՆԱՑԻ  ՇՐՋԱԶԳԵՍՏՆԵՐ ՍԻՆԹԵՏԻԿ ԹԵԼԵՐԻՑ"/>
    <x v="13"/>
    <s v="կին"/>
    <m/>
    <n v="0.342"/>
    <n v="1"/>
    <n v="0.342"/>
    <s v="RINA"/>
    <s v="Italy"/>
    <s v="պոլիեսթեր"/>
    <x v="4"/>
    <n v="1000323"/>
  </r>
  <r>
    <n v="2616"/>
    <d v="4316-06-01T00:00:00"/>
    <n v="61044300000"/>
    <s v="ԿԱՆԱՑԻ  ՇՐՋԱԶԳԵՍՏՆԵՐ ՍԻՆԹԵՏԻԿ ԹԵԼԵՐԻՑ"/>
    <x v="13"/>
    <s v="կին"/>
    <m/>
    <n v="0.444"/>
    <n v="1"/>
    <n v="0.444"/>
    <s v="RINA"/>
    <s v="Italy"/>
    <s v="պոլիեսթեր/վիսկոզ"/>
    <x v="4"/>
    <n v="1000323"/>
  </r>
  <r>
    <n v="2617"/>
    <d v="4317-06-01T00:00:00"/>
    <n v="61044300000"/>
    <s v="ԿԱՆԱՑԻ  ՇՐՋԱԶԳԵՍՏՆԵՐ ՍԻՆԹԵՏԻԿ ԹԵԼԵՐԻՑ"/>
    <x v="13"/>
    <s v="կին"/>
    <m/>
    <n v="0.384"/>
    <n v="1"/>
    <n v="0.384"/>
    <s v="RINA"/>
    <s v="Italy"/>
    <s v="պոլիեսթեր"/>
    <x v="4"/>
    <n v="1000323"/>
  </r>
  <r>
    <n v="2618"/>
    <d v="4318-06-01T00:00:00"/>
    <n v="61044200000"/>
    <s v="ԿԱՆԱՑԻ  ՇՐՋԱԶԳԵՍՏՆԵՐ ԲԱՄԲԱԿԵ ՄԱՆՎԱԾՔԻՑ"/>
    <x v="13"/>
    <s v="կին"/>
    <m/>
    <n v="0.318"/>
    <n v="1"/>
    <n v="0.318"/>
    <s v="RINA"/>
    <s v="Italy"/>
    <s v="բամբակ"/>
    <x v="4"/>
    <n v="1000323"/>
  </r>
  <r>
    <n v="2619"/>
    <d v="4319-06-01T00:00:00"/>
    <n v="61062000000"/>
    <s v="ԿԱՆԱՑԻ ԵՎ ԱՂՋԿԱ ԲԼՈՒԶՆԵՐ ՔԻՄԻԱԿԱՆ ԹԵԼԵՐԻՑ "/>
    <x v="27"/>
    <s v="կին"/>
    <m/>
    <n v="0.234"/>
    <n v="1"/>
    <n v="0.234"/>
    <s v="RINA"/>
    <s v="Turkey"/>
    <s v="պոլիեսթեր"/>
    <x v="4"/>
    <n v="1000323"/>
  </r>
  <r>
    <n v="2620"/>
    <d v="4320-06-01T00:00:00"/>
    <n v="61103099000"/>
    <s v="ԿԱՆԱՑԻ ԿԱՐԴԻԳԱՆՆԵՐ ՔԻՄԻԱԿԱՆ ԹԵԼԵՐԻՑ"/>
    <x v="83"/>
    <s v="կին"/>
    <m/>
    <n v="0.356"/>
    <n v="1"/>
    <n v="0.356"/>
    <s v="RINA"/>
    <s v="Italy"/>
    <s v="լիոցել"/>
    <x v="4"/>
    <n v="1000323"/>
  </r>
  <r>
    <n v="2621"/>
    <d v="4321-06-01T00:00:00"/>
    <n v="61044200000"/>
    <s v="ԿԱՆԱՑԻ  ՇՐՋԱԶԳԵՍՏՆԵՐ ԲԱՄԲԱԿԵ ՄԱՆՎԱԾՔԻՑ"/>
    <x v="13"/>
    <s v="կին"/>
    <m/>
    <n v="0.288"/>
    <n v="1"/>
    <n v="0.288"/>
    <s v="RINA"/>
    <s v="Turkey"/>
    <s v="բամբակ/պոլիեսթեր"/>
    <x v="4"/>
    <n v="1000323"/>
  </r>
  <r>
    <n v="2622"/>
    <d v="4323-06-01T00:00:00"/>
    <n v="61044300000"/>
    <s v="ԿԱՆԱՑԻ  ՇՐՋԱԶԳԵՍՏՆԵՐ ՍԻՆԹԵՏԻԿ ԹԵԼԵՐԻՑ"/>
    <x v="13"/>
    <s v="կին"/>
    <m/>
    <n v="0.5"/>
    <n v="1"/>
    <n v="0.5"/>
    <s v="RINA"/>
    <s v="Italy"/>
    <s v="պոլիեսթեր"/>
    <x v="4"/>
    <n v="1000323"/>
  </r>
  <r>
    <n v="2623"/>
    <d v="4322-06-01T00:00:00"/>
    <n v="61044300000"/>
    <s v="ԿԱՆԱՑԻ  ՇՐՋԱԶԳԵՍՏՆԵՐ ՍԻՆԹԵՏԻԿ ԹԵԼԵՐԻՑ"/>
    <x v="13"/>
    <s v="կին"/>
    <m/>
    <n v="0.414"/>
    <n v="1"/>
    <n v="0.414"/>
    <s v="RINA"/>
    <s v="Italy"/>
    <s v="պոլիեսթեր"/>
    <x v="4"/>
    <n v="1000323"/>
  </r>
  <r>
    <n v="2624"/>
    <d v="4324-06-01T00:00:00"/>
    <n v="61046200000"/>
    <s v="ԿԱՆԱՑԻ  ՇՈՐՏԵՐ ԲԱՄԲԱԿԵ ՄԱՆՎԱԾՔԻՑ"/>
    <x v="14"/>
    <s v="կին"/>
    <m/>
    <n v="0.422"/>
    <n v="1"/>
    <n v="0.422"/>
    <s v="RINA"/>
    <s v="Turkey"/>
    <s v="բամբակ"/>
    <x v="4"/>
    <n v="1000323"/>
  </r>
  <r>
    <n v="2625"/>
    <d v="4326-06-01T00:00:00"/>
    <n v="62046239000"/>
    <s v="ԿԱՆԱՑԻ ԵՎ ԱՂՋԿԱ ՏԱԲԱՏՆԵՐ ԲԱՄԲԱԿԵ ՄԱՆՎԱԾՔԻՑ   "/>
    <x v="3"/>
    <s v="կին"/>
    <m/>
    <n v="0.2"/>
    <n v="1"/>
    <n v="0.2"/>
    <s v="RINA"/>
    <s v="Turkey"/>
    <s v="բամբակ"/>
    <x v="4"/>
    <n v="1000323"/>
  </r>
  <r>
    <n v="2626"/>
    <d v="4489-06-01T00:00:00"/>
    <n v="61043900000"/>
    <s v="ԿԱՆԱՑԻ ՊԻՋԱԿՆԵՐ ԱՅԼ ՄԱՆԱԾԱԳՈՐԾԱԿԱՆ ՆՅՈՒԹԵՐԻՑ"/>
    <x v="36"/>
    <s v="կին"/>
    <m/>
    <n v="0.488"/>
    <n v="1"/>
    <n v="0.488"/>
    <s v="RINA"/>
    <s v="Italy"/>
    <s v="վիսկոզ"/>
    <x v="4"/>
    <n v="1000323"/>
  </r>
  <r>
    <n v="2627"/>
    <s v="6-1162"/>
    <n v="61043300000"/>
    <s v="ԿԱՆԱՑԻ ՊԻՋԱԿՆԵՐ ՍԻՆԹԵՏԻԿ ԹԵԼԵՐԻՑ"/>
    <x v="36"/>
    <s v="կին"/>
    <m/>
    <n v="0.474"/>
    <n v="1"/>
    <n v="0.474"/>
    <s v="RINA"/>
    <s v="Italy"/>
    <s v="պոլիեսթեր"/>
    <x v="4"/>
    <n v="1000323"/>
  </r>
  <r>
    <n v="2628"/>
    <d v="4490-06-01T00:00:00"/>
    <n v="61103099000"/>
    <s v="ԿԱՆԱՑԻ ԿԱՐԴԻԳԱՆՆԵՐ ՔԻՄԻԱԿԱՆ ԹԵԼԵՐԻՑ"/>
    <x v="83"/>
    <s v="կին"/>
    <m/>
    <n v="0.222"/>
    <n v="1"/>
    <n v="0.222"/>
    <s v="RINA"/>
    <s v="Italy"/>
    <s v="պոլիեսթեր"/>
    <x v="4"/>
    <n v="1000323"/>
  </r>
  <r>
    <n v="2629"/>
    <d v="4486-06-01T00:00:00"/>
    <n v="61044300000"/>
    <s v="ԿԱՆԱՑԻ  ՇՐՋԱԶԳԵՍՏՆԵՐ ՍԻՆԹԵՏԻԿ ԹԵԼԵՐԻՑ"/>
    <x v="13"/>
    <s v="կին"/>
    <m/>
    <n v="0.5620000000000001"/>
    <n v="1"/>
    <n v="0.5620000000000001"/>
    <s v="RINA"/>
    <s v="Italy"/>
    <s v="պոլիեսթեր"/>
    <x v="4"/>
    <n v="1000323"/>
  </r>
  <r>
    <n v="2630"/>
    <d v="4487-06-01T00:00:00"/>
    <n v="61062000000"/>
    <s v="ԿԱՆԱՑԻ ԲԼՈՒԶՆԵՐ ՔԻՄԻԱԿԱՆ ԹԵԼԵՐԻՑ "/>
    <x v="27"/>
    <s v="կին"/>
    <m/>
    <n v="0.22"/>
    <n v="1"/>
    <n v="0.22"/>
    <s v="RINA"/>
    <s v="Italy"/>
    <s v="պոլիեսթեր"/>
    <x v="4"/>
    <n v="1000323"/>
  </r>
  <r>
    <n v="2631"/>
    <s v="6-1163"/>
    <n v="61103099000"/>
    <s v="ԿԱՆԱՑԻ ԿԱՐԴԻԳԱՆՆԵՐ ՔԻՄԻԱԿԱՆ ԹԵԼԵՐԻՑ"/>
    <x v="83"/>
    <s v="կին"/>
    <m/>
    <n v="0.414"/>
    <n v="1"/>
    <n v="0.414"/>
    <s v="RINA"/>
    <s v="Italy"/>
    <s v="պոլիեսթեր"/>
    <x v="4"/>
    <n v="1000323"/>
  </r>
  <r>
    <n v="2632"/>
    <d v="4488-06-01T00:00:00"/>
    <n v="61062000000"/>
    <s v="ԿԱՆԱՑԻ ԲԼՈՒԶՆԵՐ ՔԻՄԻԱԿԱՆ ԹԵԼԵՐԻՑ "/>
    <x v="27"/>
    <s v="կին"/>
    <m/>
    <n v="0.11"/>
    <n v="1"/>
    <n v="0.11"/>
    <s v="RINA"/>
    <s v="Italy"/>
    <s v="պոլիեսթեր"/>
    <x v="4"/>
    <n v="1000323"/>
  </r>
  <r>
    <n v="2633"/>
    <s v="6-1161"/>
    <n v="62046318000"/>
    <s v="ԿԱՆԱՑԻ  ՏԱԲԱՏՆԵՐ ՍԻՆԹԵՏԻԿ ԹԵԼԵՐԻՑ"/>
    <x v="3"/>
    <s v="կին"/>
    <m/>
    <n v="0.274"/>
    <n v="1"/>
    <n v="0.274"/>
    <s v="RINA"/>
    <s v="Italy"/>
    <s v="պոլիեսթեր"/>
    <x v="4"/>
    <n v="1000323"/>
  </r>
  <r>
    <n v="2634"/>
    <d v="4479-06-01T00:00:00"/>
    <n v="61044300000"/>
    <s v="ԿԱՆԱՑԻ  ՇՐՋԱԶԳԵՍՏՆԵՐ ՍԻՆԹԵՏԻԿ ԹԵԼԵՐԻՑ"/>
    <x v="13"/>
    <s v="կին"/>
    <m/>
    <n v="0.296"/>
    <n v="1"/>
    <n v="0.296"/>
    <s v="RINA"/>
    <s v="Italy"/>
    <s v="պոլիեսթեր"/>
    <x v="4"/>
    <n v="1000323"/>
  </r>
  <r>
    <n v="2635"/>
    <d v="4477-06-01T00:00:00"/>
    <n v="61044200000"/>
    <s v="ԿԱՆԱՑԻ  ՇՐՋԱԶԳԵՍՏՆԵՐ ԲԱՄԲԱԿԵ ՄԱՆՎԱԾՔԻՑ"/>
    <x v="13"/>
    <s v="կին"/>
    <m/>
    <n v="0.248"/>
    <n v="1"/>
    <n v="0.248"/>
    <s v="RINA"/>
    <s v="Italy"/>
    <s v="բամբակ"/>
    <x v="4"/>
    <n v="1000323"/>
  </r>
  <r>
    <n v="2636"/>
    <d v="4485-06-01T00:00:00"/>
    <n v="61044200000"/>
    <s v="ԿԱՆԱՑԻ  ՇՐՋԱԶԳԵՍՏՆԵՐ ԲԱՄԲԱԿԵ ՄԱՆՎԱԾՔԻՑ"/>
    <x v="13"/>
    <s v="կին"/>
    <m/>
    <n v="0.298"/>
    <n v="1"/>
    <n v="0.298"/>
    <s v="RINA"/>
    <s v="Italy"/>
    <s v="բամբակ/պոլիեսթեր"/>
    <x v="4"/>
    <n v="1000323"/>
  </r>
  <r>
    <n v="2637"/>
    <d v="4483-06-01T00:00:00"/>
    <n v="61103099000"/>
    <s v="ԿԱՆԱՑԻ ԿԱՐԴԻԳԱՆՆԵՐ ՔԻՄԻԱԿԱՆ ԹԵԼԵՐԻՑ"/>
    <x v="83"/>
    <s v="կին"/>
    <m/>
    <n v="0.07199999999999999"/>
    <n v="1"/>
    <n v="0.07199999999999999"/>
    <s v="RINA"/>
    <s v="Italy"/>
    <s v="պոլիեսթեր"/>
    <x v="4"/>
    <n v="1000323"/>
  </r>
  <r>
    <n v="2638"/>
    <d v="4480-06-01T00:00:00"/>
    <n v="61099020000"/>
    <s v="ԿԱՆԱՑԻ  ՏՈՊ-ՇԱՊԻԿՆԵՐ ՔԻՄԻԱԿԱՆ ԹԵԼԵՐԻՑ "/>
    <x v="84"/>
    <s v="կին"/>
    <m/>
    <n v="0.344"/>
    <n v="1"/>
    <n v="0.344"/>
    <s v="RINA"/>
    <s v="Italy"/>
    <s v="պոլիեսթեր"/>
    <x v="4"/>
    <n v="1000323"/>
  </r>
  <r>
    <n v="2639"/>
    <d v="4466-06-01T00:00:00"/>
    <n v="62046318000"/>
    <s v="ԿԱՆԱՑԻ  ՏԱԲԱՏՆԵՐ ՍԻՆԹԵՏԻԿ ԹԵԼԵՐԻՑ"/>
    <x v="3"/>
    <s v="կին"/>
    <m/>
    <n v="0.354"/>
    <n v="1"/>
    <n v="0.354"/>
    <s v="RINA"/>
    <s v="Italy"/>
    <s v="պոլիեսթեր"/>
    <x v="4"/>
    <n v="1000323"/>
  </r>
  <r>
    <n v="2640"/>
    <d v="4474-06-01T00:00:00"/>
    <n v="61099020000"/>
    <s v="ԿԱՆԱՑԻ  ՏՈՊ-ՇԱՊԻԿՆԵՐ ՔԻՄԻԱԿԱՆ ԹԵԼԵՐԻՑ "/>
    <x v="84"/>
    <s v="կին"/>
    <m/>
    <n v="0.138"/>
    <n v="1"/>
    <n v="0.138"/>
    <s v="RINA"/>
    <s v="Italy"/>
    <s v="պոլիեսթեր"/>
    <x v="4"/>
    <n v="1000323"/>
  </r>
  <r>
    <n v="2641"/>
    <s v="6-1166"/>
    <n v="62046318000"/>
    <s v="ԿԱՆԱՑԻ  ՏԱԲԱՏՆԵՐ ՍԻՆԹԵՏԻԿ ԹԵԼԵՐԻՑ"/>
    <x v="3"/>
    <s v="կին"/>
    <m/>
    <n v="0.106"/>
    <n v="1"/>
    <n v="0.106"/>
    <s v="RINA"/>
    <s v="Italy"/>
    <s v="պոլիեսթեր"/>
    <x v="4"/>
    <n v="1000323"/>
  </r>
  <r>
    <n v="2642"/>
    <s v="6-1149"/>
    <n v="61044200000"/>
    <s v="ԿԱՆԱՑԻ  ՇՐՋԱԶԳԵՍՏՆԵՐ ԲԱՄԲԱԿԵ ՄԱՆՎԱԾՔԻՑ"/>
    <x v="13"/>
    <s v="կին"/>
    <m/>
    <n v="0.172"/>
    <n v="1"/>
    <n v="0.172"/>
    <s v="RINA"/>
    <s v="Italy"/>
    <s v="բամբակ"/>
    <x v="4"/>
    <n v="1000323"/>
  </r>
  <r>
    <n v="2643"/>
    <s v="6-1147"/>
    <n v="61044200000"/>
    <s v="ԿԱՆԱՑԻ  ՇՐՋԱԶԳԵՍՏՆԵՐ ԲԱՄԲԱԿԵ ՄԱՆՎԱԾՔԻՑ"/>
    <x v="13"/>
    <s v="կին"/>
    <m/>
    <n v="0.366"/>
    <n v="1"/>
    <n v="0.366"/>
    <s v="RINA"/>
    <s v="Italy"/>
    <s v="բամբակ"/>
    <x v="4"/>
    <n v="1000323"/>
  </r>
  <r>
    <n v="2644"/>
    <s v="6-1158"/>
    <n v="61044300000"/>
    <s v="ԿԱՆԱՑԻ  ՇՐՋԱԶԳԵՍՏՆԵՐ ՍԻՆԹԵՏԻԿ ԹԵԼԵՐԻՑ"/>
    <x v="13"/>
    <s v="կին"/>
    <m/>
    <n v="0.304"/>
    <n v="1"/>
    <n v="0.304"/>
    <s v="RINA"/>
    <s v="Italy"/>
    <s v="պոլիեսթեր"/>
    <x v="4"/>
    <n v="1000323"/>
  </r>
  <r>
    <n v="2645"/>
    <s v="6-1155"/>
    <n v="62143000000"/>
    <s v="ԿԱՆԱՑԻ  ՇԱՐՖԵՐ ՍԻՆԹԵՏԻԿ ԹԵԼԵՐԻՑ"/>
    <x v="77"/>
    <s v="կին"/>
    <m/>
    <n v="0.15"/>
    <n v="1"/>
    <n v="0.15"/>
    <s v="RINA"/>
    <s v="Italy"/>
    <s v="պոլիեսթեր"/>
    <x v="4"/>
    <n v="1000323"/>
  </r>
  <r>
    <n v="2646"/>
    <s v="6-1165"/>
    <n v="61045300000"/>
    <s v="ԿԱՆԱՑԻ  ԿԻՍԱՇՐՋԱԶԳԵՍՏՆԵՐ ՍԻՆԹԵՏԻԿ ԹԵԼԵՐԻՑ"/>
    <x v="10"/>
    <s v="կին"/>
    <m/>
    <n v="0.318"/>
    <n v="1"/>
    <n v="0.318"/>
    <s v="RINA"/>
    <s v="Italy"/>
    <s v="պոլիեսթեր"/>
    <x v="4"/>
    <n v="1000323"/>
  </r>
  <r>
    <n v="2647"/>
    <s v="6-1148"/>
    <n v="61099020000"/>
    <s v="ԿԱՆԱՑԻ  ՏՈՊ-ՇԱՊԻԿՆԵՐ ՔԻՄԻԱԿԱՆ ԹԵԼԵՐԻՑ "/>
    <x v="84"/>
    <s v="կին"/>
    <m/>
    <n v="0.142"/>
    <n v="1"/>
    <n v="0.142"/>
    <s v="RINA"/>
    <s v="Italy"/>
    <s v="պոլիեսթեր"/>
    <x v="4"/>
    <n v="1000323"/>
  </r>
  <r>
    <n v="2648"/>
    <s v="6-1150"/>
    <n v="61046900090"/>
    <s v="ԿԱՆԱՑԻ ԿԱՄԲԻՆԻԶՈՆՆԵՐ ԱՅԼ ՄԱՆԱԾԱԳՈՐԾԱԿԱՆ ՆՅՈՒԹԵՐԻՑ"/>
    <x v="109"/>
    <s v="կին"/>
    <m/>
    <n v="0.462"/>
    <n v="1"/>
    <n v="0.462"/>
    <s v="RINA"/>
    <s v="Italy"/>
    <s v="վիսկոզ/բամբակ"/>
    <x v="4"/>
    <n v="1000323"/>
  </r>
  <r>
    <n v="2649"/>
    <s v="6-1152"/>
    <n v="61044300000"/>
    <s v="ԿԱՆԱՑԻ  ՇՐՋԱԶԳԵՍՏՆԵՐ ՍԻՆԹԵՏԻԿ ԹԵԼԵՐԻՑ"/>
    <x v="13"/>
    <s v="կին"/>
    <m/>
    <n v="0.422"/>
    <n v="1"/>
    <n v="0.422"/>
    <s v="RINA"/>
    <s v="Italy"/>
    <s v="պոլիեսթեր"/>
    <x v="4"/>
    <n v="1000323"/>
  </r>
  <r>
    <n v="2650"/>
    <s v="6-1151"/>
    <n v="61062000000"/>
    <s v="ԿԱՆԱՑԻ ԲԼՈՒԶՆԵՐ ՔԻՄԻԱԿԱՆ ԹԵԼԵՐԻՑ "/>
    <x v="27"/>
    <s v="կին"/>
    <m/>
    <n v="0.13"/>
    <n v="1"/>
    <n v="0.13"/>
    <s v="RINA"/>
    <s v="Italy"/>
    <s v="պոլիեսթեր"/>
    <x v="4"/>
    <n v="1000323"/>
  </r>
  <r>
    <n v="2651"/>
    <s v="6-1170"/>
    <n v="61044900000"/>
    <s v="ԿԱՆԱՑԻ  ՇՐՋԱԶԳԵՍՏՆԵՐ  ԱՅԼ ՄԱՆԱԾԱԳՈՐԾԱԿԱՆ ՆՅՈՒԹԵՐԻՑ"/>
    <x v="13"/>
    <s v="կին"/>
    <m/>
    <n v="0.62"/>
    <n v="1"/>
    <n v="0.62"/>
    <s v="RINA"/>
    <s v="Italy"/>
    <s v="վիսկոզ"/>
    <x v="4"/>
    <n v="1000323"/>
  </r>
  <r>
    <n v="2652"/>
    <s v="6-1169"/>
    <n v="61069090000"/>
    <s v="ԿԱՆԱՑԻ  ԲԼՈՒԶՆԵՐ ԱՅԼ ՄԱՆԱԾԱԳՈՐԾԱԿԱՆ ՆՅՈՒԹԵՐԻՑ "/>
    <x v="27"/>
    <s v="կին"/>
    <m/>
    <n v="0.138"/>
    <n v="1"/>
    <n v="0.138"/>
    <s v="RINA"/>
    <s v="Italy"/>
    <s v="վիսկոզ/բամբակ"/>
    <x v="4"/>
    <n v="1000323"/>
  </r>
  <r>
    <n v="2653"/>
    <s v="6-1154"/>
    <n v="61069090000"/>
    <s v="ԿԱՆԱՑԻ  ԲԼՈՒԶՆԵՐ ԱՅԼ ՄԱՆԱԾԱԳՈՐԾԱԿԱՆ ՆՅՈՒԹԵՐԻՑ "/>
    <x v="27"/>
    <s v="կին"/>
    <m/>
    <n v="0.08799999999999999"/>
    <n v="1"/>
    <n v="0.08799999999999999"/>
    <s v="RINA"/>
    <s v="Italy"/>
    <s v="վիսկոզ"/>
    <x v="4"/>
    <n v="1000323"/>
  </r>
  <r>
    <n v="2654"/>
    <s v="6-1056"/>
    <n v="61044900000"/>
    <s v="ԿԱՆԱՑԻ  ՇՐՋԱԶԳԵՍՏՆԵՐ  ԱՅԼ ՄԱՆԱԾԱԳՈՐԾԱԿԱՆ ՆՅՈՒԹԵՐԻՑ"/>
    <x v="13"/>
    <s v="կին"/>
    <m/>
    <n v="0.366"/>
    <n v="1"/>
    <n v="0.366"/>
    <s v="RINA"/>
    <s v="Italy"/>
    <s v="վիսկոզ"/>
    <x v="4"/>
    <n v="1000323"/>
  </r>
  <r>
    <n v="2655"/>
    <s v="6-1171"/>
    <n v="61044300000"/>
    <s v="ԿԱՆԱՑԻ  ՇՐՋԱԶԳԵՍՏՆԵՐ ՍԻՆԹԵՏԻԿ ԹԵԼԵՐԻՑ"/>
    <x v="13"/>
    <s v="կին"/>
    <m/>
    <n v="0.468"/>
    <n v="1"/>
    <n v="0.468"/>
    <s v="RINA"/>
    <s v="Italy"/>
    <s v="պոլիեսթեր"/>
    <x v="4"/>
    <n v="1000323"/>
  </r>
  <r>
    <n v="2656"/>
    <d v="4280-06-01T00:00:00"/>
    <n v="64041990000"/>
    <s v="ԿԱՆԱՑԻ ԲԱՐՁՐԱԿՐՈՒՆԿ ԿՈՇԻԿ ՏԵՔՏՍԻԼԵ ԵՐԵՍԱՄԱՍՈՎ ՊՈԼԻՄԵՐԱՅԻՆ ԿՈՇԿԱՏԱԿՈՎ "/>
    <x v="73"/>
    <s v="կին"/>
    <m/>
    <n v="0.47"/>
    <n v="1"/>
    <n v="0.826"/>
    <s v="RINA"/>
    <s v="Italy"/>
    <s v="վրան տեքստիլ, տակը պոլիուրեթան"/>
    <x v="4"/>
    <n v="1000323"/>
  </r>
  <r>
    <n v="2657"/>
    <d v="4274-06-01T00:00:00"/>
    <n v="64041990000"/>
    <s v="ԿԱՆԱՑԻ ԲԱՐՁՐԱԿՐՈՒՆԿ ԿՈՇԻԿԵՐ ՏԵՔՏՍԻԼԵ ԵՐԵՍԱՄԱՍՈՎ ՊՈԼԻՄԵՐԱՅԻՆ ԿՈՇԿԱՏԱԿՈՎ "/>
    <x v="73"/>
    <s v="կին"/>
    <m/>
    <n v="0.41"/>
    <n v="1"/>
    <n v="0.74"/>
    <s v="RINA"/>
    <s v="China"/>
    <s v="վրան քարեր տակը, պոլիուրեթան, "/>
    <x v="4"/>
    <n v="1000323"/>
  </r>
  <r>
    <n v="2658"/>
    <d v="4273-06-01T00:00:00"/>
    <n v="64029931000"/>
    <s v="ԿԱՆԱՑԻ ԲԱՐՁՐԱԿՐՈՒՆԿ ԿՈՇԻԿՆԵՐ  ԱՐՀԵՍՏԱԿԱՆ  ԿԱՇՎԵ  ԵՐԵՍԱՄԱՍՈՎ , ՊՈԼԻՄԵՐԱՅԻՆ ԿՈՇԿԱՏԱԿՈՎ "/>
    <x v="73"/>
    <s v="կին"/>
    <m/>
    <n v="0.414"/>
    <n v="1"/>
    <n v="0.73"/>
    <s v="RINA"/>
    <s v="China"/>
    <s v="վրան արհեստական լակ, տակը պոլիուրեթան"/>
    <x v="4"/>
    <n v="1000323"/>
  </r>
  <r>
    <n v="2659"/>
    <d v="4278-06-01T00:00:00"/>
    <n v="64041990000"/>
    <s v="ԿԱՆԱՑԻ ԲԱՐՁՐԱԿՐՈՒՆԿ ԿՈՇԻԿԵՐ ՏԵՔՏՍԻԼԵ ԵՐԵՍԱՄԱՍՈՎ ՊՈԼԻՄԵՐԱՅԻՆ ԿՈՇԿԱՏԱԿՈՎ "/>
    <x v="73"/>
    <s v="կին"/>
    <m/>
    <n v="0.476"/>
    <n v="1"/>
    <n v="0.8080000000000001"/>
    <s v="RINA"/>
    <s v="China"/>
    <s v="վրան տեքստիլ, տակը պոլիուրեթան"/>
    <x v="4"/>
    <n v="1000323"/>
  </r>
  <r>
    <n v="2660"/>
    <d v="4277-06-01T00:00:00"/>
    <n v="64041990000"/>
    <s v="ԿԱՆԱՑԻ ԲԱՐՁՐԱԿՐՈՒՆԿ ԿՈՇԻԿԵՐ ՏԵՔՏՍԻԼԵ ԵՐԵՍԱՄԱՍՈՎ ՊՈԼԻՄԵՐԱՅԻՆ ԿՈՇԿԱՏԱԿՈՎ "/>
    <x v="73"/>
    <s v="կին"/>
    <m/>
    <n v="0.432"/>
    <n v="1"/>
    <n v="0.784"/>
    <s v="RINA"/>
    <s v="China"/>
    <s v="վրան տեքստիլ, տակը պոլիուրեթան"/>
    <x v="4"/>
    <n v="1000323"/>
  </r>
  <r>
    <n v="2661"/>
    <d v="4275-06-01T00:00:00"/>
    <n v="64029931000"/>
    <s v="ԿԱՆԱՑԻ ԲԱՐՁՐԱԿՐՈՒՆԿ ԿՈՇԻԿՆԵՐ  ԱՐՀԵՍՏԱԿԱՆ  ԿԱՇՎԵ  ԵՐԵՍԱՄԱՍՈՎ , ՊՈԼԻՄԵՐԱՅԻՆ ԿՈՇԿԱՏԱԿՈՎ "/>
    <x v="73"/>
    <s v="կին"/>
    <m/>
    <n v="0.466"/>
    <n v="1"/>
    <n v="0.8159999999999999"/>
    <s v="RINA"/>
    <s v="China"/>
    <s v="պոլ/պոլիեսթեր, լակ"/>
    <x v="4"/>
    <n v="1000323"/>
  </r>
  <r>
    <n v="2662"/>
    <d v="4276-06-01T00:00:00"/>
    <n v="64029931000"/>
    <s v="ԿԱՆԱՑԻ ԲԱՐՁՐԱԿՐՈՒՆԿ ԿՈՇԻԿՆԵՐ  ԱՐՀԵՍՏԱԿԱՆ  ԿԱՇՎԵ  ԵՐԵՍԱՄԱՍՈՎ , ՊՈԼԻՄԵՐԱՅԻՆ ԿՈՇԿԱՏԱԿՈՎ "/>
    <x v="73"/>
    <s v="կին"/>
    <m/>
    <n v="0.418"/>
    <n v="1"/>
    <n v="0.704"/>
    <s v="RINA"/>
    <s v="China"/>
    <s v="վրան արհեստական կաշի, տակը պոլիուրեթան"/>
    <x v="4"/>
    <n v="1000323"/>
  </r>
  <r>
    <n v="2663"/>
    <d v="4270-06-01T00:00:00"/>
    <n v="64029931000"/>
    <s v="ԿԱՆԱՑԻ ԲԱՐՁՐԱԿՐՈՒՆԿ ԿՈՇԻԿՆԵՐ  ԱՐՀԵՍՏԱԿԱՆ  ԿԱՇՎԵ  ԵՐԵՍԱՄԱՍՈՎ , ՊՈԼԻՄԵՐԱՅԻՆ ԿՈՇԿԱՏԱԿՈՎ "/>
    <x v="73"/>
    <s v="կին"/>
    <m/>
    <n v="0.438"/>
    <n v="1"/>
    <n v="0.778"/>
    <s v="RINA"/>
    <s v="China"/>
    <s v="վրան արհեստական կաշի, տակը պոլիուրեթան"/>
    <x v="4"/>
    <n v="1000323"/>
  </r>
  <r>
    <n v="2664"/>
    <d v="4272-06-01T00:00:00"/>
    <n v="64029931000"/>
    <s v="ԿԱՆԱՑԻ ԲԱՐՁՐԱԿՐՈՒՆԿ ԿՈՇԻԿՆԵՐ  ԱՐՀԵՍՏԱԿԱՆ  ԿԱՇՎԵ  ԵՐԵՍԱՄԱՍՈՎ , ՊՈԼԻՄԵՐԱՅԻՆ ԿՈՇԿԱՏԱԿՈՎ "/>
    <x v="73"/>
    <s v="կին"/>
    <m/>
    <n v="0.424"/>
    <n v="1"/>
    <n v="0.766"/>
    <s v="RINA"/>
    <s v="China"/>
    <s v="վրան արհեստական կաշի, տակը պոլիուրեթան"/>
    <x v="4"/>
    <n v="1000323"/>
  </r>
  <r>
    <n v="2665"/>
    <d v="4269-06-01T00:00:00"/>
    <n v="64029931000"/>
    <s v="ԿԱՆԱՑԻ ԲԱՐՁՐԱԿՐՈՒՆԿ ԿՈՇԻԿՆԵՐ  ԱՐՀԵՍՏԱԿԱՆ  ԿԱՇՎԵ  ԵՐԵՍԱՄԱՍՈՎ , ՊՈԼԻՄԵՐԱՅԻՆ ԿՈՇԿԱՏԱԿՈՎ "/>
    <x v="73"/>
    <s v="կին"/>
    <m/>
    <n v="0.442"/>
    <n v="1"/>
    <n v="0.766"/>
    <s v="RINA"/>
    <s v="China"/>
    <s v="վրան արհեստական կաշի, տակը պոլիուրեթան"/>
    <x v="4"/>
    <n v="1000323"/>
  </r>
  <r>
    <n v="2666"/>
    <d v="4268-06-01T00:00:00"/>
    <n v="64029931000"/>
    <s v="ԿԱՆԱՑԻ ԲԱՐՁՐԱԿՐՈՒՆԿ ԿՈՇԻԿՆԵՐ  ԱՐՀԵՍՏԱԿԱՆ  ԿԱՇՎԵ  ԵՐԵՍԱՄԱՍՈՎ , ՊՈԼԻՄԵՐԱՅԻՆ ԿՈՇԿԱՏԱԿՈՎ "/>
    <x v="73"/>
    <s v="կին"/>
    <m/>
    <n v="0.392"/>
    <n v="1"/>
    <n v="0.702"/>
    <s v="RINA"/>
    <s v="China"/>
    <s v="վրան արհեստական կաշի, տակը պոլիուրեթան"/>
    <x v="4"/>
    <n v="1000323"/>
  </r>
  <r>
    <n v="2667"/>
    <d v="4267-06-01T00:00:00"/>
    <n v="64029998000"/>
    <s v="ԿԱՆԱՑԻ  ԿՈՇԻԿ  ԱՐՀԵՍՏԱԿԱՆ  ԿԱՇՎԵ  ԵՐԵՍԱՄԱՍՈՎ , ՊՈԼԻՄԵՐԱՅԻՆ ԿՈՇԿԱՏԱԿՈՎ "/>
    <x v="111"/>
    <s v="կին"/>
    <m/>
    <n v="0.594"/>
    <n v="1"/>
    <n v="0.886"/>
    <s v="RINA"/>
    <s v="China"/>
    <s v="վրան արհեստական կաշի, տակը պոլիուրեթան"/>
    <x v="4"/>
    <n v="1000323"/>
  </r>
  <r>
    <n v="2668"/>
    <d v="4266-06-01T00:00:00"/>
    <n v="64039998000"/>
    <s v="ԿԱՆԱՑԻ  ԿՈՇԻԿՆԵՐ ԲՆԱԿԱՆ ԶԱՄՇԵ  ԵՐԵՍԱՄԱՍՈՎ , ՊՈԼԻՄԵՐԱՅԻՆ ԿՈՇԿԱՏԱԿՈՎ  "/>
    <x v="111"/>
    <s v="կին"/>
    <m/>
    <n v="0.536"/>
    <n v="1"/>
    <n v="0.83"/>
    <s v="RINA"/>
    <s v="China"/>
    <s v="վրան բնական զամշ, տակը պոլիուերթան"/>
    <x v="4"/>
    <n v="1000323"/>
  </r>
  <r>
    <n v="2669"/>
    <d v="4265-06-01T00:00:00"/>
    <n v="64039998000"/>
    <s v="ԿԱՆԱՑԻ  ԿՈՇԻԿՆԵՐ ԲՆԱԿԱՆ ԶԱՄՇԵ  ԵՐԵՍԱՄԱՍՈՎ , ՊՈԼԻՄԵՐԱՅԻՆ ԿՈՇԿԱՏԱԿՈՎ  "/>
    <x v="111"/>
    <s v="կին"/>
    <m/>
    <n v="0.556"/>
    <n v="1"/>
    <n v="0.85"/>
    <s v="RINA"/>
    <s v="China"/>
    <s v="վրան բնական զամշ, տակը պոլիուերթան"/>
    <x v="4"/>
    <n v="1000323"/>
  </r>
  <r>
    <n v="2670"/>
    <d v="4264-06-01T00:00:00"/>
    <n v="62149000000"/>
    <s v="ԿԱՆԱՑԻ ՇԱՐՖ ԲԱՄԲԱԿԵ ՄԱՆՎԱԾՔԻՑ"/>
    <x v="77"/>
    <s v="կին"/>
    <m/>
    <n v="0.04"/>
    <n v="1"/>
    <n v="0.268"/>
    <s v="RINA"/>
    <s v="China"/>
    <s v="բամբակ"/>
    <x v="4"/>
    <n v="1000323"/>
  </r>
  <r>
    <n v="2671"/>
    <d v="4401-06-01T00:00:00"/>
    <n v="62046239000"/>
    <s v="ԿԱՆԱՑԻ ԵՎ ԱՂՋԿԱ ՏԱԲԱՏՆԵՐ ԲԱՄԲԱԿԵ ՄԱՆՎԱԾՔԻՑ   "/>
    <x v="3"/>
    <s v="կին"/>
    <m/>
    <n v="0.192"/>
    <n v="1"/>
    <n v="0.192"/>
    <s v="RINA"/>
    <s v="Turkey"/>
    <s v="բամբակ"/>
    <x v="4"/>
    <n v="1000323"/>
  </r>
  <r>
    <n v="2672"/>
    <d v="4400-06-01T00:00:00"/>
    <n v="62046318000"/>
    <s v="ԿԱՆԱՑԻ  ՏԱԲԱՏՆԵՐ ՍԻՆԹԵՏԻԿ ԹԵԼԵՐԻՑ"/>
    <x v="3"/>
    <s v="կին"/>
    <m/>
    <n v="0.426"/>
    <n v="1"/>
    <n v="0.426"/>
    <s v="RINA"/>
    <s v="Italy"/>
    <s v="պոլիեսթեր"/>
    <x v="4"/>
    <n v="1000323"/>
  </r>
  <r>
    <n v="2673"/>
    <d v="4399-06-01T00:00:00"/>
    <n v="61103099000"/>
    <s v="ԿԱՆԱՑԻ ԿԱՐԴԻԳԱՆՆԵՐ ՔԻՄԻԱԿԱՆ ԹԵԼԵՐԻՑ"/>
    <x v="83"/>
    <s v="կին"/>
    <m/>
    <n v="0.268"/>
    <n v="1"/>
    <n v="0.268"/>
    <s v="RINA"/>
    <s v="Italy"/>
    <s v="պոլիեսթեր"/>
    <x v="4"/>
    <n v="1000323"/>
  </r>
  <r>
    <n v="2674"/>
    <d v="4389-06-01T00:00:00"/>
    <n v="62046318000"/>
    <s v="ԿԱՆԱՑԻ  ՏԱԲԱՏՆԵՐ ՍԻՆԹԵՏԻԿ ԹԵԼԵՐԻՑ"/>
    <x v="3"/>
    <s v="կին"/>
    <m/>
    <n v="0.4"/>
    <n v="1"/>
    <n v="0.4"/>
    <s v="RINA"/>
    <s v="Italy"/>
    <s v="պոլիեսթեր"/>
    <x v="4"/>
    <n v="1000323"/>
  </r>
  <r>
    <n v="2675"/>
    <d v="4398-06-01T00:00:00"/>
    <n v="61044300000"/>
    <s v="ԿԱՆԱՑԻ  ՇՐՋԱԶԳԵՍՏՆԵՐ ՍԻՆԹԵՏԻԿ ԹԵԼԵՐԻՑ"/>
    <x v="13"/>
    <s v="կին"/>
    <m/>
    <n v="0.434"/>
    <n v="1"/>
    <n v="0.434"/>
    <s v="RINA"/>
    <s v="Italy"/>
    <s v="պոլիեսթեր"/>
    <x v="4"/>
    <n v="1000323"/>
  </r>
  <r>
    <n v="2676"/>
    <d v="4397-06-01T00:00:00"/>
    <n v="61103099000"/>
    <s v="ԿԱՆԱՑԻ ԿԱՐԴԻԳԱՆՆԵՐ ՔԻՄԻԱԿԱՆ ԹԵԼԵՐԻՑ"/>
    <x v="83"/>
    <s v="կին"/>
    <m/>
    <n v="0.356"/>
    <n v="1"/>
    <n v="0.356"/>
    <s v="RINA"/>
    <s v="Italy"/>
    <s v="պոլիեսթեր"/>
    <x v="4"/>
    <n v="1000323"/>
  </r>
  <r>
    <n v="2677"/>
    <d v="4396-06-01T00:00:00"/>
    <n v="61045200000"/>
    <s v="ԿԱՆԱՑԻ  ԿԻՍԱՇՐՋԱԶԳԵՍՏՆԵՐ ԲԱՄԲԱԿԵ ՄԱՆՎԱԾՔԻՑ"/>
    <x v="10"/>
    <s v="կին"/>
    <m/>
    <n v="0.182"/>
    <n v="1"/>
    <n v="0.182"/>
    <s v="RINA"/>
    <s v="Turkey"/>
    <s v="բամբակ"/>
    <x v="4"/>
    <n v="1000323"/>
  </r>
  <r>
    <n v="2678"/>
    <d v="4395-06-01T00:00:00"/>
    <n v="61045200000"/>
    <s v="ԿԱՆԱՑԻ  ԿԻՍԱՇՐՋԱԶԳԵՍՏՆԵՐ ԲԱՄԲԱԿԵ ՄԱՆՎԱԾՔԻՑ"/>
    <x v="10"/>
    <s v="կին"/>
    <m/>
    <n v="0.166"/>
    <n v="1"/>
    <n v="0.166"/>
    <s v="RINA"/>
    <s v="Turkey"/>
    <s v="բամբակ"/>
    <x v="4"/>
    <n v="1000323"/>
  </r>
  <r>
    <n v="2679"/>
    <d v="4394-06-01T00:00:00"/>
    <n v="61091000000"/>
    <s v="ԿԱՆԱՑԻ ԵՎ ԱՂՋԿԱ ՇԱՊԻԿՆԵՐ ԲԱՄԲԱԿԵ ՄԱՆՎԱԾՔԻՑ"/>
    <x v="8"/>
    <s v="կին"/>
    <m/>
    <n v="0.15"/>
    <n v="1"/>
    <n v="0.15"/>
    <s v="RINA"/>
    <s v="China"/>
    <s v="բամբակ/ լինեն"/>
    <x v="4"/>
    <n v="1000323"/>
  </r>
  <r>
    <n v="2680"/>
    <d v="4393-06-01T00:00:00"/>
    <n v="61044300000"/>
    <s v="ԿԱՆԱՑԻ  ՇՐՋԱԶԳԵՍՏՆԵՐ ՍԻՆԹԵՏԻԿ ԹԵԼԵՐԻՑ"/>
    <x v="13"/>
    <s v="կին"/>
    <m/>
    <n v="0.57"/>
    <n v="1"/>
    <n v="0.57"/>
    <s v="RINA"/>
    <s v="Italy"/>
    <s v="պոլիեսթեր"/>
    <x v="4"/>
    <n v="1000323"/>
  </r>
  <r>
    <n v="2681"/>
    <d v="4392-06-01T00:00:00"/>
    <n v="61099020000"/>
    <s v="ԿԱՆԱՑԻ  ՏՈՊ-ՇԱՊԻԿՆԵՐ ՔԻՄԻԱԿԱՆ ԹԵԼԵՐԻՑ "/>
    <x v="84"/>
    <s v="կին"/>
    <m/>
    <n v="0.114"/>
    <n v="1"/>
    <n v="0.114"/>
    <s v="RINA"/>
    <s v="Italy"/>
    <s v="պոլիեսթեր"/>
    <x v="4"/>
    <n v="1000323"/>
  </r>
  <r>
    <n v="2682"/>
    <d v="4391-06-01T00:00:00"/>
    <n v="61044300000"/>
    <s v="ԿԱՆԱՑԻ  ՇՐՋԱԶԳԵՍՏՆԵՐ ՍԻՆԹԵՏԻԿ ԹԵԼԵՐԻՑ"/>
    <x v="13"/>
    <s v="կին"/>
    <m/>
    <n v="0.36"/>
    <n v="1"/>
    <n v="0.36"/>
    <s v="RINA"/>
    <s v="Italy"/>
    <s v="պոլիեսթեր"/>
    <x v="4"/>
    <n v="1000323"/>
  </r>
  <r>
    <n v="2683"/>
    <d v="4388-06-01T00:00:00"/>
    <n v="61103099000"/>
    <s v="ԿԱՆԱՑԻ ԿԱՐԴԻԳԱՆՆԵՐ ՔԻՄԻԱԿԱՆ ԹԵԼԵՐԻՑ"/>
    <x v="83"/>
    <s v="կին"/>
    <m/>
    <n v="0.234"/>
    <n v="1"/>
    <n v="0.234"/>
    <s v="RINA"/>
    <s v="Italy"/>
    <s v="պոլիեսթեր"/>
    <x v="4"/>
    <n v="1000323"/>
  </r>
  <r>
    <n v="2684"/>
    <d v="4387-06-01T00:00:00"/>
    <n v="62143000000"/>
    <s v="ԿԱՆԱՑԻ  ՇԱՐՖԵՐ ՍԻՆԹԵՏԻԿ ԹԵԼԵՐԻՑ"/>
    <x v="77"/>
    <s v="կին"/>
    <m/>
    <n v="0.156"/>
    <n v="1"/>
    <n v="0.166"/>
    <s v="RINA"/>
    <s v="Italy"/>
    <s v="պոլիեսթեր"/>
    <x v="4"/>
    <n v="1000323"/>
  </r>
  <r>
    <n v="2685"/>
    <d v="4390-06-01T00:00:00"/>
    <n v="62046990000"/>
    <s v="ԿԱՆԱՑԻ  ՏԱԲԱՏՆԵՐ  ԱՅԼ  ՄԱՆԱԾԱԳՈՐԾԱԿԱՆ ՆՅՈՒԹԵՐԻՑ    "/>
    <x v="3"/>
    <s v="կին"/>
    <m/>
    <n v="0.376"/>
    <n v="1"/>
    <n v="0.376"/>
    <s v="RINA"/>
    <s v="Italy"/>
    <s v="վիսկոզ"/>
    <x v="4"/>
    <n v="1000323"/>
  </r>
  <r>
    <n v="2686"/>
    <d v="4421-06-01T00:00:00"/>
    <n v="61044200000"/>
    <s v="ԿԱՆԱՑԻ  ՇՐՋԱԶԳԵՍՏՆԵՐ ԲԱՄԲԱԿԵ ՄԱՆՎԱԾՔԻՑ"/>
    <x v="13"/>
    <s v="կին"/>
    <m/>
    <n v="0.258"/>
    <n v="1"/>
    <n v="0.258"/>
    <s v="RINA"/>
    <s v="Italy"/>
    <s v="բամբակ"/>
    <x v="4"/>
    <n v="1000323"/>
  </r>
  <r>
    <n v="2687"/>
    <d v="4420-06-01T00:00:00"/>
    <n v="61044200000"/>
    <s v="ԿԱՆԱՑԻ  ՇՐՋԱԶԳԵՍՏՆԵՐ ԲԱՄԲԱԿԵ ՄԱՆՎԱԾՔԻՑ"/>
    <x v="13"/>
    <s v="կին"/>
    <m/>
    <n v="0.222"/>
    <n v="1"/>
    <n v="0.222"/>
    <s v="RINA"/>
    <s v="Italy"/>
    <s v="բամբակ"/>
    <x v="4"/>
    <n v="1000323"/>
  </r>
  <r>
    <n v="2688"/>
    <d v="4419-06-01T00:00:00"/>
    <n v="61046900090"/>
    <s v="ԿԱՆԱՑԻ  ՇՈՐՏԵՐ ԱՅԼ ՄԱՆԱԾԱԳՈՐԾԱԿԱՆ ՆՅՈՒԹԵՐԻՑ "/>
    <x v="14"/>
    <s v="կին"/>
    <m/>
    <n v="0.144"/>
    <n v="1"/>
    <n v="0.144"/>
    <s v="RINA"/>
    <s v="Italy"/>
    <s v="վիսկոզ/բամբակ"/>
    <x v="4"/>
    <n v="1000323"/>
  </r>
  <r>
    <n v="2689"/>
    <d v="4422-06-01T00:00:00"/>
    <n v="61044900000"/>
    <s v="ԿԱՆԱՑԻ  ՇՐՋԱԶԳԵՍՏՆԵՐ  ԱՅԼ ՄԱՆԱԾԱԳՈՐԾԱԿԱՆ ՆՅՈՒԹԵՐԻՑ"/>
    <x v="13"/>
    <s v="կին"/>
    <m/>
    <n v="0.326"/>
    <n v="1"/>
    <n v="0.326"/>
    <s v="RINA"/>
    <s v="Turkey"/>
    <s v="վիսկոզ"/>
    <x v="4"/>
    <n v="1000323"/>
  </r>
  <r>
    <n v="2690"/>
    <d v="4409-06-01T00:00:00"/>
    <n v="61043300000"/>
    <s v="ԿԱՆԱՑԻ ՊԻՋԱԿՆԵՐ ՍԻՆԹԵՏԻԿ ԹԵԼԵՐԻՑ"/>
    <x v="36"/>
    <s v="կին"/>
    <m/>
    <n v="0.55"/>
    <n v="1"/>
    <n v="0.55"/>
    <s v="RINA"/>
    <s v="Italy"/>
    <s v="պոլիեսթեր"/>
    <x v="4"/>
    <n v="1000323"/>
  </r>
  <r>
    <n v="2691"/>
    <d v="4423-06-01T00:00:00"/>
    <n v="61044300000"/>
    <s v="ԿԱՆԱՑԻ  ՇՐՋԱԶԳԵՍՏՆԵՐ ՍԻՆԹԵՏԻԿ ԹԵԼԵՐԻՑ"/>
    <x v="13"/>
    <s v="կին"/>
    <m/>
    <n v="0.35"/>
    <n v="1"/>
    <n v="0.35"/>
    <s v="RINA"/>
    <s v="Italy"/>
    <s v="պոլիեսթեր"/>
    <x v="4"/>
    <n v="1000323"/>
  </r>
  <r>
    <n v="2692"/>
    <d v="4408-06-01T00:00:00"/>
    <n v="61044300000"/>
    <s v="ԿԱՆԱՑԻ  ՇՐՋԱԶԳԵՍՏՆԵՐ ՍԻՆԹԵՏԻԿ ԹԵԼԵՐԻՑ"/>
    <x v="13"/>
    <s v="կին"/>
    <m/>
    <n v="0.436"/>
    <n v="1"/>
    <n v="0.436"/>
    <s v="RINA"/>
    <s v="Italy"/>
    <s v="պոլիեսթեր"/>
    <x v="4"/>
    <n v="1000323"/>
  </r>
  <r>
    <n v="2693"/>
    <d v="4407-06-01T00:00:00"/>
    <n v="61044300000"/>
    <s v="ԿԱՆԱՑԻ  ՇՐՋԱԶԳԵՍՏՆԵՐ ՍԻՆԹԵՏԻԿ ԹԵԼԵՐԻՑ"/>
    <x v="13"/>
    <s v="կին"/>
    <m/>
    <n v="0.382"/>
    <n v="1"/>
    <n v="0.382"/>
    <s v="RINA"/>
    <s v="Italy"/>
    <s v="պոլիեսթեր"/>
    <x v="4"/>
    <n v="1000323"/>
  </r>
  <r>
    <n v="2694"/>
    <d v="4418-06-01T00:00:00"/>
    <n v="61044200000"/>
    <s v="ԿԱՆԱՑԻ  ՇՐՋԱԶԳԵՍՏՆԵՐ ԲԱՄԲԱԿԵ ՄԱՆՎԱԾՔԻՑ"/>
    <x v="13"/>
    <s v="կին"/>
    <m/>
    <n v="0.342"/>
    <n v="1"/>
    <n v="0.342"/>
    <s v="RINA"/>
    <s v="Italy"/>
    <s v="բամբակ"/>
    <x v="4"/>
    <n v="1000323"/>
  </r>
  <r>
    <n v="2695"/>
    <d v="4417-06-01T00:00:00"/>
    <n v="61099020000"/>
    <s v="ԿԱՆԱՑԻ  ՏՈՊ-ՇԱՊԻԿՆԵՐ ՔԻՄԻԱԿԱՆ ԹԵԼԵՐԻՑ "/>
    <x v="84"/>
    <s v="կին"/>
    <m/>
    <n v="0.332"/>
    <n v="1"/>
    <n v="0.332"/>
    <s v="RINA"/>
    <s v="Italy"/>
    <s v="պոլիեսթեր"/>
    <x v="4"/>
    <n v="1000323"/>
  </r>
  <r>
    <n v="2696"/>
    <d v="4406-06-01T00:00:00"/>
    <n v="62046318000"/>
    <s v="ԿԱՆԱՑԻ ԵՎ ԱՂՋԿԱ ՏԱԲԱՏՆԵՐ ՍԻՆԹԵՏԻԿ ԹԵԼԵՐԻՑ"/>
    <x v="3"/>
    <s v="կին"/>
    <m/>
    <n v="0.17"/>
    <n v="1"/>
    <n v="0.17"/>
    <s v="RINA"/>
    <s v="Turkey"/>
    <s v="մոդալ"/>
    <x v="4"/>
    <n v="1000323"/>
  </r>
  <r>
    <n v="2697"/>
    <d v="4404-06-01T00:00:00"/>
    <n v="61044300000"/>
    <s v="ԿԱՆԱՑԻ  ՇՐՋԱԶԳԵՍՏՆԵՐ ՍԻՆԹԵՏԻԿ ԹԵԼԵՐԻՑ"/>
    <x v="13"/>
    <s v="կին"/>
    <m/>
    <n v="0.188"/>
    <n v="1"/>
    <n v="0.188"/>
    <s v="RINA"/>
    <s v="Italy"/>
    <s v="պոլիեսթեր"/>
    <x v="4"/>
    <n v="1000323"/>
  </r>
  <r>
    <n v="2698"/>
    <d v="4405-06-01T00:00:00"/>
    <n v="61109090000"/>
    <s v="ԿԱՆԱՑԻ ԺԻԼԵՏՆԵՐ ԱՅԼ ՄԱՆԱԾԱԳՈՐԾԱԿԱՆ ՆՅՈՒԹԵՐԻՑ "/>
    <x v="37"/>
    <s v="կին"/>
    <m/>
    <n v="0.158"/>
    <n v="1"/>
    <n v="0.158"/>
    <s v="RINA"/>
    <s v="Turkey"/>
    <s v="վիսկոզ"/>
    <x v="4"/>
    <n v="1000323"/>
  </r>
  <r>
    <n v="2699"/>
    <d v="4403-06-01T00:00:00"/>
    <n v="61099020000"/>
    <s v="ԿԱՆԱՑԻ  ՏՈՊ-ՇԱՊԻԿՆԵՐ ՔԻՄԻԱԿԱՆ ԹԵԼԵՐԻՑ "/>
    <x v="84"/>
    <s v="կին"/>
    <m/>
    <n v="0.092"/>
    <n v="1"/>
    <n v="0.092"/>
    <s v="RINA"/>
    <s v="Italy"/>
    <s v="պոլիեսթեր"/>
    <x v="4"/>
    <n v="1000323"/>
  </r>
  <r>
    <n v="2700"/>
    <d v="4402-06-01T00:00:00"/>
    <n v="61099020000"/>
    <s v="ԿԱՆԱՑԻ  ՏՈՊ-ՇԱՊԻԿՆԵՐ ՔԻՄԻԱԿԱՆ ԹԵԼԵՐԻՑ "/>
    <x v="84"/>
    <s v="կին"/>
    <m/>
    <n v="0.214"/>
    <n v="1"/>
    <n v="0.214"/>
    <s v="RINA"/>
    <s v="Italy"/>
    <s v="պոլիեսթեր"/>
    <x v="4"/>
    <n v="1000323"/>
  </r>
  <r>
    <n v="2701"/>
    <n v="40000001114"/>
    <n v="64041990000"/>
    <s v="ԿԱՆԱՑԻ  ԿՈՇԻԿՆԵՐ ՏԵՔՏՍԻԼԵ ԵՐԵՍԱՄԱՍՈՎ ՌԵՏԻՆԵ ԿՈՇԿԱՏԱԿՈՎ "/>
    <x v="32"/>
    <s v="կին"/>
    <m/>
    <n v="0.42"/>
    <n v="1"/>
    <n v="0.42"/>
    <s v="Reebok"/>
    <s v="China"/>
    <s v="Կտոր,ռեզին"/>
    <x v="0"/>
    <n v="1000320"/>
  </r>
  <r>
    <n v="2702"/>
    <n v="60000000483"/>
    <n v="62046318000"/>
    <s v="ԿԱՆԱՑԻ  ՏԱԲԱՏ ՍԻՆԹԵՏԻԿ ԹԵԼԵՐԻՑ"/>
    <x v="3"/>
    <s v="կին"/>
    <m/>
    <n v="0.21"/>
    <n v="1"/>
    <n v="0.21"/>
    <s v="ASOS"/>
    <s v="Morocco"/>
    <s v="Էլաստան,Պոլիեսթեր"/>
    <x v="3"/>
    <n v="1000318"/>
  </r>
  <r>
    <n v="2703"/>
    <n v="60000000484"/>
    <n v="42022210000"/>
    <s v="ԿԱՆԱՑԻ ՊԱՅՈՒՍԱԿՆԵՐ ԱՐՀԵՍՏԱԿԱՆ ԿԱՇՎԻՑ "/>
    <x v="31"/>
    <s v="կին"/>
    <m/>
    <n v="0.248"/>
    <n v="1"/>
    <n v="0.248"/>
    <s v="ASOS"/>
    <s v="Vietnam"/>
    <s v="Պոլիեսթեր"/>
    <x v="3"/>
    <n v="1000318"/>
  </r>
  <r>
    <n v="2704"/>
    <n v="60000000485"/>
    <n v="61044300000"/>
    <s v="ԿԱՆԱՑԻ ՇՐՋԱԶԳԵՍՏ ՍԻՆԹԵՏԻԿ ԹԵԼԵՐԻՑ"/>
    <x v="13"/>
    <s v="կին"/>
    <m/>
    <n v="0.154"/>
    <n v="1"/>
    <n v="0.154"/>
    <s v="ASOS"/>
    <s v="UKRAINE"/>
    <s v="Էլաստան,Պոլիեսթեր"/>
    <x v="3"/>
    <n v="1000318"/>
  </r>
  <r>
    <n v="2705"/>
    <n v="60000000486"/>
    <n v="61044300000"/>
    <s v="ԿԱՆԱՑԻ  ՇՐՋԱԶԳԵՍՏՆԵՐ ՍԻՆԹԵՏԻԿ ԹԵԼԵՐԻՑ"/>
    <x v="13"/>
    <s v="կին"/>
    <m/>
    <n v="0.228"/>
    <n v="1"/>
    <n v="0.228"/>
    <s v="ASOS"/>
    <s v="India"/>
    <s v="Պոլիեսթեր"/>
    <x v="3"/>
    <n v="1000318"/>
  </r>
  <r>
    <n v="2706"/>
    <n v="60000000487"/>
    <n v="61044300000"/>
    <s v="ԿԱՆԱՑԻ  ՇՐՋԱԶԳԵՍՏՆԵՐ ՍԻՆԹԵՏԻԿ ԹԵԼԵՐԻՑ"/>
    <x v="13"/>
    <s v="կին"/>
    <m/>
    <n v="0.22"/>
    <n v="1"/>
    <n v="0.22"/>
    <s v="ASOS"/>
    <s v="India"/>
    <s v="Պոլիեսթեր"/>
    <x v="3"/>
    <n v="1000318"/>
  </r>
  <r>
    <n v="2707"/>
    <n v="60000000488"/>
    <n v="61044300000"/>
    <s v="ԿԱՆԱՑԻ  ՇՐՋԱԶԳԵՍՏՆԵՐ ՍԻՆԹԵՏԻԿ ԹԵԼԵՐԻՑ"/>
    <x v="13"/>
    <s v="կին"/>
    <m/>
    <n v="0.262"/>
    <n v="1"/>
    <n v="0.262"/>
    <s v="ASOS"/>
    <s v="Shri- Lanka"/>
    <s v="Պոլիեսթեր"/>
    <x v="3"/>
    <n v="1000318"/>
  </r>
  <r>
    <n v="2708"/>
    <n v="60000000490"/>
    <n v="61083900000"/>
    <s v="ԿԱՆԱՑԻ  ԳԻՇԵՐԱԶԳԵՍՏ  ԱՅԼ ՄԱՆԱԾԱԳՈՐԾԱԿԱՆ ՆՅՈՒԹԵՐԻՑ"/>
    <x v="59"/>
    <s v="կին"/>
    <m/>
    <n v="0.476"/>
    <n v="1"/>
    <n v="0.476"/>
    <s v="ASOS"/>
    <s v="China"/>
    <s v="Վիսկոզ"/>
    <x v="3"/>
    <n v="1000318"/>
  </r>
  <r>
    <n v="2709"/>
    <n v="60000000492"/>
    <n v="61044300000"/>
    <s v="ԿԱՆԱՑԻ ԵՎ ԱՂՋԿԱ  ՇՐՋԱԶԳԵՍՏՆԵՐ ՍԻՆԹԵՏԻԿ ԹԵԼԵՐԻՑ"/>
    <x v="13"/>
    <s v="կին"/>
    <m/>
    <n v="0.542"/>
    <n v="1"/>
    <n v="0.542"/>
    <s v="ASOS"/>
    <s v="China"/>
    <s v="Պոլիեսթեր"/>
    <x v="3"/>
    <n v="1000318"/>
  </r>
  <r>
    <n v="2710"/>
    <n v="60000000493"/>
    <n v="61044900000"/>
    <s v="ԿԱՆԱՑԻ  ՇՐՋԱԶԳԵՍՏՆԵՐ  ԱՅԼ ՄԱՆԱԾԱԳՈՐԾԱԿԱՆ ՆՅՈՒԹԵՐԻՑ"/>
    <x v="13"/>
    <s v="կին"/>
    <m/>
    <n v="0.214"/>
    <n v="1"/>
    <n v="0.214"/>
    <s v="ASOS"/>
    <s v="India"/>
    <s v="Վիսկոզ"/>
    <x v="3"/>
    <n v="1000318"/>
  </r>
  <r>
    <n v="2711"/>
    <n v="60000000494"/>
    <n v="61044200000"/>
    <s v="ԿԱՆԱՑԻ  ՇՐՋԱԶԳԵՍՏՆԵՐ ԲԱՄԲԱԿԵ ՄԱՆՎԱԾՔԻՑ"/>
    <x v="13"/>
    <s v="կին"/>
    <m/>
    <n v="0.332"/>
    <n v="1"/>
    <n v="0.332"/>
    <s v="ASOS"/>
    <s v="India"/>
    <s v="Բամբակ,ԼԵՆ"/>
    <x v="3"/>
    <n v="1000318"/>
  </r>
  <r>
    <n v="2712"/>
    <n v="60000000495"/>
    <n v="61044300000"/>
    <s v="ԿԱՆԱՑԻ  ՇՐՋԱԶԳԵՍՏՆԵՐ ՍԻՆԹԵՏԻԿ ԹԵԼԵՐԻՑ"/>
    <x v="13"/>
    <s v="կին"/>
    <m/>
    <n v="0.22"/>
    <n v="1"/>
    <n v="0.22"/>
    <s v="ASOS"/>
    <s v="Romania"/>
    <s v="Պոլիեսթեր"/>
    <x v="3"/>
    <n v="1000318"/>
  </r>
  <r>
    <n v="2713"/>
    <n v="60000000496"/>
    <n v="61044300000"/>
    <s v="ԿԱՆԱՑԻ  ՇՐՋԱԶԳԵՍՏՆԵՐ ՍԻՆԹԵՏԻԿ ԹԵԼԵՐԻՑ"/>
    <x v="13"/>
    <s v="կին"/>
    <m/>
    <n v="0.22"/>
    <n v="1"/>
    <n v="0.22"/>
    <s v="ASOS"/>
    <s v="Romania"/>
    <s v="Պոլիեսթեր"/>
    <x v="3"/>
    <n v="1000318"/>
  </r>
  <r>
    <n v="2714"/>
    <n v="60000000497"/>
    <n v="61044300000"/>
    <s v="ԿԱՆԱՑԻ  ՇՐՋԱԶԳԵՍՏՆԵՐ ՍԻՆԹԵՏԻԿ ԹԵԼԵՐԻՑ"/>
    <x v="13"/>
    <s v="կին"/>
    <m/>
    <n v="0.294"/>
    <n v="1"/>
    <n v="0.294"/>
    <s v="ASOS"/>
    <s v="Romania"/>
    <s v="Պոլիեսթեր"/>
    <x v="3"/>
    <n v="1000318"/>
  </r>
  <r>
    <n v="2715"/>
    <n v="60000000498"/>
    <n v="65050090000"/>
    <s v="ԿԱՆԱՑԻ ԳԼԽԱՐԿ ՔԻՄԻԱԿԱՆ ԹԵԼԵՐԻՑ"/>
    <x v="15"/>
    <s v="կին"/>
    <m/>
    <n v="0.11"/>
    <n v="1"/>
    <n v="0.11"/>
    <s v="ASOS"/>
    <s v="China"/>
    <s v="Պոլիեսթեր"/>
    <x v="3"/>
    <n v="1000318"/>
  </r>
  <r>
    <n v="2716"/>
    <n v="60000000499"/>
    <n v="42022210000"/>
    <s v="ԿԱՆԱՑԻ ՊԱՅՈՒՍԱԿՆԵՐ ԱՐՀԵՍՏԱԿԱՆ ԿԱՇՎԻՑ "/>
    <x v="31"/>
    <s v="կին"/>
    <m/>
    <n v="0.244"/>
    <n v="1"/>
    <n v="0.244"/>
    <s v="ASOS"/>
    <s v="Vietnam"/>
    <s v="Պոլիեսթեր"/>
    <x v="3"/>
    <n v="1000318"/>
  </r>
  <r>
    <n v="2717"/>
    <n v="60000000500"/>
    <n v="61044300000"/>
    <s v="ԿԱՆԱՑԻ ԵՎ ԱՂՋԿԱ  ՇՐՋԱԶԳԵՍՏՆԵՐ ՍԻՆԹԵՏԻԿ ԹԵԼԵՐԻՑ"/>
    <x v="13"/>
    <s v="կին"/>
    <m/>
    <n v="0.156"/>
    <n v="1"/>
    <n v="0.156"/>
    <s v="ASOS"/>
    <s v="China"/>
    <s v="Ակրիլ"/>
    <x v="3"/>
    <n v="1000318"/>
  </r>
  <r>
    <n v="2718"/>
    <n v="60000000519"/>
    <n v="61099020000"/>
    <s v="ԿԱՆԱՑԻ  ՏՈՊ-ՇԱՊԻԿՆԵՐ ՔԻՄԻԱԿԱՆ ԹԵԼԵՐԻՑ "/>
    <x v="84"/>
    <s v="կին"/>
    <m/>
    <n v="0.06"/>
    <n v="1"/>
    <n v="0.06"/>
    <s v="ASOS"/>
    <s v="Turkey"/>
    <s v="Ակրիլ"/>
    <x v="3"/>
    <n v="1000318"/>
  </r>
  <r>
    <n v="2719"/>
    <n v="60000000966"/>
    <n v="61062000000"/>
    <s v="ԿԱՆԱՑԻ ԵՎ ԱՂՋԿԱ ԲԼՈՒԶՆԵՐ ՔԻՄԻԱԿԱՆ ԹԵԼԵՐԻՑ "/>
    <x v="27"/>
    <s v="կին"/>
    <m/>
    <n v="0.174"/>
    <n v="1"/>
    <n v="0.174"/>
    <s v="Defacto"/>
    <s v="Turkey"/>
    <m/>
    <x v="2"/>
    <n v="1000317"/>
  </r>
  <r>
    <n v="2720"/>
    <n v="60000000967"/>
    <n v="62046239000"/>
    <s v="ԿԱՆԱՑԻ ԵՎ ԱՂՋԿԱ ՏԱԲԱՏՆԵՐ ԲԱՄԲԱԿԵ ՄԱՆՎԱԾՔԻՑ   "/>
    <x v="3"/>
    <s v="աղջկա"/>
    <m/>
    <n v="0.172"/>
    <n v="1"/>
    <n v="0.172"/>
    <s v="Defacto"/>
    <s v="Turkey"/>
    <s v="Բամբակ"/>
    <x v="2"/>
    <n v="1000317"/>
  </r>
  <r>
    <n v="2721"/>
    <n v="60000000968"/>
    <n v="62046239000"/>
    <s v="ԿԱՆԱՑԻ ԵՎ ԱՂՋԿԱ  ՏԱԲԱՏՆԵՐ ԲԱՄԲԱԿԵ ՄԱՆՎԱԾՔԻՑ   "/>
    <x v="3"/>
    <s v="կին"/>
    <m/>
    <n v="0.518"/>
    <n v="1"/>
    <n v="0.518"/>
    <s v="Defacto"/>
    <s v="Bangladesh"/>
    <s v="Բամբակ"/>
    <x v="2"/>
    <n v="1000317"/>
  </r>
  <r>
    <n v="2722"/>
    <n v="60000000969"/>
    <n v="62034235000"/>
    <s v="ՏՂԱՄԱՐԴՈՒ  ՏԱԲԱՏՆԵՐ ԲԱՄԲԱԿԵ ՄԱՆՎԱԾՔԻՑ  "/>
    <x v="112"/>
    <s v="տղամարդու"/>
    <m/>
    <n v="0.378"/>
    <n v="1"/>
    <n v="0.378"/>
    <s v="Defacto"/>
    <s v="Turkey"/>
    <s v="Բամբակ,Պոլիեսթեր"/>
    <x v="2"/>
    <n v="1000317"/>
  </r>
  <r>
    <n v="2723"/>
    <n v="60000000970"/>
    <n v="61046900090"/>
    <s v="ԿԱՆԱՑԻ  ՇՈՐՏԵՐ ԱՅԼ ՄԱՆԱԾԱԳՈՐԾԱԿԱՆ ՆՅՈՒԹԵՐԻՑ "/>
    <x v="14"/>
    <s v="կին"/>
    <m/>
    <n v="0.096"/>
    <n v="1"/>
    <n v="0.096"/>
    <s v="Defacto"/>
    <s v="Turkey"/>
    <s v="Վիսկոզ"/>
    <x v="2"/>
    <n v="1000317"/>
  </r>
  <r>
    <n v="2724"/>
    <n v="60000000971"/>
    <n v="61045300000"/>
    <s v="ԿԱՆԱՑԻ  ԿԻՍԱՇՐՋԱԶԳԵՍՏՆԵՐ ՍԻՆԹԵՏԻԿ ԹԵԼԵՐԻՑ"/>
    <x v="10"/>
    <s v="կին"/>
    <m/>
    <n v="0.062"/>
    <n v="1"/>
    <n v="0.062"/>
    <s v="Defacto"/>
    <s v="Turkey"/>
    <s v="Պոլիեսթեր"/>
    <x v="2"/>
    <n v="1000317"/>
  </r>
  <r>
    <n v="2725"/>
    <n v="60000000972"/>
    <n v="61069090000"/>
    <s v="ԿԱՆԱՑԻ ԵՎ ԱՂՋԿԱ ՎԵՐՆԱՇԱՊԻԿՆԵՐ ԱՅԼ ՄԱՆԱԾԱԳՈՐԾԱԿԱՆ ՆՅՈՒԹԵՐԻՑ"/>
    <x v="9"/>
    <s v="աղջկա"/>
    <m/>
    <n v="0.094"/>
    <n v="1"/>
    <n v="0.094"/>
    <s v="Defacto"/>
    <s v="Turkey"/>
    <s v="Բամբուկ"/>
    <x v="2"/>
    <n v="1000317"/>
  </r>
  <r>
    <n v="2726"/>
    <n v="60000000973"/>
    <n v="61062000000"/>
    <s v="ԿԱՆԱՑԻ ՎԵՐՆԱՇԱՊԻԿՆԵՐ ՔԻՄԻԱԿԱՆ ԹԵԼԵՐԻՑ"/>
    <x v="9"/>
    <s v="կին"/>
    <m/>
    <n v="0.134"/>
    <n v="1"/>
    <n v="0.134"/>
    <s v="Defacto"/>
    <s v="Turkey"/>
    <s v="Պոլիեսթեր,Վիսկոզ"/>
    <x v="2"/>
    <n v="1000317"/>
  </r>
  <r>
    <n v="2727"/>
    <n v="60000000974"/>
    <n v="61059090000"/>
    <s v="ՏՂԱՄԱՐԴՈՒ  ՎԵՐՆԱՇԱՊԻԿՆԵՐ ԱՅԼ ՄԱՆԱԾԱԳՈՐԾԱԿԱՆ ՆՅՈՒԹԵՐԻՑ"/>
    <x v="9"/>
    <s v="տղամարդու"/>
    <m/>
    <n v="0.146"/>
    <n v="1"/>
    <n v="0.146"/>
    <s v="Defacto"/>
    <s v="Turkey"/>
    <s v="Բամբուկ"/>
    <x v="2"/>
    <n v="1000317"/>
  </r>
  <r>
    <n v="2728"/>
    <n v="60000000975"/>
    <n v="61045300000"/>
    <s v="ԿԱՆԱՑԻ  ԿԻՍԱՇՐՋԱԶԳԵՍՏՆԵՐ ՍԻՆԹԵՏԻԿ ԹԵԼԵՐԻՑ"/>
    <x v="10"/>
    <s v="կին"/>
    <m/>
    <n v="0.274"/>
    <n v="1"/>
    <n v="0.274"/>
    <s v="Defacto"/>
    <s v="Turkey"/>
    <s v="Պոլիեսթեր"/>
    <x v="2"/>
    <n v="1000317"/>
  </r>
  <r>
    <n v="2729"/>
    <n v="60000000976"/>
    <n v="62121090000"/>
    <s v="ԿՐԾԿԱԼՆԵՐ  ՍԻՆԹԵՏԻԿ ԹԵԼԵՐԻՑ "/>
    <x v="61"/>
    <s v="կին"/>
    <m/>
    <n v="0.038"/>
    <n v="1"/>
    <n v="0.038"/>
    <s v="Defacto"/>
    <s v="Turkey"/>
    <s v="Էլաստան,Պոլիեսթեր"/>
    <x v="2"/>
    <n v="1000317"/>
  </r>
  <r>
    <n v="2730"/>
    <n v="60000000977"/>
    <n v="61099020000"/>
    <s v="ԿԱՆԱՑԻ  ՏՈՊ-ՇԱՊԻԿՆԵՐ ՔԻՄԻԱԿԱՆ ԹԵԼԵՐԻՑ "/>
    <x v="84"/>
    <s v="կին"/>
    <m/>
    <n v="0.046"/>
    <n v="1"/>
    <n v="0.046"/>
    <s v="Defacto"/>
    <s v="Turkey"/>
    <s v="Ակրիլ"/>
    <x v="2"/>
    <n v="1000317"/>
  </r>
  <r>
    <n v="2731"/>
    <n v="60000000978"/>
    <n v="62046318000"/>
    <s v="ԿԱՆԱՑԻ ԵՎ ԱՂՋԿԱ ՏԱԲԱՏՆԵՐ ՍԻՆԹԵՏԻԿ ԹԵԼԵՐԻՑ"/>
    <x v="3"/>
    <s v="աղջկա"/>
    <m/>
    <n v="0.08400000000000001"/>
    <n v="1"/>
    <n v="0.08400000000000001"/>
    <s v="Defacto"/>
    <s v="Turkey"/>
    <s v="Պոլիեսթեր,Բամբուկ"/>
    <x v="2"/>
    <n v="1000317"/>
  </r>
  <r>
    <n v="2732"/>
    <n v="60000000979"/>
    <n v="62171000000"/>
    <s v="ՏՂԱՄԱՐԴՈՒ  ԳՈՏԻ ԱՐՀԵՍՏԱԿԱՆ  ԿԱՇՎԻՑ"/>
    <x v="39"/>
    <s v="տղամարդու"/>
    <m/>
    <n v="0.174"/>
    <n v="1"/>
    <n v="0.174"/>
    <s v="Defacto"/>
    <s v="Turkey"/>
    <s v="Պոլիռետան ԱՐՀԵՍՏԱԿԱՆ"/>
    <x v="2"/>
    <n v="1000317"/>
  </r>
  <r>
    <n v="2733"/>
    <n v="60000000980"/>
    <n v="61069090000"/>
    <s v="ԿԱՆԱՑԻ  ԲԼՈՒԶՆԵՐ ԱՅԼ ՄԱՆԱԾԱԳՈՐԾԱԿԱՆ ՆՅՈՒԹԵՐԻՑ "/>
    <x v="113"/>
    <s v="կին"/>
    <m/>
    <n v="0.188"/>
    <n v="1"/>
    <n v="0.188"/>
    <s v="Defacto"/>
    <s v="Turkey"/>
    <s v="Վիսկոզ,Պոլիամիդ"/>
    <x v="2"/>
    <n v="1000317"/>
  </r>
  <r>
    <n v="2734"/>
    <n v="60000000981"/>
    <n v="61091000000"/>
    <s v="ՏՂԱՄԱՐԴՈՒ ԵՎ ՏՂԱՅԻ  ՇԱՊԻԿՆԵՐ  ԲԱՄԲԱԿԵ ՄԱՆՎԱԾՔԻՑ"/>
    <x v="8"/>
    <s v="տղայի"/>
    <m/>
    <n v="0.104"/>
    <n v="1"/>
    <n v="0.104"/>
    <s v="Defacto"/>
    <s v="Turkey"/>
    <s v="Բամբակ"/>
    <x v="2"/>
    <n v="1000317"/>
  </r>
  <r>
    <n v="2735"/>
    <n v="60000000982"/>
    <n v="64029910000"/>
    <s v="ԿԱՆԱՑԻ ՀՈՂԱԹԱՓԵՐ ՌԵՏԻՆԵ ԵՐԵՍԱՄԱՍՈՎ , ՌԵՏԻՆԵ ԿՈՇԿԱՏԱԿՈՎ     "/>
    <x v="114"/>
    <s v="կին"/>
    <m/>
    <n v="0.272"/>
    <n v="1"/>
    <n v="0.272"/>
    <s v="Defacto"/>
    <s v="Turkey"/>
    <s v="ռեզին"/>
    <x v="2"/>
    <n v="1000317"/>
  </r>
  <r>
    <n v="2736"/>
    <n v="60000000983"/>
    <n v="61099090000"/>
    <s v="ՏՂԱՄԱՐԴՈՒ  ՇԱՊԻԿՆԵՐ ԱՅԼ ՄԱՆԱԾԱԳՈՐԾԱԿԱՆ ՆՅՈՒԹԵՐԻՑ"/>
    <x v="8"/>
    <s v="տղամարդու"/>
    <m/>
    <n v="0.136"/>
    <n v="1"/>
    <n v="0.136"/>
    <s v="Defacto"/>
    <s v="Turkey"/>
    <s v="Բամբուկ"/>
    <x v="2"/>
    <n v="1000317"/>
  </r>
  <r>
    <n v="2737"/>
    <n v="60000000984"/>
    <n v="61099090000"/>
    <s v="ՏՂԱՄԱՐԴՈՒ  ՇԱՊԻԿՆԵՐ ԱՅԼ ՄԱՆԱԾԱԳՈՐԾԱԿԱՆ ՆՅՈՒԹԵՐԻՑ"/>
    <x v="8"/>
    <s v="տղամարդու"/>
    <m/>
    <n v="0.12"/>
    <n v="1"/>
    <n v="0.12"/>
    <s v="Defacto"/>
    <s v="Turkey"/>
    <s v="Բամբուկ"/>
    <x v="2"/>
    <n v="1000317"/>
  </r>
  <r>
    <n v="2738"/>
    <n v="60000000985"/>
    <n v="62046239000"/>
    <s v="ԿԱՆԱՑԻ ԵՎ ԱՂՋԿԱ ՏԱԲԱՏՆԵՐ ԲԱՄԲԱԿԵ ՄԱՆՎԱԾՔԻՑ   "/>
    <x v="3"/>
    <s v="կին"/>
    <m/>
    <n v="0.228"/>
    <n v="1"/>
    <n v="0.228"/>
    <s v="Defacto"/>
    <s v="Turkey"/>
    <s v="Բամբակ"/>
    <x v="2"/>
    <n v="1000317"/>
  </r>
  <r>
    <n v="2739"/>
    <n v="60000000986"/>
    <n v="62046318000"/>
    <s v="ԿԱՆԱՑԻ ԵՎ ԱՂՋԿԱ ՏԱԲԱՏՆԵՐ ՍԻՆԹԵՏԻԿ ԹԵԼԵՐԻՑ"/>
    <x v="3"/>
    <s v="աղջկա"/>
    <m/>
    <n v="0.102"/>
    <n v="1"/>
    <n v="0.102"/>
    <s v="Defacto"/>
    <s v="Turkey"/>
    <s v="ԱՑԵՏԱՏ"/>
    <x v="2"/>
    <n v="1000317"/>
  </r>
  <r>
    <n v="2740"/>
    <n v="60000000987"/>
    <n v="61091000000"/>
    <s v="ՏՂԱՄԱՐԴՈՒ ԵՎ ՏՂԱՅԻ  ՇԱՊԻԿՆԵՐ  ԲԱՄԲԱԿԵ ՄԱՆՎԱԾՔԻՑ"/>
    <x v="8"/>
    <s v="տղամարդու"/>
    <m/>
    <n v="0.128"/>
    <n v="1"/>
    <n v="0.128"/>
    <s v="Defacto"/>
    <s v="Turkey"/>
    <s v="Բամբակ"/>
    <x v="2"/>
    <n v="1000317"/>
  </r>
  <r>
    <n v="2741"/>
    <n v="60000000988"/>
    <n v="61103099000"/>
    <s v="ԱՂՋԿԱ  ՀՈՒԴԻՆԵՐ  ՔԻՄԻԱԿԱՆ ԹԵԼԵՐԻՑ"/>
    <x v="0"/>
    <s v="Unisex"/>
    <m/>
    <n v="0.502"/>
    <n v="1"/>
    <n v="0.502"/>
    <s v="Defacto"/>
    <s v="Turkey"/>
    <s v="Պոլիեսթեր,Բամբուկ"/>
    <x v="2"/>
    <n v="1000317"/>
  </r>
  <r>
    <n v="2742"/>
    <n v="60000000989"/>
    <n v="62046318000"/>
    <s v="ԿԱՆԱՑԻ ԵՎ ԱՂՋԿԱ ՏԱԲԱՏՆԵՐ ՍԻՆԹԵՏԻԿ ԹԵԼԵՐԻՑ"/>
    <x v="3"/>
    <s v="կին"/>
    <m/>
    <n v="0.322"/>
    <n v="1"/>
    <n v="0.322"/>
    <s v="Defacto"/>
    <s v="Turkey"/>
    <s v="Էլաստան,Պոլիեսթեր"/>
    <x v="2"/>
    <n v="1000317"/>
  </r>
  <r>
    <n v="2743"/>
    <n v="60000000990"/>
    <n v="61091000000"/>
    <s v="ՏՂԱՄԱՐԴՈՒ ԵՎ ՏՂԱՅԻ  ՇԱՊԻԿՆԵՐ  ԲԱՄԲԱԿԵ ՄԱՆՎԱԾՔԻՑ"/>
    <x v="8"/>
    <s v="տղամարդու"/>
    <m/>
    <n v="0.134"/>
    <n v="1"/>
    <n v="0.134"/>
    <s v="Defacto"/>
    <s v="Turkey"/>
    <s v="Բամբակ"/>
    <x v="2"/>
    <n v="1000317"/>
  </r>
  <r>
    <n v="2744"/>
    <n v="60000000991"/>
    <n v="61142000000"/>
    <s v="ԱՂՋԿԱ  ԲՈԴԻ ԲԱՄԲԱԿԵ ՄԱՆՎԱԾՔԻՑ "/>
    <x v="60"/>
    <s v="աղջկա"/>
    <m/>
    <n v="0.082"/>
    <n v="1"/>
    <n v="0.082"/>
    <s v="Defacto"/>
    <s v="Turkey"/>
    <s v="Բամբակ"/>
    <x v="2"/>
    <n v="1000317"/>
  </r>
  <r>
    <n v="2745"/>
    <n v="60000000992"/>
    <n v="61103099000"/>
    <s v="ԿԱՆԱՑԻ  ՍՎԻՏՐԵՐ ՔԻՄԱԿԱՆ ԹԵԼԵՐԻՑ"/>
    <x v="1"/>
    <s v="կին"/>
    <m/>
    <n v="0.156"/>
    <n v="1"/>
    <n v="0.156"/>
    <s v="Defacto"/>
    <s v="Turkey"/>
    <s v="Պոլիեսթեր,Բամբուկ"/>
    <x v="2"/>
    <n v="1000317"/>
  </r>
  <r>
    <n v="2746"/>
    <n v="60000000993"/>
    <n v="61124190000"/>
    <s v="ԿԱՆԱՑԻ ԼՈՂԱԶԳԵՍՏ՝ ՇՈՐՏ ՍԻՆԹԵՏԻԿ ԹԵԼԵՐԻՑ"/>
    <x v="115"/>
    <s v="կին"/>
    <m/>
    <n v="0.058"/>
    <n v="1"/>
    <n v="0.058"/>
    <s v="Defacto"/>
    <s v="Turkey"/>
    <s v="Էլաստան,Պոլիեսթեր"/>
    <x v="2"/>
    <n v="1000317"/>
  </r>
  <r>
    <n v="2747"/>
    <n v="60000000994"/>
    <n v="61091000000"/>
    <s v="ԿԱՆԱՑԻ ԵՎ ԱՂՋԿԱ ՇԱՊԻԿՆԵՐ ԲԱՄԲԱԿԵ ՄԱՆՎԱԾՔԻՑ"/>
    <x v="8"/>
    <s v="կին"/>
    <m/>
    <n v="0.128"/>
    <n v="1"/>
    <n v="0.128"/>
    <s v="Defacto"/>
    <s v="Turkey"/>
    <s v="Բամբակ"/>
    <x v="2"/>
    <n v="1000317"/>
  </r>
  <r>
    <n v="2748"/>
    <n v="60000000995"/>
    <n v="61091000000"/>
    <s v="ՏՂԱՄԱՐԴՈՒ ԵՎ ՏՂԱՅԻ  ՇԱՊԻԿՆԵՐ  ԲԱՄԲԱԿԵ ՄԱՆՎԱԾՔԻՑ"/>
    <x v="8"/>
    <s v="տղամարդու"/>
    <m/>
    <n v="0.164"/>
    <n v="1"/>
    <n v="0.164"/>
    <s v="Defacto"/>
    <s v="Turkey"/>
    <s v="Բամբակ"/>
    <x v="2"/>
    <n v="1000317"/>
  </r>
  <r>
    <n v="2749"/>
    <n v="60000000996"/>
    <n v="61034300090"/>
    <s v="ՏՂԱՄԱՐԴՈՒ  ՇՈՐՏԵՐ ՍԻՆԹԵՏԻԿ ԹԵԼԵՐԻՑ"/>
    <x v="14"/>
    <s v="տղամարդու"/>
    <m/>
    <n v="0.208"/>
    <n v="1"/>
    <n v="0.208"/>
    <s v="Defacto"/>
    <s v="Turkey"/>
    <s v="Պոլիեսթեր,Դուվետ"/>
    <x v="2"/>
    <n v="1000317"/>
  </r>
  <r>
    <n v="2750"/>
    <n v="60000000997"/>
    <n v="61091000000"/>
    <s v="ԿԱՆԱՑԻ ԵՎ ԱՂՋԿԱ ՇԱՊԻԿՆԵՐ ԲԱՄԲԱԿԵ ՄԱՆՎԱԾՔԻՑ"/>
    <x v="8"/>
    <s v="կին"/>
    <m/>
    <n v="0.134"/>
    <n v="1"/>
    <n v="0.134"/>
    <s v="Defacto"/>
    <s v="Turkey"/>
    <s v="Բամբակ"/>
    <x v="2"/>
    <n v="1000317"/>
  </r>
  <r>
    <n v="2751"/>
    <n v="60000000998"/>
    <n v="61045300000"/>
    <s v="ԿԱՆԱՑԻ  ԿԻՍԱՇՐՋԱԶԳԵՍՏՆԵՐ ՍԻՆԹԵՏԻԿ ԹԵԼԵՐԻՑ"/>
    <x v="10"/>
    <s v="կին"/>
    <m/>
    <n v="0.144"/>
    <n v="1"/>
    <n v="0.144"/>
    <s v="Defacto"/>
    <s v="Turkey"/>
    <s v="Էլաստան,Պոլիեսթեր"/>
    <x v="2"/>
    <n v="1000317"/>
  </r>
  <r>
    <n v="2752"/>
    <n v="60000000999"/>
    <n v="61099090000"/>
    <s v="ԿԱՆԱՑԻ ԵՎ ԱՂՋԿԱ  ՇԱՊԻԿՆԵՐ ԱՅԼ ՄԱՆԱԾԱԳՈՐԾԱԿԱՆ ՆՅՈՒԹԵՐԻՑ"/>
    <x v="8"/>
    <s v="աղջկա"/>
    <m/>
    <n v="0.078"/>
    <n v="1"/>
    <n v="0.078"/>
    <s v="Defacto"/>
    <s v="Turkey"/>
    <s v="Բամբուկ"/>
    <x v="2"/>
    <n v="1000317"/>
  </r>
  <r>
    <n v="2753"/>
    <n v="60000001000"/>
    <n v="61099020000"/>
    <s v="ԿԱՆԱՑԻ  ՇԱՊԻԿՆԵՐ  ՔԻՄԻԱԿԱՆ ԹԵԼԵՐԻՑ "/>
    <x v="8"/>
    <s v="կին"/>
    <m/>
    <n v="0.054"/>
    <n v="1"/>
    <n v="0.054"/>
    <s v="Defacto"/>
    <s v="Turkey"/>
    <s v="Էլաստան,Պոլիեսթեր"/>
    <x v="2"/>
    <n v="1000317"/>
  </r>
  <r>
    <n v="2754"/>
    <n v="60000001001"/>
    <n v="61124190000"/>
    <s v="ԿԱՆԱՑԻ ԼՈՂԱԶԳԵՍՏՆԵՐ ՍԻՆԹԵՏԻԿ ԹԵԼԵՐԻՑ"/>
    <x v="116"/>
    <s v="կին"/>
    <m/>
    <n v="0.062"/>
    <n v="1"/>
    <n v="0.062"/>
    <s v="Defacto"/>
    <s v="Turkey"/>
    <s v="Էլաստան,Պոլիեսթեր"/>
    <x v="2"/>
    <n v="1000317"/>
  </r>
  <r>
    <n v="2755"/>
    <n v="60000001002"/>
    <n v="64029950000"/>
    <s v="ԿԱՆԱՑԻ ՀՈՂԱԹԱՓ ԱՐՀԵՍՏԱԿԱՆ ԿԱՇՎԵ ԵՐԵՍԱՄԱՍՈՎ ՊՈԼԻՄԵՐԱՅԻՆ ԿՈՇԿԱՏԱԿՈՎ"/>
    <x v="114"/>
    <s v="կին"/>
    <m/>
    <n v="0.264"/>
    <n v="1"/>
    <n v="0.264"/>
    <s v="Defacto"/>
    <s v="Turkey"/>
    <s v="Արհեստական ​​կաշի,Պոլիռետան"/>
    <x v="2"/>
    <n v="1000317"/>
  </r>
  <r>
    <n v="2756"/>
    <n v="60000001003"/>
    <n v="61044300000"/>
    <s v="ԿԱՆԱՑԻ  ՇՐՋԱԶԳԵՍՏՆԵՐ ՍԻՆԹԵՏԻԿ ԹԵԼԵՐԻՑ"/>
    <x v="13"/>
    <s v="կին"/>
    <m/>
    <n v="0.398"/>
    <n v="1"/>
    <n v="0.398"/>
    <s v="Defacto"/>
    <s v="Turkey"/>
    <s v="Էլաստան,Պոլիեսթեր,Վիսկոզ"/>
    <x v="2"/>
    <n v="1000317"/>
  </r>
  <r>
    <n v="2757"/>
    <n v="60000001004"/>
    <n v="61091000000"/>
    <s v="ԿԱՆԱՑԻ ԵՎ ԱՂՋԿԱ ՇԱՊԻԿՆԵՐ ԲԱՄԲԱԿԵ ՄԱՆՎԱԾՔԻՑ"/>
    <x v="58"/>
    <s v="աղջկա"/>
    <m/>
    <n v="0.042"/>
    <n v="1"/>
    <n v="0.042"/>
    <s v="Defacto"/>
    <s v="Turkey"/>
    <s v="Բամբակ"/>
    <x v="2"/>
    <n v="1000317"/>
  </r>
  <r>
    <n v="2758"/>
    <n v="60000001005"/>
    <n v="61043300000"/>
    <s v="ԿԱՆԱՑԻ ՊԻՋԱԿՆԵՐ ՍԻՆԹԵՏԻԿ ԹԵԼԵՐԻՑ"/>
    <x v="36"/>
    <s v="կին"/>
    <m/>
    <n v="0.678"/>
    <n v="1"/>
    <n v="0.678"/>
    <s v="Rinascimento"/>
    <s v="Italy"/>
    <s v="Էլաստան,Պոլիեսթեր"/>
    <x v="4"/>
    <n v="1000323"/>
  </r>
  <r>
    <n v="2759"/>
    <n v="60000001006"/>
    <n v="61043300000"/>
    <s v="ԿԱՆԱՑԻ ՊԻՋԱԿՆԵՐ ՍԻՆԹԵՏԻԿ ԹԵԼԵՐԻՑ"/>
    <x v="36"/>
    <s v="կին"/>
    <m/>
    <n v="0.642"/>
    <n v="1"/>
    <n v="0.642"/>
    <s v="Rinascimento"/>
    <s v="Italy"/>
    <s v="Պոլիեսթեր"/>
    <x v="4"/>
    <n v="1000323"/>
  </r>
  <r>
    <n v="2760"/>
    <n v="60000001007"/>
    <n v="61043300000"/>
    <s v="ԿԱՆԱՑԻ ՊԻՋԱԿՆԵՐ ՍԻՆԹԵՏԻԿ ԹԵԼԵՐԻՑ"/>
    <x v="36"/>
    <s v="կին"/>
    <m/>
    <n v="0.464"/>
    <n v="1"/>
    <n v="0.464"/>
    <s v="Rinascimento"/>
    <s v="Italy"/>
    <s v="Պոլիեսթեր,Վիսկոզ"/>
    <x v="4"/>
    <n v="1000323"/>
  </r>
  <r>
    <n v="2761"/>
    <n v="60000001008"/>
    <n v="61044300000"/>
    <s v="ԿԱՆԱՑԻ  ՇՐՋԱԶԳԵՍՏՆԵՐ ՍԻՆԹԵՏԻԿ ԹԵԼԵՐԻՑ"/>
    <x v="13"/>
    <s v="կին"/>
    <m/>
    <n v="0.518"/>
    <n v="1"/>
    <n v="0.518"/>
    <s v="Rinascimento"/>
    <s v="Italy"/>
    <s v="Էլաստան,Պոլիամիդ"/>
    <x v="4"/>
    <n v="1000323"/>
  </r>
  <r>
    <n v="2762"/>
    <n v="60000001009"/>
    <n v="61046900090"/>
    <s v="ԿԱՆԱՑԻ  ՇՈՐՏԵՐ ԱՅԼ ՄԱՆԱԾԱԳՈՐԾԱԿԱՆ ՆՅՈՒԹԵՐԻՑ "/>
    <x v="14"/>
    <s v="կին"/>
    <m/>
    <n v="0.188"/>
    <n v="1"/>
    <n v="0.188"/>
    <s v="Rinascimento"/>
    <s v="Italy"/>
    <s v="Վիսկոզ,ԼԵՆ"/>
    <x v="4"/>
    <n v="1000323"/>
  </r>
  <r>
    <n v="2763"/>
    <n v="60000001012"/>
    <n v="62046318000"/>
    <s v="ԿԱՆԱՑԻ  ՏԱԲԱՏՆԵՐ ՍԻՆԹԵՏԻԿ ԹԵԼԵՐԻՑ"/>
    <x v="3"/>
    <s v="կին"/>
    <m/>
    <n v="0.32"/>
    <n v="1"/>
    <n v="0.32"/>
    <s v="Rinascimento"/>
    <s v="Italy"/>
    <s v="Էլաստան,Վիսկոզ"/>
    <x v="4"/>
    <n v="1000323"/>
  </r>
  <r>
    <n v="2764"/>
    <n v="60000001013"/>
    <n v="61062000000"/>
    <s v="ԿԱՆԱՑԻ ՎԵՐՆԱՇԱՊԻԿՆԵՐ ՔԻՄԻԱԿԱՆ ԹԵԼԵՐԻՑ"/>
    <x v="9"/>
    <s v="կին"/>
    <m/>
    <n v="0.352"/>
    <n v="1"/>
    <n v="0.352"/>
    <s v="Rinascimento"/>
    <s v="Italy"/>
    <s v="Պոլիեսթեր"/>
    <x v="4"/>
    <n v="1000323"/>
  </r>
  <r>
    <n v="2765"/>
    <n v="60000001017"/>
    <n v="61046200000"/>
    <s v="ԿԱՆԱՑԻ  ՇՈՐՏԵՐ ԲԱՄԲԱԿԵ ՄԱՆՎԱԾՔԻՑ 1 ՀԱՎԱՔԱԾՈՒ 2 ՀԱՏԻՑ"/>
    <x v="117"/>
    <s v="կին"/>
    <m/>
    <n v="0.116"/>
    <n v="1"/>
    <n v="0.116"/>
    <s v="Rinascimento"/>
    <s v="Italy"/>
    <s v="Բամբակ"/>
    <x v="4"/>
    <n v="1000323"/>
  </r>
  <r>
    <n v="2766"/>
    <n v="60000001019"/>
    <n v="61044300000"/>
    <s v="ԿԱՆԱՑԻ  ՇՐՋԱԶԳԵՍՏՆԵՐ ՍԻՆԹԵՏԻԿ ԹԵԼԵՐԻՑ"/>
    <x v="13"/>
    <s v="կին"/>
    <m/>
    <n v="0.524"/>
    <n v="1"/>
    <n v="0.524"/>
    <s v="Rinascimento"/>
    <s v="Italy"/>
    <s v="Էլաստան,Պոլիեսթեր,Պոլիամիդ"/>
    <x v="4"/>
    <n v="1000323"/>
  </r>
  <r>
    <n v="2767"/>
    <n v="60000001020"/>
    <n v="61062000000"/>
    <s v="ԿԱՆԱՑԻ ՎԵՐՆԱՇԱՊԻԿՆԵՐ ՔԻՄԻԱԿԱՆ ԹԵԼԵՐԻՑ"/>
    <x v="9"/>
    <s v="կին"/>
    <m/>
    <n v="0.178"/>
    <n v="1"/>
    <n v="0.178"/>
    <s v="Rinascimento"/>
    <s v="Italy"/>
    <s v="Պոլիեսթեր"/>
    <x v="4"/>
    <n v="1000323"/>
  </r>
  <r>
    <n v="2768"/>
    <n v="60000001021"/>
    <n v="61044300000"/>
    <s v="ԿԱՆԱՑԻ  ՇՐՋԱԶԳԵՍՏՆԵՐ ՍԻՆԹԵՏԻԿ ԹԵԼԵՐԻՑ"/>
    <x v="13"/>
    <s v="կին"/>
    <m/>
    <n v="0.296"/>
    <n v="1"/>
    <n v="0.296"/>
    <s v="Rinascimento"/>
    <s v="Italy"/>
    <s v="Էլաստան,Պոլիեսթեր"/>
    <x v="4"/>
    <n v="1000323"/>
  </r>
  <r>
    <n v="2769"/>
    <n v="60000001022"/>
    <n v="61046200000"/>
    <s v="ԿԱՆԱՑԻ  ՇՈՐՏԵՐ ԲԱՄԲԱԿԵ ՄԱՆՎԱԾՔԻՑ"/>
    <x v="14"/>
    <s v="կին"/>
    <m/>
    <n v="0.114"/>
    <n v="1"/>
    <n v="0.114"/>
    <s v="Rinascimento"/>
    <s v="Italy"/>
    <s v="Բամբակ"/>
    <x v="4"/>
    <n v="1000323"/>
  </r>
  <r>
    <n v="2770"/>
    <n v="60000001023"/>
    <n v="62046239000"/>
    <s v="ԿԱՆԱՑԻ  ՏԱԲԱՏՆԵՐ ԲԱՄԲԱԿԵ ՄԱՆՎԱԾՔԻՑ   "/>
    <x v="3"/>
    <s v="կին"/>
    <m/>
    <n v="0.238"/>
    <n v="1"/>
    <n v="0.238"/>
    <s v="Rinascimento"/>
    <s v="Italy"/>
    <s v="Բամբակ,Էլաստան,Պոլիեսթեր"/>
    <x v="4"/>
    <n v="1000323"/>
  </r>
  <r>
    <n v="2771"/>
    <n v="60000001024"/>
    <n v="61062000000"/>
    <s v="ԿԱՆԱՑԻ ԲԼՈՒԶՆԵՐ ՔԻՄԻԱԿԱՆ ԹԵԼԵՐԻՑ "/>
    <x v="27"/>
    <s v="կին"/>
    <m/>
    <n v="0.114"/>
    <n v="1"/>
    <n v="0.114"/>
    <s v="Rinascimento"/>
    <s v="Italy"/>
    <s v="Պոլիեսթեր"/>
    <x v="4"/>
    <n v="1000323"/>
  </r>
  <r>
    <n v="2772"/>
    <n v="60000001028"/>
    <n v="61043300000"/>
    <s v="ԿԱՆԱՑԻ ՊԻՋԱԿՆԵՐ ՍԻՆԹԵՏԻԿ ԹԵԼԵՐԻՑ"/>
    <x v="36"/>
    <s v="կին"/>
    <m/>
    <n v="0.47"/>
    <n v="1"/>
    <n v="0.47"/>
    <s v="Rinascimento"/>
    <s v="Italy"/>
    <s v="Պոլիեսթեր"/>
    <x v="4"/>
    <n v="1000323"/>
  </r>
  <r>
    <n v="2773"/>
    <n v="60000001029"/>
    <n v="62046318000"/>
    <s v="ԿԱՆԱՑԻ  ՏԱԲԱՏ ՍԻՆԹԵՏԻԿ ԹԵԼԵՐԻՑ"/>
    <x v="43"/>
    <s v="կին"/>
    <m/>
    <n v="0.438"/>
    <n v="1"/>
    <n v="0.438"/>
    <s v="Rinascimento"/>
    <s v="Italy"/>
    <s v="Էլաստան,Պոլիեսթեր"/>
    <x v="4"/>
    <n v="1000323"/>
  </r>
  <r>
    <n v="2774"/>
    <n v="60000001030"/>
    <n v="61044900000"/>
    <s v="ԿԱՆԱՑԻ  ՇՐՋԱԶԳԵՍՏՆԵՐ  ԱՅԼ ՄԱՆԱԾԱԳՈՐԾԱԿԱՆ ՆՅՈՒԹԵՐԻՑ"/>
    <x v="13"/>
    <s v="կին"/>
    <m/>
    <n v="0.2"/>
    <n v="1"/>
    <n v="0.2"/>
    <s v="Rinascimento"/>
    <s v="Italy"/>
    <s v="Վիսկոզ"/>
    <x v="4"/>
    <n v="1000323"/>
  </r>
  <r>
    <n v="2775"/>
    <n v="60000001031"/>
    <n v="62046239000"/>
    <s v="ԿԱՆԱՑԻ  ՏԱԲԱՏՆԵՐ ԲԱՄԲԱԿԵ ՄԱՆՎԱԾՔԻՑ   "/>
    <x v="3"/>
    <s v="կին"/>
    <m/>
    <n v="0.21"/>
    <n v="1"/>
    <n v="0.21"/>
    <s v="Rinascimento"/>
    <s v="Italy"/>
    <s v="Բամբակ"/>
    <x v="4"/>
    <n v="10003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12" firstHeaderRow="1" firstDataRow="2" firstDataCol="1"/>
  <pivotFields count="15">
    <pivotField showAll="0"/>
    <pivotField showAll="0"/>
    <pivotField showAll="0"/>
    <pivotField showAll="0"/>
    <pivotField showAll="0" measureFilter="1" sortType="descending">
      <items count="119">
        <item x="53"/>
        <item x="95"/>
        <item x="54"/>
        <item x="2"/>
        <item x="73"/>
        <item x="20"/>
        <item x="111"/>
        <item x="4"/>
        <item x="70"/>
        <item x="24"/>
        <item x="16"/>
        <item x="102"/>
        <item x="33"/>
        <item x="74"/>
        <item x="58"/>
        <item x="47"/>
        <item x="62"/>
        <item x="12"/>
        <item x="116"/>
        <item x="27"/>
        <item x="60"/>
        <item x="34"/>
        <item x="59"/>
        <item x="15"/>
        <item x="39"/>
        <item x="42"/>
        <item x="92"/>
        <item x="96"/>
        <item x="43"/>
        <item x="23"/>
        <item x="76"/>
        <item x="78"/>
        <item x="82"/>
        <item x="13"/>
        <item x="105"/>
        <item x="11"/>
        <item x="37"/>
        <item x="44"/>
        <item x="64"/>
        <item x="115"/>
        <item x="63"/>
        <item x="83"/>
        <item x="56"/>
        <item x="17"/>
        <item x="21"/>
        <item x="19"/>
        <item x="10"/>
        <item x="48"/>
        <item x="104"/>
        <item x="109"/>
        <item x="32"/>
        <item x="6"/>
        <item x="65"/>
        <item x="55"/>
        <item x="22"/>
        <item x="108"/>
        <item x="71"/>
        <item x="114"/>
        <item x="0"/>
        <item x="107"/>
        <item x="52"/>
        <item x="103"/>
        <item x="49"/>
        <item x="87"/>
        <item x="80"/>
        <item x="89"/>
        <item x="90"/>
        <item x="94"/>
        <item x="98"/>
        <item x="101"/>
        <item x="81"/>
        <item x="100"/>
        <item x="99"/>
        <item x="97"/>
        <item x="91"/>
        <item x="72"/>
        <item x="61"/>
        <item x="8"/>
        <item x="86"/>
        <item x="77"/>
        <item x="14"/>
        <item x="85"/>
        <item x="117"/>
        <item x="18"/>
        <item x="38"/>
        <item x="31"/>
        <item x="36"/>
        <item x="30"/>
        <item x="26"/>
        <item x="79"/>
        <item x="88"/>
        <item x="29"/>
        <item x="93"/>
        <item x="40"/>
        <item x="25"/>
        <item x="7"/>
        <item x="50"/>
        <item x="51"/>
        <item x="67"/>
        <item x="1"/>
        <item x="57"/>
        <item x="45"/>
        <item x="5"/>
        <item x="9"/>
        <item x="35"/>
        <item x="3"/>
        <item x="75"/>
        <item x="112"/>
        <item x="84"/>
        <item x="46"/>
        <item x="69"/>
        <item x="68"/>
        <item x="113"/>
        <item x="110"/>
        <item x="28"/>
        <item x="66"/>
        <item x="106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5" showAll="0"/>
    <pivotField showAll="0"/>
    <pivotField showAll="0"/>
    <pivotField showAll="0"/>
    <pivotField showAll="0"/>
    <pivotField showAll="0"/>
    <pivotField axis="axisRow" dataField="1" showAll="0">
      <items count="8">
        <item x="3"/>
        <item x="6"/>
        <item x="2"/>
        <item x="5"/>
        <item x="1"/>
        <item x="0"/>
        <item x="4"/>
        <item t="default"/>
      </items>
    </pivotField>
    <pivotField showAll="0"/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Փաթեթ" fld="13" subtotal="count" baseField="0" baseItem="0"/>
    <dataField name="Sum of Նետտո քաշ" fld="7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36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14.140625" style="155" customWidth="1"/>
    <col min="2" max="2" width="37.42578125" style="155" customWidth="1"/>
    <col min="3" max="3" width="43.85546875" style="155" customWidth="1"/>
    <col min="4" max="4" width="16.7109375" style="155" customWidth="1"/>
    <col min="8" max="8" width="21.42578125" style="155" customWidth="1"/>
    <col min="10" max="10" width="42.42578125" style="155" customWidth="1"/>
  </cols>
  <sheetData>
    <row r="1" spans="1:28" ht="51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/>
      <c r="G1" s="5" t="s">
        <v>5</v>
      </c>
      <c r="H1" s="5" t="s">
        <v>6</v>
      </c>
      <c r="I1" s="5" t="s">
        <v>7</v>
      </c>
      <c r="J1" s="5" t="s">
        <v>8</v>
      </c>
    </row>
    <row r="2" spans="1:28" ht="15.75" customHeight="1">
      <c r="A2" s="6">
        <v>40000001111</v>
      </c>
      <c r="B2" s="6" t="s">
        <v>9</v>
      </c>
      <c r="C2" s="6" t="s">
        <v>10</v>
      </c>
      <c r="D2" s="6">
        <v>55</v>
      </c>
      <c r="E2" s="6">
        <v>55</v>
      </c>
      <c r="F2" s="6">
        <f t="shared" ref="F2:F65" si="0">E2/1000</f>
        <v>5.5E-2</v>
      </c>
      <c r="G2" s="6">
        <v>1</v>
      </c>
      <c r="H2" s="6" t="s">
        <v>11</v>
      </c>
      <c r="I2" s="6" t="s">
        <v>12</v>
      </c>
      <c r="J2" s="6" t="s">
        <v>13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6">
        <v>40000001112</v>
      </c>
      <c r="B3" s="6" t="s">
        <v>14</v>
      </c>
      <c r="C3" s="6" t="s">
        <v>10</v>
      </c>
      <c r="D3" s="6">
        <v>334</v>
      </c>
      <c r="E3" s="6">
        <v>334</v>
      </c>
      <c r="F3" s="6">
        <f t="shared" si="0"/>
        <v>0.33400000000000002</v>
      </c>
      <c r="G3" s="6">
        <v>1</v>
      </c>
      <c r="H3" s="6" t="s">
        <v>11</v>
      </c>
      <c r="I3" s="6" t="s">
        <v>12</v>
      </c>
      <c r="J3" s="6" t="s">
        <v>15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>
      <c r="A4" s="6">
        <v>40000001113</v>
      </c>
      <c r="B4" s="6" t="s">
        <v>16</v>
      </c>
      <c r="C4" s="7" t="s">
        <v>10</v>
      </c>
      <c r="D4" s="6">
        <v>1086</v>
      </c>
      <c r="E4" s="6">
        <v>1086</v>
      </c>
      <c r="F4" s="6">
        <f t="shared" si="0"/>
        <v>1.0860000000000001</v>
      </c>
      <c r="G4" s="6">
        <v>1</v>
      </c>
      <c r="H4" s="6" t="s">
        <v>17</v>
      </c>
      <c r="I4" s="6" t="s">
        <v>18</v>
      </c>
      <c r="J4" s="6" t="s">
        <v>19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>
      <c r="A5" s="6">
        <v>40000001114</v>
      </c>
      <c r="B5" s="6" t="s">
        <v>16</v>
      </c>
      <c r="C5" s="6" t="s">
        <v>20</v>
      </c>
      <c r="D5" s="6">
        <v>42</v>
      </c>
      <c r="E5" s="6">
        <v>42</v>
      </c>
      <c r="F5" s="6">
        <f t="shared" si="0"/>
        <v>4.2000000000000003E-2</v>
      </c>
      <c r="G5" s="6">
        <v>1</v>
      </c>
      <c r="H5" s="6" t="s">
        <v>21</v>
      </c>
      <c r="I5" s="6" t="s">
        <v>18</v>
      </c>
      <c r="J5" s="6" t="s">
        <v>19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>
      <c r="A6" s="6">
        <v>40000001110</v>
      </c>
      <c r="B6" s="6" t="s">
        <v>22</v>
      </c>
      <c r="C6" s="6" t="s">
        <v>23</v>
      </c>
      <c r="D6" s="6">
        <v>304</v>
      </c>
      <c r="E6" s="6">
        <v>304</v>
      </c>
      <c r="F6" s="6">
        <f t="shared" si="0"/>
        <v>0.30399999999999999</v>
      </c>
      <c r="G6" s="6">
        <v>1</v>
      </c>
      <c r="H6" s="6" t="s">
        <v>24</v>
      </c>
      <c r="I6" s="6" t="s">
        <v>12</v>
      </c>
      <c r="J6" s="6" t="s">
        <v>25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>
      <c r="A7" s="6">
        <v>40000001109</v>
      </c>
      <c r="B7" s="6" t="s">
        <v>16</v>
      </c>
      <c r="C7" s="6" t="s">
        <v>20</v>
      </c>
      <c r="D7" s="6">
        <v>850</v>
      </c>
      <c r="E7" s="6">
        <v>1418</v>
      </c>
      <c r="F7" s="6">
        <f t="shared" si="0"/>
        <v>1.4179999999999999</v>
      </c>
      <c r="G7" s="6">
        <v>1</v>
      </c>
      <c r="H7" s="6" t="s">
        <v>26</v>
      </c>
      <c r="I7" s="6" t="s">
        <v>27</v>
      </c>
      <c r="J7" s="6" t="s">
        <v>28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>
      <c r="A8" s="6">
        <v>40000001108</v>
      </c>
      <c r="B8" s="6" t="s">
        <v>29</v>
      </c>
      <c r="C8" s="6" t="s">
        <v>30</v>
      </c>
      <c r="D8" s="6">
        <v>388</v>
      </c>
      <c r="E8" s="6">
        <v>582</v>
      </c>
      <c r="F8" s="6">
        <f t="shared" si="0"/>
        <v>0.58199999999999996</v>
      </c>
      <c r="G8" s="6">
        <v>1</v>
      </c>
      <c r="H8" s="6" t="s">
        <v>31</v>
      </c>
      <c r="I8" s="6" t="s">
        <v>32</v>
      </c>
      <c r="J8" s="6" t="s">
        <v>33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>
      <c r="A9" s="6">
        <v>40000001107</v>
      </c>
      <c r="B9" s="6" t="s">
        <v>34</v>
      </c>
      <c r="C9" s="6" t="s">
        <v>20</v>
      </c>
      <c r="D9" s="6">
        <v>1102</v>
      </c>
      <c r="E9" s="6">
        <v>1102</v>
      </c>
      <c r="F9" s="6">
        <f t="shared" si="0"/>
        <v>1.1020000000000001</v>
      </c>
      <c r="G9" s="6">
        <v>1</v>
      </c>
      <c r="H9" s="6" t="s">
        <v>35</v>
      </c>
      <c r="I9" s="6" t="s">
        <v>32</v>
      </c>
      <c r="J9" s="6" t="s">
        <v>36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>
      <c r="A10" s="6">
        <v>40000001106</v>
      </c>
      <c r="B10" s="6" t="s">
        <v>14</v>
      </c>
      <c r="C10" s="7" t="s">
        <v>10</v>
      </c>
      <c r="D10" s="6">
        <v>344</v>
      </c>
      <c r="E10" s="6">
        <v>344</v>
      </c>
      <c r="F10" s="6">
        <f t="shared" si="0"/>
        <v>0.34399999999999997</v>
      </c>
      <c r="G10" s="6">
        <v>1</v>
      </c>
      <c r="H10" s="6" t="s">
        <v>11</v>
      </c>
      <c r="I10" s="6" t="s">
        <v>12</v>
      </c>
      <c r="J10" s="6" t="s">
        <v>37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>
      <c r="A11" s="6">
        <v>40000001105</v>
      </c>
      <c r="B11" s="6" t="s">
        <v>34</v>
      </c>
      <c r="C11" s="7" t="s">
        <v>10</v>
      </c>
      <c r="D11" s="6">
        <v>1136</v>
      </c>
      <c r="E11" s="6">
        <v>1136</v>
      </c>
      <c r="F11" s="6">
        <f t="shared" si="0"/>
        <v>1.1359999999999999</v>
      </c>
      <c r="G11" s="6">
        <v>1</v>
      </c>
      <c r="H11" s="6" t="s">
        <v>11</v>
      </c>
      <c r="I11" s="6" t="s">
        <v>18</v>
      </c>
      <c r="J11" s="6" t="s">
        <v>36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>
      <c r="A12" s="6">
        <v>40000001104</v>
      </c>
      <c r="B12" s="6" t="s">
        <v>34</v>
      </c>
      <c r="C12" s="7" t="s">
        <v>10</v>
      </c>
      <c r="D12" s="6">
        <v>1194</v>
      </c>
      <c r="E12" s="6">
        <v>1194</v>
      </c>
      <c r="F12" s="6">
        <f t="shared" si="0"/>
        <v>1.194</v>
      </c>
      <c r="G12" s="6">
        <v>1</v>
      </c>
      <c r="H12" s="6" t="s">
        <v>11</v>
      </c>
      <c r="I12" s="6" t="s">
        <v>18</v>
      </c>
      <c r="J12" s="6" t="s">
        <v>36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>
      <c r="A13" s="6">
        <v>40000001103</v>
      </c>
      <c r="B13" s="6" t="s">
        <v>34</v>
      </c>
      <c r="C13" s="7" t="s">
        <v>10</v>
      </c>
      <c r="D13" s="6">
        <v>1076</v>
      </c>
      <c r="E13" s="6">
        <v>1076</v>
      </c>
      <c r="F13" s="6">
        <f t="shared" si="0"/>
        <v>1.0760000000000001</v>
      </c>
      <c r="G13" s="6">
        <v>1</v>
      </c>
      <c r="H13" s="6" t="s">
        <v>11</v>
      </c>
      <c r="I13" s="6" t="s">
        <v>18</v>
      </c>
      <c r="J13" s="6" t="s">
        <v>36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>
      <c r="A14" s="6">
        <v>40000001102</v>
      </c>
      <c r="B14" s="6" t="s">
        <v>34</v>
      </c>
      <c r="C14" s="7" t="s">
        <v>10</v>
      </c>
      <c r="D14" s="6">
        <v>1038</v>
      </c>
      <c r="E14" s="6">
        <v>1038</v>
      </c>
      <c r="F14" s="6">
        <f t="shared" si="0"/>
        <v>1.038</v>
      </c>
      <c r="G14" s="6">
        <v>1</v>
      </c>
      <c r="H14" s="6" t="s">
        <v>11</v>
      </c>
      <c r="I14" s="6" t="s">
        <v>18</v>
      </c>
      <c r="J14" s="6" t="s">
        <v>36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>
      <c r="A15" s="6">
        <v>40000001101</v>
      </c>
      <c r="B15" s="6" t="s">
        <v>34</v>
      </c>
      <c r="C15" s="6" t="s">
        <v>20</v>
      </c>
      <c r="D15" s="6">
        <v>1060</v>
      </c>
      <c r="E15" s="6">
        <v>1060</v>
      </c>
      <c r="F15" s="6">
        <f t="shared" si="0"/>
        <v>1.06</v>
      </c>
      <c r="G15" s="6">
        <v>1</v>
      </c>
      <c r="H15" s="6" t="s">
        <v>35</v>
      </c>
      <c r="I15" s="6" t="s">
        <v>32</v>
      </c>
      <c r="J15" s="6" t="s">
        <v>36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>
      <c r="A16" s="6">
        <v>40000001100</v>
      </c>
      <c r="B16" s="7" t="s">
        <v>9</v>
      </c>
      <c r="C16" s="7" t="s">
        <v>10</v>
      </c>
      <c r="D16" s="6">
        <v>926</v>
      </c>
      <c r="E16" s="6">
        <v>926</v>
      </c>
      <c r="F16" s="6">
        <f t="shared" si="0"/>
        <v>0.92600000000000005</v>
      </c>
      <c r="G16" s="6">
        <v>1</v>
      </c>
      <c r="H16" s="6" t="s">
        <v>38</v>
      </c>
      <c r="I16" s="6" t="s">
        <v>39</v>
      </c>
      <c r="J16" s="6" t="s">
        <v>13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>
      <c r="A17" s="6">
        <v>40000001099</v>
      </c>
      <c r="B17" s="7" t="s">
        <v>9</v>
      </c>
      <c r="C17" s="7" t="s">
        <v>10</v>
      </c>
      <c r="D17" s="6">
        <v>854</v>
      </c>
      <c r="E17" s="6">
        <v>854</v>
      </c>
      <c r="F17" s="6">
        <f t="shared" si="0"/>
        <v>0.85399999999999998</v>
      </c>
      <c r="G17" s="6">
        <v>1</v>
      </c>
      <c r="H17" s="6" t="s">
        <v>38</v>
      </c>
      <c r="I17" s="6" t="s">
        <v>39</v>
      </c>
      <c r="J17" s="6" t="s">
        <v>13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>
      <c r="A18" s="6">
        <v>40000001098</v>
      </c>
      <c r="B18" s="6" t="s">
        <v>14</v>
      </c>
      <c r="C18" s="7" t="s">
        <v>10</v>
      </c>
      <c r="D18" s="6">
        <v>402</v>
      </c>
      <c r="E18" s="6">
        <v>402</v>
      </c>
      <c r="F18" s="6">
        <f t="shared" si="0"/>
        <v>0.40200000000000002</v>
      </c>
      <c r="G18" s="6">
        <v>1</v>
      </c>
      <c r="H18" s="6" t="s">
        <v>11</v>
      </c>
      <c r="I18" s="6" t="s">
        <v>12</v>
      </c>
      <c r="J18" s="6" t="s">
        <v>37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>
      <c r="A19" s="6">
        <v>40000001097</v>
      </c>
      <c r="B19" s="6" t="s">
        <v>34</v>
      </c>
      <c r="C19" s="7" t="s">
        <v>10</v>
      </c>
      <c r="D19" s="6">
        <v>556</v>
      </c>
      <c r="E19" s="6">
        <v>556</v>
      </c>
      <c r="F19" s="6">
        <f t="shared" si="0"/>
        <v>0.55600000000000005</v>
      </c>
      <c r="G19" s="6">
        <v>1</v>
      </c>
      <c r="H19" s="6" t="s">
        <v>11</v>
      </c>
      <c r="I19" s="6" t="s">
        <v>18</v>
      </c>
      <c r="J19" s="6" t="s">
        <v>13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>
      <c r="A20" s="6">
        <v>40000001096</v>
      </c>
      <c r="B20" s="6" t="s">
        <v>34</v>
      </c>
      <c r="C20" s="7" t="s">
        <v>10</v>
      </c>
      <c r="D20" s="6">
        <v>466</v>
      </c>
      <c r="E20" s="6">
        <v>466</v>
      </c>
      <c r="F20" s="6">
        <f t="shared" si="0"/>
        <v>0.46600000000000003</v>
      </c>
      <c r="G20" s="6">
        <v>1</v>
      </c>
      <c r="H20" s="6" t="s">
        <v>11</v>
      </c>
      <c r="I20" s="6" t="s">
        <v>12</v>
      </c>
      <c r="J20" s="6" t="s">
        <v>37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>
      <c r="A21" s="6">
        <v>40000001095</v>
      </c>
      <c r="B21" s="6" t="s">
        <v>40</v>
      </c>
      <c r="C21" s="6" t="s">
        <v>23</v>
      </c>
      <c r="D21" s="6">
        <v>348</v>
      </c>
      <c r="E21" s="6">
        <v>526</v>
      </c>
      <c r="F21" s="6">
        <f t="shared" si="0"/>
        <v>0.52600000000000002</v>
      </c>
      <c r="G21" s="6">
        <v>1</v>
      </c>
      <c r="H21" s="6" t="s">
        <v>41</v>
      </c>
      <c r="I21" s="6" t="s">
        <v>42</v>
      </c>
      <c r="J21" s="6" t="s">
        <v>28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customHeight="1">
      <c r="A22" s="6">
        <v>40000001094</v>
      </c>
      <c r="B22" s="6" t="s">
        <v>43</v>
      </c>
      <c r="C22" s="6" t="s">
        <v>20</v>
      </c>
      <c r="D22" s="6">
        <v>326</v>
      </c>
      <c r="E22" s="6">
        <v>480</v>
      </c>
      <c r="F22" s="6">
        <f t="shared" si="0"/>
        <v>0.48</v>
      </c>
      <c r="G22" s="6">
        <v>1</v>
      </c>
      <c r="H22" s="6" t="s">
        <v>44</v>
      </c>
      <c r="I22" s="6" t="s">
        <v>18</v>
      </c>
      <c r="J22" s="6" t="s">
        <v>45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customHeight="1">
      <c r="A23" s="6">
        <v>40000001093</v>
      </c>
      <c r="B23" s="6" t="s">
        <v>46</v>
      </c>
      <c r="C23" s="7" t="s">
        <v>10</v>
      </c>
      <c r="D23" s="6">
        <v>162</v>
      </c>
      <c r="E23" s="6">
        <v>162</v>
      </c>
      <c r="F23" s="6">
        <f t="shared" si="0"/>
        <v>0.16200000000000001</v>
      </c>
      <c r="G23" s="6">
        <v>1</v>
      </c>
      <c r="H23" s="6" t="s">
        <v>11</v>
      </c>
      <c r="I23" s="6" t="s">
        <v>12</v>
      </c>
      <c r="J23" s="6" t="s">
        <v>25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>
      <c r="A24" s="6">
        <v>40000001092</v>
      </c>
      <c r="B24" s="7" t="s">
        <v>9</v>
      </c>
      <c r="C24" s="7" t="s">
        <v>10</v>
      </c>
      <c r="D24" s="6">
        <v>576</v>
      </c>
      <c r="E24" s="6">
        <v>576</v>
      </c>
      <c r="F24" s="6">
        <f t="shared" si="0"/>
        <v>0.57599999999999996</v>
      </c>
      <c r="G24" s="6">
        <v>1</v>
      </c>
      <c r="H24" s="6" t="s">
        <v>11</v>
      </c>
      <c r="I24" s="6" t="s">
        <v>12</v>
      </c>
      <c r="J24" s="6" t="s">
        <v>25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customHeight="1">
      <c r="A25" s="6">
        <v>40000001091</v>
      </c>
      <c r="B25" s="6" t="s">
        <v>47</v>
      </c>
      <c r="C25" s="7" t="s">
        <v>10</v>
      </c>
      <c r="D25" s="6">
        <v>236</v>
      </c>
      <c r="E25" s="6">
        <v>236</v>
      </c>
      <c r="F25" s="6">
        <f t="shared" si="0"/>
        <v>0.23599999999999999</v>
      </c>
      <c r="G25" s="6">
        <v>1</v>
      </c>
      <c r="H25" s="6" t="s">
        <v>11</v>
      </c>
      <c r="I25" s="6" t="s">
        <v>12</v>
      </c>
      <c r="J25" s="6" t="s">
        <v>25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customHeight="1">
      <c r="A26" s="6">
        <v>40000001090</v>
      </c>
      <c r="B26" s="6" t="s">
        <v>47</v>
      </c>
      <c r="C26" s="7" t="s">
        <v>10</v>
      </c>
      <c r="D26" s="6">
        <v>466</v>
      </c>
      <c r="E26" s="6">
        <v>466</v>
      </c>
      <c r="F26" s="6">
        <f t="shared" si="0"/>
        <v>0.46600000000000003</v>
      </c>
      <c r="G26" s="6">
        <v>1</v>
      </c>
      <c r="H26" s="6" t="s">
        <v>11</v>
      </c>
      <c r="I26" s="6" t="s">
        <v>48</v>
      </c>
      <c r="J26" s="6" t="s">
        <v>25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customHeight="1">
      <c r="A27" s="6">
        <v>40000001089</v>
      </c>
      <c r="B27" s="6" t="s">
        <v>34</v>
      </c>
      <c r="C27" s="7" t="s">
        <v>10</v>
      </c>
      <c r="D27" s="6">
        <v>516</v>
      </c>
      <c r="E27" s="6">
        <v>516</v>
      </c>
      <c r="F27" s="6">
        <f t="shared" si="0"/>
        <v>0.51600000000000001</v>
      </c>
      <c r="G27" s="6">
        <v>1</v>
      </c>
      <c r="H27" s="6" t="s">
        <v>11</v>
      </c>
      <c r="I27" s="6" t="s">
        <v>18</v>
      </c>
      <c r="J27" s="6" t="s">
        <v>25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customHeight="1">
      <c r="A28" s="6">
        <v>40000001088</v>
      </c>
      <c r="B28" s="7" t="s">
        <v>9</v>
      </c>
      <c r="C28" s="7" t="s">
        <v>10</v>
      </c>
      <c r="D28" s="6">
        <v>620</v>
      </c>
      <c r="E28" s="6">
        <v>620</v>
      </c>
      <c r="F28" s="6">
        <f t="shared" si="0"/>
        <v>0.62</v>
      </c>
      <c r="G28" s="6">
        <v>1</v>
      </c>
      <c r="H28" s="6" t="s">
        <v>11</v>
      </c>
      <c r="I28" s="6" t="s">
        <v>12</v>
      </c>
      <c r="J28" s="6" t="s">
        <v>37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customHeight="1">
      <c r="A29" s="6">
        <v>40000001087</v>
      </c>
      <c r="B29" s="6" t="s">
        <v>46</v>
      </c>
      <c r="C29" s="7" t="s">
        <v>10</v>
      </c>
      <c r="D29" s="6">
        <v>202</v>
      </c>
      <c r="E29" s="6">
        <v>202</v>
      </c>
      <c r="F29" s="6">
        <f t="shared" si="0"/>
        <v>0.20200000000000001</v>
      </c>
      <c r="G29" s="6">
        <v>1</v>
      </c>
      <c r="H29" s="6" t="s">
        <v>11</v>
      </c>
      <c r="I29" s="6" t="s">
        <v>12</v>
      </c>
      <c r="J29" s="6" t="s">
        <v>25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 customHeight="1">
      <c r="A30" s="6">
        <v>40000001086</v>
      </c>
      <c r="B30" s="6" t="s">
        <v>49</v>
      </c>
      <c r="C30" s="7" t="s">
        <v>10</v>
      </c>
      <c r="D30" s="6">
        <v>474</v>
      </c>
      <c r="E30" s="6">
        <v>474</v>
      </c>
      <c r="F30" s="6">
        <f t="shared" si="0"/>
        <v>0.47399999999999998</v>
      </c>
      <c r="G30" s="6">
        <v>1</v>
      </c>
      <c r="H30" s="6" t="s">
        <v>11</v>
      </c>
      <c r="I30" s="6" t="s">
        <v>12</v>
      </c>
      <c r="J30" s="6" t="s">
        <v>25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customHeight="1">
      <c r="A31" s="6">
        <v>40000001085</v>
      </c>
      <c r="B31" s="7" t="s">
        <v>9</v>
      </c>
      <c r="C31" s="7" t="s">
        <v>10</v>
      </c>
      <c r="D31" s="6">
        <v>634</v>
      </c>
      <c r="E31" s="6">
        <v>634</v>
      </c>
      <c r="F31" s="6">
        <f t="shared" si="0"/>
        <v>0.63400000000000001</v>
      </c>
      <c r="G31" s="6">
        <v>1</v>
      </c>
      <c r="H31" s="6" t="s">
        <v>11</v>
      </c>
      <c r="I31" s="6" t="s">
        <v>12</v>
      </c>
      <c r="J31" s="6" t="s">
        <v>25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customHeight="1">
      <c r="A32" s="6">
        <v>40000001084</v>
      </c>
      <c r="B32" s="6" t="s">
        <v>49</v>
      </c>
      <c r="C32" s="7" t="s">
        <v>10</v>
      </c>
      <c r="D32" s="6">
        <v>494</v>
      </c>
      <c r="E32" s="6">
        <v>494</v>
      </c>
      <c r="F32" s="6">
        <f t="shared" si="0"/>
        <v>0.49399999999999999</v>
      </c>
      <c r="G32" s="6">
        <v>1</v>
      </c>
      <c r="H32" s="6" t="s">
        <v>11</v>
      </c>
      <c r="I32" s="6" t="s">
        <v>12</v>
      </c>
      <c r="J32" s="6" t="s">
        <v>25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>
      <c r="A33" s="6">
        <v>40000001083</v>
      </c>
      <c r="B33" s="6" t="s">
        <v>50</v>
      </c>
      <c r="C33" s="6" t="s">
        <v>20</v>
      </c>
      <c r="D33" s="6">
        <v>226</v>
      </c>
      <c r="E33" s="6">
        <v>226</v>
      </c>
      <c r="F33" s="6">
        <f t="shared" si="0"/>
        <v>0.22600000000000001</v>
      </c>
      <c r="G33" s="6">
        <v>1</v>
      </c>
      <c r="H33" s="6" t="s">
        <v>51</v>
      </c>
      <c r="I33" s="6" t="s">
        <v>18</v>
      </c>
      <c r="J33" s="6" t="s">
        <v>36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 customHeight="1">
      <c r="A34" s="6">
        <v>40000001082</v>
      </c>
      <c r="B34" s="6" t="s">
        <v>34</v>
      </c>
      <c r="C34" s="7" t="s">
        <v>10</v>
      </c>
      <c r="D34" s="6">
        <v>1268</v>
      </c>
      <c r="E34" s="6">
        <v>1268</v>
      </c>
      <c r="F34" s="6">
        <f t="shared" si="0"/>
        <v>1.268</v>
      </c>
      <c r="G34" s="6">
        <v>1</v>
      </c>
      <c r="H34" s="6" t="s">
        <v>11</v>
      </c>
      <c r="I34" s="6" t="s">
        <v>39</v>
      </c>
      <c r="J34" s="6" t="s">
        <v>13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" customHeight="1">
      <c r="A35" s="6">
        <v>40000001081</v>
      </c>
      <c r="B35" s="6" t="s">
        <v>52</v>
      </c>
      <c r="C35" s="6" t="s">
        <v>23</v>
      </c>
      <c r="D35" s="6">
        <v>424</v>
      </c>
      <c r="E35" s="6">
        <v>424</v>
      </c>
      <c r="F35" s="6">
        <f t="shared" si="0"/>
        <v>0.42399999999999999</v>
      </c>
      <c r="G35" s="6">
        <v>1</v>
      </c>
      <c r="H35" s="6" t="s">
        <v>53</v>
      </c>
      <c r="I35" s="6" t="s">
        <v>12</v>
      </c>
      <c r="J35" s="6" t="s">
        <v>25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" customHeight="1">
      <c r="A36" s="6">
        <v>40000001080</v>
      </c>
      <c r="B36" s="6" t="s">
        <v>43</v>
      </c>
      <c r="C36" s="6" t="s">
        <v>23</v>
      </c>
      <c r="D36" s="6">
        <v>92</v>
      </c>
      <c r="E36" s="6">
        <v>92</v>
      </c>
      <c r="F36" s="6">
        <f t="shared" si="0"/>
        <v>9.1999999999999998E-2</v>
      </c>
      <c r="G36" s="6">
        <v>1</v>
      </c>
      <c r="H36" s="6" t="s">
        <v>44</v>
      </c>
      <c r="I36" s="6" t="s">
        <v>42</v>
      </c>
      <c r="J36" s="6" t="s">
        <v>54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" customHeight="1">
      <c r="A37" s="6">
        <v>40000001079</v>
      </c>
      <c r="B37" s="6" t="s">
        <v>43</v>
      </c>
      <c r="C37" s="6" t="s">
        <v>20</v>
      </c>
      <c r="D37" s="6">
        <v>104</v>
      </c>
      <c r="E37" s="6">
        <v>104</v>
      </c>
      <c r="F37" s="6">
        <f t="shared" si="0"/>
        <v>0.104</v>
      </c>
      <c r="G37" s="6">
        <v>1</v>
      </c>
      <c r="H37" s="6" t="s">
        <v>44</v>
      </c>
      <c r="I37" s="6" t="s">
        <v>42</v>
      </c>
      <c r="J37" s="6" t="s">
        <v>36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" customHeight="1">
      <c r="A38" s="6">
        <v>40000001078</v>
      </c>
      <c r="B38" s="6" t="s">
        <v>43</v>
      </c>
      <c r="C38" s="6" t="s">
        <v>23</v>
      </c>
      <c r="D38" s="6">
        <v>100</v>
      </c>
      <c r="E38" s="6">
        <v>100</v>
      </c>
      <c r="F38" s="6">
        <f t="shared" si="0"/>
        <v>0.1</v>
      </c>
      <c r="G38" s="6">
        <v>1</v>
      </c>
      <c r="H38" s="6" t="s">
        <v>44</v>
      </c>
      <c r="I38" s="6" t="s">
        <v>42</v>
      </c>
      <c r="J38" s="6" t="s">
        <v>25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" customHeight="1">
      <c r="A39" s="6">
        <v>40000001077</v>
      </c>
      <c r="B39" s="6" t="s">
        <v>43</v>
      </c>
      <c r="C39" s="6" t="s">
        <v>23</v>
      </c>
      <c r="D39" s="6">
        <v>96</v>
      </c>
      <c r="E39" s="6">
        <v>96</v>
      </c>
      <c r="F39" s="6">
        <f t="shared" si="0"/>
        <v>9.6000000000000002E-2</v>
      </c>
      <c r="G39" s="6">
        <v>1</v>
      </c>
      <c r="H39" s="6" t="s">
        <v>44</v>
      </c>
      <c r="I39" s="6" t="s">
        <v>42</v>
      </c>
      <c r="J39" s="6" t="s">
        <v>25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 customHeight="1">
      <c r="A40" s="6">
        <v>40000001076</v>
      </c>
      <c r="B40" s="6" t="s">
        <v>43</v>
      </c>
      <c r="C40" s="6" t="s">
        <v>20</v>
      </c>
      <c r="D40" s="6">
        <v>88</v>
      </c>
      <c r="E40" s="6">
        <v>88</v>
      </c>
      <c r="F40" s="6">
        <f t="shared" si="0"/>
        <v>8.7999999999999995E-2</v>
      </c>
      <c r="G40" s="6">
        <v>1</v>
      </c>
      <c r="H40" s="6" t="s">
        <v>44</v>
      </c>
      <c r="I40" s="6" t="s">
        <v>42</v>
      </c>
      <c r="J40" s="6" t="s">
        <v>36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" customHeight="1">
      <c r="A41" s="6">
        <v>40000001075</v>
      </c>
      <c r="B41" s="6" t="s">
        <v>40</v>
      </c>
      <c r="C41" s="6" t="s">
        <v>55</v>
      </c>
      <c r="D41" s="6">
        <v>78</v>
      </c>
      <c r="E41" s="6">
        <v>78</v>
      </c>
      <c r="F41" s="6">
        <f t="shared" si="0"/>
        <v>7.8E-2</v>
      </c>
      <c r="G41" s="6">
        <v>1</v>
      </c>
      <c r="H41" s="6" t="s">
        <v>44</v>
      </c>
      <c r="I41" s="6" t="s">
        <v>42</v>
      </c>
      <c r="J41" s="6" t="s">
        <v>56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" customHeight="1">
      <c r="A42" s="6">
        <v>40000001074</v>
      </c>
      <c r="B42" s="6" t="s">
        <v>40</v>
      </c>
      <c r="C42" s="6" t="s">
        <v>55</v>
      </c>
      <c r="D42" s="6">
        <v>182</v>
      </c>
      <c r="E42" s="6">
        <v>182</v>
      </c>
      <c r="F42" s="6">
        <f t="shared" si="0"/>
        <v>0.182</v>
      </c>
      <c r="G42" s="6">
        <v>1</v>
      </c>
      <c r="H42" s="6" t="s">
        <v>44</v>
      </c>
      <c r="I42" s="6" t="s">
        <v>42</v>
      </c>
      <c r="J42" s="6" t="s">
        <v>54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" customHeight="1">
      <c r="A43" s="6">
        <v>40000001073</v>
      </c>
      <c r="B43" s="6" t="s">
        <v>46</v>
      </c>
      <c r="C43" s="6" t="s">
        <v>20</v>
      </c>
      <c r="D43" s="6">
        <v>134</v>
      </c>
      <c r="E43" s="6">
        <v>134</v>
      </c>
      <c r="F43" s="6">
        <f t="shared" si="0"/>
        <v>0.13400000000000001</v>
      </c>
      <c r="G43" s="6">
        <v>1</v>
      </c>
      <c r="H43" s="6" t="s">
        <v>57</v>
      </c>
      <c r="I43" s="6" t="s">
        <v>12</v>
      </c>
      <c r="J43" s="6" t="s">
        <v>25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" customHeight="1">
      <c r="A44" s="6">
        <v>40000001072</v>
      </c>
      <c r="B44" s="6" t="s">
        <v>47</v>
      </c>
      <c r="C44" s="7" t="s">
        <v>10</v>
      </c>
      <c r="D44" s="6">
        <v>328</v>
      </c>
      <c r="E44" s="6">
        <v>328</v>
      </c>
      <c r="F44" s="6">
        <f t="shared" si="0"/>
        <v>0.32800000000000001</v>
      </c>
      <c r="G44" s="6">
        <v>1</v>
      </c>
      <c r="H44" s="6" t="s">
        <v>11</v>
      </c>
      <c r="I44" s="6" t="s">
        <v>48</v>
      </c>
      <c r="J44" s="6" t="s">
        <v>25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 customHeight="1">
      <c r="A45" s="6">
        <v>40000001071</v>
      </c>
      <c r="B45" s="6" t="s">
        <v>46</v>
      </c>
      <c r="C45" s="6" t="s">
        <v>20</v>
      </c>
      <c r="D45" s="6">
        <v>132</v>
      </c>
      <c r="E45" s="6">
        <v>132</v>
      </c>
      <c r="F45" s="6">
        <f t="shared" si="0"/>
        <v>0.13200000000000001</v>
      </c>
      <c r="G45" s="6">
        <v>1</v>
      </c>
      <c r="H45" s="6" t="s">
        <v>57</v>
      </c>
      <c r="I45" s="6" t="s">
        <v>12</v>
      </c>
      <c r="J45" s="6" t="s">
        <v>25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 customHeight="1">
      <c r="A46" s="6">
        <v>40000001070</v>
      </c>
      <c r="B46" s="6" t="s">
        <v>46</v>
      </c>
      <c r="C46" s="6" t="s">
        <v>20</v>
      </c>
      <c r="D46" s="6">
        <v>114</v>
      </c>
      <c r="E46" s="6">
        <v>114</v>
      </c>
      <c r="F46" s="6">
        <f t="shared" si="0"/>
        <v>0.114</v>
      </c>
      <c r="G46" s="6">
        <v>1</v>
      </c>
      <c r="H46" s="6" t="s">
        <v>57</v>
      </c>
      <c r="I46" s="6" t="s">
        <v>12</v>
      </c>
      <c r="J46" s="6" t="s">
        <v>25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customHeight="1">
      <c r="A47" s="6">
        <v>40000001069</v>
      </c>
      <c r="B47" s="6" t="s">
        <v>46</v>
      </c>
      <c r="C47" s="6" t="s">
        <v>20</v>
      </c>
      <c r="D47" s="6">
        <v>134</v>
      </c>
      <c r="E47" s="6">
        <v>134</v>
      </c>
      <c r="F47" s="6">
        <f t="shared" si="0"/>
        <v>0.13400000000000001</v>
      </c>
      <c r="G47" s="6">
        <v>1</v>
      </c>
      <c r="H47" s="6" t="s">
        <v>57</v>
      </c>
      <c r="I47" s="6" t="s">
        <v>12</v>
      </c>
      <c r="J47" s="6" t="s">
        <v>25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customHeight="1">
      <c r="A48" s="6">
        <v>40000001068</v>
      </c>
      <c r="B48" s="6" t="s">
        <v>46</v>
      </c>
      <c r="C48" s="6" t="s">
        <v>20</v>
      </c>
      <c r="D48" s="6">
        <v>142</v>
      </c>
      <c r="E48" s="6">
        <v>142</v>
      </c>
      <c r="F48" s="6">
        <f t="shared" si="0"/>
        <v>0.14199999999999999</v>
      </c>
      <c r="G48" s="6">
        <v>1</v>
      </c>
      <c r="H48" s="6" t="s">
        <v>57</v>
      </c>
      <c r="I48" s="6" t="s">
        <v>12</v>
      </c>
      <c r="J48" s="6" t="s">
        <v>25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customHeight="1">
      <c r="A49" s="6">
        <v>40000001067</v>
      </c>
      <c r="B49" s="6" t="s">
        <v>46</v>
      </c>
      <c r="C49" s="6" t="s">
        <v>20</v>
      </c>
      <c r="D49" s="6">
        <v>142</v>
      </c>
      <c r="E49" s="6">
        <v>142</v>
      </c>
      <c r="F49" s="6">
        <f t="shared" si="0"/>
        <v>0.14199999999999999</v>
      </c>
      <c r="G49" s="6">
        <v>1</v>
      </c>
      <c r="H49" s="6" t="s">
        <v>57</v>
      </c>
      <c r="I49" s="6" t="s">
        <v>12</v>
      </c>
      <c r="J49" s="6" t="s">
        <v>25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 customHeight="1">
      <c r="A50" s="6">
        <v>40000001066</v>
      </c>
      <c r="B50" s="6" t="s">
        <v>46</v>
      </c>
      <c r="C50" s="6" t="s">
        <v>20</v>
      </c>
      <c r="D50" s="6">
        <v>108</v>
      </c>
      <c r="E50" s="6">
        <v>108</v>
      </c>
      <c r="F50" s="6">
        <f t="shared" si="0"/>
        <v>0.108</v>
      </c>
      <c r="G50" s="6">
        <v>1</v>
      </c>
      <c r="H50" s="6" t="s">
        <v>57</v>
      </c>
      <c r="I50" s="6" t="s">
        <v>12</v>
      </c>
      <c r="J50" s="6" t="s">
        <v>25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" customHeight="1">
      <c r="A51" s="6">
        <v>40000001065</v>
      </c>
      <c r="B51" s="6" t="s">
        <v>46</v>
      </c>
      <c r="C51" s="6" t="s">
        <v>20</v>
      </c>
      <c r="D51" s="6">
        <v>152</v>
      </c>
      <c r="E51" s="6">
        <v>152</v>
      </c>
      <c r="F51" s="6">
        <f t="shared" si="0"/>
        <v>0.152</v>
      </c>
      <c r="G51" s="6">
        <v>1</v>
      </c>
      <c r="H51" s="6" t="s">
        <v>57</v>
      </c>
      <c r="I51" s="6" t="s">
        <v>12</v>
      </c>
      <c r="J51" s="6" t="s">
        <v>25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" customHeight="1">
      <c r="A52" s="6">
        <v>40000001064</v>
      </c>
      <c r="B52" s="6" t="s">
        <v>46</v>
      </c>
      <c r="C52" s="7" t="s">
        <v>10</v>
      </c>
      <c r="D52" s="6">
        <v>176</v>
      </c>
      <c r="E52" s="6">
        <v>176</v>
      </c>
      <c r="F52" s="6">
        <f t="shared" si="0"/>
        <v>0.17599999999999999</v>
      </c>
      <c r="G52" s="6">
        <v>1</v>
      </c>
      <c r="H52" s="6" t="s">
        <v>11</v>
      </c>
      <c r="I52" s="6" t="s">
        <v>12</v>
      </c>
      <c r="J52" s="6" t="s">
        <v>25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" customHeight="1">
      <c r="A53" s="6">
        <v>40000001063</v>
      </c>
      <c r="B53" s="6" t="s">
        <v>52</v>
      </c>
      <c r="C53" s="6" t="s">
        <v>23</v>
      </c>
      <c r="D53" s="6">
        <v>634</v>
      </c>
      <c r="E53" s="6">
        <v>634</v>
      </c>
      <c r="F53" s="6">
        <f t="shared" si="0"/>
        <v>0.63400000000000001</v>
      </c>
      <c r="G53" s="6">
        <v>1</v>
      </c>
      <c r="H53" s="6" t="s">
        <v>11</v>
      </c>
      <c r="I53" s="6" t="s">
        <v>39</v>
      </c>
      <c r="J53" s="6" t="s">
        <v>25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" customHeight="1">
      <c r="A54" s="6">
        <v>40000001062</v>
      </c>
      <c r="B54" s="6" t="s">
        <v>58</v>
      </c>
      <c r="C54" s="7" t="s">
        <v>10</v>
      </c>
      <c r="D54" s="6">
        <v>476</v>
      </c>
      <c r="E54" s="6">
        <v>476</v>
      </c>
      <c r="F54" s="6">
        <f t="shared" si="0"/>
        <v>0.47599999999999998</v>
      </c>
      <c r="G54" s="6">
        <v>1</v>
      </c>
      <c r="H54" s="6" t="s">
        <v>59</v>
      </c>
      <c r="I54" s="6" t="s">
        <v>60</v>
      </c>
      <c r="J54" s="6" t="s">
        <v>36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" customHeight="1">
      <c r="A55" s="6">
        <v>40000001061</v>
      </c>
      <c r="B55" s="6" t="s">
        <v>49</v>
      </c>
      <c r="C55" s="6" t="s">
        <v>20</v>
      </c>
      <c r="D55" s="6">
        <v>344</v>
      </c>
      <c r="E55" s="6">
        <v>344</v>
      </c>
      <c r="F55" s="6">
        <f t="shared" si="0"/>
        <v>0.34399999999999997</v>
      </c>
      <c r="G55" s="6">
        <v>1</v>
      </c>
      <c r="H55" s="6" t="s">
        <v>35</v>
      </c>
      <c r="I55" s="6" t="s">
        <v>18</v>
      </c>
      <c r="J55" s="6" t="s">
        <v>61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" customHeight="1">
      <c r="A56" s="6">
        <v>40000001060</v>
      </c>
      <c r="B56" s="6" t="s">
        <v>62</v>
      </c>
      <c r="C56" s="6" t="s">
        <v>20</v>
      </c>
      <c r="D56" s="6">
        <v>848</v>
      </c>
      <c r="E56" s="6">
        <v>848</v>
      </c>
      <c r="F56" s="6">
        <f t="shared" si="0"/>
        <v>0.84799999999999998</v>
      </c>
      <c r="G56" s="6">
        <v>1</v>
      </c>
      <c r="H56" s="6" t="s">
        <v>35</v>
      </c>
      <c r="I56" s="6" t="s">
        <v>32</v>
      </c>
      <c r="J56" s="6" t="s">
        <v>36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" customHeight="1">
      <c r="A57" s="6">
        <v>40000001059</v>
      </c>
      <c r="B57" s="6" t="s">
        <v>62</v>
      </c>
      <c r="C57" s="7" t="s">
        <v>10</v>
      </c>
      <c r="D57" s="6">
        <v>944</v>
      </c>
      <c r="E57" s="6">
        <v>944</v>
      </c>
      <c r="F57" s="6">
        <f t="shared" si="0"/>
        <v>0.94399999999999995</v>
      </c>
      <c r="G57" s="6">
        <v>1</v>
      </c>
      <c r="H57" s="6" t="s">
        <v>11</v>
      </c>
      <c r="I57" s="6" t="s">
        <v>12</v>
      </c>
      <c r="J57" s="6" t="s">
        <v>25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" customHeight="1">
      <c r="A58" s="6">
        <v>40000001058</v>
      </c>
      <c r="B58" s="6" t="s">
        <v>52</v>
      </c>
      <c r="C58" s="6" t="s">
        <v>23</v>
      </c>
      <c r="D58" s="6">
        <v>772</v>
      </c>
      <c r="E58" s="6">
        <v>772</v>
      </c>
      <c r="F58" s="6">
        <f t="shared" si="0"/>
        <v>0.77200000000000002</v>
      </c>
      <c r="G58" s="6">
        <v>1</v>
      </c>
      <c r="H58" s="6" t="s">
        <v>11</v>
      </c>
      <c r="I58" s="6" t="s">
        <v>12</v>
      </c>
      <c r="J58" s="6" t="s">
        <v>25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" customHeight="1">
      <c r="A59" s="6">
        <v>40000001057</v>
      </c>
      <c r="B59" s="6" t="s">
        <v>52</v>
      </c>
      <c r="C59" s="6" t="s">
        <v>23</v>
      </c>
      <c r="D59" s="6">
        <v>644</v>
      </c>
      <c r="E59" s="6">
        <v>644</v>
      </c>
      <c r="F59" s="6">
        <f t="shared" si="0"/>
        <v>0.64400000000000002</v>
      </c>
      <c r="G59" s="6">
        <v>1</v>
      </c>
      <c r="H59" s="6" t="s">
        <v>11</v>
      </c>
      <c r="I59" s="6" t="s">
        <v>63</v>
      </c>
      <c r="J59" s="6" t="s">
        <v>25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" customHeight="1">
      <c r="A60" s="6">
        <v>40000001056</v>
      </c>
      <c r="B60" s="6" t="s">
        <v>47</v>
      </c>
      <c r="C60" s="7" t="s">
        <v>10</v>
      </c>
      <c r="D60" s="6">
        <v>538</v>
      </c>
      <c r="E60" s="6">
        <v>538</v>
      </c>
      <c r="F60" s="6">
        <f t="shared" si="0"/>
        <v>0.53800000000000003</v>
      </c>
      <c r="G60" s="6">
        <v>1</v>
      </c>
      <c r="H60" s="6" t="s">
        <v>11</v>
      </c>
      <c r="I60" s="6" t="s">
        <v>48</v>
      </c>
      <c r="J60" s="6" t="s">
        <v>25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" customHeight="1">
      <c r="A61" s="6">
        <v>40000001055</v>
      </c>
      <c r="B61" s="6" t="s">
        <v>58</v>
      </c>
      <c r="C61" s="7" t="s">
        <v>10</v>
      </c>
      <c r="D61" s="6">
        <v>712</v>
      </c>
      <c r="E61" s="6">
        <v>712</v>
      </c>
      <c r="F61" s="6">
        <f t="shared" si="0"/>
        <v>0.71199999999999997</v>
      </c>
      <c r="G61" s="6">
        <v>1</v>
      </c>
      <c r="H61" s="6" t="s">
        <v>24</v>
      </c>
      <c r="I61" s="6" t="s">
        <v>12</v>
      </c>
      <c r="J61" s="6" t="s">
        <v>25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" customHeight="1">
      <c r="A62" s="6">
        <v>40000001054</v>
      </c>
      <c r="B62" s="6" t="s">
        <v>64</v>
      </c>
      <c r="C62" s="6" t="s">
        <v>20</v>
      </c>
      <c r="D62" s="6">
        <v>444</v>
      </c>
      <c r="E62" s="6">
        <v>444</v>
      </c>
      <c r="F62" s="6">
        <f t="shared" si="0"/>
        <v>0.44400000000000001</v>
      </c>
      <c r="G62" s="6">
        <v>1</v>
      </c>
      <c r="H62" s="6" t="s">
        <v>35</v>
      </c>
      <c r="I62" s="6" t="s">
        <v>12</v>
      </c>
      <c r="J62" s="6" t="s">
        <v>25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" customHeight="1">
      <c r="A63" s="6">
        <v>40000001053</v>
      </c>
      <c r="B63" s="6" t="s">
        <v>46</v>
      </c>
      <c r="C63" s="7" t="s">
        <v>10</v>
      </c>
      <c r="D63" s="6">
        <v>254</v>
      </c>
      <c r="E63" s="6">
        <v>254</v>
      </c>
      <c r="F63" s="6">
        <f t="shared" si="0"/>
        <v>0.254</v>
      </c>
      <c r="G63" s="6">
        <v>1</v>
      </c>
      <c r="H63" s="6" t="s">
        <v>24</v>
      </c>
      <c r="I63" s="6" t="s">
        <v>12</v>
      </c>
      <c r="J63" s="6" t="s">
        <v>25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" customHeight="1">
      <c r="A64" s="6">
        <v>40000001052</v>
      </c>
      <c r="B64" s="6" t="s">
        <v>46</v>
      </c>
      <c r="C64" s="6" t="s">
        <v>20</v>
      </c>
      <c r="D64" s="6">
        <v>160</v>
      </c>
      <c r="E64" s="6">
        <v>160</v>
      </c>
      <c r="F64" s="6">
        <f t="shared" si="0"/>
        <v>0.16</v>
      </c>
      <c r="G64" s="6">
        <v>1</v>
      </c>
      <c r="H64" s="6" t="s">
        <v>24</v>
      </c>
      <c r="I64" s="6" t="s">
        <v>12</v>
      </c>
      <c r="J64" s="6" t="s">
        <v>25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" customHeight="1">
      <c r="A65" s="6">
        <v>40000001051</v>
      </c>
      <c r="B65" s="6" t="s">
        <v>52</v>
      </c>
      <c r="C65" s="6" t="s">
        <v>23</v>
      </c>
      <c r="D65" s="6">
        <v>582</v>
      </c>
      <c r="E65" s="6">
        <v>582</v>
      </c>
      <c r="F65" s="6">
        <f t="shared" si="0"/>
        <v>0.58199999999999996</v>
      </c>
      <c r="G65" s="6">
        <v>1</v>
      </c>
      <c r="H65" s="6" t="s">
        <v>11</v>
      </c>
      <c r="I65" s="6" t="s">
        <v>39</v>
      </c>
      <c r="J65" s="6" t="s">
        <v>25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" customHeight="1">
      <c r="A66" s="6">
        <v>40000001050</v>
      </c>
      <c r="B66" s="6" t="s">
        <v>46</v>
      </c>
      <c r="C66" s="7" t="s">
        <v>10</v>
      </c>
      <c r="D66" s="6">
        <v>264</v>
      </c>
      <c r="E66" s="6">
        <v>264</v>
      </c>
      <c r="F66" s="6">
        <f t="shared" ref="F66:F129" si="1">E66/1000</f>
        <v>0.26400000000000001</v>
      </c>
      <c r="G66" s="6">
        <v>1</v>
      </c>
      <c r="H66" s="6" t="s">
        <v>65</v>
      </c>
      <c r="I66" s="6" t="s">
        <v>18</v>
      </c>
      <c r="J66" s="6" t="s">
        <v>25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" customHeight="1">
      <c r="A67" s="6">
        <v>40000001049</v>
      </c>
      <c r="B67" s="6" t="s">
        <v>58</v>
      </c>
      <c r="C67" s="6" t="s">
        <v>20</v>
      </c>
      <c r="D67" s="6">
        <v>174</v>
      </c>
      <c r="E67" s="6">
        <v>174</v>
      </c>
      <c r="F67" s="6">
        <f t="shared" si="1"/>
        <v>0.17399999999999999</v>
      </c>
      <c r="G67" s="6">
        <v>1</v>
      </c>
      <c r="H67" s="6" t="s">
        <v>35</v>
      </c>
      <c r="I67" s="6" t="s">
        <v>18</v>
      </c>
      <c r="J67" s="6" t="s">
        <v>36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 customHeight="1">
      <c r="A68" s="6">
        <v>40000001048</v>
      </c>
      <c r="B68" s="6" t="s">
        <v>62</v>
      </c>
      <c r="C68" s="7" t="s">
        <v>10</v>
      </c>
      <c r="D68" s="6">
        <v>562</v>
      </c>
      <c r="E68" s="6">
        <v>562</v>
      </c>
      <c r="F68" s="6">
        <f t="shared" si="1"/>
        <v>0.56200000000000006</v>
      </c>
      <c r="G68" s="6">
        <v>1</v>
      </c>
      <c r="H68" s="6" t="s">
        <v>11</v>
      </c>
      <c r="I68" s="6" t="s">
        <v>18</v>
      </c>
      <c r="J68" s="6" t="s">
        <v>25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" customHeight="1">
      <c r="A69" s="6">
        <v>40000001047</v>
      </c>
      <c r="B69" s="6" t="s">
        <v>58</v>
      </c>
      <c r="C69" s="6" t="s">
        <v>20</v>
      </c>
      <c r="D69" s="6">
        <v>384</v>
      </c>
      <c r="E69" s="6">
        <v>384</v>
      </c>
      <c r="F69" s="6">
        <f t="shared" si="1"/>
        <v>0.38400000000000001</v>
      </c>
      <c r="G69" s="6">
        <v>1</v>
      </c>
      <c r="H69" s="6" t="s">
        <v>24</v>
      </c>
      <c r="I69" s="6" t="s">
        <v>18</v>
      </c>
      <c r="J69" s="6" t="s">
        <v>66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" customHeight="1">
      <c r="A70" s="6">
        <v>40000001046</v>
      </c>
      <c r="B70" s="6" t="s">
        <v>46</v>
      </c>
      <c r="C70" s="6" t="s">
        <v>20</v>
      </c>
      <c r="D70" s="6">
        <v>154</v>
      </c>
      <c r="E70" s="6">
        <v>154</v>
      </c>
      <c r="F70" s="6">
        <f t="shared" si="1"/>
        <v>0.154</v>
      </c>
      <c r="G70" s="6">
        <v>1</v>
      </c>
      <c r="H70" s="6" t="s">
        <v>35</v>
      </c>
      <c r="I70" s="6" t="s">
        <v>67</v>
      </c>
      <c r="J70" s="6" t="s">
        <v>36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" customHeight="1">
      <c r="A71" s="6">
        <v>40000001045</v>
      </c>
      <c r="B71" s="6" t="s">
        <v>46</v>
      </c>
      <c r="C71" s="6" t="s">
        <v>20</v>
      </c>
      <c r="D71" s="6">
        <v>140</v>
      </c>
      <c r="E71" s="6">
        <v>140</v>
      </c>
      <c r="F71" s="6">
        <f t="shared" si="1"/>
        <v>0.14000000000000001</v>
      </c>
      <c r="G71" s="6">
        <v>1</v>
      </c>
      <c r="H71" s="6" t="s">
        <v>57</v>
      </c>
      <c r="I71" s="6" t="s">
        <v>12</v>
      </c>
      <c r="J71" s="6" t="s">
        <v>25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" customHeight="1">
      <c r="A72" s="6">
        <v>40000001044</v>
      </c>
      <c r="B72" s="6" t="s">
        <v>58</v>
      </c>
      <c r="C72" s="6" t="s">
        <v>20</v>
      </c>
      <c r="D72" s="6">
        <v>416</v>
      </c>
      <c r="E72" s="6">
        <v>416</v>
      </c>
      <c r="F72" s="6">
        <f t="shared" si="1"/>
        <v>0.41599999999999998</v>
      </c>
      <c r="G72" s="6">
        <v>1</v>
      </c>
      <c r="H72" s="6" t="s">
        <v>59</v>
      </c>
      <c r="I72" s="6" t="s">
        <v>68</v>
      </c>
      <c r="J72" s="6" t="s">
        <v>36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" customHeight="1">
      <c r="A73" s="6">
        <v>40000001043</v>
      </c>
      <c r="B73" s="6" t="s">
        <v>46</v>
      </c>
      <c r="C73" s="7" t="s">
        <v>10</v>
      </c>
      <c r="D73" s="6">
        <v>282</v>
      </c>
      <c r="E73" s="6">
        <v>282</v>
      </c>
      <c r="F73" s="6">
        <f t="shared" si="1"/>
        <v>0.28199999999999997</v>
      </c>
      <c r="G73" s="6">
        <v>1</v>
      </c>
      <c r="H73" s="6" t="s">
        <v>24</v>
      </c>
      <c r="I73" s="6" t="s">
        <v>12</v>
      </c>
      <c r="J73" s="6" t="s">
        <v>25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" customHeight="1">
      <c r="A74" s="6">
        <v>40000001042</v>
      </c>
      <c r="B74" s="6" t="s">
        <v>52</v>
      </c>
      <c r="C74" s="6" t="s">
        <v>20</v>
      </c>
      <c r="D74" s="6">
        <v>292</v>
      </c>
      <c r="E74" s="6">
        <v>292</v>
      </c>
      <c r="F74" s="6">
        <f t="shared" si="1"/>
        <v>0.29199999999999998</v>
      </c>
      <c r="G74" s="6">
        <v>1</v>
      </c>
      <c r="H74" s="6" t="s">
        <v>24</v>
      </c>
      <c r="I74" s="6" t="s">
        <v>12</v>
      </c>
      <c r="J74" s="6" t="s">
        <v>25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" customHeight="1">
      <c r="A75" s="6">
        <v>40000001041</v>
      </c>
      <c r="B75" s="6" t="s">
        <v>52</v>
      </c>
      <c r="C75" s="6" t="s">
        <v>20</v>
      </c>
      <c r="D75" s="6">
        <v>260</v>
      </c>
      <c r="E75" s="6">
        <v>260</v>
      </c>
      <c r="F75" s="6">
        <f t="shared" si="1"/>
        <v>0.26</v>
      </c>
      <c r="G75" s="6">
        <v>1</v>
      </c>
      <c r="H75" s="6" t="s">
        <v>24</v>
      </c>
      <c r="I75" s="6" t="s">
        <v>12</v>
      </c>
      <c r="J75" s="6" t="s">
        <v>25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" customHeight="1">
      <c r="A76" s="6">
        <v>40000001040</v>
      </c>
      <c r="B76" s="6" t="s">
        <v>52</v>
      </c>
      <c r="C76" s="6" t="s">
        <v>23</v>
      </c>
      <c r="D76" s="6">
        <v>710</v>
      </c>
      <c r="E76" s="6">
        <v>710</v>
      </c>
      <c r="F76" s="6">
        <f t="shared" si="1"/>
        <v>0.71</v>
      </c>
      <c r="G76" s="6">
        <v>1</v>
      </c>
      <c r="H76" s="6" t="s">
        <v>11</v>
      </c>
      <c r="I76" s="6" t="s">
        <v>12</v>
      </c>
      <c r="J76" s="6" t="s">
        <v>25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" customHeight="1">
      <c r="A77" s="6">
        <v>40000001039</v>
      </c>
      <c r="B77" s="6" t="s">
        <v>58</v>
      </c>
      <c r="C77" s="7" t="s">
        <v>10</v>
      </c>
      <c r="D77" s="6">
        <v>394</v>
      </c>
      <c r="E77" s="6">
        <v>394</v>
      </c>
      <c r="F77" s="6">
        <f t="shared" si="1"/>
        <v>0.39400000000000002</v>
      </c>
      <c r="G77" s="6">
        <v>1</v>
      </c>
      <c r="H77" s="6" t="s">
        <v>11</v>
      </c>
      <c r="I77" s="6" t="s">
        <v>12</v>
      </c>
      <c r="J77" s="6" t="s">
        <v>37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" customHeight="1">
      <c r="A78" s="6">
        <v>40000001038</v>
      </c>
      <c r="B78" s="6" t="s">
        <v>62</v>
      </c>
      <c r="C78" s="7" t="s">
        <v>10</v>
      </c>
      <c r="D78" s="6">
        <v>1128</v>
      </c>
      <c r="E78" s="6">
        <v>1128</v>
      </c>
      <c r="F78" s="6">
        <f t="shared" si="1"/>
        <v>1.1279999999999999</v>
      </c>
      <c r="G78" s="6">
        <v>1</v>
      </c>
      <c r="H78" s="6" t="s">
        <v>11</v>
      </c>
      <c r="I78" s="6" t="s">
        <v>39</v>
      </c>
      <c r="J78" s="6" t="s">
        <v>25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" customHeight="1">
      <c r="A79" s="6">
        <v>40000001037</v>
      </c>
      <c r="B79" s="6" t="s">
        <v>52</v>
      </c>
      <c r="C79" s="6" t="s">
        <v>20</v>
      </c>
      <c r="D79" s="6">
        <v>642</v>
      </c>
      <c r="E79" s="6">
        <v>642</v>
      </c>
      <c r="F79" s="6">
        <f t="shared" si="1"/>
        <v>0.64200000000000002</v>
      </c>
      <c r="G79" s="6">
        <v>1</v>
      </c>
      <c r="H79" s="6" t="s">
        <v>24</v>
      </c>
      <c r="I79" s="6" t="s">
        <v>18</v>
      </c>
      <c r="J79" s="6" t="s">
        <v>66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" customHeight="1">
      <c r="A80" s="6">
        <v>40000001036</v>
      </c>
      <c r="B80" s="6" t="s">
        <v>46</v>
      </c>
      <c r="C80" s="6" t="s">
        <v>20</v>
      </c>
      <c r="D80" s="6">
        <v>96</v>
      </c>
      <c r="E80" s="6">
        <v>96</v>
      </c>
      <c r="F80" s="6">
        <f t="shared" si="1"/>
        <v>9.6000000000000002E-2</v>
      </c>
      <c r="G80" s="6">
        <v>1</v>
      </c>
      <c r="H80" s="6" t="s">
        <v>24</v>
      </c>
      <c r="I80" s="6" t="s">
        <v>12</v>
      </c>
      <c r="J80" s="6" t="s">
        <v>25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" customHeight="1">
      <c r="A81" s="6">
        <v>40000001035</v>
      </c>
      <c r="B81" s="6" t="s">
        <v>46</v>
      </c>
      <c r="C81" s="7" t="s">
        <v>10</v>
      </c>
      <c r="D81" s="6">
        <v>170</v>
      </c>
      <c r="E81" s="6">
        <v>170</v>
      </c>
      <c r="F81" s="6">
        <f t="shared" si="1"/>
        <v>0.17</v>
      </c>
      <c r="G81" s="6">
        <v>1</v>
      </c>
      <c r="H81" s="6" t="s">
        <v>11</v>
      </c>
      <c r="I81" s="6" t="s">
        <v>12</v>
      </c>
      <c r="J81" s="6" t="s">
        <v>25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" customHeight="1">
      <c r="A82" s="6">
        <v>40000001034</v>
      </c>
      <c r="B82" s="6" t="s">
        <v>46</v>
      </c>
      <c r="C82" s="6" t="s">
        <v>20</v>
      </c>
      <c r="D82" s="6">
        <v>92</v>
      </c>
      <c r="E82" s="6">
        <v>92</v>
      </c>
      <c r="F82" s="6">
        <f t="shared" si="1"/>
        <v>9.1999999999999998E-2</v>
      </c>
      <c r="G82" s="6">
        <v>1</v>
      </c>
      <c r="H82" s="6" t="s">
        <v>24</v>
      </c>
      <c r="I82" s="6" t="s">
        <v>12</v>
      </c>
      <c r="J82" s="6" t="s">
        <v>25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" customHeight="1">
      <c r="A83" s="6">
        <v>40000001033</v>
      </c>
      <c r="B83" s="6" t="s">
        <v>69</v>
      </c>
      <c r="C83" s="6" t="s">
        <v>23</v>
      </c>
      <c r="D83" s="6">
        <v>360</v>
      </c>
      <c r="E83" s="6">
        <v>360</v>
      </c>
      <c r="F83" s="6">
        <f t="shared" si="1"/>
        <v>0.36</v>
      </c>
      <c r="G83" s="6">
        <v>1</v>
      </c>
      <c r="H83" s="6" t="s">
        <v>24</v>
      </c>
      <c r="I83" s="6" t="s">
        <v>12</v>
      </c>
      <c r="J83" s="6" t="s">
        <v>70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" customHeight="1">
      <c r="A84" s="6">
        <v>40000001032</v>
      </c>
      <c r="B84" s="7" t="s">
        <v>9</v>
      </c>
      <c r="C84" s="6" t="s">
        <v>30</v>
      </c>
      <c r="D84" s="6">
        <v>750</v>
      </c>
      <c r="E84" s="6">
        <v>750</v>
      </c>
      <c r="F84" s="6">
        <f t="shared" si="1"/>
        <v>0.75</v>
      </c>
      <c r="G84" s="6">
        <v>1</v>
      </c>
      <c r="H84" s="6" t="s">
        <v>59</v>
      </c>
      <c r="I84" s="6" t="s">
        <v>71</v>
      </c>
      <c r="J84" s="6" t="s">
        <v>72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" customHeight="1">
      <c r="A85" s="6">
        <v>40000001031</v>
      </c>
      <c r="B85" s="6" t="s">
        <v>46</v>
      </c>
      <c r="C85" s="6" t="s">
        <v>20</v>
      </c>
      <c r="D85" s="6">
        <v>118</v>
      </c>
      <c r="E85" s="6">
        <v>118</v>
      </c>
      <c r="F85" s="6">
        <f t="shared" si="1"/>
        <v>0.11799999999999999</v>
      </c>
      <c r="G85" s="6">
        <v>1</v>
      </c>
      <c r="H85" s="6" t="s">
        <v>24</v>
      </c>
      <c r="I85" s="6" t="s">
        <v>12</v>
      </c>
      <c r="J85" s="6" t="s">
        <v>25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" customHeight="1">
      <c r="A86" s="6">
        <v>40000001030</v>
      </c>
      <c r="B86" s="6" t="s">
        <v>73</v>
      </c>
      <c r="C86" s="7" t="s">
        <v>10</v>
      </c>
      <c r="D86" s="6">
        <v>172</v>
      </c>
      <c r="E86" s="6">
        <v>172</v>
      </c>
      <c r="F86" s="6">
        <f t="shared" si="1"/>
        <v>0.17199999999999999</v>
      </c>
      <c r="G86" s="6">
        <v>1</v>
      </c>
      <c r="H86" s="6" t="s">
        <v>59</v>
      </c>
      <c r="I86" s="6" t="s">
        <v>32</v>
      </c>
      <c r="J86" s="6" t="s">
        <v>36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" customHeight="1">
      <c r="A87" s="6">
        <v>40000001029</v>
      </c>
      <c r="B87" s="7" t="s">
        <v>9</v>
      </c>
      <c r="C87" s="7" t="s">
        <v>10</v>
      </c>
      <c r="D87" s="6">
        <v>726</v>
      </c>
      <c r="E87" s="6">
        <v>726</v>
      </c>
      <c r="F87" s="6">
        <f t="shared" si="1"/>
        <v>0.72599999999999998</v>
      </c>
      <c r="G87" s="6">
        <v>1</v>
      </c>
      <c r="H87" s="6" t="s">
        <v>11</v>
      </c>
      <c r="I87" s="6" t="s">
        <v>39</v>
      </c>
      <c r="J87" s="6" t="s">
        <v>25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" customHeight="1">
      <c r="A88" s="6">
        <v>40000001028</v>
      </c>
      <c r="B88" s="6" t="s">
        <v>74</v>
      </c>
      <c r="C88" s="6" t="s">
        <v>10</v>
      </c>
      <c r="D88" s="6">
        <v>698</v>
      </c>
      <c r="E88" s="6">
        <v>906</v>
      </c>
      <c r="F88" s="6">
        <f t="shared" si="1"/>
        <v>0.90600000000000003</v>
      </c>
      <c r="G88" s="6">
        <v>1</v>
      </c>
      <c r="H88" s="6" t="s">
        <v>75</v>
      </c>
      <c r="I88" s="6" t="s">
        <v>18</v>
      </c>
      <c r="J88" s="6" t="s">
        <v>76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" customHeight="1">
      <c r="A89" s="6">
        <v>40000001027</v>
      </c>
      <c r="B89" s="6" t="s">
        <v>74</v>
      </c>
      <c r="C89" s="6" t="s">
        <v>20</v>
      </c>
      <c r="D89" s="6">
        <v>546</v>
      </c>
      <c r="E89" s="6">
        <v>720</v>
      </c>
      <c r="F89" s="6">
        <f t="shared" si="1"/>
        <v>0.72</v>
      </c>
      <c r="G89" s="6">
        <v>1</v>
      </c>
      <c r="H89" s="6" t="s">
        <v>51</v>
      </c>
      <c r="I89" s="6" t="s">
        <v>18</v>
      </c>
      <c r="J89" s="6" t="s">
        <v>77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" customHeight="1">
      <c r="A90" s="6">
        <v>40000001026</v>
      </c>
      <c r="B90" s="6" t="s">
        <v>78</v>
      </c>
      <c r="C90" s="6" t="s">
        <v>20</v>
      </c>
      <c r="D90" s="6">
        <v>730</v>
      </c>
      <c r="E90" s="6">
        <v>926</v>
      </c>
      <c r="F90" s="6">
        <f t="shared" si="1"/>
        <v>0.92600000000000005</v>
      </c>
      <c r="G90" s="6">
        <v>1</v>
      </c>
      <c r="H90" s="6" t="s">
        <v>79</v>
      </c>
      <c r="I90" s="6" t="s">
        <v>18</v>
      </c>
      <c r="J90" s="6" t="s">
        <v>76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" customHeight="1">
      <c r="A91" s="6">
        <v>40000001025</v>
      </c>
      <c r="B91" s="6" t="s">
        <v>80</v>
      </c>
      <c r="C91" s="6" t="s">
        <v>20</v>
      </c>
      <c r="D91" s="6">
        <v>790</v>
      </c>
      <c r="E91" s="6">
        <v>1214</v>
      </c>
      <c r="F91" s="6">
        <f t="shared" si="1"/>
        <v>1.214</v>
      </c>
      <c r="G91" s="6">
        <v>1</v>
      </c>
      <c r="H91" s="6" t="s">
        <v>81</v>
      </c>
      <c r="I91" s="6" t="s">
        <v>82</v>
      </c>
      <c r="J91" s="6" t="s">
        <v>83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" customHeight="1">
      <c r="A92" s="6">
        <v>40000001024</v>
      </c>
      <c r="B92" s="6" t="s">
        <v>43</v>
      </c>
      <c r="C92" s="6" t="s">
        <v>55</v>
      </c>
      <c r="D92" s="6">
        <v>384</v>
      </c>
      <c r="E92" s="6">
        <v>510</v>
      </c>
      <c r="F92" s="6">
        <f t="shared" si="1"/>
        <v>0.51</v>
      </c>
      <c r="G92" s="6">
        <v>1</v>
      </c>
      <c r="H92" s="6" t="s">
        <v>84</v>
      </c>
      <c r="I92" s="6" t="s">
        <v>18</v>
      </c>
      <c r="J92" s="6" t="s">
        <v>54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" customHeight="1">
      <c r="A93" s="6">
        <v>40000001023</v>
      </c>
      <c r="B93" s="6" t="s">
        <v>74</v>
      </c>
      <c r="C93" s="6" t="s">
        <v>10</v>
      </c>
      <c r="D93" s="6">
        <v>716</v>
      </c>
      <c r="E93" s="6">
        <v>900</v>
      </c>
      <c r="F93" s="6">
        <f t="shared" si="1"/>
        <v>0.9</v>
      </c>
      <c r="G93" s="6">
        <v>1</v>
      </c>
      <c r="H93" s="6" t="s">
        <v>85</v>
      </c>
      <c r="I93" s="6" t="s">
        <v>32</v>
      </c>
      <c r="J93" s="6" t="s">
        <v>19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" customHeight="1">
      <c r="A94" s="6">
        <v>40000001022</v>
      </c>
      <c r="B94" s="6" t="s">
        <v>86</v>
      </c>
      <c r="C94" s="6" t="s">
        <v>55</v>
      </c>
      <c r="D94" s="6">
        <v>598</v>
      </c>
      <c r="E94" s="6">
        <v>784</v>
      </c>
      <c r="F94" s="6">
        <f t="shared" si="1"/>
        <v>0.78400000000000003</v>
      </c>
      <c r="G94" s="6">
        <v>1</v>
      </c>
      <c r="H94" s="6" t="s">
        <v>87</v>
      </c>
      <c r="I94" s="6" t="s">
        <v>18</v>
      </c>
      <c r="J94" s="6" t="s">
        <v>76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" customHeight="1">
      <c r="A95" s="6">
        <v>40000001021</v>
      </c>
      <c r="B95" s="6" t="s">
        <v>88</v>
      </c>
      <c r="C95" s="7" t="s">
        <v>10</v>
      </c>
      <c r="D95" s="6">
        <v>676</v>
      </c>
      <c r="E95" s="6">
        <v>904</v>
      </c>
      <c r="F95" s="6">
        <f t="shared" si="1"/>
        <v>0.90400000000000003</v>
      </c>
      <c r="G95" s="6">
        <v>1</v>
      </c>
      <c r="H95" s="6" t="s">
        <v>89</v>
      </c>
      <c r="I95" s="6" t="s">
        <v>32</v>
      </c>
      <c r="J95" s="6" t="s">
        <v>90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" customHeight="1">
      <c r="A96" s="6">
        <v>40000001020</v>
      </c>
      <c r="B96" s="6" t="s">
        <v>88</v>
      </c>
      <c r="C96" s="6" t="s">
        <v>20</v>
      </c>
      <c r="D96" s="6">
        <v>916</v>
      </c>
      <c r="E96" s="6">
        <v>1414</v>
      </c>
      <c r="F96" s="6">
        <f t="shared" si="1"/>
        <v>1.4139999999999999</v>
      </c>
      <c r="G96" s="6">
        <v>1</v>
      </c>
      <c r="H96" s="6" t="s">
        <v>26</v>
      </c>
      <c r="I96" s="6" t="s">
        <v>12</v>
      </c>
      <c r="J96" s="6" t="s">
        <v>90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" customHeight="1">
      <c r="A97" s="6">
        <v>40000001019</v>
      </c>
      <c r="B97" s="6" t="s">
        <v>74</v>
      </c>
      <c r="C97" s="6" t="s">
        <v>20</v>
      </c>
      <c r="D97" s="6">
        <v>522</v>
      </c>
      <c r="E97" s="6">
        <v>666</v>
      </c>
      <c r="F97" s="6">
        <f t="shared" si="1"/>
        <v>0.66600000000000004</v>
      </c>
      <c r="G97" s="6">
        <v>1</v>
      </c>
      <c r="H97" s="6" t="s">
        <v>91</v>
      </c>
      <c r="I97" s="6" t="s">
        <v>92</v>
      </c>
      <c r="J97" s="6" t="s">
        <v>19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" customHeight="1">
      <c r="A98" s="6">
        <v>40000001018</v>
      </c>
      <c r="B98" s="6" t="s">
        <v>74</v>
      </c>
      <c r="C98" s="6" t="s">
        <v>10</v>
      </c>
      <c r="D98" s="6">
        <v>792</v>
      </c>
      <c r="E98" s="6">
        <v>958</v>
      </c>
      <c r="F98" s="6">
        <f t="shared" si="1"/>
        <v>0.95799999999999996</v>
      </c>
      <c r="G98" s="6">
        <v>1</v>
      </c>
      <c r="H98" s="6" t="s">
        <v>93</v>
      </c>
      <c r="I98" s="6" t="s">
        <v>32</v>
      </c>
      <c r="J98" s="6" t="s">
        <v>19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" customHeight="1">
      <c r="A99" s="6">
        <v>40000001017</v>
      </c>
      <c r="B99" s="6" t="s">
        <v>74</v>
      </c>
      <c r="C99" s="6" t="s">
        <v>20</v>
      </c>
      <c r="D99" s="6">
        <v>818</v>
      </c>
      <c r="E99" s="6">
        <v>946</v>
      </c>
      <c r="F99" s="6">
        <f t="shared" si="1"/>
        <v>0.94599999999999995</v>
      </c>
      <c r="G99" s="6">
        <v>1</v>
      </c>
      <c r="H99" s="6" t="s">
        <v>91</v>
      </c>
      <c r="I99" s="6" t="s">
        <v>18</v>
      </c>
      <c r="J99" s="6" t="s">
        <v>19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" customHeight="1">
      <c r="A100" s="6">
        <v>40000001016</v>
      </c>
      <c r="B100" s="6" t="s">
        <v>43</v>
      </c>
      <c r="C100" s="6" t="s">
        <v>23</v>
      </c>
      <c r="D100" s="6">
        <v>158</v>
      </c>
      <c r="E100" s="6">
        <v>256</v>
      </c>
      <c r="F100" s="6">
        <f t="shared" si="1"/>
        <v>0.25600000000000001</v>
      </c>
      <c r="G100" s="6">
        <v>1</v>
      </c>
      <c r="H100" s="6" t="s">
        <v>44</v>
      </c>
      <c r="I100" s="6" t="s">
        <v>12</v>
      </c>
      <c r="J100" s="6" t="s">
        <v>77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" customHeight="1">
      <c r="A101" s="6">
        <v>40000001015</v>
      </c>
      <c r="B101" s="6" t="s">
        <v>40</v>
      </c>
      <c r="C101" s="6" t="s">
        <v>55</v>
      </c>
      <c r="D101" s="6">
        <v>162</v>
      </c>
      <c r="E101" s="6">
        <v>262</v>
      </c>
      <c r="F101" s="6">
        <f t="shared" si="1"/>
        <v>0.26200000000000001</v>
      </c>
      <c r="G101" s="6">
        <v>1</v>
      </c>
      <c r="H101" s="6" t="s">
        <v>44</v>
      </c>
      <c r="I101" s="6" t="s">
        <v>18</v>
      </c>
      <c r="J101" s="6" t="s">
        <v>77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" customHeight="1">
      <c r="A102" s="6">
        <v>40000001014</v>
      </c>
      <c r="B102" s="6" t="s">
        <v>40</v>
      </c>
      <c r="C102" s="6" t="s">
        <v>23</v>
      </c>
      <c r="D102" s="6">
        <v>172</v>
      </c>
      <c r="E102" s="6">
        <v>276</v>
      </c>
      <c r="F102" s="6">
        <f t="shared" si="1"/>
        <v>0.27600000000000002</v>
      </c>
      <c r="G102" s="6">
        <v>1</v>
      </c>
      <c r="H102" s="6" t="s">
        <v>44</v>
      </c>
      <c r="I102" s="6" t="s">
        <v>18</v>
      </c>
      <c r="J102" s="6" t="s">
        <v>36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" customHeight="1">
      <c r="A103" s="6">
        <v>40000001013</v>
      </c>
      <c r="B103" s="6" t="s">
        <v>43</v>
      </c>
      <c r="C103" s="6" t="s">
        <v>23</v>
      </c>
      <c r="D103" s="6">
        <v>182</v>
      </c>
      <c r="E103" s="6">
        <v>278</v>
      </c>
      <c r="F103" s="6">
        <f t="shared" si="1"/>
        <v>0.27800000000000002</v>
      </c>
      <c r="G103" s="6">
        <v>1</v>
      </c>
      <c r="H103" s="6" t="s">
        <v>44</v>
      </c>
      <c r="I103" s="6" t="s">
        <v>12</v>
      </c>
      <c r="J103" s="6" t="s">
        <v>77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" customHeight="1">
      <c r="A104" s="6">
        <v>40000001012</v>
      </c>
      <c r="B104" s="6" t="s">
        <v>94</v>
      </c>
      <c r="C104" s="6" t="s">
        <v>23</v>
      </c>
      <c r="D104" s="6">
        <v>182</v>
      </c>
      <c r="E104" s="6">
        <v>284</v>
      </c>
      <c r="F104" s="6">
        <f t="shared" si="1"/>
        <v>0.28399999999999997</v>
      </c>
      <c r="G104" s="6">
        <v>1</v>
      </c>
      <c r="H104" s="6" t="s">
        <v>44</v>
      </c>
      <c r="I104" s="6" t="s">
        <v>18</v>
      </c>
      <c r="J104" s="6" t="s">
        <v>19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" customHeight="1">
      <c r="A105" s="6">
        <v>40000001011</v>
      </c>
      <c r="B105" s="6" t="s">
        <v>94</v>
      </c>
      <c r="C105" s="6" t="s">
        <v>55</v>
      </c>
      <c r="D105" s="6">
        <v>184</v>
      </c>
      <c r="E105" s="6">
        <v>288</v>
      </c>
      <c r="F105" s="6">
        <f t="shared" si="1"/>
        <v>0.28799999999999998</v>
      </c>
      <c r="G105" s="6">
        <v>1</v>
      </c>
      <c r="H105" s="6" t="s">
        <v>44</v>
      </c>
      <c r="I105" s="6" t="s">
        <v>18</v>
      </c>
      <c r="J105" s="6" t="s">
        <v>72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" customHeight="1">
      <c r="A106" s="6">
        <v>40000001010</v>
      </c>
      <c r="B106" s="6" t="s">
        <v>95</v>
      </c>
      <c r="C106" s="6" t="s">
        <v>23</v>
      </c>
      <c r="D106" s="6">
        <v>270</v>
      </c>
      <c r="E106" s="6">
        <v>356</v>
      </c>
      <c r="F106" s="6">
        <f t="shared" si="1"/>
        <v>0.35599999999999998</v>
      </c>
      <c r="G106" s="6">
        <v>1</v>
      </c>
      <c r="H106" s="6" t="s">
        <v>44</v>
      </c>
      <c r="I106" s="6" t="s">
        <v>96</v>
      </c>
      <c r="J106" s="6" t="s">
        <v>97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" customHeight="1">
      <c r="A107" s="6">
        <v>40000001009</v>
      </c>
      <c r="B107" s="6" t="s">
        <v>43</v>
      </c>
      <c r="C107" s="6" t="s">
        <v>23</v>
      </c>
      <c r="D107" s="6">
        <v>344</v>
      </c>
      <c r="E107" s="6">
        <v>496</v>
      </c>
      <c r="F107" s="6">
        <f t="shared" si="1"/>
        <v>0.496</v>
      </c>
      <c r="G107" s="6">
        <v>1</v>
      </c>
      <c r="H107" s="6" t="s">
        <v>44</v>
      </c>
      <c r="I107" s="6" t="s">
        <v>18</v>
      </c>
      <c r="J107" s="6" t="s">
        <v>77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" customHeight="1">
      <c r="A108" s="6">
        <v>40000001008</v>
      </c>
      <c r="B108" s="6" t="s">
        <v>43</v>
      </c>
      <c r="C108" s="6" t="s">
        <v>23</v>
      </c>
      <c r="D108" s="6">
        <v>192</v>
      </c>
      <c r="E108" s="6">
        <v>290</v>
      </c>
      <c r="F108" s="6">
        <f t="shared" si="1"/>
        <v>0.28999999999999998</v>
      </c>
      <c r="G108" s="6">
        <v>1</v>
      </c>
      <c r="H108" s="6" t="s">
        <v>44</v>
      </c>
      <c r="I108" s="6" t="s">
        <v>12</v>
      </c>
      <c r="J108" s="6" t="s">
        <v>77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" customHeight="1">
      <c r="A109" s="6">
        <v>40000001007</v>
      </c>
      <c r="B109" s="6" t="s">
        <v>86</v>
      </c>
      <c r="C109" s="6" t="s">
        <v>23</v>
      </c>
      <c r="D109" s="6">
        <v>456</v>
      </c>
      <c r="E109" s="6">
        <v>658</v>
      </c>
      <c r="F109" s="6">
        <f t="shared" si="1"/>
        <v>0.65800000000000003</v>
      </c>
      <c r="G109" s="6">
        <v>1</v>
      </c>
      <c r="H109" s="6" t="s">
        <v>44</v>
      </c>
      <c r="I109" s="6" t="s">
        <v>18</v>
      </c>
      <c r="J109" s="6" t="s">
        <v>19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" customHeight="1">
      <c r="A110" s="6">
        <v>40000001006</v>
      </c>
      <c r="B110" s="6" t="s">
        <v>98</v>
      </c>
      <c r="C110" s="7" t="s">
        <v>10</v>
      </c>
      <c r="D110" s="6">
        <v>174</v>
      </c>
      <c r="E110" s="6">
        <v>174</v>
      </c>
      <c r="F110" s="6">
        <f t="shared" si="1"/>
        <v>0.17399999999999999</v>
      </c>
      <c r="G110" s="6">
        <v>1</v>
      </c>
      <c r="H110" s="6" t="s">
        <v>99</v>
      </c>
      <c r="I110" s="6" t="s">
        <v>27</v>
      </c>
      <c r="J110" s="6" t="s">
        <v>100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" customHeight="1">
      <c r="A111" s="6">
        <v>40000001005</v>
      </c>
      <c r="B111" s="6" t="s">
        <v>98</v>
      </c>
      <c r="C111" s="7" t="s">
        <v>10</v>
      </c>
      <c r="D111" s="6">
        <v>174</v>
      </c>
      <c r="E111" s="6">
        <v>174</v>
      </c>
      <c r="F111" s="6">
        <f t="shared" si="1"/>
        <v>0.17399999999999999</v>
      </c>
      <c r="G111" s="6">
        <v>1</v>
      </c>
      <c r="H111" s="6" t="s">
        <v>99</v>
      </c>
      <c r="I111" s="6" t="s">
        <v>27</v>
      </c>
      <c r="J111" s="6" t="s">
        <v>100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" customHeight="1">
      <c r="A112" s="6">
        <v>40000001004</v>
      </c>
      <c r="B112" s="6" t="s">
        <v>43</v>
      </c>
      <c r="C112" s="6" t="s">
        <v>55</v>
      </c>
      <c r="D112" s="6">
        <v>36</v>
      </c>
      <c r="E112" s="6">
        <v>36</v>
      </c>
      <c r="F112" s="6">
        <f t="shared" si="1"/>
        <v>3.5999999999999997E-2</v>
      </c>
      <c r="G112" s="6">
        <v>1</v>
      </c>
      <c r="H112" s="6" t="s">
        <v>44</v>
      </c>
      <c r="I112" s="6" t="s">
        <v>18</v>
      </c>
      <c r="J112" s="6" t="s">
        <v>101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" customHeight="1">
      <c r="A113" s="6">
        <v>40000001003</v>
      </c>
      <c r="B113" s="6" t="s">
        <v>78</v>
      </c>
      <c r="C113" s="6" t="s">
        <v>20</v>
      </c>
      <c r="D113" s="6">
        <v>576</v>
      </c>
      <c r="E113" s="6">
        <v>750</v>
      </c>
      <c r="F113" s="6">
        <f t="shared" si="1"/>
        <v>0.75</v>
      </c>
      <c r="G113" s="6">
        <v>1</v>
      </c>
      <c r="H113" s="6" t="s">
        <v>51</v>
      </c>
      <c r="I113" s="6" t="s">
        <v>18</v>
      </c>
      <c r="J113" s="6" t="s">
        <v>76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" customHeight="1">
      <c r="A114" s="6">
        <v>40000001002</v>
      </c>
      <c r="B114" s="6" t="s">
        <v>94</v>
      </c>
      <c r="C114" s="6" t="s">
        <v>23</v>
      </c>
      <c r="D114" s="6">
        <v>358</v>
      </c>
      <c r="E114" s="6">
        <v>470</v>
      </c>
      <c r="F114" s="6">
        <f t="shared" si="1"/>
        <v>0.47</v>
      </c>
      <c r="G114" s="6">
        <v>1</v>
      </c>
      <c r="H114" s="6" t="s">
        <v>41</v>
      </c>
      <c r="I114" s="6" t="s">
        <v>18</v>
      </c>
      <c r="J114" s="6" t="s">
        <v>102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" customHeight="1">
      <c r="A115" s="6">
        <v>40000001001</v>
      </c>
      <c r="B115" s="6" t="s">
        <v>74</v>
      </c>
      <c r="C115" s="6" t="s">
        <v>10</v>
      </c>
      <c r="D115" s="6">
        <v>792</v>
      </c>
      <c r="E115" s="6">
        <v>958</v>
      </c>
      <c r="F115" s="6">
        <f t="shared" si="1"/>
        <v>0.95799999999999996</v>
      </c>
      <c r="G115" s="6">
        <v>1</v>
      </c>
      <c r="H115" s="6" t="s">
        <v>93</v>
      </c>
      <c r="I115" s="6" t="s">
        <v>18</v>
      </c>
      <c r="J115" s="6" t="s">
        <v>19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" customHeight="1">
      <c r="A116" s="6">
        <v>40000001000</v>
      </c>
      <c r="B116" s="6" t="s">
        <v>103</v>
      </c>
      <c r="C116" s="7" t="s">
        <v>10</v>
      </c>
      <c r="D116" s="6">
        <v>682</v>
      </c>
      <c r="E116" s="6">
        <v>902</v>
      </c>
      <c r="F116" s="6">
        <f t="shared" si="1"/>
        <v>0.90200000000000002</v>
      </c>
      <c r="G116" s="6">
        <v>1</v>
      </c>
      <c r="H116" s="6" t="s">
        <v>104</v>
      </c>
      <c r="I116" s="6" t="s">
        <v>18</v>
      </c>
      <c r="J116" s="6" t="s">
        <v>54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" customHeight="1">
      <c r="A117" s="6">
        <v>40000000999</v>
      </c>
      <c r="B117" s="6" t="s">
        <v>62</v>
      </c>
      <c r="C117" s="6" t="s">
        <v>20</v>
      </c>
      <c r="D117" s="6">
        <v>1202</v>
      </c>
      <c r="E117" s="6">
        <v>1202</v>
      </c>
      <c r="F117" s="6">
        <f t="shared" si="1"/>
        <v>1.202</v>
      </c>
      <c r="G117" s="6">
        <v>1</v>
      </c>
      <c r="H117" s="6" t="s">
        <v>11</v>
      </c>
      <c r="I117" s="6" t="s">
        <v>18</v>
      </c>
      <c r="J117" s="6" t="s">
        <v>36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" customHeight="1">
      <c r="A118" s="6">
        <v>40000000998</v>
      </c>
      <c r="B118" s="6" t="s">
        <v>62</v>
      </c>
      <c r="C118" s="7" t="s">
        <v>10</v>
      </c>
      <c r="D118" s="6">
        <v>964</v>
      </c>
      <c r="E118" s="6">
        <v>964</v>
      </c>
      <c r="F118" s="6">
        <f t="shared" si="1"/>
        <v>0.96399999999999997</v>
      </c>
      <c r="G118" s="6">
        <v>1</v>
      </c>
      <c r="H118" s="6" t="s">
        <v>11</v>
      </c>
      <c r="I118" s="6" t="s">
        <v>18</v>
      </c>
      <c r="J118" s="6" t="s">
        <v>36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" customHeight="1">
      <c r="A119" s="6">
        <v>40000000997</v>
      </c>
      <c r="B119" s="6" t="s">
        <v>58</v>
      </c>
      <c r="C119" s="7" t="s">
        <v>10</v>
      </c>
      <c r="D119" s="6">
        <v>466</v>
      </c>
      <c r="E119" s="6">
        <v>466</v>
      </c>
      <c r="F119" s="6">
        <f t="shared" si="1"/>
        <v>0.46600000000000003</v>
      </c>
      <c r="G119" s="6">
        <v>1</v>
      </c>
      <c r="H119" s="6" t="s">
        <v>11</v>
      </c>
      <c r="I119" s="6" t="s">
        <v>18</v>
      </c>
      <c r="J119" s="6" t="s">
        <v>37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" customHeight="1">
      <c r="A120" s="6">
        <v>40000000996</v>
      </c>
      <c r="B120" s="7" t="s">
        <v>9</v>
      </c>
      <c r="C120" s="7" t="s">
        <v>10</v>
      </c>
      <c r="D120" s="6">
        <v>590</v>
      </c>
      <c r="E120" s="6">
        <v>590</v>
      </c>
      <c r="F120" s="6">
        <f t="shared" si="1"/>
        <v>0.59</v>
      </c>
      <c r="G120" s="6">
        <v>1</v>
      </c>
      <c r="H120" s="6" t="s">
        <v>11</v>
      </c>
      <c r="I120" s="6" t="s">
        <v>18</v>
      </c>
      <c r="J120" s="6" t="s">
        <v>25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" customHeight="1">
      <c r="A121" s="6">
        <v>40000000995</v>
      </c>
      <c r="B121" s="6" t="s">
        <v>49</v>
      </c>
      <c r="C121" s="6" t="s">
        <v>20</v>
      </c>
      <c r="D121" s="6">
        <v>400</v>
      </c>
      <c r="E121" s="6">
        <v>400</v>
      </c>
      <c r="F121" s="6">
        <f t="shared" si="1"/>
        <v>0.4</v>
      </c>
      <c r="G121" s="6">
        <v>1</v>
      </c>
      <c r="H121" s="6" t="s">
        <v>105</v>
      </c>
      <c r="I121" s="6" t="s">
        <v>18</v>
      </c>
      <c r="J121" s="6" t="s">
        <v>106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" customHeight="1">
      <c r="A122" s="6">
        <v>40000000994</v>
      </c>
      <c r="B122" s="7" t="s">
        <v>9</v>
      </c>
      <c r="C122" s="7" t="s">
        <v>10</v>
      </c>
      <c r="D122" s="6">
        <v>622</v>
      </c>
      <c r="E122" s="6">
        <v>622</v>
      </c>
      <c r="F122" s="6">
        <f t="shared" si="1"/>
        <v>0.622</v>
      </c>
      <c r="G122" s="6">
        <v>1</v>
      </c>
      <c r="H122" s="6" t="s">
        <v>11</v>
      </c>
      <c r="I122" s="6" t="s">
        <v>12</v>
      </c>
      <c r="J122" s="6" t="s">
        <v>37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" customHeight="1">
      <c r="A123" s="6">
        <v>40000000993</v>
      </c>
      <c r="B123" s="6" t="s">
        <v>34</v>
      </c>
      <c r="C123" s="7" t="s">
        <v>10</v>
      </c>
      <c r="D123" s="6">
        <v>1830</v>
      </c>
      <c r="E123" s="6">
        <v>1830</v>
      </c>
      <c r="F123" s="6">
        <f t="shared" si="1"/>
        <v>1.83</v>
      </c>
      <c r="G123" s="6">
        <v>1</v>
      </c>
      <c r="H123" s="6" t="s">
        <v>35</v>
      </c>
      <c r="I123" s="6" t="s">
        <v>18</v>
      </c>
      <c r="J123" s="6" t="s">
        <v>36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" customHeight="1">
      <c r="A124" s="6">
        <v>40000000992</v>
      </c>
      <c r="B124" s="6" t="s">
        <v>62</v>
      </c>
      <c r="C124" s="6" t="s">
        <v>20</v>
      </c>
      <c r="D124" s="6">
        <v>814</v>
      </c>
      <c r="E124" s="6">
        <v>814</v>
      </c>
      <c r="F124" s="6">
        <f t="shared" si="1"/>
        <v>0.81399999999999995</v>
      </c>
      <c r="G124" s="6">
        <v>1</v>
      </c>
      <c r="H124" s="6" t="s">
        <v>107</v>
      </c>
      <c r="I124" s="6" t="s">
        <v>108</v>
      </c>
      <c r="J124" s="6" t="s">
        <v>36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" customHeight="1">
      <c r="A125" s="6">
        <v>40000000991</v>
      </c>
      <c r="B125" s="6" t="s">
        <v>52</v>
      </c>
      <c r="C125" s="6" t="s">
        <v>20</v>
      </c>
      <c r="D125" s="6">
        <v>522</v>
      </c>
      <c r="E125" s="6">
        <v>522</v>
      </c>
      <c r="F125" s="6">
        <f t="shared" si="1"/>
        <v>0.52200000000000002</v>
      </c>
      <c r="G125" s="6">
        <v>1</v>
      </c>
      <c r="H125" s="6" t="s">
        <v>24</v>
      </c>
      <c r="I125" s="6" t="s">
        <v>18</v>
      </c>
      <c r="J125" s="6" t="s">
        <v>66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" customHeight="1">
      <c r="A126" s="6">
        <v>40000000990</v>
      </c>
      <c r="B126" s="6" t="s">
        <v>62</v>
      </c>
      <c r="C126" s="6" t="s">
        <v>20</v>
      </c>
      <c r="D126" s="6">
        <v>830</v>
      </c>
      <c r="E126" s="6">
        <v>830</v>
      </c>
      <c r="F126" s="6">
        <f t="shared" si="1"/>
        <v>0.83</v>
      </c>
      <c r="G126" s="6">
        <v>1</v>
      </c>
      <c r="H126" s="6" t="s">
        <v>107</v>
      </c>
      <c r="I126" s="6" t="s">
        <v>108</v>
      </c>
      <c r="J126" s="6" t="s">
        <v>36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" customHeight="1">
      <c r="A127" s="6">
        <v>40000000989</v>
      </c>
      <c r="B127" s="6" t="s">
        <v>109</v>
      </c>
      <c r="C127" s="7" t="s">
        <v>10</v>
      </c>
      <c r="D127" s="6">
        <v>740</v>
      </c>
      <c r="E127" s="6">
        <v>740</v>
      </c>
      <c r="F127" s="6">
        <f t="shared" si="1"/>
        <v>0.74</v>
      </c>
      <c r="G127" s="6">
        <v>1</v>
      </c>
      <c r="H127" s="6" t="s">
        <v>11</v>
      </c>
      <c r="I127" s="6" t="s">
        <v>12</v>
      </c>
      <c r="J127" s="6" t="s">
        <v>25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" customHeight="1">
      <c r="A128" s="6">
        <v>40000000988</v>
      </c>
      <c r="B128" s="6" t="s">
        <v>110</v>
      </c>
      <c r="C128" s="7" t="s">
        <v>10</v>
      </c>
      <c r="D128" s="6">
        <v>952</v>
      </c>
      <c r="E128" s="6">
        <v>952</v>
      </c>
      <c r="F128" s="6">
        <f t="shared" si="1"/>
        <v>0.95199999999999996</v>
      </c>
      <c r="G128" s="6">
        <v>1</v>
      </c>
      <c r="H128" s="6" t="s">
        <v>11</v>
      </c>
      <c r="I128" s="6" t="s">
        <v>12</v>
      </c>
      <c r="J128" s="6" t="s">
        <v>25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" customHeight="1">
      <c r="A129" s="6">
        <v>40000000987</v>
      </c>
      <c r="B129" s="6" t="s">
        <v>109</v>
      </c>
      <c r="C129" s="7" t="s">
        <v>10</v>
      </c>
      <c r="D129" s="6">
        <v>674</v>
      </c>
      <c r="E129" s="6">
        <v>674</v>
      </c>
      <c r="F129" s="6">
        <f t="shared" si="1"/>
        <v>0.67400000000000004</v>
      </c>
      <c r="G129" s="6">
        <v>1</v>
      </c>
      <c r="H129" s="6" t="s">
        <v>11</v>
      </c>
      <c r="I129" s="6" t="s">
        <v>12</v>
      </c>
      <c r="J129" s="6" t="s">
        <v>25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" customHeight="1">
      <c r="A130" s="6">
        <v>40000000986</v>
      </c>
      <c r="B130" s="6" t="s">
        <v>62</v>
      </c>
      <c r="C130" s="6" t="s">
        <v>20</v>
      </c>
      <c r="D130" s="6">
        <v>1050</v>
      </c>
      <c r="E130" s="6">
        <v>1050</v>
      </c>
      <c r="F130" s="6">
        <f t="shared" ref="F130:F193" si="2">E130/1000</f>
        <v>1.05</v>
      </c>
      <c r="G130" s="6">
        <v>1</v>
      </c>
      <c r="H130" s="6" t="s">
        <v>107</v>
      </c>
      <c r="I130" s="6" t="s">
        <v>108</v>
      </c>
      <c r="J130" s="6" t="s">
        <v>36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" customHeight="1">
      <c r="A131" s="6">
        <v>40000000985</v>
      </c>
      <c r="B131" s="6" t="s">
        <v>58</v>
      </c>
      <c r="C131" s="6" t="s">
        <v>20</v>
      </c>
      <c r="D131" s="6">
        <v>482</v>
      </c>
      <c r="E131" s="6">
        <v>482</v>
      </c>
      <c r="F131" s="6">
        <f t="shared" si="2"/>
        <v>0.48199999999999998</v>
      </c>
      <c r="G131" s="6">
        <v>1</v>
      </c>
      <c r="H131" s="6" t="s">
        <v>59</v>
      </c>
      <c r="I131" s="6" t="s">
        <v>68</v>
      </c>
      <c r="J131" s="6" t="s">
        <v>36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" customHeight="1">
      <c r="A132" s="6">
        <v>40000000984</v>
      </c>
      <c r="B132" s="6" t="s">
        <v>46</v>
      </c>
      <c r="C132" s="7" t="s">
        <v>10</v>
      </c>
      <c r="D132" s="6">
        <v>66</v>
      </c>
      <c r="E132" s="6">
        <v>66</v>
      </c>
      <c r="F132" s="6">
        <f t="shared" si="2"/>
        <v>6.6000000000000003E-2</v>
      </c>
      <c r="G132" s="6">
        <v>1</v>
      </c>
      <c r="H132" s="6" t="s">
        <v>24</v>
      </c>
      <c r="I132" s="6" t="s">
        <v>12</v>
      </c>
      <c r="J132" s="6" t="s">
        <v>25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" customHeight="1">
      <c r="A133" s="6">
        <v>40000000983</v>
      </c>
      <c r="B133" s="6" t="s">
        <v>14</v>
      </c>
      <c r="C133" s="6" t="s">
        <v>20</v>
      </c>
      <c r="D133" s="6">
        <v>312</v>
      </c>
      <c r="E133" s="6">
        <v>312</v>
      </c>
      <c r="F133" s="6">
        <f t="shared" si="2"/>
        <v>0.312</v>
      </c>
      <c r="G133" s="6">
        <v>1</v>
      </c>
      <c r="H133" s="6" t="s">
        <v>24</v>
      </c>
      <c r="I133" s="6" t="s">
        <v>32</v>
      </c>
      <c r="J133" s="6" t="s">
        <v>25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" customHeight="1">
      <c r="A134" s="6">
        <v>40000000982</v>
      </c>
      <c r="B134" s="6" t="s">
        <v>73</v>
      </c>
      <c r="C134" s="6" t="s">
        <v>20</v>
      </c>
      <c r="D134" s="6">
        <v>116</v>
      </c>
      <c r="E134" s="6">
        <v>116</v>
      </c>
      <c r="F134" s="6">
        <f t="shared" si="2"/>
        <v>0.11600000000000001</v>
      </c>
      <c r="G134" s="6">
        <v>1</v>
      </c>
      <c r="H134" s="6" t="s">
        <v>111</v>
      </c>
      <c r="I134" s="6" t="s">
        <v>18</v>
      </c>
      <c r="J134" s="6" t="s">
        <v>36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" customHeight="1">
      <c r="A135" s="6">
        <v>40000000981</v>
      </c>
      <c r="B135" s="7" t="s">
        <v>9</v>
      </c>
      <c r="C135" s="7" t="s">
        <v>10</v>
      </c>
      <c r="D135" s="6">
        <v>582</v>
      </c>
      <c r="E135" s="6">
        <v>582</v>
      </c>
      <c r="F135" s="6">
        <f t="shared" si="2"/>
        <v>0.58199999999999996</v>
      </c>
      <c r="G135" s="6">
        <v>1</v>
      </c>
      <c r="H135" s="6" t="s">
        <v>11</v>
      </c>
      <c r="I135" s="6" t="s">
        <v>12</v>
      </c>
      <c r="J135" s="6" t="s">
        <v>25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" customHeight="1">
      <c r="A136" s="6">
        <v>40000000980</v>
      </c>
      <c r="B136" s="6" t="s">
        <v>64</v>
      </c>
      <c r="C136" s="6" t="s">
        <v>20</v>
      </c>
      <c r="D136" s="6">
        <v>388</v>
      </c>
      <c r="E136" s="6">
        <v>388</v>
      </c>
      <c r="F136" s="6">
        <f t="shared" si="2"/>
        <v>0.38800000000000001</v>
      </c>
      <c r="G136" s="6">
        <v>1</v>
      </c>
      <c r="H136" s="6" t="s">
        <v>112</v>
      </c>
      <c r="I136" s="6" t="s">
        <v>63</v>
      </c>
      <c r="J136" s="6" t="s">
        <v>36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" customHeight="1">
      <c r="A137" s="6">
        <v>40000000979</v>
      </c>
      <c r="B137" s="7" t="s">
        <v>9</v>
      </c>
      <c r="C137" s="7" t="s">
        <v>10</v>
      </c>
      <c r="D137" s="6">
        <v>740</v>
      </c>
      <c r="E137" s="6">
        <v>740</v>
      </c>
      <c r="F137" s="6">
        <f t="shared" si="2"/>
        <v>0.74</v>
      </c>
      <c r="G137" s="6">
        <v>1</v>
      </c>
      <c r="H137" s="6" t="s">
        <v>11</v>
      </c>
      <c r="I137" s="6" t="s">
        <v>39</v>
      </c>
      <c r="J137" s="6" t="s">
        <v>25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" customHeight="1">
      <c r="A138" s="6">
        <v>40000000978</v>
      </c>
      <c r="B138" s="6" t="s">
        <v>47</v>
      </c>
      <c r="C138" s="7" t="s">
        <v>10</v>
      </c>
      <c r="D138" s="6">
        <v>260</v>
      </c>
      <c r="E138" s="6">
        <v>260</v>
      </c>
      <c r="F138" s="6">
        <f t="shared" si="2"/>
        <v>0.26</v>
      </c>
      <c r="G138" s="6">
        <v>1</v>
      </c>
      <c r="H138" s="6" t="s">
        <v>11</v>
      </c>
      <c r="I138" s="6" t="s">
        <v>12</v>
      </c>
      <c r="J138" s="6" t="s">
        <v>25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" customHeight="1">
      <c r="A139" s="6">
        <v>40000000977</v>
      </c>
      <c r="B139" s="6" t="s">
        <v>109</v>
      </c>
      <c r="C139" s="7" t="s">
        <v>10</v>
      </c>
      <c r="D139" s="6">
        <v>708</v>
      </c>
      <c r="E139" s="6">
        <v>708</v>
      </c>
      <c r="F139" s="6">
        <f t="shared" si="2"/>
        <v>0.70799999999999996</v>
      </c>
      <c r="G139" s="6">
        <v>1</v>
      </c>
      <c r="H139" s="6" t="s">
        <v>11</v>
      </c>
      <c r="I139" s="6" t="s">
        <v>12</v>
      </c>
      <c r="J139" s="6" t="s">
        <v>25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" customHeight="1">
      <c r="A140" s="6">
        <v>40000000976</v>
      </c>
      <c r="B140" s="6" t="s">
        <v>73</v>
      </c>
      <c r="C140" s="7" t="s">
        <v>10</v>
      </c>
      <c r="D140" s="6">
        <v>90</v>
      </c>
      <c r="E140" s="6">
        <v>90</v>
      </c>
      <c r="F140" s="6">
        <f t="shared" si="2"/>
        <v>0.09</v>
      </c>
      <c r="G140" s="6">
        <v>1</v>
      </c>
      <c r="H140" s="6" t="s">
        <v>59</v>
      </c>
      <c r="I140" s="6" t="s">
        <v>32</v>
      </c>
      <c r="J140" s="6" t="s">
        <v>36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" customHeight="1">
      <c r="A141" s="6">
        <v>40000000975</v>
      </c>
      <c r="B141" s="6" t="s">
        <v>64</v>
      </c>
      <c r="C141" s="6" t="s">
        <v>20</v>
      </c>
      <c r="D141" s="6">
        <v>416</v>
      </c>
      <c r="E141" s="6">
        <v>416</v>
      </c>
      <c r="F141" s="6">
        <f t="shared" si="2"/>
        <v>0.41599999999999998</v>
      </c>
      <c r="G141" s="6">
        <v>1</v>
      </c>
      <c r="H141" s="6" t="s">
        <v>35</v>
      </c>
      <c r="I141" s="6" t="s">
        <v>12</v>
      </c>
      <c r="J141" s="6" t="s">
        <v>25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" customHeight="1">
      <c r="A142" s="6">
        <v>40000000974</v>
      </c>
      <c r="B142" s="6" t="s">
        <v>62</v>
      </c>
      <c r="C142" s="7" t="s">
        <v>10</v>
      </c>
      <c r="D142" s="6">
        <v>1270</v>
      </c>
      <c r="E142" s="6">
        <v>1270</v>
      </c>
      <c r="F142" s="6">
        <f t="shared" si="2"/>
        <v>1.27</v>
      </c>
      <c r="G142" s="6">
        <v>1</v>
      </c>
      <c r="H142" s="6" t="s">
        <v>11</v>
      </c>
      <c r="I142" s="6" t="s">
        <v>18</v>
      </c>
      <c r="J142" s="6" t="s">
        <v>36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" customHeight="1">
      <c r="A143" s="6">
        <v>40000000973</v>
      </c>
      <c r="B143" s="6" t="s">
        <v>46</v>
      </c>
      <c r="C143" s="6" t="s">
        <v>20</v>
      </c>
      <c r="D143" s="6">
        <v>134</v>
      </c>
      <c r="E143" s="6">
        <v>134</v>
      </c>
      <c r="F143" s="6">
        <f t="shared" si="2"/>
        <v>0.13400000000000001</v>
      </c>
      <c r="G143" s="6">
        <v>1</v>
      </c>
      <c r="H143" s="6" t="s">
        <v>57</v>
      </c>
      <c r="I143" s="6" t="s">
        <v>12</v>
      </c>
      <c r="J143" s="6" t="s">
        <v>25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" customHeight="1">
      <c r="A144" s="6">
        <v>40000000972</v>
      </c>
      <c r="B144" s="6" t="s">
        <v>46</v>
      </c>
      <c r="C144" s="6" t="s">
        <v>20</v>
      </c>
      <c r="D144" s="6">
        <v>192</v>
      </c>
      <c r="E144" s="6">
        <v>192</v>
      </c>
      <c r="F144" s="6">
        <f t="shared" si="2"/>
        <v>0.192</v>
      </c>
      <c r="G144" s="6">
        <v>1</v>
      </c>
      <c r="H144" s="6" t="s">
        <v>57</v>
      </c>
      <c r="I144" s="6" t="s">
        <v>12</v>
      </c>
      <c r="J144" s="6" t="s">
        <v>25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" customHeight="1">
      <c r="A145" s="6">
        <v>40000000971</v>
      </c>
      <c r="B145" s="6" t="s">
        <v>49</v>
      </c>
      <c r="C145" s="7" t="s">
        <v>10</v>
      </c>
      <c r="D145" s="6">
        <v>384</v>
      </c>
      <c r="E145" s="6">
        <v>384</v>
      </c>
      <c r="F145" s="6">
        <f t="shared" si="2"/>
        <v>0.38400000000000001</v>
      </c>
      <c r="G145" s="6">
        <v>1</v>
      </c>
      <c r="H145" s="6" t="s">
        <v>11</v>
      </c>
      <c r="I145" s="6" t="s">
        <v>12</v>
      </c>
      <c r="J145" s="6" t="s">
        <v>113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" customHeight="1">
      <c r="A146" s="8">
        <v>40000000970</v>
      </c>
      <c r="B146" s="6" t="s">
        <v>9</v>
      </c>
      <c r="C146" s="6" t="s">
        <v>10</v>
      </c>
      <c r="D146" s="8">
        <v>736</v>
      </c>
      <c r="E146" s="6">
        <v>736</v>
      </c>
      <c r="F146" s="6">
        <f t="shared" si="2"/>
        <v>0.73599999999999999</v>
      </c>
      <c r="G146" s="8">
        <v>1</v>
      </c>
      <c r="H146" s="6" t="s">
        <v>11</v>
      </c>
      <c r="I146" s="6" t="s">
        <v>12</v>
      </c>
      <c r="J146" s="6" t="s">
        <v>25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" customHeight="1">
      <c r="A147" s="6">
        <v>40000000969</v>
      </c>
      <c r="B147" s="6" t="s">
        <v>49</v>
      </c>
      <c r="C147" s="7" t="s">
        <v>10</v>
      </c>
      <c r="D147" s="6">
        <v>710</v>
      </c>
      <c r="E147" s="6">
        <v>710</v>
      </c>
      <c r="F147" s="6">
        <f t="shared" si="2"/>
        <v>0.71</v>
      </c>
      <c r="G147" s="6">
        <v>1</v>
      </c>
      <c r="H147" s="6" t="s">
        <v>24</v>
      </c>
      <c r="I147" s="6" t="s">
        <v>12</v>
      </c>
      <c r="J147" s="6" t="s">
        <v>25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" customHeight="1">
      <c r="A148" s="6">
        <v>40000000968</v>
      </c>
      <c r="B148" s="6" t="s">
        <v>47</v>
      </c>
      <c r="C148" s="6" t="s">
        <v>55</v>
      </c>
      <c r="D148" s="6">
        <v>104</v>
      </c>
      <c r="E148" s="6">
        <v>104</v>
      </c>
      <c r="F148" s="6">
        <f t="shared" si="2"/>
        <v>0.104</v>
      </c>
      <c r="G148" s="6">
        <v>1</v>
      </c>
      <c r="H148" s="6" t="s">
        <v>24</v>
      </c>
      <c r="I148" s="6" t="s">
        <v>12</v>
      </c>
      <c r="J148" s="6" t="s">
        <v>25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" customHeight="1">
      <c r="A149" s="6">
        <v>40000000967</v>
      </c>
      <c r="B149" s="6" t="s">
        <v>114</v>
      </c>
      <c r="C149" s="6" t="s">
        <v>55</v>
      </c>
      <c r="D149" s="6">
        <v>104</v>
      </c>
      <c r="E149" s="6">
        <v>104</v>
      </c>
      <c r="F149" s="6">
        <f t="shared" si="2"/>
        <v>0.104</v>
      </c>
      <c r="G149" s="6">
        <v>1</v>
      </c>
      <c r="H149" s="6" t="s">
        <v>24</v>
      </c>
      <c r="I149" s="6" t="s">
        <v>12</v>
      </c>
      <c r="J149" s="6" t="s">
        <v>25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" customHeight="1">
      <c r="A150" s="6">
        <v>40000000966</v>
      </c>
      <c r="B150" s="6" t="s">
        <v>64</v>
      </c>
      <c r="C150" s="6" t="s">
        <v>20</v>
      </c>
      <c r="D150" s="6">
        <v>394</v>
      </c>
      <c r="E150" s="6">
        <v>394</v>
      </c>
      <c r="F150" s="6">
        <f t="shared" si="2"/>
        <v>0.39400000000000002</v>
      </c>
      <c r="G150" s="6">
        <v>1</v>
      </c>
      <c r="H150" s="6" t="s">
        <v>35</v>
      </c>
      <c r="I150" s="6" t="s">
        <v>12</v>
      </c>
      <c r="J150" s="6" t="s">
        <v>25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" customHeight="1">
      <c r="A151" s="6">
        <v>40000000965</v>
      </c>
      <c r="B151" s="6" t="s">
        <v>46</v>
      </c>
      <c r="C151" s="7" t="s">
        <v>10</v>
      </c>
      <c r="D151" s="6">
        <v>200</v>
      </c>
      <c r="E151" s="6">
        <v>200</v>
      </c>
      <c r="F151" s="6">
        <f t="shared" si="2"/>
        <v>0.2</v>
      </c>
      <c r="G151" s="6">
        <v>1</v>
      </c>
      <c r="H151" s="6" t="s">
        <v>11</v>
      </c>
      <c r="I151" s="6" t="s">
        <v>12</v>
      </c>
      <c r="J151" s="6" t="s">
        <v>25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" customHeight="1">
      <c r="A152" s="6">
        <v>40000000964</v>
      </c>
      <c r="B152" s="6" t="s">
        <v>47</v>
      </c>
      <c r="C152" s="7" t="s">
        <v>10</v>
      </c>
      <c r="D152" s="6">
        <v>477</v>
      </c>
      <c r="E152" s="6">
        <v>477</v>
      </c>
      <c r="F152" s="6">
        <f t="shared" si="2"/>
        <v>0.47699999999999998</v>
      </c>
      <c r="G152" s="6">
        <v>1</v>
      </c>
      <c r="H152" s="6" t="s">
        <v>11</v>
      </c>
      <c r="I152" s="6" t="s">
        <v>48</v>
      </c>
      <c r="J152" s="6" t="s">
        <v>25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" customHeight="1">
      <c r="A153" s="6">
        <v>40000000963</v>
      </c>
      <c r="B153" s="7" t="s">
        <v>9</v>
      </c>
      <c r="C153" s="7" t="s">
        <v>10</v>
      </c>
      <c r="D153" s="6">
        <v>744</v>
      </c>
      <c r="E153" s="6">
        <v>744</v>
      </c>
      <c r="F153" s="6">
        <f t="shared" si="2"/>
        <v>0.74399999999999999</v>
      </c>
      <c r="G153" s="6">
        <v>1</v>
      </c>
      <c r="H153" s="6" t="s">
        <v>59</v>
      </c>
      <c r="I153" s="6" t="s">
        <v>71</v>
      </c>
      <c r="J153" s="6" t="s">
        <v>36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" customHeight="1">
      <c r="A154" s="6">
        <v>40000000962</v>
      </c>
      <c r="B154" s="7" t="s">
        <v>9</v>
      </c>
      <c r="C154" s="7" t="s">
        <v>10</v>
      </c>
      <c r="D154" s="6">
        <v>550</v>
      </c>
      <c r="E154" s="6">
        <v>550</v>
      </c>
      <c r="F154" s="6">
        <f t="shared" si="2"/>
        <v>0.55000000000000004</v>
      </c>
      <c r="G154" s="6">
        <v>1</v>
      </c>
      <c r="H154" s="6" t="s">
        <v>11</v>
      </c>
      <c r="I154" s="6" t="s">
        <v>12</v>
      </c>
      <c r="J154" s="6" t="s">
        <v>25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" customHeight="1">
      <c r="A155" s="6">
        <v>40000000961</v>
      </c>
      <c r="B155" s="6" t="s">
        <v>115</v>
      </c>
      <c r="C155" s="6" t="s">
        <v>116</v>
      </c>
      <c r="D155" s="6">
        <v>352</v>
      </c>
      <c r="E155" s="6">
        <v>352</v>
      </c>
      <c r="F155" s="6">
        <f t="shared" si="2"/>
        <v>0.35199999999999998</v>
      </c>
      <c r="G155" s="6">
        <v>1</v>
      </c>
      <c r="H155" s="6" t="s">
        <v>24</v>
      </c>
      <c r="I155" s="6" t="s">
        <v>12</v>
      </c>
      <c r="J155" s="6" t="s">
        <v>117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" customHeight="1">
      <c r="A156" s="6">
        <v>40000000960</v>
      </c>
      <c r="B156" s="7" t="s">
        <v>9</v>
      </c>
      <c r="C156" s="7" t="s">
        <v>10</v>
      </c>
      <c r="D156" s="6">
        <v>624</v>
      </c>
      <c r="E156" s="6">
        <v>624</v>
      </c>
      <c r="F156" s="6">
        <f t="shared" si="2"/>
        <v>0.624</v>
      </c>
      <c r="G156" s="6">
        <v>1</v>
      </c>
      <c r="H156" s="6" t="s">
        <v>11</v>
      </c>
      <c r="I156" s="6" t="s">
        <v>12</v>
      </c>
      <c r="J156" s="6" t="s">
        <v>25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" customHeight="1">
      <c r="A157" s="6">
        <v>40000000959</v>
      </c>
      <c r="B157" s="6" t="s">
        <v>109</v>
      </c>
      <c r="C157" s="7" t="s">
        <v>10</v>
      </c>
      <c r="D157" s="6">
        <v>714</v>
      </c>
      <c r="E157" s="6">
        <v>714</v>
      </c>
      <c r="F157" s="6">
        <f t="shared" si="2"/>
        <v>0.71399999999999997</v>
      </c>
      <c r="G157" s="6">
        <v>1</v>
      </c>
      <c r="H157" s="6" t="s">
        <v>11</v>
      </c>
      <c r="I157" s="6" t="s">
        <v>63</v>
      </c>
      <c r="J157" s="6" t="s">
        <v>25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" customHeight="1">
      <c r="A158" s="6">
        <v>40000000958</v>
      </c>
      <c r="B158" s="6" t="s">
        <v>62</v>
      </c>
      <c r="C158" s="7" t="s">
        <v>10</v>
      </c>
      <c r="D158" s="6">
        <v>1036</v>
      </c>
      <c r="E158" s="6">
        <v>1036</v>
      </c>
      <c r="F158" s="6">
        <f t="shared" si="2"/>
        <v>1.036</v>
      </c>
      <c r="G158" s="6">
        <v>1</v>
      </c>
      <c r="H158" s="6" t="s">
        <v>11</v>
      </c>
      <c r="I158" s="6" t="s">
        <v>18</v>
      </c>
      <c r="J158" s="6" t="s">
        <v>36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" customHeight="1">
      <c r="A159" s="6">
        <v>40000000957</v>
      </c>
      <c r="B159" s="6" t="s">
        <v>46</v>
      </c>
      <c r="C159" s="6" t="s">
        <v>20</v>
      </c>
      <c r="D159" s="6">
        <v>92</v>
      </c>
      <c r="E159" s="6">
        <v>92</v>
      </c>
      <c r="F159" s="6">
        <f t="shared" si="2"/>
        <v>9.1999999999999998E-2</v>
      </c>
      <c r="G159" s="6">
        <v>1</v>
      </c>
      <c r="H159" s="6" t="s">
        <v>57</v>
      </c>
      <c r="I159" s="6" t="s">
        <v>12</v>
      </c>
      <c r="J159" s="6" t="s">
        <v>25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" customHeight="1">
      <c r="A160" s="6">
        <v>40000000956</v>
      </c>
      <c r="B160" s="6" t="s">
        <v>46</v>
      </c>
      <c r="C160" s="7" t="s">
        <v>10</v>
      </c>
      <c r="D160" s="6">
        <v>168</v>
      </c>
      <c r="E160" s="6">
        <v>168</v>
      </c>
      <c r="F160" s="6">
        <f t="shared" si="2"/>
        <v>0.16800000000000001</v>
      </c>
      <c r="G160" s="6">
        <v>1</v>
      </c>
      <c r="H160" s="6" t="s">
        <v>11</v>
      </c>
      <c r="I160" s="6" t="s">
        <v>12</v>
      </c>
      <c r="J160" s="6" t="s">
        <v>25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" customHeight="1">
      <c r="A161" s="6">
        <v>40000000955</v>
      </c>
      <c r="B161" s="6" t="s">
        <v>46</v>
      </c>
      <c r="C161" s="6" t="s">
        <v>20</v>
      </c>
      <c r="D161" s="6">
        <v>122</v>
      </c>
      <c r="E161" s="6">
        <v>122</v>
      </c>
      <c r="F161" s="6">
        <f t="shared" si="2"/>
        <v>0.122</v>
      </c>
      <c r="G161" s="6">
        <v>1</v>
      </c>
      <c r="H161" s="6" t="s">
        <v>24</v>
      </c>
      <c r="I161" s="6" t="s">
        <v>12</v>
      </c>
      <c r="J161" s="6" t="s">
        <v>25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" customHeight="1">
      <c r="A162" s="6">
        <v>40000000954</v>
      </c>
      <c r="B162" s="6" t="s">
        <v>46</v>
      </c>
      <c r="C162" s="6" t="s">
        <v>20</v>
      </c>
      <c r="D162" s="6">
        <v>122</v>
      </c>
      <c r="E162" s="6">
        <v>122</v>
      </c>
      <c r="F162" s="6">
        <f t="shared" si="2"/>
        <v>0.122</v>
      </c>
      <c r="G162" s="6">
        <v>1</v>
      </c>
      <c r="H162" s="6" t="s">
        <v>24</v>
      </c>
      <c r="I162" s="6" t="s">
        <v>12</v>
      </c>
      <c r="J162" s="6" t="s">
        <v>25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" customHeight="1">
      <c r="A163" s="6">
        <v>40000000953</v>
      </c>
      <c r="B163" s="6" t="s">
        <v>69</v>
      </c>
      <c r="C163" s="6" t="s">
        <v>116</v>
      </c>
      <c r="D163" s="6">
        <v>208</v>
      </c>
      <c r="E163" s="6">
        <v>208</v>
      </c>
      <c r="F163" s="6">
        <f t="shared" si="2"/>
        <v>0.20799999999999999</v>
      </c>
      <c r="G163" s="6">
        <v>1</v>
      </c>
      <c r="H163" s="6" t="s">
        <v>24</v>
      </c>
      <c r="I163" s="6" t="s">
        <v>12</v>
      </c>
      <c r="J163" s="6" t="s">
        <v>25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" customHeight="1">
      <c r="A164" s="6">
        <v>40000000952</v>
      </c>
      <c r="B164" s="6" t="s">
        <v>62</v>
      </c>
      <c r="C164" s="7" t="s">
        <v>10</v>
      </c>
      <c r="D164" s="6">
        <v>1028</v>
      </c>
      <c r="E164" s="6">
        <v>1028</v>
      </c>
      <c r="F164" s="6">
        <f t="shared" si="2"/>
        <v>1.028</v>
      </c>
      <c r="G164" s="6">
        <v>1</v>
      </c>
      <c r="H164" s="6" t="s">
        <v>11</v>
      </c>
      <c r="I164" s="6" t="s">
        <v>18</v>
      </c>
      <c r="J164" s="6" t="s">
        <v>36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 customHeight="1">
      <c r="A165" s="6">
        <v>40000000951</v>
      </c>
      <c r="B165" s="7" t="s">
        <v>9</v>
      </c>
      <c r="C165" s="7" t="s">
        <v>10</v>
      </c>
      <c r="D165" s="6">
        <v>610</v>
      </c>
      <c r="E165" s="6">
        <v>610</v>
      </c>
      <c r="F165" s="6">
        <f t="shared" si="2"/>
        <v>0.61</v>
      </c>
      <c r="G165" s="6">
        <v>1</v>
      </c>
      <c r="H165" s="6" t="s">
        <v>11</v>
      </c>
      <c r="I165" s="6" t="s">
        <v>12</v>
      </c>
      <c r="J165" s="6" t="s">
        <v>25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" customHeight="1">
      <c r="A166" s="6">
        <v>40000000950</v>
      </c>
      <c r="B166" s="6" t="s">
        <v>52</v>
      </c>
      <c r="C166" s="6" t="s">
        <v>116</v>
      </c>
      <c r="D166" s="6">
        <v>276</v>
      </c>
      <c r="E166" s="6">
        <v>276</v>
      </c>
      <c r="F166" s="6">
        <f t="shared" si="2"/>
        <v>0.27600000000000002</v>
      </c>
      <c r="G166" s="6">
        <v>1</v>
      </c>
      <c r="H166" s="6" t="s">
        <v>24</v>
      </c>
      <c r="I166" s="6" t="s">
        <v>12</v>
      </c>
      <c r="J166" s="6" t="s">
        <v>25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" customHeight="1">
      <c r="A167" s="6">
        <v>40000000949</v>
      </c>
      <c r="B167" s="7" t="s">
        <v>9</v>
      </c>
      <c r="C167" s="7" t="s">
        <v>10</v>
      </c>
      <c r="D167" s="6">
        <v>938</v>
      </c>
      <c r="E167" s="6">
        <v>938</v>
      </c>
      <c r="F167" s="6">
        <f t="shared" si="2"/>
        <v>0.93799999999999994</v>
      </c>
      <c r="G167" s="6">
        <v>1</v>
      </c>
      <c r="H167" s="6" t="s">
        <v>118</v>
      </c>
      <c r="I167" s="6" t="s">
        <v>39</v>
      </c>
      <c r="J167" s="6" t="s">
        <v>25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" customHeight="1">
      <c r="A168" s="6">
        <v>40000000948</v>
      </c>
      <c r="B168" s="6" t="s">
        <v>58</v>
      </c>
      <c r="C168" s="6" t="s">
        <v>20</v>
      </c>
      <c r="D168" s="6">
        <v>476</v>
      </c>
      <c r="E168" s="6">
        <v>476</v>
      </c>
      <c r="F168" s="6">
        <f t="shared" si="2"/>
        <v>0.47599999999999998</v>
      </c>
      <c r="G168" s="6">
        <v>1</v>
      </c>
      <c r="H168" s="6" t="s">
        <v>59</v>
      </c>
      <c r="I168" s="6" t="s">
        <v>60</v>
      </c>
      <c r="J168" s="6" t="s">
        <v>36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" customHeight="1">
      <c r="A169" s="6">
        <v>40000000947</v>
      </c>
      <c r="B169" s="6" t="s">
        <v>49</v>
      </c>
      <c r="C169" s="7" t="s">
        <v>10</v>
      </c>
      <c r="D169" s="6">
        <v>322</v>
      </c>
      <c r="E169" s="6">
        <v>322</v>
      </c>
      <c r="F169" s="6">
        <f t="shared" si="2"/>
        <v>0.32200000000000001</v>
      </c>
      <c r="G169" s="6">
        <v>1</v>
      </c>
      <c r="H169" s="6" t="s">
        <v>11</v>
      </c>
      <c r="I169" s="6" t="s">
        <v>12</v>
      </c>
      <c r="J169" s="6" t="s">
        <v>25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" customHeight="1">
      <c r="A170" s="6">
        <v>40000000946</v>
      </c>
      <c r="B170" s="6" t="s">
        <v>46</v>
      </c>
      <c r="C170" s="7" t="s">
        <v>10</v>
      </c>
      <c r="D170" s="6">
        <v>244</v>
      </c>
      <c r="E170" s="6">
        <v>244</v>
      </c>
      <c r="F170" s="6">
        <f t="shared" si="2"/>
        <v>0.24399999999999999</v>
      </c>
      <c r="G170" s="6">
        <v>1</v>
      </c>
      <c r="H170" s="6" t="s">
        <v>38</v>
      </c>
      <c r="I170" s="6" t="s">
        <v>12</v>
      </c>
      <c r="J170" s="6" t="s">
        <v>25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" customHeight="1">
      <c r="A171" s="6">
        <v>40000000945</v>
      </c>
      <c r="B171" s="6" t="s">
        <v>58</v>
      </c>
      <c r="C171" s="7" t="s">
        <v>10</v>
      </c>
      <c r="D171" s="6">
        <v>564</v>
      </c>
      <c r="E171" s="6">
        <v>564</v>
      </c>
      <c r="F171" s="6">
        <f t="shared" si="2"/>
        <v>0.56399999999999995</v>
      </c>
      <c r="G171" s="6">
        <v>1</v>
      </c>
      <c r="H171" s="6" t="s">
        <v>11</v>
      </c>
      <c r="I171" s="6" t="s">
        <v>18</v>
      </c>
      <c r="J171" s="6" t="s">
        <v>25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" customHeight="1">
      <c r="A172" s="6">
        <v>40000000944</v>
      </c>
      <c r="B172" s="6" t="s">
        <v>47</v>
      </c>
      <c r="C172" s="7" t="s">
        <v>10</v>
      </c>
      <c r="D172" s="6">
        <v>318</v>
      </c>
      <c r="E172" s="6">
        <v>318</v>
      </c>
      <c r="F172" s="6">
        <f t="shared" si="2"/>
        <v>0.318</v>
      </c>
      <c r="G172" s="6">
        <v>1</v>
      </c>
      <c r="H172" s="6" t="s">
        <v>11</v>
      </c>
      <c r="I172" s="6" t="s">
        <v>48</v>
      </c>
      <c r="J172" s="6" t="s">
        <v>25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" customHeight="1">
      <c r="A173" s="6">
        <v>40000000943</v>
      </c>
      <c r="B173" s="6" t="s">
        <v>46</v>
      </c>
      <c r="C173" s="7" t="s">
        <v>10</v>
      </c>
      <c r="D173" s="6">
        <v>130</v>
      </c>
      <c r="E173" s="6">
        <v>130</v>
      </c>
      <c r="F173" s="6">
        <f t="shared" si="2"/>
        <v>0.13</v>
      </c>
      <c r="G173" s="6">
        <v>1</v>
      </c>
      <c r="H173" s="6" t="s">
        <v>57</v>
      </c>
      <c r="I173" s="6" t="s">
        <v>12</v>
      </c>
      <c r="J173" s="6" t="s">
        <v>25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" customHeight="1">
      <c r="A174" s="6">
        <v>40000000942</v>
      </c>
      <c r="B174" s="6" t="s">
        <v>119</v>
      </c>
      <c r="C174" s="6" t="s">
        <v>20</v>
      </c>
      <c r="D174" s="6">
        <v>180</v>
      </c>
      <c r="E174" s="6">
        <v>180</v>
      </c>
      <c r="F174" s="6">
        <f t="shared" si="2"/>
        <v>0.18</v>
      </c>
      <c r="G174" s="6">
        <v>1</v>
      </c>
      <c r="H174" s="6" t="s">
        <v>57</v>
      </c>
      <c r="I174" s="6" t="s">
        <v>12</v>
      </c>
      <c r="J174" s="6" t="s">
        <v>25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" customHeight="1">
      <c r="A175" s="6">
        <v>40000000941</v>
      </c>
      <c r="B175" s="6" t="s">
        <v>119</v>
      </c>
      <c r="C175" s="6" t="s">
        <v>20</v>
      </c>
      <c r="D175" s="6">
        <v>180</v>
      </c>
      <c r="E175" s="6">
        <v>180</v>
      </c>
      <c r="F175" s="6">
        <f t="shared" si="2"/>
        <v>0.18</v>
      </c>
      <c r="G175" s="6">
        <v>1</v>
      </c>
      <c r="H175" s="6" t="s">
        <v>57</v>
      </c>
      <c r="I175" s="6" t="s">
        <v>12</v>
      </c>
      <c r="J175" s="6" t="s">
        <v>25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" customHeight="1">
      <c r="A176" s="6">
        <v>40000000940</v>
      </c>
      <c r="B176" s="6" t="s">
        <v>46</v>
      </c>
      <c r="C176" s="7" t="s">
        <v>10</v>
      </c>
      <c r="D176" s="6">
        <v>232</v>
      </c>
      <c r="E176" s="6">
        <v>232</v>
      </c>
      <c r="F176" s="6">
        <f t="shared" si="2"/>
        <v>0.23200000000000001</v>
      </c>
      <c r="G176" s="6">
        <v>1</v>
      </c>
      <c r="H176" s="6" t="s">
        <v>38</v>
      </c>
      <c r="I176" s="6" t="s">
        <v>12</v>
      </c>
      <c r="J176" s="6" t="s">
        <v>25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" customHeight="1">
      <c r="A177" s="6">
        <v>40000000939</v>
      </c>
      <c r="B177" s="6" t="s">
        <v>46</v>
      </c>
      <c r="C177" s="6" t="s">
        <v>20</v>
      </c>
      <c r="D177" s="6">
        <v>104</v>
      </c>
      <c r="E177" s="6">
        <v>104</v>
      </c>
      <c r="F177" s="6">
        <f t="shared" si="2"/>
        <v>0.104</v>
      </c>
      <c r="G177" s="6">
        <v>1</v>
      </c>
      <c r="H177" s="6" t="s">
        <v>57</v>
      </c>
      <c r="I177" s="6" t="s">
        <v>12</v>
      </c>
      <c r="J177" s="6" t="s">
        <v>25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" customHeight="1">
      <c r="A178" s="6">
        <v>40000000938</v>
      </c>
      <c r="B178" s="6" t="s">
        <v>49</v>
      </c>
      <c r="C178" s="7" t="s">
        <v>10</v>
      </c>
      <c r="D178" s="6">
        <v>360</v>
      </c>
      <c r="E178" s="6">
        <v>360</v>
      </c>
      <c r="F178" s="6">
        <f t="shared" si="2"/>
        <v>0.36</v>
      </c>
      <c r="G178" s="6">
        <v>1</v>
      </c>
      <c r="H178" s="6" t="s">
        <v>11</v>
      </c>
      <c r="I178" s="6" t="s">
        <v>12</v>
      </c>
      <c r="J178" s="6" t="s">
        <v>25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" customHeight="1">
      <c r="A179" s="6">
        <v>40000000937</v>
      </c>
      <c r="B179" s="6" t="s">
        <v>52</v>
      </c>
      <c r="C179" s="7" t="s">
        <v>10</v>
      </c>
      <c r="D179" s="6">
        <v>560</v>
      </c>
      <c r="E179" s="6">
        <v>560</v>
      </c>
      <c r="F179" s="6">
        <f t="shared" si="2"/>
        <v>0.56000000000000005</v>
      </c>
      <c r="G179" s="6">
        <v>1</v>
      </c>
      <c r="H179" s="6" t="s">
        <v>11</v>
      </c>
      <c r="I179" s="6" t="s">
        <v>39</v>
      </c>
      <c r="J179" s="6" t="s">
        <v>25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" customHeight="1">
      <c r="A180" s="6">
        <v>40000000936</v>
      </c>
      <c r="B180" s="6" t="s">
        <v>62</v>
      </c>
      <c r="C180" s="7" t="s">
        <v>10</v>
      </c>
      <c r="D180" s="6">
        <v>1276</v>
      </c>
      <c r="E180" s="6">
        <v>1276</v>
      </c>
      <c r="F180" s="6">
        <f t="shared" si="2"/>
        <v>1.276</v>
      </c>
      <c r="G180" s="6">
        <v>1</v>
      </c>
      <c r="H180" s="6" t="s">
        <v>11</v>
      </c>
      <c r="I180" s="6" t="s">
        <v>39</v>
      </c>
      <c r="J180" s="6" t="s">
        <v>25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" customHeight="1">
      <c r="A181" s="6">
        <v>40000000935</v>
      </c>
      <c r="B181" s="6" t="s">
        <v>58</v>
      </c>
      <c r="C181" s="6" t="s">
        <v>20</v>
      </c>
      <c r="D181" s="6">
        <v>144</v>
      </c>
      <c r="E181" s="6">
        <v>144</v>
      </c>
      <c r="F181" s="6">
        <f t="shared" si="2"/>
        <v>0.14399999999999999</v>
      </c>
      <c r="G181" s="6">
        <v>1</v>
      </c>
      <c r="H181" s="6" t="s">
        <v>35</v>
      </c>
      <c r="I181" s="6" t="s">
        <v>18</v>
      </c>
      <c r="J181" s="6" t="s">
        <v>36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" customHeight="1">
      <c r="A182" s="6">
        <v>40000000934</v>
      </c>
      <c r="B182" s="6" t="s">
        <v>49</v>
      </c>
      <c r="C182" s="7" t="s">
        <v>10</v>
      </c>
      <c r="D182" s="6">
        <v>410</v>
      </c>
      <c r="E182" s="6">
        <v>410</v>
      </c>
      <c r="F182" s="6">
        <f t="shared" si="2"/>
        <v>0.41</v>
      </c>
      <c r="G182" s="6">
        <v>1</v>
      </c>
      <c r="H182" s="6" t="s">
        <v>11</v>
      </c>
      <c r="I182" s="6" t="s">
        <v>12</v>
      </c>
      <c r="J182" s="6" t="s">
        <v>25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" customHeight="1">
      <c r="A183" s="6">
        <v>40000000933</v>
      </c>
      <c r="B183" s="6" t="s">
        <v>120</v>
      </c>
      <c r="C183" s="6" t="s">
        <v>23</v>
      </c>
      <c r="D183" s="6">
        <v>812</v>
      </c>
      <c r="E183" s="6">
        <v>812</v>
      </c>
      <c r="F183" s="6">
        <f t="shared" si="2"/>
        <v>0.81200000000000006</v>
      </c>
      <c r="G183" s="6">
        <v>1</v>
      </c>
      <c r="H183" s="6" t="s">
        <v>121</v>
      </c>
      <c r="I183" s="6" t="s">
        <v>32</v>
      </c>
      <c r="J183" s="6" t="s">
        <v>25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" customHeight="1">
      <c r="A184" s="6">
        <v>40000000932</v>
      </c>
      <c r="B184" s="6" t="s">
        <v>109</v>
      </c>
      <c r="C184" s="7" t="s">
        <v>10</v>
      </c>
      <c r="D184" s="6">
        <v>712</v>
      </c>
      <c r="E184" s="6">
        <v>712</v>
      </c>
      <c r="F184" s="6">
        <f t="shared" si="2"/>
        <v>0.71199999999999997</v>
      </c>
      <c r="G184" s="6">
        <v>1</v>
      </c>
      <c r="H184" s="6" t="s">
        <v>11</v>
      </c>
      <c r="I184" s="6" t="s">
        <v>12</v>
      </c>
      <c r="J184" s="6" t="s">
        <v>25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" customHeight="1">
      <c r="A185" s="6">
        <v>40000000931</v>
      </c>
      <c r="B185" s="6" t="s">
        <v>74</v>
      </c>
      <c r="C185" s="6" t="s">
        <v>10</v>
      </c>
      <c r="D185" s="6">
        <v>728</v>
      </c>
      <c r="E185" s="6">
        <v>874</v>
      </c>
      <c r="F185" s="6">
        <f t="shared" si="2"/>
        <v>0.874</v>
      </c>
      <c r="G185" s="6">
        <v>1</v>
      </c>
      <c r="H185" s="6" t="s">
        <v>93</v>
      </c>
      <c r="I185" s="6" t="s">
        <v>32</v>
      </c>
      <c r="J185" s="6" t="s">
        <v>122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" customHeight="1">
      <c r="A186" s="6">
        <v>40000000930</v>
      </c>
      <c r="B186" s="6" t="s">
        <v>78</v>
      </c>
      <c r="C186" s="7" t="s">
        <v>10</v>
      </c>
      <c r="D186" s="6">
        <v>886</v>
      </c>
      <c r="E186" s="6">
        <v>1102</v>
      </c>
      <c r="F186" s="6">
        <f t="shared" si="2"/>
        <v>1.1020000000000001</v>
      </c>
      <c r="G186" s="6">
        <v>1</v>
      </c>
      <c r="H186" s="6" t="s">
        <v>123</v>
      </c>
      <c r="I186" s="6" t="s">
        <v>124</v>
      </c>
      <c r="J186" s="6" t="s">
        <v>77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" customHeight="1">
      <c r="A187" s="6">
        <v>40000000929</v>
      </c>
      <c r="B187" s="6" t="s">
        <v>78</v>
      </c>
      <c r="C187" s="7" t="s">
        <v>10</v>
      </c>
      <c r="D187" s="6">
        <v>690</v>
      </c>
      <c r="E187" s="6">
        <v>914</v>
      </c>
      <c r="F187" s="6">
        <f t="shared" si="2"/>
        <v>0.91400000000000003</v>
      </c>
      <c r="G187" s="6">
        <v>1</v>
      </c>
      <c r="H187" s="6" t="s">
        <v>123</v>
      </c>
      <c r="I187" s="6" t="s">
        <v>124</v>
      </c>
      <c r="J187" s="6" t="s">
        <v>77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" customHeight="1">
      <c r="A188" s="6">
        <v>40000000928</v>
      </c>
      <c r="B188" s="6" t="s">
        <v>43</v>
      </c>
      <c r="C188" s="6" t="s">
        <v>116</v>
      </c>
      <c r="D188" s="6">
        <v>94</v>
      </c>
      <c r="E188" s="6">
        <v>94</v>
      </c>
      <c r="F188" s="6">
        <f t="shared" si="2"/>
        <v>9.4E-2</v>
      </c>
      <c r="G188" s="6">
        <v>1</v>
      </c>
      <c r="H188" s="6" t="s">
        <v>44</v>
      </c>
      <c r="I188" s="6" t="s">
        <v>18</v>
      </c>
      <c r="J188" s="6" t="s">
        <v>125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" customHeight="1">
      <c r="A189" s="6">
        <v>40000000927</v>
      </c>
      <c r="B189" s="6" t="s">
        <v>43</v>
      </c>
      <c r="C189" s="6" t="s">
        <v>116</v>
      </c>
      <c r="D189" s="6">
        <v>94</v>
      </c>
      <c r="E189" s="6">
        <v>94</v>
      </c>
      <c r="F189" s="6">
        <f t="shared" si="2"/>
        <v>9.4E-2</v>
      </c>
      <c r="G189" s="6">
        <v>1</v>
      </c>
      <c r="H189" s="6" t="s">
        <v>44</v>
      </c>
      <c r="I189" s="6" t="s">
        <v>18</v>
      </c>
      <c r="J189" s="6" t="s">
        <v>126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" customHeight="1">
      <c r="A190" s="6">
        <v>40000000926</v>
      </c>
      <c r="B190" s="6" t="s">
        <v>40</v>
      </c>
      <c r="C190" s="6" t="s">
        <v>55</v>
      </c>
      <c r="D190" s="6">
        <v>96</v>
      </c>
      <c r="E190" s="6">
        <v>96</v>
      </c>
      <c r="F190" s="6">
        <f t="shared" si="2"/>
        <v>9.6000000000000002E-2</v>
      </c>
      <c r="G190" s="6">
        <v>1</v>
      </c>
      <c r="H190" s="6" t="s">
        <v>44</v>
      </c>
      <c r="I190" s="6" t="s">
        <v>18</v>
      </c>
      <c r="J190" s="6" t="s">
        <v>127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" customHeight="1">
      <c r="A191" s="6">
        <v>40000000925</v>
      </c>
      <c r="B191" s="6" t="s">
        <v>40</v>
      </c>
      <c r="C191" s="6" t="s">
        <v>23</v>
      </c>
      <c r="D191" s="6">
        <v>96</v>
      </c>
      <c r="E191" s="6">
        <v>96</v>
      </c>
      <c r="F191" s="6">
        <f t="shared" si="2"/>
        <v>9.6000000000000002E-2</v>
      </c>
      <c r="G191" s="6">
        <v>1</v>
      </c>
      <c r="H191" s="6" t="s">
        <v>44</v>
      </c>
      <c r="I191" s="6" t="s">
        <v>18</v>
      </c>
      <c r="J191" s="6" t="s">
        <v>128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" customHeight="1">
      <c r="A192" s="6">
        <v>40000000924</v>
      </c>
      <c r="B192" s="6" t="s">
        <v>40</v>
      </c>
      <c r="C192" s="6" t="s">
        <v>23</v>
      </c>
      <c r="D192" s="6">
        <v>108</v>
      </c>
      <c r="E192" s="6">
        <v>108</v>
      </c>
      <c r="F192" s="6">
        <f t="shared" si="2"/>
        <v>0.108</v>
      </c>
      <c r="G192" s="6">
        <v>1</v>
      </c>
      <c r="H192" s="6" t="s">
        <v>44</v>
      </c>
      <c r="I192" s="6" t="s">
        <v>18</v>
      </c>
      <c r="J192" s="6" t="s">
        <v>129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" customHeight="1">
      <c r="A193" s="6">
        <v>40000000923</v>
      </c>
      <c r="B193" s="6" t="s">
        <v>43</v>
      </c>
      <c r="C193" s="6" t="s">
        <v>116</v>
      </c>
      <c r="D193" s="6">
        <v>88</v>
      </c>
      <c r="E193" s="6">
        <v>88</v>
      </c>
      <c r="F193" s="6">
        <f t="shared" si="2"/>
        <v>8.7999999999999995E-2</v>
      </c>
      <c r="G193" s="6">
        <v>1</v>
      </c>
      <c r="H193" s="6" t="s">
        <v>44</v>
      </c>
      <c r="I193" s="6" t="s">
        <v>18</v>
      </c>
      <c r="J193" s="6" t="s">
        <v>100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" customHeight="1">
      <c r="A194" s="6">
        <v>40000000922</v>
      </c>
      <c r="B194" s="6" t="s">
        <v>43</v>
      </c>
      <c r="C194" s="6" t="s">
        <v>116</v>
      </c>
      <c r="D194" s="6">
        <v>98</v>
      </c>
      <c r="E194" s="6">
        <v>98</v>
      </c>
      <c r="F194" s="6">
        <f t="shared" ref="F194:F257" si="3">E194/1000</f>
        <v>9.8000000000000004E-2</v>
      </c>
      <c r="G194" s="6">
        <v>1</v>
      </c>
      <c r="H194" s="6" t="s">
        <v>44</v>
      </c>
      <c r="I194" s="6" t="s">
        <v>18</v>
      </c>
      <c r="J194" s="6" t="s">
        <v>100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" customHeight="1">
      <c r="A195" s="6">
        <v>40000000921</v>
      </c>
      <c r="B195" s="6" t="s">
        <v>43</v>
      </c>
      <c r="C195" s="6" t="s">
        <v>116</v>
      </c>
      <c r="D195" s="6">
        <v>100</v>
      </c>
      <c r="E195" s="6">
        <v>100</v>
      </c>
      <c r="F195" s="6">
        <f t="shared" si="3"/>
        <v>0.1</v>
      </c>
      <c r="G195" s="6">
        <v>1</v>
      </c>
      <c r="H195" s="6" t="s">
        <v>44</v>
      </c>
      <c r="I195" s="6" t="s">
        <v>18</v>
      </c>
      <c r="J195" s="6" t="s">
        <v>126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" customHeight="1">
      <c r="A196" s="6">
        <v>40000000920</v>
      </c>
      <c r="B196" s="6" t="s">
        <v>88</v>
      </c>
      <c r="C196" s="6" t="s">
        <v>20</v>
      </c>
      <c r="D196" s="6">
        <v>1024</v>
      </c>
      <c r="E196" s="6">
        <v>1526</v>
      </c>
      <c r="F196" s="6">
        <f t="shared" si="3"/>
        <v>1.526</v>
      </c>
      <c r="G196" s="6">
        <v>1</v>
      </c>
      <c r="H196" s="6" t="s">
        <v>26</v>
      </c>
      <c r="I196" s="6" t="s">
        <v>18</v>
      </c>
      <c r="J196" s="6" t="s">
        <v>102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" customHeight="1">
      <c r="A197" s="6">
        <v>40000000919</v>
      </c>
      <c r="B197" s="6" t="s">
        <v>74</v>
      </c>
      <c r="C197" s="6" t="s">
        <v>20</v>
      </c>
      <c r="D197" s="6">
        <v>976</v>
      </c>
      <c r="E197" s="6">
        <v>1178</v>
      </c>
      <c r="F197" s="6">
        <f t="shared" si="3"/>
        <v>1.1779999999999999</v>
      </c>
      <c r="G197" s="6">
        <v>1</v>
      </c>
      <c r="H197" s="6" t="s">
        <v>130</v>
      </c>
      <c r="I197" s="6" t="s">
        <v>18</v>
      </c>
      <c r="J197" s="6" t="s">
        <v>77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" customHeight="1">
      <c r="A198" s="6">
        <v>40000000918</v>
      </c>
      <c r="B198" s="6" t="s">
        <v>94</v>
      </c>
      <c r="C198" s="6" t="s">
        <v>55</v>
      </c>
      <c r="D198" s="6">
        <v>572</v>
      </c>
      <c r="E198" s="6">
        <v>746</v>
      </c>
      <c r="F198" s="6">
        <f t="shared" si="3"/>
        <v>0.746</v>
      </c>
      <c r="G198" s="6">
        <v>1</v>
      </c>
      <c r="H198" s="6" t="s">
        <v>131</v>
      </c>
      <c r="I198" s="6" t="s">
        <v>18</v>
      </c>
      <c r="J198" s="6" t="s">
        <v>19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" customHeight="1">
      <c r="A199" s="6">
        <v>40000000917</v>
      </c>
      <c r="B199" s="9" t="s">
        <v>132</v>
      </c>
      <c r="C199" s="6" t="s">
        <v>20</v>
      </c>
      <c r="D199" s="6">
        <v>832</v>
      </c>
      <c r="E199" s="6">
        <v>1106</v>
      </c>
      <c r="F199" s="6">
        <f t="shared" si="3"/>
        <v>1.1060000000000001</v>
      </c>
      <c r="G199" s="6">
        <v>1</v>
      </c>
      <c r="H199" s="6" t="s">
        <v>133</v>
      </c>
      <c r="I199" s="6" t="s">
        <v>18</v>
      </c>
      <c r="J199" s="6" t="s">
        <v>122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" customHeight="1">
      <c r="A200" s="6">
        <v>40000000916</v>
      </c>
      <c r="B200" s="6" t="s">
        <v>78</v>
      </c>
      <c r="C200" s="6" t="s">
        <v>20</v>
      </c>
      <c r="D200" s="6">
        <v>878</v>
      </c>
      <c r="E200" s="6">
        <v>1062</v>
      </c>
      <c r="F200" s="6">
        <f t="shared" si="3"/>
        <v>1.0620000000000001</v>
      </c>
      <c r="G200" s="6">
        <v>1</v>
      </c>
      <c r="H200" s="6" t="s">
        <v>134</v>
      </c>
      <c r="I200" s="6" t="s">
        <v>18</v>
      </c>
      <c r="J200" s="6" t="s">
        <v>102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" customHeight="1">
      <c r="A201" s="6">
        <v>40000000915</v>
      </c>
      <c r="B201" s="6" t="s">
        <v>74</v>
      </c>
      <c r="C201" s="6" t="s">
        <v>10</v>
      </c>
      <c r="D201" s="6">
        <v>576</v>
      </c>
      <c r="E201" s="6">
        <v>784</v>
      </c>
      <c r="F201" s="6">
        <f t="shared" si="3"/>
        <v>0.78400000000000003</v>
      </c>
      <c r="G201" s="6">
        <v>1</v>
      </c>
      <c r="H201" s="6" t="s">
        <v>75</v>
      </c>
      <c r="I201" s="6" t="s">
        <v>18</v>
      </c>
      <c r="J201" s="6" t="s">
        <v>19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" customHeight="1">
      <c r="A202" s="6">
        <v>40000000914</v>
      </c>
      <c r="B202" s="6" t="s">
        <v>78</v>
      </c>
      <c r="C202" s="6" t="s">
        <v>30</v>
      </c>
      <c r="D202" s="6">
        <v>542</v>
      </c>
      <c r="E202" s="6">
        <v>764</v>
      </c>
      <c r="F202" s="6">
        <f t="shared" si="3"/>
        <v>0.76400000000000001</v>
      </c>
      <c r="G202" s="6">
        <v>1</v>
      </c>
      <c r="H202" s="6" t="s">
        <v>135</v>
      </c>
      <c r="I202" s="6" t="s">
        <v>32</v>
      </c>
      <c r="J202" s="6" t="s">
        <v>19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" customHeight="1">
      <c r="A203" s="6">
        <v>40000000913</v>
      </c>
      <c r="B203" s="6" t="s">
        <v>43</v>
      </c>
      <c r="C203" s="6" t="s">
        <v>116</v>
      </c>
      <c r="D203" s="6">
        <v>348</v>
      </c>
      <c r="E203" s="6">
        <v>454</v>
      </c>
      <c r="F203" s="6">
        <f t="shared" si="3"/>
        <v>0.45400000000000001</v>
      </c>
      <c r="G203" s="6">
        <v>1</v>
      </c>
      <c r="H203" s="6" t="s">
        <v>136</v>
      </c>
      <c r="I203" s="6" t="s">
        <v>18</v>
      </c>
      <c r="J203" s="6" t="s">
        <v>102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" customHeight="1">
      <c r="A204" s="6">
        <v>40000000912</v>
      </c>
      <c r="B204" s="6" t="s">
        <v>78</v>
      </c>
      <c r="C204" s="6" t="s">
        <v>20</v>
      </c>
      <c r="D204" s="6">
        <v>624</v>
      </c>
      <c r="E204" s="6">
        <v>800</v>
      </c>
      <c r="F204" s="6">
        <f t="shared" si="3"/>
        <v>0.8</v>
      </c>
      <c r="G204" s="6">
        <v>1</v>
      </c>
      <c r="H204" s="6" t="s">
        <v>51</v>
      </c>
      <c r="I204" s="6" t="s">
        <v>18</v>
      </c>
      <c r="J204" s="6" t="s">
        <v>76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" customHeight="1">
      <c r="A205" s="6">
        <v>40000000911</v>
      </c>
      <c r="B205" s="6" t="s">
        <v>94</v>
      </c>
      <c r="C205" s="6" t="s">
        <v>23</v>
      </c>
      <c r="D205" s="6">
        <v>204</v>
      </c>
      <c r="E205" s="6">
        <v>310</v>
      </c>
      <c r="F205" s="6">
        <f t="shared" si="3"/>
        <v>0.31</v>
      </c>
      <c r="G205" s="6">
        <v>1</v>
      </c>
      <c r="H205" s="6" t="s">
        <v>44</v>
      </c>
      <c r="I205" s="6" t="s">
        <v>18</v>
      </c>
      <c r="J205" s="6" t="s">
        <v>19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" customHeight="1">
      <c r="A206" s="6">
        <v>40000000907</v>
      </c>
      <c r="B206" s="6" t="s">
        <v>94</v>
      </c>
      <c r="C206" s="6" t="s">
        <v>55</v>
      </c>
      <c r="D206" s="6">
        <v>184</v>
      </c>
      <c r="E206" s="6">
        <v>288</v>
      </c>
      <c r="F206" s="6">
        <f t="shared" si="3"/>
        <v>0.28799999999999998</v>
      </c>
      <c r="G206" s="6">
        <v>1</v>
      </c>
      <c r="H206" s="6" t="s">
        <v>44</v>
      </c>
      <c r="I206" s="6" t="s">
        <v>18</v>
      </c>
      <c r="J206" s="6" t="s">
        <v>137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" customHeight="1">
      <c r="A207" s="6">
        <v>40000000910</v>
      </c>
      <c r="B207" s="10" t="s">
        <v>94</v>
      </c>
      <c r="C207" s="10" t="s">
        <v>116</v>
      </c>
      <c r="D207" s="10">
        <v>294</v>
      </c>
      <c r="E207" s="10">
        <v>416</v>
      </c>
      <c r="F207" s="6">
        <f t="shared" si="3"/>
        <v>0.41599999999999998</v>
      </c>
      <c r="G207" s="10">
        <v>1</v>
      </c>
      <c r="H207" s="10" t="s">
        <v>44</v>
      </c>
      <c r="I207" s="6" t="s">
        <v>18</v>
      </c>
      <c r="J207" s="6" t="s">
        <v>19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" customHeight="1">
      <c r="A208" s="6">
        <v>40000000909</v>
      </c>
      <c r="B208" s="6" t="s">
        <v>43</v>
      </c>
      <c r="C208" s="6" t="s">
        <v>116</v>
      </c>
      <c r="D208" s="6">
        <v>86</v>
      </c>
      <c r="E208" s="6">
        <v>186</v>
      </c>
      <c r="F208" s="6">
        <f t="shared" si="3"/>
        <v>0.186</v>
      </c>
      <c r="G208" s="6">
        <v>1</v>
      </c>
      <c r="H208" s="6" t="s">
        <v>44</v>
      </c>
      <c r="I208" s="6" t="s">
        <v>18</v>
      </c>
      <c r="J208" s="6" t="s">
        <v>19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" customHeight="1">
      <c r="A209" s="6">
        <v>40000000908</v>
      </c>
      <c r="B209" s="6" t="s">
        <v>43</v>
      </c>
      <c r="C209" s="6" t="s">
        <v>116</v>
      </c>
      <c r="D209" s="6">
        <v>106</v>
      </c>
      <c r="E209" s="6">
        <v>208</v>
      </c>
      <c r="F209" s="6">
        <f t="shared" si="3"/>
        <v>0.20799999999999999</v>
      </c>
      <c r="G209" s="6">
        <v>1</v>
      </c>
      <c r="H209" s="6" t="s">
        <v>44</v>
      </c>
      <c r="I209" s="6" t="s">
        <v>18</v>
      </c>
      <c r="J209" s="6" t="s">
        <v>102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" customHeight="1">
      <c r="A210" s="6">
        <v>40000000906</v>
      </c>
      <c r="B210" s="6" t="s">
        <v>43</v>
      </c>
      <c r="C210" s="6" t="s">
        <v>116</v>
      </c>
      <c r="D210" s="6">
        <v>216</v>
      </c>
      <c r="E210" s="6">
        <v>342</v>
      </c>
      <c r="F210" s="6">
        <f t="shared" si="3"/>
        <v>0.34200000000000003</v>
      </c>
      <c r="G210" s="6">
        <v>1</v>
      </c>
      <c r="H210" s="6" t="s">
        <v>44</v>
      </c>
      <c r="I210" s="6" t="s">
        <v>18</v>
      </c>
      <c r="J210" s="6" t="s">
        <v>19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" customHeight="1">
      <c r="A211" s="6">
        <v>40000000905</v>
      </c>
      <c r="B211" s="6" t="s">
        <v>43</v>
      </c>
      <c r="C211" s="6" t="s">
        <v>116</v>
      </c>
      <c r="D211" s="6">
        <v>160</v>
      </c>
      <c r="E211" s="6">
        <v>256</v>
      </c>
      <c r="F211" s="6">
        <f t="shared" si="3"/>
        <v>0.25600000000000001</v>
      </c>
      <c r="G211" s="6">
        <v>1</v>
      </c>
      <c r="H211" s="6" t="s">
        <v>44</v>
      </c>
      <c r="I211" s="6" t="s">
        <v>18</v>
      </c>
      <c r="J211" s="6" t="s">
        <v>90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" customHeight="1">
      <c r="A212" s="6">
        <v>40000000904</v>
      </c>
      <c r="B212" s="6" t="s">
        <v>138</v>
      </c>
      <c r="C212" s="6" t="s">
        <v>20</v>
      </c>
      <c r="D212" s="6">
        <v>86</v>
      </c>
      <c r="E212" s="6">
        <v>86</v>
      </c>
      <c r="F212" s="6">
        <f t="shared" si="3"/>
        <v>8.5999999999999993E-2</v>
      </c>
      <c r="G212" s="6">
        <v>1</v>
      </c>
      <c r="H212" s="6" t="s">
        <v>139</v>
      </c>
      <c r="I212" s="6" t="s">
        <v>42</v>
      </c>
      <c r="J212" s="6" t="s">
        <v>140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" customHeight="1">
      <c r="A213" s="6">
        <v>40000000903</v>
      </c>
      <c r="B213" s="6" t="s">
        <v>46</v>
      </c>
      <c r="C213" s="6" t="s">
        <v>20</v>
      </c>
      <c r="D213" s="6">
        <v>120</v>
      </c>
      <c r="E213" s="6">
        <v>120</v>
      </c>
      <c r="F213" s="6">
        <f t="shared" si="3"/>
        <v>0.12</v>
      </c>
      <c r="G213" s="6">
        <v>1</v>
      </c>
      <c r="H213" s="6" t="s">
        <v>57</v>
      </c>
      <c r="I213" s="6" t="s">
        <v>12</v>
      </c>
      <c r="J213" s="6" t="s">
        <v>25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" customHeight="1">
      <c r="A214" s="6">
        <v>40000000902</v>
      </c>
      <c r="B214" s="10" t="s">
        <v>141</v>
      </c>
      <c r="C214" s="10" t="s">
        <v>142</v>
      </c>
      <c r="D214" s="10">
        <v>68</v>
      </c>
      <c r="E214" s="10">
        <v>68</v>
      </c>
      <c r="F214" s="6">
        <f t="shared" si="3"/>
        <v>6.8000000000000005E-2</v>
      </c>
      <c r="G214" s="10">
        <v>1</v>
      </c>
      <c r="H214" s="10" t="s">
        <v>44</v>
      </c>
      <c r="I214" s="6" t="s">
        <v>48</v>
      </c>
      <c r="J214" s="6" t="s">
        <v>25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" customHeight="1">
      <c r="A215" s="6">
        <v>40000000901</v>
      </c>
      <c r="B215" s="6" t="s">
        <v>46</v>
      </c>
      <c r="C215" s="6" t="s">
        <v>20</v>
      </c>
      <c r="D215" s="6">
        <v>110</v>
      </c>
      <c r="E215" s="6">
        <v>110</v>
      </c>
      <c r="F215" s="6">
        <f t="shared" si="3"/>
        <v>0.11</v>
      </c>
      <c r="G215" s="6">
        <v>1</v>
      </c>
      <c r="H215" s="6" t="s">
        <v>57</v>
      </c>
      <c r="I215" s="6" t="s">
        <v>12</v>
      </c>
      <c r="J215" s="6" t="s">
        <v>25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" customHeight="1">
      <c r="A216" s="6">
        <v>40000000900</v>
      </c>
      <c r="B216" s="6" t="s">
        <v>94</v>
      </c>
      <c r="C216" s="6" t="s">
        <v>23</v>
      </c>
      <c r="D216" s="6">
        <v>184</v>
      </c>
      <c r="E216" s="6">
        <v>278</v>
      </c>
      <c r="F216" s="6">
        <f t="shared" si="3"/>
        <v>0.27800000000000002</v>
      </c>
      <c r="G216" s="6">
        <v>1</v>
      </c>
      <c r="H216" s="6" t="s">
        <v>44</v>
      </c>
      <c r="I216" s="6" t="s">
        <v>18</v>
      </c>
      <c r="J216" s="6" t="s">
        <v>102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" customHeight="1">
      <c r="A217" s="6">
        <v>40000000899</v>
      </c>
      <c r="B217" s="6" t="s">
        <v>40</v>
      </c>
      <c r="C217" s="6" t="s">
        <v>55</v>
      </c>
      <c r="D217" s="6">
        <v>30</v>
      </c>
      <c r="E217" s="6">
        <v>30</v>
      </c>
      <c r="F217" s="6">
        <f t="shared" si="3"/>
        <v>0.03</v>
      </c>
      <c r="G217" s="6">
        <v>1</v>
      </c>
      <c r="H217" s="6" t="s">
        <v>44</v>
      </c>
      <c r="I217" s="6" t="s">
        <v>18</v>
      </c>
      <c r="J217" s="6" t="s">
        <v>143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" customHeight="1">
      <c r="A218" s="6">
        <v>40000000898</v>
      </c>
      <c r="B218" s="6" t="s">
        <v>43</v>
      </c>
      <c r="C218" s="6" t="s">
        <v>116</v>
      </c>
      <c r="D218" s="6">
        <v>36</v>
      </c>
      <c r="E218" s="6">
        <v>36</v>
      </c>
      <c r="F218" s="6">
        <f t="shared" si="3"/>
        <v>3.5999999999999997E-2</v>
      </c>
      <c r="G218" s="6">
        <v>1</v>
      </c>
      <c r="H218" s="6" t="s">
        <v>44</v>
      </c>
      <c r="I218" s="6" t="s">
        <v>18</v>
      </c>
      <c r="J218" s="6" t="s">
        <v>126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" customHeight="1">
      <c r="A219" s="6">
        <v>40000000897</v>
      </c>
      <c r="B219" s="6" t="s">
        <v>43</v>
      </c>
      <c r="C219" s="6" t="s">
        <v>116</v>
      </c>
      <c r="D219" s="6">
        <v>332</v>
      </c>
      <c r="E219" s="6">
        <v>332</v>
      </c>
      <c r="F219" s="6">
        <f t="shared" si="3"/>
        <v>0.33200000000000002</v>
      </c>
      <c r="G219" s="6">
        <v>1</v>
      </c>
      <c r="H219" s="6" t="s">
        <v>44</v>
      </c>
      <c r="I219" s="6" t="s">
        <v>18</v>
      </c>
      <c r="J219" s="6" t="s">
        <v>19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" customHeight="1">
      <c r="A220" s="6">
        <v>40000000896</v>
      </c>
      <c r="B220" s="6" t="s">
        <v>43</v>
      </c>
      <c r="C220" s="6" t="s">
        <v>116</v>
      </c>
      <c r="D220" s="6">
        <v>332</v>
      </c>
      <c r="E220" s="6">
        <v>332</v>
      </c>
      <c r="F220" s="6">
        <f t="shared" si="3"/>
        <v>0.33200000000000002</v>
      </c>
      <c r="G220" s="6">
        <v>1</v>
      </c>
      <c r="H220" s="6" t="s">
        <v>44</v>
      </c>
      <c r="I220" s="6" t="s">
        <v>18</v>
      </c>
      <c r="J220" s="6" t="s">
        <v>19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" customHeight="1">
      <c r="A221" s="6">
        <v>40000000895</v>
      </c>
      <c r="B221" s="9" t="s">
        <v>88</v>
      </c>
      <c r="C221" s="11" t="s">
        <v>10</v>
      </c>
      <c r="D221" s="9">
        <v>1340</v>
      </c>
      <c r="E221" s="9">
        <v>1650</v>
      </c>
      <c r="F221" s="6">
        <f t="shared" si="3"/>
        <v>1.65</v>
      </c>
      <c r="G221" s="9">
        <v>1</v>
      </c>
      <c r="H221" s="9" t="s">
        <v>144</v>
      </c>
      <c r="I221" s="9" t="s">
        <v>32</v>
      </c>
      <c r="J221" s="9" t="s">
        <v>102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5" customHeight="1">
      <c r="A222" s="6">
        <v>40000000894</v>
      </c>
      <c r="B222" s="6" t="s">
        <v>78</v>
      </c>
      <c r="C222" s="6" t="s">
        <v>20</v>
      </c>
      <c r="D222" s="6">
        <v>550</v>
      </c>
      <c r="E222" s="6">
        <v>684</v>
      </c>
      <c r="F222" s="6">
        <f t="shared" si="3"/>
        <v>0.68400000000000005</v>
      </c>
      <c r="G222" s="6">
        <v>1</v>
      </c>
      <c r="H222" s="6" t="s">
        <v>145</v>
      </c>
      <c r="I222" s="6" t="s">
        <v>18</v>
      </c>
      <c r="J222" s="6" t="s">
        <v>76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" customHeight="1">
      <c r="A223" s="6">
        <v>40000000893</v>
      </c>
      <c r="B223" s="6" t="s">
        <v>138</v>
      </c>
      <c r="C223" s="6" t="s">
        <v>20</v>
      </c>
      <c r="D223" s="6">
        <v>366</v>
      </c>
      <c r="E223" s="6">
        <v>366</v>
      </c>
      <c r="F223" s="6">
        <f t="shared" si="3"/>
        <v>0.36599999999999999</v>
      </c>
      <c r="G223" s="6">
        <v>1</v>
      </c>
      <c r="H223" s="6" t="s">
        <v>146</v>
      </c>
      <c r="I223" s="6" t="s">
        <v>147</v>
      </c>
      <c r="J223" s="6" t="s">
        <v>140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" customHeight="1">
      <c r="A224" s="6">
        <v>40000000892</v>
      </c>
      <c r="B224" s="6" t="s">
        <v>138</v>
      </c>
      <c r="C224" s="6" t="s">
        <v>20</v>
      </c>
      <c r="D224" s="6">
        <v>350</v>
      </c>
      <c r="E224" s="6">
        <v>350</v>
      </c>
      <c r="F224" s="6">
        <f t="shared" si="3"/>
        <v>0.35</v>
      </c>
      <c r="G224" s="6">
        <v>1</v>
      </c>
      <c r="H224" s="6" t="s">
        <v>146</v>
      </c>
      <c r="I224" s="6" t="s">
        <v>147</v>
      </c>
      <c r="J224" s="6" t="s">
        <v>140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" customHeight="1">
      <c r="A225" s="6">
        <v>40000000891</v>
      </c>
      <c r="B225" s="6" t="s">
        <v>62</v>
      </c>
      <c r="C225" s="6" t="s">
        <v>20</v>
      </c>
      <c r="D225" s="6">
        <v>1238</v>
      </c>
      <c r="E225" s="6">
        <v>1238</v>
      </c>
      <c r="F225" s="6">
        <f t="shared" si="3"/>
        <v>1.238</v>
      </c>
      <c r="G225" s="6">
        <v>1</v>
      </c>
      <c r="H225" s="6" t="s">
        <v>148</v>
      </c>
      <c r="I225" s="6" t="s">
        <v>18</v>
      </c>
      <c r="J225" s="6" t="s">
        <v>25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" customHeight="1">
      <c r="A226" s="6">
        <v>40000000890</v>
      </c>
      <c r="B226" s="6" t="s">
        <v>62</v>
      </c>
      <c r="C226" s="7" t="s">
        <v>10</v>
      </c>
      <c r="D226" s="6">
        <v>884</v>
      </c>
      <c r="E226" s="6">
        <v>884</v>
      </c>
      <c r="F226" s="6">
        <f t="shared" si="3"/>
        <v>0.88400000000000001</v>
      </c>
      <c r="G226" s="6">
        <v>1</v>
      </c>
      <c r="H226" s="6" t="s">
        <v>148</v>
      </c>
      <c r="I226" s="6" t="s">
        <v>18</v>
      </c>
      <c r="J226" s="6" t="s">
        <v>36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" customHeight="1">
      <c r="A227" s="6">
        <v>40000000889</v>
      </c>
      <c r="B227" s="6" t="s">
        <v>62</v>
      </c>
      <c r="C227" s="7" t="s">
        <v>10</v>
      </c>
      <c r="D227" s="6">
        <v>960</v>
      </c>
      <c r="E227" s="6">
        <v>960</v>
      </c>
      <c r="F227" s="6">
        <f t="shared" si="3"/>
        <v>0.96</v>
      </c>
      <c r="G227" s="6">
        <v>1</v>
      </c>
      <c r="H227" s="6" t="s">
        <v>148</v>
      </c>
      <c r="I227" s="6" t="s">
        <v>18</v>
      </c>
      <c r="J227" s="6" t="s">
        <v>36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" customHeight="1">
      <c r="A228" s="6">
        <v>40000000888</v>
      </c>
      <c r="B228" s="6" t="s">
        <v>62</v>
      </c>
      <c r="C228" s="7" t="s">
        <v>10</v>
      </c>
      <c r="D228" s="6">
        <v>1044</v>
      </c>
      <c r="E228" s="6">
        <v>1044</v>
      </c>
      <c r="F228" s="6">
        <f t="shared" si="3"/>
        <v>1.044</v>
      </c>
      <c r="G228" s="6">
        <v>1</v>
      </c>
      <c r="H228" s="6" t="s">
        <v>148</v>
      </c>
      <c r="I228" s="6" t="s">
        <v>18</v>
      </c>
      <c r="J228" s="6" t="s">
        <v>36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" customHeight="1">
      <c r="A229" s="6">
        <v>40000000887</v>
      </c>
      <c r="B229" s="6" t="s">
        <v>62</v>
      </c>
      <c r="C229" s="7" t="s">
        <v>10</v>
      </c>
      <c r="D229" s="6">
        <v>1010</v>
      </c>
      <c r="E229" s="6">
        <v>1010</v>
      </c>
      <c r="F229" s="6">
        <f t="shared" si="3"/>
        <v>1.01</v>
      </c>
      <c r="G229" s="6">
        <v>1</v>
      </c>
      <c r="H229" s="6" t="s">
        <v>148</v>
      </c>
      <c r="I229" s="6" t="s">
        <v>18</v>
      </c>
      <c r="J229" s="6" t="s">
        <v>36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" customHeight="1">
      <c r="A230" s="6">
        <v>40000000886</v>
      </c>
      <c r="B230" s="6" t="s">
        <v>62</v>
      </c>
      <c r="C230" s="7" t="s">
        <v>10</v>
      </c>
      <c r="D230" s="6">
        <v>1088</v>
      </c>
      <c r="E230" s="6">
        <v>1088</v>
      </c>
      <c r="F230" s="6">
        <f t="shared" si="3"/>
        <v>1.0880000000000001</v>
      </c>
      <c r="G230" s="6">
        <v>1</v>
      </c>
      <c r="H230" s="6" t="s">
        <v>148</v>
      </c>
      <c r="I230" s="6" t="s">
        <v>18</v>
      </c>
      <c r="J230" s="6" t="s">
        <v>36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" customHeight="1">
      <c r="A231" s="6">
        <v>40000000885</v>
      </c>
      <c r="B231" s="6" t="s">
        <v>62</v>
      </c>
      <c r="C231" s="7" t="s">
        <v>10</v>
      </c>
      <c r="D231" s="6">
        <v>748</v>
      </c>
      <c r="E231" s="6">
        <v>748</v>
      </c>
      <c r="F231" s="6">
        <f t="shared" si="3"/>
        <v>0.748</v>
      </c>
      <c r="G231" s="6">
        <v>1</v>
      </c>
      <c r="H231" s="6" t="s">
        <v>148</v>
      </c>
      <c r="I231" s="6" t="s">
        <v>18</v>
      </c>
      <c r="J231" s="6" t="s">
        <v>36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" customHeight="1">
      <c r="A232" s="6">
        <v>40000000884</v>
      </c>
      <c r="B232" s="6" t="s">
        <v>62</v>
      </c>
      <c r="C232" s="7" t="s">
        <v>10</v>
      </c>
      <c r="D232" s="6">
        <v>752</v>
      </c>
      <c r="E232" s="6">
        <v>752</v>
      </c>
      <c r="F232" s="6">
        <f t="shared" si="3"/>
        <v>0.752</v>
      </c>
      <c r="G232" s="6">
        <v>1</v>
      </c>
      <c r="H232" s="6" t="s">
        <v>148</v>
      </c>
      <c r="I232" s="6" t="s">
        <v>18</v>
      </c>
      <c r="J232" s="6" t="s">
        <v>36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" customHeight="1">
      <c r="A233" s="6">
        <v>40000000883</v>
      </c>
      <c r="B233" s="6" t="s">
        <v>62</v>
      </c>
      <c r="C233" s="7" t="s">
        <v>10</v>
      </c>
      <c r="D233" s="6">
        <v>706</v>
      </c>
      <c r="E233" s="6">
        <v>706</v>
      </c>
      <c r="F233" s="6">
        <f t="shared" si="3"/>
        <v>0.70599999999999996</v>
      </c>
      <c r="G233" s="6">
        <v>1</v>
      </c>
      <c r="H233" s="6" t="s">
        <v>148</v>
      </c>
      <c r="I233" s="6" t="s">
        <v>18</v>
      </c>
      <c r="J233" s="6" t="s">
        <v>36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" customHeight="1">
      <c r="A234" s="6">
        <v>40000000882</v>
      </c>
      <c r="B234" s="6" t="s">
        <v>62</v>
      </c>
      <c r="C234" s="6" t="s">
        <v>20</v>
      </c>
      <c r="D234" s="6">
        <v>1148</v>
      </c>
      <c r="E234" s="6">
        <v>1148</v>
      </c>
      <c r="F234" s="6">
        <f t="shared" si="3"/>
        <v>1.1479999999999999</v>
      </c>
      <c r="G234" s="6">
        <v>1</v>
      </c>
      <c r="H234" s="6" t="s">
        <v>148</v>
      </c>
      <c r="I234" s="6" t="s">
        <v>18</v>
      </c>
      <c r="J234" s="6" t="s">
        <v>25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" customHeight="1">
      <c r="A235" s="6">
        <v>40000000881</v>
      </c>
      <c r="B235" s="6" t="s">
        <v>62</v>
      </c>
      <c r="C235" s="6" t="s">
        <v>20</v>
      </c>
      <c r="D235" s="6">
        <v>1148</v>
      </c>
      <c r="E235" s="6">
        <v>1148</v>
      </c>
      <c r="F235" s="6">
        <f t="shared" si="3"/>
        <v>1.1479999999999999</v>
      </c>
      <c r="G235" s="6">
        <v>1</v>
      </c>
      <c r="H235" s="6" t="s">
        <v>148</v>
      </c>
      <c r="I235" s="6" t="s">
        <v>18</v>
      </c>
      <c r="J235" s="6" t="s">
        <v>25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" customHeight="1">
      <c r="A236" s="6">
        <v>40000000880</v>
      </c>
      <c r="B236" s="6" t="s">
        <v>49</v>
      </c>
      <c r="C236" s="7" t="s">
        <v>10</v>
      </c>
      <c r="D236" s="6">
        <v>638</v>
      </c>
      <c r="E236" s="6">
        <v>638</v>
      </c>
      <c r="F236" s="6">
        <f t="shared" si="3"/>
        <v>0.63800000000000001</v>
      </c>
      <c r="G236" s="6">
        <v>1</v>
      </c>
      <c r="H236" s="6" t="s">
        <v>148</v>
      </c>
      <c r="I236" s="6" t="s">
        <v>18</v>
      </c>
      <c r="J236" s="6" t="s">
        <v>25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" customHeight="1">
      <c r="A237" s="6">
        <v>40000000879</v>
      </c>
      <c r="B237" s="6" t="s">
        <v>49</v>
      </c>
      <c r="C237" s="7" t="s">
        <v>10</v>
      </c>
      <c r="D237" s="6">
        <v>586</v>
      </c>
      <c r="E237" s="6">
        <v>586</v>
      </c>
      <c r="F237" s="6">
        <f t="shared" si="3"/>
        <v>0.58599999999999997</v>
      </c>
      <c r="G237" s="6">
        <v>1</v>
      </c>
      <c r="H237" s="6" t="s">
        <v>148</v>
      </c>
      <c r="I237" s="6" t="s">
        <v>18</v>
      </c>
      <c r="J237" s="6" t="s">
        <v>25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" customHeight="1">
      <c r="A238" s="6">
        <v>40000000878</v>
      </c>
      <c r="B238" s="6" t="s">
        <v>49</v>
      </c>
      <c r="C238" s="7" t="s">
        <v>10</v>
      </c>
      <c r="D238" s="6">
        <v>692</v>
      </c>
      <c r="E238" s="6">
        <v>692</v>
      </c>
      <c r="F238" s="6">
        <f t="shared" si="3"/>
        <v>0.69199999999999995</v>
      </c>
      <c r="G238" s="6">
        <v>1</v>
      </c>
      <c r="H238" s="6" t="s">
        <v>148</v>
      </c>
      <c r="I238" s="6" t="s">
        <v>18</v>
      </c>
      <c r="J238" s="6" t="s">
        <v>25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" customHeight="1">
      <c r="A239" s="6">
        <v>40000000877</v>
      </c>
      <c r="B239" s="6" t="s">
        <v>49</v>
      </c>
      <c r="C239" s="7" t="s">
        <v>10</v>
      </c>
      <c r="D239" s="6">
        <v>660</v>
      </c>
      <c r="E239" s="6">
        <v>660</v>
      </c>
      <c r="F239" s="6">
        <f t="shared" si="3"/>
        <v>0.66</v>
      </c>
      <c r="G239" s="6">
        <v>1</v>
      </c>
      <c r="H239" s="6" t="s">
        <v>148</v>
      </c>
      <c r="I239" s="6" t="s">
        <v>18</v>
      </c>
      <c r="J239" s="6" t="s">
        <v>25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" customHeight="1">
      <c r="A240" s="6">
        <v>40000000876</v>
      </c>
      <c r="B240" s="6" t="s">
        <v>49</v>
      </c>
      <c r="C240" s="7" t="s">
        <v>10</v>
      </c>
      <c r="D240" s="6">
        <v>626</v>
      </c>
      <c r="E240" s="6">
        <v>626</v>
      </c>
      <c r="F240" s="6">
        <f t="shared" si="3"/>
        <v>0.626</v>
      </c>
      <c r="G240" s="6">
        <v>1</v>
      </c>
      <c r="H240" s="6" t="s">
        <v>148</v>
      </c>
      <c r="I240" s="6" t="s">
        <v>18</v>
      </c>
      <c r="J240" s="6" t="s">
        <v>25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" customHeight="1">
      <c r="A241" s="6">
        <v>40000000875</v>
      </c>
      <c r="B241" s="6" t="s">
        <v>49</v>
      </c>
      <c r="C241" s="7" t="s">
        <v>10</v>
      </c>
      <c r="D241" s="6">
        <v>700</v>
      </c>
      <c r="E241" s="6">
        <v>700</v>
      </c>
      <c r="F241" s="6">
        <f t="shared" si="3"/>
        <v>0.7</v>
      </c>
      <c r="G241" s="6">
        <v>1</v>
      </c>
      <c r="H241" s="6" t="s">
        <v>148</v>
      </c>
      <c r="I241" s="6" t="s">
        <v>18</v>
      </c>
      <c r="J241" s="6" t="s">
        <v>25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" customHeight="1">
      <c r="A242" s="6">
        <v>40000000874</v>
      </c>
      <c r="B242" s="6" t="s">
        <v>49</v>
      </c>
      <c r="C242" s="7" t="s">
        <v>10</v>
      </c>
      <c r="D242" s="6">
        <v>666</v>
      </c>
      <c r="E242" s="6">
        <v>666</v>
      </c>
      <c r="F242" s="6">
        <f t="shared" si="3"/>
        <v>0.66600000000000004</v>
      </c>
      <c r="G242" s="6">
        <v>1</v>
      </c>
      <c r="H242" s="6" t="s">
        <v>148</v>
      </c>
      <c r="I242" s="6" t="s">
        <v>18</v>
      </c>
      <c r="J242" s="6" t="s">
        <v>25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" customHeight="1">
      <c r="A243" s="6">
        <v>40000000873</v>
      </c>
      <c r="B243" s="6" t="s">
        <v>49</v>
      </c>
      <c r="C243" s="7" t="s">
        <v>10</v>
      </c>
      <c r="D243" s="6">
        <v>594</v>
      </c>
      <c r="E243" s="6">
        <v>594</v>
      </c>
      <c r="F243" s="6">
        <f t="shared" si="3"/>
        <v>0.59399999999999997</v>
      </c>
      <c r="G243" s="6">
        <v>1</v>
      </c>
      <c r="H243" s="6" t="s">
        <v>148</v>
      </c>
      <c r="I243" s="6" t="s">
        <v>18</v>
      </c>
      <c r="J243" s="6" t="s">
        <v>25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" customHeight="1">
      <c r="A244" s="6">
        <v>40000000872</v>
      </c>
      <c r="B244" s="6" t="s">
        <v>49</v>
      </c>
      <c r="C244" s="7" t="s">
        <v>10</v>
      </c>
      <c r="D244" s="6">
        <v>630</v>
      </c>
      <c r="E244" s="6">
        <v>630</v>
      </c>
      <c r="F244" s="6">
        <f t="shared" si="3"/>
        <v>0.63</v>
      </c>
      <c r="G244" s="6">
        <v>1</v>
      </c>
      <c r="H244" s="6" t="s">
        <v>148</v>
      </c>
      <c r="I244" s="6" t="s">
        <v>18</v>
      </c>
      <c r="J244" s="6" t="s">
        <v>25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" customHeight="1">
      <c r="A245" s="6">
        <v>40000000871</v>
      </c>
      <c r="B245" s="6" t="s">
        <v>49</v>
      </c>
      <c r="C245" s="7" t="s">
        <v>10</v>
      </c>
      <c r="D245" s="6">
        <v>662</v>
      </c>
      <c r="E245" s="6">
        <v>662</v>
      </c>
      <c r="F245" s="6">
        <f t="shared" si="3"/>
        <v>0.66200000000000003</v>
      </c>
      <c r="G245" s="6">
        <v>1</v>
      </c>
      <c r="H245" s="6" t="s">
        <v>148</v>
      </c>
      <c r="I245" s="6" t="s">
        <v>18</v>
      </c>
      <c r="J245" s="6" t="s">
        <v>25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" customHeight="1">
      <c r="A246" s="6">
        <v>40000000870</v>
      </c>
      <c r="B246" s="6" t="s">
        <v>49</v>
      </c>
      <c r="C246" s="7" t="s">
        <v>10</v>
      </c>
      <c r="D246" s="6">
        <v>446</v>
      </c>
      <c r="E246" s="6">
        <v>446</v>
      </c>
      <c r="F246" s="6">
        <f t="shared" si="3"/>
        <v>0.44600000000000001</v>
      </c>
      <c r="G246" s="6">
        <v>1</v>
      </c>
      <c r="H246" s="6" t="s">
        <v>148</v>
      </c>
      <c r="I246" s="6" t="s">
        <v>42</v>
      </c>
      <c r="J246" s="6" t="s">
        <v>113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" customHeight="1">
      <c r="A247" s="6">
        <v>40000000869</v>
      </c>
      <c r="B247" s="6" t="s">
        <v>49</v>
      </c>
      <c r="C247" s="7" t="s">
        <v>10</v>
      </c>
      <c r="D247" s="6">
        <v>462</v>
      </c>
      <c r="E247" s="6">
        <v>462</v>
      </c>
      <c r="F247" s="6">
        <f t="shared" si="3"/>
        <v>0.46200000000000002</v>
      </c>
      <c r="G247" s="6">
        <v>1</v>
      </c>
      <c r="H247" s="6" t="s">
        <v>148</v>
      </c>
      <c r="I247" s="6" t="s">
        <v>42</v>
      </c>
      <c r="J247" s="6" t="s">
        <v>113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" customHeight="1">
      <c r="A248" s="6">
        <v>40000000868</v>
      </c>
      <c r="B248" s="6" t="s">
        <v>49</v>
      </c>
      <c r="C248" s="7" t="s">
        <v>10</v>
      </c>
      <c r="D248" s="6">
        <v>438</v>
      </c>
      <c r="E248" s="6">
        <v>438</v>
      </c>
      <c r="F248" s="6">
        <f t="shared" si="3"/>
        <v>0.438</v>
      </c>
      <c r="G248" s="6">
        <v>1</v>
      </c>
      <c r="H248" s="6" t="s">
        <v>148</v>
      </c>
      <c r="I248" s="6" t="s">
        <v>42</v>
      </c>
      <c r="J248" s="6" t="s">
        <v>113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" customHeight="1">
      <c r="A249" s="6">
        <v>40000000867</v>
      </c>
      <c r="B249" s="6" t="s">
        <v>49</v>
      </c>
      <c r="C249" s="7" t="s">
        <v>10</v>
      </c>
      <c r="D249" s="6">
        <v>482</v>
      </c>
      <c r="E249" s="6">
        <v>482</v>
      </c>
      <c r="F249" s="6">
        <f t="shared" si="3"/>
        <v>0.48199999999999998</v>
      </c>
      <c r="G249" s="6">
        <v>1</v>
      </c>
      <c r="H249" s="6" t="s">
        <v>148</v>
      </c>
      <c r="I249" s="6" t="s">
        <v>42</v>
      </c>
      <c r="J249" s="6" t="s">
        <v>113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" customHeight="1">
      <c r="A250" s="6">
        <v>40000000866</v>
      </c>
      <c r="B250" s="6" t="s">
        <v>49</v>
      </c>
      <c r="C250" s="7" t="s">
        <v>10</v>
      </c>
      <c r="D250" s="6">
        <v>420</v>
      </c>
      <c r="E250" s="6">
        <v>420</v>
      </c>
      <c r="F250" s="6">
        <f t="shared" si="3"/>
        <v>0.42</v>
      </c>
      <c r="G250" s="6">
        <v>1</v>
      </c>
      <c r="H250" s="6" t="s">
        <v>148</v>
      </c>
      <c r="I250" s="6" t="s">
        <v>42</v>
      </c>
      <c r="J250" s="6" t="s">
        <v>113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" customHeight="1">
      <c r="A251" s="6">
        <v>40000000865</v>
      </c>
      <c r="B251" s="6" t="s">
        <v>49</v>
      </c>
      <c r="C251" s="7" t="s">
        <v>10</v>
      </c>
      <c r="D251" s="6">
        <v>702</v>
      </c>
      <c r="E251" s="6">
        <v>702</v>
      </c>
      <c r="F251" s="6">
        <f t="shared" si="3"/>
        <v>0.70199999999999996</v>
      </c>
      <c r="G251" s="6">
        <v>1</v>
      </c>
      <c r="H251" s="6" t="s">
        <v>148</v>
      </c>
      <c r="I251" s="6" t="s">
        <v>42</v>
      </c>
      <c r="J251" s="6" t="s">
        <v>149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" customHeight="1">
      <c r="A252" s="6">
        <v>40000000864</v>
      </c>
      <c r="B252" s="6" t="s">
        <v>49</v>
      </c>
      <c r="C252" s="7" t="s">
        <v>10</v>
      </c>
      <c r="D252" s="6">
        <v>726</v>
      </c>
      <c r="E252" s="6">
        <v>726</v>
      </c>
      <c r="F252" s="6">
        <f t="shared" si="3"/>
        <v>0.72599999999999998</v>
      </c>
      <c r="G252" s="6">
        <v>1</v>
      </c>
      <c r="H252" s="6" t="s">
        <v>148</v>
      </c>
      <c r="I252" s="6" t="s">
        <v>42</v>
      </c>
      <c r="J252" s="6" t="s">
        <v>149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" customHeight="1">
      <c r="A253" s="6">
        <v>40000000863</v>
      </c>
      <c r="B253" s="6" t="s">
        <v>49</v>
      </c>
      <c r="C253" s="7" t="s">
        <v>10</v>
      </c>
      <c r="D253" s="6">
        <v>664</v>
      </c>
      <c r="E253" s="6">
        <v>664</v>
      </c>
      <c r="F253" s="6">
        <f t="shared" si="3"/>
        <v>0.66400000000000003</v>
      </c>
      <c r="G253" s="6">
        <v>1</v>
      </c>
      <c r="H253" s="6" t="s">
        <v>148</v>
      </c>
      <c r="I253" s="6" t="s">
        <v>42</v>
      </c>
      <c r="J253" s="6" t="s">
        <v>149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" customHeight="1">
      <c r="A254" s="6">
        <v>40000000862</v>
      </c>
      <c r="B254" s="6" t="s">
        <v>49</v>
      </c>
      <c r="C254" s="7" t="s">
        <v>10</v>
      </c>
      <c r="D254" s="6">
        <v>634</v>
      </c>
      <c r="E254" s="6">
        <v>634</v>
      </c>
      <c r="F254" s="6">
        <f t="shared" si="3"/>
        <v>0.63400000000000001</v>
      </c>
      <c r="G254" s="6">
        <v>1</v>
      </c>
      <c r="H254" s="6" t="s">
        <v>148</v>
      </c>
      <c r="I254" s="6" t="s">
        <v>42</v>
      </c>
      <c r="J254" s="6" t="s">
        <v>149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" customHeight="1">
      <c r="A255" s="6">
        <v>40000000861</v>
      </c>
      <c r="B255" s="6" t="s">
        <v>49</v>
      </c>
      <c r="C255" s="7" t="s">
        <v>10</v>
      </c>
      <c r="D255" s="6">
        <v>714</v>
      </c>
      <c r="E255" s="6">
        <v>714</v>
      </c>
      <c r="F255" s="6">
        <f t="shared" si="3"/>
        <v>0.71399999999999997</v>
      </c>
      <c r="G255" s="6">
        <v>1</v>
      </c>
      <c r="H255" s="6" t="s">
        <v>148</v>
      </c>
      <c r="I255" s="6" t="s">
        <v>42</v>
      </c>
      <c r="J255" s="6" t="s">
        <v>149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" customHeight="1">
      <c r="A256" s="6">
        <v>40000000860</v>
      </c>
      <c r="B256" s="6" t="s">
        <v>150</v>
      </c>
      <c r="C256" s="7" t="s">
        <v>10</v>
      </c>
      <c r="D256" s="6">
        <v>332</v>
      </c>
      <c r="E256" s="6">
        <v>332</v>
      </c>
      <c r="F256" s="6">
        <f t="shared" si="3"/>
        <v>0.33200000000000002</v>
      </c>
      <c r="G256" s="6">
        <v>1</v>
      </c>
      <c r="H256" s="6" t="s">
        <v>148</v>
      </c>
      <c r="I256" s="6" t="s">
        <v>18</v>
      </c>
      <c r="J256" s="6" t="s">
        <v>25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" customHeight="1">
      <c r="A257" s="6">
        <v>40000000859</v>
      </c>
      <c r="B257" s="6" t="s">
        <v>150</v>
      </c>
      <c r="C257" s="7" t="s">
        <v>10</v>
      </c>
      <c r="D257" s="6">
        <v>314</v>
      </c>
      <c r="E257" s="6">
        <v>314</v>
      </c>
      <c r="F257" s="6">
        <f t="shared" si="3"/>
        <v>0.314</v>
      </c>
      <c r="G257" s="6">
        <v>1</v>
      </c>
      <c r="H257" s="6" t="s">
        <v>148</v>
      </c>
      <c r="I257" s="6" t="s">
        <v>18</v>
      </c>
      <c r="J257" s="6" t="s">
        <v>25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" customHeight="1">
      <c r="A258" s="6">
        <v>40000000858</v>
      </c>
      <c r="B258" s="6" t="s">
        <v>150</v>
      </c>
      <c r="C258" s="7" t="s">
        <v>10</v>
      </c>
      <c r="D258" s="6">
        <v>382</v>
      </c>
      <c r="E258" s="6">
        <v>382</v>
      </c>
      <c r="F258" s="6">
        <f t="shared" ref="F258:F321" si="4">E258/1000</f>
        <v>0.38200000000000001</v>
      </c>
      <c r="G258" s="6">
        <v>1</v>
      </c>
      <c r="H258" s="6" t="s">
        <v>148</v>
      </c>
      <c r="I258" s="6" t="s">
        <v>18</v>
      </c>
      <c r="J258" s="6" t="s">
        <v>25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" customHeight="1">
      <c r="A259" s="6">
        <v>40000000857</v>
      </c>
      <c r="B259" s="6" t="s">
        <v>150</v>
      </c>
      <c r="C259" s="7" t="s">
        <v>10</v>
      </c>
      <c r="D259" s="6">
        <v>370</v>
      </c>
      <c r="E259" s="6">
        <v>370</v>
      </c>
      <c r="F259" s="6">
        <f t="shared" si="4"/>
        <v>0.37</v>
      </c>
      <c r="G259" s="6">
        <v>1</v>
      </c>
      <c r="H259" s="6" t="s">
        <v>148</v>
      </c>
      <c r="I259" s="6" t="s">
        <v>18</v>
      </c>
      <c r="J259" s="6" t="s">
        <v>25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" customHeight="1">
      <c r="A260" s="6">
        <v>40000000856</v>
      </c>
      <c r="B260" s="6" t="s">
        <v>49</v>
      </c>
      <c r="C260" s="7" t="s">
        <v>10</v>
      </c>
      <c r="D260" s="6">
        <v>354</v>
      </c>
      <c r="E260" s="6">
        <v>354</v>
      </c>
      <c r="F260" s="6">
        <f t="shared" si="4"/>
        <v>0.35399999999999998</v>
      </c>
      <c r="G260" s="6">
        <v>1</v>
      </c>
      <c r="H260" s="6" t="s">
        <v>148</v>
      </c>
      <c r="I260" s="6" t="s">
        <v>42</v>
      </c>
      <c r="J260" s="6" t="s">
        <v>151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" customHeight="1">
      <c r="A261" s="6">
        <v>40000000855</v>
      </c>
      <c r="B261" s="6" t="s">
        <v>49</v>
      </c>
      <c r="C261" s="7" t="s">
        <v>10</v>
      </c>
      <c r="D261" s="6">
        <v>388</v>
      </c>
      <c r="E261" s="6">
        <v>388</v>
      </c>
      <c r="F261" s="6">
        <f t="shared" si="4"/>
        <v>0.38800000000000001</v>
      </c>
      <c r="G261" s="6">
        <v>1</v>
      </c>
      <c r="H261" s="6" t="s">
        <v>148</v>
      </c>
      <c r="I261" s="6" t="s">
        <v>42</v>
      </c>
      <c r="J261" s="6" t="s">
        <v>151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" customHeight="1">
      <c r="A262" s="6">
        <v>40000000854</v>
      </c>
      <c r="B262" s="6" t="s">
        <v>49</v>
      </c>
      <c r="C262" s="7" t="s">
        <v>10</v>
      </c>
      <c r="D262" s="6">
        <v>384</v>
      </c>
      <c r="E262" s="6">
        <v>384</v>
      </c>
      <c r="F262" s="6">
        <f t="shared" si="4"/>
        <v>0.38400000000000001</v>
      </c>
      <c r="G262" s="6">
        <v>1</v>
      </c>
      <c r="H262" s="6" t="s">
        <v>148</v>
      </c>
      <c r="I262" s="6" t="s">
        <v>42</v>
      </c>
      <c r="J262" s="6" t="s">
        <v>151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" customHeight="1">
      <c r="A263" s="6">
        <v>40000000853</v>
      </c>
      <c r="B263" s="6" t="s">
        <v>49</v>
      </c>
      <c r="C263" s="7" t="s">
        <v>10</v>
      </c>
      <c r="D263" s="6">
        <v>440</v>
      </c>
      <c r="E263" s="6">
        <v>440</v>
      </c>
      <c r="F263" s="6">
        <f t="shared" si="4"/>
        <v>0.44</v>
      </c>
      <c r="G263" s="6">
        <v>1</v>
      </c>
      <c r="H263" s="6" t="s">
        <v>148</v>
      </c>
      <c r="I263" s="6" t="s">
        <v>42</v>
      </c>
      <c r="J263" s="6" t="s">
        <v>151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" customHeight="1">
      <c r="A264" s="6">
        <v>40000000852</v>
      </c>
      <c r="B264" s="6" t="s">
        <v>49</v>
      </c>
      <c r="C264" s="7" t="s">
        <v>10</v>
      </c>
      <c r="D264" s="6">
        <v>552</v>
      </c>
      <c r="E264" s="6">
        <v>552</v>
      </c>
      <c r="F264" s="6">
        <f t="shared" si="4"/>
        <v>0.55200000000000005</v>
      </c>
      <c r="G264" s="6">
        <v>1</v>
      </c>
      <c r="H264" s="6" t="s">
        <v>148</v>
      </c>
      <c r="I264" s="6" t="s">
        <v>18</v>
      </c>
      <c r="J264" s="6" t="s">
        <v>25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" customHeight="1">
      <c r="A265" s="6">
        <v>40000000851</v>
      </c>
      <c r="B265" s="6" t="s">
        <v>49</v>
      </c>
      <c r="C265" s="7" t="s">
        <v>10</v>
      </c>
      <c r="D265" s="6">
        <v>540</v>
      </c>
      <c r="E265" s="6">
        <v>540</v>
      </c>
      <c r="F265" s="6">
        <f t="shared" si="4"/>
        <v>0.54</v>
      </c>
      <c r="G265" s="6">
        <v>1</v>
      </c>
      <c r="H265" s="6" t="s">
        <v>148</v>
      </c>
      <c r="I265" s="6" t="s">
        <v>18</v>
      </c>
      <c r="J265" s="6" t="s">
        <v>25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" customHeight="1">
      <c r="A266" s="6">
        <v>40000000850</v>
      </c>
      <c r="B266" s="6" t="s">
        <v>49</v>
      </c>
      <c r="C266" s="7" t="s">
        <v>10</v>
      </c>
      <c r="D266" s="6">
        <v>602</v>
      </c>
      <c r="E266" s="6">
        <v>602</v>
      </c>
      <c r="F266" s="6">
        <f t="shared" si="4"/>
        <v>0.60199999999999998</v>
      </c>
      <c r="G266" s="6">
        <v>1</v>
      </c>
      <c r="H266" s="6" t="s">
        <v>148</v>
      </c>
      <c r="I266" s="6" t="s">
        <v>18</v>
      </c>
      <c r="J266" s="6" t="s">
        <v>25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" customHeight="1">
      <c r="A267" s="6">
        <v>40000000849</v>
      </c>
      <c r="B267" s="6" t="s">
        <v>49</v>
      </c>
      <c r="C267" s="7" t="s">
        <v>10</v>
      </c>
      <c r="D267" s="6">
        <v>566</v>
      </c>
      <c r="E267" s="6">
        <v>566</v>
      </c>
      <c r="F267" s="6">
        <f t="shared" si="4"/>
        <v>0.56599999999999995</v>
      </c>
      <c r="G267" s="6">
        <v>1</v>
      </c>
      <c r="H267" s="6" t="s">
        <v>148</v>
      </c>
      <c r="I267" s="6" t="s">
        <v>18</v>
      </c>
      <c r="J267" s="6" t="s">
        <v>25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" customHeight="1">
      <c r="A268" s="6">
        <v>40000000848</v>
      </c>
      <c r="B268" s="6" t="s">
        <v>109</v>
      </c>
      <c r="C268" s="7" t="s">
        <v>10</v>
      </c>
      <c r="D268" s="6">
        <v>648</v>
      </c>
      <c r="E268" s="6">
        <v>648</v>
      </c>
      <c r="F268" s="6">
        <f t="shared" si="4"/>
        <v>0.64800000000000002</v>
      </c>
      <c r="G268" s="6">
        <v>1</v>
      </c>
      <c r="H268" s="6" t="s">
        <v>148</v>
      </c>
      <c r="I268" s="6" t="s">
        <v>42</v>
      </c>
      <c r="J268" s="6" t="s">
        <v>25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" customHeight="1">
      <c r="A269" s="6">
        <v>40000000847</v>
      </c>
      <c r="B269" s="6" t="s">
        <v>109</v>
      </c>
      <c r="C269" s="7" t="s">
        <v>10</v>
      </c>
      <c r="D269" s="6">
        <v>642</v>
      </c>
      <c r="E269" s="6">
        <v>642</v>
      </c>
      <c r="F269" s="6">
        <f t="shared" si="4"/>
        <v>0.64200000000000002</v>
      </c>
      <c r="G269" s="6">
        <v>1</v>
      </c>
      <c r="H269" s="6" t="s">
        <v>148</v>
      </c>
      <c r="I269" s="6" t="s">
        <v>42</v>
      </c>
      <c r="J269" s="6" t="s">
        <v>25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" customHeight="1">
      <c r="A270" s="6">
        <v>40000000846</v>
      </c>
      <c r="B270" s="6" t="s">
        <v>109</v>
      </c>
      <c r="C270" s="7" t="s">
        <v>10</v>
      </c>
      <c r="D270" s="6">
        <v>662</v>
      </c>
      <c r="E270" s="6">
        <v>662</v>
      </c>
      <c r="F270" s="6">
        <f t="shared" si="4"/>
        <v>0.66200000000000003</v>
      </c>
      <c r="G270" s="6">
        <v>1</v>
      </c>
      <c r="H270" s="6" t="s">
        <v>148</v>
      </c>
      <c r="I270" s="6" t="s">
        <v>42</v>
      </c>
      <c r="J270" s="6" t="s">
        <v>25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" customHeight="1">
      <c r="A271" s="6">
        <v>40000000845</v>
      </c>
      <c r="B271" s="6" t="s">
        <v>109</v>
      </c>
      <c r="C271" s="7" t="s">
        <v>10</v>
      </c>
      <c r="D271" s="6">
        <v>668</v>
      </c>
      <c r="E271" s="6">
        <v>668</v>
      </c>
      <c r="F271" s="6">
        <f t="shared" si="4"/>
        <v>0.66800000000000004</v>
      </c>
      <c r="G271" s="6">
        <v>1</v>
      </c>
      <c r="H271" s="6" t="s">
        <v>148</v>
      </c>
      <c r="I271" s="6" t="s">
        <v>42</v>
      </c>
      <c r="J271" s="6" t="s">
        <v>25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" customHeight="1">
      <c r="A272" s="6">
        <v>40000000844</v>
      </c>
      <c r="B272" s="6" t="s">
        <v>109</v>
      </c>
      <c r="C272" s="7" t="s">
        <v>10</v>
      </c>
      <c r="D272" s="6">
        <v>598</v>
      </c>
      <c r="E272" s="6">
        <v>598</v>
      </c>
      <c r="F272" s="6">
        <f t="shared" si="4"/>
        <v>0.59799999999999998</v>
      </c>
      <c r="G272" s="6">
        <v>1</v>
      </c>
      <c r="H272" s="6" t="s">
        <v>148</v>
      </c>
      <c r="I272" s="6" t="s">
        <v>39</v>
      </c>
      <c r="J272" s="6" t="s">
        <v>25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" customHeight="1">
      <c r="A273" s="6">
        <v>40000000843</v>
      </c>
      <c r="B273" s="6" t="s">
        <v>109</v>
      </c>
      <c r="C273" s="7" t="s">
        <v>10</v>
      </c>
      <c r="D273" s="6">
        <v>614</v>
      </c>
      <c r="E273" s="6">
        <v>614</v>
      </c>
      <c r="F273" s="6">
        <f t="shared" si="4"/>
        <v>0.61399999999999999</v>
      </c>
      <c r="G273" s="6">
        <v>1</v>
      </c>
      <c r="H273" s="6" t="s">
        <v>148</v>
      </c>
      <c r="I273" s="6" t="s">
        <v>39</v>
      </c>
      <c r="J273" s="6" t="s">
        <v>25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" customHeight="1">
      <c r="A274" s="6">
        <v>40000000842</v>
      </c>
      <c r="B274" s="6" t="s">
        <v>109</v>
      </c>
      <c r="C274" s="7" t="s">
        <v>10</v>
      </c>
      <c r="D274" s="6">
        <v>780</v>
      </c>
      <c r="E274" s="6">
        <v>780</v>
      </c>
      <c r="F274" s="6">
        <f t="shared" si="4"/>
        <v>0.78</v>
      </c>
      <c r="G274" s="6">
        <v>1</v>
      </c>
      <c r="H274" s="6" t="s">
        <v>148</v>
      </c>
      <c r="I274" s="6" t="s">
        <v>39</v>
      </c>
      <c r="J274" s="6" t="s">
        <v>25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" customHeight="1">
      <c r="A275" s="6">
        <v>40000000841</v>
      </c>
      <c r="B275" s="6" t="s">
        <v>109</v>
      </c>
      <c r="C275" s="7" t="s">
        <v>10</v>
      </c>
      <c r="D275" s="6">
        <v>768</v>
      </c>
      <c r="E275" s="6">
        <v>768</v>
      </c>
      <c r="F275" s="6">
        <f t="shared" si="4"/>
        <v>0.76800000000000002</v>
      </c>
      <c r="G275" s="6">
        <v>1</v>
      </c>
      <c r="H275" s="6" t="s">
        <v>148</v>
      </c>
      <c r="I275" s="6" t="s">
        <v>39</v>
      </c>
      <c r="J275" s="6" t="s">
        <v>25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" customHeight="1">
      <c r="A276" s="6">
        <v>40000000840</v>
      </c>
      <c r="B276" s="6" t="s">
        <v>109</v>
      </c>
      <c r="C276" s="7" t="s">
        <v>10</v>
      </c>
      <c r="D276" s="6">
        <v>550</v>
      </c>
      <c r="E276" s="6">
        <v>550</v>
      </c>
      <c r="F276" s="6">
        <f t="shared" si="4"/>
        <v>0.55000000000000004</v>
      </c>
      <c r="G276" s="6">
        <v>1</v>
      </c>
      <c r="H276" s="6" t="s">
        <v>148</v>
      </c>
      <c r="I276" s="6" t="s">
        <v>42</v>
      </c>
      <c r="J276" s="6" t="s">
        <v>25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" customHeight="1">
      <c r="A277" s="6">
        <v>40000000839</v>
      </c>
      <c r="B277" s="6" t="s">
        <v>109</v>
      </c>
      <c r="C277" s="7" t="s">
        <v>10</v>
      </c>
      <c r="D277" s="6">
        <v>582</v>
      </c>
      <c r="E277" s="6">
        <v>582</v>
      </c>
      <c r="F277" s="6">
        <f t="shared" si="4"/>
        <v>0.58199999999999996</v>
      </c>
      <c r="G277" s="6">
        <v>1</v>
      </c>
      <c r="H277" s="6" t="s">
        <v>148</v>
      </c>
      <c r="I277" s="6" t="s">
        <v>39</v>
      </c>
      <c r="J277" s="6" t="s">
        <v>25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" customHeight="1">
      <c r="A278" s="6">
        <v>40000000838</v>
      </c>
      <c r="B278" s="6" t="s">
        <v>109</v>
      </c>
      <c r="C278" s="7" t="s">
        <v>10</v>
      </c>
      <c r="D278" s="6">
        <v>592</v>
      </c>
      <c r="E278" s="6">
        <v>592</v>
      </c>
      <c r="F278" s="6">
        <f t="shared" si="4"/>
        <v>0.59199999999999997</v>
      </c>
      <c r="G278" s="6">
        <v>1</v>
      </c>
      <c r="H278" s="6" t="s">
        <v>148</v>
      </c>
      <c r="I278" s="6" t="s">
        <v>39</v>
      </c>
      <c r="J278" s="6" t="s">
        <v>25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" customHeight="1">
      <c r="A279" s="6">
        <v>40000000837</v>
      </c>
      <c r="B279" s="6" t="s">
        <v>109</v>
      </c>
      <c r="C279" s="7" t="s">
        <v>10</v>
      </c>
      <c r="D279" s="6">
        <v>670</v>
      </c>
      <c r="E279" s="6">
        <v>670</v>
      </c>
      <c r="F279" s="6">
        <f t="shared" si="4"/>
        <v>0.67</v>
      </c>
      <c r="G279" s="6">
        <v>1</v>
      </c>
      <c r="H279" s="6" t="s">
        <v>148</v>
      </c>
      <c r="I279" s="6" t="s">
        <v>39</v>
      </c>
      <c r="J279" s="6" t="s">
        <v>25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" customHeight="1">
      <c r="A280" s="6">
        <v>40000000836</v>
      </c>
      <c r="B280" s="6" t="s">
        <v>109</v>
      </c>
      <c r="C280" s="7" t="s">
        <v>10</v>
      </c>
      <c r="D280" s="6">
        <v>534</v>
      </c>
      <c r="E280" s="6">
        <v>534</v>
      </c>
      <c r="F280" s="6">
        <f t="shared" si="4"/>
        <v>0.53400000000000003</v>
      </c>
      <c r="G280" s="6">
        <v>1</v>
      </c>
      <c r="H280" s="6" t="s">
        <v>148</v>
      </c>
      <c r="I280" s="6" t="s">
        <v>42</v>
      </c>
      <c r="J280" s="6" t="s">
        <v>25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" customHeight="1">
      <c r="A281" s="6">
        <v>40000000835</v>
      </c>
      <c r="B281" s="6" t="s">
        <v>109</v>
      </c>
      <c r="C281" s="7" t="s">
        <v>10</v>
      </c>
      <c r="D281" s="6">
        <v>540</v>
      </c>
      <c r="E281" s="6">
        <v>540</v>
      </c>
      <c r="F281" s="6">
        <f t="shared" si="4"/>
        <v>0.54</v>
      </c>
      <c r="G281" s="6">
        <v>1</v>
      </c>
      <c r="H281" s="6" t="s">
        <v>148</v>
      </c>
      <c r="I281" s="6" t="s">
        <v>42</v>
      </c>
      <c r="J281" s="6" t="s">
        <v>25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" customHeight="1">
      <c r="A282" s="6">
        <v>40000000834</v>
      </c>
      <c r="B282" s="6" t="s">
        <v>109</v>
      </c>
      <c r="C282" s="7" t="s">
        <v>10</v>
      </c>
      <c r="D282" s="6">
        <v>606</v>
      </c>
      <c r="E282" s="6">
        <v>606</v>
      </c>
      <c r="F282" s="6">
        <f t="shared" si="4"/>
        <v>0.60599999999999998</v>
      </c>
      <c r="G282" s="6">
        <v>1</v>
      </c>
      <c r="H282" s="6" t="s">
        <v>148</v>
      </c>
      <c r="I282" s="6" t="s">
        <v>39</v>
      </c>
      <c r="J282" s="6" t="s">
        <v>25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" customHeight="1">
      <c r="A283" s="6">
        <v>40000000833</v>
      </c>
      <c r="B283" s="6" t="s">
        <v>109</v>
      </c>
      <c r="C283" s="7" t="s">
        <v>10</v>
      </c>
      <c r="D283" s="6">
        <v>574</v>
      </c>
      <c r="E283" s="6">
        <v>574</v>
      </c>
      <c r="F283" s="6">
        <f t="shared" si="4"/>
        <v>0.57399999999999995</v>
      </c>
      <c r="G283" s="6">
        <v>1</v>
      </c>
      <c r="H283" s="6" t="s">
        <v>148</v>
      </c>
      <c r="I283" s="6" t="s">
        <v>39</v>
      </c>
      <c r="J283" s="6" t="s">
        <v>25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" customHeight="1">
      <c r="A284" s="6">
        <v>40000000832</v>
      </c>
      <c r="B284" s="6" t="s">
        <v>49</v>
      </c>
      <c r="C284" s="7" t="s">
        <v>10</v>
      </c>
      <c r="D284" s="6">
        <v>690</v>
      </c>
      <c r="E284" s="6">
        <v>690</v>
      </c>
      <c r="F284" s="6">
        <f t="shared" si="4"/>
        <v>0.69</v>
      </c>
      <c r="G284" s="6">
        <v>1</v>
      </c>
      <c r="H284" s="6" t="s">
        <v>148</v>
      </c>
      <c r="I284" s="6" t="s">
        <v>42</v>
      </c>
      <c r="J284" s="6" t="s">
        <v>113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" customHeight="1">
      <c r="A285" s="6">
        <v>40000000831</v>
      </c>
      <c r="B285" s="6" t="s">
        <v>49</v>
      </c>
      <c r="C285" s="7" t="s">
        <v>10</v>
      </c>
      <c r="D285" s="6">
        <v>736</v>
      </c>
      <c r="E285" s="6">
        <v>736</v>
      </c>
      <c r="F285" s="6">
        <f t="shared" si="4"/>
        <v>0.73599999999999999</v>
      </c>
      <c r="G285" s="6">
        <v>1</v>
      </c>
      <c r="H285" s="6" t="s">
        <v>148</v>
      </c>
      <c r="I285" s="6" t="s">
        <v>42</v>
      </c>
      <c r="J285" s="6" t="s">
        <v>113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" customHeight="1">
      <c r="A286" s="6">
        <v>40000000830</v>
      </c>
      <c r="B286" s="6" t="s">
        <v>49</v>
      </c>
      <c r="C286" s="7" t="s">
        <v>10</v>
      </c>
      <c r="D286" s="6">
        <v>670</v>
      </c>
      <c r="E286" s="6">
        <v>670</v>
      </c>
      <c r="F286" s="6">
        <f t="shared" si="4"/>
        <v>0.67</v>
      </c>
      <c r="G286" s="6">
        <v>1</v>
      </c>
      <c r="H286" s="6" t="s">
        <v>148</v>
      </c>
      <c r="I286" s="6" t="s">
        <v>42</v>
      </c>
      <c r="J286" s="6" t="s">
        <v>113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" customHeight="1">
      <c r="A287" s="6">
        <v>40000000829</v>
      </c>
      <c r="B287" s="6" t="s">
        <v>109</v>
      </c>
      <c r="C287" s="7" t="s">
        <v>10</v>
      </c>
      <c r="D287" s="6">
        <v>510</v>
      </c>
      <c r="E287" s="6">
        <v>510</v>
      </c>
      <c r="F287" s="6">
        <f t="shared" si="4"/>
        <v>0.51</v>
      </c>
      <c r="G287" s="6">
        <v>1</v>
      </c>
      <c r="H287" s="6" t="s">
        <v>148</v>
      </c>
      <c r="I287" s="6" t="s">
        <v>42</v>
      </c>
      <c r="J287" s="6" t="s">
        <v>25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" customHeight="1">
      <c r="A288" s="6">
        <v>40000000828</v>
      </c>
      <c r="B288" s="6" t="s">
        <v>109</v>
      </c>
      <c r="C288" s="7" t="s">
        <v>10</v>
      </c>
      <c r="D288" s="6">
        <v>550</v>
      </c>
      <c r="E288" s="6">
        <v>550</v>
      </c>
      <c r="F288" s="6">
        <f t="shared" si="4"/>
        <v>0.55000000000000004</v>
      </c>
      <c r="G288" s="6">
        <v>1</v>
      </c>
      <c r="H288" s="6" t="s">
        <v>148</v>
      </c>
      <c r="I288" s="6" t="s">
        <v>42</v>
      </c>
      <c r="J288" s="6" t="s">
        <v>25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" customHeight="1">
      <c r="A289" s="6">
        <v>40000000827</v>
      </c>
      <c r="B289" s="6" t="s">
        <v>109</v>
      </c>
      <c r="C289" s="7" t="s">
        <v>10</v>
      </c>
      <c r="D289" s="6">
        <v>474</v>
      </c>
      <c r="E289" s="6">
        <v>474</v>
      </c>
      <c r="F289" s="6">
        <f t="shared" si="4"/>
        <v>0.47399999999999998</v>
      </c>
      <c r="G289" s="6">
        <v>1</v>
      </c>
      <c r="H289" s="6" t="s">
        <v>148</v>
      </c>
      <c r="I289" s="6" t="s">
        <v>42</v>
      </c>
      <c r="J289" s="6" t="s">
        <v>25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" customHeight="1">
      <c r="A290" s="6">
        <v>40000000826</v>
      </c>
      <c r="B290" s="6" t="s">
        <v>109</v>
      </c>
      <c r="C290" s="7" t="s">
        <v>10</v>
      </c>
      <c r="D290" s="6">
        <v>594</v>
      </c>
      <c r="E290" s="6">
        <v>594</v>
      </c>
      <c r="F290" s="6">
        <f t="shared" si="4"/>
        <v>0.59399999999999997</v>
      </c>
      <c r="G290" s="6">
        <v>1</v>
      </c>
      <c r="H290" s="6" t="s">
        <v>148</v>
      </c>
      <c r="I290" s="6" t="s">
        <v>42</v>
      </c>
      <c r="J290" s="6" t="s">
        <v>25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" customHeight="1">
      <c r="A291" s="6">
        <v>40000000825</v>
      </c>
      <c r="B291" s="6" t="s">
        <v>49</v>
      </c>
      <c r="C291" s="7" t="s">
        <v>10</v>
      </c>
      <c r="D291" s="6">
        <v>332</v>
      </c>
      <c r="E291" s="6">
        <v>332</v>
      </c>
      <c r="F291" s="6">
        <f t="shared" si="4"/>
        <v>0.33200000000000002</v>
      </c>
      <c r="G291" s="6">
        <v>1</v>
      </c>
      <c r="H291" s="6" t="s">
        <v>148</v>
      </c>
      <c r="I291" s="6" t="s">
        <v>63</v>
      </c>
      <c r="J291" s="6" t="s">
        <v>113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" customHeight="1">
      <c r="A292" s="6">
        <v>40000000824</v>
      </c>
      <c r="B292" s="6" t="s">
        <v>49</v>
      </c>
      <c r="C292" s="7" t="s">
        <v>10</v>
      </c>
      <c r="D292" s="6">
        <v>246</v>
      </c>
      <c r="E292" s="6">
        <v>246</v>
      </c>
      <c r="F292" s="6">
        <f t="shared" si="4"/>
        <v>0.246</v>
      </c>
      <c r="G292" s="6">
        <v>1</v>
      </c>
      <c r="H292" s="6" t="s">
        <v>148</v>
      </c>
      <c r="I292" s="6" t="s">
        <v>63</v>
      </c>
      <c r="J292" s="6" t="s">
        <v>151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" customHeight="1">
      <c r="A293" s="6">
        <v>40000000823</v>
      </c>
      <c r="B293" s="6" t="s">
        <v>49</v>
      </c>
      <c r="C293" s="7" t="s">
        <v>10</v>
      </c>
      <c r="D293" s="6">
        <v>318</v>
      </c>
      <c r="E293" s="6">
        <v>318</v>
      </c>
      <c r="F293" s="6">
        <f t="shared" si="4"/>
        <v>0.318</v>
      </c>
      <c r="G293" s="6">
        <v>1</v>
      </c>
      <c r="H293" s="6" t="s">
        <v>148</v>
      </c>
      <c r="I293" s="6" t="s">
        <v>18</v>
      </c>
      <c r="J293" s="6" t="s">
        <v>25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" customHeight="1">
      <c r="A294" s="6">
        <v>40000000822</v>
      </c>
      <c r="B294" s="6" t="s">
        <v>49</v>
      </c>
      <c r="C294" s="7" t="s">
        <v>10</v>
      </c>
      <c r="D294" s="6">
        <v>420</v>
      </c>
      <c r="E294" s="6">
        <v>420</v>
      </c>
      <c r="F294" s="6">
        <f t="shared" si="4"/>
        <v>0.42</v>
      </c>
      <c r="G294" s="6">
        <v>1</v>
      </c>
      <c r="H294" s="6" t="s">
        <v>148</v>
      </c>
      <c r="I294" s="6" t="s">
        <v>18</v>
      </c>
      <c r="J294" s="6" t="s">
        <v>25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" customHeight="1">
      <c r="A295" s="6">
        <v>40000000821</v>
      </c>
      <c r="B295" s="6" t="s">
        <v>49</v>
      </c>
      <c r="C295" s="7" t="s">
        <v>10</v>
      </c>
      <c r="D295" s="6">
        <v>310</v>
      </c>
      <c r="E295" s="6">
        <v>310</v>
      </c>
      <c r="F295" s="6">
        <f t="shared" si="4"/>
        <v>0.31</v>
      </c>
      <c r="G295" s="6">
        <v>1</v>
      </c>
      <c r="H295" s="6" t="s">
        <v>148</v>
      </c>
      <c r="I295" s="6" t="s">
        <v>63</v>
      </c>
      <c r="J295" s="6" t="s">
        <v>152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" customHeight="1">
      <c r="A296" s="6">
        <v>40000000820</v>
      </c>
      <c r="B296" s="6" t="s">
        <v>47</v>
      </c>
      <c r="C296" s="7" t="s">
        <v>10</v>
      </c>
      <c r="D296" s="6">
        <v>240</v>
      </c>
      <c r="E296" s="6">
        <v>240</v>
      </c>
      <c r="F296" s="6">
        <f t="shared" si="4"/>
        <v>0.24</v>
      </c>
      <c r="G296" s="6">
        <v>1</v>
      </c>
      <c r="H296" s="6" t="s">
        <v>148</v>
      </c>
      <c r="I296" s="6" t="s">
        <v>153</v>
      </c>
      <c r="J296" s="6" t="s">
        <v>25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" customHeight="1">
      <c r="A297" s="6">
        <v>40000000819</v>
      </c>
      <c r="B297" s="6" t="s">
        <v>47</v>
      </c>
      <c r="C297" s="7" t="s">
        <v>10</v>
      </c>
      <c r="D297" s="6">
        <v>238</v>
      </c>
      <c r="E297" s="6">
        <v>238</v>
      </c>
      <c r="F297" s="6">
        <f t="shared" si="4"/>
        <v>0.23799999999999999</v>
      </c>
      <c r="G297" s="6">
        <v>1</v>
      </c>
      <c r="H297" s="6" t="s">
        <v>148</v>
      </c>
      <c r="I297" s="6" t="s">
        <v>153</v>
      </c>
      <c r="J297" s="6" t="s">
        <v>25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" customHeight="1">
      <c r="A298" s="6">
        <v>40000000818</v>
      </c>
      <c r="B298" s="6" t="s">
        <v>47</v>
      </c>
      <c r="C298" s="7" t="s">
        <v>10</v>
      </c>
      <c r="D298" s="6">
        <v>234</v>
      </c>
      <c r="E298" s="6">
        <v>234</v>
      </c>
      <c r="F298" s="6">
        <f t="shared" si="4"/>
        <v>0.23400000000000001</v>
      </c>
      <c r="G298" s="6">
        <v>1</v>
      </c>
      <c r="H298" s="6" t="s">
        <v>148</v>
      </c>
      <c r="I298" s="6" t="s">
        <v>153</v>
      </c>
      <c r="J298" s="6" t="s">
        <v>25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" customHeight="1">
      <c r="A299" s="6">
        <v>40000000817</v>
      </c>
      <c r="B299" s="6" t="s">
        <v>47</v>
      </c>
      <c r="C299" s="7" t="s">
        <v>10</v>
      </c>
      <c r="D299" s="6">
        <v>256</v>
      </c>
      <c r="E299" s="6">
        <v>256</v>
      </c>
      <c r="F299" s="6">
        <f t="shared" si="4"/>
        <v>0.25600000000000001</v>
      </c>
      <c r="G299" s="6">
        <v>1</v>
      </c>
      <c r="H299" s="6" t="s">
        <v>148</v>
      </c>
      <c r="I299" s="6" t="s">
        <v>153</v>
      </c>
      <c r="J299" s="6" t="s">
        <v>25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" customHeight="1">
      <c r="A300" s="6">
        <v>40000000816</v>
      </c>
      <c r="B300" s="6" t="s">
        <v>47</v>
      </c>
      <c r="C300" s="7" t="s">
        <v>10</v>
      </c>
      <c r="D300" s="6">
        <v>224</v>
      </c>
      <c r="E300" s="6">
        <v>224</v>
      </c>
      <c r="F300" s="6">
        <f t="shared" si="4"/>
        <v>0.224</v>
      </c>
      <c r="G300" s="6">
        <v>1</v>
      </c>
      <c r="H300" s="6" t="s">
        <v>148</v>
      </c>
      <c r="I300" s="6" t="s">
        <v>153</v>
      </c>
      <c r="J300" s="6" t="s">
        <v>25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" customHeight="1">
      <c r="A301" s="6">
        <v>40000000815</v>
      </c>
      <c r="B301" s="6" t="s">
        <v>46</v>
      </c>
      <c r="C301" s="7" t="s">
        <v>10</v>
      </c>
      <c r="D301" s="6">
        <v>186</v>
      </c>
      <c r="E301" s="6">
        <v>186</v>
      </c>
      <c r="F301" s="6">
        <f t="shared" si="4"/>
        <v>0.186</v>
      </c>
      <c r="G301" s="6">
        <v>1</v>
      </c>
      <c r="H301" s="6" t="s">
        <v>148</v>
      </c>
      <c r="I301" s="6" t="s">
        <v>12</v>
      </c>
      <c r="J301" s="6" t="s">
        <v>25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" customHeight="1">
      <c r="A302" s="6">
        <v>40000000814</v>
      </c>
      <c r="B302" s="6" t="s">
        <v>46</v>
      </c>
      <c r="C302" s="7" t="s">
        <v>10</v>
      </c>
      <c r="D302" s="6">
        <v>210</v>
      </c>
      <c r="E302" s="6">
        <v>210</v>
      </c>
      <c r="F302" s="6">
        <f t="shared" si="4"/>
        <v>0.21</v>
      </c>
      <c r="G302" s="6">
        <v>1</v>
      </c>
      <c r="H302" s="6" t="s">
        <v>148</v>
      </c>
      <c r="I302" s="6" t="s">
        <v>12</v>
      </c>
      <c r="J302" s="6" t="s">
        <v>25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" customHeight="1">
      <c r="A303" s="6">
        <v>40000000814</v>
      </c>
      <c r="B303" s="6" t="s">
        <v>154</v>
      </c>
      <c r="C303" s="6" t="s">
        <v>20</v>
      </c>
      <c r="D303" s="6">
        <v>742</v>
      </c>
      <c r="E303" s="6">
        <v>742</v>
      </c>
      <c r="F303" s="6">
        <f t="shared" si="4"/>
        <v>0.74199999999999999</v>
      </c>
      <c r="G303" s="6">
        <v>1</v>
      </c>
      <c r="H303" s="6" t="s">
        <v>148</v>
      </c>
      <c r="I303" s="6" t="s">
        <v>42</v>
      </c>
      <c r="J303" s="6" t="s">
        <v>36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" customHeight="1">
      <c r="A304" s="6">
        <v>40000000813</v>
      </c>
      <c r="B304" s="6" t="s">
        <v>155</v>
      </c>
      <c r="C304" s="7" t="s">
        <v>10</v>
      </c>
      <c r="D304" s="6">
        <v>450</v>
      </c>
      <c r="E304" s="6">
        <v>450</v>
      </c>
      <c r="F304" s="6">
        <f t="shared" si="4"/>
        <v>0.45</v>
      </c>
      <c r="G304" s="6">
        <v>1</v>
      </c>
      <c r="H304" s="6" t="s">
        <v>148</v>
      </c>
      <c r="I304" s="6" t="s">
        <v>18</v>
      </c>
      <c r="J304" s="6" t="s">
        <v>36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" customHeight="1">
      <c r="A305" s="6">
        <v>40000000812</v>
      </c>
      <c r="B305" s="6" t="s">
        <v>62</v>
      </c>
      <c r="C305" s="7" t="s">
        <v>10</v>
      </c>
      <c r="D305" s="6">
        <v>698</v>
      </c>
      <c r="E305" s="6">
        <v>698</v>
      </c>
      <c r="F305" s="6">
        <f t="shared" si="4"/>
        <v>0.69799999999999995</v>
      </c>
      <c r="G305" s="6">
        <v>1</v>
      </c>
      <c r="H305" s="6" t="s">
        <v>148</v>
      </c>
      <c r="I305" s="6" t="s">
        <v>18</v>
      </c>
      <c r="J305" s="6" t="s">
        <v>156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" customHeight="1">
      <c r="A306" s="6">
        <v>40000000811</v>
      </c>
      <c r="B306" s="6" t="s">
        <v>62</v>
      </c>
      <c r="C306" s="7" t="s">
        <v>10</v>
      </c>
      <c r="D306" s="6">
        <v>762</v>
      </c>
      <c r="E306" s="6">
        <v>762</v>
      </c>
      <c r="F306" s="6">
        <f t="shared" si="4"/>
        <v>0.76200000000000001</v>
      </c>
      <c r="G306" s="6">
        <v>1</v>
      </c>
      <c r="H306" s="6" t="s">
        <v>148</v>
      </c>
      <c r="I306" s="6" t="s">
        <v>18</v>
      </c>
      <c r="J306" s="6" t="s">
        <v>156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" customHeight="1">
      <c r="A307" s="6">
        <v>40000000810</v>
      </c>
      <c r="B307" s="6" t="s">
        <v>62</v>
      </c>
      <c r="C307" s="7" t="s">
        <v>10</v>
      </c>
      <c r="D307" s="6">
        <v>642</v>
      </c>
      <c r="E307" s="6">
        <v>642</v>
      </c>
      <c r="F307" s="6">
        <f t="shared" si="4"/>
        <v>0.64200000000000002</v>
      </c>
      <c r="G307" s="6">
        <v>1</v>
      </c>
      <c r="H307" s="6" t="s">
        <v>148</v>
      </c>
      <c r="I307" s="6" t="s">
        <v>18</v>
      </c>
      <c r="J307" s="6" t="s">
        <v>156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" customHeight="1">
      <c r="A308" s="6">
        <v>40000000809</v>
      </c>
      <c r="B308" s="6" t="s">
        <v>62</v>
      </c>
      <c r="C308" s="7" t="s">
        <v>10</v>
      </c>
      <c r="D308" s="6">
        <v>638</v>
      </c>
      <c r="E308" s="6">
        <v>638</v>
      </c>
      <c r="F308" s="6">
        <f t="shared" si="4"/>
        <v>0.63800000000000001</v>
      </c>
      <c r="G308" s="6">
        <v>1</v>
      </c>
      <c r="H308" s="6" t="s">
        <v>148</v>
      </c>
      <c r="I308" s="6" t="s">
        <v>18</v>
      </c>
      <c r="J308" s="6" t="s">
        <v>156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" customHeight="1">
      <c r="A309" s="6">
        <v>40000000808</v>
      </c>
      <c r="B309" s="6" t="s">
        <v>62</v>
      </c>
      <c r="C309" s="7" t="s">
        <v>10</v>
      </c>
      <c r="D309" s="6">
        <v>760</v>
      </c>
      <c r="E309" s="6">
        <v>760</v>
      </c>
      <c r="F309" s="6">
        <f t="shared" si="4"/>
        <v>0.76</v>
      </c>
      <c r="G309" s="6">
        <v>1</v>
      </c>
      <c r="H309" s="6" t="s">
        <v>148</v>
      </c>
      <c r="I309" s="6" t="s">
        <v>18</v>
      </c>
      <c r="J309" s="6" t="s">
        <v>36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" customHeight="1">
      <c r="A310" s="6">
        <v>40000000807</v>
      </c>
      <c r="B310" s="6" t="s">
        <v>155</v>
      </c>
      <c r="C310" s="7" t="s">
        <v>10</v>
      </c>
      <c r="D310" s="6">
        <v>530</v>
      </c>
      <c r="E310" s="6">
        <v>530</v>
      </c>
      <c r="F310" s="6">
        <f t="shared" si="4"/>
        <v>0.53</v>
      </c>
      <c r="G310" s="6">
        <v>1</v>
      </c>
      <c r="H310" s="6" t="s">
        <v>148</v>
      </c>
      <c r="I310" s="6" t="s">
        <v>18</v>
      </c>
      <c r="J310" s="6" t="s">
        <v>36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" customHeight="1">
      <c r="A311" s="6">
        <v>40000000806</v>
      </c>
      <c r="B311" s="6" t="s">
        <v>155</v>
      </c>
      <c r="C311" s="7" t="s">
        <v>10</v>
      </c>
      <c r="D311" s="6">
        <v>526</v>
      </c>
      <c r="E311" s="6">
        <v>526</v>
      </c>
      <c r="F311" s="6">
        <f t="shared" si="4"/>
        <v>0.52600000000000002</v>
      </c>
      <c r="G311" s="6">
        <v>1</v>
      </c>
      <c r="H311" s="6" t="s">
        <v>148</v>
      </c>
      <c r="I311" s="6" t="s">
        <v>18</v>
      </c>
      <c r="J311" s="6" t="s">
        <v>36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" customHeight="1">
      <c r="A312" s="6">
        <v>40000000805</v>
      </c>
      <c r="B312" s="6" t="s">
        <v>58</v>
      </c>
      <c r="C312" s="7" t="s">
        <v>10</v>
      </c>
      <c r="D312" s="6">
        <v>492</v>
      </c>
      <c r="E312" s="6">
        <v>492</v>
      </c>
      <c r="F312" s="6">
        <f t="shared" si="4"/>
        <v>0.49199999999999999</v>
      </c>
      <c r="G312" s="6">
        <v>1</v>
      </c>
      <c r="H312" s="6" t="s">
        <v>148</v>
      </c>
      <c r="I312" s="6" t="s">
        <v>63</v>
      </c>
      <c r="J312" s="6" t="s">
        <v>25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" customHeight="1">
      <c r="A313" s="6">
        <v>40000000804</v>
      </c>
      <c r="B313" s="6" t="s">
        <v>58</v>
      </c>
      <c r="C313" s="7" t="s">
        <v>10</v>
      </c>
      <c r="D313" s="6">
        <v>512</v>
      </c>
      <c r="E313" s="6">
        <v>512</v>
      </c>
      <c r="F313" s="6">
        <f t="shared" si="4"/>
        <v>0.51200000000000001</v>
      </c>
      <c r="G313" s="6">
        <v>1</v>
      </c>
      <c r="H313" s="6" t="s">
        <v>148</v>
      </c>
      <c r="I313" s="6" t="s">
        <v>63</v>
      </c>
      <c r="J313" s="6" t="s">
        <v>25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" customHeight="1">
      <c r="A314" s="6">
        <v>40000000803</v>
      </c>
      <c r="B314" s="6" t="s">
        <v>58</v>
      </c>
      <c r="C314" s="7" t="s">
        <v>10</v>
      </c>
      <c r="D314" s="6">
        <v>686</v>
      </c>
      <c r="E314" s="6">
        <v>686</v>
      </c>
      <c r="F314" s="6">
        <f t="shared" si="4"/>
        <v>0.68600000000000005</v>
      </c>
      <c r="G314" s="6">
        <v>1</v>
      </c>
      <c r="H314" s="6" t="s">
        <v>148</v>
      </c>
      <c r="I314" s="6" t="s">
        <v>63</v>
      </c>
      <c r="J314" s="6" t="s">
        <v>25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" customHeight="1">
      <c r="A315" s="6">
        <v>40000000802</v>
      </c>
      <c r="B315" s="6" t="s">
        <v>58</v>
      </c>
      <c r="C315" s="7" t="s">
        <v>10</v>
      </c>
      <c r="D315" s="6">
        <v>538</v>
      </c>
      <c r="E315" s="6">
        <v>538</v>
      </c>
      <c r="F315" s="6">
        <f t="shared" si="4"/>
        <v>0.53800000000000003</v>
      </c>
      <c r="G315" s="6">
        <v>1</v>
      </c>
      <c r="H315" s="6" t="s">
        <v>148</v>
      </c>
      <c r="I315" s="6" t="s">
        <v>63</v>
      </c>
      <c r="J315" s="6" t="s">
        <v>25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" customHeight="1">
      <c r="A316" s="6">
        <v>40000000801</v>
      </c>
      <c r="B316" s="6" t="s">
        <v>46</v>
      </c>
      <c r="C316" s="7" t="s">
        <v>10</v>
      </c>
      <c r="D316" s="6">
        <v>168</v>
      </c>
      <c r="E316" s="6">
        <v>168</v>
      </c>
      <c r="F316" s="6">
        <f t="shared" si="4"/>
        <v>0.16800000000000001</v>
      </c>
      <c r="G316" s="6">
        <v>1</v>
      </c>
      <c r="H316" s="6" t="s">
        <v>148</v>
      </c>
      <c r="I316" s="6" t="s">
        <v>63</v>
      </c>
      <c r="J316" s="6" t="s">
        <v>25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" customHeight="1">
      <c r="A317" s="6">
        <v>40000000800</v>
      </c>
      <c r="B317" s="6" t="s">
        <v>46</v>
      </c>
      <c r="C317" s="7" t="s">
        <v>10</v>
      </c>
      <c r="D317" s="6">
        <v>182</v>
      </c>
      <c r="E317" s="6">
        <v>182</v>
      </c>
      <c r="F317" s="6">
        <f t="shared" si="4"/>
        <v>0.182</v>
      </c>
      <c r="G317" s="6">
        <v>1</v>
      </c>
      <c r="H317" s="6" t="s">
        <v>148</v>
      </c>
      <c r="I317" s="6" t="s">
        <v>63</v>
      </c>
      <c r="J317" s="6" t="s">
        <v>25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" customHeight="1">
      <c r="A318" s="6">
        <v>40000000799</v>
      </c>
      <c r="B318" s="6" t="s">
        <v>46</v>
      </c>
      <c r="C318" s="7" t="s">
        <v>10</v>
      </c>
      <c r="D318" s="6">
        <v>174</v>
      </c>
      <c r="E318" s="6">
        <v>174</v>
      </c>
      <c r="F318" s="6">
        <f t="shared" si="4"/>
        <v>0.17399999999999999</v>
      </c>
      <c r="G318" s="6">
        <v>1</v>
      </c>
      <c r="H318" s="6" t="s">
        <v>148</v>
      </c>
      <c r="I318" s="6" t="s">
        <v>63</v>
      </c>
      <c r="J318" s="6" t="s">
        <v>25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" customHeight="1">
      <c r="A319" s="6">
        <v>40000000798</v>
      </c>
      <c r="B319" s="6" t="s">
        <v>46</v>
      </c>
      <c r="C319" s="7" t="s">
        <v>10</v>
      </c>
      <c r="D319" s="6">
        <v>206</v>
      </c>
      <c r="E319" s="6">
        <v>206</v>
      </c>
      <c r="F319" s="6">
        <f t="shared" si="4"/>
        <v>0.20599999999999999</v>
      </c>
      <c r="G319" s="6">
        <v>1</v>
      </c>
      <c r="H319" s="6" t="s">
        <v>148</v>
      </c>
      <c r="I319" s="6" t="s">
        <v>63</v>
      </c>
      <c r="J319" s="6" t="s">
        <v>25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" customHeight="1">
      <c r="A320" s="6">
        <v>40000000797</v>
      </c>
      <c r="B320" s="6" t="s">
        <v>46</v>
      </c>
      <c r="C320" s="7" t="s">
        <v>10</v>
      </c>
      <c r="D320" s="6">
        <v>198</v>
      </c>
      <c r="E320" s="6">
        <v>198</v>
      </c>
      <c r="F320" s="6">
        <f t="shared" si="4"/>
        <v>0.19800000000000001</v>
      </c>
      <c r="G320" s="6">
        <v>1</v>
      </c>
      <c r="H320" s="6" t="s">
        <v>148</v>
      </c>
      <c r="I320" s="6" t="s">
        <v>63</v>
      </c>
      <c r="J320" s="6" t="s">
        <v>25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" customHeight="1">
      <c r="A321" s="6">
        <v>40000000796</v>
      </c>
      <c r="B321" s="7" t="s">
        <v>9</v>
      </c>
      <c r="C321" s="7" t="s">
        <v>10</v>
      </c>
      <c r="D321" s="6">
        <v>694</v>
      </c>
      <c r="E321" s="6">
        <v>694</v>
      </c>
      <c r="F321" s="6">
        <f t="shared" si="4"/>
        <v>0.69399999999999995</v>
      </c>
      <c r="G321" s="6">
        <v>1</v>
      </c>
      <c r="H321" s="6" t="s">
        <v>148</v>
      </c>
      <c r="I321" s="6" t="s">
        <v>18</v>
      </c>
      <c r="J321" s="6" t="s">
        <v>25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" customHeight="1">
      <c r="A322" s="6">
        <v>40000000795</v>
      </c>
      <c r="B322" s="7" t="s">
        <v>9</v>
      </c>
      <c r="C322" s="7" t="s">
        <v>10</v>
      </c>
      <c r="D322" s="6">
        <v>672</v>
      </c>
      <c r="E322" s="6">
        <v>672</v>
      </c>
      <c r="F322" s="6">
        <f t="shared" ref="F322:F385" si="5">E322/1000</f>
        <v>0.67200000000000004</v>
      </c>
      <c r="G322" s="6">
        <v>1</v>
      </c>
      <c r="H322" s="6" t="s">
        <v>148</v>
      </c>
      <c r="I322" s="6" t="s">
        <v>18</v>
      </c>
      <c r="J322" s="6" t="s">
        <v>25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" customHeight="1">
      <c r="A323" s="6">
        <v>40000000794</v>
      </c>
      <c r="B323" s="7" t="s">
        <v>9</v>
      </c>
      <c r="C323" s="7" t="s">
        <v>10</v>
      </c>
      <c r="D323" s="6">
        <v>706</v>
      </c>
      <c r="E323" s="6">
        <v>706</v>
      </c>
      <c r="F323" s="6">
        <f t="shared" si="5"/>
        <v>0.70599999999999996</v>
      </c>
      <c r="G323" s="6">
        <v>1</v>
      </c>
      <c r="H323" s="6" t="s">
        <v>148</v>
      </c>
      <c r="I323" s="6" t="s">
        <v>18</v>
      </c>
      <c r="J323" s="6" t="s">
        <v>25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" customHeight="1">
      <c r="A324" s="6">
        <v>40000000793</v>
      </c>
      <c r="B324" s="6" t="s">
        <v>155</v>
      </c>
      <c r="C324" s="7" t="s">
        <v>10</v>
      </c>
      <c r="D324" s="6">
        <v>192</v>
      </c>
      <c r="E324" s="6">
        <v>192</v>
      </c>
      <c r="F324" s="6">
        <f t="shared" si="5"/>
        <v>0.192</v>
      </c>
      <c r="G324" s="6">
        <v>1</v>
      </c>
      <c r="H324" s="6" t="s">
        <v>148</v>
      </c>
      <c r="I324" s="6" t="s">
        <v>18</v>
      </c>
      <c r="J324" s="6" t="s">
        <v>25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" customHeight="1">
      <c r="A325" s="6">
        <v>40000000792</v>
      </c>
      <c r="B325" s="6" t="s">
        <v>155</v>
      </c>
      <c r="C325" s="7" t="s">
        <v>10</v>
      </c>
      <c r="D325" s="6">
        <v>232</v>
      </c>
      <c r="E325" s="6">
        <v>232</v>
      </c>
      <c r="F325" s="6">
        <f t="shared" si="5"/>
        <v>0.23200000000000001</v>
      </c>
      <c r="G325" s="6">
        <v>1</v>
      </c>
      <c r="H325" s="6" t="s">
        <v>148</v>
      </c>
      <c r="I325" s="6" t="s">
        <v>18</v>
      </c>
      <c r="J325" s="6" t="s">
        <v>25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" customHeight="1">
      <c r="A326" s="6">
        <v>40000000791</v>
      </c>
      <c r="B326" s="6" t="s">
        <v>155</v>
      </c>
      <c r="C326" s="7" t="s">
        <v>10</v>
      </c>
      <c r="D326" s="6">
        <v>224</v>
      </c>
      <c r="E326" s="6">
        <v>224</v>
      </c>
      <c r="F326" s="6">
        <f t="shared" si="5"/>
        <v>0.224</v>
      </c>
      <c r="G326" s="6">
        <v>1</v>
      </c>
      <c r="H326" s="6" t="s">
        <v>148</v>
      </c>
      <c r="I326" s="6" t="s">
        <v>18</v>
      </c>
      <c r="J326" s="6" t="s">
        <v>25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" customHeight="1">
      <c r="A327" s="6">
        <v>40000000790</v>
      </c>
      <c r="B327" s="6" t="s">
        <v>155</v>
      </c>
      <c r="C327" s="7" t="s">
        <v>10</v>
      </c>
      <c r="D327" s="6">
        <v>192</v>
      </c>
      <c r="E327" s="6">
        <v>192</v>
      </c>
      <c r="F327" s="6">
        <f t="shared" si="5"/>
        <v>0.192</v>
      </c>
      <c r="G327" s="6">
        <v>1</v>
      </c>
      <c r="H327" s="6" t="s">
        <v>148</v>
      </c>
      <c r="I327" s="6" t="s">
        <v>18</v>
      </c>
      <c r="J327" s="6" t="s">
        <v>25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" customHeight="1">
      <c r="A328" s="6">
        <v>40000000789</v>
      </c>
      <c r="B328" s="6" t="s">
        <v>62</v>
      </c>
      <c r="C328" s="7" t="s">
        <v>10</v>
      </c>
      <c r="D328" s="6">
        <v>732</v>
      </c>
      <c r="E328" s="6">
        <v>732</v>
      </c>
      <c r="F328" s="6">
        <f t="shared" si="5"/>
        <v>0.73199999999999998</v>
      </c>
      <c r="G328" s="6">
        <v>1</v>
      </c>
      <c r="H328" s="6" t="s">
        <v>148</v>
      </c>
      <c r="I328" s="6" t="s">
        <v>18</v>
      </c>
      <c r="J328" s="6" t="s">
        <v>36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" customHeight="1">
      <c r="A329" s="6">
        <v>40000000788</v>
      </c>
      <c r="B329" s="6" t="s">
        <v>155</v>
      </c>
      <c r="C329" s="7" t="s">
        <v>10</v>
      </c>
      <c r="D329" s="6">
        <v>176</v>
      </c>
      <c r="E329" s="6">
        <v>176</v>
      </c>
      <c r="F329" s="6">
        <f t="shared" si="5"/>
        <v>0.17599999999999999</v>
      </c>
      <c r="G329" s="6">
        <v>1</v>
      </c>
      <c r="H329" s="6" t="s">
        <v>148</v>
      </c>
      <c r="I329" s="6" t="s">
        <v>18</v>
      </c>
      <c r="J329" s="6" t="s">
        <v>25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" customHeight="1">
      <c r="A330" s="6">
        <v>40000000787</v>
      </c>
      <c r="B330" s="6" t="s">
        <v>109</v>
      </c>
      <c r="C330" s="7" t="s">
        <v>10</v>
      </c>
      <c r="D330" s="6">
        <v>638</v>
      </c>
      <c r="E330" s="6">
        <v>638</v>
      </c>
      <c r="F330" s="6">
        <f t="shared" si="5"/>
        <v>0.63800000000000001</v>
      </c>
      <c r="G330" s="6">
        <v>1</v>
      </c>
      <c r="H330" s="6" t="s">
        <v>148</v>
      </c>
      <c r="I330" s="6" t="s">
        <v>42</v>
      </c>
      <c r="J330" s="6" t="s">
        <v>25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" customHeight="1">
      <c r="A331" s="6">
        <v>40000000786</v>
      </c>
      <c r="B331" s="6" t="s">
        <v>109</v>
      </c>
      <c r="C331" s="7" t="s">
        <v>10</v>
      </c>
      <c r="D331" s="6">
        <v>562</v>
      </c>
      <c r="E331" s="6">
        <v>562</v>
      </c>
      <c r="F331" s="6">
        <f t="shared" si="5"/>
        <v>0.56200000000000006</v>
      </c>
      <c r="G331" s="6">
        <v>1</v>
      </c>
      <c r="H331" s="6" t="s">
        <v>148</v>
      </c>
      <c r="I331" s="6" t="s">
        <v>42</v>
      </c>
      <c r="J331" s="6" t="s">
        <v>25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" customHeight="1">
      <c r="A332" s="6">
        <v>40000000785</v>
      </c>
      <c r="B332" s="6" t="s">
        <v>109</v>
      </c>
      <c r="C332" s="7" t="s">
        <v>10</v>
      </c>
      <c r="D332" s="6">
        <v>572</v>
      </c>
      <c r="E332" s="6">
        <v>572</v>
      </c>
      <c r="F332" s="6">
        <f t="shared" si="5"/>
        <v>0.57199999999999995</v>
      </c>
      <c r="G332" s="6">
        <v>1</v>
      </c>
      <c r="H332" s="6" t="s">
        <v>148</v>
      </c>
      <c r="I332" s="6" t="s">
        <v>42</v>
      </c>
      <c r="J332" s="6" t="s">
        <v>25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" customHeight="1">
      <c r="A333" s="6">
        <v>40000000784</v>
      </c>
      <c r="B333" s="6" t="s">
        <v>109</v>
      </c>
      <c r="C333" s="7" t="s">
        <v>10</v>
      </c>
      <c r="D333" s="6">
        <v>538</v>
      </c>
      <c r="E333" s="6">
        <v>538</v>
      </c>
      <c r="F333" s="6">
        <f t="shared" si="5"/>
        <v>0.53800000000000003</v>
      </c>
      <c r="G333" s="6">
        <v>1</v>
      </c>
      <c r="H333" s="6" t="s">
        <v>148</v>
      </c>
      <c r="I333" s="6" t="s">
        <v>42</v>
      </c>
      <c r="J333" s="6" t="s">
        <v>25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" customHeight="1">
      <c r="A334" s="6">
        <v>40000000783</v>
      </c>
      <c r="B334" s="6" t="s">
        <v>58</v>
      </c>
      <c r="C334" s="7" t="s">
        <v>10</v>
      </c>
      <c r="D334" s="6">
        <v>500</v>
      </c>
      <c r="E334" s="6">
        <v>500</v>
      </c>
      <c r="F334" s="6">
        <f t="shared" si="5"/>
        <v>0.5</v>
      </c>
      <c r="G334" s="6">
        <v>1</v>
      </c>
      <c r="H334" s="6" t="s">
        <v>148</v>
      </c>
      <c r="I334" s="6" t="s">
        <v>63</v>
      </c>
      <c r="J334" s="6" t="s">
        <v>25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" customHeight="1">
      <c r="A335" s="6">
        <v>40000000782</v>
      </c>
      <c r="B335" s="6" t="s">
        <v>58</v>
      </c>
      <c r="C335" s="7" t="s">
        <v>10</v>
      </c>
      <c r="D335" s="6">
        <v>508</v>
      </c>
      <c r="E335" s="6">
        <v>508</v>
      </c>
      <c r="F335" s="6">
        <f t="shared" si="5"/>
        <v>0.50800000000000001</v>
      </c>
      <c r="G335" s="6">
        <v>1</v>
      </c>
      <c r="H335" s="6" t="s">
        <v>148</v>
      </c>
      <c r="I335" s="6" t="s">
        <v>63</v>
      </c>
      <c r="J335" s="6" t="s">
        <v>25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" customHeight="1">
      <c r="A336" s="6">
        <v>40000000781</v>
      </c>
      <c r="B336" s="6" t="s">
        <v>58</v>
      </c>
      <c r="C336" s="7" t="s">
        <v>10</v>
      </c>
      <c r="D336" s="6">
        <v>516</v>
      </c>
      <c r="E336" s="6">
        <v>516</v>
      </c>
      <c r="F336" s="6">
        <f t="shared" si="5"/>
        <v>0.51600000000000001</v>
      </c>
      <c r="G336" s="6">
        <v>1</v>
      </c>
      <c r="H336" s="6" t="s">
        <v>148</v>
      </c>
      <c r="I336" s="6" t="s">
        <v>63</v>
      </c>
      <c r="J336" s="6" t="s">
        <v>25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" customHeight="1">
      <c r="A337" s="6">
        <v>40000000780</v>
      </c>
      <c r="B337" s="6" t="s">
        <v>58</v>
      </c>
      <c r="C337" s="7" t="s">
        <v>10</v>
      </c>
      <c r="D337" s="6">
        <v>700</v>
      </c>
      <c r="E337" s="6">
        <v>700</v>
      </c>
      <c r="F337" s="6">
        <f t="shared" si="5"/>
        <v>0.7</v>
      </c>
      <c r="G337" s="6">
        <v>1</v>
      </c>
      <c r="H337" s="6" t="s">
        <v>148</v>
      </c>
      <c r="I337" s="6" t="s">
        <v>63</v>
      </c>
      <c r="J337" s="6" t="s">
        <v>25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" customHeight="1">
      <c r="A338" s="6">
        <v>40000000779</v>
      </c>
      <c r="B338" s="6" t="s">
        <v>157</v>
      </c>
      <c r="C338" s="7" t="s">
        <v>10</v>
      </c>
      <c r="D338" s="6">
        <v>560</v>
      </c>
      <c r="E338" s="6">
        <v>560</v>
      </c>
      <c r="F338" s="6">
        <f t="shared" si="5"/>
        <v>0.56000000000000005</v>
      </c>
      <c r="G338" s="6">
        <v>1</v>
      </c>
      <c r="H338" s="6" t="s">
        <v>148</v>
      </c>
      <c r="I338" s="6" t="s">
        <v>18</v>
      </c>
      <c r="J338" s="6" t="s">
        <v>36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" customHeight="1">
      <c r="A339" s="6">
        <v>40000000778</v>
      </c>
      <c r="B339" s="6" t="s">
        <v>158</v>
      </c>
      <c r="C339" s="7" t="s">
        <v>10</v>
      </c>
      <c r="D339" s="6">
        <v>124</v>
      </c>
      <c r="E339" s="6">
        <v>124</v>
      </c>
      <c r="F339" s="6">
        <f t="shared" si="5"/>
        <v>0.124</v>
      </c>
      <c r="G339" s="6">
        <v>1</v>
      </c>
      <c r="H339" s="6" t="s">
        <v>148</v>
      </c>
      <c r="I339" s="6" t="s">
        <v>42</v>
      </c>
      <c r="J339" s="6" t="s">
        <v>100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" customHeight="1">
      <c r="A340" s="6">
        <v>40000000777</v>
      </c>
      <c r="B340" s="6" t="s">
        <v>73</v>
      </c>
      <c r="C340" s="7" t="s">
        <v>10</v>
      </c>
      <c r="D340" s="6">
        <v>56</v>
      </c>
      <c r="E340" s="6">
        <v>56</v>
      </c>
      <c r="F340" s="6">
        <f t="shared" si="5"/>
        <v>5.6000000000000001E-2</v>
      </c>
      <c r="G340" s="6">
        <v>1</v>
      </c>
      <c r="H340" s="6" t="s">
        <v>148</v>
      </c>
      <c r="I340" s="6" t="s">
        <v>42</v>
      </c>
      <c r="J340" s="6" t="s">
        <v>151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" customHeight="1">
      <c r="A341" s="6">
        <v>40000000776</v>
      </c>
      <c r="B341" s="6" t="s">
        <v>120</v>
      </c>
      <c r="C341" s="7" t="s">
        <v>10</v>
      </c>
      <c r="D341" s="6">
        <v>294</v>
      </c>
      <c r="E341" s="6">
        <v>294</v>
      </c>
      <c r="F341" s="6">
        <f t="shared" si="5"/>
        <v>0.29399999999999998</v>
      </c>
      <c r="G341" s="6">
        <v>1</v>
      </c>
      <c r="H341" s="6" t="s">
        <v>148</v>
      </c>
      <c r="I341" s="6" t="s">
        <v>18</v>
      </c>
      <c r="J341" s="6" t="s">
        <v>45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" customHeight="1">
      <c r="A342" s="6">
        <v>40000000775</v>
      </c>
      <c r="B342" s="6" t="s">
        <v>46</v>
      </c>
      <c r="C342" s="7" t="s">
        <v>10</v>
      </c>
      <c r="D342" s="6">
        <v>174</v>
      </c>
      <c r="E342" s="6">
        <v>174</v>
      </c>
      <c r="F342" s="6">
        <f t="shared" si="5"/>
        <v>0.17399999999999999</v>
      </c>
      <c r="G342" s="6">
        <v>1</v>
      </c>
      <c r="H342" s="6" t="s">
        <v>148</v>
      </c>
      <c r="I342" s="6" t="s">
        <v>12</v>
      </c>
      <c r="J342" s="6" t="s">
        <v>25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" customHeight="1">
      <c r="A343" s="6">
        <v>40000000774</v>
      </c>
      <c r="B343" s="6" t="s">
        <v>46</v>
      </c>
      <c r="C343" s="7" t="s">
        <v>10</v>
      </c>
      <c r="D343" s="6">
        <v>192</v>
      </c>
      <c r="E343" s="6">
        <v>192</v>
      </c>
      <c r="F343" s="6">
        <f t="shared" si="5"/>
        <v>0.192</v>
      </c>
      <c r="G343" s="6">
        <v>1</v>
      </c>
      <c r="H343" s="6" t="s">
        <v>148</v>
      </c>
      <c r="I343" s="6" t="s">
        <v>12</v>
      </c>
      <c r="J343" s="6" t="s">
        <v>25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" customHeight="1">
      <c r="A344" s="6">
        <v>40000000773</v>
      </c>
      <c r="B344" s="6" t="s">
        <v>46</v>
      </c>
      <c r="C344" s="7" t="s">
        <v>10</v>
      </c>
      <c r="D344" s="6">
        <v>196</v>
      </c>
      <c r="E344" s="6">
        <v>196</v>
      </c>
      <c r="F344" s="6">
        <f t="shared" si="5"/>
        <v>0.19600000000000001</v>
      </c>
      <c r="G344" s="6">
        <v>1</v>
      </c>
      <c r="H344" s="6" t="s">
        <v>148</v>
      </c>
      <c r="I344" s="6" t="s">
        <v>12</v>
      </c>
      <c r="J344" s="6" t="s">
        <v>25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" customHeight="1">
      <c r="A345" s="6">
        <v>40000000772</v>
      </c>
      <c r="B345" s="6" t="s">
        <v>154</v>
      </c>
      <c r="C345" s="6" t="s">
        <v>20</v>
      </c>
      <c r="D345" s="6">
        <v>746</v>
      </c>
      <c r="E345" s="6">
        <v>746</v>
      </c>
      <c r="F345" s="6">
        <f t="shared" si="5"/>
        <v>0.746</v>
      </c>
      <c r="G345" s="6">
        <v>1</v>
      </c>
      <c r="H345" s="6" t="s">
        <v>148</v>
      </c>
      <c r="I345" s="6" t="s">
        <v>42</v>
      </c>
      <c r="J345" s="6" t="s">
        <v>36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" customHeight="1">
      <c r="A346" s="6">
        <v>40000000771</v>
      </c>
      <c r="B346" s="6" t="s">
        <v>154</v>
      </c>
      <c r="C346" s="6" t="s">
        <v>20</v>
      </c>
      <c r="D346" s="6">
        <v>788</v>
      </c>
      <c r="E346" s="6">
        <v>788</v>
      </c>
      <c r="F346" s="6">
        <f t="shared" si="5"/>
        <v>0.78800000000000003</v>
      </c>
      <c r="G346" s="6">
        <v>1</v>
      </c>
      <c r="H346" s="6" t="s">
        <v>148</v>
      </c>
      <c r="I346" s="6" t="s">
        <v>42</v>
      </c>
      <c r="J346" s="6" t="s">
        <v>36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" customHeight="1">
      <c r="A347" s="6">
        <v>40000000770</v>
      </c>
      <c r="B347" s="7" t="s">
        <v>9</v>
      </c>
      <c r="C347" s="7" t="s">
        <v>10</v>
      </c>
      <c r="D347" s="6">
        <v>488</v>
      </c>
      <c r="E347" s="6">
        <v>488</v>
      </c>
      <c r="F347" s="6">
        <f t="shared" si="5"/>
        <v>0.48799999999999999</v>
      </c>
      <c r="G347" s="6">
        <v>1</v>
      </c>
      <c r="H347" s="6" t="s">
        <v>148</v>
      </c>
      <c r="I347" s="6" t="s">
        <v>18</v>
      </c>
      <c r="J347" s="6" t="s">
        <v>25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" customHeight="1">
      <c r="A348" s="6">
        <v>40000000769</v>
      </c>
      <c r="B348" s="6" t="s">
        <v>46</v>
      </c>
      <c r="C348" s="7" t="s">
        <v>10</v>
      </c>
      <c r="D348" s="6">
        <v>212</v>
      </c>
      <c r="E348" s="6">
        <v>212</v>
      </c>
      <c r="F348" s="6">
        <f t="shared" si="5"/>
        <v>0.21199999999999999</v>
      </c>
      <c r="G348" s="6">
        <v>1</v>
      </c>
      <c r="H348" s="6" t="s">
        <v>148</v>
      </c>
      <c r="I348" s="6" t="s">
        <v>63</v>
      </c>
      <c r="J348" s="6" t="s">
        <v>25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" customHeight="1">
      <c r="A349" s="6">
        <v>40000000768</v>
      </c>
      <c r="B349" s="6" t="s">
        <v>46</v>
      </c>
      <c r="C349" s="7" t="s">
        <v>10</v>
      </c>
      <c r="D349" s="6">
        <v>226</v>
      </c>
      <c r="E349" s="6">
        <v>226</v>
      </c>
      <c r="F349" s="6">
        <f t="shared" si="5"/>
        <v>0.22600000000000001</v>
      </c>
      <c r="G349" s="6">
        <v>1</v>
      </c>
      <c r="H349" s="6" t="s">
        <v>148</v>
      </c>
      <c r="I349" s="6" t="s">
        <v>63</v>
      </c>
      <c r="J349" s="6" t="s">
        <v>25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" customHeight="1">
      <c r="A350" s="6">
        <v>40000000767</v>
      </c>
      <c r="B350" s="6" t="s">
        <v>34</v>
      </c>
      <c r="C350" s="7" t="s">
        <v>10</v>
      </c>
      <c r="D350" s="6">
        <v>1064</v>
      </c>
      <c r="E350" s="6">
        <v>1064</v>
      </c>
      <c r="F350" s="6">
        <f t="shared" si="5"/>
        <v>1.0640000000000001</v>
      </c>
      <c r="G350" s="6">
        <v>1</v>
      </c>
      <c r="H350" s="6" t="s">
        <v>148</v>
      </c>
      <c r="I350" s="6" t="s">
        <v>42</v>
      </c>
      <c r="J350" s="6" t="s">
        <v>151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" customHeight="1">
      <c r="A351" s="6">
        <v>40000000766</v>
      </c>
      <c r="B351" s="6" t="s">
        <v>34</v>
      </c>
      <c r="C351" s="7" t="s">
        <v>10</v>
      </c>
      <c r="D351" s="6">
        <v>1098</v>
      </c>
      <c r="E351" s="6">
        <v>1098</v>
      </c>
      <c r="F351" s="6">
        <f t="shared" si="5"/>
        <v>1.0980000000000001</v>
      </c>
      <c r="G351" s="6">
        <v>1</v>
      </c>
      <c r="H351" s="6" t="s">
        <v>148</v>
      </c>
      <c r="I351" s="6" t="s">
        <v>42</v>
      </c>
      <c r="J351" s="6" t="s">
        <v>151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" customHeight="1">
      <c r="A352" s="6">
        <v>40000000765</v>
      </c>
      <c r="B352" s="6" t="s">
        <v>159</v>
      </c>
      <c r="C352" s="7" t="s">
        <v>10</v>
      </c>
      <c r="D352" s="6">
        <v>276</v>
      </c>
      <c r="E352" s="6">
        <v>276</v>
      </c>
      <c r="F352" s="6">
        <f t="shared" si="5"/>
        <v>0.27600000000000002</v>
      </c>
      <c r="G352" s="6">
        <v>1</v>
      </c>
      <c r="H352" s="6" t="s">
        <v>148</v>
      </c>
      <c r="I352" s="6" t="s">
        <v>160</v>
      </c>
      <c r="J352" s="6" t="s">
        <v>25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" customHeight="1">
      <c r="A353" s="6">
        <v>40000000764</v>
      </c>
      <c r="B353" s="6" t="s">
        <v>159</v>
      </c>
      <c r="C353" s="7" t="s">
        <v>10</v>
      </c>
      <c r="D353" s="6">
        <v>302</v>
      </c>
      <c r="E353" s="6">
        <v>302</v>
      </c>
      <c r="F353" s="6">
        <f t="shared" si="5"/>
        <v>0.30199999999999999</v>
      </c>
      <c r="G353" s="6">
        <v>1</v>
      </c>
      <c r="H353" s="6" t="s">
        <v>148</v>
      </c>
      <c r="I353" s="6" t="s">
        <v>160</v>
      </c>
      <c r="J353" s="6" t="s">
        <v>25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" customHeight="1">
      <c r="A354" s="6">
        <v>40000000763</v>
      </c>
      <c r="B354" s="6" t="s">
        <v>159</v>
      </c>
      <c r="C354" s="7" t="s">
        <v>10</v>
      </c>
      <c r="D354" s="6">
        <v>266</v>
      </c>
      <c r="E354" s="6">
        <v>266</v>
      </c>
      <c r="F354" s="6">
        <f t="shared" si="5"/>
        <v>0.26600000000000001</v>
      </c>
      <c r="G354" s="6">
        <v>1</v>
      </c>
      <c r="H354" s="6" t="s">
        <v>148</v>
      </c>
      <c r="I354" s="6" t="s">
        <v>160</v>
      </c>
      <c r="J354" s="6" t="s">
        <v>25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" customHeight="1">
      <c r="A355" s="6">
        <v>40000000762</v>
      </c>
      <c r="B355" s="6" t="s">
        <v>159</v>
      </c>
      <c r="C355" s="7" t="s">
        <v>10</v>
      </c>
      <c r="D355" s="6">
        <v>306</v>
      </c>
      <c r="E355" s="6">
        <v>306</v>
      </c>
      <c r="F355" s="6">
        <f t="shared" si="5"/>
        <v>0.30599999999999999</v>
      </c>
      <c r="G355" s="6">
        <v>1</v>
      </c>
      <c r="H355" s="6" t="s">
        <v>148</v>
      </c>
      <c r="I355" s="6" t="s">
        <v>160</v>
      </c>
      <c r="J355" s="6" t="s">
        <v>25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" customHeight="1">
      <c r="A356" s="6">
        <v>40000000761</v>
      </c>
      <c r="B356" s="6" t="s">
        <v>159</v>
      </c>
      <c r="C356" s="7" t="s">
        <v>10</v>
      </c>
      <c r="D356" s="6">
        <v>330</v>
      </c>
      <c r="E356" s="6">
        <v>330</v>
      </c>
      <c r="F356" s="6">
        <f t="shared" si="5"/>
        <v>0.33</v>
      </c>
      <c r="G356" s="6">
        <v>1</v>
      </c>
      <c r="H356" s="6" t="s">
        <v>148</v>
      </c>
      <c r="I356" s="6" t="s">
        <v>160</v>
      </c>
      <c r="J356" s="6" t="s">
        <v>25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" customHeight="1">
      <c r="A357" s="6">
        <v>40000000760</v>
      </c>
      <c r="B357" s="6" t="s">
        <v>52</v>
      </c>
      <c r="C357" s="7" t="s">
        <v>10</v>
      </c>
      <c r="D357" s="6">
        <v>514</v>
      </c>
      <c r="E357" s="6">
        <v>514</v>
      </c>
      <c r="F357" s="6">
        <f t="shared" si="5"/>
        <v>0.51400000000000001</v>
      </c>
      <c r="G357" s="6">
        <v>1</v>
      </c>
      <c r="H357" s="6" t="s">
        <v>148</v>
      </c>
      <c r="I357" s="6" t="s">
        <v>153</v>
      </c>
      <c r="J357" s="6" t="s">
        <v>161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" customHeight="1">
      <c r="A358" s="6">
        <v>40000000759</v>
      </c>
      <c r="B358" s="6" t="s">
        <v>46</v>
      </c>
      <c r="C358" s="7" t="s">
        <v>10</v>
      </c>
      <c r="D358" s="6">
        <v>176</v>
      </c>
      <c r="E358" s="6">
        <v>176</v>
      </c>
      <c r="F358" s="6">
        <f t="shared" si="5"/>
        <v>0.17599999999999999</v>
      </c>
      <c r="G358" s="6">
        <v>1</v>
      </c>
      <c r="H358" s="6" t="s">
        <v>148</v>
      </c>
      <c r="I358" s="6" t="s">
        <v>12</v>
      </c>
      <c r="J358" s="6" t="s">
        <v>25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" customHeight="1">
      <c r="A359" s="6">
        <v>40000000758</v>
      </c>
      <c r="B359" s="6" t="s">
        <v>109</v>
      </c>
      <c r="C359" s="7" t="s">
        <v>10</v>
      </c>
      <c r="D359" s="6">
        <v>548</v>
      </c>
      <c r="E359" s="6">
        <v>548</v>
      </c>
      <c r="F359" s="6">
        <f t="shared" si="5"/>
        <v>0.54800000000000004</v>
      </c>
      <c r="G359" s="6">
        <v>1</v>
      </c>
      <c r="H359" s="6" t="s">
        <v>148</v>
      </c>
      <c r="I359" s="6" t="s">
        <v>42</v>
      </c>
      <c r="J359" s="6" t="s">
        <v>25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" customHeight="1">
      <c r="A360" s="6">
        <v>40000000757</v>
      </c>
      <c r="B360" s="6" t="s">
        <v>109</v>
      </c>
      <c r="C360" s="7" t="s">
        <v>10</v>
      </c>
      <c r="D360" s="6">
        <v>590</v>
      </c>
      <c r="E360" s="6">
        <v>590</v>
      </c>
      <c r="F360" s="6">
        <f t="shared" si="5"/>
        <v>0.59</v>
      </c>
      <c r="G360" s="6">
        <v>1</v>
      </c>
      <c r="H360" s="6" t="s">
        <v>148</v>
      </c>
      <c r="I360" s="6" t="s">
        <v>42</v>
      </c>
      <c r="J360" s="6" t="s">
        <v>25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" customHeight="1">
      <c r="A361" s="6">
        <v>40000000756</v>
      </c>
      <c r="B361" s="6" t="s">
        <v>109</v>
      </c>
      <c r="C361" s="7" t="s">
        <v>10</v>
      </c>
      <c r="D361" s="6">
        <v>644</v>
      </c>
      <c r="E361" s="6">
        <v>644</v>
      </c>
      <c r="F361" s="6">
        <f t="shared" si="5"/>
        <v>0.64400000000000002</v>
      </c>
      <c r="G361" s="6">
        <v>1</v>
      </c>
      <c r="H361" s="6" t="s">
        <v>148</v>
      </c>
      <c r="I361" s="6" t="s">
        <v>42</v>
      </c>
      <c r="J361" s="6" t="s">
        <v>25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" customHeight="1">
      <c r="A362" s="6">
        <v>40000000755</v>
      </c>
      <c r="B362" s="6" t="s">
        <v>109</v>
      </c>
      <c r="C362" s="7" t="s">
        <v>10</v>
      </c>
      <c r="D362" s="6">
        <v>528</v>
      </c>
      <c r="E362" s="6">
        <v>528</v>
      </c>
      <c r="F362" s="6">
        <f t="shared" si="5"/>
        <v>0.52800000000000002</v>
      </c>
      <c r="G362" s="6">
        <v>1</v>
      </c>
      <c r="H362" s="6" t="s">
        <v>148</v>
      </c>
      <c r="I362" s="6" t="s">
        <v>42</v>
      </c>
      <c r="J362" s="6" t="s">
        <v>25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" customHeight="1">
      <c r="A363" s="6">
        <v>40000000754</v>
      </c>
      <c r="B363" s="6" t="s">
        <v>109</v>
      </c>
      <c r="C363" s="7" t="s">
        <v>10</v>
      </c>
      <c r="D363" s="6">
        <v>506</v>
      </c>
      <c r="E363" s="6">
        <v>506</v>
      </c>
      <c r="F363" s="6">
        <f t="shared" si="5"/>
        <v>0.50600000000000001</v>
      </c>
      <c r="G363" s="6">
        <v>1</v>
      </c>
      <c r="H363" s="6" t="s">
        <v>148</v>
      </c>
      <c r="I363" s="6" t="s">
        <v>42</v>
      </c>
      <c r="J363" s="6" t="s">
        <v>25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" customHeight="1">
      <c r="A364" s="6">
        <v>40000000753</v>
      </c>
      <c r="B364" s="6" t="s">
        <v>109</v>
      </c>
      <c r="C364" s="7" t="s">
        <v>10</v>
      </c>
      <c r="D364" s="6">
        <v>704</v>
      </c>
      <c r="E364" s="6">
        <v>704</v>
      </c>
      <c r="F364" s="6">
        <f t="shared" si="5"/>
        <v>0.70399999999999996</v>
      </c>
      <c r="G364" s="6">
        <v>1</v>
      </c>
      <c r="H364" s="6" t="s">
        <v>148</v>
      </c>
      <c r="I364" s="6" t="s">
        <v>39</v>
      </c>
      <c r="J364" s="6" t="s">
        <v>25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" customHeight="1">
      <c r="A365" s="6">
        <v>40000000752</v>
      </c>
      <c r="B365" s="6" t="s">
        <v>109</v>
      </c>
      <c r="C365" s="7" t="s">
        <v>10</v>
      </c>
      <c r="D365" s="6">
        <v>568</v>
      </c>
      <c r="E365" s="6">
        <v>568</v>
      </c>
      <c r="F365" s="6">
        <f t="shared" si="5"/>
        <v>0.56799999999999995</v>
      </c>
      <c r="G365" s="6">
        <v>1</v>
      </c>
      <c r="H365" s="6" t="s">
        <v>148</v>
      </c>
      <c r="I365" s="6" t="s">
        <v>42</v>
      </c>
      <c r="J365" s="6" t="s">
        <v>25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" customHeight="1">
      <c r="A366" s="6">
        <v>40000000751</v>
      </c>
      <c r="B366" s="6" t="s">
        <v>109</v>
      </c>
      <c r="C366" s="7" t="s">
        <v>10</v>
      </c>
      <c r="D366" s="6">
        <v>618</v>
      </c>
      <c r="E366" s="6">
        <v>618</v>
      </c>
      <c r="F366" s="6">
        <f t="shared" si="5"/>
        <v>0.61799999999999999</v>
      </c>
      <c r="G366" s="6">
        <v>1</v>
      </c>
      <c r="H366" s="6" t="s">
        <v>148</v>
      </c>
      <c r="I366" s="6" t="s">
        <v>42</v>
      </c>
      <c r="J366" s="6" t="s">
        <v>25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" customHeight="1">
      <c r="A367" s="6">
        <v>40000000750</v>
      </c>
      <c r="B367" s="6" t="s">
        <v>109</v>
      </c>
      <c r="C367" s="7" t="s">
        <v>10</v>
      </c>
      <c r="D367" s="6">
        <v>606</v>
      </c>
      <c r="E367" s="6">
        <v>606</v>
      </c>
      <c r="F367" s="6">
        <f t="shared" si="5"/>
        <v>0.60599999999999998</v>
      </c>
      <c r="G367" s="6">
        <v>1</v>
      </c>
      <c r="H367" s="6" t="s">
        <v>148</v>
      </c>
      <c r="I367" s="6" t="s">
        <v>42</v>
      </c>
      <c r="J367" s="6" t="s">
        <v>25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" customHeight="1">
      <c r="A368" s="6">
        <v>40000000749</v>
      </c>
      <c r="B368" s="6" t="s">
        <v>109</v>
      </c>
      <c r="C368" s="7" t="s">
        <v>10</v>
      </c>
      <c r="D368" s="6">
        <v>510</v>
      </c>
      <c r="E368" s="6">
        <v>510</v>
      </c>
      <c r="F368" s="6">
        <f t="shared" si="5"/>
        <v>0.51</v>
      </c>
      <c r="G368" s="6">
        <v>1</v>
      </c>
      <c r="H368" s="6" t="s">
        <v>148</v>
      </c>
      <c r="I368" s="6" t="s">
        <v>42</v>
      </c>
      <c r="J368" s="6" t="s">
        <v>25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" customHeight="1">
      <c r="A369" s="6">
        <v>40000000748</v>
      </c>
      <c r="B369" s="6" t="s">
        <v>49</v>
      </c>
      <c r="C369" s="7" t="s">
        <v>10</v>
      </c>
      <c r="D369" s="6">
        <v>644</v>
      </c>
      <c r="E369" s="6">
        <v>644</v>
      </c>
      <c r="F369" s="6">
        <f t="shared" si="5"/>
        <v>0.64400000000000002</v>
      </c>
      <c r="G369" s="6">
        <v>1</v>
      </c>
      <c r="H369" s="6" t="s">
        <v>148</v>
      </c>
      <c r="I369" s="6" t="s">
        <v>18</v>
      </c>
      <c r="J369" s="6" t="s">
        <v>25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" customHeight="1">
      <c r="A370" s="6">
        <v>40000000747</v>
      </c>
      <c r="B370" s="6" t="s">
        <v>49</v>
      </c>
      <c r="C370" s="7" t="s">
        <v>10</v>
      </c>
      <c r="D370" s="6">
        <v>696</v>
      </c>
      <c r="E370" s="6">
        <v>696</v>
      </c>
      <c r="F370" s="6">
        <f t="shared" si="5"/>
        <v>0.69599999999999995</v>
      </c>
      <c r="G370" s="6">
        <v>1</v>
      </c>
      <c r="H370" s="6" t="s">
        <v>148</v>
      </c>
      <c r="I370" s="6" t="s">
        <v>18</v>
      </c>
      <c r="J370" s="6" t="s">
        <v>25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" customHeight="1">
      <c r="A371" s="6">
        <v>40000000746</v>
      </c>
      <c r="B371" s="6" t="s">
        <v>49</v>
      </c>
      <c r="C371" s="7" t="s">
        <v>10</v>
      </c>
      <c r="D371" s="6">
        <v>656</v>
      </c>
      <c r="E371" s="6">
        <v>656</v>
      </c>
      <c r="F371" s="6">
        <f t="shared" si="5"/>
        <v>0.65600000000000003</v>
      </c>
      <c r="G371" s="6">
        <v>1</v>
      </c>
      <c r="H371" s="6" t="s">
        <v>148</v>
      </c>
      <c r="I371" s="6" t="s">
        <v>18</v>
      </c>
      <c r="J371" s="6" t="s">
        <v>25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" customHeight="1">
      <c r="A372" s="6">
        <v>40000000745</v>
      </c>
      <c r="B372" s="6" t="s">
        <v>49</v>
      </c>
      <c r="C372" s="7" t="s">
        <v>10</v>
      </c>
      <c r="D372" s="6">
        <v>614</v>
      </c>
      <c r="E372" s="6">
        <v>614</v>
      </c>
      <c r="F372" s="6">
        <f t="shared" si="5"/>
        <v>0.61399999999999999</v>
      </c>
      <c r="G372" s="6">
        <v>1</v>
      </c>
      <c r="H372" s="6" t="s">
        <v>148</v>
      </c>
      <c r="I372" s="6" t="s">
        <v>18</v>
      </c>
      <c r="J372" s="6" t="s">
        <v>25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" customHeight="1">
      <c r="A373" s="6">
        <v>40000000744</v>
      </c>
      <c r="B373" s="6" t="s">
        <v>49</v>
      </c>
      <c r="C373" s="7" t="s">
        <v>10</v>
      </c>
      <c r="D373" s="6">
        <v>630</v>
      </c>
      <c r="E373" s="6">
        <v>630</v>
      </c>
      <c r="F373" s="6">
        <f t="shared" si="5"/>
        <v>0.63</v>
      </c>
      <c r="G373" s="6">
        <v>1</v>
      </c>
      <c r="H373" s="6" t="s">
        <v>148</v>
      </c>
      <c r="I373" s="6" t="s">
        <v>18</v>
      </c>
      <c r="J373" s="6" t="s">
        <v>25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" customHeight="1">
      <c r="A374" s="6">
        <v>40000000743</v>
      </c>
      <c r="B374" s="6" t="s">
        <v>49</v>
      </c>
      <c r="C374" s="7" t="s">
        <v>10</v>
      </c>
      <c r="D374" s="6">
        <v>420</v>
      </c>
      <c r="E374" s="6">
        <v>420</v>
      </c>
      <c r="F374" s="6">
        <f t="shared" si="5"/>
        <v>0.42</v>
      </c>
      <c r="G374" s="6">
        <v>1</v>
      </c>
      <c r="H374" s="6" t="s">
        <v>148</v>
      </c>
      <c r="I374" s="6" t="s">
        <v>42</v>
      </c>
      <c r="J374" s="6" t="s">
        <v>162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" customHeight="1">
      <c r="A375" s="6">
        <v>40000000742</v>
      </c>
      <c r="B375" s="6" t="s">
        <v>49</v>
      </c>
      <c r="C375" s="7" t="s">
        <v>10</v>
      </c>
      <c r="D375" s="6">
        <v>510</v>
      </c>
      <c r="E375" s="6">
        <v>510</v>
      </c>
      <c r="F375" s="6">
        <f t="shared" si="5"/>
        <v>0.51</v>
      </c>
      <c r="G375" s="6">
        <v>1</v>
      </c>
      <c r="H375" s="6" t="s">
        <v>148</v>
      </c>
      <c r="I375" s="6" t="s">
        <v>42</v>
      </c>
      <c r="J375" s="6" t="s">
        <v>162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" customHeight="1">
      <c r="A376" s="6">
        <v>40000000741</v>
      </c>
      <c r="B376" s="6" t="s">
        <v>49</v>
      </c>
      <c r="C376" s="7" t="s">
        <v>10</v>
      </c>
      <c r="D376" s="6">
        <v>424</v>
      </c>
      <c r="E376" s="6">
        <v>424</v>
      </c>
      <c r="F376" s="6">
        <f t="shared" si="5"/>
        <v>0.42399999999999999</v>
      </c>
      <c r="G376" s="6">
        <v>1</v>
      </c>
      <c r="H376" s="6" t="s">
        <v>148</v>
      </c>
      <c r="I376" s="6" t="s">
        <v>42</v>
      </c>
      <c r="J376" s="6" t="s">
        <v>162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" customHeight="1">
      <c r="A377" s="6">
        <v>40000000740</v>
      </c>
      <c r="B377" s="6" t="s">
        <v>49</v>
      </c>
      <c r="C377" s="7" t="s">
        <v>10</v>
      </c>
      <c r="D377" s="6">
        <v>460</v>
      </c>
      <c r="E377" s="6">
        <v>460</v>
      </c>
      <c r="F377" s="6">
        <f t="shared" si="5"/>
        <v>0.46</v>
      </c>
      <c r="G377" s="6">
        <v>1</v>
      </c>
      <c r="H377" s="6" t="s">
        <v>148</v>
      </c>
      <c r="I377" s="6" t="s">
        <v>42</v>
      </c>
      <c r="J377" s="6" t="s">
        <v>162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" customHeight="1">
      <c r="A378" s="6">
        <v>40000000739</v>
      </c>
      <c r="B378" s="6" t="s">
        <v>49</v>
      </c>
      <c r="C378" s="7" t="s">
        <v>10</v>
      </c>
      <c r="D378" s="6">
        <v>458</v>
      </c>
      <c r="E378" s="6">
        <v>458</v>
      </c>
      <c r="F378" s="6">
        <f t="shared" si="5"/>
        <v>0.45800000000000002</v>
      </c>
      <c r="G378" s="6">
        <v>1</v>
      </c>
      <c r="H378" s="6" t="s">
        <v>148</v>
      </c>
      <c r="I378" s="6" t="s">
        <v>42</v>
      </c>
      <c r="J378" s="6" t="s">
        <v>162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" customHeight="1">
      <c r="A379" s="6">
        <v>40000000738</v>
      </c>
      <c r="B379" s="6" t="s">
        <v>150</v>
      </c>
      <c r="C379" s="7" t="s">
        <v>10</v>
      </c>
      <c r="D379" s="6">
        <v>292</v>
      </c>
      <c r="E379" s="6">
        <v>292</v>
      </c>
      <c r="F379" s="6">
        <f t="shared" si="5"/>
        <v>0.29199999999999998</v>
      </c>
      <c r="G379" s="6">
        <v>1</v>
      </c>
      <c r="H379" s="6" t="s">
        <v>148</v>
      </c>
      <c r="I379" s="6" t="s">
        <v>63</v>
      </c>
      <c r="J379" s="6" t="s">
        <v>151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" customHeight="1">
      <c r="A380" s="6">
        <v>40000000737</v>
      </c>
      <c r="B380" s="6" t="s">
        <v>150</v>
      </c>
      <c r="C380" s="7" t="s">
        <v>10</v>
      </c>
      <c r="D380" s="6">
        <v>292</v>
      </c>
      <c r="E380" s="6">
        <v>292</v>
      </c>
      <c r="F380" s="6">
        <f t="shared" si="5"/>
        <v>0.29199999999999998</v>
      </c>
      <c r="G380" s="6">
        <v>1</v>
      </c>
      <c r="H380" s="6" t="s">
        <v>148</v>
      </c>
      <c r="I380" s="6" t="s">
        <v>63</v>
      </c>
      <c r="J380" s="6" t="s">
        <v>151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" customHeight="1">
      <c r="A381" s="6">
        <v>40000000736</v>
      </c>
      <c r="B381" s="6" t="s">
        <v>150</v>
      </c>
      <c r="C381" s="7" t="s">
        <v>10</v>
      </c>
      <c r="D381" s="6">
        <v>282</v>
      </c>
      <c r="E381" s="6">
        <v>282</v>
      </c>
      <c r="F381" s="6">
        <f t="shared" si="5"/>
        <v>0.28199999999999997</v>
      </c>
      <c r="G381" s="6">
        <v>1</v>
      </c>
      <c r="H381" s="6" t="s">
        <v>148</v>
      </c>
      <c r="I381" s="6" t="s">
        <v>63</v>
      </c>
      <c r="J381" s="6" t="s">
        <v>151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" customHeight="1">
      <c r="A382" s="6">
        <v>40000000735</v>
      </c>
      <c r="B382" s="6" t="s">
        <v>109</v>
      </c>
      <c r="C382" s="7" t="s">
        <v>10</v>
      </c>
      <c r="D382" s="6">
        <v>636</v>
      </c>
      <c r="E382" s="6">
        <v>636</v>
      </c>
      <c r="F382" s="6">
        <f t="shared" si="5"/>
        <v>0.63600000000000001</v>
      </c>
      <c r="G382" s="6">
        <v>1</v>
      </c>
      <c r="H382" s="6" t="s">
        <v>148</v>
      </c>
      <c r="I382" s="6" t="s">
        <v>42</v>
      </c>
      <c r="J382" s="6" t="s">
        <v>25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" customHeight="1">
      <c r="A383" s="6">
        <v>40000000734</v>
      </c>
      <c r="B383" s="6" t="s">
        <v>109</v>
      </c>
      <c r="C383" s="7" t="s">
        <v>10</v>
      </c>
      <c r="D383" s="6">
        <v>638</v>
      </c>
      <c r="E383" s="6">
        <v>638</v>
      </c>
      <c r="F383" s="6">
        <f t="shared" si="5"/>
        <v>0.63800000000000001</v>
      </c>
      <c r="G383" s="6">
        <v>1</v>
      </c>
      <c r="H383" s="6" t="s">
        <v>148</v>
      </c>
      <c r="I383" s="6" t="s">
        <v>42</v>
      </c>
      <c r="J383" s="6" t="s">
        <v>25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" customHeight="1">
      <c r="A384" s="6">
        <v>40000000733</v>
      </c>
      <c r="B384" s="6" t="s">
        <v>109</v>
      </c>
      <c r="C384" s="7" t="s">
        <v>10</v>
      </c>
      <c r="D384" s="6">
        <v>678</v>
      </c>
      <c r="E384" s="6">
        <v>678</v>
      </c>
      <c r="F384" s="6">
        <f t="shared" si="5"/>
        <v>0.67800000000000005</v>
      </c>
      <c r="G384" s="6">
        <v>1</v>
      </c>
      <c r="H384" s="6" t="s">
        <v>148</v>
      </c>
      <c r="I384" s="6" t="s">
        <v>42</v>
      </c>
      <c r="J384" s="6" t="s">
        <v>25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" customHeight="1">
      <c r="A385" s="6">
        <v>40000000732</v>
      </c>
      <c r="B385" s="6" t="s">
        <v>109</v>
      </c>
      <c r="C385" s="7" t="s">
        <v>10</v>
      </c>
      <c r="D385" s="6">
        <v>652</v>
      </c>
      <c r="E385" s="6">
        <v>652</v>
      </c>
      <c r="F385" s="6">
        <f t="shared" si="5"/>
        <v>0.65200000000000002</v>
      </c>
      <c r="G385" s="6">
        <v>1</v>
      </c>
      <c r="H385" s="6" t="s">
        <v>148</v>
      </c>
      <c r="I385" s="6" t="s">
        <v>42</v>
      </c>
      <c r="J385" s="6" t="s">
        <v>25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" customHeight="1">
      <c r="A386" s="6">
        <v>40000000731</v>
      </c>
      <c r="B386" s="6" t="s">
        <v>49</v>
      </c>
      <c r="C386" s="7" t="s">
        <v>10</v>
      </c>
      <c r="D386" s="6">
        <v>664</v>
      </c>
      <c r="E386" s="6">
        <v>664</v>
      </c>
      <c r="F386" s="6">
        <f t="shared" ref="F386:F449" si="6">E386/1000</f>
        <v>0.66400000000000003</v>
      </c>
      <c r="G386" s="6">
        <v>1</v>
      </c>
      <c r="H386" s="6" t="s">
        <v>148</v>
      </c>
      <c r="I386" s="6" t="s">
        <v>18</v>
      </c>
      <c r="J386" s="6" t="s">
        <v>25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" customHeight="1">
      <c r="A387" s="6">
        <v>40000000730</v>
      </c>
      <c r="B387" s="6" t="s">
        <v>49</v>
      </c>
      <c r="C387" s="7" t="s">
        <v>10</v>
      </c>
      <c r="D387" s="6">
        <v>590</v>
      </c>
      <c r="E387" s="6">
        <v>590</v>
      </c>
      <c r="F387" s="6">
        <f t="shared" si="6"/>
        <v>0.59</v>
      </c>
      <c r="G387" s="6">
        <v>1</v>
      </c>
      <c r="H387" s="6" t="s">
        <v>148</v>
      </c>
      <c r="I387" s="6" t="s">
        <v>18</v>
      </c>
      <c r="J387" s="6" t="s">
        <v>25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" customHeight="1">
      <c r="A388" s="6">
        <v>40000000729</v>
      </c>
      <c r="B388" s="6" t="s">
        <v>49</v>
      </c>
      <c r="C388" s="7" t="s">
        <v>10</v>
      </c>
      <c r="D388" s="6">
        <v>624</v>
      </c>
      <c r="E388" s="6">
        <v>624</v>
      </c>
      <c r="F388" s="6">
        <f t="shared" si="6"/>
        <v>0.624</v>
      </c>
      <c r="G388" s="6">
        <v>1</v>
      </c>
      <c r="H388" s="6" t="s">
        <v>148</v>
      </c>
      <c r="I388" s="6" t="s">
        <v>18</v>
      </c>
      <c r="J388" s="6" t="s">
        <v>25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" customHeight="1">
      <c r="A389" s="6">
        <v>40000000728</v>
      </c>
      <c r="B389" s="6" t="s">
        <v>49</v>
      </c>
      <c r="C389" s="7" t="s">
        <v>10</v>
      </c>
      <c r="D389" s="6">
        <v>644</v>
      </c>
      <c r="E389" s="6">
        <v>644</v>
      </c>
      <c r="F389" s="6">
        <f t="shared" si="6"/>
        <v>0.64400000000000002</v>
      </c>
      <c r="G389" s="6">
        <v>1</v>
      </c>
      <c r="H389" s="6" t="s">
        <v>148</v>
      </c>
      <c r="I389" s="6" t="s">
        <v>18</v>
      </c>
      <c r="J389" s="6" t="s">
        <v>25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" customHeight="1">
      <c r="A390" s="6">
        <v>40000000727</v>
      </c>
      <c r="B390" s="6" t="s">
        <v>49</v>
      </c>
      <c r="C390" s="7" t="s">
        <v>10</v>
      </c>
      <c r="D390" s="6">
        <v>654</v>
      </c>
      <c r="E390" s="6">
        <v>654</v>
      </c>
      <c r="F390" s="6">
        <f t="shared" si="6"/>
        <v>0.65400000000000003</v>
      </c>
      <c r="G390" s="6">
        <v>1</v>
      </c>
      <c r="H390" s="6" t="s">
        <v>148</v>
      </c>
      <c r="I390" s="6" t="s">
        <v>18</v>
      </c>
      <c r="J390" s="6" t="s">
        <v>25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" customHeight="1">
      <c r="A391" s="6">
        <v>40000000726</v>
      </c>
      <c r="B391" s="6" t="s">
        <v>150</v>
      </c>
      <c r="C391" s="7" t="s">
        <v>10</v>
      </c>
      <c r="D391" s="6">
        <v>580</v>
      </c>
      <c r="E391" s="6">
        <v>580</v>
      </c>
      <c r="F391" s="6">
        <f t="shared" si="6"/>
        <v>0.57999999999999996</v>
      </c>
      <c r="G391" s="6">
        <v>1</v>
      </c>
      <c r="H391" s="6" t="s">
        <v>148</v>
      </c>
      <c r="I391" s="6" t="s">
        <v>18</v>
      </c>
      <c r="J391" s="6" t="s">
        <v>25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" customHeight="1">
      <c r="A392" s="6">
        <v>40000000725</v>
      </c>
      <c r="B392" s="6" t="s">
        <v>150</v>
      </c>
      <c r="C392" s="7" t="s">
        <v>10</v>
      </c>
      <c r="D392" s="6">
        <v>542</v>
      </c>
      <c r="E392" s="6">
        <v>542</v>
      </c>
      <c r="F392" s="6">
        <f t="shared" si="6"/>
        <v>0.54200000000000004</v>
      </c>
      <c r="G392" s="6">
        <v>1</v>
      </c>
      <c r="H392" s="6" t="s">
        <v>148</v>
      </c>
      <c r="I392" s="6" t="s">
        <v>18</v>
      </c>
      <c r="J392" s="6" t="s">
        <v>25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" customHeight="1">
      <c r="A393" s="6">
        <v>40000000724</v>
      </c>
      <c r="B393" s="6" t="s">
        <v>150</v>
      </c>
      <c r="C393" s="7" t="s">
        <v>10</v>
      </c>
      <c r="D393" s="6">
        <v>626</v>
      </c>
      <c r="E393" s="6">
        <v>626</v>
      </c>
      <c r="F393" s="6">
        <f t="shared" si="6"/>
        <v>0.626</v>
      </c>
      <c r="G393" s="6">
        <v>1</v>
      </c>
      <c r="H393" s="6" t="s">
        <v>148</v>
      </c>
      <c r="I393" s="6" t="s">
        <v>18</v>
      </c>
      <c r="J393" s="6" t="s">
        <v>25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" customHeight="1">
      <c r="A394" s="6">
        <v>40000000723</v>
      </c>
      <c r="B394" s="6" t="s">
        <v>150</v>
      </c>
      <c r="C394" s="7" t="s">
        <v>10</v>
      </c>
      <c r="D394" s="6">
        <v>604</v>
      </c>
      <c r="E394" s="6">
        <v>604</v>
      </c>
      <c r="F394" s="6">
        <f t="shared" si="6"/>
        <v>0.60399999999999998</v>
      </c>
      <c r="G394" s="6">
        <v>1</v>
      </c>
      <c r="H394" s="6" t="s">
        <v>148</v>
      </c>
      <c r="I394" s="6" t="s">
        <v>18</v>
      </c>
      <c r="J394" s="6" t="s">
        <v>25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" customHeight="1">
      <c r="A395" s="6">
        <v>40000000722</v>
      </c>
      <c r="B395" s="6" t="s">
        <v>62</v>
      </c>
      <c r="C395" s="6" t="s">
        <v>20</v>
      </c>
      <c r="D395" s="6">
        <v>1028</v>
      </c>
      <c r="E395" s="6">
        <v>1028</v>
      </c>
      <c r="F395" s="6">
        <f t="shared" si="6"/>
        <v>1.028</v>
      </c>
      <c r="G395" s="6">
        <v>1</v>
      </c>
      <c r="H395" s="6" t="s">
        <v>148</v>
      </c>
      <c r="I395" s="6" t="s">
        <v>18</v>
      </c>
      <c r="J395" s="6" t="s">
        <v>25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" customHeight="1">
      <c r="A396" s="6">
        <v>40000000721</v>
      </c>
      <c r="B396" s="6" t="s">
        <v>62</v>
      </c>
      <c r="C396" s="6" t="s">
        <v>20</v>
      </c>
      <c r="D396" s="6">
        <v>1182</v>
      </c>
      <c r="E396" s="6">
        <v>1182</v>
      </c>
      <c r="F396" s="6">
        <f t="shared" si="6"/>
        <v>1.1819999999999999</v>
      </c>
      <c r="G396" s="6">
        <v>1</v>
      </c>
      <c r="H396" s="6" t="s">
        <v>148</v>
      </c>
      <c r="I396" s="6" t="s">
        <v>18</v>
      </c>
      <c r="J396" s="6" t="s">
        <v>25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" customHeight="1">
      <c r="A397" s="6">
        <v>40000000720</v>
      </c>
      <c r="B397" s="6" t="s">
        <v>62</v>
      </c>
      <c r="C397" s="7" t="s">
        <v>10</v>
      </c>
      <c r="D397" s="6">
        <v>700</v>
      </c>
      <c r="E397" s="6">
        <v>700</v>
      </c>
      <c r="F397" s="6">
        <f t="shared" si="6"/>
        <v>0.7</v>
      </c>
      <c r="G397" s="6">
        <v>1</v>
      </c>
      <c r="H397" s="6" t="s">
        <v>148</v>
      </c>
      <c r="I397" s="6" t="s">
        <v>18</v>
      </c>
      <c r="J397" s="6" t="s">
        <v>36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" customHeight="1">
      <c r="A398" s="6">
        <v>40000000719</v>
      </c>
      <c r="B398" s="6" t="s">
        <v>62</v>
      </c>
      <c r="C398" s="7" t="s">
        <v>10</v>
      </c>
      <c r="D398" s="6">
        <v>750</v>
      </c>
      <c r="E398" s="6">
        <v>750</v>
      </c>
      <c r="F398" s="6">
        <f t="shared" si="6"/>
        <v>0.75</v>
      </c>
      <c r="G398" s="6">
        <v>1</v>
      </c>
      <c r="H398" s="6" t="s">
        <v>148</v>
      </c>
      <c r="I398" s="6" t="s">
        <v>18</v>
      </c>
      <c r="J398" s="6" t="s">
        <v>36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" customHeight="1">
      <c r="A399" s="6">
        <v>40000000718</v>
      </c>
      <c r="B399" s="6" t="s">
        <v>62</v>
      </c>
      <c r="C399" s="7" t="s">
        <v>10</v>
      </c>
      <c r="D399" s="6">
        <v>984</v>
      </c>
      <c r="E399" s="6">
        <v>984</v>
      </c>
      <c r="F399" s="6">
        <f t="shared" si="6"/>
        <v>0.98399999999999999</v>
      </c>
      <c r="G399" s="6">
        <v>1</v>
      </c>
      <c r="H399" s="6" t="s">
        <v>148</v>
      </c>
      <c r="I399" s="6" t="s">
        <v>18</v>
      </c>
      <c r="J399" s="6" t="s">
        <v>36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" customHeight="1">
      <c r="A400" s="6">
        <v>40000000717</v>
      </c>
      <c r="B400" s="6" t="s">
        <v>62</v>
      </c>
      <c r="C400" s="7" t="s">
        <v>10</v>
      </c>
      <c r="D400" s="6">
        <v>1082</v>
      </c>
      <c r="E400" s="6">
        <v>1082</v>
      </c>
      <c r="F400" s="6">
        <f t="shared" si="6"/>
        <v>1.0820000000000001</v>
      </c>
      <c r="G400" s="6">
        <v>1</v>
      </c>
      <c r="H400" s="6" t="s">
        <v>148</v>
      </c>
      <c r="I400" s="6" t="s">
        <v>18</v>
      </c>
      <c r="J400" s="6" t="s">
        <v>36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" customHeight="1">
      <c r="A401" s="6">
        <v>40000000716</v>
      </c>
      <c r="B401" s="6" t="s">
        <v>62</v>
      </c>
      <c r="C401" s="7" t="s">
        <v>10</v>
      </c>
      <c r="D401" s="6">
        <v>1028</v>
      </c>
      <c r="E401" s="6">
        <v>1028</v>
      </c>
      <c r="F401" s="6">
        <f t="shared" si="6"/>
        <v>1.028</v>
      </c>
      <c r="G401" s="6">
        <v>1</v>
      </c>
      <c r="H401" s="6" t="s">
        <v>148</v>
      </c>
      <c r="I401" s="6" t="s">
        <v>18</v>
      </c>
      <c r="J401" s="6" t="s">
        <v>36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" customHeight="1">
      <c r="A402" s="6">
        <v>40000000715</v>
      </c>
      <c r="B402" s="6" t="s">
        <v>62</v>
      </c>
      <c r="C402" s="7" t="s">
        <v>10</v>
      </c>
      <c r="D402" s="6">
        <v>1048</v>
      </c>
      <c r="E402" s="6">
        <v>1048</v>
      </c>
      <c r="F402" s="6">
        <f t="shared" si="6"/>
        <v>1.048</v>
      </c>
      <c r="G402" s="6">
        <v>1</v>
      </c>
      <c r="H402" s="6" t="s">
        <v>148</v>
      </c>
      <c r="I402" s="6" t="s">
        <v>18</v>
      </c>
      <c r="J402" s="6" t="s">
        <v>36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" customHeight="1">
      <c r="A403" s="6">
        <v>40000000714</v>
      </c>
      <c r="B403" s="6" t="s">
        <v>62</v>
      </c>
      <c r="C403" s="7" t="s">
        <v>10</v>
      </c>
      <c r="D403" s="6">
        <v>784</v>
      </c>
      <c r="E403" s="6">
        <v>784</v>
      </c>
      <c r="F403" s="6">
        <f t="shared" si="6"/>
        <v>0.78400000000000003</v>
      </c>
      <c r="G403" s="6">
        <v>1</v>
      </c>
      <c r="H403" s="6" t="s">
        <v>148</v>
      </c>
      <c r="I403" s="6" t="s">
        <v>18</v>
      </c>
      <c r="J403" s="6" t="s">
        <v>36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" customHeight="1">
      <c r="A404" s="6">
        <v>40000000713</v>
      </c>
      <c r="B404" s="6" t="s">
        <v>62</v>
      </c>
      <c r="C404" s="6" t="s">
        <v>20</v>
      </c>
      <c r="D404" s="6">
        <v>1244</v>
      </c>
      <c r="E404" s="6">
        <v>1244</v>
      </c>
      <c r="F404" s="6">
        <f t="shared" si="6"/>
        <v>1.244</v>
      </c>
      <c r="G404" s="6">
        <v>1</v>
      </c>
      <c r="H404" s="6" t="s">
        <v>148</v>
      </c>
      <c r="I404" s="6" t="s">
        <v>18</v>
      </c>
      <c r="J404" s="6" t="s">
        <v>25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" customHeight="1">
      <c r="A405" s="6">
        <v>40000000712</v>
      </c>
      <c r="B405" s="6" t="s">
        <v>150</v>
      </c>
      <c r="C405" s="7" t="s">
        <v>10</v>
      </c>
      <c r="D405" s="6">
        <v>424</v>
      </c>
      <c r="E405" s="6">
        <v>424</v>
      </c>
      <c r="F405" s="6">
        <f t="shared" si="6"/>
        <v>0.42399999999999999</v>
      </c>
      <c r="G405" s="6">
        <v>1</v>
      </c>
      <c r="H405" s="6" t="s">
        <v>148</v>
      </c>
      <c r="I405" s="6" t="s">
        <v>63</v>
      </c>
      <c r="J405" s="6" t="s">
        <v>163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" customHeight="1">
      <c r="A406" s="6">
        <v>40000000711</v>
      </c>
      <c r="B406" s="6" t="s">
        <v>150</v>
      </c>
      <c r="C406" s="7" t="s">
        <v>10</v>
      </c>
      <c r="D406" s="6">
        <v>418</v>
      </c>
      <c r="E406" s="6">
        <v>418</v>
      </c>
      <c r="F406" s="6">
        <f t="shared" si="6"/>
        <v>0.41799999999999998</v>
      </c>
      <c r="G406" s="6">
        <v>1</v>
      </c>
      <c r="H406" s="6" t="s">
        <v>148</v>
      </c>
      <c r="I406" s="6" t="s">
        <v>63</v>
      </c>
      <c r="J406" s="6" t="s">
        <v>163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" customHeight="1">
      <c r="A407" s="6">
        <v>40000000710</v>
      </c>
      <c r="B407" s="6" t="s">
        <v>150</v>
      </c>
      <c r="C407" s="7" t="s">
        <v>10</v>
      </c>
      <c r="D407" s="6">
        <v>388</v>
      </c>
      <c r="E407" s="6">
        <v>388</v>
      </c>
      <c r="F407" s="6">
        <f t="shared" si="6"/>
        <v>0.38800000000000001</v>
      </c>
      <c r="G407" s="6">
        <v>1</v>
      </c>
      <c r="H407" s="6" t="s">
        <v>148</v>
      </c>
      <c r="I407" s="6" t="s">
        <v>63</v>
      </c>
      <c r="J407" s="6" t="s">
        <v>163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" customHeight="1">
      <c r="A408" s="6">
        <v>40000000709</v>
      </c>
      <c r="B408" s="6" t="s">
        <v>150</v>
      </c>
      <c r="C408" s="7" t="s">
        <v>10</v>
      </c>
      <c r="D408" s="6">
        <v>412</v>
      </c>
      <c r="E408" s="6">
        <v>412</v>
      </c>
      <c r="F408" s="6">
        <f t="shared" si="6"/>
        <v>0.41199999999999998</v>
      </c>
      <c r="G408" s="6">
        <v>1</v>
      </c>
      <c r="H408" s="6" t="s">
        <v>148</v>
      </c>
      <c r="I408" s="6" t="s">
        <v>63</v>
      </c>
      <c r="J408" s="6" t="s">
        <v>163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" customHeight="1">
      <c r="A409" s="6">
        <v>40000000708</v>
      </c>
      <c r="B409" s="6" t="s">
        <v>49</v>
      </c>
      <c r="C409" s="7" t="s">
        <v>10</v>
      </c>
      <c r="D409" s="6">
        <v>638</v>
      </c>
      <c r="E409" s="6">
        <v>638</v>
      </c>
      <c r="F409" s="6">
        <f t="shared" si="6"/>
        <v>0.63800000000000001</v>
      </c>
      <c r="G409" s="6">
        <v>1</v>
      </c>
      <c r="H409" s="6" t="s">
        <v>148</v>
      </c>
      <c r="I409" s="6" t="s">
        <v>42</v>
      </c>
      <c r="J409" s="6" t="s">
        <v>149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" customHeight="1">
      <c r="A410" s="6">
        <v>40000000707</v>
      </c>
      <c r="B410" s="6" t="s">
        <v>49</v>
      </c>
      <c r="C410" s="7" t="s">
        <v>10</v>
      </c>
      <c r="D410" s="6">
        <v>636</v>
      </c>
      <c r="E410" s="6">
        <v>636</v>
      </c>
      <c r="F410" s="6">
        <f t="shared" si="6"/>
        <v>0.63600000000000001</v>
      </c>
      <c r="G410" s="6">
        <v>1</v>
      </c>
      <c r="H410" s="6" t="s">
        <v>148</v>
      </c>
      <c r="I410" s="6" t="s">
        <v>42</v>
      </c>
      <c r="J410" s="6" t="s">
        <v>149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" customHeight="1">
      <c r="A411" s="6">
        <v>40000000706</v>
      </c>
      <c r="B411" s="6" t="s">
        <v>49</v>
      </c>
      <c r="C411" s="7" t="s">
        <v>10</v>
      </c>
      <c r="D411" s="6">
        <v>660</v>
      </c>
      <c r="E411" s="6">
        <v>660</v>
      </c>
      <c r="F411" s="6">
        <f t="shared" si="6"/>
        <v>0.66</v>
      </c>
      <c r="G411" s="6">
        <v>1</v>
      </c>
      <c r="H411" s="6" t="s">
        <v>148</v>
      </c>
      <c r="I411" s="6" t="s">
        <v>42</v>
      </c>
      <c r="J411" s="6" t="s">
        <v>149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" customHeight="1">
      <c r="A412" s="6">
        <v>40000000705</v>
      </c>
      <c r="B412" s="6" t="s">
        <v>49</v>
      </c>
      <c r="C412" s="7" t="s">
        <v>10</v>
      </c>
      <c r="D412" s="6">
        <v>708</v>
      </c>
      <c r="E412" s="6">
        <v>708</v>
      </c>
      <c r="F412" s="6">
        <f t="shared" si="6"/>
        <v>0.70799999999999996</v>
      </c>
      <c r="G412" s="6">
        <v>1</v>
      </c>
      <c r="H412" s="6" t="s">
        <v>148</v>
      </c>
      <c r="I412" s="6" t="s">
        <v>42</v>
      </c>
      <c r="J412" s="6" t="s">
        <v>149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" customHeight="1">
      <c r="A413" s="6">
        <v>40000000704</v>
      </c>
      <c r="B413" s="6" t="s">
        <v>49</v>
      </c>
      <c r="C413" s="7" t="s">
        <v>10</v>
      </c>
      <c r="D413" s="6">
        <v>792</v>
      </c>
      <c r="E413" s="6">
        <v>792</v>
      </c>
      <c r="F413" s="6">
        <f t="shared" si="6"/>
        <v>0.79200000000000004</v>
      </c>
      <c r="G413" s="6">
        <v>1</v>
      </c>
      <c r="H413" s="6" t="s">
        <v>148</v>
      </c>
      <c r="I413" s="6" t="s">
        <v>42</v>
      </c>
      <c r="J413" s="6" t="s">
        <v>149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" customHeight="1">
      <c r="A414" s="6">
        <v>40000000703</v>
      </c>
      <c r="B414" s="6" t="s">
        <v>150</v>
      </c>
      <c r="C414" s="7" t="s">
        <v>10</v>
      </c>
      <c r="D414" s="6">
        <v>398</v>
      </c>
      <c r="E414" s="6">
        <v>398</v>
      </c>
      <c r="F414" s="6">
        <f t="shared" si="6"/>
        <v>0.39800000000000002</v>
      </c>
      <c r="G414" s="6">
        <v>1</v>
      </c>
      <c r="H414" s="6" t="s">
        <v>148</v>
      </c>
      <c r="I414" s="6" t="s">
        <v>42</v>
      </c>
      <c r="J414" s="6" t="s">
        <v>25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" customHeight="1">
      <c r="A415" s="6">
        <v>40000000702</v>
      </c>
      <c r="B415" s="6" t="s">
        <v>49</v>
      </c>
      <c r="C415" s="7" t="s">
        <v>10</v>
      </c>
      <c r="D415" s="6">
        <v>202</v>
      </c>
      <c r="E415" s="6">
        <v>202</v>
      </c>
      <c r="F415" s="6">
        <f t="shared" si="6"/>
        <v>0.20200000000000001</v>
      </c>
      <c r="G415" s="6">
        <v>1</v>
      </c>
      <c r="H415" s="6" t="s">
        <v>148</v>
      </c>
      <c r="I415" s="6" t="s">
        <v>42</v>
      </c>
      <c r="J415" s="6" t="s">
        <v>151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" customHeight="1">
      <c r="A416" s="6">
        <v>40000000701</v>
      </c>
      <c r="B416" s="6" t="s">
        <v>49</v>
      </c>
      <c r="C416" s="7" t="s">
        <v>10</v>
      </c>
      <c r="D416" s="6">
        <v>204</v>
      </c>
      <c r="E416" s="6">
        <v>204</v>
      </c>
      <c r="F416" s="6">
        <f t="shared" si="6"/>
        <v>0.20399999999999999</v>
      </c>
      <c r="G416" s="6">
        <v>1</v>
      </c>
      <c r="H416" s="6" t="s">
        <v>148</v>
      </c>
      <c r="I416" s="6" t="s">
        <v>42</v>
      </c>
      <c r="J416" s="6" t="s">
        <v>151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" customHeight="1">
      <c r="A417" s="6">
        <v>40000000700</v>
      </c>
      <c r="B417" s="6" t="s">
        <v>49</v>
      </c>
      <c r="C417" s="7" t="s">
        <v>10</v>
      </c>
      <c r="D417" s="6">
        <v>338</v>
      </c>
      <c r="E417" s="6">
        <v>338</v>
      </c>
      <c r="F417" s="6">
        <f t="shared" si="6"/>
        <v>0.33800000000000002</v>
      </c>
      <c r="G417" s="6">
        <v>1</v>
      </c>
      <c r="H417" s="6" t="s">
        <v>148</v>
      </c>
      <c r="I417" s="6" t="s">
        <v>18</v>
      </c>
      <c r="J417" s="6" t="s">
        <v>25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" customHeight="1">
      <c r="A418" s="6">
        <v>40000000699</v>
      </c>
      <c r="B418" s="6" t="s">
        <v>150</v>
      </c>
      <c r="C418" s="7" t="s">
        <v>10</v>
      </c>
      <c r="D418" s="6">
        <v>418</v>
      </c>
      <c r="E418" s="6">
        <v>418</v>
      </c>
      <c r="F418" s="6">
        <f t="shared" si="6"/>
        <v>0.41799999999999998</v>
      </c>
      <c r="G418" s="6">
        <v>1</v>
      </c>
      <c r="H418" s="6" t="s">
        <v>148</v>
      </c>
      <c r="I418" s="6" t="s">
        <v>42</v>
      </c>
      <c r="J418" s="6" t="s">
        <v>151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" customHeight="1">
      <c r="A419" s="6">
        <v>40000000698</v>
      </c>
      <c r="B419" s="6" t="s">
        <v>49</v>
      </c>
      <c r="C419" s="7" t="s">
        <v>10</v>
      </c>
      <c r="D419" s="6">
        <v>348</v>
      </c>
      <c r="E419" s="6">
        <v>348</v>
      </c>
      <c r="F419" s="6">
        <f t="shared" si="6"/>
        <v>0.34799999999999998</v>
      </c>
      <c r="G419" s="6">
        <v>1</v>
      </c>
      <c r="H419" s="6" t="s">
        <v>148</v>
      </c>
      <c r="I419" s="6" t="s">
        <v>42</v>
      </c>
      <c r="J419" s="6" t="s">
        <v>151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" customHeight="1">
      <c r="A420" s="6">
        <v>40000000697</v>
      </c>
      <c r="B420" s="6" t="s">
        <v>49</v>
      </c>
      <c r="C420" s="7" t="s">
        <v>10</v>
      </c>
      <c r="D420" s="6">
        <v>416</v>
      </c>
      <c r="E420" s="6">
        <v>416</v>
      </c>
      <c r="F420" s="6">
        <f t="shared" si="6"/>
        <v>0.41599999999999998</v>
      </c>
      <c r="G420" s="6">
        <v>1</v>
      </c>
      <c r="H420" s="6" t="s">
        <v>148</v>
      </c>
      <c r="I420" s="6" t="s">
        <v>42</v>
      </c>
      <c r="J420" s="6" t="s">
        <v>151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" customHeight="1">
      <c r="A421" s="6">
        <v>40000000696</v>
      </c>
      <c r="B421" s="6" t="s">
        <v>49</v>
      </c>
      <c r="C421" s="7" t="s">
        <v>10</v>
      </c>
      <c r="D421" s="6">
        <v>390</v>
      </c>
      <c r="E421" s="6">
        <v>390</v>
      </c>
      <c r="F421" s="6">
        <f t="shared" si="6"/>
        <v>0.39</v>
      </c>
      <c r="G421" s="6">
        <v>1</v>
      </c>
      <c r="H421" s="6" t="s">
        <v>148</v>
      </c>
      <c r="I421" s="6" t="s">
        <v>42</v>
      </c>
      <c r="J421" s="6" t="s">
        <v>151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" customHeight="1">
      <c r="A422" s="6">
        <v>40000000695</v>
      </c>
      <c r="B422" s="6" t="s">
        <v>49</v>
      </c>
      <c r="C422" s="7" t="s">
        <v>10</v>
      </c>
      <c r="D422" s="6">
        <v>374</v>
      </c>
      <c r="E422" s="6">
        <v>374</v>
      </c>
      <c r="F422" s="6">
        <f t="shared" si="6"/>
        <v>0.374</v>
      </c>
      <c r="G422" s="6">
        <v>1</v>
      </c>
      <c r="H422" s="6" t="s">
        <v>148</v>
      </c>
      <c r="I422" s="6" t="s">
        <v>42</v>
      </c>
      <c r="J422" s="6" t="s">
        <v>151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" customHeight="1">
      <c r="A423" s="6">
        <v>40000000694</v>
      </c>
      <c r="B423" s="6" t="s">
        <v>109</v>
      </c>
      <c r="C423" s="7" t="s">
        <v>10</v>
      </c>
      <c r="D423" s="6">
        <v>616</v>
      </c>
      <c r="E423" s="6">
        <v>616</v>
      </c>
      <c r="F423" s="6">
        <f t="shared" si="6"/>
        <v>0.61599999999999999</v>
      </c>
      <c r="G423" s="6">
        <v>1</v>
      </c>
      <c r="H423" s="6" t="s">
        <v>148</v>
      </c>
      <c r="I423" s="6" t="s">
        <v>39</v>
      </c>
      <c r="J423" s="6" t="s">
        <v>25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" customHeight="1">
      <c r="A424" s="6">
        <v>40000000693</v>
      </c>
      <c r="B424" s="6" t="s">
        <v>109</v>
      </c>
      <c r="C424" s="7" t="s">
        <v>10</v>
      </c>
      <c r="D424" s="6">
        <v>744</v>
      </c>
      <c r="E424" s="6">
        <v>744</v>
      </c>
      <c r="F424" s="6">
        <f t="shared" si="6"/>
        <v>0.74399999999999999</v>
      </c>
      <c r="G424" s="6">
        <v>1</v>
      </c>
      <c r="H424" s="6" t="s">
        <v>148</v>
      </c>
      <c r="I424" s="6" t="s">
        <v>39</v>
      </c>
      <c r="J424" s="6" t="s">
        <v>25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" customHeight="1">
      <c r="A425" s="6">
        <v>40000000692</v>
      </c>
      <c r="B425" s="6" t="s">
        <v>109</v>
      </c>
      <c r="C425" s="7" t="s">
        <v>10</v>
      </c>
      <c r="D425" s="6">
        <v>750</v>
      </c>
      <c r="E425" s="6">
        <v>750</v>
      </c>
      <c r="F425" s="6">
        <f t="shared" si="6"/>
        <v>0.75</v>
      </c>
      <c r="G425" s="6">
        <v>1</v>
      </c>
      <c r="H425" s="6" t="s">
        <v>148</v>
      </c>
      <c r="I425" s="6" t="s">
        <v>39</v>
      </c>
      <c r="J425" s="6" t="s">
        <v>25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" customHeight="1">
      <c r="A426" s="6">
        <v>40000000691</v>
      </c>
      <c r="B426" s="6" t="s">
        <v>109</v>
      </c>
      <c r="C426" s="7" t="s">
        <v>10</v>
      </c>
      <c r="D426" s="6">
        <v>604</v>
      </c>
      <c r="E426" s="6">
        <v>604</v>
      </c>
      <c r="F426" s="6">
        <f t="shared" si="6"/>
        <v>0.60399999999999998</v>
      </c>
      <c r="G426" s="6">
        <v>1</v>
      </c>
      <c r="H426" s="6" t="s">
        <v>148</v>
      </c>
      <c r="I426" s="6" t="s">
        <v>39</v>
      </c>
      <c r="J426" s="6" t="s">
        <v>25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" customHeight="1">
      <c r="A427" s="6">
        <v>40000000690</v>
      </c>
      <c r="B427" s="6" t="s">
        <v>109</v>
      </c>
      <c r="C427" s="7" t="s">
        <v>10</v>
      </c>
      <c r="D427" s="6">
        <v>520</v>
      </c>
      <c r="E427" s="6">
        <v>520</v>
      </c>
      <c r="F427" s="6">
        <f t="shared" si="6"/>
        <v>0.52</v>
      </c>
      <c r="G427" s="6">
        <v>1</v>
      </c>
      <c r="H427" s="6" t="s">
        <v>148</v>
      </c>
      <c r="I427" s="6" t="s">
        <v>42</v>
      </c>
      <c r="J427" s="6" t="s">
        <v>25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" customHeight="1">
      <c r="A428" s="6">
        <v>40000000689</v>
      </c>
      <c r="B428" s="6" t="s">
        <v>109</v>
      </c>
      <c r="C428" s="7" t="s">
        <v>10</v>
      </c>
      <c r="D428" s="6">
        <v>514</v>
      </c>
      <c r="E428" s="6">
        <v>514</v>
      </c>
      <c r="F428" s="6">
        <f t="shared" si="6"/>
        <v>0.51400000000000001</v>
      </c>
      <c r="G428" s="6">
        <v>1</v>
      </c>
      <c r="H428" s="6" t="s">
        <v>148</v>
      </c>
      <c r="I428" s="6" t="s">
        <v>42</v>
      </c>
      <c r="J428" s="6" t="s">
        <v>25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" customHeight="1">
      <c r="A429" s="6">
        <v>40000000688</v>
      </c>
      <c r="B429" s="6" t="s">
        <v>109</v>
      </c>
      <c r="C429" s="7" t="s">
        <v>10</v>
      </c>
      <c r="D429" s="6">
        <v>546</v>
      </c>
      <c r="E429" s="6">
        <v>546</v>
      </c>
      <c r="F429" s="6">
        <f t="shared" si="6"/>
        <v>0.54600000000000004</v>
      </c>
      <c r="G429" s="6">
        <v>1</v>
      </c>
      <c r="H429" s="6" t="s">
        <v>148</v>
      </c>
      <c r="I429" s="6" t="s">
        <v>42</v>
      </c>
      <c r="J429" s="6" t="s">
        <v>25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" customHeight="1">
      <c r="A430" s="6">
        <v>40000000687</v>
      </c>
      <c r="B430" s="6" t="s">
        <v>109</v>
      </c>
      <c r="C430" s="7" t="s">
        <v>10</v>
      </c>
      <c r="D430" s="6">
        <v>550</v>
      </c>
      <c r="E430" s="6">
        <v>550</v>
      </c>
      <c r="F430" s="6">
        <f t="shared" si="6"/>
        <v>0.55000000000000004</v>
      </c>
      <c r="G430" s="6">
        <v>1</v>
      </c>
      <c r="H430" s="6" t="s">
        <v>148</v>
      </c>
      <c r="I430" s="6" t="s">
        <v>39</v>
      </c>
      <c r="J430" s="6" t="s">
        <v>25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" customHeight="1">
      <c r="A431" s="6">
        <v>40000000686</v>
      </c>
      <c r="B431" s="6" t="s">
        <v>109</v>
      </c>
      <c r="C431" s="7" t="s">
        <v>10</v>
      </c>
      <c r="D431" s="6">
        <v>654</v>
      </c>
      <c r="E431" s="6">
        <v>654</v>
      </c>
      <c r="F431" s="6">
        <f t="shared" si="6"/>
        <v>0.65400000000000003</v>
      </c>
      <c r="G431" s="6">
        <v>1</v>
      </c>
      <c r="H431" s="6" t="s">
        <v>148</v>
      </c>
      <c r="I431" s="6" t="s">
        <v>39</v>
      </c>
      <c r="J431" s="6" t="s">
        <v>25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" customHeight="1">
      <c r="A432" s="6">
        <v>40000000685</v>
      </c>
      <c r="B432" s="6" t="s">
        <v>109</v>
      </c>
      <c r="C432" s="7" t="s">
        <v>10</v>
      </c>
      <c r="D432" s="6">
        <v>580</v>
      </c>
      <c r="E432" s="6">
        <v>580</v>
      </c>
      <c r="F432" s="6">
        <f t="shared" si="6"/>
        <v>0.57999999999999996</v>
      </c>
      <c r="G432" s="6">
        <v>1</v>
      </c>
      <c r="H432" s="6" t="s">
        <v>148</v>
      </c>
      <c r="I432" s="6" t="s">
        <v>39</v>
      </c>
      <c r="J432" s="6" t="s">
        <v>25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" customHeight="1">
      <c r="A433" s="6">
        <v>40000000684</v>
      </c>
      <c r="B433" s="6" t="s">
        <v>109</v>
      </c>
      <c r="C433" s="7" t="s">
        <v>10</v>
      </c>
      <c r="D433" s="6">
        <v>572</v>
      </c>
      <c r="E433" s="6">
        <v>572</v>
      </c>
      <c r="F433" s="6">
        <f t="shared" si="6"/>
        <v>0.57199999999999995</v>
      </c>
      <c r="G433" s="6">
        <v>1</v>
      </c>
      <c r="H433" s="6" t="s">
        <v>148</v>
      </c>
      <c r="I433" s="6" t="s">
        <v>39</v>
      </c>
      <c r="J433" s="6" t="s">
        <v>25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" customHeight="1">
      <c r="A434" s="6">
        <v>40000000683</v>
      </c>
      <c r="B434" s="6" t="s">
        <v>109</v>
      </c>
      <c r="C434" s="7" t="s">
        <v>10</v>
      </c>
      <c r="D434" s="6">
        <v>622</v>
      </c>
      <c r="E434" s="6">
        <v>622</v>
      </c>
      <c r="F434" s="6">
        <f t="shared" si="6"/>
        <v>0.622</v>
      </c>
      <c r="G434" s="6">
        <v>1</v>
      </c>
      <c r="H434" s="6" t="s">
        <v>148</v>
      </c>
      <c r="I434" s="6" t="s">
        <v>39</v>
      </c>
      <c r="J434" s="6" t="s">
        <v>25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" customHeight="1">
      <c r="A435" s="6">
        <v>40000000682</v>
      </c>
      <c r="B435" s="6" t="s">
        <v>109</v>
      </c>
      <c r="C435" s="7" t="s">
        <v>10</v>
      </c>
      <c r="D435" s="6">
        <v>574</v>
      </c>
      <c r="E435" s="6">
        <v>574</v>
      </c>
      <c r="F435" s="6">
        <f t="shared" si="6"/>
        <v>0.57399999999999995</v>
      </c>
      <c r="G435" s="6">
        <v>1</v>
      </c>
      <c r="H435" s="6" t="s">
        <v>148</v>
      </c>
      <c r="I435" s="6" t="s">
        <v>42</v>
      </c>
      <c r="J435" s="6" t="s">
        <v>25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" customHeight="1">
      <c r="A436" s="6">
        <v>40000000681</v>
      </c>
      <c r="B436" s="6" t="s">
        <v>109</v>
      </c>
      <c r="C436" s="7" t="s">
        <v>10</v>
      </c>
      <c r="D436" s="6">
        <v>584</v>
      </c>
      <c r="E436" s="6">
        <v>584</v>
      </c>
      <c r="F436" s="6">
        <f t="shared" si="6"/>
        <v>0.58399999999999996</v>
      </c>
      <c r="G436" s="6">
        <v>1</v>
      </c>
      <c r="H436" s="6" t="s">
        <v>148</v>
      </c>
      <c r="I436" s="6" t="s">
        <v>42</v>
      </c>
      <c r="J436" s="6" t="s">
        <v>25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" customHeight="1">
      <c r="A437" s="6">
        <v>40000000680</v>
      </c>
      <c r="B437" s="6" t="s">
        <v>109</v>
      </c>
      <c r="C437" s="7" t="s">
        <v>10</v>
      </c>
      <c r="D437" s="6">
        <v>570</v>
      </c>
      <c r="E437" s="6">
        <v>570</v>
      </c>
      <c r="F437" s="6">
        <f t="shared" si="6"/>
        <v>0.56999999999999995</v>
      </c>
      <c r="G437" s="6">
        <v>1</v>
      </c>
      <c r="H437" s="6" t="s">
        <v>148</v>
      </c>
      <c r="I437" s="6" t="s">
        <v>42</v>
      </c>
      <c r="J437" s="6" t="s">
        <v>25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" customHeight="1">
      <c r="A438" s="6">
        <v>40000000679</v>
      </c>
      <c r="B438" s="6" t="s">
        <v>109</v>
      </c>
      <c r="C438" s="7" t="s">
        <v>10</v>
      </c>
      <c r="D438" s="6">
        <v>546</v>
      </c>
      <c r="E438" s="6">
        <v>546</v>
      </c>
      <c r="F438" s="6">
        <f t="shared" si="6"/>
        <v>0.54600000000000004</v>
      </c>
      <c r="G438" s="6">
        <v>1</v>
      </c>
      <c r="H438" s="6" t="s">
        <v>148</v>
      </c>
      <c r="I438" s="6" t="s">
        <v>42</v>
      </c>
      <c r="J438" s="6" t="s">
        <v>25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" customHeight="1">
      <c r="A439" s="6">
        <v>40000000678</v>
      </c>
      <c r="B439" s="6" t="s">
        <v>164</v>
      </c>
      <c r="C439" s="7" t="s">
        <v>10</v>
      </c>
      <c r="D439" s="6">
        <v>20</v>
      </c>
      <c r="E439" s="6">
        <v>56</v>
      </c>
      <c r="F439" s="6">
        <f t="shared" si="6"/>
        <v>5.6000000000000001E-2</v>
      </c>
      <c r="G439" s="6">
        <v>1</v>
      </c>
      <c r="H439" s="6" t="s">
        <v>148</v>
      </c>
      <c r="I439" s="6" t="s">
        <v>42</v>
      </c>
      <c r="J439" s="6" t="s">
        <v>100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" customHeight="1">
      <c r="A440" s="6">
        <v>40000000677</v>
      </c>
      <c r="B440" s="6" t="s">
        <v>98</v>
      </c>
      <c r="C440" s="7" t="s">
        <v>10</v>
      </c>
      <c r="D440" s="6">
        <v>66</v>
      </c>
      <c r="E440" s="6">
        <v>134</v>
      </c>
      <c r="F440" s="6">
        <f t="shared" si="6"/>
        <v>0.13400000000000001</v>
      </c>
      <c r="G440" s="6">
        <v>1</v>
      </c>
      <c r="H440" s="6" t="s">
        <v>148</v>
      </c>
      <c r="I440" s="6" t="s">
        <v>42</v>
      </c>
      <c r="J440" s="6" t="s">
        <v>100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" customHeight="1">
      <c r="A441" s="6">
        <v>40000000676</v>
      </c>
      <c r="B441" s="6" t="s">
        <v>47</v>
      </c>
      <c r="C441" s="7" t="s">
        <v>10</v>
      </c>
      <c r="D441" s="6">
        <v>244</v>
      </c>
      <c r="E441" s="6">
        <v>244</v>
      </c>
      <c r="F441" s="6">
        <f t="shared" si="6"/>
        <v>0.24399999999999999</v>
      </c>
      <c r="G441" s="6">
        <v>1</v>
      </c>
      <c r="H441" s="6" t="s">
        <v>148</v>
      </c>
      <c r="I441" s="6" t="s">
        <v>153</v>
      </c>
      <c r="J441" s="6" t="s">
        <v>25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" customHeight="1">
      <c r="A442" s="6">
        <v>40000000675</v>
      </c>
      <c r="B442" s="6" t="s">
        <v>47</v>
      </c>
      <c r="C442" s="7" t="s">
        <v>10</v>
      </c>
      <c r="D442" s="6">
        <v>258</v>
      </c>
      <c r="E442" s="6">
        <v>258</v>
      </c>
      <c r="F442" s="6">
        <f t="shared" si="6"/>
        <v>0.25800000000000001</v>
      </c>
      <c r="G442" s="6">
        <v>1</v>
      </c>
      <c r="H442" s="6" t="s">
        <v>148</v>
      </c>
      <c r="I442" s="6" t="s">
        <v>153</v>
      </c>
      <c r="J442" s="6" t="s">
        <v>25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" customHeight="1">
      <c r="A443" s="6">
        <v>40000000674</v>
      </c>
      <c r="B443" s="6" t="s">
        <v>47</v>
      </c>
      <c r="C443" s="7" t="s">
        <v>10</v>
      </c>
      <c r="D443" s="6">
        <v>258</v>
      </c>
      <c r="E443" s="6">
        <v>258</v>
      </c>
      <c r="F443" s="6">
        <f t="shared" si="6"/>
        <v>0.25800000000000001</v>
      </c>
      <c r="G443" s="6">
        <v>1</v>
      </c>
      <c r="H443" s="6" t="s">
        <v>148</v>
      </c>
      <c r="I443" s="6" t="s">
        <v>153</v>
      </c>
      <c r="J443" s="6" t="s">
        <v>25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" customHeight="1">
      <c r="A444" s="6">
        <v>40000000673</v>
      </c>
      <c r="B444" s="6" t="s">
        <v>47</v>
      </c>
      <c r="C444" s="7" t="s">
        <v>10</v>
      </c>
      <c r="D444" s="6">
        <v>266</v>
      </c>
      <c r="E444" s="6">
        <v>266</v>
      </c>
      <c r="F444" s="6">
        <f t="shared" si="6"/>
        <v>0.26600000000000001</v>
      </c>
      <c r="G444" s="6">
        <v>1</v>
      </c>
      <c r="H444" s="6" t="s">
        <v>148</v>
      </c>
      <c r="I444" s="6" t="s">
        <v>153</v>
      </c>
      <c r="J444" s="6" t="s">
        <v>25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" customHeight="1">
      <c r="A445" s="6">
        <v>40000000672</v>
      </c>
      <c r="B445" s="6" t="s">
        <v>47</v>
      </c>
      <c r="C445" s="7" t="s">
        <v>10</v>
      </c>
      <c r="D445" s="6">
        <v>230</v>
      </c>
      <c r="E445" s="6">
        <v>230</v>
      </c>
      <c r="F445" s="6">
        <f t="shared" si="6"/>
        <v>0.23</v>
      </c>
      <c r="G445" s="6">
        <v>1</v>
      </c>
      <c r="H445" s="6" t="s">
        <v>148</v>
      </c>
      <c r="I445" s="6" t="s">
        <v>153</v>
      </c>
      <c r="J445" s="6" t="s">
        <v>25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" customHeight="1">
      <c r="A446" s="6">
        <v>40000000671</v>
      </c>
      <c r="B446" s="6" t="s">
        <v>47</v>
      </c>
      <c r="C446" s="7" t="s">
        <v>10</v>
      </c>
      <c r="D446" s="6">
        <v>230</v>
      </c>
      <c r="E446" s="6">
        <v>230</v>
      </c>
      <c r="F446" s="6">
        <f t="shared" si="6"/>
        <v>0.23</v>
      </c>
      <c r="G446" s="6">
        <v>1</v>
      </c>
      <c r="H446" s="6" t="s">
        <v>148</v>
      </c>
      <c r="I446" s="6" t="s">
        <v>160</v>
      </c>
      <c r="J446" s="6" t="s">
        <v>25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" customHeight="1">
      <c r="A447" s="6">
        <v>40000000670</v>
      </c>
      <c r="B447" s="6" t="s">
        <v>47</v>
      </c>
      <c r="C447" s="7" t="s">
        <v>10</v>
      </c>
      <c r="D447" s="6">
        <v>242</v>
      </c>
      <c r="E447" s="6">
        <v>242</v>
      </c>
      <c r="F447" s="6">
        <f t="shared" si="6"/>
        <v>0.24199999999999999</v>
      </c>
      <c r="G447" s="6">
        <v>1</v>
      </c>
      <c r="H447" s="6" t="s">
        <v>148</v>
      </c>
      <c r="I447" s="6" t="s">
        <v>160</v>
      </c>
      <c r="J447" s="6" t="s">
        <v>25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" customHeight="1">
      <c r="A448" s="6">
        <v>40000000669</v>
      </c>
      <c r="B448" s="6" t="s">
        <v>47</v>
      </c>
      <c r="C448" s="7" t="s">
        <v>10</v>
      </c>
      <c r="D448" s="6">
        <v>242</v>
      </c>
      <c r="E448" s="6">
        <v>242</v>
      </c>
      <c r="F448" s="6">
        <f t="shared" si="6"/>
        <v>0.24199999999999999</v>
      </c>
      <c r="G448" s="6">
        <v>1</v>
      </c>
      <c r="H448" s="6" t="s">
        <v>148</v>
      </c>
      <c r="I448" s="6" t="s">
        <v>160</v>
      </c>
      <c r="J448" s="6" t="s">
        <v>25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" customHeight="1">
      <c r="A449" s="6">
        <v>40000000668</v>
      </c>
      <c r="B449" s="6" t="s">
        <v>47</v>
      </c>
      <c r="C449" s="7" t="s">
        <v>10</v>
      </c>
      <c r="D449" s="6">
        <v>212</v>
      </c>
      <c r="E449" s="6">
        <v>212</v>
      </c>
      <c r="F449" s="6">
        <f t="shared" si="6"/>
        <v>0.21199999999999999</v>
      </c>
      <c r="G449" s="6">
        <v>1</v>
      </c>
      <c r="H449" s="6" t="s">
        <v>148</v>
      </c>
      <c r="I449" s="6" t="s">
        <v>160</v>
      </c>
      <c r="J449" s="6" t="s">
        <v>25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" customHeight="1">
      <c r="A450" s="6">
        <v>40000000667</v>
      </c>
      <c r="B450" s="6" t="s">
        <v>47</v>
      </c>
      <c r="C450" s="7" t="s">
        <v>10</v>
      </c>
      <c r="D450" s="6">
        <v>224</v>
      </c>
      <c r="E450" s="6">
        <v>224</v>
      </c>
      <c r="F450" s="6">
        <f t="shared" ref="F450:F513" si="7">E450/1000</f>
        <v>0.224</v>
      </c>
      <c r="G450" s="6">
        <v>1</v>
      </c>
      <c r="H450" s="6" t="s">
        <v>148</v>
      </c>
      <c r="I450" s="6" t="s">
        <v>160</v>
      </c>
      <c r="J450" s="6" t="s">
        <v>25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" customHeight="1">
      <c r="A451" s="6">
        <v>40000000666</v>
      </c>
      <c r="B451" s="6" t="s">
        <v>58</v>
      </c>
      <c r="C451" s="7" t="s">
        <v>10</v>
      </c>
      <c r="D451" s="6">
        <v>712</v>
      </c>
      <c r="E451" s="6">
        <v>712</v>
      </c>
      <c r="F451" s="6">
        <f t="shared" si="7"/>
        <v>0.71199999999999997</v>
      </c>
      <c r="G451" s="6">
        <v>1</v>
      </c>
      <c r="H451" s="6" t="s">
        <v>148</v>
      </c>
      <c r="I451" s="6" t="s">
        <v>63</v>
      </c>
      <c r="J451" s="6" t="s">
        <v>25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" customHeight="1">
      <c r="A452" s="6">
        <v>40000000665</v>
      </c>
      <c r="B452" s="6" t="s">
        <v>58</v>
      </c>
      <c r="C452" s="7" t="s">
        <v>10</v>
      </c>
      <c r="D452" s="6">
        <v>518</v>
      </c>
      <c r="E452" s="6">
        <v>518</v>
      </c>
      <c r="F452" s="6">
        <f t="shared" si="7"/>
        <v>0.51800000000000002</v>
      </c>
      <c r="G452" s="6">
        <v>1</v>
      </c>
      <c r="H452" s="6" t="s">
        <v>148</v>
      </c>
      <c r="I452" s="6" t="s">
        <v>63</v>
      </c>
      <c r="J452" s="6" t="s">
        <v>25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" customHeight="1">
      <c r="A453" s="6">
        <v>40000000664</v>
      </c>
      <c r="B453" s="6" t="s">
        <v>58</v>
      </c>
      <c r="C453" s="7" t="s">
        <v>10</v>
      </c>
      <c r="D453" s="6">
        <v>516</v>
      </c>
      <c r="E453" s="6">
        <v>516</v>
      </c>
      <c r="F453" s="6">
        <f t="shared" si="7"/>
        <v>0.51600000000000001</v>
      </c>
      <c r="G453" s="6">
        <v>1</v>
      </c>
      <c r="H453" s="6" t="s">
        <v>148</v>
      </c>
      <c r="I453" s="6" t="s">
        <v>63</v>
      </c>
      <c r="J453" s="6" t="s">
        <v>25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" customHeight="1">
      <c r="A454" s="6">
        <v>40000000663</v>
      </c>
      <c r="B454" s="6" t="s">
        <v>58</v>
      </c>
      <c r="C454" s="7" t="s">
        <v>10</v>
      </c>
      <c r="D454" s="6">
        <v>540</v>
      </c>
      <c r="E454" s="6">
        <v>540</v>
      </c>
      <c r="F454" s="6">
        <f t="shared" si="7"/>
        <v>0.54</v>
      </c>
      <c r="G454" s="6">
        <v>1</v>
      </c>
      <c r="H454" s="6" t="s">
        <v>148</v>
      </c>
      <c r="I454" s="6" t="s">
        <v>63</v>
      </c>
      <c r="J454" s="6" t="s">
        <v>25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" customHeight="1">
      <c r="A455" s="6">
        <v>40000000662</v>
      </c>
      <c r="B455" s="6" t="s">
        <v>58</v>
      </c>
      <c r="C455" s="7" t="s">
        <v>10</v>
      </c>
      <c r="D455" s="6">
        <v>502</v>
      </c>
      <c r="E455" s="6">
        <v>502</v>
      </c>
      <c r="F455" s="6">
        <f t="shared" si="7"/>
        <v>0.502</v>
      </c>
      <c r="G455" s="6">
        <v>1</v>
      </c>
      <c r="H455" s="6" t="s">
        <v>148</v>
      </c>
      <c r="I455" s="6" t="s">
        <v>63</v>
      </c>
      <c r="J455" s="6" t="s">
        <v>25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" customHeight="1">
      <c r="A456" s="6">
        <v>40000000661</v>
      </c>
      <c r="B456" s="6" t="s">
        <v>58</v>
      </c>
      <c r="C456" s="7" t="s">
        <v>10</v>
      </c>
      <c r="D456" s="6">
        <v>504</v>
      </c>
      <c r="E456" s="6">
        <v>504</v>
      </c>
      <c r="F456" s="6">
        <f t="shared" si="7"/>
        <v>0.504</v>
      </c>
      <c r="G456" s="6">
        <v>1</v>
      </c>
      <c r="H456" s="6" t="s">
        <v>148</v>
      </c>
      <c r="I456" s="6" t="s">
        <v>63</v>
      </c>
      <c r="J456" s="6" t="s">
        <v>25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" customHeight="1">
      <c r="A457" s="6">
        <v>40000000660</v>
      </c>
      <c r="B457" s="6" t="s">
        <v>58</v>
      </c>
      <c r="C457" s="7" t="s">
        <v>10</v>
      </c>
      <c r="D457" s="6">
        <v>690</v>
      </c>
      <c r="E457" s="6">
        <v>690</v>
      </c>
      <c r="F457" s="6">
        <f t="shared" si="7"/>
        <v>0.69</v>
      </c>
      <c r="G457" s="6">
        <v>1</v>
      </c>
      <c r="H457" s="6" t="s">
        <v>148</v>
      </c>
      <c r="I457" s="6" t="s">
        <v>63</v>
      </c>
      <c r="J457" s="6" t="s">
        <v>25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" customHeight="1">
      <c r="A458" s="6">
        <v>40000000659</v>
      </c>
      <c r="B458" s="6" t="s">
        <v>58</v>
      </c>
      <c r="C458" s="7" t="s">
        <v>10</v>
      </c>
      <c r="D458" s="6">
        <v>504</v>
      </c>
      <c r="E458" s="6">
        <v>504</v>
      </c>
      <c r="F458" s="6">
        <f t="shared" si="7"/>
        <v>0.504</v>
      </c>
      <c r="G458" s="6">
        <v>1</v>
      </c>
      <c r="H458" s="6" t="s">
        <v>148</v>
      </c>
      <c r="I458" s="6" t="s">
        <v>63</v>
      </c>
      <c r="J458" s="6" t="s">
        <v>25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" customHeight="1">
      <c r="A459" s="6">
        <v>40000000658</v>
      </c>
      <c r="B459" s="7" t="s">
        <v>9</v>
      </c>
      <c r="C459" s="7" t="s">
        <v>10</v>
      </c>
      <c r="D459" s="6">
        <v>900</v>
      </c>
      <c r="E459" s="6">
        <v>900</v>
      </c>
      <c r="F459" s="6">
        <f t="shared" si="7"/>
        <v>0.9</v>
      </c>
      <c r="G459" s="6">
        <v>1</v>
      </c>
      <c r="H459" s="6" t="s">
        <v>148</v>
      </c>
      <c r="I459" s="6" t="s">
        <v>18</v>
      </c>
      <c r="J459" s="6" t="s">
        <v>25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" customHeight="1">
      <c r="A460" s="6">
        <v>40000000657</v>
      </c>
      <c r="B460" s="7" t="s">
        <v>9</v>
      </c>
      <c r="C460" s="7" t="s">
        <v>10</v>
      </c>
      <c r="D460" s="6">
        <v>846</v>
      </c>
      <c r="E460" s="6">
        <v>846</v>
      </c>
      <c r="F460" s="6">
        <f t="shared" si="7"/>
        <v>0.84599999999999997</v>
      </c>
      <c r="G460" s="6">
        <v>1</v>
      </c>
      <c r="H460" s="6" t="s">
        <v>148</v>
      </c>
      <c r="I460" s="6" t="s">
        <v>18</v>
      </c>
      <c r="J460" s="6" t="s">
        <v>25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" customHeight="1">
      <c r="A461" s="6">
        <v>40000000656</v>
      </c>
      <c r="B461" s="7" t="s">
        <v>9</v>
      </c>
      <c r="C461" s="7" t="s">
        <v>10</v>
      </c>
      <c r="D461" s="6">
        <v>820</v>
      </c>
      <c r="E461" s="6">
        <v>820</v>
      </c>
      <c r="F461" s="6">
        <f t="shared" si="7"/>
        <v>0.82</v>
      </c>
      <c r="G461" s="6">
        <v>1</v>
      </c>
      <c r="H461" s="6" t="s">
        <v>148</v>
      </c>
      <c r="I461" s="6" t="s">
        <v>18</v>
      </c>
      <c r="J461" s="6" t="s">
        <v>25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" customHeight="1">
      <c r="A462" s="6">
        <v>40000000655</v>
      </c>
      <c r="B462" s="6" t="s">
        <v>155</v>
      </c>
      <c r="C462" s="7" t="s">
        <v>10</v>
      </c>
      <c r="D462" s="6">
        <v>230</v>
      </c>
      <c r="E462" s="6">
        <v>230</v>
      </c>
      <c r="F462" s="6">
        <f t="shared" si="7"/>
        <v>0.23</v>
      </c>
      <c r="G462" s="6">
        <v>1</v>
      </c>
      <c r="H462" s="6" t="s">
        <v>148</v>
      </c>
      <c r="I462" s="6" t="s">
        <v>18</v>
      </c>
      <c r="J462" s="6" t="s">
        <v>25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" customHeight="1">
      <c r="A463" s="6">
        <v>40000000654</v>
      </c>
      <c r="B463" s="6" t="s">
        <v>155</v>
      </c>
      <c r="C463" s="7" t="s">
        <v>10</v>
      </c>
      <c r="D463" s="6">
        <v>230</v>
      </c>
      <c r="E463" s="6">
        <v>230</v>
      </c>
      <c r="F463" s="6">
        <f t="shared" si="7"/>
        <v>0.23</v>
      </c>
      <c r="G463" s="6">
        <v>1</v>
      </c>
      <c r="H463" s="6" t="s">
        <v>148</v>
      </c>
      <c r="I463" s="6" t="s">
        <v>18</v>
      </c>
      <c r="J463" s="6" t="s">
        <v>25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" customHeight="1">
      <c r="A464" s="6">
        <v>40000000653</v>
      </c>
      <c r="B464" s="6" t="s">
        <v>155</v>
      </c>
      <c r="C464" s="7" t="s">
        <v>10</v>
      </c>
      <c r="D464" s="6">
        <v>210</v>
      </c>
      <c r="E464" s="6">
        <v>210</v>
      </c>
      <c r="F464" s="6">
        <f t="shared" si="7"/>
        <v>0.21</v>
      </c>
      <c r="G464" s="6">
        <v>1</v>
      </c>
      <c r="H464" s="6" t="s">
        <v>148</v>
      </c>
      <c r="I464" s="6" t="s">
        <v>18</v>
      </c>
      <c r="J464" s="6" t="s">
        <v>25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" customHeight="1">
      <c r="A465" s="6">
        <v>40000000652</v>
      </c>
      <c r="B465" s="6" t="s">
        <v>155</v>
      </c>
      <c r="C465" s="7" t="s">
        <v>10</v>
      </c>
      <c r="D465" s="6">
        <v>200</v>
      </c>
      <c r="E465" s="6">
        <v>200</v>
      </c>
      <c r="F465" s="6">
        <f t="shared" si="7"/>
        <v>0.2</v>
      </c>
      <c r="G465" s="6">
        <v>1</v>
      </c>
      <c r="H465" s="6" t="s">
        <v>148</v>
      </c>
      <c r="I465" s="6" t="s">
        <v>18</v>
      </c>
      <c r="J465" s="6" t="s">
        <v>25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" customHeight="1">
      <c r="A466" s="6">
        <v>40000000651</v>
      </c>
      <c r="B466" s="6" t="s">
        <v>155</v>
      </c>
      <c r="C466" s="7" t="s">
        <v>10</v>
      </c>
      <c r="D466" s="6">
        <v>186</v>
      </c>
      <c r="E466" s="6">
        <v>186</v>
      </c>
      <c r="F466" s="6">
        <f t="shared" si="7"/>
        <v>0.186</v>
      </c>
      <c r="G466" s="6">
        <v>1</v>
      </c>
      <c r="H466" s="6" t="s">
        <v>148</v>
      </c>
      <c r="I466" s="6" t="s">
        <v>18</v>
      </c>
      <c r="J466" s="6" t="s">
        <v>25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" customHeight="1">
      <c r="A467" s="6">
        <v>40000000650</v>
      </c>
      <c r="B467" s="6" t="s">
        <v>46</v>
      </c>
      <c r="C467" s="7" t="s">
        <v>10</v>
      </c>
      <c r="D467" s="6">
        <v>208</v>
      </c>
      <c r="E467" s="6">
        <v>208</v>
      </c>
      <c r="F467" s="6">
        <f t="shared" si="7"/>
        <v>0.20799999999999999</v>
      </c>
      <c r="G467" s="6">
        <v>1</v>
      </c>
      <c r="H467" s="6" t="s">
        <v>148</v>
      </c>
      <c r="I467" s="6" t="s">
        <v>42</v>
      </c>
      <c r="J467" s="6" t="s">
        <v>25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" customHeight="1">
      <c r="A468" s="6">
        <v>40000000649</v>
      </c>
      <c r="B468" s="6" t="s">
        <v>46</v>
      </c>
      <c r="C468" s="7" t="s">
        <v>10</v>
      </c>
      <c r="D468" s="6">
        <v>224</v>
      </c>
      <c r="E468" s="6">
        <v>224</v>
      </c>
      <c r="F468" s="6">
        <f t="shared" si="7"/>
        <v>0.224</v>
      </c>
      <c r="G468" s="6">
        <v>1</v>
      </c>
      <c r="H468" s="6" t="s">
        <v>148</v>
      </c>
      <c r="I468" s="6" t="s">
        <v>42</v>
      </c>
      <c r="J468" s="6" t="s">
        <v>25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" customHeight="1">
      <c r="A469" s="6">
        <v>40000000648</v>
      </c>
      <c r="B469" s="6" t="s">
        <v>46</v>
      </c>
      <c r="C469" s="7" t="s">
        <v>10</v>
      </c>
      <c r="D469" s="6">
        <v>222</v>
      </c>
      <c r="E469" s="6">
        <v>222</v>
      </c>
      <c r="F469" s="6">
        <f t="shared" si="7"/>
        <v>0.222</v>
      </c>
      <c r="G469" s="6">
        <v>1</v>
      </c>
      <c r="H469" s="6" t="s">
        <v>148</v>
      </c>
      <c r="I469" s="6" t="s">
        <v>12</v>
      </c>
      <c r="J469" s="6" t="s">
        <v>25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" customHeight="1">
      <c r="A470" s="6">
        <v>40000000647</v>
      </c>
      <c r="B470" s="6" t="s">
        <v>46</v>
      </c>
      <c r="C470" s="7" t="s">
        <v>10</v>
      </c>
      <c r="D470" s="6">
        <v>198</v>
      </c>
      <c r="E470" s="6">
        <v>198</v>
      </c>
      <c r="F470" s="6">
        <f t="shared" si="7"/>
        <v>0.19800000000000001</v>
      </c>
      <c r="G470" s="6">
        <v>1</v>
      </c>
      <c r="H470" s="6" t="s">
        <v>148</v>
      </c>
      <c r="I470" s="6" t="s">
        <v>12</v>
      </c>
      <c r="J470" s="6" t="s">
        <v>25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" customHeight="1">
      <c r="A471" s="6">
        <v>40000000646</v>
      </c>
      <c r="B471" s="6" t="s">
        <v>46</v>
      </c>
      <c r="C471" s="7" t="s">
        <v>10</v>
      </c>
      <c r="D471" s="6">
        <v>198</v>
      </c>
      <c r="E471" s="6">
        <v>198</v>
      </c>
      <c r="F471" s="6">
        <f t="shared" si="7"/>
        <v>0.19800000000000001</v>
      </c>
      <c r="G471" s="6">
        <v>1</v>
      </c>
      <c r="H471" s="6" t="s">
        <v>148</v>
      </c>
      <c r="I471" s="6" t="s">
        <v>12</v>
      </c>
      <c r="J471" s="6" t="s">
        <v>25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" customHeight="1">
      <c r="A472" s="6">
        <v>40000000645</v>
      </c>
      <c r="B472" s="6" t="s">
        <v>46</v>
      </c>
      <c r="C472" s="7" t="s">
        <v>10</v>
      </c>
      <c r="D472" s="6">
        <v>198</v>
      </c>
      <c r="E472" s="6">
        <v>198</v>
      </c>
      <c r="F472" s="6">
        <f t="shared" si="7"/>
        <v>0.19800000000000001</v>
      </c>
      <c r="G472" s="6">
        <v>1</v>
      </c>
      <c r="H472" s="6" t="s">
        <v>148</v>
      </c>
      <c r="I472" s="6" t="s">
        <v>12</v>
      </c>
      <c r="J472" s="6" t="s">
        <v>25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" customHeight="1">
      <c r="A473" s="6">
        <v>40000000644</v>
      </c>
      <c r="B473" s="6" t="s">
        <v>46</v>
      </c>
      <c r="C473" s="7" t="s">
        <v>10</v>
      </c>
      <c r="D473" s="6">
        <v>176</v>
      </c>
      <c r="E473" s="6">
        <v>176</v>
      </c>
      <c r="F473" s="6">
        <f t="shared" si="7"/>
        <v>0.17599999999999999</v>
      </c>
      <c r="G473" s="6">
        <v>1</v>
      </c>
      <c r="H473" s="6" t="s">
        <v>148</v>
      </c>
      <c r="I473" s="6" t="s">
        <v>63</v>
      </c>
      <c r="J473" s="6" t="s">
        <v>25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" customHeight="1">
      <c r="A474" s="6">
        <v>40000000643</v>
      </c>
      <c r="B474" s="6" t="s">
        <v>46</v>
      </c>
      <c r="C474" s="7" t="s">
        <v>10</v>
      </c>
      <c r="D474" s="6">
        <v>190</v>
      </c>
      <c r="E474" s="6">
        <v>190</v>
      </c>
      <c r="F474" s="6">
        <f t="shared" si="7"/>
        <v>0.19</v>
      </c>
      <c r="G474" s="6">
        <v>1</v>
      </c>
      <c r="H474" s="6" t="s">
        <v>148</v>
      </c>
      <c r="I474" s="6" t="s">
        <v>63</v>
      </c>
      <c r="J474" s="6" t="s">
        <v>25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" customHeight="1">
      <c r="A475" s="6">
        <v>40000000642</v>
      </c>
      <c r="B475" s="6" t="s">
        <v>46</v>
      </c>
      <c r="C475" s="7" t="s">
        <v>10</v>
      </c>
      <c r="D475" s="6">
        <v>202</v>
      </c>
      <c r="E475" s="6">
        <v>202</v>
      </c>
      <c r="F475" s="6">
        <f t="shared" si="7"/>
        <v>0.20200000000000001</v>
      </c>
      <c r="G475" s="6">
        <v>1</v>
      </c>
      <c r="H475" s="6" t="s">
        <v>148</v>
      </c>
      <c r="I475" s="6" t="s">
        <v>63</v>
      </c>
      <c r="J475" s="6" t="s">
        <v>25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" customHeight="1">
      <c r="A476" s="6">
        <v>40000000641</v>
      </c>
      <c r="B476" s="6" t="s">
        <v>46</v>
      </c>
      <c r="C476" s="7" t="s">
        <v>10</v>
      </c>
      <c r="D476" s="6">
        <v>180</v>
      </c>
      <c r="E476" s="6">
        <v>180</v>
      </c>
      <c r="F476" s="6">
        <f t="shared" si="7"/>
        <v>0.18</v>
      </c>
      <c r="G476" s="6">
        <v>1</v>
      </c>
      <c r="H476" s="6" t="s">
        <v>148</v>
      </c>
      <c r="I476" s="6" t="s">
        <v>63</v>
      </c>
      <c r="J476" s="6" t="s">
        <v>25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" customHeight="1">
      <c r="A477" s="6">
        <v>40000000640</v>
      </c>
      <c r="B477" s="6" t="s">
        <v>46</v>
      </c>
      <c r="C477" s="7" t="s">
        <v>10</v>
      </c>
      <c r="D477" s="6">
        <v>182</v>
      </c>
      <c r="E477" s="6">
        <v>182</v>
      </c>
      <c r="F477" s="6">
        <f t="shared" si="7"/>
        <v>0.182</v>
      </c>
      <c r="G477" s="6">
        <v>1</v>
      </c>
      <c r="H477" s="6" t="s">
        <v>148</v>
      </c>
      <c r="I477" s="6" t="s">
        <v>63</v>
      </c>
      <c r="J477" s="6" t="s">
        <v>25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" customHeight="1">
      <c r="A478" s="6">
        <v>40000000639</v>
      </c>
      <c r="B478" s="6" t="s">
        <v>109</v>
      </c>
      <c r="C478" s="7" t="s">
        <v>10</v>
      </c>
      <c r="D478" s="6">
        <v>594</v>
      </c>
      <c r="E478" s="6">
        <v>594</v>
      </c>
      <c r="F478" s="6">
        <f t="shared" si="7"/>
        <v>0.59399999999999997</v>
      </c>
      <c r="G478" s="6">
        <v>1</v>
      </c>
      <c r="H478" s="6" t="s">
        <v>148</v>
      </c>
      <c r="I478" s="6" t="s">
        <v>42</v>
      </c>
      <c r="J478" s="6" t="s">
        <v>25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" customHeight="1">
      <c r="A479" s="6">
        <v>40000000638</v>
      </c>
      <c r="B479" s="6" t="s">
        <v>109</v>
      </c>
      <c r="C479" s="7" t="s">
        <v>10</v>
      </c>
      <c r="D479" s="6">
        <v>578</v>
      </c>
      <c r="E479" s="6">
        <v>578</v>
      </c>
      <c r="F479" s="6">
        <f t="shared" si="7"/>
        <v>0.57799999999999996</v>
      </c>
      <c r="G479" s="6">
        <v>1</v>
      </c>
      <c r="H479" s="6" t="s">
        <v>148</v>
      </c>
      <c r="I479" s="6" t="s">
        <v>42</v>
      </c>
      <c r="J479" s="6" t="s">
        <v>25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" customHeight="1">
      <c r="A480" s="6">
        <v>40000000637</v>
      </c>
      <c r="B480" s="6" t="s">
        <v>109</v>
      </c>
      <c r="C480" s="7" t="s">
        <v>10</v>
      </c>
      <c r="D480" s="6">
        <v>552</v>
      </c>
      <c r="E480" s="6">
        <v>552</v>
      </c>
      <c r="F480" s="6">
        <f t="shared" si="7"/>
        <v>0.55200000000000005</v>
      </c>
      <c r="G480" s="6">
        <v>1</v>
      </c>
      <c r="H480" s="6" t="s">
        <v>148</v>
      </c>
      <c r="I480" s="6" t="s">
        <v>42</v>
      </c>
      <c r="J480" s="6" t="s">
        <v>25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" customHeight="1">
      <c r="A481" s="6">
        <v>40000000636</v>
      </c>
      <c r="B481" s="6" t="s">
        <v>109</v>
      </c>
      <c r="C481" s="7" t="s">
        <v>10</v>
      </c>
      <c r="D481" s="6">
        <v>540</v>
      </c>
      <c r="E481" s="6">
        <v>540</v>
      </c>
      <c r="F481" s="6">
        <f t="shared" si="7"/>
        <v>0.54</v>
      </c>
      <c r="G481" s="6">
        <v>1</v>
      </c>
      <c r="H481" s="6" t="s">
        <v>148</v>
      </c>
      <c r="I481" s="6" t="s">
        <v>42</v>
      </c>
      <c r="J481" s="6" t="s">
        <v>25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" customHeight="1">
      <c r="A482" s="6">
        <v>40000000635</v>
      </c>
      <c r="B482" s="6" t="s">
        <v>46</v>
      </c>
      <c r="C482" s="7" t="s">
        <v>10</v>
      </c>
      <c r="D482" s="6">
        <v>556</v>
      </c>
      <c r="E482" s="6">
        <v>556</v>
      </c>
      <c r="F482" s="6">
        <f t="shared" si="7"/>
        <v>0.55600000000000005</v>
      </c>
      <c r="G482" s="6">
        <v>1</v>
      </c>
      <c r="H482" s="6" t="s">
        <v>148</v>
      </c>
      <c r="I482" s="6" t="s">
        <v>165</v>
      </c>
      <c r="J482" s="6" t="s">
        <v>25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" customHeight="1">
      <c r="A483" s="6">
        <v>40000000634</v>
      </c>
      <c r="B483" s="6" t="s">
        <v>46</v>
      </c>
      <c r="C483" s="7" t="s">
        <v>10</v>
      </c>
      <c r="D483" s="6">
        <v>486</v>
      </c>
      <c r="E483" s="6">
        <v>486</v>
      </c>
      <c r="F483" s="6">
        <f t="shared" si="7"/>
        <v>0.48599999999999999</v>
      </c>
      <c r="G483" s="6">
        <v>1</v>
      </c>
      <c r="H483" s="6" t="s">
        <v>148</v>
      </c>
      <c r="I483" s="6" t="s">
        <v>165</v>
      </c>
      <c r="J483" s="6" t="s">
        <v>25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" customHeight="1">
      <c r="A484" s="6">
        <v>40000000633</v>
      </c>
      <c r="B484" s="6" t="s">
        <v>157</v>
      </c>
      <c r="C484" s="7" t="s">
        <v>10</v>
      </c>
      <c r="D484" s="6">
        <v>530</v>
      </c>
      <c r="E484" s="6">
        <v>530</v>
      </c>
      <c r="F484" s="6">
        <f t="shared" si="7"/>
        <v>0.53</v>
      </c>
      <c r="G484" s="6">
        <v>1</v>
      </c>
      <c r="H484" s="6" t="s">
        <v>148</v>
      </c>
      <c r="I484" s="6" t="s">
        <v>18</v>
      </c>
      <c r="J484" s="6" t="s">
        <v>36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" customHeight="1">
      <c r="A485" s="6">
        <v>40000000632</v>
      </c>
      <c r="B485" s="6" t="s">
        <v>120</v>
      </c>
      <c r="C485" s="7" t="s">
        <v>10</v>
      </c>
      <c r="D485" s="6">
        <v>284</v>
      </c>
      <c r="E485" s="6">
        <v>284</v>
      </c>
      <c r="F485" s="6">
        <f t="shared" si="7"/>
        <v>0.28399999999999997</v>
      </c>
      <c r="G485" s="6">
        <v>1</v>
      </c>
      <c r="H485" s="6" t="s">
        <v>148</v>
      </c>
      <c r="I485" s="6" t="s">
        <v>18</v>
      </c>
      <c r="J485" s="6" t="s">
        <v>45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" customHeight="1">
      <c r="A486" s="6">
        <v>40000000631</v>
      </c>
      <c r="B486" s="6" t="s">
        <v>109</v>
      </c>
      <c r="C486" s="7" t="s">
        <v>10</v>
      </c>
      <c r="D486" s="6">
        <v>618</v>
      </c>
      <c r="E486" s="6">
        <v>618</v>
      </c>
      <c r="F486" s="6">
        <f t="shared" si="7"/>
        <v>0.61799999999999999</v>
      </c>
      <c r="G486" s="6">
        <v>1</v>
      </c>
      <c r="H486" s="6" t="s">
        <v>148</v>
      </c>
      <c r="I486" s="6" t="s">
        <v>42</v>
      </c>
      <c r="J486" s="6" t="s">
        <v>25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" customHeight="1">
      <c r="A487" s="6">
        <v>40000000630</v>
      </c>
      <c r="B487" s="6" t="s">
        <v>109</v>
      </c>
      <c r="C487" s="7" t="s">
        <v>10</v>
      </c>
      <c r="D487" s="6">
        <v>572</v>
      </c>
      <c r="E487" s="6">
        <v>572</v>
      </c>
      <c r="F487" s="6">
        <f t="shared" si="7"/>
        <v>0.57199999999999995</v>
      </c>
      <c r="G487" s="6">
        <v>1</v>
      </c>
      <c r="H487" s="6" t="s">
        <v>148</v>
      </c>
      <c r="I487" s="6" t="s">
        <v>42</v>
      </c>
      <c r="J487" s="6" t="s">
        <v>25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" customHeight="1">
      <c r="A488" s="6">
        <v>40000000629</v>
      </c>
      <c r="B488" s="6" t="s">
        <v>109</v>
      </c>
      <c r="C488" s="7" t="s">
        <v>10</v>
      </c>
      <c r="D488" s="6">
        <v>590</v>
      </c>
      <c r="E488" s="6">
        <v>590</v>
      </c>
      <c r="F488" s="6">
        <f t="shared" si="7"/>
        <v>0.59</v>
      </c>
      <c r="G488" s="6">
        <v>1</v>
      </c>
      <c r="H488" s="6" t="s">
        <v>148</v>
      </c>
      <c r="I488" s="6" t="s">
        <v>42</v>
      </c>
      <c r="J488" s="6" t="s">
        <v>25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" customHeight="1">
      <c r="A489" s="6">
        <v>40000000628</v>
      </c>
      <c r="B489" s="6" t="s">
        <v>109</v>
      </c>
      <c r="C489" s="7" t="s">
        <v>10</v>
      </c>
      <c r="D489" s="6">
        <v>602</v>
      </c>
      <c r="E489" s="6">
        <v>602</v>
      </c>
      <c r="F489" s="6">
        <f t="shared" si="7"/>
        <v>0.60199999999999998</v>
      </c>
      <c r="G489" s="6">
        <v>1</v>
      </c>
      <c r="H489" s="6" t="s">
        <v>148</v>
      </c>
      <c r="I489" s="6" t="s">
        <v>42</v>
      </c>
      <c r="J489" s="6" t="s">
        <v>25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" customHeight="1">
      <c r="A490" s="6">
        <v>40000000627</v>
      </c>
      <c r="B490" s="6" t="s">
        <v>109</v>
      </c>
      <c r="C490" s="7" t="s">
        <v>10</v>
      </c>
      <c r="D490" s="6">
        <v>640</v>
      </c>
      <c r="E490" s="6">
        <v>640</v>
      </c>
      <c r="F490" s="6">
        <f t="shared" si="7"/>
        <v>0.64</v>
      </c>
      <c r="G490" s="6">
        <v>1</v>
      </c>
      <c r="H490" s="6" t="s">
        <v>148</v>
      </c>
      <c r="I490" s="6" t="s">
        <v>42</v>
      </c>
      <c r="J490" s="6" t="s">
        <v>25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" customHeight="1">
      <c r="A491" s="6">
        <v>40000000626</v>
      </c>
      <c r="B491" s="6" t="s">
        <v>109</v>
      </c>
      <c r="C491" s="7" t="s">
        <v>10</v>
      </c>
      <c r="D491" s="6">
        <v>508</v>
      </c>
      <c r="E491" s="6">
        <v>508</v>
      </c>
      <c r="F491" s="6">
        <f t="shared" si="7"/>
        <v>0.50800000000000001</v>
      </c>
      <c r="G491" s="6">
        <v>1</v>
      </c>
      <c r="H491" s="6" t="s">
        <v>148</v>
      </c>
      <c r="I491" s="6" t="s">
        <v>42</v>
      </c>
      <c r="J491" s="6" t="s">
        <v>25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" customHeight="1">
      <c r="A492" s="6">
        <v>40000000625</v>
      </c>
      <c r="B492" s="6" t="s">
        <v>109</v>
      </c>
      <c r="C492" s="7" t="s">
        <v>10</v>
      </c>
      <c r="D492" s="6">
        <v>524</v>
      </c>
      <c r="E492" s="6">
        <v>524</v>
      </c>
      <c r="F492" s="6">
        <f t="shared" si="7"/>
        <v>0.52400000000000002</v>
      </c>
      <c r="G492" s="6">
        <v>1</v>
      </c>
      <c r="H492" s="6" t="s">
        <v>148</v>
      </c>
      <c r="I492" s="6" t="s">
        <v>42</v>
      </c>
      <c r="J492" s="6" t="s">
        <v>25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" customHeight="1">
      <c r="A493" s="6">
        <v>40000000624</v>
      </c>
      <c r="B493" s="6" t="s">
        <v>109</v>
      </c>
      <c r="C493" s="7" t="s">
        <v>10</v>
      </c>
      <c r="D493" s="6">
        <v>516</v>
      </c>
      <c r="E493" s="6">
        <v>516</v>
      </c>
      <c r="F493" s="6">
        <f t="shared" si="7"/>
        <v>0.51600000000000001</v>
      </c>
      <c r="G493" s="6">
        <v>1</v>
      </c>
      <c r="H493" s="6" t="s">
        <v>148</v>
      </c>
      <c r="I493" s="6" t="s">
        <v>42</v>
      </c>
      <c r="J493" s="6" t="s">
        <v>25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" customHeight="1">
      <c r="A494" s="6">
        <v>40000000623</v>
      </c>
      <c r="B494" s="6" t="s">
        <v>109</v>
      </c>
      <c r="C494" s="7" t="s">
        <v>10</v>
      </c>
      <c r="D494" s="6">
        <v>476</v>
      </c>
      <c r="E494" s="6">
        <v>476</v>
      </c>
      <c r="F494" s="6">
        <f t="shared" si="7"/>
        <v>0.47599999999999998</v>
      </c>
      <c r="G494" s="6">
        <v>1</v>
      </c>
      <c r="H494" s="6" t="s">
        <v>148</v>
      </c>
      <c r="I494" s="6" t="s">
        <v>42</v>
      </c>
      <c r="J494" s="6" t="s">
        <v>25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" customHeight="1">
      <c r="A495" s="6">
        <v>40000000622</v>
      </c>
      <c r="B495" s="6" t="s">
        <v>109</v>
      </c>
      <c r="C495" s="7" t="s">
        <v>10</v>
      </c>
      <c r="D495" s="6">
        <v>486</v>
      </c>
      <c r="E495" s="6">
        <v>486</v>
      </c>
      <c r="F495" s="6">
        <f t="shared" si="7"/>
        <v>0.48599999999999999</v>
      </c>
      <c r="G495" s="6">
        <v>1</v>
      </c>
      <c r="H495" s="6" t="s">
        <v>148</v>
      </c>
      <c r="I495" s="6" t="s">
        <v>42</v>
      </c>
      <c r="J495" s="6" t="s">
        <v>25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" customHeight="1">
      <c r="A496" s="6">
        <v>40000000621</v>
      </c>
      <c r="B496" s="6" t="s">
        <v>109</v>
      </c>
      <c r="C496" s="7" t="s">
        <v>10</v>
      </c>
      <c r="D496" s="6">
        <v>462</v>
      </c>
      <c r="E496" s="6">
        <v>462</v>
      </c>
      <c r="F496" s="6">
        <f t="shared" si="7"/>
        <v>0.46200000000000002</v>
      </c>
      <c r="G496" s="6">
        <v>1</v>
      </c>
      <c r="H496" s="6" t="s">
        <v>148</v>
      </c>
      <c r="I496" s="6" t="s">
        <v>42</v>
      </c>
      <c r="J496" s="6" t="s">
        <v>25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" customHeight="1">
      <c r="A497" s="6">
        <v>40000000620</v>
      </c>
      <c r="B497" s="6" t="s">
        <v>109</v>
      </c>
      <c r="C497" s="7" t="s">
        <v>10</v>
      </c>
      <c r="D497" s="6">
        <v>496</v>
      </c>
      <c r="E497" s="6">
        <v>496</v>
      </c>
      <c r="F497" s="6">
        <f t="shared" si="7"/>
        <v>0.496</v>
      </c>
      <c r="G497" s="6">
        <v>1</v>
      </c>
      <c r="H497" s="6" t="s">
        <v>148</v>
      </c>
      <c r="I497" s="6" t="s">
        <v>42</v>
      </c>
      <c r="J497" s="6" t="s">
        <v>25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" customHeight="1">
      <c r="A498" s="6">
        <v>40000000619</v>
      </c>
      <c r="B498" s="6" t="s">
        <v>109</v>
      </c>
      <c r="C498" s="7" t="s">
        <v>10</v>
      </c>
      <c r="D498" s="6">
        <v>468</v>
      </c>
      <c r="E498" s="6">
        <v>468</v>
      </c>
      <c r="F498" s="6">
        <f t="shared" si="7"/>
        <v>0.46800000000000003</v>
      </c>
      <c r="G498" s="6">
        <v>1</v>
      </c>
      <c r="H498" s="6" t="s">
        <v>148</v>
      </c>
      <c r="I498" s="6" t="s">
        <v>42</v>
      </c>
      <c r="J498" s="6" t="s">
        <v>25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" customHeight="1">
      <c r="A499" s="6">
        <v>40000000618</v>
      </c>
      <c r="B499" s="6" t="s">
        <v>109</v>
      </c>
      <c r="C499" s="7" t="s">
        <v>10</v>
      </c>
      <c r="D499" s="6">
        <v>640</v>
      </c>
      <c r="E499" s="6">
        <v>640</v>
      </c>
      <c r="F499" s="6">
        <f t="shared" si="7"/>
        <v>0.64</v>
      </c>
      <c r="G499" s="6">
        <v>1</v>
      </c>
      <c r="H499" s="6" t="s">
        <v>148</v>
      </c>
      <c r="I499" s="6" t="s">
        <v>42</v>
      </c>
      <c r="J499" s="6" t="s">
        <v>25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" customHeight="1">
      <c r="A500" s="6">
        <v>40000000617</v>
      </c>
      <c r="B500" s="6" t="s">
        <v>154</v>
      </c>
      <c r="C500" s="7" t="s">
        <v>10</v>
      </c>
      <c r="D500" s="6">
        <v>758</v>
      </c>
      <c r="E500" s="6">
        <v>758</v>
      </c>
      <c r="F500" s="6">
        <f t="shared" si="7"/>
        <v>0.75800000000000001</v>
      </c>
      <c r="G500" s="6">
        <v>1</v>
      </c>
      <c r="H500" s="6" t="s">
        <v>148</v>
      </c>
      <c r="I500" s="6" t="s">
        <v>42</v>
      </c>
      <c r="J500" s="6" t="s">
        <v>36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" customHeight="1">
      <c r="A501" s="6">
        <v>40000000616</v>
      </c>
      <c r="B501" s="6" t="s">
        <v>154</v>
      </c>
      <c r="C501" s="7" t="s">
        <v>10</v>
      </c>
      <c r="D501" s="6">
        <v>766</v>
      </c>
      <c r="E501" s="6">
        <v>766</v>
      </c>
      <c r="F501" s="6">
        <f t="shared" si="7"/>
        <v>0.76600000000000001</v>
      </c>
      <c r="G501" s="6">
        <v>1</v>
      </c>
      <c r="H501" s="6" t="s">
        <v>148</v>
      </c>
      <c r="I501" s="6" t="s">
        <v>42</v>
      </c>
      <c r="J501" s="6" t="s">
        <v>36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" customHeight="1">
      <c r="A502" s="6">
        <v>40000000615</v>
      </c>
      <c r="B502" s="6" t="s">
        <v>154</v>
      </c>
      <c r="C502" s="7" t="s">
        <v>10</v>
      </c>
      <c r="D502" s="6">
        <v>778</v>
      </c>
      <c r="E502" s="6">
        <v>778</v>
      </c>
      <c r="F502" s="6">
        <f t="shared" si="7"/>
        <v>0.77800000000000002</v>
      </c>
      <c r="G502" s="6">
        <v>1</v>
      </c>
      <c r="H502" s="6" t="s">
        <v>148</v>
      </c>
      <c r="I502" s="6" t="s">
        <v>42</v>
      </c>
      <c r="J502" s="6" t="s">
        <v>36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" customHeight="1">
      <c r="A503" s="6">
        <v>40000000614</v>
      </c>
      <c r="B503" s="6" t="s">
        <v>155</v>
      </c>
      <c r="C503" s="7" t="s">
        <v>10</v>
      </c>
      <c r="D503" s="6">
        <v>494</v>
      </c>
      <c r="E503" s="6">
        <v>494</v>
      </c>
      <c r="F503" s="6">
        <f t="shared" si="7"/>
        <v>0.49399999999999999</v>
      </c>
      <c r="G503" s="6">
        <v>1</v>
      </c>
      <c r="H503" s="6" t="s">
        <v>148</v>
      </c>
      <c r="I503" s="6" t="s">
        <v>18</v>
      </c>
      <c r="J503" s="6" t="s">
        <v>36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" customHeight="1">
      <c r="A504" s="6">
        <v>40000000613</v>
      </c>
      <c r="B504" s="6" t="s">
        <v>155</v>
      </c>
      <c r="C504" s="7" t="s">
        <v>10</v>
      </c>
      <c r="D504" s="6">
        <v>528</v>
      </c>
      <c r="E504" s="6">
        <v>528</v>
      </c>
      <c r="F504" s="6">
        <f t="shared" si="7"/>
        <v>0.52800000000000002</v>
      </c>
      <c r="G504" s="6">
        <v>1</v>
      </c>
      <c r="H504" s="6" t="s">
        <v>148</v>
      </c>
      <c r="I504" s="6" t="s">
        <v>18</v>
      </c>
      <c r="J504" s="6" t="s">
        <v>36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" customHeight="1">
      <c r="A505" s="6">
        <v>40000000612</v>
      </c>
      <c r="B505" s="6" t="s">
        <v>155</v>
      </c>
      <c r="C505" s="7" t="s">
        <v>10</v>
      </c>
      <c r="D505" s="6">
        <v>532</v>
      </c>
      <c r="E505" s="6">
        <v>532</v>
      </c>
      <c r="F505" s="6">
        <f t="shared" si="7"/>
        <v>0.53200000000000003</v>
      </c>
      <c r="G505" s="6">
        <v>1</v>
      </c>
      <c r="H505" s="6" t="s">
        <v>148</v>
      </c>
      <c r="I505" s="6" t="s">
        <v>18</v>
      </c>
      <c r="J505" s="6" t="s">
        <v>36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" customHeight="1">
      <c r="A506" s="6">
        <v>40000000611</v>
      </c>
      <c r="B506" s="6" t="s">
        <v>154</v>
      </c>
      <c r="C506" s="7" t="s">
        <v>10</v>
      </c>
      <c r="D506" s="6">
        <v>594</v>
      </c>
      <c r="E506" s="6">
        <v>594</v>
      </c>
      <c r="F506" s="6">
        <f t="shared" si="7"/>
        <v>0.59399999999999997</v>
      </c>
      <c r="G506" s="6">
        <v>1</v>
      </c>
      <c r="H506" s="6" t="s">
        <v>148</v>
      </c>
      <c r="I506" s="6" t="s">
        <v>63</v>
      </c>
      <c r="J506" s="6" t="s">
        <v>36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" customHeight="1">
      <c r="A507" s="6">
        <v>40000000610</v>
      </c>
      <c r="B507" s="6" t="s">
        <v>34</v>
      </c>
      <c r="C507" s="7" t="s">
        <v>10</v>
      </c>
      <c r="D507" s="6">
        <v>782</v>
      </c>
      <c r="E507" s="6">
        <v>782</v>
      </c>
      <c r="F507" s="6">
        <f t="shared" si="7"/>
        <v>0.78200000000000003</v>
      </c>
      <c r="G507" s="6">
        <v>1</v>
      </c>
      <c r="H507" s="6" t="s">
        <v>148</v>
      </c>
      <c r="I507" s="6" t="s">
        <v>18</v>
      </c>
      <c r="J507" s="6" t="s">
        <v>36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" customHeight="1">
      <c r="A508" s="6">
        <v>40000000609</v>
      </c>
      <c r="B508" s="6" t="s">
        <v>34</v>
      </c>
      <c r="C508" s="7" t="s">
        <v>10</v>
      </c>
      <c r="D508" s="6">
        <v>838</v>
      </c>
      <c r="E508" s="6">
        <v>838</v>
      </c>
      <c r="F508" s="6">
        <f t="shared" si="7"/>
        <v>0.83799999999999997</v>
      </c>
      <c r="G508" s="6">
        <v>1</v>
      </c>
      <c r="H508" s="6" t="s">
        <v>148</v>
      </c>
      <c r="I508" s="6" t="s">
        <v>18</v>
      </c>
      <c r="J508" s="6" t="s">
        <v>36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" customHeight="1">
      <c r="A509" s="6">
        <v>40000000608</v>
      </c>
      <c r="B509" s="6" t="s">
        <v>52</v>
      </c>
      <c r="C509" s="7" t="s">
        <v>10</v>
      </c>
      <c r="D509" s="6">
        <v>400</v>
      </c>
      <c r="E509" s="6">
        <v>400</v>
      </c>
      <c r="F509" s="6">
        <f t="shared" si="7"/>
        <v>0.4</v>
      </c>
      <c r="G509" s="6">
        <v>1</v>
      </c>
      <c r="H509" s="6" t="s">
        <v>148</v>
      </c>
      <c r="I509" s="6" t="s">
        <v>63</v>
      </c>
      <c r="J509" s="6" t="s">
        <v>36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" customHeight="1">
      <c r="A510" s="6">
        <v>40000000607</v>
      </c>
      <c r="B510" s="6" t="s">
        <v>34</v>
      </c>
      <c r="C510" s="7" t="s">
        <v>10</v>
      </c>
      <c r="D510" s="6">
        <v>678</v>
      </c>
      <c r="E510" s="6">
        <v>678</v>
      </c>
      <c r="F510" s="6">
        <f t="shared" si="7"/>
        <v>0.67800000000000005</v>
      </c>
      <c r="G510" s="6">
        <v>1</v>
      </c>
      <c r="H510" s="6" t="s">
        <v>148</v>
      </c>
      <c r="I510" s="6" t="s">
        <v>18</v>
      </c>
      <c r="J510" s="6" t="s">
        <v>156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" customHeight="1">
      <c r="A511" s="6">
        <v>40000000606</v>
      </c>
      <c r="B511" s="6" t="s">
        <v>34</v>
      </c>
      <c r="C511" s="7" t="s">
        <v>10</v>
      </c>
      <c r="D511" s="6">
        <v>720</v>
      </c>
      <c r="E511" s="6">
        <v>720</v>
      </c>
      <c r="F511" s="6">
        <f t="shared" si="7"/>
        <v>0.72</v>
      </c>
      <c r="G511" s="6">
        <v>1</v>
      </c>
      <c r="H511" s="6" t="s">
        <v>148</v>
      </c>
      <c r="I511" s="6" t="s">
        <v>18</v>
      </c>
      <c r="J511" s="6" t="s">
        <v>156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" customHeight="1">
      <c r="A512" s="6">
        <v>40000000605</v>
      </c>
      <c r="B512" s="6" t="s">
        <v>34</v>
      </c>
      <c r="C512" s="7" t="s">
        <v>10</v>
      </c>
      <c r="D512" s="6">
        <v>650</v>
      </c>
      <c r="E512" s="6">
        <v>650</v>
      </c>
      <c r="F512" s="6">
        <f t="shared" si="7"/>
        <v>0.65</v>
      </c>
      <c r="G512" s="6">
        <v>1</v>
      </c>
      <c r="H512" s="6" t="s">
        <v>148</v>
      </c>
      <c r="I512" s="6" t="s">
        <v>18</v>
      </c>
      <c r="J512" s="6" t="s">
        <v>156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" customHeight="1">
      <c r="A513" s="6">
        <v>40000000604</v>
      </c>
      <c r="B513" s="6" t="s">
        <v>34</v>
      </c>
      <c r="C513" s="7" t="s">
        <v>10</v>
      </c>
      <c r="D513" s="6">
        <v>698</v>
      </c>
      <c r="E513" s="6">
        <v>698</v>
      </c>
      <c r="F513" s="6">
        <f t="shared" si="7"/>
        <v>0.69799999999999995</v>
      </c>
      <c r="G513" s="6">
        <v>1</v>
      </c>
      <c r="H513" s="6" t="s">
        <v>148</v>
      </c>
      <c r="I513" s="6" t="s">
        <v>18</v>
      </c>
      <c r="J513" s="6" t="s">
        <v>156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" customHeight="1">
      <c r="A514" s="6">
        <v>40000000603</v>
      </c>
      <c r="B514" s="6" t="s">
        <v>46</v>
      </c>
      <c r="C514" s="7" t="s">
        <v>10</v>
      </c>
      <c r="D514" s="6">
        <v>222</v>
      </c>
      <c r="E514" s="6">
        <v>222</v>
      </c>
      <c r="F514" s="6">
        <f t="shared" ref="F514:F577" si="8">E514/1000</f>
        <v>0.222</v>
      </c>
      <c r="G514" s="6">
        <v>1</v>
      </c>
      <c r="H514" s="6" t="s">
        <v>148</v>
      </c>
      <c r="I514" s="6" t="s">
        <v>63</v>
      </c>
      <c r="J514" s="6" t="s">
        <v>25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" customHeight="1">
      <c r="A515" s="6">
        <v>40000000602</v>
      </c>
      <c r="B515" s="6" t="s">
        <v>46</v>
      </c>
      <c r="C515" s="7" t="s">
        <v>10</v>
      </c>
      <c r="D515" s="6">
        <v>206</v>
      </c>
      <c r="E515" s="6">
        <v>206</v>
      </c>
      <c r="F515" s="6">
        <f t="shared" si="8"/>
        <v>0.20599999999999999</v>
      </c>
      <c r="G515" s="6">
        <v>1</v>
      </c>
      <c r="H515" s="6" t="s">
        <v>148</v>
      </c>
      <c r="I515" s="6" t="s">
        <v>63</v>
      </c>
      <c r="J515" s="6" t="s">
        <v>25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" customHeight="1">
      <c r="A516" s="6">
        <v>40000000601</v>
      </c>
      <c r="B516" s="6" t="s">
        <v>166</v>
      </c>
      <c r="C516" s="7" t="s">
        <v>10</v>
      </c>
      <c r="D516" s="6">
        <v>56</v>
      </c>
      <c r="E516" s="6">
        <v>56</v>
      </c>
      <c r="F516" s="6">
        <f t="shared" si="8"/>
        <v>5.6000000000000001E-2</v>
      </c>
      <c r="G516" s="6">
        <v>1</v>
      </c>
      <c r="H516" s="6" t="s">
        <v>148</v>
      </c>
      <c r="I516" s="6" t="s">
        <v>42</v>
      </c>
      <c r="J516" s="6" t="s">
        <v>25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" customHeight="1">
      <c r="A517" s="6">
        <v>40000000600</v>
      </c>
      <c r="B517" s="6" t="s">
        <v>98</v>
      </c>
      <c r="C517" s="7" t="s">
        <v>10</v>
      </c>
      <c r="D517" s="6">
        <v>66</v>
      </c>
      <c r="E517" s="6">
        <v>134</v>
      </c>
      <c r="F517" s="6">
        <f t="shared" si="8"/>
        <v>0.13400000000000001</v>
      </c>
      <c r="G517" s="6">
        <v>1</v>
      </c>
      <c r="H517" s="6" t="s">
        <v>148</v>
      </c>
      <c r="I517" s="6" t="s">
        <v>42</v>
      </c>
      <c r="J517" s="6" t="s">
        <v>100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" customHeight="1">
      <c r="A518" s="6">
        <v>40000000601</v>
      </c>
      <c r="B518" s="6" t="s">
        <v>164</v>
      </c>
      <c r="C518" s="7" t="s">
        <v>10</v>
      </c>
      <c r="D518" s="6">
        <v>50</v>
      </c>
      <c r="E518" s="6">
        <v>90</v>
      </c>
      <c r="F518" s="6">
        <f t="shared" si="8"/>
        <v>0.09</v>
      </c>
      <c r="G518" s="6">
        <v>1</v>
      </c>
      <c r="H518" s="6" t="s">
        <v>148</v>
      </c>
      <c r="I518" s="6" t="s">
        <v>42</v>
      </c>
      <c r="J518" s="6" t="s">
        <v>100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" customHeight="1">
      <c r="A519" s="6">
        <v>40000000189</v>
      </c>
      <c r="B519" s="6" t="s">
        <v>158</v>
      </c>
      <c r="C519" s="7" t="s">
        <v>10</v>
      </c>
      <c r="D519" s="6">
        <v>134</v>
      </c>
      <c r="E519" s="6">
        <v>134</v>
      </c>
      <c r="F519" s="6">
        <f t="shared" si="8"/>
        <v>0.13400000000000001</v>
      </c>
      <c r="G519" s="6">
        <v>1</v>
      </c>
      <c r="H519" s="6" t="s">
        <v>148</v>
      </c>
      <c r="I519" s="6" t="s">
        <v>42</v>
      </c>
      <c r="J519" s="6" t="s">
        <v>100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" customHeight="1">
      <c r="A520" s="6">
        <v>40000000599</v>
      </c>
      <c r="B520" s="6" t="s">
        <v>109</v>
      </c>
      <c r="C520" s="7" t="s">
        <v>10</v>
      </c>
      <c r="D520" s="6">
        <v>582</v>
      </c>
      <c r="E520" s="6">
        <v>582</v>
      </c>
      <c r="F520" s="6">
        <f t="shared" si="8"/>
        <v>0.58199999999999996</v>
      </c>
      <c r="G520" s="6">
        <v>1</v>
      </c>
      <c r="H520" s="6" t="s">
        <v>148</v>
      </c>
      <c r="I520" s="6" t="s">
        <v>42</v>
      </c>
      <c r="J520" s="6" t="s">
        <v>25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" customHeight="1">
      <c r="A521" s="6">
        <v>40000000598</v>
      </c>
      <c r="B521" s="6" t="s">
        <v>109</v>
      </c>
      <c r="C521" s="7" t="s">
        <v>10</v>
      </c>
      <c r="D521" s="6">
        <v>724</v>
      </c>
      <c r="E521" s="6">
        <v>724</v>
      </c>
      <c r="F521" s="6">
        <f t="shared" si="8"/>
        <v>0.72399999999999998</v>
      </c>
      <c r="G521" s="6">
        <v>1</v>
      </c>
      <c r="H521" s="6" t="s">
        <v>148</v>
      </c>
      <c r="I521" s="6" t="s">
        <v>42</v>
      </c>
      <c r="J521" s="6" t="s">
        <v>25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" customHeight="1">
      <c r="A522" s="6">
        <v>40000000597</v>
      </c>
      <c r="B522" s="6" t="s">
        <v>109</v>
      </c>
      <c r="C522" s="7" t="s">
        <v>10</v>
      </c>
      <c r="D522" s="6">
        <v>660</v>
      </c>
      <c r="E522" s="6">
        <v>660</v>
      </c>
      <c r="F522" s="6">
        <f t="shared" si="8"/>
        <v>0.66</v>
      </c>
      <c r="G522" s="6">
        <v>1</v>
      </c>
      <c r="H522" s="6" t="s">
        <v>148</v>
      </c>
      <c r="I522" s="6" t="s">
        <v>42</v>
      </c>
      <c r="J522" s="6" t="s">
        <v>25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" customHeight="1">
      <c r="A523" s="6">
        <v>40000000596</v>
      </c>
      <c r="B523" s="6" t="s">
        <v>109</v>
      </c>
      <c r="C523" s="7" t="s">
        <v>10</v>
      </c>
      <c r="D523" s="6">
        <v>640</v>
      </c>
      <c r="E523" s="6">
        <v>640</v>
      </c>
      <c r="F523" s="6">
        <f t="shared" si="8"/>
        <v>0.64</v>
      </c>
      <c r="G523" s="6">
        <v>1</v>
      </c>
      <c r="H523" s="6" t="s">
        <v>148</v>
      </c>
      <c r="I523" s="6" t="s">
        <v>42</v>
      </c>
      <c r="J523" s="6" t="s">
        <v>25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" customHeight="1">
      <c r="A524" s="6">
        <v>40000000595</v>
      </c>
      <c r="B524" s="6" t="s">
        <v>109</v>
      </c>
      <c r="C524" s="7" t="s">
        <v>10</v>
      </c>
      <c r="D524" s="6">
        <v>622</v>
      </c>
      <c r="E524" s="6">
        <v>622</v>
      </c>
      <c r="F524" s="6">
        <f t="shared" si="8"/>
        <v>0.622</v>
      </c>
      <c r="G524" s="6">
        <v>1</v>
      </c>
      <c r="H524" s="6" t="s">
        <v>148</v>
      </c>
      <c r="I524" s="6" t="s">
        <v>42</v>
      </c>
      <c r="J524" s="6" t="s">
        <v>25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" customHeight="1">
      <c r="A525" s="6">
        <v>40000000594</v>
      </c>
      <c r="B525" s="6" t="s">
        <v>109</v>
      </c>
      <c r="C525" s="7" t="s">
        <v>10</v>
      </c>
      <c r="D525" s="6">
        <v>636</v>
      </c>
      <c r="E525" s="6">
        <v>636</v>
      </c>
      <c r="F525" s="6">
        <f t="shared" si="8"/>
        <v>0.63600000000000001</v>
      </c>
      <c r="G525" s="6">
        <v>1</v>
      </c>
      <c r="H525" s="6" t="s">
        <v>148</v>
      </c>
      <c r="I525" s="6" t="s">
        <v>39</v>
      </c>
      <c r="J525" s="6" t="s">
        <v>25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" customHeight="1">
      <c r="A526" s="6">
        <v>40000000593</v>
      </c>
      <c r="B526" s="6" t="s">
        <v>109</v>
      </c>
      <c r="C526" s="7" t="s">
        <v>10</v>
      </c>
      <c r="D526" s="6">
        <v>648</v>
      </c>
      <c r="E526" s="6">
        <v>648</v>
      </c>
      <c r="F526" s="6">
        <f t="shared" si="8"/>
        <v>0.64800000000000002</v>
      </c>
      <c r="G526" s="6">
        <v>1</v>
      </c>
      <c r="H526" s="6" t="s">
        <v>148</v>
      </c>
      <c r="I526" s="6" t="s">
        <v>39</v>
      </c>
      <c r="J526" s="6" t="s">
        <v>25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" customHeight="1">
      <c r="A527" s="6">
        <v>40000000592</v>
      </c>
      <c r="B527" s="6" t="s">
        <v>109</v>
      </c>
      <c r="C527" s="7" t="s">
        <v>10</v>
      </c>
      <c r="D527" s="6">
        <v>648</v>
      </c>
      <c r="E527" s="6">
        <v>648</v>
      </c>
      <c r="F527" s="6">
        <f t="shared" si="8"/>
        <v>0.64800000000000002</v>
      </c>
      <c r="G527" s="6">
        <v>1</v>
      </c>
      <c r="H527" s="6" t="s">
        <v>148</v>
      </c>
      <c r="I527" s="6" t="s">
        <v>39</v>
      </c>
      <c r="J527" s="6" t="s">
        <v>25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" customHeight="1">
      <c r="A528" s="6">
        <v>40000000591</v>
      </c>
      <c r="B528" s="6" t="s">
        <v>109</v>
      </c>
      <c r="C528" s="7" t="s">
        <v>10</v>
      </c>
      <c r="D528" s="6">
        <v>578</v>
      </c>
      <c r="E528" s="6">
        <v>578</v>
      </c>
      <c r="F528" s="6">
        <f t="shared" si="8"/>
        <v>0.57799999999999996</v>
      </c>
      <c r="G528" s="6">
        <v>1</v>
      </c>
      <c r="H528" s="6" t="s">
        <v>148</v>
      </c>
      <c r="I528" s="6" t="s">
        <v>39</v>
      </c>
      <c r="J528" s="6" t="s">
        <v>25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" customHeight="1">
      <c r="A529" s="6">
        <v>40000000590</v>
      </c>
      <c r="B529" s="6" t="s">
        <v>109</v>
      </c>
      <c r="C529" s="7" t="s">
        <v>10</v>
      </c>
      <c r="D529" s="6">
        <v>604</v>
      </c>
      <c r="E529" s="6">
        <v>604</v>
      </c>
      <c r="F529" s="6">
        <f t="shared" si="8"/>
        <v>0.60399999999999998</v>
      </c>
      <c r="G529" s="6">
        <v>1</v>
      </c>
      <c r="H529" s="6" t="s">
        <v>148</v>
      </c>
      <c r="I529" s="6" t="s">
        <v>39</v>
      </c>
      <c r="J529" s="6" t="s">
        <v>25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" customHeight="1">
      <c r="A530" s="6">
        <v>40000000589</v>
      </c>
      <c r="B530" s="6" t="s">
        <v>109</v>
      </c>
      <c r="C530" s="7" t="s">
        <v>10</v>
      </c>
      <c r="D530" s="6">
        <v>518</v>
      </c>
      <c r="E530" s="6">
        <v>518</v>
      </c>
      <c r="F530" s="6">
        <f t="shared" si="8"/>
        <v>0.51800000000000002</v>
      </c>
      <c r="G530" s="6">
        <v>1</v>
      </c>
      <c r="H530" s="6" t="s">
        <v>148</v>
      </c>
      <c r="I530" s="6" t="s">
        <v>42</v>
      </c>
      <c r="J530" s="6" t="s">
        <v>25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" customHeight="1">
      <c r="A531" s="6">
        <v>40000000588</v>
      </c>
      <c r="B531" s="6" t="s">
        <v>109</v>
      </c>
      <c r="C531" s="6" t="s">
        <v>10</v>
      </c>
      <c r="D531" s="6">
        <v>546</v>
      </c>
      <c r="E531" s="6">
        <v>546</v>
      </c>
      <c r="F531" s="6">
        <f t="shared" si="8"/>
        <v>0.54600000000000004</v>
      </c>
      <c r="G531" s="6">
        <v>1</v>
      </c>
      <c r="H531" s="6" t="s">
        <v>148</v>
      </c>
      <c r="I531" s="6" t="s">
        <v>42</v>
      </c>
      <c r="J531" s="6" t="s">
        <v>25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" customHeight="1">
      <c r="A532" s="6">
        <v>40000000587</v>
      </c>
      <c r="B532" s="6" t="s">
        <v>109</v>
      </c>
      <c r="C532" s="7" t="s">
        <v>10</v>
      </c>
      <c r="D532" s="6">
        <v>552</v>
      </c>
      <c r="E532" s="6">
        <v>552</v>
      </c>
      <c r="F532" s="6">
        <f t="shared" si="8"/>
        <v>0.55200000000000005</v>
      </c>
      <c r="G532" s="6">
        <v>1</v>
      </c>
      <c r="H532" s="6" t="s">
        <v>148</v>
      </c>
      <c r="I532" s="6" t="s">
        <v>42</v>
      </c>
      <c r="J532" s="6" t="s">
        <v>25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" customHeight="1">
      <c r="A533" s="6">
        <v>40000000586</v>
      </c>
      <c r="B533" s="6" t="s">
        <v>109</v>
      </c>
      <c r="C533" s="7" t="s">
        <v>10</v>
      </c>
      <c r="D533" s="6">
        <v>532</v>
      </c>
      <c r="E533" s="6">
        <v>532</v>
      </c>
      <c r="F533" s="6">
        <f t="shared" si="8"/>
        <v>0.53200000000000003</v>
      </c>
      <c r="G533" s="6">
        <v>1</v>
      </c>
      <c r="H533" s="6" t="s">
        <v>148</v>
      </c>
      <c r="I533" s="6" t="s">
        <v>42</v>
      </c>
      <c r="J533" s="6" t="s">
        <v>25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" customHeight="1">
      <c r="A534" s="6">
        <v>40000000585</v>
      </c>
      <c r="B534" s="6" t="s">
        <v>109</v>
      </c>
      <c r="C534" s="7" t="s">
        <v>10</v>
      </c>
      <c r="D534" s="6">
        <v>534</v>
      </c>
      <c r="E534" s="6">
        <v>534</v>
      </c>
      <c r="F534" s="6">
        <f t="shared" si="8"/>
        <v>0.53400000000000003</v>
      </c>
      <c r="G534" s="6">
        <v>1</v>
      </c>
      <c r="H534" s="6" t="s">
        <v>148</v>
      </c>
      <c r="I534" s="6" t="s">
        <v>42</v>
      </c>
      <c r="J534" s="6" t="s">
        <v>25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" customHeight="1">
      <c r="A535" s="6">
        <v>40000000584</v>
      </c>
      <c r="B535" s="6" t="s">
        <v>52</v>
      </c>
      <c r="C535" s="7" t="s">
        <v>10</v>
      </c>
      <c r="D535" s="6">
        <v>544</v>
      </c>
      <c r="E535" s="6">
        <v>544</v>
      </c>
      <c r="F535" s="6">
        <f t="shared" si="8"/>
        <v>0.54400000000000004</v>
      </c>
      <c r="G535" s="6">
        <v>1</v>
      </c>
      <c r="H535" s="6" t="s">
        <v>148</v>
      </c>
      <c r="I535" s="6" t="s">
        <v>42</v>
      </c>
      <c r="J535" s="6" t="s">
        <v>25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" customHeight="1">
      <c r="A536" s="6">
        <v>40000000583</v>
      </c>
      <c r="B536" s="6" t="s">
        <v>52</v>
      </c>
      <c r="C536" s="7" t="s">
        <v>10</v>
      </c>
      <c r="D536" s="6">
        <v>650</v>
      </c>
      <c r="E536" s="6">
        <v>650</v>
      </c>
      <c r="F536" s="6">
        <f t="shared" si="8"/>
        <v>0.65</v>
      </c>
      <c r="G536" s="6">
        <v>1</v>
      </c>
      <c r="H536" s="6" t="s">
        <v>148</v>
      </c>
      <c r="I536" s="6" t="s">
        <v>42</v>
      </c>
      <c r="J536" s="6" t="s">
        <v>25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" customHeight="1">
      <c r="A537" s="6">
        <v>40000000582</v>
      </c>
      <c r="B537" s="6" t="s">
        <v>52</v>
      </c>
      <c r="C537" s="7" t="s">
        <v>10</v>
      </c>
      <c r="D537" s="6">
        <v>636</v>
      </c>
      <c r="E537" s="6">
        <v>636</v>
      </c>
      <c r="F537" s="6">
        <f t="shared" si="8"/>
        <v>0.63600000000000001</v>
      </c>
      <c r="G537" s="6">
        <v>1</v>
      </c>
      <c r="H537" s="6" t="s">
        <v>148</v>
      </c>
      <c r="I537" s="6" t="s">
        <v>42</v>
      </c>
      <c r="J537" s="6" t="s">
        <v>25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" customHeight="1">
      <c r="A538" s="6">
        <v>40000000581</v>
      </c>
      <c r="B538" s="6" t="s">
        <v>52</v>
      </c>
      <c r="C538" s="7" t="s">
        <v>10</v>
      </c>
      <c r="D538" s="6">
        <v>606</v>
      </c>
      <c r="E538" s="6">
        <v>606</v>
      </c>
      <c r="F538" s="6">
        <f t="shared" si="8"/>
        <v>0.60599999999999998</v>
      </c>
      <c r="G538" s="6">
        <v>1</v>
      </c>
      <c r="H538" s="6" t="s">
        <v>148</v>
      </c>
      <c r="I538" s="6" t="s">
        <v>42</v>
      </c>
      <c r="J538" s="6" t="s">
        <v>25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" customHeight="1">
      <c r="A539" s="6">
        <v>40000000580</v>
      </c>
      <c r="B539" s="6" t="s">
        <v>52</v>
      </c>
      <c r="C539" s="7" t="s">
        <v>10</v>
      </c>
      <c r="D539" s="6">
        <v>596</v>
      </c>
      <c r="E539" s="6">
        <v>596</v>
      </c>
      <c r="F539" s="6">
        <f t="shared" si="8"/>
        <v>0.59599999999999997</v>
      </c>
      <c r="G539" s="6">
        <v>1</v>
      </c>
      <c r="H539" s="6" t="s">
        <v>148</v>
      </c>
      <c r="I539" s="6" t="s">
        <v>42</v>
      </c>
      <c r="J539" s="6" t="s">
        <v>25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" customHeight="1">
      <c r="A540" s="6">
        <v>40000000579</v>
      </c>
      <c r="B540" s="6" t="s">
        <v>52</v>
      </c>
      <c r="C540" s="7" t="s">
        <v>10</v>
      </c>
      <c r="D540" s="6">
        <v>490</v>
      </c>
      <c r="E540" s="6">
        <v>490</v>
      </c>
      <c r="F540" s="6">
        <f t="shared" si="8"/>
        <v>0.49</v>
      </c>
      <c r="G540" s="6">
        <v>1</v>
      </c>
      <c r="H540" s="6" t="s">
        <v>148</v>
      </c>
      <c r="I540" s="6" t="s">
        <v>39</v>
      </c>
      <c r="J540" s="6" t="s">
        <v>25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" customHeight="1">
      <c r="A541" s="6">
        <v>40000000578</v>
      </c>
      <c r="B541" s="6" t="s">
        <v>52</v>
      </c>
      <c r="C541" s="7" t="s">
        <v>10</v>
      </c>
      <c r="D541" s="6">
        <v>498</v>
      </c>
      <c r="E541" s="6">
        <v>498</v>
      </c>
      <c r="F541" s="6">
        <f t="shared" si="8"/>
        <v>0.498</v>
      </c>
      <c r="G541" s="6">
        <v>1</v>
      </c>
      <c r="H541" s="6" t="s">
        <v>148</v>
      </c>
      <c r="I541" s="6" t="s">
        <v>39</v>
      </c>
      <c r="J541" s="6" t="s">
        <v>25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" customHeight="1">
      <c r="A542" s="6">
        <v>40000000577</v>
      </c>
      <c r="B542" s="6" t="s">
        <v>167</v>
      </c>
      <c r="C542" s="7" t="s">
        <v>10</v>
      </c>
      <c r="D542" s="6">
        <v>490</v>
      </c>
      <c r="E542" s="6">
        <v>490</v>
      </c>
      <c r="F542" s="6">
        <f t="shared" si="8"/>
        <v>0.49</v>
      </c>
      <c r="G542" s="6">
        <v>1</v>
      </c>
      <c r="H542" s="6" t="s">
        <v>148</v>
      </c>
      <c r="I542" s="6" t="s">
        <v>42</v>
      </c>
      <c r="J542" s="6" t="s">
        <v>36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" customHeight="1">
      <c r="A543" s="6">
        <v>40000000576</v>
      </c>
      <c r="B543" s="6" t="s">
        <v>167</v>
      </c>
      <c r="C543" s="7" t="s">
        <v>10</v>
      </c>
      <c r="D543" s="6">
        <v>476</v>
      </c>
      <c r="E543" s="6">
        <v>476</v>
      </c>
      <c r="F543" s="6">
        <f t="shared" si="8"/>
        <v>0.47599999999999998</v>
      </c>
      <c r="G543" s="6">
        <v>1</v>
      </c>
      <c r="H543" s="6" t="s">
        <v>148</v>
      </c>
      <c r="I543" s="6" t="s">
        <v>42</v>
      </c>
      <c r="J543" s="6" t="s">
        <v>36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" customHeight="1">
      <c r="A544" s="6">
        <v>40000000575</v>
      </c>
      <c r="B544" s="6" t="s">
        <v>167</v>
      </c>
      <c r="C544" s="7" t="s">
        <v>10</v>
      </c>
      <c r="D544" s="6">
        <v>460</v>
      </c>
      <c r="E544" s="6">
        <v>460</v>
      </c>
      <c r="F544" s="6">
        <f t="shared" si="8"/>
        <v>0.46</v>
      </c>
      <c r="G544" s="6">
        <v>1</v>
      </c>
      <c r="H544" s="6" t="s">
        <v>148</v>
      </c>
      <c r="I544" s="6" t="s">
        <v>42</v>
      </c>
      <c r="J544" s="6" t="s">
        <v>36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" customHeight="1">
      <c r="A545" s="6">
        <v>40000000574</v>
      </c>
      <c r="B545" s="6" t="s">
        <v>167</v>
      </c>
      <c r="C545" s="7" t="s">
        <v>10</v>
      </c>
      <c r="D545" s="6">
        <v>518</v>
      </c>
      <c r="E545" s="6">
        <v>518</v>
      </c>
      <c r="F545" s="6">
        <f t="shared" si="8"/>
        <v>0.51800000000000002</v>
      </c>
      <c r="G545" s="6">
        <v>1</v>
      </c>
      <c r="H545" s="6" t="s">
        <v>148</v>
      </c>
      <c r="I545" s="6" t="s">
        <v>42</v>
      </c>
      <c r="J545" s="6" t="s">
        <v>36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" customHeight="1">
      <c r="A546" s="6">
        <v>40000000573</v>
      </c>
      <c r="B546" s="6" t="s">
        <v>167</v>
      </c>
      <c r="C546" s="7" t="s">
        <v>10</v>
      </c>
      <c r="D546" s="6">
        <v>496</v>
      </c>
      <c r="E546" s="6">
        <v>496</v>
      </c>
      <c r="F546" s="6">
        <f t="shared" si="8"/>
        <v>0.496</v>
      </c>
      <c r="G546" s="6">
        <v>1</v>
      </c>
      <c r="H546" s="6" t="s">
        <v>148</v>
      </c>
      <c r="I546" s="6" t="s">
        <v>42</v>
      </c>
      <c r="J546" s="6" t="s">
        <v>36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" customHeight="1">
      <c r="A547" s="6">
        <v>40000000572</v>
      </c>
      <c r="B547" s="6" t="s">
        <v>167</v>
      </c>
      <c r="C547" s="7" t="s">
        <v>10</v>
      </c>
      <c r="D547" s="6">
        <v>430</v>
      </c>
      <c r="E547" s="6">
        <v>430</v>
      </c>
      <c r="F547" s="6">
        <f t="shared" si="8"/>
        <v>0.43</v>
      </c>
      <c r="G547" s="6">
        <v>1</v>
      </c>
      <c r="H547" s="6" t="s">
        <v>148</v>
      </c>
      <c r="I547" s="6" t="s">
        <v>63</v>
      </c>
      <c r="J547" s="6" t="s">
        <v>36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" customHeight="1">
      <c r="A548" s="6">
        <v>40000000571</v>
      </c>
      <c r="B548" s="6" t="s">
        <v>167</v>
      </c>
      <c r="C548" s="7" t="s">
        <v>10</v>
      </c>
      <c r="D548" s="6">
        <v>550</v>
      </c>
      <c r="E548" s="6">
        <v>550</v>
      </c>
      <c r="F548" s="6">
        <f t="shared" si="8"/>
        <v>0.55000000000000004</v>
      </c>
      <c r="G548" s="6">
        <v>1</v>
      </c>
      <c r="H548" s="6" t="s">
        <v>148</v>
      </c>
      <c r="I548" s="6" t="s">
        <v>63</v>
      </c>
      <c r="J548" s="6" t="s">
        <v>36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" customHeight="1">
      <c r="A549" s="6">
        <v>40000000570</v>
      </c>
      <c r="B549" s="6" t="s">
        <v>167</v>
      </c>
      <c r="C549" s="7" t="s">
        <v>10</v>
      </c>
      <c r="D549" s="6">
        <v>544</v>
      </c>
      <c r="E549" s="6">
        <v>544</v>
      </c>
      <c r="F549" s="6">
        <f t="shared" si="8"/>
        <v>0.54400000000000004</v>
      </c>
      <c r="G549" s="6">
        <v>1</v>
      </c>
      <c r="H549" s="6" t="s">
        <v>148</v>
      </c>
      <c r="I549" s="6" t="s">
        <v>63</v>
      </c>
      <c r="J549" s="6" t="s">
        <v>36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" customHeight="1">
      <c r="A550" s="6">
        <v>40000000569</v>
      </c>
      <c r="B550" s="6" t="s">
        <v>167</v>
      </c>
      <c r="C550" s="7" t="s">
        <v>10</v>
      </c>
      <c r="D550" s="6">
        <v>536</v>
      </c>
      <c r="E550" s="6">
        <v>536</v>
      </c>
      <c r="F550" s="6">
        <f t="shared" si="8"/>
        <v>0.53600000000000003</v>
      </c>
      <c r="G550" s="6">
        <v>1</v>
      </c>
      <c r="H550" s="6" t="s">
        <v>148</v>
      </c>
      <c r="I550" s="6" t="s">
        <v>63</v>
      </c>
      <c r="J550" s="6" t="s">
        <v>36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" customHeight="1">
      <c r="A551" s="6">
        <v>40000000568</v>
      </c>
      <c r="B551" s="6" t="s">
        <v>109</v>
      </c>
      <c r="C551" s="7" t="s">
        <v>10</v>
      </c>
      <c r="D551" s="6">
        <v>552</v>
      </c>
      <c r="E551" s="6">
        <v>552</v>
      </c>
      <c r="F551" s="6">
        <f t="shared" si="8"/>
        <v>0.55200000000000005</v>
      </c>
      <c r="G551" s="6">
        <v>1</v>
      </c>
      <c r="H551" s="6" t="s">
        <v>148</v>
      </c>
      <c r="I551" s="6" t="s">
        <v>42</v>
      </c>
      <c r="J551" s="6" t="s">
        <v>25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" customHeight="1">
      <c r="A552" s="6">
        <v>40000000567</v>
      </c>
      <c r="B552" s="6" t="s">
        <v>109</v>
      </c>
      <c r="C552" s="7" t="s">
        <v>10</v>
      </c>
      <c r="D552" s="6">
        <v>572</v>
      </c>
      <c r="E552" s="6">
        <v>572</v>
      </c>
      <c r="F552" s="6">
        <f t="shared" si="8"/>
        <v>0.57199999999999995</v>
      </c>
      <c r="G552" s="6">
        <v>1</v>
      </c>
      <c r="H552" s="6" t="s">
        <v>148</v>
      </c>
      <c r="I552" s="6" t="s">
        <v>42</v>
      </c>
      <c r="J552" s="6" t="s">
        <v>25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" customHeight="1">
      <c r="A553" s="6">
        <v>40000000566</v>
      </c>
      <c r="B553" s="6" t="s">
        <v>109</v>
      </c>
      <c r="C553" s="7" t="s">
        <v>10</v>
      </c>
      <c r="D553" s="6">
        <v>582</v>
      </c>
      <c r="E553" s="6">
        <v>582</v>
      </c>
      <c r="F553" s="6">
        <f t="shared" si="8"/>
        <v>0.58199999999999996</v>
      </c>
      <c r="G553" s="6">
        <v>1</v>
      </c>
      <c r="H553" s="6" t="s">
        <v>148</v>
      </c>
      <c r="I553" s="6" t="s">
        <v>42</v>
      </c>
      <c r="J553" s="6" t="s">
        <v>25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" customHeight="1">
      <c r="A554" s="6">
        <v>40000000565</v>
      </c>
      <c r="B554" s="6" t="s">
        <v>109</v>
      </c>
      <c r="C554" s="7" t="s">
        <v>10</v>
      </c>
      <c r="D554" s="6">
        <v>616</v>
      </c>
      <c r="E554" s="6">
        <v>616</v>
      </c>
      <c r="F554" s="6">
        <f t="shared" si="8"/>
        <v>0.61599999999999999</v>
      </c>
      <c r="G554" s="6">
        <v>1</v>
      </c>
      <c r="H554" s="6" t="s">
        <v>148</v>
      </c>
      <c r="I554" s="6" t="s">
        <v>42</v>
      </c>
      <c r="J554" s="6" t="s">
        <v>25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" customHeight="1">
      <c r="A555" s="6">
        <v>40000000564</v>
      </c>
      <c r="B555" s="6" t="s">
        <v>109</v>
      </c>
      <c r="C555" s="7" t="s">
        <v>10</v>
      </c>
      <c r="D555" s="6">
        <v>610</v>
      </c>
      <c r="E555" s="6">
        <v>610</v>
      </c>
      <c r="F555" s="6">
        <f t="shared" si="8"/>
        <v>0.61</v>
      </c>
      <c r="G555" s="6">
        <v>1</v>
      </c>
      <c r="H555" s="6" t="s">
        <v>148</v>
      </c>
      <c r="I555" s="6" t="s">
        <v>42</v>
      </c>
      <c r="J555" s="6" t="s">
        <v>25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" customHeight="1">
      <c r="A556" s="6">
        <v>40000000563</v>
      </c>
      <c r="B556" s="6" t="s">
        <v>52</v>
      </c>
      <c r="C556" s="7" t="s">
        <v>10</v>
      </c>
      <c r="D556" s="6">
        <v>516</v>
      </c>
      <c r="E556" s="6">
        <v>516</v>
      </c>
      <c r="F556" s="6">
        <f t="shared" si="8"/>
        <v>0.51600000000000001</v>
      </c>
      <c r="G556" s="6">
        <v>1</v>
      </c>
      <c r="H556" s="6" t="s">
        <v>148</v>
      </c>
      <c r="I556" s="6" t="s">
        <v>42</v>
      </c>
      <c r="J556" s="6" t="s">
        <v>25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" customHeight="1">
      <c r="A557" s="6">
        <v>40000000562</v>
      </c>
      <c r="B557" s="6" t="s">
        <v>52</v>
      </c>
      <c r="C557" s="7" t="s">
        <v>10</v>
      </c>
      <c r="D557" s="6">
        <v>552</v>
      </c>
      <c r="E557" s="6">
        <v>552</v>
      </c>
      <c r="F557" s="6">
        <f t="shared" si="8"/>
        <v>0.55200000000000005</v>
      </c>
      <c r="G557" s="6">
        <v>1</v>
      </c>
      <c r="H557" s="6" t="s">
        <v>148</v>
      </c>
      <c r="I557" s="6" t="s">
        <v>42</v>
      </c>
      <c r="J557" s="6" t="s">
        <v>25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" customHeight="1">
      <c r="A558" s="6">
        <v>40000000561</v>
      </c>
      <c r="B558" s="6" t="s">
        <v>52</v>
      </c>
      <c r="C558" s="7" t="s">
        <v>10</v>
      </c>
      <c r="D558" s="6">
        <v>572</v>
      </c>
      <c r="E558" s="6">
        <v>572</v>
      </c>
      <c r="F558" s="6">
        <f t="shared" si="8"/>
        <v>0.57199999999999995</v>
      </c>
      <c r="G558" s="6">
        <v>1</v>
      </c>
      <c r="H558" s="6" t="s">
        <v>148</v>
      </c>
      <c r="I558" s="6" t="s">
        <v>42</v>
      </c>
      <c r="J558" s="6" t="s">
        <v>25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" customHeight="1">
      <c r="A559" s="6">
        <v>40000000560</v>
      </c>
      <c r="B559" s="6" t="s">
        <v>52</v>
      </c>
      <c r="C559" s="7" t="s">
        <v>10</v>
      </c>
      <c r="D559" s="6">
        <v>546</v>
      </c>
      <c r="E559" s="6">
        <v>546</v>
      </c>
      <c r="F559" s="6">
        <f t="shared" si="8"/>
        <v>0.54600000000000004</v>
      </c>
      <c r="G559" s="6">
        <v>1</v>
      </c>
      <c r="H559" s="6" t="s">
        <v>148</v>
      </c>
      <c r="I559" s="6" t="s">
        <v>42</v>
      </c>
      <c r="J559" s="6" t="s">
        <v>25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" customHeight="1">
      <c r="A560" s="6">
        <v>40000000558</v>
      </c>
      <c r="B560" s="6" t="s">
        <v>52</v>
      </c>
      <c r="C560" s="7" t="s">
        <v>10</v>
      </c>
      <c r="D560" s="6">
        <v>498</v>
      </c>
      <c r="E560" s="6">
        <v>498</v>
      </c>
      <c r="F560" s="6">
        <f t="shared" si="8"/>
        <v>0.498</v>
      </c>
      <c r="G560" s="6">
        <v>1</v>
      </c>
      <c r="H560" s="6" t="s">
        <v>148</v>
      </c>
      <c r="I560" s="6" t="s">
        <v>42</v>
      </c>
      <c r="J560" s="6" t="s">
        <v>25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" customHeight="1">
      <c r="A561" s="6">
        <v>40000000557</v>
      </c>
      <c r="B561" s="6" t="s">
        <v>167</v>
      </c>
      <c r="C561" s="7" t="s">
        <v>10</v>
      </c>
      <c r="D561" s="6">
        <v>452</v>
      </c>
      <c r="E561" s="6">
        <v>452</v>
      </c>
      <c r="F561" s="6">
        <f t="shared" si="8"/>
        <v>0.45200000000000001</v>
      </c>
      <c r="G561" s="6">
        <v>1</v>
      </c>
      <c r="H561" s="6" t="s">
        <v>148</v>
      </c>
      <c r="I561" s="6" t="s">
        <v>160</v>
      </c>
      <c r="J561" s="6" t="s">
        <v>151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" customHeight="1">
      <c r="A562" s="6">
        <v>40000000556</v>
      </c>
      <c r="B562" s="6" t="s">
        <v>167</v>
      </c>
      <c r="C562" s="7" t="s">
        <v>10</v>
      </c>
      <c r="D562" s="6">
        <v>404</v>
      </c>
      <c r="E562" s="6">
        <v>404</v>
      </c>
      <c r="F562" s="6">
        <f t="shared" si="8"/>
        <v>0.40400000000000003</v>
      </c>
      <c r="G562" s="6">
        <v>1</v>
      </c>
      <c r="H562" s="6" t="s">
        <v>148</v>
      </c>
      <c r="I562" s="6" t="s">
        <v>160</v>
      </c>
      <c r="J562" s="6" t="s">
        <v>151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" customHeight="1">
      <c r="A563" s="6">
        <v>40000000555</v>
      </c>
      <c r="B563" s="6" t="s">
        <v>167</v>
      </c>
      <c r="C563" s="7" t="s">
        <v>10</v>
      </c>
      <c r="D563" s="6">
        <v>452</v>
      </c>
      <c r="E563" s="6">
        <v>452</v>
      </c>
      <c r="F563" s="6">
        <f t="shared" si="8"/>
        <v>0.45200000000000001</v>
      </c>
      <c r="G563" s="6">
        <v>1</v>
      </c>
      <c r="H563" s="6" t="s">
        <v>148</v>
      </c>
      <c r="I563" s="6" t="s">
        <v>160</v>
      </c>
      <c r="J563" s="6" t="s">
        <v>151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" customHeight="1">
      <c r="A564" s="6">
        <v>40000000554</v>
      </c>
      <c r="B564" s="6" t="s">
        <v>167</v>
      </c>
      <c r="C564" s="7" t="s">
        <v>10</v>
      </c>
      <c r="D564" s="6">
        <v>422</v>
      </c>
      <c r="E564" s="6">
        <v>422</v>
      </c>
      <c r="F564" s="6">
        <f t="shared" si="8"/>
        <v>0.42199999999999999</v>
      </c>
      <c r="G564" s="6">
        <v>1</v>
      </c>
      <c r="H564" s="6" t="s">
        <v>148</v>
      </c>
      <c r="I564" s="6" t="s">
        <v>160</v>
      </c>
      <c r="J564" s="6" t="s">
        <v>151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" customHeight="1">
      <c r="A565" s="6">
        <v>40000000553</v>
      </c>
      <c r="B565" s="6" t="s">
        <v>167</v>
      </c>
      <c r="C565" s="7" t="s">
        <v>10</v>
      </c>
      <c r="D565" s="6">
        <v>416</v>
      </c>
      <c r="E565" s="6">
        <v>416</v>
      </c>
      <c r="F565" s="6">
        <f t="shared" si="8"/>
        <v>0.41599999999999998</v>
      </c>
      <c r="G565" s="6">
        <v>1</v>
      </c>
      <c r="H565" s="6" t="s">
        <v>148</v>
      </c>
      <c r="I565" s="6" t="s">
        <v>160</v>
      </c>
      <c r="J565" s="6" t="s">
        <v>36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" customHeight="1">
      <c r="A566" s="6">
        <v>40000000552</v>
      </c>
      <c r="B566" s="6" t="s">
        <v>167</v>
      </c>
      <c r="C566" s="7" t="s">
        <v>10</v>
      </c>
      <c r="D566" s="6">
        <v>446</v>
      </c>
      <c r="E566" s="6">
        <v>446</v>
      </c>
      <c r="F566" s="6">
        <f t="shared" si="8"/>
        <v>0.44600000000000001</v>
      </c>
      <c r="G566" s="6">
        <v>1</v>
      </c>
      <c r="H566" s="6" t="s">
        <v>148</v>
      </c>
      <c r="I566" s="6" t="s">
        <v>160</v>
      </c>
      <c r="J566" s="6" t="s">
        <v>36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" customHeight="1">
      <c r="A567" s="6">
        <v>40000000551</v>
      </c>
      <c r="B567" s="6" t="s">
        <v>52</v>
      </c>
      <c r="C567" s="7" t="s">
        <v>10</v>
      </c>
      <c r="D567" s="6">
        <v>572</v>
      </c>
      <c r="E567" s="6">
        <v>572</v>
      </c>
      <c r="F567" s="6">
        <f t="shared" si="8"/>
        <v>0.57199999999999995</v>
      </c>
      <c r="G567" s="6">
        <v>1</v>
      </c>
      <c r="H567" s="6" t="s">
        <v>148</v>
      </c>
      <c r="I567" s="6" t="s">
        <v>39</v>
      </c>
      <c r="J567" s="6" t="s">
        <v>25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" customHeight="1">
      <c r="A568" s="6">
        <v>40000000550</v>
      </c>
      <c r="B568" s="6" t="s">
        <v>52</v>
      </c>
      <c r="C568" s="7" t="s">
        <v>10</v>
      </c>
      <c r="D568" s="6">
        <v>512</v>
      </c>
      <c r="E568" s="6">
        <v>512</v>
      </c>
      <c r="F568" s="6">
        <f t="shared" si="8"/>
        <v>0.51200000000000001</v>
      </c>
      <c r="G568" s="6">
        <v>1</v>
      </c>
      <c r="H568" s="6" t="s">
        <v>148</v>
      </c>
      <c r="I568" s="6" t="s">
        <v>39</v>
      </c>
      <c r="J568" s="6" t="s">
        <v>25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" customHeight="1">
      <c r="A569" s="6">
        <v>40000000549</v>
      </c>
      <c r="B569" s="6" t="s">
        <v>52</v>
      </c>
      <c r="C569" s="7" t="s">
        <v>10</v>
      </c>
      <c r="D569" s="6">
        <v>542</v>
      </c>
      <c r="E569" s="6">
        <v>542</v>
      </c>
      <c r="F569" s="6">
        <f t="shared" si="8"/>
        <v>0.54200000000000004</v>
      </c>
      <c r="G569" s="6">
        <v>1</v>
      </c>
      <c r="H569" s="6" t="s">
        <v>148</v>
      </c>
      <c r="I569" s="6" t="s">
        <v>39</v>
      </c>
      <c r="J569" s="6" t="s">
        <v>25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" customHeight="1">
      <c r="A570" s="6">
        <v>40000000548</v>
      </c>
      <c r="B570" s="6" t="s">
        <v>109</v>
      </c>
      <c r="C570" s="7" t="s">
        <v>10</v>
      </c>
      <c r="D570" s="6">
        <v>554</v>
      </c>
      <c r="E570" s="6">
        <v>554</v>
      </c>
      <c r="F570" s="6">
        <f t="shared" si="8"/>
        <v>0.55400000000000005</v>
      </c>
      <c r="G570" s="6">
        <v>1</v>
      </c>
      <c r="H570" s="6" t="s">
        <v>148</v>
      </c>
      <c r="I570" s="6" t="s">
        <v>42</v>
      </c>
      <c r="J570" s="6" t="s">
        <v>25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" customHeight="1">
      <c r="A571" s="6">
        <v>40000000547</v>
      </c>
      <c r="B571" s="6" t="s">
        <v>52</v>
      </c>
      <c r="C571" s="7" t="s">
        <v>10</v>
      </c>
      <c r="D571" s="6">
        <v>586</v>
      </c>
      <c r="E571" s="6">
        <v>586</v>
      </c>
      <c r="F571" s="6">
        <f t="shared" si="8"/>
        <v>0.58599999999999997</v>
      </c>
      <c r="G571" s="6">
        <v>1</v>
      </c>
      <c r="H571" s="6" t="s">
        <v>148</v>
      </c>
      <c r="I571" s="6" t="s">
        <v>42</v>
      </c>
      <c r="J571" s="6" t="s">
        <v>25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" customHeight="1">
      <c r="A572" s="6">
        <v>40000000546</v>
      </c>
      <c r="B572" s="6" t="s">
        <v>52</v>
      </c>
      <c r="C572" s="7" t="s">
        <v>10</v>
      </c>
      <c r="D572" s="6">
        <v>634</v>
      </c>
      <c r="E572" s="6">
        <v>634</v>
      </c>
      <c r="F572" s="6">
        <f t="shared" si="8"/>
        <v>0.63400000000000001</v>
      </c>
      <c r="G572" s="6">
        <v>1</v>
      </c>
      <c r="H572" s="6" t="s">
        <v>148</v>
      </c>
      <c r="I572" s="6" t="s">
        <v>42</v>
      </c>
      <c r="J572" s="6" t="s">
        <v>25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" customHeight="1">
      <c r="A573" s="6">
        <v>40000000545</v>
      </c>
      <c r="B573" s="6" t="s">
        <v>52</v>
      </c>
      <c r="C573" s="7" t="s">
        <v>10</v>
      </c>
      <c r="D573" s="6">
        <v>602</v>
      </c>
      <c r="E573" s="6">
        <v>602</v>
      </c>
      <c r="F573" s="6">
        <f t="shared" si="8"/>
        <v>0.60199999999999998</v>
      </c>
      <c r="G573" s="6">
        <v>1</v>
      </c>
      <c r="H573" s="6" t="s">
        <v>148</v>
      </c>
      <c r="I573" s="6" t="s">
        <v>42</v>
      </c>
      <c r="J573" s="6" t="s">
        <v>25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" customHeight="1">
      <c r="A574" s="6">
        <v>40000000544</v>
      </c>
      <c r="B574" s="6" t="s">
        <v>52</v>
      </c>
      <c r="C574" s="7" t="s">
        <v>10</v>
      </c>
      <c r="D574" s="6">
        <v>666</v>
      </c>
      <c r="E574" s="6">
        <v>666</v>
      </c>
      <c r="F574" s="6">
        <f t="shared" si="8"/>
        <v>0.66600000000000004</v>
      </c>
      <c r="G574" s="6">
        <v>1</v>
      </c>
      <c r="H574" s="6" t="s">
        <v>148</v>
      </c>
      <c r="I574" s="6" t="s">
        <v>42</v>
      </c>
      <c r="J574" s="6" t="s">
        <v>25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" customHeight="1">
      <c r="A575" s="6">
        <v>40000000543</v>
      </c>
      <c r="B575" s="6" t="s">
        <v>52</v>
      </c>
      <c r="C575" s="7" t="s">
        <v>10</v>
      </c>
      <c r="D575" s="6">
        <v>630</v>
      </c>
      <c r="E575" s="6">
        <v>630</v>
      </c>
      <c r="F575" s="6">
        <f t="shared" si="8"/>
        <v>0.63</v>
      </c>
      <c r="G575" s="6">
        <v>1</v>
      </c>
      <c r="H575" s="6" t="s">
        <v>148</v>
      </c>
      <c r="I575" s="6" t="s">
        <v>42</v>
      </c>
      <c r="J575" s="6" t="s">
        <v>25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" customHeight="1">
      <c r="A576" s="6">
        <v>40000000542</v>
      </c>
      <c r="B576" s="6" t="s">
        <v>52</v>
      </c>
      <c r="C576" s="7" t="s">
        <v>10</v>
      </c>
      <c r="D576" s="6">
        <v>540</v>
      </c>
      <c r="E576" s="6">
        <v>540</v>
      </c>
      <c r="F576" s="6">
        <f t="shared" si="8"/>
        <v>0.54</v>
      </c>
      <c r="G576" s="6">
        <v>1</v>
      </c>
      <c r="H576" s="6" t="s">
        <v>148</v>
      </c>
      <c r="I576" s="6" t="s">
        <v>39</v>
      </c>
      <c r="J576" s="6" t="s">
        <v>25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" customHeight="1">
      <c r="A577" s="6">
        <v>40000000541</v>
      </c>
      <c r="B577" s="6" t="s">
        <v>52</v>
      </c>
      <c r="C577" s="7" t="s">
        <v>10</v>
      </c>
      <c r="D577" s="6">
        <v>514</v>
      </c>
      <c r="E577" s="6">
        <v>514</v>
      </c>
      <c r="F577" s="6">
        <f t="shared" si="8"/>
        <v>0.51400000000000001</v>
      </c>
      <c r="G577" s="6">
        <v>1</v>
      </c>
      <c r="H577" s="6" t="s">
        <v>148</v>
      </c>
      <c r="I577" s="6" t="s">
        <v>39</v>
      </c>
      <c r="J577" s="6" t="s">
        <v>25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" customHeight="1">
      <c r="A578" s="6">
        <v>40000000540</v>
      </c>
      <c r="B578" s="6" t="s">
        <v>52</v>
      </c>
      <c r="C578" s="7" t="s">
        <v>10</v>
      </c>
      <c r="D578" s="6">
        <v>546</v>
      </c>
      <c r="E578" s="6">
        <v>546</v>
      </c>
      <c r="F578" s="6">
        <f t="shared" ref="F578:F641" si="9">E578/1000</f>
        <v>0.54600000000000004</v>
      </c>
      <c r="G578" s="6">
        <v>1</v>
      </c>
      <c r="H578" s="6" t="s">
        <v>148</v>
      </c>
      <c r="I578" s="6" t="s">
        <v>39</v>
      </c>
      <c r="J578" s="6" t="s">
        <v>25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" customHeight="1">
      <c r="A579" s="6">
        <v>40000000539</v>
      </c>
      <c r="B579" s="6" t="s">
        <v>52</v>
      </c>
      <c r="C579" s="7" t="s">
        <v>10</v>
      </c>
      <c r="D579" s="6">
        <v>574</v>
      </c>
      <c r="E579" s="6">
        <v>574</v>
      </c>
      <c r="F579" s="6">
        <f t="shared" si="9"/>
        <v>0.57399999999999995</v>
      </c>
      <c r="G579" s="6">
        <v>1</v>
      </c>
      <c r="H579" s="6" t="s">
        <v>148</v>
      </c>
      <c r="I579" s="6" t="s">
        <v>39</v>
      </c>
      <c r="J579" s="6" t="s">
        <v>25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" customHeight="1">
      <c r="A580" s="6">
        <v>40000000538</v>
      </c>
      <c r="B580" s="6" t="s">
        <v>52</v>
      </c>
      <c r="C580" s="7" t="s">
        <v>10</v>
      </c>
      <c r="D580" s="6">
        <v>548</v>
      </c>
      <c r="E580" s="6">
        <v>548</v>
      </c>
      <c r="F580" s="6">
        <f t="shared" si="9"/>
        <v>0.54800000000000004</v>
      </c>
      <c r="G580" s="6">
        <v>1</v>
      </c>
      <c r="H580" s="6" t="s">
        <v>148</v>
      </c>
      <c r="I580" s="6" t="s">
        <v>39</v>
      </c>
      <c r="J580" s="6" t="s">
        <v>25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" customHeight="1">
      <c r="A581" s="6">
        <v>40000000537</v>
      </c>
      <c r="B581" s="6" t="s">
        <v>52</v>
      </c>
      <c r="C581" s="7" t="s">
        <v>10</v>
      </c>
      <c r="D581" s="6">
        <v>606</v>
      </c>
      <c r="E581" s="6">
        <v>606</v>
      </c>
      <c r="F581" s="6">
        <f t="shared" si="9"/>
        <v>0.60599999999999998</v>
      </c>
      <c r="G581" s="6">
        <v>1</v>
      </c>
      <c r="H581" s="6" t="s">
        <v>148</v>
      </c>
      <c r="I581" s="6" t="s">
        <v>42</v>
      </c>
      <c r="J581" s="6" t="s">
        <v>25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" customHeight="1">
      <c r="A582" s="6">
        <v>40000000536</v>
      </c>
      <c r="B582" s="6" t="s">
        <v>52</v>
      </c>
      <c r="C582" s="7" t="s">
        <v>10</v>
      </c>
      <c r="D582" s="6">
        <v>560</v>
      </c>
      <c r="E582" s="6">
        <v>560</v>
      </c>
      <c r="F582" s="6">
        <f t="shared" si="9"/>
        <v>0.56000000000000005</v>
      </c>
      <c r="G582" s="6">
        <v>1</v>
      </c>
      <c r="H582" s="6" t="s">
        <v>148</v>
      </c>
      <c r="I582" s="6" t="s">
        <v>42</v>
      </c>
      <c r="J582" s="6" t="s">
        <v>25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" customHeight="1">
      <c r="A583" s="6">
        <v>40000000535</v>
      </c>
      <c r="B583" s="6" t="s">
        <v>52</v>
      </c>
      <c r="C583" s="7" t="s">
        <v>10</v>
      </c>
      <c r="D583" s="6">
        <v>604</v>
      </c>
      <c r="E583" s="6">
        <v>604</v>
      </c>
      <c r="F583" s="6">
        <f t="shared" si="9"/>
        <v>0.60399999999999998</v>
      </c>
      <c r="G583" s="6">
        <v>1</v>
      </c>
      <c r="H583" s="6" t="s">
        <v>148</v>
      </c>
      <c r="I583" s="6" t="s">
        <v>42</v>
      </c>
      <c r="J583" s="6" t="s">
        <v>25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" customHeight="1">
      <c r="A584" s="6">
        <v>40000000534</v>
      </c>
      <c r="B584" s="6" t="s">
        <v>52</v>
      </c>
      <c r="C584" s="7" t="s">
        <v>10</v>
      </c>
      <c r="D584" s="6">
        <v>654</v>
      </c>
      <c r="E584" s="6">
        <v>654</v>
      </c>
      <c r="F584" s="6">
        <f t="shared" si="9"/>
        <v>0.65400000000000003</v>
      </c>
      <c r="G584" s="6">
        <v>1</v>
      </c>
      <c r="H584" s="6" t="s">
        <v>148</v>
      </c>
      <c r="I584" s="6" t="s">
        <v>42</v>
      </c>
      <c r="J584" s="6" t="s">
        <v>25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" customHeight="1">
      <c r="A585" s="6">
        <v>40000000533</v>
      </c>
      <c r="B585" s="6" t="s">
        <v>52</v>
      </c>
      <c r="C585" s="7" t="s">
        <v>10</v>
      </c>
      <c r="D585" s="6">
        <v>592</v>
      </c>
      <c r="E585" s="6">
        <v>592</v>
      </c>
      <c r="F585" s="6">
        <f t="shared" si="9"/>
        <v>0.59199999999999997</v>
      </c>
      <c r="G585" s="6">
        <v>1</v>
      </c>
      <c r="H585" s="6" t="s">
        <v>148</v>
      </c>
      <c r="I585" s="6" t="s">
        <v>42</v>
      </c>
      <c r="J585" s="6" t="s">
        <v>25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" customHeight="1">
      <c r="A586" s="6">
        <v>40000000532</v>
      </c>
      <c r="B586" s="6" t="s">
        <v>109</v>
      </c>
      <c r="C586" s="7" t="s">
        <v>10</v>
      </c>
      <c r="D586" s="6">
        <v>596</v>
      </c>
      <c r="E586" s="6">
        <v>596</v>
      </c>
      <c r="F586" s="6">
        <f t="shared" si="9"/>
        <v>0.59599999999999997</v>
      </c>
      <c r="G586" s="6">
        <v>1</v>
      </c>
      <c r="H586" s="6" t="s">
        <v>148</v>
      </c>
      <c r="I586" s="6" t="s">
        <v>42</v>
      </c>
      <c r="J586" s="6" t="s">
        <v>25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" customHeight="1">
      <c r="A587" s="6">
        <v>40000000531</v>
      </c>
      <c r="B587" s="6" t="s">
        <v>109</v>
      </c>
      <c r="C587" s="7" t="s">
        <v>10</v>
      </c>
      <c r="D587" s="6">
        <v>598</v>
      </c>
      <c r="E587" s="6">
        <v>598</v>
      </c>
      <c r="F587" s="6">
        <f t="shared" si="9"/>
        <v>0.59799999999999998</v>
      </c>
      <c r="G587" s="6">
        <v>1</v>
      </c>
      <c r="H587" s="6" t="s">
        <v>148</v>
      </c>
      <c r="I587" s="6" t="s">
        <v>42</v>
      </c>
      <c r="J587" s="6" t="s">
        <v>25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" customHeight="1">
      <c r="A588" s="6">
        <v>40000000530</v>
      </c>
      <c r="B588" s="6" t="s">
        <v>109</v>
      </c>
      <c r="C588" s="7" t="s">
        <v>10</v>
      </c>
      <c r="D588" s="6">
        <v>664</v>
      </c>
      <c r="E588" s="6">
        <v>664</v>
      </c>
      <c r="F588" s="6">
        <f t="shared" si="9"/>
        <v>0.66400000000000003</v>
      </c>
      <c r="G588" s="6">
        <v>1</v>
      </c>
      <c r="H588" s="6" t="s">
        <v>148</v>
      </c>
      <c r="I588" s="6" t="s">
        <v>42</v>
      </c>
      <c r="J588" s="6" t="s">
        <v>25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" customHeight="1">
      <c r="A589" s="6">
        <v>40000000529</v>
      </c>
      <c r="B589" s="6" t="s">
        <v>109</v>
      </c>
      <c r="C589" s="7" t="s">
        <v>10</v>
      </c>
      <c r="D589" s="6">
        <v>606</v>
      </c>
      <c r="E589" s="6">
        <v>606</v>
      </c>
      <c r="F589" s="6">
        <f t="shared" si="9"/>
        <v>0.60599999999999998</v>
      </c>
      <c r="G589" s="6">
        <v>1</v>
      </c>
      <c r="H589" s="6" t="s">
        <v>148</v>
      </c>
      <c r="I589" s="6" t="s">
        <v>42</v>
      </c>
      <c r="J589" s="6" t="s">
        <v>25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" customHeight="1">
      <c r="A590" s="6">
        <v>40000000528</v>
      </c>
      <c r="B590" s="6" t="s">
        <v>52</v>
      </c>
      <c r="C590" s="7" t="s">
        <v>10</v>
      </c>
      <c r="D590" s="6">
        <v>480</v>
      </c>
      <c r="E590" s="6">
        <v>480</v>
      </c>
      <c r="F590" s="6">
        <f t="shared" si="9"/>
        <v>0.48</v>
      </c>
      <c r="G590" s="6">
        <v>1</v>
      </c>
      <c r="H590" s="6" t="s">
        <v>148</v>
      </c>
      <c r="I590" s="6" t="s">
        <v>42</v>
      </c>
      <c r="J590" s="6" t="s">
        <v>25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" customHeight="1">
      <c r="A591" s="6">
        <v>40000000527</v>
      </c>
      <c r="B591" s="6" t="s">
        <v>52</v>
      </c>
      <c r="C591" s="7" t="s">
        <v>10</v>
      </c>
      <c r="D591" s="6">
        <v>484</v>
      </c>
      <c r="E591" s="6">
        <v>484</v>
      </c>
      <c r="F591" s="6">
        <f t="shared" si="9"/>
        <v>0.48399999999999999</v>
      </c>
      <c r="G591" s="6">
        <v>1</v>
      </c>
      <c r="H591" s="6" t="s">
        <v>148</v>
      </c>
      <c r="I591" s="6" t="s">
        <v>42</v>
      </c>
      <c r="J591" s="6" t="s">
        <v>25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" customHeight="1">
      <c r="A592" s="6">
        <v>40000000526</v>
      </c>
      <c r="B592" s="6" t="s">
        <v>52</v>
      </c>
      <c r="C592" s="7" t="s">
        <v>10</v>
      </c>
      <c r="D592" s="6">
        <v>592</v>
      </c>
      <c r="E592" s="6">
        <v>592</v>
      </c>
      <c r="F592" s="6">
        <f t="shared" si="9"/>
        <v>0.59199999999999997</v>
      </c>
      <c r="G592" s="6">
        <v>1</v>
      </c>
      <c r="H592" s="6" t="s">
        <v>148</v>
      </c>
      <c r="I592" s="6" t="s">
        <v>42</v>
      </c>
      <c r="J592" s="6" t="s">
        <v>25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" customHeight="1">
      <c r="A593" s="6">
        <v>40000000525</v>
      </c>
      <c r="B593" s="6" t="s">
        <v>52</v>
      </c>
      <c r="C593" s="7" t="s">
        <v>10</v>
      </c>
      <c r="D593" s="6">
        <v>512</v>
      </c>
      <c r="E593" s="6">
        <v>512</v>
      </c>
      <c r="F593" s="6">
        <f t="shared" si="9"/>
        <v>0.51200000000000001</v>
      </c>
      <c r="G593" s="6">
        <v>1</v>
      </c>
      <c r="H593" s="6" t="s">
        <v>148</v>
      </c>
      <c r="I593" s="6" t="s">
        <v>42</v>
      </c>
      <c r="J593" s="6" t="s">
        <v>25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" customHeight="1">
      <c r="A594" s="6">
        <v>40000000524</v>
      </c>
      <c r="B594" s="6" t="s">
        <v>52</v>
      </c>
      <c r="C594" s="7" t="s">
        <v>10</v>
      </c>
      <c r="D594" s="6">
        <v>500</v>
      </c>
      <c r="E594" s="6">
        <v>500</v>
      </c>
      <c r="F594" s="6">
        <f t="shared" si="9"/>
        <v>0.5</v>
      </c>
      <c r="G594" s="6">
        <v>1</v>
      </c>
      <c r="H594" s="6" t="s">
        <v>148</v>
      </c>
      <c r="I594" s="6" t="s">
        <v>42</v>
      </c>
      <c r="J594" s="6" t="s">
        <v>25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" customHeight="1">
      <c r="A595" s="6">
        <v>40000000523</v>
      </c>
      <c r="B595" s="6" t="s">
        <v>52</v>
      </c>
      <c r="C595" s="7" t="s">
        <v>10</v>
      </c>
      <c r="D595" s="6">
        <v>512</v>
      </c>
      <c r="E595" s="6">
        <v>512</v>
      </c>
      <c r="F595" s="6">
        <f t="shared" si="9"/>
        <v>0.51200000000000001</v>
      </c>
      <c r="G595" s="6">
        <v>1</v>
      </c>
      <c r="H595" s="6" t="s">
        <v>148</v>
      </c>
      <c r="I595" s="6" t="s">
        <v>42</v>
      </c>
      <c r="J595" s="6" t="s">
        <v>25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" customHeight="1">
      <c r="A596" s="6">
        <v>40000000522</v>
      </c>
      <c r="B596" s="6" t="s">
        <v>52</v>
      </c>
      <c r="C596" s="7" t="s">
        <v>10</v>
      </c>
      <c r="D596" s="6">
        <v>544</v>
      </c>
      <c r="E596" s="6">
        <v>544</v>
      </c>
      <c r="F596" s="6">
        <f t="shared" si="9"/>
        <v>0.54400000000000004</v>
      </c>
      <c r="G596" s="6">
        <v>1</v>
      </c>
      <c r="H596" s="6" t="s">
        <v>148</v>
      </c>
      <c r="I596" s="6" t="s">
        <v>42</v>
      </c>
      <c r="J596" s="6" t="s">
        <v>25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" customHeight="1">
      <c r="A597" s="6">
        <v>40000000521</v>
      </c>
      <c r="B597" s="6" t="s">
        <v>52</v>
      </c>
      <c r="C597" s="7" t="s">
        <v>10</v>
      </c>
      <c r="D597" s="6">
        <v>530</v>
      </c>
      <c r="E597" s="6">
        <v>530</v>
      </c>
      <c r="F597" s="6">
        <f t="shared" si="9"/>
        <v>0.53</v>
      </c>
      <c r="G597" s="6">
        <v>1</v>
      </c>
      <c r="H597" s="6" t="s">
        <v>148</v>
      </c>
      <c r="I597" s="6" t="s">
        <v>42</v>
      </c>
      <c r="J597" s="6" t="s">
        <v>25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" customHeight="1">
      <c r="A598" s="6">
        <v>40000000520</v>
      </c>
      <c r="B598" s="6" t="s">
        <v>52</v>
      </c>
      <c r="C598" s="7" t="s">
        <v>10</v>
      </c>
      <c r="D598" s="6">
        <v>502</v>
      </c>
      <c r="E598" s="6">
        <v>502</v>
      </c>
      <c r="F598" s="6">
        <f t="shared" si="9"/>
        <v>0.502</v>
      </c>
      <c r="G598" s="6">
        <v>1</v>
      </c>
      <c r="H598" s="6" t="s">
        <v>148</v>
      </c>
      <c r="I598" s="6" t="s">
        <v>42</v>
      </c>
      <c r="J598" s="6" t="s">
        <v>25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" customHeight="1">
      <c r="A599" s="6">
        <v>40000000519</v>
      </c>
      <c r="B599" s="6" t="s">
        <v>167</v>
      </c>
      <c r="C599" s="7" t="s">
        <v>10</v>
      </c>
      <c r="D599" s="6">
        <v>344</v>
      </c>
      <c r="E599" s="6">
        <v>344</v>
      </c>
      <c r="F599" s="6">
        <f t="shared" si="9"/>
        <v>0.34399999999999997</v>
      </c>
      <c r="G599" s="6">
        <v>1</v>
      </c>
      <c r="H599" s="6" t="s">
        <v>148</v>
      </c>
      <c r="I599" s="6" t="s">
        <v>160</v>
      </c>
      <c r="J599" s="6" t="s">
        <v>151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" customHeight="1">
      <c r="A600" s="6">
        <v>40000000518</v>
      </c>
      <c r="B600" s="6" t="s">
        <v>167</v>
      </c>
      <c r="C600" s="7" t="s">
        <v>10</v>
      </c>
      <c r="D600" s="6">
        <v>426</v>
      </c>
      <c r="E600" s="6">
        <v>426</v>
      </c>
      <c r="F600" s="6">
        <f t="shared" si="9"/>
        <v>0.42599999999999999</v>
      </c>
      <c r="G600" s="6">
        <v>1</v>
      </c>
      <c r="H600" s="6" t="s">
        <v>148</v>
      </c>
      <c r="I600" s="6" t="s">
        <v>160</v>
      </c>
      <c r="J600" s="6" t="s">
        <v>151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" customHeight="1">
      <c r="A601" s="6">
        <v>40000000517</v>
      </c>
      <c r="B601" s="6" t="s">
        <v>167</v>
      </c>
      <c r="C601" s="7" t="s">
        <v>10</v>
      </c>
      <c r="D601" s="6">
        <v>434</v>
      </c>
      <c r="E601" s="6">
        <v>434</v>
      </c>
      <c r="F601" s="6">
        <f t="shared" si="9"/>
        <v>0.434</v>
      </c>
      <c r="G601" s="6">
        <v>1</v>
      </c>
      <c r="H601" s="6" t="s">
        <v>148</v>
      </c>
      <c r="I601" s="6" t="s">
        <v>160</v>
      </c>
      <c r="J601" s="6" t="s">
        <v>151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" customHeight="1">
      <c r="A602" s="6">
        <v>40000000516</v>
      </c>
      <c r="B602" s="6" t="s">
        <v>167</v>
      </c>
      <c r="C602" s="7" t="s">
        <v>10</v>
      </c>
      <c r="D602" s="6">
        <v>430</v>
      </c>
      <c r="E602" s="6">
        <v>430</v>
      </c>
      <c r="F602" s="6">
        <f t="shared" si="9"/>
        <v>0.43</v>
      </c>
      <c r="G602" s="6">
        <v>1</v>
      </c>
      <c r="H602" s="6" t="s">
        <v>148</v>
      </c>
      <c r="I602" s="6" t="s">
        <v>160</v>
      </c>
      <c r="J602" s="6" t="s">
        <v>151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" customHeight="1">
      <c r="A603" s="6">
        <v>40000000515</v>
      </c>
      <c r="B603" s="6" t="s">
        <v>109</v>
      </c>
      <c r="C603" s="7" t="s">
        <v>10</v>
      </c>
      <c r="D603" s="6">
        <v>645</v>
      </c>
      <c r="E603" s="6">
        <v>645</v>
      </c>
      <c r="F603" s="6">
        <f t="shared" si="9"/>
        <v>0.64500000000000002</v>
      </c>
      <c r="G603" s="6">
        <v>1</v>
      </c>
      <c r="H603" s="6" t="s">
        <v>148</v>
      </c>
      <c r="I603" s="6" t="s">
        <v>42</v>
      </c>
      <c r="J603" s="6" t="s">
        <v>25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" customHeight="1">
      <c r="A604" s="6">
        <v>40000000514</v>
      </c>
      <c r="B604" s="6" t="s">
        <v>109</v>
      </c>
      <c r="C604" s="7" t="s">
        <v>10</v>
      </c>
      <c r="D604" s="6">
        <v>530</v>
      </c>
      <c r="E604" s="6">
        <v>530</v>
      </c>
      <c r="F604" s="6">
        <f t="shared" si="9"/>
        <v>0.53</v>
      </c>
      <c r="G604" s="6">
        <v>1</v>
      </c>
      <c r="H604" s="6" t="s">
        <v>148</v>
      </c>
      <c r="I604" s="6" t="s">
        <v>39</v>
      </c>
      <c r="J604" s="6" t="s">
        <v>25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" customHeight="1">
      <c r="A605" s="6">
        <v>40000000513</v>
      </c>
      <c r="B605" s="6" t="s">
        <v>109</v>
      </c>
      <c r="C605" s="7" t="s">
        <v>10</v>
      </c>
      <c r="D605" s="6">
        <v>540</v>
      </c>
      <c r="E605" s="6">
        <v>540</v>
      </c>
      <c r="F605" s="6">
        <f t="shared" si="9"/>
        <v>0.54</v>
      </c>
      <c r="G605" s="6">
        <v>1</v>
      </c>
      <c r="H605" s="6" t="s">
        <v>148</v>
      </c>
      <c r="I605" s="6" t="s">
        <v>39</v>
      </c>
      <c r="J605" s="6" t="s">
        <v>25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" customHeight="1">
      <c r="A606" s="6">
        <v>40000000512</v>
      </c>
      <c r="B606" s="6" t="s">
        <v>52</v>
      </c>
      <c r="C606" s="7" t="s">
        <v>10</v>
      </c>
      <c r="D606" s="6">
        <v>596</v>
      </c>
      <c r="E606" s="6">
        <v>596</v>
      </c>
      <c r="F606" s="6">
        <f t="shared" si="9"/>
        <v>0.59599999999999997</v>
      </c>
      <c r="G606" s="6">
        <v>1</v>
      </c>
      <c r="H606" s="6" t="s">
        <v>148</v>
      </c>
      <c r="I606" s="6" t="s">
        <v>39</v>
      </c>
      <c r="J606" s="6" t="s">
        <v>25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" customHeight="1">
      <c r="A607" s="6">
        <v>40000000511</v>
      </c>
      <c r="B607" s="6" t="s">
        <v>52</v>
      </c>
      <c r="C607" s="7" t="s">
        <v>10</v>
      </c>
      <c r="D607" s="6">
        <v>556</v>
      </c>
      <c r="E607" s="6">
        <v>556</v>
      </c>
      <c r="F607" s="6">
        <f t="shared" si="9"/>
        <v>0.55600000000000005</v>
      </c>
      <c r="G607" s="6">
        <v>1</v>
      </c>
      <c r="H607" s="6" t="s">
        <v>148</v>
      </c>
      <c r="I607" s="6" t="s">
        <v>39</v>
      </c>
      <c r="J607" s="6" t="s">
        <v>25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" customHeight="1">
      <c r="A608" s="6">
        <v>40000000510</v>
      </c>
      <c r="B608" s="6" t="s">
        <v>52</v>
      </c>
      <c r="C608" s="7" t="s">
        <v>10</v>
      </c>
      <c r="D608" s="6">
        <v>536</v>
      </c>
      <c r="E608" s="6">
        <v>536</v>
      </c>
      <c r="F608" s="6">
        <f t="shared" si="9"/>
        <v>0.53600000000000003</v>
      </c>
      <c r="G608" s="6">
        <v>1</v>
      </c>
      <c r="H608" s="6" t="s">
        <v>148</v>
      </c>
      <c r="I608" s="6" t="s">
        <v>39</v>
      </c>
      <c r="J608" s="6" t="s">
        <v>25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" customHeight="1">
      <c r="A609" s="6">
        <v>40000000509</v>
      </c>
      <c r="B609" s="6" t="s">
        <v>52</v>
      </c>
      <c r="C609" s="7" t="s">
        <v>10</v>
      </c>
      <c r="D609" s="6">
        <v>594</v>
      </c>
      <c r="E609" s="6">
        <v>594</v>
      </c>
      <c r="F609" s="6">
        <f t="shared" si="9"/>
        <v>0.59399999999999997</v>
      </c>
      <c r="G609" s="6">
        <v>1</v>
      </c>
      <c r="H609" s="6" t="s">
        <v>148</v>
      </c>
      <c r="I609" s="6" t="s">
        <v>39</v>
      </c>
      <c r="J609" s="6" t="s">
        <v>25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" customHeight="1">
      <c r="A610" s="6">
        <v>40000000508</v>
      </c>
      <c r="B610" s="6" t="s">
        <v>52</v>
      </c>
      <c r="C610" s="7" t="s">
        <v>10</v>
      </c>
      <c r="D610" s="6">
        <v>644</v>
      </c>
      <c r="E610" s="6">
        <v>644</v>
      </c>
      <c r="F610" s="6">
        <f t="shared" si="9"/>
        <v>0.64400000000000002</v>
      </c>
      <c r="G610" s="6">
        <v>1</v>
      </c>
      <c r="H610" s="6" t="s">
        <v>148</v>
      </c>
      <c r="I610" s="6" t="s">
        <v>39</v>
      </c>
      <c r="J610" s="6" t="s">
        <v>25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" customHeight="1">
      <c r="A611" s="6">
        <v>40000000507</v>
      </c>
      <c r="B611" s="6" t="s">
        <v>52</v>
      </c>
      <c r="C611" s="7" t="s">
        <v>10</v>
      </c>
      <c r="D611" s="6">
        <v>436</v>
      </c>
      <c r="E611" s="6">
        <v>436</v>
      </c>
      <c r="F611" s="6">
        <f t="shared" si="9"/>
        <v>0.436</v>
      </c>
      <c r="G611" s="6">
        <v>1</v>
      </c>
      <c r="H611" s="6" t="s">
        <v>148</v>
      </c>
      <c r="I611" s="6" t="s">
        <v>63</v>
      </c>
      <c r="J611" s="6" t="s">
        <v>36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" customHeight="1">
      <c r="A612" s="6">
        <v>40000000506</v>
      </c>
      <c r="B612" s="6" t="s">
        <v>52</v>
      </c>
      <c r="C612" s="7" t="s">
        <v>10</v>
      </c>
      <c r="D612" s="6">
        <v>472</v>
      </c>
      <c r="E612" s="6">
        <v>472</v>
      </c>
      <c r="F612" s="6">
        <f t="shared" si="9"/>
        <v>0.47199999999999998</v>
      </c>
      <c r="G612" s="6">
        <v>1</v>
      </c>
      <c r="H612" s="6" t="s">
        <v>148</v>
      </c>
      <c r="I612" s="6" t="s">
        <v>63</v>
      </c>
      <c r="J612" s="6" t="s">
        <v>36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" customHeight="1">
      <c r="A613" s="6">
        <v>40000000505</v>
      </c>
      <c r="B613" s="6" t="s">
        <v>52</v>
      </c>
      <c r="C613" s="7" t="s">
        <v>10</v>
      </c>
      <c r="D613" s="6">
        <v>406</v>
      </c>
      <c r="E613" s="6">
        <v>406</v>
      </c>
      <c r="F613" s="6">
        <f t="shared" si="9"/>
        <v>0.40600000000000003</v>
      </c>
      <c r="G613" s="6">
        <v>1</v>
      </c>
      <c r="H613" s="6" t="s">
        <v>148</v>
      </c>
      <c r="I613" s="6" t="s">
        <v>63</v>
      </c>
      <c r="J613" s="6" t="s">
        <v>36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" customHeight="1">
      <c r="A614" s="6">
        <v>40000000504</v>
      </c>
      <c r="B614" s="6" t="s">
        <v>52</v>
      </c>
      <c r="C614" s="7" t="s">
        <v>10</v>
      </c>
      <c r="D614" s="6">
        <v>532</v>
      </c>
      <c r="E614" s="6">
        <v>532</v>
      </c>
      <c r="F614" s="6">
        <f t="shared" si="9"/>
        <v>0.53200000000000003</v>
      </c>
      <c r="G614" s="6">
        <v>1</v>
      </c>
      <c r="H614" s="6" t="s">
        <v>148</v>
      </c>
      <c r="I614" s="6" t="s">
        <v>63</v>
      </c>
      <c r="J614" s="6" t="s">
        <v>36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" customHeight="1">
      <c r="A615" s="6">
        <v>40000000503</v>
      </c>
      <c r="B615" s="6" t="s">
        <v>52</v>
      </c>
      <c r="C615" s="7" t="s">
        <v>10</v>
      </c>
      <c r="D615" s="6">
        <v>426</v>
      </c>
      <c r="E615" s="6">
        <v>426</v>
      </c>
      <c r="F615" s="6">
        <f t="shared" si="9"/>
        <v>0.42599999999999999</v>
      </c>
      <c r="G615" s="6">
        <v>1</v>
      </c>
      <c r="H615" s="6" t="s">
        <v>148</v>
      </c>
      <c r="I615" s="6" t="s">
        <v>63</v>
      </c>
      <c r="J615" s="6" t="s">
        <v>36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" customHeight="1">
      <c r="A616" s="6">
        <v>40000000502</v>
      </c>
      <c r="B616" s="6" t="s">
        <v>52</v>
      </c>
      <c r="C616" s="7" t="s">
        <v>10</v>
      </c>
      <c r="D616" s="6">
        <v>556</v>
      </c>
      <c r="E616" s="6">
        <v>556</v>
      </c>
      <c r="F616" s="6">
        <f t="shared" si="9"/>
        <v>0.55600000000000005</v>
      </c>
      <c r="G616" s="6">
        <v>1</v>
      </c>
      <c r="H616" s="6" t="s">
        <v>148</v>
      </c>
      <c r="I616" s="6" t="s">
        <v>63</v>
      </c>
      <c r="J616" s="6" t="s">
        <v>36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" customHeight="1">
      <c r="A617" s="6">
        <v>40000000501</v>
      </c>
      <c r="B617" s="6" t="s">
        <v>167</v>
      </c>
      <c r="C617" s="7" t="s">
        <v>10</v>
      </c>
      <c r="D617" s="6">
        <v>372</v>
      </c>
      <c r="E617" s="6">
        <v>372</v>
      </c>
      <c r="F617" s="6">
        <f t="shared" si="9"/>
        <v>0.372</v>
      </c>
      <c r="G617" s="6">
        <v>1</v>
      </c>
      <c r="H617" s="6" t="s">
        <v>148</v>
      </c>
      <c r="I617" s="6" t="s">
        <v>63</v>
      </c>
      <c r="J617" s="6" t="s">
        <v>36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" customHeight="1">
      <c r="A618" s="6">
        <v>40000000500</v>
      </c>
      <c r="B618" s="6" t="s">
        <v>167</v>
      </c>
      <c r="C618" s="7" t="s">
        <v>10</v>
      </c>
      <c r="D618" s="6">
        <v>440</v>
      </c>
      <c r="E618" s="6">
        <v>440</v>
      </c>
      <c r="F618" s="6">
        <f t="shared" si="9"/>
        <v>0.44</v>
      </c>
      <c r="G618" s="6">
        <v>1</v>
      </c>
      <c r="H618" s="6" t="s">
        <v>148</v>
      </c>
      <c r="I618" s="6" t="s">
        <v>63</v>
      </c>
      <c r="J618" s="6" t="s">
        <v>36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" customHeight="1">
      <c r="A619" s="6">
        <v>40000000499</v>
      </c>
      <c r="B619" s="6" t="s">
        <v>34</v>
      </c>
      <c r="C619" s="7" t="s">
        <v>10</v>
      </c>
      <c r="D619" s="6">
        <v>968</v>
      </c>
      <c r="E619" s="6">
        <v>968</v>
      </c>
      <c r="F619" s="6">
        <f t="shared" si="9"/>
        <v>0.96799999999999997</v>
      </c>
      <c r="G619" s="6">
        <v>1</v>
      </c>
      <c r="H619" s="6" t="s">
        <v>148</v>
      </c>
      <c r="I619" s="6" t="s">
        <v>18</v>
      </c>
      <c r="J619" s="6" t="s">
        <v>36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" customHeight="1">
      <c r="A620" s="6">
        <v>40000000498</v>
      </c>
      <c r="B620" s="10" t="s">
        <v>29</v>
      </c>
      <c r="C620" s="10" t="s">
        <v>116</v>
      </c>
      <c r="D620" s="10">
        <v>290</v>
      </c>
      <c r="E620" s="10">
        <v>290</v>
      </c>
      <c r="F620" s="6">
        <f t="shared" si="9"/>
        <v>0.28999999999999998</v>
      </c>
      <c r="G620" s="10">
        <v>1</v>
      </c>
      <c r="H620" s="10" t="s">
        <v>168</v>
      </c>
      <c r="I620" s="6" t="s">
        <v>67</v>
      </c>
      <c r="J620" s="6" t="s">
        <v>169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" customHeight="1">
      <c r="A621" s="6">
        <v>40000000497</v>
      </c>
      <c r="B621" s="6" t="s">
        <v>69</v>
      </c>
      <c r="C621" s="6" t="s">
        <v>20</v>
      </c>
      <c r="D621" s="6">
        <v>200</v>
      </c>
      <c r="E621" s="6">
        <v>200</v>
      </c>
      <c r="F621" s="6">
        <f t="shared" si="9"/>
        <v>0.2</v>
      </c>
      <c r="G621" s="6">
        <v>1</v>
      </c>
      <c r="H621" s="6" t="s">
        <v>168</v>
      </c>
      <c r="I621" s="6" t="s">
        <v>67</v>
      </c>
      <c r="J621" s="6" t="s">
        <v>25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" customHeight="1">
      <c r="A622" s="6">
        <v>40000000496</v>
      </c>
      <c r="B622" s="6" t="s">
        <v>46</v>
      </c>
      <c r="C622" s="6" t="s">
        <v>20</v>
      </c>
      <c r="D622" s="6">
        <v>188</v>
      </c>
      <c r="E622" s="6">
        <v>188</v>
      </c>
      <c r="F622" s="6">
        <f t="shared" si="9"/>
        <v>0.188</v>
      </c>
      <c r="G622" s="6">
        <v>1</v>
      </c>
      <c r="H622" s="6" t="s">
        <v>168</v>
      </c>
      <c r="I622" s="6" t="s">
        <v>12</v>
      </c>
      <c r="J622" s="6" t="s">
        <v>25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" customHeight="1">
      <c r="A623" s="6">
        <v>40000000495</v>
      </c>
      <c r="B623" s="6" t="s">
        <v>64</v>
      </c>
      <c r="C623" s="6" t="s">
        <v>20</v>
      </c>
      <c r="D623" s="6">
        <v>356</v>
      </c>
      <c r="E623" s="6">
        <v>356</v>
      </c>
      <c r="F623" s="6">
        <f t="shared" si="9"/>
        <v>0.35599999999999998</v>
      </c>
      <c r="G623" s="6">
        <v>1</v>
      </c>
      <c r="H623" s="6" t="s">
        <v>168</v>
      </c>
      <c r="I623" s="6" t="s">
        <v>67</v>
      </c>
      <c r="J623" s="6" t="s">
        <v>36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" customHeight="1">
      <c r="A624" s="6">
        <v>40000000494</v>
      </c>
      <c r="B624" s="6" t="s">
        <v>47</v>
      </c>
      <c r="C624" s="6" t="s">
        <v>20</v>
      </c>
      <c r="D624" s="6">
        <v>214</v>
      </c>
      <c r="E624" s="6">
        <v>214</v>
      </c>
      <c r="F624" s="6">
        <f t="shared" si="9"/>
        <v>0.214</v>
      </c>
      <c r="G624" s="6">
        <v>1</v>
      </c>
      <c r="H624" s="6" t="s">
        <v>168</v>
      </c>
      <c r="I624" s="6" t="s">
        <v>67</v>
      </c>
      <c r="J624" s="6" t="s">
        <v>25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" customHeight="1">
      <c r="A625" s="6">
        <v>40000000493</v>
      </c>
      <c r="B625" s="6" t="s">
        <v>64</v>
      </c>
      <c r="C625" s="6" t="s">
        <v>20</v>
      </c>
      <c r="D625" s="6">
        <v>266</v>
      </c>
      <c r="E625" s="6">
        <v>266</v>
      </c>
      <c r="F625" s="6">
        <f t="shared" si="9"/>
        <v>0.26600000000000001</v>
      </c>
      <c r="G625" s="6">
        <v>1</v>
      </c>
      <c r="H625" s="6" t="s">
        <v>168</v>
      </c>
      <c r="I625" s="6" t="s">
        <v>67</v>
      </c>
      <c r="J625" s="6" t="s">
        <v>149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" customHeight="1">
      <c r="A626" s="6">
        <v>40000000492</v>
      </c>
      <c r="B626" s="6" t="s">
        <v>14</v>
      </c>
      <c r="C626" s="6" t="s">
        <v>20</v>
      </c>
      <c r="D626" s="6">
        <v>126</v>
      </c>
      <c r="E626" s="6">
        <v>126</v>
      </c>
      <c r="F626" s="6">
        <f t="shared" si="9"/>
        <v>0.126</v>
      </c>
      <c r="G626" s="6">
        <v>1</v>
      </c>
      <c r="H626" s="6" t="s">
        <v>168</v>
      </c>
      <c r="I626" s="6" t="s">
        <v>67</v>
      </c>
      <c r="J626" s="6" t="s">
        <v>25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" customHeight="1">
      <c r="A627" s="6">
        <v>40000000491</v>
      </c>
      <c r="B627" s="6" t="s">
        <v>14</v>
      </c>
      <c r="C627" s="6" t="s">
        <v>20</v>
      </c>
      <c r="D627" s="6">
        <v>256</v>
      </c>
      <c r="E627" s="6">
        <v>256</v>
      </c>
      <c r="F627" s="6">
        <f t="shared" si="9"/>
        <v>0.25600000000000001</v>
      </c>
      <c r="G627" s="6">
        <v>1</v>
      </c>
      <c r="H627" s="6" t="s">
        <v>168</v>
      </c>
      <c r="I627" s="6" t="s">
        <v>67</v>
      </c>
      <c r="J627" s="6" t="s">
        <v>25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" customHeight="1">
      <c r="A628" s="6">
        <v>40000000490</v>
      </c>
      <c r="B628" s="6" t="s">
        <v>47</v>
      </c>
      <c r="C628" s="6" t="s">
        <v>20</v>
      </c>
      <c r="D628" s="6">
        <v>248</v>
      </c>
      <c r="E628" s="6">
        <v>248</v>
      </c>
      <c r="F628" s="6">
        <f t="shared" si="9"/>
        <v>0.248</v>
      </c>
      <c r="G628" s="6">
        <v>1</v>
      </c>
      <c r="H628" s="6" t="s">
        <v>168</v>
      </c>
      <c r="I628" s="6" t="s">
        <v>12</v>
      </c>
      <c r="J628" s="6" t="s">
        <v>25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" customHeight="1">
      <c r="A629" s="6">
        <v>40000000489</v>
      </c>
      <c r="B629" s="6" t="s">
        <v>46</v>
      </c>
      <c r="C629" s="6" t="s">
        <v>20</v>
      </c>
      <c r="D629" s="6">
        <v>106</v>
      </c>
      <c r="E629" s="6">
        <v>106</v>
      </c>
      <c r="F629" s="6">
        <f t="shared" si="9"/>
        <v>0.106</v>
      </c>
      <c r="G629" s="6">
        <v>1</v>
      </c>
      <c r="H629" s="6" t="s">
        <v>168</v>
      </c>
      <c r="I629" s="6" t="s">
        <v>67</v>
      </c>
      <c r="J629" s="6" t="s">
        <v>36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" customHeight="1">
      <c r="A630" s="6">
        <v>40000000488</v>
      </c>
      <c r="B630" s="6" t="s">
        <v>47</v>
      </c>
      <c r="C630" s="6" t="s">
        <v>20</v>
      </c>
      <c r="D630" s="6">
        <v>472</v>
      </c>
      <c r="E630" s="6">
        <v>472</v>
      </c>
      <c r="F630" s="6">
        <f t="shared" si="9"/>
        <v>0.47199999999999998</v>
      </c>
      <c r="G630" s="6">
        <v>1</v>
      </c>
      <c r="H630" s="6" t="s">
        <v>168</v>
      </c>
      <c r="I630" s="6" t="s">
        <v>67</v>
      </c>
      <c r="J630" s="6" t="s">
        <v>36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" customHeight="1">
      <c r="A631" s="6">
        <v>40000000487</v>
      </c>
      <c r="B631" s="6" t="s">
        <v>64</v>
      </c>
      <c r="C631" s="6" t="s">
        <v>20</v>
      </c>
      <c r="D631" s="6">
        <v>148</v>
      </c>
      <c r="E631" s="6">
        <v>148</v>
      </c>
      <c r="F631" s="6">
        <f t="shared" si="9"/>
        <v>0.14799999999999999</v>
      </c>
      <c r="G631" s="6">
        <v>1</v>
      </c>
      <c r="H631" s="6" t="s">
        <v>168</v>
      </c>
      <c r="I631" s="6" t="s">
        <v>67</v>
      </c>
      <c r="J631" s="6" t="s">
        <v>149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" customHeight="1">
      <c r="A632" s="6">
        <v>40000000486</v>
      </c>
      <c r="B632" s="6" t="s">
        <v>69</v>
      </c>
      <c r="C632" s="6" t="s">
        <v>20</v>
      </c>
      <c r="D632" s="6">
        <v>206</v>
      </c>
      <c r="E632" s="6">
        <v>206</v>
      </c>
      <c r="F632" s="6">
        <f t="shared" si="9"/>
        <v>0.20599999999999999</v>
      </c>
      <c r="G632" s="6">
        <v>1</v>
      </c>
      <c r="H632" s="6" t="s">
        <v>168</v>
      </c>
      <c r="I632" s="6" t="s">
        <v>67</v>
      </c>
      <c r="J632" s="6" t="s">
        <v>36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" customHeight="1">
      <c r="A633" s="6">
        <v>40000000485</v>
      </c>
      <c r="B633" s="6" t="s">
        <v>119</v>
      </c>
      <c r="C633" s="6" t="s">
        <v>20</v>
      </c>
      <c r="D633" s="6">
        <v>298</v>
      </c>
      <c r="E633" s="6">
        <v>298</v>
      </c>
      <c r="F633" s="6">
        <f t="shared" si="9"/>
        <v>0.29799999999999999</v>
      </c>
      <c r="G633" s="6">
        <v>1</v>
      </c>
      <c r="H633" s="6" t="s">
        <v>168</v>
      </c>
      <c r="I633" s="6" t="s">
        <v>67</v>
      </c>
      <c r="J633" s="6" t="s">
        <v>25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" customHeight="1">
      <c r="A634" s="6">
        <v>40000000484</v>
      </c>
      <c r="B634" s="6" t="s">
        <v>52</v>
      </c>
      <c r="C634" s="6" t="s">
        <v>20</v>
      </c>
      <c r="D634" s="6">
        <v>280</v>
      </c>
      <c r="E634" s="6">
        <v>280</v>
      </c>
      <c r="F634" s="6">
        <f t="shared" si="9"/>
        <v>0.28000000000000003</v>
      </c>
      <c r="G634" s="6">
        <v>1</v>
      </c>
      <c r="H634" s="6" t="s">
        <v>168</v>
      </c>
      <c r="I634" s="6" t="s">
        <v>67</v>
      </c>
      <c r="J634" s="6" t="s">
        <v>25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" customHeight="1">
      <c r="A635" s="6">
        <v>40000000483</v>
      </c>
      <c r="B635" s="6" t="s">
        <v>46</v>
      </c>
      <c r="C635" s="6" t="s">
        <v>20</v>
      </c>
      <c r="D635" s="6">
        <v>116</v>
      </c>
      <c r="E635" s="6">
        <v>116</v>
      </c>
      <c r="F635" s="6">
        <f t="shared" si="9"/>
        <v>0.11600000000000001</v>
      </c>
      <c r="G635" s="6">
        <v>1</v>
      </c>
      <c r="H635" s="6" t="s">
        <v>168</v>
      </c>
      <c r="I635" s="6" t="s">
        <v>67</v>
      </c>
      <c r="J635" s="6" t="s">
        <v>25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" customHeight="1">
      <c r="A636" s="6">
        <v>40000000482</v>
      </c>
      <c r="B636" s="6" t="s">
        <v>64</v>
      </c>
      <c r="C636" s="6" t="s">
        <v>20</v>
      </c>
      <c r="D636" s="6">
        <v>346</v>
      </c>
      <c r="E636" s="6">
        <v>346</v>
      </c>
      <c r="F636" s="6">
        <f t="shared" si="9"/>
        <v>0.34599999999999997</v>
      </c>
      <c r="G636" s="6">
        <v>1</v>
      </c>
      <c r="H636" s="6" t="s">
        <v>168</v>
      </c>
      <c r="I636" s="6" t="s">
        <v>67</v>
      </c>
      <c r="J636" s="6" t="s">
        <v>36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" customHeight="1">
      <c r="A637" s="6">
        <v>40000000481</v>
      </c>
      <c r="B637" s="6" t="s">
        <v>50</v>
      </c>
      <c r="C637" s="6" t="s">
        <v>20</v>
      </c>
      <c r="D637" s="6">
        <v>150</v>
      </c>
      <c r="E637" s="6">
        <v>150</v>
      </c>
      <c r="F637" s="6">
        <f t="shared" si="9"/>
        <v>0.15</v>
      </c>
      <c r="G637" s="6">
        <v>1</v>
      </c>
      <c r="H637" s="6" t="s">
        <v>168</v>
      </c>
      <c r="I637" s="6" t="s">
        <v>67</v>
      </c>
      <c r="J637" s="6" t="s">
        <v>149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" customHeight="1">
      <c r="A638" s="6">
        <v>40000000480</v>
      </c>
      <c r="B638" s="6" t="s">
        <v>47</v>
      </c>
      <c r="C638" s="6" t="s">
        <v>20</v>
      </c>
      <c r="D638" s="6">
        <v>174</v>
      </c>
      <c r="E638" s="6">
        <v>174</v>
      </c>
      <c r="F638" s="6">
        <f t="shared" si="9"/>
        <v>0.17399999999999999</v>
      </c>
      <c r="G638" s="6">
        <v>1</v>
      </c>
      <c r="H638" s="6" t="s">
        <v>168</v>
      </c>
      <c r="I638" s="6" t="s">
        <v>67</v>
      </c>
      <c r="J638" s="6" t="s">
        <v>170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" customHeight="1">
      <c r="A639" s="6">
        <v>40000000479</v>
      </c>
      <c r="B639" s="6" t="s">
        <v>46</v>
      </c>
      <c r="C639" s="6" t="s">
        <v>20</v>
      </c>
      <c r="D639" s="6">
        <v>158</v>
      </c>
      <c r="E639" s="6">
        <v>158</v>
      </c>
      <c r="F639" s="6">
        <f t="shared" si="9"/>
        <v>0.158</v>
      </c>
      <c r="G639" s="6">
        <v>1</v>
      </c>
      <c r="H639" s="6" t="s">
        <v>168</v>
      </c>
      <c r="I639" s="6" t="s">
        <v>67</v>
      </c>
      <c r="J639" s="6" t="s">
        <v>36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" customHeight="1">
      <c r="A640" s="6">
        <v>40000000478</v>
      </c>
      <c r="B640" s="6" t="s">
        <v>47</v>
      </c>
      <c r="C640" s="6" t="s">
        <v>20</v>
      </c>
      <c r="D640" s="6">
        <v>286</v>
      </c>
      <c r="E640" s="6">
        <v>286</v>
      </c>
      <c r="F640" s="6">
        <f t="shared" si="9"/>
        <v>0.28599999999999998</v>
      </c>
      <c r="G640" s="6">
        <v>1</v>
      </c>
      <c r="H640" s="6" t="s">
        <v>168</v>
      </c>
      <c r="I640" s="6" t="s">
        <v>67</v>
      </c>
      <c r="J640" s="6" t="s">
        <v>149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" customHeight="1">
      <c r="A641" s="6">
        <v>40000000477</v>
      </c>
      <c r="B641" s="6" t="s">
        <v>171</v>
      </c>
      <c r="C641" s="6" t="s">
        <v>20</v>
      </c>
      <c r="D641" s="6">
        <v>178</v>
      </c>
      <c r="E641" s="6">
        <v>178</v>
      </c>
      <c r="F641" s="6">
        <f t="shared" si="9"/>
        <v>0.17799999999999999</v>
      </c>
      <c r="G641" s="6">
        <v>1</v>
      </c>
      <c r="H641" s="6" t="s">
        <v>168</v>
      </c>
      <c r="I641" s="6" t="s">
        <v>67</v>
      </c>
      <c r="J641" s="6" t="s">
        <v>36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" customHeight="1">
      <c r="A642" s="6">
        <v>40000000476</v>
      </c>
      <c r="B642" s="6" t="s">
        <v>47</v>
      </c>
      <c r="C642" s="6" t="s">
        <v>20</v>
      </c>
      <c r="D642" s="6">
        <v>204</v>
      </c>
      <c r="E642" s="6">
        <v>204</v>
      </c>
      <c r="F642" s="6">
        <f t="shared" ref="F642:F705" si="10">E642/1000</f>
        <v>0.20399999999999999</v>
      </c>
      <c r="G642" s="6">
        <v>1</v>
      </c>
      <c r="H642" s="6" t="s">
        <v>168</v>
      </c>
      <c r="I642" s="6" t="s">
        <v>67</v>
      </c>
      <c r="J642" s="6" t="s">
        <v>149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" customHeight="1">
      <c r="A643" s="6">
        <v>40000000475</v>
      </c>
      <c r="B643" s="6" t="s">
        <v>120</v>
      </c>
      <c r="C643" s="6" t="s">
        <v>20</v>
      </c>
      <c r="D643" s="6">
        <v>194</v>
      </c>
      <c r="E643" s="6">
        <v>194</v>
      </c>
      <c r="F643" s="6">
        <f t="shared" si="10"/>
        <v>0.19400000000000001</v>
      </c>
      <c r="G643" s="6">
        <v>1</v>
      </c>
      <c r="H643" s="6" t="s">
        <v>168</v>
      </c>
      <c r="I643" s="6" t="s">
        <v>67</v>
      </c>
      <c r="J643" s="6" t="s">
        <v>36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" customHeight="1">
      <c r="A644" s="6">
        <v>40000000474</v>
      </c>
      <c r="B644" s="6" t="s">
        <v>171</v>
      </c>
      <c r="C644" s="6" t="s">
        <v>20</v>
      </c>
      <c r="D644" s="6">
        <v>310</v>
      </c>
      <c r="E644" s="6">
        <v>310</v>
      </c>
      <c r="F644" s="6">
        <f t="shared" si="10"/>
        <v>0.31</v>
      </c>
      <c r="G644" s="6">
        <v>1</v>
      </c>
      <c r="H644" s="6" t="s">
        <v>168</v>
      </c>
      <c r="I644" s="6" t="s">
        <v>67</v>
      </c>
      <c r="J644" s="6" t="s">
        <v>36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" customHeight="1">
      <c r="A645" s="6">
        <v>40000000473</v>
      </c>
      <c r="B645" s="6" t="s">
        <v>115</v>
      </c>
      <c r="C645" s="6" t="s">
        <v>20</v>
      </c>
      <c r="D645" s="6">
        <v>284</v>
      </c>
      <c r="E645" s="6">
        <v>284</v>
      </c>
      <c r="F645" s="6">
        <f t="shared" si="10"/>
        <v>0.28399999999999997</v>
      </c>
      <c r="G645" s="6">
        <v>1</v>
      </c>
      <c r="H645" s="6" t="s">
        <v>168</v>
      </c>
      <c r="I645" s="6" t="s">
        <v>67</v>
      </c>
      <c r="J645" s="6" t="s">
        <v>25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" customHeight="1">
      <c r="A646" s="6">
        <v>40000000472</v>
      </c>
      <c r="B646" s="6" t="s">
        <v>64</v>
      </c>
      <c r="C646" s="6" t="s">
        <v>20</v>
      </c>
      <c r="D646" s="6">
        <v>170</v>
      </c>
      <c r="E646" s="6">
        <v>170</v>
      </c>
      <c r="F646" s="6">
        <f t="shared" si="10"/>
        <v>0.17</v>
      </c>
      <c r="G646" s="6">
        <v>1</v>
      </c>
      <c r="H646" s="6" t="s">
        <v>168</v>
      </c>
      <c r="I646" s="6" t="s">
        <v>67</v>
      </c>
      <c r="J646" s="6" t="s">
        <v>149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" customHeight="1">
      <c r="A647" s="6">
        <v>40000000471</v>
      </c>
      <c r="B647" s="6" t="s">
        <v>52</v>
      </c>
      <c r="C647" s="6" t="s">
        <v>20</v>
      </c>
      <c r="D647" s="6">
        <v>216</v>
      </c>
      <c r="E647" s="6">
        <v>216</v>
      </c>
      <c r="F647" s="6">
        <f t="shared" si="10"/>
        <v>0.216</v>
      </c>
      <c r="G647" s="6">
        <v>1</v>
      </c>
      <c r="H647" s="6" t="s">
        <v>168</v>
      </c>
      <c r="I647" s="6" t="s">
        <v>67</v>
      </c>
      <c r="J647" s="6" t="s">
        <v>149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" customHeight="1">
      <c r="A648" s="6">
        <v>40000000470</v>
      </c>
      <c r="B648" s="6" t="s">
        <v>46</v>
      </c>
      <c r="C648" s="6" t="s">
        <v>20</v>
      </c>
      <c r="D648" s="6">
        <v>148</v>
      </c>
      <c r="E648" s="6">
        <v>148</v>
      </c>
      <c r="F648" s="6">
        <f t="shared" si="10"/>
        <v>0.14799999999999999</v>
      </c>
      <c r="G648" s="6">
        <v>1</v>
      </c>
      <c r="H648" s="6" t="s">
        <v>168</v>
      </c>
      <c r="I648" s="6" t="s">
        <v>67</v>
      </c>
      <c r="J648" s="6" t="s">
        <v>36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" customHeight="1">
      <c r="A649" s="6">
        <v>40000000469</v>
      </c>
      <c r="B649" s="6" t="s">
        <v>167</v>
      </c>
      <c r="C649" s="6" t="s">
        <v>20</v>
      </c>
      <c r="D649" s="6">
        <v>496</v>
      </c>
      <c r="E649" s="6">
        <v>496</v>
      </c>
      <c r="F649" s="6">
        <f t="shared" si="10"/>
        <v>0.496</v>
      </c>
      <c r="G649" s="6">
        <v>1</v>
      </c>
      <c r="H649" s="6" t="s">
        <v>168</v>
      </c>
      <c r="I649" s="6" t="s">
        <v>67</v>
      </c>
      <c r="J649" s="6" t="s">
        <v>36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" customHeight="1">
      <c r="A650" s="6">
        <v>40000000468</v>
      </c>
      <c r="B650" s="6" t="s">
        <v>64</v>
      </c>
      <c r="C650" s="6" t="s">
        <v>20</v>
      </c>
      <c r="D650" s="6">
        <v>304</v>
      </c>
      <c r="E650" s="6">
        <v>304</v>
      </c>
      <c r="F650" s="6">
        <f t="shared" si="10"/>
        <v>0.30399999999999999</v>
      </c>
      <c r="G650" s="6">
        <v>1</v>
      </c>
      <c r="H650" s="6" t="s">
        <v>168</v>
      </c>
      <c r="I650" s="6" t="s">
        <v>67</v>
      </c>
      <c r="J650" s="6" t="s">
        <v>36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" customHeight="1">
      <c r="A651" s="6">
        <v>40000000467</v>
      </c>
      <c r="B651" s="6" t="s">
        <v>171</v>
      </c>
      <c r="C651" s="6" t="s">
        <v>20</v>
      </c>
      <c r="D651" s="6">
        <v>52</v>
      </c>
      <c r="E651" s="6">
        <v>52</v>
      </c>
      <c r="F651" s="6">
        <f t="shared" si="10"/>
        <v>5.1999999999999998E-2</v>
      </c>
      <c r="G651" s="6">
        <v>1</v>
      </c>
      <c r="H651" s="6" t="s">
        <v>168</v>
      </c>
      <c r="I651" s="6" t="s">
        <v>172</v>
      </c>
      <c r="J651" s="6" t="s">
        <v>36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" customHeight="1">
      <c r="A652" s="6">
        <v>40000000466</v>
      </c>
      <c r="B652" s="6" t="s">
        <v>52</v>
      </c>
      <c r="C652" s="6" t="s">
        <v>20</v>
      </c>
      <c r="D652" s="6">
        <v>240</v>
      </c>
      <c r="E652" s="6">
        <v>240</v>
      </c>
      <c r="F652" s="6">
        <f t="shared" si="10"/>
        <v>0.24</v>
      </c>
      <c r="G652" s="6">
        <v>1</v>
      </c>
      <c r="H652" s="6" t="s">
        <v>168</v>
      </c>
      <c r="I652" s="6" t="s">
        <v>67</v>
      </c>
      <c r="J652" s="6" t="s">
        <v>36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" customHeight="1">
      <c r="A653" s="6">
        <v>40000000465</v>
      </c>
      <c r="B653" s="6" t="s">
        <v>46</v>
      </c>
      <c r="C653" s="6" t="s">
        <v>20</v>
      </c>
      <c r="D653" s="6">
        <v>116</v>
      </c>
      <c r="E653" s="6">
        <v>116</v>
      </c>
      <c r="F653" s="6">
        <f t="shared" si="10"/>
        <v>0.11600000000000001</v>
      </c>
      <c r="G653" s="6">
        <v>1</v>
      </c>
      <c r="H653" s="6" t="s">
        <v>168</v>
      </c>
      <c r="I653" s="6" t="s">
        <v>67</v>
      </c>
      <c r="J653" s="6" t="s">
        <v>25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" customHeight="1">
      <c r="A654" s="6">
        <v>40000000464</v>
      </c>
      <c r="B654" s="6" t="s">
        <v>14</v>
      </c>
      <c r="C654" s="6" t="s">
        <v>20</v>
      </c>
      <c r="D654" s="6">
        <v>148</v>
      </c>
      <c r="E654" s="6">
        <v>148</v>
      </c>
      <c r="F654" s="6">
        <f t="shared" si="10"/>
        <v>0.14799999999999999</v>
      </c>
      <c r="G654" s="6">
        <v>1</v>
      </c>
      <c r="H654" s="6" t="s">
        <v>168</v>
      </c>
      <c r="I654" s="6" t="s">
        <v>67</v>
      </c>
      <c r="J654" s="6" t="s">
        <v>36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" customHeight="1">
      <c r="A655" s="6">
        <v>40000000463</v>
      </c>
      <c r="B655" s="6" t="s">
        <v>34</v>
      </c>
      <c r="C655" s="6" t="s">
        <v>20</v>
      </c>
      <c r="D655" s="6">
        <v>496</v>
      </c>
      <c r="E655" s="6">
        <v>496</v>
      </c>
      <c r="F655" s="6">
        <f t="shared" si="10"/>
        <v>0.496</v>
      </c>
      <c r="G655" s="6">
        <v>1</v>
      </c>
      <c r="H655" s="6" t="s">
        <v>168</v>
      </c>
      <c r="I655" s="6" t="s">
        <v>67</v>
      </c>
      <c r="J655" s="6" t="s">
        <v>36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" customHeight="1">
      <c r="A656" s="6">
        <v>40000000462</v>
      </c>
      <c r="B656" s="6" t="s">
        <v>47</v>
      </c>
      <c r="C656" s="6" t="s">
        <v>20</v>
      </c>
      <c r="D656" s="6">
        <v>232</v>
      </c>
      <c r="E656" s="6">
        <v>232</v>
      </c>
      <c r="F656" s="6">
        <f t="shared" si="10"/>
        <v>0.23200000000000001</v>
      </c>
      <c r="G656" s="6">
        <v>1</v>
      </c>
      <c r="H656" s="6" t="s">
        <v>168</v>
      </c>
      <c r="I656" s="6" t="s">
        <v>67</v>
      </c>
      <c r="J656" s="6" t="s">
        <v>25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" customHeight="1">
      <c r="A657" s="6">
        <v>40000000461</v>
      </c>
      <c r="B657" s="6" t="s">
        <v>52</v>
      </c>
      <c r="C657" s="6" t="s">
        <v>20</v>
      </c>
      <c r="D657" s="6">
        <v>240</v>
      </c>
      <c r="E657" s="6">
        <v>240</v>
      </c>
      <c r="F657" s="6">
        <f t="shared" si="10"/>
        <v>0.24</v>
      </c>
      <c r="G657" s="6">
        <v>1</v>
      </c>
      <c r="H657" s="6" t="s">
        <v>168</v>
      </c>
      <c r="I657" s="6" t="s">
        <v>67</v>
      </c>
      <c r="J657" s="6" t="s">
        <v>149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" customHeight="1">
      <c r="A658" s="6">
        <v>40000000460</v>
      </c>
      <c r="B658" s="6" t="s">
        <v>69</v>
      </c>
      <c r="C658" s="6" t="s">
        <v>20</v>
      </c>
      <c r="D658" s="6">
        <v>176</v>
      </c>
      <c r="E658" s="6">
        <v>176</v>
      </c>
      <c r="F658" s="6">
        <f t="shared" si="10"/>
        <v>0.17599999999999999</v>
      </c>
      <c r="G658" s="6">
        <v>1</v>
      </c>
      <c r="H658" s="6" t="s">
        <v>168</v>
      </c>
      <c r="I658" s="6" t="s">
        <v>67</v>
      </c>
      <c r="J658" s="6" t="s">
        <v>36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" customHeight="1">
      <c r="A659" s="6">
        <v>40000000459</v>
      </c>
      <c r="B659" s="6" t="s">
        <v>46</v>
      </c>
      <c r="C659" s="6" t="s">
        <v>20</v>
      </c>
      <c r="D659" s="6">
        <v>234</v>
      </c>
      <c r="E659" s="6">
        <v>234</v>
      </c>
      <c r="F659" s="6">
        <f t="shared" si="10"/>
        <v>0.23400000000000001</v>
      </c>
      <c r="G659" s="6">
        <v>1</v>
      </c>
      <c r="H659" s="6" t="s">
        <v>168</v>
      </c>
      <c r="I659" s="6" t="s">
        <v>67</v>
      </c>
      <c r="J659" s="6" t="s">
        <v>36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" customHeight="1">
      <c r="A660" s="6">
        <v>40000000458</v>
      </c>
      <c r="B660" s="7" t="s">
        <v>9</v>
      </c>
      <c r="C660" s="6" t="s">
        <v>20</v>
      </c>
      <c r="D660" s="6">
        <v>622</v>
      </c>
      <c r="E660" s="6">
        <v>622</v>
      </c>
      <c r="F660" s="6">
        <f t="shared" si="10"/>
        <v>0.622</v>
      </c>
      <c r="G660" s="6">
        <v>1</v>
      </c>
      <c r="H660" s="6" t="s">
        <v>168</v>
      </c>
      <c r="I660" s="6" t="s">
        <v>67</v>
      </c>
      <c r="J660" s="6" t="s">
        <v>25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" customHeight="1">
      <c r="A661" s="6">
        <v>40000000457</v>
      </c>
      <c r="B661" s="6" t="s">
        <v>47</v>
      </c>
      <c r="C661" s="6" t="s">
        <v>20</v>
      </c>
      <c r="D661" s="6">
        <v>258</v>
      </c>
      <c r="E661" s="6">
        <v>258</v>
      </c>
      <c r="F661" s="6">
        <f t="shared" si="10"/>
        <v>0.25800000000000001</v>
      </c>
      <c r="G661" s="6">
        <v>1</v>
      </c>
      <c r="H661" s="6" t="s">
        <v>168</v>
      </c>
      <c r="I661" s="6" t="s">
        <v>12</v>
      </c>
      <c r="J661" s="6" t="s">
        <v>25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" customHeight="1">
      <c r="A662" s="6">
        <v>40000000456</v>
      </c>
      <c r="B662" s="6" t="s">
        <v>64</v>
      </c>
      <c r="C662" s="6" t="s">
        <v>20</v>
      </c>
      <c r="D662" s="6">
        <v>378</v>
      </c>
      <c r="E662" s="6">
        <v>378</v>
      </c>
      <c r="F662" s="6">
        <f t="shared" si="10"/>
        <v>0.378</v>
      </c>
      <c r="G662" s="6">
        <v>1</v>
      </c>
      <c r="H662" s="6" t="s">
        <v>168</v>
      </c>
      <c r="I662" s="6" t="s">
        <v>67</v>
      </c>
      <c r="J662" s="6" t="s">
        <v>36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" customHeight="1">
      <c r="A663" s="6">
        <v>40000000455</v>
      </c>
      <c r="B663" s="6" t="s">
        <v>46</v>
      </c>
      <c r="C663" s="6" t="s">
        <v>20</v>
      </c>
      <c r="D663" s="6">
        <v>130</v>
      </c>
      <c r="E663" s="6">
        <v>130</v>
      </c>
      <c r="F663" s="6">
        <f t="shared" si="10"/>
        <v>0.13</v>
      </c>
      <c r="G663" s="6">
        <v>1</v>
      </c>
      <c r="H663" s="6" t="s">
        <v>168</v>
      </c>
      <c r="I663" s="6" t="s">
        <v>67</v>
      </c>
      <c r="J663" s="6" t="s">
        <v>25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" customHeight="1">
      <c r="A664" s="6">
        <v>40000000454</v>
      </c>
      <c r="B664" s="7" t="s">
        <v>9</v>
      </c>
      <c r="C664" s="6" t="s">
        <v>20</v>
      </c>
      <c r="D664" s="6">
        <v>532</v>
      </c>
      <c r="E664" s="6">
        <v>532</v>
      </c>
      <c r="F664" s="6">
        <f t="shared" si="10"/>
        <v>0.53200000000000003</v>
      </c>
      <c r="G664" s="6">
        <v>1</v>
      </c>
      <c r="H664" s="6" t="s">
        <v>168</v>
      </c>
      <c r="I664" s="6" t="s">
        <v>67</v>
      </c>
      <c r="J664" s="6" t="s">
        <v>25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" customHeight="1">
      <c r="A665" s="6">
        <v>40000000453</v>
      </c>
      <c r="B665" s="6" t="s">
        <v>47</v>
      </c>
      <c r="C665" s="6" t="s">
        <v>20</v>
      </c>
      <c r="D665" s="6">
        <v>218</v>
      </c>
      <c r="E665" s="6">
        <v>218</v>
      </c>
      <c r="F665" s="6">
        <f t="shared" si="10"/>
        <v>0.218</v>
      </c>
      <c r="G665" s="6">
        <v>1</v>
      </c>
      <c r="H665" s="6" t="s">
        <v>168</v>
      </c>
      <c r="I665" s="6" t="s">
        <v>12</v>
      </c>
      <c r="J665" s="6" t="s">
        <v>25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" customHeight="1">
      <c r="A666" s="6">
        <v>40000000452</v>
      </c>
      <c r="B666" s="6" t="s">
        <v>14</v>
      </c>
      <c r="C666" s="6" t="s">
        <v>20</v>
      </c>
      <c r="D666" s="6">
        <v>168</v>
      </c>
      <c r="E666" s="6">
        <v>168</v>
      </c>
      <c r="F666" s="6">
        <f t="shared" si="10"/>
        <v>0.16800000000000001</v>
      </c>
      <c r="G666" s="6">
        <v>1</v>
      </c>
      <c r="H666" s="6" t="s">
        <v>168</v>
      </c>
      <c r="I666" s="6" t="s">
        <v>67</v>
      </c>
      <c r="J666" s="6" t="s">
        <v>36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" customHeight="1">
      <c r="A667" s="6">
        <v>40000000451</v>
      </c>
      <c r="B667" s="6" t="s">
        <v>173</v>
      </c>
      <c r="C667" s="6" t="s">
        <v>20</v>
      </c>
      <c r="D667" s="6">
        <v>22</v>
      </c>
      <c r="E667" s="6">
        <v>22</v>
      </c>
      <c r="F667" s="6">
        <f t="shared" si="10"/>
        <v>2.1999999999999999E-2</v>
      </c>
      <c r="G667" s="6">
        <v>1</v>
      </c>
      <c r="H667" s="6" t="s">
        <v>168</v>
      </c>
      <c r="I667" s="6" t="s">
        <v>67</v>
      </c>
      <c r="J667" s="6" t="s">
        <v>25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" customHeight="1">
      <c r="A668" s="6">
        <v>40000000450</v>
      </c>
      <c r="B668" s="6" t="s">
        <v>64</v>
      </c>
      <c r="C668" s="6" t="s">
        <v>20</v>
      </c>
      <c r="D668" s="6">
        <v>340</v>
      </c>
      <c r="E668" s="6">
        <v>340</v>
      </c>
      <c r="F668" s="6">
        <f t="shared" si="10"/>
        <v>0.34</v>
      </c>
      <c r="G668" s="6">
        <v>1</v>
      </c>
      <c r="H668" s="6" t="s">
        <v>168</v>
      </c>
      <c r="I668" s="6" t="s">
        <v>67</v>
      </c>
      <c r="J668" s="6" t="s">
        <v>36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" customHeight="1">
      <c r="A669" s="6">
        <v>40000000449</v>
      </c>
      <c r="B669" s="6" t="s">
        <v>46</v>
      </c>
      <c r="C669" s="6" t="s">
        <v>20</v>
      </c>
      <c r="D669" s="6">
        <v>114</v>
      </c>
      <c r="E669" s="6">
        <v>114</v>
      </c>
      <c r="F669" s="6">
        <f t="shared" si="10"/>
        <v>0.114</v>
      </c>
      <c r="G669" s="6">
        <v>1</v>
      </c>
      <c r="H669" s="6" t="s">
        <v>168</v>
      </c>
      <c r="I669" s="6" t="s">
        <v>67</v>
      </c>
      <c r="J669" s="6" t="s">
        <v>25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" customHeight="1">
      <c r="A670" s="6">
        <v>40000000448</v>
      </c>
      <c r="B670" s="6" t="s">
        <v>109</v>
      </c>
      <c r="C670" s="6" t="s">
        <v>20</v>
      </c>
      <c r="D670" s="6">
        <v>512</v>
      </c>
      <c r="E670" s="6">
        <v>512</v>
      </c>
      <c r="F670" s="6">
        <f t="shared" si="10"/>
        <v>0.51200000000000001</v>
      </c>
      <c r="G670" s="6">
        <v>1</v>
      </c>
      <c r="H670" s="6" t="s">
        <v>168</v>
      </c>
      <c r="I670" s="6" t="s">
        <v>12</v>
      </c>
      <c r="J670" s="6" t="s">
        <v>25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" customHeight="1">
      <c r="A671" s="6">
        <v>40000000447</v>
      </c>
      <c r="B671" s="6" t="s">
        <v>52</v>
      </c>
      <c r="C671" s="6" t="s">
        <v>20</v>
      </c>
      <c r="D671" s="6">
        <v>376</v>
      </c>
      <c r="E671" s="6">
        <v>376</v>
      </c>
      <c r="F671" s="6">
        <f t="shared" si="10"/>
        <v>0.376</v>
      </c>
      <c r="G671" s="6">
        <v>1</v>
      </c>
      <c r="H671" s="6" t="s">
        <v>168</v>
      </c>
      <c r="I671" s="6" t="s">
        <v>67</v>
      </c>
      <c r="J671" s="6" t="s">
        <v>36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" customHeight="1">
      <c r="A672" s="6">
        <v>40000000446</v>
      </c>
      <c r="B672" s="6" t="s">
        <v>47</v>
      </c>
      <c r="C672" s="7" t="s">
        <v>10</v>
      </c>
      <c r="D672" s="6">
        <v>406</v>
      </c>
      <c r="E672" s="6">
        <v>406</v>
      </c>
      <c r="F672" s="6">
        <f t="shared" si="10"/>
        <v>0.40600000000000003</v>
      </c>
      <c r="G672" s="6">
        <v>1</v>
      </c>
      <c r="H672" s="6" t="s">
        <v>168</v>
      </c>
      <c r="I672" s="6" t="s">
        <v>67</v>
      </c>
      <c r="J672" s="6" t="s">
        <v>13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" customHeight="1">
      <c r="A673" s="6">
        <v>40000000445</v>
      </c>
      <c r="B673" s="6" t="s">
        <v>171</v>
      </c>
      <c r="C673" s="6" t="s">
        <v>20</v>
      </c>
      <c r="D673" s="6">
        <v>84</v>
      </c>
      <c r="E673" s="6">
        <v>84</v>
      </c>
      <c r="F673" s="6">
        <f t="shared" si="10"/>
        <v>8.4000000000000005E-2</v>
      </c>
      <c r="G673" s="6">
        <v>1</v>
      </c>
      <c r="H673" s="6" t="s">
        <v>168</v>
      </c>
      <c r="I673" s="6" t="s">
        <v>67</v>
      </c>
      <c r="J673" s="6" t="s">
        <v>36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" customHeight="1">
      <c r="A674" s="6">
        <v>40000000444</v>
      </c>
      <c r="B674" s="6" t="s">
        <v>47</v>
      </c>
      <c r="C674" s="6" t="s">
        <v>20</v>
      </c>
      <c r="D674" s="6">
        <v>244</v>
      </c>
      <c r="E674" s="6">
        <v>244</v>
      </c>
      <c r="F674" s="6">
        <f t="shared" si="10"/>
        <v>0.24399999999999999</v>
      </c>
      <c r="G674" s="6">
        <v>1</v>
      </c>
      <c r="H674" s="6" t="s">
        <v>168</v>
      </c>
      <c r="I674" s="6" t="s">
        <v>67</v>
      </c>
      <c r="J674" s="6" t="s">
        <v>149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" customHeight="1">
      <c r="A675" s="6">
        <v>40000000443</v>
      </c>
      <c r="B675" s="6" t="s">
        <v>64</v>
      </c>
      <c r="C675" s="6" t="s">
        <v>20</v>
      </c>
      <c r="D675" s="6">
        <v>304</v>
      </c>
      <c r="E675" s="6">
        <v>304</v>
      </c>
      <c r="F675" s="6">
        <f t="shared" si="10"/>
        <v>0.30399999999999999</v>
      </c>
      <c r="G675" s="6">
        <v>1</v>
      </c>
      <c r="H675" s="6" t="s">
        <v>168</v>
      </c>
      <c r="I675" s="6" t="s">
        <v>67</v>
      </c>
      <c r="J675" s="6" t="s">
        <v>149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" customHeight="1">
      <c r="A676" s="6">
        <v>40000000442</v>
      </c>
      <c r="B676" s="6" t="s">
        <v>50</v>
      </c>
      <c r="C676" s="6" t="s">
        <v>20</v>
      </c>
      <c r="D676" s="6">
        <v>294</v>
      </c>
      <c r="E676" s="6">
        <v>294</v>
      </c>
      <c r="F676" s="6">
        <f t="shared" si="10"/>
        <v>0.29399999999999998</v>
      </c>
      <c r="G676" s="6">
        <v>1</v>
      </c>
      <c r="H676" s="6" t="s">
        <v>168</v>
      </c>
      <c r="I676" s="6" t="s">
        <v>67</v>
      </c>
      <c r="J676" s="6" t="s">
        <v>174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" customHeight="1">
      <c r="A677" s="6">
        <v>40000000441</v>
      </c>
      <c r="B677" s="6" t="s">
        <v>175</v>
      </c>
      <c r="C677" s="6" t="s">
        <v>20</v>
      </c>
      <c r="D677" s="6">
        <v>118</v>
      </c>
      <c r="E677" s="6">
        <v>118</v>
      </c>
      <c r="F677" s="6">
        <f t="shared" si="10"/>
        <v>0.11799999999999999</v>
      </c>
      <c r="G677" s="6">
        <v>1</v>
      </c>
      <c r="H677" s="6" t="s">
        <v>168</v>
      </c>
      <c r="I677" s="6" t="s">
        <v>67</v>
      </c>
      <c r="J677" s="6" t="s">
        <v>156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" customHeight="1">
      <c r="A678" s="6">
        <v>40000000440</v>
      </c>
      <c r="B678" s="6" t="s">
        <v>14</v>
      </c>
      <c r="C678" s="6" t="s">
        <v>20</v>
      </c>
      <c r="D678" s="6">
        <v>250</v>
      </c>
      <c r="E678" s="6">
        <v>250</v>
      </c>
      <c r="F678" s="6">
        <f t="shared" si="10"/>
        <v>0.25</v>
      </c>
      <c r="G678" s="6">
        <v>1</v>
      </c>
      <c r="H678" s="6" t="s">
        <v>168</v>
      </c>
      <c r="I678" s="6" t="s">
        <v>67</v>
      </c>
      <c r="J678" s="6" t="s">
        <v>36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" customHeight="1">
      <c r="A679" s="6">
        <v>40000000439</v>
      </c>
      <c r="B679" s="6" t="s">
        <v>52</v>
      </c>
      <c r="C679" s="6" t="s">
        <v>20</v>
      </c>
      <c r="D679" s="6">
        <v>484</v>
      </c>
      <c r="E679" s="6">
        <v>484</v>
      </c>
      <c r="F679" s="6">
        <f t="shared" si="10"/>
        <v>0.48399999999999999</v>
      </c>
      <c r="G679" s="6">
        <v>1</v>
      </c>
      <c r="H679" s="6" t="s">
        <v>168</v>
      </c>
      <c r="I679" s="6" t="s">
        <v>67</v>
      </c>
      <c r="J679" s="6" t="s">
        <v>36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" customHeight="1">
      <c r="A680" s="6">
        <v>40000000438</v>
      </c>
      <c r="B680" s="6" t="s">
        <v>109</v>
      </c>
      <c r="C680" s="6" t="s">
        <v>20</v>
      </c>
      <c r="D680" s="6">
        <v>486</v>
      </c>
      <c r="E680" s="6">
        <v>486</v>
      </c>
      <c r="F680" s="6">
        <f t="shared" si="10"/>
        <v>0.48599999999999999</v>
      </c>
      <c r="G680" s="6">
        <v>1</v>
      </c>
      <c r="H680" s="6" t="s">
        <v>168</v>
      </c>
      <c r="I680" s="6" t="s">
        <v>67</v>
      </c>
      <c r="J680" s="6" t="s">
        <v>25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" customHeight="1">
      <c r="A681" s="6">
        <v>40000000437</v>
      </c>
      <c r="B681" s="10" t="s">
        <v>46</v>
      </c>
      <c r="C681" s="10" t="s">
        <v>116</v>
      </c>
      <c r="D681" s="10">
        <v>92</v>
      </c>
      <c r="E681" s="10">
        <v>92</v>
      </c>
      <c r="F681" s="6">
        <f t="shared" si="10"/>
        <v>9.1999999999999998E-2</v>
      </c>
      <c r="G681" s="10">
        <v>1</v>
      </c>
      <c r="H681" s="10" t="s">
        <v>168</v>
      </c>
      <c r="I681" s="6" t="s">
        <v>67</v>
      </c>
      <c r="J681" s="6" t="s">
        <v>25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" customHeight="1">
      <c r="A682" s="6">
        <v>40000000436</v>
      </c>
      <c r="B682" s="6" t="s">
        <v>14</v>
      </c>
      <c r="C682" s="6" t="s">
        <v>20</v>
      </c>
      <c r="D682" s="6">
        <v>164</v>
      </c>
      <c r="E682" s="6">
        <v>164</v>
      </c>
      <c r="F682" s="6">
        <f t="shared" si="10"/>
        <v>0.16400000000000001</v>
      </c>
      <c r="G682" s="6">
        <v>1</v>
      </c>
      <c r="H682" s="6" t="s">
        <v>168</v>
      </c>
      <c r="I682" s="6" t="s">
        <v>67</v>
      </c>
      <c r="J682" s="6" t="s">
        <v>36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" customHeight="1">
      <c r="A683" s="6">
        <v>40000000435</v>
      </c>
      <c r="B683" s="6" t="s">
        <v>64</v>
      </c>
      <c r="C683" s="6" t="s">
        <v>20</v>
      </c>
      <c r="D683" s="6">
        <v>366</v>
      </c>
      <c r="E683" s="6">
        <v>366</v>
      </c>
      <c r="F683" s="6">
        <f t="shared" si="10"/>
        <v>0.36599999999999999</v>
      </c>
      <c r="G683" s="6">
        <v>1</v>
      </c>
      <c r="H683" s="6" t="s">
        <v>168</v>
      </c>
      <c r="I683" s="6" t="s">
        <v>67</v>
      </c>
      <c r="J683" s="6" t="s">
        <v>149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" customHeight="1">
      <c r="A684" s="6">
        <v>40000000434</v>
      </c>
      <c r="B684" s="6" t="s">
        <v>69</v>
      </c>
      <c r="C684" s="6" t="s">
        <v>20</v>
      </c>
      <c r="D684" s="6">
        <v>144</v>
      </c>
      <c r="E684" s="6">
        <v>144</v>
      </c>
      <c r="F684" s="6">
        <f t="shared" si="10"/>
        <v>0.14399999999999999</v>
      </c>
      <c r="G684" s="6">
        <v>1</v>
      </c>
      <c r="H684" s="6" t="s">
        <v>168</v>
      </c>
      <c r="I684" s="6" t="s">
        <v>67</v>
      </c>
      <c r="J684" s="6" t="s">
        <v>36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" customHeight="1">
      <c r="A685" s="6">
        <v>40000000433</v>
      </c>
      <c r="B685" s="6" t="s">
        <v>52</v>
      </c>
      <c r="C685" s="6" t="s">
        <v>20</v>
      </c>
      <c r="D685" s="6">
        <v>266</v>
      </c>
      <c r="E685" s="6">
        <v>266</v>
      </c>
      <c r="F685" s="6">
        <f t="shared" si="10"/>
        <v>0.26600000000000001</v>
      </c>
      <c r="G685" s="6">
        <v>1</v>
      </c>
      <c r="H685" s="6" t="s">
        <v>168</v>
      </c>
      <c r="I685" s="6" t="s">
        <v>176</v>
      </c>
      <c r="J685" s="6" t="s">
        <v>36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" customHeight="1">
      <c r="A686" s="6">
        <v>40000000432</v>
      </c>
      <c r="B686" s="6" t="s">
        <v>14</v>
      </c>
      <c r="C686" s="6" t="s">
        <v>20</v>
      </c>
      <c r="D686" s="6">
        <v>248</v>
      </c>
      <c r="E686" s="6">
        <v>248</v>
      </c>
      <c r="F686" s="6">
        <f t="shared" si="10"/>
        <v>0.248</v>
      </c>
      <c r="G686" s="6">
        <v>1</v>
      </c>
      <c r="H686" s="6" t="s">
        <v>168</v>
      </c>
      <c r="I686" s="6" t="s">
        <v>67</v>
      </c>
      <c r="J686" s="6" t="s">
        <v>25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" customHeight="1">
      <c r="A687" s="6">
        <v>40000000431</v>
      </c>
      <c r="B687" s="6" t="s">
        <v>14</v>
      </c>
      <c r="C687" s="6" t="s">
        <v>20</v>
      </c>
      <c r="D687" s="6">
        <v>214</v>
      </c>
      <c r="E687" s="6">
        <v>214</v>
      </c>
      <c r="F687" s="6">
        <f t="shared" si="10"/>
        <v>0.214</v>
      </c>
      <c r="G687" s="6">
        <v>1</v>
      </c>
      <c r="H687" s="6" t="s">
        <v>168</v>
      </c>
      <c r="I687" s="6" t="s">
        <v>67</v>
      </c>
      <c r="J687" s="6" t="s">
        <v>113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" customHeight="1">
      <c r="A688" s="6">
        <v>40000000430</v>
      </c>
      <c r="B688" s="6" t="s">
        <v>109</v>
      </c>
      <c r="C688" s="6" t="s">
        <v>20</v>
      </c>
      <c r="D688" s="6">
        <v>746</v>
      </c>
      <c r="E688" s="6">
        <v>746</v>
      </c>
      <c r="F688" s="6">
        <f t="shared" si="10"/>
        <v>0.746</v>
      </c>
      <c r="G688" s="6">
        <v>1</v>
      </c>
      <c r="H688" s="6" t="s">
        <v>168</v>
      </c>
      <c r="I688" s="6" t="s">
        <v>12</v>
      </c>
      <c r="J688" s="6" t="s">
        <v>25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" customHeight="1">
      <c r="A689" s="6">
        <v>40000000429</v>
      </c>
      <c r="B689" s="6" t="s">
        <v>47</v>
      </c>
      <c r="C689" s="6" t="s">
        <v>20</v>
      </c>
      <c r="D689" s="6">
        <v>244</v>
      </c>
      <c r="E689" s="6">
        <v>244</v>
      </c>
      <c r="F689" s="6">
        <f t="shared" si="10"/>
        <v>0.24399999999999999</v>
      </c>
      <c r="G689" s="6">
        <v>1</v>
      </c>
      <c r="H689" s="6" t="s">
        <v>168</v>
      </c>
      <c r="I689" s="6" t="s">
        <v>12</v>
      </c>
      <c r="J689" s="6" t="s">
        <v>25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" customHeight="1">
      <c r="A690" s="6">
        <v>40000000428</v>
      </c>
      <c r="B690" s="6" t="s">
        <v>34</v>
      </c>
      <c r="C690" s="6" t="s">
        <v>20</v>
      </c>
      <c r="D690" s="6">
        <v>462</v>
      </c>
      <c r="E690" s="6">
        <v>462</v>
      </c>
      <c r="F690" s="6">
        <f t="shared" si="10"/>
        <v>0.46200000000000002</v>
      </c>
      <c r="G690" s="6">
        <v>1</v>
      </c>
      <c r="H690" s="6" t="s">
        <v>168</v>
      </c>
      <c r="I690" s="6" t="s">
        <v>108</v>
      </c>
      <c r="J690" s="6" t="s">
        <v>36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" customHeight="1">
      <c r="A691" s="6">
        <v>40000000427</v>
      </c>
      <c r="B691" s="6" t="s">
        <v>34</v>
      </c>
      <c r="C691" s="6" t="s">
        <v>20</v>
      </c>
      <c r="D691" s="6">
        <v>508</v>
      </c>
      <c r="E691" s="6">
        <v>508</v>
      </c>
      <c r="F691" s="6">
        <f t="shared" si="10"/>
        <v>0.50800000000000001</v>
      </c>
      <c r="G691" s="6">
        <v>1</v>
      </c>
      <c r="H691" s="6" t="s">
        <v>168</v>
      </c>
      <c r="I691" s="6" t="s">
        <v>108</v>
      </c>
      <c r="J691" s="6" t="s">
        <v>36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" customHeight="1">
      <c r="A692" s="6">
        <v>40000000426</v>
      </c>
      <c r="B692" s="6" t="s">
        <v>34</v>
      </c>
      <c r="C692" s="6" t="s">
        <v>20</v>
      </c>
      <c r="D692" s="6">
        <v>440</v>
      </c>
      <c r="E692" s="6">
        <v>440</v>
      </c>
      <c r="F692" s="6">
        <f t="shared" si="10"/>
        <v>0.44</v>
      </c>
      <c r="G692" s="6">
        <v>1</v>
      </c>
      <c r="H692" s="6" t="s">
        <v>168</v>
      </c>
      <c r="I692" s="6" t="s">
        <v>108</v>
      </c>
      <c r="J692" s="6" t="s">
        <v>36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" customHeight="1">
      <c r="A693" s="6">
        <v>40000000425</v>
      </c>
      <c r="B693" s="6" t="s">
        <v>115</v>
      </c>
      <c r="C693" s="6" t="s">
        <v>20</v>
      </c>
      <c r="D693" s="6">
        <v>274</v>
      </c>
      <c r="E693" s="6">
        <v>274</v>
      </c>
      <c r="F693" s="6">
        <f t="shared" si="10"/>
        <v>0.27400000000000002</v>
      </c>
      <c r="G693" s="6">
        <v>1</v>
      </c>
      <c r="H693" s="6" t="s">
        <v>168</v>
      </c>
      <c r="I693" s="6" t="s">
        <v>176</v>
      </c>
      <c r="J693" s="6" t="s">
        <v>25</v>
      </c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" customHeight="1">
      <c r="A694" s="6">
        <v>40000000424</v>
      </c>
      <c r="B694" s="6" t="s">
        <v>73</v>
      </c>
      <c r="C694" s="6" t="s">
        <v>20</v>
      </c>
      <c r="D694" s="6">
        <v>80</v>
      </c>
      <c r="E694" s="6">
        <v>80</v>
      </c>
      <c r="F694" s="6">
        <f t="shared" si="10"/>
        <v>0.08</v>
      </c>
      <c r="G694" s="6">
        <v>1</v>
      </c>
      <c r="H694" s="6" t="s">
        <v>168</v>
      </c>
      <c r="I694" s="6" t="s">
        <v>67</v>
      </c>
      <c r="J694" s="6" t="s">
        <v>25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" customHeight="1">
      <c r="A695" s="6">
        <v>40000000423</v>
      </c>
      <c r="B695" s="6" t="s">
        <v>14</v>
      </c>
      <c r="C695" s="6" t="s">
        <v>20</v>
      </c>
      <c r="D695" s="6">
        <v>328</v>
      </c>
      <c r="E695" s="6">
        <v>328</v>
      </c>
      <c r="F695" s="6">
        <f t="shared" si="10"/>
        <v>0.32800000000000001</v>
      </c>
      <c r="G695" s="6">
        <v>1</v>
      </c>
      <c r="H695" s="6" t="s">
        <v>168</v>
      </c>
      <c r="I695" s="6" t="s">
        <v>67</v>
      </c>
      <c r="J695" s="6" t="s">
        <v>72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" customHeight="1">
      <c r="A696" s="6">
        <v>40000000422</v>
      </c>
      <c r="B696" s="6" t="s">
        <v>14</v>
      </c>
      <c r="C696" s="6" t="s">
        <v>20</v>
      </c>
      <c r="D696" s="6">
        <v>150</v>
      </c>
      <c r="E696" s="6">
        <v>150</v>
      </c>
      <c r="F696" s="6">
        <f t="shared" si="10"/>
        <v>0.15</v>
      </c>
      <c r="G696" s="6">
        <v>1</v>
      </c>
      <c r="H696" s="6" t="s">
        <v>168</v>
      </c>
      <c r="I696" s="6" t="s">
        <v>172</v>
      </c>
      <c r="J696" s="6" t="s">
        <v>149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" customHeight="1">
      <c r="A697" s="6">
        <v>40000000421</v>
      </c>
      <c r="B697" s="6" t="s">
        <v>64</v>
      </c>
      <c r="C697" s="6" t="s">
        <v>20</v>
      </c>
      <c r="D697" s="6">
        <v>304</v>
      </c>
      <c r="E697" s="6">
        <v>304</v>
      </c>
      <c r="F697" s="6">
        <f t="shared" si="10"/>
        <v>0.30399999999999999</v>
      </c>
      <c r="G697" s="6">
        <v>1</v>
      </c>
      <c r="H697" s="6" t="s">
        <v>168</v>
      </c>
      <c r="I697" s="6" t="s">
        <v>172</v>
      </c>
      <c r="J697" s="6" t="s">
        <v>36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" customHeight="1">
      <c r="A698" s="6">
        <v>40000000420</v>
      </c>
      <c r="B698" s="6" t="s">
        <v>175</v>
      </c>
      <c r="C698" s="6" t="s">
        <v>20</v>
      </c>
      <c r="D698" s="6">
        <v>104</v>
      </c>
      <c r="E698" s="6">
        <v>104</v>
      </c>
      <c r="F698" s="6">
        <f t="shared" si="10"/>
        <v>0.104</v>
      </c>
      <c r="G698" s="6">
        <v>1</v>
      </c>
      <c r="H698" s="6" t="s">
        <v>168</v>
      </c>
      <c r="I698" s="6" t="s">
        <v>67</v>
      </c>
      <c r="J698" s="6" t="s">
        <v>36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" customHeight="1">
      <c r="A699" s="6">
        <v>40000000419</v>
      </c>
      <c r="B699" s="6" t="s">
        <v>175</v>
      </c>
      <c r="C699" s="6" t="s">
        <v>20</v>
      </c>
      <c r="D699" s="6">
        <v>78</v>
      </c>
      <c r="E699" s="6">
        <v>78</v>
      </c>
      <c r="F699" s="6">
        <f t="shared" si="10"/>
        <v>7.8E-2</v>
      </c>
      <c r="G699" s="6">
        <v>1</v>
      </c>
      <c r="H699" s="6" t="s">
        <v>168</v>
      </c>
      <c r="I699" s="6" t="s">
        <v>67</v>
      </c>
      <c r="J699" s="6" t="s">
        <v>25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" customHeight="1">
      <c r="A700" s="6">
        <v>40000000418</v>
      </c>
      <c r="B700" s="6" t="s">
        <v>46</v>
      </c>
      <c r="C700" s="6" t="s">
        <v>20</v>
      </c>
      <c r="D700" s="6">
        <v>148</v>
      </c>
      <c r="E700" s="6">
        <v>148</v>
      </c>
      <c r="F700" s="6">
        <f t="shared" si="10"/>
        <v>0.14799999999999999</v>
      </c>
      <c r="G700" s="6">
        <v>1</v>
      </c>
      <c r="H700" s="6" t="s">
        <v>168</v>
      </c>
      <c r="I700" s="6" t="s">
        <v>67</v>
      </c>
      <c r="J700" s="6" t="s">
        <v>25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" customHeight="1">
      <c r="A701" s="6">
        <v>40000000417</v>
      </c>
      <c r="B701" s="6" t="s">
        <v>46</v>
      </c>
      <c r="C701" s="6" t="s">
        <v>20</v>
      </c>
      <c r="D701" s="6">
        <v>114</v>
      </c>
      <c r="E701" s="6">
        <v>114</v>
      </c>
      <c r="F701" s="6">
        <f t="shared" si="10"/>
        <v>0.114</v>
      </c>
      <c r="G701" s="6">
        <v>1</v>
      </c>
      <c r="H701" s="6" t="s">
        <v>168</v>
      </c>
      <c r="I701" s="6" t="s">
        <v>67</v>
      </c>
      <c r="J701" s="6" t="s">
        <v>25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" customHeight="1">
      <c r="A702" s="6">
        <v>40000000416</v>
      </c>
      <c r="B702" s="7" t="s">
        <v>9</v>
      </c>
      <c r="C702" s="6" t="s">
        <v>20</v>
      </c>
      <c r="D702" s="6">
        <v>534</v>
      </c>
      <c r="E702" s="6">
        <v>534</v>
      </c>
      <c r="F702" s="6">
        <f t="shared" si="10"/>
        <v>0.53400000000000003</v>
      </c>
      <c r="G702" s="6">
        <v>1</v>
      </c>
      <c r="H702" s="6" t="s">
        <v>168</v>
      </c>
      <c r="I702" s="6" t="s">
        <v>67</v>
      </c>
      <c r="J702" s="6" t="s">
        <v>25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" customHeight="1">
      <c r="A703" s="6">
        <v>40000000415</v>
      </c>
      <c r="B703" s="6" t="s">
        <v>64</v>
      </c>
      <c r="C703" s="6" t="s">
        <v>20</v>
      </c>
      <c r="D703" s="6">
        <v>354</v>
      </c>
      <c r="E703" s="6">
        <v>354</v>
      </c>
      <c r="F703" s="6">
        <f t="shared" si="10"/>
        <v>0.35399999999999998</v>
      </c>
      <c r="G703" s="6">
        <v>1</v>
      </c>
      <c r="H703" s="6" t="s">
        <v>168</v>
      </c>
      <c r="I703" s="6" t="s">
        <v>67</v>
      </c>
      <c r="J703" s="6" t="s">
        <v>149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" customHeight="1">
      <c r="A704" s="6">
        <v>40000000414</v>
      </c>
      <c r="B704" s="6" t="s">
        <v>175</v>
      </c>
      <c r="C704" s="6" t="s">
        <v>20</v>
      </c>
      <c r="D704" s="6">
        <v>134</v>
      </c>
      <c r="E704" s="6">
        <v>134</v>
      </c>
      <c r="F704" s="6">
        <f t="shared" si="10"/>
        <v>0.13400000000000001</v>
      </c>
      <c r="G704" s="6">
        <v>1</v>
      </c>
      <c r="H704" s="6" t="s">
        <v>168</v>
      </c>
      <c r="I704" s="6" t="s">
        <v>67</v>
      </c>
      <c r="J704" s="6" t="s">
        <v>149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" customHeight="1">
      <c r="A705" s="6">
        <v>40000000413</v>
      </c>
      <c r="B705" s="6" t="s">
        <v>47</v>
      </c>
      <c r="C705" s="6" t="s">
        <v>20</v>
      </c>
      <c r="D705" s="6">
        <v>240</v>
      </c>
      <c r="E705" s="6">
        <v>240</v>
      </c>
      <c r="F705" s="6">
        <f t="shared" si="10"/>
        <v>0.24</v>
      </c>
      <c r="G705" s="6">
        <v>1</v>
      </c>
      <c r="H705" s="6" t="s">
        <v>168</v>
      </c>
      <c r="I705" s="6" t="s">
        <v>67</v>
      </c>
      <c r="J705" s="6" t="s">
        <v>25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" customHeight="1">
      <c r="A706" s="6">
        <v>40000000412</v>
      </c>
      <c r="B706" s="6" t="s">
        <v>46</v>
      </c>
      <c r="C706" s="6" t="s">
        <v>20</v>
      </c>
      <c r="D706" s="6">
        <v>120</v>
      </c>
      <c r="E706" s="6">
        <v>120</v>
      </c>
      <c r="F706" s="6">
        <f t="shared" ref="F706:F769" si="11">E706/1000</f>
        <v>0.12</v>
      </c>
      <c r="G706" s="6">
        <v>1</v>
      </c>
      <c r="H706" s="6" t="s">
        <v>168</v>
      </c>
      <c r="I706" s="6" t="s">
        <v>67</v>
      </c>
      <c r="J706" s="6" t="s">
        <v>25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" customHeight="1">
      <c r="A707" s="6">
        <v>40000000411</v>
      </c>
      <c r="B707" s="6" t="s">
        <v>52</v>
      </c>
      <c r="C707" s="6" t="s">
        <v>20</v>
      </c>
      <c r="D707" s="6">
        <v>422</v>
      </c>
      <c r="E707" s="6">
        <v>422</v>
      </c>
      <c r="F707" s="6">
        <f t="shared" si="11"/>
        <v>0.42199999999999999</v>
      </c>
      <c r="G707" s="6">
        <v>1</v>
      </c>
      <c r="H707" s="6" t="s">
        <v>168</v>
      </c>
      <c r="I707" s="6" t="s">
        <v>67</v>
      </c>
      <c r="J707" s="6" t="s">
        <v>25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" customHeight="1">
      <c r="A708" s="6">
        <v>40000000410</v>
      </c>
      <c r="B708" s="6" t="s">
        <v>14</v>
      </c>
      <c r="C708" s="6" t="s">
        <v>20</v>
      </c>
      <c r="D708" s="6">
        <v>144</v>
      </c>
      <c r="E708" s="6">
        <v>144</v>
      </c>
      <c r="F708" s="6">
        <f t="shared" si="11"/>
        <v>0.14399999999999999</v>
      </c>
      <c r="G708" s="6">
        <v>1</v>
      </c>
      <c r="H708" s="6" t="s">
        <v>168</v>
      </c>
      <c r="I708" s="6" t="s">
        <v>67</v>
      </c>
      <c r="J708" s="6" t="s">
        <v>25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" customHeight="1">
      <c r="A709" s="6">
        <v>40000000409</v>
      </c>
      <c r="B709" s="6" t="s">
        <v>14</v>
      </c>
      <c r="C709" s="6" t="s">
        <v>20</v>
      </c>
      <c r="D709" s="6">
        <v>122</v>
      </c>
      <c r="E709" s="6">
        <v>122</v>
      </c>
      <c r="F709" s="6">
        <f t="shared" si="11"/>
        <v>0.122</v>
      </c>
      <c r="G709" s="6">
        <v>1</v>
      </c>
      <c r="H709" s="6" t="s">
        <v>168</v>
      </c>
      <c r="I709" s="6" t="s">
        <v>67</v>
      </c>
      <c r="J709" s="6" t="s">
        <v>25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" customHeight="1">
      <c r="A710" s="6">
        <v>40000000408</v>
      </c>
      <c r="B710" s="6" t="s">
        <v>175</v>
      </c>
      <c r="C710" s="6" t="s">
        <v>20</v>
      </c>
      <c r="D710" s="6">
        <v>42</v>
      </c>
      <c r="E710" s="6">
        <v>42</v>
      </c>
      <c r="F710" s="6">
        <f t="shared" si="11"/>
        <v>4.2000000000000003E-2</v>
      </c>
      <c r="G710" s="6">
        <v>1</v>
      </c>
      <c r="H710" s="6" t="s">
        <v>168</v>
      </c>
      <c r="I710" s="6" t="s">
        <v>67</v>
      </c>
      <c r="J710" s="6" t="s">
        <v>36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" customHeight="1">
      <c r="A711" s="6">
        <v>40000000407</v>
      </c>
      <c r="B711" s="6" t="s">
        <v>14</v>
      </c>
      <c r="C711" s="6" t="s">
        <v>20</v>
      </c>
      <c r="D711" s="6">
        <v>118</v>
      </c>
      <c r="E711" s="6">
        <v>118</v>
      </c>
      <c r="F711" s="6">
        <f t="shared" si="11"/>
        <v>0.11799999999999999</v>
      </c>
      <c r="G711" s="6">
        <v>1</v>
      </c>
      <c r="H711" s="6" t="s">
        <v>168</v>
      </c>
      <c r="I711" s="6" t="s">
        <v>67</v>
      </c>
      <c r="J711" s="6" t="s">
        <v>25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" customHeight="1">
      <c r="A712" s="6">
        <v>40000000406</v>
      </c>
      <c r="B712" s="6" t="s">
        <v>69</v>
      </c>
      <c r="C712" s="6" t="s">
        <v>20</v>
      </c>
      <c r="D712" s="6">
        <v>194</v>
      </c>
      <c r="E712" s="6">
        <v>194</v>
      </c>
      <c r="F712" s="6">
        <f t="shared" si="11"/>
        <v>0.19400000000000001</v>
      </c>
      <c r="G712" s="6">
        <v>1</v>
      </c>
      <c r="H712" s="6" t="s">
        <v>168</v>
      </c>
      <c r="I712" s="6" t="s">
        <v>67</v>
      </c>
      <c r="J712" s="6" t="s">
        <v>25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" customHeight="1">
      <c r="A713" s="6">
        <v>40000000405</v>
      </c>
      <c r="B713" s="6" t="s">
        <v>50</v>
      </c>
      <c r="C713" s="6" t="s">
        <v>20</v>
      </c>
      <c r="D713" s="6">
        <v>132</v>
      </c>
      <c r="E713" s="6">
        <v>132</v>
      </c>
      <c r="F713" s="6">
        <f t="shared" si="11"/>
        <v>0.13200000000000001</v>
      </c>
      <c r="G713" s="6">
        <v>1</v>
      </c>
      <c r="H713" s="6" t="s">
        <v>168</v>
      </c>
      <c r="I713" s="6" t="s">
        <v>67</v>
      </c>
      <c r="J713" s="6" t="s">
        <v>36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" customHeight="1">
      <c r="A714" s="6">
        <v>40000000404</v>
      </c>
      <c r="B714" s="6" t="s">
        <v>47</v>
      </c>
      <c r="C714" s="6" t="s">
        <v>20</v>
      </c>
      <c r="D714" s="6">
        <v>180</v>
      </c>
      <c r="E714" s="6">
        <v>180</v>
      </c>
      <c r="F714" s="6">
        <f t="shared" si="11"/>
        <v>0.18</v>
      </c>
      <c r="G714" s="6">
        <v>1</v>
      </c>
      <c r="H714" s="6" t="s">
        <v>168</v>
      </c>
      <c r="I714" s="6" t="s">
        <v>67</v>
      </c>
      <c r="J714" s="6" t="s">
        <v>13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" customHeight="1">
      <c r="A715" s="6">
        <v>40000000403</v>
      </c>
      <c r="B715" s="6" t="s">
        <v>52</v>
      </c>
      <c r="C715" s="6" t="s">
        <v>20</v>
      </c>
      <c r="D715" s="6">
        <v>316</v>
      </c>
      <c r="E715" s="6">
        <v>316</v>
      </c>
      <c r="F715" s="6">
        <f t="shared" si="11"/>
        <v>0.316</v>
      </c>
      <c r="G715" s="6">
        <v>1</v>
      </c>
      <c r="H715" s="6" t="s">
        <v>168</v>
      </c>
      <c r="I715" s="6" t="s">
        <v>12</v>
      </c>
      <c r="J715" s="6" t="s">
        <v>25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" customHeight="1">
      <c r="A716" s="6">
        <v>40000000402</v>
      </c>
      <c r="B716" s="6" t="s">
        <v>171</v>
      </c>
      <c r="C716" s="6" t="s">
        <v>20</v>
      </c>
      <c r="D716" s="6">
        <v>188</v>
      </c>
      <c r="E716" s="6">
        <v>188</v>
      </c>
      <c r="F716" s="6">
        <f t="shared" si="11"/>
        <v>0.188</v>
      </c>
      <c r="G716" s="6">
        <v>1</v>
      </c>
      <c r="H716" s="6" t="s">
        <v>168</v>
      </c>
      <c r="I716" s="6" t="s">
        <v>177</v>
      </c>
      <c r="J716" s="6" t="s">
        <v>36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" customHeight="1">
      <c r="A717" s="6">
        <v>40000000401</v>
      </c>
      <c r="B717" s="6" t="s">
        <v>46</v>
      </c>
      <c r="C717" s="6" t="s">
        <v>20</v>
      </c>
      <c r="D717" s="6">
        <v>172</v>
      </c>
      <c r="E717" s="6">
        <v>172</v>
      </c>
      <c r="F717" s="6">
        <f t="shared" si="11"/>
        <v>0.17199999999999999</v>
      </c>
      <c r="G717" s="6">
        <v>1</v>
      </c>
      <c r="H717" s="6" t="s">
        <v>168</v>
      </c>
      <c r="I717" s="6" t="s">
        <v>67</v>
      </c>
      <c r="J717" s="6" t="s">
        <v>25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" customHeight="1">
      <c r="A718" s="6">
        <v>40000000400</v>
      </c>
      <c r="B718" s="6" t="s">
        <v>46</v>
      </c>
      <c r="C718" s="6" t="s">
        <v>20</v>
      </c>
      <c r="D718" s="6">
        <v>124</v>
      </c>
      <c r="E718" s="6">
        <v>124</v>
      </c>
      <c r="F718" s="6">
        <f t="shared" si="11"/>
        <v>0.124</v>
      </c>
      <c r="G718" s="6">
        <v>1</v>
      </c>
      <c r="H718" s="6" t="s">
        <v>168</v>
      </c>
      <c r="I718" s="6" t="s">
        <v>67</v>
      </c>
      <c r="J718" s="6" t="s">
        <v>25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" customHeight="1">
      <c r="A719" s="6">
        <v>40000000399</v>
      </c>
      <c r="B719" s="6" t="s">
        <v>175</v>
      </c>
      <c r="C719" s="6" t="s">
        <v>20</v>
      </c>
      <c r="D719" s="6">
        <v>96</v>
      </c>
      <c r="E719" s="6">
        <v>96</v>
      </c>
      <c r="F719" s="6">
        <f t="shared" si="11"/>
        <v>9.6000000000000002E-2</v>
      </c>
      <c r="G719" s="6">
        <v>1</v>
      </c>
      <c r="H719" s="6" t="s">
        <v>168</v>
      </c>
      <c r="I719" s="6" t="s">
        <v>67</v>
      </c>
      <c r="J719" s="6" t="s">
        <v>36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" customHeight="1">
      <c r="A720" s="6">
        <v>40000000398</v>
      </c>
      <c r="B720" s="6" t="s">
        <v>52</v>
      </c>
      <c r="C720" s="6" t="s">
        <v>20</v>
      </c>
      <c r="D720" s="6">
        <v>268</v>
      </c>
      <c r="E720" s="6">
        <v>268</v>
      </c>
      <c r="F720" s="6">
        <f t="shared" si="11"/>
        <v>0.26800000000000002</v>
      </c>
      <c r="G720" s="6">
        <v>1</v>
      </c>
      <c r="H720" s="6" t="s">
        <v>168</v>
      </c>
      <c r="I720" s="6" t="s">
        <v>67</v>
      </c>
      <c r="J720" s="6" t="s">
        <v>149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" customHeight="1">
      <c r="A721" s="6">
        <v>40000000397</v>
      </c>
      <c r="B721" s="6" t="s">
        <v>14</v>
      </c>
      <c r="C721" s="6" t="s">
        <v>20</v>
      </c>
      <c r="D721" s="6">
        <v>158</v>
      </c>
      <c r="E721" s="6">
        <v>158</v>
      </c>
      <c r="F721" s="6">
        <f t="shared" si="11"/>
        <v>0.158</v>
      </c>
      <c r="G721" s="6">
        <v>1</v>
      </c>
      <c r="H721" s="6" t="s">
        <v>168</v>
      </c>
      <c r="I721" s="6" t="s">
        <v>67</v>
      </c>
      <c r="J721" s="6" t="s">
        <v>25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" customHeight="1">
      <c r="A722" s="6">
        <v>40000000396</v>
      </c>
      <c r="B722" s="6" t="s">
        <v>52</v>
      </c>
      <c r="C722" s="6" t="s">
        <v>20</v>
      </c>
      <c r="D722" s="6">
        <v>368</v>
      </c>
      <c r="E722" s="6">
        <v>368</v>
      </c>
      <c r="F722" s="6">
        <f t="shared" si="11"/>
        <v>0.36799999999999999</v>
      </c>
      <c r="G722" s="6">
        <v>1</v>
      </c>
      <c r="H722" s="6" t="s">
        <v>168</v>
      </c>
      <c r="I722" s="6" t="s">
        <v>67</v>
      </c>
      <c r="J722" s="6" t="s">
        <v>25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" customHeight="1">
      <c r="A723" s="6">
        <v>40000000395</v>
      </c>
      <c r="B723" s="6" t="s">
        <v>52</v>
      </c>
      <c r="C723" s="6" t="s">
        <v>20</v>
      </c>
      <c r="D723" s="6">
        <v>450</v>
      </c>
      <c r="E723" s="6">
        <v>450</v>
      </c>
      <c r="F723" s="6">
        <f t="shared" si="11"/>
        <v>0.45</v>
      </c>
      <c r="G723" s="6">
        <v>1</v>
      </c>
      <c r="H723" s="6" t="s">
        <v>168</v>
      </c>
      <c r="I723" s="6" t="s">
        <v>12</v>
      </c>
      <c r="J723" s="6" t="s">
        <v>25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" customHeight="1">
      <c r="A724" s="6">
        <v>40000000394</v>
      </c>
      <c r="B724" s="6" t="s">
        <v>52</v>
      </c>
      <c r="C724" s="6" t="s">
        <v>20</v>
      </c>
      <c r="D724" s="6">
        <v>384</v>
      </c>
      <c r="E724" s="6">
        <v>384</v>
      </c>
      <c r="F724" s="6">
        <f t="shared" si="11"/>
        <v>0.38400000000000001</v>
      </c>
      <c r="G724" s="6">
        <v>1</v>
      </c>
      <c r="H724" s="6" t="s">
        <v>168</v>
      </c>
      <c r="I724" s="6" t="s">
        <v>67</v>
      </c>
      <c r="J724" s="6" t="s">
        <v>36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" customHeight="1">
      <c r="A725" s="6">
        <v>40000000393</v>
      </c>
      <c r="B725" s="6" t="s">
        <v>50</v>
      </c>
      <c r="C725" s="6" t="s">
        <v>20</v>
      </c>
      <c r="D725" s="6">
        <v>378</v>
      </c>
      <c r="E725" s="6">
        <v>378</v>
      </c>
      <c r="F725" s="6">
        <f t="shared" si="11"/>
        <v>0.378</v>
      </c>
      <c r="G725" s="6">
        <v>1</v>
      </c>
      <c r="H725" s="6" t="s">
        <v>168</v>
      </c>
      <c r="I725" s="6" t="s">
        <v>67</v>
      </c>
      <c r="J725" s="6" t="s">
        <v>178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" customHeight="1">
      <c r="A726" s="6">
        <v>40000000392</v>
      </c>
      <c r="B726" s="6" t="s">
        <v>64</v>
      </c>
      <c r="C726" s="6" t="s">
        <v>20</v>
      </c>
      <c r="D726" s="6">
        <v>376</v>
      </c>
      <c r="E726" s="6">
        <v>376</v>
      </c>
      <c r="F726" s="6">
        <f t="shared" si="11"/>
        <v>0.376</v>
      </c>
      <c r="G726" s="6">
        <v>1</v>
      </c>
      <c r="H726" s="6" t="s">
        <v>168</v>
      </c>
      <c r="I726" s="6" t="s">
        <v>67</v>
      </c>
      <c r="J726" s="6" t="s">
        <v>149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" customHeight="1">
      <c r="A727" s="6">
        <v>40000000391</v>
      </c>
      <c r="B727" s="6" t="s">
        <v>47</v>
      </c>
      <c r="C727" s="6" t="s">
        <v>20</v>
      </c>
      <c r="D727" s="6">
        <v>200</v>
      </c>
      <c r="E727" s="6">
        <v>200</v>
      </c>
      <c r="F727" s="6">
        <f t="shared" si="11"/>
        <v>0.2</v>
      </c>
      <c r="G727" s="6">
        <v>1</v>
      </c>
      <c r="H727" s="6" t="s">
        <v>168</v>
      </c>
      <c r="I727" s="6" t="s">
        <v>67</v>
      </c>
      <c r="J727" s="6" t="s">
        <v>25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" customHeight="1">
      <c r="A728" s="6">
        <v>40000000390</v>
      </c>
      <c r="B728" s="6" t="s">
        <v>14</v>
      </c>
      <c r="C728" s="6" t="s">
        <v>20</v>
      </c>
      <c r="D728" s="6">
        <v>176</v>
      </c>
      <c r="E728" s="6">
        <v>176</v>
      </c>
      <c r="F728" s="6">
        <f t="shared" si="11"/>
        <v>0.17599999999999999</v>
      </c>
      <c r="G728" s="6">
        <v>1</v>
      </c>
      <c r="H728" s="6" t="s">
        <v>168</v>
      </c>
      <c r="I728" s="6" t="s">
        <v>67</v>
      </c>
      <c r="J728" s="6" t="s">
        <v>25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" customHeight="1">
      <c r="A729" s="6">
        <v>40000000389</v>
      </c>
      <c r="B729" s="6" t="s">
        <v>64</v>
      </c>
      <c r="C729" s="6" t="s">
        <v>20</v>
      </c>
      <c r="D729" s="6">
        <v>238</v>
      </c>
      <c r="E729" s="6">
        <v>238</v>
      </c>
      <c r="F729" s="6">
        <f t="shared" si="11"/>
        <v>0.23799999999999999</v>
      </c>
      <c r="G729" s="6">
        <v>1</v>
      </c>
      <c r="H729" s="6" t="s">
        <v>168</v>
      </c>
      <c r="I729" s="6" t="s">
        <v>67</v>
      </c>
      <c r="J729" s="6" t="s">
        <v>36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" customHeight="1">
      <c r="A730" s="6">
        <v>40000000388</v>
      </c>
      <c r="B730" s="6" t="s">
        <v>64</v>
      </c>
      <c r="C730" s="6" t="s">
        <v>20</v>
      </c>
      <c r="D730" s="6">
        <v>244</v>
      </c>
      <c r="E730" s="6">
        <v>244</v>
      </c>
      <c r="F730" s="6">
        <f t="shared" si="11"/>
        <v>0.24399999999999999</v>
      </c>
      <c r="G730" s="6">
        <v>1</v>
      </c>
      <c r="H730" s="6" t="s">
        <v>168</v>
      </c>
      <c r="I730" s="6" t="s">
        <v>67</v>
      </c>
      <c r="J730" s="6" t="s">
        <v>36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" customHeight="1">
      <c r="A731" s="6">
        <v>40000000387</v>
      </c>
      <c r="B731" s="6" t="s">
        <v>179</v>
      </c>
      <c r="C731" s="6" t="s">
        <v>20</v>
      </c>
      <c r="D731" s="6">
        <v>268</v>
      </c>
      <c r="E731" s="6">
        <v>268</v>
      </c>
      <c r="F731" s="6">
        <f t="shared" si="11"/>
        <v>0.26800000000000002</v>
      </c>
      <c r="G731" s="6">
        <v>1</v>
      </c>
      <c r="H731" s="6" t="s">
        <v>168</v>
      </c>
      <c r="I731" s="6" t="s">
        <v>67</v>
      </c>
      <c r="J731" s="6" t="s">
        <v>36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" customHeight="1">
      <c r="A732" s="6">
        <v>40000000386</v>
      </c>
      <c r="B732" s="6" t="s">
        <v>46</v>
      </c>
      <c r="C732" s="6" t="s">
        <v>20</v>
      </c>
      <c r="D732" s="6">
        <v>142</v>
      </c>
      <c r="E732" s="6">
        <v>142</v>
      </c>
      <c r="F732" s="6">
        <f t="shared" si="11"/>
        <v>0.14199999999999999</v>
      </c>
      <c r="G732" s="6">
        <v>1</v>
      </c>
      <c r="H732" s="6" t="s">
        <v>168</v>
      </c>
      <c r="I732" s="6" t="s">
        <v>67</v>
      </c>
      <c r="J732" s="6" t="s">
        <v>25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" customHeight="1">
      <c r="A733" s="6">
        <v>40000000385</v>
      </c>
      <c r="B733" s="6" t="s">
        <v>64</v>
      </c>
      <c r="C733" s="6" t="s">
        <v>20</v>
      </c>
      <c r="D733" s="6">
        <v>356</v>
      </c>
      <c r="E733" s="6">
        <v>356</v>
      </c>
      <c r="F733" s="6">
        <f t="shared" si="11"/>
        <v>0.35599999999999998</v>
      </c>
      <c r="G733" s="6">
        <v>1</v>
      </c>
      <c r="H733" s="6" t="s">
        <v>168</v>
      </c>
      <c r="I733" s="6" t="s">
        <v>67</v>
      </c>
      <c r="J733" s="6" t="s">
        <v>149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" customHeight="1">
      <c r="A734" s="6">
        <v>40000000384</v>
      </c>
      <c r="B734" s="6" t="s">
        <v>34</v>
      </c>
      <c r="C734" s="6" t="s">
        <v>20</v>
      </c>
      <c r="D734" s="6">
        <v>458</v>
      </c>
      <c r="E734" s="6">
        <v>458</v>
      </c>
      <c r="F734" s="6">
        <f t="shared" si="11"/>
        <v>0.45800000000000002</v>
      </c>
      <c r="G734" s="6">
        <v>1</v>
      </c>
      <c r="H734" s="6" t="s">
        <v>168</v>
      </c>
      <c r="I734" s="6" t="s">
        <v>108</v>
      </c>
      <c r="J734" s="6" t="s">
        <v>36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" customHeight="1">
      <c r="A735" s="6">
        <v>40000000383</v>
      </c>
      <c r="B735" s="6" t="s">
        <v>64</v>
      </c>
      <c r="C735" s="6" t="s">
        <v>20</v>
      </c>
      <c r="D735" s="6">
        <v>262</v>
      </c>
      <c r="E735" s="6">
        <v>262</v>
      </c>
      <c r="F735" s="6">
        <f t="shared" si="11"/>
        <v>0.26200000000000001</v>
      </c>
      <c r="G735" s="6">
        <v>1</v>
      </c>
      <c r="H735" s="6" t="s">
        <v>168</v>
      </c>
      <c r="I735" s="6" t="s">
        <v>67</v>
      </c>
      <c r="J735" s="6" t="s">
        <v>180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" customHeight="1">
      <c r="A736" s="6">
        <v>40000000382</v>
      </c>
      <c r="B736" s="6" t="s">
        <v>47</v>
      </c>
      <c r="C736" s="6" t="s">
        <v>20</v>
      </c>
      <c r="D736" s="6">
        <v>206</v>
      </c>
      <c r="E736" s="6">
        <v>206</v>
      </c>
      <c r="F736" s="6">
        <f t="shared" si="11"/>
        <v>0.20599999999999999</v>
      </c>
      <c r="G736" s="6">
        <v>1</v>
      </c>
      <c r="H736" s="6" t="s">
        <v>168</v>
      </c>
      <c r="I736" s="6" t="s">
        <v>67</v>
      </c>
      <c r="J736" s="6" t="s">
        <v>149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" customHeight="1">
      <c r="A737" s="6">
        <v>40000000381</v>
      </c>
      <c r="B737" s="6" t="s">
        <v>46</v>
      </c>
      <c r="C737" s="6" t="s">
        <v>20</v>
      </c>
      <c r="D737" s="6">
        <v>198</v>
      </c>
      <c r="E737" s="6">
        <v>198</v>
      </c>
      <c r="F737" s="6">
        <f t="shared" si="11"/>
        <v>0.19800000000000001</v>
      </c>
      <c r="G737" s="6">
        <v>1</v>
      </c>
      <c r="H737" s="6" t="s">
        <v>168</v>
      </c>
      <c r="I737" s="6" t="s">
        <v>67</v>
      </c>
      <c r="J737" s="6" t="s">
        <v>25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" customHeight="1">
      <c r="A738" s="6">
        <v>40000000380</v>
      </c>
      <c r="B738" s="6" t="s">
        <v>119</v>
      </c>
      <c r="C738" s="6" t="s">
        <v>20</v>
      </c>
      <c r="D738" s="6">
        <v>336</v>
      </c>
      <c r="E738" s="6">
        <v>336</v>
      </c>
      <c r="F738" s="6">
        <f t="shared" si="11"/>
        <v>0.33600000000000002</v>
      </c>
      <c r="G738" s="6">
        <v>1</v>
      </c>
      <c r="H738" s="6" t="s">
        <v>168</v>
      </c>
      <c r="I738" s="6" t="s">
        <v>67</v>
      </c>
      <c r="J738" s="6" t="s">
        <v>36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" customHeight="1">
      <c r="A739" s="6">
        <v>40000000379</v>
      </c>
      <c r="B739" s="6" t="s">
        <v>69</v>
      </c>
      <c r="C739" s="6" t="s">
        <v>20</v>
      </c>
      <c r="D739" s="6">
        <v>198</v>
      </c>
      <c r="E739" s="6">
        <v>198</v>
      </c>
      <c r="F739" s="6">
        <f t="shared" si="11"/>
        <v>0.19800000000000001</v>
      </c>
      <c r="G739" s="6">
        <v>1</v>
      </c>
      <c r="H739" s="6" t="s">
        <v>168</v>
      </c>
      <c r="I739" s="6" t="s">
        <v>67</v>
      </c>
      <c r="J739" s="6" t="s">
        <v>156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" customHeight="1">
      <c r="A740" s="6">
        <v>40000000378</v>
      </c>
      <c r="B740" s="6" t="s">
        <v>119</v>
      </c>
      <c r="C740" s="6" t="s">
        <v>20</v>
      </c>
      <c r="D740" s="6">
        <v>258</v>
      </c>
      <c r="E740" s="6">
        <v>258</v>
      </c>
      <c r="F740" s="6">
        <f t="shared" si="11"/>
        <v>0.25800000000000001</v>
      </c>
      <c r="G740" s="6">
        <v>1</v>
      </c>
      <c r="H740" s="6" t="s">
        <v>168</v>
      </c>
      <c r="I740" s="6" t="s">
        <v>67</v>
      </c>
      <c r="J740" s="6" t="s">
        <v>25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" customHeight="1">
      <c r="A741" s="6">
        <v>40000000377</v>
      </c>
      <c r="B741" s="6" t="s">
        <v>46</v>
      </c>
      <c r="C741" s="6" t="s">
        <v>20</v>
      </c>
      <c r="D741" s="6">
        <v>410</v>
      </c>
      <c r="E741" s="6">
        <v>410</v>
      </c>
      <c r="F741" s="6">
        <f t="shared" si="11"/>
        <v>0.41</v>
      </c>
      <c r="G741" s="6">
        <v>1</v>
      </c>
      <c r="H741" s="6" t="s">
        <v>168</v>
      </c>
      <c r="I741" s="6" t="s">
        <v>67</v>
      </c>
      <c r="J741" s="6" t="s">
        <v>25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" customHeight="1">
      <c r="A742" s="6">
        <v>40000000376</v>
      </c>
      <c r="B742" s="6" t="s">
        <v>46</v>
      </c>
      <c r="C742" s="6" t="s">
        <v>20</v>
      </c>
      <c r="D742" s="6">
        <v>124</v>
      </c>
      <c r="E742" s="6">
        <v>124</v>
      </c>
      <c r="F742" s="6">
        <f t="shared" si="11"/>
        <v>0.124</v>
      </c>
      <c r="G742" s="6">
        <v>1</v>
      </c>
      <c r="H742" s="6" t="s">
        <v>168</v>
      </c>
      <c r="I742" s="6" t="s">
        <v>67</v>
      </c>
      <c r="J742" s="6" t="s">
        <v>25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" customHeight="1">
      <c r="A743" s="6">
        <v>40000000375</v>
      </c>
      <c r="B743" s="6" t="s">
        <v>46</v>
      </c>
      <c r="C743" s="6" t="s">
        <v>20</v>
      </c>
      <c r="D743" s="6">
        <v>116</v>
      </c>
      <c r="E743" s="6">
        <v>116</v>
      </c>
      <c r="F743" s="6">
        <f t="shared" si="11"/>
        <v>0.11600000000000001</v>
      </c>
      <c r="G743" s="6">
        <v>1</v>
      </c>
      <c r="H743" s="6" t="s">
        <v>168</v>
      </c>
      <c r="I743" s="6" t="s">
        <v>67</v>
      </c>
      <c r="J743" s="6" t="s">
        <v>25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" customHeight="1">
      <c r="A744" s="6">
        <v>40000000374</v>
      </c>
      <c r="B744" s="6" t="s">
        <v>109</v>
      </c>
      <c r="C744" s="6" t="s">
        <v>20</v>
      </c>
      <c r="D744" s="6">
        <v>604</v>
      </c>
      <c r="E744" s="6">
        <v>604</v>
      </c>
      <c r="F744" s="6">
        <f t="shared" si="11"/>
        <v>0.60399999999999998</v>
      </c>
      <c r="G744" s="6">
        <v>1</v>
      </c>
      <c r="H744" s="6" t="s">
        <v>168</v>
      </c>
      <c r="I744" s="6" t="s">
        <v>67</v>
      </c>
      <c r="J744" s="6" t="s">
        <v>25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" customHeight="1">
      <c r="A745" s="6">
        <v>40000000373</v>
      </c>
      <c r="B745" s="6" t="s">
        <v>49</v>
      </c>
      <c r="C745" s="6" t="s">
        <v>20</v>
      </c>
      <c r="D745" s="6">
        <v>278</v>
      </c>
      <c r="E745" s="6">
        <v>278</v>
      </c>
      <c r="F745" s="6">
        <f t="shared" si="11"/>
        <v>0.27800000000000002</v>
      </c>
      <c r="G745" s="6">
        <v>1</v>
      </c>
      <c r="H745" s="6" t="s">
        <v>168</v>
      </c>
      <c r="I745" s="6" t="s">
        <v>67</v>
      </c>
      <c r="J745" s="6" t="s">
        <v>25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" customHeight="1">
      <c r="A746" s="6">
        <v>40000000372</v>
      </c>
      <c r="B746" s="6" t="s">
        <v>50</v>
      </c>
      <c r="C746" s="6" t="s">
        <v>20</v>
      </c>
      <c r="D746" s="6">
        <v>226</v>
      </c>
      <c r="E746" s="6">
        <v>226</v>
      </c>
      <c r="F746" s="6">
        <f t="shared" si="11"/>
        <v>0.22600000000000001</v>
      </c>
      <c r="G746" s="6">
        <v>1</v>
      </c>
      <c r="H746" s="6" t="s">
        <v>168</v>
      </c>
      <c r="I746" s="6" t="s">
        <v>67</v>
      </c>
      <c r="J746" s="6" t="s">
        <v>72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" customHeight="1">
      <c r="A747" s="6">
        <v>40000000371</v>
      </c>
      <c r="B747" s="6" t="s">
        <v>14</v>
      </c>
      <c r="C747" s="6" t="s">
        <v>20</v>
      </c>
      <c r="D747" s="6">
        <v>172</v>
      </c>
      <c r="E747" s="6">
        <v>172</v>
      </c>
      <c r="F747" s="6">
        <f t="shared" si="11"/>
        <v>0.17199999999999999</v>
      </c>
      <c r="G747" s="6">
        <v>1</v>
      </c>
      <c r="H747" s="6" t="s">
        <v>168</v>
      </c>
      <c r="I747" s="6" t="s">
        <v>67</v>
      </c>
      <c r="J747" s="6" t="s">
        <v>36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" customHeight="1">
      <c r="A748" s="6">
        <v>40000000370</v>
      </c>
      <c r="B748" s="6" t="s">
        <v>14</v>
      </c>
      <c r="C748" s="6" t="s">
        <v>20</v>
      </c>
      <c r="D748" s="6">
        <v>178</v>
      </c>
      <c r="E748" s="6">
        <v>178</v>
      </c>
      <c r="F748" s="6">
        <f t="shared" si="11"/>
        <v>0.17799999999999999</v>
      </c>
      <c r="G748" s="6">
        <v>1</v>
      </c>
      <c r="H748" s="6" t="s">
        <v>168</v>
      </c>
      <c r="I748" s="6" t="s">
        <v>108</v>
      </c>
      <c r="J748" s="6" t="s">
        <v>25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" customHeight="1">
      <c r="A749" s="6">
        <v>40000000369</v>
      </c>
      <c r="B749" s="6" t="s">
        <v>52</v>
      </c>
      <c r="C749" s="6" t="s">
        <v>20</v>
      </c>
      <c r="D749" s="6">
        <v>492</v>
      </c>
      <c r="E749" s="6">
        <v>492</v>
      </c>
      <c r="F749" s="6">
        <f t="shared" si="11"/>
        <v>0.49199999999999999</v>
      </c>
      <c r="G749" s="6">
        <v>1</v>
      </c>
      <c r="H749" s="6" t="s">
        <v>168</v>
      </c>
      <c r="I749" s="6" t="s">
        <v>67</v>
      </c>
      <c r="J749" s="6" t="s">
        <v>25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" customHeight="1">
      <c r="A750" s="6">
        <v>40000000368</v>
      </c>
      <c r="B750" s="6" t="s">
        <v>52</v>
      </c>
      <c r="C750" s="6" t="s">
        <v>20</v>
      </c>
      <c r="D750" s="6">
        <v>492</v>
      </c>
      <c r="E750" s="6">
        <v>492</v>
      </c>
      <c r="F750" s="6">
        <f t="shared" si="11"/>
        <v>0.49199999999999999</v>
      </c>
      <c r="G750" s="6">
        <v>1</v>
      </c>
      <c r="H750" s="6" t="s">
        <v>168</v>
      </c>
      <c r="I750" s="6" t="s">
        <v>12</v>
      </c>
      <c r="J750" s="6" t="s">
        <v>36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" customHeight="1">
      <c r="A751" s="6">
        <v>40000000367</v>
      </c>
      <c r="B751" s="6" t="s">
        <v>50</v>
      </c>
      <c r="C751" s="6" t="s">
        <v>20</v>
      </c>
      <c r="D751" s="6">
        <v>128</v>
      </c>
      <c r="E751" s="6">
        <v>128</v>
      </c>
      <c r="F751" s="6">
        <f t="shared" si="11"/>
        <v>0.128</v>
      </c>
      <c r="G751" s="6">
        <v>1</v>
      </c>
      <c r="H751" s="6" t="s">
        <v>168</v>
      </c>
      <c r="I751" s="6" t="s">
        <v>67</v>
      </c>
      <c r="J751" s="6" t="s">
        <v>36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" customHeight="1">
      <c r="A752" s="6">
        <v>40000000366</v>
      </c>
      <c r="B752" s="6" t="s">
        <v>69</v>
      </c>
      <c r="C752" s="6" t="s">
        <v>20</v>
      </c>
      <c r="D752" s="6">
        <v>248</v>
      </c>
      <c r="E752" s="6">
        <v>248</v>
      </c>
      <c r="F752" s="6">
        <f t="shared" si="11"/>
        <v>0.248</v>
      </c>
      <c r="G752" s="6">
        <v>1</v>
      </c>
      <c r="H752" s="6" t="s">
        <v>168</v>
      </c>
      <c r="I752" s="6" t="s">
        <v>67</v>
      </c>
      <c r="J752" s="6" t="s">
        <v>25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" customHeight="1">
      <c r="A753" s="6">
        <v>40000000365</v>
      </c>
      <c r="B753" s="6" t="s">
        <v>52</v>
      </c>
      <c r="C753" s="6" t="s">
        <v>20</v>
      </c>
      <c r="D753" s="6">
        <v>484</v>
      </c>
      <c r="E753" s="6">
        <v>484</v>
      </c>
      <c r="F753" s="6">
        <f t="shared" si="11"/>
        <v>0.48399999999999999</v>
      </c>
      <c r="G753" s="6">
        <v>1</v>
      </c>
      <c r="H753" s="6" t="s">
        <v>168</v>
      </c>
      <c r="I753" s="6" t="s">
        <v>12</v>
      </c>
      <c r="J753" s="6" t="s">
        <v>36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" customHeight="1">
      <c r="A754" s="6">
        <v>40000000364</v>
      </c>
      <c r="B754" s="6" t="s">
        <v>14</v>
      </c>
      <c r="C754" s="6" t="s">
        <v>20</v>
      </c>
      <c r="D754" s="6">
        <v>218</v>
      </c>
      <c r="E754" s="6">
        <v>218</v>
      </c>
      <c r="F754" s="6">
        <f t="shared" si="11"/>
        <v>0.218</v>
      </c>
      <c r="G754" s="6">
        <v>1</v>
      </c>
      <c r="H754" s="6" t="s">
        <v>168</v>
      </c>
      <c r="I754" s="6" t="s">
        <v>67</v>
      </c>
      <c r="J754" s="6" t="s">
        <v>25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" customHeight="1">
      <c r="A755" s="6">
        <v>40000000363</v>
      </c>
      <c r="B755" s="6" t="s">
        <v>175</v>
      </c>
      <c r="C755" s="6" t="s">
        <v>20</v>
      </c>
      <c r="D755" s="6">
        <v>56</v>
      </c>
      <c r="E755" s="6">
        <v>56</v>
      </c>
      <c r="F755" s="6">
        <f t="shared" si="11"/>
        <v>5.6000000000000001E-2</v>
      </c>
      <c r="G755" s="6">
        <v>1</v>
      </c>
      <c r="H755" s="6" t="s">
        <v>168</v>
      </c>
      <c r="I755" s="6" t="s">
        <v>67</v>
      </c>
      <c r="J755" s="6" t="s">
        <v>25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" customHeight="1">
      <c r="A756" s="6">
        <v>40000000362</v>
      </c>
      <c r="B756" s="6" t="s">
        <v>52</v>
      </c>
      <c r="C756" s="6" t="s">
        <v>20</v>
      </c>
      <c r="D756" s="6">
        <v>224</v>
      </c>
      <c r="E756" s="6">
        <v>224</v>
      </c>
      <c r="F756" s="6">
        <f t="shared" si="11"/>
        <v>0.224</v>
      </c>
      <c r="G756" s="6">
        <v>1</v>
      </c>
      <c r="H756" s="6" t="s">
        <v>168</v>
      </c>
      <c r="I756" s="6" t="s">
        <v>67</v>
      </c>
      <c r="J756" s="6" t="s">
        <v>72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" customHeight="1">
      <c r="A757" s="6">
        <v>40000000361</v>
      </c>
      <c r="B757" s="6" t="s">
        <v>34</v>
      </c>
      <c r="C757" s="6" t="s">
        <v>20</v>
      </c>
      <c r="D757" s="6">
        <v>164</v>
      </c>
      <c r="E757" s="6">
        <v>164</v>
      </c>
      <c r="F757" s="6">
        <f t="shared" si="11"/>
        <v>0.16400000000000001</v>
      </c>
      <c r="G757" s="6">
        <v>1</v>
      </c>
      <c r="H757" s="6" t="s">
        <v>168</v>
      </c>
      <c r="I757" s="6" t="s">
        <v>67</v>
      </c>
      <c r="J757" s="6" t="s">
        <v>36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" customHeight="1">
      <c r="A758" s="6">
        <v>40000000360</v>
      </c>
      <c r="B758" s="6" t="s">
        <v>14</v>
      </c>
      <c r="C758" s="6" t="s">
        <v>20</v>
      </c>
      <c r="D758" s="6">
        <v>66</v>
      </c>
      <c r="E758" s="6">
        <v>66</v>
      </c>
      <c r="F758" s="6">
        <f t="shared" si="11"/>
        <v>6.6000000000000003E-2</v>
      </c>
      <c r="G758" s="6">
        <v>1</v>
      </c>
      <c r="H758" s="6" t="s">
        <v>168</v>
      </c>
      <c r="I758" s="6" t="s">
        <v>67</v>
      </c>
      <c r="J758" s="6" t="s">
        <v>36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" customHeight="1">
      <c r="A759" s="6">
        <v>40000000359</v>
      </c>
      <c r="B759" s="6" t="s">
        <v>46</v>
      </c>
      <c r="C759" s="6" t="s">
        <v>20</v>
      </c>
      <c r="D759" s="6">
        <v>156</v>
      </c>
      <c r="E759" s="6">
        <v>156</v>
      </c>
      <c r="F759" s="6">
        <f t="shared" si="11"/>
        <v>0.156</v>
      </c>
      <c r="G759" s="6">
        <v>1</v>
      </c>
      <c r="H759" s="6" t="s">
        <v>168</v>
      </c>
      <c r="I759" s="6" t="s">
        <v>67</v>
      </c>
      <c r="J759" s="6" t="s">
        <v>25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" customHeight="1">
      <c r="A760" s="6">
        <v>40000000358</v>
      </c>
      <c r="B760" s="6" t="s">
        <v>52</v>
      </c>
      <c r="C760" s="6" t="s">
        <v>20</v>
      </c>
      <c r="D760" s="6">
        <v>506</v>
      </c>
      <c r="E760" s="6">
        <v>506</v>
      </c>
      <c r="F760" s="6">
        <f t="shared" si="11"/>
        <v>0.50600000000000001</v>
      </c>
      <c r="G760" s="6">
        <v>1</v>
      </c>
      <c r="H760" s="6" t="s">
        <v>168</v>
      </c>
      <c r="I760" s="6" t="s">
        <v>67</v>
      </c>
      <c r="J760" s="6" t="s">
        <v>25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" customHeight="1">
      <c r="A761" s="6">
        <v>40000000357</v>
      </c>
      <c r="B761" s="7" t="s">
        <v>9</v>
      </c>
      <c r="C761" s="6" t="s">
        <v>20</v>
      </c>
      <c r="D761" s="6">
        <v>484</v>
      </c>
      <c r="E761" s="6">
        <v>484</v>
      </c>
      <c r="F761" s="6">
        <f t="shared" si="11"/>
        <v>0.48399999999999999</v>
      </c>
      <c r="G761" s="6">
        <v>1</v>
      </c>
      <c r="H761" s="6" t="s">
        <v>168</v>
      </c>
      <c r="I761" s="6" t="s">
        <v>67</v>
      </c>
      <c r="J761" s="6" t="s">
        <v>25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" customHeight="1">
      <c r="A762" s="6">
        <v>40000000356</v>
      </c>
      <c r="B762" s="6" t="s">
        <v>46</v>
      </c>
      <c r="C762" s="6" t="s">
        <v>20</v>
      </c>
      <c r="D762" s="6">
        <v>132</v>
      </c>
      <c r="E762" s="6">
        <v>132</v>
      </c>
      <c r="F762" s="6">
        <f t="shared" si="11"/>
        <v>0.13200000000000001</v>
      </c>
      <c r="G762" s="6">
        <v>1</v>
      </c>
      <c r="H762" s="6" t="s">
        <v>168</v>
      </c>
      <c r="I762" s="6" t="s">
        <v>67</v>
      </c>
      <c r="J762" s="6" t="s">
        <v>25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" customHeight="1">
      <c r="A763" s="6">
        <v>40000000355</v>
      </c>
      <c r="B763" s="6" t="s">
        <v>47</v>
      </c>
      <c r="C763" s="6" t="s">
        <v>20</v>
      </c>
      <c r="D763" s="6">
        <v>188</v>
      </c>
      <c r="E763" s="6">
        <v>188</v>
      </c>
      <c r="F763" s="6">
        <f t="shared" si="11"/>
        <v>0.188</v>
      </c>
      <c r="G763" s="6">
        <v>1</v>
      </c>
      <c r="H763" s="6" t="s">
        <v>168</v>
      </c>
      <c r="I763" s="6" t="s">
        <v>48</v>
      </c>
      <c r="J763" s="6" t="s">
        <v>25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" customHeight="1">
      <c r="A764" s="6">
        <v>40000000354</v>
      </c>
      <c r="B764" s="6" t="s">
        <v>52</v>
      </c>
      <c r="C764" s="6" t="s">
        <v>20</v>
      </c>
      <c r="D764" s="6">
        <v>350</v>
      </c>
      <c r="E764" s="6">
        <v>350</v>
      </c>
      <c r="F764" s="6">
        <f t="shared" si="11"/>
        <v>0.35</v>
      </c>
      <c r="G764" s="6">
        <v>1</v>
      </c>
      <c r="H764" s="6" t="s">
        <v>168</v>
      </c>
      <c r="I764" s="6" t="s">
        <v>67</v>
      </c>
      <c r="J764" s="6" t="s">
        <v>36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" customHeight="1">
      <c r="A765" s="6">
        <v>40000000353</v>
      </c>
      <c r="B765" s="6" t="s">
        <v>64</v>
      </c>
      <c r="C765" s="6" t="s">
        <v>20</v>
      </c>
      <c r="D765" s="6">
        <v>468</v>
      </c>
      <c r="E765" s="6">
        <v>468</v>
      </c>
      <c r="F765" s="6">
        <f t="shared" si="11"/>
        <v>0.46800000000000003</v>
      </c>
      <c r="G765" s="6">
        <v>1</v>
      </c>
      <c r="H765" s="6" t="s">
        <v>168</v>
      </c>
      <c r="I765" s="6" t="s">
        <v>67</v>
      </c>
      <c r="J765" s="6" t="s">
        <v>36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" customHeight="1">
      <c r="A766" s="6">
        <v>40000000352</v>
      </c>
      <c r="B766" s="6" t="s">
        <v>14</v>
      </c>
      <c r="C766" s="7" t="s">
        <v>10</v>
      </c>
      <c r="D766" s="6">
        <v>188</v>
      </c>
      <c r="E766" s="6">
        <v>188</v>
      </c>
      <c r="F766" s="6">
        <f t="shared" si="11"/>
        <v>0.188</v>
      </c>
      <c r="G766" s="6">
        <v>1</v>
      </c>
      <c r="H766" s="6" t="s">
        <v>168</v>
      </c>
      <c r="I766" s="6" t="s">
        <v>67</v>
      </c>
      <c r="J766" s="6" t="s">
        <v>36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" customHeight="1">
      <c r="A767" s="6">
        <v>40000000351</v>
      </c>
      <c r="B767" s="6" t="s">
        <v>69</v>
      </c>
      <c r="C767" s="6" t="s">
        <v>20</v>
      </c>
      <c r="D767" s="6">
        <v>176</v>
      </c>
      <c r="E767" s="6">
        <v>176</v>
      </c>
      <c r="F767" s="6">
        <f t="shared" si="11"/>
        <v>0.17599999999999999</v>
      </c>
      <c r="G767" s="6">
        <v>1</v>
      </c>
      <c r="H767" s="6" t="s">
        <v>168</v>
      </c>
      <c r="I767" s="6" t="s">
        <v>67</v>
      </c>
      <c r="J767" s="6" t="s">
        <v>149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" customHeight="1">
      <c r="A768" s="6">
        <v>40000000350</v>
      </c>
      <c r="B768" s="7" t="s">
        <v>9</v>
      </c>
      <c r="C768" s="6" t="s">
        <v>20</v>
      </c>
      <c r="D768" s="6">
        <v>590</v>
      </c>
      <c r="E768" s="6">
        <v>590</v>
      </c>
      <c r="F768" s="6">
        <f t="shared" si="11"/>
        <v>0.59</v>
      </c>
      <c r="G768" s="6">
        <v>1</v>
      </c>
      <c r="H768" s="6" t="s">
        <v>168</v>
      </c>
      <c r="I768" s="6" t="s">
        <v>67</v>
      </c>
      <c r="J768" s="6" t="s">
        <v>25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" customHeight="1">
      <c r="A769" s="6">
        <v>40000000349</v>
      </c>
      <c r="B769" s="6" t="s">
        <v>50</v>
      </c>
      <c r="C769" s="6" t="s">
        <v>20</v>
      </c>
      <c r="D769" s="6">
        <v>167</v>
      </c>
      <c r="E769" s="6">
        <v>167</v>
      </c>
      <c r="F769" s="6">
        <f t="shared" si="11"/>
        <v>0.16700000000000001</v>
      </c>
      <c r="G769" s="6">
        <v>1</v>
      </c>
      <c r="H769" s="6" t="s">
        <v>168</v>
      </c>
      <c r="I769" s="6" t="s">
        <v>67</v>
      </c>
      <c r="J769" s="6" t="s">
        <v>149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" customHeight="1">
      <c r="A770" s="6">
        <v>40000000348</v>
      </c>
      <c r="B770" s="6" t="s">
        <v>52</v>
      </c>
      <c r="C770" s="7" t="s">
        <v>10</v>
      </c>
      <c r="D770" s="6">
        <v>332</v>
      </c>
      <c r="E770" s="6">
        <v>332</v>
      </c>
      <c r="F770" s="6">
        <f t="shared" ref="F770:F833" si="12">E770/1000</f>
        <v>0.33200000000000002</v>
      </c>
      <c r="G770" s="6">
        <v>1</v>
      </c>
      <c r="H770" s="6" t="s">
        <v>168</v>
      </c>
      <c r="I770" s="6" t="s">
        <v>176</v>
      </c>
      <c r="J770" s="6" t="s">
        <v>181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" customHeight="1">
      <c r="A771" s="6">
        <v>40000000347</v>
      </c>
      <c r="B771" s="6" t="s">
        <v>64</v>
      </c>
      <c r="C771" s="6" t="s">
        <v>20</v>
      </c>
      <c r="D771" s="6">
        <v>376</v>
      </c>
      <c r="E771" s="6">
        <v>376</v>
      </c>
      <c r="F771" s="6">
        <f t="shared" si="12"/>
        <v>0.376</v>
      </c>
      <c r="G771" s="6">
        <v>1</v>
      </c>
      <c r="H771" s="6" t="s">
        <v>168</v>
      </c>
      <c r="I771" s="6" t="s">
        <v>12</v>
      </c>
      <c r="J771" s="6" t="s">
        <v>25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" customHeight="1">
      <c r="A772" s="6">
        <v>40000000346</v>
      </c>
      <c r="B772" s="6" t="s">
        <v>109</v>
      </c>
      <c r="C772" s="6" t="s">
        <v>20</v>
      </c>
      <c r="D772" s="6">
        <v>482</v>
      </c>
      <c r="E772" s="6">
        <v>482</v>
      </c>
      <c r="F772" s="6">
        <f t="shared" si="12"/>
        <v>0.48199999999999998</v>
      </c>
      <c r="G772" s="6">
        <v>1</v>
      </c>
      <c r="H772" s="6" t="s">
        <v>168</v>
      </c>
      <c r="I772" s="6" t="s">
        <v>12</v>
      </c>
      <c r="J772" s="6" t="s">
        <v>25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" customHeight="1">
      <c r="A773" s="6">
        <v>40000000345</v>
      </c>
      <c r="B773" s="6" t="s">
        <v>69</v>
      </c>
      <c r="C773" s="6" t="s">
        <v>20</v>
      </c>
      <c r="D773" s="6">
        <v>184</v>
      </c>
      <c r="E773" s="6">
        <v>184</v>
      </c>
      <c r="F773" s="6">
        <f t="shared" si="12"/>
        <v>0.184</v>
      </c>
      <c r="G773" s="6">
        <v>1</v>
      </c>
      <c r="H773" s="6" t="s">
        <v>168</v>
      </c>
      <c r="I773" s="6" t="s">
        <v>67</v>
      </c>
      <c r="J773" s="6" t="s">
        <v>36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" customHeight="1">
      <c r="A774" s="6">
        <v>40000000344</v>
      </c>
      <c r="B774" s="6" t="s">
        <v>14</v>
      </c>
      <c r="C774" s="6" t="s">
        <v>20</v>
      </c>
      <c r="D774" s="6">
        <v>132</v>
      </c>
      <c r="E774" s="6">
        <v>132</v>
      </c>
      <c r="F774" s="6">
        <f t="shared" si="12"/>
        <v>0.13200000000000001</v>
      </c>
      <c r="G774" s="6">
        <v>1</v>
      </c>
      <c r="H774" s="6" t="s">
        <v>168</v>
      </c>
      <c r="I774" s="6" t="s">
        <v>67</v>
      </c>
      <c r="J774" s="6" t="s">
        <v>36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" customHeight="1">
      <c r="A775" s="6">
        <v>40000000343</v>
      </c>
      <c r="B775" s="6" t="s">
        <v>69</v>
      </c>
      <c r="C775" s="7" t="s">
        <v>10</v>
      </c>
      <c r="D775" s="6">
        <v>274</v>
      </c>
      <c r="E775" s="6">
        <v>274</v>
      </c>
      <c r="F775" s="6">
        <f t="shared" si="12"/>
        <v>0.27400000000000002</v>
      </c>
      <c r="G775" s="6">
        <v>1</v>
      </c>
      <c r="H775" s="6" t="s">
        <v>168</v>
      </c>
      <c r="I775" s="6" t="s">
        <v>67</v>
      </c>
      <c r="J775" s="6" t="s">
        <v>149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" customHeight="1">
      <c r="A776" s="6">
        <v>40000000342</v>
      </c>
      <c r="B776" s="6" t="s">
        <v>64</v>
      </c>
      <c r="C776" s="6" t="s">
        <v>20</v>
      </c>
      <c r="D776" s="6">
        <v>296</v>
      </c>
      <c r="E776" s="6">
        <v>296</v>
      </c>
      <c r="F776" s="6">
        <f t="shared" si="12"/>
        <v>0.29599999999999999</v>
      </c>
      <c r="G776" s="6">
        <v>1</v>
      </c>
      <c r="H776" s="6" t="s">
        <v>168</v>
      </c>
      <c r="I776" s="6" t="s">
        <v>67</v>
      </c>
      <c r="J776" s="6" t="s">
        <v>149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" customHeight="1">
      <c r="A777" s="6">
        <v>40000000341</v>
      </c>
      <c r="B777" s="6" t="s">
        <v>109</v>
      </c>
      <c r="C777" s="6" t="s">
        <v>20</v>
      </c>
      <c r="D777" s="6">
        <v>346</v>
      </c>
      <c r="E777" s="6">
        <v>346</v>
      </c>
      <c r="F777" s="6">
        <f t="shared" si="12"/>
        <v>0.34599999999999997</v>
      </c>
      <c r="G777" s="6">
        <v>1</v>
      </c>
      <c r="H777" s="6" t="s">
        <v>168</v>
      </c>
      <c r="I777" s="6" t="s">
        <v>67</v>
      </c>
      <c r="J777" s="6" t="s">
        <v>25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" customHeight="1">
      <c r="A778" s="6">
        <v>40000000340</v>
      </c>
      <c r="B778" s="6" t="s">
        <v>14</v>
      </c>
      <c r="C778" s="6" t="s">
        <v>20</v>
      </c>
      <c r="D778" s="6">
        <v>132</v>
      </c>
      <c r="E778" s="6">
        <v>132</v>
      </c>
      <c r="F778" s="6">
        <f t="shared" si="12"/>
        <v>0.13200000000000001</v>
      </c>
      <c r="G778" s="6">
        <v>1</v>
      </c>
      <c r="H778" s="6" t="s">
        <v>168</v>
      </c>
      <c r="I778" s="6" t="s">
        <v>12</v>
      </c>
      <c r="J778" s="6" t="s">
        <v>25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" customHeight="1">
      <c r="A779" s="6">
        <v>40000000339</v>
      </c>
      <c r="B779" s="6" t="s">
        <v>47</v>
      </c>
      <c r="C779" s="6" t="s">
        <v>20</v>
      </c>
      <c r="D779" s="6">
        <v>154</v>
      </c>
      <c r="E779" s="6">
        <v>154</v>
      </c>
      <c r="F779" s="6">
        <f t="shared" si="12"/>
        <v>0.154</v>
      </c>
      <c r="G779" s="6">
        <v>1</v>
      </c>
      <c r="H779" s="6" t="s">
        <v>168</v>
      </c>
      <c r="I779" s="6" t="s">
        <v>67</v>
      </c>
      <c r="J779" s="6" t="s">
        <v>149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" customHeight="1">
      <c r="A780" s="6">
        <v>40000000338</v>
      </c>
      <c r="B780" s="6" t="s">
        <v>14</v>
      </c>
      <c r="C780" s="6" t="s">
        <v>20</v>
      </c>
      <c r="D780" s="6">
        <v>130</v>
      </c>
      <c r="E780" s="6">
        <v>130</v>
      </c>
      <c r="F780" s="6">
        <f t="shared" si="12"/>
        <v>0.13</v>
      </c>
      <c r="G780" s="6">
        <v>1</v>
      </c>
      <c r="H780" s="6" t="s">
        <v>168</v>
      </c>
      <c r="I780" s="6" t="s">
        <v>172</v>
      </c>
      <c r="J780" s="6" t="s">
        <v>174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" customHeight="1">
      <c r="A781" s="6">
        <v>40000000337</v>
      </c>
      <c r="B781" s="6" t="s">
        <v>14</v>
      </c>
      <c r="C781" s="7" t="s">
        <v>10</v>
      </c>
      <c r="D781" s="6">
        <v>206</v>
      </c>
      <c r="E781" s="6">
        <v>206</v>
      </c>
      <c r="F781" s="6">
        <f t="shared" si="12"/>
        <v>0.20599999999999999</v>
      </c>
      <c r="G781" s="6">
        <v>1</v>
      </c>
      <c r="H781" s="6" t="s">
        <v>168</v>
      </c>
      <c r="I781" s="6" t="s">
        <v>67</v>
      </c>
      <c r="J781" s="6" t="s">
        <v>182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" customHeight="1">
      <c r="A782" s="6">
        <v>40000000336</v>
      </c>
      <c r="B782" s="6" t="s">
        <v>64</v>
      </c>
      <c r="C782" s="6" t="s">
        <v>20</v>
      </c>
      <c r="D782" s="6">
        <v>322</v>
      </c>
      <c r="E782" s="6">
        <v>322</v>
      </c>
      <c r="F782" s="6">
        <f t="shared" si="12"/>
        <v>0.32200000000000001</v>
      </c>
      <c r="G782" s="6">
        <v>1</v>
      </c>
      <c r="H782" s="6" t="s">
        <v>168</v>
      </c>
      <c r="I782" s="6" t="s">
        <v>67</v>
      </c>
      <c r="J782" s="6" t="s">
        <v>149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" customHeight="1">
      <c r="A783" s="6">
        <v>40000000335</v>
      </c>
      <c r="B783" s="6" t="s">
        <v>52</v>
      </c>
      <c r="C783" s="6" t="s">
        <v>20</v>
      </c>
      <c r="D783" s="6">
        <v>218</v>
      </c>
      <c r="E783" s="6">
        <v>218</v>
      </c>
      <c r="F783" s="6">
        <f t="shared" si="12"/>
        <v>0.218</v>
      </c>
      <c r="G783" s="6">
        <v>1</v>
      </c>
      <c r="H783" s="6" t="s">
        <v>168</v>
      </c>
      <c r="I783" s="6" t="s">
        <v>67</v>
      </c>
      <c r="J783" s="6" t="s">
        <v>25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" customHeight="1">
      <c r="A784" s="6">
        <v>40000000334</v>
      </c>
      <c r="B784" s="6" t="s">
        <v>34</v>
      </c>
      <c r="C784" s="6" t="s">
        <v>20</v>
      </c>
      <c r="D784" s="6">
        <v>622</v>
      </c>
      <c r="E784" s="6">
        <v>622</v>
      </c>
      <c r="F784" s="6">
        <f t="shared" si="12"/>
        <v>0.622</v>
      </c>
      <c r="G784" s="6">
        <v>1</v>
      </c>
      <c r="H784" s="6" t="s">
        <v>168</v>
      </c>
      <c r="I784" s="6" t="s">
        <v>67</v>
      </c>
      <c r="J784" s="6" t="s">
        <v>25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" customHeight="1">
      <c r="A785" s="6">
        <v>40000000333</v>
      </c>
      <c r="B785" s="6" t="s">
        <v>69</v>
      </c>
      <c r="C785" s="6" t="s">
        <v>20</v>
      </c>
      <c r="D785" s="6">
        <v>78</v>
      </c>
      <c r="E785" s="6">
        <v>78</v>
      </c>
      <c r="F785" s="6">
        <f t="shared" si="12"/>
        <v>7.8E-2</v>
      </c>
      <c r="G785" s="6">
        <v>1</v>
      </c>
      <c r="H785" s="6" t="s">
        <v>168</v>
      </c>
      <c r="I785" s="6" t="s">
        <v>176</v>
      </c>
      <c r="J785" s="6" t="s">
        <v>36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" customHeight="1">
      <c r="A786" s="6">
        <v>40000000332</v>
      </c>
      <c r="B786" s="6" t="s">
        <v>64</v>
      </c>
      <c r="C786" s="6" t="s">
        <v>20</v>
      </c>
      <c r="D786" s="6">
        <v>246</v>
      </c>
      <c r="E786" s="6">
        <v>246</v>
      </c>
      <c r="F786" s="6">
        <f t="shared" si="12"/>
        <v>0.246</v>
      </c>
      <c r="G786" s="6">
        <v>1</v>
      </c>
      <c r="H786" s="6" t="s">
        <v>168</v>
      </c>
      <c r="I786" s="6" t="s">
        <v>67</v>
      </c>
      <c r="J786" s="6" t="s">
        <v>36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" customHeight="1">
      <c r="A787" s="6">
        <v>40000000331</v>
      </c>
      <c r="B787" s="6" t="s">
        <v>47</v>
      </c>
      <c r="C787" s="7" t="s">
        <v>10</v>
      </c>
      <c r="D787" s="6">
        <v>184</v>
      </c>
      <c r="E787" s="6">
        <v>184</v>
      </c>
      <c r="F787" s="6">
        <f t="shared" si="12"/>
        <v>0.184</v>
      </c>
      <c r="G787" s="6">
        <v>1</v>
      </c>
      <c r="H787" s="6" t="s">
        <v>168</v>
      </c>
      <c r="I787" s="6" t="s">
        <v>12</v>
      </c>
      <c r="J787" s="6" t="s">
        <v>25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" customHeight="1">
      <c r="A788" s="6">
        <v>40000000330</v>
      </c>
      <c r="B788" s="6" t="s">
        <v>175</v>
      </c>
      <c r="C788" s="6" t="s">
        <v>20</v>
      </c>
      <c r="D788" s="6">
        <v>60</v>
      </c>
      <c r="E788" s="6">
        <v>60</v>
      </c>
      <c r="F788" s="6">
        <f t="shared" si="12"/>
        <v>0.06</v>
      </c>
      <c r="G788" s="6">
        <v>1</v>
      </c>
      <c r="H788" s="6" t="s">
        <v>168</v>
      </c>
      <c r="I788" s="6" t="s">
        <v>67</v>
      </c>
      <c r="J788" s="6" t="s">
        <v>13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" customHeight="1">
      <c r="A789" s="6">
        <v>40000000329</v>
      </c>
      <c r="B789" s="6" t="s">
        <v>109</v>
      </c>
      <c r="C789" s="6" t="s">
        <v>20</v>
      </c>
      <c r="D789" s="6">
        <v>594</v>
      </c>
      <c r="E789" s="6">
        <v>594</v>
      </c>
      <c r="F789" s="6">
        <f t="shared" si="12"/>
        <v>0.59399999999999997</v>
      </c>
      <c r="G789" s="6">
        <v>1</v>
      </c>
      <c r="H789" s="6" t="s">
        <v>168</v>
      </c>
      <c r="I789" s="6" t="s">
        <v>67</v>
      </c>
      <c r="J789" s="6" t="s">
        <v>25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" customHeight="1">
      <c r="A790" s="6">
        <v>40000000328</v>
      </c>
      <c r="B790" s="6" t="s">
        <v>64</v>
      </c>
      <c r="C790" s="6" t="s">
        <v>20</v>
      </c>
      <c r="D790" s="6">
        <v>282</v>
      </c>
      <c r="E790" s="6">
        <v>282</v>
      </c>
      <c r="F790" s="6">
        <f t="shared" si="12"/>
        <v>0.28199999999999997</v>
      </c>
      <c r="G790" s="6">
        <v>1</v>
      </c>
      <c r="H790" s="6" t="s">
        <v>168</v>
      </c>
      <c r="I790" s="6" t="s">
        <v>67</v>
      </c>
      <c r="J790" s="6" t="s">
        <v>13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" customHeight="1">
      <c r="A791" s="6">
        <v>40000000327</v>
      </c>
      <c r="B791" s="6" t="s">
        <v>14</v>
      </c>
      <c r="C791" s="6" t="s">
        <v>20</v>
      </c>
      <c r="D791" s="6">
        <v>140</v>
      </c>
      <c r="E791" s="6">
        <v>140</v>
      </c>
      <c r="F791" s="6">
        <f t="shared" si="12"/>
        <v>0.14000000000000001</v>
      </c>
      <c r="G791" s="6">
        <v>1</v>
      </c>
      <c r="H791" s="6" t="s">
        <v>168</v>
      </c>
      <c r="I791" s="6" t="s">
        <v>67</v>
      </c>
      <c r="J791" s="6" t="s">
        <v>37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" customHeight="1">
      <c r="A792" s="6">
        <v>40000000326</v>
      </c>
      <c r="B792" s="6" t="s">
        <v>14</v>
      </c>
      <c r="C792" s="6" t="s">
        <v>20</v>
      </c>
      <c r="D792" s="6">
        <v>140</v>
      </c>
      <c r="E792" s="6">
        <v>140</v>
      </c>
      <c r="F792" s="6">
        <f t="shared" si="12"/>
        <v>0.14000000000000001</v>
      </c>
      <c r="G792" s="6">
        <v>1</v>
      </c>
      <c r="H792" s="6" t="s">
        <v>168</v>
      </c>
      <c r="I792" s="6" t="s">
        <v>67</v>
      </c>
      <c r="J792" s="6" t="s">
        <v>37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" customHeight="1">
      <c r="A793" s="6">
        <v>40000000325</v>
      </c>
      <c r="B793" s="6" t="s">
        <v>46</v>
      </c>
      <c r="C793" s="6" t="s">
        <v>20</v>
      </c>
      <c r="D793" s="6">
        <v>92</v>
      </c>
      <c r="E793" s="6">
        <v>92</v>
      </c>
      <c r="F793" s="6">
        <f t="shared" si="12"/>
        <v>9.1999999999999998E-2</v>
      </c>
      <c r="G793" s="6">
        <v>1</v>
      </c>
      <c r="H793" s="6" t="s">
        <v>168</v>
      </c>
      <c r="I793" s="6" t="s">
        <v>67</v>
      </c>
      <c r="J793" s="6" t="s">
        <v>25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" customHeight="1">
      <c r="A794" s="6">
        <v>40000000324</v>
      </c>
      <c r="B794" s="6" t="s">
        <v>64</v>
      </c>
      <c r="C794" s="6" t="s">
        <v>20</v>
      </c>
      <c r="D794" s="6">
        <v>284</v>
      </c>
      <c r="E794" s="6">
        <v>284</v>
      </c>
      <c r="F794" s="6">
        <f t="shared" si="12"/>
        <v>0.28399999999999997</v>
      </c>
      <c r="G794" s="6">
        <v>1</v>
      </c>
      <c r="H794" s="6" t="s">
        <v>168</v>
      </c>
      <c r="I794" s="6" t="s">
        <v>67</v>
      </c>
      <c r="J794" s="6" t="s">
        <v>36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" customHeight="1">
      <c r="A795" s="6">
        <v>40000000323</v>
      </c>
      <c r="B795" s="6" t="s">
        <v>14</v>
      </c>
      <c r="C795" s="7" t="s">
        <v>10</v>
      </c>
      <c r="D795" s="6">
        <v>256</v>
      </c>
      <c r="E795" s="6">
        <v>256</v>
      </c>
      <c r="F795" s="6">
        <f t="shared" si="12"/>
        <v>0.25600000000000001</v>
      </c>
      <c r="G795" s="6">
        <v>1</v>
      </c>
      <c r="H795" s="6" t="s">
        <v>168</v>
      </c>
      <c r="I795" s="6" t="s">
        <v>67</v>
      </c>
      <c r="J795" s="6" t="s">
        <v>72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" customHeight="1">
      <c r="A796" s="6">
        <v>40000000322</v>
      </c>
      <c r="B796" s="6" t="s">
        <v>14</v>
      </c>
      <c r="C796" s="6" t="s">
        <v>20</v>
      </c>
      <c r="D796" s="6">
        <v>196</v>
      </c>
      <c r="E796" s="6">
        <v>196</v>
      </c>
      <c r="F796" s="6">
        <f t="shared" si="12"/>
        <v>0.19600000000000001</v>
      </c>
      <c r="G796" s="6">
        <v>1</v>
      </c>
      <c r="H796" s="6" t="s">
        <v>168</v>
      </c>
      <c r="I796" s="6" t="s">
        <v>67</v>
      </c>
      <c r="J796" s="6" t="s">
        <v>36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" customHeight="1">
      <c r="A797" s="6">
        <v>40000000321</v>
      </c>
      <c r="B797" s="6" t="s">
        <v>52</v>
      </c>
      <c r="C797" s="6" t="s">
        <v>20</v>
      </c>
      <c r="D797" s="6">
        <v>336</v>
      </c>
      <c r="E797" s="6">
        <v>336</v>
      </c>
      <c r="F797" s="6">
        <f t="shared" si="12"/>
        <v>0.33600000000000002</v>
      </c>
      <c r="G797" s="6">
        <v>1</v>
      </c>
      <c r="H797" s="6" t="s">
        <v>168</v>
      </c>
      <c r="I797" s="6" t="s">
        <v>67</v>
      </c>
      <c r="J797" s="6" t="s">
        <v>149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" customHeight="1">
      <c r="A798" s="6">
        <v>40000000320</v>
      </c>
      <c r="B798" s="6" t="s">
        <v>52</v>
      </c>
      <c r="C798" s="6" t="s">
        <v>20</v>
      </c>
      <c r="D798" s="6">
        <v>332</v>
      </c>
      <c r="E798" s="6">
        <v>332</v>
      </c>
      <c r="F798" s="6">
        <f t="shared" si="12"/>
        <v>0.33200000000000002</v>
      </c>
      <c r="G798" s="6">
        <v>1</v>
      </c>
      <c r="H798" s="6" t="s">
        <v>168</v>
      </c>
      <c r="I798" s="6" t="s">
        <v>67</v>
      </c>
      <c r="J798" s="6" t="s">
        <v>149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" customHeight="1">
      <c r="A799" s="6">
        <v>40000000319</v>
      </c>
      <c r="B799" s="6" t="s">
        <v>109</v>
      </c>
      <c r="C799" s="6" t="s">
        <v>20</v>
      </c>
      <c r="D799" s="6">
        <v>320</v>
      </c>
      <c r="E799" s="6">
        <v>320</v>
      </c>
      <c r="F799" s="6">
        <f t="shared" si="12"/>
        <v>0.32</v>
      </c>
      <c r="G799" s="6">
        <v>1</v>
      </c>
      <c r="H799" s="6" t="s">
        <v>168</v>
      </c>
      <c r="I799" s="6" t="s">
        <v>67</v>
      </c>
      <c r="J799" s="6" t="s">
        <v>25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" customHeight="1">
      <c r="A800" s="6">
        <v>40000000318</v>
      </c>
      <c r="B800" s="6" t="s">
        <v>64</v>
      </c>
      <c r="C800" s="6" t="s">
        <v>20</v>
      </c>
      <c r="D800" s="6">
        <v>300</v>
      </c>
      <c r="E800" s="6">
        <v>300</v>
      </c>
      <c r="F800" s="6">
        <f t="shared" si="12"/>
        <v>0.3</v>
      </c>
      <c r="G800" s="6">
        <v>1</v>
      </c>
      <c r="H800" s="6" t="s">
        <v>168</v>
      </c>
      <c r="I800" s="6" t="s">
        <v>67</v>
      </c>
      <c r="J800" s="6" t="s">
        <v>25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" customHeight="1">
      <c r="A801" s="6">
        <v>40000000317</v>
      </c>
      <c r="B801" s="6" t="s">
        <v>46</v>
      </c>
      <c r="C801" s="6" t="s">
        <v>20</v>
      </c>
      <c r="D801" s="6">
        <v>162</v>
      </c>
      <c r="E801" s="6">
        <v>162</v>
      </c>
      <c r="F801" s="6">
        <f t="shared" si="12"/>
        <v>0.16200000000000001</v>
      </c>
      <c r="G801" s="6">
        <v>1</v>
      </c>
      <c r="H801" s="6" t="s">
        <v>168</v>
      </c>
      <c r="I801" s="6" t="s">
        <v>12</v>
      </c>
      <c r="J801" s="6" t="s">
        <v>25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" customHeight="1">
      <c r="A802" s="6">
        <v>40000000316</v>
      </c>
      <c r="B802" s="6" t="s">
        <v>46</v>
      </c>
      <c r="C802" s="6" t="s">
        <v>20</v>
      </c>
      <c r="D802" s="6">
        <v>142</v>
      </c>
      <c r="E802" s="6">
        <v>142</v>
      </c>
      <c r="F802" s="6">
        <f t="shared" si="12"/>
        <v>0.14199999999999999</v>
      </c>
      <c r="G802" s="6">
        <v>1</v>
      </c>
      <c r="H802" s="6" t="s">
        <v>168</v>
      </c>
      <c r="I802" s="6" t="s">
        <v>67</v>
      </c>
      <c r="J802" s="6" t="s">
        <v>25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" customHeight="1">
      <c r="A803" s="6">
        <v>40000000315</v>
      </c>
      <c r="B803" s="6" t="s">
        <v>34</v>
      </c>
      <c r="C803" s="6" t="s">
        <v>20</v>
      </c>
      <c r="D803" s="6">
        <v>164</v>
      </c>
      <c r="E803" s="6">
        <v>164</v>
      </c>
      <c r="F803" s="6">
        <f t="shared" si="12"/>
        <v>0.16400000000000001</v>
      </c>
      <c r="G803" s="6">
        <v>1</v>
      </c>
      <c r="H803" s="6" t="s">
        <v>168</v>
      </c>
      <c r="I803" s="6" t="s">
        <v>67</v>
      </c>
      <c r="J803" s="6" t="s">
        <v>36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" customHeight="1">
      <c r="A804" s="6">
        <v>40000000314</v>
      </c>
      <c r="B804" s="6" t="s">
        <v>14</v>
      </c>
      <c r="C804" s="6" t="s">
        <v>20</v>
      </c>
      <c r="D804" s="6">
        <v>154</v>
      </c>
      <c r="E804" s="6">
        <v>154</v>
      </c>
      <c r="F804" s="6">
        <f t="shared" si="12"/>
        <v>0.154</v>
      </c>
      <c r="G804" s="6">
        <v>1</v>
      </c>
      <c r="H804" s="6" t="s">
        <v>168</v>
      </c>
      <c r="I804" s="6" t="s">
        <v>67</v>
      </c>
      <c r="J804" s="6" t="s">
        <v>36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" customHeight="1">
      <c r="A805" s="6">
        <v>40000000313</v>
      </c>
      <c r="B805" s="6" t="s">
        <v>69</v>
      </c>
      <c r="C805" s="7" t="s">
        <v>10</v>
      </c>
      <c r="D805" s="6">
        <v>234</v>
      </c>
      <c r="E805" s="6">
        <v>234</v>
      </c>
      <c r="F805" s="6">
        <f t="shared" si="12"/>
        <v>0.23400000000000001</v>
      </c>
      <c r="G805" s="6">
        <v>1</v>
      </c>
      <c r="H805" s="6" t="s">
        <v>168</v>
      </c>
      <c r="I805" s="6" t="s">
        <v>67</v>
      </c>
      <c r="J805" s="6" t="s">
        <v>36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" customHeight="1">
      <c r="A806" s="6">
        <v>40000000312</v>
      </c>
      <c r="B806" s="6" t="s">
        <v>52</v>
      </c>
      <c r="C806" s="6" t="s">
        <v>20</v>
      </c>
      <c r="D806" s="6">
        <v>274</v>
      </c>
      <c r="E806" s="6">
        <v>274</v>
      </c>
      <c r="F806" s="6">
        <f t="shared" si="12"/>
        <v>0.27400000000000002</v>
      </c>
      <c r="G806" s="6">
        <v>1</v>
      </c>
      <c r="H806" s="6" t="s">
        <v>168</v>
      </c>
      <c r="I806" s="6" t="s">
        <v>12</v>
      </c>
      <c r="J806" s="6" t="s">
        <v>25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" customHeight="1">
      <c r="A807" s="6">
        <v>40000000311</v>
      </c>
      <c r="B807" s="6" t="s">
        <v>155</v>
      </c>
      <c r="C807" s="6" t="s">
        <v>20</v>
      </c>
      <c r="D807" s="6">
        <v>156</v>
      </c>
      <c r="E807" s="6">
        <v>156</v>
      </c>
      <c r="F807" s="6">
        <f t="shared" si="12"/>
        <v>0.156</v>
      </c>
      <c r="G807" s="6">
        <v>1</v>
      </c>
      <c r="H807" s="6" t="s">
        <v>168</v>
      </c>
      <c r="I807" s="6" t="s">
        <v>67</v>
      </c>
      <c r="J807" s="6" t="s">
        <v>149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" customHeight="1">
      <c r="A808" s="6">
        <v>40000000310</v>
      </c>
      <c r="B808" s="6" t="s">
        <v>52</v>
      </c>
      <c r="C808" s="6" t="s">
        <v>20</v>
      </c>
      <c r="D808" s="6">
        <v>212</v>
      </c>
      <c r="E808" s="6">
        <v>212</v>
      </c>
      <c r="F808" s="6">
        <f t="shared" si="12"/>
        <v>0.21199999999999999</v>
      </c>
      <c r="G808" s="6">
        <v>1</v>
      </c>
      <c r="H808" s="6" t="s">
        <v>168</v>
      </c>
      <c r="I808" s="6" t="s">
        <v>67</v>
      </c>
      <c r="J808" s="6" t="s">
        <v>36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" customHeight="1">
      <c r="A809" s="6">
        <v>40000000309</v>
      </c>
      <c r="B809" s="6" t="s">
        <v>50</v>
      </c>
      <c r="C809" s="6" t="s">
        <v>20</v>
      </c>
      <c r="D809" s="6">
        <v>132</v>
      </c>
      <c r="E809" s="6">
        <v>132</v>
      </c>
      <c r="F809" s="6">
        <f t="shared" si="12"/>
        <v>0.13200000000000001</v>
      </c>
      <c r="G809" s="6">
        <v>1</v>
      </c>
      <c r="H809" s="6" t="s">
        <v>168</v>
      </c>
      <c r="I809" s="6" t="s">
        <v>67</v>
      </c>
      <c r="J809" s="6" t="s">
        <v>149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" customHeight="1">
      <c r="A810" s="6">
        <v>40000000308</v>
      </c>
      <c r="B810" s="6" t="s">
        <v>46</v>
      </c>
      <c r="C810" s="6" t="s">
        <v>20</v>
      </c>
      <c r="D810" s="6">
        <v>108</v>
      </c>
      <c r="E810" s="6">
        <v>108</v>
      </c>
      <c r="F810" s="6">
        <f t="shared" si="12"/>
        <v>0.108</v>
      </c>
      <c r="G810" s="6">
        <v>1</v>
      </c>
      <c r="H810" s="6" t="s">
        <v>168</v>
      </c>
      <c r="I810" s="6" t="s">
        <v>67</v>
      </c>
      <c r="J810" s="6" t="s">
        <v>25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" customHeight="1">
      <c r="A811" s="6">
        <v>40000000307</v>
      </c>
      <c r="B811" s="6" t="s">
        <v>50</v>
      </c>
      <c r="C811" s="6" t="s">
        <v>20</v>
      </c>
      <c r="D811" s="6">
        <v>154</v>
      </c>
      <c r="E811" s="6">
        <v>154</v>
      </c>
      <c r="F811" s="6">
        <f t="shared" si="12"/>
        <v>0.154</v>
      </c>
      <c r="G811" s="6">
        <v>1</v>
      </c>
      <c r="H811" s="6" t="s">
        <v>168</v>
      </c>
      <c r="I811" s="6" t="s">
        <v>67</v>
      </c>
      <c r="J811" s="6" t="s">
        <v>170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" customHeight="1">
      <c r="A812" s="6">
        <v>40000000306</v>
      </c>
      <c r="B812" s="6" t="s">
        <v>14</v>
      </c>
      <c r="C812" s="6" t="s">
        <v>20</v>
      </c>
      <c r="D812" s="6">
        <v>168</v>
      </c>
      <c r="E812" s="6">
        <v>168</v>
      </c>
      <c r="F812" s="6">
        <f t="shared" si="12"/>
        <v>0.16800000000000001</v>
      </c>
      <c r="G812" s="6">
        <v>1</v>
      </c>
      <c r="H812" s="6" t="s">
        <v>168</v>
      </c>
      <c r="I812" s="6" t="s">
        <v>67</v>
      </c>
      <c r="J812" s="6" t="s">
        <v>36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" customHeight="1">
      <c r="A813" s="6">
        <v>40000000305</v>
      </c>
      <c r="B813" s="6" t="s">
        <v>34</v>
      </c>
      <c r="C813" s="6" t="s">
        <v>20</v>
      </c>
      <c r="D813" s="6">
        <v>994</v>
      </c>
      <c r="E813" s="6">
        <v>994</v>
      </c>
      <c r="F813" s="6">
        <f t="shared" si="12"/>
        <v>0.99399999999999999</v>
      </c>
      <c r="G813" s="6">
        <v>1</v>
      </c>
      <c r="H813" s="6" t="s">
        <v>168</v>
      </c>
      <c r="I813" s="6" t="s">
        <v>172</v>
      </c>
      <c r="J813" s="6" t="s">
        <v>36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" customHeight="1">
      <c r="A814" s="6">
        <v>40000000304</v>
      </c>
      <c r="B814" s="6" t="s">
        <v>183</v>
      </c>
      <c r="C814" s="6" t="s">
        <v>20</v>
      </c>
      <c r="D814" s="6">
        <v>216</v>
      </c>
      <c r="E814" s="6">
        <v>216</v>
      </c>
      <c r="F814" s="6">
        <f t="shared" si="12"/>
        <v>0.216</v>
      </c>
      <c r="G814" s="6">
        <v>1</v>
      </c>
      <c r="H814" s="6" t="s">
        <v>168</v>
      </c>
      <c r="I814" s="6" t="s">
        <v>67</v>
      </c>
      <c r="J814" s="6" t="s">
        <v>25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" customHeight="1">
      <c r="A815" s="6">
        <v>40000000303</v>
      </c>
      <c r="B815" s="6" t="s">
        <v>14</v>
      </c>
      <c r="C815" s="6" t="s">
        <v>55</v>
      </c>
      <c r="D815" s="6">
        <v>80</v>
      </c>
      <c r="E815" s="6">
        <v>80</v>
      </c>
      <c r="F815" s="6">
        <f t="shared" si="12"/>
        <v>0.08</v>
      </c>
      <c r="G815" s="6">
        <v>1</v>
      </c>
      <c r="H815" s="6" t="s">
        <v>168</v>
      </c>
      <c r="I815" s="6" t="s">
        <v>67</v>
      </c>
      <c r="J815" s="6" t="s">
        <v>156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" customHeight="1">
      <c r="A816" s="6">
        <v>40000000302</v>
      </c>
      <c r="B816" s="6" t="s">
        <v>175</v>
      </c>
      <c r="C816" s="6" t="s">
        <v>20</v>
      </c>
      <c r="D816" s="6">
        <v>78</v>
      </c>
      <c r="E816" s="6">
        <v>78</v>
      </c>
      <c r="F816" s="6">
        <f t="shared" si="12"/>
        <v>7.8E-2</v>
      </c>
      <c r="G816" s="6">
        <v>1</v>
      </c>
      <c r="H816" s="6" t="s">
        <v>168</v>
      </c>
      <c r="I816" s="6" t="s">
        <v>67</v>
      </c>
      <c r="J816" s="6" t="s">
        <v>25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" customHeight="1">
      <c r="A817" s="6">
        <v>40000000301</v>
      </c>
      <c r="B817" s="6" t="s">
        <v>69</v>
      </c>
      <c r="C817" s="6" t="s">
        <v>20</v>
      </c>
      <c r="D817" s="6">
        <v>122</v>
      </c>
      <c r="E817" s="6">
        <v>122</v>
      </c>
      <c r="F817" s="6">
        <f t="shared" si="12"/>
        <v>0.122</v>
      </c>
      <c r="G817" s="6">
        <v>1</v>
      </c>
      <c r="H817" s="6" t="s">
        <v>168</v>
      </c>
      <c r="I817" s="6" t="s">
        <v>67</v>
      </c>
      <c r="J817" s="6" t="s">
        <v>149</v>
      </c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" customHeight="1">
      <c r="A818" s="6">
        <v>40000000300</v>
      </c>
      <c r="B818" s="6" t="s">
        <v>64</v>
      </c>
      <c r="C818" s="6" t="s">
        <v>20</v>
      </c>
      <c r="D818" s="6">
        <v>272</v>
      </c>
      <c r="E818" s="6">
        <v>272</v>
      </c>
      <c r="F818" s="6">
        <f t="shared" si="12"/>
        <v>0.27200000000000002</v>
      </c>
      <c r="G818" s="6">
        <v>1</v>
      </c>
      <c r="H818" s="6" t="s">
        <v>168</v>
      </c>
      <c r="I818" s="6" t="s">
        <v>67</v>
      </c>
      <c r="J818" s="6" t="s">
        <v>36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" customHeight="1">
      <c r="A819" s="6">
        <v>40000000299</v>
      </c>
      <c r="B819" s="6" t="s">
        <v>14</v>
      </c>
      <c r="C819" s="6" t="s">
        <v>20</v>
      </c>
      <c r="D819" s="6">
        <v>272</v>
      </c>
      <c r="E819" s="6">
        <v>272</v>
      </c>
      <c r="F819" s="6">
        <f t="shared" si="12"/>
        <v>0.27200000000000002</v>
      </c>
      <c r="G819" s="6">
        <v>1</v>
      </c>
      <c r="H819" s="6" t="s">
        <v>168</v>
      </c>
      <c r="I819" s="6" t="s">
        <v>67</v>
      </c>
      <c r="J819" s="6" t="s">
        <v>37</v>
      </c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" customHeight="1">
      <c r="A820" s="6">
        <v>40000000298</v>
      </c>
      <c r="B820" s="6" t="s">
        <v>52</v>
      </c>
      <c r="C820" s="6" t="s">
        <v>20</v>
      </c>
      <c r="D820" s="6">
        <v>474</v>
      </c>
      <c r="E820" s="6">
        <v>474</v>
      </c>
      <c r="F820" s="6">
        <f t="shared" si="12"/>
        <v>0.47399999999999998</v>
      </c>
      <c r="G820" s="6">
        <v>1</v>
      </c>
      <c r="H820" s="6" t="s">
        <v>168</v>
      </c>
      <c r="I820" s="6" t="s">
        <v>12</v>
      </c>
      <c r="J820" s="6" t="s">
        <v>36</v>
      </c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" customHeight="1">
      <c r="A821" s="6">
        <v>40000000297</v>
      </c>
      <c r="B821" s="6" t="s">
        <v>64</v>
      </c>
      <c r="C821" s="6" t="s">
        <v>20</v>
      </c>
      <c r="D821" s="6">
        <v>254</v>
      </c>
      <c r="E821" s="6">
        <v>254</v>
      </c>
      <c r="F821" s="6">
        <f t="shared" si="12"/>
        <v>0.254</v>
      </c>
      <c r="G821" s="6">
        <v>1</v>
      </c>
      <c r="H821" s="6" t="s">
        <v>168</v>
      </c>
      <c r="I821" s="6" t="s">
        <v>67</v>
      </c>
      <c r="J821" s="6" t="s">
        <v>149</v>
      </c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" customHeight="1">
      <c r="A822" s="6">
        <v>40000000296</v>
      </c>
      <c r="B822" s="6" t="s">
        <v>64</v>
      </c>
      <c r="C822" s="6" t="s">
        <v>20</v>
      </c>
      <c r="D822" s="6">
        <v>252</v>
      </c>
      <c r="E822" s="6">
        <v>252</v>
      </c>
      <c r="F822" s="6">
        <f t="shared" si="12"/>
        <v>0.252</v>
      </c>
      <c r="G822" s="6">
        <v>1</v>
      </c>
      <c r="H822" s="6" t="s">
        <v>168</v>
      </c>
      <c r="I822" s="6" t="s">
        <v>67</v>
      </c>
      <c r="J822" s="6" t="s">
        <v>36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" customHeight="1">
      <c r="A823" s="6">
        <v>40000000295</v>
      </c>
      <c r="B823" s="6" t="s">
        <v>52</v>
      </c>
      <c r="C823" s="6" t="s">
        <v>20</v>
      </c>
      <c r="D823" s="6">
        <v>288</v>
      </c>
      <c r="E823" s="6">
        <v>288</v>
      </c>
      <c r="F823" s="6">
        <f t="shared" si="12"/>
        <v>0.28799999999999998</v>
      </c>
      <c r="G823" s="6">
        <v>1</v>
      </c>
      <c r="H823" s="6" t="s">
        <v>168</v>
      </c>
      <c r="I823" s="6" t="s">
        <v>12</v>
      </c>
      <c r="J823" s="6" t="s">
        <v>25</v>
      </c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" customHeight="1">
      <c r="A824" s="6">
        <v>40000000294</v>
      </c>
      <c r="B824" s="6" t="s">
        <v>46</v>
      </c>
      <c r="C824" s="7" t="s">
        <v>10</v>
      </c>
      <c r="D824" s="6">
        <v>150</v>
      </c>
      <c r="E824" s="6">
        <v>150</v>
      </c>
      <c r="F824" s="6">
        <f t="shared" si="12"/>
        <v>0.15</v>
      </c>
      <c r="G824" s="6">
        <v>1</v>
      </c>
      <c r="H824" s="6" t="s">
        <v>168</v>
      </c>
      <c r="I824" s="6" t="s">
        <v>67</v>
      </c>
      <c r="J824" s="6" t="s">
        <v>25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" customHeight="1">
      <c r="A825" s="6">
        <v>40000000293</v>
      </c>
      <c r="B825" s="6" t="s">
        <v>69</v>
      </c>
      <c r="C825" s="7" t="s">
        <v>10</v>
      </c>
      <c r="D825" s="6">
        <v>224</v>
      </c>
      <c r="E825" s="6">
        <v>224</v>
      </c>
      <c r="F825" s="6">
        <f t="shared" si="12"/>
        <v>0.224</v>
      </c>
      <c r="G825" s="6">
        <v>1</v>
      </c>
      <c r="H825" s="6" t="s">
        <v>168</v>
      </c>
      <c r="I825" s="6" t="s">
        <v>67</v>
      </c>
      <c r="J825" s="6" t="s">
        <v>36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" customHeight="1">
      <c r="A826" s="6">
        <v>40000000292</v>
      </c>
      <c r="B826" s="6" t="s">
        <v>52</v>
      </c>
      <c r="C826" s="6" t="s">
        <v>20</v>
      </c>
      <c r="D826" s="6">
        <v>402</v>
      </c>
      <c r="E826" s="6">
        <v>402</v>
      </c>
      <c r="F826" s="6">
        <f t="shared" si="12"/>
        <v>0.40200000000000002</v>
      </c>
      <c r="G826" s="6">
        <v>1</v>
      </c>
      <c r="H826" s="6" t="s">
        <v>168</v>
      </c>
      <c r="I826" s="6" t="s">
        <v>67</v>
      </c>
      <c r="J826" s="6" t="s">
        <v>36</v>
      </c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" customHeight="1">
      <c r="A827" s="6">
        <v>40000000291</v>
      </c>
      <c r="B827" s="6" t="s">
        <v>64</v>
      </c>
      <c r="C827" s="6" t="s">
        <v>20</v>
      </c>
      <c r="D827" s="6">
        <v>258</v>
      </c>
      <c r="E827" s="6">
        <v>258</v>
      </c>
      <c r="F827" s="6">
        <f t="shared" si="12"/>
        <v>0.25800000000000001</v>
      </c>
      <c r="G827" s="6">
        <v>1</v>
      </c>
      <c r="H827" s="6" t="s">
        <v>168</v>
      </c>
      <c r="I827" s="6" t="s">
        <v>67</v>
      </c>
      <c r="J827" s="6" t="s">
        <v>180</v>
      </c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" customHeight="1">
      <c r="A828" s="6">
        <v>40000000290</v>
      </c>
      <c r="B828" s="6" t="s">
        <v>47</v>
      </c>
      <c r="C828" s="7" t="s">
        <v>10</v>
      </c>
      <c r="D828" s="6">
        <v>214</v>
      </c>
      <c r="E828" s="6">
        <v>214</v>
      </c>
      <c r="F828" s="6">
        <f t="shared" si="12"/>
        <v>0.214</v>
      </c>
      <c r="G828" s="6">
        <v>1</v>
      </c>
      <c r="H828" s="6" t="s">
        <v>168</v>
      </c>
      <c r="I828" s="6" t="s">
        <v>67</v>
      </c>
      <c r="J828" s="6" t="s">
        <v>25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" customHeight="1">
      <c r="A829" s="6">
        <v>40000000289</v>
      </c>
      <c r="B829" s="6" t="s">
        <v>46</v>
      </c>
      <c r="C829" s="7" t="s">
        <v>10</v>
      </c>
      <c r="D829" s="6">
        <v>156</v>
      </c>
      <c r="E829" s="6">
        <v>156</v>
      </c>
      <c r="F829" s="6">
        <f t="shared" si="12"/>
        <v>0.156</v>
      </c>
      <c r="G829" s="6">
        <v>1</v>
      </c>
      <c r="H829" s="6" t="s">
        <v>168</v>
      </c>
      <c r="I829" s="6" t="s">
        <v>67</v>
      </c>
      <c r="J829" s="6" t="s">
        <v>25</v>
      </c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" customHeight="1">
      <c r="A830" s="6">
        <v>40000000288</v>
      </c>
      <c r="B830" s="6" t="s">
        <v>34</v>
      </c>
      <c r="C830" s="6" t="s">
        <v>20</v>
      </c>
      <c r="D830" s="6">
        <v>462</v>
      </c>
      <c r="E830" s="6">
        <v>462</v>
      </c>
      <c r="F830" s="6">
        <f t="shared" si="12"/>
        <v>0.46200000000000002</v>
      </c>
      <c r="G830" s="6">
        <v>1</v>
      </c>
      <c r="H830" s="6" t="s">
        <v>168</v>
      </c>
      <c r="I830" s="6" t="s">
        <v>108</v>
      </c>
      <c r="J830" s="6" t="s">
        <v>36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" customHeight="1">
      <c r="A831" s="6">
        <v>40000000287</v>
      </c>
      <c r="B831" s="6" t="s">
        <v>46</v>
      </c>
      <c r="C831" s="6" t="s">
        <v>20</v>
      </c>
      <c r="D831" s="6">
        <v>118</v>
      </c>
      <c r="E831" s="6">
        <v>118</v>
      </c>
      <c r="F831" s="6">
        <f t="shared" si="12"/>
        <v>0.11799999999999999</v>
      </c>
      <c r="G831" s="6">
        <v>1</v>
      </c>
      <c r="H831" s="6" t="s">
        <v>168</v>
      </c>
      <c r="I831" s="6" t="s">
        <v>67</v>
      </c>
      <c r="J831" s="6" t="s">
        <v>25</v>
      </c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" customHeight="1">
      <c r="A832" s="6">
        <v>40000000286</v>
      </c>
      <c r="B832" s="6" t="s">
        <v>46</v>
      </c>
      <c r="C832" s="6" t="s">
        <v>20</v>
      </c>
      <c r="D832" s="6">
        <v>126</v>
      </c>
      <c r="E832" s="6">
        <v>126</v>
      </c>
      <c r="F832" s="6">
        <f t="shared" si="12"/>
        <v>0.126</v>
      </c>
      <c r="G832" s="6">
        <v>1</v>
      </c>
      <c r="H832" s="6" t="s">
        <v>168</v>
      </c>
      <c r="I832" s="6" t="s">
        <v>67</v>
      </c>
      <c r="J832" s="6" t="s">
        <v>25</v>
      </c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" customHeight="1">
      <c r="A833" s="6">
        <v>40000000285</v>
      </c>
      <c r="B833" s="6" t="s">
        <v>46</v>
      </c>
      <c r="C833" s="7" t="s">
        <v>10</v>
      </c>
      <c r="D833" s="6">
        <v>178</v>
      </c>
      <c r="E833" s="6">
        <v>178</v>
      </c>
      <c r="F833" s="6">
        <f t="shared" si="12"/>
        <v>0.17799999999999999</v>
      </c>
      <c r="G833" s="6">
        <v>1</v>
      </c>
      <c r="H833" s="6" t="s">
        <v>168</v>
      </c>
      <c r="I833" s="6" t="s">
        <v>67</v>
      </c>
      <c r="J833" s="6" t="s">
        <v>25</v>
      </c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" customHeight="1">
      <c r="A834" s="6">
        <v>40000000284</v>
      </c>
      <c r="B834" s="6" t="s">
        <v>14</v>
      </c>
      <c r="C834" s="6" t="s">
        <v>20</v>
      </c>
      <c r="D834" s="6">
        <v>122</v>
      </c>
      <c r="E834" s="6">
        <v>122</v>
      </c>
      <c r="F834" s="6">
        <f t="shared" ref="F834:F897" si="13">E834/1000</f>
        <v>0.122</v>
      </c>
      <c r="G834" s="6">
        <v>1</v>
      </c>
      <c r="H834" s="6" t="s">
        <v>168</v>
      </c>
      <c r="I834" s="6" t="s">
        <v>67</v>
      </c>
      <c r="J834" s="6" t="s">
        <v>36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" customHeight="1">
      <c r="A835" s="6">
        <v>40000000283</v>
      </c>
      <c r="B835" s="6" t="s">
        <v>184</v>
      </c>
      <c r="C835" s="6" t="s">
        <v>23</v>
      </c>
      <c r="D835" s="6">
        <v>46</v>
      </c>
      <c r="E835" s="6">
        <v>46</v>
      </c>
      <c r="F835" s="6">
        <f t="shared" si="13"/>
        <v>4.5999999999999999E-2</v>
      </c>
      <c r="G835" s="6">
        <v>1</v>
      </c>
      <c r="H835" s="6" t="s">
        <v>168</v>
      </c>
      <c r="I835" s="6" t="s">
        <v>67</v>
      </c>
      <c r="J835" s="6" t="s">
        <v>25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" customHeight="1">
      <c r="A836" s="6">
        <v>40000000282</v>
      </c>
      <c r="B836" s="6" t="s">
        <v>9</v>
      </c>
      <c r="C836" s="6" t="s">
        <v>55</v>
      </c>
      <c r="D836" s="6">
        <v>294</v>
      </c>
      <c r="E836" s="6">
        <v>294</v>
      </c>
      <c r="F836" s="6">
        <f t="shared" si="13"/>
        <v>0.29399999999999998</v>
      </c>
      <c r="G836" s="6">
        <v>1</v>
      </c>
      <c r="H836" s="6" t="s">
        <v>168</v>
      </c>
      <c r="I836" s="6" t="s">
        <v>67</v>
      </c>
      <c r="J836" s="6" t="s">
        <v>72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" customHeight="1">
      <c r="A837" s="6">
        <v>40000000281</v>
      </c>
      <c r="B837" s="6" t="s">
        <v>46</v>
      </c>
      <c r="C837" s="6" t="s">
        <v>20</v>
      </c>
      <c r="D837" s="6">
        <v>116</v>
      </c>
      <c r="E837" s="6">
        <v>116</v>
      </c>
      <c r="F837" s="6">
        <f t="shared" si="13"/>
        <v>0.11600000000000001</v>
      </c>
      <c r="G837" s="6">
        <v>1</v>
      </c>
      <c r="H837" s="6" t="s">
        <v>168</v>
      </c>
      <c r="I837" s="6" t="s">
        <v>67</v>
      </c>
      <c r="J837" s="6" t="s">
        <v>25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" customHeight="1">
      <c r="A838" s="6">
        <v>40000000280</v>
      </c>
      <c r="B838" s="10" t="s">
        <v>185</v>
      </c>
      <c r="C838" s="10" t="s">
        <v>116</v>
      </c>
      <c r="D838" s="10">
        <v>194</v>
      </c>
      <c r="E838" s="10">
        <v>194</v>
      </c>
      <c r="F838" s="6">
        <f t="shared" si="13"/>
        <v>0.19400000000000001</v>
      </c>
      <c r="G838" s="10">
        <v>1</v>
      </c>
      <c r="H838" s="10" t="s">
        <v>168</v>
      </c>
      <c r="I838" s="6" t="s">
        <v>67</v>
      </c>
      <c r="J838" s="6" t="s">
        <v>25</v>
      </c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" customHeight="1">
      <c r="A839" s="6">
        <v>40000000279</v>
      </c>
      <c r="B839" s="6" t="s">
        <v>109</v>
      </c>
      <c r="C839" s="6" t="s">
        <v>20</v>
      </c>
      <c r="D839" s="6">
        <v>514</v>
      </c>
      <c r="E839" s="6">
        <v>514</v>
      </c>
      <c r="F839" s="6">
        <f t="shared" si="13"/>
        <v>0.51400000000000001</v>
      </c>
      <c r="G839" s="6">
        <v>1</v>
      </c>
      <c r="H839" s="6" t="s">
        <v>168</v>
      </c>
      <c r="I839" s="6" t="s">
        <v>12</v>
      </c>
      <c r="J839" s="6" t="s">
        <v>25</v>
      </c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" customHeight="1">
      <c r="A840" s="6">
        <v>40000000278</v>
      </c>
      <c r="B840" s="6" t="s">
        <v>46</v>
      </c>
      <c r="C840" s="6" t="s">
        <v>20</v>
      </c>
      <c r="D840" s="6">
        <v>128</v>
      </c>
      <c r="E840" s="6">
        <v>128</v>
      </c>
      <c r="F840" s="6">
        <f t="shared" si="13"/>
        <v>0.128</v>
      </c>
      <c r="G840" s="6">
        <v>1</v>
      </c>
      <c r="H840" s="6" t="s">
        <v>168</v>
      </c>
      <c r="I840" s="6" t="s">
        <v>67</v>
      </c>
      <c r="J840" s="6" t="s">
        <v>25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" customHeight="1">
      <c r="A841" s="6">
        <v>40000000277</v>
      </c>
      <c r="B841" s="6" t="s">
        <v>14</v>
      </c>
      <c r="C841" s="6" t="s">
        <v>20</v>
      </c>
      <c r="D841" s="6">
        <v>160</v>
      </c>
      <c r="E841" s="6">
        <v>160</v>
      </c>
      <c r="F841" s="6">
        <f t="shared" si="13"/>
        <v>0.16</v>
      </c>
      <c r="G841" s="6">
        <v>1</v>
      </c>
      <c r="H841" s="6" t="s">
        <v>168</v>
      </c>
      <c r="I841" s="6" t="s">
        <v>67</v>
      </c>
      <c r="J841" s="6" t="s">
        <v>36</v>
      </c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" customHeight="1">
      <c r="A842" s="6">
        <v>40000000276</v>
      </c>
      <c r="B842" s="6" t="s">
        <v>186</v>
      </c>
      <c r="C842" s="6" t="s">
        <v>20</v>
      </c>
      <c r="D842" s="6">
        <v>404</v>
      </c>
      <c r="E842" s="6">
        <v>404</v>
      </c>
      <c r="F842" s="6">
        <f t="shared" si="13"/>
        <v>0.40400000000000003</v>
      </c>
      <c r="G842" s="6" t="s">
        <v>187</v>
      </c>
      <c r="H842" s="6" t="s">
        <v>168</v>
      </c>
      <c r="I842" s="6" t="s">
        <v>67</v>
      </c>
      <c r="J842" s="6" t="s">
        <v>36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" customHeight="1">
      <c r="A843" s="6">
        <v>40000000275</v>
      </c>
      <c r="B843" s="6" t="s">
        <v>47</v>
      </c>
      <c r="C843" s="6" t="s">
        <v>20</v>
      </c>
      <c r="D843" s="6">
        <v>248</v>
      </c>
      <c r="E843" s="6">
        <v>248</v>
      </c>
      <c r="F843" s="6">
        <f t="shared" si="13"/>
        <v>0.248</v>
      </c>
      <c r="G843" s="6">
        <v>1</v>
      </c>
      <c r="H843" s="6" t="s">
        <v>168</v>
      </c>
      <c r="I843" s="6" t="s">
        <v>12</v>
      </c>
      <c r="J843" s="6" t="s">
        <v>25</v>
      </c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" customHeight="1">
      <c r="A844" s="6">
        <v>40000000274</v>
      </c>
      <c r="B844" s="6" t="s">
        <v>188</v>
      </c>
      <c r="C844" s="6" t="s">
        <v>23</v>
      </c>
      <c r="D844" s="6">
        <v>98</v>
      </c>
      <c r="E844" s="6">
        <v>98</v>
      </c>
      <c r="F844" s="6">
        <f t="shared" si="13"/>
        <v>9.8000000000000004E-2</v>
      </c>
      <c r="G844" s="6">
        <v>1</v>
      </c>
      <c r="H844" s="6" t="s">
        <v>168</v>
      </c>
      <c r="I844" s="6" t="s">
        <v>67</v>
      </c>
      <c r="J844" s="6" t="s">
        <v>25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" customHeight="1">
      <c r="A845" s="6">
        <v>40000000273</v>
      </c>
      <c r="B845" s="6" t="s">
        <v>52</v>
      </c>
      <c r="C845" s="6" t="s">
        <v>20</v>
      </c>
      <c r="D845" s="6">
        <v>354</v>
      </c>
      <c r="E845" s="6">
        <v>354</v>
      </c>
      <c r="F845" s="6">
        <f t="shared" si="13"/>
        <v>0.35399999999999998</v>
      </c>
      <c r="G845" s="6">
        <v>1</v>
      </c>
      <c r="H845" s="6" t="s">
        <v>168</v>
      </c>
      <c r="I845" s="6" t="s">
        <v>67</v>
      </c>
      <c r="J845" s="6" t="s">
        <v>180</v>
      </c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" customHeight="1">
      <c r="A846" s="6">
        <v>40000000272</v>
      </c>
      <c r="B846" s="6" t="s">
        <v>14</v>
      </c>
      <c r="C846" s="6" t="s">
        <v>20</v>
      </c>
      <c r="D846" s="6">
        <v>86</v>
      </c>
      <c r="E846" s="6">
        <v>86</v>
      </c>
      <c r="F846" s="6">
        <f t="shared" si="13"/>
        <v>8.5999999999999993E-2</v>
      </c>
      <c r="G846" s="6">
        <v>1</v>
      </c>
      <c r="H846" s="6" t="s">
        <v>168</v>
      </c>
      <c r="I846" s="6" t="s">
        <v>67</v>
      </c>
      <c r="J846" s="6" t="s">
        <v>36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" customHeight="1">
      <c r="A847" s="6">
        <v>40000000271</v>
      </c>
      <c r="B847" s="6" t="s">
        <v>14</v>
      </c>
      <c r="C847" s="6" t="s">
        <v>20</v>
      </c>
      <c r="D847" s="6">
        <v>260</v>
      </c>
      <c r="E847" s="6">
        <v>260</v>
      </c>
      <c r="F847" s="6">
        <f t="shared" si="13"/>
        <v>0.26</v>
      </c>
      <c r="G847" s="6">
        <v>1</v>
      </c>
      <c r="H847" s="6" t="s">
        <v>168</v>
      </c>
      <c r="I847" s="6" t="s">
        <v>67</v>
      </c>
      <c r="J847" s="6" t="s">
        <v>25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" customHeight="1">
      <c r="A848" s="6">
        <v>40000000270</v>
      </c>
      <c r="B848" s="6" t="s">
        <v>46</v>
      </c>
      <c r="C848" s="7" t="s">
        <v>10</v>
      </c>
      <c r="D848" s="6">
        <v>178</v>
      </c>
      <c r="E848" s="6">
        <v>178</v>
      </c>
      <c r="F848" s="6">
        <f t="shared" si="13"/>
        <v>0.17799999999999999</v>
      </c>
      <c r="G848" s="6">
        <v>1</v>
      </c>
      <c r="H848" s="6" t="s">
        <v>168</v>
      </c>
      <c r="I848" s="6" t="s">
        <v>67</v>
      </c>
      <c r="J848" s="6" t="s">
        <v>25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" customHeight="1">
      <c r="A849" s="6">
        <v>40000000269</v>
      </c>
      <c r="B849" s="6" t="s">
        <v>109</v>
      </c>
      <c r="C849" s="6" t="s">
        <v>20</v>
      </c>
      <c r="D849" s="6">
        <v>510</v>
      </c>
      <c r="E849" s="6">
        <v>510</v>
      </c>
      <c r="F849" s="6">
        <f t="shared" si="13"/>
        <v>0.51</v>
      </c>
      <c r="G849" s="6">
        <v>1</v>
      </c>
      <c r="H849" s="6" t="s">
        <v>168</v>
      </c>
      <c r="I849" s="6" t="s">
        <v>12</v>
      </c>
      <c r="J849" s="6" t="s">
        <v>25</v>
      </c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" customHeight="1">
      <c r="A850" s="6">
        <v>40000000268</v>
      </c>
      <c r="B850" s="6" t="s">
        <v>46</v>
      </c>
      <c r="C850" s="7" t="s">
        <v>10</v>
      </c>
      <c r="D850" s="6">
        <v>126</v>
      </c>
      <c r="E850" s="6">
        <v>126</v>
      </c>
      <c r="F850" s="6">
        <f t="shared" si="13"/>
        <v>0.126</v>
      </c>
      <c r="G850" s="6">
        <v>1</v>
      </c>
      <c r="H850" s="6" t="s">
        <v>168</v>
      </c>
      <c r="I850" s="6" t="s">
        <v>67</v>
      </c>
      <c r="J850" s="6" t="s">
        <v>25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" customHeight="1">
      <c r="A851" s="6">
        <v>40000000267</v>
      </c>
      <c r="B851" s="6" t="s">
        <v>109</v>
      </c>
      <c r="C851" s="6" t="s">
        <v>20</v>
      </c>
      <c r="D851" s="6">
        <v>676</v>
      </c>
      <c r="E851" s="6">
        <v>676</v>
      </c>
      <c r="F851" s="6">
        <f t="shared" si="13"/>
        <v>0.67600000000000005</v>
      </c>
      <c r="G851" s="6">
        <v>1</v>
      </c>
      <c r="H851" s="6" t="s">
        <v>168</v>
      </c>
      <c r="I851" s="6" t="s">
        <v>67</v>
      </c>
      <c r="J851" s="6" t="s">
        <v>25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" customHeight="1">
      <c r="A852" s="6">
        <v>40000000266</v>
      </c>
      <c r="B852" s="6" t="s">
        <v>49</v>
      </c>
      <c r="C852" s="6" t="s">
        <v>20</v>
      </c>
      <c r="D852" s="6">
        <v>266</v>
      </c>
      <c r="E852" s="6">
        <v>266</v>
      </c>
      <c r="F852" s="6">
        <f t="shared" si="13"/>
        <v>0.26600000000000001</v>
      </c>
      <c r="G852" s="6">
        <v>1</v>
      </c>
      <c r="H852" s="6" t="s">
        <v>168</v>
      </c>
      <c r="I852" s="6" t="s">
        <v>67</v>
      </c>
      <c r="J852" s="6" t="s">
        <v>36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" customHeight="1">
      <c r="A853" s="6">
        <v>40000000265</v>
      </c>
      <c r="B853" s="6" t="s">
        <v>14</v>
      </c>
      <c r="C853" s="6" t="s">
        <v>20</v>
      </c>
      <c r="D853" s="6">
        <v>142</v>
      </c>
      <c r="E853" s="6">
        <v>142</v>
      </c>
      <c r="F853" s="6">
        <f t="shared" si="13"/>
        <v>0.14199999999999999</v>
      </c>
      <c r="G853" s="6">
        <v>1</v>
      </c>
      <c r="H853" s="6" t="s">
        <v>168</v>
      </c>
      <c r="I853" s="6" t="s">
        <v>12</v>
      </c>
      <c r="J853" s="6" t="s">
        <v>25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" customHeight="1">
      <c r="A854" s="6">
        <v>40000000264</v>
      </c>
      <c r="B854" s="6" t="s">
        <v>109</v>
      </c>
      <c r="C854" s="6" t="s">
        <v>20</v>
      </c>
      <c r="D854" s="6">
        <v>544</v>
      </c>
      <c r="E854" s="6">
        <v>544</v>
      </c>
      <c r="F854" s="6">
        <f t="shared" si="13"/>
        <v>0.54400000000000004</v>
      </c>
      <c r="G854" s="6">
        <v>1</v>
      </c>
      <c r="H854" s="6" t="s">
        <v>168</v>
      </c>
      <c r="I854" s="6" t="s">
        <v>12</v>
      </c>
      <c r="J854" s="6" t="s">
        <v>25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" customHeight="1">
      <c r="A855" s="6">
        <v>40000000263</v>
      </c>
      <c r="B855" s="6" t="s">
        <v>46</v>
      </c>
      <c r="C855" s="7" t="s">
        <v>10</v>
      </c>
      <c r="D855" s="6">
        <v>172</v>
      </c>
      <c r="E855" s="6">
        <v>172</v>
      </c>
      <c r="F855" s="6">
        <f t="shared" si="13"/>
        <v>0.17199999999999999</v>
      </c>
      <c r="G855" s="6">
        <v>1</v>
      </c>
      <c r="H855" s="6" t="s">
        <v>168</v>
      </c>
      <c r="I855" s="6" t="s">
        <v>67</v>
      </c>
      <c r="J855" s="6" t="s">
        <v>25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" customHeight="1">
      <c r="A856" s="6">
        <v>40000000262</v>
      </c>
      <c r="B856" s="6" t="s">
        <v>14</v>
      </c>
      <c r="C856" s="6" t="s">
        <v>20</v>
      </c>
      <c r="D856" s="6">
        <v>258</v>
      </c>
      <c r="E856" s="6">
        <v>258</v>
      </c>
      <c r="F856" s="6">
        <f t="shared" si="13"/>
        <v>0.25800000000000001</v>
      </c>
      <c r="G856" s="6">
        <v>1</v>
      </c>
      <c r="H856" s="6" t="s">
        <v>168</v>
      </c>
      <c r="I856" s="6" t="s">
        <v>67</v>
      </c>
      <c r="J856" s="6" t="s">
        <v>25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" customHeight="1">
      <c r="A857" s="6">
        <v>40000000261</v>
      </c>
      <c r="B857" s="6" t="s">
        <v>46</v>
      </c>
      <c r="C857" s="7" t="s">
        <v>10</v>
      </c>
      <c r="D857" s="6">
        <v>162</v>
      </c>
      <c r="E857" s="6">
        <v>162</v>
      </c>
      <c r="F857" s="6">
        <f t="shared" si="13"/>
        <v>0.16200000000000001</v>
      </c>
      <c r="G857" s="6">
        <v>1</v>
      </c>
      <c r="H857" s="6" t="s">
        <v>168</v>
      </c>
      <c r="I857" s="6" t="s">
        <v>67</v>
      </c>
      <c r="J857" s="6" t="s">
        <v>25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" customHeight="1">
      <c r="A858" s="6">
        <v>40000000260</v>
      </c>
      <c r="B858" s="6" t="s">
        <v>47</v>
      </c>
      <c r="C858" s="7" t="s">
        <v>10</v>
      </c>
      <c r="D858" s="6">
        <v>274</v>
      </c>
      <c r="E858" s="6">
        <v>274</v>
      </c>
      <c r="F858" s="6">
        <f t="shared" si="13"/>
        <v>0.27400000000000002</v>
      </c>
      <c r="G858" s="6">
        <v>1</v>
      </c>
      <c r="H858" s="6" t="s">
        <v>168</v>
      </c>
      <c r="I858" s="6" t="s">
        <v>67</v>
      </c>
      <c r="J858" s="6" t="s">
        <v>25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" customHeight="1">
      <c r="A859" s="6">
        <v>40000000259</v>
      </c>
      <c r="B859" s="6" t="s">
        <v>109</v>
      </c>
      <c r="C859" s="6" t="s">
        <v>20</v>
      </c>
      <c r="D859" s="6">
        <v>536</v>
      </c>
      <c r="E859" s="6">
        <v>536</v>
      </c>
      <c r="F859" s="6">
        <f t="shared" si="13"/>
        <v>0.53600000000000003</v>
      </c>
      <c r="G859" s="6">
        <v>1</v>
      </c>
      <c r="H859" s="6" t="s">
        <v>168</v>
      </c>
      <c r="I859" s="6" t="s">
        <v>67</v>
      </c>
      <c r="J859" s="6" t="s">
        <v>25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" customHeight="1">
      <c r="A860" s="6">
        <v>40000000258</v>
      </c>
      <c r="B860" s="6" t="s">
        <v>52</v>
      </c>
      <c r="C860" s="7" t="s">
        <v>10</v>
      </c>
      <c r="D860" s="6">
        <v>546</v>
      </c>
      <c r="E860" s="6">
        <v>546</v>
      </c>
      <c r="F860" s="6">
        <f t="shared" si="13"/>
        <v>0.54600000000000004</v>
      </c>
      <c r="G860" s="6">
        <v>1</v>
      </c>
      <c r="H860" s="6" t="s">
        <v>168</v>
      </c>
      <c r="I860" s="6" t="s">
        <v>67</v>
      </c>
      <c r="J860" s="6" t="s">
        <v>25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" customHeight="1">
      <c r="A861" s="6">
        <v>40000000257</v>
      </c>
      <c r="B861" s="6" t="s">
        <v>109</v>
      </c>
      <c r="C861" s="7" t="s">
        <v>10</v>
      </c>
      <c r="D861" s="6">
        <v>596</v>
      </c>
      <c r="E861" s="6">
        <v>596</v>
      </c>
      <c r="F861" s="6">
        <f t="shared" si="13"/>
        <v>0.59599999999999997</v>
      </c>
      <c r="G861" s="6">
        <v>1</v>
      </c>
      <c r="H861" s="6" t="s">
        <v>168</v>
      </c>
      <c r="I861" s="6" t="s">
        <v>67</v>
      </c>
      <c r="J861" s="6" t="s">
        <v>25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" customHeight="1">
      <c r="A862" s="6">
        <v>40000000256</v>
      </c>
      <c r="B862" s="6" t="s">
        <v>47</v>
      </c>
      <c r="C862" s="7" t="s">
        <v>10</v>
      </c>
      <c r="D862" s="6">
        <v>164</v>
      </c>
      <c r="E862" s="6">
        <v>164</v>
      </c>
      <c r="F862" s="6">
        <f t="shared" si="13"/>
        <v>0.16400000000000001</v>
      </c>
      <c r="G862" s="6">
        <v>1</v>
      </c>
      <c r="H862" s="6" t="s">
        <v>168</v>
      </c>
      <c r="I862" s="6" t="s">
        <v>67</v>
      </c>
      <c r="J862" s="6" t="s">
        <v>149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" customHeight="1">
      <c r="A863" s="6">
        <v>40000000255</v>
      </c>
      <c r="B863" s="6" t="s">
        <v>109</v>
      </c>
      <c r="C863" s="7" t="s">
        <v>10</v>
      </c>
      <c r="D863" s="6">
        <v>560</v>
      </c>
      <c r="E863" s="6">
        <v>560</v>
      </c>
      <c r="F863" s="6">
        <f t="shared" si="13"/>
        <v>0.56000000000000005</v>
      </c>
      <c r="G863" s="6">
        <v>1</v>
      </c>
      <c r="H863" s="6" t="s">
        <v>168</v>
      </c>
      <c r="I863" s="6" t="s">
        <v>67</v>
      </c>
      <c r="J863" s="6" t="s">
        <v>25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" customHeight="1">
      <c r="A864" s="6">
        <v>40000000254</v>
      </c>
      <c r="B864" s="6" t="s">
        <v>34</v>
      </c>
      <c r="C864" s="6" t="s">
        <v>20</v>
      </c>
      <c r="D864" s="6">
        <v>498</v>
      </c>
      <c r="E864" s="6">
        <v>498</v>
      </c>
      <c r="F864" s="6">
        <f t="shared" si="13"/>
        <v>0.498</v>
      </c>
      <c r="G864" s="6">
        <v>1</v>
      </c>
      <c r="H864" s="6" t="s">
        <v>168</v>
      </c>
      <c r="I864" s="6" t="s">
        <v>108</v>
      </c>
      <c r="J864" s="6" t="s">
        <v>36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" customHeight="1">
      <c r="A865" s="6">
        <v>40000000253</v>
      </c>
      <c r="B865" s="6" t="s">
        <v>109</v>
      </c>
      <c r="C865" s="6" t="s">
        <v>20</v>
      </c>
      <c r="D865" s="6">
        <v>518</v>
      </c>
      <c r="E865" s="6">
        <v>518</v>
      </c>
      <c r="F865" s="6">
        <f t="shared" si="13"/>
        <v>0.51800000000000002</v>
      </c>
      <c r="G865" s="6">
        <v>1</v>
      </c>
      <c r="H865" s="6" t="s">
        <v>168</v>
      </c>
      <c r="I865" s="6" t="s">
        <v>12</v>
      </c>
      <c r="J865" s="6" t="s">
        <v>25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" customHeight="1">
      <c r="A866" s="6">
        <v>40000000252</v>
      </c>
      <c r="B866" s="6" t="s">
        <v>189</v>
      </c>
      <c r="C866" s="6" t="s">
        <v>10</v>
      </c>
      <c r="D866" s="6">
        <v>526</v>
      </c>
      <c r="E866" s="6">
        <v>526</v>
      </c>
      <c r="F866" s="6">
        <f t="shared" si="13"/>
        <v>0.52600000000000002</v>
      </c>
      <c r="G866" s="6">
        <v>1</v>
      </c>
      <c r="H866" s="6" t="s">
        <v>168</v>
      </c>
      <c r="I866" s="6" t="s">
        <v>67</v>
      </c>
      <c r="J866" s="6" t="s">
        <v>25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" customHeight="1">
      <c r="A867" s="6">
        <v>40000000251</v>
      </c>
      <c r="B867" s="6" t="s">
        <v>14</v>
      </c>
      <c r="C867" s="6" t="s">
        <v>20</v>
      </c>
      <c r="D867" s="6">
        <v>154</v>
      </c>
      <c r="E867" s="6">
        <v>154</v>
      </c>
      <c r="F867" s="6">
        <f t="shared" si="13"/>
        <v>0.154</v>
      </c>
      <c r="G867" s="6">
        <v>1</v>
      </c>
      <c r="H867" s="6" t="s">
        <v>168</v>
      </c>
      <c r="I867" s="6" t="s">
        <v>12</v>
      </c>
      <c r="J867" s="6" t="s">
        <v>25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" customHeight="1">
      <c r="A868" s="6">
        <v>40000000250</v>
      </c>
      <c r="B868" s="6" t="s">
        <v>47</v>
      </c>
      <c r="C868" s="7" t="s">
        <v>10</v>
      </c>
      <c r="D868" s="6">
        <v>142</v>
      </c>
      <c r="E868" s="6">
        <v>142</v>
      </c>
      <c r="F868" s="6">
        <f t="shared" si="13"/>
        <v>0.14199999999999999</v>
      </c>
      <c r="G868" s="6">
        <v>1</v>
      </c>
      <c r="H868" s="6" t="s">
        <v>168</v>
      </c>
      <c r="I868" s="6" t="s">
        <v>67</v>
      </c>
      <c r="J868" s="6" t="s">
        <v>13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" customHeight="1">
      <c r="A869" s="6">
        <v>40000000249</v>
      </c>
      <c r="B869" s="6" t="s">
        <v>49</v>
      </c>
      <c r="C869" s="7" t="s">
        <v>10</v>
      </c>
      <c r="D869" s="6">
        <v>230</v>
      </c>
      <c r="E869" s="6">
        <v>230</v>
      </c>
      <c r="F869" s="6">
        <f t="shared" si="13"/>
        <v>0.23</v>
      </c>
      <c r="G869" s="6">
        <v>1</v>
      </c>
      <c r="H869" s="6" t="s">
        <v>168</v>
      </c>
      <c r="I869" s="6" t="s">
        <v>67</v>
      </c>
      <c r="J869" s="6" t="s">
        <v>113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" customHeight="1">
      <c r="A870" s="6">
        <v>40000000248</v>
      </c>
      <c r="B870" s="6" t="s">
        <v>64</v>
      </c>
      <c r="C870" s="6" t="s">
        <v>20</v>
      </c>
      <c r="D870" s="6">
        <v>406</v>
      </c>
      <c r="E870" s="6">
        <v>406</v>
      </c>
      <c r="F870" s="6">
        <f t="shared" si="13"/>
        <v>0.40600000000000003</v>
      </c>
      <c r="G870" s="6">
        <v>1</v>
      </c>
      <c r="H870" s="6" t="s">
        <v>168</v>
      </c>
      <c r="I870" s="6" t="s">
        <v>12</v>
      </c>
      <c r="J870" s="6" t="s">
        <v>25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" customHeight="1">
      <c r="A871" s="6">
        <v>40000000247</v>
      </c>
      <c r="B871" s="6" t="s">
        <v>47</v>
      </c>
      <c r="C871" s="7" t="s">
        <v>10</v>
      </c>
      <c r="D871" s="6">
        <v>222</v>
      </c>
      <c r="E871" s="6">
        <v>222</v>
      </c>
      <c r="F871" s="6">
        <f t="shared" si="13"/>
        <v>0.222</v>
      </c>
      <c r="G871" s="6">
        <v>1</v>
      </c>
      <c r="H871" s="6" t="s">
        <v>168</v>
      </c>
      <c r="I871" s="6" t="s">
        <v>67</v>
      </c>
      <c r="J871" s="6" t="s">
        <v>149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" customHeight="1">
      <c r="A872" s="6">
        <v>40000000246</v>
      </c>
      <c r="B872" s="6" t="s">
        <v>69</v>
      </c>
      <c r="C872" s="7" t="s">
        <v>10</v>
      </c>
      <c r="D872" s="6">
        <v>162</v>
      </c>
      <c r="E872" s="6">
        <v>162</v>
      </c>
      <c r="F872" s="6">
        <f t="shared" si="13"/>
        <v>0.16200000000000001</v>
      </c>
      <c r="G872" s="6">
        <v>1</v>
      </c>
      <c r="H872" s="6" t="s">
        <v>168</v>
      </c>
      <c r="I872" s="6" t="s">
        <v>67</v>
      </c>
      <c r="J872" s="6" t="s">
        <v>36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" customHeight="1">
      <c r="A873" s="6">
        <v>40000000245</v>
      </c>
      <c r="B873" s="10" t="s">
        <v>14</v>
      </c>
      <c r="C873" s="10" t="s">
        <v>116</v>
      </c>
      <c r="D873" s="10">
        <v>122</v>
      </c>
      <c r="E873" s="10">
        <v>122</v>
      </c>
      <c r="F873" s="6">
        <f t="shared" si="13"/>
        <v>0.122</v>
      </c>
      <c r="G873" s="10">
        <v>1</v>
      </c>
      <c r="H873" s="10" t="s">
        <v>168</v>
      </c>
      <c r="I873" s="6" t="s">
        <v>67</v>
      </c>
      <c r="J873" s="6" t="s">
        <v>25</v>
      </c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" customHeight="1">
      <c r="A874" s="6">
        <v>40000000244</v>
      </c>
      <c r="B874" s="6" t="s">
        <v>49</v>
      </c>
      <c r="C874" s="7" t="s">
        <v>10</v>
      </c>
      <c r="D874" s="6">
        <v>388</v>
      </c>
      <c r="E874" s="6">
        <v>388</v>
      </c>
      <c r="F874" s="6">
        <f t="shared" si="13"/>
        <v>0.38800000000000001</v>
      </c>
      <c r="G874" s="6">
        <v>1</v>
      </c>
      <c r="H874" s="6" t="s">
        <v>168</v>
      </c>
      <c r="I874" s="6" t="s">
        <v>67</v>
      </c>
      <c r="J874" s="6" t="s">
        <v>149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" customHeight="1">
      <c r="A875" s="6">
        <v>40000000243</v>
      </c>
      <c r="B875" s="6" t="s">
        <v>14</v>
      </c>
      <c r="C875" s="6" t="s">
        <v>20</v>
      </c>
      <c r="D875" s="6">
        <v>258</v>
      </c>
      <c r="E875" s="6">
        <v>258</v>
      </c>
      <c r="F875" s="6">
        <f t="shared" si="13"/>
        <v>0.25800000000000001</v>
      </c>
      <c r="G875" s="6">
        <v>1</v>
      </c>
      <c r="H875" s="6" t="s">
        <v>168</v>
      </c>
      <c r="I875" s="6" t="s">
        <v>67</v>
      </c>
      <c r="J875" s="6" t="s">
        <v>25</v>
      </c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" customHeight="1">
      <c r="A876" s="6">
        <v>40000000242</v>
      </c>
      <c r="B876" s="6" t="s">
        <v>110</v>
      </c>
      <c r="C876" s="6" t="s">
        <v>20</v>
      </c>
      <c r="D876" s="6">
        <v>696</v>
      </c>
      <c r="E876" s="6">
        <v>696</v>
      </c>
      <c r="F876" s="6">
        <f t="shared" si="13"/>
        <v>0.69599999999999995</v>
      </c>
      <c r="G876" s="6">
        <v>1</v>
      </c>
      <c r="H876" s="6" t="s">
        <v>168</v>
      </c>
      <c r="I876" s="6" t="s">
        <v>67</v>
      </c>
      <c r="J876" s="6" t="s">
        <v>25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" customHeight="1">
      <c r="A877" s="6">
        <v>40000000241</v>
      </c>
      <c r="B877" s="6" t="s">
        <v>64</v>
      </c>
      <c r="C877" s="6" t="s">
        <v>20</v>
      </c>
      <c r="D877" s="6">
        <v>258</v>
      </c>
      <c r="E877" s="6">
        <v>258</v>
      </c>
      <c r="F877" s="6">
        <f t="shared" si="13"/>
        <v>0.25800000000000001</v>
      </c>
      <c r="G877" s="6">
        <v>1</v>
      </c>
      <c r="H877" s="6" t="s">
        <v>168</v>
      </c>
      <c r="I877" s="6" t="s">
        <v>67</v>
      </c>
      <c r="J877" s="6" t="s">
        <v>149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" customHeight="1">
      <c r="A878" s="6">
        <v>40000000240</v>
      </c>
      <c r="B878" s="6" t="s">
        <v>14</v>
      </c>
      <c r="C878" s="6" t="s">
        <v>20</v>
      </c>
      <c r="D878" s="6">
        <v>126</v>
      </c>
      <c r="E878" s="6">
        <v>126</v>
      </c>
      <c r="F878" s="6">
        <f t="shared" si="13"/>
        <v>0.126</v>
      </c>
      <c r="G878" s="6">
        <v>1</v>
      </c>
      <c r="H878" s="6" t="s">
        <v>168</v>
      </c>
      <c r="I878" s="6" t="s">
        <v>67</v>
      </c>
      <c r="J878" s="6" t="s">
        <v>36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" customHeight="1">
      <c r="A879" s="6">
        <v>40000000239</v>
      </c>
      <c r="B879" s="6" t="s">
        <v>47</v>
      </c>
      <c r="C879" s="7" t="s">
        <v>10</v>
      </c>
      <c r="D879" s="6">
        <v>180</v>
      </c>
      <c r="E879" s="6">
        <v>180</v>
      </c>
      <c r="F879" s="6">
        <f t="shared" si="13"/>
        <v>0.18</v>
      </c>
      <c r="G879" s="6">
        <v>1</v>
      </c>
      <c r="H879" s="6" t="s">
        <v>168</v>
      </c>
      <c r="I879" s="6" t="s">
        <v>67</v>
      </c>
      <c r="J879" s="6" t="s">
        <v>25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" customHeight="1">
      <c r="A880" s="6">
        <v>40000000238</v>
      </c>
      <c r="B880" s="6" t="s">
        <v>47</v>
      </c>
      <c r="C880" s="7" t="s">
        <v>10</v>
      </c>
      <c r="D880" s="6">
        <v>226</v>
      </c>
      <c r="E880" s="6">
        <v>226</v>
      </c>
      <c r="F880" s="6">
        <f t="shared" si="13"/>
        <v>0.22600000000000001</v>
      </c>
      <c r="G880" s="6">
        <v>1</v>
      </c>
      <c r="H880" s="6" t="s">
        <v>168</v>
      </c>
      <c r="I880" s="6" t="s">
        <v>67</v>
      </c>
      <c r="J880" s="6" t="s">
        <v>25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" customHeight="1">
      <c r="A881" s="6">
        <v>40000000237</v>
      </c>
      <c r="B881" s="6" t="s">
        <v>46</v>
      </c>
      <c r="C881" s="7" t="s">
        <v>10</v>
      </c>
      <c r="D881" s="6">
        <v>120</v>
      </c>
      <c r="E881" s="6">
        <v>120</v>
      </c>
      <c r="F881" s="6">
        <f t="shared" si="13"/>
        <v>0.12</v>
      </c>
      <c r="G881" s="6">
        <v>1</v>
      </c>
      <c r="H881" s="6" t="s">
        <v>168</v>
      </c>
      <c r="I881" s="6" t="s">
        <v>67</v>
      </c>
      <c r="J881" s="6" t="s">
        <v>25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" customHeight="1">
      <c r="A882" s="6">
        <v>40000000236</v>
      </c>
      <c r="B882" s="6" t="s">
        <v>46</v>
      </c>
      <c r="C882" s="6" t="s">
        <v>20</v>
      </c>
      <c r="D882" s="6">
        <v>162</v>
      </c>
      <c r="E882" s="6">
        <v>162</v>
      </c>
      <c r="F882" s="6">
        <f t="shared" si="13"/>
        <v>0.16200000000000001</v>
      </c>
      <c r="G882" s="6">
        <v>1</v>
      </c>
      <c r="H882" s="6" t="s">
        <v>168</v>
      </c>
      <c r="I882" s="6" t="s">
        <v>67</v>
      </c>
      <c r="J882" s="6" t="s">
        <v>25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" customHeight="1">
      <c r="A883" s="6">
        <v>40000000235</v>
      </c>
      <c r="B883" s="6" t="s">
        <v>47</v>
      </c>
      <c r="C883" s="6" t="s">
        <v>20</v>
      </c>
      <c r="D883" s="6">
        <v>200</v>
      </c>
      <c r="E883" s="6">
        <v>200</v>
      </c>
      <c r="F883" s="6">
        <f t="shared" si="13"/>
        <v>0.2</v>
      </c>
      <c r="G883" s="6">
        <v>1</v>
      </c>
      <c r="H883" s="6" t="s">
        <v>168</v>
      </c>
      <c r="I883" s="6" t="s">
        <v>67</v>
      </c>
      <c r="J883" s="6" t="s">
        <v>25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" customHeight="1">
      <c r="A884" s="6">
        <v>40000000234</v>
      </c>
      <c r="B884" s="6" t="s">
        <v>46</v>
      </c>
      <c r="C884" s="6" t="s">
        <v>55</v>
      </c>
      <c r="D884" s="6">
        <v>276</v>
      </c>
      <c r="E884" s="6">
        <v>276</v>
      </c>
      <c r="F884" s="6">
        <f t="shared" si="13"/>
        <v>0.27600000000000002</v>
      </c>
      <c r="G884" s="6">
        <v>1</v>
      </c>
      <c r="H884" s="6" t="s">
        <v>168</v>
      </c>
      <c r="I884" s="6" t="s">
        <v>67</v>
      </c>
      <c r="J884" s="6" t="s">
        <v>25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" customHeight="1">
      <c r="A885" s="6">
        <v>40000000233</v>
      </c>
      <c r="B885" s="6" t="s">
        <v>46</v>
      </c>
      <c r="C885" s="6" t="s">
        <v>20</v>
      </c>
      <c r="D885" s="6">
        <v>128</v>
      </c>
      <c r="E885" s="6">
        <v>128</v>
      </c>
      <c r="F885" s="6">
        <f t="shared" si="13"/>
        <v>0.128</v>
      </c>
      <c r="G885" s="6">
        <v>1</v>
      </c>
      <c r="H885" s="6" t="s">
        <v>168</v>
      </c>
      <c r="I885" s="6" t="s">
        <v>67</v>
      </c>
      <c r="J885" s="6" t="s">
        <v>25</v>
      </c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" customHeight="1">
      <c r="A886" s="6">
        <v>40000000232</v>
      </c>
      <c r="B886" s="6" t="s">
        <v>14</v>
      </c>
      <c r="C886" s="6" t="s">
        <v>20</v>
      </c>
      <c r="D886" s="6">
        <v>204</v>
      </c>
      <c r="E886" s="6">
        <v>204</v>
      </c>
      <c r="F886" s="6">
        <f t="shared" si="13"/>
        <v>0.20399999999999999</v>
      </c>
      <c r="G886" s="6">
        <v>1</v>
      </c>
      <c r="H886" s="6" t="s">
        <v>168</v>
      </c>
      <c r="I886" s="6" t="s">
        <v>67</v>
      </c>
      <c r="J886" s="6" t="s">
        <v>36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" customHeight="1">
      <c r="A887" s="6">
        <v>40000000231</v>
      </c>
      <c r="B887" s="6" t="s">
        <v>52</v>
      </c>
      <c r="C887" s="6" t="s">
        <v>20</v>
      </c>
      <c r="D887" s="6">
        <v>406</v>
      </c>
      <c r="E887" s="6">
        <v>406</v>
      </c>
      <c r="F887" s="6">
        <f t="shared" si="13"/>
        <v>0.40600000000000003</v>
      </c>
      <c r="G887" s="6">
        <v>1</v>
      </c>
      <c r="H887" s="6" t="s">
        <v>168</v>
      </c>
      <c r="I887" s="6" t="s">
        <v>67</v>
      </c>
      <c r="J887" s="6" t="s">
        <v>25</v>
      </c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" customHeight="1">
      <c r="A888" s="6">
        <v>40000000230</v>
      </c>
      <c r="B888" s="6" t="s">
        <v>50</v>
      </c>
      <c r="C888" s="6" t="s">
        <v>20</v>
      </c>
      <c r="D888" s="6">
        <v>176</v>
      </c>
      <c r="E888" s="6">
        <v>176</v>
      </c>
      <c r="F888" s="6">
        <f t="shared" si="13"/>
        <v>0.17599999999999999</v>
      </c>
      <c r="G888" s="6">
        <v>1</v>
      </c>
      <c r="H888" s="6" t="s">
        <v>168</v>
      </c>
      <c r="I888" s="6" t="s">
        <v>67</v>
      </c>
      <c r="J888" s="6" t="s">
        <v>149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" customHeight="1">
      <c r="A889" s="6">
        <v>40000000229</v>
      </c>
      <c r="B889" s="6" t="s">
        <v>46</v>
      </c>
      <c r="C889" s="6" t="s">
        <v>55</v>
      </c>
      <c r="D889" s="6">
        <v>166</v>
      </c>
      <c r="E889" s="6">
        <v>166</v>
      </c>
      <c r="F889" s="6">
        <f t="shared" si="13"/>
        <v>0.16600000000000001</v>
      </c>
      <c r="G889" s="6">
        <v>1</v>
      </c>
      <c r="H889" s="6" t="s">
        <v>168</v>
      </c>
      <c r="I889" s="6" t="s">
        <v>67</v>
      </c>
      <c r="J889" s="6" t="s">
        <v>25</v>
      </c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" customHeight="1">
      <c r="A890" s="6">
        <v>40000000228</v>
      </c>
      <c r="B890" s="10" t="s">
        <v>46</v>
      </c>
      <c r="C890" s="10" t="s">
        <v>116</v>
      </c>
      <c r="D890" s="10">
        <v>102</v>
      </c>
      <c r="E890" s="10">
        <v>102</v>
      </c>
      <c r="F890" s="6">
        <f t="shared" si="13"/>
        <v>0.10199999999999999</v>
      </c>
      <c r="G890" s="10">
        <v>1</v>
      </c>
      <c r="H890" s="10" t="s">
        <v>168</v>
      </c>
      <c r="I890" s="6" t="s">
        <v>67</v>
      </c>
      <c r="J890" s="6" t="s">
        <v>25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" customHeight="1">
      <c r="A891" s="6">
        <v>40000000227</v>
      </c>
      <c r="B891" s="6" t="s">
        <v>69</v>
      </c>
      <c r="C891" s="7" t="s">
        <v>10</v>
      </c>
      <c r="D891" s="6">
        <v>218</v>
      </c>
      <c r="E891" s="6">
        <v>218</v>
      </c>
      <c r="F891" s="6">
        <f t="shared" si="13"/>
        <v>0.218</v>
      </c>
      <c r="G891" s="6">
        <v>1</v>
      </c>
      <c r="H891" s="6" t="s">
        <v>168</v>
      </c>
      <c r="I891" s="6" t="s">
        <v>176</v>
      </c>
      <c r="J891" s="6" t="s">
        <v>36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" customHeight="1">
      <c r="A892" s="6">
        <v>40000000226</v>
      </c>
      <c r="B892" s="6" t="s">
        <v>52</v>
      </c>
      <c r="C892" s="6" t="s">
        <v>20</v>
      </c>
      <c r="D892" s="6">
        <v>290</v>
      </c>
      <c r="E892" s="6">
        <v>290</v>
      </c>
      <c r="F892" s="6">
        <f t="shared" si="13"/>
        <v>0.28999999999999998</v>
      </c>
      <c r="G892" s="6">
        <v>1</v>
      </c>
      <c r="H892" s="6" t="s">
        <v>168</v>
      </c>
      <c r="I892" s="6" t="s">
        <v>67</v>
      </c>
      <c r="J892" s="6" t="s">
        <v>190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" customHeight="1">
      <c r="A893" s="6">
        <v>40000000225</v>
      </c>
      <c r="B893" s="6" t="s">
        <v>46</v>
      </c>
      <c r="C893" s="6" t="s">
        <v>20</v>
      </c>
      <c r="D893" s="6">
        <v>144</v>
      </c>
      <c r="E893" s="6">
        <v>144</v>
      </c>
      <c r="F893" s="6">
        <f t="shared" si="13"/>
        <v>0.14399999999999999</v>
      </c>
      <c r="G893" s="6">
        <v>1</v>
      </c>
      <c r="H893" s="6" t="s">
        <v>168</v>
      </c>
      <c r="I893" s="6" t="s">
        <v>67</v>
      </c>
      <c r="J893" s="6" t="s">
        <v>25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" customHeight="1">
      <c r="A894" s="6">
        <v>40000000224</v>
      </c>
      <c r="B894" s="6" t="s">
        <v>46</v>
      </c>
      <c r="C894" s="6" t="s">
        <v>20</v>
      </c>
      <c r="D894" s="6">
        <v>124</v>
      </c>
      <c r="E894" s="6">
        <v>124</v>
      </c>
      <c r="F894" s="6">
        <f t="shared" si="13"/>
        <v>0.124</v>
      </c>
      <c r="G894" s="6">
        <v>1</v>
      </c>
      <c r="H894" s="6" t="s">
        <v>168</v>
      </c>
      <c r="I894" s="6" t="s">
        <v>67</v>
      </c>
      <c r="J894" s="6" t="s">
        <v>25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" customHeight="1">
      <c r="A895" s="6">
        <v>40000000223</v>
      </c>
      <c r="B895" s="6" t="s">
        <v>14</v>
      </c>
      <c r="C895" s="6" t="s">
        <v>20</v>
      </c>
      <c r="D895" s="6">
        <v>176</v>
      </c>
      <c r="E895" s="6">
        <v>176</v>
      </c>
      <c r="F895" s="6">
        <f t="shared" si="13"/>
        <v>0.17599999999999999</v>
      </c>
      <c r="G895" s="6">
        <v>1</v>
      </c>
      <c r="H895" s="6" t="s">
        <v>168</v>
      </c>
      <c r="I895" s="6" t="s">
        <v>67</v>
      </c>
      <c r="J895" s="6" t="s">
        <v>36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" customHeight="1">
      <c r="A896" s="6">
        <v>40000000222</v>
      </c>
      <c r="B896" s="6" t="s">
        <v>46</v>
      </c>
      <c r="C896" s="7" t="s">
        <v>10</v>
      </c>
      <c r="D896" s="6">
        <v>360</v>
      </c>
      <c r="E896" s="6">
        <v>360</v>
      </c>
      <c r="F896" s="6">
        <f t="shared" si="13"/>
        <v>0.36</v>
      </c>
      <c r="G896" s="6">
        <v>1</v>
      </c>
      <c r="H896" s="6" t="s">
        <v>168</v>
      </c>
      <c r="I896" s="6" t="s">
        <v>67</v>
      </c>
      <c r="J896" s="6" t="s">
        <v>25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" customHeight="1">
      <c r="A897" s="6">
        <v>40000000221</v>
      </c>
      <c r="B897" s="6" t="s">
        <v>29</v>
      </c>
      <c r="C897" s="6" t="s">
        <v>20</v>
      </c>
      <c r="D897" s="6">
        <v>282</v>
      </c>
      <c r="E897" s="6">
        <v>282</v>
      </c>
      <c r="F897" s="6">
        <f t="shared" si="13"/>
        <v>0.28199999999999997</v>
      </c>
      <c r="G897" s="6">
        <v>1</v>
      </c>
      <c r="H897" s="6" t="s">
        <v>168</v>
      </c>
      <c r="I897" s="6" t="s">
        <v>67</v>
      </c>
      <c r="J897" s="6" t="s">
        <v>191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" customHeight="1">
      <c r="A898" s="6">
        <v>40000000220</v>
      </c>
      <c r="B898" s="6" t="s">
        <v>114</v>
      </c>
      <c r="C898" s="6" t="s">
        <v>20</v>
      </c>
      <c r="D898" s="6">
        <v>216</v>
      </c>
      <c r="E898" s="6">
        <v>216</v>
      </c>
      <c r="F898" s="6">
        <f t="shared" ref="F898:F948" si="14">E898/1000</f>
        <v>0.216</v>
      </c>
      <c r="G898" s="6">
        <v>1</v>
      </c>
      <c r="H898" s="6" t="s">
        <v>168</v>
      </c>
      <c r="I898" s="6" t="s">
        <v>67</v>
      </c>
      <c r="J898" s="6" t="s">
        <v>72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" customHeight="1">
      <c r="A899" s="6">
        <v>40000000219</v>
      </c>
      <c r="B899" s="6" t="s">
        <v>175</v>
      </c>
      <c r="C899" s="6" t="s">
        <v>20</v>
      </c>
      <c r="D899" s="6">
        <v>90</v>
      </c>
      <c r="E899" s="6">
        <v>90</v>
      </c>
      <c r="F899" s="6">
        <f t="shared" si="14"/>
        <v>0.09</v>
      </c>
      <c r="G899" s="6">
        <v>1</v>
      </c>
      <c r="H899" s="6" t="s">
        <v>168</v>
      </c>
      <c r="I899" s="6" t="s">
        <v>67</v>
      </c>
      <c r="J899" s="6" t="s">
        <v>25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" customHeight="1">
      <c r="A900" s="6">
        <v>40000000218</v>
      </c>
      <c r="B900" s="6" t="s">
        <v>46</v>
      </c>
      <c r="C900" s="7" t="s">
        <v>10</v>
      </c>
      <c r="D900" s="6">
        <v>128</v>
      </c>
      <c r="E900" s="6">
        <v>128</v>
      </c>
      <c r="F900" s="6">
        <f t="shared" si="14"/>
        <v>0.128</v>
      </c>
      <c r="G900" s="6">
        <v>1</v>
      </c>
      <c r="H900" s="6" t="s">
        <v>168</v>
      </c>
      <c r="I900" s="6" t="s">
        <v>67</v>
      </c>
      <c r="J900" s="6" t="s">
        <v>25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" customHeight="1">
      <c r="A901" s="6">
        <v>40000000217</v>
      </c>
      <c r="B901" s="6" t="s">
        <v>46</v>
      </c>
      <c r="C901" s="6" t="s">
        <v>55</v>
      </c>
      <c r="D901" s="6">
        <v>82</v>
      </c>
      <c r="E901" s="6">
        <v>82</v>
      </c>
      <c r="F901" s="6">
        <f t="shared" si="14"/>
        <v>8.2000000000000003E-2</v>
      </c>
      <c r="G901" s="6">
        <v>1</v>
      </c>
      <c r="H901" s="6" t="s">
        <v>168</v>
      </c>
      <c r="I901" s="6" t="s">
        <v>67</v>
      </c>
      <c r="J901" s="6" t="s">
        <v>25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" customHeight="1">
      <c r="A902" s="6">
        <v>40000000216</v>
      </c>
      <c r="B902" s="6" t="s">
        <v>46</v>
      </c>
      <c r="C902" s="7" t="s">
        <v>10</v>
      </c>
      <c r="D902" s="6">
        <v>180</v>
      </c>
      <c r="E902" s="6">
        <v>180</v>
      </c>
      <c r="F902" s="6">
        <f t="shared" si="14"/>
        <v>0.18</v>
      </c>
      <c r="G902" s="6">
        <v>1</v>
      </c>
      <c r="H902" s="6" t="s">
        <v>168</v>
      </c>
      <c r="I902" s="6" t="s">
        <v>67</v>
      </c>
      <c r="J902" s="6" t="s">
        <v>25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" customHeight="1">
      <c r="A903" s="6">
        <v>40000000215</v>
      </c>
      <c r="B903" s="6" t="s">
        <v>46</v>
      </c>
      <c r="C903" s="7" t="s">
        <v>10</v>
      </c>
      <c r="D903" s="6">
        <v>112</v>
      </c>
      <c r="E903" s="6">
        <v>112</v>
      </c>
      <c r="F903" s="6">
        <f t="shared" si="14"/>
        <v>0.112</v>
      </c>
      <c r="G903" s="6">
        <v>1</v>
      </c>
      <c r="H903" s="6" t="s">
        <v>168</v>
      </c>
      <c r="I903" s="6" t="s">
        <v>67</v>
      </c>
      <c r="J903" s="6" t="s">
        <v>25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" customHeight="1">
      <c r="A904" s="6">
        <v>40000000214</v>
      </c>
      <c r="B904" s="6" t="s">
        <v>114</v>
      </c>
      <c r="C904" s="6" t="s">
        <v>55</v>
      </c>
      <c r="D904" s="6">
        <v>134</v>
      </c>
      <c r="E904" s="6">
        <v>134</v>
      </c>
      <c r="F904" s="6">
        <f t="shared" si="14"/>
        <v>0.13400000000000001</v>
      </c>
      <c r="G904" s="6">
        <v>1</v>
      </c>
      <c r="H904" s="6" t="s">
        <v>168</v>
      </c>
      <c r="I904" s="6" t="s">
        <v>67</v>
      </c>
      <c r="J904" s="6" t="s">
        <v>25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" customHeight="1">
      <c r="A905" s="6">
        <v>40000000213</v>
      </c>
      <c r="B905" s="6" t="s">
        <v>46</v>
      </c>
      <c r="C905" s="6" t="s">
        <v>55</v>
      </c>
      <c r="D905" s="6">
        <v>130</v>
      </c>
      <c r="E905" s="6">
        <v>130</v>
      </c>
      <c r="F905" s="6">
        <f t="shared" si="14"/>
        <v>0.13</v>
      </c>
      <c r="G905" s="6">
        <v>1</v>
      </c>
      <c r="H905" s="6" t="s">
        <v>168</v>
      </c>
      <c r="I905" s="6" t="s">
        <v>67</v>
      </c>
      <c r="J905" s="6" t="s">
        <v>25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" customHeight="1">
      <c r="A906" s="6">
        <v>40000000212</v>
      </c>
      <c r="B906" s="6" t="s">
        <v>46</v>
      </c>
      <c r="C906" s="6" t="s">
        <v>23</v>
      </c>
      <c r="D906" s="6">
        <v>138</v>
      </c>
      <c r="E906" s="6">
        <v>138</v>
      </c>
      <c r="F906" s="6">
        <f t="shared" si="14"/>
        <v>0.13800000000000001</v>
      </c>
      <c r="G906" s="6">
        <v>1</v>
      </c>
      <c r="H906" s="6" t="s">
        <v>168</v>
      </c>
      <c r="I906" s="6" t="s">
        <v>67</v>
      </c>
      <c r="J906" s="6" t="s">
        <v>25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" customHeight="1">
      <c r="A907" s="6">
        <v>40000000211</v>
      </c>
      <c r="B907" s="6" t="s">
        <v>173</v>
      </c>
      <c r="C907" s="6" t="s">
        <v>20</v>
      </c>
      <c r="D907" s="6">
        <v>46</v>
      </c>
      <c r="E907" s="6">
        <v>46</v>
      </c>
      <c r="F907" s="6">
        <f t="shared" si="14"/>
        <v>4.5999999999999999E-2</v>
      </c>
      <c r="G907" s="6">
        <v>1</v>
      </c>
      <c r="H907" s="6" t="s">
        <v>168</v>
      </c>
      <c r="I907" s="6" t="s">
        <v>67</v>
      </c>
      <c r="J907" s="6" t="s">
        <v>36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" customHeight="1">
      <c r="A908" s="6">
        <v>40000000210</v>
      </c>
      <c r="B908" s="6" t="s">
        <v>52</v>
      </c>
      <c r="C908" s="6" t="s">
        <v>20</v>
      </c>
      <c r="D908" s="6">
        <v>190</v>
      </c>
      <c r="E908" s="6">
        <v>190</v>
      </c>
      <c r="F908" s="6">
        <f t="shared" si="14"/>
        <v>0.19</v>
      </c>
      <c r="G908" s="6">
        <v>1</v>
      </c>
      <c r="H908" s="6" t="s">
        <v>168</v>
      </c>
      <c r="I908" s="6" t="s">
        <v>67</v>
      </c>
      <c r="J908" s="6" t="s">
        <v>25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" customHeight="1">
      <c r="A909" s="6">
        <v>40000000209</v>
      </c>
      <c r="B909" s="6" t="s">
        <v>52</v>
      </c>
      <c r="C909" s="6" t="s">
        <v>20</v>
      </c>
      <c r="D909" s="6">
        <v>200</v>
      </c>
      <c r="E909" s="6">
        <v>200</v>
      </c>
      <c r="F909" s="6">
        <f t="shared" si="14"/>
        <v>0.2</v>
      </c>
      <c r="G909" s="6">
        <v>1</v>
      </c>
      <c r="H909" s="6" t="s">
        <v>168</v>
      </c>
      <c r="I909" s="6" t="s">
        <v>172</v>
      </c>
      <c r="J909" s="6" t="s">
        <v>36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" customHeight="1">
      <c r="A910" s="6">
        <v>40000000208</v>
      </c>
      <c r="B910" s="6" t="s">
        <v>47</v>
      </c>
      <c r="C910" s="6" t="s">
        <v>20</v>
      </c>
      <c r="D910" s="6">
        <v>274</v>
      </c>
      <c r="E910" s="6">
        <v>274</v>
      </c>
      <c r="F910" s="6">
        <f t="shared" si="14"/>
        <v>0.27400000000000002</v>
      </c>
      <c r="G910" s="6">
        <v>1</v>
      </c>
      <c r="H910" s="6" t="s">
        <v>168</v>
      </c>
      <c r="I910" s="6" t="s">
        <v>67</v>
      </c>
      <c r="J910" s="6" t="s">
        <v>192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" customHeight="1">
      <c r="A911" s="6">
        <v>40000000207</v>
      </c>
      <c r="B911" s="7" t="s">
        <v>9</v>
      </c>
      <c r="C911" s="7" t="s">
        <v>10</v>
      </c>
      <c r="D911" s="6">
        <v>536</v>
      </c>
      <c r="E911" s="6">
        <v>536</v>
      </c>
      <c r="F911" s="6">
        <f t="shared" si="14"/>
        <v>0.53600000000000003</v>
      </c>
      <c r="G911" s="6">
        <v>1</v>
      </c>
      <c r="H911" s="6" t="s">
        <v>168</v>
      </c>
      <c r="I911" s="6" t="s">
        <v>67</v>
      </c>
      <c r="J911" s="6" t="s">
        <v>25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" customHeight="1">
      <c r="A912" s="6">
        <v>40000000206</v>
      </c>
      <c r="B912" s="6" t="s">
        <v>155</v>
      </c>
      <c r="C912" s="6" t="s">
        <v>20</v>
      </c>
      <c r="D912" s="6">
        <v>164</v>
      </c>
      <c r="E912" s="6">
        <v>164</v>
      </c>
      <c r="F912" s="6">
        <f t="shared" si="14"/>
        <v>0.16400000000000001</v>
      </c>
      <c r="G912" s="6">
        <v>1</v>
      </c>
      <c r="H912" s="6" t="s">
        <v>168</v>
      </c>
      <c r="I912" s="6" t="s">
        <v>67</v>
      </c>
      <c r="J912" s="6" t="s">
        <v>149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" customHeight="1">
      <c r="A913" s="6">
        <v>40000000205</v>
      </c>
      <c r="B913" s="6" t="s">
        <v>109</v>
      </c>
      <c r="C913" s="6" t="s">
        <v>20</v>
      </c>
      <c r="D913" s="6">
        <v>592</v>
      </c>
      <c r="E913" s="6">
        <v>592</v>
      </c>
      <c r="F913" s="6">
        <f t="shared" si="14"/>
        <v>0.59199999999999997</v>
      </c>
      <c r="G913" s="6">
        <v>1</v>
      </c>
      <c r="H913" s="6" t="s">
        <v>168</v>
      </c>
      <c r="I913" s="6" t="s">
        <v>12</v>
      </c>
      <c r="J913" s="6" t="s">
        <v>25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" customHeight="1">
      <c r="A914" s="6">
        <v>40000000204</v>
      </c>
      <c r="B914" s="6" t="s">
        <v>64</v>
      </c>
      <c r="C914" s="6" t="s">
        <v>20</v>
      </c>
      <c r="D914" s="6">
        <v>416</v>
      </c>
      <c r="E914" s="6">
        <v>416</v>
      </c>
      <c r="F914" s="6">
        <f t="shared" si="14"/>
        <v>0.41599999999999998</v>
      </c>
      <c r="G914" s="6">
        <v>1</v>
      </c>
      <c r="H914" s="6" t="s">
        <v>168</v>
      </c>
      <c r="I914" s="6" t="s">
        <v>12</v>
      </c>
      <c r="J914" s="6" t="s">
        <v>25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" customHeight="1">
      <c r="A915" s="6">
        <v>40000000203</v>
      </c>
      <c r="B915" s="6" t="s">
        <v>193</v>
      </c>
      <c r="C915" s="6" t="s">
        <v>20</v>
      </c>
      <c r="D915" s="6">
        <v>504</v>
      </c>
      <c r="E915" s="6">
        <v>504</v>
      </c>
      <c r="F915" s="6">
        <f t="shared" si="14"/>
        <v>0.504</v>
      </c>
      <c r="G915" s="6">
        <v>1</v>
      </c>
      <c r="H915" s="6" t="s">
        <v>168</v>
      </c>
      <c r="I915" s="6" t="s">
        <v>67</v>
      </c>
      <c r="J915" s="6" t="s">
        <v>25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" customHeight="1">
      <c r="A916" s="6">
        <v>60000000501</v>
      </c>
      <c r="B916" s="6" t="s">
        <v>64</v>
      </c>
      <c r="C916" s="6" t="s">
        <v>20</v>
      </c>
      <c r="D916" s="6">
        <v>290</v>
      </c>
      <c r="E916" s="6">
        <v>290</v>
      </c>
      <c r="F916" s="6">
        <f t="shared" si="14"/>
        <v>0.28999999999999998</v>
      </c>
      <c r="G916" s="6">
        <v>1</v>
      </c>
      <c r="H916" s="6" t="s">
        <v>194</v>
      </c>
      <c r="I916" s="6" t="s">
        <v>195</v>
      </c>
      <c r="J916" s="6" t="s">
        <v>196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" customHeight="1">
      <c r="A917" s="6">
        <v>60000000502</v>
      </c>
      <c r="B917" s="6" t="s">
        <v>64</v>
      </c>
      <c r="C917" s="6" t="s">
        <v>20</v>
      </c>
      <c r="D917" s="6">
        <v>294</v>
      </c>
      <c r="E917" s="6">
        <v>294</v>
      </c>
      <c r="F917" s="6">
        <f t="shared" si="14"/>
        <v>0.29399999999999998</v>
      </c>
      <c r="G917" s="6">
        <v>1</v>
      </c>
      <c r="H917" s="6" t="s">
        <v>194</v>
      </c>
      <c r="I917" s="6" t="s">
        <v>195</v>
      </c>
      <c r="J917" s="6" t="s">
        <v>196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" customHeight="1">
      <c r="A918" s="6">
        <v>60000000503</v>
      </c>
      <c r="B918" s="6" t="s">
        <v>197</v>
      </c>
      <c r="C918" s="6" t="s">
        <v>20</v>
      </c>
      <c r="D918" s="6">
        <v>40</v>
      </c>
      <c r="E918" s="6">
        <v>40</v>
      </c>
      <c r="F918" s="6">
        <f t="shared" si="14"/>
        <v>0.04</v>
      </c>
      <c r="G918" s="6">
        <v>1</v>
      </c>
      <c r="H918" s="6" t="s">
        <v>194</v>
      </c>
      <c r="I918" s="6" t="s">
        <v>18</v>
      </c>
      <c r="J918" s="6" t="s">
        <v>198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" customHeight="1">
      <c r="A919" s="6">
        <v>60000000504</v>
      </c>
      <c r="B919" s="6" t="s">
        <v>138</v>
      </c>
      <c r="C919" s="6" t="s">
        <v>30</v>
      </c>
      <c r="D919" s="6">
        <v>28</v>
      </c>
      <c r="E919" s="6">
        <v>28</v>
      </c>
      <c r="F919" s="6">
        <f t="shared" si="14"/>
        <v>2.8000000000000001E-2</v>
      </c>
      <c r="G919" s="6">
        <v>1</v>
      </c>
      <c r="H919" s="6" t="s">
        <v>194</v>
      </c>
      <c r="I919" s="6" t="s">
        <v>18</v>
      </c>
      <c r="J919" s="6" t="s">
        <v>140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" customHeight="1">
      <c r="A920" s="6">
        <v>60000000505</v>
      </c>
      <c r="B920" s="6" t="s">
        <v>14</v>
      </c>
      <c r="C920" s="6" t="s">
        <v>20</v>
      </c>
      <c r="D920" s="6">
        <v>296</v>
      </c>
      <c r="E920" s="6">
        <v>296</v>
      </c>
      <c r="F920" s="6">
        <f t="shared" si="14"/>
        <v>0.29599999999999999</v>
      </c>
      <c r="G920" s="6">
        <v>1</v>
      </c>
      <c r="H920" s="6" t="s">
        <v>194</v>
      </c>
      <c r="I920" s="6" t="s">
        <v>48</v>
      </c>
      <c r="J920" s="6" t="s">
        <v>149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" customHeight="1">
      <c r="A921" s="6">
        <v>60000000506</v>
      </c>
      <c r="B921" s="6" t="s">
        <v>64</v>
      </c>
      <c r="C921" s="6" t="s">
        <v>20</v>
      </c>
      <c r="D921" s="6">
        <v>182</v>
      </c>
      <c r="E921" s="6">
        <v>182</v>
      </c>
      <c r="F921" s="6">
        <f t="shared" si="14"/>
        <v>0.182</v>
      </c>
      <c r="G921" s="6">
        <v>1</v>
      </c>
      <c r="H921" s="6" t="s">
        <v>194</v>
      </c>
      <c r="I921" s="6" t="s">
        <v>48</v>
      </c>
      <c r="J921" s="6" t="s">
        <v>36</v>
      </c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" customHeight="1">
      <c r="A922" s="6">
        <v>60000000507</v>
      </c>
      <c r="B922" s="6" t="s">
        <v>64</v>
      </c>
      <c r="C922" s="6" t="s">
        <v>20</v>
      </c>
      <c r="D922" s="6">
        <v>250</v>
      </c>
      <c r="E922" s="6">
        <v>250</v>
      </c>
      <c r="F922" s="6">
        <f t="shared" si="14"/>
        <v>0.25</v>
      </c>
      <c r="G922" s="6">
        <v>1</v>
      </c>
      <c r="H922" s="6" t="s">
        <v>194</v>
      </c>
      <c r="I922" s="6" t="s">
        <v>67</v>
      </c>
      <c r="J922" s="6" t="s">
        <v>25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" customHeight="1">
      <c r="A923" s="6">
        <v>60000000508</v>
      </c>
      <c r="B923" s="6" t="s">
        <v>14</v>
      </c>
      <c r="C923" s="6" t="s">
        <v>20</v>
      </c>
      <c r="D923" s="6">
        <v>132</v>
      </c>
      <c r="E923" s="6">
        <v>132</v>
      </c>
      <c r="F923" s="6">
        <f t="shared" si="14"/>
        <v>0.13200000000000001</v>
      </c>
      <c r="G923" s="6">
        <v>1</v>
      </c>
      <c r="H923" s="6" t="s">
        <v>194</v>
      </c>
      <c r="I923" s="6" t="s">
        <v>199</v>
      </c>
      <c r="J923" s="6" t="s">
        <v>36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" customHeight="1">
      <c r="A924" s="6">
        <v>60000000509</v>
      </c>
      <c r="B924" s="6" t="s">
        <v>14</v>
      </c>
      <c r="C924" s="6" t="s">
        <v>20</v>
      </c>
      <c r="D924" s="6">
        <v>138</v>
      </c>
      <c r="E924" s="6">
        <v>138</v>
      </c>
      <c r="F924" s="6">
        <f t="shared" si="14"/>
        <v>0.13800000000000001</v>
      </c>
      <c r="G924" s="6">
        <v>1</v>
      </c>
      <c r="H924" s="6" t="s">
        <v>194</v>
      </c>
      <c r="I924" s="6" t="s">
        <v>199</v>
      </c>
      <c r="J924" s="6" t="s">
        <v>192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" customHeight="1">
      <c r="A925" s="6">
        <v>60000000510</v>
      </c>
      <c r="B925" s="6" t="s">
        <v>50</v>
      </c>
      <c r="C925" s="6" t="s">
        <v>20</v>
      </c>
      <c r="D925" s="6">
        <v>96</v>
      </c>
      <c r="E925" s="6">
        <v>96</v>
      </c>
      <c r="F925" s="6">
        <f t="shared" si="14"/>
        <v>9.6000000000000002E-2</v>
      </c>
      <c r="G925" s="6">
        <v>1</v>
      </c>
      <c r="H925" s="6" t="s">
        <v>194</v>
      </c>
      <c r="I925" s="6" t="s">
        <v>160</v>
      </c>
      <c r="J925" s="6" t="s">
        <v>198</v>
      </c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" customHeight="1">
      <c r="A926" s="6">
        <v>60000000511</v>
      </c>
      <c r="B926" s="6" t="s">
        <v>175</v>
      </c>
      <c r="C926" s="6" t="s">
        <v>20</v>
      </c>
      <c r="D926" s="6">
        <v>102</v>
      </c>
      <c r="E926" s="6">
        <v>102</v>
      </c>
      <c r="F926" s="6">
        <f t="shared" si="14"/>
        <v>0.10199999999999999</v>
      </c>
      <c r="G926" s="6">
        <v>1</v>
      </c>
      <c r="H926" s="6" t="s">
        <v>194</v>
      </c>
      <c r="I926" s="6" t="s">
        <v>67</v>
      </c>
      <c r="J926" s="6" t="s">
        <v>200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" customHeight="1">
      <c r="A927" s="6">
        <v>60000000512</v>
      </c>
      <c r="B927" s="6" t="s">
        <v>64</v>
      </c>
      <c r="C927" s="6" t="s">
        <v>20</v>
      </c>
      <c r="D927" s="6">
        <v>214</v>
      </c>
      <c r="E927" s="6">
        <v>214</v>
      </c>
      <c r="F927" s="6">
        <f t="shared" si="14"/>
        <v>0.214</v>
      </c>
      <c r="G927" s="6">
        <v>1</v>
      </c>
      <c r="H927" s="6" t="s">
        <v>194</v>
      </c>
      <c r="I927" s="6" t="s">
        <v>48</v>
      </c>
      <c r="J927" s="6" t="s">
        <v>36</v>
      </c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" customHeight="1">
      <c r="A928" s="6">
        <v>60000000513</v>
      </c>
      <c r="B928" s="6" t="s">
        <v>175</v>
      </c>
      <c r="C928" s="6" t="s">
        <v>20</v>
      </c>
      <c r="D928" s="6">
        <v>106</v>
      </c>
      <c r="E928" s="6">
        <v>106</v>
      </c>
      <c r="F928" s="6">
        <f t="shared" si="14"/>
        <v>0.106</v>
      </c>
      <c r="G928" s="6">
        <v>1</v>
      </c>
      <c r="H928" s="6" t="s">
        <v>194</v>
      </c>
      <c r="I928" s="6" t="s">
        <v>67</v>
      </c>
      <c r="J928" s="6" t="s">
        <v>25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" customHeight="1">
      <c r="A929" s="6">
        <v>60000000514</v>
      </c>
      <c r="B929" s="6" t="s">
        <v>64</v>
      </c>
      <c r="C929" s="6" t="s">
        <v>20</v>
      </c>
      <c r="D929" s="6">
        <v>114</v>
      </c>
      <c r="E929" s="6">
        <v>114</v>
      </c>
      <c r="F929" s="6">
        <f t="shared" si="14"/>
        <v>0.114</v>
      </c>
      <c r="G929" s="6">
        <v>1</v>
      </c>
      <c r="H929" s="6" t="s">
        <v>194</v>
      </c>
      <c r="I929" s="6" t="s">
        <v>48</v>
      </c>
      <c r="J929" s="6" t="s">
        <v>36</v>
      </c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" customHeight="1">
      <c r="A930" s="6">
        <v>60000000515</v>
      </c>
      <c r="B930" s="6" t="s">
        <v>69</v>
      </c>
      <c r="C930" s="6" t="s">
        <v>20</v>
      </c>
      <c r="D930" s="6">
        <v>198</v>
      </c>
      <c r="E930" s="6">
        <v>198</v>
      </c>
      <c r="F930" s="6">
        <f t="shared" si="14"/>
        <v>0.19800000000000001</v>
      </c>
      <c r="G930" s="6">
        <v>1</v>
      </c>
      <c r="H930" s="6" t="s">
        <v>194</v>
      </c>
      <c r="I930" s="6" t="s">
        <v>67</v>
      </c>
      <c r="J930" s="6" t="s">
        <v>25</v>
      </c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" customHeight="1">
      <c r="A931" s="6">
        <v>60000000516</v>
      </c>
      <c r="B931" s="6" t="s">
        <v>175</v>
      </c>
      <c r="C931" s="6" t="s">
        <v>20</v>
      </c>
      <c r="D931" s="6">
        <v>102</v>
      </c>
      <c r="E931" s="6">
        <v>102</v>
      </c>
      <c r="F931" s="6">
        <f t="shared" si="14"/>
        <v>0.10199999999999999</v>
      </c>
      <c r="G931" s="6">
        <v>1</v>
      </c>
      <c r="H931" s="6" t="s">
        <v>194</v>
      </c>
      <c r="I931" s="6" t="s">
        <v>199</v>
      </c>
      <c r="J931" s="6" t="s">
        <v>198</v>
      </c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" customHeight="1">
      <c r="A932" s="6">
        <v>60000000517</v>
      </c>
      <c r="B932" s="6" t="s">
        <v>175</v>
      </c>
      <c r="C932" s="6" t="s">
        <v>20</v>
      </c>
      <c r="D932" s="6">
        <v>102</v>
      </c>
      <c r="E932" s="6">
        <v>102</v>
      </c>
      <c r="F932" s="6">
        <f t="shared" si="14"/>
        <v>0.10199999999999999</v>
      </c>
      <c r="G932" s="6">
        <v>1</v>
      </c>
      <c r="H932" s="6" t="s">
        <v>194</v>
      </c>
      <c r="I932" s="6" t="s">
        <v>199</v>
      </c>
      <c r="J932" s="6" t="s">
        <v>198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" customHeight="1">
      <c r="A933" s="6">
        <v>60000000518</v>
      </c>
      <c r="B933" s="6" t="s">
        <v>64</v>
      </c>
      <c r="C933" s="6" t="s">
        <v>20</v>
      </c>
      <c r="D933" s="6">
        <v>214</v>
      </c>
      <c r="E933" s="6">
        <v>214</v>
      </c>
      <c r="F933" s="6">
        <f t="shared" si="14"/>
        <v>0.214</v>
      </c>
      <c r="G933" s="6">
        <v>1</v>
      </c>
      <c r="H933" s="6" t="s">
        <v>194</v>
      </c>
      <c r="I933" s="6" t="s">
        <v>48</v>
      </c>
      <c r="J933" s="6" t="s">
        <v>36</v>
      </c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" customHeight="1">
      <c r="A934" s="6">
        <v>60000000519</v>
      </c>
      <c r="B934" s="6" t="s">
        <v>175</v>
      </c>
      <c r="C934" s="6" t="s">
        <v>20</v>
      </c>
      <c r="D934" s="6">
        <v>60</v>
      </c>
      <c r="E934" s="6">
        <v>60</v>
      </c>
      <c r="F934" s="6">
        <f t="shared" si="14"/>
        <v>0.06</v>
      </c>
      <c r="G934" s="6">
        <v>1</v>
      </c>
      <c r="H934" s="6" t="s">
        <v>194</v>
      </c>
      <c r="I934" s="6" t="s">
        <v>67</v>
      </c>
      <c r="J934" s="6" t="s">
        <v>113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" customHeight="1">
      <c r="A935" s="6">
        <v>60000000482</v>
      </c>
      <c r="B935" s="6" t="s">
        <v>64</v>
      </c>
      <c r="C935" s="6" t="s">
        <v>20</v>
      </c>
      <c r="D935" s="6">
        <v>256</v>
      </c>
      <c r="E935" s="6">
        <v>256</v>
      </c>
      <c r="F935" s="6">
        <f t="shared" si="14"/>
        <v>0.25600000000000001</v>
      </c>
      <c r="G935" s="6">
        <v>1</v>
      </c>
      <c r="H935" s="6" t="s">
        <v>194</v>
      </c>
      <c r="I935" s="6" t="s">
        <v>48</v>
      </c>
      <c r="J935" s="6" t="s">
        <v>25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" customHeight="1">
      <c r="A936" s="6">
        <v>60000000481</v>
      </c>
      <c r="B936" s="6" t="s">
        <v>183</v>
      </c>
      <c r="C936" s="6" t="s">
        <v>20</v>
      </c>
      <c r="D936" s="6">
        <v>516</v>
      </c>
      <c r="E936" s="6">
        <v>516</v>
      </c>
      <c r="F936" s="6">
        <f t="shared" si="14"/>
        <v>0.51600000000000001</v>
      </c>
      <c r="G936" s="6">
        <v>1</v>
      </c>
      <c r="H936" s="6" t="s">
        <v>194</v>
      </c>
      <c r="I936" s="6" t="s">
        <v>18</v>
      </c>
      <c r="J936" s="6" t="s">
        <v>113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" customHeight="1">
      <c r="A937" s="6">
        <v>60000000480</v>
      </c>
      <c r="B937" s="6" t="s">
        <v>64</v>
      </c>
      <c r="C937" s="6" t="s">
        <v>20</v>
      </c>
      <c r="D937" s="6">
        <v>342</v>
      </c>
      <c r="E937" s="6">
        <v>342</v>
      </c>
      <c r="F937" s="6">
        <f t="shared" si="14"/>
        <v>0.34200000000000003</v>
      </c>
      <c r="G937" s="6">
        <v>1</v>
      </c>
      <c r="H937" s="6" t="s">
        <v>194</v>
      </c>
      <c r="I937" s="6" t="s">
        <v>201</v>
      </c>
      <c r="J937" s="6" t="s">
        <v>149</v>
      </c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" customHeight="1">
      <c r="A938" s="6">
        <v>60000000479</v>
      </c>
      <c r="B938" s="6" t="s">
        <v>202</v>
      </c>
      <c r="C938" s="6" t="s">
        <v>20</v>
      </c>
      <c r="D938" s="6">
        <v>226</v>
      </c>
      <c r="E938" s="6">
        <v>226</v>
      </c>
      <c r="F938" s="6">
        <f t="shared" si="14"/>
        <v>0.22600000000000001</v>
      </c>
      <c r="G938" s="6">
        <v>1</v>
      </c>
      <c r="H938" s="6" t="s">
        <v>194</v>
      </c>
      <c r="I938" s="6" t="s">
        <v>48</v>
      </c>
      <c r="J938" s="6" t="s">
        <v>149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" customHeight="1">
      <c r="A939" s="6">
        <v>60000000478</v>
      </c>
      <c r="B939" s="6" t="s">
        <v>64</v>
      </c>
      <c r="C939" s="6" t="s">
        <v>20</v>
      </c>
      <c r="D939" s="6">
        <v>246</v>
      </c>
      <c r="E939" s="6">
        <v>246</v>
      </c>
      <c r="F939" s="6">
        <f t="shared" si="14"/>
        <v>0.246</v>
      </c>
      <c r="G939" s="6">
        <v>1</v>
      </c>
      <c r="H939" s="6" t="s">
        <v>194</v>
      </c>
      <c r="I939" s="6" t="s">
        <v>67</v>
      </c>
      <c r="J939" s="6" t="s">
        <v>203</v>
      </c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" customHeight="1">
      <c r="A940" s="6">
        <v>60000000477</v>
      </c>
      <c r="B940" s="6" t="s">
        <v>46</v>
      </c>
      <c r="C940" s="7" t="s">
        <v>10</v>
      </c>
      <c r="D940" s="6">
        <v>208</v>
      </c>
      <c r="E940" s="6">
        <v>208</v>
      </c>
      <c r="F940" s="6">
        <f t="shared" si="14"/>
        <v>0.20799999999999999</v>
      </c>
      <c r="G940" s="6">
        <v>1</v>
      </c>
      <c r="H940" s="6" t="s">
        <v>194</v>
      </c>
      <c r="I940" s="6" t="s">
        <v>204</v>
      </c>
      <c r="J940" s="6" t="s">
        <v>25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" customHeight="1">
      <c r="A941" s="6">
        <v>60000000476</v>
      </c>
      <c r="B941" s="6" t="s">
        <v>64</v>
      </c>
      <c r="C941" s="6" t="s">
        <v>20</v>
      </c>
      <c r="D941" s="6">
        <v>246</v>
      </c>
      <c r="E941" s="6">
        <v>246</v>
      </c>
      <c r="F941" s="6">
        <f t="shared" si="14"/>
        <v>0.246</v>
      </c>
      <c r="G941" s="6">
        <v>1</v>
      </c>
      <c r="H941" s="6" t="s">
        <v>194</v>
      </c>
      <c r="I941" s="6" t="s">
        <v>67</v>
      </c>
      <c r="J941" s="6" t="s">
        <v>25</v>
      </c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" customHeight="1">
      <c r="A942" s="6">
        <v>60000000475</v>
      </c>
      <c r="B942" s="6" t="s">
        <v>205</v>
      </c>
      <c r="C942" s="6" t="s">
        <v>20</v>
      </c>
      <c r="D942" s="6">
        <v>216</v>
      </c>
      <c r="E942" s="6">
        <v>216</v>
      </c>
      <c r="F942" s="6">
        <f t="shared" si="14"/>
        <v>0.216</v>
      </c>
      <c r="G942" s="6">
        <v>1</v>
      </c>
      <c r="H942" s="6" t="s">
        <v>194</v>
      </c>
      <c r="I942" s="6" t="s">
        <v>67</v>
      </c>
      <c r="J942" s="6" t="s">
        <v>25</v>
      </c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" customHeight="1">
      <c r="A943" s="6">
        <v>60000000474</v>
      </c>
      <c r="B943" s="6" t="s">
        <v>120</v>
      </c>
      <c r="C943" s="6" t="s">
        <v>20</v>
      </c>
      <c r="D943" s="6">
        <v>246</v>
      </c>
      <c r="E943" s="6">
        <v>246</v>
      </c>
      <c r="F943" s="6">
        <f t="shared" si="14"/>
        <v>0.246</v>
      </c>
      <c r="G943" s="6">
        <v>1</v>
      </c>
      <c r="H943" s="6" t="s">
        <v>194</v>
      </c>
      <c r="I943" s="6" t="s">
        <v>32</v>
      </c>
      <c r="J943" s="6" t="s">
        <v>206</v>
      </c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" customHeight="1">
      <c r="A944" s="6">
        <v>60000000473</v>
      </c>
      <c r="B944" s="6" t="s">
        <v>64</v>
      </c>
      <c r="C944" s="6" t="s">
        <v>20</v>
      </c>
      <c r="D944" s="6">
        <v>530</v>
      </c>
      <c r="E944" s="6">
        <v>530</v>
      </c>
      <c r="F944" s="6">
        <f t="shared" si="14"/>
        <v>0.53</v>
      </c>
      <c r="G944" s="6">
        <v>1</v>
      </c>
      <c r="H944" s="6" t="s">
        <v>194</v>
      </c>
      <c r="I944" s="6" t="s">
        <v>199</v>
      </c>
      <c r="J944" s="6" t="s">
        <v>36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" customHeight="1">
      <c r="A945" s="6">
        <v>60000000472</v>
      </c>
      <c r="B945" s="6" t="s">
        <v>120</v>
      </c>
      <c r="C945" s="6" t="s">
        <v>20</v>
      </c>
      <c r="D945" s="6">
        <v>246</v>
      </c>
      <c r="E945" s="6">
        <v>246</v>
      </c>
      <c r="F945" s="6">
        <f t="shared" si="14"/>
        <v>0.246</v>
      </c>
      <c r="G945" s="6">
        <v>1</v>
      </c>
      <c r="H945" s="6" t="s">
        <v>194</v>
      </c>
      <c r="I945" s="6" t="s">
        <v>32</v>
      </c>
      <c r="J945" s="6" t="s">
        <v>206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" customHeight="1">
      <c r="A946" s="6">
        <v>60000000471</v>
      </c>
      <c r="B946" s="6" t="s">
        <v>120</v>
      </c>
      <c r="C946" s="6" t="s">
        <v>20</v>
      </c>
      <c r="D946" s="6">
        <v>246</v>
      </c>
      <c r="E946" s="6">
        <v>246</v>
      </c>
      <c r="F946" s="6">
        <f t="shared" si="14"/>
        <v>0.246</v>
      </c>
      <c r="G946" s="6">
        <v>1</v>
      </c>
      <c r="H946" s="6" t="s">
        <v>194</v>
      </c>
      <c r="I946" s="6" t="s">
        <v>199</v>
      </c>
      <c r="J946" s="6" t="s">
        <v>206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" customHeight="1">
      <c r="A947" s="6">
        <v>60000000470</v>
      </c>
      <c r="B947" s="6" t="s">
        <v>50</v>
      </c>
      <c r="C947" s="6" t="s">
        <v>20</v>
      </c>
      <c r="D947" s="6">
        <v>260</v>
      </c>
      <c r="E947" s="6">
        <v>260</v>
      </c>
      <c r="F947" s="6">
        <f t="shared" si="14"/>
        <v>0.26</v>
      </c>
      <c r="G947" s="6">
        <v>1</v>
      </c>
      <c r="H947" s="6" t="s">
        <v>194</v>
      </c>
      <c r="I947" s="6" t="s">
        <v>48</v>
      </c>
      <c r="J947" s="6" t="s">
        <v>149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" customHeight="1">
      <c r="A948" s="6">
        <v>60000000469</v>
      </c>
      <c r="B948" s="6" t="s">
        <v>171</v>
      </c>
      <c r="C948" s="6" t="s">
        <v>20</v>
      </c>
      <c r="D948" s="6">
        <v>214</v>
      </c>
      <c r="E948" s="6">
        <v>214</v>
      </c>
      <c r="F948" s="6">
        <f t="shared" si="14"/>
        <v>0.214</v>
      </c>
      <c r="G948" s="6">
        <v>1</v>
      </c>
      <c r="H948" s="6" t="s">
        <v>194</v>
      </c>
      <c r="I948" s="6" t="s">
        <v>160</v>
      </c>
      <c r="J948" s="6" t="s">
        <v>36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" customHeight="1">
      <c r="A949" s="6">
        <v>60000000468</v>
      </c>
      <c r="B949" s="6" t="s">
        <v>175</v>
      </c>
      <c r="C949" s="6" t="s">
        <v>20</v>
      </c>
      <c r="D949" s="6">
        <v>5.6000000000000001E-2</v>
      </c>
      <c r="E949" s="6">
        <v>5.6000000000000001E-2</v>
      </c>
      <c r="F949" s="6">
        <f t="shared" ref="F949:F956" si="15">E949</f>
        <v>5.6000000000000001E-2</v>
      </c>
      <c r="G949" s="6">
        <v>1</v>
      </c>
      <c r="H949" s="6" t="s">
        <v>207</v>
      </c>
      <c r="I949" s="6" t="s">
        <v>12</v>
      </c>
      <c r="J949" s="6" t="s">
        <v>25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" customHeight="1">
      <c r="A950" s="6">
        <v>60000000467</v>
      </c>
      <c r="B950" s="6" t="s">
        <v>175</v>
      </c>
      <c r="C950" s="6" t="s">
        <v>20</v>
      </c>
      <c r="D950" s="6">
        <v>5.6000000000000001E-2</v>
      </c>
      <c r="E950" s="6">
        <v>5.6000000000000001E-2</v>
      </c>
      <c r="F950" s="6">
        <f t="shared" si="15"/>
        <v>5.6000000000000001E-2</v>
      </c>
      <c r="G950" s="6">
        <v>1</v>
      </c>
      <c r="H950" s="6" t="s">
        <v>207</v>
      </c>
      <c r="I950" s="6" t="s">
        <v>12</v>
      </c>
      <c r="J950" s="6" t="s">
        <v>25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" customHeight="1">
      <c r="A951" s="6">
        <v>60000000466</v>
      </c>
      <c r="B951" s="6" t="s">
        <v>175</v>
      </c>
      <c r="C951" s="6" t="s">
        <v>20</v>
      </c>
      <c r="D951" s="6">
        <v>5.6000000000000001E-2</v>
      </c>
      <c r="E951" s="6">
        <v>5.6000000000000001E-2</v>
      </c>
      <c r="F951" s="6">
        <f t="shared" si="15"/>
        <v>5.6000000000000001E-2</v>
      </c>
      <c r="G951" s="6">
        <v>1</v>
      </c>
      <c r="H951" s="6" t="s">
        <v>207</v>
      </c>
      <c r="I951" s="6" t="s">
        <v>12</v>
      </c>
      <c r="J951" s="6" t="s">
        <v>25</v>
      </c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" customHeight="1">
      <c r="A952" s="6">
        <v>60000000465</v>
      </c>
      <c r="B952" s="6" t="s">
        <v>175</v>
      </c>
      <c r="C952" s="6" t="s">
        <v>20</v>
      </c>
      <c r="D952" s="6">
        <v>0.04</v>
      </c>
      <c r="E952" s="6">
        <v>0.04</v>
      </c>
      <c r="F952" s="6">
        <f t="shared" si="15"/>
        <v>0.04</v>
      </c>
      <c r="G952" s="6">
        <v>1</v>
      </c>
      <c r="H952" s="6" t="s">
        <v>207</v>
      </c>
      <c r="I952" s="6" t="s">
        <v>12</v>
      </c>
      <c r="J952" s="6" t="s">
        <v>25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" customHeight="1">
      <c r="A953" s="6">
        <v>60000000464</v>
      </c>
      <c r="B953" s="6" t="s">
        <v>175</v>
      </c>
      <c r="C953" s="6" t="s">
        <v>20</v>
      </c>
      <c r="D953" s="6">
        <v>0.04</v>
      </c>
      <c r="E953" s="6">
        <v>0.04</v>
      </c>
      <c r="F953" s="6">
        <f t="shared" si="15"/>
        <v>0.04</v>
      </c>
      <c r="G953" s="6">
        <v>1</v>
      </c>
      <c r="H953" s="6" t="s">
        <v>207</v>
      </c>
      <c r="I953" s="6" t="s">
        <v>12</v>
      </c>
      <c r="J953" s="6" t="s">
        <v>25</v>
      </c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" customHeight="1">
      <c r="A954" s="6">
        <v>60000000463</v>
      </c>
      <c r="B954" s="6" t="s">
        <v>175</v>
      </c>
      <c r="C954" s="6" t="s">
        <v>20</v>
      </c>
      <c r="D954" s="6">
        <v>0.04</v>
      </c>
      <c r="E954" s="6">
        <v>0.04</v>
      </c>
      <c r="F954" s="6">
        <f t="shared" si="15"/>
        <v>0.04</v>
      </c>
      <c r="G954" s="6">
        <v>1</v>
      </c>
      <c r="H954" s="6" t="s">
        <v>207</v>
      </c>
      <c r="I954" s="6" t="s">
        <v>12</v>
      </c>
      <c r="J954" s="6" t="s">
        <v>25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" customHeight="1">
      <c r="A955" s="6">
        <v>60000000462</v>
      </c>
      <c r="B955" s="6" t="s">
        <v>175</v>
      </c>
      <c r="C955" s="6" t="s">
        <v>20</v>
      </c>
      <c r="D955" s="6">
        <v>0.04</v>
      </c>
      <c r="E955" s="6">
        <v>0.04</v>
      </c>
      <c r="F955" s="6">
        <f t="shared" si="15"/>
        <v>0.04</v>
      </c>
      <c r="G955" s="6">
        <v>1</v>
      </c>
      <c r="H955" s="6" t="s">
        <v>207</v>
      </c>
      <c r="I955" s="6" t="s">
        <v>12</v>
      </c>
      <c r="J955" s="6" t="s">
        <v>25</v>
      </c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" customHeight="1">
      <c r="A956" s="6">
        <v>60000000461</v>
      </c>
      <c r="B956" s="6" t="s">
        <v>175</v>
      </c>
      <c r="C956" s="6" t="s">
        <v>20</v>
      </c>
      <c r="D956" s="6">
        <v>0.04</v>
      </c>
      <c r="E956" s="6">
        <v>0.04</v>
      </c>
      <c r="F956" s="6">
        <f t="shared" si="15"/>
        <v>0.04</v>
      </c>
      <c r="G956" s="6">
        <v>1</v>
      </c>
      <c r="H956" s="6" t="s">
        <v>207</v>
      </c>
      <c r="I956" s="6" t="s">
        <v>12</v>
      </c>
      <c r="J956" s="6" t="s">
        <v>25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" customHeight="1">
      <c r="A957" s="6">
        <v>60000000460</v>
      </c>
      <c r="B957" s="6" t="s">
        <v>50</v>
      </c>
      <c r="C957" s="6" t="s">
        <v>20</v>
      </c>
      <c r="D957" s="6">
        <v>226</v>
      </c>
      <c r="E957" s="6">
        <v>226</v>
      </c>
      <c r="F957" s="6">
        <f t="shared" ref="F957:F966" si="16">E957/1000</f>
        <v>0.22600000000000001</v>
      </c>
      <c r="G957" s="6">
        <v>1</v>
      </c>
      <c r="H957" s="6" t="s">
        <v>194</v>
      </c>
      <c r="I957" s="6" t="s">
        <v>48</v>
      </c>
      <c r="J957" s="6" t="s">
        <v>25</v>
      </c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" customHeight="1">
      <c r="A958" s="6">
        <v>60000000459</v>
      </c>
      <c r="B958" s="6" t="s">
        <v>50</v>
      </c>
      <c r="C958" s="6" t="s">
        <v>20</v>
      </c>
      <c r="D958" s="6">
        <v>226</v>
      </c>
      <c r="E958" s="6">
        <v>226</v>
      </c>
      <c r="F958" s="6">
        <f t="shared" si="16"/>
        <v>0.22600000000000001</v>
      </c>
      <c r="G958" s="6">
        <v>1</v>
      </c>
      <c r="H958" s="6" t="s">
        <v>194</v>
      </c>
      <c r="I958" s="6" t="s">
        <v>48</v>
      </c>
      <c r="J958" s="6" t="s">
        <v>25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" customHeight="1">
      <c r="A959" s="6">
        <v>60000000458</v>
      </c>
      <c r="B959" s="6" t="s">
        <v>46</v>
      </c>
      <c r="C959" s="7" t="s">
        <v>10</v>
      </c>
      <c r="D959" s="6">
        <v>118</v>
      </c>
      <c r="E959" s="6">
        <v>118</v>
      </c>
      <c r="F959" s="6">
        <f t="shared" si="16"/>
        <v>0.11799999999999999</v>
      </c>
      <c r="G959" s="6">
        <v>1</v>
      </c>
      <c r="H959" s="6" t="s">
        <v>208</v>
      </c>
      <c r="I959" s="6" t="s">
        <v>209</v>
      </c>
      <c r="J959" s="6" t="s">
        <v>25</v>
      </c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" customHeight="1">
      <c r="A960" s="6">
        <v>60000000457</v>
      </c>
      <c r="B960" s="6" t="s">
        <v>52</v>
      </c>
      <c r="C960" s="6" t="s">
        <v>20</v>
      </c>
      <c r="D960" s="6">
        <v>184</v>
      </c>
      <c r="E960" s="6">
        <v>184</v>
      </c>
      <c r="F960" s="6">
        <f t="shared" si="16"/>
        <v>0.184</v>
      </c>
      <c r="G960" s="6">
        <v>1</v>
      </c>
      <c r="H960" s="6" t="s">
        <v>194</v>
      </c>
      <c r="I960" s="6" t="s">
        <v>12</v>
      </c>
      <c r="J960" s="6" t="s">
        <v>25</v>
      </c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" customHeight="1">
      <c r="A961" s="6">
        <v>60000000456</v>
      </c>
      <c r="B961" s="6" t="s">
        <v>46</v>
      </c>
      <c r="C961" s="7" t="s">
        <v>10</v>
      </c>
      <c r="D961" s="6">
        <v>200</v>
      </c>
      <c r="E961" s="6">
        <v>200</v>
      </c>
      <c r="F961" s="6">
        <f t="shared" si="16"/>
        <v>0.2</v>
      </c>
      <c r="G961" s="6">
        <v>1</v>
      </c>
      <c r="H961" s="6" t="s">
        <v>194</v>
      </c>
      <c r="I961" s="6" t="s">
        <v>204</v>
      </c>
      <c r="J961" s="6" t="s">
        <v>25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" customHeight="1">
      <c r="A962" s="6">
        <v>60000000455</v>
      </c>
      <c r="B962" s="6" t="s">
        <v>46</v>
      </c>
      <c r="C962" s="7" t="s">
        <v>10</v>
      </c>
      <c r="D962" s="6">
        <v>200</v>
      </c>
      <c r="E962" s="6">
        <v>200</v>
      </c>
      <c r="F962" s="6">
        <f t="shared" si="16"/>
        <v>0.2</v>
      </c>
      <c r="G962" s="6">
        <v>1</v>
      </c>
      <c r="H962" s="6" t="s">
        <v>194</v>
      </c>
      <c r="I962" s="6" t="s">
        <v>204</v>
      </c>
      <c r="J962" s="6" t="s">
        <v>25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" customHeight="1">
      <c r="A963" s="6">
        <v>60000000454</v>
      </c>
      <c r="B963" s="6" t="s">
        <v>175</v>
      </c>
      <c r="C963" s="6" t="s">
        <v>20</v>
      </c>
      <c r="D963" s="6">
        <v>46</v>
      </c>
      <c r="E963" s="6">
        <v>46</v>
      </c>
      <c r="F963" s="6">
        <f t="shared" si="16"/>
        <v>4.5999999999999999E-2</v>
      </c>
      <c r="G963" s="6">
        <v>1</v>
      </c>
      <c r="H963" s="6" t="s">
        <v>194</v>
      </c>
      <c r="I963" s="6" t="s">
        <v>201</v>
      </c>
      <c r="J963" s="6" t="s">
        <v>36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" customHeight="1">
      <c r="A964" s="6">
        <v>60000000453</v>
      </c>
      <c r="B964" s="6" t="s">
        <v>64</v>
      </c>
      <c r="C964" s="6" t="s">
        <v>20</v>
      </c>
      <c r="D964" s="6">
        <v>250</v>
      </c>
      <c r="E964" s="6">
        <v>250</v>
      </c>
      <c r="F964" s="6">
        <f t="shared" si="16"/>
        <v>0.25</v>
      </c>
      <c r="G964" s="6">
        <v>1</v>
      </c>
      <c r="H964" s="6" t="s">
        <v>194</v>
      </c>
      <c r="I964" s="6" t="s">
        <v>48</v>
      </c>
      <c r="J964" s="6" t="s">
        <v>36</v>
      </c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" customHeight="1">
      <c r="A965" s="6">
        <v>60000000452</v>
      </c>
      <c r="B965" s="6" t="s">
        <v>50</v>
      </c>
      <c r="C965" s="6" t="s">
        <v>20</v>
      </c>
      <c r="D965" s="6">
        <v>88</v>
      </c>
      <c r="E965" s="6">
        <v>88</v>
      </c>
      <c r="F965" s="6">
        <f t="shared" si="16"/>
        <v>8.7999999999999995E-2</v>
      </c>
      <c r="G965" s="6">
        <v>1</v>
      </c>
      <c r="H965" s="6" t="s">
        <v>194</v>
      </c>
      <c r="I965" s="6" t="s">
        <v>48</v>
      </c>
      <c r="J965" s="6" t="s">
        <v>36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" customHeight="1">
      <c r="A966" s="6">
        <v>60000000451</v>
      </c>
      <c r="B966" s="6" t="s">
        <v>64</v>
      </c>
      <c r="C966" s="6" t="s">
        <v>20</v>
      </c>
      <c r="D966" s="6">
        <v>318</v>
      </c>
      <c r="E966" s="6">
        <v>318</v>
      </c>
      <c r="F966" s="6">
        <f t="shared" si="16"/>
        <v>0.318</v>
      </c>
      <c r="G966" s="6">
        <v>1</v>
      </c>
      <c r="H966" s="6" t="s">
        <v>194</v>
      </c>
      <c r="I966" s="6" t="s">
        <v>67</v>
      </c>
      <c r="J966" s="6" t="s">
        <v>36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" customHeight="1">
      <c r="A967" s="6">
        <v>60000000450</v>
      </c>
      <c r="B967" s="6" t="s">
        <v>171</v>
      </c>
      <c r="C967" s="6" t="s">
        <v>20</v>
      </c>
      <c r="D967" s="6">
        <v>5.8000000000000003E-2</v>
      </c>
      <c r="E967" s="6">
        <v>5.8000000000000003E-2</v>
      </c>
      <c r="F967" s="6">
        <f>E967</f>
        <v>5.8000000000000003E-2</v>
      </c>
      <c r="G967" s="6">
        <v>1</v>
      </c>
      <c r="H967" s="6" t="s">
        <v>207</v>
      </c>
      <c r="I967" s="6" t="s">
        <v>12</v>
      </c>
      <c r="J967" s="6" t="s">
        <v>25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" customHeight="1">
      <c r="A968" s="6">
        <v>60000000449</v>
      </c>
      <c r="B968" s="6" t="s">
        <v>64</v>
      </c>
      <c r="C968" s="6" t="s">
        <v>20</v>
      </c>
      <c r="D968" s="6">
        <v>318</v>
      </c>
      <c r="E968" s="6">
        <v>318</v>
      </c>
      <c r="F968" s="6">
        <f t="shared" ref="F968:F996" si="17">E968/1000</f>
        <v>0.318</v>
      </c>
      <c r="G968" s="6">
        <v>1</v>
      </c>
      <c r="H968" s="6" t="s">
        <v>194</v>
      </c>
      <c r="I968" s="6" t="s">
        <v>67</v>
      </c>
      <c r="J968" s="6" t="s">
        <v>36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" customHeight="1">
      <c r="A969" s="6">
        <v>60000000448</v>
      </c>
      <c r="B969" s="6" t="s">
        <v>64</v>
      </c>
      <c r="C969" s="6" t="s">
        <v>20</v>
      </c>
      <c r="D969" s="6">
        <v>188</v>
      </c>
      <c r="E969" s="6">
        <v>188</v>
      </c>
      <c r="F969" s="6">
        <f t="shared" si="17"/>
        <v>0.188</v>
      </c>
      <c r="G969" s="6">
        <v>1</v>
      </c>
      <c r="H969" s="6" t="s">
        <v>194</v>
      </c>
      <c r="I969" s="6" t="s">
        <v>48</v>
      </c>
      <c r="J969" s="6" t="s">
        <v>25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" customHeight="1">
      <c r="A970" s="6">
        <v>60000000446</v>
      </c>
      <c r="B970" s="6" t="s">
        <v>64</v>
      </c>
      <c r="C970" s="6" t="s">
        <v>20</v>
      </c>
      <c r="D970" s="6">
        <v>214</v>
      </c>
      <c r="E970" s="6">
        <v>214</v>
      </c>
      <c r="F970" s="6">
        <f t="shared" si="17"/>
        <v>0.214</v>
      </c>
      <c r="G970" s="6">
        <v>1</v>
      </c>
      <c r="H970" s="6" t="s">
        <v>210</v>
      </c>
      <c r="I970" s="6" t="s">
        <v>18</v>
      </c>
      <c r="J970" s="6" t="s">
        <v>36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" customHeight="1">
      <c r="A971" s="6">
        <v>60000000445</v>
      </c>
      <c r="B971" s="6" t="s">
        <v>64</v>
      </c>
      <c r="C971" s="6" t="s">
        <v>20</v>
      </c>
      <c r="D971" s="6">
        <v>214</v>
      </c>
      <c r="E971" s="6">
        <v>214</v>
      </c>
      <c r="F971" s="6">
        <f t="shared" si="17"/>
        <v>0.214</v>
      </c>
      <c r="G971" s="6">
        <v>1</v>
      </c>
      <c r="H971" s="6" t="s">
        <v>210</v>
      </c>
      <c r="I971" s="6" t="s">
        <v>18</v>
      </c>
      <c r="J971" s="6" t="s">
        <v>36</v>
      </c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" customHeight="1">
      <c r="A972" s="6">
        <v>60000000444</v>
      </c>
      <c r="B972" s="6" t="s">
        <v>64</v>
      </c>
      <c r="C972" s="6" t="s">
        <v>20</v>
      </c>
      <c r="D972" s="6">
        <v>144</v>
      </c>
      <c r="E972" s="6">
        <v>144</v>
      </c>
      <c r="F972" s="6">
        <f t="shared" si="17"/>
        <v>0.14399999999999999</v>
      </c>
      <c r="G972" s="6">
        <v>1</v>
      </c>
      <c r="H972" s="6" t="s">
        <v>207</v>
      </c>
      <c r="I972" s="6" t="s">
        <v>12</v>
      </c>
      <c r="J972" s="6" t="s">
        <v>25</v>
      </c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" customHeight="1">
      <c r="A973" s="6">
        <v>60000000443</v>
      </c>
      <c r="B973" s="6" t="s">
        <v>64</v>
      </c>
      <c r="C973" s="6" t="s">
        <v>20</v>
      </c>
      <c r="D973" s="6">
        <v>144</v>
      </c>
      <c r="E973" s="6">
        <v>144</v>
      </c>
      <c r="F973" s="6">
        <f t="shared" si="17"/>
        <v>0.14399999999999999</v>
      </c>
      <c r="G973" s="6">
        <v>1</v>
      </c>
      <c r="H973" s="6" t="s">
        <v>207</v>
      </c>
      <c r="I973" s="6" t="s">
        <v>12</v>
      </c>
      <c r="J973" s="6" t="s">
        <v>25</v>
      </c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" customHeight="1">
      <c r="A974" s="6">
        <v>60000000447</v>
      </c>
      <c r="B974" s="6" t="s">
        <v>64</v>
      </c>
      <c r="C974" s="6" t="s">
        <v>20</v>
      </c>
      <c r="D974" s="6">
        <v>334</v>
      </c>
      <c r="E974" s="6">
        <v>334</v>
      </c>
      <c r="F974" s="6">
        <f t="shared" si="17"/>
        <v>0.33400000000000002</v>
      </c>
      <c r="G974" s="6">
        <v>1</v>
      </c>
      <c r="H974" s="6" t="s">
        <v>194</v>
      </c>
      <c r="I974" s="6" t="s">
        <v>199</v>
      </c>
      <c r="J974" s="6" t="s">
        <v>36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" customHeight="1">
      <c r="A975" s="6">
        <v>60000000439</v>
      </c>
      <c r="B975" s="6" t="s">
        <v>64</v>
      </c>
      <c r="C975" s="6" t="s">
        <v>20</v>
      </c>
      <c r="D975" s="6">
        <v>244</v>
      </c>
      <c r="E975" s="6">
        <v>244</v>
      </c>
      <c r="F975" s="6">
        <f t="shared" si="17"/>
        <v>0.24399999999999999</v>
      </c>
      <c r="G975" s="6">
        <v>1</v>
      </c>
      <c r="H975" s="6" t="s">
        <v>194</v>
      </c>
      <c r="I975" s="6" t="s">
        <v>12</v>
      </c>
      <c r="J975" s="6" t="s">
        <v>25</v>
      </c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" customHeight="1">
      <c r="A976" s="6">
        <v>60000000440</v>
      </c>
      <c r="B976" s="6" t="s">
        <v>64</v>
      </c>
      <c r="C976" s="6" t="s">
        <v>20</v>
      </c>
      <c r="D976" s="6">
        <v>244</v>
      </c>
      <c r="E976" s="6">
        <v>244</v>
      </c>
      <c r="F976" s="6">
        <f t="shared" si="17"/>
        <v>0.24399999999999999</v>
      </c>
      <c r="G976" s="6">
        <v>1</v>
      </c>
      <c r="H976" s="6" t="s">
        <v>194</v>
      </c>
      <c r="I976" s="6" t="s">
        <v>12</v>
      </c>
      <c r="J976" s="6" t="s">
        <v>25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" customHeight="1">
      <c r="A977" s="6">
        <v>60000000438</v>
      </c>
      <c r="B977" s="6" t="s">
        <v>64</v>
      </c>
      <c r="C977" s="6" t="s">
        <v>20</v>
      </c>
      <c r="D977" s="6">
        <v>248</v>
      </c>
      <c r="E977" s="6">
        <v>248</v>
      </c>
      <c r="F977" s="6">
        <f t="shared" si="17"/>
        <v>0.248</v>
      </c>
      <c r="G977" s="6">
        <v>1</v>
      </c>
      <c r="H977" s="6" t="s">
        <v>194</v>
      </c>
      <c r="I977" s="6" t="s">
        <v>48</v>
      </c>
      <c r="J977" s="6" t="s">
        <v>36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" customHeight="1">
      <c r="A978" s="6">
        <v>60000000437</v>
      </c>
      <c r="B978" s="6" t="s">
        <v>64</v>
      </c>
      <c r="C978" s="6" t="s">
        <v>20</v>
      </c>
      <c r="D978" s="6">
        <v>214</v>
      </c>
      <c r="E978" s="6">
        <v>214</v>
      </c>
      <c r="F978" s="6">
        <f t="shared" si="17"/>
        <v>0.214</v>
      </c>
      <c r="G978" s="6">
        <v>1</v>
      </c>
      <c r="H978" s="6" t="s">
        <v>211</v>
      </c>
      <c r="I978" s="6" t="s">
        <v>18</v>
      </c>
      <c r="J978" s="6" t="s">
        <v>36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" customHeight="1">
      <c r="A979" s="6">
        <v>60000000436</v>
      </c>
      <c r="B979" s="6" t="s">
        <v>64</v>
      </c>
      <c r="C979" s="6" t="s">
        <v>20</v>
      </c>
      <c r="D979" s="6">
        <v>214</v>
      </c>
      <c r="E979" s="6">
        <v>214</v>
      </c>
      <c r="F979" s="6">
        <f t="shared" si="17"/>
        <v>0.214</v>
      </c>
      <c r="G979" s="6">
        <v>1</v>
      </c>
      <c r="H979" s="6" t="s">
        <v>211</v>
      </c>
      <c r="I979" s="6" t="s">
        <v>18</v>
      </c>
      <c r="J979" s="6" t="s">
        <v>36</v>
      </c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" customHeight="1">
      <c r="A980" s="6">
        <v>60000000432</v>
      </c>
      <c r="B980" s="6" t="s">
        <v>52</v>
      </c>
      <c r="C980" s="6" t="s">
        <v>20</v>
      </c>
      <c r="D980" s="6">
        <v>230</v>
      </c>
      <c r="E980" s="6">
        <v>230</v>
      </c>
      <c r="F980" s="6">
        <f t="shared" si="17"/>
        <v>0.23</v>
      </c>
      <c r="G980" s="6">
        <v>1</v>
      </c>
      <c r="H980" s="6" t="s">
        <v>194</v>
      </c>
      <c r="I980" s="6" t="s">
        <v>18</v>
      </c>
      <c r="J980" s="6" t="s">
        <v>36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" customHeight="1">
      <c r="A981" s="6">
        <v>60000000433</v>
      </c>
      <c r="B981" s="6" t="s">
        <v>52</v>
      </c>
      <c r="C981" s="6" t="s">
        <v>20</v>
      </c>
      <c r="D981" s="6">
        <v>230</v>
      </c>
      <c r="E981" s="6">
        <v>230</v>
      </c>
      <c r="F981" s="6">
        <f t="shared" si="17"/>
        <v>0.23</v>
      </c>
      <c r="G981" s="6">
        <v>1</v>
      </c>
      <c r="H981" s="6" t="s">
        <v>194</v>
      </c>
      <c r="I981" s="6" t="s">
        <v>18</v>
      </c>
      <c r="J981" s="6" t="s">
        <v>36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" customHeight="1">
      <c r="A982" s="6">
        <v>60000000430</v>
      </c>
      <c r="B982" s="6" t="s">
        <v>69</v>
      </c>
      <c r="C982" s="6" t="s">
        <v>20</v>
      </c>
      <c r="D982" s="6">
        <v>166</v>
      </c>
      <c r="E982" s="6">
        <v>166</v>
      </c>
      <c r="F982" s="6">
        <f t="shared" si="17"/>
        <v>0.16600000000000001</v>
      </c>
      <c r="G982" s="6">
        <v>1</v>
      </c>
      <c r="H982" s="6" t="s">
        <v>207</v>
      </c>
      <c r="I982" s="6" t="s">
        <v>18</v>
      </c>
      <c r="J982" s="6" t="s">
        <v>36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" customHeight="1">
      <c r="A983" s="6">
        <v>60000000428</v>
      </c>
      <c r="B983" s="6" t="s">
        <v>69</v>
      </c>
      <c r="C983" s="6" t="s">
        <v>20</v>
      </c>
      <c r="D983" s="6">
        <v>166</v>
      </c>
      <c r="E983" s="6">
        <v>166</v>
      </c>
      <c r="F983" s="6">
        <f t="shared" si="17"/>
        <v>0.16600000000000001</v>
      </c>
      <c r="G983" s="6">
        <v>1</v>
      </c>
      <c r="H983" s="6" t="s">
        <v>207</v>
      </c>
      <c r="I983" s="6" t="s">
        <v>18</v>
      </c>
      <c r="J983" s="6" t="s">
        <v>36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" customHeight="1">
      <c r="A984" s="6">
        <v>60000000427</v>
      </c>
      <c r="B984" s="6" t="s">
        <v>69</v>
      </c>
      <c r="C984" s="6" t="s">
        <v>20</v>
      </c>
      <c r="D984" s="6">
        <v>168</v>
      </c>
      <c r="E984" s="6">
        <v>168</v>
      </c>
      <c r="F984" s="6">
        <f t="shared" si="17"/>
        <v>0.16800000000000001</v>
      </c>
      <c r="G984" s="6">
        <v>1</v>
      </c>
      <c r="H984" s="6" t="s">
        <v>207</v>
      </c>
      <c r="I984" s="6" t="s">
        <v>18</v>
      </c>
      <c r="J984" s="6" t="s">
        <v>36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" customHeight="1">
      <c r="A985" s="6">
        <v>60000000429</v>
      </c>
      <c r="B985" s="6" t="s">
        <v>69</v>
      </c>
      <c r="C985" s="6" t="s">
        <v>20</v>
      </c>
      <c r="D985" s="6">
        <v>166</v>
      </c>
      <c r="E985" s="6">
        <v>166</v>
      </c>
      <c r="F985" s="6">
        <f t="shared" si="17"/>
        <v>0.16600000000000001</v>
      </c>
      <c r="G985" s="6">
        <v>1</v>
      </c>
      <c r="H985" s="6" t="s">
        <v>207</v>
      </c>
      <c r="I985" s="6" t="s">
        <v>18</v>
      </c>
      <c r="J985" s="6" t="s">
        <v>36</v>
      </c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" customHeight="1">
      <c r="A986" s="6">
        <v>60000000431</v>
      </c>
      <c r="B986" s="6" t="s">
        <v>175</v>
      </c>
      <c r="C986" s="6" t="s">
        <v>20</v>
      </c>
      <c r="D986" s="6">
        <v>110</v>
      </c>
      <c r="E986" s="6">
        <v>110</v>
      </c>
      <c r="F986" s="6">
        <f t="shared" si="17"/>
        <v>0.11</v>
      </c>
      <c r="G986" s="6">
        <v>1</v>
      </c>
      <c r="H986" s="6" t="s">
        <v>194</v>
      </c>
      <c r="I986" s="6" t="s">
        <v>48</v>
      </c>
      <c r="J986" s="6" t="s">
        <v>36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" customHeight="1">
      <c r="A987" s="6">
        <v>60000000441</v>
      </c>
      <c r="B987" s="6" t="s">
        <v>46</v>
      </c>
      <c r="C987" s="7" t="s">
        <v>10</v>
      </c>
      <c r="D987" s="6">
        <v>250</v>
      </c>
      <c r="E987" s="6">
        <v>250</v>
      </c>
      <c r="F987" s="6">
        <f t="shared" si="17"/>
        <v>0.25</v>
      </c>
      <c r="G987" s="6">
        <v>1</v>
      </c>
      <c r="H987" s="6" t="s">
        <v>212</v>
      </c>
      <c r="I987" s="6" t="s">
        <v>32</v>
      </c>
      <c r="J987" s="6" t="s">
        <v>25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" customHeight="1">
      <c r="A988" s="6">
        <v>60000000442</v>
      </c>
      <c r="B988" s="6" t="s">
        <v>46</v>
      </c>
      <c r="C988" s="7" t="s">
        <v>10</v>
      </c>
      <c r="D988" s="6">
        <v>250</v>
      </c>
      <c r="E988" s="6">
        <v>250</v>
      </c>
      <c r="F988" s="6">
        <f t="shared" si="17"/>
        <v>0.25</v>
      </c>
      <c r="G988" s="6">
        <v>1</v>
      </c>
      <c r="H988" s="6" t="s">
        <v>212</v>
      </c>
      <c r="I988" s="6" t="s">
        <v>32</v>
      </c>
      <c r="J988" s="6" t="s">
        <v>25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" customHeight="1">
      <c r="A989" s="6">
        <v>60000000424</v>
      </c>
      <c r="B989" s="6" t="s">
        <v>64</v>
      </c>
      <c r="C989" s="6" t="s">
        <v>20</v>
      </c>
      <c r="D989" s="6">
        <v>114</v>
      </c>
      <c r="E989" s="6">
        <v>114</v>
      </c>
      <c r="F989" s="6">
        <f t="shared" si="17"/>
        <v>0.114</v>
      </c>
      <c r="G989" s="6">
        <v>1</v>
      </c>
      <c r="H989" s="6" t="s">
        <v>207</v>
      </c>
      <c r="I989" s="6" t="s">
        <v>48</v>
      </c>
      <c r="J989" s="6" t="s">
        <v>36</v>
      </c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" customHeight="1">
      <c r="A990" s="6">
        <v>60000000423</v>
      </c>
      <c r="B990" s="6" t="s">
        <v>64</v>
      </c>
      <c r="C990" s="6" t="s">
        <v>20</v>
      </c>
      <c r="D990" s="6">
        <v>114</v>
      </c>
      <c r="E990" s="6">
        <v>114</v>
      </c>
      <c r="F990" s="6">
        <f t="shared" si="17"/>
        <v>0.114</v>
      </c>
      <c r="G990" s="6">
        <v>1</v>
      </c>
      <c r="H990" s="6" t="s">
        <v>207</v>
      </c>
      <c r="I990" s="6" t="s">
        <v>48</v>
      </c>
      <c r="J990" s="6" t="s">
        <v>36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" customHeight="1">
      <c r="A991" s="6">
        <v>60000000435</v>
      </c>
      <c r="B991" s="6" t="s">
        <v>64</v>
      </c>
      <c r="C991" s="6" t="s">
        <v>20</v>
      </c>
      <c r="D991" s="6">
        <v>264</v>
      </c>
      <c r="E991" s="6">
        <v>264</v>
      </c>
      <c r="F991" s="6">
        <f t="shared" si="17"/>
        <v>0.26400000000000001</v>
      </c>
      <c r="G991" s="6">
        <v>1</v>
      </c>
      <c r="H991" s="6" t="s">
        <v>213</v>
      </c>
      <c r="I991" s="6" t="s">
        <v>165</v>
      </c>
      <c r="J991" s="6" t="s">
        <v>117</v>
      </c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" customHeight="1">
      <c r="A992" s="6">
        <v>60000000434</v>
      </c>
      <c r="B992" s="6" t="s">
        <v>64</v>
      </c>
      <c r="C992" s="6" t="s">
        <v>20</v>
      </c>
      <c r="D992" s="6">
        <v>264</v>
      </c>
      <c r="E992" s="6">
        <v>264</v>
      </c>
      <c r="F992" s="6">
        <f t="shared" si="17"/>
        <v>0.26400000000000001</v>
      </c>
      <c r="G992" s="6">
        <v>1</v>
      </c>
      <c r="H992" s="6" t="s">
        <v>213</v>
      </c>
      <c r="I992" s="6" t="s">
        <v>165</v>
      </c>
      <c r="J992" s="6" t="s">
        <v>117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" customHeight="1">
      <c r="A993" s="6">
        <v>60000000420</v>
      </c>
      <c r="B993" s="6" t="s">
        <v>64</v>
      </c>
      <c r="C993" s="6" t="s">
        <v>20</v>
      </c>
      <c r="D993" s="6">
        <v>166</v>
      </c>
      <c r="E993" s="6">
        <v>166</v>
      </c>
      <c r="F993" s="6">
        <f t="shared" si="17"/>
        <v>0.16600000000000001</v>
      </c>
      <c r="G993" s="6">
        <v>1</v>
      </c>
      <c r="H993" s="6" t="s">
        <v>194</v>
      </c>
      <c r="I993" s="6" t="s">
        <v>67</v>
      </c>
      <c r="J993" s="6" t="s">
        <v>36</v>
      </c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" customHeight="1">
      <c r="A994" s="6">
        <v>60000000417</v>
      </c>
      <c r="B994" s="6" t="s">
        <v>64</v>
      </c>
      <c r="C994" s="6" t="s">
        <v>20</v>
      </c>
      <c r="D994" s="6">
        <v>166</v>
      </c>
      <c r="E994" s="6">
        <v>166</v>
      </c>
      <c r="F994" s="6">
        <f t="shared" si="17"/>
        <v>0.16600000000000001</v>
      </c>
      <c r="G994" s="6">
        <v>1</v>
      </c>
      <c r="H994" s="6" t="s">
        <v>194</v>
      </c>
      <c r="I994" s="6" t="s">
        <v>67</v>
      </c>
      <c r="J994" s="6" t="s">
        <v>36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" customHeight="1">
      <c r="A995" s="6">
        <v>60000000419</v>
      </c>
      <c r="B995" s="6" t="s">
        <v>47</v>
      </c>
      <c r="C995" s="6" t="s">
        <v>20</v>
      </c>
      <c r="D995" s="6">
        <v>256</v>
      </c>
      <c r="E995" s="6">
        <v>256</v>
      </c>
      <c r="F995" s="6">
        <f t="shared" si="17"/>
        <v>0.25600000000000001</v>
      </c>
      <c r="G995" s="6">
        <v>1</v>
      </c>
      <c r="H995" s="6" t="s">
        <v>194</v>
      </c>
      <c r="I995" s="6" t="s">
        <v>67</v>
      </c>
      <c r="J995" s="6" t="s">
        <v>25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" customHeight="1">
      <c r="A996" s="6">
        <v>60000000418</v>
      </c>
      <c r="B996" s="6" t="s">
        <v>47</v>
      </c>
      <c r="C996" s="6" t="s">
        <v>20</v>
      </c>
      <c r="D996" s="6">
        <v>256</v>
      </c>
      <c r="E996" s="6">
        <v>256</v>
      </c>
      <c r="F996" s="6">
        <f t="shared" si="17"/>
        <v>0.25600000000000001</v>
      </c>
      <c r="G996" s="6">
        <v>1</v>
      </c>
      <c r="H996" s="6" t="s">
        <v>194</v>
      </c>
      <c r="I996" s="6" t="s">
        <v>67</v>
      </c>
      <c r="J996" s="6" t="s">
        <v>25</v>
      </c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" customHeight="1">
      <c r="A997" s="6">
        <v>60000000412</v>
      </c>
      <c r="B997" s="6" t="s">
        <v>197</v>
      </c>
      <c r="C997" s="6" t="s">
        <v>20</v>
      </c>
      <c r="D997" s="6">
        <v>7.0000000000000007E-2</v>
      </c>
      <c r="E997" s="6">
        <v>7.0000000000000007E-2</v>
      </c>
      <c r="F997" s="6">
        <f>E997</f>
        <v>7.0000000000000007E-2</v>
      </c>
      <c r="G997" s="6">
        <v>1</v>
      </c>
      <c r="H997" s="6" t="s">
        <v>214</v>
      </c>
      <c r="I997" s="6" t="s">
        <v>18</v>
      </c>
      <c r="J997" s="6" t="s">
        <v>36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" customHeight="1">
      <c r="A998" s="6">
        <v>60000000421</v>
      </c>
      <c r="B998" s="6" t="s">
        <v>64</v>
      </c>
      <c r="C998" s="6" t="s">
        <v>20</v>
      </c>
      <c r="D998" s="6">
        <v>206</v>
      </c>
      <c r="E998" s="6">
        <v>206</v>
      </c>
      <c r="F998" s="6">
        <f>E998/1000</f>
        <v>0.20599999999999999</v>
      </c>
      <c r="G998" s="6">
        <v>1</v>
      </c>
      <c r="H998" s="6" t="s">
        <v>215</v>
      </c>
      <c r="I998" s="6" t="s">
        <v>48</v>
      </c>
      <c r="J998" s="6" t="s">
        <v>36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" customHeight="1">
      <c r="A999" s="6">
        <v>60000000422</v>
      </c>
      <c r="B999" s="6" t="s">
        <v>64</v>
      </c>
      <c r="C999" s="6" t="s">
        <v>20</v>
      </c>
      <c r="D999" s="6">
        <v>206</v>
      </c>
      <c r="E999" s="6">
        <v>206</v>
      </c>
      <c r="F999" s="6">
        <f>E999/1000</f>
        <v>0.20599999999999999</v>
      </c>
      <c r="G999" s="6">
        <v>1</v>
      </c>
      <c r="H999" s="6" t="s">
        <v>215</v>
      </c>
      <c r="I999" s="6" t="s">
        <v>48</v>
      </c>
      <c r="J999" s="6" t="s">
        <v>36</v>
      </c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" customHeight="1">
      <c r="A1000" s="6">
        <v>60000000411</v>
      </c>
      <c r="B1000" s="6" t="s">
        <v>175</v>
      </c>
      <c r="C1000" s="6" t="s">
        <v>20</v>
      </c>
      <c r="D1000" s="6">
        <v>5.8000000000000003E-2</v>
      </c>
      <c r="E1000" s="6">
        <v>5.8000000000000003E-2</v>
      </c>
      <c r="F1000" s="6">
        <f>E1000</f>
        <v>5.8000000000000003E-2</v>
      </c>
      <c r="G1000" s="6">
        <v>1</v>
      </c>
      <c r="H1000" s="6" t="s">
        <v>194</v>
      </c>
      <c r="I1000" s="6" t="s">
        <v>67</v>
      </c>
      <c r="J1000" s="6" t="s">
        <v>36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" customHeight="1">
      <c r="A1001" s="6">
        <v>60000000410</v>
      </c>
      <c r="B1001" s="6" t="s">
        <v>175</v>
      </c>
      <c r="C1001" s="6" t="s">
        <v>20</v>
      </c>
      <c r="D1001" s="6">
        <v>5.8000000000000003E-2</v>
      </c>
      <c r="E1001" s="6">
        <v>5.8000000000000003E-2</v>
      </c>
      <c r="F1001" s="6">
        <f>E1001</f>
        <v>5.8000000000000003E-2</v>
      </c>
      <c r="G1001" s="6">
        <v>1</v>
      </c>
      <c r="H1001" s="6" t="s">
        <v>194</v>
      </c>
      <c r="I1001" s="6" t="s">
        <v>67</v>
      </c>
      <c r="J1001" s="6" t="s">
        <v>36</v>
      </c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" customHeight="1">
      <c r="A1002" s="6">
        <v>60000000413</v>
      </c>
      <c r="B1002" s="6" t="s">
        <v>64</v>
      </c>
      <c r="C1002" s="6" t="s">
        <v>20</v>
      </c>
      <c r="D1002" s="6">
        <v>342</v>
      </c>
      <c r="E1002" s="6">
        <v>342</v>
      </c>
      <c r="F1002" s="6">
        <f>E1002/1000</f>
        <v>0.34200000000000003</v>
      </c>
      <c r="G1002" s="6">
        <v>1</v>
      </c>
      <c r="H1002" s="6" t="s">
        <v>216</v>
      </c>
      <c r="I1002" s="6" t="s">
        <v>195</v>
      </c>
      <c r="J1002" s="6" t="s">
        <v>149</v>
      </c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" customHeight="1">
      <c r="A1003" s="6">
        <v>60000000414</v>
      </c>
      <c r="B1003" s="6" t="s">
        <v>64</v>
      </c>
      <c r="C1003" s="6" t="s">
        <v>20</v>
      </c>
      <c r="D1003" s="6">
        <v>342</v>
      </c>
      <c r="E1003" s="6">
        <v>342</v>
      </c>
      <c r="F1003" s="6">
        <f>E1003/1000</f>
        <v>0.34200000000000003</v>
      </c>
      <c r="G1003" s="6">
        <v>1</v>
      </c>
      <c r="H1003" s="6" t="s">
        <v>216</v>
      </c>
      <c r="I1003" s="6" t="s">
        <v>195</v>
      </c>
      <c r="J1003" s="6" t="s">
        <v>149</v>
      </c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" customHeight="1">
      <c r="A1004" s="6">
        <v>60000000404</v>
      </c>
      <c r="B1004" s="6" t="s">
        <v>64</v>
      </c>
      <c r="C1004" s="6" t="s">
        <v>20</v>
      </c>
      <c r="D1004" s="6">
        <v>220</v>
      </c>
      <c r="E1004" s="6">
        <v>220</v>
      </c>
      <c r="F1004" s="6">
        <f>E1004/1000</f>
        <v>0.22</v>
      </c>
      <c r="G1004" s="6">
        <v>1</v>
      </c>
      <c r="H1004" s="6" t="s">
        <v>217</v>
      </c>
      <c r="I1004" s="6" t="s">
        <v>67</v>
      </c>
      <c r="J1004" s="6" t="s">
        <v>36</v>
      </c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" customHeight="1">
      <c r="A1005" s="6">
        <v>60000000405</v>
      </c>
      <c r="B1005" s="6" t="s">
        <v>64</v>
      </c>
      <c r="C1005" s="6" t="s">
        <v>20</v>
      </c>
      <c r="D1005" s="6">
        <v>220</v>
      </c>
      <c r="E1005" s="6">
        <v>220</v>
      </c>
      <c r="F1005" s="6">
        <f>E1005/1000</f>
        <v>0.22</v>
      </c>
      <c r="G1005" s="6">
        <v>1</v>
      </c>
      <c r="H1005" s="6" t="s">
        <v>217</v>
      </c>
      <c r="I1005" s="6" t="s">
        <v>67</v>
      </c>
      <c r="J1005" s="6" t="s">
        <v>36</v>
      </c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" customHeight="1">
      <c r="A1006" s="6">
        <v>60000000406</v>
      </c>
      <c r="B1006" s="6" t="s">
        <v>64</v>
      </c>
      <c r="C1006" s="6" t="s">
        <v>20</v>
      </c>
      <c r="D1006" s="6">
        <v>220</v>
      </c>
      <c r="E1006" s="6">
        <v>220</v>
      </c>
      <c r="F1006" s="6">
        <f>E1006/1000</f>
        <v>0.22</v>
      </c>
      <c r="G1006" s="6">
        <v>1</v>
      </c>
      <c r="H1006" s="6" t="s">
        <v>217</v>
      </c>
      <c r="I1006" s="6" t="s">
        <v>67</v>
      </c>
      <c r="J1006" s="6" t="s">
        <v>36</v>
      </c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" customHeight="1">
      <c r="A1007" s="6">
        <v>60000000403</v>
      </c>
      <c r="B1007" s="6" t="s">
        <v>218</v>
      </c>
      <c r="C1007" s="6" t="s">
        <v>20</v>
      </c>
      <c r="D1007" s="6">
        <v>9.4E-2</v>
      </c>
      <c r="E1007" s="6">
        <v>9.4E-2</v>
      </c>
      <c r="F1007" s="6">
        <f>E1007</f>
        <v>9.4E-2</v>
      </c>
      <c r="G1007" s="6">
        <v>1</v>
      </c>
      <c r="H1007" s="6" t="s">
        <v>219</v>
      </c>
      <c r="I1007" s="6" t="s">
        <v>201</v>
      </c>
      <c r="J1007" s="6" t="s">
        <v>25</v>
      </c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" customHeight="1">
      <c r="A1008" s="6">
        <v>60000000402</v>
      </c>
      <c r="B1008" s="6" t="s">
        <v>218</v>
      </c>
      <c r="C1008" s="6" t="s">
        <v>20</v>
      </c>
      <c r="D1008" s="6">
        <v>9.4E-2</v>
      </c>
      <c r="E1008" s="6">
        <v>9.4E-2</v>
      </c>
      <c r="F1008" s="6">
        <f>E1008</f>
        <v>9.4E-2</v>
      </c>
      <c r="G1008" s="6">
        <v>1</v>
      </c>
      <c r="H1008" s="6" t="s">
        <v>219</v>
      </c>
      <c r="I1008" s="6" t="s">
        <v>201</v>
      </c>
      <c r="J1008" s="6" t="s">
        <v>25</v>
      </c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" customHeight="1">
      <c r="A1009" s="6">
        <v>60000000425</v>
      </c>
      <c r="B1009" s="6" t="s">
        <v>64</v>
      </c>
      <c r="C1009" s="6" t="s">
        <v>20</v>
      </c>
      <c r="D1009" s="6">
        <v>336</v>
      </c>
      <c r="E1009" s="6">
        <v>336</v>
      </c>
      <c r="F1009" s="6">
        <f>E1009/1000</f>
        <v>0.33600000000000002</v>
      </c>
      <c r="G1009" s="6">
        <v>1</v>
      </c>
      <c r="H1009" s="6" t="s">
        <v>220</v>
      </c>
      <c r="I1009" s="6" t="s">
        <v>18</v>
      </c>
      <c r="J1009" s="6" t="s">
        <v>36</v>
      </c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" customHeight="1">
      <c r="A1010" s="6">
        <v>60000000426</v>
      </c>
      <c r="B1010" s="6" t="s">
        <v>64</v>
      </c>
      <c r="C1010" s="6" t="s">
        <v>20</v>
      </c>
      <c r="D1010" s="6">
        <v>336</v>
      </c>
      <c r="E1010" s="6">
        <v>336</v>
      </c>
      <c r="F1010" s="6">
        <f>E1010/1000</f>
        <v>0.33600000000000002</v>
      </c>
      <c r="G1010" s="6">
        <v>1</v>
      </c>
      <c r="H1010" s="6" t="s">
        <v>220</v>
      </c>
      <c r="I1010" s="6" t="s">
        <v>18</v>
      </c>
      <c r="J1010" s="6" t="s">
        <v>36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" customHeight="1">
      <c r="A1011" s="6">
        <v>60000000391</v>
      </c>
      <c r="B1011" s="6" t="s">
        <v>218</v>
      </c>
      <c r="C1011" s="6" t="s">
        <v>20</v>
      </c>
      <c r="D1011" s="6">
        <v>9.4E-2</v>
      </c>
      <c r="E1011" s="6">
        <v>9.4E-2</v>
      </c>
      <c r="F1011" s="6">
        <f>E1011</f>
        <v>9.4E-2</v>
      </c>
      <c r="G1011" s="6">
        <v>1</v>
      </c>
      <c r="H1011" s="6" t="s">
        <v>219</v>
      </c>
      <c r="I1011" s="6" t="s">
        <v>201</v>
      </c>
      <c r="J1011" s="6" t="s">
        <v>25</v>
      </c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" customHeight="1">
      <c r="A1012" s="6">
        <v>60000000392</v>
      </c>
      <c r="B1012" s="6" t="s">
        <v>218</v>
      </c>
      <c r="C1012" s="6" t="s">
        <v>20</v>
      </c>
      <c r="D1012" s="6">
        <v>9.4E-2</v>
      </c>
      <c r="E1012" s="6">
        <v>9.4E-2</v>
      </c>
      <c r="F1012" s="6">
        <f>E1012</f>
        <v>9.4E-2</v>
      </c>
      <c r="G1012" s="6">
        <v>1</v>
      </c>
      <c r="H1012" s="6" t="s">
        <v>219</v>
      </c>
      <c r="I1012" s="6" t="s">
        <v>201</v>
      </c>
      <c r="J1012" s="6" t="s">
        <v>25</v>
      </c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" customHeight="1">
      <c r="A1013" s="6">
        <v>60000000393</v>
      </c>
      <c r="B1013" s="6" t="s">
        <v>218</v>
      </c>
      <c r="C1013" s="6" t="s">
        <v>20</v>
      </c>
      <c r="D1013" s="6">
        <v>9.4E-2</v>
      </c>
      <c r="E1013" s="6">
        <v>9.4E-2</v>
      </c>
      <c r="F1013" s="6">
        <f>E1013</f>
        <v>9.4E-2</v>
      </c>
      <c r="G1013" s="6">
        <v>1</v>
      </c>
      <c r="H1013" s="6" t="s">
        <v>219</v>
      </c>
      <c r="I1013" s="6" t="s">
        <v>201</v>
      </c>
      <c r="J1013" s="6" t="s">
        <v>25</v>
      </c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" customHeight="1">
      <c r="A1014" s="6">
        <v>60000000401</v>
      </c>
      <c r="B1014" s="6" t="s">
        <v>50</v>
      </c>
      <c r="C1014" s="6" t="s">
        <v>20</v>
      </c>
      <c r="D1014" s="6">
        <v>206</v>
      </c>
      <c r="E1014" s="6">
        <v>206</v>
      </c>
      <c r="F1014" s="6">
        <f t="shared" ref="F1014:F1022" si="18">E1014/1000</f>
        <v>0.20599999999999999</v>
      </c>
      <c r="G1014" s="6">
        <v>1</v>
      </c>
      <c r="H1014" s="6" t="s">
        <v>221</v>
      </c>
      <c r="I1014" s="6" t="s">
        <v>18</v>
      </c>
      <c r="J1014" s="6" t="s">
        <v>36</v>
      </c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" customHeight="1">
      <c r="A1015" s="6">
        <v>60000000400</v>
      </c>
      <c r="B1015" s="6" t="s">
        <v>50</v>
      </c>
      <c r="C1015" s="6" t="s">
        <v>20</v>
      </c>
      <c r="D1015" s="6">
        <v>206</v>
      </c>
      <c r="E1015" s="6">
        <v>206</v>
      </c>
      <c r="F1015" s="6">
        <f t="shared" si="18"/>
        <v>0.20599999999999999</v>
      </c>
      <c r="G1015" s="6">
        <v>1</v>
      </c>
      <c r="H1015" s="6" t="s">
        <v>221</v>
      </c>
      <c r="I1015" s="6" t="s">
        <v>18</v>
      </c>
      <c r="J1015" s="6" t="s">
        <v>36</v>
      </c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5" customHeight="1">
      <c r="A1016" s="6">
        <v>60000000399</v>
      </c>
      <c r="B1016" s="6" t="s">
        <v>64</v>
      </c>
      <c r="C1016" s="6" t="s">
        <v>20</v>
      </c>
      <c r="D1016" s="6">
        <v>218</v>
      </c>
      <c r="E1016" s="6">
        <v>218</v>
      </c>
      <c r="F1016" s="6">
        <f t="shared" si="18"/>
        <v>0.218</v>
      </c>
      <c r="G1016" s="6">
        <v>1</v>
      </c>
      <c r="H1016" s="6" t="s">
        <v>222</v>
      </c>
      <c r="I1016" s="6" t="s">
        <v>223</v>
      </c>
      <c r="J1016" s="6" t="s">
        <v>36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5" customHeight="1">
      <c r="A1017" s="6">
        <v>60000000398</v>
      </c>
      <c r="B1017" s="6" t="s">
        <v>64</v>
      </c>
      <c r="C1017" s="6" t="s">
        <v>20</v>
      </c>
      <c r="D1017" s="6">
        <v>218</v>
      </c>
      <c r="E1017" s="6">
        <v>218</v>
      </c>
      <c r="F1017" s="6">
        <f t="shared" si="18"/>
        <v>0.218</v>
      </c>
      <c r="G1017" s="6">
        <v>1</v>
      </c>
      <c r="H1017" s="6" t="s">
        <v>222</v>
      </c>
      <c r="I1017" s="6" t="s">
        <v>223</v>
      </c>
      <c r="J1017" s="6" t="s">
        <v>36</v>
      </c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5" customHeight="1">
      <c r="A1018" s="6">
        <v>60000000380</v>
      </c>
      <c r="B1018" s="6" t="s">
        <v>175</v>
      </c>
      <c r="C1018" s="6" t="s">
        <v>20</v>
      </c>
      <c r="D1018" s="6">
        <v>108</v>
      </c>
      <c r="E1018" s="6">
        <v>108</v>
      </c>
      <c r="F1018" s="6">
        <f t="shared" si="18"/>
        <v>0.108</v>
      </c>
      <c r="G1018" s="6">
        <v>1</v>
      </c>
      <c r="H1018" s="6" t="s">
        <v>219</v>
      </c>
      <c r="I1018" s="6" t="s">
        <v>201</v>
      </c>
      <c r="J1018" s="6" t="s">
        <v>25</v>
      </c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5" customHeight="1">
      <c r="A1019" s="6">
        <v>60000000383</v>
      </c>
      <c r="B1019" s="6" t="s">
        <v>64</v>
      </c>
      <c r="C1019" s="6" t="s">
        <v>20</v>
      </c>
      <c r="D1019" s="6">
        <v>192</v>
      </c>
      <c r="E1019" s="6">
        <v>192</v>
      </c>
      <c r="F1019" s="6">
        <f t="shared" si="18"/>
        <v>0.192</v>
      </c>
      <c r="G1019" s="6">
        <v>1</v>
      </c>
      <c r="H1019" s="6" t="s">
        <v>224</v>
      </c>
      <c r="I1019" s="6" t="s">
        <v>48</v>
      </c>
      <c r="J1019" s="6" t="s">
        <v>36</v>
      </c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5" customHeight="1">
      <c r="A1020" s="6">
        <v>60000000382</v>
      </c>
      <c r="B1020" s="6" t="s">
        <v>52</v>
      </c>
      <c r="C1020" s="6" t="s">
        <v>20</v>
      </c>
      <c r="D1020" s="6">
        <v>144</v>
      </c>
      <c r="E1020" s="6">
        <v>144</v>
      </c>
      <c r="F1020" s="6">
        <f t="shared" si="18"/>
        <v>0.14399999999999999</v>
      </c>
      <c r="G1020" s="6">
        <v>1</v>
      </c>
      <c r="H1020" s="6" t="s">
        <v>225</v>
      </c>
      <c r="I1020" s="6" t="s">
        <v>18</v>
      </c>
      <c r="J1020" s="6" t="s">
        <v>36</v>
      </c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5" customHeight="1">
      <c r="A1021" s="6">
        <v>60000000379</v>
      </c>
      <c r="B1021" s="6" t="s">
        <v>69</v>
      </c>
      <c r="C1021" s="6" t="s">
        <v>20</v>
      </c>
      <c r="D1021" s="6">
        <v>236</v>
      </c>
      <c r="E1021" s="6">
        <v>236</v>
      </c>
      <c r="F1021" s="6">
        <f t="shared" si="18"/>
        <v>0.23599999999999999</v>
      </c>
      <c r="G1021" s="6">
        <v>1</v>
      </c>
      <c r="H1021" s="6" t="s">
        <v>226</v>
      </c>
      <c r="I1021" s="6" t="s">
        <v>67</v>
      </c>
      <c r="J1021" s="6" t="s">
        <v>25</v>
      </c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5" customHeight="1">
      <c r="A1022" s="6">
        <v>60000000372</v>
      </c>
      <c r="B1022" s="6" t="s">
        <v>14</v>
      </c>
      <c r="C1022" s="6" t="s">
        <v>20</v>
      </c>
      <c r="D1022" s="6">
        <v>176</v>
      </c>
      <c r="E1022" s="6">
        <v>176</v>
      </c>
      <c r="F1022" s="6">
        <f t="shared" si="18"/>
        <v>0.17599999999999999</v>
      </c>
      <c r="G1022" s="6">
        <v>1</v>
      </c>
      <c r="H1022" s="6" t="s">
        <v>227</v>
      </c>
      <c r="I1022" s="6" t="s">
        <v>195</v>
      </c>
      <c r="J1022" s="6" t="s">
        <v>149</v>
      </c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5" customHeight="1">
      <c r="A1023" s="6">
        <v>60000000368</v>
      </c>
      <c r="B1023" s="6" t="s">
        <v>138</v>
      </c>
      <c r="C1023" s="6" t="s">
        <v>30</v>
      </c>
      <c r="D1023" s="6">
        <v>3.4000000000000002E-2</v>
      </c>
      <c r="E1023" s="6">
        <v>3.4000000000000002E-2</v>
      </c>
      <c r="F1023" s="6">
        <f>E1023</f>
        <v>3.4000000000000002E-2</v>
      </c>
      <c r="G1023" s="6">
        <v>1</v>
      </c>
      <c r="H1023" s="6" t="s">
        <v>194</v>
      </c>
      <c r="I1023" s="6" t="s">
        <v>18</v>
      </c>
      <c r="J1023" s="6" t="s">
        <v>140</v>
      </c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5" customHeight="1">
      <c r="A1024" s="6">
        <v>60000000409</v>
      </c>
      <c r="B1024" s="6" t="s">
        <v>47</v>
      </c>
      <c r="C1024" s="7" t="s">
        <v>10</v>
      </c>
      <c r="D1024" s="6">
        <v>178</v>
      </c>
      <c r="E1024" s="6">
        <v>178</v>
      </c>
      <c r="F1024" s="6">
        <f>E1024/1000</f>
        <v>0.17799999999999999</v>
      </c>
      <c r="G1024" s="6">
        <v>1</v>
      </c>
      <c r="H1024" s="6" t="s">
        <v>194</v>
      </c>
      <c r="I1024" s="6" t="s">
        <v>67</v>
      </c>
      <c r="J1024" s="6" t="s">
        <v>149</v>
      </c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5" customHeight="1">
      <c r="A1025" s="6">
        <v>60000000395</v>
      </c>
      <c r="B1025" s="6" t="s">
        <v>64</v>
      </c>
      <c r="C1025" s="6" t="s">
        <v>20</v>
      </c>
      <c r="D1025" s="6">
        <v>9.6000000000000002E-2</v>
      </c>
      <c r="E1025" s="6">
        <v>9.6000000000000002E-2</v>
      </c>
      <c r="F1025" s="6">
        <f>E1025</f>
        <v>9.6000000000000002E-2</v>
      </c>
      <c r="G1025" s="6">
        <v>1</v>
      </c>
      <c r="H1025" s="6" t="s">
        <v>207</v>
      </c>
      <c r="I1025" s="6" t="s">
        <v>223</v>
      </c>
      <c r="J1025" s="6" t="s">
        <v>228</v>
      </c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5" customHeight="1">
      <c r="A1026" s="6">
        <v>60000000394</v>
      </c>
      <c r="B1026" s="6" t="s">
        <v>64</v>
      </c>
      <c r="C1026" s="6" t="s">
        <v>20</v>
      </c>
      <c r="D1026" s="6">
        <v>244</v>
      </c>
      <c r="E1026" s="6">
        <v>244</v>
      </c>
      <c r="F1026" s="6">
        <f>E1026/1000</f>
        <v>0.24399999999999999</v>
      </c>
      <c r="G1026" s="6">
        <v>1</v>
      </c>
      <c r="H1026" s="6" t="s">
        <v>194</v>
      </c>
      <c r="I1026" s="6" t="s">
        <v>63</v>
      </c>
      <c r="J1026" s="6" t="s">
        <v>36</v>
      </c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5" customHeight="1">
      <c r="A1027" s="6">
        <v>60000000367</v>
      </c>
      <c r="B1027" s="6" t="s">
        <v>47</v>
      </c>
      <c r="C1027" s="7" t="s">
        <v>10</v>
      </c>
      <c r="D1027" s="6">
        <v>222</v>
      </c>
      <c r="E1027" s="6">
        <v>222</v>
      </c>
      <c r="F1027" s="6">
        <f>E1027/1000</f>
        <v>0.222</v>
      </c>
      <c r="G1027" s="6">
        <v>1</v>
      </c>
      <c r="H1027" s="6" t="s">
        <v>207</v>
      </c>
      <c r="I1027" s="6" t="s">
        <v>67</v>
      </c>
      <c r="J1027" s="6" t="s">
        <v>25</v>
      </c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15" customHeight="1">
      <c r="A1028" s="6">
        <v>60000000365</v>
      </c>
      <c r="B1028" s="6" t="s">
        <v>175</v>
      </c>
      <c r="C1028" s="6" t="s">
        <v>20</v>
      </c>
      <c r="D1028" s="6">
        <v>8.5999999999999993E-2</v>
      </c>
      <c r="E1028" s="6">
        <v>8.5999999999999993E-2</v>
      </c>
      <c r="F1028" s="6">
        <f>E1028</f>
        <v>8.5999999999999993E-2</v>
      </c>
      <c r="G1028" s="6">
        <v>1</v>
      </c>
      <c r="H1028" s="6" t="s">
        <v>229</v>
      </c>
      <c r="I1028" s="6" t="s">
        <v>18</v>
      </c>
      <c r="J1028" s="6" t="s">
        <v>25</v>
      </c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15" customHeight="1">
      <c r="A1029" s="6">
        <v>60000000362</v>
      </c>
      <c r="B1029" s="6" t="s">
        <v>64</v>
      </c>
      <c r="C1029" s="6" t="s">
        <v>20</v>
      </c>
      <c r="D1029" s="6">
        <v>200</v>
      </c>
      <c r="E1029" s="6">
        <v>200</v>
      </c>
      <c r="F1029" s="6">
        <f t="shared" ref="F1029:F1037" si="19">E1029/1000</f>
        <v>0.2</v>
      </c>
      <c r="G1029" s="6">
        <v>1</v>
      </c>
      <c r="H1029" s="6" t="s">
        <v>194</v>
      </c>
      <c r="I1029" s="6" t="s">
        <v>48</v>
      </c>
      <c r="J1029" s="6" t="s">
        <v>36</v>
      </c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15" customHeight="1">
      <c r="A1030" s="6">
        <v>60000000363</v>
      </c>
      <c r="B1030" s="6" t="s">
        <v>64</v>
      </c>
      <c r="C1030" s="6" t="s">
        <v>20</v>
      </c>
      <c r="D1030" s="6">
        <v>196</v>
      </c>
      <c r="E1030" s="6">
        <v>196</v>
      </c>
      <c r="F1030" s="6">
        <f t="shared" si="19"/>
        <v>0.19600000000000001</v>
      </c>
      <c r="G1030" s="6">
        <v>1</v>
      </c>
      <c r="H1030" s="6" t="s">
        <v>224</v>
      </c>
      <c r="I1030" s="6" t="s">
        <v>48</v>
      </c>
      <c r="J1030" s="6" t="s">
        <v>25</v>
      </c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15" customHeight="1">
      <c r="A1031" s="6">
        <v>60000000366</v>
      </c>
      <c r="B1031" s="6" t="s">
        <v>120</v>
      </c>
      <c r="C1031" s="6" t="s">
        <v>20</v>
      </c>
      <c r="D1031" s="6">
        <v>312</v>
      </c>
      <c r="E1031" s="6">
        <v>312</v>
      </c>
      <c r="F1031" s="6">
        <f t="shared" si="19"/>
        <v>0.312</v>
      </c>
      <c r="G1031" s="6">
        <v>1</v>
      </c>
      <c r="H1031" s="6" t="s">
        <v>216</v>
      </c>
      <c r="I1031" s="6" t="s">
        <v>18</v>
      </c>
      <c r="J1031" s="6" t="s">
        <v>45</v>
      </c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15" customHeight="1">
      <c r="A1032" s="6">
        <v>60000000371</v>
      </c>
      <c r="B1032" s="6" t="s">
        <v>47</v>
      </c>
      <c r="C1032" s="7" t="s">
        <v>10</v>
      </c>
      <c r="D1032" s="6">
        <v>154</v>
      </c>
      <c r="E1032" s="6">
        <v>154</v>
      </c>
      <c r="F1032" s="6">
        <f t="shared" si="19"/>
        <v>0.154</v>
      </c>
      <c r="G1032" s="6">
        <v>1</v>
      </c>
      <c r="H1032" s="6" t="s">
        <v>207</v>
      </c>
      <c r="I1032" s="6" t="s">
        <v>18</v>
      </c>
      <c r="J1032" s="6" t="s">
        <v>149</v>
      </c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ht="15" customHeight="1">
      <c r="A1033" s="6">
        <v>60000000370</v>
      </c>
      <c r="B1033" s="6" t="s">
        <v>64</v>
      </c>
      <c r="C1033" s="6" t="s">
        <v>20</v>
      </c>
      <c r="D1033" s="6">
        <v>206</v>
      </c>
      <c r="E1033" s="6">
        <v>206</v>
      </c>
      <c r="F1033" s="6">
        <f t="shared" si="19"/>
        <v>0.20599999999999999</v>
      </c>
      <c r="G1033" s="6">
        <v>1</v>
      </c>
      <c r="H1033" s="6" t="s">
        <v>230</v>
      </c>
      <c r="I1033" s="6" t="s">
        <v>18</v>
      </c>
      <c r="J1033" s="6" t="s">
        <v>36</v>
      </c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ht="15" customHeight="1">
      <c r="A1034" s="6">
        <v>60000000416</v>
      </c>
      <c r="B1034" s="6" t="s">
        <v>62</v>
      </c>
      <c r="C1034" s="6" t="s">
        <v>20</v>
      </c>
      <c r="D1034" s="6">
        <v>876</v>
      </c>
      <c r="E1034" s="6">
        <v>876</v>
      </c>
      <c r="F1034" s="6">
        <f t="shared" si="19"/>
        <v>0.876</v>
      </c>
      <c r="G1034" s="6">
        <v>1</v>
      </c>
      <c r="H1034" s="6" t="s">
        <v>207</v>
      </c>
      <c r="I1034" s="6" t="s">
        <v>67</v>
      </c>
      <c r="J1034" s="6" t="s">
        <v>25</v>
      </c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ht="15" customHeight="1">
      <c r="A1035" s="6">
        <v>60000000369</v>
      </c>
      <c r="B1035" s="6" t="s">
        <v>64</v>
      </c>
      <c r="C1035" s="6" t="s">
        <v>20</v>
      </c>
      <c r="D1035" s="6">
        <v>178</v>
      </c>
      <c r="E1035" s="6">
        <v>178</v>
      </c>
      <c r="F1035" s="6">
        <f t="shared" si="19"/>
        <v>0.17799999999999999</v>
      </c>
      <c r="G1035" s="6">
        <v>1</v>
      </c>
      <c r="H1035" s="6" t="s">
        <v>231</v>
      </c>
      <c r="I1035" s="6" t="s">
        <v>48</v>
      </c>
      <c r="J1035" s="6" t="s">
        <v>36</v>
      </c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ht="15" customHeight="1">
      <c r="A1036" s="6">
        <v>60000000397</v>
      </c>
      <c r="B1036" s="6" t="s">
        <v>64</v>
      </c>
      <c r="C1036" s="6" t="s">
        <v>20</v>
      </c>
      <c r="D1036" s="6">
        <v>424</v>
      </c>
      <c r="E1036" s="6">
        <v>424</v>
      </c>
      <c r="F1036" s="6">
        <f t="shared" si="19"/>
        <v>0.42399999999999999</v>
      </c>
      <c r="G1036" s="6">
        <v>1</v>
      </c>
      <c r="H1036" s="6" t="s">
        <v>194</v>
      </c>
      <c r="I1036" s="6" t="s">
        <v>48</v>
      </c>
      <c r="J1036" s="6" t="s">
        <v>25</v>
      </c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5" customHeight="1">
      <c r="A1037" s="6">
        <v>60000000396</v>
      </c>
      <c r="B1037" s="6" t="s">
        <v>64</v>
      </c>
      <c r="C1037" s="6" t="s">
        <v>20</v>
      </c>
      <c r="D1037" s="6">
        <v>424</v>
      </c>
      <c r="E1037" s="6">
        <v>424</v>
      </c>
      <c r="F1037" s="6">
        <f t="shared" si="19"/>
        <v>0.42399999999999999</v>
      </c>
      <c r="G1037" s="6">
        <v>1</v>
      </c>
      <c r="H1037" s="6" t="s">
        <v>194</v>
      </c>
      <c r="I1037" s="6" t="s">
        <v>48</v>
      </c>
      <c r="J1037" s="6" t="s">
        <v>25</v>
      </c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5" customHeight="1">
      <c r="A1038" s="6">
        <v>60000000364</v>
      </c>
      <c r="B1038" s="6" t="s">
        <v>175</v>
      </c>
      <c r="C1038" s="6" t="s">
        <v>20</v>
      </c>
      <c r="D1038" s="6">
        <v>8.4000000000000005E-2</v>
      </c>
      <c r="E1038" s="6">
        <v>8.4000000000000005E-2</v>
      </c>
      <c r="F1038" s="6">
        <f>E1038</f>
        <v>8.4000000000000005E-2</v>
      </c>
      <c r="G1038" s="6">
        <v>1</v>
      </c>
      <c r="H1038" s="6" t="s">
        <v>219</v>
      </c>
      <c r="I1038" s="6" t="s">
        <v>201</v>
      </c>
      <c r="J1038" s="6" t="s">
        <v>36</v>
      </c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15" customHeight="1">
      <c r="A1039" s="6">
        <v>60000000376</v>
      </c>
      <c r="B1039" s="6" t="s">
        <v>64</v>
      </c>
      <c r="C1039" s="6" t="s">
        <v>20</v>
      </c>
      <c r="D1039" s="6">
        <v>166</v>
      </c>
      <c r="E1039" s="6">
        <v>166</v>
      </c>
      <c r="F1039" s="6">
        <f t="shared" ref="F1039:F1046" si="20">E1039/1000</f>
        <v>0.16600000000000001</v>
      </c>
      <c r="G1039" s="6">
        <v>1</v>
      </c>
      <c r="H1039" s="6" t="s">
        <v>232</v>
      </c>
      <c r="I1039" s="6" t="s">
        <v>195</v>
      </c>
      <c r="J1039" s="6" t="s">
        <v>36</v>
      </c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ht="15" customHeight="1">
      <c r="A1040" s="6">
        <v>60000000374</v>
      </c>
      <c r="B1040" s="6" t="s">
        <v>52</v>
      </c>
      <c r="C1040" s="6" t="s">
        <v>20</v>
      </c>
      <c r="D1040" s="6">
        <v>240</v>
      </c>
      <c r="E1040" s="6">
        <v>240</v>
      </c>
      <c r="F1040" s="6">
        <f t="shared" si="20"/>
        <v>0.24</v>
      </c>
      <c r="G1040" s="6">
        <v>1</v>
      </c>
      <c r="H1040" s="6" t="s">
        <v>233</v>
      </c>
      <c r="I1040" s="6" t="s">
        <v>18</v>
      </c>
      <c r="J1040" s="6" t="s">
        <v>36</v>
      </c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15" customHeight="1">
      <c r="A1041" s="6">
        <v>60000000377</v>
      </c>
      <c r="B1041" s="6" t="s">
        <v>234</v>
      </c>
      <c r="C1041" s="6" t="s">
        <v>20</v>
      </c>
      <c r="D1041" s="6">
        <v>228</v>
      </c>
      <c r="E1041" s="6">
        <v>228</v>
      </c>
      <c r="F1041" s="6">
        <f t="shared" si="20"/>
        <v>0.22800000000000001</v>
      </c>
      <c r="G1041" s="6">
        <v>1</v>
      </c>
      <c r="H1041" s="6" t="s">
        <v>235</v>
      </c>
      <c r="I1041" s="6" t="s">
        <v>236</v>
      </c>
      <c r="J1041" s="6" t="s">
        <v>13</v>
      </c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15" customHeight="1">
      <c r="A1042" s="6">
        <v>60000000384</v>
      </c>
      <c r="B1042" s="6" t="s">
        <v>52</v>
      </c>
      <c r="C1042" s="6" t="s">
        <v>20</v>
      </c>
      <c r="D1042" s="6">
        <v>258</v>
      </c>
      <c r="E1042" s="6">
        <v>258</v>
      </c>
      <c r="F1042" s="6">
        <f t="shared" si="20"/>
        <v>0.25800000000000001</v>
      </c>
      <c r="G1042" s="6">
        <v>1</v>
      </c>
      <c r="H1042" s="6" t="s">
        <v>222</v>
      </c>
      <c r="I1042" s="6" t="s">
        <v>223</v>
      </c>
      <c r="J1042" s="6" t="s">
        <v>36</v>
      </c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ht="15" customHeight="1">
      <c r="A1043" s="6">
        <v>60000000373</v>
      </c>
      <c r="B1043" s="6" t="s">
        <v>175</v>
      </c>
      <c r="C1043" s="6" t="s">
        <v>20</v>
      </c>
      <c r="D1043" s="6">
        <v>130</v>
      </c>
      <c r="E1043" s="6">
        <v>130</v>
      </c>
      <c r="F1043" s="6">
        <f t="shared" si="20"/>
        <v>0.13</v>
      </c>
      <c r="G1043" s="6">
        <v>1</v>
      </c>
      <c r="H1043" s="6" t="s">
        <v>237</v>
      </c>
      <c r="I1043" s="6" t="s">
        <v>18</v>
      </c>
      <c r="J1043" s="6" t="s">
        <v>36</v>
      </c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ht="15" customHeight="1">
      <c r="A1044" s="6">
        <v>60000000378</v>
      </c>
      <c r="B1044" s="6" t="s">
        <v>69</v>
      </c>
      <c r="C1044" s="6" t="s">
        <v>20</v>
      </c>
      <c r="D1044" s="6">
        <v>282</v>
      </c>
      <c r="E1044" s="6">
        <v>282</v>
      </c>
      <c r="F1044" s="6">
        <f t="shared" si="20"/>
        <v>0.28199999999999997</v>
      </c>
      <c r="G1044" s="6">
        <v>1</v>
      </c>
      <c r="H1044" s="6" t="s">
        <v>229</v>
      </c>
      <c r="I1044" s="6" t="s">
        <v>12</v>
      </c>
      <c r="J1044" s="6" t="s">
        <v>25</v>
      </c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ht="15" customHeight="1">
      <c r="A1045" s="6">
        <v>60000000361</v>
      </c>
      <c r="B1045" s="6" t="s">
        <v>64</v>
      </c>
      <c r="C1045" s="6" t="s">
        <v>20</v>
      </c>
      <c r="D1045" s="6">
        <v>170</v>
      </c>
      <c r="E1045" s="6">
        <v>170</v>
      </c>
      <c r="F1045" s="6">
        <f t="shared" si="20"/>
        <v>0.17</v>
      </c>
      <c r="G1045" s="6">
        <v>1</v>
      </c>
      <c r="H1045" s="6" t="s">
        <v>194</v>
      </c>
      <c r="I1045" s="6" t="s">
        <v>223</v>
      </c>
      <c r="J1045" s="6" t="s">
        <v>36</v>
      </c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5" customHeight="1">
      <c r="A1046" s="6">
        <v>60000000387</v>
      </c>
      <c r="B1046" s="6" t="s">
        <v>175</v>
      </c>
      <c r="C1046" s="6" t="s">
        <v>20</v>
      </c>
      <c r="D1046" s="6">
        <v>140</v>
      </c>
      <c r="E1046" s="6">
        <v>140</v>
      </c>
      <c r="F1046" s="6">
        <f t="shared" si="20"/>
        <v>0.14000000000000001</v>
      </c>
      <c r="G1046" s="6">
        <v>1</v>
      </c>
      <c r="H1046" s="6" t="s">
        <v>238</v>
      </c>
      <c r="I1046" s="6" t="s">
        <v>18</v>
      </c>
      <c r="J1046" s="6" t="s">
        <v>239</v>
      </c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5" customHeight="1">
      <c r="A1047" s="6">
        <v>60000000360</v>
      </c>
      <c r="B1047" s="6" t="s">
        <v>175</v>
      </c>
      <c r="C1047" s="6" t="s">
        <v>20</v>
      </c>
      <c r="D1047" s="6">
        <v>5.8000000000000003E-2</v>
      </c>
      <c r="E1047" s="6">
        <v>5.8000000000000003E-2</v>
      </c>
      <c r="F1047" s="6">
        <f>E1047</f>
        <v>5.8000000000000003E-2</v>
      </c>
      <c r="G1047" s="6">
        <v>1</v>
      </c>
      <c r="H1047" s="6" t="s">
        <v>207</v>
      </c>
      <c r="I1047" s="6" t="s">
        <v>12</v>
      </c>
      <c r="J1047" s="6" t="s">
        <v>25</v>
      </c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15" customHeight="1">
      <c r="A1048" s="6">
        <v>60000000407</v>
      </c>
      <c r="B1048" s="6" t="s">
        <v>64</v>
      </c>
      <c r="C1048" s="6" t="s">
        <v>20</v>
      </c>
      <c r="D1048" s="6">
        <v>236</v>
      </c>
      <c r="E1048" s="6">
        <v>236</v>
      </c>
      <c r="F1048" s="6">
        <f t="shared" ref="F1048:F1053" si="21">E1048/1000</f>
        <v>0.23599999999999999</v>
      </c>
      <c r="G1048" s="6">
        <v>1</v>
      </c>
      <c r="H1048" s="6" t="s">
        <v>240</v>
      </c>
      <c r="I1048" s="6" t="s">
        <v>18</v>
      </c>
      <c r="J1048" s="6" t="s">
        <v>36</v>
      </c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5" customHeight="1">
      <c r="A1049" s="6">
        <v>60000000359</v>
      </c>
      <c r="B1049" s="6" t="s">
        <v>64</v>
      </c>
      <c r="C1049" s="6" t="s">
        <v>20</v>
      </c>
      <c r="D1049" s="6">
        <v>460</v>
      </c>
      <c r="E1049" s="6">
        <v>460</v>
      </c>
      <c r="F1049" s="6">
        <f t="shared" si="21"/>
        <v>0.46</v>
      </c>
      <c r="G1049" s="6">
        <v>1</v>
      </c>
      <c r="H1049" s="6" t="s">
        <v>194</v>
      </c>
      <c r="I1049" s="6" t="s">
        <v>201</v>
      </c>
      <c r="J1049" s="6" t="s">
        <v>36</v>
      </c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ht="15" customHeight="1">
      <c r="A1050" s="6">
        <v>60000000388</v>
      </c>
      <c r="B1050" s="6" t="s">
        <v>64</v>
      </c>
      <c r="C1050" s="6" t="s">
        <v>20</v>
      </c>
      <c r="D1050" s="6">
        <v>348</v>
      </c>
      <c r="E1050" s="6">
        <v>348</v>
      </c>
      <c r="F1050" s="6">
        <f t="shared" si="21"/>
        <v>0.34799999999999998</v>
      </c>
      <c r="G1050" s="6">
        <v>1</v>
      </c>
      <c r="H1050" s="6" t="s">
        <v>241</v>
      </c>
      <c r="I1050" s="6" t="s">
        <v>48</v>
      </c>
      <c r="J1050" s="6" t="s">
        <v>36</v>
      </c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ht="15" customHeight="1">
      <c r="A1051" s="6">
        <v>60000000358</v>
      </c>
      <c r="B1051" s="6" t="s">
        <v>46</v>
      </c>
      <c r="C1051" s="6" t="s">
        <v>20</v>
      </c>
      <c r="D1051" s="6">
        <v>126</v>
      </c>
      <c r="E1051" s="6">
        <v>126</v>
      </c>
      <c r="F1051" s="6">
        <f t="shared" si="21"/>
        <v>0.126</v>
      </c>
      <c r="G1051" s="6">
        <v>1</v>
      </c>
      <c r="H1051" s="6" t="s">
        <v>242</v>
      </c>
      <c r="I1051" s="6" t="s">
        <v>12</v>
      </c>
      <c r="J1051" s="6" t="s">
        <v>36</v>
      </c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ht="15" customHeight="1">
      <c r="A1052" s="6">
        <v>60000000357</v>
      </c>
      <c r="B1052" s="6" t="s">
        <v>46</v>
      </c>
      <c r="C1052" s="6" t="s">
        <v>20</v>
      </c>
      <c r="D1052" s="6">
        <v>182</v>
      </c>
      <c r="E1052" s="6">
        <v>182</v>
      </c>
      <c r="F1052" s="6">
        <f t="shared" si="21"/>
        <v>0.182</v>
      </c>
      <c r="G1052" s="6">
        <v>1</v>
      </c>
      <c r="H1052" s="6" t="s">
        <v>194</v>
      </c>
      <c r="I1052" s="6" t="s">
        <v>243</v>
      </c>
      <c r="J1052" s="6" t="s">
        <v>190</v>
      </c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ht="15" customHeight="1">
      <c r="A1053" s="6">
        <v>60000000356</v>
      </c>
      <c r="B1053" s="6" t="s">
        <v>64</v>
      </c>
      <c r="C1053" s="6" t="s">
        <v>20</v>
      </c>
      <c r="D1053" s="6">
        <v>434</v>
      </c>
      <c r="E1053" s="6">
        <v>434</v>
      </c>
      <c r="F1053" s="6">
        <f t="shared" si="21"/>
        <v>0.434</v>
      </c>
      <c r="G1053" s="6">
        <v>1</v>
      </c>
      <c r="H1053" s="6" t="s">
        <v>194</v>
      </c>
      <c r="I1053" s="6" t="s">
        <v>18</v>
      </c>
      <c r="J1053" s="6" t="s">
        <v>174</v>
      </c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ht="15" customHeight="1">
      <c r="A1054" s="6">
        <v>60000000355</v>
      </c>
      <c r="B1054" s="6" t="s">
        <v>175</v>
      </c>
      <c r="C1054" s="6" t="s">
        <v>20</v>
      </c>
      <c r="D1054" s="6">
        <v>0.05</v>
      </c>
      <c r="E1054" s="6">
        <v>0.05</v>
      </c>
      <c r="F1054" s="6">
        <f>E1054</f>
        <v>0.05</v>
      </c>
      <c r="G1054" s="6">
        <v>1</v>
      </c>
      <c r="H1054" s="6" t="s">
        <v>207</v>
      </c>
      <c r="I1054" s="6" t="s">
        <v>12</v>
      </c>
      <c r="J1054" s="6" t="s">
        <v>25</v>
      </c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ht="15" customHeight="1">
      <c r="A1055" s="6">
        <v>60000000354</v>
      </c>
      <c r="B1055" s="6" t="s">
        <v>175</v>
      </c>
      <c r="C1055" s="6" t="s">
        <v>20</v>
      </c>
      <c r="D1055" s="6">
        <v>0.06</v>
      </c>
      <c r="E1055" s="6">
        <v>0.06</v>
      </c>
      <c r="F1055" s="6">
        <f>E1055</f>
        <v>0.06</v>
      </c>
      <c r="G1055" s="6">
        <v>1</v>
      </c>
      <c r="H1055" s="6" t="s">
        <v>207</v>
      </c>
      <c r="I1055" s="6" t="s">
        <v>12</v>
      </c>
      <c r="J1055" s="6" t="s">
        <v>25</v>
      </c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ht="15" customHeight="1">
      <c r="A1056" s="6">
        <v>60000000353</v>
      </c>
      <c r="B1056" s="6" t="s">
        <v>47</v>
      </c>
      <c r="C1056" s="6" t="s">
        <v>20</v>
      </c>
      <c r="D1056" s="6">
        <v>528</v>
      </c>
      <c r="E1056" s="6">
        <v>528</v>
      </c>
      <c r="F1056" s="6">
        <f>E1056/1000</f>
        <v>0.52800000000000002</v>
      </c>
      <c r="G1056" s="6">
        <v>1</v>
      </c>
      <c r="H1056" s="6" t="s">
        <v>244</v>
      </c>
      <c r="I1056" s="6" t="s">
        <v>18</v>
      </c>
      <c r="J1056" s="6" t="s">
        <v>192</v>
      </c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ht="15" customHeight="1">
      <c r="A1057" s="6">
        <v>60000000352</v>
      </c>
      <c r="B1057" s="6" t="s">
        <v>175</v>
      </c>
      <c r="C1057" s="6" t="s">
        <v>20</v>
      </c>
      <c r="D1057" s="6">
        <v>8.4000000000000005E-2</v>
      </c>
      <c r="E1057" s="6">
        <v>8.4000000000000005E-2</v>
      </c>
      <c r="F1057" s="6">
        <f>E1057</f>
        <v>8.4000000000000005E-2</v>
      </c>
      <c r="G1057" s="6">
        <v>1</v>
      </c>
      <c r="H1057" s="6" t="s">
        <v>219</v>
      </c>
      <c r="I1057" s="6" t="s">
        <v>201</v>
      </c>
      <c r="J1057" s="6" t="s">
        <v>25</v>
      </c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ht="15" customHeight="1">
      <c r="A1058" s="6">
        <v>60000000351</v>
      </c>
      <c r="B1058" s="6" t="s">
        <v>64</v>
      </c>
      <c r="C1058" s="6" t="s">
        <v>20</v>
      </c>
      <c r="D1058" s="6">
        <v>242</v>
      </c>
      <c r="E1058" s="6">
        <v>242</v>
      </c>
      <c r="F1058" s="6">
        <f>E1058/1000</f>
        <v>0.24199999999999999</v>
      </c>
      <c r="G1058" s="6">
        <v>1</v>
      </c>
      <c r="H1058" s="6" t="s">
        <v>194</v>
      </c>
      <c r="I1058" s="6" t="s">
        <v>236</v>
      </c>
      <c r="J1058" s="6" t="s">
        <v>36</v>
      </c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ht="15" customHeight="1">
      <c r="A1059" s="6">
        <v>60000000350</v>
      </c>
      <c r="B1059" s="6" t="s">
        <v>64</v>
      </c>
      <c r="C1059" s="6" t="s">
        <v>20</v>
      </c>
      <c r="D1059" s="6">
        <v>224</v>
      </c>
      <c r="E1059" s="6">
        <v>224</v>
      </c>
      <c r="F1059" s="6">
        <f>E1059/1000</f>
        <v>0.224</v>
      </c>
      <c r="G1059" s="6">
        <v>1</v>
      </c>
      <c r="H1059" s="6" t="s">
        <v>227</v>
      </c>
      <c r="I1059" s="6" t="s">
        <v>18</v>
      </c>
      <c r="J1059" s="6" t="s">
        <v>37</v>
      </c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ht="15" customHeight="1">
      <c r="A1060" s="6">
        <v>60000000349</v>
      </c>
      <c r="B1060" s="6" t="s">
        <v>171</v>
      </c>
      <c r="C1060" s="6" t="s">
        <v>20</v>
      </c>
      <c r="D1060" s="6">
        <v>8.2000000000000003E-2</v>
      </c>
      <c r="E1060" s="6">
        <v>8.2000000000000003E-2</v>
      </c>
      <c r="F1060" s="6">
        <f>E1060</f>
        <v>8.2000000000000003E-2</v>
      </c>
      <c r="G1060" s="6">
        <v>1</v>
      </c>
      <c r="H1060" s="6" t="s">
        <v>245</v>
      </c>
      <c r="I1060" s="6" t="s">
        <v>12</v>
      </c>
      <c r="J1060" s="6" t="s">
        <v>25</v>
      </c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ht="15" customHeight="1">
      <c r="A1061" s="6">
        <v>60000000348</v>
      </c>
      <c r="B1061" s="6" t="s">
        <v>171</v>
      </c>
      <c r="C1061" s="6" t="s">
        <v>20</v>
      </c>
      <c r="D1061" s="6">
        <v>7.8E-2</v>
      </c>
      <c r="E1061" s="6">
        <v>7.8E-2</v>
      </c>
      <c r="F1061" s="6">
        <f>E1061</f>
        <v>7.8E-2</v>
      </c>
      <c r="G1061" s="6">
        <v>1</v>
      </c>
      <c r="H1061" s="6" t="s">
        <v>245</v>
      </c>
      <c r="I1061" s="6" t="s">
        <v>12</v>
      </c>
      <c r="J1061" s="6" t="s">
        <v>25</v>
      </c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ht="15" customHeight="1">
      <c r="A1062" s="6">
        <v>60000000347</v>
      </c>
      <c r="B1062" s="6" t="s">
        <v>175</v>
      </c>
      <c r="C1062" s="6" t="s">
        <v>20</v>
      </c>
      <c r="D1062" s="6">
        <v>170</v>
      </c>
      <c r="E1062" s="6">
        <v>170</v>
      </c>
      <c r="F1062" s="6">
        <f>E1062/1000</f>
        <v>0.17</v>
      </c>
      <c r="G1062" s="6">
        <v>1</v>
      </c>
      <c r="H1062" s="6" t="s">
        <v>246</v>
      </c>
      <c r="I1062" s="6" t="s">
        <v>67</v>
      </c>
      <c r="J1062" s="6" t="s">
        <v>25</v>
      </c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 ht="15" customHeight="1">
      <c r="A1063" s="6">
        <v>60000000346</v>
      </c>
      <c r="B1063" s="6" t="s">
        <v>247</v>
      </c>
      <c r="C1063" s="6" t="s">
        <v>20</v>
      </c>
      <c r="D1063" s="6">
        <v>6.8000000000000005E-2</v>
      </c>
      <c r="E1063" s="6">
        <v>6.8000000000000005E-2</v>
      </c>
      <c r="F1063" s="6">
        <f>E1063</f>
        <v>6.8000000000000005E-2</v>
      </c>
      <c r="G1063" s="6">
        <v>1</v>
      </c>
      <c r="H1063" s="6" t="s">
        <v>194</v>
      </c>
      <c r="I1063" s="6" t="s">
        <v>48</v>
      </c>
      <c r="J1063" s="6" t="s">
        <v>25</v>
      </c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 ht="15" customHeight="1">
      <c r="A1064" s="6">
        <v>60000000345</v>
      </c>
      <c r="B1064" s="6" t="s">
        <v>64</v>
      </c>
      <c r="C1064" s="6" t="s">
        <v>20</v>
      </c>
      <c r="D1064" s="6">
        <v>196</v>
      </c>
      <c r="E1064" s="6">
        <v>196</v>
      </c>
      <c r="F1064" s="6">
        <f>E1064/1000</f>
        <v>0.19600000000000001</v>
      </c>
      <c r="G1064" s="6">
        <v>1</v>
      </c>
      <c r="H1064" s="6" t="s">
        <v>224</v>
      </c>
      <c r="I1064" s="6" t="s">
        <v>48</v>
      </c>
      <c r="J1064" s="6" t="s">
        <v>36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 ht="15" customHeight="1">
      <c r="A1065" s="6">
        <v>60000000344</v>
      </c>
      <c r="B1065" s="6" t="s">
        <v>64</v>
      </c>
      <c r="C1065" s="6" t="s">
        <v>20</v>
      </c>
      <c r="D1065" s="6">
        <v>216</v>
      </c>
      <c r="E1065" s="6">
        <v>216</v>
      </c>
      <c r="F1065" s="6">
        <f>E1065/1000</f>
        <v>0.216</v>
      </c>
      <c r="G1065" s="6">
        <v>1</v>
      </c>
      <c r="H1065" s="6" t="s">
        <v>226</v>
      </c>
      <c r="I1065" s="6" t="s">
        <v>67</v>
      </c>
      <c r="J1065" s="6" t="s">
        <v>36</v>
      </c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 ht="15" customHeight="1">
      <c r="A1066" s="6">
        <v>60000000343</v>
      </c>
      <c r="B1066" s="6" t="s">
        <v>175</v>
      </c>
      <c r="C1066" s="6" t="s">
        <v>20</v>
      </c>
      <c r="D1066" s="6">
        <v>112</v>
      </c>
      <c r="E1066" s="6">
        <v>112</v>
      </c>
      <c r="F1066" s="6">
        <f>E1066/1000</f>
        <v>0.112</v>
      </c>
      <c r="G1066" s="6">
        <v>1</v>
      </c>
      <c r="H1066" s="6" t="s">
        <v>221</v>
      </c>
      <c r="I1066" s="6" t="s">
        <v>18</v>
      </c>
      <c r="J1066" s="6" t="s">
        <v>248</v>
      </c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 ht="15" customHeight="1">
      <c r="A1067" s="6">
        <v>60000000342</v>
      </c>
      <c r="B1067" s="6" t="s">
        <v>64</v>
      </c>
      <c r="C1067" s="6" t="s">
        <v>20</v>
      </c>
      <c r="D1067" s="6">
        <v>220</v>
      </c>
      <c r="E1067" s="6">
        <v>220</v>
      </c>
      <c r="F1067" s="6">
        <f>E1067/1000</f>
        <v>0.22</v>
      </c>
      <c r="G1067" s="6">
        <v>1</v>
      </c>
      <c r="H1067" s="6" t="s">
        <v>249</v>
      </c>
      <c r="I1067" s="6" t="s">
        <v>18</v>
      </c>
      <c r="J1067" s="6" t="s">
        <v>25</v>
      </c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 ht="15" customHeight="1">
      <c r="A1068" s="6">
        <v>60000000341</v>
      </c>
      <c r="B1068" s="6" t="s">
        <v>234</v>
      </c>
      <c r="C1068" s="6" t="s">
        <v>20</v>
      </c>
      <c r="D1068" s="6">
        <v>226</v>
      </c>
      <c r="E1068" s="6">
        <v>226</v>
      </c>
      <c r="F1068" s="6">
        <f>E1068/1000</f>
        <v>0.22600000000000001</v>
      </c>
      <c r="G1068" s="6">
        <v>1</v>
      </c>
      <c r="H1068" s="6" t="s">
        <v>235</v>
      </c>
      <c r="I1068" s="6" t="s">
        <v>236</v>
      </c>
      <c r="J1068" s="6" t="s">
        <v>13</v>
      </c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 ht="15" customHeight="1">
      <c r="A1069" s="6">
        <v>60000000340</v>
      </c>
      <c r="B1069" s="6" t="s">
        <v>175</v>
      </c>
      <c r="C1069" s="6" t="s">
        <v>20</v>
      </c>
      <c r="D1069" s="6">
        <v>5.3999999999999999E-2</v>
      </c>
      <c r="E1069" s="6">
        <v>5.3999999999999999E-2</v>
      </c>
      <c r="F1069" s="6">
        <f>E1069</f>
        <v>5.3999999999999999E-2</v>
      </c>
      <c r="G1069" s="6">
        <v>1</v>
      </c>
      <c r="H1069" s="6" t="s">
        <v>207</v>
      </c>
      <c r="I1069" s="6" t="s">
        <v>12</v>
      </c>
      <c r="J1069" s="6" t="s">
        <v>25</v>
      </c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 ht="15" customHeight="1">
      <c r="A1070" s="6">
        <v>60000000339</v>
      </c>
      <c r="B1070" s="6" t="s">
        <v>171</v>
      </c>
      <c r="C1070" s="6" t="s">
        <v>20</v>
      </c>
      <c r="D1070" s="6">
        <v>122</v>
      </c>
      <c r="E1070" s="6">
        <v>122</v>
      </c>
      <c r="F1070" s="6">
        <f>E1070/1000</f>
        <v>0.122</v>
      </c>
      <c r="G1070" s="6">
        <v>1</v>
      </c>
      <c r="H1070" s="6" t="s">
        <v>250</v>
      </c>
      <c r="I1070" s="6" t="s">
        <v>18</v>
      </c>
      <c r="J1070" s="6" t="s">
        <v>156</v>
      </c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 ht="15" customHeight="1">
      <c r="A1071" s="6">
        <v>60000000338</v>
      </c>
      <c r="B1071" s="6" t="s">
        <v>171</v>
      </c>
      <c r="C1071" s="6" t="s">
        <v>20</v>
      </c>
      <c r="D1071" s="6">
        <v>112</v>
      </c>
      <c r="E1071" s="6">
        <v>112</v>
      </c>
      <c r="F1071" s="6">
        <f>E1071/1000</f>
        <v>0.112</v>
      </c>
      <c r="G1071" s="6">
        <v>1</v>
      </c>
      <c r="H1071" s="6" t="s">
        <v>226</v>
      </c>
      <c r="I1071" s="6" t="s">
        <v>67</v>
      </c>
      <c r="J1071" s="6" t="s">
        <v>36</v>
      </c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 ht="15" customHeight="1">
      <c r="A1072" s="6">
        <v>60000000337</v>
      </c>
      <c r="B1072" s="6" t="s">
        <v>175</v>
      </c>
      <c r="C1072" s="6" t="s">
        <v>20</v>
      </c>
      <c r="D1072" s="6">
        <v>0.06</v>
      </c>
      <c r="E1072" s="6">
        <v>0.06</v>
      </c>
      <c r="F1072" s="6">
        <f>E1072</f>
        <v>0.06</v>
      </c>
      <c r="G1072" s="6">
        <v>1</v>
      </c>
      <c r="H1072" s="6" t="s">
        <v>207</v>
      </c>
      <c r="I1072" s="6" t="s">
        <v>12</v>
      </c>
      <c r="J1072" s="6" t="s">
        <v>25</v>
      </c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 ht="15" customHeight="1">
      <c r="A1073" s="6">
        <v>60000000336</v>
      </c>
      <c r="B1073" s="6" t="s">
        <v>64</v>
      </c>
      <c r="C1073" s="6" t="s">
        <v>20</v>
      </c>
      <c r="D1073" s="6">
        <v>308</v>
      </c>
      <c r="E1073" s="6">
        <v>308</v>
      </c>
      <c r="F1073" s="6">
        <f>E1073/1000</f>
        <v>0.308</v>
      </c>
      <c r="G1073" s="6">
        <v>1</v>
      </c>
      <c r="H1073" s="6" t="s">
        <v>220</v>
      </c>
      <c r="I1073" s="6" t="s">
        <v>18</v>
      </c>
      <c r="J1073" s="6" t="s">
        <v>36</v>
      </c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 ht="15" customHeight="1">
      <c r="A1074" s="6">
        <v>60000000335</v>
      </c>
      <c r="B1074" s="6" t="s">
        <v>175</v>
      </c>
      <c r="C1074" s="6" t="s">
        <v>20</v>
      </c>
      <c r="D1074" s="6">
        <v>4.3999999999999997E-2</v>
      </c>
      <c r="E1074" s="6">
        <v>4.3999999999999997E-2</v>
      </c>
      <c r="F1074" s="6">
        <f>E1074</f>
        <v>4.3999999999999997E-2</v>
      </c>
      <c r="G1074" s="6">
        <v>1</v>
      </c>
      <c r="H1074" s="6" t="s">
        <v>207</v>
      </c>
      <c r="I1074" s="6" t="s">
        <v>12</v>
      </c>
      <c r="J1074" s="6" t="s">
        <v>25</v>
      </c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ht="15" customHeight="1">
      <c r="A1075" s="6">
        <v>60000000334</v>
      </c>
      <c r="B1075" s="6" t="s">
        <v>50</v>
      </c>
      <c r="C1075" s="6" t="s">
        <v>20</v>
      </c>
      <c r="D1075" s="6">
        <v>122</v>
      </c>
      <c r="E1075" s="6">
        <v>122</v>
      </c>
      <c r="F1075" s="6">
        <f>E1075/1000</f>
        <v>0.122</v>
      </c>
      <c r="G1075" s="6">
        <v>1</v>
      </c>
      <c r="H1075" s="6" t="s">
        <v>226</v>
      </c>
      <c r="I1075" s="6" t="s">
        <v>223</v>
      </c>
      <c r="J1075" s="6" t="s">
        <v>36</v>
      </c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ht="15" customHeight="1">
      <c r="A1076" s="6">
        <v>60000000332</v>
      </c>
      <c r="B1076" s="6" t="s">
        <v>64</v>
      </c>
      <c r="C1076" s="6" t="s">
        <v>20</v>
      </c>
      <c r="D1076" s="6">
        <v>170</v>
      </c>
      <c r="E1076" s="6">
        <v>170</v>
      </c>
      <c r="F1076" s="6">
        <f>E1076/1000</f>
        <v>0.17</v>
      </c>
      <c r="G1076" s="6">
        <v>1</v>
      </c>
      <c r="H1076" s="6" t="s">
        <v>232</v>
      </c>
      <c r="I1076" s="6" t="s">
        <v>195</v>
      </c>
      <c r="J1076" s="6" t="s">
        <v>36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 ht="15" customHeight="1">
      <c r="A1077" s="6">
        <v>60000000333</v>
      </c>
      <c r="B1077" s="6" t="s">
        <v>175</v>
      </c>
      <c r="C1077" s="6" t="s">
        <v>20</v>
      </c>
      <c r="D1077" s="6">
        <v>8.5999999999999993E-2</v>
      </c>
      <c r="E1077" s="6">
        <v>8.5999999999999993E-2</v>
      </c>
      <c r="F1077" s="6">
        <f>E1077</f>
        <v>8.5999999999999993E-2</v>
      </c>
      <c r="G1077" s="6">
        <v>1</v>
      </c>
      <c r="H1077" s="6" t="s">
        <v>219</v>
      </c>
      <c r="I1077" s="6" t="s">
        <v>201</v>
      </c>
      <c r="J1077" s="6" t="s">
        <v>25</v>
      </c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 ht="15" customHeight="1">
      <c r="A1078" s="6">
        <v>60000000331</v>
      </c>
      <c r="B1078" s="6" t="s">
        <v>64</v>
      </c>
      <c r="C1078" s="6" t="s">
        <v>20</v>
      </c>
      <c r="D1078" s="6">
        <v>168</v>
      </c>
      <c r="E1078" s="6">
        <v>168</v>
      </c>
      <c r="F1078" s="6">
        <f>E1078/1000</f>
        <v>0.16800000000000001</v>
      </c>
      <c r="G1078" s="6">
        <v>1</v>
      </c>
      <c r="H1078" s="6" t="s">
        <v>231</v>
      </c>
      <c r="I1078" s="6" t="s">
        <v>48</v>
      </c>
      <c r="J1078" s="6" t="s">
        <v>36</v>
      </c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 ht="15" customHeight="1">
      <c r="A1079" s="6">
        <v>60000000330</v>
      </c>
      <c r="B1079" s="6" t="s">
        <v>64</v>
      </c>
      <c r="C1079" s="6" t="s">
        <v>20</v>
      </c>
      <c r="D1079" s="6">
        <v>196</v>
      </c>
      <c r="E1079" s="6">
        <v>196</v>
      </c>
      <c r="F1079" s="6">
        <f>E1079/1000</f>
        <v>0.19600000000000001</v>
      </c>
      <c r="G1079" s="6">
        <v>1</v>
      </c>
      <c r="H1079" s="6" t="s">
        <v>245</v>
      </c>
      <c r="I1079" s="6" t="s">
        <v>12</v>
      </c>
      <c r="J1079" s="6" t="s">
        <v>36</v>
      </c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 ht="15" customHeight="1">
      <c r="A1080" s="6">
        <v>60000000329</v>
      </c>
      <c r="B1080" s="6" t="s">
        <v>69</v>
      </c>
      <c r="C1080" s="6" t="s">
        <v>20</v>
      </c>
      <c r="D1080" s="6">
        <v>7.3999999999999996E-2</v>
      </c>
      <c r="E1080" s="6">
        <v>7.3999999999999996E-2</v>
      </c>
      <c r="F1080" s="6">
        <f>E1080</f>
        <v>7.3999999999999996E-2</v>
      </c>
      <c r="G1080" s="6">
        <v>1</v>
      </c>
      <c r="H1080" s="6" t="s">
        <v>251</v>
      </c>
      <c r="I1080" s="6" t="s">
        <v>48</v>
      </c>
      <c r="J1080" s="6" t="s">
        <v>25</v>
      </c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 ht="15" customHeight="1">
      <c r="A1081" s="6">
        <v>60000000328</v>
      </c>
      <c r="B1081" s="6" t="s">
        <v>171</v>
      </c>
      <c r="C1081" s="6" t="s">
        <v>20</v>
      </c>
      <c r="D1081" s="6">
        <v>130</v>
      </c>
      <c r="E1081" s="6">
        <v>130</v>
      </c>
      <c r="F1081" s="6">
        <f>E1081/1000</f>
        <v>0.13</v>
      </c>
      <c r="G1081" s="6">
        <v>1</v>
      </c>
      <c r="H1081" s="6" t="s">
        <v>250</v>
      </c>
      <c r="I1081" s="6" t="s">
        <v>18</v>
      </c>
      <c r="J1081" s="6" t="s">
        <v>156</v>
      </c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 ht="15" customHeight="1">
      <c r="A1082" s="6">
        <v>60000000327</v>
      </c>
      <c r="B1082" s="6" t="s">
        <v>175</v>
      </c>
      <c r="C1082" s="6" t="s">
        <v>20</v>
      </c>
      <c r="D1082" s="6">
        <v>0.09</v>
      </c>
      <c r="E1082" s="6">
        <v>0.09</v>
      </c>
      <c r="F1082" s="6">
        <f>E1082</f>
        <v>0.09</v>
      </c>
      <c r="G1082" s="6">
        <v>1</v>
      </c>
      <c r="H1082" s="6" t="s">
        <v>211</v>
      </c>
      <c r="I1082" s="6" t="s">
        <v>18</v>
      </c>
      <c r="J1082" s="6" t="s">
        <v>36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 ht="15" customHeight="1">
      <c r="A1083" s="6">
        <v>60000000326</v>
      </c>
      <c r="B1083" s="6" t="s">
        <v>175</v>
      </c>
      <c r="C1083" s="6" t="s">
        <v>20</v>
      </c>
      <c r="D1083" s="6">
        <v>0.06</v>
      </c>
      <c r="E1083" s="6">
        <v>0.06</v>
      </c>
      <c r="F1083" s="6">
        <f>E1083</f>
        <v>0.06</v>
      </c>
      <c r="G1083" s="6">
        <v>1</v>
      </c>
      <c r="H1083" s="6" t="s">
        <v>252</v>
      </c>
      <c r="I1083" s="6" t="s">
        <v>195</v>
      </c>
      <c r="J1083" s="6" t="s">
        <v>149</v>
      </c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 ht="15" customHeight="1">
      <c r="A1084" s="6">
        <v>60000000325</v>
      </c>
      <c r="B1084" s="6" t="s">
        <v>175</v>
      </c>
      <c r="C1084" s="6" t="s">
        <v>20</v>
      </c>
      <c r="D1084" s="6">
        <v>102</v>
      </c>
      <c r="E1084" s="6">
        <v>102</v>
      </c>
      <c r="F1084" s="6">
        <f>E1084/1000</f>
        <v>0.10199999999999999</v>
      </c>
      <c r="G1084" s="6">
        <v>1</v>
      </c>
      <c r="H1084" s="6" t="s">
        <v>207</v>
      </c>
      <c r="I1084" s="6" t="s">
        <v>12</v>
      </c>
      <c r="J1084" s="6" t="s">
        <v>25</v>
      </c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 ht="15" customHeight="1">
      <c r="A1085" s="6">
        <v>60000000324</v>
      </c>
      <c r="B1085" s="6" t="s">
        <v>171</v>
      </c>
      <c r="C1085" s="6" t="s">
        <v>20</v>
      </c>
      <c r="D1085" s="6">
        <v>134</v>
      </c>
      <c r="E1085" s="6">
        <v>134</v>
      </c>
      <c r="F1085" s="6">
        <f>E1085/1000</f>
        <v>0.13400000000000001</v>
      </c>
      <c r="G1085" s="6">
        <v>1</v>
      </c>
      <c r="H1085" s="6" t="s">
        <v>250</v>
      </c>
      <c r="I1085" s="6" t="s">
        <v>18</v>
      </c>
      <c r="J1085" s="6" t="s">
        <v>156</v>
      </c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 ht="15" customHeight="1">
      <c r="A1086" s="6">
        <v>60000000323</v>
      </c>
      <c r="B1086" s="6" t="s">
        <v>175</v>
      </c>
      <c r="C1086" s="6" t="s">
        <v>20</v>
      </c>
      <c r="D1086" s="6">
        <v>7.8E-2</v>
      </c>
      <c r="E1086" s="6">
        <v>7.8E-2</v>
      </c>
      <c r="F1086" s="6">
        <f>E1086</f>
        <v>7.8E-2</v>
      </c>
      <c r="G1086" s="6">
        <v>1</v>
      </c>
      <c r="H1086" s="6" t="s">
        <v>194</v>
      </c>
      <c r="I1086" s="6" t="s">
        <v>223</v>
      </c>
      <c r="J1086" s="6" t="s">
        <v>36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 ht="15" customHeight="1">
      <c r="A1087" s="6">
        <v>60000000322</v>
      </c>
      <c r="B1087" s="6" t="s">
        <v>175</v>
      </c>
      <c r="C1087" s="6" t="s">
        <v>20</v>
      </c>
      <c r="D1087" s="6">
        <v>8.2000000000000003E-2</v>
      </c>
      <c r="E1087" s="6">
        <v>8.2000000000000003E-2</v>
      </c>
      <c r="F1087" s="6">
        <f>E1087</f>
        <v>8.2000000000000003E-2</v>
      </c>
      <c r="G1087" s="6">
        <v>1</v>
      </c>
      <c r="H1087" s="6" t="s">
        <v>194</v>
      </c>
      <c r="I1087" s="6" t="s">
        <v>223</v>
      </c>
      <c r="J1087" s="6" t="s">
        <v>36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 ht="15" customHeight="1">
      <c r="A1088" s="6">
        <v>60000000321</v>
      </c>
      <c r="B1088" s="6" t="s">
        <v>253</v>
      </c>
      <c r="C1088" s="6" t="s">
        <v>20</v>
      </c>
      <c r="D1088" s="6">
        <v>4.2000000000000003E-2</v>
      </c>
      <c r="E1088" s="6">
        <v>4.2000000000000003E-2</v>
      </c>
      <c r="F1088" s="6">
        <f>E1088</f>
        <v>4.2000000000000003E-2</v>
      </c>
      <c r="G1088" s="6">
        <v>1</v>
      </c>
      <c r="H1088" s="6" t="s">
        <v>194</v>
      </c>
      <c r="I1088" s="6" t="s">
        <v>160</v>
      </c>
      <c r="J1088" s="6" t="s">
        <v>36</v>
      </c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ht="15" customHeight="1">
      <c r="A1089" s="6">
        <v>60000000319</v>
      </c>
      <c r="B1089" s="6" t="s">
        <v>64</v>
      </c>
      <c r="C1089" s="6" t="s">
        <v>20</v>
      </c>
      <c r="D1089" s="6">
        <v>200</v>
      </c>
      <c r="E1089" s="6">
        <v>200</v>
      </c>
      <c r="F1089" s="6">
        <f>E1089/1000</f>
        <v>0.2</v>
      </c>
      <c r="G1089" s="6">
        <v>1</v>
      </c>
      <c r="H1089" s="6" t="s">
        <v>224</v>
      </c>
      <c r="I1089" s="6" t="s">
        <v>48</v>
      </c>
      <c r="J1089" s="6" t="s">
        <v>36</v>
      </c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ht="15" customHeight="1">
      <c r="A1090" s="6">
        <v>60000000320</v>
      </c>
      <c r="B1090" s="6" t="s">
        <v>254</v>
      </c>
      <c r="C1090" s="6" t="s">
        <v>30</v>
      </c>
      <c r="D1090" s="6">
        <v>0.03</v>
      </c>
      <c r="E1090" s="6">
        <v>0.03</v>
      </c>
      <c r="F1090" s="6">
        <f>E1090</f>
        <v>0.03</v>
      </c>
      <c r="G1090" s="6">
        <v>1</v>
      </c>
      <c r="H1090" s="6" t="s">
        <v>194</v>
      </c>
      <c r="I1090" s="6" t="s">
        <v>18</v>
      </c>
      <c r="J1090" s="6" t="s">
        <v>140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ht="15" customHeight="1">
      <c r="A1091" s="6">
        <v>60000000318</v>
      </c>
      <c r="B1091" s="6" t="s">
        <v>171</v>
      </c>
      <c r="C1091" s="6" t="s">
        <v>20</v>
      </c>
      <c r="D1091" s="6">
        <v>8.5999999999999993E-2</v>
      </c>
      <c r="E1091" s="6">
        <v>8.5999999999999993E-2</v>
      </c>
      <c r="F1091" s="6">
        <f>E1091</f>
        <v>8.5999999999999993E-2</v>
      </c>
      <c r="G1091" s="6">
        <v>1</v>
      </c>
      <c r="H1091" s="6" t="s">
        <v>245</v>
      </c>
      <c r="I1091" s="6" t="s">
        <v>12</v>
      </c>
      <c r="J1091" s="6" t="s">
        <v>156</v>
      </c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ht="15" customHeight="1">
      <c r="A1092" s="6">
        <v>60000000317</v>
      </c>
      <c r="B1092" s="6" t="s">
        <v>175</v>
      </c>
      <c r="C1092" s="6" t="s">
        <v>20</v>
      </c>
      <c r="D1092" s="6">
        <v>0.08</v>
      </c>
      <c r="E1092" s="6">
        <v>0.08</v>
      </c>
      <c r="F1092" s="6">
        <f>E1092</f>
        <v>0.08</v>
      </c>
      <c r="G1092" s="6">
        <v>1</v>
      </c>
      <c r="H1092" s="6" t="s">
        <v>255</v>
      </c>
      <c r="I1092" s="6" t="s">
        <v>18</v>
      </c>
      <c r="J1092" s="6" t="s">
        <v>36</v>
      </c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ht="15" customHeight="1">
      <c r="A1093" s="6">
        <v>60000000316</v>
      </c>
      <c r="B1093" s="6" t="s">
        <v>234</v>
      </c>
      <c r="C1093" s="6" t="s">
        <v>20</v>
      </c>
      <c r="D1093" s="6">
        <v>122</v>
      </c>
      <c r="E1093" s="6">
        <v>122</v>
      </c>
      <c r="F1093" s="6">
        <f>E1093/1000</f>
        <v>0.122</v>
      </c>
      <c r="G1093" s="6">
        <v>1</v>
      </c>
      <c r="H1093" s="6" t="s">
        <v>251</v>
      </c>
      <c r="I1093" s="6" t="s">
        <v>18</v>
      </c>
      <c r="J1093" s="6" t="s">
        <v>36</v>
      </c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 ht="15" customHeight="1">
      <c r="A1094" s="6">
        <v>60000000315</v>
      </c>
      <c r="B1094" s="6" t="s">
        <v>171</v>
      </c>
      <c r="C1094" s="6" t="s">
        <v>20</v>
      </c>
      <c r="D1094" s="6">
        <v>9.8000000000000004E-2</v>
      </c>
      <c r="E1094" s="6">
        <v>9.8000000000000004E-2</v>
      </c>
      <c r="F1094" s="6">
        <f>E1094</f>
        <v>9.8000000000000004E-2</v>
      </c>
      <c r="G1094" s="6">
        <v>1</v>
      </c>
      <c r="H1094" s="6" t="s">
        <v>245</v>
      </c>
      <c r="I1094" s="6" t="s">
        <v>12</v>
      </c>
      <c r="J1094" s="6" t="s">
        <v>156</v>
      </c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 ht="15" customHeight="1">
      <c r="A1095" s="6">
        <v>60000000314</v>
      </c>
      <c r="B1095" s="6" t="s">
        <v>64</v>
      </c>
      <c r="C1095" s="6" t="s">
        <v>20</v>
      </c>
      <c r="D1095" s="6">
        <v>240</v>
      </c>
      <c r="E1095" s="6">
        <v>240</v>
      </c>
      <c r="F1095" s="6">
        <f>E1095/1000</f>
        <v>0.24</v>
      </c>
      <c r="G1095" s="6">
        <v>1</v>
      </c>
      <c r="H1095" s="6" t="s">
        <v>194</v>
      </c>
      <c r="I1095" s="6" t="s">
        <v>48</v>
      </c>
      <c r="J1095" s="6" t="s">
        <v>25</v>
      </c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 ht="15" customHeight="1">
      <c r="A1096" s="6">
        <v>60000000313</v>
      </c>
      <c r="B1096" s="6" t="s">
        <v>64</v>
      </c>
      <c r="C1096" s="6" t="s">
        <v>20</v>
      </c>
      <c r="D1096" s="6">
        <v>264</v>
      </c>
      <c r="E1096" s="6">
        <v>264</v>
      </c>
      <c r="F1096" s="6">
        <f>E1096/1000</f>
        <v>0.26400000000000001</v>
      </c>
      <c r="G1096" s="6">
        <v>1</v>
      </c>
      <c r="H1096" s="6" t="s">
        <v>194</v>
      </c>
      <c r="I1096" s="6" t="s">
        <v>48</v>
      </c>
      <c r="J1096" s="6" t="s">
        <v>25</v>
      </c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 ht="15" customHeight="1">
      <c r="A1097" s="6">
        <v>60000000312</v>
      </c>
      <c r="B1097" s="6" t="s">
        <v>64</v>
      </c>
      <c r="C1097" s="6" t="s">
        <v>20</v>
      </c>
      <c r="D1097" s="6">
        <v>8.7999999999999995E-2</v>
      </c>
      <c r="E1097" s="6">
        <v>8.7999999999999995E-2</v>
      </c>
      <c r="F1097" s="6">
        <f>E1097</f>
        <v>8.7999999999999995E-2</v>
      </c>
      <c r="G1097" s="6">
        <v>1</v>
      </c>
      <c r="H1097" s="6" t="s">
        <v>207</v>
      </c>
      <c r="I1097" s="6" t="s">
        <v>223</v>
      </c>
      <c r="J1097" s="6" t="s">
        <v>228</v>
      </c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 ht="15" customHeight="1">
      <c r="A1098" s="6">
        <v>60000000311</v>
      </c>
      <c r="B1098" s="6" t="s">
        <v>64</v>
      </c>
      <c r="C1098" s="6" t="s">
        <v>20</v>
      </c>
      <c r="D1098" s="6">
        <v>202</v>
      </c>
      <c r="E1098" s="6">
        <v>202</v>
      </c>
      <c r="F1098" s="6">
        <f>E1098/1000</f>
        <v>0.20200000000000001</v>
      </c>
      <c r="G1098" s="6">
        <v>1</v>
      </c>
      <c r="H1098" s="6" t="s">
        <v>210</v>
      </c>
      <c r="I1098" s="6" t="s">
        <v>18</v>
      </c>
      <c r="J1098" s="6" t="s">
        <v>36</v>
      </c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 ht="15" customHeight="1">
      <c r="A1099" s="6">
        <v>60000000310</v>
      </c>
      <c r="B1099" s="6" t="s">
        <v>50</v>
      </c>
      <c r="C1099" s="6" t="s">
        <v>20</v>
      </c>
      <c r="D1099" s="6">
        <v>0.06</v>
      </c>
      <c r="E1099" s="6">
        <v>0.06</v>
      </c>
      <c r="F1099" s="6">
        <f>E1099</f>
        <v>0.06</v>
      </c>
      <c r="G1099" s="6">
        <v>1</v>
      </c>
      <c r="H1099" s="6" t="s">
        <v>194</v>
      </c>
      <c r="I1099" s="6" t="s">
        <v>48</v>
      </c>
      <c r="J1099" s="6" t="s">
        <v>25</v>
      </c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 ht="15" customHeight="1">
      <c r="A1100" s="6">
        <v>60000000309</v>
      </c>
      <c r="B1100" s="6" t="s">
        <v>64</v>
      </c>
      <c r="C1100" s="6" t="s">
        <v>20</v>
      </c>
      <c r="D1100" s="6">
        <v>110</v>
      </c>
      <c r="E1100" s="6">
        <v>110</v>
      </c>
      <c r="F1100" s="6">
        <f>E1100/1000</f>
        <v>0.11</v>
      </c>
      <c r="G1100" s="6">
        <v>1</v>
      </c>
      <c r="H1100" s="6" t="s">
        <v>256</v>
      </c>
      <c r="I1100" s="6" t="s">
        <v>18</v>
      </c>
      <c r="J1100" s="6" t="s">
        <v>36</v>
      </c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 ht="15" customHeight="1">
      <c r="A1101" s="6">
        <v>60000000308</v>
      </c>
      <c r="B1101" s="6" t="s">
        <v>175</v>
      </c>
      <c r="C1101" s="6" t="s">
        <v>20</v>
      </c>
      <c r="D1101" s="6">
        <v>5.6000000000000001E-2</v>
      </c>
      <c r="E1101" s="6">
        <v>5.6000000000000001E-2</v>
      </c>
      <c r="F1101" s="6">
        <f>E1101</f>
        <v>5.6000000000000001E-2</v>
      </c>
      <c r="G1101" s="6">
        <v>1</v>
      </c>
      <c r="H1101" s="6" t="s">
        <v>207</v>
      </c>
      <c r="I1101" s="6" t="s">
        <v>12</v>
      </c>
      <c r="J1101" s="6" t="s">
        <v>25</v>
      </c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 ht="15" customHeight="1">
      <c r="A1102" s="6">
        <v>60000000307</v>
      </c>
      <c r="B1102" s="6" t="s">
        <v>175</v>
      </c>
      <c r="C1102" s="6" t="s">
        <v>20</v>
      </c>
      <c r="D1102" s="6">
        <v>5.8000000000000003E-2</v>
      </c>
      <c r="E1102" s="6">
        <v>5.8000000000000003E-2</v>
      </c>
      <c r="F1102" s="6">
        <f>E1102</f>
        <v>5.8000000000000003E-2</v>
      </c>
      <c r="G1102" s="6">
        <v>1</v>
      </c>
      <c r="H1102" s="6" t="s">
        <v>207</v>
      </c>
      <c r="I1102" s="6" t="s">
        <v>12</v>
      </c>
      <c r="J1102" s="6" t="s">
        <v>25</v>
      </c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ht="15" customHeight="1">
      <c r="A1103" s="6">
        <v>60000000306</v>
      </c>
      <c r="B1103" s="6" t="s">
        <v>234</v>
      </c>
      <c r="C1103" s="6" t="s">
        <v>20</v>
      </c>
      <c r="D1103" s="6">
        <v>212</v>
      </c>
      <c r="E1103" s="6">
        <v>212</v>
      </c>
      <c r="F1103" s="6">
        <f>E1103/1000</f>
        <v>0.21199999999999999</v>
      </c>
      <c r="G1103" s="6">
        <v>1</v>
      </c>
      <c r="H1103" s="6" t="s">
        <v>257</v>
      </c>
      <c r="I1103" s="6" t="s">
        <v>48</v>
      </c>
      <c r="J1103" s="6" t="s">
        <v>25</v>
      </c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 ht="15" customHeight="1">
      <c r="A1104" s="6">
        <v>60000000305</v>
      </c>
      <c r="B1104" s="6" t="s">
        <v>175</v>
      </c>
      <c r="C1104" s="6" t="s">
        <v>20</v>
      </c>
      <c r="D1104" s="6">
        <v>170</v>
      </c>
      <c r="E1104" s="6">
        <v>170</v>
      </c>
      <c r="F1104" s="6">
        <f>E1104/1000</f>
        <v>0.17</v>
      </c>
      <c r="G1104" s="6">
        <v>1</v>
      </c>
      <c r="H1104" s="6" t="s">
        <v>232</v>
      </c>
      <c r="I1104" s="6" t="s">
        <v>18</v>
      </c>
      <c r="J1104" s="6" t="s">
        <v>25</v>
      </c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 ht="15" customHeight="1">
      <c r="A1105" s="6">
        <v>60000000304</v>
      </c>
      <c r="B1105" s="6" t="s">
        <v>175</v>
      </c>
      <c r="C1105" s="6" t="s">
        <v>20</v>
      </c>
      <c r="D1105" s="6">
        <v>170</v>
      </c>
      <c r="E1105" s="6">
        <v>170</v>
      </c>
      <c r="F1105" s="6">
        <f>E1105/1000</f>
        <v>0.17</v>
      </c>
      <c r="G1105" s="6">
        <v>1</v>
      </c>
      <c r="H1105" s="6" t="s">
        <v>232</v>
      </c>
      <c r="I1105" s="6" t="s">
        <v>18</v>
      </c>
      <c r="J1105" s="6" t="s">
        <v>25</v>
      </c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 ht="15" customHeight="1">
      <c r="A1106" s="6">
        <v>60000000303</v>
      </c>
      <c r="B1106" s="6" t="s">
        <v>175</v>
      </c>
      <c r="C1106" s="6" t="s">
        <v>20</v>
      </c>
      <c r="D1106" s="6">
        <v>7.5999999999999998E-2</v>
      </c>
      <c r="E1106" s="6">
        <v>7.5999999999999998E-2</v>
      </c>
      <c r="F1106" s="6">
        <f>E1106</f>
        <v>7.5999999999999998E-2</v>
      </c>
      <c r="G1106" s="6">
        <v>1</v>
      </c>
      <c r="H1106" s="6" t="s">
        <v>227</v>
      </c>
      <c r="I1106" s="6" t="s">
        <v>18</v>
      </c>
      <c r="J1106" s="6" t="s">
        <v>36</v>
      </c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 ht="15" customHeight="1">
      <c r="A1107" s="6">
        <v>60000000302</v>
      </c>
      <c r="B1107" s="6" t="s">
        <v>197</v>
      </c>
      <c r="C1107" s="6" t="s">
        <v>20</v>
      </c>
      <c r="D1107" s="6">
        <v>5.3999999999999999E-2</v>
      </c>
      <c r="E1107" s="6">
        <v>5.3999999999999999E-2</v>
      </c>
      <c r="F1107" s="6">
        <f>E1107</f>
        <v>5.3999999999999999E-2</v>
      </c>
      <c r="G1107" s="6">
        <v>1</v>
      </c>
      <c r="H1107" s="6" t="s">
        <v>214</v>
      </c>
      <c r="I1107" s="6" t="s">
        <v>12</v>
      </c>
      <c r="J1107" s="6" t="s">
        <v>156</v>
      </c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 ht="15" customHeight="1">
      <c r="A1108" s="6">
        <v>60000000301</v>
      </c>
      <c r="B1108" s="6" t="s">
        <v>171</v>
      </c>
      <c r="C1108" s="6" t="s">
        <v>20</v>
      </c>
      <c r="D1108" s="6">
        <v>8.2000000000000003E-2</v>
      </c>
      <c r="E1108" s="6">
        <v>8.2000000000000003E-2</v>
      </c>
      <c r="F1108" s="6">
        <f>E1108</f>
        <v>8.2000000000000003E-2</v>
      </c>
      <c r="G1108" s="6">
        <v>1</v>
      </c>
      <c r="H1108" s="6" t="s">
        <v>245</v>
      </c>
      <c r="I1108" s="6" t="s">
        <v>12</v>
      </c>
      <c r="J1108" s="6" t="s">
        <v>156</v>
      </c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 ht="15" customHeight="1">
      <c r="A1109" s="6">
        <v>60000000300</v>
      </c>
      <c r="B1109" s="6" t="s">
        <v>64</v>
      </c>
      <c r="C1109" s="6" t="s">
        <v>20</v>
      </c>
      <c r="D1109" s="6">
        <v>244</v>
      </c>
      <c r="E1109" s="6">
        <v>244</v>
      </c>
      <c r="F1109" s="6">
        <f>E1109/1000</f>
        <v>0.24399999999999999</v>
      </c>
      <c r="G1109" s="6">
        <v>1</v>
      </c>
      <c r="H1109" s="6" t="s">
        <v>258</v>
      </c>
      <c r="I1109" s="6" t="s">
        <v>18</v>
      </c>
      <c r="J1109" s="6" t="s">
        <v>156</v>
      </c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 ht="15" customHeight="1">
      <c r="A1110" s="6">
        <v>60000000299</v>
      </c>
      <c r="B1110" s="6" t="s">
        <v>175</v>
      </c>
      <c r="C1110" s="6" t="s">
        <v>20</v>
      </c>
      <c r="D1110" s="6">
        <v>114</v>
      </c>
      <c r="E1110" s="6">
        <v>114</v>
      </c>
      <c r="F1110" s="6">
        <f>E1110/1000</f>
        <v>0.114</v>
      </c>
      <c r="G1110" s="6">
        <v>1</v>
      </c>
      <c r="H1110" s="6" t="s">
        <v>221</v>
      </c>
      <c r="I1110" s="6" t="s">
        <v>18</v>
      </c>
      <c r="J1110" s="6" t="s">
        <v>13</v>
      </c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 ht="15" customHeight="1">
      <c r="A1111" s="6">
        <v>60000000298</v>
      </c>
      <c r="B1111" s="6" t="s">
        <v>175</v>
      </c>
      <c r="C1111" s="6" t="s">
        <v>20</v>
      </c>
      <c r="D1111" s="6">
        <v>6.2E-2</v>
      </c>
      <c r="E1111" s="6">
        <v>6.2E-2</v>
      </c>
      <c r="F1111" s="6">
        <f t="shared" ref="F1111:F1117" si="22">E1111</f>
        <v>6.2E-2</v>
      </c>
      <c r="G1111" s="6">
        <v>1</v>
      </c>
      <c r="H1111" s="6" t="s">
        <v>207</v>
      </c>
      <c r="I1111" s="6" t="s">
        <v>12</v>
      </c>
      <c r="J1111" s="6" t="s">
        <v>25</v>
      </c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 ht="15" customHeight="1">
      <c r="A1112" s="6">
        <v>60000000297</v>
      </c>
      <c r="B1112" s="6" t="s">
        <v>253</v>
      </c>
      <c r="C1112" s="6" t="s">
        <v>20</v>
      </c>
      <c r="D1112" s="6">
        <v>2.8000000000000001E-2</v>
      </c>
      <c r="E1112" s="6">
        <v>2.8000000000000001E-2</v>
      </c>
      <c r="F1112" s="6">
        <f t="shared" si="22"/>
        <v>2.8000000000000001E-2</v>
      </c>
      <c r="G1112" s="6">
        <v>1</v>
      </c>
      <c r="H1112" s="6" t="s">
        <v>194</v>
      </c>
      <c r="I1112" s="6" t="s">
        <v>18</v>
      </c>
      <c r="J1112" s="6" t="s">
        <v>156</v>
      </c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ht="15" customHeight="1">
      <c r="A1113" s="6">
        <v>60000000296</v>
      </c>
      <c r="B1113" s="6" t="s">
        <v>259</v>
      </c>
      <c r="C1113" s="6" t="s">
        <v>20</v>
      </c>
      <c r="D1113" s="6">
        <v>0.05</v>
      </c>
      <c r="E1113" s="6">
        <v>0.05</v>
      </c>
      <c r="F1113" s="6">
        <f t="shared" si="22"/>
        <v>0.05</v>
      </c>
      <c r="G1113" s="6">
        <v>1</v>
      </c>
      <c r="H1113" s="6" t="s">
        <v>211</v>
      </c>
      <c r="I1113" s="6" t="s">
        <v>18</v>
      </c>
      <c r="J1113" s="6" t="s">
        <v>260</v>
      </c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ht="15" customHeight="1">
      <c r="A1114" s="6">
        <v>60000000295</v>
      </c>
      <c r="B1114" s="6" t="s">
        <v>259</v>
      </c>
      <c r="C1114" s="6" t="s">
        <v>20</v>
      </c>
      <c r="D1114" s="6">
        <v>4.5999999999999999E-2</v>
      </c>
      <c r="E1114" s="6">
        <v>4.5999999999999999E-2</v>
      </c>
      <c r="F1114" s="6">
        <f t="shared" si="22"/>
        <v>4.5999999999999999E-2</v>
      </c>
      <c r="G1114" s="6">
        <v>1</v>
      </c>
      <c r="H1114" s="6" t="s">
        <v>261</v>
      </c>
      <c r="I1114" s="6" t="s">
        <v>223</v>
      </c>
      <c r="J1114" s="6" t="s">
        <v>36</v>
      </c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 ht="15" customHeight="1">
      <c r="A1115" s="6">
        <v>60000000293</v>
      </c>
      <c r="B1115" s="6" t="s">
        <v>197</v>
      </c>
      <c r="C1115" s="6" t="s">
        <v>20</v>
      </c>
      <c r="D1115" s="6">
        <v>4.8000000000000001E-2</v>
      </c>
      <c r="E1115" s="6">
        <v>4.8000000000000001E-2</v>
      </c>
      <c r="F1115" s="6">
        <f t="shared" si="22"/>
        <v>4.8000000000000001E-2</v>
      </c>
      <c r="G1115" s="6">
        <v>1</v>
      </c>
      <c r="H1115" s="6" t="s">
        <v>194</v>
      </c>
      <c r="I1115" s="6" t="s">
        <v>262</v>
      </c>
      <c r="J1115" s="6" t="s">
        <v>25</v>
      </c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 ht="15" customHeight="1">
      <c r="A1116" s="6">
        <v>60000000294</v>
      </c>
      <c r="B1116" s="6" t="s">
        <v>175</v>
      </c>
      <c r="C1116" s="6" t="s">
        <v>20</v>
      </c>
      <c r="D1116" s="6">
        <v>6.2E-2</v>
      </c>
      <c r="E1116" s="6">
        <v>6.2E-2</v>
      </c>
      <c r="F1116" s="6">
        <f t="shared" si="22"/>
        <v>6.2E-2</v>
      </c>
      <c r="G1116" s="6">
        <v>1</v>
      </c>
      <c r="H1116" s="6" t="s">
        <v>207</v>
      </c>
      <c r="I1116" s="6" t="s">
        <v>12</v>
      </c>
      <c r="J1116" s="6" t="s">
        <v>25</v>
      </c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 ht="15" customHeight="1">
      <c r="A1117" s="6">
        <v>60000000292</v>
      </c>
      <c r="B1117" s="6" t="s">
        <v>175</v>
      </c>
      <c r="C1117" s="6" t="s">
        <v>20</v>
      </c>
      <c r="D1117" s="6">
        <v>8.5999999999999993E-2</v>
      </c>
      <c r="E1117" s="6">
        <v>8.5999999999999993E-2</v>
      </c>
      <c r="F1117" s="6">
        <f t="shared" si="22"/>
        <v>8.5999999999999993E-2</v>
      </c>
      <c r="G1117" s="6">
        <v>1</v>
      </c>
      <c r="H1117" s="6" t="s">
        <v>227</v>
      </c>
      <c r="I1117" s="6" t="s">
        <v>63</v>
      </c>
      <c r="J1117" s="6" t="s">
        <v>228</v>
      </c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ht="15" customHeight="1">
      <c r="A1118" s="6">
        <v>60000000291</v>
      </c>
      <c r="B1118" s="6" t="s">
        <v>175</v>
      </c>
      <c r="C1118" s="6" t="s">
        <v>20</v>
      </c>
      <c r="D1118" s="6">
        <v>132</v>
      </c>
      <c r="E1118" s="6">
        <v>132</v>
      </c>
      <c r="F1118" s="6">
        <f t="shared" ref="F1118:F1129" si="23">E1118/1000</f>
        <v>0.13200000000000001</v>
      </c>
      <c r="G1118" s="6">
        <v>1</v>
      </c>
      <c r="H1118" s="6" t="s">
        <v>238</v>
      </c>
      <c r="I1118" s="6" t="s">
        <v>18</v>
      </c>
      <c r="J1118" s="6" t="s">
        <v>239</v>
      </c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ht="15" customHeight="1">
      <c r="A1119" s="6">
        <v>60000000290</v>
      </c>
      <c r="B1119" s="6" t="s">
        <v>52</v>
      </c>
      <c r="C1119" s="6" t="s">
        <v>20</v>
      </c>
      <c r="D1119" s="6">
        <v>308</v>
      </c>
      <c r="E1119" s="6">
        <v>308</v>
      </c>
      <c r="F1119" s="6">
        <f t="shared" si="23"/>
        <v>0.308</v>
      </c>
      <c r="G1119" s="6">
        <v>1</v>
      </c>
      <c r="H1119" s="6" t="s">
        <v>233</v>
      </c>
      <c r="I1119" s="6" t="s">
        <v>18</v>
      </c>
      <c r="J1119" s="6" t="s">
        <v>36</v>
      </c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ht="15" customHeight="1">
      <c r="A1120" s="6">
        <v>60000000289</v>
      </c>
      <c r="B1120" s="6" t="s">
        <v>171</v>
      </c>
      <c r="C1120" s="6" t="s">
        <v>20</v>
      </c>
      <c r="D1120" s="6">
        <v>124</v>
      </c>
      <c r="E1120" s="6">
        <v>124</v>
      </c>
      <c r="F1120" s="6">
        <f t="shared" si="23"/>
        <v>0.124</v>
      </c>
      <c r="G1120" s="6">
        <v>1</v>
      </c>
      <c r="H1120" s="6" t="s">
        <v>250</v>
      </c>
      <c r="I1120" s="6" t="s">
        <v>18</v>
      </c>
      <c r="J1120" s="6" t="s">
        <v>156</v>
      </c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ht="15" customHeight="1">
      <c r="A1121" s="6">
        <v>60000000288</v>
      </c>
      <c r="B1121" s="6" t="s">
        <v>46</v>
      </c>
      <c r="C1121" s="7" t="s">
        <v>10</v>
      </c>
      <c r="D1121" s="6">
        <v>202</v>
      </c>
      <c r="E1121" s="6">
        <v>202</v>
      </c>
      <c r="F1121" s="6">
        <f t="shared" si="23"/>
        <v>0.20200000000000001</v>
      </c>
      <c r="G1121" s="6">
        <v>1</v>
      </c>
      <c r="H1121" s="6" t="s">
        <v>263</v>
      </c>
      <c r="I1121" s="6" t="s">
        <v>71</v>
      </c>
      <c r="J1121" s="6" t="s">
        <v>25</v>
      </c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ht="15" customHeight="1">
      <c r="A1122" s="6">
        <v>60000000287</v>
      </c>
      <c r="B1122" s="6" t="s">
        <v>264</v>
      </c>
      <c r="C1122" s="6" t="s">
        <v>20</v>
      </c>
      <c r="D1122" s="6">
        <v>110</v>
      </c>
      <c r="E1122" s="6">
        <v>110</v>
      </c>
      <c r="F1122" s="6">
        <f t="shared" si="23"/>
        <v>0.11</v>
      </c>
      <c r="G1122" s="6">
        <v>1</v>
      </c>
      <c r="H1122" s="6" t="s">
        <v>257</v>
      </c>
      <c r="I1122" s="6" t="s">
        <v>18</v>
      </c>
      <c r="J1122" s="6" t="s">
        <v>156</v>
      </c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ht="15" customHeight="1">
      <c r="A1123" s="6">
        <v>60000000286</v>
      </c>
      <c r="B1123" s="6" t="s">
        <v>171</v>
      </c>
      <c r="C1123" s="6" t="s">
        <v>20</v>
      </c>
      <c r="D1123" s="6">
        <v>100</v>
      </c>
      <c r="E1123" s="6">
        <v>100</v>
      </c>
      <c r="F1123" s="6">
        <f t="shared" si="23"/>
        <v>0.1</v>
      </c>
      <c r="G1123" s="6">
        <v>1</v>
      </c>
      <c r="H1123" s="6" t="s">
        <v>245</v>
      </c>
      <c r="I1123" s="6" t="s">
        <v>12</v>
      </c>
      <c r="J1123" s="6" t="s">
        <v>156</v>
      </c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ht="15" customHeight="1">
      <c r="A1124" s="6">
        <v>60000000285</v>
      </c>
      <c r="B1124" s="6" t="s">
        <v>46</v>
      </c>
      <c r="C1124" s="6" t="s">
        <v>23</v>
      </c>
      <c r="D1124" s="6">
        <v>254</v>
      </c>
      <c r="E1124" s="6">
        <v>254</v>
      </c>
      <c r="F1124" s="6">
        <f t="shared" si="23"/>
        <v>0.254</v>
      </c>
      <c r="G1124" s="6">
        <v>1</v>
      </c>
      <c r="H1124" s="6" t="s">
        <v>265</v>
      </c>
      <c r="I1124" s="6" t="s">
        <v>18</v>
      </c>
      <c r="J1124" s="6" t="s">
        <v>25</v>
      </c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ht="15" customHeight="1">
      <c r="A1125" s="6">
        <v>60000000284</v>
      </c>
      <c r="B1125" s="6" t="s">
        <v>46</v>
      </c>
      <c r="C1125" s="6" t="s">
        <v>23</v>
      </c>
      <c r="D1125" s="6">
        <v>232</v>
      </c>
      <c r="E1125" s="6">
        <v>232</v>
      </c>
      <c r="F1125" s="6">
        <f t="shared" si="23"/>
        <v>0.23200000000000001</v>
      </c>
      <c r="G1125" s="6">
        <v>1</v>
      </c>
      <c r="H1125" s="6" t="s">
        <v>265</v>
      </c>
      <c r="I1125" s="6" t="s">
        <v>18</v>
      </c>
      <c r="J1125" s="6" t="s">
        <v>25</v>
      </c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ht="15" customHeight="1">
      <c r="A1126" s="6">
        <v>60000000283</v>
      </c>
      <c r="B1126" s="6" t="s">
        <v>171</v>
      </c>
      <c r="C1126" s="6" t="s">
        <v>20</v>
      </c>
      <c r="D1126" s="6">
        <v>130</v>
      </c>
      <c r="E1126" s="6">
        <v>130</v>
      </c>
      <c r="F1126" s="6">
        <f t="shared" si="23"/>
        <v>0.13</v>
      </c>
      <c r="G1126" s="6">
        <v>1</v>
      </c>
      <c r="H1126" s="6" t="s">
        <v>227</v>
      </c>
      <c r="I1126" s="6" t="s">
        <v>223</v>
      </c>
      <c r="J1126" s="6" t="s">
        <v>36</v>
      </c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ht="15" customHeight="1">
      <c r="A1127" s="6">
        <v>60000000282</v>
      </c>
      <c r="B1127" s="6" t="s">
        <v>64</v>
      </c>
      <c r="C1127" s="6" t="s">
        <v>20</v>
      </c>
      <c r="D1127" s="6">
        <v>206</v>
      </c>
      <c r="E1127" s="6">
        <v>206</v>
      </c>
      <c r="F1127" s="6">
        <f t="shared" si="23"/>
        <v>0.20599999999999999</v>
      </c>
      <c r="G1127" s="6">
        <v>1</v>
      </c>
      <c r="H1127" s="6" t="s">
        <v>249</v>
      </c>
      <c r="I1127" s="6" t="s">
        <v>18</v>
      </c>
      <c r="J1127" s="6" t="s">
        <v>25</v>
      </c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ht="15" customHeight="1">
      <c r="A1128" s="6">
        <v>60000000281</v>
      </c>
      <c r="B1128" s="6" t="s">
        <v>234</v>
      </c>
      <c r="C1128" s="6" t="s">
        <v>20</v>
      </c>
      <c r="D1128" s="6">
        <v>180</v>
      </c>
      <c r="E1128" s="6">
        <v>180</v>
      </c>
      <c r="F1128" s="6">
        <f t="shared" si="23"/>
        <v>0.18</v>
      </c>
      <c r="G1128" s="6">
        <v>1</v>
      </c>
      <c r="H1128" s="6" t="s">
        <v>227</v>
      </c>
      <c r="I1128" s="6" t="s">
        <v>262</v>
      </c>
      <c r="J1128" s="6" t="s">
        <v>25</v>
      </c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ht="15" customHeight="1">
      <c r="A1129" s="6">
        <v>60000000280</v>
      </c>
      <c r="B1129" s="6" t="s">
        <v>47</v>
      </c>
      <c r="C1129" s="7" t="s">
        <v>10</v>
      </c>
      <c r="D1129" s="6">
        <v>136</v>
      </c>
      <c r="E1129" s="6">
        <v>136</v>
      </c>
      <c r="F1129" s="6">
        <f t="shared" si="23"/>
        <v>0.13600000000000001</v>
      </c>
      <c r="G1129" s="6">
        <v>1</v>
      </c>
      <c r="H1129" s="6" t="s">
        <v>194</v>
      </c>
      <c r="I1129" s="6" t="s">
        <v>243</v>
      </c>
      <c r="J1129" s="6" t="s">
        <v>25</v>
      </c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ht="15" customHeight="1">
      <c r="A1130" s="6">
        <v>60000000279</v>
      </c>
      <c r="B1130" s="6" t="s">
        <v>175</v>
      </c>
      <c r="C1130" s="6" t="s">
        <v>20</v>
      </c>
      <c r="D1130" s="6">
        <v>9.6000000000000002E-2</v>
      </c>
      <c r="E1130" s="6">
        <v>9.6000000000000002E-2</v>
      </c>
      <c r="F1130" s="6">
        <f>E1130</f>
        <v>9.6000000000000002E-2</v>
      </c>
      <c r="G1130" s="6">
        <v>1</v>
      </c>
      <c r="H1130" s="6" t="s">
        <v>211</v>
      </c>
      <c r="I1130" s="6" t="s">
        <v>18</v>
      </c>
      <c r="J1130" s="6" t="s">
        <v>36</v>
      </c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ht="15" customHeight="1">
      <c r="A1131" s="6">
        <v>60000000278</v>
      </c>
      <c r="B1131" s="6" t="s">
        <v>175</v>
      </c>
      <c r="C1131" s="6" t="s">
        <v>20</v>
      </c>
      <c r="D1131" s="6">
        <v>8.4000000000000005E-2</v>
      </c>
      <c r="E1131" s="6">
        <v>8.4000000000000005E-2</v>
      </c>
      <c r="F1131" s="6">
        <f>E1131</f>
        <v>8.4000000000000005E-2</v>
      </c>
      <c r="G1131" s="6">
        <v>1</v>
      </c>
      <c r="H1131" s="6" t="s">
        <v>229</v>
      </c>
      <c r="I1131" s="6" t="s">
        <v>18</v>
      </c>
      <c r="J1131" s="6" t="s">
        <v>25</v>
      </c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ht="15" customHeight="1">
      <c r="A1132" s="6">
        <v>60000000277</v>
      </c>
      <c r="B1132" s="6" t="s">
        <v>264</v>
      </c>
      <c r="C1132" s="6" t="s">
        <v>20</v>
      </c>
      <c r="D1132" s="6">
        <v>0.06</v>
      </c>
      <c r="E1132" s="6">
        <v>0.06</v>
      </c>
      <c r="F1132" s="6">
        <f>E1132</f>
        <v>0.06</v>
      </c>
      <c r="G1132" s="6">
        <v>1</v>
      </c>
      <c r="H1132" s="6" t="s">
        <v>233</v>
      </c>
      <c r="I1132" s="6" t="s">
        <v>18</v>
      </c>
      <c r="J1132" s="6" t="s">
        <v>36</v>
      </c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ht="15" customHeight="1">
      <c r="A1133" s="6">
        <v>60000000276</v>
      </c>
      <c r="B1133" s="6" t="s">
        <v>64</v>
      </c>
      <c r="C1133" s="6" t="s">
        <v>20</v>
      </c>
      <c r="D1133" s="6">
        <v>344</v>
      </c>
      <c r="E1133" s="6">
        <v>344</v>
      </c>
      <c r="F1133" s="6">
        <f>E1133/1000</f>
        <v>0.34399999999999997</v>
      </c>
      <c r="G1133" s="6">
        <v>1</v>
      </c>
      <c r="H1133" s="6" t="s">
        <v>266</v>
      </c>
      <c r="I1133" s="6" t="s">
        <v>267</v>
      </c>
      <c r="J1133" s="6" t="s">
        <v>36</v>
      </c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ht="15" customHeight="1">
      <c r="A1134" s="6">
        <v>60000000275</v>
      </c>
      <c r="B1134" s="6" t="s">
        <v>64</v>
      </c>
      <c r="C1134" s="6" t="s">
        <v>20</v>
      </c>
      <c r="D1134" s="6">
        <v>382</v>
      </c>
      <c r="E1134" s="6">
        <v>382</v>
      </c>
      <c r="F1134" s="6">
        <f>E1134/1000</f>
        <v>0.38200000000000001</v>
      </c>
      <c r="G1134" s="6">
        <v>1</v>
      </c>
      <c r="H1134" s="6" t="s">
        <v>194</v>
      </c>
      <c r="I1134" s="6" t="s">
        <v>48</v>
      </c>
      <c r="J1134" s="6" t="s">
        <v>25</v>
      </c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 ht="15" customHeight="1">
      <c r="A1135" s="6">
        <v>60000000274</v>
      </c>
      <c r="B1135" s="6" t="s">
        <v>110</v>
      </c>
      <c r="C1135" s="6" t="s">
        <v>20</v>
      </c>
      <c r="D1135" s="6">
        <v>972</v>
      </c>
      <c r="E1135" s="6">
        <v>972</v>
      </c>
      <c r="F1135" s="6">
        <f>E1135/1000</f>
        <v>0.97199999999999998</v>
      </c>
      <c r="G1135" s="6">
        <v>1</v>
      </c>
      <c r="H1135" s="6" t="s">
        <v>194</v>
      </c>
      <c r="I1135" s="6" t="s">
        <v>67</v>
      </c>
      <c r="J1135" s="6" t="s">
        <v>25</v>
      </c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 ht="15" customHeight="1">
      <c r="A1136" s="6">
        <v>60000000273</v>
      </c>
      <c r="B1136" s="6" t="s">
        <v>175</v>
      </c>
      <c r="C1136" s="6" t="s">
        <v>20</v>
      </c>
      <c r="D1136" s="6">
        <v>5.6000000000000001E-2</v>
      </c>
      <c r="E1136" s="6">
        <v>5.6000000000000001E-2</v>
      </c>
      <c r="F1136" s="6">
        <f>E1136</f>
        <v>5.6000000000000001E-2</v>
      </c>
      <c r="G1136" s="6">
        <v>1</v>
      </c>
      <c r="H1136" s="6" t="s">
        <v>207</v>
      </c>
      <c r="I1136" s="6" t="s">
        <v>12</v>
      </c>
      <c r="J1136" s="6" t="s">
        <v>25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 ht="15" customHeight="1">
      <c r="A1137" s="6">
        <v>60000000272</v>
      </c>
      <c r="B1137" s="6" t="s">
        <v>171</v>
      </c>
      <c r="C1137" s="6" t="s">
        <v>20</v>
      </c>
      <c r="D1137" s="6">
        <v>7.5999999999999998E-2</v>
      </c>
      <c r="E1137" s="6">
        <v>7.5999999999999998E-2</v>
      </c>
      <c r="F1137" s="6">
        <f>E1137</f>
        <v>7.5999999999999998E-2</v>
      </c>
      <c r="G1137" s="6">
        <v>1</v>
      </c>
      <c r="H1137" s="6" t="s">
        <v>194</v>
      </c>
      <c r="I1137" s="6" t="s">
        <v>18</v>
      </c>
      <c r="J1137" s="6" t="s">
        <v>156</v>
      </c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 ht="15" customHeight="1">
      <c r="A1138" s="6">
        <v>60000000271</v>
      </c>
      <c r="B1138" s="6" t="s">
        <v>268</v>
      </c>
      <c r="C1138" s="6" t="s">
        <v>20</v>
      </c>
      <c r="D1138" s="6">
        <v>180</v>
      </c>
      <c r="E1138" s="6">
        <v>180</v>
      </c>
      <c r="F1138" s="6">
        <f>E1138/1000</f>
        <v>0.18</v>
      </c>
      <c r="G1138" s="6">
        <v>1</v>
      </c>
      <c r="H1138" s="6" t="s">
        <v>269</v>
      </c>
      <c r="I1138" s="6" t="s">
        <v>223</v>
      </c>
      <c r="J1138" s="6" t="s">
        <v>25</v>
      </c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 ht="15" customHeight="1">
      <c r="A1139" s="6">
        <v>60000000270</v>
      </c>
      <c r="B1139" s="6" t="s">
        <v>270</v>
      </c>
      <c r="C1139" s="6" t="s">
        <v>20</v>
      </c>
      <c r="D1139" s="6">
        <v>164</v>
      </c>
      <c r="E1139" s="6">
        <v>164</v>
      </c>
      <c r="F1139" s="6">
        <f>E1139/1000</f>
        <v>0.16400000000000001</v>
      </c>
      <c r="G1139" s="6">
        <v>1</v>
      </c>
      <c r="H1139" s="6" t="s">
        <v>271</v>
      </c>
      <c r="I1139" s="6" t="s">
        <v>223</v>
      </c>
      <c r="J1139" s="6" t="s">
        <v>36</v>
      </c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 ht="15" customHeight="1">
      <c r="A1140" s="6">
        <v>60000000269</v>
      </c>
      <c r="B1140" s="6" t="s">
        <v>259</v>
      </c>
      <c r="C1140" s="6" t="s">
        <v>20</v>
      </c>
      <c r="D1140" s="6">
        <v>5.8000000000000003E-2</v>
      </c>
      <c r="E1140" s="6">
        <v>5.8000000000000003E-2</v>
      </c>
      <c r="F1140" s="6">
        <f>E1140</f>
        <v>5.8000000000000003E-2</v>
      </c>
      <c r="G1140" s="6">
        <v>1</v>
      </c>
      <c r="H1140" s="6" t="s">
        <v>226</v>
      </c>
      <c r="I1140" s="6" t="s">
        <v>67</v>
      </c>
      <c r="J1140" s="6" t="s">
        <v>36</v>
      </c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 ht="15" customHeight="1">
      <c r="A1141" s="6">
        <v>60000000268</v>
      </c>
      <c r="B1141" s="6" t="s">
        <v>171</v>
      </c>
      <c r="C1141" s="6" t="s">
        <v>20</v>
      </c>
      <c r="D1141" s="6">
        <v>8.4000000000000005E-2</v>
      </c>
      <c r="E1141" s="6">
        <v>8.4000000000000005E-2</v>
      </c>
      <c r="F1141" s="6">
        <f>E1141</f>
        <v>8.4000000000000005E-2</v>
      </c>
      <c r="G1141" s="6">
        <v>1</v>
      </c>
      <c r="H1141" s="6" t="s">
        <v>245</v>
      </c>
      <c r="I1141" s="6" t="s">
        <v>12</v>
      </c>
      <c r="J1141" s="6" t="s">
        <v>156</v>
      </c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 ht="15" customHeight="1">
      <c r="A1142" s="6">
        <v>60000000267</v>
      </c>
      <c r="B1142" s="6" t="s">
        <v>171</v>
      </c>
      <c r="C1142" s="6" t="s">
        <v>20</v>
      </c>
      <c r="D1142" s="6">
        <v>8.2000000000000003E-2</v>
      </c>
      <c r="E1142" s="6">
        <v>8.2000000000000003E-2</v>
      </c>
      <c r="F1142" s="6">
        <f>E1142</f>
        <v>8.2000000000000003E-2</v>
      </c>
      <c r="G1142" s="6">
        <v>1</v>
      </c>
      <c r="H1142" s="6" t="s">
        <v>245</v>
      </c>
      <c r="I1142" s="6" t="s">
        <v>12</v>
      </c>
      <c r="J1142" s="6" t="s">
        <v>156</v>
      </c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 ht="15" customHeight="1">
      <c r="A1143" s="6">
        <v>60000000266</v>
      </c>
      <c r="B1143" s="6" t="s">
        <v>64</v>
      </c>
      <c r="C1143" s="6" t="s">
        <v>20</v>
      </c>
      <c r="D1143" s="6">
        <v>216</v>
      </c>
      <c r="E1143" s="6">
        <v>216</v>
      </c>
      <c r="F1143" s="6">
        <f>E1143/1000</f>
        <v>0.216</v>
      </c>
      <c r="G1143" s="6">
        <v>1</v>
      </c>
      <c r="H1143" s="6" t="s">
        <v>252</v>
      </c>
      <c r="I1143" s="6" t="s">
        <v>199</v>
      </c>
      <c r="J1143" s="6" t="s">
        <v>36</v>
      </c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 ht="15" customHeight="1">
      <c r="A1144" s="6">
        <v>60000000265</v>
      </c>
      <c r="B1144" s="6" t="s">
        <v>175</v>
      </c>
      <c r="C1144" s="6" t="s">
        <v>20</v>
      </c>
      <c r="D1144" s="6">
        <v>116</v>
      </c>
      <c r="E1144" s="6">
        <v>116</v>
      </c>
      <c r="F1144" s="6">
        <f>E1144/1000</f>
        <v>0.11600000000000001</v>
      </c>
      <c r="G1144" s="6">
        <v>1</v>
      </c>
      <c r="H1144" s="6" t="s">
        <v>221</v>
      </c>
      <c r="I1144" s="6" t="s">
        <v>18</v>
      </c>
      <c r="J1144" s="6" t="s">
        <v>36</v>
      </c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 ht="15" customHeight="1">
      <c r="A1145" s="6">
        <v>60000000264</v>
      </c>
      <c r="B1145" s="6" t="s">
        <v>64</v>
      </c>
      <c r="C1145" s="6" t="s">
        <v>20</v>
      </c>
      <c r="D1145" s="6">
        <v>310</v>
      </c>
      <c r="E1145" s="6">
        <v>310</v>
      </c>
      <c r="F1145" s="6">
        <f>E1145/1000</f>
        <v>0.31</v>
      </c>
      <c r="G1145" s="6">
        <v>1</v>
      </c>
      <c r="H1145" s="6" t="s">
        <v>221</v>
      </c>
      <c r="I1145" s="6" t="s">
        <v>18</v>
      </c>
      <c r="J1145" s="6" t="s">
        <v>25</v>
      </c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 ht="15" customHeight="1">
      <c r="A1146" s="6">
        <v>60000000263</v>
      </c>
      <c r="B1146" s="6" t="s">
        <v>264</v>
      </c>
      <c r="C1146" s="6" t="s">
        <v>20</v>
      </c>
      <c r="D1146" s="6">
        <v>7.1999999999999995E-2</v>
      </c>
      <c r="E1146" s="6">
        <v>7.1999999999999995E-2</v>
      </c>
      <c r="F1146" s="6">
        <f>E1146</f>
        <v>7.1999999999999995E-2</v>
      </c>
      <c r="G1146" s="6">
        <v>1</v>
      </c>
      <c r="H1146" s="6" t="s">
        <v>194</v>
      </c>
      <c r="I1146" s="9" t="s">
        <v>18</v>
      </c>
      <c r="J1146" s="6" t="s">
        <v>36</v>
      </c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 ht="15" customHeight="1">
      <c r="A1147" s="6">
        <v>60000000262</v>
      </c>
      <c r="B1147" s="6" t="s">
        <v>46</v>
      </c>
      <c r="C1147" s="6" t="s">
        <v>20</v>
      </c>
      <c r="D1147" s="6">
        <v>104</v>
      </c>
      <c r="E1147" s="6">
        <v>104</v>
      </c>
      <c r="F1147" s="6">
        <f>E1147/1000</f>
        <v>0.104</v>
      </c>
      <c r="G1147" s="6">
        <v>1</v>
      </c>
      <c r="H1147" s="6" t="s">
        <v>207</v>
      </c>
      <c r="I1147" s="6" t="s">
        <v>67</v>
      </c>
      <c r="J1147" s="6" t="s">
        <v>25</v>
      </c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 ht="15" customHeight="1">
      <c r="A1148" s="6">
        <v>60000000261</v>
      </c>
      <c r="B1148" s="6" t="s">
        <v>64</v>
      </c>
      <c r="C1148" s="6" t="s">
        <v>20</v>
      </c>
      <c r="D1148" s="6">
        <v>206</v>
      </c>
      <c r="E1148" s="6">
        <v>206</v>
      </c>
      <c r="F1148" s="6">
        <f>E1148/1000</f>
        <v>0.20599999999999999</v>
      </c>
      <c r="G1148" s="6">
        <v>1</v>
      </c>
      <c r="H1148" s="6" t="s">
        <v>230</v>
      </c>
      <c r="I1148" s="6" t="s">
        <v>18</v>
      </c>
      <c r="J1148" s="6" t="s">
        <v>36</v>
      </c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 ht="15" customHeight="1">
      <c r="A1149" s="6">
        <v>60000000375</v>
      </c>
      <c r="B1149" s="6" t="s">
        <v>264</v>
      </c>
      <c r="C1149" s="6" t="s">
        <v>20</v>
      </c>
      <c r="D1149" s="6">
        <v>5.1999999999999998E-2</v>
      </c>
      <c r="E1149" s="6">
        <v>5.1999999999999998E-2</v>
      </c>
      <c r="F1149" s="6">
        <f>E1149</f>
        <v>5.1999999999999998E-2</v>
      </c>
      <c r="G1149" s="6">
        <v>1</v>
      </c>
      <c r="H1149" s="6" t="s">
        <v>233</v>
      </c>
      <c r="I1149" s="6" t="s">
        <v>18</v>
      </c>
      <c r="J1149" s="6" t="s">
        <v>36</v>
      </c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 ht="15" customHeight="1">
      <c r="A1150" s="6">
        <v>60000000260</v>
      </c>
      <c r="B1150" s="6" t="s">
        <v>175</v>
      </c>
      <c r="C1150" s="6" t="s">
        <v>20</v>
      </c>
      <c r="D1150" s="6">
        <v>0.08</v>
      </c>
      <c r="E1150" s="6">
        <v>0.08</v>
      </c>
      <c r="F1150" s="6">
        <f>E1150</f>
        <v>0.08</v>
      </c>
      <c r="G1150" s="6">
        <v>1</v>
      </c>
      <c r="H1150" s="6" t="s">
        <v>211</v>
      </c>
      <c r="I1150" s="6" t="s">
        <v>18</v>
      </c>
      <c r="J1150" s="6" t="s">
        <v>72</v>
      </c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 ht="15" customHeight="1">
      <c r="A1151" s="6">
        <v>60000000259</v>
      </c>
      <c r="B1151" s="6" t="s">
        <v>46</v>
      </c>
      <c r="C1151" s="7" t="s">
        <v>10</v>
      </c>
      <c r="D1151" s="6">
        <v>144</v>
      </c>
      <c r="E1151" s="6">
        <v>144</v>
      </c>
      <c r="F1151" s="6">
        <f>E1151/1000</f>
        <v>0.14399999999999999</v>
      </c>
      <c r="G1151" s="6">
        <v>1</v>
      </c>
      <c r="H1151" s="6" t="s">
        <v>21</v>
      </c>
      <c r="I1151" s="6" t="s">
        <v>39</v>
      </c>
      <c r="J1151" s="6" t="s">
        <v>13</v>
      </c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ht="15" customHeight="1">
      <c r="A1152" s="6">
        <v>60000000258</v>
      </c>
      <c r="B1152" s="6" t="s">
        <v>175</v>
      </c>
      <c r="C1152" s="6" t="s">
        <v>20</v>
      </c>
      <c r="D1152" s="6">
        <v>4.8000000000000001E-2</v>
      </c>
      <c r="E1152" s="6">
        <v>4.8000000000000001E-2</v>
      </c>
      <c r="F1152" s="6">
        <f>E1152</f>
        <v>4.8000000000000001E-2</v>
      </c>
      <c r="G1152" s="6">
        <v>1</v>
      </c>
      <c r="H1152" s="6" t="s">
        <v>207</v>
      </c>
      <c r="I1152" s="6" t="s">
        <v>12</v>
      </c>
      <c r="J1152" s="6" t="s">
        <v>25</v>
      </c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ht="15" customHeight="1">
      <c r="A1153" s="6">
        <v>60000000257</v>
      </c>
      <c r="B1153" s="6" t="s">
        <v>175</v>
      </c>
      <c r="C1153" s="6" t="s">
        <v>20</v>
      </c>
      <c r="D1153" s="6">
        <v>102</v>
      </c>
      <c r="E1153" s="6">
        <v>102</v>
      </c>
      <c r="F1153" s="6">
        <f>E1153/1000</f>
        <v>0.10199999999999999</v>
      </c>
      <c r="G1153" s="6">
        <v>1</v>
      </c>
      <c r="H1153" s="6" t="s">
        <v>211</v>
      </c>
      <c r="I1153" s="6" t="s">
        <v>18</v>
      </c>
      <c r="J1153" s="6" t="s">
        <v>36</v>
      </c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 ht="15" customHeight="1">
      <c r="A1154" s="6">
        <v>60000000256</v>
      </c>
      <c r="B1154" s="6" t="s">
        <v>69</v>
      </c>
      <c r="C1154" s="6" t="s">
        <v>20</v>
      </c>
      <c r="D1154" s="6">
        <v>154</v>
      </c>
      <c r="E1154" s="6">
        <v>154</v>
      </c>
      <c r="F1154" s="6">
        <f>E1154/1000</f>
        <v>0.154</v>
      </c>
      <c r="G1154" s="6">
        <v>1</v>
      </c>
      <c r="H1154" s="6" t="s">
        <v>21</v>
      </c>
      <c r="I1154" s="6" t="s">
        <v>39</v>
      </c>
      <c r="J1154" s="6" t="s">
        <v>25</v>
      </c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 ht="15" customHeight="1">
      <c r="A1155" s="6">
        <v>60000000255</v>
      </c>
      <c r="B1155" s="6" t="s">
        <v>73</v>
      </c>
      <c r="C1155" s="6" t="s">
        <v>30</v>
      </c>
      <c r="D1155" s="6">
        <v>7.8E-2</v>
      </c>
      <c r="E1155" s="6">
        <v>7.8E-2</v>
      </c>
      <c r="F1155" s="6">
        <f>E1155</f>
        <v>7.8E-2</v>
      </c>
      <c r="G1155" s="6">
        <v>1</v>
      </c>
      <c r="H1155" s="6" t="s">
        <v>242</v>
      </c>
      <c r="I1155" s="6" t="s">
        <v>18</v>
      </c>
      <c r="J1155" s="6" t="s">
        <v>228</v>
      </c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 ht="15" customHeight="1">
      <c r="A1156" s="6">
        <v>60000000254</v>
      </c>
      <c r="B1156" s="6" t="s">
        <v>73</v>
      </c>
      <c r="C1156" s="6" t="s">
        <v>20</v>
      </c>
      <c r="D1156" s="6">
        <v>7.8E-2</v>
      </c>
      <c r="E1156" s="6">
        <v>7.8E-2</v>
      </c>
      <c r="F1156" s="6">
        <f>E1156</f>
        <v>7.8E-2</v>
      </c>
      <c r="G1156" s="6">
        <v>1</v>
      </c>
      <c r="H1156" s="6" t="s">
        <v>250</v>
      </c>
      <c r="I1156" s="6" t="s">
        <v>18</v>
      </c>
      <c r="J1156" s="6" t="s">
        <v>272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 ht="15" customHeight="1">
      <c r="A1157" s="6">
        <v>60000000519</v>
      </c>
      <c r="B1157" s="6" t="s">
        <v>175</v>
      </c>
      <c r="C1157" s="6" t="s">
        <v>20</v>
      </c>
      <c r="D1157" s="6">
        <v>60</v>
      </c>
      <c r="E1157" s="6">
        <v>60</v>
      </c>
      <c r="F1157" s="6">
        <f t="shared" ref="F1157:F1220" si="24">E1157/1000</f>
        <v>0.06</v>
      </c>
      <c r="G1157" s="6">
        <v>1</v>
      </c>
      <c r="H1157" s="6" t="s">
        <v>194</v>
      </c>
      <c r="I1157" s="6" t="s">
        <v>67</v>
      </c>
      <c r="J1157" s="6" t="s">
        <v>25</v>
      </c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ht="15" customHeight="1">
      <c r="A1158" s="6">
        <v>60000000520</v>
      </c>
      <c r="B1158" s="6" t="s">
        <v>175</v>
      </c>
      <c r="C1158" s="6" t="s">
        <v>20</v>
      </c>
      <c r="D1158" s="6">
        <v>60</v>
      </c>
      <c r="E1158" s="6">
        <v>60</v>
      </c>
      <c r="F1158" s="6">
        <f t="shared" si="24"/>
        <v>0.06</v>
      </c>
      <c r="G1158" s="6">
        <v>1</v>
      </c>
      <c r="H1158" s="6" t="s">
        <v>194</v>
      </c>
      <c r="I1158" s="6" t="s">
        <v>67</v>
      </c>
      <c r="J1158" s="6" t="s">
        <v>25</v>
      </c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 ht="15" customHeight="1">
      <c r="A1159" s="6">
        <v>60000000521</v>
      </c>
      <c r="B1159" s="6" t="s">
        <v>64</v>
      </c>
      <c r="C1159" s="6" t="s">
        <v>20</v>
      </c>
      <c r="D1159" s="6">
        <v>264</v>
      </c>
      <c r="E1159" s="6">
        <v>264</v>
      </c>
      <c r="F1159" s="6">
        <f t="shared" si="24"/>
        <v>0.26400000000000001</v>
      </c>
      <c r="G1159" s="6">
        <v>1</v>
      </c>
      <c r="H1159" s="6" t="s">
        <v>194</v>
      </c>
      <c r="I1159" s="6" t="s">
        <v>236</v>
      </c>
      <c r="J1159" s="6" t="s">
        <v>36</v>
      </c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 ht="15" customHeight="1">
      <c r="A1160" s="6">
        <v>60000000522</v>
      </c>
      <c r="B1160" s="6" t="s">
        <v>64</v>
      </c>
      <c r="C1160" s="6" t="s">
        <v>20</v>
      </c>
      <c r="D1160" s="6">
        <v>264</v>
      </c>
      <c r="E1160" s="6">
        <v>264</v>
      </c>
      <c r="F1160" s="6">
        <f t="shared" si="24"/>
        <v>0.26400000000000001</v>
      </c>
      <c r="G1160" s="6">
        <v>1</v>
      </c>
      <c r="H1160" s="6" t="s">
        <v>194</v>
      </c>
      <c r="I1160" s="6" t="s">
        <v>236</v>
      </c>
      <c r="J1160" s="6" t="s">
        <v>36</v>
      </c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 ht="15" customHeight="1">
      <c r="A1161" s="6">
        <v>60000000523</v>
      </c>
      <c r="B1161" s="6" t="s">
        <v>14</v>
      </c>
      <c r="C1161" s="6" t="s">
        <v>20</v>
      </c>
      <c r="D1161" s="6">
        <v>122</v>
      </c>
      <c r="E1161" s="6">
        <v>122</v>
      </c>
      <c r="F1161" s="6">
        <f t="shared" si="24"/>
        <v>0.122</v>
      </c>
      <c r="G1161" s="6">
        <v>1</v>
      </c>
      <c r="H1161" s="6" t="s">
        <v>194</v>
      </c>
      <c r="I1161" s="6" t="s">
        <v>12</v>
      </c>
      <c r="J1161" s="6" t="s">
        <v>36</v>
      </c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 ht="15" customHeight="1">
      <c r="A1162" s="6">
        <v>60000000524</v>
      </c>
      <c r="B1162" s="6" t="s">
        <v>14</v>
      </c>
      <c r="C1162" s="6" t="s">
        <v>20</v>
      </c>
      <c r="D1162" s="6">
        <v>140</v>
      </c>
      <c r="E1162" s="6">
        <v>140</v>
      </c>
      <c r="F1162" s="6">
        <f t="shared" si="24"/>
        <v>0.14000000000000001</v>
      </c>
      <c r="G1162" s="6">
        <v>1</v>
      </c>
      <c r="H1162" s="6" t="s">
        <v>194</v>
      </c>
      <c r="I1162" s="6" t="s">
        <v>48</v>
      </c>
      <c r="J1162" s="6" t="s">
        <v>13</v>
      </c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 ht="15" customHeight="1">
      <c r="A1163" s="6">
        <v>60000000525</v>
      </c>
      <c r="B1163" s="6" t="s">
        <v>64</v>
      </c>
      <c r="C1163" s="6" t="s">
        <v>20</v>
      </c>
      <c r="D1163" s="6">
        <v>176</v>
      </c>
      <c r="E1163" s="6">
        <v>176</v>
      </c>
      <c r="F1163" s="6">
        <f t="shared" si="24"/>
        <v>0.17599999999999999</v>
      </c>
      <c r="G1163" s="6">
        <v>1</v>
      </c>
      <c r="H1163" s="6" t="s">
        <v>194</v>
      </c>
      <c r="I1163" s="6" t="s">
        <v>12</v>
      </c>
      <c r="J1163" s="6" t="s">
        <v>25</v>
      </c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 ht="15" customHeight="1">
      <c r="A1164" s="6">
        <v>60000000526</v>
      </c>
      <c r="B1164" s="6" t="s">
        <v>64</v>
      </c>
      <c r="C1164" s="6" t="s">
        <v>20</v>
      </c>
      <c r="D1164" s="6">
        <v>248</v>
      </c>
      <c r="E1164" s="6">
        <v>248</v>
      </c>
      <c r="F1164" s="6">
        <f t="shared" si="24"/>
        <v>0.248</v>
      </c>
      <c r="G1164" s="6">
        <v>1</v>
      </c>
      <c r="H1164" s="6" t="s">
        <v>194</v>
      </c>
      <c r="I1164" s="6" t="s">
        <v>195</v>
      </c>
      <c r="J1164" s="6" t="s">
        <v>25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 ht="15" customHeight="1">
      <c r="A1165" s="6">
        <v>60000000527</v>
      </c>
      <c r="B1165" s="6" t="s">
        <v>64</v>
      </c>
      <c r="C1165" s="6" t="s">
        <v>20</v>
      </c>
      <c r="D1165" s="6">
        <v>248</v>
      </c>
      <c r="E1165" s="6">
        <v>248</v>
      </c>
      <c r="F1165" s="6">
        <f t="shared" si="24"/>
        <v>0.248</v>
      </c>
      <c r="G1165" s="6">
        <v>1</v>
      </c>
      <c r="H1165" s="6" t="s">
        <v>194</v>
      </c>
      <c r="I1165" s="6" t="s">
        <v>195</v>
      </c>
      <c r="J1165" s="6" t="s">
        <v>25</v>
      </c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 ht="15" customHeight="1">
      <c r="A1166" s="6">
        <v>60000000528</v>
      </c>
      <c r="B1166" s="6" t="s">
        <v>64</v>
      </c>
      <c r="C1166" s="6" t="s">
        <v>20</v>
      </c>
      <c r="D1166" s="6">
        <v>160</v>
      </c>
      <c r="E1166" s="6">
        <v>160</v>
      </c>
      <c r="F1166" s="6">
        <f t="shared" si="24"/>
        <v>0.16</v>
      </c>
      <c r="G1166" s="6">
        <v>1</v>
      </c>
      <c r="H1166" s="6" t="s">
        <v>194</v>
      </c>
      <c r="I1166" s="6" t="s">
        <v>199</v>
      </c>
      <c r="J1166" s="6" t="s">
        <v>36</v>
      </c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 ht="15" customHeight="1">
      <c r="A1167" s="6">
        <v>60000000529</v>
      </c>
      <c r="B1167" s="6" t="s">
        <v>64</v>
      </c>
      <c r="C1167" s="6" t="s">
        <v>20</v>
      </c>
      <c r="D1167" s="6">
        <v>140</v>
      </c>
      <c r="E1167" s="6">
        <v>140</v>
      </c>
      <c r="F1167" s="6">
        <f t="shared" si="24"/>
        <v>0.14000000000000001</v>
      </c>
      <c r="G1167" s="6">
        <v>1</v>
      </c>
      <c r="H1167" s="6" t="s">
        <v>194</v>
      </c>
      <c r="I1167" s="6" t="s">
        <v>199</v>
      </c>
      <c r="J1167" s="6" t="s">
        <v>36</v>
      </c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 ht="15" customHeight="1">
      <c r="A1168" s="6">
        <v>60000000530</v>
      </c>
      <c r="B1168" s="6" t="s">
        <v>64</v>
      </c>
      <c r="C1168" s="6" t="s">
        <v>20</v>
      </c>
      <c r="D1168" s="6">
        <v>160</v>
      </c>
      <c r="E1168" s="6">
        <v>160</v>
      </c>
      <c r="F1168" s="6">
        <f t="shared" si="24"/>
        <v>0.16</v>
      </c>
      <c r="G1168" s="6">
        <v>1</v>
      </c>
      <c r="H1168" s="6" t="s">
        <v>194</v>
      </c>
      <c r="I1168" s="6" t="s">
        <v>199</v>
      </c>
      <c r="J1168" s="6" t="s">
        <v>36</v>
      </c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 ht="15" customHeight="1">
      <c r="A1169" s="6">
        <v>60000000531</v>
      </c>
      <c r="B1169" s="6" t="s">
        <v>64</v>
      </c>
      <c r="C1169" s="6" t="s">
        <v>20</v>
      </c>
      <c r="D1169" s="6">
        <v>150</v>
      </c>
      <c r="E1169" s="6">
        <v>150</v>
      </c>
      <c r="F1169" s="6">
        <f t="shared" si="24"/>
        <v>0.15</v>
      </c>
      <c r="G1169" s="6">
        <v>1</v>
      </c>
      <c r="H1169" s="6" t="s">
        <v>194</v>
      </c>
      <c r="I1169" s="6" t="s">
        <v>199</v>
      </c>
      <c r="J1169" s="6" t="s">
        <v>36</v>
      </c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 ht="15" customHeight="1">
      <c r="A1170" s="6">
        <v>60000000532</v>
      </c>
      <c r="B1170" s="6" t="s">
        <v>14</v>
      </c>
      <c r="C1170" s="6" t="s">
        <v>20</v>
      </c>
      <c r="D1170" s="6">
        <v>120</v>
      </c>
      <c r="E1170" s="6">
        <v>120</v>
      </c>
      <c r="F1170" s="6">
        <f t="shared" si="24"/>
        <v>0.12</v>
      </c>
      <c r="G1170" s="6">
        <v>1</v>
      </c>
      <c r="H1170" s="6" t="s">
        <v>194</v>
      </c>
      <c r="I1170" s="6" t="s">
        <v>199</v>
      </c>
      <c r="J1170" s="6" t="s">
        <v>36</v>
      </c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 ht="15" customHeight="1">
      <c r="A1171" s="6">
        <v>60000000533</v>
      </c>
      <c r="B1171" s="6" t="s">
        <v>14</v>
      </c>
      <c r="C1171" s="6" t="s">
        <v>20</v>
      </c>
      <c r="D1171" s="6">
        <v>120</v>
      </c>
      <c r="E1171" s="6">
        <v>120</v>
      </c>
      <c r="F1171" s="6">
        <f t="shared" si="24"/>
        <v>0.12</v>
      </c>
      <c r="G1171" s="6">
        <v>1</v>
      </c>
      <c r="H1171" s="6" t="s">
        <v>194</v>
      </c>
      <c r="I1171" s="6" t="s">
        <v>199</v>
      </c>
      <c r="J1171" s="6" t="s">
        <v>36</v>
      </c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 ht="15" customHeight="1">
      <c r="A1172" s="6">
        <v>60000000534</v>
      </c>
      <c r="B1172" s="6" t="s">
        <v>64</v>
      </c>
      <c r="C1172" s="6" t="s">
        <v>20</v>
      </c>
      <c r="D1172" s="6">
        <v>172</v>
      </c>
      <c r="E1172" s="6">
        <v>172</v>
      </c>
      <c r="F1172" s="6">
        <f t="shared" si="24"/>
        <v>0.17199999999999999</v>
      </c>
      <c r="G1172" s="6">
        <v>1</v>
      </c>
      <c r="H1172" s="6" t="s">
        <v>194</v>
      </c>
      <c r="I1172" s="6" t="s">
        <v>48</v>
      </c>
      <c r="J1172" s="6" t="s">
        <v>36</v>
      </c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 ht="15" customHeight="1">
      <c r="A1173" s="6">
        <v>60000000535</v>
      </c>
      <c r="B1173" s="6" t="s">
        <v>64</v>
      </c>
      <c r="C1173" s="6" t="s">
        <v>20</v>
      </c>
      <c r="D1173" s="6">
        <v>172</v>
      </c>
      <c r="E1173" s="6">
        <v>172</v>
      </c>
      <c r="F1173" s="6">
        <f t="shared" si="24"/>
        <v>0.17199999999999999</v>
      </c>
      <c r="G1173" s="6">
        <v>1</v>
      </c>
      <c r="H1173" s="6" t="s">
        <v>194</v>
      </c>
      <c r="I1173" s="6" t="s">
        <v>48</v>
      </c>
      <c r="J1173" s="6" t="s">
        <v>36</v>
      </c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 ht="15" customHeight="1">
      <c r="A1174" s="6">
        <v>60000000536</v>
      </c>
      <c r="B1174" s="6" t="s">
        <v>64</v>
      </c>
      <c r="C1174" s="6" t="s">
        <v>20</v>
      </c>
      <c r="D1174" s="6">
        <v>172</v>
      </c>
      <c r="E1174" s="6">
        <v>172</v>
      </c>
      <c r="F1174" s="6">
        <f t="shared" si="24"/>
        <v>0.17199999999999999</v>
      </c>
      <c r="G1174" s="6">
        <v>1</v>
      </c>
      <c r="H1174" s="6" t="s">
        <v>194</v>
      </c>
      <c r="I1174" s="6" t="s">
        <v>48</v>
      </c>
      <c r="J1174" s="6" t="s">
        <v>36</v>
      </c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ht="15" customHeight="1">
      <c r="A1175" s="6">
        <v>60000000537</v>
      </c>
      <c r="B1175" s="6" t="s">
        <v>64</v>
      </c>
      <c r="C1175" s="6" t="s">
        <v>20</v>
      </c>
      <c r="D1175" s="6">
        <v>172</v>
      </c>
      <c r="E1175" s="6">
        <v>172</v>
      </c>
      <c r="F1175" s="6">
        <f t="shared" si="24"/>
        <v>0.17199999999999999</v>
      </c>
      <c r="G1175" s="6">
        <v>1</v>
      </c>
      <c r="H1175" s="6" t="s">
        <v>194</v>
      </c>
      <c r="I1175" s="6" t="s">
        <v>48</v>
      </c>
      <c r="J1175" s="6" t="s">
        <v>36</v>
      </c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ht="15" customHeight="1">
      <c r="A1176" s="6">
        <v>60000000538</v>
      </c>
      <c r="B1176" s="6" t="s">
        <v>64</v>
      </c>
      <c r="C1176" s="6" t="s">
        <v>20</v>
      </c>
      <c r="D1176" s="6">
        <v>178</v>
      </c>
      <c r="E1176" s="6">
        <v>178</v>
      </c>
      <c r="F1176" s="6">
        <f t="shared" si="24"/>
        <v>0.17799999999999999</v>
      </c>
      <c r="G1176" s="6">
        <v>1</v>
      </c>
      <c r="H1176" s="6" t="s">
        <v>194</v>
      </c>
      <c r="I1176" s="6" t="s">
        <v>48</v>
      </c>
      <c r="J1176" s="6" t="s">
        <v>36</v>
      </c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 ht="15" customHeight="1">
      <c r="A1177" s="6">
        <v>60000000539</v>
      </c>
      <c r="B1177" s="6" t="s">
        <v>64</v>
      </c>
      <c r="C1177" s="6" t="s">
        <v>20</v>
      </c>
      <c r="D1177" s="6">
        <v>178</v>
      </c>
      <c r="E1177" s="6">
        <v>178</v>
      </c>
      <c r="F1177" s="6">
        <f t="shared" si="24"/>
        <v>0.17799999999999999</v>
      </c>
      <c r="G1177" s="6">
        <v>1</v>
      </c>
      <c r="H1177" s="6" t="s">
        <v>194</v>
      </c>
      <c r="I1177" s="6" t="s">
        <v>48</v>
      </c>
      <c r="J1177" s="6" t="s">
        <v>36</v>
      </c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 ht="15" customHeight="1">
      <c r="A1178" s="6">
        <v>60000000540</v>
      </c>
      <c r="B1178" s="6" t="s">
        <v>64</v>
      </c>
      <c r="C1178" s="6" t="s">
        <v>20</v>
      </c>
      <c r="D1178" s="6">
        <v>178</v>
      </c>
      <c r="E1178" s="6">
        <v>178</v>
      </c>
      <c r="F1178" s="6">
        <f t="shared" si="24"/>
        <v>0.17799999999999999</v>
      </c>
      <c r="G1178" s="6">
        <v>1</v>
      </c>
      <c r="H1178" s="6" t="s">
        <v>194</v>
      </c>
      <c r="I1178" s="6" t="s">
        <v>48</v>
      </c>
      <c r="J1178" s="6" t="s">
        <v>36</v>
      </c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 ht="15" customHeight="1">
      <c r="A1179" s="6">
        <v>60000000541</v>
      </c>
      <c r="B1179" s="6" t="s">
        <v>247</v>
      </c>
      <c r="C1179" s="6" t="s">
        <v>20</v>
      </c>
      <c r="D1179" s="6">
        <v>90</v>
      </c>
      <c r="E1179" s="6">
        <v>90</v>
      </c>
      <c r="F1179" s="6">
        <f t="shared" si="24"/>
        <v>0.09</v>
      </c>
      <c r="G1179" s="6">
        <v>1</v>
      </c>
      <c r="H1179" s="6" t="s">
        <v>245</v>
      </c>
      <c r="I1179" s="6" t="s">
        <v>12</v>
      </c>
      <c r="J1179" s="6" t="s">
        <v>25</v>
      </c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ht="15" customHeight="1">
      <c r="A1180" s="6">
        <v>60000000542</v>
      </c>
      <c r="B1180" s="6" t="s">
        <v>247</v>
      </c>
      <c r="C1180" s="6" t="s">
        <v>20</v>
      </c>
      <c r="D1180" s="6">
        <v>90</v>
      </c>
      <c r="E1180" s="6">
        <v>90</v>
      </c>
      <c r="F1180" s="6">
        <f t="shared" si="24"/>
        <v>0.09</v>
      </c>
      <c r="G1180" s="6">
        <v>1</v>
      </c>
      <c r="H1180" s="6" t="s">
        <v>245</v>
      </c>
      <c r="I1180" s="6" t="s">
        <v>12</v>
      </c>
      <c r="J1180" s="6" t="s">
        <v>25</v>
      </c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 ht="15" customHeight="1">
      <c r="A1181" s="6">
        <v>60000000543</v>
      </c>
      <c r="B1181" s="6" t="s">
        <v>247</v>
      </c>
      <c r="C1181" s="6" t="s">
        <v>20</v>
      </c>
      <c r="D1181" s="6">
        <v>88</v>
      </c>
      <c r="E1181" s="6">
        <v>88</v>
      </c>
      <c r="F1181" s="6">
        <f t="shared" si="24"/>
        <v>8.7999999999999995E-2</v>
      </c>
      <c r="G1181" s="6">
        <v>1</v>
      </c>
      <c r="H1181" s="6" t="s">
        <v>245</v>
      </c>
      <c r="I1181" s="6" t="s">
        <v>12</v>
      </c>
      <c r="J1181" s="6" t="s">
        <v>25</v>
      </c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 ht="15" customHeight="1">
      <c r="A1182" s="6">
        <v>60000000544</v>
      </c>
      <c r="B1182" s="6" t="s">
        <v>247</v>
      </c>
      <c r="C1182" s="6" t="s">
        <v>20</v>
      </c>
      <c r="D1182" s="6">
        <v>88</v>
      </c>
      <c r="E1182" s="6">
        <v>88</v>
      </c>
      <c r="F1182" s="6">
        <f t="shared" si="24"/>
        <v>8.7999999999999995E-2</v>
      </c>
      <c r="G1182" s="6">
        <v>1</v>
      </c>
      <c r="H1182" s="6" t="s">
        <v>245</v>
      </c>
      <c r="I1182" s="6" t="s">
        <v>12</v>
      </c>
      <c r="J1182" s="6" t="s">
        <v>25</v>
      </c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 ht="15" customHeight="1">
      <c r="A1183" s="6">
        <v>60000000545</v>
      </c>
      <c r="B1183" s="6" t="s">
        <v>247</v>
      </c>
      <c r="C1183" s="6" t="s">
        <v>20</v>
      </c>
      <c r="D1183" s="6">
        <v>82</v>
      </c>
      <c r="E1183" s="6">
        <v>82</v>
      </c>
      <c r="F1183" s="6">
        <f t="shared" si="24"/>
        <v>8.2000000000000003E-2</v>
      </c>
      <c r="G1183" s="6">
        <v>1</v>
      </c>
      <c r="H1183" s="6" t="s">
        <v>245</v>
      </c>
      <c r="I1183" s="6" t="s">
        <v>12</v>
      </c>
      <c r="J1183" s="6" t="s">
        <v>25</v>
      </c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 ht="15" customHeight="1">
      <c r="A1184" s="6">
        <v>60000000546</v>
      </c>
      <c r="B1184" s="6" t="s">
        <v>247</v>
      </c>
      <c r="C1184" s="6" t="s">
        <v>20</v>
      </c>
      <c r="D1184" s="6">
        <v>82</v>
      </c>
      <c r="E1184" s="6">
        <v>82</v>
      </c>
      <c r="F1184" s="6">
        <f t="shared" si="24"/>
        <v>8.2000000000000003E-2</v>
      </c>
      <c r="G1184" s="6">
        <v>1</v>
      </c>
      <c r="H1184" s="6" t="s">
        <v>245</v>
      </c>
      <c r="I1184" s="6" t="s">
        <v>12</v>
      </c>
      <c r="J1184" s="6" t="s">
        <v>25</v>
      </c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 ht="15" customHeight="1">
      <c r="A1185" s="6">
        <v>60000000547</v>
      </c>
      <c r="B1185" s="6" t="s">
        <v>64</v>
      </c>
      <c r="C1185" s="6" t="s">
        <v>20</v>
      </c>
      <c r="D1185" s="6">
        <v>166</v>
      </c>
      <c r="E1185" s="6">
        <v>166</v>
      </c>
      <c r="F1185" s="6">
        <f t="shared" si="24"/>
        <v>0.16600000000000001</v>
      </c>
      <c r="G1185" s="6">
        <v>1</v>
      </c>
      <c r="H1185" s="6" t="s">
        <v>194</v>
      </c>
      <c r="I1185" s="6" t="s">
        <v>18</v>
      </c>
      <c r="J1185" s="6" t="s">
        <v>36</v>
      </c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 ht="15" customHeight="1">
      <c r="A1186" s="6">
        <v>60000000548</v>
      </c>
      <c r="B1186" s="6" t="s">
        <v>64</v>
      </c>
      <c r="C1186" s="6" t="s">
        <v>20</v>
      </c>
      <c r="D1186" s="6">
        <v>262</v>
      </c>
      <c r="E1186" s="6">
        <v>262</v>
      </c>
      <c r="F1186" s="6">
        <f t="shared" si="24"/>
        <v>0.26200000000000001</v>
      </c>
      <c r="G1186" s="6">
        <v>1</v>
      </c>
      <c r="H1186" s="6" t="s">
        <v>194</v>
      </c>
      <c r="I1186" s="6" t="s">
        <v>199</v>
      </c>
      <c r="J1186" s="6" t="s">
        <v>36</v>
      </c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 ht="15" customHeight="1">
      <c r="A1187" s="6">
        <v>60000000549</v>
      </c>
      <c r="B1187" s="6" t="s">
        <v>64</v>
      </c>
      <c r="C1187" s="6" t="s">
        <v>20</v>
      </c>
      <c r="D1187" s="6">
        <v>164</v>
      </c>
      <c r="E1187" s="6">
        <v>164</v>
      </c>
      <c r="F1187" s="6">
        <f t="shared" si="24"/>
        <v>0.16400000000000001</v>
      </c>
      <c r="G1187" s="6">
        <v>1</v>
      </c>
      <c r="H1187" s="6" t="s">
        <v>194</v>
      </c>
      <c r="I1187" s="6" t="s">
        <v>199</v>
      </c>
      <c r="J1187" s="6" t="s">
        <v>36</v>
      </c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 ht="15" customHeight="1">
      <c r="A1188" s="6">
        <v>60000000550</v>
      </c>
      <c r="B1188" s="6" t="s">
        <v>52</v>
      </c>
      <c r="C1188" s="6" t="s">
        <v>20</v>
      </c>
      <c r="D1188" s="6">
        <v>588</v>
      </c>
      <c r="E1188" s="6">
        <v>588</v>
      </c>
      <c r="F1188" s="6">
        <f t="shared" si="24"/>
        <v>0.58799999999999997</v>
      </c>
      <c r="G1188" s="6">
        <v>1</v>
      </c>
      <c r="H1188" s="6" t="s">
        <v>207</v>
      </c>
      <c r="I1188" s="6" t="s">
        <v>48</v>
      </c>
      <c r="J1188" s="6" t="s">
        <v>25</v>
      </c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 ht="15" customHeight="1">
      <c r="A1189" s="6">
        <v>60000000551</v>
      </c>
      <c r="B1189" s="6" t="s">
        <v>52</v>
      </c>
      <c r="C1189" s="6" t="s">
        <v>20</v>
      </c>
      <c r="D1189" s="6">
        <v>595</v>
      </c>
      <c r="E1189" s="6">
        <v>595</v>
      </c>
      <c r="F1189" s="6">
        <f t="shared" si="24"/>
        <v>0.59499999999999997</v>
      </c>
      <c r="G1189" s="6">
        <v>1</v>
      </c>
      <c r="H1189" s="6" t="s">
        <v>207</v>
      </c>
      <c r="I1189" s="6" t="s">
        <v>48</v>
      </c>
      <c r="J1189" s="6" t="s">
        <v>25</v>
      </c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ht="15" customHeight="1">
      <c r="A1190" s="6">
        <v>60000000552</v>
      </c>
      <c r="B1190" s="6" t="s">
        <v>64</v>
      </c>
      <c r="C1190" s="6" t="s">
        <v>20</v>
      </c>
      <c r="D1190" s="6">
        <v>262</v>
      </c>
      <c r="E1190" s="6">
        <v>262</v>
      </c>
      <c r="F1190" s="6">
        <f t="shared" si="24"/>
        <v>0.26200000000000001</v>
      </c>
      <c r="G1190" s="6">
        <v>1</v>
      </c>
      <c r="H1190" s="6" t="s">
        <v>207</v>
      </c>
      <c r="I1190" s="6" t="s">
        <v>236</v>
      </c>
      <c r="J1190" s="6" t="s">
        <v>25</v>
      </c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ht="15" customHeight="1">
      <c r="A1191" s="6">
        <v>60000000553</v>
      </c>
      <c r="B1191" s="6" t="s">
        <v>64</v>
      </c>
      <c r="C1191" s="6" t="s">
        <v>20</v>
      </c>
      <c r="D1191" s="6">
        <v>262</v>
      </c>
      <c r="E1191" s="6">
        <v>262</v>
      </c>
      <c r="F1191" s="6">
        <f t="shared" si="24"/>
        <v>0.26200000000000001</v>
      </c>
      <c r="G1191" s="6">
        <v>1</v>
      </c>
      <c r="H1191" s="6" t="s">
        <v>207</v>
      </c>
      <c r="I1191" s="6" t="s">
        <v>236</v>
      </c>
      <c r="J1191" s="6" t="s">
        <v>25</v>
      </c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 ht="15" customHeight="1">
      <c r="A1192" s="6">
        <v>60000000554</v>
      </c>
      <c r="B1192" s="6" t="s">
        <v>64</v>
      </c>
      <c r="C1192" s="6" t="s">
        <v>20</v>
      </c>
      <c r="D1192" s="6">
        <v>262</v>
      </c>
      <c r="E1192" s="6">
        <v>262</v>
      </c>
      <c r="F1192" s="6">
        <f t="shared" si="24"/>
        <v>0.26200000000000001</v>
      </c>
      <c r="G1192" s="6">
        <v>1</v>
      </c>
      <c r="H1192" s="6" t="s">
        <v>207</v>
      </c>
      <c r="I1192" s="6" t="s">
        <v>236</v>
      </c>
      <c r="J1192" s="6" t="s">
        <v>25</v>
      </c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 ht="15" customHeight="1">
      <c r="A1193" s="6">
        <v>60000000555</v>
      </c>
      <c r="B1193" s="6" t="s">
        <v>64</v>
      </c>
      <c r="C1193" s="6" t="s">
        <v>20</v>
      </c>
      <c r="D1193" s="6">
        <v>262</v>
      </c>
      <c r="E1193" s="6">
        <v>262</v>
      </c>
      <c r="F1193" s="6">
        <f t="shared" si="24"/>
        <v>0.26200000000000001</v>
      </c>
      <c r="G1193" s="6">
        <v>1</v>
      </c>
      <c r="H1193" s="6" t="s">
        <v>207</v>
      </c>
      <c r="I1193" s="6" t="s">
        <v>236</v>
      </c>
      <c r="J1193" s="6" t="s">
        <v>25</v>
      </c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 ht="15" customHeight="1">
      <c r="A1194" s="6">
        <v>60000000556</v>
      </c>
      <c r="B1194" s="6" t="s">
        <v>64</v>
      </c>
      <c r="C1194" s="6" t="s">
        <v>20</v>
      </c>
      <c r="D1194" s="6">
        <v>262</v>
      </c>
      <c r="E1194" s="6">
        <v>262</v>
      </c>
      <c r="F1194" s="6">
        <f t="shared" si="24"/>
        <v>0.26200000000000001</v>
      </c>
      <c r="G1194" s="6">
        <v>1</v>
      </c>
      <c r="H1194" s="6" t="s">
        <v>207</v>
      </c>
      <c r="I1194" s="6" t="s">
        <v>236</v>
      </c>
      <c r="J1194" s="6" t="s">
        <v>25</v>
      </c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 ht="15" customHeight="1">
      <c r="A1195" s="6">
        <v>60000000557</v>
      </c>
      <c r="B1195" s="6" t="s">
        <v>64</v>
      </c>
      <c r="C1195" s="6" t="s">
        <v>20</v>
      </c>
      <c r="D1195" s="6">
        <v>262</v>
      </c>
      <c r="E1195" s="6">
        <v>262</v>
      </c>
      <c r="F1195" s="6">
        <f t="shared" si="24"/>
        <v>0.26200000000000001</v>
      </c>
      <c r="G1195" s="6">
        <v>1</v>
      </c>
      <c r="H1195" s="6" t="s">
        <v>207</v>
      </c>
      <c r="I1195" s="6" t="s">
        <v>236</v>
      </c>
      <c r="J1195" s="6" t="s">
        <v>25</v>
      </c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 ht="15" customHeight="1">
      <c r="A1196" s="6">
        <v>60000000558</v>
      </c>
      <c r="B1196" s="6" t="s">
        <v>46</v>
      </c>
      <c r="C1196" s="6" t="s">
        <v>20</v>
      </c>
      <c r="D1196" s="6">
        <v>210</v>
      </c>
      <c r="E1196" s="6">
        <v>210</v>
      </c>
      <c r="F1196" s="6">
        <f t="shared" si="24"/>
        <v>0.21</v>
      </c>
      <c r="G1196" s="6">
        <v>1</v>
      </c>
      <c r="H1196" s="6" t="s">
        <v>273</v>
      </c>
      <c r="I1196" s="6" t="s">
        <v>48</v>
      </c>
      <c r="J1196" s="6" t="s">
        <v>25</v>
      </c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 ht="15" customHeight="1">
      <c r="A1197" s="6">
        <v>60000000559</v>
      </c>
      <c r="B1197" s="6" t="s">
        <v>46</v>
      </c>
      <c r="C1197" s="6" t="s">
        <v>20</v>
      </c>
      <c r="D1197" s="6">
        <v>210</v>
      </c>
      <c r="E1197" s="6">
        <v>210</v>
      </c>
      <c r="F1197" s="6">
        <f t="shared" si="24"/>
        <v>0.21</v>
      </c>
      <c r="G1197" s="6">
        <v>1</v>
      </c>
      <c r="H1197" s="6" t="s">
        <v>273</v>
      </c>
      <c r="I1197" s="6" t="s">
        <v>48</v>
      </c>
      <c r="J1197" s="6" t="s">
        <v>25</v>
      </c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 ht="15" customHeight="1">
      <c r="A1198" s="6">
        <v>60000000560</v>
      </c>
      <c r="B1198" s="6" t="s">
        <v>69</v>
      </c>
      <c r="C1198" s="6" t="s">
        <v>20</v>
      </c>
      <c r="D1198" s="6">
        <v>150</v>
      </c>
      <c r="E1198" s="6">
        <v>150</v>
      </c>
      <c r="F1198" s="6">
        <f t="shared" si="24"/>
        <v>0.15</v>
      </c>
      <c r="G1198" s="6">
        <v>1</v>
      </c>
      <c r="H1198" s="6" t="s">
        <v>21</v>
      </c>
      <c r="I1198" s="6" t="s">
        <v>39</v>
      </c>
      <c r="J1198" s="6" t="s">
        <v>25</v>
      </c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 ht="15" customHeight="1">
      <c r="A1199" s="6">
        <v>60000000561</v>
      </c>
      <c r="B1199" s="6" t="s">
        <v>69</v>
      </c>
      <c r="C1199" s="6" t="s">
        <v>20</v>
      </c>
      <c r="D1199" s="6">
        <v>150</v>
      </c>
      <c r="E1199" s="6">
        <v>150</v>
      </c>
      <c r="F1199" s="6">
        <f t="shared" si="24"/>
        <v>0.15</v>
      </c>
      <c r="G1199" s="6">
        <v>1</v>
      </c>
      <c r="H1199" s="6" t="s">
        <v>21</v>
      </c>
      <c r="I1199" s="6" t="s">
        <v>39</v>
      </c>
      <c r="J1199" s="6" t="s">
        <v>25</v>
      </c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 ht="15" customHeight="1">
      <c r="A1200" s="6">
        <v>60000000562</v>
      </c>
      <c r="B1200" s="6" t="s">
        <v>50</v>
      </c>
      <c r="C1200" s="6" t="s">
        <v>20</v>
      </c>
      <c r="D1200" s="6">
        <v>254</v>
      </c>
      <c r="E1200" s="6">
        <v>254</v>
      </c>
      <c r="F1200" s="6">
        <f t="shared" si="24"/>
        <v>0.254</v>
      </c>
      <c r="G1200" s="6">
        <v>1</v>
      </c>
      <c r="H1200" s="6" t="s">
        <v>194</v>
      </c>
      <c r="I1200" s="6" t="s">
        <v>199</v>
      </c>
      <c r="J1200" s="6" t="s">
        <v>149</v>
      </c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 ht="15" customHeight="1">
      <c r="A1201" s="6">
        <v>60000000563</v>
      </c>
      <c r="B1201" s="6" t="s">
        <v>64</v>
      </c>
      <c r="C1201" s="6" t="s">
        <v>20</v>
      </c>
      <c r="D1201" s="6">
        <v>336</v>
      </c>
      <c r="E1201" s="6">
        <v>336</v>
      </c>
      <c r="F1201" s="6">
        <f t="shared" si="24"/>
        <v>0.33600000000000002</v>
      </c>
      <c r="G1201" s="6">
        <v>1</v>
      </c>
      <c r="H1201" s="6" t="s">
        <v>194</v>
      </c>
      <c r="I1201" s="6" t="s">
        <v>199</v>
      </c>
      <c r="J1201" s="6" t="s">
        <v>149</v>
      </c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 ht="15" customHeight="1">
      <c r="A1202" s="6">
        <v>60000000564</v>
      </c>
      <c r="B1202" s="6" t="s">
        <v>64</v>
      </c>
      <c r="C1202" s="6" t="s">
        <v>20</v>
      </c>
      <c r="D1202" s="6">
        <v>174</v>
      </c>
      <c r="E1202" s="6">
        <v>174</v>
      </c>
      <c r="F1202" s="6">
        <f t="shared" si="24"/>
        <v>0.17399999999999999</v>
      </c>
      <c r="G1202" s="6">
        <v>1</v>
      </c>
      <c r="H1202" s="6" t="s">
        <v>194</v>
      </c>
      <c r="I1202" s="6" t="s">
        <v>18</v>
      </c>
      <c r="J1202" s="6" t="s">
        <v>25</v>
      </c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 ht="15" customHeight="1">
      <c r="A1203" s="6">
        <v>60000000565</v>
      </c>
      <c r="B1203" s="6" t="s">
        <v>46</v>
      </c>
      <c r="C1203" s="7" t="s">
        <v>10</v>
      </c>
      <c r="D1203" s="6">
        <v>192</v>
      </c>
      <c r="E1203" s="6">
        <v>192</v>
      </c>
      <c r="F1203" s="6">
        <f t="shared" si="24"/>
        <v>0.192</v>
      </c>
      <c r="G1203" s="6">
        <v>1</v>
      </c>
      <c r="H1203" s="6" t="s">
        <v>274</v>
      </c>
      <c r="I1203" s="6" t="s">
        <v>32</v>
      </c>
      <c r="J1203" s="6" t="s">
        <v>36</v>
      </c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 ht="15" customHeight="1">
      <c r="A1204" s="6">
        <v>60000000566</v>
      </c>
      <c r="B1204" s="6" t="s">
        <v>50</v>
      </c>
      <c r="C1204" s="6" t="s">
        <v>20</v>
      </c>
      <c r="D1204" s="6">
        <v>130</v>
      </c>
      <c r="E1204" s="6">
        <v>130</v>
      </c>
      <c r="F1204" s="6">
        <f t="shared" si="24"/>
        <v>0.13</v>
      </c>
      <c r="G1204" s="6">
        <v>1</v>
      </c>
      <c r="H1204" s="6" t="s">
        <v>194</v>
      </c>
      <c r="I1204" s="6" t="s">
        <v>48</v>
      </c>
      <c r="J1204" s="6" t="s">
        <v>25</v>
      </c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 ht="15" customHeight="1">
      <c r="A1205" s="6">
        <v>60000000567</v>
      </c>
      <c r="B1205" s="6" t="s">
        <v>50</v>
      </c>
      <c r="C1205" s="6" t="s">
        <v>20</v>
      </c>
      <c r="D1205" s="6">
        <v>292</v>
      </c>
      <c r="E1205" s="6">
        <v>292</v>
      </c>
      <c r="F1205" s="6">
        <f t="shared" si="24"/>
        <v>0.29199999999999998</v>
      </c>
      <c r="G1205" s="6">
        <v>1</v>
      </c>
      <c r="H1205" s="6" t="s">
        <v>194</v>
      </c>
      <c r="I1205" s="6" t="s">
        <v>48</v>
      </c>
      <c r="J1205" s="6" t="s">
        <v>36</v>
      </c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 ht="15" customHeight="1">
      <c r="A1206" s="6">
        <v>60000000568</v>
      </c>
      <c r="B1206" s="6" t="s">
        <v>183</v>
      </c>
      <c r="C1206" s="6" t="s">
        <v>20</v>
      </c>
      <c r="D1206" s="6">
        <v>286</v>
      </c>
      <c r="E1206" s="6">
        <v>286</v>
      </c>
      <c r="F1206" s="6">
        <f t="shared" si="24"/>
        <v>0.28599999999999998</v>
      </c>
      <c r="G1206" s="6">
        <v>1</v>
      </c>
      <c r="H1206" s="6" t="s">
        <v>194</v>
      </c>
      <c r="I1206" s="6" t="s">
        <v>275</v>
      </c>
      <c r="J1206" s="6" t="s">
        <v>36</v>
      </c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 ht="15" customHeight="1">
      <c r="A1207" s="6">
        <v>60000000569</v>
      </c>
      <c r="B1207" s="6" t="s">
        <v>183</v>
      </c>
      <c r="C1207" s="6" t="s">
        <v>20</v>
      </c>
      <c r="D1207" s="6">
        <v>286</v>
      </c>
      <c r="E1207" s="6">
        <v>286</v>
      </c>
      <c r="F1207" s="6">
        <f t="shared" si="24"/>
        <v>0.28599999999999998</v>
      </c>
      <c r="G1207" s="6">
        <v>1</v>
      </c>
      <c r="H1207" s="6" t="s">
        <v>194</v>
      </c>
      <c r="I1207" s="6" t="s">
        <v>275</v>
      </c>
      <c r="J1207" s="6" t="s">
        <v>36</v>
      </c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 ht="15" customHeight="1">
      <c r="A1208" s="6">
        <v>60000000570</v>
      </c>
      <c r="B1208" s="6" t="s">
        <v>50</v>
      </c>
      <c r="C1208" s="6" t="s">
        <v>20</v>
      </c>
      <c r="D1208" s="6">
        <v>64</v>
      </c>
      <c r="E1208" s="6">
        <v>64</v>
      </c>
      <c r="F1208" s="6">
        <f t="shared" si="24"/>
        <v>6.4000000000000001E-2</v>
      </c>
      <c r="G1208" s="6">
        <v>1</v>
      </c>
      <c r="H1208" s="6" t="s">
        <v>194</v>
      </c>
      <c r="I1208" s="6" t="s">
        <v>48</v>
      </c>
      <c r="J1208" s="6" t="s">
        <v>25</v>
      </c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 ht="15" customHeight="1">
      <c r="A1209" s="6">
        <v>60000000571</v>
      </c>
      <c r="B1209" s="6" t="s">
        <v>69</v>
      </c>
      <c r="C1209" s="6" t="s">
        <v>20</v>
      </c>
      <c r="D1209" s="6">
        <v>84</v>
      </c>
      <c r="E1209" s="6">
        <v>84</v>
      </c>
      <c r="F1209" s="6">
        <f t="shared" si="24"/>
        <v>8.4000000000000005E-2</v>
      </c>
      <c r="G1209" s="6">
        <v>1</v>
      </c>
      <c r="H1209" s="6" t="s">
        <v>229</v>
      </c>
      <c r="I1209" s="6" t="s">
        <v>32</v>
      </c>
      <c r="J1209" s="6" t="s">
        <v>36</v>
      </c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 ht="15" customHeight="1">
      <c r="A1210" s="6">
        <v>60000000572</v>
      </c>
      <c r="B1210" s="6" t="s">
        <v>64</v>
      </c>
      <c r="C1210" s="6" t="s">
        <v>20</v>
      </c>
      <c r="D1210" s="6">
        <v>244</v>
      </c>
      <c r="E1210" s="6">
        <v>244</v>
      </c>
      <c r="F1210" s="6">
        <f t="shared" si="24"/>
        <v>0.24399999999999999</v>
      </c>
      <c r="G1210" s="6">
        <v>1</v>
      </c>
      <c r="H1210" s="6" t="s">
        <v>194</v>
      </c>
      <c r="I1210" s="6" t="s">
        <v>48</v>
      </c>
      <c r="J1210" s="6" t="s">
        <v>36</v>
      </c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 ht="15" customHeight="1">
      <c r="A1211" s="6">
        <v>60000000573</v>
      </c>
      <c r="B1211" s="6" t="s">
        <v>64</v>
      </c>
      <c r="C1211" s="6" t="s">
        <v>20</v>
      </c>
      <c r="D1211" s="6">
        <v>196</v>
      </c>
      <c r="E1211" s="6">
        <v>196</v>
      </c>
      <c r="F1211" s="6">
        <f t="shared" si="24"/>
        <v>0.19600000000000001</v>
      </c>
      <c r="G1211" s="6">
        <v>1</v>
      </c>
      <c r="H1211" s="6" t="s">
        <v>276</v>
      </c>
      <c r="I1211" s="6" t="s">
        <v>18</v>
      </c>
      <c r="J1211" s="6" t="s">
        <v>25</v>
      </c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 ht="15" customHeight="1">
      <c r="A1212" s="6">
        <v>60000000574</v>
      </c>
      <c r="B1212" s="6" t="s">
        <v>64</v>
      </c>
      <c r="C1212" s="6" t="s">
        <v>20</v>
      </c>
      <c r="D1212" s="6">
        <v>204</v>
      </c>
      <c r="E1212" s="6">
        <v>204</v>
      </c>
      <c r="F1212" s="6">
        <f t="shared" si="24"/>
        <v>0.20399999999999999</v>
      </c>
      <c r="G1212" s="6">
        <v>1</v>
      </c>
      <c r="H1212" s="6" t="s">
        <v>194</v>
      </c>
      <c r="I1212" s="6" t="s">
        <v>199</v>
      </c>
      <c r="J1212" s="6" t="s">
        <v>36</v>
      </c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 ht="15" customHeight="1">
      <c r="A1213" s="6">
        <v>60000000577</v>
      </c>
      <c r="B1213" s="6" t="s">
        <v>119</v>
      </c>
      <c r="C1213" s="7" t="s">
        <v>10</v>
      </c>
      <c r="D1213" s="6">
        <v>358</v>
      </c>
      <c r="E1213" s="6">
        <v>358</v>
      </c>
      <c r="F1213" s="6">
        <f t="shared" si="24"/>
        <v>0.35799999999999998</v>
      </c>
      <c r="G1213" s="6">
        <v>1</v>
      </c>
      <c r="H1213" s="6" t="s">
        <v>229</v>
      </c>
      <c r="I1213" s="6" t="s">
        <v>12</v>
      </c>
      <c r="J1213" s="6" t="s">
        <v>25</v>
      </c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 ht="15" customHeight="1">
      <c r="A1214" s="6">
        <v>60000000578</v>
      </c>
      <c r="B1214" s="6" t="s">
        <v>64</v>
      </c>
      <c r="C1214" s="6" t="s">
        <v>20</v>
      </c>
      <c r="D1214" s="6">
        <v>344</v>
      </c>
      <c r="E1214" s="6">
        <v>344</v>
      </c>
      <c r="F1214" s="6">
        <f t="shared" si="24"/>
        <v>0.34399999999999997</v>
      </c>
      <c r="G1214" s="6">
        <v>1</v>
      </c>
      <c r="H1214" s="6" t="s">
        <v>277</v>
      </c>
      <c r="I1214" s="6" t="s">
        <v>18</v>
      </c>
      <c r="J1214" s="6" t="s">
        <v>25</v>
      </c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 ht="15" customHeight="1">
      <c r="A1215" s="6">
        <v>60000000579</v>
      </c>
      <c r="B1215" s="6" t="s">
        <v>64</v>
      </c>
      <c r="C1215" s="6" t="s">
        <v>20</v>
      </c>
      <c r="D1215" s="6">
        <v>244</v>
      </c>
      <c r="E1215" s="6">
        <v>244</v>
      </c>
      <c r="F1215" s="6">
        <f t="shared" si="24"/>
        <v>0.24399999999999999</v>
      </c>
      <c r="G1215" s="6">
        <v>1</v>
      </c>
      <c r="H1215" s="6" t="s">
        <v>278</v>
      </c>
      <c r="I1215" s="6" t="s">
        <v>18</v>
      </c>
      <c r="J1215" s="6" t="s">
        <v>149</v>
      </c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 ht="15" customHeight="1">
      <c r="A1216" s="6">
        <v>60000000580</v>
      </c>
      <c r="B1216" s="6" t="s">
        <v>64</v>
      </c>
      <c r="C1216" s="6" t="s">
        <v>20</v>
      </c>
      <c r="D1216" s="6">
        <v>336</v>
      </c>
      <c r="E1216" s="6">
        <v>336</v>
      </c>
      <c r="F1216" s="6">
        <f t="shared" si="24"/>
        <v>0.33600000000000002</v>
      </c>
      <c r="G1216" s="6">
        <v>1</v>
      </c>
      <c r="H1216" s="6" t="s">
        <v>194</v>
      </c>
      <c r="I1216" s="6" t="s">
        <v>267</v>
      </c>
      <c r="J1216" s="6" t="s">
        <v>36</v>
      </c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 ht="15" customHeight="1">
      <c r="A1217" s="6">
        <v>60000000576</v>
      </c>
      <c r="B1217" s="6" t="s">
        <v>64</v>
      </c>
      <c r="C1217" s="6" t="s">
        <v>20</v>
      </c>
      <c r="D1217" s="6">
        <v>238</v>
      </c>
      <c r="E1217" s="6">
        <v>238</v>
      </c>
      <c r="F1217" s="6">
        <f t="shared" si="24"/>
        <v>0.23799999999999999</v>
      </c>
      <c r="G1217" s="6">
        <v>1</v>
      </c>
      <c r="H1217" s="6" t="s">
        <v>213</v>
      </c>
      <c r="I1217" s="6" t="s">
        <v>165</v>
      </c>
      <c r="J1217" s="6" t="s">
        <v>117</v>
      </c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 ht="15" customHeight="1">
      <c r="A1218" s="6">
        <v>60000000575</v>
      </c>
      <c r="B1218" s="6" t="s">
        <v>50</v>
      </c>
      <c r="C1218" s="6" t="s">
        <v>20</v>
      </c>
      <c r="D1218" s="6">
        <v>204</v>
      </c>
      <c r="E1218" s="6">
        <v>204</v>
      </c>
      <c r="F1218" s="6">
        <f t="shared" si="24"/>
        <v>0.20399999999999999</v>
      </c>
      <c r="G1218" s="6">
        <v>1</v>
      </c>
      <c r="H1218" s="6" t="s">
        <v>213</v>
      </c>
      <c r="I1218" s="6" t="s">
        <v>18</v>
      </c>
      <c r="J1218" s="6" t="s">
        <v>149</v>
      </c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 ht="15" customHeight="1">
      <c r="A1219" s="6">
        <v>60000000581</v>
      </c>
      <c r="B1219" s="6" t="s">
        <v>50</v>
      </c>
      <c r="C1219" s="6" t="s">
        <v>20</v>
      </c>
      <c r="D1219" s="6">
        <v>270</v>
      </c>
      <c r="E1219" s="6">
        <v>270</v>
      </c>
      <c r="F1219" s="6">
        <f t="shared" si="24"/>
        <v>0.27</v>
      </c>
      <c r="G1219" s="6">
        <v>1</v>
      </c>
      <c r="H1219" s="6" t="s">
        <v>232</v>
      </c>
      <c r="I1219" s="6" t="s">
        <v>39</v>
      </c>
      <c r="J1219" s="6" t="s">
        <v>13</v>
      </c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 ht="15" customHeight="1">
      <c r="A1220" s="6">
        <v>60000000415</v>
      </c>
      <c r="B1220" s="6" t="s">
        <v>62</v>
      </c>
      <c r="C1220" s="6" t="s">
        <v>20</v>
      </c>
      <c r="D1220" s="6">
        <v>966</v>
      </c>
      <c r="E1220" s="6">
        <v>966</v>
      </c>
      <c r="F1220" s="6">
        <f t="shared" si="24"/>
        <v>0.96599999999999997</v>
      </c>
      <c r="G1220" s="6">
        <v>1</v>
      </c>
      <c r="H1220" s="6" t="s">
        <v>207</v>
      </c>
      <c r="I1220" s="6" t="s">
        <v>67</v>
      </c>
      <c r="J1220" s="6" t="s">
        <v>25</v>
      </c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 ht="15" customHeight="1">
      <c r="A1221" s="6">
        <v>60000000381</v>
      </c>
      <c r="B1221" s="6" t="s">
        <v>64</v>
      </c>
      <c r="C1221" s="6" t="s">
        <v>20</v>
      </c>
      <c r="D1221" s="6">
        <v>284</v>
      </c>
      <c r="E1221" s="6">
        <v>284</v>
      </c>
      <c r="F1221" s="6">
        <f t="shared" ref="F1221:F1284" si="25">E1221/1000</f>
        <v>0.28399999999999997</v>
      </c>
      <c r="G1221" s="6">
        <v>1</v>
      </c>
      <c r="H1221" s="6" t="s">
        <v>194</v>
      </c>
      <c r="I1221" s="6" t="s">
        <v>18</v>
      </c>
      <c r="J1221" s="6" t="s">
        <v>36</v>
      </c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 ht="15" customHeight="1">
      <c r="A1222" s="6">
        <v>60000000389</v>
      </c>
      <c r="B1222" s="6" t="s">
        <v>69</v>
      </c>
      <c r="C1222" s="6" t="s">
        <v>20</v>
      </c>
      <c r="D1222" s="6">
        <v>262</v>
      </c>
      <c r="E1222" s="6">
        <v>262</v>
      </c>
      <c r="F1222" s="6">
        <f t="shared" si="25"/>
        <v>0.26200000000000001</v>
      </c>
      <c r="G1222" s="6">
        <v>1</v>
      </c>
      <c r="H1222" s="6" t="s">
        <v>194</v>
      </c>
      <c r="I1222" s="6" t="s">
        <v>18</v>
      </c>
      <c r="J1222" s="6" t="s">
        <v>25</v>
      </c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 ht="15" customHeight="1">
      <c r="A1223" s="6">
        <v>60000000390</v>
      </c>
      <c r="B1223" s="6" t="s">
        <v>69</v>
      </c>
      <c r="C1223" s="6" t="s">
        <v>20</v>
      </c>
      <c r="D1223" s="6">
        <v>262</v>
      </c>
      <c r="E1223" s="6">
        <v>262</v>
      </c>
      <c r="F1223" s="6">
        <f t="shared" si="25"/>
        <v>0.26200000000000001</v>
      </c>
      <c r="G1223" s="6">
        <v>1</v>
      </c>
      <c r="H1223" s="6" t="s">
        <v>194</v>
      </c>
      <c r="I1223" s="6" t="s">
        <v>18</v>
      </c>
      <c r="J1223" s="6" t="s">
        <v>25</v>
      </c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 ht="15" customHeight="1">
      <c r="A1224" s="6">
        <v>60000000386</v>
      </c>
      <c r="B1224" s="6" t="s">
        <v>175</v>
      </c>
      <c r="C1224" s="6" t="s">
        <v>20</v>
      </c>
      <c r="D1224" s="6">
        <v>136</v>
      </c>
      <c r="E1224" s="6">
        <v>136</v>
      </c>
      <c r="F1224" s="6">
        <f t="shared" si="25"/>
        <v>0.13600000000000001</v>
      </c>
      <c r="G1224" s="6">
        <v>1</v>
      </c>
      <c r="H1224" s="6" t="s">
        <v>238</v>
      </c>
      <c r="I1224" s="6" t="s">
        <v>18</v>
      </c>
      <c r="J1224" s="6" t="s">
        <v>149</v>
      </c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 ht="15" customHeight="1">
      <c r="A1225" s="6">
        <v>60000000385</v>
      </c>
      <c r="B1225" s="6" t="s">
        <v>64</v>
      </c>
      <c r="C1225" s="6" t="s">
        <v>20</v>
      </c>
      <c r="D1225" s="6">
        <v>194</v>
      </c>
      <c r="E1225" s="6">
        <v>194</v>
      </c>
      <c r="F1225" s="6">
        <f t="shared" si="25"/>
        <v>0.19400000000000001</v>
      </c>
      <c r="G1225" s="6">
        <v>1</v>
      </c>
      <c r="H1225" s="6" t="s">
        <v>194</v>
      </c>
      <c r="I1225" s="6" t="s">
        <v>147</v>
      </c>
      <c r="J1225" s="6" t="s">
        <v>36</v>
      </c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 ht="15" customHeight="1">
      <c r="A1226" s="6">
        <v>60000000582</v>
      </c>
      <c r="B1226" s="6" t="s">
        <v>64</v>
      </c>
      <c r="C1226" s="6" t="s">
        <v>20</v>
      </c>
      <c r="D1226" s="6">
        <v>254</v>
      </c>
      <c r="E1226" s="6">
        <v>254</v>
      </c>
      <c r="F1226" s="6">
        <f t="shared" si="25"/>
        <v>0.254</v>
      </c>
      <c r="G1226" s="6">
        <v>1</v>
      </c>
      <c r="H1226" s="6" t="s">
        <v>194</v>
      </c>
      <c r="I1226" s="6" t="s">
        <v>18</v>
      </c>
      <c r="J1226" s="6" t="s">
        <v>36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 ht="15" customHeight="1">
      <c r="A1227" s="6">
        <v>60000000583</v>
      </c>
      <c r="B1227" s="6" t="s">
        <v>64</v>
      </c>
      <c r="C1227" s="6" t="s">
        <v>20</v>
      </c>
      <c r="D1227" s="6">
        <v>372</v>
      </c>
      <c r="E1227" s="6">
        <v>372</v>
      </c>
      <c r="F1227" s="6">
        <f t="shared" si="25"/>
        <v>0.372</v>
      </c>
      <c r="G1227" s="6">
        <v>1</v>
      </c>
      <c r="H1227" s="6" t="s">
        <v>194</v>
      </c>
      <c r="I1227" s="6" t="s">
        <v>48</v>
      </c>
      <c r="J1227" s="6" t="s">
        <v>25</v>
      </c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 ht="15" customHeight="1">
      <c r="A1228" s="6">
        <v>60000000584</v>
      </c>
      <c r="B1228" s="6" t="s">
        <v>175</v>
      </c>
      <c r="C1228" s="6" t="s">
        <v>20</v>
      </c>
      <c r="D1228" s="6">
        <v>98</v>
      </c>
      <c r="E1228" s="6">
        <v>98</v>
      </c>
      <c r="F1228" s="6">
        <f t="shared" si="25"/>
        <v>9.8000000000000004E-2</v>
      </c>
      <c r="G1228" s="6">
        <v>1</v>
      </c>
      <c r="H1228" s="6" t="s">
        <v>207</v>
      </c>
      <c r="I1228" s="6" t="s">
        <v>12</v>
      </c>
      <c r="J1228" s="6" t="s">
        <v>25</v>
      </c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 ht="15" customHeight="1">
      <c r="A1229" s="6">
        <v>60000000585</v>
      </c>
      <c r="B1229" s="6" t="s">
        <v>175</v>
      </c>
      <c r="C1229" s="6" t="s">
        <v>20</v>
      </c>
      <c r="D1229" s="6">
        <v>78</v>
      </c>
      <c r="E1229" s="6">
        <v>78</v>
      </c>
      <c r="F1229" s="6">
        <f t="shared" si="25"/>
        <v>7.8E-2</v>
      </c>
      <c r="G1229" s="6">
        <v>1</v>
      </c>
      <c r="H1229" s="6" t="s">
        <v>194</v>
      </c>
      <c r="I1229" s="6" t="s">
        <v>67</v>
      </c>
      <c r="J1229" s="6" t="s">
        <v>25</v>
      </c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 ht="15" customHeight="1">
      <c r="A1230" s="6">
        <v>60000000586</v>
      </c>
      <c r="B1230" s="6" t="s">
        <v>46</v>
      </c>
      <c r="C1230" s="6" t="s">
        <v>20</v>
      </c>
      <c r="D1230" s="6">
        <v>172</v>
      </c>
      <c r="E1230" s="6">
        <v>172</v>
      </c>
      <c r="F1230" s="6">
        <f t="shared" si="25"/>
        <v>0.17199999999999999</v>
      </c>
      <c r="G1230" s="6">
        <v>1</v>
      </c>
      <c r="H1230" s="6" t="s">
        <v>194</v>
      </c>
      <c r="I1230" s="6" t="s">
        <v>18</v>
      </c>
      <c r="J1230" s="6" t="s">
        <v>149</v>
      </c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 ht="15" customHeight="1">
      <c r="A1231" s="6">
        <v>60000000587</v>
      </c>
      <c r="B1231" s="6" t="s">
        <v>50</v>
      </c>
      <c r="C1231" s="6" t="s">
        <v>20</v>
      </c>
      <c r="D1231" s="6">
        <v>100</v>
      </c>
      <c r="E1231" s="6">
        <v>100</v>
      </c>
      <c r="F1231" s="6">
        <f t="shared" si="25"/>
        <v>0.1</v>
      </c>
      <c r="G1231" s="6">
        <v>1</v>
      </c>
      <c r="H1231" s="6" t="s">
        <v>194</v>
      </c>
      <c r="I1231" s="6" t="s">
        <v>147</v>
      </c>
      <c r="J1231" s="6" t="s">
        <v>36</v>
      </c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 ht="15" customHeight="1">
      <c r="A1232" s="6">
        <v>60000000588</v>
      </c>
      <c r="B1232" s="6" t="s">
        <v>50</v>
      </c>
      <c r="C1232" s="6" t="s">
        <v>20</v>
      </c>
      <c r="D1232" s="6">
        <v>100</v>
      </c>
      <c r="E1232" s="6">
        <v>100</v>
      </c>
      <c r="F1232" s="6">
        <f t="shared" si="25"/>
        <v>0.1</v>
      </c>
      <c r="G1232" s="6">
        <v>1</v>
      </c>
      <c r="H1232" s="6" t="s">
        <v>194</v>
      </c>
      <c r="I1232" s="6" t="s">
        <v>147</v>
      </c>
      <c r="J1232" s="6" t="s">
        <v>36</v>
      </c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 ht="15" customHeight="1">
      <c r="A1233" s="6">
        <v>60000000589</v>
      </c>
      <c r="B1233" s="6" t="s">
        <v>69</v>
      </c>
      <c r="C1233" s="6" t="s">
        <v>20</v>
      </c>
      <c r="D1233" s="6">
        <v>110</v>
      </c>
      <c r="E1233" s="6">
        <v>110</v>
      </c>
      <c r="F1233" s="6">
        <f t="shared" si="25"/>
        <v>0.11</v>
      </c>
      <c r="G1233" s="6">
        <v>1</v>
      </c>
      <c r="H1233" s="6" t="s">
        <v>194</v>
      </c>
      <c r="I1233" s="6" t="s">
        <v>279</v>
      </c>
      <c r="J1233" s="6" t="s">
        <v>174</v>
      </c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 ht="15" customHeight="1">
      <c r="A1234" s="6">
        <v>60000000590</v>
      </c>
      <c r="B1234" s="6" t="s">
        <v>64</v>
      </c>
      <c r="C1234" s="6" t="s">
        <v>20</v>
      </c>
      <c r="D1234" s="6">
        <v>172</v>
      </c>
      <c r="E1234" s="6">
        <v>172</v>
      </c>
      <c r="F1234" s="6">
        <f t="shared" si="25"/>
        <v>0.17199999999999999</v>
      </c>
      <c r="G1234" s="6">
        <v>1</v>
      </c>
      <c r="H1234" s="6" t="s">
        <v>194</v>
      </c>
      <c r="I1234" s="6" t="s">
        <v>147</v>
      </c>
      <c r="J1234" s="6" t="s">
        <v>36</v>
      </c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ht="15" customHeight="1">
      <c r="A1235" s="6">
        <v>60000000591</v>
      </c>
      <c r="B1235" s="6" t="s">
        <v>175</v>
      </c>
      <c r="C1235" s="6" t="s">
        <v>20</v>
      </c>
      <c r="D1235" s="6">
        <v>178</v>
      </c>
      <c r="E1235" s="6">
        <v>178</v>
      </c>
      <c r="F1235" s="6">
        <f t="shared" si="25"/>
        <v>0.17799999999999999</v>
      </c>
      <c r="G1235" s="6">
        <v>1</v>
      </c>
      <c r="H1235" s="6" t="s">
        <v>194</v>
      </c>
      <c r="I1235" s="6" t="s">
        <v>48</v>
      </c>
      <c r="J1235" s="6" t="s">
        <v>25</v>
      </c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 ht="15" customHeight="1">
      <c r="A1236" s="6">
        <v>60000000592</v>
      </c>
      <c r="B1236" s="6" t="s">
        <v>46</v>
      </c>
      <c r="C1236" s="6" t="s">
        <v>20</v>
      </c>
      <c r="D1236" s="6">
        <v>144</v>
      </c>
      <c r="E1236" s="6">
        <v>144</v>
      </c>
      <c r="F1236" s="6">
        <f t="shared" si="25"/>
        <v>0.14399999999999999</v>
      </c>
      <c r="G1236" s="6">
        <v>1</v>
      </c>
      <c r="H1236" s="6" t="s">
        <v>194</v>
      </c>
      <c r="I1236" s="6" t="s">
        <v>67</v>
      </c>
      <c r="J1236" s="6" t="s">
        <v>36</v>
      </c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 ht="15" customHeight="1">
      <c r="A1237" s="6">
        <v>60000000593</v>
      </c>
      <c r="B1237" s="6" t="s">
        <v>50</v>
      </c>
      <c r="C1237" s="6" t="s">
        <v>20</v>
      </c>
      <c r="D1237" s="6">
        <v>68</v>
      </c>
      <c r="E1237" s="6">
        <v>68</v>
      </c>
      <c r="F1237" s="6">
        <f t="shared" si="25"/>
        <v>6.8000000000000005E-2</v>
      </c>
      <c r="G1237" s="6">
        <v>1</v>
      </c>
      <c r="H1237" s="6" t="s">
        <v>194</v>
      </c>
      <c r="I1237" s="6" t="s">
        <v>48</v>
      </c>
      <c r="J1237" s="6" t="s">
        <v>25</v>
      </c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 ht="15" customHeight="1">
      <c r="A1238" s="6">
        <v>60000000594</v>
      </c>
      <c r="B1238" s="6" t="s">
        <v>64</v>
      </c>
      <c r="C1238" s="6" t="s">
        <v>20</v>
      </c>
      <c r="D1238" s="6">
        <v>208</v>
      </c>
      <c r="E1238" s="6">
        <v>208</v>
      </c>
      <c r="F1238" s="6">
        <f t="shared" si="25"/>
        <v>0.20799999999999999</v>
      </c>
      <c r="G1238" s="6">
        <v>1</v>
      </c>
      <c r="H1238" s="6" t="s">
        <v>194</v>
      </c>
      <c r="I1238" s="6" t="s">
        <v>195</v>
      </c>
      <c r="J1238" s="6" t="s">
        <v>36</v>
      </c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 ht="15" customHeight="1">
      <c r="A1239" s="6">
        <v>60000000595</v>
      </c>
      <c r="B1239" s="6" t="s">
        <v>46</v>
      </c>
      <c r="C1239" s="6" t="s">
        <v>20</v>
      </c>
      <c r="D1239" s="6">
        <v>106</v>
      </c>
      <c r="E1239" s="6">
        <v>106</v>
      </c>
      <c r="F1239" s="6">
        <f t="shared" si="25"/>
        <v>0.106</v>
      </c>
      <c r="G1239" s="6">
        <v>1</v>
      </c>
      <c r="H1239" s="6" t="s">
        <v>194</v>
      </c>
      <c r="I1239" s="6" t="s">
        <v>67</v>
      </c>
      <c r="J1239" s="6" t="s">
        <v>25</v>
      </c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 ht="15" customHeight="1">
      <c r="A1240" s="6">
        <v>60000000596</v>
      </c>
      <c r="B1240" s="6" t="s">
        <v>50</v>
      </c>
      <c r="C1240" s="6" t="s">
        <v>20</v>
      </c>
      <c r="D1240" s="6">
        <v>206</v>
      </c>
      <c r="E1240" s="6">
        <v>206</v>
      </c>
      <c r="F1240" s="6">
        <f t="shared" si="25"/>
        <v>0.20599999999999999</v>
      </c>
      <c r="G1240" s="6">
        <v>1</v>
      </c>
      <c r="H1240" s="6" t="s">
        <v>194</v>
      </c>
      <c r="I1240" s="6" t="s">
        <v>48</v>
      </c>
      <c r="J1240" s="6" t="s">
        <v>149</v>
      </c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 ht="15" customHeight="1">
      <c r="A1241" s="6">
        <v>60000000597</v>
      </c>
      <c r="B1241" s="6" t="s">
        <v>69</v>
      </c>
      <c r="C1241" s="6" t="s">
        <v>20</v>
      </c>
      <c r="D1241" s="6">
        <v>100</v>
      </c>
      <c r="E1241" s="6">
        <v>100</v>
      </c>
      <c r="F1241" s="6">
        <f t="shared" si="25"/>
        <v>0.1</v>
      </c>
      <c r="G1241" s="6">
        <v>1</v>
      </c>
      <c r="H1241" s="6" t="s">
        <v>194</v>
      </c>
      <c r="I1241" s="6" t="s">
        <v>199</v>
      </c>
      <c r="J1241" s="6" t="s">
        <v>36</v>
      </c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 ht="15" customHeight="1">
      <c r="A1242" s="6">
        <v>60000000598</v>
      </c>
      <c r="B1242" s="6" t="s">
        <v>64</v>
      </c>
      <c r="C1242" s="6" t="s">
        <v>20</v>
      </c>
      <c r="D1242" s="6">
        <v>324</v>
      </c>
      <c r="E1242" s="6">
        <v>324</v>
      </c>
      <c r="F1242" s="6">
        <f t="shared" si="25"/>
        <v>0.32400000000000001</v>
      </c>
      <c r="G1242" s="6">
        <v>1</v>
      </c>
      <c r="H1242" s="6" t="s">
        <v>194</v>
      </c>
      <c r="I1242" s="6" t="s">
        <v>195</v>
      </c>
      <c r="J1242" s="6" t="s">
        <v>36</v>
      </c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ht="15" customHeight="1">
      <c r="A1243" s="6">
        <v>60000000599</v>
      </c>
      <c r="B1243" s="6" t="s">
        <v>175</v>
      </c>
      <c r="C1243" s="6" t="s">
        <v>20</v>
      </c>
      <c r="D1243" s="6">
        <v>78</v>
      </c>
      <c r="E1243" s="6">
        <v>78</v>
      </c>
      <c r="F1243" s="6">
        <f t="shared" si="25"/>
        <v>7.8E-2</v>
      </c>
      <c r="G1243" s="6">
        <v>1</v>
      </c>
      <c r="H1243" s="6" t="s">
        <v>194</v>
      </c>
      <c r="I1243" s="6" t="s">
        <v>147</v>
      </c>
      <c r="J1243" s="6" t="s">
        <v>36</v>
      </c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ht="15" customHeight="1">
      <c r="A1244" s="6">
        <v>60000000600</v>
      </c>
      <c r="B1244" s="6" t="s">
        <v>46</v>
      </c>
      <c r="C1244" s="6" t="s">
        <v>20</v>
      </c>
      <c r="D1244" s="6">
        <v>192</v>
      </c>
      <c r="E1244" s="6">
        <v>192</v>
      </c>
      <c r="F1244" s="6">
        <f t="shared" si="25"/>
        <v>0.192</v>
      </c>
      <c r="G1244" s="6">
        <v>1</v>
      </c>
      <c r="H1244" s="6" t="s">
        <v>194</v>
      </c>
      <c r="I1244" s="6" t="s">
        <v>280</v>
      </c>
      <c r="J1244" s="6" t="s">
        <v>281</v>
      </c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 ht="15" customHeight="1">
      <c r="A1245" s="6">
        <v>60000000601</v>
      </c>
      <c r="B1245" s="6" t="s">
        <v>253</v>
      </c>
      <c r="C1245" s="6" t="s">
        <v>20</v>
      </c>
      <c r="D1245" s="6">
        <v>66</v>
      </c>
      <c r="E1245" s="6">
        <v>66</v>
      </c>
      <c r="F1245" s="6">
        <f t="shared" si="25"/>
        <v>6.6000000000000003E-2</v>
      </c>
      <c r="G1245" s="6">
        <v>1</v>
      </c>
      <c r="H1245" s="6" t="s">
        <v>194</v>
      </c>
      <c r="I1245" s="6" t="s">
        <v>48</v>
      </c>
      <c r="J1245" s="6" t="s">
        <v>25</v>
      </c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 ht="15" customHeight="1">
      <c r="A1246" s="6">
        <v>60000000602</v>
      </c>
      <c r="B1246" s="6" t="s">
        <v>69</v>
      </c>
      <c r="C1246" s="6" t="s">
        <v>20</v>
      </c>
      <c r="D1246" s="6">
        <v>112</v>
      </c>
      <c r="E1246" s="6">
        <v>112</v>
      </c>
      <c r="F1246" s="6">
        <f t="shared" si="25"/>
        <v>0.112</v>
      </c>
      <c r="G1246" s="6">
        <v>1</v>
      </c>
      <c r="H1246" s="6" t="s">
        <v>194</v>
      </c>
      <c r="I1246" s="6" t="s">
        <v>279</v>
      </c>
      <c r="J1246" s="6" t="s">
        <v>174</v>
      </c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 ht="15" customHeight="1">
      <c r="A1247" s="6">
        <v>60000000603</v>
      </c>
      <c r="B1247" s="6" t="s">
        <v>64</v>
      </c>
      <c r="C1247" s="6" t="s">
        <v>20</v>
      </c>
      <c r="D1247" s="6">
        <v>312</v>
      </c>
      <c r="E1247" s="6">
        <v>312</v>
      </c>
      <c r="F1247" s="6">
        <f t="shared" si="25"/>
        <v>0.312</v>
      </c>
      <c r="G1247" s="6">
        <v>1</v>
      </c>
      <c r="H1247" s="6" t="s">
        <v>194</v>
      </c>
      <c r="I1247" s="6" t="s">
        <v>282</v>
      </c>
      <c r="J1247" s="6" t="s">
        <v>149</v>
      </c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 ht="15" customHeight="1">
      <c r="A1248" s="6">
        <v>60000000604</v>
      </c>
      <c r="B1248" s="6" t="s">
        <v>64</v>
      </c>
      <c r="C1248" s="6" t="s">
        <v>20</v>
      </c>
      <c r="D1248" s="6">
        <v>264</v>
      </c>
      <c r="E1248" s="6">
        <v>264</v>
      </c>
      <c r="F1248" s="6">
        <f t="shared" si="25"/>
        <v>0.26400000000000001</v>
      </c>
      <c r="G1248" s="6">
        <v>1</v>
      </c>
      <c r="H1248" s="6" t="s">
        <v>194</v>
      </c>
      <c r="I1248" s="6" t="s">
        <v>18</v>
      </c>
      <c r="J1248" s="6" t="s">
        <v>25</v>
      </c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 ht="15" customHeight="1">
      <c r="A1249" s="6">
        <v>60000000605</v>
      </c>
      <c r="B1249" s="6" t="s">
        <v>64</v>
      </c>
      <c r="C1249" s="6" t="s">
        <v>20</v>
      </c>
      <c r="D1249" s="6">
        <v>254</v>
      </c>
      <c r="E1249" s="6">
        <v>254</v>
      </c>
      <c r="F1249" s="6">
        <f t="shared" si="25"/>
        <v>0.254</v>
      </c>
      <c r="G1249" s="6">
        <v>1</v>
      </c>
      <c r="H1249" s="6" t="s">
        <v>194</v>
      </c>
      <c r="I1249" s="6" t="s">
        <v>48</v>
      </c>
      <c r="J1249" s="6" t="s">
        <v>36</v>
      </c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 ht="15" customHeight="1">
      <c r="A1250" s="6">
        <v>60000000606</v>
      </c>
      <c r="B1250" s="6" t="s">
        <v>69</v>
      </c>
      <c r="C1250" s="6" t="s">
        <v>20</v>
      </c>
      <c r="D1250" s="6">
        <v>186</v>
      </c>
      <c r="E1250" s="6">
        <v>186</v>
      </c>
      <c r="F1250" s="6">
        <f t="shared" si="25"/>
        <v>0.186</v>
      </c>
      <c r="G1250" s="6">
        <v>1</v>
      </c>
      <c r="H1250" s="6" t="s">
        <v>194</v>
      </c>
      <c r="I1250" s="6" t="s">
        <v>12</v>
      </c>
      <c r="J1250" s="6" t="s">
        <v>25</v>
      </c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 ht="15" customHeight="1">
      <c r="A1251" s="6">
        <v>60000000607</v>
      </c>
      <c r="B1251" s="6" t="s">
        <v>183</v>
      </c>
      <c r="C1251" s="6" t="s">
        <v>20</v>
      </c>
      <c r="D1251" s="6">
        <v>414</v>
      </c>
      <c r="E1251" s="6">
        <v>414</v>
      </c>
      <c r="F1251" s="6">
        <f t="shared" si="25"/>
        <v>0.41399999999999998</v>
      </c>
      <c r="G1251" s="6">
        <v>1</v>
      </c>
      <c r="H1251" s="6" t="s">
        <v>194</v>
      </c>
      <c r="I1251" s="6" t="s">
        <v>283</v>
      </c>
      <c r="J1251" s="6" t="s">
        <v>149</v>
      </c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 ht="15" customHeight="1">
      <c r="A1252" s="6">
        <v>60000000608</v>
      </c>
      <c r="B1252" s="6" t="s">
        <v>183</v>
      </c>
      <c r="C1252" s="6" t="s">
        <v>20</v>
      </c>
      <c r="D1252" s="6">
        <v>472</v>
      </c>
      <c r="E1252" s="6">
        <v>472</v>
      </c>
      <c r="F1252" s="6">
        <f t="shared" si="25"/>
        <v>0.47199999999999998</v>
      </c>
      <c r="G1252" s="6">
        <v>1</v>
      </c>
      <c r="H1252" s="6" t="s">
        <v>194</v>
      </c>
      <c r="I1252" s="6" t="s">
        <v>199</v>
      </c>
      <c r="J1252" s="6" t="s">
        <v>25</v>
      </c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 ht="15" customHeight="1">
      <c r="A1253" s="6">
        <v>60000000609</v>
      </c>
      <c r="B1253" s="6" t="s">
        <v>175</v>
      </c>
      <c r="C1253" s="6" t="s">
        <v>20</v>
      </c>
      <c r="D1253" s="6">
        <v>124</v>
      </c>
      <c r="E1253" s="6">
        <v>124</v>
      </c>
      <c r="F1253" s="6">
        <f t="shared" si="25"/>
        <v>0.124</v>
      </c>
      <c r="G1253" s="6">
        <v>1</v>
      </c>
      <c r="H1253" s="6" t="s">
        <v>194</v>
      </c>
      <c r="I1253" s="6" t="s">
        <v>48</v>
      </c>
      <c r="J1253" s="6" t="s">
        <v>149</v>
      </c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 ht="15" customHeight="1">
      <c r="A1254" s="6">
        <v>60000000610</v>
      </c>
      <c r="B1254" s="6" t="s">
        <v>175</v>
      </c>
      <c r="C1254" s="6" t="s">
        <v>20</v>
      </c>
      <c r="D1254" s="6">
        <v>124</v>
      </c>
      <c r="E1254" s="6">
        <v>124</v>
      </c>
      <c r="F1254" s="6">
        <f t="shared" si="25"/>
        <v>0.124</v>
      </c>
      <c r="G1254" s="6">
        <v>1</v>
      </c>
      <c r="H1254" s="6" t="s">
        <v>194</v>
      </c>
      <c r="I1254" s="6" t="s">
        <v>48</v>
      </c>
      <c r="J1254" s="6" t="s">
        <v>149</v>
      </c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 ht="15" customHeight="1">
      <c r="A1255" s="6">
        <v>60000000611</v>
      </c>
      <c r="B1255" s="6" t="s">
        <v>64</v>
      </c>
      <c r="C1255" s="6" t="s">
        <v>20</v>
      </c>
      <c r="D1255" s="6">
        <v>160</v>
      </c>
      <c r="E1255" s="6">
        <v>160</v>
      </c>
      <c r="F1255" s="6">
        <f t="shared" si="25"/>
        <v>0.16</v>
      </c>
      <c r="G1255" s="6">
        <v>1</v>
      </c>
      <c r="H1255" s="6" t="s">
        <v>194</v>
      </c>
      <c r="I1255" s="6" t="s">
        <v>48</v>
      </c>
      <c r="J1255" s="6" t="s">
        <v>149</v>
      </c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 ht="15" customHeight="1">
      <c r="A1256" s="6">
        <v>60000000612</v>
      </c>
      <c r="B1256" s="6" t="s">
        <v>46</v>
      </c>
      <c r="C1256" s="7" t="s">
        <v>10</v>
      </c>
      <c r="D1256" s="6">
        <v>222</v>
      </c>
      <c r="E1256" s="6">
        <v>222</v>
      </c>
      <c r="F1256" s="6">
        <f t="shared" si="25"/>
        <v>0.222</v>
      </c>
      <c r="G1256" s="6">
        <v>1</v>
      </c>
      <c r="H1256" s="6" t="s">
        <v>194</v>
      </c>
      <c r="I1256" s="6" t="s">
        <v>32</v>
      </c>
      <c r="J1256" s="6" t="s">
        <v>25</v>
      </c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 ht="15" customHeight="1">
      <c r="A1257" s="6">
        <v>60000000613</v>
      </c>
      <c r="B1257" s="6" t="s">
        <v>64</v>
      </c>
      <c r="C1257" s="6" t="s">
        <v>20</v>
      </c>
      <c r="D1257" s="6">
        <v>214</v>
      </c>
      <c r="E1257" s="6">
        <v>214</v>
      </c>
      <c r="F1257" s="6">
        <f t="shared" si="25"/>
        <v>0.214</v>
      </c>
      <c r="G1257" s="6">
        <v>1</v>
      </c>
      <c r="H1257" s="6" t="s">
        <v>194</v>
      </c>
      <c r="I1257" s="6" t="s">
        <v>48</v>
      </c>
      <c r="J1257" s="6" t="s">
        <v>36</v>
      </c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 ht="15" customHeight="1">
      <c r="A1258" s="6">
        <v>60000000614</v>
      </c>
      <c r="B1258" s="6" t="s">
        <v>64</v>
      </c>
      <c r="C1258" s="6" t="s">
        <v>20</v>
      </c>
      <c r="D1258" s="6">
        <v>318</v>
      </c>
      <c r="E1258" s="6">
        <v>318</v>
      </c>
      <c r="F1258" s="6">
        <f t="shared" si="25"/>
        <v>0.318</v>
      </c>
      <c r="G1258" s="6">
        <v>1</v>
      </c>
      <c r="H1258" s="6" t="s">
        <v>194</v>
      </c>
      <c r="I1258" s="6" t="s">
        <v>48</v>
      </c>
      <c r="J1258" s="6" t="s">
        <v>36</v>
      </c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 ht="15" customHeight="1">
      <c r="A1259" s="6">
        <v>60000000615</v>
      </c>
      <c r="B1259" s="6" t="s">
        <v>46</v>
      </c>
      <c r="C1259" s="6" t="s">
        <v>20</v>
      </c>
      <c r="D1259" s="6">
        <v>348</v>
      </c>
      <c r="E1259" s="6">
        <v>348</v>
      </c>
      <c r="F1259" s="6">
        <f t="shared" si="25"/>
        <v>0.34799999999999998</v>
      </c>
      <c r="G1259" s="6">
        <v>1</v>
      </c>
      <c r="H1259" s="6" t="s">
        <v>194</v>
      </c>
      <c r="I1259" s="6" t="s">
        <v>67</v>
      </c>
      <c r="J1259" s="6" t="s">
        <v>149</v>
      </c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 ht="15" customHeight="1">
      <c r="A1260" s="6">
        <v>60000000616</v>
      </c>
      <c r="B1260" s="6" t="s">
        <v>175</v>
      </c>
      <c r="C1260" s="6" t="s">
        <v>20</v>
      </c>
      <c r="D1260" s="6">
        <v>80</v>
      </c>
      <c r="E1260" s="6">
        <v>80</v>
      </c>
      <c r="F1260" s="6">
        <f t="shared" si="25"/>
        <v>0.08</v>
      </c>
      <c r="G1260" s="6">
        <v>1</v>
      </c>
      <c r="H1260" s="6" t="s">
        <v>194</v>
      </c>
      <c r="I1260" s="6" t="s">
        <v>284</v>
      </c>
      <c r="J1260" s="6" t="s">
        <v>25</v>
      </c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 ht="15" customHeight="1">
      <c r="A1261" s="6">
        <v>60000000617</v>
      </c>
      <c r="B1261" s="6" t="s">
        <v>46</v>
      </c>
      <c r="C1261" s="6" t="s">
        <v>20</v>
      </c>
      <c r="D1261" s="6">
        <v>172</v>
      </c>
      <c r="E1261" s="6">
        <v>172</v>
      </c>
      <c r="F1261" s="6">
        <f t="shared" si="25"/>
        <v>0.17199999999999999</v>
      </c>
      <c r="G1261" s="6">
        <v>1</v>
      </c>
      <c r="H1261" s="6" t="s">
        <v>194</v>
      </c>
      <c r="I1261" s="6" t="s">
        <v>12</v>
      </c>
      <c r="J1261" s="6" t="s">
        <v>25</v>
      </c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 ht="15" customHeight="1">
      <c r="A1262" s="6">
        <v>60000000618</v>
      </c>
      <c r="B1262" s="6" t="s">
        <v>64</v>
      </c>
      <c r="C1262" s="6" t="s">
        <v>20</v>
      </c>
      <c r="D1262" s="6">
        <v>366</v>
      </c>
      <c r="E1262" s="6">
        <v>366</v>
      </c>
      <c r="F1262" s="6">
        <f t="shared" si="25"/>
        <v>0.36599999999999999</v>
      </c>
      <c r="G1262" s="6">
        <v>1</v>
      </c>
      <c r="H1262" s="6" t="s">
        <v>194</v>
      </c>
      <c r="I1262" s="6" t="s">
        <v>48</v>
      </c>
      <c r="J1262" s="6" t="s">
        <v>25</v>
      </c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 ht="15" customHeight="1">
      <c r="A1263" s="6">
        <v>60000000619</v>
      </c>
      <c r="B1263" s="6" t="s">
        <v>64</v>
      </c>
      <c r="C1263" s="6" t="s">
        <v>20</v>
      </c>
      <c r="D1263" s="6">
        <v>98</v>
      </c>
      <c r="E1263" s="6">
        <v>98</v>
      </c>
      <c r="F1263" s="6">
        <f t="shared" si="25"/>
        <v>9.8000000000000004E-2</v>
      </c>
      <c r="G1263" s="6">
        <v>1</v>
      </c>
      <c r="H1263" s="6" t="s">
        <v>194</v>
      </c>
      <c r="I1263" s="6" t="s">
        <v>67</v>
      </c>
      <c r="J1263" s="6" t="s">
        <v>36</v>
      </c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 ht="15" customHeight="1">
      <c r="A1264" s="6">
        <v>60000000620</v>
      </c>
      <c r="B1264" s="6" t="s">
        <v>64</v>
      </c>
      <c r="C1264" s="6" t="s">
        <v>20</v>
      </c>
      <c r="D1264" s="6">
        <v>288</v>
      </c>
      <c r="E1264" s="6">
        <v>288</v>
      </c>
      <c r="F1264" s="6">
        <f t="shared" si="25"/>
        <v>0.28799999999999998</v>
      </c>
      <c r="G1264" s="6">
        <v>1</v>
      </c>
      <c r="H1264" s="6" t="s">
        <v>194</v>
      </c>
      <c r="I1264" s="6" t="s">
        <v>67</v>
      </c>
      <c r="J1264" s="6" t="s">
        <v>36</v>
      </c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 ht="15" customHeight="1">
      <c r="A1265" s="6">
        <v>60000000621</v>
      </c>
      <c r="B1265" s="6" t="s">
        <v>64</v>
      </c>
      <c r="C1265" s="6" t="s">
        <v>20</v>
      </c>
      <c r="D1265" s="6">
        <v>404</v>
      </c>
      <c r="E1265" s="6">
        <v>404</v>
      </c>
      <c r="F1265" s="6">
        <f t="shared" si="25"/>
        <v>0.40400000000000003</v>
      </c>
      <c r="G1265" s="6">
        <v>1</v>
      </c>
      <c r="H1265" s="6" t="s">
        <v>194</v>
      </c>
      <c r="I1265" s="6" t="s">
        <v>18</v>
      </c>
      <c r="J1265" s="6" t="s">
        <v>285</v>
      </c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ht="15" customHeight="1">
      <c r="A1266" s="6">
        <v>60000000622</v>
      </c>
      <c r="B1266" s="6" t="s">
        <v>64</v>
      </c>
      <c r="C1266" s="6" t="s">
        <v>20</v>
      </c>
      <c r="D1266" s="6">
        <v>264</v>
      </c>
      <c r="E1266" s="6">
        <v>264</v>
      </c>
      <c r="F1266" s="6">
        <f t="shared" si="25"/>
        <v>0.26400000000000001</v>
      </c>
      <c r="G1266" s="6">
        <v>1</v>
      </c>
      <c r="H1266" s="6" t="s">
        <v>194</v>
      </c>
      <c r="I1266" s="6" t="s">
        <v>18</v>
      </c>
      <c r="J1266" s="6" t="s">
        <v>25</v>
      </c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ht="15" customHeight="1">
      <c r="A1267" s="6">
        <v>60000000623</v>
      </c>
      <c r="B1267" s="6" t="s">
        <v>64</v>
      </c>
      <c r="C1267" s="6" t="s">
        <v>20</v>
      </c>
      <c r="D1267" s="6">
        <v>154</v>
      </c>
      <c r="E1267" s="6">
        <v>154</v>
      </c>
      <c r="F1267" s="6">
        <f t="shared" si="25"/>
        <v>0.154</v>
      </c>
      <c r="G1267" s="6">
        <v>1</v>
      </c>
      <c r="H1267" s="6" t="s">
        <v>194</v>
      </c>
      <c r="I1267" s="6" t="s">
        <v>147</v>
      </c>
      <c r="J1267" s="6" t="s">
        <v>36</v>
      </c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 ht="15" customHeight="1">
      <c r="A1268" s="6">
        <v>60000000624</v>
      </c>
      <c r="B1268" s="6" t="s">
        <v>171</v>
      </c>
      <c r="C1268" s="6" t="s">
        <v>20</v>
      </c>
      <c r="D1268" s="6">
        <v>70</v>
      </c>
      <c r="E1268" s="6">
        <v>70</v>
      </c>
      <c r="F1268" s="6">
        <f t="shared" si="25"/>
        <v>7.0000000000000007E-2</v>
      </c>
      <c r="G1268" s="6">
        <v>1</v>
      </c>
      <c r="H1268" s="6" t="s">
        <v>194</v>
      </c>
      <c r="I1268" s="6" t="s">
        <v>147</v>
      </c>
      <c r="J1268" s="6" t="s">
        <v>36</v>
      </c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 ht="15" customHeight="1">
      <c r="A1269" s="6">
        <v>60000000625</v>
      </c>
      <c r="B1269" s="6" t="s">
        <v>64</v>
      </c>
      <c r="C1269" s="6" t="s">
        <v>20</v>
      </c>
      <c r="D1269" s="6">
        <v>348</v>
      </c>
      <c r="E1269" s="6">
        <v>348</v>
      </c>
      <c r="F1269" s="6">
        <f t="shared" si="25"/>
        <v>0.34799999999999998</v>
      </c>
      <c r="G1269" s="6">
        <v>1</v>
      </c>
      <c r="H1269" s="6" t="s">
        <v>194</v>
      </c>
      <c r="I1269" s="6" t="s">
        <v>48</v>
      </c>
      <c r="J1269" s="6" t="s">
        <v>36</v>
      </c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 ht="15" customHeight="1">
      <c r="A1270" s="6">
        <v>60000000626</v>
      </c>
      <c r="B1270" s="6" t="s">
        <v>175</v>
      </c>
      <c r="C1270" s="6" t="s">
        <v>20</v>
      </c>
      <c r="D1270" s="6">
        <v>122</v>
      </c>
      <c r="E1270" s="6">
        <v>122</v>
      </c>
      <c r="F1270" s="6">
        <f t="shared" si="25"/>
        <v>0.122</v>
      </c>
      <c r="G1270" s="6">
        <v>1</v>
      </c>
      <c r="H1270" s="6" t="s">
        <v>194</v>
      </c>
      <c r="I1270" s="6" t="s">
        <v>48</v>
      </c>
      <c r="J1270" s="6" t="s">
        <v>36</v>
      </c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 ht="15" customHeight="1">
      <c r="A1271" s="6">
        <v>60000000627</v>
      </c>
      <c r="B1271" s="6" t="s">
        <v>73</v>
      </c>
      <c r="C1271" s="6" t="s">
        <v>20</v>
      </c>
      <c r="D1271" s="6">
        <v>70</v>
      </c>
      <c r="E1271" s="6">
        <v>70</v>
      </c>
      <c r="F1271" s="6">
        <f t="shared" si="25"/>
        <v>7.0000000000000007E-2</v>
      </c>
      <c r="G1271" s="6">
        <v>1</v>
      </c>
      <c r="H1271" s="6" t="s">
        <v>194</v>
      </c>
      <c r="I1271" s="6" t="s">
        <v>18</v>
      </c>
      <c r="J1271" s="6" t="s">
        <v>25</v>
      </c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 ht="15" customHeight="1">
      <c r="A1272" s="6">
        <v>60000000628</v>
      </c>
      <c r="B1272" s="6" t="s">
        <v>64</v>
      </c>
      <c r="C1272" s="6" t="s">
        <v>20</v>
      </c>
      <c r="D1272" s="6">
        <v>186</v>
      </c>
      <c r="E1272" s="6">
        <v>186</v>
      </c>
      <c r="F1272" s="6">
        <f t="shared" si="25"/>
        <v>0.186</v>
      </c>
      <c r="G1272" s="6">
        <v>1</v>
      </c>
      <c r="H1272" s="6" t="s">
        <v>194</v>
      </c>
      <c r="I1272" s="6" t="s">
        <v>48</v>
      </c>
      <c r="J1272" s="6" t="s">
        <v>25</v>
      </c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ht="15" customHeight="1">
      <c r="A1273" s="6">
        <v>60000000629</v>
      </c>
      <c r="B1273" s="6" t="s">
        <v>69</v>
      </c>
      <c r="C1273" s="6" t="s">
        <v>20</v>
      </c>
      <c r="D1273" s="6">
        <v>96</v>
      </c>
      <c r="E1273" s="6">
        <v>96</v>
      </c>
      <c r="F1273" s="6">
        <f t="shared" si="25"/>
        <v>9.6000000000000002E-2</v>
      </c>
      <c r="G1273" s="6">
        <v>1</v>
      </c>
      <c r="H1273" s="6" t="s">
        <v>194</v>
      </c>
      <c r="I1273" s="6" t="s">
        <v>199</v>
      </c>
      <c r="J1273" s="6" t="s">
        <v>36</v>
      </c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 ht="15" customHeight="1">
      <c r="A1274" s="6">
        <v>60000000408</v>
      </c>
      <c r="B1274" s="6" t="s">
        <v>46</v>
      </c>
      <c r="C1274" s="7" t="s">
        <v>10</v>
      </c>
      <c r="D1274" s="6">
        <v>180</v>
      </c>
      <c r="E1274" s="6">
        <v>180</v>
      </c>
      <c r="F1274" s="6">
        <f t="shared" si="25"/>
        <v>0.18</v>
      </c>
      <c r="G1274" s="6">
        <v>1</v>
      </c>
      <c r="H1274" s="6" t="s">
        <v>194</v>
      </c>
      <c r="I1274" s="6" t="s">
        <v>67</v>
      </c>
      <c r="J1274" s="6" t="s">
        <v>149</v>
      </c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 ht="15" customHeight="1">
      <c r="A1275" s="6">
        <v>60000000630</v>
      </c>
      <c r="B1275" s="6" t="s">
        <v>64</v>
      </c>
      <c r="C1275" s="6" t="s">
        <v>20</v>
      </c>
      <c r="D1275" s="6">
        <v>182</v>
      </c>
      <c r="E1275" s="6">
        <v>182</v>
      </c>
      <c r="F1275" s="6">
        <f t="shared" si="25"/>
        <v>0.182</v>
      </c>
      <c r="G1275" s="6">
        <v>1</v>
      </c>
      <c r="H1275" s="6" t="s">
        <v>194</v>
      </c>
      <c r="I1275" s="6" t="s">
        <v>18</v>
      </c>
      <c r="J1275" s="6" t="s">
        <v>149</v>
      </c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 ht="15" customHeight="1">
      <c r="A1276" s="6">
        <v>60000000631</v>
      </c>
      <c r="B1276" s="6" t="s">
        <v>175</v>
      </c>
      <c r="C1276" s="6" t="s">
        <v>20</v>
      </c>
      <c r="D1276" s="6">
        <v>48</v>
      </c>
      <c r="E1276" s="6">
        <v>48</v>
      </c>
      <c r="F1276" s="6">
        <f t="shared" si="25"/>
        <v>4.8000000000000001E-2</v>
      </c>
      <c r="G1276" s="6">
        <v>1</v>
      </c>
      <c r="H1276" s="6" t="s">
        <v>194</v>
      </c>
      <c r="I1276" s="6" t="s">
        <v>48</v>
      </c>
      <c r="J1276" s="6" t="s">
        <v>170</v>
      </c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 ht="15" customHeight="1">
      <c r="A1277" s="6">
        <v>60000000632</v>
      </c>
      <c r="B1277" s="6" t="s">
        <v>47</v>
      </c>
      <c r="C1277" s="7" t="s">
        <v>10</v>
      </c>
      <c r="D1277" s="6">
        <v>138</v>
      </c>
      <c r="E1277" s="6">
        <v>138</v>
      </c>
      <c r="F1277" s="6">
        <f t="shared" si="25"/>
        <v>0.13800000000000001</v>
      </c>
      <c r="G1277" s="6">
        <v>1</v>
      </c>
      <c r="H1277" s="6" t="s">
        <v>194</v>
      </c>
      <c r="I1277" s="6" t="s">
        <v>286</v>
      </c>
      <c r="J1277" s="6" t="s">
        <v>25</v>
      </c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 ht="15" customHeight="1">
      <c r="A1278" s="6">
        <v>60000000633</v>
      </c>
      <c r="B1278" s="6" t="s">
        <v>175</v>
      </c>
      <c r="C1278" s="6" t="s">
        <v>20</v>
      </c>
      <c r="D1278" s="6">
        <v>62</v>
      </c>
      <c r="E1278" s="6">
        <v>62</v>
      </c>
      <c r="F1278" s="6">
        <f t="shared" si="25"/>
        <v>6.2E-2</v>
      </c>
      <c r="G1278" s="6">
        <v>1</v>
      </c>
      <c r="H1278" s="6" t="s">
        <v>194</v>
      </c>
      <c r="I1278" s="6" t="s">
        <v>67</v>
      </c>
      <c r="J1278" s="6" t="s">
        <v>25</v>
      </c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 ht="15" customHeight="1">
      <c r="A1279" s="6">
        <v>60000000634</v>
      </c>
      <c r="B1279" s="6" t="s">
        <v>47</v>
      </c>
      <c r="C1279" s="7" t="s">
        <v>10</v>
      </c>
      <c r="D1279" s="6">
        <v>164</v>
      </c>
      <c r="E1279" s="6">
        <v>164</v>
      </c>
      <c r="F1279" s="6">
        <f t="shared" si="25"/>
        <v>0.16400000000000001</v>
      </c>
      <c r="G1279" s="6">
        <v>1</v>
      </c>
      <c r="H1279" s="6" t="s">
        <v>194</v>
      </c>
      <c r="I1279" s="6" t="s">
        <v>286</v>
      </c>
      <c r="J1279" s="6" t="s">
        <v>149</v>
      </c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 ht="15" customHeight="1">
      <c r="A1280" s="6">
        <v>60000000635</v>
      </c>
      <c r="B1280" s="6" t="s">
        <v>64</v>
      </c>
      <c r="C1280" s="6" t="s">
        <v>20</v>
      </c>
      <c r="D1280" s="6">
        <v>242</v>
      </c>
      <c r="E1280" s="6">
        <v>242</v>
      </c>
      <c r="F1280" s="6">
        <f t="shared" si="25"/>
        <v>0.24199999999999999</v>
      </c>
      <c r="G1280" s="6">
        <v>1</v>
      </c>
      <c r="H1280" s="6" t="s">
        <v>194</v>
      </c>
      <c r="I1280" s="6" t="s">
        <v>279</v>
      </c>
      <c r="J1280" s="6" t="s">
        <v>25</v>
      </c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 ht="15" customHeight="1">
      <c r="A1281" s="6">
        <v>60000000636</v>
      </c>
      <c r="B1281" s="6" t="s">
        <v>175</v>
      </c>
      <c r="C1281" s="6" t="s">
        <v>20</v>
      </c>
      <c r="D1281" s="6">
        <v>104</v>
      </c>
      <c r="E1281" s="6">
        <v>104</v>
      </c>
      <c r="F1281" s="6">
        <f t="shared" si="25"/>
        <v>0.104</v>
      </c>
      <c r="G1281" s="6">
        <v>1</v>
      </c>
      <c r="H1281" s="6" t="s">
        <v>194</v>
      </c>
      <c r="I1281" s="6" t="s">
        <v>48</v>
      </c>
      <c r="J1281" s="6" t="s">
        <v>36</v>
      </c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 ht="15" customHeight="1">
      <c r="A1282" s="6">
        <v>60000000637</v>
      </c>
      <c r="B1282" s="6" t="s">
        <v>175</v>
      </c>
      <c r="C1282" s="6" t="s">
        <v>20</v>
      </c>
      <c r="D1282" s="6">
        <v>48</v>
      </c>
      <c r="E1282" s="6">
        <v>48</v>
      </c>
      <c r="F1282" s="6">
        <f t="shared" si="25"/>
        <v>4.8000000000000001E-2</v>
      </c>
      <c r="G1282" s="6">
        <v>1</v>
      </c>
      <c r="H1282" s="6" t="s">
        <v>194</v>
      </c>
      <c r="I1282" s="6" t="s">
        <v>279</v>
      </c>
      <c r="J1282" s="6" t="s">
        <v>25</v>
      </c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 ht="15" customHeight="1">
      <c r="A1283" s="6">
        <v>60000000638</v>
      </c>
      <c r="B1283" s="6" t="s">
        <v>175</v>
      </c>
      <c r="C1283" s="6" t="s">
        <v>20</v>
      </c>
      <c r="D1283" s="6">
        <v>48</v>
      </c>
      <c r="E1283" s="6">
        <v>48</v>
      </c>
      <c r="F1283" s="6">
        <f t="shared" si="25"/>
        <v>4.8000000000000001E-2</v>
      </c>
      <c r="G1283" s="6">
        <v>1</v>
      </c>
      <c r="H1283" s="6" t="s">
        <v>194</v>
      </c>
      <c r="I1283" s="6" t="s">
        <v>279</v>
      </c>
      <c r="J1283" s="6" t="s">
        <v>25</v>
      </c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 ht="15" customHeight="1">
      <c r="A1284" s="6">
        <v>60000000639</v>
      </c>
      <c r="B1284" s="6" t="s">
        <v>50</v>
      </c>
      <c r="C1284" s="6" t="s">
        <v>20</v>
      </c>
      <c r="D1284" s="6">
        <v>72</v>
      </c>
      <c r="E1284" s="6">
        <v>72</v>
      </c>
      <c r="F1284" s="6">
        <f t="shared" si="25"/>
        <v>7.1999999999999995E-2</v>
      </c>
      <c r="G1284" s="6">
        <v>1</v>
      </c>
      <c r="H1284" s="6" t="s">
        <v>194</v>
      </c>
      <c r="I1284" s="6" t="s">
        <v>48</v>
      </c>
      <c r="J1284" s="6" t="s">
        <v>25</v>
      </c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 ht="15" customHeight="1">
      <c r="A1285" s="6">
        <v>60000000640</v>
      </c>
      <c r="B1285" s="6" t="s">
        <v>175</v>
      </c>
      <c r="C1285" s="6" t="s">
        <v>20</v>
      </c>
      <c r="D1285" s="6">
        <v>72</v>
      </c>
      <c r="E1285" s="6">
        <v>72</v>
      </c>
      <c r="F1285" s="6">
        <f t="shared" ref="F1285:F1348" si="26">E1285/1000</f>
        <v>7.1999999999999995E-2</v>
      </c>
      <c r="G1285" s="6">
        <v>1</v>
      </c>
      <c r="H1285" s="6" t="s">
        <v>287</v>
      </c>
      <c r="I1285" s="6" t="s">
        <v>67</v>
      </c>
      <c r="J1285" s="6" t="s">
        <v>36</v>
      </c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 ht="15" customHeight="1">
      <c r="A1286" s="6">
        <v>60000000641</v>
      </c>
      <c r="B1286" s="6" t="s">
        <v>171</v>
      </c>
      <c r="C1286" s="6" t="s">
        <v>20</v>
      </c>
      <c r="D1286" s="6">
        <v>140</v>
      </c>
      <c r="E1286" s="6">
        <v>140</v>
      </c>
      <c r="F1286" s="6">
        <f t="shared" si="26"/>
        <v>0.14000000000000001</v>
      </c>
      <c r="G1286" s="6">
        <v>1</v>
      </c>
      <c r="H1286" s="6" t="s">
        <v>288</v>
      </c>
      <c r="I1286" s="6" t="s">
        <v>18</v>
      </c>
      <c r="J1286" s="6" t="s">
        <v>156</v>
      </c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 ht="15" customHeight="1">
      <c r="A1287" s="6">
        <v>60000000253</v>
      </c>
      <c r="B1287" s="6" t="s">
        <v>64</v>
      </c>
      <c r="C1287" s="6" t="s">
        <v>20</v>
      </c>
      <c r="D1287" s="6">
        <v>372</v>
      </c>
      <c r="E1287" s="6">
        <v>372</v>
      </c>
      <c r="F1287" s="6">
        <f t="shared" si="26"/>
        <v>0.372</v>
      </c>
      <c r="G1287" s="6">
        <v>1</v>
      </c>
      <c r="H1287" s="6" t="s">
        <v>194</v>
      </c>
      <c r="I1287" s="6" t="s">
        <v>48</v>
      </c>
      <c r="J1287" s="6" t="s">
        <v>25</v>
      </c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 ht="15" customHeight="1">
      <c r="A1288" s="6">
        <v>60000000252</v>
      </c>
      <c r="B1288" s="6" t="s">
        <v>69</v>
      </c>
      <c r="C1288" s="6" t="s">
        <v>20</v>
      </c>
      <c r="D1288" s="6">
        <v>134</v>
      </c>
      <c r="E1288" s="6">
        <v>134</v>
      </c>
      <c r="F1288" s="6">
        <f t="shared" si="26"/>
        <v>0.13400000000000001</v>
      </c>
      <c r="G1288" s="6">
        <v>1</v>
      </c>
      <c r="H1288" s="6" t="s">
        <v>207</v>
      </c>
      <c r="I1288" s="6" t="s">
        <v>12</v>
      </c>
      <c r="J1288" s="6" t="s">
        <v>149</v>
      </c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 ht="15" customHeight="1">
      <c r="A1289" s="6">
        <v>60000000249</v>
      </c>
      <c r="B1289" s="6" t="s">
        <v>175</v>
      </c>
      <c r="C1289" s="6" t="s">
        <v>20</v>
      </c>
      <c r="D1289" s="6">
        <v>86</v>
      </c>
      <c r="E1289" s="6">
        <v>86</v>
      </c>
      <c r="F1289" s="6">
        <f t="shared" si="26"/>
        <v>8.5999999999999993E-2</v>
      </c>
      <c r="G1289" s="6">
        <v>1</v>
      </c>
      <c r="H1289" s="6" t="s">
        <v>221</v>
      </c>
      <c r="I1289" s="6" t="s">
        <v>18</v>
      </c>
      <c r="J1289" s="6" t="s">
        <v>25</v>
      </c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 ht="15" customHeight="1">
      <c r="A1290" s="6">
        <v>60000000251</v>
      </c>
      <c r="B1290" s="6" t="s">
        <v>64</v>
      </c>
      <c r="C1290" s="6" t="s">
        <v>20</v>
      </c>
      <c r="D1290" s="6">
        <v>224</v>
      </c>
      <c r="E1290" s="6">
        <v>224</v>
      </c>
      <c r="F1290" s="6">
        <f t="shared" si="26"/>
        <v>0.224</v>
      </c>
      <c r="G1290" s="6">
        <v>1</v>
      </c>
      <c r="H1290" s="6" t="s">
        <v>252</v>
      </c>
      <c r="I1290" s="6" t="s">
        <v>199</v>
      </c>
      <c r="J1290" s="6" t="s">
        <v>36</v>
      </c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 ht="15" customHeight="1">
      <c r="A1291" s="6">
        <v>60000000250</v>
      </c>
      <c r="B1291" s="6" t="s">
        <v>69</v>
      </c>
      <c r="C1291" s="6" t="s">
        <v>20</v>
      </c>
      <c r="D1291" s="6">
        <v>166</v>
      </c>
      <c r="E1291" s="6">
        <v>166</v>
      </c>
      <c r="F1291" s="6">
        <f t="shared" si="26"/>
        <v>0.16600000000000001</v>
      </c>
      <c r="G1291" s="6">
        <v>1</v>
      </c>
      <c r="H1291" s="6" t="s">
        <v>289</v>
      </c>
      <c r="I1291" s="6" t="s">
        <v>67</v>
      </c>
      <c r="J1291" s="6" t="s">
        <v>36</v>
      </c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 ht="15" customHeight="1">
      <c r="A1292" s="6">
        <v>60000000642</v>
      </c>
      <c r="B1292" s="6" t="s">
        <v>171</v>
      </c>
      <c r="C1292" s="6" t="s">
        <v>20</v>
      </c>
      <c r="D1292" s="6">
        <v>128</v>
      </c>
      <c r="E1292" s="6">
        <v>128</v>
      </c>
      <c r="F1292" s="6">
        <f t="shared" si="26"/>
        <v>0.128</v>
      </c>
      <c r="G1292" s="6">
        <v>1</v>
      </c>
      <c r="H1292" s="6" t="s">
        <v>290</v>
      </c>
      <c r="I1292" s="6" t="s">
        <v>18</v>
      </c>
      <c r="J1292" s="6" t="s">
        <v>228</v>
      </c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 ht="15" customHeight="1">
      <c r="A1293" s="6">
        <v>60000000643</v>
      </c>
      <c r="B1293" s="6" t="s">
        <v>175</v>
      </c>
      <c r="C1293" s="6" t="s">
        <v>20</v>
      </c>
      <c r="D1293" s="6">
        <v>96</v>
      </c>
      <c r="E1293" s="6">
        <v>96</v>
      </c>
      <c r="F1293" s="6">
        <f t="shared" si="26"/>
        <v>9.6000000000000002E-2</v>
      </c>
      <c r="G1293" s="6">
        <v>1</v>
      </c>
      <c r="H1293" s="6" t="s">
        <v>229</v>
      </c>
      <c r="I1293" s="6" t="s">
        <v>18</v>
      </c>
      <c r="J1293" s="6" t="s">
        <v>25</v>
      </c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 ht="15" customHeight="1">
      <c r="A1294" s="6">
        <v>60000000644</v>
      </c>
      <c r="B1294" s="6" t="s">
        <v>64</v>
      </c>
      <c r="C1294" s="6" t="s">
        <v>20</v>
      </c>
      <c r="D1294" s="6">
        <v>444</v>
      </c>
      <c r="E1294" s="6">
        <v>444</v>
      </c>
      <c r="F1294" s="6">
        <f t="shared" si="26"/>
        <v>0.44400000000000001</v>
      </c>
      <c r="G1294" s="6">
        <v>1</v>
      </c>
      <c r="H1294" s="6" t="s">
        <v>194</v>
      </c>
      <c r="I1294" s="6" t="s">
        <v>48</v>
      </c>
      <c r="J1294" s="6" t="s">
        <v>36</v>
      </c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 ht="15" customHeight="1">
      <c r="A1295" s="6">
        <v>60000000645</v>
      </c>
      <c r="B1295" s="6" t="s">
        <v>46</v>
      </c>
      <c r="C1295" s="6" t="s">
        <v>20</v>
      </c>
      <c r="D1295" s="6">
        <v>254</v>
      </c>
      <c r="E1295" s="6">
        <v>254</v>
      </c>
      <c r="F1295" s="6">
        <f t="shared" si="26"/>
        <v>0.254</v>
      </c>
      <c r="G1295" s="6">
        <v>1</v>
      </c>
      <c r="H1295" s="6" t="s">
        <v>194</v>
      </c>
      <c r="I1295" s="6" t="s">
        <v>67</v>
      </c>
      <c r="J1295" s="6" t="s">
        <v>25</v>
      </c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 ht="15" customHeight="1">
      <c r="A1296" s="6">
        <v>60000000646</v>
      </c>
      <c r="B1296" s="6" t="s">
        <v>175</v>
      </c>
      <c r="C1296" s="6" t="s">
        <v>20</v>
      </c>
      <c r="D1296" s="6">
        <v>98</v>
      </c>
      <c r="E1296" s="6">
        <v>98</v>
      </c>
      <c r="F1296" s="6">
        <f t="shared" si="26"/>
        <v>9.8000000000000004E-2</v>
      </c>
      <c r="G1296" s="6">
        <v>1</v>
      </c>
      <c r="H1296" s="6" t="s">
        <v>194</v>
      </c>
      <c r="I1296" s="6" t="s">
        <v>199</v>
      </c>
      <c r="J1296" s="6" t="s">
        <v>36</v>
      </c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 ht="15" customHeight="1">
      <c r="A1297" s="6">
        <v>60000000647</v>
      </c>
      <c r="B1297" s="6" t="s">
        <v>175</v>
      </c>
      <c r="C1297" s="6" t="s">
        <v>20</v>
      </c>
      <c r="D1297" s="6">
        <v>82</v>
      </c>
      <c r="E1297" s="6">
        <v>82</v>
      </c>
      <c r="F1297" s="6">
        <f t="shared" si="26"/>
        <v>8.2000000000000003E-2</v>
      </c>
      <c r="G1297" s="6">
        <v>1</v>
      </c>
      <c r="H1297" s="6" t="s">
        <v>194</v>
      </c>
      <c r="I1297" s="6" t="s">
        <v>12</v>
      </c>
      <c r="J1297" s="6" t="s">
        <v>25</v>
      </c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 ht="15" customHeight="1">
      <c r="A1298" s="6">
        <v>60000000648</v>
      </c>
      <c r="B1298" s="6" t="s">
        <v>247</v>
      </c>
      <c r="C1298" s="6" t="s">
        <v>20</v>
      </c>
      <c r="D1298" s="6">
        <v>90</v>
      </c>
      <c r="E1298" s="6">
        <v>90</v>
      </c>
      <c r="F1298" s="6">
        <f t="shared" si="26"/>
        <v>0.09</v>
      </c>
      <c r="G1298" s="6">
        <v>1</v>
      </c>
      <c r="H1298" s="6" t="s">
        <v>232</v>
      </c>
      <c r="I1298" s="6" t="s">
        <v>39</v>
      </c>
      <c r="J1298" s="6" t="s">
        <v>72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 ht="15" customHeight="1">
      <c r="A1299" s="6">
        <v>60000000649</v>
      </c>
      <c r="B1299" s="6" t="s">
        <v>175</v>
      </c>
      <c r="C1299" s="6" t="s">
        <v>20</v>
      </c>
      <c r="D1299" s="6">
        <v>66</v>
      </c>
      <c r="E1299" s="6">
        <v>66</v>
      </c>
      <c r="F1299" s="6">
        <f t="shared" si="26"/>
        <v>6.6000000000000003E-2</v>
      </c>
      <c r="G1299" s="6">
        <v>1</v>
      </c>
      <c r="H1299" s="6" t="s">
        <v>194</v>
      </c>
      <c r="I1299" s="6" t="s">
        <v>12</v>
      </c>
      <c r="J1299" s="6" t="s">
        <v>25</v>
      </c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 ht="15" customHeight="1">
      <c r="A1300" s="6">
        <v>60000000650</v>
      </c>
      <c r="B1300" s="6" t="s">
        <v>291</v>
      </c>
      <c r="C1300" s="6" t="s">
        <v>20</v>
      </c>
      <c r="D1300" s="6">
        <v>156</v>
      </c>
      <c r="E1300" s="6">
        <v>156</v>
      </c>
      <c r="F1300" s="6">
        <f t="shared" si="26"/>
        <v>0.156</v>
      </c>
      <c r="G1300" s="6">
        <v>1</v>
      </c>
      <c r="H1300" s="6" t="s">
        <v>242</v>
      </c>
      <c r="I1300" s="6" t="s">
        <v>12</v>
      </c>
      <c r="J1300" s="6" t="s">
        <v>36</v>
      </c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 ht="15" customHeight="1">
      <c r="A1301" s="6">
        <v>60000000651</v>
      </c>
      <c r="B1301" s="6" t="s">
        <v>62</v>
      </c>
      <c r="C1301" s="6" t="s">
        <v>20</v>
      </c>
      <c r="D1301" s="6">
        <v>866</v>
      </c>
      <c r="E1301" s="6">
        <v>866</v>
      </c>
      <c r="F1301" s="6">
        <f t="shared" si="26"/>
        <v>0.86599999999999999</v>
      </c>
      <c r="G1301" s="6">
        <v>1</v>
      </c>
      <c r="H1301" s="6" t="s">
        <v>194</v>
      </c>
      <c r="I1301" s="6" t="s">
        <v>176</v>
      </c>
      <c r="J1301" s="6" t="s">
        <v>25</v>
      </c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 ht="15" customHeight="1">
      <c r="A1302" s="6">
        <v>60000000652</v>
      </c>
      <c r="B1302" s="6" t="s">
        <v>171</v>
      </c>
      <c r="C1302" s="6" t="s">
        <v>20</v>
      </c>
      <c r="D1302" s="6">
        <v>108</v>
      </c>
      <c r="E1302" s="6">
        <v>108</v>
      </c>
      <c r="F1302" s="6">
        <f t="shared" si="26"/>
        <v>0.108</v>
      </c>
      <c r="G1302" s="6">
        <v>1</v>
      </c>
      <c r="H1302" s="6" t="s">
        <v>194</v>
      </c>
      <c r="I1302" s="6" t="s">
        <v>160</v>
      </c>
      <c r="J1302" s="6" t="s">
        <v>156</v>
      </c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 ht="15" customHeight="1">
      <c r="A1303" s="6">
        <v>60000000248</v>
      </c>
      <c r="B1303" s="6" t="s">
        <v>64</v>
      </c>
      <c r="C1303" s="6" t="s">
        <v>20</v>
      </c>
      <c r="D1303" s="6">
        <v>242</v>
      </c>
      <c r="E1303" s="6">
        <v>242</v>
      </c>
      <c r="F1303" s="6">
        <f t="shared" si="26"/>
        <v>0.24199999999999999</v>
      </c>
      <c r="G1303" s="6">
        <v>1</v>
      </c>
      <c r="H1303" s="6" t="s">
        <v>213</v>
      </c>
      <c r="I1303" s="6" t="s">
        <v>165</v>
      </c>
      <c r="J1303" s="6" t="s">
        <v>117</v>
      </c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 ht="15" customHeight="1">
      <c r="A1304" s="6">
        <v>60000000653</v>
      </c>
      <c r="B1304" s="6" t="s">
        <v>175</v>
      </c>
      <c r="C1304" s="6" t="s">
        <v>20</v>
      </c>
      <c r="D1304" s="6">
        <v>116</v>
      </c>
      <c r="E1304" s="6">
        <v>116</v>
      </c>
      <c r="F1304" s="6">
        <f t="shared" si="26"/>
        <v>0.11600000000000001</v>
      </c>
      <c r="G1304" s="6">
        <v>1</v>
      </c>
      <c r="H1304" s="6" t="s">
        <v>227</v>
      </c>
      <c r="I1304" s="6" t="s">
        <v>223</v>
      </c>
      <c r="J1304" s="6" t="s">
        <v>36</v>
      </c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ht="15" customHeight="1">
      <c r="A1305" s="6">
        <v>60000000654</v>
      </c>
      <c r="B1305" s="6" t="s">
        <v>29</v>
      </c>
      <c r="C1305" s="6" t="s">
        <v>10</v>
      </c>
      <c r="D1305" s="6">
        <v>306</v>
      </c>
      <c r="E1305" s="6">
        <v>306</v>
      </c>
      <c r="F1305" s="6">
        <f t="shared" si="26"/>
        <v>0.30599999999999999</v>
      </c>
      <c r="G1305" s="6">
        <v>1</v>
      </c>
      <c r="H1305" s="6" t="s">
        <v>194</v>
      </c>
      <c r="I1305" s="6" t="s">
        <v>18</v>
      </c>
      <c r="J1305" s="9" t="s">
        <v>122</v>
      </c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 ht="15" customHeight="1">
      <c r="A1306" s="6">
        <v>60000000655</v>
      </c>
      <c r="B1306" s="6" t="s">
        <v>64</v>
      </c>
      <c r="C1306" s="6" t="s">
        <v>20</v>
      </c>
      <c r="D1306" s="6">
        <v>232</v>
      </c>
      <c r="E1306" s="6">
        <v>232</v>
      </c>
      <c r="F1306" s="6">
        <f t="shared" si="26"/>
        <v>0.23200000000000001</v>
      </c>
      <c r="G1306" s="6">
        <v>1</v>
      </c>
      <c r="H1306" s="6" t="s">
        <v>194</v>
      </c>
      <c r="I1306" s="6" t="s">
        <v>199</v>
      </c>
      <c r="J1306" s="6" t="s">
        <v>36</v>
      </c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 ht="15" customHeight="1">
      <c r="A1307" s="6">
        <v>60000000656</v>
      </c>
      <c r="B1307" s="6" t="s">
        <v>64</v>
      </c>
      <c r="C1307" s="6" t="s">
        <v>20</v>
      </c>
      <c r="D1307" s="6">
        <v>184</v>
      </c>
      <c r="E1307" s="6">
        <v>184</v>
      </c>
      <c r="F1307" s="6">
        <f t="shared" si="26"/>
        <v>0.184</v>
      </c>
      <c r="G1307" s="6">
        <v>1</v>
      </c>
      <c r="H1307" s="6" t="s">
        <v>194</v>
      </c>
      <c r="I1307" s="6" t="s">
        <v>48</v>
      </c>
      <c r="J1307" s="6" t="s">
        <v>25</v>
      </c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 ht="15" customHeight="1">
      <c r="A1308" s="6">
        <v>60000000657</v>
      </c>
      <c r="B1308" s="6" t="s">
        <v>14</v>
      </c>
      <c r="C1308" s="6" t="s">
        <v>20</v>
      </c>
      <c r="D1308" s="6">
        <v>88</v>
      </c>
      <c r="E1308" s="6">
        <v>88</v>
      </c>
      <c r="F1308" s="6">
        <f t="shared" si="26"/>
        <v>8.7999999999999995E-2</v>
      </c>
      <c r="G1308" s="6">
        <v>1</v>
      </c>
      <c r="H1308" s="6" t="s">
        <v>225</v>
      </c>
      <c r="I1308" s="6" t="s">
        <v>18</v>
      </c>
      <c r="J1308" s="6" t="s">
        <v>36</v>
      </c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 ht="15" customHeight="1">
      <c r="A1309" s="6">
        <v>60000000658</v>
      </c>
      <c r="B1309" s="6" t="s">
        <v>64</v>
      </c>
      <c r="C1309" s="6" t="s">
        <v>20</v>
      </c>
      <c r="D1309" s="6">
        <v>228</v>
      </c>
      <c r="E1309" s="6">
        <v>228</v>
      </c>
      <c r="F1309" s="6">
        <f t="shared" si="26"/>
        <v>0.22800000000000001</v>
      </c>
      <c r="G1309" s="6">
        <v>1</v>
      </c>
      <c r="H1309" s="6" t="s">
        <v>194</v>
      </c>
      <c r="I1309" s="6" t="s">
        <v>48</v>
      </c>
      <c r="J1309" s="6" t="s">
        <v>25</v>
      </c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 ht="15" customHeight="1">
      <c r="A1310" s="6">
        <v>60000000659</v>
      </c>
      <c r="B1310" s="6" t="s">
        <v>14</v>
      </c>
      <c r="C1310" s="6" t="s">
        <v>20</v>
      </c>
      <c r="D1310" s="6">
        <v>168</v>
      </c>
      <c r="E1310" s="6">
        <v>168</v>
      </c>
      <c r="F1310" s="6">
        <f t="shared" si="26"/>
        <v>0.16800000000000001</v>
      </c>
      <c r="G1310" s="6">
        <v>1</v>
      </c>
      <c r="H1310" s="6" t="s">
        <v>194</v>
      </c>
      <c r="I1310" s="6" t="s">
        <v>48</v>
      </c>
      <c r="J1310" s="6" t="s">
        <v>36</v>
      </c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ht="15" customHeight="1">
      <c r="A1311" s="6">
        <v>60000000660</v>
      </c>
      <c r="B1311" s="6" t="s">
        <v>64</v>
      </c>
      <c r="C1311" s="6" t="s">
        <v>20</v>
      </c>
      <c r="D1311" s="6">
        <v>264</v>
      </c>
      <c r="E1311" s="6">
        <v>264</v>
      </c>
      <c r="F1311" s="6">
        <f t="shared" si="26"/>
        <v>0.26400000000000001</v>
      </c>
      <c r="G1311" s="6">
        <v>1</v>
      </c>
      <c r="H1311" s="6" t="s">
        <v>194</v>
      </c>
      <c r="I1311" s="6" t="s">
        <v>199</v>
      </c>
      <c r="J1311" s="6" t="s">
        <v>36</v>
      </c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 ht="15" customHeight="1">
      <c r="A1312" s="6">
        <v>60000000661</v>
      </c>
      <c r="B1312" s="6" t="s">
        <v>154</v>
      </c>
      <c r="C1312" s="6" t="s">
        <v>20</v>
      </c>
      <c r="D1312" s="6">
        <v>196</v>
      </c>
      <c r="E1312" s="6">
        <v>196</v>
      </c>
      <c r="F1312" s="6">
        <f t="shared" si="26"/>
        <v>0.19600000000000001</v>
      </c>
      <c r="G1312" s="6">
        <v>1</v>
      </c>
      <c r="H1312" s="6" t="s">
        <v>194</v>
      </c>
      <c r="I1312" s="6" t="s">
        <v>199</v>
      </c>
      <c r="J1312" s="6" t="s">
        <v>25</v>
      </c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 ht="15" customHeight="1">
      <c r="A1313" s="6">
        <v>60000000662</v>
      </c>
      <c r="B1313" s="6" t="s">
        <v>175</v>
      </c>
      <c r="C1313" s="6" t="s">
        <v>20</v>
      </c>
      <c r="D1313" s="6">
        <v>84</v>
      </c>
      <c r="E1313" s="6">
        <v>84</v>
      </c>
      <c r="F1313" s="6">
        <f t="shared" si="26"/>
        <v>8.4000000000000005E-2</v>
      </c>
      <c r="G1313" s="6">
        <v>1</v>
      </c>
      <c r="H1313" s="6" t="s">
        <v>292</v>
      </c>
      <c r="I1313" s="6" t="s">
        <v>67</v>
      </c>
      <c r="J1313" s="6" t="s">
        <v>25</v>
      </c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 ht="15" customHeight="1">
      <c r="A1314" s="6">
        <v>60000000663</v>
      </c>
      <c r="B1314" s="6" t="s">
        <v>293</v>
      </c>
      <c r="C1314" s="6" t="s">
        <v>20</v>
      </c>
      <c r="D1314" s="6">
        <v>160</v>
      </c>
      <c r="E1314" s="6">
        <v>160</v>
      </c>
      <c r="F1314" s="6">
        <f t="shared" si="26"/>
        <v>0.16</v>
      </c>
      <c r="G1314" s="6">
        <v>2</v>
      </c>
      <c r="H1314" s="6" t="s">
        <v>227</v>
      </c>
      <c r="I1314" s="6" t="s">
        <v>262</v>
      </c>
      <c r="J1314" s="6" t="s">
        <v>25</v>
      </c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 ht="15" customHeight="1">
      <c r="A1315" s="6">
        <v>60000000664</v>
      </c>
      <c r="B1315" s="6" t="s">
        <v>294</v>
      </c>
      <c r="C1315" s="6" t="s">
        <v>20</v>
      </c>
      <c r="D1315" s="6">
        <v>182</v>
      </c>
      <c r="E1315" s="6">
        <v>182</v>
      </c>
      <c r="F1315" s="6">
        <f t="shared" si="26"/>
        <v>0.182</v>
      </c>
      <c r="G1315" s="6">
        <v>1</v>
      </c>
      <c r="H1315" s="6" t="s">
        <v>257</v>
      </c>
      <c r="I1315" s="6" t="s">
        <v>48</v>
      </c>
      <c r="J1315" s="6" t="s">
        <v>25</v>
      </c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 ht="15" customHeight="1">
      <c r="A1316" s="6">
        <v>60000000665</v>
      </c>
      <c r="B1316" s="6" t="s">
        <v>175</v>
      </c>
      <c r="C1316" s="6" t="s">
        <v>20</v>
      </c>
      <c r="D1316" s="6">
        <v>116</v>
      </c>
      <c r="E1316" s="6">
        <v>116</v>
      </c>
      <c r="F1316" s="6">
        <f t="shared" si="26"/>
        <v>0.11600000000000001</v>
      </c>
      <c r="G1316" s="6">
        <v>1</v>
      </c>
      <c r="H1316" s="6" t="s">
        <v>227</v>
      </c>
      <c r="I1316" s="6" t="s">
        <v>223</v>
      </c>
      <c r="J1316" s="6" t="s">
        <v>36</v>
      </c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 ht="15" customHeight="1">
      <c r="A1317" s="6">
        <v>60000000666</v>
      </c>
      <c r="B1317" s="6" t="s">
        <v>64</v>
      </c>
      <c r="C1317" s="6" t="s">
        <v>20</v>
      </c>
      <c r="D1317" s="6">
        <v>182</v>
      </c>
      <c r="E1317" s="6">
        <v>182</v>
      </c>
      <c r="F1317" s="6">
        <f t="shared" si="26"/>
        <v>0.182</v>
      </c>
      <c r="G1317" s="6">
        <v>1</v>
      </c>
      <c r="H1317" s="6" t="s">
        <v>252</v>
      </c>
      <c r="I1317" s="6" t="s">
        <v>199</v>
      </c>
      <c r="J1317" s="6" t="s">
        <v>36</v>
      </c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 ht="15" customHeight="1">
      <c r="A1318" s="6">
        <v>60000000667</v>
      </c>
      <c r="B1318" s="6" t="s">
        <v>109</v>
      </c>
      <c r="C1318" s="6" t="s">
        <v>20</v>
      </c>
      <c r="D1318" s="6">
        <v>374</v>
      </c>
      <c r="E1318" s="6">
        <v>374</v>
      </c>
      <c r="F1318" s="6">
        <f t="shared" si="26"/>
        <v>0.374</v>
      </c>
      <c r="G1318" s="6">
        <v>1</v>
      </c>
      <c r="H1318" s="6" t="s">
        <v>194</v>
      </c>
      <c r="I1318" s="6" t="s">
        <v>262</v>
      </c>
      <c r="J1318" s="6" t="s">
        <v>25</v>
      </c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 ht="15" customHeight="1">
      <c r="A1319" s="6">
        <v>60000000668</v>
      </c>
      <c r="B1319" s="6" t="s">
        <v>103</v>
      </c>
      <c r="C1319" s="6" t="s">
        <v>20</v>
      </c>
      <c r="D1319" s="6">
        <v>660</v>
      </c>
      <c r="E1319" s="6">
        <v>660</v>
      </c>
      <c r="F1319" s="6">
        <f t="shared" si="26"/>
        <v>0.66</v>
      </c>
      <c r="G1319" s="6">
        <v>1</v>
      </c>
      <c r="H1319" s="6" t="s">
        <v>194</v>
      </c>
      <c r="I1319" s="6" t="s">
        <v>18</v>
      </c>
      <c r="J1319" s="6" t="s">
        <v>295</v>
      </c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 ht="15" customHeight="1">
      <c r="A1320" s="6">
        <v>60000000669</v>
      </c>
      <c r="B1320" s="6" t="s">
        <v>254</v>
      </c>
      <c r="C1320" s="6" t="s">
        <v>20</v>
      </c>
      <c r="D1320" s="6">
        <v>44</v>
      </c>
      <c r="E1320" s="6">
        <v>44</v>
      </c>
      <c r="F1320" s="6">
        <f t="shared" si="26"/>
        <v>4.3999999999999997E-2</v>
      </c>
      <c r="G1320" s="6">
        <v>1</v>
      </c>
      <c r="H1320" s="6" t="s">
        <v>194</v>
      </c>
      <c r="I1320" s="6" t="s">
        <v>296</v>
      </c>
      <c r="J1320" s="6" t="s">
        <v>140</v>
      </c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 ht="15" customHeight="1">
      <c r="A1321" s="6">
        <v>60000000670</v>
      </c>
      <c r="B1321" s="6" t="s">
        <v>64</v>
      </c>
      <c r="C1321" s="6" t="s">
        <v>20</v>
      </c>
      <c r="D1321" s="6">
        <v>130</v>
      </c>
      <c r="E1321" s="6">
        <v>130</v>
      </c>
      <c r="F1321" s="6">
        <f t="shared" si="26"/>
        <v>0.13</v>
      </c>
      <c r="G1321" s="6">
        <v>1</v>
      </c>
      <c r="H1321" s="6" t="s">
        <v>297</v>
      </c>
      <c r="I1321" s="6" t="s">
        <v>18</v>
      </c>
      <c r="J1321" s="6" t="s">
        <v>149</v>
      </c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 ht="15" customHeight="1">
      <c r="A1322" s="6">
        <v>60000000671</v>
      </c>
      <c r="B1322" s="6" t="s">
        <v>175</v>
      </c>
      <c r="C1322" s="6" t="s">
        <v>20</v>
      </c>
      <c r="D1322" s="6">
        <v>118</v>
      </c>
      <c r="E1322" s="6">
        <v>118</v>
      </c>
      <c r="F1322" s="6">
        <f t="shared" si="26"/>
        <v>0.11799999999999999</v>
      </c>
      <c r="G1322" s="6">
        <v>1</v>
      </c>
      <c r="H1322" s="6" t="s">
        <v>219</v>
      </c>
      <c r="I1322" s="6" t="s">
        <v>201</v>
      </c>
      <c r="J1322" s="6" t="s">
        <v>25</v>
      </c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 ht="15" customHeight="1">
      <c r="A1323" s="6">
        <v>60000000672</v>
      </c>
      <c r="B1323" s="6" t="s">
        <v>197</v>
      </c>
      <c r="C1323" s="6" t="s">
        <v>20</v>
      </c>
      <c r="D1323" s="6">
        <v>112</v>
      </c>
      <c r="E1323" s="6">
        <v>112</v>
      </c>
      <c r="F1323" s="6">
        <f t="shared" si="26"/>
        <v>0.112</v>
      </c>
      <c r="G1323" s="6">
        <v>1</v>
      </c>
      <c r="H1323" s="6" t="s">
        <v>298</v>
      </c>
      <c r="I1323" s="6" t="s">
        <v>12</v>
      </c>
      <c r="J1323" s="6" t="s">
        <v>156</v>
      </c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 ht="15" customHeight="1">
      <c r="A1324" s="6">
        <v>60000000673</v>
      </c>
      <c r="B1324" s="6" t="s">
        <v>175</v>
      </c>
      <c r="C1324" s="6" t="s">
        <v>20</v>
      </c>
      <c r="D1324" s="6">
        <v>54</v>
      </c>
      <c r="E1324" s="6">
        <v>54</v>
      </c>
      <c r="F1324" s="6">
        <f t="shared" si="26"/>
        <v>5.3999999999999999E-2</v>
      </c>
      <c r="G1324" s="6">
        <v>1</v>
      </c>
      <c r="H1324" s="6" t="s">
        <v>194</v>
      </c>
      <c r="I1324" s="6" t="s">
        <v>48</v>
      </c>
      <c r="J1324" s="6" t="s">
        <v>36</v>
      </c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 ht="15" customHeight="1">
      <c r="A1325" s="6">
        <v>60000000674</v>
      </c>
      <c r="B1325" s="6" t="s">
        <v>175</v>
      </c>
      <c r="C1325" s="6" t="s">
        <v>20</v>
      </c>
      <c r="D1325" s="6">
        <v>90</v>
      </c>
      <c r="E1325" s="6">
        <v>90</v>
      </c>
      <c r="F1325" s="6">
        <f t="shared" si="26"/>
        <v>0.09</v>
      </c>
      <c r="G1325" s="6">
        <v>1</v>
      </c>
      <c r="H1325" s="6" t="s">
        <v>230</v>
      </c>
      <c r="I1325" s="6" t="s">
        <v>18</v>
      </c>
      <c r="J1325" s="6" t="s">
        <v>36</v>
      </c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 ht="15" customHeight="1">
      <c r="A1326" s="6">
        <v>60000000675</v>
      </c>
      <c r="B1326" s="6" t="s">
        <v>175</v>
      </c>
      <c r="C1326" s="6" t="s">
        <v>20</v>
      </c>
      <c r="D1326" s="6">
        <v>102</v>
      </c>
      <c r="E1326" s="6">
        <v>102</v>
      </c>
      <c r="F1326" s="6">
        <f t="shared" si="26"/>
        <v>0.10199999999999999</v>
      </c>
      <c r="G1326" s="6">
        <v>1</v>
      </c>
      <c r="H1326" s="6" t="s">
        <v>207</v>
      </c>
      <c r="I1326" s="6" t="s">
        <v>12</v>
      </c>
      <c r="J1326" s="6" t="s">
        <v>25</v>
      </c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 ht="15" customHeight="1">
      <c r="A1327" s="6">
        <v>60000000676</v>
      </c>
      <c r="B1327" s="6" t="s">
        <v>103</v>
      </c>
      <c r="C1327" s="6" t="s">
        <v>20</v>
      </c>
      <c r="D1327" s="6">
        <v>800</v>
      </c>
      <c r="E1327" s="6">
        <v>800</v>
      </c>
      <c r="F1327" s="6">
        <f t="shared" si="26"/>
        <v>0.8</v>
      </c>
      <c r="G1327" s="6">
        <v>1</v>
      </c>
      <c r="H1327" s="6" t="s">
        <v>194</v>
      </c>
      <c r="I1327" s="6" t="s">
        <v>18</v>
      </c>
      <c r="J1327" s="6" t="s">
        <v>76</v>
      </c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 ht="15" customHeight="1">
      <c r="A1328" s="6">
        <v>60000000677</v>
      </c>
      <c r="B1328" s="6" t="s">
        <v>299</v>
      </c>
      <c r="C1328" s="6" t="s">
        <v>20</v>
      </c>
      <c r="D1328" s="6">
        <v>376</v>
      </c>
      <c r="E1328" s="6">
        <v>376</v>
      </c>
      <c r="F1328" s="6">
        <f t="shared" si="26"/>
        <v>0.376</v>
      </c>
      <c r="G1328" s="6">
        <v>1</v>
      </c>
      <c r="H1328" s="6" t="s">
        <v>194</v>
      </c>
      <c r="I1328" s="6" t="s">
        <v>18</v>
      </c>
      <c r="J1328" s="6" t="s">
        <v>122</v>
      </c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 ht="15" customHeight="1">
      <c r="A1329" s="6">
        <v>60000000678</v>
      </c>
      <c r="B1329" s="6" t="s">
        <v>103</v>
      </c>
      <c r="C1329" s="6" t="s">
        <v>20</v>
      </c>
      <c r="D1329" s="6">
        <v>420</v>
      </c>
      <c r="E1329" s="6">
        <v>420</v>
      </c>
      <c r="F1329" s="6">
        <f t="shared" si="26"/>
        <v>0.42</v>
      </c>
      <c r="G1329" s="6">
        <v>1</v>
      </c>
      <c r="H1329" s="6" t="s">
        <v>194</v>
      </c>
      <c r="I1329" s="6" t="s">
        <v>124</v>
      </c>
      <c r="J1329" s="6" t="s">
        <v>300</v>
      </c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 ht="15" customHeight="1">
      <c r="A1330" s="6">
        <v>60000000679</v>
      </c>
      <c r="B1330" s="6" t="s">
        <v>103</v>
      </c>
      <c r="C1330" s="6" t="s">
        <v>20</v>
      </c>
      <c r="D1330" s="6">
        <v>616</v>
      </c>
      <c r="E1330" s="6">
        <v>616</v>
      </c>
      <c r="F1330" s="6">
        <f t="shared" si="26"/>
        <v>0.61599999999999999</v>
      </c>
      <c r="G1330" s="6">
        <v>1</v>
      </c>
      <c r="H1330" s="6" t="s">
        <v>194</v>
      </c>
      <c r="I1330" s="6" t="s">
        <v>18</v>
      </c>
      <c r="J1330" s="6" t="s">
        <v>301</v>
      </c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 ht="15" customHeight="1">
      <c r="A1331" s="6">
        <v>60000000680</v>
      </c>
      <c r="B1331" s="6" t="s">
        <v>29</v>
      </c>
      <c r="C1331" s="6" t="s">
        <v>20</v>
      </c>
      <c r="D1331" s="6">
        <v>402</v>
      </c>
      <c r="E1331" s="6">
        <v>402</v>
      </c>
      <c r="F1331" s="6">
        <f t="shared" si="26"/>
        <v>0.40200000000000002</v>
      </c>
      <c r="G1331" s="6">
        <v>1</v>
      </c>
      <c r="H1331" s="6" t="s">
        <v>194</v>
      </c>
      <c r="I1331" s="6" t="s">
        <v>18</v>
      </c>
      <c r="J1331" s="6" t="s">
        <v>122</v>
      </c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 ht="15" customHeight="1">
      <c r="A1332" s="6">
        <v>60000000681</v>
      </c>
      <c r="B1332" s="6" t="s">
        <v>16</v>
      </c>
      <c r="C1332" s="6" t="s">
        <v>20</v>
      </c>
      <c r="D1332" s="6">
        <v>386</v>
      </c>
      <c r="E1332" s="6">
        <v>386</v>
      </c>
      <c r="F1332" s="6">
        <f t="shared" si="26"/>
        <v>0.38600000000000001</v>
      </c>
      <c r="G1332" s="6">
        <v>1</v>
      </c>
      <c r="H1332" s="6" t="s">
        <v>194</v>
      </c>
      <c r="I1332" s="6" t="s">
        <v>18</v>
      </c>
      <c r="J1332" s="6" t="s">
        <v>122</v>
      </c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 ht="15" customHeight="1">
      <c r="A1333" s="6">
        <v>60000000682</v>
      </c>
      <c r="B1333" s="6" t="s">
        <v>302</v>
      </c>
      <c r="C1333" s="6" t="s">
        <v>30</v>
      </c>
      <c r="D1333" s="6">
        <v>42</v>
      </c>
      <c r="E1333" s="6">
        <v>42</v>
      </c>
      <c r="F1333" s="6">
        <f t="shared" si="26"/>
        <v>4.2000000000000003E-2</v>
      </c>
      <c r="G1333" s="6">
        <v>2</v>
      </c>
      <c r="H1333" s="6" t="s">
        <v>303</v>
      </c>
      <c r="I1333" s="6" t="s">
        <v>296</v>
      </c>
      <c r="J1333" s="6" t="s">
        <v>140</v>
      </c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 ht="15" customHeight="1">
      <c r="A1334" s="6">
        <v>60000000683</v>
      </c>
      <c r="B1334" s="6" t="s">
        <v>302</v>
      </c>
      <c r="C1334" s="6" t="s">
        <v>30</v>
      </c>
      <c r="D1334" s="6">
        <v>42</v>
      </c>
      <c r="E1334" s="6">
        <v>42</v>
      </c>
      <c r="F1334" s="6">
        <f t="shared" si="26"/>
        <v>4.2000000000000003E-2</v>
      </c>
      <c r="G1334" s="6">
        <v>2</v>
      </c>
      <c r="H1334" s="6" t="s">
        <v>303</v>
      </c>
      <c r="I1334" s="6" t="s">
        <v>296</v>
      </c>
      <c r="J1334" s="6" t="s">
        <v>140</v>
      </c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 ht="15" customHeight="1">
      <c r="A1335" s="6">
        <v>60000000684</v>
      </c>
      <c r="B1335" s="6" t="s">
        <v>302</v>
      </c>
      <c r="C1335" s="6" t="s">
        <v>30</v>
      </c>
      <c r="D1335" s="6">
        <v>42</v>
      </c>
      <c r="E1335" s="6">
        <v>42</v>
      </c>
      <c r="F1335" s="6">
        <f t="shared" si="26"/>
        <v>4.2000000000000003E-2</v>
      </c>
      <c r="G1335" s="6">
        <v>2</v>
      </c>
      <c r="H1335" s="6" t="s">
        <v>303</v>
      </c>
      <c r="I1335" s="6" t="s">
        <v>296</v>
      </c>
      <c r="J1335" s="6" t="s">
        <v>140</v>
      </c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 ht="15" customHeight="1">
      <c r="A1336" s="6">
        <v>60000000685</v>
      </c>
      <c r="B1336" s="6" t="s">
        <v>254</v>
      </c>
      <c r="C1336" s="6" t="s">
        <v>20</v>
      </c>
      <c r="D1336" s="6">
        <v>34</v>
      </c>
      <c r="E1336" s="6">
        <v>34</v>
      </c>
      <c r="F1336" s="6">
        <f t="shared" si="26"/>
        <v>3.4000000000000002E-2</v>
      </c>
      <c r="G1336" s="6">
        <v>1</v>
      </c>
      <c r="H1336" s="6" t="s">
        <v>194</v>
      </c>
      <c r="I1336" s="6" t="s">
        <v>296</v>
      </c>
      <c r="J1336" s="6" t="s">
        <v>140</v>
      </c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 ht="15" customHeight="1">
      <c r="A1337" s="6">
        <v>60000000686</v>
      </c>
      <c r="B1337" s="6" t="s">
        <v>254</v>
      </c>
      <c r="C1337" s="6" t="s">
        <v>20</v>
      </c>
      <c r="D1337" s="6">
        <v>32</v>
      </c>
      <c r="E1337" s="6">
        <v>32</v>
      </c>
      <c r="F1337" s="6">
        <f t="shared" si="26"/>
        <v>3.2000000000000001E-2</v>
      </c>
      <c r="G1337" s="6">
        <v>1</v>
      </c>
      <c r="H1337" s="6" t="s">
        <v>194</v>
      </c>
      <c r="I1337" s="6" t="s">
        <v>296</v>
      </c>
      <c r="J1337" s="6" t="s">
        <v>140</v>
      </c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 ht="15" customHeight="1">
      <c r="A1338" s="6">
        <v>60000000687</v>
      </c>
      <c r="B1338" s="6" t="s">
        <v>254</v>
      </c>
      <c r="C1338" s="6" t="s">
        <v>20</v>
      </c>
      <c r="D1338" s="6">
        <v>32</v>
      </c>
      <c r="E1338" s="6">
        <v>32</v>
      </c>
      <c r="F1338" s="6">
        <f t="shared" si="26"/>
        <v>3.2000000000000001E-2</v>
      </c>
      <c r="G1338" s="6">
        <v>1</v>
      </c>
      <c r="H1338" s="6" t="s">
        <v>194</v>
      </c>
      <c r="I1338" s="6" t="s">
        <v>296</v>
      </c>
      <c r="J1338" s="6" t="s">
        <v>140</v>
      </c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 ht="15" customHeight="1">
      <c r="A1339" s="6">
        <v>60000000688</v>
      </c>
      <c r="B1339" s="6" t="s">
        <v>254</v>
      </c>
      <c r="C1339" s="6" t="s">
        <v>20</v>
      </c>
      <c r="D1339" s="6">
        <v>32</v>
      </c>
      <c r="E1339" s="6">
        <v>32</v>
      </c>
      <c r="F1339" s="6">
        <f t="shared" si="26"/>
        <v>3.2000000000000001E-2</v>
      </c>
      <c r="G1339" s="6">
        <v>1</v>
      </c>
      <c r="H1339" s="6" t="s">
        <v>194</v>
      </c>
      <c r="I1339" s="6" t="s">
        <v>296</v>
      </c>
      <c r="J1339" s="6" t="s">
        <v>140</v>
      </c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 ht="15" customHeight="1">
      <c r="A1340" s="6">
        <v>60000000689</v>
      </c>
      <c r="B1340" s="6" t="s">
        <v>254</v>
      </c>
      <c r="C1340" s="6" t="s">
        <v>20</v>
      </c>
      <c r="D1340" s="6">
        <v>42</v>
      </c>
      <c r="E1340" s="6">
        <v>42</v>
      </c>
      <c r="F1340" s="6">
        <f t="shared" si="26"/>
        <v>4.2000000000000003E-2</v>
      </c>
      <c r="G1340" s="6">
        <v>1</v>
      </c>
      <c r="H1340" s="6" t="s">
        <v>194</v>
      </c>
      <c r="I1340" s="6" t="s">
        <v>296</v>
      </c>
      <c r="J1340" s="6" t="s">
        <v>140</v>
      </c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 ht="15" customHeight="1">
      <c r="A1341" s="6">
        <v>60000000690</v>
      </c>
      <c r="B1341" s="6" t="s">
        <v>254</v>
      </c>
      <c r="C1341" s="6" t="s">
        <v>20</v>
      </c>
      <c r="D1341" s="6">
        <v>30</v>
      </c>
      <c r="E1341" s="6">
        <v>30</v>
      </c>
      <c r="F1341" s="6">
        <f t="shared" si="26"/>
        <v>0.03</v>
      </c>
      <c r="G1341" s="6">
        <v>1</v>
      </c>
      <c r="H1341" s="6" t="s">
        <v>304</v>
      </c>
      <c r="I1341" s="6" t="s">
        <v>18</v>
      </c>
      <c r="J1341" s="6" t="s">
        <v>140</v>
      </c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ht="15" customHeight="1">
      <c r="A1342" s="6">
        <v>60000000691</v>
      </c>
      <c r="B1342" s="6" t="s">
        <v>254</v>
      </c>
      <c r="C1342" s="6" t="s">
        <v>20</v>
      </c>
      <c r="D1342" s="6">
        <v>30</v>
      </c>
      <c r="E1342" s="6">
        <v>30</v>
      </c>
      <c r="F1342" s="6">
        <f t="shared" si="26"/>
        <v>0.03</v>
      </c>
      <c r="G1342" s="6">
        <v>1</v>
      </c>
      <c r="H1342" s="6" t="s">
        <v>304</v>
      </c>
      <c r="I1342" s="6" t="s">
        <v>18</v>
      </c>
      <c r="J1342" s="6" t="s">
        <v>140</v>
      </c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ht="15" customHeight="1">
      <c r="A1343" s="6">
        <v>60000000692</v>
      </c>
      <c r="B1343" s="6" t="s">
        <v>305</v>
      </c>
      <c r="C1343" s="6" t="s">
        <v>30</v>
      </c>
      <c r="D1343" s="6">
        <v>938</v>
      </c>
      <c r="E1343" s="6">
        <v>938</v>
      </c>
      <c r="F1343" s="6">
        <f t="shared" si="26"/>
        <v>0.93799999999999994</v>
      </c>
      <c r="G1343" s="6">
        <v>1</v>
      </c>
      <c r="H1343" s="6" t="s">
        <v>306</v>
      </c>
      <c r="I1343" s="6" t="s">
        <v>296</v>
      </c>
      <c r="J1343" s="6" t="s">
        <v>307</v>
      </c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 ht="15" customHeight="1">
      <c r="A1344" s="6">
        <v>60000000693</v>
      </c>
      <c r="B1344" s="6" t="s">
        <v>308</v>
      </c>
      <c r="C1344" s="6" t="s">
        <v>20</v>
      </c>
      <c r="D1344" s="6">
        <v>414</v>
      </c>
      <c r="E1344" s="6">
        <v>770</v>
      </c>
      <c r="F1344" s="6">
        <f t="shared" si="26"/>
        <v>0.77</v>
      </c>
      <c r="G1344" s="6">
        <v>1</v>
      </c>
      <c r="H1344" s="6" t="s">
        <v>309</v>
      </c>
      <c r="I1344" s="6" t="s">
        <v>18</v>
      </c>
      <c r="J1344" s="6" t="s">
        <v>76</v>
      </c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 ht="15" customHeight="1">
      <c r="A1345" s="6">
        <v>60000000694</v>
      </c>
      <c r="B1345" s="6" t="s">
        <v>64</v>
      </c>
      <c r="C1345" s="6" t="s">
        <v>20</v>
      </c>
      <c r="D1345" s="6">
        <v>656</v>
      </c>
      <c r="E1345" s="6">
        <v>656</v>
      </c>
      <c r="F1345" s="6">
        <f t="shared" si="26"/>
        <v>0.65600000000000003</v>
      </c>
      <c r="G1345" s="6">
        <v>1</v>
      </c>
      <c r="H1345" s="6" t="s">
        <v>309</v>
      </c>
      <c r="I1345" s="6" t="s">
        <v>42</v>
      </c>
      <c r="J1345" s="6" t="s">
        <v>36</v>
      </c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 ht="15" customHeight="1">
      <c r="A1346" s="6">
        <v>60000000695</v>
      </c>
      <c r="B1346" s="6" t="s">
        <v>64</v>
      </c>
      <c r="C1346" s="6" t="s">
        <v>20</v>
      </c>
      <c r="D1346" s="6">
        <v>196</v>
      </c>
      <c r="E1346" s="6">
        <v>196</v>
      </c>
      <c r="F1346" s="6">
        <f t="shared" si="26"/>
        <v>0.19600000000000001</v>
      </c>
      <c r="G1346" s="6">
        <v>1</v>
      </c>
      <c r="H1346" s="6" t="s">
        <v>309</v>
      </c>
      <c r="I1346" s="6" t="s">
        <v>42</v>
      </c>
      <c r="J1346" s="6" t="s">
        <v>36</v>
      </c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 ht="15" customHeight="1">
      <c r="A1347" s="6">
        <v>60000000696</v>
      </c>
      <c r="B1347" s="6" t="s">
        <v>154</v>
      </c>
      <c r="C1347" s="6" t="s">
        <v>20</v>
      </c>
      <c r="D1347" s="6">
        <v>442</v>
      </c>
      <c r="E1347" s="6">
        <v>442</v>
      </c>
      <c r="F1347" s="6">
        <f t="shared" si="26"/>
        <v>0.442</v>
      </c>
      <c r="G1347" s="6">
        <v>1</v>
      </c>
      <c r="H1347" s="6" t="s">
        <v>309</v>
      </c>
      <c r="I1347" s="6" t="s">
        <v>42</v>
      </c>
      <c r="J1347" s="6" t="s">
        <v>36</v>
      </c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 ht="15" customHeight="1">
      <c r="A1348" s="6">
        <v>60000000697</v>
      </c>
      <c r="B1348" s="6" t="s">
        <v>154</v>
      </c>
      <c r="C1348" s="6" t="s">
        <v>20</v>
      </c>
      <c r="D1348" s="6">
        <v>432</v>
      </c>
      <c r="E1348" s="6">
        <v>432</v>
      </c>
      <c r="F1348" s="6">
        <f t="shared" si="26"/>
        <v>0.432</v>
      </c>
      <c r="G1348" s="6">
        <v>1</v>
      </c>
      <c r="H1348" s="6" t="s">
        <v>309</v>
      </c>
      <c r="I1348" s="6" t="s">
        <v>42</v>
      </c>
      <c r="J1348" s="6" t="s">
        <v>36</v>
      </c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 ht="15" customHeight="1">
      <c r="A1349" s="6">
        <v>60000000698</v>
      </c>
      <c r="B1349" s="6" t="s">
        <v>310</v>
      </c>
      <c r="C1349" s="6" t="s">
        <v>20</v>
      </c>
      <c r="D1349" s="6">
        <v>158</v>
      </c>
      <c r="E1349" s="6">
        <v>158</v>
      </c>
      <c r="F1349" s="6">
        <f t="shared" ref="F1349:F1412" si="27">E1349/1000</f>
        <v>0.158</v>
      </c>
      <c r="G1349" s="6">
        <v>1</v>
      </c>
      <c r="H1349" s="6" t="s">
        <v>309</v>
      </c>
      <c r="I1349" s="6" t="s">
        <v>42</v>
      </c>
      <c r="J1349" s="6" t="s">
        <v>36</v>
      </c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 ht="15" customHeight="1">
      <c r="A1350" s="6">
        <v>60000000699</v>
      </c>
      <c r="B1350" s="6" t="s">
        <v>154</v>
      </c>
      <c r="C1350" s="6" t="s">
        <v>20</v>
      </c>
      <c r="D1350" s="6">
        <v>350</v>
      </c>
      <c r="E1350" s="6">
        <v>350</v>
      </c>
      <c r="F1350" s="6">
        <f t="shared" si="27"/>
        <v>0.35</v>
      </c>
      <c r="G1350" s="6">
        <v>1</v>
      </c>
      <c r="H1350" s="6" t="s">
        <v>309</v>
      </c>
      <c r="I1350" s="6" t="s">
        <v>42</v>
      </c>
      <c r="J1350" s="6" t="s">
        <v>36</v>
      </c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 ht="15" customHeight="1">
      <c r="A1351" s="6">
        <v>60000000700</v>
      </c>
      <c r="B1351" s="6" t="s">
        <v>58</v>
      </c>
      <c r="C1351" s="6" t="s">
        <v>20</v>
      </c>
      <c r="D1351" s="6">
        <v>412</v>
      </c>
      <c r="E1351" s="6">
        <v>412</v>
      </c>
      <c r="F1351" s="6">
        <f t="shared" si="27"/>
        <v>0.41199999999999998</v>
      </c>
      <c r="G1351" s="6">
        <v>1</v>
      </c>
      <c r="H1351" s="6" t="s">
        <v>309</v>
      </c>
      <c r="I1351" s="6" t="s">
        <v>42</v>
      </c>
      <c r="J1351" s="6" t="s">
        <v>149</v>
      </c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  <row r="1352" spans="1:28" ht="15" customHeight="1">
      <c r="A1352" s="6">
        <v>60000000701</v>
      </c>
      <c r="B1352" s="6" t="s">
        <v>154</v>
      </c>
      <c r="C1352" s="6" t="s">
        <v>20</v>
      </c>
      <c r="D1352" s="6">
        <v>162</v>
      </c>
      <c r="E1352" s="6">
        <v>162</v>
      </c>
      <c r="F1352" s="6">
        <f t="shared" si="27"/>
        <v>0.16200000000000001</v>
      </c>
      <c r="G1352" s="6">
        <v>1</v>
      </c>
      <c r="H1352" s="6" t="s">
        <v>309</v>
      </c>
      <c r="I1352" s="6" t="s">
        <v>42</v>
      </c>
      <c r="J1352" s="6" t="s">
        <v>36</v>
      </c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</row>
    <row r="1353" spans="1:28" ht="15" customHeight="1">
      <c r="A1353" s="6">
        <v>60000000702</v>
      </c>
      <c r="B1353" s="6" t="s">
        <v>154</v>
      </c>
      <c r="C1353" s="6" t="s">
        <v>20</v>
      </c>
      <c r="D1353" s="6">
        <v>492</v>
      </c>
      <c r="E1353" s="6">
        <v>492</v>
      </c>
      <c r="F1353" s="6">
        <f t="shared" si="27"/>
        <v>0.49199999999999999</v>
      </c>
      <c r="G1353" s="6">
        <v>1</v>
      </c>
      <c r="H1353" s="6" t="s">
        <v>309</v>
      </c>
      <c r="I1353" s="6" t="s">
        <v>42</v>
      </c>
      <c r="J1353" s="6" t="s">
        <v>36</v>
      </c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</row>
    <row r="1354" spans="1:28" ht="15" customHeight="1">
      <c r="A1354" s="6">
        <v>60000000703</v>
      </c>
      <c r="B1354" s="6" t="s">
        <v>14</v>
      </c>
      <c r="C1354" s="6" t="s">
        <v>20</v>
      </c>
      <c r="D1354" s="6">
        <v>222</v>
      </c>
      <c r="E1354" s="6">
        <v>222</v>
      </c>
      <c r="F1354" s="6">
        <f t="shared" si="27"/>
        <v>0.222</v>
      </c>
      <c r="G1354" s="6">
        <v>1</v>
      </c>
      <c r="H1354" s="6" t="s">
        <v>309</v>
      </c>
      <c r="I1354" s="6" t="s">
        <v>42</v>
      </c>
      <c r="J1354" s="6" t="s">
        <v>36</v>
      </c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</row>
    <row r="1355" spans="1:28" ht="15" customHeight="1">
      <c r="A1355" s="6">
        <v>60000000704</v>
      </c>
      <c r="B1355" s="6" t="s">
        <v>52</v>
      </c>
      <c r="C1355" s="6" t="s">
        <v>20</v>
      </c>
      <c r="D1355" s="6">
        <v>260</v>
      </c>
      <c r="E1355" s="6">
        <v>260</v>
      </c>
      <c r="F1355" s="6">
        <f t="shared" si="27"/>
        <v>0.26</v>
      </c>
      <c r="G1355" s="6">
        <v>1</v>
      </c>
      <c r="H1355" s="6" t="s">
        <v>309</v>
      </c>
      <c r="I1355" s="6" t="s">
        <v>42</v>
      </c>
      <c r="J1355" s="6" t="s">
        <v>25</v>
      </c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</row>
    <row r="1356" spans="1:28" ht="15" customHeight="1">
      <c r="A1356" s="6">
        <v>60000000705</v>
      </c>
      <c r="B1356" s="6" t="s">
        <v>64</v>
      </c>
      <c r="C1356" s="6" t="s">
        <v>20</v>
      </c>
      <c r="D1356" s="6">
        <v>404</v>
      </c>
      <c r="E1356" s="6">
        <v>404</v>
      </c>
      <c r="F1356" s="6">
        <f t="shared" si="27"/>
        <v>0.40400000000000003</v>
      </c>
      <c r="G1356" s="6">
        <v>1</v>
      </c>
      <c r="H1356" s="6" t="s">
        <v>309</v>
      </c>
      <c r="I1356" s="6" t="s">
        <v>67</v>
      </c>
      <c r="J1356" s="6" t="s">
        <v>149</v>
      </c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</row>
    <row r="1357" spans="1:28" ht="15" customHeight="1">
      <c r="A1357" s="6">
        <v>60000000706</v>
      </c>
      <c r="B1357" s="6" t="s">
        <v>154</v>
      </c>
      <c r="C1357" s="6" t="s">
        <v>20</v>
      </c>
      <c r="D1357" s="6">
        <v>336</v>
      </c>
      <c r="E1357" s="6">
        <v>336</v>
      </c>
      <c r="F1357" s="6">
        <f t="shared" si="27"/>
        <v>0.33600000000000002</v>
      </c>
      <c r="G1357" s="6">
        <v>1</v>
      </c>
      <c r="H1357" s="6" t="s">
        <v>309</v>
      </c>
      <c r="I1357" s="6" t="s">
        <v>42</v>
      </c>
      <c r="J1357" s="6" t="s">
        <v>36</v>
      </c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</row>
    <row r="1358" spans="1:28" ht="15" customHeight="1">
      <c r="A1358" s="6">
        <v>60000000707</v>
      </c>
      <c r="B1358" s="6" t="s">
        <v>52</v>
      </c>
      <c r="C1358" s="6" t="s">
        <v>20</v>
      </c>
      <c r="D1358" s="6">
        <v>226</v>
      </c>
      <c r="E1358" s="6">
        <v>226</v>
      </c>
      <c r="F1358" s="6">
        <f t="shared" si="27"/>
        <v>0.22600000000000001</v>
      </c>
      <c r="G1358" s="6">
        <v>1</v>
      </c>
      <c r="H1358" s="6" t="s">
        <v>309</v>
      </c>
      <c r="I1358" s="6" t="s">
        <v>42</v>
      </c>
      <c r="J1358" s="6" t="s">
        <v>25</v>
      </c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</row>
    <row r="1359" spans="1:28" ht="15" customHeight="1">
      <c r="A1359" s="6">
        <v>60000000708</v>
      </c>
      <c r="B1359" s="6" t="s">
        <v>311</v>
      </c>
      <c r="C1359" s="6" t="s">
        <v>20</v>
      </c>
      <c r="D1359" s="6">
        <v>298</v>
      </c>
      <c r="E1359" s="6">
        <v>298</v>
      </c>
      <c r="F1359" s="6">
        <f t="shared" si="27"/>
        <v>0.29799999999999999</v>
      </c>
      <c r="G1359" s="6">
        <v>1</v>
      </c>
      <c r="H1359" s="6" t="s">
        <v>309</v>
      </c>
      <c r="I1359" s="6" t="s">
        <v>42</v>
      </c>
      <c r="J1359" s="6" t="s">
        <v>117</v>
      </c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</row>
    <row r="1360" spans="1:28" ht="15" customHeight="1">
      <c r="A1360" s="6">
        <v>60000000709</v>
      </c>
      <c r="B1360" s="6" t="s">
        <v>52</v>
      </c>
      <c r="C1360" s="6" t="s">
        <v>20</v>
      </c>
      <c r="D1360" s="6">
        <v>174</v>
      </c>
      <c r="E1360" s="6">
        <v>174</v>
      </c>
      <c r="F1360" s="6">
        <f t="shared" si="27"/>
        <v>0.17399999999999999</v>
      </c>
      <c r="G1360" s="6">
        <v>1</v>
      </c>
      <c r="H1360" s="6" t="s">
        <v>309</v>
      </c>
      <c r="I1360" s="6" t="s">
        <v>67</v>
      </c>
      <c r="J1360" s="6" t="s">
        <v>170</v>
      </c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</row>
    <row r="1361" spans="1:28" ht="15" customHeight="1">
      <c r="A1361" s="6">
        <v>60000000710</v>
      </c>
      <c r="B1361" s="6" t="s">
        <v>64</v>
      </c>
      <c r="C1361" s="6" t="s">
        <v>20</v>
      </c>
      <c r="D1361" s="6">
        <v>372</v>
      </c>
      <c r="E1361" s="6">
        <v>372</v>
      </c>
      <c r="F1361" s="6">
        <f t="shared" si="27"/>
        <v>0.372</v>
      </c>
      <c r="G1361" s="6">
        <v>1</v>
      </c>
      <c r="H1361" s="6" t="s">
        <v>309</v>
      </c>
      <c r="I1361" s="6" t="s">
        <v>42</v>
      </c>
      <c r="J1361" s="6" t="s">
        <v>36</v>
      </c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</row>
    <row r="1362" spans="1:28" ht="15" customHeight="1">
      <c r="A1362" s="6">
        <v>60000000711</v>
      </c>
      <c r="B1362" s="6" t="s">
        <v>14</v>
      </c>
      <c r="C1362" s="6" t="s">
        <v>20</v>
      </c>
      <c r="D1362" s="6">
        <v>130</v>
      </c>
      <c r="E1362" s="6">
        <v>130</v>
      </c>
      <c r="F1362" s="6">
        <f t="shared" si="27"/>
        <v>0.13</v>
      </c>
      <c r="G1362" s="6">
        <v>1</v>
      </c>
      <c r="H1362" s="6" t="s">
        <v>309</v>
      </c>
      <c r="I1362" s="6" t="s">
        <v>42</v>
      </c>
      <c r="J1362" s="6" t="s">
        <v>36</v>
      </c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</row>
    <row r="1363" spans="1:28" ht="15" customHeight="1">
      <c r="A1363" s="6">
        <v>60000000712</v>
      </c>
      <c r="B1363" s="6" t="s">
        <v>14</v>
      </c>
      <c r="C1363" s="6" t="s">
        <v>20</v>
      </c>
      <c r="D1363" s="6">
        <v>156</v>
      </c>
      <c r="E1363" s="6">
        <v>156</v>
      </c>
      <c r="F1363" s="6">
        <f t="shared" si="27"/>
        <v>0.156</v>
      </c>
      <c r="G1363" s="6">
        <v>1</v>
      </c>
      <c r="H1363" s="6" t="s">
        <v>309</v>
      </c>
      <c r="I1363" s="6" t="s">
        <v>42</v>
      </c>
      <c r="J1363" s="6" t="s">
        <v>36</v>
      </c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</row>
    <row r="1364" spans="1:28" ht="15" customHeight="1">
      <c r="A1364" s="6">
        <v>60000000713</v>
      </c>
      <c r="B1364" s="6" t="s">
        <v>310</v>
      </c>
      <c r="C1364" s="6" t="s">
        <v>20</v>
      </c>
      <c r="D1364" s="6">
        <v>102</v>
      </c>
      <c r="E1364" s="6">
        <v>102</v>
      </c>
      <c r="F1364" s="6">
        <f t="shared" si="27"/>
        <v>0.10199999999999999</v>
      </c>
      <c r="G1364" s="6">
        <v>1</v>
      </c>
      <c r="H1364" s="6" t="s">
        <v>309</v>
      </c>
      <c r="I1364" s="6" t="s">
        <v>42</v>
      </c>
      <c r="J1364" s="6" t="s">
        <v>36</v>
      </c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</row>
    <row r="1365" spans="1:28" ht="15" customHeight="1">
      <c r="A1365" s="6">
        <v>60000000714</v>
      </c>
      <c r="B1365" s="6" t="s">
        <v>310</v>
      </c>
      <c r="C1365" s="6" t="s">
        <v>20</v>
      </c>
      <c r="D1365" s="6">
        <v>102</v>
      </c>
      <c r="E1365" s="6">
        <v>102</v>
      </c>
      <c r="F1365" s="6">
        <f t="shared" si="27"/>
        <v>0.10199999999999999</v>
      </c>
      <c r="G1365" s="6">
        <v>1</v>
      </c>
      <c r="H1365" s="6" t="s">
        <v>309</v>
      </c>
      <c r="I1365" s="6" t="s">
        <v>42</v>
      </c>
      <c r="J1365" s="6" t="s">
        <v>36</v>
      </c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</row>
    <row r="1366" spans="1:28" ht="15" customHeight="1">
      <c r="A1366" s="6">
        <v>60000000715</v>
      </c>
      <c r="B1366" s="6" t="s">
        <v>64</v>
      </c>
      <c r="C1366" s="6" t="s">
        <v>20</v>
      </c>
      <c r="D1366" s="6">
        <v>508</v>
      </c>
      <c r="E1366" s="6">
        <v>508</v>
      </c>
      <c r="F1366" s="6">
        <f t="shared" si="27"/>
        <v>0.50800000000000001</v>
      </c>
      <c r="G1366" s="6">
        <v>1</v>
      </c>
      <c r="H1366" s="6" t="s">
        <v>309</v>
      </c>
      <c r="I1366" s="6" t="s">
        <v>42</v>
      </c>
      <c r="J1366" s="6" t="s">
        <v>36</v>
      </c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</row>
    <row r="1367" spans="1:28" ht="15" customHeight="1">
      <c r="A1367" s="6">
        <v>60000000716</v>
      </c>
      <c r="B1367" s="6" t="s">
        <v>14</v>
      </c>
      <c r="C1367" s="6" t="s">
        <v>20</v>
      </c>
      <c r="D1367" s="6">
        <v>74</v>
      </c>
      <c r="E1367" s="6">
        <v>74</v>
      </c>
      <c r="F1367" s="6">
        <f t="shared" si="27"/>
        <v>7.3999999999999996E-2</v>
      </c>
      <c r="G1367" s="6">
        <v>1</v>
      </c>
      <c r="H1367" s="6" t="s">
        <v>309</v>
      </c>
      <c r="I1367" s="6" t="s">
        <v>42</v>
      </c>
      <c r="J1367" s="6" t="s">
        <v>25</v>
      </c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</row>
    <row r="1368" spans="1:28" ht="15" customHeight="1">
      <c r="A1368" s="6">
        <v>60000000717</v>
      </c>
      <c r="B1368" s="6" t="s">
        <v>64</v>
      </c>
      <c r="C1368" s="6" t="s">
        <v>20</v>
      </c>
      <c r="D1368" s="6">
        <v>304</v>
      </c>
      <c r="E1368" s="6">
        <v>304</v>
      </c>
      <c r="F1368" s="6">
        <f t="shared" si="27"/>
        <v>0.30399999999999999</v>
      </c>
      <c r="G1368" s="6">
        <v>1</v>
      </c>
      <c r="H1368" s="6" t="s">
        <v>309</v>
      </c>
      <c r="I1368" s="6" t="s">
        <v>67</v>
      </c>
      <c r="J1368" s="6" t="s">
        <v>149</v>
      </c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</row>
    <row r="1369" spans="1:28" ht="15" customHeight="1">
      <c r="A1369" s="6">
        <v>60000000718</v>
      </c>
      <c r="B1369" s="6" t="s">
        <v>14</v>
      </c>
      <c r="C1369" s="6" t="s">
        <v>20</v>
      </c>
      <c r="D1369" s="6">
        <v>124</v>
      </c>
      <c r="E1369" s="6">
        <v>124</v>
      </c>
      <c r="F1369" s="6">
        <f t="shared" si="27"/>
        <v>0.124</v>
      </c>
      <c r="G1369" s="6">
        <v>1</v>
      </c>
      <c r="H1369" s="6" t="s">
        <v>309</v>
      </c>
      <c r="I1369" s="6" t="s">
        <v>42</v>
      </c>
      <c r="J1369" s="6" t="s">
        <v>36</v>
      </c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</row>
    <row r="1370" spans="1:28" ht="15" customHeight="1">
      <c r="A1370" s="6">
        <v>60000000719</v>
      </c>
      <c r="B1370" s="6" t="s">
        <v>183</v>
      </c>
      <c r="C1370" s="6" t="s">
        <v>20</v>
      </c>
      <c r="D1370" s="6">
        <v>434</v>
      </c>
      <c r="E1370" s="6">
        <v>434</v>
      </c>
      <c r="F1370" s="6">
        <f t="shared" si="27"/>
        <v>0.434</v>
      </c>
      <c r="G1370" s="6">
        <v>1</v>
      </c>
      <c r="H1370" s="6" t="s">
        <v>309</v>
      </c>
      <c r="I1370" s="6" t="s">
        <v>42</v>
      </c>
      <c r="J1370" s="6" t="s">
        <v>36</v>
      </c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</row>
    <row r="1371" spans="1:28" ht="15" customHeight="1">
      <c r="A1371" s="6">
        <v>60000000720</v>
      </c>
      <c r="B1371" s="6" t="s">
        <v>154</v>
      </c>
      <c r="C1371" s="6" t="s">
        <v>20</v>
      </c>
      <c r="D1371" s="6">
        <v>210</v>
      </c>
      <c r="E1371" s="6">
        <v>210</v>
      </c>
      <c r="F1371" s="6">
        <f t="shared" si="27"/>
        <v>0.21</v>
      </c>
      <c r="G1371" s="6">
        <v>1</v>
      </c>
      <c r="H1371" s="6" t="s">
        <v>309</v>
      </c>
      <c r="I1371" s="6" t="s">
        <v>42</v>
      </c>
      <c r="J1371" s="6" t="s">
        <v>36</v>
      </c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</row>
    <row r="1372" spans="1:28" ht="15" customHeight="1">
      <c r="A1372" s="6">
        <v>60000000721</v>
      </c>
      <c r="B1372" s="6" t="s">
        <v>64</v>
      </c>
      <c r="C1372" s="6" t="s">
        <v>20</v>
      </c>
      <c r="D1372" s="6">
        <v>508</v>
      </c>
      <c r="E1372" s="6">
        <v>508</v>
      </c>
      <c r="F1372" s="6">
        <f t="shared" si="27"/>
        <v>0.50800000000000001</v>
      </c>
      <c r="G1372" s="6">
        <v>1</v>
      </c>
      <c r="H1372" s="6" t="s">
        <v>309</v>
      </c>
      <c r="I1372" s="6" t="s">
        <v>67</v>
      </c>
      <c r="J1372" s="6" t="s">
        <v>36</v>
      </c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</row>
    <row r="1373" spans="1:28" ht="15" customHeight="1">
      <c r="A1373" s="6">
        <v>60000000722</v>
      </c>
      <c r="B1373" s="6" t="s">
        <v>64</v>
      </c>
      <c r="C1373" s="6" t="s">
        <v>20</v>
      </c>
      <c r="D1373" s="6">
        <v>566</v>
      </c>
      <c r="E1373" s="6">
        <v>566</v>
      </c>
      <c r="F1373" s="6">
        <f t="shared" si="27"/>
        <v>0.56599999999999995</v>
      </c>
      <c r="G1373" s="6">
        <v>1</v>
      </c>
      <c r="H1373" s="6" t="s">
        <v>309</v>
      </c>
      <c r="I1373" s="6" t="s">
        <v>42</v>
      </c>
      <c r="J1373" s="6" t="s">
        <v>36</v>
      </c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</row>
    <row r="1374" spans="1:28" ht="15" customHeight="1">
      <c r="A1374" s="6">
        <v>60000000723</v>
      </c>
      <c r="B1374" s="6" t="s">
        <v>310</v>
      </c>
      <c r="C1374" s="6" t="s">
        <v>20</v>
      </c>
      <c r="D1374" s="6">
        <v>102</v>
      </c>
      <c r="E1374" s="6">
        <v>102</v>
      </c>
      <c r="F1374" s="6">
        <f t="shared" si="27"/>
        <v>0.10199999999999999</v>
      </c>
      <c r="G1374" s="6">
        <v>1</v>
      </c>
      <c r="H1374" s="6" t="s">
        <v>309</v>
      </c>
      <c r="I1374" s="6" t="s">
        <v>42</v>
      </c>
      <c r="J1374" s="6" t="s">
        <v>36</v>
      </c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</row>
    <row r="1375" spans="1:28" ht="15" customHeight="1">
      <c r="A1375" s="6">
        <v>60000000724</v>
      </c>
      <c r="B1375" s="6" t="s">
        <v>64</v>
      </c>
      <c r="C1375" s="6" t="s">
        <v>20</v>
      </c>
      <c r="D1375" s="6">
        <v>370</v>
      </c>
      <c r="E1375" s="6">
        <v>370</v>
      </c>
      <c r="F1375" s="6">
        <f t="shared" si="27"/>
        <v>0.37</v>
      </c>
      <c r="G1375" s="6">
        <v>1</v>
      </c>
      <c r="H1375" s="6" t="s">
        <v>309</v>
      </c>
      <c r="I1375" s="6" t="s">
        <v>42</v>
      </c>
      <c r="J1375" s="6" t="s">
        <v>36</v>
      </c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</row>
    <row r="1376" spans="1:28" ht="15" customHeight="1">
      <c r="A1376" s="6">
        <v>60000000725</v>
      </c>
      <c r="B1376" s="6" t="s">
        <v>175</v>
      </c>
      <c r="C1376" s="6" t="s">
        <v>20</v>
      </c>
      <c r="D1376" s="6">
        <v>120</v>
      </c>
      <c r="E1376" s="6">
        <v>120</v>
      </c>
      <c r="F1376" s="6">
        <f t="shared" si="27"/>
        <v>0.12</v>
      </c>
      <c r="G1376" s="6">
        <v>1</v>
      </c>
      <c r="H1376" s="6" t="s">
        <v>309</v>
      </c>
      <c r="I1376" s="6" t="s">
        <v>42</v>
      </c>
      <c r="J1376" s="6" t="s">
        <v>36</v>
      </c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</row>
    <row r="1377" spans="1:28" ht="15" customHeight="1">
      <c r="A1377" s="6">
        <v>60000000726</v>
      </c>
      <c r="B1377" s="6" t="s">
        <v>310</v>
      </c>
      <c r="C1377" s="6" t="s">
        <v>20</v>
      </c>
      <c r="D1377" s="6">
        <v>178</v>
      </c>
      <c r="E1377" s="6">
        <v>178</v>
      </c>
      <c r="F1377" s="6">
        <f t="shared" si="27"/>
        <v>0.17799999999999999</v>
      </c>
      <c r="G1377" s="6">
        <v>1</v>
      </c>
      <c r="H1377" s="6" t="s">
        <v>309</v>
      </c>
      <c r="I1377" s="6" t="s">
        <v>67</v>
      </c>
      <c r="J1377" s="6" t="s">
        <v>170</v>
      </c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</row>
    <row r="1378" spans="1:28" ht="15" customHeight="1">
      <c r="A1378" s="6">
        <v>60000000727</v>
      </c>
      <c r="B1378" s="6" t="s">
        <v>14</v>
      </c>
      <c r="C1378" s="6" t="s">
        <v>20</v>
      </c>
      <c r="D1378" s="6">
        <v>206</v>
      </c>
      <c r="E1378" s="6">
        <v>206</v>
      </c>
      <c r="F1378" s="6">
        <f t="shared" si="27"/>
        <v>0.20599999999999999</v>
      </c>
      <c r="G1378" s="6">
        <v>1</v>
      </c>
      <c r="H1378" s="6" t="s">
        <v>309</v>
      </c>
      <c r="I1378" s="6" t="s">
        <v>42</v>
      </c>
      <c r="J1378" s="6" t="s">
        <v>36</v>
      </c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</row>
    <row r="1379" spans="1:28" ht="15" customHeight="1">
      <c r="A1379" s="6">
        <v>60000000728</v>
      </c>
      <c r="B1379" s="6" t="s">
        <v>64</v>
      </c>
      <c r="C1379" s="6" t="s">
        <v>20</v>
      </c>
      <c r="D1379" s="6">
        <v>312</v>
      </c>
      <c r="E1379" s="6">
        <v>312</v>
      </c>
      <c r="F1379" s="6">
        <f t="shared" si="27"/>
        <v>0.312</v>
      </c>
      <c r="G1379" s="6">
        <v>1</v>
      </c>
      <c r="H1379" s="6" t="s">
        <v>309</v>
      </c>
      <c r="I1379" s="6" t="s">
        <v>42</v>
      </c>
      <c r="J1379" s="6" t="s">
        <v>36</v>
      </c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</row>
    <row r="1380" spans="1:28" ht="15" customHeight="1">
      <c r="A1380" s="6">
        <v>60000000729</v>
      </c>
      <c r="B1380" s="6" t="s">
        <v>69</v>
      </c>
      <c r="C1380" s="6" t="s">
        <v>20</v>
      </c>
      <c r="D1380" s="6">
        <v>160</v>
      </c>
      <c r="E1380" s="6">
        <v>160</v>
      </c>
      <c r="F1380" s="6">
        <f t="shared" si="27"/>
        <v>0.16</v>
      </c>
      <c r="G1380" s="6">
        <v>1</v>
      </c>
      <c r="H1380" s="6" t="s">
        <v>309</v>
      </c>
      <c r="I1380" s="6" t="s">
        <v>42</v>
      </c>
      <c r="J1380" s="6" t="s">
        <v>117</v>
      </c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</row>
    <row r="1381" spans="1:28" ht="15" customHeight="1">
      <c r="A1381" s="6">
        <v>60000000730</v>
      </c>
      <c r="B1381" s="6" t="s">
        <v>64</v>
      </c>
      <c r="C1381" s="6" t="s">
        <v>20</v>
      </c>
      <c r="D1381" s="6">
        <v>618</v>
      </c>
      <c r="E1381" s="6">
        <v>618</v>
      </c>
      <c r="F1381" s="6">
        <f t="shared" si="27"/>
        <v>0.61799999999999999</v>
      </c>
      <c r="G1381" s="6">
        <v>1</v>
      </c>
      <c r="H1381" s="6" t="s">
        <v>309</v>
      </c>
      <c r="I1381" s="6" t="s">
        <v>42</v>
      </c>
      <c r="J1381" s="6" t="s">
        <v>36</v>
      </c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</row>
    <row r="1382" spans="1:28" ht="15" customHeight="1">
      <c r="A1382" s="6">
        <v>60000000731</v>
      </c>
      <c r="B1382" s="6" t="s">
        <v>52</v>
      </c>
      <c r="C1382" s="6" t="s">
        <v>20</v>
      </c>
      <c r="D1382" s="6">
        <v>422</v>
      </c>
      <c r="E1382" s="6">
        <v>422</v>
      </c>
      <c r="F1382" s="6">
        <f t="shared" si="27"/>
        <v>0.42199999999999999</v>
      </c>
      <c r="G1382" s="6">
        <v>1</v>
      </c>
      <c r="H1382" s="6" t="s">
        <v>309</v>
      </c>
      <c r="I1382" s="6" t="s">
        <v>42</v>
      </c>
      <c r="J1382" s="6" t="s">
        <v>36</v>
      </c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</row>
    <row r="1383" spans="1:28" ht="15" customHeight="1">
      <c r="A1383" s="6">
        <v>60000000732</v>
      </c>
      <c r="B1383" s="6" t="s">
        <v>310</v>
      </c>
      <c r="C1383" s="6" t="s">
        <v>20</v>
      </c>
      <c r="D1383" s="6">
        <v>202</v>
      </c>
      <c r="E1383" s="6">
        <v>202</v>
      </c>
      <c r="F1383" s="6">
        <f t="shared" si="27"/>
        <v>0.20200000000000001</v>
      </c>
      <c r="G1383" s="6">
        <v>1</v>
      </c>
      <c r="H1383" s="6" t="s">
        <v>309</v>
      </c>
      <c r="I1383" s="6" t="s">
        <v>67</v>
      </c>
      <c r="J1383" s="6" t="s">
        <v>170</v>
      </c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</row>
    <row r="1384" spans="1:28" ht="15" customHeight="1">
      <c r="A1384" s="6">
        <v>60000000733</v>
      </c>
      <c r="B1384" s="6" t="s">
        <v>64</v>
      </c>
      <c r="C1384" s="6" t="s">
        <v>20</v>
      </c>
      <c r="D1384" s="6">
        <v>298</v>
      </c>
      <c r="E1384" s="6">
        <v>298</v>
      </c>
      <c r="F1384" s="6">
        <f t="shared" si="27"/>
        <v>0.29799999999999999</v>
      </c>
      <c r="G1384" s="6">
        <v>1</v>
      </c>
      <c r="H1384" s="6" t="s">
        <v>309</v>
      </c>
      <c r="I1384" s="6" t="s">
        <v>67</v>
      </c>
      <c r="J1384" s="6" t="s">
        <v>13</v>
      </c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</row>
    <row r="1385" spans="1:28" ht="15" customHeight="1">
      <c r="A1385" s="6">
        <v>60000000734</v>
      </c>
      <c r="B1385" s="6" t="s">
        <v>69</v>
      </c>
      <c r="C1385" s="6" t="s">
        <v>20</v>
      </c>
      <c r="D1385" s="6">
        <v>276</v>
      </c>
      <c r="E1385" s="6">
        <v>276</v>
      </c>
      <c r="F1385" s="6">
        <f t="shared" si="27"/>
        <v>0.27600000000000002</v>
      </c>
      <c r="G1385" s="6">
        <v>1</v>
      </c>
      <c r="H1385" s="6" t="s">
        <v>309</v>
      </c>
      <c r="I1385" s="6" t="s">
        <v>42</v>
      </c>
      <c r="J1385" s="6" t="s">
        <v>36</v>
      </c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</row>
    <row r="1386" spans="1:28" ht="15" customHeight="1">
      <c r="A1386" s="6">
        <v>60000000735</v>
      </c>
      <c r="B1386" s="6" t="s">
        <v>64</v>
      </c>
      <c r="C1386" s="6" t="s">
        <v>20</v>
      </c>
      <c r="D1386" s="6">
        <v>284</v>
      </c>
      <c r="E1386" s="6">
        <v>284</v>
      </c>
      <c r="F1386" s="6">
        <f t="shared" si="27"/>
        <v>0.28399999999999997</v>
      </c>
      <c r="G1386" s="6">
        <v>1</v>
      </c>
      <c r="H1386" s="6" t="s">
        <v>309</v>
      </c>
      <c r="I1386" s="6" t="s">
        <v>67</v>
      </c>
      <c r="J1386" s="6" t="s">
        <v>149</v>
      </c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r="1387" spans="1:28" ht="15" customHeight="1">
      <c r="A1387" s="6">
        <v>60000000736</v>
      </c>
      <c r="B1387" s="6" t="s">
        <v>64</v>
      </c>
      <c r="C1387" s="6" t="s">
        <v>20</v>
      </c>
      <c r="D1387" s="6">
        <v>326</v>
      </c>
      <c r="E1387" s="6">
        <v>326</v>
      </c>
      <c r="F1387" s="6">
        <f t="shared" si="27"/>
        <v>0.32600000000000001</v>
      </c>
      <c r="G1387" s="6">
        <v>1</v>
      </c>
      <c r="H1387" s="6" t="s">
        <v>309</v>
      </c>
      <c r="I1387" s="6" t="s">
        <v>42</v>
      </c>
      <c r="J1387" s="6" t="s">
        <v>36</v>
      </c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</row>
    <row r="1388" spans="1:28" ht="15" customHeight="1">
      <c r="A1388" s="6">
        <v>60000000737</v>
      </c>
      <c r="B1388" s="6" t="s">
        <v>154</v>
      </c>
      <c r="C1388" s="6" t="s">
        <v>20</v>
      </c>
      <c r="D1388" s="6">
        <v>154</v>
      </c>
      <c r="E1388" s="6">
        <v>154</v>
      </c>
      <c r="F1388" s="6">
        <f t="shared" si="27"/>
        <v>0.154</v>
      </c>
      <c r="G1388" s="6">
        <v>1</v>
      </c>
      <c r="H1388" s="6" t="s">
        <v>309</v>
      </c>
      <c r="I1388" s="6" t="s">
        <v>42</v>
      </c>
      <c r="J1388" s="6" t="s">
        <v>36</v>
      </c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</row>
    <row r="1389" spans="1:28" ht="15" customHeight="1">
      <c r="A1389" s="6">
        <v>60000000738</v>
      </c>
      <c r="B1389" s="6" t="s">
        <v>64</v>
      </c>
      <c r="C1389" s="6" t="s">
        <v>20</v>
      </c>
      <c r="D1389" s="6">
        <v>384</v>
      </c>
      <c r="E1389" s="6">
        <v>384</v>
      </c>
      <c r="F1389" s="6">
        <f t="shared" si="27"/>
        <v>0.38400000000000001</v>
      </c>
      <c r="G1389" s="6">
        <v>1</v>
      </c>
      <c r="H1389" s="6" t="s">
        <v>309</v>
      </c>
      <c r="I1389" s="6" t="s">
        <v>42</v>
      </c>
      <c r="J1389" s="6" t="s">
        <v>36</v>
      </c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</row>
    <row r="1390" spans="1:28" ht="15" customHeight="1">
      <c r="A1390" s="6">
        <v>60000000739</v>
      </c>
      <c r="B1390" s="6" t="s">
        <v>154</v>
      </c>
      <c r="C1390" s="6" t="s">
        <v>20</v>
      </c>
      <c r="D1390" s="6">
        <v>294</v>
      </c>
      <c r="E1390" s="6">
        <v>294</v>
      </c>
      <c r="F1390" s="6">
        <f t="shared" si="27"/>
        <v>0.29399999999999998</v>
      </c>
      <c r="G1390" s="6">
        <v>1</v>
      </c>
      <c r="H1390" s="6" t="s">
        <v>309</v>
      </c>
      <c r="I1390" s="6" t="s">
        <v>42</v>
      </c>
      <c r="J1390" s="6" t="s">
        <v>36</v>
      </c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</row>
    <row r="1391" spans="1:28" ht="15" customHeight="1">
      <c r="A1391" s="6">
        <v>60000000740</v>
      </c>
      <c r="B1391" s="6" t="s">
        <v>64</v>
      </c>
      <c r="C1391" s="6" t="s">
        <v>20</v>
      </c>
      <c r="D1391" s="6">
        <v>396</v>
      </c>
      <c r="E1391" s="6">
        <v>396</v>
      </c>
      <c r="F1391" s="6">
        <f t="shared" si="27"/>
        <v>0.39600000000000002</v>
      </c>
      <c r="G1391" s="6">
        <v>1</v>
      </c>
      <c r="H1391" s="6" t="s">
        <v>309</v>
      </c>
      <c r="I1391" s="6" t="s">
        <v>42</v>
      </c>
      <c r="J1391" s="6" t="s">
        <v>36</v>
      </c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</row>
    <row r="1392" spans="1:28" ht="15" customHeight="1">
      <c r="A1392" s="6">
        <v>60000000741</v>
      </c>
      <c r="B1392" s="6" t="s">
        <v>52</v>
      </c>
      <c r="C1392" s="6" t="s">
        <v>20</v>
      </c>
      <c r="D1392" s="6">
        <v>298</v>
      </c>
      <c r="E1392" s="6">
        <v>298</v>
      </c>
      <c r="F1392" s="6">
        <f t="shared" si="27"/>
        <v>0.29799999999999999</v>
      </c>
      <c r="G1392" s="6">
        <v>1</v>
      </c>
      <c r="H1392" s="6" t="s">
        <v>309</v>
      </c>
      <c r="I1392" s="6" t="s">
        <v>42</v>
      </c>
      <c r="J1392" s="6" t="s">
        <v>149</v>
      </c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</row>
    <row r="1393" spans="1:28" ht="15" customHeight="1">
      <c r="A1393" s="6">
        <v>60000000742</v>
      </c>
      <c r="B1393" s="6" t="s">
        <v>154</v>
      </c>
      <c r="C1393" s="6" t="s">
        <v>20</v>
      </c>
      <c r="D1393" s="6">
        <v>432</v>
      </c>
      <c r="E1393" s="6">
        <v>432</v>
      </c>
      <c r="F1393" s="6">
        <f t="shared" si="27"/>
        <v>0.432</v>
      </c>
      <c r="G1393" s="6">
        <v>1</v>
      </c>
      <c r="H1393" s="6" t="s">
        <v>309</v>
      </c>
      <c r="I1393" s="6" t="s">
        <v>42</v>
      </c>
      <c r="J1393" s="6" t="s">
        <v>36</v>
      </c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</row>
    <row r="1394" spans="1:28" ht="15" customHeight="1">
      <c r="A1394" s="6">
        <v>60000000743</v>
      </c>
      <c r="B1394" s="6" t="s">
        <v>64</v>
      </c>
      <c r="C1394" s="6" t="s">
        <v>20</v>
      </c>
      <c r="D1394" s="6">
        <v>366</v>
      </c>
      <c r="E1394" s="6">
        <v>366</v>
      </c>
      <c r="F1394" s="6">
        <f t="shared" si="27"/>
        <v>0.36599999999999999</v>
      </c>
      <c r="G1394" s="6">
        <v>1</v>
      </c>
      <c r="H1394" s="6" t="s">
        <v>309</v>
      </c>
      <c r="I1394" s="6" t="s">
        <v>42</v>
      </c>
      <c r="J1394" s="6" t="s">
        <v>36</v>
      </c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</row>
    <row r="1395" spans="1:28" ht="15" customHeight="1">
      <c r="A1395" s="6">
        <v>60000000744</v>
      </c>
      <c r="B1395" s="6" t="s">
        <v>14</v>
      </c>
      <c r="C1395" s="6" t="s">
        <v>20</v>
      </c>
      <c r="D1395" s="6">
        <v>192</v>
      </c>
      <c r="E1395" s="6">
        <v>192</v>
      </c>
      <c r="F1395" s="6">
        <f t="shared" si="27"/>
        <v>0.192</v>
      </c>
      <c r="G1395" s="6">
        <v>1</v>
      </c>
      <c r="H1395" s="6" t="s">
        <v>309</v>
      </c>
      <c r="I1395" s="6" t="s">
        <v>67</v>
      </c>
      <c r="J1395" s="6" t="s">
        <v>25</v>
      </c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</row>
    <row r="1396" spans="1:28" ht="15" customHeight="1">
      <c r="A1396" s="6">
        <v>60000000745</v>
      </c>
      <c r="B1396" s="6" t="s">
        <v>183</v>
      </c>
      <c r="C1396" s="6" t="s">
        <v>20</v>
      </c>
      <c r="D1396" s="6">
        <v>456</v>
      </c>
      <c r="E1396" s="6">
        <v>456</v>
      </c>
      <c r="F1396" s="6">
        <f t="shared" si="27"/>
        <v>0.45600000000000002</v>
      </c>
      <c r="G1396" s="6">
        <v>1</v>
      </c>
      <c r="H1396" s="6" t="s">
        <v>309</v>
      </c>
      <c r="I1396" s="6" t="s">
        <v>42</v>
      </c>
      <c r="J1396" s="6" t="s">
        <v>36</v>
      </c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</row>
    <row r="1397" spans="1:28" ht="15" customHeight="1">
      <c r="A1397" s="6">
        <v>60000000746</v>
      </c>
      <c r="B1397" s="6" t="s">
        <v>64</v>
      </c>
      <c r="C1397" s="6" t="s">
        <v>20</v>
      </c>
      <c r="D1397" s="6">
        <v>538</v>
      </c>
      <c r="E1397" s="6">
        <v>538</v>
      </c>
      <c r="F1397" s="6">
        <f t="shared" si="27"/>
        <v>0.53800000000000003</v>
      </c>
      <c r="G1397" s="6">
        <v>1</v>
      </c>
      <c r="H1397" s="6" t="s">
        <v>309</v>
      </c>
      <c r="I1397" s="6" t="s">
        <v>42</v>
      </c>
      <c r="J1397" s="6" t="s">
        <v>36</v>
      </c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</row>
    <row r="1398" spans="1:28" ht="15" customHeight="1">
      <c r="A1398" s="6">
        <v>60000000747</v>
      </c>
      <c r="B1398" s="6" t="s">
        <v>312</v>
      </c>
      <c r="C1398" s="6" t="s">
        <v>20</v>
      </c>
      <c r="D1398" s="6">
        <v>506</v>
      </c>
      <c r="E1398" s="6">
        <v>506</v>
      </c>
      <c r="F1398" s="6">
        <f t="shared" si="27"/>
        <v>0.50600000000000001</v>
      </c>
      <c r="G1398" s="6">
        <v>1</v>
      </c>
      <c r="H1398" s="6" t="s">
        <v>309</v>
      </c>
      <c r="I1398" s="6" t="s">
        <v>42</v>
      </c>
      <c r="J1398" s="6" t="s">
        <v>36</v>
      </c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</row>
    <row r="1399" spans="1:28" ht="15" customHeight="1">
      <c r="A1399" s="6">
        <v>60000000748</v>
      </c>
      <c r="B1399" s="6" t="s">
        <v>64</v>
      </c>
      <c r="C1399" s="6" t="s">
        <v>20</v>
      </c>
      <c r="D1399" s="6">
        <v>274</v>
      </c>
      <c r="E1399" s="6">
        <v>274</v>
      </c>
      <c r="F1399" s="6">
        <f t="shared" si="27"/>
        <v>0.27400000000000002</v>
      </c>
      <c r="G1399" s="6">
        <v>1</v>
      </c>
      <c r="H1399" s="6" t="s">
        <v>309</v>
      </c>
      <c r="I1399" s="6" t="s">
        <v>42</v>
      </c>
      <c r="J1399" s="6" t="s">
        <v>36</v>
      </c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</row>
    <row r="1400" spans="1:28" ht="15" customHeight="1">
      <c r="A1400" s="6">
        <v>60000000749</v>
      </c>
      <c r="B1400" s="6" t="s">
        <v>154</v>
      </c>
      <c r="C1400" s="6" t="s">
        <v>20</v>
      </c>
      <c r="D1400" s="6">
        <v>436</v>
      </c>
      <c r="E1400" s="6">
        <v>436</v>
      </c>
      <c r="F1400" s="6">
        <f t="shared" si="27"/>
        <v>0.436</v>
      </c>
      <c r="G1400" s="6">
        <v>1</v>
      </c>
      <c r="H1400" s="6" t="s">
        <v>309</v>
      </c>
      <c r="I1400" s="6" t="s">
        <v>42</v>
      </c>
      <c r="J1400" s="6" t="s">
        <v>36</v>
      </c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</row>
    <row r="1401" spans="1:28" ht="15" customHeight="1">
      <c r="A1401" s="6">
        <v>60000000750</v>
      </c>
      <c r="B1401" s="6" t="s">
        <v>183</v>
      </c>
      <c r="C1401" s="6" t="s">
        <v>20</v>
      </c>
      <c r="D1401" s="6">
        <v>546</v>
      </c>
      <c r="E1401" s="6">
        <v>546</v>
      </c>
      <c r="F1401" s="6">
        <f t="shared" si="27"/>
        <v>0.54600000000000004</v>
      </c>
      <c r="G1401" s="6">
        <v>1</v>
      </c>
      <c r="H1401" s="6" t="s">
        <v>309</v>
      </c>
      <c r="I1401" s="6" t="s">
        <v>42</v>
      </c>
      <c r="J1401" s="6" t="s">
        <v>36</v>
      </c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r="1402" spans="1:28" ht="15" customHeight="1">
      <c r="A1402" s="6">
        <v>60000000751</v>
      </c>
      <c r="B1402" s="6" t="s">
        <v>64</v>
      </c>
      <c r="C1402" s="6" t="s">
        <v>20</v>
      </c>
      <c r="D1402" s="6">
        <v>414</v>
      </c>
      <c r="E1402" s="6">
        <v>414</v>
      </c>
      <c r="F1402" s="6">
        <f t="shared" si="27"/>
        <v>0.41399999999999998</v>
      </c>
      <c r="G1402" s="6">
        <v>1</v>
      </c>
      <c r="H1402" s="6" t="s">
        <v>309</v>
      </c>
      <c r="I1402" s="6" t="s">
        <v>42</v>
      </c>
      <c r="J1402" s="6" t="s">
        <v>149</v>
      </c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r="1403" spans="1:28" ht="15" customHeight="1">
      <c r="A1403" s="6">
        <v>60000000752</v>
      </c>
      <c r="B1403" s="6" t="s">
        <v>154</v>
      </c>
      <c r="C1403" s="6" t="s">
        <v>20</v>
      </c>
      <c r="D1403" s="6">
        <v>330</v>
      </c>
      <c r="E1403" s="6">
        <v>330</v>
      </c>
      <c r="F1403" s="6">
        <f t="shared" si="27"/>
        <v>0.33</v>
      </c>
      <c r="G1403" s="6">
        <v>1</v>
      </c>
      <c r="H1403" s="6" t="s">
        <v>309</v>
      </c>
      <c r="I1403" s="6" t="s">
        <v>42</v>
      </c>
      <c r="J1403" s="6" t="s">
        <v>36</v>
      </c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r="1404" spans="1:28" ht="15" customHeight="1">
      <c r="A1404" s="6">
        <v>60000000753</v>
      </c>
      <c r="B1404" s="6" t="s">
        <v>52</v>
      </c>
      <c r="C1404" s="6" t="s">
        <v>20</v>
      </c>
      <c r="D1404" s="6">
        <v>284</v>
      </c>
      <c r="E1404" s="6">
        <v>284</v>
      </c>
      <c r="F1404" s="6">
        <f t="shared" si="27"/>
        <v>0.28399999999999997</v>
      </c>
      <c r="G1404" s="6">
        <v>1</v>
      </c>
      <c r="H1404" s="6" t="s">
        <v>309</v>
      </c>
      <c r="I1404" s="6" t="s">
        <v>67</v>
      </c>
      <c r="J1404" s="6" t="s">
        <v>36</v>
      </c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r="1405" spans="1:28" ht="15" customHeight="1">
      <c r="A1405" s="6">
        <v>60000000754</v>
      </c>
      <c r="B1405" s="6" t="s">
        <v>64</v>
      </c>
      <c r="C1405" s="6" t="s">
        <v>20</v>
      </c>
      <c r="D1405" s="6">
        <v>260</v>
      </c>
      <c r="E1405" s="6">
        <v>260</v>
      </c>
      <c r="F1405" s="6">
        <f t="shared" si="27"/>
        <v>0.26</v>
      </c>
      <c r="G1405" s="6">
        <v>1</v>
      </c>
      <c r="H1405" s="6" t="s">
        <v>309</v>
      </c>
      <c r="I1405" s="6" t="s">
        <v>42</v>
      </c>
      <c r="J1405" s="6" t="s">
        <v>25</v>
      </c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r="1406" spans="1:28" ht="15" customHeight="1">
      <c r="A1406" s="6">
        <v>60000000755</v>
      </c>
      <c r="B1406" s="6" t="s">
        <v>64</v>
      </c>
      <c r="C1406" s="6" t="s">
        <v>20</v>
      </c>
      <c r="D1406" s="6">
        <v>350</v>
      </c>
      <c r="E1406" s="6">
        <v>350</v>
      </c>
      <c r="F1406" s="6">
        <f t="shared" si="27"/>
        <v>0.35</v>
      </c>
      <c r="G1406" s="6">
        <v>1</v>
      </c>
      <c r="H1406" s="6" t="s">
        <v>309</v>
      </c>
      <c r="I1406" s="6" t="s">
        <v>42</v>
      </c>
      <c r="J1406" s="6" t="s">
        <v>25</v>
      </c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r="1407" spans="1:28" ht="15" customHeight="1">
      <c r="A1407" s="6">
        <v>60000000756</v>
      </c>
      <c r="B1407" s="6" t="s">
        <v>312</v>
      </c>
      <c r="C1407" s="6" t="s">
        <v>20</v>
      </c>
      <c r="D1407" s="6">
        <v>646</v>
      </c>
      <c r="E1407" s="6">
        <v>646</v>
      </c>
      <c r="F1407" s="6">
        <f t="shared" si="27"/>
        <v>0.64600000000000002</v>
      </c>
      <c r="G1407" s="6">
        <v>1</v>
      </c>
      <c r="H1407" s="6" t="s">
        <v>309</v>
      </c>
      <c r="I1407" s="6" t="s">
        <v>42</v>
      </c>
      <c r="J1407" s="6" t="s">
        <v>149</v>
      </c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r="1408" spans="1:28" ht="15" customHeight="1">
      <c r="A1408" s="6">
        <v>60000000757</v>
      </c>
      <c r="B1408" s="6" t="s">
        <v>310</v>
      </c>
      <c r="C1408" s="6" t="s">
        <v>20</v>
      </c>
      <c r="D1408" s="6">
        <v>124</v>
      </c>
      <c r="E1408" s="6">
        <v>124</v>
      </c>
      <c r="F1408" s="6">
        <f t="shared" si="27"/>
        <v>0.124</v>
      </c>
      <c r="G1408" s="6">
        <v>1</v>
      </c>
      <c r="H1408" s="6" t="s">
        <v>309</v>
      </c>
      <c r="I1408" s="6" t="s">
        <v>42</v>
      </c>
      <c r="J1408" s="6" t="s">
        <v>36</v>
      </c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r="1409" spans="1:28" ht="15" customHeight="1">
      <c r="A1409" s="6">
        <v>60000000758</v>
      </c>
      <c r="B1409" s="6" t="s">
        <v>64</v>
      </c>
      <c r="C1409" s="6" t="s">
        <v>20</v>
      </c>
      <c r="D1409" s="6">
        <v>322</v>
      </c>
      <c r="E1409" s="6">
        <v>322</v>
      </c>
      <c r="F1409" s="6">
        <f t="shared" si="27"/>
        <v>0.32200000000000001</v>
      </c>
      <c r="G1409" s="6">
        <v>1</v>
      </c>
      <c r="H1409" s="6" t="s">
        <v>309</v>
      </c>
      <c r="I1409" s="6" t="s">
        <v>67</v>
      </c>
      <c r="J1409" s="6" t="s">
        <v>25</v>
      </c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r="1410" spans="1:28" ht="15" customHeight="1">
      <c r="A1410" s="6">
        <v>60000000759</v>
      </c>
      <c r="B1410" s="6" t="s">
        <v>47</v>
      </c>
      <c r="C1410" s="6" t="s">
        <v>20</v>
      </c>
      <c r="D1410" s="6">
        <v>92</v>
      </c>
      <c r="E1410" s="6">
        <v>92</v>
      </c>
      <c r="F1410" s="6">
        <f t="shared" si="27"/>
        <v>9.1999999999999998E-2</v>
      </c>
      <c r="G1410" s="6">
        <v>1</v>
      </c>
      <c r="H1410" s="6" t="s">
        <v>309</v>
      </c>
      <c r="I1410" s="6" t="s">
        <v>42</v>
      </c>
      <c r="J1410" s="6" t="s">
        <v>117</v>
      </c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r="1411" spans="1:28" ht="15" customHeight="1">
      <c r="A1411" s="6">
        <v>60000000760</v>
      </c>
      <c r="B1411" s="6" t="s">
        <v>69</v>
      </c>
      <c r="C1411" s="6" t="s">
        <v>20</v>
      </c>
      <c r="D1411" s="6">
        <v>148</v>
      </c>
      <c r="E1411" s="6">
        <v>148</v>
      </c>
      <c r="F1411" s="6">
        <f t="shared" si="27"/>
        <v>0.14799999999999999</v>
      </c>
      <c r="G1411" s="6">
        <v>1</v>
      </c>
      <c r="H1411" s="6" t="s">
        <v>309</v>
      </c>
      <c r="I1411" s="6" t="s">
        <v>67</v>
      </c>
      <c r="J1411" s="6" t="s">
        <v>180</v>
      </c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r="1412" spans="1:28" ht="15" customHeight="1">
      <c r="A1412" s="6">
        <v>60000000773</v>
      </c>
      <c r="B1412" s="6" t="s">
        <v>154</v>
      </c>
      <c r="C1412" s="6" t="s">
        <v>20</v>
      </c>
      <c r="D1412" s="6">
        <v>172</v>
      </c>
      <c r="E1412" s="6">
        <v>172</v>
      </c>
      <c r="F1412" s="6">
        <f t="shared" si="27"/>
        <v>0.17199999999999999</v>
      </c>
      <c r="G1412" s="6">
        <v>1</v>
      </c>
      <c r="H1412" s="6" t="s">
        <v>309</v>
      </c>
      <c r="I1412" s="6" t="s">
        <v>42</v>
      </c>
      <c r="J1412" s="6" t="s">
        <v>36</v>
      </c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r="1413" spans="1:28" ht="15" customHeight="1">
      <c r="A1413" s="6">
        <v>60000000774</v>
      </c>
      <c r="B1413" s="6" t="s">
        <v>154</v>
      </c>
      <c r="C1413" s="6" t="s">
        <v>20</v>
      </c>
      <c r="D1413" s="6">
        <v>136</v>
      </c>
      <c r="E1413" s="6">
        <v>136</v>
      </c>
      <c r="F1413" s="6">
        <f t="shared" ref="F1413:F1476" si="28">E1413/1000</f>
        <v>0.13600000000000001</v>
      </c>
      <c r="G1413" s="6">
        <v>1</v>
      </c>
      <c r="H1413" s="6" t="s">
        <v>309</v>
      </c>
      <c r="I1413" s="6" t="s">
        <v>42</v>
      </c>
      <c r="J1413" s="6" t="s">
        <v>72</v>
      </c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r="1414" spans="1:28" ht="15" customHeight="1">
      <c r="A1414" s="6">
        <v>60000000775</v>
      </c>
      <c r="B1414" s="6" t="s">
        <v>312</v>
      </c>
      <c r="C1414" s="6" t="s">
        <v>20</v>
      </c>
      <c r="D1414" s="6">
        <v>462</v>
      </c>
      <c r="E1414" s="6">
        <v>462</v>
      </c>
      <c r="F1414" s="6">
        <f t="shared" si="28"/>
        <v>0.46200000000000002</v>
      </c>
      <c r="G1414" s="6">
        <v>1</v>
      </c>
      <c r="H1414" s="6" t="s">
        <v>309</v>
      </c>
      <c r="I1414" s="6" t="s">
        <v>42</v>
      </c>
      <c r="J1414" s="6" t="s">
        <v>149</v>
      </c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r="1415" spans="1:28" ht="15" customHeight="1">
      <c r="A1415" s="6">
        <v>60000000772</v>
      </c>
      <c r="B1415" s="6" t="s">
        <v>46</v>
      </c>
      <c r="C1415" s="6" t="s">
        <v>20</v>
      </c>
      <c r="D1415" s="6">
        <v>134</v>
      </c>
      <c r="E1415" s="6">
        <v>134</v>
      </c>
      <c r="F1415" s="6">
        <f t="shared" si="28"/>
        <v>0.13400000000000001</v>
      </c>
      <c r="G1415" s="6">
        <v>1</v>
      </c>
      <c r="H1415" s="6" t="s">
        <v>309</v>
      </c>
      <c r="I1415" s="6" t="s">
        <v>18</v>
      </c>
      <c r="J1415" s="6" t="s">
        <v>313</v>
      </c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r="1416" spans="1:28" ht="15" customHeight="1">
      <c r="A1416" s="6">
        <v>60000000762</v>
      </c>
      <c r="B1416" s="6" t="s">
        <v>183</v>
      </c>
      <c r="C1416" s="6" t="s">
        <v>20</v>
      </c>
      <c r="D1416" s="6">
        <v>594</v>
      </c>
      <c r="E1416" s="6">
        <v>594</v>
      </c>
      <c r="F1416" s="6">
        <f t="shared" si="28"/>
        <v>0.59399999999999997</v>
      </c>
      <c r="G1416" s="6">
        <v>1</v>
      </c>
      <c r="H1416" s="6" t="s">
        <v>309</v>
      </c>
      <c r="I1416" s="6" t="s">
        <v>42</v>
      </c>
      <c r="J1416" s="6" t="s">
        <v>36</v>
      </c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 spans="1:28" ht="15" customHeight="1">
      <c r="A1417" s="6">
        <v>60000000769</v>
      </c>
      <c r="B1417" s="6" t="s">
        <v>46</v>
      </c>
      <c r="C1417" s="6" t="s">
        <v>20</v>
      </c>
      <c r="D1417" s="6">
        <v>104</v>
      </c>
      <c r="E1417" s="6">
        <v>104</v>
      </c>
      <c r="F1417" s="6">
        <f t="shared" si="28"/>
        <v>0.104</v>
      </c>
      <c r="G1417" s="6">
        <v>1</v>
      </c>
      <c r="H1417" s="6" t="s">
        <v>309</v>
      </c>
      <c r="I1417" s="6" t="s">
        <v>42</v>
      </c>
      <c r="J1417" s="6" t="s">
        <v>149</v>
      </c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 spans="1:28" ht="15" customHeight="1">
      <c r="A1418" s="6">
        <v>60000000765</v>
      </c>
      <c r="B1418" s="6" t="s">
        <v>64</v>
      </c>
      <c r="C1418" s="6" t="s">
        <v>20</v>
      </c>
      <c r="D1418" s="6">
        <v>338</v>
      </c>
      <c r="E1418" s="6">
        <v>338</v>
      </c>
      <c r="F1418" s="6">
        <f t="shared" si="28"/>
        <v>0.33800000000000002</v>
      </c>
      <c r="G1418" s="6">
        <v>1</v>
      </c>
      <c r="H1418" s="6" t="s">
        <v>309</v>
      </c>
      <c r="I1418" s="6" t="s">
        <v>67</v>
      </c>
      <c r="J1418" s="6" t="s">
        <v>36</v>
      </c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 spans="1:28" ht="15" customHeight="1">
      <c r="A1419" s="6">
        <v>60000000767</v>
      </c>
      <c r="B1419" s="6" t="s">
        <v>50</v>
      </c>
      <c r="C1419" s="6" t="s">
        <v>20</v>
      </c>
      <c r="D1419" s="6">
        <v>242</v>
      </c>
      <c r="E1419" s="6">
        <v>242</v>
      </c>
      <c r="F1419" s="6">
        <f t="shared" si="28"/>
        <v>0.24199999999999999</v>
      </c>
      <c r="G1419" s="6">
        <v>1</v>
      </c>
      <c r="H1419" s="6" t="s">
        <v>309</v>
      </c>
      <c r="I1419" s="6" t="s">
        <v>67</v>
      </c>
      <c r="J1419" s="6" t="s">
        <v>13</v>
      </c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 spans="1:28" ht="15" customHeight="1">
      <c r="A1420" s="6">
        <v>60000000764</v>
      </c>
      <c r="B1420" s="6" t="s">
        <v>183</v>
      </c>
      <c r="C1420" s="6" t="s">
        <v>20</v>
      </c>
      <c r="D1420" s="6">
        <v>474</v>
      </c>
      <c r="E1420" s="6">
        <v>474</v>
      </c>
      <c r="F1420" s="6">
        <f t="shared" si="28"/>
        <v>0.47399999999999998</v>
      </c>
      <c r="G1420" s="6">
        <v>1</v>
      </c>
      <c r="H1420" s="6" t="s">
        <v>309</v>
      </c>
      <c r="I1420" s="6" t="s">
        <v>42</v>
      </c>
      <c r="J1420" s="6" t="s">
        <v>36</v>
      </c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r="1421" spans="1:28" ht="15" customHeight="1">
      <c r="A1421" s="6">
        <v>60000000768</v>
      </c>
      <c r="B1421" s="6" t="s">
        <v>46</v>
      </c>
      <c r="C1421" s="6" t="s">
        <v>20</v>
      </c>
      <c r="D1421" s="6">
        <v>156</v>
      </c>
      <c r="E1421" s="6">
        <v>156</v>
      </c>
      <c r="F1421" s="6">
        <f t="shared" si="28"/>
        <v>0.156</v>
      </c>
      <c r="G1421" s="6">
        <v>1</v>
      </c>
      <c r="H1421" s="6" t="s">
        <v>309</v>
      </c>
      <c r="I1421" s="6" t="s">
        <v>18</v>
      </c>
      <c r="J1421" s="6" t="s">
        <v>313</v>
      </c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r="1422" spans="1:28" ht="15" customHeight="1">
      <c r="A1422" s="6">
        <v>60000000766</v>
      </c>
      <c r="B1422" s="6" t="s">
        <v>154</v>
      </c>
      <c r="C1422" s="6" t="s">
        <v>20</v>
      </c>
      <c r="D1422" s="6">
        <v>464</v>
      </c>
      <c r="E1422" s="6">
        <v>464</v>
      </c>
      <c r="F1422" s="6">
        <f t="shared" si="28"/>
        <v>0.46400000000000002</v>
      </c>
      <c r="G1422" s="6">
        <v>1</v>
      </c>
      <c r="H1422" s="6" t="s">
        <v>309</v>
      </c>
      <c r="I1422" s="6" t="s">
        <v>42</v>
      </c>
      <c r="J1422" s="6" t="s">
        <v>36</v>
      </c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r="1423" spans="1:28" ht="15" customHeight="1">
      <c r="A1423" s="6">
        <v>60000000770</v>
      </c>
      <c r="B1423" s="6" t="s">
        <v>183</v>
      </c>
      <c r="C1423" s="6" t="s">
        <v>20</v>
      </c>
      <c r="D1423" s="6">
        <v>552</v>
      </c>
      <c r="E1423" s="6">
        <v>552</v>
      </c>
      <c r="F1423" s="6">
        <f t="shared" si="28"/>
        <v>0.55200000000000005</v>
      </c>
      <c r="G1423" s="6">
        <v>1</v>
      </c>
      <c r="H1423" s="6" t="s">
        <v>309</v>
      </c>
      <c r="I1423" s="6" t="s">
        <v>42</v>
      </c>
      <c r="J1423" s="6" t="s">
        <v>36</v>
      </c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r="1424" spans="1:28" ht="15" customHeight="1">
      <c r="A1424" s="6">
        <v>60000000771</v>
      </c>
      <c r="B1424" s="6" t="s">
        <v>310</v>
      </c>
      <c r="C1424" s="6" t="s">
        <v>20</v>
      </c>
      <c r="D1424" s="6">
        <v>124</v>
      </c>
      <c r="E1424" s="6">
        <v>124</v>
      </c>
      <c r="F1424" s="6">
        <f t="shared" si="28"/>
        <v>0.124</v>
      </c>
      <c r="G1424" s="6">
        <v>1</v>
      </c>
      <c r="H1424" s="6" t="s">
        <v>309</v>
      </c>
      <c r="I1424" s="6" t="s">
        <v>42</v>
      </c>
      <c r="J1424" s="6" t="s">
        <v>36</v>
      </c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 spans="1:28" ht="15" customHeight="1">
      <c r="A1425" s="6">
        <v>60000000761</v>
      </c>
      <c r="B1425" s="6" t="s">
        <v>312</v>
      </c>
      <c r="C1425" s="6" t="s">
        <v>20</v>
      </c>
      <c r="D1425" s="6">
        <v>446</v>
      </c>
      <c r="E1425" s="6">
        <v>446</v>
      </c>
      <c r="F1425" s="6">
        <f t="shared" si="28"/>
        <v>0.44600000000000001</v>
      </c>
      <c r="G1425" s="6">
        <v>1</v>
      </c>
      <c r="H1425" s="6" t="s">
        <v>309</v>
      </c>
      <c r="I1425" s="6" t="s">
        <v>42</v>
      </c>
      <c r="J1425" s="6" t="s">
        <v>36</v>
      </c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 spans="1:28" ht="15" customHeight="1">
      <c r="A1426" s="6">
        <v>60000000763</v>
      </c>
      <c r="B1426" s="6" t="s">
        <v>310</v>
      </c>
      <c r="C1426" s="6" t="s">
        <v>20</v>
      </c>
      <c r="D1426" s="6">
        <v>76</v>
      </c>
      <c r="E1426" s="6">
        <v>76</v>
      </c>
      <c r="F1426" s="6">
        <f t="shared" si="28"/>
        <v>7.5999999999999998E-2</v>
      </c>
      <c r="G1426" s="6">
        <v>1</v>
      </c>
      <c r="H1426" s="6" t="s">
        <v>309</v>
      </c>
      <c r="I1426" s="6" t="s">
        <v>18</v>
      </c>
      <c r="J1426" s="6" t="s">
        <v>149</v>
      </c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r="1427" spans="1:28" ht="15" customHeight="1">
      <c r="A1427" s="6">
        <v>60000000788</v>
      </c>
      <c r="B1427" s="6" t="s">
        <v>64</v>
      </c>
      <c r="C1427" s="6" t="s">
        <v>20</v>
      </c>
      <c r="D1427" s="6">
        <v>344</v>
      </c>
      <c r="E1427" s="6">
        <v>344</v>
      </c>
      <c r="F1427" s="6">
        <f t="shared" si="28"/>
        <v>0.34399999999999997</v>
      </c>
      <c r="G1427" s="6">
        <v>1</v>
      </c>
      <c r="H1427" s="6" t="s">
        <v>309</v>
      </c>
      <c r="I1427" s="6" t="s">
        <v>42</v>
      </c>
      <c r="J1427" s="6" t="s">
        <v>36</v>
      </c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r="1428" spans="1:28" ht="15" customHeight="1">
      <c r="A1428" s="6">
        <v>60000000782</v>
      </c>
      <c r="B1428" s="6" t="s">
        <v>312</v>
      </c>
      <c r="C1428" s="6" t="s">
        <v>20</v>
      </c>
      <c r="D1428" s="6">
        <v>596</v>
      </c>
      <c r="E1428" s="6">
        <v>596</v>
      </c>
      <c r="F1428" s="6">
        <f t="shared" si="28"/>
        <v>0.59599999999999997</v>
      </c>
      <c r="G1428" s="6">
        <v>1</v>
      </c>
      <c r="H1428" s="6" t="s">
        <v>309</v>
      </c>
      <c r="I1428" s="6" t="s">
        <v>42</v>
      </c>
      <c r="J1428" s="6" t="s">
        <v>149</v>
      </c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r="1429" spans="1:28" ht="15" customHeight="1">
      <c r="A1429" s="6">
        <v>60000000781</v>
      </c>
      <c r="B1429" s="6" t="s">
        <v>312</v>
      </c>
      <c r="C1429" s="6" t="s">
        <v>20</v>
      </c>
      <c r="D1429" s="6">
        <v>332</v>
      </c>
      <c r="E1429" s="6">
        <v>332</v>
      </c>
      <c r="F1429" s="6">
        <f t="shared" si="28"/>
        <v>0.33200000000000002</v>
      </c>
      <c r="G1429" s="6">
        <v>1</v>
      </c>
      <c r="H1429" s="6" t="s">
        <v>309</v>
      </c>
      <c r="I1429" s="6" t="s">
        <v>42</v>
      </c>
      <c r="J1429" s="6" t="s">
        <v>36</v>
      </c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r="1430" spans="1:28" ht="15" customHeight="1">
      <c r="A1430" s="6">
        <v>60000000780</v>
      </c>
      <c r="B1430" s="6" t="s">
        <v>193</v>
      </c>
      <c r="C1430" s="6" t="s">
        <v>20</v>
      </c>
      <c r="D1430" s="6">
        <v>468</v>
      </c>
      <c r="E1430" s="6">
        <v>468</v>
      </c>
      <c r="F1430" s="6">
        <f t="shared" si="28"/>
        <v>0.46800000000000003</v>
      </c>
      <c r="G1430" s="6">
        <v>1</v>
      </c>
      <c r="H1430" s="6" t="s">
        <v>309</v>
      </c>
      <c r="I1430" s="6" t="s">
        <v>42</v>
      </c>
      <c r="J1430" s="6" t="s">
        <v>25</v>
      </c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r="1431" spans="1:28" ht="15" customHeight="1">
      <c r="A1431" s="6">
        <v>60000000778</v>
      </c>
      <c r="B1431" s="6" t="s">
        <v>314</v>
      </c>
      <c r="C1431" s="6" t="s">
        <v>20</v>
      </c>
      <c r="D1431" s="6">
        <v>148</v>
      </c>
      <c r="E1431" s="6">
        <v>148</v>
      </c>
      <c r="F1431" s="6">
        <f t="shared" si="28"/>
        <v>0.14799999999999999</v>
      </c>
      <c r="G1431" s="6">
        <v>1</v>
      </c>
      <c r="H1431" s="6" t="s">
        <v>309</v>
      </c>
      <c r="I1431" s="6" t="s">
        <v>42</v>
      </c>
      <c r="J1431" s="6" t="s">
        <v>36</v>
      </c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 spans="1:28" ht="15" customHeight="1">
      <c r="A1432" s="6">
        <v>60000000784</v>
      </c>
      <c r="B1432" s="6" t="s">
        <v>193</v>
      </c>
      <c r="C1432" s="6" t="s">
        <v>20</v>
      </c>
      <c r="D1432" s="6">
        <v>470</v>
      </c>
      <c r="E1432" s="6">
        <v>470</v>
      </c>
      <c r="F1432" s="6">
        <f t="shared" si="28"/>
        <v>0.47</v>
      </c>
      <c r="G1432" s="6">
        <v>1</v>
      </c>
      <c r="H1432" s="6" t="s">
        <v>309</v>
      </c>
      <c r="I1432" s="6" t="s">
        <v>42</v>
      </c>
      <c r="J1432" s="6" t="s">
        <v>25</v>
      </c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r="1433" spans="1:28" ht="15" customHeight="1">
      <c r="A1433" s="6">
        <v>60000000783</v>
      </c>
      <c r="B1433" s="6" t="s">
        <v>183</v>
      </c>
      <c r="C1433" s="6" t="s">
        <v>20</v>
      </c>
      <c r="D1433" s="6">
        <v>622</v>
      </c>
      <c r="E1433" s="6">
        <v>622</v>
      </c>
      <c r="F1433" s="6">
        <f t="shared" si="28"/>
        <v>0.622</v>
      </c>
      <c r="G1433" s="6">
        <v>1</v>
      </c>
      <c r="H1433" s="6" t="s">
        <v>309</v>
      </c>
      <c r="I1433" s="6" t="s">
        <v>42</v>
      </c>
      <c r="J1433" s="6" t="s">
        <v>36</v>
      </c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r="1434" spans="1:28" ht="15" customHeight="1">
      <c r="A1434" s="6">
        <v>60000000776</v>
      </c>
      <c r="B1434" s="6" t="s">
        <v>52</v>
      </c>
      <c r="C1434" s="6" t="s">
        <v>20</v>
      </c>
      <c r="D1434" s="6">
        <v>272</v>
      </c>
      <c r="E1434" s="6">
        <v>272</v>
      </c>
      <c r="F1434" s="6">
        <f t="shared" si="28"/>
        <v>0.27200000000000002</v>
      </c>
      <c r="G1434" s="6">
        <v>1</v>
      </c>
      <c r="H1434" s="6" t="s">
        <v>309</v>
      </c>
      <c r="I1434" s="6" t="s">
        <v>42</v>
      </c>
      <c r="J1434" s="6" t="s">
        <v>181</v>
      </c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r="1435" spans="1:28" ht="15" customHeight="1">
      <c r="A1435" s="6">
        <v>60000000779</v>
      </c>
      <c r="B1435" s="6" t="s">
        <v>312</v>
      </c>
      <c r="C1435" s="6" t="s">
        <v>20</v>
      </c>
      <c r="D1435" s="6">
        <v>588</v>
      </c>
      <c r="E1435" s="6">
        <v>588</v>
      </c>
      <c r="F1435" s="6">
        <f t="shared" si="28"/>
        <v>0.58799999999999997</v>
      </c>
      <c r="G1435" s="6">
        <v>1</v>
      </c>
      <c r="H1435" s="6" t="s">
        <v>309</v>
      </c>
      <c r="I1435" s="6" t="s">
        <v>42</v>
      </c>
      <c r="J1435" s="6" t="s">
        <v>36</v>
      </c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</row>
    <row r="1436" spans="1:28" ht="15" customHeight="1">
      <c r="A1436" s="6">
        <v>60000000777</v>
      </c>
      <c r="B1436" s="6" t="s">
        <v>14</v>
      </c>
      <c r="C1436" s="6" t="s">
        <v>20</v>
      </c>
      <c r="D1436" s="6">
        <v>134</v>
      </c>
      <c r="E1436" s="6">
        <v>134</v>
      </c>
      <c r="F1436" s="6">
        <f t="shared" si="28"/>
        <v>0.13400000000000001</v>
      </c>
      <c r="G1436" s="6">
        <v>1</v>
      </c>
      <c r="H1436" s="6" t="s">
        <v>309</v>
      </c>
      <c r="I1436" s="6" t="s">
        <v>42</v>
      </c>
      <c r="J1436" s="6" t="s">
        <v>36</v>
      </c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</row>
    <row r="1437" spans="1:28" ht="15" customHeight="1">
      <c r="A1437" s="6">
        <v>60000000790</v>
      </c>
      <c r="B1437" s="6" t="s">
        <v>14</v>
      </c>
      <c r="C1437" s="6" t="s">
        <v>20</v>
      </c>
      <c r="D1437" s="6">
        <v>114</v>
      </c>
      <c r="E1437" s="6">
        <v>114</v>
      </c>
      <c r="F1437" s="6">
        <f t="shared" si="28"/>
        <v>0.114</v>
      </c>
      <c r="G1437" s="6">
        <v>1</v>
      </c>
      <c r="H1437" s="6" t="s">
        <v>309</v>
      </c>
      <c r="I1437" s="6" t="s">
        <v>42</v>
      </c>
      <c r="J1437" s="6" t="s">
        <v>36</v>
      </c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</row>
    <row r="1438" spans="1:28" ht="15" customHeight="1">
      <c r="A1438" s="6">
        <v>60000000789</v>
      </c>
      <c r="B1438" s="6" t="s">
        <v>154</v>
      </c>
      <c r="C1438" s="6" t="s">
        <v>20</v>
      </c>
      <c r="D1438" s="6">
        <v>506</v>
      </c>
      <c r="E1438" s="6">
        <v>506</v>
      </c>
      <c r="F1438" s="6">
        <f t="shared" si="28"/>
        <v>0.50600000000000001</v>
      </c>
      <c r="G1438" s="6">
        <v>1</v>
      </c>
      <c r="H1438" s="6" t="s">
        <v>309</v>
      </c>
      <c r="I1438" s="6" t="s">
        <v>42</v>
      </c>
      <c r="J1438" s="6" t="s">
        <v>36</v>
      </c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</row>
    <row r="1439" spans="1:28" ht="15" customHeight="1">
      <c r="A1439" s="6">
        <v>60000000786</v>
      </c>
      <c r="B1439" s="6" t="s">
        <v>154</v>
      </c>
      <c r="C1439" s="6" t="s">
        <v>20</v>
      </c>
      <c r="D1439" s="6">
        <v>210</v>
      </c>
      <c r="E1439" s="6">
        <v>210</v>
      </c>
      <c r="F1439" s="6">
        <f t="shared" si="28"/>
        <v>0.21</v>
      </c>
      <c r="G1439" s="6">
        <v>1</v>
      </c>
      <c r="H1439" s="6" t="s">
        <v>309</v>
      </c>
      <c r="I1439" s="6" t="s">
        <v>42</v>
      </c>
      <c r="J1439" s="6" t="s">
        <v>36</v>
      </c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</row>
    <row r="1440" spans="1:28" ht="15" customHeight="1">
      <c r="A1440" s="6">
        <v>60000000787</v>
      </c>
      <c r="B1440" s="6" t="s">
        <v>14</v>
      </c>
      <c r="C1440" s="6" t="s">
        <v>20</v>
      </c>
      <c r="D1440" s="6">
        <v>146</v>
      </c>
      <c r="E1440" s="6">
        <v>146</v>
      </c>
      <c r="F1440" s="6">
        <f t="shared" si="28"/>
        <v>0.14599999999999999</v>
      </c>
      <c r="G1440" s="6">
        <v>1</v>
      </c>
      <c r="H1440" s="6" t="s">
        <v>309</v>
      </c>
      <c r="I1440" s="6" t="s">
        <v>67</v>
      </c>
      <c r="J1440" s="6" t="s">
        <v>25</v>
      </c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</row>
    <row r="1441" spans="1:28" ht="15" customHeight="1">
      <c r="A1441" s="6">
        <v>60000000785</v>
      </c>
      <c r="B1441" s="6" t="s">
        <v>64</v>
      </c>
      <c r="C1441" s="6" t="s">
        <v>20</v>
      </c>
      <c r="D1441" s="6">
        <v>384</v>
      </c>
      <c r="E1441" s="6">
        <v>384</v>
      </c>
      <c r="F1441" s="6">
        <f t="shared" si="28"/>
        <v>0.38400000000000001</v>
      </c>
      <c r="G1441" s="6">
        <v>1</v>
      </c>
      <c r="H1441" s="6" t="s">
        <v>309</v>
      </c>
      <c r="I1441" s="6" t="s">
        <v>42</v>
      </c>
      <c r="J1441" s="6" t="s">
        <v>36</v>
      </c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</row>
    <row r="1442" spans="1:28" ht="15" customHeight="1">
      <c r="A1442" s="6">
        <v>60000000791</v>
      </c>
      <c r="B1442" s="6" t="s">
        <v>52</v>
      </c>
      <c r="C1442" s="6" t="s">
        <v>20</v>
      </c>
      <c r="D1442" s="6">
        <v>364</v>
      </c>
      <c r="E1442" s="6">
        <v>364</v>
      </c>
      <c r="F1442" s="6">
        <f t="shared" si="28"/>
        <v>0.36399999999999999</v>
      </c>
      <c r="G1442" s="6">
        <v>1</v>
      </c>
      <c r="H1442" s="6" t="s">
        <v>309</v>
      </c>
      <c r="I1442" s="6" t="s">
        <v>42</v>
      </c>
      <c r="J1442" s="6" t="s">
        <v>36</v>
      </c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</row>
    <row r="1443" spans="1:28" ht="15" customHeight="1">
      <c r="A1443" s="6">
        <v>60000000792</v>
      </c>
      <c r="B1443" s="6" t="s">
        <v>52</v>
      </c>
      <c r="C1443" s="6" t="s">
        <v>20</v>
      </c>
      <c r="D1443" s="6">
        <v>364</v>
      </c>
      <c r="E1443" s="6">
        <v>364</v>
      </c>
      <c r="F1443" s="6">
        <f t="shared" si="28"/>
        <v>0.36399999999999999</v>
      </c>
      <c r="G1443" s="6">
        <v>1</v>
      </c>
      <c r="H1443" s="6" t="s">
        <v>309</v>
      </c>
      <c r="I1443" s="6" t="s">
        <v>42</v>
      </c>
      <c r="J1443" s="6" t="s">
        <v>36</v>
      </c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</row>
    <row r="1444" spans="1:28" ht="15" customHeight="1">
      <c r="A1444" s="6">
        <v>60000000793</v>
      </c>
      <c r="B1444" s="6" t="s">
        <v>52</v>
      </c>
      <c r="C1444" s="6" t="s">
        <v>20</v>
      </c>
      <c r="D1444" s="6">
        <v>314</v>
      </c>
      <c r="E1444" s="6">
        <v>314</v>
      </c>
      <c r="F1444" s="6">
        <f t="shared" si="28"/>
        <v>0.314</v>
      </c>
      <c r="G1444" s="6">
        <v>1</v>
      </c>
      <c r="H1444" s="6" t="s">
        <v>309</v>
      </c>
      <c r="I1444" s="6" t="s">
        <v>42</v>
      </c>
      <c r="J1444" s="6" t="s">
        <v>36</v>
      </c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</row>
    <row r="1445" spans="1:28" ht="15" customHeight="1">
      <c r="A1445" s="6">
        <v>60000000796</v>
      </c>
      <c r="B1445" s="6" t="s">
        <v>52</v>
      </c>
      <c r="C1445" s="6" t="s">
        <v>20</v>
      </c>
      <c r="D1445" s="6">
        <v>318</v>
      </c>
      <c r="E1445" s="6">
        <v>318</v>
      </c>
      <c r="F1445" s="6">
        <f t="shared" si="28"/>
        <v>0.318</v>
      </c>
      <c r="G1445" s="6">
        <v>1</v>
      </c>
      <c r="H1445" s="6" t="s">
        <v>309</v>
      </c>
      <c r="I1445" s="6" t="s">
        <v>42</v>
      </c>
      <c r="J1445" s="6" t="s">
        <v>36</v>
      </c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</row>
    <row r="1446" spans="1:28" ht="15" customHeight="1">
      <c r="A1446" s="6">
        <v>60000000797</v>
      </c>
      <c r="B1446" s="6" t="s">
        <v>52</v>
      </c>
      <c r="C1446" s="6" t="s">
        <v>20</v>
      </c>
      <c r="D1446" s="6">
        <v>334</v>
      </c>
      <c r="E1446" s="6">
        <v>334</v>
      </c>
      <c r="F1446" s="6">
        <f t="shared" si="28"/>
        <v>0.33400000000000002</v>
      </c>
      <c r="G1446" s="6">
        <v>1</v>
      </c>
      <c r="H1446" s="6" t="s">
        <v>309</v>
      </c>
      <c r="I1446" s="6" t="s">
        <v>42</v>
      </c>
      <c r="J1446" s="6" t="s">
        <v>36</v>
      </c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r="1447" spans="1:28" ht="15" customHeight="1">
      <c r="A1447" s="6">
        <v>60000000799</v>
      </c>
      <c r="B1447" s="6" t="s">
        <v>52</v>
      </c>
      <c r="C1447" s="6" t="s">
        <v>20</v>
      </c>
      <c r="D1447" s="6">
        <v>354</v>
      </c>
      <c r="E1447" s="6">
        <v>354</v>
      </c>
      <c r="F1447" s="6">
        <f t="shared" si="28"/>
        <v>0.35399999999999998</v>
      </c>
      <c r="G1447" s="6">
        <v>1</v>
      </c>
      <c r="H1447" s="6" t="s">
        <v>309</v>
      </c>
      <c r="I1447" s="6" t="s">
        <v>42</v>
      </c>
      <c r="J1447" s="6" t="s">
        <v>36</v>
      </c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</row>
    <row r="1448" spans="1:28" ht="15" customHeight="1">
      <c r="A1448" s="6">
        <v>60000000798</v>
      </c>
      <c r="B1448" s="6" t="s">
        <v>52</v>
      </c>
      <c r="C1448" s="6" t="s">
        <v>20</v>
      </c>
      <c r="D1448" s="6">
        <v>354</v>
      </c>
      <c r="E1448" s="6">
        <v>354</v>
      </c>
      <c r="F1448" s="6">
        <f t="shared" si="28"/>
        <v>0.35399999999999998</v>
      </c>
      <c r="G1448" s="6">
        <v>1</v>
      </c>
      <c r="H1448" s="6" t="s">
        <v>309</v>
      </c>
      <c r="I1448" s="6" t="s">
        <v>42</v>
      </c>
      <c r="J1448" s="6" t="s">
        <v>36</v>
      </c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</row>
    <row r="1449" spans="1:28" ht="15" customHeight="1">
      <c r="A1449" s="6">
        <v>60000000801</v>
      </c>
      <c r="B1449" s="6" t="s">
        <v>154</v>
      </c>
      <c r="C1449" s="6" t="s">
        <v>20</v>
      </c>
      <c r="D1449" s="6">
        <v>196</v>
      </c>
      <c r="E1449" s="6">
        <v>196</v>
      </c>
      <c r="F1449" s="6">
        <f t="shared" si="28"/>
        <v>0.19600000000000001</v>
      </c>
      <c r="G1449" s="6">
        <v>1</v>
      </c>
      <c r="H1449" s="6" t="s">
        <v>309</v>
      </c>
      <c r="I1449" s="6" t="s">
        <v>42</v>
      </c>
      <c r="J1449" s="6" t="s">
        <v>36</v>
      </c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</row>
    <row r="1450" spans="1:28" ht="15" customHeight="1">
      <c r="A1450" s="6">
        <v>60000000800</v>
      </c>
      <c r="B1450" s="6" t="s">
        <v>154</v>
      </c>
      <c r="C1450" s="6" t="s">
        <v>20</v>
      </c>
      <c r="D1450" s="6">
        <v>226</v>
      </c>
      <c r="E1450" s="6">
        <v>226</v>
      </c>
      <c r="F1450" s="6">
        <f t="shared" si="28"/>
        <v>0.22600000000000001</v>
      </c>
      <c r="G1450" s="6">
        <v>1</v>
      </c>
      <c r="H1450" s="6" t="s">
        <v>309</v>
      </c>
      <c r="I1450" s="6" t="s">
        <v>42</v>
      </c>
      <c r="J1450" s="6" t="s">
        <v>36</v>
      </c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</row>
    <row r="1451" spans="1:28" ht="15" customHeight="1">
      <c r="A1451" s="6">
        <v>60000000795</v>
      </c>
      <c r="B1451" s="6" t="s">
        <v>64</v>
      </c>
      <c r="C1451" s="6" t="s">
        <v>20</v>
      </c>
      <c r="D1451" s="6">
        <v>310</v>
      </c>
      <c r="E1451" s="6">
        <v>310</v>
      </c>
      <c r="F1451" s="6">
        <f t="shared" si="28"/>
        <v>0.31</v>
      </c>
      <c r="G1451" s="6">
        <v>1</v>
      </c>
      <c r="H1451" s="6" t="s">
        <v>309</v>
      </c>
      <c r="I1451" s="6" t="s">
        <v>42</v>
      </c>
      <c r="J1451" s="6" t="s">
        <v>36</v>
      </c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</row>
    <row r="1452" spans="1:28" ht="15" customHeight="1">
      <c r="A1452" s="6">
        <v>60000000802</v>
      </c>
      <c r="B1452" s="6" t="s">
        <v>64</v>
      </c>
      <c r="C1452" s="6" t="s">
        <v>20</v>
      </c>
      <c r="D1452" s="6">
        <v>310</v>
      </c>
      <c r="E1452" s="6">
        <v>310</v>
      </c>
      <c r="F1452" s="6">
        <f t="shared" si="28"/>
        <v>0.31</v>
      </c>
      <c r="G1452" s="6">
        <v>1</v>
      </c>
      <c r="H1452" s="6" t="s">
        <v>309</v>
      </c>
      <c r="I1452" s="6" t="s">
        <v>42</v>
      </c>
      <c r="J1452" s="6" t="s">
        <v>36</v>
      </c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</row>
    <row r="1453" spans="1:28" ht="15" customHeight="1">
      <c r="A1453" s="6">
        <v>60000000794</v>
      </c>
      <c r="B1453" s="6" t="s">
        <v>47</v>
      </c>
      <c r="C1453" s="6" t="s">
        <v>20</v>
      </c>
      <c r="D1453" s="6">
        <v>148</v>
      </c>
      <c r="E1453" s="6">
        <v>148</v>
      </c>
      <c r="F1453" s="6">
        <f t="shared" si="28"/>
        <v>0.14799999999999999</v>
      </c>
      <c r="G1453" s="6">
        <v>1</v>
      </c>
      <c r="H1453" s="6" t="s">
        <v>309</v>
      </c>
      <c r="I1453" s="6" t="s">
        <v>42</v>
      </c>
      <c r="J1453" s="6" t="s">
        <v>36</v>
      </c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</row>
    <row r="1454" spans="1:28" ht="15" customHeight="1">
      <c r="A1454" s="6">
        <v>60000000803</v>
      </c>
      <c r="B1454" s="6" t="s">
        <v>154</v>
      </c>
      <c r="C1454" s="6" t="s">
        <v>20</v>
      </c>
      <c r="D1454" s="6">
        <v>502</v>
      </c>
      <c r="E1454" s="6">
        <v>502</v>
      </c>
      <c r="F1454" s="6">
        <f t="shared" si="28"/>
        <v>0.502</v>
      </c>
      <c r="G1454" s="6">
        <v>1</v>
      </c>
      <c r="H1454" s="6" t="s">
        <v>309</v>
      </c>
      <c r="I1454" s="6" t="s">
        <v>42</v>
      </c>
      <c r="J1454" s="6" t="s">
        <v>149</v>
      </c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r="1455" spans="1:28" ht="15" customHeight="1">
      <c r="A1455" s="6">
        <v>60000000804</v>
      </c>
      <c r="B1455" s="6" t="s">
        <v>154</v>
      </c>
      <c r="C1455" s="6" t="s">
        <v>20</v>
      </c>
      <c r="D1455" s="6">
        <v>502</v>
      </c>
      <c r="E1455" s="6">
        <v>502</v>
      </c>
      <c r="F1455" s="6">
        <f t="shared" si="28"/>
        <v>0.502</v>
      </c>
      <c r="G1455" s="6">
        <v>1</v>
      </c>
      <c r="H1455" s="6" t="s">
        <v>309</v>
      </c>
      <c r="I1455" s="6" t="s">
        <v>42</v>
      </c>
      <c r="J1455" s="6" t="s">
        <v>149</v>
      </c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 spans="1:28" ht="15" customHeight="1">
      <c r="A1456" s="6">
        <v>60000000805</v>
      </c>
      <c r="B1456" s="6" t="s">
        <v>52</v>
      </c>
      <c r="C1456" s="6" t="s">
        <v>20</v>
      </c>
      <c r="D1456" s="6">
        <v>332</v>
      </c>
      <c r="E1456" s="6">
        <v>332</v>
      </c>
      <c r="F1456" s="6">
        <f t="shared" si="28"/>
        <v>0.33200000000000002</v>
      </c>
      <c r="G1456" s="6">
        <v>1</v>
      </c>
      <c r="H1456" s="6" t="s">
        <v>309</v>
      </c>
      <c r="I1456" s="6" t="s">
        <v>42</v>
      </c>
      <c r="J1456" s="6" t="s">
        <v>36</v>
      </c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</row>
    <row r="1457" spans="1:28" ht="15" customHeight="1">
      <c r="A1457" s="6">
        <v>60000000812</v>
      </c>
      <c r="B1457" s="6" t="s">
        <v>154</v>
      </c>
      <c r="C1457" s="6" t="s">
        <v>20</v>
      </c>
      <c r="D1457" s="6">
        <v>510</v>
      </c>
      <c r="E1457" s="6">
        <v>510</v>
      </c>
      <c r="F1457" s="6">
        <f t="shared" si="28"/>
        <v>0.51</v>
      </c>
      <c r="G1457" s="6">
        <v>1</v>
      </c>
      <c r="H1457" s="6" t="s">
        <v>309</v>
      </c>
      <c r="I1457" s="6" t="s">
        <v>42</v>
      </c>
      <c r="J1457" s="6" t="s">
        <v>36</v>
      </c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</row>
    <row r="1458" spans="1:28" ht="15" customHeight="1">
      <c r="A1458" s="6">
        <v>60000000816</v>
      </c>
      <c r="B1458" s="6" t="s">
        <v>154</v>
      </c>
      <c r="C1458" s="6" t="s">
        <v>20</v>
      </c>
      <c r="D1458" s="6">
        <v>478</v>
      </c>
      <c r="E1458" s="6">
        <v>478</v>
      </c>
      <c r="F1458" s="6">
        <f t="shared" si="28"/>
        <v>0.47799999999999998</v>
      </c>
      <c r="G1458" s="6">
        <v>1</v>
      </c>
      <c r="H1458" s="6" t="s">
        <v>309</v>
      </c>
      <c r="I1458" s="6" t="s">
        <v>42</v>
      </c>
      <c r="J1458" s="6" t="s">
        <v>36</v>
      </c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</row>
    <row r="1459" spans="1:28" ht="15" customHeight="1">
      <c r="A1459" s="6">
        <v>60000000811</v>
      </c>
      <c r="B1459" s="6" t="s">
        <v>64</v>
      </c>
      <c r="C1459" s="6" t="s">
        <v>20</v>
      </c>
      <c r="D1459" s="6">
        <v>340</v>
      </c>
      <c r="E1459" s="6">
        <v>340</v>
      </c>
      <c r="F1459" s="6">
        <f t="shared" si="28"/>
        <v>0.34</v>
      </c>
      <c r="G1459" s="6">
        <v>1</v>
      </c>
      <c r="H1459" s="6" t="s">
        <v>309</v>
      </c>
      <c r="I1459" s="6" t="s">
        <v>67</v>
      </c>
      <c r="J1459" s="6" t="s">
        <v>149</v>
      </c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</row>
    <row r="1460" spans="1:28" ht="15" customHeight="1">
      <c r="A1460" s="6">
        <v>60000000809</v>
      </c>
      <c r="B1460" s="6" t="s">
        <v>154</v>
      </c>
      <c r="C1460" s="6" t="s">
        <v>20</v>
      </c>
      <c r="D1460" s="6">
        <v>496</v>
      </c>
      <c r="E1460" s="6">
        <v>496</v>
      </c>
      <c r="F1460" s="6">
        <f t="shared" si="28"/>
        <v>0.496</v>
      </c>
      <c r="G1460" s="6">
        <v>1</v>
      </c>
      <c r="H1460" s="6" t="s">
        <v>309</v>
      </c>
      <c r="I1460" s="6" t="s">
        <v>42</v>
      </c>
      <c r="J1460" s="6" t="s">
        <v>36</v>
      </c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</row>
    <row r="1461" spans="1:28" ht="15" customHeight="1">
      <c r="A1461" s="6">
        <v>60000000810</v>
      </c>
      <c r="B1461" s="6" t="s">
        <v>52</v>
      </c>
      <c r="C1461" s="6" t="s">
        <v>20</v>
      </c>
      <c r="D1461" s="6">
        <v>236</v>
      </c>
      <c r="E1461" s="6">
        <v>236</v>
      </c>
      <c r="F1461" s="6">
        <f t="shared" si="28"/>
        <v>0.23599999999999999</v>
      </c>
      <c r="G1461" s="6">
        <v>1</v>
      </c>
      <c r="H1461" s="6" t="s">
        <v>309</v>
      </c>
      <c r="I1461" s="6" t="s">
        <v>42</v>
      </c>
      <c r="J1461" s="6" t="s">
        <v>25</v>
      </c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</row>
    <row r="1462" spans="1:28" ht="15" customHeight="1">
      <c r="A1462" s="6">
        <v>60000000808</v>
      </c>
      <c r="B1462" s="6" t="s">
        <v>64</v>
      </c>
      <c r="C1462" s="6" t="s">
        <v>20</v>
      </c>
      <c r="D1462" s="6">
        <v>510</v>
      </c>
      <c r="E1462" s="6">
        <v>510</v>
      </c>
      <c r="F1462" s="6">
        <f t="shared" si="28"/>
        <v>0.51</v>
      </c>
      <c r="G1462" s="6">
        <v>1</v>
      </c>
      <c r="H1462" s="6" t="s">
        <v>309</v>
      </c>
      <c r="I1462" s="6" t="s">
        <v>67</v>
      </c>
      <c r="J1462" s="6" t="s">
        <v>36</v>
      </c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r="1463" spans="1:28" ht="15" customHeight="1">
      <c r="A1463" s="6">
        <v>60000000813</v>
      </c>
      <c r="B1463" s="6" t="s">
        <v>315</v>
      </c>
      <c r="C1463" s="6" t="s">
        <v>20</v>
      </c>
      <c r="D1463" s="6">
        <v>226</v>
      </c>
      <c r="E1463" s="6">
        <v>226</v>
      </c>
      <c r="F1463" s="6">
        <f t="shared" si="28"/>
        <v>0.22600000000000001</v>
      </c>
      <c r="G1463" s="6">
        <v>1</v>
      </c>
      <c r="H1463" s="6" t="s">
        <v>309</v>
      </c>
      <c r="I1463" s="6" t="s">
        <v>67</v>
      </c>
      <c r="J1463" s="6" t="s">
        <v>36</v>
      </c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r="1464" spans="1:28" ht="15" customHeight="1">
      <c r="A1464" s="6">
        <v>60000000814</v>
      </c>
      <c r="B1464" s="6" t="s">
        <v>34</v>
      </c>
      <c r="C1464" s="6" t="s">
        <v>20</v>
      </c>
      <c r="D1464" s="6">
        <v>1004</v>
      </c>
      <c r="E1464" s="6">
        <v>1004</v>
      </c>
      <c r="F1464" s="6">
        <f t="shared" si="28"/>
        <v>1.004</v>
      </c>
      <c r="G1464" s="6">
        <v>1</v>
      </c>
      <c r="H1464" s="6" t="s">
        <v>309</v>
      </c>
      <c r="I1464" s="6" t="s">
        <v>42</v>
      </c>
      <c r="J1464" s="6" t="s">
        <v>36</v>
      </c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</row>
    <row r="1465" spans="1:28" ht="15" customHeight="1">
      <c r="A1465" s="6">
        <v>60000000806</v>
      </c>
      <c r="B1465" s="6" t="s">
        <v>52</v>
      </c>
      <c r="C1465" s="6" t="s">
        <v>20</v>
      </c>
      <c r="D1465" s="6">
        <v>350</v>
      </c>
      <c r="E1465" s="6">
        <v>350</v>
      </c>
      <c r="F1465" s="6">
        <f t="shared" si="28"/>
        <v>0.35</v>
      </c>
      <c r="G1465" s="6">
        <v>1</v>
      </c>
      <c r="H1465" s="6" t="s">
        <v>309</v>
      </c>
      <c r="I1465" s="6" t="s">
        <v>42</v>
      </c>
      <c r="J1465" s="6" t="s">
        <v>149</v>
      </c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</row>
    <row r="1466" spans="1:28" ht="15" customHeight="1">
      <c r="A1466" s="6">
        <v>60000000807</v>
      </c>
      <c r="B1466" s="6" t="s">
        <v>52</v>
      </c>
      <c r="C1466" s="6" t="s">
        <v>20</v>
      </c>
      <c r="D1466" s="6">
        <v>364</v>
      </c>
      <c r="E1466" s="6">
        <v>364</v>
      </c>
      <c r="F1466" s="6">
        <f t="shared" si="28"/>
        <v>0.36399999999999999</v>
      </c>
      <c r="G1466" s="6">
        <v>1</v>
      </c>
      <c r="H1466" s="6" t="s">
        <v>309</v>
      </c>
      <c r="I1466" s="6" t="s">
        <v>42</v>
      </c>
      <c r="J1466" s="6" t="s">
        <v>149</v>
      </c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</row>
    <row r="1467" spans="1:28" ht="15" customHeight="1">
      <c r="A1467" s="6">
        <v>60000000815</v>
      </c>
      <c r="B1467" s="6" t="s">
        <v>47</v>
      </c>
      <c r="C1467" s="6" t="s">
        <v>20</v>
      </c>
      <c r="D1467" s="6">
        <v>142</v>
      </c>
      <c r="E1467" s="6">
        <v>142</v>
      </c>
      <c r="F1467" s="6">
        <f t="shared" si="28"/>
        <v>0.14199999999999999</v>
      </c>
      <c r="G1467" s="6">
        <v>1</v>
      </c>
      <c r="H1467" s="6" t="s">
        <v>309</v>
      </c>
      <c r="I1467" s="6" t="s">
        <v>42</v>
      </c>
      <c r="J1467" s="6" t="s">
        <v>36</v>
      </c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</row>
    <row r="1468" spans="1:28" ht="15" customHeight="1">
      <c r="A1468" s="6">
        <v>60000000817</v>
      </c>
      <c r="B1468" s="6" t="s">
        <v>64</v>
      </c>
      <c r="C1468" s="6" t="s">
        <v>20</v>
      </c>
      <c r="D1468" s="6">
        <v>344</v>
      </c>
      <c r="E1468" s="6">
        <v>344</v>
      </c>
      <c r="F1468" s="6">
        <f t="shared" si="28"/>
        <v>0.34399999999999997</v>
      </c>
      <c r="G1468" s="6">
        <v>1</v>
      </c>
      <c r="H1468" s="6" t="s">
        <v>309</v>
      </c>
      <c r="I1468" s="6" t="s">
        <v>42</v>
      </c>
      <c r="J1468" s="6" t="s">
        <v>36</v>
      </c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</row>
    <row r="1469" spans="1:28" ht="15" customHeight="1">
      <c r="A1469" s="6">
        <v>60000000819</v>
      </c>
      <c r="B1469" s="6" t="s">
        <v>64</v>
      </c>
      <c r="C1469" s="6" t="s">
        <v>20</v>
      </c>
      <c r="D1469" s="6">
        <v>334</v>
      </c>
      <c r="E1469" s="6">
        <v>334</v>
      </c>
      <c r="F1469" s="6">
        <f t="shared" si="28"/>
        <v>0.33400000000000002</v>
      </c>
      <c r="G1469" s="6">
        <v>1</v>
      </c>
      <c r="H1469" s="6" t="s">
        <v>309</v>
      </c>
      <c r="I1469" s="6" t="s">
        <v>42</v>
      </c>
      <c r="J1469" s="6" t="s">
        <v>36</v>
      </c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</row>
    <row r="1470" spans="1:28" ht="15" customHeight="1">
      <c r="A1470" s="6">
        <v>60000000818</v>
      </c>
      <c r="B1470" s="6" t="s">
        <v>47</v>
      </c>
      <c r="C1470" s="6" t="s">
        <v>20</v>
      </c>
      <c r="D1470" s="6">
        <v>138</v>
      </c>
      <c r="E1470" s="6">
        <v>138</v>
      </c>
      <c r="F1470" s="6">
        <f t="shared" si="28"/>
        <v>0.13800000000000001</v>
      </c>
      <c r="G1470" s="6">
        <v>1</v>
      </c>
      <c r="H1470" s="6" t="s">
        <v>309</v>
      </c>
      <c r="I1470" s="6" t="s">
        <v>42</v>
      </c>
      <c r="J1470" s="6" t="s">
        <v>36</v>
      </c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</row>
    <row r="1471" spans="1:28" ht="15" customHeight="1">
      <c r="A1471" s="6">
        <v>60000000820</v>
      </c>
      <c r="B1471" s="6" t="s">
        <v>316</v>
      </c>
      <c r="C1471" s="6" t="s">
        <v>20</v>
      </c>
      <c r="D1471" s="6">
        <v>154</v>
      </c>
      <c r="E1471" s="6">
        <v>154</v>
      </c>
      <c r="F1471" s="6">
        <f t="shared" si="28"/>
        <v>0.154</v>
      </c>
      <c r="G1471" s="6">
        <v>1</v>
      </c>
      <c r="H1471" s="6" t="s">
        <v>309</v>
      </c>
      <c r="I1471" s="6" t="s">
        <v>42</v>
      </c>
      <c r="J1471" s="6" t="s">
        <v>36</v>
      </c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</row>
    <row r="1472" spans="1:28" ht="15" customHeight="1">
      <c r="A1472" s="6">
        <v>60000000821</v>
      </c>
      <c r="B1472" s="6" t="s">
        <v>316</v>
      </c>
      <c r="C1472" s="6" t="s">
        <v>20</v>
      </c>
      <c r="D1472" s="6">
        <v>152</v>
      </c>
      <c r="E1472" s="6">
        <v>152</v>
      </c>
      <c r="F1472" s="6">
        <f t="shared" si="28"/>
        <v>0.152</v>
      </c>
      <c r="G1472" s="6">
        <v>1</v>
      </c>
      <c r="H1472" s="6" t="s">
        <v>309</v>
      </c>
      <c r="I1472" s="6" t="s">
        <v>42</v>
      </c>
      <c r="J1472" s="6" t="s">
        <v>36</v>
      </c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</row>
    <row r="1473" spans="1:28" ht="15" customHeight="1">
      <c r="A1473" s="6">
        <v>60000000822</v>
      </c>
      <c r="B1473" s="6" t="s">
        <v>64</v>
      </c>
      <c r="C1473" s="6" t="s">
        <v>20</v>
      </c>
      <c r="D1473" s="6">
        <v>300</v>
      </c>
      <c r="E1473" s="6">
        <v>300</v>
      </c>
      <c r="F1473" s="6">
        <f t="shared" si="28"/>
        <v>0.3</v>
      </c>
      <c r="G1473" s="6">
        <v>1</v>
      </c>
      <c r="H1473" s="6" t="s">
        <v>309</v>
      </c>
      <c r="I1473" s="6" t="s">
        <v>42</v>
      </c>
      <c r="J1473" s="6" t="s">
        <v>36</v>
      </c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</row>
    <row r="1474" spans="1:28" ht="15" customHeight="1">
      <c r="A1474" s="6">
        <v>60000000823</v>
      </c>
      <c r="B1474" s="6" t="s">
        <v>64</v>
      </c>
      <c r="C1474" s="6" t="s">
        <v>20</v>
      </c>
      <c r="D1474" s="6">
        <v>554</v>
      </c>
      <c r="E1474" s="6">
        <v>554</v>
      </c>
      <c r="F1474" s="6">
        <f t="shared" si="28"/>
        <v>0.55400000000000005</v>
      </c>
      <c r="G1474" s="6">
        <v>1</v>
      </c>
      <c r="H1474" s="6" t="s">
        <v>309</v>
      </c>
      <c r="I1474" s="6" t="s">
        <v>42</v>
      </c>
      <c r="J1474" s="6" t="s">
        <v>36</v>
      </c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</row>
    <row r="1475" spans="1:28" ht="15" customHeight="1">
      <c r="A1475" s="6">
        <v>60000000824</v>
      </c>
      <c r="B1475" s="6" t="s">
        <v>64</v>
      </c>
      <c r="C1475" s="6" t="s">
        <v>20</v>
      </c>
      <c r="D1475" s="6">
        <v>508</v>
      </c>
      <c r="E1475" s="6">
        <v>508</v>
      </c>
      <c r="F1475" s="6">
        <f t="shared" si="28"/>
        <v>0.50800000000000001</v>
      </c>
      <c r="G1475" s="6">
        <v>1</v>
      </c>
      <c r="H1475" s="6" t="s">
        <v>309</v>
      </c>
      <c r="I1475" s="6" t="s">
        <v>42</v>
      </c>
      <c r="J1475" s="6" t="s">
        <v>36</v>
      </c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</row>
    <row r="1476" spans="1:28" ht="15" customHeight="1">
      <c r="A1476" s="6">
        <v>60000000825</v>
      </c>
      <c r="B1476" s="6" t="s">
        <v>64</v>
      </c>
      <c r="C1476" s="6" t="s">
        <v>20</v>
      </c>
      <c r="D1476" s="6">
        <v>592</v>
      </c>
      <c r="E1476" s="6">
        <v>592</v>
      </c>
      <c r="F1476" s="6">
        <f t="shared" si="28"/>
        <v>0.59199999999999997</v>
      </c>
      <c r="G1476" s="6">
        <v>1</v>
      </c>
      <c r="H1476" s="6" t="s">
        <v>309</v>
      </c>
      <c r="I1476" s="6" t="s">
        <v>42</v>
      </c>
      <c r="J1476" s="6" t="s">
        <v>36</v>
      </c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r="1477" spans="1:28" ht="15" customHeight="1">
      <c r="A1477" s="6">
        <v>60000000826</v>
      </c>
      <c r="B1477" s="6" t="s">
        <v>64</v>
      </c>
      <c r="C1477" s="6" t="s">
        <v>20</v>
      </c>
      <c r="D1477" s="6">
        <v>272</v>
      </c>
      <c r="E1477" s="6">
        <v>272</v>
      </c>
      <c r="F1477" s="6">
        <f t="shared" ref="F1477:F1540" si="29">E1477/1000</f>
        <v>0.27200000000000002</v>
      </c>
      <c r="G1477" s="6">
        <v>1</v>
      </c>
      <c r="H1477" s="6" t="s">
        <v>309</v>
      </c>
      <c r="I1477" s="6" t="s">
        <v>42</v>
      </c>
      <c r="J1477" s="6" t="s">
        <v>36</v>
      </c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</row>
    <row r="1478" spans="1:28" ht="15" customHeight="1">
      <c r="A1478" s="6">
        <v>60000000827</v>
      </c>
      <c r="B1478" s="6" t="s">
        <v>52</v>
      </c>
      <c r="C1478" s="6" t="s">
        <v>20</v>
      </c>
      <c r="D1478" s="6">
        <v>162</v>
      </c>
      <c r="E1478" s="6">
        <v>162</v>
      </c>
      <c r="F1478" s="6">
        <f t="shared" si="29"/>
        <v>0.16200000000000001</v>
      </c>
      <c r="G1478" s="6">
        <v>1</v>
      </c>
      <c r="H1478" s="6" t="s">
        <v>309</v>
      </c>
      <c r="I1478" s="6" t="s">
        <v>67</v>
      </c>
      <c r="J1478" s="6" t="s">
        <v>36</v>
      </c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</row>
    <row r="1479" spans="1:28" ht="15" customHeight="1">
      <c r="A1479" s="6">
        <v>60000000828</v>
      </c>
      <c r="B1479" s="6" t="s">
        <v>52</v>
      </c>
      <c r="C1479" s="6" t="s">
        <v>20</v>
      </c>
      <c r="D1479" s="6">
        <v>162</v>
      </c>
      <c r="E1479" s="6">
        <v>162</v>
      </c>
      <c r="F1479" s="6">
        <f t="shared" si="29"/>
        <v>0.16200000000000001</v>
      </c>
      <c r="G1479" s="6">
        <v>1</v>
      </c>
      <c r="H1479" s="6" t="s">
        <v>309</v>
      </c>
      <c r="I1479" s="6" t="s">
        <v>67</v>
      </c>
      <c r="J1479" s="6" t="s">
        <v>36</v>
      </c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</row>
    <row r="1480" spans="1:28" ht="15" customHeight="1">
      <c r="A1480" s="6">
        <v>60000000829</v>
      </c>
      <c r="B1480" s="6" t="s">
        <v>64</v>
      </c>
      <c r="C1480" s="6" t="s">
        <v>20</v>
      </c>
      <c r="D1480" s="6">
        <v>446</v>
      </c>
      <c r="E1480" s="6">
        <v>446</v>
      </c>
      <c r="F1480" s="6">
        <f t="shared" si="29"/>
        <v>0.44600000000000001</v>
      </c>
      <c r="G1480" s="6">
        <v>1</v>
      </c>
      <c r="H1480" s="6" t="s">
        <v>309</v>
      </c>
      <c r="I1480" s="6" t="s">
        <v>67</v>
      </c>
      <c r="J1480" s="6" t="s">
        <v>149</v>
      </c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</row>
    <row r="1481" spans="1:28" ht="15" customHeight="1">
      <c r="A1481" s="6">
        <v>60000000830</v>
      </c>
      <c r="B1481" s="6" t="s">
        <v>47</v>
      </c>
      <c r="C1481" s="6" t="s">
        <v>20</v>
      </c>
      <c r="D1481" s="6">
        <v>240</v>
      </c>
      <c r="E1481" s="6">
        <v>240</v>
      </c>
      <c r="F1481" s="6">
        <f t="shared" si="29"/>
        <v>0.24</v>
      </c>
      <c r="G1481" s="6">
        <v>1</v>
      </c>
      <c r="H1481" s="6" t="s">
        <v>309</v>
      </c>
      <c r="I1481" s="6" t="s">
        <v>42</v>
      </c>
      <c r="J1481" s="6" t="s">
        <v>36</v>
      </c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</row>
    <row r="1482" spans="1:28" ht="15" customHeight="1">
      <c r="A1482" s="6">
        <v>60000000831</v>
      </c>
      <c r="B1482" s="6" t="s">
        <v>64</v>
      </c>
      <c r="C1482" s="6" t="s">
        <v>20</v>
      </c>
      <c r="D1482" s="6">
        <v>341</v>
      </c>
      <c r="E1482" s="6">
        <v>341</v>
      </c>
      <c r="F1482" s="6">
        <f t="shared" si="29"/>
        <v>0.34100000000000003</v>
      </c>
      <c r="G1482" s="6">
        <v>1</v>
      </c>
      <c r="H1482" s="6" t="s">
        <v>309</v>
      </c>
      <c r="I1482" s="6" t="s">
        <v>67</v>
      </c>
      <c r="J1482" s="6" t="s">
        <v>149</v>
      </c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</row>
    <row r="1483" spans="1:28" ht="15" customHeight="1">
      <c r="A1483" s="6">
        <v>60000000832</v>
      </c>
      <c r="B1483" s="6" t="s">
        <v>47</v>
      </c>
      <c r="C1483" s="6" t="s">
        <v>20</v>
      </c>
      <c r="D1483" s="6">
        <v>166</v>
      </c>
      <c r="E1483" s="6">
        <v>166</v>
      </c>
      <c r="F1483" s="6">
        <f t="shared" si="29"/>
        <v>0.16600000000000001</v>
      </c>
      <c r="G1483" s="6">
        <v>1</v>
      </c>
      <c r="H1483" s="6" t="s">
        <v>309</v>
      </c>
      <c r="I1483" s="6" t="s">
        <v>67</v>
      </c>
      <c r="J1483" s="6" t="s">
        <v>36</v>
      </c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</row>
    <row r="1484" spans="1:28" ht="15" customHeight="1">
      <c r="A1484" s="6">
        <v>60000000833</v>
      </c>
      <c r="B1484" s="6" t="s">
        <v>64</v>
      </c>
      <c r="C1484" s="6" t="s">
        <v>20</v>
      </c>
      <c r="D1484" s="6">
        <v>478</v>
      </c>
      <c r="E1484" s="6">
        <v>478</v>
      </c>
      <c r="F1484" s="6">
        <f t="shared" si="29"/>
        <v>0.47799999999999998</v>
      </c>
      <c r="G1484" s="6">
        <v>1</v>
      </c>
      <c r="H1484" s="6" t="s">
        <v>309</v>
      </c>
      <c r="I1484" s="6" t="s">
        <v>42</v>
      </c>
      <c r="J1484" s="6" t="s">
        <v>36</v>
      </c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</row>
    <row r="1485" spans="1:28" ht="15" customHeight="1">
      <c r="A1485" s="6">
        <v>60000000834</v>
      </c>
      <c r="B1485" s="6" t="s">
        <v>52</v>
      </c>
      <c r="C1485" s="6" t="s">
        <v>20</v>
      </c>
      <c r="D1485" s="6">
        <v>126</v>
      </c>
      <c r="E1485" s="6">
        <v>126</v>
      </c>
      <c r="F1485" s="6">
        <f t="shared" si="29"/>
        <v>0.126</v>
      </c>
      <c r="G1485" s="6">
        <v>1</v>
      </c>
      <c r="H1485" s="6" t="s">
        <v>309</v>
      </c>
      <c r="I1485" s="6" t="s">
        <v>67</v>
      </c>
      <c r="J1485" s="6" t="s">
        <v>36</v>
      </c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</row>
    <row r="1486" spans="1:28" ht="15" customHeight="1">
      <c r="A1486" s="6">
        <v>60000000835</v>
      </c>
      <c r="B1486" s="6" t="s">
        <v>47</v>
      </c>
      <c r="C1486" s="6" t="s">
        <v>20</v>
      </c>
      <c r="D1486" s="6">
        <v>184</v>
      </c>
      <c r="E1486" s="6">
        <v>184</v>
      </c>
      <c r="F1486" s="6">
        <f t="shared" si="29"/>
        <v>0.184</v>
      </c>
      <c r="G1486" s="6">
        <v>1</v>
      </c>
      <c r="H1486" s="6" t="s">
        <v>309</v>
      </c>
      <c r="I1486" s="6" t="s">
        <v>42</v>
      </c>
      <c r="J1486" s="6" t="s">
        <v>36</v>
      </c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</row>
    <row r="1487" spans="1:28" ht="15" customHeight="1">
      <c r="A1487" s="6">
        <v>60000000836</v>
      </c>
      <c r="B1487" s="6" t="s">
        <v>47</v>
      </c>
      <c r="C1487" s="6" t="s">
        <v>20</v>
      </c>
      <c r="D1487" s="6">
        <v>162</v>
      </c>
      <c r="E1487" s="6">
        <v>162</v>
      </c>
      <c r="F1487" s="6">
        <f t="shared" si="29"/>
        <v>0.16200000000000001</v>
      </c>
      <c r="G1487" s="6">
        <v>1</v>
      </c>
      <c r="H1487" s="6" t="s">
        <v>309</v>
      </c>
      <c r="I1487" s="6" t="s">
        <v>42</v>
      </c>
      <c r="J1487" s="6" t="s">
        <v>36</v>
      </c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</row>
    <row r="1488" spans="1:28" ht="15" customHeight="1">
      <c r="A1488" s="6">
        <v>60000000837</v>
      </c>
      <c r="B1488" s="6" t="s">
        <v>52</v>
      </c>
      <c r="C1488" s="6" t="s">
        <v>20</v>
      </c>
      <c r="D1488" s="6">
        <v>426</v>
      </c>
      <c r="E1488" s="6">
        <v>426</v>
      </c>
      <c r="F1488" s="6">
        <f t="shared" si="29"/>
        <v>0.42599999999999999</v>
      </c>
      <c r="G1488" s="6">
        <v>1</v>
      </c>
      <c r="H1488" s="6" t="s">
        <v>309</v>
      </c>
      <c r="I1488" s="6" t="s">
        <v>42</v>
      </c>
      <c r="J1488" s="6" t="s">
        <v>36</v>
      </c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</row>
    <row r="1489" spans="1:28" ht="15" customHeight="1">
      <c r="A1489" s="6">
        <v>60000000838</v>
      </c>
      <c r="B1489" s="6" t="s">
        <v>52</v>
      </c>
      <c r="C1489" s="6" t="s">
        <v>20</v>
      </c>
      <c r="D1489" s="6">
        <v>402</v>
      </c>
      <c r="E1489" s="6">
        <v>402</v>
      </c>
      <c r="F1489" s="6">
        <f t="shared" si="29"/>
        <v>0.40200000000000002</v>
      </c>
      <c r="G1489" s="6">
        <v>1</v>
      </c>
      <c r="H1489" s="6" t="s">
        <v>309</v>
      </c>
      <c r="I1489" s="6" t="s">
        <v>42</v>
      </c>
      <c r="J1489" s="6" t="s">
        <v>36</v>
      </c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</row>
    <row r="1490" spans="1:28" ht="15" customHeight="1">
      <c r="A1490" s="6">
        <v>60000000839</v>
      </c>
      <c r="B1490" s="6" t="s">
        <v>64</v>
      </c>
      <c r="C1490" s="6" t="s">
        <v>20</v>
      </c>
      <c r="D1490" s="6">
        <v>320</v>
      </c>
      <c r="E1490" s="6">
        <v>320</v>
      </c>
      <c r="F1490" s="6">
        <f t="shared" si="29"/>
        <v>0.32</v>
      </c>
      <c r="G1490" s="6">
        <v>1</v>
      </c>
      <c r="H1490" s="6" t="s">
        <v>309</v>
      </c>
      <c r="I1490" s="6" t="s">
        <v>42</v>
      </c>
      <c r="J1490" s="6" t="s">
        <v>36</v>
      </c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</row>
    <row r="1491" spans="1:28" ht="15" customHeight="1">
      <c r="A1491" s="6">
        <v>60000000840</v>
      </c>
      <c r="B1491" s="6" t="s">
        <v>64</v>
      </c>
      <c r="C1491" s="6" t="s">
        <v>20</v>
      </c>
      <c r="D1491" s="6">
        <v>296</v>
      </c>
      <c r="E1491" s="6">
        <v>296</v>
      </c>
      <c r="F1491" s="6">
        <f t="shared" si="29"/>
        <v>0.29599999999999999</v>
      </c>
      <c r="G1491" s="6">
        <v>1</v>
      </c>
      <c r="H1491" s="6" t="s">
        <v>309</v>
      </c>
      <c r="I1491" s="6" t="s">
        <v>42</v>
      </c>
      <c r="J1491" s="6" t="s">
        <v>25</v>
      </c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</row>
    <row r="1492" spans="1:28" ht="15" customHeight="1">
      <c r="A1492" s="6">
        <v>60000000841</v>
      </c>
      <c r="B1492" s="6" t="s">
        <v>64</v>
      </c>
      <c r="C1492" s="6" t="s">
        <v>20</v>
      </c>
      <c r="D1492" s="6">
        <v>370</v>
      </c>
      <c r="E1492" s="6">
        <v>370</v>
      </c>
      <c r="F1492" s="6">
        <f t="shared" si="29"/>
        <v>0.37</v>
      </c>
      <c r="G1492" s="6">
        <v>1</v>
      </c>
      <c r="H1492" s="6" t="s">
        <v>309</v>
      </c>
      <c r="I1492" s="6" t="s">
        <v>67</v>
      </c>
      <c r="J1492" s="6" t="s">
        <v>36</v>
      </c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</row>
    <row r="1493" spans="1:28" ht="15" customHeight="1">
      <c r="A1493" s="6">
        <v>60000000842</v>
      </c>
      <c r="B1493" s="6" t="s">
        <v>64</v>
      </c>
      <c r="C1493" s="6" t="s">
        <v>20</v>
      </c>
      <c r="D1493" s="6">
        <v>494</v>
      </c>
      <c r="E1493" s="6">
        <v>494</v>
      </c>
      <c r="F1493" s="6">
        <f t="shared" si="29"/>
        <v>0.49399999999999999</v>
      </c>
      <c r="G1493" s="6">
        <v>1</v>
      </c>
      <c r="H1493" s="6" t="s">
        <v>309</v>
      </c>
      <c r="I1493" s="6" t="s">
        <v>42</v>
      </c>
      <c r="J1493" s="6" t="s">
        <v>36</v>
      </c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</row>
    <row r="1494" spans="1:28" ht="15" customHeight="1">
      <c r="A1494" s="6">
        <v>60000000843</v>
      </c>
      <c r="B1494" s="6" t="s">
        <v>64</v>
      </c>
      <c r="C1494" s="6" t="s">
        <v>20</v>
      </c>
      <c r="D1494" s="6">
        <v>760</v>
      </c>
      <c r="E1494" s="6">
        <v>760</v>
      </c>
      <c r="F1494" s="6">
        <f t="shared" si="29"/>
        <v>0.76</v>
      </c>
      <c r="G1494" s="6">
        <v>1</v>
      </c>
      <c r="H1494" s="6" t="s">
        <v>309</v>
      </c>
      <c r="I1494" s="6" t="s">
        <v>42</v>
      </c>
      <c r="J1494" s="6" t="s">
        <v>36</v>
      </c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 spans="1:28" ht="15" customHeight="1">
      <c r="A1495" s="6">
        <v>60000000844</v>
      </c>
      <c r="B1495" s="6" t="s">
        <v>47</v>
      </c>
      <c r="C1495" s="6" t="s">
        <v>20</v>
      </c>
      <c r="D1495" s="6">
        <v>196</v>
      </c>
      <c r="E1495" s="6">
        <v>196</v>
      </c>
      <c r="F1495" s="6">
        <f t="shared" si="29"/>
        <v>0.19600000000000001</v>
      </c>
      <c r="G1495" s="6">
        <v>1</v>
      </c>
      <c r="H1495" s="6" t="s">
        <v>309</v>
      </c>
      <c r="I1495" s="6" t="s">
        <v>42</v>
      </c>
      <c r="J1495" s="6" t="s">
        <v>36</v>
      </c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 spans="1:28" ht="15" customHeight="1">
      <c r="A1496" s="6">
        <v>60000000845</v>
      </c>
      <c r="B1496" s="6" t="s">
        <v>64</v>
      </c>
      <c r="C1496" s="6" t="s">
        <v>20</v>
      </c>
      <c r="D1496" s="6">
        <v>368</v>
      </c>
      <c r="E1496" s="6">
        <v>368</v>
      </c>
      <c r="F1496" s="6">
        <f t="shared" si="29"/>
        <v>0.36799999999999999</v>
      </c>
      <c r="G1496" s="6">
        <v>1</v>
      </c>
      <c r="H1496" s="6" t="s">
        <v>309</v>
      </c>
      <c r="I1496" s="6" t="s">
        <v>42</v>
      </c>
      <c r="J1496" s="6" t="s">
        <v>36</v>
      </c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 spans="1:28" ht="15" customHeight="1">
      <c r="A1497" s="6">
        <v>60000000846</v>
      </c>
      <c r="B1497" s="6" t="s">
        <v>183</v>
      </c>
      <c r="C1497" s="6" t="s">
        <v>20</v>
      </c>
      <c r="D1497" s="6">
        <v>634</v>
      </c>
      <c r="E1497" s="6">
        <v>634</v>
      </c>
      <c r="F1497" s="6">
        <f t="shared" si="29"/>
        <v>0.63400000000000001</v>
      </c>
      <c r="G1497" s="6">
        <v>1</v>
      </c>
      <c r="H1497" s="6" t="s">
        <v>309</v>
      </c>
      <c r="I1497" s="6" t="s">
        <v>42</v>
      </c>
      <c r="J1497" s="6" t="s">
        <v>36</v>
      </c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r="1498" spans="1:28" ht="15" customHeight="1">
      <c r="A1498" s="6">
        <v>60000000847</v>
      </c>
      <c r="B1498" s="6" t="s">
        <v>52</v>
      </c>
      <c r="C1498" s="6" t="s">
        <v>20</v>
      </c>
      <c r="D1498" s="6">
        <v>113</v>
      </c>
      <c r="E1498" s="6">
        <v>113</v>
      </c>
      <c r="F1498" s="6">
        <f t="shared" si="29"/>
        <v>0.113</v>
      </c>
      <c r="G1498" s="6">
        <v>1</v>
      </c>
      <c r="H1498" s="6" t="s">
        <v>309</v>
      </c>
      <c r="I1498" s="6" t="s">
        <v>42</v>
      </c>
      <c r="J1498" s="6" t="s">
        <v>36</v>
      </c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r="1499" spans="1:28" ht="15" customHeight="1">
      <c r="A1499" s="6">
        <v>60000000848</v>
      </c>
      <c r="B1499" s="6" t="s">
        <v>47</v>
      </c>
      <c r="C1499" s="6" t="s">
        <v>20</v>
      </c>
      <c r="D1499" s="6">
        <v>356</v>
      </c>
      <c r="E1499" s="6">
        <v>356</v>
      </c>
      <c r="F1499" s="6">
        <f t="shared" si="29"/>
        <v>0.35599999999999998</v>
      </c>
      <c r="G1499" s="6">
        <v>1</v>
      </c>
      <c r="H1499" s="6" t="s">
        <v>309</v>
      </c>
      <c r="I1499" s="6" t="s">
        <v>42</v>
      </c>
      <c r="J1499" s="6" t="s">
        <v>36</v>
      </c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r="1500" spans="1:28" ht="15" customHeight="1">
      <c r="A1500" s="6">
        <v>60000000849</v>
      </c>
      <c r="B1500" s="6" t="s">
        <v>183</v>
      </c>
      <c r="C1500" s="6" t="s">
        <v>20</v>
      </c>
      <c r="D1500" s="6">
        <v>598</v>
      </c>
      <c r="E1500" s="6">
        <v>598</v>
      </c>
      <c r="F1500" s="6">
        <f t="shared" si="29"/>
        <v>0.59799999999999998</v>
      </c>
      <c r="G1500" s="6">
        <v>1</v>
      </c>
      <c r="H1500" s="6" t="s">
        <v>309</v>
      </c>
      <c r="I1500" s="6" t="s">
        <v>42</v>
      </c>
      <c r="J1500" s="6" t="s">
        <v>36</v>
      </c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 spans="1:28" ht="15" customHeight="1">
      <c r="A1501" s="6">
        <v>60000000850</v>
      </c>
      <c r="B1501" s="6" t="s">
        <v>183</v>
      </c>
      <c r="C1501" s="6" t="s">
        <v>20</v>
      </c>
      <c r="D1501" s="6">
        <v>528</v>
      </c>
      <c r="E1501" s="6">
        <v>528</v>
      </c>
      <c r="F1501" s="6">
        <f t="shared" si="29"/>
        <v>0.52800000000000002</v>
      </c>
      <c r="G1501" s="6">
        <v>1</v>
      </c>
      <c r="H1501" s="6" t="s">
        <v>309</v>
      </c>
      <c r="I1501" s="6" t="s">
        <v>42</v>
      </c>
      <c r="J1501" s="6" t="s">
        <v>36</v>
      </c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 spans="1:28" ht="15" customHeight="1">
      <c r="A1502" s="6">
        <v>60000000851</v>
      </c>
      <c r="B1502" s="6" t="s">
        <v>183</v>
      </c>
      <c r="C1502" s="6" t="s">
        <v>20</v>
      </c>
      <c r="D1502" s="6">
        <v>390</v>
      </c>
      <c r="E1502" s="6">
        <v>390</v>
      </c>
      <c r="F1502" s="6">
        <f t="shared" si="29"/>
        <v>0.39</v>
      </c>
      <c r="G1502" s="6">
        <v>1</v>
      </c>
      <c r="H1502" s="6" t="s">
        <v>309</v>
      </c>
      <c r="I1502" s="6" t="s">
        <v>67</v>
      </c>
      <c r="J1502" s="6" t="s">
        <v>178</v>
      </c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r="1503" spans="1:28" ht="15" customHeight="1">
      <c r="A1503" s="6">
        <v>60000000852</v>
      </c>
      <c r="B1503" s="6" t="s">
        <v>183</v>
      </c>
      <c r="C1503" s="6" t="s">
        <v>20</v>
      </c>
      <c r="D1503" s="6">
        <v>294</v>
      </c>
      <c r="E1503" s="6">
        <v>294</v>
      </c>
      <c r="F1503" s="6">
        <f t="shared" si="29"/>
        <v>0.29399999999999998</v>
      </c>
      <c r="G1503" s="6">
        <v>1</v>
      </c>
      <c r="H1503" s="6" t="s">
        <v>309</v>
      </c>
      <c r="I1503" s="6" t="s">
        <v>67</v>
      </c>
      <c r="J1503" s="6" t="s">
        <v>149</v>
      </c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r="1504" spans="1:28" ht="15" customHeight="1">
      <c r="A1504" s="6">
        <v>60000000853</v>
      </c>
      <c r="B1504" s="6" t="s">
        <v>52</v>
      </c>
      <c r="C1504" s="6" t="s">
        <v>20</v>
      </c>
      <c r="D1504" s="6">
        <v>246</v>
      </c>
      <c r="E1504" s="6">
        <v>246</v>
      </c>
      <c r="F1504" s="6">
        <f t="shared" si="29"/>
        <v>0.246</v>
      </c>
      <c r="G1504" s="6">
        <v>1</v>
      </c>
      <c r="H1504" s="6" t="s">
        <v>309</v>
      </c>
      <c r="I1504" s="6" t="s">
        <v>67</v>
      </c>
      <c r="J1504" s="6" t="s">
        <v>36</v>
      </c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r="1505" spans="1:28" ht="15" customHeight="1">
      <c r="A1505" s="6">
        <v>60000000854</v>
      </c>
      <c r="B1505" s="6" t="s">
        <v>14</v>
      </c>
      <c r="C1505" s="6" t="s">
        <v>20</v>
      </c>
      <c r="D1505" s="6">
        <v>142</v>
      </c>
      <c r="E1505" s="6">
        <v>142</v>
      </c>
      <c r="F1505" s="6">
        <f t="shared" si="29"/>
        <v>0.14199999999999999</v>
      </c>
      <c r="G1505" s="6">
        <v>1</v>
      </c>
      <c r="H1505" s="6" t="s">
        <v>309</v>
      </c>
      <c r="I1505" s="6" t="s">
        <v>42</v>
      </c>
      <c r="J1505" s="6" t="s">
        <v>36</v>
      </c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r="1506" spans="1:28" ht="15" customHeight="1">
      <c r="A1506" s="6">
        <v>60000000855</v>
      </c>
      <c r="B1506" s="6" t="s">
        <v>14</v>
      </c>
      <c r="C1506" s="6" t="s">
        <v>20</v>
      </c>
      <c r="D1506" s="6">
        <v>142</v>
      </c>
      <c r="E1506" s="6">
        <v>142</v>
      </c>
      <c r="F1506" s="6">
        <f t="shared" si="29"/>
        <v>0.14199999999999999</v>
      </c>
      <c r="G1506" s="6">
        <v>1</v>
      </c>
      <c r="H1506" s="6" t="s">
        <v>309</v>
      </c>
      <c r="I1506" s="6" t="s">
        <v>42</v>
      </c>
      <c r="J1506" s="6" t="s">
        <v>36</v>
      </c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 spans="1:28" ht="15" customHeight="1">
      <c r="A1507" s="6">
        <v>60000000856</v>
      </c>
      <c r="B1507" s="6" t="s">
        <v>14</v>
      </c>
      <c r="C1507" s="6" t="s">
        <v>20</v>
      </c>
      <c r="D1507" s="6">
        <v>234</v>
      </c>
      <c r="E1507" s="6">
        <v>234</v>
      </c>
      <c r="F1507" s="6">
        <f t="shared" si="29"/>
        <v>0.23400000000000001</v>
      </c>
      <c r="G1507" s="6">
        <v>1</v>
      </c>
      <c r="H1507" s="6" t="s">
        <v>309</v>
      </c>
      <c r="I1507" s="6" t="s">
        <v>67</v>
      </c>
      <c r="J1507" s="6" t="s">
        <v>36</v>
      </c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 spans="1:28" ht="15" customHeight="1">
      <c r="A1508" s="6">
        <v>60000000857</v>
      </c>
      <c r="B1508" s="6" t="s">
        <v>183</v>
      </c>
      <c r="C1508" s="6" t="s">
        <v>20</v>
      </c>
      <c r="D1508" s="6">
        <v>388</v>
      </c>
      <c r="E1508" s="6">
        <v>388</v>
      </c>
      <c r="F1508" s="6">
        <f t="shared" si="29"/>
        <v>0.38800000000000001</v>
      </c>
      <c r="G1508" s="6">
        <v>1</v>
      </c>
      <c r="H1508" s="6" t="s">
        <v>309</v>
      </c>
      <c r="I1508" s="6" t="s">
        <v>67</v>
      </c>
      <c r="J1508" s="6" t="s">
        <v>149</v>
      </c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r="1509" spans="1:28" ht="15" customHeight="1">
      <c r="A1509" s="6">
        <v>60000000858</v>
      </c>
      <c r="B1509" s="6" t="s">
        <v>52</v>
      </c>
      <c r="C1509" s="6" t="s">
        <v>20</v>
      </c>
      <c r="D1509" s="6">
        <v>380</v>
      </c>
      <c r="E1509" s="6">
        <v>380</v>
      </c>
      <c r="F1509" s="6">
        <f t="shared" si="29"/>
        <v>0.38</v>
      </c>
      <c r="G1509" s="6">
        <v>1</v>
      </c>
      <c r="H1509" s="6" t="s">
        <v>309</v>
      </c>
      <c r="I1509" s="6" t="s">
        <v>42</v>
      </c>
      <c r="J1509" s="6" t="s">
        <v>36</v>
      </c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r="1510" spans="1:28" ht="15" customHeight="1">
      <c r="A1510" s="6">
        <v>60000000859</v>
      </c>
      <c r="B1510" s="6" t="s">
        <v>52</v>
      </c>
      <c r="C1510" s="6" t="s">
        <v>20</v>
      </c>
      <c r="D1510" s="6">
        <v>308</v>
      </c>
      <c r="E1510" s="6">
        <v>308</v>
      </c>
      <c r="F1510" s="6">
        <f t="shared" si="29"/>
        <v>0.308</v>
      </c>
      <c r="G1510" s="6">
        <v>1</v>
      </c>
      <c r="H1510" s="6" t="s">
        <v>309</v>
      </c>
      <c r="I1510" s="6" t="s">
        <v>42</v>
      </c>
      <c r="J1510" s="6" t="s">
        <v>149</v>
      </c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r="1511" spans="1:28" ht="15" customHeight="1">
      <c r="A1511" s="6">
        <v>60000000860</v>
      </c>
      <c r="B1511" s="6" t="s">
        <v>52</v>
      </c>
      <c r="C1511" s="6" t="s">
        <v>20</v>
      </c>
      <c r="D1511" s="6">
        <v>316</v>
      </c>
      <c r="E1511" s="6">
        <v>316</v>
      </c>
      <c r="F1511" s="6">
        <f t="shared" si="29"/>
        <v>0.316</v>
      </c>
      <c r="G1511" s="6">
        <v>1</v>
      </c>
      <c r="H1511" s="6" t="s">
        <v>309</v>
      </c>
      <c r="I1511" s="6" t="s">
        <v>42</v>
      </c>
      <c r="J1511" s="6" t="s">
        <v>149</v>
      </c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r="1512" spans="1:28" ht="15" customHeight="1">
      <c r="A1512" s="6">
        <v>60000000861</v>
      </c>
      <c r="B1512" s="6" t="s">
        <v>14</v>
      </c>
      <c r="C1512" s="6" t="s">
        <v>20</v>
      </c>
      <c r="D1512" s="6">
        <v>144</v>
      </c>
      <c r="E1512" s="6">
        <v>144</v>
      </c>
      <c r="F1512" s="6">
        <f t="shared" si="29"/>
        <v>0.14399999999999999</v>
      </c>
      <c r="G1512" s="6">
        <v>1</v>
      </c>
      <c r="H1512" s="6" t="s">
        <v>309</v>
      </c>
      <c r="I1512" s="6" t="s">
        <v>317</v>
      </c>
      <c r="J1512" s="6" t="s">
        <v>313</v>
      </c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r="1513" spans="1:28" ht="15" customHeight="1">
      <c r="A1513" s="6">
        <v>60000000862</v>
      </c>
      <c r="B1513" s="6" t="s">
        <v>14</v>
      </c>
      <c r="C1513" s="6" t="s">
        <v>20</v>
      </c>
      <c r="D1513" s="6">
        <v>188</v>
      </c>
      <c r="E1513" s="6">
        <v>188</v>
      </c>
      <c r="F1513" s="6">
        <f t="shared" si="29"/>
        <v>0.188</v>
      </c>
      <c r="G1513" s="6">
        <v>1</v>
      </c>
      <c r="H1513" s="6" t="s">
        <v>309</v>
      </c>
      <c r="I1513" s="6" t="s">
        <v>67</v>
      </c>
      <c r="J1513" s="6" t="s">
        <v>25</v>
      </c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r="1514" spans="1:28" ht="15" customHeight="1">
      <c r="A1514" s="6">
        <v>60000000863</v>
      </c>
      <c r="B1514" s="6" t="s">
        <v>69</v>
      </c>
      <c r="C1514" s="6" t="s">
        <v>20</v>
      </c>
      <c r="D1514" s="6">
        <v>124</v>
      </c>
      <c r="E1514" s="6">
        <v>124</v>
      </c>
      <c r="F1514" s="6">
        <f t="shared" si="29"/>
        <v>0.124</v>
      </c>
      <c r="G1514" s="6">
        <v>1</v>
      </c>
      <c r="H1514" s="6" t="s">
        <v>309</v>
      </c>
      <c r="I1514" s="6" t="s">
        <v>67</v>
      </c>
      <c r="J1514" s="6" t="s">
        <v>25</v>
      </c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 spans="1:28" ht="15" customHeight="1">
      <c r="A1515" s="6">
        <v>60000000864</v>
      </c>
      <c r="B1515" s="6" t="s">
        <v>52</v>
      </c>
      <c r="C1515" s="6" t="s">
        <v>20</v>
      </c>
      <c r="D1515" s="6">
        <v>214</v>
      </c>
      <c r="E1515" s="6">
        <v>214</v>
      </c>
      <c r="F1515" s="6">
        <f t="shared" si="29"/>
        <v>0.214</v>
      </c>
      <c r="G1515" s="6">
        <v>1</v>
      </c>
      <c r="H1515" s="6" t="s">
        <v>309</v>
      </c>
      <c r="I1515" s="6" t="s">
        <v>67</v>
      </c>
      <c r="J1515" s="6" t="s">
        <v>25</v>
      </c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 spans="1:28" ht="15" customHeight="1">
      <c r="A1516" s="6">
        <v>60000000865</v>
      </c>
      <c r="B1516" s="6" t="s">
        <v>58</v>
      </c>
      <c r="C1516" s="6" t="s">
        <v>20</v>
      </c>
      <c r="D1516" s="6">
        <v>358</v>
      </c>
      <c r="E1516" s="6">
        <v>358</v>
      </c>
      <c r="F1516" s="6">
        <f t="shared" si="29"/>
        <v>0.35799999999999998</v>
      </c>
      <c r="G1516" s="6">
        <v>1</v>
      </c>
      <c r="H1516" s="6" t="s">
        <v>309</v>
      </c>
      <c r="I1516" s="6" t="s">
        <v>42</v>
      </c>
      <c r="J1516" s="6" t="s">
        <v>117</v>
      </c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r="1517" spans="1:28" ht="15" customHeight="1">
      <c r="A1517" s="6">
        <v>60000000866</v>
      </c>
      <c r="B1517" s="6" t="s">
        <v>14</v>
      </c>
      <c r="C1517" s="6" t="s">
        <v>20</v>
      </c>
      <c r="D1517" s="6">
        <v>176</v>
      </c>
      <c r="E1517" s="6">
        <v>176</v>
      </c>
      <c r="F1517" s="6">
        <f t="shared" si="29"/>
        <v>0.17599999999999999</v>
      </c>
      <c r="G1517" s="6">
        <v>1</v>
      </c>
      <c r="H1517" s="6" t="s">
        <v>309</v>
      </c>
      <c r="I1517" s="6" t="s">
        <v>67</v>
      </c>
      <c r="J1517" s="6" t="s">
        <v>36</v>
      </c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r="1518" spans="1:28" ht="15" customHeight="1">
      <c r="A1518" s="6">
        <v>60000000867</v>
      </c>
      <c r="B1518" s="6" t="s">
        <v>14</v>
      </c>
      <c r="C1518" s="6" t="s">
        <v>20</v>
      </c>
      <c r="D1518" s="6">
        <v>106</v>
      </c>
      <c r="E1518" s="6">
        <v>106</v>
      </c>
      <c r="F1518" s="6">
        <f t="shared" si="29"/>
        <v>0.106</v>
      </c>
      <c r="G1518" s="6">
        <v>1</v>
      </c>
      <c r="H1518" s="6" t="s">
        <v>309</v>
      </c>
      <c r="I1518" s="6" t="s">
        <v>42</v>
      </c>
      <c r="J1518" s="6" t="s">
        <v>36</v>
      </c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r="1519" spans="1:28" ht="15" customHeight="1">
      <c r="A1519" s="6">
        <v>60000000868</v>
      </c>
      <c r="B1519" s="6" t="s">
        <v>183</v>
      </c>
      <c r="C1519" s="6" t="s">
        <v>20</v>
      </c>
      <c r="D1519" s="6">
        <v>526</v>
      </c>
      <c r="E1519" s="6">
        <v>526</v>
      </c>
      <c r="F1519" s="6">
        <f t="shared" si="29"/>
        <v>0.52600000000000002</v>
      </c>
      <c r="G1519" s="6">
        <v>1</v>
      </c>
      <c r="H1519" s="6" t="s">
        <v>309</v>
      </c>
      <c r="I1519" s="6" t="s">
        <v>42</v>
      </c>
      <c r="J1519" s="6" t="s">
        <v>149</v>
      </c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r="1520" spans="1:28" ht="15" customHeight="1">
      <c r="A1520" s="6">
        <v>60000000869</v>
      </c>
      <c r="B1520" s="6" t="s">
        <v>50</v>
      </c>
      <c r="C1520" s="6" t="s">
        <v>20</v>
      </c>
      <c r="D1520" s="6">
        <v>294</v>
      </c>
      <c r="E1520" s="6">
        <v>294</v>
      </c>
      <c r="F1520" s="6">
        <f t="shared" si="29"/>
        <v>0.29399999999999998</v>
      </c>
      <c r="G1520" s="6">
        <v>1</v>
      </c>
      <c r="H1520" s="6" t="s">
        <v>309</v>
      </c>
      <c r="I1520" s="6" t="s">
        <v>42</v>
      </c>
      <c r="J1520" s="6" t="s">
        <v>36</v>
      </c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r="1521" spans="1:28" ht="15" customHeight="1">
      <c r="A1521" s="6">
        <v>60000000870</v>
      </c>
      <c r="B1521" s="6" t="s">
        <v>50</v>
      </c>
      <c r="C1521" s="6" t="s">
        <v>20</v>
      </c>
      <c r="D1521" s="6">
        <v>268</v>
      </c>
      <c r="E1521" s="6">
        <v>268</v>
      </c>
      <c r="F1521" s="6">
        <f t="shared" si="29"/>
        <v>0.26800000000000002</v>
      </c>
      <c r="G1521" s="6">
        <v>1</v>
      </c>
      <c r="H1521" s="6" t="s">
        <v>309</v>
      </c>
      <c r="I1521" s="6" t="s">
        <v>42</v>
      </c>
      <c r="J1521" s="6" t="s">
        <v>36</v>
      </c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r="1522" spans="1:28" ht="15" customHeight="1">
      <c r="A1522" s="6">
        <v>60000000871</v>
      </c>
      <c r="B1522" s="6" t="s">
        <v>69</v>
      </c>
      <c r="C1522" s="6" t="s">
        <v>20</v>
      </c>
      <c r="D1522" s="6">
        <v>186</v>
      </c>
      <c r="E1522" s="6">
        <v>186</v>
      </c>
      <c r="F1522" s="6">
        <f t="shared" si="29"/>
        <v>0.186</v>
      </c>
      <c r="G1522" s="6">
        <v>1</v>
      </c>
      <c r="H1522" s="6" t="s">
        <v>309</v>
      </c>
      <c r="I1522" s="6" t="s">
        <v>42</v>
      </c>
      <c r="J1522" s="6" t="s">
        <v>149</v>
      </c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r="1523" spans="1:28" ht="15" customHeight="1">
      <c r="A1523" s="6">
        <v>60000000872</v>
      </c>
      <c r="B1523" s="6" t="s">
        <v>69</v>
      </c>
      <c r="C1523" s="6" t="s">
        <v>20</v>
      </c>
      <c r="D1523" s="6">
        <v>108</v>
      </c>
      <c r="E1523" s="6">
        <v>108</v>
      </c>
      <c r="F1523" s="6">
        <f t="shared" si="29"/>
        <v>0.108</v>
      </c>
      <c r="G1523" s="6">
        <v>1</v>
      </c>
      <c r="H1523" s="6" t="s">
        <v>309</v>
      </c>
      <c r="I1523" s="6" t="s">
        <v>67</v>
      </c>
      <c r="J1523" s="6" t="s">
        <v>25</v>
      </c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r="1524" spans="1:28" ht="15" customHeight="1">
      <c r="A1524" s="6">
        <v>60000000873</v>
      </c>
      <c r="B1524" s="6" t="s">
        <v>69</v>
      </c>
      <c r="C1524" s="6" t="s">
        <v>20</v>
      </c>
      <c r="D1524" s="6">
        <v>322</v>
      </c>
      <c r="E1524" s="6">
        <v>322</v>
      </c>
      <c r="F1524" s="6">
        <f t="shared" si="29"/>
        <v>0.32200000000000001</v>
      </c>
      <c r="G1524" s="6">
        <v>1</v>
      </c>
      <c r="H1524" s="6" t="s">
        <v>309</v>
      </c>
      <c r="I1524" s="6" t="s">
        <v>42</v>
      </c>
      <c r="J1524" s="6" t="s">
        <v>149</v>
      </c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r="1525" spans="1:28" ht="15" customHeight="1">
      <c r="A1525" s="6">
        <v>60000000874</v>
      </c>
      <c r="B1525" s="6" t="s">
        <v>69</v>
      </c>
      <c r="C1525" s="6" t="s">
        <v>20</v>
      </c>
      <c r="D1525" s="6">
        <v>198</v>
      </c>
      <c r="E1525" s="6">
        <v>198</v>
      </c>
      <c r="F1525" s="6">
        <f t="shared" si="29"/>
        <v>0.19800000000000001</v>
      </c>
      <c r="G1525" s="6">
        <v>1</v>
      </c>
      <c r="H1525" s="6" t="s">
        <v>309</v>
      </c>
      <c r="I1525" s="6" t="s">
        <v>42</v>
      </c>
      <c r="J1525" s="6" t="s">
        <v>36</v>
      </c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r="1526" spans="1:28" ht="15" customHeight="1">
      <c r="A1526" s="6">
        <v>60000000875</v>
      </c>
      <c r="B1526" s="6" t="s">
        <v>14</v>
      </c>
      <c r="C1526" s="6" t="s">
        <v>20</v>
      </c>
      <c r="D1526" s="6">
        <v>120</v>
      </c>
      <c r="E1526" s="6">
        <v>120</v>
      </c>
      <c r="F1526" s="6">
        <f t="shared" si="29"/>
        <v>0.12</v>
      </c>
      <c r="G1526" s="6">
        <v>1</v>
      </c>
      <c r="H1526" s="6" t="s">
        <v>309</v>
      </c>
      <c r="I1526" s="6" t="s">
        <v>317</v>
      </c>
      <c r="J1526" s="6" t="s">
        <v>149</v>
      </c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r="1527" spans="1:28" ht="15" customHeight="1">
      <c r="A1527" s="6">
        <v>60000000876</v>
      </c>
      <c r="B1527" s="6" t="s">
        <v>52</v>
      </c>
      <c r="C1527" s="6" t="s">
        <v>20</v>
      </c>
      <c r="D1527" s="6">
        <v>266</v>
      </c>
      <c r="E1527" s="6">
        <v>266</v>
      </c>
      <c r="F1527" s="6">
        <f t="shared" si="29"/>
        <v>0.26600000000000001</v>
      </c>
      <c r="G1527" s="6">
        <v>1</v>
      </c>
      <c r="H1527" s="6" t="s">
        <v>309</v>
      </c>
      <c r="I1527" s="6" t="s">
        <v>42</v>
      </c>
      <c r="J1527" s="6" t="s">
        <v>318</v>
      </c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r="1528" spans="1:28" ht="15" customHeight="1">
      <c r="A1528" s="6">
        <v>60000000877</v>
      </c>
      <c r="B1528" s="6" t="s">
        <v>154</v>
      </c>
      <c r="C1528" s="6" t="s">
        <v>20</v>
      </c>
      <c r="D1528" s="6">
        <v>486</v>
      </c>
      <c r="E1528" s="6">
        <v>486</v>
      </c>
      <c r="F1528" s="6">
        <f t="shared" si="29"/>
        <v>0.48599999999999999</v>
      </c>
      <c r="G1528" s="6">
        <v>1</v>
      </c>
      <c r="H1528" s="6" t="s">
        <v>309</v>
      </c>
      <c r="I1528" s="6" t="s">
        <v>42</v>
      </c>
      <c r="J1528" s="6" t="s">
        <v>36</v>
      </c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r="1529" spans="1:28" ht="15" customHeight="1">
      <c r="A1529" s="6">
        <v>60000000878</v>
      </c>
      <c r="B1529" s="6" t="s">
        <v>64</v>
      </c>
      <c r="C1529" s="6" t="s">
        <v>20</v>
      </c>
      <c r="D1529" s="6">
        <v>226</v>
      </c>
      <c r="E1529" s="6">
        <v>226</v>
      </c>
      <c r="F1529" s="6">
        <f t="shared" si="29"/>
        <v>0.22600000000000001</v>
      </c>
      <c r="G1529" s="6">
        <v>1</v>
      </c>
      <c r="H1529" s="6" t="s">
        <v>309</v>
      </c>
      <c r="I1529" s="6" t="s">
        <v>42</v>
      </c>
      <c r="J1529" s="6" t="s">
        <v>36</v>
      </c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r="1530" spans="1:28" ht="15" customHeight="1">
      <c r="A1530" s="6">
        <v>60000000879</v>
      </c>
      <c r="B1530" s="6" t="s">
        <v>64</v>
      </c>
      <c r="C1530" s="6" t="s">
        <v>20</v>
      </c>
      <c r="D1530" s="6">
        <v>488</v>
      </c>
      <c r="E1530" s="6">
        <v>488</v>
      </c>
      <c r="F1530" s="6">
        <f t="shared" si="29"/>
        <v>0.48799999999999999</v>
      </c>
      <c r="G1530" s="6">
        <v>1</v>
      </c>
      <c r="H1530" s="6" t="s">
        <v>309</v>
      </c>
      <c r="I1530" s="6" t="s">
        <v>42</v>
      </c>
      <c r="J1530" s="6" t="s">
        <v>36</v>
      </c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r="1531" spans="1:28" ht="15" customHeight="1">
      <c r="A1531" s="6">
        <v>60000000880</v>
      </c>
      <c r="B1531" s="6" t="s">
        <v>308</v>
      </c>
      <c r="C1531" s="6" t="s">
        <v>20</v>
      </c>
      <c r="D1531" s="6">
        <v>450</v>
      </c>
      <c r="E1531" s="6">
        <v>450</v>
      </c>
      <c r="F1531" s="6">
        <f t="shared" si="29"/>
        <v>0.45</v>
      </c>
      <c r="G1531" s="6">
        <v>1</v>
      </c>
      <c r="H1531" s="6" t="s">
        <v>309</v>
      </c>
      <c r="I1531" s="6" t="s">
        <v>42</v>
      </c>
      <c r="J1531" s="6" t="s">
        <v>54</v>
      </c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</row>
    <row r="1532" spans="1:28" ht="15" customHeight="1">
      <c r="A1532" s="6">
        <v>60000000881</v>
      </c>
      <c r="B1532" s="6" t="s">
        <v>308</v>
      </c>
      <c r="C1532" s="6" t="s">
        <v>20</v>
      </c>
      <c r="D1532" s="6">
        <v>440</v>
      </c>
      <c r="E1532" s="6">
        <v>440</v>
      </c>
      <c r="F1532" s="6">
        <f t="shared" si="29"/>
        <v>0.44</v>
      </c>
      <c r="G1532" s="6">
        <v>1</v>
      </c>
      <c r="H1532" s="6" t="s">
        <v>309</v>
      </c>
      <c r="I1532" s="6" t="s">
        <v>42</v>
      </c>
      <c r="J1532" s="6" t="s">
        <v>54</v>
      </c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</row>
    <row r="1533" spans="1:28" ht="15" customHeight="1">
      <c r="A1533" s="6">
        <v>60000000882</v>
      </c>
      <c r="B1533" s="6" t="s">
        <v>308</v>
      </c>
      <c r="C1533" s="6" t="s">
        <v>20</v>
      </c>
      <c r="D1533" s="6">
        <v>488</v>
      </c>
      <c r="E1533" s="6">
        <v>488</v>
      </c>
      <c r="F1533" s="6">
        <f t="shared" si="29"/>
        <v>0.48799999999999999</v>
      </c>
      <c r="G1533" s="6">
        <v>1</v>
      </c>
      <c r="H1533" s="6" t="s">
        <v>309</v>
      </c>
      <c r="I1533" s="6" t="s">
        <v>42</v>
      </c>
      <c r="J1533" s="6" t="s">
        <v>54</v>
      </c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 spans="1:28" ht="15" customHeight="1">
      <c r="A1534" s="6">
        <v>60000000883</v>
      </c>
      <c r="B1534" s="6" t="s">
        <v>308</v>
      </c>
      <c r="C1534" s="6" t="s">
        <v>20</v>
      </c>
      <c r="D1534" s="6">
        <v>430</v>
      </c>
      <c r="E1534" s="6">
        <v>430</v>
      </c>
      <c r="F1534" s="6">
        <f t="shared" si="29"/>
        <v>0.43</v>
      </c>
      <c r="G1534" s="6">
        <v>1</v>
      </c>
      <c r="H1534" s="6" t="s">
        <v>309</v>
      </c>
      <c r="I1534" s="6" t="s">
        <v>42</v>
      </c>
      <c r="J1534" s="6" t="s">
        <v>54</v>
      </c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 spans="1:28" ht="15" customHeight="1">
      <c r="A1535" s="6">
        <v>60000000884</v>
      </c>
      <c r="B1535" s="6" t="s">
        <v>308</v>
      </c>
      <c r="C1535" s="6" t="s">
        <v>20</v>
      </c>
      <c r="D1535" s="6">
        <v>462</v>
      </c>
      <c r="E1535" s="6">
        <v>462</v>
      </c>
      <c r="F1535" s="6">
        <f t="shared" si="29"/>
        <v>0.46200000000000002</v>
      </c>
      <c r="G1535" s="6">
        <v>1</v>
      </c>
      <c r="H1535" s="6" t="s">
        <v>309</v>
      </c>
      <c r="I1535" s="6" t="s">
        <v>42</v>
      </c>
      <c r="J1535" s="6" t="s">
        <v>54</v>
      </c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</row>
    <row r="1536" spans="1:28" ht="15" customHeight="1">
      <c r="A1536" s="6">
        <v>60000000885</v>
      </c>
      <c r="B1536" s="6" t="s">
        <v>308</v>
      </c>
      <c r="C1536" s="6" t="s">
        <v>20</v>
      </c>
      <c r="D1536" s="6">
        <v>480</v>
      </c>
      <c r="E1536" s="6">
        <v>480</v>
      </c>
      <c r="F1536" s="6">
        <f t="shared" si="29"/>
        <v>0.48</v>
      </c>
      <c r="G1536" s="6">
        <v>1</v>
      </c>
      <c r="H1536" s="6" t="s">
        <v>309</v>
      </c>
      <c r="I1536" s="6" t="s">
        <v>42</v>
      </c>
      <c r="J1536" s="6" t="s">
        <v>54</v>
      </c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r="1537" spans="1:28" ht="15" customHeight="1">
      <c r="A1537" s="6">
        <v>60000000886</v>
      </c>
      <c r="B1537" s="6" t="s">
        <v>314</v>
      </c>
      <c r="C1537" s="6" t="s">
        <v>20</v>
      </c>
      <c r="D1537" s="6">
        <v>48</v>
      </c>
      <c r="E1537" s="6">
        <v>48</v>
      </c>
      <c r="F1537" s="6">
        <f t="shared" si="29"/>
        <v>4.8000000000000001E-2</v>
      </c>
      <c r="G1537" s="6">
        <v>1</v>
      </c>
      <c r="H1537" s="6" t="s">
        <v>309</v>
      </c>
      <c r="I1537" s="6" t="s">
        <v>42</v>
      </c>
      <c r="J1537" s="6" t="s">
        <v>36</v>
      </c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</row>
    <row r="1538" spans="1:28" ht="15" customHeight="1">
      <c r="A1538" s="6">
        <v>60000000887</v>
      </c>
      <c r="B1538" s="6" t="s">
        <v>158</v>
      </c>
      <c r="C1538" s="6" t="s">
        <v>20</v>
      </c>
      <c r="D1538" s="6">
        <v>122</v>
      </c>
      <c r="E1538" s="6">
        <v>122</v>
      </c>
      <c r="F1538" s="6">
        <f t="shared" si="29"/>
        <v>0.122</v>
      </c>
      <c r="G1538" s="6">
        <v>1</v>
      </c>
      <c r="H1538" s="6" t="s">
        <v>309</v>
      </c>
      <c r="I1538" s="6" t="s">
        <v>18</v>
      </c>
      <c r="J1538" s="6" t="s">
        <v>36</v>
      </c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 spans="1:28" ht="15" customHeight="1">
      <c r="A1539" s="6">
        <v>60000000888</v>
      </c>
      <c r="B1539" s="6" t="s">
        <v>158</v>
      </c>
      <c r="C1539" s="6" t="s">
        <v>20</v>
      </c>
      <c r="D1539" s="6">
        <v>36</v>
      </c>
      <c r="E1539" s="6">
        <v>36</v>
      </c>
      <c r="F1539" s="6">
        <f t="shared" si="29"/>
        <v>3.5999999999999997E-2</v>
      </c>
      <c r="G1539" s="6">
        <v>1</v>
      </c>
      <c r="H1539" s="6" t="s">
        <v>309</v>
      </c>
      <c r="I1539" s="6" t="s">
        <v>18</v>
      </c>
      <c r="J1539" s="6" t="s">
        <v>126</v>
      </c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 spans="1:28" ht="15" customHeight="1">
      <c r="A1540" s="6">
        <v>60000000889</v>
      </c>
      <c r="B1540" s="6" t="s">
        <v>183</v>
      </c>
      <c r="C1540" s="6" t="s">
        <v>55</v>
      </c>
      <c r="D1540" s="6">
        <v>70</v>
      </c>
      <c r="E1540" s="6">
        <v>70</v>
      </c>
      <c r="F1540" s="6">
        <f t="shared" si="29"/>
        <v>7.0000000000000007E-2</v>
      </c>
      <c r="G1540" s="6">
        <v>1</v>
      </c>
      <c r="H1540" s="6" t="s">
        <v>319</v>
      </c>
      <c r="I1540" s="6" t="s">
        <v>12</v>
      </c>
      <c r="J1540" s="6" t="s">
        <v>25</v>
      </c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</row>
    <row r="1541" spans="1:28" ht="15" customHeight="1">
      <c r="A1541" s="6">
        <v>60000000890</v>
      </c>
      <c r="B1541" s="6" t="s">
        <v>50</v>
      </c>
      <c r="C1541" s="6" t="s">
        <v>320</v>
      </c>
      <c r="D1541" s="6">
        <v>108</v>
      </c>
      <c r="E1541" s="6">
        <v>108</v>
      </c>
      <c r="F1541" s="6">
        <f t="shared" ref="F1541:F1604" si="30">E1541/1000</f>
        <v>0.108</v>
      </c>
      <c r="G1541" s="6">
        <v>1</v>
      </c>
      <c r="H1541" s="6" t="s">
        <v>319</v>
      </c>
      <c r="I1541" s="6" t="s">
        <v>12</v>
      </c>
      <c r="J1541" s="6" t="s">
        <v>25</v>
      </c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</row>
    <row r="1542" spans="1:28" ht="15" customHeight="1">
      <c r="A1542" s="6">
        <v>60000000891</v>
      </c>
      <c r="B1542" s="6" t="s">
        <v>321</v>
      </c>
      <c r="C1542" s="6" t="s">
        <v>55</v>
      </c>
      <c r="D1542" s="6">
        <v>98</v>
      </c>
      <c r="E1542" s="6">
        <v>98</v>
      </c>
      <c r="F1542" s="6">
        <f t="shared" si="30"/>
        <v>9.8000000000000004E-2</v>
      </c>
      <c r="G1542" s="6">
        <v>1</v>
      </c>
      <c r="H1542" s="6" t="s">
        <v>319</v>
      </c>
      <c r="I1542" s="6" t="s">
        <v>12</v>
      </c>
      <c r="J1542" s="6" t="s">
        <v>25</v>
      </c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</row>
    <row r="1543" spans="1:28" ht="15" customHeight="1">
      <c r="A1543" s="6">
        <v>60000000892</v>
      </c>
      <c r="B1543" s="6" t="s">
        <v>64</v>
      </c>
      <c r="C1543" s="6" t="s">
        <v>55</v>
      </c>
      <c r="D1543" s="6">
        <v>60</v>
      </c>
      <c r="E1543" s="6">
        <v>60</v>
      </c>
      <c r="F1543" s="6">
        <f t="shared" si="30"/>
        <v>0.06</v>
      </c>
      <c r="G1543" s="6">
        <v>1</v>
      </c>
      <c r="H1543" s="6" t="s">
        <v>319</v>
      </c>
      <c r="I1543" s="6" t="s">
        <v>317</v>
      </c>
      <c r="J1543" s="6" t="s">
        <v>149</v>
      </c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r="1544" spans="1:28" ht="15" customHeight="1">
      <c r="A1544" s="6">
        <v>60000000893</v>
      </c>
      <c r="B1544" s="6" t="s">
        <v>14</v>
      </c>
      <c r="C1544" s="6" t="s">
        <v>320</v>
      </c>
      <c r="D1544" s="6">
        <v>80</v>
      </c>
      <c r="E1544" s="6">
        <v>80</v>
      </c>
      <c r="F1544" s="6">
        <f t="shared" si="30"/>
        <v>0.08</v>
      </c>
      <c r="G1544" s="6">
        <v>1</v>
      </c>
      <c r="H1544" s="6" t="s">
        <v>319</v>
      </c>
      <c r="I1544" s="6" t="s">
        <v>317</v>
      </c>
      <c r="J1544" s="6" t="s">
        <v>25</v>
      </c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</row>
    <row r="1545" spans="1:28" ht="15" customHeight="1">
      <c r="A1545" s="6">
        <v>60000000894</v>
      </c>
      <c r="B1545" s="6" t="s">
        <v>322</v>
      </c>
      <c r="C1545" s="6" t="s">
        <v>23</v>
      </c>
      <c r="D1545" s="6">
        <v>88</v>
      </c>
      <c r="E1545" s="6">
        <v>88</v>
      </c>
      <c r="F1545" s="6">
        <f t="shared" si="30"/>
        <v>8.7999999999999995E-2</v>
      </c>
      <c r="G1545" s="6">
        <v>1</v>
      </c>
      <c r="H1545" s="6" t="s">
        <v>319</v>
      </c>
      <c r="I1545" s="6" t="s">
        <v>317</v>
      </c>
      <c r="J1545" s="6" t="s">
        <v>25</v>
      </c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</row>
    <row r="1546" spans="1:28" ht="15" customHeight="1">
      <c r="A1546" s="6">
        <v>60000000895</v>
      </c>
      <c r="B1546" s="6" t="s">
        <v>115</v>
      </c>
      <c r="C1546" s="6" t="s">
        <v>55</v>
      </c>
      <c r="D1546" s="6">
        <v>172</v>
      </c>
      <c r="E1546" s="6">
        <v>172</v>
      </c>
      <c r="F1546" s="6">
        <f t="shared" si="30"/>
        <v>0.17199999999999999</v>
      </c>
      <c r="G1546" s="6">
        <v>1</v>
      </c>
      <c r="H1546" s="6" t="s">
        <v>319</v>
      </c>
      <c r="I1546" s="6" t="s">
        <v>12</v>
      </c>
      <c r="J1546" s="6" t="s">
        <v>25</v>
      </c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</row>
    <row r="1547" spans="1:28" ht="15" customHeight="1">
      <c r="A1547" s="6">
        <v>60000000896</v>
      </c>
      <c r="B1547" s="6" t="s">
        <v>69</v>
      </c>
      <c r="C1547" s="6" t="s">
        <v>23</v>
      </c>
      <c r="D1547" s="6">
        <v>68</v>
      </c>
      <c r="E1547" s="6">
        <v>68</v>
      </c>
      <c r="F1547" s="6">
        <f t="shared" si="30"/>
        <v>6.8000000000000005E-2</v>
      </c>
      <c r="G1547" s="6">
        <v>1</v>
      </c>
      <c r="H1547" s="6" t="s">
        <v>319</v>
      </c>
      <c r="I1547" s="6" t="s">
        <v>12</v>
      </c>
      <c r="J1547" s="6" t="s">
        <v>25</v>
      </c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</row>
    <row r="1548" spans="1:28" ht="15" customHeight="1">
      <c r="A1548" s="6">
        <v>60000000897</v>
      </c>
      <c r="B1548" s="6" t="s">
        <v>69</v>
      </c>
      <c r="C1548" s="6" t="s">
        <v>23</v>
      </c>
      <c r="D1548" s="6">
        <v>118</v>
      </c>
      <c r="E1548" s="6">
        <v>118</v>
      </c>
      <c r="F1548" s="6">
        <f t="shared" si="30"/>
        <v>0.11799999999999999</v>
      </c>
      <c r="G1548" s="6">
        <v>1</v>
      </c>
      <c r="H1548" s="6" t="s">
        <v>319</v>
      </c>
      <c r="I1548" s="6" t="s">
        <v>12</v>
      </c>
      <c r="J1548" s="6" t="s">
        <v>25</v>
      </c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</row>
    <row r="1549" spans="1:28" ht="15" customHeight="1">
      <c r="A1549" s="6">
        <v>60000000898</v>
      </c>
      <c r="B1549" s="6" t="s">
        <v>69</v>
      </c>
      <c r="C1549" s="6" t="s">
        <v>55</v>
      </c>
      <c r="D1549" s="6">
        <v>176</v>
      </c>
      <c r="E1549" s="6">
        <v>176</v>
      </c>
      <c r="F1549" s="6">
        <f t="shared" si="30"/>
        <v>0.17599999999999999</v>
      </c>
      <c r="G1549" s="6">
        <v>1</v>
      </c>
      <c r="H1549" s="6" t="s">
        <v>319</v>
      </c>
      <c r="I1549" s="6" t="s">
        <v>12</v>
      </c>
      <c r="J1549" s="6" t="s">
        <v>25</v>
      </c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</row>
    <row r="1550" spans="1:28" ht="15" customHeight="1">
      <c r="A1550" s="6">
        <v>60000000906</v>
      </c>
      <c r="B1550" s="6" t="s">
        <v>69</v>
      </c>
      <c r="C1550" s="6" t="s">
        <v>23</v>
      </c>
      <c r="D1550" s="6">
        <v>60</v>
      </c>
      <c r="E1550" s="6">
        <v>60</v>
      </c>
      <c r="F1550" s="6">
        <f t="shared" si="30"/>
        <v>0.06</v>
      </c>
      <c r="G1550" s="6">
        <v>1</v>
      </c>
      <c r="H1550" s="6" t="s">
        <v>319</v>
      </c>
      <c r="I1550" s="6" t="s">
        <v>12</v>
      </c>
      <c r="J1550" s="6" t="s">
        <v>25</v>
      </c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</row>
    <row r="1551" spans="1:28" ht="15" customHeight="1">
      <c r="A1551" s="6">
        <v>60000000907</v>
      </c>
      <c r="B1551" s="6" t="s">
        <v>69</v>
      </c>
      <c r="C1551" s="6" t="s">
        <v>23</v>
      </c>
      <c r="D1551" s="6">
        <v>90</v>
      </c>
      <c r="E1551" s="6">
        <v>90</v>
      </c>
      <c r="F1551" s="6">
        <f t="shared" si="30"/>
        <v>0.09</v>
      </c>
      <c r="G1551" s="6">
        <v>1</v>
      </c>
      <c r="H1551" s="6" t="s">
        <v>319</v>
      </c>
      <c r="I1551" s="6" t="s">
        <v>12</v>
      </c>
      <c r="J1551" s="6" t="s">
        <v>25</v>
      </c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</row>
    <row r="1552" spans="1:28" ht="15" customHeight="1">
      <c r="A1552" s="6">
        <v>60000000908</v>
      </c>
      <c r="B1552" s="6" t="s">
        <v>115</v>
      </c>
      <c r="C1552" s="6" t="s">
        <v>55</v>
      </c>
      <c r="D1552" s="6">
        <v>190</v>
      </c>
      <c r="E1552" s="6">
        <v>190</v>
      </c>
      <c r="F1552" s="6">
        <f t="shared" si="30"/>
        <v>0.19</v>
      </c>
      <c r="G1552" s="6">
        <v>1</v>
      </c>
      <c r="H1552" s="6" t="s">
        <v>319</v>
      </c>
      <c r="I1552" s="6" t="s">
        <v>12</v>
      </c>
      <c r="J1552" s="6" t="s">
        <v>25</v>
      </c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</row>
    <row r="1553" spans="1:28" ht="15" customHeight="1">
      <c r="A1553" s="6">
        <v>60000000909</v>
      </c>
      <c r="B1553" s="6" t="s">
        <v>69</v>
      </c>
      <c r="C1553" s="6" t="s">
        <v>23</v>
      </c>
      <c r="D1553" s="6">
        <v>100</v>
      </c>
      <c r="E1553" s="6">
        <v>100</v>
      </c>
      <c r="F1553" s="6">
        <f t="shared" si="30"/>
        <v>0.1</v>
      </c>
      <c r="G1553" s="6">
        <v>1</v>
      </c>
      <c r="H1553" s="6" t="s">
        <v>319</v>
      </c>
      <c r="I1553" s="6" t="s">
        <v>12</v>
      </c>
      <c r="J1553" s="6" t="s">
        <v>25</v>
      </c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</row>
    <row r="1554" spans="1:28" ht="15" customHeight="1">
      <c r="A1554" s="6">
        <v>60000000910</v>
      </c>
      <c r="B1554" s="6" t="s">
        <v>69</v>
      </c>
      <c r="C1554" s="6" t="s">
        <v>23</v>
      </c>
      <c r="D1554" s="6">
        <v>132</v>
      </c>
      <c r="E1554" s="6">
        <v>132</v>
      </c>
      <c r="F1554" s="6">
        <f t="shared" si="30"/>
        <v>0.13200000000000001</v>
      </c>
      <c r="G1554" s="6">
        <v>1</v>
      </c>
      <c r="H1554" s="6" t="s">
        <v>319</v>
      </c>
      <c r="I1554" s="6" t="s">
        <v>12</v>
      </c>
      <c r="J1554" s="6" t="s">
        <v>25</v>
      </c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r="1555" spans="1:28" ht="15" customHeight="1">
      <c r="A1555" s="6">
        <v>60000000911</v>
      </c>
      <c r="B1555" s="6" t="s">
        <v>69</v>
      </c>
      <c r="C1555" s="6" t="s">
        <v>23</v>
      </c>
      <c r="D1555" s="6">
        <v>148</v>
      </c>
      <c r="E1555" s="6">
        <v>148</v>
      </c>
      <c r="F1555" s="6">
        <f t="shared" si="30"/>
        <v>0.14799999999999999</v>
      </c>
      <c r="G1555" s="6">
        <v>1</v>
      </c>
      <c r="H1555" s="6" t="s">
        <v>319</v>
      </c>
      <c r="I1555" s="6" t="s">
        <v>12</v>
      </c>
      <c r="J1555" s="6" t="s">
        <v>25</v>
      </c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 spans="1:28" ht="15" customHeight="1">
      <c r="A1556" s="6">
        <v>60000000912</v>
      </c>
      <c r="B1556" s="6" t="s">
        <v>69</v>
      </c>
      <c r="C1556" s="6" t="s">
        <v>55</v>
      </c>
      <c r="D1556" s="6">
        <v>44</v>
      </c>
      <c r="E1556" s="6">
        <v>44</v>
      </c>
      <c r="F1556" s="6">
        <f t="shared" si="30"/>
        <v>4.3999999999999997E-2</v>
      </c>
      <c r="G1556" s="6">
        <v>1</v>
      </c>
      <c r="H1556" s="6" t="s">
        <v>319</v>
      </c>
      <c r="I1556" s="6" t="s">
        <v>12</v>
      </c>
      <c r="J1556" s="6" t="s">
        <v>36</v>
      </c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</row>
    <row r="1557" spans="1:28" ht="15" customHeight="1">
      <c r="A1557" s="6">
        <v>60000000913</v>
      </c>
      <c r="B1557" s="6" t="s">
        <v>46</v>
      </c>
      <c r="C1557" s="6" t="s">
        <v>55</v>
      </c>
      <c r="D1557" s="6">
        <v>52</v>
      </c>
      <c r="E1557" s="6">
        <v>52</v>
      </c>
      <c r="F1557" s="6">
        <f t="shared" si="30"/>
        <v>5.1999999999999998E-2</v>
      </c>
      <c r="G1557" s="6">
        <v>1</v>
      </c>
      <c r="H1557" s="6" t="s">
        <v>319</v>
      </c>
      <c r="I1557" s="6" t="s">
        <v>12</v>
      </c>
      <c r="J1557" s="6" t="s">
        <v>36</v>
      </c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</row>
    <row r="1558" spans="1:28" ht="15" customHeight="1">
      <c r="A1558" s="6">
        <v>60000000914</v>
      </c>
      <c r="B1558" s="6" t="s">
        <v>310</v>
      </c>
      <c r="C1558" s="6" t="s">
        <v>320</v>
      </c>
      <c r="D1558" s="6">
        <v>32</v>
      </c>
      <c r="E1558" s="6">
        <v>32</v>
      </c>
      <c r="F1558" s="6">
        <f t="shared" si="30"/>
        <v>3.2000000000000001E-2</v>
      </c>
      <c r="G1558" s="6">
        <v>1</v>
      </c>
      <c r="H1558" s="6" t="s">
        <v>319</v>
      </c>
      <c r="I1558" s="6" t="s">
        <v>12</v>
      </c>
      <c r="J1558" s="6" t="s">
        <v>25</v>
      </c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</row>
    <row r="1559" spans="1:28" ht="15" customHeight="1">
      <c r="A1559" s="6">
        <v>60000000915</v>
      </c>
      <c r="B1559" s="6" t="s">
        <v>62</v>
      </c>
      <c r="C1559" s="6" t="s">
        <v>323</v>
      </c>
      <c r="D1559" s="6">
        <v>58</v>
      </c>
      <c r="E1559" s="6">
        <v>58</v>
      </c>
      <c r="F1559" s="6">
        <f t="shared" si="30"/>
        <v>5.8000000000000003E-2</v>
      </c>
      <c r="G1559" s="6">
        <v>1</v>
      </c>
      <c r="H1559" s="6" t="s">
        <v>319</v>
      </c>
      <c r="I1559" s="6" t="s">
        <v>12</v>
      </c>
      <c r="J1559" s="6" t="s">
        <v>25</v>
      </c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</row>
    <row r="1560" spans="1:28" ht="15" customHeight="1">
      <c r="A1560" s="6">
        <v>60000000916</v>
      </c>
      <c r="B1560" s="6" t="s">
        <v>69</v>
      </c>
      <c r="C1560" s="6" t="s">
        <v>55</v>
      </c>
      <c r="D1560" s="6">
        <v>44</v>
      </c>
      <c r="E1560" s="6">
        <v>44</v>
      </c>
      <c r="F1560" s="6">
        <f t="shared" si="30"/>
        <v>4.3999999999999997E-2</v>
      </c>
      <c r="G1560" s="6">
        <v>1</v>
      </c>
      <c r="H1560" s="6" t="s">
        <v>319</v>
      </c>
      <c r="I1560" s="6" t="s">
        <v>12</v>
      </c>
      <c r="J1560" s="6" t="s">
        <v>25</v>
      </c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</row>
    <row r="1561" spans="1:28" ht="15" customHeight="1">
      <c r="A1561" s="6">
        <v>60000000917</v>
      </c>
      <c r="B1561" s="6" t="s">
        <v>183</v>
      </c>
      <c r="C1561" s="6" t="s">
        <v>55</v>
      </c>
      <c r="D1561" s="6">
        <v>130</v>
      </c>
      <c r="E1561" s="6">
        <v>130</v>
      </c>
      <c r="F1561" s="6">
        <f t="shared" si="30"/>
        <v>0.13</v>
      </c>
      <c r="G1561" s="6">
        <v>1</v>
      </c>
      <c r="H1561" s="6" t="s">
        <v>319</v>
      </c>
      <c r="I1561" s="6" t="s">
        <v>12</v>
      </c>
      <c r="J1561" s="6" t="s">
        <v>25</v>
      </c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</row>
    <row r="1562" spans="1:28" ht="15" customHeight="1">
      <c r="A1562" s="6">
        <v>60000000918</v>
      </c>
      <c r="B1562" s="6" t="s">
        <v>64</v>
      </c>
      <c r="C1562" s="6" t="s">
        <v>320</v>
      </c>
      <c r="D1562" s="6">
        <v>132</v>
      </c>
      <c r="E1562" s="6">
        <v>132</v>
      </c>
      <c r="F1562" s="6">
        <f t="shared" si="30"/>
        <v>0.13200000000000001</v>
      </c>
      <c r="G1562" s="6">
        <v>1</v>
      </c>
      <c r="H1562" s="6" t="s">
        <v>319</v>
      </c>
      <c r="I1562" s="6" t="s">
        <v>317</v>
      </c>
      <c r="J1562" s="6" t="s">
        <v>25</v>
      </c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r="1563" spans="1:28" ht="15" customHeight="1">
      <c r="A1563" s="6">
        <v>60000000919</v>
      </c>
      <c r="B1563" s="6" t="s">
        <v>69</v>
      </c>
      <c r="C1563" s="6" t="s">
        <v>23</v>
      </c>
      <c r="D1563" s="6">
        <v>154</v>
      </c>
      <c r="E1563" s="6">
        <v>154</v>
      </c>
      <c r="F1563" s="6">
        <f t="shared" si="30"/>
        <v>0.154</v>
      </c>
      <c r="G1563" s="6">
        <v>1</v>
      </c>
      <c r="H1563" s="6" t="s">
        <v>319</v>
      </c>
      <c r="I1563" s="6" t="s">
        <v>12</v>
      </c>
      <c r="J1563" s="6" t="s">
        <v>25</v>
      </c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</row>
    <row r="1564" spans="1:28" ht="15" customHeight="1">
      <c r="A1564" s="6">
        <v>60000000920</v>
      </c>
      <c r="B1564" s="6" t="s">
        <v>69</v>
      </c>
      <c r="C1564" s="6" t="s">
        <v>23</v>
      </c>
      <c r="D1564" s="6">
        <v>146</v>
      </c>
      <c r="E1564" s="6">
        <v>146</v>
      </c>
      <c r="F1564" s="6">
        <f t="shared" si="30"/>
        <v>0.14599999999999999</v>
      </c>
      <c r="G1564" s="6">
        <v>1</v>
      </c>
      <c r="H1564" s="6" t="s">
        <v>319</v>
      </c>
      <c r="I1564" s="6" t="s">
        <v>12</v>
      </c>
      <c r="J1564" s="6" t="s">
        <v>25</v>
      </c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</row>
    <row r="1565" spans="1:28" ht="15" customHeight="1">
      <c r="A1565" s="6">
        <v>60000000921</v>
      </c>
      <c r="B1565" s="6" t="s">
        <v>69</v>
      </c>
      <c r="C1565" s="6" t="s">
        <v>23</v>
      </c>
      <c r="D1565" s="6">
        <v>88</v>
      </c>
      <c r="E1565" s="6">
        <v>88</v>
      </c>
      <c r="F1565" s="6">
        <f t="shared" si="30"/>
        <v>8.7999999999999995E-2</v>
      </c>
      <c r="G1565" s="6">
        <v>1</v>
      </c>
      <c r="H1565" s="6" t="s">
        <v>319</v>
      </c>
      <c r="I1565" s="6" t="s">
        <v>12</v>
      </c>
      <c r="J1565" s="6" t="s">
        <v>25</v>
      </c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</row>
    <row r="1566" spans="1:28" ht="15" customHeight="1">
      <c r="A1566" s="6">
        <v>60000000922</v>
      </c>
      <c r="B1566" s="6" t="s">
        <v>52</v>
      </c>
      <c r="C1566" s="6" t="s">
        <v>23</v>
      </c>
      <c r="D1566" s="6">
        <v>136</v>
      </c>
      <c r="E1566" s="6">
        <v>136</v>
      </c>
      <c r="F1566" s="6">
        <f t="shared" si="30"/>
        <v>0.13600000000000001</v>
      </c>
      <c r="G1566" s="6">
        <v>1</v>
      </c>
      <c r="H1566" s="6" t="s">
        <v>319</v>
      </c>
      <c r="I1566" s="6" t="s">
        <v>12</v>
      </c>
      <c r="J1566" s="6" t="s">
        <v>25</v>
      </c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r="1567" spans="1:28" ht="15" customHeight="1">
      <c r="A1567" s="6">
        <v>60000000923</v>
      </c>
      <c r="B1567" s="6" t="s">
        <v>69</v>
      </c>
      <c r="C1567" s="6" t="s">
        <v>23</v>
      </c>
      <c r="D1567" s="6">
        <v>56</v>
      </c>
      <c r="E1567" s="6">
        <v>56</v>
      </c>
      <c r="F1567" s="6">
        <f t="shared" si="30"/>
        <v>5.6000000000000001E-2</v>
      </c>
      <c r="G1567" s="6">
        <v>1</v>
      </c>
      <c r="H1567" s="6" t="s">
        <v>319</v>
      </c>
      <c r="I1567" s="6" t="s">
        <v>12</v>
      </c>
      <c r="J1567" s="6" t="s">
        <v>25</v>
      </c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</row>
    <row r="1568" spans="1:28" ht="15" customHeight="1">
      <c r="A1568" s="6">
        <v>60000000924</v>
      </c>
      <c r="B1568" s="6" t="s">
        <v>324</v>
      </c>
      <c r="C1568" s="6" t="s">
        <v>55</v>
      </c>
      <c r="D1568" s="6">
        <v>28</v>
      </c>
      <c r="E1568" s="6">
        <v>28</v>
      </c>
      <c r="F1568" s="6">
        <f t="shared" si="30"/>
        <v>2.8000000000000001E-2</v>
      </c>
      <c r="G1568" s="6">
        <v>1</v>
      </c>
      <c r="H1568" s="6" t="s">
        <v>319</v>
      </c>
      <c r="I1568" s="6" t="s">
        <v>317</v>
      </c>
      <c r="J1568" s="6" t="s">
        <v>25</v>
      </c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</row>
    <row r="1569" spans="1:28" ht="15" customHeight="1">
      <c r="A1569" s="6">
        <v>60000000925</v>
      </c>
      <c r="B1569" s="6" t="s">
        <v>183</v>
      </c>
      <c r="C1569" s="6" t="s">
        <v>323</v>
      </c>
      <c r="D1569" s="6">
        <v>62</v>
      </c>
      <c r="E1569" s="6">
        <v>62</v>
      </c>
      <c r="F1569" s="6">
        <f t="shared" si="30"/>
        <v>6.2E-2</v>
      </c>
      <c r="G1569" s="6">
        <v>1</v>
      </c>
      <c r="H1569" s="6" t="s">
        <v>319</v>
      </c>
      <c r="I1569" s="6" t="s">
        <v>317</v>
      </c>
      <c r="J1569" s="6" t="s">
        <v>25</v>
      </c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</row>
    <row r="1570" spans="1:28" ht="15" customHeight="1">
      <c r="A1570" s="6">
        <v>60000000926</v>
      </c>
      <c r="B1570" s="6" t="s">
        <v>324</v>
      </c>
      <c r="C1570" s="6" t="s">
        <v>55</v>
      </c>
      <c r="D1570" s="6">
        <v>32</v>
      </c>
      <c r="E1570" s="6">
        <v>32</v>
      </c>
      <c r="F1570" s="6">
        <f t="shared" si="30"/>
        <v>3.2000000000000001E-2</v>
      </c>
      <c r="G1570" s="6">
        <v>1</v>
      </c>
      <c r="H1570" s="6" t="s">
        <v>319</v>
      </c>
      <c r="I1570" s="6" t="s">
        <v>317</v>
      </c>
      <c r="J1570" s="6" t="s">
        <v>25</v>
      </c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</row>
    <row r="1571" spans="1:28" ht="15" customHeight="1">
      <c r="A1571" s="6">
        <v>60000000927</v>
      </c>
      <c r="B1571" s="6" t="s">
        <v>218</v>
      </c>
      <c r="C1571" s="6" t="s">
        <v>320</v>
      </c>
      <c r="D1571" s="6">
        <v>36</v>
      </c>
      <c r="E1571" s="6">
        <v>36</v>
      </c>
      <c r="F1571" s="6">
        <f t="shared" si="30"/>
        <v>3.5999999999999997E-2</v>
      </c>
      <c r="G1571" s="6">
        <v>1</v>
      </c>
      <c r="H1571" s="6" t="s">
        <v>319</v>
      </c>
      <c r="I1571" s="6" t="s">
        <v>317</v>
      </c>
      <c r="J1571" s="6" t="s">
        <v>25</v>
      </c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</row>
    <row r="1572" spans="1:28" ht="15" customHeight="1">
      <c r="A1572" s="6">
        <v>60000000928</v>
      </c>
      <c r="B1572" s="6" t="s">
        <v>69</v>
      </c>
      <c r="C1572" s="6" t="s">
        <v>55</v>
      </c>
      <c r="D1572" s="6">
        <v>110</v>
      </c>
      <c r="E1572" s="6">
        <v>110</v>
      </c>
      <c r="F1572" s="6">
        <f t="shared" si="30"/>
        <v>0.11</v>
      </c>
      <c r="G1572" s="6">
        <v>1</v>
      </c>
      <c r="H1572" s="6" t="s">
        <v>319</v>
      </c>
      <c r="I1572" s="6" t="s">
        <v>12</v>
      </c>
      <c r="J1572" s="6" t="s">
        <v>25</v>
      </c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</row>
    <row r="1573" spans="1:28" ht="15" customHeight="1">
      <c r="A1573" s="6">
        <v>60000000929</v>
      </c>
      <c r="B1573" s="6" t="s">
        <v>46</v>
      </c>
      <c r="C1573" s="6" t="s">
        <v>323</v>
      </c>
      <c r="D1573" s="6">
        <v>48</v>
      </c>
      <c r="E1573" s="6">
        <v>48</v>
      </c>
      <c r="F1573" s="6">
        <f t="shared" si="30"/>
        <v>4.8000000000000001E-2</v>
      </c>
      <c r="G1573" s="6">
        <v>1</v>
      </c>
      <c r="H1573" s="6" t="s">
        <v>319</v>
      </c>
      <c r="I1573" s="6" t="s">
        <v>317</v>
      </c>
      <c r="J1573" s="6" t="s">
        <v>25</v>
      </c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</row>
    <row r="1574" spans="1:28" ht="15" customHeight="1">
      <c r="A1574" s="6">
        <v>60000000930</v>
      </c>
      <c r="B1574" s="6" t="s">
        <v>324</v>
      </c>
      <c r="C1574" s="6" t="s">
        <v>23</v>
      </c>
      <c r="D1574" s="6">
        <v>42</v>
      </c>
      <c r="E1574" s="6">
        <v>42</v>
      </c>
      <c r="F1574" s="6">
        <f t="shared" si="30"/>
        <v>4.2000000000000003E-2</v>
      </c>
      <c r="G1574" s="6">
        <v>1</v>
      </c>
      <c r="H1574" s="6" t="s">
        <v>319</v>
      </c>
      <c r="I1574" s="6" t="s">
        <v>12</v>
      </c>
      <c r="J1574" s="6" t="s">
        <v>25</v>
      </c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</row>
    <row r="1575" spans="1:28" ht="15" customHeight="1">
      <c r="A1575" s="6">
        <v>60000000931</v>
      </c>
      <c r="B1575" s="6" t="s">
        <v>183</v>
      </c>
      <c r="C1575" s="6" t="s">
        <v>323</v>
      </c>
      <c r="D1575" s="6">
        <v>64</v>
      </c>
      <c r="E1575" s="6">
        <v>64</v>
      </c>
      <c r="F1575" s="6">
        <f t="shared" si="30"/>
        <v>6.4000000000000001E-2</v>
      </c>
      <c r="G1575" s="6">
        <v>1</v>
      </c>
      <c r="H1575" s="6" t="s">
        <v>319</v>
      </c>
      <c r="I1575" s="6" t="s">
        <v>317</v>
      </c>
      <c r="J1575" s="6" t="s">
        <v>25</v>
      </c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</row>
    <row r="1576" spans="1:28" ht="15" customHeight="1">
      <c r="A1576" s="6">
        <v>60000002303</v>
      </c>
      <c r="B1576" s="6" t="s">
        <v>154</v>
      </c>
      <c r="C1576" s="6" t="s">
        <v>23</v>
      </c>
      <c r="D1576" s="6">
        <v>282</v>
      </c>
      <c r="E1576" s="6">
        <v>282</v>
      </c>
      <c r="F1576" s="6">
        <f t="shared" si="30"/>
        <v>0.28199999999999997</v>
      </c>
      <c r="G1576" s="6">
        <v>1</v>
      </c>
      <c r="H1576" s="6" t="s">
        <v>319</v>
      </c>
      <c r="I1576" s="6" t="s">
        <v>317</v>
      </c>
      <c r="J1576" s="6" t="s">
        <v>36</v>
      </c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r="1577" spans="1:28" ht="15" customHeight="1">
      <c r="A1577" s="6">
        <v>60000000932</v>
      </c>
      <c r="B1577" s="6" t="s">
        <v>154</v>
      </c>
      <c r="C1577" s="6" t="s">
        <v>23</v>
      </c>
      <c r="D1577" s="6">
        <v>184</v>
      </c>
      <c r="E1577" s="6">
        <v>184</v>
      </c>
      <c r="F1577" s="6">
        <f t="shared" si="30"/>
        <v>0.184</v>
      </c>
      <c r="G1577" s="6">
        <v>1</v>
      </c>
      <c r="H1577" s="6" t="s">
        <v>319</v>
      </c>
      <c r="I1577" s="6" t="s">
        <v>317</v>
      </c>
      <c r="J1577" s="6" t="s">
        <v>36</v>
      </c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</row>
    <row r="1578" spans="1:28" ht="15" customHeight="1">
      <c r="A1578" s="6">
        <v>60000000933</v>
      </c>
      <c r="B1578" s="6" t="s">
        <v>69</v>
      </c>
      <c r="C1578" s="6" t="s">
        <v>23</v>
      </c>
      <c r="D1578" s="6">
        <v>140</v>
      </c>
      <c r="E1578" s="6">
        <v>140</v>
      </c>
      <c r="F1578" s="6">
        <f t="shared" si="30"/>
        <v>0.14000000000000001</v>
      </c>
      <c r="G1578" s="6">
        <v>1</v>
      </c>
      <c r="H1578" s="6" t="s">
        <v>319</v>
      </c>
      <c r="I1578" s="6" t="s">
        <v>12</v>
      </c>
      <c r="J1578" s="6" t="s">
        <v>25</v>
      </c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</row>
    <row r="1579" spans="1:28" ht="15" customHeight="1">
      <c r="A1579" s="6">
        <v>60000000934</v>
      </c>
      <c r="B1579" s="6" t="s">
        <v>109</v>
      </c>
      <c r="C1579" s="6" t="s">
        <v>23</v>
      </c>
      <c r="D1579" s="6">
        <v>326</v>
      </c>
      <c r="E1579" s="6">
        <v>326</v>
      </c>
      <c r="F1579" s="6">
        <f t="shared" si="30"/>
        <v>0.32600000000000001</v>
      </c>
      <c r="G1579" s="6">
        <v>1</v>
      </c>
      <c r="H1579" s="6" t="s">
        <v>319</v>
      </c>
      <c r="I1579" s="6" t="s">
        <v>12</v>
      </c>
      <c r="J1579" s="6" t="s">
        <v>25</v>
      </c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</row>
    <row r="1580" spans="1:28" ht="15" customHeight="1">
      <c r="A1580" s="6">
        <v>60000000935</v>
      </c>
      <c r="B1580" s="6" t="s">
        <v>52</v>
      </c>
      <c r="C1580" s="6" t="s">
        <v>55</v>
      </c>
      <c r="D1580" s="6">
        <v>226</v>
      </c>
      <c r="E1580" s="6">
        <v>226</v>
      </c>
      <c r="F1580" s="6">
        <f t="shared" si="30"/>
        <v>0.22600000000000001</v>
      </c>
      <c r="G1580" s="6">
        <v>1</v>
      </c>
      <c r="H1580" s="6" t="s">
        <v>319</v>
      </c>
      <c r="I1580" s="6" t="s">
        <v>12</v>
      </c>
      <c r="J1580" s="6" t="s">
        <v>25</v>
      </c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</row>
    <row r="1581" spans="1:28" ht="15" customHeight="1">
      <c r="A1581" s="6">
        <v>60000000936</v>
      </c>
      <c r="B1581" s="6" t="s">
        <v>110</v>
      </c>
      <c r="C1581" s="6" t="s">
        <v>55</v>
      </c>
      <c r="D1581" s="6">
        <v>260</v>
      </c>
      <c r="E1581" s="6">
        <v>260</v>
      </c>
      <c r="F1581" s="6">
        <f t="shared" si="30"/>
        <v>0.26</v>
      </c>
      <c r="G1581" s="6">
        <v>1</v>
      </c>
      <c r="H1581" s="6" t="s">
        <v>319</v>
      </c>
      <c r="I1581" s="6" t="s">
        <v>12</v>
      </c>
      <c r="J1581" s="6" t="s">
        <v>25</v>
      </c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</row>
    <row r="1582" spans="1:28" ht="15" customHeight="1">
      <c r="A1582" s="6">
        <v>60000000937</v>
      </c>
      <c r="B1582" s="6" t="s">
        <v>47</v>
      </c>
      <c r="C1582" s="6" t="s">
        <v>23</v>
      </c>
      <c r="D1582" s="6">
        <v>52</v>
      </c>
      <c r="E1582" s="6">
        <v>52</v>
      </c>
      <c r="F1582" s="6">
        <f t="shared" si="30"/>
        <v>5.1999999999999998E-2</v>
      </c>
      <c r="G1582" s="6">
        <v>1</v>
      </c>
      <c r="H1582" s="6" t="s">
        <v>319</v>
      </c>
      <c r="I1582" s="6" t="s">
        <v>317</v>
      </c>
      <c r="J1582" s="6" t="s">
        <v>36</v>
      </c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</row>
    <row r="1583" spans="1:28" ht="15" customHeight="1">
      <c r="A1583" s="6">
        <v>60000000938</v>
      </c>
      <c r="B1583" s="6" t="s">
        <v>69</v>
      </c>
      <c r="C1583" s="6" t="s">
        <v>23</v>
      </c>
      <c r="D1583" s="6">
        <v>72</v>
      </c>
      <c r="E1583" s="6">
        <v>72</v>
      </c>
      <c r="F1583" s="6">
        <f t="shared" si="30"/>
        <v>7.1999999999999995E-2</v>
      </c>
      <c r="G1583" s="6">
        <v>1</v>
      </c>
      <c r="H1583" s="6" t="s">
        <v>319</v>
      </c>
      <c r="I1583" s="6" t="s">
        <v>317</v>
      </c>
      <c r="J1583" s="6" t="s">
        <v>25</v>
      </c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</row>
    <row r="1584" spans="1:28" ht="15" customHeight="1">
      <c r="A1584" s="6">
        <v>60000000939</v>
      </c>
      <c r="B1584" s="6" t="s">
        <v>218</v>
      </c>
      <c r="C1584" s="6" t="s">
        <v>323</v>
      </c>
      <c r="D1584" s="6">
        <v>46</v>
      </c>
      <c r="E1584" s="6">
        <v>46</v>
      </c>
      <c r="F1584" s="6">
        <f t="shared" si="30"/>
        <v>4.5999999999999999E-2</v>
      </c>
      <c r="G1584" s="6">
        <v>1</v>
      </c>
      <c r="H1584" s="6" t="s">
        <v>319</v>
      </c>
      <c r="I1584" s="6" t="s">
        <v>12</v>
      </c>
      <c r="J1584" s="6" t="s">
        <v>25</v>
      </c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</row>
    <row r="1585" spans="1:28" ht="15" customHeight="1">
      <c r="A1585" s="6">
        <v>60000000940</v>
      </c>
      <c r="B1585" s="6" t="s">
        <v>64</v>
      </c>
      <c r="C1585" s="6" t="s">
        <v>55</v>
      </c>
      <c r="D1585" s="6">
        <v>66</v>
      </c>
      <c r="E1585" s="6">
        <v>66</v>
      </c>
      <c r="F1585" s="6">
        <f t="shared" si="30"/>
        <v>6.6000000000000003E-2</v>
      </c>
      <c r="G1585" s="6">
        <v>1</v>
      </c>
      <c r="H1585" s="6" t="s">
        <v>319</v>
      </c>
      <c r="I1585" s="6" t="s">
        <v>317</v>
      </c>
      <c r="J1585" s="6" t="s">
        <v>25</v>
      </c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</row>
    <row r="1586" spans="1:28" ht="15" customHeight="1">
      <c r="A1586" s="6">
        <v>60000000941</v>
      </c>
      <c r="B1586" s="6" t="s">
        <v>324</v>
      </c>
      <c r="C1586" s="6" t="s">
        <v>55</v>
      </c>
      <c r="D1586" s="6">
        <v>40</v>
      </c>
      <c r="E1586" s="6">
        <v>40</v>
      </c>
      <c r="F1586" s="6">
        <f t="shared" si="30"/>
        <v>0.04</v>
      </c>
      <c r="G1586" s="6">
        <v>1</v>
      </c>
      <c r="H1586" s="6" t="s">
        <v>319</v>
      </c>
      <c r="I1586" s="6" t="s">
        <v>12</v>
      </c>
      <c r="J1586" s="6" t="s">
        <v>25</v>
      </c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</row>
    <row r="1587" spans="1:28" ht="15" customHeight="1">
      <c r="A1587" s="6">
        <v>60000000942</v>
      </c>
      <c r="B1587" s="6" t="s">
        <v>52</v>
      </c>
      <c r="C1587" s="6" t="s">
        <v>23</v>
      </c>
      <c r="D1587" s="6">
        <v>64</v>
      </c>
      <c r="E1587" s="6">
        <v>64</v>
      </c>
      <c r="F1587" s="6">
        <f t="shared" si="30"/>
        <v>6.4000000000000001E-2</v>
      </c>
      <c r="G1587" s="6">
        <v>1</v>
      </c>
      <c r="H1587" s="6" t="s">
        <v>319</v>
      </c>
      <c r="I1587" s="6" t="s">
        <v>317</v>
      </c>
      <c r="J1587" s="6" t="s">
        <v>25</v>
      </c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</row>
    <row r="1588" spans="1:28" ht="15" customHeight="1">
      <c r="A1588" s="6">
        <v>60000000944</v>
      </c>
      <c r="B1588" s="6" t="s">
        <v>64</v>
      </c>
      <c r="C1588" s="6" t="s">
        <v>55</v>
      </c>
      <c r="D1588" s="6">
        <v>132</v>
      </c>
      <c r="E1588" s="6">
        <v>132</v>
      </c>
      <c r="F1588" s="6">
        <f t="shared" si="30"/>
        <v>0.13200000000000001</v>
      </c>
      <c r="G1588" s="6">
        <v>1</v>
      </c>
      <c r="H1588" s="6" t="s">
        <v>319</v>
      </c>
      <c r="I1588" s="6" t="s">
        <v>317</v>
      </c>
      <c r="J1588" s="6" t="s">
        <v>36</v>
      </c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</row>
    <row r="1589" spans="1:28" ht="15" customHeight="1">
      <c r="A1589" s="6">
        <v>60000000945</v>
      </c>
      <c r="B1589" s="6" t="s">
        <v>193</v>
      </c>
      <c r="C1589" s="6" t="s">
        <v>55</v>
      </c>
      <c r="D1589" s="6">
        <v>162</v>
      </c>
      <c r="E1589" s="6">
        <v>162</v>
      </c>
      <c r="F1589" s="6">
        <f t="shared" si="30"/>
        <v>0.16200000000000001</v>
      </c>
      <c r="G1589" s="6">
        <v>1</v>
      </c>
      <c r="H1589" s="6" t="s">
        <v>319</v>
      </c>
      <c r="I1589" s="6" t="s">
        <v>12</v>
      </c>
      <c r="J1589" s="6" t="s">
        <v>25</v>
      </c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</row>
    <row r="1590" spans="1:28" ht="15" customHeight="1">
      <c r="A1590" s="6">
        <v>60000000946</v>
      </c>
      <c r="B1590" s="6" t="s">
        <v>155</v>
      </c>
      <c r="C1590" s="6" t="s">
        <v>23</v>
      </c>
      <c r="D1590" s="6">
        <v>114</v>
      </c>
      <c r="E1590" s="6">
        <v>114</v>
      </c>
      <c r="F1590" s="6">
        <f t="shared" si="30"/>
        <v>0.114</v>
      </c>
      <c r="G1590" s="6">
        <v>1</v>
      </c>
      <c r="H1590" s="6" t="s">
        <v>319</v>
      </c>
      <c r="I1590" s="6" t="s">
        <v>317</v>
      </c>
      <c r="J1590" s="6" t="s">
        <v>25</v>
      </c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</row>
    <row r="1591" spans="1:28" ht="15" customHeight="1">
      <c r="A1591" s="6">
        <v>60000000947</v>
      </c>
      <c r="B1591" s="6" t="s">
        <v>183</v>
      </c>
      <c r="C1591" s="6" t="s">
        <v>320</v>
      </c>
      <c r="D1591" s="6">
        <v>124</v>
      </c>
      <c r="E1591" s="6">
        <v>124</v>
      </c>
      <c r="F1591" s="6">
        <f t="shared" si="30"/>
        <v>0.124</v>
      </c>
      <c r="G1591" s="6">
        <v>1</v>
      </c>
      <c r="H1591" s="6" t="s">
        <v>319</v>
      </c>
      <c r="I1591" s="6" t="s">
        <v>317</v>
      </c>
      <c r="J1591" s="6" t="s">
        <v>25</v>
      </c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</row>
    <row r="1592" spans="1:28" ht="15" customHeight="1">
      <c r="A1592" s="6">
        <v>60000000948</v>
      </c>
      <c r="B1592" s="6" t="s">
        <v>69</v>
      </c>
      <c r="C1592" s="6" t="s">
        <v>23</v>
      </c>
      <c r="D1592" s="6">
        <v>86</v>
      </c>
      <c r="E1592" s="6">
        <v>86</v>
      </c>
      <c r="F1592" s="6">
        <f t="shared" si="30"/>
        <v>8.5999999999999993E-2</v>
      </c>
      <c r="G1592" s="6">
        <v>1</v>
      </c>
      <c r="H1592" s="6" t="s">
        <v>319</v>
      </c>
      <c r="I1592" s="6" t="s">
        <v>12</v>
      </c>
      <c r="J1592" s="6" t="s">
        <v>25</v>
      </c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</row>
    <row r="1593" spans="1:28" ht="15" customHeight="1">
      <c r="A1593" s="6">
        <v>60000000949</v>
      </c>
      <c r="B1593" s="6" t="s">
        <v>154</v>
      </c>
      <c r="C1593" s="6" t="s">
        <v>23</v>
      </c>
      <c r="D1593" s="6">
        <v>376</v>
      </c>
      <c r="E1593" s="6">
        <v>376</v>
      </c>
      <c r="F1593" s="6">
        <f t="shared" si="30"/>
        <v>0.376</v>
      </c>
      <c r="G1593" s="6">
        <v>1</v>
      </c>
      <c r="H1593" s="6" t="s">
        <v>319</v>
      </c>
      <c r="I1593" s="6" t="s">
        <v>317</v>
      </c>
      <c r="J1593" s="6" t="s">
        <v>25</v>
      </c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</row>
    <row r="1594" spans="1:28" ht="15" customHeight="1">
      <c r="A1594" s="6">
        <v>60000000950</v>
      </c>
      <c r="B1594" s="6" t="s">
        <v>324</v>
      </c>
      <c r="C1594" s="6" t="s">
        <v>55</v>
      </c>
      <c r="D1594" s="6">
        <v>40</v>
      </c>
      <c r="E1594" s="6">
        <v>40</v>
      </c>
      <c r="F1594" s="6">
        <f t="shared" si="30"/>
        <v>0.04</v>
      </c>
      <c r="G1594" s="6">
        <v>1</v>
      </c>
      <c r="H1594" s="6" t="s">
        <v>319</v>
      </c>
      <c r="I1594" s="6" t="s">
        <v>317</v>
      </c>
      <c r="J1594" s="6" t="s">
        <v>25</v>
      </c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</row>
    <row r="1595" spans="1:28" ht="15" customHeight="1">
      <c r="A1595" s="6">
        <v>60000000951</v>
      </c>
      <c r="B1595" s="6" t="s">
        <v>52</v>
      </c>
      <c r="C1595" s="6" t="s">
        <v>55</v>
      </c>
      <c r="D1595" s="6">
        <v>86</v>
      </c>
      <c r="E1595" s="6">
        <v>86</v>
      </c>
      <c r="F1595" s="6">
        <f t="shared" si="30"/>
        <v>8.5999999999999993E-2</v>
      </c>
      <c r="G1595" s="6">
        <v>1</v>
      </c>
      <c r="H1595" s="6" t="s">
        <v>319</v>
      </c>
      <c r="I1595" s="6" t="s">
        <v>12</v>
      </c>
      <c r="J1595" s="6" t="s">
        <v>25</v>
      </c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</row>
    <row r="1596" spans="1:28" ht="15" customHeight="1">
      <c r="A1596" s="6">
        <v>60000000952</v>
      </c>
      <c r="B1596" s="6" t="s">
        <v>109</v>
      </c>
      <c r="C1596" s="6" t="s">
        <v>23</v>
      </c>
      <c r="D1596" s="6">
        <v>200</v>
      </c>
      <c r="E1596" s="6">
        <v>200</v>
      </c>
      <c r="F1596" s="6">
        <f t="shared" si="30"/>
        <v>0.2</v>
      </c>
      <c r="G1596" s="6">
        <v>1</v>
      </c>
      <c r="H1596" s="6" t="s">
        <v>319</v>
      </c>
      <c r="I1596" s="6" t="s">
        <v>12</v>
      </c>
      <c r="J1596" s="6" t="s">
        <v>25</v>
      </c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</row>
    <row r="1597" spans="1:28" ht="15" customHeight="1">
      <c r="A1597" s="6">
        <v>60000000953</v>
      </c>
      <c r="B1597" s="6" t="s">
        <v>62</v>
      </c>
      <c r="C1597" s="6" t="s">
        <v>55</v>
      </c>
      <c r="D1597" s="6">
        <v>200</v>
      </c>
      <c r="E1597" s="6">
        <v>200</v>
      </c>
      <c r="F1597" s="6">
        <f t="shared" si="30"/>
        <v>0.2</v>
      </c>
      <c r="G1597" s="6">
        <v>1</v>
      </c>
      <c r="H1597" s="6" t="s">
        <v>319</v>
      </c>
      <c r="I1597" s="6" t="s">
        <v>325</v>
      </c>
      <c r="J1597" s="6" t="s">
        <v>156</v>
      </c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</row>
    <row r="1598" spans="1:28" ht="15" customHeight="1">
      <c r="A1598" s="6">
        <v>60000000954</v>
      </c>
      <c r="B1598" s="6" t="s">
        <v>218</v>
      </c>
      <c r="C1598" s="6" t="s">
        <v>55</v>
      </c>
      <c r="D1598" s="6">
        <v>86</v>
      </c>
      <c r="E1598" s="6">
        <v>86</v>
      </c>
      <c r="F1598" s="6">
        <f t="shared" si="30"/>
        <v>8.5999999999999993E-2</v>
      </c>
      <c r="G1598" s="6">
        <v>1</v>
      </c>
      <c r="H1598" s="6" t="s">
        <v>319</v>
      </c>
      <c r="I1598" s="6" t="s">
        <v>12</v>
      </c>
      <c r="J1598" s="6" t="s">
        <v>25</v>
      </c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</row>
    <row r="1599" spans="1:28" ht="15" customHeight="1">
      <c r="A1599" s="6">
        <v>60000000955</v>
      </c>
      <c r="B1599" s="6" t="s">
        <v>218</v>
      </c>
      <c r="C1599" s="6" t="s">
        <v>55</v>
      </c>
      <c r="D1599" s="6">
        <v>78</v>
      </c>
      <c r="E1599" s="6">
        <v>78</v>
      </c>
      <c r="F1599" s="6">
        <f t="shared" si="30"/>
        <v>7.8E-2</v>
      </c>
      <c r="G1599" s="6">
        <v>1</v>
      </c>
      <c r="H1599" s="6" t="s">
        <v>319</v>
      </c>
      <c r="I1599" s="6" t="s">
        <v>12</v>
      </c>
      <c r="J1599" s="6" t="s">
        <v>25</v>
      </c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</row>
    <row r="1600" spans="1:28" ht="15" customHeight="1">
      <c r="A1600" s="6">
        <v>60000000956</v>
      </c>
      <c r="B1600" s="6" t="s">
        <v>115</v>
      </c>
      <c r="C1600" s="6" t="s">
        <v>23</v>
      </c>
      <c r="D1600" s="6">
        <v>84</v>
      </c>
      <c r="E1600" s="6">
        <v>84</v>
      </c>
      <c r="F1600" s="6">
        <f t="shared" si="30"/>
        <v>8.4000000000000005E-2</v>
      </c>
      <c r="G1600" s="6">
        <v>1</v>
      </c>
      <c r="H1600" s="6" t="s">
        <v>319</v>
      </c>
      <c r="I1600" s="6" t="s">
        <v>12</v>
      </c>
      <c r="J1600" s="6" t="s">
        <v>25</v>
      </c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</row>
    <row r="1601" spans="1:28" ht="15" customHeight="1">
      <c r="A1601" s="6">
        <v>60000000957</v>
      </c>
      <c r="B1601" s="6" t="s">
        <v>193</v>
      </c>
      <c r="C1601" s="6" t="s">
        <v>55</v>
      </c>
      <c r="D1601" s="6">
        <v>188</v>
      </c>
      <c r="E1601" s="6">
        <v>188</v>
      </c>
      <c r="F1601" s="6">
        <f t="shared" si="30"/>
        <v>0.188</v>
      </c>
      <c r="G1601" s="6">
        <v>1</v>
      </c>
      <c r="H1601" s="6" t="s">
        <v>319</v>
      </c>
      <c r="I1601" s="6" t="s">
        <v>12</v>
      </c>
      <c r="J1601" s="6" t="s">
        <v>25</v>
      </c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</row>
    <row r="1602" spans="1:28" ht="15" customHeight="1">
      <c r="A1602" s="6">
        <v>60000000958</v>
      </c>
      <c r="B1602" s="6" t="s">
        <v>69</v>
      </c>
      <c r="C1602" s="6" t="s">
        <v>23</v>
      </c>
      <c r="D1602" s="6">
        <v>52</v>
      </c>
      <c r="E1602" s="6">
        <v>52</v>
      </c>
      <c r="F1602" s="6">
        <f t="shared" si="30"/>
        <v>5.1999999999999998E-2</v>
      </c>
      <c r="G1602" s="6">
        <v>1</v>
      </c>
      <c r="H1602" s="6" t="s">
        <v>319</v>
      </c>
      <c r="I1602" s="6" t="s">
        <v>12</v>
      </c>
      <c r="J1602" s="6" t="s">
        <v>25</v>
      </c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</row>
    <row r="1603" spans="1:28" ht="15" customHeight="1">
      <c r="A1603" s="6">
        <v>60000000959</v>
      </c>
      <c r="B1603" s="6" t="s">
        <v>193</v>
      </c>
      <c r="C1603" s="6" t="s">
        <v>55</v>
      </c>
      <c r="D1603" s="6">
        <v>152</v>
      </c>
      <c r="E1603" s="6">
        <v>152</v>
      </c>
      <c r="F1603" s="6">
        <f t="shared" si="30"/>
        <v>0.152</v>
      </c>
      <c r="G1603" s="6">
        <v>1</v>
      </c>
      <c r="H1603" s="6" t="s">
        <v>319</v>
      </c>
      <c r="I1603" s="6" t="s">
        <v>12</v>
      </c>
      <c r="J1603" s="6" t="s">
        <v>25</v>
      </c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</row>
    <row r="1604" spans="1:28" ht="15" customHeight="1">
      <c r="A1604" s="6">
        <v>60000000960</v>
      </c>
      <c r="B1604" s="6" t="s">
        <v>69</v>
      </c>
      <c r="C1604" s="6" t="s">
        <v>23</v>
      </c>
      <c r="D1604" s="6">
        <v>84</v>
      </c>
      <c r="E1604" s="6">
        <v>84</v>
      </c>
      <c r="F1604" s="6">
        <f t="shared" si="30"/>
        <v>8.4000000000000005E-2</v>
      </c>
      <c r="G1604" s="6">
        <v>1</v>
      </c>
      <c r="H1604" s="6" t="s">
        <v>319</v>
      </c>
      <c r="I1604" s="6" t="s">
        <v>12</v>
      </c>
      <c r="J1604" s="6" t="s">
        <v>25</v>
      </c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</row>
    <row r="1605" spans="1:28" ht="15" customHeight="1">
      <c r="A1605" s="6">
        <v>60000000961</v>
      </c>
      <c r="B1605" s="6" t="s">
        <v>64</v>
      </c>
      <c r="C1605" s="6" t="s">
        <v>55</v>
      </c>
      <c r="D1605" s="6">
        <v>368</v>
      </c>
      <c r="E1605" s="6">
        <v>368</v>
      </c>
      <c r="F1605" s="6">
        <f t="shared" ref="F1605:F1668" si="31">E1605/1000</f>
        <v>0.36799999999999999</v>
      </c>
      <c r="G1605" s="6">
        <v>1</v>
      </c>
      <c r="H1605" s="6" t="s">
        <v>319</v>
      </c>
      <c r="I1605" s="6" t="s">
        <v>317</v>
      </c>
      <c r="J1605" s="6" t="s">
        <v>25</v>
      </c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</row>
    <row r="1606" spans="1:28" ht="15" customHeight="1">
      <c r="A1606" s="6">
        <v>60000000962</v>
      </c>
      <c r="B1606" s="6" t="s">
        <v>115</v>
      </c>
      <c r="C1606" s="6" t="s">
        <v>23</v>
      </c>
      <c r="D1606" s="6">
        <v>160</v>
      </c>
      <c r="E1606" s="6">
        <v>160</v>
      </c>
      <c r="F1606" s="6">
        <f t="shared" si="31"/>
        <v>0.16</v>
      </c>
      <c r="G1606" s="6">
        <v>1</v>
      </c>
      <c r="H1606" s="6" t="s">
        <v>319</v>
      </c>
      <c r="I1606" s="6" t="s">
        <v>12</v>
      </c>
      <c r="J1606" s="6" t="s">
        <v>25</v>
      </c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</row>
    <row r="1607" spans="1:28" ht="15" customHeight="1">
      <c r="A1607" s="6">
        <v>60000000963</v>
      </c>
      <c r="B1607" s="6" t="s">
        <v>326</v>
      </c>
      <c r="C1607" s="6" t="s">
        <v>55</v>
      </c>
      <c r="D1607" s="6">
        <v>164</v>
      </c>
      <c r="E1607" s="6">
        <v>164</v>
      </c>
      <c r="F1607" s="6">
        <f t="shared" si="31"/>
        <v>0.16400000000000001</v>
      </c>
      <c r="G1607" s="6">
        <v>1</v>
      </c>
      <c r="H1607" s="6" t="s">
        <v>319</v>
      </c>
      <c r="I1607" s="6" t="s">
        <v>317</v>
      </c>
      <c r="J1607" s="6" t="s">
        <v>25</v>
      </c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</row>
    <row r="1608" spans="1:28" ht="15" customHeight="1">
      <c r="A1608" s="6">
        <v>60000000964</v>
      </c>
      <c r="B1608" s="6" t="s">
        <v>46</v>
      </c>
      <c r="C1608" s="6" t="s">
        <v>55</v>
      </c>
      <c r="D1608" s="6">
        <v>124</v>
      </c>
      <c r="E1608" s="6">
        <v>124</v>
      </c>
      <c r="F1608" s="6">
        <f t="shared" si="31"/>
        <v>0.124</v>
      </c>
      <c r="G1608" s="6">
        <v>1</v>
      </c>
      <c r="H1608" s="6" t="s">
        <v>319</v>
      </c>
      <c r="I1608" s="6" t="s">
        <v>12</v>
      </c>
      <c r="J1608" s="6" t="s">
        <v>25</v>
      </c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</row>
    <row r="1609" spans="1:28" ht="15" customHeight="1">
      <c r="A1609" s="6">
        <v>60000000965</v>
      </c>
      <c r="B1609" s="6" t="s">
        <v>46</v>
      </c>
      <c r="C1609" s="6" t="s">
        <v>55</v>
      </c>
      <c r="D1609" s="6">
        <v>116</v>
      </c>
      <c r="E1609" s="6">
        <v>116</v>
      </c>
      <c r="F1609" s="6">
        <f t="shared" si="31"/>
        <v>0.11600000000000001</v>
      </c>
      <c r="G1609" s="6">
        <v>1</v>
      </c>
      <c r="H1609" s="6" t="s">
        <v>319</v>
      </c>
      <c r="I1609" s="6" t="s">
        <v>48</v>
      </c>
      <c r="J1609" s="6" t="s">
        <v>25</v>
      </c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</row>
    <row r="1610" spans="1:28" ht="15" customHeight="1">
      <c r="A1610" s="6">
        <v>60000001110</v>
      </c>
      <c r="B1610" s="6" t="s">
        <v>46</v>
      </c>
      <c r="C1610" s="6" t="s">
        <v>20</v>
      </c>
      <c r="D1610" s="6">
        <v>322</v>
      </c>
      <c r="E1610" s="6">
        <v>322</v>
      </c>
      <c r="F1610" s="6">
        <f t="shared" si="31"/>
        <v>0.32200000000000001</v>
      </c>
      <c r="G1610" s="6">
        <v>1</v>
      </c>
      <c r="H1610" s="6" t="s">
        <v>309</v>
      </c>
      <c r="I1610" s="6" t="s">
        <v>42</v>
      </c>
      <c r="J1610" s="6" t="s">
        <v>36</v>
      </c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</row>
    <row r="1611" spans="1:28" ht="15" customHeight="1">
      <c r="A1611" s="6">
        <v>60000001104</v>
      </c>
      <c r="B1611" s="6" t="s">
        <v>64</v>
      </c>
      <c r="C1611" s="6" t="s">
        <v>20</v>
      </c>
      <c r="D1611" s="6">
        <v>404</v>
      </c>
      <c r="E1611" s="6">
        <v>404</v>
      </c>
      <c r="F1611" s="6">
        <f t="shared" si="31"/>
        <v>0.40400000000000003</v>
      </c>
      <c r="G1611" s="6">
        <v>1</v>
      </c>
      <c r="H1611" s="6" t="s">
        <v>309</v>
      </c>
      <c r="I1611" s="6" t="s">
        <v>42</v>
      </c>
      <c r="J1611" s="6" t="s">
        <v>174</v>
      </c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</row>
    <row r="1612" spans="1:28" ht="15" customHeight="1">
      <c r="A1612" s="6">
        <v>60000001118</v>
      </c>
      <c r="B1612" s="6" t="s">
        <v>154</v>
      </c>
      <c r="C1612" s="6" t="s">
        <v>20</v>
      </c>
      <c r="D1612" s="6">
        <v>154</v>
      </c>
      <c r="E1612" s="6">
        <v>154</v>
      </c>
      <c r="F1612" s="6">
        <f t="shared" si="31"/>
        <v>0.154</v>
      </c>
      <c r="G1612" s="6">
        <v>1</v>
      </c>
      <c r="H1612" s="6" t="s">
        <v>309</v>
      </c>
      <c r="I1612" s="6" t="s">
        <v>42</v>
      </c>
      <c r="J1612" s="6" t="s">
        <v>36</v>
      </c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</row>
    <row r="1613" spans="1:28" ht="15" customHeight="1">
      <c r="A1613" s="6">
        <v>60000001088</v>
      </c>
      <c r="B1613" s="6" t="s">
        <v>64</v>
      </c>
      <c r="C1613" s="6" t="s">
        <v>20</v>
      </c>
      <c r="D1613" s="6">
        <v>354</v>
      </c>
      <c r="E1613" s="6">
        <v>354</v>
      </c>
      <c r="F1613" s="6">
        <f t="shared" si="31"/>
        <v>0.35399999999999998</v>
      </c>
      <c r="G1613" s="6">
        <v>1</v>
      </c>
      <c r="H1613" s="6" t="s">
        <v>309</v>
      </c>
      <c r="I1613" s="6" t="s">
        <v>42</v>
      </c>
      <c r="J1613" s="6" t="s">
        <v>36</v>
      </c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</row>
    <row r="1614" spans="1:28" ht="15" customHeight="1">
      <c r="A1614" s="6">
        <v>60000001120</v>
      </c>
      <c r="B1614" s="6" t="s">
        <v>47</v>
      </c>
      <c r="C1614" s="6" t="s">
        <v>20</v>
      </c>
      <c r="D1614" s="6">
        <v>134</v>
      </c>
      <c r="E1614" s="6">
        <v>134</v>
      </c>
      <c r="F1614" s="6">
        <f t="shared" si="31"/>
        <v>0.13400000000000001</v>
      </c>
      <c r="G1614" s="6">
        <v>1</v>
      </c>
      <c r="H1614" s="6" t="s">
        <v>309</v>
      </c>
      <c r="I1614" s="6" t="s">
        <v>42</v>
      </c>
      <c r="J1614" s="6" t="s">
        <v>327</v>
      </c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</row>
    <row r="1615" spans="1:28" ht="15" customHeight="1">
      <c r="A1615" s="6">
        <v>60000001102</v>
      </c>
      <c r="B1615" s="6" t="s">
        <v>183</v>
      </c>
      <c r="C1615" s="6" t="s">
        <v>20</v>
      </c>
      <c r="D1615" s="6">
        <v>592</v>
      </c>
      <c r="E1615" s="6">
        <v>592</v>
      </c>
      <c r="F1615" s="6">
        <f t="shared" si="31"/>
        <v>0.59199999999999997</v>
      </c>
      <c r="G1615" s="6">
        <v>1</v>
      </c>
      <c r="H1615" s="6" t="s">
        <v>309</v>
      </c>
      <c r="I1615" s="6" t="s">
        <v>42</v>
      </c>
      <c r="J1615" s="6" t="s">
        <v>36</v>
      </c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</row>
    <row r="1616" spans="1:28" ht="15" customHeight="1">
      <c r="A1616" s="6">
        <v>60000001121</v>
      </c>
      <c r="B1616" s="6" t="s">
        <v>47</v>
      </c>
      <c r="C1616" s="6" t="s">
        <v>20</v>
      </c>
      <c r="D1616" s="6">
        <v>136</v>
      </c>
      <c r="E1616" s="6">
        <v>136</v>
      </c>
      <c r="F1616" s="6">
        <f t="shared" si="31"/>
        <v>0.13600000000000001</v>
      </c>
      <c r="G1616" s="6">
        <v>1</v>
      </c>
      <c r="H1616" s="6" t="s">
        <v>309</v>
      </c>
      <c r="I1616" s="6" t="s">
        <v>42</v>
      </c>
      <c r="J1616" s="6" t="s">
        <v>327</v>
      </c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</row>
    <row r="1617" spans="1:28" ht="15" customHeight="1">
      <c r="A1617" s="6">
        <v>60000001058</v>
      </c>
      <c r="B1617" s="6" t="s">
        <v>50</v>
      </c>
      <c r="C1617" s="6" t="s">
        <v>20</v>
      </c>
      <c r="D1617" s="6">
        <v>304</v>
      </c>
      <c r="E1617" s="6">
        <v>304</v>
      </c>
      <c r="F1617" s="6">
        <f t="shared" si="31"/>
        <v>0.30399999999999999</v>
      </c>
      <c r="G1617" s="6">
        <v>1</v>
      </c>
      <c r="H1617" s="6" t="s">
        <v>309</v>
      </c>
      <c r="I1617" s="6" t="s">
        <v>42</v>
      </c>
      <c r="J1617" s="6" t="s">
        <v>36</v>
      </c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</row>
    <row r="1618" spans="1:28" ht="15" customHeight="1">
      <c r="A1618" s="6">
        <v>60000001105</v>
      </c>
      <c r="B1618" s="6" t="s">
        <v>183</v>
      </c>
      <c r="C1618" s="6" t="s">
        <v>20</v>
      </c>
      <c r="D1618" s="6">
        <v>500</v>
      </c>
      <c r="E1618" s="6">
        <v>500</v>
      </c>
      <c r="F1618" s="6">
        <f t="shared" si="31"/>
        <v>0.5</v>
      </c>
      <c r="G1618" s="6">
        <v>1</v>
      </c>
      <c r="H1618" s="6" t="s">
        <v>309</v>
      </c>
      <c r="I1618" s="6" t="s">
        <v>42</v>
      </c>
      <c r="J1618" s="6" t="s">
        <v>36</v>
      </c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</row>
    <row r="1619" spans="1:28" ht="15" customHeight="1">
      <c r="A1619" s="6">
        <v>60000001092</v>
      </c>
      <c r="B1619" s="6" t="s">
        <v>14</v>
      </c>
      <c r="C1619" s="6" t="s">
        <v>20</v>
      </c>
      <c r="D1619" s="6">
        <v>182</v>
      </c>
      <c r="E1619" s="6">
        <v>182</v>
      </c>
      <c r="F1619" s="6">
        <f t="shared" si="31"/>
        <v>0.182</v>
      </c>
      <c r="G1619" s="6">
        <v>1</v>
      </c>
      <c r="H1619" s="6" t="s">
        <v>309</v>
      </c>
      <c r="I1619" s="6" t="s">
        <v>42</v>
      </c>
      <c r="J1619" s="6" t="s">
        <v>25</v>
      </c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</row>
    <row r="1620" spans="1:28" ht="15" customHeight="1">
      <c r="A1620" s="6">
        <v>60000001122</v>
      </c>
      <c r="B1620" s="6" t="s">
        <v>14</v>
      </c>
      <c r="C1620" s="6" t="s">
        <v>20</v>
      </c>
      <c r="D1620" s="6">
        <v>168</v>
      </c>
      <c r="E1620" s="6">
        <v>168</v>
      </c>
      <c r="F1620" s="6">
        <f t="shared" si="31"/>
        <v>0.16800000000000001</v>
      </c>
      <c r="G1620" s="6">
        <v>1</v>
      </c>
      <c r="H1620" s="6" t="s">
        <v>309</v>
      </c>
      <c r="I1620" s="6" t="s">
        <v>42</v>
      </c>
      <c r="J1620" s="6" t="s">
        <v>25</v>
      </c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</row>
    <row r="1621" spans="1:28" ht="15" customHeight="1">
      <c r="A1621" s="6">
        <v>60000001100</v>
      </c>
      <c r="B1621" s="6" t="s">
        <v>50</v>
      </c>
      <c r="C1621" s="6" t="s">
        <v>20</v>
      </c>
      <c r="D1621" s="6">
        <v>280</v>
      </c>
      <c r="E1621" s="6">
        <v>280</v>
      </c>
      <c r="F1621" s="6">
        <f t="shared" si="31"/>
        <v>0.28000000000000003</v>
      </c>
      <c r="G1621" s="6">
        <v>1</v>
      </c>
      <c r="H1621" s="6" t="s">
        <v>309</v>
      </c>
      <c r="I1621" s="6" t="s">
        <v>42</v>
      </c>
      <c r="J1621" s="6" t="s">
        <v>25</v>
      </c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</row>
    <row r="1622" spans="1:28" ht="15" customHeight="1">
      <c r="A1622" s="6">
        <v>60000001101</v>
      </c>
      <c r="B1622" s="6" t="s">
        <v>64</v>
      </c>
      <c r="C1622" s="6" t="s">
        <v>20</v>
      </c>
      <c r="D1622" s="6">
        <v>290</v>
      </c>
      <c r="E1622" s="6">
        <v>290</v>
      </c>
      <c r="F1622" s="6">
        <f t="shared" si="31"/>
        <v>0.28999999999999998</v>
      </c>
      <c r="G1622" s="6">
        <v>1</v>
      </c>
      <c r="H1622" s="6" t="s">
        <v>309</v>
      </c>
      <c r="I1622" s="6" t="s">
        <v>42</v>
      </c>
      <c r="J1622" s="6" t="s">
        <v>36</v>
      </c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</row>
    <row r="1623" spans="1:28" ht="15" customHeight="1">
      <c r="A1623" s="6">
        <v>60000001128</v>
      </c>
      <c r="B1623" s="6" t="s">
        <v>314</v>
      </c>
      <c r="C1623" s="6" t="s">
        <v>20</v>
      </c>
      <c r="D1623" s="6">
        <v>128</v>
      </c>
      <c r="E1623" s="6">
        <v>128</v>
      </c>
      <c r="F1623" s="6">
        <f t="shared" si="31"/>
        <v>0.128</v>
      </c>
      <c r="G1623" s="6">
        <v>1</v>
      </c>
      <c r="H1623" s="6" t="s">
        <v>309</v>
      </c>
      <c r="I1623" s="6" t="s">
        <v>42</v>
      </c>
      <c r="J1623" s="6" t="s">
        <v>36</v>
      </c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</row>
    <row r="1624" spans="1:28" ht="15" customHeight="1">
      <c r="A1624" s="6">
        <v>60000001127</v>
      </c>
      <c r="B1624" s="6" t="s">
        <v>22</v>
      </c>
      <c r="C1624" s="6" t="s">
        <v>20</v>
      </c>
      <c r="D1624" s="6">
        <v>304</v>
      </c>
      <c r="E1624" s="6">
        <v>304</v>
      </c>
      <c r="F1624" s="6">
        <f t="shared" si="31"/>
        <v>0.30399999999999999</v>
      </c>
      <c r="G1624" s="6">
        <v>1</v>
      </c>
      <c r="H1624" s="6" t="s">
        <v>309</v>
      </c>
      <c r="I1624" s="6" t="s">
        <v>42</v>
      </c>
      <c r="J1624" s="6" t="s">
        <v>181</v>
      </c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</row>
    <row r="1625" spans="1:28" ht="15" customHeight="1">
      <c r="A1625" s="6">
        <v>60000001051</v>
      </c>
      <c r="B1625" s="6" t="s">
        <v>171</v>
      </c>
      <c r="C1625" s="6" t="s">
        <v>20</v>
      </c>
      <c r="D1625" s="6">
        <v>68</v>
      </c>
      <c r="E1625" s="6">
        <v>68</v>
      </c>
      <c r="F1625" s="6">
        <f t="shared" si="31"/>
        <v>6.8000000000000005E-2</v>
      </c>
      <c r="G1625" s="6">
        <v>1</v>
      </c>
      <c r="H1625" s="6" t="s">
        <v>309</v>
      </c>
      <c r="I1625" s="6" t="s">
        <v>42</v>
      </c>
      <c r="J1625" s="6" t="s">
        <v>36</v>
      </c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</row>
    <row r="1626" spans="1:28" ht="15" customHeight="1">
      <c r="A1626" s="6">
        <v>60000001052</v>
      </c>
      <c r="B1626" s="6" t="s">
        <v>22</v>
      </c>
      <c r="C1626" s="6" t="s">
        <v>20</v>
      </c>
      <c r="D1626" s="6">
        <v>520</v>
      </c>
      <c r="E1626" s="6">
        <v>520</v>
      </c>
      <c r="F1626" s="6">
        <f t="shared" si="31"/>
        <v>0.52</v>
      </c>
      <c r="G1626" s="6">
        <v>1</v>
      </c>
      <c r="H1626" s="6" t="s">
        <v>309</v>
      </c>
      <c r="I1626" s="6" t="s">
        <v>42</v>
      </c>
      <c r="J1626" s="6" t="s">
        <v>36</v>
      </c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</row>
    <row r="1627" spans="1:28" ht="15" customHeight="1">
      <c r="A1627" s="6">
        <v>60000001062</v>
      </c>
      <c r="B1627" s="6" t="s">
        <v>22</v>
      </c>
      <c r="C1627" s="6" t="s">
        <v>20</v>
      </c>
      <c r="D1627" s="6">
        <v>316</v>
      </c>
      <c r="E1627" s="6">
        <v>316</v>
      </c>
      <c r="F1627" s="6">
        <f t="shared" si="31"/>
        <v>0.316</v>
      </c>
      <c r="G1627" s="6">
        <v>1</v>
      </c>
      <c r="H1627" s="6" t="s">
        <v>309</v>
      </c>
      <c r="I1627" s="6" t="s">
        <v>42</v>
      </c>
      <c r="J1627" s="6" t="s">
        <v>25</v>
      </c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</row>
    <row r="1628" spans="1:28" ht="15" customHeight="1">
      <c r="A1628" s="6">
        <v>60000001060</v>
      </c>
      <c r="B1628" s="6" t="s">
        <v>22</v>
      </c>
      <c r="C1628" s="6" t="s">
        <v>20</v>
      </c>
      <c r="D1628" s="6">
        <v>318</v>
      </c>
      <c r="E1628" s="6">
        <v>318</v>
      </c>
      <c r="F1628" s="6">
        <f t="shared" si="31"/>
        <v>0.318</v>
      </c>
      <c r="G1628" s="6">
        <v>1</v>
      </c>
      <c r="H1628" s="6" t="s">
        <v>309</v>
      </c>
      <c r="I1628" s="6" t="s">
        <v>42</v>
      </c>
      <c r="J1628" s="6" t="s">
        <v>36</v>
      </c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</row>
    <row r="1629" spans="1:28" ht="15" customHeight="1">
      <c r="A1629" s="6">
        <v>60000001063</v>
      </c>
      <c r="B1629" s="6" t="s">
        <v>22</v>
      </c>
      <c r="C1629" s="6" t="s">
        <v>20</v>
      </c>
      <c r="D1629" s="6">
        <v>398</v>
      </c>
      <c r="E1629" s="6">
        <v>398</v>
      </c>
      <c r="F1629" s="6">
        <f t="shared" si="31"/>
        <v>0.39800000000000002</v>
      </c>
      <c r="G1629" s="6">
        <v>1</v>
      </c>
      <c r="H1629" s="6" t="s">
        <v>309</v>
      </c>
      <c r="I1629" s="6" t="s">
        <v>42</v>
      </c>
      <c r="J1629" s="6" t="s">
        <v>36</v>
      </c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</row>
    <row r="1630" spans="1:28" ht="15" customHeight="1">
      <c r="A1630" s="6">
        <v>60000001064</v>
      </c>
      <c r="B1630" s="6" t="s">
        <v>22</v>
      </c>
      <c r="C1630" s="6" t="s">
        <v>20</v>
      </c>
      <c r="D1630" s="6">
        <v>298</v>
      </c>
      <c r="E1630" s="6">
        <v>298</v>
      </c>
      <c r="F1630" s="6">
        <f t="shared" si="31"/>
        <v>0.29799999999999999</v>
      </c>
      <c r="G1630" s="6">
        <v>1</v>
      </c>
      <c r="H1630" s="6" t="s">
        <v>309</v>
      </c>
      <c r="I1630" s="6" t="s">
        <v>42</v>
      </c>
      <c r="J1630" s="6" t="s">
        <v>25</v>
      </c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</row>
    <row r="1631" spans="1:28" ht="15" customHeight="1">
      <c r="A1631" s="6">
        <v>60000001065</v>
      </c>
      <c r="B1631" s="6" t="s">
        <v>22</v>
      </c>
      <c r="C1631" s="6" t="s">
        <v>20</v>
      </c>
      <c r="D1631" s="6">
        <v>218</v>
      </c>
      <c r="E1631" s="6">
        <v>218</v>
      </c>
      <c r="F1631" s="6">
        <f t="shared" si="31"/>
        <v>0.218</v>
      </c>
      <c r="G1631" s="6">
        <v>1</v>
      </c>
      <c r="H1631" s="6" t="s">
        <v>309</v>
      </c>
      <c r="I1631" s="6" t="s">
        <v>42</v>
      </c>
      <c r="J1631" s="6" t="s">
        <v>36</v>
      </c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</row>
    <row r="1632" spans="1:28" ht="15" customHeight="1">
      <c r="A1632" s="6">
        <v>60000001068</v>
      </c>
      <c r="B1632" s="6" t="s">
        <v>22</v>
      </c>
      <c r="C1632" s="6" t="s">
        <v>20</v>
      </c>
      <c r="D1632" s="6">
        <v>386</v>
      </c>
      <c r="E1632" s="6">
        <v>386</v>
      </c>
      <c r="F1632" s="6">
        <f t="shared" si="31"/>
        <v>0.38600000000000001</v>
      </c>
      <c r="G1632" s="6">
        <v>1</v>
      </c>
      <c r="H1632" s="6" t="s">
        <v>309</v>
      </c>
      <c r="I1632" s="6" t="s">
        <v>42</v>
      </c>
      <c r="J1632" s="6" t="s">
        <v>36</v>
      </c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</row>
    <row r="1633" spans="1:28" ht="15" customHeight="1">
      <c r="A1633" s="6">
        <v>60000001066</v>
      </c>
      <c r="B1633" s="6" t="s">
        <v>22</v>
      </c>
      <c r="C1633" s="6" t="s">
        <v>20</v>
      </c>
      <c r="D1633" s="6">
        <v>318</v>
      </c>
      <c r="E1633" s="6">
        <v>318</v>
      </c>
      <c r="F1633" s="6">
        <f t="shared" si="31"/>
        <v>0.318</v>
      </c>
      <c r="G1633" s="6">
        <v>1</v>
      </c>
      <c r="H1633" s="6" t="s">
        <v>309</v>
      </c>
      <c r="I1633" s="6" t="s">
        <v>42</v>
      </c>
      <c r="J1633" s="6" t="s">
        <v>36</v>
      </c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</row>
    <row r="1634" spans="1:28" ht="15" customHeight="1">
      <c r="A1634" s="6">
        <v>60000001067</v>
      </c>
      <c r="B1634" s="6" t="s">
        <v>22</v>
      </c>
      <c r="C1634" s="6" t="s">
        <v>20</v>
      </c>
      <c r="D1634" s="6">
        <v>352</v>
      </c>
      <c r="E1634" s="6">
        <v>352</v>
      </c>
      <c r="F1634" s="6">
        <f t="shared" si="31"/>
        <v>0.35199999999999998</v>
      </c>
      <c r="G1634" s="6">
        <v>1</v>
      </c>
      <c r="H1634" s="6" t="s">
        <v>309</v>
      </c>
      <c r="I1634" s="6" t="s">
        <v>42</v>
      </c>
      <c r="J1634" s="6" t="s">
        <v>36</v>
      </c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</row>
    <row r="1635" spans="1:28" ht="15" customHeight="1">
      <c r="A1635" s="6">
        <v>60000001076</v>
      </c>
      <c r="B1635" s="6" t="s">
        <v>328</v>
      </c>
      <c r="C1635" s="6" t="s">
        <v>20</v>
      </c>
      <c r="D1635" s="6">
        <v>164</v>
      </c>
      <c r="E1635" s="6">
        <v>164</v>
      </c>
      <c r="F1635" s="6">
        <f t="shared" si="31"/>
        <v>0.16400000000000001</v>
      </c>
      <c r="G1635" s="6">
        <v>1</v>
      </c>
      <c r="H1635" s="6" t="s">
        <v>309</v>
      </c>
      <c r="I1635" s="6" t="s">
        <v>42</v>
      </c>
      <c r="J1635" s="6" t="s">
        <v>36</v>
      </c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</row>
    <row r="1636" spans="1:28" ht="15" customHeight="1">
      <c r="A1636" s="6">
        <v>60000001057</v>
      </c>
      <c r="B1636" s="6" t="s">
        <v>328</v>
      </c>
      <c r="C1636" s="6" t="s">
        <v>20</v>
      </c>
      <c r="D1636" s="6">
        <v>254</v>
      </c>
      <c r="E1636" s="6">
        <v>254</v>
      </c>
      <c r="F1636" s="6">
        <f t="shared" si="31"/>
        <v>0.254</v>
      </c>
      <c r="G1636" s="6">
        <v>1</v>
      </c>
      <c r="H1636" s="6" t="s">
        <v>309</v>
      </c>
      <c r="I1636" s="6" t="s">
        <v>42</v>
      </c>
      <c r="J1636" s="6" t="s">
        <v>36</v>
      </c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</row>
    <row r="1637" spans="1:28" ht="15" customHeight="1">
      <c r="A1637" s="6">
        <v>60000001079</v>
      </c>
      <c r="B1637" s="6" t="s">
        <v>183</v>
      </c>
      <c r="C1637" s="6" t="s">
        <v>20</v>
      </c>
      <c r="D1637" s="6">
        <v>434</v>
      </c>
      <c r="E1637" s="6">
        <v>434</v>
      </c>
      <c r="F1637" s="6">
        <f t="shared" si="31"/>
        <v>0.434</v>
      </c>
      <c r="G1637" s="6">
        <v>1</v>
      </c>
      <c r="H1637" s="6" t="s">
        <v>309</v>
      </c>
      <c r="I1637" s="6" t="s">
        <v>42</v>
      </c>
      <c r="J1637" s="6" t="s">
        <v>180</v>
      </c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</row>
    <row r="1638" spans="1:28" ht="15" customHeight="1">
      <c r="A1638" s="6">
        <v>60000001074</v>
      </c>
      <c r="B1638" s="6" t="s">
        <v>154</v>
      </c>
      <c r="C1638" s="6" t="s">
        <v>20</v>
      </c>
      <c r="D1638" s="6">
        <v>464</v>
      </c>
      <c r="E1638" s="6">
        <v>464</v>
      </c>
      <c r="F1638" s="6">
        <f t="shared" si="31"/>
        <v>0.46400000000000002</v>
      </c>
      <c r="G1638" s="6">
        <v>1</v>
      </c>
      <c r="H1638" s="6" t="s">
        <v>309</v>
      </c>
      <c r="I1638" s="6" t="s">
        <v>42</v>
      </c>
      <c r="J1638" s="6" t="s">
        <v>36</v>
      </c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</row>
    <row r="1639" spans="1:28" ht="15" customHeight="1">
      <c r="A1639" s="6">
        <v>60000001073</v>
      </c>
      <c r="B1639" s="6" t="s">
        <v>154</v>
      </c>
      <c r="C1639" s="6" t="s">
        <v>20</v>
      </c>
      <c r="D1639" s="6">
        <v>666</v>
      </c>
      <c r="E1639" s="6">
        <v>666</v>
      </c>
      <c r="F1639" s="6">
        <f t="shared" si="31"/>
        <v>0.66600000000000004</v>
      </c>
      <c r="G1639" s="6">
        <v>1</v>
      </c>
      <c r="H1639" s="6" t="s">
        <v>309</v>
      </c>
      <c r="I1639" s="6" t="s">
        <v>42</v>
      </c>
      <c r="J1639" s="6" t="s">
        <v>36</v>
      </c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</row>
    <row r="1640" spans="1:28" ht="15" customHeight="1">
      <c r="A1640" s="6">
        <v>60000001038</v>
      </c>
      <c r="B1640" s="6" t="s">
        <v>22</v>
      </c>
      <c r="C1640" s="6" t="s">
        <v>20</v>
      </c>
      <c r="D1640" s="6">
        <v>356</v>
      </c>
      <c r="E1640" s="6">
        <v>356</v>
      </c>
      <c r="F1640" s="6">
        <f t="shared" si="31"/>
        <v>0.35599999999999998</v>
      </c>
      <c r="G1640" s="6">
        <v>1</v>
      </c>
      <c r="H1640" s="6" t="s">
        <v>309</v>
      </c>
      <c r="I1640" s="6" t="s">
        <v>42</v>
      </c>
      <c r="J1640" s="6" t="s">
        <v>149</v>
      </c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</row>
    <row r="1641" spans="1:28" ht="15" customHeight="1">
      <c r="A1641" s="6">
        <v>60000001039</v>
      </c>
      <c r="B1641" s="6" t="s">
        <v>64</v>
      </c>
      <c r="C1641" s="6" t="s">
        <v>20</v>
      </c>
      <c r="D1641" s="6">
        <v>404</v>
      </c>
      <c r="E1641" s="6">
        <v>404</v>
      </c>
      <c r="F1641" s="6">
        <f t="shared" si="31"/>
        <v>0.40400000000000003</v>
      </c>
      <c r="G1641" s="6">
        <v>1</v>
      </c>
      <c r="H1641" s="6" t="s">
        <v>309</v>
      </c>
      <c r="I1641" s="6" t="s">
        <v>42</v>
      </c>
      <c r="J1641" s="6" t="s">
        <v>36</v>
      </c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</row>
    <row r="1642" spans="1:28" ht="15" customHeight="1">
      <c r="A1642" s="6">
        <v>60000001041</v>
      </c>
      <c r="B1642" s="6" t="s">
        <v>50</v>
      </c>
      <c r="C1642" s="6" t="s">
        <v>20</v>
      </c>
      <c r="D1642" s="6">
        <v>392</v>
      </c>
      <c r="E1642" s="6">
        <v>392</v>
      </c>
      <c r="F1642" s="6">
        <f t="shared" si="31"/>
        <v>0.39200000000000002</v>
      </c>
      <c r="G1642" s="6">
        <v>1</v>
      </c>
      <c r="H1642" s="6" t="s">
        <v>309</v>
      </c>
      <c r="I1642" s="6" t="s">
        <v>42</v>
      </c>
      <c r="J1642" s="6" t="s">
        <v>36</v>
      </c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</row>
    <row r="1643" spans="1:28" ht="15" customHeight="1">
      <c r="A1643" s="6">
        <v>60000001050</v>
      </c>
      <c r="B1643" s="6" t="s">
        <v>154</v>
      </c>
      <c r="C1643" s="6" t="s">
        <v>20</v>
      </c>
      <c r="D1643" s="6">
        <v>438</v>
      </c>
      <c r="E1643" s="6">
        <v>438</v>
      </c>
      <c r="F1643" s="6">
        <f t="shared" si="31"/>
        <v>0.438</v>
      </c>
      <c r="G1643" s="6">
        <v>1</v>
      </c>
      <c r="H1643" s="6" t="s">
        <v>309</v>
      </c>
      <c r="I1643" s="6" t="s">
        <v>42</v>
      </c>
      <c r="J1643" s="6" t="s">
        <v>149</v>
      </c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</row>
    <row r="1644" spans="1:28" ht="15" customHeight="1">
      <c r="A1644" s="6">
        <v>60000001043</v>
      </c>
      <c r="B1644" s="6" t="s">
        <v>154</v>
      </c>
      <c r="C1644" s="6" t="s">
        <v>20</v>
      </c>
      <c r="D1644" s="6">
        <v>284</v>
      </c>
      <c r="E1644" s="6">
        <v>284</v>
      </c>
      <c r="F1644" s="6">
        <f t="shared" si="31"/>
        <v>0.28399999999999997</v>
      </c>
      <c r="G1644" s="6">
        <v>1</v>
      </c>
      <c r="H1644" s="6" t="s">
        <v>309</v>
      </c>
      <c r="I1644" s="6" t="s">
        <v>42</v>
      </c>
      <c r="J1644" s="6" t="s">
        <v>25</v>
      </c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</row>
    <row r="1645" spans="1:28" ht="15" customHeight="1">
      <c r="A1645" s="6">
        <v>60000001047</v>
      </c>
      <c r="B1645" s="6" t="s">
        <v>14</v>
      </c>
      <c r="C1645" s="6" t="s">
        <v>20</v>
      </c>
      <c r="D1645" s="6">
        <v>160</v>
      </c>
      <c r="E1645" s="6">
        <v>160</v>
      </c>
      <c r="F1645" s="6">
        <f t="shared" si="31"/>
        <v>0.16</v>
      </c>
      <c r="G1645" s="6">
        <v>1</v>
      </c>
      <c r="H1645" s="6" t="s">
        <v>309</v>
      </c>
      <c r="I1645" s="6" t="s">
        <v>42</v>
      </c>
      <c r="J1645" s="6" t="s">
        <v>149</v>
      </c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</row>
    <row r="1646" spans="1:28" ht="15" customHeight="1">
      <c r="A1646" s="6">
        <v>60000001044</v>
      </c>
      <c r="B1646" s="6" t="s">
        <v>14</v>
      </c>
      <c r="C1646" s="6" t="s">
        <v>20</v>
      </c>
      <c r="D1646" s="6">
        <v>160</v>
      </c>
      <c r="E1646" s="6">
        <v>160</v>
      </c>
      <c r="F1646" s="6">
        <f t="shared" si="31"/>
        <v>0.16</v>
      </c>
      <c r="G1646" s="6">
        <v>1</v>
      </c>
      <c r="H1646" s="6" t="s">
        <v>309</v>
      </c>
      <c r="I1646" s="6" t="s">
        <v>42</v>
      </c>
      <c r="J1646" s="6" t="s">
        <v>149</v>
      </c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</row>
    <row r="1647" spans="1:28" ht="15" customHeight="1">
      <c r="A1647" s="6">
        <v>60000001048</v>
      </c>
      <c r="B1647" s="6" t="s">
        <v>22</v>
      </c>
      <c r="C1647" s="6" t="s">
        <v>20</v>
      </c>
      <c r="D1647" s="6">
        <v>318</v>
      </c>
      <c r="E1647" s="6">
        <v>318</v>
      </c>
      <c r="F1647" s="6">
        <f t="shared" si="31"/>
        <v>0.318</v>
      </c>
      <c r="G1647" s="6">
        <v>1</v>
      </c>
      <c r="H1647" s="6" t="s">
        <v>309</v>
      </c>
      <c r="I1647" s="6" t="s">
        <v>42</v>
      </c>
      <c r="J1647" s="6" t="s">
        <v>36</v>
      </c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</row>
    <row r="1648" spans="1:28" ht="15" customHeight="1">
      <c r="A1648" s="6">
        <v>60000001042</v>
      </c>
      <c r="B1648" s="6" t="s">
        <v>69</v>
      </c>
      <c r="C1648" s="6" t="s">
        <v>20</v>
      </c>
      <c r="D1648" s="6">
        <v>194</v>
      </c>
      <c r="E1648" s="6">
        <v>194</v>
      </c>
      <c r="F1648" s="6">
        <f t="shared" si="31"/>
        <v>0.19400000000000001</v>
      </c>
      <c r="G1648" s="6">
        <v>1</v>
      </c>
      <c r="H1648" s="6" t="s">
        <v>309</v>
      </c>
      <c r="I1648" s="6" t="s">
        <v>42</v>
      </c>
      <c r="J1648" s="6" t="s">
        <v>149</v>
      </c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</row>
    <row r="1649" spans="1:28" ht="15" customHeight="1">
      <c r="A1649" s="6">
        <v>60000001040</v>
      </c>
      <c r="B1649" s="6" t="s">
        <v>64</v>
      </c>
      <c r="C1649" s="6" t="s">
        <v>20</v>
      </c>
      <c r="D1649" s="6">
        <v>252</v>
      </c>
      <c r="E1649" s="6">
        <v>252</v>
      </c>
      <c r="F1649" s="6">
        <f t="shared" si="31"/>
        <v>0.252</v>
      </c>
      <c r="G1649" s="6">
        <v>1</v>
      </c>
      <c r="H1649" s="6" t="s">
        <v>309</v>
      </c>
      <c r="I1649" s="6" t="s">
        <v>42</v>
      </c>
      <c r="J1649" s="6" t="s">
        <v>36</v>
      </c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</row>
    <row r="1650" spans="1:28" ht="15" customHeight="1">
      <c r="A1650" s="6">
        <v>60000001049</v>
      </c>
      <c r="B1650" s="6" t="s">
        <v>50</v>
      </c>
      <c r="C1650" s="6" t="s">
        <v>20</v>
      </c>
      <c r="D1650" s="6">
        <v>502</v>
      </c>
      <c r="E1650" s="6">
        <v>502</v>
      </c>
      <c r="F1650" s="6">
        <f t="shared" si="31"/>
        <v>0.502</v>
      </c>
      <c r="G1650" s="6">
        <v>1</v>
      </c>
      <c r="H1650" s="6" t="s">
        <v>309</v>
      </c>
      <c r="I1650" s="6" t="s">
        <v>42</v>
      </c>
      <c r="J1650" s="6" t="s">
        <v>36</v>
      </c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</row>
    <row r="1651" spans="1:28" ht="15" customHeight="1">
      <c r="A1651" s="6">
        <v>60000001046</v>
      </c>
      <c r="B1651" s="6" t="s">
        <v>22</v>
      </c>
      <c r="C1651" s="6" t="s">
        <v>20</v>
      </c>
      <c r="D1651" s="6">
        <v>432</v>
      </c>
      <c r="E1651" s="6">
        <v>432</v>
      </c>
      <c r="F1651" s="6">
        <f t="shared" si="31"/>
        <v>0.432</v>
      </c>
      <c r="G1651" s="6">
        <v>1</v>
      </c>
      <c r="H1651" s="6" t="s">
        <v>309</v>
      </c>
      <c r="I1651" s="6" t="s">
        <v>42</v>
      </c>
      <c r="J1651" s="6" t="s">
        <v>25</v>
      </c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</row>
    <row r="1652" spans="1:28" ht="15" customHeight="1">
      <c r="A1652" s="6">
        <v>60000001045</v>
      </c>
      <c r="B1652" s="6" t="s">
        <v>64</v>
      </c>
      <c r="C1652" s="6" t="s">
        <v>20</v>
      </c>
      <c r="D1652" s="6">
        <v>352</v>
      </c>
      <c r="E1652" s="6">
        <v>352</v>
      </c>
      <c r="F1652" s="6">
        <f t="shared" si="31"/>
        <v>0.35199999999999998</v>
      </c>
      <c r="G1652" s="6">
        <v>1</v>
      </c>
      <c r="H1652" s="6" t="s">
        <v>309</v>
      </c>
      <c r="I1652" s="6" t="s">
        <v>42</v>
      </c>
      <c r="J1652" s="6" t="s">
        <v>36</v>
      </c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</row>
    <row r="1653" spans="1:28" ht="15" customHeight="1">
      <c r="A1653" s="6">
        <v>60000001054</v>
      </c>
      <c r="B1653" s="6" t="s">
        <v>183</v>
      </c>
      <c r="C1653" s="6" t="s">
        <v>20</v>
      </c>
      <c r="D1653" s="6">
        <v>502</v>
      </c>
      <c r="E1653" s="6">
        <v>502</v>
      </c>
      <c r="F1653" s="6">
        <f t="shared" si="31"/>
        <v>0.502</v>
      </c>
      <c r="G1653" s="6">
        <v>1</v>
      </c>
      <c r="H1653" s="6" t="s">
        <v>309</v>
      </c>
      <c r="I1653" s="6" t="s">
        <v>42</v>
      </c>
      <c r="J1653" s="6" t="s">
        <v>36</v>
      </c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</row>
    <row r="1654" spans="1:28" ht="15" customHeight="1">
      <c r="A1654" s="6">
        <v>60000001053</v>
      </c>
      <c r="B1654" s="6" t="s">
        <v>183</v>
      </c>
      <c r="C1654" s="6" t="s">
        <v>20</v>
      </c>
      <c r="D1654" s="6">
        <v>722</v>
      </c>
      <c r="E1654" s="6">
        <v>722</v>
      </c>
      <c r="F1654" s="6">
        <f t="shared" si="31"/>
        <v>0.72199999999999998</v>
      </c>
      <c r="G1654" s="6">
        <v>1</v>
      </c>
      <c r="H1654" s="6" t="s">
        <v>309</v>
      </c>
      <c r="I1654" s="6" t="s">
        <v>42</v>
      </c>
      <c r="J1654" s="6" t="s">
        <v>36</v>
      </c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</row>
    <row r="1655" spans="1:28" ht="15" customHeight="1">
      <c r="A1655" s="6">
        <v>60000001016</v>
      </c>
      <c r="B1655" s="6" t="s">
        <v>49</v>
      </c>
      <c r="C1655" s="6" t="s">
        <v>20</v>
      </c>
      <c r="D1655" s="6">
        <v>176</v>
      </c>
      <c r="E1655" s="6">
        <v>176</v>
      </c>
      <c r="F1655" s="6">
        <f t="shared" si="31"/>
        <v>0.17599999999999999</v>
      </c>
      <c r="G1655" s="6">
        <v>1</v>
      </c>
      <c r="H1655" s="6" t="s">
        <v>309</v>
      </c>
      <c r="I1655" s="6" t="s">
        <v>42</v>
      </c>
      <c r="J1655" s="6" t="s">
        <v>149</v>
      </c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</row>
    <row r="1656" spans="1:28" ht="15" customHeight="1">
      <c r="A1656" s="6">
        <v>60000001018</v>
      </c>
      <c r="B1656" s="6" t="s">
        <v>64</v>
      </c>
      <c r="C1656" s="6" t="s">
        <v>20</v>
      </c>
      <c r="D1656" s="6">
        <v>316</v>
      </c>
      <c r="E1656" s="6">
        <v>316</v>
      </c>
      <c r="F1656" s="6">
        <f t="shared" si="31"/>
        <v>0.316</v>
      </c>
      <c r="G1656" s="6">
        <v>1</v>
      </c>
      <c r="H1656" s="6" t="s">
        <v>309</v>
      </c>
      <c r="I1656" s="6" t="s">
        <v>42</v>
      </c>
      <c r="J1656" s="6" t="s">
        <v>149</v>
      </c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</row>
    <row r="1657" spans="1:28" ht="15" customHeight="1">
      <c r="A1657" s="6">
        <v>60000001015</v>
      </c>
      <c r="B1657" s="6" t="s">
        <v>64</v>
      </c>
      <c r="C1657" s="6" t="s">
        <v>20</v>
      </c>
      <c r="D1657" s="6">
        <v>544</v>
      </c>
      <c r="E1657" s="6">
        <v>544</v>
      </c>
      <c r="F1657" s="6">
        <f t="shared" si="31"/>
        <v>0.54400000000000004</v>
      </c>
      <c r="G1657" s="6">
        <v>1</v>
      </c>
      <c r="H1657" s="6" t="s">
        <v>309</v>
      </c>
      <c r="I1657" s="6" t="s">
        <v>42</v>
      </c>
      <c r="J1657" s="6" t="s">
        <v>36</v>
      </c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</row>
    <row r="1658" spans="1:28" ht="15" customHeight="1">
      <c r="A1658" s="6">
        <v>60000001026</v>
      </c>
      <c r="B1658" s="6" t="s">
        <v>14</v>
      </c>
      <c r="C1658" s="6" t="s">
        <v>20</v>
      </c>
      <c r="D1658" s="6">
        <v>122</v>
      </c>
      <c r="E1658" s="6">
        <v>122</v>
      </c>
      <c r="F1658" s="6">
        <f t="shared" si="31"/>
        <v>0.122</v>
      </c>
      <c r="G1658" s="6">
        <v>1</v>
      </c>
      <c r="H1658" s="6" t="s">
        <v>309</v>
      </c>
      <c r="I1658" s="6" t="s">
        <v>42</v>
      </c>
      <c r="J1658" s="6" t="s">
        <v>36</v>
      </c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</row>
    <row r="1659" spans="1:28" ht="15" customHeight="1">
      <c r="A1659" s="6">
        <v>60000001027</v>
      </c>
      <c r="B1659" s="6" t="s">
        <v>14</v>
      </c>
      <c r="C1659" s="6" t="s">
        <v>20</v>
      </c>
      <c r="D1659" s="6">
        <v>122</v>
      </c>
      <c r="E1659" s="6">
        <v>122</v>
      </c>
      <c r="F1659" s="6">
        <f t="shared" si="31"/>
        <v>0.122</v>
      </c>
      <c r="G1659" s="6">
        <v>1</v>
      </c>
      <c r="H1659" s="6" t="s">
        <v>309</v>
      </c>
      <c r="I1659" s="6" t="s">
        <v>42</v>
      </c>
      <c r="J1659" s="6" t="s">
        <v>36</v>
      </c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</row>
    <row r="1660" spans="1:28" ht="15" customHeight="1">
      <c r="A1660" s="6">
        <v>60000001014</v>
      </c>
      <c r="B1660" s="6" t="s">
        <v>47</v>
      </c>
      <c r="C1660" s="6" t="s">
        <v>20</v>
      </c>
      <c r="D1660" s="6">
        <v>332</v>
      </c>
      <c r="E1660" s="6">
        <v>332</v>
      </c>
      <c r="F1660" s="6">
        <f t="shared" si="31"/>
        <v>0.33200000000000002</v>
      </c>
      <c r="G1660" s="6">
        <v>1</v>
      </c>
      <c r="H1660" s="6" t="s">
        <v>309</v>
      </c>
      <c r="I1660" s="6" t="s">
        <v>42</v>
      </c>
      <c r="J1660" s="6" t="s">
        <v>36</v>
      </c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</row>
    <row r="1661" spans="1:28" ht="15" customHeight="1">
      <c r="A1661" s="6">
        <v>60000001010</v>
      </c>
      <c r="B1661" s="6" t="s">
        <v>47</v>
      </c>
      <c r="C1661" s="6" t="s">
        <v>20</v>
      </c>
      <c r="D1661" s="6">
        <v>236</v>
      </c>
      <c r="E1661" s="6">
        <v>236</v>
      </c>
      <c r="F1661" s="6">
        <f t="shared" si="31"/>
        <v>0.23599999999999999</v>
      </c>
      <c r="G1661" s="6">
        <v>1</v>
      </c>
      <c r="H1661" s="6" t="s">
        <v>309</v>
      </c>
      <c r="I1661" s="6" t="s">
        <v>42</v>
      </c>
      <c r="J1661" s="6" t="s">
        <v>36</v>
      </c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</row>
    <row r="1662" spans="1:28" ht="15" customHeight="1">
      <c r="A1662" s="6">
        <v>60000001011</v>
      </c>
      <c r="B1662" s="6" t="s">
        <v>14</v>
      </c>
      <c r="C1662" s="6" t="s">
        <v>20</v>
      </c>
      <c r="D1662" s="6">
        <v>176</v>
      </c>
      <c r="E1662" s="6">
        <v>176</v>
      </c>
      <c r="F1662" s="6">
        <f t="shared" si="31"/>
        <v>0.17599999999999999</v>
      </c>
      <c r="G1662" s="6">
        <v>1</v>
      </c>
      <c r="H1662" s="6" t="s">
        <v>309</v>
      </c>
      <c r="I1662" s="6" t="s">
        <v>42</v>
      </c>
      <c r="J1662" s="6" t="s">
        <v>25</v>
      </c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</row>
    <row r="1663" spans="1:28" ht="15" customHeight="1">
      <c r="A1663" s="6">
        <v>60000001025</v>
      </c>
      <c r="B1663" s="6" t="s">
        <v>64</v>
      </c>
      <c r="C1663" s="6" t="s">
        <v>20</v>
      </c>
      <c r="D1663" s="6">
        <v>296</v>
      </c>
      <c r="E1663" s="6">
        <v>296</v>
      </c>
      <c r="F1663" s="6">
        <f t="shared" si="31"/>
        <v>0.29599999999999999</v>
      </c>
      <c r="G1663" s="6">
        <v>1</v>
      </c>
      <c r="H1663" s="6" t="s">
        <v>309</v>
      </c>
      <c r="I1663" s="6" t="s">
        <v>42</v>
      </c>
      <c r="J1663" s="6" t="s">
        <v>13</v>
      </c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</row>
    <row r="1664" spans="1:28" ht="15" customHeight="1">
      <c r="A1664" s="6">
        <v>60000001033</v>
      </c>
      <c r="B1664" s="6" t="s">
        <v>64</v>
      </c>
      <c r="C1664" s="6" t="s">
        <v>20</v>
      </c>
      <c r="D1664" s="6">
        <v>472</v>
      </c>
      <c r="E1664" s="6">
        <v>472</v>
      </c>
      <c r="F1664" s="6">
        <f t="shared" si="31"/>
        <v>0.47199999999999998</v>
      </c>
      <c r="G1664" s="6">
        <v>1</v>
      </c>
      <c r="H1664" s="6" t="s">
        <v>309</v>
      </c>
      <c r="I1664" s="6" t="s">
        <v>42</v>
      </c>
      <c r="J1664" s="6" t="s">
        <v>36</v>
      </c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</row>
    <row r="1665" spans="1:28" ht="15" customHeight="1">
      <c r="A1665" s="6">
        <v>60000001034</v>
      </c>
      <c r="B1665" s="6" t="s">
        <v>154</v>
      </c>
      <c r="C1665" s="6" t="s">
        <v>20</v>
      </c>
      <c r="D1665" s="6">
        <v>496</v>
      </c>
      <c r="E1665" s="6">
        <v>496</v>
      </c>
      <c r="F1665" s="6">
        <f t="shared" si="31"/>
        <v>0.496</v>
      </c>
      <c r="G1665" s="6">
        <v>1</v>
      </c>
      <c r="H1665" s="6" t="s">
        <v>309</v>
      </c>
      <c r="I1665" s="6" t="s">
        <v>42</v>
      </c>
      <c r="J1665" s="6" t="s">
        <v>36</v>
      </c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</row>
    <row r="1666" spans="1:28" ht="15" customHeight="1">
      <c r="A1666" s="6">
        <v>60000001035</v>
      </c>
      <c r="B1666" s="6" t="s">
        <v>154</v>
      </c>
      <c r="C1666" s="6" t="s">
        <v>20</v>
      </c>
      <c r="D1666" s="6">
        <v>434</v>
      </c>
      <c r="E1666" s="6">
        <v>434</v>
      </c>
      <c r="F1666" s="6">
        <f t="shared" si="31"/>
        <v>0.434</v>
      </c>
      <c r="G1666" s="6">
        <v>1</v>
      </c>
      <c r="H1666" s="6" t="s">
        <v>309</v>
      </c>
      <c r="I1666" s="6" t="s">
        <v>42</v>
      </c>
      <c r="J1666" s="6" t="s">
        <v>36</v>
      </c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</row>
    <row r="1667" spans="1:28" ht="15" customHeight="1">
      <c r="A1667" s="6">
        <v>60000001036</v>
      </c>
      <c r="B1667" s="6" t="s">
        <v>47</v>
      </c>
      <c r="C1667" s="6" t="s">
        <v>20</v>
      </c>
      <c r="D1667" s="6">
        <v>128</v>
      </c>
      <c r="E1667" s="6">
        <v>128</v>
      </c>
      <c r="F1667" s="6">
        <f t="shared" si="31"/>
        <v>0.128</v>
      </c>
      <c r="G1667" s="6">
        <v>1</v>
      </c>
      <c r="H1667" s="6" t="s">
        <v>309</v>
      </c>
      <c r="I1667" s="6" t="s">
        <v>42</v>
      </c>
      <c r="J1667" s="6" t="s">
        <v>36</v>
      </c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</row>
    <row r="1668" spans="1:28" ht="15" customHeight="1">
      <c r="A1668" s="6">
        <v>60000001032</v>
      </c>
      <c r="B1668" s="6" t="s">
        <v>22</v>
      </c>
      <c r="C1668" s="6" t="s">
        <v>20</v>
      </c>
      <c r="D1668" s="6">
        <v>214</v>
      </c>
      <c r="E1668" s="6">
        <v>214</v>
      </c>
      <c r="F1668" s="6">
        <f t="shared" si="31"/>
        <v>0.214</v>
      </c>
      <c r="G1668" s="6">
        <v>1</v>
      </c>
      <c r="H1668" s="6" t="s">
        <v>309</v>
      </c>
      <c r="I1668" s="6" t="s">
        <v>42</v>
      </c>
      <c r="J1668" s="6" t="s">
        <v>25</v>
      </c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</row>
    <row r="1669" spans="1:28" ht="15" customHeight="1">
      <c r="A1669" s="6">
        <v>60000001037</v>
      </c>
      <c r="B1669" s="6" t="s">
        <v>50</v>
      </c>
      <c r="C1669" s="6" t="s">
        <v>20</v>
      </c>
      <c r="D1669" s="6">
        <v>482</v>
      </c>
      <c r="E1669" s="6">
        <v>482</v>
      </c>
      <c r="F1669" s="6">
        <f t="shared" ref="F1669:F1732" si="32">E1669/1000</f>
        <v>0.48199999999999998</v>
      </c>
      <c r="G1669" s="6">
        <v>1</v>
      </c>
      <c r="H1669" s="6" t="s">
        <v>309</v>
      </c>
      <c r="I1669" s="6" t="s">
        <v>42</v>
      </c>
      <c r="J1669" s="6" t="s">
        <v>36</v>
      </c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</row>
    <row r="1670" spans="1:28" ht="15" customHeight="1">
      <c r="A1670" s="6">
        <v>60000001090</v>
      </c>
      <c r="B1670" s="6" t="s">
        <v>64</v>
      </c>
      <c r="C1670" s="6" t="s">
        <v>20</v>
      </c>
      <c r="D1670" s="6">
        <v>784</v>
      </c>
      <c r="E1670" s="6">
        <v>784</v>
      </c>
      <c r="F1670" s="6">
        <f t="shared" si="32"/>
        <v>0.78400000000000003</v>
      </c>
      <c r="G1670" s="6">
        <v>1</v>
      </c>
      <c r="H1670" s="6" t="s">
        <v>309</v>
      </c>
      <c r="I1670" s="6" t="s">
        <v>42</v>
      </c>
      <c r="J1670" s="6" t="s">
        <v>36</v>
      </c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</row>
    <row r="1671" spans="1:28" ht="15" customHeight="1">
      <c r="A1671" s="6">
        <v>60000001103</v>
      </c>
      <c r="B1671" s="6" t="s">
        <v>47</v>
      </c>
      <c r="C1671" s="6" t="s">
        <v>20</v>
      </c>
      <c r="D1671" s="6">
        <v>180</v>
      </c>
      <c r="E1671" s="6">
        <v>180</v>
      </c>
      <c r="F1671" s="6">
        <f t="shared" si="32"/>
        <v>0.18</v>
      </c>
      <c r="G1671" s="6">
        <v>1</v>
      </c>
      <c r="H1671" s="6" t="s">
        <v>309</v>
      </c>
      <c r="I1671" s="6" t="s">
        <v>42</v>
      </c>
      <c r="J1671" s="6" t="s">
        <v>149</v>
      </c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</row>
    <row r="1672" spans="1:28" ht="15" customHeight="1">
      <c r="A1672" s="6">
        <v>60000001106</v>
      </c>
      <c r="B1672" s="6" t="s">
        <v>64</v>
      </c>
      <c r="C1672" s="6" t="s">
        <v>20</v>
      </c>
      <c r="D1672" s="6">
        <v>556</v>
      </c>
      <c r="E1672" s="6">
        <v>556</v>
      </c>
      <c r="F1672" s="6">
        <f t="shared" si="32"/>
        <v>0.55600000000000005</v>
      </c>
      <c r="G1672" s="6">
        <v>1</v>
      </c>
      <c r="H1672" s="6" t="s">
        <v>309</v>
      </c>
      <c r="I1672" s="6" t="s">
        <v>42</v>
      </c>
      <c r="J1672" s="6" t="s">
        <v>36</v>
      </c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</row>
    <row r="1673" spans="1:28" ht="15" customHeight="1">
      <c r="A1673" s="6">
        <v>60000001107</v>
      </c>
      <c r="B1673" s="6" t="s">
        <v>22</v>
      </c>
      <c r="C1673" s="6" t="s">
        <v>20</v>
      </c>
      <c r="D1673" s="6">
        <v>370</v>
      </c>
      <c r="E1673" s="6">
        <v>370</v>
      </c>
      <c r="F1673" s="6">
        <f t="shared" si="32"/>
        <v>0.37</v>
      </c>
      <c r="G1673" s="6">
        <v>1</v>
      </c>
      <c r="H1673" s="6" t="s">
        <v>309</v>
      </c>
      <c r="I1673" s="6" t="s">
        <v>42</v>
      </c>
      <c r="J1673" s="6" t="s">
        <v>36</v>
      </c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</row>
    <row r="1674" spans="1:28" ht="15" customHeight="1">
      <c r="A1674" s="6">
        <v>60000001111</v>
      </c>
      <c r="B1674" s="6" t="s">
        <v>64</v>
      </c>
      <c r="C1674" s="6" t="s">
        <v>20</v>
      </c>
      <c r="D1674" s="6">
        <v>264</v>
      </c>
      <c r="E1674" s="6">
        <v>264</v>
      </c>
      <c r="F1674" s="6">
        <f t="shared" si="32"/>
        <v>0.26400000000000001</v>
      </c>
      <c r="G1674" s="6">
        <v>1</v>
      </c>
      <c r="H1674" s="6" t="s">
        <v>309</v>
      </c>
      <c r="I1674" s="6" t="s">
        <v>42</v>
      </c>
      <c r="J1674" s="6" t="s">
        <v>25</v>
      </c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</row>
    <row r="1675" spans="1:28" ht="15" customHeight="1">
      <c r="A1675" s="6">
        <v>60000001113</v>
      </c>
      <c r="B1675" s="6" t="s">
        <v>50</v>
      </c>
      <c r="C1675" s="6" t="s">
        <v>20</v>
      </c>
      <c r="D1675" s="6">
        <v>162</v>
      </c>
      <c r="E1675" s="6">
        <v>162</v>
      </c>
      <c r="F1675" s="6">
        <f t="shared" si="32"/>
        <v>0.16200000000000001</v>
      </c>
      <c r="G1675" s="6">
        <v>1</v>
      </c>
      <c r="H1675" s="6" t="s">
        <v>309</v>
      </c>
      <c r="I1675" s="6" t="s">
        <v>42</v>
      </c>
      <c r="J1675" s="6" t="s">
        <v>25</v>
      </c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</row>
    <row r="1676" spans="1:28" ht="15" customHeight="1">
      <c r="A1676" s="6">
        <v>60000001112</v>
      </c>
      <c r="B1676" s="6" t="s">
        <v>50</v>
      </c>
      <c r="C1676" s="6" t="s">
        <v>20</v>
      </c>
      <c r="D1676" s="6">
        <v>162</v>
      </c>
      <c r="E1676" s="6">
        <v>162</v>
      </c>
      <c r="F1676" s="6">
        <f t="shared" si="32"/>
        <v>0.16200000000000001</v>
      </c>
      <c r="G1676" s="6">
        <v>1</v>
      </c>
      <c r="H1676" s="6" t="s">
        <v>309</v>
      </c>
      <c r="I1676" s="6" t="s">
        <v>42</v>
      </c>
      <c r="J1676" s="6" t="s">
        <v>25</v>
      </c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</row>
    <row r="1677" spans="1:28" ht="15" customHeight="1">
      <c r="A1677" s="6">
        <v>60000001089</v>
      </c>
      <c r="B1677" s="6" t="s">
        <v>69</v>
      </c>
      <c r="C1677" s="6" t="s">
        <v>20</v>
      </c>
      <c r="D1677" s="6">
        <v>146</v>
      </c>
      <c r="E1677" s="6">
        <v>146</v>
      </c>
      <c r="F1677" s="6">
        <f t="shared" si="32"/>
        <v>0.14599999999999999</v>
      </c>
      <c r="G1677" s="6">
        <v>1</v>
      </c>
      <c r="H1677" s="6" t="s">
        <v>309</v>
      </c>
      <c r="I1677" s="6" t="s">
        <v>42</v>
      </c>
      <c r="J1677" s="6" t="s">
        <v>192</v>
      </c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</row>
    <row r="1678" spans="1:28" ht="15" customHeight="1">
      <c r="A1678" s="6">
        <v>60000001091</v>
      </c>
      <c r="B1678" s="6" t="s">
        <v>64</v>
      </c>
      <c r="C1678" s="6" t="s">
        <v>20</v>
      </c>
      <c r="D1678" s="6">
        <v>220</v>
      </c>
      <c r="E1678" s="6">
        <v>220</v>
      </c>
      <c r="F1678" s="6">
        <f t="shared" si="32"/>
        <v>0.22</v>
      </c>
      <c r="G1678" s="6">
        <v>1</v>
      </c>
      <c r="H1678" s="6" t="s">
        <v>309</v>
      </c>
      <c r="I1678" s="6" t="s">
        <v>42</v>
      </c>
      <c r="J1678" s="6" t="s">
        <v>36</v>
      </c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</row>
    <row r="1679" spans="1:28" ht="15" customHeight="1">
      <c r="A1679" s="6">
        <v>60000001116</v>
      </c>
      <c r="B1679" s="6" t="s">
        <v>154</v>
      </c>
      <c r="C1679" s="6" t="s">
        <v>20</v>
      </c>
      <c r="D1679" s="6">
        <v>446</v>
      </c>
      <c r="E1679" s="6">
        <v>446</v>
      </c>
      <c r="F1679" s="6">
        <f t="shared" si="32"/>
        <v>0.44600000000000001</v>
      </c>
      <c r="G1679" s="6">
        <v>1</v>
      </c>
      <c r="H1679" s="6" t="s">
        <v>309</v>
      </c>
      <c r="I1679" s="6" t="s">
        <v>42</v>
      </c>
      <c r="J1679" s="6" t="s">
        <v>36</v>
      </c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</row>
    <row r="1680" spans="1:28" ht="15" customHeight="1">
      <c r="A1680" s="6">
        <v>60000001115</v>
      </c>
      <c r="B1680" s="6" t="s">
        <v>154</v>
      </c>
      <c r="C1680" s="6" t="s">
        <v>20</v>
      </c>
      <c r="D1680" s="6">
        <v>306</v>
      </c>
      <c r="E1680" s="6">
        <v>306</v>
      </c>
      <c r="F1680" s="6">
        <f t="shared" si="32"/>
        <v>0.30599999999999999</v>
      </c>
      <c r="G1680" s="6">
        <v>1</v>
      </c>
      <c r="H1680" s="6" t="s">
        <v>309</v>
      </c>
      <c r="I1680" s="6" t="s">
        <v>42</v>
      </c>
      <c r="J1680" s="6" t="s">
        <v>36</v>
      </c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</row>
    <row r="1681" spans="1:28" ht="15" customHeight="1">
      <c r="A1681" s="6">
        <v>60000001114</v>
      </c>
      <c r="B1681" s="6" t="s">
        <v>64</v>
      </c>
      <c r="C1681" s="6" t="s">
        <v>20</v>
      </c>
      <c r="D1681" s="6">
        <v>564</v>
      </c>
      <c r="E1681" s="6">
        <v>564</v>
      </c>
      <c r="F1681" s="6">
        <f t="shared" si="32"/>
        <v>0.56399999999999995</v>
      </c>
      <c r="G1681" s="6">
        <v>1</v>
      </c>
      <c r="H1681" s="6" t="s">
        <v>309</v>
      </c>
      <c r="I1681" s="6" t="s">
        <v>42</v>
      </c>
      <c r="J1681" s="6" t="s">
        <v>36</v>
      </c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</row>
    <row r="1682" spans="1:28" ht="15" customHeight="1">
      <c r="A1682" s="6">
        <v>60000001117</v>
      </c>
      <c r="B1682" s="6" t="s">
        <v>64</v>
      </c>
      <c r="C1682" s="6" t="s">
        <v>20</v>
      </c>
      <c r="D1682" s="6">
        <v>544</v>
      </c>
      <c r="E1682" s="6">
        <v>544</v>
      </c>
      <c r="F1682" s="6">
        <f t="shared" si="32"/>
        <v>0.54400000000000004</v>
      </c>
      <c r="G1682" s="6">
        <v>1</v>
      </c>
      <c r="H1682" s="6" t="s">
        <v>309</v>
      </c>
      <c r="I1682" s="6" t="s">
        <v>42</v>
      </c>
      <c r="J1682" s="6" t="s">
        <v>36</v>
      </c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</row>
    <row r="1683" spans="1:28" ht="15" customHeight="1">
      <c r="A1683" s="6">
        <v>60000001109</v>
      </c>
      <c r="B1683" s="6" t="s">
        <v>64</v>
      </c>
      <c r="C1683" s="6" t="s">
        <v>20</v>
      </c>
      <c r="D1683" s="6">
        <v>394</v>
      </c>
      <c r="E1683" s="6">
        <v>394</v>
      </c>
      <c r="F1683" s="6">
        <f t="shared" si="32"/>
        <v>0.39400000000000002</v>
      </c>
      <c r="G1683" s="6">
        <v>1</v>
      </c>
      <c r="H1683" s="6" t="s">
        <v>309</v>
      </c>
      <c r="I1683" s="6" t="s">
        <v>42</v>
      </c>
      <c r="J1683" s="6" t="s">
        <v>36</v>
      </c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</row>
    <row r="1684" spans="1:28" ht="15" customHeight="1">
      <c r="A1684" s="6">
        <v>60000001119</v>
      </c>
      <c r="B1684" s="6" t="s">
        <v>64</v>
      </c>
      <c r="C1684" s="6" t="s">
        <v>20</v>
      </c>
      <c r="D1684" s="6">
        <v>426</v>
      </c>
      <c r="E1684" s="6">
        <v>426</v>
      </c>
      <c r="F1684" s="6">
        <f t="shared" si="32"/>
        <v>0.42599999999999999</v>
      </c>
      <c r="G1684" s="6">
        <v>1</v>
      </c>
      <c r="H1684" s="6" t="s">
        <v>309</v>
      </c>
      <c r="I1684" s="6" t="s">
        <v>42</v>
      </c>
      <c r="J1684" s="6" t="s">
        <v>36</v>
      </c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</row>
    <row r="1685" spans="1:28" ht="15" customHeight="1">
      <c r="A1685" s="6">
        <v>60000001083</v>
      </c>
      <c r="B1685" s="6" t="s">
        <v>50</v>
      </c>
      <c r="C1685" s="6" t="s">
        <v>20</v>
      </c>
      <c r="D1685" s="6">
        <v>292</v>
      </c>
      <c r="E1685" s="6">
        <v>292</v>
      </c>
      <c r="F1685" s="6">
        <f t="shared" si="32"/>
        <v>0.29199999999999998</v>
      </c>
      <c r="G1685" s="6">
        <v>1</v>
      </c>
      <c r="H1685" s="6" t="s">
        <v>309</v>
      </c>
      <c r="I1685" s="6" t="s">
        <v>42</v>
      </c>
      <c r="J1685" s="6" t="s">
        <v>200</v>
      </c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</row>
    <row r="1686" spans="1:28" ht="15" customHeight="1">
      <c r="A1686" s="6">
        <v>60000001082</v>
      </c>
      <c r="B1686" s="6" t="s">
        <v>64</v>
      </c>
      <c r="C1686" s="6" t="s">
        <v>20</v>
      </c>
      <c r="D1686" s="6">
        <v>314</v>
      </c>
      <c r="E1686" s="6">
        <v>314</v>
      </c>
      <c r="F1686" s="6">
        <f t="shared" si="32"/>
        <v>0.314</v>
      </c>
      <c r="G1686" s="6">
        <v>1</v>
      </c>
      <c r="H1686" s="6" t="s">
        <v>309</v>
      </c>
      <c r="I1686" s="6" t="s">
        <v>42</v>
      </c>
      <c r="J1686" s="6" t="s">
        <v>13</v>
      </c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r="1687" spans="1:28" ht="15" customHeight="1">
      <c r="A1687" s="6">
        <v>60000001080</v>
      </c>
      <c r="B1687" s="6" t="s">
        <v>64</v>
      </c>
      <c r="C1687" s="6" t="s">
        <v>20</v>
      </c>
      <c r="D1687" s="6">
        <v>644</v>
      </c>
      <c r="E1687" s="6">
        <v>644</v>
      </c>
      <c r="F1687" s="6">
        <f t="shared" si="32"/>
        <v>0.64400000000000002</v>
      </c>
      <c r="G1687" s="6">
        <v>1</v>
      </c>
      <c r="H1687" s="6" t="s">
        <v>309</v>
      </c>
      <c r="I1687" s="6" t="s">
        <v>42</v>
      </c>
      <c r="J1687" s="6" t="s">
        <v>36</v>
      </c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</row>
    <row r="1688" spans="1:28" ht="15" customHeight="1">
      <c r="A1688" s="6">
        <v>60000001077</v>
      </c>
      <c r="B1688" s="6" t="s">
        <v>64</v>
      </c>
      <c r="C1688" s="6" t="s">
        <v>20</v>
      </c>
      <c r="D1688" s="6">
        <v>440</v>
      </c>
      <c r="E1688" s="6">
        <v>440</v>
      </c>
      <c r="F1688" s="6">
        <f t="shared" si="32"/>
        <v>0.44</v>
      </c>
      <c r="G1688" s="6">
        <v>1</v>
      </c>
      <c r="H1688" s="6" t="s">
        <v>309</v>
      </c>
      <c r="I1688" s="6" t="s">
        <v>42</v>
      </c>
      <c r="J1688" s="6" t="s">
        <v>36</v>
      </c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</row>
    <row r="1689" spans="1:28" ht="15" customHeight="1">
      <c r="A1689" s="6">
        <v>60000001084</v>
      </c>
      <c r="B1689" s="6" t="s">
        <v>183</v>
      </c>
      <c r="C1689" s="6" t="s">
        <v>20</v>
      </c>
      <c r="D1689" s="6">
        <v>592</v>
      </c>
      <c r="E1689" s="6">
        <v>592</v>
      </c>
      <c r="F1689" s="6">
        <f t="shared" si="32"/>
        <v>0.59199999999999997</v>
      </c>
      <c r="G1689" s="6">
        <v>1</v>
      </c>
      <c r="H1689" s="6" t="s">
        <v>309</v>
      </c>
      <c r="I1689" s="6" t="s">
        <v>42</v>
      </c>
      <c r="J1689" s="6" t="s">
        <v>36</v>
      </c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</row>
    <row r="1690" spans="1:28" ht="15" customHeight="1">
      <c r="A1690" s="6">
        <v>60000001081</v>
      </c>
      <c r="B1690" s="6" t="s">
        <v>64</v>
      </c>
      <c r="C1690" s="6" t="s">
        <v>20</v>
      </c>
      <c r="D1690" s="6">
        <v>422</v>
      </c>
      <c r="E1690" s="6">
        <v>422</v>
      </c>
      <c r="F1690" s="6">
        <f t="shared" si="32"/>
        <v>0.42199999999999999</v>
      </c>
      <c r="G1690" s="6">
        <v>1</v>
      </c>
      <c r="H1690" s="6" t="s">
        <v>309</v>
      </c>
      <c r="I1690" s="6" t="s">
        <v>42</v>
      </c>
      <c r="J1690" s="6" t="s">
        <v>149</v>
      </c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</row>
    <row r="1691" spans="1:28" ht="15" customHeight="1">
      <c r="A1691" s="6">
        <v>60000001078</v>
      </c>
      <c r="B1691" s="6" t="s">
        <v>64</v>
      </c>
      <c r="C1691" s="6" t="s">
        <v>20</v>
      </c>
      <c r="D1691" s="6">
        <v>402</v>
      </c>
      <c r="E1691" s="6">
        <v>402</v>
      </c>
      <c r="F1691" s="6">
        <f t="shared" si="32"/>
        <v>0.40200000000000002</v>
      </c>
      <c r="G1691" s="6">
        <v>1</v>
      </c>
      <c r="H1691" s="6" t="s">
        <v>309</v>
      </c>
      <c r="I1691" s="6" t="s">
        <v>42</v>
      </c>
      <c r="J1691" s="6" t="s">
        <v>36</v>
      </c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</row>
    <row r="1692" spans="1:28" ht="15" customHeight="1">
      <c r="A1692" s="6">
        <v>60000001069</v>
      </c>
      <c r="B1692" s="6" t="s">
        <v>22</v>
      </c>
      <c r="C1692" s="6" t="s">
        <v>20</v>
      </c>
      <c r="D1692" s="6">
        <v>302</v>
      </c>
      <c r="E1692" s="6">
        <v>302</v>
      </c>
      <c r="F1692" s="6">
        <f t="shared" si="32"/>
        <v>0.30199999999999999</v>
      </c>
      <c r="G1692" s="6">
        <v>1</v>
      </c>
      <c r="H1692" s="6" t="s">
        <v>309</v>
      </c>
      <c r="I1692" s="6" t="s">
        <v>42</v>
      </c>
      <c r="J1692" s="6" t="s">
        <v>181</v>
      </c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</row>
    <row r="1693" spans="1:28" ht="15" customHeight="1">
      <c r="A1693" s="6">
        <v>60000001072</v>
      </c>
      <c r="B1693" s="6" t="s">
        <v>154</v>
      </c>
      <c r="C1693" s="6" t="s">
        <v>20</v>
      </c>
      <c r="D1693" s="6">
        <v>480</v>
      </c>
      <c r="E1693" s="6">
        <v>480</v>
      </c>
      <c r="F1693" s="6">
        <f t="shared" si="32"/>
        <v>0.48</v>
      </c>
      <c r="G1693" s="6">
        <v>1</v>
      </c>
      <c r="H1693" s="6" t="s">
        <v>309</v>
      </c>
      <c r="I1693" s="6" t="s">
        <v>42</v>
      </c>
      <c r="J1693" s="6" t="s">
        <v>203</v>
      </c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</row>
    <row r="1694" spans="1:28" ht="15" customHeight="1">
      <c r="A1694" s="6">
        <v>60000001086</v>
      </c>
      <c r="B1694" s="6" t="s">
        <v>154</v>
      </c>
      <c r="C1694" s="6" t="s">
        <v>20</v>
      </c>
      <c r="D1694" s="6">
        <v>494</v>
      </c>
      <c r="E1694" s="6">
        <v>494</v>
      </c>
      <c r="F1694" s="6">
        <f t="shared" si="32"/>
        <v>0.49399999999999999</v>
      </c>
      <c r="G1694" s="6">
        <v>1</v>
      </c>
      <c r="H1694" s="6" t="s">
        <v>309</v>
      </c>
      <c r="I1694" s="6" t="s">
        <v>42</v>
      </c>
      <c r="J1694" s="6" t="s">
        <v>36</v>
      </c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</row>
    <row r="1695" spans="1:28" ht="15" customHeight="1">
      <c r="A1695" s="6">
        <v>60000001085</v>
      </c>
      <c r="B1695" s="6" t="s">
        <v>64</v>
      </c>
      <c r="C1695" s="6" t="s">
        <v>20</v>
      </c>
      <c r="D1695" s="6">
        <v>298</v>
      </c>
      <c r="E1695" s="6">
        <v>298</v>
      </c>
      <c r="F1695" s="6">
        <f t="shared" si="32"/>
        <v>0.29799999999999999</v>
      </c>
      <c r="G1695" s="6">
        <v>1</v>
      </c>
      <c r="H1695" s="6" t="s">
        <v>309</v>
      </c>
      <c r="I1695" s="6" t="s">
        <v>42</v>
      </c>
      <c r="J1695" s="6" t="s">
        <v>36</v>
      </c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</row>
    <row r="1696" spans="1:28" ht="15" customHeight="1">
      <c r="A1696" s="6">
        <v>60000001070</v>
      </c>
      <c r="B1696" s="6" t="s">
        <v>154</v>
      </c>
      <c r="C1696" s="6" t="s">
        <v>20</v>
      </c>
      <c r="D1696" s="6">
        <v>658</v>
      </c>
      <c r="E1696" s="6">
        <v>658</v>
      </c>
      <c r="F1696" s="6">
        <f t="shared" si="32"/>
        <v>0.65800000000000003</v>
      </c>
      <c r="G1696" s="6">
        <v>1</v>
      </c>
      <c r="H1696" s="6" t="s">
        <v>309</v>
      </c>
      <c r="I1696" s="6" t="s">
        <v>42</v>
      </c>
      <c r="J1696" s="6" t="s">
        <v>36</v>
      </c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</row>
    <row r="1697" spans="1:28" ht="15" customHeight="1">
      <c r="A1697" s="6">
        <v>60000001087</v>
      </c>
      <c r="B1697" s="6" t="s">
        <v>46</v>
      </c>
      <c r="C1697" s="6" t="s">
        <v>20</v>
      </c>
      <c r="D1697" s="6">
        <v>180</v>
      </c>
      <c r="E1697" s="6">
        <v>180</v>
      </c>
      <c r="F1697" s="6">
        <f t="shared" si="32"/>
        <v>0.18</v>
      </c>
      <c r="G1697" s="6">
        <v>1</v>
      </c>
      <c r="H1697" s="6" t="s">
        <v>309</v>
      </c>
      <c r="I1697" s="6" t="s">
        <v>42</v>
      </c>
      <c r="J1697" s="6" t="s">
        <v>25</v>
      </c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</row>
    <row r="1698" spans="1:28" ht="15" customHeight="1">
      <c r="A1698" s="6">
        <v>60000001057</v>
      </c>
      <c r="B1698" s="6" t="s">
        <v>64</v>
      </c>
      <c r="C1698" s="6" t="s">
        <v>20</v>
      </c>
      <c r="D1698" s="6">
        <v>340</v>
      </c>
      <c r="E1698" s="6">
        <v>340</v>
      </c>
      <c r="F1698" s="6">
        <f t="shared" si="32"/>
        <v>0.34</v>
      </c>
      <c r="G1698" s="6">
        <v>1</v>
      </c>
      <c r="H1698" s="6" t="s">
        <v>309</v>
      </c>
      <c r="I1698" s="6" t="s">
        <v>42</v>
      </c>
      <c r="J1698" s="6" t="s">
        <v>36</v>
      </c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</row>
    <row r="1699" spans="1:28" ht="15" customHeight="1">
      <c r="A1699" s="6">
        <v>60000001059</v>
      </c>
      <c r="B1699" s="6" t="s">
        <v>64</v>
      </c>
      <c r="C1699" s="6" t="s">
        <v>20</v>
      </c>
      <c r="D1699" s="6">
        <v>288</v>
      </c>
      <c r="E1699" s="6">
        <v>288</v>
      </c>
      <c r="F1699" s="6">
        <f t="shared" si="32"/>
        <v>0.28799999999999998</v>
      </c>
      <c r="G1699" s="6">
        <v>1</v>
      </c>
      <c r="H1699" s="6" t="s">
        <v>309</v>
      </c>
      <c r="I1699" s="6" t="s">
        <v>42</v>
      </c>
      <c r="J1699" s="6" t="s">
        <v>36</v>
      </c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</row>
    <row r="1700" spans="1:28" ht="15" customHeight="1">
      <c r="A1700" s="6">
        <v>60000001108</v>
      </c>
      <c r="B1700" s="6" t="s">
        <v>154</v>
      </c>
      <c r="C1700" s="6" t="s">
        <v>20</v>
      </c>
      <c r="D1700" s="6">
        <v>324</v>
      </c>
      <c r="E1700" s="6">
        <v>324</v>
      </c>
      <c r="F1700" s="6">
        <f t="shared" si="32"/>
        <v>0.32400000000000001</v>
      </c>
      <c r="G1700" s="6">
        <v>1</v>
      </c>
      <c r="H1700" s="6" t="s">
        <v>309</v>
      </c>
      <c r="I1700" s="6" t="s">
        <v>42</v>
      </c>
      <c r="J1700" s="6" t="s">
        <v>181</v>
      </c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</row>
    <row r="1701" spans="1:28" ht="15" customHeight="1">
      <c r="A1701" s="6">
        <v>60000001126</v>
      </c>
      <c r="B1701" s="6" t="s">
        <v>62</v>
      </c>
      <c r="C1701" s="6" t="s">
        <v>20</v>
      </c>
      <c r="D1701" s="6">
        <v>1106</v>
      </c>
      <c r="E1701" s="6">
        <v>1106</v>
      </c>
      <c r="F1701" s="6">
        <f t="shared" si="32"/>
        <v>1.1060000000000001</v>
      </c>
      <c r="G1701" s="6">
        <v>1</v>
      </c>
      <c r="H1701" s="6" t="s">
        <v>309</v>
      </c>
      <c r="I1701" s="6" t="s">
        <v>42</v>
      </c>
      <c r="J1701" s="6" t="s">
        <v>36</v>
      </c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</row>
    <row r="1702" spans="1:28" ht="15" customHeight="1">
      <c r="A1702" s="6">
        <v>1093</v>
      </c>
      <c r="B1702" s="6" t="s">
        <v>64</v>
      </c>
      <c r="C1702" s="6" t="s">
        <v>20</v>
      </c>
      <c r="D1702" s="6">
        <v>276</v>
      </c>
      <c r="E1702" s="6">
        <v>276</v>
      </c>
      <c r="F1702" s="6">
        <f t="shared" si="32"/>
        <v>0.27600000000000002</v>
      </c>
      <c r="G1702" s="6">
        <v>1</v>
      </c>
      <c r="H1702" s="6" t="s">
        <v>309</v>
      </c>
      <c r="I1702" s="6" t="s">
        <v>42</v>
      </c>
      <c r="J1702" s="6" t="s">
        <v>25</v>
      </c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</row>
    <row r="1703" spans="1:28" ht="15" customHeight="1">
      <c r="A1703" s="6">
        <v>1131</v>
      </c>
      <c r="B1703" s="6" t="s">
        <v>22</v>
      </c>
      <c r="C1703" s="6" t="s">
        <v>20</v>
      </c>
      <c r="D1703" s="6">
        <v>256</v>
      </c>
      <c r="E1703" s="6">
        <v>256</v>
      </c>
      <c r="F1703" s="6">
        <f t="shared" si="32"/>
        <v>0.25600000000000001</v>
      </c>
      <c r="G1703" s="6">
        <v>1</v>
      </c>
      <c r="H1703" s="6" t="s">
        <v>309</v>
      </c>
      <c r="I1703" s="6" t="s">
        <v>42</v>
      </c>
      <c r="J1703" s="6" t="s">
        <v>36</v>
      </c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</row>
    <row r="1704" spans="1:28" ht="15" customHeight="1">
      <c r="A1704" s="6">
        <v>1130</v>
      </c>
      <c r="B1704" s="6" t="s">
        <v>22</v>
      </c>
      <c r="C1704" s="6" t="s">
        <v>20</v>
      </c>
      <c r="D1704" s="6">
        <v>414</v>
      </c>
      <c r="E1704" s="6">
        <v>414</v>
      </c>
      <c r="F1704" s="6">
        <f t="shared" si="32"/>
        <v>0.41399999999999998</v>
      </c>
      <c r="G1704" s="6">
        <v>1</v>
      </c>
      <c r="H1704" s="6" t="s">
        <v>309</v>
      </c>
      <c r="I1704" s="6" t="s">
        <v>42</v>
      </c>
      <c r="J1704" s="6" t="s">
        <v>36</v>
      </c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</row>
    <row r="1705" spans="1:28" ht="15" customHeight="1">
      <c r="A1705" s="6">
        <v>1123</v>
      </c>
      <c r="B1705" s="6" t="s">
        <v>62</v>
      </c>
      <c r="C1705" s="6" t="s">
        <v>20</v>
      </c>
      <c r="D1705" s="6">
        <v>984</v>
      </c>
      <c r="E1705" s="6">
        <v>984</v>
      </c>
      <c r="F1705" s="6">
        <f t="shared" si="32"/>
        <v>0.98399999999999999</v>
      </c>
      <c r="G1705" s="6">
        <v>1</v>
      </c>
      <c r="H1705" s="6" t="s">
        <v>309</v>
      </c>
      <c r="I1705" s="6" t="s">
        <v>42</v>
      </c>
      <c r="J1705" s="6" t="s">
        <v>36</v>
      </c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</row>
    <row r="1706" spans="1:28" ht="15" customHeight="1">
      <c r="A1706" s="6">
        <v>1125</v>
      </c>
      <c r="B1706" s="6" t="s">
        <v>154</v>
      </c>
      <c r="C1706" s="6" t="s">
        <v>20</v>
      </c>
      <c r="D1706" s="6">
        <v>426</v>
      </c>
      <c r="E1706" s="6">
        <v>426</v>
      </c>
      <c r="F1706" s="6">
        <f t="shared" si="32"/>
        <v>0.42599999999999999</v>
      </c>
      <c r="G1706" s="6">
        <v>1</v>
      </c>
      <c r="H1706" s="6" t="s">
        <v>309</v>
      </c>
      <c r="I1706" s="6" t="s">
        <v>42</v>
      </c>
      <c r="J1706" s="6" t="s">
        <v>36</v>
      </c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</row>
    <row r="1707" spans="1:28" ht="15" customHeight="1">
      <c r="A1707" s="6">
        <v>1096</v>
      </c>
      <c r="B1707" s="6" t="s">
        <v>62</v>
      </c>
      <c r="C1707" s="6" t="s">
        <v>20</v>
      </c>
      <c r="D1707" s="6">
        <v>192</v>
      </c>
      <c r="E1707" s="6">
        <v>192</v>
      </c>
      <c r="F1707" s="6">
        <f t="shared" si="32"/>
        <v>0.192</v>
      </c>
      <c r="G1707" s="6">
        <v>1</v>
      </c>
      <c r="H1707" s="6" t="s">
        <v>309</v>
      </c>
      <c r="I1707" s="6" t="s">
        <v>42</v>
      </c>
      <c r="J1707" s="6" t="s">
        <v>36</v>
      </c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</row>
    <row r="1708" spans="1:28" ht="15" customHeight="1">
      <c r="A1708" s="6">
        <v>1124</v>
      </c>
      <c r="B1708" s="6" t="s">
        <v>155</v>
      </c>
      <c r="C1708" s="6" t="s">
        <v>20</v>
      </c>
      <c r="D1708" s="6">
        <v>220</v>
      </c>
      <c r="E1708" s="6">
        <v>220</v>
      </c>
      <c r="F1708" s="6">
        <f t="shared" si="32"/>
        <v>0.22</v>
      </c>
      <c r="G1708" s="6">
        <v>1</v>
      </c>
      <c r="H1708" s="6" t="s">
        <v>309</v>
      </c>
      <c r="I1708" s="6" t="s">
        <v>42</v>
      </c>
      <c r="J1708" s="6" t="s">
        <v>149</v>
      </c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</row>
    <row r="1709" spans="1:28" ht="15" customHeight="1">
      <c r="A1709" s="6">
        <v>1095</v>
      </c>
      <c r="B1709" s="6" t="s">
        <v>64</v>
      </c>
      <c r="C1709" s="6" t="s">
        <v>20</v>
      </c>
      <c r="D1709" s="6">
        <v>566</v>
      </c>
      <c r="E1709" s="6">
        <v>566</v>
      </c>
      <c r="F1709" s="6">
        <f t="shared" si="32"/>
        <v>0.56599999999999995</v>
      </c>
      <c r="G1709" s="6">
        <v>1</v>
      </c>
      <c r="H1709" s="6" t="s">
        <v>309</v>
      </c>
      <c r="I1709" s="6" t="s">
        <v>42</v>
      </c>
      <c r="J1709" s="6" t="s">
        <v>36</v>
      </c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</row>
    <row r="1710" spans="1:28" ht="15" customHeight="1">
      <c r="A1710" s="6">
        <v>1098</v>
      </c>
      <c r="B1710" s="6" t="s">
        <v>22</v>
      </c>
      <c r="C1710" s="6" t="s">
        <v>20</v>
      </c>
      <c r="D1710" s="6">
        <v>262</v>
      </c>
      <c r="E1710" s="6">
        <v>262</v>
      </c>
      <c r="F1710" s="6">
        <f t="shared" si="32"/>
        <v>0.26200000000000001</v>
      </c>
      <c r="G1710" s="6">
        <v>1</v>
      </c>
      <c r="H1710" s="6" t="s">
        <v>309</v>
      </c>
      <c r="I1710" s="6" t="s">
        <v>42</v>
      </c>
      <c r="J1710" s="6" t="s">
        <v>181</v>
      </c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</row>
    <row r="1711" spans="1:28" ht="15" customHeight="1">
      <c r="A1711" s="6">
        <v>1097</v>
      </c>
      <c r="B1711" s="6" t="s">
        <v>154</v>
      </c>
      <c r="C1711" s="6" t="s">
        <v>20</v>
      </c>
      <c r="D1711" s="6">
        <v>608</v>
      </c>
      <c r="E1711" s="6">
        <v>608</v>
      </c>
      <c r="F1711" s="6">
        <f t="shared" si="32"/>
        <v>0.60799999999999998</v>
      </c>
      <c r="G1711" s="6">
        <v>1</v>
      </c>
      <c r="H1711" s="6" t="s">
        <v>309</v>
      </c>
      <c r="I1711" s="6" t="s">
        <v>42</v>
      </c>
      <c r="J1711" s="6" t="s">
        <v>36</v>
      </c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</row>
    <row r="1712" spans="1:28" ht="15" customHeight="1">
      <c r="A1712" s="6">
        <v>1099</v>
      </c>
      <c r="B1712" s="6" t="s">
        <v>14</v>
      </c>
      <c r="C1712" s="6" t="s">
        <v>20</v>
      </c>
      <c r="D1712" s="6">
        <v>336</v>
      </c>
      <c r="E1712" s="6">
        <v>336</v>
      </c>
      <c r="F1712" s="6">
        <f t="shared" si="32"/>
        <v>0.33600000000000002</v>
      </c>
      <c r="G1712" s="6">
        <v>1</v>
      </c>
      <c r="H1712" s="6" t="s">
        <v>309</v>
      </c>
      <c r="I1712" s="6" t="s">
        <v>42</v>
      </c>
      <c r="J1712" s="6" t="s">
        <v>117</v>
      </c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</row>
    <row r="1713" spans="1:28" ht="15" customHeight="1">
      <c r="A1713" s="6">
        <v>1139</v>
      </c>
      <c r="B1713" s="6" t="s">
        <v>22</v>
      </c>
      <c r="C1713" s="6" t="s">
        <v>20</v>
      </c>
      <c r="D1713" s="6">
        <v>482</v>
      </c>
      <c r="E1713" s="6">
        <v>482</v>
      </c>
      <c r="F1713" s="6">
        <f t="shared" si="32"/>
        <v>0.48199999999999998</v>
      </c>
      <c r="G1713" s="6">
        <v>1</v>
      </c>
      <c r="H1713" s="6" t="s">
        <v>309</v>
      </c>
      <c r="I1713" s="6" t="s">
        <v>42</v>
      </c>
      <c r="J1713" s="6" t="s">
        <v>36</v>
      </c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</row>
    <row r="1714" spans="1:28" ht="15" customHeight="1">
      <c r="A1714" s="6">
        <v>1138</v>
      </c>
      <c r="B1714" s="6" t="s">
        <v>329</v>
      </c>
      <c r="C1714" s="6" t="s">
        <v>20</v>
      </c>
      <c r="D1714" s="6">
        <v>228</v>
      </c>
      <c r="E1714" s="6">
        <v>228</v>
      </c>
      <c r="F1714" s="6">
        <f t="shared" si="32"/>
        <v>0.22800000000000001</v>
      </c>
      <c r="G1714" s="6">
        <v>1</v>
      </c>
      <c r="H1714" s="6" t="s">
        <v>309</v>
      </c>
      <c r="I1714" s="6" t="s">
        <v>42</v>
      </c>
      <c r="J1714" s="6" t="s">
        <v>36</v>
      </c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</row>
    <row r="1715" spans="1:28" ht="15" customHeight="1">
      <c r="A1715" s="6">
        <v>1137</v>
      </c>
      <c r="B1715" s="6" t="s">
        <v>64</v>
      </c>
      <c r="C1715" s="6" t="s">
        <v>20</v>
      </c>
      <c r="D1715" s="6">
        <v>478</v>
      </c>
      <c r="E1715" s="6">
        <v>478</v>
      </c>
      <c r="F1715" s="6">
        <f t="shared" si="32"/>
        <v>0.47799999999999998</v>
      </c>
      <c r="G1715" s="6">
        <v>1</v>
      </c>
      <c r="H1715" s="6" t="s">
        <v>309</v>
      </c>
      <c r="I1715" s="6" t="s">
        <v>42</v>
      </c>
      <c r="J1715" s="6" t="s">
        <v>36</v>
      </c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</row>
    <row r="1716" spans="1:28" ht="15" customHeight="1">
      <c r="A1716" s="6">
        <v>1129</v>
      </c>
      <c r="B1716" s="6" t="s">
        <v>328</v>
      </c>
      <c r="C1716" s="6" t="s">
        <v>20</v>
      </c>
      <c r="D1716" s="6">
        <v>416</v>
      </c>
      <c r="E1716" s="6">
        <v>416</v>
      </c>
      <c r="F1716" s="6">
        <f t="shared" si="32"/>
        <v>0.41599999999999998</v>
      </c>
      <c r="G1716" s="6">
        <v>1</v>
      </c>
      <c r="H1716" s="6" t="s">
        <v>309</v>
      </c>
      <c r="I1716" s="6" t="s">
        <v>42</v>
      </c>
      <c r="J1716" s="6" t="s">
        <v>149</v>
      </c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</row>
    <row r="1717" spans="1:28" ht="15" customHeight="1">
      <c r="A1717" s="6">
        <v>1136</v>
      </c>
      <c r="B1717" s="6" t="s">
        <v>329</v>
      </c>
      <c r="C1717" s="6" t="s">
        <v>20</v>
      </c>
      <c r="D1717" s="6">
        <v>164</v>
      </c>
      <c r="E1717" s="6">
        <v>164</v>
      </c>
      <c r="F1717" s="6">
        <f t="shared" si="32"/>
        <v>0.16400000000000001</v>
      </c>
      <c r="G1717" s="6">
        <v>1</v>
      </c>
      <c r="H1717" s="6" t="s">
        <v>309</v>
      </c>
      <c r="I1717" s="6" t="s">
        <v>42</v>
      </c>
      <c r="J1717" s="6" t="s">
        <v>149</v>
      </c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</row>
    <row r="1718" spans="1:28" ht="15" customHeight="1">
      <c r="A1718" s="6">
        <v>1135</v>
      </c>
      <c r="B1718" s="6" t="s">
        <v>69</v>
      </c>
      <c r="C1718" s="6" t="s">
        <v>20</v>
      </c>
      <c r="D1718" s="6">
        <v>90</v>
      </c>
      <c r="E1718" s="6">
        <v>90</v>
      </c>
      <c r="F1718" s="6">
        <f t="shared" si="32"/>
        <v>0.09</v>
      </c>
      <c r="G1718" s="6">
        <v>1</v>
      </c>
      <c r="H1718" s="6" t="s">
        <v>309</v>
      </c>
      <c r="I1718" s="6" t="s">
        <v>67</v>
      </c>
      <c r="J1718" s="6" t="s">
        <v>170</v>
      </c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</row>
    <row r="1719" spans="1:28" ht="15" customHeight="1">
      <c r="A1719" s="6">
        <v>1140</v>
      </c>
      <c r="B1719" s="6" t="s">
        <v>14</v>
      </c>
      <c r="C1719" s="6" t="s">
        <v>20</v>
      </c>
      <c r="D1719" s="6">
        <v>430</v>
      </c>
      <c r="E1719" s="6">
        <v>430</v>
      </c>
      <c r="F1719" s="6">
        <f t="shared" si="32"/>
        <v>0.43</v>
      </c>
      <c r="G1719" s="6">
        <v>1</v>
      </c>
      <c r="H1719" s="6" t="s">
        <v>309</v>
      </c>
      <c r="I1719" s="6" t="s">
        <v>42</v>
      </c>
      <c r="J1719" s="6" t="s">
        <v>36</v>
      </c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</row>
    <row r="1720" spans="1:28" ht="15" customHeight="1">
      <c r="A1720" s="6">
        <v>1133</v>
      </c>
      <c r="B1720" s="6" t="s">
        <v>22</v>
      </c>
      <c r="C1720" s="6" t="s">
        <v>20</v>
      </c>
      <c r="D1720" s="6">
        <v>282</v>
      </c>
      <c r="E1720" s="6">
        <v>282</v>
      </c>
      <c r="F1720" s="6">
        <f t="shared" si="32"/>
        <v>0.28199999999999997</v>
      </c>
      <c r="G1720" s="6">
        <v>1</v>
      </c>
      <c r="H1720" s="6" t="s">
        <v>309</v>
      </c>
      <c r="I1720" s="6" t="s">
        <v>42</v>
      </c>
      <c r="J1720" s="6" t="s">
        <v>149</v>
      </c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</row>
    <row r="1721" spans="1:28" ht="15" customHeight="1">
      <c r="A1721" s="6">
        <v>1132</v>
      </c>
      <c r="B1721" s="6" t="s">
        <v>22</v>
      </c>
      <c r="C1721" s="6" t="s">
        <v>20</v>
      </c>
      <c r="D1721" s="6">
        <v>392</v>
      </c>
      <c r="E1721" s="6">
        <v>392</v>
      </c>
      <c r="F1721" s="6">
        <f t="shared" si="32"/>
        <v>0.39200000000000002</v>
      </c>
      <c r="G1721" s="6">
        <v>1</v>
      </c>
      <c r="H1721" s="6" t="s">
        <v>309</v>
      </c>
      <c r="I1721" s="6" t="s">
        <v>42</v>
      </c>
      <c r="J1721" s="6" t="s">
        <v>203</v>
      </c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</row>
    <row r="1722" spans="1:28" ht="15" customHeight="1">
      <c r="A1722" s="6">
        <v>1141</v>
      </c>
      <c r="B1722" s="6" t="s">
        <v>64</v>
      </c>
      <c r="C1722" s="6" t="s">
        <v>20</v>
      </c>
      <c r="D1722" s="6">
        <v>658</v>
      </c>
      <c r="E1722" s="6">
        <v>658</v>
      </c>
      <c r="F1722" s="6">
        <f t="shared" si="32"/>
        <v>0.65800000000000003</v>
      </c>
      <c r="G1722" s="6">
        <v>1</v>
      </c>
      <c r="H1722" s="6" t="s">
        <v>309</v>
      </c>
      <c r="I1722" s="6" t="s">
        <v>42</v>
      </c>
      <c r="J1722" s="6" t="s">
        <v>36</v>
      </c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</row>
    <row r="1723" spans="1:28" ht="15" customHeight="1">
      <c r="A1723" s="6">
        <v>1096</v>
      </c>
      <c r="B1723" s="6" t="s">
        <v>64</v>
      </c>
      <c r="C1723" s="6" t="s">
        <v>20</v>
      </c>
      <c r="D1723" s="6">
        <v>572</v>
      </c>
      <c r="E1723" s="6">
        <v>572</v>
      </c>
      <c r="F1723" s="6">
        <f t="shared" si="32"/>
        <v>0.57199999999999995</v>
      </c>
      <c r="G1723" s="6">
        <v>1</v>
      </c>
      <c r="H1723" s="6" t="s">
        <v>309</v>
      </c>
      <c r="I1723" s="6" t="s">
        <v>42</v>
      </c>
      <c r="J1723" s="6" t="s">
        <v>36</v>
      </c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</row>
    <row r="1724" spans="1:28" ht="15" customHeight="1">
      <c r="A1724" s="6">
        <v>1142</v>
      </c>
      <c r="B1724" s="6" t="s">
        <v>329</v>
      </c>
      <c r="C1724" s="6" t="s">
        <v>20</v>
      </c>
      <c r="D1724" s="6">
        <v>122</v>
      </c>
      <c r="E1724" s="6">
        <v>122</v>
      </c>
      <c r="F1724" s="6">
        <f t="shared" si="32"/>
        <v>0.122</v>
      </c>
      <c r="G1724" s="6">
        <v>1</v>
      </c>
      <c r="H1724" s="6" t="s">
        <v>309</v>
      </c>
      <c r="I1724" s="6" t="s">
        <v>42</v>
      </c>
      <c r="J1724" s="6" t="s">
        <v>36</v>
      </c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</row>
    <row r="1725" spans="1:28" ht="15" customHeight="1">
      <c r="A1725" s="6">
        <v>1143</v>
      </c>
      <c r="B1725" s="6" t="s">
        <v>329</v>
      </c>
      <c r="C1725" s="6" t="s">
        <v>20</v>
      </c>
      <c r="D1725" s="6">
        <v>122</v>
      </c>
      <c r="E1725" s="6">
        <v>122</v>
      </c>
      <c r="F1725" s="6">
        <f t="shared" si="32"/>
        <v>0.122</v>
      </c>
      <c r="G1725" s="6">
        <v>1</v>
      </c>
      <c r="H1725" s="6" t="s">
        <v>309</v>
      </c>
      <c r="I1725" s="6" t="s">
        <v>42</v>
      </c>
      <c r="J1725" s="6" t="s">
        <v>36</v>
      </c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</row>
    <row r="1726" spans="1:28" ht="15" customHeight="1">
      <c r="A1726" s="6">
        <v>1145</v>
      </c>
      <c r="B1726" s="6" t="s">
        <v>64</v>
      </c>
      <c r="C1726" s="6" t="s">
        <v>20</v>
      </c>
      <c r="D1726" s="6">
        <v>342</v>
      </c>
      <c r="E1726" s="6">
        <v>342</v>
      </c>
      <c r="F1726" s="6">
        <f t="shared" si="32"/>
        <v>0.34200000000000003</v>
      </c>
      <c r="G1726" s="6">
        <v>1</v>
      </c>
      <c r="H1726" s="6" t="s">
        <v>309</v>
      </c>
      <c r="I1726" s="6" t="s">
        <v>42</v>
      </c>
      <c r="J1726" s="6" t="s">
        <v>25</v>
      </c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</row>
    <row r="1727" spans="1:28" ht="15" customHeight="1">
      <c r="A1727" s="6">
        <v>1144</v>
      </c>
      <c r="B1727" s="6" t="s">
        <v>64</v>
      </c>
      <c r="C1727" s="6" t="s">
        <v>20</v>
      </c>
      <c r="D1727" s="6">
        <v>280</v>
      </c>
      <c r="E1727" s="6">
        <v>280</v>
      </c>
      <c r="F1727" s="6">
        <f t="shared" si="32"/>
        <v>0.28000000000000003</v>
      </c>
      <c r="G1727" s="6">
        <v>1</v>
      </c>
      <c r="H1727" s="6" t="s">
        <v>309</v>
      </c>
      <c r="I1727" s="6" t="s">
        <v>42</v>
      </c>
      <c r="J1727" s="6" t="s">
        <v>36</v>
      </c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</row>
    <row r="1728" spans="1:28" ht="15" customHeight="1">
      <c r="A1728" s="6">
        <v>1134</v>
      </c>
      <c r="B1728" s="6" t="s">
        <v>50</v>
      </c>
      <c r="C1728" s="6" t="s">
        <v>20</v>
      </c>
      <c r="D1728" s="6">
        <v>256</v>
      </c>
      <c r="E1728" s="6">
        <v>256</v>
      </c>
      <c r="F1728" s="6">
        <f t="shared" si="32"/>
        <v>0.25600000000000001</v>
      </c>
      <c r="G1728" s="6">
        <v>1</v>
      </c>
      <c r="H1728" s="6" t="s">
        <v>309</v>
      </c>
      <c r="I1728" s="6" t="s">
        <v>42</v>
      </c>
      <c r="J1728" s="6" t="s">
        <v>25</v>
      </c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</row>
    <row r="1729" spans="1:28" ht="15" customHeight="1">
      <c r="A1729" s="6">
        <v>1146</v>
      </c>
      <c r="B1729" s="6" t="s">
        <v>62</v>
      </c>
      <c r="C1729" s="6" t="s">
        <v>20</v>
      </c>
      <c r="D1729" s="6">
        <v>450</v>
      </c>
      <c r="E1729" s="6">
        <v>450</v>
      </c>
      <c r="F1729" s="6">
        <f t="shared" si="32"/>
        <v>0.45</v>
      </c>
      <c r="G1729" s="6">
        <v>1</v>
      </c>
      <c r="H1729" s="6" t="s">
        <v>309</v>
      </c>
      <c r="I1729" s="6" t="s">
        <v>42</v>
      </c>
      <c r="J1729" s="6" t="s">
        <v>36</v>
      </c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</row>
    <row r="1730" spans="1:28" ht="15" customHeight="1">
      <c r="A1730" s="6">
        <v>40000000201</v>
      </c>
      <c r="B1730" s="6" t="s">
        <v>46</v>
      </c>
      <c r="C1730" s="6" t="s">
        <v>55</v>
      </c>
      <c r="D1730" s="6">
        <v>76</v>
      </c>
      <c r="E1730" s="6">
        <v>76</v>
      </c>
      <c r="F1730" s="6">
        <f t="shared" si="32"/>
        <v>7.5999999999999998E-2</v>
      </c>
      <c r="G1730" s="6">
        <v>1</v>
      </c>
      <c r="H1730" s="6" t="s">
        <v>330</v>
      </c>
      <c r="I1730" s="6" t="s">
        <v>12</v>
      </c>
      <c r="J1730" s="6" t="s">
        <v>25</v>
      </c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</row>
    <row r="1731" spans="1:28" ht="15" customHeight="1">
      <c r="A1731" s="6">
        <v>3090</v>
      </c>
      <c r="B1731" s="6" t="s">
        <v>46</v>
      </c>
      <c r="C1731" s="6" t="s">
        <v>55</v>
      </c>
      <c r="D1731" s="6">
        <v>72</v>
      </c>
      <c r="E1731" s="6">
        <v>72</v>
      </c>
      <c r="F1731" s="6">
        <f t="shared" si="32"/>
        <v>7.1999999999999995E-2</v>
      </c>
      <c r="G1731" s="6">
        <v>1</v>
      </c>
      <c r="H1731" s="6" t="s">
        <v>330</v>
      </c>
      <c r="I1731" s="6" t="s">
        <v>12</v>
      </c>
      <c r="J1731" s="6" t="s">
        <v>25</v>
      </c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</row>
    <row r="1732" spans="1:28" ht="15" customHeight="1">
      <c r="A1732" s="6">
        <v>3091</v>
      </c>
      <c r="B1732" s="6" t="s">
        <v>46</v>
      </c>
      <c r="C1732" s="6" t="s">
        <v>55</v>
      </c>
      <c r="D1732" s="6">
        <v>98</v>
      </c>
      <c r="E1732" s="6">
        <v>98</v>
      </c>
      <c r="F1732" s="6">
        <f t="shared" si="32"/>
        <v>9.8000000000000004E-2</v>
      </c>
      <c r="G1732" s="6">
        <v>1</v>
      </c>
      <c r="H1732" s="6" t="s">
        <v>330</v>
      </c>
      <c r="I1732" s="6" t="s">
        <v>12</v>
      </c>
      <c r="J1732" s="6" t="s">
        <v>25</v>
      </c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</row>
    <row r="1733" spans="1:28" ht="15" customHeight="1">
      <c r="A1733" s="6">
        <v>3093</v>
      </c>
      <c r="B1733" s="6" t="s">
        <v>46</v>
      </c>
      <c r="C1733" s="6" t="s">
        <v>55</v>
      </c>
      <c r="D1733" s="6">
        <v>76</v>
      </c>
      <c r="E1733" s="6">
        <v>76</v>
      </c>
      <c r="F1733" s="6">
        <f t="shared" ref="F1733:F1796" si="33">E1733/1000</f>
        <v>7.5999999999999998E-2</v>
      </c>
      <c r="G1733" s="6">
        <v>1</v>
      </c>
      <c r="H1733" s="6" t="s">
        <v>330</v>
      </c>
      <c r="I1733" s="6" t="s">
        <v>12</v>
      </c>
      <c r="J1733" s="6" t="s">
        <v>25</v>
      </c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</row>
    <row r="1734" spans="1:28" ht="15" customHeight="1">
      <c r="A1734" s="6">
        <v>3089</v>
      </c>
      <c r="B1734" s="6" t="s">
        <v>331</v>
      </c>
      <c r="C1734" s="6" t="s">
        <v>23</v>
      </c>
      <c r="D1734" s="6">
        <v>198</v>
      </c>
      <c r="E1734" s="6">
        <v>198</v>
      </c>
      <c r="F1734" s="6">
        <f t="shared" si="33"/>
        <v>0.19800000000000001</v>
      </c>
      <c r="G1734" s="6">
        <v>1</v>
      </c>
      <c r="H1734" s="6" t="s">
        <v>330</v>
      </c>
      <c r="I1734" s="6" t="s">
        <v>12</v>
      </c>
      <c r="J1734" s="6" t="s">
        <v>25</v>
      </c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</row>
    <row r="1735" spans="1:28" ht="15" customHeight="1">
      <c r="A1735" s="6">
        <v>3088</v>
      </c>
      <c r="B1735" s="6" t="s">
        <v>331</v>
      </c>
      <c r="C1735" s="6" t="s">
        <v>23</v>
      </c>
      <c r="D1735" s="6">
        <v>174</v>
      </c>
      <c r="E1735" s="6">
        <v>174</v>
      </c>
      <c r="F1735" s="6">
        <f t="shared" si="33"/>
        <v>0.17399999999999999</v>
      </c>
      <c r="G1735" s="6">
        <v>1</v>
      </c>
      <c r="H1735" s="6" t="s">
        <v>330</v>
      </c>
      <c r="I1735" s="6" t="s">
        <v>12</v>
      </c>
      <c r="J1735" s="6" t="s">
        <v>25</v>
      </c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</row>
    <row r="1736" spans="1:28" ht="15" customHeight="1">
      <c r="A1736" s="6">
        <v>3087</v>
      </c>
      <c r="B1736" s="6" t="s">
        <v>46</v>
      </c>
      <c r="C1736" s="6" t="s">
        <v>55</v>
      </c>
      <c r="D1736" s="6">
        <v>62</v>
      </c>
      <c r="E1736" s="6">
        <v>62</v>
      </c>
      <c r="F1736" s="6">
        <f t="shared" si="33"/>
        <v>6.2E-2</v>
      </c>
      <c r="G1736" s="6">
        <v>1</v>
      </c>
      <c r="H1736" s="6" t="s">
        <v>330</v>
      </c>
      <c r="I1736" s="6" t="s">
        <v>12</v>
      </c>
      <c r="J1736" s="6" t="s">
        <v>25</v>
      </c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</row>
    <row r="1737" spans="1:28" ht="15" customHeight="1">
      <c r="A1737" s="6">
        <v>3086</v>
      </c>
      <c r="B1737" s="6" t="s">
        <v>46</v>
      </c>
      <c r="C1737" s="6" t="s">
        <v>55</v>
      </c>
      <c r="D1737" s="6">
        <v>64</v>
      </c>
      <c r="E1737" s="6">
        <v>64</v>
      </c>
      <c r="F1737" s="6">
        <f t="shared" si="33"/>
        <v>6.4000000000000001E-2</v>
      </c>
      <c r="G1737" s="6">
        <v>1</v>
      </c>
      <c r="H1737" s="6" t="s">
        <v>330</v>
      </c>
      <c r="I1737" s="6" t="s">
        <v>12</v>
      </c>
      <c r="J1737" s="6" t="s">
        <v>25</v>
      </c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</row>
    <row r="1738" spans="1:28" ht="15" customHeight="1">
      <c r="A1738" s="6">
        <v>3085</v>
      </c>
      <c r="B1738" s="6" t="s">
        <v>46</v>
      </c>
      <c r="C1738" s="6" t="s">
        <v>55</v>
      </c>
      <c r="D1738" s="6">
        <v>64</v>
      </c>
      <c r="E1738" s="6">
        <v>64</v>
      </c>
      <c r="F1738" s="6">
        <f t="shared" si="33"/>
        <v>6.4000000000000001E-2</v>
      </c>
      <c r="G1738" s="6">
        <v>1</v>
      </c>
      <c r="H1738" s="6" t="s">
        <v>330</v>
      </c>
      <c r="I1738" s="6" t="s">
        <v>12</v>
      </c>
      <c r="J1738" s="6" t="s">
        <v>25</v>
      </c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</row>
    <row r="1739" spans="1:28" ht="15" customHeight="1">
      <c r="A1739" s="6">
        <v>3083</v>
      </c>
      <c r="B1739" s="6" t="s">
        <v>46</v>
      </c>
      <c r="C1739" s="6" t="s">
        <v>23</v>
      </c>
      <c r="D1739" s="6">
        <v>56</v>
      </c>
      <c r="E1739" s="6">
        <v>56</v>
      </c>
      <c r="F1739" s="6">
        <f t="shared" si="33"/>
        <v>5.6000000000000001E-2</v>
      </c>
      <c r="G1739" s="6">
        <v>1</v>
      </c>
      <c r="H1739" s="6" t="s">
        <v>330</v>
      </c>
      <c r="I1739" s="6" t="s">
        <v>18</v>
      </c>
      <c r="J1739" s="6" t="s">
        <v>25</v>
      </c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</row>
    <row r="1740" spans="1:28" ht="15" customHeight="1">
      <c r="A1740" s="6">
        <v>3084</v>
      </c>
      <c r="B1740" s="6" t="s">
        <v>46</v>
      </c>
      <c r="C1740" s="6" t="s">
        <v>23</v>
      </c>
      <c r="D1740" s="6">
        <v>56</v>
      </c>
      <c r="E1740" s="6">
        <v>56</v>
      </c>
      <c r="F1740" s="6">
        <f t="shared" si="33"/>
        <v>5.6000000000000001E-2</v>
      </c>
      <c r="G1740" s="6">
        <v>1</v>
      </c>
      <c r="H1740" s="6" t="s">
        <v>330</v>
      </c>
      <c r="I1740" s="6" t="s">
        <v>18</v>
      </c>
      <c r="J1740" s="6" t="s">
        <v>25</v>
      </c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</row>
    <row r="1741" spans="1:28" ht="15" customHeight="1">
      <c r="A1741" s="6">
        <v>3082</v>
      </c>
      <c r="B1741" s="6" t="s">
        <v>154</v>
      </c>
      <c r="C1741" s="6" t="s">
        <v>23</v>
      </c>
      <c r="D1741" s="6">
        <v>312</v>
      </c>
      <c r="E1741" s="6">
        <v>312</v>
      </c>
      <c r="F1741" s="6">
        <f t="shared" si="33"/>
        <v>0.312</v>
      </c>
      <c r="G1741" s="6">
        <v>1</v>
      </c>
      <c r="H1741" s="6" t="s">
        <v>330</v>
      </c>
      <c r="I1741" s="6" t="s">
        <v>18</v>
      </c>
      <c r="J1741" s="6" t="s">
        <v>25</v>
      </c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</row>
    <row r="1742" spans="1:28" ht="15" customHeight="1">
      <c r="A1742" s="6">
        <v>3081</v>
      </c>
      <c r="B1742" s="6" t="s">
        <v>154</v>
      </c>
      <c r="C1742" s="6" t="s">
        <v>23</v>
      </c>
      <c r="D1742" s="6">
        <v>244</v>
      </c>
      <c r="E1742" s="6">
        <v>244</v>
      </c>
      <c r="F1742" s="6">
        <f t="shared" si="33"/>
        <v>0.24399999999999999</v>
      </c>
      <c r="G1742" s="6">
        <v>1</v>
      </c>
      <c r="H1742" s="6" t="s">
        <v>330</v>
      </c>
      <c r="I1742" s="6" t="s">
        <v>18</v>
      </c>
      <c r="J1742" s="6" t="s">
        <v>25</v>
      </c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</row>
    <row r="1743" spans="1:28" ht="15" customHeight="1">
      <c r="A1743" s="6">
        <v>3080</v>
      </c>
      <c r="B1743" s="6" t="s">
        <v>69</v>
      </c>
      <c r="C1743" s="6" t="s">
        <v>23</v>
      </c>
      <c r="D1743" s="6">
        <v>66</v>
      </c>
      <c r="E1743" s="6">
        <v>66</v>
      </c>
      <c r="F1743" s="6">
        <f t="shared" si="33"/>
        <v>6.6000000000000003E-2</v>
      </c>
      <c r="G1743" s="6">
        <v>1</v>
      </c>
      <c r="H1743" s="6" t="s">
        <v>330</v>
      </c>
      <c r="I1743" s="6" t="s">
        <v>12</v>
      </c>
      <c r="J1743" s="6" t="s">
        <v>25</v>
      </c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</row>
    <row r="1744" spans="1:28" ht="15" customHeight="1">
      <c r="A1744" s="6">
        <v>3079</v>
      </c>
      <c r="B1744" s="6" t="s">
        <v>331</v>
      </c>
      <c r="C1744" s="6" t="s">
        <v>23</v>
      </c>
      <c r="D1744" s="6">
        <v>106</v>
      </c>
      <c r="E1744" s="6">
        <v>106</v>
      </c>
      <c r="F1744" s="6">
        <f t="shared" si="33"/>
        <v>0.106</v>
      </c>
      <c r="G1744" s="6">
        <v>1</v>
      </c>
      <c r="H1744" s="6" t="s">
        <v>330</v>
      </c>
      <c r="I1744" s="6" t="s">
        <v>12</v>
      </c>
      <c r="J1744" s="6" t="s">
        <v>25</v>
      </c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</row>
    <row r="1745" spans="1:28" ht="15" customHeight="1">
      <c r="A1745" s="6">
        <v>3078</v>
      </c>
      <c r="B1745" s="6" t="s">
        <v>155</v>
      </c>
      <c r="C1745" s="6" t="s">
        <v>55</v>
      </c>
      <c r="D1745" s="6">
        <v>162</v>
      </c>
      <c r="E1745" s="6">
        <v>162</v>
      </c>
      <c r="F1745" s="6">
        <f t="shared" si="33"/>
        <v>0.16200000000000001</v>
      </c>
      <c r="G1745" s="6">
        <v>1</v>
      </c>
      <c r="H1745" s="6" t="s">
        <v>330</v>
      </c>
      <c r="I1745" s="6" t="s">
        <v>108</v>
      </c>
      <c r="J1745" s="6" t="s">
        <v>36</v>
      </c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</row>
    <row r="1746" spans="1:28" ht="15" customHeight="1">
      <c r="A1746" s="6">
        <v>3077</v>
      </c>
      <c r="B1746" s="6" t="s">
        <v>69</v>
      </c>
      <c r="C1746" s="6" t="s">
        <v>23</v>
      </c>
      <c r="D1746" s="6">
        <v>98</v>
      </c>
      <c r="E1746" s="6">
        <v>98</v>
      </c>
      <c r="F1746" s="6">
        <f t="shared" si="33"/>
        <v>9.8000000000000004E-2</v>
      </c>
      <c r="G1746" s="6">
        <v>1</v>
      </c>
      <c r="H1746" s="6" t="s">
        <v>330</v>
      </c>
      <c r="I1746" s="6" t="s">
        <v>12</v>
      </c>
      <c r="J1746" s="6" t="s">
        <v>25</v>
      </c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</row>
    <row r="1747" spans="1:28" ht="15" customHeight="1">
      <c r="A1747" s="6">
        <v>3076</v>
      </c>
      <c r="B1747" s="6" t="s">
        <v>69</v>
      </c>
      <c r="C1747" s="6" t="s">
        <v>23</v>
      </c>
      <c r="D1747" s="6">
        <v>82</v>
      </c>
      <c r="E1747" s="6">
        <v>82</v>
      </c>
      <c r="F1747" s="6">
        <f t="shared" si="33"/>
        <v>8.2000000000000003E-2</v>
      </c>
      <c r="G1747" s="6">
        <v>1</v>
      </c>
      <c r="H1747" s="6" t="s">
        <v>330</v>
      </c>
      <c r="I1747" s="6" t="s">
        <v>12</v>
      </c>
      <c r="J1747" s="6" t="s">
        <v>25</v>
      </c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</row>
    <row r="1748" spans="1:28" ht="15" customHeight="1">
      <c r="A1748" s="6">
        <v>3075</v>
      </c>
      <c r="B1748" s="6" t="s">
        <v>22</v>
      </c>
      <c r="C1748" s="6" t="s">
        <v>23</v>
      </c>
      <c r="D1748" s="6">
        <v>194</v>
      </c>
      <c r="E1748" s="6">
        <v>144</v>
      </c>
      <c r="F1748" s="6">
        <f t="shared" si="33"/>
        <v>0.14399999999999999</v>
      </c>
      <c r="G1748" s="6">
        <v>1</v>
      </c>
      <c r="H1748" s="6" t="s">
        <v>330</v>
      </c>
      <c r="I1748" s="6" t="s">
        <v>12</v>
      </c>
      <c r="J1748" s="6" t="s">
        <v>25</v>
      </c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</row>
    <row r="1749" spans="1:28" ht="15" customHeight="1">
      <c r="A1749" s="6">
        <v>3074</v>
      </c>
      <c r="B1749" s="6" t="s">
        <v>22</v>
      </c>
      <c r="C1749" s="6" t="s">
        <v>23</v>
      </c>
      <c r="D1749" s="6">
        <v>192</v>
      </c>
      <c r="E1749" s="6">
        <v>192</v>
      </c>
      <c r="F1749" s="6">
        <f t="shared" si="33"/>
        <v>0.192</v>
      </c>
      <c r="G1749" s="6">
        <v>1</v>
      </c>
      <c r="H1749" s="6" t="s">
        <v>330</v>
      </c>
      <c r="I1749" s="6" t="s">
        <v>12</v>
      </c>
      <c r="J1749" s="6" t="s">
        <v>25</v>
      </c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</row>
    <row r="1750" spans="1:28" ht="15" customHeight="1">
      <c r="A1750" s="6">
        <v>3073</v>
      </c>
      <c r="B1750" s="6" t="s">
        <v>46</v>
      </c>
      <c r="C1750" s="6" t="s">
        <v>55</v>
      </c>
      <c r="D1750" s="6">
        <v>36</v>
      </c>
      <c r="E1750" s="6">
        <v>36</v>
      </c>
      <c r="F1750" s="6">
        <f t="shared" si="33"/>
        <v>3.5999999999999997E-2</v>
      </c>
      <c r="G1750" s="6">
        <v>1</v>
      </c>
      <c r="H1750" s="6" t="s">
        <v>330</v>
      </c>
      <c r="I1750" s="6" t="s">
        <v>12</v>
      </c>
      <c r="J1750" s="6" t="s">
        <v>25</v>
      </c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</row>
    <row r="1751" spans="1:28" ht="15" customHeight="1">
      <c r="A1751" s="6">
        <v>3072</v>
      </c>
      <c r="B1751" s="6" t="s">
        <v>46</v>
      </c>
      <c r="C1751" s="6" t="s">
        <v>55</v>
      </c>
      <c r="D1751" s="6">
        <v>40</v>
      </c>
      <c r="E1751" s="6">
        <v>40</v>
      </c>
      <c r="F1751" s="6">
        <f t="shared" si="33"/>
        <v>0.04</v>
      </c>
      <c r="G1751" s="6">
        <v>1</v>
      </c>
      <c r="H1751" s="6" t="s">
        <v>330</v>
      </c>
      <c r="I1751" s="6" t="s">
        <v>12</v>
      </c>
      <c r="J1751" s="6" t="s">
        <v>25</v>
      </c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</row>
    <row r="1752" spans="1:28" ht="15" customHeight="1">
      <c r="A1752" s="6">
        <v>3071</v>
      </c>
      <c r="B1752" s="6" t="s">
        <v>46</v>
      </c>
      <c r="C1752" s="6" t="s">
        <v>55</v>
      </c>
      <c r="D1752" s="6">
        <v>34</v>
      </c>
      <c r="E1752" s="6">
        <v>34</v>
      </c>
      <c r="F1752" s="6">
        <f t="shared" si="33"/>
        <v>3.4000000000000002E-2</v>
      </c>
      <c r="G1752" s="6">
        <v>1</v>
      </c>
      <c r="H1752" s="6" t="s">
        <v>330</v>
      </c>
      <c r="I1752" s="6" t="s">
        <v>12</v>
      </c>
      <c r="J1752" s="6" t="s">
        <v>25</v>
      </c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</row>
    <row r="1753" spans="1:28" ht="15" customHeight="1">
      <c r="A1753" s="6">
        <v>3070</v>
      </c>
      <c r="B1753" s="6" t="s">
        <v>46</v>
      </c>
      <c r="C1753" s="6" t="s">
        <v>55</v>
      </c>
      <c r="D1753" s="6">
        <v>40</v>
      </c>
      <c r="E1753" s="6">
        <v>40</v>
      </c>
      <c r="F1753" s="6">
        <f t="shared" si="33"/>
        <v>0.04</v>
      </c>
      <c r="G1753" s="6">
        <v>1</v>
      </c>
      <c r="H1753" s="6" t="s">
        <v>330</v>
      </c>
      <c r="I1753" s="6" t="s">
        <v>12</v>
      </c>
      <c r="J1753" s="6" t="s">
        <v>25</v>
      </c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</row>
    <row r="1754" spans="1:28" ht="15" customHeight="1">
      <c r="A1754" s="6">
        <v>3069</v>
      </c>
      <c r="B1754" s="6" t="s">
        <v>14</v>
      </c>
      <c r="C1754" s="6" t="s">
        <v>55</v>
      </c>
      <c r="D1754" s="6">
        <v>90</v>
      </c>
      <c r="E1754" s="6">
        <v>90</v>
      </c>
      <c r="F1754" s="6">
        <f t="shared" si="33"/>
        <v>0.09</v>
      </c>
      <c r="G1754" s="6">
        <v>1</v>
      </c>
      <c r="H1754" s="6" t="s">
        <v>330</v>
      </c>
      <c r="I1754" s="6" t="s">
        <v>18</v>
      </c>
      <c r="J1754" s="6" t="s">
        <v>36</v>
      </c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</row>
    <row r="1755" spans="1:28" ht="15" customHeight="1">
      <c r="A1755" s="6">
        <v>3068</v>
      </c>
      <c r="B1755" s="6" t="s">
        <v>14</v>
      </c>
      <c r="C1755" s="6" t="s">
        <v>55</v>
      </c>
      <c r="D1755" s="6">
        <v>128</v>
      </c>
      <c r="E1755" s="6">
        <v>128</v>
      </c>
      <c r="F1755" s="6">
        <f t="shared" si="33"/>
        <v>0.128</v>
      </c>
      <c r="G1755" s="6">
        <v>1</v>
      </c>
      <c r="H1755" s="6" t="s">
        <v>330</v>
      </c>
      <c r="I1755" s="6" t="s">
        <v>18</v>
      </c>
      <c r="J1755" s="6" t="s">
        <v>36</v>
      </c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</row>
    <row r="1756" spans="1:28" ht="15" customHeight="1">
      <c r="A1756" s="6">
        <v>3067</v>
      </c>
      <c r="B1756" s="6" t="s">
        <v>69</v>
      </c>
      <c r="C1756" s="6" t="s">
        <v>23</v>
      </c>
      <c r="D1756" s="6">
        <v>86</v>
      </c>
      <c r="E1756" s="6">
        <v>86</v>
      </c>
      <c r="F1756" s="6">
        <f t="shared" si="33"/>
        <v>8.5999999999999993E-2</v>
      </c>
      <c r="G1756" s="6">
        <v>1</v>
      </c>
      <c r="H1756" s="6" t="s">
        <v>330</v>
      </c>
      <c r="I1756" s="6" t="s">
        <v>12</v>
      </c>
      <c r="J1756" s="6" t="s">
        <v>25</v>
      </c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</row>
    <row r="1757" spans="1:28" ht="15" customHeight="1">
      <c r="A1757" s="6">
        <v>3066</v>
      </c>
      <c r="B1757" s="6" t="s">
        <v>69</v>
      </c>
      <c r="C1757" s="6" t="s">
        <v>23</v>
      </c>
      <c r="D1757" s="6">
        <v>80</v>
      </c>
      <c r="E1757" s="6">
        <v>80</v>
      </c>
      <c r="F1757" s="6">
        <f t="shared" si="33"/>
        <v>0.08</v>
      </c>
      <c r="G1757" s="6">
        <v>1</v>
      </c>
      <c r="H1757" s="6" t="s">
        <v>330</v>
      </c>
      <c r="I1757" s="6" t="s">
        <v>12</v>
      </c>
      <c r="J1757" s="6" t="s">
        <v>25</v>
      </c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</row>
    <row r="1758" spans="1:28" ht="15" customHeight="1">
      <c r="A1758" s="6">
        <v>3065</v>
      </c>
      <c r="B1758" s="6" t="s">
        <v>22</v>
      </c>
      <c r="C1758" s="6" t="s">
        <v>23</v>
      </c>
      <c r="D1758" s="6">
        <v>338</v>
      </c>
      <c r="E1758" s="6">
        <v>338</v>
      </c>
      <c r="F1758" s="6">
        <f t="shared" si="33"/>
        <v>0.33800000000000002</v>
      </c>
      <c r="G1758" s="6">
        <v>1</v>
      </c>
      <c r="H1758" s="6" t="s">
        <v>330</v>
      </c>
      <c r="I1758" s="6" t="s">
        <v>12</v>
      </c>
      <c r="J1758" s="6" t="s">
        <v>25</v>
      </c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</row>
    <row r="1759" spans="1:28" ht="15" customHeight="1">
      <c r="A1759" s="6">
        <v>3064</v>
      </c>
      <c r="B1759" s="6" t="s">
        <v>22</v>
      </c>
      <c r="C1759" s="6" t="s">
        <v>23</v>
      </c>
      <c r="D1759" s="6">
        <v>352</v>
      </c>
      <c r="E1759" s="6">
        <v>352</v>
      </c>
      <c r="F1759" s="6">
        <f t="shared" si="33"/>
        <v>0.35199999999999998</v>
      </c>
      <c r="G1759" s="6">
        <v>1</v>
      </c>
      <c r="H1759" s="6" t="s">
        <v>330</v>
      </c>
      <c r="I1759" s="6" t="s">
        <v>12</v>
      </c>
      <c r="J1759" s="6" t="s">
        <v>25</v>
      </c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</row>
    <row r="1760" spans="1:28" ht="15" customHeight="1">
      <c r="A1760" s="6">
        <v>3063</v>
      </c>
      <c r="B1760" s="6" t="s">
        <v>46</v>
      </c>
      <c r="C1760" s="6" t="s">
        <v>55</v>
      </c>
      <c r="D1760" s="6">
        <v>56</v>
      </c>
      <c r="E1760" s="6">
        <v>56</v>
      </c>
      <c r="F1760" s="6">
        <f t="shared" si="33"/>
        <v>5.6000000000000001E-2</v>
      </c>
      <c r="G1760" s="6">
        <v>1</v>
      </c>
      <c r="H1760" s="6" t="s">
        <v>330</v>
      </c>
      <c r="I1760" s="6" t="s">
        <v>12</v>
      </c>
      <c r="J1760" s="6" t="s">
        <v>72</v>
      </c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</row>
    <row r="1761" spans="1:28" ht="15" customHeight="1">
      <c r="A1761" s="6">
        <v>3062</v>
      </c>
      <c r="B1761" s="6" t="s">
        <v>46</v>
      </c>
      <c r="C1761" s="6" t="s">
        <v>55</v>
      </c>
      <c r="D1761" s="6">
        <v>64</v>
      </c>
      <c r="E1761" s="6">
        <v>64</v>
      </c>
      <c r="F1761" s="6">
        <f t="shared" si="33"/>
        <v>6.4000000000000001E-2</v>
      </c>
      <c r="G1761" s="6">
        <v>1</v>
      </c>
      <c r="H1761" s="6" t="s">
        <v>330</v>
      </c>
      <c r="I1761" s="6" t="s">
        <v>12</v>
      </c>
      <c r="J1761" s="6" t="s">
        <v>72</v>
      </c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</row>
    <row r="1762" spans="1:28" ht="15" customHeight="1">
      <c r="A1762" s="6">
        <v>3061</v>
      </c>
      <c r="B1762" s="6" t="s">
        <v>46</v>
      </c>
      <c r="C1762" s="6" t="s">
        <v>55</v>
      </c>
      <c r="D1762" s="6">
        <v>62</v>
      </c>
      <c r="E1762" s="6">
        <v>62</v>
      </c>
      <c r="F1762" s="6">
        <f t="shared" si="33"/>
        <v>6.2E-2</v>
      </c>
      <c r="G1762" s="6">
        <v>1</v>
      </c>
      <c r="H1762" s="6" t="s">
        <v>330</v>
      </c>
      <c r="I1762" s="6" t="s">
        <v>12</v>
      </c>
      <c r="J1762" s="6" t="s">
        <v>72</v>
      </c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</row>
    <row r="1763" spans="1:28" ht="15" customHeight="1">
      <c r="A1763" s="6">
        <v>3060</v>
      </c>
      <c r="B1763" s="6" t="s">
        <v>46</v>
      </c>
      <c r="C1763" s="6" t="s">
        <v>55</v>
      </c>
      <c r="D1763" s="6">
        <v>62</v>
      </c>
      <c r="E1763" s="6">
        <v>62</v>
      </c>
      <c r="F1763" s="6">
        <f t="shared" si="33"/>
        <v>6.2E-2</v>
      </c>
      <c r="G1763" s="6">
        <v>1</v>
      </c>
      <c r="H1763" s="6" t="s">
        <v>330</v>
      </c>
      <c r="I1763" s="6" t="s">
        <v>12</v>
      </c>
      <c r="J1763" s="6" t="s">
        <v>72</v>
      </c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</row>
    <row r="1764" spans="1:28" ht="15" customHeight="1">
      <c r="A1764" s="6">
        <v>3059</v>
      </c>
      <c r="B1764" s="6" t="s">
        <v>50</v>
      </c>
      <c r="C1764" s="6" t="s">
        <v>55</v>
      </c>
      <c r="D1764" s="6">
        <v>96</v>
      </c>
      <c r="E1764" s="6">
        <v>96</v>
      </c>
      <c r="F1764" s="6">
        <f t="shared" si="33"/>
        <v>9.6000000000000002E-2</v>
      </c>
      <c r="G1764" s="6">
        <v>1</v>
      </c>
      <c r="H1764" s="6" t="s">
        <v>330</v>
      </c>
      <c r="I1764" s="6" t="s">
        <v>12</v>
      </c>
      <c r="J1764" s="6" t="s">
        <v>72</v>
      </c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</row>
    <row r="1765" spans="1:28" ht="15" customHeight="1">
      <c r="A1765" s="6">
        <v>3058</v>
      </c>
      <c r="B1765" s="6" t="s">
        <v>50</v>
      </c>
      <c r="C1765" s="6" t="s">
        <v>55</v>
      </c>
      <c r="D1765" s="6">
        <v>94</v>
      </c>
      <c r="E1765" s="6">
        <v>94</v>
      </c>
      <c r="F1765" s="6">
        <f t="shared" si="33"/>
        <v>9.4E-2</v>
      </c>
      <c r="G1765" s="6">
        <v>1</v>
      </c>
      <c r="H1765" s="6" t="s">
        <v>330</v>
      </c>
      <c r="I1765" s="6" t="s">
        <v>12</v>
      </c>
      <c r="J1765" s="6" t="s">
        <v>72</v>
      </c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</row>
    <row r="1766" spans="1:28" ht="15" customHeight="1">
      <c r="A1766" s="6">
        <v>3057</v>
      </c>
      <c r="B1766" s="6" t="s">
        <v>69</v>
      </c>
      <c r="C1766" s="6" t="s">
        <v>55</v>
      </c>
      <c r="D1766" s="6">
        <v>86</v>
      </c>
      <c r="E1766" s="6">
        <v>86</v>
      </c>
      <c r="F1766" s="6">
        <f t="shared" si="33"/>
        <v>8.5999999999999993E-2</v>
      </c>
      <c r="G1766" s="6">
        <v>1</v>
      </c>
      <c r="H1766" s="6" t="s">
        <v>330</v>
      </c>
      <c r="I1766" s="6" t="s">
        <v>18</v>
      </c>
      <c r="J1766" s="6" t="s">
        <v>25</v>
      </c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</row>
    <row r="1767" spans="1:28" ht="15" customHeight="1">
      <c r="A1767" s="6">
        <v>3056</v>
      </c>
      <c r="B1767" s="6" t="s">
        <v>69</v>
      </c>
      <c r="C1767" s="6" t="s">
        <v>55</v>
      </c>
      <c r="D1767" s="6">
        <v>78</v>
      </c>
      <c r="E1767" s="6">
        <v>78</v>
      </c>
      <c r="F1767" s="6">
        <f t="shared" si="33"/>
        <v>7.8E-2</v>
      </c>
      <c r="G1767" s="6">
        <v>1</v>
      </c>
      <c r="H1767" s="6" t="s">
        <v>330</v>
      </c>
      <c r="I1767" s="6" t="s">
        <v>18</v>
      </c>
      <c r="J1767" s="6" t="s">
        <v>25</v>
      </c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</row>
    <row r="1768" spans="1:28" ht="15" customHeight="1">
      <c r="A1768" s="6">
        <v>3055</v>
      </c>
      <c r="B1768" s="6" t="s">
        <v>69</v>
      </c>
      <c r="C1768" s="6" t="s">
        <v>55</v>
      </c>
      <c r="D1768" s="6">
        <v>66</v>
      </c>
      <c r="E1768" s="6">
        <v>66</v>
      </c>
      <c r="F1768" s="6">
        <f t="shared" si="33"/>
        <v>6.6000000000000003E-2</v>
      </c>
      <c r="G1768" s="6">
        <v>1</v>
      </c>
      <c r="H1768" s="6" t="s">
        <v>330</v>
      </c>
      <c r="I1768" s="6" t="s">
        <v>12</v>
      </c>
      <c r="J1768" s="6" t="s">
        <v>25</v>
      </c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</row>
    <row r="1769" spans="1:28" ht="15" customHeight="1">
      <c r="A1769" s="6">
        <v>3054</v>
      </c>
      <c r="B1769" s="6" t="s">
        <v>69</v>
      </c>
      <c r="C1769" s="6" t="s">
        <v>55</v>
      </c>
      <c r="D1769" s="6">
        <v>58</v>
      </c>
      <c r="E1769" s="6">
        <v>58</v>
      </c>
      <c r="F1769" s="6">
        <f t="shared" si="33"/>
        <v>5.8000000000000003E-2</v>
      </c>
      <c r="G1769" s="6">
        <v>1</v>
      </c>
      <c r="H1769" s="6" t="s">
        <v>330</v>
      </c>
      <c r="I1769" s="6" t="s">
        <v>12</v>
      </c>
      <c r="J1769" s="6" t="s">
        <v>25</v>
      </c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</row>
    <row r="1770" spans="1:28" ht="15" customHeight="1">
      <c r="A1770" s="6">
        <v>3053</v>
      </c>
      <c r="B1770" s="6" t="s">
        <v>155</v>
      </c>
      <c r="C1770" s="6" t="s">
        <v>23</v>
      </c>
      <c r="D1770" s="6">
        <v>120</v>
      </c>
      <c r="E1770" s="6">
        <v>120</v>
      </c>
      <c r="F1770" s="6">
        <f t="shared" si="33"/>
        <v>0.12</v>
      </c>
      <c r="G1770" s="6">
        <v>1</v>
      </c>
      <c r="H1770" s="6" t="s">
        <v>330</v>
      </c>
      <c r="I1770" s="6" t="s">
        <v>18</v>
      </c>
      <c r="J1770" s="6" t="s">
        <v>25</v>
      </c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</row>
    <row r="1771" spans="1:28" ht="15" customHeight="1">
      <c r="A1771" s="6">
        <v>3052</v>
      </c>
      <c r="B1771" s="6" t="s">
        <v>155</v>
      </c>
      <c r="C1771" s="6" t="s">
        <v>23</v>
      </c>
      <c r="D1771" s="6">
        <v>132</v>
      </c>
      <c r="E1771" s="6">
        <v>132</v>
      </c>
      <c r="F1771" s="6">
        <f t="shared" si="33"/>
        <v>0.13200000000000001</v>
      </c>
      <c r="G1771" s="6">
        <v>1</v>
      </c>
      <c r="H1771" s="6" t="s">
        <v>330</v>
      </c>
      <c r="I1771" s="6" t="s">
        <v>18</v>
      </c>
      <c r="J1771" s="6" t="s">
        <v>25</v>
      </c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</row>
    <row r="1772" spans="1:28" ht="15" customHeight="1">
      <c r="A1772" s="6">
        <v>3051</v>
      </c>
      <c r="B1772" s="6" t="s">
        <v>324</v>
      </c>
      <c r="C1772" s="6" t="s">
        <v>55</v>
      </c>
      <c r="D1772" s="6">
        <v>40</v>
      </c>
      <c r="E1772" s="6">
        <v>40</v>
      </c>
      <c r="F1772" s="6">
        <f t="shared" si="33"/>
        <v>0.04</v>
      </c>
      <c r="G1772" s="6">
        <v>1</v>
      </c>
      <c r="H1772" s="6" t="s">
        <v>330</v>
      </c>
      <c r="I1772" s="6" t="s">
        <v>18</v>
      </c>
      <c r="J1772" s="6" t="s">
        <v>25</v>
      </c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</row>
    <row r="1773" spans="1:28" ht="15" customHeight="1">
      <c r="A1773" s="6">
        <v>3050</v>
      </c>
      <c r="B1773" s="6" t="s">
        <v>324</v>
      </c>
      <c r="C1773" s="6" t="s">
        <v>55</v>
      </c>
      <c r="D1773" s="6">
        <v>42</v>
      </c>
      <c r="E1773" s="6">
        <v>42</v>
      </c>
      <c r="F1773" s="6">
        <f t="shared" si="33"/>
        <v>4.2000000000000003E-2</v>
      </c>
      <c r="G1773" s="6">
        <v>1</v>
      </c>
      <c r="H1773" s="6" t="s">
        <v>330</v>
      </c>
      <c r="I1773" s="6" t="s">
        <v>18</v>
      </c>
      <c r="J1773" s="6" t="s">
        <v>25</v>
      </c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</row>
    <row r="1774" spans="1:28" ht="15" customHeight="1">
      <c r="A1774" s="6">
        <v>3049</v>
      </c>
      <c r="B1774" s="6" t="s">
        <v>183</v>
      </c>
      <c r="C1774" s="6" t="s">
        <v>55</v>
      </c>
      <c r="D1774" s="6">
        <v>70</v>
      </c>
      <c r="E1774" s="6">
        <v>70</v>
      </c>
      <c r="F1774" s="6">
        <f t="shared" si="33"/>
        <v>7.0000000000000007E-2</v>
      </c>
      <c r="G1774" s="6">
        <v>1</v>
      </c>
      <c r="H1774" s="6" t="s">
        <v>330</v>
      </c>
      <c r="I1774" s="6" t="s">
        <v>18</v>
      </c>
      <c r="J1774" s="6" t="s">
        <v>25</v>
      </c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</row>
    <row r="1775" spans="1:28" ht="15" customHeight="1">
      <c r="A1775" s="6">
        <v>3048</v>
      </c>
      <c r="B1775" s="6" t="s">
        <v>73</v>
      </c>
      <c r="C1775" s="6" t="s">
        <v>55</v>
      </c>
      <c r="D1775" s="6">
        <v>118</v>
      </c>
      <c r="E1775" s="6">
        <v>118</v>
      </c>
      <c r="F1775" s="6">
        <f t="shared" si="33"/>
        <v>0.11799999999999999</v>
      </c>
      <c r="G1775" s="6">
        <v>1</v>
      </c>
      <c r="H1775" s="6" t="s">
        <v>330</v>
      </c>
      <c r="I1775" s="6" t="s">
        <v>18</v>
      </c>
      <c r="J1775" s="6" t="s">
        <v>25</v>
      </c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</row>
    <row r="1776" spans="1:28" ht="15" customHeight="1">
      <c r="A1776" s="6">
        <v>3047</v>
      </c>
      <c r="B1776" s="6" t="s">
        <v>73</v>
      </c>
      <c r="C1776" s="6" t="s">
        <v>55</v>
      </c>
      <c r="D1776" s="6">
        <v>96</v>
      </c>
      <c r="E1776" s="6">
        <v>96</v>
      </c>
      <c r="F1776" s="6">
        <f t="shared" si="33"/>
        <v>9.6000000000000002E-2</v>
      </c>
      <c r="G1776" s="6">
        <v>1</v>
      </c>
      <c r="H1776" s="6" t="s">
        <v>330</v>
      </c>
      <c r="I1776" s="6" t="s">
        <v>18</v>
      </c>
      <c r="J1776" s="6" t="s">
        <v>25</v>
      </c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</row>
    <row r="1777" spans="1:28" ht="15" customHeight="1">
      <c r="A1777" s="6">
        <v>3046</v>
      </c>
      <c r="B1777" s="6" t="s">
        <v>73</v>
      </c>
      <c r="C1777" s="6" t="s">
        <v>55</v>
      </c>
      <c r="D1777" s="6">
        <v>94</v>
      </c>
      <c r="E1777" s="6">
        <v>94</v>
      </c>
      <c r="F1777" s="6">
        <f t="shared" si="33"/>
        <v>9.4E-2</v>
      </c>
      <c r="G1777" s="6">
        <v>1</v>
      </c>
      <c r="H1777" s="6" t="s">
        <v>330</v>
      </c>
      <c r="I1777" s="6" t="s">
        <v>18</v>
      </c>
      <c r="J1777" s="6" t="s">
        <v>25</v>
      </c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</row>
    <row r="1778" spans="1:28" ht="15" customHeight="1">
      <c r="A1778" s="6">
        <v>3045</v>
      </c>
      <c r="B1778" s="6" t="s">
        <v>73</v>
      </c>
      <c r="C1778" s="6" t="s">
        <v>55</v>
      </c>
      <c r="D1778" s="6">
        <v>96</v>
      </c>
      <c r="E1778" s="6">
        <v>96</v>
      </c>
      <c r="F1778" s="6">
        <f t="shared" si="33"/>
        <v>9.6000000000000002E-2</v>
      </c>
      <c r="G1778" s="6">
        <v>1</v>
      </c>
      <c r="H1778" s="6" t="s">
        <v>330</v>
      </c>
      <c r="I1778" s="6" t="s">
        <v>18</v>
      </c>
      <c r="J1778" s="6" t="s">
        <v>25</v>
      </c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</row>
    <row r="1779" spans="1:28" ht="15" customHeight="1">
      <c r="A1779" s="6">
        <v>3044</v>
      </c>
      <c r="B1779" s="6" t="s">
        <v>69</v>
      </c>
      <c r="C1779" s="6" t="s">
        <v>55</v>
      </c>
      <c r="D1779" s="6">
        <v>36</v>
      </c>
      <c r="E1779" s="6">
        <v>36</v>
      </c>
      <c r="F1779" s="6">
        <f t="shared" si="33"/>
        <v>3.5999999999999997E-2</v>
      </c>
      <c r="G1779" s="6">
        <v>1</v>
      </c>
      <c r="H1779" s="6" t="s">
        <v>330</v>
      </c>
      <c r="I1779" s="6" t="s">
        <v>12</v>
      </c>
      <c r="J1779" s="6" t="s">
        <v>25</v>
      </c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</row>
    <row r="1780" spans="1:28" ht="15" customHeight="1">
      <c r="A1780" s="6">
        <v>3043</v>
      </c>
      <c r="B1780" s="6" t="s">
        <v>69</v>
      </c>
      <c r="C1780" s="6" t="s">
        <v>55</v>
      </c>
      <c r="D1780" s="6">
        <v>36</v>
      </c>
      <c r="E1780" s="6">
        <v>36</v>
      </c>
      <c r="F1780" s="6">
        <f t="shared" si="33"/>
        <v>3.5999999999999997E-2</v>
      </c>
      <c r="G1780" s="6">
        <v>1</v>
      </c>
      <c r="H1780" s="6" t="s">
        <v>330</v>
      </c>
      <c r="I1780" s="6" t="s">
        <v>12</v>
      </c>
      <c r="J1780" s="6" t="s">
        <v>25</v>
      </c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</row>
    <row r="1781" spans="1:28" ht="15" customHeight="1">
      <c r="A1781" s="6">
        <v>3042</v>
      </c>
      <c r="B1781" s="6" t="s">
        <v>46</v>
      </c>
      <c r="C1781" s="6" t="s">
        <v>23</v>
      </c>
      <c r="D1781" s="6">
        <v>72</v>
      </c>
      <c r="E1781" s="6">
        <v>72</v>
      </c>
      <c r="F1781" s="6">
        <f t="shared" si="33"/>
        <v>7.1999999999999995E-2</v>
      </c>
      <c r="G1781" s="6">
        <v>1</v>
      </c>
      <c r="H1781" s="6" t="s">
        <v>330</v>
      </c>
      <c r="I1781" s="6" t="s">
        <v>12</v>
      </c>
      <c r="J1781" s="6" t="s">
        <v>25</v>
      </c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</row>
    <row r="1782" spans="1:28" ht="15" customHeight="1">
      <c r="A1782" s="6">
        <v>3041</v>
      </c>
      <c r="B1782" s="6" t="s">
        <v>46</v>
      </c>
      <c r="C1782" s="6" t="s">
        <v>23</v>
      </c>
      <c r="D1782" s="6">
        <v>74</v>
      </c>
      <c r="E1782" s="6">
        <v>74</v>
      </c>
      <c r="F1782" s="6">
        <f t="shared" si="33"/>
        <v>7.3999999999999996E-2</v>
      </c>
      <c r="G1782" s="6">
        <v>1</v>
      </c>
      <c r="H1782" s="6" t="s">
        <v>330</v>
      </c>
      <c r="I1782" s="6" t="s">
        <v>12</v>
      </c>
      <c r="J1782" s="6" t="s">
        <v>25</v>
      </c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</row>
    <row r="1783" spans="1:28" ht="15" customHeight="1">
      <c r="A1783" s="6">
        <v>3040</v>
      </c>
      <c r="B1783" s="6" t="s">
        <v>154</v>
      </c>
      <c r="C1783" s="6" t="s">
        <v>23</v>
      </c>
      <c r="D1783" s="6">
        <v>174</v>
      </c>
      <c r="E1783" s="6">
        <v>174</v>
      </c>
      <c r="F1783" s="6">
        <f t="shared" si="33"/>
        <v>0.17399999999999999</v>
      </c>
      <c r="G1783" s="6">
        <v>1</v>
      </c>
      <c r="H1783" s="6" t="s">
        <v>330</v>
      </c>
      <c r="I1783" s="6" t="s">
        <v>18</v>
      </c>
      <c r="J1783" s="6" t="s">
        <v>36</v>
      </c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</row>
    <row r="1784" spans="1:28" ht="15" customHeight="1">
      <c r="A1784" s="6">
        <v>3039</v>
      </c>
      <c r="B1784" s="6" t="s">
        <v>154</v>
      </c>
      <c r="C1784" s="6" t="s">
        <v>23</v>
      </c>
      <c r="D1784" s="6">
        <v>242</v>
      </c>
      <c r="E1784" s="6">
        <v>242</v>
      </c>
      <c r="F1784" s="6">
        <f t="shared" si="33"/>
        <v>0.24199999999999999</v>
      </c>
      <c r="G1784" s="6">
        <v>1</v>
      </c>
      <c r="H1784" s="6" t="s">
        <v>330</v>
      </c>
      <c r="I1784" s="6" t="s">
        <v>18</v>
      </c>
      <c r="J1784" s="6" t="s">
        <v>36</v>
      </c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</row>
    <row r="1785" spans="1:28" ht="15" customHeight="1">
      <c r="A1785" s="6">
        <v>3038</v>
      </c>
      <c r="B1785" s="6" t="s">
        <v>154</v>
      </c>
      <c r="C1785" s="6" t="s">
        <v>23</v>
      </c>
      <c r="D1785" s="6">
        <v>400</v>
      </c>
      <c r="E1785" s="6">
        <v>400</v>
      </c>
      <c r="F1785" s="6">
        <f t="shared" si="33"/>
        <v>0.4</v>
      </c>
      <c r="G1785" s="6">
        <v>1</v>
      </c>
      <c r="H1785" s="6" t="s">
        <v>330</v>
      </c>
      <c r="I1785" s="6" t="s">
        <v>18</v>
      </c>
      <c r="J1785" s="6" t="s">
        <v>36</v>
      </c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</row>
    <row r="1786" spans="1:28" ht="15" customHeight="1">
      <c r="A1786" s="6">
        <v>3037</v>
      </c>
      <c r="B1786" s="6" t="s">
        <v>46</v>
      </c>
      <c r="C1786" s="6" t="s">
        <v>55</v>
      </c>
      <c r="D1786" s="6">
        <v>28</v>
      </c>
      <c r="E1786" s="6">
        <v>28</v>
      </c>
      <c r="F1786" s="6">
        <f t="shared" si="33"/>
        <v>2.8000000000000001E-2</v>
      </c>
      <c r="G1786" s="6">
        <v>1</v>
      </c>
      <c r="H1786" s="6" t="s">
        <v>330</v>
      </c>
      <c r="I1786" s="6" t="s">
        <v>12</v>
      </c>
      <c r="J1786" s="6" t="s">
        <v>25</v>
      </c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</row>
    <row r="1787" spans="1:28" ht="15" customHeight="1">
      <c r="A1787" s="6">
        <v>3036</v>
      </c>
      <c r="B1787" s="6" t="s">
        <v>46</v>
      </c>
      <c r="C1787" s="6" t="s">
        <v>55</v>
      </c>
      <c r="D1787" s="6">
        <v>34</v>
      </c>
      <c r="E1787" s="6">
        <v>34</v>
      </c>
      <c r="F1787" s="6">
        <f t="shared" si="33"/>
        <v>3.4000000000000002E-2</v>
      </c>
      <c r="G1787" s="6">
        <v>1</v>
      </c>
      <c r="H1787" s="6" t="s">
        <v>330</v>
      </c>
      <c r="I1787" s="6" t="s">
        <v>12</v>
      </c>
      <c r="J1787" s="6" t="s">
        <v>25</v>
      </c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</row>
    <row r="1788" spans="1:28" ht="15" customHeight="1">
      <c r="A1788" s="6">
        <v>3035</v>
      </c>
      <c r="B1788" s="6" t="s">
        <v>46</v>
      </c>
      <c r="C1788" s="6" t="s">
        <v>23</v>
      </c>
      <c r="D1788" s="6">
        <v>116</v>
      </c>
      <c r="E1788" s="6">
        <v>116</v>
      </c>
      <c r="F1788" s="6">
        <f t="shared" si="33"/>
        <v>0.11600000000000001</v>
      </c>
      <c r="G1788" s="6">
        <v>1</v>
      </c>
      <c r="H1788" s="6" t="s">
        <v>330</v>
      </c>
      <c r="I1788" s="6" t="s">
        <v>12</v>
      </c>
      <c r="J1788" s="6" t="s">
        <v>25</v>
      </c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</row>
    <row r="1789" spans="1:28" ht="15" customHeight="1">
      <c r="A1789" s="6">
        <v>3034</v>
      </c>
      <c r="B1789" s="6" t="s">
        <v>46</v>
      </c>
      <c r="C1789" s="6" t="s">
        <v>23</v>
      </c>
      <c r="D1789" s="6">
        <v>96</v>
      </c>
      <c r="E1789" s="6">
        <v>96</v>
      </c>
      <c r="F1789" s="6">
        <f t="shared" si="33"/>
        <v>9.6000000000000002E-2</v>
      </c>
      <c r="G1789" s="6">
        <v>1</v>
      </c>
      <c r="H1789" s="6" t="s">
        <v>330</v>
      </c>
      <c r="I1789" s="6" t="s">
        <v>12</v>
      </c>
      <c r="J1789" s="6" t="s">
        <v>25</v>
      </c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</row>
    <row r="1790" spans="1:28" ht="15" customHeight="1">
      <c r="A1790" s="6">
        <v>3033</v>
      </c>
      <c r="B1790" s="6" t="s">
        <v>64</v>
      </c>
      <c r="C1790" s="6" t="s">
        <v>55</v>
      </c>
      <c r="D1790" s="6">
        <v>344</v>
      </c>
      <c r="E1790" s="6">
        <v>344</v>
      </c>
      <c r="F1790" s="6">
        <f t="shared" si="33"/>
        <v>0.34399999999999997</v>
      </c>
      <c r="G1790" s="6">
        <v>1</v>
      </c>
      <c r="H1790" s="6" t="s">
        <v>330</v>
      </c>
      <c r="I1790" s="6" t="s">
        <v>18</v>
      </c>
      <c r="J1790" s="6" t="s">
        <v>25</v>
      </c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</row>
    <row r="1791" spans="1:28" ht="15" customHeight="1">
      <c r="A1791" s="6">
        <v>3032</v>
      </c>
      <c r="B1791" s="6" t="s">
        <v>64</v>
      </c>
      <c r="C1791" s="6" t="s">
        <v>55</v>
      </c>
      <c r="D1791" s="6">
        <v>382</v>
      </c>
      <c r="E1791" s="6">
        <v>382</v>
      </c>
      <c r="F1791" s="6">
        <f t="shared" si="33"/>
        <v>0.38200000000000001</v>
      </c>
      <c r="G1791" s="6">
        <v>1</v>
      </c>
      <c r="H1791" s="6" t="s">
        <v>330</v>
      </c>
      <c r="I1791" s="6" t="s">
        <v>18</v>
      </c>
      <c r="J1791" s="6" t="s">
        <v>25</v>
      </c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</row>
    <row r="1792" spans="1:28" ht="15" customHeight="1">
      <c r="A1792" s="6">
        <v>3031</v>
      </c>
      <c r="B1792" s="6" t="s">
        <v>69</v>
      </c>
      <c r="C1792" s="6" t="s">
        <v>23</v>
      </c>
      <c r="D1792" s="6">
        <v>66</v>
      </c>
      <c r="E1792" s="6">
        <v>66</v>
      </c>
      <c r="F1792" s="6">
        <f t="shared" si="33"/>
        <v>6.6000000000000003E-2</v>
      </c>
      <c r="G1792" s="6">
        <v>1</v>
      </c>
      <c r="H1792" s="6" t="s">
        <v>330</v>
      </c>
      <c r="I1792" s="6" t="s">
        <v>12</v>
      </c>
      <c r="J1792" s="6" t="s">
        <v>25</v>
      </c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</row>
    <row r="1793" spans="1:28" ht="15" customHeight="1">
      <c r="A1793" s="6">
        <v>3030</v>
      </c>
      <c r="B1793" s="6" t="s">
        <v>69</v>
      </c>
      <c r="C1793" s="6" t="s">
        <v>23</v>
      </c>
      <c r="D1793" s="6">
        <v>66</v>
      </c>
      <c r="E1793" s="6">
        <v>66</v>
      </c>
      <c r="F1793" s="6">
        <f t="shared" si="33"/>
        <v>6.6000000000000003E-2</v>
      </c>
      <c r="G1793" s="6">
        <v>1</v>
      </c>
      <c r="H1793" s="6" t="s">
        <v>330</v>
      </c>
      <c r="I1793" s="6" t="s">
        <v>12</v>
      </c>
      <c r="J1793" s="6" t="s">
        <v>25</v>
      </c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</row>
    <row r="1794" spans="1:28" ht="15" customHeight="1">
      <c r="A1794" s="6">
        <v>3029</v>
      </c>
      <c r="B1794" s="6" t="s">
        <v>324</v>
      </c>
      <c r="C1794" s="6" t="s">
        <v>23</v>
      </c>
      <c r="D1794" s="6">
        <v>56</v>
      </c>
      <c r="E1794" s="6">
        <v>56</v>
      </c>
      <c r="F1794" s="6">
        <f t="shared" si="33"/>
        <v>5.6000000000000001E-2</v>
      </c>
      <c r="G1794" s="6">
        <v>1</v>
      </c>
      <c r="H1794" s="6" t="s">
        <v>330</v>
      </c>
      <c r="I1794" s="6" t="s">
        <v>12</v>
      </c>
      <c r="J1794" s="6" t="s">
        <v>25</v>
      </c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</row>
    <row r="1795" spans="1:28" ht="15" customHeight="1">
      <c r="A1795" s="6">
        <v>3028</v>
      </c>
      <c r="B1795" s="6" t="s">
        <v>324</v>
      </c>
      <c r="C1795" s="6" t="s">
        <v>23</v>
      </c>
      <c r="D1795" s="6">
        <v>54</v>
      </c>
      <c r="E1795" s="6">
        <v>54</v>
      </c>
      <c r="F1795" s="6">
        <f t="shared" si="33"/>
        <v>5.3999999999999999E-2</v>
      </c>
      <c r="G1795" s="6">
        <v>1</v>
      </c>
      <c r="H1795" s="6" t="s">
        <v>330</v>
      </c>
      <c r="I1795" s="6" t="s">
        <v>12</v>
      </c>
      <c r="J1795" s="6" t="s">
        <v>25</v>
      </c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</row>
    <row r="1796" spans="1:28" ht="15" customHeight="1">
      <c r="A1796" s="6">
        <v>3027</v>
      </c>
      <c r="B1796" s="6" t="s">
        <v>69</v>
      </c>
      <c r="C1796" s="6" t="s">
        <v>23</v>
      </c>
      <c r="D1796" s="6">
        <v>56</v>
      </c>
      <c r="E1796" s="6">
        <v>56</v>
      </c>
      <c r="F1796" s="6">
        <f t="shared" si="33"/>
        <v>5.6000000000000001E-2</v>
      </c>
      <c r="G1796" s="6">
        <v>1</v>
      </c>
      <c r="H1796" s="6" t="s">
        <v>330</v>
      </c>
      <c r="I1796" s="6" t="s">
        <v>12</v>
      </c>
      <c r="J1796" s="6" t="s">
        <v>25</v>
      </c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</row>
    <row r="1797" spans="1:28" ht="15" customHeight="1">
      <c r="A1797" s="6">
        <v>3026</v>
      </c>
      <c r="B1797" s="6" t="s">
        <v>69</v>
      </c>
      <c r="C1797" s="6" t="s">
        <v>23</v>
      </c>
      <c r="D1797" s="6">
        <v>56</v>
      </c>
      <c r="E1797" s="6">
        <v>56</v>
      </c>
      <c r="F1797" s="6">
        <f t="shared" ref="F1797:F1860" si="34">E1797/1000</f>
        <v>5.6000000000000001E-2</v>
      </c>
      <c r="G1797" s="6">
        <v>1</v>
      </c>
      <c r="H1797" s="6" t="s">
        <v>330</v>
      </c>
      <c r="I1797" s="6" t="s">
        <v>12</v>
      </c>
      <c r="J1797" s="6" t="s">
        <v>25</v>
      </c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</row>
    <row r="1798" spans="1:28" ht="15" customHeight="1">
      <c r="A1798" s="6">
        <v>3024</v>
      </c>
      <c r="B1798" s="6" t="s">
        <v>324</v>
      </c>
      <c r="C1798" s="6" t="s">
        <v>55</v>
      </c>
      <c r="D1798" s="6">
        <v>30</v>
      </c>
      <c r="E1798" s="6">
        <v>30</v>
      </c>
      <c r="F1798" s="6">
        <f t="shared" si="34"/>
        <v>0.03</v>
      </c>
      <c r="G1798" s="6">
        <v>1</v>
      </c>
      <c r="H1798" s="6" t="s">
        <v>330</v>
      </c>
      <c r="I1798" s="6" t="s">
        <v>18</v>
      </c>
      <c r="J1798" s="6" t="s">
        <v>25</v>
      </c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</row>
    <row r="1799" spans="1:28" ht="15" customHeight="1">
      <c r="A1799" s="6">
        <v>3025</v>
      </c>
      <c r="B1799" s="6" t="s">
        <v>69</v>
      </c>
      <c r="C1799" s="6" t="s">
        <v>55</v>
      </c>
      <c r="D1799" s="6">
        <v>26</v>
      </c>
      <c r="E1799" s="6">
        <v>26</v>
      </c>
      <c r="F1799" s="6">
        <f t="shared" si="34"/>
        <v>2.5999999999999999E-2</v>
      </c>
      <c r="G1799" s="6">
        <v>1</v>
      </c>
      <c r="H1799" s="6" t="s">
        <v>330</v>
      </c>
      <c r="I1799" s="6" t="s">
        <v>18</v>
      </c>
      <c r="J1799" s="6" t="s">
        <v>25</v>
      </c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</row>
    <row r="1800" spans="1:28" ht="15" customHeight="1">
      <c r="A1800" s="6">
        <v>3023</v>
      </c>
      <c r="B1800" s="6" t="s">
        <v>332</v>
      </c>
      <c r="C1800" s="6" t="s">
        <v>23</v>
      </c>
      <c r="D1800" s="6">
        <v>144</v>
      </c>
      <c r="E1800" s="6">
        <v>144</v>
      </c>
      <c r="F1800" s="6">
        <f t="shared" si="34"/>
        <v>0.14399999999999999</v>
      </c>
      <c r="G1800" s="6">
        <v>1</v>
      </c>
      <c r="H1800" s="6" t="s">
        <v>330</v>
      </c>
      <c r="I1800" s="6" t="s">
        <v>12</v>
      </c>
      <c r="J1800" s="6" t="s">
        <v>25</v>
      </c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</row>
    <row r="1801" spans="1:28" ht="15" customHeight="1">
      <c r="A1801" s="6">
        <v>3022</v>
      </c>
      <c r="B1801" s="6" t="s">
        <v>332</v>
      </c>
      <c r="C1801" s="6" t="s">
        <v>23</v>
      </c>
      <c r="D1801" s="6">
        <v>164</v>
      </c>
      <c r="E1801" s="6">
        <v>164</v>
      </c>
      <c r="F1801" s="6">
        <f t="shared" si="34"/>
        <v>0.16400000000000001</v>
      </c>
      <c r="G1801" s="6">
        <v>1</v>
      </c>
      <c r="H1801" s="6" t="s">
        <v>330</v>
      </c>
      <c r="I1801" s="6" t="s">
        <v>12</v>
      </c>
      <c r="J1801" s="6" t="s">
        <v>25</v>
      </c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</row>
    <row r="1802" spans="1:28" ht="15" customHeight="1">
      <c r="A1802" s="6">
        <v>3021</v>
      </c>
      <c r="B1802" s="6" t="s">
        <v>114</v>
      </c>
      <c r="C1802" s="6" t="s">
        <v>55</v>
      </c>
      <c r="D1802" s="6">
        <v>84</v>
      </c>
      <c r="E1802" s="6">
        <v>84</v>
      </c>
      <c r="F1802" s="6">
        <f t="shared" si="34"/>
        <v>8.4000000000000005E-2</v>
      </c>
      <c r="G1802" s="6">
        <v>1</v>
      </c>
      <c r="H1802" s="6" t="s">
        <v>330</v>
      </c>
      <c r="I1802" s="6" t="s">
        <v>12</v>
      </c>
      <c r="J1802" s="6" t="s">
        <v>25</v>
      </c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</row>
    <row r="1803" spans="1:28" ht="15" customHeight="1">
      <c r="A1803" s="6">
        <v>3020</v>
      </c>
      <c r="B1803" s="6" t="s">
        <v>114</v>
      </c>
      <c r="C1803" s="6" t="s">
        <v>55</v>
      </c>
      <c r="D1803" s="6">
        <v>90</v>
      </c>
      <c r="E1803" s="6">
        <v>90</v>
      </c>
      <c r="F1803" s="6">
        <f t="shared" si="34"/>
        <v>0.09</v>
      </c>
      <c r="G1803" s="6">
        <v>1</v>
      </c>
      <c r="H1803" s="6" t="s">
        <v>330</v>
      </c>
      <c r="I1803" s="6" t="s">
        <v>12</v>
      </c>
      <c r="J1803" s="6" t="s">
        <v>25</v>
      </c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</row>
    <row r="1804" spans="1:28" ht="15" customHeight="1">
      <c r="A1804" s="6">
        <v>3019</v>
      </c>
      <c r="B1804" s="6" t="s">
        <v>73</v>
      </c>
      <c r="C1804" s="6" t="s">
        <v>55</v>
      </c>
      <c r="D1804" s="6">
        <v>98</v>
      </c>
      <c r="E1804" s="6">
        <v>98</v>
      </c>
      <c r="F1804" s="6">
        <f t="shared" si="34"/>
        <v>9.8000000000000004E-2</v>
      </c>
      <c r="G1804" s="6">
        <v>1</v>
      </c>
      <c r="H1804" s="6" t="s">
        <v>330</v>
      </c>
      <c r="I1804" s="6" t="s">
        <v>18</v>
      </c>
      <c r="J1804" s="6" t="s">
        <v>25</v>
      </c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</row>
    <row r="1805" spans="1:28" ht="15" customHeight="1">
      <c r="A1805" s="6">
        <v>3018</v>
      </c>
      <c r="B1805" s="6" t="s">
        <v>46</v>
      </c>
      <c r="C1805" s="6" t="s">
        <v>55</v>
      </c>
      <c r="D1805" s="6">
        <v>86</v>
      </c>
      <c r="E1805" s="6">
        <v>86</v>
      </c>
      <c r="F1805" s="6">
        <f t="shared" si="34"/>
        <v>8.5999999999999993E-2</v>
      </c>
      <c r="G1805" s="6">
        <v>1</v>
      </c>
      <c r="H1805" s="6" t="s">
        <v>330</v>
      </c>
      <c r="I1805" s="6" t="s">
        <v>12</v>
      </c>
      <c r="J1805" s="6" t="s">
        <v>25</v>
      </c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</row>
    <row r="1806" spans="1:28" ht="15" customHeight="1">
      <c r="A1806" s="6">
        <v>3017</v>
      </c>
      <c r="B1806" s="6" t="s">
        <v>46</v>
      </c>
      <c r="C1806" s="6" t="s">
        <v>55</v>
      </c>
      <c r="D1806" s="6">
        <v>88</v>
      </c>
      <c r="E1806" s="6">
        <v>88</v>
      </c>
      <c r="F1806" s="6">
        <f t="shared" si="34"/>
        <v>8.7999999999999995E-2</v>
      </c>
      <c r="G1806" s="6">
        <v>1</v>
      </c>
      <c r="H1806" s="6" t="s">
        <v>330</v>
      </c>
      <c r="I1806" s="6" t="s">
        <v>12</v>
      </c>
      <c r="J1806" s="6" t="s">
        <v>25</v>
      </c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</row>
    <row r="1807" spans="1:28" ht="15" customHeight="1">
      <c r="A1807" s="6">
        <v>3016</v>
      </c>
      <c r="B1807" s="6" t="s">
        <v>64</v>
      </c>
      <c r="C1807" s="6" t="s">
        <v>55</v>
      </c>
      <c r="D1807" s="6">
        <v>104</v>
      </c>
      <c r="E1807" s="6">
        <v>104</v>
      </c>
      <c r="F1807" s="6">
        <f t="shared" si="34"/>
        <v>0.104</v>
      </c>
      <c r="G1807" s="6">
        <v>1</v>
      </c>
      <c r="H1807" s="6" t="s">
        <v>330</v>
      </c>
      <c r="I1807" s="6" t="s">
        <v>18</v>
      </c>
      <c r="J1807" s="6" t="s">
        <v>36</v>
      </c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</row>
    <row r="1808" spans="1:28" ht="15" customHeight="1">
      <c r="A1808" s="6">
        <v>3015</v>
      </c>
      <c r="B1808" s="6" t="s">
        <v>64</v>
      </c>
      <c r="C1808" s="6" t="s">
        <v>55</v>
      </c>
      <c r="D1808" s="6">
        <v>100</v>
      </c>
      <c r="E1808" s="6">
        <v>100</v>
      </c>
      <c r="F1808" s="6">
        <f t="shared" si="34"/>
        <v>0.1</v>
      </c>
      <c r="G1808" s="6">
        <v>1</v>
      </c>
      <c r="H1808" s="6" t="s">
        <v>330</v>
      </c>
      <c r="I1808" s="6" t="s">
        <v>18</v>
      </c>
      <c r="J1808" s="6" t="s">
        <v>36</v>
      </c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</row>
    <row r="1809" spans="1:28" ht="15" customHeight="1">
      <c r="A1809" s="6">
        <v>3014</v>
      </c>
      <c r="B1809" s="6" t="s">
        <v>50</v>
      </c>
      <c r="C1809" s="6" t="s">
        <v>55</v>
      </c>
      <c r="D1809" s="6">
        <v>90</v>
      </c>
      <c r="E1809" s="6">
        <v>90</v>
      </c>
      <c r="F1809" s="6">
        <f t="shared" si="34"/>
        <v>0.09</v>
      </c>
      <c r="G1809" s="6">
        <v>1</v>
      </c>
      <c r="H1809" s="6" t="s">
        <v>330</v>
      </c>
      <c r="I1809" s="6" t="s">
        <v>12</v>
      </c>
      <c r="J1809" s="6" t="s">
        <v>36</v>
      </c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</row>
    <row r="1810" spans="1:28" ht="15" customHeight="1">
      <c r="A1810" s="6">
        <v>3013</v>
      </c>
      <c r="B1810" s="6" t="s">
        <v>50</v>
      </c>
      <c r="C1810" s="6" t="s">
        <v>55</v>
      </c>
      <c r="D1810" s="6">
        <v>78</v>
      </c>
      <c r="E1810" s="6">
        <v>78</v>
      </c>
      <c r="F1810" s="6">
        <f t="shared" si="34"/>
        <v>7.8E-2</v>
      </c>
      <c r="G1810" s="6">
        <v>1</v>
      </c>
      <c r="H1810" s="6" t="s">
        <v>330</v>
      </c>
      <c r="I1810" s="6" t="s">
        <v>12</v>
      </c>
      <c r="J1810" s="6" t="s">
        <v>36</v>
      </c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</row>
    <row r="1811" spans="1:28" ht="15" customHeight="1">
      <c r="A1811" s="6">
        <v>3011</v>
      </c>
      <c r="B1811" s="6" t="s">
        <v>69</v>
      </c>
      <c r="C1811" s="6" t="s">
        <v>23</v>
      </c>
      <c r="D1811" s="6">
        <v>138</v>
      </c>
      <c r="E1811" s="6">
        <v>138</v>
      </c>
      <c r="F1811" s="6">
        <f t="shared" si="34"/>
        <v>0.13800000000000001</v>
      </c>
      <c r="G1811" s="6">
        <v>1</v>
      </c>
      <c r="H1811" s="6" t="s">
        <v>330</v>
      </c>
      <c r="I1811" s="6" t="s">
        <v>12</v>
      </c>
      <c r="J1811" s="6" t="s">
        <v>25</v>
      </c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</row>
    <row r="1812" spans="1:28" ht="15" customHeight="1">
      <c r="A1812" s="6">
        <v>3012</v>
      </c>
      <c r="B1812" s="6" t="s">
        <v>69</v>
      </c>
      <c r="C1812" s="6" t="s">
        <v>23</v>
      </c>
      <c r="D1812" s="6">
        <v>134</v>
      </c>
      <c r="E1812" s="6">
        <v>134</v>
      </c>
      <c r="F1812" s="6">
        <f t="shared" si="34"/>
        <v>0.13400000000000001</v>
      </c>
      <c r="G1812" s="6">
        <v>1</v>
      </c>
      <c r="H1812" s="6" t="s">
        <v>330</v>
      </c>
      <c r="I1812" s="6" t="s">
        <v>12</v>
      </c>
      <c r="J1812" s="6" t="s">
        <v>25</v>
      </c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</row>
    <row r="1813" spans="1:28" ht="15" customHeight="1">
      <c r="A1813" s="6">
        <v>3010</v>
      </c>
      <c r="B1813" s="6" t="s">
        <v>154</v>
      </c>
      <c r="C1813" s="6" t="s">
        <v>55</v>
      </c>
      <c r="D1813" s="6">
        <v>242</v>
      </c>
      <c r="E1813" s="6">
        <v>242</v>
      </c>
      <c r="F1813" s="6">
        <f t="shared" si="34"/>
        <v>0.24199999999999999</v>
      </c>
      <c r="G1813" s="6">
        <v>1</v>
      </c>
      <c r="H1813" s="6" t="s">
        <v>330</v>
      </c>
      <c r="I1813" s="6" t="s">
        <v>12</v>
      </c>
      <c r="J1813" s="6" t="s">
        <v>25</v>
      </c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</row>
    <row r="1814" spans="1:28" ht="15" customHeight="1">
      <c r="A1814" s="6">
        <v>3009</v>
      </c>
      <c r="B1814" s="6" t="s">
        <v>154</v>
      </c>
      <c r="C1814" s="6" t="s">
        <v>55</v>
      </c>
      <c r="D1814" s="6">
        <v>262</v>
      </c>
      <c r="E1814" s="6">
        <v>262</v>
      </c>
      <c r="F1814" s="6">
        <f t="shared" si="34"/>
        <v>0.26200000000000001</v>
      </c>
      <c r="G1814" s="6">
        <v>1</v>
      </c>
      <c r="H1814" s="6" t="s">
        <v>330</v>
      </c>
      <c r="I1814" s="6" t="s">
        <v>12</v>
      </c>
      <c r="J1814" s="6" t="s">
        <v>25</v>
      </c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</row>
    <row r="1815" spans="1:28" ht="15" customHeight="1">
      <c r="A1815" s="6">
        <v>3008</v>
      </c>
      <c r="B1815" s="6" t="s">
        <v>154</v>
      </c>
      <c r="C1815" s="6" t="s">
        <v>23</v>
      </c>
      <c r="D1815" s="6">
        <v>266</v>
      </c>
      <c r="E1815" s="6">
        <v>266</v>
      </c>
      <c r="F1815" s="6">
        <f t="shared" si="34"/>
        <v>0.26600000000000001</v>
      </c>
      <c r="G1815" s="6">
        <v>1</v>
      </c>
      <c r="H1815" s="6" t="s">
        <v>330</v>
      </c>
      <c r="I1815" s="6" t="s">
        <v>18</v>
      </c>
      <c r="J1815" s="6" t="s">
        <v>36</v>
      </c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</row>
    <row r="1816" spans="1:28" ht="15" customHeight="1">
      <c r="A1816" s="6">
        <v>3007</v>
      </c>
      <c r="B1816" s="6" t="s">
        <v>332</v>
      </c>
      <c r="C1816" s="6" t="s">
        <v>23</v>
      </c>
      <c r="D1816" s="6">
        <v>180</v>
      </c>
      <c r="E1816" s="6">
        <v>180</v>
      </c>
      <c r="F1816" s="6">
        <f t="shared" si="34"/>
        <v>0.18</v>
      </c>
      <c r="G1816" s="6">
        <v>1</v>
      </c>
      <c r="H1816" s="6" t="s">
        <v>330</v>
      </c>
      <c r="I1816" s="6" t="s">
        <v>12</v>
      </c>
      <c r="J1816" s="6" t="s">
        <v>25</v>
      </c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</row>
    <row r="1817" spans="1:28" ht="15" customHeight="1">
      <c r="A1817" s="6">
        <v>3005</v>
      </c>
      <c r="B1817" s="6" t="s">
        <v>109</v>
      </c>
      <c r="C1817" s="6" t="s">
        <v>23</v>
      </c>
      <c r="D1817" s="6">
        <v>350</v>
      </c>
      <c r="E1817" s="6">
        <v>350</v>
      </c>
      <c r="F1817" s="6">
        <f t="shared" si="34"/>
        <v>0.35</v>
      </c>
      <c r="G1817" s="6">
        <v>1</v>
      </c>
      <c r="H1817" s="6" t="s">
        <v>330</v>
      </c>
      <c r="I1817" s="6" t="s">
        <v>12</v>
      </c>
      <c r="J1817" s="6" t="s">
        <v>25</v>
      </c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</row>
    <row r="1818" spans="1:28" ht="15" customHeight="1">
      <c r="A1818" s="6">
        <v>3006</v>
      </c>
      <c r="B1818" s="6" t="s">
        <v>109</v>
      </c>
      <c r="C1818" s="6" t="s">
        <v>23</v>
      </c>
      <c r="D1818" s="6">
        <v>292</v>
      </c>
      <c r="E1818" s="6">
        <v>292</v>
      </c>
      <c r="F1818" s="6">
        <f t="shared" si="34"/>
        <v>0.29199999999999998</v>
      </c>
      <c r="G1818" s="6">
        <v>1</v>
      </c>
      <c r="H1818" s="6" t="s">
        <v>330</v>
      </c>
      <c r="I1818" s="6" t="s">
        <v>12</v>
      </c>
      <c r="J1818" s="6" t="s">
        <v>25</v>
      </c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</row>
    <row r="1819" spans="1:28" ht="15" customHeight="1">
      <c r="A1819" s="6">
        <v>3004</v>
      </c>
      <c r="B1819" s="6" t="s">
        <v>69</v>
      </c>
      <c r="C1819" s="6" t="s">
        <v>23</v>
      </c>
      <c r="D1819" s="6">
        <v>92</v>
      </c>
      <c r="E1819" s="6">
        <v>92</v>
      </c>
      <c r="F1819" s="6">
        <f t="shared" si="34"/>
        <v>9.1999999999999998E-2</v>
      </c>
      <c r="G1819" s="6">
        <v>1</v>
      </c>
      <c r="H1819" s="6" t="s">
        <v>330</v>
      </c>
      <c r="I1819" s="6" t="s">
        <v>12</v>
      </c>
      <c r="J1819" s="6" t="s">
        <v>25</v>
      </c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</row>
    <row r="1820" spans="1:28" ht="15" customHeight="1">
      <c r="A1820" s="6">
        <v>3003</v>
      </c>
      <c r="B1820" s="6" t="s">
        <v>154</v>
      </c>
      <c r="C1820" s="6" t="s">
        <v>23</v>
      </c>
      <c r="D1820" s="6">
        <v>232</v>
      </c>
      <c r="E1820" s="6">
        <v>232</v>
      </c>
      <c r="F1820" s="6">
        <f t="shared" si="34"/>
        <v>0.23200000000000001</v>
      </c>
      <c r="G1820" s="6">
        <v>1</v>
      </c>
      <c r="H1820" s="6" t="s">
        <v>330</v>
      </c>
      <c r="I1820" s="6" t="s">
        <v>12</v>
      </c>
      <c r="J1820" s="6" t="s">
        <v>25</v>
      </c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</row>
    <row r="1821" spans="1:28" ht="15" customHeight="1">
      <c r="A1821" s="6">
        <v>3002</v>
      </c>
      <c r="B1821" s="6" t="s">
        <v>69</v>
      </c>
      <c r="C1821" s="6" t="s">
        <v>23</v>
      </c>
      <c r="D1821" s="6">
        <v>84</v>
      </c>
      <c r="E1821" s="6">
        <v>84</v>
      </c>
      <c r="F1821" s="6">
        <f t="shared" si="34"/>
        <v>8.4000000000000005E-2</v>
      </c>
      <c r="G1821" s="6">
        <v>1</v>
      </c>
      <c r="H1821" s="6" t="s">
        <v>330</v>
      </c>
      <c r="I1821" s="6" t="s">
        <v>12</v>
      </c>
      <c r="J1821" s="6" t="s">
        <v>36</v>
      </c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</row>
    <row r="1822" spans="1:28" ht="15" customHeight="1">
      <c r="A1822" s="6">
        <v>3001</v>
      </c>
      <c r="B1822" s="6" t="s">
        <v>171</v>
      </c>
      <c r="C1822" s="6" t="s">
        <v>55</v>
      </c>
      <c r="D1822" s="6">
        <v>94</v>
      </c>
      <c r="E1822" s="6">
        <v>94</v>
      </c>
      <c r="F1822" s="6">
        <f t="shared" si="34"/>
        <v>9.4E-2</v>
      </c>
      <c r="G1822" s="6">
        <v>1</v>
      </c>
      <c r="H1822" s="6" t="s">
        <v>330</v>
      </c>
      <c r="I1822" s="6" t="s">
        <v>18</v>
      </c>
      <c r="J1822" s="6" t="s">
        <v>36</v>
      </c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</row>
    <row r="1823" spans="1:28" ht="15" customHeight="1">
      <c r="A1823" s="6">
        <v>3000</v>
      </c>
      <c r="B1823" s="6" t="s">
        <v>69</v>
      </c>
      <c r="C1823" s="6" t="s">
        <v>55</v>
      </c>
      <c r="D1823" s="6">
        <v>32</v>
      </c>
      <c r="E1823" s="6">
        <v>32</v>
      </c>
      <c r="F1823" s="6">
        <f t="shared" si="34"/>
        <v>3.2000000000000001E-2</v>
      </c>
      <c r="G1823" s="6">
        <v>1</v>
      </c>
      <c r="H1823" s="6" t="s">
        <v>330</v>
      </c>
      <c r="I1823" s="6" t="s">
        <v>12</v>
      </c>
      <c r="J1823" s="6" t="s">
        <v>25</v>
      </c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</row>
    <row r="1824" spans="1:28" ht="15" customHeight="1">
      <c r="A1824" s="6">
        <v>2999</v>
      </c>
      <c r="B1824" s="6" t="s">
        <v>22</v>
      </c>
      <c r="C1824" s="6" t="s">
        <v>20</v>
      </c>
      <c r="D1824" s="6">
        <v>300</v>
      </c>
      <c r="E1824" s="6">
        <v>300</v>
      </c>
      <c r="F1824" s="6">
        <f t="shared" si="34"/>
        <v>0.3</v>
      </c>
      <c r="G1824" s="6">
        <v>1</v>
      </c>
      <c r="H1824" s="6" t="s">
        <v>330</v>
      </c>
      <c r="I1824" s="6" t="s">
        <v>18</v>
      </c>
      <c r="J1824" s="6" t="s">
        <v>36</v>
      </c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</row>
    <row r="1825" spans="1:28" ht="15" customHeight="1">
      <c r="A1825" s="6">
        <v>2998</v>
      </c>
      <c r="B1825" s="6" t="s">
        <v>64</v>
      </c>
      <c r="C1825" s="6" t="s">
        <v>55</v>
      </c>
      <c r="D1825" s="6">
        <v>62</v>
      </c>
      <c r="E1825" s="6">
        <v>62</v>
      </c>
      <c r="F1825" s="6">
        <f t="shared" si="34"/>
        <v>6.2E-2</v>
      </c>
      <c r="G1825" s="6">
        <v>1</v>
      </c>
      <c r="H1825" s="6" t="s">
        <v>330</v>
      </c>
      <c r="I1825" s="6" t="s">
        <v>18</v>
      </c>
      <c r="J1825" s="6" t="s">
        <v>149</v>
      </c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</row>
    <row r="1826" spans="1:28" ht="15" customHeight="1">
      <c r="A1826" s="6">
        <v>2997</v>
      </c>
      <c r="B1826" s="6" t="s">
        <v>69</v>
      </c>
      <c r="C1826" s="6" t="s">
        <v>55</v>
      </c>
      <c r="D1826" s="6">
        <v>66</v>
      </c>
      <c r="E1826" s="6">
        <v>66</v>
      </c>
      <c r="F1826" s="6">
        <f t="shared" si="34"/>
        <v>6.6000000000000003E-2</v>
      </c>
      <c r="G1826" s="6">
        <v>1</v>
      </c>
      <c r="H1826" s="6" t="s">
        <v>330</v>
      </c>
      <c r="I1826" s="6" t="s">
        <v>12</v>
      </c>
      <c r="J1826" s="6" t="s">
        <v>25</v>
      </c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</row>
    <row r="1827" spans="1:28" ht="15" customHeight="1">
      <c r="A1827" s="6">
        <v>2995</v>
      </c>
      <c r="B1827" s="6" t="s">
        <v>22</v>
      </c>
      <c r="C1827" s="6" t="s">
        <v>23</v>
      </c>
      <c r="D1827" s="6">
        <v>172</v>
      </c>
      <c r="E1827" s="6">
        <v>172</v>
      </c>
      <c r="F1827" s="6">
        <f t="shared" si="34"/>
        <v>0.17199999999999999</v>
      </c>
      <c r="G1827" s="6">
        <v>1</v>
      </c>
      <c r="H1827" s="6" t="s">
        <v>330</v>
      </c>
      <c r="I1827" s="6" t="s">
        <v>12</v>
      </c>
      <c r="J1827" s="6" t="s">
        <v>25</v>
      </c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</row>
    <row r="1828" spans="1:28" ht="15" customHeight="1">
      <c r="A1828" s="6">
        <v>2996</v>
      </c>
      <c r="B1828" s="6" t="s">
        <v>155</v>
      </c>
      <c r="C1828" s="6" t="s">
        <v>23</v>
      </c>
      <c r="D1828" s="6">
        <v>134</v>
      </c>
      <c r="E1828" s="6">
        <v>134</v>
      </c>
      <c r="F1828" s="6">
        <f t="shared" si="34"/>
        <v>0.13400000000000001</v>
      </c>
      <c r="G1828" s="6">
        <v>1</v>
      </c>
      <c r="H1828" s="6" t="s">
        <v>330</v>
      </c>
      <c r="I1828" s="6" t="s">
        <v>18</v>
      </c>
      <c r="J1828" s="6" t="s">
        <v>36</v>
      </c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</row>
    <row r="1829" spans="1:28" ht="15" customHeight="1">
      <c r="A1829" s="6">
        <v>2994</v>
      </c>
      <c r="B1829" s="6" t="s">
        <v>64</v>
      </c>
      <c r="C1829" s="6" t="s">
        <v>55</v>
      </c>
      <c r="D1829" s="6">
        <v>360</v>
      </c>
      <c r="E1829" s="6">
        <v>360</v>
      </c>
      <c r="F1829" s="6">
        <f t="shared" si="34"/>
        <v>0.36</v>
      </c>
      <c r="G1829" s="6">
        <v>1</v>
      </c>
      <c r="H1829" s="6" t="s">
        <v>330</v>
      </c>
      <c r="I1829" s="6" t="s">
        <v>18</v>
      </c>
      <c r="J1829" s="6" t="s">
        <v>36</v>
      </c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</row>
    <row r="1830" spans="1:28" ht="15" customHeight="1">
      <c r="A1830" s="6">
        <v>2993</v>
      </c>
      <c r="B1830" s="6" t="s">
        <v>22</v>
      </c>
      <c r="C1830" s="6" t="s">
        <v>55</v>
      </c>
      <c r="D1830" s="6">
        <v>286</v>
      </c>
      <c r="E1830" s="6">
        <v>286</v>
      </c>
      <c r="F1830" s="6">
        <f t="shared" si="34"/>
        <v>0.28599999999999998</v>
      </c>
      <c r="G1830" s="6">
        <v>1</v>
      </c>
      <c r="H1830" s="6" t="s">
        <v>330</v>
      </c>
      <c r="I1830" s="6" t="s">
        <v>18</v>
      </c>
      <c r="J1830" s="6" t="s">
        <v>25</v>
      </c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</row>
    <row r="1831" spans="1:28" ht="15" customHeight="1">
      <c r="A1831" s="6">
        <v>2992</v>
      </c>
      <c r="B1831" s="6" t="s">
        <v>332</v>
      </c>
      <c r="C1831" s="6" t="s">
        <v>55</v>
      </c>
      <c r="D1831" s="6">
        <v>176</v>
      </c>
      <c r="E1831" s="6">
        <v>176</v>
      </c>
      <c r="F1831" s="6">
        <f t="shared" si="34"/>
        <v>0.17599999999999999</v>
      </c>
      <c r="G1831" s="6">
        <v>1</v>
      </c>
      <c r="H1831" s="6" t="s">
        <v>330</v>
      </c>
      <c r="I1831" s="6" t="s">
        <v>18</v>
      </c>
      <c r="J1831" s="6" t="s">
        <v>25</v>
      </c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</row>
    <row r="1832" spans="1:28" ht="15" customHeight="1">
      <c r="A1832" s="6">
        <v>2991</v>
      </c>
      <c r="B1832" s="6" t="s">
        <v>62</v>
      </c>
      <c r="C1832" s="6" t="s">
        <v>55</v>
      </c>
      <c r="D1832" s="6">
        <v>234</v>
      </c>
      <c r="E1832" s="6">
        <v>234</v>
      </c>
      <c r="F1832" s="6">
        <f t="shared" si="34"/>
        <v>0.23400000000000001</v>
      </c>
      <c r="G1832" s="6">
        <v>1</v>
      </c>
      <c r="H1832" s="6" t="s">
        <v>330</v>
      </c>
      <c r="I1832" s="6" t="s">
        <v>12</v>
      </c>
      <c r="J1832" s="6" t="s">
        <v>25</v>
      </c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</row>
    <row r="1833" spans="1:28" ht="15" customHeight="1">
      <c r="A1833" s="6">
        <v>2990</v>
      </c>
      <c r="B1833" s="6" t="s">
        <v>332</v>
      </c>
      <c r="C1833" s="6" t="s">
        <v>55</v>
      </c>
      <c r="D1833" s="6">
        <v>240</v>
      </c>
      <c r="E1833" s="6">
        <v>240</v>
      </c>
      <c r="F1833" s="6">
        <f t="shared" si="34"/>
        <v>0.24</v>
      </c>
      <c r="G1833" s="6">
        <v>1</v>
      </c>
      <c r="H1833" s="6" t="s">
        <v>330</v>
      </c>
      <c r="I1833" s="6" t="s">
        <v>12</v>
      </c>
      <c r="J1833" s="6" t="s">
        <v>25</v>
      </c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</row>
    <row r="1834" spans="1:28" ht="15" customHeight="1">
      <c r="A1834" s="6">
        <v>2989</v>
      </c>
      <c r="B1834" s="6" t="s">
        <v>50</v>
      </c>
      <c r="C1834" s="6" t="s">
        <v>55</v>
      </c>
      <c r="D1834" s="6">
        <v>202</v>
      </c>
      <c r="E1834" s="6">
        <v>202</v>
      </c>
      <c r="F1834" s="6">
        <f t="shared" si="34"/>
        <v>0.20200000000000001</v>
      </c>
      <c r="G1834" s="6">
        <v>1</v>
      </c>
      <c r="H1834" s="6" t="s">
        <v>330</v>
      </c>
      <c r="I1834" s="6" t="s">
        <v>12</v>
      </c>
      <c r="J1834" s="6" t="s">
        <v>25</v>
      </c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</row>
    <row r="1835" spans="1:28" ht="15" customHeight="1">
      <c r="A1835" s="6">
        <v>2988</v>
      </c>
      <c r="B1835" s="6" t="s">
        <v>64</v>
      </c>
      <c r="C1835" s="6" t="s">
        <v>55</v>
      </c>
      <c r="D1835" s="6">
        <v>178</v>
      </c>
      <c r="E1835" s="6">
        <v>178</v>
      </c>
      <c r="F1835" s="6">
        <f t="shared" si="34"/>
        <v>0.17799999999999999</v>
      </c>
      <c r="G1835" s="6">
        <v>1</v>
      </c>
      <c r="H1835" s="6" t="s">
        <v>330</v>
      </c>
      <c r="I1835" s="6" t="s">
        <v>12</v>
      </c>
      <c r="J1835" s="6" t="s">
        <v>25</v>
      </c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</row>
    <row r="1836" spans="1:28" ht="15" customHeight="1">
      <c r="A1836" s="6">
        <v>2987</v>
      </c>
      <c r="B1836" s="6" t="s">
        <v>332</v>
      </c>
      <c r="C1836" s="6" t="s">
        <v>55</v>
      </c>
      <c r="D1836" s="6">
        <v>172</v>
      </c>
      <c r="E1836" s="6">
        <v>172</v>
      </c>
      <c r="F1836" s="6">
        <f t="shared" si="34"/>
        <v>0.17199999999999999</v>
      </c>
      <c r="G1836" s="6">
        <v>1</v>
      </c>
      <c r="H1836" s="6" t="s">
        <v>330</v>
      </c>
      <c r="I1836" s="6" t="s">
        <v>12</v>
      </c>
      <c r="J1836" s="6" t="s">
        <v>25</v>
      </c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</row>
    <row r="1837" spans="1:28" ht="15" customHeight="1">
      <c r="A1837" s="6">
        <v>2986</v>
      </c>
      <c r="B1837" s="6" t="s">
        <v>69</v>
      </c>
      <c r="C1837" s="6" t="s">
        <v>55</v>
      </c>
      <c r="D1837" s="6">
        <v>34</v>
      </c>
      <c r="E1837" s="6">
        <v>34</v>
      </c>
      <c r="F1837" s="6">
        <f t="shared" si="34"/>
        <v>3.4000000000000002E-2</v>
      </c>
      <c r="G1837" s="6">
        <v>1</v>
      </c>
      <c r="H1837" s="6" t="s">
        <v>330</v>
      </c>
      <c r="I1837" s="6" t="s">
        <v>12</v>
      </c>
      <c r="J1837" s="6" t="s">
        <v>25</v>
      </c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</row>
    <row r="1838" spans="1:28" ht="15" customHeight="1">
      <c r="A1838" s="6">
        <v>2985</v>
      </c>
      <c r="B1838" s="6" t="s">
        <v>171</v>
      </c>
      <c r="C1838" s="6" t="s">
        <v>55</v>
      </c>
      <c r="D1838" s="6">
        <v>110</v>
      </c>
      <c r="E1838" s="6">
        <v>110</v>
      </c>
      <c r="F1838" s="6">
        <f t="shared" si="34"/>
        <v>0.11</v>
      </c>
      <c r="G1838" s="6">
        <v>1</v>
      </c>
      <c r="H1838" s="6" t="s">
        <v>330</v>
      </c>
      <c r="I1838" s="6" t="s">
        <v>18</v>
      </c>
      <c r="J1838" s="6" t="s">
        <v>36</v>
      </c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</row>
    <row r="1839" spans="1:28" ht="15" customHeight="1">
      <c r="A1839" s="6">
        <v>2984</v>
      </c>
      <c r="B1839" s="6" t="s">
        <v>324</v>
      </c>
      <c r="C1839" s="6" t="s">
        <v>55</v>
      </c>
      <c r="D1839" s="6">
        <v>36</v>
      </c>
      <c r="E1839" s="6">
        <v>36</v>
      </c>
      <c r="F1839" s="6">
        <f t="shared" si="34"/>
        <v>3.5999999999999997E-2</v>
      </c>
      <c r="G1839" s="6">
        <v>1</v>
      </c>
      <c r="H1839" s="6" t="s">
        <v>330</v>
      </c>
      <c r="I1839" s="6" t="s">
        <v>18</v>
      </c>
      <c r="J1839" s="6" t="s">
        <v>25</v>
      </c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</row>
    <row r="1840" spans="1:28" ht="15" customHeight="1">
      <c r="A1840" s="6">
        <v>2983</v>
      </c>
      <c r="B1840" s="6" t="s">
        <v>332</v>
      </c>
      <c r="C1840" s="6" t="s">
        <v>23</v>
      </c>
      <c r="D1840" s="6">
        <v>54</v>
      </c>
      <c r="E1840" s="6">
        <v>54</v>
      </c>
      <c r="F1840" s="6">
        <f t="shared" si="34"/>
        <v>5.3999999999999999E-2</v>
      </c>
      <c r="G1840" s="6">
        <v>1</v>
      </c>
      <c r="H1840" s="6" t="s">
        <v>330</v>
      </c>
      <c r="I1840" s="6" t="s">
        <v>12</v>
      </c>
      <c r="J1840" s="6" t="s">
        <v>25</v>
      </c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</row>
    <row r="1841" spans="1:28" ht="15" customHeight="1">
      <c r="A1841" s="6">
        <v>2982</v>
      </c>
      <c r="B1841" s="6" t="s">
        <v>324</v>
      </c>
      <c r="C1841" s="6" t="s">
        <v>23</v>
      </c>
      <c r="D1841" s="6">
        <v>68</v>
      </c>
      <c r="E1841" s="6">
        <v>68</v>
      </c>
      <c r="F1841" s="6">
        <f t="shared" si="34"/>
        <v>6.8000000000000005E-2</v>
      </c>
      <c r="G1841" s="6">
        <v>1</v>
      </c>
      <c r="H1841" s="6" t="s">
        <v>330</v>
      </c>
      <c r="I1841" s="6" t="s">
        <v>12</v>
      </c>
      <c r="J1841" s="6" t="s">
        <v>25</v>
      </c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</row>
    <row r="1842" spans="1:28" ht="15" customHeight="1">
      <c r="A1842" s="6">
        <v>2981</v>
      </c>
      <c r="B1842" s="6" t="s">
        <v>324</v>
      </c>
      <c r="C1842" s="6" t="s">
        <v>23</v>
      </c>
      <c r="D1842" s="6">
        <v>72</v>
      </c>
      <c r="E1842" s="6">
        <v>72</v>
      </c>
      <c r="F1842" s="6">
        <f t="shared" si="34"/>
        <v>7.1999999999999995E-2</v>
      </c>
      <c r="G1842" s="6">
        <v>1</v>
      </c>
      <c r="H1842" s="6" t="s">
        <v>330</v>
      </c>
      <c r="I1842" s="6" t="s">
        <v>12</v>
      </c>
      <c r="J1842" s="6" t="s">
        <v>36</v>
      </c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</row>
    <row r="1843" spans="1:28" ht="15" customHeight="1">
      <c r="A1843" s="6">
        <v>2980</v>
      </c>
      <c r="B1843" s="6" t="s">
        <v>46</v>
      </c>
      <c r="C1843" s="6" t="s">
        <v>55</v>
      </c>
      <c r="D1843" s="6">
        <v>74</v>
      </c>
      <c r="E1843" s="6">
        <v>74</v>
      </c>
      <c r="F1843" s="6">
        <f t="shared" si="34"/>
        <v>7.3999999999999996E-2</v>
      </c>
      <c r="G1843" s="6">
        <v>1</v>
      </c>
      <c r="H1843" s="6" t="s">
        <v>330</v>
      </c>
      <c r="I1843" s="6" t="s">
        <v>12</v>
      </c>
      <c r="J1843" s="6" t="s">
        <v>25</v>
      </c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</row>
    <row r="1844" spans="1:28" ht="15" customHeight="1">
      <c r="A1844" s="6">
        <v>2979</v>
      </c>
      <c r="B1844" s="6" t="s">
        <v>114</v>
      </c>
      <c r="C1844" s="6" t="s">
        <v>55</v>
      </c>
      <c r="D1844" s="6">
        <v>118</v>
      </c>
      <c r="E1844" s="6">
        <v>118</v>
      </c>
      <c r="F1844" s="6">
        <f t="shared" si="34"/>
        <v>0.11799999999999999</v>
      </c>
      <c r="G1844" s="6">
        <v>1</v>
      </c>
      <c r="H1844" s="6" t="s">
        <v>330</v>
      </c>
      <c r="I1844" s="6" t="s">
        <v>12</v>
      </c>
      <c r="J1844" s="6" t="s">
        <v>25</v>
      </c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</row>
    <row r="1845" spans="1:28" ht="15" customHeight="1">
      <c r="A1845" s="6">
        <v>2978</v>
      </c>
      <c r="B1845" s="6" t="s">
        <v>69</v>
      </c>
      <c r="C1845" s="6" t="s">
        <v>23</v>
      </c>
      <c r="D1845" s="6">
        <v>156</v>
      </c>
      <c r="E1845" s="6">
        <v>156</v>
      </c>
      <c r="F1845" s="6">
        <f t="shared" si="34"/>
        <v>0.156</v>
      </c>
      <c r="G1845" s="6">
        <v>1</v>
      </c>
      <c r="H1845" s="6" t="s">
        <v>330</v>
      </c>
      <c r="I1845" s="6" t="s">
        <v>12</v>
      </c>
      <c r="J1845" s="6" t="s">
        <v>25</v>
      </c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</row>
    <row r="1846" spans="1:28" ht="15" customHeight="1">
      <c r="A1846" s="6">
        <v>2977</v>
      </c>
      <c r="B1846" s="6" t="s">
        <v>69</v>
      </c>
      <c r="C1846" s="6" t="s">
        <v>23</v>
      </c>
      <c r="D1846" s="6">
        <v>206</v>
      </c>
      <c r="E1846" s="6">
        <v>206</v>
      </c>
      <c r="F1846" s="6">
        <f t="shared" si="34"/>
        <v>0.20599999999999999</v>
      </c>
      <c r="G1846" s="6">
        <v>1</v>
      </c>
      <c r="H1846" s="6" t="s">
        <v>330</v>
      </c>
      <c r="I1846" s="6" t="s">
        <v>12</v>
      </c>
      <c r="J1846" s="6" t="s">
        <v>36</v>
      </c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</row>
    <row r="1847" spans="1:28" ht="15" customHeight="1">
      <c r="A1847" s="6">
        <v>2976</v>
      </c>
      <c r="B1847" s="6" t="s">
        <v>73</v>
      </c>
      <c r="C1847" s="6" t="s">
        <v>55</v>
      </c>
      <c r="D1847" s="6">
        <v>272</v>
      </c>
      <c r="E1847" s="6">
        <v>272</v>
      </c>
      <c r="F1847" s="6">
        <f t="shared" si="34"/>
        <v>0.27200000000000002</v>
      </c>
      <c r="G1847" s="6">
        <v>1</v>
      </c>
      <c r="H1847" s="6" t="s">
        <v>330</v>
      </c>
      <c r="I1847" s="6" t="s">
        <v>12</v>
      </c>
      <c r="J1847" s="6" t="s">
        <v>25</v>
      </c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</row>
    <row r="1848" spans="1:28" ht="15" customHeight="1">
      <c r="A1848" s="6">
        <v>2975</v>
      </c>
      <c r="B1848" s="6" t="s">
        <v>183</v>
      </c>
      <c r="C1848" s="6" t="s">
        <v>23</v>
      </c>
      <c r="D1848" s="6">
        <v>64</v>
      </c>
      <c r="E1848" s="6">
        <v>64</v>
      </c>
      <c r="F1848" s="6">
        <f t="shared" si="34"/>
        <v>6.4000000000000001E-2</v>
      </c>
      <c r="G1848" s="6">
        <v>1</v>
      </c>
      <c r="H1848" s="6" t="s">
        <v>330</v>
      </c>
      <c r="I1848" s="6" t="s">
        <v>18</v>
      </c>
      <c r="J1848" s="6" t="s">
        <v>25</v>
      </c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</row>
    <row r="1849" spans="1:28" ht="15" customHeight="1">
      <c r="A1849" s="6">
        <v>2974</v>
      </c>
      <c r="B1849" s="6" t="s">
        <v>69</v>
      </c>
      <c r="C1849" s="6" t="s">
        <v>23</v>
      </c>
      <c r="D1849" s="6">
        <v>140</v>
      </c>
      <c r="E1849" s="6">
        <v>140</v>
      </c>
      <c r="F1849" s="6">
        <f t="shared" si="34"/>
        <v>0.14000000000000001</v>
      </c>
      <c r="G1849" s="6">
        <v>1</v>
      </c>
      <c r="H1849" s="6" t="s">
        <v>330</v>
      </c>
      <c r="I1849" s="6" t="s">
        <v>12</v>
      </c>
      <c r="J1849" s="6" t="s">
        <v>25</v>
      </c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</row>
    <row r="1850" spans="1:28" ht="15" customHeight="1">
      <c r="A1850" s="6">
        <v>2973</v>
      </c>
      <c r="B1850" s="6" t="s">
        <v>46</v>
      </c>
      <c r="C1850" s="6" t="s">
        <v>23</v>
      </c>
      <c r="D1850" s="6">
        <v>64</v>
      </c>
      <c r="E1850" s="6">
        <v>64</v>
      </c>
      <c r="F1850" s="6">
        <f t="shared" si="34"/>
        <v>6.4000000000000001E-2</v>
      </c>
      <c r="G1850" s="6">
        <v>1</v>
      </c>
      <c r="H1850" s="6" t="s">
        <v>330</v>
      </c>
      <c r="I1850" s="6" t="s">
        <v>12</v>
      </c>
      <c r="J1850" s="6" t="s">
        <v>25</v>
      </c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</row>
    <row r="1851" spans="1:28" ht="15" customHeight="1">
      <c r="A1851" s="6">
        <v>2972</v>
      </c>
      <c r="B1851" s="6" t="s">
        <v>69</v>
      </c>
      <c r="C1851" s="6" t="s">
        <v>23</v>
      </c>
      <c r="D1851" s="6">
        <v>96</v>
      </c>
      <c r="E1851" s="6">
        <v>96</v>
      </c>
      <c r="F1851" s="6">
        <f t="shared" si="34"/>
        <v>9.6000000000000002E-2</v>
      </c>
      <c r="G1851" s="6">
        <v>1</v>
      </c>
      <c r="H1851" s="6" t="s">
        <v>330</v>
      </c>
      <c r="I1851" s="6" t="s">
        <v>12</v>
      </c>
      <c r="J1851" s="6" t="s">
        <v>25</v>
      </c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</row>
    <row r="1852" spans="1:28" ht="15" customHeight="1">
      <c r="A1852" s="6">
        <v>2971</v>
      </c>
      <c r="B1852" s="6" t="s">
        <v>64</v>
      </c>
      <c r="C1852" s="6" t="s">
        <v>55</v>
      </c>
      <c r="D1852" s="6">
        <v>144</v>
      </c>
      <c r="E1852" s="6">
        <v>144</v>
      </c>
      <c r="F1852" s="6">
        <f t="shared" si="34"/>
        <v>0.14399999999999999</v>
      </c>
      <c r="G1852" s="6">
        <v>1</v>
      </c>
      <c r="H1852" s="6" t="s">
        <v>330</v>
      </c>
      <c r="I1852" s="6" t="s">
        <v>18</v>
      </c>
      <c r="J1852" s="6" t="s">
        <v>149</v>
      </c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</row>
    <row r="1853" spans="1:28" ht="15" customHeight="1">
      <c r="A1853" s="6">
        <v>2970</v>
      </c>
      <c r="B1853" s="6" t="s">
        <v>46</v>
      </c>
      <c r="C1853" s="6" t="s">
        <v>55</v>
      </c>
      <c r="D1853" s="6">
        <v>64</v>
      </c>
      <c r="E1853" s="6">
        <v>64</v>
      </c>
      <c r="F1853" s="6">
        <f t="shared" si="34"/>
        <v>6.4000000000000001E-2</v>
      </c>
      <c r="G1853" s="6">
        <v>1</v>
      </c>
      <c r="H1853" s="6" t="s">
        <v>330</v>
      </c>
      <c r="I1853" s="6" t="s">
        <v>12</v>
      </c>
      <c r="J1853" s="6" t="s">
        <v>25</v>
      </c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</row>
    <row r="1854" spans="1:28" ht="15" customHeight="1">
      <c r="A1854" s="6">
        <v>2969</v>
      </c>
      <c r="B1854" s="6" t="s">
        <v>333</v>
      </c>
      <c r="C1854" s="6" t="s">
        <v>23</v>
      </c>
      <c r="D1854" s="6">
        <v>74</v>
      </c>
      <c r="E1854" s="6">
        <v>74</v>
      </c>
      <c r="F1854" s="6">
        <f t="shared" si="34"/>
        <v>7.3999999999999996E-2</v>
      </c>
      <c r="G1854" s="6">
        <v>1</v>
      </c>
      <c r="H1854" s="6" t="s">
        <v>330</v>
      </c>
      <c r="I1854" s="6" t="s">
        <v>12</v>
      </c>
      <c r="J1854" s="6" t="s">
        <v>25</v>
      </c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</row>
    <row r="1855" spans="1:28" ht="15" customHeight="1">
      <c r="A1855" s="6">
        <v>2968</v>
      </c>
      <c r="B1855" s="6" t="s">
        <v>46</v>
      </c>
      <c r="C1855" s="6" t="s">
        <v>23</v>
      </c>
      <c r="D1855" s="6">
        <v>58</v>
      </c>
      <c r="E1855" s="6">
        <v>58</v>
      </c>
      <c r="F1855" s="6">
        <f t="shared" si="34"/>
        <v>5.8000000000000003E-2</v>
      </c>
      <c r="G1855" s="6">
        <v>1</v>
      </c>
      <c r="H1855" s="6" t="s">
        <v>330</v>
      </c>
      <c r="I1855" s="6" t="s">
        <v>12</v>
      </c>
      <c r="J1855" s="6" t="s">
        <v>25</v>
      </c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</row>
    <row r="1856" spans="1:28" ht="15" customHeight="1">
      <c r="A1856" s="6">
        <v>2967</v>
      </c>
      <c r="B1856" s="6" t="s">
        <v>334</v>
      </c>
      <c r="C1856" s="6" t="s">
        <v>55</v>
      </c>
      <c r="D1856" s="6">
        <v>176</v>
      </c>
      <c r="E1856" s="6">
        <v>176</v>
      </c>
      <c r="F1856" s="6">
        <f t="shared" si="34"/>
        <v>0.17599999999999999</v>
      </c>
      <c r="G1856" s="6">
        <v>1</v>
      </c>
      <c r="H1856" s="6" t="s">
        <v>330</v>
      </c>
      <c r="I1856" s="6" t="s">
        <v>12</v>
      </c>
      <c r="J1856" s="6" t="s">
        <v>25</v>
      </c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</row>
    <row r="1857" spans="1:28" ht="15" customHeight="1">
      <c r="A1857" s="6">
        <v>2966</v>
      </c>
      <c r="B1857" s="6" t="s">
        <v>155</v>
      </c>
      <c r="C1857" s="6" t="s">
        <v>23</v>
      </c>
      <c r="D1857" s="6">
        <v>116</v>
      </c>
      <c r="E1857" s="6">
        <v>116</v>
      </c>
      <c r="F1857" s="6">
        <f t="shared" si="34"/>
        <v>0.11600000000000001</v>
      </c>
      <c r="G1857" s="6">
        <v>1</v>
      </c>
      <c r="H1857" s="6" t="s">
        <v>330</v>
      </c>
      <c r="I1857" s="6" t="s">
        <v>108</v>
      </c>
      <c r="J1857" s="6" t="s">
        <v>156</v>
      </c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</row>
    <row r="1858" spans="1:28" ht="15" customHeight="1">
      <c r="A1858" s="6">
        <v>2965</v>
      </c>
      <c r="B1858" s="6" t="s">
        <v>64</v>
      </c>
      <c r="C1858" s="6" t="s">
        <v>55</v>
      </c>
      <c r="D1858" s="6">
        <v>296</v>
      </c>
      <c r="E1858" s="6">
        <v>296</v>
      </c>
      <c r="F1858" s="6">
        <f t="shared" si="34"/>
        <v>0.29599999999999999</v>
      </c>
      <c r="G1858" s="6">
        <v>1</v>
      </c>
      <c r="H1858" s="6" t="s">
        <v>330</v>
      </c>
      <c r="I1858" s="6" t="s">
        <v>18</v>
      </c>
      <c r="J1858" s="6" t="s">
        <v>149</v>
      </c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</row>
    <row r="1859" spans="1:28" ht="15" customHeight="1">
      <c r="A1859" s="6">
        <v>2964</v>
      </c>
      <c r="B1859" s="6" t="s">
        <v>47</v>
      </c>
      <c r="C1859" s="6" t="s">
        <v>55</v>
      </c>
      <c r="D1859" s="6">
        <v>62</v>
      </c>
      <c r="E1859" s="6">
        <v>62</v>
      </c>
      <c r="F1859" s="6">
        <f t="shared" si="34"/>
        <v>6.2E-2</v>
      </c>
      <c r="G1859" s="6">
        <v>1</v>
      </c>
      <c r="H1859" s="6" t="s">
        <v>330</v>
      </c>
      <c r="I1859" s="6" t="s">
        <v>18</v>
      </c>
      <c r="J1859" s="6" t="s">
        <v>25</v>
      </c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</row>
    <row r="1860" spans="1:28" ht="15" customHeight="1">
      <c r="A1860" s="6">
        <v>2963</v>
      </c>
      <c r="B1860" s="6" t="s">
        <v>46</v>
      </c>
      <c r="C1860" s="6" t="s">
        <v>23</v>
      </c>
      <c r="D1860" s="6">
        <v>52</v>
      </c>
      <c r="E1860" s="6">
        <v>52</v>
      </c>
      <c r="F1860" s="6">
        <f t="shared" si="34"/>
        <v>5.1999999999999998E-2</v>
      </c>
      <c r="G1860" s="6">
        <v>1</v>
      </c>
      <c r="H1860" s="6" t="s">
        <v>330</v>
      </c>
      <c r="I1860" s="6" t="s">
        <v>12</v>
      </c>
      <c r="J1860" s="6" t="s">
        <v>25</v>
      </c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</row>
    <row r="1861" spans="1:28" ht="15" customHeight="1">
      <c r="A1861" s="6">
        <v>2962</v>
      </c>
      <c r="B1861" s="6" t="s">
        <v>69</v>
      </c>
      <c r="C1861" s="6" t="s">
        <v>23</v>
      </c>
      <c r="D1861" s="6">
        <v>92</v>
      </c>
      <c r="E1861" s="6">
        <v>92</v>
      </c>
      <c r="F1861" s="6">
        <f t="shared" ref="F1861:F1924" si="35">E1861/1000</f>
        <v>9.1999999999999998E-2</v>
      </c>
      <c r="G1861" s="6">
        <v>1</v>
      </c>
      <c r="H1861" s="6" t="s">
        <v>330</v>
      </c>
      <c r="I1861" s="6" t="s">
        <v>12</v>
      </c>
      <c r="J1861" s="6" t="s">
        <v>25</v>
      </c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</row>
    <row r="1862" spans="1:28" ht="15" customHeight="1">
      <c r="A1862" s="6">
        <v>2961</v>
      </c>
      <c r="B1862" s="6" t="s">
        <v>69</v>
      </c>
      <c r="C1862" s="6" t="s">
        <v>23</v>
      </c>
      <c r="D1862" s="6">
        <v>122</v>
      </c>
      <c r="E1862" s="6">
        <v>122</v>
      </c>
      <c r="F1862" s="6">
        <f t="shared" si="35"/>
        <v>0.122</v>
      </c>
      <c r="G1862" s="6">
        <v>1</v>
      </c>
      <c r="H1862" s="6" t="s">
        <v>330</v>
      </c>
      <c r="I1862" s="6" t="s">
        <v>12</v>
      </c>
      <c r="J1862" s="6" t="s">
        <v>25</v>
      </c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</row>
    <row r="1863" spans="1:28" ht="15" customHeight="1">
      <c r="A1863" s="6">
        <v>2960</v>
      </c>
      <c r="B1863" s="6" t="s">
        <v>69</v>
      </c>
      <c r="C1863" s="6" t="s">
        <v>23</v>
      </c>
      <c r="D1863" s="6">
        <v>60</v>
      </c>
      <c r="E1863" s="6">
        <v>60</v>
      </c>
      <c r="F1863" s="6">
        <f t="shared" si="35"/>
        <v>0.06</v>
      </c>
      <c r="G1863" s="6">
        <v>1</v>
      </c>
      <c r="H1863" s="6" t="s">
        <v>330</v>
      </c>
      <c r="I1863" s="6" t="s">
        <v>12</v>
      </c>
      <c r="J1863" s="6" t="s">
        <v>25</v>
      </c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</row>
    <row r="1864" spans="1:28" ht="15" customHeight="1">
      <c r="A1864" s="6">
        <v>2959</v>
      </c>
      <c r="B1864" s="6" t="s">
        <v>183</v>
      </c>
      <c r="C1864" s="6" t="s">
        <v>23</v>
      </c>
      <c r="D1864" s="6">
        <v>92</v>
      </c>
      <c r="E1864" s="6">
        <v>92</v>
      </c>
      <c r="F1864" s="6">
        <f t="shared" si="35"/>
        <v>9.1999999999999998E-2</v>
      </c>
      <c r="G1864" s="6">
        <v>1</v>
      </c>
      <c r="H1864" s="6" t="s">
        <v>330</v>
      </c>
      <c r="I1864" s="6" t="s">
        <v>18</v>
      </c>
      <c r="J1864" s="6" t="s">
        <v>25</v>
      </c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</row>
    <row r="1865" spans="1:28" ht="15" customHeight="1">
      <c r="A1865" s="6">
        <v>2958</v>
      </c>
      <c r="B1865" s="6" t="s">
        <v>64</v>
      </c>
      <c r="C1865" s="6" t="s">
        <v>55</v>
      </c>
      <c r="D1865" s="6">
        <v>80</v>
      </c>
      <c r="E1865" s="6">
        <v>80</v>
      </c>
      <c r="F1865" s="6">
        <f t="shared" si="35"/>
        <v>0.08</v>
      </c>
      <c r="G1865" s="6">
        <v>1</v>
      </c>
      <c r="H1865" s="6" t="s">
        <v>330</v>
      </c>
      <c r="I1865" s="6" t="s">
        <v>18</v>
      </c>
      <c r="J1865" s="6" t="s">
        <v>36</v>
      </c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</row>
    <row r="1866" spans="1:28" ht="15" customHeight="1">
      <c r="A1866" s="6">
        <v>2957</v>
      </c>
      <c r="B1866" s="6" t="s">
        <v>46</v>
      </c>
      <c r="C1866" s="6" t="s">
        <v>55</v>
      </c>
      <c r="D1866" s="6">
        <v>110</v>
      </c>
      <c r="E1866" s="6">
        <v>110</v>
      </c>
      <c r="F1866" s="6">
        <f t="shared" si="35"/>
        <v>0.11</v>
      </c>
      <c r="G1866" s="6">
        <v>1</v>
      </c>
      <c r="H1866" s="6" t="s">
        <v>330</v>
      </c>
      <c r="I1866" s="6" t="s">
        <v>12</v>
      </c>
      <c r="J1866" s="6" t="s">
        <v>25</v>
      </c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</row>
    <row r="1867" spans="1:28" ht="15" customHeight="1">
      <c r="A1867" s="6">
        <v>2956</v>
      </c>
      <c r="B1867" s="6" t="s">
        <v>335</v>
      </c>
      <c r="C1867" s="6" t="s">
        <v>23</v>
      </c>
      <c r="D1867" s="6">
        <v>236</v>
      </c>
      <c r="E1867" s="6">
        <v>236</v>
      </c>
      <c r="F1867" s="6">
        <f t="shared" si="35"/>
        <v>0.23599999999999999</v>
      </c>
      <c r="G1867" s="6">
        <v>1</v>
      </c>
      <c r="H1867" s="6" t="s">
        <v>330</v>
      </c>
      <c r="I1867" s="6" t="s">
        <v>12</v>
      </c>
      <c r="J1867" s="6" t="s">
        <v>25</v>
      </c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</row>
    <row r="1868" spans="1:28" ht="15" customHeight="1">
      <c r="A1868" s="6">
        <v>2955</v>
      </c>
      <c r="B1868" s="6" t="s">
        <v>69</v>
      </c>
      <c r="C1868" s="6" t="s">
        <v>55</v>
      </c>
      <c r="D1868" s="6">
        <v>62</v>
      </c>
      <c r="E1868" s="6">
        <v>62</v>
      </c>
      <c r="F1868" s="6">
        <f t="shared" si="35"/>
        <v>6.2E-2</v>
      </c>
      <c r="G1868" s="6">
        <v>1</v>
      </c>
      <c r="H1868" s="6" t="s">
        <v>330</v>
      </c>
      <c r="I1868" s="6" t="s">
        <v>12</v>
      </c>
      <c r="J1868" s="6" t="s">
        <v>25</v>
      </c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</row>
    <row r="1869" spans="1:28" ht="15" customHeight="1">
      <c r="A1869" s="6">
        <v>2954</v>
      </c>
      <c r="B1869" s="6" t="s">
        <v>332</v>
      </c>
      <c r="C1869" s="6" t="s">
        <v>55</v>
      </c>
      <c r="D1869" s="6">
        <v>60</v>
      </c>
      <c r="E1869" s="6">
        <v>60</v>
      </c>
      <c r="F1869" s="6">
        <f t="shared" si="35"/>
        <v>0.06</v>
      </c>
      <c r="G1869" s="6">
        <v>1</v>
      </c>
      <c r="H1869" s="6" t="s">
        <v>330</v>
      </c>
      <c r="I1869" s="6" t="s">
        <v>12</v>
      </c>
      <c r="J1869" s="6" t="s">
        <v>25</v>
      </c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</row>
    <row r="1870" spans="1:28" ht="15" customHeight="1">
      <c r="A1870" s="6">
        <v>2953</v>
      </c>
      <c r="B1870" s="6" t="s">
        <v>58</v>
      </c>
      <c r="C1870" s="6" t="s">
        <v>55</v>
      </c>
      <c r="D1870" s="6">
        <v>106</v>
      </c>
      <c r="E1870" s="6">
        <v>106</v>
      </c>
      <c r="F1870" s="6">
        <f t="shared" si="35"/>
        <v>0.106</v>
      </c>
      <c r="G1870" s="6">
        <v>1</v>
      </c>
      <c r="H1870" s="6" t="s">
        <v>330</v>
      </c>
      <c r="I1870" s="6" t="s">
        <v>18</v>
      </c>
      <c r="J1870" s="6" t="s">
        <v>25</v>
      </c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</row>
    <row r="1871" spans="1:28" ht="15" customHeight="1">
      <c r="A1871" s="6">
        <v>2952</v>
      </c>
      <c r="B1871" s="6" t="s">
        <v>324</v>
      </c>
      <c r="C1871" s="6" t="s">
        <v>55</v>
      </c>
      <c r="D1871" s="6">
        <v>44</v>
      </c>
      <c r="E1871" s="6">
        <v>44</v>
      </c>
      <c r="F1871" s="6">
        <f t="shared" si="35"/>
        <v>4.3999999999999997E-2</v>
      </c>
      <c r="G1871" s="6">
        <v>1</v>
      </c>
      <c r="H1871" s="6" t="s">
        <v>330</v>
      </c>
      <c r="I1871" s="6" t="s">
        <v>18</v>
      </c>
      <c r="J1871" s="6" t="s">
        <v>25</v>
      </c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</row>
    <row r="1872" spans="1:28" ht="15" customHeight="1">
      <c r="A1872" s="6">
        <v>2951</v>
      </c>
      <c r="B1872" s="6" t="s">
        <v>154</v>
      </c>
      <c r="C1872" s="6" t="s">
        <v>55</v>
      </c>
      <c r="D1872" s="6">
        <v>162</v>
      </c>
      <c r="E1872" s="6">
        <v>162</v>
      </c>
      <c r="F1872" s="6">
        <f t="shared" si="35"/>
        <v>0.16200000000000001</v>
      </c>
      <c r="G1872" s="6">
        <v>1</v>
      </c>
      <c r="H1872" s="6" t="s">
        <v>330</v>
      </c>
      <c r="I1872" s="6" t="s">
        <v>18</v>
      </c>
      <c r="J1872" s="6" t="s">
        <v>36</v>
      </c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</row>
    <row r="1873" spans="1:28" ht="15" customHeight="1">
      <c r="A1873" s="6">
        <v>2950</v>
      </c>
      <c r="B1873" s="6" t="s">
        <v>64</v>
      </c>
      <c r="C1873" s="6" t="s">
        <v>55</v>
      </c>
      <c r="D1873" s="6">
        <v>40</v>
      </c>
      <c r="E1873" s="6">
        <v>40</v>
      </c>
      <c r="F1873" s="6">
        <f t="shared" si="35"/>
        <v>0.04</v>
      </c>
      <c r="G1873" s="6">
        <v>1</v>
      </c>
      <c r="H1873" s="6" t="s">
        <v>330</v>
      </c>
      <c r="I1873" s="6" t="s">
        <v>18</v>
      </c>
      <c r="J1873" s="6" t="s">
        <v>13</v>
      </c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</row>
    <row r="1874" spans="1:28" ht="15" customHeight="1">
      <c r="A1874" s="6">
        <v>2949</v>
      </c>
      <c r="B1874" s="6" t="s">
        <v>171</v>
      </c>
      <c r="C1874" s="6" t="s">
        <v>55</v>
      </c>
      <c r="D1874" s="6">
        <v>64</v>
      </c>
      <c r="E1874" s="6">
        <v>64</v>
      </c>
      <c r="F1874" s="6">
        <f t="shared" si="35"/>
        <v>6.4000000000000001E-2</v>
      </c>
      <c r="G1874" s="6">
        <v>1</v>
      </c>
      <c r="H1874" s="6" t="s">
        <v>330</v>
      </c>
      <c r="I1874" s="6" t="s">
        <v>18</v>
      </c>
      <c r="J1874" s="6" t="s">
        <v>36</v>
      </c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</row>
    <row r="1875" spans="1:28" ht="15" customHeight="1">
      <c r="A1875" s="6">
        <v>2948</v>
      </c>
      <c r="B1875" s="6" t="s">
        <v>64</v>
      </c>
      <c r="C1875" s="6" t="s">
        <v>55</v>
      </c>
      <c r="D1875" s="6">
        <v>238</v>
      </c>
      <c r="E1875" s="6">
        <v>238</v>
      </c>
      <c r="F1875" s="6">
        <f t="shared" si="35"/>
        <v>0.23799999999999999</v>
      </c>
      <c r="G1875" s="6">
        <v>1</v>
      </c>
      <c r="H1875" s="6" t="s">
        <v>330</v>
      </c>
      <c r="I1875" s="6" t="s">
        <v>18</v>
      </c>
      <c r="J1875" s="6" t="s">
        <v>149</v>
      </c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</row>
    <row r="1876" spans="1:28" ht="15" customHeight="1">
      <c r="A1876" s="6">
        <v>2947</v>
      </c>
      <c r="B1876" s="6" t="s">
        <v>58</v>
      </c>
      <c r="C1876" s="6" t="s">
        <v>55</v>
      </c>
      <c r="D1876" s="6">
        <v>148</v>
      </c>
      <c r="E1876" s="6">
        <v>148</v>
      </c>
      <c r="F1876" s="6">
        <f t="shared" si="35"/>
        <v>0.14799999999999999</v>
      </c>
      <c r="G1876" s="6">
        <v>1</v>
      </c>
      <c r="H1876" s="6" t="s">
        <v>330</v>
      </c>
      <c r="I1876" s="6" t="s">
        <v>18</v>
      </c>
      <c r="J1876" s="6" t="s">
        <v>25</v>
      </c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</row>
    <row r="1877" spans="1:28" ht="15" customHeight="1">
      <c r="A1877" s="6">
        <v>2946</v>
      </c>
      <c r="B1877" s="6" t="s">
        <v>46</v>
      </c>
      <c r="C1877" s="6" t="s">
        <v>55</v>
      </c>
      <c r="D1877" s="6">
        <v>78</v>
      </c>
      <c r="E1877" s="6">
        <v>78</v>
      </c>
      <c r="F1877" s="6">
        <f t="shared" si="35"/>
        <v>7.8E-2</v>
      </c>
      <c r="G1877" s="6">
        <v>1</v>
      </c>
      <c r="H1877" s="6" t="s">
        <v>330</v>
      </c>
      <c r="I1877" s="6" t="s">
        <v>12</v>
      </c>
      <c r="J1877" s="6" t="s">
        <v>25</v>
      </c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</row>
    <row r="1878" spans="1:28" ht="15" customHeight="1">
      <c r="A1878" s="6">
        <v>2945</v>
      </c>
      <c r="B1878" s="6" t="s">
        <v>64</v>
      </c>
      <c r="C1878" s="6" t="s">
        <v>55</v>
      </c>
      <c r="D1878" s="6">
        <v>136</v>
      </c>
      <c r="E1878" s="6">
        <v>136</v>
      </c>
      <c r="F1878" s="6">
        <f t="shared" si="35"/>
        <v>0.13600000000000001</v>
      </c>
      <c r="G1878" s="6">
        <v>1</v>
      </c>
      <c r="H1878" s="6" t="s">
        <v>330</v>
      </c>
      <c r="I1878" s="6" t="s">
        <v>18</v>
      </c>
      <c r="J1878" s="6" t="s">
        <v>25</v>
      </c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</row>
    <row r="1879" spans="1:28" ht="15" customHeight="1">
      <c r="A1879" s="6">
        <v>2944</v>
      </c>
      <c r="B1879" s="6" t="s">
        <v>331</v>
      </c>
      <c r="C1879" s="6" t="s">
        <v>23</v>
      </c>
      <c r="D1879" s="6">
        <v>164</v>
      </c>
      <c r="E1879" s="6">
        <v>164</v>
      </c>
      <c r="F1879" s="6">
        <f t="shared" si="35"/>
        <v>0.16400000000000001</v>
      </c>
      <c r="G1879" s="6">
        <v>1</v>
      </c>
      <c r="H1879" s="6" t="s">
        <v>330</v>
      </c>
      <c r="I1879" s="6" t="s">
        <v>12</v>
      </c>
      <c r="J1879" s="6" t="s">
        <v>25</v>
      </c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</row>
    <row r="1880" spans="1:28" ht="15" customHeight="1">
      <c r="A1880" s="6">
        <v>2943</v>
      </c>
      <c r="B1880" s="6" t="s">
        <v>154</v>
      </c>
      <c r="C1880" s="6" t="s">
        <v>23</v>
      </c>
      <c r="D1880" s="6">
        <v>230</v>
      </c>
      <c r="E1880" s="6">
        <v>230</v>
      </c>
      <c r="F1880" s="6">
        <f t="shared" si="35"/>
        <v>0.23</v>
      </c>
      <c r="G1880" s="6">
        <v>1</v>
      </c>
      <c r="H1880" s="6" t="s">
        <v>330</v>
      </c>
      <c r="I1880" s="6" t="s">
        <v>12</v>
      </c>
      <c r="J1880" s="6" t="s">
        <v>25</v>
      </c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</row>
    <row r="1881" spans="1:28" ht="15" customHeight="1">
      <c r="A1881" s="6">
        <v>2942</v>
      </c>
      <c r="B1881" s="6" t="s">
        <v>46</v>
      </c>
      <c r="C1881" s="6" t="s">
        <v>55</v>
      </c>
      <c r="D1881" s="6">
        <v>62</v>
      </c>
      <c r="E1881" s="6">
        <v>62</v>
      </c>
      <c r="F1881" s="6">
        <f t="shared" si="35"/>
        <v>6.2E-2</v>
      </c>
      <c r="G1881" s="6">
        <v>1</v>
      </c>
      <c r="H1881" s="6" t="s">
        <v>330</v>
      </c>
      <c r="I1881" s="6" t="s">
        <v>12</v>
      </c>
      <c r="J1881" s="6" t="s">
        <v>25</v>
      </c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</row>
    <row r="1882" spans="1:28" ht="15" customHeight="1">
      <c r="A1882" s="6">
        <v>2941</v>
      </c>
      <c r="B1882" s="6" t="s">
        <v>155</v>
      </c>
      <c r="C1882" s="6" t="s">
        <v>55</v>
      </c>
      <c r="D1882" s="6">
        <v>102</v>
      </c>
      <c r="E1882" s="6">
        <v>102</v>
      </c>
      <c r="F1882" s="6">
        <f t="shared" si="35"/>
        <v>0.10199999999999999</v>
      </c>
      <c r="G1882" s="6">
        <v>1</v>
      </c>
      <c r="H1882" s="6" t="s">
        <v>330</v>
      </c>
      <c r="I1882" s="6" t="s">
        <v>12</v>
      </c>
      <c r="J1882" s="6" t="s">
        <v>25</v>
      </c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</row>
    <row r="1883" spans="1:28" ht="15" customHeight="1">
      <c r="A1883" s="6">
        <v>2940</v>
      </c>
      <c r="B1883" s="6" t="s">
        <v>22</v>
      </c>
      <c r="C1883" s="6" t="s">
        <v>55</v>
      </c>
      <c r="D1883" s="6">
        <v>134</v>
      </c>
      <c r="E1883" s="6">
        <v>134</v>
      </c>
      <c r="F1883" s="6">
        <f t="shared" si="35"/>
        <v>0.13400000000000001</v>
      </c>
      <c r="G1883" s="6">
        <v>1</v>
      </c>
      <c r="H1883" s="6" t="s">
        <v>330</v>
      </c>
      <c r="I1883" s="6" t="s">
        <v>18</v>
      </c>
      <c r="J1883" s="6" t="s">
        <v>149</v>
      </c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</row>
    <row r="1884" spans="1:28" ht="15" customHeight="1">
      <c r="A1884" s="6">
        <v>2939</v>
      </c>
      <c r="B1884" s="6" t="s">
        <v>22</v>
      </c>
      <c r="C1884" s="6" t="s">
        <v>55</v>
      </c>
      <c r="D1884" s="6">
        <v>162</v>
      </c>
      <c r="E1884" s="6">
        <v>162</v>
      </c>
      <c r="F1884" s="6">
        <f t="shared" si="35"/>
        <v>0.16200000000000001</v>
      </c>
      <c r="G1884" s="6">
        <v>1</v>
      </c>
      <c r="H1884" s="6" t="s">
        <v>330</v>
      </c>
      <c r="I1884" s="6" t="s">
        <v>18</v>
      </c>
      <c r="J1884" s="6" t="s">
        <v>149</v>
      </c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</row>
    <row r="1885" spans="1:28" ht="15" customHeight="1">
      <c r="A1885" s="6">
        <v>2938</v>
      </c>
      <c r="B1885" s="6" t="s">
        <v>46</v>
      </c>
      <c r="C1885" s="6" t="s">
        <v>55</v>
      </c>
      <c r="D1885" s="6">
        <v>72</v>
      </c>
      <c r="E1885" s="6">
        <v>72</v>
      </c>
      <c r="F1885" s="6">
        <f t="shared" si="35"/>
        <v>7.1999999999999995E-2</v>
      </c>
      <c r="G1885" s="6">
        <v>1</v>
      </c>
      <c r="H1885" s="6" t="s">
        <v>330</v>
      </c>
      <c r="I1885" s="6" t="s">
        <v>12</v>
      </c>
      <c r="J1885" s="6" t="s">
        <v>25</v>
      </c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</row>
    <row r="1886" spans="1:28" ht="15" customHeight="1">
      <c r="A1886" s="6">
        <v>2937</v>
      </c>
      <c r="B1886" s="6" t="s">
        <v>115</v>
      </c>
      <c r="C1886" s="6" t="s">
        <v>55</v>
      </c>
      <c r="D1886" s="6">
        <v>52</v>
      </c>
      <c r="E1886" s="6">
        <v>52</v>
      </c>
      <c r="F1886" s="6">
        <f t="shared" si="35"/>
        <v>5.1999999999999998E-2</v>
      </c>
      <c r="G1886" s="6">
        <v>1</v>
      </c>
      <c r="H1886" s="6" t="s">
        <v>330</v>
      </c>
      <c r="I1886" s="6" t="s">
        <v>12</v>
      </c>
      <c r="J1886" s="6" t="s">
        <v>25</v>
      </c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</row>
    <row r="1887" spans="1:28" ht="15" customHeight="1">
      <c r="A1887" s="6">
        <v>2936</v>
      </c>
      <c r="B1887" s="6" t="s">
        <v>324</v>
      </c>
      <c r="C1887" s="6" t="s">
        <v>55</v>
      </c>
      <c r="D1887" s="6">
        <v>36</v>
      </c>
      <c r="E1887" s="6">
        <v>36</v>
      </c>
      <c r="F1887" s="6">
        <f t="shared" si="35"/>
        <v>3.5999999999999997E-2</v>
      </c>
      <c r="G1887" s="6">
        <v>1</v>
      </c>
      <c r="H1887" s="6" t="s">
        <v>330</v>
      </c>
      <c r="I1887" s="6" t="s">
        <v>12</v>
      </c>
      <c r="J1887" s="6" t="s">
        <v>25</v>
      </c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</row>
    <row r="1888" spans="1:28" ht="15" customHeight="1">
      <c r="A1888" s="6">
        <v>2935</v>
      </c>
      <c r="B1888" s="6" t="s">
        <v>324</v>
      </c>
      <c r="C1888" s="6" t="s">
        <v>55</v>
      </c>
      <c r="D1888" s="6">
        <v>35</v>
      </c>
      <c r="E1888" s="6">
        <v>35</v>
      </c>
      <c r="F1888" s="6">
        <f t="shared" si="35"/>
        <v>3.5000000000000003E-2</v>
      </c>
      <c r="G1888" s="6">
        <v>1</v>
      </c>
      <c r="H1888" s="6" t="s">
        <v>330</v>
      </c>
      <c r="I1888" s="6" t="s">
        <v>12</v>
      </c>
      <c r="J1888" s="6" t="s">
        <v>25</v>
      </c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</row>
    <row r="1889" spans="1:28" ht="15" customHeight="1">
      <c r="A1889" s="6">
        <v>2934</v>
      </c>
      <c r="B1889" s="6" t="s">
        <v>69</v>
      </c>
      <c r="C1889" s="6" t="s">
        <v>55</v>
      </c>
      <c r="D1889" s="6">
        <v>36</v>
      </c>
      <c r="E1889" s="6">
        <v>36</v>
      </c>
      <c r="F1889" s="6">
        <f t="shared" si="35"/>
        <v>3.5999999999999997E-2</v>
      </c>
      <c r="G1889" s="6">
        <v>1</v>
      </c>
      <c r="H1889" s="6" t="s">
        <v>330</v>
      </c>
      <c r="I1889" s="6" t="s">
        <v>12</v>
      </c>
      <c r="J1889" s="6" t="s">
        <v>25</v>
      </c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</row>
    <row r="1890" spans="1:28" ht="15" customHeight="1">
      <c r="A1890" s="6">
        <v>2933</v>
      </c>
      <c r="B1890" s="6" t="s">
        <v>183</v>
      </c>
      <c r="C1890" s="6" t="s">
        <v>55</v>
      </c>
      <c r="D1890" s="6">
        <v>64</v>
      </c>
      <c r="E1890" s="6">
        <v>64</v>
      </c>
      <c r="F1890" s="6">
        <f t="shared" si="35"/>
        <v>6.4000000000000001E-2</v>
      </c>
      <c r="G1890" s="6">
        <v>1</v>
      </c>
      <c r="H1890" s="6" t="s">
        <v>330</v>
      </c>
      <c r="I1890" s="6" t="s">
        <v>18</v>
      </c>
      <c r="J1890" s="6" t="s">
        <v>25</v>
      </c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</row>
    <row r="1891" spans="1:28" ht="15" customHeight="1">
      <c r="A1891" s="6">
        <v>2932</v>
      </c>
      <c r="B1891" s="6" t="s">
        <v>183</v>
      </c>
      <c r="C1891" s="6" t="s">
        <v>55</v>
      </c>
      <c r="D1891" s="6">
        <v>62</v>
      </c>
      <c r="E1891" s="6">
        <v>62</v>
      </c>
      <c r="F1891" s="6">
        <f t="shared" si="35"/>
        <v>6.2E-2</v>
      </c>
      <c r="G1891" s="6">
        <v>1</v>
      </c>
      <c r="H1891" s="6" t="s">
        <v>330</v>
      </c>
      <c r="I1891" s="6" t="s">
        <v>18</v>
      </c>
      <c r="J1891" s="6" t="s">
        <v>25</v>
      </c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</row>
    <row r="1892" spans="1:28" ht="15" customHeight="1">
      <c r="A1892" s="6">
        <v>2931</v>
      </c>
      <c r="B1892" s="6" t="s">
        <v>22</v>
      </c>
      <c r="C1892" s="6" t="s">
        <v>55</v>
      </c>
      <c r="D1892" s="6">
        <v>31</v>
      </c>
      <c r="E1892" s="6">
        <v>31</v>
      </c>
      <c r="F1892" s="6">
        <f t="shared" si="35"/>
        <v>3.1E-2</v>
      </c>
      <c r="G1892" s="6">
        <v>1</v>
      </c>
      <c r="H1892" s="6" t="s">
        <v>330</v>
      </c>
      <c r="I1892" s="6" t="s">
        <v>12</v>
      </c>
      <c r="J1892" s="6" t="s">
        <v>25</v>
      </c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</row>
    <row r="1893" spans="1:28" ht="15" customHeight="1">
      <c r="A1893" s="6">
        <v>2930</v>
      </c>
      <c r="B1893" s="6" t="s">
        <v>336</v>
      </c>
      <c r="C1893" s="6" t="s">
        <v>23</v>
      </c>
      <c r="D1893" s="6">
        <v>38</v>
      </c>
      <c r="E1893" s="6">
        <v>38</v>
      </c>
      <c r="F1893" s="6">
        <f t="shared" si="35"/>
        <v>3.7999999999999999E-2</v>
      </c>
      <c r="G1893" s="6">
        <v>1</v>
      </c>
      <c r="H1893" s="6" t="s">
        <v>330</v>
      </c>
      <c r="I1893" s="6" t="s">
        <v>18</v>
      </c>
      <c r="J1893" s="6" t="s">
        <v>260</v>
      </c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</row>
    <row r="1894" spans="1:28" ht="15" customHeight="1">
      <c r="A1894" s="6">
        <v>2929</v>
      </c>
      <c r="B1894" s="6" t="s">
        <v>337</v>
      </c>
      <c r="C1894" s="6" t="s">
        <v>23</v>
      </c>
      <c r="D1894" s="6">
        <v>38</v>
      </c>
      <c r="E1894" s="6">
        <v>38</v>
      </c>
      <c r="F1894" s="6">
        <f t="shared" si="35"/>
        <v>3.7999999999999999E-2</v>
      </c>
      <c r="G1894" s="6">
        <v>1</v>
      </c>
      <c r="H1894" s="6" t="s">
        <v>330</v>
      </c>
      <c r="I1894" s="6" t="s">
        <v>18</v>
      </c>
      <c r="J1894" s="6" t="s">
        <v>260</v>
      </c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</row>
    <row r="1895" spans="1:28" ht="15" customHeight="1">
      <c r="A1895" s="6">
        <v>2928</v>
      </c>
      <c r="B1895" s="6" t="s">
        <v>331</v>
      </c>
      <c r="C1895" s="6" t="s">
        <v>23</v>
      </c>
      <c r="D1895" s="6">
        <v>156</v>
      </c>
      <c r="E1895" s="6">
        <v>156</v>
      </c>
      <c r="F1895" s="6">
        <f t="shared" si="35"/>
        <v>0.156</v>
      </c>
      <c r="G1895" s="6">
        <v>1</v>
      </c>
      <c r="H1895" s="6" t="s">
        <v>330</v>
      </c>
      <c r="I1895" s="6" t="s">
        <v>12</v>
      </c>
      <c r="J1895" s="6" t="s">
        <v>25</v>
      </c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</row>
    <row r="1896" spans="1:28" ht="15" customHeight="1">
      <c r="A1896" s="6">
        <v>2927</v>
      </c>
      <c r="B1896" s="6" t="s">
        <v>69</v>
      </c>
      <c r="C1896" s="6" t="s">
        <v>23</v>
      </c>
      <c r="D1896" s="6">
        <v>36</v>
      </c>
      <c r="E1896" s="6">
        <v>36</v>
      </c>
      <c r="F1896" s="6">
        <f t="shared" si="35"/>
        <v>3.5999999999999997E-2</v>
      </c>
      <c r="G1896" s="6">
        <v>1</v>
      </c>
      <c r="H1896" s="6" t="s">
        <v>330</v>
      </c>
      <c r="I1896" s="6" t="s">
        <v>108</v>
      </c>
      <c r="J1896" s="6" t="s">
        <v>36</v>
      </c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</row>
    <row r="1897" spans="1:28" ht="15" customHeight="1">
      <c r="A1897" s="6">
        <v>2926</v>
      </c>
      <c r="B1897" s="6" t="s">
        <v>183</v>
      </c>
      <c r="C1897" s="6" t="s">
        <v>23</v>
      </c>
      <c r="D1897" s="6">
        <v>66</v>
      </c>
      <c r="E1897" s="6">
        <v>66</v>
      </c>
      <c r="F1897" s="6">
        <f t="shared" si="35"/>
        <v>6.6000000000000003E-2</v>
      </c>
      <c r="G1897" s="6">
        <v>1</v>
      </c>
      <c r="H1897" s="6" t="s">
        <v>330</v>
      </c>
      <c r="I1897" s="6" t="s">
        <v>18</v>
      </c>
      <c r="J1897" s="6" t="s">
        <v>25</v>
      </c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</row>
    <row r="1898" spans="1:28" ht="15" customHeight="1">
      <c r="A1898" s="6">
        <v>2925</v>
      </c>
      <c r="B1898" s="6" t="s">
        <v>69</v>
      </c>
      <c r="C1898" s="6" t="s">
        <v>23</v>
      </c>
      <c r="D1898" s="6">
        <v>128</v>
      </c>
      <c r="E1898" s="6">
        <v>128</v>
      </c>
      <c r="F1898" s="6">
        <f t="shared" si="35"/>
        <v>0.128</v>
      </c>
      <c r="G1898" s="6">
        <v>1</v>
      </c>
      <c r="H1898" s="6" t="s">
        <v>330</v>
      </c>
      <c r="I1898" s="6" t="s">
        <v>12</v>
      </c>
      <c r="J1898" s="6" t="s">
        <v>36</v>
      </c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</row>
    <row r="1899" spans="1:28" ht="15" customHeight="1">
      <c r="A1899" s="6">
        <v>2924</v>
      </c>
      <c r="B1899" s="6" t="s">
        <v>324</v>
      </c>
      <c r="C1899" s="6" t="s">
        <v>23</v>
      </c>
      <c r="D1899" s="6">
        <v>50</v>
      </c>
      <c r="E1899" s="6">
        <v>50</v>
      </c>
      <c r="F1899" s="6">
        <f t="shared" si="35"/>
        <v>0.05</v>
      </c>
      <c r="G1899" s="6">
        <v>1</v>
      </c>
      <c r="H1899" s="6" t="s">
        <v>330</v>
      </c>
      <c r="I1899" s="6" t="s">
        <v>12</v>
      </c>
      <c r="J1899" s="6" t="s">
        <v>25</v>
      </c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</row>
    <row r="1900" spans="1:28" ht="15" customHeight="1">
      <c r="A1900" s="6">
        <v>2923</v>
      </c>
      <c r="B1900" s="6" t="s">
        <v>324</v>
      </c>
      <c r="C1900" s="6" t="s">
        <v>23</v>
      </c>
      <c r="D1900" s="6">
        <v>44</v>
      </c>
      <c r="E1900" s="6">
        <v>44</v>
      </c>
      <c r="F1900" s="6">
        <f t="shared" si="35"/>
        <v>4.3999999999999997E-2</v>
      </c>
      <c r="G1900" s="6">
        <v>1</v>
      </c>
      <c r="H1900" s="6" t="s">
        <v>330</v>
      </c>
      <c r="I1900" s="6" t="s">
        <v>12</v>
      </c>
      <c r="J1900" s="6" t="s">
        <v>25</v>
      </c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</row>
    <row r="1901" spans="1:28" ht="15" customHeight="1">
      <c r="A1901" s="6">
        <v>2922</v>
      </c>
      <c r="B1901" s="6" t="s">
        <v>114</v>
      </c>
      <c r="C1901" s="6" t="s">
        <v>55</v>
      </c>
      <c r="D1901" s="6">
        <v>36</v>
      </c>
      <c r="E1901" s="6">
        <v>36</v>
      </c>
      <c r="F1901" s="6">
        <f t="shared" si="35"/>
        <v>3.5999999999999997E-2</v>
      </c>
      <c r="G1901" s="6">
        <v>1</v>
      </c>
      <c r="H1901" s="6" t="s">
        <v>330</v>
      </c>
      <c r="I1901" s="6" t="s">
        <v>12</v>
      </c>
      <c r="J1901" s="6" t="s">
        <v>25</v>
      </c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</row>
    <row r="1902" spans="1:28" ht="15" customHeight="1">
      <c r="A1902" s="6">
        <v>2921</v>
      </c>
      <c r="B1902" s="6" t="s">
        <v>114</v>
      </c>
      <c r="C1902" s="6" t="s">
        <v>55</v>
      </c>
      <c r="D1902" s="6">
        <v>36</v>
      </c>
      <c r="E1902" s="6">
        <v>36</v>
      </c>
      <c r="F1902" s="6">
        <f t="shared" si="35"/>
        <v>3.5999999999999997E-2</v>
      </c>
      <c r="G1902" s="6">
        <v>1</v>
      </c>
      <c r="H1902" s="6" t="s">
        <v>330</v>
      </c>
      <c r="I1902" s="6" t="s">
        <v>12</v>
      </c>
      <c r="J1902" s="6" t="s">
        <v>25</v>
      </c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</row>
    <row r="1903" spans="1:28" ht="15" customHeight="1">
      <c r="A1903" s="6">
        <v>2920</v>
      </c>
      <c r="B1903" s="6" t="s">
        <v>338</v>
      </c>
      <c r="C1903" s="6" t="s">
        <v>55</v>
      </c>
      <c r="D1903" s="6">
        <v>34</v>
      </c>
      <c r="E1903" s="6">
        <v>34</v>
      </c>
      <c r="F1903" s="6">
        <f t="shared" si="35"/>
        <v>3.4000000000000002E-2</v>
      </c>
      <c r="G1903" s="6">
        <v>1</v>
      </c>
      <c r="H1903" s="6" t="s">
        <v>330</v>
      </c>
      <c r="I1903" s="6" t="s">
        <v>12</v>
      </c>
      <c r="J1903" s="6" t="s">
        <v>25</v>
      </c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</row>
    <row r="1904" spans="1:28" ht="15" customHeight="1">
      <c r="A1904" s="6">
        <v>2919</v>
      </c>
      <c r="B1904" s="6" t="s">
        <v>114</v>
      </c>
      <c r="C1904" s="6" t="s">
        <v>55</v>
      </c>
      <c r="D1904" s="6">
        <v>70</v>
      </c>
      <c r="E1904" s="6">
        <v>70</v>
      </c>
      <c r="F1904" s="6">
        <f t="shared" si="35"/>
        <v>7.0000000000000007E-2</v>
      </c>
      <c r="G1904" s="6">
        <v>1</v>
      </c>
      <c r="H1904" s="6" t="s">
        <v>330</v>
      </c>
      <c r="I1904" s="6" t="s">
        <v>12</v>
      </c>
      <c r="J1904" s="6" t="s">
        <v>25</v>
      </c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</row>
    <row r="1905" spans="1:28" ht="15" customHeight="1">
      <c r="A1905" s="6">
        <v>2918</v>
      </c>
      <c r="B1905" s="6" t="s">
        <v>46</v>
      </c>
      <c r="C1905" s="6" t="s">
        <v>55</v>
      </c>
      <c r="D1905" s="6">
        <v>52</v>
      </c>
      <c r="E1905" s="6">
        <v>52</v>
      </c>
      <c r="F1905" s="6">
        <f t="shared" si="35"/>
        <v>5.1999999999999998E-2</v>
      </c>
      <c r="G1905" s="6">
        <v>1</v>
      </c>
      <c r="H1905" s="6" t="s">
        <v>330</v>
      </c>
      <c r="I1905" s="6" t="s">
        <v>12</v>
      </c>
      <c r="J1905" s="6" t="s">
        <v>25</v>
      </c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</row>
    <row r="1906" spans="1:28" ht="15" customHeight="1">
      <c r="A1906" s="6">
        <v>2917</v>
      </c>
      <c r="B1906" s="6" t="s">
        <v>109</v>
      </c>
      <c r="C1906" s="6" t="s">
        <v>23</v>
      </c>
      <c r="D1906" s="6">
        <v>210</v>
      </c>
      <c r="E1906" s="6">
        <v>210</v>
      </c>
      <c r="F1906" s="6">
        <f t="shared" si="35"/>
        <v>0.21</v>
      </c>
      <c r="G1906" s="6">
        <v>1</v>
      </c>
      <c r="H1906" s="6" t="s">
        <v>330</v>
      </c>
      <c r="I1906" s="6" t="s">
        <v>12</v>
      </c>
      <c r="J1906" s="6" t="s">
        <v>25</v>
      </c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</row>
    <row r="1907" spans="1:28" ht="15" customHeight="1">
      <c r="A1907" s="6">
        <v>2916</v>
      </c>
      <c r="B1907" s="6" t="s">
        <v>46</v>
      </c>
      <c r="C1907" s="6" t="s">
        <v>55</v>
      </c>
      <c r="D1907" s="6">
        <v>74</v>
      </c>
      <c r="E1907" s="6">
        <v>74</v>
      </c>
      <c r="F1907" s="6">
        <f t="shared" si="35"/>
        <v>7.3999999999999996E-2</v>
      </c>
      <c r="G1907" s="6">
        <v>1</v>
      </c>
      <c r="H1907" s="6" t="s">
        <v>330</v>
      </c>
      <c r="I1907" s="6" t="s">
        <v>12</v>
      </c>
      <c r="J1907" s="6" t="s">
        <v>25</v>
      </c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</row>
    <row r="1908" spans="1:28" ht="15" customHeight="1">
      <c r="A1908" s="6">
        <v>2915</v>
      </c>
      <c r="B1908" s="6" t="s">
        <v>332</v>
      </c>
      <c r="C1908" s="6" t="s">
        <v>23</v>
      </c>
      <c r="D1908" s="6">
        <v>110</v>
      </c>
      <c r="E1908" s="6">
        <v>110</v>
      </c>
      <c r="F1908" s="6">
        <f t="shared" si="35"/>
        <v>0.11</v>
      </c>
      <c r="G1908" s="6">
        <v>1</v>
      </c>
      <c r="H1908" s="6" t="s">
        <v>330</v>
      </c>
      <c r="I1908" s="6" t="s">
        <v>12</v>
      </c>
      <c r="J1908" s="6" t="s">
        <v>25</v>
      </c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</row>
    <row r="1909" spans="1:28" ht="15" customHeight="1">
      <c r="A1909" s="6">
        <v>2914</v>
      </c>
      <c r="B1909" s="6" t="s">
        <v>46</v>
      </c>
      <c r="C1909" s="6" t="s">
        <v>23</v>
      </c>
      <c r="D1909" s="6">
        <v>90</v>
      </c>
      <c r="E1909" s="6">
        <v>90</v>
      </c>
      <c r="F1909" s="6">
        <f t="shared" si="35"/>
        <v>0.09</v>
      </c>
      <c r="G1909" s="6">
        <v>1</v>
      </c>
      <c r="H1909" s="6" t="s">
        <v>330</v>
      </c>
      <c r="I1909" s="6" t="s">
        <v>48</v>
      </c>
      <c r="J1909" s="6" t="s">
        <v>25</v>
      </c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</row>
    <row r="1910" spans="1:28" ht="15" customHeight="1">
      <c r="A1910" s="6">
        <v>2913</v>
      </c>
      <c r="B1910" s="6" t="s">
        <v>46</v>
      </c>
      <c r="C1910" s="6" t="s">
        <v>23</v>
      </c>
      <c r="D1910" s="6">
        <v>58</v>
      </c>
      <c r="E1910" s="6">
        <v>58</v>
      </c>
      <c r="F1910" s="6">
        <f t="shared" si="35"/>
        <v>5.8000000000000003E-2</v>
      </c>
      <c r="G1910" s="6">
        <v>1</v>
      </c>
      <c r="H1910" s="6" t="s">
        <v>330</v>
      </c>
      <c r="I1910" s="6" t="s">
        <v>12</v>
      </c>
      <c r="J1910" s="6" t="s">
        <v>25</v>
      </c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</row>
    <row r="1911" spans="1:28" ht="15" customHeight="1">
      <c r="A1911" s="6">
        <v>2912</v>
      </c>
      <c r="B1911" s="6" t="s">
        <v>46</v>
      </c>
      <c r="C1911" s="6" t="s">
        <v>55</v>
      </c>
      <c r="D1911" s="6">
        <v>104</v>
      </c>
      <c r="E1911" s="6">
        <v>104</v>
      </c>
      <c r="F1911" s="6">
        <f t="shared" si="35"/>
        <v>0.104</v>
      </c>
      <c r="G1911" s="6">
        <v>1</v>
      </c>
      <c r="H1911" s="6" t="s">
        <v>330</v>
      </c>
      <c r="I1911" s="6" t="s">
        <v>12</v>
      </c>
      <c r="J1911" s="6" t="s">
        <v>36</v>
      </c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</row>
    <row r="1912" spans="1:28" ht="15" customHeight="1">
      <c r="A1912" s="6">
        <v>2911</v>
      </c>
      <c r="B1912" s="6" t="s">
        <v>109</v>
      </c>
      <c r="C1912" s="6" t="s">
        <v>23</v>
      </c>
      <c r="D1912" s="6">
        <v>370</v>
      </c>
      <c r="E1912" s="6">
        <v>370</v>
      </c>
      <c r="F1912" s="6">
        <f t="shared" si="35"/>
        <v>0.37</v>
      </c>
      <c r="G1912" s="6">
        <v>1</v>
      </c>
      <c r="H1912" s="6" t="s">
        <v>330</v>
      </c>
      <c r="I1912" s="6" t="s">
        <v>12</v>
      </c>
      <c r="J1912" s="6" t="s">
        <v>25</v>
      </c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</row>
    <row r="1913" spans="1:28" ht="15" customHeight="1">
      <c r="A1913" s="6">
        <v>2910</v>
      </c>
      <c r="B1913" s="6" t="s">
        <v>64</v>
      </c>
      <c r="C1913" s="6" t="s">
        <v>55</v>
      </c>
      <c r="D1913" s="6">
        <v>114</v>
      </c>
      <c r="E1913" s="6">
        <v>114</v>
      </c>
      <c r="F1913" s="6">
        <f t="shared" si="35"/>
        <v>0.114</v>
      </c>
      <c r="G1913" s="6">
        <v>1</v>
      </c>
      <c r="H1913" s="6" t="s">
        <v>330</v>
      </c>
      <c r="I1913" s="6" t="s">
        <v>18</v>
      </c>
      <c r="J1913" s="6" t="s">
        <v>36</v>
      </c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</row>
    <row r="1914" spans="1:28" ht="15" customHeight="1">
      <c r="A1914" s="6">
        <v>2909</v>
      </c>
      <c r="B1914" s="6" t="s">
        <v>64</v>
      </c>
      <c r="C1914" s="6" t="s">
        <v>55</v>
      </c>
      <c r="D1914" s="6">
        <v>68</v>
      </c>
      <c r="E1914" s="6">
        <v>68</v>
      </c>
      <c r="F1914" s="6">
        <f t="shared" si="35"/>
        <v>6.8000000000000005E-2</v>
      </c>
      <c r="G1914" s="6">
        <v>1</v>
      </c>
      <c r="H1914" s="6" t="s">
        <v>330</v>
      </c>
      <c r="I1914" s="6" t="s">
        <v>18</v>
      </c>
      <c r="J1914" s="6" t="s">
        <v>25</v>
      </c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</row>
    <row r="1915" spans="1:28" ht="15" customHeight="1">
      <c r="A1915" s="6">
        <v>2908</v>
      </c>
      <c r="B1915" s="6" t="s">
        <v>69</v>
      </c>
      <c r="C1915" s="6" t="s">
        <v>55</v>
      </c>
      <c r="D1915" s="6">
        <v>68</v>
      </c>
      <c r="E1915" s="6">
        <v>68</v>
      </c>
      <c r="F1915" s="6">
        <f t="shared" si="35"/>
        <v>6.8000000000000005E-2</v>
      </c>
      <c r="G1915" s="6">
        <v>1</v>
      </c>
      <c r="H1915" s="6" t="s">
        <v>330</v>
      </c>
      <c r="I1915" s="6" t="s">
        <v>12</v>
      </c>
      <c r="J1915" s="6" t="s">
        <v>25</v>
      </c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</row>
    <row r="1916" spans="1:28" ht="15" customHeight="1">
      <c r="A1916" s="6">
        <v>2907</v>
      </c>
      <c r="B1916" s="6" t="s">
        <v>109</v>
      </c>
      <c r="C1916" s="6" t="s">
        <v>23</v>
      </c>
      <c r="D1916" s="6">
        <v>284</v>
      </c>
      <c r="E1916" s="6">
        <v>284</v>
      </c>
      <c r="F1916" s="6">
        <f t="shared" si="35"/>
        <v>0.28399999999999997</v>
      </c>
      <c r="G1916" s="6">
        <v>1</v>
      </c>
      <c r="H1916" s="6" t="s">
        <v>330</v>
      </c>
      <c r="I1916" s="6" t="s">
        <v>12</v>
      </c>
      <c r="J1916" s="6" t="s">
        <v>25</v>
      </c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</row>
    <row r="1917" spans="1:28" ht="15" customHeight="1">
      <c r="A1917" s="6">
        <v>2906</v>
      </c>
      <c r="B1917" s="6" t="s">
        <v>109</v>
      </c>
      <c r="C1917" s="6" t="s">
        <v>55</v>
      </c>
      <c r="D1917" s="6">
        <v>208</v>
      </c>
      <c r="E1917" s="6">
        <v>208</v>
      </c>
      <c r="F1917" s="6">
        <f t="shared" si="35"/>
        <v>0.20799999999999999</v>
      </c>
      <c r="G1917" s="6">
        <v>1</v>
      </c>
      <c r="H1917" s="6" t="s">
        <v>330</v>
      </c>
      <c r="I1917" s="6" t="s">
        <v>12</v>
      </c>
      <c r="J1917" s="6" t="s">
        <v>25</v>
      </c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</row>
    <row r="1918" spans="1:28" ht="15" customHeight="1">
      <c r="A1918" s="6">
        <v>2905</v>
      </c>
      <c r="B1918" s="6" t="s">
        <v>64</v>
      </c>
      <c r="C1918" s="6" t="s">
        <v>55</v>
      </c>
      <c r="D1918" s="6">
        <v>226</v>
      </c>
      <c r="E1918" s="6">
        <v>226</v>
      </c>
      <c r="F1918" s="6">
        <f t="shared" si="35"/>
        <v>0.22600000000000001</v>
      </c>
      <c r="G1918" s="6">
        <v>1</v>
      </c>
      <c r="H1918" s="6" t="s">
        <v>330</v>
      </c>
      <c r="I1918" s="6" t="s">
        <v>18</v>
      </c>
      <c r="J1918" s="6" t="s">
        <v>36</v>
      </c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</row>
    <row r="1919" spans="1:28" ht="15" customHeight="1">
      <c r="A1919" s="6">
        <v>2904</v>
      </c>
      <c r="B1919" s="6" t="s">
        <v>47</v>
      </c>
      <c r="C1919" s="6" t="s">
        <v>23</v>
      </c>
      <c r="D1919" s="6">
        <v>64</v>
      </c>
      <c r="E1919" s="6">
        <v>64</v>
      </c>
      <c r="F1919" s="6">
        <f t="shared" si="35"/>
        <v>6.4000000000000001E-2</v>
      </c>
      <c r="G1919" s="6">
        <v>1</v>
      </c>
      <c r="H1919" s="6" t="s">
        <v>330</v>
      </c>
      <c r="I1919" s="6" t="s">
        <v>48</v>
      </c>
      <c r="J1919" s="6" t="s">
        <v>25</v>
      </c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</row>
    <row r="1920" spans="1:28" ht="15" customHeight="1">
      <c r="A1920" s="6">
        <v>2903</v>
      </c>
      <c r="B1920" s="6" t="s">
        <v>64</v>
      </c>
      <c r="C1920" s="6" t="s">
        <v>55</v>
      </c>
      <c r="D1920" s="6">
        <v>120</v>
      </c>
      <c r="E1920" s="6">
        <v>120</v>
      </c>
      <c r="F1920" s="6">
        <f t="shared" si="35"/>
        <v>0.12</v>
      </c>
      <c r="G1920" s="6">
        <v>1</v>
      </c>
      <c r="H1920" s="6" t="s">
        <v>330</v>
      </c>
      <c r="I1920" s="6" t="s">
        <v>18</v>
      </c>
      <c r="J1920" s="6" t="s">
        <v>36</v>
      </c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</row>
    <row r="1921" spans="1:28" ht="15" customHeight="1">
      <c r="A1921" s="6">
        <v>2902</v>
      </c>
      <c r="B1921" s="6" t="s">
        <v>64</v>
      </c>
      <c r="C1921" s="6" t="s">
        <v>55</v>
      </c>
      <c r="D1921" s="6">
        <v>286</v>
      </c>
      <c r="E1921" s="6">
        <v>286</v>
      </c>
      <c r="F1921" s="6">
        <f t="shared" si="35"/>
        <v>0.28599999999999998</v>
      </c>
      <c r="G1921" s="6">
        <v>1</v>
      </c>
      <c r="H1921" s="6" t="s">
        <v>330</v>
      </c>
      <c r="I1921" s="6" t="s">
        <v>18</v>
      </c>
      <c r="J1921" s="6" t="s">
        <v>149</v>
      </c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</row>
    <row r="1922" spans="1:28" ht="15" customHeight="1">
      <c r="A1922" s="6">
        <v>2901</v>
      </c>
      <c r="B1922" s="6" t="s">
        <v>46</v>
      </c>
      <c r="C1922" s="6" t="s">
        <v>23</v>
      </c>
      <c r="D1922" s="6">
        <v>94</v>
      </c>
      <c r="E1922" s="6">
        <v>94</v>
      </c>
      <c r="F1922" s="6">
        <f t="shared" si="35"/>
        <v>9.4E-2</v>
      </c>
      <c r="G1922" s="6">
        <v>1</v>
      </c>
      <c r="H1922" s="6" t="s">
        <v>330</v>
      </c>
      <c r="I1922" s="6" t="s">
        <v>12</v>
      </c>
      <c r="J1922" s="6" t="s">
        <v>25</v>
      </c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</row>
    <row r="1923" spans="1:28" ht="15" customHeight="1">
      <c r="A1923" s="6">
        <v>2900</v>
      </c>
      <c r="B1923" s="6" t="s">
        <v>183</v>
      </c>
      <c r="C1923" s="6" t="s">
        <v>23</v>
      </c>
      <c r="D1923" s="6">
        <v>60</v>
      </c>
      <c r="E1923" s="6">
        <v>60</v>
      </c>
      <c r="F1923" s="6">
        <f t="shared" si="35"/>
        <v>0.06</v>
      </c>
      <c r="G1923" s="6">
        <v>1</v>
      </c>
      <c r="H1923" s="6" t="s">
        <v>330</v>
      </c>
      <c r="I1923" s="6" t="s">
        <v>18</v>
      </c>
      <c r="J1923" s="6" t="s">
        <v>25</v>
      </c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</row>
    <row r="1924" spans="1:28" ht="15" customHeight="1">
      <c r="A1924" s="6">
        <v>2899</v>
      </c>
      <c r="B1924" s="6" t="s">
        <v>46</v>
      </c>
      <c r="C1924" s="6" t="s">
        <v>55</v>
      </c>
      <c r="D1924" s="6">
        <v>34</v>
      </c>
      <c r="E1924" s="6">
        <v>34</v>
      </c>
      <c r="F1924" s="6">
        <f t="shared" si="35"/>
        <v>3.4000000000000002E-2</v>
      </c>
      <c r="G1924" s="6">
        <v>1</v>
      </c>
      <c r="H1924" s="6" t="s">
        <v>330</v>
      </c>
      <c r="I1924" s="6" t="s">
        <v>18</v>
      </c>
      <c r="J1924" s="6" t="s">
        <v>25</v>
      </c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</row>
    <row r="1925" spans="1:28" ht="15" customHeight="1">
      <c r="A1925" s="6">
        <v>2898</v>
      </c>
      <c r="B1925" s="6" t="s">
        <v>69</v>
      </c>
      <c r="C1925" s="6" t="s">
        <v>23</v>
      </c>
      <c r="D1925" s="6">
        <v>146</v>
      </c>
      <c r="E1925" s="6">
        <v>146</v>
      </c>
      <c r="F1925" s="6">
        <f t="shared" ref="F1925:F1988" si="36">E1925/1000</f>
        <v>0.14599999999999999</v>
      </c>
      <c r="G1925" s="6">
        <v>1</v>
      </c>
      <c r="H1925" s="6" t="s">
        <v>330</v>
      </c>
      <c r="I1925" s="6" t="s">
        <v>12</v>
      </c>
      <c r="J1925" s="6" t="s">
        <v>25</v>
      </c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</row>
    <row r="1926" spans="1:28" ht="15" customHeight="1">
      <c r="A1926" s="6">
        <v>2897</v>
      </c>
      <c r="B1926" s="6" t="s">
        <v>69</v>
      </c>
      <c r="C1926" s="6" t="s">
        <v>23</v>
      </c>
      <c r="D1926" s="6">
        <v>134</v>
      </c>
      <c r="E1926" s="6">
        <v>134</v>
      </c>
      <c r="F1926" s="6">
        <f t="shared" si="36"/>
        <v>0.13400000000000001</v>
      </c>
      <c r="G1926" s="6">
        <v>1</v>
      </c>
      <c r="H1926" s="6" t="s">
        <v>330</v>
      </c>
      <c r="I1926" s="6" t="s">
        <v>12</v>
      </c>
      <c r="J1926" s="6" t="s">
        <v>25</v>
      </c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</row>
    <row r="1927" spans="1:28" ht="15" customHeight="1">
      <c r="A1927" s="6">
        <v>2896</v>
      </c>
      <c r="B1927" s="6" t="s">
        <v>69</v>
      </c>
      <c r="C1927" s="6" t="s">
        <v>23</v>
      </c>
      <c r="D1927" s="6">
        <v>136</v>
      </c>
      <c r="E1927" s="6">
        <v>136</v>
      </c>
      <c r="F1927" s="6">
        <f t="shared" si="36"/>
        <v>0.13600000000000001</v>
      </c>
      <c r="G1927" s="6">
        <v>1</v>
      </c>
      <c r="H1927" s="6" t="s">
        <v>330</v>
      </c>
      <c r="I1927" s="6" t="s">
        <v>12</v>
      </c>
      <c r="J1927" s="6" t="s">
        <v>25</v>
      </c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</row>
    <row r="1928" spans="1:28" ht="15" customHeight="1">
      <c r="A1928" s="6">
        <v>2895</v>
      </c>
      <c r="B1928" s="6" t="s">
        <v>46</v>
      </c>
      <c r="C1928" s="6" t="s">
        <v>23</v>
      </c>
      <c r="D1928" s="6">
        <v>90</v>
      </c>
      <c r="E1928" s="6">
        <v>90</v>
      </c>
      <c r="F1928" s="6">
        <f t="shared" si="36"/>
        <v>0.09</v>
      </c>
      <c r="G1928" s="6">
        <v>1</v>
      </c>
      <c r="H1928" s="6" t="s">
        <v>330</v>
      </c>
      <c r="I1928" s="6" t="s">
        <v>12</v>
      </c>
      <c r="J1928" s="6" t="s">
        <v>25</v>
      </c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</row>
    <row r="1929" spans="1:28" ht="15" customHeight="1">
      <c r="A1929" s="6">
        <v>2894</v>
      </c>
      <c r="B1929" s="6" t="s">
        <v>73</v>
      </c>
      <c r="C1929" s="6" t="s">
        <v>23</v>
      </c>
      <c r="D1929" s="6">
        <v>66</v>
      </c>
      <c r="E1929" s="6">
        <v>66</v>
      </c>
      <c r="F1929" s="6">
        <f t="shared" si="36"/>
        <v>6.6000000000000003E-2</v>
      </c>
      <c r="G1929" s="6">
        <v>1</v>
      </c>
      <c r="H1929" s="6" t="s">
        <v>330</v>
      </c>
      <c r="I1929" s="6" t="s">
        <v>18</v>
      </c>
      <c r="J1929" s="6" t="s">
        <v>196</v>
      </c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</row>
    <row r="1930" spans="1:28" ht="15" customHeight="1">
      <c r="A1930" s="6">
        <v>2893</v>
      </c>
      <c r="B1930" s="6" t="s">
        <v>73</v>
      </c>
      <c r="C1930" s="6" t="s">
        <v>23</v>
      </c>
      <c r="D1930" s="6">
        <v>68</v>
      </c>
      <c r="E1930" s="6">
        <v>68</v>
      </c>
      <c r="F1930" s="6">
        <f t="shared" si="36"/>
        <v>6.8000000000000005E-2</v>
      </c>
      <c r="G1930" s="6">
        <v>1</v>
      </c>
      <c r="H1930" s="6" t="s">
        <v>330</v>
      </c>
      <c r="I1930" s="6" t="s">
        <v>18</v>
      </c>
      <c r="J1930" s="6" t="s">
        <v>196</v>
      </c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</row>
    <row r="1931" spans="1:28" ht="15" customHeight="1">
      <c r="A1931" s="6">
        <v>2892</v>
      </c>
      <c r="B1931" s="6" t="s">
        <v>155</v>
      </c>
      <c r="C1931" s="6" t="s">
        <v>23</v>
      </c>
      <c r="D1931" s="6">
        <v>76</v>
      </c>
      <c r="E1931" s="6">
        <v>76</v>
      </c>
      <c r="F1931" s="6">
        <f t="shared" si="36"/>
        <v>7.5999999999999998E-2</v>
      </c>
      <c r="G1931" s="6">
        <v>1</v>
      </c>
      <c r="H1931" s="6" t="s">
        <v>330</v>
      </c>
      <c r="I1931" s="6" t="s">
        <v>18</v>
      </c>
      <c r="J1931" s="6" t="s">
        <v>25</v>
      </c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</row>
    <row r="1932" spans="1:28" ht="15" customHeight="1">
      <c r="A1932" s="6">
        <v>2891</v>
      </c>
      <c r="B1932" s="6" t="s">
        <v>155</v>
      </c>
      <c r="C1932" s="6" t="s">
        <v>23</v>
      </c>
      <c r="D1932" s="6">
        <v>100</v>
      </c>
      <c r="E1932" s="6">
        <v>100</v>
      </c>
      <c r="F1932" s="6">
        <f t="shared" si="36"/>
        <v>0.1</v>
      </c>
      <c r="G1932" s="6">
        <v>1</v>
      </c>
      <c r="H1932" s="6" t="s">
        <v>330</v>
      </c>
      <c r="I1932" s="6" t="s">
        <v>18</v>
      </c>
      <c r="J1932" s="6" t="s">
        <v>25</v>
      </c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</row>
    <row r="1933" spans="1:28" ht="15" customHeight="1">
      <c r="A1933" s="6">
        <v>2890</v>
      </c>
      <c r="B1933" s="6" t="s">
        <v>155</v>
      </c>
      <c r="C1933" s="6" t="s">
        <v>23</v>
      </c>
      <c r="D1933" s="6">
        <v>110</v>
      </c>
      <c r="E1933" s="6">
        <v>110</v>
      </c>
      <c r="F1933" s="6">
        <f t="shared" si="36"/>
        <v>0.11</v>
      </c>
      <c r="G1933" s="6">
        <v>1</v>
      </c>
      <c r="H1933" s="6" t="s">
        <v>330</v>
      </c>
      <c r="I1933" s="6" t="s">
        <v>18</v>
      </c>
      <c r="J1933" s="6" t="s">
        <v>25</v>
      </c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</row>
    <row r="1934" spans="1:28" ht="15" customHeight="1">
      <c r="A1934" s="6">
        <v>2889</v>
      </c>
      <c r="B1934" s="6" t="s">
        <v>155</v>
      </c>
      <c r="C1934" s="6" t="s">
        <v>23</v>
      </c>
      <c r="D1934" s="6">
        <v>120</v>
      </c>
      <c r="E1934" s="6">
        <v>120</v>
      </c>
      <c r="F1934" s="6">
        <f t="shared" si="36"/>
        <v>0.12</v>
      </c>
      <c r="G1934" s="6">
        <v>1</v>
      </c>
      <c r="H1934" s="6" t="s">
        <v>330</v>
      </c>
      <c r="I1934" s="6" t="s">
        <v>18</v>
      </c>
      <c r="J1934" s="6" t="s">
        <v>25</v>
      </c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</row>
    <row r="1935" spans="1:28" ht="15" customHeight="1">
      <c r="A1935" s="6">
        <v>2888</v>
      </c>
      <c r="B1935" s="6" t="s">
        <v>46</v>
      </c>
      <c r="C1935" s="6" t="s">
        <v>23</v>
      </c>
      <c r="D1935" s="6">
        <v>52</v>
      </c>
      <c r="E1935" s="6">
        <v>52</v>
      </c>
      <c r="F1935" s="6">
        <f t="shared" si="36"/>
        <v>5.1999999999999998E-2</v>
      </c>
      <c r="G1935" s="6">
        <v>1</v>
      </c>
      <c r="H1935" s="6" t="s">
        <v>330</v>
      </c>
      <c r="I1935" s="6" t="s">
        <v>18</v>
      </c>
      <c r="J1935" s="6" t="s">
        <v>25</v>
      </c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</row>
    <row r="1936" spans="1:28" ht="15" customHeight="1">
      <c r="A1936" s="6">
        <v>2887</v>
      </c>
      <c r="B1936" s="6" t="s">
        <v>46</v>
      </c>
      <c r="C1936" s="6" t="s">
        <v>23</v>
      </c>
      <c r="D1936" s="6">
        <v>52</v>
      </c>
      <c r="E1936" s="6">
        <v>52</v>
      </c>
      <c r="F1936" s="6">
        <f t="shared" si="36"/>
        <v>5.1999999999999998E-2</v>
      </c>
      <c r="G1936" s="6">
        <v>1</v>
      </c>
      <c r="H1936" s="6" t="s">
        <v>330</v>
      </c>
      <c r="I1936" s="6" t="s">
        <v>18</v>
      </c>
      <c r="J1936" s="6" t="s">
        <v>25</v>
      </c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</row>
    <row r="1937" spans="1:28" ht="15" customHeight="1">
      <c r="A1937" s="6">
        <v>2886</v>
      </c>
      <c r="B1937" s="6" t="s">
        <v>183</v>
      </c>
      <c r="C1937" s="6" t="s">
        <v>23</v>
      </c>
      <c r="D1937" s="6">
        <v>60</v>
      </c>
      <c r="E1937" s="6">
        <v>60</v>
      </c>
      <c r="F1937" s="6">
        <f t="shared" si="36"/>
        <v>0.06</v>
      </c>
      <c r="G1937" s="6">
        <v>1</v>
      </c>
      <c r="H1937" s="6" t="s">
        <v>330</v>
      </c>
      <c r="I1937" s="6" t="s">
        <v>18</v>
      </c>
      <c r="J1937" s="6" t="s">
        <v>25</v>
      </c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</row>
    <row r="1938" spans="1:28" ht="15" customHeight="1">
      <c r="A1938" s="6">
        <v>2885</v>
      </c>
      <c r="B1938" s="6" t="s">
        <v>114</v>
      </c>
      <c r="C1938" s="6" t="s">
        <v>55</v>
      </c>
      <c r="D1938" s="6">
        <v>54</v>
      </c>
      <c r="E1938" s="6">
        <v>54</v>
      </c>
      <c r="F1938" s="6">
        <f t="shared" si="36"/>
        <v>5.3999999999999999E-2</v>
      </c>
      <c r="G1938" s="6">
        <v>1</v>
      </c>
      <c r="H1938" s="6" t="s">
        <v>330</v>
      </c>
      <c r="I1938" s="6" t="s">
        <v>18</v>
      </c>
      <c r="J1938" s="6" t="s">
        <v>25</v>
      </c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</row>
    <row r="1939" spans="1:28" ht="15" customHeight="1">
      <c r="A1939" s="6">
        <v>2884</v>
      </c>
      <c r="B1939" s="6" t="s">
        <v>69</v>
      </c>
      <c r="C1939" s="6" t="s">
        <v>23</v>
      </c>
      <c r="D1939" s="6">
        <v>164</v>
      </c>
      <c r="E1939" s="6">
        <v>164</v>
      </c>
      <c r="F1939" s="6">
        <f t="shared" si="36"/>
        <v>0.16400000000000001</v>
      </c>
      <c r="G1939" s="6">
        <v>1</v>
      </c>
      <c r="H1939" s="6" t="s">
        <v>330</v>
      </c>
      <c r="I1939" s="6" t="s">
        <v>12</v>
      </c>
      <c r="J1939" s="6" t="s">
        <v>25</v>
      </c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</row>
    <row r="1940" spans="1:28" ht="15" customHeight="1">
      <c r="A1940" s="6">
        <v>2868</v>
      </c>
      <c r="B1940" s="6" t="s">
        <v>69</v>
      </c>
      <c r="C1940" s="6" t="s">
        <v>23</v>
      </c>
      <c r="D1940" s="6">
        <v>52</v>
      </c>
      <c r="E1940" s="6">
        <v>52</v>
      </c>
      <c r="F1940" s="6">
        <f t="shared" si="36"/>
        <v>5.1999999999999998E-2</v>
      </c>
      <c r="G1940" s="6">
        <v>1</v>
      </c>
      <c r="H1940" s="6" t="s">
        <v>330</v>
      </c>
      <c r="I1940" s="6" t="s">
        <v>108</v>
      </c>
      <c r="J1940" s="6" t="s">
        <v>36</v>
      </c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</row>
    <row r="1941" spans="1:28" ht="15" customHeight="1">
      <c r="A1941" s="6">
        <v>2867</v>
      </c>
      <c r="B1941" s="6" t="s">
        <v>69</v>
      </c>
      <c r="C1941" s="6" t="s">
        <v>23</v>
      </c>
      <c r="D1941" s="6">
        <v>48</v>
      </c>
      <c r="E1941" s="6">
        <v>48</v>
      </c>
      <c r="F1941" s="6">
        <f t="shared" si="36"/>
        <v>4.8000000000000001E-2</v>
      </c>
      <c r="G1941" s="6">
        <v>1</v>
      </c>
      <c r="H1941" s="6" t="s">
        <v>330</v>
      </c>
      <c r="I1941" s="6" t="s">
        <v>108</v>
      </c>
      <c r="J1941" s="6" t="s">
        <v>36</v>
      </c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</row>
    <row r="1942" spans="1:28" ht="15" customHeight="1">
      <c r="A1942" s="6">
        <v>2866</v>
      </c>
      <c r="B1942" s="6" t="s">
        <v>69</v>
      </c>
      <c r="C1942" s="6" t="s">
        <v>55</v>
      </c>
      <c r="D1942" s="6">
        <v>76</v>
      </c>
      <c r="E1942" s="6">
        <v>76</v>
      </c>
      <c r="F1942" s="6">
        <f t="shared" si="36"/>
        <v>7.5999999999999998E-2</v>
      </c>
      <c r="G1942" s="6">
        <v>1</v>
      </c>
      <c r="H1942" s="6" t="s">
        <v>330</v>
      </c>
      <c r="I1942" s="6" t="s">
        <v>18</v>
      </c>
      <c r="J1942" s="6" t="s">
        <v>25</v>
      </c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</row>
    <row r="1943" spans="1:28" ht="15" customHeight="1">
      <c r="A1943" s="6">
        <v>2865</v>
      </c>
      <c r="B1943" s="6" t="s">
        <v>69</v>
      </c>
      <c r="C1943" s="6" t="s">
        <v>55</v>
      </c>
      <c r="D1943" s="6">
        <v>76</v>
      </c>
      <c r="E1943" s="6">
        <v>76</v>
      </c>
      <c r="F1943" s="6">
        <f t="shared" si="36"/>
        <v>7.5999999999999998E-2</v>
      </c>
      <c r="G1943" s="6">
        <v>1</v>
      </c>
      <c r="H1943" s="6" t="s">
        <v>330</v>
      </c>
      <c r="I1943" s="6" t="s">
        <v>18</v>
      </c>
      <c r="J1943" s="6" t="s">
        <v>25</v>
      </c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</row>
    <row r="1944" spans="1:28" ht="15" customHeight="1">
      <c r="A1944" s="6">
        <v>2864</v>
      </c>
      <c r="B1944" s="6" t="s">
        <v>69</v>
      </c>
      <c r="C1944" s="6" t="s">
        <v>55</v>
      </c>
      <c r="D1944" s="6">
        <v>60</v>
      </c>
      <c r="E1944" s="6">
        <v>60</v>
      </c>
      <c r="F1944" s="6">
        <f t="shared" si="36"/>
        <v>0.06</v>
      </c>
      <c r="G1944" s="6">
        <v>1</v>
      </c>
      <c r="H1944" s="6" t="s">
        <v>330</v>
      </c>
      <c r="I1944" s="6" t="s">
        <v>18</v>
      </c>
      <c r="J1944" s="6" t="s">
        <v>25</v>
      </c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</row>
    <row r="1945" spans="1:28" ht="15" customHeight="1">
      <c r="A1945" s="6">
        <v>2863</v>
      </c>
      <c r="B1945" s="6" t="s">
        <v>69</v>
      </c>
      <c r="C1945" s="6" t="s">
        <v>55</v>
      </c>
      <c r="D1945" s="6">
        <v>78</v>
      </c>
      <c r="E1945" s="6">
        <v>78</v>
      </c>
      <c r="F1945" s="6">
        <f t="shared" si="36"/>
        <v>7.8E-2</v>
      </c>
      <c r="G1945" s="6">
        <v>1</v>
      </c>
      <c r="H1945" s="6" t="s">
        <v>330</v>
      </c>
      <c r="I1945" s="6" t="s">
        <v>18</v>
      </c>
      <c r="J1945" s="6" t="s">
        <v>25</v>
      </c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</row>
    <row r="1946" spans="1:28" ht="15" customHeight="1">
      <c r="A1946" s="6">
        <v>2862</v>
      </c>
      <c r="B1946" s="6" t="s">
        <v>46</v>
      </c>
      <c r="C1946" s="6" t="s">
        <v>55</v>
      </c>
      <c r="D1946" s="6">
        <v>46</v>
      </c>
      <c r="E1946" s="6">
        <v>46</v>
      </c>
      <c r="F1946" s="6">
        <f t="shared" si="36"/>
        <v>4.5999999999999999E-2</v>
      </c>
      <c r="G1946" s="6">
        <v>1</v>
      </c>
      <c r="H1946" s="6" t="s">
        <v>330</v>
      </c>
      <c r="I1946" s="6" t="s">
        <v>18</v>
      </c>
      <c r="J1946" s="6" t="s">
        <v>25</v>
      </c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</row>
    <row r="1947" spans="1:28" ht="15" customHeight="1">
      <c r="A1947" s="6">
        <v>2861</v>
      </c>
      <c r="B1947" s="6" t="s">
        <v>46</v>
      </c>
      <c r="C1947" s="6" t="s">
        <v>55</v>
      </c>
      <c r="D1947" s="6">
        <v>50</v>
      </c>
      <c r="E1947" s="6">
        <v>50</v>
      </c>
      <c r="F1947" s="6">
        <f t="shared" si="36"/>
        <v>0.05</v>
      </c>
      <c r="G1947" s="6">
        <v>1</v>
      </c>
      <c r="H1947" s="6" t="s">
        <v>330</v>
      </c>
      <c r="I1947" s="6" t="s">
        <v>18</v>
      </c>
      <c r="J1947" s="6" t="s">
        <v>25</v>
      </c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</row>
    <row r="1948" spans="1:28" ht="15" customHeight="1">
      <c r="A1948" s="6">
        <v>2860</v>
      </c>
      <c r="B1948" s="6" t="s">
        <v>46</v>
      </c>
      <c r="C1948" s="6" t="s">
        <v>55</v>
      </c>
      <c r="D1948" s="6">
        <v>54</v>
      </c>
      <c r="E1948" s="6">
        <v>54</v>
      </c>
      <c r="F1948" s="6">
        <f t="shared" si="36"/>
        <v>5.3999999999999999E-2</v>
      </c>
      <c r="G1948" s="6">
        <v>1</v>
      </c>
      <c r="H1948" s="6" t="s">
        <v>330</v>
      </c>
      <c r="I1948" s="6" t="s">
        <v>18</v>
      </c>
      <c r="J1948" s="6" t="s">
        <v>25</v>
      </c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</row>
    <row r="1949" spans="1:28" ht="15" customHeight="1">
      <c r="A1949" s="6">
        <v>2859</v>
      </c>
      <c r="B1949" s="6" t="s">
        <v>46</v>
      </c>
      <c r="C1949" s="6" t="s">
        <v>55</v>
      </c>
      <c r="D1949" s="6">
        <v>52</v>
      </c>
      <c r="E1949" s="6">
        <v>52</v>
      </c>
      <c r="F1949" s="6">
        <f t="shared" si="36"/>
        <v>5.1999999999999998E-2</v>
      </c>
      <c r="G1949" s="6">
        <v>1</v>
      </c>
      <c r="H1949" s="6" t="s">
        <v>330</v>
      </c>
      <c r="I1949" s="6" t="s">
        <v>18</v>
      </c>
      <c r="J1949" s="6" t="s">
        <v>25</v>
      </c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</row>
    <row r="1950" spans="1:28" ht="15" customHeight="1">
      <c r="A1950" s="6">
        <v>2858</v>
      </c>
      <c r="B1950" s="6" t="s">
        <v>46</v>
      </c>
      <c r="C1950" s="6" t="s">
        <v>55</v>
      </c>
      <c r="D1950" s="6">
        <v>42</v>
      </c>
      <c r="E1950" s="6">
        <v>42</v>
      </c>
      <c r="F1950" s="6">
        <f t="shared" si="36"/>
        <v>4.2000000000000003E-2</v>
      </c>
      <c r="G1950" s="6">
        <v>1</v>
      </c>
      <c r="H1950" s="6" t="s">
        <v>330</v>
      </c>
      <c r="I1950" s="6" t="s">
        <v>18</v>
      </c>
      <c r="J1950" s="6" t="s">
        <v>25</v>
      </c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</row>
    <row r="1951" spans="1:28" ht="15" customHeight="1">
      <c r="A1951" s="6">
        <v>2857</v>
      </c>
      <c r="B1951" s="6" t="s">
        <v>46</v>
      </c>
      <c r="C1951" s="6" t="s">
        <v>55</v>
      </c>
      <c r="D1951" s="6">
        <v>42</v>
      </c>
      <c r="E1951" s="6">
        <v>42</v>
      </c>
      <c r="F1951" s="6">
        <f t="shared" si="36"/>
        <v>4.2000000000000003E-2</v>
      </c>
      <c r="G1951" s="6">
        <v>1</v>
      </c>
      <c r="H1951" s="6" t="s">
        <v>330</v>
      </c>
      <c r="I1951" s="6" t="s">
        <v>18</v>
      </c>
      <c r="J1951" s="6" t="s">
        <v>25</v>
      </c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</row>
    <row r="1952" spans="1:28" ht="15" customHeight="1">
      <c r="A1952" s="6">
        <v>2855</v>
      </c>
      <c r="B1952" s="6" t="s">
        <v>22</v>
      </c>
      <c r="C1952" s="6" t="s">
        <v>55</v>
      </c>
      <c r="D1952" s="6">
        <v>192</v>
      </c>
      <c r="E1952" s="6">
        <v>192</v>
      </c>
      <c r="F1952" s="6">
        <f t="shared" si="36"/>
        <v>0.192</v>
      </c>
      <c r="G1952" s="6">
        <v>1</v>
      </c>
      <c r="H1952" s="6" t="s">
        <v>330</v>
      </c>
      <c r="I1952" s="6" t="s">
        <v>18</v>
      </c>
      <c r="J1952" s="6" t="s">
        <v>25</v>
      </c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</row>
    <row r="1953" spans="1:28" ht="15" customHeight="1">
      <c r="A1953" s="6">
        <v>2856</v>
      </c>
      <c r="B1953" s="6" t="s">
        <v>22</v>
      </c>
      <c r="C1953" s="6" t="s">
        <v>55</v>
      </c>
      <c r="D1953" s="6">
        <v>242</v>
      </c>
      <c r="E1953" s="6">
        <v>242</v>
      </c>
      <c r="F1953" s="6">
        <f t="shared" si="36"/>
        <v>0.24199999999999999</v>
      </c>
      <c r="G1953" s="6">
        <v>1</v>
      </c>
      <c r="H1953" s="6" t="s">
        <v>330</v>
      </c>
      <c r="I1953" s="6" t="s">
        <v>18</v>
      </c>
      <c r="J1953" s="6" t="s">
        <v>25</v>
      </c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</row>
    <row r="1954" spans="1:28" ht="15" customHeight="1">
      <c r="A1954" s="6">
        <v>2854</v>
      </c>
      <c r="B1954" s="6" t="s">
        <v>183</v>
      </c>
      <c r="C1954" s="6" t="s">
        <v>23</v>
      </c>
      <c r="D1954" s="6">
        <v>80</v>
      </c>
      <c r="E1954" s="6">
        <v>80</v>
      </c>
      <c r="F1954" s="6">
        <f t="shared" si="36"/>
        <v>0.08</v>
      </c>
      <c r="G1954" s="6">
        <v>1</v>
      </c>
      <c r="H1954" s="6" t="s">
        <v>330</v>
      </c>
      <c r="I1954" s="6" t="s">
        <v>18</v>
      </c>
      <c r="J1954" s="6" t="s">
        <v>25</v>
      </c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</row>
    <row r="1955" spans="1:28" ht="15" customHeight="1">
      <c r="A1955" s="6">
        <v>2853</v>
      </c>
      <c r="B1955" s="6" t="s">
        <v>69</v>
      </c>
      <c r="C1955" s="6" t="s">
        <v>23</v>
      </c>
      <c r="D1955" s="6">
        <v>70</v>
      </c>
      <c r="E1955" s="6">
        <v>70</v>
      </c>
      <c r="F1955" s="6">
        <f t="shared" si="36"/>
        <v>7.0000000000000007E-2</v>
      </c>
      <c r="G1955" s="6">
        <v>1</v>
      </c>
      <c r="H1955" s="6" t="s">
        <v>330</v>
      </c>
      <c r="I1955" s="6" t="s">
        <v>12</v>
      </c>
      <c r="J1955" s="6" t="s">
        <v>25</v>
      </c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</row>
    <row r="1956" spans="1:28" ht="15" customHeight="1">
      <c r="A1956" s="6">
        <v>2852</v>
      </c>
      <c r="B1956" s="6" t="s">
        <v>69</v>
      </c>
      <c r="C1956" s="6" t="s">
        <v>23</v>
      </c>
      <c r="D1956" s="6">
        <v>66</v>
      </c>
      <c r="E1956" s="6">
        <v>66</v>
      </c>
      <c r="F1956" s="6">
        <f t="shared" si="36"/>
        <v>6.6000000000000003E-2</v>
      </c>
      <c r="G1956" s="6">
        <v>1</v>
      </c>
      <c r="H1956" s="6" t="s">
        <v>330</v>
      </c>
      <c r="I1956" s="6" t="s">
        <v>12</v>
      </c>
      <c r="J1956" s="6" t="s">
        <v>25</v>
      </c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</row>
    <row r="1957" spans="1:28" ht="15" customHeight="1">
      <c r="A1957" s="6">
        <v>2851</v>
      </c>
      <c r="B1957" s="6" t="s">
        <v>69</v>
      </c>
      <c r="C1957" s="6" t="s">
        <v>23</v>
      </c>
      <c r="D1957" s="6">
        <v>84</v>
      </c>
      <c r="E1957" s="6">
        <v>84</v>
      </c>
      <c r="F1957" s="6">
        <f t="shared" si="36"/>
        <v>8.4000000000000005E-2</v>
      </c>
      <c r="G1957" s="6">
        <v>1</v>
      </c>
      <c r="H1957" s="6" t="s">
        <v>330</v>
      </c>
      <c r="I1957" s="6" t="s">
        <v>12</v>
      </c>
      <c r="J1957" s="6" t="s">
        <v>25</v>
      </c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</row>
    <row r="1958" spans="1:28" ht="15" customHeight="1">
      <c r="A1958" s="6">
        <v>2850</v>
      </c>
      <c r="B1958" s="6" t="s">
        <v>46</v>
      </c>
      <c r="C1958" s="6" t="s">
        <v>23</v>
      </c>
      <c r="D1958" s="6">
        <v>58</v>
      </c>
      <c r="E1958" s="6">
        <v>58</v>
      </c>
      <c r="F1958" s="6">
        <f t="shared" si="36"/>
        <v>5.8000000000000003E-2</v>
      </c>
      <c r="G1958" s="6">
        <v>1</v>
      </c>
      <c r="H1958" s="6" t="s">
        <v>330</v>
      </c>
      <c r="I1958" s="6" t="s">
        <v>12</v>
      </c>
      <c r="J1958" s="6" t="s">
        <v>25</v>
      </c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</row>
    <row r="1959" spans="1:28" ht="15" customHeight="1">
      <c r="A1959" s="6">
        <v>2849</v>
      </c>
      <c r="B1959" s="6" t="s">
        <v>46</v>
      </c>
      <c r="C1959" s="6" t="s">
        <v>23</v>
      </c>
      <c r="D1959" s="6">
        <v>76</v>
      </c>
      <c r="E1959" s="6">
        <v>76</v>
      </c>
      <c r="F1959" s="6">
        <f t="shared" si="36"/>
        <v>7.5999999999999998E-2</v>
      </c>
      <c r="G1959" s="6">
        <v>1</v>
      </c>
      <c r="H1959" s="6" t="s">
        <v>330</v>
      </c>
      <c r="I1959" s="6" t="s">
        <v>12</v>
      </c>
      <c r="J1959" s="6" t="s">
        <v>25</v>
      </c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</row>
    <row r="1960" spans="1:28" ht="15" customHeight="1">
      <c r="A1960" s="6">
        <v>2844</v>
      </c>
      <c r="B1960" s="6" t="s">
        <v>46</v>
      </c>
      <c r="C1960" s="6" t="s">
        <v>23</v>
      </c>
      <c r="D1960" s="6">
        <v>72</v>
      </c>
      <c r="E1960" s="6">
        <v>72</v>
      </c>
      <c r="F1960" s="6">
        <f t="shared" si="36"/>
        <v>7.1999999999999995E-2</v>
      </c>
      <c r="G1960" s="6">
        <v>1</v>
      </c>
      <c r="H1960" s="6" t="s">
        <v>330</v>
      </c>
      <c r="I1960" s="6" t="s">
        <v>12</v>
      </c>
      <c r="J1960" s="6" t="s">
        <v>25</v>
      </c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</row>
    <row r="1961" spans="1:28" ht="15" customHeight="1">
      <c r="A1961" s="6">
        <v>2848</v>
      </c>
      <c r="B1961" s="6" t="s">
        <v>332</v>
      </c>
      <c r="C1961" s="6" t="s">
        <v>55</v>
      </c>
      <c r="D1961" s="6">
        <v>120</v>
      </c>
      <c r="E1961" s="6">
        <v>120</v>
      </c>
      <c r="F1961" s="6">
        <f t="shared" si="36"/>
        <v>0.12</v>
      </c>
      <c r="G1961" s="6">
        <v>1</v>
      </c>
      <c r="H1961" s="6" t="s">
        <v>330</v>
      </c>
      <c r="I1961" s="6" t="s">
        <v>18</v>
      </c>
      <c r="J1961" s="6" t="s">
        <v>25</v>
      </c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</row>
    <row r="1962" spans="1:28" ht="15" customHeight="1">
      <c r="A1962" s="6">
        <v>2847</v>
      </c>
      <c r="B1962" s="6" t="s">
        <v>332</v>
      </c>
      <c r="C1962" s="6" t="s">
        <v>55</v>
      </c>
      <c r="D1962" s="6">
        <v>158</v>
      </c>
      <c r="E1962" s="6">
        <v>158</v>
      </c>
      <c r="F1962" s="6">
        <f t="shared" si="36"/>
        <v>0.158</v>
      </c>
      <c r="G1962" s="6">
        <v>1</v>
      </c>
      <c r="H1962" s="6" t="s">
        <v>330</v>
      </c>
      <c r="I1962" s="6" t="s">
        <v>18</v>
      </c>
      <c r="J1962" s="6" t="s">
        <v>25</v>
      </c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</row>
    <row r="1963" spans="1:28" ht="15" customHeight="1">
      <c r="A1963" s="6">
        <v>2846</v>
      </c>
      <c r="B1963" s="6" t="s">
        <v>155</v>
      </c>
      <c r="C1963" s="6" t="s">
        <v>23</v>
      </c>
      <c r="D1963" s="6">
        <v>82</v>
      </c>
      <c r="E1963" s="6">
        <v>82</v>
      </c>
      <c r="F1963" s="6">
        <f t="shared" si="36"/>
        <v>8.2000000000000003E-2</v>
      </c>
      <c r="G1963" s="6">
        <v>1</v>
      </c>
      <c r="H1963" s="6" t="s">
        <v>330</v>
      </c>
      <c r="I1963" s="6" t="s">
        <v>18</v>
      </c>
      <c r="J1963" s="6" t="s">
        <v>25</v>
      </c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</row>
    <row r="1964" spans="1:28" ht="15" customHeight="1">
      <c r="A1964" s="6">
        <v>2845</v>
      </c>
      <c r="B1964" s="6" t="s">
        <v>155</v>
      </c>
      <c r="C1964" s="6" t="s">
        <v>23</v>
      </c>
      <c r="D1964" s="6">
        <v>86</v>
      </c>
      <c r="E1964" s="6">
        <v>86</v>
      </c>
      <c r="F1964" s="6">
        <f t="shared" si="36"/>
        <v>8.5999999999999993E-2</v>
      </c>
      <c r="G1964" s="6">
        <v>1</v>
      </c>
      <c r="H1964" s="6" t="s">
        <v>330</v>
      </c>
      <c r="I1964" s="6" t="s">
        <v>18</v>
      </c>
      <c r="J1964" s="6" t="s">
        <v>25</v>
      </c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</row>
    <row r="1965" spans="1:28" ht="15" customHeight="1">
      <c r="A1965" s="6">
        <v>2843</v>
      </c>
      <c r="B1965" s="6" t="s">
        <v>155</v>
      </c>
      <c r="C1965" s="6" t="s">
        <v>23</v>
      </c>
      <c r="D1965" s="6">
        <v>108</v>
      </c>
      <c r="E1965" s="6">
        <v>108</v>
      </c>
      <c r="F1965" s="6">
        <f t="shared" si="36"/>
        <v>0.108</v>
      </c>
      <c r="G1965" s="6">
        <v>1</v>
      </c>
      <c r="H1965" s="6" t="s">
        <v>330</v>
      </c>
      <c r="I1965" s="6" t="s">
        <v>18</v>
      </c>
      <c r="J1965" s="6" t="s">
        <v>25</v>
      </c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</row>
    <row r="1966" spans="1:28" ht="15" customHeight="1">
      <c r="A1966" s="6">
        <v>2842</v>
      </c>
      <c r="B1966" s="6" t="s">
        <v>69</v>
      </c>
      <c r="C1966" s="6" t="s">
        <v>23</v>
      </c>
      <c r="D1966" s="6">
        <v>180</v>
      </c>
      <c r="E1966" s="6">
        <v>180</v>
      </c>
      <c r="F1966" s="6">
        <f t="shared" si="36"/>
        <v>0.18</v>
      </c>
      <c r="G1966" s="6">
        <v>1</v>
      </c>
      <c r="H1966" s="6" t="s">
        <v>330</v>
      </c>
      <c r="I1966" s="6" t="s">
        <v>18</v>
      </c>
      <c r="J1966" s="6" t="s">
        <v>25</v>
      </c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</row>
    <row r="1967" spans="1:28" ht="15" customHeight="1">
      <c r="A1967" s="6">
        <v>2841</v>
      </c>
      <c r="B1967" s="6" t="s">
        <v>46</v>
      </c>
      <c r="C1967" s="6" t="s">
        <v>55</v>
      </c>
      <c r="D1967" s="6">
        <v>42</v>
      </c>
      <c r="E1967" s="6">
        <v>42</v>
      </c>
      <c r="F1967" s="6">
        <f t="shared" si="36"/>
        <v>4.2000000000000003E-2</v>
      </c>
      <c r="G1967" s="6">
        <v>1</v>
      </c>
      <c r="H1967" s="6" t="s">
        <v>330</v>
      </c>
      <c r="I1967" s="6" t="s">
        <v>18</v>
      </c>
      <c r="J1967" s="6" t="s">
        <v>25</v>
      </c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</row>
    <row r="1968" spans="1:28" ht="15" customHeight="1">
      <c r="A1968" s="6">
        <v>2840</v>
      </c>
      <c r="B1968" s="6" t="s">
        <v>46</v>
      </c>
      <c r="C1968" s="6" t="s">
        <v>55</v>
      </c>
      <c r="D1968" s="6">
        <v>86</v>
      </c>
      <c r="E1968" s="6">
        <v>86</v>
      </c>
      <c r="F1968" s="6">
        <f t="shared" si="36"/>
        <v>8.5999999999999993E-2</v>
      </c>
      <c r="G1968" s="6">
        <v>1</v>
      </c>
      <c r="H1968" s="6" t="s">
        <v>330</v>
      </c>
      <c r="I1968" s="6" t="s">
        <v>18</v>
      </c>
      <c r="J1968" s="6" t="s">
        <v>25</v>
      </c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</row>
    <row r="1969" spans="1:28" ht="15" customHeight="1">
      <c r="A1969" s="6">
        <v>2839</v>
      </c>
      <c r="B1969" s="6" t="s">
        <v>46</v>
      </c>
      <c r="C1969" s="6" t="s">
        <v>23</v>
      </c>
      <c r="D1969" s="6">
        <v>56</v>
      </c>
      <c r="E1969" s="6">
        <v>56</v>
      </c>
      <c r="F1969" s="6">
        <f t="shared" si="36"/>
        <v>5.6000000000000001E-2</v>
      </c>
      <c r="G1969" s="6">
        <v>1</v>
      </c>
      <c r="H1969" s="6" t="s">
        <v>330</v>
      </c>
      <c r="I1969" s="6" t="s">
        <v>12</v>
      </c>
      <c r="J1969" s="6" t="s">
        <v>25</v>
      </c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</row>
    <row r="1970" spans="1:28" ht="15" customHeight="1">
      <c r="A1970" s="6">
        <v>2837</v>
      </c>
      <c r="B1970" s="6" t="s">
        <v>336</v>
      </c>
      <c r="C1970" s="6" t="s">
        <v>23</v>
      </c>
      <c r="D1970" s="6">
        <v>36</v>
      </c>
      <c r="E1970" s="6">
        <v>36</v>
      </c>
      <c r="F1970" s="6">
        <f t="shared" si="36"/>
        <v>3.5999999999999997E-2</v>
      </c>
      <c r="G1970" s="6">
        <v>1</v>
      </c>
      <c r="H1970" s="6" t="s">
        <v>330</v>
      </c>
      <c r="I1970" s="6" t="s">
        <v>18</v>
      </c>
      <c r="J1970" s="6" t="s">
        <v>260</v>
      </c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</row>
    <row r="1971" spans="1:28" ht="15" customHeight="1">
      <c r="A1971" s="6">
        <v>2835</v>
      </c>
      <c r="B1971" s="6" t="s">
        <v>155</v>
      </c>
      <c r="C1971" s="6" t="s">
        <v>23</v>
      </c>
      <c r="D1971" s="6">
        <v>58</v>
      </c>
      <c r="E1971" s="6">
        <v>58</v>
      </c>
      <c r="F1971" s="6">
        <f t="shared" si="36"/>
        <v>5.8000000000000003E-2</v>
      </c>
      <c r="G1971" s="6">
        <v>1</v>
      </c>
      <c r="H1971" s="6" t="s">
        <v>330</v>
      </c>
      <c r="I1971" s="6" t="s">
        <v>18</v>
      </c>
      <c r="J1971" s="6" t="s">
        <v>260</v>
      </c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</row>
    <row r="1972" spans="1:28" ht="15" customHeight="1">
      <c r="A1972" s="6">
        <v>2836</v>
      </c>
      <c r="B1972" s="6" t="s">
        <v>155</v>
      </c>
      <c r="C1972" s="6" t="s">
        <v>23</v>
      </c>
      <c r="D1972" s="6">
        <v>60</v>
      </c>
      <c r="E1972" s="6">
        <v>60</v>
      </c>
      <c r="F1972" s="6">
        <f t="shared" si="36"/>
        <v>0.06</v>
      </c>
      <c r="G1972" s="6">
        <v>1</v>
      </c>
      <c r="H1972" s="6" t="s">
        <v>330</v>
      </c>
      <c r="I1972" s="6" t="s">
        <v>18</v>
      </c>
      <c r="J1972" s="6" t="s">
        <v>260</v>
      </c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</row>
    <row r="1973" spans="1:28" ht="15" customHeight="1">
      <c r="A1973" s="6">
        <v>2838</v>
      </c>
      <c r="B1973" s="6" t="s">
        <v>69</v>
      </c>
      <c r="C1973" s="6" t="s">
        <v>23</v>
      </c>
      <c r="D1973" s="6">
        <v>66</v>
      </c>
      <c r="E1973" s="6">
        <v>66</v>
      </c>
      <c r="F1973" s="6">
        <f t="shared" si="36"/>
        <v>6.6000000000000003E-2</v>
      </c>
      <c r="G1973" s="6">
        <v>1</v>
      </c>
      <c r="H1973" s="6" t="s">
        <v>330</v>
      </c>
      <c r="I1973" s="6" t="s">
        <v>18</v>
      </c>
      <c r="J1973" s="6" t="s">
        <v>260</v>
      </c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</row>
    <row r="1974" spans="1:28" ht="15" customHeight="1">
      <c r="A1974" s="6">
        <v>2833</v>
      </c>
      <c r="B1974" s="6" t="s">
        <v>314</v>
      </c>
      <c r="C1974" s="6" t="s">
        <v>55</v>
      </c>
      <c r="D1974" s="6">
        <v>28</v>
      </c>
      <c r="E1974" s="6">
        <v>28</v>
      </c>
      <c r="F1974" s="6">
        <f t="shared" si="36"/>
        <v>2.8000000000000001E-2</v>
      </c>
      <c r="G1974" s="6">
        <v>1</v>
      </c>
      <c r="H1974" s="6" t="s">
        <v>330</v>
      </c>
      <c r="I1974" s="6" t="s">
        <v>18</v>
      </c>
      <c r="J1974" s="6" t="s">
        <v>36</v>
      </c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</row>
    <row r="1975" spans="1:28" ht="15" customHeight="1">
      <c r="A1975" s="6">
        <v>2834</v>
      </c>
      <c r="B1975" s="6" t="s">
        <v>314</v>
      </c>
      <c r="C1975" s="6" t="s">
        <v>55</v>
      </c>
      <c r="D1975" s="6">
        <v>28</v>
      </c>
      <c r="E1975" s="6">
        <v>28</v>
      </c>
      <c r="F1975" s="6">
        <f t="shared" si="36"/>
        <v>2.8000000000000001E-2</v>
      </c>
      <c r="G1975" s="6">
        <v>1</v>
      </c>
      <c r="H1975" s="6" t="s">
        <v>330</v>
      </c>
      <c r="I1975" s="6" t="s">
        <v>18</v>
      </c>
      <c r="J1975" s="6" t="s">
        <v>36</v>
      </c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</row>
    <row r="1976" spans="1:28" ht="15" customHeight="1">
      <c r="A1976" s="6">
        <v>2832</v>
      </c>
      <c r="B1976" s="6" t="s">
        <v>154</v>
      </c>
      <c r="C1976" s="6" t="s">
        <v>23</v>
      </c>
      <c r="D1976" s="6">
        <v>356</v>
      </c>
      <c r="E1976" s="6">
        <v>356</v>
      </c>
      <c r="F1976" s="6">
        <f t="shared" si="36"/>
        <v>0.35599999999999998</v>
      </c>
      <c r="G1976" s="6">
        <v>1</v>
      </c>
      <c r="H1976" s="6" t="s">
        <v>330</v>
      </c>
      <c r="I1976" s="6" t="s">
        <v>18</v>
      </c>
      <c r="J1976" s="6" t="s">
        <v>25</v>
      </c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</row>
    <row r="1977" spans="1:28" ht="15" customHeight="1">
      <c r="A1977" s="6">
        <v>2831</v>
      </c>
      <c r="B1977" s="6" t="s">
        <v>154</v>
      </c>
      <c r="C1977" s="6" t="s">
        <v>23</v>
      </c>
      <c r="D1977" s="6">
        <v>356</v>
      </c>
      <c r="E1977" s="6">
        <v>356</v>
      </c>
      <c r="F1977" s="6">
        <f t="shared" si="36"/>
        <v>0.35599999999999998</v>
      </c>
      <c r="G1977" s="6">
        <v>1</v>
      </c>
      <c r="H1977" s="6" t="s">
        <v>330</v>
      </c>
      <c r="I1977" s="6" t="s">
        <v>18</v>
      </c>
      <c r="J1977" s="6" t="s">
        <v>25</v>
      </c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</row>
    <row r="1978" spans="1:28" ht="15" customHeight="1">
      <c r="A1978" s="6">
        <v>2830</v>
      </c>
      <c r="B1978" s="6" t="s">
        <v>154</v>
      </c>
      <c r="C1978" s="6" t="s">
        <v>55</v>
      </c>
      <c r="D1978" s="6">
        <v>36</v>
      </c>
      <c r="E1978" s="6">
        <v>36</v>
      </c>
      <c r="F1978" s="6">
        <f t="shared" si="36"/>
        <v>3.5999999999999997E-2</v>
      </c>
      <c r="G1978" s="6">
        <v>1</v>
      </c>
      <c r="H1978" s="6" t="s">
        <v>330</v>
      </c>
      <c r="I1978" s="6" t="s">
        <v>18</v>
      </c>
      <c r="J1978" s="6" t="s">
        <v>25</v>
      </c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</row>
    <row r="1979" spans="1:28" ht="15" customHeight="1">
      <c r="A1979" s="6">
        <v>2829</v>
      </c>
      <c r="B1979" s="6" t="s">
        <v>154</v>
      </c>
      <c r="C1979" s="6" t="s">
        <v>55</v>
      </c>
      <c r="D1979" s="6">
        <v>36</v>
      </c>
      <c r="E1979" s="6">
        <v>36</v>
      </c>
      <c r="F1979" s="6">
        <f t="shared" si="36"/>
        <v>3.5999999999999997E-2</v>
      </c>
      <c r="G1979" s="6">
        <v>1</v>
      </c>
      <c r="H1979" s="6" t="s">
        <v>330</v>
      </c>
      <c r="I1979" s="6" t="s">
        <v>18</v>
      </c>
      <c r="J1979" s="6" t="s">
        <v>25</v>
      </c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</row>
    <row r="1980" spans="1:28" ht="15" customHeight="1">
      <c r="A1980" s="6">
        <v>2828</v>
      </c>
      <c r="B1980" s="6" t="s">
        <v>46</v>
      </c>
      <c r="C1980" s="6" t="s">
        <v>55</v>
      </c>
      <c r="D1980" s="6">
        <v>40</v>
      </c>
      <c r="E1980" s="6">
        <v>40</v>
      </c>
      <c r="F1980" s="6">
        <f t="shared" si="36"/>
        <v>0.04</v>
      </c>
      <c r="G1980" s="6">
        <v>1</v>
      </c>
      <c r="H1980" s="6" t="s">
        <v>330</v>
      </c>
      <c r="I1980" s="6" t="s">
        <v>12</v>
      </c>
      <c r="J1980" s="6" t="s">
        <v>25</v>
      </c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</row>
    <row r="1981" spans="1:28" ht="15" customHeight="1">
      <c r="A1981" s="6">
        <v>2827</v>
      </c>
      <c r="B1981" s="6" t="s">
        <v>46</v>
      </c>
      <c r="C1981" s="6" t="s">
        <v>55</v>
      </c>
      <c r="D1981" s="6">
        <v>40</v>
      </c>
      <c r="E1981" s="6">
        <v>40</v>
      </c>
      <c r="F1981" s="6">
        <f t="shared" si="36"/>
        <v>0.04</v>
      </c>
      <c r="G1981" s="6">
        <v>1</v>
      </c>
      <c r="H1981" s="6" t="s">
        <v>330</v>
      </c>
      <c r="I1981" s="6" t="s">
        <v>12</v>
      </c>
      <c r="J1981" s="6" t="s">
        <v>25</v>
      </c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</row>
    <row r="1982" spans="1:28" ht="15" customHeight="1">
      <c r="A1982" s="6">
        <v>2826</v>
      </c>
      <c r="B1982" s="6" t="s">
        <v>332</v>
      </c>
      <c r="C1982" s="6" t="s">
        <v>55</v>
      </c>
      <c r="D1982" s="6">
        <v>62</v>
      </c>
      <c r="E1982" s="6">
        <v>62</v>
      </c>
      <c r="F1982" s="6">
        <f t="shared" si="36"/>
        <v>6.2E-2</v>
      </c>
      <c r="G1982" s="6">
        <v>1</v>
      </c>
      <c r="H1982" s="6" t="s">
        <v>330</v>
      </c>
      <c r="I1982" s="6" t="s">
        <v>12</v>
      </c>
      <c r="J1982" s="6" t="s">
        <v>25</v>
      </c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</row>
    <row r="1983" spans="1:28" ht="15" customHeight="1">
      <c r="A1983" s="6">
        <v>2825</v>
      </c>
      <c r="B1983" s="6" t="s">
        <v>332</v>
      </c>
      <c r="C1983" s="6" t="s">
        <v>55</v>
      </c>
      <c r="D1983" s="6">
        <v>62</v>
      </c>
      <c r="E1983" s="6">
        <v>62</v>
      </c>
      <c r="F1983" s="6">
        <f t="shared" si="36"/>
        <v>6.2E-2</v>
      </c>
      <c r="G1983" s="6">
        <v>1</v>
      </c>
      <c r="H1983" s="6" t="s">
        <v>330</v>
      </c>
      <c r="I1983" s="6" t="s">
        <v>12</v>
      </c>
      <c r="J1983" s="6" t="s">
        <v>25</v>
      </c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</row>
    <row r="1984" spans="1:28" ht="15" customHeight="1">
      <c r="A1984" s="6">
        <v>2824</v>
      </c>
      <c r="B1984" s="6" t="s">
        <v>47</v>
      </c>
      <c r="C1984" s="6" t="s">
        <v>55</v>
      </c>
      <c r="D1984" s="6">
        <v>52</v>
      </c>
      <c r="E1984" s="6">
        <v>52</v>
      </c>
      <c r="F1984" s="6">
        <f t="shared" si="36"/>
        <v>5.1999999999999998E-2</v>
      </c>
      <c r="G1984" s="6">
        <v>1</v>
      </c>
      <c r="H1984" s="6" t="s">
        <v>330</v>
      </c>
      <c r="I1984" s="6" t="s">
        <v>18</v>
      </c>
      <c r="J1984" s="6" t="s">
        <v>25</v>
      </c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</row>
    <row r="1985" spans="1:28" ht="15" customHeight="1">
      <c r="A1985" s="6">
        <v>2823</v>
      </c>
      <c r="B1985" s="6" t="s">
        <v>73</v>
      </c>
      <c r="C1985" s="6" t="s">
        <v>23</v>
      </c>
      <c r="D1985" s="6">
        <v>22</v>
      </c>
      <c r="E1985" s="6">
        <v>22</v>
      </c>
      <c r="F1985" s="6">
        <f t="shared" si="36"/>
        <v>2.1999999999999999E-2</v>
      </c>
      <c r="G1985" s="6">
        <v>1</v>
      </c>
      <c r="H1985" s="6" t="s">
        <v>330</v>
      </c>
      <c r="I1985" s="6" t="s">
        <v>18</v>
      </c>
      <c r="J1985" s="6" t="s">
        <v>25</v>
      </c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</row>
    <row r="1986" spans="1:28" ht="15" customHeight="1">
      <c r="A1986" s="6">
        <v>2822</v>
      </c>
      <c r="B1986" s="6" t="s">
        <v>73</v>
      </c>
      <c r="C1986" s="6" t="s">
        <v>23</v>
      </c>
      <c r="D1986" s="6">
        <v>22</v>
      </c>
      <c r="E1986" s="6">
        <v>22</v>
      </c>
      <c r="F1986" s="6">
        <f t="shared" si="36"/>
        <v>2.1999999999999999E-2</v>
      </c>
      <c r="G1986" s="6">
        <v>1</v>
      </c>
      <c r="H1986" s="6" t="s">
        <v>330</v>
      </c>
      <c r="I1986" s="6" t="s">
        <v>18</v>
      </c>
      <c r="J1986" s="6" t="s">
        <v>25</v>
      </c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</row>
    <row r="1987" spans="1:28" ht="15" customHeight="1">
      <c r="A1987" s="6">
        <v>2820</v>
      </c>
      <c r="B1987" s="6" t="s">
        <v>73</v>
      </c>
      <c r="C1987" s="6" t="s">
        <v>55</v>
      </c>
      <c r="D1987" s="6">
        <v>52</v>
      </c>
      <c r="E1987" s="6">
        <v>52</v>
      </c>
      <c r="F1987" s="6">
        <f t="shared" si="36"/>
        <v>5.1999999999999998E-2</v>
      </c>
      <c r="G1987" s="6">
        <v>1</v>
      </c>
      <c r="H1987" s="6" t="s">
        <v>330</v>
      </c>
      <c r="I1987" s="6" t="s">
        <v>18</v>
      </c>
      <c r="J1987" s="6" t="s">
        <v>25</v>
      </c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</row>
    <row r="1988" spans="1:28" ht="15" customHeight="1">
      <c r="A1988" s="6">
        <v>2821</v>
      </c>
      <c r="B1988" s="6" t="s">
        <v>73</v>
      </c>
      <c r="C1988" s="6" t="s">
        <v>55</v>
      </c>
      <c r="D1988" s="6">
        <v>54</v>
      </c>
      <c r="E1988" s="6">
        <v>54</v>
      </c>
      <c r="F1988" s="6">
        <f t="shared" si="36"/>
        <v>5.3999999999999999E-2</v>
      </c>
      <c r="G1988" s="6">
        <v>1</v>
      </c>
      <c r="H1988" s="6" t="s">
        <v>330</v>
      </c>
      <c r="I1988" s="6" t="s">
        <v>18</v>
      </c>
      <c r="J1988" s="6" t="s">
        <v>25</v>
      </c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</row>
    <row r="1989" spans="1:28" ht="15" customHeight="1">
      <c r="A1989" s="6">
        <v>2818</v>
      </c>
      <c r="B1989" s="6" t="s">
        <v>69</v>
      </c>
      <c r="C1989" s="6" t="s">
        <v>55</v>
      </c>
      <c r="D1989" s="6">
        <v>40</v>
      </c>
      <c r="E1989" s="6">
        <v>40</v>
      </c>
      <c r="F1989" s="6">
        <f t="shared" ref="F1989:F2052" si="37">E1989/1000</f>
        <v>0.04</v>
      </c>
      <c r="G1989" s="6">
        <v>1</v>
      </c>
      <c r="H1989" s="6" t="s">
        <v>330</v>
      </c>
      <c r="I1989" s="6" t="s">
        <v>12</v>
      </c>
      <c r="J1989" s="6" t="s">
        <v>25</v>
      </c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</row>
    <row r="1990" spans="1:28" ht="15" customHeight="1">
      <c r="A1990" s="6">
        <v>2819</v>
      </c>
      <c r="B1990" s="6" t="s">
        <v>69</v>
      </c>
      <c r="C1990" s="6" t="s">
        <v>55</v>
      </c>
      <c r="D1990" s="6">
        <v>44</v>
      </c>
      <c r="E1990" s="6">
        <v>44</v>
      </c>
      <c r="F1990" s="6">
        <f t="shared" si="37"/>
        <v>4.3999999999999997E-2</v>
      </c>
      <c r="G1990" s="6">
        <v>1</v>
      </c>
      <c r="H1990" s="6" t="s">
        <v>330</v>
      </c>
      <c r="I1990" s="6" t="s">
        <v>12</v>
      </c>
      <c r="J1990" s="6" t="s">
        <v>25</v>
      </c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</row>
    <row r="1991" spans="1:28" ht="15" customHeight="1">
      <c r="A1991" s="6">
        <v>2817</v>
      </c>
      <c r="B1991" s="6" t="s">
        <v>46</v>
      </c>
      <c r="C1991" s="6" t="s">
        <v>23</v>
      </c>
      <c r="D1991" s="6">
        <v>104</v>
      </c>
      <c r="E1991" s="6">
        <v>104</v>
      </c>
      <c r="F1991" s="6">
        <f t="shared" si="37"/>
        <v>0.104</v>
      </c>
      <c r="G1991" s="6">
        <v>1</v>
      </c>
      <c r="H1991" s="6" t="s">
        <v>330</v>
      </c>
      <c r="I1991" s="6" t="s">
        <v>12</v>
      </c>
      <c r="J1991" s="6" t="s">
        <v>25</v>
      </c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</row>
    <row r="1992" spans="1:28" ht="15" customHeight="1">
      <c r="A1992" s="6">
        <v>2816</v>
      </c>
      <c r="B1992" s="6" t="s">
        <v>46</v>
      </c>
      <c r="C1992" s="6" t="s">
        <v>23</v>
      </c>
      <c r="D1992" s="6">
        <v>88</v>
      </c>
      <c r="E1992" s="6">
        <v>88</v>
      </c>
      <c r="F1992" s="6">
        <f t="shared" si="37"/>
        <v>8.7999999999999995E-2</v>
      </c>
      <c r="G1992" s="6">
        <v>1</v>
      </c>
      <c r="H1992" s="6" t="s">
        <v>330</v>
      </c>
      <c r="I1992" s="6" t="s">
        <v>12</v>
      </c>
      <c r="J1992" s="6" t="s">
        <v>25</v>
      </c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</row>
    <row r="1993" spans="1:28" ht="15" customHeight="1">
      <c r="A1993" s="6">
        <v>2815</v>
      </c>
      <c r="B1993" s="6" t="s">
        <v>50</v>
      </c>
      <c r="C1993" s="6" t="s">
        <v>55</v>
      </c>
      <c r="D1993" s="6">
        <v>96</v>
      </c>
      <c r="E1993" s="6">
        <v>96</v>
      </c>
      <c r="F1993" s="6">
        <f t="shared" si="37"/>
        <v>9.6000000000000002E-2</v>
      </c>
      <c r="G1993" s="6">
        <v>1</v>
      </c>
      <c r="H1993" s="6" t="s">
        <v>330</v>
      </c>
      <c r="I1993" s="6" t="s">
        <v>12</v>
      </c>
      <c r="J1993" s="6" t="s">
        <v>36</v>
      </c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</row>
    <row r="1994" spans="1:28" ht="15" customHeight="1">
      <c r="A1994" s="6">
        <v>2814</v>
      </c>
      <c r="B1994" s="6" t="s">
        <v>50</v>
      </c>
      <c r="C1994" s="6" t="s">
        <v>55</v>
      </c>
      <c r="D1994" s="6">
        <v>98</v>
      </c>
      <c r="E1994" s="6">
        <v>98</v>
      </c>
      <c r="F1994" s="6">
        <f t="shared" si="37"/>
        <v>9.8000000000000004E-2</v>
      </c>
      <c r="G1994" s="6">
        <v>1</v>
      </c>
      <c r="H1994" s="6" t="s">
        <v>330</v>
      </c>
      <c r="I1994" s="6" t="s">
        <v>12</v>
      </c>
      <c r="J1994" s="6" t="s">
        <v>36</v>
      </c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</row>
    <row r="1995" spans="1:28" ht="15" customHeight="1">
      <c r="A1995" s="6">
        <v>2813</v>
      </c>
      <c r="B1995" s="6" t="s">
        <v>339</v>
      </c>
      <c r="C1995" s="6" t="s">
        <v>55</v>
      </c>
      <c r="D1995" s="6">
        <v>28</v>
      </c>
      <c r="E1995" s="6">
        <v>28</v>
      </c>
      <c r="F1995" s="6">
        <f t="shared" si="37"/>
        <v>2.8000000000000001E-2</v>
      </c>
      <c r="G1995" s="6">
        <v>1</v>
      </c>
      <c r="H1995" s="6" t="s">
        <v>330</v>
      </c>
      <c r="I1995" s="6" t="s">
        <v>67</v>
      </c>
      <c r="J1995" s="6" t="s">
        <v>25</v>
      </c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</row>
    <row r="1996" spans="1:28" ht="15" customHeight="1">
      <c r="A1996" s="6">
        <v>2812</v>
      </c>
      <c r="B1996" s="6" t="s">
        <v>339</v>
      </c>
      <c r="C1996" s="6" t="s">
        <v>55</v>
      </c>
      <c r="D1996" s="6">
        <v>30</v>
      </c>
      <c r="E1996" s="6">
        <v>30</v>
      </c>
      <c r="F1996" s="6">
        <f t="shared" si="37"/>
        <v>0.03</v>
      </c>
      <c r="G1996" s="6">
        <v>1</v>
      </c>
      <c r="H1996" s="6" t="s">
        <v>330</v>
      </c>
      <c r="I1996" s="6" t="s">
        <v>67</v>
      </c>
      <c r="J1996" s="6" t="s">
        <v>25</v>
      </c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</row>
    <row r="1997" spans="1:28" ht="15" customHeight="1">
      <c r="A1997" s="6">
        <v>2811</v>
      </c>
      <c r="B1997" s="6" t="s">
        <v>46</v>
      </c>
      <c r="C1997" s="6" t="s">
        <v>23</v>
      </c>
      <c r="D1997" s="6">
        <v>92</v>
      </c>
      <c r="E1997" s="6">
        <v>92</v>
      </c>
      <c r="F1997" s="6">
        <f t="shared" si="37"/>
        <v>9.1999999999999998E-2</v>
      </c>
      <c r="G1997" s="6">
        <v>1</v>
      </c>
      <c r="H1997" s="6" t="s">
        <v>330</v>
      </c>
      <c r="I1997" s="6" t="s">
        <v>48</v>
      </c>
      <c r="J1997" s="6" t="s">
        <v>25</v>
      </c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</row>
    <row r="1998" spans="1:28" ht="15" customHeight="1">
      <c r="A1998" s="6">
        <v>2810</v>
      </c>
      <c r="B1998" s="6" t="s">
        <v>46</v>
      </c>
      <c r="C1998" s="6" t="s">
        <v>23</v>
      </c>
      <c r="D1998" s="6">
        <v>110</v>
      </c>
      <c r="E1998" s="6">
        <v>110</v>
      </c>
      <c r="F1998" s="6">
        <f t="shared" si="37"/>
        <v>0.11</v>
      </c>
      <c r="G1998" s="6">
        <v>1</v>
      </c>
      <c r="H1998" s="6" t="s">
        <v>330</v>
      </c>
      <c r="I1998" s="6" t="s">
        <v>48</v>
      </c>
      <c r="J1998" s="6" t="s">
        <v>25</v>
      </c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</row>
    <row r="1999" spans="1:28" ht="15" customHeight="1">
      <c r="A1999" s="6">
        <v>2809</v>
      </c>
      <c r="B1999" s="6" t="s">
        <v>332</v>
      </c>
      <c r="C1999" s="6" t="s">
        <v>55</v>
      </c>
      <c r="D1999" s="6">
        <v>72</v>
      </c>
      <c r="E1999" s="6">
        <v>72</v>
      </c>
      <c r="F1999" s="6">
        <f t="shared" si="37"/>
        <v>7.1999999999999995E-2</v>
      </c>
      <c r="G1999" s="6">
        <v>1</v>
      </c>
      <c r="H1999" s="6" t="s">
        <v>330</v>
      </c>
      <c r="I1999" s="6" t="s">
        <v>12</v>
      </c>
      <c r="J1999" s="6" t="s">
        <v>25</v>
      </c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</row>
    <row r="2000" spans="1:28" ht="15" customHeight="1">
      <c r="A2000" s="6">
        <v>2808</v>
      </c>
      <c r="B2000" s="6" t="s">
        <v>154</v>
      </c>
      <c r="C2000" s="6" t="s">
        <v>23</v>
      </c>
      <c r="D2000" s="6">
        <v>350</v>
      </c>
      <c r="E2000" s="6">
        <v>350</v>
      </c>
      <c r="F2000" s="6">
        <f t="shared" si="37"/>
        <v>0.35</v>
      </c>
      <c r="G2000" s="6">
        <v>1</v>
      </c>
      <c r="H2000" s="6" t="s">
        <v>330</v>
      </c>
      <c r="I2000" s="6" t="s">
        <v>18</v>
      </c>
      <c r="J2000" s="6" t="s">
        <v>25</v>
      </c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</row>
    <row r="2001" spans="1:28" ht="15" customHeight="1">
      <c r="A2001" s="6">
        <v>2807</v>
      </c>
      <c r="B2001" s="6" t="s">
        <v>154</v>
      </c>
      <c r="C2001" s="6" t="s">
        <v>23</v>
      </c>
      <c r="D2001" s="6">
        <v>392</v>
      </c>
      <c r="E2001" s="6">
        <v>392</v>
      </c>
      <c r="F2001" s="6">
        <f t="shared" si="37"/>
        <v>0.39200000000000002</v>
      </c>
      <c r="G2001" s="6">
        <v>1</v>
      </c>
      <c r="H2001" s="6" t="s">
        <v>330</v>
      </c>
      <c r="I2001" s="6" t="s">
        <v>18</v>
      </c>
      <c r="J2001" s="6" t="s">
        <v>25</v>
      </c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</row>
    <row r="2002" spans="1:28" ht="15" customHeight="1">
      <c r="A2002" s="6">
        <v>2806</v>
      </c>
      <c r="B2002" s="6" t="s">
        <v>328</v>
      </c>
      <c r="C2002" s="6" t="s">
        <v>55</v>
      </c>
      <c r="D2002" s="6">
        <v>48</v>
      </c>
      <c r="E2002" s="6">
        <v>48</v>
      </c>
      <c r="F2002" s="6">
        <f t="shared" si="37"/>
        <v>4.8000000000000001E-2</v>
      </c>
      <c r="G2002" s="6">
        <v>1</v>
      </c>
      <c r="H2002" s="6" t="s">
        <v>330</v>
      </c>
      <c r="I2002" s="6" t="s">
        <v>18</v>
      </c>
      <c r="J2002" s="6" t="s">
        <v>149</v>
      </c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</row>
    <row r="2003" spans="1:28" ht="15" customHeight="1">
      <c r="A2003" s="6">
        <v>2805</v>
      </c>
      <c r="B2003" s="6" t="s">
        <v>328</v>
      </c>
      <c r="C2003" s="6" t="s">
        <v>55</v>
      </c>
      <c r="D2003" s="6">
        <v>56</v>
      </c>
      <c r="E2003" s="6">
        <v>56</v>
      </c>
      <c r="F2003" s="6">
        <f t="shared" si="37"/>
        <v>5.6000000000000001E-2</v>
      </c>
      <c r="G2003" s="6">
        <v>1</v>
      </c>
      <c r="H2003" s="6" t="s">
        <v>330</v>
      </c>
      <c r="I2003" s="6" t="s">
        <v>18</v>
      </c>
      <c r="J2003" s="6" t="s">
        <v>149</v>
      </c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</row>
    <row r="2004" spans="1:28" ht="15" customHeight="1">
      <c r="A2004" s="6">
        <v>2804</v>
      </c>
      <c r="B2004" s="6" t="s">
        <v>328</v>
      </c>
      <c r="C2004" s="6" t="s">
        <v>55</v>
      </c>
      <c r="D2004" s="6">
        <v>52</v>
      </c>
      <c r="E2004" s="6">
        <v>52</v>
      </c>
      <c r="F2004" s="6">
        <f t="shared" si="37"/>
        <v>5.1999999999999998E-2</v>
      </c>
      <c r="G2004" s="6">
        <v>1</v>
      </c>
      <c r="H2004" s="6" t="s">
        <v>330</v>
      </c>
      <c r="I2004" s="6" t="s">
        <v>18</v>
      </c>
      <c r="J2004" s="6" t="s">
        <v>149</v>
      </c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</row>
    <row r="2005" spans="1:28" ht="15" customHeight="1">
      <c r="A2005" s="6">
        <v>2803</v>
      </c>
      <c r="B2005" s="6" t="s">
        <v>46</v>
      </c>
      <c r="C2005" s="6" t="s">
        <v>23</v>
      </c>
      <c r="D2005" s="6">
        <v>80</v>
      </c>
      <c r="E2005" s="6">
        <v>80</v>
      </c>
      <c r="F2005" s="6">
        <f t="shared" si="37"/>
        <v>0.08</v>
      </c>
      <c r="G2005" s="6">
        <v>1</v>
      </c>
      <c r="H2005" s="6" t="s">
        <v>330</v>
      </c>
      <c r="I2005" s="6" t="s">
        <v>12</v>
      </c>
      <c r="J2005" s="6" t="s">
        <v>25</v>
      </c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</row>
    <row r="2006" spans="1:28" ht="15" customHeight="1">
      <c r="A2006" s="6">
        <v>2802</v>
      </c>
      <c r="B2006" s="6" t="s">
        <v>46</v>
      </c>
      <c r="C2006" s="6" t="s">
        <v>23</v>
      </c>
      <c r="D2006" s="6">
        <v>106</v>
      </c>
      <c r="E2006" s="6">
        <v>106</v>
      </c>
      <c r="F2006" s="6">
        <f t="shared" si="37"/>
        <v>0.106</v>
      </c>
      <c r="G2006" s="6">
        <v>1</v>
      </c>
      <c r="H2006" s="6" t="s">
        <v>330</v>
      </c>
      <c r="I2006" s="6" t="s">
        <v>12</v>
      </c>
      <c r="J2006" s="6" t="s">
        <v>25</v>
      </c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</row>
    <row r="2007" spans="1:28" ht="15" customHeight="1">
      <c r="A2007" s="6">
        <v>2801</v>
      </c>
      <c r="B2007" s="6" t="s">
        <v>339</v>
      </c>
      <c r="C2007" s="6" t="s">
        <v>55</v>
      </c>
      <c r="D2007" s="6">
        <v>32</v>
      </c>
      <c r="E2007" s="6">
        <v>32</v>
      </c>
      <c r="F2007" s="6">
        <f t="shared" si="37"/>
        <v>3.2000000000000001E-2</v>
      </c>
      <c r="G2007" s="6">
        <v>1</v>
      </c>
      <c r="H2007" s="6" t="s">
        <v>330</v>
      </c>
      <c r="I2007" s="6" t="s">
        <v>67</v>
      </c>
      <c r="J2007" s="6" t="s">
        <v>25</v>
      </c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</row>
    <row r="2008" spans="1:28" ht="15" customHeight="1">
      <c r="A2008" s="6">
        <v>2800</v>
      </c>
      <c r="B2008" s="6" t="s">
        <v>49</v>
      </c>
      <c r="C2008" s="6" t="s">
        <v>23</v>
      </c>
      <c r="D2008" s="6">
        <v>118</v>
      </c>
      <c r="E2008" s="6">
        <v>118</v>
      </c>
      <c r="F2008" s="6">
        <f t="shared" si="37"/>
        <v>0.11799999999999999</v>
      </c>
      <c r="G2008" s="6">
        <v>1</v>
      </c>
      <c r="H2008" s="6" t="s">
        <v>330</v>
      </c>
      <c r="I2008" s="6" t="s">
        <v>12</v>
      </c>
      <c r="J2008" s="6" t="s">
        <v>25</v>
      </c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</row>
    <row r="2009" spans="1:28" ht="15" customHeight="1">
      <c r="A2009" s="6">
        <v>2799</v>
      </c>
      <c r="B2009" s="6" t="s">
        <v>49</v>
      </c>
      <c r="C2009" s="6" t="s">
        <v>23</v>
      </c>
      <c r="D2009" s="6">
        <v>120</v>
      </c>
      <c r="E2009" s="6">
        <v>120</v>
      </c>
      <c r="F2009" s="6">
        <f t="shared" si="37"/>
        <v>0.12</v>
      </c>
      <c r="G2009" s="6">
        <v>1</v>
      </c>
      <c r="H2009" s="6" t="s">
        <v>330</v>
      </c>
      <c r="I2009" s="6" t="s">
        <v>12</v>
      </c>
      <c r="J2009" s="6" t="s">
        <v>25</v>
      </c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</row>
    <row r="2010" spans="1:28" ht="15" customHeight="1">
      <c r="A2010" s="6">
        <v>2798</v>
      </c>
      <c r="B2010" s="6" t="s">
        <v>62</v>
      </c>
      <c r="C2010" s="6" t="s">
        <v>55</v>
      </c>
      <c r="D2010" s="6">
        <v>370</v>
      </c>
      <c r="E2010" s="6">
        <v>370</v>
      </c>
      <c r="F2010" s="6">
        <f t="shared" si="37"/>
        <v>0.37</v>
      </c>
      <c r="G2010" s="6">
        <v>1</v>
      </c>
      <c r="H2010" s="6" t="s">
        <v>330</v>
      </c>
      <c r="I2010" s="6" t="s">
        <v>108</v>
      </c>
      <c r="J2010" s="6" t="s">
        <v>149</v>
      </c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</row>
    <row r="2011" spans="1:28" ht="15" customHeight="1">
      <c r="A2011" s="6">
        <v>2797</v>
      </c>
      <c r="B2011" s="6" t="s">
        <v>62</v>
      </c>
      <c r="C2011" s="6" t="s">
        <v>55</v>
      </c>
      <c r="D2011" s="6">
        <v>466</v>
      </c>
      <c r="E2011" s="6">
        <v>466</v>
      </c>
      <c r="F2011" s="6">
        <f t="shared" si="37"/>
        <v>0.46600000000000003</v>
      </c>
      <c r="G2011" s="6">
        <v>1</v>
      </c>
      <c r="H2011" s="6" t="s">
        <v>330</v>
      </c>
      <c r="I2011" s="6" t="s">
        <v>108</v>
      </c>
      <c r="J2011" s="6" t="s">
        <v>149</v>
      </c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</row>
    <row r="2012" spans="1:28" ht="15" customHeight="1">
      <c r="A2012" s="6">
        <v>2796</v>
      </c>
      <c r="B2012" s="6" t="s">
        <v>69</v>
      </c>
      <c r="C2012" s="6" t="s">
        <v>23</v>
      </c>
      <c r="D2012" s="6">
        <v>106</v>
      </c>
      <c r="E2012" s="6">
        <v>106</v>
      </c>
      <c r="F2012" s="6">
        <f t="shared" si="37"/>
        <v>0.106</v>
      </c>
      <c r="G2012" s="6">
        <v>1</v>
      </c>
      <c r="H2012" s="6" t="s">
        <v>330</v>
      </c>
      <c r="I2012" s="6" t="s">
        <v>12</v>
      </c>
      <c r="J2012" s="6" t="s">
        <v>25</v>
      </c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</row>
    <row r="2013" spans="1:28" ht="15" customHeight="1">
      <c r="A2013" s="6">
        <v>2795</v>
      </c>
      <c r="B2013" s="6" t="s">
        <v>22</v>
      </c>
      <c r="C2013" s="6" t="s">
        <v>23</v>
      </c>
      <c r="D2013" s="6">
        <v>314</v>
      </c>
      <c r="E2013" s="6">
        <v>314</v>
      </c>
      <c r="F2013" s="6">
        <f t="shared" si="37"/>
        <v>0.314</v>
      </c>
      <c r="G2013" s="6">
        <v>1</v>
      </c>
      <c r="H2013" s="6" t="s">
        <v>330</v>
      </c>
      <c r="I2013" s="6" t="s">
        <v>12</v>
      </c>
      <c r="J2013" s="6" t="s">
        <v>25</v>
      </c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</row>
    <row r="2014" spans="1:28" ht="15" customHeight="1">
      <c r="A2014" s="6">
        <v>2794</v>
      </c>
      <c r="B2014" s="6" t="s">
        <v>340</v>
      </c>
      <c r="C2014" s="6" t="s">
        <v>55</v>
      </c>
      <c r="D2014" s="6">
        <v>350</v>
      </c>
      <c r="E2014" s="6">
        <v>350</v>
      </c>
      <c r="F2014" s="6">
        <f t="shared" si="37"/>
        <v>0.35</v>
      </c>
      <c r="G2014" s="6">
        <v>1</v>
      </c>
      <c r="H2014" s="6" t="s">
        <v>330</v>
      </c>
      <c r="I2014" s="6" t="s">
        <v>12</v>
      </c>
      <c r="J2014" s="6" t="s">
        <v>25</v>
      </c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</row>
    <row r="2015" spans="1:28" ht="15" customHeight="1">
      <c r="A2015" s="6">
        <v>2793</v>
      </c>
      <c r="B2015" s="6" t="s">
        <v>22</v>
      </c>
      <c r="C2015" s="6" t="s">
        <v>55</v>
      </c>
      <c r="D2015" s="6">
        <v>310</v>
      </c>
      <c r="E2015" s="6">
        <v>310</v>
      </c>
      <c r="F2015" s="6">
        <f t="shared" si="37"/>
        <v>0.31</v>
      </c>
      <c r="G2015" s="6">
        <v>1</v>
      </c>
      <c r="H2015" s="6" t="s">
        <v>330</v>
      </c>
      <c r="I2015" s="6" t="s">
        <v>12</v>
      </c>
      <c r="J2015" s="6" t="s">
        <v>25</v>
      </c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</row>
    <row r="2016" spans="1:28" ht="15" customHeight="1">
      <c r="A2016" s="6">
        <v>2791</v>
      </c>
      <c r="B2016" s="6" t="s">
        <v>22</v>
      </c>
      <c r="C2016" s="6" t="s">
        <v>55</v>
      </c>
      <c r="D2016" s="6">
        <v>200</v>
      </c>
      <c r="E2016" s="6">
        <v>200</v>
      </c>
      <c r="F2016" s="6">
        <f t="shared" si="37"/>
        <v>0.2</v>
      </c>
      <c r="G2016" s="6">
        <v>1</v>
      </c>
      <c r="H2016" s="6" t="s">
        <v>330</v>
      </c>
      <c r="I2016" s="6" t="s">
        <v>12</v>
      </c>
      <c r="J2016" s="6" t="s">
        <v>25</v>
      </c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</row>
    <row r="2017" spans="1:28" ht="15" customHeight="1">
      <c r="A2017" s="6">
        <v>2792</v>
      </c>
      <c r="B2017" s="6" t="s">
        <v>22</v>
      </c>
      <c r="C2017" s="6" t="s">
        <v>55</v>
      </c>
      <c r="D2017" s="6">
        <v>272</v>
      </c>
      <c r="E2017" s="6">
        <v>272</v>
      </c>
      <c r="F2017" s="6">
        <f t="shared" si="37"/>
        <v>0.27200000000000002</v>
      </c>
      <c r="G2017" s="6">
        <v>1</v>
      </c>
      <c r="H2017" s="6" t="s">
        <v>330</v>
      </c>
      <c r="I2017" s="6" t="s">
        <v>12</v>
      </c>
      <c r="J2017" s="6" t="s">
        <v>25</v>
      </c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</row>
    <row r="2018" spans="1:28" ht="15" customHeight="1">
      <c r="A2018" s="6">
        <v>2790</v>
      </c>
      <c r="B2018" s="6" t="s">
        <v>64</v>
      </c>
      <c r="C2018" s="6" t="s">
        <v>55</v>
      </c>
      <c r="D2018" s="6">
        <v>148</v>
      </c>
      <c r="E2018" s="6">
        <v>148</v>
      </c>
      <c r="F2018" s="6">
        <f t="shared" si="37"/>
        <v>0.14799999999999999</v>
      </c>
      <c r="G2018" s="6">
        <v>1</v>
      </c>
      <c r="H2018" s="6" t="s">
        <v>330</v>
      </c>
      <c r="I2018" s="6" t="s">
        <v>18</v>
      </c>
      <c r="J2018" s="6" t="s">
        <v>25</v>
      </c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</row>
    <row r="2019" spans="1:28" ht="15" customHeight="1">
      <c r="A2019" s="6">
        <v>2789</v>
      </c>
      <c r="B2019" s="6" t="s">
        <v>22</v>
      </c>
      <c r="C2019" s="6" t="s">
        <v>23</v>
      </c>
      <c r="D2019" s="6">
        <v>184</v>
      </c>
      <c r="E2019" s="6">
        <v>184</v>
      </c>
      <c r="F2019" s="6">
        <f t="shared" si="37"/>
        <v>0.184</v>
      </c>
      <c r="G2019" s="6">
        <v>1</v>
      </c>
      <c r="H2019" s="6" t="s">
        <v>330</v>
      </c>
      <c r="I2019" s="6" t="s">
        <v>18</v>
      </c>
      <c r="J2019" s="6" t="s">
        <v>25</v>
      </c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</row>
    <row r="2020" spans="1:28" ht="15" customHeight="1">
      <c r="A2020" s="6">
        <v>2788</v>
      </c>
      <c r="B2020" s="6" t="s">
        <v>22</v>
      </c>
      <c r="C2020" s="6" t="s">
        <v>23</v>
      </c>
      <c r="D2020" s="6">
        <v>64</v>
      </c>
      <c r="E2020" s="6">
        <v>64</v>
      </c>
      <c r="F2020" s="6">
        <f t="shared" si="37"/>
        <v>6.4000000000000001E-2</v>
      </c>
      <c r="G2020" s="6">
        <v>1</v>
      </c>
      <c r="H2020" s="6" t="s">
        <v>330</v>
      </c>
      <c r="I2020" s="6" t="s">
        <v>18</v>
      </c>
      <c r="J2020" s="6" t="s">
        <v>25</v>
      </c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</row>
    <row r="2021" spans="1:28" ht="15" customHeight="1">
      <c r="A2021" s="6">
        <v>2787</v>
      </c>
      <c r="B2021" s="6" t="s">
        <v>46</v>
      </c>
      <c r="C2021" s="6" t="s">
        <v>55</v>
      </c>
      <c r="D2021" s="6">
        <v>98</v>
      </c>
      <c r="E2021" s="6">
        <v>98</v>
      </c>
      <c r="F2021" s="6">
        <f t="shared" si="37"/>
        <v>9.8000000000000004E-2</v>
      </c>
      <c r="G2021" s="6">
        <v>1</v>
      </c>
      <c r="H2021" s="6" t="s">
        <v>330</v>
      </c>
      <c r="I2021" s="6" t="s">
        <v>12</v>
      </c>
      <c r="J2021" s="6" t="s">
        <v>25</v>
      </c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</row>
    <row r="2022" spans="1:28" ht="15" customHeight="1">
      <c r="A2022" s="6">
        <v>2786</v>
      </c>
      <c r="B2022" s="6" t="s">
        <v>171</v>
      </c>
      <c r="C2022" s="6" t="s">
        <v>55</v>
      </c>
      <c r="D2022" s="6">
        <v>78</v>
      </c>
      <c r="E2022" s="6">
        <v>78</v>
      </c>
      <c r="F2022" s="6">
        <f t="shared" si="37"/>
        <v>7.8E-2</v>
      </c>
      <c r="G2022" s="6">
        <v>1</v>
      </c>
      <c r="H2022" s="6" t="s">
        <v>330</v>
      </c>
      <c r="I2022" s="6" t="s">
        <v>18</v>
      </c>
      <c r="J2022" s="6" t="s">
        <v>36</v>
      </c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</row>
    <row r="2023" spans="1:28" ht="15" customHeight="1">
      <c r="A2023" s="6">
        <v>2785</v>
      </c>
      <c r="B2023" s="6" t="s">
        <v>335</v>
      </c>
      <c r="C2023" s="6" t="s">
        <v>23</v>
      </c>
      <c r="D2023" s="6">
        <v>304</v>
      </c>
      <c r="E2023" s="6">
        <v>304</v>
      </c>
      <c r="F2023" s="6">
        <f t="shared" si="37"/>
        <v>0.30399999999999999</v>
      </c>
      <c r="G2023" s="6">
        <v>1</v>
      </c>
      <c r="H2023" s="6" t="s">
        <v>330</v>
      </c>
      <c r="I2023" s="6" t="s">
        <v>12</v>
      </c>
      <c r="J2023" s="6" t="s">
        <v>25</v>
      </c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</row>
    <row r="2024" spans="1:28" ht="15" customHeight="1">
      <c r="A2024" s="6">
        <v>2784</v>
      </c>
      <c r="B2024" s="6" t="s">
        <v>154</v>
      </c>
      <c r="C2024" s="6" t="s">
        <v>23</v>
      </c>
      <c r="D2024" s="6">
        <v>222</v>
      </c>
      <c r="E2024" s="6">
        <v>222</v>
      </c>
      <c r="F2024" s="6">
        <f t="shared" si="37"/>
        <v>0.222</v>
      </c>
      <c r="G2024" s="6">
        <v>1</v>
      </c>
      <c r="H2024" s="6" t="s">
        <v>330</v>
      </c>
      <c r="I2024" s="6" t="s">
        <v>12</v>
      </c>
      <c r="J2024" s="6" t="s">
        <v>25</v>
      </c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</row>
    <row r="2025" spans="1:28" ht="15" customHeight="1">
      <c r="A2025" s="6">
        <v>2783</v>
      </c>
      <c r="B2025" s="6" t="s">
        <v>46</v>
      </c>
      <c r="C2025" s="6" t="s">
        <v>55</v>
      </c>
      <c r="D2025" s="6">
        <v>46</v>
      </c>
      <c r="E2025" s="6">
        <v>46</v>
      </c>
      <c r="F2025" s="6">
        <f t="shared" si="37"/>
        <v>4.5999999999999999E-2</v>
      </c>
      <c r="G2025" s="6">
        <v>1</v>
      </c>
      <c r="H2025" s="6" t="s">
        <v>330</v>
      </c>
      <c r="I2025" s="6" t="s">
        <v>12</v>
      </c>
      <c r="J2025" s="6" t="s">
        <v>25</v>
      </c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</row>
    <row r="2026" spans="1:28" ht="15" customHeight="1">
      <c r="A2026" s="6">
        <v>2782</v>
      </c>
      <c r="B2026" s="6" t="s">
        <v>332</v>
      </c>
      <c r="C2026" s="6" t="s">
        <v>23</v>
      </c>
      <c r="D2026" s="6">
        <v>48</v>
      </c>
      <c r="E2026" s="6">
        <v>48</v>
      </c>
      <c r="F2026" s="6">
        <f t="shared" si="37"/>
        <v>4.8000000000000001E-2</v>
      </c>
      <c r="G2026" s="6">
        <v>1</v>
      </c>
      <c r="H2026" s="6" t="s">
        <v>330</v>
      </c>
      <c r="I2026" s="6" t="s">
        <v>18</v>
      </c>
      <c r="J2026" s="6" t="s">
        <v>25</v>
      </c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</row>
    <row r="2027" spans="1:28" ht="15" customHeight="1">
      <c r="A2027" s="6">
        <v>2781</v>
      </c>
      <c r="B2027" s="6" t="s">
        <v>64</v>
      </c>
      <c r="C2027" s="6" t="s">
        <v>55</v>
      </c>
      <c r="D2027" s="6">
        <v>134</v>
      </c>
      <c r="E2027" s="6">
        <v>134</v>
      </c>
      <c r="F2027" s="6">
        <f t="shared" si="37"/>
        <v>0.13400000000000001</v>
      </c>
      <c r="G2027" s="6">
        <v>1</v>
      </c>
      <c r="H2027" s="6" t="s">
        <v>330</v>
      </c>
      <c r="I2027" s="6" t="s">
        <v>12</v>
      </c>
      <c r="J2027" s="6" t="s">
        <v>25</v>
      </c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</row>
    <row r="2028" spans="1:28" ht="15" customHeight="1">
      <c r="A2028" s="6">
        <v>2780</v>
      </c>
      <c r="B2028" s="6" t="s">
        <v>69</v>
      </c>
      <c r="C2028" s="6" t="s">
        <v>23</v>
      </c>
      <c r="D2028" s="6">
        <v>284</v>
      </c>
      <c r="E2028" s="6">
        <v>284</v>
      </c>
      <c r="F2028" s="6">
        <f t="shared" si="37"/>
        <v>0.28399999999999997</v>
      </c>
      <c r="G2028" s="6">
        <v>1</v>
      </c>
      <c r="H2028" s="6" t="s">
        <v>330</v>
      </c>
      <c r="I2028" s="6" t="s">
        <v>12</v>
      </c>
      <c r="J2028" s="6" t="s">
        <v>25</v>
      </c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</row>
    <row r="2029" spans="1:28" ht="15" customHeight="1">
      <c r="A2029" s="6">
        <v>2779</v>
      </c>
      <c r="B2029" s="6" t="s">
        <v>183</v>
      </c>
      <c r="C2029" s="6" t="s">
        <v>23</v>
      </c>
      <c r="D2029" s="6">
        <v>222</v>
      </c>
      <c r="E2029" s="6">
        <v>222</v>
      </c>
      <c r="F2029" s="6">
        <f t="shared" si="37"/>
        <v>0.222</v>
      </c>
      <c r="G2029" s="6">
        <v>1</v>
      </c>
      <c r="H2029" s="6" t="s">
        <v>330</v>
      </c>
      <c r="I2029" s="6" t="s">
        <v>12</v>
      </c>
      <c r="J2029" s="6" t="s">
        <v>25</v>
      </c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</row>
    <row r="2030" spans="1:28" ht="15" customHeight="1">
      <c r="A2030" s="6">
        <v>2778</v>
      </c>
      <c r="B2030" s="6" t="s">
        <v>341</v>
      </c>
      <c r="C2030" s="6" t="s">
        <v>23</v>
      </c>
      <c r="D2030" s="6">
        <v>96</v>
      </c>
      <c r="E2030" s="6">
        <v>96</v>
      </c>
      <c r="F2030" s="6">
        <f t="shared" si="37"/>
        <v>9.6000000000000002E-2</v>
      </c>
      <c r="G2030" s="6">
        <v>1</v>
      </c>
      <c r="H2030" s="6" t="s">
        <v>330</v>
      </c>
      <c r="I2030" s="6" t="s">
        <v>18</v>
      </c>
      <c r="J2030" s="6" t="s">
        <v>25</v>
      </c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</row>
    <row r="2031" spans="1:28" ht="15" customHeight="1">
      <c r="A2031" s="6">
        <v>2777</v>
      </c>
      <c r="B2031" s="6" t="s">
        <v>69</v>
      </c>
      <c r="C2031" s="6" t="s">
        <v>23</v>
      </c>
      <c r="D2031" s="6">
        <v>232</v>
      </c>
      <c r="E2031" s="6">
        <v>232</v>
      </c>
      <c r="F2031" s="6">
        <f t="shared" si="37"/>
        <v>0.23200000000000001</v>
      </c>
      <c r="G2031" s="6">
        <v>1</v>
      </c>
      <c r="H2031" s="6" t="s">
        <v>330</v>
      </c>
      <c r="I2031" s="6" t="s">
        <v>12</v>
      </c>
      <c r="J2031" s="6" t="s">
        <v>25</v>
      </c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</row>
    <row r="2032" spans="1:28" ht="15" customHeight="1">
      <c r="A2032" s="6">
        <v>2776</v>
      </c>
      <c r="B2032" s="6" t="s">
        <v>114</v>
      </c>
      <c r="C2032" s="6" t="s">
        <v>55</v>
      </c>
      <c r="D2032" s="6">
        <v>54</v>
      </c>
      <c r="E2032" s="6">
        <v>54</v>
      </c>
      <c r="F2032" s="6">
        <f t="shared" si="37"/>
        <v>5.3999999999999999E-2</v>
      </c>
      <c r="G2032" s="6">
        <v>1</v>
      </c>
      <c r="H2032" s="6" t="s">
        <v>330</v>
      </c>
      <c r="I2032" s="6" t="s">
        <v>12</v>
      </c>
      <c r="J2032" s="6" t="s">
        <v>25</v>
      </c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</row>
    <row r="2033" spans="1:28" ht="15" customHeight="1">
      <c r="A2033" s="6">
        <v>2775</v>
      </c>
      <c r="B2033" s="6" t="s">
        <v>49</v>
      </c>
      <c r="C2033" s="6" t="s">
        <v>55</v>
      </c>
      <c r="D2033" s="6">
        <v>130</v>
      </c>
      <c r="E2033" s="6">
        <v>130</v>
      </c>
      <c r="F2033" s="6">
        <f t="shared" si="37"/>
        <v>0.13</v>
      </c>
      <c r="G2033" s="6">
        <v>1</v>
      </c>
      <c r="H2033" s="6" t="s">
        <v>330</v>
      </c>
      <c r="I2033" s="6" t="s">
        <v>12</v>
      </c>
      <c r="J2033" s="6" t="s">
        <v>25</v>
      </c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</row>
    <row r="2034" spans="1:28" ht="15" customHeight="1">
      <c r="A2034" s="6">
        <v>2774</v>
      </c>
      <c r="B2034" s="6" t="s">
        <v>49</v>
      </c>
      <c r="C2034" s="6" t="s">
        <v>55</v>
      </c>
      <c r="D2034" s="6">
        <v>148</v>
      </c>
      <c r="E2034" s="6">
        <v>148</v>
      </c>
      <c r="F2034" s="6">
        <f t="shared" si="37"/>
        <v>0.14799999999999999</v>
      </c>
      <c r="G2034" s="6">
        <v>1</v>
      </c>
      <c r="H2034" s="6" t="s">
        <v>330</v>
      </c>
      <c r="I2034" s="6" t="s">
        <v>12</v>
      </c>
      <c r="J2034" s="6" t="s">
        <v>25</v>
      </c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</row>
    <row r="2035" spans="1:28" ht="15" customHeight="1">
      <c r="A2035" s="6">
        <v>2773</v>
      </c>
      <c r="B2035" s="6" t="s">
        <v>46</v>
      </c>
      <c r="C2035" s="6" t="s">
        <v>23</v>
      </c>
      <c r="D2035" s="6">
        <v>66</v>
      </c>
      <c r="E2035" s="6">
        <v>66</v>
      </c>
      <c r="F2035" s="6">
        <f t="shared" si="37"/>
        <v>6.6000000000000003E-2</v>
      </c>
      <c r="G2035" s="6">
        <v>1</v>
      </c>
      <c r="H2035" s="6" t="s">
        <v>330</v>
      </c>
      <c r="I2035" s="6" t="s">
        <v>12</v>
      </c>
      <c r="J2035" s="6" t="s">
        <v>25</v>
      </c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</row>
    <row r="2036" spans="1:28" ht="15" customHeight="1">
      <c r="A2036" s="6">
        <v>2772</v>
      </c>
      <c r="B2036" s="6" t="s">
        <v>64</v>
      </c>
      <c r="C2036" s="6" t="s">
        <v>55</v>
      </c>
      <c r="D2036" s="6">
        <v>340</v>
      </c>
      <c r="E2036" s="6">
        <v>340</v>
      </c>
      <c r="F2036" s="6">
        <f t="shared" si="37"/>
        <v>0.34</v>
      </c>
      <c r="G2036" s="6">
        <v>1</v>
      </c>
      <c r="H2036" s="6" t="s">
        <v>330</v>
      </c>
      <c r="I2036" s="6" t="s">
        <v>18</v>
      </c>
      <c r="J2036" s="6" t="s">
        <v>36</v>
      </c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</row>
    <row r="2037" spans="1:28" ht="15" customHeight="1">
      <c r="A2037" s="6">
        <v>2771</v>
      </c>
      <c r="B2037" s="6" t="s">
        <v>64</v>
      </c>
      <c r="C2037" s="6" t="s">
        <v>55</v>
      </c>
      <c r="D2037" s="6">
        <v>140</v>
      </c>
      <c r="E2037" s="6">
        <v>140</v>
      </c>
      <c r="F2037" s="6">
        <f t="shared" si="37"/>
        <v>0.14000000000000001</v>
      </c>
      <c r="G2037" s="6">
        <v>1</v>
      </c>
      <c r="H2037" s="6" t="s">
        <v>330</v>
      </c>
      <c r="I2037" s="6" t="s">
        <v>18</v>
      </c>
      <c r="J2037" s="6" t="s">
        <v>36</v>
      </c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</row>
    <row r="2038" spans="1:28" ht="15" customHeight="1">
      <c r="A2038" s="6">
        <v>2770</v>
      </c>
      <c r="B2038" s="6" t="s">
        <v>342</v>
      </c>
      <c r="C2038" s="6" t="s">
        <v>55</v>
      </c>
      <c r="D2038" s="6">
        <v>42</v>
      </c>
      <c r="E2038" s="6">
        <v>42</v>
      </c>
      <c r="F2038" s="6">
        <f t="shared" si="37"/>
        <v>4.2000000000000003E-2</v>
      </c>
      <c r="G2038" s="6">
        <v>1</v>
      </c>
      <c r="H2038" s="6" t="s">
        <v>330</v>
      </c>
      <c r="I2038" s="6" t="s">
        <v>18</v>
      </c>
      <c r="J2038" s="6" t="s">
        <v>149</v>
      </c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</row>
    <row r="2039" spans="1:28" ht="15" customHeight="1">
      <c r="A2039" s="6">
        <v>2769</v>
      </c>
      <c r="B2039" s="6" t="s">
        <v>50</v>
      </c>
      <c r="C2039" s="6" t="s">
        <v>55</v>
      </c>
      <c r="D2039" s="6">
        <v>172</v>
      </c>
      <c r="E2039" s="6">
        <v>172</v>
      </c>
      <c r="F2039" s="6">
        <f t="shared" si="37"/>
        <v>0.17199999999999999</v>
      </c>
      <c r="G2039" s="6">
        <v>1</v>
      </c>
      <c r="H2039" s="6" t="s">
        <v>330</v>
      </c>
      <c r="I2039" s="6" t="s">
        <v>12</v>
      </c>
      <c r="J2039" s="6" t="s">
        <v>25</v>
      </c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</row>
    <row r="2040" spans="1:28" ht="15" customHeight="1">
      <c r="A2040" s="6">
        <v>2768</v>
      </c>
      <c r="B2040" s="6" t="s">
        <v>50</v>
      </c>
      <c r="C2040" s="6" t="s">
        <v>55</v>
      </c>
      <c r="D2040" s="6">
        <v>202</v>
      </c>
      <c r="E2040" s="6">
        <v>202</v>
      </c>
      <c r="F2040" s="6">
        <f t="shared" si="37"/>
        <v>0.20200000000000001</v>
      </c>
      <c r="G2040" s="6">
        <v>1</v>
      </c>
      <c r="H2040" s="6" t="s">
        <v>330</v>
      </c>
      <c r="I2040" s="6" t="s">
        <v>12</v>
      </c>
      <c r="J2040" s="6" t="s">
        <v>25</v>
      </c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</row>
    <row r="2041" spans="1:28" ht="15" customHeight="1">
      <c r="A2041" s="6">
        <v>2767</v>
      </c>
      <c r="B2041" s="6" t="s">
        <v>69</v>
      </c>
      <c r="C2041" s="6" t="s">
        <v>23</v>
      </c>
      <c r="D2041" s="6">
        <v>172</v>
      </c>
      <c r="E2041" s="6">
        <v>172</v>
      </c>
      <c r="F2041" s="6">
        <f t="shared" si="37"/>
        <v>0.17199999999999999</v>
      </c>
      <c r="G2041" s="6">
        <v>1</v>
      </c>
      <c r="H2041" s="6" t="s">
        <v>330</v>
      </c>
      <c r="I2041" s="6" t="s">
        <v>12</v>
      </c>
      <c r="J2041" s="6" t="s">
        <v>25</v>
      </c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</row>
    <row r="2042" spans="1:28" ht="15" customHeight="1">
      <c r="A2042" s="6">
        <v>2766</v>
      </c>
      <c r="B2042" s="6" t="s">
        <v>46</v>
      </c>
      <c r="C2042" s="6" t="s">
        <v>55</v>
      </c>
      <c r="D2042" s="6">
        <v>130</v>
      </c>
      <c r="E2042" s="6">
        <v>130</v>
      </c>
      <c r="F2042" s="6">
        <f t="shared" si="37"/>
        <v>0.13</v>
      </c>
      <c r="G2042" s="6">
        <v>1</v>
      </c>
      <c r="H2042" s="6" t="s">
        <v>330</v>
      </c>
      <c r="I2042" s="6" t="s">
        <v>12</v>
      </c>
      <c r="J2042" s="6" t="s">
        <v>25</v>
      </c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</row>
    <row r="2043" spans="1:28" ht="15" customHeight="1">
      <c r="A2043" s="6">
        <v>2765</v>
      </c>
      <c r="B2043" s="6" t="s">
        <v>46</v>
      </c>
      <c r="C2043" s="6" t="s">
        <v>55</v>
      </c>
      <c r="D2043" s="6">
        <v>136</v>
      </c>
      <c r="E2043" s="6">
        <v>136</v>
      </c>
      <c r="F2043" s="6">
        <f t="shared" si="37"/>
        <v>0.13600000000000001</v>
      </c>
      <c r="G2043" s="6">
        <v>1</v>
      </c>
      <c r="H2043" s="6" t="s">
        <v>330</v>
      </c>
      <c r="I2043" s="6" t="s">
        <v>12</v>
      </c>
      <c r="J2043" s="6" t="s">
        <v>25</v>
      </c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</row>
    <row r="2044" spans="1:28" ht="15" customHeight="1">
      <c r="A2044" s="6">
        <v>2764</v>
      </c>
      <c r="B2044" s="6" t="s">
        <v>22</v>
      </c>
      <c r="C2044" s="6" t="s">
        <v>55</v>
      </c>
      <c r="D2044" s="6">
        <v>100</v>
      </c>
      <c r="E2044" s="6">
        <v>100</v>
      </c>
      <c r="F2044" s="6">
        <f t="shared" si="37"/>
        <v>0.1</v>
      </c>
      <c r="G2044" s="6">
        <v>1</v>
      </c>
      <c r="H2044" s="6" t="s">
        <v>330</v>
      </c>
      <c r="I2044" s="6" t="s">
        <v>12</v>
      </c>
      <c r="J2044" s="6" t="s">
        <v>25</v>
      </c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</row>
    <row r="2045" spans="1:28" ht="15" customHeight="1">
      <c r="A2045" s="6">
        <v>2763</v>
      </c>
      <c r="B2045" s="6" t="s">
        <v>46</v>
      </c>
      <c r="C2045" s="6" t="s">
        <v>55</v>
      </c>
      <c r="D2045" s="6">
        <v>30</v>
      </c>
      <c r="E2045" s="6">
        <v>30</v>
      </c>
      <c r="F2045" s="6">
        <f t="shared" si="37"/>
        <v>0.03</v>
      </c>
      <c r="G2045" s="6">
        <v>1</v>
      </c>
      <c r="H2045" s="6" t="s">
        <v>330</v>
      </c>
      <c r="I2045" s="6" t="s">
        <v>18</v>
      </c>
      <c r="J2045" s="6" t="s">
        <v>25</v>
      </c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</row>
    <row r="2046" spans="1:28" ht="15" customHeight="1">
      <c r="A2046" s="6">
        <v>2762</v>
      </c>
      <c r="B2046" s="6" t="s">
        <v>46</v>
      </c>
      <c r="C2046" s="6" t="s">
        <v>55</v>
      </c>
      <c r="D2046" s="6">
        <v>34</v>
      </c>
      <c r="E2046" s="6">
        <v>34</v>
      </c>
      <c r="F2046" s="6">
        <f t="shared" si="37"/>
        <v>3.4000000000000002E-2</v>
      </c>
      <c r="G2046" s="6">
        <v>1</v>
      </c>
      <c r="H2046" s="6" t="s">
        <v>330</v>
      </c>
      <c r="I2046" s="6" t="s">
        <v>18</v>
      </c>
      <c r="J2046" s="6" t="s">
        <v>25</v>
      </c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</row>
    <row r="2047" spans="1:28" ht="15" customHeight="1">
      <c r="A2047" s="6">
        <v>2761</v>
      </c>
      <c r="B2047" s="6" t="s">
        <v>339</v>
      </c>
      <c r="C2047" s="6" t="s">
        <v>23</v>
      </c>
      <c r="D2047" s="6">
        <v>64</v>
      </c>
      <c r="E2047" s="6">
        <v>64</v>
      </c>
      <c r="F2047" s="6">
        <f t="shared" si="37"/>
        <v>6.4000000000000001E-2</v>
      </c>
      <c r="G2047" s="6">
        <v>1</v>
      </c>
      <c r="H2047" s="6" t="s">
        <v>330</v>
      </c>
      <c r="I2047" s="6" t="s">
        <v>67</v>
      </c>
      <c r="J2047" s="6" t="s">
        <v>25</v>
      </c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</row>
    <row r="2048" spans="1:28" ht="15" customHeight="1">
      <c r="A2048" s="6">
        <v>2760</v>
      </c>
      <c r="B2048" s="6" t="s">
        <v>183</v>
      </c>
      <c r="C2048" s="6" t="s">
        <v>55</v>
      </c>
      <c r="D2048" s="6">
        <v>164</v>
      </c>
      <c r="E2048" s="6">
        <v>164</v>
      </c>
      <c r="F2048" s="6">
        <f t="shared" si="37"/>
        <v>0.16400000000000001</v>
      </c>
      <c r="G2048" s="6">
        <v>1</v>
      </c>
      <c r="H2048" s="6" t="s">
        <v>330</v>
      </c>
      <c r="I2048" s="6" t="s">
        <v>12</v>
      </c>
      <c r="J2048" s="6" t="s">
        <v>25</v>
      </c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</row>
    <row r="2049" spans="1:28" ht="15" customHeight="1">
      <c r="A2049" s="6">
        <v>2759</v>
      </c>
      <c r="B2049" s="6" t="s">
        <v>22</v>
      </c>
      <c r="C2049" s="6" t="s">
        <v>23</v>
      </c>
      <c r="D2049" s="6">
        <v>254</v>
      </c>
      <c r="E2049" s="6">
        <v>254</v>
      </c>
      <c r="F2049" s="6">
        <f t="shared" si="37"/>
        <v>0.254</v>
      </c>
      <c r="G2049" s="6">
        <v>1</v>
      </c>
      <c r="H2049" s="6" t="s">
        <v>330</v>
      </c>
      <c r="I2049" s="6" t="s">
        <v>12</v>
      </c>
      <c r="J2049" s="6" t="s">
        <v>25</v>
      </c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</row>
    <row r="2050" spans="1:28" ht="15" customHeight="1">
      <c r="A2050" s="6">
        <v>2758</v>
      </c>
      <c r="B2050" s="6" t="s">
        <v>22</v>
      </c>
      <c r="C2050" s="6" t="s">
        <v>23</v>
      </c>
      <c r="D2050" s="6">
        <v>206</v>
      </c>
      <c r="E2050" s="6">
        <v>206</v>
      </c>
      <c r="F2050" s="6">
        <f t="shared" si="37"/>
        <v>0.20599999999999999</v>
      </c>
      <c r="G2050" s="6">
        <v>1</v>
      </c>
      <c r="H2050" s="6" t="s">
        <v>330</v>
      </c>
      <c r="I2050" s="6" t="s">
        <v>18</v>
      </c>
      <c r="J2050" s="6" t="s">
        <v>25</v>
      </c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</row>
    <row r="2051" spans="1:28" ht="15" customHeight="1">
      <c r="A2051" s="6">
        <v>2757</v>
      </c>
      <c r="B2051" s="6" t="s">
        <v>73</v>
      </c>
      <c r="C2051" s="6" t="s">
        <v>55</v>
      </c>
      <c r="D2051" s="6">
        <v>38</v>
      </c>
      <c r="E2051" s="6">
        <v>38</v>
      </c>
      <c r="F2051" s="6">
        <f t="shared" si="37"/>
        <v>3.7999999999999999E-2</v>
      </c>
      <c r="G2051" s="6">
        <v>1</v>
      </c>
      <c r="H2051" s="6" t="s">
        <v>330</v>
      </c>
      <c r="I2051" s="6" t="s">
        <v>18</v>
      </c>
      <c r="J2051" s="6" t="s">
        <v>25</v>
      </c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</row>
    <row r="2052" spans="1:28" ht="15" customHeight="1">
      <c r="A2052" s="6">
        <v>2756</v>
      </c>
      <c r="B2052" s="6" t="s">
        <v>171</v>
      </c>
      <c r="C2052" s="6" t="s">
        <v>55</v>
      </c>
      <c r="D2052" s="6">
        <v>54</v>
      </c>
      <c r="E2052" s="6">
        <v>54</v>
      </c>
      <c r="F2052" s="6">
        <f t="shared" si="37"/>
        <v>5.3999999999999999E-2</v>
      </c>
      <c r="G2052" s="6">
        <v>1</v>
      </c>
      <c r="H2052" s="6" t="s">
        <v>330</v>
      </c>
      <c r="I2052" s="6" t="s">
        <v>18</v>
      </c>
      <c r="J2052" s="6" t="s">
        <v>36</v>
      </c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</row>
    <row r="2053" spans="1:28" ht="15" customHeight="1">
      <c r="A2053" s="6">
        <v>2755</v>
      </c>
      <c r="B2053" s="6" t="s">
        <v>171</v>
      </c>
      <c r="C2053" s="6" t="s">
        <v>55</v>
      </c>
      <c r="D2053" s="6">
        <v>58</v>
      </c>
      <c r="E2053" s="6">
        <v>58</v>
      </c>
      <c r="F2053" s="6">
        <f t="shared" ref="F2053:F2116" si="38">E2053/1000</f>
        <v>5.8000000000000003E-2</v>
      </c>
      <c r="G2053" s="6">
        <v>1</v>
      </c>
      <c r="H2053" s="6" t="s">
        <v>330</v>
      </c>
      <c r="I2053" s="6" t="s">
        <v>18</v>
      </c>
      <c r="J2053" s="6" t="s">
        <v>36</v>
      </c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</row>
    <row r="2054" spans="1:28" ht="15" customHeight="1">
      <c r="A2054" s="6">
        <v>2754</v>
      </c>
      <c r="B2054" s="6" t="s">
        <v>64</v>
      </c>
      <c r="C2054" s="6" t="s">
        <v>55</v>
      </c>
      <c r="D2054" s="6">
        <v>164</v>
      </c>
      <c r="E2054" s="6">
        <v>164</v>
      </c>
      <c r="F2054" s="6">
        <f t="shared" si="38"/>
        <v>0.16400000000000001</v>
      </c>
      <c r="G2054" s="6">
        <v>1</v>
      </c>
      <c r="H2054" s="6" t="s">
        <v>330</v>
      </c>
      <c r="I2054" s="6" t="s">
        <v>18</v>
      </c>
      <c r="J2054" s="6" t="s">
        <v>36</v>
      </c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</row>
    <row r="2055" spans="1:28" ht="15" customHeight="1">
      <c r="A2055" s="6">
        <v>2753</v>
      </c>
      <c r="B2055" s="6" t="s">
        <v>62</v>
      </c>
      <c r="C2055" s="6" t="s">
        <v>55</v>
      </c>
      <c r="D2055" s="6">
        <v>144</v>
      </c>
      <c r="E2055" s="6">
        <v>144</v>
      </c>
      <c r="F2055" s="6">
        <f t="shared" si="38"/>
        <v>0.14399999999999999</v>
      </c>
      <c r="G2055" s="6">
        <v>1</v>
      </c>
      <c r="H2055" s="6" t="s">
        <v>330</v>
      </c>
      <c r="I2055" s="6" t="s">
        <v>12</v>
      </c>
      <c r="J2055" s="6" t="s">
        <v>25</v>
      </c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</row>
    <row r="2056" spans="1:28" ht="15" customHeight="1">
      <c r="A2056" s="6">
        <v>2752</v>
      </c>
      <c r="B2056" s="6" t="s">
        <v>46</v>
      </c>
      <c r="C2056" s="6" t="s">
        <v>55</v>
      </c>
      <c r="D2056" s="6">
        <v>58</v>
      </c>
      <c r="E2056" s="6">
        <v>58</v>
      </c>
      <c r="F2056" s="6">
        <f t="shared" si="38"/>
        <v>5.8000000000000003E-2</v>
      </c>
      <c r="G2056" s="6">
        <v>1</v>
      </c>
      <c r="H2056" s="6" t="s">
        <v>330</v>
      </c>
      <c r="I2056" s="6" t="s">
        <v>12</v>
      </c>
      <c r="J2056" s="6" t="s">
        <v>25</v>
      </c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</row>
    <row r="2057" spans="1:28" ht="15" customHeight="1">
      <c r="A2057" s="6">
        <v>2750</v>
      </c>
      <c r="B2057" s="6" t="s">
        <v>324</v>
      </c>
      <c r="C2057" s="6" t="s">
        <v>55</v>
      </c>
      <c r="D2057" s="6">
        <v>34</v>
      </c>
      <c r="E2057" s="6">
        <v>34</v>
      </c>
      <c r="F2057" s="6">
        <f t="shared" si="38"/>
        <v>3.4000000000000002E-2</v>
      </c>
      <c r="G2057" s="6">
        <v>1</v>
      </c>
      <c r="H2057" s="6" t="s">
        <v>330</v>
      </c>
      <c r="I2057" s="6" t="s">
        <v>12</v>
      </c>
      <c r="J2057" s="6" t="s">
        <v>25</v>
      </c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</row>
    <row r="2058" spans="1:28" ht="15" customHeight="1">
      <c r="A2058" s="6">
        <v>2751</v>
      </c>
      <c r="B2058" s="6" t="s">
        <v>46</v>
      </c>
      <c r="C2058" s="6" t="s">
        <v>55</v>
      </c>
      <c r="D2058" s="6">
        <v>38</v>
      </c>
      <c r="E2058" s="6">
        <v>38</v>
      </c>
      <c r="F2058" s="6">
        <f t="shared" si="38"/>
        <v>3.7999999999999999E-2</v>
      </c>
      <c r="G2058" s="6">
        <v>1</v>
      </c>
      <c r="H2058" s="6" t="s">
        <v>330</v>
      </c>
      <c r="I2058" s="6" t="s">
        <v>18</v>
      </c>
      <c r="J2058" s="6" t="s">
        <v>25</v>
      </c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</row>
    <row r="2059" spans="1:28" ht="15" customHeight="1">
      <c r="A2059" s="6">
        <v>2749</v>
      </c>
      <c r="B2059" s="6" t="s">
        <v>328</v>
      </c>
      <c r="C2059" s="6" t="s">
        <v>55</v>
      </c>
      <c r="D2059" s="6">
        <v>112</v>
      </c>
      <c r="E2059" s="6">
        <v>112</v>
      </c>
      <c r="F2059" s="6">
        <f t="shared" si="38"/>
        <v>0.112</v>
      </c>
      <c r="G2059" s="6">
        <v>1</v>
      </c>
      <c r="H2059" s="6" t="s">
        <v>330</v>
      </c>
      <c r="I2059" s="6" t="s">
        <v>18</v>
      </c>
      <c r="J2059" s="6" t="s">
        <v>149</v>
      </c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</row>
    <row r="2060" spans="1:28" ht="15" customHeight="1">
      <c r="A2060" s="6">
        <v>2748</v>
      </c>
      <c r="B2060" s="6" t="s">
        <v>155</v>
      </c>
      <c r="C2060" s="6" t="s">
        <v>55</v>
      </c>
      <c r="D2060" s="6">
        <v>96</v>
      </c>
      <c r="E2060" s="6">
        <v>96</v>
      </c>
      <c r="F2060" s="6">
        <f t="shared" si="38"/>
        <v>9.6000000000000002E-2</v>
      </c>
      <c r="G2060" s="6">
        <v>1</v>
      </c>
      <c r="H2060" s="6" t="s">
        <v>330</v>
      </c>
      <c r="I2060" s="6" t="s">
        <v>12</v>
      </c>
      <c r="J2060" s="6" t="s">
        <v>25</v>
      </c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</row>
    <row r="2061" spans="1:28" ht="15" customHeight="1">
      <c r="A2061" s="6">
        <v>2747</v>
      </c>
      <c r="B2061" s="6" t="s">
        <v>46</v>
      </c>
      <c r="C2061" s="6" t="s">
        <v>23</v>
      </c>
      <c r="D2061" s="6">
        <v>52</v>
      </c>
      <c r="E2061" s="6">
        <v>52</v>
      </c>
      <c r="F2061" s="6">
        <f t="shared" si="38"/>
        <v>5.1999999999999998E-2</v>
      </c>
      <c r="G2061" s="6">
        <v>1</v>
      </c>
      <c r="H2061" s="6" t="s">
        <v>330</v>
      </c>
      <c r="I2061" s="6" t="s">
        <v>12</v>
      </c>
      <c r="J2061" s="6" t="s">
        <v>25</v>
      </c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</row>
    <row r="2062" spans="1:28" ht="15" customHeight="1">
      <c r="A2062" s="6">
        <v>2746</v>
      </c>
      <c r="B2062" s="6" t="s">
        <v>69</v>
      </c>
      <c r="C2062" s="6" t="s">
        <v>23</v>
      </c>
      <c r="D2062" s="6">
        <v>42</v>
      </c>
      <c r="E2062" s="6">
        <v>42</v>
      </c>
      <c r="F2062" s="6">
        <f t="shared" si="38"/>
        <v>4.2000000000000003E-2</v>
      </c>
      <c r="G2062" s="6">
        <v>1</v>
      </c>
      <c r="H2062" s="6" t="s">
        <v>330</v>
      </c>
      <c r="I2062" s="6" t="s">
        <v>12</v>
      </c>
      <c r="J2062" s="6" t="s">
        <v>25</v>
      </c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</row>
    <row r="2063" spans="1:28" ht="15" customHeight="1">
      <c r="A2063" s="6">
        <v>2745</v>
      </c>
      <c r="B2063" s="6" t="s">
        <v>69</v>
      </c>
      <c r="C2063" s="6" t="s">
        <v>23</v>
      </c>
      <c r="D2063" s="6">
        <v>52</v>
      </c>
      <c r="E2063" s="6">
        <v>52</v>
      </c>
      <c r="F2063" s="6">
        <f t="shared" si="38"/>
        <v>5.1999999999999998E-2</v>
      </c>
      <c r="G2063" s="6">
        <v>1</v>
      </c>
      <c r="H2063" s="6" t="s">
        <v>330</v>
      </c>
      <c r="I2063" s="6" t="s">
        <v>12</v>
      </c>
      <c r="J2063" s="6" t="s">
        <v>25</v>
      </c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</row>
    <row r="2064" spans="1:28" ht="15" customHeight="1">
      <c r="A2064" s="6">
        <v>2744</v>
      </c>
      <c r="B2064" s="6" t="s">
        <v>324</v>
      </c>
      <c r="C2064" s="6" t="s">
        <v>23</v>
      </c>
      <c r="D2064" s="6">
        <v>36</v>
      </c>
      <c r="E2064" s="6">
        <v>36</v>
      </c>
      <c r="F2064" s="6">
        <f t="shared" si="38"/>
        <v>3.5999999999999997E-2</v>
      </c>
      <c r="G2064" s="6">
        <v>1</v>
      </c>
      <c r="H2064" s="6" t="s">
        <v>330</v>
      </c>
      <c r="I2064" s="6" t="s">
        <v>12</v>
      </c>
      <c r="J2064" s="6" t="s">
        <v>25</v>
      </c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</row>
    <row r="2065" spans="1:28" ht="15" customHeight="1">
      <c r="A2065" s="6">
        <v>2743</v>
      </c>
      <c r="B2065" s="6" t="s">
        <v>46</v>
      </c>
      <c r="C2065" s="6" t="s">
        <v>23</v>
      </c>
      <c r="D2065" s="6">
        <v>96</v>
      </c>
      <c r="E2065" s="6">
        <v>96</v>
      </c>
      <c r="F2065" s="6">
        <f t="shared" si="38"/>
        <v>9.6000000000000002E-2</v>
      </c>
      <c r="G2065" s="6">
        <v>1</v>
      </c>
      <c r="H2065" s="6" t="s">
        <v>330</v>
      </c>
      <c r="I2065" s="6" t="s">
        <v>12</v>
      </c>
      <c r="J2065" s="6" t="s">
        <v>25</v>
      </c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</row>
    <row r="2066" spans="1:28" ht="15" customHeight="1">
      <c r="A2066" s="6">
        <v>2742</v>
      </c>
      <c r="B2066" s="6" t="s">
        <v>69</v>
      </c>
      <c r="C2066" s="6" t="s">
        <v>23</v>
      </c>
      <c r="D2066" s="6">
        <v>126</v>
      </c>
      <c r="E2066" s="6">
        <v>126</v>
      </c>
      <c r="F2066" s="6">
        <f t="shared" si="38"/>
        <v>0.126</v>
      </c>
      <c r="G2066" s="6">
        <v>1</v>
      </c>
      <c r="H2066" s="6" t="s">
        <v>330</v>
      </c>
      <c r="I2066" s="6" t="s">
        <v>12</v>
      </c>
      <c r="J2066" s="6" t="s">
        <v>25</v>
      </c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</row>
    <row r="2067" spans="1:28" ht="15" customHeight="1">
      <c r="A2067" s="6">
        <v>2741</v>
      </c>
      <c r="B2067" s="6" t="s">
        <v>332</v>
      </c>
      <c r="C2067" s="6" t="s">
        <v>23</v>
      </c>
      <c r="D2067" s="6">
        <v>50</v>
      </c>
      <c r="E2067" s="6">
        <v>50</v>
      </c>
      <c r="F2067" s="6">
        <f t="shared" si="38"/>
        <v>0.05</v>
      </c>
      <c r="G2067" s="6">
        <v>1</v>
      </c>
      <c r="H2067" s="6" t="s">
        <v>330</v>
      </c>
      <c r="I2067" s="6" t="s">
        <v>18</v>
      </c>
      <c r="J2067" s="6" t="s">
        <v>25</v>
      </c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</row>
    <row r="2068" spans="1:28" ht="15" customHeight="1">
      <c r="A2068" s="6">
        <v>2740</v>
      </c>
      <c r="B2068" s="6" t="s">
        <v>46</v>
      </c>
      <c r="C2068" s="6" t="s">
        <v>55</v>
      </c>
      <c r="D2068" s="6">
        <v>32</v>
      </c>
      <c r="E2068" s="6">
        <v>32</v>
      </c>
      <c r="F2068" s="6">
        <f t="shared" si="38"/>
        <v>3.2000000000000001E-2</v>
      </c>
      <c r="G2068" s="6">
        <v>1</v>
      </c>
      <c r="H2068" s="6" t="s">
        <v>330</v>
      </c>
      <c r="I2068" s="6" t="s">
        <v>18</v>
      </c>
      <c r="J2068" s="6" t="s">
        <v>25</v>
      </c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</row>
    <row r="2069" spans="1:28" ht="15" customHeight="1">
      <c r="A2069" s="6">
        <v>2739</v>
      </c>
      <c r="B2069" s="6" t="s">
        <v>69</v>
      </c>
      <c r="C2069" s="6" t="s">
        <v>23</v>
      </c>
      <c r="D2069" s="6">
        <v>58</v>
      </c>
      <c r="E2069" s="6">
        <v>58</v>
      </c>
      <c r="F2069" s="6">
        <f t="shared" si="38"/>
        <v>5.8000000000000003E-2</v>
      </c>
      <c r="G2069" s="6">
        <v>1</v>
      </c>
      <c r="H2069" s="6" t="s">
        <v>330</v>
      </c>
      <c r="I2069" s="6" t="s">
        <v>12</v>
      </c>
      <c r="J2069" s="6" t="s">
        <v>25</v>
      </c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</row>
    <row r="2070" spans="1:28" ht="15" customHeight="1">
      <c r="A2070" s="6">
        <v>2738</v>
      </c>
      <c r="B2070" s="6" t="s">
        <v>46</v>
      </c>
      <c r="C2070" s="6" t="s">
        <v>55</v>
      </c>
      <c r="D2070" s="6">
        <v>40</v>
      </c>
      <c r="E2070" s="6">
        <v>40</v>
      </c>
      <c r="F2070" s="6">
        <f t="shared" si="38"/>
        <v>0.04</v>
      </c>
      <c r="G2070" s="6">
        <v>1</v>
      </c>
      <c r="H2070" s="6" t="s">
        <v>330</v>
      </c>
      <c r="I2070" s="6" t="s">
        <v>12</v>
      </c>
      <c r="J2070" s="6" t="s">
        <v>25</v>
      </c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</row>
    <row r="2071" spans="1:28" ht="15" customHeight="1">
      <c r="A2071" s="6">
        <v>2737</v>
      </c>
      <c r="B2071" s="6" t="s">
        <v>324</v>
      </c>
      <c r="C2071" s="6" t="s">
        <v>23</v>
      </c>
      <c r="D2071" s="6">
        <v>44</v>
      </c>
      <c r="E2071" s="6">
        <v>44</v>
      </c>
      <c r="F2071" s="6">
        <f t="shared" si="38"/>
        <v>4.3999999999999997E-2</v>
      </c>
      <c r="G2071" s="6">
        <v>1</v>
      </c>
      <c r="H2071" s="6" t="s">
        <v>330</v>
      </c>
      <c r="I2071" s="6" t="s">
        <v>18</v>
      </c>
      <c r="J2071" s="6" t="s">
        <v>25</v>
      </c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</row>
    <row r="2072" spans="1:28" ht="15" customHeight="1">
      <c r="A2072" s="6">
        <v>2736</v>
      </c>
      <c r="B2072" s="6" t="s">
        <v>47</v>
      </c>
      <c r="C2072" s="6" t="s">
        <v>55</v>
      </c>
      <c r="D2072" s="6">
        <v>38</v>
      </c>
      <c r="E2072" s="6">
        <v>38</v>
      </c>
      <c r="F2072" s="6">
        <f t="shared" si="38"/>
        <v>3.7999999999999999E-2</v>
      </c>
      <c r="G2072" s="6">
        <v>1</v>
      </c>
      <c r="H2072" s="6" t="s">
        <v>330</v>
      </c>
      <c r="I2072" s="6" t="s">
        <v>18</v>
      </c>
      <c r="J2072" s="6" t="s">
        <v>25</v>
      </c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</row>
    <row r="2073" spans="1:28" ht="15" customHeight="1">
      <c r="A2073" s="6">
        <v>2735</v>
      </c>
      <c r="B2073" s="6" t="s">
        <v>22</v>
      </c>
      <c r="C2073" s="6" t="s">
        <v>23</v>
      </c>
      <c r="D2073" s="6">
        <v>168</v>
      </c>
      <c r="E2073" s="6">
        <v>168</v>
      </c>
      <c r="F2073" s="6">
        <f t="shared" si="38"/>
        <v>0.16800000000000001</v>
      </c>
      <c r="G2073" s="6">
        <v>1</v>
      </c>
      <c r="H2073" s="6" t="s">
        <v>330</v>
      </c>
      <c r="I2073" s="6" t="s">
        <v>12</v>
      </c>
      <c r="J2073" s="6" t="s">
        <v>25</v>
      </c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</row>
    <row r="2074" spans="1:28" ht="15" customHeight="1">
      <c r="A2074" s="6">
        <v>2734</v>
      </c>
      <c r="B2074" s="6" t="s">
        <v>69</v>
      </c>
      <c r="C2074" s="6" t="s">
        <v>23</v>
      </c>
      <c r="D2074" s="6">
        <v>214</v>
      </c>
      <c r="E2074" s="6">
        <v>214</v>
      </c>
      <c r="F2074" s="6">
        <f t="shared" si="38"/>
        <v>0.214</v>
      </c>
      <c r="G2074" s="6">
        <v>1</v>
      </c>
      <c r="H2074" s="6" t="s">
        <v>330</v>
      </c>
      <c r="I2074" s="6" t="s">
        <v>12</v>
      </c>
      <c r="J2074" s="6" t="s">
        <v>25</v>
      </c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</row>
    <row r="2075" spans="1:28" ht="15" customHeight="1">
      <c r="A2075" s="6">
        <v>2733</v>
      </c>
      <c r="B2075" s="6" t="s">
        <v>50</v>
      </c>
      <c r="C2075" s="6" t="s">
        <v>55</v>
      </c>
      <c r="D2075" s="6">
        <v>108</v>
      </c>
      <c r="E2075" s="6">
        <v>108</v>
      </c>
      <c r="F2075" s="6">
        <f t="shared" si="38"/>
        <v>0.108</v>
      </c>
      <c r="G2075" s="6">
        <v>1</v>
      </c>
      <c r="H2075" s="6" t="s">
        <v>330</v>
      </c>
      <c r="I2075" s="6" t="s">
        <v>12</v>
      </c>
      <c r="J2075" s="6" t="s">
        <v>25</v>
      </c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</row>
    <row r="2076" spans="1:28" ht="15" customHeight="1">
      <c r="A2076" s="6">
        <v>2732</v>
      </c>
      <c r="B2076" s="6" t="s">
        <v>328</v>
      </c>
      <c r="C2076" s="6" t="s">
        <v>55</v>
      </c>
      <c r="D2076" s="6">
        <v>110</v>
      </c>
      <c r="E2076" s="6">
        <v>110</v>
      </c>
      <c r="F2076" s="6">
        <f t="shared" si="38"/>
        <v>0.11</v>
      </c>
      <c r="G2076" s="6">
        <v>1</v>
      </c>
      <c r="H2076" s="6" t="s">
        <v>330</v>
      </c>
      <c r="I2076" s="6" t="s">
        <v>18</v>
      </c>
      <c r="J2076" s="6" t="s">
        <v>149</v>
      </c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</row>
    <row r="2077" spans="1:28" ht="15" customHeight="1">
      <c r="A2077" s="6">
        <v>2730</v>
      </c>
      <c r="B2077" s="6" t="s">
        <v>22</v>
      </c>
      <c r="C2077" s="6" t="s">
        <v>55</v>
      </c>
      <c r="D2077" s="6">
        <v>158</v>
      </c>
      <c r="E2077" s="6">
        <v>158</v>
      </c>
      <c r="F2077" s="6">
        <f t="shared" si="38"/>
        <v>0.158</v>
      </c>
      <c r="G2077" s="6">
        <v>1</v>
      </c>
      <c r="H2077" s="6" t="s">
        <v>330</v>
      </c>
      <c r="I2077" s="6" t="s">
        <v>18</v>
      </c>
      <c r="J2077" s="6" t="s">
        <v>36</v>
      </c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</row>
    <row r="2078" spans="1:28" ht="15" customHeight="1">
      <c r="A2078" s="6">
        <v>2731</v>
      </c>
      <c r="B2078" s="6" t="s">
        <v>22</v>
      </c>
      <c r="C2078" s="6" t="s">
        <v>55</v>
      </c>
      <c r="D2078" s="6">
        <v>110</v>
      </c>
      <c r="E2078" s="6">
        <v>110</v>
      </c>
      <c r="F2078" s="6">
        <f t="shared" si="38"/>
        <v>0.11</v>
      </c>
      <c r="G2078" s="6">
        <v>1</v>
      </c>
      <c r="H2078" s="6" t="s">
        <v>330</v>
      </c>
      <c r="I2078" s="6" t="s">
        <v>18</v>
      </c>
      <c r="J2078" s="6" t="s">
        <v>36</v>
      </c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</row>
    <row r="2079" spans="1:28" ht="15" customHeight="1">
      <c r="A2079" s="6">
        <v>2729</v>
      </c>
      <c r="B2079" s="6" t="s">
        <v>46</v>
      </c>
      <c r="C2079" s="6" t="s">
        <v>23</v>
      </c>
      <c r="D2079" s="6">
        <v>68</v>
      </c>
      <c r="E2079" s="6">
        <v>68</v>
      </c>
      <c r="F2079" s="6">
        <f t="shared" si="38"/>
        <v>6.8000000000000005E-2</v>
      </c>
      <c r="G2079" s="6">
        <v>1</v>
      </c>
      <c r="H2079" s="6" t="s">
        <v>330</v>
      </c>
      <c r="I2079" s="6" t="s">
        <v>12</v>
      </c>
      <c r="J2079" s="6" t="s">
        <v>25</v>
      </c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</row>
    <row r="2080" spans="1:28" ht="15" customHeight="1">
      <c r="A2080" s="6">
        <v>2728</v>
      </c>
      <c r="B2080" s="6" t="s">
        <v>171</v>
      </c>
      <c r="C2080" s="6" t="s">
        <v>55</v>
      </c>
      <c r="D2080" s="6">
        <v>34</v>
      </c>
      <c r="E2080" s="6">
        <v>34</v>
      </c>
      <c r="F2080" s="6">
        <f t="shared" si="38"/>
        <v>3.4000000000000002E-2</v>
      </c>
      <c r="G2080" s="6">
        <v>1</v>
      </c>
      <c r="H2080" s="6" t="s">
        <v>330</v>
      </c>
      <c r="I2080" s="6" t="s">
        <v>18</v>
      </c>
      <c r="J2080" s="6" t="s">
        <v>36</v>
      </c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</row>
    <row r="2081" spans="1:28" ht="15" customHeight="1">
      <c r="A2081" s="6">
        <v>2727</v>
      </c>
      <c r="B2081" s="6" t="s">
        <v>324</v>
      </c>
      <c r="C2081" s="6" t="s">
        <v>55</v>
      </c>
      <c r="D2081" s="6">
        <v>36</v>
      </c>
      <c r="E2081" s="6">
        <v>36</v>
      </c>
      <c r="F2081" s="6">
        <f t="shared" si="38"/>
        <v>3.5999999999999997E-2</v>
      </c>
      <c r="G2081" s="6">
        <v>1</v>
      </c>
      <c r="H2081" s="6" t="s">
        <v>330</v>
      </c>
      <c r="I2081" s="6" t="s">
        <v>18</v>
      </c>
      <c r="J2081" s="6" t="s">
        <v>25</v>
      </c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</row>
    <row r="2082" spans="1:28" ht="15" customHeight="1">
      <c r="A2082" s="6">
        <v>2726</v>
      </c>
      <c r="B2082" s="6" t="s">
        <v>69</v>
      </c>
      <c r="C2082" s="6" t="s">
        <v>23</v>
      </c>
      <c r="D2082" s="6">
        <v>48</v>
      </c>
      <c r="E2082" s="6">
        <v>48</v>
      </c>
      <c r="F2082" s="6">
        <f t="shared" si="38"/>
        <v>4.8000000000000001E-2</v>
      </c>
      <c r="G2082" s="6">
        <v>1</v>
      </c>
      <c r="H2082" s="6" t="s">
        <v>330</v>
      </c>
      <c r="I2082" s="6" t="s">
        <v>12</v>
      </c>
      <c r="J2082" s="6" t="s">
        <v>25</v>
      </c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</row>
    <row r="2083" spans="1:28" ht="15" customHeight="1">
      <c r="A2083" s="6">
        <v>2725</v>
      </c>
      <c r="B2083" s="6" t="s">
        <v>73</v>
      </c>
      <c r="C2083" s="6" t="s">
        <v>23</v>
      </c>
      <c r="D2083" s="6">
        <v>30</v>
      </c>
      <c r="E2083" s="6">
        <v>30</v>
      </c>
      <c r="F2083" s="6">
        <f t="shared" si="38"/>
        <v>0.03</v>
      </c>
      <c r="G2083" s="6">
        <v>1</v>
      </c>
      <c r="H2083" s="6" t="s">
        <v>330</v>
      </c>
      <c r="I2083" s="6" t="s">
        <v>18</v>
      </c>
      <c r="J2083" s="6" t="s">
        <v>25</v>
      </c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</row>
    <row r="2084" spans="1:28" ht="15" customHeight="1">
      <c r="A2084" s="6">
        <v>2724</v>
      </c>
      <c r="B2084" s="6" t="s">
        <v>324</v>
      </c>
      <c r="C2084" s="6" t="s">
        <v>55</v>
      </c>
      <c r="D2084" s="6">
        <v>32</v>
      </c>
      <c r="E2084" s="6">
        <v>32</v>
      </c>
      <c r="F2084" s="6">
        <f t="shared" si="38"/>
        <v>3.2000000000000001E-2</v>
      </c>
      <c r="G2084" s="6">
        <v>1</v>
      </c>
      <c r="H2084" s="6" t="s">
        <v>330</v>
      </c>
      <c r="I2084" s="6" t="s">
        <v>12</v>
      </c>
      <c r="J2084" s="6" t="s">
        <v>25</v>
      </c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</row>
    <row r="2085" spans="1:28" ht="15" customHeight="1">
      <c r="A2085" s="6">
        <v>2723</v>
      </c>
      <c r="B2085" s="6" t="s">
        <v>73</v>
      </c>
      <c r="C2085" s="6" t="s">
        <v>55</v>
      </c>
      <c r="D2085" s="6">
        <v>96</v>
      </c>
      <c r="E2085" s="6">
        <v>96</v>
      </c>
      <c r="F2085" s="6">
        <f t="shared" si="38"/>
        <v>9.6000000000000002E-2</v>
      </c>
      <c r="G2085" s="6">
        <v>1</v>
      </c>
      <c r="H2085" s="6" t="s">
        <v>330</v>
      </c>
      <c r="I2085" s="6" t="s">
        <v>18</v>
      </c>
      <c r="J2085" s="6" t="s">
        <v>25</v>
      </c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</row>
    <row r="2086" spans="1:28" ht="15" customHeight="1">
      <c r="A2086" s="6">
        <v>2722</v>
      </c>
      <c r="B2086" s="6" t="s">
        <v>69</v>
      </c>
      <c r="C2086" s="6" t="s">
        <v>23</v>
      </c>
      <c r="D2086" s="6">
        <v>72</v>
      </c>
      <c r="E2086" s="6">
        <v>72</v>
      </c>
      <c r="F2086" s="6">
        <f t="shared" si="38"/>
        <v>7.1999999999999995E-2</v>
      </c>
      <c r="G2086" s="6">
        <v>1</v>
      </c>
      <c r="H2086" s="6" t="s">
        <v>330</v>
      </c>
      <c r="I2086" s="6" t="s">
        <v>18</v>
      </c>
      <c r="J2086" s="6" t="s">
        <v>25</v>
      </c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</row>
    <row r="2087" spans="1:28" ht="15" customHeight="1">
      <c r="A2087" s="6">
        <v>2721</v>
      </c>
      <c r="B2087" s="6" t="s">
        <v>114</v>
      </c>
      <c r="C2087" s="6" t="s">
        <v>55</v>
      </c>
      <c r="D2087" s="6">
        <v>76</v>
      </c>
      <c r="E2087" s="6">
        <v>76</v>
      </c>
      <c r="F2087" s="6">
        <f t="shared" si="38"/>
        <v>7.5999999999999998E-2</v>
      </c>
      <c r="G2087" s="6">
        <v>1</v>
      </c>
      <c r="H2087" s="6" t="s">
        <v>330</v>
      </c>
      <c r="I2087" s="6" t="s">
        <v>12</v>
      </c>
      <c r="J2087" s="6" t="s">
        <v>25</v>
      </c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</row>
    <row r="2088" spans="1:28" ht="15" customHeight="1">
      <c r="A2088" s="6">
        <v>2720</v>
      </c>
      <c r="B2088" s="6" t="s">
        <v>46</v>
      </c>
      <c r="C2088" s="6" t="s">
        <v>55</v>
      </c>
      <c r="D2088" s="6">
        <v>38</v>
      </c>
      <c r="E2088" s="6">
        <v>38</v>
      </c>
      <c r="F2088" s="6">
        <f t="shared" si="38"/>
        <v>3.7999999999999999E-2</v>
      </c>
      <c r="G2088" s="6">
        <v>1</v>
      </c>
      <c r="H2088" s="6" t="s">
        <v>330</v>
      </c>
      <c r="I2088" s="6" t="s">
        <v>18</v>
      </c>
      <c r="J2088" s="6" t="s">
        <v>25</v>
      </c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</row>
    <row r="2089" spans="1:28" ht="15" customHeight="1">
      <c r="A2089" s="6">
        <v>2719</v>
      </c>
      <c r="B2089" s="6" t="s">
        <v>339</v>
      </c>
      <c r="C2089" s="6" t="s">
        <v>23</v>
      </c>
      <c r="D2089" s="6">
        <v>22</v>
      </c>
      <c r="E2089" s="6">
        <v>22</v>
      </c>
      <c r="F2089" s="6">
        <f t="shared" si="38"/>
        <v>2.1999999999999999E-2</v>
      </c>
      <c r="G2089" s="6">
        <v>1</v>
      </c>
      <c r="H2089" s="6" t="s">
        <v>330</v>
      </c>
      <c r="I2089" s="6" t="s">
        <v>67</v>
      </c>
      <c r="J2089" s="6" t="s">
        <v>25</v>
      </c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</row>
    <row r="2090" spans="1:28" ht="15" customHeight="1">
      <c r="A2090" s="6">
        <v>2718</v>
      </c>
      <c r="B2090" s="6" t="s">
        <v>339</v>
      </c>
      <c r="C2090" s="6" t="s">
        <v>23</v>
      </c>
      <c r="D2090" s="6">
        <v>24</v>
      </c>
      <c r="E2090" s="6">
        <v>24</v>
      </c>
      <c r="F2090" s="6">
        <f t="shared" si="38"/>
        <v>2.4E-2</v>
      </c>
      <c r="G2090" s="6">
        <v>1</v>
      </c>
      <c r="H2090" s="6" t="s">
        <v>330</v>
      </c>
      <c r="I2090" s="6" t="s">
        <v>67</v>
      </c>
      <c r="J2090" s="6" t="s">
        <v>13</v>
      </c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</row>
    <row r="2091" spans="1:28" ht="15" customHeight="1">
      <c r="A2091" s="6">
        <v>2717</v>
      </c>
      <c r="B2091" s="6" t="s">
        <v>64</v>
      </c>
      <c r="C2091" s="6" t="s">
        <v>55</v>
      </c>
      <c r="D2091" s="6">
        <v>114</v>
      </c>
      <c r="E2091" s="6">
        <v>114</v>
      </c>
      <c r="F2091" s="6">
        <f t="shared" si="38"/>
        <v>0.114</v>
      </c>
      <c r="G2091" s="6">
        <v>1</v>
      </c>
      <c r="H2091" s="6" t="s">
        <v>330</v>
      </c>
      <c r="I2091" s="6" t="s">
        <v>18</v>
      </c>
      <c r="J2091" s="6" t="s">
        <v>36</v>
      </c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</row>
    <row r="2092" spans="1:28" ht="15" customHeight="1">
      <c r="A2092" s="6">
        <v>2716</v>
      </c>
      <c r="B2092" s="6" t="s">
        <v>171</v>
      </c>
      <c r="C2092" s="6" t="s">
        <v>55</v>
      </c>
      <c r="D2092" s="6">
        <v>26</v>
      </c>
      <c r="E2092" s="6">
        <v>26</v>
      </c>
      <c r="F2092" s="6">
        <f t="shared" si="38"/>
        <v>2.5999999999999999E-2</v>
      </c>
      <c r="G2092" s="6">
        <v>1</v>
      </c>
      <c r="H2092" s="6" t="s">
        <v>330</v>
      </c>
      <c r="I2092" s="6" t="s">
        <v>18</v>
      </c>
      <c r="J2092" s="6" t="s">
        <v>36</v>
      </c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</row>
    <row r="2093" spans="1:28" ht="15" customHeight="1">
      <c r="A2093" s="6">
        <v>2715</v>
      </c>
      <c r="B2093" s="6" t="s">
        <v>324</v>
      </c>
      <c r="C2093" s="6" t="s">
        <v>23</v>
      </c>
      <c r="D2093" s="6">
        <v>40</v>
      </c>
      <c r="E2093" s="6">
        <v>40</v>
      </c>
      <c r="F2093" s="6">
        <f t="shared" si="38"/>
        <v>0.04</v>
      </c>
      <c r="G2093" s="6">
        <v>1</v>
      </c>
      <c r="H2093" s="6" t="s">
        <v>330</v>
      </c>
      <c r="I2093" s="6" t="s">
        <v>12</v>
      </c>
      <c r="J2093" s="6" t="s">
        <v>25</v>
      </c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</row>
    <row r="2094" spans="1:28" ht="15" customHeight="1">
      <c r="A2094" s="6">
        <v>2714</v>
      </c>
      <c r="B2094" s="6" t="s">
        <v>46</v>
      </c>
      <c r="C2094" s="6" t="s">
        <v>23</v>
      </c>
      <c r="D2094" s="6">
        <v>46</v>
      </c>
      <c r="E2094" s="6">
        <v>46</v>
      </c>
      <c r="F2094" s="6">
        <f t="shared" si="38"/>
        <v>4.5999999999999999E-2</v>
      </c>
      <c r="G2094" s="6">
        <v>1</v>
      </c>
      <c r="H2094" s="6" t="s">
        <v>330</v>
      </c>
      <c r="I2094" s="6" t="s">
        <v>12</v>
      </c>
      <c r="J2094" s="6" t="s">
        <v>25</v>
      </c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</row>
    <row r="2095" spans="1:28" ht="15" customHeight="1">
      <c r="A2095" s="6">
        <v>2713</v>
      </c>
      <c r="B2095" s="6" t="s">
        <v>183</v>
      </c>
      <c r="C2095" s="6" t="s">
        <v>23</v>
      </c>
      <c r="D2095" s="6">
        <v>78</v>
      </c>
      <c r="E2095" s="6">
        <v>78</v>
      </c>
      <c r="F2095" s="6">
        <f t="shared" si="38"/>
        <v>7.8E-2</v>
      </c>
      <c r="G2095" s="6">
        <v>1</v>
      </c>
      <c r="H2095" s="6" t="s">
        <v>330</v>
      </c>
      <c r="I2095" s="6" t="s">
        <v>12</v>
      </c>
      <c r="J2095" s="6" t="s">
        <v>25</v>
      </c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</row>
    <row r="2096" spans="1:28" ht="15" customHeight="1">
      <c r="A2096" s="6">
        <v>2712</v>
      </c>
      <c r="B2096" s="6" t="s">
        <v>64</v>
      </c>
      <c r="C2096" s="6" t="s">
        <v>55</v>
      </c>
      <c r="D2096" s="6">
        <v>70</v>
      </c>
      <c r="E2096" s="6">
        <v>70</v>
      </c>
      <c r="F2096" s="6">
        <f t="shared" si="38"/>
        <v>7.0000000000000007E-2</v>
      </c>
      <c r="G2096" s="6">
        <v>1</v>
      </c>
      <c r="H2096" s="6" t="s">
        <v>330</v>
      </c>
      <c r="I2096" s="6" t="s">
        <v>12</v>
      </c>
      <c r="J2096" s="6" t="s">
        <v>25</v>
      </c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</row>
    <row r="2097" spans="1:28" ht="15" customHeight="1">
      <c r="A2097" s="6">
        <v>2711</v>
      </c>
      <c r="B2097" s="6" t="s">
        <v>46</v>
      </c>
      <c r="C2097" s="6" t="s">
        <v>55</v>
      </c>
      <c r="D2097" s="6">
        <v>36</v>
      </c>
      <c r="E2097" s="6">
        <v>36</v>
      </c>
      <c r="F2097" s="6">
        <f t="shared" si="38"/>
        <v>3.5999999999999997E-2</v>
      </c>
      <c r="G2097" s="6">
        <v>1</v>
      </c>
      <c r="H2097" s="6" t="s">
        <v>330</v>
      </c>
      <c r="I2097" s="6" t="s">
        <v>12</v>
      </c>
      <c r="J2097" s="6" t="s">
        <v>25</v>
      </c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</row>
    <row r="2098" spans="1:28" ht="15" customHeight="1">
      <c r="A2098" s="6">
        <v>2710</v>
      </c>
      <c r="B2098" s="6" t="s">
        <v>46</v>
      </c>
      <c r="C2098" s="6" t="s">
        <v>23</v>
      </c>
      <c r="D2098" s="6">
        <v>78</v>
      </c>
      <c r="E2098" s="6">
        <v>78</v>
      </c>
      <c r="F2098" s="6">
        <f t="shared" si="38"/>
        <v>7.8E-2</v>
      </c>
      <c r="G2098" s="6">
        <v>1</v>
      </c>
      <c r="H2098" s="6" t="s">
        <v>330</v>
      </c>
      <c r="I2098" s="6" t="s">
        <v>12</v>
      </c>
      <c r="J2098" s="6" t="s">
        <v>25</v>
      </c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</row>
    <row r="2099" spans="1:28" ht="15" customHeight="1">
      <c r="A2099" s="6">
        <v>2709</v>
      </c>
      <c r="B2099" s="6" t="s">
        <v>183</v>
      </c>
      <c r="C2099" s="6" t="s">
        <v>55</v>
      </c>
      <c r="D2099" s="6">
        <v>52</v>
      </c>
      <c r="E2099" s="6">
        <v>52</v>
      </c>
      <c r="F2099" s="6">
        <f t="shared" si="38"/>
        <v>5.1999999999999998E-2</v>
      </c>
      <c r="G2099" s="6">
        <v>1</v>
      </c>
      <c r="H2099" s="6" t="s">
        <v>330</v>
      </c>
      <c r="I2099" s="6" t="s">
        <v>18</v>
      </c>
      <c r="J2099" s="6" t="s">
        <v>25</v>
      </c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</row>
    <row r="2100" spans="1:28" ht="15" customHeight="1">
      <c r="A2100" s="6">
        <v>2708</v>
      </c>
      <c r="B2100" s="6" t="s">
        <v>58</v>
      </c>
      <c r="C2100" s="6" t="s">
        <v>23</v>
      </c>
      <c r="D2100" s="6">
        <v>92</v>
      </c>
      <c r="E2100" s="6">
        <v>92</v>
      </c>
      <c r="F2100" s="6">
        <f t="shared" si="38"/>
        <v>9.1999999999999998E-2</v>
      </c>
      <c r="G2100" s="6">
        <v>1</v>
      </c>
      <c r="H2100" s="6" t="s">
        <v>330</v>
      </c>
      <c r="I2100" s="6" t="s">
        <v>18</v>
      </c>
      <c r="J2100" s="6" t="s">
        <v>25</v>
      </c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</row>
    <row r="2101" spans="1:28" ht="15" customHeight="1">
      <c r="A2101" s="6">
        <v>2707</v>
      </c>
      <c r="B2101" s="6" t="s">
        <v>46</v>
      </c>
      <c r="C2101" s="6" t="s">
        <v>23</v>
      </c>
      <c r="D2101" s="6">
        <v>80</v>
      </c>
      <c r="E2101" s="6">
        <v>80</v>
      </c>
      <c r="F2101" s="6">
        <f t="shared" si="38"/>
        <v>0.08</v>
      </c>
      <c r="G2101" s="6">
        <v>1</v>
      </c>
      <c r="H2101" s="6" t="s">
        <v>330</v>
      </c>
      <c r="I2101" s="6" t="s">
        <v>12</v>
      </c>
      <c r="J2101" s="6" t="s">
        <v>25</v>
      </c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</row>
    <row r="2102" spans="1:28" ht="15" customHeight="1">
      <c r="A2102" s="6">
        <v>2706</v>
      </c>
      <c r="B2102" s="6" t="s">
        <v>46</v>
      </c>
      <c r="C2102" s="6" t="s">
        <v>55</v>
      </c>
      <c r="D2102" s="6">
        <v>38</v>
      </c>
      <c r="E2102" s="6">
        <v>38</v>
      </c>
      <c r="F2102" s="6">
        <f t="shared" si="38"/>
        <v>3.7999999999999999E-2</v>
      </c>
      <c r="G2102" s="6">
        <v>1</v>
      </c>
      <c r="H2102" s="6" t="s">
        <v>330</v>
      </c>
      <c r="I2102" s="6" t="s">
        <v>18</v>
      </c>
      <c r="J2102" s="6" t="s">
        <v>25</v>
      </c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</row>
    <row r="2103" spans="1:28" ht="15" customHeight="1">
      <c r="A2103" s="6">
        <v>2703</v>
      </c>
      <c r="B2103" s="6" t="s">
        <v>58</v>
      </c>
      <c r="C2103" s="6" t="s">
        <v>55</v>
      </c>
      <c r="D2103" s="6">
        <v>108</v>
      </c>
      <c r="E2103" s="6">
        <v>108</v>
      </c>
      <c r="F2103" s="6">
        <f t="shared" si="38"/>
        <v>0.108</v>
      </c>
      <c r="G2103" s="6">
        <v>1</v>
      </c>
      <c r="H2103" s="6" t="s">
        <v>330</v>
      </c>
      <c r="I2103" s="6" t="s">
        <v>12</v>
      </c>
      <c r="J2103" s="6" t="s">
        <v>25</v>
      </c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</row>
    <row r="2104" spans="1:28" ht="15" customHeight="1">
      <c r="A2104" s="6">
        <v>2705</v>
      </c>
      <c r="B2104" s="6" t="s">
        <v>62</v>
      </c>
      <c r="C2104" s="6" t="s">
        <v>55</v>
      </c>
      <c r="D2104" s="6">
        <v>224</v>
      </c>
      <c r="E2104" s="6">
        <v>224</v>
      </c>
      <c r="F2104" s="6">
        <f t="shared" si="38"/>
        <v>0.224</v>
      </c>
      <c r="G2104" s="6">
        <v>1</v>
      </c>
      <c r="H2104" s="6" t="s">
        <v>330</v>
      </c>
      <c r="I2104" s="6" t="s">
        <v>12</v>
      </c>
      <c r="J2104" s="6" t="s">
        <v>25</v>
      </c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</row>
    <row r="2105" spans="1:28" ht="15" customHeight="1">
      <c r="A2105" s="6">
        <v>2704</v>
      </c>
      <c r="B2105" s="6" t="s">
        <v>69</v>
      </c>
      <c r="C2105" s="6" t="s">
        <v>23</v>
      </c>
      <c r="D2105" s="6">
        <v>827</v>
      </c>
      <c r="E2105" s="6">
        <v>827</v>
      </c>
      <c r="F2105" s="6">
        <f t="shared" si="38"/>
        <v>0.82699999999999996</v>
      </c>
      <c r="G2105" s="6">
        <v>1</v>
      </c>
      <c r="H2105" s="6" t="s">
        <v>330</v>
      </c>
      <c r="I2105" s="6" t="s">
        <v>12</v>
      </c>
      <c r="J2105" s="6" t="s">
        <v>25</v>
      </c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</row>
    <row r="2106" spans="1:28" ht="15" customHeight="1">
      <c r="A2106" s="6">
        <v>2702</v>
      </c>
      <c r="B2106" s="6" t="s">
        <v>69</v>
      </c>
      <c r="C2106" s="6" t="s">
        <v>23</v>
      </c>
      <c r="D2106" s="6">
        <v>132</v>
      </c>
      <c r="E2106" s="6">
        <v>132</v>
      </c>
      <c r="F2106" s="6">
        <f t="shared" si="38"/>
        <v>0.13200000000000001</v>
      </c>
      <c r="G2106" s="6">
        <v>1</v>
      </c>
      <c r="H2106" s="6" t="s">
        <v>330</v>
      </c>
      <c r="I2106" s="6" t="s">
        <v>12</v>
      </c>
      <c r="J2106" s="6" t="s">
        <v>25</v>
      </c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</row>
    <row r="2107" spans="1:28" ht="15" customHeight="1">
      <c r="A2107" s="6">
        <v>2701</v>
      </c>
      <c r="B2107" s="6" t="s">
        <v>69</v>
      </c>
      <c r="C2107" s="6" t="s">
        <v>23</v>
      </c>
      <c r="D2107" s="6">
        <v>130</v>
      </c>
      <c r="E2107" s="6">
        <v>130</v>
      </c>
      <c r="F2107" s="6">
        <f t="shared" si="38"/>
        <v>0.13</v>
      </c>
      <c r="G2107" s="6">
        <v>1</v>
      </c>
      <c r="H2107" s="6" t="s">
        <v>330</v>
      </c>
      <c r="I2107" s="6" t="s">
        <v>12</v>
      </c>
      <c r="J2107" s="6" t="s">
        <v>25</v>
      </c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</row>
    <row r="2108" spans="1:28" ht="15" customHeight="1">
      <c r="A2108" s="6">
        <v>2700</v>
      </c>
      <c r="B2108" s="6" t="s">
        <v>183</v>
      </c>
      <c r="C2108" s="6" t="s">
        <v>55</v>
      </c>
      <c r="D2108" s="6">
        <v>144</v>
      </c>
      <c r="E2108" s="6">
        <v>144</v>
      </c>
      <c r="F2108" s="6">
        <f t="shared" si="38"/>
        <v>0.14399999999999999</v>
      </c>
      <c r="G2108" s="6">
        <v>1</v>
      </c>
      <c r="H2108" s="6" t="s">
        <v>330</v>
      </c>
      <c r="I2108" s="6" t="s">
        <v>18</v>
      </c>
      <c r="J2108" s="6" t="s">
        <v>25</v>
      </c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</row>
    <row r="2109" spans="1:28" ht="15" customHeight="1">
      <c r="A2109" s="6">
        <v>2699</v>
      </c>
      <c r="B2109" s="6" t="s">
        <v>64</v>
      </c>
      <c r="C2109" s="6" t="s">
        <v>55</v>
      </c>
      <c r="D2109" s="6">
        <v>128</v>
      </c>
      <c r="E2109" s="6">
        <v>128</v>
      </c>
      <c r="F2109" s="6">
        <f t="shared" si="38"/>
        <v>0.128</v>
      </c>
      <c r="G2109" s="6">
        <v>1</v>
      </c>
      <c r="H2109" s="6" t="s">
        <v>330</v>
      </c>
      <c r="I2109" s="6" t="s">
        <v>18</v>
      </c>
      <c r="J2109" s="6" t="s">
        <v>36</v>
      </c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</row>
    <row r="2110" spans="1:28" ht="15" customHeight="1">
      <c r="A2110" s="6">
        <v>2698</v>
      </c>
      <c r="B2110" s="6" t="s">
        <v>64</v>
      </c>
      <c r="C2110" s="6" t="s">
        <v>55</v>
      </c>
      <c r="D2110" s="6">
        <v>82</v>
      </c>
      <c r="E2110" s="6">
        <v>82</v>
      </c>
      <c r="F2110" s="6">
        <f t="shared" si="38"/>
        <v>8.2000000000000003E-2</v>
      </c>
      <c r="G2110" s="6">
        <v>1</v>
      </c>
      <c r="H2110" s="6" t="s">
        <v>330</v>
      </c>
      <c r="I2110" s="6" t="s">
        <v>18</v>
      </c>
      <c r="J2110" s="6" t="s">
        <v>36</v>
      </c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</row>
    <row r="2111" spans="1:28" ht="15" customHeight="1">
      <c r="A2111" s="6">
        <v>2697</v>
      </c>
      <c r="B2111" s="6" t="s">
        <v>14</v>
      </c>
      <c r="C2111" s="6" t="s">
        <v>55</v>
      </c>
      <c r="D2111" s="6">
        <v>178</v>
      </c>
      <c r="E2111" s="6">
        <v>178</v>
      </c>
      <c r="F2111" s="6">
        <f t="shared" si="38"/>
        <v>0.17799999999999999</v>
      </c>
      <c r="G2111" s="6">
        <v>1</v>
      </c>
      <c r="H2111" s="6" t="s">
        <v>330</v>
      </c>
      <c r="I2111" s="6" t="s">
        <v>18</v>
      </c>
      <c r="J2111" s="6" t="s">
        <v>36</v>
      </c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</row>
    <row r="2112" spans="1:28" ht="15" customHeight="1">
      <c r="A2112" s="6">
        <v>2696</v>
      </c>
      <c r="B2112" s="6" t="s">
        <v>69</v>
      </c>
      <c r="C2112" s="6" t="s">
        <v>55</v>
      </c>
      <c r="D2112" s="6">
        <v>64</v>
      </c>
      <c r="E2112" s="6">
        <v>64</v>
      </c>
      <c r="F2112" s="6">
        <f t="shared" si="38"/>
        <v>6.4000000000000001E-2</v>
      </c>
      <c r="G2112" s="6">
        <v>1</v>
      </c>
      <c r="H2112" s="6" t="s">
        <v>330</v>
      </c>
      <c r="I2112" s="6" t="s">
        <v>12</v>
      </c>
      <c r="J2112" s="6" t="s">
        <v>25</v>
      </c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</row>
    <row r="2113" spans="1:28" ht="15" customHeight="1">
      <c r="A2113" s="6">
        <v>2695</v>
      </c>
      <c r="B2113" s="6" t="s">
        <v>69</v>
      </c>
      <c r="C2113" s="6" t="s">
        <v>55</v>
      </c>
      <c r="D2113" s="6">
        <v>78</v>
      </c>
      <c r="E2113" s="6">
        <v>78</v>
      </c>
      <c r="F2113" s="6">
        <f t="shared" si="38"/>
        <v>7.8E-2</v>
      </c>
      <c r="G2113" s="6">
        <v>1</v>
      </c>
      <c r="H2113" s="6" t="s">
        <v>330</v>
      </c>
      <c r="I2113" s="6" t="s">
        <v>12</v>
      </c>
      <c r="J2113" s="6" t="s">
        <v>25</v>
      </c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</row>
    <row r="2114" spans="1:28" ht="15" customHeight="1">
      <c r="A2114" s="6">
        <v>2694</v>
      </c>
      <c r="B2114" s="6" t="s">
        <v>73</v>
      </c>
      <c r="C2114" s="6" t="s">
        <v>23</v>
      </c>
      <c r="D2114" s="6">
        <v>34</v>
      </c>
      <c r="E2114" s="6">
        <v>34</v>
      </c>
      <c r="F2114" s="6">
        <f t="shared" si="38"/>
        <v>3.4000000000000002E-2</v>
      </c>
      <c r="G2114" s="6">
        <v>1</v>
      </c>
      <c r="H2114" s="6" t="s">
        <v>330</v>
      </c>
      <c r="I2114" s="6" t="s">
        <v>18</v>
      </c>
      <c r="J2114" s="6" t="s">
        <v>25</v>
      </c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</row>
    <row r="2115" spans="1:28" ht="15" customHeight="1">
      <c r="A2115" s="6">
        <v>2693</v>
      </c>
      <c r="B2115" s="6" t="s">
        <v>183</v>
      </c>
      <c r="C2115" s="6" t="s">
        <v>23</v>
      </c>
      <c r="D2115" s="6">
        <v>134</v>
      </c>
      <c r="E2115" s="6">
        <v>134</v>
      </c>
      <c r="F2115" s="6">
        <f t="shared" si="38"/>
        <v>0.13400000000000001</v>
      </c>
      <c r="G2115" s="6">
        <v>1</v>
      </c>
      <c r="H2115" s="6" t="s">
        <v>330</v>
      </c>
      <c r="I2115" s="6" t="s">
        <v>18</v>
      </c>
      <c r="J2115" s="6" t="s">
        <v>25</v>
      </c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</row>
    <row r="2116" spans="1:28" ht="15" customHeight="1">
      <c r="A2116" s="6">
        <v>2692</v>
      </c>
      <c r="B2116" s="6" t="s">
        <v>46</v>
      </c>
      <c r="C2116" s="6" t="s">
        <v>23</v>
      </c>
      <c r="D2116" s="6">
        <v>48</v>
      </c>
      <c r="E2116" s="6">
        <v>48</v>
      </c>
      <c r="F2116" s="6">
        <f t="shared" si="38"/>
        <v>4.8000000000000001E-2</v>
      </c>
      <c r="G2116" s="6">
        <v>1</v>
      </c>
      <c r="H2116" s="6" t="s">
        <v>330</v>
      </c>
      <c r="I2116" s="6" t="s">
        <v>12</v>
      </c>
      <c r="J2116" s="6" t="s">
        <v>25</v>
      </c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</row>
    <row r="2117" spans="1:28" ht="15" customHeight="1">
      <c r="A2117" s="6">
        <v>2691</v>
      </c>
      <c r="B2117" s="6" t="s">
        <v>46</v>
      </c>
      <c r="C2117" s="6" t="s">
        <v>23</v>
      </c>
      <c r="D2117" s="6">
        <v>58</v>
      </c>
      <c r="E2117" s="6">
        <v>58</v>
      </c>
      <c r="F2117" s="6">
        <f t="shared" ref="F2117:F2180" si="39">E2117/1000</f>
        <v>5.8000000000000003E-2</v>
      </c>
      <c r="G2117" s="6">
        <v>1</v>
      </c>
      <c r="H2117" s="6" t="s">
        <v>330</v>
      </c>
      <c r="I2117" s="6" t="s">
        <v>12</v>
      </c>
      <c r="J2117" s="6" t="s">
        <v>25</v>
      </c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</row>
    <row r="2118" spans="1:28" ht="15" customHeight="1">
      <c r="A2118" s="6">
        <v>2690</v>
      </c>
      <c r="B2118" s="6" t="s">
        <v>47</v>
      </c>
      <c r="C2118" s="6" t="s">
        <v>23</v>
      </c>
      <c r="D2118" s="6">
        <v>126</v>
      </c>
      <c r="E2118" s="6">
        <v>126</v>
      </c>
      <c r="F2118" s="6">
        <f t="shared" si="39"/>
        <v>0.126</v>
      </c>
      <c r="G2118" s="6">
        <v>1</v>
      </c>
      <c r="H2118" s="6" t="s">
        <v>330</v>
      </c>
      <c r="I2118" s="6" t="s">
        <v>18</v>
      </c>
      <c r="J2118" s="6" t="s">
        <v>25</v>
      </c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</row>
    <row r="2119" spans="1:28" ht="15" customHeight="1">
      <c r="A2119" s="6">
        <v>2689</v>
      </c>
      <c r="B2119" s="6" t="s">
        <v>22</v>
      </c>
      <c r="C2119" s="6" t="s">
        <v>23</v>
      </c>
      <c r="D2119" s="6">
        <v>320</v>
      </c>
      <c r="E2119" s="6">
        <v>320</v>
      </c>
      <c r="F2119" s="6">
        <f t="shared" si="39"/>
        <v>0.32</v>
      </c>
      <c r="G2119" s="6">
        <v>1</v>
      </c>
      <c r="H2119" s="6" t="s">
        <v>330</v>
      </c>
      <c r="I2119" s="6" t="s">
        <v>12</v>
      </c>
      <c r="J2119" s="6" t="s">
        <v>25</v>
      </c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</row>
    <row r="2120" spans="1:28" ht="15" customHeight="1">
      <c r="A2120" s="6">
        <v>2688</v>
      </c>
      <c r="B2120" s="6" t="s">
        <v>335</v>
      </c>
      <c r="C2120" s="6" t="s">
        <v>23</v>
      </c>
      <c r="D2120" s="6">
        <v>340</v>
      </c>
      <c r="E2120" s="6">
        <v>340</v>
      </c>
      <c r="F2120" s="6">
        <f t="shared" si="39"/>
        <v>0.34</v>
      </c>
      <c r="G2120" s="6">
        <v>1</v>
      </c>
      <c r="H2120" s="6" t="s">
        <v>330</v>
      </c>
      <c r="I2120" s="6" t="s">
        <v>12</v>
      </c>
      <c r="J2120" s="6" t="s">
        <v>25</v>
      </c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</row>
    <row r="2121" spans="1:28" ht="15" customHeight="1">
      <c r="A2121" s="6">
        <v>2687</v>
      </c>
      <c r="B2121" s="6" t="s">
        <v>335</v>
      </c>
      <c r="C2121" s="6" t="s">
        <v>23</v>
      </c>
      <c r="D2121" s="6">
        <v>174</v>
      </c>
      <c r="E2121" s="6">
        <v>174</v>
      </c>
      <c r="F2121" s="6">
        <f t="shared" si="39"/>
        <v>0.17399999999999999</v>
      </c>
      <c r="G2121" s="6">
        <v>1</v>
      </c>
      <c r="H2121" s="6" t="s">
        <v>330</v>
      </c>
      <c r="I2121" s="6" t="s">
        <v>18</v>
      </c>
      <c r="J2121" s="6" t="s">
        <v>25</v>
      </c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</row>
    <row r="2122" spans="1:28" ht="15" customHeight="1">
      <c r="A2122" s="6">
        <v>2686</v>
      </c>
      <c r="B2122" s="6" t="s">
        <v>335</v>
      </c>
      <c r="C2122" s="6" t="s">
        <v>55</v>
      </c>
      <c r="D2122" s="6">
        <v>214</v>
      </c>
      <c r="E2122" s="6">
        <v>214</v>
      </c>
      <c r="F2122" s="6">
        <f t="shared" si="39"/>
        <v>0.214</v>
      </c>
      <c r="G2122" s="6">
        <v>1</v>
      </c>
      <c r="H2122" s="6" t="s">
        <v>330</v>
      </c>
      <c r="I2122" s="6" t="s">
        <v>12</v>
      </c>
      <c r="J2122" s="6" t="s">
        <v>25</v>
      </c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</row>
    <row r="2123" spans="1:28" ht="15" customHeight="1">
      <c r="A2123" s="6">
        <v>2685</v>
      </c>
      <c r="B2123" s="6" t="s">
        <v>314</v>
      </c>
      <c r="C2123" s="6" t="s">
        <v>55</v>
      </c>
      <c r="D2123" s="6">
        <v>40</v>
      </c>
      <c r="E2123" s="6">
        <v>40</v>
      </c>
      <c r="F2123" s="6">
        <f t="shared" si="39"/>
        <v>0.04</v>
      </c>
      <c r="G2123" s="6">
        <v>1</v>
      </c>
      <c r="H2123" s="6" t="s">
        <v>330</v>
      </c>
      <c r="I2123" s="6" t="s">
        <v>18</v>
      </c>
      <c r="J2123" s="6" t="s">
        <v>36</v>
      </c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</row>
    <row r="2124" spans="1:28" ht="15" customHeight="1">
      <c r="A2124" s="6">
        <v>2684</v>
      </c>
      <c r="B2124" s="6" t="s">
        <v>166</v>
      </c>
      <c r="C2124" s="6" t="s">
        <v>55</v>
      </c>
      <c r="D2124" s="6">
        <v>28</v>
      </c>
      <c r="E2124" s="6">
        <v>28</v>
      </c>
      <c r="F2124" s="6">
        <f t="shared" si="39"/>
        <v>2.8000000000000001E-2</v>
      </c>
      <c r="G2124" s="6">
        <v>1</v>
      </c>
      <c r="H2124" s="6" t="s">
        <v>330</v>
      </c>
      <c r="I2124" s="6" t="s">
        <v>67</v>
      </c>
      <c r="J2124" s="6" t="s">
        <v>25</v>
      </c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</row>
    <row r="2125" spans="1:28" ht="15" customHeight="1">
      <c r="A2125" s="6">
        <v>2683</v>
      </c>
      <c r="B2125" s="6" t="s">
        <v>46</v>
      </c>
      <c r="C2125" s="6" t="s">
        <v>55</v>
      </c>
      <c r="D2125" s="6">
        <v>170</v>
      </c>
      <c r="E2125" s="6">
        <v>170</v>
      </c>
      <c r="F2125" s="6">
        <f t="shared" si="39"/>
        <v>0.17</v>
      </c>
      <c r="G2125" s="6">
        <v>1</v>
      </c>
      <c r="H2125" s="6" t="s">
        <v>330</v>
      </c>
      <c r="I2125" s="6" t="s">
        <v>18</v>
      </c>
      <c r="J2125" s="6" t="s">
        <v>36</v>
      </c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</row>
    <row r="2126" spans="1:28" ht="15" customHeight="1">
      <c r="A2126" s="6">
        <v>2682</v>
      </c>
      <c r="B2126" s="6" t="s">
        <v>69</v>
      </c>
      <c r="C2126" s="6" t="s">
        <v>23</v>
      </c>
      <c r="D2126" s="6">
        <v>60</v>
      </c>
      <c r="E2126" s="6">
        <v>60</v>
      </c>
      <c r="F2126" s="6">
        <f t="shared" si="39"/>
        <v>0.06</v>
      </c>
      <c r="G2126" s="6">
        <v>1</v>
      </c>
      <c r="H2126" s="6" t="s">
        <v>330</v>
      </c>
      <c r="I2126" s="6" t="s">
        <v>12</v>
      </c>
      <c r="J2126" s="6" t="s">
        <v>25</v>
      </c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</row>
    <row r="2127" spans="1:28" ht="15" customHeight="1">
      <c r="A2127" s="6">
        <v>2681</v>
      </c>
      <c r="B2127" s="6" t="s">
        <v>259</v>
      </c>
      <c r="C2127" s="6" t="s">
        <v>23</v>
      </c>
      <c r="D2127" s="6">
        <v>38</v>
      </c>
      <c r="E2127" s="6">
        <v>38</v>
      </c>
      <c r="F2127" s="6">
        <f t="shared" si="39"/>
        <v>3.7999999999999999E-2</v>
      </c>
      <c r="G2127" s="6">
        <v>1</v>
      </c>
      <c r="H2127" s="6" t="s">
        <v>330</v>
      </c>
      <c r="I2127" s="6" t="s">
        <v>18</v>
      </c>
      <c r="J2127" s="6" t="s">
        <v>36</v>
      </c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</row>
    <row r="2128" spans="1:28" ht="15" customHeight="1">
      <c r="A2128" s="6">
        <v>2680</v>
      </c>
      <c r="B2128" s="6" t="s">
        <v>324</v>
      </c>
      <c r="C2128" s="6" t="s">
        <v>23</v>
      </c>
      <c r="D2128" s="6">
        <v>50</v>
      </c>
      <c r="E2128" s="6">
        <v>50</v>
      </c>
      <c r="F2128" s="6">
        <f t="shared" si="39"/>
        <v>0.05</v>
      </c>
      <c r="G2128" s="6">
        <v>1</v>
      </c>
      <c r="H2128" s="6" t="s">
        <v>330</v>
      </c>
      <c r="I2128" s="6" t="s">
        <v>18</v>
      </c>
      <c r="J2128" s="6" t="s">
        <v>25</v>
      </c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</row>
    <row r="2129" spans="1:28" ht="15" customHeight="1">
      <c r="A2129" s="6">
        <v>2679</v>
      </c>
      <c r="B2129" s="6" t="s">
        <v>324</v>
      </c>
      <c r="C2129" s="6" t="s">
        <v>23</v>
      </c>
      <c r="D2129" s="6">
        <v>50</v>
      </c>
      <c r="E2129" s="6">
        <v>50</v>
      </c>
      <c r="F2129" s="6">
        <f t="shared" si="39"/>
        <v>0.05</v>
      </c>
      <c r="G2129" s="6">
        <v>1</v>
      </c>
      <c r="H2129" s="6" t="s">
        <v>330</v>
      </c>
      <c r="I2129" s="6" t="s">
        <v>18</v>
      </c>
      <c r="J2129" s="6" t="s">
        <v>25</v>
      </c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</row>
    <row r="2130" spans="1:28" ht="15" customHeight="1">
      <c r="A2130" s="6">
        <v>2678</v>
      </c>
      <c r="B2130" s="6" t="s">
        <v>324</v>
      </c>
      <c r="C2130" s="6" t="s">
        <v>55</v>
      </c>
      <c r="D2130" s="6">
        <v>30</v>
      </c>
      <c r="E2130" s="6">
        <v>30</v>
      </c>
      <c r="F2130" s="6">
        <f t="shared" si="39"/>
        <v>0.03</v>
      </c>
      <c r="G2130" s="6">
        <v>1</v>
      </c>
      <c r="H2130" s="6" t="s">
        <v>330</v>
      </c>
      <c r="I2130" s="6" t="s">
        <v>18</v>
      </c>
      <c r="J2130" s="6" t="s">
        <v>25</v>
      </c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</row>
    <row r="2131" spans="1:28" ht="15" customHeight="1">
      <c r="A2131" s="6">
        <v>2677</v>
      </c>
      <c r="B2131" s="6" t="s">
        <v>46</v>
      </c>
      <c r="C2131" s="6" t="s">
        <v>23</v>
      </c>
      <c r="D2131" s="6">
        <v>52</v>
      </c>
      <c r="E2131" s="6">
        <v>52</v>
      </c>
      <c r="F2131" s="6">
        <f t="shared" si="39"/>
        <v>5.1999999999999998E-2</v>
      </c>
      <c r="G2131" s="6">
        <v>1</v>
      </c>
      <c r="H2131" s="6" t="s">
        <v>330</v>
      </c>
      <c r="I2131" s="6" t="s">
        <v>12</v>
      </c>
      <c r="J2131" s="6" t="s">
        <v>25</v>
      </c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</row>
    <row r="2132" spans="1:28" ht="15" customHeight="1">
      <c r="A2132" s="6">
        <v>2676</v>
      </c>
      <c r="B2132" s="6" t="s">
        <v>343</v>
      </c>
      <c r="C2132" s="6" t="s">
        <v>23</v>
      </c>
      <c r="D2132" s="6">
        <v>44</v>
      </c>
      <c r="E2132" s="6">
        <v>44</v>
      </c>
      <c r="F2132" s="6">
        <f t="shared" si="39"/>
        <v>4.3999999999999997E-2</v>
      </c>
      <c r="G2132" s="6">
        <v>1</v>
      </c>
      <c r="H2132" s="6" t="s">
        <v>330</v>
      </c>
      <c r="I2132" s="6" t="s">
        <v>12</v>
      </c>
      <c r="J2132" s="6" t="s">
        <v>25</v>
      </c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</row>
    <row r="2133" spans="1:28" ht="15" customHeight="1">
      <c r="A2133" s="6">
        <v>2675</v>
      </c>
      <c r="B2133" s="6" t="s">
        <v>46</v>
      </c>
      <c r="C2133" s="6" t="s">
        <v>23</v>
      </c>
      <c r="D2133" s="6">
        <v>64</v>
      </c>
      <c r="E2133" s="6">
        <v>64</v>
      </c>
      <c r="F2133" s="6">
        <f t="shared" si="39"/>
        <v>6.4000000000000001E-2</v>
      </c>
      <c r="G2133" s="6">
        <v>1</v>
      </c>
      <c r="H2133" s="6" t="s">
        <v>330</v>
      </c>
      <c r="I2133" s="6" t="s">
        <v>12</v>
      </c>
      <c r="J2133" s="6" t="s">
        <v>25</v>
      </c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</row>
    <row r="2134" spans="1:28" ht="15" customHeight="1">
      <c r="A2134" s="6">
        <v>2674</v>
      </c>
      <c r="B2134" s="6" t="s">
        <v>335</v>
      </c>
      <c r="C2134" s="6" t="s">
        <v>55</v>
      </c>
      <c r="D2134" s="6">
        <v>204</v>
      </c>
      <c r="E2134" s="6">
        <v>204</v>
      </c>
      <c r="F2134" s="6">
        <f t="shared" si="39"/>
        <v>0.20399999999999999</v>
      </c>
      <c r="G2134" s="6">
        <v>1</v>
      </c>
      <c r="H2134" s="6" t="s">
        <v>330</v>
      </c>
      <c r="I2134" s="6" t="s">
        <v>12</v>
      </c>
      <c r="J2134" s="6" t="s">
        <v>25</v>
      </c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</row>
    <row r="2135" spans="1:28" ht="15" customHeight="1">
      <c r="A2135" s="6">
        <v>2673</v>
      </c>
      <c r="B2135" s="6" t="s">
        <v>46</v>
      </c>
      <c r="C2135" s="6" t="s">
        <v>55</v>
      </c>
      <c r="D2135" s="6">
        <v>62</v>
      </c>
      <c r="E2135" s="6">
        <v>62</v>
      </c>
      <c r="F2135" s="6">
        <f t="shared" si="39"/>
        <v>6.2E-2</v>
      </c>
      <c r="G2135" s="6">
        <v>1</v>
      </c>
      <c r="H2135" s="6" t="s">
        <v>330</v>
      </c>
      <c r="I2135" s="6" t="s">
        <v>12</v>
      </c>
      <c r="J2135" s="6" t="s">
        <v>25</v>
      </c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</row>
    <row r="2136" spans="1:28" ht="15" customHeight="1">
      <c r="A2136" s="6">
        <v>2672</v>
      </c>
      <c r="B2136" s="6" t="s">
        <v>69</v>
      </c>
      <c r="C2136" s="6" t="s">
        <v>55</v>
      </c>
      <c r="D2136" s="6">
        <v>44</v>
      </c>
      <c r="E2136" s="6">
        <v>44</v>
      </c>
      <c r="F2136" s="6">
        <f t="shared" si="39"/>
        <v>4.3999999999999997E-2</v>
      </c>
      <c r="G2136" s="6">
        <v>1</v>
      </c>
      <c r="H2136" s="6" t="s">
        <v>330</v>
      </c>
      <c r="I2136" s="6" t="s">
        <v>12</v>
      </c>
      <c r="J2136" s="6" t="s">
        <v>25</v>
      </c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</row>
    <row r="2137" spans="1:28" ht="15" customHeight="1">
      <c r="A2137" s="6">
        <v>2671</v>
      </c>
      <c r="B2137" s="6" t="s">
        <v>46</v>
      </c>
      <c r="C2137" s="6" t="s">
        <v>55</v>
      </c>
      <c r="D2137" s="6">
        <v>64</v>
      </c>
      <c r="E2137" s="6">
        <v>64</v>
      </c>
      <c r="F2137" s="6">
        <f t="shared" si="39"/>
        <v>6.4000000000000001E-2</v>
      </c>
      <c r="G2137" s="6">
        <v>1</v>
      </c>
      <c r="H2137" s="6" t="s">
        <v>330</v>
      </c>
      <c r="I2137" s="6" t="s">
        <v>12</v>
      </c>
      <c r="J2137" s="6" t="s">
        <v>25</v>
      </c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</row>
    <row r="2138" spans="1:28" ht="15" customHeight="1">
      <c r="A2138" s="6">
        <v>2670</v>
      </c>
      <c r="B2138" s="6" t="s">
        <v>46</v>
      </c>
      <c r="C2138" s="6" t="s">
        <v>55</v>
      </c>
      <c r="D2138" s="6">
        <v>96</v>
      </c>
      <c r="E2138" s="6">
        <v>96</v>
      </c>
      <c r="F2138" s="6">
        <f t="shared" si="39"/>
        <v>9.6000000000000002E-2</v>
      </c>
      <c r="G2138" s="6">
        <v>1</v>
      </c>
      <c r="H2138" s="6" t="s">
        <v>330</v>
      </c>
      <c r="I2138" s="6" t="s">
        <v>12</v>
      </c>
      <c r="J2138" s="6" t="s">
        <v>36</v>
      </c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</row>
    <row r="2139" spans="1:28" ht="15" customHeight="1">
      <c r="A2139" s="6">
        <v>2669</v>
      </c>
      <c r="B2139" s="6" t="s">
        <v>69</v>
      </c>
      <c r="C2139" s="6" t="s">
        <v>23</v>
      </c>
      <c r="D2139" s="6">
        <v>160</v>
      </c>
      <c r="E2139" s="6">
        <v>160</v>
      </c>
      <c r="F2139" s="6">
        <f t="shared" si="39"/>
        <v>0.16</v>
      </c>
      <c r="G2139" s="6">
        <v>1</v>
      </c>
      <c r="H2139" s="6" t="s">
        <v>330</v>
      </c>
      <c r="I2139" s="6" t="s">
        <v>12</v>
      </c>
      <c r="J2139" s="6" t="s">
        <v>25</v>
      </c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</row>
    <row r="2140" spans="1:28" ht="15" customHeight="1">
      <c r="A2140" s="6">
        <v>2668</v>
      </c>
      <c r="B2140" s="6" t="s">
        <v>46</v>
      </c>
      <c r="C2140" s="6" t="s">
        <v>23</v>
      </c>
      <c r="D2140" s="6">
        <v>78</v>
      </c>
      <c r="E2140" s="6">
        <v>78</v>
      </c>
      <c r="F2140" s="6">
        <f t="shared" si="39"/>
        <v>7.8E-2</v>
      </c>
      <c r="G2140" s="6">
        <v>1</v>
      </c>
      <c r="H2140" s="6" t="s">
        <v>330</v>
      </c>
      <c r="I2140" s="6" t="s">
        <v>12</v>
      </c>
      <c r="J2140" s="6" t="s">
        <v>25</v>
      </c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</row>
    <row r="2141" spans="1:28" ht="15" customHeight="1">
      <c r="A2141" s="6">
        <v>2667</v>
      </c>
      <c r="B2141" s="6" t="s">
        <v>331</v>
      </c>
      <c r="C2141" s="6" t="s">
        <v>23</v>
      </c>
      <c r="D2141" s="6">
        <v>98</v>
      </c>
      <c r="E2141" s="6">
        <v>98</v>
      </c>
      <c r="F2141" s="6">
        <f t="shared" si="39"/>
        <v>9.8000000000000004E-2</v>
      </c>
      <c r="G2141" s="6">
        <v>1</v>
      </c>
      <c r="H2141" s="6" t="s">
        <v>330</v>
      </c>
      <c r="I2141" s="6" t="s">
        <v>12</v>
      </c>
      <c r="J2141" s="6" t="s">
        <v>25</v>
      </c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</row>
    <row r="2142" spans="1:28" ht="15" customHeight="1">
      <c r="A2142" s="6">
        <v>2666</v>
      </c>
      <c r="B2142" s="6" t="s">
        <v>332</v>
      </c>
      <c r="C2142" s="6" t="s">
        <v>55</v>
      </c>
      <c r="D2142" s="6">
        <v>92</v>
      </c>
      <c r="E2142" s="6">
        <v>92</v>
      </c>
      <c r="F2142" s="6">
        <f t="shared" si="39"/>
        <v>9.1999999999999998E-2</v>
      </c>
      <c r="G2142" s="6">
        <v>1</v>
      </c>
      <c r="H2142" s="6" t="s">
        <v>330</v>
      </c>
      <c r="I2142" s="6" t="s">
        <v>18</v>
      </c>
      <c r="J2142" s="6" t="s">
        <v>25</v>
      </c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</row>
    <row r="2143" spans="1:28" ht="15" customHeight="1">
      <c r="A2143" s="6">
        <v>2665</v>
      </c>
      <c r="B2143" s="6" t="s">
        <v>154</v>
      </c>
      <c r="C2143" s="6" t="s">
        <v>23</v>
      </c>
      <c r="D2143" s="6">
        <v>318</v>
      </c>
      <c r="E2143" s="6">
        <v>318</v>
      </c>
      <c r="F2143" s="6">
        <f t="shared" si="39"/>
        <v>0.318</v>
      </c>
      <c r="G2143" s="6">
        <v>1</v>
      </c>
      <c r="H2143" s="6" t="s">
        <v>330</v>
      </c>
      <c r="I2143" s="6" t="s">
        <v>18</v>
      </c>
      <c r="J2143" s="6" t="s">
        <v>25</v>
      </c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</row>
    <row r="2144" spans="1:28" ht="15" customHeight="1">
      <c r="A2144" s="6">
        <v>2664</v>
      </c>
      <c r="B2144" s="6" t="s">
        <v>50</v>
      </c>
      <c r="C2144" s="6" t="s">
        <v>55</v>
      </c>
      <c r="D2144" s="6">
        <v>100</v>
      </c>
      <c r="E2144" s="6">
        <v>100</v>
      </c>
      <c r="F2144" s="6">
        <f t="shared" si="39"/>
        <v>0.1</v>
      </c>
      <c r="G2144" s="6">
        <v>1</v>
      </c>
      <c r="H2144" s="6" t="s">
        <v>330</v>
      </c>
      <c r="I2144" s="6" t="s">
        <v>18</v>
      </c>
      <c r="J2144" s="6" t="s">
        <v>36</v>
      </c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</row>
    <row r="2145" spans="1:28" ht="15" customHeight="1">
      <c r="A2145" s="6">
        <v>2663</v>
      </c>
      <c r="B2145" s="6" t="s">
        <v>49</v>
      </c>
      <c r="C2145" s="6" t="s">
        <v>55</v>
      </c>
      <c r="D2145" s="6">
        <v>138</v>
      </c>
      <c r="E2145" s="6">
        <v>138</v>
      </c>
      <c r="F2145" s="6">
        <f t="shared" si="39"/>
        <v>0.13800000000000001</v>
      </c>
      <c r="G2145" s="6">
        <v>1</v>
      </c>
      <c r="H2145" s="6" t="s">
        <v>330</v>
      </c>
      <c r="I2145" s="6" t="s">
        <v>18</v>
      </c>
      <c r="J2145" s="6" t="s">
        <v>25</v>
      </c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</row>
    <row r="2146" spans="1:28" ht="15" customHeight="1">
      <c r="A2146" s="6">
        <v>2662</v>
      </c>
      <c r="B2146" s="6" t="s">
        <v>69</v>
      </c>
      <c r="C2146" s="6" t="s">
        <v>23</v>
      </c>
      <c r="D2146" s="6">
        <v>88</v>
      </c>
      <c r="E2146" s="6">
        <v>88</v>
      </c>
      <c r="F2146" s="6">
        <f t="shared" si="39"/>
        <v>8.7999999999999995E-2</v>
      </c>
      <c r="G2146" s="6">
        <v>1</v>
      </c>
      <c r="H2146" s="6" t="s">
        <v>330</v>
      </c>
      <c r="I2146" s="6" t="s">
        <v>12</v>
      </c>
      <c r="J2146" s="6" t="s">
        <v>25</v>
      </c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</row>
    <row r="2147" spans="1:28" ht="15" customHeight="1">
      <c r="A2147" s="6">
        <v>2661</v>
      </c>
      <c r="B2147" s="6" t="s">
        <v>46</v>
      </c>
      <c r="C2147" s="6" t="s">
        <v>23</v>
      </c>
      <c r="D2147" s="6">
        <v>78</v>
      </c>
      <c r="E2147" s="6">
        <v>78</v>
      </c>
      <c r="F2147" s="6">
        <f t="shared" si="39"/>
        <v>7.8E-2</v>
      </c>
      <c r="G2147" s="6">
        <v>1</v>
      </c>
      <c r="H2147" s="6" t="s">
        <v>330</v>
      </c>
      <c r="I2147" s="6" t="s">
        <v>12</v>
      </c>
      <c r="J2147" s="6" t="s">
        <v>36</v>
      </c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</row>
    <row r="2148" spans="1:28" ht="15" customHeight="1">
      <c r="A2148" s="6">
        <v>2660</v>
      </c>
      <c r="B2148" s="6" t="s">
        <v>22</v>
      </c>
      <c r="C2148" s="6" t="s">
        <v>23</v>
      </c>
      <c r="D2148" s="6">
        <v>110</v>
      </c>
      <c r="E2148" s="6">
        <v>110</v>
      </c>
      <c r="F2148" s="6">
        <f t="shared" si="39"/>
        <v>0.11</v>
      </c>
      <c r="G2148" s="6">
        <v>1</v>
      </c>
      <c r="H2148" s="6" t="s">
        <v>330</v>
      </c>
      <c r="I2148" s="6" t="s">
        <v>12</v>
      </c>
      <c r="J2148" s="6" t="s">
        <v>25</v>
      </c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</row>
    <row r="2149" spans="1:28" ht="15" customHeight="1">
      <c r="A2149" s="6">
        <v>2659</v>
      </c>
      <c r="B2149" s="6" t="s">
        <v>344</v>
      </c>
      <c r="C2149" s="6" t="s">
        <v>23</v>
      </c>
      <c r="D2149" s="6">
        <v>36</v>
      </c>
      <c r="E2149" s="6">
        <v>36</v>
      </c>
      <c r="F2149" s="6">
        <f t="shared" si="39"/>
        <v>3.5999999999999997E-2</v>
      </c>
      <c r="G2149" s="6">
        <v>1</v>
      </c>
      <c r="H2149" s="6" t="s">
        <v>330</v>
      </c>
      <c r="I2149" s="6" t="s">
        <v>67</v>
      </c>
      <c r="J2149" s="6" t="s">
        <v>25</v>
      </c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</row>
    <row r="2150" spans="1:28" ht="15" customHeight="1">
      <c r="A2150" s="6">
        <v>2658</v>
      </c>
      <c r="B2150" s="6" t="s">
        <v>46</v>
      </c>
      <c r="C2150" s="6" t="s">
        <v>55</v>
      </c>
      <c r="D2150" s="6">
        <v>42</v>
      </c>
      <c r="E2150" s="6">
        <v>42</v>
      </c>
      <c r="F2150" s="6">
        <f t="shared" si="39"/>
        <v>4.2000000000000003E-2</v>
      </c>
      <c r="G2150" s="6">
        <v>1</v>
      </c>
      <c r="H2150" s="6" t="s">
        <v>330</v>
      </c>
      <c r="I2150" s="6" t="s">
        <v>18</v>
      </c>
      <c r="J2150" s="6" t="s">
        <v>25</v>
      </c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</row>
    <row r="2151" spans="1:28" ht="15" customHeight="1">
      <c r="A2151" s="6">
        <v>2657</v>
      </c>
      <c r="B2151" s="6" t="s">
        <v>22</v>
      </c>
      <c r="C2151" s="6" t="s">
        <v>55</v>
      </c>
      <c r="D2151" s="6">
        <v>108</v>
      </c>
      <c r="E2151" s="6">
        <v>108</v>
      </c>
      <c r="F2151" s="6">
        <f t="shared" si="39"/>
        <v>0.108</v>
      </c>
      <c r="G2151" s="6">
        <v>1</v>
      </c>
      <c r="H2151" s="6" t="s">
        <v>330</v>
      </c>
      <c r="I2151" s="6" t="s">
        <v>12</v>
      </c>
      <c r="J2151" s="6" t="s">
        <v>25</v>
      </c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</row>
    <row r="2152" spans="1:28" ht="15" customHeight="1">
      <c r="A2152" s="6">
        <v>2656</v>
      </c>
      <c r="B2152" s="6" t="s">
        <v>47</v>
      </c>
      <c r="C2152" s="6" t="s">
        <v>23</v>
      </c>
      <c r="D2152" s="6">
        <v>50</v>
      </c>
      <c r="E2152" s="6">
        <v>50</v>
      </c>
      <c r="F2152" s="6">
        <f t="shared" si="39"/>
        <v>0.05</v>
      </c>
      <c r="G2152" s="6">
        <v>1</v>
      </c>
      <c r="H2152" s="6" t="s">
        <v>330</v>
      </c>
      <c r="I2152" s="6" t="s">
        <v>18</v>
      </c>
      <c r="J2152" s="6" t="s">
        <v>36</v>
      </c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</row>
    <row r="2153" spans="1:28" ht="15" customHeight="1">
      <c r="A2153" s="6">
        <v>2655</v>
      </c>
      <c r="B2153" s="6" t="s">
        <v>62</v>
      </c>
      <c r="C2153" s="6" t="s">
        <v>55</v>
      </c>
      <c r="D2153" s="6">
        <v>248</v>
      </c>
      <c r="E2153" s="6">
        <v>248</v>
      </c>
      <c r="F2153" s="6">
        <f t="shared" si="39"/>
        <v>0.248</v>
      </c>
      <c r="G2153" s="6">
        <v>1</v>
      </c>
      <c r="H2153" s="6" t="s">
        <v>330</v>
      </c>
      <c r="I2153" s="6" t="s">
        <v>12</v>
      </c>
      <c r="J2153" s="6" t="s">
        <v>25</v>
      </c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</row>
    <row r="2154" spans="1:28" ht="15" customHeight="1">
      <c r="A2154" s="6">
        <v>2654</v>
      </c>
      <c r="B2154" s="6" t="s">
        <v>335</v>
      </c>
      <c r="C2154" s="6" t="s">
        <v>55</v>
      </c>
      <c r="D2154" s="6">
        <v>188</v>
      </c>
      <c r="E2154" s="6">
        <v>188</v>
      </c>
      <c r="F2154" s="6">
        <f t="shared" si="39"/>
        <v>0.188</v>
      </c>
      <c r="G2154" s="6">
        <v>1</v>
      </c>
      <c r="H2154" s="6" t="s">
        <v>330</v>
      </c>
      <c r="I2154" s="6" t="s">
        <v>12</v>
      </c>
      <c r="J2154" s="6" t="s">
        <v>25</v>
      </c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</row>
    <row r="2155" spans="1:28" ht="15" customHeight="1">
      <c r="A2155" s="6">
        <v>2653</v>
      </c>
      <c r="B2155" s="6" t="s">
        <v>345</v>
      </c>
      <c r="C2155" s="6" t="s">
        <v>55</v>
      </c>
      <c r="D2155" s="6">
        <v>146</v>
      </c>
      <c r="E2155" s="6">
        <v>146</v>
      </c>
      <c r="F2155" s="6">
        <f t="shared" si="39"/>
        <v>0.14599999999999999</v>
      </c>
      <c r="G2155" s="6">
        <v>1</v>
      </c>
      <c r="H2155" s="6" t="s">
        <v>330</v>
      </c>
      <c r="I2155" s="6" t="s">
        <v>12</v>
      </c>
      <c r="J2155" s="6" t="s">
        <v>25</v>
      </c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</row>
    <row r="2156" spans="1:28" ht="15" customHeight="1">
      <c r="A2156" s="6">
        <v>2652</v>
      </c>
      <c r="B2156" s="6" t="s">
        <v>50</v>
      </c>
      <c r="C2156" s="6" t="s">
        <v>55</v>
      </c>
      <c r="D2156" s="6">
        <v>252</v>
      </c>
      <c r="E2156" s="6">
        <v>252</v>
      </c>
      <c r="F2156" s="6">
        <f t="shared" si="39"/>
        <v>0.252</v>
      </c>
      <c r="G2156" s="6">
        <v>1</v>
      </c>
      <c r="H2156" s="6" t="s">
        <v>330</v>
      </c>
      <c r="I2156" s="6" t="s">
        <v>12</v>
      </c>
      <c r="J2156" s="6" t="s">
        <v>25</v>
      </c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</row>
    <row r="2157" spans="1:28" ht="15" customHeight="1">
      <c r="A2157" s="6">
        <v>2651</v>
      </c>
      <c r="B2157" s="6" t="s">
        <v>22</v>
      </c>
      <c r="C2157" s="6" t="s">
        <v>23</v>
      </c>
      <c r="D2157" s="6">
        <v>128</v>
      </c>
      <c r="E2157" s="6">
        <v>128</v>
      </c>
      <c r="F2157" s="6">
        <f t="shared" si="39"/>
        <v>0.128</v>
      </c>
      <c r="G2157" s="6">
        <v>1</v>
      </c>
      <c r="H2157" s="6" t="s">
        <v>330</v>
      </c>
      <c r="I2157" s="6" t="s">
        <v>12</v>
      </c>
      <c r="J2157" s="6" t="s">
        <v>25</v>
      </c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</row>
    <row r="2158" spans="1:28" ht="15" customHeight="1">
      <c r="A2158" s="6">
        <v>2650</v>
      </c>
      <c r="B2158" s="6" t="s">
        <v>324</v>
      </c>
      <c r="C2158" s="6" t="s">
        <v>23</v>
      </c>
      <c r="D2158" s="6">
        <v>40</v>
      </c>
      <c r="E2158" s="6">
        <v>40</v>
      </c>
      <c r="F2158" s="6">
        <f t="shared" si="39"/>
        <v>0.04</v>
      </c>
      <c r="G2158" s="6">
        <v>1</v>
      </c>
      <c r="H2158" s="6" t="s">
        <v>330</v>
      </c>
      <c r="I2158" s="6" t="s">
        <v>12</v>
      </c>
      <c r="J2158" s="6" t="s">
        <v>25</v>
      </c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</row>
    <row r="2159" spans="1:28" ht="15" customHeight="1">
      <c r="A2159" s="6">
        <v>2649</v>
      </c>
      <c r="B2159" s="6" t="s">
        <v>73</v>
      </c>
      <c r="C2159" s="6" t="s">
        <v>23</v>
      </c>
      <c r="D2159" s="6">
        <v>22</v>
      </c>
      <c r="E2159" s="6">
        <v>22</v>
      </c>
      <c r="F2159" s="6">
        <f t="shared" si="39"/>
        <v>2.1999999999999999E-2</v>
      </c>
      <c r="G2159" s="6">
        <v>1</v>
      </c>
      <c r="H2159" s="6" t="s">
        <v>330</v>
      </c>
      <c r="I2159" s="6" t="s">
        <v>18</v>
      </c>
      <c r="J2159" s="6" t="s">
        <v>25</v>
      </c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</row>
    <row r="2160" spans="1:28" ht="15" customHeight="1">
      <c r="A2160" s="6">
        <v>2648</v>
      </c>
      <c r="B2160" s="6" t="s">
        <v>46</v>
      </c>
      <c r="C2160" s="6" t="s">
        <v>23</v>
      </c>
      <c r="D2160" s="6">
        <v>78</v>
      </c>
      <c r="E2160" s="6">
        <v>78</v>
      </c>
      <c r="F2160" s="6">
        <f t="shared" si="39"/>
        <v>7.8E-2</v>
      </c>
      <c r="G2160" s="6">
        <v>1</v>
      </c>
      <c r="H2160" s="6" t="s">
        <v>330</v>
      </c>
      <c r="I2160" s="6" t="s">
        <v>12</v>
      </c>
      <c r="J2160" s="6" t="s">
        <v>25</v>
      </c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</row>
    <row r="2161" spans="1:28" ht="15" customHeight="1">
      <c r="A2161" s="6">
        <v>2647</v>
      </c>
      <c r="B2161" s="6" t="s">
        <v>46</v>
      </c>
      <c r="C2161" s="6" t="s">
        <v>23</v>
      </c>
      <c r="D2161" s="6">
        <v>168</v>
      </c>
      <c r="E2161" s="6">
        <v>168</v>
      </c>
      <c r="F2161" s="6">
        <f t="shared" si="39"/>
        <v>0.16800000000000001</v>
      </c>
      <c r="G2161" s="6">
        <v>1</v>
      </c>
      <c r="H2161" s="6" t="s">
        <v>330</v>
      </c>
      <c r="I2161" s="6" t="s">
        <v>12</v>
      </c>
      <c r="J2161" s="6" t="s">
        <v>36</v>
      </c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</row>
    <row r="2162" spans="1:28" ht="15" customHeight="1">
      <c r="A2162" s="6">
        <v>2646</v>
      </c>
      <c r="B2162" s="6" t="s">
        <v>332</v>
      </c>
      <c r="C2162" s="6" t="s">
        <v>23</v>
      </c>
      <c r="D2162" s="6">
        <v>90</v>
      </c>
      <c r="E2162" s="6">
        <v>90</v>
      </c>
      <c r="F2162" s="6">
        <f t="shared" si="39"/>
        <v>0.09</v>
      </c>
      <c r="G2162" s="6">
        <v>1</v>
      </c>
      <c r="H2162" s="6" t="s">
        <v>330</v>
      </c>
      <c r="I2162" s="6" t="s">
        <v>18</v>
      </c>
      <c r="J2162" s="6" t="s">
        <v>25</v>
      </c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</row>
    <row r="2163" spans="1:28" ht="15" customHeight="1">
      <c r="A2163" s="6">
        <v>2645</v>
      </c>
      <c r="B2163" s="6" t="s">
        <v>64</v>
      </c>
      <c r="C2163" s="6" t="s">
        <v>55</v>
      </c>
      <c r="D2163" s="6">
        <v>82</v>
      </c>
      <c r="E2163" s="6">
        <v>82</v>
      </c>
      <c r="F2163" s="6">
        <f t="shared" si="39"/>
        <v>8.2000000000000003E-2</v>
      </c>
      <c r="G2163" s="6">
        <v>1</v>
      </c>
      <c r="H2163" s="6" t="s">
        <v>330</v>
      </c>
      <c r="I2163" s="6" t="s">
        <v>18</v>
      </c>
      <c r="J2163" s="6" t="s">
        <v>181</v>
      </c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</row>
    <row r="2164" spans="1:28" ht="15" customHeight="1">
      <c r="A2164" s="6">
        <v>2644</v>
      </c>
      <c r="B2164" s="6" t="s">
        <v>46</v>
      </c>
      <c r="C2164" s="6" t="s">
        <v>55</v>
      </c>
      <c r="D2164" s="6">
        <v>46</v>
      </c>
      <c r="E2164" s="6">
        <v>46</v>
      </c>
      <c r="F2164" s="6">
        <f t="shared" si="39"/>
        <v>4.5999999999999999E-2</v>
      </c>
      <c r="G2164" s="6">
        <v>1</v>
      </c>
      <c r="H2164" s="6" t="s">
        <v>330</v>
      </c>
      <c r="I2164" s="6" t="s">
        <v>18</v>
      </c>
      <c r="J2164" s="6" t="s">
        <v>25</v>
      </c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</row>
    <row r="2165" spans="1:28" ht="15" customHeight="1">
      <c r="A2165" s="6">
        <v>2643</v>
      </c>
      <c r="B2165" s="6" t="s">
        <v>22</v>
      </c>
      <c r="C2165" s="6" t="s">
        <v>55</v>
      </c>
      <c r="D2165" s="6">
        <v>80</v>
      </c>
      <c r="E2165" s="6">
        <v>80</v>
      </c>
      <c r="F2165" s="6">
        <f t="shared" si="39"/>
        <v>0.08</v>
      </c>
      <c r="G2165" s="6">
        <v>1</v>
      </c>
      <c r="H2165" s="6" t="s">
        <v>330</v>
      </c>
      <c r="I2165" s="6" t="s">
        <v>12</v>
      </c>
      <c r="J2165" s="6" t="s">
        <v>25</v>
      </c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</row>
    <row r="2166" spans="1:28" ht="15" customHeight="1">
      <c r="A2166" s="6">
        <v>2642</v>
      </c>
      <c r="B2166" s="6" t="s">
        <v>329</v>
      </c>
      <c r="C2166" s="6" t="s">
        <v>55</v>
      </c>
      <c r="D2166" s="6">
        <v>74</v>
      </c>
      <c r="E2166" s="6">
        <v>74</v>
      </c>
      <c r="F2166" s="6">
        <f t="shared" si="39"/>
        <v>7.3999999999999996E-2</v>
      </c>
      <c r="G2166" s="6">
        <v>1</v>
      </c>
      <c r="H2166" s="6" t="s">
        <v>330</v>
      </c>
      <c r="I2166" s="6" t="s">
        <v>18</v>
      </c>
      <c r="J2166" s="6" t="s">
        <v>181</v>
      </c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</row>
    <row r="2167" spans="1:28" ht="15" customHeight="1">
      <c r="A2167" s="6">
        <v>2641</v>
      </c>
      <c r="B2167" s="6" t="s">
        <v>73</v>
      </c>
      <c r="C2167" s="6" t="s">
        <v>55</v>
      </c>
      <c r="D2167" s="6">
        <v>50</v>
      </c>
      <c r="E2167" s="6">
        <v>50</v>
      </c>
      <c r="F2167" s="6">
        <f t="shared" si="39"/>
        <v>0.05</v>
      </c>
      <c r="G2167" s="6">
        <v>1</v>
      </c>
      <c r="H2167" s="6" t="s">
        <v>330</v>
      </c>
      <c r="I2167" s="6" t="s">
        <v>18</v>
      </c>
      <c r="J2167" s="6" t="s">
        <v>25</v>
      </c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</row>
    <row r="2168" spans="1:28" ht="15" customHeight="1">
      <c r="A2168" s="6">
        <v>2640</v>
      </c>
      <c r="B2168" s="6" t="s">
        <v>73</v>
      </c>
      <c r="C2168" s="6" t="s">
        <v>23</v>
      </c>
      <c r="D2168" s="6">
        <v>22</v>
      </c>
      <c r="E2168" s="6">
        <v>22</v>
      </c>
      <c r="F2168" s="6">
        <f t="shared" si="39"/>
        <v>2.1999999999999999E-2</v>
      </c>
      <c r="G2168" s="6">
        <v>1</v>
      </c>
      <c r="H2168" s="6" t="s">
        <v>330</v>
      </c>
      <c r="I2168" s="6" t="s">
        <v>18</v>
      </c>
      <c r="J2168" s="6" t="s">
        <v>25</v>
      </c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</row>
    <row r="2169" spans="1:28" ht="15" customHeight="1">
      <c r="A2169" s="6">
        <v>2639</v>
      </c>
      <c r="B2169" s="6" t="s">
        <v>69</v>
      </c>
      <c r="C2169" s="6" t="s">
        <v>55</v>
      </c>
      <c r="D2169" s="6">
        <v>40</v>
      </c>
      <c r="E2169" s="6">
        <v>40</v>
      </c>
      <c r="F2169" s="6">
        <f t="shared" si="39"/>
        <v>0.04</v>
      </c>
      <c r="G2169" s="6">
        <v>1</v>
      </c>
      <c r="H2169" s="6" t="s">
        <v>330</v>
      </c>
      <c r="I2169" s="6" t="s">
        <v>12</v>
      </c>
      <c r="J2169" s="6" t="s">
        <v>25</v>
      </c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</row>
    <row r="2170" spans="1:28" ht="15" customHeight="1">
      <c r="A2170" s="6">
        <v>2638</v>
      </c>
      <c r="B2170" s="6" t="s">
        <v>183</v>
      </c>
      <c r="C2170" s="6" t="s">
        <v>55</v>
      </c>
      <c r="D2170" s="6">
        <v>72</v>
      </c>
      <c r="E2170" s="6">
        <v>72</v>
      </c>
      <c r="F2170" s="6">
        <f t="shared" si="39"/>
        <v>7.1999999999999995E-2</v>
      </c>
      <c r="G2170" s="6">
        <v>1</v>
      </c>
      <c r="H2170" s="6" t="s">
        <v>330</v>
      </c>
      <c r="I2170" s="6" t="s">
        <v>12</v>
      </c>
      <c r="J2170" s="6" t="s">
        <v>25</v>
      </c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</row>
    <row r="2171" spans="1:28" ht="15" customHeight="1">
      <c r="A2171" s="6">
        <v>2637</v>
      </c>
      <c r="B2171" s="6" t="s">
        <v>342</v>
      </c>
      <c r="C2171" s="6" t="s">
        <v>55</v>
      </c>
      <c r="D2171" s="6">
        <v>38</v>
      </c>
      <c r="E2171" s="6">
        <v>38</v>
      </c>
      <c r="F2171" s="6">
        <f t="shared" si="39"/>
        <v>3.7999999999999999E-2</v>
      </c>
      <c r="G2171" s="6">
        <v>1</v>
      </c>
      <c r="H2171" s="6" t="s">
        <v>330</v>
      </c>
      <c r="I2171" s="6" t="s">
        <v>18</v>
      </c>
      <c r="J2171" s="6" t="s">
        <v>25</v>
      </c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</row>
    <row r="2172" spans="1:28" ht="15" customHeight="1">
      <c r="A2172" s="6">
        <v>2636</v>
      </c>
      <c r="B2172" s="6" t="s">
        <v>46</v>
      </c>
      <c r="C2172" s="6" t="s">
        <v>23</v>
      </c>
      <c r="D2172" s="6">
        <v>46</v>
      </c>
      <c r="E2172" s="6">
        <v>46</v>
      </c>
      <c r="F2172" s="6">
        <f t="shared" si="39"/>
        <v>4.5999999999999999E-2</v>
      </c>
      <c r="G2172" s="6">
        <v>1</v>
      </c>
      <c r="H2172" s="6" t="s">
        <v>330</v>
      </c>
      <c r="I2172" s="6" t="s">
        <v>12</v>
      </c>
      <c r="J2172" s="6" t="s">
        <v>25</v>
      </c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</row>
    <row r="2173" spans="1:28" ht="15" customHeight="1">
      <c r="A2173" s="6">
        <v>2634</v>
      </c>
      <c r="B2173" s="6" t="s">
        <v>69</v>
      </c>
      <c r="C2173" s="6" t="s">
        <v>23</v>
      </c>
      <c r="D2173" s="6">
        <v>60</v>
      </c>
      <c r="E2173" s="6">
        <v>60</v>
      </c>
      <c r="F2173" s="6">
        <f t="shared" si="39"/>
        <v>0.06</v>
      </c>
      <c r="G2173" s="6">
        <v>1</v>
      </c>
      <c r="H2173" s="6" t="s">
        <v>330</v>
      </c>
      <c r="I2173" s="6" t="s">
        <v>12</v>
      </c>
      <c r="J2173" s="6" t="s">
        <v>25</v>
      </c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</row>
    <row r="2174" spans="1:28" ht="15" customHeight="1">
      <c r="A2174" s="6">
        <v>2633</v>
      </c>
      <c r="B2174" s="6" t="s">
        <v>69</v>
      </c>
      <c r="C2174" s="6" t="s">
        <v>23</v>
      </c>
      <c r="D2174" s="6">
        <v>54</v>
      </c>
      <c r="E2174" s="6">
        <v>54</v>
      </c>
      <c r="F2174" s="6">
        <f t="shared" si="39"/>
        <v>5.3999999999999999E-2</v>
      </c>
      <c r="G2174" s="6">
        <v>1</v>
      </c>
      <c r="H2174" s="6" t="s">
        <v>330</v>
      </c>
      <c r="I2174" s="6" t="s">
        <v>18</v>
      </c>
      <c r="J2174" s="6" t="s">
        <v>36</v>
      </c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</row>
    <row r="2175" spans="1:28" ht="15" customHeight="1">
      <c r="A2175" s="6">
        <v>2632</v>
      </c>
      <c r="B2175" s="6" t="s">
        <v>69</v>
      </c>
      <c r="C2175" s="6" t="s">
        <v>55</v>
      </c>
      <c r="D2175" s="6">
        <v>68</v>
      </c>
      <c r="E2175" s="6">
        <v>68</v>
      </c>
      <c r="F2175" s="6">
        <f t="shared" si="39"/>
        <v>6.8000000000000005E-2</v>
      </c>
      <c r="G2175" s="6">
        <v>1</v>
      </c>
      <c r="H2175" s="6" t="s">
        <v>330</v>
      </c>
      <c r="I2175" s="6" t="s">
        <v>12</v>
      </c>
      <c r="J2175" s="6" t="s">
        <v>25</v>
      </c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</row>
    <row r="2176" spans="1:28" ht="15" customHeight="1">
      <c r="A2176" s="6">
        <v>2631</v>
      </c>
      <c r="B2176" s="6" t="s">
        <v>46</v>
      </c>
      <c r="C2176" s="6" t="s">
        <v>55</v>
      </c>
      <c r="D2176" s="6">
        <v>30</v>
      </c>
      <c r="E2176" s="6">
        <v>30</v>
      </c>
      <c r="F2176" s="6">
        <f t="shared" si="39"/>
        <v>0.03</v>
      </c>
      <c r="G2176" s="6">
        <v>1</v>
      </c>
      <c r="H2176" s="6" t="s">
        <v>330</v>
      </c>
      <c r="I2176" s="6" t="s">
        <v>18</v>
      </c>
      <c r="J2176" s="6" t="s">
        <v>25</v>
      </c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</row>
    <row r="2177" spans="1:28" ht="15" customHeight="1">
      <c r="A2177" s="6">
        <v>2630</v>
      </c>
      <c r="B2177" s="6" t="s">
        <v>69</v>
      </c>
      <c r="C2177" s="6" t="s">
        <v>23</v>
      </c>
      <c r="D2177" s="6">
        <v>78</v>
      </c>
      <c r="E2177" s="6">
        <v>78</v>
      </c>
      <c r="F2177" s="6">
        <f t="shared" si="39"/>
        <v>7.8E-2</v>
      </c>
      <c r="G2177" s="6">
        <v>1</v>
      </c>
      <c r="H2177" s="6" t="s">
        <v>330</v>
      </c>
      <c r="I2177" s="6" t="s">
        <v>12</v>
      </c>
      <c r="J2177" s="6" t="s">
        <v>25</v>
      </c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</row>
    <row r="2178" spans="1:28" ht="15" customHeight="1">
      <c r="A2178" s="6">
        <v>2629</v>
      </c>
      <c r="B2178" s="6" t="s">
        <v>46</v>
      </c>
      <c r="C2178" s="6" t="s">
        <v>23</v>
      </c>
      <c r="D2178" s="6">
        <v>96</v>
      </c>
      <c r="E2178" s="6">
        <v>96</v>
      </c>
      <c r="F2178" s="6">
        <f t="shared" si="39"/>
        <v>9.6000000000000002E-2</v>
      </c>
      <c r="G2178" s="6">
        <v>1</v>
      </c>
      <c r="H2178" s="6" t="s">
        <v>330</v>
      </c>
      <c r="I2178" s="6" t="s">
        <v>12</v>
      </c>
      <c r="J2178" s="6" t="s">
        <v>36</v>
      </c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</row>
    <row r="2179" spans="1:28" ht="15" customHeight="1">
      <c r="A2179" s="6">
        <v>2628</v>
      </c>
      <c r="B2179" s="6" t="s">
        <v>69</v>
      </c>
      <c r="C2179" s="6" t="s">
        <v>23</v>
      </c>
      <c r="D2179" s="6">
        <v>52</v>
      </c>
      <c r="E2179" s="6">
        <v>52</v>
      </c>
      <c r="F2179" s="6">
        <f t="shared" si="39"/>
        <v>5.1999999999999998E-2</v>
      </c>
      <c r="G2179" s="6">
        <v>1</v>
      </c>
      <c r="H2179" s="6" t="s">
        <v>330</v>
      </c>
      <c r="I2179" s="6" t="s">
        <v>12</v>
      </c>
      <c r="J2179" s="6" t="s">
        <v>25</v>
      </c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</row>
    <row r="2180" spans="1:28" ht="15" customHeight="1">
      <c r="A2180" s="6">
        <v>2627</v>
      </c>
      <c r="B2180" s="6" t="s">
        <v>46</v>
      </c>
      <c r="C2180" s="6" t="s">
        <v>23</v>
      </c>
      <c r="D2180" s="6">
        <v>48</v>
      </c>
      <c r="E2180" s="6">
        <v>48</v>
      </c>
      <c r="F2180" s="6">
        <f t="shared" si="39"/>
        <v>4.8000000000000001E-2</v>
      </c>
      <c r="G2180" s="6">
        <v>1</v>
      </c>
      <c r="H2180" s="6" t="s">
        <v>330</v>
      </c>
      <c r="I2180" s="6" t="s">
        <v>18</v>
      </c>
      <c r="J2180" s="6" t="s">
        <v>25</v>
      </c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</row>
    <row r="2181" spans="1:28" ht="15" customHeight="1">
      <c r="A2181" s="6">
        <v>2626</v>
      </c>
      <c r="B2181" s="6" t="s">
        <v>155</v>
      </c>
      <c r="C2181" s="6" t="s">
        <v>55</v>
      </c>
      <c r="D2181" s="6">
        <v>100</v>
      </c>
      <c r="E2181" s="6">
        <v>100</v>
      </c>
      <c r="F2181" s="6">
        <f t="shared" ref="F2181:F2244" si="40">E2181/1000</f>
        <v>0.1</v>
      </c>
      <c r="G2181" s="6">
        <v>1</v>
      </c>
      <c r="H2181" s="6" t="s">
        <v>330</v>
      </c>
      <c r="I2181" s="6" t="s">
        <v>12</v>
      </c>
      <c r="J2181" s="6" t="s">
        <v>25</v>
      </c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</row>
    <row r="2182" spans="1:28" ht="15" customHeight="1">
      <c r="A2182" s="6">
        <v>2625</v>
      </c>
      <c r="B2182" s="6" t="s">
        <v>46</v>
      </c>
      <c r="C2182" s="6" t="s">
        <v>55</v>
      </c>
      <c r="D2182" s="6">
        <v>74</v>
      </c>
      <c r="E2182" s="6">
        <v>74</v>
      </c>
      <c r="F2182" s="6">
        <f t="shared" si="40"/>
        <v>7.3999999999999996E-2</v>
      </c>
      <c r="G2182" s="6">
        <v>1</v>
      </c>
      <c r="H2182" s="6" t="s">
        <v>330</v>
      </c>
      <c r="I2182" s="6" t="s">
        <v>12</v>
      </c>
      <c r="J2182" s="6" t="s">
        <v>25</v>
      </c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</row>
    <row r="2183" spans="1:28" ht="15" customHeight="1">
      <c r="A2183" s="6">
        <v>2624</v>
      </c>
      <c r="B2183" s="6" t="s">
        <v>346</v>
      </c>
      <c r="C2183" s="6" t="s">
        <v>55</v>
      </c>
      <c r="D2183" s="6">
        <v>70</v>
      </c>
      <c r="E2183" s="6">
        <v>70</v>
      </c>
      <c r="F2183" s="6">
        <f t="shared" si="40"/>
        <v>7.0000000000000007E-2</v>
      </c>
      <c r="G2183" s="6">
        <v>1</v>
      </c>
      <c r="H2183" s="6" t="s">
        <v>330</v>
      </c>
      <c r="I2183" s="6" t="s">
        <v>18</v>
      </c>
      <c r="J2183" s="6" t="s">
        <v>36</v>
      </c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</row>
    <row r="2184" spans="1:28" ht="15" customHeight="1">
      <c r="A2184" s="6">
        <v>2623</v>
      </c>
      <c r="B2184" s="6" t="s">
        <v>183</v>
      </c>
      <c r="C2184" s="6" t="s">
        <v>55</v>
      </c>
      <c r="D2184" s="6">
        <v>96</v>
      </c>
      <c r="E2184" s="6">
        <v>96</v>
      </c>
      <c r="F2184" s="6">
        <f t="shared" si="40"/>
        <v>9.6000000000000002E-2</v>
      </c>
      <c r="G2184" s="6">
        <v>1</v>
      </c>
      <c r="H2184" s="6" t="s">
        <v>330</v>
      </c>
      <c r="I2184" s="6" t="s">
        <v>18</v>
      </c>
      <c r="J2184" s="6" t="s">
        <v>149</v>
      </c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</row>
    <row r="2185" spans="1:28" ht="15" customHeight="1">
      <c r="A2185" s="6">
        <v>2622</v>
      </c>
      <c r="B2185" s="6" t="s">
        <v>69</v>
      </c>
      <c r="C2185" s="6" t="s">
        <v>23</v>
      </c>
      <c r="D2185" s="6">
        <v>46</v>
      </c>
      <c r="E2185" s="6">
        <v>46</v>
      </c>
      <c r="F2185" s="6">
        <f t="shared" si="40"/>
        <v>4.5999999999999999E-2</v>
      </c>
      <c r="G2185" s="6">
        <v>1</v>
      </c>
      <c r="H2185" s="6" t="s">
        <v>330</v>
      </c>
      <c r="I2185" s="6" t="s">
        <v>12</v>
      </c>
      <c r="J2185" s="6" t="s">
        <v>25</v>
      </c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</row>
    <row r="2186" spans="1:28" ht="15" customHeight="1">
      <c r="A2186" s="6">
        <v>2621</v>
      </c>
      <c r="B2186" s="6" t="s">
        <v>183</v>
      </c>
      <c r="C2186" s="6" t="s">
        <v>55</v>
      </c>
      <c r="D2186" s="6">
        <v>68</v>
      </c>
      <c r="E2186" s="6">
        <v>68</v>
      </c>
      <c r="F2186" s="6">
        <f t="shared" si="40"/>
        <v>6.8000000000000005E-2</v>
      </c>
      <c r="G2186" s="6">
        <v>1</v>
      </c>
      <c r="H2186" s="6" t="s">
        <v>330</v>
      </c>
      <c r="I2186" s="6" t="s">
        <v>12</v>
      </c>
      <c r="J2186" s="6" t="s">
        <v>25</v>
      </c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</row>
    <row r="2187" spans="1:28" ht="15" customHeight="1">
      <c r="A2187" s="6">
        <v>2620</v>
      </c>
      <c r="B2187" s="6" t="s">
        <v>46</v>
      </c>
      <c r="C2187" s="6" t="s">
        <v>23</v>
      </c>
      <c r="D2187" s="6">
        <v>62</v>
      </c>
      <c r="E2187" s="6">
        <v>62</v>
      </c>
      <c r="F2187" s="6">
        <f t="shared" si="40"/>
        <v>6.2E-2</v>
      </c>
      <c r="G2187" s="6">
        <v>1</v>
      </c>
      <c r="H2187" s="6" t="s">
        <v>330</v>
      </c>
      <c r="I2187" s="6" t="s">
        <v>12</v>
      </c>
      <c r="J2187" s="6" t="s">
        <v>25</v>
      </c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</row>
    <row r="2188" spans="1:28" ht="15" customHeight="1">
      <c r="A2188" s="6">
        <v>2619</v>
      </c>
      <c r="B2188" s="6" t="s">
        <v>46</v>
      </c>
      <c r="C2188" s="6" t="s">
        <v>55</v>
      </c>
      <c r="D2188" s="6">
        <v>62</v>
      </c>
      <c r="E2188" s="6">
        <v>62</v>
      </c>
      <c r="F2188" s="6">
        <f t="shared" si="40"/>
        <v>6.2E-2</v>
      </c>
      <c r="G2188" s="6">
        <v>1</v>
      </c>
      <c r="H2188" s="6" t="s">
        <v>330</v>
      </c>
      <c r="I2188" s="6" t="s">
        <v>12</v>
      </c>
      <c r="J2188" s="6" t="s">
        <v>25</v>
      </c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</row>
    <row r="2189" spans="1:28" ht="15" customHeight="1">
      <c r="A2189" s="6">
        <v>2618</v>
      </c>
      <c r="B2189" s="6" t="s">
        <v>69</v>
      </c>
      <c r="C2189" s="6" t="s">
        <v>55</v>
      </c>
      <c r="D2189" s="6">
        <v>98</v>
      </c>
      <c r="E2189" s="6">
        <v>98</v>
      </c>
      <c r="F2189" s="6">
        <f t="shared" si="40"/>
        <v>9.8000000000000004E-2</v>
      </c>
      <c r="G2189" s="6">
        <v>1</v>
      </c>
      <c r="H2189" s="6" t="s">
        <v>330</v>
      </c>
      <c r="I2189" s="6" t="s">
        <v>18</v>
      </c>
      <c r="J2189" s="6" t="s">
        <v>25</v>
      </c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</row>
    <row r="2190" spans="1:28" ht="15" customHeight="1">
      <c r="A2190" s="6">
        <v>2617</v>
      </c>
      <c r="B2190" s="6" t="s">
        <v>332</v>
      </c>
      <c r="C2190" s="6" t="s">
        <v>55</v>
      </c>
      <c r="D2190" s="6">
        <v>50</v>
      </c>
      <c r="E2190" s="6">
        <v>50</v>
      </c>
      <c r="F2190" s="6">
        <f t="shared" si="40"/>
        <v>0.05</v>
      </c>
      <c r="G2190" s="6">
        <v>1</v>
      </c>
      <c r="H2190" s="6" t="s">
        <v>330</v>
      </c>
      <c r="I2190" s="6" t="s">
        <v>12</v>
      </c>
      <c r="J2190" s="6" t="s">
        <v>25</v>
      </c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</row>
    <row r="2191" spans="1:28" ht="15" customHeight="1">
      <c r="A2191" s="6">
        <v>2616</v>
      </c>
      <c r="B2191" s="6" t="s">
        <v>46</v>
      </c>
      <c r="C2191" s="6" t="s">
        <v>55</v>
      </c>
      <c r="D2191" s="6">
        <v>104</v>
      </c>
      <c r="E2191" s="6">
        <v>104</v>
      </c>
      <c r="F2191" s="6">
        <f t="shared" si="40"/>
        <v>0.104</v>
      </c>
      <c r="G2191" s="6">
        <v>1</v>
      </c>
      <c r="H2191" s="6" t="s">
        <v>330</v>
      </c>
      <c r="I2191" s="6" t="s">
        <v>12</v>
      </c>
      <c r="J2191" s="6" t="s">
        <v>25</v>
      </c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</row>
    <row r="2192" spans="1:28" ht="15" customHeight="1">
      <c r="A2192" s="6">
        <v>2614</v>
      </c>
      <c r="B2192" s="6" t="s">
        <v>155</v>
      </c>
      <c r="C2192" s="6" t="s">
        <v>23</v>
      </c>
      <c r="D2192" s="6">
        <v>128</v>
      </c>
      <c r="E2192" s="6">
        <v>128</v>
      </c>
      <c r="F2192" s="6">
        <f t="shared" si="40"/>
        <v>0.128</v>
      </c>
      <c r="G2192" s="6">
        <v>1</v>
      </c>
      <c r="H2192" s="6" t="s">
        <v>330</v>
      </c>
      <c r="I2192" s="6" t="s">
        <v>108</v>
      </c>
      <c r="J2192" s="6" t="s">
        <v>36</v>
      </c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</row>
    <row r="2193" spans="1:28" ht="15" customHeight="1">
      <c r="A2193" s="6">
        <v>2613</v>
      </c>
      <c r="B2193" s="6" t="s">
        <v>69</v>
      </c>
      <c r="C2193" s="6" t="s">
        <v>23</v>
      </c>
      <c r="D2193" s="6">
        <v>186</v>
      </c>
      <c r="E2193" s="6">
        <v>186</v>
      </c>
      <c r="F2193" s="6">
        <f t="shared" si="40"/>
        <v>0.186</v>
      </c>
      <c r="G2193" s="6">
        <v>1</v>
      </c>
      <c r="H2193" s="6" t="s">
        <v>330</v>
      </c>
      <c r="I2193" s="6" t="s">
        <v>296</v>
      </c>
      <c r="J2193" s="6" t="s">
        <v>25</v>
      </c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</row>
    <row r="2194" spans="1:28" ht="15" customHeight="1">
      <c r="A2194" s="6">
        <v>2615</v>
      </c>
      <c r="B2194" s="6" t="s">
        <v>69</v>
      </c>
      <c r="C2194" s="6" t="s">
        <v>23</v>
      </c>
      <c r="D2194" s="6">
        <v>162</v>
      </c>
      <c r="E2194" s="6">
        <v>162</v>
      </c>
      <c r="F2194" s="6">
        <f t="shared" si="40"/>
        <v>0.16200000000000001</v>
      </c>
      <c r="G2194" s="6">
        <v>1</v>
      </c>
      <c r="H2194" s="6" t="s">
        <v>330</v>
      </c>
      <c r="I2194" s="6" t="s">
        <v>12</v>
      </c>
      <c r="J2194" s="6" t="s">
        <v>25</v>
      </c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</row>
    <row r="2195" spans="1:28" ht="15" customHeight="1">
      <c r="A2195" s="6">
        <v>2612</v>
      </c>
      <c r="B2195" s="6" t="s">
        <v>46</v>
      </c>
      <c r="C2195" s="6" t="s">
        <v>55</v>
      </c>
      <c r="D2195" s="6">
        <v>56</v>
      </c>
      <c r="E2195" s="6">
        <v>56</v>
      </c>
      <c r="F2195" s="6">
        <f t="shared" si="40"/>
        <v>5.6000000000000001E-2</v>
      </c>
      <c r="G2195" s="6">
        <v>1</v>
      </c>
      <c r="H2195" s="6" t="s">
        <v>330</v>
      </c>
      <c r="I2195" s="6" t="s">
        <v>12</v>
      </c>
      <c r="J2195" s="6" t="s">
        <v>25</v>
      </c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</row>
    <row r="2196" spans="1:28" ht="15" customHeight="1">
      <c r="A2196" s="6">
        <v>2611</v>
      </c>
      <c r="B2196" s="6" t="s">
        <v>69</v>
      </c>
      <c r="C2196" s="6" t="s">
        <v>55</v>
      </c>
      <c r="D2196" s="6">
        <v>60</v>
      </c>
      <c r="E2196" s="6">
        <v>60</v>
      </c>
      <c r="F2196" s="6">
        <f t="shared" si="40"/>
        <v>0.06</v>
      </c>
      <c r="G2196" s="6">
        <v>1</v>
      </c>
      <c r="H2196" s="6" t="s">
        <v>330</v>
      </c>
      <c r="I2196" s="6" t="s">
        <v>12</v>
      </c>
      <c r="J2196" s="6" t="s">
        <v>25</v>
      </c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</row>
    <row r="2197" spans="1:28" ht="15" customHeight="1">
      <c r="A2197" s="6">
        <v>2610</v>
      </c>
      <c r="B2197" s="6" t="s">
        <v>22</v>
      </c>
      <c r="C2197" s="6" t="s">
        <v>55</v>
      </c>
      <c r="D2197" s="6">
        <v>118</v>
      </c>
      <c r="E2197" s="6">
        <v>118</v>
      </c>
      <c r="F2197" s="6">
        <f t="shared" si="40"/>
        <v>0.11799999999999999</v>
      </c>
      <c r="G2197" s="6">
        <v>1</v>
      </c>
      <c r="H2197" s="6" t="s">
        <v>330</v>
      </c>
      <c r="I2197" s="6" t="s">
        <v>18</v>
      </c>
      <c r="J2197" s="6" t="s">
        <v>36</v>
      </c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</row>
    <row r="2198" spans="1:28" ht="15" customHeight="1">
      <c r="A2198" s="6">
        <v>2609</v>
      </c>
      <c r="B2198" s="6" t="s">
        <v>69</v>
      </c>
      <c r="C2198" s="6" t="s">
        <v>55</v>
      </c>
      <c r="D2198" s="6">
        <v>84</v>
      </c>
      <c r="E2198" s="6">
        <v>84</v>
      </c>
      <c r="F2198" s="6">
        <f t="shared" si="40"/>
        <v>8.4000000000000005E-2</v>
      </c>
      <c r="G2198" s="6">
        <v>1</v>
      </c>
      <c r="H2198" s="6" t="s">
        <v>330</v>
      </c>
      <c r="I2198" s="6" t="s">
        <v>18</v>
      </c>
      <c r="J2198" s="6" t="s">
        <v>25</v>
      </c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</row>
    <row r="2199" spans="1:28" ht="15" customHeight="1">
      <c r="A2199" s="6">
        <v>2608</v>
      </c>
      <c r="B2199" s="6" t="s">
        <v>69</v>
      </c>
      <c r="C2199" s="6" t="s">
        <v>23</v>
      </c>
      <c r="D2199" s="6">
        <v>42</v>
      </c>
      <c r="E2199" s="6">
        <v>42</v>
      </c>
      <c r="F2199" s="6">
        <f t="shared" si="40"/>
        <v>4.2000000000000003E-2</v>
      </c>
      <c r="G2199" s="6">
        <v>1</v>
      </c>
      <c r="H2199" s="6" t="s">
        <v>330</v>
      </c>
      <c r="I2199" s="6" t="s">
        <v>12</v>
      </c>
      <c r="J2199" s="6" t="s">
        <v>25</v>
      </c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</row>
    <row r="2200" spans="1:28" ht="15" customHeight="1">
      <c r="A2200" s="6">
        <v>2607</v>
      </c>
      <c r="B2200" s="6" t="s">
        <v>46</v>
      </c>
      <c r="C2200" s="6" t="s">
        <v>23</v>
      </c>
      <c r="D2200" s="6">
        <v>170</v>
      </c>
      <c r="E2200" s="6">
        <v>170</v>
      </c>
      <c r="F2200" s="6">
        <f t="shared" si="40"/>
        <v>0.17</v>
      </c>
      <c r="G2200" s="6">
        <v>1</v>
      </c>
      <c r="H2200" s="6" t="s">
        <v>330</v>
      </c>
      <c r="I2200" s="6" t="s">
        <v>12</v>
      </c>
      <c r="J2200" s="6" t="s">
        <v>25</v>
      </c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</row>
    <row r="2201" spans="1:28" ht="15" customHeight="1">
      <c r="A2201" s="6">
        <v>2606</v>
      </c>
      <c r="B2201" s="6" t="s">
        <v>324</v>
      </c>
      <c r="C2201" s="6" t="s">
        <v>23</v>
      </c>
      <c r="D2201" s="6">
        <v>74</v>
      </c>
      <c r="E2201" s="6">
        <v>74</v>
      </c>
      <c r="F2201" s="6">
        <f t="shared" si="40"/>
        <v>7.3999999999999996E-2</v>
      </c>
      <c r="G2201" s="6">
        <v>1</v>
      </c>
      <c r="H2201" s="6" t="s">
        <v>330</v>
      </c>
      <c r="I2201" s="6" t="s">
        <v>12</v>
      </c>
      <c r="J2201" s="6" t="s">
        <v>25</v>
      </c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</row>
    <row r="2202" spans="1:28" ht="15" customHeight="1">
      <c r="A2202" s="6">
        <v>2605</v>
      </c>
      <c r="B2202" s="6" t="s">
        <v>62</v>
      </c>
      <c r="C2202" s="6" t="s">
        <v>23</v>
      </c>
      <c r="D2202" s="6">
        <v>240</v>
      </c>
      <c r="E2202" s="6">
        <v>240</v>
      </c>
      <c r="F2202" s="6">
        <f t="shared" si="40"/>
        <v>0.24</v>
      </c>
      <c r="G2202" s="6">
        <v>1</v>
      </c>
      <c r="H2202" s="6" t="s">
        <v>330</v>
      </c>
      <c r="I2202" s="6" t="s">
        <v>108</v>
      </c>
      <c r="J2202" s="6" t="s">
        <v>36</v>
      </c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</row>
    <row r="2203" spans="1:28" ht="15" customHeight="1">
      <c r="A2203" s="6">
        <v>2604</v>
      </c>
      <c r="B2203" s="6" t="s">
        <v>62</v>
      </c>
      <c r="C2203" s="6" t="s">
        <v>23</v>
      </c>
      <c r="D2203" s="6">
        <v>166</v>
      </c>
      <c r="E2203" s="6">
        <v>166</v>
      </c>
      <c r="F2203" s="6">
        <f t="shared" si="40"/>
        <v>0.16600000000000001</v>
      </c>
      <c r="G2203" s="6">
        <v>1</v>
      </c>
      <c r="H2203" s="6" t="s">
        <v>330</v>
      </c>
      <c r="I2203" s="6" t="s">
        <v>108</v>
      </c>
      <c r="J2203" s="6" t="s">
        <v>36</v>
      </c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</row>
    <row r="2204" spans="1:28" ht="15" customHeight="1">
      <c r="A2204" s="6">
        <v>2603</v>
      </c>
      <c r="B2204" s="6" t="s">
        <v>64</v>
      </c>
      <c r="C2204" s="6" t="s">
        <v>55</v>
      </c>
      <c r="D2204" s="6">
        <v>74</v>
      </c>
      <c r="E2204" s="6">
        <v>74</v>
      </c>
      <c r="F2204" s="6">
        <f t="shared" si="40"/>
        <v>7.3999999999999996E-2</v>
      </c>
      <c r="G2204" s="6">
        <v>1</v>
      </c>
      <c r="H2204" s="6" t="s">
        <v>330</v>
      </c>
      <c r="I2204" s="6" t="s">
        <v>18</v>
      </c>
      <c r="J2204" s="6" t="s">
        <v>181</v>
      </c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</row>
    <row r="2205" spans="1:28" ht="15" customHeight="1">
      <c r="A2205" s="6">
        <v>2602</v>
      </c>
      <c r="B2205" s="6" t="s">
        <v>64</v>
      </c>
      <c r="C2205" s="6" t="s">
        <v>55</v>
      </c>
      <c r="D2205" s="6">
        <v>74</v>
      </c>
      <c r="E2205" s="6">
        <v>74</v>
      </c>
      <c r="F2205" s="6">
        <f t="shared" si="40"/>
        <v>7.3999999999999996E-2</v>
      </c>
      <c r="G2205" s="6">
        <v>1</v>
      </c>
      <c r="H2205" s="6" t="s">
        <v>330</v>
      </c>
      <c r="I2205" s="6" t="s">
        <v>18</v>
      </c>
      <c r="J2205" s="6" t="s">
        <v>181</v>
      </c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</row>
    <row r="2206" spans="1:28" ht="15" customHeight="1">
      <c r="A2206" s="6">
        <v>2601</v>
      </c>
      <c r="B2206" s="6" t="s">
        <v>173</v>
      </c>
      <c r="C2206" s="6" t="s">
        <v>55</v>
      </c>
      <c r="D2206" s="6">
        <v>26</v>
      </c>
      <c r="E2206" s="6">
        <v>26</v>
      </c>
      <c r="F2206" s="6">
        <f t="shared" si="40"/>
        <v>2.5999999999999999E-2</v>
      </c>
      <c r="G2206" s="6">
        <v>1</v>
      </c>
      <c r="H2206" s="6" t="s">
        <v>330</v>
      </c>
      <c r="I2206" s="6" t="s">
        <v>18</v>
      </c>
      <c r="J2206" s="6" t="s">
        <v>25</v>
      </c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</row>
    <row r="2207" spans="1:28" ht="15" customHeight="1">
      <c r="A2207" s="6">
        <v>2600</v>
      </c>
      <c r="B2207" s="6" t="s">
        <v>173</v>
      </c>
      <c r="C2207" s="6" t="s">
        <v>55</v>
      </c>
      <c r="D2207" s="6">
        <v>28</v>
      </c>
      <c r="E2207" s="6">
        <v>28</v>
      </c>
      <c r="F2207" s="6">
        <f t="shared" si="40"/>
        <v>2.8000000000000001E-2</v>
      </c>
      <c r="G2207" s="6">
        <v>1</v>
      </c>
      <c r="H2207" s="6" t="s">
        <v>330</v>
      </c>
      <c r="I2207" s="6" t="s">
        <v>18</v>
      </c>
      <c r="J2207" s="6" t="s">
        <v>25</v>
      </c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</row>
    <row r="2208" spans="1:28" ht="15" customHeight="1">
      <c r="A2208" s="6">
        <v>2599</v>
      </c>
      <c r="B2208" s="6" t="s">
        <v>46</v>
      </c>
      <c r="C2208" s="6" t="s">
        <v>55</v>
      </c>
      <c r="D2208" s="6">
        <v>78</v>
      </c>
      <c r="E2208" s="6">
        <v>78</v>
      </c>
      <c r="F2208" s="6">
        <f t="shared" si="40"/>
        <v>7.8E-2</v>
      </c>
      <c r="G2208" s="6">
        <v>1</v>
      </c>
      <c r="H2208" s="6" t="s">
        <v>330</v>
      </c>
      <c r="I2208" s="6" t="s">
        <v>12</v>
      </c>
      <c r="J2208" s="6" t="s">
        <v>25</v>
      </c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</row>
    <row r="2209" spans="1:28" ht="15" customHeight="1">
      <c r="A2209" s="6">
        <v>2598</v>
      </c>
      <c r="B2209" s="6" t="s">
        <v>46</v>
      </c>
      <c r="C2209" s="6" t="s">
        <v>55</v>
      </c>
      <c r="D2209" s="6">
        <v>80</v>
      </c>
      <c r="E2209" s="6">
        <v>80</v>
      </c>
      <c r="F2209" s="6">
        <f t="shared" si="40"/>
        <v>0.08</v>
      </c>
      <c r="G2209" s="6">
        <v>1</v>
      </c>
      <c r="H2209" s="6" t="s">
        <v>330</v>
      </c>
      <c r="I2209" s="6" t="s">
        <v>12</v>
      </c>
      <c r="J2209" s="6" t="s">
        <v>25</v>
      </c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</row>
    <row r="2210" spans="1:28" ht="15" customHeight="1">
      <c r="A2210" s="6">
        <v>2883</v>
      </c>
      <c r="B2210" s="6" t="s">
        <v>64</v>
      </c>
      <c r="C2210" s="6" t="s">
        <v>55</v>
      </c>
      <c r="D2210" s="6">
        <v>108</v>
      </c>
      <c r="E2210" s="6">
        <v>108</v>
      </c>
      <c r="F2210" s="6">
        <f t="shared" si="40"/>
        <v>0.108</v>
      </c>
      <c r="G2210" s="6">
        <v>1</v>
      </c>
      <c r="H2210" s="6" t="s">
        <v>330</v>
      </c>
      <c r="I2210" s="6" t="s">
        <v>18</v>
      </c>
      <c r="J2210" s="6" t="s">
        <v>25</v>
      </c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</row>
    <row r="2211" spans="1:28" ht="15" customHeight="1">
      <c r="A2211" s="6">
        <v>2882</v>
      </c>
      <c r="B2211" s="6" t="s">
        <v>347</v>
      </c>
      <c r="C2211" s="6" t="s">
        <v>23</v>
      </c>
      <c r="D2211" s="6">
        <v>82</v>
      </c>
      <c r="E2211" s="6">
        <v>82</v>
      </c>
      <c r="F2211" s="6">
        <f t="shared" si="40"/>
        <v>8.2000000000000003E-2</v>
      </c>
      <c r="G2211" s="6">
        <v>1</v>
      </c>
      <c r="H2211" s="6" t="s">
        <v>330</v>
      </c>
      <c r="I2211" s="6" t="s">
        <v>12</v>
      </c>
      <c r="J2211" s="6" t="s">
        <v>25</v>
      </c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</row>
    <row r="2212" spans="1:28" ht="15" customHeight="1">
      <c r="A2212" s="6">
        <v>2881</v>
      </c>
      <c r="B2212" s="6" t="s">
        <v>46</v>
      </c>
      <c r="C2212" s="6" t="s">
        <v>23</v>
      </c>
      <c r="D2212" s="6">
        <v>64</v>
      </c>
      <c r="E2212" s="6">
        <v>64</v>
      </c>
      <c r="F2212" s="6">
        <f t="shared" si="40"/>
        <v>6.4000000000000001E-2</v>
      </c>
      <c r="G2212" s="6">
        <v>1</v>
      </c>
      <c r="H2212" s="6" t="s">
        <v>330</v>
      </c>
      <c r="I2212" s="6" t="s">
        <v>12</v>
      </c>
      <c r="J2212" s="6" t="s">
        <v>25</v>
      </c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</row>
    <row r="2213" spans="1:28" ht="15" customHeight="1">
      <c r="A2213" s="6">
        <v>2880</v>
      </c>
      <c r="B2213" s="6" t="s">
        <v>46</v>
      </c>
      <c r="C2213" s="6" t="s">
        <v>23</v>
      </c>
      <c r="D2213" s="6">
        <v>62</v>
      </c>
      <c r="E2213" s="6">
        <v>62</v>
      </c>
      <c r="F2213" s="6">
        <f t="shared" si="40"/>
        <v>6.2E-2</v>
      </c>
      <c r="G2213" s="6">
        <v>1</v>
      </c>
      <c r="H2213" s="6" t="s">
        <v>330</v>
      </c>
      <c r="I2213" s="6" t="s">
        <v>12</v>
      </c>
      <c r="J2213" s="6" t="s">
        <v>25</v>
      </c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</row>
    <row r="2214" spans="1:28" ht="15" customHeight="1">
      <c r="A2214" s="6">
        <v>2878</v>
      </c>
      <c r="B2214" s="6" t="s">
        <v>46</v>
      </c>
      <c r="C2214" s="6" t="s">
        <v>55</v>
      </c>
      <c r="D2214" s="6">
        <v>74</v>
      </c>
      <c r="E2214" s="6">
        <v>74</v>
      </c>
      <c r="F2214" s="6">
        <f t="shared" si="40"/>
        <v>7.3999999999999996E-2</v>
      </c>
      <c r="G2214" s="6">
        <v>1</v>
      </c>
      <c r="H2214" s="6" t="s">
        <v>330</v>
      </c>
      <c r="I2214" s="6" t="s">
        <v>12</v>
      </c>
      <c r="J2214" s="6" t="s">
        <v>25</v>
      </c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</row>
    <row r="2215" spans="1:28" ht="15" customHeight="1">
      <c r="A2215" s="6">
        <v>2879</v>
      </c>
      <c r="B2215" s="6" t="s">
        <v>46</v>
      </c>
      <c r="C2215" s="6" t="s">
        <v>55</v>
      </c>
      <c r="D2215" s="6">
        <v>82</v>
      </c>
      <c r="E2215" s="6">
        <v>82</v>
      </c>
      <c r="F2215" s="6">
        <f t="shared" si="40"/>
        <v>8.2000000000000003E-2</v>
      </c>
      <c r="G2215" s="6">
        <v>1</v>
      </c>
      <c r="H2215" s="6" t="s">
        <v>330</v>
      </c>
      <c r="I2215" s="6" t="s">
        <v>12</v>
      </c>
      <c r="J2215" s="6" t="s">
        <v>25</v>
      </c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</row>
    <row r="2216" spans="1:28" ht="15" customHeight="1">
      <c r="A2216" s="6">
        <v>2877</v>
      </c>
      <c r="B2216" s="6" t="s">
        <v>114</v>
      </c>
      <c r="C2216" s="6" t="s">
        <v>55</v>
      </c>
      <c r="D2216" s="6">
        <v>48</v>
      </c>
      <c r="E2216" s="6">
        <v>48</v>
      </c>
      <c r="F2216" s="6">
        <f t="shared" si="40"/>
        <v>4.8000000000000001E-2</v>
      </c>
      <c r="G2216" s="6">
        <v>1</v>
      </c>
      <c r="H2216" s="6" t="s">
        <v>330</v>
      </c>
      <c r="I2216" s="6" t="s">
        <v>18</v>
      </c>
      <c r="J2216" s="6" t="s">
        <v>25</v>
      </c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</row>
    <row r="2217" spans="1:28" ht="15" customHeight="1">
      <c r="A2217" s="6">
        <v>2876</v>
      </c>
      <c r="B2217" s="6" t="s">
        <v>324</v>
      </c>
      <c r="C2217" s="6" t="s">
        <v>55</v>
      </c>
      <c r="D2217" s="6">
        <v>36</v>
      </c>
      <c r="E2217" s="6">
        <v>36</v>
      </c>
      <c r="F2217" s="6">
        <f t="shared" si="40"/>
        <v>3.5999999999999997E-2</v>
      </c>
      <c r="G2217" s="6">
        <v>1</v>
      </c>
      <c r="H2217" s="6" t="s">
        <v>330</v>
      </c>
      <c r="I2217" s="6" t="s">
        <v>18</v>
      </c>
      <c r="J2217" s="6" t="s">
        <v>25</v>
      </c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</row>
    <row r="2218" spans="1:28" ht="15" customHeight="1">
      <c r="A2218" s="6">
        <v>2875</v>
      </c>
      <c r="B2218" s="6" t="s">
        <v>46</v>
      </c>
      <c r="C2218" s="6" t="s">
        <v>55</v>
      </c>
      <c r="D2218" s="6">
        <v>74</v>
      </c>
      <c r="E2218" s="6">
        <v>74</v>
      </c>
      <c r="F2218" s="6">
        <f t="shared" si="40"/>
        <v>7.3999999999999996E-2</v>
      </c>
      <c r="G2218" s="6">
        <v>1</v>
      </c>
      <c r="H2218" s="6" t="s">
        <v>330</v>
      </c>
      <c r="I2218" s="6" t="s">
        <v>12</v>
      </c>
      <c r="J2218" s="6" t="s">
        <v>25</v>
      </c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</row>
    <row r="2219" spans="1:28" ht="15" customHeight="1">
      <c r="A2219" s="6">
        <v>2874</v>
      </c>
      <c r="B2219" s="6" t="s">
        <v>69</v>
      </c>
      <c r="C2219" s="6" t="s">
        <v>55</v>
      </c>
      <c r="D2219" s="6">
        <v>72</v>
      </c>
      <c r="E2219" s="6">
        <v>72</v>
      </c>
      <c r="F2219" s="6">
        <f t="shared" si="40"/>
        <v>7.1999999999999995E-2</v>
      </c>
      <c r="G2219" s="6">
        <v>1</v>
      </c>
      <c r="H2219" s="6" t="s">
        <v>330</v>
      </c>
      <c r="I2219" s="6" t="s">
        <v>12</v>
      </c>
      <c r="J2219" s="6" t="s">
        <v>25</v>
      </c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</row>
    <row r="2220" spans="1:28" ht="15" customHeight="1">
      <c r="A2220" s="6">
        <v>2873</v>
      </c>
      <c r="B2220" s="6" t="s">
        <v>46</v>
      </c>
      <c r="C2220" s="6" t="s">
        <v>23</v>
      </c>
      <c r="D2220" s="6">
        <v>52</v>
      </c>
      <c r="E2220" s="6">
        <v>52</v>
      </c>
      <c r="F2220" s="6">
        <f t="shared" si="40"/>
        <v>5.1999999999999998E-2</v>
      </c>
      <c r="G2220" s="6">
        <v>1</v>
      </c>
      <c r="H2220" s="6" t="s">
        <v>330</v>
      </c>
      <c r="I2220" s="6" t="s">
        <v>18</v>
      </c>
      <c r="J2220" s="6" t="s">
        <v>25</v>
      </c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</row>
    <row r="2221" spans="1:28" ht="15" customHeight="1">
      <c r="A2221" s="6">
        <v>2872</v>
      </c>
      <c r="B2221" s="6" t="s">
        <v>46</v>
      </c>
      <c r="C2221" s="6" t="s">
        <v>23</v>
      </c>
      <c r="D2221" s="6">
        <v>52</v>
      </c>
      <c r="E2221" s="6">
        <v>52</v>
      </c>
      <c r="F2221" s="6">
        <f t="shared" si="40"/>
        <v>5.1999999999999998E-2</v>
      </c>
      <c r="G2221" s="6">
        <v>1</v>
      </c>
      <c r="H2221" s="6" t="s">
        <v>330</v>
      </c>
      <c r="I2221" s="6" t="s">
        <v>18</v>
      </c>
      <c r="J2221" s="6" t="s">
        <v>25</v>
      </c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</row>
    <row r="2222" spans="1:28" ht="15" customHeight="1">
      <c r="A2222" s="6">
        <v>2871</v>
      </c>
      <c r="B2222" s="6" t="s">
        <v>46</v>
      </c>
      <c r="C2222" s="6" t="s">
        <v>23</v>
      </c>
      <c r="D2222" s="6">
        <v>52</v>
      </c>
      <c r="E2222" s="6">
        <v>52</v>
      </c>
      <c r="F2222" s="6">
        <f t="shared" si="40"/>
        <v>5.1999999999999998E-2</v>
      </c>
      <c r="G2222" s="6">
        <v>1</v>
      </c>
      <c r="H2222" s="6" t="s">
        <v>330</v>
      </c>
      <c r="I2222" s="6" t="s">
        <v>18</v>
      </c>
      <c r="J2222" s="6" t="s">
        <v>25</v>
      </c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</row>
    <row r="2223" spans="1:28" ht="15" customHeight="1">
      <c r="A2223" s="6">
        <v>2870</v>
      </c>
      <c r="B2223" s="6" t="s">
        <v>46</v>
      </c>
      <c r="C2223" s="6" t="s">
        <v>23</v>
      </c>
      <c r="D2223" s="6">
        <v>54</v>
      </c>
      <c r="E2223" s="6">
        <v>54</v>
      </c>
      <c r="F2223" s="6">
        <f t="shared" si="40"/>
        <v>5.3999999999999999E-2</v>
      </c>
      <c r="G2223" s="6">
        <v>1</v>
      </c>
      <c r="H2223" s="6" t="s">
        <v>330</v>
      </c>
      <c r="I2223" s="6" t="s">
        <v>18</v>
      </c>
      <c r="J2223" s="6" t="s">
        <v>25</v>
      </c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</row>
    <row r="2224" spans="1:28" ht="15" customHeight="1">
      <c r="A2224" s="6">
        <v>2869</v>
      </c>
      <c r="B2224" s="6" t="s">
        <v>46</v>
      </c>
      <c r="C2224" s="6" t="s">
        <v>55</v>
      </c>
      <c r="D2224" s="6">
        <v>52</v>
      </c>
      <c r="E2224" s="6">
        <v>52</v>
      </c>
      <c r="F2224" s="6">
        <f t="shared" si="40"/>
        <v>5.1999999999999998E-2</v>
      </c>
      <c r="G2224" s="6">
        <v>1</v>
      </c>
      <c r="H2224" s="6" t="s">
        <v>330</v>
      </c>
      <c r="I2224" s="6" t="s">
        <v>12</v>
      </c>
      <c r="J2224" s="6" t="s">
        <v>25</v>
      </c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</row>
    <row r="2225" spans="1:28" ht="15" customHeight="1">
      <c r="A2225" s="6">
        <v>2597</v>
      </c>
      <c r="B2225" s="6" t="s">
        <v>73</v>
      </c>
      <c r="C2225" s="6" t="s">
        <v>55</v>
      </c>
      <c r="D2225" s="6">
        <v>50</v>
      </c>
      <c r="E2225" s="6">
        <v>50</v>
      </c>
      <c r="F2225" s="6">
        <f t="shared" si="40"/>
        <v>0.05</v>
      </c>
      <c r="G2225" s="6">
        <v>1</v>
      </c>
      <c r="H2225" s="6" t="s">
        <v>330</v>
      </c>
      <c r="I2225" s="6" t="s">
        <v>18</v>
      </c>
      <c r="J2225" s="6" t="s">
        <v>25</v>
      </c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</row>
    <row r="2226" spans="1:28" ht="15" customHeight="1">
      <c r="A2226" s="6">
        <v>2596</v>
      </c>
      <c r="B2226" s="6" t="s">
        <v>64</v>
      </c>
      <c r="C2226" s="6" t="s">
        <v>55</v>
      </c>
      <c r="D2226" s="6">
        <v>320</v>
      </c>
      <c r="E2226" s="6">
        <v>320</v>
      </c>
      <c r="F2226" s="6">
        <f t="shared" si="40"/>
        <v>0.32</v>
      </c>
      <c r="G2226" s="6">
        <v>1</v>
      </c>
      <c r="H2226" s="6" t="s">
        <v>330</v>
      </c>
      <c r="I2226" s="6" t="s">
        <v>18</v>
      </c>
      <c r="J2226" s="6" t="s">
        <v>36</v>
      </c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</row>
    <row r="2227" spans="1:28" ht="15" customHeight="1">
      <c r="A2227" s="6">
        <v>2595</v>
      </c>
      <c r="B2227" s="6" t="s">
        <v>332</v>
      </c>
      <c r="C2227" s="6" t="s">
        <v>55</v>
      </c>
      <c r="D2227" s="6">
        <v>185</v>
      </c>
      <c r="E2227" s="6">
        <v>185</v>
      </c>
      <c r="F2227" s="6">
        <f t="shared" si="40"/>
        <v>0.185</v>
      </c>
      <c r="G2227" s="6">
        <v>1</v>
      </c>
      <c r="H2227" s="6" t="s">
        <v>330</v>
      </c>
      <c r="I2227" s="6" t="s">
        <v>18</v>
      </c>
      <c r="J2227" s="6" t="s">
        <v>25</v>
      </c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</row>
    <row r="2228" spans="1:28" ht="15" customHeight="1">
      <c r="A2228" s="6">
        <v>2594</v>
      </c>
      <c r="B2228" s="6" t="s">
        <v>46</v>
      </c>
      <c r="C2228" s="6" t="s">
        <v>23</v>
      </c>
      <c r="D2228" s="6">
        <v>50</v>
      </c>
      <c r="E2228" s="6">
        <v>50</v>
      </c>
      <c r="F2228" s="6">
        <f t="shared" si="40"/>
        <v>0.05</v>
      </c>
      <c r="G2228" s="6">
        <v>1</v>
      </c>
      <c r="H2228" s="6" t="s">
        <v>330</v>
      </c>
      <c r="I2228" s="6" t="s">
        <v>12</v>
      </c>
      <c r="J2228" s="6" t="s">
        <v>25</v>
      </c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</row>
    <row r="2229" spans="1:28" ht="15" customHeight="1">
      <c r="A2229" s="6">
        <v>2593</v>
      </c>
      <c r="B2229" s="6" t="s">
        <v>69</v>
      </c>
      <c r="C2229" s="6" t="s">
        <v>55</v>
      </c>
      <c r="D2229" s="6">
        <v>80</v>
      </c>
      <c r="E2229" s="6">
        <v>80</v>
      </c>
      <c r="F2229" s="6">
        <f t="shared" si="40"/>
        <v>0.08</v>
      </c>
      <c r="G2229" s="6">
        <v>1</v>
      </c>
      <c r="H2229" s="6" t="s">
        <v>330</v>
      </c>
      <c r="I2229" s="6" t="s">
        <v>12</v>
      </c>
      <c r="J2229" s="6" t="s">
        <v>25</v>
      </c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</row>
    <row r="2230" spans="1:28" ht="15" customHeight="1">
      <c r="A2230" s="6">
        <v>2592</v>
      </c>
      <c r="B2230" s="6" t="s">
        <v>46</v>
      </c>
      <c r="C2230" s="6" t="s">
        <v>55</v>
      </c>
      <c r="D2230" s="6">
        <v>110</v>
      </c>
      <c r="E2230" s="6">
        <v>110</v>
      </c>
      <c r="F2230" s="6">
        <f t="shared" si="40"/>
        <v>0.11</v>
      </c>
      <c r="G2230" s="6">
        <v>1</v>
      </c>
      <c r="H2230" s="6" t="s">
        <v>330</v>
      </c>
      <c r="I2230" s="6" t="s">
        <v>12</v>
      </c>
      <c r="J2230" s="6" t="s">
        <v>25</v>
      </c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</row>
    <row r="2231" spans="1:28" ht="15" customHeight="1">
      <c r="A2231" s="6">
        <v>2591</v>
      </c>
      <c r="B2231" s="6" t="s">
        <v>348</v>
      </c>
      <c r="C2231" s="6" t="s">
        <v>55</v>
      </c>
      <c r="D2231" s="6">
        <v>40</v>
      </c>
      <c r="E2231" s="6">
        <v>40</v>
      </c>
      <c r="F2231" s="6">
        <f t="shared" si="40"/>
        <v>0.04</v>
      </c>
      <c r="G2231" s="6">
        <v>1</v>
      </c>
      <c r="H2231" s="6" t="s">
        <v>330</v>
      </c>
      <c r="I2231" s="6" t="s">
        <v>18</v>
      </c>
      <c r="J2231" s="6" t="s">
        <v>25</v>
      </c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</row>
    <row r="2232" spans="1:28" ht="15" customHeight="1">
      <c r="A2232" s="6">
        <v>2590</v>
      </c>
      <c r="B2232" s="6" t="s">
        <v>64</v>
      </c>
      <c r="C2232" s="6" t="s">
        <v>55</v>
      </c>
      <c r="D2232" s="6">
        <v>160</v>
      </c>
      <c r="E2232" s="6">
        <v>160</v>
      </c>
      <c r="F2232" s="6">
        <f t="shared" si="40"/>
        <v>0.16</v>
      </c>
      <c r="G2232" s="6">
        <v>1</v>
      </c>
      <c r="H2232" s="6" t="s">
        <v>330</v>
      </c>
      <c r="I2232" s="6" t="s">
        <v>18</v>
      </c>
      <c r="J2232" s="6" t="s">
        <v>25</v>
      </c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</row>
    <row r="2233" spans="1:28" ht="15" customHeight="1">
      <c r="A2233" s="6">
        <v>2589</v>
      </c>
      <c r="B2233" s="6" t="s">
        <v>324</v>
      </c>
      <c r="C2233" s="6" t="s">
        <v>55</v>
      </c>
      <c r="D2233" s="6">
        <v>30</v>
      </c>
      <c r="E2233" s="6">
        <v>30</v>
      </c>
      <c r="F2233" s="6">
        <f t="shared" si="40"/>
        <v>0.03</v>
      </c>
      <c r="G2233" s="6">
        <v>1</v>
      </c>
      <c r="H2233" s="6" t="s">
        <v>330</v>
      </c>
      <c r="I2233" s="6" t="s">
        <v>18</v>
      </c>
      <c r="J2233" s="6" t="s">
        <v>25</v>
      </c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</row>
    <row r="2234" spans="1:28" ht="15" customHeight="1">
      <c r="A2234" s="6">
        <v>2588</v>
      </c>
      <c r="B2234" s="6" t="s">
        <v>46</v>
      </c>
      <c r="C2234" s="6" t="s">
        <v>23</v>
      </c>
      <c r="D2234" s="6">
        <v>80</v>
      </c>
      <c r="E2234" s="6">
        <v>80</v>
      </c>
      <c r="F2234" s="6">
        <f t="shared" si="40"/>
        <v>0.08</v>
      </c>
      <c r="G2234" s="6">
        <v>1</v>
      </c>
      <c r="H2234" s="6" t="s">
        <v>330</v>
      </c>
      <c r="I2234" s="6" t="s">
        <v>12</v>
      </c>
      <c r="J2234" s="6" t="s">
        <v>25</v>
      </c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</row>
    <row r="2235" spans="1:28" ht="15" customHeight="1">
      <c r="A2235" s="6">
        <v>2587</v>
      </c>
      <c r="B2235" s="6" t="s">
        <v>332</v>
      </c>
      <c r="C2235" s="6" t="s">
        <v>23</v>
      </c>
      <c r="D2235" s="6">
        <v>120</v>
      </c>
      <c r="E2235" s="6">
        <v>120</v>
      </c>
      <c r="F2235" s="6">
        <f t="shared" si="40"/>
        <v>0.12</v>
      </c>
      <c r="G2235" s="6">
        <v>1</v>
      </c>
      <c r="H2235" s="6" t="s">
        <v>330</v>
      </c>
      <c r="I2235" s="6" t="s">
        <v>12</v>
      </c>
      <c r="J2235" s="6" t="s">
        <v>25</v>
      </c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</row>
    <row r="2236" spans="1:28" ht="15" customHeight="1">
      <c r="A2236" s="6">
        <v>2586</v>
      </c>
      <c r="B2236" s="6" t="s">
        <v>183</v>
      </c>
      <c r="C2236" s="6" t="s">
        <v>23</v>
      </c>
      <c r="D2236" s="6">
        <v>60</v>
      </c>
      <c r="E2236" s="6">
        <v>60</v>
      </c>
      <c r="F2236" s="6">
        <f t="shared" si="40"/>
        <v>0.06</v>
      </c>
      <c r="G2236" s="6">
        <v>1</v>
      </c>
      <c r="H2236" s="6" t="s">
        <v>330</v>
      </c>
      <c r="I2236" s="6" t="s">
        <v>18</v>
      </c>
      <c r="J2236" s="6" t="s">
        <v>25</v>
      </c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</row>
    <row r="2237" spans="1:28" ht="15" customHeight="1">
      <c r="A2237" s="6">
        <v>2585</v>
      </c>
      <c r="B2237" s="6" t="s">
        <v>332</v>
      </c>
      <c r="C2237" s="6" t="s">
        <v>55</v>
      </c>
      <c r="D2237" s="6">
        <v>150</v>
      </c>
      <c r="E2237" s="6">
        <v>150</v>
      </c>
      <c r="F2237" s="6">
        <f t="shared" si="40"/>
        <v>0.15</v>
      </c>
      <c r="G2237" s="6">
        <v>1</v>
      </c>
      <c r="H2237" s="6" t="s">
        <v>330</v>
      </c>
      <c r="I2237" s="6" t="s">
        <v>18</v>
      </c>
      <c r="J2237" s="6" t="s">
        <v>25</v>
      </c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</row>
    <row r="2238" spans="1:28" ht="15" customHeight="1">
      <c r="A2238" s="6">
        <v>2584</v>
      </c>
      <c r="B2238" s="6" t="s">
        <v>109</v>
      </c>
      <c r="C2238" s="6" t="s">
        <v>55</v>
      </c>
      <c r="D2238" s="6">
        <v>340</v>
      </c>
      <c r="E2238" s="6">
        <v>340</v>
      </c>
      <c r="F2238" s="6">
        <f t="shared" si="40"/>
        <v>0.34</v>
      </c>
      <c r="G2238" s="6">
        <v>1</v>
      </c>
      <c r="H2238" s="6" t="s">
        <v>330</v>
      </c>
      <c r="I2238" s="6" t="s">
        <v>12</v>
      </c>
      <c r="J2238" s="6" t="s">
        <v>25</v>
      </c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</row>
    <row r="2239" spans="1:28" ht="15" customHeight="1">
      <c r="A2239" s="6">
        <v>2583</v>
      </c>
      <c r="B2239" s="6" t="s">
        <v>69</v>
      </c>
      <c r="C2239" s="6" t="s">
        <v>55</v>
      </c>
      <c r="D2239" s="6">
        <v>140</v>
      </c>
      <c r="E2239" s="6">
        <v>140</v>
      </c>
      <c r="F2239" s="6">
        <f t="shared" si="40"/>
        <v>0.14000000000000001</v>
      </c>
      <c r="G2239" s="6">
        <v>1</v>
      </c>
      <c r="H2239" s="6" t="s">
        <v>330</v>
      </c>
      <c r="I2239" s="6" t="s">
        <v>12</v>
      </c>
      <c r="J2239" s="6" t="s">
        <v>25</v>
      </c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</row>
    <row r="2240" spans="1:28" ht="15" customHeight="1">
      <c r="A2240" s="6">
        <v>2582</v>
      </c>
      <c r="B2240" s="6" t="s">
        <v>22</v>
      </c>
      <c r="C2240" s="6" t="s">
        <v>23</v>
      </c>
      <c r="D2240" s="6">
        <v>155</v>
      </c>
      <c r="E2240" s="6">
        <v>155</v>
      </c>
      <c r="F2240" s="6">
        <f t="shared" si="40"/>
        <v>0.155</v>
      </c>
      <c r="G2240" s="6">
        <v>1</v>
      </c>
      <c r="H2240" s="6" t="s">
        <v>330</v>
      </c>
      <c r="I2240" s="6" t="s">
        <v>12</v>
      </c>
      <c r="J2240" s="6" t="s">
        <v>25</v>
      </c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</row>
    <row r="2241" spans="1:28" ht="15" customHeight="1">
      <c r="A2241" s="6">
        <v>2581</v>
      </c>
      <c r="B2241" s="6" t="s">
        <v>46</v>
      </c>
      <c r="C2241" s="6" t="s">
        <v>55</v>
      </c>
      <c r="D2241" s="6">
        <v>40</v>
      </c>
      <c r="E2241" s="6">
        <v>40</v>
      </c>
      <c r="F2241" s="6">
        <f t="shared" si="40"/>
        <v>0.04</v>
      </c>
      <c r="G2241" s="6">
        <v>1</v>
      </c>
      <c r="H2241" s="6" t="s">
        <v>330</v>
      </c>
      <c r="I2241" s="6" t="s">
        <v>18</v>
      </c>
      <c r="J2241" s="6" t="s">
        <v>25</v>
      </c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</row>
    <row r="2242" spans="1:28" ht="15" customHeight="1">
      <c r="A2242" s="6">
        <v>2580</v>
      </c>
      <c r="B2242" s="6" t="s">
        <v>22</v>
      </c>
      <c r="C2242" s="6" t="s">
        <v>55</v>
      </c>
      <c r="D2242" s="6">
        <v>500</v>
      </c>
      <c r="E2242" s="6">
        <v>500</v>
      </c>
      <c r="F2242" s="6">
        <f t="shared" si="40"/>
        <v>0.5</v>
      </c>
      <c r="G2242" s="6">
        <v>1</v>
      </c>
      <c r="H2242" s="6" t="s">
        <v>330</v>
      </c>
      <c r="I2242" s="6" t="s">
        <v>18</v>
      </c>
      <c r="J2242" s="6" t="s">
        <v>25</v>
      </c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</row>
    <row r="2243" spans="1:28" ht="15" customHeight="1">
      <c r="A2243" s="6">
        <v>2578</v>
      </c>
      <c r="B2243" s="6" t="s">
        <v>69</v>
      </c>
      <c r="C2243" s="6" t="s">
        <v>55</v>
      </c>
      <c r="D2243" s="6">
        <v>30</v>
      </c>
      <c r="E2243" s="6">
        <v>30</v>
      </c>
      <c r="F2243" s="6">
        <f t="shared" si="40"/>
        <v>0.03</v>
      </c>
      <c r="G2243" s="6">
        <v>1</v>
      </c>
      <c r="H2243" s="6" t="s">
        <v>330</v>
      </c>
      <c r="I2243" s="6" t="s">
        <v>18</v>
      </c>
      <c r="J2243" s="6" t="s">
        <v>25</v>
      </c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</row>
    <row r="2244" spans="1:28" ht="15" customHeight="1">
      <c r="A2244" s="6">
        <v>2579</v>
      </c>
      <c r="B2244" s="6" t="s">
        <v>73</v>
      </c>
      <c r="C2244" s="6" t="s">
        <v>55</v>
      </c>
      <c r="D2244" s="6">
        <v>20</v>
      </c>
      <c r="E2244" s="6">
        <v>20</v>
      </c>
      <c r="F2244" s="6">
        <f t="shared" si="40"/>
        <v>0.02</v>
      </c>
      <c r="G2244" s="6">
        <v>1</v>
      </c>
      <c r="H2244" s="6" t="s">
        <v>330</v>
      </c>
      <c r="I2244" s="6" t="s">
        <v>18</v>
      </c>
      <c r="J2244" s="6" t="s">
        <v>25</v>
      </c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</row>
    <row r="2245" spans="1:28" ht="15" customHeight="1">
      <c r="A2245" s="6">
        <v>2577</v>
      </c>
      <c r="B2245" s="6" t="s">
        <v>46</v>
      </c>
      <c r="C2245" s="6" t="s">
        <v>23</v>
      </c>
      <c r="D2245" s="6">
        <v>65</v>
      </c>
      <c r="E2245" s="6">
        <v>65</v>
      </c>
      <c r="F2245" s="6">
        <f t="shared" ref="F2245:F2308" si="41">E2245/1000</f>
        <v>6.5000000000000002E-2</v>
      </c>
      <c r="G2245" s="6">
        <v>1</v>
      </c>
      <c r="H2245" s="6" t="s">
        <v>330</v>
      </c>
      <c r="I2245" s="6" t="s">
        <v>12</v>
      </c>
      <c r="J2245" s="6" t="s">
        <v>25</v>
      </c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</row>
    <row r="2246" spans="1:28" ht="15" customHeight="1">
      <c r="A2246" s="6">
        <v>2576</v>
      </c>
      <c r="B2246" s="6" t="s">
        <v>73</v>
      </c>
      <c r="C2246" s="6" t="s">
        <v>55</v>
      </c>
      <c r="D2246" s="6">
        <v>50</v>
      </c>
      <c r="E2246" s="6">
        <v>50</v>
      </c>
      <c r="F2246" s="6">
        <f t="shared" si="41"/>
        <v>0.05</v>
      </c>
      <c r="G2246" s="6">
        <v>1</v>
      </c>
      <c r="H2246" s="6" t="s">
        <v>330</v>
      </c>
      <c r="I2246" s="6" t="s">
        <v>18</v>
      </c>
      <c r="J2246" s="6" t="s">
        <v>25</v>
      </c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</row>
    <row r="2247" spans="1:28" ht="15" customHeight="1">
      <c r="A2247" s="6">
        <v>2575</v>
      </c>
      <c r="B2247" s="6" t="s">
        <v>349</v>
      </c>
      <c r="C2247" s="6" t="s">
        <v>23</v>
      </c>
      <c r="D2247" s="6">
        <v>90</v>
      </c>
      <c r="E2247" s="6">
        <v>90</v>
      </c>
      <c r="F2247" s="6">
        <f t="shared" si="41"/>
        <v>0.09</v>
      </c>
      <c r="G2247" s="6">
        <v>1</v>
      </c>
      <c r="H2247" s="6" t="s">
        <v>330</v>
      </c>
      <c r="I2247" s="6" t="s">
        <v>18</v>
      </c>
      <c r="J2247" s="6" t="s">
        <v>25</v>
      </c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</row>
    <row r="2248" spans="1:28" ht="15" customHeight="1">
      <c r="A2248" s="6">
        <v>2574</v>
      </c>
      <c r="B2248" s="6" t="s">
        <v>109</v>
      </c>
      <c r="C2248" s="6" t="s">
        <v>55</v>
      </c>
      <c r="D2248" s="6">
        <v>220</v>
      </c>
      <c r="E2248" s="6">
        <v>220</v>
      </c>
      <c r="F2248" s="6">
        <f t="shared" si="41"/>
        <v>0.22</v>
      </c>
      <c r="G2248" s="6">
        <v>1</v>
      </c>
      <c r="H2248" s="6" t="s">
        <v>330</v>
      </c>
      <c r="I2248" s="6" t="s">
        <v>12</v>
      </c>
      <c r="J2248" s="6" t="s">
        <v>25</v>
      </c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</row>
    <row r="2249" spans="1:28" ht="15" customHeight="1">
      <c r="A2249" s="6">
        <v>2573</v>
      </c>
      <c r="B2249" s="6" t="s">
        <v>114</v>
      </c>
      <c r="C2249" s="6" t="s">
        <v>55</v>
      </c>
      <c r="D2249" s="6">
        <v>109</v>
      </c>
      <c r="E2249" s="6">
        <v>109</v>
      </c>
      <c r="F2249" s="6">
        <f t="shared" si="41"/>
        <v>0.109</v>
      </c>
      <c r="G2249" s="6">
        <v>1</v>
      </c>
      <c r="H2249" s="6" t="s">
        <v>330</v>
      </c>
      <c r="I2249" s="6" t="s">
        <v>12</v>
      </c>
      <c r="J2249" s="6" t="s">
        <v>25</v>
      </c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</row>
    <row r="2250" spans="1:28" ht="15" customHeight="1">
      <c r="A2250" s="6">
        <v>2572</v>
      </c>
      <c r="B2250" s="6" t="s">
        <v>46</v>
      </c>
      <c r="C2250" s="6" t="s">
        <v>23</v>
      </c>
      <c r="D2250" s="6">
        <v>50</v>
      </c>
      <c r="E2250" s="6">
        <v>50</v>
      </c>
      <c r="F2250" s="6">
        <f t="shared" si="41"/>
        <v>0.05</v>
      </c>
      <c r="G2250" s="6">
        <v>1</v>
      </c>
      <c r="H2250" s="6" t="s">
        <v>330</v>
      </c>
      <c r="I2250" s="6" t="s">
        <v>12</v>
      </c>
      <c r="J2250" s="6" t="s">
        <v>25</v>
      </c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</row>
    <row r="2251" spans="1:28" ht="15" customHeight="1">
      <c r="A2251" s="6">
        <v>2571</v>
      </c>
      <c r="B2251" s="6" t="s">
        <v>46</v>
      </c>
      <c r="C2251" s="6" t="s">
        <v>55</v>
      </c>
      <c r="D2251" s="6">
        <v>90</v>
      </c>
      <c r="E2251" s="6">
        <v>90</v>
      </c>
      <c r="F2251" s="6">
        <f t="shared" si="41"/>
        <v>0.09</v>
      </c>
      <c r="G2251" s="6">
        <v>1</v>
      </c>
      <c r="H2251" s="6" t="s">
        <v>330</v>
      </c>
      <c r="I2251" s="6" t="s">
        <v>12</v>
      </c>
      <c r="J2251" s="6" t="s">
        <v>25</v>
      </c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</row>
    <row r="2252" spans="1:28" ht="15" customHeight="1">
      <c r="A2252" s="6">
        <v>2570</v>
      </c>
      <c r="B2252" s="6" t="s">
        <v>332</v>
      </c>
      <c r="C2252" s="6" t="s">
        <v>55</v>
      </c>
      <c r="D2252" s="6">
        <v>80</v>
      </c>
      <c r="E2252" s="6">
        <v>80</v>
      </c>
      <c r="F2252" s="6">
        <f t="shared" si="41"/>
        <v>0.08</v>
      </c>
      <c r="G2252" s="6">
        <v>1</v>
      </c>
      <c r="H2252" s="6" t="s">
        <v>330</v>
      </c>
      <c r="I2252" s="6" t="s">
        <v>12</v>
      </c>
      <c r="J2252" s="6" t="s">
        <v>25</v>
      </c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</row>
    <row r="2253" spans="1:28" ht="15" customHeight="1">
      <c r="A2253" s="6">
        <v>2569</v>
      </c>
      <c r="B2253" s="6" t="s">
        <v>114</v>
      </c>
      <c r="C2253" s="6" t="s">
        <v>55</v>
      </c>
      <c r="D2253" s="6">
        <v>65</v>
      </c>
      <c r="E2253" s="6">
        <v>65</v>
      </c>
      <c r="F2253" s="6">
        <f t="shared" si="41"/>
        <v>6.5000000000000002E-2</v>
      </c>
      <c r="G2253" s="6">
        <v>1</v>
      </c>
      <c r="H2253" s="6" t="s">
        <v>330</v>
      </c>
      <c r="I2253" s="6" t="s">
        <v>12</v>
      </c>
      <c r="J2253" s="6" t="s">
        <v>25</v>
      </c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</row>
    <row r="2254" spans="1:28" ht="15" customHeight="1">
      <c r="A2254" s="6">
        <v>2568</v>
      </c>
      <c r="B2254" s="6" t="s">
        <v>46</v>
      </c>
      <c r="C2254" s="6" t="s">
        <v>23</v>
      </c>
      <c r="D2254" s="6">
        <v>65</v>
      </c>
      <c r="E2254" s="6">
        <v>65</v>
      </c>
      <c r="F2254" s="6">
        <f t="shared" si="41"/>
        <v>6.5000000000000002E-2</v>
      </c>
      <c r="G2254" s="6">
        <v>1</v>
      </c>
      <c r="H2254" s="6" t="s">
        <v>330</v>
      </c>
      <c r="I2254" s="6" t="s">
        <v>12</v>
      </c>
      <c r="J2254" s="6" t="s">
        <v>25</v>
      </c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</row>
    <row r="2255" spans="1:28" ht="15" customHeight="1">
      <c r="A2255" s="6">
        <v>2567</v>
      </c>
      <c r="B2255" s="6" t="s">
        <v>46</v>
      </c>
      <c r="C2255" s="6" t="s">
        <v>23</v>
      </c>
      <c r="D2255" s="6">
        <v>50</v>
      </c>
      <c r="E2255" s="6">
        <v>50</v>
      </c>
      <c r="F2255" s="6">
        <f t="shared" si="41"/>
        <v>0.05</v>
      </c>
      <c r="G2255" s="6">
        <v>1</v>
      </c>
      <c r="H2255" s="6" t="s">
        <v>330</v>
      </c>
      <c r="I2255" s="6" t="s">
        <v>12</v>
      </c>
      <c r="J2255" s="6" t="s">
        <v>25</v>
      </c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</row>
    <row r="2256" spans="1:28" ht="15" customHeight="1">
      <c r="A2256" s="6">
        <v>2566</v>
      </c>
      <c r="B2256" s="6" t="s">
        <v>46</v>
      </c>
      <c r="C2256" s="6" t="s">
        <v>23</v>
      </c>
      <c r="D2256" s="6">
        <v>50</v>
      </c>
      <c r="E2256" s="6">
        <v>50</v>
      </c>
      <c r="F2256" s="6">
        <f t="shared" si="41"/>
        <v>0.05</v>
      </c>
      <c r="G2256" s="6">
        <v>1</v>
      </c>
      <c r="H2256" s="6" t="s">
        <v>330</v>
      </c>
      <c r="I2256" s="6" t="s">
        <v>12</v>
      </c>
      <c r="J2256" s="6" t="s">
        <v>25</v>
      </c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</row>
    <row r="2257" spans="1:28" ht="15" customHeight="1">
      <c r="A2257" s="6">
        <v>2565</v>
      </c>
      <c r="B2257" s="6" t="s">
        <v>69</v>
      </c>
      <c r="C2257" s="6" t="s">
        <v>23</v>
      </c>
      <c r="D2257" s="6">
        <v>45</v>
      </c>
      <c r="E2257" s="6">
        <v>45</v>
      </c>
      <c r="F2257" s="6">
        <f t="shared" si="41"/>
        <v>4.4999999999999998E-2</v>
      </c>
      <c r="G2257" s="6">
        <v>1</v>
      </c>
      <c r="H2257" s="6" t="s">
        <v>330</v>
      </c>
      <c r="I2257" s="6" t="s">
        <v>12</v>
      </c>
      <c r="J2257" s="6" t="s">
        <v>25</v>
      </c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</row>
    <row r="2258" spans="1:28" ht="15" customHeight="1">
      <c r="A2258" s="6">
        <v>2564</v>
      </c>
      <c r="B2258" s="6" t="s">
        <v>73</v>
      </c>
      <c r="C2258" s="6" t="s">
        <v>23</v>
      </c>
      <c r="D2258" s="6">
        <v>20</v>
      </c>
      <c r="E2258" s="6">
        <v>20</v>
      </c>
      <c r="F2258" s="6">
        <f t="shared" si="41"/>
        <v>0.02</v>
      </c>
      <c r="G2258" s="6">
        <v>1</v>
      </c>
      <c r="H2258" s="6" t="s">
        <v>330</v>
      </c>
      <c r="I2258" s="6" t="s">
        <v>18</v>
      </c>
      <c r="J2258" s="6" t="s">
        <v>25</v>
      </c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</row>
    <row r="2259" spans="1:28" ht="15" customHeight="1">
      <c r="A2259" s="6">
        <v>2563</v>
      </c>
      <c r="B2259" s="6" t="s">
        <v>155</v>
      </c>
      <c r="C2259" s="6" t="s">
        <v>55</v>
      </c>
      <c r="D2259" s="6">
        <v>60</v>
      </c>
      <c r="E2259" s="6">
        <v>60</v>
      </c>
      <c r="F2259" s="6">
        <f t="shared" si="41"/>
        <v>0.06</v>
      </c>
      <c r="G2259" s="6">
        <v>1</v>
      </c>
      <c r="H2259" s="6" t="s">
        <v>330</v>
      </c>
      <c r="I2259" s="6" t="s">
        <v>18</v>
      </c>
      <c r="J2259" s="6" t="s">
        <v>25</v>
      </c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</row>
    <row r="2260" spans="1:28" ht="15" customHeight="1">
      <c r="A2260" s="6">
        <v>2562</v>
      </c>
      <c r="B2260" s="6" t="s">
        <v>46</v>
      </c>
      <c r="C2260" s="6" t="s">
        <v>23</v>
      </c>
      <c r="D2260" s="6">
        <v>40</v>
      </c>
      <c r="E2260" s="6">
        <v>40</v>
      </c>
      <c r="F2260" s="6">
        <f t="shared" si="41"/>
        <v>0.04</v>
      </c>
      <c r="G2260" s="6">
        <v>1</v>
      </c>
      <c r="H2260" s="6" t="s">
        <v>330</v>
      </c>
      <c r="I2260" s="6" t="s">
        <v>18</v>
      </c>
      <c r="J2260" s="6" t="s">
        <v>25</v>
      </c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</row>
    <row r="2261" spans="1:28" ht="15" customHeight="1">
      <c r="A2261" s="6">
        <v>2561</v>
      </c>
      <c r="B2261" s="6" t="s">
        <v>349</v>
      </c>
      <c r="C2261" s="6" t="s">
        <v>55</v>
      </c>
      <c r="D2261" s="6">
        <v>60</v>
      </c>
      <c r="E2261" s="6">
        <v>60</v>
      </c>
      <c r="F2261" s="6">
        <f t="shared" si="41"/>
        <v>0.06</v>
      </c>
      <c r="G2261" s="6">
        <v>1</v>
      </c>
      <c r="H2261" s="6" t="s">
        <v>330</v>
      </c>
      <c r="I2261" s="6" t="s">
        <v>18</v>
      </c>
      <c r="J2261" s="6" t="s">
        <v>25</v>
      </c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</row>
    <row r="2262" spans="1:28" ht="15" customHeight="1">
      <c r="A2262" s="6">
        <v>2560</v>
      </c>
      <c r="B2262" s="6" t="s">
        <v>329</v>
      </c>
      <c r="C2262" s="6" t="s">
        <v>55</v>
      </c>
      <c r="D2262" s="6">
        <v>45</v>
      </c>
      <c r="E2262" s="6">
        <v>45</v>
      </c>
      <c r="F2262" s="6">
        <f t="shared" si="41"/>
        <v>4.4999999999999998E-2</v>
      </c>
      <c r="G2262" s="6">
        <v>1</v>
      </c>
      <c r="H2262" s="6" t="s">
        <v>330</v>
      </c>
      <c r="I2262" s="6" t="s">
        <v>18</v>
      </c>
      <c r="J2262" s="6" t="s">
        <v>25</v>
      </c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</row>
    <row r="2263" spans="1:28" ht="15" customHeight="1">
      <c r="A2263" s="6">
        <v>2559</v>
      </c>
      <c r="B2263" s="6" t="s">
        <v>350</v>
      </c>
      <c r="C2263" s="6" t="s">
        <v>55</v>
      </c>
      <c r="D2263" s="6">
        <v>15</v>
      </c>
      <c r="E2263" s="6">
        <v>15</v>
      </c>
      <c r="F2263" s="6">
        <f t="shared" si="41"/>
        <v>1.4999999999999999E-2</v>
      </c>
      <c r="G2263" s="6">
        <v>1</v>
      </c>
      <c r="H2263" s="6" t="s">
        <v>330</v>
      </c>
      <c r="I2263" s="6" t="s">
        <v>18</v>
      </c>
      <c r="J2263" s="6" t="s">
        <v>25</v>
      </c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</row>
    <row r="2264" spans="1:28" ht="15" customHeight="1">
      <c r="A2264" s="6">
        <v>2558</v>
      </c>
      <c r="B2264" s="6" t="s">
        <v>350</v>
      </c>
      <c r="C2264" s="6" t="s">
        <v>55</v>
      </c>
      <c r="D2264" s="6">
        <v>15</v>
      </c>
      <c r="E2264" s="6">
        <v>15</v>
      </c>
      <c r="F2264" s="6">
        <f t="shared" si="41"/>
        <v>1.4999999999999999E-2</v>
      </c>
      <c r="G2264" s="6">
        <v>1</v>
      </c>
      <c r="H2264" s="6" t="s">
        <v>330</v>
      </c>
      <c r="I2264" s="6" t="s">
        <v>18</v>
      </c>
      <c r="J2264" s="6" t="s">
        <v>25</v>
      </c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</row>
    <row r="2265" spans="1:28" ht="15" customHeight="1">
      <c r="A2265" s="6">
        <v>2557</v>
      </c>
      <c r="B2265" s="6" t="s">
        <v>342</v>
      </c>
      <c r="C2265" s="6" t="s">
        <v>55</v>
      </c>
      <c r="D2265" s="6">
        <v>45</v>
      </c>
      <c r="E2265" s="6">
        <v>45</v>
      </c>
      <c r="F2265" s="6">
        <f t="shared" si="41"/>
        <v>4.4999999999999998E-2</v>
      </c>
      <c r="G2265" s="6">
        <v>1</v>
      </c>
      <c r="H2265" s="6" t="s">
        <v>330</v>
      </c>
      <c r="I2265" s="6" t="s">
        <v>18</v>
      </c>
      <c r="J2265" s="6" t="s">
        <v>25</v>
      </c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</row>
    <row r="2266" spans="1:28" ht="15" customHeight="1">
      <c r="A2266" s="6">
        <v>2556</v>
      </c>
      <c r="B2266" s="6" t="s">
        <v>338</v>
      </c>
      <c r="C2266" s="6" t="s">
        <v>55</v>
      </c>
      <c r="D2266" s="6">
        <v>35</v>
      </c>
      <c r="E2266" s="6">
        <v>35</v>
      </c>
      <c r="F2266" s="6">
        <f t="shared" si="41"/>
        <v>3.5000000000000003E-2</v>
      </c>
      <c r="G2266" s="6">
        <v>1</v>
      </c>
      <c r="H2266" s="6" t="s">
        <v>330</v>
      </c>
      <c r="I2266" s="6" t="s">
        <v>12</v>
      </c>
      <c r="J2266" s="6" t="s">
        <v>25</v>
      </c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</row>
    <row r="2267" spans="1:28" ht="15" customHeight="1">
      <c r="A2267" s="6">
        <v>2555</v>
      </c>
      <c r="B2267" s="6" t="s">
        <v>22</v>
      </c>
      <c r="C2267" s="6" t="s">
        <v>23</v>
      </c>
      <c r="D2267" s="6">
        <v>65</v>
      </c>
      <c r="E2267" s="6">
        <v>65</v>
      </c>
      <c r="F2267" s="6">
        <f t="shared" si="41"/>
        <v>6.5000000000000002E-2</v>
      </c>
      <c r="G2267" s="6">
        <v>1</v>
      </c>
      <c r="H2267" s="6" t="s">
        <v>330</v>
      </c>
      <c r="I2267" s="6" t="s">
        <v>18</v>
      </c>
      <c r="J2267" s="6" t="s">
        <v>25</v>
      </c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</row>
    <row r="2268" spans="1:28" ht="15" customHeight="1">
      <c r="A2268" s="6">
        <v>2554</v>
      </c>
      <c r="B2268" s="6" t="s">
        <v>351</v>
      </c>
      <c r="C2268" s="6" t="s">
        <v>23</v>
      </c>
      <c r="D2268" s="6">
        <v>120</v>
      </c>
      <c r="E2268" s="6">
        <v>120</v>
      </c>
      <c r="F2268" s="6">
        <f t="shared" si="41"/>
        <v>0.12</v>
      </c>
      <c r="G2268" s="6">
        <v>1</v>
      </c>
      <c r="H2268" s="6" t="s">
        <v>330</v>
      </c>
      <c r="I2268" s="6" t="s">
        <v>48</v>
      </c>
      <c r="J2268" s="6" t="s">
        <v>25</v>
      </c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</row>
    <row r="2269" spans="1:28" ht="15" customHeight="1">
      <c r="A2269" s="6">
        <v>2553</v>
      </c>
      <c r="B2269" s="6" t="s">
        <v>352</v>
      </c>
      <c r="C2269" s="6" t="s">
        <v>55</v>
      </c>
      <c r="D2269" s="6">
        <v>155</v>
      </c>
      <c r="E2269" s="6">
        <v>155</v>
      </c>
      <c r="F2269" s="6">
        <f t="shared" si="41"/>
        <v>0.155</v>
      </c>
      <c r="G2269" s="6">
        <v>1</v>
      </c>
      <c r="H2269" s="6" t="s">
        <v>330</v>
      </c>
      <c r="I2269" s="6" t="s">
        <v>48</v>
      </c>
      <c r="J2269" s="6" t="s">
        <v>25</v>
      </c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</row>
    <row r="2270" spans="1:28" ht="15" customHeight="1">
      <c r="A2270" s="6">
        <v>2552</v>
      </c>
      <c r="B2270" s="6" t="s">
        <v>351</v>
      </c>
      <c r="C2270" s="6" t="s">
        <v>23</v>
      </c>
      <c r="D2270" s="6">
        <v>95</v>
      </c>
      <c r="E2270" s="6">
        <v>95</v>
      </c>
      <c r="F2270" s="6">
        <f t="shared" si="41"/>
        <v>9.5000000000000001E-2</v>
      </c>
      <c r="G2270" s="6">
        <v>1</v>
      </c>
      <c r="H2270" s="6" t="s">
        <v>330</v>
      </c>
      <c r="I2270" s="6" t="s">
        <v>48</v>
      </c>
      <c r="J2270" s="6" t="s">
        <v>25</v>
      </c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</row>
    <row r="2271" spans="1:28" ht="15" customHeight="1">
      <c r="A2271" s="6">
        <v>2551</v>
      </c>
      <c r="B2271" s="6" t="s">
        <v>349</v>
      </c>
      <c r="C2271" s="6" t="s">
        <v>23</v>
      </c>
      <c r="D2271" s="6">
        <v>90</v>
      </c>
      <c r="E2271" s="6">
        <v>90</v>
      </c>
      <c r="F2271" s="6">
        <f t="shared" si="41"/>
        <v>0.09</v>
      </c>
      <c r="G2271" s="6">
        <v>1</v>
      </c>
      <c r="H2271" s="6" t="s">
        <v>330</v>
      </c>
      <c r="I2271" s="6" t="s">
        <v>48</v>
      </c>
      <c r="J2271" s="6" t="s">
        <v>25</v>
      </c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</row>
    <row r="2272" spans="1:28" ht="15" customHeight="1">
      <c r="A2272" s="6">
        <v>2550</v>
      </c>
      <c r="B2272" s="6" t="s">
        <v>46</v>
      </c>
      <c r="C2272" s="6" t="s">
        <v>55</v>
      </c>
      <c r="D2272" s="6">
        <v>165</v>
      </c>
      <c r="E2272" s="6">
        <v>165</v>
      </c>
      <c r="F2272" s="6">
        <f t="shared" si="41"/>
        <v>0.16500000000000001</v>
      </c>
      <c r="G2272" s="6">
        <v>1</v>
      </c>
      <c r="H2272" s="6" t="s">
        <v>330</v>
      </c>
      <c r="I2272" s="6" t="s">
        <v>48</v>
      </c>
      <c r="J2272" s="6" t="s">
        <v>25</v>
      </c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</row>
    <row r="2273" spans="1:28" ht="15" customHeight="1">
      <c r="A2273" s="6">
        <v>2549</v>
      </c>
      <c r="B2273" s="6" t="s">
        <v>166</v>
      </c>
      <c r="C2273" s="6" t="s">
        <v>55</v>
      </c>
      <c r="D2273" s="6">
        <v>35</v>
      </c>
      <c r="E2273" s="6">
        <v>35</v>
      </c>
      <c r="F2273" s="6">
        <f t="shared" si="41"/>
        <v>3.5000000000000003E-2</v>
      </c>
      <c r="G2273" s="6">
        <v>1</v>
      </c>
      <c r="H2273" s="6" t="s">
        <v>330</v>
      </c>
      <c r="I2273" s="6" t="s">
        <v>42</v>
      </c>
      <c r="J2273" s="6" t="s">
        <v>36</v>
      </c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</row>
    <row r="2274" spans="1:28" ht="15" customHeight="1">
      <c r="A2274" s="6">
        <v>2548</v>
      </c>
      <c r="B2274" s="6" t="s">
        <v>166</v>
      </c>
      <c r="C2274" s="6" t="s">
        <v>55</v>
      </c>
      <c r="D2274" s="6">
        <v>40</v>
      </c>
      <c r="E2274" s="6">
        <v>40</v>
      </c>
      <c r="F2274" s="6">
        <f t="shared" si="41"/>
        <v>0.04</v>
      </c>
      <c r="G2274" s="6">
        <v>1</v>
      </c>
      <c r="H2274" s="6" t="s">
        <v>330</v>
      </c>
      <c r="I2274" s="6" t="s">
        <v>42</v>
      </c>
      <c r="J2274" s="6" t="s">
        <v>36</v>
      </c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</row>
    <row r="2275" spans="1:28" ht="15" customHeight="1">
      <c r="A2275" s="6">
        <v>2546</v>
      </c>
      <c r="B2275" s="6" t="s">
        <v>353</v>
      </c>
      <c r="C2275" s="6" t="s">
        <v>55</v>
      </c>
      <c r="D2275" s="6">
        <v>40</v>
      </c>
      <c r="E2275" s="6">
        <v>40</v>
      </c>
      <c r="F2275" s="6">
        <f t="shared" si="41"/>
        <v>0.04</v>
      </c>
      <c r="G2275" s="6">
        <v>1</v>
      </c>
      <c r="H2275" s="6" t="s">
        <v>330</v>
      </c>
      <c r="I2275" s="6" t="s">
        <v>42</v>
      </c>
      <c r="J2275" s="6" t="s">
        <v>36</v>
      </c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</row>
    <row r="2276" spans="1:28" ht="15" customHeight="1">
      <c r="A2276" s="6">
        <v>2547</v>
      </c>
      <c r="B2276" s="6" t="s">
        <v>353</v>
      </c>
      <c r="C2276" s="6" t="s">
        <v>55</v>
      </c>
      <c r="D2276" s="6">
        <v>35</v>
      </c>
      <c r="E2276" s="6">
        <v>35</v>
      </c>
      <c r="F2276" s="6">
        <f t="shared" si="41"/>
        <v>3.5000000000000003E-2</v>
      </c>
      <c r="G2276" s="6">
        <v>1</v>
      </c>
      <c r="H2276" s="6" t="s">
        <v>330</v>
      </c>
      <c r="I2276" s="6" t="s">
        <v>42</v>
      </c>
      <c r="J2276" s="6" t="s">
        <v>36</v>
      </c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</row>
    <row r="2277" spans="1:28" ht="15" customHeight="1">
      <c r="A2277" s="6">
        <v>2545</v>
      </c>
      <c r="B2277" s="6" t="s">
        <v>166</v>
      </c>
      <c r="C2277" s="6" t="s">
        <v>55</v>
      </c>
      <c r="D2277" s="6">
        <v>20</v>
      </c>
      <c r="E2277" s="6">
        <v>20</v>
      </c>
      <c r="F2277" s="6">
        <f t="shared" si="41"/>
        <v>0.02</v>
      </c>
      <c r="G2277" s="6">
        <v>1</v>
      </c>
      <c r="H2277" s="6" t="s">
        <v>330</v>
      </c>
      <c r="I2277" s="6" t="s">
        <v>42</v>
      </c>
      <c r="J2277" s="6" t="s">
        <v>354</v>
      </c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</row>
    <row r="2278" spans="1:28" ht="15" customHeight="1">
      <c r="A2278" s="6">
        <v>2544</v>
      </c>
      <c r="B2278" s="6" t="s">
        <v>166</v>
      </c>
      <c r="C2278" s="6" t="s">
        <v>55</v>
      </c>
      <c r="D2278" s="6">
        <v>25</v>
      </c>
      <c r="E2278" s="6">
        <v>25</v>
      </c>
      <c r="F2278" s="6">
        <f t="shared" si="41"/>
        <v>2.5000000000000001E-2</v>
      </c>
      <c r="G2278" s="6">
        <v>1</v>
      </c>
      <c r="H2278" s="6" t="s">
        <v>330</v>
      </c>
      <c r="I2278" s="6" t="s">
        <v>42</v>
      </c>
      <c r="J2278" s="6" t="s">
        <v>355</v>
      </c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</row>
    <row r="2279" spans="1:28" ht="15" customHeight="1">
      <c r="A2279" s="6">
        <v>2542</v>
      </c>
      <c r="B2279" s="6" t="s">
        <v>353</v>
      </c>
      <c r="C2279" s="6" t="s">
        <v>55</v>
      </c>
      <c r="D2279" s="6">
        <v>20</v>
      </c>
      <c r="E2279" s="6">
        <v>20</v>
      </c>
      <c r="F2279" s="6">
        <f t="shared" si="41"/>
        <v>0.02</v>
      </c>
      <c r="G2279" s="6">
        <v>1</v>
      </c>
      <c r="H2279" s="6" t="s">
        <v>330</v>
      </c>
      <c r="I2279" s="6" t="s">
        <v>42</v>
      </c>
      <c r="J2279" s="6" t="s">
        <v>356</v>
      </c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</row>
    <row r="2280" spans="1:28" ht="15" customHeight="1">
      <c r="A2280" s="6">
        <v>2543</v>
      </c>
      <c r="B2280" s="6" t="s">
        <v>353</v>
      </c>
      <c r="C2280" s="6" t="s">
        <v>55</v>
      </c>
      <c r="D2280" s="6">
        <v>25</v>
      </c>
      <c r="E2280" s="6">
        <v>25</v>
      </c>
      <c r="F2280" s="6">
        <f t="shared" si="41"/>
        <v>2.5000000000000001E-2</v>
      </c>
      <c r="G2280" s="6">
        <v>1</v>
      </c>
      <c r="H2280" s="6" t="s">
        <v>330</v>
      </c>
      <c r="I2280" s="6" t="s">
        <v>42</v>
      </c>
      <c r="J2280" s="6" t="s">
        <v>356</v>
      </c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</row>
    <row r="2281" spans="1:28" ht="15" customHeight="1">
      <c r="A2281" s="6">
        <v>2541</v>
      </c>
      <c r="B2281" s="6" t="s">
        <v>166</v>
      </c>
      <c r="C2281" s="6" t="s">
        <v>55</v>
      </c>
      <c r="D2281" s="6">
        <v>20</v>
      </c>
      <c r="E2281" s="6">
        <v>20</v>
      </c>
      <c r="F2281" s="6">
        <f t="shared" si="41"/>
        <v>0.02</v>
      </c>
      <c r="G2281" s="6">
        <v>1</v>
      </c>
      <c r="H2281" s="6" t="s">
        <v>330</v>
      </c>
      <c r="I2281" s="6" t="s">
        <v>42</v>
      </c>
      <c r="J2281" s="6" t="s">
        <v>356</v>
      </c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</row>
    <row r="2282" spans="1:28" ht="15" customHeight="1">
      <c r="A2282" s="6">
        <v>2519</v>
      </c>
      <c r="B2282" s="6" t="s">
        <v>40</v>
      </c>
      <c r="C2282" s="6" t="s">
        <v>55</v>
      </c>
      <c r="D2282" s="6">
        <v>75</v>
      </c>
      <c r="E2282" s="6">
        <v>75</v>
      </c>
      <c r="F2282" s="6">
        <f t="shared" si="41"/>
        <v>7.4999999999999997E-2</v>
      </c>
      <c r="G2282" s="6">
        <v>1</v>
      </c>
      <c r="H2282" s="6" t="s">
        <v>330</v>
      </c>
      <c r="I2282" s="6" t="s">
        <v>18</v>
      </c>
      <c r="J2282" s="6" t="s">
        <v>357</v>
      </c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</row>
    <row r="2283" spans="1:28" ht="15" customHeight="1">
      <c r="A2283" s="6">
        <v>2518</v>
      </c>
      <c r="B2283" s="6" t="s">
        <v>40</v>
      </c>
      <c r="C2283" s="6" t="s">
        <v>55</v>
      </c>
      <c r="D2283" s="6">
        <v>60</v>
      </c>
      <c r="E2283" s="6">
        <v>60</v>
      </c>
      <c r="F2283" s="6">
        <f t="shared" si="41"/>
        <v>0.06</v>
      </c>
      <c r="G2283" s="6">
        <v>1</v>
      </c>
      <c r="H2283" s="6" t="s">
        <v>330</v>
      </c>
      <c r="I2283" s="6" t="s">
        <v>18</v>
      </c>
      <c r="J2283" s="6" t="s">
        <v>358</v>
      </c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</row>
    <row r="2284" spans="1:28" ht="15" customHeight="1">
      <c r="A2284" s="6">
        <v>2517</v>
      </c>
      <c r="B2284" s="6" t="s">
        <v>40</v>
      </c>
      <c r="C2284" s="6" t="s">
        <v>55</v>
      </c>
      <c r="D2284" s="6">
        <v>60</v>
      </c>
      <c r="E2284" s="6">
        <v>60</v>
      </c>
      <c r="F2284" s="6">
        <f t="shared" si="41"/>
        <v>0.06</v>
      </c>
      <c r="G2284" s="6">
        <v>1</v>
      </c>
      <c r="H2284" s="6" t="s">
        <v>330</v>
      </c>
      <c r="I2284" s="6" t="s">
        <v>18</v>
      </c>
      <c r="J2284" s="6" t="s">
        <v>358</v>
      </c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</row>
    <row r="2285" spans="1:28" ht="15" customHeight="1">
      <c r="A2285" s="6">
        <v>2540</v>
      </c>
      <c r="B2285" s="6" t="s">
        <v>46</v>
      </c>
      <c r="C2285" s="6" t="s">
        <v>23</v>
      </c>
      <c r="D2285" s="6">
        <v>50</v>
      </c>
      <c r="E2285" s="6">
        <v>50</v>
      </c>
      <c r="F2285" s="6">
        <f t="shared" si="41"/>
        <v>0.05</v>
      </c>
      <c r="G2285" s="6">
        <v>1</v>
      </c>
      <c r="H2285" s="6" t="s">
        <v>330</v>
      </c>
      <c r="I2285" s="6" t="s">
        <v>18</v>
      </c>
      <c r="J2285" s="6" t="s">
        <v>25</v>
      </c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</row>
    <row r="2286" spans="1:28" ht="15" customHeight="1">
      <c r="A2286" s="6">
        <v>2539</v>
      </c>
      <c r="B2286" s="6" t="s">
        <v>46</v>
      </c>
      <c r="C2286" s="6" t="s">
        <v>23</v>
      </c>
      <c r="D2286" s="6">
        <v>40</v>
      </c>
      <c r="E2286" s="6">
        <v>40</v>
      </c>
      <c r="F2286" s="6">
        <f t="shared" si="41"/>
        <v>0.04</v>
      </c>
      <c r="G2286" s="6">
        <v>1</v>
      </c>
      <c r="H2286" s="6" t="s">
        <v>330</v>
      </c>
      <c r="I2286" s="6" t="s">
        <v>18</v>
      </c>
      <c r="J2286" s="6" t="s">
        <v>25</v>
      </c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</row>
    <row r="2287" spans="1:28" ht="15" customHeight="1">
      <c r="A2287" s="6">
        <v>2538</v>
      </c>
      <c r="B2287" s="6" t="s">
        <v>338</v>
      </c>
      <c r="C2287" s="6" t="s">
        <v>55</v>
      </c>
      <c r="D2287" s="6">
        <v>35</v>
      </c>
      <c r="E2287" s="6">
        <v>35</v>
      </c>
      <c r="F2287" s="6">
        <f t="shared" si="41"/>
        <v>3.5000000000000003E-2</v>
      </c>
      <c r="G2287" s="6">
        <v>1</v>
      </c>
      <c r="H2287" s="6" t="s">
        <v>330</v>
      </c>
      <c r="I2287" s="6" t="s">
        <v>12</v>
      </c>
      <c r="J2287" s="6" t="s">
        <v>25</v>
      </c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</row>
    <row r="2288" spans="1:28" ht="15" customHeight="1">
      <c r="A2288" s="6">
        <v>2537</v>
      </c>
      <c r="B2288" s="6" t="s">
        <v>69</v>
      </c>
      <c r="C2288" s="6" t="s">
        <v>23</v>
      </c>
      <c r="D2288" s="6">
        <v>40</v>
      </c>
      <c r="E2288" s="6">
        <v>40</v>
      </c>
      <c r="F2288" s="6">
        <f t="shared" si="41"/>
        <v>0.04</v>
      </c>
      <c r="G2288" s="6">
        <v>1</v>
      </c>
      <c r="H2288" s="6" t="s">
        <v>330</v>
      </c>
      <c r="I2288" s="6" t="s">
        <v>12</v>
      </c>
      <c r="J2288" s="6" t="s">
        <v>25</v>
      </c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</row>
    <row r="2289" spans="1:28" ht="15" customHeight="1">
      <c r="A2289" s="6">
        <v>2536</v>
      </c>
      <c r="B2289" s="6" t="s">
        <v>46</v>
      </c>
      <c r="C2289" s="6" t="s">
        <v>23</v>
      </c>
      <c r="D2289" s="6">
        <v>40</v>
      </c>
      <c r="E2289" s="6">
        <v>40</v>
      </c>
      <c r="F2289" s="6">
        <f t="shared" si="41"/>
        <v>0.04</v>
      </c>
      <c r="G2289" s="6">
        <v>1</v>
      </c>
      <c r="H2289" s="6" t="s">
        <v>330</v>
      </c>
      <c r="I2289" s="6" t="s">
        <v>12</v>
      </c>
      <c r="J2289" s="6" t="s">
        <v>25</v>
      </c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</row>
    <row r="2290" spans="1:28" ht="15" customHeight="1">
      <c r="A2290" s="6">
        <v>2535</v>
      </c>
      <c r="B2290" s="6" t="s">
        <v>73</v>
      </c>
      <c r="C2290" s="6" t="s">
        <v>23</v>
      </c>
      <c r="D2290" s="6">
        <v>20</v>
      </c>
      <c r="E2290" s="6">
        <v>20</v>
      </c>
      <c r="F2290" s="6">
        <f t="shared" si="41"/>
        <v>0.02</v>
      </c>
      <c r="G2290" s="6">
        <v>1</v>
      </c>
      <c r="H2290" s="6" t="s">
        <v>330</v>
      </c>
      <c r="I2290" s="6" t="s">
        <v>18</v>
      </c>
      <c r="J2290" s="6" t="s">
        <v>25</v>
      </c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</row>
    <row r="2291" spans="1:28" ht="15" customHeight="1">
      <c r="A2291" s="6">
        <v>2534</v>
      </c>
      <c r="B2291" s="6" t="s">
        <v>166</v>
      </c>
      <c r="C2291" s="6" t="s">
        <v>23</v>
      </c>
      <c r="D2291" s="6">
        <v>30</v>
      </c>
      <c r="E2291" s="6">
        <v>30</v>
      </c>
      <c r="F2291" s="6">
        <f t="shared" si="41"/>
        <v>0.03</v>
      </c>
      <c r="G2291" s="6">
        <v>1</v>
      </c>
      <c r="H2291" s="6" t="s">
        <v>330</v>
      </c>
      <c r="I2291" s="6" t="s">
        <v>67</v>
      </c>
      <c r="J2291" s="6" t="s">
        <v>25</v>
      </c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</row>
    <row r="2292" spans="1:28" ht="15" customHeight="1">
      <c r="A2292" s="6">
        <v>2533</v>
      </c>
      <c r="B2292" s="6" t="s">
        <v>166</v>
      </c>
      <c r="C2292" s="6" t="s">
        <v>23</v>
      </c>
      <c r="D2292" s="6">
        <v>15</v>
      </c>
      <c r="E2292" s="6">
        <v>15</v>
      </c>
      <c r="F2292" s="6">
        <f t="shared" si="41"/>
        <v>1.4999999999999999E-2</v>
      </c>
      <c r="G2292" s="6">
        <v>1</v>
      </c>
      <c r="H2292" s="6" t="s">
        <v>330</v>
      </c>
      <c r="I2292" s="6" t="s">
        <v>67</v>
      </c>
      <c r="J2292" s="6" t="s">
        <v>25</v>
      </c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</row>
    <row r="2293" spans="1:28" ht="15" customHeight="1">
      <c r="A2293" s="6">
        <v>2532</v>
      </c>
      <c r="B2293" s="6" t="s">
        <v>344</v>
      </c>
      <c r="C2293" s="6" t="s">
        <v>23</v>
      </c>
      <c r="D2293" s="6">
        <v>35</v>
      </c>
      <c r="E2293" s="6">
        <v>35</v>
      </c>
      <c r="F2293" s="6">
        <f t="shared" si="41"/>
        <v>3.5000000000000003E-2</v>
      </c>
      <c r="G2293" s="6">
        <v>1</v>
      </c>
      <c r="H2293" s="6" t="s">
        <v>330</v>
      </c>
      <c r="I2293" s="6" t="s">
        <v>67</v>
      </c>
      <c r="J2293" s="6" t="s">
        <v>25</v>
      </c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</row>
    <row r="2294" spans="1:28" ht="15" customHeight="1">
      <c r="A2294" s="6">
        <v>2531</v>
      </c>
      <c r="B2294" s="6" t="s">
        <v>166</v>
      </c>
      <c r="C2294" s="6" t="s">
        <v>55</v>
      </c>
      <c r="D2294" s="6">
        <v>45</v>
      </c>
      <c r="E2294" s="6">
        <v>45</v>
      </c>
      <c r="F2294" s="6">
        <f t="shared" si="41"/>
        <v>4.4999999999999998E-2</v>
      </c>
      <c r="G2294" s="6">
        <v>1</v>
      </c>
      <c r="H2294" s="6" t="s">
        <v>330</v>
      </c>
      <c r="I2294" s="6" t="s">
        <v>67</v>
      </c>
      <c r="J2294" s="6" t="s">
        <v>25</v>
      </c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</row>
    <row r="2295" spans="1:28" ht="15" customHeight="1">
      <c r="A2295" s="6">
        <v>2530</v>
      </c>
      <c r="B2295" s="6" t="s">
        <v>339</v>
      </c>
      <c r="C2295" s="6" t="s">
        <v>55</v>
      </c>
      <c r="D2295" s="6">
        <v>30</v>
      </c>
      <c r="E2295" s="6">
        <v>30</v>
      </c>
      <c r="F2295" s="6">
        <f t="shared" si="41"/>
        <v>0.03</v>
      </c>
      <c r="G2295" s="6">
        <v>1</v>
      </c>
      <c r="H2295" s="6" t="s">
        <v>330</v>
      </c>
      <c r="I2295" s="6" t="s">
        <v>67</v>
      </c>
      <c r="J2295" s="6" t="s">
        <v>25</v>
      </c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</row>
    <row r="2296" spans="1:28" ht="15" customHeight="1">
      <c r="A2296" s="6">
        <v>2529</v>
      </c>
      <c r="B2296" s="6" t="s">
        <v>166</v>
      </c>
      <c r="C2296" s="6" t="s">
        <v>55</v>
      </c>
      <c r="D2296" s="6">
        <v>10</v>
      </c>
      <c r="E2296" s="6">
        <v>10</v>
      </c>
      <c r="F2296" s="6">
        <f t="shared" si="41"/>
        <v>0.01</v>
      </c>
      <c r="G2296" s="6">
        <v>1</v>
      </c>
      <c r="H2296" s="6" t="s">
        <v>330</v>
      </c>
      <c r="I2296" s="6" t="s">
        <v>67</v>
      </c>
      <c r="J2296" s="6" t="s">
        <v>25</v>
      </c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</row>
    <row r="2297" spans="1:28" ht="15" customHeight="1">
      <c r="A2297" s="6">
        <v>2528</v>
      </c>
      <c r="B2297" s="6" t="s">
        <v>166</v>
      </c>
      <c r="C2297" s="6" t="s">
        <v>55</v>
      </c>
      <c r="D2297" s="6">
        <v>10</v>
      </c>
      <c r="E2297" s="6">
        <v>10</v>
      </c>
      <c r="F2297" s="6">
        <f t="shared" si="41"/>
        <v>0.01</v>
      </c>
      <c r="G2297" s="6">
        <v>1</v>
      </c>
      <c r="H2297" s="6" t="s">
        <v>330</v>
      </c>
      <c r="I2297" s="6" t="s">
        <v>67</v>
      </c>
      <c r="J2297" s="6" t="s">
        <v>25</v>
      </c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</row>
    <row r="2298" spans="1:28" ht="15" customHeight="1">
      <c r="A2298" s="6">
        <v>2527</v>
      </c>
      <c r="B2298" s="6" t="s">
        <v>166</v>
      </c>
      <c r="C2298" s="6" t="s">
        <v>55</v>
      </c>
      <c r="D2298" s="6">
        <v>10</v>
      </c>
      <c r="E2298" s="6">
        <v>10</v>
      </c>
      <c r="F2298" s="6">
        <f t="shared" si="41"/>
        <v>0.01</v>
      </c>
      <c r="G2298" s="6">
        <v>1</v>
      </c>
      <c r="H2298" s="6" t="s">
        <v>330</v>
      </c>
      <c r="I2298" s="6" t="s">
        <v>67</v>
      </c>
      <c r="J2298" s="6" t="s">
        <v>25</v>
      </c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</row>
    <row r="2299" spans="1:28" ht="15" customHeight="1">
      <c r="A2299" s="6">
        <v>2526</v>
      </c>
      <c r="B2299" s="6" t="s">
        <v>73</v>
      </c>
      <c r="C2299" s="6" t="s">
        <v>55</v>
      </c>
      <c r="D2299" s="6">
        <v>45</v>
      </c>
      <c r="E2299" s="6">
        <v>45</v>
      </c>
      <c r="F2299" s="6">
        <f t="shared" si="41"/>
        <v>4.4999999999999998E-2</v>
      </c>
      <c r="G2299" s="6">
        <v>1</v>
      </c>
      <c r="H2299" s="6" t="s">
        <v>330</v>
      </c>
      <c r="I2299" s="6" t="s">
        <v>18</v>
      </c>
      <c r="J2299" s="6" t="s">
        <v>25</v>
      </c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</row>
    <row r="2300" spans="1:28" ht="15" customHeight="1">
      <c r="A2300" s="6">
        <v>2525</v>
      </c>
      <c r="B2300" s="6" t="s">
        <v>350</v>
      </c>
      <c r="C2300" s="6" t="s">
        <v>55</v>
      </c>
      <c r="D2300" s="6">
        <v>5</v>
      </c>
      <c r="E2300" s="6">
        <v>5</v>
      </c>
      <c r="F2300" s="6">
        <f t="shared" si="41"/>
        <v>5.0000000000000001E-3</v>
      </c>
      <c r="G2300" s="6">
        <v>1</v>
      </c>
      <c r="H2300" s="6" t="s">
        <v>330</v>
      </c>
      <c r="I2300" s="6" t="s">
        <v>18</v>
      </c>
      <c r="J2300" s="6" t="s">
        <v>359</v>
      </c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</row>
    <row r="2301" spans="1:28" ht="15" customHeight="1">
      <c r="A2301" s="6">
        <v>2524</v>
      </c>
      <c r="B2301" s="6" t="s">
        <v>350</v>
      </c>
      <c r="C2301" s="6" t="s">
        <v>55</v>
      </c>
      <c r="D2301" s="6">
        <v>5</v>
      </c>
      <c r="E2301" s="6">
        <v>5</v>
      </c>
      <c r="F2301" s="6">
        <f t="shared" si="41"/>
        <v>5.0000000000000001E-3</v>
      </c>
      <c r="G2301" s="6">
        <v>1</v>
      </c>
      <c r="H2301" s="6" t="s">
        <v>330</v>
      </c>
      <c r="I2301" s="6" t="s">
        <v>18</v>
      </c>
      <c r="J2301" s="6" t="s">
        <v>359</v>
      </c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</row>
    <row r="2302" spans="1:28" ht="15" customHeight="1">
      <c r="A2302" s="6">
        <v>2523</v>
      </c>
      <c r="B2302" s="6" t="s">
        <v>350</v>
      </c>
      <c r="C2302" s="6" t="s">
        <v>55</v>
      </c>
      <c r="D2302" s="6">
        <v>5</v>
      </c>
      <c r="E2302" s="6">
        <v>5</v>
      </c>
      <c r="F2302" s="6">
        <f t="shared" si="41"/>
        <v>5.0000000000000001E-3</v>
      </c>
      <c r="G2302" s="6">
        <v>1</v>
      </c>
      <c r="H2302" s="6" t="s">
        <v>330</v>
      </c>
      <c r="I2302" s="6" t="s">
        <v>18</v>
      </c>
      <c r="J2302" s="6" t="s">
        <v>359</v>
      </c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</row>
    <row r="2303" spans="1:28" ht="15" customHeight="1">
      <c r="A2303" s="6">
        <v>2522</v>
      </c>
      <c r="B2303" s="6" t="s">
        <v>350</v>
      </c>
      <c r="C2303" s="6" t="s">
        <v>55</v>
      </c>
      <c r="D2303" s="6">
        <v>25</v>
      </c>
      <c r="E2303" s="6">
        <v>25</v>
      </c>
      <c r="F2303" s="6">
        <f t="shared" si="41"/>
        <v>2.5000000000000001E-2</v>
      </c>
      <c r="G2303" s="6">
        <v>1</v>
      </c>
      <c r="H2303" s="6" t="s">
        <v>330</v>
      </c>
      <c r="I2303" s="6" t="s">
        <v>18</v>
      </c>
      <c r="J2303" s="6" t="s">
        <v>25</v>
      </c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</row>
    <row r="2304" spans="1:28" ht="15" customHeight="1">
      <c r="A2304" s="6">
        <v>2521</v>
      </c>
      <c r="B2304" s="6" t="s">
        <v>360</v>
      </c>
      <c r="C2304" s="6" t="s">
        <v>23</v>
      </c>
      <c r="D2304" s="6">
        <v>5</v>
      </c>
      <c r="E2304" s="6">
        <v>5</v>
      </c>
      <c r="F2304" s="6">
        <f t="shared" si="41"/>
        <v>5.0000000000000001E-3</v>
      </c>
      <c r="G2304" s="6">
        <v>1</v>
      </c>
      <c r="H2304" s="6" t="s">
        <v>330</v>
      </c>
      <c r="I2304" s="6" t="s">
        <v>18</v>
      </c>
      <c r="J2304" s="6" t="s">
        <v>25</v>
      </c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</row>
    <row r="2305" spans="1:28" ht="15" customHeight="1">
      <c r="A2305" s="6">
        <v>2520</v>
      </c>
      <c r="B2305" s="6" t="s">
        <v>166</v>
      </c>
      <c r="C2305" s="6" t="s">
        <v>55</v>
      </c>
      <c r="D2305" s="6">
        <v>15</v>
      </c>
      <c r="E2305" s="6">
        <v>15</v>
      </c>
      <c r="F2305" s="6">
        <f t="shared" si="41"/>
        <v>1.4999999999999999E-2</v>
      </c>
      <c r="G2305" s="6">
        <v>1</v>
      </c>
      <c r="H2305" s="6" t="s">
        <v>330</v>
      </c>
      <c r="I2305" s="6" t="s">
        <v>18</v>
      </c>
      <c r="J2305" s="6" t="s">
        <v>25</v>
      </c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</row>
    <row r="2306" spans="1:28" ht="15" customHeight="1">
      <c r="A2306" s="6">
        <v>2516</v>
      </c>
      <c r="B2306" s="6" t="s">
        <v>40</v>
      </c>
      <c r="C2306" s="6" t="s">
        <v>55</v>
      </c>
      <c r="D2306" s="6">
        <v>80</v>
      </c>
      <c r="E2306" s="6">
        <v>80</v>
      </c>
      <c r="F2306" s="6">
        <f t="shared" si="41"/>
        <v>0.08</v>
      </c>
      <c r="G2306" s="6">
        <v>1</v>
      </c>
      <c r="H2306" s="6" t="s">
        <v>330</v>
      </c>
      <c r="I2306" s="6" t="s">
        <v>67</v>
      </c>
      <c r="J2306" s="6" t="s">
        <v>361</v>
      </c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</row>
    <row r="2307" spans="1:28" ht="15" customHeight="1">
      <c r="A2307" s="6">
        <v>2510</v>
      </c>
      <c r="B2307" s="6" t="s">
        <v>40</v>
      </c>
      <c r="C2307" s="6" t="s">
        <v>55</v>
      </c>
      <c r="D2307" s="6">
        <v>70</v>
      </c>
      <c r="E2307" s="6">
        <v>70</v>
      </c>
      <c r="F2307" s="6">
        <f t="shared" si="41"/>
        <v>7.0000000000000007E-2</v>
      </c>
      <c r="G2307" s="6">
        <v>1</v>
      </c>
      <c r="H2307" s="6" t="s">
        <v>330</v>
      </c>
      <c r="I2307" s="6" t="s">
        <v>18</v>
      </c>
      <c r="J2307" s="6" t="s">
        <v>361</v>
      </c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</row>
    <row r="2308" spans="1:28" ht="15" customHeight="1">
      <c r="A2308" s="6">
        <v>2484</v>
      </c>
      <c r="B2308" s="6" t="s">
        <v>49</v>
      </c>
      <c r="C2308" s="6" t="s">
        <v>10</v>
      </c>
      <c r="D2308" s="6">
        <v>485</v>
      </c>
      <c r="E2308" s="6">
        <v>485</v>
      </c>
      <c r="F2308" s="6">
        <f t="shared" si="41"/>
        <v>0.48499999999999999</v>
      </c>
      <c r="G2308" s="6">
        <v>1</v>
      </c>
      <c r="H2308" s="6" t="s">
        <v>362</v>
      </c>
      <c r="I2308" s="6" t="s">
        <v>363</v>
      </c>
      <c r="J2308" s="6" t="s">
        <v>113</v>
      </c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</row>
    <row r="2309" spans="1:28" ht="15" customHeight="1">
      <c r="A2309" s="6">
        <v>2483</v>
      </c>
      <c r="B2309" s="6" t="s">
        <v>109</v>
      </c>
      <c r="C2309" s="6" t="s">
        <v>10</v>
      </c>
      <c r="D2309" s="6">
        <v>795</v>
      </c>
      <c r="E2309" s="6">
        <v>795</v>
      </c>
      <c r="F2309" s="6">
        <f t="shared" ref="F2309:F2372" si="42">E2309/1000</f>
        <v>0.79500000000000004</v>
      </c>
      <c r="G2309" s="6">
        <v>1</v>
      </c>
      <c r="H2309" s="6" t="s">
        <v>362</v>
      </c>
      <c r="I2309" s="6" t="s">
        <v>363</v>
      </c>
      <c r="J2309" s="6" t="s">
        <v>25</v>
      </c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</row>
    <row r="2310" spans="1:28" ht="15" customHeight="1">
      <c r="A2310" s="6">
        <v>2482</v>
      </c>
      <c r="B2310" s="6" t="s">
        <v>109</v>
      </c>
      <c r="C2310" s="6" t="s">
        <v>20</v>
      </c>
      <c r="D2310" s="6">
        <v>830</v>
      </c>
      <c r="E2310" s="6">
        <v>830</v>
      </c>
      <c r="F2310" s="6">
        <f t="shared" si="42"/>
        <v>0.83</v>
      </c>
      <c r="G2310" s="6">
        <v>1</v>
      </c>
      <c r="H2310" s="6" t="s">
        <v>362</v>
      </c>
      <c r="I2310" s="6" t="s">
        <v>363</v>
      </c>
      <c r="J2310" s="6" t="s">
        <v>25</v>
      </c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</row>
    <row r="2311" spans="1:28" ht="15" customHeight="1">
      <c r="A2311" s="6">
        <v>2481</v>
      </c>
      <c r="B2311" s="6" t="s">
        <v>120</v>
      </c>
      <c r="C2311" s="6" t="s">
        <v>20</v>
      </c>
      <c r="D2311" s="6">
        <v>235</v>
      </c>
      <c r="E2311" s="6">
        <v>235</v>
      </c>
      <c r="F2311" s="6">
        <f t="shared" si="42"/>
        <v>0.23499999999999999</v>
      </c>
      <c r="G2311" s="6">
        <v>1</v>
      </c>
      <c r="H2311" s="6" t="s">
        <v>362</v>
      </c>
      <c r="I2311" s="6" t="s">
        <v>363</v>
      </c>
      <c r="J2311" s="6" t="s">
        <v>25</v>
      </c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</row>
    <row r="2312" spans="1:28" ht="15" customHeight="1">
      <c r="A2312" s="6">
        <v>2480</v>
      </c>
      <c r="B2312" s="6" t="s">
        <v>62</v>
      </c>
      <c r="C2312" s="6" t="s">
        <v>20</v>
      </c>
      <c r="D2312" s="6">
        <v>615</v>
      </c>
      <c r="E2312" s="6">
        <v>615</v>
      </c>
      <c r="F2312" s="6">
        <f t="shared" si="42"/>
        <v>0.61499999999999999</v>
      </c>
      <c r="G2312" s="6">
        <v>1</v>
      </c>
      <c r="H2312" s="6" t="s">
        <v>362</v>
      </c>
      <c r="I2312" s="6" t="s">
        <v>363</v>
      </c>
      <c r="J2312" s="6" t="s">
        <v>36</v>
      </c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</row>
    <row r="2313" spans="1:28" ht="15" customHeight="1">
      <c r="A2313" s="6">
        <v>2479</v>
      </c>
      <c r="B2313" s="6" t="s">
        <v>49</v>
      </c>
      <c r="C2313" s="6" t="s">
        <v>10</v>
      </c>
      <c r="D2313" s="6">
        <v>285</v>
      </c>
      <c r="E2313" s="6">
        <v>285</v>
      </c>
      <c r="F2313" s="6">
        <f t="shared" si="42"/>
        <v>0.28499999999999998</v>
      </c>
      <c r="G2313" s="6">
        <v>1</v>
      </c>
      <c r="H2313" s="6" t="s">
        <v>362</v>
      </c>
      <c r="I2313" s="6" t="s">
        <v>363</v>
      </c>
      <c r="J2313" s="6" t="s">
        <v>25</v>
      </c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</row>
    <row r="2314" spans="1:28" ht="15" customHeight="1">
      <c r="A2314" s="6">
        <v>2478</v>
      </c>
      <c r="B2314" s="6" t="s">
        <v>22</v>
      </c>
      <c r="C2314" s="6" t="s">
        <v>20</v>
      </c>
      <c r="D2314" s="6">
        <v>405</v>
      </c>
      <c r="E2314" s="6">
        <v>405</v>
      </c>
      <c r="F2314" s="6">
        <f t="shared" si="42"/>
        <v>0.40500000000000003</v>
      </c>
      <c r="G2314" s="6">
        <v>1</v>
      </c>
      <c r="H2314" s="6" t="s">
        <v>362</v>
      </c>
      <c r="I2314" s="6" t="s">
        <v>363</v>
      </c>
      <c r="J2314" s="6" t="s">
        <v>36</v>
      </c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</row>
    <row r="2315" spans="1:28" ht="15" customHeight="1">
      <c r="A2315" s="6">
        <v>2477</v>
      </c>
      <c r="B2315" s="6" t="s">
        <v>47</v>
      </c>
      <c r="C2315" s="6" t="s">
        <v>10</v>
      </c>
      <c r="D2315" s="6">
        <v>315</v>
      </c>
      <c r="E2315" s="6">
        <v>315</v>
      </c>
      <c r="F2315" s="6">
        <f t="shared" si="42"/>
        <v>0.315</v>
      </c>
      <c r="G2315" s="6">
        <v>1</v>
      </c>
      <c r="H2315" s="6" t="s">
        <v>362</v>
      </c>
      <c r="I2315" s="6" t="s">
        <v>363</v>
      </c>
      <c r="J2315" s="6" t="s">
        <v>25</v>
      </c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</row>
    <row r="2316" spans="1:28" ht="15" customHeight="1">
      <c r="A2316" s="6">
        <v>2476</v>
      </c>
      <c r="B2316" s="6" t="s">
        <v>49</v>
      </c>
      <c r="C2316" s="6" t="s">
        <v>10</v>
      </c>
      <c r="D2316" s="6">
        <v>520</v>
      </c>
      <c r="E2316" s="6">
        <v>520</v>
      </c>
      <c r="F2316" s="6">
        <f t="shared" si="42"/>
        <v>0.52</v>
      </c>
      <c r="G2316" s="6">
        <v>1</v>
      </c>
      <c r="H2316" s="6" t="s">
        <v>362</v>
      </c>
      <c r="I2316" s="6" t="s">
        <v>363</v>
      </c>
      <c r="J2316" s="6" t="s">
        <v>25</v>
      </c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</row>
    <row r="2317" spans="1:28" ht="15" customHeight="1">
      <c r="A2317" s="6">
        <v>2475</v>
      </c>
      <c r="B2317" s="6" t="s">
        <v>64</v>
      </c>
      <c r="C2317" s="6" t="s">
        <v>20</v>
      </c>
      <c r="D2317" s="6">
        <v>670</v>
      </c>
      <c r="E2317" s="6">
        <v>670</v>
      </c>
      <c r="F2317" s="6">
        <f t="shared" si="42"/>
        <v>0.67</v>
      </c>
      <c r="G2317" s="6">
        <v>1</v>
      </c>
      <c r="H2317" s="6" t="s">
        <v>362</v>
      </c>
      <c r="I2317" s="6" t="s">
        <v>363</v>
      </c>
      <c r="J2317" s="6" t="s">
        <v>364</v>
      </c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</row>
    <row r="2318" spans="1:28" ht="15" customHeight="1">
      <c r="A2318" s="6">
        <v>2474</v>
      </c>
      <c r="B2318" s="6" t="s">
        <v>109</v>
      </c>
      <c r="C2318" s="6" t="s">
        <v>10</v>
      </c>
      <c r="D2318" s="6">
        <v>605</v>
      </c>
      <c r="E2318" s="6">
        <v>605</v>
      </c>
      <c r="F2318" s="6">
        <f t="shared" si="42"/>
        <v>0.60499999999999998</v>
      </c>
      <c r="G2318" s="6">
        <v>1</v>
      </c>
      <c r="H2318" s="6" t="s">
        <v>362</v>
      </c>
      <c r="I2318" s="6" t="s">
        <v>363</v>
      </c>
      <c r="J2318" s="6" t="s">
        <v>25</v>
      </c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</row>
    <row r="2319" spans="1:28" ht="15" customHeight="1">
      <c r="A2319" s="6">
        <v>2473</v>
      </c>
      <c r="B2319" s="6" t="s">
        <v>64</v>
      </c>
      <c r="C2319" s="6" t="s">
        <v>20</v>
      </c>
      <c r="D2319" s="6">
        <v>395</v>
      </c>
      <c r="E2319" s="6">
        <v>395</v>
      </c>
      <c r="F2319" s="6">
        <f t="shared" si="42"/>
        <v>0.39500000000000002</v>
      </c>
      <c r="G2319" s="6">
        <v>1</v>
      </c>
      <c r="H2319" s="6" t="s">
        <v>362</v>
      </c>
      <c r="I2319" s="6" t="s">
        <v>363</v>
      </c>
      <c r="J2319" s="6" t="s">
        <v>149</v>
      </c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</row>
    <row r="2320" spans="1:28" ht="15" customHeight="1">
      <c r="A2320" s="6">
        <v>2472</v>
      </c>
      <c r="B2320" s="6" t="s">
        <v>49</v>
      </c>
      <c r="C2320" s="6" t="s">
        <v>20</v>
      </c>
      <c r="D2320" s="6">
        <v>275</v>
      </c>
      <c r="E2320" s="6">
        <v>275</v>
      </c>
      <c r="F2320" s="6">
        <f t="shared" si="42"/>
        <v>0.27500000000000002</v>
      </c>
      <c r="G2320" s="6">
        <v>1</v>
      </c>
      <c r="H2320" s="6" t="s">
        <v>362</v>
      </c>
      <c r="I2320" s="6" t="s">
        <v>363</v>
      </c>
      <c r="J2320" s="6" t="s">
        <v>365</v>
      </c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</row>
    <row r="2321" spans="1:28" ht="15" customHeight="1">
      <c r="A2321" s="6">
        <v>2471</v>
      </c>
      <c r="B2321" s="6" t="s">
        <v>109</v>
      </c>
      <c r="C2321" s="6" t="s">
        <v>10</v>
      </c>
      <c r="D2321" s="6">
        <v>725</v>
      </c>
      <c r="E2321" s="6">
        <v>725</v>
      </c>
      <c r="F2321" s="6">
        <f t="shared" si="42"/>
        <v>0.72499999999999998</v>
      </c>
      <c r="G2321" s="6">
        <v>1</v>
      </c>
      <c r="H2321" s="6" t="s">
        <v>362</v>
      </c>
      <c r="I2321" s="6" t="s">
        <v>363</v>
      </c>
      <c r="J2321" s="6" t="s">
        <v>25</v>
      </c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</row>
    <row r="2322" spans="1:28" ht="15" customHeight="1">
      <c r="A2322" s="6">
        <v>2470</v>
      </c>
      <c r="B2322" s="6" t="s">
        <v>109</v>
      </c>
      <c r="C2322" s="6" t="s">
        <v>10</v>
      </c>
      <c r="D2322" s="6">
        <v>760</v>
      </c>
      <c r="E2322" s="6">
        <v>760</v>
      </c>
      <c r="F2322" s="6">
        <f t="shared" si="42"/>
        <v>0.76</v>
      </c>
      <c r="G2322" s="6">
        <v>1</v>
      </c>
      <c r="H2322" s="6" t="s">
        <v>362</v>
      </c>
      <c r="I2322" s="6" t="s">
        <v>363</v>
      </c>
      <c r="J2322" s="6" t="s">
        <v>25</v>
      </c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</row>
    <row r="2323" spans="1:28" ht="15" customHeight="1">
      <c r="A2323" s="6">
        <v>2515</v>
      </c>
      <c r="B2323" s="6" t="s">
        <v>49</v>
      </c>
      <c r="C2323" s="6" t="s">
        <v>20</v>
      </c>
      <c r="D2323" s="6">
        <v>580</v>
      </c>
      <c r="E2323" s="6">
        <v>580</v>
      </c>
      <c r="F2323" s="6">
        <f t="shared" si="42"/>
        <v>0.57999999999999996</v>
      </c>
      <c r="G2323" s="6">
        <v>1</v>
      </c>
      <c r="H2323" s="6" t="s">
        <v>362</v>
      </c>
      <c r="I2323" s="6" t="s">
        <v>363</v>
      </c>
      <c r="J2323" s="6" t="s">
        <v>364</v>
      </c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</row>
    <row r="2324" spans="1:28" ht="15" customHeight="1">
      <c r="A2324" s="6">
        <v>2514</v>
      </c>
      <c r="B2324" s="6" t="s">
        <v>22</v>
      </c>
      <c r="C2324" s="6" t="s">
        <v>20</v>
      </c>
      <c r="D2324" s="6">
        <v>520</v>
      </c>
      <c r="E2324" s="6">
        <v>520</v>
      </c>
      <c r="F2324" s="6">
        <f t="shared" si="42"/>
        <v>0.52</v>
      </c>
      <c r="G2324" s="6">
        <v>1</v>
      </c>
      <c r="H2324" s="6" t="s">
        <v>362</v>
      </c>
      <c r="I2324" s="6" t="s">
        <v>363</v>
      </c>
      <c r="J2324" s="6" t="s">
        <v>25</v>
      </c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</row>
    <row r="2325" spans="1:28" ht="15" customHeight="1">
      <c r="A2325" s="6">
        <v>2513</v>
      </c>
      <c r="B2325" s="6" t="s">
        <v>58</v>
      </c>
      <c r="C2325" s="6" t="s">
        <v>20</v>
      </c>
      <c r="D2325" s="6">
        <v>430</v>
      </c>
      <c r="E2325" s="6">
        <v>430</v>
      </c>
      <c r="F2325" s="6">
        <f t="shared" si="42"/>
        <v>0.43</v>
      </c>
      <c r="G2325" s="6">
        <v>1</v>
      </c>
      <c r="H2325" s="6" t="s">
        <v>362</v>
      </c>
      <c r="I2325" s="6" t="s">
        <v>363</v>
      </c>
      <c r="J2325" s="6" t="s">
        <v>36</v>
      </c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</row>
    <row r="2326" spans="1:28" ht="15" customHeight="1">
      <c r="A2326" s="6">
        <v>2512</v>
      </c>
      <c r="B2326" s="6" t="s">
        <v>62</v>
      </c>
      <c r="C2326" s="6" t="s">
        <v>10</v>
      </c>
      <c r="D2326" s="6">
        <v>1050</v>
      </c>
      <c r="E2326" s="6">
        <v>1050</v>
      </c>
      <c r="F2326" s="6">
        <f t="shared" si="42"/>
        <v>1.05</v>
      </c>
      <c r="G2326" s="6">
        <v>1</v>
      </c>
      <c r="H2326" s="6" t="s">
        <v>362</v>
      </c>
      <c r="I2326" s="6" t="s">
        <v>363</v>
      </c>
      <c r="J2326" s="6" t="s">
        <v>36</v>
      </c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</row>
    <row r="2327" spans="1:28" ht="15" customHeight="1">
      <c r="A2327" s="6">
        <v>2511</v>
      </c>
      <c r="B2327" s="6" t="s">
        <v>49</v>
      </c>
      <c r="C2327" s="6" t="s">
        <v>20</v>
      </c>
      <c r="D2327" s="6">
        <v>670</v>
      </c>
      <c r="E2327" s="6">
        <v>670</v>
      </c>
      <c r="F2327" s="6">
        <f t="shared" si="42"/>
        <v>0.67</v>
      </c>
      <c r="G2327" s="6">
        <v>1</v>
      </c>
      <c r="H2327" s="6" t="s">
        <v>362</v>
      </c>
      <c r="I2327" s="6" t="s">
        <v>363</v>
      </c>
      <c r="J2327" s="6" t="s">
        <v>36</v>
      </c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</row>
    <row r="2328" spans="1:28" ht="15" customHeight="1">
      <c r="A2328" s="6">
        <v>2509</v>
      </c>
      <c r="B2328" s="6" t="s">
        <v>49</v>
      </c>
      <c r="C2328" s="6" t="s">
        <v>20</v>
      </c>
      <c r="D2328" s="6">
        <v>430</v>
      </c>
      <c r="E2328" s="6">
        <v>430</v>
      </c>
      <c r="F2328" s="6">
        <f t="shared" si="42"/>
        <v>0.43</v>
      </c>
      <c r="G2328" s="6">
        <v>1</v>
      </c>
      <c r="H2328" s="6" t="s">
        <v>362</v>
      </c>
      <c r="I2328" s="6" t="s">
        <v>363</v>
      </c>
      <c r="J2328" s="6" t="s">
        <v>366</v>
      </c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</row>
    <row r="2329" spans="1:28" ht="15" customHeight="1">
      <c r="A2329" s="6">
        <v>2508</v>
      </c>
      <c r="B2329" s="6" t="s">
        <v>64</v>
      </c>
      <c r="C2329" s="6" t="s">
        <v>20</v>
      </c>
      <c r="D2329" s="6">
        <v>860</v>
      </c>
      <c r="E2329" s="6">
        <v>860</v>
      </c>
      <c r="F2329" s="6">
        <f t="shared" si="42"/>
        <v>0.86</v>
      </c>
      <c r="G2329" s="6">
        <v>1</v>
      </c>
      <c r="H2329" s="6" t="s">
        <v>362</v>
      </c>
      <c r="I2329" s="6" t="s">
        <v>363</v>
      </c>
      <c r="J2329" s="6" t="s">
        <v>36</v>
      </c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</row>
    <row r="2330" spans="1:28" ht="15" customHeight="1">
      <c r="A2330" s="6">
        <v>2507</v>
      </c>
      <c r="B2330" s="6" t="s">
        <v>22</v>
      </c>
      <c r="C2330" s="6" t="s">
        <v>20</v>
      </c>
      <c r="D2330" s="6">
        <v>445</v>
      </c>
      <c r="E2330" s="6">
        <v>445</v>
      </c>
      <c r="F2330" s="6">
        <f t="shared" si="42"/>
        <v>0.44500000000000001</v>
      </c>
      <c r="G2330" s="6">
        <v>1</v>
      </c>
      <c r="H2330" s="6" t="s">
        <v>362</v>
      </c>
      <c r="I2330" s="6" t="s">
        <v>363</v>
      </c>
      <c r="J2330" s="6" t="s">
        <v>25</v>
      </c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</row>
    <row r="2331" spans="1:28" ht="15" customHeight="1">
      <c r="A2331" s="6">
        <v>2506</v>
      </c>
      <c r="B2331" s="6" t="s">
        <v>49</v>
      </c>
      <c r="C2331" s="6" t="s">
        <v>20</v>
      </c>
      <c r="D2331" s="6">
        <v>460</v>
      </c>
      <c r="E2331" s="6">
        <v>460</v>
      </c>
      <c r="F2331" s="6">
        <f t="shared" si="42"/>
        <v>0.46</v>
      </c>
      <c r="G2331" s="6">
        <v>1</v>
      </c>
      <c r="H2331" s="6" t="s">
        <v>362</v>
      </c>
      <c r="I2331" s="6" t="s">
        <v>363</v>
      </c>
      <c r="J2331" s="6" t="s">
        <v>25</v>
      </c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</row>
    <row r="2332" spans="1:28" ht="15" customHeight="1">
      <c r="A2332" s="6">
        <v>2505</v>
      </c>
      <c r="B2332" s="6" t="s">
        <v>49</v>
      </c>
      <c r="C2332" s="6" t="s">
        <v>20</v>
      </c>
      <c r="D2332" s="6">
        <v>575</v>
      </c>
      <c r="E2332" s="6">
        <v>575</v>
      </c>
      <c r="F2332" s="6">
        <f t="shared" si="42"/>
        <v>0.57499999999999996</v>
      </c>
      <c r="G2332" s="6">
        <v>1</v>
      </c>
      <c r="H2332" s="6" t="s">
        <v>362</v>
      </c>
      <c r="I2332" s="6" t="s">
        <v>363</v>
      </c>
      <c r="J2332" s="6" t="s">
        <v>367</v>
      </c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</row>
    <row r="2333" spans="1:28" ht="15" customHeight="1">
      <c r="A2333" s="6">
        <v>2504</v>
      </c>
      <c r="B2333" s="6" t="s">
        <v>22</v>
      </c>
      <c r="C2333" s="6" t="s">
        <v>20</v>
      </c>
      <c r="D2333" s="6">
        <v>355</v>
      </c>
      <c r="E2333" s="6">
        <v>355</v>
      </c>
      <c r="F2333" s="6">
        <f t="shared" si="42"/>
        <v>0.35499999999999998</v>
      </c>
      <c r="G2333" s="6">
        <v>1</v>
      </c>
      <c r="H2333" s="6" t="s">
        <v>362</v>
      </c>
      <c r="I2333" s="6" t="s">
        <v>363</v>
      </c>
      <c r="J2333" s="6" t="s">
        <v>36</v>
      </c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</row>
    <row r="2334" spans="1:28" ht="15" customHeight="1">
      <c r="A2334" s="6">
        <v>2503</v>
      </c>
      <c r="B2334" s="6" t="s">
        <v>22</v>
      </c>
      <c r="C2334" s="6" t="s">
        <v>10</v>
      </c>
      <c r="D2334" s="6">
        <v>510</v>
      </c>
      <c r="E2334" s="6">
        <v>510</v>
      </c>
      <c r="F2334" s="6">
        <f t="shared" si="42"/>
        <v>0.51</v>
      </c>
      <c r="G2334" s="6">
        <v>1</v>
      </c>
      <c r="H2334" s="6" t="s">
        <v>362</v>
      </c>
      <c r="I2334" s="6" t="s">
        <v>363</v>
      </c>
      <c r="J2334" s="6" t="s">
        <v>36</v>
      </c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</row>
    <row r="2335" spans="1:28" ht="15" customHeight="1">
      <c r="A2335" s="6">
        <v>2502</v>
      </c>
      <c r="B2335" s="6" t="s">
        <v>109</v>
      </c>
      <c r="C2335" s="6" t="s">
        <v>10</v>
      </c>
      <c r="D2335" s="6">
        <v>440</v>
      </c>
      <c r="E2335" s="6">
        <v>440</v>
      </c>
      <c r="F2335" s="6">
        <f t="shared" si="42"/>
        <v>0.44</v>
      </c>
      <c r="G2335" s="6">
        <v>1</v>
      </c>
      <c r="H2335" s="6" t="s">
        <v>362</v>
      </c>
      <c r="I2335" s="6" t="s">
        <v>363</v>
      </c>
      <c r="J2335" s="6" t="s">
        <v>25</v>
      </c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</row>
    <row r="2336" spans="1:28" ht="15" customHeight="1">
      <c r="A2336" s="6">
        <v>2501</v>
      </c>
      <c r="B2336" s="6" t="s">
        <v>155</v>
      </c>
      <c r="C2336" s="6" t="s">
        <v>10</v>
      </c>
      <c r="D2336" s="6">
        <v>725</v>
      </c>
      <c r="E2336" s="6">
        <v>725</v>
      </c>
      <c r="F2336" s="6">
        <f t="shared" si="42"/>
        <v>0.72499999999999998</v>
      </c>
      <c r="G2336" s="6">
        <v>1</v>
      </c>
      <c r="H2336" s="6" t="s">
        <v>362</v>
      </c>
      <c r="I2336" s="6" t="s">
        <v>363</v>
      </c>
      <c r="J2336" s="6" t="s">
        <v>36</v>
      </c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</row>
    <row r="2337" spans="1:28" ht="15" customHeight="1">
      <c r="A2337" s="6">
        <v>2500</v>
      </c>
      <c r="B2337" s="6" t="s">
        <v>109</v>
      </c>
      <c r="C2337" s="6" t="s">
        <v>10</v>
      </c>
      <c r="D2337" s="6">
        <v>830</v>
      </c>
      <c r="E2337" s="6">
        <v>830</v>
      </c>
      <c r="F2337" s="6">
        <f t="shared" si="42"/>
        <v>0.83</v>
      </c>
      <c r="G2337" s="6">
        <v>1</v>
      </c>
      <c r="H2337" s="6" t="s">
        <v>362</v>
      </c>
      <c r="I2337" s="6" t="s">
        <v>363</v>
      </c>
      <c r="J2337" s="6" t="s">
        <v>25</v>
      </c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</row>
    <row r="2338" spans="1:28" ht="15" customHeight="1">
      <c r="A2338" s="6">
        <v>2499</v>
      </c>
      <c r="B2338" s="6" t="s">
        <v>109</v>
      </c>
      <c r="C2338" s="6" t="s">
        <v>20</v>
      </c>
      <c r="D2338" s="6">
        <v>440</v>
      </c>
      <c r="E2338" s="6">
        <v>440</v>
      </c>
      <c r="F2338" s="6">
        <f t="shared" si="42"/>
        <v>0.44</v>
      </c>
      <c r="G2338" s="6">
        <v>1</v>
      </c>
      <c r="H2338" s="6" t="s">
        <v>362</v>
      </c>
      <c r="I2338" s="6" t="s">
        <v>363</v>
      </c>
      <c r="J2338" s="6" t="s">
        <v>25</v>
      </c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</row>
    <row r="2339" spans="1:28" ht="15" customHeight="1">
      <c r="A2339" s="6">
        <v>2498</v>
      </c>
      <c r="B2339" s="6" t="s">
        <v>109</v>
      </c>
      <c r="C2339" s="6" t="s">
        <v>20</v>
      </c>
      <c r="D2339" s="6">
        <v>470</v>
      </c>
      <c r="E2339" s="6">
        <v>470</v>
      </c>
      <c r="F2339" s="6">
        <f t="shared" si="42"/>
        <v>0.47</v>
      </c>
      <c r="G2339" s="6">
        <v>1</v>
      </c>
      <c r="H2339" s="6" t="s">
        <v>362</v>
      </c>
      <c r="I2339" s="6" t="s">
        <v>363</v>
      </c>
      <c r="J2339" s="6" t="s">
        <v>25</v>
      </c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</row>
    <row r="2340" spans="1:28" ht="15" customHeight="1">
      <c r="A2340" s="6">
        <v>2497</v>
      </c>
      <c r="B2340" s="6" t="s">
        <v>109</v>
      </c>
      <c r="C2340" s="6" t="s">
        <v>10</v>
      </c>
      <c r="D2340" s="6">
        <v>765</v>
      </c>
      <c r="E2340" s="6">
        <v>765</v>
      </c>
      <c r="F2340" s="6">
        <f t="shared" si="42"/>
        <v>0.76500000000000001</v>
      </c>
      <c r="G2340" s="6">
        <v>1</v>
      </c>
      <c r="H2340" s="6" t="s">
        <v>362</v>
      </c>
      <c r="I2340" s="6" t="s">
        <v>363</v>
      </c>
      <c r="J2340" s="6" t="s">
        <v>25</v>
      </c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</row>
    <row r="2341" spans="1:28" ht="15" customHeight="1">
      <c r="A2341" s="6">
        <v>2496</v>
      </c>
      <c r="B2341" s="6" t="s">
        <v>109</v>
      </c>
      <c r="C2341" s="6" t="s">
        <v>10</v>
      </c>
      <c r="D2341" s="6">
        <v>570</v>
      </c>
      <c r="E2341" s="6">
        <v>570</v>
      </c>
      <c r="F2341" s="6">
        <f t="shared" si="42"/>
        <v>0.56999999999999995</v>
      </c>
      <c r="G2341" s="6">
        <v>1</v>
      </c>
      <c r="H2341" s="6" t="s">
        <v>362</v>
      </c>
      <c r="I2341" s="6" t="s">
        <v>363</v>
      </c>
      <c r="J2341" s="6" t="s">
        <v>25</v>
      </c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</row>
    <row r="2342" spans="1:28" ht="15" customHeight="1">
      <c r="A2342" s="6">
        <v>2495</v>
      </c>
      <c r="B2342" s="6" t="s">
        <v>22</v>
      </c>
      <c r="C2342" s="6" t="s">
        <v>10</v>
      </c>
      <c r="D2342" s="6">
        <v>590</v>
      </c>
      <c r="E2342" s="6">
        <v>590</v>
      </c>
      <c r="F2342" s="6">
        <f t="shared" si="42"/>
        <v>0.59</v>
      </c>
      <c r="G2342" s="6">
        <v>1</v>
      </c>
      <c r="H2342" s="6" t="s">
        <v>362</v>
      </c>
      <c r="I2342" s="6" t="s">
        <v>363</v>
      </c>
      <c r="J2342" s="6" t="s">
        <v>25</v>
      </c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</row>
    <row r="2343" spans="1:28" ht="15" customHeight="1">
      <c r="A2343" s="6">
        <v>2494</v>
      </c>
      <c r="B2343" s="6" t="s">
        <v>109</v>
      </c>
      <c r="C2343" s="6" t="s">
        <v>10</v>
      </c>
      <c r="D2343" s="6">
        <v>870</v>
      </c>
      <c r="E2343" s="6">
        <v>870</v>
      </c>
      <c r="F2343" s="6">
        <f t="shared" si="42"/>
        <v>0.87</v>
      </c>
      <c r="G2343" s="6">
        <v>1</v>
      </c>
      <c r="H2343" s="6" t="s">
        <v>362</v>
      </c>
      <c r="I2343" s="6" t="s">
        <v>363</v>
      </c>
      <c r="J2343" s="6" t="s">
        <v>25</v>
      </c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</row>
    <row r="2344" spans="1:28" ht="15" customHeight="1">
      <c r="A2344" s="6">
        <v>2493</v>
      </c>
      <c r="B2344" s="6" t="s">
        <v>22</v>
      </c>
      <c r="C2344" s="6" t="s">
        <v>10</v>
      </c>
      <c r="D2344" s="6">
        <v>630</v>
      </c>
      <c r="E2344" s="6">
        <v>630</v>
      </c>
      <c r="F2344" s="6">
        <f t="shared" si="42"/>
        <v>0.63</v>
      </c>
      <c r="G2344" s="6">
        <v>1</v>
      </c>
      <c r="H2344" s="6" t="s">
        <v>362</v>
      </c>
      <c r="I2344" s="6" t="s">
        <v>363</v>
      </c>
      <c r="J2344" s="6" t="s">
        <v>25</v>
      </c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</row>
    <row r="2345" spans="1:28" ht="15" customHeight="1">
      <c r="A2345" s="6">
        <v>2492</v>
      </c>
      <c r="B2345" s="6" t="s">
        <v>22</v>
      </c>
      <c r="C2345" s="6" t="s">
        <v>20</v>
      </c>
      <c r="D2345" s="6">
        <v>300</v>
      </c>
      <c r="E2345" s="6">
        <v>300</v>
      </c>
      <c r="F2345" s="6">
        <f t="shared" si="42"/>
        <v>0.3</v>
      </c>
      <c r="G2345" s="6">
        <v>1</v>
      </c>
      <c r="H2345" s="6" t="s">
        <v>362</v>
      </c>
      <c r="I2345" s="6" t="s">
        <v>363</v>
      </c>
      <c r="J2345" s="6" t="s">
        <v>36</v>
      </c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</row>
    <row r="2346" spans="1:28" ht="15" customHeight="1">
      <c r="A2346" s="6">
        <v>2491</v>
      </c>
      <c r="B2346" s="6" t="s">
        <v>49</v>
      </c>
      <c r="C2346" s="6" t="s">
        <v>10</v>
      </c>
      <c r="D2346" s="6">
        <v>600</v>
      </c>
      <c r="E2346" s="6">
        <v>600</v>
      </c>
      <c r="F2346" s="6">
        <f t="shared" si="42"/>
        <v>0.6</v>
      </c>
      <c r="G2346" s="6">
        <v>1</v>
      </c>
      <c r="H2346" s="6" t="s">
        <v>362</v>
      </c>
      <c r="I2346" s="6" t="s">
        <v>363</v>
      </c>
      <c r="J2346" s="6" t="s">
        <v>364</v>
      </c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</row>
    <row r="2347" spans="1:28" ht="15" customHeight="1">
      <c r="A2347" s="6">
        <v>2490</v>
      </c>
      <c r="B2347" s="6" t="s">
        <v>155</v>
      </c>
      <c r="C2347" s="6" t="s">
        <v>10</v>
      </c>
      <c r="D2347" s="6">
        <v>505</v>
      </c>
      <c r="E2347" s="6">
        <v>505</v>
      </c>
      <c r="F2347" s="6">
        <f t="shared" si="42"/>
        <v>0.505</v>
      </c>
      <c r="G2347" s="6">
        <v>1</v>
      </c>
      <c r="H2347" s="6" t="s">
        <v>362</v>
      </c>
      <c r="I2347" s="6" t="s">
        <v>363</v>
      </c>
      <c r="J2347" s="6" t="s">
        <v>25</v>
      </c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</row>
    <row r="2348" spans="1:28" ht="15" customHeight="1">
      <c r="A2348" s="6">
        <v>2489</v>
      </c>
      <c r="B2348" s="6" t="s">
        <v>62</v>
      </c>
      <c r="C2348" s="6" t="s">
        <v>10</v>
      </c>
      <c r="D2348" s="6">
        <v>1065</v>
      </c>
      <c r="E2348" s="6">
        <v>1065</v>
      </c>
      <c r="F2348" s="6">
        <f t="shared" si="42"/>
        <v>1.0649999999999999</v>
      </c>
      <c r="G2348" s="6">
        <v>1</v>
      </c>
      <c r="H2348" s="6" t="s">
        <v>362</v>
      </c>
      <c r="I2348" s="6" t="s">
        <v>363</v>
      </c>
      <c r="J2348" s="6" t="s">
        <v>36</v>
      </c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</row>
    <row r="2349" spans="1:28" ht="15" customHeight="1">
      <c r="A2349" s="6">
        <v>2488</v>
      </c>
      <c r="B2349" s="6" t="s">
        <v>62</v>
      </c>
      <c r="C2349" s="6" t="s">
        <v>10</v>
      </c>
      <c r="D2349" s="6">
        <v>2070</v>
      </c>
      <c r="E2349" s="6">
        <v>2070</v>
      </c>
      <c r="F2349" s="6">
        <f t="shared" si="42"/>
        <v>2.0699999999999998</v>
      </c>
      <c r="G2349" s="6">
        <v>1</v>
      </c>
      <c r="H2349" s="6" t="s">
        <v>362</v>
      </c>
      <c r="I2349" s="6" t="s">
        <v>363</v>
      </c>
      <c r="J2349" s="6" t="s">
        <v>368</v>
      </c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</row>
    <row r="2350" spans="1:28" ht="15" customHeight="1">
      <c r="A2350" s="6">
        <v>2487</v>
      </c>
      <c r="B2350" s="6" t="s">
        <v>49</v>
      </c>
      <c r="C2350" s="6" t="s">
        <v>10</v>
      </c>
      <c r="D2350" s="6">
        <v>825</v>
      </c>
      <c r="E2350" s="6">
        <v>825</v>
      </c>
      <c r="F2350" s="6">
        <f t="shared" si="42"/>
        <v>0.82499999999999996</v>
      </c>
      <c r="G2350" s="6">
        <v>1</v>
      </c>
      <c r="H2350" s="6" t="s">
        <v>362</v>
      </c>
      <c r="I2350" s="6" t="s">
        <v>363</v>
      </c>
      <c r="J2350" s="6" t="s">
        <v>25</v>
      </c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</row>
    <row r="2351" spans="1:28" ht="15" customHeight="1">
      <c r="A2351" s="6">
        <v>2486</v>
      </c>
      <c r="B2351" s="6" t="s">
        <v>49</v>
      </c>
      <c r="C2351" s="6" t="s">
        <v>20</v>
      </c>
      <c r="D2351" s="6">
        <v>325</v>
      </c>
      <c r="E2351" s="6">
        <v>325</v>
      </c>
      <c r="F2351" s="6">
        <f t="shared" si="42"/>
        <v>0.32500000000000001</v>
      </c>
      <c r="G2351" s="6">
        <v>1</v>
      </c>
      <c r="H2351" s="6" t="s">
        <v>362</v>
      </c>
      <c r="I2351" s="6" t="s">
        <v>363</v>
      </c>
      <c r="J2351" s="6" t="s">
        <v>149</v>
      </c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</row>
    <row r="2352" spans="1:28" ht="15" customHeight="1">
      <c r="A2352" s="6">
        <v>2485</v>
      </c>
      <c r="B2352" s="6" t="s">
        <v>49</v>
      </c>
      <c r="C2352" s="6" t="s">
        <v>20</v>
      </c>
      <c r="D2352" s="6">
        <v>340</v>
      </c>
      <c r="E2352" s="6">
        <v>340</v>
      </c>
      <c r="F2352" s="6">
        <f t="shared" si="42"/>
        <v>0.34</v>
      </c>
      <c r="G2352" s="6">
        <v>1</v>
      </c>
      <c r="H2352" s="6" t="s">
        <v>362</v>
      </c>
      <c r="I2352" s="6" t="s">
        <v>363</v>
      </c>
      <c r="J2352" s="6" t="s">
        <v>364</v>
      </c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</row>
    <row r="2353" spans="1:28" ht="15" customHeight="1">
      <c r="A2353" s="6">
        <v>2469</v>
      </c>
      <c r="B2353" s="6" t="s">
        <v>154</v>
      </c>
      <c r="C2353" s="6" t="s">
        <v>20</v>
      </c>
      <c r="D2353" s="6">
        <v>565</v>
      </c>
      <c r="E2353" s="6">
        <v>565</v>
      </c>
      <c r="F2353" s="6">
        <f t="shared" si="42"/>
        <v>0.56499999999999995</v>
      </c>
      <c r="G2353" s="6">
        <v>1</v>
      </c>
      <c r="H2353" s="6" t="s">
        <v>362</v>
      </c>
      <c r="I2353" s="6" t="s">
        <v>363</v>
      </c>
      <c r="J2353" s="6" t="s">
        <v>36</v>
      </c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</row>
    <row r="2354" spans="1:28" ht="15" customHeight="1">
      <c r="A2354" s="6">
        <v>2468</v>
      </c>
      <c r="B2354" s="6" t="s">
        <v>49</v>
      </c>
      <c r="C2354" s="6" t="s">
        <v>20</v>
      </c>
      <c r="D2354" s="6">
        <v>745</v>
      </c>
      <c r="E2354" s="6">
        <v>745</v>
      </c>
      <c r="F2354" s="6">
        <f t="shared" si="42"/>
        <v>0.745</v>
      </c>
      <c r="G2354" s="6">
        <v>1</v>
      </c>
      <c r="H2354" s="6" t="s">
        <v>362</v>
      </c>
      <c r="I2354" s="6" t="s">
        <v>363</v>
      </c>
      <c r="J2354" s="6" t="s">
        <v>113</v>
      </c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</row>
    <row r="2355" spans="1:28" ht="15" customHeight="1">
      <c r="A2355" s="6">
        <v>2467</v>
      </c>
      <c r="B2355" s="6" t="s">
        <v>49</v>
      </c>
      <c r="C2355" s="6" t="s">
        <v>20</v>
      </c>
      <c r="D2355" s="6">
        <v>390</v>
      </c>
      <c r="E2355" s="6">
        <v>390</v>
      </c>
      <c r="F2355" s="6">
        <f t="shared" si="42"/>
        <v>0.39</v>
      </c>
      <c r="G2355" s="6">
        <v>1</v>
      </c>
      <c r="H2355" s="6" t="s">
        <v>362</v>
      </c>
      <c r="I2355" s="6" t="s">
        <v>363</v>
      </c>
      <c r="J2355" s="6" t="s">
        <v>149</v>
      </c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</row>
    <row r="2356" spans="1:28" ht="15" customHeight="1">
      <c r="A2356" s="6">
        <v>2466</v>
      </c>
      <c r="B2356" s="6" t="s">
        <v>22</v>
      </c>
      <c r="C2356" s="6" t="s">
        <v>10</v>
      </c>
      <c r="D2356" s="6">
        <v>505</v>
      </c>
      <c r="E2356" s="6">
        <v>505</v>
      </c>
      <c r="F2356" s="6">
        <f t="shared" si="42"/>
        <v>0.505</v>
      </c>
      <c r="G2356" s="6">
        <v>1</v>
      </c>
      <c r="H2356" s="6" t="s">
        <v>362</v>
      </c>
      <c r="I2356" s="6" t="s">
        <v>363</v>
      </c>
      <c r="J2356" s="6" t="s">
        <v>25</v>
      </c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</row>
    <row r="2357" spans="1:28" ht="15" customHeight="1">
      <c r="A2357" s="6">
        <v>2465</v>
      </c>
      <c r="B2357" s="6" t="s">
        <v>49</v>
      </c>
      <c r="C2357" s="6" t="s">
        <v>20</v>
      </c>
      <c r="D2357" s="6">
        <v>219</v>
      </c>
      <c r="E2357" s="6">
        <v>219</v>
      </c>
      <c r="F2357" s="6">
        <f t="shared" si="42"/>
        <v>0.219</v>
      </c>
      <c r="G2357" s="6">
        <v>1</v>
      </c>
      <c r="H2357" s="6" t="s">
        <v>362</v>
      </c>
      <c r="I2357" s="6" t="s">
        <v>363</v>
      </c>
      <c r="J2357" s="6" t="s">
        <v>25</v>
      </c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</row>
    <row r="2358" spans="1:28" ht="15" customHeight="1">
      <c r="A2358" s="6">
        <v>2464</v>
      </c>
      <c r="B2358" s="6" t="s">
        <v>109</v>
      </c>
      <c r="C2358" s="6" t="s">
        <v>20</v>
      </c>
      <c r="D2358" s="6">
        <v>975</v>
      </c>
      <c r="E2358" s="6">
        <v>975</v>
      </c>
      <c r="F2358" s="6">
        <f t="shared" si="42"/>
        <v>0.97499999999999998</v>
      </c>
      <c r="G2358" s="6">
        <v>1</v>
      </c>
      <c r="H2358" s="6" t="s">
        <v>362</v>
      </c>
      <c r="I2358" s="6" t="s">
        <v>363</v>
      </c>
      <c r="J2358" s="6" t="s">
        <v>25</v>
      </c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</row>
    <row r="2359" spans="1:28" ht="15" customHeight="1">
      <c r="A2359" s="6">
        <v>2463</v>
      </c>
      <c r="B2359" s="6" t="s">
        <v>49</v>
      </c>
      <c r="C2359" s="6" t="s">
        <v>10</v>
      </c>
      <c r="D2359" s="6">
        <v>560</v>
      </c>
      <c r="E2359" s="6">
        <v>560</v>
      </c>
      <c r="F2359" s="6">
        <f t="shared" si="42"/>
        <v>0.56000000000000005</v>
      </c>
      <c r="G2359" s="6">
        <v>1</v>
      </c>
      <c r="H2359" s="6" t="s">
        <v>362</v>
      </c>
      <c r="I2359" s="6" t="s">
        <v>363</v>
      </c>
      <c r="J2359" s="6" t="s">
        <v>366</v>
      </c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</row>
    <row r="2360" spans="1:28" ht="15" customHeight="1">
      <c r="A2360" s="6">
        <v>2462</v>
      </c>
      <c r="B2360" s="6" t="s">
        <v>49</v>
      </c>
      <c r="C2360" s="6" t="s">
        <v>10</v>
      </c>
      <c r="D2360" s="6">
        <v>390</v>
      </c>
      <c r="E2360" s="6">
        <v>390</v>
      </c>
      <c r="F2360" s="6">
        <f t="shared" si="42"/>
        <v>0.39</v>
      </c>
      <c r="G2360" s="6">
        <v>1</v>
      </c>
      <c r="H2360" s="6" t="s">
        <v>362</v>
      </c>
      <c r="I2360" s="6" t="s">
        <v>363</v>
      </c>
      <c r="J2360" s="6" t="s">
        <v>25</v>
      </c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</row>
    <row r="2361" spans="1:28" ht="15" customHeight="1">
      <c r="A2361" s="6">
        <v>2461</v>
      </c>
      <c r="B2361" s="6" t="s">
        <v>22</v>
      </c>
      <c r="C2361" s="6" t="s">
        <v>10</v>
      </c>
      <c r="D2361" s="6">
        <v>675</v>
      </c>
      <c r="E2361" s="6">
        <v>675</v>
      </c>
      <c r="F2361" s="6">
        <f t="shared" si="42"/>
        <v>0.67500000000000004</v>
      </c>
      <c r="G2361" s="6">
        <v>1</v>
      </c>
      <c r="H2361" s="6" t="s">
        <v>362</v>
      </c>
      <c r="I2361" s="6" t="s">
        <v>363</v>
      </c>
      <c r="J2361" s="6" t="s">
        <v>25</v>
      </c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</row>
    <row r="2362" spans="1:28" ht="15" customHeight="1">
      <c r="A2362" s="6">
        <v>2460</v>
      </c>
      <c r="B2362" s="6" t="s">
        <v>314</v>
      </c>
      <c r="C2362" s="6" t="s">
        <v>20</v>
      </c>
      <c r="D2362" s="6">
        <v>250</v>
      </c>
      <c r="E2362" s="6">
        <v>250</v>
      </c>
      <c r="F2362" s="6">
        <f t="shared" si="42"/>
        <v>0.25</v>
      </c>
      <c r="G2362" s="6">
        <v>1</v>
      </c>
      <c r="H2362" s="6" t="s">
        <v>362</v>
      </c>
      <c r="I2362" s="6" t="s">
        <v>363</v>
      </c>
      <c r="J2362" s="6" t="s">
        <v>36</v>
      </c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</row>
    <row r="2363" spans="1:28" ht="15" customHeight="1">
      <c r="A2363" s="6">
        <v>2459</v>
      </c>
      <c r="B2363" s="6" t="s">
        <v>62</v>
      </c>
      <c r="C2363" s="6" t="s">
        <v>10</v>
      </c>
      <c r="D2363" s="6">
        <v>1370</v>
      </c>
      <c r="E2363" s="6">
        <v>1370</v>
      </c>
      <c r="F2363" s="6">
        <f t="shared" si="42"/>
        <v>1.37</v>
      </c>
      <c r="G2363" s="6">
        <v>1</v>
      </c>
      <c r="H2363" s="6" t="s">
        <v>362</v>
      </c>
      <c r="I2363" s="6" t="s">
        <v>363</v>
      </c>
      <c r="J2363" s="6" t="s">
        <v>369</v>
      </c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</row>
    <row r="2364" spans="1:28" ht="15" customHeight="1">
      <c r="A2364" s="6">
        <v>2458</v>
      </c>
      <c r="B2364" s="6" t="s">
        <v>22</v>
      </c>
      <c r="C2364" s="6" t="s">
        <v>10</v>
      </c>
      <c r="D2364" s="6">
        <v>780</v>
      </c>
      <c r="E2364" s="6">
        <v>780</v>
      </c>
      <c r="F2364" s="6">
        <f t="shared" si="42"/>
        <v>0.78</v>
      </c>
      <c r="G2364" s="6">
        <v>1</v>
      </c>
      <c r="H2364" s="6" t="s">
        <v>362</v>
      </c>
      <c r="I2364" s="6" t="s">
        <v>363</v>
      </c>
      <c r="J2364" s="6" t="s">
        <v>25</v>
      </c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</row>
    <row r="2365" spans="1:28" ht="15" customHeight="1">
      <c r="A2365" s="6">
        <v>2457</v>
      </c>
      <c r="B2365" s="6" t="s">
        <v>22</v>
      </c>
      <c r="C2365" s="6" t="s">
        <v>10</v>
      </c>
      <c r="D2365" s="6">
        <v>740</v>
      </c>
      <c r="E2365" s="6">
        <v>740</v>
      </c>
      <c r="F2365" s="6">
        <f t="shared" si="42"/>
        <v>0.74</v>
      </c>
      <c r="G2365" s="6">
        <v>1</v>
      </c>
      <c r="H2365" s="6" t="s">
        <v>362</v>
      </c>
      <c r="I2365" s="6" t="s">
        <v>363</v>
      </c>
      <c r="J2365" s="6" t="s">
        <v>25</v>
      </c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</row>
    <row r="2366" spans="1:28" ht="15" customHeight="1">
      <c r="A2366" s="6">
        <v>2456</v>
      </c>
      <c r="B2366" s="6" t="s">
        <v>22</v>
      </c>
      <c r="C2366" s="6" t="s">
        <v>10</v>
      </c>
      <c r="D2366" s="6">
        <v>705</v>
      </c>
      <c r="E2366" s="6">
        <v>705</v>
      </c>
      <c r="F2366" s="6">
        <f t="shared" si="42"/>
        <v>0.70499999999999996</v>
      </c>
      <c r="G2366" s="6">
        <v>1</v>
      </c>
      <c r="H2366" s="6" t="s">
        <v>362</v>
      </c>
      <c r="I2366" s="6" t="s">
        <v>363</v>
      </c>
      <c r="J2366" s="6" t="s">
        <v>25</v>
      </c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</row>
    <row r="2367" spans="1:28" ht="15" customHeight="1">
      <c r="A2367" s="6">
        <v>2455</v>
      </c>
      <c r="B2367" s="6" t="s">
        <v>49</v>
      </c>
      <c r="C2367" s="6" t="s">
        <v>20</v>
      </c>
      <c r="D2367" s="6">
        <v>370</v>
      </c>
      <c r="E2367" s="6">
        <v>370</v>
      </c>
      <c r="F2367" s="6">
        <f t="shared" si="42"/>
        <v>0.37</v>
      </c>
      <c r="G2367" s="6">
        <v>1</v>
      </c>
      <c r="H2367" s="6" t="s">
        <v>362</v>
      </c>
      <c r="I2367" s="6" t="s">
        <v>363</v>
      </c>
      <c r="J2367" s="6" t="s">
        <v>366</v>
      </c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</row>
    <row r="2368" spans="1:28" ht="15" customHeight="1">
      <c r="A2368" s="6">
        <v>2454</v>
      </c>
      <c r="B2368" s="6" t="s">
        <v>22</v>
      </c>
      <c r="C2368" s="6" t="s">
        <v>20</v>
      </c>
      <c r="D2368" s="6">
        <v>585</v>
      </c>
      <c r="E2368" s="6">
        <v>585</v>
      </c>
      <c r="F2368" s="6">
        <f t="shared" si="42"/>
        <v>0.58499999999999996</v>
      </c>
      <c r="G2368" s="6">
        <v>1</v>
      </c>
      <c r="H2368" s="6" t="s">
        <v>362</v>
      </c>
      <c r="I2368" s="6" t="s">
        <v>363</v>
      </c>
      <c r="J2368" s="6" t="s">
        <v>25</v>
      </c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</row>
    <row r="2369" spans="1:28" ht="15" customHeight="1">
      <c r="A2369" s="6">
        <v>2453</v>
      </c>
      <c r="B2369" s="6" t="s">
        <v>22</v>
      </c>
      <c r="C2369" s="6" t="s">
        <v>20</v>
      </c>
      <c r="D2369" s="6">
        <v>555</v>
      </c>
      <c r="E2369" s="6">
        <v>555</v>
      </c>
      <c r="F2369" s="6">
        <f t="shared" si="42"/>
        <v>0.55500000000000005</v>
      </c>
      <c r="G2369" s="6">
        <v>1</v>
      </c>
      <c r="H2369" s="6" t="s">
        <v>362</v>
      </c>
      <c r="I2369" s="6" t="s">
        <v>363</v>
      </c>
      <c r="J2369" s="6" t="s">
        <v>25</v>
      </c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</row>
    <row r="2370" spans="1:28" ht="15" customHeight="1">
      <c r="A2370" s="6">
        <v>2452</v>
      </c>
      <c r="B2370" s="6" t="s">
        <v>22</v>
      </c>
      <c r="C2370" s="6" t="s">
        <v>10</v>
      </c>
      <c r="D2370" s="6">
        <v>665</v>
      </c>
      <c r="E2370" s="6">
        <v>665</v>
      </c>
      <c r="F2370" s="6">
        <f t="shared" si="42"/>
        <v>0.66500000000000004</v>
      </c>
      <c r="G2370" s="6">
        <v>1</v>
      </c>
      <c r="H2370" s="6" t="s">
        <v>362</v>
      </c>
      <c r="I2370" s="6" t="s">
        <v>363</v>
      </c>
      <c r="J2370" s="6" t="s">
        <v>25</v>
      </c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</row>
    <row r="2371" spans="1:28" ht="15" customHeight="1">
      <c r="A2371" s="6">
        <v>2451</v>
      </c>
      <c r="B2371" s="6" t="s">
        <v>58</v>
      </c>
      <c r="C2371" s="6" t="s">
        <v>20</v>
      </c>
      <c r="D2371" s="6">
        <v>465</v>
      </c>
      <c r="E2371" s="6">
        <v>465</v>
      </c>
      <c r="F2371" s="6">
        <f t="shared" si="42"/>
        <v>0.46500000000000002</v>
      </c>
      <c r="G2371" s="6">
        <v>1</v>
      </c>
      <c r="H2371" s="6" t="s">
        <v>362</v>
      </c>
      <c r="I2371" s="6" t="s">
        <v>363</v>
      </c>
      <c r="J2371" s="6" t="s">
        <v>36</v>
      </c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</row>
    <row r="2372" spans="1:28" ht="15" customHeight="1">
      <c r="A2372" s="6">
        <v>2450</v>
      </c>
      <c r="B2372" s="6" t="s">
        <v>50</v>
      </c>
      <c r="C2372" s="6" t="s">
        <v>20</v>
      </c>
      <c r="D2372" s="6">
        <v>180</v>
      </c>
      <c r="E2372" s="6">
        <v>180</v>
      </c>
      <c r="F2372" s="6">
        <f t="shared" si="42"/>
        <v>0.18</v>
      </c>
      <c r="G2372" s="6">
        <v>1</v>
      </c>
      <c r="H2372" s="6" t="s">
        <v>362</v>
      </c>
      <c r="I2372" s="6" t="s">
        <v>363</v>
      </c>
      <c r="J2372" s="6" t="s">
        <v>113</v>
      </c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</row>
    <row r="2373" spans="1:28" ht="15" customHeight="1">
      <c r="A2373" s="6">
        <v>2449</v>
      </c>
      <c r="B2373" s="6" t="s">
        <v>120</v>
      </c>
      <c r="C2373" s="6" t="s">
        <v>20</v>
      </c>
      <c r="D2373" s="6">
        <v>100</v>
      </c>
      <c r="E2373" s="6">
        <v>100</v>
      </c>
      <c r="F2373" s="6">
        <f t="shared" ref="F2373:F2436" si="43">E2373/1000</f>
        <v>0.1</v>
      </c>
      <c r="G2373" s="6">
        <v>1</v>
      </c>
      <c r="H2373" s="6" t="s">
        <v>362</v>
      </c>
      <c r="I2373" s="6" t="s">
        <v>363</v>
      </c>
      <c r="J2373" s="6" t="s">
        <v>25</v>
      </c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</row>
    <row r="2374" spans="1:28" ht="15" customHeight="1">
      <c r="A2374" s="6">
        <v>2448</v>
      </c>
      <c r="B2374" s="6" t="s">
        <v>49</v>
      </c>
      <c r="C2374" s="6" t="s">
        <v>20</v>
      </c>
      <c r="D2374" s="6">
        <v>140</v>
      </c>
      <c r="E2374" s="6">
        <v>140</v>
      </c>
      <c r="F2374" s="6">
        <f t="shared" si="43"/>
        <v>0.14000000000000001</v>
      </c>
      <c r="G2374" s="6">
        <v>1</v>
      </c>
      <c r="H2374" s="6" t="s">
        <v>362</v>
      </c>
      <c r="I2374" s="6" t="s">
        <v>363</v>
      </c>
      <c r="J2374" s="6" t="s">
        <v>370</v>
      </c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</row>
    <row r="2375" spans="1:28" ht="15" customHeight="1">
      <c r="A2375" s="6">
        <v>2447</v>
      </c>
      <c r="B2375" s="6" t="s">
        <v>50</v>
      </c>
      <c r="C2375" s="6" t="s">
        <v>20</v>
      </c>
      <c r="D2375" s="6">
        <v>315</v>
      </c>
      <c r="E2375" s="6">
        <v>315</v>
      </c>
      <c r="F2375" s="6">
        <f t="shared" si="43"/>
        <v>0.315</v>
      </c>
      <c r="G2375" s="6">
        <v>1</v>
      </c>
      <c r="H2375" s="6" t="s">
        <v>362</v>
      </c>
      <c r="I2375" s="6" t="s">
        <v>363</v>
      </c>
      <c r="J2375" s="6" t="s">
        <v>113</v>
      </c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</row>
    <row r="2376" spans="1:28" ht="15" customHeight="1">
      <c r="A2376" s="6">
        <v>2446</v>
      </c>
      <c r="B2376" s="6" t="s">
        <v>49</v>
      </c>
      <c r="C2376" s="6" t="s">
        <v>10</v>
      </c>
      <c r="D2376" s="6">
        <v>575</v>
      </c>
      <c r="E2376" s="6">
        <v>575</v>
      </c>
      <c r="F2376" s="6">
        <f t="shared" si="43"/>
        <v>0.57499999999999996</v>
      </c>
      <c r="G2376" s="6">
        <v>1</v>
      </c>
      <c r="H2376" s="6" t="s">
        <v>362</v>
      </c>
      <c r="I2376" s="6" t="s">
        <v>363</v>
      </c>
      <c r="J2376" s="6" t="s">
        <v>13</v>
      </c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</row>
    <row r="2377" spans="1:28" ht="15" customHeight="1">
      <c r="A2377" s="6">
        <v>2445</v>
      </c>
      <c r="B2377" s="6" t="s">
        <v>22</v>
      </c>
      <c r="C2377" s="6" t="s">
        <v>20</v>
      </c>
      <c r="D2377" s="6">
        <v>450</v>
      </c>
      <c r="E2377" s="6">
        <v>450</v>
      </c>
      <c r="F2377" s="6">
        <f t="shared" si="43"/>
        <v>0.45</v>
      </c>
      <c r="G2377" s="6">
        <v>1</v>
      </c>
      <c r="H2377" s="6" t="s">
        <v>362</v>
      </c>
      <c r="I2377" s="6" t="s">
        <v>363</v>
      </c>
      <c r="J2377" s="6" t="s">
        <v>149</v>
      </c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</row>
    <row r="2378" spans="1:28" ht="15" customHeight="1">
      <c r="A2378" s="6">
        <v>2444</v>
      </c>
      <c r="B2378" s="6" t="s">
        <v>22</v>
      </c>
      <c r="C2378" s="6" t="s">
        <v>20</v>
      </c>
      <c r="D2378" s="6">
        <v>445</v>
      </c>
      <c r="E2378" s="6">
        <v>445</v>
      </c>
      <c r="F2378" s="6">
        <f t="shared" si="43"/>
        <v>0.44500000000000001</v>
      </c>
      <c r="G2378" s="6">
        <v>1</v>
      </c>
      <c r="H2378" s="6" t="s">
        <v>362</v>
      </c>
      <c r="I2378" s="6" t="s">
        <v>363</v>
      </c>
      <c r="J2378" s="6" t="s">
        <v>196</v>
      </c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</row>
    <row r="2379" spans="1:28" ht="15" customHeight="1">
      <c r="A2379" s="6">
        <v>2443</v>
      </c>
      <c r="B2379" s="6" t="s">
        <v>22</v>
      </c>
      <c r="C2379" s="6" t="s">
        <v>10</v>
      </c>
      <c r="D2379" s="6">
        <v>265</v>
      </c>
      <c r="E2379" s="6">
        <v>265</v>
      </c>
      <c r="F2379" s="6">
        <f t="shared" si="43"/>
        <v>0.26500000000000001</v>
      </c>
      <c r="G2379" s="6">
        <v>1</v>
      </c>
      <c r="H2379" s="6" t="s">
        <v>362</v>
      </c>
      <c r="I2379" s="6" t="s">
        <v>363</v>
      </c>
      <c r="J2379" s="6" t="s">
        <v>25</v>
      </c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</row>
    <row r="2380" spans="1:28" ht="15" customHeight="1">
      <c r="A2380" s="6">
        <v>2442</v>
      </c>
      <c r="B2380" s="6" t="s">
        <v>49</v>
      </c>
      <c r="C2380" s="6" t="s">
        <v>10</v>
      </c>
      <c r="D2380" s="6">
        <v>195</v>
      </c>
      <c r="E2380" s="6">
        <v>195</v>
      </c>
      <c r="F2380" s="6">
        <f t="shared" si="43"/>
        <v>0.19500000000000001</v>
      </c>
      <c r="G2380" s="6">
        <v>1</v>
      </c>
      <c r="H2380" s="6" t="s">
        <v>362</v>
      </c>
      <c r="I2380" s="6" t="s">
        <v>363</v>
      </c>
      <c r="J2380" s="6" t="s">
        <v>25</v>
      </c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</row>
    <row r="2381" spans="1:28" ht="15" customHeight="1">
      <c r="A2381" s="6">
        <v>2441</v>
      </c>
      <c r="B2381" s="6" t="s">
        <v>22</v>
      </c>
      <c r="C2381" s="6" t="s">
        <v>20</v>
      </c>
      <c r="D2381" s="6">
        <v>710</v>
      </c>
      <c r="E2381" s="6">
        <v>710</v>
      </c>
      <c r="F2381" s="6">
        <f t="shared" si="43"/>
        <v>0.71</v>
      </c>
      <c r="G2381" s="6">
        <v>1</v>
      </c>
      <c r="H2381" s="6" t="s">
        <v>362</v>
      </c>
      <c r="I2381" s="6" t="s">
        <v>363</v>
      </c>
      <c r="J2381" s="6" t="s">
        <v>25</v>
      </c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</row>
    <row r="2382" spans="1:28" ht="15" customHeight="1">
      <c r="A2382" s="6">
        <v>2440</v>
      </c>
      <c r="B2382" s="6" t="s">
        <v>22</v>
      </c>
      <c r="C2382" s="6" t="s">
        <v>20</v>
      </c>
      <c r="D2382" s="6">
        <v>525</v>
      </c>
      <c r="E2382" s="6">
        <v>525</v>
      </c>
      <c r="F2382" s="6">
        <f t="shared" si="43"/>
        <v>0.52500000000000002</v>
      </c>
      <c r="G2382" s="6">
        <v>1</v>
      </c>
      <c r="H2382" s="6" t="s">
        <v>362</v>
      </c>
      <c r="I2382" s="6" t="s">
        <v>363</v>
      </c>
      <c r="J2382" s="6" t="s">
        <v>25</v>
      </c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</row>
    <row r="2383" spans="1:28" ht="15" customHeight="1">
      <c r="A2383" s="6">
        <v>2439</v>
      </c>
      <c r="B2383" s="6" t="s">
        <v>49</v>
      </c>
      <c r="C2383" s="6" t="s">
        <v>20</v>
      </c>
      <c r="D2383" s="6">
        <v>370</v>
      </c>
      <c r="E2383" s="6">
        <v>370</v>
      </c>
      <c r="F2383" s="6">
        <f t="shared" si="43"/>
        <v>0.37</v>
      </c>
      <c r="G2383" s="6">
        <v>1</v>
      </c>
      <c r="H2383" s="6" t="s">
        <v>362</v>
      </c>
      <c r="I2383" s="6" t="s">
        <v>363</v>
      </c>
      <c r="J2383" s="6" t="s">
        <v>192</v>
      </c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</row>
    <row r="2384" spans="1:28" ht="15" customHeight="1">
      <c r="A2384" s="6">
        <v>2438</v>
      </c>
      <c r="B2384" s="6" t="s">
        <v>49</v>
      </c>
      <c r="C2384" s="6" t="s">
        <v>20</v>
      </c>
      <c r="D2384" s="6">
        <v>585</v>
      </c>
      <c r="E2384" s="6">
        <v>585</v>
      </c>
      <c r="F2384" s="6">
        <f t="shared" si="43"/>
        <v>0.58499999999999996</v>
      </c>
      <c r="G2384" s="6">
        <v>1</v>
      </c>
      <c r="H2384" s="6" t="s">
        <v>362</v>
      </c>
      <c r="I2384" s="6" t="s">
        <v>363</v>
      </c>
      <c r="J2384" s="6" t="s">
        <v>366</v>
      </c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</row>
    <row r="2385" spans="1:28" ht="15" customHeight="1">
      <c r="A2385" s="6">
        <v>2437</v>
      </c>
      <c r="B2385" s="6" t="s">
        <v>109</v>
      </c>
      <c r="C2385" s="6" t="s">
        <v>20</v>
      </c>
      <c r="D2385" s="6">
        <v>735</v>
      </c>
      <c r="E2385" s="6">
        <v>735</v>
      </c>
      <c r="F2385" s="6">
        <f t="shared" si="43"/>
        <v>0.73499999999999999</v>
      </c>
      <c r="G2385" s="6">
        <v>1</v>
      </c>
      <c r="H2385" s="6" t="s">
        <v>362</v>
      </c>
      <c r="I2385" s="6" t="s">
        <v>363</v>
      </c>
      <c r="J2385" s="6" t="s">
        <v>25</v>
      </c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</row>
    <row r="2386" spans="1:28" ht="15" customHeight="1">
      <c r="A2386" s="6">
        <v>2436</v>
      </c>
      <c r="B2386" s="6" t="s">
        <v>22</v>
      </c>
      <c r="C2386" s="6" t="s">
        <v>10</v>
      </c>
      <c r="D2386" s="6">
        <v>470</v>
      </c>
      <c r="E2386" s="6">
        <v>470</v>
      </c>
      <c r="F2386" s="6">
        <f t="shared" si="43"/>
        <v>0.47</v>
      </c>
      <c r="G2386" s="6">
        <v>1</v>
      </c>
      <c r="H2386" s="6" t="s">
        <v>362</v>
      </c>
      <c r="I2386" s="6" t="s">
        <v>363</v>
      </c>
      <c r="J2386" s="6" t="s">
        <v>25</v>
      </c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</row>
    <row r="2387" spans="1:28" ht="15" customHeight="1">
      <c r="A2387" s="6">
        <v>2435</v>
      </c>
      <c r="B2387" s="6" t="s">
        <v>22</v>
      </c>
      <c r="C2387" s="6" t="s">
        <v>10</v>
      </c>
      <c r="D2387" s="6">
        <v>735</v>
      </c>
      <c r="E2387" s="6">
        <v>735</v>
      </c>
      <c r="F2387" s="6">
        <f t="shared" si="43"/>
        <v>0.73499999999999999</v>
      </c>
      <c r="G2387" s="6">
        <v>1</v>
      </c>
      <c r="H2387" s="6" t="s">
        <v>362</v>
      </c>
      <c r="I2387" s="6" t="s">
        <v>363</v>
      </c>
      <c r="J2387" s="6" t="s">
        <v>25</v>
      </c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</row>
    <row r="2388" spans="1:28" ht="15" customHeight="1">
      <c r="A2388" s="6">
        <v>2434</v>
      </c>
      <c r="B2388" s="6" t="s">
        <v>64</v>
      </c>
      <c r="C2388" s="6" t="s">
        <v>20</v>
      </c>
      <c r="D2388" s="6">
        <v>640</v>
      </c>
      <c r="E2388" s="6">
        <v>640</v>
      </c>
      <c r="F2388" s="6">
        <f t="shared" si="43"/>
        <v>0.64</v>
      </c>
      <c r="G2388" s="6">
        <v>1</v>
      </c>
      <c r="H2388" s="6" t="s">
        <v>362</v>
      </c>
      <c r="I2388" s="6" t="s">
        <v>363</v>
      </c>
      <c r="J2388" s="6" t="s">
        <v>25</v>
      </c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</row>
    <row r="2389" spans="1:28" ht="15" customHeight="1">
      <c r="A2389" s="6">
        <v>2433</v>
      </c>
      <c r="B2389" s="6" t="s">
        <v>62</v>
      </c>
      <c r="C2389" s="6" t="s">
        <v>10</v>
      </c>
      <c r="D2389" s="6">
        <v>680</v>
      </c>
      <c r="E2389" s="6">
        <v>680</v>
      </c>
      <c r="F2389" s="6">
        <f t="shared" si="43"/>
        <v>0.68</v>
      </c>
      <c r="G2389" s="6">
        <v>1</v>
      </c>
      <c r="H2389" s="6" t="s">
        <v>362</v>
      </c>
      <c r="I2389" s="6" t="s">
        <v>363</v>
      </c>
      <c r="J2389" s="6" t="s">
        <v>36</v>
      </c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</row>
    <row r="2390" spans="1:28" ht="15" customHeight="1">
      <c r="A2390" s="6">
        <v>2432</v>
      </c>
      <c r="B2390" s="6" t="s">
        <v>49</v>
      </c>
      <c r="C2390" s="6" t="s">
        <v>10</v>
      </c>
      <c r="D2390" s="6">
        <v>755</v>
      </c>
      <c r="E2390" s="6">
        <v>755</v>
      </c>
      <c r="F2390" s="6">
        <f t="shared" si="43"/>
        <v>0.755</v>
      </c>
      <c r="G2390" s="6">
        <v>1</v>
      </c>
      <c r="H2390" s="6" t="s">
        <v>362</v>
      </c>
      <c r="I2390" s="6" t="s">
        <v>363</v>
      </c>
      <c r="J2390" s="6" t="s">
        <v>37</v>
      </c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</row>
    <row r="2391" spans="1:28" ht="15" customHeight="1">
      <c r="A2391" s="6">
        <v>2431</v>
      </c>
      <c r="B2391" s="6" t="s">
        <v>49</v>
      </c>
      <c r="C2391" s="6" t="s">
        <v>20</v>
      </c>
      <c r="D2391" s="6">
        <v>755</v>
      </c>
      <c r="E2391" s="6">
        <v>755</v>
      </c>
      <c r="F2391" s="6">
        <f t="shared" si="43"/>
        <v>0.755</v>
      </c>
      <c r="G2391" s="6">
        <v>1</v>
      </c>
      <c r="H2391" s="6" t="s">
        <v>362</v>
      </c>
      <c r="I2391" s="6" t="s">
        <v>363</v>
      </c>
      <c r="J2391" s="6" t="s">
        <v>113</v>
      </c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</row>
    <row r="2392" spans="1:28" ht="15" customHeight="1">
      <c r="A2392" s="6">
        <v>2430</v>
      </c>
      <c r="B2392" s="6" t="s">
        <v>50</v>
      </c>
      <c r="C2392" s="6" t="s">
        <v>20</v>
      </c>
      <c r="D2392" s="6">
        <v>350</v>
      </c>
      <c r="E2392" s="6">
        <v>350</v>
      </c>
      <c r="F2392" s="6">
        <f t="shared" si="43"/>
        <v>0.35</v>
      </c>
      <c r="G2392" s="6">
        <v>1</v>
      </c>
      <c r="H2392" s="6" t="s">
        <v>362</v>
      </c>
      <c r="I2392" s="6" t="s">
        <v>363</v>
      </c>
      <c r="J2392" s="6" t="s">
        <v>36</v>
      </c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</row>
    <row r="2393" spans="1:28" ht="15" customHeight="1">
      <c r="A2393" s="6">
        <v>2429</v>
      </c>
      <c r="B2393" s="6" t="s">
        <v>22</v>
      </c>
      <c r="C2393" s="6" t="s">
        <v>20</v>
      </c>
      <c r="D2393" s="6">
        <v>460</v>
      </c>
      <c r="E2393" s="6">
        <v>460</v>
      </c>
      <c r="F2393" s="6">
        <f t="shared" si="43"/>
        <v>0.46</v>
      </c>
      <c r="G2393" s="6">
        <v>1</v>
      </c>
      <c r="H2393" s="6" t="s">
        <v>362</v>
      </c>
      <c r="I2393" s="6" t="s">
        <v>363</v>
      </c>
      <c r="J2393" s="6" t="s">
        <v>25</v>
      </c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</row>
    <row r="2394" spans="1:28" ht="15" customHeight="1">
      <c r="A2394" s="6">
        <v>2428</v>
      </c>
      <c r="B2394" s="6" t="s">
        <v>22</v>
      </c>
      <c r="C2394" s="6" t="s">
        <v>20</v>
      </c>
      <c r="D2394" s="6">
        <v>395</v>
      </c>
      <c r="E2394" s="6">
        <v>395</v>
      </c>
      <c r="F2394" s="6">
        <f t="shared" si="43"/>
        <v>0.39500000000000002</v>
      </c>
      <c r="G2394" s="6">
        <v>1</v>
      </c>
      <c r="H2394" s="6" t="s">
        <v>362</v>
      </c>
      <c r="I2394" s="6" t="s">
        <v>363</v>
      </c>
      <c r="J2394" s="6" t="s">
        <v>149</v>
      </c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</row>
    <row r="2395" spans="1:28" ht="15" customHeight="1">
      <c r="A2395" s="6">
        <v>2427</v>
      </c>
      <c r="B2395" s="6" t="s">
        <v>62</v>
      </c>
      <c r="C2395" s="6" t="s">
        <v>20</v>
      </c>
      <c r="D2395" s="6">
        <v>900</v>
      </c>
      <c r="E2395" s="6">
        <v>900</v>
      </c>
      <c r="F2395" s="6">
        <f t="shared" si="43"/>
        <v>0.9</v>
      </c>
      <c r="G2395" s="6">
        <v>1</v>
      </c>
      <c r="H2395" s="6" t="s">
        <v>362</v>
      </c>
      <c r="I2395" s="6" t="s">
        <v>363</v>
      </c>
      <c r="J2395" s="6" t="s">
        <v>36</v>
      </c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</row>
    <row r="2396" spans="1:28" ht="15" customHeight="1">
      <c r="A2396" s="6">
        <v>2426</v>
      </c>
      <c r="B2396" s="6" t="s">
        <v>49</v>
      </c>
      <c r="C2396" s="6" t="s">
        <v>20</v>
      </c>
      <c r="D2396" s="6">
        <v>360</v>
      </c>
      <c r="E2396" s="6">
        <v>360</v>
      </c>
      <c r="F2396" s="6">
        <f t="shared" si="43"/>
        <v>0.36</v>
      </c>
      <c r="G2396" s="6">
        <v>1</v>
      </c>
      <c r="H2396" s="6" t="s">
        <v>362</v>
      </c>
      <c r="I2396" s="6" t="s">
        <v>363</v>
      </c>
      <c r="J2396" s="6" t="s">
        <v>113</v>
      </c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</row>
    <row r="2397" spans="1:28" ht="15" customHeight="1">
      <c r="A2397" s="6">
        <v>2425</v>
      </c>
      <c r="B2397" s="6" t="s">
        <v>22</v>
      </c>
      <c r="C2397" s="6" t="s">
        <v>20</v>
      </c>
      <c r="D2397" s="6">
        <v>420</v>
      </c>
      <c r="E2397" s="6">
        <v>420</v>
      </c>
      <c r="F2397" s="6">
        <f t="shared" si="43"/>
        <v>0.42</v>
      </c>
      <c r="G2397" s="6">
        <v>1</v>
      </c>
      <c r="H2397" s="6" t="s">
        <v>362</v>
      </c>
      <c r="I2397" s="6" t="s">
        <v>363</v>
      </c>
      <c r="J2397" s="6" t="s">
        <v>36</v>
      </c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</row>
    <row r="2398" spans="1:28" ht="15" customHeight="1">
      <c r="A2398" s="6">
        <v>2424</v>
      </c>
      <c r="B2398" s="6" t="s">
        <v>49</v>
      </c>
      <c r="C2398" s="6" t="s">
        <v>20</v>
      </c>
      <c r="D2398" s="6">
        <v>740</v>
      </c>
      <c r="E2398" s="6">
        <v>740</v>
      </c>
      <c r="F2398" s="6">
        <f t="shared" si="43"/>
        <v>0.74</v>
      </c>
      <c r="G2398" s="6">
        <v>1</v>
      </c>
      <c r="H2398" s="6" t="s">
        <v>362</v>
      </c>
      <c r="I2398" s="6" t="s">
        <v>363</v>
      </c>
      <c r="J2398" s="6" t="s">
        <v>36</v>
      </c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</row>
    <row r="2399" spans="1:28" ht="15" customHeight="1">
      <c r="A2399" s="6">
        <v>2423</v>
      </c>
      <c r="B2399" s="6" t="s">
        <v>22</v>
      </c>
      <c r="C2399" s="6" t="s">
        <v>20</v>
      </c>
      <c r="D2399" s="6">
        <v>500</v>
      </c>
      <c r="E2399" s="6">
        <v>500</v>
      </c>
      <c r="F2399" s="6">
        <f t="shared" si="43"/>
        <v>0.5</v>
      </c>
      <c r="G2399" s="6">
        <v>1</v>
      </c>
      <c r="H2399" s="6" t="s">
        <v>362</v>
      </c>
      <c r="I2399" s="6" t="s">
        <v>363</v>
      </c>
      <c r="J2399" s="6" t="s">
        <v>25</v>
      </c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</row>
    <row r="2400" spans="1:28" ht="15" customHeight="1">
      <c r="A2400" s="6">
        <v>2422</v>
      </c>
      <c r="B2400" s="6" t="s">
        <v>22</v>
      </c>
      <c r="C2400" s="6" t="s">
        <v>10</v>
      </c>
      <c r="D2400" s="6">
        <v>850</v>
      </c>
      <c r="E2400" s="6">
        <v>850</v>
      </c>
      <c r="F2400" s="6">
        <f t="shared" si="43"/>
        <v>0.85</v>
      </c>
      <c r="G2400" s="6">
        <v>1</v>
      </c>
      <c r="H2400" s="6" t="s">
        <v>362</v>
      </c>
      <c r="I2400" s="6" t="s">
        <v>363</v>
      </c>
      <c r="J2400" s="6" t="s">
        <v>25</v>
      </c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</row>
    <row r="2401" spans="1:28" ht="15" customHeight="1">
      <c r="A2401" s="6">
        <v>2421</v>
      </c>
      <c r="B2401" s="6" t="s">
        <v>22</v>
      </c>
      <c r="C2401" s="6" t="s">
        <v>10</v>
      </c>
      <c r="D2401" s="6">
        <v>865</v>
      </c>
      <c r="E2401" s="6">
        <v>865</v>
      </c>
      <c r="F2401" s="6">
        <f t="shared" si="43"/>
        <v>0.86499999999999999</v>
      </c>
      <c r="G2401" s="6">
        <v>1</v>
      </c>
      <c r="H2401" s="6" t="s">
        <v>362</v>
      </c>
      <c r="I2401" s="6" t="s">
        <v>363</v>
      </c>
      <c r="J2401" s="6" t="s">
        <v>25</v>
      </c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</row>
    <row r="2402" spans="1:28" ht="15" customHeight="1">
      <c r="A2402" s="6">
        <v>2420</v>
      </c>
      <c r="B2402" s="6" t="s">
        <v>22</v>
      </c>
      <c r="C2402" s="6" t="s">
        <v>10</v>
      </c>
      <c r="D2402" s="6">
        <v>315</v>
      </c>
      <c r="E2402" s="6">
        <v>315</v>
      </c>
      <c r="F2402" s="6">
        <f t="shared" si="43"/>
        <v>0.315</v>
      </c>
      <c r="G2402" s="6">
        <v>1</v>
      </c>
      <c r="H2402" s="6" t="s">
        <v>362</v>
      </c>
      <c r="I2402" s="6" t="s">
        <v>363</v>
      </c>
      <c r="J2402" s="6" t="s">
        <v>25</v>
      </c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</row>
    <row r="2403" spans="1:28" ht="15" customHeight="1">
      <c r="A2403" s="6">
        <v>2419</v>
      </c>
      <c r="B2403" s="6" t="s">
        <v>22</v>
      </c>
      <c r="C2403" s="6" t="s">
        <v>10</v>
      </c>
      <c r="D2403" s="6">
        <v>635</v>
      </c>
      <c r="E2403" s="6">
        <v>635</v>
      </c>
      <c r="F2403" s="6">
        <f t="shared" si="43"/>
        <v>0.63500000000000001</v>
      </c>
      <c r="G2403" s="6">
        <v>1</v>
      </c>
      <c r="H2403" s="6" t="s">
        <v>362</v>
      </c>
      <c r="I2403" s="6" t="s">
        <v>363</v>
      </c>
      <c r="J2403" s="6" t="s">
        <v>36</v>
      </c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</row>
    <row r="2404" spans="1:28" ht="15" customHeight="1">
      <c r="A2404" s="6">
        <v>2418</v>
      </c>
      <c r="B2404" s="6" t="s">
        <v>49</v>
      </c>
      <c r="C2404" s="6" t="s">
        <v>10</v>
      </c>
      <c r="D2404" s="6">
        <v>580</v>
      </c>
      <c r="E2404" s="6">
        <v>580</v>
      </c>
      <c r="F2404" s="6">
        <f t="shared" si="43"/>
        <v>0.57999999999999996</v>
      </c>
      <c r="G2404" s="6">
        <v>1</v>
      </c>
      <c r="H2404" s="6" t="s">
        <v>362</v>
      </c>
      <c r="I2404" s="6" t="s">
        <v>363</v>
      </c>
      <c r="J2404" s="6" t="s">
        <v>364</v>
      </c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</row>
    <row r="2405" spans="1:28" ht="15" customHeight="1">
      <c r="A2405" s="6">
        <v>2417</v>
      </c>
      <c r="B2405" s="6" t="s">
        <v>49</v>
      </c>
      <c r="C2405" s="6" t="s">
        <v>10</v>
      </c>
      <c r="D2405" s="6">
        <v>375</v>
      </c>
      <c r="E2405" s="6">
        <v>375</v>
      </c>
      <c r="F2405" s="6">
        <f t="shared" si="43"/>
        <v>0.375</v>
      </c>
      <c r="G2405" s="6">
        <v>1</v>
      </c>
      <c r="H2405" s="6" t="s">
        <v>362</v>
      </c>
      <c r="I2405" s="6" t="s">
        <v>363</v>
      </c>
      <c r="J2405" s="6" t="s">
        <v>25</v>
      </c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</row>
    <row r="2406" spans="1:28" ht="15" customHeight="1">
      <c r="A2406" s="6">
        <v>2416</v>
      </c>
      <c r="B2406" s="6" t="s">
        <v>22</v>
      </c>
      <c r="C2406" s="6" t="s">
        <v>20</v>
      </c>
      <c r="D2406" s="6">
        <v>525</v>
      </c>
      <c r="E2406" s="6">
        <v>525</v>
      </c>
      <c r="F2406" s="6">
        <f t="shared" si="43"/>
        <v>0.52500000000000002</v>
      </c>
      <c r="G2406" s="6">
        <v>1</v>
      </c>
      <c r="H2406" s="6" t="s">
        <v>362</v>
      </c>
      <c r="I2406" s="6" t="s">
        <v>363</v>
      </c>
      <c r="J2406" s="6" t="s">
        <v>36</v>
      </c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</row>
    <row r="2407" spans="1:28" ht="15" customHeight="1">
      <c r="A2407" s="6">
        <v>2415</v>
      </c>
      <c r="B2407" s="6" t="s">
        <v>22</v>
      </c>
      <c r="C2407" s="6" t="s">
        <v>10</v>
      </c>
      <c r="D2407" s="6">
        <v>625</v>
      </c>
      <c r="E2407" s="6">
        <v>625</v>
      </c>
      <c r="F2407" s="6">
        <f t="shared" si="43"/>
        <v>0.625</v>
      </c>
      <c r="G2407" s="6">
        <v>1</v>
      </c>
      <c r="H2407" s="6" t="s">
        <v>362</v>
      </c>
      <c r="I2407" s="6" t="s">
        <v>363</v>
      </c>
      <c r="J2407" s="6" t="s">
        <v>25</v>
      </c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</row>
    <row r="2408" spans="1:28" ht="15" customHeight="1">
      <c r="A2408" s="6">
        <v>2414</v>
      </c>
      <c r="B2408" s="6" t="s">
        <v>120</v>
      </c>
      <c r="C2408" s="6" t="s">
        <v>20</v>
      </c>
      <c r="D2408" s="6">
        <v>145</v>
      </c>
      <c r="E2408" s="6">
        <v>145</v>
      </c>
      <c r="F2408" s="6">
        <f t="shared" si="43"/>
        <v>0.14499999999999999</v>
      </c>
      <c r="G2408" s="6">
        <v>1</v>
      </c>
      <c r="H2408" s="6" t="s">
        <v>362</v>
      </c>
      <c r="I2408" s="6" t="s">
        <v>363</v>
      </c>
      <c r="J2408" s="6" t="s">
        <v>25</v>
      </c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</row>
    <row r="2409" spans="1:28" ht="15" customHeight="1">
      <c r="A2409" s="6">
        <v>2413</v>
      </c>
      <c r="B2409" s="6" t="s">
        <v>22</v>
      </c>
      <c r="C2409" s="6" t="s">
        <v>10</v>
      </c>
      <c r="D2409" s="6">
        <v>410</v>
      </c>
      <c r="E2409" s="6">
        <v>410</v>
      </c>
      <c r="F2409" s="6">
        <f t="shared" si="43"/>
        <v>0.41</v>
      </c>
      <c r="G2409" s="6">
        <v>1</v>
      </c>
      <c r="H2409" s="6" t="s">
        <v>362</v>
      </c>
      <c r="I2409" s="6" t="s">
        <v>363</v>
      </c>
      <c r="J2409" s="6" t="s">
        <v>36</v>
      </c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</row>
    <row r="2410" spans="1:28" ht="15" customHeight="1">
      <c r="A2410" s="6">
        <v>2412</v>
      </c>
      <c r="B2410" s="6" t="s">
        <v>371</v>
      </c>
      <c r="C2410" s="6" t="s">
        <v>10</v>
      </c>
      <c r="D2410" s="6">
        <v>50</v>
      </c>
      <c r="E2410" s="6">
        <v>50</v>
      </c>
      <c r="F2410" s="6">
        <f t="shared" si="43"/>
        <v>0.05</v>
      </c>
      <c r="G2410" s="6">
        <v>1</v>
      </c>
      <c r="H2410" s="6" t="s">
        <v>362</v>
      </c>
      <c r="I2410" s="6" t="s">
        <v>363</v>
      </c>
      <c r="J2410" s="6" t="s">
        <v>113</v>
      </c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</row>
    <row r="2411" spans="1:28" ht="15" customHeight="1">
      <c r="A2411" s="6">
        <v>2411</v>
      </c>
      <c r="B2411" s="6" t="s">
        <v>49</v>
      </c>
      <c r="C2411" s="6" t="s">
        <v>20</v>
      </c>
      <c r="D2411" s="6">
        <v>220</v>
      </c>
      <c r="E2411" s="6">
        <v>220</v>
      </c>
      <c r="F2411" s="6">
        <f t="shared" si="43"/>
        <v>0.22</v>
      </c>
      <c r="G2411" s="6">
        <v>1</v>
      </c>
      <c r="H2411" s="6" t="s">
        <v>362</v>
      </c>
      <c r="I2411" s="6" t="s">
        <v>363</v>
      </c>
      <c r="J2411" s="6" t="s">
        <v>36</v>
      </c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</row>
    <row r="2412" spans="1:28" ht="15" customHeight="1">
      <c r="A2412" s="6">
        <v>2410</v>
      </c>
      <c r="B2412" s="6" t="s">
        <v>62</v>
      </c>
      <c r="C2412" s="6" t="s">
        <v>10</v>
      </c>
      <c r="D2412" s="6">
        <v>1035</v>
      </c>
      <c r="E2412" s="6">
        <v>1035</v>
      </c>
      <c r="F2412" s="6">
        <f t="shared" si="43"/>
        <v>1.0349999999999999</v>
      </c>
      <c r="G2412" s="6">
        <v>1</v>
      </c>
      <c r="H2412" s="6" t="s">
        <v>362</v>
      </c>
      <c r="I2412" s="6" t="s">
        <v>363</v>
      </c>
      <c r="J2412" s="6" t="s">
        <v>368</v>
      </c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</row>
    <row r="2413" spans="1:28" ht="15" customHeight="1">
      <c r="A2413" s="6">
        <v>2407</v>
      </c>
      <c r="B2413" s="6" t="s">
        <v>22</v>
      </c>
      <c r="C2413" s="6" t="s">
        <v>10</v>
      </c>
      <c r="D2413" s="6">
        <v>750</v>
      </c>
      <c r="E2413" s="6">
        <v>750</v>
      </c>
      <c r="F2413" s="6">
        <f t="shared" si="43"/>
        <v>0.75</v>
      </c>
      <c r="G2413" s="6">
        <v>1</v>
      </c>
      <c r="H2413" s="6" t="s">
        <v>362</v>
      </c>
      <c r="I2413" s="6" t="s">
        <v>363</v>
      </c>
      <c r="J2413" s="6" t="s">
        <v>25</v>
      </c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</row>
    <row r="2414" spans="1:28" ht="15" customHeight="1">
      <c r="A2414" s="6">
        <v>2408</v>
      </c>
      <c r="B2414" s="6" t="s">
        <v>22</v>
      </c>
      <c r="C2414" s="6" t="s">
        <v>10</v>
      </c>
      <c r="D2414" s="6">
        <v>740</v>
      </c>
      <c r="E2414" s="6">
        <v>740</v>
      </c>
      <c r="F2414" s="6">
        <f t="shared" si="43"/>
        <v>0.74</v>
      </c>
      <c r="G2414" s="6">
        <v>1</v>
      </c>
      <c r="H2414" s="6" t="s">
        <v>362</v>
      </c>
      <c r="I2414" s="6" t="s">
        <v>363</v>
      </c>
      <c r="J2414" s="6" t="s">
        <v>25</v>
      </c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</row>
    <row r="2415" spans="1:28" ht="15" customHeight="1">
      <c r="A2415" s="6">
        <v>2409</v>
      </c>
      <c r="B2415" s="6" t="s">
        <v>372</v>
      </c>
      <c r="C2415" s="6" t="s">
        <v>10</v>
      </c>
      <c r="D2415" s="6">
        <v>810</v>
      </c>
      <c r="E2415" s="6">
        <v>810</v>
      </c>
      <c r="F2415" s="6">
        <f t="shared" si="43"/>
        <v>0.81</v>
      </c>
      <c r="G2415" s="6">
        <v>1</v>
      </c>
      <c r="H2415" s="6" t="s">
        <v>362</v>
      </c>
      <c r="I2415" s="6" t="s">
        <v>363</v>
      </c>
      <c r="J2415" s="6" t="s">
        <v>25</v>
      </c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</row>
    <row r="2416" spans="1:28" ht="15" customHeight="1">
      <c r="A2416" s="6">
        <v>2406</v>
      </c>
      <c r="B2416" s="6" t="s">
        <v>22</v>
      </c>
      <c r="C2416" s="6" t="s">
        <v>10</v>
      </c>
      <c r="D2416" s="6">
        <v>760</v>
      </c>
      <c r="E2416" s="6">
        <v>760</v>
      </c>
      <c r="F2416" s="6">
        <f t="shared" si="43"/>
        <v>0.76</v>
      </c>
      <c r="G2416" s="6">
        <v>1</v>
      </c>
      <c r="H2416" s="6" t="s">
        <v>362</v>
      </c>
      <c r="I2416" s="6" t="s">
        <v>363</v>
      </c>
      <c r="J2416" s="6" t="s">
        <v>25</v>
      </c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</row>
    <row r="2417" spans="1:28" ht="15" customHeight="1">
      <c r="A2417" s="6">
        <v>2405</v>
      </c>
      <c r="B2417" s="6" t="s">
        <v>64</v>
      </c>
      <c r="C2417" s="6" t="s">
        <v>20</v>
      </c>
      <c r="D2417" s="6">
        <v>370</v>
      </c>
      <c r="E2417" s="6">
        <v>370</v>
      </c>
      <c r="F2417" s="6">
        <f t="shared" si="43"/>
        <v>0.37</v>
      </c>
      <c r="G2417" s="6">
        <v>1</v>
      </c>
      <c r="H2417" s="6" t="s">
        <v>362</v>
      </c>
      <c r="I2417" s="6" t="s">
        <v>363</v>
      </c>
      <c r="J2417" s="6" t="s">
        <v>36</v>
      </c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</row>
    <row r="2418" spans="1:28" ht="15" customHeight="1">
      <c r="A2418" s="6">
        <v>2404</v>
      </c>
      <c r="B2418" s="6" t="s">
        <v>22</v>
      </c>
      <c r="C2418" s="6" t="s">
        <v>10</v>
      </c>
      <c r="D2418" s="6">
        <v>820</v>
      </c>
      <c r="E2418" s="6">
        <v>820</v>
      </c>
      <c r="F2418" s="6">
        <f t="shared" si="43"/>
        <v>0.82</v>
      </c>
      <c r="G2418" s="6">
        <v>1</v>
      </c>
      <c r="H2418" s="6" t="s">
        <v>362</v>
      </c>
      <c r="I2418" s="6" t="s">
        <v>363</v>
      </c>
      <c r="J2418" s="6" t="s">
        <v>25</v>
      </c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</row>
    <row r="2419" spans="1:28" ht="15" customHeight="1">
      <c r="A2419" s="6">
        <v>2403</v>
      </c>
      <c r="B2419" s="6" t="s">
        <v>73</v>
      </c>
      <c r="C2419" s="6" t="s">
        <v>20</v>
      </c>
      <c r="D2419" s="6">
        <v>90</v>
      </c>
      <c r="E2419" s="6">
        <v>90</v>
      </c>
      <c r="F2419" s="6">
        <f t="shared" si="43"/>
        <v>0.09</v>
      </c>
      <c r="G2419" s="6">
        <v>1</v>
      </c>
      <c r="H2419" s="6" t="s">
        <v>362</v>
      </c>
      <c r="I2419" s="6" t="s">
        <v>363</v>
      </c>
      <c r="J2419" s="6" t="s">
        <v>36</v>
      </c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</row>
    <row r="2420" spans="1:28" ht="15" customHeight="1">
      <c r="A2420" s="6">
        <v>2402</v>
      </c>
      <c r="B2420" s="6" t="s">
        <v>49</v>
      </c>
      <c r="C2420" s="6" t="s">
        <v>20</v>
      </c>
      <c r="D2420" s="6">
        <v>155</v>
      </c>
      <c r="E2420" s="6">
        <v>155</v>
      </c>
      <c r="F2420" s="6">
        <f t="shared" si="43"/>
        <v>0.155</v>
      </c>
      <c r="G2420" s="6">
        <v>1</v>
      </c>
      <c r="H2420" s="6" t="s">
        <v>362</v>
      </c>
      <c r="I2420" s="6" t="s">
        <v>363</v>
      </c>
      <c r="J2420" s="6" t="s">
        <v>373</v>
      </c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</row>
    <row r="2421" spans="1:28" ht="15" customHeight="1">
      <c r="A2421" s="6">
        <v>2400</v>
      </c>
      <c r="B2421" s="6" t="s">
        <v>120</v>
      </c>
      <c r="C2421" s="6" t="s">
        <v>20</v>
      </c>
      <c r="D2421" s="6">
        <v>105</v>
      </c>
      <c r="E2421" s="6">
        <v>105</v>
      </c>
      <c r="F2421" s="6">
        <f t="shared" si="43"/>
        <v>0.105</v>
      </c>
      <c r="G2421" s="6">
        <v>1</v>
      </c>
      <c r="H2421" s="6" t="s">
        <v>362</v>
      </c>
      <c r="I2421" s="6" t="s">
        <v>363</v>
      </c>
      <c r="J2421" s="6" t="s">
        <v>25</v>
      </c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</row>
    <row r="2422" spans="1:28" ht="15" customHeight="1">
      <c r="A2422" s="6">
        <v>2399</v>
      </c>
      <c r="B2422" s="6" t="s">
        <v>314</v>
      </c>
      <c r="C2422" s="6" t="s">
        <v>10</v>
      </c>
      <c r="D2422" s="6">
        <v>105</v>
      </c>
      <c r="E2422" s="6">
        <v>105</v>
      </c>
      <c r="F2422" s="6">
        <f t="shared" si="43"/>
        <v>0.105</v>
      </c>
      <c r="G2422" s="6">
        <v>1</v>
      </c>
      <c r="H2422" s="6" t="s">
        <v>362</v>
      </c>
      <c r="I2422" s="6" t="s">
        <v>363</v>
      </c>
      <c r="J2422" s="6" t="s">
        <v>36</v>
      </c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</row>
    <row r="2423" spans="1:28" ht="15" customHeight="1">
      <c r="A2423" s="6">
        <v>2401</v>
      </c>
      <c r="B2423" s="6" t="s">
        <v>173</v>
      </c>
      <c r="C2423" s="6" t="s">
        <v>10</v>
      </c>
      <c r="D2423" s="6">
        <v>125</v>
      </c>
      <c r="E2423" s="6">
        <v>125</v>
      </c>
      <c r="F2423" s="6">
        <f t="shared" si="43"/>
        <v>0.125</v>
      </c>
      <c r="G2423" s="6">
        <v>1</v>
      </c>
      <c r="H2423" s="6" t="s">
        <v>362</v>
      </c>
      <c r="I2423" s="6" t="s">
        <v>48</v>
      </c>
      <c r="J2423" s="6" t="s">
        <v>25</v>
      </c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</row>
    <row r="2424" spans="1:28" ht="15" customHeight="1">
      <c r="A2424" s="6">
        <v>2398</v>
      </c>
      <c r="B2424" s="6" t="s">
        <v>49</v>
      </c>
      <c r="C2424" s="6" t="s">
        <v>10</v>
      </c>
      <c r="D2424" s="6">
        <v>710</v>
      </c>
      <c r="E2424" s="6">
        <v>710</v>
      </c>
      <c r="F2424" s="6">
        <f t="shared" si="43"/>
        <v>0.71</v>
      </c>
      <c r="G2424" s="6">
        <v>1</v>
      </c>
      <c r="H2424" s="6" t="s">
        <v>362</v>
      </c>
      <c r="I2424" s="6" t="s">
        <v>363</v>
      </c>
      <c r="J2424" s="6" t="s">
        <v>374</v>
      </c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</row>
    <row r="2425" spans="1:28" ht="15" customHeight="1">
      <c r="A2425" s="6">
        <v>2397</v>
      </c>
      <c r="B2425" s="6" t="s">
        <v>22</v>
      </c>
      <c r="C2425" s="6" t="s">
        <v>20</v>
      </c>
      <c r="D2425" s="6">
        <v>480</v>
      </c>
      <c r="E2425" s="6">
        <v>480</v>
      </c>
      <c r="F2425" s="6">
        <f t="shared" si="43"/>
        <v>0.48</v>
      </c>
      <c r="G2425" s="6">
        <v>1</v>
      </c>
      <c r="H2425" s="6" t="s">
        <v>362</v>
      </c>
      <c r="I2425" s="6" t="s">
        <v>363</v>
      </c>
      <c r="J2425" s="6" t="s">
        <v>25</v>
      </c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</row>
    <row r="2426" spans="1:28" ht="15" customHeight="1">
      <c r="A2426" s="6">
        <v>2396</v>
      </c>
      <c r="B2426" s="6" t="s">
        <v>49</v>
      </c>
      <c r="C2426" s="6" t="s">
        <v>10</v>
      </c>
      <c r="D2426" s="6">
        <v>420</v>
      </c>
      <c r="E2426" s="6">
        <v>420</v>
      </c>
      <c r="F2426" s="6">
        <f t="shared" si="43"/>
        <v>0.42</v>
      </c>
      <c r="G2426" s="6">
        <v>1</v>
      </c>
      <c r="H2426" s="6" t="s">
        <v>362</v>
      </c>
      <c r="I2426" s="6" t="s">
        <v>363</v>
      </c>
      <c r="J2426" s="6" t="s">
        <v>368</v>
      </c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</row>
    <row r="2427" spans="1:28" ht="15" customHeight="1">
      <c r="A2427" s="6">
        <v>2395</v>
      </c>
      <c r="B2427" s="6" t="s">
        <v>49</v>
      </c>
      <c r="C2427" s="6" t="s">
        <v>10</v>
      </c>
      <c r="D2427" s="6">
        <v>425</v>
      </c>
      <c r="E2427" s="6">
        <v>425</v>
      </c>
      <c r="F2427" s="6">
        <f t="shared" si="43"/>
        <v>0.42499999999999999</v>
      </c>
      <c r="G2427" s="6">
        <v>1</v>
      </c>
      <c r="H2427" s="6" t="s">
        <v>362</v>
      </c>
      <c r="I2427" s="6" t="s">
        <v>363</v>
      </c>
      <c r="J2427" s="6" t="s">
        <v>368</v>
      </c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</row>
    <row r="2428" spans="1:28" ht="15" customHeight="1">
      <c r="A2428" s="6">
        <v>2394</v>
      </c>
      <c r="B2428" s="6" t="s">
        <v>22</v>
      </c>
      <c r="C2428" s="6" t="s">
        <v>20</v>
      </c>
      <c r="D2428" s="6">
        <v>630</v>
      </c>
      <c r="E2428" s="6">
        <v>630</v>
      </c>
      <c r="F2428" s="6">
        <f t="shared" si="43"/>
        <v>0.63</v>
      </c>
      <c r="G2428" s="6">
        <v>1</v>
      </c>
      <c r="H2428" s="6" t="s">
        <v>362</v>
      </c>
      <c r="I2428" s="6" t="s">
        <v>363</v>
      </c>
      <c r="J2428" s="6" t="s">
        <v>36</v>
      </c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</row>
    <row r="2429" spans="1:28" ht="15" customHeight="1">
      <c r="A2429" s="6">
        <v>2393</v>
      </c>
      <c r="B2429" s="6" t="s">
        <v>22</v>
      </c>
      <c r="C2429" s="6" t="s">
        <v>20</v>
      </c>
      <c r="D2429" s="6">
        <v>470</v>
      </c>
      <c r="E2429" s="6">
        <v>470</v>
      </c>
      <c r="F2429" s="6">
        <f t="shared" si="43"/>
        <v>0.47</v>
      </c>
      <c r="G2429" s="6">
        <v>1</v>
      </c>
      <c r="H2429" s="6" t="s">
        <v>362</v>
      </c>
      <c r="I2429" s="6" t="s">
        <v>363</v>
      </c>
      <c r="J2429" s="6" t="s">
        <v>25</v>
      </c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</row>
    <row r="2430" spans="1:28" ht="15" customHeight="1">
      <c r="A2430" s="6">
        <v>2392</v>
      </c>
      <c r="B2430" s="6" t="s">
        <v>49</v>
      </c>
      <c r="C2430" s="6" t="s">
        <v>10</v>
      </c>
      <c r="D2430" s="6">
        <v>550</v>
      </c>
      <c r="E2430" s="6">
        <v>550</v>
      </c>
      <c r="F2430" s="6">
        <f t="shared" si="43"/>
        <v>0.55000000000000004</v>
      </c>
      <c r="G2430" s="6">
        <v>1</v>
      </c>
      <c r="H2430" s="6" t="s">
        <v>362</v>
      </c>
      <c r="I2430" s="6" t="s">
        <v>363</v>
      </c>
      <c r="J2430" s="6" t="s">
        <v>25</v>
      </c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</row>
    <row r="2431" spans="1:28" ht="15" customHeight="1">
      <c r="A2431" s="6">
        <v>2391</v>
      </c>
      <c r="B2431" s="6" t="s">
        <v>73</v>
      </c>
      <c r="C2431" s="6" t="s">
        <v>20</v>
      </c>
      <c r="D2431" s="6">
        <v>110</v>
      </c>
      <c r="E2431" s="6">
        <v>110</v>
      </c>
      <c r="F2431" s="6">
        <f t="shared" si="43"/>
        <v>0.11</v>
      </c>
      <c r="G2431" s="6">
        <v>1</v>
      </c>
      <c r="H2431" s="6" t="s">
        <v>362</v>
      </c>
      <c r="I2431" s="6" t="s">
        <v>363</v>
      </c>
      <c r="J2431" s="6" t="s">
        <v>36</v>
      </c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</row>
    <row r="2432" spans="1:28" ht="15" customHeight="1">
      <c r="A2432" s="6">
        <v>2390</v>
      </c>
      <c r="B2432" s="6" t="s">
        <v>49</v>
      </c>
      <c r="C2432" s="6" t="s">
        <v>10</v>
      </c>
      <c r="D2432" s="6">
        <v>785</v>
      </c>
      <c r="E2432" s="6">
        <v>785</v>
      </c>
      <c r="F2432" s="6">
        <f t="shared" si="43"/>
        <v>0.78500000000000003</v>
      </c>
      <c r="G2432" s="6">
        <v>1</v>
      </c>
      <c r="H2432" s="6" t="s">
        <v>362</v>
      </c>
      <c r="I2432" s="6" t="s">
        <v>363</v>
      </c>
      <c r="J2432" s="6" t="s">
        <v>25</v>
      </c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</row>
    <row r="2433" spans="1:28" ht="15" customHeight="1">
      <c r="A2433" s="6">
        <v>2389</v>
      </c>
      <c r="B2433" s="6" t="s">
        <v>22</v>
      </c>
      <c r="C2433" s="6" t="s">
        <v>20</v>
      </c>
      <c r="D2433" s="6">
        <v>510</v>
      </c>
      <c r="E2433" s="6">
        <v>510</v>
      </c>
      <c r="F2433" s="6">
        <f t="shared" si="43"/>
        <v>0.51</v>
      </c>
      <c r="G2433" s="6">
        <v>1</v>
      </c>
      <c r="H2433" s="6" t="s">
        <v>362</v>
      </c>
      <c r="I2433" s="6" t="s">
        <v>363</v>
      </c>
      <c r="J2433" s="6" t="s">
        <v>25</v>
      </c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</row>
    <row r="2434" spans="1:28" ht="15" customHeight="1">
      <c r="A2434" s="6">
        <v>2388</v>
      </c>
      <c r="B2434" s="6" t="s">
        <v>58</v>
      </c>
      <c r="C2434" s="6" t="s">
        <v>20</v>
      </c>
      <c r="D2434" s="6">
        <v>455</v>
      </c>
      <c r="E2434" s="6">
        <v>455</v>
      </c>
      <c r="F2434" s="6">
        <f t="shared" si="43"/>
        <v>0.45500000000000002</v>
      </c>
      <c r="G2434" s="6">
        <v>1</v>
      </c>
      <c r="H2434" s="6" t="s">
        <v>362</v>
      </c>
      <c r="I2434" s="6" t="s">
        <v>363</v>
      </c>
      <c r="J2434" s="6" t="s">
        <v>36</v>
      </c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</row>
    <row r="2435" spans="1:28" ht="15" customHeight="1">
      <c r="A2435" s="6">
        <v>2387</v>
      </c>
      <c r="B2435" s="6" t="s">
        <v>58</v>
      </c>
      <c r="C2435" s="6" t="s">
        <v>20</v>
      </c>
      <c r="D2435" s="6">
        <v>300</v>
      </c>
      <c r="E2435" s="6">
        <v>300</v>
      </c>
      <c r="F2435" s="6">
        <f t="shared" si="43"/>
        <v>0.3</v>
      </c>
      <c r="G2435" s="6">
        <v>1</v>
      </c>
      <c r="H2435" s="6" t="s">
        <v>362</v>
      </c>
      <c r="I2435" s="6" t="s">
        <v>363</v>
      </c>
      <c r="J2435" s="6" t="s">
        <v>375</v>
      </c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</row>
    <row r="2436" spans="1:28" ht="15" customHeight="1">
      <c r="A2436" s="6">
        <v>2386</v>
      </c>
      <c r="B2436" s="6" t="s">
        <v>49</v>
      </c>
      <c r="C2436" s="6" t="s">
        <v>20</v>
      </c>
      <c r="D2436" s="6">
        <v>340</v>
      </c>
      <c r="E2436" s="6">
        <v>340</v>
      </c>
      <c r="F2436" s="6">
        <f t="shared" si="43"/>
        <v>0.34</v>
      </c>
      <c r="G2436" s="6">
        <v>1</v>
      </c>
      <c r="H2436" s="6" t="s">
        <v>362</v>
      </c>
      <c r="I2436" s="6" t="s">
        <v>363</v>
      </c>
      <c r="J2436" s="6" t="s">
        <v>36</v>
      </c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</row>
    <row r="2437" spans="1:28" ht="15" customHeight="1">
      <c r="A2437" s="6">
        <v>2385</v>
      </c>
      <c r="B2437" s="6" t="s">
        <v>73</v>
      </c>
      <c r="C2437" s="6" t="s">
        <v>10</v>
      </c>
      <c r="D2437" s="6">
        <v>85</v>
      </c>
      <c r="E2437" s="6">
        <v>85</v>
      </c>
      <c r="F2437" s="6">
        <f t="shared" ref="F2437:F2500" si="44">E2437/1000</f>
        <v>8.5000000000000006E-2</v>
      </c>
      <c r="G2437" s="6">
        <v>1</v>
      </c>
      <c r="H2437" s="6" t="s">
        <v>362</v>
      </c>
      <c r="I2437" s="6" t="s">
        <v>363</v>
      </c>
      <c r="J2437" s="6" t="s">
        <v>36</v>
      </c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</row>
    <row r="2438" spans="1:28" ht="15" customHeight="1">
      <c r="A2438" s="6">
        <v>2384</v>
      </c>
      <c r="B2438" s="6" t="s">
        <v>49</v>
      </c>
      <c r="C2438" s="6" t="s">
        <v>20</v>
      </c>
      <c r="D2438" s="6">
        <v>310</v>
      </c>
      <c r="E2438" s="6">
        <v>310</v>
      </c>
      <c r="F2438" s="6">
        <f t="shared" si="44"/>
        <v>0.31</v>
      </c>
      <c r="G2438" s="6">
        <v>1</v>
      </c>
      <c r="H2438" s="6" t="s">
        <v>362</v>
      </c>
      <c r="I2438" s="6" t="s">
        <v>363</v>
      </c>
      <c r="J2438" s="6" t="s">
        <v>174</v>
      </c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</row>
    <row r="2439" spans="1:28" ht="15" customHeight="1">
      <c r="A2439" s="6">
        <v>2383</v>
      </c>
      <c r="B2439" s="6" t="s">
        <v>9</v>
      </c>
      <c r="C2439" s="6" t="s">
        <v>20</v>
      </c>
      <c r="D2439" s="6">
        <v>340</v>
      </c>
      <c r="E2439" s="6">
        <v>340</v>
      </c>
      <c r="F2439" s="6">
        <f t="shared" si="44"/>
        <v>0.34</v>
      </c>
      <c r="G2439" s="6">
        <v>1</v>
      </c>
      <c r="H2439" s="6" t="s">
        <v>362</v>
      </c>
      <c r="I2439" s="6" t="s">
        <v>363</v>
      </c>
      <c r="J2439" s="6" t="s">
        <v>25</v>
      </c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</row>
    <row r="2440" spans="1:28" ht="15" customHeight="1">
      <c r="A2440" s="6">
        <v>2382</v>
      </c>
      <c r="B2440" s="6" t="s">
        <v>22</v>
      </c>
      <c r="C2440" s="6" t="s">
        <v>20</v>
      </c>
      <c r="D2440" s="6">
        <v>750</v>
      </c>
      <c r="E2440" s="6">
        <v>750</v>
      </c>
      <c r="F2440" s="6">
        <f t="shared" si="44"/>
        <v>0.75</v>
      </c>
      <c r="G2440" s="6">
        <v>1</v>
      </c>
      <c r="H2440" s="6" t="s">
        <v>362</v>
      </c>
      <c r="I2440" s="6" t="s">
        <v>363</v>
      </c>
      <c r="J2440" s="6" t="s">
        <v>25</v>
      </c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</row>
    <row r="2441" spans="1:28" ht="15" customHeight="1">
      <c r="A2441" s="6">
        <v>2381</v>
      </c>
      <c r="B2441" s="6" t="s">
        <v>49</v>
      </c>
      <c r="C2441" s="6" t="s">
        <v>20</v>
      </c>
      <c r="D2441" s="6">
        <v>165</v>
      </c>
      <c r="E2441" s="6">
        <v>165</v>
      </c>
      <c r="F2441" s="6">
        <f t="shared" si="44"/>
        <v>0.16500000000000001</v>
      </c>
      <c r="G2441" s="6">
        <v>1</v>
      </c>
      <c r="H2441" s="6" t="s">
        <v>362</v>
      </c>
      <c r="I2441" s="6" t="s">
        <v>363</v>
      </c>
      <c r="J2441" s="6" t="s">
        <v>113</v>
      </c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</row>
    <row r="2442" spans="1:28" ht="15" customHeight="1">
      <c r="A2442" s="6">
        <v>2380</v>
      </c>
      <c r="B2442" s="6" t="s">
        <v>22</v>
      </c>
      <c r="C2442" s="6" t="s">
        <v>10</v>
      </c>
      <c r="D2442" s="6">
        <v>790</v>
      </c>
      <c r="E2442" s="6">
        <v>790</v>
      </c>
      <c r="F2442" s="6">
        <f t="shared" si="44"/>
        <v>0.79</v>
      </c>
      <c r="G2442" s="6">
        <v>1</v>
      </c>
      <c r="H2442" s="6" t="s">
        <v>362</v>
      </c>
      <c r="I2442" s="6" t="s">
        <v>363</v>
      </c>
      <c r="J2442" s="6" t="s">
        <v>25</v>
      </c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</row>
    <row r="2443" spans="1:28" ht="15" customHeight="1">
      <c r="A2443" s="6">
        <v>2379</v>
      </c>
      <c r="B2443" s="6" t="s">
        <v>22</v>
      </c>
      <c r="C2443" s="6" t="s">
        <v>10</v>
      </c>
      <c r="D2443" s="6">
        <v>920</v>
      </c>
      <c r="E2443" s="6">
        <v>920</v>
      </c>
      <c r="F2443" s="6">
        <f t="shared" si="44"/>
        <v>0.92</v>
      </c>
      <c r="G2443" s="6">
        <v>1</v>
      </c>
      <c r="H2443" s="6" t="s">
        <v>362</v>
      </c>
      <c r="I2443" s="6" t="s">
        <v>363</v>
      </c>
      <c r="J2443" s="6" t="s">
        <v>25</v>
      </c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</row>
    <row r="2444" spans="1:28" ht="15" customHeight="1">
      <c r="A2444" s="6">
        <v>2378</v>
      </c>
      <c r="B2444" s="6" t="s">
        <v>22</v>
      </c>
      <c r="C2444" s="6" t="s">
        <v>10</v>
      </c>
      <c r="D2444" s="6">
        <v>635</v>
      </c>
      <c r="E2444" s="6">
        <v>635</v>
      </c>
      <c r="F2444" s="6">
        <f t="shared" si="44"/>
        <v>0.63500000000000001</v>
      </c>
      <c r="G2444" s="6">
        <v>1</v>
      </c>
      <c r="H2444" s="6" t="s">
        <v>362</v>
      </c>
      <c r="I2444" s="6" t="s">
        <v>363</v>
      </c>
      <c r="J2444" s="6" t="s">
        <v>25</v>
      </c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</row>
    <row r="2445" spans="1:28" ht="15" customHeight="1">
      <c r="A2445" s="6">
        <v>2377</v>
      </c>
      <c r="B2445" s="6" t="s">
        <v>22</v>
      </c>
      <c r="C2445" s="6" t="s">
        <v>10</v>
      </c>
      <c r="D2445" s="6">
        <v>645</v>
      </c>
      <c r="E2445" s="6">
        <v>645</v>
      </c>
      <c r="F2445" s="6">
        <f t="shared" si="44"/>
        <v>0.64500000000000002</v>
      </c>
      <c r="G2445" s="6">
        <v>1</v>
      </c>
      <c r="H2445" s="6" t="s">
        <v>362</v>
      </c>
      <c r="I2445" s="6" t="s">
        <v>363</v>
      </c>
      <c r="J2445" s="6" t="s">
        <v>25</v>
      </c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</row>
    <row r="2446" spans="1:28" ht="15" customHeight="1">
      <c r="A2446" s="6">
        <v>2376</v>
      </c>
      <c r="B2446" s="6" t="s">
        <v>158</v>
      </c>
      <c r="C2446" s="6" t="s">
        <v>10</v>
      </c>
      <c r="D2446" s="6">
        <v>70</v>
      </c>
      <c r="E2446" s="6">
        <v>70</v>
      </c>
      <c r="F2446" s="6">
        <f t="shared" si="44"/>
        <v>7.0000000000000007E-2</v>
      </c>
      <c r="G2446" s="6">
        <v>1</v>
      </c>
      <c r="H2446" s="6" t="s">
        <v>362</v>
      </c>
      <c r="I2446" s="6" t="s">
        <v>363</v>
      </c>
      <c r="J2446" s="6" t="s">
        <v>36</v>
      </c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</row>
    <row r="2447" spans="1:28" ht="15" customHeight="1">
      <c r="A2447" s="6">
        <v>2375</v>
      </c>
      <c r="B2447" s="6" t="s">
        <v>80</v>
      </c>
      <c r="C2447" s="6" t="s">
        <v>20</v>
      </c>
      <c r="D2447" s="6">
        <v>730</v>
      </c>
      <c r="E2447" s="6">
        <v>730</v>
      </c>
      <c r="F2447" s="6">
        <f t="shared" si="44"/>
        <v>0.73</v>
      </c>
      <c r="G2447" s="6">
        <v>1</v>
      </c>
      <c r="H2447" s="6" t="s">
        <v>362</v>
      </c>
      <c r="I2447" s="6" t="s">
        <v>363</v>
      </c>
      <c r="J2447" s="6" t="s">
        <v>376</v>
      </c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</row>
    <row r="2448" spans="1:28" ht="15" customHeight="1">
      <c r="A2448" s="12">
        <v>934809</v>
      </c>
      <c r="B2448" s="6" t="s">
        <v>64</v>
      </c>
      <c r="C2448" s="6" t="s">
        <v>20</v>
      </c>
      <c r="D2448" s="6">
        <v>512</v>
      </c>
      <c r="E2448" s="6">
        <v>512</v>
      </c>
      <c r="F2448" s="6">
        <f t="shared" si="44"/>
        <v>0.51200000000000001</v>
      </c>
      <c r="G2448" s="6">
        <v>1</v>
      </c>
      <c r="H2448" s="6" t="s">
        <v>377</v>
      </c>
      <c r="I2448" s="6" t="s">
        <v>48</v>
      </c>
      <c r="J2448" s="6" t="s">
        <v>36</v>
      </c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</row>
    <row r="2449" spans="1:28" ht="15" customHeight="1">
      <c r="A2449" s="12">
        <v>935175</v>
      </c>
      <c r="B2449" s="6" t="s">
        <v>328</v>
      </c>
      <c r="C2449" s="6" t="s">
        <v>20</v>
      </c>
      <c r="D2449" s="6">
        <v>130</v>
      </c>
      <c r="E2449" s="6">
        <v>130</v>
      </c>
      <c r="F2449" s="6">
        <f t="shared" si="44"/>
        <v>0.13</v>
      </c>
      <c r="G2449" s="6">
        <v>1</v>
      </c>
      <c r="H2449" s="6" t="s">
        <v>377</v>
      </c>
      <c r="I2449" s="6" t="s">
        <v>48</v>
      </c>
      <c r="J2449" s="6" t="s">
        <v>36</v>
      </c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</row>
    <row r="2450" spans="1:28" ht="15" customHeight="1">
      <c r="A2450" s="12">
        <v>934444</v>
      </c>
      <c r="B2450" s="6" t="s">
        <v>64</v>
      </c>
      <c r="C2450" s="6" t="s">
        <v>20</v>
      </c>
      <c r="D2450" s="6">
        <v>290</v>
      </c>
      <c r="E2450" s="6">
        <v>290</v>
      </c>
      <c r="F2450" s="6">
        <f t="shared" si="44"/>
        <v>0.28999999999999998</v>
      </c>
      <c r="G2450" s="6">
        <v>1</v>
      </c>
      <c r="H2450" s="6" t="s">
        <v>377</v>
      </c>
      <c r="I2450" s="6" t="s">
        <v>48</v>
      </c>
      <c r="J2450" s="6" t="s">
        <v>149</v>
      </c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</row>
    <row r="2451" spans="1:28" ht="15" customHeight="1">
      <c r="A2451" s="12">
        <v>935540</v>
      </c>
      <c r="B2451" s="6" t="s">
        <v>64</v>
      </c>
      <c r="C2451" s="6" t="s">
        <v>20</v>
      </c>
      <c r="D2451" s="6">
        <v>662</v>
      </c>
      <c r="E2451" s="6">
        <v>662</v>
      </c>
      <c r="F2451" s="6">
        <f t="shared" si="44"/>
        <v>0.66200000000000003</v>
      </c>
      <c r="G2451" s="6">
        <v>1</v>
      </c>
      <c r="H2451" s="6" t="s">
        <v>377</v>
      </c>
      <c r="I2451" s="6" t="s">
        <v>48</v>
      </c>
      <c r="J2451" s="6" t="s">
        <v>36</v>
      </c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</row>
    <row r="2452" spans="1:28" ht="15" customHeight="1">
      <c r="A2452" s="12">
        <v>934079</v>
      </c>
      <c r="B2452" s="6" t="s">
        <v>378</v>
      </c>
      <c r="C2452" s="6" t="s">
        <v>20</v>
      </c>
      <c r="D2452" s="6">
        <v>460</v>
      </c>
      <c r="E2452" s="6">
        <v>460</v>
      </c>
      <c r="F2452" s="6">
        <f t="shared" si="44"/>
        <v>0.46</v>
      </c>
      <c r="G2452" s="6">
        <v>1</v>
      </c>
      <c r="H2452" s="6" t="s">
        <v>377</v>
      </c>
      <c r="I2452" s="6" t="s">
        <v>48</v>
      </c>
      <c r="J2452" s="6" t="s">
        <v>36</v>
      </c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</row>
    <row r="2453" spans="1:28" ht="15" customHeight="1">
      <c r="A2453" s="12">
        <v>933714</v>
      </c>
      <c r="B2453" s="6" t="s">
        <v>379</v>
      </c>
      <c r="C2453" s="6" t="s">
        <v>20</v>
      </c>
      <c r="D2453" s="6">
        <v>212</v>
      </c>
      <c r="E2453" s="6">
        <v>212</v>
      </c>
      <c r="F2453" s="6">
        <f t="shared" si="44"/>
        <v>0.21199999999999999</v>
      </c>
      <c r="G2453" s="6">
        <v>1</v>
      </c>
      <c r="H2453" s="6" t="s">
        <v>377</v>
      </c>
      <c r="I2453" s="6" t="s">
        <v>48</v>
      </c>
      <c r="J2453" s="6" t="s">
        <v>36</v>
      </c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</row>
    <row r="2454" spans="1:28" ht="15" customHeight="1">
      <c r="A2454" s="12">
        <v>933348</v>
      </c>
      <c r="B2454" s="6" t="s">
        <v>64</v>
      </c>
      <c r="C2454" s="6" t="s">
        <v>20</v>
      </c>
      <c r="D2454" s="6">
        <v>412</v>
      </c>
      <c r="E2454" s="6">
        <v>412</v>
      </c>
      <c r="F2454" s="6">
        <f t="shared" si="44"/>
        <v>0.41199999999999998</v>
      </c>
      <c r="G2454" s="6">
        <v>1</v>
      </c>
      <c r="H2454" s="6" t="s">
        <v>377</v>
      </c>
      <c r="I2454" s="6" t="s">
        <v>48</v>
      </c>
      <c r="J2454" s="6" t="s">
        <v>149</v>
      </c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</row>
    <row r="2455" spans="1:28" ht="15" customHeight="1">
      <c r="A2455" s="12">
        <v>932618</v>
      </c>
      <c r="B2455" s="6" t="s">
        <v>379</v>
      </c>
      <c r="C2455" s="6" t="s">
        <v>20</v>
      </c>
      <c r="D2455" s="6">
        <v>64</v>
      </c>
      <c r="E2455" s="6">
        <v>64</v>
      </c>
      <c r="F2455" s="6">
        <f t="shared" si="44"/>
        <v>6.4000000000000001E-2</v>
      </c>
      <c r="G2455" s="6">
        <v>1</v>
      </c>
      <c r="H2455" s="6" t="s">
        <v>377</v>
      </c>
      <c r="I2455" s="6" t="s">
        <v>48</v>
      </c>
      <c r="J2455" s="6" t="s">
        <v>36</v>
      </c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</row>
    <row r="2456" spans="1:28" ht="15" customHeight="1">
      <c r="A2456" s="12">
        <v>932253</v>
      </c>
      <c r="B2456" s="6" t="s">
        <v>378</v>
      </c>
      <c r="C2456" s="6" t="s">
        <v>20</v>
      </c>
      <c r="D2456" s="6">
        <v>550</v>
      </c>
      <c r="E2456" s="6">
        <v>550</v>
      </c>
      <c r="F2456" s="6">
        <f t="shared" si="44"/>
        <v>0.55000000000000004</v>
      </c>
      <c r="G2456" s="6">
        <v>1</v>
      </c>
      <c r="H2456" s="6" t="s">
        <v>377</v>
      </c>
      <c r="I2456" s="6" t="s">
        <v>48</v>
      </c>
      <c r="J2456" s="6" t="s">
        <v>36</v>
      </c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</row>
    <row r="2457" spans="1:28" ht="15" customHeight="1">
      <c r="A2457" s="12">
        <v>930792</v>
      </c>
      <c r="B2457" s="6" t="s">
        <v>64</v>
      </c>
      <c r="C2457" s="6" t="s">
        <v>20</v>
      </c>
      <c r="D2457" s="6">
        <v>654</v>
      </c>
      <c r="E2457" s="6">
        <v>654</v>
      </c>
      <c r="F2457" s="6">
        <f t="shared" si="44"/>
        <v>0.65400000000000003</v>
      </c>
      <c r="G2457" s="6">
        <v>1</v>
      </c>
      <c r="H2457" s="6" t="s">
        <v>377</v>
      </c>
      <c r="I2457" s="6" t="s">
        <v>48</v>
      </c>
      <c r="J2457" s="6" t="s">
        <v>36</v>
      </c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</row>
    <row r="2458" spans="1:28" ht="15" customHeight="1">
      <c r="A2458" s="12">
        <v>931887</v>
      </c>
      <c r="B2458" s="6" t="s">
        <v>64</v>
      </c>
      <c r="C2458" s="6" t="s">
        <v>20</v>
      </c>
      <c r="D2458" s="6">
        <v>518</v>
      </c>
      <c r="E2458" s="6">
        <v>518</v>
      </c>
      <c r="F2458" s="6">
        <f t="shared" si="44"/>
        <v>0.51800000000000002</v>
      </c>
      <c r="G2458" s="6">
        <v>1</v>
      </c>
      <c r="H2458" s="6" t="s">
        <v>377</v>
      </c>
      <c r="I2458" s="6" t="s">
        <v>48</v>
      </c>
      <c r="J2458" s="6" t="s">
        <v>36</v>
      </c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</row>
    <row r="2459" spans="1:28" ht="15" customHeight="1">
      <c r="A2459" s="12">
        <v>937731</v>
      </c>
      <c r="B2459" s="6" t="s">
        <v>64</v>
      </c>
      <c r="C2459" s="6" t="s">
        <v>20</v>
      </c>
      <c r="D2459" s="6">
        <v>534</v>
      </c>
      <c r="E2459" s="6">
        <v>534</v>
      </c>
      <c r="F2459" s="6">
        <f t="shared" si="44"/>
        <v>0.53400000000000003</v>
      </c>
      <c r="G2459" s="6">
        <v>1</v>
      </c>
      <c r="H2459" s="6" t="s">
        <v>377</v>
      </c>
      <c r="I2459" s="6" t="s">
        <v>48</v>
      </c>
      <c r="J2459" s="6" t="s">
        <v>149</v>
      </c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</row>
    <row r="2460" spans="1:28" ht="15" customHeight="1">
      <c r="A2460" s="12">
        <v>931522</v>
      </c>
      <c r="B2460" s="6" t="s">
        <v>46</v>
      </c>
      <c r="C2460" s="6" t="s">
        <v>20</v>
      </c>
      <c r="D2460" s="6">
        <v>180</v>
      </c>
      <c r="E2460" s="6">
        <v>180</v>
      </c>
      <c r="F2460" s="6">
        <f t="shared" si="44"/>
        <v>0.18</v>
      </c>
      <c r="G2460" s="6">
        <v>1</v>
      </c>
      <c r="H2460" s="6" t="s">
        <v>377</v>
      </c>
      <c r="I2460" s="6" t="s">
        <v>48</v>
      </c>
      <c r="J2460" s="6" t="s">
        <v>170</v>
      </c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</row>
    <row r="2461" spans="1:28" ht="15" customHeight="1">
      <c r="A2461" s="12">
        <v>931157</v>
      </c>
      <c r="B2461" s="6" t="s">
        <v>22</v>
      </c>
      <c r="C2461" s="6" t="s">
        <v>20</v>
      </c>
      <c r="D2461" s="6">
        <v>306</v>
      </c>
      <c r="E2461" s="6">
        <v>306</v>
      </c>
      <c r="F2461" s="6">
        <f t="shared" si="44"/>
        <v>0.30599999999999999</v>
      </c>
      <c r="G2461" s="6">
        <v>1</v>
      </c>
      <c r="H2461" s="6" t="s">
        <v>377</v>
      </c>
      <c r="I2461" s="6" t="s">
        <v>48</v>
      </c>
      <c r="J2461" s="6" t="s">
        <v>36</v>
      </c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</row>
    <row r="2462" spans="1:28" ht="15" customHeight="1">
      <c r="A2462" s="12">
        <v>930426</v>
      </c>
      <c r="B2462" s="6" t="s">
        <v>50</v>
      </c>
      <c r="C2462" s="6" t="s">
        <v>20</v>
      </c>
      <c r="D2462" s="6">
        <v>162</v>
      </c>
      <c r="E2462" s="6">
        <v>162</v>
      </c>
      <c r="F2462" s="6">
        <f t="shared" si="44"/>
        <v>0.16200000000000001</v>
      </c>
      <c r="G2462" s="6">
        <v>1</v>
      </c>
      <c r="H2462" s="6" t="s">
        <v>377</v>
      </c>
      <c r="I2462" s="6" t="s">
        <v>48</v>
      </c>
      <c r="J2462" s="6" t="s">
        <v>25</v>
      </c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</row>
    <row r="2463" spans="1:28" ht="15" customHeight="1">
      <c r="A2463" s="12">
        <v>930061</v>
      </c>
      <c r="B2463" s="13" t="s">
        <v>379</v>
      </c>
      <c r="C2463" s="13" t="s">
        <v>20</v>
      </c>
      <c r="D2463" s="13">
        <v>116</v>
      </c>
      <c r="E2463" s="13">
        <v>116</v>
      </c>
      <c r="F2463" s="6">
        <f t="shared" si="44"/>
        <v>0.11600000000000001</v>
      </c>
      <c r="G2463" s="13">
        <v>1</v>
      </c>
      <c r="H2463" s="13" t="s">
        <v>377</v>
      </c>
      <c r="I2463" s="6" t="s">
        <v>42</v>
      </c>
      <c r="J2463" s="6" t="s">
        <v>36</v>
      </c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</row>
    <row r="2464" spans="1:28" ht="15" customHeight="1">
      <c r="A2464" s="12">
        <v>929696</v>
      </c>
      <c r="B2464" s="13" t="s">
        <v>379</v>
      </c>
      <c r="C2464" s="7" t="s">
        <v>20</v>
      </c>
      <c r="D2464" s="7">
        <v>126</v>
      </c>
      <c r="E2464" s="7">
        <v>126</v>
      </c>
      <c r="F2464" s="6">
        <f t="shared" si="44"/>
        <v>0.126</v>
      </c>
      <c r="G2464" s="7">
        <v>1</v>
      </c>
      <c r="H2464" s="7" t="s">
        <v>377</v>
      </c>
      <c r="I2464" s="6" t="s">
        <v>42</v>
      </c>
      <c r="J2464" s="6" t="s">
        <v>36</v>
      </c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</row>
    <row r="2465" spans="1:28" ht="15" customHeight="1">
      <c r="A2465" s="12">
        <v>929331</v>
      </c>
      <c r="B2465" s="13" t="s">
        <v>378</v>
      </c>
      <c r="C2465" s="13" t="s">
        <v>20</v>
      </c>
      <c r="D2465" s="13">
        <v>484</v>
      </c>
      <c r="E2465" s="13">
        <v>484</v>
      </c>
      <c r="F2465" s="6">
        <f t="shared" si="44"/>
        <v>0.48399999999999999</v>
      </c>
      <c r="G2465" s="13">
        <v>1</v>
      </c>
      <c r="H2465" s="13" t="s">
        <v>377</v>
      </c>
      <c r="I2465" s="6" t="s">
        <v>42</v>
      </c>
      <c r="J2465" s="6" t="s">
        <v>36</v>
      </c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</row>
    <row r="2466" spans="1:28" ht="15" customHeight="1">
      <c r="A2466" s="12">
        <v>928965</v>
      </c>
      <c r="B2466" s="7" t="s">
        <v>158</v>
      </c>
      <c r="C2466" s="7" t="s">
        <v>20</v>
      </c>
      <c r="D2466" s="7">
        <v>124</v>
      </c>
      <c r="E2466" s="7">
        <v>124</v>
      </c>
      <c r="F2466" s="6">
        <f t="shared" si="44"/>
        <v>0.124</v>
      </c>
      <c r="G2466" s="7">
        <v>1</v>
      </c>
      <c r="H2466" s="7" t="s">
        <v>377</v>
      </c>
      <c r="I2466" s="6" t="s">
        <v>42</v>
      </c>
      <c r="J2466" s="6" t="s">
        <v>36</v>
      </c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</row>
    <row r="2467" spans="1:28" ht="15" customHeight="1">
      <c r="A2467" s="12">
        <v>926043</v>
      </c>
      <c r="B2467" s="13" t="s">
        <v>64</v>
      </c>
      <c r="C2467" s="13" t="s">
        <v>20</v>
      </c>
      <c r="D2467" s="13">
        <v>794</v>
      </c>
      <c r="E2467" s="13">
        <v>794</v>
      </c>
      <c r="F2467" s="6">
        <f t="shared" si="44"/>
        <v>0.79400000000000004</v>
      </c>
      <c r="G2467" s="13">
        <v>1</v>
      </c>
      <c r="H2467" s="13" t="s">
        <v>377</v>
      </c>
      <c r="I2467" s="6" t="s">
        <v>42</v>
      </c>
      <c r="J2467" s="6" t="s">
        <v>36</v>
      </c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</row>
    <row r="2468" spans="1:28" ht="15" customHeight="1">
      <c r="A2468" s="12">
        <v>925678</v>
      </c>
      <c r="B2468" s="7" t="s">
        <v>154</v>
      </c>
      <c r="C2468" s="7" t="s">
        <v>20</v>
      </c>
      <c r="D2468" s="7">
        <v>486</v>
      </c>
      <c r="E2468" s="7">
        <v>486</v>
      </c>
      <c r="F2468" s="6">
        <f t="shared" si="44"/>
        <v>0.48599999999999999</v>
      </c>
      <c r="G2468" s="7">
        <v>1</v>
      </c>
      <c r="H2468" s="7" t="s">
        <v>377</v>
      </c>
      <c r="I2468" s="6" t="s">
        <v>42</v>
      </c>
      <c r="J2468" s="6" t="s">
        <v>36</v>
      </c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</row>
    <row r="2469" spans="1:28" ht="15" customHeight="1">
      <c r="A2469" s="12">
        <v>924582</v>
      </c>
      <c r="B2469" s="13" t="s">
        <v>379</v>
      </c>
      <c r="C2469" s="13" t="s">
        <v>20</v>
      </c>
      <c r="D2469" s="13">
        <v>240</v>
      </c>
      <c r="E2469" s="13">
        <v>240</v>
      </c>
      <c r="F2469" s="6">
        <f t="shared" si="44"/>
        <v>0.24</v>
      </c>
      <c r="G2469" s="13">
        <v>1</v>
      </c>
      <c r="H2469" s="13" t="s">
        <v>377</v>
      </c>
      <c r="I2469" s="6" t="s">
        <v>42</v>
      </c>
      <c r="J2469" s="6" t="s">
        <v>36</v>
      </c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</row>
    <row r="2470" spans="1:28" ht="15" customHeight="1">
      <c r="A2470" s="12">
        <v>925313</v>
      </c>
      <c r="B2470" s="7" t="s">
        <v>14</v>
      </c>
      <c r="C2470" s="7" t="s">
        <v>20</v>
      </c>
      <c r="D2470" s="7">
        <v>144</v>
      </c>
      <c r="E2470" s="7">
        <v>144</v>
      </c>
      <c r="F2470" s="6">
        <f t="shared" si="44"/>
        <v>0.14399999999999999</v>
      </c>
      <c r="G2470" s="7">
        <v>1</v>
      </c>
      <c r="H2470" s="7" t="s">
        <v>377</v>
      </c>
      <c r="I2470" s="6" t="s">
        <v>42</v>
      </c>
      <c r="J2470" s="6" t="s">
        <v>36</v>
      </c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</row>
    <row r="2471" spans="1:28" ht="15" customHeight="1">
      <c r="A2471" s="12">
        <v>926774</v>
      </c>
      <c r="B2471" s="13" t="s">
        <v>14</v>
      </c>
      <c r="C2471" s="13" t="s">
        <v>20</v>
      </c>
      <c r="D2471" s="13">
        <v>170</v>
      </c>
      <c r="E2471" s="13">
        <v>170</v>
      </c>
      <c r="F2471" s="6">
        <f t="shared" si="44"/>
        <v>0.17</v>
      </c>
      <c r="G2471" s="13">
        <v>1</v>
      </c>
      <c r="H2471" s="13" t="s">
        <v>377</v>
      </c>
      <c r="I2471" s="6" t="s">
        <v>42</v>
      </c>
      <c r="J2471" s="6" t="s">
        <v>25</v>
      </c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</row>
    <row r="2472" spans="1:28" ht="15" customHeight="1">
      <c r="A2472" s="12">
        <v>927139</v>
      </c>
      <c r="B2472" s="7" t="s">
        <v>14</v>
      </c>
      <c r="C2472" s="7" t="s">
        <v>20</v>
      </c>
      <c r="D2472" s="7">
        <v>166</v>
      </c>
      <c r="E2472" s="7">
        <v>166</v>
      </c>
      <c r="F2472" s="6">
        <f t="shared" si="44"/>
        <v>0.16600000000000001</v>
      </c>
      <c r="G2472" s="7">
        <v>1</v>
      </c>
      <c r="H2472" s="7" t="s">
        <v>377</v>
      </c>
      <c r="I2472" s="6" t="s">
        <v>42</v>
      </c>
      <c r="J2472" s="6" t="s">
        <v>25</v>
      </c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</row>
    <row r="2473" spans="1:28" ht="15" customHeight="1">
      <c r="A2473" s="12">
        <v>927504</v>
      </c>
      <c r="B2473" s="13" t="s">
        <v>62</v>
      </c>
      <c r="C2473" s="13" t="s">
        <v>20</v>
      </c>
      <c r="D2473" s="13">
        <v>394</v>
      </c>
      <c r="E2473" s="13">
        <v>394</v>
      </c>
      <c r="F2473" s="6">
        <f t="shared" si="44"/>
        <v>0.39400000000000002</v>
      </c>
      <c r="G2473" s="13">
        <v>1</v>
      </c>
      <c r="H2473" s="13" t="s">
        <v>377</v>
      </c>
      <c r="I2473" s="6" t="s">
        <v>42</v>
      </c>
      <c r="J2473" s="6" t="s">
        <v>36</v>
      </c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</row>
    <row r="2474" spans="1:28" ht="15" customHeight="1">
      <c r="A2474" s="12">
        <v>917643</v>
      </c>
      <c r="B2474" s="7" t="s">
        <v>62</v>
      </c>
      <c r="C2474" s="7" t="s">
        <v>20</v>
      </c>
      <c r="D2474" s="7">
        <v>622</v>
      </c>
      <c r="E2474" s="7">
        <v>622</v>
      </c>
      <c r="F2474" s="6">
        <f t="shared" si="44"/>
        <v>0.622</v>
      </c>
      <c r="G2474" s="7">
        <v>1</v>
      </c>
      <c r="H2474" s="7" t="s">
        <v>377</v>
      </c>
      <c r="I2474" s="6" t="s">
        <v>42</v>
      </c>
      <c r="J2474" s="6" t="s">
        <v>36</v>
      </c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</row>
    <row r="2475" spans="1:28" ht="15" customHeight="1">
      <c r="A2475" s="12">
        <v>924217</v>
      </c>
      <c r="B2475" s="13" t="s">
        <v>154</v>
      </c>
      <c r="C2475" s="13" t="s">
        <v>20</v>
      </c>
      <c r="D2475" s="13">
        <v>492</v>
      </c>
      <c r="E2475" s="13">
        <v>492</v>
      </c>
      <c r="F2475" s="6">
        <f t="shared" si="44"/>
        <v>0.49199999999999999</v>
      </c>
      <c r="G2475" s="13">
        <v>1</v>
      </c>
      <c r="H2475" s="13" t="s">
        <v>377</v>
      </c>
      <c r="I2475" s="6" t="s">
        <v>42</v>
      </c>
      <c r="J2475" s="6" t="s">
        <v>36</v>
      </c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</row>
    <row r="2476" spans="1:28" ht="15" customHeight="1">
      <c r="A2476" s="12">
        <v>927870</v>
      </c>
      <c r="B2476" s="7" t="s">
        <v>154</v>
      </c>
      <c r="C2476" s="7" t="s">
        <v>20</v>
      </c>
      <c r="D2476" s="7">
        <v>492</v>
      </c>
      <c r="E2476" s="7">
        <v>492</v>
      </c>
      <c r="F2476" s="6">
        <f t="shared" si="44"/>
        <v>0.49199999999999999</v>
      </c>
      <c r="G2476" s="7">
        <v>1</v>
      </c>
      <c r="H2476" s="7" t="s">
        <v>377</v>
      </c>
      <c r="I2476" s="6" t="s">
        <v>42</v>
      </c>
      <c r="J2476" s="6" t="s">
        <v>36</v>
      </c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</row>
    <row r="2477" spans="1:28" ht="15" customHeight="1">
      <c r="A2477" s="12">
        <v>926409</v>
      </c>
      <c r="B2477" s="13" t="s">
        <v>328</v>
      </c>
      <c r="C2477" s="13" t="s">
        <v>20</v>
      </c>
      <c r="D2477" s="13">
        <v>374</v>
      </c>
      <c r="E2477" s="13">
        <v>374</v>
      </c>
      <c r="F2477" s="6">
        <f t="shared" si="44"/>
        <v>0.374</v>
      </c>
      <c r="G2477" s="13">
        <v>1</v>
      </c>
      <c r="H2477" s="13" t="s">
        <v>377</v>
      </c>
      <c r="I2477" s="6" t="s">
        <v>42</v>
      </c>
      <c r="J2477" s="6" t="s">
        <v>36</v>
      </c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</row>
    <row r="2478" spans="1:28" ht="15" customHeight="1">
      <c r="A2478" s="12">
        <v>897554</v>
      </c>
      <c r="B2478" s="13" t="s">
        <v>22</v>
      </c>
      <c r="C2478" s="13" t="s">
        <v>20</v>
      </c>
      <c r="D2478" s="13">
        <v>336</v>
      </c>
      <c r="E2478" s="13">
        <v>336</v>
      </c>
      <c r="F2478" s="6">
        <f t="shared" si="44"/>
        <v>0.33600000000000002</v>
      </c>
      <c r="G2478" s="13">
        <v>1</v>
      </c>
      <c r="H2478" s="13" t="s">
        <v>377</v>
      </c>
      <c r="I2478" s="6" t="s">
        <v>42</v>
      </c>
      <c r="J2478" s="6" t="s">
        <v>149</v>
      </c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</row>
    <row r="2479" spans="1:28" ht="15" customHeight="1">
      <c r="A2479" s="12">
        <v>897919</v>
      </c>
      <c r="B2479" s="13" t="s">
        <v>22</v>
      </c>
      <c r="C2479" s="7" t="s">
        <v>20</v>
      </c>
      <c r="D2479" s="7">
        <v>224</v>
      </c>
      <c r="E2479" s="7">
        <v>224</v>
      </c>
      <c r="F2479" s="6">
        <f t="shared" si="44"/>
        <v>0.224</v>
      </c>
      <c r="G2479" s="7">
        <v>1</v>
      </c>
      <c r="H2479" s="7" t="s">
        <v>377</v>
      </c>
      <c r="I2479" s="6" t="s">
        <v>42</v>
      </c>
      <c r="J2479" s="6" t="s">
        <v>149</v>
      </c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</row>
    <row r="2480" spans="1:28" ht="15" customHeight="1">
      <c r="A2480" s="12">
        <v>901572</v>
      </c>
      <c r="B2480" s="13" t="s">
        <v>22</v>
      </c>
      <c r="C2480" s="13" t="s">
        <v>20</v>
      </c>
      <c r="D2480" s="13">
        <v>302</v>
      </c>
      <c r="E2480" s="13">
        <v>302</v>
      </c>
      <c r="F2480" s="6">
        <f t="shared" si="44"/>
        <v>0.30199999999999999</v>
      </c>
      <c r="G2480" s="13">
        <v>1</v>
      </c>
      <c r="H2480" s="13" t="s">
        <v>377</v>
      </c>
      <c r="I2480" s="6" t="s">
        <v>67</v>
      </c>
      <c r="J2480" s="6" t="s">
        <v>36</v>
      </c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</row>
    <row r="2481" spans="1:28" ht="15" customHeight="1">
      <c r="A2481" s="12">
        <v>901937</v>
      </c>
      <c r="B2481" s="13" t="s">
        <v>22</v>
      </c>
      <c r="C2481" s="7" t="s">
        <v>20</v>
      </c>
      <c r="D2481" s="7">
        <v>288</v>
      </c>
      <c r="E2481" s="7">
        <v>288</v>
      </c>
      <c r="F2481" s="6">
        <f t="shared" si="44"/>
        <v>0.28799999999999998</v>
      </c>
      <c r="G2481" s="7">
        <v>1</v>
      </c>
      <c r="H2481" s="7" t="s">
        <v>377</v>
      </c>
      <c r="I2481" s="6" t="s">
        <v>67</v>
      </c>
      <c r="J2481" s="6" t="s">
        <v>36</v>
      </c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</row>
    <row r="2482" spans="1:28" ht="15" customHeight="1">
      <c r="A2482" s="12">
        <v>900841</v>
      </c>
      <c r="B2482" s="13" t="s">
        <v>22</v>
      </c>
      <c r="C2482" s="13" t="s">
        <v>20</v>
      </c>
      <c r="D2482" s="13">
        <v>250</v>
      </c>
      <c r="E2482" s="13">
        <v>250</v>
      </c>
      <c r="F2482" s="6">
        <f t="shared" si="44"/>
        <v>0.25</v>
      </c>
      <c r="G2482" s="13">
        <v>1</v>
      </c>
      <c r="H2482" s="13" t="s">
        <v>377</v>
      </c>
      <c r="I2482" s="6" t="s">
        <v>42</v>
      </c>
      <c r="J2482" s="6" t="s">
        <v>25</v>
      </c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</row>
    <row r="2483" spans="1:28" ht="15" customHeight="1">
      <c r="A2483" s="12">
        <v>902302</v>
      </c>
      <c r="B2483" s="13" t="s">
        <v>22</v>
      </c>
      <c r="C2483" s="7" t="s">
        <v>20</v>
      </c>
      <c r="D2483" s="7">
        <v>242</v>
      </c>
      <c r="E2483" s="7">
        <v>242</v>
      </c>
      <c r="F2483" s="6">
        <f t="shared" si="44"/>
        <v>0.24199999999999999</v>
      </c>
      <c r="G2483" s="7">
        <v>1</v>
      </c>
      <c r="H2483" s="7" t="s">
        <v>377</v>
      </c>
      <c r="I2483" s="6" t="s">
        <v>42</v>
      </c>
      <c r="J2483" s="6" t="s">
        <v>25</v>
      </c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</row>
    <row r="2484" spans="1:28" ht="15" customHeight="1">
      <c r="A2484" s="12">
        <v>900111</v>
      </c>
      <c r="B2484" s="13" t="s">
        <v>154</v>
      </c>
      <c r="C2484" s="13" t="s">
        <v>20</v>
      </c>
      <c r="D2484" s="13">
        <v>458</v>
      </c>
      <c r="E2484" s="13">
        <v>458</v>
      </c>
      <c r="F2484" s="6">
        <f t="shared" si="44"/>
        <v>0.45800000000000002</v>
      </c>
      <c r="G2484" s="13">
        <v>1</v>
      </c>
      <c r="H2484" s="13" t="s">
        <v>377</v>
      </c>
      <c r="I2484" s="6" t="s">
        <v>42</v>
      </c>
      <c r="J2484" s="6" t="s">
        <v>36</v>
      </c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</row>
    <row r="2485" spans="1:28" ht="15" customHeight="1">
      <c r="A2485" s="12">
        <v>896823</v>
      </c>
      <c r="B2485" s="7" t="s">
        <v>154</v>
      </c>
      <c r="C2485" s="7" t="s">
        <v>20</v>
      </c>
      <c r="D2485" s="7">
        <v>444</v>
      </c>
      <c r="E2485" s="7">
        <v>444</v>
      </c>
      <c r="F2485" s="6">
        <f t="shared" si="44"/>
        <v>0.44400000000000001</v>
      </c>
      <c r="G2485" s="7">
        <v>1</v>
      </c>
      <c r="H2485" s="7" t="s">
        <v>377</v>
      </c>
      <c r="I2485" s="6" t="s">
        <v>42</v>
      </c>
      <c r="J2485" s="6" t="s">
        <v>36</v>
      </c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</row>
    <row r="2486" spans="1:28" ht="15" customHeight="1">
      <c r="A2486" s="12">
        <v>899745</v>
      </c>
      <c r="B2486" s="13" t="s">
        <v>328</v>
      </c>
      <c r="C2486" s="13" t="s">
        <v>20</v>
      </c>
      <c r="D2486" s="13">
        <v>334</v>
      </c>
      <c r="E2486" s="13">
        <v>334</v>
      </c>
      <c r="F2486" s="6">
        <f t="shared" si="44"/>
        <v>0.33400000000000002</v>
      </c>
      <c r="G2486" s="13">
        <v>1</v>
      </c>
      <c r="H2486" s="13" t="s">
        <v>377</v>
      </c>
      <c r="I2486" s="6" t="s">
        <v>42</v>
      </c>
      <c r="J2486" s="6" t="s">
        <v>36</v>
      </c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</row>
    <row r="2487" spans="1:28" ht="15" customHeight="1">
      <c r="A2487" s="12">
        <v>899380</v>
      </c>
      <c r="B2487" s="7" t="s">
        <v>328</v>
      </c>
      <c r="C2487" s="7" t="s">
        <v>20</v>
      </c>
      <c r="D2487" s="7">
        <v>196</v>
      </c>
      <c r="E2487" s="7">
        <v>196</v>
      </c>
      <c r="F2487" s="6">
        <f t="shared" si="44"/>
        <v>0.19600000000000001</v>
      </c>
      <c r="G2487" s="7">
        <v>1</v>
      </c>
      <c r="H2487" s="7" t="s">
        <v>377</v>
      </c>
      <c r="I2487" s="6" t="s">
        <v>42</v>
      </c>
      <c r="J2487" s="6" t="s">
        <v>36</v>
      </c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</row>
    <row r="2488" spans="1:28" ht="15" customHeight="1">
      <c r="A2488" s="12">
        <v>896458</v>
      </c>
      <c r="B2488" s="13" t="s">
        <v>378</v>
      </c>
      <c r="C2488" s="13" t="s">
        <v>20</v>
      </c>
      <c r="D2488" s="13">
        <v>492</v>
      </c>
      <c r="E2488" s="13">
        <v>492</v>
      </c>
      <c r="F2488" s="6">
        <f t="shared" si="44"/>
        <v>0.49199999999999999</v>
      </c>
      <c r="G2488" s="13">
        <v>1</v>
      </c>
      <c r="H2488" s="13" t="s">
        <v>377</v>
      </c>
      <c r="I2488" s="6" t="s">
        <v>42</v>
      </c>
      <c r="J2488" s="6" t="s">
        <v>36</v>
      </c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</row>
    <row r="2489" spans="1:28" ht="15" customHeight="1">
      <c r="A2489" s="12">
        <v>898650</v>
      </c>
      <c r="B2489" s="7" t="s">
        <v>47</v>
      </c>
      <c r="C2489" s="7" t="s">
        <v>20</v>
      </c>
      <c r="D2489" s="7">
        <v>150</v>
      </c>
      <c r="E2489" s="7">
        <v>150</v>
      </c>
      <c r="F2489" s="6">
        <f t="shared" si="44"/>
        <v>0.15</v>
      </c>
      <c r="G2489" s="7">
        <v>1</v>
      </c>
      <c r="H2489" s="7" t="s">
        <v>377</v>
      </c>
      <c r="I2489" s="6" t="s">
        <v>42</v>
      </c>
      <c r="J2489" s="6" t="s">
        <v>36</v>
      </c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</row>
    <row r="2490" spans="1:28" ht="15" customHeight="1">
      <c r="A2490" s="12">
        <v>896093</v>
      </c>
      <c r="B2490" s="13" t="s">
        <v>379</v>
      </c>
      <c r="C2490" s="13" t="s">
        <v>20</v>
      </c>
      <c r="D2490" s="13">
        <v>160</v>
      </c>
      <c r="E2490" s="13">
        <v>160</v>
      </c>
      <c r="F2490" s="6">
        <f t="shared" si="44"/>
        <v>0.16</v>
      </c>
      <c r="G2490" s="13">
        <v>1</v>
      </c>
      <c r="H2490" s="13" t="s">
        <v>377</v>
      </c>
      <c r="I2490" s="6" t="s">
        <v>42</v>
      </c>
      <c r="J2490" s="6" t="s">
        <v>36</v>
      </c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</row>
    <row r="2491" spans="1:28" ht="15" customHeight="1">
      <c r="A2491" s="12">
        <v>895728</v>
      </c>
      <c r="B2491" s="7" t="s">
        <v>328</v>
      </c>
      <c r="C2491" s="7" t="s">
        <v>20</v>
      </c>
      <c r="D2491" s="7">
        <v>348</v>
      </c>
      <c r="E2491" s="7">
        <v>348</v>
      </c>
      <c r="F2491" s="6">
        <f t="shared" si="44"/>
        <v>0.34799999999999998</v>
      </c>
      <c r="G2491" s="7">
        <v>1</v>
      </c>
      <c r="H2491" s="7" t="s">
        <v>377</v>
      </c>
      <c r="I2491" s="6" t="s">
        <v>42</v>
      </c>
      <c r="J2491" s="6" t="s">
        <v>117</v>
      </c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</row>
    <row r="2492" spans="1:28" ht="15" customHeight="1">
      <c r="A2492" s="12">
        <v>895362</v>
      </c>
      <c r="B2492" s="13" t="s">
        <v>22</v>
      </c>
      <c r="C2492" s="13" t="s">
        <v>20</v>
      </c>
      <c r="D2492" s="13">
        <v>268</v>
      </c>
      <c r="E2492" s="13">
        <v>268</v>
      </c>
      <c r="F2492" s="6">
        <f t="shared" si="44"/>
        <v>0.26800000000000002</v>
      </c>
      <c r="G2492" s="13">
        <v>1</v>
      </c>
      <c r="H2492" s="13" t="s">
        <v>377</v>
      </c>
      <c r="I2492" s="6" t="s">
        <v>42</v>
      </c>
      <c r="J2492" s="6" t="s">
        <v>25</v>
      </c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</row>
    <row r="2493" spans="1:28" ht="15" customHeight="1">
      <c r="A2493" s="12">
        <v>923121</v>
      </c>
      <c r="B2493" s="13" t="s">
        <v>14</v>
      </c>
      <c r="C2493" s="13" t="s">
        <v>20</v>
      </c>
      <c r="D2493" s="13">
        <v>96</v>
      </c>
      <c r="E2493" s="13">
        <v>96</v>
      </c>
      <c r="F2493" s="6">
        <f t="shared" si="44"/>
        <v>9.6000000000000002E-2</v>
      </c>
      <c r="G2493" s="13">
        <v>1</v>
      </c>
      <c r="H2493" s="13" t="s">
        <v>377</v>
      </c>
      <c r="I2493" s="6" t="s">
        <v>42</v>
      </c>
      <c r="J2493" s="6" t="s">
        <v>36</v>
      </c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</row>
    <row r="2494" spans="1:28" ht="15" customHeight="1">
      <c r="A2494" s="12">
        <v>930792</v>
      </c>
      <c r="B2494" s="7" t="s">
        <v>379</v>
      </c>
      <c r="C2494" s="7" t="s">
        <v>20</v>
      </c>
      <c r="D2494" s="7">
        <v>366</v>
      </c>
      <c r="E2494" s="7">
        <v>366</v>
      </c>
      <c r="F2494" s="6">
        <f t="shared" si="44"/>
        <v>0.36599999999999999</v>
      </c>
      <c r="G2494" s="7">
        <v>1</v>
      </c>
      <c r="H2494" s="7" t="s">
        <v>377</v>
      </c>
      <c r="I2494" s="6" t="s">
        <v>42</v>
      </c>
      <c r="J2494" s="6" t="s">
        <v>36</v>
      </c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</row>
    <row r="2495" spans="1:28" ht="15" customHeight="1">
      <c r="A2495" s="12">
        <v>922756</v>
      </c>
      <c r="B2495" s="13" t="s">
        <v>50</v>
      </c>
      <c r="C2495" s="13" t="s">
        <v>20</v>
      </c>
      <c r="D2495" s="13">
        <v>354</v>
      </c>
      <c r="E2495" s="13">
        <v>354</v>
      </c>
      <c r="F2495" s="6">
        <f t="shared" si="44"/>
        <v>0.35399999999999998</v>
      </c>
      <c r="G2495" s="13">
        <v>1</v>
      </c>
      <c r="H2495" s="13" t="s">
        <v>377</v>
      </c>
      <c r="I2495" s="6" t="s">
        <v>42</v>
      </c>
      <c r="J2495" s="6" t="s">
        <v>36</v>
      </c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</row>
    <row r="2496" spans="1:28" ht="15" customHeight="1">
      <c r="A2496" s="12">
        <v>924948</v>
      </c>
      <c r="B2496" s="7" t="s">
        <v>378</v>
      </c>
      <c r="C2496" s="7" t="s">
        <v>20</v>
      </c>
      <c r="D2496" s="7">
        <v>636</v>
      </c>
      <c r="E2496" s="7">
        <v>636</v>
      </c>
      <c r="F2496" s="6">
        <f t="shared" si="44"/>
        <v>0.63600000000000001</v>
      </c>
      <c r="G2496" s="7">
        <v>1</v>
      </c>
      <c r="H2496" s="7" t="s">
        <v>377</v>
      </c>
      <c r="I2496" s="6" t="s">
        <v>42</v>
      </c>
      <c r="J2496" s="6" t="s">
        <v>36</v>
      </c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</row>
    <row r="2497" spans="1:28" ht="15" customHeight="1">
      <c r="A2497" s="12">
        <v>928235</v>
      </c>
      <c r="B2497" s="7" t="s">
        <v>379</v>
      </c>
      <c r="C2497" s="13" t="s">
        <v>20</v>
      </c>
      <c r="D2497" s="13">
        <v>110</v>
      </c>
      <c r="E2497" s="13">
        <v>110</v>
      </c>
      <c r="F2497" s="6">
        <f t="shared" si="44"/>
        <v>0.11</v>
      </c>
      <c r="G2497" s="13">
        <v>1</v>
      </c>
      <c r="H2497" s="13" t="s">
        <v>377</v>
      </c>
      <c r="I2497" s="6" t="s">
        <v>42</v>
      </c>
      <c r="J2497" s="6" t="s">
        <v>36</v>
      </c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</row>
    <row r="2498" spans="1:28" ht="15" customHeight="1">
      <c r="A2498" s="12">
        <v>928600</v>
      </c>
      <c r="B2498" s="7" t="s">
        <v>328</v>
      </c>
      <c r="C2498" s="7" t="s">
        <v>20</v>
      </c>
      <c r="D2498" s="7">
        <v>148</v>
      </c>
      <c r="E2498" s="7">
        <v>148</v>
      </c>
      <c r="F2498" s="6">
        <f t="shared" si="44"/>
        <v>0.14799999999999999</v>
      </c>
      <c r="G2498" s="7">
        <v>1</v>
      </c>
      <c r="H2498" s="7" t="s">
        <v>377</v>
      </c>
      <c r="I2498" s="6" t="s">
        <v>42</v>
      </c>
      <c r="J2498" s="6" t="s">
        <v>36</v>
      </c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</row>
    <row r="2499" spans="1:28" ht="15" customHeight="1">
      <c r="A2499" s="12">
        <v>923852</v>
      </c>
      <c r="B2499" s="13" t="s">
        <v>64</v>
      </c>
      <c r="C2499" s="13" t="s">
        <v>20</v>
      </c>
      <c r="D2499" s="13">
        <v>416</v>
      </c>
      <c r="E2499" s="13">
        <v>416</v>
      </c>
      <c r="F2499" s="6">
        <f t="shared" si="44"/>
        <v>0.41599999999999998</v>
      </c>
      <c r="G2499" s="13">
        <v>1</v>
      </c>
      <c r="H2499" s="13" t="s">
        <v>377</v>
      </c>
      <c r="I2499" s="6" t="s">
        <v>42</v>
      </c>
      <c r="J2499" s="6" t="s">
        <v>36</v>
      </c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</row>
    <row r="2500" spans="1:28" ht="15" customHeight="1">
      <c r="A2500" s="12">
        <v>916912</v>
      </c>
      <c r="B2500" s="7" t="s">
        <v>64</v>
      </c>
      <c r="C2500" s="7" t="s">
        <v>20</v>
      </c>
      <c r="D2500" s="7">
        <v>554</v>
      </c>
      <c r="E2500" s="7">
        <v>554</v>
      </c>
      <c r="F2500" s="6">
        <f t="shared" si="44"/>
        <v>0.55400000000000005</v>
      </c>
      <c r="G2500" s="7">
        <v>1</v>
      </c>
      <c r="H2500" s="7" t="s">
        <v>377</v>
      </c>
      <c r="I2500" s="6" t="s">
        <v>42</v>
      </c>
      <c r="J2500" s="6" t="s">
        <v>149</v>
      </c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</row>
    <row r="2501" spans="1:28" ht="15" customHeight="1">
      <c r="A2501" s="12">
        <v>918008</v>
      </c>
      <c r="B2501" s="13" t="s">
        <v>64</v>
      </c>
      <c r="C2501" s="13" t="s">
        <v>20</v>
      </c>
      <c r="D2501" s="13">
        <v>296</v>
      </c>
      <c r="E2501" s="13">
        <v>296</v>
      </c>
      <c r="F2501" s="6">
        <f t="shared" ref="F2501:F2564" si="45">E2501/1000</f>
        <v>0.29599999999999999</v>
      </c>
      <c r="G2501" s="13">
        <v>1</v>
      </c>
      <c r="H2501" s="13" t="s">
        <v>377</v>
      </c>
      <c r="I2501" s="6" t="s">
        <v>42</v>
      </c>
      <c r="J2501" s="6" t="s">
        <v>72</v>
      </c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</row>
    <row r="2502" spans="1:28" ht="15" customHeight="1">
      <c r="A2502" s="12">
        <v>917277</v>
      </c>
      <c r="B2502" s="7" t="s">
        <v>14</v>
      </c>
      <c r="C2502" s="7" t="s">
        <v>20</v>
      </c>
      <c r="D2502" s="7">
        <v>190</v>
      </c>
      <c r="E2502" s="7">
        <v>190</v>
      </c>
      <c r="F2502" s="6">
        <f t="shared" si="45"/>
        <v>0.19</v>
      </c>
      <c r="G2502" s="7">
        <v>1</v>
      </c>
      <c r="H2502" s="7" t="s">
        <v>377</v>
      </c>
      <c r="I2502" s="6" t="s">
        <v>42</v>
      </c>
      <c r="J2502" s="6" t="s">
        <v>36</v>
      </c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</row>
    <row r="2503" spans="1:28" ht="15" customHeight="1">
      <c r="A2503" s="12">
        <v>922391</v>
      </c>
      <c r="B2503" s="13" t="s">
        <v>50</v>
      </c>
      <c r="C2503" s="13" t="s">
        <v>20</v>
      </c>
      <c r="D2503" s="13">
        <v>162</v>
      </c>
      <c r="E2503" s="13">
        <v>162</v>
      </c>
      <c r="F2503" s="6">
        <f t="shared" si="45"/>
        <v>0.16200000000000001</v>
      </c>
      <c r="G2503" s="13">
        <v>1</v>
      </c>
      <c r="H2503" s="13" t="s">
        <v>377</v>
      </c>
      <c r="I2503" s="6" t="s">
        <v>42</v>
      </c>
      <c r="J2503" s="6" t="s">
        <v>25</v>
      </c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</row>
    <row r="2504" spans="1:28" ht="15" customHeight="1">
      <c r="A2504" s="12">
        <v>919104</v>
      </c>
      <c r="B2504" s="7" t="s">
        <v>50</v>
      </c>
      <c r="C2504" s="7" t="s">
        <v>20</v>
      </c>
      <c r="D2504" s="7">
        <v>162</v>
      </c>
      <c r="E2504" s="7">
        <v>162</v>
      </c>
      <c r="F2504" s="6">
        <f t="shared" si="45"/>
        <v>0.16200000000000001</v>
      </c>
      <c r="G2504" s="7">
        <v>1</v>
      </c>
      <c r="H2504" s="7" t="s">
        <v>377</v>
      </c>
      <c r="I2504" s="6" t="s">
        <v>42</v>
      </c>
      <c r="J2504" s="6" t="s">
        <v>25</v>
      </c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</row>
    <row r="2505" spans="1:28" ht="15" customHeight="1">
      <c r="A2505" s="12">
        <v>918738</v>
      </c>
      <c r="B2505" s="13" t="s">
        <v>22</v>
      </c>
      <c r="C2505" s="13" t="s">
        <v>20</v>
      </c>
      <c r="D2505" s="13">
        <v>204</v>
      </c>
      <c r="E2505" s="13">
        <v>204</v>
      </c>
      <c r="F2505" s="6">
        <f t="shared" si="45"/>
        <v>0.20399999999999999</v>
      </c>
      <c r="G2505" s="13">
        <v>1</v>
      </c>
      <c r="H2505" s="13" t="s">
        <v>377</v>
      </c>
      <c r="I2505" s="6" t="s">
        <v>42</v>
      </c>
      <c r="J2505" s="6" t="s">
        <v>25</v>
      </c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</row>
    <row r="2506" spans="1:28" ht="15" customHeight="1">
      <c r="A2506" s="12">
        <v>922026</v>
      </c>
      <c r="B2506" s="13" t="s">
        <v>22</v>
      </c>
      <c r="C2506" s="7" t="s">
        <v>20</v>
      </c>
      <c r="D2506" s="7">
        <v>312</v>
      </c>
      <c r="E2506" s="7">
        <v>312</v>
      </c>
      <c r="F2506" s="6">
        <f t="shared" si="45"/>
        <v>0.312</v>
      </c>
      <c r="G2506" s="7">
        <v>1</v>
      </c>
      <c r="H2506" s="7" t="s">
        <v>377</v>
      </c>
      <c r="I2506" s="6" t="s">
        <v>42</v>
      </c>
      <c r="J2506" s="6" t="s">
        <v>36</v>
      </c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</row>
    <row r="2507" spans="1:28" ht="15" customHeight="1">
      <c r="A2507" s="12">
        <v>918373</v>
      </c>
      <c r="B2507" s="13" t="s">
        <v>22</v>
      </c>
      <c r="C2507" s="13" t="s">
        <v>20</v>
      </c>
      <c r="D2507" s="13">
        <v>296</v>
      </c>
      <c r="E2507" s="13">
        <v>296</v>
      </c>
      <c r="F2507" s="6">
        <f t="shared" si="45"/>
        <v>0.29599999999999999</v>
      </c>
      <c r="G2507" s="13">
        <v>1</v>
      </c>
      <c r="H2507" s="13" t="s">
        <v>377</v>
      </c>
      <c r="I2507" s="6" t="s">
        <v>42</v>
      </c>
      <c r="J2507" s="6" t="s">
        <v>117</v>
      </c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</row>
    <row r="2508" spans="1:28" ht="15" customHeight="1">
      <c r="A2508" s="12">
        <v>936636</v>
      </c>
      <c r="B2508" s="13" t="s">
        <v>69</v>
      </c>
      <c r="C2508" s="13" t="s">
        <v>20</v>
      </c>
      <c r="D2508" s="13">
        <v>108</v>
      </c>
      <c r="E2508" s="13">
        <v>108</v>
      </c>
      <c r="F2508" s="6">
        <f t="shared" si="45"/>
        <v>0.108</v>
      </c>
      <c r="G2508" s="13">
        <v>1</v>
      </c>
      <c r="H2508" s="13" t="s">
        <v>377</v>
      </c>
      <c r="I2508" s="6" t="s">
        <v>42</v>
      </c>
      <c r="J2508" s="6" t="s">
        <v>25</v>
      </c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</row>
    <row r="2509" spans="1:28" ht="15" customHeight="1">
      <c r="A2509" s="12">
        <v>936270</v>
      </c>
      <c r="B2509" s="7" t="s">
        <v>379</v>
      </c>
      <c r="C2509" s="7" t="s">
        <v>20</v>
      </c>
      <c r="D2509" s="7">
        <v>134</v>
      </c>
      <c r="E2509" s="7">
        <v>134</v>
      </c>
      <c r="F2509" s="6">
        <f t="shared" si="45"/>
        <v>0.13400000000000001</v>
      </c>
      <c r="G2509" s="7">
        <v>1</v>
      </c>
      <c r="H2509" s="7" t="s">
        <v>377</v>
      </c>
      <c r="I2509" s="6" t="s">
        <v>42</v>
      </c>
      <c r="J2509" s="6" t="s">
        <v>36</v>
      </c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</row>
    <row r="2510" spans="1:28" ht="15" customHeight="1">
      <c r="A2510" s="12">
        <v>941019</v>
      </c>
      <c r="B2510" s="13" t="s">
        <v>46</v>
      </c>
      <c r="C2510" s="13" t="s">
        <v>20</v>
      </c>
      <c r="D2510" s="13">
        <v>206</v>
      </c>
      <c r="E2510" s="13">
        <v>206</v>
      </c>
      <c r="F2510" s="6">
        <f t="shared" si="45"/>
        <v>0.20599999999999999</v>
      </c>
      <c r="G2510" s="13">
        <v>1</v>
      </c>
      <c r="H2510" s="13" t="s">
        <v>377</v>
      </c>
      <c r="I2510" s="6" t="s">
        <v>42</v>
      </c>
      <c r="J2510" s="6" t="s">
        <v>170</v>
      </c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</row>
    <row r="2511" spans="1:28" ht="15" customHeight="1">
      <c r="A2511" s="12">
        <v>939923</v>
      </c>
      <c r="B2511" s="7" t="s">
        <v>328</v>
      </c>
      <c r="C2511" s="7" t="s">
        <v>20</v>
      </c>
      <c r="D2511" s="7">
        <v>418</v>
      </c>
      <c r="E2511" s="7">
        <v>418</v>
      </c>
      <c r="F2511" s="6">
        <f t="shared" si="45"/>
        <v>0.41799999999999998</v>
      </c>
      <c r="G2511" s="7">
        <v>1</v>
      </c>
      <c r="H2511" s="7" t="s">
        <v>377</v>
      </c>
      <c r="I2511" s="6" t="s">
        <v>42</v>
      </c>
      <c r="J2511" s="6" t="s">
        <v>149</v>
      </c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</row>
    <row r="2512" spans="1:28" ht="15" customHeight="1">
      <c r="A2512" s="12">
        <v>935905</v>
      </c>
      <c r="B2512" s="13" t="s">
        <v>64</v>
      </c>
      <c r="C2512" s="13" t="s">
        <v>20</v>
      </c>
      <c r="D2512" s="13">
        <v>364</v>
      </c>
      <c r="E2512" s="13">
        <v>364</v>
      </c>
      <c r="F2512" s="6">
        <f t="shared" si="45"/>
        <v>0.36399999999999999</v>
      </c>
      <c r="G2512" s="13">
        <v>1</v>
      </c>
      <c r="H2512" s="13" t="s">
        <v>377</v>
      </c>
      <c r="I2512" s="6" t="s">
        <v>42</v>
      </c>
      <c r="J2512" s="6" t="s">
        <v>203</v>
      </c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</row>
    <row r="2513" spans="1:28" ht="15" customHeight="1">
      <c r="A2513" s="12">
        <v>938827</v>
      </c>
      <c r="B2513" s="7" t="s">
        <v>379</v>
      </c>
      <c r="C2513" s="7" t="s">
        <v>20</v>
      </c>
      <c r="D2513" s="7">
        <v>62</v>
      </c>
      <c r="E2513" s="7">
        <v>62</v>
      </c>
      <c r="F2513" s="6">
        <f t="shared" si="45"/>
        <v>6.2E-2</v>
      </c>
      <c r="G2513" s="7">
        <v>1</v>
      </c>
      <c r="H2513" s="7" t="s">
        <v>377</v>
      </c>
      <c r="I2513" s="6" t="s">
        <v>42</v>
      </c>
      <c r="J2513" s="6" t="s">
        <v>36</v>
      </c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</row>
    <row r="2514" spans="1:28" ht="15" customHeight="1">
      <c r="A2514" s="12">
        <v>938097</v>
      </c>
      <c r="B2514" s="13" t="s">
        <v>64</v>
      </c>
      <c r="C2514" s="13" t="s">
        <v>20</v>
      </c>
      <c r="D2514" s="13">
        <v>550</v>
      </c>
      <c r="E2514" s="13">
        <v>550</v>
      </c>
      <c r="F2514" s="6">
        <f t="shared" si="45"/>
        <v>0.55000000000000004</v>
      </c>
      <c r="G2514" s="13">
        <v>1</v>
      </c>
      <c r="H2514" s="13" t="s">
        <v>377</v>
      </c>
      <c r="I2514" s="6" t="s">
        <v>42</v>
      </c>
      <c r="J2514" s="6" t="s">
        <v>36</v>
      </c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</row>
    <row r="2515" spans="1:28" ht="15" customHeight="1">
      <c r="A2515" s="12">
        <v>938462</v>
      </c>
      <c r="B2515" s="7" t="s">
        <v>64</v>
      </c>
      <c r="C2515" s="7" t="s">
        <v>20</v>
      </c>
      <c r="D2515" s="7">
        <v>254</v>
      </c>
      <c r="E2515" s="7">
        <v>254</v>
      </c>
      <c r="F2515" s="6">
        <f t="shared" si="45"/>
        <v>0.254</v>
      </c>
      <c r="G2515" s="7">
        <v>1</v>
      </c>
      <c r="H2515" s="7" t="s">
        <v>377</v>
      </c>
      <c r="I2515" s="6" t="s">
        <v>42</v>
      </c>
      <c r="J2515" s="6" t="s">
        <v>25</v>
      </c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</row>
    <row r="2516" spans="1:28" ht="15" customHeight="1">
      <c r="A2516" s="12">
        <v>937001</v>
      </c>
      <c r="B2516" s="13" t="s">
        <v>155</v>
      </c>
      <c r="C2516" s="13" t="s">
        <v>20</v>
      </c>
      <c r="D2516" s="13">
        <v>232</v>
      </c>
      <c r="E2516" s="13">
        <v>232</v>
      </c>
      <c r="F2516" s="6">
        <f t="shared" si="45"/>
        <v>0.23200000000000001</v>
      </c>
      <c r="G2516" s="13">
        <v>1</v>
      </c>
      <c r="H2516" s="13" t="s">
        <v>377</v>
      </c>
      <c r="I2516" s="6" t="s">
        <v>42</v>
      </c>
      <c r="J2516" s="6" t="s">
        <v>149</v>
      </c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</row>
    <row r="2517" spans="1:28" ht="15" customHeight="1">
      <c r="A2517" s="12">
        <v>940653</v>
      </c>
      <c r="B2517" s="7" t="s">
        <v>47</v>
      </c>
      <c r="C2517" s="7" t="s">
        <v>20</v>
      </c>
      <c r="D2517" s="7">
        <v>160</v>
      </c>
      <c r="E2517" s="7">
        <v>160</v>
      </c>
      <c r="F2517" s="6">
        <f t="shared" si="45"/>
        <v>0.16</v>
      </c>
      <c r="G2517" s="7">
        <v>1</v>
      </c>
      <c r="H2517" s="7" t="s">
        <v>377</v>
      </c>
      <c r="I2517" s="6" t="s">
        <v>42</v>
      </c>
      <c r="J2517" s="6" t="s">
        <v>36</v>
      </c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</row>
    <row r="2518" spans="1:28" ht="15" customHeight="1">
      <c r="A2518" s="12">
        <v>939192</v>
      </c>
      <c r="B2518" s="13" t="s">
        <v>46</v>
      </c>
      <c r="C2518" s="13" t="s">
        <v>20</v>
      </c>
      <c r="D2518" s="13">
        <v>114</v>
      </c>
      <c r="E2518" s="13">
        <v>114</v>
      </c>
      <c r="F2518" s="6">
        <f t="shared" si="45"/>
        <v>0.114</v>
      </c>
      <c r="G2518" s="13">
        <v>1</v>
      </c>
      <c r="H2518" s="13" t="s">
        <v>377</v>
      </c>
      <c r="I2518" s="6" t="s">
        <v>42</v>
      </c>
      <c r="J2518" s="6" t="s">
        <v>25</v>
      </c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</row>
    <row r="2519" spans="1:28" ht="15" customHeight="1">
      <c r="A2519" s="12">
        <v>939558</v>
      </c>
      <c r="B2519" s="7" t="s">
        <v>328</v>
      </c>
      <c r="C2519" s="7" t="s">
        <v>20</v>
      </c>
      <c r="D2519" s="7">
        <v>406</v>
      </c>
      <c r="E2519" s="7">
        <v>406</v>
      </c>
      <c r="F2519" s="6">
        <f t="shared" si="45"/>
        <v>0.40600000000000003</v>
      </c>
      <c r="G2519" s="7">
        <v>1</v>
      </c>
      <c r="H2519" s="7" t="s">
        <v>377</v>
      </c>
      <c r="I2519" s="6" t="s">
        <v>42</v>
      </c>
      <c r="J2519" s="6" t="s">
        <v>36</v>
      </c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</row>
    <row r="2520" spans="1:28" ht="15" customHeight="1">
      <c r="A2520" s="12">
        <v>941749</v>
      </c>
      <c r="B2520" s="13" t="s">
        <v>378</v>
      </c>
      <c r="C2520" s="13" t="s">
        <v>20</v>
      </c>
      <c r="D2520" s="13">
        <v>528</v>
      </c>
      <c r="E2520" s="13">
        <v>528</v>
      </c>
      <c r="F2520" s="6">
        <f t="shared" si="45"/>
        <v>0.52800000000000002</v>
      </c>
      <c r="G2520" s="13">
        <v>1</v>
      </c>
      <c r="H2520" s="13" t="s">
        <v>377</v>
      </c>
      <c r="I2520" s="6" t="s">
        <v>42</v>
      </c>
      <c r="J2520" s="6" t="s">
        <v>36</v>
      </c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</row>
    <row r="2521" spans="1:28" ht="15" customHeight="1">
      <c r="A2521" s="12">
        <v>943941</v>
      </c>
      <c r="B2521" s="7" t="s">
        <v>378</v>
      </c>
      <c r="C2521" s="7" t="s">
        <v>20</v>
      </c>
      <c r="D2521" s="7">
        <v>474</v>
      </c>
      <c r="E2521" s="7">
        <v>474</v>
      </c>
      <c r="F2521" s="6">
        <f t="shared" si="45"/>
        <v>0.47399999999999998</v>
      </c>
      <c r="G2521" s="7">
        <v>1</v>
      </c>
      <c r="H2521" s="7" t="s">
        <v>377</v>
      </c>
      <c r="I2521" s="6" t="s">
        <v>42</v>
      </c>
      <c r="J2521" s="6" t="s">
        <v>36</v>
      </c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</row>
    <row r="2522" spans="1:28" ht="15" customHeight="1">
      <c r="A2522" s="12">
        <v>942845</v>
      </c>
      <c r="B2522" s="13" t="s">
        <v>379</v>
      </c>
      <c r="C2522" s="13" t="s">
        <v>20</v>
      </c>
      <c r="D2522" s="13">
        <v>348</v>
      </c>
      <c r="E2522" s="13">
        <v>348</v>
      </c>
      <c r="F2522" s="6">
        <f t="shared" si="45"/>
        <v>0.34799999999999998</v>
      </c>
      <c r="G2522" s="13">
        <v>1</v>
      </c>
      <c r="H2522" s="13" t="s">
        <v>377</v>
      </c>
      <c r="I2522" s="6" t="s">
        <v>42</v>
      </c>
      <c r="J2522" s="6" t="s">
        <v>36</v>
      </c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</row>
    <row r="2523" spans="1:28" ht="15" customHeight="1">
      <c r="A2523" s="12" t="s">
        <v>380</v>
      </c>
      <c r="B2523" s="13" t="s">
        <v>64</v>
      </c>
      <c r="C2523" s="13" t="s">
        <v>20</v>
      </c>
      <c r="D2523" s="13">
        <v>616</v>
      </c>
      <c r="E2523" s="13">
        <v>616</v>
      </c>
      <c r="F2523" s="6">
        <f t="shared" si="45"/>
        <v>0.61599999999999999</v>
      </c>
      <c r="G2523" s="13">
        <v>1</v>
      </c>
      <c r="H2523" s="13" t="s">
        <v>377</v>
      </c>
      <c r="I2523" s="6" t="s">
        <v>42</v>
      </c>
      <c r="J2523" s="6" t="s">
        <v>36</v>
      </c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</row>
    <row r="2524" spans="1:28" ht="15" customHeight="1">
      <c r="A2524" s="12" t="s">
        <v>381</v>
      </c>
      <c r="B2524" s="7" t="s">
        <v>64</v>
      </c>
      <c r="C2524" s="7" t="s">
        <v>20</v>
      </c>
      <c r="D2524" s="7">
        <v>388</v>
      </c>
      <c r="E2524" s="7">
        <v>388</v>
      </c>
      <c r="F2524" s="6">
        <f t="shared" si="45"/>
        <v>0.38800000000000001</v>
      </c>
      <c r="G2524" s="7">
        <v>1</v>
      </c>
      <c r="H2524" s="7" t="s">
        <v>377</v>
      </c>
      <c r="I2524" s="6" t="s">
        <v>42</v>
      </c>
      <c r="J2524" s="6" t="s">
        <v>36</v>
      </c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</row>
    <row r="2525" spans="1:28" ht="15" customHeight="1">
      <c r="A2525" s="12" t="s">
        <v>382</v>
      </c>
      <c r="B2525" s="13" t="s">
        <v>64</v>
      </c>
      <c r="C2525" s="13" t="s">
        <v>20</v>
      </c>
      <c r="D2525" s="13">
        <v>380</v>
      </c>
      <c r="E2525" s="13">
        <v>380</v>
      </c>
      <c r="F2525" s="6">
        <f t="shared" si="45"/>
        <v>0.38</v>
      </c>
      <c r="G2525" s="13">
        <v>1</v>
      </c>
      <c r="H2525" s="13" t="s">
        <v>377</v>
      </c>
      <c r="I2525" s="6" t="s">
        <v>42</v>
      </c>
      <c r="J2525" s="6" t="s">
        <v>36</v>
      </c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</row>
    <row r="2526" spans="1:28" ht="15" customHeight="1">
      <c r="A2526" s="12" t="s">
        <v>383</v>
      </c>
      <c r="B2526" s="7" t="s">
        <v>64</v>
      </c>
      <c r="C2526" s="7" t="s">
        <v>20</v>
      </c>
      <c r="D2526" s="7">
        <v>432</v>
      </c>
      <c r="E2526" s="7">
        <v>432</v>
      </c>
      <c r="F2526" s="6">
        <f t="shared" si="45"/>
        <v>0.432</v>
      </c>
      <c r="G2526" s="7">
        <v>1</v>
      </c>
      <c r="H2526" s="7" t="s">
        <v>377</v>
      </c>
      <c r="I2526" s="6" t="s">
        <v>42</v>
      </c>
      <c r="J2526" s="6" t="s">
        <v>156</v>
      </c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</row>
    <row r="2527" spans="1:28" ht="15" customHeight="1">
      <c r="A2527" s="12" t="s">
        <v>384</v>
      </c>
      <c r="B2527" s="13" t="s">
        <v>379</v>
      </c>
      <c r="C2527" s="13" t="s">
        <v>20</v>
      </c>
      <c r="D2527" s="13">
        <v>114</v>
      </c>
      <c r="E2527" s="13">
        <v>114</v>
      </c>
      <c r="F2527" s="6">
        <f t="shared" si="45"/>
        <v>0.114</v>
      </c>
      <c r="G2527" s="13">
        <v>1</v>
      </c>
      <c r="H2527" s="13" t="s">
        <v>377</v>
      </c>
      <c r="I2527" s="6" t="s">
        <v>42</v>
      </c>
      <c r="J2527" s="6" t="s">
        <v>36</v>
      </c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</row>
    <row r="2528" spans="1:28" ht="15" customHeight="1">
      <c r="A2528" s="12" t="s">
        <v>385</v>
      </c>
      <c r="B2528" s="7" t="s">
        <v>64</v>
      </c>
      <c r="C2528" s="7" t="s">
        <v>20</v>
      </c>
      <c r="D2528" s="7">
        <v>436</v>
      </c>
      <c r="E2528" s="7">
        <v>436</v>
      </c>
      <c r="F2528" s="6">
        <f t="shared" si="45"/>
        <v>0.436</v>
      </c>
      <c r="G2528" s="7">
        <v>1</v>
      </c>
      <c r="H2528" s="7" t="s">
        <v>377</v>
      </c>
      <c r="I2528" s="6" t="s">
        <v>42</v>
      </c>
      <c r="J2528" s="6" t="s">
        <v>36</v>
      </c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</row>
    <row r="2529" spans="1:28" ht="15" customHeight="1">
      <c r="A2529" s="12" t="s">
        <v>386</v>
      </c>
      <c r="B2529" s="13" t="s">
        <v>314</v>
      </c>
      <c r="C2529" s="13" t="s">
        <v>20</v>
      </c>
      <c r="D2529" s="13">
        <v>154</v>
      </c>
      <c r="E2529" s="13">
        <v>154</v>
      </c>
      <c r="F2529" s="6">
        <f t="shared" si="45"/>
        <v>0.154</v>
      </c>
      <c r="G2529" s="13">
        <v>1</v>
      </c>
      <c r="H2529" s="13" t="s">
        <v>377</v>
      </c>
      <c r="I2529" s="6" t="s">
        <v>42</v>
      </c>
      <c r="J2529" s="6" t="s">
        <v>36</v>
      </c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</row>
    <row r="2530" spans="1:28" ht="15" customHeight="1">
      <c r="A2530" s="12" t="s">
        <v>387</v>
      </c>
      <c r="B2530" s="13" t="s">
        <v>379</v>
      </c>
      <c r="C2530" s="7" t="s">
        <v>20</v>
      </c>
      <c r="D2530" s="7">
        <v>188</v>
      </c>
      <c r="E2530" s="7">
        <v>188</v>
      </c>
      <c r="F2530" s="6">
        <f t="shared" si="45"/>
        <v>0.188</v>
      </c>
      <c r="G2530" s="7">
        <v>1</v>
      </c>
      <c r="H2530" s="7" t="s">
        <v>377</v>
      </c>
      <c r="I2530" s="6" t="s">
        <v>42</v>
      </c>
      <c r="J2530" s="6" t="s">
        <v>36</v>
      </c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</row>
    <row r="2531" spans="1:28" ht="15" customHeight="1">
      <c r="A2531" s="12" t="s">
        <v>388</v>
      </c>
      <c r="B2531" s="13" t="s">
        <v>14</v>
      </c>
      <c r="C2531" s="13" t="s">
        <v>20</v>
      </c>
      <c r="D2531" s="13">
        <v>128</v>
      </c>
      <c r="E2531" s="13">
        <v>128</v>
      </c>
      <c r="F2531" s="6">
        <f t="shared" si="45"/>
        <v>0.128</v>
      </c>
      <c r="G2531" s="13">
        <v>1</v>
      </c>
      <c r="H2531" s="13" t="s">
        <v>377</v>
      </c>
      <c r="I2531" s="6" t="s">
        <v>42</v>
      </c>
      <c r="J2531" s="6" t="s">
        <v>36</v>
      </c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</row>
    <row r="2532" spans="1:28" ht="15" customHeight="1">
      <c r="A2532" s="12" t="s">
        <v>389</v>
      </c>
      <c r="B2532" s="7" t="s">
        <v>46</v>
      </c>
      <c r="C2532" s="7" t="s">
        <v>20</v>
      </c>
      <c r="D2532" s="7">
        <v>136</v>
      </c>
      <c r="E2532" s="7">
        <v>136</v>
      </c>
      <c r="F2532" s="6">
        <f t="shared" si="45"/>
        <v>0.13600000000000001</v>
      </c>
      <c r="G2532" s="7">
        <v>1</v>
      </c>
      <c r="H2532" s="7" t="s">
        <v>377</v>
      </c>
      <c r="I2532" s="6" t="s">
        <v>42</v>
      </c>
      <c r="J2532" s="6" t="s">
        <v>25</v>
      </c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</row>
    <row r="2533" spans="1:28" ht="15" customHeight="1">
      <c r="A2533" s="12">
        <v>947593</v>
      </c>
      <c r="B2533" s="13" t="s">
        <v>64</v>
      </c>
      <c r="C2533" s="13" t="s">
        <v>20</v>
      </c>
      <c r="D2533" s="13">
        <v>320</v>
      </c>
      <c r="E2533" s="13">
        <v>320</v>
      </c>
      <c r="F2533" s="6">
        <f t="shared" si="45"/>
        <v>0.32</v>
      </c>
      <c r="G2533" s="13">
        <v>1</v>
      </c>
      <c r="H2533" s="13" t="s">
        <v>377</v>
      </c>
      <c r="I2533" s="6" t="s">
        <v>42</v>
      </c>
      <c r="J2533" s="6" t="s">
        <v>72</v>
      </c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</row>
    <row r="2534" spans="1:28" ht="15" customHeight="1">
      <c r="A2534" s="12" t="s">
        <v>390</v>
      </c>
      <c r="B2534" s="7" t="s">
        <v>46</v>
      </c>
      <c r="C2534" s="7" t="s">
        <v>20</v>
      </c>
      <c r="D2534" s="7">
        <v>144</v>
      </c>
      <c r="E2534" s="7">
        <v>144</v>
      </c>
      <c r="F2534" s="6">
        <f t="shared" si="45"/>
        <v>0.14399999999999999</v>
      </c>
      <c r="G2534" s="7">
        <v>1</v>
      </c>
      <c r="H2534" s="7" t="s">
        <v>377</v>
      </c>
      <c r="I2534" s="6" t="s">
        <v>42</v>
      </c>
      <c r="J2534" s="6" t="s">
        <v>149</v>
      </c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</row>
    <row r="2535" spans="1:28" ht="15" customHeight="1">
      <c r="A2535" s="12">
        <v>947228</v>
      </c>
      <c r="B2535" s="13" t="s">
        <v>379</v>
      </c>
      <c r="C2535" s="13" t="s">
        <v>20</v>
      </c>
      <c r="D2535" s="13">
        <v>120</v>
      </c>
      <c r="E2535" s="13">
        <v>120</v>
      </c>
      <c r="F2535" s="6">
        <f t="shared" si="45"/>
        <v>0.12</v>
      </c>
      <c r="G2535" s="13">
        <v>1</v>
      </c>
      <c r="H2535" s="13" t="s">
        <v>377</v>
      </c>
      <c r="I2535" s="6" t="s">
        <v>42</v>
      </c>
      <c r="J2535" s="6" t="s">
        <v>36</v>
      </c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</row>
    <row r="2536" spans="1:28" ht="15" customHeight="1">
      <c r="A2536" s="12">
        <v>946863</v>
      </c>
      <c r="B2536" s="13" t="s">
        <v>379</v>
      </c>
      <c r="C2536" s="7" t="s">
        <v>20</v>
      </c>
      <c r="D2536" s="7">
        <v>124</v>
      </c>
      <c r="E2536" s="7">
        <v>124</v>
      </c>
      <c r="F2536" s="6">
        <f t="shared" si="45"/>
        <v>0.124</v>
      </c>
      <c r="G2536" s="7">
        <v>1</v>
      </c>
      <c r="H2536" s="7" t="s">
        <v>377</v>
      </c>
      <c r="I2536" s="6" t="s">
        <v>42</v>
      </c>
      <c r="J2536" s="6" t="s">
        <v>36</v>
      </c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</row>
    <row r="2537" spans="1:28" ht="15" customHeight="1">
      <c r="A2537" s="12">
        <v>946497</v>
      </c>
      <c r="B2537" s="13" t="s">
        <v>50</v>
      </c>
      <c r="C2537" s="13" t="s">
        <v>20</v>
      </c>
      <c r="D2537" s="13">
        <v>496</v>
      </c>
      <c r="E2537" s="13">
        <v>496</v>
      </c>
      <c r="F2537" s="6">
        <f t="shared" si="45"/>
        <v>0.496</v>
      </c>
      <c r="G2537" s="13">
        <v>1</v>
      </c>
      <c r="H2537" s="13" t="s">
        <v>377</v>
      </c>
      <c r="I2537" s="6" t="s">
        <v>42</v>
      </c>
      <c r="J2537" s="6" t="s">
        <v>36</v>
      </c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</row>
    <row r="2538" spans="1:28" ht="15" customHeight="1">
      <c r="A2538" s="12">
        <v>892806</v>
      </c>
      <c r="B2538" s="13" t="s">
        <v>14</v>
      </c>
      <c r="C2538" s="13" t="s">
        <v>20</v>
      </c>
      <c r="D2538" s="13">
        <v>316</v>
      </c>
      <c r="E2538" s="13">
        <v>316</v>
      </c>
      <c r="F2538" s="6">
        <f t="shared" si="45"/>
        <v>0.316</v>
      </c>
      <c r="G2538" s="13">
        <v>1</v>
      </c>
      <c r="H2538" s="13" t="s">
        <v>377</v>
      </c>
      <c r="I2538" s="6" t="s">
        <v>42</v>
      </c>
      <c r="J2538" s="6" t="s">
        <v>25</v>
      </c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</row>
    <row r="2539" spans="1:28" ht="15" customHeight="1">
      <c r="A2539" s="12">
        <v>899015</v>
      </c>
      <c r="B2539" s="7" t="s">
        <v>64</v>
      </c>
      <c r="C2539" s="7" t="s">
        <v>20</v>
      </c>
      <c r="D2539" s="7">
        <v>300</v>
      </c>
      <c r="E2539" s="7">
        <v>300</v>
      </c>
      <c r="F2539" s="6">
        <f t="shared" si="45"/>
        <v>0.3</v>
      </c>
      <c r="G2539" s="7">
        <v>1</v>
      </c>
      <c r="H2539" s="7" t="s">
        <v>377</v>
      </c>
      <c r="I2539" s="6" t="s">
        <v>42</v>
      </c>
      <c r="J2539" s="6" t="s">
        <v>149</v>
      </c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</row>
    <row r="2540" spans="1:28" ht="15" customHeight="1">
      <c r="A2540" s="12">
        <v>897189</v>
      </c>
      <c r="B2540" s="13" t="s">
        <v>64</v>
      </c>
      <c r="C2540" s="13" t="s">
        <v>20</v>
      </c>
      <c r="D2540" s="13">
        <v>108</v>
      </c>
      <c r="E2540" s="13">
        <v>108</v>
      </c>
      <c r="F2540" s="6">
        <f t="shared" si="45"/>
        <v>0.108</v>
      </c>
      <c r="G2540" s="13">
        <v>1</v>
      </c>
      <c r="H2540" s="13" t="s">
        <v>377</v>
      </c>
      <c r="I2540" s="6" t="s">
        <v>42</v>
      </c>
      <c r="J2540" s="6" t="s">
        <v>36</v>
      </c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</row>
    <row r="2541" spans="1:28" ht="15" customHeight="1">
      <c r="A2541" s="12">
        <v>898284</v>
      </c>
      <c r="B2541" s="7" t="s">
        <v>64</v>
      </c>
      <c r="C2541" s="7" t="s">
        <v>20</v>
      </c>
      <c r="D2541" s="7">
        <v>306</v>
      </c>
      <c r="E2541" s="7">
        <v>306</v>
      </c>
      <c r="F2541" s="6">
        <f t="shared" si="45"/>
        <v>0.30599999999999999</v>
      </c>
      <c r="G2541" s="7">
        <v>1</v>
      </c>
      <c r="H2541" s="7" t="s">
        <v>377</v>
      </c>
      <c r="I2541" s="6" t="s">
        <v>42</v>
      </c>
      <c r="J2541" s="6" t="s">
        <v>36</v>
      </c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</row>
    <row r="2542" spans="1:28" ht="15" customHeight="1">
      <c r="A2542" s="12">
        <v>893536</v>
      </c>
      <c r="B2542" s="13" t="s">
        <v>22</v>
      </c>
      <c r="C2542" s="13" t="s">
        <v>20</v>
      </c>
      <c r="D2542" s="13">
        <v>202</v>
      </c>
      <c r="E2542" s="13">
        <v>202</v>
      </c>
      <c r="F2542" s="6">
        <f t="shared" si="45"/>
        <v>0.20200000000000001</v>
      </c>
      <c r="G2542" s="13">
        <v>1</v>
      </c>
      <c r="H2542" s="13" t="s">
        <v>377</v>
      </c>
      <c r="I2542" s="6" t="s">
        <v>67</v>
      </c>
      <c r="J2542" s="6" t="s">
        <v>25</v>
      </c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</row>
    <row r="2543" spans="1:28" ht="15" customHeight="1">
      <c r="A2543" s="12">
        <v>894267</v>
      </c>
      <c r="B2543" s="7" t="s">
        <v>50</v>
      </c>
      <c r="C2543" s="7" t="s">
        <v>20</v>
      </c>
      <c r="D2543" s="7">
        <v>166</v>
      </c>
      <c r="E2543" s="7">
        <v>166</v>
      </c>
      <c r="F2543" s="6">
        <f t="shared" si="45"/>
        <v>0.16600000000000001</v>
      </c>
      <c r="G2543" s="7">
        <v>1</v>
      </c>
      <c r="H2543" s="7" t="s">
        <v>377</v>
      </c>
      <c r="I2543" s="6" t="s">
        <v>67</v>
      </c>
      <c r="J2543" s="6" t="s">
        <v>25</v>
      </c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</row>
    <row r="2544" spans="1:28" ht="15" customHeight="1">
      <c r="A2544" s="12">
        <v>893171</v>
      </c>
      <c r="B2544" s="13" t="s">
        <v>47</v>
      </c>
      <c r="C2544" s="13" t="s">
        <v>20</v>
      </c>
      <c r="D2544" s="13">
        <v>130</v>
      </c>
      <c r="E2544" s="13">
        <v>130</v>
      </c>
      <c r="F2544" s="6">
        <f t="shared" si="45"/>
        <v>0.13</v>
      </c>
      <c r="G2544" s="13">
        <v>1</v>
      </c>
      <c r="H2544" s="13" t="s">
        <v>377</v>
      </c>
      <c r="I2544" s="6" t="s">
        <v>42</v>
      </c>
      <c r="J2544" s="6" t="s">
        <v>36</v>
      </c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</row>
    <row r="2545" spans="1:28" ht="15" customHeight="1">
      <c r="A2545" s="12">
        <v>893901</v>
      </c>
      <c r="B2545" s="13" t="s">
        <v>22</v>
      </c>
      <c r="C2545" s="7" t="s">
        <v>20</v>
      </c>
      <c r="D2545" s="7">
        <v>396</v>
      </c>
      <c r="E2545" s="7">
        <v>396</v>
      </c>
      <c r="F2545" s="6">
        <f t="shared" si="45"/>
        <v>0.39600000000000002</v>
      </c>
      <c r="G2545" s="7">
        <v>1</v>
      </c>
      <c r="H2545" s="7" t="s">
        <v>377</v>
      </c>
      <c r="I2545" s="6" t="s">
        <v>42</v>
      </c>
      <c r="J2545" s="6" t="s">
        <v>36</v>
      </c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</row>
    <row r="2546" spans="1:28" ht="15" customHeight="1">
      <c r="A2546" s="12">
        <v>901206</v>
      </c>
      <c r="B2546" s="13" t="s">
        <v>64</v>
      </c>
      <c r="C2546" s="13" t="s">
        <v>20</v>
      </c>
      <c r="D2546" s="13">
        <v>548</v>
      </c>
      <c r="E2546" s="13">
        <v>548</v>
      </c>
      <c r="F2546" s="6">
        <f t="shared" si="45"/>
        <v>0.54800000000000004</v>
      </c>
      <c r="G2546" s="13">
        <v>1</v>
      </c>
      <c r="H2546" s="13" t="s">
        <v>377</v>
      </c>
      <c r="I2546" s="6" t="s">
        <v>42</v>
      </c>
      <c r="J2546" s="6" t="s">
        <v>36</v>
      </c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</row>
    <row r="2547" spans="1:28" ht="15" customHeight="1">
      <c r="A2547" s="12">
        <v>894997</v>
      </c>
      <c r="B2547" s="7" t="s">
        <v>46</v>
      </c>
      <c r="C2547" s="7" t="s">
        <v>20</v>
      </c>
      <c r="D2547" s="7">
        <v>196</v>
      </c>
      <c r="E2547" s="7">
        <v>196</v>
      </c>
      <c r="F2547" s="6">
        <f t="shared" si="45"/>
        <v>0.19600000000000001</v>
      </c>
      <c r="G2547" s="7">
        <v>1</v>
      </c>
      <c r="H2547" s="7" t="s">
        <v>377</v>
      </c>
      <c r="I2547" s="6" t="s">
        <v>67</v>
      </c>
      <c r="J2547" s="6" t="s">
        <v>170</v>
      </c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</row>
    <row r="2548" spans="1:28" ht="15" customHeight="1">
      <c r="A2548" s="12">
        <v>894632</v>
      </c>
      <c r="B2548" s="13" t="s">
        <v>64</v>
      </c>
      <c r="C2548" s="13" t="s">
        <v>20</v>
      </c>
      <c r="D2548" s="13">
        <v>262</v>
      </c>
      <c r="E2548" s="13">
        <v>262</v>
      </c>
      <c r="F2548" s="6">
        <f t="shared" si="45"/>
        <v>0.26200000000000001</v>
      </c>
      <c r="G2548" s="13">
        <v>1</v>
      </c>
      <c r="H2548" s="13" t="s">
        <v>377</v>
      </c>
      <c r="I2548" s="6" t="s">
        <v>42</v>
      </c>
      <c r="J2548" s="6" t="s">
        <v>36</v>
      </c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</row>
    <row r="2549" spans="1:28" ht="15" customHeight="1">
      <c r="A2549" s="12">
        <v>900476</v>
      </c>
      <c r="B2549" s="7" t="s">
        <v>64</v>
      </c>
      <c r="C2549" s="7" t="s">
        <v>20</v>
      </c>
      <c r="D2549" s="7">
        <v>188</v>
      </c>
      <c r="E2549" s="7">
        <v>188</v>
      </c>
      <c r="F2549" s="6">
        <f t="shared" si="45"/>
        <v>0.188</v>
      </c>
      <c r="G2549" s="7">
        <v>1</v>
      </c>
      <c r="H2549" s="7" t="s">
        <v>377</v>
      </c>
      <c r="I2549" s="6" t="s">
        <v>42</v>
      </c>
      <c r="J2549" s="6" t="s">
        <v>36</v>
      </c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</row>
    <row r="2550" spans="1:28" ht="15" customHeight="1">
      <c r="A2550" s="12">
        <v>892440</v>
      </c>
      <c r="B2550" s="13" t="s">
        <v>328</v>
      </c>
      <c r="C2550" s="13" t="s">
        <v>20</v>
      </c>
      <c r="D2550" s="13">
        <v>348</v>
      </c>
      <c r="E2550" s="13">
        <v>348</v>
      </c>
      <c r="F2550" s="6">
        <f t="shared" si="45"/>
        <v>0.34799999999999998</v>
      </c>
      <c r="G2550" s="13">
        <v>1</v>
      </c>
      <c r="H2550" s="13" t="s">
        <v>377</v>
      </c>
      <c r="I2550" s="6" t="s">
        <v>42</v>
      </c>
      <c r="J2550" s="6" t="s">
        <v>36</v>
      </c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</row>
    <row r="2551" spans="1:28" ht="15" customHeight="1">
      <c r="A2551" s="12">
        <v>888788</v>
      </c>
      <c r="B2551" s="7" t="s">
        <v>14</v>
      </c>
      <c r="C2551" s="7" t="s">
        <v>20</v>
      </c>
      <c r="D2551" s="7">
        <v>156</v>
      </c>
      <c r="E2551" s="7">
        <v>156</v>
      </c>
      <c r="F2551" s="6">
        <f t="shared" si="45"/>
        <v>0.156</v>
      </c>
      <c r="G2551" s="7">
        <v>1</v>
      </c>
      <c r="H2551" s="7" t="s">
        <v>377</v>
      </c>
      <c r="I2551" s="6" t="s">
        <v>67</v>
      </c>
      <c r="J2551" s="6" t="s">
        <v>149</v>
      </c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</row>
    <row r="2552" spans="1:28" ht="15" customHeight="1">
      <c r="A2552" s="12">
        <v>888423</v>
      </c>
      <c r="B2552" s="13" t="s">
        <v>64</v>
      </c>
      <c r="C2552" s="13" t="s">
        <v>20</v>
      </c>
      <c r="D2552" s="13">
        <v>520</v>
      </c>
      <c r="E2552" s="13">
        <v>520</v>
      </c>
      <c r="F2552" s="6">
        <f t="shared" si="45"/>
        <v>0.52</v>
      </c>
      <c r="G2552" s="13">
        <v>1</v>
      </c>
      <c r="H2552" s="13" t="s">
        <v>377</v>
      </c>
      <c r="I2552" s="6" t="s">
        <v>42</v>
      </c>
      <c r="J2552" s="6" t="s">
        <v>149</v>
      </c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</row>
    <row r="2553" spans="1:28" ht="15" customHeight="1">
      <c r="A2553" s="12">
        <v>906685</v>
      </c>
      <c r="B2553" s="13" t="s">
        <v>69</v>
      </c>
      <c r="C2553" s="13" t="s">
        <v>20</v>
      </c>
      <c r="D2553" s="13">
        <v>106</v>
      </c>
      <c r="E2553" s="13">
        <v>106</v>
      </c>
      <c r="F2553" s="6">
        <f t="shared" si="45"/>
        <v>0.106</v>
      </c>
      <c r="G2553" s="13">
        <v>1</v>
      </c>
      <c r="H2553" s="13" t="s">
        <v>377</v>
      </c>
      <c r="I2553" s="6" t="s">
        <v>67</v>
      </c>
      <c r="J2553" s="6" t="s">
        <v>25</v>
      </c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</row>
    <row r="2554" spans="1:28" ht="15" customHeight="1">
      <c r="A2554" s="12">
        <v>907050</v>
      </c>
      <c r="B2554" s="7" t="s">
        <v>22</v>
      </c>
      <c r="C2554" s="7" t="s">
        <v>20</v>
      </c>
      <c r="D2554" s="7">
        <v>92</v>
      </c>
      <c r="E2554" s="7">
        <v>92</v>
      </c>
      <c r="F2554" s="6">
        <f t="shared" si="45"/>
        <v>9.1999999999999998E-2</v>
      </c>
      <c r="G2554" s="7">
        <v>1</v>
      </c>
      <c r="H2554" s="7" t="s">
        <v>377</v>
      </c>
      <c r="I2554" s="6" t="s">
        <v>67</v>
      </c>
      <c r="J2554" s="6" t="s">
        <v>170</v>
      </c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</row>
    <row r="2555" spans="1:28" ht="15" customHeight="1">
      <c r="A2555" s="12">
        <v>906320</v>
      </c>
      <c r="B2555" s="13" t="s">
        <v>64</v>
      </c>
      <c r="C2555" s="13" t="s">
        <v>20</v>
      </c>
      <c r="D2555" s="13">
        <v>402</v>
      </c>
      <c r="E2555" s="13">
        <v>402</v>
      </c>
      <c r="F2555" s="6">
        <f t="shared" si="45"/>
        <v>0.40200000000000002</v>
      </c>
      <c r="G2555" s="13">
        <v>1</v>
      </c>
      <c r="H2555" s="13" t="s">
        <v>377</v>
      </c>
      <c r="I2555" s="6" t="s">
        <v>42</v>
      </c>
      <c r="J2555" s="6" t="s">
        <v>36</v>
      </c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</row>
    <row r="2556" spans="1:28" ht="15" customHeight="1">
      <c r="A2556" s="12">
        <v>907416</v>
      </c>
      <c r="B2556" s="7" t="s">
        <v>378</v>
      </c>
      <c r="C2556" s="7" t="s">
        <v>20</v>
      </c>
      <c r="D2556" s="7">
        <v>520</v>
      </c>
      <c r="E2556" s="7">
        <v>520</v>
      </c>
      <c r="F2556" s="6">
        <f t="shared" si="45"/>
        <v>0.52</v>
      </c>
      <c r="G2556" s="7">
        <v>1</v>
      </c>
      <c r="H2556" s="7" t="s">
        <v>377</v>
      </c>
      <c r="I2556" s="6" t="s">
        <v>42</v>
      </c>
      <c r="J2556" s="6" t="s">
        <v>25</v>
      </c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</row>
    <row r="2557" spans="1:28" ht="15" customHeight="1">
      <c r="A2557" s="12">
        <v>907781</v>
      </c>
      <c r="B2557" s="13" t="s">
        <v>379</v>
      </c>
      <c r="C2557" s="13" t="s">
        <v>20</v>
      </c>
      <c r="D2557" s="13">
        <v>230</v>
      </c>
      <c r="E2557" s="13">
        <v>230</v>
      </c>
      <c r="F2557" s="6">
        <f t="shared" si="45"/>
        <v>0.23</v>
      </c>
      <c r="G2557" s="13">
        <v>1</v>
      </c>
      <c r="H2557" s="13" t="s">
        <v>377</v>
      </c>
      <c r="I2557" s="6" t="s">
        <v>42</v>
      </c>
      <c r="J2557" s="6" t="s">
        <v>149</v>
      </c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</row>
    <row r="2558" spans="1:28" ht="15" customHeight="1">
      <c r="A2558" s="12">
        <v>905955</v>
      </c>
      <c r="B2558" s="7" t="s">
        <v>22</v>
      </c>
      <c r="C2558" s="7" t="s">
        <v>20</v>
      </c>
      <c r="D2558" s="7">
        <v>418</v>
      </c>
      <c r="E2558" s="7">
        <v>418</v>
      </c>
      <c r="F2558" s="6">
        <f t="shared" si="45"/>
        <v>0.41799999999999998</v>
      </c>
      <c r="G2558" s="7">
        <v>1</v>
      </c>
      <c r="H2558" s="7" t="s">
        <v>377</v>
      </c>
      <c r="I2558" s="6" t="s">
        <v>42</v>
      </c>
      <c r="J2558" s="6" t="s">
        <v>36</v>
      </c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</row>
    <row r="2559" spans="1:28" ht="15" customHeight="1">
      <c r="A2559" s="12">
        <v>908146</v>
      </c>
      <c r="B2559" s="13" t="s">
        <v>154</v>
      </c>
      <c r="C2559" s="13" t="s">
        <v>20</v>
      </c>
      <c r="D2559" s="13">
        <v>488</v>
      </c>
      <c r="E2559" s="13">
        <v>488</v>
      </c>
      <c r="F2559" s="6">
        <f t="shared" si="45"/>
        <v>0.48799999999999999</v>
      </c>
      <c r="G2559" s="13">
        <v>1</v>
      </c>
      <c r="H2559" s="13" t="s">
        <v>377</v>
      </c>
      <c r="I2559" s="6" t="s">
        <v>42</v>
      </c>
      <c r="J2559" s="6" t="s">
        <v>149</v>
      </c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</row>
    <row r="2560" spans="1:28" ht="15" customHeight="1">
      <c r="A2560" s="12">
        <v>905589</v>
      </c>
      <c r="B2560" s="7" t="s">
        <v>154</v>
      </c>
      <c r="C2560" s="7" t="s">
        <v>20</v>
      </c>
      <c r="D2560" s="7">
        <v>512</v>
      </c>
      <c r="E2560" s="7">
        <v>512</v>
      </c>
      <c r="F2560" s="6">
        <f t="shared" si="45"/>
        <v>0.51200000000000001</v>
      </c>
      <c r="G2560" s="7">
        <v>1</v>
      </c>
      <c r="H2560" s="7" t="s">
        <v>377</v>
      </c>
      <c r="I2560" s="6" t="s">
        <v>42</v>
      </c>
      <c r="J2560" s="6" t="s">
        <v>149</v>
      </c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</row>
    <row r="2561" spans="1:28" ht="15" customHeight="1">
      <c r="A2561" s="12">
        <v>904494</v>
      </c>
      <c r="B2561" s="13" t="s">
        <v>22</v>
      </c>
      <c r="C2561" s="13" t="s">
        <v>20</v>
      </c>
      <c r="D2561" s="13">
        <v>388</v>
      </c>
      <c r="E2561" s="13">
        <v>388</v>
      </c>
      <c r="F2561" s="6">
        <f t="shared" si="45"/>
        <v>0.38800000000000001</v>
      </c>
      <c r="G2561" s="13">
        <v>1</v>
      </c>
      <c r="H2561" s="13" t="s">
        <v>377</v>
      </c>
      <c r="I2561" s="6" t="s">
        <v>42</v>
      </c>
      <c r="J2561" s="6" t="s">
        <v>149</v>
      </c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</row>
    <row r="2562" spans="1:28" ht="15" customHeight="1">
      <c r="A2562" s="12">
        <v>904859</v>
      </c>
      <c r="B2562" s="7" t="s">
        <v>22</v>
      </c>
      <c r="C2562" s="7" t="s">
        <v>20</v>
      </c>
      <c r="D2562" s="7">
        <v>362</v>
      </c>
      <c r="E2562" s="7">
        <v>362</v>
      </c>
      <c r="F2562" s="6">
        <f t="shared" si="45"/>
        <v>0.36199999999999999</v>
      </c>
      <c r="G2562" s="7">
        <v>1</v>
      </c>
      <c r="H2562" s="7" t="s">
        <v>377</v>
      </c>
      <c r="I2562" s="6" t="s">
        <v>42</v>
      </c>
      <c r="J2562" s="6" t="s">
        <v>149</v>
      </c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</row>
    <row r="2563" spans="1:28" ht="15" customHeight="1">
      <c r="A2563" s="12">
        <v>904128</v>
      </c>
      <c r="B2563" s="13" t="s">
        <v>64</v>
      </c>
      <c r="C2563" s="13" t="s">
        <v>20</v>
      </c>
      <c r="D2563" s="13">
        <v>282</v>
      </c>
      <c r="E2563" s="13">
        <v>282</v>
      </c>
      <c r="F2563" s="6">
        <f t="shared" si="45"/>
        <v>0.28199999999999997</v>
      </c>
      <c r="G2563" s="13">
        <v>1</v>
      </c>
      <c r="H2563" s="13" t="s">
        <v>377</v>
      </c>
      <c r="I2563" s="6" t="s">
        <v>67</v>
      </c>
      <c r="J2563" s="6" t="s">
        <v>13</v>
      </c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</row>
    <row r="2564" spans="1:28" ht="15" customHeight="1">
      <c r="A2564" s="12">
        <v>903763</v>
      </c>
      <c r="B2564" s="7" t="s">
        <v>328</v>
      </c>
      <c r="C2564" s="7" t="s">
        <v>20</v>
      </c>
      <c r="D2564" s="7">
        <v>352</v>
      </c>
      <c r="E2564" s="7">
        <v>352</v>
      </c>
      <c r="F2564" s="6">
        <f t="shared" si="45"/>
        <v>0.35199999999999998</v>
      </c>
      <c r="G2564" s="7">
        <v>1</v>
      </c>
      <c r="H2564" s="7" t="s">
        <v>377</v>
      </c>
      <c r="I2564" s="6" t="s">
        <v>42</v>
      </c>
      <c r="J2564" s="6" t="s">
        <v>36</v>
      </c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</row>
    <row r="2565" spans="1:28" ht="15" customHeight="1">
      <c r="A2565" s="12">
        <v>903398</v>
      </c>
      <c r="B2565" s="13" t="s">
        <v>154</v>
      </c>
      <c r="C2565" s="13" t="s">
        <v>20</v>
      </c>
      <c r="D2565" s="13">
        <v>462</v>
      </c>
      <c r="E2565" s="13">
        <v>462</v>
      </c>
      <c r="F2565" s="6">
        <f t="shared" ref="F2565:F2628" si="46">E2565/1000</f>
        <v>0.46200000000000002</v>
      </c>
      <c r="G2565" s="13">
        <v>1</v>
      </c>
      <c r="H2565" s="13" t="s">
        <v>377</v>
      </c>
      <c r="I2565" s="6" t="s">
        <v>42</v>
      </c>
      <c r="J2565" s="6" t="s">
        <v>36</v>
      </c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</row>
    <row r="2566" spans="1:28" ht="15" customHeight="1">
      <c r="A2566" s="12">
        <v>903033</v>
      </c>
      <c r="B2566" s="7" t="s">
        <v>22</v>
      </c>
      <c r="C2566" s="7" t="s">
        <v>20</v>
      </c>
      <c r="D2566" s="7">
        <v>210</v>
      </c>
      <c r="E2566" s="7">
        <v>210</v>
      </c>
      <c r="F2566" s="6">
        <f t="shared" si="46"/>
        <v>0.21</v>
      </c>
      <c r="G2566" s="7">
        <v>1</v>
      </c>
      <c r="H2566" s="7" t="s">
        <v>377</v>
      </c>
      <c r="I2566" s="6" t="s">
        <v>42</v>
      </c>
      <c r="J2566" s="6" t="s">
        <v>25</v>
      </c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</row>
    <row r="2567" spans="1:28" ht="15" customHeight="1">
      <c r="A2567" s="12">
        <v>879291</v>
      </c>
      <c r="B2567" s="13" t="s">
        <v>64</v>
      </c>
      <c r="C2567" s="13" t="s">
        <v>20</v>
      </c>
      <c r="D2567" s="13">
        <v>566</v>
      </c>
      <c r="E2567" s="13">
        <v>566</v>
      </c>
      <c r="F2567" s="6">
        <f t="shared" si="46"/>
        <v>0.56599999999999995</v>
      </c>
      <c r="G2567" s="13">
        <v>1</v>
      </c>
      <c r="H2567" s="13" t="s">
        <v>377</v>
      </c>
      <c r="I2567" s="6" t="s">
        <v>42</v>
      </c>
      <c r="J2567" s="6" t="s">
        <v>36</v>
      </c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</row>
    <row r="2568" spans="1:28" ht="15" customHeight="1">
      <c r="A2568" s="12">
        <v>873448</v>
      </c>
      <c r="B2568" s="7" t="s">
        <v>64</v>
      </c>
      <c r="C2568" s="7" t="s">
        <v>20</v>
      </c>
      <c r="D2568" s="7">
        <v>350</v>
      </c>
      <c r="E2568" s="7">
        <v>350</v>
      </c>
      <c r="F2568" s="6">
        <f t="shared" si="46"/>
        <v>0.35</v>
      </c>
      <c r="G2568" s="7">
        <v>1</v>
      </c>
      <c r="H2568" s="7" t="s">
        <v>377</v>
      </c>
      <c r="I2568" s="6" t="s">
        <v>42</v>
      </c>
      <c r="J2568" s="6" t="s">
        <v>36</v>
      </c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</row>
    <row r="2569" spans="1:28" ht="15" customHeight="1">
      <c r="A2569" s="12">
        <v>873814</v>
      </c>
      <c r="B2569" s="13" t="s">
        <v>47</v>
      </c>
      <c r="C2569" s="13" t="s">
        <v>20</v>
      </c>
      <c r="D2569" s="13">
        <v>140</v>
      </c>
      <c r="E2569" s="13">
        <v>140</v>
      </c>
      <c r="F2569" s="6">
        <f t="shared" si="46"/>
        <v>0.14000000000000001</v>
      </c>
      <c r="G2569" s="13">
        <v>1</v>
      </c>
      <c r="H2569" s="13" t="s">
        <v>377</v>
      </c>
      <c r="I2569" s="6" t="s">
        <v>42</v>
      </c>
      <c r="J2569" s="6" t="s">
        <v>36</v>
      </c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</row>
    <row r="2570" spans="1:28" ht="15" customHeight="1">
      <c r="A2570" s="12">
        <v>874179</v>
      </c>
      <c r="B2570" s="7" t="s">
        <v>64</v>
      </c>
      <c r="C2570" s="7" t="s">
        <v>20</v>
      </c>
      <c r="D2570" s="7">
        <v>320</v>
      </c>
      <c r="E2570" s="7">
        <v>320</v>
      </c>
      <c r="F2570" s="6">
        <f t="shared" si="46"/>
        <v>0.32</v>
      </c>
      <c r="G2570" s="7">
        <v>1</v>
      </c>
      <c r="H2570" s="7" t="s">
        <v>377</v>
      </c>
      <c r="I2570" s="6" t="s">
        <v>42</v>
      </c>
      <c r="J2570" s="6" t="s">
        <v>149</v>
      </c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</row>
    <row r="2571" spans="1:28" ht="15" customHeight="1">
      <c r="A2571" s="12">
        <v>873083</v>
      </c>
      <c r="B2571" s="13" t="s">
        <v>64</v>
      </c>
      <c r="C2571" s="13" t="s">
        <v>20</v>
      </c>
      <c r="D2571" s="13">
        <v>634</v>
      </c>
      <c r="E2571" s="13">
        <v>634</v>
      </c>
      <c r="F2571" s="6">
        <f t="shared" si="46"/>
        <v>0.63400000000000001</v>
      </c>
      <c r="G2571" s="13">
        <v>1</v>
      </c>
      <c r="H2571" s="13" t="s">
        <v>377</v>
      </c>
      <c r="I2571" s="6" t="s">
        <v>42</v>
      </c>
      <c r="J2571" s="6" t="s">
        <v>149</v>
      </c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</row>
    <row r="2572" spans="1:28" ht="15" customHeight="1">
      <c r="A2572" s="12">
        <v>872718</v>
      </c>
      <c r="B2572" s="7" t="s">
        <v>64</v>
      </c>
      <c r="C2572" s="7" t="s">
        <v>20</v>
      </c>
      <c r="D2572" s="7">
        <v>372</v>
      </c>
      <c r="E2572" s="7">
        <v>372</v>
      </c>
      <c r="F2572" s="6">
        <f t="shared" si="46"/>
        <v>0.372</v>
      </c>
      <c r="G2572" s="7">
        <v>1</v>
      </c>
      <c r="H2572" s="7" t="s">
        <v>377</v>
      </c>
      <c r="I2572" s="6" t="s">
        <v>42</v>
      </c>
      <c r="J2572" s="6" t="s">
        <v>36</v>
      </c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</row>
    <row r="2573" spans="1:28" ht="15" customHeight="1">
      <c r="A2573" s="12">
        <v>871622</v>
      </c>
      <c r="B2573" s="13" t="s">
        <v>46</v>
      </c>
      <c r="C2573" s="13" t="s">
        <v>20</v>
      </c>
      <c r="D2573" s="13">
        <v>140</v>
      </c>
      <c r="E2573" s="13">
        <v>140</v>
      </c>
      <c r="F2573" s="6">
        <f t="shared" si="46"/>
        <v>0.14000000000000001</v>
      </c>
      <c r="G2573" s="13">
        <v>1</v>
      </c>
      <c r="H2573" s="13" t="s">
        <v>377</v>
      </c>
      <c r="I2573" s="6" t="s">
        <v>18</v>
      </c>
      <c r="J2573" s="6" t="s">
        <v>391</v>
      </c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</row>
    <row r="2574" spans="1:28" ht="15" customHeight="1">
      <c r="A2574" s="12">
        <v>771911</v>
      </c>
      <c r="B2574" s="7" t="s">
        <v>392</v>
      </c>
      <c r="C2574" s="7" t="s">
        <v>20</v>
      </c>
      <c r="D2574" s="7">
        <v>946</v>
      </c>
      <c r="E2574" s="7">
        <v>946</v>
      </c>
      <c r="F2574" s="6">
        <f t="shared" si="46"/>
        <v>0.94599999999999995</v>
      </c>
      <c r="G2574" s="7">
        <v>1</v>
      </c>
      <c r="H2574" s="7" t="s">
        <v>377</v>
      </c>
      <c r="I2574" s="6" t="s">
        <v>42</v>
      </c>
      <c r="J2574" s="6" t="s">
        <v>36</v>
      </c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</row>
    <row r="2575" spans="1:28" ht="15" customHeight="1">
      <c r="A2575" s="12">
        <v>871257</v>
      </c>
      <c r="B2575" s="13" t="s">
        <v>47</v>
      </c>
      <c r="C2575" s="13" t="s">
        <v>20</v>
      </c>
      <c r="D2575" s="13">
        <v>168</v>
      </c>
      <c r="E2575" s="13">
        <v>168</v>
      </c>
      <c r="F2575" s="6">
        <f t="shared" si="46"/>
        <v>0.16800000000000001</v>
      </c>
      <c r="G2575" s="13">
        <v>1</v>
      </c>
      <c r="H2575" s="13" t="s">
        <v>377</v>
      </c>
      <c r="I2575" s="6" t="s">
        <v>67</v>
      </c>
      <c r="J2575" s="6" t="s">
        <v>180</v>
      </c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</row>
    <row r="2576" spans="1:28" ht="15" customHeight="1">
      <c r="A2576" s="12">
        <v>870892</v>
      </c>
      <c r="B2576" s="7" t="s">
        <v>64</v>
      </c>
      <c r="C2576" s="7" t="s">
        <v>20</v>
      </c>
      <c r="D2576" s="7">
        <v>226</v>
      </c>
      <c r="E2576" s="7">
        <v>226</v>
      </c>
      <c r="F2576" s="6">
        <f t="shared" si="46"/>
        <v>0.22600000000000001</v>
      </c>
      <c r="G2576" s="7">
        <v>1</v>
      </c>
      <c r="H2576" s="7" t="s">
        <v>377</v>
      </c>
      <c r="I2576" s="6" t="s">
        <v>42</v>
      </c>
      <c r="J2576" s="6" t="s">
        <v>36</v>
      </c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</row>
    <row r="2577" spans="1:28" ht="15" customHeight="1">
      <c r="A2577" s="12">
        <v>872353</v>
      </c>
      <c r="B2577" s="13" t="s">
        <v>22</v>
      </c>
      <c r="C2577" s="13" t="s">
        <v>20</v>
      </c>
      <c r="D2577" s="13">
        <v>222</v>
      </c>
      <c r="E2577" s="13">
        <v>222</v>
      </c>
      <c r="F2577" s="6">
        <f t="shared" si="46"/>
        <v>0.222</v>
      </c>
      <c r="G2577" s="13">
        <v>1</v>
      </c>
      <c r="H2577" s="13" t="s">
        <v>377</v>
      </c>
      <c r="I2577" s="6" t="s">
        <v>42</v>
      </c>
      <c r="J2577" s="6" t="s">
        <v>25</v>
      </c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</row>
    <row r="2578" spans="1:28" ht="15" customHeight="1">
      <c r="A2578" s="12">
        <v>870161</v>
      </c>
      <c r="B2578" s="7" t="s">
        <v>64</v>
      </c>
      <c r="C2578" s="7" t="s">
        <v>20</v>
      </c>
      <c r="D2578" s="7">
        <v>470</v>
      </c>
      <c r="E2578" s="7">
        <v>470</v>
      </c>
      <c r="F2578" s="6">
        <f t="shared" si="46"/>
        <v>0.47</v>
      </c>
      <c r="G2578" s="7">
        <v>1</v>
      </c>
      <c r="H2578" s="7" t="s">
        <v>377</v>
      </c>
      <c r="I2578" s="6" t="s">
        <v>42</v>
      </c>
      <c r="J2578" s="6" t="s">
        <v>149</v>
      </c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</row>
    <row r="2579" spans="1:28" ht="15" customHeight="1">
      <c r="A2579" s="14">
        <v>4283</v>
      </c>
      <c r="B2579" s="13" t="s">
        <v>69</v>
      </c>
      <c r="C2579" s="13" t="s">
        <v>20</v>
      </c>
      <c r="D2579" s="13">
        <v>130</v>
      </c>
      <c r="E2579" s="13">
        <v>130</v>
      </c>
      <c r="F2579" s="6">
        <f t="shared" si="46"/>
        <v>0.13</v>
      </c>
      <c r="G2579" s="13">
        <v>1</v>
      </c>
      <c r="H2579" s="13" t="s">
        <v>377</v>
      </c>
      <c r="I2579" s="6" t="s">
        <v>67</v>
      </c>
      <c r="J2579" s="6" t="s">
        <v>25</v>
      </c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</row>
    <row r="2580" spans="1:28" ht="15" customHeight="1">
      <c r="A2580" s="12">
        <v>869796</v>
      </c>
      <c r="B2580" s="7" t="s">
        <v>328</v>
      </c>
      <c r="C2580" s="7" t="s">
        <v>20</v>
      </c>
      <c r="D2580" s="7">
        <v>428</v>
      </c>
      <c r="E2580" s="7">
        <v>428</v>
      </c>
      <c r="F2580" s="6">
        <f t="shared" si="46"/>
        <v>0.42799999999999999</v>
      </c>
      <c r="G2580" s="7">
        <v>1</v>
      </c>
      <c r="H2580" s="7" t="s">
        <v>377</v>
      </c>
      <c r="I2580" s="6" t="s">
        <v>42</v>
      </c>
      <c r="J2580" s="6" t="s">
        <v>36</v>
      </c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</row>
    <row r="2581" spans="1:28" ht="15" customHeight="1">
      <c r="A2581" s="12">
        <v>863221</v>
      </c>
      <c r="B2581" s="13" t="s">
        <v>14</v>
      </c>
      <c r="C2581" s="13" t="s">
        <v>20</v>
      </c>
      <c r="D2581" s="13">
        <v>102</v>
      </c>
      <c r="E2581" s="13">
        <v>102</v>
      </c>
      <c r="F2581" s="6">
        <f t="shared" si="46"/>
        <v>0.10199999999999999</v>
      </c>
      <c r="G2581" s="13">
        <v>1</v>
      </c>
      <c r="H2581" s="13" t="s">
        <v>377</v>
      </c>
      <c r="I2581" s="6" t="s">
        <v>42</v>
      </c>
      <c r="J2581" s="6" t="s">
        <v>36</v>
      </c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</row>
    <row r="2582" spans="1:28" ht="15" customHeight="1">
      <c r="A2582" s="12">
        <v>885866</v>
      </c>
      <c r="B2582" s="13" t="s">
        <v>379</v>
      </c>
      <c r="C2582" s="13" t="s">
        <v>20</v>
      </c>
      <c r="D2582" s="13">
        <v>128</v>
      </c>
      <c r="E2582" s="13">
        <v>128</v>
      </c>
      <c r="F2582" s="6">
        <f t="shared" si="46"/>
        <v>0.128</v>
      </c>
      <c r="G2582" s="13">
        <v>1</v>
      </c>
      <c r="H2582" s="13" t="s">
        <v>377</v>
      </c>
      <c r="I2582" s="6" t="s">
        <v>42</v>
      </c>
      <c r="J2582" s="6" t="s">
        <v>36</v>
      </c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</row>
    <row r="2583" spans="1:28" ht="15" customHeight="1">
      <c r="A2583" s="12">
        <v>886596</v>
      </c>
      <c r="B2583" s="7" t="s">
        <v>328</v>
      </c>
      <c r="C2583" s="7" t="s">
        <v>20</v>
      </c>
      <c r="D2583" s="7">
        <v>200</v>
      </c>
      <c r="E2583" s="7">
        <v>200</v>
      </c>
      <c r="F2583" s="6">
        <f t="shared" si="46"/>
        <v>0.2</v>
      </c>
      <c r="G2583" s="7">
        <v>1</v>
      </c>
      <c r="H2583" s="7" t="s">
        <v>377</v>
      </c>
      <c r="I2583" s="6" t="s">
        <v>18</v>
      </c>
      <c r="J2583" s="6" t="s">
        <v>149</v>
      </c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</row>
    <row r="2584" spans="1:28" ht="15" customHeight="1">
      <c r="A2584" s="12">
        <v>892075</v>
      </c>
      <c r="B2584" s="13" t="s">
        <v>22</v>
      </c>
      <c r="C2584" s="13" t="s">
        <v>20</v>
      </c>
      <c r="D2584" s="13">
        <v>192</v>
      </c>
      <c r="E2584" s="13">
        <v>192</v>
      </c>
      <c r="F2584" s="6">
        <f t="shared" si="46"/>
        <v>0.192</v>
      </c>
      <c r="G2584" s="13">
        <v>1</v>
      </c>
      <c r="H2584" s="13" t="s">
        <v>377</v>
      </c>
      <c r="I2584" s="6" t="s">
        <v>67</v>
      </c>
      <c r="J2584" s="6" t="s">
        <v>170</v>
      </c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</row>
    <row r="2585" spans="1:28" ht="15" customHeight="1">
      <c r="A2585" s="12">
        <v>891345</v>
      </c>
      <c r="B2585" s="7" t="s">
        <v>14</v>
      </c>
      <c r="C2585" s="7" t="s">
        <v>20</v>
      </c>
      <c r="D2585" s="7">
        <v>298</v>
      </c>
      <c r="E2585" s="7">
        <v>298</v>
      </c>
      <c r="F2585" s="6">
        <f t="shared" si="46"/>
        <v>0.29799999999999999</v>
      </c>
      <c r="G2585" s="7">
        <v>1</v>
      </c>
      <c r="H2585" s="7" t="s">
        <v>377</v>
      </c>
      <c r="I2585" s="6" t="s">
        <v>67</v>
      </c>
      <c r="J2585" s="6" t="s">
        <v>36</v>
      </c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</row>
    <row r="2586" spans="1:28" ht="15" customHeight="1">
      <c r="A2586" s="12">
        <v>889153</v>
      </c>
      <c r="B2586" s="13" t="s">
        <v>64</v>
      </c>
      <c r="C2586" s="13" t="s">
        <v>20</v>
      </c>
      <c r="D2586" s="13">
        <v>288</v>
      </c>
      <c r="E2586" s="13">
        <v>288</v>
      </c>
      <c r="F2586" s="6">
        <f t="shared" si="46"/>
        <v>0.28799999999999998</v>
      </c>
      <c r="G2586" s="13">
        <v>1</v>
      </c>
      <c r="H2586" s="13" t="s">
        <v>377</v>
      </c>
      <c r="I2586" s="6" t="s">
        <v>42</v>
      </c>
      <c r="J2586" s="6" t="s">
        <v>149</v>
      </c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</row>
    <row r="2587" spans="1:28" ht="15" customHeight="1">
      <c r="A2587" s="12">
        <v>891710</v>
      </c>
      <c r="B2587" s="7" t="s">
        <v>64</v>
      </c>
      <c r="C2587" s="7" t="s">
        <v>20</v>
      </c>
      <c r="D2587" s="7">
        <v>400</v>
      </c>
      <c r="E2587" s="7">
        <v>400</v>
      </c>
      <c r="F2587" s="6">
        <f t="shared" si="46"/>
        <v>0.4</v>
      </c>
      <c r="G2587" s="7">
        <v>1</v>
      </c>
      <c r="H2587" s="7" t="s">
        <v>377</v>
      </c>
      <c r="I2587" s="6" t="s">
        <v>42</v>
      </c>
      <c r="J2587" s="6" t="s">
        <v>25</v>
      </c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</row>
    <row r="2588" spans="1:28" ht="15" customHeight="1">
      <c r="A2588" s="12">
        <v>889518</v>
      </c>
      <c r="B2588" s="13" t="s">
        <v>22</v>
      </c>
      <c r="C2588" s="13" t="s">
        <v>20</v>
      </c>
      <c r="D2588" s="13">
        <v>390</v>
      </c>
      <c r="E2588" s="13">
        <v>390</v>
      </c>
      <c r="F2588" s="6">
        <f t="shared" si="46"/>
        <v>0.39</v>
      </c>
      <c r="G2588" s="13">
        <v>1</v>
      </c>
      <c r="H2588" s="13" t="s">
        <v>377</v>
      </c>
      <c r="I2588" s="6" t="s">
        <v>42</v>
      </c>
      <c r="J2588" s="6" t="s">
        <v>36</v>
      </c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</row>
    <row r="2589" spans="1:28" ht="15" customHeight="1">
      <c r="A2589" s="12">
        <v>889884</v>
      </c>
      <c r="B2589" s="7" t="s">
        <v>22</v>
      </c>
      <c r="C2589" s="7" t="s">
        <v>20</v>
      </c>
      <c r="D2589" s="7">
        <v>360</v>
      </c>
      <c r="E2589" s="7">
        <v>360</v>
      </c>
      <c r="F2589" s="6">
        <f t="shared" si="46"/>
        <v>0.36</v>
      </c>
      <c r="G2589" s="7">
        <v>1</v>
      </c>
      <c r="H2589" s="7" t="s">
        <v>377</v>
      </c>
      <c r="I2589" s="6" t="s">
        <v>42</v>
      </c>
      <c r="J2589" s="6" t="s">
        <v>36</v>
      </c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</row>
    <row r="2590" spans="1:28" ht="15" customHeight="1">
      <c r="A2590" s="12">
        <v>887327</v>
      </c>
      <c r="B2590" s="13" t="s">
        <v>64</v>
      </c>
      <c r="C2590" s="13" t="s">
        <v>20</v>
      </c>
      <c r="D2590" s="13">
        <v>414</v>
      </c>
      <c r="E2590" s="13">
        <v>414</v>
      </c>
      <c r="F2590" s="6">
        <f t="shared" si="46"/>
        <v>0.41399999999999998</v>
      </c>
      <c r="G2590" s="13">
        <v>1</v>
      </c>
      <c r="H2590" s="13" t="s">
        <v>377</v>
      </c>
      <c r="I2590" s="6" t="s">
        <v>42</v>
      </c>
      <c r="J2590" s="6" t="s">
        <v>149</v>
      </c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</row>
    <row r="2591" spans="1:28" ht="15" customHeight="1">
      <c r="A2591" s="12">
        <v>888057</v>
      </c>
      <c r="B2591" s="7" t="s">
        <v>14</v>
      </c>
      <c r="C2591" s="7" t="s">
        <v>20</v>
      </c>
      <c r="D2591" s="7">
        <v>182</v>
      </c>
      <c r="E2591" s="7">
        <v>182</v>
      </c>
      <c r="F2591" s="6">
        <f t="shared" si="46"/>
        <v>0.182</v>
      </c>
      <c r="G2591" s="7">
        <v>1</v>
      </c>
      <c r="H2591" s="7" t="s">
        <v>377</v>
      </c>
      <c r="I2591" s="6" t="s">
        <v>67</v>
      </c>
      <c r="J2591" s="6" t="s">
        <v>25</v>
      </c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</row>
    <row r="2592" spans="1:28" ht="15" customHeight="1">
      <c r="A2592" s="12">
        <v>908877</v>
      </c>
      <c r="B2592" s="13" t="s">
        <v>378</v>
      </c>
      <c r="C2592" s="13" t="s">
        <v>20</v>
      </c>
      <c r="D2592" s="13">
        <v>498</v>
      </c>
      <c r="E2592" s="13">
        <v>498</v>
      </c>
      <c r="F2592" s="6">
        <f t="shared" si="46"/>
        <v>0.498</v>
      </c>
      <c r="G2592" s="13">
        <v>1</v>
      </c>
      <c r="H2592" s="13" t="s">
        <v>377</v>
      </c>
      <c r="I2592" s="6" t="s">
        <v>42</v>
      </c>
      <c r="J2592" s="6" t="s">
        <v>36</v>
      </c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</row>
    <row r="2593" spans="1:28" ht="15" customHeight="1">
      <c r="A2593" s="12">
        <v>874909</v>
      </c>
      <c r="B2593" s="7" t="s">
        <v>378</v>
      </c>
      <c r="C2593" s="7" t="s">
        <v>20</v>
      </c>
      <c r="D2593" s="7">
        <v>426</v>
      </c>
      <c r="E2593" s="7">
        <v>426</v>
      </c>
      <c r="F2593" s="6">
        <f t="shared" si="46"/>
        <v>0.42599999999999999</v>
      </c>
      <c r="G2593" s="7">
        <v>1</v>
      </c>
      <c r="H2593" s="7" t="s">
        <v>377</v>
      </c>
      <c r="I2593" s="6" t="s">
        <v>42</v>
      </c>
      <c r="J2593" s="6" t="s">
        <v>36</v>
      </c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</row>
    <row r="2594" spans="1:28" ht="15" customHeight="1">
      <c r="A2594" s="12">
        <v>874544</v>
      </c>
      <c r="B2594" s="13" t="s">
        <v>328</v>
      </c>
      <c r="C2594" s="13" t="s">
        <v>20</v>
      </c>
      <c r="D2594" s="13">
        <v>172</v>
      </c>
      <c r="E2594" s="13">
        <v>172</v>
      </c>
      <c r="F2594" s="6">
        <f t="shared" si="46"/>
        <v>0.17199999999999999</v>
      </c>
      <c r="G2594" s="13">
        <v>1</v>
      </c>
      <c r="H2594" s="13" t="s">
        <v>377</v>
      </c>
      <c r="I2594" s="6" t="s">
        <v>42</v>
      </c>
      <c r="J2594" s="6" t="s">
        <v>36</v>
      </c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</row>
    <row r="2595" spans="1:28" ht="15" customHeight="1">
      <c r="A2595" s="12">
        <v>875275</v>
      </c>
      <c r="B2595" s="7" t="s">
        <v>328</v>
      </c>
      <c r="C2595" s="7" t="s">
        <v>20</v>
      </c>
      <c r="D2595" s="7">
        <v>342</v>
      </c>
      <c r="E2595" s="7">
        <v>342</v>
      </c>
      <c r="F2595" s="6">
        <f t="shared" si="46"/>
        <v>0.34200000000000003</v>
      </c>
      <c r="G2595" s="7">
        <v>1</v>
      </c>
      <c r="H2595" s="7" t="s">
        <v>377</v>
      </c>
      <c r="I2595" s="6" t="s">
        <v>67</v>
      </c>
      <c r="J2595" s="6" t="s">
        <v>36</v>
      </c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</row>
    <row r="2596" spans="1:28" ht="15" customHeight="1">
      <c r="A2596" s="12">
        <v>875640</v>
      </c>
      <c r="B2596" s="13" t="s">
        <v>64</v>
      </c>
      <c r="C2596" s="13" t="s">
        <v>20</v>
      </c>
      <c r="D2596" s="13">
        <v>328</v>
      </c>
      <c r="E2596" s="13">
        <v>328</v>
      </c>
      <c r="F2596" s="6">
        <f t="shared" si="46"/>
        <v>0.32800000000000001</v>
      </c>
      <c r="G2596" s="13">
        <v>1</v>
      </c>
      <c r="H2596" s="13" t="s">
        <v>377</v>
      </c>
      <c r="I2596" s="6" t="s">
        <v>42</v>
      </c>
      <c r="J2596" s="6" t="s">
        <v>36</v>
      </c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</row>
    <row r="2597" spans="1:28" ht="15" customHeight="1">
      <c r="A2597" s="12">
        <v>876005</v>
      </c>
      <c r="B2597" s="13" t="s">
        <v>314</v>
      </c>
      <c r="C2597" s="13" t="s">
        <v>20</v>
      </c>
      <c r="D2597" s="13">
        <v>46</v>
      </c>
      <c r="E2597" s="13">
        <v>46</v>
      </c>
      <c r="F2597" s="6">
        <f t="shared" si="46"/>
        <v>4.5999999999999999E-2</v>
      </c>
      <c r="G2597" s="13">
        <v>1</v>
      </c>
      <c r="H2597" s="13" t="s">
        <v>377</v>
      </c>
      <c r="I2597" s="6" t="s">
        <v>18</v>
      </c>
      <c r="J2597" s="6" t="s">
        <v>36</v>
      </c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</row>
    <row r="2598" spans="1:28" ht="15" customHeight="1">
      <c r="A2598" s="12">
        <v>876370</v>
      </c>
      <c r="B2598" s="7" t="s">
        <v>22</v>
      </c>
      <c r="C2598" s="7" t="s">
        <v>20</v>
      </c>
      <c r="D2598" s="7">
        <v>232</v>
      </c>
      <c r="E2598" s="7">
        <v>232</v>
      </c>
      <c r="F2598" s="6">
        <f t="shared" si="46"/>
        <v>0.23200000000000001</v>
      </c>
      <c r="G2598" s="7">
        <v>1</v>
      </c>
      <c r="H2598" s="7" t="s">
        <v>377</v>
      </c>
      <c r="I2598" s="6" t="s">
        <v>42</v>
      </c>
      <c r="J2598" s="6" t="s">
        <v>149</v>
      </c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</row>
    <row r="2599" spans="1:28" ht="15" customHeight="1">
      <c r="A2599" s="12">
        <v>876735</v>
      </c>
      <c r="B2599" s="13" t="s">
        <v>64</v>
      </c>
      <c r="C2599" s="13" t="s">
        <v>20</v>
      </c>
      <c r="D2599" s="13">
        <v>274</v>
      </c>
      <c r="E2599" s="13">
        <v>274</v>
      </c>
      <c r="F2599" s="6">
        <f t="shared" si="46"/>
        <v>0.27400000000000002</v>
      </c>
      <c r="G2599" s="13">
        <v>1</v>
      </c>
      <c r="H2599" s="13" t="s">
        <v>377</v>
      </c>
      <c r="I2599" s="6" t="s">
        <v>42</v>
      </c>
      <c r="J2599" s="6" t="s">
        <v>25</v>
      </c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</row>
    <row r="2600" spans="1:28" ht="15" customHeight="1">
      <c r="A2600" s="12">
        <v>877100</v>
      </c>
      <c r="B2600" s="7" t="s">
        <v>378</v>
      </c>
      <c r="C2600" s="7" t="s">
        <v>20</v>
      </c>
      <c r="D2600" s="7">
        <v>562</v>
      </c>
      <c r="E2600" s="7">
        <v>562</v>
      </c>
      <c r="F2600" s="6">
        <f t="shared" si="46"/>
        <v>0.56200000000000006</v>
      </c>
      <c r="G2600" s="7">
        <v>1</v>
      </c>
      <c r="H2600" s="7" t="s">
        <v>377</v>
      </c>
      <c r="I2600" s="6" t="s">
        <v>42</v>
      </c>
      <c r="J2600" s="6" t="s">
        <v>36</v>
      </c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</row>
    <row r="2601" spans="1:28" ht="15" customHeight="1">
      <c r="A2601" s="12">
        <v>877465</v>
      </c>
      <c r="B2601" s="13" t="s">
        <v>47</v>
      </c>
      <c r="C2601" s="13" t="s">
        <v>20</v>
      </c>
      <c r="D2601" s="13">
        <v>156</v>
      </c>
      <c r="E2601" s="13">
        <v>156</v>
      </c>
      <c r="F2601" s="6">
        <f t="shared" si="46"/>
        <v>0.156</v>
      </c>
      <c r="G2601" s="13">
        <v>1</v>
      </c>
      <c r="H2601" s="13" t="s">
        <v>377</v>
      </c>
      <c r="I2601" s="6" t="s">
        <v>42</v>
      </c>
      <c r="J2601" s="6" t="s">
        <v>36</v>
      </c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</row>
    <row r="2602" spans="1:28" ht="15" customHeight="1">
      <c r="A2602" s="12">
        <v>882213</v>
      </c>
      <c r="B2602" s="7" t="s">
        <v>22</v>
      </c>
      <c r="C2602" s="7" t="s">
        <v>20</v>
      </c>
      <c r="D2602" s="7">
        <v>366</v>
      </c>
      <c r="E2602" s="7">
        <v>366</v>
      </c>
      <c r="F2602" s="6">
        <f t="shared" si="46"/>
        <v>0.36599999999999999</v>
      </c>
      <c r="G2602" s="7">
        <v>1</v>
      </c>
      <c r="H2602" s="7" t="s">
        <v>377</v>
      </c>
      <c r="I2602" s="6" t="s">
        <v>42</v>
      </c>
      <c r="J2602" s="6" t="s">
        <v>149</v>
      </c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</row>
    <row r="2603" spans="1:28" ht="15" customHeight="1">
      <c r="A2603" s="12">
        <v>887692</v>
      </c>
      <c r="B2603" s="13" t="s">
        <v>46</v>
      </c>
      <c r="C2603" s="13" t="s">
        <v>20</v>
      </c>
      <c r="D2603" s="13">
        <v>206</v>
      </c>
      <c r="E2603" s="13">
        <v>206</v>
      </c>
      <c r="F2603" s="6">
        <f t="shared" si="46"/>
        <v>0.20599999999999999</v>
      </c>
      <c r="G2603" s="13">
        <v>1</v>
      </c>
      <c r="H2603" s="13" t="s">
        <v>377</v>
      </c>
      <c r="I2603" s="6" t="s">
        <v>67</v>
      </c>
      <c r="J2603" s="6" t="s">
        <v>170</v>
      </c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</row>
    <row r="2604" spans="1:28" ht="15" customHeight="1">
      <c r="A2604" s="12">
        <v>878561</v>
      </c>
      <c r="B2604" s="7" t="s">
        <v>64</v>
      </c>
      <c r="C2604" s="7" t="s">
        <v>20</v>
      </c>
      <c r="D2604" s="7">
        <v>318</v>
      </c>
      <c r="E2604" s="7">
        <v>318</v>
      </c>
      <c r="F2604" s="6">
        <f t="shared" si="46"/>
        <v>0.318</v>
      </c>
      <c r="G2604" s="7">
        <v>1</v>
      </c>
      <c r="H2604" s="7" t="s">
        <v>377</v>
      </c>
      <c r="I2604" s="6" t="s">
        <v>42</v>
      </c>
      <c r="J2604" s="6" t="s">
        <v>36</v>
      </c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</row>
    <row r="2605" spans="1:28" ht="15" customHeight="1">
      <c r="A2605" s="12">
        <v>878196</v>
      </c>
      <c r="B2605" s="13" t="s">
        <v>314</v>
      </c>
      <c r="C2605" s="13" t="s">
        <v>20</v>
      </c>
      <c r="D2605" s="13">
        <v>242</v>
      </c>
      <c r="E2605" s="13">
        <v>242</v>
      </c>
      <c r="F2605" s="6">
        <f t="shared" si="46"/>
        <v>0.24199999999999999</v>
      </c>
      <c r="G2605" s="13">
        <v>1</v>
      </c>
      <c r="H2605" s="13" t="s">
        <v>377</v>
      </c>
      <c r="I2605" s="6" t="s">
        <v>42</v>
      </c>
      <c r="J2605" s="6" t="s">
        <v>149</v>
      </c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</row>
    <row r="2606" spans="1:28" ht="15" customHeight="1">
      <c r="A2606" s="12">
        <v>880022</v>
      </c>
      <c r="B2606" s="7" t="s">
        <v>46</v>
      </c>
      <c r="C2606" s="7" t="s">
        <v>20</v>
      </c>
      <c r="D2606" s="7">
        <v>152</v>
      </c>
      <c r="E2606" s="7">
        <v>152</v>
      </c>
      <c r="F2606" s="6">
        <f t="shared" si="46"/>
        <v>0.152</v>
      </c>
      <c r="G2606" s="7">
        <v>1</v>
      </c>
      <c r="H2606" s="7" t="s">
        <v>377</v>
      </c>
      <c r="I2606" s="6" t="s">
        <v>42</v>
      </c>
      <c r="J2606" s="6" t="s">
        <v>25</v>
      </c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</row>
    <row r="2607" spans="1:28" ht="15" customHeight="1">
      <c r="A2607" s="12">
        <v>880387</v>
      </c>
      <c r="B2607" s="13" t="s">
        <v>14</v>
      </c>
      <c r="C2607" s="13" t="s">
        <v>20</v>
      </c>
      <c r="D2607" s="13">
        <v>114</v>
      </c>
      <c r="E2607" s="13">
        <v>114</v>
      </c>
      <c r="F2607" s="6">
        <f t="shared" si="46"/>
        <v>0.114</v>
      </c>
      <c r="G2607" s="13">
        <v>1</v>
      </c>
      <c r="H2607" s="13" t="s">
        <v>377</v>
      </c>
      <c r="I2607" s="6" t="s">
        <v>18</v>
      </c>
      <c r="J2607" s="6" t="s">
        <v>149</v>
      </c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</row>
    <row r="2608" spans="1:28" ht="15" customHeight="1">
      <c r="A2608" s="12">
        <v>881118</v>
      </c>
      <c r="B2608" s="7" t="s">
        <v>69</v>
      </c>
      <c r="C2608" s="7" t="s">
        <v>20</v>
      </c>
      <c r="D2608" s="7">
        <v>178</v>
      </c>
      <c r="E2608" s="7">
        <v>178</v>
      </c>
      <c r="F2608" s="6">
        <f t="shared" si="46"/>
        <v>0.17799999999999999</v>
      </c>
      <c r="G2608" s="7">
        <v>1</v>
      </c>
      <c r="H2608" s="7" t="s">
        <v>377</v>
      </c>
      <c r="I2608" s="6" t="s">
        <v>67</v>
      </c>
      <c r="J2608" s="6" t="s">
        <v>180</v>
      </c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</row>
    <row r="2609" spans="1:28" ht="15" customHeight="1">
      <c r="A2609" s="12">
        <v>879657</v>
      </c>
      <c r="B2609" s="13" t="s">
        <v>64</v>
      </c>
      <c r="C2609" s="13" t="s">
        <v>20</v>
      </c>
      <c r="D2609" s="13">
        <v>312</v>
      </c>
      <c r="E2609" s="13">
        <v>312</v>
      </c>
      <c r="F2609" s="6">
        <f t="shared" si="46"/>
        <v>0.312</v>
      </c>
      <c r="G2609" s="13">
        <v>1</v>
      </c>
      <c r="H2609" s="13" t="s">
        <v>377</v>
      </c>
      <c r="I2609" s="6" t="s">
        <v>42</v>
      </c>
      <c r="J2609" s="6" t="s">
        <v>36</v>
      </c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</row>
    <row r="2610" spans="1:28" ht="15" customHeight="1">
      <c r="A2610" s="12">
        <v>878926</v>
      </c>
      <c r="B2610" s="7" t="s">
        <v>154</v>
      </c>
      <c r="C2610" s="7" t="s">
        <v>20</v>
      </c>
      <c r="D2610" s="7">
        <v>406</v>
      </c>
      <c r="E2610" s="7">
        <v>406</v>
      </c>
      <c r="F2610" s="6">
        <f t="shared" si="46"/>
        <v>0.40600000000000003</v>
      </c>
      <c r="G2610" s="7">
        <v>1</v>
      </c>
      <c r="H2610" s="7" t="s">
        <v>377</v>
      </c>
      <c r="I2610" s="6" t="s">
        <v>42</v>
      </c>
      <c r="J2610" s="6" t="s">
        <v>149</v>
      </c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</row>
    <row r="2611" spans="1:28" ht="15" customHeight="1">
      <c r="A2611" s="12">
        <v>880752</v>
      </c>
      <c r="B2611" s="13" t="s">
        <v>328</v>
      </c>
      <c r="C2611" s="13" t="s">
        <v>20</v>
      </c>
      <c r="D2611" s="13">
        <v>158</v>
      </c>
      <c r="E2611" s="13">
        <v>158</v>
      </c>
      <c r="F2611" s="6">
        <f t="shared" si="46"/>
        <v>0.158</v>
      </c>
      <c r="G2611" s="13">
        <v>1</v>
      </c>
      <c r="H2611" s="13" t="s">
        <v>377</v>
      </c>
      <c r="I2611" s="6" t="s">
        <v>42</v>
      </c>
      <c r="J2611" s="6" t="s">
        <v>36</v>
      </c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</row>
    <row r="2612" spans="1:28" ht="15" customHeight="1">
      <c r="A2612" s="12">
        <v>890979</v>
      </c>
      <c r="B2612" s="13" t="s">
        <v>154</v>
      </c>
      <c r="C2612" s="13" t="s">
        <v>20</v>
      </c>
      <c r="D2612" s="13">
        <v>518</v>
      </c>
      <c r="E2612" s="13">
        <v>518</v>
      </c>
      <c r="F2612" s="6">
        <f t="shared" si="46"/>
        <v>0.51800000000000002</v>
      </c>
      <c r="G2612" s="13">
        <v>1</v>
      </c>
      <c r="H2612" s="13" t="s">
        <v>377</v>
      </c>
      <c r="I2612" s="6" t="s">
        <v>42</v>
      </c>
      <c r="J2612" s="6" t="s">
        <v>36</v>
      </c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</row>
    <row r="2613" spans="1:28" ht="15" customHeight="1">
      <c r="A2613" s="12">
        <v>890614</v>
      </c>
      <c r="B2613" s="7" t="s">
        <v>50</v>
      </c>
      <c r="C2613" s="7" t="s">
        <v>20</v>
      </c>
      <c r="D2613" s="7">
        <v>260</v>
      </c>
      <c r="E2613" s="7">
        <v>260</v>
      </c>
      <c r="F2613" s="6">
        <f t="shared" si="46"/>
        <v>0.26</v>
      </c>
      <c r="G2613" s="7">
        <v>1</v>
      </c>
      <c r="H2613" s="7" t="s">
        <v>377</v>
      </c>
      <c r="I2613" s="6" t="s">
        <v>42</v>
      </c>
      <c r="J2613" s="6" t="s">
        <v>36</v>
      </c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</row>
    <row r="2614" spans="1:28" ht="15" customHeight="1">
      <c r="A2614" s="12">
        <v>890249</v>
      </c>
      <c r="B2614" s="13" t="s">
        <v>14</v>
      </c>
      <c r="C2614" s="13" t="s">
        <v>20</v>
      </c>
      <c r="D2614" s="13">
        <v>166</v>
      </c>
      <c r="E2614" s="13">
        <v>166</v>
      </c>
      <c r="F2614" s="6">
        <f t="shared" si="46"/>
        <v>0.16600000000000001</v>
      </c>
      <c r="G2614" s="13">
        <v>1</v>
      </c>
      <c r="H2614" s="13" t="s">
        <v>377</v>
      </c>
      <c r="I2614" s="6" t="s">
        <v>42</v>
      </c>
      <c r="J2614" s="6" t="s">
        <v>25</v>
      </c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</row>
    <row r="2615" spans="1:28" ht="15" customHeight="1">
      <c r="A2615" s="12">
        <v>877830</v>
      </c>
      <c r="B2615" s="7" t="s">
        <v>64</v>
      </c>
      <c r="C2615" s="7" t="s">
        <v>20</v>
      </c>
      <c r="D2615" s="7">
        <v>222</v>
      </c>
      <c r="E2615" s="7">
        <v>222</v>
      </c>
      <c r="F2615" s="6">
        <f t="shared" si="46"/>
        <v>0.222</v>
      </c>
      <c r="G2615" s="7">
        <v>1</v>
      </c>
      <c r="H2615" s="7" t="s">
        <v>377</v>
      </c>
      <c r="I2615" s="6" t="s">
        <v>42</v>
      </c>
      <c r="J2615" s="6" t="s">
        <v>36</v>
      </c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</row>
    <row r="2616" spans="1:28" ht="15" customHeight="1">
      <c r="A2616" s="12">
        <v>881848</v>
      </c>
      <c r="B2616" s="13" t="s">
        <v>64</v>
      </c>
      <c r="C2616" s="13" t="s">
        <v>20</v>
      </c>
      <c r="D2616" s="13">
        <v>342</v>
      </c>
      <c r="E2616" s="13">
        <v>342</v>
      </c>
      <c r="F2616" s="6">
        <f t="shared" si="46"/>
        <v>0.34200000000000003</v>
      </c>
      <c r="G2616" s="13">
        <v>1</v>
      </c>
      <c r="H2616" s="13" t="s">
        <v>377</v>
      </c>
      <c r="I2616" s="6" t="s">
        <v>42</v>
      </c>
      <c r="J2616" s="6" t="s">
        <v>36</v>
      </c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</row>
    <row r="2617" spans="1:28" ht="15" customHeight="1">
      <c r="A2617" s="12">
        <v>882579</v>
      </c>
      <c r="B2617" s="7" t="s">
        <v>64</v>
      </c>
      <c r="C2617" s="7" t="s">
        <v>20</v>
      </c>
      <c r="D2617" s="7">
        <v>444</v>
      </c>
      <c r="E2617" s="7">
        <v>444</v>
      </c>
      <c r="F2617" s="6">
        <f t="shared" si="46"/>
        <v>0.44400000000000001</v>
      </c>
      <c r="G2617" s="7">
        <v>1</v>
      </c>
      <c r="H2617" s="7" t="s">
        <v>377</v>
      </c>
      <c r="I2617" s="6" t="s">
        <v>42</v>
      </c>
      <c r="J2617" s="6" t="s">
        <v>192</v>
      </c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</row>
    <row r="2618" spans="1:28" ht="15" customHeight="1">
      <c r="A2618" s="12">
        <v>882944</v>
      </c>
      <c r="B2618" s="13" t="s">
        <v>64</v>
      </c>
      <c r="C2618" s="13" t="s">
        <v>20</v>
      </c>
      <c r="D2618" s="13">
        <v>384</v>
      </c>
      <c r="E2618" s="13">
        <v>384</v>
      </c>
      <c r="F2618" s="6">
        <f t="shared" si="46"/>
        <v>0.38400000000000001</v>
      </c>
      <c r="G2618" s="13">
        <v>1</v>
      </c>
      <c r="H2618" s="13" t="s">
        <v>377</v>
      </c>
      <c r="I2618" s="6" t="s">
        <v>42</v>
      </c>
      <c r="J2618" s="6" t="s">
        <v>36</v>
      </c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</row>
    <row r="2619" spans="1:28" ht="15" customHeight="1">
      <c r="A2619" s="12">
        <v>883309</v>
      </c>
      <c r="B2619" s="7" t="s">
        <v>64</v>
      </c>
      <c r="C2619" s="7" t="s">
        <v>20</v>
      </c>
      <c r="D2619" s="7">
        <v>318</v>
      </c>
      <c r="E2619" s="7">
        <v>318</v>
      </c>
      <c r="F2619" s="6">
        <f t="shared" si="46"/>
        <v>0.318</v>
      </c>
      <c r="G2619" s="7">
        <v>1</v>
      </c>
      <c r="H2619" s="7" t="s">
        <v>377</v>
      </c>
      <c r="I2619" s="6" t="s">
        <v>42</v>
      </c>
      <c r="J2619" s="6" t="s">
        <v>25</v>
      </c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</row>
    <row r="2620" spans="1:28" ht="15" customHeight="1">
      <c r="A2620" s="12">
        <v>883674</v>
      </c>
      <c r="B2620" s="13" t="s">
        <v>14</v>
      </c>
      <c r="C2620" s="13" t="s">
        <v>20</v>
      </c>
      <c r="D2620" s="13">
        <v>234</v>
      </c>
      <c r="E2620" s="13">
        <v>234</v>
      </c>
      <c r="F2620" s="6">
        <f t="shared" si="46"/>
        <v>0.23400000000000001</v>
      </c>
      <c r="G2620" s="13">
        <v>1</v>
      </c>
      <c r="H2620" s="13" t="s">
        <v>377</v>
      </c>
      <c r="I2620" s="6" t="s">
        <v>67</v>
      </c>
      <c r="J2620" s="6" t="s">
        <v>36</v>
      </c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</row>
    <row r="2621" spans="1:28" ht="15" customHeight="1">
      <c r="A2621" s="12">
        <v>884040</v>
      </c>
      <c r="B2621" s="7" t="s">
        <v>328</v>
      </c>
      <c r="C2621" s="7" t="s">
        <v>20</v>
      </c>
      <c r="D2621" s="7">
        <v>356</v>
      </c>
      <c r="E2621" s="7">
        <v>356</v>
      </c>
      <c r="F2621" s="6">
        <f t="shared" si="46"/>
        <v>0.35599999999999998</v>
      </c>
      <c r="G2621" s="7">
        <v>1</v>
      </c>
      <c r="H2621" s="7" t="s">
        <v>377</v>
      </c>
      <c r="I2621" s="6" t="s">
        <v>42</v>
      </c>
      <c r="J2621" s="6" t="s">
        <v>117</v>
      </c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</row>
    <row r="2622" spans="1:28" ht="15" customHeight="1">
      <c r="A2622" s="12">
        <v>884405</v>
      </c>
      <c r="B2622" s="13" t="s">
        <v>64</v>
      </c>
      <c r="C2622" s="13" t="s">
        <v>20</v>
      </c>
      <c r="D2622" s="13">
        <v>288</v>
      </c>
      <c r="E2622" s="13">
        <v>288</v>
      </c>
      <c r="F2622" s="6">
        <f t="shared" si="46"/>
        <v>0.28799999999999998</v>
      </c>
      <c r="G2622" s="13">
        <v>1</v>
      </c>
      <c r="H2622" s="13" t="s">
        <v>377</v>
      </c>
      <c r="I2622" s="6" t="s">
        <v>67</v>
      </c>
      <c r="J2622" s="6" t="s">
        <v>13</v>
      </c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</row>
    <row r="2623" spans="1:28" ht="15" customHeight="1">
      <c r="A2623" s="12">
        <v>885135</v>
      </c>
      <c r="B2623" s="7" t="s">
        <v>64</v>
      </c>
      <c r="C2623" s="7" t="s">
        <v>20</v>
      </c>
      <c r="D2623" s="7">
        <v>500</v>
      </c>
      <c r="E2623" s="7">
        <v>500</v>
      </c>
      <c r="F2623" s="6">
        <f t="shared" si="46"/>
        <v>0.5</v>
      </c>
      <c r="G2623" s="7">
        <v>1</v>
      </c>
      <c r="H2623" s="7" t="s">
        <v>377</v>
      </c>
      <c r="I2623" s="6" t="s">
        <v>42</v>
      </c>
      <c r="J2623" s="6" t="s">
        <v>36</v>
      </c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</row>
    <row r="2624" spans="1:28" ht="15" customHeight="1">
      <c r="A2624" s="12">
        <v>884770</v>
      </c>
      <c r="B2624" s="13" t="s">
        <v>64</v>
      </c>
      <c r="C2624" s="13" t="s">
        <v>20</v>
      </c>
      <c r="D2624" s="13">
        <v>414</v>
      </c>
      <c r="E2624" s="13">
        <v>414</v>
      </c>
      <c r="F2624" s="6">
        <f t="shared" si="46"/>
        <v>0.41399999999999998</v>
      </c>
      <c r="G2624" s="13">
        <v>1</v>
      </c>
      <c r="H2624" s="13" t="s">
        <v>377</v>
      </c>
      <c r="I2624" s="6" t="s">
        <v>42</v>
      </c>
      <c r="J2624" s="6" t="s">
        <v>36</v>
      </c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</row>
    <row r="2625" spans="1:28" ht="15" customHeight="1">
      <c r="A2625" s="12">
        <v>885501</v>
      </c>
      <c r="B2625" s="7" t="s">
        <v>69</v>
      </c>
      <c r="C2625" s="7" t="s">
        <v>20</v>
      </c>
      <c r="D2625" s="7">
        <v>422</v>
      </c>
      <c r="E2625" s="7">
        <v>422</v>
      </c>
      <c r="F2625" s="6">
        <f t="shared" si="46"/>
        <v>0.42199999999999999</v>
      </c>
      <c r="G2625" s="7">
        <v>1</v>
      </c>
      <c r="H2625" s="7" t="s">
        <v>377</v>
      </c>
      <c r="I2625" s="6" t="s">
        <v>67</v>
      </c>
      <c r="J2625" s="6" t="s">
        <v>25</v>
      </c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</row>
    <row r="2626" spans="1:28" ht="15" customHeight="1">
      <c r="A2626" s="12">
        <v>886231</v>
      </c>
      <c r="B2626" s="13" t="s">
        <v>22</v>
      </c>
      <c r="C2626" s="13" t="s">
        <v>20</v>
      </c>
      <c r="D2626" s="13">
        <v>200</v>
      </c>
      <c r="E2626" s="13">
        <v>200</v>
      </c>
      <c r="F2626" s="6">
        <f t="shared" si="46"/>
        <v>0.2</v>
      </c>
      <c r="G2626" s="13">
        <v>1</v>
      </c>
      <c r="H2626" s="13" t="s">
        <v>377</v>
      </c>
      <c r="I2626" s="6" t="s">
        <v>67</v>
      </c>
      <c r="J2626" s="6" t="s">
        <v>25</v>
      </c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</row>
    <row r="2627" spans="1:28" ht="15" customHeight="1">
      <c r="A2627" s="12">
        <v>945767</v>
      </c>
      <c r="B2627" s="13" t="s">
        <v>154</v>
      </c>
      <c r="C2627" s="13" t="s">
        <v>20</v>
      </c>
      <c r="D2627" s="13">
        <v>488</v>
      </c>
      <c r="E2627" s="13">
        <v>488</v>
      </c>
      <c r="F2627" s="6">
        <f t="shared" si="46"/>
        <v>0.48799999999999999</v>
      </c>
      <c r="G2627" s="13">
        <v>1</v>
      </c>
      <c r="H2627" s="13" t="s">
        <v>377</v>
      </c>
      <c r="I2627" s="6" t="s">
        <v>42</v>
      </c>
      <c r="J2627" s="6" t="s">
        <v>149</v>
      </c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</row>
    <row r="2628" spans="1:28" ht="15" customHeight="1">
      <c r="A2628" s="12" t="s">
        <v>393</v>
      </c>
      <c r="B2628" s="7" t="s">
        <v>154</v>
      </c>
      <c r="C2628" s="7" t="s">
        <v>20</v>
      </c>
      <c r="D2628" s="7">
        <v>474</v>
      </c>
      <c r="E2628" s="7">
        <v>474</v>
      </c>
      <c r="F2628" s="6">
        <f t="shared" si="46"/>
        <v>0.47399999999999998</v>
      </c>
      <c r="G2628" s="7">
        <v>1</v>
      </c>
      <c r="H2628" s="7" t="s">
        <v>377</v>
      </c>
      <c r="I2628" s="6" t="s">
        <v>42</v>
      </c>
      <c r="J2628" s="6" t="s">
        <v>36</v>
      </c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</row>
    <row r="2629" spans="1:28" ht="15" customHeight="1">
      <c r="A2629" s="12">
        <v>946132</v>
      </c>
      <c r="B2629" s="13" t="s">
        <v>328</v>
      </c>
      <c r="C2629" s="13" t="s">
        <v>20</v>
      </c>
      <c r="D2629" s="13">
        <v>222</v>
      </c>
      <c r="E2629" s="13">
        <v>222</v>
      </c>
      <c r="F2629" s="6">
        <f t="shared" ref="F2629:F2692" si="47">E2629/1000</f>
        <v>0.222</v>
      </c>
      <c r="G2629" s="13">
        <v>1</v>
      </c>
      <c r="H2629" s="13" t="s">
        <v>377</v>
      </c>
      <c r="I2629" s="6" t="s">
        <v>42</v>
      </c>
      <c r="J2629" s="6" t="s">
        <v>36</v>
      </c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</row>
    <row r="2630" spans="1:28" ht="15" customHeight="1">
      <c r="A2630" s="12">
        <v>944671</v>
      </c>
      <c r="B2630" s="7" t="s">
        <v>64</v>
      </c>
      <c r="C2630" s="7" t="s">
        <v>20</v>
      </c>
      <c r="D2630" s="7">
        <v>562</v>
      </c>
      <c r="E2630" s="7">
        <v>562</v>
      </c>
      <c r="F2630" s="6">
        <f t="shared" si="47"/>
        <v>0.56200000000000006</v>
      </c>
      <c r="G2630" s="7">
        <v>1</v>
      </c>
      <c r="H2630" s="7" t="s">
        <v>377</v>
      </c>
      <c r="I2630" s="6" t="s">
        <v>42</v>
      </c>
      <c r="J2630" s="6" t="s">
        <v>36</v>
      </c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</row>
    <row r="2631" spans="1:28" ht="15" customHeight="1">
      <c r="A2631" s="12">
        <v>945036</v>
      </c>
      <c r="B2631" s="13" t="s">
        <v>14</v>
      </c>
      <c r="C2631" s="13" t="s">
        <v>20</v>
      </c>
      <c r="D2631" s="13">
        <v>220</v>
      </c>
      <c r="E2631" s="13">
        <v>220</v>
      </c>
      <c r="F2631" s="6">
        <f t="shared" si="47"/>
        <v>0.22</v>
      </c>
      <c r="G2631" s="13">
        <v>1</v>
      </c>
      <c r="H2631" s="13" t="s">
        <v>377</v>
      </c>
      <c r="I2631" s="6" t="s">
        <v>42</v>
      </c>
      <c r="J2631" s="6" t="s">
        <v>36</v>
      </c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</row>
    <row r="2632" spans="1:28" ht="15" customHeight="1">
      <c r="A2632" s="12" t="s">
        <v>394</v>
      </c>
      <c r="B2632" s="7" t="s">
        <v>328</v>
      </c>
      <c r="C2632" s="7" t="s">
        <v>20</v>
      </c>
      <c r="D2632" s="7">
        <v>414</v>
      </c>
      <c r="E2632" s="7">
        <v>414</v>
      </c>
      <c r="F2632" s="6">
        <f t="shared" si="47"/>
        <v>0.41399999999999998</v>
      </c>
      <c r="G2632" s="7">
        <v>1</v>
      </c>
      <c r="H2632" s="7" t="s">
        <v>377</v>
      </c>
      <c r="I2632" s="6" t="s">
        <v>42</v>
      </c>
      <c r="J2632" s="6" t="s">
        <v>36</v>
      </c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</row>
    <row r="2633" spans="1:28" ht="15" customHeight="1">
      <c r="A2633" s="12">
        <v>945402</v>
      </c>
      <c r="B2633" s="13" t="s">
        <v>14</v>
      </c>
      <c r="C2633" s="13" t="s">
        <v>20</v>
      </c>
      <c r="D2633" s="13">
        <v>110</v>
      </c>
      <c r="E2633" s="13">
        <v>110</v>
      </c>
      <c r="F2633" s="6">
        <f t="shared" si="47"/>
        <v>0.11</v>
      </c>
      <c r="G2633" s="13">
        <v>1</v>
      </c>
      <c r="H2633" s="13" t="s">
        <v>377</v>
      </c>
      <c r="I2633" s="6" t="s">
        <v>42</v>
      </c>
      <c r="J2633" s="6" t="s">
        <v>36</v>
      </c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</row>
    <row r="2634" spans="1:28" ht="15" customHeight="1">
      <c r="A2634" s="12" t="s">
        <v>395</v>
      </c>
      <c r="B2634" s="7" t="s">
        <v>22</v>
      </c>
      <c r="C2634" s="7" t="s">
        <v>20</v>
      </c>
      <c r="D2634" s="7">
        <v>274</v>
      </c>
      <c r="E2634" s="7">
        <v>274</v>
      </c>
      <c r="F2634" s="6">
        <f t="shared" si="47"/>
        <v>0.27400000000000002</v>
      </c>
      <c r="G2634" s="7">
        <v>1</v>
      </c>
      <c r="H2634" s="7" t="s">
        <v>377</v>
      </c>
      <c r="I2634" s="6" t="s">
        <v>42</v>
      </c>
      <c r="J2634" s="6" t="s">
        <v>36</v>
      </c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</row>
    <row r="2635" spans="1:28" ht="15" customHeight="1">
      <c r="A2635" s="12">
        <v>942114</v>
      </c>
      <c r="B2635" s="13" t="s">
        <v>64</v>
      </c>
      <c r="C2635" s="13" t="s">
        <v>20</v>
      </c>
      <c r="D2635" s="13">
        <v>296</v>
      </c>
      <c r="E2635" s="13">
        <v>296</v>
      </c>
      <c r="F2635" s="6">
        <f t="shared" si="47"/>
        <v>0.29599999999999999</v>
      </c>
      <c r="G2635" s="13">
        <v>1</v>
      </c>
      <c r="H2635" s="13" t="s">
        <v>377</v>
      </c>
      <c r="I2635" s="6" t="s">
        <v>42</v>
      </c>
      <c r="J2635" s="6" t="s">
        <v>36</v>
      </c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</row>
    <row r="2636" spans="1:28" ht="15" customHeight="1">
      <c r="A2636" s="12">
        <v>941384</v>
      </c>
      <c r="B2636" s="7" t="s">
        <v>64</v>
      </c>
      <c r="C2636" s="7" t="s">
        <v>20</v>
      </c>
      <c r="D2636" s="7">
        <v>248</v>
      </c>
      <c r="E2636" s="7">
        <v>248</v>
      </c>
      <c r="F2636" s="6">
        <f t="shared" si="47"/>
        <v>0.248</v>
      </c>
      <c r="G2636" s="7">
        <v>1</v>
      </c>
      <c r="H2636" s="7" t="s">
        <v>377</v>
      </c>
      <c r="I2636" s="6" t="s">
        <v>42</v>
      </c>
      <c r="J2636" s="6" t="s">
        <v>25</v>
      </c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</row>
    <row r="2637" spans="1:28" ht="15" customHeight="1">
      <c r="A2637" s="12">
        <v>944306</v>
      </c>
      <c r="B2637" s="13" t="s">
        <v>64</v>
      </c>
      <c r="C2637" s="13" t="s">
        <v>20</v>
      </c>
      <c r="D2637" s="13">
        <v>298</v>
      </c>
      <c r="E2637" s="13">
        <v>298</v>
      </c>
      <c r="F2637" s="6">
        <f t="shared" si="47"/>
        <v>0.29799999999999999</v>
      </c>
      <c r="G2637" s="13">
        <v>1</v>
      </c>
      <c r="H2637" s="13" t="s">
        <v>377</v>
      </c>
      <c r="I2637" s="6" t="s">
        <v>42</v>
      </c>
      <c r="J2637" s="6" t="s">
        <v>13</v>
      </c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</row>
    <row r="2638" spans="1:28" ht="15" customHeight="1">
      <c r="A2638" s="12">
        <v>943575</v>
      </c>
      <c r="B2638" s="7" t="s">
        <v>328</v>
      </c>
      <c r="C2638" s="7" t="s">
        <v>20</v>
      </c>
      <c r="D2638" s="7">
        <v>72</v>
      </c>
      <c r="E2638" s="7">
        <v>72</v>
      </c>
      <c r="F2638" s="6">
        <f t="shared" si="47"/>
        <v>7.1999999999999995E-2</v>
      </c>
      <c r="G2638" s="7">
        <v>1</v>
      </c>
      <c r="H2638" s="7" t="s">
        <v>377</v>
      </c>
      <c r="I2638" s="6" t="s">
        <v>42</v>
      </c>
      <c r="J2638" s="6" t="s">
        <v>36</v>
      </c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</row>
    <row r="2639" spans="1:28" ht="15" customHeight="1">
      <c r="A2639" s="12">
        <v>942480</v>
      </c>
      <c r="B2639" s="13" t="s">
        <v>379</v>
      </c>
      <c r="C2639" s="13" t="s">
        <v>20</v>
      </c>
      <c r="D2639" s="13">
        <v>344</v>
      </c>
      <c r="E2639" s="13">
        <v>344</v>
      </c>
      <c r="F2639" s="6">
        <f t="shared" si="47"/>
        <v>0.34399999999999997</v>
      </c>
      <c r="G2639" s="13">
        <v>1</v>
      </c>
      <c r="H2639" s="13" t="s">
        <v>377</v>
      </c>
      <c r="I2639" s="6" t="s">
        <v>42</v>
      </c>
      <c r="J2639" s="6" t="s">
        <v>36</v>
      </c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</row>
    <row r="2640" spans="1:28" ht="15" customHeight="1">
      <c r="A2640" s="12">
        <v>937366</v>
      </c>
      <c r="B2640" s="7" t="s">
        <v>22</v>
      </c>
      <c r="C2640" s="7" t="s">
        <v>20</v>
      </c>
      <c r="D2640" s="7">
        <v>354</v>
      </c>
      <c r="E2640" s="7">
        <v>354</v>
      </c>
      <c r="F2640" s="6">
        <f t="shared" si="47"/>
        <v>0.35399999999999998</v>
      </c>
      <c r="G2640" s="7">
        <v>1</v>
      </c>
      <c r="H2640" s="7" t="s">
        <v>377</v>
      </c>
      <c r="I2640" s="6" t="s">
        <v>42</v>
      </c>
      <c r="J2640" s="6" t="s">
        <v>36</v>
      </c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</row>
    <row r="2641" spans="1:28" ht="15" customHeight="1">
      <c r="A2641" s="12">
        <v>940288</v>
      </c>
      <c r="B2641" s="13" t="s">
        <v>379</v>
      </c>
      <c r="C2641" s="13" t="s">
        <v>20</v>
      </c>
      <c r="D2641" s="13">
        <v>138</v>
      </c>
      <c r="E2641" s="13">
        <v>138</v>
      </c>
      <c r="F2641" s="6">
        <f t="shared" si="47"/>
        <v>0.13800000000000001</v>
      </c>
      <c r="G2641" s="13">
        <v>1</v>
      </c>
      <c r="H2641" s="13" t="s">
        <v>377</v>
      </c>
      <c r="I2641" s="6" t="s">
        <v>42</v>
      </c>
      <c r="J2641" s="6" t="s">
        <v>36</v>
      </c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</row>
    <row r="2642" spans="1:28" ht="15" customHeight="1">
      <c r="A2642" s="12" t="s">
        <v>396</v>
      </c>
      <c r="B2642" s="13" t="s">
        <v>22</v>
      </c>
      <c r="C2642" s="13" t="s">
        <v>20</v>
      </c>
      <c r="D2642" s="13">
        <v>106</v>
      </c>
      <c r="E2642" s="13">
        <v>106</v>
      </c>
      <c r="F2642" s="6">
        <f t="shared" si="47"/>
        <v>0.106</v>
      </c>
      <c r="G2642" s="13">
        <v>1</v>
      </c>
      <c r="H2642" s="13" t="s">
        <v>377</v>
      </c>
      <c r="I2642" s="6" t="s">
        <v>42</v>
      </c>
      <c r="J2642" s="6" t="s">
        <v>36</v>
      </c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</row>
    <row r="2643" spans="1:28" ht="15" customHeight="1">
      <c r="A2643" s="12" t="s">
        <v>397</v>
      </c>
      <c r="B2643" s="7" t="s">
        <v>64</v>
      </c>
      <c r="C2643" s="7" t="s">
        <v>20</v>
      </c>
      <c r="D2643" s="7">
        <v>172</v>
      </c>
      <c r="E2643" s="7">
        <v>172</v>
      </c>
      <c r="F2643" s="6">
        <f t="shared" si="47"/>
        <v>0.17199999999999999</v>
      </c>
      <c r="G2643" s="7">
        <v>1</v>
      </c>
      <c r="H2643" s="7" t="s">
        <v>377</v>
      </c>
      <c r="I2643" s="6" t="s">
        <v>42</v>
      </c>
      <c r="J2643" s="6" t="s">
        <v>25</v>
      </c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</row>
    <row r="2644" spans="1:28" ht="15" customHeight="1">
      <c r="A2644" s="12" t="s">
        <v>398</v>
      </c>
      <c r="B2644" s="13" t="s">
        <v>64</v>
      </c>
      <c r="C2644" s="13" t="s">
        <v>20</v>
      </c>
      <c r="D2644" s="13">
        <v>366</v>
      </c>
      <c r="E2644" s="13">
        <v>366</v>
      </c>
      <c r="F2644" s="6">
        <f t="shared" si="47"/>
        <v>0.36599999999999999</v>
      </c>
      <c r="G2644" s="13">
        <v>1</v>
      </c>
      <c r="H2644" s="13" t="s">
        <v>377</v>
      </c>
      <c r="I2644" s="6" t="s">
        <v>42</v>
      </c>
      <c r="J2644" s="6" t="s">
        <v>25</v>
      </c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</row>
    <row r="2645" spans="1:28" ht="15" customHeight="1">
      <c r="A2645" s="12" t="s">
        <v>399</v>
      </c>
      <c r="B2645" s="7" t="s">
        <v>64</v>
      </c>
      <c r="C2645" s="7" t="s">
        <v>20</v>
      </c>
      <c r="D2645" s="7">
        <v>304</v>
      </c>
      <c r="E2645" s="7">
        <v>304</v>
      </c>
      <c r="F2645" s="6">
        <f t="shared" si="47"/>
        <v>0.30399999999999999</v>
      </c>
      <c r="G2645" s="7">
        <v>1</v>
      </c>
      <c r="H2645" s="7" t="s">
        <v>377</v>
      </c>
      <c r="I2645" s="6" t="s">
        <v>42</v>
      </c>
      <c r="J2645" s="6" t="s">
        <v>36</v>
      </c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</row>
    <row r="2646" spans="1:28" ht="15" customHeight="1">
      <c r="A2646" s="12" t="s">
        <v>400</v>
      </c>
      <c r="B2646" s="13" t="s">
        <v>314</v>
      </c>
      <c r="C2646" s="13" t="s">
        <v>20</v>
      </c>
      <c r="D2646" s="13">
        <v>150</v>
      </c>
      <c r="E2646" s="13">
        <v>150</v>
      </c>
      <c r="F2646" s="6">
        <f t="shared" si="47"/>
        <v>0.15</v>
      </c>
      <c r="G2646" s="13">
        <v>1</v>
      </c>
      <c r="H2646" s="13" t="s">
        <v>377</v>
      </c>
      <c r="I2646" s="6" t="s">
        <v>42</v>
      </c>
      <c r="J2646" s="6" t="s">
        <v>36</v>
      </c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</row>
    <row r="2647" spans="1:28" ht="15" customHeight="1">
      <c r="A2647" s="12" t="s">
        <v>384</v>
      </c>
      <c r="B2647" s="7" t="s">
        <v>50</v>
      </c>
      <c r="C2647" s="7" t="s">
        <v>20</v>
      </c>
      <c r="D2647" s="7">
        <v>318</v>
      </c>
      <c r="E2647" s="7">
        <v>318</v>
      </c>
      <c r="F2647" s="6">
        <f t="shared" si="47"/>
        <v>0.318</v>
      </c>
      <c r="G2647" s="7">
        <v>1</v>
      </c>
      <c r="H2647" s="7" t="s">
        <v>377</v>
      </c>
      <c r="I2647" s="6" t="s">
        <v>42</v>
      </c>
      <c r="J2647" s="6" t="s">
        <v>36</v>
      </c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</row>
    <row r="2648" spans="1:28" ht="15" customHeight="1">
      <c r="A2648" s="12" t="s">
        <v>401</v>
      </c>
      <c r="B2648" s="13" t="s">
        <v>379</v>
      </c>
      <c r="C2648" s="13" t="s">
        <v>20</v>
      </c>
      <c r="D2648" s="13">
        <v>142</v>
      </c>
      <c r="E2648" s="13">
        <v>142</v>
      </c>
      <c r="F2648" s="6">
        <f t="shared" si="47"/>
        <v>0.14199999999999999</v>
      </c>
      <c r="G2648" s="13">
        <v>1</v>
      </c>
      <c r="H2648" s="13" t="s">
        <v>377</v>
      </c>
      <c r="I2648" s="6" t="s">
        <v>42</v>
      </c>
      <c r="J2648" s="6" t="s">
        <v>36</v>
      </c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</row>
    <row r="2649" spans="1:28" ht="15" customHeight="1">
      <c r="A2649" s="12" t="s">
        <v>402</v>
      </c>
      <c r="B2649" s="7" t="s">
        <v>378</v>
      </c>
      <c r="C2649" s="7" t="s">
        <v>20</v>
      </c>
      <c r="D2649" s="7">
        <v>462</v>
      </c>
      <c r="E2649" s="7">
        <v>462</v>
      </c>
      <c r="F2649" s="6">
        <f t="shared" si="47"/>
        <v>0.46200000000000002</v>
      </c>
      <c r="G2649" s="7">
        <v>1</v>
      </c>
      <c r="H2649" s="7" t="s">
        <v>377</v>
      </c>
      <c r="I2649" s="6" t="s">
        <v>42</v>
      </c>
      <c r="J2649" s="6" t="s">
        <v>180</v>
      </c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</row>
    <row r="2650" spans="1:28" ht="15" customHeight="1">
      <c r="A2650" s="12" t="s">
        <v>403</v>
      </c>
      <c r="B2650" s="13" t="s">
        <v>64</v>
      </c>
      <c r="C2650" s="13" t="s">
        <v>20</v>
      </c>
      <c r="D2650" s="13">
        <v>422</v>
      </c>
      <c r="E2650" s="13">
        <v>422</v>
      </c>
      <c r="F2650" s="6">
        <f t="shared" si="47"/>
        <v>0.42199999999999999</v>
      </c>
      <c r="G2650" s="13">
        <v>1</v>
      </c>
      <c r="H2650" s="13" t="s">
        <v>377</v>
      </c>
      <c r="I2650" s="6" t="s">
        <v>42</v>
      </c>
      <c r="J2650" s="6" t="s">
        <v>36</v>
      </c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</row>
    <row r="2651" spans="1:28" ht="15" customHeight="1">
      <c r="A2651" s="12" t="s">
        <v>404</v>
      </c>
      <c r="B2651" s="7" t="s">
        <v>14</v>
      </c>
      <c r="C2651" s="7" t="s">
        <v>20</v>
      </c>
      <c r="D2651" s="7">
        <v>130</v>
      </c>
      <c r="E2651" s="7">
        <v>130</v>
      </c>
      <c r="F2651" s="6">
        <f t="shared" si="47"/>
        <v>0.13</v>
      </c>
      <c r="G2651" s="7">
        <v>1</v>
      </c>
      <c r="H2651" s="7" t="s">
        <v>377</v>
      </c>
      <c r="I2651" s="6" t="s">
        <v>42</v>
      </c>
      <c r="J2651" s="6" t="s">
        <v>36</v>
      </c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</row>
    <row r="2652" spans="1:28" ht="15" customHeight="1">
      <c r="A2652" s="12" t="s">
        <v>381</v>
      </c>
      <c r="B2652" s="13" t="s">
        <v>64</v>
      </c>
      <c r="C2652" s="13" t="s">
        <v>20</v>
      </c>
      <c r="D2652" s="13">
        <v>620</v>
      </c>
      <c r="E2652" s="13">
        <v>620</v>
      </c>
      <c r="F2652" s="6">
        <f t="shared" si="47"/>
        <v>0.62</v>
      </c>
      <c r="G2652" s="13">
        <v>1</v>
      </c>
      <c r="H2652" s="13" t="s">
        <v>377</v>
      </c>
      <c r="I2652" s="6" t="s">
        <v>42</v>
      </c>
      <c r="J2652" s="6" t="s">
        <v>149</v>
      </c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</row>
    <row r="2653" spans="1:28" ht="15" customHeight="1">
      <c r="A2653" s="12" t="s">
        <v>405</v>
      </c>
      <c r="B2653" s="7" t="s">
        <v>14</v>
      </c>
      <c r="C2653" s="7" t="s">
        <v>20</v>
      </c>
      <c r="D2653" s="7">
        <v>138</v>
      </c>
      <c r="E2653" s="7">
        <v>138</v>
      </c>
      <c r="F2653" s="6">
        <f t="shared" si="47"/>
        <v>0.13800000000000001</v>
      </c>
      <c r="G2653" s="7">
        <v>1</v>
      </c>
      <c r="H2653" s="7" t="s">
        <v>377</v>
      </c>
      <c r="I2653" s="6" t="s">
        <v>42</v>
      </c>
      <c r="J2653" s="6" t="s">
        <v>180</v>
      </c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</row>
    <row r="2654" spans="1:28" ht="15" customHeight="1">
      <c r="A2654" s="12" t="s">
        <v>406</v>
      </c>
      <c r="B2654" s="13" t="s">
        <v>14</v>
      </c>
      <c r="C2654" s="13" t="s">
        <v>20</v>
      </c>
      <c r="D2654" s="13">
        <v>88</v>
      </c>
      <c r="E2654" s="13">
        <v>88</v>
      </c>
      <c r="F2654" s="6">
        <f t="shared" si="47"/>
        <v>8.7999999999999995E-2</v>
      </c>
      <c r="G2654" s="13">
        <v>1</v>
      </c>
      <c r="H2654" s="13" t="s">
        <v>377</v>
      </c>
      <c r="I2654" s="6" t="s">
        <v>42</v>
      </c>
      <c r="J2654" s="6" t="s">
        <v>149</v>
      </c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</row>
    <row r="2655" spans="1:28" ht="15" customHeight="1">
      <c r="A2655" s="12" t="s">
        <v>407</v>
      </c>
      <c r="B2655" s="7" t="s">
        <v>64</v>
      </c>
      <c r="C2655" s="7" t="s">
        <v>20</v>
      </c>
      <c r="D2655" s="7">
        <v>366</v>
      </c>
      <c r="E2655" s="7">
        <v>366</v>
      </c>
      <c r="F2655" s="6">
        <f t="shared" si="47"/>
        <v>0.36599999999999999</v>
      </c>
      <c r="G2655" s="7">
        <v>1</v>
      </c>
      <c r="H2655" s="7" t="s">
        <v>377</v>
      </c>
      <c r="I2655" s="6" t="s">
        <v>42</v>
      </c>
      <c r="J2655" s="6" t="s">
        <v>149</v>
      </c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</row>
    <row r="2656" spans="1:28" ht="15" customHeight="1">
      <c r="A2656" s="12" t="s">
        <v>408</v>
      </c>
      <c r="B2656" s="13" t="s">
        <v>64</v>
      </c>
      <c r="C2656" s="13" t="s">
        <v>20</v>
      </c>
      <c r="D2656" s="13">
        <v>468</v>
      </c>
      <c r="E2656" s="13">
        <v>468</v>
      </c>
      <c r="F2656" s="6">
        <f t="shared" si="47"/>
        <v>0.46800000000000003</v>
      </c>
      <c r="G2656" s="13">
        <v>1</v>
      </c>
      <c r="H2656" s="13" t="s">
        <v>377</v>
      </c>
      <c r="I2656" s="6" t="s">
        <v>42</v>
      </c>
      <c r="J2656" s="6" t="s">
        <v>36</v>
      </c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</row>
    <row r="2657" spans="1:28" ht="15" customHeight="1">
      <c r="A2657" s="12">
        <v>869431</v>
      </c>
      <c r="B2657" s="13" t="s">
        <v>308</v>
      </c>
      <c r="C2657" s="13" t="s">
        <v>20</v>
      </c>
      <c r="D2657" s="13">
        <v>470</v>
      </c>
      <c r="E2657" s="13">
        <v>826</v>
      </c>
      <c r="F2657" s="6">
        <f t="shared" si="47"/>
        <v>0.82599999999999996</v>
      </c>
      <c r="G2657" s="13">
        <v>1</v>
      </c>
      <c r="H2657" s="13" t="s">
        <v>377</v>
      </c>
      <c r="I2657" s="6" t="s">
        <v>42</v>
      </c>
      <c r="J2657" s="6" t="s">
        <v>409</v>
      </c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</row>
    <row r="2658" spans="1:28" ht="15" customHeight="1">
      <c r="A2658" s="12">
        <v>867239</v>
      </c>
      <c r="B2658" s="13" t="s">
        <v>308</v>
      </c>
      <c r="C2658" s="7" t="s">
        <v>20</v>
      </c>
      <c r="D2658" s="7">
        <v>410</v>
      </c>
      <c r="E2658" s="7">
        <v>740</v>
      </c>
      <c r="F2658" s="6">
        <f t="shared" si="47"/>
        <v>0.74</v>
      </c>
      <c r="G2658" s="7">
        <v>1</v>
      </c>
      <c r="H2658" s="7" t="s">
        <v>377</v>
      </c>
      <c r="I2658" s="6" t="s">
        <v>317</v>
      </c>
      <c r="J2658" s="6" t="s">
        <v>410</v>
      </c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</row>
    <row r="2659" spans="1:28" ht="15" customHeight="1">
      <c r="A2659" s="12">
        <v>866874</v>
      </c>
      <c r="B2659" s="13" t="s">
        <v>308</v>
      </c>
      <c r="C2659" s="13" t="s">
        <v>20</v>
      </c>
      <c r="D2659" s="13">
        <v>414</v>
      </c>
      <c r="E2659" s="13">
        <v>730</v>
      </c>
      <c r="F2659" s="6">
        <f t="shared" si="47"/>
        <v>0.73</v>
      </c>
      <c r="G2659" s="13">
        <v>1</v>
      </c>
      <c r="H2659" s="13" t="s">
        <v>377</v>
      </c>
      <c r="I2659" s="6" t="s">
        <v>317</v>
      </c>
      <c r="J2659" s="6" t="s">
        <v>411</v>
      </c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</row>
    <row r="2660" spans="1:28" ht="15" customHeight="1">
      <c r="A2660" s="12">
        <v>868700</v>
      </c>
      <c r="B2660" s="13" t="s">
        <v>308</v>
      </c>
      <c r="C2660" s="7" t="s">
        <v>20</v>
      </c>
      <c r="D2660" s="7">
        <v>476</v>
      </c>
      <c r="E2660" s="7">
        <v>808</v>
      </c>
      <c r="F2660" s="6">
        <f t="shared" si="47"/>
        <v>0.80800000000000005</v>
      </c>
      <c r="G2660" s="7">
        <v>1</v>
      </c>
      <c r="H2660" s="7" t="s">
        <v>377</v>
      </c>
      <c r="I2660" s="6" t="s">
        <v>317</v>
      </c>
      <c r="J2660" s="6" t="s">
        <v>409</v>
      </c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</row>
    <row r="2661" spans="1:28" ht="15" customHeight="1">
      <c r="A2661" s="12">
        <v>868335</v>
      </c>
      <c r="B2661" s="13" t="s">
        <v>308</v>
      </c>
      <c r="C2661" s="13" t="s">
        <v>20</v>
      </c>
      <c r="D2661" s="13">
        <v>432</v>
      </c>
      <c r="E2661" s="13">
        <v>784</v>
      </c>
      <c r="F2661" s="6">
        <f t="shared" si="47"/>
        <v>0.78400000000000003</v>
      </c>
      <c r="G2661" s="13">
        <v>1</v>
      </c>
      <c r="H2661" s="13" t="s">
        <v>377</v>
      </c>
      <c r="I2661" s="6" t="s">
        <v>317</v>
      </c>
      <c r="J2661" s="6" t="s">
        <v>409</v>
      </c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</row>
    <row r="2662" spans="1:28" ht="15" customHeight="1">
      <c r="A2662" s="12">
        <v>867604</v>
      </c>
      <c r="B2662" s="13" t="s">
        <v>308</v>
      </c>
      <c r="C2662" s="7" t="s">
        <v>20</v>
      </c>
      <c r="D2662" s="7">
        <v>466</v>
      </c>
      <c r="E2662" s="7">
        <v>816</v>
      </c>
      <c r="F2662" s="6">
        <f t="shared" si="47"/>
        <v>0.81599999999999995</v>
      </c>
      <c r="G2662" s="7">
        <v>1</v>
      </c>
      <c r="H2662" s="7" t="s">
        <v>377</v>
      </c>
      <c r="I2662" s="6" t="s">
        <v>317</v>
      </c>
      <c r="J2662" s="6" t="s">
        <v>412</v>
      </c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</row>
    <row r="2663" spans="1:28" ht="15" customHeight="1">
      <c r="A2663" s="12">
        <v>867970</v>
      </c>
      <c r="B2663" s="13" t="s">
        <v>308</v>
      </c>
      <c r="C2663" s="13" t="s">
        <v>20</v>
      </c>
      <c r="D2663" s="13">
        <v>418</v>
      </c>
      <c r="E2663" s="13">
        <v>704</v>
      </c>
      <c r="F2663" s="6">
        <f t="shared" si="47"/>
        <v>0.70399999999999996</v>
      </c>
      <c r="G2663" s="13">
        <v>1</v>
      </c>
      <c r="H2663" s="13" t="s">
        <v>377</v>
      </c>
      <c r="I2663" s="6" t="s">
        <v>317</v>
      </c>
      <c r="J2663" s="6" t="s">
        <v>413</v>
      </c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</row>
    <row r="2664" spans="1:28" ht="15" customHeight="1">
      <c r="A2664" s="12">
        <v>865778</v>
      </c>
      <c r="B2664" s="13" t="s">
        <v>308</v>
      </c>
      <c r="C2664" s="7" t="s">
        <v>20</v>
      </c>
      <c r="D2664" s="7">
        <v>438</v>
      </c>
      <c r="E2664" s="7">
        <v>778</v>
      </c>
      <c r="F2664" s="6">
        <f t="shared" si="47"/>
        <v>0.77800000000000002</v>
      </c>
      <c r="G2664" s="7">
        <v>1</v>
      </c>
      <c r="H2664" s="7" t="s">
        <v>377</v>
      </c>
      <c r="I2664" s="6" t="s">
        <v>317</v>
      </c>
      <c r="J2664" s="6" t="s">
        <v>413</v>
      </c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</row>
    <row r="2665" spans="1:28" ht="15" customHeight="1">
      <c r="A2665" s="12">
        <v>866509</v>
      </c>
      <c r="B2665" s="13" t="s">
        <v>308</v>
      </c>
      <c r="C2665" s="13" t="s">
        <v>20</v>
      </c>
      <c r="D2665" s="13">
        <v>424</v>
      </c>
      <c r="E2665" s="13">
        <v>766</v>
      </c>
      <c r="F2665" s="6">
        <f t="shared" si="47"/>
        <v>0.76600000000000001</v>
      </c>
      <c r="G2665" s="13">
        <v>1</v>
      </c>
      <c r="H2665" s="13" t="s">
        <v>377</v>
      </c>
      <c r="I2665" s="6" t="s">
        <v>317</v>
      </c>
      <c r="J2665" s="6" t="s">
        <v>413</v>
      </c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</row>
    <row r="2666" spans="1:28" ht="15" customHeight="1">
      <c r="A2666" s="12">
        <v>865413</v>
      </c>
      <c r="B2666" s="13" t="s">
        <v>308</v>
      </c>
      <c r="C2666" s="7" t="s">
        <v>20</v>
      </c>
      <c r="D2666" s="7">
        <v>442</v>
      </c>
      <c r="E2666" s="7">
        <v>766</v>
      </c>
      <c r="F2666" s="6">
        <f t="shared" si="47"/>
        <v>0.76600000000000001</v>
      </c>
      <c r="G2666" s="7">
        <v>1</v>
      </c>
      <c r="H2666" s="7" t="s">
        <v>377</v>
      </c>
      <c r="I2666" s="6" t="s">
        <v>317</v>
      </c>
      <c r="J2666" s="6" t="s">
        <v>413</v>
      </c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</row>
    <row r="2667" spans="1:28" ht="15" customHeight="1">
      <c r="A2667" s="12">
        <v>865048</v>
      </c>
      <c r="B2667" s="13" t="s">
        <v>308</v>
      </c>
      <c r="C2667" s="13" t="s">
        <v>20</v>
      </c>
      <c r="D2667" s="13">
        <v>392</v>
      </c>
      <c r="E2667" s="13">
        <v>702</v>
      </c>
      <c r="F2667" s="6">
        <f t="shared" si="47"/>
        <v>0.70199999999999996</v>
      </c>
      <c r="G2667" s="13">
        <v>1</v>
      </c>
      <c r="H2667" s="13" t="s">
        <v>377</v>
      </c>
      <c r="I2667" s="6" t="s">
        <v>317</v>
      </c>
      <c r="J2667" s="6" t="s">
        <v>413</v>
      </c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</row>
    <row r="2668" spans="1:28" ht="15" customHeight="1">
      <c r="A2668" s="12">
        <v>864682</v>
      </c>
      <c r="B2668" s="6" t="s">
        <v>414</v>
      </c>
      <c r="C2668" s="7" t="s">
        <v>20</v>
      </c>
      <c r="D2668" s="7">
        <v>594</v>
      </c>
      <c r="E2668" s="7">
        <v>886</v>
      </c>
      <c r="F2668" s="6">
        <f t="shared" si="47"/>
        <v>0.88600000000000001</v>
      </c>
      <c r="G2668" s="7">
        <v>1</v>
      </c>
      <c r="H2668" s="7" t="s">
        <v>377</v>
      </c>
      <c r="I2668" s="6" t="s">
        <v>317</v>
      </c>
      <c r="J2668" s="6" t="s">
        <v>413</v>
      </c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</row>
    <row r="2669" spans="1:28" ht="15" customHeight="1">
      <c r="A2669" s="12">
        <v>864317</v>
      </c>
      <c r="B2669" s="6" t="s">
        <v>414</v>
      </c>
      <c r="C2669" s="13" t="s">
        <v>20</v>
      </c>
      <c r="D2669" s="13">
        <v>536</v>
      </c>
      <c r="E2669" s="13">
        <v>830</v>
      </c>
      <c r="F2669" s="6">
        <f t="shared" si="47"/>
        <v>0.83</v>
      </c>
      <c r="G2669" s="13">
        <v>1</v>
      </c>
      <c r="H2669" s="13" t="s">
        <v>377</v>
      </c>
      <c r="I2669" s="6" t="s">
        <v>317</v>
      </c>
      <c r="J2669" s="6" t="s">
        <v>415</v>
      </c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</row>
    <row r="2670" spans="1:28" ht="15" customHeight="1">
      <c r="A2670" s="12">
        <v>863952</v>
      </c>
      <c r="B2670" s="6" t="s">
        <v>414</v>
      </c>
      <c r="C2670" s="7" t="s">
        <v>20</v>
      </c>
      <c r="D2670" s="7">
        <v>556</v>
      </c>
      <c r="E2670" s="7">
        <v>850</v>
      </c>
      <c r="F2670" s="6">
        <f t="shared" si="47"/>
        <v>0.85</v>
      </c>
      <c r="G2670" s="7">
        <v>1</v>
      </c>
      <c r="H2670" s="7" t="s">
        <v>377</v>
      </c>
      <c r="I2670" s="6" t="s">
        <v>317</v>
      </c>
      <c r="J2670" s="6" t="s">
        <v>415</v>
      </c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</row>
    <row r="2671" spans="1:28" ht="15" customHeight="1">
      <c r="A2671" s="12">
        <v>863587</v>
      </c>
      <c r="B2671" s="13" t="s">
        <v>314</v>
      </c>
      <c r="C2671" s="13" t="s">
        <v>20</v>
      </c>
      <c r="D2671" s="13">
        <v>40</v>
      </c>
      <c r="E2671" s="13">
        <v>268</v>
      </c>
      <c r="F2671" s="6">
        <f t="shared" si="47"/>
        <v>0.26800000000000002</v>
      </c>
      <c r="G2671" s="13">
        <v>1</v>
      </c>
      <c r="H2671" s="13" t="s">
        <v>377</v>
      </c>
      <c r="I2671" s="6" t="s">
        <v>317</v>
      </c>
      <c r="J2671" s="6" t="s">
        <v>25</v>
      </c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</row>
    <row r="2672" spans="1:28" ht="15" customHeight="1">
      <c r="A2672" s="12">
        <v>913625</v>
      </c>
      <c r="B2672" s="13" t="s">
        <v>22</v>
      </c>
      <c r="C2672" s="13" t="s">
        <v>20</v>
      </c>
      <c r="D2672" s="13">
        <v>192</v>
      </c>
      <c r="E2672" s="13">
        <v>192</v>
      </c>
      <c r="F2672" s="6">
        <f t="shared" si="47"/>
        <v>0.192</v>
      </c>
      <c r="G2672" s="13">
        <v>1</v>
      </c>
      <c r="H2672" s="13" t="s">
        <v>377</v>
      </c>
      <c r="I2672" s="6" t="s">
        <v>67</v>
      </c>
      <c r="J2672" s="6" t="s">
        <v>25</v>
      </c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</row>
    <row r="2673" spans="1:28" ht="15" customHeight="1">
      <c r="A2673" s="12">
        <v>913260</v>
      </c>
      <c r="B2673" s="7" t="s">
        <v>22</v>
      </c>
      <c r="C2673" s="7" t="s">
        <v>20</v>
      </c>
      <c r="D2673" s="7">
        <v>426</v>
      </c>
      <c r="E2673" s="7">
        <v>426</v>
      </c>
      <c r="F2673" s="6">
        <f t="shared" si="47"/>
        <v>0.42599999999999999</v>
      </c>
      <c r="G2673" s="7">
        <v>1</v>
      </c>
      <c r="H2673" s="7" t="s">
        <v>377</v>
      </c>
      <c r="I2673" s="6" t="s">
        <v>42</v>
      </c>
      <c r="J2673" s="6" t="s">
        <v>36</v>
      </c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</row>
    <row r="2674" spans="1:28" ht="15" customHeight="1">
      <c r="A2674" s="12">
        <v>912894</v>
      </c>
      <c r="B2674" s="13" t="s">
        <v>328</v>
      </c>
      <c r="C2674" s="13" t="s">
        <v>20</v>
      </c>
      <c r="D2674" s="13">
        <v>268</v>
      </c>
      <c r="E2674" s="13">
        <v>268</v>
      </c>
      <c r="F2674" s="6">
        <f t="shared" si="47"/>
        <v>0.26800000000000002</v>
      </c>
      <c r="G2674" s="13">
        <v>1</v>
      </c>
      <c r="H2674" s="13" t="s">
        <v>377</v>
      </c>
      <c r="I2674" s="6" t="s">
        <v>42</v>
      </c>
      <c r="J2674" s="6" t="s">
        <v>36</v>
      </c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</row>
    <row r="2675" spans="1:28" ht="15" customHeight="1">
      <c r="A2675" s="12">
        <v>909242</v>
      </c>
      <c r="B2675" s="7" t="s">
        <v>22</v>
      </c>
      <c r="C2675" s="7" t="s">
        <v>20</v>
      </c>
      <c r="D2675" s="7">
        <v>400</v>
      </c>
      <c r="E2675" s="7">
        <v>400</v>
      </c>
      <c r="F2675" s="6">
        <f t="shared" si="47"/>
        <v>0.4</v>
      </c>
      <c r="G2675" s="7">
        <v>1</v>
      </c>
      <c r="H2675" s="7" t="s">
        <v>377</v>
      </c>
      <c r="I2675" s="6" t="s">
        <v>42</v>
      </c>
      <c r="J2675" s="6" t="s">
        <v>36</v>
      </c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</row>
    <row r="2676" spans="1:28" ht="15" customHeight="1">
      <c r="A2676" s="12">
        <v>912529</v>
      </c>
      <c r="B2676" s="13" t="s">
        <v>64</v>
      </c>
      <c r="C2676" s="13" t="s">
        <v>20</v>
      </c>
      <c r="D2676" s="13">
        <v>434</v>
      </c>
      <c r="E2676" s="13">
        <v>434</v>
      </c>
      <c r="F2676" s="6">
        <f t="shared" si="47"/>
        <v>0.434</v>
      </c>
      <c r="G2676" s="13">
        <v>1</v>
      </c>
      <c r="H2676" s="13" t="s">
        <v>377</v>
      </c>
      <c r="I2676" s="6" t="s">
        <v>42</v>
      </c>
      <c r="J2676" s="6" t="s">
        <v>36</v>
      </c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</row>
    <row r="2677" spans="1:28" ht="15" customHeight="1">
      <c r="A2677" s="12">
        <v>912164</v>
      </c>
      <c r="B2677" s="7" t="s">
        <v>328</v>
      </c>
      <c r="C2677" s="7" t="s">
        <v>20</v>
      </c>
      <c r="D2677" s="7">
        <v>356</v>
      </c>
      <c r="E2677" s="7">
        <v>356</v>
      </c>
      <c r="F2677" s="6">
        <f t="shared" si="47"/>
        <v>0.35599999999999998</v>
      </c>
      <c r="G2677" s="7">
        <v>1</v>
      </c>
      <c r="H2677" s="7" t="s">
        <v>377</v>
      </c>
      <c r="I2677" s="6" t="s">
        <v>42</v>
      </c>
      <c r="J2677" s="6" t="s">
        <v>36</v>
      </c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</row>
    <row r="2678" spans="1:28" ht="15" customHeight="1">
      <c r="A2678" s="12">
        <v>911799</v>
      </c>
      <c r="B2678" s="13" t="s">
        <v>50</v>
      </c>
      <c r="C2678" s="13" t="s">
        <v>20</v>
      </c>
      <c r="D2678" s="13">
        <v>182</v>
      </c>
      <c r="E2678" s="13">
        <v>182</v>
      </c>
      <c r="F2678" s="6">
        <f t="shared" si="47"/>
        <v>0.182</v>
      </c>
      <c r="G2678" s="13">
        <v>1</v>
      </c>
      <c r="H2678" s="13" t="s">
        <v>377</v>
      </c>
      <c r="I2678" s="6" t="s">
        <v>67</v>
      </c>
      <c r="J2678" s="6" t="s">
        <v>25</v>
      </c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</row>
    <row r="2679" spans="1:28" ht="15" customHeight="1">
      <c r="A2679" s="12">
        <v>911433</v>
      </c>
      <c r="B2679" s="7" t="s">
        <v>50</v>
      </c>
      <c r="C2679" s="7" t="s">
        <v>20</v>
      </c>
      <c r="D2679" s="7">
        <v>166</v>
      </c>
      <c r="E2679" s="7">
        <v>166</v>
      </c>
      <c r="F2679" s="6">
        <f t="shared" si="47"/>
        <v>0.16600000000000001</v>
      </c>
      <c r="G2679" s="7">
        <v>1</v>
      </c>
      <c r="H2679" s="7" t="s">
        <v>377</v>
      </c>
      <c r="I2679" s="6" t="s">
        <v>67</v>
      </c>
      <c r="J2679" s="6" t="s">
        <v>25</v>
      </c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</row>
    <row r="2680" spans="1:28" ht="15" customHeight="1">
      <c r="A2680" s="12">
        <v>911068</v>
      </c>
      <c r="B2680" s="13" t="s">
        <v>46</v>
      </c>
      <c r="C2680" s="13" t="s">
        <v>20</v>
      </c>
      <c r="D2680" s="13">
        <v>150</v>
      </c>
      <c r="E2680" s="13">
        <v>150</v>
      </c>
      <c r="F2680" s="6">
        <f t="shared" si="47"/>
        <v>0.15</v>
      </c>
      <c r="G2680" s="13">
        <v>1</v>
      </c>
      <c r="H2680" s="13" t="s">
        <v>377</v>
      </c>
      <c r="I2680" s="6" t="s">
        <v>317</v>
      </c>
      <c r="J2680" s="6" t="s">
        <v>416</v>
      </c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</row>
    <row r="2681" spans="1:28" ht="15" customHeight="1">
      <c r="A2681" s="12">
        <v>910703</v>
      </c>
      <c r="B2681" s="7" t="s">
        <v>64</v>
      </c>
      <c r="C2681" s="7" t="s">
        <v>20</v>
      </c>
      <c r="D2681" s="7">
        <v>570</v>
      </c>
      <c r="E2681" s="7">
        <v>570</v>
      </c>
      <c r="F2681" s="6">
        <f t="shared" si="47"/>
        <v>0.56999999999999995</v>
      </c>
      <c r="G2681" s="7">
        <v>1</v>
      </c>
      <c r="H2681" s="7" t="s">
        <v>377</v>
      </c>
      <c r="I2681" s="6" t="s">
        <v>42</v>
      </c>
      <c r="J2681" s="6" t="s">
        <v>36</v>
      </c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</row>
    <row r="2682" spans="1:28" ht="15" customHeight="1">
      <c r="A2682" s="12">
        <v>910338</v>
      </c>
      <c r="B2682" s="13" t="s">
        <v>379</v>
      </c>
      <c r="C2682" s="13" t="s">
        <v>20</v>
      </c>
      <c r="D2682" s="13">
        <v>114</v>
      </c>
      <c r="E2682" s="13">
        <v>114</v>
      </c>
      <c r="F2682" s="6">
        <f t="shared" si="47"/>
        <v>0.114</v>
      </c>
      <c r="G2682" s="13">
        <v>1</v>
      </c>
      <c r="H2682" s="13" t="s">
        <v>377</v>
      </c>
      <c r="I2682" s="6" t="s">
        <v>42</v>
      </c>
      <c r="J2682" s="6" t="s">
        <v>36</v>
      </c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</row>
    <row r="2683" spans="1:28" ht="15" customHeight="1">
      <c r="A2683" s="12">
        <v>909972</v>
      </c>
      <c r="B2683" s="7" t="s">
        <v>64</v>
      </c>
      <c r="C2683" s="7" t="s">
        <v>20</v>
      </c>
      <c r="D2683" s="7">
        <v>360</v>
      </c>
      <c r="E2683" s="7">
        <v>360</v>
      </c>
      <c r="F2683" s="6">
        <f t="shared" si="47"/>
        <v>0.36</v>
      </c>
      <c r="G2683" s="7">
        <v>1</v>
      </c>
      <c r="H2683" s="7" t="s">
        <v>377</v>
      </c>
      <c r="I2683" s="6" t="s">
        <v>42</v>
      </c>
      <c r="J2683" s="6" t="s">
        <v>36</v>
      </c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</row>
    <row r="2684" spans="1:28" ht="15" customHeight="1">
      <c r="A2684" s="12">
        <v>908877</v>
      </c>
      <c r="B2684" s="13" t="s">
        <v>328</v>
      </c>
      <c r="C2684" s="13" t="s">
        <v>20</v>
      </c>
      <c r="D2684" s="13">
        <v>234</v>
      </c>
      <c r="E2684" s="13">
        <v>234</v>
      </c>
      <c r="F2684" s="6">
        <f t="shared" si="47"/>
        <v>0.23400000000000001</v>
      </c>
      <c r="G2684" s="13">
        <v>1</v>
      </c>
      <c r="H2684" s="13" t="s">
        <v>377</v>
      </c>
      <c r="I2684" s="6" t="s">
        <v>42</v>
      </c>
      <c r="J2684" s="6" t="s">
        <v>36</v>
      </c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</row>
    <row r="2685" spans="1:28" ht="15" customHeight="1">
      <c r="A2685" s="12">
        <v>908511</v>
      </c>
      <c r="B2685" s="7" t="s">
        <v>314</v>
      </c>
      <c r="C2685" s="7" t="s">
        <v>20</v>
      </c>
      <c r="D2685" s="7">
        <v>156</v>
      </c>
      <c r="E2685" s="7">
        <v>166</v>
      </c>
      <c r="F2685" s="6">
        <f t="shared" si="47"/>
        <v>0.16600000000000001</v>
      </c>
      <c r="G2685" s="7">
        <v>1</v>
      </c>
      <c r="H2685" s="7" t="s">
        <v>377</v>
      </c>
      <c r="I2685" s="6" t="s">
        <v>42</v>
      </c>
      <c r="J2685" s="6" t="s">
        <v>36</v>
      </c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</row>
    <row r="2686" spans="1:28" ht="15" customHeight="1">
      <c r="A2686" s="12">
        <v>909607</v>
      </c>
      <c r="B2686" s="13" t="s">
        <v>22</v>
      </c>
      <c r="C2686" s="13" t="s">
        <v>20</v>
      </c>
      <c r="D2686" s="13">
        <v>376</v>
      </c>
      <c r="E2686" s="13">
        <v>376</v>
      </c>
      <c r="F2686" s="6">
        <f t="shared" si="47"/>
        <v>0.376</v>
      </c>
      <c r="G2686" s="13">
        <v>1</v>
      </c>
      <c r="H2686" s="13" t="s">
        <v>377</v>
      </c>
      <c r="I2686" s="6" t="s">
        <v>42</v>
      </c>
      <c r="J2686" s="6" t="s">
        <v>149</v>
      </c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</row>
    <row r="2687" spans="1:28" ht="15" customHeight="1">
      <c r="A2687" s="12">
        <v>920930</v>
      </c>
      <c r="B2687" s="13" t="s">
        <v>64</v>
      </c>
      <c r="C2687" s="13" t="s">
        <v>20</v>
      </c>
      <c r="D2687" s="13">
        <v>258</v>
      </c>
      <c r="E2687" s="13">
        <v>258</v>
      </c>
      <c r="F2687" s="6">
        <f t="shared" si="47"/>
        <v>0.25800000000000001</v>
      </c>
      <c r="G2687" s="13">
        <v>1</v>
      </c>
      <c r="H2687" s="13" t="s">
        <v>377</v>
      </c>
      <c r="I2687" s="6" t="s">
        <v>42</v>
      </c>
      <c r="J2687" s="6" t="s">
        <v>25</v>
      </c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</row>
    <row r="2688" spans="1:28" ht="15" customHeight="1">
      <c r="A2688" s="12">
        <v>920565</v>
      </c>
      <c r="B2688" s="7" t="s">
        <v>64</v>
      </c>
      <c r="C2688" s="7" t="s">
        <v>20</v>
      </c>
      <c r="D2688" s="7">
        <v>222</v>
      </c>
      <c r="E2688" s="7">
        <v>222</v>
      </c>
      <c r="F2688" s="6">
        <f t="shared" si="47"/>
        <v>0.222</v>
      </c>
      <c r="G2688" s="7">
        <v>1</v>
      </c>
      <c r="H2688" s="7" t="s">
        <v>377</v>
      </c>
      <c r="I2688" s="6" t="s">
        <v>42</v>
      </c>
      <c r="J2688" s="6" t="s">
        <v>25</v>
      </c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</row>
    <row r="2689" spans="1:28" ht="15" customHeight="1">
      <c r="A2689" s="12">
        <v>920199</v>
      </c>
      <c r="B2689" s="13" t="s">
        <v>69</v>
      </c>
      <c r="C2689" s="13" t="s">
        <v>20</v>
      </c>
      <c r="D2689" s="13">
        <v>144</v>
      </c>
      <c r="E2689" s="13">
        <v>144</v>
      </c>
      <c r="F2689" s="6">
        <f t="shared" si="47"/>
        <v>0.14399999999999999</v>
      </c>
      <c r="G2689" s="13">
        <v>1</v>
      </c>
      <c r="H2689" s="13" t="s">
        <v>377</v>
      </c>
      <c r="I2689" s="6" t="s">
        <v>42</v>
      </c>
      <c r="J2689" s="6" t="s">
        <v>180</v>
      </c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</row>
    <row r="2690" spans="1:28" ht="15" customHeight="1">
      <c r="A2690" s="12">
        <v>921295</v>
      </c>
      <c r="B2690" s="7" t="s">
        <v>64</v>
      </c>
      <c r="C2690" s="7" t="s">
        <v>20</v>
      </c>
      <c r="D2690" s="7">
        <v>326</v>
      </c>
      <c r="E2690" s="7">
        <v>326</v>
      </c>
      <c r="F2690" s="6">
        <f t="shared" si="47"/>
        <v>0.32600000000000001</v>
      </c>
      <c r="G2690" s="7">
        <v>1</v>
      </c>
      <c r="H2690" s="7" t="s">
        <v>377</v>
      </c>
      <c r="I2690" s="6" t="s">
        <v>67</v>
      </c>
      <c r="J2690" s="6" t="s">
        <v>149</v>
      </c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</row>
    <row r="2691" spans="1:28" ht="15" customHeight="1">
      <c r="A2691" s="12">
        <v>916547</v>
      </c>
      <c r="B2691" s="13" t="s">
        <v>154</v>
      </c>
      <c r="C2691" s="13" t="s">
        <v>20</v>
      </c>
      <c r="D2691" s="13">
        <v>550</v>
      </c>
      <c r="E2691" s="13">
        <v>550</v>
      </c>
      <c r="F2691" s="6">
        <f t="shared" si="47"/>
        <v>0.55000000000000004</v>
      </c>
      <c r="G2691" s="13">
        <v>1</v>
      </c>
      <c r="H2691" s="13" t="s">
        <v>377</v>
      </c>
      <c r="I2691" s="6" t="s">
        <v>42</v>
      </c>
      <c r="J2691" s="6" t="s">
        <v>36</v>
      </c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</row>
    <row r="2692" spans="1:28" ht="15" customHeight="1">
      <c r="A2692" s="12">
        <v>921660</v>
      </c>
      <c r="B2692" s="7" t="s">
        <v>64</v>
      </c>
      <c r="C2692" s="7" t="s">
        <v>20</v>
      </c>
      <c r="D2692" s="7">
        <v>350</v>
      </c>
      <c r="E2692" s="7">
        <v>350</v>
      </c>
      <c r="F2692" s="6">
        <f t="shared" si="47"/>
        <v>0.35</v>
      </c>
      <c r="G2692" s="7">
        <v>1</v>
      </c>
      <c r="H2692" s="7" t="s">
        <v>377</v>
      </c>
      <c r="I2692" s="6" t="s">
        <v>42</v>
      </c>
      <c r="J2692" s="6" t="s">
        <v>36</v>
      </c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</row>
    <row r="2693" spans="1:28" ht="15" customHeight="1">
      <c r="A2693" s="12">
        <v>916182</v>
      </c>
      <c r="B2693" s="13" t="s">
        <v>64</v>
      </c>
      <c r="C2693" s="13" t="s">
        <v>20</v>
      </c>
      <c r="D2693" s="13">
        <v>436</v>
      </c>
      <c r="E2693" s="13">
        <v>436</v>
      </c>
      <c r="F2693" s="6">
        <f t="shared" ref="F2693:F2756" si="48">E2693/1000</f>
        <v>0.436</v>
      </c>
      <c r="G2693" s="13">
        <v>1</v>
      </c>
      <c r="H2693" s="13" t="s">
        <v>377</v>
      </c>
      <c r="I2693" s="6" t="s">
        <v>42</v>
      </c>
      <c r="J2693" s="6" t="s">
        <v>36</v>
      </c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</row>
    <row r="2694" spans="1:28" ht="15" customHeight="1">
      <c r="A2694" s="12">
        <v>915816</v>
      </c>
      <c r="B2694" s="7" t="s">
        <v>64</v>
      </c>
      <c r="C2694" s="7" t="s">
        <v>20</v>
      </c>
      <c r="D2694" s="7">
        <v>382</v>
      </c>
      <c r="E2694" s="7">
        <v>382</v>
      </c>
      <c r="F2694" s="6">
        <f t="shared" si="48"/>
        <v>0.38200000000000001</v>
      </c>
      <c r="G2694" s="7">
        <v>1</v>
      </c>
      <c r="H2694" s="7" t="s">
        <v>377</v>
      </c>
      <c r="I2694" s="6" t="s">
        <v>42</v>
      </c>
      <c r="J2694" s="6" t="s">
        <v>36</v>
      </c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</row>
    <row r="2695" spans="1:28" ht="15" customHeight="1">
      <c r="A2695" s="12">
        <v>919834</v>
      </c>
      <c r="B2695" s="13" t="s">
        <v>64</v>
      </c>
      <c r="C2695" s="13" t="s">
        <v>20</v>
      </c>
      <c r="D2695" s="13">
        <v>342</v>
      </c>
      <c r="E2695" s="13">
        <v>342</v>
      </c>
      <c r="F2695" s="6">
        <f t="shared" si="48"/>
        <v>0.34200000000000003</v>
      </c>
      <c r="G2695" s="13">
        <v>1</v>
      </c>
      <c r="H2695" s="13" t="s">
        <v>377</v>
      </c>
      <c r="I2695" s="6" t="s">
        <v>42</v>
      </c>
      <c r="J2695" s="6" t="s">
        <v>25</v>
      </c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</row>
    <row r="2696" spans="1:28" ht="15" customHeight="1">
      <c r="A2696" s="12">
        <v>919469</v>
      </c>
      <c r="B2696" s="7" t="s">
        <v>379</v>
      </c>
      <c r="C2696" s="7" t="s">
        <v>20</v>
      </c>
      <c r="D2696" s="7">
        <v>332</v>
      </c>
      <c r="E2696" s="7">
        <v>332</v>
      </c>
      <c r="F2696" s="6">
        <f t="shared" si="48"/>
        <v>0.33200000000000002</v>
      </c>
      <c r="G2696" s="7">
        <v>1</v>
      </c>
      <c r="H2696" s="7" t="s">
        <v>377</v>
      </c>
      <c r="I2696" s="6" t="s">
        <v>42</v>
      </c>
      <c r="J2696" s="6" t="s">
        <v>36</v>
      </c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</row>
    <row r="2697" spans="1:28" ht="15" customHeight="1">
      <c r="A2697" s="12">
        <v>915451</v>
      </c>
      <c r="B2697" s="13" t="s">
        <v>22</v>
      </c>
      <c r="C2697" s="13" t="s">
        <v>20</v>
      </c>
      <c r="D2697" s="13">
        <v>170</v>
      </c>
      <c r="E2697" s="13">
        <v>170</v>
      </c>
      <c r="F2697" s="6">
        <f t="shared" si="48"/>
        <v>0.17</v>
      </c>
      <c r="G2697" s="13">
        <v>1</v>
      </c>
      <c r="H2697" s="13" t="s">
        <v>377</v>
      </c>
      <c r="I2697" s="6" t="s">
        <v>67</v>
      </c>
      <c r="J2697" s="6" t="s">
        <v>170</v>
      </c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</row>
    <row r="2698" spans="1:28" ht="15" customHeight="1">
      <c r="A2698" s="12">
        <v>914721</v>
      </c>
      <c r="B2698" s="7" t="s">
        <v>64</v>
      </c>
      <c r="C2698" s="7" t="s">
        <v>20</v>
      </c>
      <c r="D2698" s="7">
        <v>188</v>
      </c>
      <c r="E2698" s="7">
        <v>188</v>
      </c>
      <c r="F2698" s="6">
        <f t="shared" si="48"/>
        <v>0.188</v>
      </c>
      <c r="G2698" s="7">
        <v>1</v>
      </c>
      <c r="H2698" s="7" t="s">
        <v>377</v>
      </c>
      <c r="I2698" s="6" t="s">
        <v>42</v>
      </c>
      <c r="J2698" s="6" t="s">
        <v>36</v>
      </c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</row>
    <row r="2699" spans="1:28" ht="15" customHeight="1">
      <c r="A2699" s="12">
        <v>915086</v>
      </c>
      <c r="B2699" s="13" t="s">
        <v>155</v>
      </c>
      <c r="C2699" s="13" t="s">
        <v>20</v>
      </c>
      <c r="D2699" s="13">
        <v>158</v>
      </c>
      <c r="E2699" s="13">
        <v>158</v>
      </c>
      <c r="F2699" s="6">
        <f t="shared" si="48"/>
        <v>0.158</v>
      </c>
      <c r="G2699" s="13">
        <v>1</v>
      </c>
      <c r="H2699" s="13" t="s">
        <v>377</v>
      </c>
      <c r="I2699" s="6" t="s">
        <v>67</v>
      </c>
      <c r="J2699" s="6" t="s">
        <v>149</v>
      </c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</row>
    <row r="2700" spans="1:28" ht="15" customHeight="1">
      <c r="A2700" s="12">
        <v>914355</v>
      </c>
      <c r="B2700" s="7" t="s">
        <v>379</v>
      </c>
      <c r="C2700" s="7" t="s">
        <v>20</v>
      </c>
      <c r="D2700" s="7">
        <v>92</v>
      </c>
      <c r="E2700" s="7">
        <v>92</v>
      </c>
      <c r="F2700" s="6">
        <f t="shared" si="48"/>
        <v>9.1999999999999998E-2</v>
      </c>
      <c r="G2700" s="7">
        <v>1</v>
      </c>
      <c r="H2700" s="7" t="s">
        <v>377</v>
      </c>
      <c r="I2700" s="6" t="s">
        <v>42</v>
      </c>
      <c r="J2700" s="6" t="s">
        <v>36</v>
      </c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</row>
    <row r="2701" spans="1:28" ht="15" customHeight="1">
      <c r="A2701" s="12">
        <v>913990</v>
      </c>
      <c r="B2701" s="13" t="s">
        <v>379</v>
      </c>
      <c r="C2701" s="13" t="s">
        <v>20</v>
      </c>
      <c r="D2701" s="13">
        <v>214</v>
      </c>
      <c r="E2701" s="13">
        <v>214</v>
      </c>
      <c r="F2701" s="6">
        <f t="shared" si="48"/>
        <v>0.214</v>
      </c>
      <c r="G2701" s="13">
        <v>1</v>
      </c>
      <c r="H2701" s="13" t="s">
        <v>377</v>
      </c>
      <c r="I2701" s="6" t="s">
        <v>42</v>
      </c>
      <c r="J2701" s="6" t="s">
        <v>36</v>
      </c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</row>
    <row r="2702" spans="1:28" ht="15" customHeight="1">
      <c r="A2702" s="15">
        <v>40000001114</v>
      </c>
      <c r="B2702" s="6" t="s">
        <v>132</v>
      </c>
      <c r="C2702" s="6" t="s">
        <v>20</v>
      </c>
      <c r="D2702" s="6">
        <v>420</v>
      </c>
      <c r="E2702" s="6">
        <v>420</v>
      </c>
      <c r="F2702" s="6">
        <f t="shared" si="48"/>
        <v>0.42</v>
      </c>
      <c r="G2702" s="13">
        <v>1</v>
      </c>
      <c r="H2702" s="6" t="s">
        <v>417</v>
      </c>
      <c r="I2702" s="6" t="s">
        <v>418</v>
      </c>
      <c r="J2702" s="6" t="s">
        <v>419</v>
      </c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</row>
    <row r="2703" spans="1:28" ht="15" customHeight="1">
      <c r="A2703" s="15">
        <v>60000000483</v>
      </c>
      <c r="B2703" s="6" t="s">
        <v>420</v>
      </c>
      <c r="C2703" s="6" t="s">
        <v>20</v>
      </c>
      <c r="D2703" s="6">
        <v>210</v>
      </c>
      <c r="E2703" s="6">
        <v>210</v>
      </c>
      <c r="F2703" s="6">
        <f t="shared" si="48"/>
        <v>0.21</v>
      </c>
      <c r="G2703" s="13">
        <v>1</v>
      </c>
      <c r="H2703" s="6" t="s">
        <v>194</v>
      </c>
      <c r="I2703" s="6" t="s">
        <v>421</v>
      </c>
      <c r="J2703" s="6" t="s">
        <v>422</v>
      </c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</row>
    <row r="2704" spans="1:28" ht="15" customHeight="1">
      <c r="A2704" s="15">
        <v>60000000484</v>
      </c>
      <c r="B2704" s="6" t="s">
        <v>423</v>
      </c>
      <c r="C2704" s="6" t="s">
        <v>20</v>
      </c>
      <c r="D2704" s="6">
        <v>248</v>
      </c>
      <c r="E2704" s="6">
        <v>248</v>
      </c>
      <c r="F2704" s="6">
        <f t="shared" si="48"/>
        <v>0.248</v>
      </c>
      <c r="G2704" s="13">
        <v>1</v>
      </c>
      <c r="H2704" s="6" t="s">
        <v>194</v>
      </c>
      <c r="I2704" s="6" t="s">
        <v>424</v>
      </c>
      <c r="J2704" s="6" t="s">
        <v>425</v>
      </c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</row>
    <row r="2705" spans="1:28" ht="15" customHeight="1">
      <c r="A2705" s="15">
        <v>60000000485</v>
      </c>
      <c r="B2705" s="6" t="s">
        <v>426</v>
      </c>
      <c r="C2705" s="6" t="s">
        <v>20</v>
      </c>
      <c r="D2705" s="6">
        <v>154</v>
      </c>
      <c r="E2705" s="6">
        <v>154</v>
      </c>
      <c r="F2705" s="6">
        <f t="shared" si="48"/>
        <v>0.154</v>
      </c>
      <c r="G2705" s="13">
        <v>1</v>
      </c>
      <c r="H2705" s="6" t="s">
        <v>194</v>
      </c>
      <c r="I2705" s="6" t="s">
        <v>427</v>
      </c>
      <c r="J2705" s="6" t="s">
        <v>422</v>
      </c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</row>
    <row r="2706" spans="1:28" ht="15" customHeight="1">
      <c r="A2706" s="15">
        <v>60000000486</v>
      </c>
      <c r="B2706" s="6" t="s">
        <v>426</v>
      </c>
      <c r="C2706" s="6" t="s">
        <v>20</v>
      </c>
      <c r="D2706" s="6">
        <v>228</v>
      </c>
      <c r="E2706" s="6">
        <v>228</v>
      </c>
      <c r="F2706" s="6">
        <f t="shared" si="48"/>
        <v>0.22800000000000001</v>
      </c>
      <c r="G2706" s="13">
        <v>1</v>
      </c>
      <c r="H2706" s="6" t="s">
        <v>194</v>
      </c>
      <c r="I2706" s="6" t="s">
        <v>428</v>
      </c>
      <c r="J2706" s="6" t="s">
        <v>425</v>
      </c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</row>
    <row r="2707" spans="1:28" ht="15" customHeight="1">
      <c r="A2707" s="15">
        <v>60000000487</v>
      </c>
      <c r="B2707" s="6" t="s">
        <v>426</v>
      </c>
      <c r="C2707" s="6" t="s">
        <v>20</v>
      </c>
      <c r="D2707" s="6">
        <v>220</v>
      </c>
      <c r="E2707" s="6">
        <v>220</v>
      </c>
      <c r="F2707" s="6">
        <f t="shared" si="48"/>
        <v>0.22</v>
      </c>
      <c r="G2707" s="13">
        <v>1</v>
      </c>
      <c r="H2707" s="6" t="s">
        <v>194</v>
      </c>
      <c r="I2707" s="6" t="s">
        <v>428</v>
      </c>
      <c r="J2707" s="6" t="s">
        <v>425</v>
      </c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</row>
    <row r="2708" spans="1:28" ht="15" customHeight="1">
      <c r="A2708" s="15">
        <v>60000000488</v>
      </c>
      <c r="B2708" s="6" t="s">
        <v>426</v>
      </c>
      <c r="C2708" s="6" t="s">
        <v>20</v>
      </c>
      <c r="D2708" s="6">
        <v>262</v>
      </c>
      <c r="E2708" s="6">
        <v>262</v>
      </c>
      <c r="F2708" s="6">
        <f t="shared" si="48"/>
        <v>0.26200000000000001</v>
      </c>
      <c r="G2708" s="13">
        <v>1</v>
      </c>
      <c r="H2708" s="6" t="s">
        <v>194</v>
      </c>
      <c r="I2708" s="6" t="s">
        <v>429</v>
      </c>
      <c r="J2708" s="6" t="s">
        <v>425</v>
      </c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</row>
    <row r="2709" spans="1:28" ht="15" customHeight="1">
      <c r="A2709" s="15">
        <v>60000000490</v>
      </c>
      <c r="B2709" s="6" t="s">
        <v>430</v>
      </c>
      <c r="C2709" s="6" t="s">
        <v>20</v>
      </c>
      <c r="D2709" s="6">
        <v>476</v>
      </c>
      <c r="E2709" s="6">
        <v>476</v>
      </c>
      <c r="F2709" s="6">
        <f t="shared" si="48"/>
        <v>0.47599999999999998</v>
      </c>
      <c r="G2709" s="13">
        <v>1</v>
      </c>
      <c r="H2709" s="6" t="s">
        <v>194</v>
      </c>
      <c r="I2709" s="6" t="s">
        <v>18</v>
      </c>
      <c r="J2709" s="6" t="s">
        <v>431</v>
      </c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</row>
    <row r="2710" spans="1:28" ht="15" customHeight="1">
      <c r="A2710" s="15">
        <v>60000000492</v>
      </c>
      <c r="B2710" s="6" t="s">
        <v>426</v>
      </c>
      <c r="C2710" s="6" t="s">
        <v>20</v>
      </c>
      <c r="D2710" s="6">
        <v>542</v>
      </c>
      <c r="E2710" s="6">
        <v>542</v>
      </c>
      <c r="F2710" s="6">
        <f t="shared" si="48"/>
        <v>0.54200000000000004</v>
      </c>
      <c r="G2710" s="13">
        <v>1</v>
      </c>
      <c r="H2710" s="6" t="s">
        <v>194</v>
      </c>
      <c r="I2710" s="6" t="s">
        <v>18</v>
      </c>
      <c r="J2710" s="6" t="s">
        <v>425</v>
      </c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</row>
    <row r="2711" spans="1:28" ht="15" customHeight="1">
      <c r="A2711" s="15">
        <v>60000000493</v>
      </c>
      <c r="B2711" s="6" t="s">
        <v>426</v>
      </c>
      <c r="C2711" s="6" t="s">
        <v>20</v>
      </c>
      <c r="D2711" s="6">
        <v>214</v>
      </c>
      <c r="E2711" s="6">
        <v>214</v>
      </c>
      <c r="F2711" s="6">
        <f t="shared" si="48"/>
        <v>0.214</v>
      </c>
      <c r="G2711" s="13">
        <v>1</v>
      </c>
      <c r="H2711" s="6" t="s">
        <v>194</v>
      </c>
      <c r="I2711" s="6" t="s">
        <v>428</v>
      </c>
      <c r="J2711" s="6" t="s">
        <v>431</v>
      </c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</row>
    <row r="2712" spans="1:28" ht="15" customHeight="1">
      <c r="A2712" s="15">
        <v>60000000494</v>
      </c>
      <c r="B2712" s="6" t="s">
        <v>426</v>
      </c>
      <c r="C2712" s="6" t="s">
        <v>20</v>
      </c>
      <c r="D2712" s="6">
        <v>332</v>
      </c>
      <c r="E2712" s="6">
        <v>332</v>
      </c>
      <c r="F2712" s="6">
        <f t="shared" si="48"/>
        <v>0.33200000000000002</v>
      </c>
      <c r="G2712" s="13">
        <v>1</v>
      </c>
      <c r="H2712" s="6" t="s">
        <v>194</v>
      </c>
      <c r="I2712" s="6" t="s">
        <v>428</v>
      </c>
      <c r="J2712" s="6" t="s">
        <v>432</v>
      </c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</row>
    <row r="2713" spans="1:28" ht="15" customHeight="1">
      <c r="A2713" s="15">
        <v>60000000495</v>
      </c>
      <c r="B2713" s="6" t="s">
        <v>426</v>
      </c>
      <c r="C2713" s="6" t="s">
        <v>20</v>
      </c>
      <c r="D2713" s="6">
        <v>220</v>
      </c>
      <c r="E2713" s="6">
        <v>220</v>
      </c>
      <c r="F2713" s="6">
        <f t="shared" si="48"/>
        <v>0.22</v>
      </c>
      <c r="G2713" s="13">
        <v>1</v>
      </c>
      <c r="H2713" s="6" t="s">
        <v>194</v>
      </c>
      <c r="I2713" s="6" t="s">
        <v>433</v>
      </c>
      <c r="J2713" s="6" t="s">
        <v>425</v>
      </c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</row>
    <row r="2714" spans="1:28" ht="15" customHeight="1">
      <c r="A2714" s="15">
        <v>60000000496</v>
      </c>
      <c r="B2714" s="6" t="s">
        <v>426</v>
      </c>
      <c r="C2714" s="6" t="s">
        <v>20</v>
      </c>
      <c r="D2714" s="6">
        <v>220</v>
      </c>
      <c r="E2714" s="6">
        <v>220</v>
      </c>
      <c r="F2714" s="6">
        <f t="shared" si="48"/>
        <v>0.22</v>
      </c>
      <c r="G2714" s="13">
        <v>1</v>
      </c>
      <c r="H2714" s="6" t="s">
        <v>194</v>
      </c>
      <c r="I2714" s="6" t="s">
        <v>433</v>
      </c>
      <c r="J2714" s="6" t="s">
        <v>425</v>
      </c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</row>
    <row r="2715" spans="1:28" ht="15" customHeight="1">
      <c r="A2715" s="15">
        <v>60000000497</v>
      </c>
      <c r="B2715" s="6" t="s">
        <v>426</v>
      </c>
      <c r="C2715" s="6" t="s">
        <v>20</v>
      </c>
      <c r="D2715" s="6">
        <v>294</v>
      </c>
      <c r="E2715" s="6">
        <v>294</v>
      </c>
      <c r="F2715" s="6">
        <f t="shared" si="48"/>
        <v>0.29399999999999998</v>
      </c>
      <c r="G2715" s="13">
        <v>1</v>
      </c>
      <c r="H2715" s="6" t="s">
        <v>194</v>
      </c>
      <c r="I2715" s="6" t="s">
        <v>433</v>
      </c>
      <c r="J2715" s="6" t="s">
        <v>425</v>
      </c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</row>
    <row r="2716" spans="1:28" ht="15" customHeight="1">
      <c r="A2716" s="15">
        <v>60000000498</v>
      </c>
      <c r="B2716" s="6" t="s">
        <v>434</v>
      </c>
      <c r="C2716" s="6" t="s">
        <v>20</v>
      </c>
      <c r="D2716" s="6">
        <v>110</v>
      </c>
      <c r="E2716" s="6">
        <v>110</v>
      </c>
      <c r="F2716" s="6">
        <f t="shared" si="48"/>
        <v>0.11</v>
      </c>
      <c r="G2716" s="13">
        <v>1</v>
      </c>
      <c r="H2716" s="6" t="s">
        <v>194</v>
      </c>
      <c r="I2716" s="6" t="s">
        <v>18</v>
      </c>
      <c r="J2716" s="6" t="s">
        <v>425</v>
      </c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</row>
    <row r="2717" spans="1:28" ht="15" customHeight="1">
      <c r="A2717" s="15">
        <v>60000000499</v>
      </c>
      <c r="B2717" s="6" t="s">
        <v>423</v>
      </c>
      <c r="C2717" s="6" t="s">
        <v>20</v>
      </c>
      <c r="D2717" s="6">
        <v>244</v>
      </c>
      <c r="E2717" s="6">
        <v>244</v>
      </c>
      <c r="F2717" s="6">
        <f t="shared" si="48"/>
        <v>0.24399999999999999</v>
      </c>
      <c r="G2717" s="13">
        <v>1</v>
      </c>
      <c r="H2717" s="6" t="s">
        <v>194</v>
      </c>
      <c r="I2717" s="6" t="s">
        <v>424</v>
      </c>
      <c r="J2717" s="6" t="s">
        <v>425</v>
      </c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</row>
    <row r="2718" spans="1:28" ht="15" customHeight="1">
      <c r="A2718" s="15">
        <v>60000000500</v>
      </c>
      <c r="B2718" s="6" t="s">
        <v>426</v>
      </c>
      <c r="C2718" s="6" t="s">
        <v>20</v>
      </c>
      <c r="D2718" s="6">
        <v>156</v>
      </c>
      <c r="E2718" s="6">
        <v>156</v>
      </c>
      <c r="F2718" s="6">
        <f t="shared" si="48"/>
        <v>0.156</v>
      </c>
      <c r="G2718" s="13">
        <v>1</v>
      </c>
      <c r="H2718" s="6" t="s">
        <v>194</v>
      </c>
      <c r="I2718" s="6" t="s">
        <v>18</v>
      </c>
      <c r="J2718" s="6" t="s">
        <v>435</v>
      </c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</row>
    <row r="2719" spans="1:28" ht="15" customHeight="1">
      <c r="A2719" s="15">
        <v>60000000519</v>
      </c>
      <c r="B2719" s="6" t="s">
        <v>329</v>
      </c>
      <c r="C2719" s="6" t="s">
        <v>20</v>
      </c>
      <c r="D2719" s="6">
        <v>60</v>
      </c>
      <c r="E2719" s="6">
        <v>60</v>
      </c>
      <c r="F2719" s="6">
        <f t="shared" si="48"/>
        <v>0.06</v>
      </c>
      <c r="G2719" s="13">
        <v>1</v>
      </c>
      <c r="H2719" s="6" t="s">
        <v>194</v>
      </c>
      <c r="I2719" s="6" t="s">
        <v>436</v>
      </c>
      <c r="J2719" s="6" t="s">
        <v>435</v>
      </c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</row>
    <row r="2720" spans="1:28" ht="15" customHeight="1">
      <c r="A2720" s="15">
        <v>60000000966</v>
      </c>
      <c r="B2720" s="6" t="s">
        <v>437</v>
      </c>
      <c r="C2720" s="6" t="s">
        <v>20</v>
      </c>
      <c r="D2720" s="6">
        <v>174</v>
      </c>
      <c r="E2720" s="6">
        <v>174</v>
      </c>
      <c r="F2720" s="6">
        <f t="shared" si="48"/>
        <v>0.17399999999999999</v>
      </c>
      <c r="G2720" s="13">
        <v>1</v>
      </c>
      <c r="H2720" s="6" t="s">
        <v>438</v>
      </c>
      <c r="I2720" s="6" t="s">
        <v>436</v>
      </c>
      <c r="J2720" s="6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</row>
    <row r="2721" spans="1:28" ht="15" customHeight="1">
      <c r="A2721" s="15">
        <v>60000000967</v>
      </c>
      <c r="B2721" s="6" t="s">
        <v>420</v>
      </c>
      <c r="C2721" s="6" t="s">
        <v>55</v>
      </c>
      <c r="D2721" s="6">
        <v>172</v>
      </c>
      <c r="E2721" s="6">
        <v>172</v>
      </c>
      <c r="F2721" s="6">
        <f t="shared" si="48"/>
        <v>0.17199999999999999</v>
      </c>
      <c r="G2721" s="13">
        <v>1</v>
      </c>
      <c r="H2721" s="6" t="s">
        <v>438</v>
      </c>
      <c r="I2721" s="6" t="s">
        <v>436</v>
      </c>
      <c r="J2721" s="6" t="s">
        <v>439</v>
      </c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</row>
    <row r="2722" spans="1:28" ht="15" customHeight="1">
      <c r="A2722" s="15">
        <v>60000000968</v>
      </c>
      <c r="B2722" s="6" t="s">
        <v>420</v>
      </c>
      <c r="C2722" s="6" t="s">
        <v>20</v>
      </c>
      <c r="D2722" s="6">
        <v>518</v>
      </c>
      <c r="E2722" s="6">
        <v>518</v>
      </c>
      <c r="F2722" s="6">
        <f t="shared" si="48"/>
        <v>0.51800000000000002</v>
      </c>
      <c r="G2722" s="13">
        <v>1</v>
      </c>
      <c r="H2722" s="6" t="s">
        <v>438</v>
      </c>
      <c r="I2722" s="6" t="s">
        <v>440</v>
      </c>
      <c r="J2722" s="6" t="s">
        <v>439</v>
      </c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</row>
    <row r="2723" spans="1:28" ht="15" customHeight="1">
      <c r="A2723" s="15">
        <v>60000000969</v>
      </c>
      <c r="B2723" s="6" t="s">
        <v>420</v>
      </c>
      <c r="C2723" s="6" t="s">
        <v>10</v>
      </c>
      <c r="D2723" s="6">
        <v>378</v>
      </c>
      <c r="E2723" s="6">
        <v>378</v>
      </c>
      <c r="F2723" s="6">
        <f t="shared" si="48"/>
        <v>0.378</v>
      </c>
      <c r="G2723" s="13">
        <v>1</v>
      </c>
      <c r="H2723" s="6" t="s">
        <v>438</v>
      </c>
      <c r="I2723" s="6" t="s">
        <v>436</v>
      </c>
      <c r="J2723" s="6" t="s">
        <v>441</v>
      </c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</row>
    <row r="2724" spans="1:28" ht="15" customHeight="1">
      <c r="A2724" s="15">
        <v>60000000970</v>
      </c>
      <c r="B2724" s="6" t="s">
        <v>442</v>
      </c>
      <c r="C2724" s="6" t="s">
        <v>20</v>
      </c>
      <c r="D2724" s="6">
        <v>96</v>
      </c>
      <c r="E2724" s="6">
        <v>96</v>
      </c>
      <c r="F2724" s="6">
        <f t="shared" si="48"/>
        <v>9.6000000000000002E-2</v>
      </c>
      <c r="G2724" s="13">
        <v>1</v>
      </c>
      <c r="H2724" s="6" t="s">
        <v>438</v>
      </c>
      <c r="I2724" s="6" t="s">
        <v>436</v>
      </c>
      <c r="J2724" s="6" t="s">
        <v>431</v>
      </c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</row>
    <row r="2725" spans="1:28" ht="15" customHeight="1">
      <c r="A2725" s="15">
        <v>60000000971</v>
      </c>
      <c r="B2725" s="6" t="s">
        <v>443</v>
      </c>
      <c r="C2725" s="6" t="s">
        <v>20</v>
      </c>
      <c r="D2725" s="6">
        <v>62</v>
      </c>
      <c r="E2725" s="6">
        <v>62</v>
      </c>
      <c r="F2725" s="6">
        <f t="shared" si="48"/>
        <v>6.2E-2</v>
      </c>
      <c r="G2725" s="13">
        <v>1</v>
      </c>
      <c r="H2725" s="6" t="s">
        <v>438</v>
      </c>
      <c r="I2725" s="6" t="s">
        <v>436</v>
      </c>
      <c r="J2725" s="6" t="s">
        <v>425</v>
      </c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</row>
    <row r="2726" spans="1:28" ht="15" customHeight="1">
      <c r="A2726" s="15">
        <v>60000000972</v>
      </c>
      <c r="B2726" s="6" t="s">
        <v>444</v>
      </c>
      <c r="C2726" s="6" t="s">
        <v>55</v>
      </c>
      <c r="D2726" s="6">
        <v>94</v>
      </c>
      <c r="E2726" s="6">
        <v>94</v>
      </c>
      <c r="F2726" s="6">
        <f t="shared" si="48"/>
        <v>9.4E-2</v>
      </c>
      <c r="G2726" s="13">
        <v>1</v>
      </c>
      <c r="H2726" s="6" t="s">
        <v>438</v>
      </c>
      <c r="I2726" s="6" t="s">
        <v>436</v>
      </c>
      <c r="J2726" s="6" t="s">
        <v>445</v>
      </c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</row>
    <row r="2727" spans="1:28" ht="15" customHeight="1">
      <c r="A2727" s="15">
        <v>60000000973</v>
      </c>
      <c r="B2727" s="6" t="s">
        <v>444</v>
      </c>
      <c r="C2727" s="6" t="s">
        <v>20</v>
      </c>
      <c r="D2727" s="6">
        <v>134</v>
      </c>
      <c r="E2727" s="6">
        <v>134</v>
      </c>
      <c r="F2727" s="6">
        <f t="shared" si="48"/>
        <v>0.13400000000000001</v>
      </c>
      <c r="G2727" s="13">
        <v>1</v>
      </c>
      <c r="H2727" s="6" t="s">
        <v>438</v>
      </c>
      <c r="I2727" s="6" t="s">
        <v>436</v>
      </c>
      <c r="J2727" s="6" t="s">
        <v>446</v>
      </c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</row>
    <row r="2728" spans="1:28" ht="15" customHeight="1">
      <c r="A2728" s="15">
        <v>60000000974</v>
      </c>
      <c r="B2728" s="6" t="s">
        <v>444</v>
      </c>
      <c r="C2728" s="6" t="s">
        <v>10</v>
      </c>
      <c r="D2728" s="6">
        <v>146</v>
      </c>
      <c r="E2728" s="6">
        <v>146</v>
      </c>
      <c r="F2728" s="6">
        <f t="shared" si="48"/>
        <v>0.14599999999999999</v>
      </c>
      <c r="G2728" s="13">
        <v>1</v>
      </c>
      <c r="H2728" s="6" t="s">
        <v>438</v>
      </c>
      <c r="I2728" s="6" t="s">
        <v>436</v>
      </c>
      <c r="J2728" s="6" t="s">
        <v>445</v>
      </c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</row>
    <row r="2729" spans="1:28" ht="15" customHeight="1">
      <c r="A2729" s="15">
        <v>60000000975</v>
      </c>
      <c r="B2729" s="6" t="s">
        <v>443</v>
      </c>
      <c r="C2729" s="6" t="s">
        <v>20</v>
      </c>
      <c r="D2729" s="6">
        <v>274</v>
      </c>
      <c r="E2729" s="6">
        <v>274</v>
      </c>
      <c r="F2729" s="6">
        <f t="shared" si="48"/>
        <v>0.27400000000000002</v>
      </c>
      <c r="G2729" s="13">
        <v>1</v>
      </c>
      <c r="H2729" s="6" t="s">
        <v>438</v>
      </c>
      <c r="I2729" s="6" t="s">
        <v>436</v>
      </c>
      <c r="J2729" s="6" t="s">
        <v>425</v>
      </c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</row>
    <row r="2730" spans="1:28" ht="15" customHeight="1">
      <c r="A2730" s="15">
        <v>60000000976</v>
      </c>
      <c r="B2730" s="6" t="s">
        <v>447</v>
      </c>
      <c r="C2730" s="6" t="s">
        <v>20</v>
      </c>
      <c r="D2730" s="6">
        <v>38</v>
      </c>
      <c r="E2730" s="6">
        <v>38</v>
      </c>
      <c r="F2730" s="6">
        <f t="shared" si="48"/>
        <v>3.7999999999999999E-2</v>
      </c>
      <c r="G2730" s="13">
        <v>1</v>
      </c>
      <c r="H2730" s="6" t="s">
        <v>438</v>
      </c>
      <c r="I2730" s="6" t="s">
        <v>436</v>
      </c>
      <c r="J2730" s="6" t="s">
        <v>422</v>
      </c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</row>
    <row r="2731" spans="1:28" ht="15" customHeight="1">
      <c r="A2731" s="15">
        <v>60000000977</v>
      </c>
      <c r="B2731" s="6" t="s">
        <v>329</v>
      </c>
      <c r="C2731" s="6" t="s">
        <v>20</v>
      </c>
      <c r="D2731" s="6">
        <v>46</v>
      </c>
      <c r="E2731" s="6">
        <v>46</v>
      </c>
      <c r="F2731" s="6">
        <f t="shared" si="48"/>
        <v>4.5999999999999999E-2</v>
      </c>
      <c r="G2731" s="13">
        <v>1</v>
      </c>
      <c r="H2731" s="6" t="s">
        <v>438</v>
      </c>
      <c r="I2731" s="6" t="s">
        <v>436</v>
      </c>
      <c r="J2731" s="6" t="s">
        <v>435</v>
      </c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</row>
    <row r="2732" spans="1:28" ht="15" customHeight="1">
      <c r="A2732" s="15">
        <v>60000000978</v>
      </c>
      <c r="B2732" s="6" t="s">
        <v>420</v>
      </c>
      <c r="C2732" s="6" t="s">
        <v>55</v>
      </c>
      <c r="D2732" s="6">
        <v>84</v>
      </c>
      <c r="E2732" s="6">
        <v>84</v>
      </c>
      <c r="F2732" s="6">
        <f t="shared" si="48"/>
        <v>8.4000000000000005E-2</v>
      </c>
      <c r="G2732" s="13">
        <v>1</v>
      </c>
      <c r="H2732" s="6" t="s">
        <v>438</v>
      </c>
      <c r="I2732" s="6" t="s">
        <v>436</v>
      </c>
      <c r="J2732" s="6" t="s">
        <v>448</v>
      </c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</row>
    <row r="2733" spans="1:28" ht="15" customHeight="1">
      <c r="A2733" s="15">
        <v>60000000979</v>
      </c>
      <c r="B2733" s="6" t="s">
        <v>449</v>
      </c>
      <c r="C2733" s="6" t="s">
        <v>10</v>
      </c>
      <c r="D2733" s="6">
        <v>174</v>
      </c>
      <c r="E2733" s="6">
        <v>174</v>
      </c>
      <c r="F2733" s="6">
        <f t="shared" si="48"/>
        <v>0.17399999999999999</v>
      </c>
      <c r="G2733" s="13">
        <v>1</v>
      </c>
      <c r="H2733" s="6" t="s">
        <v>438</v>
      </c>
      <c r="I2733" s="6" t="s">
        <v>436</v>
      </c>
      <c r="J2733" s="6" t="s">
        <v>450</v>
      </c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</row>
    <row r="2734" spans="1:28" ht="15" customHeight="1">
      <c r="A2734" s="15">
        <v>60000000980</v>
      </c>
      <c r="B2734" s="6" t="s">
        <v>451</v>
      </c>
      <c r="C2734" s="6" t="s">
        <v>20</v>
      </c>
      <c r="D2734" s="6">
        <v>188</v>
      </c>
      <c r="E2734" s="6">
        <v>188</v>
      </c>
      <c r="F2734" s="6">
        <f t="shared" si="48"/>
        <v>0.188</v>
      </c>
      <c r="G2734" s="13">
        <v>1</v>
      </c>
      <c r="H2734" s="6" t="s">
        <v>438</v>
      </c>
      <c r="I2734" s="6" t="s">
        <v>436</v>
      </c>
      <c r="J2734" s="6" t="s">
        <v>452</v>
      </c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</row>
    <row r="2735" spans="1:28" ht="15" customHeight="1">
      <c r="A2735" s="15">
        <v>60000000981</v>
      </c>
      <c r="B2735" s="6" t="s">
        <v>453</v>
      </c>
      <c r="C2735" s="6" t="s">
        <v>23</v>
      </c>
      <c r="D2735" s="6">
        <v>104</v>
      </c>
      <c r="E2735" s="6">
        <v>104</v>
      </c>
      <c r="F2735" s="6">
        <f t="shared" si="48"/>
        <v>0.104</v>
      </c>
      <c r="G2735" s="13">
        <v>1</v>
      </c>
      <c r="H2735" s="6" t="s">
        <v>438</v>
      </c>
      <c r="I2735" s="6" t="s">
        <v>436</v>
      </c>
      <c r="J2735" s="6" t="s">
        <v>439</v>
      </c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</row>
    <row r="2736" spans="1:28" ht="15" customHeight="1">
      <c r="A2736" s="15">
        <v>60000000982</v>
      </c>
      <c r="B2736" s="6" t="s">
        <v>454</v>
      </c>
      <c r="C2736" s="6" t="s">
        <v>20</v>
      </c>
      <c r="D2736" s="6">
        <v>272</v>
      </c>
      <c r="E2736" s="6">
        <v>272</v>
      </c>
      <c r="F2736" s="6">
        <f t="shared" si="48"/>
        <v>0.27200000000000002</v>
      </c>
      <c r="G2736" s="13">
        <v>1</v>
      </c>
      <c r="H2736" s="6" t="s">
        <v>438</v>
      </c>
      <c r="I2736" s="6" t="s">
        <v>436</v>
      </c>
      <c r="J2736" s="6" t="s">
        <v>455</v>
      </c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</row>
    <row r="2737" spans="1:28" ht="15" customHeight="1">
      <c r="A2737" s="15">
        <v>60000000983</v>
      </c>
      <c r="B2737" s="6" t="s">
        <v>453</v>
      </c>
      <c r="C2737" s="6" t="s">
        <v>10</v>
      </c>
      <c r="D2737" s="6">
        <v>136</v>
      </c>
      <c r="E2737" s="6">
        <v>136</v>
      </c>
      <c r="F2737" s="6">
        <f t="shared" si="48"/>
        <v>0.13600000000000001</v>
      </c>
      <c r="G2737" s="13">
        <v>1</v>
      </c>
      <c r="H2737" s="6" t="s">
        <v>438</v>
      </c>
      <c r="I2737" s="6" t="s">
        <v>436</v>
      </c>
      <c r="J2737" s="6" t="s">
        <v>445</v>
      </c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</row>
    <row r="2738" spans="1:28" ht="15" customHeight="1">
      <c r="A2738" s="15">
        <v>60000000984</v>
      </c>
      <c r="B2738" s="6" t="s">
        <v>453</v>
      </c>
      <c r="C2738" s="6" t="s">
        <v>10</v>
      </c>
      <c r="D2738" s="6">
        <v>120</v>
      </c>
      <c r="E2738" s="6">
        <v>120</v>
      </c>
      <c r="F2738" s="6">
        <f t="shared" si="48"/>
        <v>0.12</v>
      </c>
      <c r="G2738" s="13">
        <v>1</v>
      </c>
      <c r="H2738" s="6" t="s">
        <v>438</v>
      </c>
      <c r="I2738" s="6" t="s">
        <v>436</v>
      </c>
      <c r="J2738" s="6" t="s">
        <v>445</v>
      </c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</row>
    <row r="2739" spans="1:28" ht="15" customHeight="1">
      <c r="A2739" s="15">
        <v>60000000985</v>
      </c>
      <c r="B2739" s="6" t="s">
        <v>420</v>
      </c>
      <c r="C2739" s="6" t="s">
        <v>20</v>
      </c>
      <c r="D2739" s="6">
        <v>228</v>
      </c>
      <c r="E2739" s="6">
        <v>228</v>
      </c>
      <c r="F2739" s="6">
        <f t="shared" si="48"/>
        <v>0.22800000000000001</v>
      </c>
      <c r="G2739" s="13">
        <v>1</v>
      </c>
      <c r="H2739" s="6" t="s">
        <v>438</v>
      </c>
      <c r="I2739" s="6" t="s">
        <v>436</v>
      </c>
      <c r="J2739" s="6" t="s">
        <v>439</v>
      </c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</row>
    <row r="2740" spans="1:28" ht="15" customHeight="1">
      <c r="A2740" s="15">
        <v>60000000986</v>
      </c>
      <c r="B2740" s="6" t="s">
        <v>420</v>
      </c>
      <c r="C2740" s="6" t="s">
        <v>55</v>
      </c>
      <c r="D2740" s="6">
        <v>102</v>
      </c>
      <c r="E2740" s="6">
        <v>102</v>
      </c>
      <c r="F2740" s="6">
        <f t="shared" si="48"/>
        <v>0.10199999999999999</v>
      </c>
      <c r="G2740" s="13">
        <v>1</v>
      </c>
      <c r="H2740" s="6" t="s">
        <v>438</v>
      </c>
      <c r="I2740" s="6" t="s">
        <v>436</v>
      </c>
      <c r="J2740" s="6" t="s">
        <v>456</v>
      </c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</row>
    <row r="2741" spans="1:28" ht="15" customHeight="1">
      <c r="A2741" s="15">
        <v>60000000987</v>
      </c>
      <c r="B2741" s="6" t="s">
        <v>453</v>
      </c>
      <c r="C2741" s="6" t="s">
        <v>10</v>
      </c>
      <c r="D2741" s="6">
        <v>128</v>
      </c>
      <c r="E2741" s="6">
        <v>128</v>
      </c>
      <c r="F2741" s="6">
        <f t="shared" si="48"/>
        <v>0.128</v>
      </c>
      <c r="G2741" s="13">
        <v>1</v>
      </c>
      <c r="H2741" s="6" t="s">
        <v>438</v>
      </c>
      <c r="I2741" s="6" t="s">
        <v>436</v>
      </c>
      <c r="J2741" s="6" t="s">
        <v>439</v>
      </c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</row>
    <row r="2742" spans="1:28" ht="15" customHeight="1">
      <c r="A2742" s="15">
        <v>60000000988</v>
      </c>
      <c r="B2742" s="6" t="s">
        <v>341</v>
      </c>
      <c r="C2742" s="6" t="s">
        <v>457</v>
      </c>
      <c r="D2742" s="6">
        <v>502</v>
      </c>
      <c r="E2742" s="6">
        <v>502</v>
      </c>
      <c r="F2742" s="6">
        <f t="shared" si="48"/>
        <v>0.502</v>
      </c>
      <c r="G2742" s="13">
        <v>1</v>
      </c>
      <c r="H2742" s="6" t="s">
        <v>438</v>
      </c>
      <c r="I2742" s="6" t="s">
        <v>436</v>
      </c>
      <c r="J2742" s="6" t="s">
        <v>448</v>
      </c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</row>
    <row r="2743" spans="1:28" ht="15" customHeight="1">
      <c r="A2743" s="15">
        <v>60000000989</v>
      </c>
      <c r="B2743" s="6" t="s">
        <v>420</v>
      </c>
      <c r="C2743" s="6" t="s">
        <v>20</v>
      </c>
      <c r="D2743" s="6">
        <v>322</v>
      </c>
      <c r="E2743" s="6">
        <v>322</v>
      </c>
      <c r="F2743" s="6">
        <f t="shared" si="48"/>
        <v>0.32200000000000001</v>
      </c>
      <c r="G2743" s="13">
        <v>1</v>
      </c>
      <c r="H2743" s="6" t="s">
        <v>438</v>
      </c>
      <c r="I2743" s="6" t="s">
        <v>436</v>
      </c>
      <c r="J2743" s="6" t="s">
        <v>422</v>
      </c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</row>
    <row r="2744" spans="1:28" ht="15" customHeight="1">
      <c r="A2744" s="15">
        <v>60000000990</v>
      </c>
      <c r="B2744" s="6" t="s">
        <v>453</v>
      </c>
      <c r="C2744" s="6" t="s">
        <v>10</v>
      </c>
      <c r="D2744" s="6">
        <v>134</v>
      </c>
      <c r="E2744" s="6">
        <v>134</v>
      </c>
      <c r="F2744" s="6">
        <f t="shared" si="48"/>
        <v>0.13400000000000001</v>
      </c>
      <c r="G2744" s="13">
        <v>1</v>
      </c>
      <c r="H2744" s="6" t="s">
        <v>438</v>
      </c>
      <c r="I2744" s="6" t="s">
        <v>436</v>
      </c>
      <c r="J2744" s="6" t="s">
        <v>439</v>
      </c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</row>
    <row r="2745" spans="1:28" ht="15" customHeight="1">
      <c r="A2745" s="15">
        <v>60000000991</v>
      </c>
      <c r="B2745" s="6" t="s">
        <v>458</v>
      </c>
      <c r="C2745" s="6" t="s">
        <v>55</v>
      </c>
      <c r="D2745" s="6">
        <v>82</v>
      </c>
      <c r="E2745" s="6">
        <v>82</v>
      </c>
      <c r="F2745" s="6">
        <f t="shared" si="48"/>
        <v>8.2000000000000003E-2</v>
      </c>
      <c r="G2745" s="13">
        <v>1</v>
      </c>
      <c r="H2745" s="6" t="s">
        <v>438</v>
      </c>
      <c r="I2745" s="6" t="s">
        <v>436</v>
      </c>
      <c r="J2745" s="6" t="s">
        <v>439</v>
      </c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</row>
    <row r="2746" spans="1:28" ht="15" customHeight="1">
      <c r="A2746" s="15">
        <v>60000000992</v>
      </c>
      <c r="B2746" s="6" t="s">
        <v>459</v>
      </c>
      <c r="C2746" s="6" t="s">
        <v>20</v>
      </c>
      <c r="D2746" s="6">
        <v>156</v>
      </c>
      <c r="E2746" s="6">
        <v>156</v>
      </c>
      <c r="F2746" s="6">
        <f t="shared" si="48"/>
        <v>0.156</v>
      </c>
      <c r="G2746" s="13">
        <v>1</v>
      </c>
      <c r="H2746" s="6" t="s">
        <v>438</v>
      </c>
      <c r="I2746" s="6" t="s">
        <v>436</v>
      </c>
      <c r="J2746" s="6" t="s">
        <v>448</v>
      </c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</row>
    <row r="2747" spans="1:28" ht="15" customHeight="1">
      <c r="A2747" s="15">
        <v>60000000993</v>
      </c>
      <c r="B2747" s="6" t="s">
        <v>460</v>
      </c>
      <c r="C2747" s="6" t="s">
        <v>20</v>
      </c>
      <c r="D2747" s="6">
        <v>58</v>
      </c>
      <c r="E2747" s="6">
        <v>58</v>
      </c>
      <c r="F2747" s="6">
        <f t="shared" si="48"/>
        <v>5.8000000000000003E-2</v>
      </c>
      <c r="G2747" s="13">
        <v>1</v>
      </c>
      <c r="H2747" s="6" t="s">
        <v>438</v>
      </c>
      <c r="I2747" s="6" t="s">
        <v>436</v>
      </c>
      <c r="J2747" s="6" t="s">
        <v>422</v>
      </c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</row>
    <row r="2748" spans="1:28" ht="15" customHeight="1">
      <c r="A2748" s="15">
        <v>60000000994</v>
      </c>
      <c r="B2748" s="6" t="s">
        <v>453</v>
      </c>
      <c r="C2748" s="6" t="s">
        <v>20</v>
      </c>
      <c r="D2748" s="6">
        <v>128</v>
      </c>
      <c r="E2748" s="6">
        <v>128</v>
      </c>
      <c r="F2748" s="6">
        <f t="shared" si="48"/>
        <v>0.128</v>
      </c>
      <c r="G2748" s="13">
        <v>1</v>
      </c>
      <c r="H2748" s="6" t="s">
        <v>438</v>
      </c>
      <c r="I2748" s="6" t="s">
        <v>436</v>
      </c>
      <c r="J2748" s="6" t="s">
        <v>439</v>
      </c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</row>
    <row r="2749" spans="1:28" ht="15" customHeight="1">
      <c r="A2749" s="15">
        <v>60000000995</v>
      </c>
      <c r="B2749" s="6" t="s">
        <v>453</v>
      </c>
      <c r="C2749" s="6" t="s">
        <v>10</v>
      </c>
      <c r="D2749" s="6">
        <v>164</v>
      </c>
      <c r="E2749" s="6">
        <v>164</v>
      </c>
      <c r="F2749" s="6">
        <f t="shared" si="48"/>
        <v>0.16400000000000001</v>
      </c>
      <c r="G2749" s="13">
        <v>1</v>
      </c>
      <c r="H2749" s="6" t="s">
        <v>438</v>
      </c>
      <c r="I2749" s="6" t="s">
        <v>436</v>
      </c>
      <c r="J2749" s="6" t="s">
        <v>439</v>
      </c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</row>
    <row r="2750" spans="1:28" ht="15" customHeight="1">
      <c r="A2750" s="15">
        <v>60000000996</v>
      </c>
      <c r="B2750" s="6" t="s">
        <v>442</v>
      </c>
      <c r="C2750" s="6" t="s">
        <v>10</v>
      </c>
      <c r="D2750" s="6">
        <v>208</v>
      </c>
      <c r="E2750" s="6">
        <v>208</v>
      </c>
      <c r="F2750" s="6">
        <f t="shared" si="48"/>
        <v>0.20799999999999999</v>
      </c>
      <c r="G2750" s="13">
        <v>1</v>
      </c>
      <c r="H2750" s="6" t="s">
        <v>438</v>
      </c>
      <c r="I2750" s="6" t="s">
        <v>436</v>
      </c>
      <c r="J2750" s="6" t="s">
        <v>461</v>
      </c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</row>
    <row r="2751" spans="1:28" ht="15" customHeight="1">
      <c r="A2751" s="15">
        <v>60000000997</v>
      </c>
      <c r="B2751" s="6" t="s">
        <v>453</v>
      </c>
      <c r="C2751" s="6" t="s">
        <v>20</v>
      </c>
      <c r="D2751" s="6">
        <v>134</v>
      </c>
      <c r="E2751" s="6">
        <v>134</v>
      </c>
      <c r="F2751" s="6">
        <f t="shared" si="48"/>
        <v>0.13400000000000001</v>
      </c>
      <c r="G2751" s="13">
        <v>1</v>
      </c>
      <c r="H2751" s="6" t="s">
        <v>438</v>
      </c>
      <c r="I2751" s="6" t="s">
        <v>436</v>
      </c>
      <c r="J2751" s="6" t="s">
        <v>439</v>
      </c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</row>
    <row r="2752" spans="1:28" ht="15" customHeight="1">
      <c r="A2752" s="15">
        <v>60000000998</v>
      </c>
      <c r="B2752" s="6" t="s">
        <v>443</v>
      </c>
      <c r="C2752" s="6" t="s">
        <v>20</v>
      </c>
      <c r="D2752" s="6">
        <v>144</v>
      </c>
      <c r="E2752" s="6">
        <v>144</v>
      </c>
      <c r="F2752" s="6">
        <f t="shared" si="48"/>
        <v>0.14399999999999999</v>
      </c>
      <c r="G2752" s="13">
        <v>1</v>
      </c>
      <c r="H2752" s="6" t="s">
        <v>438</v>
      </c>
      <c r="I2752" s="6" t="s">
        <v>436</v>
      </c>
      <c r="J2752" s="6" t="s">
        <v>422</v>
      </c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</row>
    <row r="2753" spans="1:28" ht="15" customHeight="1">
      <c r="A2753" s="15">
        <v>60000000999</v>
      </c>
      <c r="B2753" s="6" t="s">
        <v>453</v>
      </c>
      <c r="C2753" s="6" t="s">
        <v>55</v>
      </c>
      <c r="D2753" s="6">
        <v>78</v>
      </c>
      <c r="E2753" s="6">
        <v>78</v>
      </c>
      <c r="F2753" s="6">
        <f t="shared" si="48"/>
        <v>7.8E-2</v>
      </c>
      <c r="G2753" s="13">
        <v>1</v>
      </c>
      <c r="H2753" s="6" t="s">
        <v>438</v>
      </c>
      <c r="I2753" s="6" t="s">
        <v>436</v>
      </c>
      <c r="J2753" s="6" t="s">
        <v>445</v>
      </c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</row>
    <row r="2754" spans="1:28" ht="15" customHeight="1">
      <c r="A2754" s="15">
        <v>60000001000</v>
      </c>
      <c r="B2754" s="6" t="s">
        <v>453</v>
      </c>
      <c r="C2754" s="6" t="s">
        <v>20</v>
      </c>
      <c r="D2754" s="6">
        <v>54</v>
      </c>
      <c r="E2754" s="6">
        <v>54</v>
      </c>
      <c r="F2754" s="6">
        <f t="shared" si="48"/>
        <v>5.3999999999999999E-2</v>
      </c>
      <c r="G2754" s="13">
        <v>1</v>
      </c>
      <c r="H2754" s="6" t="s">
        <v>438</v>
      </c>
      <c r="I2754" s="6" t="s">
        <v>436</v>
      </c>
      <c r="J2754" s="6" t="s">
        <v>422</v>
      </c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</row>
    <row r="2755" spans="1:28" ht="15" customHeight="1">
      <c r="A2755" s="15">
        <v>60000001001</v>
      </c>
      <c r="B2755" s="6" t="s">
        <v>462</v>
      </c>
      <c r="C2755" s="6" t="s">
        <v>20</v>
      </c>
      <c r="D2755" s="6">
        <v>62</v>
      </c>
      <c r="E2755" s="6">
        <v>62</v>
      </c>
      <c r="F2755" s="6">
        <f t="shared" si="48"/>
        <v>6.2E-2</v>
      </c>
      <c r="G2755" s="13">
        <v>1</v>
      </c>
      <c r="H2755" s="6" t="s">
        <v>438</v>
      </c>
      <c r="I2755" s="6" t="s">
        <v>436</v>
      </c>
      <c r="J2755" s="6" t="s">
        <v>422</v>
      </c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</row>
    <row r="2756" spans="1:28" ht="15" customHeight="1">
      <c r="A2756" s="15">
        <v>60000001002</v>
      </c>
      <c r="B2756" s="6" t="s">
        <v>454</v>
      </c>
      <c r="C2756" s="6" t="s">
        <v>20</v>
      </c>
      <c r="D2756" s="6">
        <v>264</v>
      </c>
      <c r="E2756" s="6">
        <v>264</v>
      </c>
      <c r="F2756" s="6">
        <f t="shared" si="48"/>
        <v>0.26400000000000001</v>
      </c>
      <c r="G2756" s="13">
        <v>1</v>
      </c>
      <c r="H2756" s="6" t="s">
        <v>438</v>
      </c>
      <c r="I2756" s="6" t="s">
        <v>436</v>
      </c>
      <c r="J2756" s="6" t="s">
        <v>463</v>
      </c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</row>
    <row r="2757" spans="1:28" ht="15" customHeight="1">
      <c r="A2757" s="15">
        <v>60000001003</v>
      </c>
      <c r="B2757" s="6" t="s">
        <v>426</v>
      </c>
      <c r="C2757" s="6" t="s">
        <v>20</v>
      </c>
      <c r="D2757" s="6">
        <v>398</v>
      </c>
      <c r="E2757" s="6">
        <v>398</v>
      </c>
      <c r="F2757" s="6">
        <f t="shared" ref="F2757:F2776" si="49">E2757/1000</f>
        <v>0.39800000000000002</v>
      </c>
      <c r="G2757" s="13">
        <v>1</v>
      </c>
      <c r="H2757" s="6" t="s">
        <v>438</v>
      </c>
      <c r="I2757" s="6" t="s">
        <v>436</v>
      </c>
      <c r="J2757" s="6" t="s">
        <v>464</v>
      </c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</row>
    <row r="2758" spans="1:28" ht="15" customHeight="1">
      <c r="A2758" s="15">
        <v>60000001004</v>
      </c>
      <c r="B2758" s="6" t="s">
        <v>465</v>
      </c>
      <c r="C2758" s="6" t="s">
        <v>55</v>
      </c>
      <c r="D2758" s="6">
        <v>42</v>
      </c>
      <c r="E2758" s="6">
        <v>42</v>
      </c>
      <c r="F2758" s="6">
        <f t="shared" si="49"/>
        <v>4.2000000000000003E-2</v>
      </c>
      <c r="G2758" s="13">
        <v>1</v>
      </c>
      <c r="H2758" s="6" t="s">
        <v>438</v>
      </c>
      <c r="I2758" s="6" t="s">
        <v>436</v>
      </c>
      <c r="J2758" s="6" t="s">
        <v>439</v>
      </c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</row>
    <row r="2759" spans="1:28" ht="15" customHeight="1">
      <c r="A2759" s="15">
        <v>60000001005</v>
      </c>
      <c r="B2759" s="6" t="s">
        <v>466</v>
      </c>
      <c r="C2759" s="6" t="s">
        <v>20</v>
      </c>
      <c r="D2759" s="6">
        <v>678</v>
      </c>
      <c r="E2759" s="6">
        <v>678</v>
      </c>
      <c r="F2759" s="6">
        <f t="shared" si="49"/>
        <v>0.67800000000000005</v>
      </c>
      <c r="G2759" s="13">
        <v>1</v>
      </c>
      <c r="H2759" s="6" t="s">
        <v>467</v>
      </c>
      <c r="I2759" s="6" t="s">
        <v>468</v>
      </c>
      <c r="J2759" s="6" t="s">
        <v>422</v>
      </c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</row>
    <row r="2760" spans="1:28" ht="15" customHeight="1">
      <c r="A2760" s="15">
        <v>60000001006</v>
      </c>
      <c r="B2760" s="6" t="s">
        <v>466</v>
      </c>
      <c r="C2760" s="6" t="s">
        <v>20</v>
      </c>
      <c r="D2760" s="6">
        <v>642</v>
      </c>
      <c r="E2760" s="6">
        <v>642</v>
      </c>
      <c r="F2760" s="6">
        <f t="shared" si="49"/>
        <v>0.64200000000000002</v>
      </c>
      <c r="G2760" s="13">
        <v>1</v>
      </c>
      <c r="H2760" s="6" t="s">
        <v>467</v>
      </c>
      <c r="I2760" s="6" t="s">
        <v>468</v>
      </c>
      <c r="J2760" s="6" t="s">
        <v>425</v>
      </c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</row>
    <row r="2761" spans="1:28" ht="15" customHeight="1">
      <c r="A2761" s="15">
        <v>60000001007</v>
      </c>
      <c r="B2761" s="6" t="s">
        <v>466</v>
      </c>
      <c r="C2761" s="6" t="s">
        <v>20</v>
      </c>
      <c r="D2761" s="6">
        <v>464</v>
      </c>
      <c r="E2761" s="6">
        <v>464</v>
      </c>
      <c r="F2761" s="6">
        <f t="shared" si="49"/>
        <v>0.46400000000000002</v>
      </c>
      <c r="G2761" s="13">
        <v>1</v>
      </c>
      <c r="H2761" s="6" t="s">
        <v>467</v>
      </c>
      <c r="I2761" s="6" t="s">
        <v>468</v>
      </c>
      <c r="J2761" s="6" t="s">
        <v>446</v>
      </c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</row>
    <row r="2762" spans="1:28" ht="15" customHeight="1">
      <c r="A2762" s="15">
        <v>60000001008</v>
      </c>
      <c r="B2762" s="6" t="s">
        <v>426</v>
      </c>
      <c r="C2762" s="6" t="s">
        <v>20</v>
      </c>
      <c r="D2762" s="6">
        <v>518</v>
      </c>
      <c r="E2762" s="6">
        <v>518</v>
      </c>
      <c r="F2762" s="6">
        <f t="shared" si="49"/>
        <v>0.51800000000000002</v>
      </c>
      <c r="G2762" s="13">
        <v>1</v>
      </c>
      <c r="H2762" s="6" t="s">
        <v>467</v>
      </c>
      <c r="I2762" s="6" t="s">
        <v>468</v>
      </c>
      <c r="J2762" s="6" t="s">
        <v>469</v>
      </c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</row>
    <row r="2763" spans="1:28" ht="15" customHeight="1">
      <c r="A2763" s="15">
        <v>60000001009</v>
      </c>
      <c r="B2763" s="6" t="s">
        <v>442</v>
      </c>
      <c r="C2763" s="6" t="s">
        <v>20</v>
      </c>
      <c r="D2763" s="6">
        <v>188</v>
      </c>
      <c r="E2763" s="6">
        <v>188</v>
      </c>
      <c r="F2763" s="6">
        <f t="shared" si="49"/>
        <v>0.188</v>
      </c>
      <c r="G2763" s="13">
        <v>1</v>
      </c>
      <c r="H2763" s="6" t="s">
        <v>467</v>
      </c>
      <c r="I2763" s="6" t="s">
        <v>468</v>
      </c>
      <c r="J2763" s="6" t="s">
        <v>470</v>
      </c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</row>
    <row r="2764" spans="1:28" ht="15" customHeight="1">
      <c r="A2764" s="15">
        <v>60000001012</v>
      </c>
      <c r="B2764" s="6" t="s">
        <v>420</v>
      </c>
      <c r="C2764" s="6" t="s">
        <v>20</v>
      </c>
      <c r="D2764" s="6">
        <v>320</v>
      </c>
      <c r="E2764" s="6">
        <v>320</v>
      </c>
      <c r="F2764" s="6">
        <f t="shared" si="49"/>
        <v>0.32</v>
      </c>
      <c r="G2764" s="13">
        <v>1</v>
      </c>
      <c r="H2764" s="6" t="s">
        <v>467</v>
      </c>
      <c r="I2764" s="6" t="s">
        <v>468</v>
      </c>
      <c r="J2764" s="6" t="s">
        <v>471</v>
      </c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</row>
    <row r="2765" spans="1:28" ht="15" customHeight="1">
      <c r="A2765" s="15">
        <v>60000001013</v>
      </c>
      <c r="B2765" s="6" t="s">
        <v>444</v>
      </c>
      <c r="C2765" s="6" t="s">
        <v>20</v>
      </c>
      <c r="D2765" s="6">
        <v>352</v>
      </c>
      <c r="E2765" s="6">
        <v>352</v>
      </c>
      <c r="F2765" s="6">
        <f t="shared" si="49"/>
        <v>0.35199999999999998</v>
      </c>
      <c r="G2765" s="13">
        <v>1</v>
      </c>
      <c r="H2765" s="6" t="s">
        <v>467</v>
      </c>
      <c r="I2765" s="6" t="s">
        <v>468</v>
      </c>
      <c r="J2765" s="6" t="s">
        <v>425</v>
      </c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</row>
    <row r="2766" spans="1:28" ht="15" customHeight="1">
      <c r="A2766" s="15">
        <v>60000001017</v>
      </c>
      <c r="B2766" s="6" t="s">
        <v>472</v>
      </c>
      <c r="C2766" s="6" t="s">
        <v>20</v>
      </c>
      <c r="D2766" s="6">
        <v>116</v>
      </c>
      <c r="E2766" s="6">
        <v>116</v>
      </c>
      <c r="F2766" s="6">
        <f t="shared" si="49"/>
        <v>0.11600000000000001</v>
      </c>
      <c r="G2766" s="13">
        <v>1</v>
      </c>
      <c r="H2766" s="6" t="s">
        <v>467</v>
      </c>
      <c r="I2766" s="6" t="s">
        <v>468</v>
      </c>
      <c r="J2766" s="6" t="s">
        <v>439</v>
      </c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</row>
    <row r="2767" spans="1:28" ht="15" customHeight="1">
      <c r="A2767" s="15">
        <v>60000001019</v>
      </c>
      <c r="B2767" s="6" t="s">
        <v>426</v>
      </c>
      <c r="C2767" s="6" t="s">
        <v>20</v>
      </c>
      <c r="D2767" s="6">
        <v>524</v>
      </c>
      <c r="E2767" s="6">
        <v>524</v>
      </c>
      <c r="F2767" s="6">
        <f t="shared" si="49"/>
        <v>0.52400000000000002</v>
      </c>
      <c r="G2767" s="13">
        <v>1</v>
      </c>
      <c r="H2767" s="6" t="s">
        <v>467</v>
      </c>
      <c r="I2767" s="6" t="s">
        <v>468</v>
      </c>
      <c r="J2767" s="6" t="s">
        <v>473</v>
      </c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</row>
    <row r="2768" spans="1:28" ht="15" customHeight="1">
      <c r="A2768" s="15">
        <v>60000001020</v>
      </c>
      <c r="B2768" s="6" t="s">
        <v>444</v>
      </c>
      <c r="C2768" s="6" t="s">
        <v>20</v>
      </c>
      <c r="D2768" s="6">
        <v>178</v>
      </c>
      <c r="E2768" s="6">
        <v>178</v>
      </c>
      <c r="F2768" s="6">
        <f t="shared" si="49"/>
        <v>0.17799999999999999</v>
      </c>
      <c r="G2768" s="13">
        <v>1</v>
      </c>
      <c r="H2768" s="6" t="s">
        <v>467</v>
      </c>
      <c r="I2768" s="6" t="s">
        <v>468</v>
      </c>
      <c r="J2768" s="6" t="s">
        <v>425</v>
      </c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</row>
    <row r="2769" spans="1:28" ht="15" customHeight="1">
      <c r="A2769" s="15">
        <v>60000001021</v>
      </c>
      <c r="B2769" s="6" t="s">
        <v>426</v>
      </c>
      <c r="C2769" s="6" t="s">
        <v>20</v>
      </c>
      <c r="D2769" s="6">
        <v>296</v>
      </c>
      <c r="E2769" s="6">
        <v>296</v>
      </c>
      <c r="F2769" s="6">
        <f t="shared" si="49"/>
        <v>0.29599999999999999</v>
      </c>
      <c r="G2769" s="13">
        <v>1</v>
      </c>
      <c r="H2769" s="6" t="s">
        <v>467</v>
      </c>
      <c r="I2769" s="6" t="s">
        <v>468</v>
      </c>
      <c r="J2769" s="6" t="s">
        <v>422</v>
      </c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</row>
    <row r="2770" spans="1:28" ht="15" customHeight="1">
      <c r="A2770" s="15">
        <v>60000001022</v>
      </c>
      <c r="B2770" s="6" t="s">
        <v>442</v>
      </c>
      <c r="C2770" s="6" t="s">
        <v>20</v>
      </c>
      <c r="D2770" s="6">
        <v>114</v>
      </c>
      <c r="E2770" s="6">
        <v>114</v>
      </c>
      <c r="F2770" s="6">
        <f t="shared" si="49"/>
        <v>0.114</v>
      </c>
      <c r="G2770" s="13">
        <v>1</v>
      </c>
      <c r="H2770" s="6" t="s">
        <v>467</v>
      </c>
      <c r="I2770" s="6" t="s">
        <v>468</v>
      </c>
      <c r="J2770" s="6" t="s">
        <v>439</v>
      </c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</row>
    <row r="2771" spans="1:28" ht="15" customHeight="1">
      <c r="A2771" s="15">
        <v>60000001023</v>
      </c>
      <c r="B2771" s="6" t="s">
        <v>420</v>
      </c>
      <c r="C2771" s="6" t="s">
        <v>20</v>
      </c>
      <c r="D2771" s="6">
        <v>238</v>
      </c>
      <c r="E2771" s="6">
        <v>238</v>
      </c>
      <c r="F2771" s="6">
        <f t="shared" si="49"/>
        <v>0.23799999999999999</v>
      </c>
      <c r="G2771" s="13">
        <v>1</v>
      </c>
      <c r="H2771" s="6" t="s">
        <v>467</v>
      </c>
      <c r="I2771" s="6" t="s">
        <v>468</v>
      </c>
      <c r="J2771" s="6" t="s">
        <v>474</v>
      </c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</row>
    <row r="2772" spans="1:28" ht="15" customHeight="1">
      <c r="A2772" s="15">
        <v>60000001024</v>
      </c>
      <c r="B2772" s="6" t="s">
        <v>437</v>
      </c>
      <c r="C2772" s="6" t="s">
        <v>20</v>
      </c>
      <c r="D2772" s="6">
        <v>114</v>
      </c>
      <c r="E2772" s="6">
        <v>114</v>
      </c>
      <c r="F2772" s="6">
        <f t="shared" si="49"/>
        <v>0.114</v>
      </c>
      <c r="G2772" s="13">
        <v>1</v>
      </c>
      <c r="H2772" s="6" t="s">
        <v>467</v>
      </c>
      <c r="I2772" s="6" t="s">
        <v>468</v>
      </c>
      <c r="J2772" s="6" t="s">
        <v>425</v>
      </c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</row>
    <row r="2773" spans="1:28" ht="15" customHeight="1">
      <c r="A2773" s="15">
        <v>60000001028</v>
      </c>
      <c r="B2773" s="6" t="s">
        <v>466</v>
      </c>
      <c r="C2773" s="6" t="s">
        <v>20</v>
      </c>
      <c r="D2773" s="6">
        <v>470</v>
      </c>
      <c r="E2773" s="6">
        <v>470</v>
      </c>
      <c r="F2773" s="6">
        <f t="shared" si="49"/>
        <v>0.47</v>
      </c>
      <c r="G2773" s="13">
        <v>1</v>
      </c>
      <c r="H2773" s="6" t="s">
        <v>467</v>
      </c>
      <c r="I2773" s="6" t="s">
        <v>468</v>
      </c>
      <c r="J2773" s="6" t="s">
        <v>425</v>
      </c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</row>
    <row r="2774" spans="1:28" ht="15" customHeight="1">
      <c r="A2774" s="15">
        <v>60000001029</v>
      </c>
      <c r="B2774" s="6" t="s">
        <v>475</v>
      </c>
      <c r="C2774" s="6" t="s">
        <v>20</v>
      </c>
      <c r="D2774" s="6">
        <v>438</v>
      </c>
      <c r="E2774" s="6">
        <v>438</v>
      </c>
      <c r="F2774" s="6">
        <f t="shared" si="49"/>
        <v>0.438</v>
      </c>
      <c r="G2774" s="13">
        <v>1</v>
      </c>
      <c r="H2774" s="6" t="s">
        <v>467</v>
      </c>
      <c r="I2774" s="6" t="s">
        <v>468</v>
      </c>
      <c r="J2774" s="6" t="s">
        <v>422</v>
      </c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</row>
    <row r="2775" spans="1:28" ht="15" customHeight="1">
      <c r="A2775" s="15">
        <v>60000001030</v>
      </c>
      <c r="B2775" s="6" t="s">
        <v>426</v>
      </c>
      <c r="C2775" s="6" t="s">
        <v>20</v>
      </c>
      <c r="D2775" s="6">
        <v>200</v>
      </c>
      <c r="E2775" s="6">
        <v>200</v>
      </c>
      <c r="F2775" s="6">
        <f t="shared" si="49"/>
        <v>0.2</v>
      </c>
      <c r="G2775" s="13">
        <v>1</v>
      </c>
      <c r="H2775" s="6" t="s">
        <v>467</v>
      </c>
      <c r="I2775" s="6" t="s">
        <v>468</v>
      </c>
      <c r="J2775" s="6" t="s">
        <v>431</v>
      </c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</row>
    <row r="2776" spans="1:28" ht="15" customHeight="1">
      <c r="A2776" s="15">
        <v>60000001031</v>
      </c>
      <c r="B2776" s="6" t="s">
        <v>420</v>
      </c>
      <c r="C2776" s="6" t="s">
        <v>20</v>
      </c>
      <c r="D2776" s="6">
        <v>210</v>
      </c>
      <c r="E2776" s="6">
        <v>210</v>
      </c>
      <c r="F2776" s="6">
        <f t="shared" si="49"/>
        <v>0.21</v>
      </c>
      <c r="G2776" s="13">
        <v>1</v>
      </c>
      <c r="H2776" s="6" t="s">
        <v>467</v>
      </c>
      <c r="I2776" s="6" t="s">
        <v>468</v>
      </c>
      <c r="J2776" s="6" t="s">
        <v>439</v>
      </c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</row>
    <row r="2777" spans="1:28" ht="15" customHeight="1">
      <c r="A2777" s="4"/>
      <c r="B2777" s="1"/>
      <c r="C2777" s="1"/>
      <c r="D2777" s="1"/>
      <c r="E2777" s="1"/>
      <c r="F2777" s="1"/>
      <c r="G2777" s="1"/>
      <c r="H2777" s="1"/>
      <c r="I2777" s="1"/>
      <c r="J2777" s="1"/>
    </row>
    <row r="2778" spans="1:28" ht="15" customHeight="1">
      <c r="B2778" s="1"/>
      <c r="C2778" s="1"/>
      <c r="D2778" s="1"/>
      <c r="E2778" s="1"/>
      <c r="F2778" s="1"/>
      <c r="G2778" s="1"/>
      <c r="H2778" s="1"/>
      <c r="I2778" s="1"/>
      <c r="J2778" s="1"/>
    </row>
    <row r="2779" spans="1:28" ht="15" customHeight="1">
      <c r="A2779" s="1"/>
      <c r="B2779" s="1"/>
      <c r="C2779" s="1"/>
      <c r="D2779" s="1"/>
      <c r="E2779" s="1"/>
      <c r="F2779" s="1"/>
      <c r="G2779" s="1"/>
      <c r="H2779" s="1"/>
      <c r="I2779" s="1"/>
      <c r="J2779" s="1"/>
    </row>
    <row r="2780" spans="1:28" ht="15" customHeight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</row>
    <row r="2781" spans="1:28" ht="15" customHeight="1">
      <c r="A2781" s="1"/>
      <c r="B2781" s="1"/>
      <c r="C2781" s="1"/>
      <c r="D2781" s="1"/>
      <c r="E2781" s="1"/>
      <c r="F2781" s="1"/>
      <c r="G2781" s="1"/>
      <c r="H2781" s="1"/>
      <c r="I2781" s="1"/>
      <c r="J2781" s="1"/>
    </row>
    <row r="2782" spans="1:28" ht="15" customHeight="1">
      <c r="A2782" s="1"/>
      <c r="B2782" s="1"/>
      <c r="C2782" s="1"/>
      <c r="D2782" s="1"/>
      <c r="E2782" s="1"/>
      <c r="F2782" s="1"/>
      <c r="G2782" s="1"/>
      <c r="H2782" s="1"/>
      <c r="I2782" s="1"/>
      <c r="J2782" s="1"/>
    </row>
    <row r="2783" spans="1:28" ht="15" customHeight="1">
      <c r="A2783" s="1"/>
      <c r="B2783" s="1"/>
      <c r="C2783" s="1"/>
      <c r="D2783" s="1"/>
      <c r="E2783" s="1"/>
      <c r="F2783" s="1"/>
      <c r="G2783" s="1"/>
      <c r="H2783" s="1"/>
      <c r="I2783" s="1"/>
      <c r="J2783" s="1"/>
    </row>
    <row r="2784" spans="1:28" ht="15" customHeight="1">
      <c r="A2784" s="1"/>
      <c r="B2784" s="1"/>
      <c r="C2784" s="1"/>
      <c r="D2784" s="1"/>
      <c r="E2784" s="1"/>
      <c r="F2784" s="1"/>
      <c r="G2784" s="1"/>
      <c r="H2784" s="1"/>
      <c r="I2784" s="1"/>
      <c r="J2784" s="1"/>
    </row>
    <row r="2785" spans="1:10" ht="15" customHeight="1">
      <c r="A2785" s="1"/>
      <c r="B2785" s="1"/>
      <c r="C2785" s="1"/>
      <c r="D2785" s="1"/>
      <c r="E2785" s="1"/>
      <c r="F2785" s="1"/>
      <c r="G2785" s="1"/>
      <c r="H2785" s="1"/>
      <c r="I2785" s="1"/>
      <c r="J2785" s="1"/>
    </row>
    <row r="2786" spans="1:10" ht="15" customHeight="1">
      <c r="A2786" s="1"/>
      <c r="B2786" s="1"/>
      <c r="C2786" s="1"/>
      <c r="D2786" s="1"/>
      <c r="E2786" s="1"/>
      <c r="F2786" s="1"/>
      <c r="G2786" s="1"/>
      <c r="H2786" s="1"/>
      <c r="I2786" s="1"/>
      <c r="J2786" s="1"/>
    </row>
    <row r="2787" spans="1:10" ht="15" customHeight="1">
      <c r="A2787" s="1"/>
      <c r="B2787" s="1"/>
      <c r="C2787" s="1"/>
      <c r="D2787" s="1"/>
      <c r="E2787" s="1"/>
      <c r="F2787" s="1"/>
      <c r="G2787" s="1"/>
      <c r="H2787" s="1"/>
      <c r="I2787" s="1"/>
      <c r="J2787" s="1"/>
    </row>
    <row r="2788" spans="1:10" ht="15" customHeight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</row>
    <row r="2789" spans="1:10" ht="15" customHeight="1">
      <c r="A2789" s="1"/>
      <c r="B2789" s="1"/>
      <c r="C2789" s="1"/>
      <c r="D2789" s="1"/>
      <c r="E2789" s="1"/>
      <c r="F2789" s="1"/>
      <c r="G2789" s="1"/>
      <c r="H2789" s="1"/>
      <c r="I2789" s="1"/>
      <c r="J2789" s="1"/>
    </row>
    <row r="2790" spans="1:10" ht="15" customHeight="1">
      <c r="A2790" s="1"/>
      <c r="B2790" s="1"/>
      <c r="C2790" s="1"/>
      <c r="D2790" s="1"/>
      <c r="E2790" s="1"/>
      <c r="F2790" s="1"/>
      <c r="G2790" s="1"/>
      <c r="H2790" s="1"/>
      <c r="I2790" s="1"/>
      <c r="J2790" s="1"/>
    </row>
    <row r="2791" spans="1:10" ht="15" customHeight="1">
      <c r="A2791" s="1"/>
      <c r="B2791" s="1"/>
      <c r="C2791" s="1"/>
      <c r="D2791" s="1"/>
      <c r="E2791" s="1"/>
      <c r="F2791" s="1"/>
      <c r="G2791" s="1"/>
      <c r="H2791" s="1"/>
      <c r="I2791" s="1"/>
      <c r="J2791" s="1"/>
    </row>
    <row r="2792" spans="1:10" ht="15" customHeight="1">
      <c r="A2792" s="1"/>
      <c r="B2792" s="1"/>
      <c r="C2792" s="1"/>
      <c r="D2792" s="1"/>
      <c r="E2792" s="1"/>
      <c r="F2792" s="1"/>
      <c r="G2792" s="1"/>
      <c r="H2792" s="1"/>
      <c r="I2792" s="1"/>
      <c r="J2792" s="1"/>
    </row>
    <row r="2793" spans="1:10" ht="15" customHeight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</row>
    <row r="2794" spans="1:10" ht="15" customHeight="1">
      <c r="A2794" s="1"/>
      <c r="B2794" s="1"/>
      <c r="C2794" s="1"/>
      <c r="D2794" s="1"/>
      <c r="E2794" s="1"/>
      <c r="F2794" s="1"/>
      <c r="G2794" s="1"/>
      <c r="H2794" s="1"/>
      <c r="I2794" s="1"/>
      <c r="J2794" s="1"/>
    </row>
    <row r="2795" spans="1:10" ht="15" customHeight="1">
      <c r="A2795" s="1"/>
      <c r="B2795" s="1"/>
      <c r="C2795" s="1"/>
      <c r="D2795" s="1"/>
      <c r="E2795" s="1"/>
      <c r="F2795" s="1"/>
      <c r="G2795" s="1"/>
      <c r="H2795" s="1"/>
      <c r="I2795" s="1"/>
      <c r="J2795" s="1"/>
    </row>
    <row r="2796" spans="1:10" ht="15" customHeight="1">
      <c r="A2796" s="1"/>
      <c r="B2796" s="1"/>
      <c r="C2796" s="1"/>
      <c r="D2796" s="1"/>
      <c r="E2796" s="1"/>
      <c r="F2796" s="1"/>
      <c r="G2796" s="1"/>
      <c r="H2796" s="1"/>
      <c r="I2796" s="1"/>
      <c r="J2796" s="1"/>
    </row>
    <row r="2797" spans="1:10" ht="15" customHeight="1">
      <c r="A2797" s="1"/>
      <c r="B2797" s="1"/>
      <c r="C2797" s="1"/>
      <c r="D2797" s="1"/>
      <c r="E2797" s="1"/>
      <c r="F2797" s="1"/>
      <c r="G2797" s="1"/>
      <c r="H2797" s="1"/>
      <c r="I2797" s="1"/>
      <c r="J2797" s="1"/>
    </row>
    <row r="2798" spans="1:10" ht="15" customHeight="1">
      <c r="A2798" s="1"/>
      <c r="B2798" s="1"/>
      <c r="C2798" s="1"/>
      <c r="D2798" s="1"/>
      <c r="E2798" s="1"/>
      <c r="F2798" s="1"/>
      <c r="G2798" s="1"/>
      <c r="H2798" s="1"/>
      <c r="I2798" s="1"/>
      <c r="J2798" s="1"/>
    </row>
    <row r="2799" spans="1:10" ht="15" customHeight="1">
      <c r="A2799" s="1"/>
      <c r="B2799" s="1"/>
      <c r="C2799" s="1"/>
      <c r="D2799" s="1"/>
      <c r="E2799" s="1"/>
      <c r="F2799" s="1"/>
      <c r="G2799" s="1"/>
      <c r="H2799" s="1"/>
      <c r="I2799" s="1"/>
      <c r="J2799" s="1"/>
    </row>
    <row r="2800" spans="1:10" ht="15" customHeight="1">
      <c r="A2800" s="1"/>
      <c r="B2800" s="1"/>
      <c r="C2800" s="1"/>
      <c r="D2800" s="1"/>
      <c r="E2800" s="1"/>
      <c r="F2800" s="1"/>
      <c r="G2800" s="1"/>
      <c r="H2800" s="1"/>
      <c r="I2800" s="1"/>
      <c r="J2800" s="1"/>
    </row>
    <row r="2801" spans="1:10" ht="15" customHeight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</row>
    <row r="2802" spans="1:10" ht="15" customHeight="1">
      <c r="A2802" s="1"/>
      <c r="B2802" s="1"/>
      <c r="C2802" s="1"/>
      <c r="D2802" s="1"/>
      <c r="E2802" s="1"/>
      <c r="F2802" s="1"/>
      <c r="G2802" s="1"/>
      <c r="H2802" s="1"/>
      <c r="I2802" s="1"/>
      <c r="J2802" s="1"/>
    </row>
    <row r="2803" spans="1:10" ht="15" customHeight="1">
      <c r="A2803" s="1"/>
      <c r="B2803" s="1"/>
      <c r="C2803" s="1"/>
      <c r="D2803" s="1"/>
      <c r="E2803" s="1"/>
      <c r="F2803" s="1"/>
      <c r="G2803" s="1"/>
      <c r="H2803" s="1"/>
      <c r="I2803" s="1"/>
      <c r="J2803" s="1"/>
    </row>
    <row r="2804" spans="1:10" ht="15" customHeight="1">
      <c r="A2804" s="1"/>
      <c r="B2804" s="1"/>
      <c r="C2804" s="1"/>
      <c r="D2804" s="1"/>
      <c r="E2804" s="1"/>
      <c r="F2804" s="1"/>
      <c r="G2804" s="1"/>
      <c r="H2804" s="1"/>
      <c r="I2804" s="1"/>
      <c r="J2804" s="1"/>
    </row>
    <row r="2805" spans="1:10" ht="15" customHeight="1">
      <c r="A2805" s="1"/>
      <c r="B2805" s="1"/>
      <c r="C2805" s="1"/>
      <c r="D2805" s="1"/>
      <c r="E2805" s="1"/>
      <c r="F2805" s="1"/>
      <c r="G2805" s="1"/>
      <c r="H2805" s="1"/>
      <c r="I2805" s="1"/>
      <c r="J2805" s="1"/>
    </row>
    <row r="2806" spans="1:10" ht="15" customHeight="1">
      <c r="A2806" s="1"/>
      <c r="B2806" s="1"/>
      <c r="C2806" s="1"/>
      <c r="D2806" s="1"/>
      <c r="E2806" s="1"/>
      <c r="F2806" s="1"/>
      <c r="G2806" s="1"/>
      <c r="H2806" s="1"/>
      <c r="I2806" s="1"/>
      <c r="J2806" s="1"/>
    </row>
    <row r="2807" spans="1:10" ht="15" customHeight="1">
      <c r="A2807" s="1"/>
      <c r="B2807" s="1"/>
      <c r="C2807" s="1"/>
      <c r="D2807" s="1"/>
      <c r="E2807" s="1"/>
      <c r="F2807" s="1"/>
      <c r="G2807" s="1"/>
      <c r="H2807" s="1"/>
      <c r="I2807" s="1"/>
      <c r="J2807" s="1"/>
    </row>
    <row r="2808" spans="1:10" ht="15" customHeight="1">
      <c r="A2808" s="1"/>
      <c r="B2808" s="1"/>
      <c r="C2808" s="1"/>
      <c r="D2808" s="1"/>
      <c r="E2808" s="1"/>
      <c r="F2808" s="1"/>
      <c r="G2808" s="1"/>
      <c r="H2808" s="1"/>
      <c r="I2808" s="1"/>
      <c r="J2808" s="1"/>
    </row>
    <row r="2809" spans="1:10" ht="15" customHeight="1">
      <c r="A2809" s="1"/>
      <c r="B2809" s="1"/>
      <c r="C2809" s="1"/>
      <c r="D2809" s="1"/>
      <c r="E2809" s="1"/>
      <c r="F2809" s="1"/>
      <c r="G2809" s="1"/>
      <c r="H2809" s="1"/>
      <c r="I2809" s="1"/>
      <c r="J2809" s="1"/>
    </row>
    <row r="2810" spans="1:10" ht="15" customHeight="1">
      <c r="A2810" s="1"/>
      <c r="B2810" s="1"/>
      <c r="C2810" s="1"/>
      <c r="D2810" s="1"/>
      <c r="E2810" s="1"/>
      <c r="F2810" s="1"/>
      <c r="G2810" s="1"/>
      <c r="H2810" s="1"/>
      <c r="I2810" s="1"/>
      <c r="J2810" s="1"/>
    </row>
    <row r="2811" spans="1:10" ht="15" customHeight="1">
      <c r="A2811" s="1"/>
      <c r="B2811" s="1"/>
      <c r="C2811" s="1"/>
      <c r="D2811" s="1"/>
      <c r="E2811" s="1"/>
      <c r="F2811" s="1"/>
      <c r="G2811" s="1"/>
      <c r="H2811" s="1"/>
      <c r="I2811" s="1"/>
      <c r="J2811" s="1"/>
    </row>
    <row r="2812" spans="1:10" ht="15" customHeight="1">
      <c r="A2812" s="1"/>
      <c r="B2812" s="1"/>
      <c r="C2812" s="1"/>
      <c r="D2812" s="1"/>
      <c r="E2812" s="1"/>
      <c r="F2812" s="1"/>
      <c r="G2812" s="1"/>
      <c r="H2812" s="1"/>
      <c r="I2812" s="1"/>
      <c r="J2812" s="1"/>
    </row>
    <row r="2813" spans="1:10" ht="15" customHeight="1">
      <c r="A2813" s="1"/>
      <c r="B2813" s="1"/>
      <c r="C2813" s="1"/>
      <c r="D2813" s="1"/>
      <c r="E2813" s="1"/>
      <c r="F2813" s="1"/>
      <c r="G2813" s="1"/>
      <c r="H2813" s="1"/>
      <c r="I2813" s="1"/>
      <c r="J2813" s="1"/>
    </row>
    <row r="2814" spans="1:10" ht="15" customHeight="1">
      <c r="A2814" s="1"/>
      <c r="B2814" s="1"/>
      <c r="C2814" s="1"/>
      <c r="D2814" s="1"/>
      <c r="E2814" s="1"/>
      <c r="F2814" s="1"/>
      <c r="G2814" s="1"/>
      <c r="H2814" s="1"/>
      <c r="I2814" s="1"/>
      <c r="J2814" s="1"/>
    </row>
    <row r="2815" spans="1:10" ht="15" customHeight="1">
      <c r="A2815" s="1"/>
      <c r="B2815" s="1"/>
      <c r="C2815" s="1"/>
      <c r="D2815" s="1"/>
      <c r="E2815" s="1"/>
      <c r="F2815" s="1"/>
      <c r="G2815" s="1"/>
      <c r="H2815" s="1"/>
      <c r="I2815" s="1"/>
      <c r="J2815" s="1"/>
    </row>
    <row r="2816" spans="1:10" ht="15" customHeight="1">
      <c r="A2816" s="1"/>
      <c r="B2816" s="1"/>
      <c r="C2816" s="1"/>
      <c r="D2816" s="1"/>
      <c r="E2816" s="1"/>
      <c r="F2816" s="1"/>
      <c r="G2816" s="1"/>
      <c r="H2816" s="1"/>
      <c r="I2816" s="1"/>
      <c r="J2816" s="1"/>
    </row>
    <row r="2817" spans="1:10" ht="15" customHeight="1">
      <c r="A2817" s="1"/>
      <c r="B2817" s="1"/>
      <c r="C2817" s="1"/>
      <c r="D2817" s="1"/>
      <c r="E2817" s="1"/>
      <c r="F2817" s="1"/>
      <c r="G2817" s="1"/>
      <c r="H2817" s="1"/>
      <c r="I2817" s="1"/>
      <c r="J2817" s="1"/>
    </row>
    <row r="2818" spans="1:10" ht="15" customHeight="1">
      <c r="A2818" s="1"/>
      <c r="B2818" s="1"/>
      <c r="C2818" s="1"/>
      <c r="D2818" s="1"/>
      <c r="E2818" s="1"/>
      <c r="F2818" s="1"/>
      <c r="G2818" s="1"/>
      <c r="H2818" s="1"/>
      <c r="I2818" s="1"/>
      <c r="J2818" s="1"/>
    </row>
    <row r="2819" spans="1:10" ht="15" customHeight="1">
      <c r="A2819" s="1"/>
      <c r="B2819" s="1"/>
      <c r="C2819" s="1"/>
      <c r="D2819" s="1"/>
      <c r="E2819" s="1"/>
      <c r="F2819" s="1"/>
      <c r="G2819" s="1"/>
      <c r="H2819" s="1"/>
      <c r="I2819" s="1"/>
      <c r="J2819" s="1"/>
    </row>
    <row r="2820" spans="1:10" ht="15" customHeight="1">
      <c r="A2820" s="1"/>
      <c r="B2820" s="1"/>
      <c r="C2820" s="1"/>
      <c r="D2820" s="1"/>
      <c r="E2820" s="1"/>
      <c r="F2820" s="1"/>
      <c r="G2820" s="1"/>
      <c r="H2820" s="1"/>
      <c r="I2820" s="1"/>
      <c r="J2820" s="1"/>
    </row>
    <row r="2821" spans="1:10" ht="15" customHeight="1">
      <c r="A2821" s="1"/>
      <c r="B2821" s="1"/>
      <c r="C2821" s="1"/>
      <c r="D2821" s="1"/>
      <c r="E2821" s="1"/>
      <c r="F2821" s="1"/>
      <c r="G2821" s="1"/>
      <c r="H2821" s="1"/>
      <c r="I2821" s="1"/>
      <c r="J2821" s="1"/>
    </row>
    <row r="2822" spans="1:10" ht="15" customHeight="1">
      <c r="A2822" s="1"/>
      <c r="B2822" s="1"/>
      <c r="C2822" s="1"/>
      <c r="D2822" s="1"/>
      <c r="E2822" s="1"/>
      <c r="F2822" s="1"/>
      <c r="G2822" s="1"/>
      <c r="H2822" s="1"/>
      <c r="I2822" s="1"/>
      <c r="J2822" s="1"/>
    </row>
    <row r="2823" spans="1:10" ht="15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</row>
    <row r="2824" spans="1:10" ht="15" customHeight="1">
      <c r="A2824" s="1"/>
      <c r="B2824" s="1"/>
      <c r="C2824" s="1"/>
      <c r="D2824" s="1"/>
      <c r="E2824" s="1"/>
      <c r="F2824" s="1"/>
      <c r="G2824" s="1"/>
      <c r="H2824" s="1"/>
      <c r="I2824" s="1"/>
      <c r="J2824" s="1"/>
    </row>
    <row r="2825" spans="1:10" ht="15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</row>
    <row r="2826" spans="1:10" ht="15" customHeight="1">
      <c r="A2826" s="1"/>
      <c r="B2826" s="1"/>
      <c r="C2826" s="1"/>
      <c r="D2826" s="1"/>
      <c r="E2826" s="1"/>
      <c r="F2826" s="1"/>
      <c r="G2826" s="1"/>
      <c r="H2826" s="1"/>
      <c r="I2826" s="1"/>
      <c r="J2826" s="1"/>
    </row>
    <row r="2827" spans="1:10" ht="15" customHeight="1">
      <c r="A2827" s="1"/>
      <c r="B2827" s="1"/>
      <c r="C2827" s="1"/>
      <c r="D2827" s="1"/>
      <c r="E2827" s="1"/>
      <c r="F2827" s="1"/>
      <c r="G2827" s="1"/>
      <c r="H2827" s="1"/>
      <c r="I2827" s="1"/>
      <c r="J2827" s="1"/>
    </row>
    <row r="2828" spans="1:10" ht="15" customHeight="1">
      <c r="A2828" s="1"/>
      <c r="B2828" s="1"/>
      <c r="C2828" s="1"/>
      <c r="D2828" s="1"/>
      <c r="E2828" s="1"/>
      <c r="F2828" s="1"/>
      <c r="G2828" s="1"/>
      <c r="H2828" s="1"/>
      <c r="I2828" s="1"/>
      <c r="J2828" s="1"/>
    </row>
    <row r="2829" spans="1:10" ht="15" customHeight="1">
      <c r="A2829" s="1"/>
      <c r="B2829" s="1"/>
      <c r="C2829" s="1"/>
      <c r="D2829" s="1"/>
      <c r="E2829" s="1"/>
      <c r="F2829" s="1"/>
      <c r="G2829" s="1"/>
      <c r="H2829" s="1"/>
      <c r="I2829" s="1"/>
      <c r="J2829" s="1"/>
    </row>
    <row r="2830" spans="1:10" ht="15" customHeight="1">
      <c r="A2830" s="1"/>
      <c r="B2830" s="1"/>
      <c r="C2830" s="1"/>
      <c r="D2830" s="1"/>
      <c r="E2830" s="1"/>
      <c r="F2830" s="1"/>
      <c r="G2830" s="1"/>
      <c r="H2830" s="1"/>
      <c r="I2830" s="1"/>
      <c r="J2830" s="1"/>
    </row>
    <row r="2831" spans="1:10" ht="15" customHeight="1">
      <c r="A2831" s="1"/>
      <c r="B2831" s="1"/>
      <c r="C2831" s="1"/>
      <c r="D2831" s="1"/>
      <c r="E2831" s="1"/>
      <c r="F2831" s="1"/>
      <c r="G2831" s="1"/>
      <c r="H2831" s="1"/>
      <c r="I2831" s="1"/>
      <c r="J2831" s="1"/>
    </row>
    <row r="2832" spans="1:10" ht="15" customHeight="1">
      <c r="A2832" s="1"/>
      <c r="B2832" s="1"/>
      <c r="C2832" s="1"/>
      <c r="D2832" s="1"/>
      <c r="E2832" s="1"/>
      <c r="F2832" s="1"/>
      <c r="G2832" s="1"/>
      <c r="H2832" s="1"/>
      <c r="I2832" s="1"/>
      <c r="J2832" s="1"/>
    </row>
    <row r="2833" spans="1:10" ht="15" customHeight="1">
      <c r="A2833" s="1"/>
      <c r="B2833" s="1"/>
      <c r="C2833" s="1"/>
      <c r="D2833" s="1"/>
      <c r="E2833" s="1"/>
      <c r="F2833" s="1"/>
      <c r="G2833" s="1"/>
      <c r="H2833" s="1"/>
      <c r="I2833" s="1"/>
      <c r="J2833" s="1"/>
    </row>
    <row r="2834" spans="1:10" ht="15" customHeight="1">
      <c r="A2834" s="1"/>
      <c r="B2834" s="1"/>
      <c r="C2834" s="1"/>
      <c r="D2834" s="1"/>
      <c r="E2834" s="1"/>
      <c r="F2834" s="1"/>
      <c r="G2834" s="1"/>
      <c r="H2834" s="1"/>
      <c r="I2834" s="1"/>
      <c r="J2834" s="1"/>
    </row>
    <row r="2835" spans="1:10" ht="15" customHeight="1">
      <c r="A2835" s="1"/>
      <c r="B2835" s="1"/>
      <c r="C2835" s="1"/>
      <c r="D2835" s="1"/>
      <c r="E2835" s="1"/>
      <c r="F2835" s="1"/>
      <c r="G2835" s="1"/>
      <c r="H2835" s="1"/>
      <c r="I2835" s="1"/>
      <c r="J2835" s="1"/>
    </row>
    <row r="2836" spans="1:10" ht="15" customHeight="1">
      <c r="A2836" s="1"/>
      <c r="B2836" s="1"/>
      <c r="C2836" s="1"/>
      <c r="D2836" s="1"/>
      <c r="E2836" s="1"/>
      <c r="F2836" s="1"/>
      <c r="G2836" s="1"/>
      <c r="H2836" s="1"/>
      <c r="I2836" s="1"/>
      <c r="J2836" s="1"/>
    </row>
    <row r="2837" spans="1:10" ht="15" customHeight="1">
      <c r="A2837" s="1"/>
      <c r="B2837" s="1"/>
      <c r="C2837" s="1"/>
      <c r="D2837" s="1"/>
      <c r="E2837" s="1"/>
      <c r="F2837" s="1"/>
      <c r="G2837" s="1"/>
      <c r="H2837" s="1"/>
      <c r="I2837" s="1"/>
      <c r="J2837" s="1"/>
    </row>
    <row r="2838" spans="1:10" ht="15" customHeight="1">
      <c r="A2838" s="1"/>
      <c r="B2838" s="1"/>
      <c r="C2838" s="1"/>
      <c r="D2838" s="1"/>
      <c r="E2838" s="1"/>
      <c r="F2838" s="1"/>
      <c r="G2838" s="1"/>
      <c r="H2838" s="1"/>
      <c r="I2838" s="1"/>
      <c r="J2838" s="1"/>
    </row>
    <row r="2839" spans="1:10" ht="15" customHeight="1">
      <c r="A2839" s="1"/>
      <c r="B2839" s="1"/>
      <c r="C2839" s="1"/>
      <c r="D2839" s="1"/>
      <c r="E2839" s="1"/>
      <c r="F2839" s="1"/>
      <c r="G2839" s="1"/>
      <c r="H2839" s="1"/>
      <c r="I2839" s="1"/>
      <c r="J2839" s="1"/>
    </row>
    <row r="2840" spans="1:10" ht="15" customHeight="1">
      <c r="A2840" s="1"/>
      <c r="B2840" s="1"/>
      <c r="C2840" s="1"/>
      <c r="D2840" s="1"/>
      <c r="E2840" s="1"/>
      <c r="F2840" s="1"/>
      <c r="G2840" s="1"/>
      <c r="H2840" s="1"/>
      <c r="I2840" s="1"/>
      <c r="J2840" s="1"/>
    </row>
    <row r="2841" spans="1:10" ht="15" customHeight="1">
      <c r="A2841" s="1"/>
      <c r="B2841" s="1"/>
      <c r="C2841" s="1"/>
      <c r="D2841" s="1"/>
      <c r="E2841" s="1"/>
      <c r="F2841" s="1"/>
      <c r="G2841" s="1"/>
      <c r="H2841" s="1"/>
      <c r="I2841" s="1"/>
      <c r="J2841" s="1"/>
    </row>
    <row r="2842" spans="1:10" ht="15" customHeight="1">
      <c r="A2842" s="1"/>
      <c r="B2842" s="1"/>
      <c r="C2842" s="1"/>
      <c r="D2842" s="1"/>
      <c r="E2842" s="1"/>
      <c r="F2842" s="1"/>
      <c r="G2842" s="1"/>
      <c r="H2842" s="1"/>
      <c r="I2842" s="1"/>
      <c r="J2842" s="1"/>
    </row>
    <row r="2843" spans="1:10" ht="15" customHeight="1">
      <c r="A2843" s="1"/>
      <c r="B2843" s="1"/>
      <c r="C2843" s="1"/>
      <c r="D2843" s="1"/>
      <c r="E2843" s="1"/>
      <c r="F2843" s="1"/>
      <c r="G2843" s="1"/>
      <c r="H2843" s="1"/>
      <c r="I2843" s="1"/>
      <c r="J2843" s="1"/>
    </row>
    <row r="2844" spans="1:10" ht="15" customHeight="1">
      <c r="A2844" s="1"/>
      <c r="B2844" s="1"/>
      <c r="C2844" s="1"/>
      <c r="D2844" s="1"/>
      <c r="E2844" s="1"/>
      <c r="F2844" s="1"/>
      <c r="G2844" s="1"/>
      <c r="H2844" s="1"/>
      <c r="I2844" s="1"/>
      <c r="J2844" s="1"/>
    </row>
    <row r="2845" spans="1:10" ht="15" customHeight="1">
      <c r="A2845" s="1"/>
      <c r="B2845" s="1"/>
      <c r="C2845" s="1"/>
      <c r="D2845" s="1"/>
      <c r="E2845" s="1"/>
      <c r="F2845" s="1"/>
      <c r="G2845" s="1"/>
      <c r="H2845" s="1"/>
      <c r="I2845" s="1"/>
      <c r="J2845" s="1"/>
    </row>
    <row r="2846" spans="1:10" ht="15" customHeight="1">
      <c r="A2846" s="1"/>
      <c r="B2846" s="1"/>
      <c r="C2846" s="1"/>
      <c r="D2846" s="1"/>
      <c r="E2846" s="1"/>
      <c r="F2846" s="1"/>
      <c r="G2846" s="1"/>
      <c r="H2846" s="1"/>
      <c r="I2846" s="1"/>
      <c r="J2846" s="1"/>
    </row>
    <row r="2847" spans="1:10" ht="15" customHeight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</row>
    <row r="2848" spans="1:10" ht="15" customHeight="1">
      <c r="A2848" s="1"/>
      <c r="B2848" s="1"/>
      <c r="C2848" s="1"/>
      <c r="D2848" s="1"/>
      <c r="E2848" s="1"/>
      <c r="F2848" s="1"/>
      <c r="G2848" s="1"/>
      <c r="H2848" s="1"/>
      <c r="I2848" s="1"/>
      <c r="J2848" s="1"/>
    </row>
    <row r="2849" spans="1:10" ht="15" customHeight="1">
      <c r="A2849" s="1"/>
      <c r="B2849" s="1"/>
      <c r="C2849" s="1"/>
      <c r="D2849" s="1"/>
      <c r="E2849" s="1"/>
      <c r="F2849" s="1"/>
      <c r="G2849" s="1"/>
      <c r="H2849" s="1"/>
      <c r="I2849" s="1"/>
      <c r="J2849" s="1"/>
    </row>
    <row r="2850" spans="1:10" ht="15" customHeight="1">
      <c r="A2850" s="1"/>
      <c r="B2850" s="1"/>
      <c r="C2850" s="1"/>
      <c r="D2850" s="1"/>
      <c r="E2850" s="1"/>
      <c r="F2850" s="1"/>
      <c r="G2850" s="1"/>
      <c r="H2850" s="1"/>
      <c r="I2850" s="1"/>
      <c r="J2850" s="1"/>
    </row>
    <row r="2851" spans="1:10" ht="15" customHeight="1">
      <c r="A2851" s="1"/>
      <c r="B2851" s="1"/>
      <c r="C2851" s="1"/>
      <c r="D2851" s="1"/>
      <c r="E2851" s="1"/>
      <c r="F2851" s="1"/>
      <c r="G2851" s="1"/>
      <c r="H2851" s="1"/>
      <c r="I2851" s="1"/>
      <c r="J2851" s="1"/>
    </row>
    <row r="2852" spans="1:10" ht="15" customHeight="1">
      <c r="A2852" s="1"/>
      <c r="B2852" s="1"/>
      <c r="C2852" s="1"/>
      <c r="D2852" s="1"/>
      <c r="E2852" s="1"/>
      <c r="F2852" s="1"/>
      <c r="G2852" s="1"/>
      <c r="H2852" s="1"/>
      <c r="I2852" s="1"/>
      <c r="J2852" s="1"/>
    </row>
    <row r="2853" spans="1:10" ht="15" customHeight="1">
      <c r="A2853" s="1"/>
      <c r="B2853" s="1"/>
      <c r="C2853" s="1"/>
      <c r="D2853" s="1"/>
      <c r="E2853" s="1"/>
      <c r="F2853" s="1"/>
      <c r="G2853" s="1"/>
      <c r="H2853" s="1"/>
      <c r="I2853" s="1"/>
      <c r="J2853" s="1"/>
    </row>
    <row r="2854" spans="1:10" ht="15" customHeight="1">
      <c r="A2854" s="1"/>
      <c r="B2854" s="1"/>
      <c r="C2854" s="1"/>
      <c r="D2854" s="1"/>
      <c r="E2854" s="1"/>
      <c r="F2854" s="1"/>
      <c r="G2854" s="1"/>
      <c r="H2854" s="1"/>
      <c r="I2854" s="1"/>
      <c r="J2854" s="1"/>
    </row>
    <row r="2855" spans="1:10" ht="15" customHeight="1">
      <c r="A2855" s="1"/>
      <c r="B2855" s="1"/>
      <c r="C2855" s="1"/>
      <c r="D2855" s="1"/>
      <c r="E2855" s="1"/>
      <c r="F2855" s="1"/>
      <c r="G2855" s="1"/>
      <c r="H2855" s="1"/>
      <c r="I2855" s="1"/>
      <c r="J2855" s="1"/>
    </row>
    <row r="2856" spans="1:10" ht="15" customHeight="1">
      <c r="A2856" s="1"/>
      <c r="B2856" s="1"/>
      <c r="C2856" s="1"/>
      <c r="D2856" s="1"/>
      <c r="E2856" s="1"/>
      <c r="F2856" s="1"/>
      <c r="G2856" s="1"/>
      <c r="H2856" s="1"/>
      <c r="I2856" s="1"/>
      <c r="J2856" s="1"/>
    </row>
    <row r="2857" spans="1:10" ht="15" customHeight="1">
      <c r="A2857" s="1"/>
      <c r="B2857" s="1"/>
      <c r="C2857" s="1"/>
      <c r="D2857" s="1"/>
      <c r="E2857" s="1"/>
      <c r="F2857" s="1"/>
      <c r="G2857" s="1"/>
      <c r="H2857" s="1"/>
      <c r="I2857" s="1"/>
      <c r="J2857" s="1"/>
    </row>
    <row r="2858" spans="1:10" ht="15" customHeight="1">
      <c r="A2858" s="1"/>
      <c r="B2858" s="1"/>
      <c r="C2858" s="1"/>
      <c r="D2858" s="1"/>
      <c r="E2858" s="1"/>
      <c r="F2858" s="1"/>
      <c r="G2858" s="1"/>
      <c r="H2858" s="1"/>
      <c r="I2858" s="1"/>
      <c r="J2858" s="1"/>
    </row>
    <row r="2859" spans="1:10" ht="15" customHeight="1">
      <c r="A2859" s="1"/>
      <c r="B2859" s="1"/>
      <c r="C2859" s="1"/>
      <c r="D2859" s="1"/>
      <c r="E2859" s="1"/>
      <c r="F2859" s="1"/>
      <c r="G2859" s="1"/>
      <c r="H2859" s="1"/>
      <c r="I2859" s="1"/>
      <c r="J2859" s="1"/>
    </row>
    <row r="2860" spans="1:10" ht="15" customHeight="1">
      <c r="A2860" s="1"/>
      <c r="B2860" s="1"/>
      <c r="C2860" s="1"/>
      <c r="D2860" s="1"/>
      <c r="E2860" s="1"/>
      <c r="F2860" s="1"/>
      <c r="G2860" s="1"/>
      <c r="H2860" s="1"/>
      <c r="I2860" s="1"/>
      <c r="J2860" s="1"/>
    </row>
    <row r="2861" spans="1:10" ht="15" customHeight="1">
      <c r="A2861" s="1"/>
      <c r="B2861" s="1"/>
      <c r="C2861" s="1"/>
      <c r="D2861" s="1"/>
      <c r="E2861" s="1"/>
      <c r="F2861" s="1"/>
      <c r="G2861" s="1"/>
      <c r="H2861" s="1"/>
      <c r="I2861" s="1"/>
      <c r="J2861" s="1"/>
    </row>
    <row r="2862" spans="1:10" ht="15" customHeight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</row>
    <row r="2863" spans="1:10" ht="15" customHeight="1">
      <c r="A2863" s="1"/>
      <c r="B2863" s="1"/>
      <c r="C2863" s="1"/>
      <c r="D2863" s="1"/>
      <c r="E2863" s="1"/>
      <c r="F2863" s="1"/>
      <c r="G2863" s="1"/>
      <c r="H2863" s="1"/>
      <c r="I2863" s="1"/>
      <c r="J2863" s="1"/>
    </row>
    <row r="2864" spans="1:10" ht="15" customHeight="1">
      <c r="A2864" s="1"/>
      <c r="B2864" s="1"/>
      <c r="C2864" s="1"/>
      <c r="D2864" s="1"/>
      <c r="E2864" s="1"/>
      <c r="F2864" s="1"/>
      <c r="G2864" s="1"/>
      <c r="H2864" s="1"/>
      <c r="I2864" s="1"/>
      <c r="J2864" s="1"/>
    </row>
    <row r="2865" spans="1:10" ht="15" customHeight="1">
      <c r="A2865" s="1"/>
      <c r="B2865" s="1"/>
      <c r="C2865" s="1"/>
      <c r="D2865" s="1"/>
      <c r="E2865" s="1"/>
      <c r="F2865" s="1"/>
      <c r="G2865" s="1"/>
      <c r="H2865" s="1"/>
      <c r="I2865" s="1"/>
      <c r="J2865" s="1"/>
    </row>
    <row r="2866" spans="1:10" ht="15" customHeight="1">
      <c r="A2866" s="1"/>
      <c r="B2866" s="1"/>
      <c r="C2866" s="1"/>
      <c r="D2866" s="1"/>
      <c r="E2866" s="1"/>
      <c r="F2866" s="1"/>
      <c r="G2866" s="1"/>
      <c r="H2866" s="1"/>
      <c r="I2866" s="1"/>
      <c r="J2866" s="1"/>
    </row>
    <row r="2867" spans="1:10" ht="15" customHeight="1">
      <c r="A2867" s="1"/>
      <c r="B2867" s="1"/>
      <c r="C2867" s="1"/>
      <c r="D2867" s="1"/>
      <c r="E2867" s="1"/>
      <c r="F2867" s="1"/>
      <c r="G2867" s="1"/>
      <c r="H2867" s="1"/>
      <c r="I2867" s="1"/>
      <c r="J2867" s="1"/>
    </row>
    <row r="2868" spans="1:10" ht="15" customHeight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</row>
    <row r="2869" spans="1:10" ht="15" customHeight="1">
      <c r="A2869" s="1"/>
      <c r="B2869" s="1"/>
      <c r="C2869" s="1"/>
      <c r="D2869" s="1"/>
      <c r="E2869" s="1"/>
      <c r="F2869" s="1"/>
      <c r="G2869" s="1"/>
      <c r="H2869" s="1"/>
      <c r="I2869" s="1"/>
      <c r="J2869" s="1"/>
    </row>
    <row r="2870" spans="1:10" ht="15" customHeight="1">
      <c r="A2870" s="1"/>
      <c r="B2870" s="1"/>
      <c r="C2870" s="1"/>
      <c r="D2870" s="1"/>
      <c r="E2870" s="1"/>
      <c r="F2870" s="1"/>
      <c r="G2870" s="1"/>
      <c r="H2870" s="1"/>
      <c r="I2870" s="1"/>
      <c r="J2870" s="1"/>
    </row>
    <row r="2871" spans="1:10" ht="15" customHeight="1">
      <c r="A2871" s="1"/>
      <c r="B2871" s="1"/>
      <c r="C2871" s="1"/>
      <c r="D2871" s="1"/>
      <c r="E2871" s="1"/>
      <c r="F2871" s="1"/>
      <c r="G2871" s="1"/>
      <c r="H2871" s="1"/>
      <c r="I2871" s="1"/>
      <c r="J2871" s="1"/>
    </row>
    <row r="2872" spans="1:10" ht="15" customHeight="1">
      <c r="A2872" s="1"/>
      <c r="B2872" s="1"/>
      <c r="C2872" s="1"/>
      <c r="D2872" s="1"/>
      <c r="E2872" s="1"/>
      <c r="F2872" s="1"/>
      <c r="G2872" s="1"/>
      <c r="H2872" s="1"/>
      <c r="I2872" s="1"/>
      <c r="J2872" s="1"/>
    </row>
    <row r="2873" spans="1:10" ht="15" customHeight="1">
      <c r="A2873" s="1"/>
      <c r="B2873" s="1"/>
      <c r="C2873" s="1"/>
      <c r="D2873" s="1"/>
      <c r="E2873" s="1"/>
      <c r="F2873" s="1"/>
      <c r="G2873" s="1"/>
      <c r="H2873" s="1"/>
      <c r="I2873" s="1"/>
      <c r="J2873" s="1"/>
    </row>
    <row r="2874" spans="1:10" ht="15" customHeight="1">
      <c r="A2874" s="1"/>
      <c r="B2874" s="1"/>
      <c r="C2874" s="1"/>
      <c r="D2874" s="1"/>
      <c r="E2874" s="1"/>
      <c r="F2874" s="1"/>
      <c r="G2874" s="1"/>
      <c r="H2874" s="1"/>
      <c r="I2874" s="1"/>
      <c r="J2874" s="1"/>
    </row>
    <row r="2875" spans="1:10" ht="15" customHeight="1">
      <c r="A2875" s="1"/>
      <c r="B2875" s="1"/>
      <c r="C2875" s="1"/>
      <c r="D2875" s="1"/>
      <c r="E2875" s="1"/>
      <c r="F2875" s="1"/>
      <c r="G2875" s="1"/>
      <c r="H2875" s="1"/>
      <c r="I2875" s="1"/>
      <c r="J2875" s="1"/>
    </row>
    <row r="2876" spans="1:10" ht="15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</row>
    <row r="2877" spans="1:10" ht="15" customHeight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</row>
    <row r="2878" spans="1:10" ht="15" customHeight="1">
      <c r="A2878" s="1"/>
      <c r="B2878" s="1"/>
      <c r="C2878" s="1"/>
      <c r="D2878" s="1"/>
      <c r="E2878" s="1"/>
      <c r="F2878" s="1"/>
      <c r="G2878" s="1"/>
      <c r="H2878" s="1"/>
      <c r="I2878" s="1"/>
      <c r="J2878" s="1"/>
    </row>
    <row r="2879" spans="1:10" ht="15" customHeight="1">
      <c r="A2879" s="1"/>
      <c r="B2879" s="1"/>
      <c r="C2879" s="1"/>
      <c r="D2879" s="1"/>
      <c r="E2879" s="1"/>
      <c r="F2879" s="1"/>
      <c r="G2879" s="1"/>
      <c r="H2879" s="1"/>
      <c r="I2879" s="1"/>
      <c r="J2879" s="1"/>
    </row>
    <row r="2880" spans="1:10" ht="15" customHeight="1">
      <c r="A2880" s="1"/>
      <c r="B2880" s="1"/>
      <c r="C2880" s="1"/>
      <c r="D2880" s="1"/>
      <c r="E2880" s="1"/>
      <c r="F2880" s="1"/>
      <c r="G2880" s="1"/>
      <c r="H2880" s="1"/>
      <c r="I2880" s="1"/>
      <c r="J2880" s="1"/>
    </row>
    <row r="2881" spans="1:10" ht="15" customHeight="1">
      <c r="A2881" s="1"/>
      <c r="B2881" s="1"/>
      <c r="C2881" s="1"/>
      <c r="D2881" s="1"/>
      <c r="E2881" s="1"/>
      <c r="F2881" s="1"/>
      <c r="G2881" s="1"/>
      <c r="H2881" s="1"/>
      <c r="I2881" s="1"/>
      <c r="J2881" s="1"/>
    </row>
    <row r="2882" spans="1:10" ht="15" customHeight="1">
      <c r="A2882" s="1"/>
      <c r="B2882" s="1"/>
      <c r="C2882" s="1"/>
      <c r="D2882" s="1"/>
      <c r="E2882" s="1"/>
      <c r="F2882" s="1"/>
      <c r="G2882" s="1"/>
      <c r="H2882" s="1"/>
      <c r="I2882" s="1"/>
      <c r="J2882" s="1"/>
    </row>
    <row r="2883" spans="1:10" ht="15" customHeight="1">
      <c r="A2883" s="1"/>
      <c r="B2883" s="1"/>
      <c r="C2883" s="1"/>
      <c r="D2883" s="1"/>
      <c r="E2883" s="1"/>
      <c r="F2883" s="1"/>
      <c r="G2883" s="1"/>
      <c r="H2883" s="1"/>
      <c r="I2883" s="1"/>
      <c r="J2883" s="1"/>
    </row>
    <row r="2884" spans="1:10" ht="15" customHeight="1">
      <c r="A2884" s="1"/>
      <c r="B2884" s="1"/>
      <c r="C2884" s="1"/>
      <c r="D2884" s="1"/>
      <c r="E2884" s="1"/>
      <c r="F2884" s="1"/>
      <c r="G2884" s="1"/>
      <c r="H2884" s="1"/>
      <c r="I2884" s="1"/>
      <c r="J2884" s="1"/>
    </row>
    <row r="2885" spans="1:10" ht="15" customHeight="1">
      <c r="A2885" s="1"/>
      <c r="B2885" s="1"/>
      <c r="C2885" s="1"/>
      <c r="D2885" s="1"/>
      <c r="E2885" s="1"/>
      <c r="F2885" s="1"/>
      <c r="G2885" s="1"/>
      <c r="H2885" s="1"/>
      <c r="I2885" s="1"/>
      <c r="J2885" s="1"/>
    </row>
    <row r="2886" spans="1:10" ht="15" customHeight="1">
      <c r="A2886" s="1"/>
      <c r="B2886" s="1"/>
      <c r="C2886" s="1"/>
      <c r="D2886" s="1"/>
      <c r="E2886" s="1"/>
      <c r="F2886" s="1"/>
      <c r="G2886" s="1"/>
      <c r="H2886" s="1"/>
      <c r="I2886" s="1"/>
      <c r="J2886" s="1"/>
    </row>
    <row r="2887" spans="1:10" ht="15" customHeight="1">
      <c r="A2887" s="1"/>
      <c r="B2887" s="1"/>
      <c r="C2887" s="1"/>
      <c r="D2887" s="1"/>
      <c r="E2887" s="1"/>
      <c r="F2887" s="1"/>
      <c r="G2887" s="1"/>
      <c r="H2887" s="1"/>
      <c r="I2887" s="1"/>
      <c r="J2887" s="1"/>
    </row>
    <row r="2888" spans="1:10" ht="15" customHeight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</row>
    <row r="2889" spans="1:10" ht="15" customHeight="1">
      <c r="A2889" s="1"/>
      <c r="B2889" s="1"/>
      <c r="C2889" s="1"/>
      <c r="D2889" s="1"/>
      <c r="E2889" s="1"/>
      <c r="F2889" s="1"/>
      <c r="G2889" s="1"/>
      <c r="H2889" s="1"/>
      <c r="I2889" s="1"/>
      <c r="J2889" s="1"/>
    </row>
    <row r="2890" spans="1:10" ht="15" customHeight="1">
      <c r="A2890" s="1"/>
      <c r="B2890" s="1"/>
      <c r="C2890" s="1"/>
      <c r="D2890" s="1"/>
      <c r="E2890" s="1"/>
      <c r="F2890" s="1"/>
      <c r="G2890" s="1"/>
      <c r="H2890" s="1"/>
      <c r="I2890" s="1"/>
      <c r="J2890" s="1"/>
    </row>
    <row r="2891" spans="1:10" ht="15" customHeight="1">
      <c r="A2891" s="1"/>
      <c r="B2891" s="1"/>
      <c r="C2891" s="1"/>
      <c r="D2891" s="1"/>
      <c r="E2891" s="1"/>
      <c r="F2891" s="1"/>
      <c r="G2891" s="1"/>
      <c r="H2891" s="1"/>
      <c r="I2891" s="1"/>
      <c r="J2891" s="1"/>
    </row>
    <row r="2892" spans="1:10" ht="15" customHeight="1">
      <c r="A2892" s="1"/>
      <c r="B2892" s="1"/>
      <c r="C2892" s="1"/>
      <c r="D2892" s="1"/>
      <c r="E2892" s="1"/>
      <c r="F2892" s="1"/>
      <c r="G2892" s="1"/>
      <c r="H2892" s="1"/>
      <c r="I2892" s="1"/>
      <c r="J2892" s="1"/>
    </row>
    <row r="2893" spans="1:10" ht="15" customHeight="1">
      <c r="A2893" s="1"/>
      <c r="B2893" s="1"/>
      <c r="C2893" s="1"/>
      <c r="D2893" s="1"/>
      <c r="E2893" s="1"/>
      <c r="F2893" s="1"/>
      <c r="G2893" s="1"/>
      <c r="H2893" s="1"/>
      <c r="I2893" s="1"/>
      <c r="J2893" s="1"/>
    </row>
    <row r="2894" spans="1:10" ht="15" customHeight="1">
      <c r="A2894" s="1"/>
      <c r="B2894" s="1"/>
      <c r="C2894" s="1"/>
      <c r="D2894" s="1"/>
      <c r="E2894" s="1"/>
      <c r="F2894" s="1"/>
      <c r="G2894" s="1"/>
      <c r="H2894" s="1"/>
      <c r="I2894" s="1"/>
      <c r="J2894" s="1"/>
    </row>
    <row r="2895" spans="1:10" ht="15" customHeight="1">
      <c r="A2895" s="1"/>
      <c r="B2895" s="1"/>
      <c r="C2895" s="1"/>
      <c r="D2895" s="1"/>
      <c r="E2895" s="1"/>
      <c r="F2895" s="1"/>
      <c r="G2895" s="1"/>
      <c r="H2895" s="1"/>
      <c r="I2895" s="1"/>
      <c r="J2895" s="1"/>
    </row>
    <row r="2896" spans="1:10" ht="15" customHeight="1">
      <c r="A2896" s="1"/>
      <c r="B2896" s="1"/>
      <c r="C2896" s="1"/>
      <c r="D2896" s="1"/>
      <c r="E2896" s="1"/>
      <c r="F2896" s="1"/>
      <c r="G2896" s="1"/>
      <c r="H2896" s="1"/>
      <c r="I2896" s="1"/>
      <c r="J2896" s="1"/>
    </row>
    <row r="2897" spans="1:10" ht="15" customHeight="1">
      <c r="A2897" s="1"/>
      <c r="B2897" s="1"/>
      <c r="C2897" s="1"/>
      <c r="D2897" s="1"/>
      <c r="E2897" s="1"/>
      <c r="F2897" s="1"/>
      <c r="G2897" s="1"/>
      <c r="H2897" s="1"/>
      <c r="I2897" s="1"/>
      <c r="J2897" s="1"/>
    </row>
    <row r="2898" spans="1:10" ht="15" customHeight="1">
      <c r="A2898" s="1"/>
      <c r="B2898" s="1"/>
      <c r="C2898" s="1"/>
      <c r="D2898" s="1"/>
      <c r="E2898" s="1"/>
      <c r="F2898" s="1"/>
      <c r="G2898" s="1"/>
      <c r="H2898" s="1"/>
      <c r="I2898" s="1"/>
      <c r="J2898" s="1"/>
    </row>
    <row r="2899" spans="1:10" ht="15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</row>
    <row r="2900" spans="1:10" ht="15" customHeight="1">
      <c r="A2900" s="1"/>
      <c r="B2900" s="1"/>
      <c r="C2900" s="1"/>
      <c r="D2900" s="1"/>
      <c r="E2900" s="1"/>
      <c r="F2900" s="1"/>
      <c r="G2900" s="1"/>
      <c r="H2900" s="1"/>
      <c r="I2900" s="1"/>
      <c r="J2900" s="1"/>
    </row>
    <row r="2901" spans="1:10" ht="15" customHeight="1">
      <c r="A2901" s="1"/>
      <c r="B2901" s="1"/>
      <c r="C2901" s="1"/>
      <c r="D2901" s="1"/>
      <c r="E2901" s="1"/>
      <c r="F2901" s="1"/>
      <c r="G2901" s="1"/>
      <c r="H2901" s="1"/>
      <c r="I2901" s="1"/>
      <c r="J2901" s="1"/>
    </row>
    <row r="2902" spans="1:10" ht="15" customHeight="1">
      <c r="A2902" s="1"/>
      <c r="B2902" s="1"/>
      <c r="C2902" s="1"/>
      <c r="D2902" s="1"/>
      <c r="E2902" s="1"/>
      <c r="F2902" s="1"/>
      <c r="G2902" s="1"/>
      <c r="H2902" s="1"/>
      <c r="I2902" s="1"/>
      <c r="J2902" s="1"/>
    </row>
    <row r="2903" spans="1:10" ht="15" customHeight="1">
      <c r="A2903" s="1"/>
      <c r="B2903" s="1"/>
      <c r="C2903" s="1"/>
      <c r="D2903" s="1"/>
      <c r="E2903" s="1"/>
      <c r="F2903" s="1"/>
      <c r="G2903" s="1"/>
      <c r="H2903" s="1"/>
      <c r="I2903" s="1"/>
      <c r="J2903" s="1"/>
    </row>
    <row r="2904" spans="1:10" ht="15" customHeight="1">
      <c r="A2904" s="1"/>
      <c r="B2904" s="1"/>
      <c r="C2904" s="1"/>
      <c r="D2904" s="1"/>
      <c r="E2904" s="1"/>
      <c r="F2904" s="1"/>
      <c r="G2904" s="1"/>
      <c r="H2904" s="1"/>
      <c r="I2904" s="1"/>
      <c r="J2904" s="1"/>
    </row>
    <row r="2905" spans="1:10" ht="15" customHeight="1">
      <c r="A2905" s="1"/>
      <c r="B2905" s="1"/>
      <c r="C2905" s="1"/>
      <c r="D2905" s="1"/>
      <c r="E2905" s="1"/>
      <c r="F2905" s="1"/>
      <c r="G2905" s="1"/>
      <c r="H2905" s="1"/>
      <c r="I2905" s="1"/>
      <c r="J2905" s="1"/>
    </row>
    <row r="2906" spans="1:10" ht="15" customHeight="1">
      <c r="A2906" s="1"/>
      <c r="B2906" s="1"/>
      <c r="C2906" s="1"/>
      <c r="D2906" s="1"/>
      <c r="E2906" s="1"/>
      <c r="F2906" s="1"/>
      <c r="G2906" s="1"/>
      <c r="H2906" s="1"/>
      <c r="I2906" s="1"/>
      <c r="J2906" s="1"/>
    </row>
    <row r="2907" spans="1:10" ht="15" customHeight="1">
      <c r="A2907" s="1"/>
      <c r="B2907" s="1"/>
      <c r="C2907" s="1"/>
      <c r="D2907" s="1"/>
      <c r="E2907" s="1"/>
      <c r="F2907" s="1"/>
      <c r="G2907" s="1"/>
      <c r="H2907" s="1"/>
      <c r="I2907" s="1"/>
      <c r="J2907" s="1"/>
    </row>
    <row r="2908" spans="1:10" ht="15" customHeight="1">
      <c r="A2908" s="1"/>
      <c r="B2908" s="1"/>
      <c r="C2908" s="1"/>
      <c r="D2908" s="1"/>
      <c r="E2908" s="1"/>
      <c r="F2908" s="1"/>
      <c r="G2908" s="1"/>
      <c r="H2908" s="1"/>
      <c r="I2908" s="1"/>
      <c r="J2908" s="1"/>
    </row>
    <row r="2909" spans="1:10" ht="15" customHeight="1">
      <c r="A2909" s="1"/>
      <c r="B2909" s="1"/>
      <c r="C2909" s="1"/>
      <c r="D2909" s="1"/>
      <c r="E2909" s="1"/>
      <c r="F2909" s="1"/>
      <c r="G2909" s="1"/>
      <c r="H2909" s="1"/>
      <c r="I2909" s="1"/>
      <c r="J2909" s="1"/>
    </row>
    <row r="2910" spans="1:10" ht="15" customHeight="1">
      <c r="A2910" s="1"/>
      <c r="B2910" s="1"/>
      <c r="C2910" s="1"/>
      <c r="D2910" s="1"/>
      <c r="E2910" s="1"/>
      <c r="F2910" s="1"/>
      <c r="G2910" s="1"/>
      <c r="H2910" s="1"/>
      <c r="I2910" s="1"/>
      <c r="J2910" s="1"/>
    </row>
    <row r="2911" spans="1:10" ht="15" customHeight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</row>
    <row r="2912" spans="1:10" ht="15" customHeight="1">
      <c r="A2912" s="1"/>
      <c r="B2912" s="1"/>
      <c r="C2912" s="1"/>
      <c r="D2912" s="1"/>
      <c r="E2912" s="1"/>
      <c r="F2912" s="1"/>
      <c r="G2912" s="1"/>
      <c r="H2912" s="1"/>
      <c r="I2912" s="1"/>
      <c r="J2912" s="1"/>
    </row>
    <row r="2913" spans="1:10" ht="15" customHeight="1">
      <c r="A2913" s="1"/>
      <c r="B2913" s="1"/>
      <c r="C2913" s="1"/>
      <c r="D2913" s="1"/>
      <c r="E2913" s="1"/>
      <c r="F2913" s="1"/>
      <c r="G2913" s="1"/>
      <c r="H2913" s="1"/>
      <c r="I2913" s="1"/>
      <c r="J2913" s="1"/>
    </row>
    <row r="2914" spans="1:10" ht="15" customHeight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</row>
    <row r="2915" spans="1:10" ht="15" customHeight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</row>
    <row r="2916" spans="1:10" ht="15" customHeight="1">
      <c r="A2916" s="1"/>
      <c r="B2916" s="1"/>
      <c r="C2916" s="1"/>
      <c r="D2916" s="1"/>
      <c r="E2916" s="1"/>
      <c r="F2916" s="1"/>
      <c r="G2916" s="1"/>
      <c r="H2916" s="1"/>
      <c r="I2916" s="1"/>
      <c r="J2916" s="1"/>
    </row>
    <row r="2917" spans="1:10" ht="15" customHeight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</row>
    <row r="2918" spans="1:10" ht="15" customHeight="1">
      <c r="A2918" s="1"/>
      <c r="B2918" s="1"/>
      <c r="C2918" s="1"/>
      <c r="D2918" s="1"/>
      <c r="E2918" s="1"/>
      <c r="F2918" s="1"/>
      <c r="G2918" s="1"/>
      <c r="H2918" s="1"/>
      <c r="I2918" s="1"/>
      <c r="J2918" s="1"/>
    </row>
    <row r="2919" spans="1:10" ht="15" customHeight="1">
      <c r="A2919" s="1"/>
      <c r="B2919" s="1"/>
      <c r="C2919" s="1"/>
      <c r="D2919" s="1"/>
      <c r="E2919" s="1"/>
      <c r="F2919" s="1"/>
      <c r="G2919" s="1"/>
      <c r="H2919" s="1"/>
      <c r="I2919" s="1"/>
      <c r="J2919" s="1"/>
    </row>
    <row r="2920" spans="1:10" ht="15" customHeight="1">
      <c r="A2920" s="1"/>
      <c r="B2920" s="1"/>
      <c r="C2920" s="1"/>
      <c r="D2920" s="1"/>
      <c r="E2920" s="1"/>
      <c r="F2920" s="1"/>
      <c r="G2920" s="1"/>
      <c r="H2920" s="1"/>
      <c r="I2920" s="1"/>
      <c r="J2920" s="1"/>
    </row>
    <row r="2921" spans="1:10" ht="15" customHeight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</row>
    <row r="2922" spans="1:10" ht="15" customHeight="1">
      <c r="A2922" s="1"/>
      <c r="B2922" s="1"/>
      <c r="C2922" s="1"/>
      <c r="D2922" s="1"/>
      <c r="E2922" s="1"/>
      <c r="F2922" s="1"/>
      <c r="G2922" s="1"/>
      <c r="H2922" s="1"/>
      <c r="I2922" s="1"/>
      <c r="J2922" s="1"/>
    </row>
    <row r="2923" spans="1:10" ht="15" customHeight="1">
      <c r="A2923" s="1"/>
      <c r="B2923" s="1"/>
      <c r="C2923" s="1"/>
      <c r="D2923" s="1"/>
      <c r="E2923" s="1"/>
      <c r="F2923" s="1"/>
      <c r="G2923" s="1"/>
      <c r="H2923" s="1"/>
      <c r="I2923" s="1"/>
      <c r="J2923" s="1"/>
    </row>
    <row r="2924" spans="1:10" ht="15" customHeight="1">
      <c r="A2924" s="1"/>
      <c r="B2924" s="1"/>
      <c r="C2924" s="1"/>
      <c r="D2924" s="1"/>
      <c r="E2924" s="1"/>
      <c r="F2924" s="1"/>
      <c r="G2924" s="1"/>
      <c r="H2924" s="1"/>
      <c r="I2924" s="1"/>
      <c r="J2924" s="1"/>
    </row>
    <row r="2925" spans="1:10" ht="15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</row>
    <row r="2926" spans="1:10" ht="15" customHeight="1">
      <c r="A2926" s="1"/>
      <c r="B2926" s="1"/>
      <c r="C2926" s="1"/>
      <c r="D2926" s="1"/>
      <c r="E2926" s="1"/>
      <c r="F2926" s="1"/>
      <c r="G2926" s="1"/>
      <c r="H2926" s="1"/>
      <c r="I2926" s="1"/>
      <c r="J2926" s="1"/>
    </row>
    <row r="2927" spans="1:10" ht="15" customHeight="1">
      <c r="A2927" s="1"/>
      <c r="B2927" s="1"/>
      <c r="C2927" s="1"/>
      <c r="D2927" s="1"/>
      <c r="E2927" s="1"/>
      <c r="F2927" s="1"/>
      <c r="G2927" s="1"/>
      <c r="H2927" s="1"/>
      <c r="I2927" s="1"/>
      <c r="J2927" s="1"/>
    </row>
    <row r="2928" spans="1:10" ht="15" customHeight="1">
      <c r="A2928" s="1"/>
      <c r="B2928" s="1"/>
      <c r="C2928" s="1"/>
      <c r="D2928" s="1"/>
      <c r="E2928" s="1"/>
      <c r="F2928" s="1"/>
      <c r="G2928" s="1"/>
      <c r="H2928" s="1"/>
      <c r="I2928" s="1"/>
      <c r="J2928" s="1"/>
    </row>
    <row r="2929" spans="1:10" ht="15" customHeight="1">
      <c r="A2929" s="1"/>
      <c r="B2929" s="1"/>
      <c r="C2929" s="1"/>
      <c r="D2929" s="1"/>
      <c r="E2929" s="1"/>
      <c r="F2929" s="1"/>
      <c r="G2929" s="1"/>
      <c r="H2929" s="1"/>
      <c r="I2929" s="1"/>
      <c r="J2929" s="1"/>
    </row>
    <row r="2930" spans="1:10" ht="15" customHeight="1">
      <c r="A2930" s="1"/>
      <c r="B2930" s="1"/>
      <c r="C2930" s="1"/>
      <c r="D2930" s="1"/>
      <c r="E2930" s="1"/>
      <c r="F2930" s="1"/>
      <c r="G2930" s="1"/>
      <c r="H2930" s="1"/>
      <c r="I2930" s="1"/>
      <c r="J2930" s="1"/>
    </row>
    <row r="2931" spans="1:10" ht="15" customHeight="1">
      <c r="A2931" s="1"/>
      <c r="B2931" s="1"/>
      <c r="C2931" s="1"/>
      <c r="D2931" s="1"/>
      <c r="E2931" s="1"/>
      <c r="F2931" s="1"/>
      <c r="G2931" s="1"/>
      <c r="H2931" s="1"/>
      <c r="I2931" s="1"/>
      <c r="J2931" s="1"/>
    </row>
    <row r="2932" spans="1:10" ht="15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</row>
    <row r="2933" spans="1:10" ht="15" customHeight="1">
      <c r="A2933" s="1"/>
      <c r="B2933" s="1"/>
      <c r="C2933" s="1"/>
      <c r="D2933" s="1"/>
      <c r="E2933" s="1"/>
      <c r="F2933" s="1"/>
      <c r="G2933" s="1"/>
      <c r="H2933" s="1"/>
      <c r="I2933" s="1"/>
      <c r="J2933" s="1"/>
    </row>
    <row r="2934" spans="1:10" ht="15" customHeight="1">
      <c r="A2934" s="1"/>
      <c r="B2934" s="1"/>
      <c r="C2934" s="1"/>
      <c r="D2934" s="1"/>
      <c r="E2934" s="1"/>
      <c r="F2934" s="1"/>
      <c r="G2934" s="1"/>
      <c r="H2934" s="1"/>
      <c r="I2934" s="1"/>
      <c r="J2934" s="1"/>
    </row>
    <row r="2935" spans="1:10" ht="15" customHeight="1">
      <c r="A2935" s="1"/>
      <c r="B2935" s="1"/>
      <c r="C2935" s="1"/>
      <c r="D2935" s="1"/>
      <c r="E2935" s="1"/>
      <c r="F2935" s="1"/>
      <c r="G2935" s="1"/>
      <c r="H2935" s="1"/>
      <c r="I2935" s="1"/>
      <c r="J2935" s="1"/>
    </row>
    <row r="2936" spans="1:10" ht="15" customHeight="1">
      <c r="A2936" s="1"/>
      <c r="B2936" s="1"/>
      <c r="C2936" s="1"/>
      <c r="D2936" s="1"/>
      <c r="E2936" s="1"/>
      <c r="F2936" s="1"/>
      <c r="G2936" s="1"/>
      <c r="H2936" s="1"/>
      <c r="I2936" s="1"/>
      <c r="J2936" s="1"/>
    </row>
    <row r="2937" spans="1:10" ht="15" customHeight="1">
      <c r="A2937" s="1"/>
      <c r="B2937" s="1"/>
      <c r="C2937" s="1"/>
      <c r="D2937" s="1"/>
      <c r="E2937" s="1"/>
      <c r="F2937" s="1"/>
      <c r="G2937" s="1"/>
      <c r="H2937" s="1"/>
      <c r="I2937" s="1"/>
      <c r="J2937" s="1"/>
    </row>
    <row r="2938" spans="1:10" ht="15" customHeight="1">
      <c r="A2938" s="1"/>
      <c r="B2938" s="1"/>
      <c r="C2938" s="1"/>
      <c r="D2938" s="1"/>
      <c r="E2938" s="1"/>
      <c r="F2938" s="1"/>
      <c r="G2938" s="1"/>
      <c r="H2938" s="1"/>
      <c r="I2938" s="1"/>
      <c r="J2938" s="1"/>
    </row>
    <row r="2939" spans="1:10" ht="15" customHeight="1">
      <c r="A2939" s="1"/>
      <c r="B2939" s="1"/>
      <c r="C2939" s="1"/>
      <c r="D2939" s="1"/>
      <c r="E2939" s="1"/>
      <c r="F2939" s="1"/>
      <c r="G2939" s="1"/>
      <c r="H2939" s="1"/>
      <c r="I2939" s="1"/>
      <c r="J2939" s="1"/>
    </row>
    <row r="2940" spans="1:10" ht="15" customHeight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</row>
    <row r="2941" spans="1:10" ht="15" customHeight="1">
      <c r="A2941" s="1"/>
      <c r="B2941" s="1"/>
      <c r="C2941" s="1"/>
      <c r="D2941" s="1"/>
      <c r="E2941" s="1"/>
      <c r="F2941" s="1"/>
      <c r="G2941" s="1"/>
      <c r="H2941" s="1"/>
      <c r="I2941" s="1"/>
      <c r="J2941" s="1"/>
    </row>
    <row r="2942" spans="1:10" ht="15" customHeight="1">
      <c r="A2942" s="1"/>
      <c r="B2942" s="1"/>
      <c r="C2942" s="1"/>
      <c r="D2942" s="1"/>
      <c r="E2942" s="1"/>
      <c r="F2942" s="1"/>
      <c r="G2942" s="1"/>
      <c r="H2942" s="1"/>
      <c r="I2942" s="1"/>
      <c r="J2942" s="1"/>
    </row>
    <row r="2943" spans="1:10" ht="15" customHeight="1">
      <c r="A2943" s="1"/>
      <c r="B2943" s="1"/>
      <c r="C2943" s="1"/>
      <c r="D2943" s="1"/>
      <c r="E2943" s="1"/>
      <c r="F2943" s="1"/>
      <c r="G2943" s="1"/>
      <c r="H2943" s="1"/>
      <c r="I2943" s="1"/>
      <c r="J2943" s="1"/>
    </row>
    <row r="2944" spans="1:10" ht="15" customHeight="1">
      <c r="A2944" s="1"/>
      <c r="B2944" s="1"/>
      <c r="C2944" s="1"/>
      <c r="D2944" s="1"/>
      <c r="E2944" s="1"/>
      <c r="F2944" s="1"/>
      <c r="G2944" s="1"/>
      <c r="H2944" s="1"/>
      <c r="I2944" s="1"/>
      <c r="J2944" s="1"/>
    </row>
    <row r="2945" spans="1:10" ht="15" customHeight="1">
      <c r="A2945" s="1"/>
      <c r="B2945" s="1"/>
      <c r="C2945" s="1"/>
      <c r="D2945" s="1"/>
      <c r="E2945" s="1"/>
      <c r="F2945" s="1"/>
      <c r="G2945" s="1"/>
      <c r="H2945" s="1"/>
      <c r="I2945" s="1"/>
      <c r="J2945" s="1"/>
    </row>
    <row r="2946" spans="1:10" ht="15" customHeight="1">
      <c r="A2946" s="1"/>
      <c r="B2946" s="1"/>
      <c r="C2946" s="1"/>
      <c r="D2946" s="1"/>
      <c r="E2946" s="1"/>
      <c r="F2946" s="1"/>
      <c r="G2946" s="1"/>
      <c r="H2946" s="1"/>
      <c r="I2946" s="1"/>
      <c r="J2946" s="1"/>
    </row>
    <row r="2947" spans="1:10" ht="15" customHeight="1">
      <c r="A2947" s="1"/>
      <c r="B2947" s="1"/>
      <c r="C2947" s="1"/>
      <c r="D2947" s="1"/>
      <c r="E2947" s="1"/>
      <c r="F2947" s="1"/>
      <c r="G2947" s="1"/>
      <c r="H2947" s="1"/>
      <c r="I2947" s="1"/>
      <c r="J2947" s="1"/>
    </row>
    <row r="2948" spans="1:10" ht="15" customHeight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</row>
    <row r="2949" spans="1:10" ht="15" customHeight="1">
      <c r="A2949" s="1"/>
      <c r="B2949" s="1"/>
      <c r="C2949" s="1"/>
      <c r="D2949" s="1"/>
      <c r="E2949" s="1"/>
      <c r="F2949" s="1"/>
      <c r="G2949" s="1"/>
      <c r="H2949" s="1"/>
      <c r="I2949" s="1"/>
      <c r="J2949" s="1"/>
    </row>
    <row r="2950" spans="1:10" ht="15" customHeight="1">
      <c r="A2950" s="1"/>
      <c r="B2950" s="1"/>
      <c r="C2950" s="1"/>
      <c r="D2950" s="1"/>
      <c r="E2950" s="1"/>
      <c r="F2950" s="1"/>
      <c r="G2950" s="1"/>
      <c r="H2950" s="1"/>
      <c r="I2950" s="1"/>
      <c r="J2950" s="1"/>
    </row>
    <row r="2951" spans="1:10" ht="15" customHeight="1">
      <c r="A2951" s="1"/>
      <c r="B2951" s="1"/>
      <c r="C2951" s="1"/>
      <c r="D2951" s="1"/>
      <c r="E2951" s="1"/>
      <c r="F2951" s="1"/>
      <c r="G2951" s="1"/>
      <c r="H2951" s="1"/>
      <c r="I2951" s="1"/>
      <c r="J2951" s="1"/>
    </row>
    <row r="2952" spans="1:10" ht="15" customHeight="1">
      <c r="A2952" s="1"/>
      <c r="B2952" s="1"/>
      <c r="C2952" s="1"/>
      <c r="D2952" s="1"/>
      <c r="E2952" s="1"/>
      <c r="F2952" s="1"/>
      <c r="G2952" s="1"/>
      <c r="H2952" s="1"/>
      <c r="I2952" s="1"/>
      <c r="J2952" s="1"/>
    </row>
    <row r="2953" spans="1:10" ht="15" customHeight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</row>
    <row r="2954" spans="1:10" ht="15" customHeight="1">
      <c r="A2954" s="1"/>
      <c r="B2954" s="1"/>
      <c r="C2954" s="1"/>
      <c r="D2954" s="1"/>
      <c r="E2954" s="1"/>
      <c r="F2954" s="1"/>
      <c r="G2954" s="1"/>
      <c r="H2954" s="1"/>
      <c r="I2954" s="1"/>
      <c r="J2954" s="1"/>
    </row>
    <row r="2955" spans="1:10" ht="15" customHeight="1">
      <c r="A2955" s="1"/>
      <c r="B2955" s="1"/>
      <c r="C2955" s="1"/>
      <c r="D2955" s="1"/>
      <c r="E2955" s="1"/>
      <c r="F2955" s="1"/>
      <c r="G2955" s="1"/>
      <c r="H2955" s="1"/>
      <c r="I2955" s="1"/>
      <c r="J2955" s="1"/>
    </row>
    <row r="2956" spans="1:10" ht="15" customHeight="1">
      <c r="A2956" s="1"/>
      <c r="B2956" s="1"/>
      <c r="C2956" s="1"/>
      <c r="D2956" s="1"/>
      <c r="E2956" s="1"/>
      <c r="F2956" s="1"/>
      <c r="G2956" s="1"/>
      <c r="H2956" s="1"/>
      <c r="I2956" s="1"/>
      <c r="J2956" s="1"/>
    </row>
    <row r="2957" spans="1:10" ht="15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</row>
    <row r="2958" spans="1:10" ht="15" customHeight="1">
      <c r="A2958" s="1"/>
      <c r="B2958" s="1"/>
      <c r="C2958" s="1"/>
      <c r="D2958" s="1"/>
      <c r="E2958" s="1"/>
      <c r="F2958" s="1"/>
      <c r="G2958" s="1"/>
      <c r="H2958" s="1"/>
      <c r="I2958" s="1"/>
      <c r="J2958" s="1"/>
    </row>
    <row r="2959" spans="1:10" ht="15" customHeight="1">
      <c r="A2959" s="1"/>
      <c r="B2959" s="1"/>
      <c r="C2959" s="1"/>
      <c r="D2959" s="1"/>
      <c r="E2959" s="1"/>
      <c r="F2959" s="1"/>
      <c r="G2959" s="1"/>
      <c r="H2959" s="1"/>
      <c r="I2959" s="1"/>
      <c r="J2959" s="1"/>
    </row>
    <row r="2960" spans="1:10" ht="15" customHeight="1">
      <c r="A2960" s="1"/>
      <c r="B2960" s="1"/>
      <c r="C2960" s="1"/>
      <c r="D2960" s="1"/>
      <c r="E2960" s="1"/>
      <c r="F2960" s="1"/>
      <c r="G2960" s="1"/>
      <c r="H2960" s="1"/>
      <c r="I2960" s="1"/>
      <c r="J2960" s="1"/>
    </row>
    <row r="2961" spans="1:10" ht="15" customHeight="1">
      <c r="A2961" s="1"/>
      <c r="B2961" s="1"/>
      <c r="C2961" s="1"/>
      <c r="D2961" s="1"/>
      <c r="E2961" s="1"/>
      <c r="F2961" s="1"/>
      <c r="G2961" s="1"/>
      <c r="H2961" s="1"/>
      <c r="I2961" s="1"/>
      <c r="J2961" s="1"/>
    </row>
    <row r="2962" spans="1:10" ht="15" customHeight="1">
      <c r="A2962" s="1"/>
      <c r="B2962" s="1"/>
      <c r="C2962" s="1"/>
      <c r="D2962" s="1"/>
      <c r="E2962" s="1"/>
      <c r="F2962" s="1"/>
      <c r="G2962" s="1"/>
      <c r="H2962" s="1"/>
      <c r="I2962" s="1"/>
      <c r="J2962" s="1"/>
    </row>
    <row r="2963" spans="1:10" ht="15" customHeight="1">
      <c r="A2963" s="1"/>
      <c r="B2963" s="1"/>
      <c r="C2963" s="1"/>
      <c r="D2963" s="1"/>
      <c r="E2963" s="1"/>
      <c r="F2963" s="1"/>
      <c r="G2963" s="1"/>
      <c r="H2963" s="1"/>
      <c r="I2963" s="1"/>
      <c r="J2963" s="1"/>
    </row>
    <row r="2964" spans="1:10" ht="15" customHeight="1">
      <c r="A2964" s="1"/>
      <c r="B2964" s="1"/>
      <c r="C2964" s="1"/>
      <c r="D2964" s="1"/>
      <c r="E2964" s="1"/>
      <c r="F2964" s="1"/>
      <c r="G2964" s="1"/>
      <c r="H2964" s="1"/>
      <c r="I2964" s="1"/>
      <c r="J2964" s="1"/>
    </row>
    <row r="2965" spans="1:10" ht="15" customHeight="1">
      <c r="A2965" s="1"/>
      <c r="B2965" s="1"/>
      <c r="C2965" s="1"/>
      <c r="D2965" s="1"/>
      <c r="E2965" s="1"/>
      <c r="F2965" s="1"/>
      <c r="G2965" s="1"/>
      <c r="H2965" s="1"/>
      <c r="I2965" s="1"/>
      <c r="J2965" s="1"/>
    </row>
    <row r="2966" spans="1:10" ht="15" customHeight="1">
      <c r="A2966" s="1"/>
      <c r="B2966" s="1"/>
      <c r="C2966" s="1"/>
      <c r="D2966" s="1"/>
      <c r="E2966" s="1"/>
      <c r="F2966" s="1"/>
      <c r="G2966" s="1"/>
      <c r="H2966" s="1"/>
      <c r="I2966" s="1"/>
      <c r="J2966" s="1"/>
    </row>
    <row r="2967" spans="1:10" ht="15" customHeight="1">
      <c r="A2967" s="1"/>
      <c r="B2967" s="1"/>
      <c r="C2967" s="1"/>
      <c r="D2967" s="1"/>
      <c r="E2967" s="1"/>
      <c r="F2967" s="1"/>
      <c r="G2967" s="1"/>
      <c r="H2967" s="1"/>
      <c r="I2967" s="1"/>
      <c r="J2967" s="1"/>
    </row>
    <row r="2968" spans="1:10" ht="15" customHeight="1">
      <c r="A2968" s="1"/>
      <c r="B2968" s="1"/>
      <c r="C2968" s="1"/>
      <c r="D2968" s="1"/>
      <c r="E2968" s="1"/>
      <c r="F2968" s="1"/>
      <c r="G2968" s="1"/>
      <c r="H2968" s="1"/>
      <c r="I2968" s="1"/>
      <c r="J2968" s="1"/>
    </row>
    <row r="2969" spans="1:10" ht="15" customHeight="1">
      <c r="A2969" s="1"/>
      <c r="B2969" s="1"/>
      <c r="C2969" s="1"/>
      <c r="D2969" s="1"/>
      <c r="E2969" s="1"/>
      <c r="F2969" s="1"/>
      <c r="G2969" s="1"/>
      <c r="H2969" s="1"/>
      <c r="I2969" s="1"/>
      <c r="J2969" s="1"/>
    </row>
    <row r="2970" spans="1:10" ht="15" customHeight="1">
      <c r="A2970" s="1"/>
      <c r="B2970" s="1"/>
      <c r="C2970" s="1"/>
      <c r="D2970" s="1"/>
      <c r="E2970" s="1"/>
      <c r="F2970" s="1"/>
      <c r="G2970" s="1"/>
      <c r="H2970" s="1"/>
      <c r="I2970" s="1"/>
      <c r="J2970" s="1"/>
    </row>
    <row r="2971" spans="1:10" ht="15" customHeight="1">
      <c r="A2971" s="1"/>
      <c r="B2971" s="1"/>
      <c r="C2971" s="1"/>
      <c r="D2971" s="1"/>
      <c r="E2971" s="1"/>
      <c r="F2971" s="1"/>
      <c r="G2971" s="1"/>
      <c r="H2971" s="1"/>
      <c r="I2971" s="1"/>
      <c r="J2971" s="1"/>
    </row>
    <row r="2972" spans="1:10" ht="15" customHeight="1">
      <c r="A2972" s="1"/>
      <c r="B2972" s="1"/>
      <c r="C2972" s="1"/>
      <c r="D2972" s="1"/>
      <c r="E2972" s="1"/>
      <c r="F2972" s="1"/>
      <c r="G2972" s="1"/>
      <c r="H2972" s="1"/>
      <c r="I2972" s="1"/>
      <c r="J2972" s="1"/>
    </row>
    <row r="2973" spans="1:10" ht="15" customHeight="1">
      <c r="A2973" s="1"/>
      <c r="B2973" s="1"/>
      <c r="C2973" s="1"/>
      <c r="D2973" s="1"/>
      <c r="E2973" s="1"/>
      <c r="F2973" s="1"/>
      <c r="G2973" s="1"/>
      <c r="H2973" s="1"/>
      <c r="I2973" s="1"/>
      <c r="J2973" s="1"/>
    </row>
    <row r="2974" spans="1:10" ht="15" customHeight="1">
      <c r="A2974" s="1"/>
      <c r="B2974" s="1"/>
      <c r="C2974" s="1"/>
      <c r="D2974" s="1"/>
      <c r="E2974" s="1"/>
      <c r="F2974" s="1"/>
      <c r="G2974" s="1"/>
      <c r="H2974" s="1"/>
      <c r="I2974" s="1"/>
      <c r="J2974" s="1"/>
    </row>
    <row r="2975" spans="1:10" ht="15" customHeight="1">
      <c r="A2975" s="1"/>
      <c r="B2975" s="1"/>
      <c r="C2975" s="1"/>
      <c r="D2975" s="1"/>
      <c r="E2975" s="1"/>
      <c r="F2975" s="1"/>
      <c r="G2975" s="1"/>
      <c r="H2975" s="1"/>
      <c r="I2975" s="1"/>
      <c r="J2975" s="1"/>
    </row>
    <row r="2976" spans="1:10" ht="15" customHeight="1">
      <c r="A2976" s="1"/>
      <c r="B2976" s="1"/>
      <c r="C2976" s="1"/>
      <c r="D2976" s="1"/>
      <c r="E2976" s="1"/>
      <c r="F2976" s="1"/>
      <c r="G2976" s="1"/>
      <c r="H2976" s="1"/>
      <c r="I2976" s="1"/>
      <c r="J2976" s="1"/>
    </row>
    <row r="2977" spans="1:10" ht="15" customHeight="1">
      <c r="A2977" s="1"/>
      <c r="B2977" s="1"/>
      <c r="C2977" s="1"/>
      <c r="D2977" s="1"/>
      <c r="E2977" s="1"/>
      <c r="F2977" s="1"/>
      <c r="G2977" s="1"/>
      <c r="H2977" s="1"/>
      <c r="I2977" s="1"/>
      <c r="J2977" s="1"/>
    </row>
    <row r="2978" spans="1:10" ht="15" customHeight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</row>
    <row r="2979" spans="1:10" ht="15" customHeight="1">
      <c r="A2979" s="1"/>
      <c r="B2979" s="1"/>
      <c r="C2979" s="1"/>
      <c r="D2979" s="1"/>
      <c r="E2979" s="1"/>
      <c r="F2979" s="1"/>
      <c r="G2979" s="1"/>
      <c r="H2979" s="1"/>
      <c r="I2979" s="1"/>
      <c r="J2979" s="1"/>
    </row>
    <row r="2980" spans="1:10" ht="15" customHeight="1">
      <c r="A2980" s="1"/>
      <c r="B2980" s="1"/>
      <c r="C2980" s="1"/>
      <c r="D2980" s="1"/>
      <c r="E2980" s="1"/>
      <c r="F2980" s="1"/>
      <c r="G2980" s="1"/>
      <c r="H2980" s="1"/>
      <c r="I2980" s="1"/>
      <c r="J2980" s="1"/>
    </row>
    <row r="2981" spans="1:10" ht="15" customHeight="1">
      <c r="A2981" s="1"/>
      <c r="B2981" s="1"/>
      <c r="C2981" s="1"/>
      <c r="D2981" s="1"/>
      <c r="E2981" s="1"/>
      <c r="F2981" s="1"/>
      <c r="G2981" s="1"/>
      <c r="H2981" s="1"/>
      <c r="I2981" s="1"/>
      <c r="J2981" s="1"/>
    </row>
    <row r="2982" spans="1:10" ht="15" customHeight="1">
      <c r="A2982" s="1"/>
      <c r="B2982" s="1"/>
      <c r="C2982" s="1"/>
      <c r="D2982" s="1"/>
      <c r="E2982" s="1"/>
      <c r="F2982" s="1"/>
      <c r="G2982" s="1"/>
      <c r="H2982" s="1"/>
      <c r="I2982" s="1"/>
      <c r="J2982" s="1"/>
    </row>
    <row r="2983" spans="1:10" ht="15" customHeight="1">
      <c r="A2983" s="1"/>
      <c r="B2983" s="1"/>
      <c r="C2983" s="1"/>
      <c r="D2983" s="1"/>
      <c r="E2983" s="1"/>
      <c r="F2983" s="1"/>
      <c r="G2983" s="1"/>
      <c r="H2983" s="1"/>
      <c r="I2983" s="1"/>
      <c r="J2983" s="1"/>
    </row>
    <row r="2984" spans="1:10" ht="15" customHeight="1">
      <c r="A2984" s="1"/>
      <c r="B2984" s="1"/>
      <c r="C2984" s="1"/>
      <c r="D2984" s="1"/>
      <c r="E2984" s="1"/>
      <c r="F2984" s="1"/>
      <c r="G2984" s="1"/>
      <c r="H2984" s="1"/>
      <c r="I2984" s="1"/>
      <c r="J2984" s="1"/>
    </row>
    <row r="2985" spans="1:10" ht="15" customHeight="1">
      <c r="A2985" s="1"/>
      <c r="B2985" s="1"/>
      <c r="C2985" s="1"/>
      <c r="D2985" s="1"/>
      <c r="E2985" s="1"/>
      <c r="F2985" s="1"/>
      <c r="G2985" s="1"/>
      <c r="H2985" s="1"/>
      <c r="I2985" s="1"/>
      <c r="J2985" s="1"/>
    </row>
    <row r="2986" spans="1:10" ht="15" customHeight="1">
      <c r="A2986" s="1"/>
      <c r="B2986" s="1"/>
      <c r="C2986" s="1"/>
      <c r="D2986" s="1"/>
      <c r="E2986" s="1"/>
      <c r="F2986" s="1"/>
      <c r="G2986" s="1"/>
      <c r="H2986" s="1"/>
      <c r="I2986" s="1"/>
      <c r="J2986" s="1"/>
    </row>
    <row r="2987" spans="1:10" ht="15" customHeight="1">
      <c r="A2987" s="1"/>
      <c r="B2987" s="1"/>
      <c r="C2987" s="1"/>
      <c r="D2987" s="1"/>
      <c r="E2987" s="1"/>
      <c r="F2987" s="1"/>
      <c r="G2987" s="1"/>
      <c r="H2987" s="1"/>
      <c r="I2987" s="1"/>
      <c r="J2987" s="1"/>
    </row>
    <row r="2988" spans="1:10" ht="15" customHeight="1">
      <c r="A2988" s="1"/>
      <c r="B2988" s="1"/>
      <c r="C2988" s="1"/>
      <c r="D2988" s="1"/>
      <c r="E2988" s="1"/>
      <c r="F2988" s="1"/>
      <c r="G2988" s="1"/>
      <c r="H2988" s="1"/>
      <c r="I2988" s="1"/>
      <c r="J2988" s="1"/>
    </row>
    <row r="2989" spans="1:10" ht="15" customHeight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</row>
    <row r="2990" spans="1:10" ht="15" customHeight="1">
      <c r="A2990" s="1"/>
      <c r="B2990" s="1"/>
      <c r="C2990" s="1"/>
      <c r="D2990" s="1"/>
      <c r="E2990" s="1"/>
      <c r="F2990" s="1"/>
      <c r="G2990" s="1"/>
      <c r="H2990" s="1"/>
      <c r="I2990" s="1"/>
      <c r="J2990" s="1"/>
    </row>
    <row r="2991" spans="1:10" ht="15" customHeight="1">
      <c r="A2991" s="1"/>
      <c r="B2991" s="1"/>
      <c r="C2991" s="1"/>
      <c r="D2991" s="1"/>
      <c r="E2991" s="1"/>
      <c r="F2991" s="1"/>
      <c r="G2991" s="1"/>
      <c r="H2991" s="1"/>
      <c r="I2991" s="1"/>
      <c r="J2991" s="1"/>
    </row>
    <row r="2992" spans="1:10" ht="15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</row>
    <row r="2993" spans="1:10" ht="15" customHeight="1">
      <c r="A2993" s="1"/>
      <c r="B2993" s="1"/>
      <c r="C2993" s="1"/>
      <c r="D2993" s="1"/>
      <c r="E2993" s="1"/>
      <c r="F2993" s="1"/>
      <c r="G2993" s="1"/>
      <c r="H2993" s="1"/>
      <c r="I2993" s="1"/>
      <c r="J2993" s="1"/>
    </row>
    <row r="2994" spans="1:10" ht="15" customHeight="1">
      <c r="A2994" s="1"/>
      <c r="B2994" s="1"/>
      <c r="C2994" s="1"/>
      <c r="D2994" s="1"/>
      <c r="E2994" s="1"/>
      <c r="F2994" s="1"/>
      <c r="G2994" s="1"/>
      <c r="H2994" s="1"/>
      <c r="I2994" s="1"/>
      <c r="J2994" s="1"/>
    </row>
    <row r="2995" spans="1:10" ht="15" customHeight="1">
      <c r="A2995" s="1"/>
      <c r="B2995" s="1"/>
      <c r="C2995" s="1"/>
      <c r="D2995" s="1"/>
      <c r="E2995" s="1"/>
      <c r="F2995" s="1"/>
      <c r="G2995" s="1"/>
      <c r="H2995" s="1"/>
      <c r="I2995" s="1"/>
      <c r="J2995" s="1"/>
    </row>
    <row r="2996" spans="1:10" ht="15" customHeight="1">
      <c r="A2996" s="1"/>
      <c r="B2996" s="1"/>
      <c r="C2996" s="1"/>
      <c r="D2996" s="1"/>
      <c r="E2996" s="1"/>
      <c r="F2996" s="1"/>
      <c r="G2996" s="1"/>
      <c r="H2996" s="1"/>
      <c r="I2996" s="1"/>
      <c r="J2996" s="1"/>
    </row>
    <row r="2997" spans="1:10" ht="15" customHeight="1">
      <c r="A2997" s="1"/>
      <c r="B2997" s="1"/>
      <c r="C2997" s="1"/>
      <c r="D2997" s="1"/>
      <c r="E2997" s="1"/>
      <c r="F2997" s="1"/>
      <c r="G2997" s="1"/>
      <c r="H2997" s="1"/>
      <c r="I2997" s="1"/>
      <c r="J2997" s="1"/>
    </row>
    <row r="2998" spans="1:10" ht="15" customHeight="1">
      <c r="A2998" s="1"/>
      <c r="B2998" s="1"/>
      <c r="C2998" s="1"/>
      <c r="D2998" s="1"/>
      <c r="E2998" s="1"/>
      <c r="F2998" s="1"/>
      <c r="G2998" s="1"/>
      <c r="H2998" s="1"/>
      <c r="I2998" s="1"/>
      <c r="J2998" s="1"/>
    </row>
    <row r="2999" spans="1:10" ht="15" customHeight="1">
      <c r="A2999" s="1"/>
      <c r="B2999" s="1"/>
      <c r="C2999" s="1"/>
      <c r="D2999" s="1"/>
      <c r="E2999" s="1"/>
      <c r="F2999" s="1"/>
      <c r="G2999" s="1"/>
      <c r="H2999" s="1"/>
      <c r="I2999" s="1"/>
      <c r="J2999" s="1"/>
    </row>
    <row r="3000" spans="1:10" ht="15" customHeight="1">
      <c r="A3000" s="1"/>
      <c r="B3000" s="1"/>
      <c r="C3000" s="1"/>
      <c r="D3000" s="1"/>
      <c r="E3000" s="1"/>
      <c r="F3000" s="1"/>
      <c r="G3000" s="1"/>
      <c r="H3000" s="1"/>
      <c r="I3000" s="1"/>
      <c r="J3000" s="1"/>
    </row>
    <row r="3001" spans="1:10" ht="15" customHeight="1">
      <c r="A3001" s="1"/>
      <c r="B3001" s="1"/>
      <c r="C3001" s="1"/>
      <c r="D3001" s="1"/>
      <c r="E3001" s="1"/>
      <c r="F3001" s="1"/>
      <c r="G3001" s="1"/>
      <c r="H3001" s="1"/>
      <c r="I3001" s="1"/>
      <c r="J3001" s="1"/>
    </row>
    <row r="3002" spans="1:10" ht="15" customHeight="1">
      <c r="A3002" s="1"/>
      <c r="B3002" s="1"/>
      <c r="C3002" s="1"/>
      <c r="D3002" s="1"/>
      <c r="E3002" s="1"/>
      <c r="F3002" s="1"/>
      <c r="G3002" s="1"/>
      <c r="H3002" s="1"/>
      <c r="I3002" s="1"/>
      <c r="J3002" s="1"/>
    </row>
    <row r="3003" spans="1:10" ht="15" customHeight="1">
      <c r="A3003" s="1"/>
      <c r="B3003" s="1"/>
      <c r="C3003" s="1"/>
      <c r="D3003" s="1"/>
      <c r="E3003" s="1"/>
      <c r="F3003" s="1"/>
      <c r="G3003" s="1"/>
      <c r="H3003" s="1"/>
      <c r="I3003" s="1"/>
      <c r="J3003" s="1"/>
    </row>
    <row r="3004" spans="1:10" ht="15" customHeight="1">
      <c r="A3004" s="1"/>
      <c r="B3004" s="1"/>
      <c r="C3004" s="1"/>
      <c r="D3004" s="1"/>
      <c r="E3004" s="1"/>
      <c r="F3004" s="1"/>
      <c r="G3004" s="1"/>
      <c r="H3004" s="1"/>
      <c r="I3004" s="1"/>
      <c r="J3004" s="1"/>
    </row>
    <row r="3005" spans="1:10" ht="15" customHeight="1">
      <c r="A3005" s="1"/>
      <c r="B3005" s="1"/>
      <c r="C3005" s="1"/>
      <c r="D3005" s="1"/>
      <c r="E3005" s="1"/>
      <c r="F3005" s="1"/>
      <c r="G3005" s="1"/>
      <c r="H3005" s="1"/>
      <c r="I3005" s="1"/>
      <c r="J3005" s="1"/>
    </row>
    <row r="3006" spans="1:10" ht="15" customHeight="1">
      <c r="A3006" s="1"/>
      <c r="B3006" s="1"/>
      <c r="C3006" s="1"/>
      <c r="D3006" s="1"/>
      <c r="E3006" s="1"/>
      <c r="F3006" s="1"/>
      <c r="G3006" s="1"/>
      <c r="H3006" s="1"/>
      <c r="I3006" s="1"/>
      <c r="J3006" s="1"/>
    </row>
    <row r="3007" spans="1:10" ht="15" customHeight="1">
      <c r="A3007" s="1"/>
      <c r="B3007" s="1"/>
      <c r="C3007" s="1"/>
      <c r="D3007" s="1"/>
      <c r="E3007" s="1"/>
      <c r="F3007" s="1"/>
      <c r="G3007" s="1"/>
      <c r="H3007" s="1"/>
      <c r="I3007" s="1"/>
      <c r="J3007" s="1"/>
    </row>
    <row r="3008" spans="1:10" ht="15" customHeight="1">
      <c r="A3008" s="1"/>
      <c r="B3008" s="1"/>
      <c r="C3008" s="1"/>
      <c r="D3008" s="1"/>
      <c r="E3008" s="1"/>
      <c r="F3008" s="1"/>
      <c r="G3008" s="1"/>
      <c r="H3008" s="1"/>
      <c r="I3008" s="1"/>
      <c r="J3008" s="1"/>
    </row>
    <row r="3009" spans="1:10" ht="15" customHeight="1">
      <c r="A3009" s="1"/>
      <c r="B3009" s="1"/>
      <c r="C3009" s="1"/>
      <c r="D3009" s="1"/>
      <c r="E3009" s="1"/>
      <c r="F3009" s="1"/>
      <c r="G3009" s="1"/>
      <c r="H3009" s="1"/>
      <c r="I3009" s="1"/>
      <c r="J3009" s="1"/>
    </row>
    <row r="3010" spans="1:10" ht="15" customHeight="1">
      <c r="A3010" s="1"/>
      <c r="B3010" s="1"/>
      <c r="C3010" s="1"/>
      <c r="D3010" s="1"/>
      <c r="E3010" s="1"/>
      <c r="F3010" s="1"/>
      <c r="G3010" s="1"/>
      <c r="H3010" s="1"/>
      <c r="I3010" s="1"/>
      <c r="J3010" s="1"/>
    </row>
    <row r="3011" spans="1:10" ht="15" customHeight="1">
      <c r="A3011" s="1"/>
      <c r="B3011" s="1"/>
      <c r="C3011" s="1"/>
      <c r="D3011" s="1"/>
      <c r="E3011" s="1"/>
      <c r="F3011" s="1"/>
      <c r="G3011" s="1"/>
      <c r="H3011" s="1"/>
      <c r="I3011" s="1"/>
      <c r="J3011" s="1"/>
    </row>
    <row r="3012" spans="1:10" ht="15" customHeight="1">
      <c r="A3012" s="1"/>
      <c r="B3012" s="1"/>
      <c r="C3012" s="1"/>
      <c r="D3012" s="1"/>
      <c r="E3012" s="1"/>
      <c r="F3012" s="1"/>
      <c r="G3012" s="1"/>
      <c r="H3012" s="1"/>
      <c r="I3012" s="1"/>
      <c r="J3012" s="1"/>
    </row>
    <row r="3013" spans="1:10" ht="15" customHeight="1">
      <c r="A3013" s="1"/>
      <c r="B3013" s="1"/>
      <c r="C3013" s="1"/>
      <c r="D3013" s="1"/>
      <c r="E3013" s="1"/>
      <c r="F3013" s="1"/>
      <c r="G3013" s="1"/>
      <c r="H3013" s="1"/>
      <c r="I3013" s="1"/>
      <c r="J3013" s="1"/>
    </row>
    <row r="3014" spans="1:10" ht="15" customHeight="1">
      <c r="A3014" s="1"/>
      <c r="B3014" s="1"/>
      <c r="C3014" s="1"/>
      <c r="D3014" s="1"/>
      <c r="E3014" s="1"/>
      <c r="F3014" s="1"/>
      <c r="G3014" s="1"/>
      <c r="H3014" s="1"/>
      <c r="I3014" s="1"/>
      <c r="J3014" s="1"/>
    </row>
    <row r="3015" spans="1:10" ht="15" customHeight="1">
      <c r="A3015" s="1"/>
      <c r="B3015" s="1"/>
      <c r="C3015" s="1"/>
      <c r="D3015" s="1"/>
      <c r="E3015" s="1"/>
      <c r="F3015" s="1"/>
      <c r="G3015" s="1"/>
      <c r="H3015" s="1"/>
      <c r="I3015" s="1"/>
      <c r="J3015" s="1"/>
    </row>
    <row r="3016" spans="1:10" ht="15" customHeight="1">
      <c r="A3016" s="1"/>
      <c r="B3016" s="1"/>
      <c r="C3016" s="1"/>
      <c r="D3016" s="1"/>
      <c r="E3016" s="1"/>
      <c r="F3016" s="1"/>
      <c r="G3016" s="1"/>
      <c r="H3016" s="1"/>
      <c r="I3016" s="1"/>
      <c r="J3016" s="1"/>
    </row>
    <row r="3017" spans="1:10" ht="15" customHeight="1">
      <c r="A3017" s="1"/>
      <c r="B3017" s="1"/>
      <c r="C3017" s="1"/>
      <c r="D3017" s="1"/>
      <c r="E3017" s="1"/>
      <c r="F3017" s="1"/>
      <c r="G3017" s="1"/>
      <c r="H3017" s="1"/>
      <c r="I3017" s="1"/>
      <c r="J3017" s="1"/>
    </row>
    <row r="3018" spans="1:10" ht="15" customHeight="1">
      <c r="A3018" s="1"/>
      <c r="B3018" s="1"/>
      <c r="C3018" s="1"/>
      <c r="D3018" s="1"/>
      <c r="E3018" s="1"/>
      <c r="F3018" s="1"/>
      <c r="G3018" s="1"/>
      <c r="H3018" s="1"/>
      <c r="I3018" s="1"/>
      <c r="J3018" s="1"/>
    </row>
    <row r="3019" spans="1:10" ht="15" customHeight="1">
      <c r="A3019" s="1"/>
      <c r="B3019" s="1"/>
      <c r="C3019" s="1"/>
      <c r="D3019" s="1"/>
      <c r="E3019" s="1"/>
      <c r="F3019" s="1"/>
      <c r="G3019" s="1"/>
      <c r="H3019" s="1"/>
      <c r="I3019" s="1"/>
      <c r="J3019" s="1"/>
    </row>
    <row r="3020" spans="1:10" ht="15" customHeight="1">
      <c r="A3020" s="1"/>
      <c r="B3020" s="1"/>
      <c r="C3020" s="1"/>
      <c r="D3020" s="1"/>
      <c r="E3020" s="1"/>
      <c r="F3020" s="1"/>
      <c r="G3020" s="1"/>
      <c r="H3020" s="1"/>
      <c r="I3020" s="1"/>
      <c r="J3020" s="1"/>
    </row>
    <row r="3021" spans="1:10" ht="15" customHeight="1">
      <c r="A3021" s="1"/>
      <c r="B3021" s="1"/>
      <c r="C3021" s="1"/>
      <c r="D3021" s="1"/>
      <c r="E3021" s="1"/>
      <c r="F3021" s="1"/>
      <c r="G3021" s="1"/>
      <c r="H3021" s="1"/>
      <c r="I3021" s="1"/>
      <c r="J3021" s="1"/>
    </row>
    <row r="3022" spans="1:10" ht="15" customHeight="1">
      <c r="A3022" s="1"/>
      <c r="B3022" s="1"/>
      <c r="C3022" s="1"/>
      <c r="D3022" s="1"/>
      <c r="E3022" s="1"/>
      <c r="F3022" s="1"/>
      <c r="G3022" s="1"/>
      <c r="H3022" s="1"/>
      <c r="I3022" s="1"/>
      <c r="J3022" s="1"/>
    </row>
    <row r="3023" spans="1:10" ht="15" customHeight="1">
      <c r="A3023" s="1"/>
      <c r="B3023" s="1"/>
      <c r="C3023" s="1"/>
      <c r="D3023" s="1"/>
      <c r="E3023" s="1"/>
      <c r="F3023" s="1"/>
      <c r="G3023" s="1"/>
      <c r="H3023" s="1"/>
      <c r="I3023" s="1"/>
      <c r="J3023" s="1"/>
    </row>
    <row r="3024" spans="1:10" ht="15" customHeight="1">
      <c r="A3024" s="1"/>
      <c r="B3024" s="1"/>
      <c r="C3024" s="1"/>
      <c r="D3024" s="1"/>
      <c r="E3024" s="1"/>
      <c r="F3024" s="1"/>
      <c r="G3024" s="1"/>
      <c r="H3024" s="1"/>
      <c r="I3024" s="1"/>
      <c r="J3024" s="1"/>
    </row>
    <row r="3025" spans="1:10" ht="15" customHeight="1">
      <c r="A3025" s="1"/>
      <c r="B3025" s="1"/>
      <c r="C3025" s="1"/>
      <c r="D3025" s="1"/>
      <c r="E3025" s="1"/>
      <c r="F3025" s="1"/>
      <c r="G3025" s="1"/>
      <c r="H3025" s="1"/>
      <c r="I3025" s="1"/>
      <c r="J3025" s="1"/>
    </row>
    <row r="3026" spans="1:10" ht="15" customHeight="1">
      <c r="A3026" s="1"/>
      <c r="B3026" s="1"/>
      <c r="C3026" s="1"/>
      <c r="D3026" s="1"/>
      <c r="E3026" s="1"/>
      <c r="F3026" s="1"/>
      <c r="G3026" s="1"/>
      <c r="H3026" s="1"/>
      <c r="I3026" s="1"/>
      <c r="J3026" s="1"/>
    </row>
    <row r="3027" spans="1:10" ht="15" customHeight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</row>
    <row r="3028" spans="1:10" ht="15" customHeight="1">
      <c r="A3028" s="1"/>
      <c r="B3028" s="1"/>
      <c r="C3028" s="1"/>
      <c r="D3028" s="1"/>
      <c r="E3028" s="1"/>
      <c r="F3028" s="1"/>
      <c r="G3028" s="1"/>
      <c r="H3028" s="1"/>
      <c r="I3028" s="1"/>
      <c r="J3028" s="1"/>
    </row>
    <row r="3029" spans="1:10" ht="15" customHeight="1">
      <c r="A3029" s="1"/>
      <c r="B3029" s="1"/>
      <c r="C3029" s="1"/>
      <c r="D3029" s="1"/>
      <c r="E3029" s="1"/>
      <c r="F3029" s="1"/>
      <c r="G3029" s="1"/>
      <c r="H3029" s="1"/>
      <c r="I3029" s="1"/>
      <c r="J3029" s="1"/>
    </row>
    <row r="3030" spans="1:10" ht="15" customHeight="1">
      <c r="A3030" s="1"/>
      <c r="B3030" s="1"/>
      <c r="C3030" s="1"/>
      <c r="D3030" s="1"/>
      <c r="E3030" s="1"/>
      <c r="F3030" s="1"/>
      <c r="G3030" s="1"/>
      <c r="H3030" s="1"/>
      <c r="I3030" s="1"/>
      <c r="J3030" s="1"/>
    </row>
    <row r="3031" spans="1:10" ht="15" customHeight="1">
      <c r="A3031" s="1"/>
      <c r="B3031" s="1"/>
      <c r="C3031" s="1"/>
      <c r="D3031" s="1"/>
      <c r="E3031" s="1"/>
      <c r="F3031" s="1"/>
      <c r="G3031" s="1"/>
      <c r="H3031" s="1"/>
      <c r="I3031" s="1"/>
      <c r="J3031" s="1"/>
    </row>
    <row r="3032" spans="1:10" ht="15" customHeight="1">
      <c r="A3032" s="1"/>
      <c r="B3032" s="1"/>
      <c r="C3032" s="1"/>
      <c r="D3032" s="1"/>
      <c r="E3032" s="1"/>
      <c r="F3032" s="1"/>
      <c r="G3032" s="1"/>
      <c r="H3032" s="1"/>
      <c r="I3032" s="1"/>
      <c r="J3032" s="1"/>
    </row>
    <row r="3033" spans="1:10" ht="15" customHeight="1">
      <c r="A3033" s="1"/>
      <c r="B3033" s="1"/>
      <c r="C3033" s="1"/>
      <c r="D3033" s="1"/>
      <c r="E3033" s="1"/>
      <c r="F3033" s="1"/>
      <c r="G3033" s="1"/>
      <c r="H3033" s="1"/>
      <c r="I3033" s="1"/>
      <c r="J3033" s="1"/>
    </row>
    <row r="3034" spans="1:10" ht="15" customHeight="1">
      <c r="A3034" s="1"/>
      <c r="B3034" s="1"/>
      <c r="C3034" s="1"/>
      <c r="D3034" s="1"/>
      <c r="E3034" s="1"/>
      <c r="F3034" s="1"/>
      <c r="G3034" s="1"/>
      <c r="H3034" s="1"/>
      <c r="I3034" s="1"/>
      <c r="J3034" s="1"/>
    </row>
    <row r="3035" spans="1:10" ht="15" customHeight="1">
      <c r="A3035" s="1"/>
      <c r="B3035" s="1"/>
      <c r="C3035" s="1"/>
      <c r="D3035" s="1"/>
      <c r="E3035" s="1"/>
      <c r="F3035" s="1"/>
      <c r="G3035" s="1"/>
      <c r="H3035" s="1"/>
      <c r="I3035" s="1"/>
      <c r="J3035" s="1"/>
    </row>
    <row r="3036" spans="1:10" ht="15" customHeight="1">
      <c r="A3036" s="1"/>
      <c r="B3036" s="1"/>
      <c r="C3036" s="1"/>
      <c r="D3036" s="1"/>
      <c r="E3036" s="1"/>
      <c r="F3036" s="1"/>
      <c r="G3036" s="1"/>
      <c r="H3036" s="1"/>
      <c r="I3036" s="1"/>
      <c r="J3036" s="1"/>
    </row>
    <row r="3037" spans="1:10" ht="15" customHeight="1">
      <c r="A3037" s="1"/>
      <c r="B3037" s="1"/>
      <c r="C3037" s="1"/>
      <c r="D3037" s="1"/>
      <c r="E3037" s="1"/>
      <c r="F3037" s="1"/>
      <c r="G3037" s="1"/>
      <c r="H3037" s="1"/>
      <c r="I3037" s="1"/>
      <c r="J3037" s="1"/>
    </row>
    <row r="3038" spans="1:10" ht="15" customHeight="1">
      <c r="A3038" s="1"/>
      <c r="B3038" s="1"/>
      <c r="C3038" s="1"/>
      <c r="D3038" s="1"/>
      <c r="E3038" s="1"/>
      <c r="F3038" s="1"/>
      <c r="G3038" s="1"/>
      <c r="H3038" s="1"/>
      <c r="I3038" s="1"/>
      <c r="J3038" s="1"/>
    </row>
    <row r="3039" spans="1:10" ht="15" customHeight="1">
      <c r="A3039" s="1"/>
      <c r="B3039" s="1"/>
      <c r="C3039" s="1"/>
      <c r="D3039" s="1"/>
      <c r="E3039" s="1"/>
      <c r="F3039" s="1"/>
      <c r="G3039" s="1"/>
      <c r="H3039" s="1"/>
      <c r="I3039" s="1"/>
      <c r="J3039" s="1"/>
    </row>
    <row r="3040" spans="1:10" ht="15" customHeight="1">
      <c r="A3040" s="1"/>
      <c r="B3040" s="1"/>
      <c r="C3040" s="1"/>
      <c r="D3040" s="1"/>
      <c r="E3040" s="1"/>
      <c r="F3040" s="1"/>
      <c r="G3040" s="1"/>
      <c r="H3040" s="1"/>
      <c r="I3040" s="1"/>
      <c r="J3040" s="1"/>
    </row>
    <row r="3041" spans="1:10" ht="15" customHeight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</row>
    <row r="3042" spans="1:10" ht="15" customHeight="1">
      <c r="A3042" s="1"/>
      <c r="B3042" s="1"/>
      <c r="C3042" s="1"/>
      <c r="D3042" s="1"/>
      <c r="E3042" s="1"/>
      <c r="F3042" s="1"/>
      <c r="G3042" s="1"/>
      <c r="H3042" s="1"/>
      <c r="I3042" s="1"/>
      <c r="J3042" s="1"/>
    </row>
    <row r="3043" spans="1:10" ht="15" customHeight="1">
      <c r="A3043" s="1"/>
      <c r="B3043" s="1"/>
      <c r="C3043" s="1"/>
      <c r="D3043" s="1"/>
      <c r="E3043" s="1"/>
      <c r="F3043" s="1"/>
      <c r="G3043" s="1"/>
      <c r="H3043" s="1"/>
      <c r="I3043" s="1"/>
      <c r="J3043" s="1"/>
    </row>
    <row r="3044" spans="1:10" ht="15" customHeight="1">
      <c r="A3044" s="1"/>
      <c r="B3044" s="1"/>
      <c r="C3044" s="1"/>
      <c r="D3044" s="1"/>
      <c r="E3044" s="1"/>
      <c r="F3044" s="1"/>
      <c r="G3044" s="1"/>
      <c r="H3044" s="1"/>
      <c r="I3044" s="1"/>
      <c r="J3044" s="1"/>
    </row>
    <row r="3045" spans="1:10" ht="15" customHeight="1">
      <c r="A3045" s="1"/>
      <c r="B3045" s="1"/>
      <c r="C3045" s="1"/>
      <c r="D3045" s="1"/>
      <c r="E3045" s="1"/>
      <c r="F3045" s="1"/>
      <c r="G3045" s="1"/>
      <c r="H3045" s="1"/>
      <c r="I3045" s="1"/>
      <c r="J3045" s="1"/>
    </row>
    <row r="3046" spans="1:10" ht="15" customHeight="1">
      <c r="A3046" s="1"/>
      <c r="B3046" s="1"/>
      <c r="C3046" s="1"/>
      <c r="D3046" s="1"/>
      <c r="E3046" s="1"/>
      <c r="F3046" s="1"/>
      <c r="G3046" s="1"/>
      <c r="H3046" s="1"/>
      <c r="I3046" s="1"/>
      <c r="J3046" s="1"/>
    </row>
    <row r="3047" spans="1:10" ht="15" customHeight="1">
      <c r="A3047" s="1"/>
      <c r="B3047" s="1"/>
      <c r="C3047" s="1"/>
      <c r="D3047" s="1"/>
      <c r="E3047" s="1"/>
      <c r="F3047" s="1"/>
      <c r="G3047" s="1"/>
      <c r="H3047" s="1"/>
      <c r="I3047" s="1"/>
      <c r="J3047" s="1"/>
    </row>
    <row r="3048" spans="1:10" ht="15" customHeight="1">
      <c r="A3048" s="1"/>
      <c r="B3048" s="1"/>
      <c r="C3048" s="1"/>
      <c r="D3048" s="1"/>
      <c r="E3048" s="1"/>
      <c r="F3048" s="1"/>
      <c r="G3048" s="1"/>
      <c r="H3048" s="1"/>
      <c r="I3048" s="1"/>
      <c r="J3048" s="1"/>
    </row>
    <row r="3049" spans="1:10" ht="15" customHeight="1">
      <c r="A3049" s="1"/>
      <c r="B3049" s="1"/>
      <c r="C3049" s="1"/>
      <c r="D3049" s="1"/>
      <c r="E3049" s="1"/>
      <c r="F3049" s="1"/>
      <c r="G3049" s="1"/>
      <c r="H3049" s="1"/>
      <c r="I3049" s="1"/>
      <c r="J3049" s="1"/>
    </row>
    <row r="3050" spans="1:10" ht="15" customHeight="1">
      <c r="A3050" s="1"/>
      <c r="B3050" s="1"/>
      <c r="C3050" s="1"/>
      <c r="D3050" s="1"/>
      <c r="E3050" s="1"/>
      <c r="F3050" s="1"/>
      <c r="G3050" s="1"/>
      <c r="H3050" s="1"/>
      <c r="I3050" s="1"/>
      <c r="J3050" s="1"/>
    </row>
    <row r="3051" spans="1:10" ht="15" customHeight="1">
      <c r="A3051" s="1"/>
      <c r="B3051" s="1"/>
      <c r="C3051" s="1"/>
      <c r="D3051" s="1"/>
      <c r="E3051" s="1"/>
      <c r="F3051" s="1"/>
      <c r="G3051" s="1"/>
      <c r="H3051" s="1"/>
      <c r="I3051" s="1"/>
      <c r="J3051" s="1"/>
    </row>
    <row r="3052" spans="1:10" ht="15" customHeight="1">
      <c r="A3052" s="1"/>
      <c r="B3052" s="1"/>
      <c r="C3052" s="1"/>
      <c r="D3052" s="1"/>
      <c r="E3052" s="1"/>
      <c r="F3052" s="1"/>
      <c r="G3052" s="1"/>
      <c r="H3052" s="1"/>
      <c r="I3052" s="1"/>
      <c r="J3052" s="1"/>
    </row>
    <row r="3053" spans="1:10" ht="15" customHeight="1">
      <c r="A3053" s="1"/>
      <c r="B3053" s="1"/>
      <c r="C3053" s="1"/>
      <c r="D3053" s="1"/>
      <c r="E3053" s="1"/>
      <c r="F3053" s="1"/>
      <c r="G3053" s="1"/>
      <c r="H3053" s="1"/>
      <c r="I3053" s="1"/>
      <c r="J3053" s="1"/>
    </row>
    <row r="3054" spans="1:10" ht="15" customHeight="1">
      <c r="A3054" s="1"/>
      <c r="B3054" s="1"/>
      <c r="C3054" s="1"/>
      <c r="D3054" s="1"/>
      <c r="E3054" s="1"/>
      <c r="F3054" s="1"/>
      <c r="G3054" s="1"/>
      <c r="H3054" s="1"/>
      <c r="I3054" s="1"/>
      <c r="J3054" s="1"/>
    </row>
    <row r="3055" spans="1:10" ht="15" customHeight="1">
      <c r="A3055" s="1"/>
      <c r="B3055" s="1"/>
      <c r="C3055" s="1"/>
      <c r="D3055" s="1"/>
      <c r="E3055" s="1"/>
      <c r="F3055" s="1"/>
      <c r="G3055" s="1"/>
      <c r="H3055" s="1"/>
      <c r="I3055" s="1"/>
      <c r="J3055" s="1"/>
    </row>
    <row r="3056" spans="1:10" ht="15" customHeight="1">
      <c r="A3056" s="1"/>
      <c r="B3056" s="1"/>
      <c r="C3056" s="1"/>
      <c r="D3056" s="1"/>
      <c r="E3056" s="1"/>
      <c r="F3056" s="1"/>
      <c r="G3056" s="1"/>
      <c r="H3056" s="1"/>
      <c r="I3056" s="1"/>
      <c r="J3056" s="1"/>
    </row>
    <row r="3057" spans="1:10" ht="15" customHeight="1">
      <c r="A3057" s="1"/>
      <c r="B3057" s="1"/>
      <c r="C3057" s="1"/>
      <c r="D3057" s="1"/>
      <c r="E3057" s="1"/>
      <c r="F3057" s="1"/>
      <c r="G3057" s="1"/>
      <c r="H3057" s="1"/>
      <c r="I3057" s="1"/>
      <c r="J3057" s="1"/>
    </row>
    <row r="3058" spans="1:10" ht="15" customHeight="1">
      <c r="A3058" s="1"/>
      <c r="B3058" s="1"/>
      <c r="C3058" s="1"/>
      <c r="D3058" s="1"/>
      <c r="E3058" s="1"/>
      <c r="F3058" s="1"/>
      <c r="G3058" s="1"/>
      <c r="H3058" s="1"/>
      <c r="I3058" s="1"/>
      <c r="J3058" s="1"/>
    </row>
    <row r="3059" spans="1:10" ht="15" customHeight="1">
      <c r="A3059" s="1"/>
      <c r="B3059" s="1"/>
      <c r="C3059" s="1"/>
      <c r="D3059" s="1"/>
      <c r="E3059" s="1"/>
      <c r="F3059" s="1"/>
      <c r="G3059" s="1"/>
      <c r="H3059" s="1"/>
      <c r="I3059" s="1"/>
      <c r="J3059" s="1"/>
    </row>
    <row r="3060" spans="1:10" ht="15" customHeight="1">
      <c r="A3060" s="1"/>
      <c r="B3060" s="1"/>
      <c r="C3060" s="1"/>
      <c r="D3060" s="1"/>
      <c r="E3060" s="1"/>
      <c r="F3060" s="1"/>
      <c r="G3060" s="1"/>
      <c r="H3060" s="1"/>
      <c r="I3060" s="1"/>
      <c r="J3060" s="1"/>
    </row>
    <row r="3061" spans="1:10" ht="15" customHeight="1">
      <c r="A3061" s="1"/>
      <c r="B3061" s="1"/>
      <c r="C3061" s="1"/>
      <c r="D3061" s="1"/>
      <c r="E3061" s="1"/>
      <c r="F3061" s="1"/>
      <c r="G3061" s="1"/>
      <c r="H3061" s="1"/>
      <c r="I3061" s="1"/>
      <c r="J3061" s="1"/>
    </row>
    <row r="3062" spans="1:10" ht="15" customHeight="1">
      <c r="A3062" s="1"/>
      <c r="B3062" s="1"/>
      <c r="C3062" s="1"/>
      <c r="D3062" s="1"/>
      <c r="E3062" s="1"/>
      <c r="F3062" s="1"/>
      <c r="G3062" s="1"/>
      <c r="H3062" s="1"/>
      <c r="I3062" s="1"/>
      <c r="J3062" s="1"/>
    </row>
    <row r="3063" spans="1:10" ht="15" customHeight="1">
      <c r="A3063" s="1"/>
      <c r="B3063" s="1"/>
      <c r="C3063" s="1"/>
      <c r="D3063" s="1"/>
      <c r="E3063" s="1"/>
      <c r="F3063" s="1"/>
      <c r="G3063" s="1"/>
      <c r="H3063" s="1"/>
      <c r="I3063" s="1"/>
      <c r="J3063" s="1"/>
    </row>
    <row r="3064" spans="1:10" ht="15" customHeight="1">
      <c r="A3064" s="1"/>
      <c r="B3064" s="1"/>
      <c r="C3064" s="1"/>
      <c r="D3064" s="1"/>
      <c r="E3064" s="1"/>
      <c r="F3064" s="1"/>
      <c r="G3064" s="1"/>
      <c r="H3064" s="1"/>
      <c r="I3064" s="1"/>
      <c r="J3064" s="1"/>
    </row>
    <row r="3065" spans="1:10" ht="15" customHeight="1">
      <c r="A3065" s="1"/>
      <c r="B3065" s="1"/>
      <c r="C3065" s="1"/>
      <c r="D3065" s="1"/>
      <c r="E3065" s="1"/>
      <c r="F3065" s="1"/>
      <c r="G3065" s="1"/>
      <c r="H3065" s="1"/>
      <c r="I3065" s="1"/>
      <c r="J3065" s="1"/>
    </row>
    <row r="3066" spans="1:10" ht="15" customHeight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</row>
    <row r="3067" spans="1:10" ht="15" customHeight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</row>
    <row r="3068" spans="1:10" ht="15" customHeight="1">
      <c r="A3068" s="1"/>
      <c r="B3068" s="1"/>
      <c r="C3068" s="1"/>
      <c r="D3068" s="1"/>
      <c r="E3068" s="1"/>
      <c r="F3068" s="1"/>
      <c r="G3068" s="1"/>
      <c r="H3068" s="1"/>
      <c r="I3068" s="1"/>
      <c r="J3068" s="1"/>
    </row>
    <row r="3069" spans="1:10" ht="15" customHeight="1">
      <c r="A3069" s="1"/>
      <c r="B3069" s="1"/>
      <c r="C3069" s="1"/>
      <c r="D3069" s="1"/>
      <c r="E3069" s="1"/>
      <c r="F3069" s="1"/>
      <c r="G3069" s="1"/>
      <c r="H3069" s="1"/>
      <c r="I3069" s="1"/>
      <c r="J3069" s="1"/>
    </row>
    <row r="3070" spans="1:10" ht="15" customHeight="1">
      <c r="A3070" s="1"/>
      <c r="B3070" s="1"/>
      <c r="C3070" s="1"/>
      <c r="D3070" s="1"/>
      <c r="E3070" s="1"/>
      <c r="F3070" s="1"/>
      <c r="G3070" s="1"/>
      <c r="H3070" s="1"/>
      <c r="I3070" s="1"/>
      <c r="J3070" s="1"/>
    </row>
    <row r="3071" spans="1:10" ht="15" customHeight="1">
      <c r="A3071" s="1"/>
      <c r="B3071" s="1"/>
      <c r="C3071" s="1"/>
      <c r="D3071" s="1"/>
      <c r="E3071" s="1"/>
      <c r="F3071" s="1"/>
      <c r="G3071" s="1"/>
      <c r="H3071" s="1"/>
      <c r="I3071" s="1"/>
      <c r="J3071" s="1"/>
    </row>
    <row r="3072" spans="1:10" ht="15" customHeight="1">
      <c r="A3072" s="1"/>
      <c r="B3072" s="1"/>
      <c r="C3072" s="1"/>
      <c r="D3072" s="1"/>
      <c r="E3072" s="1"/>
      <c r="F3072" s="1"/>
      <c r="G3072" s="1"/>
      <c r="H3072" s="1"/>
      <c r="I3072" s="1"/>
      <c r="J3072" s="1"/>
    </row>
    <row r="3073" spans="1:10" ht="15" customHeight="1">
      <c r="A3073" s="1"/>
      <c r="B3073" s="1"/>
      <c r="C3073" s="1"/>
      <c r="D3073" s="1"/>
      <c r="E3073" s="1"/>
      <c r="F3073" s="1"/>
      <c r="G3073" s="1"/>
      <c r="H3073" s="1"/>
      <c r="I3073" s="1"/>
      <c r="J3073" s="1"/>
    </row>
    <row r="3074" spans="1:10" ht="15" customHeight="1">
      <c r="A3074" s="1"/>
      <c r="B3074" s="1"/>
      <c r="C3074" s="1"/>
      <c r="D3074" s="1"/>
      <c r="E3074" s="1"/>
      <c r="F3074" s="1"/>
      <c r="G3074" s="1"/>
      <c r="H3074" s="1"/>
      <c r="I3074" s="1"/>
      <c r="J3074" s="1"/>
    </row>
    <row r="3075" spans="1:10" ht="15" customHeight="1">
      <c r="A3075" s="1"/>
      <c r="B3075" s="1"/>
      <c r="C3075" s="1"/>
      <c r="D3075" s="1"/>
      <c r="E3075" s="1"/>
      <c r="F3075" s="1"/>
      <c r="G3075" s="1"/>
      <c r="H3075" s="1"/>
      <c r="I3075" s="1"/>
      <c r="J3075" s="1"/>
    </row>
    <row r="3076" spans="1:10" ht="15" customHeight="1">
      <c r="A3076" s="1"/>
      <c r="B3076" s="1"/>
      <c r="C3076" s="1"/>
      <c r="D3076" s="1"/>
      <c r="E3076" s="1"/>
      <c r="F3076" s="1"/>
      <c r="G3076" s="1"/>
      <c r="H3076" s="1"/>
      <c r="I3076" s="1"/>
      <c r="J3076" s="1"/>
    </row>
    <row r="3077" spans="1:10" ht="15" customHeight="1">
      <c r="A3077" s="1"/>
      <c r="B3077" s="1"/>
      <c r="C3077" s="1"/>
      <c r="D3077" s="1"/>
      <c r="E3077" s="1"/>
      <c r="F3077" s="1"/>
      <c r="G3077" s="1"/>
      <c r="H3077" s="1"/>
      <c r="I3077" s="1"/>
      <c r="J3077" s="1"/>
    </row>
    <row r="3078" spans="1:10" ht="15" customHeight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</row>
    <row r="3079" spans="1:10" ht="15" customHeight="1">
      <c r="A3079" s="1"/>
      <c r="B3079" s="1"/>
      <c r="C3079" s="1"/>
      <c r="D3079" s="1"/>
      <c r="E3079" s="1"/>
      <c r="F3079" s="1"/>
      <c r="G3079" s="1"/>
      <c r="H3079" s="1"/>
      <c r="I3079" s="1"/>
      <c r="J3079" s="1"/>
    </row>
    <row r="3080" spans="1:10" ht="15" customHeight="1">
      <c r="A3080" s="1"/>
      <c r="B3080" s="1"/>
      <c r="C3080" s="1"/>
      <c r="D3080" s="1"/>
      <c r="E3080" s="1"/>
      <c r="F3080" s="1"/>
      <c r="G3080" s="1"/>
      <c r="H3080" s="1"/>
      <c r="I3080" s="1"/>
      <c r="J3080" s="1"/>
    </row>
    <row r="3081" spans="1:10" ht="15" customHeight="1">
      <c r="A3081" s="1"/>
      <c r="B3081" s="1"/>
      <c r="C3081" s="1"/>
      <c r="D3081" s="1"/>
      <c r="E3081" s="1"/>
      <c r="F3081" s="1"/>
      <c r="G3081" s="1"/>
      <c r="H3081" s="1"/>
      <c r="I3081" s="1"/>
      <c r="J3081" s="1"/>
    </row>
    <row r="3082" spans="1:10" ht="15" customHeight="1">
      <c r="A3082" s="1"/>
      <c r="B3082" s="1"/>
      <c r="C3082" s="1"/>
      <c r="D3082" s="1"/>
      <c r="E3082" s="1"/>
      <c r="F3082" s="1"/>
      <c r="G3082" s="1"/>
      <c r="H3082" s="1"/>
      <c r="I3082" s="1"/>
      <c r="J3082" s="1"/>
    </row>
    <row r="3083" spans="1:10" ht="15" customHeight="1">
      <c r="A3083" s="1"/>
      <c r="B3083" s="1"/>
      <c r="C3083" s="1"/>
      <c r="D3083" s="1"/>
      <c r="E3083" s="1"/>
      <c r="F3083" s="1"/>
      <c r="G3083" s="1"/>
      <c r="H3083" s="1"/>
      <c r="I3083" s="1"/>
      <c r="J3083" s="1"/>
    </row>
    <row r="3084" spans="1:10" ht="15" customHeight="1">
      <c r="A3084" s="1"/>
      <c r="B3084" s="1"/>
      <c r="C3084" s="1"/>
      <c r="D3084" s="1"/>
      <c r="E3084" s="1"/>
      <c r="F3084" s="1"/>
      <c r="G3084" s="1"/>
      <c r="H3084" s="1"/>
      <c r="I3084" s="1"/>
      <c r="J3084" s="1"/>
    </row>
    <row r="3085" spans="1:10" ht="15" customHeight="1">
      <c r="A3085" s="1"/>
      <c r="B3085" s="1"/>
      <c r="C3085" s="1"/>
      <c r="D3085" s="1"/>
      <c r="E3085" s="1"/>
      <c r="F3085" s="1"/>
      <c r="G3085" s="1"/>
      <c r="H3085" s="1"/>
      <c r="I3085" s="1"/>
      <c r="J3085" s="1"/>
    </row>
    <row r="3086" spans="1:10" ht="15" customHeight="1">
      <c r="A3086" s="1"/>
      <c r="B3086" s="1"/>
      <c r="C3086" s="1"/>
      <c r="D3086" s="1"/>
      <c r="E3086" s="1"/>
      <c r="F3086" s="1"/>
      <c r="G3086" s="1"/>
      <c r="H3086" s="1"/>
      <c r="I3086" s="1"/>
      <c r="J3086" s="1"/>
    </row>
    <row r="3087" spans="1:10" ht="15" customHeight="1">
      <c r="A3087" s="1"/>
      <c r="B3087" s="1"/>
      <c r="C3087" s="1"/>
      <c r="D3087" s="1"/>
      <c r="E3087" s="1"/>
      <c r="F3087" s="1"/>
      <c r="G3087" s="1"/>
      <c r="H3087" s="1"/>
      <c r="I3087" s="1"/>
      <c r="J3087" s="1"/>
    </row>
    <row r="3088" spans="1:10" ht="15" customHeight="1">
      <c r="A3088" s="1"/>
      <c r="B3088" s="1"/>
      <c r="C3088" s="1"/>
      <c r="D3088" s="1"/>
      <c r="E3088" s="1"/>
      <c r="F3088" s="1"/>
      <c r="G3088" s="1"/>
      <c r="H3088" s="1"/>
      <c r="I3088" s="1"/>
      <c r="J3088" s="1"/>
    </row>
    <row r="3089" spans="1:10" ht="15" customHeight="1">
      <c r="A3089" s="1"/>
      <c r="B3089" s="1"/>
      <c r="C3089" s="1"/>
      <c r="D3089" s="1"/>
      <c r="E3089" s="1"/>
      <c r="F3089" s="1"/>
      <c r="G3089" s="1"/>
      <c r="H3089" s="1"/>
      <c r="I3089" s="1"/>
      <c r="J3089" s="1"/>
    </row>
    <row r="3090" spans="1:10" ht="15" customHeight="1">
      <c r="A3090" s="1"/>
      <c r="B3090" s="1"/>
      <c r="C3090" s="1"/>
      <c r="D3090" s="1"/>
      <c r="E3090" s="1"/>
      <c r="F3090" s="1"/>
      <c r="G3090" s="1"/>
      <c r="H3090" s="1"/>
      <c r="I3090" s="1"/>
      <c r="J3090" s="1"/>
    </row>
    <row r="3091" spans="1:10" ht="15" customHeight="1">
      <c r="A3091" s="1"/>
      <c r="B3091" s="1"/>
      <c r="C3091" s="1"/>
      <c r="D3091" s="1"/>
      <c r="E3091" s="1"/>
      <c r="F3091" s="1"/>
      <c r="G3091" s="1"/>
      <c r="H3091" s="1"/>
      <c r="I3091" s="1"/>
      <c r="J3091" s="1"/>
    </row>
    <row r="3092" spans="1:10" ht="15" customHeight="1">
      <c r="A3092" s="1"/>
      <c r="B3092" s="1"/>
      <c r="C3092" s="1"/>
      <c r="D3092" s="1"/>
      <c r="E3092" s="1"/>
      <c r="F3092" s="1"/>
      <c r="G3092" s="1"/>
      <c r="H3092" s="1"/>
      <c r="I3092" s="1"/>
      <c r="J3092" s="1"/>
    </row>
    <row r="3093" spans="1:10" ht="15" customHeight="1">
      <c r="A3093" s="1"/>
      <c r="B3093" s="1"/>
      <c r="C3093" s="1"/>
      <c r="D3093" s="1"/>
      <c r="E3093" s="1"/>
      <c r="F3093" s="1"/>
      <c r="G3093" s="1"/>
      <c r="H3093" s="1"/>
      <c r="I3093" s="1"/>
      <c r="J3093" s="1"/>
    </row>
    <row r="3094" spans="1:10" ht="15" customHeight="1">
      <c r="A3094" s="1"/>
      <c r="B3094" s="1"/>
      <c r="C3094" s="1"/>
      <c r="D3094" s="1"/>
      <c r="E3094" s="1"/>
      <c r="F3094" s="1"/>
      <c r="G3094" s="1"/>
      <c r="H3094" s="1"/>
      <c r="I3094" s="1"/>
      <c r="J3094" s="1"/>
    </row>
    <row r="3095" spans="1:10" ht="15" customHeight="1">
      <c r="A3095" s="1"/>
      <c r="B3095" s="1"/>
      <c r="C3095" s="1"/>
      <c r="D3095" s="1"/>
      <c r="E3095" s="1"/>
      <c r="F3095" s="1"/>
      <c r="G3095" s="1"/>
      <c r="H3095" s="1"/>
      <c r="I3095" s="1"/>
      <c r="J3095" s="1"/>
    </row>
    <row r="3096" spans="1:10" ht="15" customHeight="1">
      <c r="A3096" s="1"/>
      <c r="B3096" s="1"/>
      <c r="C3096" s="1"/>
      <c r="D3096" s="1"/>
      <c r="E3096" s="1"/>
      <c r="F3096" s="1"/>
      <c r="G3096" s="1"/>
      <c r="H3096" s="1"/>
      <c r="I3096" s="1"/>
      <c r="J3096" s="1"/>
    </row>
    <row r="3097" spans="1:10" ht="15" customHeight="1">
      <c r="A3097" s="1"/>
      <c r="B3097" s="1"/>
      <c r="C3097" s="1"/>
      <c r="D3097" s="1"/>
      <c r="E3097" s="1"/>
      <c r="F3097" s="1"/>
      <c r="G3097" s="1"/>
      <c r="H3097" s="1"/>
      <c r="I3097" s="1"/>
      <c r="J3097" s="1"/>
    </row>
    <row r="3098" spans="1:10" ht="15" customHeight="1">
      <c r="A3098" s="1"/>
      <c r="B3098" s="1"/>
      <c r="C3098" s="1"/>
      <c r="D3098" s="1"/>
      <c r="E3098" s="1"/>
      <c r="F3098" s="1"/>
      <c r="G3098" s="1"/>
      <c r="H3098" s="1"/>
      <c r="I3098" s="1"/>
      <c r="J3098" s="1"/>
    </row>
    <row r="3099" spans="1:10" ht="15" customHeight="1">
      <c r="A3099" s="1"/>
      <c r="B3099" s="1"/>
      <c r="C3099" s="1"/>
      <c r="D3099" s="1"/>
      <c r="E3099" s="1"/>
      <c r="F3099" s="1"/>
      <c r="G3099" s="1"/>
      <c r="H3099" s="1"/>
      <c r="I3099" s="1"/>
      <c r="J3099" s="1"/>
    </row>
    <row r="3100" spans="1:10" ht="15" customHeight="1">
      <c r="A3100" s="1"/>
      <c r="B3100" s="1"/>
      <c r="C3100" s="1"/>
      <c r="D3100" s="1"/>
      <c r="E3100" s="1"/>
      <c r="F3100" s="1"/>
      <c r="G3100" s="1"/>
      <c r="H3100" s="1"/>
      <c r="I3100" s="1"/>
      <c r="J3100" s="1"/>
    </row>
    <row r="3101" spans="1:10" ht="15" customHeight="1">
      <c r="A3101" s="1"/>
      <c r="B3101" s="1"/>
      <c r="C3101" s="1"/>
      <c r="D3101" s="1"/>
      <c r="E3101" s="1"/>
      <c r="F3101" s="1"/>
      <c r="G3101" s="1"/>
      <c r="H3101" s="1"/>
      <c r="I3101" s="1"/>
      <c r="J3101" s="1"/>
    </row>
    <row r="3102" spans="1:10" ht="15" customHeight="1">
      <c r="A3102" s="1"/>
      <c r="B3102" s="1"/>
      <c r="C3102" s="1"/>
      <c r="D3102" s="1"/>
      <c r="E3102" s="1"/>
      <c r="F3102" s="1"/>
      <c r="G3102" s="1"/>
      <c r="H3102" s="1"/>
      <c r="I3102" s="1"/>
      <c r="J3102" s="1"/>
    </row>
    <row r="3103" spans="1:10" ht="15" customHeight="1">
      <c r="A3103" s="1"/>
      <c r="B3103" s="1"/>
      <c r="C3103" s="1"/>
      <c r="D3103" s="1"/>
      <c r="E3103" s="1"/>
      <c r="F3103" s="1"/>
      <c r="G3103" s="1"/>
      <c r="H3103" s="1"/>
      <c r="I3103" s="1"/>
      <c r="J3103" s="1"/>
    </row>
    <row r="3104" spans="1:10" ht="15" customHeight="1">
      <c r="A3104" s="1"/>
      <c r="B3104" s="1"/>
      <c r="C3104" s="1"/>
      <c r="D3104" s="1"/>
      <c r="E3104" s="1"/>
      <c r="F3104" s="1"/>
      <c r="G3104" s="1"/>
      <c r="H3104" s="1"/>
      <c r="I3104" s="1"/>
      <c r="J3104" s="1"/>
    </row>
    <row r="3105" spans="1:10" ht="15" customHeight="1">
      <c r="A3105" s="1"/>
      <c r="B3105" s="1"/>
      <c r="C3105" s="1"/>
      <c r="D3105" s="1"/>
      <c r="E3105" s="1"/>
      <c r="F3105" s="1"/>
      <c r="G3105" s="1"/>
      <c r="H3105" s="1"/>
      <c r="I3105" s="1"/>
      <c r="J3105" s="1"/>
    </row>
    <row r="3106" spans="1:10" ht="15" customHeight="1">
      <c r="A3106" s="1"/>
      <c r="B3106" s="1"/>
      <c r="C3106" s="1"/>
      <c r="D3106" s="1"/>
      <c r="E3106" s="1"/>
      <c r="F3106" s="1"/>
      <c r="G3106" s="1"/>
      <c r="H3106" s="1"/>
      <c r="I3106" s="1"/>
      <c r="J3106" s="1"/>
    </row>
    <row r="3107" spans="1:10" ht="15" customHeight="1">
      <c r="A3107" s="1"/>
      <c r="B3107" s="1"/>
      <c r="C3107" s="1"/>
      <c r="D3107" s="1"/>
      <c r="E3107" s="1"/>
      <c r="F3107" s="1"/>
      <c r="G3107" s="1"/>
      <c r="H3107" s="1"/>
      <c r="I3107" s="1"/>
      <c r="J3107" s="1"/>
    </row>
    <row r="3108" spans="1:10" ht="15" customHeight="1">
      <c r="A3108" s="1"/>
      <c r="B3108" s="1"/>
      <c r="C3108" s="1"/>
      <c r="D3108" s="1"/>
      <c r="E3108" s="1"/>
      <c r="F3108" s="1"/>
      <c r="G3108" s="1"/>
      <c r="H3108" s="1"/>
      <c r="I3108" s="1"/>
      <c r="J3108" s="1"/>
    </row>
    <row r="3109" spans="1:10" ht="15" customHeight="1">
      <c r="A3109" s="1"/>
      <c r="B3109" s="1"/>
      <c r="C3109" s="1"/>
      <c r="D3109" s="1"/>
      <c r="E3109" s="1"/>
      <c r="F3109" s="1"/>
      <c r="G3109" s="1"/>
      <c r="H3109" s="1"/>
      <c r="I3109" s="1"/>
      <c r="J3109" s="1"/>
    </row>
    <row r="3110" spans="1:10" ht="15" customHeight="1">
      <c r="A3110" s="1"/>
      <c r="B3110" s="1"/>
      <c r="C3110" s="1"/>
      <c r="D3110" s="1"/>
      <c r="E3110" s="1"/>
      <c r="F3110" s="1"/>
      <c r="G3110" s="1"/>
      <c r="H3110" s="1"/>
      <c r="I3110" s="1"/>
      <c r="J3110" s="1"/>
    </row>
    <row r="3111" spans="1:10" ht="15" customHeight="1">
      <c r="A3111" s="1"/>
      <c r="B3111" s="1"/>
      <c r="C3111" s="1"/>
      <c r="D3111" s="1"/>
      <c r="E3111" s="1"/>
      <c r="F3111" s="1"/>
      <c r="G3111" s="1"/>
      <c r="H3111" s="1"/>
      <c r="I3111" s="1"/>
      <c r="J3111" s="1"/>
    </row>
    <row r="3112" spans="1:10" ht="15" customHeight="1">
      <c r="A3112" s="1"/>
      <c r="B3112" s="1"/>
      <c r="C3112" s="1"/>
      <c r="D3112" s="1"/>
      <c r="E3112" s="1"/>
      <c r="F3112" s="1"/>
      <c r="G3112" s="1"/>
      <c r="H3112" s="1"/>
      <c r="I3112" s="1"/>
      <c r="J3112" s="1"/>
    </row>
    <row r="3113" spans="1:10" ht="15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</row>
    <row r="3114" spans="1:10" ht="15" customHeight="1">
      <c r="A3114" s="1"/>
      <c r="B3114" s="1"/>
      <c r="C3114" s="1"/>
      <c r="D3114" s="1"/>
      <c r="E3114" s="1"/>
      <c r="F3114" s="1"/>
      <c r="G3114" s="1"/>
      <c r="H3114" s="1"/>
      <c r="I3114" s="1"/>
      <c r="J3114" s="1"/>
    </row>
    <row r="3115" spans="1:10" ht="15" customHeight="1">
      <c r="A3115" s="1"/>
      <c r="B3115" s="1"/>
      <c r="C3115" s="1"/>
      <c r="D3115" s="1"/>
      <c r="E3115" s="1"/>
      <c r="F3115" s="1"/>
      <c r="G3115" s="1"/>
      <c r="H3115" s="1"/>
      <c r="I3115" s="1"/>
      <c r="J3115" s="1"/>
    </row>
    <row r="3116" spans="1:10" ht="15" customHeight="1">
      <c r="A3116" s="1"/>
      <c r="B3116" s="1"/>
      <c r="C3116" s="1"/>
      <c r="D3116" s="1"/>
      <c r="E3116" s="1"/>
      <c r="F3116" s="1"/>
      <c r="G3116" s="1"/>
      <c r="H3116" s="1"/>
      <c r="I3116" s="1"/>
      <c r="J3116" s="1"/>
    </row>
    <row r="3117" spans="1:10" ht="15" customHeight="1">
      <c r="A3117" s="1"/>
      <c r="B3117" s="1"/>
      <c r="C3117" s="1"/>
      <c r="D3117" s="1"/>
      <c r="E3117" s="1"/>
      <c r="F3117" s="1"/>
      <c r="G3117" s="1"/>
      <c r="H3117" s="1"/>
      <c r="I3117" s="1"/>
      <c r="J3117" s="1"/>
    </row>
    <row r="3118" spans="1:10" ht="15" customHeight="1">
      <c r="A3118" s="1"/>
      <c r="B3118" s="1"/>
      <c r="C3118" s="1"/>
      <c r="D3118" s="1"/>
      <c r="E3118" s="1"/>
      <c r="F3118" s="1"/>
      <c r="G3118" s="1"/>
      <c r="H3118" s="1"/>
      <c r="I3118" s="1"/>
      <c r="J3118" s="1"/>
    </row>
    <row r="3119" spans="1:10" ht="15" customHeight="1">
      <c r="A3119" s="1"/>
      <c r="B3119" s="1"/>
      <c r="C3119" s="1"/>
      <c r="D3119" s="1"/>
      <c r="E3119" s="1"/>
      <c r="F3119" s="1"/>
      <c r="G3119" s="1"/>
      <c r="H3119" s="1"/>
      <c r="I3119" s="1"/>
      <c r="J3119" s="1"/>
    </row>
    <row r="3120" spans="1:10" ht="15" customHeight="1">
      <c r="A3120" s="1"/>
      <c r="B3120" s="1"/>
      <c r="C3120" s="1"/>
      <c r="D3120" s="1"/>
      <c r="E3120" s="1"/>
      <c r="F3120" s="1"/>
      <c r="G3120" s="1"/>
      <c r="H3120" s="1"/>
      <c r="I3120" s="1"/>
      <c r="J3120" s="1"/>
    </row>
    <row r="3121" spans="1:10" ht="15" customHeight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</row>
    <row r="3122" spans="1:10" ht="15" customHeight="1">
      <c r="A3122" s="1"/>
      <c r="B3122" s="1"/>
      <c r="C3122" s="1"/>
      <c r="D3122" s="1"/>
      <c r="E3122" s="1"/>
      <c r="F3122" s="1"/>
      <c r="G3122" s="1"/>
      <c r="H3122" s="1"/>
      <c r="I3122" s="1"/>
      <c r="J3122" s="1"/>
    </row>
    <row r="3123" spans="1:10" ht="15" customHeight="1">
      <c r="A3123" s="1"/>
      <c r="B3123" s="1"/>
      <c r="C3123" s="1"/>
      <c r="D3123" s="1"/>
      <c r="E3123" s="1"/>
      <c r="F3123" s="1"/>
      <c r="G3123" s="1"/>
      <c r="H3123" s="1"/>
      <c r="I3123" s="1"/>
      <c r="J3123" s="1"/>
    </row>
    <row r="3124" spans="1:10" ht="15" customHeight="1">
      <c r="A3124" s="1"/>
      <c r="B3124" s="1"/>
      <c r="C3124" s="1"/>
      <c r="D3124" s="1"/>
      <c r="E3124" s="1"/>
      <c r="F3124" s="1"/>
      <c r="G3124" s="1"/>
      <c r="H3124" s="1"/>
      <c r="I3124" s="1"/>
      <c r="J3124" s="1"/>
    </row>
    <row r="3125" spans="1:10" ht="15" customHeight="1">
      <c r="A3125" s="1"/>
      <c r="B3125" s="1"/>
      <c r="C3125" s="1"/>
      <c r="D3125" s="1"/>
      <c r="E3125" s="1"/>
      <c r="F3125" s="1"/>
      <c r="G3125" s="1"/>
      <c r="H3125" s="1"/>
      <c r="I3125" s="1"/>
      <c r="J3125" s="1"/>
    </row>
    <row r="3126" spans="1:10" ht="15" customHeight="1">
      <c r="A3126" s="1"/>
      <c r="B3126" s="1"/>
      <c r="C3126" s="1"/>
      <c r="D3126" s="1"/>
      <c r="E3126" s="1"/>
      <c r="F3126" s="1"/>
      <c r="G3126" s="1"/>
      <c r="H3126" s="1"/>
      <c r="I3126" s="1"/>
      <c r="J3126" s="1"/>
    </row>
    <row r="3127" spans="1:10" ht="15" customHeight="1">
      <c r="A3127" s="1"/>
      <c r="B3127" s="1"/>
      <c r="C3127" s="1"/>
      <c r="D3127" s="1"/>
      <c r="E3127" s="1"/>
      <c r="F3127" s="1"/>
      <c r="G3127" s="1"/>
      <c r="H3127" s="1"/>
      <c r="I3127" s="1"/>
      <c r="J3127" s="1"/>
    </row>
    <row r="3128" spans="1:10" ht="15" customHeight="1">
      <c r="A3128" s="1"/>
      <c r="B3128" s="1"/>
      <c r="C3128" s="1"/>
      <c r="D3128" s="1"/>
      <c r="E3128" s="1"/>
      <c r="F3128" s="1"/>
      <c r="G3128" s="1"/>
      <c r="H3128" s="1"/>
      <c r="I3128" s="1"/>
      <c r="J3128" s="1"/>
    </row>
    <row r="3129" spans="1:10" ht="15" customHeight="1">
      <c r="A3129" s="1"/>
      <c r="B3129" s="1"/>
      <c r="C3129" s="1"/>
      <c r="D3129" s="1"/>
      <c r="E3129" s="1"/>
      <c r="F3129" s="1"/>
      <c r="G3129" s="1"/>
      <c r="H3129" s="1"/>
      <c r="I3129" s="1"/>
      <c r="J3129" s="1"/>
    </row>
    <row r="3130" spans="1:10" ht="15" customHeight="1">
      <c r="A3130" s="1"/>
      <c r="B3130" s="1"/>
      <c r="C3130" s="1"/>
      <c r="D3130" s="1"/>
      <c r="E3130" s="1"/>
      <c r="F3130" s="1"/>
      <c r="G3130" s="1"/>
      <c r="H3130" s="1"/>
      <c r="I3130" s="1"/>
      <c r="J3130" s="1"/>
    </row>
    <row r="3131" spans="1:10" ht="15" customHeight="1">
      <c r="A3131" s="1"/>
      <c r="B3131" s="1"/>
      <c r="C3131" s="1"/>
      <c r="D3131" s="1"/>
      <c r="E3131" s="1"/>
      <c r="F3131" s="1"/>
      <c r="G3131" s="1"/>
      <c r="H3131" s="1"/>
      <c r="I3131" s="1"/>
      <c r="J3131" s="1"/>
    </row>
    <row r="3132" spans="1:10" ht="15" customHeight="1">
      <c r="A3132" s="1"/>
      <c r="B3132" s="1"/>
      <c r="C3132" s="1"/>
      <c r="D3132" s="1"/>
      <c r="E3132" s="1"/>
      <c r="F3132" s="1"/>
      <c r="G3132" s="1"/>
      <c r="H3132" s="1"/>
      <c r="I3132" s="1"/>
      <c r="J3132" s="1"/>
    </row>
    <row r="3133" spans="1:10" ht="15" customHeight="1">
      <c r="A3133" s="1"/>
      <c r="B3133" s="1"/>
      <c r="C3133" s="1"/>
      <c r="D3133" s="1"/>
      <c r="E3133" s="1"/>
      <c r="F3133" s="1"/>
      <c r="G3133" s="1"/>
      <c r="H3133" s="1"/>
      <c r="I3133" s="1"/>
      <c r="J3133" s="1"/>
    </row>
    <row r="3134" spans="1:10" ht="15" customHeight="1">
      <c r="A3134" s="1"/>
      <c r="B3134" s="1"/>
      <c r="C3134" s="1"/>
      <c r="D3134" s="1"/>
      <c r="E3134" s="1"/>
      <c r="F3134" s="1"/>
      <c r="G3134" s="1"/>
      <c r="H3134" s="1"/>
      <c r="I3134" s="1"/>
      <c r="J3134" s="1"/>
    </row>
    <row r="3135" spans="1:10" ht="15" customHeight="1">
      <c r="A3135" s="1"/>
      <c r="B3135" s="1"/>
      <c r="C3135" s="1"/>
      <c r="D3135" s="1"/>
      <c r="E3135" s="1"/>
      <c r="F3135" s="1"/>
      <c r="G3135" s="1"/>
      <c r="H3135" s="1"/>
      <c r="I3135" s="1"/>
      <c r="J3135" s="1"/>
    </row>
    <row r="3136" spans="1:10" ht="15" customHeight="1">
      <c r="A3136" s="1"/>
      <c r="B3136" s="1"/>
      <c r="C3136" s="1"/>
      <c r="D3136" s="1"/>
      <c r="E3136" s="1"/>
      <c r="F3136" s="1"/>
      <c r="G3136" s="1"/>
      <c r="H3136" s="1"/>
      <c r="I3136" s="1"/>
      <c r="J3136" s="1"/>
    </row>
    <row r="3137" spans="1:10" ht="15" customHeight="1">
      <c r="A3137" s="1"/>
      <c r="B3137" s="1"/>
      <c r="C3137" s="1"/>
      <c r="D3137" s="1"/>
      <c r="E3137" s="1"/>
      <c r="F3137" s="1"/>
      <c r="G3137" s="1"/>
      <c r="H3137" s="1"/>
      <c r="I3137" s="1"/>
      <c r="J3137" s="1"/>
    </row>
    <row r="3138" spans="1:10" ht="15" customHeight="1">
      <c r="A3138" s="1"/>
      <c r="B3138" s="1"/>
      <c r="C3138" s="1"/>
      <c r="D3138" s="1"/>
      <c r="E3138" s="1"/>
      <c r="F3138" s="1"/>
      <c r="G3138" s="1"/>
      <c r="H3138" s="1"/>
      <c r="I3138" s="1"/>
      <c r="J3138" s="1"/>
    </row>
    <row r="3139" spans="1:10" ht="15" customHeight="1">
      <c r="A3139" s="1"/>
      <c r="B3139" s="1"/>
      <c r="C3139" s="1"/>
      <c r="D3139" s="1"/>
      <c r="E3139" s="1"/>
      <c r="F3139" s="1"/>
      <c r="G3139" s="1"/>
      <c r="H3139" s="1"/>
      <c r="I3139" s="1"/>
      <c r="J3139" s="1"/>
    </row>
    <row r="3140" spans="1:10" ht="15" customHeight="1">
      <c r="A3140" s="1"/>
      <c r="B3140" s="1"/>
      <c r="C3140" s="1"/>
      <c r="D3140" s="1"/>
      <c r="E3140" s="1"/>
      <c r="F3140" s="1"/>
      <c r="G3140" s="1"/>
      <c r="H3140" s="1"/>
      <c r="I3140" s="1"/>
      <c r="J3140" s="1"/>
    </row>
    <row r="3141" spans="1:10" ht="15" customHeight="1">
      <c r="A3141" s="1"/>
      <c r="B3141" s="1"/>
      <c r="C3141" s="1"/>
      <c r="D3141" s="1"/>
      <c r="E3141" s="1"/>
      <c r="F3141" s="1"/>
      <c r="G3141" s="1"/>
      <c r="H3141" s="1"/>
      <c r="I3141" s="1"/>
      <c r="J3141" s="1"/>
    </row>
    <row r="3142" spans="1:10" ht="15" customHeight="1">
      <c r="A3142" s="1"/>
      <c r="B3142" s="1"/>
      <c r="C3142" s="1"/>
      <c r="D3142" s="1"/>
      <c r="E3142" s="1"/>
      <c r="F3142" s="1"/>
      <c r="G3142" s="1"/>
      <c r="H3142" s="1"/>
      <c r="I3142" s="1"/>
      <c r="J3142" s="1"/>
    </row>
    <row r="3143" spans="1:10" ht="15" customHeight="1">
      <c r="A3143" s="1"/>
      <c r="B3143" s="1"/>
      <c r="C3143" s="1"/>
      <c r="D3143" s="1"/>
      <c r="E3143" s="1"/>
      <c r="F3143" s="1"/>
      <c r="G3143" s="1"/>
      <c r="H3143" s="1"/>
      <c r="I3143" s="1"/>
      <c r="J3143" s="1"/>
    </row>
    <row r="3144" spans="1:10" ht="15" customHeight="1">
      <c r="A3144" s="1"/>
      <c r="B3144" s="1"/>
      <c r="C3144" s="1"/>
      <c r="D3144" s="1"/>
      <c r="E3144" s="1"/>
      <c r="F3144" s="1"/>
      <c r="G3144" s="1"/>
      <c r="H3144" s="1"/>
      <c r="I3144" s="1"/>
      <c r="J3144" s="1"/>
    </row>
    <row r="3145" spans="1:10" ht="15" customHeight="1">
      <c r="A3145" s="1"/>
      <c r="B3145" s="1"/>
      <c r="C3145" s="1"/>
      <c r="D3145" s="1"/>
      <c r="E3145" s="1"/>
      <c r="F3145" s="1"/>
      <c r="G3145" s="1"/>
      <c r="H3145" s="1"/>
      <c r="I3145" s="1"/>
      <c r="J3145" s="1"/>
    </row>
    <row r="3146" spans="1:10" ht="15" customHeight="1">
      <c r="A3146" s="1"/>
      <c r="B3146" s="1"/>
      <c r="C3146" s="1"/>
      <c r="D3146" s="1"/>
      <c r="E3146" s="1"/>
      <c r="F3146" s="1"/>
      <c r="G3146" s="1"/>
      <c r="H3146" s="1"/>
      <c r="I3146" s="1"/>
      <c r="J3146" s="1"/>
    </row>
    <row r="3147" spans="1:10" ht="15" customHeight="1">
      <c r="A3147" s="1"/>
      <c r="B3147" s="1"/>
      <c r="C3147" s="1"/>
      <c r="D3147" s="1"/>
      <c r="E3147" s="1"/>
      <c r="F3147" s="1"/>
      <c r="G3147" s="1"/>
      <c r="H3147" s="1"/>
      <c r="I3147" s="1"/>
      <c r="J3147" s="1"/>
    </row>
    <row r="3148" spans="1:10" ht="15" customHeight="1">
      <c r="A3148" s="1"/>
      <c r="B3148" s="1"/>
      <c r="C3148" s="1"/>
      <c r="D3148" s="1"/>
      <c r="E3148" s="1"/>
      <c r="F3148" s="1"/>
      <c r="G3148" s="1"/>
      <c r="H3148" s="1"/>
      <c r="I3148" s="1"/>
      <c r="J3148" s="1"/>
    </row>
    <row r="3149" spans="1:10" ht="15" customHeight="1">
      <c r="A3149" s="1"/>
      <c r="B3149" s="1"/>
      <c r="C3149" s="1"/>
      <c r="D3149" s="1"/>
      <c r="E3149" s="1"/>
      <c r="F3149" s="1"/>
      <c r="G3149" s="1"/>
      <c r="H3149" s="1"/>
      <c r="I3149" s="1"/>
      <c r="J3149" s="1"/>
    </row>
    <row r="3150" spans="1:10" ht="15" customHeight="1">
      <c r="A3150" s="1"/>
      <c r="B3150" s="1"/>
      <c r="C3150" s="1"/>
      <c r="D3150" s="1"/>
      <c r="E3150" s="1"/>
      <c r="F3150" s="1"/>
      <c r="G3150" s="1"/>
      <c r="H3150" s="1"/>
      <c r="I3150" s="1"/>
      <c r="J3150" s="1"/>
    </row>
    <row r="3151" spans="1:10" ht="15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</row>
    <row r="3152" spans="1:10" ht="15" customHeight="1">
      <c r="A3152" s="1"/>
      <c r="B3152" s="1"/>
      <c r="C3152" s="1"/>
      <c r="D3152" s="1"/>
      <c r="E3152" s="1"/>
      <c r="F3152" s="1"/>
      <c r="G3152" s="1"/>
      <c r="H3152" s="1"/>
      <c r="I3152" s="1"/>
      <c r="J3152" s="1"/>
    </row>
    <row r="3153" spans="1:10" ht="15" customHeight="1">
      <c r="A3153" s="1"/>
      <c r="B3153" s="1"/>
      <c r="C3153" s="1"/>
      <c r="D3153" s="1"/>
      <c r="E3153" s="1"/>
      <c r="F3153" s="1"/>
      <c r="G3153" s="1"/>
      <c r="H3153" s="1"/>
      <c r="I3153" s="1"/>
      <c r="J3153" s="1"/>
    </row>
    <row r="3154" spans="1:10" ht="15" customHeight="1">
      <c r="A3154" s="1"/>
      <c r="B3154" s="1"/>
      <c r="C3154" s="1"/>
      <c r="D3154" s="1"/>
      <c r="E3154" s="1"/>
      <c r="F3154" s="1"/>
      <c r="G3154" s="1"/>
      <c r="H3154" s="1"/>
      <c r="I3154" s="1"/>
      <c r="J3154" s="1"/>
    </row>
    <row r="3155" spans="1:10" ht="15" customHeight="1">
      <c r="A3155" s="1"/>
      <c r="B3155" s="1"/>
      <c r="C3155" s="1"/>
      <c r="D3155" s="1"/>
      <c r="E3155" s="1"/>
      <c r="F3155" s="1"/>
      <c r="G3155" s="1"/>
      <c r="H3155" s="1"/>
      <c r="I3155" s="1"/>
      <c r="J3155" s="1"/>
    </row>
    <row r="3156" spans="1:10" ht="15" customHeight="1">
      <c r="A3156" s="1"/>
      <c r="B3156" s="1"/>
      <c r="C3156" s="1"/>
      <c r="D3156" s="1"/>
      <c r="E3156" s="1"/>
      <c r="F3156" s="1"/>
      <c r="G3156" s="1"/>
      <c r="H3156" s="1"/>
      <c r="I3156" s="1"/>
      <c r="J3156" s="1"/>
    </row>
    <row r="3157" spans="1:10" ht="15" customHeight="1">
      <c r="A3157" s="1"/>
      <c r="B3157" s="1"/>
      <c r="C3157" s="1"/>
      <c r="D3157" s="1"/>
      <c r="E3157" s="1"/>
      <c r="F3157" s="1"/>
      <c r="G3157" s="1"/>
      <c r="H3157" s="1"/>
      <c r="I3157" s="1"/>
      <c r="J3157" s="1"/>
    </row>
    <row r="3158" spans="1:10" ht="15" customHeight="1">
      <c r="A3158" s="1"/>
      <c r="B3158" s="1"/>
      <c r="C3158" s="1"/>
      <c r="D3158" s="1"/>
      <c r="E3158" s="1"/>
      <c r="F3158" s="1"/>
      <c r="G3158" s="1"/>
      <c r="H3158" s="1"/>
      <c r="I3158" s="1"/>
      <c r="J3158" s="1"/>
    </row>
    <row r="3159" spans="1:10" ht="15" customHeight="1">
      <c r="A3159" s="1"/>
      <c r="B3159" s="1"/>
      <c r="C3159" s="1"/>
      <c r="D3159" s="1"/>
      <c r="E3159" s="1"/>
      <c r="F3159" s="1"/>
      <c r="G3159" s="1"/>
      <c r="H3159" s="1"/>
      <c r="I3159" s="1"/>
      <c r="J3159" s="1"/>
    </row>
    <row r="3160" spans="1:10" ht="15" customHeight="1">
      <c r="A3160" s="1"/>
      <c r="B3160" s="1"/>
      <c r="C3160" s="1"/>
      <c r="D3160" s="1"/>
      <c r="E3160" s="1"/>
      <c r="F3160" s="1"/>
      <c r="G3160" s="1"/>
      <c r="H3160" s="1"/>
      <c r="I3160" s="1"/>
      <c r="J3160" s="1"/>
    </row>
    <row r="3161" spans="1:10" ht="15" customHeight="1">
      <c r="A3161" s="1"/>
      <c r="B3161" s="1"/>
      <c r="C3161" s="1"/>
      <c r="D3161" s="1"/>
      <c r="E3161" s="1"/>
      <c r="F3161" s="1"/>
      <c r="G3161" s="1"/>
      <c r="H3161" s="1"/>
      <c r="I3161" s="1"/>
      <c r="J3161" s="1"/>
    </row>
    <row r="3162" spans="1:10" ht="15" customHeight="1">
      <c r="A3162" s="1"/>
      <c r="B3162" s="1"/>
      <c r="C3162" s="1"/>
      <c r="D3162" s="1"/>
      <c r="E3162" s="1"/>
      <c r="F3162" s="1"/>
      <c r="G3162" s="1"/>
      <c r="H3162" s="1"/>
      <c r="I3162" s="1"/>
      <c r="J3162" s="1"/>
    </row>
    <row r="3163" spans="1:10" ht="15" customHeight="1">
      <c r="A3163" s="1"/>
      <c r="B3163" s="1"/>
      <c r="C3163" s="1"/>
      <c r="D3163" s="1"/>
      <c r="E3163" s="1"/>
      <c r="F3163" s="1"/>
      <c r="G3163" s="1"/>
      <c r="H3163" s="1"/>
      <c r="I3163" s="1"/>
      <c r="J3163" s="1"/>
    </row>
    <row r="3164" spans="1:10" ht="15" customHeight="1">
      <c r="A3164" s="1"/>
      <c r="B3164" s="1"/>
      <c r="C3164" s="1"/>
      <c r="D3164" s="1"/>
      <c r="E3164" s="1"/>
      <c r="F3164" s="1"/>
      <c r="G3164" s="1"/>
      <c r="H3164" s="1"/>
      <c r="I3164" s="1"/>
      <c r="J3164" s="1"/>
    </row>
    <row r="3165" spans="1:10" ht="15" customHeight="1">
      <c r="A3165" s="1"/>
      <c r="B3165" s="1"/>
      <c r="C3165" s="1"/>
      <c r="D3165" s="1"/>
      <c r="E3165" s="1"/>
      <c r="F3165" s="1"/>
      <c r="G3165" s="1"/>
      <c r="H3165" s="1"/>
      <c r="I3165" s="1"/>
      <c r="J3165" s="1"/>
    </row>
    <row r="3166" spans="1:10" ht="15" customHeight="1">
      <c r="A3166" s="1"/>
      <c r="B3166" s="1"/>
      <c r="C3166" s="1"/>
      <c r="D3166" s="1"/>
      <c r="E3166" s="1"/>
      <c r="F3166" s="1"/>
      <c r="G3166" s="1"/>
      <c r="H3166" s="1"/>
      <c r="I3166" s="1"/>
      <c r="J3166" s="1"/>
    </row>
    <row r="3167" spans="1:10" ht="15" customHeight="1">
      <c r="A3167" s="1"/>
      <c r="B3167" s="1"/>
      <c r="C3167" s="1"/>
      <c r="D3167" s="1"/>
      <c r="E3167" s="1"/>
      <c r="F3167" s="1"/>
      <c r="G3167" s="1"/>
      <c r="H3167" s="1"/>
      <c r="I3167" s="1"/>
      <c r="J3167" s="1"/>
    </row>
    <row r="3168" spans="1:10" ht="15" customHeight="1">
      <c r="A3168" s="1"/>
      <c r="B3168" s="1"/>
      <c r="C3168" s="1"/>
      <c r="D3168" s="1"/>
      <c r="E3168" s="1"/>
      <c r="F3168" s="1"/>
      <c r="G3168" s="1"/>
      <c r="H3168" s="1"/>
      <c r="I3168" s="1"/>
      <c r="J3168" s="1"/>
    </row>
    <row r="3169" spans="1:10" ht="15" customHeight="1">
      <c r="A3169" s="1"/>
      <c r="B3169" s="1"/>
      <c r="C3169" s="1"/>
      <c r="D3169" s="1"/>
      <c r="E3169" s="1"/>
      <c r="F3169" s="1"/>
      <c r="G3169" s="1"/>
      <c r="H3169" s="1"/>
      <c r="I3169" s="1"/>
      <c r="J3169" s="1"/>
    </row>
    <row r="3170" spans="1:10" ht="15" customHeight="1">
      <c r="A3170" s="1"/>
      <c r="B3170" s="1"/>
      <c r="C3170" s="1"/>
      <c r="D3170" s="1"/>
      <c r="E3170" s="1"/>
      <c r="F3170" s="1"/>
      <c r="G3170" s="1"/>
      <c r="H3170" s="1"/>
      <c r="I3170" s="1"/>
      <c r="J3170" s="1"/>
    </row>
    <row r="3171" spans="1:10" ht="15" customHeight="1">
      <c r="A3171" s="1"/>
      <c r="B3171" s="1"/>
      <c r="C3171" s="1"/>
      <c r="D3171" s="1"/>
      <c r="E3171" s="1"/>
      <c r="F3171" s="1"/>
      <c r="G3171" s="1"/>
      <c r="H3171" s="1"/>
      <c r="I3171" s="1"/>
      <c r="J3171" s="1"/>
    </row>
    <row r="3172" spans="1:10" ht="15" customHeight="1">
      <c r="A3172" s="1"/>
      <c r="B3172" s="1"/>
      <c r="C3172" s="1"/>
      <c r="D3172" s="1"/>
      <c r="E3172" s="1"/>
      <c r="F3172" s="1"/>
      <c r="G3172" s="1"/>
      <c r="H3172" s="1"/>
      <c r="I3172" s="1"/>
      <c r="J3172" s="1"/>
    </row>
    <row r="3173" spans="1:10" ht="15" customHeight="1">
      <c r="A3173" s="1"/>
      <c r="B3173" s="1"/>
      <c r="C3173" s="1"/>
      <c r="D3173" s="1"/>
      <c r="E3173" s="1"/>
      <c r="F3173" s="1"/>
      <c r="G3173" s="1"/>
      <c r="H3173" s="1"/>
      <c r="I3173" s="1"/>
      <c r="J3173" s="1"/>
    </row>
    <row r="3174" spans="1:10" ht="15" customHeight="1">
      <c r="A3174" s="1"/>
      <c r="B3174" s="1"/>
      <c r="C3174" s="1"/>
      <c r="D3174" s="1"/>
      <c r="E3174" s="1"/>
      <c r="F3174" s="1"/>
      <c r="G3174" s="1"/>
      <c r="H3174" s="1"/>
      <c r="I3174" s="1"/>
      <c r="J3174" s="1"/>
    </row>
    <row r="3175" spans="1:10" ht="15" customHeight="1">
      <c r="A3175" s="1"/>
      <c r="B3175" s="1"/>
      <c r="C3175" s="1"/>
      <c r="D3175" s="1"/>
      <c r="E3175" s="1"/>
      <c r="F3175" s="1"/>
      <c r="G3175" s="1"/>
      <c r="H3175" s="1"/>
      <c r="I3175" s="1"/>
      <c r="J3175" s="1"/>
    </row>
    <row r="3176" spans="1:10" ht="15" customHeight="1">
      <c r="A3176" s="1"/>
      <c r="B3176" s="1"/>
      <c r="C3176" s="1"/>
      <c r="D3176" s="1"/>
      <c r="E3176" s="1"/>
      <c r="F3176" s="1"/>
      <c r="G3176" s="1"/>
      <c r="H3176" s="1"/>
      <c r="I3176" s="1"/>
      <c r="J3176" s="1"/>
    </row>
    <row r="3177" spans="1:10" ht="15" customHeight="1">
      <c r="A3177" s="1"/>
      <c r="B3177" s="1"/>
      <c r="C3177" s="1"/>
      <c r="D3177" s="1"/>
      <c r="E3177" s="1"/>
      <c r="F3177" s="1"/>
      <c r="G3177" s="1"/>
      <c r="H3177" s="1"/>
      <c r="I3177" s="1"/>
      <c r="J3177" s="1"/>
    </row>
    <row r="3178" spans="1:10" ht="15" customHeight="1">
      <c r="A3178" s="1"/>
      <c r="B3178" s="1"/>
      <c r="C3178" s="1"/>
      <c r="D3178" s="1"/>
      <c r="E3178" s="1"/>
      <c r="F3178" s="1"/>
      <c r="G3178" s="1"/>
      <c r="H3178" s="1"/>
      <c r="I3178" s="1"/>
      <c r="J3178" s="1"/>
    </row>
    <row r="3179" spans="1:10" ht="15" customHeight="1">
      <c r="A3179" s="1"/>
      <c r="B3179" s="1"/>
      <c r="C3179" s="1"/>
      <c r="D3179" s="1"/>
      <c r="E3179" s="1"/>
      <c r="F3179" s="1"/>
      <c r="G3179" s="1"/>
      <c r="H3179" s="1"/>
      <c r="I3179" s="1"/>
      <c r="J3179" s="1"/>
    </row>
    <row r="3180" spans="1:10" ht="15" customHeight="1">
      <c r="A3180" s="1"/>
      <c r="B3180" s="1"/>
      <c r="C3180" s="1"/>
      <c r="D3180" s="1"/>
      <c r="E3180" s="1"/>
      <c r="F3180" s="1"/>
      <c r="G3180" s="1"/>
      <c r="H3180" s="1"/>
      <c r="I3180" s="1"/>
      <c r="J3180" s="1"/>
    </row>
    <row r="3181" spans="1:10" ht="15" customHeight="1">
      <c r="A3181" s="1"/>
      <c r="B3181" s="1"/>
      <c r="C3181" s="1"/>
      <c r="D3181" s="1"/>
      <c r="E3181" s="1"/>
      <c r="F3181" s="1"/>
      <c r="G3181" s="1"/>
      <c r="H3181" s="1"/>
      <c r="I3181" s="1"/>
      <c r="J3181" s="1"/>
    </row>
    <row r="3182" spans="1:10" ht="15" customHeight="1">
      <c r="A3182" s="1"/>
      <c r="B3182" s="1"/>
      <c r="C3182" s="1"/>
      <c r="D3182" s="1"/>
      <c r="E3182" s="1"/>
      <c r="F3182" s="1"/>
      <c r="G3182" s="1"/>
      <c r="H3182" s="1"/>
      <c r="I3182" s="1"/>
      <c r="J3182" s="1"/>
    </row>
    <row r="3183" spans="1:10" ht="15" customHeight="1">
      <c r="A3183" s="1"/>
      <c r="B3183" s="1"/>
      <c r="C3183" s="1"/>
      <c r="D3183" s="1"/>
      <c r="E3183" s="1"/>
      <c r="F3183" s="1"/>
      <c r="G3183" s="1"/>
      <c r="H3183" s="1"/>
      <c r="I3183" s="1"/>
      <c r="J3183" s="1"/>
    </row>
    <row r="3184" spans="1:10" ht="15" customHeight="1">
      <c r="A3184" s="1"/>
      <c r="B3184" s="1"/>
      <c r="C3184" s="1"/>
      <c r="D3184" s="1"/>
      <c r="E3184" s="1"/>
      <c r="F3184" s="1"/>
      <c r="G3184" s="1"/>
      <c r="H3184" s="1"/>
      <c r="I3184" s="1"/>
      <c r="J3184" s="1"/>
    </row>
    <row r="3185" spans="1:10" ht="15" customHeight="1">
      <c r="A3185" s="1"/>
      <c r="B3185" s="1"/>
      <c r="C3185" s="1"/>
      <c r="D3185" s="1"/>
      <c r="E3185" s="1"/>
      <c r="F3185" s="1"/>
      <c r="G3185" s="1"/>
      <c r="H3185" s="1"/>
      <c r="I3185" s="1"/>
      <c r="J3185" s="1"/>
    </row>
    <row r="3186" spans="1:10" ht="15" customHeight="1">
      <c r="A3186" s="1"/>
      <c r="B3186" s="1"/>
      <c r="C3186" s="1"/>
      <c r="D3186" s="1"/>
      <c r="E3186" s="1"/>
      <c r="F3186" s="1"/>
      <c r="G3186" s="1"/>
      <c r="H3186" s="1"/>
      <c r="I3186" s="1"/>
      <c r="J3186" s="1"/>
    </row>
    <row r="3187" spans="1:10" ht="15" customHeight="1">
      <c r="A3187" s="1"/>
      <c r="B3187" s="1"/>
      <c r="C3187" s="1"/>
      <c r="D3187" s="1"/>
      <c r="E3187" s="1"/>
      <c r="F3187" s="1"/>
      <c r="G3187" s="1"/>
      <c r="H3187" s="1"/>
      <c r="I3187" s="1"/>
      <c r="J3187" s="1"/>
    </row>
    <row r="3188" spans="1:10" ht="15" customHeight="1">
      <c r="A3188" s="1"/>
      <c r="B3188" s="1"/>
      <c r="C3188" s="1"/>
      <c r="D3188" s="1"/>
      <c r="E3188" s="1"/>
      <c r="F3188" s="1"/>
      <c r="G3188" s="1"/>
      <c r="H3188" s="1"/>
      <c r="I3188" s="1"/>
      <c r="J3188" s="1"/>
    </row>
    <row r="3189" spans="1:10" ht="15" customHeight="1">
      <c r="A3189" s="1"/>
      <c r="B3189" s="1"/>
      <c r="C3189" s="1"/>
      <c r="D3189" s="1"/>
      <c r="E3189" s="1"/>
      <c r="F3189" s="1"/>
      <c r="G3189" s="1"/>
      <c r="H3189" s="1"/>
      <c r="I3189" s="1"/>
      <c r="J3189" s="1"/>
    </row>
    <row r="3190" spans="1:10" ht="15" customHeight="1">
      <c r="A3190" s="1"/>
      <c r="B3190" s="1"/>
      <c r="C3190" s="1"/>
      <c r="D3190" s="1"/>
      <c r="E3190" s="1"/>
      <c r="F3190" s="1"/>
      <c r="G3190" s="1"/>
      <c r="H3190" s="1"/>
      <c r="I3190" s="1"/>
      <c r="J3190" s="1"/>
    </row>
    <row r="3191" spans="1:10" ht="15" customHeight="1">
      <c r="A3191" s="1"/>
      <c r="B3191" s="1"/>
      <c r="C3191" s="1"/>
      <c r="D3191" s="1"/>
      <c r="E3191" s="1"/>
      <c r="F3191" s="1"/>
      <c r="G3191" s="1"/>
      <c r="H3191" s="1"/>
      <c r="I3191" s="1"/>
      <c r="J3191" s="1"/>
    </row>
    <row r="3192" spans="1:10" ht="15" customHeight="1">
      <c r="A3192" s="1"/>
      <c r="B3192" s="1"/>
      <c r="C3192" s="1"/>
      <c r="D3192" s="1"/>
      <c r="E3192" s="1"/>
      <c r="F3192" s="1"/>
      <c r="G3192" s="1"/>
      <c r="H3192" s="1"/>
      <c r="I3192" s="1"/>
      <c r="J3192" s="1"/>
    </row>
    <row r="3193" spans="1:10" ht="15" customHeight="1">
      <c r="A3193" s="1"/>
      <c r="B3193" s="1"/>
      <c r="C3193" s="1"/>
      <c r="D3193" s="1"/>
      <c r="E3193" s="1"/>
      <c r="F3193" s="1"/>
      <c r="G3193" s="1"/>
      <c r="H3193" s="1"/>
      <c r="I3193" s="1"/>
      <c r="J3193" s="1"/>
    </row>
    <row r="3194" spans="1:10" ht="15" customHeight="1">
      <c r="A3194" s="1"/>
      <c r="B3194" s="1"/>
      <c r="C3194" s="1"/>
      <c r="D3194" s="1"/>
      <c r="E3194" s="1"/>
      <c r="F3194" s="1"/>
      <c r="G3194" s="1"/>
      <c r="H3194" s="1"/>
      <c r="I3194" s="1"/>
      <c r="J3194" s="1"/>
    </row>
    <row r="3195" spans="1:10" ht="15" customHeight="1">
      <c r="A3195" s="1"/>
      <c r="B3195" s="1"/>
      <c r="C3195" s="1"/>
      <c r="D3195" s="1"/>
      <c r="E3195" s="1"/>
      <c r="F3195" s="1"/>
      <c r="G3195" s="1"/>
      <c r="H3195" s="1"/>
      <c r="I3195" s="1"/>
      <c r="J3195" s="1"/>
    </row>
    <row r="3196" spans="1:10" ht="15" customHeight="1">
      <c r="A3196" s="1"/>
      <c r="B3196" s="1"/>
      <c r="C3196" s="1"/>
      <c r="D3196" s="1"/>
      <c r="E3196" s="1"/>
      <c r="F3196" s="1"/>
      <c r="G3196" s="1"/>
      <c r="H3196" s="1"/>
      <c r="I3196" s="1"/>
      <c r="J3196" s="1"/>
    </row>
    <row r="3197" spans="1:10" ht="15" customHeight="1">
      <c r="A3197" s="1"/>
      <c r="B3197" s="1"/>
      <c r="C3197" s="1"/>
      <c r="D3197" s="1"/>
      <c r="E3197" s="1"/>
      <c r="F3197" s="1"/>
      <c r="G3197" s="1"/>
      <c r="H3197" s="1"/>
      <c r="I3197" s="1"/>
      <c r="J3197" s="1"/>
    </row>
    <row r="3198" spans="1:10" ht="15" customHeight="1">
      <c r="A3198" s="1"/>
      <c r="B3198" s="1"/>
      <c r="C3198" s="1"/>
      <c r="D3198" s="1"/>
      <c r="E3198" s="1"/>
      <c r="F3198" s="1"/>
      <c r="G3198" s="1"/>
      <c r="H3198" s="1"/>
      <c r="I3198" s="1"/>
      <c r="J3198" s="1"/>
    </row>
    <row r="3199" spans="1:10" ht="15" customHeight="1">
      <c r="A3199" s="1"/>
      <c r="B3199" s="1"/>
      <c r="C3199" s="1"/>
      <c r="D3199" s="1"/>
      <c r="E3199" s="1"/>
      <c r="F3199" s="1"/>
      <c r="G3199" s="1"/>
      <c r="H3199" s="1"/>
      <c r="I3199" s="1"/>
      <c r="J3199" s="1"/>
    </row>
    <row r="3200" spans="1:10" ht="15" customHeight="1">
      <c r="A3200" s="1"/>
      <c r="B3200" s="1"/>
      <c r="C3200" s="1"/>
      <c r="D3200" s="1"/>
      <c r="E3200" s="1"/>
      <c r="F3200" s="1"/>
      <c r="G3200" s="1"/>
      <c r="H3200" s="1"/>
      <c r="I3200" s="1"/>
      <c r="J3200" s="1"/>
    </row>
    <row r="3201" spans="1:10" ht="15" customHeight="1">
      <c r="A3201" s="1"/>
      <c r="B3201" s="1"/>
      <c r="C3201" s="1"/>
      <c r="D3201" s="1"/>
      <c r="E3201" s="1"/>
      <c r="F3201" s="1"/>
      <c r="G3201" s="1"/>
      <c r="H3201" s="1"/>
      <c r="I3201" s="1"/>
      <c r="J3201" s="1"/>
    </row>
    <row r="3202" spans="1:10" ht="15" customHeight="1">
      <c r="A3202" s="1"/>
      <c r="B3202" s="1"/>
      <c r="C3202" s="1"/>
      <c r="D3202" s="1"/>
      <c r="E3202" s="1"/>
      <c r="F3202" s="1"/>
      <c r="G3202" s="1"/>
      <c r="H3202" s="1"/>
      <c r="I3202" s="1"/>
      <c r="J3202" s="1"/>
    </row>
    <row r="3203" spans="1:10" ht="15" customHeight="1">
      <c r="A3203" s="1"/>
      <c r="B3203" s="1"/>
      <c r="C3203" s="1"/>
      <c r="D3203" s="1"/>
      <c r="E3203" s="1"/>
      <c r="F3203" s="1"/>
      <c r="G3203" s="1"/>
      <c r="H3203" s="1"/>
      <c r="I3203" s="1"/>
      <c r="J3203" s="1"/>
    </row>
    <row r="3204" spans="1:10" ht="15" customHeight="1">
      <c r="A3204" s="1"/>
      <c r="B3204" s="1"/>
      <c r="C3204" s="1"/>
      <c r="D3204" s="1"/>
      <c r="E3204" s="1"/>
      <c r="F3204" s="1"/>
      <c r="G3204" s="1"/>
      <c r="H3204" s="1"/>
      <c r="I3204" s="1"/>
      <c r="J3204" s="1"/>
    </row>
    <row r="3205" spans="1:10" ht="15" customHeight="1">
      <c r="A3205" s="1"/>
      <c r="B3205" s="1"/>
      <c r="C3205" s="1"/>
      <c r="D3205" s="1"/>
      <c r="E3205" s="1"/>
      <c r="F3205" s="1"/>
      <c r="G3205" s="1"/>
      <c r="H3205" s="1"/>
      <c r="I3205" s="1"/>
      <c r="J3205" s="1"/>
    </row>
    <row r="3206" spans="1:10" ht="15" customHeight="1">
      <c r="A3206" s="1"/>
      <c r="B3206" s="1"/>
      <c r="C3206" s="1"/>
      <c r="D3206" s="1"/>
      <c r="E3206" s="1"/>
      <c r="F3206" s="1"/>
      <c r="G3206" s="1"/>
      <c r="H3206" s="1"/>
      <c r="I3206" s="1"/>
      <c r="J3206" s="1"/>
    </row>
    <row r="3207" spans="1:10" ht="15" customHeight="1">
      <c r="A3207" s="1"/>
      <c r="B3207" s="1"/>
      <c r="C3207" s="1"/>
      <c r="D3207" s="1"/>
      <c r="E3207" s="1"/>
      <c r="F3207" s="1"/>
      <c r="G3207" s="1"/>
      <c r="H3207" s="1"/>
      <c r="I3207" s="1"/>
      <c r="J3207" s="1"/>
    </row>
    <row r="3208" spans="1:10" ht="15" customHeight="1">
      <c r="A3208" s="1"/>
      <c r="B3208" s="1"/>
      <c r="C3208" s="1"/>
      <c r="D3208" s="1"/>
      <c r="E3208" s="1"/>
      <c r="F3208" s="1"/>
      <c r="G3208" s="1"/>
      <c r="H3208" s="1"/>
      <c r="I3208" s="1"/>
      <c r="J3208" s="1"/>
    </row>
    <row r="3209" spans="1:10" ht="15" customHeight="1">
      <c r="A3209" s="1"/>
      <c r="B3209" s="1"/>
      <c r="C3209" s="1"/>
      <c r="D3209" s="1"/>
      <c r="E3209" s="1"/>
      <c r="F3209" s="1"/>
      <c r="G3209" s="1"/>
      <c r="H3209" s="1"/>
      <c r="I3209" s="1"/>
      <c r="J3209" s="1"/>
    </row>
    <row r="3210" spans="1:10" ht="15" customHeight="1">
      <c r="A3210" s="1"/>
      <c r="B3210" s="1"/>
      <c r="C3210" s="1"/>
      <c r="D3210" s="1"/>
      <c r="E3210" s="1"/>
      <c r="F3210" s="1"/>
      <c r="G3210" s="1"/>
      <c r="H3210" s="1"/>
      <c r="I3210" s="1"/>
      <c r="J3210" s="1"/>
    </row>
    <row r="3211" spans="1:10" ht="15" customHeight="1">
      <c r="A3211" s="1"/>
      <c r="B3211" s="1"/>
      <c r="C3211" s="1"/>
      <c r="D3211" s="1"/>
      <c r="E3211" s="1"/>
      <c r="F3211" s="1"/>
      <c r="G3211" s="1"/>
      <c r="H3211" s="1"/>
      <c r="I3211" s="1"/>
      <c r="J3211" s="1"/>
    </row>
    <row r="3212" spans="1:10" ht="15" customHeight="1">
      <c r="A3212" s="1"/>
      <c r="B3212" s="1"/>
      <c r="C3212" s="1"/>
      <c r="D3212" s="1"/>
      <c r="E3212" s="1"/>
      <c r="F3212" s="1"/>
      <c r="G3212" s="1"/>
      <c r="H3212" s="1"/>
      <c r="I3212" s="1"/>
      <c r="J3212" s="1"/>
    </row>
    <row r="3213" spans="1:10" ht="15" customHeight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</row>
    <row r="3214" spans="1:10" ht="15" customHeight="1">
      <c r="A3214" s="1"/>
      <c r="B3214" s="1"/>
      <c r="C3214" s="1"/>
      <c r="D3214" s="1"/>
      <c r="E3214" s="1"/>
      <c r="F3214" s="1"/>
      <c r="G3214" s="1"/>
      <c r="H3214" s="1"/>
      <c r="I3214" s="1"/>
      <c r="J3214" s="1"/>
    </row>
    <row r="3215" spans="1:10" ht="15" customHeight="1">
      <c r="A3215" s="1"/>
      <c r="B3215" s="1"/>
      <c r="C3215" s="1"/>
      <c r="D3215" s="1"/>
      <c r="E3215" s="1"/>
      <c r="F3215" s="1"/>
      <c r="G3215" s="1"/>
      <c r="H3215" s="1"/>
      <c r="I3215" s="1"/>
      <c r="J3215" s="1"/>
    </row>
    <row r="3216" spans="1:10" ht="15" customHeight="1">
      <c r="A3216" s="1"/>
      <c r="B3216" s="1"/>
      <c r="C3216" s="1"/>
      <c r="D3216" s="1"/>
      <c r="E3216" s="1"/>
      <c r="F3216" s="1"/>
      <c r="G3216" s="1"/>
      <c r="H3216" s="1"/>
      <c r="I3216" s="1"/>
      <c r="J3216" s="1"/>
    </row>
    <row r="3217" spans="1:10" ht="15" customHeight="1">
      <c r="A3217" s="1"/>
      <c r="B3217" s="1"/>
      <c r="C3217" s="1"/>
      <c r="D3217" s="1"/>
      <c r="E3217" s="1"/>
      <c r="F3217" s="1"/>
      <c r="G3217" s="1"/>
      <c r="H3217" s="1"/>
      <c r="I3217" s="1"/>
      <c r="J3217" s="1"/>
    </row>
    <row r="3218" spans="1:10" ht="15" customHeight="1">
      <c r="A3218" s="1"/>
      <c r="B3218" s="1"/>
      <c r="C3218" s="1"/>
      <c r="D3218" s="1"/>
      <c r="E3218" s="1"/>
      <c r="F3218" s="1"/>
      <c r="G3218" s="1"/>
      <c r="H3218" s="1"/>
      <c r="I3218" s="1"/>
      <c r="J3218" s="1"/>
    </row>
    <row r="3219" spans="1:10" ht="15" customHeight="1">
      <c r="A3219" s="1"/>
      <c r="B3219" s="1"/>
      <c r="C3219" s="1"/>
      <c r="D3219" s="1"/>
      <c r="E3219" s="1"/>
      <c r="F3219" s="1"/>
      <c r="G3219" s="1"/>
      <c r="H3219" s="1"/>
      <c r="I3219" s="1"/>
      <c r="J3219" s="1"/>
    </row>
    <row r="3220" spans="1:10" ht="15" customHeight="1">
      <c r="A3220" s="1"/>
      <c r="B3220" s="1"/>
      <c r="C3220" s="1"/>
      <c r="D3220" s="1"/>
      <c r="E3220" s="1"/>
      <c r="F3220" s="1"/>
      <c r="G3220" s="1"/>
      <c r="H3220" s="1"/>
      <c r="I3220" s="1"/>
      <c r="J3220" s="1"/>
    </row>
    <row r="3221" spans="1:10" ht="15" customHeight="1">
      <c r="A3221" s="1"/>
      <c r="B3221" s="1"/>
      <c r="C3221" s="1"/>
      <c r="D3221" s="1"/>
      <c r="E3221" s="1"/>
      <c r="F3221" s="1"/>
      <c r="G3221" s="1"/>
      <c r="H3221" s="1"/>
      <c r="I3221" s="1"/>
      <c r="J3221" s="1"/>
    </row>
    <row r="3222" spans="1:10" ht="15" customHeight="1">
      <c r="A3222" s="1"/>
      <c r="B3222" s="1"/>
      <c r="C3222" s="1"/>
      <c r="D3222" s="1"/>
      <c r="E3222" s="1"/>
      <c r="F3222" s="1"/>
      <c r="G3222" s="1"/>
      <c r="H3222" s="1"/>
      <c r="I3222" s="1"/>
      <c r="J3222" s="1"/>
    </row>
    <row r="3223" spans="1:10" ht="15" customHeight="1">
      <c r="A3223" s="1"/>
      <c r="B3223" s="1"/>
      <c r="C3223" s="1"/>
      <c r="D3223" s="1"/>
      <c r="E3223" s="1"/>
      <c r="F3223" s="1"/>
      <c r="G3223" s="1"/>
      <c r="H3223" s="1"/>
      <c r="I3223" s="1"/>
      <c r="J3223" s="1"/>
    </row>
    <row r="3224" spans="1:10" ht="15" customHeight="1">
      <c r="A3224" s="1"/>
      <c r="B3224" s="1"/>
      <c r="C3224" s="1"/>
      <c r="D3224" s="1"/>
      <c r="E3224" s="1"/>
      <c r="F3224" s="1"/>
      <c r="G3224" s="1"/>
      <c r="H3224" s="1"/>
      <c r="I3224" s="1"/>
      <c r="J3224" s="1"/>
    </row>
    <row r="3225" spans="1:10" ht="15" customHeight="1">
      <c r="A3225" s="1"/>
      <c r="B3225" s="1"/>
      <c r="C3225" s="1"/>
      <c r="D3225" s="1"/>
      <c r="E3225" s="1"/>
      <c r="F3225" s="1"/>
      <c r="G3225" s="1"/>
      <c r="H3225" s="1"/>
      <c r="I3225" s="1"/>
      <c r="J3225" s="1"/>
    </row>
    <row r="3226" spans="1:10" ht="15" customHeight="1">
      <c r="A3226" s="1"/>
      <c r="B3226" s="1"/>
      <c r="C3226" s="1"/>
      <c r="D3226" s="1"/>
      <c r="E3226" s="1"/>
      <c r="F3226" s="1"/>
      <c r="G3226" s="1"/>
      <c r="H3226" s="1"/>
      <c r="I3226" s="1"/>
      <c r="J3226" s="1"/>
    </row>
    <row r="3227" spans="1:10" ht="15" customHeight="1">
      <c r="A3227" s="1"/>
      <c r="B3227" s="1"/>
      <c r="C3227" s="1"/>
      <c r="D3227" s="1"/>
      <c r="E3227" s="1"/>
      <c r="F3227" s="1"/>
      <c r="G3227" s="1"/>
      <c r="H3227" s="1"/>
      <c r="I3227" s="1"/>
      <c r="J3227" s="1"/>
    </row>
    <row r="3228" spans="1:10" ht="15" customHeight="1">
      <c r="A3228" s="1"/>
      <c r="B3228" s="1"/>
      <c r="C3228" s="1"/>
      <c r="D3228" s="1"/>
      <c r="E3228" s="1"/>
      <c r="F3228" s="1"/>
      <c r="G3228" s="1"/>
      <c r="H3228" s="1"/>
      <c r="I3228" s="1"/>
      <c r="J3228" s="1"/>
    </row>
    <row r="3229" spans="1:10" ht="15" customHeight="1">
      <c r="A3229" s="1"/>
      <c r="B3229" s="1"/>
      <c r="C3229" s="1"/>
      <c r="D3229" s="1"/>
      <c r="E3229" s="1"/>
      <c r="F3229" s="1"/>
      <c r="G3229" s="1"/>
      <c r="H3229" s="1"/>
      <c r="I3229" s="1"/>
      <c r="J3229" s="1"/>
    </row>
    <row r="3230" spans="1:10" ht="15" customHeight="1">
      <c r="A3230" s="1"/>
      <c r="B3230" s="1"/>
      <c r="C3230" s="1"/>
      <c r="D3230" s="1"/>
      <c r="E3230" s="1"/>
      <c r="F3230" s="1"/>
      <c r="G3230" s="1"/>
      <c r="H3230" s="1"/>
      <c r="I3230" s="1"/>
      <c r="J3230" s="1"/>
    </row>
    <row r="3231" spans="1:10" ht="15" customHeight="1">
      <c r="A3231" s="1"/>
      <c r="B3231" s="1"/>
      <c r="C3231" s="1"/>
      <c r="D3231" s="1"/>
      <c r="E3231" s="1"/>
      <c r="F3231" s="1"/>
      <c r="G3231" s="1"/>
      <c r="H3231" s="1"/>
      <c r="I3231" s="1"/>
      <c r="J3231" s="1"/>
    </row>
    <row r="3232" spans="1:10" ht="15" customHeight="1">
      <c r="A3232" s="1"/>
      <c r="B3232" s="1"/>
      <c r="C3232" s="1"/>
      <c r="D3232" s="1"/>
      <c r="E3232" s="1"/>
      <c r="F3232" s="1"/>
      <c r="G3232" s="1"/>
      <c r="H3232" s="1"/>
      <c r="I3232" s="1"/>
      <c r="J3232" s="1"/>
    </row>
    <row r="3233" spans="1:10" ht="15" customHeight="1">
      <c r="A3233" s="1"/>
      <c r="B3233" s="1"/>
      <c r="C3233" s="1"/>
      <c r="D3233" s="1"/>
      <c r="E3233" s="1"/>
      <c r="F3233" s="1"/>
      <c r="G3233" s="1"/>
      <c r="H3233" s="1"/>
      <c r="I3233" s="1"/>
      <c r="J3233" s="1"/>
    </row>
    <row r="3234" spans="1:10" ht="15" customHeight="1">
      <c r="A3234" s="1"/>
      <c r="B3234" s="1"/>
      <c r="C3234" s="1"/>
      <c r="D3234" s="1"/>
      <c r="E3234" s="1"/>
      <c r="F3234" s="1"/>
      <c r="G3234" s="1"/>
      <c r="H3234" s="1"/>
      <c r="I3234" s="1"/>
      <c r="J3234" s="1"/>
    </row>
    <row r="3235" spans="1:10" ht="15" customHeight="1">
      <c r="A3235" s="1"/>
      <c r="B3235" s="1"/>
      <c r="C3235" s="1"/>
      <c r="D3235" s="1"/>
      <c r="E3235" s="1"/>
      <c r="F3235" s="1"/>
      <c r="G3235" s="1"/>
      <c r="H3235" s="1"/>
      <c r="I3235" s="1"/>
      <c r="J3235" s="1"/>
    </row>
    <row r="3236" spans="1:10" ht="15" customHeight="1">
      <c r="A3236" s="1"/>
      <c r="B3236" s="1"/>
      <c r="C3236" s="1"/>
      <c r="D3236" s="1"/>
      <c r="E3236" s="1"/>
      <c r="F3236" s="1"/>
      <c r="G3236" s="1"/>
      <c r="H3236" s="1"/>
      <c r="I3236" s="1"/>
      <c r="J3236" s="1"/>
    </row>
    <row r="3237" spans="1:10" ht="15" customHeight="1">
      <c r="A3237" s="1"/>
      <c r="B3237" s="1"/>
      <c r="C3237" s="1"/>
      <c r="D3237" s="1"/>
      <c r="E3237" s="1"/>
      <c r="F3237" s="1"/>
      <c r="G3237" s="1"/>
      <c r="H3237" s="1"/>
      <c r="I3237" s="1"/>
      <c r="J3237" s="1"/>
    </row>
    <row r="3238" spans="1:10" ht="15" customHeight="1">
      <c r="A3238" s="1"/>
      <c r="B3238" s="1"/>
      <c r="C3238" s="1"/>
      <c r="D3238" s="1"/>
      <c r="E3238" s="1"/>
      <c r="F3238" s="1"/>
      <c r="G3238" s="1"/>
      <c r="H3238" s="1"/>
      <c r="I3238" s="1"/>
      <c r="J3238" s="1"/>
    </row>
    <row r="3239" spans="1:10" ht="15" customHeight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</row>
    <row r="3240" spans="1:10" ht="15" customHeight="1">
      <c r="A3240" s="1"/>
      <c r="B3240" s="1"/>
      <c r="C3240" s="1"/>
      <c r="D3240" s="1"/>
      <c r="E3240" s="1"/>
      <c r="F3240" s="1"/>
      <c r="G3240" s="1"/>
      <c r="H3240" s="1"/>
      <c r="I3240" s="1"/>
      <c r="J3240" s="1"/>
    </row>
    <row r="3241" spans="1:10" ht="15" customHeight="1">
      <c r="A3241" s="1"/>
      <c r="B3241" s="1"/>
      <c r="C3241" s="1"/>
      <c r="D3241" s="1"/>
      <c r="E3241" s="1"/>
      <c r="F3241" s="1"/>
      <c r="G3241" s="1"/>
      <c r="H3241" s="1"/>
      <c r="I3241" s="1"/>
      <c r="J3241" s="1"/>
    </row>
    <row r="3242" spans="1:10" ht="15" customHeight="1">
      <c r="A3242" s="1"/>
      <c r="B3242" s="1"/>
      <c r="C3242" s="1"/>
      <c r="D3242" s="1"/>
      <c r="E3242" s="1"/>
      <c r="F3242" s="1"/>
      <c r="G3242" s="1"/>
      <c r="H3242" s="1"/>
      <c r="I3242" s="1"/>
      <c r="J3242" s="1"/>
    </row>
    <row r="3243" spans="1:10" ht="15" customHeight="1">
      <c r="A3243" s="1"/>
      <c r="B3243" s="1"/>
      <c r="C3243" s="1"/>
      <c r="D3243" s="1"/>
      <c r="E3243" s="1"/>
      <c r="F3243" s="1"/>
      <c r="G3243" s="1"/>
      <c r="H3243" s="1"/>
      <c r="I3243" s="1"/>
      <c r="J3243" s="1"/>
    </row>
    <row r="3244" spans="1:10" ht="15" customHeight="1">
      <c r="A3244" s="1"/>
      <c r="B3244" s="1"/>
      <c r="C3244" s="1"/>
      <c r="D3244" s="1"/>
      <c r="E3244" s="1"/>
      <c r="F3244" s="1"/>
      <c r="G3244" s="1"/>
      <c r="H3244" s="1"/>
      <c r="I3244" s="1"/>
      <c r="J3244" s="1"/>
    </row>
    <row r="3245" spans="1:10" ht="15" customHeight="1">
      <c r="A3245" s="1"/>
      <c r="B3245" s="1"/>
      <c r="C3245" s="1"/>
      <c r="D3245" s="1"/>
      <c r="E3245" s="1"/>
      <c r="F3245" s="1"/>
      <c r="G3245" s="1"/>
      <c r="H3245" s="1"/>
      <c r="I3245" s="1"/>
      <c r="J3245" s="1"/>
    </row>
    <row r="3246" spans="1:10" ht="15" customHeight="1">
      <c r="A3246" s="1"/>
      <c r="B3246" s="1"/>
      <c r="C3246" s="1"/>
      <c r="D3246" s="1"/>
      <c r="E3246" s="1"/>
      <c r="F3246" s="1"/>
      <c r="G3246" s="1"/>
      <c r="H3246" s="1"/>
      <c r="I3246" s="1"/>
      <c r="J3246" s="1"/>
    </row>
    <row r="3247" spans="1:10" ht="15" customHeight="1">
      <c r="A3247" s="1"/>
      <c r="B3247" s="1"/>
      <c r="C3247" s="1"/>
      <c r="D3247" s="1"/>
      <c r="E3247" s="1"/>
      <c r="F3247" s="1"/>
      <c r="G3247" s="1"/>
      <c r="H3247" s="1"/>
      <c r="I3247" s="1"/>
      <c r="J3247" s="1"/>
    </row>
    <row r="3248" spans="1:10" ht="15" customHeight="1">
      <c r="A3248" s="1"/>
      <c r="B3248" s="1"/>
      <c r="C3248" s="1"/>
      <c r="D3248" s="1"/>
      <c r="E3248" s="1"/>
      <c r="F3248" s="1"/>
      <c r="G3248" s="1"/>
      <c r="H3248" s="1"/>
      <c r="I3248" s="1"/>
      <c r="J3248" s="1"/>
    </row>
    <row r="3249" spans="1:10" ht="15" customHeight="1">
      <c r="A3249" s="1"/>
      <c r="B3249" s="1"/>
      <c r="C3249" s="1"/>
      <c r="D3249" s="1"/>
      <c r="E3249" s="1"/>
      <c r="F3249" s="1"/>
      <c r="G3249" s="1"/>
      <c r="H3249" s="1"/>
      <c r="I3249" s="1"/>
      <c r="J3249" s="1"/>
    </row>
    <row r="3250" spans="1:10" ht="15" customHeight="1">
      <c r="A3250" s="1"/>
      <c r="B3250" s="1"/>
      <c r="C3250" s="1"/>
      <c r="D3250" s="1"/>
      <c r="E3250" s="1"/>
      <c r="F3250" s="1"/>
      <c r="G3250" s="1"/>
      <c r="H3250" s="1"/>
      <c r="I3250" s="1"/>
      <c r="J3250" s="1"/>
    </row>
    <row r="3251" spans="1:10" ht="15" customHeight="1">
      <c r="A3251" s="1"/>
      <c r="B3251" s="1"/>
      <c r="C3251" s="1"/>
      <c r="D3251" s="1"/>
      <c r="E3251" s="1"/>
      <c r="F3251" s="1"/>
      <c r="G3251" s="1"/>
      <c r="H3251" s="1"/>
      <c r="I3251" s="1"/>
      <c r="J3251" s="1"/>
    </row>
    <row r="3252" spans="1:10" ht="15" customHeight="1">
      <c r="A3252" s="1"/>
      <c r="B3252" s="1"/>
      <c r="C3252" s="1"/>
      <c r="D3252" s="1"/>
      <c r="E3252" s="1"/>
      <c r="F3252" s="1"/>
      <c r="G3252" s="1"/>
      <c r="H3252" s="1"/>
      <c r="I3252" s="1"/>
      <c r="J3252" s="1"/>
    </row>
    <row r="3253" spans="1:10" ht="15" customHeight="1">
      <c r="A3253" s="1"/>
      <c r="B3253" s="1"/>
      <c r="C3253" s="1"/>
      <c r="D3253" s="1"/>
      <c r="E3253" s="1"/>
      <c r="F3253" s="1"/>
      <c r="G3253" s="1"/>
      <c r="H3253" s="1"/>
      <c r="I3253" s="1"/>
      <c r="J3253" s="1"/>
    </row>
    <row r="3254" spans="1:10" ht="15" customHeight="1">
      <c r="A3254" s="1"/>
      <c r="B3254" s="1"/>
      <c r="C3254" s="1"/>
      <c r="D3254" s="1"/>
      <c r="E3254" s="1"/>
      <c r="F3254" s="1"/>
      <c r="G3254" s="1"/>
      <c r="H3254" s="1"/>
      <c r="I3254" s="1"/>
      <c r="J3254" s="1"/>
    </row>
    <row r="3255" spans="1:10" ht="15" customHeight="1">
      <c r="A3255" s="1"/>
      <c r="B3255" s="1"/>
      <c r="C3255" s="1"/>
      <c r="D3255" s="1"/>
      <c r="E3255" s="1"/>
      <c r="F3255" s="1"/>
      <c r="G3255" s="1"/>
      <c r="H3255" s="1"/>
      <c r="I3255" s="1"/>
      <c r="J3255" s="1"/>
    </row>
    <row r="3256" spans="1:10" ht="15" customHeight="1">
      <c r="A3256" s="1"/>
      <c r="B3256" s="1"/>
      <c r="C3256" s="1"/>
      <c r="D3256" s="1"/>
      <c r="E3256" s="1"/>
      <c r="F3256" s="1"/>
      <c r="G3256" s="1"/>
      <c r="H3256" s="1"/>
      <c r="I3256" s="1"/>
      <c r="J3256" s="1"/>
    </row>
    <row r="3257" spans="1:10" ht="15" customHeight="1">
      <c r="A3257" s="1"/>
      <c r="B3257" s="1"/>
      <c r="C3257" s="1"/>
      <c r="D3257" s="1"/>
      <c r="E3257" s="1"/>
      <c r="F3257" s="1"/>
      <c r="G3257" s="1"/>
      <c r="H3257" s="1"/>
      <c r="I3257" s="1"/>
      <c r="J3257" s="1"/>
    </row>
    <row r="3258" spans="1:10" ht="15" customHeight="1">
      <c r="A3258" s="1"/>
      <c r="B3258" s="1"/>
      <c r="C3258" s="1"/>
      <c r="D3258" s="1"/>
      <c r="E3258" s="1"/>
      <c r="F3258" s="1"/>
      <c r="G3258" s="1"/>
      <c r="H3258" s="1"/>
      <c r="I3258" s="1"/>
      <c r="J3258" s="1"/>
    </row>
    <row r="3259" spans="1:10" ht="15" customHeight="1">
      <c r="A3259" s="1"/>
      <c r="B3259" s="1"/>
      <c r="C3259" s="1"/>
      <c r="D3259" s="1"/>
      <c r="E3259" s="1"/>
      <c r="F3259" s="1"/>
      <c r="G3259" s="1"/>
      <c r="H3259" s="1"/>
      <c r="I3259" s="1"/>
      <c r="J3259" s="1"/>
    </row>
    <row r="3260" spans="1:10" ht="15" customHeight="1">
      <c r="A3260" s="1"/>
      <c r="B3260" s="1"/>
      <c r="C3260" s="1"/>
      <c r="D3260" s="1"/>
      <c r="E3260" s="1"/>
      <c r="F3260" s="1"/>
      <c r="G3260" s="1"/>
      <c r="H3260" s="1"/>
      <c r="I3260" s="1"/>
      <c r="J3260" s="1"/>
    </row>
    <row r="3261" spans="1:10" ht="15" customHeight="1">
      <c r="A3261" s="1"/>
      <c r="B3261" s="1"/>
      <c r="C3261" s="1"/>
      <c r="D3261" s="1"/>
      <c r="E3261" s="1"/>
      <c r="F3261" s="1"/>
      <c r="G3261" s="1"/>
      <c r="H3261" s="1"/>
      <c r="I3261" s="1"/>
      <c r="J3261" s="1"/>
    </row>
    <row r="3262" spans="1:10" ht="15" customHeight="1">
      <c r="A3262" s="1"/>
      <c r="B3262" s="1"/>
      <c r="C3262" s="1"/>
      <c r="D3262" s="1"/>
      <c r="E3262" s="1"/>
      <c r="F3262" s="1"/>
      <c r="G3262" s="1"/>
      <c r="H3262" s="1"/>
      <c r="I3262" s="1"/>
      <c r="J3262" s="1"/>
    </row>
    <row r="3263" spans="1:10" ht="15" customHeight="1">
      <c r="A3263" s="1"/>
      <c r="B3263" s="1"/>
      <c r="C3263" s="1"/>
      <c r="D3263" s="1"/>
      <c r="E3263" s="1"/>
      <c r="F3263" s="1"/>
      <c r="G3263" s="1"/>
      <c r="H3263" s="1"/>
      <c r="I3263" s="1"/>
      <c r="J3263" s="1"/>
    </row>
    <row r="3264" spans="1:10" ht="15" customHeight="1">
      <c r="A3264" s="1"/>
      <c r="B3264" s="1"/>
      <c r="C3264" s="1"/>
      <c r="D3264" s="1"/>
      <c r="E3264" s="1"/>
      <c r="F3264" s="1"/>
      <c r="G3264" s="1"/>
      <c r="H3264" s="1"/>
      <c r="I3264" s="1"/>
      <c r="J3264" s="1"/>
    </row>
    <row r="3265" spans="1:10" ht="15" customHeight="1">
      <c r="A3265" s="1"/>
      <c r="B3265" s="1"/>
      <c r="C3265" s="1"/>
      <c r="D3265" s="1"/>
      <c r="E3265" s="1"/>
      <c r="F3265" s="1"/>
      <c r="G3265" s="1"/>
      <c r="H3265" s="1"/>
      <c r="I3265" s="1"/>
      <c r="J3265" s="1"/>
    </row>
    <row r="3266" spans="1:10" ht="15" customHeight="1">
      <c r="A3266" s="1"/>
      <c r="B3266" s="1"/>
      <c r="C3266" s="1"/>
      <c r="D3266" s="1"/>
      <c r="E3266" s="1"/>
      <c r="F3266" s="1"/>
      <c r="G3266" s="1"/>
      <c r="H3266" s="1"/>
      <c r="I3266" s="1"/>
      <c r="J3266" s="1"/>
    </row>
    <row r="3267" spans="1:10" ht="15" customHeight="1">
      <c r="A3267" s="1"/>
      <c r="B3267" s="1"/>
      <c r="C3267" s="1"/>
      <c r="D3267" s="1"/>
      <c r="E3267" s="1"/>
      <c r="F3267" s="1"/>
      <c r="G3267" s="1"/>
      <c r="H3267" s="1"/>
      <c r="I3267" s="1"/>
      <c r="J3267" s="1"/>
    </row>
    <row r="3268" spans="1:10" ht="15" customHeight="1">
      <c r="A3268" s="1"/>
      <c r="B3268" s="1"/>
      <c r="C3268" s="1"/>
      <c r="D3268" s="1"/>
      <c r="E3268" s="1"/>
      <c r="F3268" s="1"/>
      <c r="G3268" s="1"/>
      <c r="H3268" s="1"/>
      <c r="I3268" s="1"/>
      <c r="J3268" s="1"/>
    </row>
    <row r="3269" spans="1:10" ht="15" customHeight="1">
      <c r="A3269" s="1"/>
      <c r="B3269" s="1"/>
      <c r="C3269" s="1"/>
      <c r="D3269" s="1"/>
      <c r="E3269" s="1"/>
      <c r="F3269" s="1"/>
      <c r="G3269" s="1"/>
      <c r="H3269" s="1"/>
      <c r="I3269" s="1"/>
      <c r="J3269" s="1"/>
    </row>
    <row r="3270" spans="1:10" ht="15" customHeight="1">
      <c r="A3270" s="1"/>
      <c r="B3270" s="1"/>
      <c r="C3270" s="1"/>
      <c r="D3270" s="1"/>
      <c r="E3270" s="1"/>
      <c r="F3270" s="1"/>
      <c r="G3270" s="1"/>
      <c r="H3270" s="1"/>
      <c r="I3270" s="1"/>
      <c r="J3270" s="1"/>
    </row>
    <row r="3271" spans="1:10" ht="15" customHeight="1">
      <c r="A3271" s="1"/>
      <c r="B3271" s="1"/>
      <c r="C3271" s="1"/>
      <c r="D3271" s="1"/>
      <c r="E3271" s="1"/>
      <c r="F3271" s="1"/>
      <c r="G3271" s="1"/>
      <c r="H3271" s="1"/>
      <c r="I3271" s="1"/>
      <c r="J3271" s="1"/>
    </row>
    <row r="3272" spans="1:10" ht="15" customHeight="1">
      <c r="A3272" s="1"/>
      <c r="B3272" s="1"/>
      <c r="C3272" s="1"/>
      <c r="D3272" s="1"/>
      <c r="E3272" s="1"/>
      <c r="F3272" s="1"/>
      <c r="G3272" s="1"/>
      <c r="H3272" s="1"/>
      <c r="I3272" s="1"/>
      <c r="J3272" s="1"/>
    </row>
    <row r="3273" spans="1:10" ht="15" customHeight="1">
      <c r="A3273" s="1"/>
      <c r="B3273" s="1"/>
      <c r="C3273" s="1"/>
      <c r="D3273" s="1"/>
      <c r="E3273" s="1"/>
      <c r="F3273" s="1"/>
      <c r="G3273" s="1"/>
      <c r="H3273" s="1"/>
      <c r="I3273" s="1"/>
      <c r="J3273" s="1"/>
    </row>
    <row r="3274" spans="1:10" ht="15" customHeight="1">
      <c r="A3274" s="1"/>
      <c r="B3274" s="1"/>
      <c r="C3274" s="1"/>
      <c r="D3274" s="1"/>
      <c r="E3274" s="1"/>
      <c r="F3274" s="1"/>
      <c r="G3274" s="1"/>
      <c r="H3274" s="1"/>
      <c r="I3274" s="1"/>
      <c r="J3274" s="1"/>
    </row>
    <row r="3275" spans="1:10" ht="15" customHeight="1">
      <c r="A3275" s="1"/>
      <c r="B3275" s="1"/>
      <c r="C3275" s="1"/>
      <c r="D3275" s="1"/>
      <c r="E3275" s="1"/>
      <c r="F3275" s="1"/>
      <c r="G3275" s="1"/>
      <c r="H3275" s="1"/>
      <c r="I3275" s="1"/>
      <c r="J3275" s="1"/>
    </row>
    <row r="3276" spans="1:10" ht="15" customHeight="1">
      <c r="A3276" s="1"/>
      <c r="B3276" s="1"/>
      <c r="C3276" s="1"/>
      <c r="D3276" s="1"/>
      <c r="E3276" s="1"/>
      <c r="F3276" s="1"/>
      <c r="G3276" s="1"/>
      <c r="H3276" s="1"/>
      <c r="I3276" s="1"/>
      <c r="J3276" s="1"/>
    </row>
    <row r="3277" spans="1:10" ht="15" customHeight="1">
      <c r="A3277" s="1"/>
      <c r="B3277" s="1"/>
      <c r="C3277" s="1"/>
      <c r="D3277" s="1"/>
      <c r="E3277" s="1"/>
      <c r="F3277" s="1"/>
      <c r="G3277" s="1"/>
      <c r="H3277" s="1"/>
      <c r="I3277" s="1"/>
      <c r="J3277" s="1"/>
    </row>
    <row r="3278" spans="1:10" ht="15" customHeight="1">
      <c r="A3278" s="1"/>
      <c r="B3278" s="1"/>
      <c r="C3278" s="1"/>
      <c r="D3278" s="1"/>
      <c r="E3278" s="1"/>
      <c r="F3278" s="1"/>
      <c r="G3278" s="1"/>
      <c r="H3278" s="1"/>
      <c r="I3278" s="1"/>
      <c r="J3278" s="1"/>
    </row>
    <row r="3279" spans="1:10" ht="15" customHeight="1">
      <c r="A3279" s="1"/>
      <c r="B3279" s="1"/>
      <c r="C3279" s="1"/>
      <c r="D3279" s="1"/>
      <c r="E3279" s="1"/>
      <c r="F3279" s="1"/>
      <c r="G3279" s="1"/>
      <c r="H3279" s="1"/>
      <c r="I3279" s="1"/>
      <c r="J3279" s="1"/>
    </row>
    <row r="3280" spans="1:10" ht="15" customHeight="1">
      <c r="A3280" s="1"/>
      <c r="B3280" s="1"/>
      <c r="C3280" s="1"/>
      <c r="D3280" s="1"/>
      <c r="E3280" s="1"/>
      <c r="F3280" s="1"/>
      <c r="G3280" s="1"/>
      <c r="H3280" s="1"/>
      <c r="I3280" s="1"/>
      <c r="J3280" s="1"/>
    </row>
    <row r="3281" spans="1:10" ht="15" customHeight="1">
      <c r="A3281" s="1"/>
      <c r="B3281" s="1"/>
      <c r="C3281" s="1"/>
      <c r="D3281" s="1"/>
      <c r="E3281" s="1"/>
      <c r="F3281" s="1"/>
      <c r="G3281" s="1"/>
      <c r="H3281" s="1"/>
      <c r="I3281" s="1"/>
      <c r="J3281" s="1"/>
    </row>
    <row r="3282" spans="1:10" ht="15" customHeight="1">
      <c r="A3282" s="1"/>
      <c r="B3282" s="1"/>
      <c r="C3282" s="1"/>
      <c r="D3282" s="1"/>
      <c r="E3282" s="1"/>
      <c r="F3282" s="1"/>
      <c r="G3282" s="1"/>
      <c r="H3282" s="1"/>
      <c r="I3282" s="1"/>
      <c r="J3282" s="1"/>
    </row>
    <row r="3283" spans="1:10" ht="15" customHeight="1">
      <c r="A3283" s="1"/>
      <c r="B3283" s="1"/>
      <c r="C3283" s="1"/>
      <c r="D3283" s="1"/>
      <c r="E3283" s="1"/>
      <c r="F3283" s="1"/>
      <c r="G3283" s="1"/>
      <c r="H3283" s="1"/>
      <c r="I3283" s="1"/>
      <c r="J3283" s="1"/>
    </row>
    <row r="3284" spans="1:10" ht="15" customHeight="1">
      <c r="A3284" s="1"/>
      <c r="B3284" s="1"/>
      <c r="C3284" s="1"/>
      <c r="D3284" s="1"/>
      <c r="E3284" s="1"/>
      <c r="F3284" s="1"/>
      <c r="G3284" s="1"/>
      <c r="H3284" s="1"/>
      <c r="I3284" s="1"/>
      <c r="J3284" s="1"/>
    </row>
    <row r="3285" spans="1:10" ht="15" customHeight="1">
      <c r="A3285" s="1"/>
      <c r="B3285" s="1"/>
      <c r="C3285" s="1"/>
      <c r="D3285" s="1"/>
      <c r="E3285" s="1"/>
      <c r="F3285" s="1"/>
      <c r="G3285" s="1"/>
      <c r="H3285" s="1"/>
      <c r="I3285" s="1"/>
      <c r="J3285" s="1"/>
    </row>
    <row r="3286" spans="1:10" ht="15" customHeight="1">
      <c r="A3286" s="1"/>
      <c r="B3286" s="1"/>
      <c r="C3286" s="1"/>
      <c r="D3286" s="1"/>
      <c r="E3286" s="1"/>
      <c r="F3286" s="1"/>
      <c r="G3286" s="1"/>
      <c r="H3286" s="1"/>
      <c r="I3286" s="1"/>
      <c r="J3286" s="1"/>
    </row>
    <row r="3287" spans="1:10" ht="15" customHeight="1">
      <c r="A3287" s="1"/>
      <c r="B3287" s="1"/>
      <c r="C3287" s="1"/>
      <c r="D3287" s="1"/>
      <c r="E3287" s="1"/>
      <c r="F3287" s="1"/>
      <c r="G3287" s="1"/>
      <c r="H3287" s="1"/>
      <c r="I3287" s="1"/>
      <c r="J3287" s="1"/>
    </row>
    <row r="3288" spans="1:10" ht="15" customHeight="1">
      <c r="A3288" s="1"/>
      <c r="B3288" s="1"/>
      <c r="C3288" s="1"/>
      <c r="D3288" s="1"/>
      <c r="E3288" s="1"/>
      <c r="F3288" s="1"/>
      <c r="G3288" s="1"/>
      <c r="H3288" s="1"/>
      <c r="I3288" s="1"/>
      <c r="J3288" s="1"/>
    </row>
    <row r="3289" spans="1:10" ht="15" customHeight="1">
      <c r="A3289" s="1"/>
      <c r="B3289" s="1"/>
      <c r="C3289" s="1"/>
      <c r="D3289" s="1"/>
      <c r="E3289" s="1"/>
      <c r="F3289" s="1"/>
      <c r="G3289" s="1"/>
      <c r="H3289" s="1"/>
      <c r="I3289" s="1"/>
      <c r="J3289" s="1"/>
    </row>
    <row r="3290" spans="1:10" ht="15" customHeight="1">
      <c r="A3290" s="1"/>
      <c r="B3290" s="1"/>
      <c r="C3290" s="1"/>
      <c r="D3290" s="1"/>
      <c r="E3290" s="1"/>
      <c r="F3290" s="1"/>
      <c r="G3290" s="1"/>
      <c r="H3290" s="1"/>
      <c r="I3290" s="1"/>
      <c r="J3290" s="1"/>
    </row>
    <row r="3291" spans="1:10" ht="15" customHeight="1">
      <c r="A3291" s="1"/>
      <c r="B3291" s="1"/>
      <c r="C3291" s="1"/>
      <c r="D3291" s="1"/>
      <c r="E3291" s="1"/>
      <c r="F3291" s="1"/>
      <c r="G3291" s="1"/>
      <c r="H3291" s="1"/>
      <c r="I3291" s="1"/>
      <c r="J3291" s="1"/>
    </row>
    <row r="3292" spans="1:10" ht="15" customHeight="1">
      <c r="A3292" s="1"/>
      <c r="B3292" s="1"/>
      <c r="C3292" s="1"/>
      <c r="D3292" s="1"/>
      <c r="E3292" s="1"/>
      <c r="F3292" s="1"/>
      <c r="G3292" s="1"/>
      <c r="H3292" s="1"/>
      <c r="I3292" s="1"/>
      <c r="J3292" s="1"/>
    </row>
    <row r="3293" spans="1:10" ht="15" customHeight="1">
      <c r="A3293" s="1"/>
      <c r="B3293" s="1"/>
      <c r="C3293" s="1"/>
      <c r="D3293" s="1"/>
      <c r="E3293" s="1"/>
      <c r="F3293" s="1"/>
      <c r="G3293" s="1"/>
      <c r="H3293" s="1"/>
      <c r="I3293" s="1"/>
      <c r="J3293" s="1"/>
    </row>
    <row r="3294" spans="1:10" ht="15" customHeight="1">
      <c r="A3294" s="1"/>
      <c r="B3294" s="1"/>
      <c r="C3294" s="1"/>
      <c r="D3294" s="1"/>
      <c r="E3294" s="1"/>
      <c r="F3294" s="1"/>
      <c r="G3294" s="1"/>
      <c r="H3294" s="1"/>
      <c r="I3294" s="1"/>
      <c r="J3294" s="1"/>
    </row>
    <row r="3295" spans="1:10" ht="15" customHeight="1">
      <c r="A3295" s="1"/>
      <c r="B3295" s="1"/>
      <c r="C3295" s="1"/>
      <c r="D3295" s="1"/>
      <c r="E3295" s="1"/>
      <c r="F3295" s="1"/>
      <c r="G3295" s="1"/>
      <c r="H3295" s="1"/>
      <c r="I3295" s="1"/>
      <c r="J3295" s="1"/>
    </row>
    <row r="3296" spans="1:10" ht="15" customHeight="1">
      <c r="A3296" s="1"/>
      <c r="B3296" s="1"/>
      <c r="C3296" s="1"/>
      <c r="D3296" s="1"/>
      <c r="E3296" s="1"/>
      <c r="F3296" s="1"/>
      <c r="G3296" s="1"/>
      <c r="H3296" s="1"/>
      <c r="I3296" s="1"/>
      <c r="J3296" s="1"/>
    </row>
    <row r="3297" spans="1:10" ht="15" customHeight="1">
      <c r="A3297" s="1"/>
      <c r="B3297" s="1"/>
      <c r="C3297" s="1"/>
      <c r="D3297" s="1"/>
      <c r="E3297" s="1"/>
      <c r="F3297" s="1"/>
      <c r="G3297" s="1"/>
      <c r="H3297" s="1"/>
      <c r="I3297" s="1"/>
      <c r="J3297" s="1"/>
    </row>
    <row r="3298" spans="1:10" ht="15" customHeight="1">
      <c r="A3298" s="1"/>
      <c r="B3298" s="1"/>
      <c r="C3298" s="1"/>
      <c r="D3298" s="1"/>
      <c r="E3298" s="1"/>
      <c r="F3298" s="1"/>
      <c r="G3298" s="1"/>
      <c r="H3298" s="1"/>
      <c r="I3298" s="1"/>
      <c r="J3298" s="1"/>
    </row>
    <row r="3299" spans="1:10" ht="15" customHeight="1">
      <c r="A3299" s="1"/>
      <c r="B3299" s="1"/>
      <c r="C3299" s="1"/>
      <c r="D3299" s="1"/>
      <c r="E3299" s="1"/>
      <c r="F3299" s="1"/>
      <c r="G3299" s="1"/>
      <c r="H3299" s="1"/>
      <c r="I3299" s="1"/>
      <c r="J3299" s="1"/>
    </row>
    <row r="3300" spans="1:10" ht="15" customHeight="1">
      <c r="A3300" s="1"/>
      <c r="B3300" s="1"/>
      <c r="C3300" s="1"/>
      <c r="D3300" s="1"/>
      <c r="E3300" s="1"/>
      <c r="F3300" s="1"/>
      <c r="G3300" s="1"/>
      <c r="H3300" s="1"/>
      <c r="I3300" s="1"/>
      <c r="J3300" s="1"/>
    </row>
    <row r="3301" spans="1:10" ht="15" customHeight="1">
      <c r="A3301" s="1"/>
      <c r="B3301" s="1"/>
      <c r="C3301" s="1"/>
      <c r="D3301" s="1"/>
      <c r="E3301" s="1"/>
      <c r="F3301" s="1"/>
      <c r="G3301" s="1"/>
      <c r="H3301" s="1"/>
      <c r="I3301" s="1"/>
      <c r="J3301" s="1"/>
    </row>
    <row r="3302" spans="1:10" ht="15" customHeight="1">
      <c r="A3302" s="1"/>
      <c r="B3302" s="1"/>
      <c r="C3302" s="1"/>
      <c r="D3302" s="1"/>
      <c r="E3302" s="1"/>
      <c r="F3302" s="1"/>
      <c r="G3302" s="1"/>
      <c r="H3302" s="1"/>
      <c r="I3302" s="1"/>
      <c r="J3302" s="1"/>
    </row>
    <row r="3303" spans="1:10" ht="15" customHeight="1">
      <c r="A3303" s="1"/>
      <c r="B3303" s="1"/>
      <c r="C3303" s="1"/>
      <c r="D3303" s="1"/>
      <c r="E3303" s="1"/>
      <c r="F3303" s="1"/>
      <c r="G3303" s="1"/>
      <c r="H3303" s="1"/>
      <c r="I3303" s="1"/>
      <c r="J3303" s="1"/>
    </row>
    <row r="3304" spans="1:10" ht="15" customHeight="1">
      <c r="A3304" s="1"/>
      <c r="B3304" s="1"/>
      <c r="C3304" s="1"/>
      <c r="D3304" s="1"/>
      <c r="E3304" s="1"/>
      <c r="F3304" s="1"/>
      <c r="G3304" s="1"/>
      <c r="H3304" s="1"/>
      <c r="I3304" s="1"/>
      <c r="J3304" s="1"/>
    </row>
    <row r="3305" spans="1:10" ht="15" customHeight="1">
      <c r="A3305" s="1"/>
      <c r="B3305" s="1"/>
      <c r="C3305" s="1"/>
      <c r="D3305" s="1"/>
      <c r="E3305" s="1"/>
      <c r="F3305" s="1"/>
      <c r="G3305" s="1"/>
      <c r="H3305" s="1"/>
      <c r="I3305" s="1"/>
      <c r="J3305" s="1"/>
    </row>
    <row r="3306" spans="1:10" ht="15" customHeight="1">
      <c r="A3306" s="1"/>
      <c r="B3306" s="1"/>
      <c r="C3306" s="1"/>
      <c r="D3306" s="1"/>
      <c r="E3306" s="1"/>
      <c r="F3306" s="1"/>
      <c r="G3306" s="1"/>
      <c r="H3306" s="1"/>
      <c r="I3306" s="1"/>
      <c r="J3306" s="1"/>
    </row>
    <row r="3307" spans="1:10" ht="15" customHeight="1">
      <c r="A3307" s="1"/>
      <c r="B3307" s="1"/>
      <c r="C3307" s="1"/>
      <c r="D3307" s="1"/>
      <c r="E3307" s="1"/>
      <c r="F3307" s="1"/>
      <c r="G3307" s="1"/>
      <c r="H3307" s="1"/>
      <c r="I3307" s="1"/>
      <c r="J3307" s="1"/>
    </row>
    <row r="3308" spans="1:10" ht="15" customHeight="1">
      <c r="A3308" s="1"/>
      <c r="B3308" s="1"/>
      <c r="C3308" s="1"/>
      <c r="D3308" s="1"/>
      <c r="E3308" s="1"/>
      <c r="F3308" s="1"/>
      <c r="G3308" s="1"/>
      <c r="H3308" s="1"/>
      <c r="I3308" s="1"/>
      <c r="J3308" s="1"/>
    </row>
    <row r="3309" spans="1:10" ht="15" customHeight="1">
      <c r="A3309" s="1"/>
      <c r="B3309" s="1"/>
      <c r="C3309" s="1"/>
      <c r="D3309" s="1"/>
      <c r="E3309" s="1"/>
      <c r="F3309" s="1"/>
      <c r="G3309" s="1"/>
      <c r="H3309" s="1"/>
      <c r="I3309" s="1"/>
      <c r="J3309" s="1"/>
    </row>
    <row r="3310" spans="1:10" ht="15" customHeight="1">
      <c r="A3310" s="1"/>
      <c r="B3310" s="1"/>
      <c r="C3310" s="1"/>
      <c r="D3310" s="1"/>
      <c r="E3310" s="1"/>
      <c r="F3310" s="1"/>
      <c r="G3310" s="1"/>
      <c r="H3310" s="1"/>
      <c r="I3310" s="1"/>
      <c r="J3310" s="1"/>
    </row>
    <row r="3311" spans="1:10" ht="15" customHeight="1">
      <c r="A3311" s="1"/>
      <c r="B3311" s="1"/>
      <c r="C3311" s="1"/>
      <c r="D3311" s="1"/>
      <c r="E3311" s="1"/>
      <c r="F3311" s="1"/>
      <c r="G3311" s="1"/>
      <c r="H3311" s="1"/>
      <c r="I3311" s="1"/>
      <c r="J3311" s="1"/>
    </row>
    <row r="3312" spans="1:10" ht="15" customHeight="1">
      <c r="A3312" s="1"/>
      <c r="B3312" s="1"/>
      <c r="C3312" s="1"/>
      <c r="D3312" s="1"/>
      <c r="E3312" s="1"/>
      <c r="F3312" s="1"/>
      <c r="G3312" s="1"/>
      <c r="H3312" s="1"/>
      <c r="I3312" s="1"/>
      <c r="J3312" s="1"/>
    </row>
    <row r="3313" spans="1:10" ht="15" customHeight="1">
      <c r="A3313" s="1"/>
      <c r="B3313" s="1"/>
      <c r="C3313" s="1"/>
      <c r="D3313" s="1"/>
      <c r="E3313" s="1"/>
      <c r="F3313" s="1"/>
      <c r="G3313" s="1"/>
      <c r="H3313" s="1"/>
      <c r="I3313" s="1"/>
      <c r="J3313" s="1"/>
    </row>
    <row r="3314" spans="1:10" ht="15" customHeight="1">
      <c r="A3314" s="1"/>
      <c r="B3314" s="1"/>
      <c r="C3314" s="1"/>
      <c r="D3314" s="1"/>
      <c r="E3314" s="1"/>
      <c r="F3314" s="1"/>
      <c r="G3314" s="1"/>
      <c r="H3314" s="1"/>
      <c r="I3314" s="1"/>
      <c r="J3314" s="1"/>
    </row>
    <row r="3315" spans="1:10" ht="15" customHeight="1">
      <c r="A3315" s="1"/>
      <c r="B3315" s="1"/>
      <c r="C3315" s="1"/>
      <c r="D3315" s="1"/>
      <c r="E3315" s="1"/>
      <c r="F3315" s="1"/>
      <c r="G3315" s="1"/>
      <c r="H3315" s="1"/>
      <c r="I3315" s="1"/>
      <c r="J3315" s="1"/>
    </row>
    <row r="3316" spans="1:10" ht="15" customHeight="1">
      <c r="A3316" s="1"/>
      <c r="B3316" s="1"/>
      <c r="C3316" s="1"/>
      <c r="D3316" s="1"/>
      <c r="E3316" s="1"/>
      <c r="F3316" s="1"/>
      <c r="G3316" s="1"/>
      <c r="H3316" s="1"/>
      <c r="I3316" s="1"/>
      <c r="J3316" s="1"/>
    </row>
    <row r="3317" spans="1:10" ht="15" customHeight="1">
      <c r="A3317" s="1"/>
      <c r="B3317" s="1"/>
      <c r="C3317" s="1"/>
      <c r="D3317" s="1"/>
      <c r="E3317" s="1"/>
      <c r="F3317" s="1"/>
      <c r="G3317" s="1"/>
      <c r="H3317" s="1"/>
      <c r="I3317" s="1"/>
      <c r="J3317" s="1"/>
    </row>
    <row r="3318" spans="1:10" ht="15" customHeight="1">
      <c r="A3318" s="1"/>
      <c r="B3318" s="1"/>
      <c r="C3318" s="1"/>
      <c r="D3318" s="1"/>
      <c r="E3318" s="1"/>
      <c r="F3318" s="1"/>
      <c r="G3318" s="1"/>
      <c r="H3318" s="1"/>
      <c r="I3318" s="1"/>
      <c r="J3318" s="1"/>
    </row>
    <row r="3319" spans="1:10" ht="15" customHeight="1">
      <c r="A3319" s="1"/>
      <c r="B3319" s="1"/>
      <c r="C3319" s="1"/>
      <c r="D3319" s="1"/>
      <c r="E3319" s="1"/>
      <c r="F3319" s="1"/>
      <c r="G3319" s="1"/>
      <c r="H3319" s="1"/>
      <c r="I3319" s="1"/>
      <c r="J3319" s="1"/>
    </row>
    <row r="3320" spans="1:10" ht="15" customHeight="1">
      <c r="A3320" s="1"/>
      <c r="B3320" s="1"/>
      <c r="C3320" s="1"/>
      <c r="D3320" s="1"/>
      <c r="E3320" s="1"/>
      <c r="F3320" s="1"/>
      <c r="G3320" s="1"/>
      <c r="H3320" s="1"/>
      <c r="I3320" s="1"/>
      <c r="J3320" s="1"/>
    </row>
    <row r="3321" spans="1:10" ht="15" customHeight="1">
      <c r="A3321" s="1"/>
      <c r="B3321" s="1"/>
      <c r="C3321" s="1"/>
      <c r="D3321" s="1"/>
      <c r="E3321" s="1"/>
      <c r="F3321" s="1"/>
      <c r="G3321" s="1"/>
      <c r="H3321" s="1"/>
      <c r="I3321" s="1"/>
      <c r="J3321" s="1"/>
    </row>
    <row r="3322" spans="1:10" ht="15" customHeight="1">
      <c r="A3322" s="1"/>
      <c r="B3322" s="1"/>
      <c r="C3322" s="1"/>
      <c r="D3322" s="1"/>
      <c r="E3322" s="1"/>
      <c r="F3322" s="1"/>
      <c r="G3322" s="1"/>
      <c r="H3322" s="1"/>
      <c r="I3322" s="1"/>
      <c r="J3322" s="1"/>
    </row>
    <row r="3323" spans="1:10" ht="15" customHeight="1">
      <c r="A3323" s="1"/>
      <c r="B3323" s="1"/>
      <c r="C3323" s="1"/>
      <c r="D3323" s="1"/>
      <c r="E3323" s="1"/>
      <c r="F3323" s="1"/>
      <c r="G3323" s="1"/>
      <c r="H3323" s="1"/>
      <c r="I3323" s="1"/>
      <c r="J3323" s="1"/>
    </row>
    <row r="3324" spans="1:10" ht="15" customHeight="1">
      <c r="A3324" s="1"/>
      <c r="B3324" s="1"/>
      <c r="C3324" s="1"/>
      <c r="D3324" s="1"/>
      <c r="E3324" s="1"/>
      <c r="F3324" s="1"/>
      <c r="G3324" s="1"/>
      <c r="H3324" s="1"/>
      <c r="I3324" s="1"/>
      <c r="J3324" s="1"/>
    </row>
    <row r="3325" spans="1:10" ht="15" customHeight="1">
      <c r="A3325" s="1"/>
      <c r="B3325" s="1"/>
      <c r="C3325" s="1"/>
      <c r="D3325" s="1"/>
      <c r="E3325" s="1"/>
      <c r="F3325" s="1"/>
      <c r="G3325" s="1"/>
      <c r="H3325" s="1"/>
      <c r="I3325" s="1"/>
      <c r="J3325" s="1"/>
    </row>
    <row r="3326" spans="1:10" ht="15" customHeight="1">
      <c r="A3326" s="1"/>
      <c r="B3326" s="1"/>
      <c r="C3326" s="1"/>
      <c r="D3326" s="1"/>
      <c r="E3326" s="1"/>
      <c r="F3326" s="1"/>
      <c r="G3326" s="1"/>
      <c r="H3326" s="1"/>
      <c r="I3326" s="1"/>
      <c r="J3326" s="1"/>
    </row>
    <row r="3327" spans="1:10" ht="15" customHeight="1">
      <c r="A3327" s="1"/>
      <c r="B3327" s="1"/>
      <c r="C3327" s="1"/>
      <c r="D3327" s="1"/>
      <c r="E3327" s="1"/>
      <c r="F3327" s="1"/>
      <c r="G3327" s="1"/>
      <c r="H3327" s="1"/>
      <c r="I3327" s="1"/>
      <c r="J3327" s="1"/>
    </row>
    <row r="3328" spans="1:10" ht="15" customHeight="1">
      <c r="A3328" s="1"/>
      <c r="B3328" s="1"/>
      <c r="C3328" s="1"/>
      <c r="D3328" s="1"/>
      <c r="E3328" s="1"/>
      <c r="F3328" s="1"/>
      <c r="G3328" s="1"/>
      <c r="H3328" s="1"/>
      <c r="I3328" s="1"/>
      <c r="J3328" s="1"/>
    </row>
    <row r="3329" spans="1:10" ht="15" customHeight="1">
      <c r="A3329" s="1"/>
      <c r="B3329" s="1"/>
      <c r="C3329" s="1"/>
      <c r="D3329" s="1"/>
      <c r="E3329" s="1"/>
      <c r="F3329" s="1"/>
      <c r="G3329" s="1"/>
      <c r="H3329" s="1"/>
      <c r="I3329" s="1"/>
      <c r="J3329" s="1"/>
    </row>
    <row r="3330" spans="1:10" ht="15" customHeight="1">
      <c r="A3330" s="1"/>
      <c r="B3330" s="1"/>
      <c r="C3330" s="1"/>
      <c r="D3330" s="1"/>
      <c r="E3330" s="1"/>
      <c r="F3330" s="1"/>
      <c r="G3330" s="1"/>
      <c r="H3330" s="1"/>
      <c r="I3330" s="1"/>
      <c r="J3330" s="1"/>
    </row>
    <row r="3331" spans="1:10" ht="15" customHeight="1">
      <c r="A3331" s="1"/>
      <c r="B3331" s="1"/>
      <c r="C3331" s="1"/>
      <c r="D3331" s="1"/>
      <c r="E3331" s="1"/>
      <c r="F3331" s="1"/>
      <c r="G3331" s="1"/>
      <c r="H3331" s="1"/>
      <c r="I3331" s="1"/>
      <c r="J3331" s="1"/>
    </row>
    <row r="3332" spans="1:10" ht="15" customHeight="1">
      <c r="A3332" s="1"/>
      <c r="B3332" s="1"/>
      <c r="C3332" s="1"/>
      <c r="D3332" s="1"/>
      <c r="E3332" s="1"/>
      <c r="F3332" s="1"/>
      <c r="G3332" s="1"/>
      <c r="H3332" s="1"/>
      <c r="I3332" s="1"/>
      <c r="J3332" s="1"/>
    </row>
    <row r="3333" spans="1:10" ht="15" customHeight="1">
      <c r="A3333" s="1"/>
      <c r="B3333" s="1"/>
      <c r="C3333" s="1"/>
      <c r="D3333" s="1"/>
      <c r="E3333" s="1"/>
      <c r="F3333" s="1"/>
      <c r="G3333" s="1"/>
      <c r="H3333" s="1"/>
      <c r="I3333" s="1"/>
      <c r="J3333" s="1"/>
    </row>
    <row r="3334" spans="1:10" ht="15" customHeight="1">
      <c r="A3334" s="1"/>
      <c r="B3334" s="1"/>
      <c r="C3334" s="1"/>
      <c r="D3334" s="1"/>
      <c r="E3334" s="1"/>
      <c r="F3334" s="1"/>
      <c r="G3334" s="1"/>
      <c r="H3334" s="1"/>
      <c r="I3334" s="1"/>
      <c r="J3334" s="1"/>
    </row>
    <row r="3335" spans="1:10" ht="15" customHeight="1">
      <c r="A3335" s="1"/>
      <c r="B3335" s="1"/>
      <c r="C3335" s="1"/>
      <c r="D3335" s="1"/>
      <c r="E3335" s="1"/>
      <c r="F3335" s="1"/>
      <c r="G3335" s="1"/>
      <c r="H3335" s="1"/>
      <c r="I3335" s="1"/>
      <c r="J3335" s="1"/>
    </row>
    <row r="3336" spans="1:10" ht="15" customHeight="1">
      <c r="A3336" s="1"/>
      <c r="B3336" s="1"/>
      <c r="C3336" s="1"/>
      <c r="D3336" s="1"/>
      <c r="E3336" s="1"/>
      <c r="F3336" s="1"/>
      <c r="G3336" s="1"/>
      <c r="H3336" s="1"/>
      <c r="I3336" s="1"/>
      <c r="J3336" s="1"/>
    </row>
    <row r="3337" spans="1:10" ht="15" customHeight="1">
      <c r="A3337" s="1"/>
      <c r="B3337" s="1"/>
      <c r="C3337" s="1"/>
      <c r="D3337" s="1"/>
      <c r="E3337" s="1"/>
      <c r="F3337" s="1"/>
      <c r="G3337" s="1"/>
      <c r="H3337" s="1"/>
      <c r="I3337" s="1"/>
      <c r="J3337" s="1"/>
    </row>
    <row r="3338" spans="1:10" ht="15" customHeight="1">
      <c r="A3338" s="1"/>
      <c r="B3338" s="1"/>
      <c r="C3338" s="1"/>
      <c r="D3338" s="1"/>
      <c r="E3338" s="1"/>
      <c r="F3338" s="1"/>
      <c r="G3338" s="1"/>
      <c r="H3338" s="1"/>
      <c r="I3338" s="1"/>
      <c r="J3338" s="1"/>
    </row>
    <row r="3339" spans="1:10" ht="15" customHeight="1">
      <c r="A3339" s="1"/>
      <c r="B3339" s="1"/>
      <c r="C3339" s="1"/>
      <c r="D3339" s="1"/>
      <c r="E3339" s="1"/>
      <c r="F3339" s="1"/>
      <c r="G3339" s="1"/>
      <c r="H3339" s="1"/>
      <c r="I3339" s="1"/>
      <c r="J3339" s="1"/>
    </row>
    <row r="3340" spans="1:10" ht="15" customHeight="1">
      <c r="A3340" s="1"/>
      <c r="B3340" s="1"/>
      <c r="C3340" s="1"/>
      <c r="D3340" s="1"/>
      <c r="E3340" s="1"/>
      <c r="F3340" s="1"/>
      <c r="G3340" s="1"/>
      <c r="H3340" s="1"/>
      <c r="I3340" s="1"/>
      <c r="J3340" s="1"/>
    </row>
    <row r="3341" spans="1:10" ht="15" customHeight="1">
      <c r="A3341" s="1"/>
      <c r="B3341" s="1"/>
      <c r="C3341" s="1"/>
      <c r="D3341" s="1"/>
      <c r="E3341" s="1"/>
      <c r="F3341" s="1"/>
      <c r="G3341" s="1"/>
      <c r="H3341" s="1"/>
      <c r="I3341" s="1"/>
      <c r="J3341" s="1"/>
    </row>
    <row r="3342" spans="1:10" ht="15" customHeight="1">
      <c r="A3342" s="1"/>
      <c r="B3342" s="1"/>
      <c r="C3342" s="1"/>
      <c r="D3342" s="1"/>
      <c r="E3342" s="1"/>
      <c r="F3342" s="1"/>
      <c r="G3342" s="1"/>
      <c r="H3342" s="1"/>
      <c r="I3342" s="1"/>
      <c r="J3342" s="1"/>
    </row>
    <row r="3343" spans="1:10" ht="15" customHeight="1">
      <c r="A3343" s="1"/>
      <c r="B3343" s="1"/>
      <c r="C3343" s="1"/>
      <c r="D3343" s="1"/>
      <c r="E3343" s="1"/>
      <c r="F3343" s="1"/>
      <c r="G3343" s="1"/>
      <c r="H3343" s="1"/>
      <c r="I3343" s="1"/>
      <c r="J3343" s="1"/>
    </row>
    <row r="3344" spans="1:10" ht="15" customHeight="1">
      <c r="A3344" s="1"/>
      <c r="B3344" s="1"/>
      <c r="C3344" s="1"/>
      <c r="D3344" s="1"/>
      <c r="E3344" s="1"/>
      <c r="F3344" s="1"/>
      <c r="G3344" s="1"/>
      <c r="H3344" s="1"/>
      <c r="I3344" s="1"/>
      <c r="J3344" s="1"/>
    </row>
    <row r="3345" spans="1:10" ht="15" customHeight="1">
      <c r="A3345" s="1"/>
      <c r="B3345" s="1"/>
      <c r="C3345" s="1"/>
      <c r="D3345" s="1"/>
      <c r="E3345" s="1"/>
      <c r="F3345" s="1"/>
      <c r="G3345" s="1"/>
      <c r="H3345" s="1"/>
      <c r="I3345" s="1"/>
      <c r="J3345" s="1"/>
    </row>
    <row r="3346" spans="1:10" ht="15" customHeight="1">
      <c r="A3346" s="1"/>
      <c r="B3346" s="1"/>
      <c r="C3346" s="1"/>
      <c r="D3346" s="1"/>
      <c r="E3346" s="1"/>
      <c r="F3346" s="1"/>
      <c r="G3346" s="1"/>
      <c r="H3346" s="1"/>
      <c r="I3346" s="1"/>
      <c r="J3346" s="1"/>
    </row>
    <row r="3347" spans="1:10" ht="15" customHeight="1">
      <c r="A3347" s="1"/>
      <c r="B3347" s="1"/>
      <c r="C3347" s="1"/>
      <c r="D3347" s="1"/>
      <c r="E3347" s="1"/>
      <c r="F3347" s="1"/>
      <c r="G3347" s="1"/>
      <c r="H3347" s="1"/>
      <c r="I3347" s="1"/>
      <c r="J3347" s="1"/>
    </row>
    <row r="3348" spans="1:10" ht="15" customHeight="1">
      <c r="A3348" s="1"/>
      <c r="B3348" s="1"/>
      <c r="C3348" s="1"/>
      <c r="D3348" s="1"/>
      <c r="E3348" s="1"/>
      <c r="F3348" s="1"/>
      <c r="G3348" s="1"/>
      <c r="H3348" s="1"/>
      <c r="I3348" s="1"/>
      <c r="J3348" s="1"/>
    </row>
    <row r="3349" spans="1:10" ht="15" customHeight="1">
      <c r="A3349" s="1"/>
      <c r="B3349" s="1"/>
      <c r="C3349" s="1"/>
      <c r="D3349" s="1"/>
      <c r="E3349" s="1"/>
      <c r="F3349" s="1"/>
      <c r="G3349" s="1"/>
      <c r="H3349" s="1"/>
      <c r="I3349" s="1"/>
      <c r="J3349" s="1"/>
    </row>
    <row r="3350" spans="1:10" ht="15" customHeight="1">
      <c r="A3350" s="1"/>
      <c r="B3350" s="1"/>
      <c r="C3350" s="1"/>
      <c r="D3350" s="1"/>
      <c r="E3350" s="1"/>
      <c r="F3350" s="1"/>
      <c r="G3350" s="1"/>
      <c r="H3350" s="1"/>
      <c r="I3350" s="1"/>
      <c r="J3350" s="1"/>
    </row>
    <row r="3351" spans="1:10" ht="15" customHeight="1">
      <c r="A3351" s="1"/>
      <c r="B3351" s="1"/>
      <c r="C3351" s="1"/>
      <c r="D3351" s="1"/>
      <c r="E3351" s="1"/>
      <c r="F3351" s="1"/>
      <c r="G3351" s="1"/>
      <c r="H3351" s="1"/>
      <c r="I3351" s="1"/>
      <c r="J3351" s="1"/>
    </row>
    <row r="3352" spans="1:10" ht="15" customHeight="1">
      <c r="A3352" s="1"/>
      <c r="B3352" s="1"/>
      <c r="C3352" s="1"/>
      <c r="D3352" s="1"/>
      <c r="E3352" s="1"/>
      <c r="F3352" s="1"/>
      <c r="G3352" s="1"/>
      <c r="H3352" s="1"/>
      <c r="I3352" s="1"/>
      <c r="J3352" s="1"/>
    </row>
    <row r="3353" spans="1:10" ht="15" customHeight="1">
      <c r="A3353" s="1"/>
      <c r="B3353" s="1"/>
      <c r="C3353" s="1"/>
      <c r="D3353" s="1"/>
      <c r="E3353" s="1"/>
      <c r="F3353" s="1"/>
      <c r="G3353" s="1"/>
      <c r="H3353" s="1"/>
      <c r="I3353" s="1"/>
      <c r="J3353" s="1"/>
    </row>
    <row r="3354" spans="1:10" ht="15" customHeight="1">
      <c r="A3354" s="1"/>
      <c r="B3354" s="1"/>
      <c r="C3354" s="1"/>
      <c r="D3354" s="1"/>
      <c r="E3354" s="1"/>
      <c r="F3354" s="1"/>
      <c r="G3354" s="1"/>
      <c r="H3354" s="1"/>
      <c r="I3354" s="1"/>
      <c r="J3354" s="1"/>
    </row>
    <row r="3355" spans="1:10" ht="15" customHeight="1">
      <c r="A3355" s="1"/>
      <c r="B3355" s="1"/>
      <c r="C3355" s="1"/>
      <c r="D3355" s="1"/>
      <c r="E3355" s="1"/>
      <c r="F3355" s="1"/>
      <c r="G3355" s="1"/>
      <c r="H3355" s="1"/>
      <c r="I3355" s="1"/>
      <c r="J3355" s="1"/>
    </row>
    <row r="3356" spans="1:10" ht="15" customHeight="1">
      <c r="A3356" s="1"/>
      <c r="B3356" s="1"/>
      <c r="C3356" s="1"/>
      <c r="D3356" s="1"/>
      <c r="E3356" s="1"/>
      <c r="F3356" s="1"/>
      <c r="G3356" s="1"/>
      <c r="H3356" s="1"/>
      <c r="I3356" s="1"/>
      <c r="J3356" s="1"/>
    </row>
    <row r="3357" spans="1:10" ht="15" customHeight="1">
      <c r="A3357" s="1"/>
      <c r="B3357" s="1"/>
      <c r="C3357" s="1"/>
      <c r="D3357" s="1"/>
      <c r="E3357" s="1"/>
      <c r="F3357" s="1"/>
      <c r="G3357" s="1"/>
      <c r="H3357" s="1"/>
      <c r="I3357" s="1"/>
      <c r="J3357" s="1"/>
    </row>
    <row r="3358" spans="1:10" ht="15" customHeight="1">
      <c r="A3358" s="1"/>
      <c r="B3358" s="1"/>
      <c r="C3358" s="1"/>
      <c r="D3358" s="1"/>
      <c r="E3358" s="1"/>
      <c r="F3358" s="1"/>
      <c r="G3358" s="1"/>
      <c r="H3358" s="1"/>
      <c r="I3358" s="1"/>
      <c r="J3358" s="1"/>
    </row>
    <row r="3359" spans="1:10" ht="15" customHeight="1">
      <c r="A3359" s="1"/>
      <c r="B3359" s="1"/>
      <c r="C3359" s="1"/>
      <c r="D3359" s="1"/>
      <c r="E3359" s="1"/>
      <c r="F3359" s="1"/>
      <c r="G3359" s="1"/>
      <c r="H3359" s="1"/>
      <c r="I3359" s="1"/>
      <c r="J3359" s="1"/>
    </row>
    <row r="3360" spans="1:10" ht="15" customHeight="1">
      <c r="A3360" s="1"/>
      <c r="B3360" s="1"/>
      <c r="C3360" s="1"/>
      <c r="D3360" s="1"/>
      <c r="E3360" s="1"/>
      <c r="F3360" s="1"/>
      <c r="G3360" s="1"/>
      <c r="H3360" s="1"/>
      <c r="I3360" s="1"/>
      <c r="J3360" s="1"/>
    </row>
    <row r="3361" spans="1:10" ht="15" customHeight="1">
      <c r="A3361" s="1"/>
      <c r="B3361" s="1"/>
      <c r="C3361" s="1"/>
      <c r="D3361" s="1"/>
      <c r="E3361" s="1"/>
      <c r="F3361" s="1"/>
      <c r="G3361" s="1"/>
      <c r="H3361" s="1"/>
      <c r="I3361" s="1"/>
      <c r="J3361" s="1"/>
    </row>
    <row r="3362" spans="1:10" ht="15" customHeight="1">
      <c r="A3362" s="1"/>
      <c r="B3362" s="1"/>
      <c r="C3362" s="1"/>
      <c r="D3362" s="1"/>
      <c r="E3362" s="1"/>
      <c r="F3362" s="1"/>
      <c r="G3362" s="1"/>
      <c r="H3362" s="1"/>
      <c r="I3362" s="1"/>
      <c r="J3362" s="1"/>
    </row>
    <row r="3363" spans="1:10" ht="15" customHeight="1">
      <c r="A3363" s="1"/>
      <c r="B3363" s="1"/>
      <c r="C3363" s="1"/>
      <c r="D3363" s="1"/>
      <c r="E3363" s="1"/>
      <c r="F3363" s="1"/>
      <c r="G3363" s="1"/>
      <c r="H3363" s="1"/>
      <c r="I3363" s="1"/>
      <c r="J3363" s="1"/>
    </row>
    <row r="3364" spans="1:10" ht="15" customHeight="1">
      <c r="A3364" s="1"/>
      <c r="B3364" s="1"/>
      <c r="C3364" s="1"/>
      <c r="D3364" s="1"/>
      <c r="E3364" s="1"/>
      <c r="F3364" s="1"/>
      <c r="G3364" s="1"/>
      <c r="H3364" s="1"/>
      <c r="I3364" s="1"/>
      <c r="J3364" s="1"/>
    </row>
    <row r="3365" spans="1:10" ht="15" customHeight="1">
      <c r="A3365" s="1"/>
      <c r="B3365" s="1"/>
      <c r="C3365" s="1"/>
      <c r="D3365" s="1"/>
      <c r="E3365" s="1"/>
      <c r="F3365" s="1"/>
      <c r="G3365" s="1"/>
      <c r="H3365" s="1"/>
      <c r="I3365" s="1"/>
      <c r="J3365" s="1"/>
    </row>
    <row r="3366" spans="1:10" ht="15" customHeight="1">
      <c r="A3366" s="1"/>
      <c r="B3366" s="1"/>
      <c r="C3366" s="1"/>
      <c r="D3366" s="1"/>
      <c r="E3366" s="1"/>
      <c r="F3366" s="1"/>
      <c r="G3366" s="1"/>
      <c r="H3366" s="1"/>
      <c r="I3366" s="1"/>
      <c r="J3366" s="1"/>
    </row>
    <row r="3367" spans="1:10" ht="15" customHeight="1">
      <c r="A3367" s="1"/>
      <c r="B3367" s="1"/>
      <c r="C3367" s="1"/>
      <c r="D3367" s="1"/>
      <c r="E3367" s="1"/>
      <c r="F3367" s="1"/>
      <c r="G3367" s="1"/>
      <c r="H3367" s="1"/>
      <c r="I3367" s="1"/>
      <c r="J3367" s="1"/>
    </row>
    <row r="3368" spans="1:10" ht="15" customHeight="1">
      <c r="A3368" s="1"/>
      <c r="B3368" s="1"/>
      <c r="C3368" s="1"/>
      <c r="D3368" s="1"/>
      <c r="E3368" s="1"/>
      <c r="F3368" s="1"/>
      <c r="G3368" s="1"/>
      <c r="H3368" s="1"/>
      <c r="I3368" s="1"/>
      <c r="J3368" s="1"/>
    </row>
    <row r="3369" spans="1:10" ht="15" customHeight="1">
      <c r="A3369" s="1"/>
      <c r="B3369" s="1"/>
      <c r="C3369" s="1"/>
      <c r="D3369" s="1"/>
      <c r="E3369" s="1"/>
      <c r="F3369" s="1"/>
      <c r="G3369" s="1"/>
      <c r="H3369" s="1"/>
      <c r="I3369" s="1"/>
      <c r="J3369" s="1"/>
    </row>
    <row r="3370" spans="1:10" ht="15" customHeight="1">
      <c r="A3370" s="1"/>
      <c r="B3370" s="1"/>
      <c r="C3370" s="1"/>
      <c r="D3370" s="1"/>
      <c r="E3370" s="1"/>
      <c r="F3370" s="1"/>
      <c r="G3370" s="1"/>
      <c r="H3370" s="1"/>
      <c r="I3370" s="1"/>
      <c r="J3370" s="1"/>
    </row>
    <row r="3371" spans="1:10" ht="15" customHeight="1">
      <c r="A3371" s="1"/>
      <c r="B3371" s="1"/>
      <c r="C3371" s="1"/>
      <c r="D3371" s="1"/>
      <c r="E3371" s="1"/>
      <c r="F3371" s="1"/>
      <c r="G3371" s="1"/>
      <c r="H3371" s="1"/>
      <c r="I3371" s="1"/>
      <c r="J3371" s="1"/>
    </row>
    <row r="3372" spans="1:10" ht="15" customHeight="1">
      <c r="A3372" s="1"/>
      <c r="B3372" s="1"/>
      <c r="C3372" s="1"/>
      <c r="D3372" s="1"/>
      <c r="E3372" s="1"/>
      <c r="F3372" s="1"/>
      <c r="G3372" s="1"/>
      <c r="H3372" s="1"/>
      <c r="I3372" s="1"/>
      <c r="J3372" s="1"/>
    </row>
    <row r="3373" spans="1:10" ht="15" customHeight="1">
      <c r="A3373" s="1"/>
      <c r="B3373" s="1"/>
      <c r="C3373" s="1"/>
      <c r="D3373" s="1"/>
      <c r="E3373" s="1"/>
      <c r="F3373" s="1"/>
      <c r="G3373" s="1"/>
      <c r="H3373" s="1"/>
      <c r="I3373" s="1"/>
      <c r="J3373" s="1"/>
    </row>
    <row r="3374" spans="1:10" ht="15" customHeight="1">
      <c r="A3374" s="1"/>
      <c r="B3374" s="1"/>
      <c r="C3374" s="1"/>
      <c r="D3374" s="1"/>
      <c r="E3374" s="1"/>
      <c r="F3374" s="1"/>
      <c r="G3374" s="1"/>
      <c r="H3374" s="1"/>
      <c r="I3374" s="1"/>
      <c r="J3374" s="1"/>
    </row>
    <row r="3375" spans="1:10" ht="15" customHeight="1">
      <c r="A3375" s="1"/>
      <c r="B3375" s="1"/>
      <c r="C3375" s="1"/>
      <c r="D3375" s="1"/>
      <c r="E3375" s="1"/>
      <c r="F3375" s="1"/>
      <c r="G3375" s="1"/>
      <c r="H3375" s="1"/>
      <c r="I3375" s="1"/>
      <c r="J3375" s="1"/>
    </row>
    <row r="3376" spans="1:10" ht="15" customHeight="1">
      <c r="A3376" s="1"/>
      <c r="B3376" s="1"/>
      <c r="C3376" s="1"/>
      <c r="D3376" s="1"/>
      <c r="E3376" s="1"/>
      <c r="F3376" s="1"/>
      <c r="G3376" s="1"/>
      <c r="H3376" s="1"/>
      <c r="I3376" s="1"/>
      <c r="J3376" s="1"/>
    </row>
    <row r="3377" spans="1:10" ht="15" customHeight="1">
      <c r="A3377" s="1"/>
      <c r="B3377" s="1"/>
      <c r="C3377" s="1"/>
      <c r="D3377" s="1"/>
      <c r="E3377" s="1"/>
      <c r="F3377" s="1"/>
      <c r="G3377" s="1"/>
      <c r="H3377" s="1"/>
      <c r="I3377" s="1"/>
      <c r="J3377" s="1"/>
    </row>
    <row r="3378" spans="1:10" ht="15" customHeight="1">
      <c r="A3378" s="1"/>
      <c r="B3378" s="1"/>
      <c r="C3378" s="1"/>
      <c r="D3378" s="1"/>
      <c r="E3378" s="1"/>
      <c r="F3378" s="1"/>
      <c r="G3378" s="1"/>
      <c r="H3378" s="1"/>
      <c r="I3378" s="1"/>
      <c r="J3378" s="1"/>
    </row>
    <row r="3379" spans="1:10" ht="15" customHeight="1">
      <c r="A3379" s="1"/>
      <c r="B3379" s="1"/>
      <c r="C3379" s="1"/>
      <c r="D3379" s="1"/>
      <c r="E3379" s="1"/>
      <c r="F3379" s="1"/>
      <c r="G3379" s="1"/>
      <c r="H3379" s="1"/>
      <c r="I3379" s="1"/>
      <c r="J3379" s="1"/>
    </row>
    <row r="3380" spans="1:10" ht="15" customHeight="1">
      <c r="A3380" s="1"/>
      <c r="B3380" s="1"/>
      <c r="C3380" s="1"/>
      <c r="D3380" s="1"/>
      <c r="E3380" s="1"/>
      <c r="F3380" s="1"/>
      <c r="G3380" s="1"/>
      <c r="H3380" s="1"/>
      <c r="I3380" s="1"/>
      <c r="J3380" s="1"/>
    </row>
    <row r="3381" spans="1:10" ht="15" customHeight="1">
      <c r="A3381" s="1"/>
      <c r="B3381" s="1"/>
      <c r="C3381" s="1"/>
      <c r="D3381" s="1"/>
      <c r="E3381" s="1"/>
      <c r="F3381" s="1"/>
      <c r="G3381" s="1"/>
      <c r="H3381" s="1"/>
      <c r="I3381" s="1"/>
      <c r="J3381" s="1"/>
    </row>
    <row r="3382" spans="1:10" ht="15" customHeight="1">
      <c r="A3382" s="1"/>
      <c r="B3382" s="1"/>
      <c r="C3382" s="1"/>
      <c r="D3382" s="1"/>
      <c r="E3382" s="1"/>
      <c r="F3382" s="1"/>
      <c r="G3382" s="1"/>
      <c r="H3382" s="1"/>
      <c r="I3382" s="1"/>
      <c r="J3382" s="1"/>
    </row>
    <row r="3383" spans="1:10" ht="15" customHeight="1">
      <c r="A3383" s="1"/>
      <c r="B3383" s="1"/>
      <c r="C3383" s="1"/>
      <c r="D3383" s="1"/>
      <c r="E3383" s="1"/>
      <c r="F3383" s="1"/>
      <c r="G3383" s="1"/>
      <c r="H3383" s="1"/>
      <c r="I3383" s="1"/>
      <c r="J3383" s="1"/>
    </row>
    <row r="3384" spans="1:10" ht="15" customHeight="1">
      <c r="A3384" s="1"/>
      <c r="B3384" s="1"/>
      <c r="C3384" s="1"/>
      <c r="D3384" s="1"/>
      <c r="E3384" s="1"/>
      <c r="F3384" s="1"/>
      <c r="G3384" s="1"/>
      <c r="H3384" s="1"/>
      <c r="I3384" s="1"/>
      <c r="J3384" s="1"/>
    </row>
    <row r="3385" spans="1:10" ht="15" customHeight="1">
      <c r="A3385" s="1"/>
      <c r="B3385" s="1"/>
      <c r="C3385" s="1"/>
      <c r="D3385" s="1"/>
      <c r="E3385" s="1"/>
      <c r="F3385" s="1"/>
      <c r="G3385" s="1"/>
      <c r="H3385" s="1"/>
      <c r="I3385" s="1"/>
      <c r="J3385" s="1"/>
    </row>
    <row r="3386" spans="1:10" ht="15" customHeight="1">
      <c r="A3386" s="1"/>
      <c r="B3386" s="1"/>
      <c r="C3386" s="1"/>
      <c r="D3386" s="1"/>
      <c r="E3386" s="1"/>
      <c r="F3386" s="1"/>
      <c r="G3386" s="1"/>
      <c r="H3386" s="1"/>
      <c r="I3386" s="1"/>
      <c r="J3386" s="1"/>
    </row>
    <row r="3387" spans="1:10" ht="15" customHeight="1">
      <c r="A3387" s="1"/>
      <c r="B3387" s="1"/>
      <c r="C3387" s="1"/>
      <c r="D3387" s="1"/>
      <c r="E3387" s="1"/>
      <c r="F3387" s="1"/>
      <c r="G3387" s="1"/>
      <c r="H3387" s="1"/>
      <c r="I3387" s="1"/>
      <c r="J3387" s="1"/>
    </row>
    <row r="3388" spans="1:10" ht="15" customHeight="1">
      <c r="A3388" s="1"/>
      <c r="B3388" s="1"/>
      <c r="C3388" s="1"/>
      <c r="D3388" s="1"/>
      <c r="E3388" s="1"/>
      <c r="F3388" s="1"/>
      <c r="G3388" s="1"/>
      <c r="H3388" s="1"/>
      <c r="I3388" s="1"/>
      <c r="J3388" s="1"/>
    </row>
    <row r="3389" spans="1:10" ht="15" customHeight="1">
      <c r="A3389" s="1"/>
      <c r="B3389" s="1"/>
      <c r="C3389" s="1"/>
      <c r="D3389" s="1"/>
      <c r="E3389" s="1"/>
      <c r="F3389" s="1"/>
      <c r="G3389" s="1"/>
      <c r="H3389" s="1"/>
      <c r="I3389" s="1"/>
      <c r="J3389" s="1"/>
    </row>
    <row r="3390" spans="1:10" ht="15" customHeight="1">
      <c r="A3390" s="1"/>
      <c r="B3390" s="1"/>
      <c r="C3390" s="1"/>
      <c r="D3390" s="1"/>
      <c r="E3390" s="1"/>
      <c r="F3390" s="1"/>
      <c r="G3390" s="1"/>
      <c r="H3390" s="1"/>
      <c r="I3390" s="1"/>
      <c r="J3390" s="1"/>
    </row>
    <row r="3391" spans="1:10" ht="15" customHeight="1">
      <c r="A3391" s="1"/>
      <c r="B3391" s="1"/>
      <c r="C3391" s="1"/>
      <c r="D3391" s="1"/>
      <c r="E3391" s="1"/>
      <c r="F3391" s="1"/>
      <c r="G3391" s="1"/>
      <c r="H3391" s="1"/>
      <c r="I3391" s="1"/>
      <c r="J3391" s="1"/>
    </row>
    <row r="3392" spans="1:10" ht="15" customHeight="1">
      <c r="A3392" s="1"/>
      <c r="B3392" s="1"/>
      <c r="C3392" s="1"/>
      <c r="D3392" s="1"/>
      <c r="E3392" s="1"/>
      <c r="F3392" s="1"/>
      <c r="G3392" s="1"/>
      <c r="H3392" s="1"/>
      <c r="I3392" s="1"/>
      <c r="J3392" s="1"/>
    </row>
    <row r="3393" spans="1:10" ht="15" customHeight="1">
      <c r="A3393" s="1"/>
      <c r="B3393" s="1"/>
      <c r="C3393" s="1"/>
      <c r="D3393" s="1"/>
      <c r="E3393" s="1"/>
      <c r="F3393" s="1"/>
      <c r="G3393" s="1"/>
      <c r="H3393" s="1"/>
      <c r="I3393" s="1"/>
      <c r="J3393" s="1"/>
    </row>
    <row r="3394" spans="1:10" ht="15" customHeight="1">
      <c r="A3394" s="1"/>
      <c r="B3394" s="1"/>
      <c r="C3394" s="1"/>
      <c r="D3394" s="1"/>
      <c r="E3394" s="1"/>
      <c r="F3394" s="1"/>
      <c r="G3394" s="1"/>
      <c r="H3394" s="1"/>
      <c r="I3394" s="1"/>
      <c r="J3394" s="1"/>
    </row>
    <row r="3395" spans="1:10" ht="15" customHeight="1">
      <c r="A3395" s="1"/>
      <c r="B3395" s="1"/>
      <c r="C3395" s="1"/>
      <c r="D3395" s="1"/>
      <c r="E3395" s="1"/>
      <c r="F3395" s="1"/>
      <c r="G3395" s="1"/>
      <c r="H3395" s="1"/>
      <c r="I3395" s="1"/>
      <c r="J3395" s="1"/>
    </row>
    <row r="3396" spans="1:10" ht="15" customHeight="1">
      <c r="A3396" s="1"/>
      <c r="B3396" s="1"/>
      <c r="C3396" s="1"/>
      <c r="D3396" s="1"/>
      <c r="E3396" s="1"/>
      <c r="F3396" s="1"/>
      <c r="G3396" s="1"/>
      <c r="H3396" s="1"/>
      <c r="I3396" s="1"/>
      <c r="J3396" s="1"/>
    </row>
    <row r="3397" spans="1:10" ht="15" customHeight="1">
      <c r="A3397" s="1"/>
      <c r="B3397" s="1"/>
      <c r="C3397" s="1"/>
      <c r="D3397" s="1"/>
      <c r="E3397" s="1"/>
      <c r="F3397" s="1"/>
      <c r="G3397" s="1"/>
      <c r="H3397" s="1"/>
      <c r="I3397" s="1"/>
      <c r="J3397" s="1"/>
    </row>
    <row r="3398" spans="1:10" ht="15" customHeight="1">
      <c r="A3398" s="1"/>
      <c r="B3398" s="1"/>
      <c r="C3398" s="1"/>
      <c r="D3398" s="1"/>
      <c r="E3398" s="1"/>
      <c r="F3398" s="1"/>
      <c r="G3398" s="1"/>
      <c r="H3398" s="1"/>
      <c r="I3398" s="1"/>
      <c r="J3398" s="1"/>
    </row>
    <row r="3399" spans="1:10" ht="15" customHeight="1">
      <c r="A3399" s="1"/>
      <c r="B3399" s="1"/>
      <c r="C3399" s="1"/>
      <c r="D3399" s="1"/>
      <c r="E3399" s="1"/>
      <c r="F3399" s="1"/>
      <c r="G3399" s="1"/>
      <c r="H3399" s="1"/>
      <c r="I3399" s="1"/>
      <c r="J3399" s="1"/>
    </row>
    <row r="3400" spans="1:10" ht="15" customHeight="1">
      <c r="A3400" s="1"/>
      <c r="B3400" s="1"/>
      <c r="C3400" s="1"/>
      <c r="D3400" s="1"/>
      <c r="E3400" s="1"/>
      <c r="F3400" s="1"/>
      <c r="G3400" s="1"/>
      <c r="H3400" s="1"/>
      <c r="I3400" s="1"/>
      <c r="J3400" s="1"/>
    </row>
    <row r="3401" spans="1:10" ht="15" customHeight="1">
      <c r="A3401" s="1"/>
      <c r="B3401" s="1"/>
      <c r="C3401" s="1"/>
      <c r="D3401" s="1"/>
      <c r="E3401" s="1"/>
      <c r="F3401" s="1"/>
      <c r="G3401" s="1"/>
      <c r="H3401" s="1"/>
      <c r="I3401" s="1"/>
      <c r="J3401" s="1"/>
    </row>
    <row r="3402" spans="1:10" ht="15" customHeight="1">
      <c r="A3402" s="1"/>
      <c r="B3402" s="1"/>
      <c r="C3402" s="1"/>
      <c r="D3402" s="1"/>
      <c r="E3402" s="1"/>
      <c r="F3402" s="1"/>
      <c r="G3402" s="1"/>
      <c r="H3402" s="1"/>
      <c r="I3402" s="1"/>
      <c r="J3402" s="1"/>
    </row>
    <row r="3403" spans="1:10" ht="15" customHeight="1">
      <c r="A3403" s="1"/>
      <c r="B3403" s="1"/>
      <c r="C3403" s="1"/>
      <c r="D3403" s="1"/>
      <c r="E3403" s="1"/>
      <c r="F3403" s="1"/>
      <c r="G3403" s="1"/>
      <c r="H3403" s="1"/>
      <c r="I3403" s="1"/>
      <c r="J3403" s="1"/>
    </row>
    <row r="3404" spans="1:10" ht="15" customHeight="1">
      <c r="A3404" s="1"/>
      <c r="B3404" s="1"/>
      <c r="C3404" s="1"/>
      <c r="D3404" s="1"/>
      <c r="E3404" s="1"/>
      <c r="F3404" s="1"/>
      <c r="G3404" s="1"/>
      <c r="H3404" s="1"/>
      <c r="I3404" s="1"/>
      <c r="J3404" s="1"/>
    </row>
    <row r="3405" spans="1:10" ht="15" customHeight="1">
      <c r="A3405" s="1"/>
      <c r="B3405" s="1"/>
      <c r="C3405" s="1"/>
      <c r="D3405" s="1"/>
      <c r="E3405" s="1"/>
      <c r="F3405" s="1"/>
      <c r="G3405" s="1"/>
      <c r="H3405" s="1"/>
      <c r="I3405" s="1"/>
      <c r="J3405" s="1"/>
    </row>
    <row r="3406" spans="1:10" ht="15" customHeight="1">
      <c r="A3406" s="1"/>
      <c r="B3406" s="1"/>
      <c r="C3406" s="1"/>
      <c r="D3406" s="1"/>
      <c r="E3406" s="1"/>
      <c r="F3406" s="1"/>
      <c r="G3406" s="1"/>
      <c r="H3406" s="1"/>
      <c r="I3406" s="1"/>
      <c r="J3406" s="1"/>
    </row>
    <row r="3407" spans="1:10" ht="15" customHeight="1">
      <c r="A3407" s="1"/>
      <c r="B3407" s="1"/>
      <c r="C3407" s="1"/>
      <c r="D3407" s="1"/>
      <c r="E3407" s="1"/>
      <c r="F3407" s="1"/>
      <c r="G3407" s="1"/>
      <c r="H3407" s="1"/>
      <c r="I3407" s="1"/>
      <c r="J3407" s="1"/>
    </row>
    <row r="3408" spans="1:10" ht="15" customHeight="1">
      <c r="A3408" s="1"/>
      <c r="B3408" s="1"/>
      <c r="C3408" s="1"/>
      <c r="D3408" s="1"/>
      <c r="E3408" s="1"/>
      <c r="F3408" s="1"/>
      <c r="G3408" s="1"/>
      <c r="H3408" s="1"/>
      <c r="I3408" s="1"/>
      <c r="J3408" s="1"/>
    </row>
    <row r="3409" spans="1:10" ht="15" customHeight="1">
      <c r="A3409" s="1"/>
      <c r="B3409" s="1"/>
      <c r="C3409" s="1"/>
      <c r="D3409" s="1"/>
      <c r="E3409" s="1"/>
      <c r="F3409" s="1"/>
      <c r="G3409" s="1"/>
      <c r="H3409" s="1"/>
      <c r="I3409" s="1"/>
      <c r="J3409" s="1"/>
    </row>
    <row r="3410" spans="1:10" ht="15" customHeight="1">
      <c r="A3410" s="1"/>
      <c r="B3410" s="1"/>
      <c r="C3410" s="1"/>
      <c r="D3410" s="1"/>
      <c r="E3410" s="1"/>
      <c r="F3410" s="1"/>
      <c r="G3410" s="1"/>
      <c r="H3410" s="1"/>
      <c r="I3410" s="1"/>
      <c r="J3410" s="1"/>
    </row>
    <row r="3411" spans="1:10" ht="15" customHeight="1">
      <c r="A3411" s="1"/>
      <c r="B3411" s="1"/>
      <c r="C3411" s="1"/>
      <c r="D3411" s="1"/>
      <c r="E3411" s="1"/>
      <c r="F3411" s="1"/>
      <c r="G3411" s="1"/>
      <c r="H3411" s="1"/>
      <c r="I3411" s="1"/>
      <c r="J3411" s="1"/>
    </row>
    <row r="3412" spans="1:10" ht="15" customHeight="1">
      <c r="A3412" s="1"/>
      <c r="B3412" s="1"/>
      <c r="C3412" s="1"/>
      <c r="D3412" s="1"/>
      <c r="E3412" s="1"/>
      <c r="F3412" s="1"/>
      <c r="G3412" s="1"/>
      <c r="H3412" s="1"/>
      <c r="I3412" s="1"/>
      <c r="J3412" s="1"/>
    </row>
    <row r="3413" spans="1:10" ht="15" customHeight="1">
      <c r="A3413" s="1"/>
      <c r="B3413" s="1"/>
      <c r="C3413" s="1"/>
      <c r="D3413" s="1"/>
      <c r="E3413" s="1"/>
      <c r="F3413" s="1"/>
      <c r="G3413" s="1"/>
      <c r="H3413" s="1"/>
      <c r="I3413" s="1"/>
      <c r="J3413" s="1"/>
    </row>
    <row r="3414" spans="1:10" ht="15" customHeight="1">
      <c r="A3414" s="1"/>
      <c r="B3414" s="1"/>
      <c r="C3414" s="1"/>
      <c r="D3414" s="1"/>
      <c r="E3414" s="1"/>
      <c r="F3414" s="1"/>
      <c r="G3414" s="1"/>
      <c r="H3414" s="1"/>
      <c r="I3414" s="1"/>
      <c r="J3414" s="1"/>
    </row>
    <row r="3415" spans="1:10" ht="15" customHeight="1">
      <c r="A3415" s="1"/>
      <c r="B3415" s="1"/>
      <c r="C3415" s="1"/>
      <c r="D3415" s="1"/>
      <c r="E3415" s="1"/>
      <c r="F3415" s="1"/>
      <c r="G3415" s="1"/>
      <c r="H3415" s="1"/>
      <c r="I3415" s="1"/>
      <c r="J3415" s="1"/>
    </row>
    <row r="3416" spans="1:10" ht="15" customHeight="1">
      <c r="A3416" s="1"/>
      <c r="B3416" s="1"/>
      <c r="C3416" s="1"/>
      <c r="D3416" s="1"/>
      <c r="E3416" s="1"/>
      <c r="F3416" s="1"/>
      <c r="G3416" s="1"/>
      <c r="H3416" s="1"/>
      <c r="I3416" s="1"/>
      <c r="J3416" s="1"/>
    </row>
    <row r="3417" spans="1:10" ht="15" customHeight="1">
      <c r="A3417" s="1"/>
      <c r="B3417" s="1"/>
      <c r="C3417" s="1"/>
      <c r="D3417" s="1"/>
      <c r="E3417" s="1"/>
      <c r="F3417" s="1"/>
      <c r="G3417" s="1"/>
      <c r="H3417" s="1"/>
      <c r="I3417" s="1"/>
      <c r="J3417" s="1"/>
    </row>
    <row r="3418" spans="1:10" ht="15" customHeight="1">
      <c r="A3418" s="1"/>
      <c r="B3418" s="1"/>
      <c r="C3418" s="1"/>
      <c r="D3418" s="1"/>
      <c r="E3418" s="1"/>
      <c r="F3418" s="1"/>
      <c r="G3418" s="1"/>
      <c r="H3418" s="1"/>
      <c r="I3418" s="1"/>
      <c r="J3418" s="1"/>
    </row>
    <row r="3419" spans="1:10" ht="15" customHeight="1">
      <c r="A3419" s="1"/>
      <c r="B3419" s="1"/>
      <c r="C3419" s="1"/>
      <c r="D3419" s="1"/>
      <c r="E3419" s="1"/>
      <c r="F3419" s="1"/>
      <c r="G3419" s="1"/>
      <c r="H3419" s="1"/>
      <c r="I3419" s="1"/>
      <c r="J3419" s="1"/>
    </row>
    <row r="3420" spans="1:10" ht="15" customHeight="1">
      <c r="A3420" s="1"/>
      <c r="B3420" s="1"/>
      <c r="C3420" s="1"/>
      <c r="D3420" s="1"/>
      <c r="E3420" s="1"/>
      <c r="F3420" s="1"/>
      <c r="G3420" s="1"/>
      <c r="H3420" s="1"/>
      <c r="I3420" s="1"/>
      <c r="J3420" s="1"/>
    </row>
    <row r="3421" spans="1:10" ht="15" customHeight="1">
      <c r="A3421" s="1"/>
      <c r="B3421" s="1"/>
      <c r="C3421" s="1"/>
      <c r="D3421" s="1"/>
      <c r="E3421" s="1"/>
      <c r="F3421" s="1"/>
      <c r="G3421" s="1"/>
      <c r="H3421" s="1"/>
      <c r="I3421" s="1"/>
      <c r="J3421" s="1"/>
    </row>
    <row r="3422" spans="1:10" ht="15" customHeight="1">
      <c r="A3422" s="1"/>
      <c r="B3422" s="1"/>
      <c r="C3422" s="1"/>
      <c r="D3422" s="1"/>
      <c r="E3422" s="1"/>
      <c r="F3422" s="1"/>
      <c r="G3422" s="1"/>
      <c r="H3422" s="1"/>
      <c r="I3422" s="1"/>
      <c r="J3422" s="1"/>
    </row>
    <row r="3423" spans="1:10" ht="15" customHeight="1">
      <c r="A3423" s="1"/>
      <c r="B3423" s="1"/>
      <c r="C3423" s="1"/>
      <c r="D3423" s="1"/>
      <c r="E3423" s="1"/>
      <c r="F3423" s="1"/>
      <c r="G3423" s="1"/>
      <c r="H3423" s="1"/>
      <c r="I3423" s="1"/>
      <c r="J3423" s="1"/>
    </row>
    <row r="3424" spans="1:10" ht="15" customHeight="1">
      <c r="A3424" s="1"/>
      <c r="B3424" s="1"/>
      <c r="C3424" s="1"/>
      <c r="D3424" s="1"/>
      <c r="E3424" s="1"/>
      <c r="F3424" s="1"/>
      <c r="G3424" s="1"/>
      <c r="H3424" s="1"/>
      <c r="I3424" s="1"/>
      <c r="J3424" s="1"/>
    </row>
    <row r="3425" spans="1:10" ht="15" customHeight="1">
      <c r="A3425" s="1"/>
      <c r="B3425" s="1"/>
      <c r="C3425" s="1"/>
      <c r="D3425" s="1"/>
      <c r="E3425" s="1"/>
      <c r="F3425" s="1"/>
      <c r="G3425" s="1"/>
      <c r="H3425" s="1"/>
      <c r="I3425" s="1"/>
      <c r="J3425" s="1"/>
    </row>
    <row r="3426" spans="1:10" ht="15" customHeight="1">
      <c r="A3426" s="1"/>
      <c r="B3426" s="1"/>
      <c r="C3426" s="1"/>
      <c r="D3426" s="1"/>
      <c r="E3426" s="1"/>
      <c r="F3426" s="1"/>
      <c r="G3426" s="1"/>
      <c r="H3426" s="1"/>
      <c r="I3426" s="1"/>
      <c r="J3426" s="1"/>
    </row>
    <row r="3427" spans="1:10" ht="15" customHeight="1">
      <c r="A3427" s="1"/>
      <c r="B3427" s="1"/>
      <c r="C3427" s="1"/>
      <c r="D3427" s="1"/>
      <c r="E3427" s="1"/>
      <c r="F3427" s="1"/>
      <c r="G3427" s="1"/>
      <c r="H3427" s="1"/>
      <c r="I3427" s="1"/>
      <c r="J3427" s="1"/>
    </row>
    <row r="3428" spans="1:10" ht="15" customHeight="1">
      <c r="A3428" s="1"/>
      <c r="B3428" s="1"/>
      <c r="C3428" s="1"/>
      <c r="D3428" s="1"/>
      <c r="E3428" s="1"/>
      <c r="F3428" s="1"/>
      <c r="G3428" s="1"/>
      <c r="H3428" s="1"/>
      <c r="I3428" s="1"/>
      <c r="J3428" s="1"/>
    </row>
    <row r="3429" spans="1:10" ht="15" customHeight="1">
      <c r="A3429" s="1"/>
      <c r="B3429" s="1"/>
      <c r="C3429" s="1"/>
      <c r="D3429" s="1"/>
      <c r="E3429" s="1"/>
      <c r="F3429" s="1"/>
      <c r="G3429" s="1"/>
      <c r="H3429" s="1"/>
      <c r="I3429" s="1"/>
      <c r="J3429" s="1"/>
    </row>
    <row r="3430" spans="1:10" ht="15" customHeight="1">
      <c r="A3430" s="1"/>
      <c r="B3430" s="1"/>
      <c r="C3430" s="1"/>
      <c r="D3430" s="1"/>
      <c r="E3430" s="1"/>
      <c r="F3430" s="1"/>
      <c r="G3430" s="1"/>
      <c r="H3430" s="1"/>
      <c r="I3430" s="1"/>
      <c r="J3430" s="1"/>
    </row>
    <row r="3431" spans="1:10" ht="15" customHeight="1">
      <c r="A3431" s="1"/>
      <c r="B3431" s="1"/>
      <c r="C3431" s="1"/>
      <c r="D3431" s="1"/>
      <c r="E3431" s="1"/>
      <c r="F3431" s="1"/>
      <c r="G3431" s="1"/>
      <c r="H3431" s="1"/>
      <c r="I3431" s="1"/>
      <c r="J3431" s="1"/>
    </row>
    <row r="3432" spans="1:10" ht="15" customHeight="1">
      <c r="A3432" s="1"/>
      <c r="B3432" s="1"/>
      <c r="C3432" s="1"/>
      <c r="D3432" s="1"/>
      <c r="E3432" s="1"/>
      <c r="F3432" s="1"/>
      <c r="G3432" s="1"/>
      <c r="H3432" s="1"/>
      <c r="I3432" s="1"/>
      <c r="J3432" s="1"/>
    </row>
    <row r="3433" spans="1:10" ht="15" customHeight="1">
      <c r="A3433" s="1"/>
      <c r="B3433" s="1"/>
      <c r="C3433" s="1"/>
      <c r="D3433" s="1"/>
      <c r="E3433" s="1"/>
      <c r="F3433" s="1"/>
      <c r="G3433" s="1"/>
      <c r="H3433" s="1"/>
      <c r="I3433" s="1"/>
      <c r="J3433" s="1"/>
    </row>
    <row r="3434" spans="1:10" ht="15" customHeight="1">
      <c r="A3434" s="1"/>
      <c r="B3434" s="1"/>
      <c r="C3434" s="1"/>
      <c r="D3434" s="1"/>
      <c r="E3434" s="1"/>
      <c r="F3434" s="1"/>
      <c r="G3434" s="1"/>
      <c r="H3434" s="1"/>
      <c r="I3434" s="1"/>
      <c r="J3434" s="1"/>
    </row>
    <row r="3435" spans="1:10" ht="15" customHeight="1">
      <c r="A3435" s="1"/>
      <c r="B3435" s="1"/>
      <c r="C3435" s="1"/>
      <c r="D3435" s="1"/>
      <c r="E3435" s="1"/>
      <c r="F3435" s="1"/>
      <c r="G3435" s="1"/>
      <c r="H3435" s="1"/>
      <c r="I3435" s="1"/>
      <c r="J3435" s="1"/>
    </row>
    <row r="3436" spans="1:10" ht="15" customHeight="1">
      <c r="A3436" s="1"/>
      <c r="B3436" s="1"/>
      <c r="C3436" s="1"/>
      <c r="D3436" s="1"/>
      <c r="E3436" s="1"/>
      <c r="F3436" s="1"/>
      <c r="G3436" s="1"/>
      <c r="H3436" s="1"/>
      <c r="I3436" s="1"/>
      <c r="J3436" s="1"/>
    </row>
    <row r="3437" spans="1:10" ht="15" customHeight="1">
      <c r="A3437" s="1"/>
      <c r="B3437" s="1"/>
      <c r="C3437" s="1"/>
      <c r="D3437" s="1"/>
      <c r="E3437" s="1"/>
      <c r="F3437" s="1"/>
      <c r="G3437" s="1"/>
      <c r="H3437" s="1"/>
      <c r="I3437" s="1"/>
      <c r="J3437" s="1"/>
    </row>
    <row r="3438" spans="1:10" ht="15" customHeight="1">
      <c r="A3438" s="1"/>
      <c r="B3438" s="1"/>
      <c r="C3438" s="1"/>
      <c r="D3438" s="1"/>
      <c r="E3438" s="1"/>
      <c r="F3438" s="1"/>
      <c r="G3438" s="1"/>
      <c r="H3438" s="1"/>
      <c r="I3438" s="1"/>
      <c r="J3438" s="1"/>
    </row>
    <row r="3439" spans="1:10" ht="15" customHeight="1">
      <c r="A3439" s="1"/>
      <c r="B3439" s="1"/>
      <c r="C3439" s="1"/>
      <c r="D3439" s="1"/>
      <c r="E3439" s="1"/>
      <c r="F3439" s="1"/>
      <c r="G3439" s="1"/>
      <c r="H3439" s="1"/>
      <c r="I3439" s="1"/>
      <c r="J3439" s="1"/>
    </row>
    <row r="3440" spans="1:10" ht="15" customHeight="1">
      <c r="A3440" s="1"/>
      <c r="B3440" s="1"/>
      <c r="C3440" s="1"/>
      <c r="D3440" s="1"/>
      <c r="E3440" s="1"/>
      <c r="F3440" s="1"/>
      <c r="G3440" s="1"/>
      <c r="H3440" s="1"/>
      <c r="I3440" s="1"/>
      <c r="J3440" s="1"/>
    </row>
    <row r="3441" spans="1:10" ht="15" customHeight="1">
      <c r="A3441" s="1"/>
      <c r="B3441" s="1"/>
      <c r="C3441" s="1"/>
      <c r="D3441" s="1"/>
      <c r="E3441" s="1"/>
      <c r="F3441" s="1"/>
      <c r="G3441" s="1"/>
      <c r="H3441" s="1"/>
      <c r="I3441" s="1"/>
      <c r="J3441" s="1"/>
    </row>
    <row r="3442" spans="1:10" ht="15" customHeight="1">
      <c r="A3442" s="1"/>
      <c r="B3442" s="1"/>
      <c r="C3442" s="1"/>
      <c r="D3442" s="1"/>
      <c r="E3442" s="1"/>
      <c r="F3442" s="1"/>
      <c r="G3442" s="1"/>
      <c r="H3442" s="1"/>
      <c r="I3442" s="1"/>
      <c r="J3442" s="1"/>
    </row>
    <row r="3443" spans="1:10" ht="15" customHeight="1">
      <c r="A3443" s="1"/>
      <c r="B3443" s="1"/>
      <c r="C3443" s="1"/>
      <c r="D3443" s="1"/>
      <c r="E3443" s="1"/>
      <c r="F3443" s="1"/>
      <c r="G3443" s="1"/>
      <c r="H3443" s="1"/>
      <c r="I3443" s="1"/>
      <c r="J3443" s="1"/>
    </row>
    <row r="3444" spans="1:10" ht="15" customHeight="1">
      <c r="A3444" s="1"/>
      <c r="B3444" s="1"/>
      <c r="C3444" s="1"/>
      <c r="D3444" s="1"/>
      <c r="E3444" s="1"/>
      <c r="F3444" s="1"/>
      <c r="G3444" s="1"/>
      <c r="H3444" s="1"/>
      <c r="I3444" s="1"/>
      <c r="J3444" s="1"/>
    </row>
    <row r="3445" spans="1:10" ht="15" customHeight="1">
      <c r="A3445" s="1"/>
      <c r="B3445" s="1"/>
      <c r="C3445" s="1"/>
      <c r="D3445" s="1"/>
      <c r="E3445" s="1"/>
      <c r="F3445" s="1"/>
      <c r="G3445" s="1"/>
      <c r="H3445" s="1"/>
      <c r="I3445" s="1"/>
      <c r="J3445" s="1"/>
    </row>
    <row r="3446" spans="1:10" ht="15" customHeight="1">
      <c r="A3446" s="1"/>
      <c r="B3446" s="1"/>
      <c r="C3446" s="1"/>
      <c r="D3446" s="1"/>
      <c r="E3446" s="1"/>
      <c r="F3446" s="1"/>
      <c r="G3446" s="1"/>
      <c r="H3446" s="1"/>
      <c r="I3446" s="1"/>
      <c r="J3446" s="1"/>
    </row>
    <row r="3447" spans="1:10" ht="15" customHeight="1">
      <c r="A3447" s="1"/>
      <c r="B3447" s="1"/>
      <c r="C3447" s="1"/>
      <c r="D3447" s="1"/>
      <c r="E3447" s="1"/>
      <c r="F3447" s="1"/>
      <c r="G3447" s="1"/>
      <c r="H3447" s="1"/>
      <c r="I3447" s="1"/>
      <c r="J3447" s="1"/>
    </row>
    <row r="3448" spans="1:10" ht="15" customHeight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</row>
    <row r="3449" spans="1:10" ht="15" customHeight="1">
      <c r="A3449" s="1"/>
      <c r="B3449" s="1"/>
      <c r="C3449" s="1"/>
      <c r="D3449" s="1"/>
      <c r="E3449" s="1"/>
      <c r="F3449" s="1"/>
      <c r="G3449" s="1"/>
      <c r="H3449" s="1"/>
      <c r="I3449" s="1"/>
      <c r="J3449" s="1"/>
    </row>
    <row r="3450" spans="1:10" ht="15" customHeight="1">
      <c r="A3450" s="1"/>
      <c r="B3450" s="1"/>
      <c r="C3450" s="1"/>
      <c r="D3450" s="1"/>
      <c r="E3450" s="1"/>
      <c r="F3450" s="1"/>
      <c r="G3450" s="1"/>
      <c r="H3450" s="1"/>
      <c r="I3450" s="1"/>
      <c r="J3450" s="1"/>
    </row>
    <row r="3451" spans="1:10" ht="15" customHeight="1">
      <c r="A3451" s="1"/>
      <c r="B3451" s="1"/>
      <c r="C3451" s="1"/>
      <c r="D3451" s="1"/>
      <c r="E3451" s="1"/>
      <c r="F3451" s="1"/>
      <c r="G3451" s="1"/>
      <c r="H3451" s="1"/>
      <c r="I3451" s="1"/>
      <c r="J3451" s="1"/>
    </row>
    <row r="3452" spans="1:10" ht="15" customHeight="1">
      <c r="A3452" s="1"/>
      <c r="B3452" s="1"/>
      <c r="C3452" s="1"/>
      <c r="D3452" s="1"/>
      <c r="E3452" s="1"/>
      <c r="F3452" s="1"/>
      <c r="G3452" s="1"/>
      <c r="H3452" s="1"/>
      <c r="I3452" s="1"/>
      <c r="J3452" s="1"/>
    </row>
    <row r="3453" spans="1:10" ht="15" customHeight="1">
      <c r="A3453" s="1"/>
      <c r="B3453" s="1"/>
      <c r="C3453" s="1"/>
      <c r="D3453" s="1"/>
      <c r="E3453" s="1"/>
      <c r="F3453" s="1"/>
      <c r="G3453" s="1"/>
      <c r="H3453" s="1"/>
      <c r="I3453" s="1"/>
      <c r="J3453" s="1"/>
    </row>
    <row r="3454" spans="1:10" ht="15" customHeight="1">
      <c r="A3454" s="1"/>
      <c r="B3454" s="1"/>
      <c r="C3454" s="1"/>
      <c r="D3454" s="1"/>
      <c r="E3454" s="1"/>
      <c r="F3454" s="1"/>
      <c r="G3454" s="1"/>
      <c r="H3454" s="1"/>
      <c r="I3454" s="1"/>
      <c r="J3454" s="1"/>
    </row>
    <row r="3455" spans="1:10" ht="15" customHeight="1">
      <c r="A3455" s="1"/>
      <c r="B3455" s="1"/>
      <c r="C3455" s="1"/>
      <c r="D3455" s="1"/>
      <c r="E3455" s="1"/>
      <c r="F3455" s="1"/>
      <c r="G3455" s="1"/>
      <c r="H3455" s="1"/>
      <c r="I3455" s="1"/>
      <c r="J3455" s="1"/>
    </row>
    <row r="3456" spans="1:10" ht="15" customHeight="1">
      <c r="A3456" s="1"/>
      <c r="B3456" s="1"/>
      <c r="C3456" s="1"/>
      <c r="D3456" s="1"/>
      <c r="E3456" s="1"/>
      <c r="F3456" s="1"/>
      <c r="G3456" s="1"/>
      <c r="H3456" s="1"/>
      <c r="I3456" s="1"/>
      <c r="J3456" s="1"/>
    </row>
    <row r="3457" spans="1:10" ht="15" customHeight="1">
      <c r="A3457" s="1"/>
      <c r="B3457" s="1"/>
      <c r="C3457" s="1"/>
      <c r="D3457" s="1"/>
      <c r="E3457" s="1"/>
      <c r="F3457" s="1"/>
      <c r="G3457" s="1"/>
      <c r="H3457" s="1"/>
      <c r="I3457" s="1"/>
      <c r="J3457" s="1"/>
    </row>
    <row r="3458" spans="1:10" ht="15" customHeight="1">
      <c r="A3458" s="1"/>
      <c r="B3458" s="1"/>
      <c r="C3458" s="1"/>
      <c r="D3458" s="1"/>
      <c r="E3458" s="1"/>
      <c r="F3458" s="1"/>
      <c r="G3458" s="1"/>
      <c r="H3458" s="1"/>
      <c r="I3458" s="1"/>
      <c r="J3458" s="1"/>
    </row>
    <row r="3459" spans="1:10" ht="15" customHeight="1">
      <c r="A3459" s="1"/>
      <c r="B3459" s="1"/>
      <c r="C3459" s="1"/>
      <c r="D3459" s="1"/>
      <c r="E3459" s="1"/>
      <c r="F3459" s="1"/>
      <c r="G3459" s="1"/>
      <c r="H3459" s="1"/>
      <c r="I3459" s="1"/>
      <c r="J3459" s="1"/>
    </row>
    <row r="3460" spans="1:10" ht="15" customHeight="1">
      <c r="A3460" s="1"/>
      <c r="B3460" s="1"/>
      <c r="C3460" s="1"/>
      <c r="D3460" s="1"/>
      <c r="E3460" s="1"/>
      <c r="F3460" s="1"/>
      <c r="G3460" s="1"/>
      <c r="H3460" s="1"/>
      <c r="I3460" s="1"/>
      <c r="J3460" s="1"/>
    </row>
    <row r="3461" spans="1:10" ht="15" customHeight="1">
      <c r="A3461" s="1"/>
      <c r="B3461" s="1"/>
      <c r="C3461" s="1"/>
      <c r="D3461" s="1"/>
      <c r="E3461" s="1"/>
      <c r="F3461" s="1"/>
      <c r="G3461" s="1"/>
      <c r="H3461" s="1"/>
      <c r="I3461" s="1"/>
      <c r="J3461" s="1"/>
    </row>
    <row r="3462" spans="1:10" ht="15" customHeight="1">
      <c r="A3462" s="1"/>
      <c r="B3462" s="1"/>
      <c r="C3462" s="1"/>
      <c r="D3462" s="1"/>
      <c r="E3462" s="1"/>
      <c r="F3462" s="1"/>
      <c r="G3462" s="1"/>
      <c r="H3462" s="1"/>
      <c r="I3462" s="1"/>
      <c r="J3462" s="1"/>
    </row>
    <row r="3463" spans="1:10" ht="15" customHeight="1">
      <c r="A3463" s="1"/>
      <c r="B3463" s="1"/>
      <c r="C3463" s="1"/>
      <c r="D3463" s="1"/>
      <c r="E3463" s="1"/>
      <c r="F3463" s="1"/>
      <c r="G3463" s="1"/>
      <c r="H3463" s="1"/>
      <c r="I3463" s="1"/>
      <c r="J3463" s="1"/>
    </row>
    <row r="3464" spans="1:10" ht="15" customHeight="1">
      <c r="A3464" s="1"/>
      <c r="B3464" s="1"/>
      <c r="C3464" s="1"/>
      <c r="D3464" s="1"/>
      <c r="E3464" s="1"/>
      <c r="F3464" s="1"/>
      <c r="G3464" s="1"/>
      <c r="H3464" s="1"/>
      <c r="I3464" s="1"/>
      <c r="J3464" s="1"/>
    </row>
    <row r="3465" spans="1:10" ht="15" customHeight="1">
      <c r="A3465" s="1"/>
      <c r="B3465" s="1"/>
      <c r="C3465" s="1"/>
      <c r="D3465" s="1"/>
      <c r="E3465" s="1"/>
      <c r="F3465" s="1"/>
      <c r="G3465" s="1"/>
      <c r="H3465" s="1"/>
      <c r="I3465" s="1"/>
      <c r="J3465" s="1"/>
    </row>
    <row r="3466" spans="1:10" ht="15" customHeight="1">
      <c r="A3466" s="1"/>
      <c r="B3466" s="1"/>
      <c r="C3466" s="1"/>
      <c r="D3466" s="1"/>
      <c r="E3466" s="1"/>
      <c r="F3466" s="1"/>
      <c r="G3466" s="1"/>
      <c r="H3466" s="1"/>
      <c r="I3466" s="1"/>
      <c r="J3466" s="1"/>
    </row>
    <row r="3467" spans="1:10" ht="15" customHeight="1">
      <c r="A3467" s="1"/>
      <c r="B3467" s="1"/>
      <c r="C3467" s="1"/>
      <c r="D3467" s="1"/>
      <c r="E3467" s="1"/>
      <c r="F3467" s="1"/>
      <c r="G3467" s="1"/>
      <c r="H3467" s="1"/>
      <c r="I3467" s="1"/>
      <c r="J3467" s="1"/>
    </row>
    <row r="3468" spans="1:10" ht="15" customHeight="1">
      <c r="A3468" s="1"/>
      <c r="B3468" s="1"/>
      <c r="C3468" s="1"/>
      <c r="D3468" s="1"/>
      <c r="E3468" s="1"/>
      <c r="F3468" s="1"/>
      <c r="G3468" s="1"/>
      <c r="H3468" s="1"/>
      <c r="I3468" s="1"/>
      <c r="J3468" s="1"/>
    </row>
    <row r="3469" spans="1:10" ht="15" customHeight="1">
      <c r="A3469" s="1"/>
      <c r="B3469" s="1"/>
      <c r="C3469" s="1"/>
      <c r="D3469" s="1"/>
      <c r="E3469" s="1"/>
      <c r="F3469" s="1"/>
      <c r="G3469" s="1"/>
      <c r="H3469" s="1"/>
      <c r="I3469" s="1"/>
      <c r="J3469" s="1"/>
    </row>
    <row r="3470" spans="1:10" ht="15" customHeight="1">
      <c r="A3470" s="1"/>
      <c r="B3470" s="1"/>
      <c r="C3470" s="1"/>
      <c r="D3470" s="1"/>
      <c r="E3470" s="1"/>
      <c r="F3470" s="1"/>
      <c r="G3470" s="1"/>
      <c r="H3470" s="1"/>
      <c r="I3470" s="1"/>
      <c r="J3470" s="1"/>
    </row>
    <row r="3471" spans="1:10" ht="15" customHeight="1">
      <c r="A3471" s="1"/>
      <c r="B3471" s="1"/>
      <c r="C3471" s="1"/>
      <c r="D3471" s="1"/>
      <c r="E3471" s="1"/>
      <c r="F3471" s="1"/>
      <c r="G3471" s="1"/>
      <c r="H3471" s="1"/>
      <c r="I3471" s="1"/>
      <c r="J3471" s="1"/>
    </row>
    <row r="3472" spans="1:10" ht="15" customHeight="1">
      <c r="A3472" s="1"/>
      <c r="B3472" s="1"/>
      <c r="C3472" s="1"/>
      <c r="D3472" s="1"/>
      <c r="E3472" s="1"/>
      <c r="F3472" s="1"/>
      <c r="G3472" s="1"/>
      <c r="H3472" s="1"/>
      <c r="I3472" s="1"/>
      <c r="J3472" s="1"/>
    </row>
    <row r="3473" spans="1:10" ht="15" customHeight="1">
      <c r="A3473" s="1"/>
      <c r="B3473" s="1"/>
      <c r="C3473" s="1"/>
      <c r="D3473" s="1"/>
      <c r="E3473" s="1"/>
      <c r="F3473" s="1"/>
      <c r="G3473" s="1"/>
      <c r="H3473" s="1"/>
      <c r="I3473" s="1"/>
      <c r="J3473" s="1"/>
    </row>
    <row r="3474" spans="1:10" ht="15" customHeight="1">
      <c r="A3474" s="1"/>
      <c r="B3474" s="1"/>
      <c r="C3474" s="1"/>
      <c r="D3474" s="1"/>
      <c r="E3474" s="1"/>
      <c r="F3474" s="1"/>
      <c r="G3474" s="1"/>
      <c r="H3474" s="1"/>
      <c r="I3474" s="1"/>
      <c r="J3474" s="1"/>
    </row>
    <row r="3475" spans="1:10" ht="15" customHeight="1">
      <c r="A3475" s="1"/>
      <c r="B3475" s="1"/>
      <c r="C3475" s="1"/>
      <c r="D3475" s="1"/>
      <c r="E3475" s="1"/>
      <c r="F3475" s="1"/>
      <c r="G3475" s="1"/>
      <c r="H3475" s="1"/>
      <c r="I3475" s="1"/>
      <c r="J3475" s="1"/>
    </row>
    <row r="3476" spans="1:10" ht="15" customHeight="1">
      <c r="A3476" s="1"/>
      <c r="B3476" s="1"/>
      <c r="C3476" s="1"/>
      <c r="D3476" s="1"/>
      <c r="E3476" s="1"/>
      <c r="F3476" s="1"/>
      <c r="G3476" s="1"/>
      <c r="H3476" s="1"/>
      <c r="I3476" s="1"/>
      <c r="J3476" s="1"/>
    </row>
    <row r="3477" spans="1:10" ht="15" customHeight="1">
      <c r="A3477" s="1"/>
      <c r="B3477" s="1"/>
      <c r="C3477" s="1"/>
      <c r="D3477" s="1"/>
      <c r="E3477" s="1"/>
      <c r="F3477" s="1"/>
      <c r="G3477" s="1"/>
      <c r="H3477" s="1"/>
      <c r="I3477" s="1"/>
      <c r="J3477" s="1"/>
    </row>
    <row r="3478" spans="1:10" ht="15" customHeight="1">
      <c r="A3478" s="1"/>
      <c r="B3478" s="1"/>
      <c r="C3478" s="1"/>
      <c r="D3478" s="1"/>
      <c r="E3478" s="1"/>
      <c r="F3478" s="1"/>
      <c r="G3478" s="1"/>
      <c r="H3478" s="1"/>
      <c r="I3478" s="1"/>
      <c r="J3478" s="1"/>
    </row>
    <row r="3479" spans="1:10" ht="15" customHeight="1">
      <c r="A3479" s="1"/>
      <c r="B3479" s="1"/>
      <c r="C3479" s="1"/>
      <c r="D3479" s="1"/>
      <c r="E3479" s="1"/>
      <c r="F3479" s="1"/>
      <c r="G3479" s="1"/>
      <c r="H3479" s="1"/>
      <c r="I3479" s="1"/>
      <c r="J3479" s="1"/>
    </row>
    <row r="3480" spans="1:10" ht="15" customHeight="1">
      <c r="A3480" s="1"/>
      <c r="B3480" s="1"/>
      <c r="C3480" s="1"/>
      <c r="D3480" s="1"/>
      <c r="E3480" s="1"/>
      <c r="F3480" s="1"/>
      <c r="G3480" s="1"/>
      <c r="H3480" s="1"/>
      <c r="I3480" s="1"/>
      <c r="J3480" s="1"/>
    </row>
    <row r="3481" spans="1:10" ht="15" customHeight="1">
      <c r="A3481" s="1"/>
      <c r="B3481" s="1"/>
      <c r="C3481" s="1"/>
      <c r="D3481" s="1"/>
      <c r="E3481" s="1"/>
      <c r="F3481" s="1"/>
      <c r="G3481" s="1"/>
      <c r="H3481" s="1"/>
      <c r="I3481" s="1"/>
      <c r="J3481" s="1"/>
    </row>
    <row r="3482" spans="1:10" ht="15" customHeight="1">
      <c r="A3482" s="1"/>
      <c r="B3482" s="1"/>
      <c r="C3482" s="1"/>
      <c r="D3482" s="1"/>
      <c r="E3482" s="1"/>
      <c r="F3482" s="1"/>
      <c r="G3482" s="1"/>
      <c r="H3482" s="1"/>
      <c r="I3482" s="1"/>
      <c r="J3482" s="1"/>
    </row>
    <row r="3483" spans="1:10" ht="15" customHeight="1">
      <c r="A3483" s="1"/>
      <c r="B3483" s="1"/>
      <c r="C3483" s="1"/>
      <c r="D3483" s="1"/>
      <c r="E3483" s="1"/>
      <c r="F3483" s="1"/>
      <c r="G3483" s="1"/>
      <c r="H3483" s="1"/>
      <c r="I3483" s="1"/>
      <c r="J3483" s="1"/>
    </row>
    <row r="3484" spans="1:10" ht="15" customHeight="1">
      <c r="A3484" s="1"/>
      <c r="B3484" s="1"/>
      <c r="C3484" s="1"/>
      <c r="D3484" s="1"/>
      <c r="E3484" s="1"/>
      <c r="F3484" s="1"/>
      <c r="G3484" s="1"/>
      <c r="H3484" s="1"/>
      <c r="I3484" s="1"/>
      <c r="J3484" s="1"/>
    </row>
    <row r="3485" spans="1:10" ht="15" customHeight="1">
      <c r="A3485" s="1"/>
      <c r="B3485" s="1"/>
      <c r="C3485" s="1"/>
      <c r="D3485" s="1"/>
      <c r="E3485" s="1"/>
      <c r="F3485" s="1"/>
      <c r="G3485" s="1"/>
      <c r="H3485" s="1"/>
      <c r="I3485" s="1"/>
      <c r="J3485" s="1"/>
    </row>
    <row r="3486" spans="1:10" ht="15" customHeight="1">
      <c r="A3486" s="1"/>
      <c r="B3486" s="1"/>
      <c r="C3486" s="1"/>
      <c r="D3486" s="1"/>
      <c r="E3486" s="1"/>
      <c r="F3486" s="1"/>
      <c r="G3486" s="1"/>
      <c r="H3486" s="1"/>
      <c r="I3486" s="1"/>
      <c r="J3486" s="1"/>
    </row>
    <row r="3487" spans="1:10" ht="15" customHeight="1">
      <c r="A3487" s="1"/>
      <c r="B3487" s="1"/>
      <c r="C3487" s="1"/>
      <c r="D3487" s="1"/>
      <c r="E3487" s="1"/>
      <c r="F3487" s="1"/>
      <c r="G3487" s="1"/>
      <c r="H3487" s="1"/>
      <c r="I3487" s="1"/>
      <c r="J3487" s="1"/>
    </row>
    <row r="3488" spans="1:10" ht="15" customHeight="1">
      <c r="A3488" s="1"/>
      <c r="B3488" s="1"/>
      <c r="C3488" s="1"/>
      <c r="D3488" s="1"/>
      <c r="E3488" s="1"/>
      <c r="F3488" s="1"/>
      <c r="G3488" s="1"/>
      <c r="H3488" s="1"/>
      <c r="I3488" s="1"/>
      <c r="J3488" s="1"/>
    </row>
    <row r="3489" spans="1:10" ht="15" customHeight="1">
      <c r="A3489" s="1"/>
      <c r="B3489" s="1"/>
      <c r="C3489" s="1"/>
      <c r="D3489" s="1"/>
      <c r="E3489" s="1"/>
      <c r="F3489" s="1"/>
      <c r="G3489" s="1"/>
      <c r="H3489" s="1"/>
      <c r="I3489" s="1"/>
      <c r="J3489" s="1"/>
    </row>
    <row r="3490" spans="1:10" ht="15" customHeight="1">
      <c r="A3490" s="1"/>
      <c r="B3490" s="1"/>
      <c r="C3490" s="1"/>
      <c r="D3490" s="1"/>
      <c r="E3490" s="1"/>
      <c r="F3490" s="1"/>
      <c r="G3490" s="1"/>
      <c r="H3490" s="1"/>
      <c r="I3490" s="1"/>
      <c r="J3490" s="1"/>
    </row>
    <row r="3491" spans="1:10" ht="15" customHeight="1">
      <c r="A3491" s="1"/>
      <c r="B3491" s="1"/>
      <c r="C3491" s="1"/>
      <c r="D3491" s="1"/>
      <c r="E3491" s="1"/>
      <c r="F3491" s="1"/>
      <c r="G3491" s="1"/>
      <c r="H3491" s="1"/>
      <c r="I3491" s="1"/>
      <c r="J3491" s="1"/>
    </row>
    <row r="3492" spans="1:10" ht="15" customHeight="1">
      <c r="A3492" s="1"/>
      <c r="B3492" s="1"/>
      <c r="C3492" s="1"/>
      <c r="D3492" s="1"/>
      <c r="E3492" s="1"/>
      <c r="F3492" s="1"/>
      <c r="G3492" s="1"/>
      <c r="H3492" s="1"/>
      <c r="I3492" s="1"/>
      <c r="J3492" s="1"/>
    </row>
    <row r="3493" spans="1:10" ht="15" customHeight="1">
      <c r="A3493" s="1"/>
      <c r="B3493" s="1"/>
      <c r="C3493" s="1"/>
      <c r="D3493" s="1"/>
      <c r="E3493" s="1"/>
      <c r="F3493" s="1"/>
      <c r="G3493" s="1"/>
      <c r="H3493" s="1"/>
      <c r="I3493" s="1"/>
      <c r="J3493" s="1"/>
    </row>
    <row r="3494" spans="1:10" ht="15" customHeight="1">
      <c r="A3494" s="1"/>
      <c r="B3494" s="1"/>
      <c r="C3494" s="1"/>
      <c r="D3494" s="1"/>
      <c r="E3494" s="1"/>
      <c r="F3494" s="1"/>
      <c r="G3494" s="1"/>
      <c r="H3494" s="1"/>
      <c r="I3494" s="1"/>
      <c r="J3494" s="1"/>
    </row>
    <row r="3495" spans="1:10" ht="15" customHeight="1">
      <c r="A3495" s="1"/>
      <c r="B3495" s="1"/>
      <c r="C3495" s="1"/>
      <c r="D3495" s="1"/>
      <c r="E3495" s="1"/>
      <c r="F3495" s="1"/>
      <c r="G3495" s="1"/>
      <c r="H3495" s="1"/>
      <c r="I3495" s="1"/>
      <c r="J3495" s="1"/>
    </row>
    <row r="3496" spans="1:10" ht="15" customHeight="1">
      <c r="A3496" s="1"/>
      <c r="B3496" s="1"/>
      <c r="C3496" s="1"/>
      <c r="D3496" s="1"/>
      <c r="E3496" s="1"/>
      <c r="F3496" s="1"/>
      <c r="G3496" s="1"/>
      <c r="H3496" s="1"/>
      <c r="I3496" s="1"/>
      <c r="J3496" s="1"/>
    </row>
    <row r="3497" spans="1:10" ht="15" customHeight="1">
      <c r="A3497" s="1"/>
      <c r="B3497" s="1"/>
      <c r="C3497" s="1"/>
      <c r="D3497" s="1"/>
      <c r="E3497" s="1"/>
      <c r="F3497" s="1"/>
      <c r="G3497" s="1"/>
      <c r="H3497" s="1"/>
      <c r="I3497" s="1"/>
      <c r="J3497" s="1"/>
    </row>
    <row r="3498" spans="1:10" ht="15" customHeight="1">
      <c r="A3498" s="1"/>
      <c r="B3498" s="1"/>
      <c r="C3498" s="1"/>
      <c r="D3498" s="1"/>
      <c r="E3498" s="1"/>
      <c r="F3498" s="1"/>
      <c r="G3498" s="1"/>
      <c r="H3498" s="1"/>
      <c r="I3498" s="1"/>
      <c r="J3498" s="1"/>
    </row>
    <row r="3499" spans="1:10" ht="15" customHeight="1">
      <c r="A3499" s="1"/>
      <c r="B3499" s="1"/>
      <c r="C3499" s="1"/>
      <c r="D3499" s="1"/>
      <c r="E3499" s="1"/>
      <c r="F3499" s="1"/>
      <c r="G3499" s="1"/>
      <c r="H3499" s="1"/>
      <c r="I3499" s="1"/>
      <c r="J3499" s="1"/>
    </row>
    <row r="3500" spans="1:10" ht="15" customHeight="1">
      <c r="A3500" s="1"/>
      <c r="B3500" s="1"/>
      <c r="C3500" s="1"/>
      <c r="D3500" s="1"/>
      <c r="E3500" s="1"/>
      <c r="F3500" s="1"/>
      <c r="G3500" s="1"/>
      <c r="H3500" s="1"/>
      <c r="I3500" s="1"/>
      <c r="J3500" s="1"/>
    </row>
    <row r="3501" spans="1:10" ht="15" customHeight="1">
      <c r="A3501" s="1"/>
      <c r="B3501" s="1"/>
      <c r="C3501" s="1"/>
      <c r="D3501" s="1"/>
      <c r="E3501" s="1"/>
      <c r="F3501" s="1"/>
      <c r="G3501" s="1"/>
      <c r="H3501" s="1"/>
      <c r="I3501" s="1"/>
      <c r="J3501" s="1"/>
    </row>
    <row r="3502" spans="1:10" ht="15" customHeight="1">
      <c r="A3502" s="1"/>
      <c r="B3502" s="1"/>
      <c r="C3502" s="1"/>
      <c r="D3502" s="1"/>
      <c r="E3502" s="1"/>
      <c r="F3502" s="1"/>
      <c r="G3502" s="1"/>
      <c r="H3502" s="1"/>
      <c r="I3502" s="1"/>
      <c r="J3502" s="1"/>
    </row>
    <row r="3503" spans="1:10" ht="15" customHeight="1">
      <c r="A3503" s="1"/>
      <c r="B3503" s="1"/>
      <c r="C3503" s="1"/>
      <c r="D3503" s="1"/>
      <c r="E3503" s="1"/>
      <c r="F3503" s="1"/>
      <c r="G3503" s="1"/>
      <c r="H3503" s="1"/>
      <c r="I3503" s="1"/>
      <c r="J3503" s="1"/>
    </row>
    <row r="3504" spans="1:10" ht="15" customHeight="1">
      <c r="A3504" s="1"/>
      <c r="B3504" s="1"/>
      <c r="C3504" s="1"/>
      <c r="D3504" s="1"/>
      <c r="E3504" s="1"/>
      <c r="F3504" s="1"/>
      <c r="G3504" s="1"/>
      <c r="H3504" s="1"/>
      <c r="I3504" s="1"/>
      <c r="J3504" s="1"/>
    </row>
    <row r="3505" spans="1:10" ht="15" customHeight="1">
      <c r="A3505" s="1"/>
      <c r="B3505" s="1"/>
      <c r="C3505" s="1"/>
      <c r="D3505" s="1"/>
      <c r="E3505" s="1"/>
      <c r="F3505" s="1"/>
      <c r="G3505" s="1"/>
      <c r="H3505" s="1"/>
      <c r="I3505" s="1"/>
      <c r="J3505" s="1"/>
    </row>
    <row r="3506" spans="1:10" ht="15" customHeight="1">
      <c r="A3506" s="1"/>
      <c r="B3506" s="1"/>
      <c r="C3506" s="1"/>
      <c r="D3506" s="1"/>
      <c r="E3506" s="1"/>
      <c r="F3506" s="1"/>
      <c r="G3506" s="1"/>
      <c r="H3506" s="1"/>
      <c r="I3506" s="1"/>
      <c r="J3506" s="1"/>
    </row>
    <row r="3507" spans="1:10" ht="15" customHeight="1">
      <c r="A3507" s="1"/>
      <c r="B3507" s="1"/>
      <c r="C3507" s="1"/>
      <c r="D3507" s="1"/>
      <c r="E3507" s="1"/>
      <c r="F3507" s="1"/>
      <c r="G3507" s="1"/>
      <c r="H3507" s="1"/>
      <c r="I3507" s="1"/>
      <c r="J3507" s="1"/>
    </row>
    <row r="3508" spans="1:10" ht="15" customHeight="1">
      <c r="A3508" s="1"/>
      <c r="B3508" s="1"/>
      <c r="C3508" s="1"/>
      <c r="D3508" s="1"/>
      <c r="E3508" s="1"/>
      <c r="F3508" s="1"/>
      <c r="G3508" s="1"/>
      <c r="H3508" s="1"/>
      <c r="I3508" s="1"/>
      <c r="J3508" s="1"/>
    </row>
    <row r="3509" spans="1:10" ht="15" customHeight="1">
      <c r="A3509" s="1"/>
      <c r="B3509" s="1"/>
      <c r="C3509" s="1"/>
      <c r="D3509" s="1"/>
      <c r="E3509" s="1"/>
      <c r="F3509" s="1"/>
      <c r="G3509" s="1"/>
      <c r="H3509" s="1"/>
      <c r="I3509" s="1"/>
      <c r="J3509" s="1"/>
    </row>
    <row r="3510" spans="1:10" ht="15" customHeight="1">
      <c r="A3510" s="1"/>
      <c r="B3510" s="1"/>
      <c r="C3510" s="1"/>
      <c r="D3510" s="1"/>
      <c r="E3510" s="1"/>
      <c r="F3510" s="1"/>
      <c r="G3510" s="1"/>
      <c r="H3510" s="1"/>
      <c r="I3510" s="1"/>
      <c r="J3510" s="1"/>
    </row>
    <row r="3511" spans="1:10" ht="15" customHeight="1">
      <c r="A3511" s="1"/>
      <c r="B3511" s="1"/>
      <c r="C3511" s="1"/>
      <c r="D3511" s="1"/>
      <c r="E3511" s="1"/>
      <c r="F3511" s="1"/>
      <c r="G3511" s="1"/>
      <c r="H3511" s="1"/>
      <c r="I3511" s="1"/>
      <c r="J3511" s="1"/>
    </row>
    <row r="3512" spans="1:10" ht="15" customHeight="1">
      <c r="A3512" s="1"/>
      <c r="B3512" s="1"/>
      <c r="C3512" s="1"/>
      <c r="D3512" s="1"/>
      <c r="E3512" s="1"/>
      <c r="F3512" s="1"/>
      <c r="G3512" s="1"/>
      <c r="H3512" s="1"/>
      <c r="I3512" s="1"/>
      <c r="J3512" s="1"/>
    </row>
    <row r="3513" spans="1:10" ht="15" customHeight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</row>
    <row r="3514" spans="1:10" ht="15" customHeight="1">
      <c r="A3514" s="1"/>
      <c r="B3514" s="1"/>
      <c r="C3514" s="1"/>
      <c r="D3514" s="1"/>
      <c r="E3514" s="1"/>
      <c r="F3514" s="1"/>
      <c r="G3514" s="1"/>
      <c r="H3514" s="1"/>
      <c r="I3514" s="1"/>
      <c r="J3514" s="1"/>
    </row>
    <row r="3515" spans="1:10" ht="15" customHeight="1">
      <c r="A3515" s="1"/>
      <c r="B3515" s="1"/>
      <c r="C3515" s="1"/>
      <c r="D3515" s="1"/>
      <c r="E3515" s="1"/>
      <c r="F3515" s="1"/>
      <c r="G3515" s="1"/>
      <c r="H3515" s="1"/>
      <c r="I3515" s="1"/>
      <c r="J3515" s="1"/>
    </row>
    <row r="3516" spans="1:10" ht="15" customHeight="1">
      <c r="A3516" s="1"/>
      <c r="B3516" s="1"/>
      <c r="C3516" s="1"/>
      <c r="D3516" s="1"/>
      <c r="E3516" s="1"/>
      <c r="F3516" s="1"/>
      <c r="G3516" s="1"/>
      <c r="H3516" s="1"/>
      <c r="I3516" s="1"/>
      <c r="J3516" s="1"/>
    </row>
    <row r="3517" spans="1:10" ht="15" customHeight="1">
      <c r="A3517" s="1"/>
      <c r="B3517" s="1"/>
      <c r="C3517" s="1"/>
      <c r="D3517" s="1"/>
      <c r="E3517" s="1"/>
      <c r="F3517" s="1"/>
      <c r="G3517" s="1"/>
      <c r="H3517" s="1"/>
      <c r="I3517" s="1"/>
      <c r="J3517" s="1"/>
    </row>
    <row r="3518" spans="1:10" ht="15" customHeight="1">
      <c r="A3518" s="1"/>
      <c r="B3518" s="1"/>
      <c r="C3518" s="1"/>
      <c r="D3518" s="1"/>
      <c r="E3518" s="1"/>
      <c r="F3518" s="1"/>
      <c r="G3518" s="1"/>
      <c r="H3518" s="1"/>
      <c r="I3518" s="1"/>
      <c r="J3518" s="1"/>
    </row>
    <row r="3519" spans="1:10" ht="15" customHeight="1">
      <c r="A3519" s="1"/>
      <c r="B3519" s="1"/>
      <c r="C3519" s="1"/>
      <c r="D3519" s="1"/>
      <c r="E3519" s="1"/>
      <c r="F3519" s="1"/>
      <c r="G3519" s="1"/>
      <c r="H3519" s="1"/>
      <c r="I3519" s="1"/>
      <c r="J3519" s="1"/>
    </row>
    <row r="3520" spans="1:10" ht="15" customHeight="1">
      <c r="A3520" s="1"/>
      <c r="B3520" s="1"/>
      <c r="C3520" s="1"/>
      <c r="D3520" s="1"/>
      <c r="E3520" s="1"/>
      <c r="F3520" s="1"/>
      <c r="G3520" s="1"/>
      <c r="H3520" s="1"/>
      <c r="I3520" s="1"/>
      <c r="J3520" s="1"/>
    </row>
    <row r="3521" spans="1:10" ht="15" customHeight="1">
      <c r="A3521" s="1"/>
      <c r="B3521" s="1"/>
      <c r="C3521" s="1"/>
      <c r="D3521" s="1"/>
      <c r="E3521" s="1"/>
      <c r="F3521" s="1"/>
      <c r="G3521" s="1"/>
      <c r="H3521" s="1"/>
      <c r="I3521" s="1"/>
      <c r="J3521" s="1"/>
    </row>
    <row r="3522" spans="1:10" ht="15" customHeight="1">
      <c r="A3522" s="1"/>
      <c r="B3522" s="1"/>
      <c r="C3522" s="1"/>
      <c r="D3522" s="1"/>
      <c r="E3522" s="1"/>
      <c r="F3522" s="1"/>
      <c r="G3522" s="1"/>
      <c r="H3522" s="1"/>
      <c r="I3522" s="1"/>
      <c r="J3522" s="1"/>
    </row>
    <row r="3523" spans="1:10" ht="15" customHeight="1">
      <c r="A3523" s="1"/>
      <c r="B3523" s="1"/>
      <c r="C3523" s="1"/>
      <c r="D3523" s="1"/>
      <c r="E3523" s="1"/>
      <c r="F3523" s="1"/>
      <c r="G3523" s="1"/>
      <c r="H3523" s="1"/>
      <c r="I3523" s="1"/>
      <c r="J3523" s="1"/>
    </row>
    <row r="3524" spans="1:10" ht="15" customHeight="1">
      <c r="A3524" s="1"/>
      <c r="B3524" s="1"/>
      <c r="C3524" s="1"/>
      <c r="D3524" s="1"/>
      <c r="E3524" s="1"/>
      <c r="F3524" s="1"/>
      <c r="G3524" s="1"/>
      <c r="H3524" s="1"/>
      <c r="I3524" s="1"/>
      <c r="J3524" s="1"/>
    </row>
    <row r="3525" spans="1:10" ht="15" customHeight="1">
      <c r="A3525" s="1"/>
      <c r="B3525" s="1"/>
      <c r="C3525" s="1"/>
      <c r="D3525" s="1"/>
      <c r="E3525" s="1"/>
      <c r="F3525" s="1"/>
      <c r="G3525" s="1"/>
      <c r="H3525" s="1"/>
      <c r="I3525" s="1"/>
      <c r="J3525" s="1"/>
    </row>
    <row r="3526" spans="1:10" ht="15" customHeight="1">
      <c r="A3526" s="1"/>
      <c r="B3526" s="1"/>
      <c r="C3526" s="1"/>
      <c r="D3526" s="1"/>
      <c r="E3526" s="1"/>
      <c r="F3526" s="1"/>
      <c r="G3526" s="1"/>
      <c r="H3526" s="1"/>
      <c r="I3526" s="1"/>
      <c r="J3526" s="1"/>
    </row>
    <row r="3527" spans="1:10" ht="15" customHeight="1">
      <c r="A3527" s="1"/>
      <c r="B3527" s="1"/>
      <c r="C3527" s="1"/>
      <c r="D3527" s="1"/>
      <c r="E3527" s="1"/>
      <c r="F3527" s="1"/>
      <c r="G3527" s="1"/>
      <c r="H3527" s="1"/>
      <c r="I3527" s="1"/>
      <c r="J3527" s="1"/>
    </row>
    <row r="3528" spans="1:10" ht="15" customHeight="1">
      <c r="A3528" s="1"/>
      <c r="B3528" s="1"/>
      <c r="C3528" s="1"/>
      <c r="D3528" s="1"/>
      <c r="E3528" s="1"/>
      <c r="F3528" s="1"/>
      <c r="G3528" s="1"/>
      <c r="H3528" s="1"/>
      <c r="I3528" s="1"/>
      <c r="J3528" s="1"/>
    </row>
    <row r="3529" spans="1:10" ht="15" customHeight="1">
      <c r="A3529" s="1"/>
      <c r="B3529" s="1"/>
      <c r="C3529" s="1"/>
      <c r="D3529" s="1"/>
      <c r="E3529" s="1"/>
      <c r="F3529" s="1"/>
      <c r="G3529" s="1"/>
      <c r="H3529" s="1"/>
      <c r="I3529" s="1"/>
      <c r="J3529" s="1"/>
    </row>
    <row r="3530" spans="1:10" ht="15" customHeight="1">
      <c r="A3530" s="1"/>
      <c r="B3530" s="1"/>
      <c r="C3530" s="1"/>
      <c r="D3530" s="1"/>
      <c r="E3530" s="1"/>
      <c r="F3530" s="1"/>
      <c r="G3530" s="1"/>
      <c r="H3530" s="1"/>
      <c r="I3530" s="1"/>
      <c r="J3530" s="1"/>
    </row>
    <row r="3531" spans="1:10" ht="15" customHeight="1">
      <c r="A3531" s="1"/>
      <c r="B3531" s="1"/>
      <c r="C3531" s="1"/>
      <c r="D3531" s="1"/>
      <c r="E3531" s="1"/>
      <c r="F3531" s="1"/>
      <c r="G3531" s="1"/>
      <c r="H3531" s="1"/>
      <c r="I3531" s="1"/>
      <c r="J3531" s="1"/>
    </row>
    <row r="3532" spans="1:10" ht="15" customHeight="1">
      <c r="A3532" s="1"/>
      <c r="B3532" s="1"/>
      <c r="C3532" s="1"/>
      <c r="D3532" s="1"/>
      <c r="E3532" s="1"/>
      <c r="F3532" s="1"/>
      <c r="G3532" s="1"/>
      <c r="H3532" s="1"/>
      <c r="I3532" s="1"/>
      <c r="J3532" s="1"/>
    </row>
    <row r="3533" spans="1:10" ht="15" customHeight="1">
      <c r="A3533" s="1"/>
      <c r="B3533" s="1"/>
      <c r="C3533" s="1"/>
      <c r="D3533" s="1"/>
      <c r="E3533" s="1"/>
      <c r="F3533" s="1"/>
      <c r="G3533" s="1"/>
      <c r="H3533" s="1"/>
      <c r="I3533" s="1"/>
      <c r="J3533" s="1"/>
    </row>
    <row r="3534" spans="1:10" ht="15" customHeight="1">
      <c r="A3534" s="1"/>
      <c r="B3534" s="1"/>
      <c r="C3534" s="1"/>
      <c r="D3534" s="1"/>
      <c r="E3534" s="1"/>
      <c r="F3534" s="1"/>
      <c r="G3534" s="1"/>
      <c r="H3534" s="1"/>
      <c r="I3534" s="1"/>
      <c r="J3534" s="1"/>
    </row>
    <row r="3535" spans="1:10" ht="15" customHeight="1">
      <c r="A3535" s="1"/>
      <c r="B3535" s="1"/>
      <c r="C3535" s="1"/>
      <c r="D3535" s="1"/>
      <c r="E3535" s="1"/>
      <c r="F3535" s="1"/>
      <c r="G3535" s="1"/>
      <c r="H3535" s="1"/>
      <c r="I3535" s="1"/>
      <c r="J3535" s="1"/>
    </row>
    <row r="3536" spans="1:10" ht="15" customHeight="1">
      <c r="A3536" s="1"/>
      <c r="B3536" s="1"/>
      <c r="C3536" s="1"/>
      <c r="D3536" s="1"/>
      <c r="E3536" s="1"/>
      <c r="F3536" s="1"/>
      <c r="G3536" s="1"/>
      <c r="H3536" s="1"/>
      <c r="I3536" s="1"/>
      <c r="J3536" s="1"/>
    </row>
    <row r="3537" spans="1:10" ht="15" customHeight="1">
      <c r="A3537" s="1"/>
      <c r="B3537" s="1"/>
      <c r="C3537" s="1"/>
      <c r="D3537" s="1"/>
      <c r="E3537" s="1"/>
      <c r="F3537" s="1"/>
      <c r="G3537" s="1"/>
      <c r="H3537" s="1"/>
      <c r="I3537" s="1"/>
      <c r="J3537" s="1"/>
    </row>
    <row r="3538" spans="1:10" ht="15" customHeight="1">
      <c r="A3538" s="1"/>
      <c r="B3538" s="1"/>
      <c r="C3538" s="1"/>
      <c r="D3538" s="1"/>
      <c r="E3538" s="1"/>
      <c r="F3538" s="1"/>
      <c r="G3538" s="1"/>
      <c r="H3538" s="1"/>
      <c r="I3538" s="1"/>
      <c r="J3538" s="1"/>
    </row>
    <row r="3539" spans="1:10" ht="15" customHeight="1">
      <c r="A3539" s="1"/>
      <c r="B3539" s="1"/>
      <c r="C3539" s="1"/>
      <c r="D3539" s="1"/>
      <c r="E3539" s="1"/>
      <c r="F3539" s="1"/>
      <c r="G3539" s="1"/>
      <c r="H3539" s="1"/>
      <c r="I3539" s="1"/>
      <c r="J3539" s="1"/>
    </row>
    <row r="3540" spans="1:10" ht="15" customHeight="1">
      <c r="A3540" s="1"/>
      <c r="B3540" s="1"/>
      <c r="C3540" s="1"/>
      <c r="D3540" s="1"/>
      <c r="E3540" s="1"/>
      <c r="F3540" s="1"/>
      <c r="G3540" s="1"/>
      <c r="H3540" s="1"/>
      <c r="I3540" s="1"/>
      <c r="J3540" s="1"/>
    </row>
    <row r="3541" spans="1:10" ht="15" customHeight="1">
      <c r="A3541" s="1"/>
      <c r="B3541" s="1"/>
      <c r="C3541" s="1"/>
      <c r="D3541" s="1"/>
      <c r="E3541" s="1"/>
      <c r="F3541" s="1"/>
      <c r="G3541" s="1"/>
      <c r="H3541" s="1"/>
      <c r="I3541" s="1"/>
      <c r="J3541" s="1"/>
    </row>
    <row r="3542" spans="1:10" ht="15" customHeight="1">
      <c r="A3542" s="1"/>
      <c r="B3542" s="1"/>
      <c r="C3542" s="1"/>
      <c r="D3542" s="1"/>
      <c r="E3542" s="1"/>
      <c r="F3542" s="1"/>
      <c r="G3542" s="1"/>
      <c r="H3542" s="1"/>
      <c r="I3542" s="1"/>
      <c r="J3542" s="1"/>
    </row>
    <row r="3543" spans="1:10" ht="15" customHeight="1">
      <c r="A3543" s="1"/>
      <c r="B3543" s="1"/>
      <c r="C3543" s="1"/>
      <c r="D3543" s="1"/>
      <c r="E3543" s="1"/>
      <c r="F3543" s="1"/>
      <c r="G3543" s="1"/>
      <c r="H3543" s="1"/>
      <c r="I3543" s="1"/>
      <c r="J3543" s="1"/>
    </row>
    <row r="3544" spans="1:10" ht="15" customHeight="1">
      <c r="A3544" s="1"/>
      <c r="B3544" s="1"/>
      <c r="C3544" s="1"/>
      <c r="D3544" s="1"/>
      <c r="E3544" s="1"/>
      <c r="F3544" s="1"/>
      <c r="G3544" s="1"/>
      <c r="H3544" s="1"/>
      <c r="I3544" s="1"/>
      <c r="J3544" s="1"/>
    </row>
    <row r="3545" spans="1:10" ht="15" customHeight="1">
      <c r="A3545" s="1"/>
      <c r="B3545" s="1"/>
      <c r="C3545" s="1"/>
      <c r="D3545" s="1"/>
      <c r="E3545" s="1"/>
      <c r="F3545" s="1"/>
      <c r="G3545" s="1"/>
      <c r="H3545" s="1"/>
      <c r="I3545" s="1"/>
      <c r="J3545" s="1"/>
    </row>
    <row r="3546" spans="1:10" ht="15" customHeight="1">
      <c r="A3546" s="1"/>
      <c r="B3546" s="1"/>
      <c r="C3546" s="1"/>
      <c r="D3546" s="1"/>
      <c r="E3546" s="1"/>
      <c r="F3546" s="1"/>
      <c r="G3546" s="1"/>
      <c r="H3546" s="1"/>
      <c r="I3546" s="1"/>
      <c r="J3546" s="1"/>
    </row>
    <row r="3547" spans="1:10" ht="15" customHeight="1">
      <c r="A3547" s="1"/>
      <c r="B3547" s="1"/>
      <c r="C3547" s="1"/>
      <c r="D3547" s="1"/>
      <c r="E3547" s="1"/>
      <c r="F3547" s="1"/>
      <c r="G3547" s="1"/>
      <c r="H3547" s="1"/>
      <c r="I3547" s="1"/>
      <c r="J3547" s="1"/>
    </row>
    <row r="3548" spans="1:10" ht="15" customHeight="1">
      <c r="A3548" s="1"/>
      <c r="B3548" s="1"/>
      <c r="C3548" s="1"/>
      <c r="D3548" s="1"/>
      <c r="E3548" s="1"/>
      <c r="F3548" s="1"/>
      <c r="G3548" s="1"/>
      <c r="H3548" s="1"/>
      <c r="I3548" s="1"/>
      <c r="J3548" s="1"/>
    </row>
    <row r="3549" spans="1:10" ht="15" customHeight="1">
      <c r="A3549" s="1"/>
      <c r="B3549" s="1"/>
      <c r="C3549" s="1"/>
      <c r="D3549" s="1"/>
      <c r="E3549" s="1"/>
      <c r="F3549" s="1"/>
      <c r="G3549" s="1"/>
      <c r="H3549" s="1"/>
      <c r="I3549" s="1"/>
      <c r="J3549" s="1"/>
    </row>
    <row r="3550" spans="1:10" ht="15" customHeight="1">
      <c r="A3550" s="1"/>
      <c r="B3550" s="1"/>
      <c r="C3550" s="1"/>
      <c r="D3550" s="1"/>
      <c r="E3550" s="1"/>
      <c r="F3550" s="1"/>
      <c r="G3550" s="1"/>
      <c r="H3550" s="1"/>
      <c r="I3550" s="1"/>
      <c r="J3550" s="1"/>
    </row>
    <row r="3551" spans="1:10" ht="15" customHeight="1">
      <c r="A3551" s="1"/>
      <c r="B3551" s="1"/>
      <c r="C3551" s="1"/>
      <c r="D3551" s="1"/>
      <c r="E3551" s="1"/>
      <c r="F3551" s="1"/>
      <c r="G3551" s="1"/>
      <c r="H3551" s="1"/>
      <c r="I3551" s="1"/>
      <c r="J3551" s="1"/>
    </row>
    <row r="3552" spans="1:10" ht="15" customHeight="1">
      <c r="A3552" s="1"/>
      <c r="B3552" s="1"/>
      <c r="C3552" s="1"/>
      <c r="D3552" s="1"/>
      <c r="E3552" s="1"/>
      <c r="F3552" s="1"/>
      <c r="G3552" s="1"/>
      <c r="H3552" s="1"/>
      <c r="I3552" s="1"/>
      <c r="J3552" s="1"/>
    </row>
    <row r="3553" spans="1:10" ht="15" customHeight="1">
      <c r="A3553" s="1"/>
      <c r="B3553" s="1"/>
      <c r="C3553" s="1"/>
      <c r="D3553" s="1"/>
      <c r="E3553" s="1"/>
      <c r="F3553" s="1"/>
      <c r="G3553" s="1"/>
      <c r="H3553" s="1"/>
      <c r="I3553" s="1"/>
      <c r="J3553" s="1"/>
    </row>
    <row r="3554" spans="1:10" ht="15" customHeight="1">
      <c r="A3554" s="1"/>
      <c r="B3554" s="1"/>
      <c r="C3554" s="1"/>
      <c r="D3554" s="1"/>
      <c r="E3554" s="1"/>
      <c r="F3554" s="1"/>
      <c r="G3554" s="1"/>
      <c r="H3554" s="1"/>
      <c r="I3554" s="1"/>
      <c r="J3554" s="1"/>
    </row>
    <row r="3555" spans="1:10" ht="15" customHeight="1">
      <c r="A3555" s="1"/>
      <c r="B3555" s="1"/>
      <c r="C3555" s="1"/>
      <c r="D3555" s="1"/>
      <c r="E3555" s="1"/>
      <c r="F3555" s="1"/>
      <c r="G3555" s="1"/>
      <c r="H3555" s="1"/>
      <c r="I3555" s="1"/>
      <c r="J3555" s="1"/>
    </row>
    <row r="3556" spans="1:10" ht="15" customHeight="1">
      <c r="A3556" s="1"/>
      <c r="B3556" s="1"/>
      <c r="C3556" s="1"/>
      <c r="D3556" s="1"/>
      <c r="E3556" s="1"/>
      <c r="F3556" s="1"/>
      <c r="G3556" s="1"/>
      <c r="H3556" s="1"/>
      <c r="I3556" s="1"/>
      <c r="J3556" s="1"/>
    </row>
    <row r="3557" spans="1:10" ht="15" customHeight="1">
      <c r="A3557" s="1"/>
      <c r="B3557" s="1"/>
      <c r="C3557" s="1"/>
      <c r="D3557" s="1"/>
      <c r="E3557" s="1"/>
      <c r="F3557" s="1"/>
      <c r="G3557" s="1"/>
      <c r="H3557" s="1"/>
      <c r="I3557" s="1"/>
      <c r="J3557" s="1"/>
    </row>
    <row r="3558" spans="1:10" ht="15" customHeight="1">
      <c r="A3558" s="1"/>
      <c r="B3558" s="1"/>
      <c r="C3558" s="1"/>
      <c r="D3558" s="1"/>
      <c r="E3558" s="1"/>
      <c r="F3558" s="1"/>
      <c r="G3558" s="1"/>
      <c r="H3558" s="1"/>
      <c r="I3558" s="1"/>
      <c r="J3558" s="1"/>
    </row>
    <row r="3559" spans="1:10" ht="15" customHeight="1">
      <c r="A3559" s="1"/>
      <c r="B3559" s="1"/>
      <c r="C3559" s="1"/>
      <c r="D3559" s="1"/>
      <c r="E3559" s="1"/>
      <c r="F3559" s="1"/>
      <c r="G3559" s="1"/>
      <c r="H3559" s="1"/>
      <c r="I3559" s="1"/>
      <c r="J3559" s="1"/>
    </row>
    <row r="3560" spans="1:10" ht="15" customHeight="1">
      <c r="A3560" s="1"/>
      <c r="B3560" s="1"/>
      <c r="C3560" s="1"/>
      <c r="D3560" s="1"/>
      <c r="E3560" s="1"/>
      <c r="F3560" s="1"/>
      <c r="G3560" s="1"/>
      <c r="H3560" s="1"/>
      <c r="I3560" s="1"/>
      <c r="J3560" s="1"/>
    </row>
    <row r="3561" spans="1:10" ht="15" customHeight="1">
      <c r="A3561" s="1"/>
      <c r="B3561" s="1"/>
      <c r="C3561" s="1"/>
      <c r="D3561" s="1"/>
      <c r="E3561" s="1"/>
      <c r="F3561" s="1"/>
      <c r="G3561" s="1"/>
      <c r="H3561" s="1"/>
      <c r="I3561" s="1"/>
      <c r="J3561" s="1"/>
    </row>
    <row r="3562" spans="1:10" ht="15" customHeight="1">
      <c r="A3562" s="1"/>
      <c r="B3562" s="1"/>
      <c r="C3562" s="1"/>
      <c r="D3562" s="1"/>
      <c r="E3562" s="1"/>
      <c r="F3562" s="1"/>
      <c r="G3562" s="1"/>
      <c r="H3562" s="1"/>
      <c r="I3562" s="1"/>
      <c r="J3562" s="1"/>
    </row>
    <row r="3563" spans="1:10" ht="15" customHeight="1">
      <c r="A3563" s="1"/>
      <c r="B3563" s="1"/>
      <c r="C3563" s="1"/>
      <c r="D3563" s="1"/>
      <c r="E3563" s="1"/>
      <c r="F3563" s="1"/>
      <c r="G3563" s="1"/>
      <c r="H3563" s="1"/>
      <c r="I3563" s="1"/>
      <c r="J3563" s="1"/>
    </row>
    <row r="3564" spans="1:10" ht="15" customHeight="1">
      <c r="A3564" s="1"/>
      <c r="B3564" s="1"/>
      <c r="C3564" s="1"/>
      <c r="D3564" s="1"/>
      <c r="E3564" s="1"/>
      <c r="F3564" s="1"/>
      <c r="G3564" s="1"/>
      <c r="H3564" s="1"/>
      <c r="I3564" s="1"/>
      <c r="J3564" s="1"/>
    </row>
    <row r="3565" spans="1:10" ht="15" customHeight="1">
      <c r="A3565" s="1"/>
      <c r="B3565" s="1"/>
      <c r="C3565" s="1"/>
      <c r="D3565" s="1"/>
      <c r="E3565" s="1"/>
      <c r="F3565" s="1"/>
      <c r="G3565" s="1"/>
      <c r="H3565" s="1"/>
      <c r="I3565" s="1"/>
      <c r="J3565" s="1"/>
    </row>
    <row r="3566" spans="1:10" ht="15" customHeight="1">
      <c r="A3566" s="1"/>
      <c r="B3566" s="1"/>
      <c r="C3566" s="1"/>
      <c r="D3566" s="1"/>
      <c r="E3566" s="1"/>
      <c r="F3566" s="1"/>
      <c r="G3566" s="1"/>
      <c r="H3566" s="1"/>
      <c r="I3566" s="1"/>
      <c r="J3566" s="1"/>
    </row>
    <row r="3567" spans="1:10" ht="15" customHeight="1">
      <c r="A3567" s="1"/>
      <c r="B3567" s="1"/>
      <c r="C3567" s="1"/>
      <c r="D3567" s="1"/>
      <c r="E3567" s="1"/>
      <c r="F3567" s="1"/>
      <c r="G3567" s="1"/>
      <c r="H3567" s="1"/>
      <c r="I3567" s="1"/>
      <c r="J3567" s="1"/>
    </row>
    <row r="3568" spans="1:10" ht="15" customHeight="1">
      <c r="A3568" s="1"/>
      <c r="B3568" s="1"/>
      <c r="C3568" s="1"/>
      <c r="D3568" s="1"/>
      <c r="E3568" s="1"/>
      <c r="F3568" s="1"/>
      <c r="G3568" s="1"/>
      <c r="H3568" s="1"/>
      <c r="I3568" s="1"/>
      <c r="J3568" s="1"/>
    </row>
    <row r="3569" spans="1:10" ht="15" customHeight="1">
      <c r="A3569" s="1"/>
      <c r="B3569" s="1"/>
      <c r="C3569" s="1"/>
      <c r="D3569" s="1"/>
      <c r="E3569" s="1"/>
      <c r="F3569" s="1"/>
      <c r="G3569" s="1"/>
      <c r="H3569" s="1"/>
      <c r="I3569" s="1"/>
      <c r="J3569" s="1"/>
    </row>
    <row r="3570" spans="1:10" ht="15" customHeight="1">
      <c r="A3570" s="1"/>
      <c r="B3570" s="1"/>
      <c r="C3570" s="1"/>
      <c r="D3570" s="1"/>
      <c r="E3570" s="1"/>
      <c r="F3570" s="1"/>
      <c r="G3570" s="1"/>
      <c r="H3570" s="1"/>
      <c r="I3570" s="1"/>
      <c r="J3570" s="1"/>
    </row>
    <row r="3571" spans="1:10" ht="15" customHeight="1">
      <c r="A3571" s="1"/>
      <c r="B3571" s="1"/>
      <c r="C3571" s="1"/>
      <c r="D3571" s="1"/>
      <c r="E3571" s="1"/>
      <c r="F3571" s="1"/>
      <c r="G3571" s="1"/>
      <c r="H3571" s="1"/>
      <c r="I3571" s="1"/>
      <c r="J3571" s="1"/>
    </row>
    <row r="3572" spans="1:10" ht="15" customHeight="1">
      <c r="A3572" s="1"/>
      <c r="B3572" s="1"/>
      <c r="C3572" s="1"/>
      <c r="D3572" s="1"/>
      <c r="E3572" s="1"/>
      <c r="F3572" s="1"/>
      <c r="G3572" s="1"/>
      <c r="H3572" s="1"/>
      <c r="I3572" s="1"/>
      <c r="J3572" s="1"/>
    </row>
    <row r="3573" spans="1:10" ht="15" customHeight="1">
      <c r="A3573" s="1"/>
      <c r="B3573" s="1"/>
      <c r="C3573" s="1"/>
      <c r="D3573" s="1"/>
      <c r="E3573" s="1"/>
      <c r="F3573" s="1"/>
      <c r="G3573" s="1"/>
      <c r="H3573" s="1"/>
      <c r="I3573" s="1"/>
      <c r="J3573" s="1"/>
    </row>
    <row r="3574" spans="1:10" ht="15" customHeight="1">
      <c r="A3574" s="1"/>
      <c r="B3574" s="1"/>
      <c r="C3574" s="1"/>
      <c r="D3574" s="1"/>
      <c r="E3574" s="1"/>
      <c r="F3574" s="1"/>
      <c r="G3574" s="1"/>
      <c r="H3574" s="1"/>
      <c r="I3574" s="1"/>
      <c r="J3574" s="1"/>
    </row>
    <row r="3575" spans="1:10" ht="15" customHeight="1">
      <c r="A3575" s="1"/>
      <c r="B3575" s="1"/>
      <c r="C3575" s="1"/>
      <c r="D3575" s="1"/>
      <c r="E3575" s="1"/>
      <c r="F3575" s="1"/>
      <c r="G3575" s="1"/>
      <c r="H3575" s="1"/>
      <c r="I3575" s="1"/>
      <c r="J3575" s="1"/>
    </row>
    <row r="3576" spans="1:10" ht="15" customHeight="1">
      <c r="A3576" s="1"/>
      <c r="B3576" s="1"/>
      <c r="C3576" s="1"/>
      <c r="D3576" s="1"/>
      <c r="E3576" s="1"/>
      <c r="F3576" s="1"/>
      <c r="G3576" s="1"/>
      <c r="H3576" s="1"/>
      <c r="I3576" s="1"/>
      <c r="J3576" s="1"/>
    </row>
    <row r="3577" spans="1:10" ht="15" customHeight="1">
      <c r="A3577" s="1"/>
      <c r="B3577" s="1"/>
      <c r="C3577" s="1"/>
      <c r="D3577" s="1"/>
      <c r="E3577" s="1"/>
      <c r="F3577" s="1"/>
      <c r="G3577" s="1"/>
      <c r="H3577" s="1"/>
      <c r="I3577" s="1"/>
      <c r="J3577" s="1"/>
    </row>
    <row r="3578" spans="1:10" ht="15" customHeight="1">
      <c r="A3578" s="1"/>
      <c r="B3578" s="1"/>
      <c r="C3578" s="1"/>
      <c r="D3578" s="1"/>
      <c r="E3578" s="1"/>
      <c r="F3578" s="1"/>
      <c r="G3578" s="1"/>
      <c r="H3578" s="1"/>
      <c r="I3578" s="1"/>
      <c r="J3578" s="1"/>
    </row>
    <row r="3579" spans="1:10" ht="15" customHeight="1">
      <c r="A3579" s="1"/>
      <c r="B3579" s="1"/>
      <c r="C3579" s="1"/>
      <c r="D3579" s="1"/>
      <c r="E3579" s="1"/>
      <c r="F3579" s="1"/>
      <c r="G3579" s="1"/>
      <c r="H3579" s="1"/>
      <c r="I3579" s="1"/>
      <c r="J3579" s="1"/>
    </row>
    <row r="3580" spans="1:10" ht="15" customHeight="1">
      <c r="A3580" s="1"/>
      <c r="B3580" s="1"/>
      <c r="C3580" s="1"/>
      <c r="D3580" s="1"/>
      <c r="E3580" s="1"/>
      <c r="F3580" s="1"/>
      <c r="G3580" s="1"/>
      <c r="H3580" s="1"/>
      <c r="I3580" s="1"/>
      <c r="J3580" s="1"/>
    </row>
    <row r="3581" spans="1:10" ht="15" customHeight="1">
      <c r="A3581" s="1"/>
      <c r="B3581" s="1"/>
      <c r="C3581" s="1"/>
      <c r="D3581" s="1"/>
      <c r="E3581" s="1"/>
      <c r="F3581" s="1"/>
      <c r="G3581" s="1"/>
      <c r="H3581" s="1"/>
      <c r="I3581" s="1"/>
      <c r="J3581" s="1"/>
    </row>
    <row r="3582" spans="1:10" ht="15" customHeight="1">
      <c r="A3582" s="1"/>
      <c r="B3582" s="1"/>
      <c r="C3582" s="1"/>
      <c r="D3582" s="1"/>
      <c r="E3582" s="1"/>
      <c r="F3582" s="1"/>
      <c r="G3582" s="1"/>
      <c r="H3582" s="1"/>
      <c r="I3582" s="1"/>
      <c r="J3582" s="1"/>
    </row>
    <row r="3583" spans="1:10" ht="15" customHeight="1">
      <c r="A3583" s="1"/>
      <c r="B3583" s="1"/>
      <c r="C3583" s="1"/>
      <c r="D3583" s="1"/>
      <c r="E3583" s="1"/>
      <c r="F3583" s="1"/>
      <c r="G3583" s="1"/>
      <c r="H3583" s="1"/>
      <c r="I3583" s="1"/>
      <c r="J3583" s="1"/>
    </row>
    <row r="3584" spans="1:10" ht="15" customHeight="1">
      <c r="A3584" s="1"/>
      <c r="B3584" s="1"/>
      <c r="C3584" s="1"/>
      <c r="D3584" s="1"/>
      <c r="E3584" s="1"/>
      <c r="F3584" s="1"/>
      <c r="G3584" s="1"/>
      <c r="H3584" s="1"/>
      <c r="I3584" s="1"/>
      <c r="J3584" s="1"/>
    </row>
    <row r="3585" spans="1:10" ht="15" customHeight="1">
      <c r="A3585" s="1"/>
      <c r="B3585" s="1"/>
      <c r="C3585" s="1"/>
      <c r="D3585" s="1"/>
      <c r="E3585" s="1"/>
      <c r="F3585" s="1"/>
      <c r="G3585" s="1"/>
      <c r="H3585" s="1"/>
      <c r="I3585" s="1"/>
      <c r="J3585" s="1"/>
    </row>
    <row r="3586" spans="1:10" ht="15" customHeight="1">
      <c r="A3586" s="1"/>
      <c r="B3586" s="1"/>
      <c r="C3586" s="1"/>
      <c r="D3586" s="1"/>
      <c r="E3586" s="1"/>
      <c r="F3586" s="1"/>
      <c r="G3586" s="1"/>
      <c r="H3586" s="1"/>
      <c r="I3586" s="1"/>
      <c r="J3586" s="1"/>
    </row>
    <row r="3587" spans="1:10" ht="15" customHeight="1">
      <c r="A3587" s="1"/>
      <c r="B3587" s="1"/>
      <c r="C3587" s="1"/>
      <c r="D3587" s="1"/>
      <c r="E3587" s="1"/>
      <c r="F3587" s="1"/>
      <c r="G3587" s="1"/>
      <c r="H3587" s="1"/>
      <c r="I3587" s="1"/>
      <c r="J3587" s="1"/>
    </row>
    <row r="3588" spans="1:10" ht="15" customHeight="1">
      <c r="A3588" s="1"/>
      <c r="B3588" s="1"/>
      <c r="C3588" s="1"/>
      <c r="D3588" s="1"/>
      <c r="E3588" s="1"/>
      <c r="F3588" s="1"/>
      <c r="G3588" s="1"/>
      <c r="H3588" s="1"/>
      <c r="I3588" s="1"/>
      <c r="J3588" s="1"/>
    </row>
    <row r="3589" spans="1:10" ht="15" customHeight="1">
      <c r="A3589" s="1"/>
      <c r="B3589" s="1"/>
      <c r="C3589" s="1"/>
      <c r="D3589" s="1"/>
      <c r="E3589" s="1"/>
      <c r="F3589" s="1"/>
      <c r="G3589" s="1"/>
      <c r="H3589" s="1"/>
      <c r="I3589" s="1"/>
      <c r="J3589" s="1"/>
    </row>
    <row r="3590" spans="1:10" ht="15" customHeight="1">
      <c r="A3590" s="1"/>
      <c r="B3590" s="1"/>
      <c r="C3590" s="1"/>
      <c r="D3590" s="1"/>
      <c r="E3590" s="1"/>
      <c r="F3590" s="1"/>
      <c r="G3590" s="1"/>
      <c r="H3590" s="1"/>
      <c r="I3590" s="1"/>
      <c r="J3590" s="1"/>
    </row>
    <row r="3591" spans="1:10" ht="15" customHeight="1">
      <c r="A3591" s="1"/>
      <c r="B3591" s="1"/>
      <c r="C3591" s="1"/>
      <c r="D3591" s="1"/>
      <c r="E3591" s="1"/>
      <c r="F3591" s="1"/>
      <c r="G3591" s="1"/>
      <c r="H3591" s="1"/>
      <c r="I3591" s="1"/>
      <c r="J3591" s="1"/>
    </row>
    <row r="3592" spans="1:10" ht="15" customHeight="1">
      <c r="A3592" s="1"/>
      <c r="B3592" s="1"/>
      <c r="C3592" s="1"/>
      <c r="D3592" s="1"/>
      <c r="E3592" s="1"/>
      <c r="F3592" s="1"/>
      <c r="G3592" s="1"/>
      <c r="H3592" s="1"/>
      <c r="I3592" s="1"/>
      <c r="J3592" s="1"/>
    </row>
    <row r="3593" spans="1:10" ht="15" customHeight="1">
      <c r="A3593" s="1"/>
      <c r="B3593" s="1"/>
      <c r="C3593" s="1"/>
      <c r="D3593" s="1"/>
      <c r="E3593" s="1"/>
      <c r="F3593" s="1"/>
      <c r="G3593" s="1"/>
      <c r="H3593" s="1"/>
      <c r="I3593" s="1"/>
      <c r="J3593" s="1"/>
    </row>
    <row r="3594" spans="1:10" ht="15" customHeight="1">
      <c r="A3594" s="1"/>
      <c r="B3594" s="1"/>
      <c r="C3594" s="1"/>
      <c r="D3594" s="1"/>
      <c r="E3594" s="1"/>
      <c r="F3594" s="1"/>
      <c r="G3594" s="1"/>
      <c r="H3594" s="1"/>
      <c r="I3594" s="1"/>
      <c r="J3594" s="1"/>
    </row>
    <row r="3595" spans="1:10" ht="15" customHeight="1">
      <c r="A3595" s="1"/>
      <c r="B3595" s="1"/>
      <c r="C3595" s="1"/>
      <c r="D3595" s="1"/>
      <c r="E3595" s="1"/>
      <c r="F3595" s="1"/>
      <c r="G3595" s="1"/>
      <c r="H3595" s="1"/>
      <c r="I3595" s="1"/>
      <c r="J3595" s="1"/>
    </row>
    <row r="3596" spans="1:10" ht="15" customHeight="1">
      <c r="A3596" s="1"/>
      <c r="B3596" s="1"/>
      <c r="C3596" s="1"/>
      <c r="D3596" s="1"/>
      <c r="E3596" s="1"/>
      <c r="F3596" s="1"/>
      <c r="G3596" s="1"/>
      <c r="H3596" s="1"/>
      <c r="I3596" s="1"/>
      <c r="J3596" s="1"/>
    </row>
    <row r="3597" spans="1:10" ht="15" customHeight="1">
      <c r="A3597" s="1"/>
      <c r="B3597" s="1"/>
      <c r="C3597" s="1"/>
      <c r="D3597" s="1"/>
      <c r="E3597" s="1"/>
      <c r="F3597" s="1"/>
      <c r="G3597" s="1"/>
      <c r="H3597" s="1"/>
      <c r="I3597" s="1"/>
      <c r="J3597" s="1"/>
    </row>
    <row r="3598" spans="1:10" ht="15" customHeight="1">
      <c r="A3598" s="1"/>
      <c r="B3598" s="1"/>
      <c r="C3598" s="1"/>
      <c r="D3598" s="1"/>
      <c r="E3598" s="1"/>
      <c r="F3598" s="1"/>
      <c r="G3598" s="1"/>
      <c r="H3598" s="1"/>
      <c r="I3598" s="1"/>
      <c r="J3598" s="1"/>
    </row>
    <row r="3599" spans="1:10" ht="15" customHeight="1">
      <c r="A3599" s="1"/>
      <c r="B3599" s="1"/>
      <c r="C3599" s="1"/>
      <c r="D3599" s="1"/>
      <c r="E3599" s="1"/>
      <c r="F3599" s="1"/>
      <c r="G3599" s="1"/>
      <c r="H3599" s="1"/>
      <c r="I3599" s="1"/>
      <c r="J3599" s="1"/>
    </row>
    <row r="3600" spans="1:10" ht="15" customHeight="1">
      <c r="A3600" s="1"/>
      <c r="B3600" s="1"/>
      <c r="C3600" s="1"/>
      <c r="D3600" s="1"/>
      <c r="E3600" s="1"/>
      <c r="F3600" s="1"/>
      <c r="G3600" s="1"/>
      <c r="H3600" s="1"/>
      <c r="I3600" s="1"/>
      <c r="J3600" s="1"/>
    </row>
    <row r="3601" spans="1:10" ht="15" customHeight="1">
      <c r="A3601" s="1"/>
      <c r="B3601" s="1"/>
      <c r="C3601" s="1"/>
      <c r="D3601" s="1"/>
      <c r="E3601" s="1"/>
      <c r="F3601" s="1"/>
      <c r="G3601" s="1"/>
      <c r="H3601" s="1"/>
      <c r="I3601" s="1"/>
      <c r="J3601" s="1"/>
    </row>
    <row r="3602" spans="1:10" ht="15" customHeight="1">
      <c r="A3602" s="1"/>
      <c r="B3602" s="1"/>
      <c r="C3602" s="1"/>
      <c r="D3602" s="1"/>
      <c r="E3602" s="1"/>
      <c r="F3602" s="1"/>
      <c r="G3602" s="1"/>
      <c r="H3602" s="1"/>
      <c r="I3602" s="1"/>
      <c r="J3602" s="1"/>
    </row>
    <row r="3603" spans="1:10" ht="15" customHeight="1">
      <c r="A3603" s="1"/>
      <c r="B3603" s="1"/>
      <c r="C3603" s="1"/>
      <c r="D3603" s="1"/>
      <c r="E3603" s="1"/>
      <c r="F3603" s="1"/>
      <c r="G3603" s="1"/>
      <c r="H3603" s="1"/>
      <c r="I3603" s="1"/>
      <c r="J3603" s="1"/>
    </row>
    <row r="3604" spans="1:10" ht="15" customHeight="1">
      <c r="A3604" s="1"/>
      <c r="B3604" s="1"/>
      <c r="C3604" s="1"/>
      <c r="D3604" s="1"/>
      <c r="E3604" s="1"/>
      <c r="F3604" s="1"/>
      <c r="G3604" s="1"/>
      <c r="H3604" s="1"/>
      <c r="I3604" s="1"/>
      <c r="J3604" s="1"/>
    </row>
    <row r="3605" spans="1:10" ht="15" customHeight="1">
      <c r="A3605" s="1"/>
      <c r="B3605" s="1"/>
      <c r="C3605" s="1"/>
      <c r="D3605" s="1"/>
      <c r="E3605" s="1"/>
      <c r="F3605" s="1"/>
      <c r="G3605" s="1"/>
      <c r="H3605" s="1"/>
      <c r="I3605" s="1"/>
      <c r="J3605" s="1"/>
    </row>
    <row r="3606" spans="1:10" ht="15" customHeight="1">
      <c r="A3606" s="1"/>
      <c r="B3606" s="1"/>
      <c r="C3606" s="1"/>
      <c r="D3606" s="1"/>
      <c r="E3606" s="1"/>
      <c r="F3606" s="1"/>
      <c r="G3606" s="1"/>
      <c r="H3606" s="1"/>
      <c r="I3606" s="1"/>
      <c r="J3606" s="1"/>
    </row>
    <row r="3607" spans="1:10" ht="15" customHeight="1">
      <c r="A3607" s="1"/>
      <c r="B3607" s="1"/>
      <c r="C3607" s="1"/>
      <c r="D3607" s="1"/>
      <c r="E3607" s="1"/>
      <c r="F3607" s="1"/>
      <c r="G3607" s="1"/>
      <c r="H3607" s="1"/>
      <c r="I3607" s="1"/>
      <c r="J3607" s="1"/>
    </row>
    <row r="3608" spans="1:10" ht="15" customHeight="1">
      <c r="A3608" s="1"/>
      <c r="B3608" s="1"/>
      <c r="C3608" s="1"/>
      <c r="D3608" s="1"/>
      <c r="E3608" s="1"/>
      <c r="F3608" s="1"/>
      <c r="G3608" s="1"/>
      <c r="H3608" s="1"/>
      <c r="I3608" s="1"/>
      <c r="J3608" s="1"/>
    </row>
    <row r="3609" spans="1:10" ht="15" customHeight="1">
      <c r="A3609" s="1"/>
      <c r="B3609" s="1"/>
      <c r="C3609" s="1"/>
      <c r="D3609" s="1"/>
      <c r="E3609" s="1"/>
      <c r="F3609" s="1"/>
      <c r="G3609" s="1"/>
      <c r="H3609" s="1"/>
      <c r="I3609" s="1"/>
      <c r="J3609" s="1"/>
    </row>
    <row r="3610" spans="1:10" ht="15" customHeight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</row>
    <row r="3611" spans="1:10" ht="15" customHeight="1">
      <c r="A3611" s="1"/>
      <c r="B3611" s="1"/>
      <c r="C3611" s="1"/>
      <c r="D3611" s="1"/>
      <c r="E3611" s="1"/>
      <c r="F3611" s="1"/>
      <c r="G3611" s="1"/>
      <c r="H3611" s="1"/>
      <c r="I3611" s="1"/>
      <c r="J3611" s="1"/>
    </row>
  </sheetData>
  <autoFilter ref="A1:J2776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611"/>
  <sheetViews>
    <sheetView zoomScale="85" zoomScaleNormal="85" workbookViewId="0">
      <pane xSplit="3" ySplit="1" topLeftCell="D2528" activePane="bottomRight" state="frozen"/>
      <selection pane="topRight" activeCell="D1" sqref="D1"/>
      <selection pane="bottomLeft" activeCell="A2" sqref="A2"/>
      <selection pane="bottomRight" activeCell="C2532" sqref="C1:C1048576"/>
    </sheetView>
  </sheetViews>
  <sheetFormatPr defaultColWidth="12.5703125" defaultRowHeight="12.75"/>
  <cols>
    <col min="1" max="1" width="4.28515625" style="155" customWidth="1"/>
    <col min="2" max="2" width="5" style="155" bestFit="1" customWidth="1"/>
    <col min="3" max="3" width="14.140625" style="155" customWidth="1"/>
    <col min="4" max="4" width="22.28515625" style="50" customWidth="1"/>
    <col min="5" max="5" width="31.28515625" style="42" customWidth="1"/>
    <col min="6" max="6" width="22.85546875" style="34" customWidth="1"/>
    <col min="7" max="7" width="18.5703125" style="155" customWidth="1"/>
    <col min="8" max="8" width="11" style="155" customWidth="1"/>
    <col min="11" max="11" width="7.7109375" style="155" customWidth="1"/>
    <col min="12" max="12" width="12.5703125" style="155" customWidth="1"/>
    <col min="13" max="13" width="16.28515625" style="155" customWidth="1"/>
    <col min="14" max="14" width="33.28515625" style="34" customWidth="1"/>
  </cols>
  <sheetData>
    <row r="1" spans="2:32" ht="51" customHeight="1">
      <c r="B1" s="16" t="s">
        <v>476</v>
      </c>
      <c r="C1" s="17" t="s">
        <v>0</v>
      </c>
      <c r="D1" s="48" t="s">
        <v>477</v>
      </c>
      <c r="E1" s="40" t="s">
        <v>478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479</v>
      </c>
      <c r="K1" s="5" t="s">
        <v>5</v>
      </c>
      <c r="L1" s="5" t="s">
        <v>6</v>
      </c>
      <c r="M1" s="5" t="s">
        <v>7</v>
      </c>
      <c r="N1" s="5" t="s">
        <v>8</v>
      </c>
    </row>
    <row r="2" spans="2:32" ht="30" customHeight="1">
      <c r="B2" s="16">
        <v>1</v>
      </c>
      <c r="C2" s="6">
        <v>40000001111</v>
      </c>
      <c r="D2" s="22">
        <v>61102091000</v>
      </c>
      <c r="E2" s="23" t="s">
        <v>480</v>
      </c>
      <c r="F2" s="27" t="s">
        <v>9</v>
      </c>
      <c r="G2" s="6" t="s">
        <v>10</v>
      </c>
      <c r="H2" s="6">
        <v>55</v>
      </c>
      <c r="I2" s="6">
        <v>55</v>
      </c>
      <c r="J2" s="6">
        <f t="shared" ref="J2:J65" si="0">I2/1000</f>
        <v>5.5E-2</v>
      </c>
      <c r="K2" s="6">
        <v>1</v>
      </c>
      <c r="L2" s="6" t="s">
        <v>11</v>
      </c>
      <c r="M2" s="6" t="s">
        <v>12</v>
      </c>
      <c r="N2" s="6" t="s">
        <v>13</v>
      </c>
      <c r="O2" s="1" t="e">
        <f>VLOOKUP(C2,#REF!,#REF!)</f>
        <v>#REF!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2:32" ht="30" customHeight="1">
      <c r="B3" s="16">
        <v>2</v>
      </c>
      <c r="C3" s="6">
        <v>40000001112</v>
      </c>
      <c r="D3" s="22">
        <v>61103091000</v>
      </c>
      <c r="E3" s="23" t="s">
        <v>481</v>
      </c>
      <c r="F3" s="28" t="s">
        <v>49</v>
      </c>
      <c r="G3" s="6" t="s">
        <v>10</v>
      </c>
      <c r="H3" s="6">
        <v>334</v>
      </c>
      <c r="I3" s="6">
        <v>334</v>
      </c>
      <c r="J3" s="6">
        <f t="shared" si="0"/>
        <v>0.33400000000000002</v>
      </c>
      <c r="K3" s="6">
        <v>1</v>
      </c>
      <c r="L3" s="6" t="s">
        <v>11</v>
      </c>
      <c r="M3" s="6" t="s">
        <v>12</v>
      </c>
      <c r="N3" s="6" t="s">
        <v>15</v>
      </c>
      <c r="O3" s="1" t="e">
        <f>VLOOKUP(C:C,#REF!,#REF!)</f>
        <v>#REF!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2:32" ht="39" customHeight="1">
      <c r="B4" s="16">
        <v>3</v>
      </c>
      <c r="C4" s="6">
        <v>40000001113</v>
      </c>
      <c r="D4" s="19">
        <v>64041990000</v>
      </c>
      <c r="E4" s="45" t="s">
        <v>482</v>
      </c>
      <c r="F4" s="27" t="s">
        <v>16</v>
      </c>
      <c r="G4" s="7" t="s">
        <v>10</v>
      </c>
      <c r="H4" s="6">
        <v>1086</v>
      </c>
      <c r="I4" s="6">
        <v>1086</v>
      </c>
      <c r="J4" s="6">
        <f t="shared" si="0"/>
        <v>1.0860000000000001</v>
      </c>
      <c r="K4" s="6">
        <v>1</v>
      </c>
      <c r="L4" s="6" t="s">
        <v>17</v>
      </c>
      <c r="M4" s="6" t="s">
        <v>18</v>
      </c>
      <c r="N4" s="6" t="s">
        <v>19</v>
      </c>
      <c r="O4" s="1" t="e">
        <f>VLOOKUP(C:C,#REF!,#REF!)</f>
        <v>#REF!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 ht="39" customHeight="1">
      <c r="B5" s="16">
        <v>4</v>
      </c>
      <c r="C5" s="6">
        <v>40000001114</v>
      </c>
      <c r="D5" s="19">
        <v>64041990000</v>
      </c>
      <c r="E5" s="45" t="s">
        <v>483</v>
      </c>
      <c r="F5" s="27" t="s">
        <v>16</v>
      </c>
      <c r="G5" s="6" t="s">
        <v>20</v>
      </c>
      <c r="H5" s="6">
        <v>42</v>
      </c>
      <c r="I5" s="6">
        <v>42</v>
      </c>
      <c r="J5" s="6">
        <f t="shared" si="0"/>
        <v>4.2000000000000003E-2</v>
      </c>
      <c r="K5" s="6">
        <v>1</v>
      </c>
      <c r="L5" s="6" t="s">
        <v>21</v>
      </c>
      <c r="M5" s="6" t="s">
        <v>18</v>
      </c>
      <c r="N5" s="6" t="s">
        <v>19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2:32" ht="30" customHeight="1">
      <c r="B6" s="16">
        <v>5</v>
      </c>
      <c r="C6" s="6">
        <v>40000001110</v>
      </c>
      <c r="D6" s="22">
        <v>62034235000</v>
      </c>
      <c r="E6" s="23" t="s">
        <v>484</v>
      </c>
      <c r="F6" s="27" t="s">
        <v>22</v>
      </c>
      <c r="G6" s="6" t="s">
        <v>23</v>
      </c>
      <c r="H6" s="6">
        <v>304</v>
      </c>
      <c r="I6" s="6">
        <v>304</v>
      </c>
      <c r="J6" s="6">
        <f t="shared" si="0"/>
        <v>0.30399999999999999</v>
      </c>
      <c r="K6" s="6">
        <v>1</v>
      </c>
      <c r="L6" s="6" t="s">
        <v>24</v>
      </c>
      <c r="M6" s="6" t="s">
        <v>12</v>
      </c>
      <c r="N6" s="6" t="s">
        <v>25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2:32" ht="39" customHeight="1">
      <c r="B7" s="16">
        <v>6</v>
      </c>
      <c r="C7" s="6">
        <v>40000001109</v>
      </c>
      <c r="D7" s="19">
        <v>64039998000</v>
      </c>
      <c r="E7" s="45" t="s">
        <v>485</v>
      </c>
      <c r="F7" s="27" t="s">
        <v>16</v>
      </c>
      <c r="G7" s="6" t="s">
        <v>20</v>
      </c>
      <c r="H7" s="71">
        <v>1418</v>
      </c>
      <c r="I7" s="6">
        <v>850</v>
      </c>
      <c r="J7" s="6">
        <f t="shared" si="0"/>
        <v>0.85</v>
      </c>
      <c r="K7" s="6">
        <v>1</v>
      </c>
      <c r="L7" s="6" t="s">
        <v>26</v>
      </c>
      <c r="M7" s="6" t="s">
        <v>27</v>
      </c>
      <c r="N7" s="27" t="s">
        <v>28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2:32" ht="75" customHeight="1">
      <c r="B8" s="16">
        <v>7</v>
      </c>
      <c r="C8" s="6">
        <v>40000001108</v>
      </c>
      <c r="D8" s="22">
        <v>64041910000</v>
      </c>
      <c r="E8" s="23" t="s">
        <v>486</v>
      </c>
      <c r="F8" s="27" t="s">
        <v>29</v>
      </c>
      <c r="G8" s="20" t="s">
        <v>30</v>
      </c>
      <c r="H8" s="71">
        <v>582</v>
      </c>
      <c r="I8" s="6">
        <v>388</v>
      </c>
      <c r="J8" s="6">
        <f t="shared" si="0"/>
        <v>0.38800000000000001</v>
      </c>
      <c r="K8" s="6">
        <v>1</v>
      </c>
      <c r="L8" s="6" t="s">
        <v>31</v>
      </c>
      <c r="M8" s="6" t="s">
        <v>32</v>
      </c>
      <c r="N8" s="2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2:32" ht="30" customHeight="1">
      <c r="B9" s="16">
        <v>8</v>
      </c>
      <c r="C9" s="6">
        <v>40000001107</v>
      </c>
      <c r="D9" s="22">
        <v>62024000010</v>
      </c>
      <c r="E9" s="23" t="s">
        <v>487</v>
      </c>
      <c r="F9" s="27" t="s">
        <v>34</v>
      </c>
      <c r="G9" s="6" t="s">
        <v>20</v>
      </c>
      <c r="H9" s="6">
        <v>1102</v>
      </c>
      <c r="I9" s="6">
        <v>1102</v>
      </c>
      <c r="J9" s="6">
        <f t="shared" si="0"/>
        <v>1.1020000000000001</v>
      </c>
      <c r="K9" s="6">
        <v>1</v>
      </c>
      <c r="L9" s="6" t="s">
        <v>35</v>
      </c>
      <c r="M9" s="6" t="s">
        <v>32</v>
      </c>
      <c r="N9" s="6" t="s">
        <v>36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2:32" ht="30" customHeight="1">
      <c r="B10" s="16">
        <v>9</v>
      </c>
      <c r="C10" s="6">
        <v>40000001106</v>
      </c>
      <c r="D10" s="22">
        <v>61102091000</v>
      </c>
      <c r="E10" s="23" t="s">
        <v>488</v>
      </c>
      <c r="F10" s="28" t="s">
        <v>49</v>
      </c>
      <c r="G10" s="7" t="s">
        <v>10</v>
      </c>
      <c r="H10" s="6">
        <v>344</v>
      </c>
      <c r="I10" s="6">
        <v>344</v>
      </c>
      <c r="J10" s="6">
        <f t="shared" si="0"/>
        <v>0.34399999999999997</v>
      </c>
      <c r="K10" s="6">
        <v>1</v>
      </c>
      <c r="L10" s="6" t="s">
        <v>11</v>
      </c>
      <c r="M10" s="6" t="s">
        <v>12</v>
      </c>
      <c r="N10" s="6" t="s">
        <v>37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2:32" ht="30" customHeight="1">
      <c r="B11" s="16">
        <v>10</v>
      </c>
      <c r="C11" s="6">
        <v>40000001105</v>
      </c>
      <c r="D11" s="22">
        <v>62014000000</v>
      </c>
      <c r="E11" s="23" t="s">
        <v>489</v>
      </c>
      <c r="F11" s="27" t="s">
        <v>34</v>
      </c>
      <c r="G11" s="7" t="s">
        <v>10</v>
      </c>
      <c r="H11" s="6">
        <v>1136</v>
      </c>
      <c r="I11" s="6">
        <v>1136</v>
      </c>
      <c r="J11" s="6">
        <f t="shared" si="0"/>
        <v>1.1359999999999999</v>
      </c>
      <c r="K11" s="6">
        <v>1</v>
      </c>
      <c r="L11" s="6" t="s">
        <v>11</v>
      </c>
      <c r="M11" s="6" t="s">
        <v>18</v>
      </c>
      <c r="N11" s="6" t="s">
        <v>36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2:32" ht="30" customHeight="1">
      <c r="B12" s="16">
        <v>11</v>
      </c>
      <c r="C12" s="6">
        <v>40000001104</v>
      </c>
      <c r="D12" s="22">
        <v>62014000000</v>
      </c>
      <c r="E12" s="23" t="s">
        <v>489</v>
      </c>
      <c r="F12" s="27" t="s">
        <v>34</v>
      </c>
      <c r="G12" s="7" t="s">
        <v>10</v>
      </c>
      <c r="H12" s="6">
        <v>1194</v>
      </c>
      <c r="I12" s="6">
        <v>1194</v>
      </c>
      <c r="J12" s="6">
        <f t="shared" si="0"/>
        <v>1.194</v>
      </c>
      <c r="K12" s="6">
        <v>1</v>
      </c>
      <c r="L12" s="6" t="s">
        <v>11</v>
      </c>
      <c r="M12" s="6" t="s">
        <v>18</v>
      </c>
      <c r="N12" s="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2:32" ht="30" customHeight="1">
      <c r="B13" s="16">
        <v>12</v>
      </c>
      <c r="C13" s="6">
        <v>40000001103</v>
      </c>
      <c r="D13" s="22">
        <v>62014000000</v>
      </c>
      <c r="E13" s="23" t="s">
        <v>489</v>
      </c>
      <c r="F13" s="27" t="s">
        <v>34</v>
      </c>
      <c r="G13" s="7" t="s">
        <v>10</v>
      </c>
      <c r="H13" s="6">
        <v>1076</v>
      </c>
      <c r="I13" s="6">
        <v>1076</v>
      </c>
      <c r="J13" s="6">
        <f t="shared" si="0"/>
        <v>1.0760000000000001</v>
      </c>
      <c r="K13" s="6">
        <v>1</v>
      </c>
      <c r="L13" s="6" t="s">
        <v>11</v>
      </c>
      <c r="M13" s="6" t="s">
        <v>18</v>
      </c>
      <c r="N13" s="6" t="s">
        <v>36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2:32" ht="30" customHeight="1">
      <c r="B14" s="16">
        <v>13</v>
      </c>
      <c r="C14" s="6">
        <v>40000001102</v>
      </c>
      <c r="D14" s="22">
        <v>62014000000</v>
      </c>
      <c r="E14" s="23" t="s">
        <v>489</v>
      </c>
      <c r="F14" s="27" t="s">
        <v>34</v>
      </c>
      <c r="G14" s="7" t="s">
        <v>10</v>
      </c>
      <c r="H14" s="6">
        <v>1038</v>
      </c>
      <c r="I14" s="6">
        <v>1038</v>
      </c>
      <c r="J14" s="6">
        <f t="shared" si="0"/>
        <v>1.038</v>
      </c>
      <c r="K14" s="6">
        <v>1</v>
      </c>
      <c r="L14" s="6" t="s">
        <v>11</v>
      </c>
      <c r="M14" s="6" t="s">
        <v>18</v>
      </c>
      <c r="N14" s="6" t="s">
        <v>36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2:32" ht="30" customHeight="1">
      <c r="B15" s="16">
        <v>14</v>
      </c>
      <c r="C15" s="6">
        <v>40000001101</v>
      </c>
      <c r="D15" s="22">
        <v>62024000010</v>
      </c>
      <c r="E15" s="23" t="s">
        <v>487</v>
      </c>
      <c r="F15" s="27" t="s">
        <v>34</v>
      </c>
      <c r="G15" s="6" t="s">
        <v>20</v>
      </c>
      <c r="H15" s="6">
        <v>1060</v>
      </c>
      <c r="I15" s="6">
        <v>1060</v>
      </c>
      <c r="J15" s="6">
        <f t="shared" si="0"/>
        <v>1.06</v>
      </c>
      <c r="K15" s="6">
        <v>1</v>
      </c>
      <c r="L15" s="6" t="s">
        <v>35</v>
      </c>
      <c r="M15" s="6" t="s">
        <v>32</v>
      </c>
      <c r="N15" s="6" t="s">
        <v>36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2:32" ht="30" customHeight="1">
      <c r="B16" s="16">
        <v>15</v>
      </c>
      <c r="C16" s="6">
        <v>40000001100</v>
      </c>
      <c r="D16" s="22">
        <v>61102091000</v>
      </c>
      <c r="E16" s="23" t="s">
        <v>480</v>
      </c>
      <c r="F16" s="29" t="s">
        <v>9</v>
      </c>
      <c r="G16" s="7" t="s">
        <v>10</v>
      </c>
      <c r="H16" s="6">
        <v>926</v>
      </c>
      <c r="I16" s="6">
        <v>926</v>
      </c>
      <c r="J16" s="6">
        <f t="shared" si="0"/>
        <v>0.92600000000000005</v>
      </c>
      <c r="K16" s="6">
        <v>1</v>
      </c>
      <c r="L16" s="6" t="s">
        <v>38</v>
      </c>
      <c r="M16" s="6" t="s">
        <v>39</v>
      </c>
      <c r="N16" s="6" t="s">
        <v>13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2:32" ht="30" customHeight="1">
      <c r="B17" s="16">
        <v>16</v>
      </c>
      <c r="C17" s="6">
        <v>40000001099</v>
      </c>
      <c r="D17" s="22">
        <v>61102091000</v>
      </c>
      <c r="E17" s="23" t="s">
        <v>480</v>
      </c>
      <c r="F17" s="29" t="s">
        <v>9</v>
      </c>
      <c r="G17" s="7" t="s">
        <v>10</v>
      </c>
      <c r="H17" s="6">
        <v>854</v>
      </c>
      <c r="I17" s="6">
        <v>854</v>
      </c>
      <c r="J17" s="6">
        <f t="shared" si="0"/>
        <v>0.85399999999999998</v>
      </c>
      <c r="K17" s="6">
        <v>1</v>
      </c>
      <c r="L17" s="6" t="s">
        <v>38</v>
      </c>
      <c r="M17" s="6" t="s">
        <v>39</v>
      </c>
      <c r="N17" s="6" t="s"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2:32" ht="30" customHeight="1">
      <c r="B18" s="16">
        <v>17</v>
      </c>
      <c r="C18" s="6">
        <v>40000001098</v>
      </c>
      <c r="D18" s="22">
        <v>61102091000</v>
      </c>
      <c r="E18" s="23" t="s">
        <v>488</v>
      </c>
      <c r="F18" s="28" t="s">
        <v>49</v>
      </c>
      <c r="G18" s="7" t="s">
        <v>10</v>
      </c>
      <c r="H18" s="6">
        <v>402</v>
      </c>
      <c r="I18" s="6">
        <v>402</v>
      </c>
      <c r="J18" s="6">
        <f t="shared" si="0"/>
        <v>0.40200000000000002</v>
      </c>
      <c r="K18" s="6">
        <v>1</v>
      </c>
      <c r="L18" s="6" t="s">
        <v>11</v>
      </c>
      <c r="M18" s="6" t="s">
        <v>12</v>
      </c>
      <c r="N18" s="6" t="s">
        <v>37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2:32" ht="30" customHeight="1">
      <c r="B19" s="16">
        <v>18</v>
      </c>
      <c r="C19" s="6">
        <v>40000001097</v>
      </c>
      <c r="D19" s="22">
        <v>62013000000</v>
      </c>
      <c r="E19" s="23" t="s">
        <v>490</v>
      </c>
      <c r="F19" s="27" t="s">
        <v>34</v>
      </c>
      <c r="G19" s="7" t="s">
        <v>10</v>
      </c>
      <c r="H19" s="6">
        <v>556</v>
      </c>
      <c r="I19" s="6">
        <v>556</v>
      </c>
      <c r="J19" s="6">
        <f t="shared" si="0"/>
        <v>0.55600000000000005</v>
      </c>
      <c r="K19" s="6">
        <v>1</v>
      </c>
      <c r="L19" s="6" t="s">
        <v>11</v>
      </c>
      <c r="M19" s="6" t="s">
        <v>18</v>
      </c>
      <c r="N19" s="6" t="s">
        <v>13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2:32" ht="30" customHeight="1">
      <c r="B20" s="16">
        <v>19</v>
      </c>
      <c r="C20" s="6">
        <v>40000001096</v>
      </c>
      <c r="D20" s="22">
        <v>62013000000</v>
      </c>
      <c r="E20" s="23" t="s">
        <v>490</v>
      </c>
      <c r="F20" s="27" t="s">
        <v>34</v>
      </c>
      <c r="G20" s="7" t="s">
        <v>10</v>
      </c>
      <c r="H20" s="6">
        <v>466</v>
      </c>
      <c r="I20" s="6">
        <v>466</v>
      </c>
      <c r="J20" s="6">
        <f t="shared" si="0"/>
        <v>0.46600000000000003</v>
      </c>
      <c r="K20" s="6">
        <v>1</v>
      </c>
      <c r="L20" s="6" t="s">
        <v>11</v>
      </c>
      <c r="M20" s="6" t="s">
        <v>12</v>
      </c>
      <c r="N20" s="6" t="s">
        <v>37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2:32" ht="90" customHeight="1">
      <c r="B21" s="16">
        <v>20</v>
      </c>
      <c r="C21" s="6">
        <v>40000001095</v>
      </c>
      <c r="D21" s="22">
        <v>64039991000</v>
      </c>
      <c r="E21" s="23" t="s">
        <v>491</v>
      </c>
      <c r="F21" s="27" t="s">
        <v>40</v>
      </c>
      <c r="G21" s="6" t="s">
        <v>23</v>
      </c>
      <c r="H21" s="71">
        <v>526</v>
      </c>
      <c r="I21" s="6">
        <v>348</v>
      </c>
      <c r="J21" s="6">
        <f t="shared" si="0"/>
        <v>0.34799999999999998</v>
      </c>
      <c r="K21" s="6">
        <v>1</v>
      </c>
      <c r="L21" s="6" t="s">
        <v>41</v>
      </c>
      <c r="M21" s="6" t="s">
        <v>42</v>
      </c>
      <c r="N21" s="27" t="s">
        <v>28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2:32" ht="64.5" customHeight="1">
      <c r="B22" s="16">
        <v>21</v>
      </c>
      <c r="C22" s="6">
        <v>40000001094</v>
      </c>
      <c r="D22" s="19">
        <v>64029991000</v>
      </c>
      <c r="E22" s="45" t="s">
        <v>492</v>
      </c>
      <c r="F22" s="27" t="s">
        <v>43</v>
      </c>
      <c r="G22" s="6" t="s">
        <v>20</v>
      </c>
      <c r="H22" s="71">
        <v>480</v>
      </c>
      <c r="I22" s="6">
        <v>326</v>
      </c>
      <c r="J22" s="6">
        <f t="shared" si="0"/>
        <v>0.32600000000000001</v>
      </c>
      <c r="K22" s="6">
        <v>1</v>
      </c>
      <c r="L22" s="6" t="s">
        <v>44</v>
      </c>
      <c r="M22" s="6" t="s">
        <v>18</v>
      </c>
      <c r="N22" s="28" t="s">
        <v>45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2:32" ht="30" customHeight="1">
      <c r="B23" s="16">
        <v>22</v>
      </c>
      <c r="C23" s="6">
        <v>40000001093</v>
      </c>
      <c r="D23" s="22">
        <v>61091000000</v>
      </c>
      <c r="E23" s="23" t="s">
        <v>493</v>
      </c>
      <c r="F23" s="27" t="s">
        <v>46</v>
      </c>
      <c r="G23" s="7" t="s">
        <v>10</v>
      </c>
      <c r="H23" s="6">
        <v>162</v>
      </c>
      <c r="I23" s="6">
        <v>162</v>
      </c>
      <c r="J23" s="6">
        <f t="shared" si="0"/>
        <v>0.16200000000000001</v>
      </c>
      <c r="K23" s="6">
        <v>1</v>
      </c>
      <c r="L23" s="6" t="s">
        <v>11</v>
      </c>
      <c r="M23" s="6" t="s">
        <v>12</v>
      </c>
      <c r="N23" s="6" t="s">
        <v>25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2:32" ht="30" customHeight="1">
      <c r="B24" s="16">
        <v>23</v>
      </c>
      <c r="C24" s="6">
        <v>40000001092</v>
      </c>
      <c r="D24" s="22">
        <v>61102091000</v>
      </c>
      <c r="E24" s="23" t="s">
        <v>480</v>
      </c>
      <c r="F24" s="29" t="s">
        <v>9</v>
      </c>
      <c r="G24" s="7" t="s">
        <v>10</v>
      </c>
      <c r="H24" s="6">
        <v>576</v>
      </c>
      <c r="I24" s="6">
        <v>576</v>
      </c>
      <c r="J24" s="6">
        <f t="shared" si="0"/>
        <v>0.57599999999999996</v>
      </c>
      <c r="K24" s="6">
        <v>1</v>
      </c>
      <c r="L24" s="6" t="s">
        <v>11</v>
      </c>
      <c r="M24" s="6" t="s">
        <v>12</v>
      </c>
      <c r="N24" s="6" t="s">
        <v>25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2:32" ht="45" customHeight="1">
      <c r="B25" s="16">
        <v>24</v>
      </c>
      <c r="C25" s="6">
        <v>40000001091</v>
      </c>
      <c r="D25" s="22">
        <v>61051000000</v>
      </c>
      <c r="E25" s="23" t="s">
        <v>494</v>
      </c>
      <c r="F25" s="27" t="s">
        <v>47</v>
      </c>
      <c r="G25" s="7" t="s">
        <v>10</v>
      </c>
      <c r="H25" s="6">
        <v>236</v>
      </c>
      <c r="I25" s="6">
        <v>236</v>
      </c>
      <c r="J25" s="6">
        <f t="shared" si="0"/>
        <v>0.23599999999999999</v>
      </c>
      <c r="K25" s="6">
        <v>1</v>
      </c>
      <c r="L25" s="6" t="s">
        <v>11</v>
      </c>
      <c r="M25" s="6" t="s">
        <v>12</v>
      </c>
      <c r="N25" s="6" t="s">
        <v>25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2:32" ht="45" customHeight="1">
      <c r="B26" s="16">
        <v>25</v>
      </c>
      <c r="C26" s="6">
        <v>40000001090</v>
      </c>
      <c r="D26" s="22">
        <v>61051000000</v>
      </c>
      <c r="E26" s="23" t="s">
        <v>494</v>
      </c>
      <c r="F26" s="27" t="s">
        <v>47</v>
      </c>
      <c r="G26" s="7" t="s">
        <v>10</v>
      </c>
      <c r="H26" s="6">
        <v>466</v>
      </c>
      <c r="I26" s="6">
        <v>466</v>
      </c>
      <c r="J26" s="6">
        <f t="shared" si="0"/>
        <v>0.46600000000000003</v>
      </c>
      <c r="K26" s="6">
        <v>1</v>
      </c>
      <c r="L26" s="6" t="s">
        <v>11</v>
      </c>
      <c r="M26" s="6" t="s">
        <v>48</v>
      </c>
      <c r="N26" s="6" t="s">
        <v>25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2:32" ht="30" customHeight="1">
      <c r="B27" s="16">
        <v>26</v>
      </c>
      <c r="C27" s="6">
        <v>40000001089</v>
      </c>
      <c r="D27" s="22">
        <v>62013000000</v>
      </c>
      <c r="E27" s="23" t="s">
        <v>490</v>
      </c>
      <c r="F27" s="27" t="s">
        <v>34</v>
      </c>
      <c r="G27" s="7" t="s">
        <v>10</v>
      </c>
      <c r="H27" s="6">
        <v>516</v>
      </c>
      <c r="I27" s="6">
        <v>516</v>
      </c>
      <c r="J27" s="6">
        <f t="shared" si="0"/>
        <v>0.51600000000000001</v>
      </c>
      <c r="K27" s="6">
        <v>1</v>
      </c>
      <c r="L27" s="6" t="s">
        <v>11</v>
      </c>
      <c r="M27" s="6" t="s">
        <v>18</v>
      </c>
      <c r="N27" s="6" t="s">
        <v>25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2:32" ht="30" customHeight="1">
      <c r="B28" s="16">
        <v>27</v>
      </c>
      <c r="C28" s="6">
        <v>40000001088</v>
      </c>
      <c r="D28" s="22">
        <v>61102091000</v>
      </c>
      <c r="E28" s="23" t="s">
        <v>480</v>
      </c>
      <c r="F28" s="29" t="s">
        <v>9</v>
      </c>
      <c r="G28" s="7" t="s">
        <v>10</v>
      </c>
      <c r="H28" s="6">
        <v>620</v>
      </c>
      <c r="I28" s="6">
        <v>620</v>
      </c>
      <c r="J28" s="6">
        <f t="shared" si="0"/>
        <v>0.62</v>
      </c>
      <c r="K28" s="6">
        <v>1</v>
      </c>
      <c r="L28" s="6" t="s">
        <v>11</v>
      </c>
      <c r="M28" s="6" t="s">
        <v>12</v>
      </c>
      <c r="N28" s="6" t="s">
        <v>37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2:32" ht="30" customHeight="1">
      <c r="B29" s="16">
        <v>28</v>
      </c>
      <c r="C29" s="6">
        <v>40000001087</v>
      </c>
      <c r="D29" s="22">
        <v>61091000000</v>
      </c>
      <c r="E29" s="23" t="s">
        <v>493</v>
      </c>
      <c r="F29" s="27" t="s">
        <v>46</v>
      </c>
      <c r="G29" s="7" t="s">
        <v>10</v>
      </c>
      <c r="H29" s="6">
        <v>202</v>
      </c>
      <c r="I29" s="6">
        <v>202</v>
      </c>
      <c r="J29" s="6">
        <f t="shared" si="0"/>
        <v>0.20200000000000001</v>
      </c>
      <c r="K29" s="6">
        <v>1</v>
      </c>
      <c r="L29" s="6" t="s">
        <v>11</v>
      </c>
      <c r="M29" s="6" t="s">
        <v>12</v>
      </c>
      <c r="N29" s="6" t="s">
        <v>25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2:32" ht="30" customHeight="1">
      <c r="B30" s="16">
        <v>29</v>
      </c>
      <c r="C30" s="6">
        <v>40000001086</v>
      </c>
      <c r="D30" s="22">
        <v>61102091000</v>
      </c>
      <c r="E30" s="23" t="s">
        <v>488</v>
      </c>
      <c r="F30" s="27" t="s">
        <v>49</v>
      </c>
      <c r="G30" s="7" t="s">
        <v>10</v>
      </c>
      <c r="H30" s="6">
        <v>474</v>
      </c>
      <c r="I30" s="6">
        <v>474</v>
      </c>
      <c r="J30" s="6">
        <f t="shared" si="0"/>
        <v>0.47399999999999998</v>
      </c>
      <c r="K30" s="6">
        <v>1</v>
      </c>
      <c r="L30" s="6" t="s">
        <v>11</v>
      </c>
      <c r="M30" s="6" t="s">
        <v>12</v>
      </c>
      <c r="N30" s="6" t="s">
        <v>25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2:32" ht="30" customHeight="1">
      <c r="B31" s="16">
        <v>30</v>
      </c>
      <c r="C31" s="6">
        <v>40000001085</v>
      </c>
      <c r="D31" s="22">
        <v>61102091000</v>
      </c>
      <c r="E31" s="23" t="s">
        <v>480</v>
      </c>
      <c r="F31" s="29" t="s">
        <v>9</v>
      </c>
      <c r="G31" s="7" t="s">
        <v>10</v>
      </c>
      <c r="H31" s="6">
        <v>634</v>
      </c>
      <c r="I31" s="6">
        <v>634</v>
      </c>
      <c r="J31" s="6">
        <f t="shared" si="0"/>
        <v>0.63400000000000001</v>
      </c>
      <c r="K31" s="6">
        <v>1</v>
      </c>
      <c r="L31" s="6" t="s">
        <v>11</v>
      </c>
      <c r="M31" s="6" t="s">
        <v>12</v>
      </c>
      <c r="N31" s="6" t="s">
        <v>25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2:32" ht="30" customHeight="1">
      <c r="B32" s="16">
        <v>31</v>
      </c>
      <c r="C32" s="6">
        <v>40000001084</v>
      </c>
      <c r="D32" s="22">
        <v>61102091000</v>
      </c>
      <c r="E32" s="23" t="s">
        <v>488</v>
      </c>
      <c r="F32" s="27" t="s">
        <v>49</v>
      </c>
      <c r="G32" s="7" t="s">
        <v>10</v>
      </c>
      <c r="H32" s="71">
        <v>494</v>
      </c>
      <c r="I32" s="6">
        <v>494</v>
      </c>
      <c r="J32" s="6">
        <f t="shared" si="0"/>
        <v>0.49399999999999999</v>
      </c>
      <c r="K32" s="6">
        <v>1</v>
      </c>
      <c r="L32" s="6" t="s">
        <v>11</v>
      </c>
      <c r="M32" s="6" t="s">
        <v>12</v>
      </c>
      <c r="N32" s="6" t="s">
        <v>25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2:32" ht="45" customHeight="1">
      <c r="B33" s="16">
        <v>32</v>
      </c>
      <c r="C33" s="6">
        <v>40000001083</v>
      </c>
      <c r="D33" s="22">
        <v>61045300000</v>
      </c>
      <c r="E33" s="23" t="s">
        <v>495</v>
      </c>
      <c r="F33" s="27" t="s">
        <v>50</v>
      </c>
      <c r="G33" s="6" t="s">
        <v>20</v>
      </c>
      <c r="H33" s="6">
        <v>226</v>
      </c>
      <c r="I33" s="6">
        <v>226</v>
      </c>
      <c r="J33" s="6">
        <f t="shared" si="0"/>
        <v>0.22600000000000001</v>
      </c>
      <c r="K33" s="6">
        <v>1</v>
      </c>
      <c r="L33" s="6" t="s">
        <v>51</v>
      </c>
      <c r="M33" s="6" t="s">
        <v>18</v>
      </c>
      <c r="N33" s="6" t="s">
        <v>36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2:32" ht="30" customHeight="1">
      <c r="B34" s="16">
        <v>33</v>
      </c>
      <c r="C34" s="6">
        <v>40000001082</v>
      </c>
      <c r="D34" s="22">
        <v>62013000000</v>
      </c>
      <c r="E34" s="23" t="s">
        <v>490</v>
      </c>
      <c r="F34" s="27" t="s">
        <v>34</v>
      </c>
      <c r="G34" s="7" t="s">
        <v>10</v>
      </c>
      <c r="H34" s="6">
        <v>1268</v>
      </c>
      <c r="I34" s="6">
        <v>1268</v>
      </c>
      <c r="J34" s="6">
        <f t="shared" si="0"/>
        <v>1.268</v>
      </c>
      <c r="K34" s="6">
        <v>1</v>
      </c>
      <c r="L34" s="6" t="s">
        <v>11</v>
      </c>
      <c r="M34" s="6" t="s">
        <v>39</v>
      </c>
      <c r="N34" s="6" t="s">
        <v>13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2:32" ht="30" customHeight="1">
      <c r="B35" s="16">
        <v>34</v>
      </c>
      <c r="C35" s="6">
        <v>40000001081</v>
      </c>
      <c r="D35" s="22">
        <v>62034235000</v>
      </c>
      <c r="E35" s="23" t="s">
        <v>484</v>
      </c>
      <c r="F35" s="27" t="s">
        <v>52</v>
      </c>
      <c r="G35" s="6" t="s">
        <v>23</v>
      </c>
      <c r="H35" s="6">
        <v>424</v>
      </c>
      <c r="I35" s="6">
        <v>424</v>
      </c>
      <c r="J35" s="6">
        <f t="shared" si="0"/>
        <v>0.42399999999999999</v>
      </c>
      <c r="K35" s="6">
        <v>1</v>
      </c>
      <c r="L35" s="6" t="s">
        <v>53</v>
      </c>
      <c r="M35" s="6" t="s">
        <v>12</v>
      </c>
      <c r="N35" s="6" t="s">
        <v>25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2:32" ht="64.5" customHeight="1">
      <c r="B36" s="16">
        <v>35</v>
      </c>
      <c r="C36" s="6">
        <v>40000001080</v>
      </c>
      <c r="D36" s="19">
        <v>64039991000</v>
      </c>
      <c r="E36" s="45" t="s">
        <v>496</v>
      </c>
      <c r="F36" s="27" t="s">
        <v>43</v>
      </c>
      <c r="G36" s="6" t="s">
        <v>23</v>
      </c>
      <c r="H36" s="6">
        <v>92</v>
      </c>
      <c r="I36" s="6">
        <v>92</v>
      </c>
      <c r="J36" s="6">
        <f t="shared" si="0"/>
        <v>9.1999999999999998E-2</v>
      </c>
      <c r="K36" s="6">
        <v>1</v>
      </c>
      <c r="L36" s="6" t="s">
        <v>44</v>
      </c>
      <c r="M36" s="6" t="s">
        <v>42</v>
      </c>
      <c r="N36" s="27" t="s">
        <v>54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2:32" ht="64.5" customHeight="1">
      <c r="B37" s="16">
        <v>36</v>
      </c>
      <c r="C37" s="6">
        <v>40000001079</v>
      </c>
      <c r="D37" s="19">
        <v>64029991000</v>
      </c>
      <c r="E37" s="45" t="s">
        <v>492</v>
      </c>
      <c r="F37" s="27" t="s">
        <v>43</v>
      </c>
      <c r="G37" s="6" t="s">
        <v>20</v>
      </c>
      <c r="H37" s="6">
        <v>104</v>
      </c>
      <c r="I37" s="6">
        <v>104</v>
      </c>
      <c r="J37" s="6">
        <f t="shared" si="0"/>
        <v>0.104</v>
      </c>
      <c r="K37" s="6">
        <v>1</v>
      </c>
      <c r="L37" s="6" t="s">
        <v>44</v>
      </c>
      <c r="M37" s="6" t="s">
        <v>42</v>
      </c>
      <c r="N37" s="28" t="s">
        <v>36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2:32" ht="15" customHeight="1">
      <c r="B38" s="16">
        <v>37</v>
      </c>
      <c r="C38" s="6">
        <v>40000001078</v>
      </c>
      <c r="D38" s="67">
        <v>64052099000</v>
      </c>
      <c r="E38" s="45" t="s">
        <v>497</v>
      </c>
      <c r="F38" s="27" t="s">
        <v>43</v>
      </c>
      <c r="G38" s="6" t="s">
        <v>23</v>
      </c>
      <c r="H38" s="6">
        <v>100</v>
      </c>
      <c r="I38" s="6">
        <v>100</v>
      </c>
      <c r="J38" s="6">
        <f t="shared" si="0"/>
        <v>0.1</v>
      </c>
      <c r="K38" s="6">
        <v>1</v>
      </c>
      <c r="L38" s="6" t="s">
        <v>44</v>
      </c>
      <c r="M38" s="6" t="s">
        <v>42</v>
      </c>
      <c r="N38" s="27" t="s">
        <v>25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2:32" ht="15" customHeight="1">
      <c r="B39" s="16">
        <v>38</v>
      </c>
      <c r="C39" s="6">
        <v>40000001077</v>
      </c>
      <c r="D39" s="67">
        <v>64052099000</v>
      </c>
      <c r="E39" s="45" t="s">
        <v>497</v>
      </c>
      <c r="F39" s="27" t="s">
        <v>43</v>
      </c>
      <c r="G39" s="6" t="s">
        <v>23</v>
      </c>
      <c r="H39" s="6">
        <v>96</v>
      </c>
      <c r="I39" s="6">
        <v>96</v>
      </c>
      <c r="J39" s="6">
        <f t="shared" si="0"/>
        <v>9.6000000000000002E-2</v>
      </c>
      <c r="K39" s="6">
        <v>1</v>
      </c>
      <c r="L39" s="6" t="s">
        <v>44</v>
      </c>
      <c r="M39" s="6" t="s">
        <v>42</v>
      </c>
      <c r="N39" s="27" t="s">
        <v>25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2:32" ht="64.5" customHeight="1">
      <c r="B40" s="16">
        <v>39</v>
      </c>
      <c r="C40" s="6">
        <v>40000001076</v>
      </c>
      <c r="D40" s="19">
        <v>64029991000</v>
      </c>
      <c r="E40" s="45" t="s">
        <v>492</v>
      </c>
      <c r="F40" s="27" t="s">
        <v>43</v>
      </c>
      <c r="G40" s="6" t="s">
        <v>20</v>
      </c>
      <c r="H40" s="6">
        <v>88</v>
      </c>
      <c r="I40" s="6">
        <v>88</v>
      </c>
      <c r="J40" s="6">
        <f t="shared" si="0"/>
        <v>8.7999999999999995E-2</v>
      </c>
      <c r="K40" s="6">
        <v>1</v>
      </c>
      <c r="L40" s="6" t="s">
        <v>44</v>
      </c>
      <c r="M40" s="6" t="s">
        <v>42</v>
      </c>
      <c r="N40" s="28" t="s">
        <v>36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2:32" ht="15" customHeight="1">
      <c r="B41" s="16">
        <v>40</v>
      </c>
      <c r="C41" s="6">
        <v>40000001075</v>
      </c>
      <c r="D41" s="67">
        <v>64052099000</v>
      </c>
      <c r="E41" s="45" t="s">
        <v>498</v>
      </c>
      <c r="F41" s="27" t="s">
        <v>40</v>
      </c>
      <c r="G41" s="6" t="s">
        <v>55</v>
      </c>
      <c r="H41" s="6">
        <v>78</v>
      </c>
      <c r="I41" s="6">
        <v>78</v>
      </c>
      <c r="J41" s="6">
        <f t="shared" si="0"/>
        <v>7.8E-2</v>
      </c>
      <c r="K41" s="6">
        <v>1</v>
      </c>
      <c r="L41" s="6" t="s">
        <v>44</v>
      </c>
      <c r="M41" s="6" t="s">
        <v>42</v>
      </c>
      <c r="N41" s="6" t="s">
        <v>56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2:32" ht="90" customHeight="1">
      <c r="B42" s="16">
        <v>41</v>
      </c>
      <c r="C42" s="6">
        <v>40000001074</v>
      </c>
      <c r="D42" s="22">
        <v>64039991000</v>
      </c>
      <c r="E42" s="23" t="s">
        <v>499</v>
      </c>
      <c r="F42" s="27" t="s">
        <v>40</v>
      </c>
      <c r="G42" s="6" t="s">
        <v>55</v>
      </c>
      <c r="H42" s="6">
        <v>182</v>
      </c>
      <c r="I42" s="6">
        <v>182</v>
      </c>
      <c r="J42" s="6">
        <f t="shared" si="0"/>
        <v>0.182</v>
      </c>
      <c r="K42" s="6">
        <v>1</v>
      </c>
      <c r="L42" s="6" t="s">
        <v>44</v>
      </c>
      <c r="M42" s="6" t="s">
        <v>42</v>
      </c>
      <c r="N42" s="27" t="s">
        <v>54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2:32" ht="30" customHeight="1">
      <c r="B43" s="16">
        <v>42</v>
      </c>
      <c r="C43" s="6">
        <v>40000001073</v>
      </c>
      <c r="D43" s="22">
        <v>61091000000</v>
      </c>
      <c r="E43" s="23" t="s">
        <v>500</v>
      </c>
      <c r="F43" s="27" t="s">
        <v>46</v>
      </c>
      <c r="G43" s="6" t="s">
        <v>20</v>
      </c>
      <c r="H43" s="6">
        <v>134</v>
      </c>
      <c r="I43" s="6">
        <v>134</v>
      </c>
      <c r="J43" s="6">
        <f t="shared" si="0"/>
        <v>0.13400000000000001</v>
      </c>
      <c r="K43" s="6">
        <v>1</v>
      </c>
      <c r="L43" s="6" t="s">
        <v>57</v>
      </c>
      <c r="M43" s="6" t="s">
        <v>12</v>
      </c>
      <c r="N43" s="6" t="s">
        <v>25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2:32" ht="45" customHeight="1">
      <c r="B44" s="16">
        <v>43</v>
      </c>
      <c r="C44" s="6">
        <v>40000001072</v>
      </c>
      <c r="D44" s="22">
        <v>61051000000</v>
      </c>
      <c r="E44" s="23" t="s">
        <v>494</v>
      </c>
      <c r="F44" s="27" t="s">
        <v>47</v>
      </c>
      <c r="G44" s="7" t="s">
        <v>10</v>
      </c>
      <c r="H44" s="6">
        <v>328</v>
      </c>
      <c r="I44" s="6">
        <v>328</v>
      </c>
      <c r="J44" s="6">
        <f t="shared" si="0"/>
        <v>0.32800000000000001</v>
      </c>
      <c r="K44" s="6">
        <v>1</v>
      </c>
      <c r="L44" s="6" t="s">
        <v>11</v>
      </c>
      <c r="M44" s="6" t="s">
        <v>48</v>
      </c>
      <c r="N44" s="6" t="s">
        <v>25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2:32" ht="30" customHeight="1">
      <c r="B45" s="16">
        <v>44</v>
      </c>
      <c r="C45" s="6">
        <v>40000001071</v>
      </c>
      <c r="D45" s="22">
        <v>61091000000</v>
      </c>
      <c r="E45" s="23" t="s">
        <v>500</v>
      </c>
      <c r="F45" s="27" t="s">
        <v>46</v>
      </c>
      <c r="G45" s="6" t="s">
        <v>20</v>
      </c>
      <c r="H45" s="6">
        <v>132</v>
      </c>
      <c r="I45" s="6">
        <v>132</v>
      </c>
      <c r="J45" s="6">
        <f t="shared" si="0"/>
        <v>0.13200000000000001</v>
      </c>
      <c r="K45" s="6">
        <v>1</v>
      </c>
      <c r="L45" s="6" t="s">
        <v>57</v>
      </c>
      <c r="M45" s="6" t="s">
        <v>12</v>
      </c>
      <c r="N45" s="6" t="s">
        <v>25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2:32" ht="30" customHeight="1">
      <c r="B46" s="16">
        <v>45</v>
      </c>
      <c r="C46" s="6">
        <v>40000001070</v>
      </c>
      <c r="D46" s="22">
        <v>61091000000</v>
      </c>
      <c r="E46" s="23" t="s">
        <v>500</v>
      </c>
      <c r="F46" s="27" t="s">
        <v>46</v>
      </c>
      <c r="G46" s="6" t="s">
        <v>20</v>
      </c>
      <c r="H46" s="6">
        <v>114</v>
      </c>
      <c r="I46" s="6">
        <v>114</v>
      </c>
      <c r="J46" s="6">
        <f t="shared" si="0"/>
        <v>0.114</v>
      </c>
      <c r="K46" s="6">
        <v>1</v>
      </c>
      <c r="L46" s="6" t="s">
        <v>57</v>
      </c>
      <c r="M46" s="6" t="s">
        <v>12</v>
      </c>
      <c r="N46" s="6" t="s">
        <v>25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2:32" ht="30" customHeight="1">
      <c r="B47" s="16">
        <v>46</v>
      </c>
      <c r="C47" s="6">
        <v>40000001069</v>
      </c>
      <c r="D47" s="22">
        <v>61091000000</v>
      </c>
      <c r="E47" s="23" t="s">
        <v>500</v>
      </c>
      <c r="F47" s="27" t="s">
        <v>46</v>
      </c>
      <c r="G47" s="6" t="s">
        <v>20</v>
      </c>
      <c r="H47" s="6">
        <v>134</v>
      </c>
      <c r="I47" s="6">
        <v>134</v>
      </c>
      <c r="J47" s="6">
        <f t="shared" si="0"/>
        <v>0.13400000000000001</v>
      </c>
      <c r="K47" s="6">
        <v>1</v>
      </c>
      <c r="L47" s="6" t="s">
        <v>57</v>
      </c>
      <c r="M47" s="6" t="s">
        <v>12</v>
      </c>
      <c r="N47" s="6" t="s">
        <v>25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2:32" ht="30" customHeight="1">
      <c r="B48" s="16">
        <v>47</v>
      </c>
      <c r="C48" s="6">
        <v>40000001068</v>
      </c>
      <c r="D48" s="22">
        <v>61091000000</v>
      </c>
      <c r="E48" s="23" t="s">
        <v>500</v>
      </c>
      <c r="F48" s="27" t="s">
        <v>46</v>
      </c>
      <c r="G48" s="6" t="s">
        <v>20</v>
      </c>
      <c r="H48" s="6">
        <v>142</v>
      </c>
      <c r="I48" s="6">
        <v>142</v>
      </c>
      <c r="J48" s="6">
        <f t="shared" si="0"/>
        <v>0.14199999999999999</v>
      </c>
      <c r="K48" s="6">
        <v>1</v>
      </c>
      <c r="L48" s="6" t="s">
        <v>57</v>
      </c>
      <c r="M48" s="6" t="s">
        <v>12</v>
      </c>
      <c r="N48" s="6" t="s">
        <v>25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2:32" ht="30" customHeight="1">
      <c r="B49" s="16">
        <v>48</v>
      </c>
      <c r="C49" s="6">
        <v>40000001067</v>
      </c>
      <c r="D49" s="22">
        <v>61091000000</v>
      </c>
      <c r="E49" s="23" t="s">
        <v>500</v>
      </c>
      <c r="F49" s="27" t="s">
        <v>46</v>
      </c>
      <c r="G49" s="6" t="s">
        <v>20</v>
      </c>
      <c r="H49" s="6">
        <v>142</v>
      </c>
      <c r="I49" s="6">
        <v>142</v>
      </c>
      <c r="J49" s="6">
        <f t="shared" si="0"/>
        <v>0.14199999999999999</v>
      </c>
      <c r="K49" s="6">
        <v>1</v>
      </c>
      <c r="L49" s="6" t="s">
        <v>57</v>
      </c>
      <c r="M49" s="6" t="s">
        <v>12</v>
      </c>
      <c r="N49" s="6" t="s">
        <v>25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2:32" ht="30" customHeight="1">
      <c r="B50" s="16">
        <v>49</v>
      </c>
      <c r="C50" s="6">
        <v>40000001066</v>
      </c>
      <c r="D50" s="22">
        <v>61091000000</v>
      </c>
      <c r="E50" s="23" t="s">
        <v>500</v>
      </c>
      <c r="F50" s="27" t="s">
        <v>46</v>
      </c>
      <c r="G50" s="6" t="s">
        <v>20</v>
      </c>
      <c r="H50" s="6">
        <v>108</v>
      </c>
      <c r="I50" s="6">
        <v>108</v>
      </c>
      <c r="J50" s="6">
        <f t="shared" si="0"/>
        <v>0.108</v>
      </c>
      <c r="K50" s="6">
        <v>1</v>
      </c>
      <c r="L50" s="6" t="s">
        <v>57</v>
      </c>
      <c r="M50" s="6" t="s">
        <v>12</v>
      </c>
      <c r="N50" s="6" t="s">
        <v>25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2:32" ht="30" customHeight="1">
      <c r="B51" s="16">
        <v>50</v>
      </c>
      <c r="C51" s="6">
        <v>40000001065</v>
      </c>
      <c r="D51" s="22">
        <v>61091000000</v>
      </c>
      <c r="E51" s="23" t="s">
        <v>500</v>
      </c>
      <c r="F51" s="27" t="s">
        <v>46</v>
      </c>
      <c r="G51" s="6" t="s">
        <v>20</v>
      </c>
      <c r="H51" s="6">
        <v>152</v>
      </c>
      <c r="I51" s="6">
        <v>152</v>
      </c>
      <c r="J51" s="6">
        <f t="shared" si="0"/>
        <v>0.152</v>
      </c>
      <c r="K51" s="6">
        <v>1</v>
      </c>
      <c r="L51" s="6" t="s">
        <v>57</v>
      </c>
      <c r="M51" s="6" t="s">
        <v>12</v>
      </c>
      <c r="N51" s="6" t="s">
        <v>25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2:32" ht="30" customHeight="1">
      <c r="B52" s="16">
        <v>51</v>
      </c>
      <c r="C52" s="6">
        <v>40000001064</v>
      </c>
      <c r="D52" s="22">
        <v>61091000000</v>
      </c>
      <c r="E52" s="23" t="s">
        <v>493</v>
      </c>
      <c r="F52" s="27" t="s">
        <v>46</v>
      </c>
      <c r="G52" s="7" t="s">
        <v>10</v>
      </c>
      <c r="H52" s="6">
        <v>176</v>
      </c>
      <c r="I52" s="6">
        <v>176</v>
      </c>
      <c r="J52" s="6">
        <f t="shared" si="0"/>
        <v>0.17599999999999999</v>
      </c>
      <c r="K52" s="6">
        <v>1</v>
      </c>
      <c r="L52" s="6" t="s">
        <v>11</v>
      </c>
      <c r="M52" s="6" t="s">
        <v>12</v>
      </c>
      <c r="N52" s="6" t="s">
        <v>25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2:32" ht="30" customHeight="1">
      <c r="B53" s="16">
        <v>52</v>
      </c>
      <c r="C53" s="6">
        <v>40000001063</v>
      </c>
      <c r="D53" s="22">
        <v>62034235000</v>
      </c>
      <c r="E53" s="23" t="s">
        <v>484</v>
      </c>
      <c r="F53" s="27" t="s">
        <v>52</v>
      </c>
      <c r="G53" s="6" t="s">
        <v>23</v>
      </c>
      <c r="H53" s="6">
        <v>634</v>
      </c>
      <c r="I53" s="6">
        <v>634</v>
      </c>
      <c r="J53" s="6">
        <f t="shared" si="0"/>
        <v>0.63400000000000001</v>
      </c>
      <c r="K53" s="6">
        <v>1</v>
      </c>
      <c r="L53" s="6" t="s">
        <v>11</v>
      </c>
      <c r="M53" s="6" t="s">
        <v>39</v>
      </c>
      <c r="N53" s="6" t="s">
        <v>25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2:32" ht="30" customHeight="1">
      <c r="B54" s="16">
        <v>53</v>
      </c>
      <c r="C54" s="6">
        <v>40000001062</v>
      </c>
      <c r="D54" s="22">
        <v>61033300000</v>
      </c>
      <c r="E54" s="23" t="s">
        <v>501</v>
      </c>
      <c r="F54" s="27" t="s">
        <v>58</v>
      </c>
      <c r="G54" s="7" t="s">
        <v>10</v>
      </c>
      <c r="H54" s="6">
        <v>476</v>
      </c>
      <c r="I54" s="6">
        <v>476</v>
      </c>
      <c r="J54" s="6">
        <f t="shared" si="0"/>
        <v>0.47599999999999998</v>
      </c>
      <c r="K54" s="6">
        <v>1</v>
      </c>
      <c r="L54" s="6" t="s">
        <v>59</v>
      </c>
      <c r="M54" s="6" t="s">
        <v>60</v>
      </c>
      <c r="N54" s="6" t="s">
        <v>36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2:32" ht="30" customHeight="1">
      <c r="B55" s="16">
        <v>54</v>
      </c>
      <c r="C55" s="6">
        <v>40000001061</v>
      </c>
      <c r="D55" s="22">
        <v>61103099000</v>
      </c>
      <c r="E55" s="23" t="s">
        <v>502</v>
      </c>
      <c r="F55" s="27" t="s">
        <v>49</v>
      </c>
      <c r="G55" s="6" t="s">
        <v>20</v>
      </c>
      <c r="H55" s="6">
        <v>344</v>
      </c>
      <c r="I55" s="6">
        <v>344</v>
      </c>
      <c r="J55" s="6">
        <f t="shared" si="0"/>
        <v>0.34399999999999997</v>
      </c>
      <c r="K55" s="6">
        <v>1</v>
      </c>
      <c r="L55" s="6" t="s">
        <v>35</v>
      </c>
      <c r="M55" s="6" t="s">
        <v>18</v>
      </c>
      <c r="N55" s="6" t="s">
        <v>61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2:32" ht="30" customHeight="1">
      <c r="B56" s="16">
        <v>55</v>
      </c>
      <c r="C56" s="6">
        <v>40000001060</v>
      </c>
      <c r="D56" s="22">
        <v>62024000090</v>
      </c>
      <c r="E56" s="23" t="s">
        <v>503</v>
      </c>
      <c r="F56" s="27" t="s">
        <v>62</v>
      </c>
      <c r="G56" s="6" t="s">
        <v>20</v>
      </c>
      <c r="H56" s="6">
        <v>848</v>
      </c>
      <c r="I56" s="6">
        <v>848</v>
      </c>
      <c r="J56" s="6">
        <f t="shared" si="0"/>
        <v>0.84799999999999998</v>
      </c>
      <c r="K56" s="6">
        <v>1</v>
      </c>
      <c r="L56" s="6" t="s">
        <v>35</v>
      </c>
      <c r="M56" s="6" t="s">
        <v>32</v>
      </c>
      <c r="N56" s="6" t="s">
        <v>36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2:32" ht="30" customHeight="1">
      <c r="B57" s="16">
        <v>56</v>
      </c>
      <c r="C57" s="6">
        <v>40000001059</v>
      </c>
      <c r="D57" s="22">
        <v>62013000000</v>
      </c>
      <c r="E57" s="23" t="s">
        <v>504</v>
      </c>
      <c r="F57" s="27" t="s">
        <v>62</v>
      </c>
      <c r="G57" s="7" t="s">
        <v>10</v>
      </c>
      <c r="H57" s="6">
        <v>944</v>
      </c>
      <c r="I57" s="6">
        <v>944</v>
      </c>
      <c r="J57" s="6">
        <f t="shared" si="0"/>
        <v>0.94399999999999995</v>
      </c>
      <c r="K57" s="6">
        <v>1</v>
      </c>
      <c r="L57" s="6" t="s">
        <v>11</v>
      </c>
      <c r="M57" s="6" t="s">
        <v>12</v>
      </c>
      <c r="N57" s="6" t="s">
        <v>25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2:32" ht="30" customHeight="1">
      <c r="B58" s="16">
        <v>57</v>
      </c>
      <c r="C58" s="6">
        <v>40000001058</v>
      </c>
      <c r="D58" s="22">
        <v>62034235000</v>
      </c>
      <c r="E58" s="23" t="s">
        <v>484</v>
      </c>
      <c r="F58" s="27" t="s">
        <v>52</v>
      </c>
      <c r="G58" s="6" t="s">
        <v>23</v>
      </c>
      <c r="H58" s="6">
        <v>772</v>
      </c>
      <c r="I58" s="6">
        <v>772</v>
      </c>
      <c r="J58" s="6">
        <f t="shared" si="0"/>
        <v>0.77200000000000002</v>
      </c>
      <c r="K58" s="6">
        <v>1</v>
      </c>
      <c r="L58" s="6" t="s">
        <v>11</v>
      </c>
      <c r="M58" s="6" t="s">
        <v>12</v>
      </c>
      <c r="N58" s="6" t="s">
        <v>25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2:32" ht="30" customHeight="1">
      <c r="B59" s="16">
        <v>58</v>
      </c>
      <c r="C59" s="6">
        <v>40000001057</v>
      </c>
      <c r="D59" s="22">
        <v>62034235000</v>
      </c>
      <c r="E59" s="23" t="s">
        <v>484</v>
      </c>
      <c r="F59" s="27" t="s">
        <v>52</v>
      </c>
      <c r="G59" s="6" t="s">
        <v>23</v>
      </c>
      <c r="H59" s="6">
        <v>644</v>
      </c>
      <c r="I59" s="6">
        <v>644</v>
      </c>
      <c r="J59" s="6">
        <f t="shared" si="0"/>
        <v>0.64400000000000002</v>
      </c>
      <c r="K59" s="6">
        <v>1</v>
      </c>
      <c r="L59" s="6" t="s">
        <v>11</v>
      </c>
      <c r="M59" s="6" t="s">
        <v>63</v>
      </c>
      <c r="N59" s="6" t="s">
        <v>25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2:32" ht="45" customHeight="1">
      <c r="B60" s="16">
        <v>59</v>
      </c>
      <c r="C60" s="6">
        <v>40000001056</v>
      </c>
      <c r="D60" s="22">
        <v>61051000000</v>
      </c>
      <c r="E60" s="23" t="s">
        <v>494</v>
      </c>
      <c r="F60" s="27" t="s">
        <v>47</v>
      </c>
      <c r="G60" s="7" t="s">
        <v>10</v>
      </c>
      <c r="H60" s="6">
        <v>538</v>
      </c>
      <c r="I60" s="6">
        <v>538</v>
      </c>
      <c r="J60" s="6">
        <f t="shared" si="0"/>
        <v>0.53800000000000003</v>
      </c>
      <c r="K60" s="6">
        <v>1</v>
      </c>
      <c r="L60" s="6" t="s">
        <v>11</v>
      </c>
      <c r="M60" s="6" t="s">
        <v>48</v>
      </c>
      <c r="N60" s="6" t="s">
        <v>25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2:32" ht="30" customHeight="1">
      <c r="B61" s="16">
        <v>60</v>
      </c>
      <c r="C61" s="6">
        <v>40000001055</v>
      </c>
      <c r="D61" s="22">
        <v>61033200000</v>
      </c>
      <c r="E61" s="23" t="s">
        <v>505</v>
      </c>
      <c r="F61" s="27" t="s">
        <v>58</v>
      </c>
      <c r="G61" s="7" t="s">
        <v>10</v>
      </c>
      <c r="H61" s="6">
        <v>712</v>
      </c>
      <c r="I61" s="6">
        <v>712</v>
      </c>
      <c r="J61" s="6">
        <f t="shared" si="0"/>
        <v>0.71199999999999997</v>
      </c>
      <c r="K61" s="6">
        <v>1</v>
      </c>
      <c r="L61" s="6" t="s">
        <v>24</v>
      </c>
      <c r="M61" s="6" t="s">
        <v>12</v>
      </c>
      <c r="N61" s="6" t="s">
        <v>25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2:32" ht="45" customHeight="1">
      <c r="B62" s="16">
        <v>61</v>
      </c>
      <c r="C62" s="6">
        <v>40000001054</v>
      </c>
      <c r="D62" s="22">
        <v>61044200000</v>
      </c>
      <c r="E62" s="23" t="s">
        <v>506</v>
      </c>
      <c r="F62" s="27" t="s">
        <v>64</v>
      </c>
      <c r="G62" s="6" t="s">
        <v>20</v>
      </c>
      <c r="H62" s="6">
        <v>444</v>
      </c>
      <c r="I62" s="6">
        <v>444</v>
      </c>
      <c r="J62" s="6">
        <f t="shared" si="0"/>
        <v>0.44400000000000001</v>
      </c>
      <c r="K62" s="6">
        <v>1</v>
      </c>
      <c r="L62" s="6" t="s">
        <v>35</v>
      </c>
      <c r="M62" s="6" t="s">
        <v>12</v>
      </c>
      <c r="N62" s="6" t="s">
        <v>25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2:32" ht="30" customHeight="1">
      <c r="B63" s="16">
        <v>62</v>
      </c>
      <c r="C63" s="6">
        <v>40000001053</v>
      </c>
      <c r="D63" s="22">
        <v>61091000000</v>
      </c>
      <c r="E63" s="23" t="s">
        <v>493</v>
      </c>
      <c r="F63" s="27" t="s">
        <v>46</v>
      </c>
      <c r="G63" s="7" t="s">
        <v>10</v>
      </c>
      <c r="H63" s="6">
        <v>254</v>
      </c>
      <c r="I63" s="6">
        <v>254</v>
      </c>
      <c r="J63" s="6">
        <f t="shared" si="0"/>
        <v>0.254</v>
      </c>
      <c r="K63" s="6">
        <v>1</v>
      </c>
      <c r="L63" s="6" t="s">
        <v>24</v>
      </c>
      <c r="M63" s="6" t="s">
        <v>12</v>
      </c>
      <c r="N63" s="6" t="s">
        <v>25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2:32" ht="30" customHeight="1">
      <c r="B64" s="16">
        <v>63</v>
      </c>
      <c r="C64" s="6">
        <v>40000001052</v>
      </c>
      <c r="D64" s="22">
        <v>61091000000</v>
      </c>
      <c r="E64" s="23" t="s">
        <v>500</v>
      </c>
      <c r="F64" s="27" t="s">
        <v>46</v>
      </c>
      <c r="G64" s="6" t="s">
        <v>20</v>
      </c>
      <c r="H64" s="6">
        <v>160</v>
      </c>
      <c r="I64" s="6">
        <v>160</v>
      </c>
      <c r="J64" s="6">
        <f t="shared" si="0"/>
        <v>0.16</v>
      </c>
      <c r="K64" s="6">
        <v>1</v>
      </c>
      <c r="L64" s="6" t="s">
        <v>24</v>
      </c>
      <c r="M64" s="6" t="s">
        <v>12</v>
      </c>
      <c r="N64" s="6" t="s">
        <v>25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2:32" ht="30" customHeight="1">
      <c r="B65" s="16">
        <v>64</v>
      </c>
      <c r="C65" s="6">
        <v>40000001051</v>
      </c>
      <c r="D65" s="22">
        <v>62034235000</v>
      </c>
      <c r="E65" s="23" t="s">
        <v>484</v>
      </c>
      <c r="F65" s="27" t="s">
        <v>52</v>
      </c>
      <c r="G65" s="6" t="s">
        <v>23</v>
      </c>
      <c r="H65" s="6">
        <v>582</v>
      </c>
      <c r="I65" s="6">
        <v>582</v>
      </c>
      <c r="J65" s="6">
        <f t="shared" si="0"/>
        <v>0.58199999999999996</v>
      </c>
      <c r="K65" s="6">
        <v>1</v>
      </c>
      <c r="L65" s="6" t="s">
        <v>11</v>
      </c>
      <c r="M65" s="6" t="s">
        <v>39</v>
      </c>
      <c r="N65" s="6" t="s">
        <v>25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2:32" ht="30" customHeight="1">
      <c r="B66" s="16">
        <v>65</v>
      </c>
      <c r="C66" s="6">
        <v>40000001050</v>
      </c>
      <c r="D66" s="22">
        <v>61091000000</v>
      </c>
      <c r="E66" s="23" t="s">
        <v>493</v>
      </c>
      <c r="F66" s="27" t="s">
        <v>46</v>
      </c>
      <c r="G66" s="7" t="s">
        <v>10</v>
      </c>
      <c r="H66" s="6">
        <v>264</v>
      </c>
      <c r="I66" s="6">
        <v>264</v>
      </c>
      <c r="J66" s="6">
        <f t="shared" ref="J66:J129" si="1">I66/1000</f>
        <v>0.26400000000000001</v>
      </c>
      <c r="K66" s="6">
        <v>1</v>
      </c>
      <c r="L66" s="6" t="s">
        <v>65</v>
      </c>
      <c r="M66" s="6" t="s">
        <v>18</v>
      </c>
      <c r="N66" s="6" t="s">
        <v>25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2:32" ht="30" customHeight="1">
      <c r="B67" s="16">
        <v>66</v>
      </c>
      <c r="C67" s="6">
        <v>40000001049</v>
      </c>
      <c r="D67" s="22">
        <v>61043300000</v>
      </c>
      <c r="E67" s="23" t="s">
        <v>507</v>
      </c>
      <c r="F67" s="27" t="s">
        <v>58</v>
      </c>
      <c r="G67" s="6" t="s">
        <v>20</v>
      </c>
      <c r="H67" s="6">
        <v>174</v>
      </c>
      <c r="I67" s="6">
        <v>174</v>
      </c>
      <c r="J67" s="6">
        <f t="shared" si="1"/>
        <v>0.17399999999999999</v>
      </c>
      <c r="K67" s="6">
        <v>1</v>
      </c>
      <c r="L67" s="6" t="s">
        <v>35</v>
      </c>
      <c r="M67" s="6" t="s">
        <v>18</v>
      </c>
      <c r="N67" s="6" t="s">
        <v>36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2:32" ht="30" customHeight="1">
      <c r="B68" s="16">
        <v>67</v>
      </c>
      <c r="C68" s="6">
        <v>40000001048</v>
      </c>
      <c r="D68" s="22">
        <v>62013000000</v>
      </c>
      <c r="E68" s="23" t="s">
        <v>504</v>
      </c>
      <c r="F68" s="27" t="s">
        <v>62</v>
      </c>
      <c r="G68" s="7" t="s">
        <v>10</v>
      </c>
      <c r="H68" s="6">
        <v>562</v>
      </c>
      <c r="I68" s="6">
        <v>562</v>
      </c>
      <c r="J68" s="6">
        <f t="shared" si="1"/>
        <v>0.56200000000000006</v>
      </c>
      <c r="K68" s="6">
        <v>1</v>
      </c>
      <c r="L68" s="6" t="s">
        <v>11</v>
      </c>
      <c r="M68" s="6" t="s">
        <v>18</v>
      </c>
      <c r="N68" s="6" t="s">
        <v>25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2:32" ht="30" customHeight="1">
      <c r="B69" s="16">
        <v>68</v>
      </c>
      <c r="C69" s="6">
        <v>40000001047</v>
      </c>
      <c r="D69" s="22">
        <v>61043300000</v>
      </c>
      <c r="E69" s="23" t="s">
        <v>507</v>
      </c>
      <c r="F69" s="27" t="s">
        <v>58</v>
      </c>
      <c r="G69" s="6" t="s">
        <v>20</v>
      </c>
      <c r="H69" s="6">
        <v>384</v>
      </c>
      <c r="I69" s="6">
        <v>384</v>
      </c>
      <c r="J69" s="6">
        <f t="shared" si="1"/>
        <v>0.38400000000000001</v>
      </c>
      <c r="K69" s="6">
        <v>1</v>
      </c>
      <c r="L69" s="6" t="s">
        <v>35</v>
      </c>
      <c r="M69" s="6" t="s">
        <v>18</v>
      </c>
      <c r="N69" s="6" t="s">
        <v>36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2:32" ht="30" customHeight="1">
      <c r="B70" s="16">
        <v>69</v>
      </c>
      <c r="C70" s="6">
        <v>40000001046</v>
      </c>
      <c r="D70" s="22">
        <v>61099020000</v>
      </c>
      <c r="E70" s="23" t="s">
        <v>508</v>
      </c>
      <c r="F70" s="27" t="s">
        <v>46</v>
      </c>
      <c r="G70" s="6" t="s">
        <v>20</v>
      </c>
      <c r="H70" s="6">
        <v>154</v>
      </c>
      <c r="I70" s="6">
        <v>154</v>
      </c>
      <c r="J70" s="6">
        <f t="shared" si="1"/>
        <v>0.154</v>
      </c>
      <c r="K70" s="6">
        <v>1</v>
      </c>
      <c r="L70" s="6" t="s">
        <v>35</v>
      </c>
      <c r="M70" s="6" t="s">
        <v>67</v>
      </c>
      <c r="N70" s="6" t="s">
        <v>36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2:32" ht="30" customHeight="1">
      <c r="B71" s="16">
        <v>70</v>
      </c>
      <c r="C71" s="6">
        <v>40000001045</v>
      </c>
      <c r="D71" s="22">
        <v>61091000000</v>
      </c>
      <c r="E71" s="23" t="s">
        <v>500</v>
      </c>
      <c r="F71" s="27" t="s">
        <v>46</v>
      </c>
      <c r="G71" s="6" t="s">
        <v>20</v>
      </c>
      <c r="H71" s="6">
        <v>140</v>
      </c>
      <c r="I71" s="6">
        <v>140</v>
      </c>
      <c r="J71" s="6">
        <f t="shared" si="1"/>
        <v>0.14000000000000001</v>
      </c>
      <c r="K71" s="6">
        <v>1</v>
      </c>
      <c r="L71" s="6" t="s">
        <v>57</v>
      </c>
      <c r="M71" s="6" t="s">
        <v>12</v>
      </c>
      <c r="N71" s="6" t="s">
        <v>25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2:32" ht="30" customHeight="1">
      <c r="B72" s="16">
        <v>71</v>
      </c>
      <c r="C72" s="6">
        <v>40000001044</v>
      </c>
      <c r="D72" s="22">
        <v>61043300000</v>
      </c>
      <c r="E72" s="23" t="s">
        <v>507</v>
      </c>
      <c r="F72" s="27" t="s">
        <v>58</v>
      </c>
      <c r="G72" s="6" t="s">
        <v>20</v>
      </c>
      <c r="H72" s="6">
        <v>416</v>
      </c>
      <c r="I72" s="6">
        <v>416</v>
      </c>
      <c r="J72" s="6">
        <f t="shared" si="1"/>
        <v>0.41599999999999998</v>
      </c>
      <c r="K72" s="6">
        <v>1</v>
      </c>
      <c r="L72" s="6" t="s">
        <v>59</v>
      </c>
      <c r="M72" s="73" t="s">
        <v>509</v>
      </c>
      <c r="N72" s="6" t="s">
        <v>36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2:32" ht="30" customHeight="1">
      <c r="B73" s="16">
        <v>72</v>
      </c>
      <c r="C73" s="6">
        <v>40000001043</v>
      </c>
      <c r="D73" s="22">
        <v>61091000000</v>
      </c>
      <c r="E73" s="23" t="s">
        <v>493</v>
      </c>
      <c r="F73" s="27" t="s">
        <v>46</v>
      </c>
      <c r="G73" s="7" t="s">
        <v>10</v>
      </c>
      <c r="H73" s="6">
        <v>282</v>
      </c>
      <c r="I73" s="6">
        <v>282</v>
      </c>
      <c r="J73" s="6">
        <f t="shared" si="1"/>
        <v>0.28199999999999997</v>
      </c>
      <c r="K73" s="6">
        <v>1</v>
      </c>
      <c r="L73" s="6" t="s">
        <v>24</v>
      </c>
      <c r="M73" s="6" t="s">
        <v>12</v>
      </c>
      <c r="N73" s="6" t="s">
        <v>25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2:32" ht="30" customHeight="1">
      <c r="B74" s="16">
        <v>73</v>
      </c>
      <c r="C74" s="6">
        <v>40000001042</v>
      </c>
      <c r="D74" s="22">
        <v>62046239000</v>
      </c>
      <c r="E74" s="23" t="s">
        <v>510</v>
      </c>
      <c r="F74" s="27" t="s">
        <v>52</v>
      </c>
      <c r="G74" s="6" t="s">
        <v>20</v>
      </c>
      <c r="H74" s="6">
        <v>292</v>
      </c>
      <c r="I74" s="6">
        <v>292</v>
      </c>
      <c r="J74" s="6">
        <f t="shared" si="1"/>
        <v>0.29199999999999998</v>
      </c>
      <c r="K74" s="6">
        <v>1</v>
      </c>
      <c r="L74" s="6" t="s">
        <v>24</v>
      </c>
      <c r="M74" s="6" t="s">
        <v>12</v>
      </c>
      <c r="N74" s="6" t="s">
        <v>25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2:32" ht="30" customHeight="1">
      <c r="B75" s="16">
        <v>74</v>
      </c>
      <c r="C75" s="6">
        <v>40000001041</v>
      </c>
      <c r="D75" s="22">
        <v>62046239000</v>
      </c>
      <c r="E75" s="23" t="s">
        <v>510</v>
      </c>
      <c r="F75" s="27" t="s">
        <v>52</v>
      </c>
      <c r="G75" s="6" t="s">
        <v>20</v>
      </c>
      <c r="H75" s="6">
        <v>260</v>
      </c>
      <c r="I75" s="6">
        <v>260</v>
      </c>
      <c r="J75" s="6">
        <f t="shared" si="1"/>
        <v>0.26</v>
      </c>
      <c r="K75" s="6">
        <v>1</v>
      </c>
      <c r="L75" s="6" t="s">
        <v>24</v>
      </c>
      <c r="M75" s="6" t="s">
        <v>12</v>
      </c>
      <c r="N75" s="6" t="s">
        <v>25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2:32" ht="30" customHeight="1">
      <c r="B76" s="16">
        <v>75</v>
      </c>
      <c r="C76" s="6">
        <v>40000001040</v>
      </c>
      <c r="D76" s="22">
        <v>62034235000</v>
      </c>
      <c r="E76" s="23" t="s">
        <v>484</v>
      </c>
      <c r="F76" s="27" t="s">
        <v>52</v>
      </c>
      <c r="G76" s="6" t="s">
        <v>23</v>
      </c>
      <c r="H76" s="6">
        <v>710</v>
      </c>
      <c r="I76" s="6">
        <v>710</v>
      </c>
      <c r="J76" s="6">
        <f t="shared" si="1"/>
        <v>0.71</v>
      </c>
      <c r="K76" s="6">
        <v>1</v>
      </c>
      <c r="L76" s="6" t="s">
        <v>11</v>
      </c>
      <c r="M76" s="6" t="s">
        <v>12</v>
      </c>
      <c r="N76" s="6" t="s">
        <v>25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2:32" ht="30" customHeight="1">
      <c r="B77" s="16">
        <v>76</v>
      </c>
      <c r="C77" s="6">
        <v>40000001039</v>
      </c>
      <c r="D77" s="22">
        <v>61033200000</v>
      </c>
      <c r="E77" s="23" t="s">
        <v>505</v>
      </c>
      <c r="F77" s="27" t="s">
        <v>58</v>
      </c>
      <c r="G77" s="7" t="s">
        <v>10</v>
      </c>
      <c r="H77" s="6">
        <v>394</v>
      </c>
      <c r="I77" s="6">
        <v>394</v>
      </c>
      <c r="J77" s="6">
        <f t="shared" si="1"/>
        <v>0.39400000000000002</v>
      </c>
      <c r="K77" s="6">
        <v>1</v>
      </c>
      <c r="L77" s="6" t="s">
        <v>11</v>
      </c>
      <c r="M77" s="6" t="s">
        <v>12</v>
      </c>
      <c r="N77" s="6" t="s">
        <v>37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2:32" ht="30" customHeight="1">
      <c r="B78" s="16">
        <v>77</v>
      </c>
      <c r="C78" s="6">
        <v>40000001038</v>
      </c>
      <c r="D78" s="22">
        <v>62013000000</v>
      </c>
      <c r="E78" s="23" t="s">
        <v>504</v>
      </c>
      <c r="F78" s="27" t="s">
        <v>62</v>
      </c>
      <c r="G78" s="7" t="s">
        <v>10</v>
      </c>
      <c r="H78" s="6">
        <v>1128</v>
      </c>
      <c r="I78" s="6">
        <v>1128</v>
      </c>
      <c r="J78" s="6">
        <f t="shared" si="1"/>
        <v>1.1279999999999999</v>
      </c>
      <c r="K78" s="6">
        <v>1</v>
      </c>
      <c r="L78" s="6" t="s">
        <v>11</v>
      </c>
      <c r="M78" s="6" t="s">
        <v>39</v>
      </c>
      <c r="N78" s="6" t="s">
        <v>25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2:32" ht="30" customHeight="1">
      <c r="B79" s="16">
        <v>78</v>
      </c>
      <c r="C79" s="6">
        <v>40000001037</v>
      </c>
      <c r="D79" s="22">
        <v>62046318000</v>
      </c>
      <c r="E79" s="23" t="s">
        <v>511</v>
      </c>
      <c r="F79" s="26" t="s">
        <v>22</v>
      </c>
      <c r="G79" s="6" t="s">
        <v>20</v>
      </c>
      <c r="H79" s="6">
        <v>642</v>
      </c>
      <c r="I79" s="6">
        <v>642</v>
      </c>
      <c r="J79" s="6">
        <f t="shared" si="1"/>
        <v>0.64200000000000002</v>
      </c>
      <c r="K79" s="6">
        <v>1</v>
      </c>
      <c r="L79" s="6" t="s">
        <v>24</v>
      </c>
      <c r="M79" s="6" t="s">
        <v>18</v>
      </c>
      <c r="N79" s="6" t="s">
        <v>66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2:32" ht="30" customHeight="1">
      <c r="B80" s="16">
        <v>79</v>
      </c>
      <c r="C80" s="6">
        <v>40000001036</v>
      </c>
      <c r="D80" s="22">
        <v>61091000000</v>
      </c>
      <c r="E80" s="23" t="s">
        <v>500</v>
      </c>
      <c r="F80" s="27" t="s">
        <v>46</v>
      </c>
      <c r="G80" s="6" t="s">
        <v>20</v>
      </c>
      <c r="H80" s="6">
        <v>96</v>
      </c>
      <c r="I80" s="6">
        <v>96</v>
      </c>
      <c r="J80" s="6">
        <f t="shared" si="1"/>
        <v>9.6000000000000002E-2</v>
      </c>
      <c r="K80" s="6">
        <v>1</v>
      </c>
      <c r="L80" s="6" t="s">
        <v>24</v>
      </c>
      <c r="M80" s="6" t="s">
        <v>12</v>
      </c>
      <c r="N80" s="6" t="s">
        <v>25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2:32" ht="30" customHeight="1">
      <c r="B81" s="16">
        <v>80</v>
      </c>
      <c r="C81" s="6">
        <v>40000001035</v>
      </c>
      <c r="D81" s="22">
        <v>61091000000</v>
      </c>
      <c r="E81" s="23" t="s">
        <v>493</v>
      </c>
      <c r="F81" s="27" t="s">
        <v>46</v>
      </c>
      <c r="G81" s="7" t="s">
        <v>10</v>
      </c>
      <c r="H81" s="6">
        <v>170</v>
      </c>
      <c r="I81" s="6">
        <v>170</v>
      </c>
      <c r="J81" s="6">
        <f t="shared" si="1"/>
        <v>0.17</v>
      </c>
      <c r="K81" s="6">
        <v>1</v>
      </c>
      <c r="L81" s="6" t="s">
        <v>11</v>
      </c>
      <c r="M81" s="6" t="s">
        <v>12</v>
      </c>
      <c r="N81" s="6" t="s">
        <v>25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2:32" ht="30" customHeight="1">
      <c r="B82" s="16">
        <v>81</v>
      </c>
      <c r="C82" s="6">
        <v>40000001034</v>
      </c>
      <c r="D82" s="22">
        <v>61091000000</v>
      </c>
      <c r="E82" s="23" t="s">
        <v>500</v>
      </c>
      <c r="F82" s="27" t="s">
        <v>46</v>
      </c>
      <c r="G82" s="6" t="s">
        <v>20</v>
      </c>
      <c r="H82" s="6">
        <v>92</v>
      </c>
      <c r="I82" s="6">
        <v>92</v>
      </c>
      <c r="J82" s="6">
        <f t="shared" si="1"/>
        <v>9.1999999999999998E-2</v>
      </c>
      <c r="K82" s="6">
        <v>1</v>
      </c>
      <c r="L82" s="6" t="s">
        <v>24</v>
      </c>
      <c r="M82" s="6" t="s">
        <v>12</v>
      </c>
      <c r="N82" s="6" t="s">
        <v>25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2:32" ht="30" customHeight="1">
      <c r="B83" s="16">
        <v>82</v>
      </c>
      <c r="C83" s="6">
        <v>40000001033</v>
      </c>
      <c r="D83" s="22">
        <v>61034200090</v>
      </c>
      <c r="E83" s="23" t="s">
        <v>512</v>
      </c>
      <c r="F83" s="27" t="s">
        <v>69</v>
      </c>
      <c r="G83" s="6" t="s">
        <v>23</v>
      </c>
      <c r="H83" s="6">
        <v>360</v>
      </c>
      <c r="I83" s="6">
        <v>360</v>
      </c>
      <c r="J83" s="6">
        <f t="shared" si="1"/>
        <v>0.36</v>
      </c>
      <c r="K83" s="6">
        <v>1</v>
      </c>
      <c r="L83" s="6" t="s">
        <v>24</v>
      </c>
      <c r="M83" s="6" t="s">
        <v>12</v>
      </c>
      <c r="N83" s="6" t="s">
        <v>70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2:32" ht="30" customHeight="1">
      <c r="B84" s="16">
        <v>83</v>
      </c>
      <c r="C84" s="6">
        <v>40000001032</v>
      </c>
      <c r="D84" s="22">
        <v>61103091000</v>
      </c>
      <c r="E84" s="23" t="s">
        <v>513</v>
      </c>
      <c r="F84" s="29" t="s">
        <v>9</v>
      </c>
      <c r="G84" s="6" t="s">
        <v>30</v>
      </c>
      <c r="H84" s="6">
        <v>750</v>
      </c>
      <c r="I84" s="6">
        <v>750</v>
      </c>
      <c r="J84" s="6">
        <f t="shared" si="1"/>
        <v>0.75</v>
      </c>
      <c r="K84" s="6">
        <v>1</v>
      </c>
      <c r="L84" s="6" t="s">
        <v>59</v>
      </c>
      <c r="M84" s="6" t="s">
        <v>71</v>
      </c>
      <c r="N84" s="6" t="s">
        <v>72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2:32" ht="30" customHeight="1">
      <c r="B85" s="16">
        <v>84</v>
      </c>
      <c r="C85" s="6">
        <v>40000001031</v>
      </c>
      <c r="D85" s="22">
        <v>61091000000</v>
      </c>
      <c r="E85" s="23" t="s">
        <v>500</v>
      </c>
      <c r="F85" s="27" t="s">
        <v>46</v>
      </c>
      <c r="G85" s="6" t="s">
        <v>20</v>
      </c>
      <c r="H85" s="6">
        <v>118</v>
      </c>
      <c r="I85" s="6">
        <v>118</v>
      </c>
      <c r="J85" s="6">
        <f t="shared" si="1"/>
        <v>0.11799999999999999</v>
      </c>
      <c r="K85" s="6">
        <v>1</v>
      </c>
      <c r="L85" s="6" t="s">
        <v>24</v>
      </c>
      <c r="M85" s="6" t="s">
        <v>12</v>
      </c>
      <c r="N85" s="6" t="s">
        <v>25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2:32" ht="45" customHeight="1">
      <c r="B86" s="16">
        <v>85</v>
      </c>
      <c r="C86" s="6">
        <v>40000001030</v>
      </c>
      <c r="D86" s="22">
        <v>65050090000</v>
      </c>
      <c r="E86" s="23" t="s">
        <v>514</v>
      </c>
      <c r="F86" s="27" t="s">
        <v>73</v>
      </c>
      <c r="G86" s="7" t="s">
        <v>10</v>
      </c>
      <c r="H86" s="6">
        <v>172</v>
      </c>
      <c r="I86" s="6">
        <v>172</v>
      </c>
      <c r="J86" s="6">
        <f t="shared" si="1"/>
        <v>0.17199999999999999</v>
      </c>
      <c r="K86" s="6">
        <v>1</v>
      </c>
      <c r="L86" s="6" t="s">
        <v>59</v>
      </c>
      <c r="M86" s="6" t="s">
        <v>32</v>
      </c>
      <c r="N86" s="6" t="s">
        <v>36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2:32" ht="30" customHeight="1">
      <c r="B87" s="16">
        <v>86</v>
      </c>
      <c r="C87" s="6">
        <v>40000001029</v>
      </c>
      <c r="D87" s="22">
        <v>61102091000</v>
      </c>
      <c r="E87" s="23" t="s">
        <v>480</v>
      </c>
      <c r="F87" s="29" t="s">
        <v>9</v>
      </c>
      <c r="G87" s="7" t="s">
        <v>10</v>
      </c>
      <c r="H87" s="6">
        <v>726</v>
      </c>
      <c r="I87" s="6">
        <v>726</v>
      </c>
      <c r="J87" s="6">
        <f t="shared" si="1"/>
        <v>0.72599999999999998</v>
      </c>
      <c r="K87" s="6">
        <v>1</v>
      </c>
      <c r="L87" s="6" t="s">
        <v>11</v>
      </c>
      <c r="M87" s="6" t="s">
        <v>39</v>
      </c>
      <c r="N87" s="6" t="s">
        <v>25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2:32" ht="51.75" customHeight="1">
      <c r="B88" s="16">
        <v>87</v>
      </c>
      <c r="C88" s="6">
        <v>40000001028</v>
      </c>
      <c r="D88" s="19">
        <v>64029996000</v>
      </c>
      <c r="E88" s="45" t="s">
        <v>515</v>
      </c>
      <c r="F88" s="27" t="s">
        <v>74</v>
      </c>
      <c r="G88" s="6" t="s">
        <v>10</v>
      </c>
      <c r="H88" s="71">
        <v>906</v>
      </c>
      <c r="I88" s="6">
        <v>698</v>
      </c>
      <c r="J88" s="6">
        <f t="shared" si="1"/>
        <v>0.69799999999999995</v>
      </c>
      <c r="K88" s="6">
        <v>1</v>
      </c>
      <c r="L88" s="6" t="s">
        <v>75</v>
      </c>
      <c r="M88" s="6" t="s">
        <v>18</v>
      </c>
      <c r="N88" s="27" t="s">
        <v>76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2:32" ht="51.75" customHeight="1">
      <c r="B89" s="16">
        <v>88</v>
      </c>
      <c r="C89" s="6">
        <v>40000001027</v>
      </c>
      <c r="D89" s="19">
        <v>64029998000</v>
      </c>
      <c r="E89" s="35" t="s">
        <v>516</v>
      </c>
      <c r="F89" s="27" t="s">
        <v>74</v>
      </c>
      <c r="G89" s="6" t="s">
        <v>20</v>
      </c>
      <c r="H89" s="71">
        <v>720</v>
      </c>
      <c r="I89" s="6">
        <v>546</v>
      </c>
      <c r="J89" s="6">
        <f t="shared" si="1"/>
        <v>0.54600000000000004</v>
      </c>
      <c r="K89" s="6">
        <v>1</v>
      </c>
      <c r="L89" s="6" t="s">
        <v>51</v>
      </c>
      <c r="M89" s="6" t="s">
        <v>18</v>
      </c>
      <c r="N89" s="27" t="s">
        <v>77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2:32" ht="51.75" customHeight="1">
      <c r="B90" s="16">
        <v>89</v>
      </c>
      <c r="C90" s="6">
        <v>40000001026</v>
      </c>
      <c r="D90" s="19">
        <v>64029998000</v>
      </c>
      <c r="E90" s="45" t="s">
        <v>517</v>
      </c>
      <c r="F90" s="27" t="s">
        <v>78</v>
      </c>
      <c r="G90" s="6" t="s">
        <v>20</v>
      </c>
      <c r="H90" s="71">
        <v>926</v>
      </c>
      <c r="I90" s="6">
        <v>730</v>
      </c>
      <c r="J90" s="6">
        <f t="shared" si="1"/>
        <v>0.73</v>
      </c>
      <c r="K90" s="6">
        <v>1</v>
      </c>
      <c r="L90" s="6" t="s">
        <v>79</v>
      </c>
      <c r="M90" s="6" t="s">
        <v>18</v>
      </c>
      <c r="N90" s="27" t="s">
        <v>76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2:32" ht="39" customHeight="1">
      <c r="B91" s="16">
        <v>90</v>
      </c>
      <c r="C91" s="6">
        <v>40000001025</v>
      </c>
      <c r="D91" s="19">
        <v>64041990000</v>
      </c>
      <c r="E91" s="45" t="s">
        <v>518</v>
      </c>
      <c r="F91" s="27" t="s">
        <v>80</v>
      </c>
      <c r="G91" s="6" t="s">
        <v>20</v>
      </c>
      <c r="H91" s="71">
        <v>1214</v>
      </c>
      <c r="I91" s="6">
        <v>790</v>
      </c>
      <c r="J91" s="6">
        <f t="shared" si="1"/>
        <v>0.79</v>
      </c>
      <c r="K91" s="6">
        <v>1</v>
      </c>
      <c r="L91" s="6" t="s">
        <v>81</v>
      </c>
      <c r="M91" s="6" t="s">
        <v>82</v>
      </c>
      <c r="N91" s="27" t="s">
        <v>83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2:32" ht="64.5" customHeight="1">
      <c r="B92" s="16">
        <v>91</v>
      </c>
      <c r="C92" s="6">
        <v>40000001024</v>
      </c>
      <c r="D92" s="19">
        <v>64039991000</v>
      </c>
      <c r="E92" s="45" t="s">
        <v>519</v>
      </c>
      <c r="F92" s="27" t="s">
        <v>43</v>
      </c>
      <c r="G92" s="6" t="s">
        <v>55</v>
      </c>
      <c r="H92" s="71">
        <v>510</v>
      </c>
      <c r="I92" s="6">
        <v>384</v>
      </c>
      <c r="J92" s="6">
        <f t="shared" si="1"/>
        <v>0.38400000000000001</v>
      </c>
      <c r="K92" s="6">
        <v>1</v>
      </c>
      <c r="L92" s="6" t="s">
        <v>84</v>
      </c>
      <c r="M92" s="6" t="s">
        <v>18</v>
      </c>
      <c r="N92" s="27" t="s">
        <v>54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2:32" ht="39" customHeight="1">
      <c r="B93" s="16">
        <v>92</v>
      </c>
      <c r="C93" s="6">
        <v>40000001023</v>
      </c>
      <c r="D93" s="19">
        <v>64041990000</v>
      </c>
      <c r="E93" s="45" t="s">
        <v>520</v>
      </c>
      <c r="F93" s="27" t="s">
        <v>74</v>
      </c>
      <c r="G93" s="6" t="s">
        <v>10</v>
      </c>
      <c r="H93" s="71">
        <v>900</v>
      </c>
      <c r="I93" s="6">
        <v>716</v>
      </c>
      <c r="J93" s="6">
        <f t="shared" si="1"/>
        <v>0.71599999999999997</v>
      </c>
      <c r="K93" s="6">
        <v>1</v>
      </c>
      <c r="L93" s="6" t="s">
        <v>85</v>
      </c>
      <c r="M93" s="6" t="s">
        <v>32</v>
      </c>
      <c r="N93" s="6" t="s">
        <v>19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2:32" ht="64.5" customHeight="1">
      <c r="B94" s="16">
        <v>93</v>
      </c>
      <c r="C94" s="6">
        <v>40000001022</v>
      </c>
      <c r="D94" s="19">
        <v>64029991000</v>
      </c>
      <c r="E94" s="45" t="s">
        <v>521</v>
      </c>
      <c r="F94" s="27" t="s">
        <v>86</v>
      </c>
      <c r="G94" s="6" t="s">
        <v>55</v>
      </c>
      <c r="H94" s="71">
        <v>784</v>
      </c>
      <c r="I94" s="6">
        <v>598</v>
      </c>
      <c r="J94" s="6">
        <f t="shared" si="1"/>
        <v>0.59799999999999998</v>
      </c>
      <c r="K94" s="6">
        <v>1</v>
      </c>
      <c r="L94" s="6" t="s">
        <v>87</v>
      </c>
      <c r="M94" s="6" t="s">
        <v>18</v>
      </c>
      <c r="N94" s="27" t="s">
        <v>76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2:32" ht="60" customHeight="1">
      <c r="B95" s="16">
        <v>94</v>
      </c>
      <c r="C95" s="6">
        <v>40000001021</v>
      </c>
      <c r="D95" s="22">
        <v>64039118000</v>
      </c>
      <c r="E95" s="23" t="s">
        <v>522</v>
      </c>
      <c r="F95" s="27" t="s">
        <v>88</v>
      </c>
      <c r="G95" s="7" t="s">
        <v>10</v>
      </c>
      <c r="H95" s="71">
        <v>904</v>
      </c>
      <c r="I95" s="6">
        <v>676</v>
      </c>
      <c r="J95" s="6">
        <f t="shared" si="1"/>
        <v>0.67600000000000005</v>
      </c>
      <c r="K95" s="6">
        <v>1</v>
      </c>
      <c r="L95" s="6" t="s">
        <v>89</v>
      </c>
      <c r="M95" s="6" t="s">
        <v>32</v>
      </c>
      <c r="N95" s="27" t="s">
        <v>90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2:32" ht="60" customHeight="1">
      <c r="B96" s="16">
        <v>95</v>
      </c>
      <c r="C96" s="6">
        <v>40000001020</v>
      </c>
      <c r="D96" s="22">
        <v>64039118000</v>
      </c>
      <c r="E96" s="23" t="s">
        <v>522</v>
      </c>
      <c r="F96" s="27" t="s">
        <v>88</v>
      </c>
      <c r="G96" s="6" t="s">
        <v>20</v>
      </c>
      <c r="H96" s="71">
        <v>1414</v>
      </c>
      <c r="I96" s="6">
        <v>916</v>
      </c>
      <c r="J96" s="6">
        <f t="shared" si="1"/>
        <v>0.91600000000000004</v>
      </c>
      <c r="K96" s="6">
        <v>1</v>
      </c>
      <c r="L96" s="6" t="s">
        <v>26</v>
      </c>
      <c r="M96" s="6" t="s">
        <v>12</v>
      </c>
      <c r="N96" s="27" t="s">
        <v>90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2:32" ht="39" customHeight="1">
      <c r="B97" s="16">
        <v>96</v>
      </c>
      <c r="C97" s="6">
        <v>40000001019</v>
      </c>
      <c r="D97" s="19">
        <v>64041990000</v>
      </c>
      <c r="E97" s="35" t="s">
        <v>523</v>
      </c>
      <c r="F97" s="27" t="s">
        <v>74</v>
      </c>
      <c r="G97" s="6" t="s">
        <v>20</v>
      </c>
      <c r="H97" s="71">
        <v>666</v>
      </c>
      <c r="I97" s="6">
        <v>522</v>
      </c>
      <c r="J97" s="6">
        <f t="shared" si="1"/>
        <v>0.52200000000000002</v>
      </c>
      <c r="K97" s="6">
        <v>1</v>
      </c>
      <c r="L97" s="6" t="s">
        <v>91</v>
      </c>
      <c r="M97" s="20" t="s">
        <v>18</v>
      </c>
      <c r="N97" s="6" t="s">
        <v>19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2:32" ht="39" customHeight="1">
      <c r="B98" s="16">
        <v>97</v>
      </c>
      <c r="C98" s="6">
        <v>40000001018</v>
      </c>
      <c r="D98" s="19">
        <v>64041990000</v>
      </c>
      <c r="E98" s="45" t="s">
        <v>520</v>
      </c>
      <c r="F98" s="27" t="s">
        <v>74</v>
      </c>
      <c r="G98" s="6" t="s">
        <v>10</v>
      </c>
      <c r="H98" s="71">
        <v>958</v>
      </c>
      <c r="I98" s="6">
        <v>792</v>
      </c>
      <c r="J98" s="6">
        <f t="shared" si="1"/>
        <v>0.79200000000000004</v>
      </c>
      <c r="K98" s="6">
        <v>1</v>
      </c>
      <c r="L98" s="6" t="s">
        <v>93</v>
      </c>
      <c r="M98" s="6" t="s">
        <v>32</v>
      </c>
      <c r="N98" s="6" t="s">
        <v>19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2:32" ht="39" customHeight="1">
      <c r="B99" s="16">
        <v>98</v>
      </c>
      <c r="C99" s="6">
        <v>40000001017</v>
      </c>
      <c r="D99" s="19">
        <v>64041990000</v>
      </c>
      <c r="E99" s="35" t="s">
        <v>523</v>
      </c>
      <c r="F99" s="27" t="s">
        <v>74</v>
      </c>
      <c r="G99" s="6" t="s">
        <v>20</v>
      </c>
      <c r="H99" s="71">
        <v>946</v>
      </c>
      <c r="I99" s="6">
        <v>818</v>
      </c>
      <c r="J99" s="6">
        <f t="shared" si="1"/>
        <v>0.81799999999999995</v>
      </c>
      <c r="K99" s="6">
        <v>1</v>
      </c>
      <c r="L99" s="6" t="s">
        <v>91</v>
      </c>
      <c r="M99" s="6" t="s">
        <v>18</v>
      </c>
      <c r="N99" s="6" t="s">
        <v>19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2:32" ht="64.5" customHeight="1">
      <c r="B100" s="16">
        <v>99</v>
      </c>
      <c r="C100" s="6">
        <v>40000001016</v>
      </c>
      <c r="D100" s="19">
        <v>64029991000</v>
      </c>
      <c r="E100" s="35" t="s">
        <v>524</v>
      </c>
      <c r="F100" s="27" t="s">
        <v>43</v>
      </c>
      <c r="G100" s="6" t="s">
        <v>23</v>
      </c>
      <c r="H100" s="71">
        <v>256</v>
      </c>
      <c r="I100" s="6">
        <v>158</v>
      </c>
      <c r="J100" s="6">
        <f t="shared" si="1"/>
        <v>0.158</v>
      </c>
      <c r="K100" s="6">
        <v>1</v>
      </c>
      <c r="L100" s="6" t="s">
        <v>44</v>
      </c>
      <c r="M100" s="6" t="s">
        <v>12</v>
      </c>
      <c r="N100" s="27" t="s">
        <v>77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2:32" ht="64.5" customHeight="1">
      <c r="B101" s="16">
        <v>100</v>
      </c>
      <c r="C101" s="6">
        <v>40000001015</v>
      </c>
      <c r="D101" s="19">
        <v>64029991000</v>
      </c>
      <c r="E101" s="45" t="s">
        <v>525</v>
      </c>
      <c r="F101" s="27" t="s">
        <v>40</v>
      </c>
      <c r="G101" s="6" t="s">
        <v>55</v>
      </c>
      <c r="H101" s="71">
        <v>262</v>
      </c>
      <c r="I101" s="6">
        <v>162</v>
      </c>
      <c r="J101" s="6">
        <f t="shared" si="1"/>
        <v>0.16200000000000001</v>
      </c>
      <c r="K101" s="6">
        <v>1</v>
      </c>
      <c r="L101" s="6" t="s">
        <v>44</v>
      </c>
      <c r="M101" s="6" t="s">
        <v>18</v>
      </c>
      <c r="N101" s="27" t="s">
        <v>77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2:32" ht="46.15" customHeight="1">
      <c r="B102" s="16">
        <v>101</v>
      </c>
      <c r="C102" s="6">
        <v>40000001014</v>
      </c>
      <c r="D102" s="67">
        <v>64052099000</v>
      </c>
      <c r="E102" s="45" t="s">
        <v>526</v>
      </c>
      <c r="F102" s="27" t="s">
        <v>40</v>
      </c>
      <c r="G102" s="6" t="s">
        <v>23</v>
      </c>
      <c r="H102" s="71">
        <v>276</v>
      </c>
      <c r="I102" s="6">
        <v>172</v>
      </c>
      <c r="J102" s="6">
        <f t="shared" si="1"/>
        <v>0.17199999999999999</v>
      </c>
      <c r="K102" s="6">
        <v>1</v>
      </c>
      <c r="L102" s="6" t="s">
        <v>44</v>
      </c>
      <c r="M102" s="6" t="s">
        <v>18</v>
      </c>
      <c r="N102" s="27" t="s">
        <v>36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2:32" ht="64.5" customHeight="1">
      <c r="B103" s="16">
        <v>102</v>
      </c>
      <c r="C103" s="6">
        <v>40000001013</v>
      </c>
      <c r="D103" s="19">
        <v>64029991000</v>
      </c>
      <c r="E103" s="35" t="s">
        <v>524</v>
      </c>
      <c r="F103" s="27" t="s">
        <v>43</v>
      </c>
      <c r="G103" s="6" t="s">
        <v>23</v>
      </c>
      <c r="H103" s="71">
        <v>278</v>
      </c>
      <c r="I103" s="6">
        <v>182</v>
      </c>
      <c r="J103" s="6">
        <f t="shared" si="1"/>
        <v>0.182</v>
      </c>
      <c r="K103" s="6">
        <v>1</v>
      </c>
      <c r="L103" s="6" t="s">
        <v>44</v>
      </c>
      <c r="M103" s="6" t="s">
        <v>12</v>
      </c>
      <c r="N103" s="27" t="s">
        <v>77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2:32" ht="39" customHeight="1">
      <c r="B104" s="16">
        <v>103</v>
      </c>
      <c r="C104" s="6">
        <v>40000001012</v>
      </c>
      <c r="D104" s="19">
        <v>64041990000</v>
      </c>
      <c r="E104" s="45" t="s">
        <v>527</v>
      </c>
      <c r="F104" s="27" t="s">
        <v>94</v>
      </c>
      <c r="G104" s="6" t="s">
        <v>23</v>
      </c>
      <c r="H104" s="71">
        <v>284</v>
      </c>
      <c r="I104" s="6">
        <v>182</v>
      </c>
      <c r="J104" s="6">
        <f t="shared" si="1"/>
        <v>0.182</v>
      </c>
      <c r="K104" s="6">
        <v>1</v>
      </c>
      <c r="L104" s="6" t="s">
        <v>44</v>
      </c>
      <c r="M104" s="6" t="s">
        <v>18</v>
      </c>
      <c r="N104" s="6" t="s">
        <v>19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2:32" ht="75" customHeight="1">
      <c r="B105" s="16">
        <v>104</v>
      </c>
      <c r="C105" s="6">
        <v>40000001011</v>
      </c>
      <c r="D105" s="22">
        <v>64041990000</v>
      </c>
      <c r="E105" s="23" t="s">
        <v>528</v>
      </c>
      <c r="F105" s="27" t="s">
        <v>94</v>
      </c>
      <c r="G105" s="6" t="s">
        <v>55</v>
      </c>
      <c r="H105" s="71">
        <v>288</v>
      </c>
      <c r="I105" s="6">
        <v>184</v>
      </c>
      <c r="J105" s="6">
        <f t="shared" si="1"/>
        <v>0.184</v>
      </c>
      <c r="K105" s="6">
        <v>1</v>
      </c>
      <c r="L105" s="6" t="s">
        <v>44</v>
      </c>
      <c r="M105" s="6" t="s">
        <v>18</v>
      </c>
      <c r="N105" s="28" t="s">
        <v>72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2:32" ht="39" customHeight="1">
      <c r="B106" s="16">
        <v>105</v>
      </c>
      <c r="C106" s="6">
        <v>40000001010</v>
      </c>
      <c r="D106" s="19">
        <v>64029910000</v>
      </c>
      <c r="E106" s="45" t="s">
        <v>529</v>
      </c>
      <c r="F106" s="31" t="s">
        <v>95</v>
      </c>
      <c r="G106" s="6" t="s">
        <v>23</v>
      </c>
      <c r="H106" s="71">
        <v>356</v>
      </c>
      <c r="I106" s="6">
        <v>270</v>
      </c>
      <c r="J106" s="6">
        <f t="shared" si="1"/>
        <v>0.27</v>
      </c>
      <c r="K106" s="6">
        <v>1</v>
      </c>
      <c r="L106" s="6" t="s">
        <v>44</v>
      </c>
      <c r="M106" s="6" t="s">
        <v>96</v>
      </c>
      <c r="N106" s="27" t="s">
        <v>97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2:32" ht="64.5" customHeight="1">
      <c r="B107" s="16">
        <v>106</v>
      </c>
      <c r="C107" s="6">
        <v>40000001009</v>
      </c>
      <c r="D107" s="19">
        <v>64029991000</v>
      </c>
      <c r="E107" s="35" t="s">
        <v>524</v>
      </c>
      <c r="F107" s="27" t="s">
        <v>43</v>
      </c>
      <c r="G107" s="6" t="s">
        <v>23</v>
      </c>
      <c r="H107" s="71">
        <v>496</v>
      </c>
      <c r="I107" s="6">
        <v>344</v>
      </c>
      <c r="J107" s="6">
        <f t="shared" si="1"/>
        <v>0.34399999999999997</v>
      </c>
      <c r="K107" s="6">
        <v>1</v>
      </c>
      <c r="L107" s="6" t="s">
        <v>44</v>
      </c>
      <c r="M107" s="6" t="s">
        <v>18</v>
      </c>
      <c r="N107" s="27" t="s">
        <v>77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2:32" ht="64.5" customHeight="1">
      <c r="B108" s="16">
        <v>107</v>
      </c>
      <c r="C108" s="6">
        <v>40000001008</v>
      </c>
      <c r="D108" s="19">
        <v>64029991000</v>
      </c>
      <c r="E108" s="35" t="s">
        <v>524</v>
      </c>
      <c r="F108" s="27" t="s">
        <v>43</v>
      </c>
      <c r="G108" s="6" t="s">
        <v>23</v>
      </c>
      <c r="H108" s="71">
        <v>290</v>
      </c>
      <c r="I108" s="6">
        <v>192</v>
      </c>
      <c r="J108" s="6">
        <f t="shared" si="1"/>
        <v>0.192</v>
      </c>
      <c r="K108" s="6">
        <v>1</v>
      </c>
      <c r="L108" s="6" t="s">
        <v>44</v>
      </c>
      <c r="M108" s="6" t="s">
        <v>12</v>
      </c>
      <c r="N108" s="27" t="s">
        <v>77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2:32" ht="39" customHeight="1">
      <c r="B109" s="16">
        <v>108</v>
      </c>
      <c r="C109" s="6">
        <v>40000001007</v>
      </c>
      <c r="D109" s="19">
        <v>64041990000</v>
      </c>
      <c r="E109" s="45" t="s">
        <v>530</v>
      </c>
      <c r="F109" s="27" t="s">
        <v>86</v>
      </c>
      <c r="G109" s="6" t="s">
        <v>23</v>
      </c>
      <c r="H109" s="71">
        <v>658</v>
      </c>
      <c r="I109" s="6">
        <v>456</v>
      </c>
      <c r="J109" s="6">
        <f t="shared" si="1"/>
        <v>0.45600000000000002</v>
      </c>
      <c r="K109" s="6">
        <v>1</v>
      </c>
      <c r="L109" s="6" t="s">
        <v>44</v>
      </c>
      <c r="M109" s="6" t="s">
        <v>18</v>
      </c>
      <c r="N109" s="6" t="s">
        <v>19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2:32" ht="25.9" customHeight="1">
      <c r="B110" s="16">
        <v>109</v>
      </c>
      <c r="C110" s="6">
        <v>40000001006</v>
      </c>
      <c r="D110" s="16">
        <v>42023100000</v>
      </c>
      <c r="E110" s="37" t="s">
        <v>531</v>
      </c>
      <c r="F110" s="27" t="s">
        <v>98</v>
      </c>
      <c r="G110" s="7" t="s">
        <v>10</v>
      </c>
      <c r="H110" s="6">
        <v>174</v>
      </c>
      <c r="I110" s="6">
        <v>174</v>
      </c>
      <c r="J110" s="6">
        <f t="shared" si="1"/>
        <v>0.17399999999999999</v>
      </c>
      <c r="K110" s="6">
        <v>1</v>
      </c>
      <c r="L110" s="6" t="s">
        <v>99</v>
      </c>
      <c r="M110" s="6" t="s">
        <v>27</v>
      </c>
      <c r="N110" s="6" t="s">
        <v>100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2:32" ht="39" customHeight="1">
      <c r="B111" s="16">
        <v>110</v>
      </c>
      <c r="C111" s="6">
        <v>40000001005</v>
      </c>
      <c r="D111" s="16">
        <v>42023100000</v>
      </c>
      <c r="E111" s="37" t="s">
        <v>531</v>
      </c>
      <c r="F111" s="27" t="s">
        <v>98</v>
      </c>
      <c r="G111" s="7" t="s">
        <v>10</v>
      </c>
      <c r="H111" s="6">
        <v>174</v>
      </c>
      <c r="I111" s="6">
        <v>174</v>
      </c>
      <c r="J111" s="6">
        <f t="shared" si="1"/>
        <v>0.17399999999999999</v>
      </c>
      <c r="K111" s="6">
        <v>1</v>
      </c>
      <c r="L111" s="6" t="s">
        <v>99</v>
      </c>
      <c r="M111" s="6" t="s">
        <v>27</v>
      </c>
      <c r="N111" s="6" t="s">
        <v>100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2:32" ht="60" customHeight="1">
      <c r="B112" s="16">
        <v>111</v>
      </c>
      <c r="C112" s="6">
        <v>40000001004</v>
      </c>
      <c r="D112" s="22">
        <v>64041990000</v>
      </c>
      <c r="E112" s="23" t="s">
        <v>532</v>
      </c>
      <c r="F112" s="27" t="s">
        <v>43</v>
      </c>
      <c r="G112" s="6" t="s">
        <v>55</v>
      </c>
      <c r="H112" s="6">
        <v>36</v>
      </c>
      <c r="I112" s="6">
        <v>36</v>
      </c>
      <c r="J112" s="6">
        <f t="shared" si="1"/>
        <v>3.5999999999999997E-2</v>
      </c>
      <c r="K112" s="6">
        <v>1</v>
      </c>
      <c r="L112" s="6" t="s">
        <v>44</v>
      </c>
      <c r="M112" s="6" t="s">
        <v>18</v>
      </c>
      <c r="N112" s="27" t="s">
        <v>101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2:32" ht="51.75" customHeight="1">
      <c r="B113" s="16">
        <v>112</v>
      </c>
      <c r="C113" s="6">
        <v>40000001003</v>
      </c>
      <c r="D113" s="19">
        <v>64029998000</v>
      </c>
      <c r="E113" s="45" t="s">
        <v>517</v>
      </c>
      <c r="F113" s="27" t="s">
        <v>78</v>
      </c>
      <c r="G113" s="6" t="s">
        <v>20</v>
      </c>
      <c r="H113" s="71">
        <v>750</v>
      </c>
      <c r="I113" s="6">
        <v>576</v>
      </c>
      <c r="J113" s="6">
        <f t="shared" si="1"/>
        <v>0.57599999999999996</v>
      </c>
      <c r="K113" s="6">
        <v>1</v>
      </c>
      <c r="L113" s="6" t="s">
        <v>51</v>
      </c>
      <c r="M113" s="6" t="s">
        <v>18</v>
      </c>
      <c r="N113" s="27" t="s">
        <v>76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2:32" ht="90" customHeight="1">
      <c r="B114" s="16">
        <v>113</v>
      </c>
      <c r="C114" s="6">
        <v>40000001002</v>
      </c>
      <c r="D114" s="22">
        <v>64039991000</v>
      </c>
      <c r="E114" s="23" t="s">
        <v>533</v>
      </c>
      <c r="F114" s="27" t="s">
        <v>94</v>
      </c>
      <c r="G114" s="6" t="s">
        <v>23</v>
      </c>
      <c r="H114" s="71">
        <v>470</v>
      </c>
      <c r="I114" s="6">
        <v>358</v>
      </c>
      <c r="J114" s="6">
        <f t="shared" si="1"/>
        <v>0.35799999999999998</v>
      </c>
      <c r="K114" s="6">
        <v>1</v>
      </c>
      <c r="L114" s="6" t="s">
        <v>41</v>
      </c>
      <c r="M114" s="6" t="s">
        <v>18</v>
      </c>
      <c r="N114" s="27" t="s">
        <v>102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2:32" ht="39" customHeight="1">
      <c r="B115" s="16">
        <v>114</v>
      </c>
      <c r="C115" s="6">
        <v>40000001001</v>
      </c>
      <c r="D115" s="19">
        <v>64041990000</v>
      </c>
      <c r="E115" s="45" t="s">
        <v>520</v>
      </c>
      <c r="F115" s="27" t="s">
        <v>74</v>
      </c>
      <c r="G115" s="6" t="s">
        <v>10</v>
      </c>
      <c r="H115" s="71">
        <v>958</v>
      </c>
      <c r="I115" s="6">
        <v>792</v>
      </c>
      <c r="J115" s="6">
        <f t="shared" si="1"/>
        <v>0.79200000000000004</v>
      </c>
      <c r="K115" s="6">
        <v>1</v>
      </c>
      <c r="L115" s="6" t="s">
        <v>93</v>
      </c>
      <c r="M115" s="6" t="s">
        <v>18</v>
      </c>
      <c r="N115" s="6" t="s">
        <v>19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2:32" ht="39" customHeight="1">
      <c r="B116" s="16">
        <v>115</v>
      </c>
      <c r="C116" s="6">
        <v>40000001000</v>
      </c>
      <c r="D116" s="19">
        <v>64039996000</v>
      </c>
      <c r="E116" s="45" t="s">
        <v>534</v>
      </c>
      <c r="F116" s="27" t="s">
        <v>103</v>
      </c>
      <c r="G116" s="7" t="s">
        <v>10</v>
      </c>
      <c r="H116" s="71">
        <v>902</v>
      </c>
      <c r="I116" s="6">
        <v>682</v>
      </c>
      <c r="J116" s="6">
        <f t="shared" si="1"/>
        <v>0.68200000000000005</v>
      </c>
      <c r="K116" s="6">
        <v>1</v>
      </c>
      <c r="L116" s="6" t="s">
        <v>104</v>
      </c>
      <c r="M116" s="6" t="s">
        <v>18</v>
      </c>
      <c r="N116" s="27" t="s">
        <v>54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2:32" ht="30" customHeight="1">
      <c r="B117" s="16">
        <v>116</v>
      </c>
      <c r="C117" s="6">
        <v>40000000999</v>
      </c>
      <c r="D117" s="22">
        <v>62024000010</v>
      </c>
      <c r="E117" s="23" t="s">
        <v>535</v>
      </c>
      <c r="F117" s="27" t="s">
        <v>62</v>
      </c>
      <c r="G117" s="6" t="s">
        <v>20</v>
      </c>
      <c r="H117" s="6">
        <v>1202</v>
      </c>
      <c r="I117" s="6">
        <v>1202</v>
      </c>
      <c r="J117" s="6">
        <f t="shared" si="1"/>
        <v>1.202</v>
      </c>
      <c r="K117" s="6">
        <v>1</v>
      </c>
      <c r="L117" s="6" t="s">
        <v>11</v>
      </c>
      <c r="M117" s="6" t="s">
        <v>18</v>
      </c>
      <c r="N117" s="6" t="s">
        <v>36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2:32" ht="45" customHeight="1">
      <c r="B118" s="16">
        <v>117</v>
      </c>
      <c r="C118" s="6">
        <v>40000000998</v>
      </c>
      <c r="D118" s="22">
        <v>62014000000</v>
      </c>
      <c r="E118" s="23" t="s">
        <v>536</v>
      </c>
      <c r="F118" s="27" t="s">
        <v>62</v>
      </c>
      <c r="G118" s="7" t="s">
        <v>10</v>
      </c>
      <c r="H118" s="6">
        <v>964</v>
      </c>
      <c r="I118" s="6">
        <v>964</v>
      </c>
      <c r="J118" s="6">
        <f t="shared" si="1"/>
        <v>0.96399999999999997</v>
      </c>
      <c r="K118" s="6">
        <v>1</v>
      </c>
      <c r="L118" s="6" t="s">
        <v>11</v>
      </c>
      <c r="M118" s="6" t="s">
        <v>18</v>
      </c>
      <c r="N118" s="6" t="s">
        <v>36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2:32" ht="30" customHeight="1">
      <c r="B119" s="16">
        <v>118</v>
      </c>
      <c r="C119" s="6">
        <v>40000000997</v>
      </c>
      <c r="D119" s="22">
        <v>61033200000</v>
      </c>
      <c r="E119" s="23" t="s">
        <v>505</v>
      </c>
      <c r="F119" s="27" t="s">
        <v>58</v>
      </c>
      <c r="G119" s="7" t="s">
        <v>10</v>
      </c>
      <c r="H119" s="6">
        <v>466</v>
      </c>
      <c r="I119" s="6">
        <v>466</v>
      </c>
      <c r="J119" s="6">
        <f t="shared" si="1"/>
        <v>0.46600000000000003</v>
      </c>
      <c r="K119" s="6">
        <v>1</v>
      </c>
      <c r="L119" s="6" t="s">
        <v>11</v>
      </c>
      <c r="M119" s="6" t="s">
        <v>18</v>
      </c>
      <c r="N119" s="6" t="s">
        <v>37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2:32" ht="30" customHeight="1">
      <c r="B120" s="16">
        <v>119</v>
      </c>
      <c r="C120" s="6">
        <v>40000000996</v>
      </c>
      <c r="D120" s="22">
        <v>61102091000</v>
      </c>
      <c r="E120" s="23" t="s">
        <v>480</v>
      </c>
      <c r="F120" s="29" t="s">
        <v>9</v>
      </c>
      <c r="G120" s="7" t="s">
        <v>10</v>
      </c>
      <c r="H120" s="6">
        <v>590</v>
      </c>
      <c r="I120" s="6">
        <v>590</v>
      </c>
      <c r="J120" s="6">
        <f t="shared" si="1"/>
        <v>0.59</v>
      </c>
      <c r="K120" s="6">
        <v>1</v>
      </c>
      <c r="L120" s="6" t="s">
        <v>11</v>
      </c>
      <c r="M120" s="6" t="s">
        <v>18</v>
      </c>
      <c r="N120" s="6" t="s">
        <v>25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2:32" ht="30" customHeight="1">
      <c r="B121" s="16">
        <v>120</v>
      </c>
      <c r="C121" s="6">
        <v>40000000995</v>
      </c>
      <c r="D121" s="22">
        <v>61103099000</v>
      </c>
      <c r="E121" s="23" t="s">
        <v>502</v>
      </c>
      <c r="F121" s="27" t="s">
        <v>49</v>
      </c>
      <c r="G121" s="6" t="s">
        <v>20</v>
      </c>
      <c r="H121" s="6">
        <v>400</v>
      </c>
      <c r="I121" s="6">
        <v>400</v>
      </c>
      <c r="J121" s="6">
        <f t="shared" si="1"/>
        <v>0.4</v>
      </c>
      <c r="K121" s="6">
        <v>1</v>
      </c>
      <c r="L121" s="6" t="s">
        <v>105</v>
      </c>
      <c r="M121" s="6" t="s">
        <v>18</v>
      </c>
      <c r="N121" s="6" t="s">
        <v>106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2:32" ht="30" customHeight="1">
      <c r="B122" s="16">
        <v>121</v>
      </c>
      <c r="C122" s="6">
        <v>40000000994</v>
      </c>
      <c r="D122" s="22">
        <v>61102091000</v>
      </c>
      <c r="E122" s="23" t="s">
        <v>480</v>
      </c>
      <c r="F122" s="29" t="s">
        <v>9</v>
      </c>
      <c r="G122" s="7" t="s">
        <v>10</v>
      </c>
      <c r="H122" s="6">
        <v>622</v>
      </c>
      <c r="I122" s="6">
        <v>622</v>
      </c>
      <c r="J122" s="6">
        <f t="shared" si="1"/>
        <v>0.622</v>
      </c>
      <c r="K122" s="6">
        <v>1</v>
      </c>
      <c r="L122" s="6" t="s">
        <v>11</v>
      </c>
      <c r="M122" s="6" t="s">
        <v>12</v>
      </c>
      <c r="N122" s="6" t="s">
        <v>37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2:32" ht="30" customHeight="1">
      <c r="B123" s="16">
        <v>122</v>
      </c>
      <c r="C123" s="6">
        <v>40000000993</v>
      </c>
      <c r="D123" s="22">
        <v>62014000000</v>
      </c>
      <c r="E123" s="23" t="s">
        <v>489</v>
      </c>
      <c r="F123" s="27" t="s">
        <v>34</v>
      </c>
      <c r="G123" s="7" t="s">
        <v>10</v>
      </c>
      <c r="H123" s="6">
        <v>1830</v>
      </c>
      <c r="I123" s="6">
        <v>1830</v>
      </c>
      <c r="J123" s="6">
        <f t="shared" si="1"/>
        <v>1.83</v>
      </c>
      <c r="K123" s="6">
        <v>1</v>
      </c>
      <c r="L123" s="6" t="s">
        <v>35</v>
      </c>
      <c r="M123" s="6" t="s">
        <v>18</v>
      </c>
      <c r="N123" s="6" t="s">
        <v>36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2:32" ht="30" customHeight="1">
      <c r="B124" s="16">
        <v>123</v>
      </c>
      <c r="C124" s="6">
        <v>40000000992</v>
      </c>
      <c r="D124" s="22">
        <v>62024000090</v>
      </c>
      <c r="E124" s="23" t="s">
        <v>503</v>
      </c>
      <c r="F124" s="27" t="s">
        <v>62</v>
      </c>
      <c r="G124" s="6" t="s">
        <v>20</v>
      </c>
      <c r="H124" s="6">
        <v>814</v>
      </c>
      <c r="I124" s="6">
        <v>814</v>
      </c>
      <c r="J124" s="6">
        <f t="shared" si="1"/>
        <v>0.81399999999999995</v>
      </c>
      <c r="K124" s="6">
        <v>1</v>
      </c>
      <c r="L124" s="6" t="s">
        <v>107</v>
      </c>
      <c r="M124" s="6" t="s">
        <v>108</v>
      </c>
      <c r="N124" s="6" t="s">
        <v>36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2:32" ht="30" customHeight="1">
      <c r="B125" s="16">
        <v>124</v>
      </c>
      <c r="C125" s="6">
        <v>40000000991</v>
      </c>
      <c r="D125" s="22">
        <v>62046318000</v>
      </c>
      <c r="E125" s="23" t="s">
        <v>511</v>
      </c>
      <c r="F125" s="27" t="s">
        <v>52</v>
      </c>
      <c r="G125" s="6" t="s">
        <v>20</v>
      </c>
      <c r="H125" s="6">
        <v>522</v>
      </c>
      <c r="I125" s="6">
        <v>522</v>
      </c>
      <c r="J125" s="6">
        <f t="shared" si="1"/>
        <v>0.52200000000000002</v>
      </c>
      <c r="K125" s="6">
        <v>1</v>
      </c>
      <c r="L125" s="6" t="s">
        <v>24</v>
      </c>
      <c r="M125" s="6" t="s">
        <v>18</v>
      </c>
      <c r="N125" s="6" t="s">
        <v>66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2:32" ht="30" customHeight="1">
      <c r="B126" s="16">
        <v>125</v>
      </c>
      <c r="C126" s="6">
        <v>40000000990</v>
      </c>
      <c r="D126" s="22">
        <v>62024000090</v>
      </c>
      <c r="E126" s="23" t="s">
        <v>503</v>
      </c>
      <c r="F126" s="27" t="s">
        <v>62</v>
      </c>
      <c r="G126" s="6" t="s">
        <v>20</v>
      </c>
      <c r="H126" s="6">
        <v>830</v>
      </c>
      <c r="I126" s="6">
        <v>830</v>
      </c>
      <c r="J126" s="6">
        <f t="shared" si="1"/>
        <v>0.83</v>
      </c>
      <c r="K126" s="6">
        <v>1</v>
      </c>
      <c r="L126" s="6" t="s">
        <v>107</v>
      </c>
      <c r="M126" s="6" t="s">
        <v>108</v>
      </c>
      <c r="N126" s="6" t="s">
        <v>36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2:32" ht="45" customHeight="1">
      <c r="B127" s="16">
        <v>126</v>
      </c>
      <c r="C127" s="6">
        <v>40000000989</v>
      </c>
      <c r="D127" s="22">
        <v>62034231000</v>
      </c>
      <c r="E127" s="23" t="s">
        <v>537</v>
      </c>
      <c r="F127" s="27" t="s">
        <v>109</v>
      </c>
      <c r="G127" s="7" t="s">
        <v>10</v>
      </c>
      <c r="H127" s="6">
        <v>740</v>
      </c>
      <c r="I127" s="6">
        <v>740</v>
      </c>
      <c r="J127" s="6">
        <f t="shared" si="1"/>
        <v>0.74</v>
      </c>
      <c r="K127" s="6">
        <v>1</v>
      </c>
      <c r="L127" s="6" t="s">
        <v>11</v>
      </c>
      <c r="M127" s="6" t="s">
        <v>12</v>
      </c>
      <c r="N127" s="6" t="s">
        <v>25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2:32" ht="26.25" customHeight="1">
      <c r="B128" s="16">
        <v>127</v>
      </c>
      <c r="C128" s="6">
        <v>40000000988</v>
      </c>
      <c r="D128" s="16">
        <v>62013000000</v>
      </c>
      <c r="E128" s="38" t="s">
        <v>538</v>
      </c>
      <c r="F128" s="27" t="s">
        <v>110</v>
      </c>
      <c r="G128" s="7" t="s">
        <v>10</v>
      </c>
      <c r="H128" s="6">
        <v>952</v>
      </c>
      <c r="I128" s="6">
        <v>952</v>
      </c>
      <c r="J128" s="6">
        <f t="shared" si="1"/>
        <v>0.95199999999999996</v>
      </c>
      <c r="K128" s="6">
        <v>1</v>
      </c>
      <c r="L128" s="6" t="s">
        <v>11</v>
      </c>
      <c r="M128" s="6" t="s">
        <v>12</v>
      </c>
      <c r="N128" s="6" t="s">
        <v>25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2:32" ht="45" customHeight="1">
      <c r="B129" s="16">
        <v>128</v>
      </c>
      <c r="C129" s="6">
        <v>40000000987</v>
      </c>
      <c r="D129" s="22">
        <v>62034231000</v>
      </c>
      <c r="E129" s="23" t="s">
        <v>537</v>
      </c>
      <c r="F129" s="27" t="s">
        <v>109</v>
      </c>
      <c r="G129" s="7" t="s">
        <v>10</v>
      </c>
      <c r="H129" s="6">
        <v>674</v>
      </c>
      <c r="I129" s="6">
        <v>674</v>
      </c>
      <c r="J129" s="6">
        <f t="shared" si="1"/>
        <v>0.67400000000000004</v>
      </c>
      <c r="K129" s="6">
        <v>1</v>
      </c>
      <c r="L129" s="6" t="s">
        <v>11</v>
      </c>
      <c r="M129" s="6" t="s">
        <v>12</v>
      </c>
      <c r="N129" s="6" t="s">
        <v>25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2:32" ht="30" customHeight="1">
      <c r="B130" s="16">
        <v>129</v>
      </c>
      <c r="C130" s="6">
        <v>40000000986</v>
      </c>
      <c r="D130" s="22">
        <v>62024000010</v>
      </c>
      <c r="E130" s="23" t="s">
        <v>535</v>
      </c>
      <c r="F130" s="27" t="s">
        <v>62</v>
      </c>
      <c r="G130" s="6" t="s">
        <v>20</v>
      </c>
      <c r="H130" s="6">
        <v>1050</v>
      </c>
      <c r="I130" s="6">
        <v>1050</v>
      </c>
      <c r="J130" s="6">
        <f t="shared" ref="J130:J193" si="2">I130/1000</f>
        <v>1.05</v>
      </c>
      <c r="K130" s="6">
        <v>1</v>
      </c>
      <c r="L130" s="6" t="s">
        <v>107</v>
      </c>
      <c r="M130" s="6" t="s">
        <v>108</v>
      </c>
      <c r="N130" s="6" t="s">
        <v>36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2:32" ht="30" customHeight="1">
      <c r="B131" s="16">
        <v>130</v>
      </c>
      <c r="C131" s="6">
        <v>40000000985</v>
      </c>
      <c r="D131" s="22">
        <v>61043300000</v>
      </c>
      <c r="E131" s="23" t="s">
        <v>507</v>
      </c>
      <c r="F131" s="27" t="s">
        <v>58</v>
      </c>
      <c r="G131" s="6" t="s">
        <v>20</v>
      </c>
      <c r="H131" s="6">
        <v>482</v>
      </c>
      <c r="I131" s="6">
        <v>482</v>
      </c>
      <c r="J131" s="6">
        <f t="shared" si="2"/>
        <v>0.48199999999999998</v>
      </c>
      <c r="K131" s="6">
        <v>1</v>
      </c>
      <c r="L131" s="6" t="s">
        <v>59</v>
      </c>
      <c r="M131" s="73" t="s">
        <v>509</v>
      </c>
      <c r="N131" s="6" t="s">
        <v>36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2:32" ht="30" customHeight="1">
      <c r="B132" s="16">
        <v>131</v>
      </c>
      <c r="C132" s="6">
        <v>40000000984</v>
      </c>
      <c r="D132" s="22">
        <v>61091000000</v>
      </c>
      <c r="E132" s="23" t="s">
        <v>493</v>
      </c>
      <c r="F132" s="27" t="s">
        <v>46</v>
      </c>
      <c r="G132" s="7" t="s">
        <v>10</v>
      </c>
      <c r="H132" s="6">
        <v>66</v>
      </c>
      <c r="I132" s="6">
        <v>66</v>
      </c>
      <c r="J132" s="6">
        <f t="shared" si="2"/>
        <v>6.6000000000000003E-2</v>
      </c>
      <c r="K132" s="6">
        <v>1</v>
      </c>
      <c r="L132" s="6" t="s">
        <v>24</v>
      </c>
      <c r="M132" s="6" t="s">
        <v>12</v>
      </c>
      <c r="N132" s="6" t="s">
        <v>25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2:32" ht="30" customHeight="1">
      <c r="B133" s="16">
        <v>132</v>
      </c>
      <c r="C133" s="6">
        <v>40000000983</v>
      </c>
      <c r="D133" s="22">
        <v>61061000000</v>
      </c>
      <c r="E133" s="23" t="s">
        <v>539</v>
      </c>
      <c r="F133" s="27" t="s">
        <v>14</v>
      </c>
      <c r="G133" s="6" t="s">
        <v>20</v>
      </c>
      <c r="H133" s="6">
        <v>312</v>
      </c>
      <c r="I133" s="6">
        <v>312</v>
      </c>
      <c r="J133" s="6">
        <f t="shared" si="2"/>
        <v>0.312</v>
      </c>
      <c r="K133" s="6">
        <v>1</v>
      </c>
      <c r="L133" s="6" t="s">
        <v>24</v>
      </c>
      <c r="M133" s="6" t="s">
        <v>32</v>
      </c>
      <c r="N133" s="6" t="s">
        <v>25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2:32" ht="30" customHeight="1">
      <c r="B134" s="16">
        <v>133</v>
      </c>
      <c r="C134" s="6">
        <v>40000000982</v>
      </c>
      <c r="D134" s="22">
        <v>65050090000</v>
      </c>
      <c r="E134" s="23" t="s">
        <v>540</v>
      </c>
      <c r="F134" s="27" t="s">
        <v>73</v>
      </c>
      <c r="G134" s="6" t="s">
        <v>20</v>
      </c>
      <c r="H134" s="6">
        <v>116</v>
      </c>
      <c r="I134" s="6">
        <v>116</v>
      </c>
      <c r="J134" s="6">
        <f t="shared" si="2"/>
        <v>0.11600000000000001</v>
      </c>
      <c r="K134" s="6">
        <v>1</v>
      </c>
      <c r="L134" s="6" t="s">
        <v>111</v>
      </c>
      <c r="M134" s="6" t="s">
        <v>18</v>
      </c>
      <c r="N134" s="6" t="s">
        <v>36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2:32" ht="30" customHeight="1">
      <c r="B135" s="16">
        <v>134</v>
      </c>
      <c r="C135" s="6">
        <v>40000000981</v>
      </c>
      <c r="D135" s="22">
        <v>61102091000</v>
      </c>
      <c r="E135" s="23" t="s">
        <v>480</v>
      </c>
      <c r="F135" s="29" t="s">
        <v>9</v>
      </c>
      <c r="G135" s="7" t="s">
        <v>10</v>
      </c>
      <c r="H135" s="6">
        <v>582</v>
      </c>
      <c r="I135" s="6">
        <v>582</v>
      </c>
      <c r="J135" s="6">
        <f t="shared" si="2"/>
        <v>0.58199999999999996</v>
      </c>
      <c r="K135" s="6">
        <v>1</v>
      </c>
      <c r="L135" s="6" t="s">
        <v>11</v>
      </c>
      <c r="M135" s="6" t="s">
        <v>12</v>
      </c>
      <c r="N135" s="6" t="s">
        <v>25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2:32" ht="45" customHeight="1">
      <c r="B136" s="16">
        <v>135</v>
      </c>
      <c r="C136" s="6">
        <v>40000000980</v>
      </c>
      <c r="D136" s="22">
        <v>61044300000</v>
      </c>
      <c r="E136" s="23" t="s">
        <v>541</v>
      </c>
      <c r="F136" s="27" t="s">
        <v>64</v>
      </c>
      <c r="G136" s="6" t="s">
        <v>20</v>
      </c>
      <c r="H136" s="6">
        <v>388</v>
      </c>
      <c r="I136" s="6">
        <v>388</v>
      </c>
      <c r="J136" s="6">
        <f t="shared" si="2"/>
        <v>0.38800000000000001</v>
      </c>
      <c r="K136" s="6">
        <v>1</v>
      </c>
      <c r="L136" s="6" t="s">
        <v>112</v>
      </c>
      <c r="M136" s="6" t="s">
        <v>63</v>
      </c>
      <c r="N136" s="6" t="s">
        <v>36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2:32" ht="30" customHeight="1">
      <c r="B137" s="16">
        <v>136</v>
      </c>
      <c r="C137" s="6">
        <v>40000000979</v>
      </c>
      <c r="D137" s="22">
        <v>61102091000</v>
      </c>
      <c r="E137" s="23" t="s">
        <v>480</v>
      </c>
      <c r="F137" s="29" t="s">
        <v>9</v>
      </c>
      <c r="G137" s="7" t="s">
        <v>10</v>
      </c>
      <c r="H137" s="6">
        <v>740</v>
      </c>
      <c r="I137" s="6">
        <v>740</v>
      </c>
      <c r="J137" s="6">
        <f t="shared" si="2"/>
        <v>0.74</v>
      </c>
      <c r="K137" s="6">
        <v>1</v>
      </c>
      <c r="L137" s="6" t="s">
        <v>11</v>
      </c>
      <c r="M137" s="6" t="s">
        <v>39</v>
      </c>
      <c r="N137" s="6" t="s">
        <v>25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2:32" ht="45" customHeight="1">
      <c r="B138" s="16">
        <v>137</v>
      </c>
      <c r="C138" s="6">
        <v>40000000978</v>
      </c>
      <c r="D138" s="22">
        <v>61051000000</v>
      </c>
      <c r="E138" s="23" t="s">
        <v>494</v>
      </c>
      <c r="F138" s="27" t="s">
        <v>47</v>
      </c>
      <c r="G138" s="7" t="s">
        <v>10</v>
      </c>
      <c r="H138" s="6">
        <v>260</v>
      </c>
      <c r="I138" s="6">
        <v>260</v>
      </c>
      <c r="J138" s="6">
        <f t="shared" si="2"/>
        <v>0.26</v>
      </c>
      <c r="K138" s="6">
        <v>1</v>
      </c>
      <c r="L138" s="6" t="s">
        <v>11</v>
      </c>
      <c r="M138" s="6" t="s">
        <v>12</v>
      </c>
      <c r="N138" s="6" t="s">
        <v>25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2:32" ht="45" customHeight="1">
      <c r="B139" s="16">
        <v>138</v>
      </c>
      <c r="C139" s="6">
        <v>40000000977</v>
      </c>
      <c r="D139" s="22">
        <v>62034231000</v>
      </c>
      <c r="E139" s="23" t="s">
        <v>537</v>
      </c>
      <c r="F139" s="27" t="s">
        <v>109</v>
      </c>
      <c r="G139" s="7" t="s">
        <v>10</v>
      </c>
      <c r="H139" s="6">
        <v>708</v>
      </c>
      <c r="I139" s="6">
        <v>708</v>
      </c>
      <c r="J139" s="6">
        <f t="shared" si="2"/>
        <v>0.70799999999999996</v>
      </c>
      <c r="K139" s="6">
        <v>1</v>
      </c>
      <c r="L139" s="6" t="s">
        <v>11</v>
      </c>
      <c r="M139" s="6" t="s">
        <v>12</v>
      </c>
      <c r="N139" s="6" t="s">
        <v>25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2:32" ht="45" customHeight="1">
      <c r="B140" s="16">
        <v>139</v>
      </c>
      <c r="C140" s="6">
        <v>40000000976</v>
      </c>
      <c r="D140" s="22">
        <v>65050090000</v>
      </c>
      <c r="E140" s="23" t="s">
        <v>514</v>
      </c>
      <c r="F140" s="27" t="s">
        <v>73</v>
      </c>
      <c r="G140" s="7" t="s">
        <v>10</v>
      </c>
      <c r="H140" s="6">
        <v>90</v>
      </c>
      <c r="I140" s="6">
        <v>90</v>
      </c>
      <c r="J140" s="6">
        <f t="shared" si="2"/>
        <v>0.09</v>
      </c>
      <c r="K140" s="6">
        <v>1</v>
      </c>
      <c r="L140" s="6" t="s">
        <v>59</v>
      </c>
      <c r="M140" s="6" t="s">
        <v>32</v>
      </c>
      <c r="N140" s="6" t="s">
        <v>36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2:32" ht="45" customHeight="1">
      <c r="B141" s="16">
        <v>140</v>
      </c>
      <c r="C141" s="6">
        <v>40000000975</v>
      </c>
      <c r="D141" s="22">
        <v>61044200000</v>
      </c>
      <c r="E141" s="23" t="s">
        <v>506</v>
      </c>
      <c r="F141" s="27" t="s">
        <v>64</v>
      </c>
      <c r="G141" s="6" t="s">
        <v>20</v>
      </c>
      <c r="H141" s="6">
        <v>416</v>
      </c>
      <c r="I141" s="6">
        <v>416</v>
      </c>
      <c r="J141" s="6">
        <f t="shared" si="2"/>
        <v>0.41599999999999998</v>
      </c>
      <c r="K141" s="6">
        <v>1</v>
      </c>
      <c r="L141" s="6" t="s">
        <v>35</v>
      </c>
      <c r="M141" s="6" t="s">
        <v>12</v>
      </c>
      <c r="N141" s="6" t="s">
        <v>25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2:32" ht="45" customHeight="1">
      <c r="B142" s="16">
        <v>141</v>
      </c>
      <c r="C142" s="6">
        <v>40000000974</v>
      </c>
      <c r="D142" s="22">
        <v>62014000000</v>
      </c>
      <c r="E142" s="23" t="s">
        <v>536</v>
      </c>
      <c r="F142" s="27" t="s">
        <v>62</v>
      </c>
      <c r="G142" s="7" t="s">
        <v>10</v>
      </c>
      <c r="H142" s="6">
        <v>1270</v>
      </c>
      <c r="I142" s="6">
        <v>1270</v>
      </c>
      <c r="J142" s="6">
        <f t="shared" si="2"/>
        <v>1.27</v>
      </c>
      <c r="K142" s="6">
        <v>1</v>
      </c>
      <c r="L142" s="6" t="s">
        <v>11</v>
      </c>
      <c r="M142" s="6" t="s">
        <v>18</v>
      </c>
      <c r="N142" s="6" t="s">
        <v>36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2:32" ht="30" customHeight="1">
      <c r="B143" s="16">
        <v>142</v>
      </c>
      <c r="C143" s="6">
        <v>40000000973</v>
      </c>
      <c r="D143" s="22">
        <v>61091000000</v>
      </c>
      <c r="E143" s="23" t="s">
        <v>500</v>
      </c>
      <c r="F143" s="27" t="s">
        <v>46</v>
      </c>
      <c r="G143" s="6" t="s">
        <v>20</v>
      </c>
      <c r="H143" s="6">
        <v>134</v>
      </c>
      <c r="I143" s="6">
        <v>134</v>
      </c>
      <c r="J143" s="6">
        <f t="shared" si="2"/>
        <v>0.13400000000000001</v>
      </c>
      <c r="K143" s="6">
        <v>1</v>
      </c>
      <c r="L143" s="6" t="s">
        <v>57</v>
      </c>
      <c r="M143" s="6" t="s">
        <v>12</v>
      </c>
      <c r="N143" s="6" t="s">
        <v>25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2:32" ht="30" customHeight="1">
      <c r="B144" s="16">
        <v>143</v>
      </c>
      <c r="C144" s="6">
        <v>40000000972</v>
      </c>
      <c r="D144" s="22">
        <v>61091000000</v>
      </c>
      <c r="E144" s="23" t="s">
        <v>500</v>
      </c>
      <c r="F144" s="27" t="s">
        <v>46</v>
      </c>
      <c r="G144" s="6" t="s">
        <v>20</v>
      </c>
      <c r="H144" s="6">
        <v>192</v>
      </c>
      <c r="I144" s="6">
        <v>192</v>
      </c>
      <c r="J144" s="6">
        <f t="shared" si="2"/>
        <v>0.192</v>
      </c>
      <c r="K144" s="6">
        <v>1</v>
      </c>
      <c r="L144" s="6" t="s">
        <v>57</v>
      </c>
      <c r="M144" s="6" t="s">
        <v>12</v>
      </c>
      <c r="N144" s="6" t="s">
        <v>25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2:32" ht="30" customHeight="1">
      <c r="B145" s="16">
        <v>144</v>
      </c>
      <c r="C145" s="6">
        <v>40000000971</v>
      </c>
      <c r="D145" s="22">
        <v>61103091000</v>
      </c>
      <c r="E145" s="23" t="s">
        <v>481</v>
      </c>
      <c r="F145" s="27" t="s">
        <v>49</v>
      </c>
      <c r="G145" s="7" t="s">
        <v>10</v>
      </c>
      <c r="H145" s="6">
        <v>384</v>
      </c>
      <c r="I145" s="6">
        <v>384</v>
      </c>
      <c r="J145" s="6">
        <f t="shared" si="2"/>
        <v>0.38400000000000001</v>
      </c>
      <c r="K145" s="6">
        <v>1</v>
      </c>
      <c r="L145" s="6" t="s">
        <v>11</v>
      </c>
      <c r="M145" s="6" t="s">
        <v>12</v>
      </c>
      <c r="N145" s="6" t="s">
        <v>113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2:32" ht="30" customHeight="1">
      <c r="B146" s="16">
        <v>145</v>
      </c>
      <c r="C146" s="8">
        <v>40000000970</v>
      </c>
      <c r="D146" s="22">
        <v>61102091000</v>
      </c>
      <c r="E146" s="23" t="s">
        <v>480</v>
      </c>
      <c r="F146" s="27" t="s">
        <v>9</v>
      </c>
      <c r="G146" s="6" t="s">
        <v>10</v>
      </c>
      <c r="H146" s="8">
        <v>736</v>
      </c>
      <c r="I146" s="6">
        <v>736</v>
      </c>
      <c r="J146" s="6">
        <f t="shared" si="2"/>
        <v>0.73599999999999999</v>
      </c>
      <c r="K146" s="8">
        <v>1</v>
      </c>
      <c r="L146" s="6" t="s">
        <v>11</v>
      </c>
      <c r="M146" s="6" t="s">
        <v>12</v>
      </c>
      <c r="N146" s="6" t="s">
        <v>25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2:32" ht="30" customHeight="1">
      <c r="B147" s="16">
        <v>146</v>
      </c>
      <c r="C147" s="6">
        <v>40000000969</v>
      </c>
      <c r="D147" s="22">
        <v>61102091000</v>
      </c>
      <c r="E147" s="23" t="s">
        <v>488</v>
      </c>
      <c r="F147" s="27" t="s">
        <v>49</v>
      </c>
      <c r="G147" s="7" t="s">
        <v>10</v>
      </c>
      <c r="H147" s="6">
        <v>710</v>
      </c>
      <c r="I147" s="6">
        <v>710</v>
      </c>
      <c r="J147" s="6">
        <f t="shared" si="2"/>
        <v>0.71</v>
      </c>
      <c r="K147" s="6">
        <v>1</v>
      </c>
      <c r="L147" s="6" t="s">
        <v>24</v>
      </c>
      <c r="M147" s="6" t="s">
        <v>12</v>
      </c>
      <c r="N147" s="6" t="s">
        <v>25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2:32" ht="45" customHeight="1">
      <c r="B148" s="16">
        <v>147</v>
      </c>
      <c r="C148" s="6">
        <v>40000000968</v>
      </c>
      <c r="D148" s="22">
        <v>61061000000</v>
      </c>
      <c r="E148" s="23" t="s">
        <v>542</v>
      </c>
      <c r="F148" s="27" t="s">
        <v>47</v>
      </c>
      <c r="G148" s="6" t="s">
        <v>55</v>
      </c>
      <c r="H148" s="6">
        <v>104</v>
      </c>
      <c r="I148" s="6">
        <v>104</v>
      </c>
      <c r="J148" s="6">
        <f t="shared" si="2"/>
        <v>0.104</v>
      </c>
      <c r="K148" s="6">
        <v>1</v>
      </c>
      <c r="L148" s="6" t="s">
        <v>24</v>
      </c>
      <c r="M148" s="6" t="s">
        <v>12</v>
      </c>
      <c r="N148" s="6" t="s">
        <v>25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2:32" ht="45" customHeight="1">
      <c r="B149" s="16">
        <v>148</v>
      </c>
      <c r="C149" s="6">
        <v>40000000967</v>
      </c>
      <c r="D149" s="22">
        <v>62046239000</v>
      </c>
      <c r="E149" s="23" t="s">
        <v>543</v>
      </c>
      <c r="F149" s="27" t="s">
        <v>114</v>
      </c>
      <c r="G149" s="6" t="s">
        <v>55</v>
      </c>
      <c r="H149" s="6">
        <v>104</v>
      </c>
      <c r="I149" s="6">
        <v>104</v>
      </c>
      <c r="J149" s="6">
        <f t="shared" si="2"/>
        <v>0.104</v>
      </c>
      <c r="K149" s="6">
        <v>1</v>
      </c>
      <c r="L149" s="6" t="s">
        <v>24</v>
      </c>
      <c r="M149" s="6" t="s">
        <v>12</v>
      </c>
      <c r="N149" s="6" t="s">
        <v>25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2:32" ht="45" customHeight="1">
      <c r="B150" s="16">
        <v>149</v>
      </c>
      <c r="C150" s="6">
        <v>40000000966</v>
      </c>
      <c r="D150" s="22">
        <v>61044200000</v>
      </c>
      <c r="E150" s="23" t="s">
        <v>506</v>
      </c>
      <c r="F150" s="27" t="s">
        <v>64</v>
      </c>
      <c r="G150" s="6" t="s">
        <v>20</v>
      </c>
      <c r="H150" s="6">
        <v>394</v>
      </c>
      <c r="I150" s="6">
        <v>394</v>
      </c>
      <c r="J150" s="6">
        <f t="shared" si="2"/>
        <v>0.39400000000000002</v>
      </c>
      <c r="K150" s="6">
        <v>1</v>
      </c>
      <c r="L150" s="6" t="s">
        <v>35</v>
      </c>
      <c r="M150" s="6" t="s">
        <v>12</v>
      </c>
      <c r="N150" s="6" t="s">
        <v>25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2:32" ht="30" customHeight="1">
      <c r="B151" s="16">
        <v>150</v>
      </c>
      <c r="C151" s="6">
        <v>40000000965</v>
      </c>
      <c r="D151" s="22">
        <v>61091000000</v>
      </c>
      <c r="E151" s="23" t="s">
        <v>493</v>
      </c>
      <c r="F151" s="27" t="s">
        <v>46</v>
      </c>
      <c r="G151" s="7" t="s">
        <v>10</v>
      </c>
      <c r="H151" s="6">
        <v>200</v>
      </c>
      <c r="I151" s="6">
        <v>200</v>
      </c>
      <c r="J151" s="6">
        <f t="shared" si="2"/>
        <v>0.2</v>
      </c>
      <c r="K151" s="6">
        <v>1</v>
      </c>
      <c r="L151" s="6" t="s">
        <v>11</v>
      </c>
      <c r="M151" s="6" t="s">
        <v>12</v>
      </c>
      <c r="N151" s="6" t="s">
        <v>25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2:32" ht="45" customHeight="1">
      <c r="B152" s="16">
        <v>151</v>
      </c>
      <c r="C152" s="6">
        <v>40000000964</v>
      </c>
      <c r="D152" s="22">
        <v>61051000000</v>
      </c>
      <c r="E152" s="23" t="s">
        <v>494</v>
      </c>
      <c r="F152" s="27" t="s">
        <v>47</v>
      </c>
      <c r="G152" s="7" t="s">
        <v>10</v>
      </c>
      <c r="H152" s="6">
        <v>477</v>
      </c>
      <c r="I152" s="6">
        <v>477</v>
      </c>
      <c r="J152" s="6">
        <f t="shared" si="2"/>
        <v>0.47699999999999998</v>
      </c>
      <c r="K152" s="6">
        <v>1</v>
      </c>
      <c r="L152" s="6" t="s">
        <v>11</v>
      </c>
      <c r="M152" s="6" t="s">
        <v>48</v>
      </c>
      <c r="N152" s="6" t="s">
        <v>25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2:32" ht="30" customHeight="1">
      <c r="B153" s="16">
        <v>152</v>
      </c>
      <c r="C153" s="6">
        <v>40000000963</v>
      </c>
      <c r="D153" s="22">
        <v>61103091000</v>
      </c>
      <c r="E153" s="23" t="s">
        <v>513</v>
      </c>
      <c r="F153" s="29" t="s">
        <v>9</v>
      </c>
      <c r="G153" s="7" t="s">
        <v>10</v>
      </c>
      <c r="H153" s="6">
        <v>744</v>
      </c>
      <c r="I153" s="6">
        <v>744</v>
      </c>
      <c r="J153" s="6">
        <f t="shared" si="2"/>
        <v>0.74399999999999999</v>
      </c>
      <c r="K153" s="6">
        <v>1</v>
      </c>
      <c r="L153" s="6" t="s">
        <v>59</v>
      </c>
      <c r="M153" s="6" t="s">
        <v>71</v>
      </c>
      <c r="N153" s="6" t="s">
        <v>36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2:32" ht="30" customHeight="1">
      <c r="B154" s="16">
        <v>153</v>
      </c>
      <c r="C154" s="6">
        <v>40000000962</v>
      </c>
      <c r="D154" s="22">
        <v>61102091000</v>
      </c>
      <c r="E154" s="23" t="s">
        <v>480</v>
      </c>
      <c r="F154" s="29" t="s">
        <v>9</v>
      </c>
      <c r="G154" s="7" t="s">
        <v>10</v>
      </c>
      <c r="H154" s="6">
        <v>550</v>
      </c>
      <c r="I154" s="6">
        <v>550</v>
      </c>
      <c r="J154" s="6">
        <f t="shared" si="2"/>
        <v>0.55000000000000004</v>
      </c>
      <c r="K154" s="6">
        <v>1</v>
      </c>
      <c r="L154" s="6" t="s">
        <v>11</v>
      </c>
      <c r="M154" s="6" t="s">
        <v>12</v>
      </c>
      <c r="N154" s="6" t="s">
        <v>25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2:32" ht="30" customHeight="1">
      <c r="B155" s="16">
        <v>154</v>
      </c>
      <c r="C155" s="6">
        <v>40000000961</v>
      </c>
      <c r="D155" s="22">
        <v>61046200000</v>
      </c>
      <c r="E155" s="23" t="s">
        <v>544</v>
      </c>
      <c r="F155" s="27" t="s">
        <v>115</v>
      </c>
      <c r="G155" s="20" t="s">
        <v>116</v>
      </c>
      <c r="H155" s="6">
        <v>352</v>
      </c>
      <c r="I155" s="6">
        <v>352</v>
      </c>
      <c r="J155" s="6">
        <f t="shared" si="2"/>
        <v>0.35199999999999998</v>
      </c>
      <c r="K155" s="6">
        <v>1</v>
      </c>
      <c r="L155" s="6" t="s">
        <v>24</v>
      </c>
      <c r="M155" s="6" t="s">
        <v>12</v>
      </c>
      <c r="N155" s="20" t="s">
        <v>117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2:32" ht="30" customHeight="1">
      <c r="B156" s="16">
        <v>155</v>
      </c>
      <c r="C156" s="6">
        <v>40000000960</v>
      </c>
      <c r="D156" s="22">
        <v>61102091000</v>
      </c>
      <c r="E156" s="23" t="s">
        <v>480</v>
      </c>
      <c r="F156" s="29" t="s">
        <v>9</v>
      </c>
      <c r="G156" s="7" t="s">
        <v>10</v>
      </c>
      <c r="H156" s="6">
        <v>624</v>
      </c>
      <c r="I156" s="6">
        <v>624</v>
      </c>
      <c r="J156" s="6">
        <f t="shared" si="2"/>
        <v>0.624</v>
      </c>
      <c r="K156" s="6">
        <v>1</v>
      </c>
      <c r="L156" s="6" t="s">
        <v>11</v>
      </c>
      <c r="M156" s="6" t="s">
        <v>12</v>
      </c>
      <c r="N156" s="6" t="s">
        <v>25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2:32" ht="45" customHeight="1">
      <c r="B157" s="16">
        <v>156</v>
      </c>
      <c r="C157" s="6">
        <v>40000000959</v>
      </c>
      <c r="D157" s="22">
        <v>62034231000</v>
      </c>
      <c r="E157" s="23" t="s">
        <v>537</v>
      </c>
      <c r="F157" s="27" t="s">
        <v>109</v>
      </c>
      <c r="G157" s="7" t="s">
        <v>10</v>
      </c>
      <c r="H157" s="6">
        <v>714</v>
      </c>
      <c r="I157" s="6">
        <v>714</v>
      </c>
      <c r="J157" s="6">
        <f t="shared" si="2"/>
        <v>0.71399999999999997</v>
      </c>
      <c r="K157" s="6">
        <v>1</v>
      </c>
      <c r="L157" s="6" t="s">
        <v>11</v>
      </c>
      <c r="M157" s="6" t="s">
        <v>63</v>
      </c>
      <c r="N157" s="6" t="s">
        <v>25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2:32" ht="45" customHeight="1">
      <c r="B158" s="16">
        <v>157</v>
      </c>
      <c r="C158" s="6">
        <v>40000000958</v>
      </c>
      <c r="D158" s="22">
        <v>62014000000</v>
      </c>
      <c r="E158" s="23" t="s">
        <v>536</v>
      </c>
      <c r="F158" s="27" t="s">
        <v>62</v>
      </c>
      <c r="G158" s="7" t="s">
        <v>10</v>
      </c>
      <c r="H158" s="6">
        <v>1036</v>
      </c>
      <c r="I158" s="6">
        <v>1036</v>
      </c>
      <c r="J158" s="6">
        <f t="shared" si="2"/>
        <v>1.036</v>
      </c>
      <c r="K158" s="6">
        <v>1</v>
      </c>
      <c r="L158" s="6" t="s">
        <v>11</v>
      </c>
      <c r="M158" s="6" t="s">
        <v>18</v>
      </c>
      <c r="N158" s="6" t="s">
        <v>36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2:32" ht="30" customHeight="1">
      <c r="B159" s="16">
        <v>158</v>
      </c>
      <c r="C159" s="6">
        <v>40000000957</v>
      </c>
      <c r="D159" s="22">
        <v>61091000000</v>
      </c>
      <c r="E159" s="23" t="s">
        <v>500</v>
      </c>
      <c r="F159" s="27" t="s">
        <v>46</v>
      </c>
      <c r="G159" s="6" t="s">
        <v>20</v>
      </c>
      <c r="H159" s="6">
        <v>92</v>
      </c>
      <c r="I159" s="6">
        <v>92</v>
      </c>
      <c r="J159" s="6">
        <f t="shared" si="2"/>
        <v>9.1999999999999998E-2</v>
      </c>
      <c r="K159" s="6">
        <v>1</v>
      </c>
      <c r="L159" s="6" t="s">
        <v>57</v>
      </c>
      <c r="M159" s="6" t="s">
        <v>12</v>
      </c>
      <c r="N159" s="6" t="s">
        <v>25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2:32" ht="30" customHeight="1">
      <c r="B160" s="16">
        <v>159</v>
      </c>
      <c r="C160" s="6">
        <v>40000000956</v>
      </c>
      <c r="D160" s="22">
        <v>61091000000</v>
      </c>
      <c r="E160" s="23" t="s">
        <v>493</v>
      </c>
      <c r="F160" s="27" t="s">
        <v>46</v>
      </c>
      <c r="G160" s="7" t="s">
        <v>10</v>
      </c>
      <c r="H160" s="6">
        <v>168</v>
      </c>
      <c r="I160" s="6">
        <v>168</v>
      </c>
      <c r="J160" s="6">
        <f t="shared" si="2"/>
        <v>0.16800000000000001</v>
      </c>
      <c r="K160" s="6">
        <v>1</v>
      </c>
      <c r="L160" s="6" t="s">
        <v>11</v>
      </c>
      <c r="M160" s="6" t="s">
        <v>12</v>
      </c>
      <c r="N160" s="6" t="s">
        <v>25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2:32" ht="30" customHeight="1">
      <c r="B161" s="16">
        <v>160</v>
      </c>
      <c r="C161" s="6">
        <v>40000000955</v>
      </c>
      <c r="D161" s="22">
        <v>61091000000</v>
      </c>
      <c r="E161" s="23" t="s">
        <v>500</v>
      </c>
      <c r="F161" s="27" t="s">
        <v>46</v>
      </c>
      <c r="G161" s="6" t="s">
        <v>20</v>
      </c>
      <c r="H161" s="6">
        <v>122</v>
      </c>
      <c r="I161" s="6">
        <v>122</v>
      </c>
      <c r="J161" s="6">
        <f t="shared" si="2"/>
        <v>0.122</v>
      </c>
      <c r="K161" s="6">
        <v>1</v>
      </c>
      <c r="L161" s="6" t="s">
        <v>24</v>
      </c>
      <c r="M161" s="6" t="s">
        <v>12</v>
      </c>
      <c r="N161" s="6" t="s">
        <v>25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2:32" ht="30" customHeight="1">
      <c r="B162" s="16">
        <v>161</v>
      </c>
      <c r="C162" s="6">
        <v>40000000954</v>
      </c>
      <c r="D162" s="22">
        <v>61091000000</v>
      </c>
      <c r="E162" s="23" t="s">
        <v>500</v>
      </c>
      <c r="F162" s="27" t="s">
        <v>46</v>
      </c>
      <c r="G162" s="6" t="s">
        <v>20</v>
      </c>
      <c r="H162" s="6">
        <v>122</v>
      </c>
      <c r="I162" s="6">
        <v>122</v>
      </c>
      <c r="J162" s="6">
        <f t="shared" si="2"/>
        <v>0.122</v>
      </c>
      <c r="K162" s="6">
        <v>1</v>
      </c>
      <c r="L162" s="6" t="s">
        <v>24</v>
      </c>
      <c r="M162" s="6" t="s">
        <v>12</v>
      </c>
      <c r="N162" s="6" t="s">
        <v>25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2:32" ht="30" customHeight="1">
      <c r="B163" s="16">
        <v>162</v>
      </c>
      <c r="C163" s="6">
        <v>40000000953</v>
      </c>
      <c r="D163" s="22">
        <v>61046200000</v>
      </c>
      <c r="E163" s="23" t="s">
        <v>545</v>
      </c>
      <c r="F163" s="27" t="s">
        <v>69</v>
      </c>
      <c r="G163" s="6" t="s">
        <v>116</v>
      </c>
      <c r="H163" s="6">
        <v>208</v>
      </c>
      <c r="I163" s="6">
        <v>208</v>
      </c>
      <c r="J163" s="6">
        <f t="shared" si="2"/>
        <v>0.20799999999999999</v>
      </c>
      <c r="K163" s="6">
        <v>1</v>
      </c>
      <c r="L163" s="6" t="s">
        <v>24</v>
      </c>
      <c r="M163" s="6" t="s">
        <v>12</v>
      </c>
      <c r="N163" s="6" t="s">
        <v>25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2:32" ht="45" customHeight="1">
      <c r="B164" s="16">
        <v>163</v>
      </c>
      <c r="C164" s="6">
        <v>40000000952</v>
      </c>
      <c r="D164" s="22">
        <v>62014000000</v>
      </c>
      <c r="E164" s="23" t="s">
        <v>536</v>
      </c>
      <c r="F164" s="27" t="s">
        <v>62</v>
      </c>
      <c r="G164" s="7" t="s">
        <v>10</v>
      </c>
      <c r="H164" s="6">
        <v>1028</v>
      </c>
      <c r="I164" s="6">
        <v>1028</v>
      </c>
      <c r="J164" s="6">
        <f t="shared" si="2"/>
        <v>1.028</v>
      </c>
      <c r="K164" s="6">
        <v>1</v>
      </c>
      <c r="L164" s="6" t="s">
        <v>11</v>
      </c>
      <c r="M164" s="6" t="s">
        <v>18</v>
      </c>
      <c r="N164" s="6" t="s">
        <v>36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2:32" ht="30" customHeight="1">
      <c r="B165" s="16">
        <v>164</v>
      </c>
      <c r="C165" s="6">
        <v>40000000951</v>
      </c>
      <c r="D165" s="22">
        <v>61102091000</v>
      </c>
      <c r="E165" s="23" t="s">
        <v>480</v>
      </c>
      <c r="F165" s="29" t="s">
        <v>9</v>
      </c>
      <c r="G165" s="7" t="s">
        <v>10</v>
      </c>
      <c r="H165" s="6">
        <v>610</v>
      </c>
      <c r="I165" s="6">
        <v>610</v>
      </c>
      <c r="J165" s="6">
        <f t="shared" si="2"/>
        <v>0.61</v>
      </c>
      <c r="K165" s="6">
        <v>1</v>
      </c>
      <c r="L165" s="6" t="s">
        <v>11</v>
      </c>
      <c r="M165" s="6" t="s">
        <v>12</v>
      </c>
      <c r="N165" s="6" t="s">
        <v>25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2:32" ht="30" customHeight="1">
      <c r="B166" s="16">
        <v>165</v>
      </c>
      <c r="C166" s="6">
        <v>40000000950</v>
      </c>
      <c r="D166" s="22">
        <v>62046239000</v>
      </c>
      <c r="E166" s="23" t="s">
        <v>546</v>
      </c>
      <c r="F166" s="27" t="s">
        <v>52</v>
      </c>
      <c r="G166" s="7" t="s">
        <v>55</v>
      </c>
      <c r="H166" s="6">
        <v>276</v>
      </c>
      <c r="I166" s="6">
        <v>276</v>
      </c>
      <c r="J166" s="6">
        <f t="shared" si="2"/>
        <v>0.27600000000000002</v>
      </c>
      <c r="K166" s="6">
        <v>1</v>
      </c>
      <c r="L166" s="6" t="s">
        <v>24</v>
      </c>
      <c r="M166" s="6" t="s">
        <v>12</v>
      </c>
      <c r="N166" s="6" t="s">
        <v>25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2:32" ht="30" customHeight="1">
      <c r="B167" s="16">
        <v>166</v>
      </c>
      <c r="C167" s="6">
        <v>40000000949</v>
      </c>
      <c r="D167" s="22">
        <v>61102091000</v>
      </c>
      <c r="E167" s="23" t="s">
        <v>480</v>
      </c>
      <c r="F167" s="29" t="s">
        <v>9</v>
      </c>
      <c r="G167" s="7" t="s">
        <v>10</v>
      </c>
      <c r="H167" s="6">
        <v>938</v>
      </c>
      <c r="I167" s="6">
        <v>938</v>
      </c>
      <c r="J167" s="6">
        <f t="shared" si="2"/>
        <v>0.93799999999999994</v>
      </c>
      <c r="K167" s="6">
        <v>1</v>
      </c>
      <c r="L167" s="6" t="s">
        <v>118</v>
      </c>
      <c r="M167" s="6" t="s">
        <v>39</v>
      </c>
      <c r="N167" s="6" t="s">
        <v>25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2:32" ht="30" customHeight="1">
      <c r="B168" s="16">
        <v>167</v>
      </c>
      <c r="C168" s="6">
        <v>40000000948</v>
      </c>
      <c r="D168" s="22">
        <v>61043300000</v>
      </c>
      <c r="E168" s="23" t="s">
        <v>507</v>
      </c>
      <c r="F168" s="27" t="s">
        <v>58</v>
      </c>
      <c r="G168" s="6" t="s">
        <v>20</v>
      </c>
      <c r="H168" s="6">
        <v>476</v>
      </c>
      <c r="I168" s="6">
        <v>476</v>
      </c>
      <c r="J168" s="6">
        <f t="shared" si="2"/>
        <v>0.47599999999999998</v>
      </c>
      <c r="K168" s="6">
        <v>1</v>
      </c>
      <c r="L168" s="6" t="s">
        <v>59</v>
      </c>
      <c r="M168" s="6" t="s">
        <v>60</v>
      </c>
      <c r="N168" s="6" t="s">
        <v>36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2:32" ht="30" customHeight="1">
      <c r="B169" s="16">
        <v>168</v>
      </c>
      <c r="C169" s="6">
        <v>40000000947</v>
      </c>
      <c r="D169" s="22">
        <v>61102091000</v>
      </c>
      <c r="E169" s="23" t="s">
        <v>488</v>
      </c>
      <c r="F169" s="27" t="s">
        <v>49</v>
      </c>
      <c r="G169" s="7" t="s">
        <v>10</v>
      </c>
      <c r="H169" s="6">
        <v>322</v>
      </c>
      <c r="I169" s="6">
        <v>322</v>
      </c>
      <c r="J169" s="6">
        <f t="shared" si="2"/>
        <v>0.32200000000000001</v>
      </c>
      <c r="K169" s="6">
        <v>1</v>
      </c>
      <c r="L169" s="6" t="s">
        <v>11</v>
      </c>
      <c r="M169" s="6" t="s">
        <v>12</v>
      </c>
      <c r="N169" s="6" t="s">
        <v>25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2:32" ht="30" customHeight="1">
      <c r="B170" s="16">
        <v>169</v>
      </c>
      <c r="C170" s="6">
        <v>40000000946</v>
      </c>
      <c r="D170" s="22">
        <v>61091000000</v>
      </c>
      <c r="E170" s="23" t="s">
        <v>493</v>
      </c>
      <c r="F170" s="27" t="s">
        <v>46</v>
      </c>
      <c r="G170" s="7" t="s">
        <v>10</v>
      </c>
      <c r="H170" s="6">
        <v>244</v>
      </c>
      <c r="I170" s="6">
        <v>244</v>
      </c>
      <c r="J170" s="6">
        <f t="shared" si="2"/>
        <v>0.24399999999999999</v>
      </c>
      <c r="K170" s="6">
        <v>1</v>
      </c>
      <c r="L170" s="6" t="s">
        <v>38</v>
      </c>
      <c r="M170" s="6" t="s">
        <v>12</v>
      </c>
      <c r="N170" s="6" t="s">
        <v>25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2:32" ht="30" customHeight="1">
      <c r="B171" s="16">
        <v>170</v>
      </c>
      <c r="C171" s="6">
        <v>40000000945</v>
      </c>
      <c r="D171" s="22">
        <v>61033200000</v>
      </c>
      <c r="E171" s="23" t="s">
        <v>505</v>
      </c>
      <c r="F171" s="27" t="s">
        <v>58</v>
      </c>
      <c r="G171" s="7" t="s">
        <v>10</v>
      </c>
      <c r="H171" s="6">
        <v>564</v>
      </c>
      <c r="I171" s="6">
        <v>564</v>
      </c>
      <c r="J171" s="6">
        <f t="shared" si="2"/>
        <v>0.56399999999999995</v>
      </c>
      <c r="K171" s="6">
        <v>1</v>
      </c>
      <c r="L171" s="6" t="s">
        <v>11</v>
      </c>
      <c r="M171" s="6" t="s">
        <v>18</v>
      </c>
      <c r="N171" s="6" t="s">
        <v>25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2:32" ht="45" customHeight="1">
      <c r="B172" s="16">
        <v>171</v>
      </c>
      <c r="C172" s="6">
        <v>40000000944</v>
      </c>
      <c r="D172" s="22">
        <v>61051000000</v>
      </c>
      <c r="E172" s="23" t="s">
        <v>494</v>
      </c>
      <c r="F172" s="27" t="s">
        <v>47</v>
      </c>
      <c r="G172" s="7" t="s">
        <v>10</v>
      </c>
      <c r="H172" s="6">
        <v>318</v>
      </c>
      <c r="I172" s="6">
        <v>318</v>
      </c>
      <c r="J172" s="6">
        <f t="shared" si="2"/>
        <v>0.318</v>
      </c>
      <c r="K172" s="6">
        <v>1</v>
      </c>
      <c r="L172" s="6" t="s">
        <v>11</v>
      </c>
      <c r="M172" s="6" t="s">
        <v>48</v>
      </c>
      <c r="N172" s="6" t="s">
        <v>25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2:32" ht="30" customHeight="1">
      <c r="B173" s="16">
        <v>172</v>
      </c>
      <c r="C173" s="6">
        <v>40000000943</v>
      </c>
      <c r="D173" s="22">
        <v>61091000000</v>
      </c>
      <c r="E173" s="23" t="s">
        <v>493</v>
      </c>
      <c r="F173" s="27" t="s">
        <v>46</v>
      </c>
      <c r="G173" s="7" t="s">
        <v>10</v>
      </c>
      <c r="H173" s="6">
        <v>130</v>
      </c>
      <c r="I173" s="6">
        <v>130</v>
      </c>
      <c r="J173" s="6">
        <f t="shared" si="2"/>
        <v>0.13</v>
      </c>
      <c r="K173" s="6">
        <v>1</v>
      </c>
      <c r="L173" s="6" t="s">
        <v>57</v>
      </c>
      <c r="M173" s="6" t="s">
        <v>12</v>
      </c>
      <c r="N173" s="6" t="s">
        <v>25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2:32" ht="45" customHeight="1">
      <c r="B174" s="16">
        <v>173</v>
      </c>
      <c r="C174" s="6">
        <v>40000000942</v>
      </c>
      <c r="D174" s="22">
        <v>61061000000</v>
      </c>
      <c r="E174" s="23" t="s">
        <v>547</v>
      </c>
      <c r="F174" s="27" t="s">
        <v>119</v>
      </c>
      <c r="G174" s="6" t="s">
        <v>20</v>
      </c>
      <c r="H174" s="6">
        <v>180</v>
      </c>
      <c r="I174" s="6">
        <v>180</v>
      </c>
      <c r="J174" s="6">
        <f t="shared" si="2"/>
        <v>0.18</v>
      </c>
      <c r="K174" s="6">
        <v>1</v>
      </c>
      <c r="L174" s="6" t="s">
        <v>57</v>
      </c>
      <c r="M174" s="6" t="s">
        <v>12</v>
      </c>
      <c r="N174" s="6" t="s">
        <v>25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2:32" ht="45" customHeight="1">
      <c r="B175" s="16">
        <v>174</v>
      </c>
      <c r="C175" s="6">
        <v>40000000941</v>
      </c>
      <c r="D175" s="22">
        <v>61061000000</v>
      </c>
      <c r="E175" s="23" t="s">
        <v>547</v>
      </c>
      <c r="F175" s="27" t="s">
        <v>119</v>
      </c>
      <c r="G175" s="6" t="s">
        <v>20</v>
      </c>
      <c r="H175" s="6">
        <v>180</v>
      </c>
      <c r="I175" s="6">
        <v>180</v>
      </c>
      <c r="J175" s="6">
        <f t="shared" si="2"/>
        <v>0.18</v>
      </c>
      <c r="K175" s="6">
        <v>1</v>
      </c>
      <c r="L175" s="6" t="s">
        <v>57</v>
      </c>
      <c r="M175" s="6" t="s">
        <v>12</v>
      </c>
      <c r="N175" s="6" t="s">
        <v>25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2:32" ht="30" customHeight="1">
      <c r="B176" s="16">
        <v>175</v>
      </c>
      <c r="C176" s="6">
        <v>40000000940</v>
      </c>
      <c r="D176" s="22">
        <v>61091000000</v>
      </c>
      <c r="E176" s="23" t="s">
        <v>493</v>
      </c>
      <c r="F176" s="27" t="s">
        <v>46</v>
      </c>
      <c r="G176" s="7" t="s">
        <v>10</v>
      </c>
      <c r="H176" s="6">
        <v>232</v>
      </c>
      <c r="I176" s="6">
        <v>232</v>
      </c>
      <c r="J176" s="6">
        <f t="shared" si="2"/>
        <v>0.23200000000000001</v>
      </c>
      <c r="K176" s="6">
        <v>1</v>
      </c>
      <c r="L176" s="6" t="s">
        <v>38</v>
      </c>
      <c r="M176" s="6" t="s">
        <v>12</v>
      </c>
      <c r="N176" s="6" t="s">
        <v>25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2:32" ht="30" customHeight="1">
      <c r="B177" s="16">
        <v>176</v>
      </c>
      <c r="C177" s="6">
        <v>40000000939</v>
      </c>
      <c r="D177" s="22">
        <v>61091000000</v>
      </c>
      <c r="E177" s="23" t="s">
        <v>500</v>
      </c>
      <c r="F177" s="27" t="s">
        <v>46</v>
      </c>
      <c r="G177" s="6" t="s">
        <v>20</v>
      </c>
      <c r="H177" s="6">
        <v>104</v>
      </c>
      <c r="I177" s="6">
        <v>104</v>
      </c>
      <c r="J177" s="6">
        <f t="shared" si="2"/>
        <v>0.104</v>
      </c>
      <c r="K177" s="6">
        <v>1</v>
      </c>
      <c r="L177" s="6" t="s">
        <v>57</v>
      </c>
      <c r="M177" s="6" t="s">
        <v>12</v>
      </c>
      <c r="N177" s="6" t="s">
        <v>25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2:32" ht="30" customHeight="1">
      <c r="B178" s="16">
        <v>177</v>
      </c>
      <c r="C178" s="6">
        <v>40000000938</v>
      </c>
      <c r="D178" s="22">
        <v>61102091000</v>
      </c>
      <c r="E178" s="23" t="s">
        <v>488</v>
      </c>
      <c r="F178" s="27" t="s">
        <v>49</v>
      </c>
      <c r="G178" s="7" t="s">
        <v>10</v>
      </c>
      <c r="H178" s="6">
        <v>360</v>
      </c>
      <c r="I178" s="6">
        <v>360</v>
      </c>
      <c r="J178" s="6">
        <f t="shared" si="2"/>
        <v>0.36</v>
      </c>
      <c r="K178" s="6">
        <v>1</v>
      </c>
      <c r="L178" s="6" t="s">
        <v>11</v>
      </c>
      <c r="M178" s="6" t="s">
        <v>12</v>
      </c>
      <c r="N178" s="6" t="s">
        <v>25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2:32" ht="30" customHeight="1">
      <c r="B179" s="16">
        <v>178</v>
      </c>
      <c r="C179" s="6">
        <v>40000000937</v>
      </c>
      <c r="D179" s="22">
        <v>62034235000</v>
      </c>
      <c r="E179" s="23" t="s">
        <v>548</v>
      </c>
      <c r="F179" s="27" t="s">
        <v>52</v>
      </c>
      <c r="G179" s="7" t="s">
        <v>10</v>
      </c>
      <c r="H179" s="6">
        <v>560</v>
      </c>
      <c r="I179" s="6">
        <v>560</v>
      </c>
      <c r="J179" s="6">
        <f t="shared" si="2"/>
        <v>0.56000000000000005</v>
      </c>
      <c r="K179" s="6">
        <v>1</v>
      </c>
      <c r="L179" s="6" t="s">
        <v>11</v>
      </c>
      <c r="M179" s="6" t="s">
        <v>39</v>
      </c>
      <c r="N179" s="6" t="s">
        <v>25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2:32" ht="30" customHeight="1">
      <c r="B180" s="16">
        <v>179</v>
      </c>
      <c r="C180" s="6">
        <v>40000000936</v>
      </c>
      <c r="D180" s="22">
        <v>62013000000</v>
      </c>
      <c r="E180" s="23" t="s">
        <v>504</v>
      </c>
      <c r="F180" s="27" t="s">
        <v>62</v>
      </c>
      <c r="G180" s="7" t="s">
        <v>10</v>
      </c>
      <c r="H180" s="6">
        <v>1276</v>
      </c>
      <c r="I180" s="6">
        <v>1276</v>
      </c>
      <c r="J180" s="6">
        <f t="shared" si="2"/>
        <v>1.276</v>
      </c>
      <c r="K180" s="6">
        <v>1</v>
      </c>
      <c r="L180" s="6" t="s">
        <v>11</v>
      </c>
      <c r="M180" s="6" t="s">
        <v>39</v>
      </c>
      <c r="N180" s="6" t="s">
        <v>25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2:32" ht="30" customHeight="1">
      <c r="B181" s="16">
        <v>180</v>
      </c>
      <c r="C181" s="6">
        <v>40000000935</v>
      </c>
      <c r="D181" s="22">
        <v>61043300000</v>
      </c>
      <c r="E181" s="23" t="s">
        <v>507</v>
      </c>
      <c r="F181" s="27" t="s">
        <v>58</v>
      </c>
      <c r="G181" s="6" t="s">
        <v>20</v>
      </c>
      <c r="H181" s="6">
        <v>144</v>
      </c>
      <c r="I181" s="6">
        <v>144</v>
      </c>
      <c r="J181" s="6">
        <f t="shared" si="2"/>
        <v>0.14399999999999999</v>
      </c>
      <c r="K181" s="6">
        <v>1</v>
      </c>
      <c r="L181" s="6" t="s">
        <v>35</v>
      </c>
      <c r="M181" s="6" t="s">
        <v>18</v>
      </c>
      <c r="N181" s="6" t="s">
        <v>36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2:32" ht="30" customHeight="1">
      <c r="B182" s="16">
        <v>181</v>
      </c>
      <c r="C182" s="6">
        <v>40000000934</v>
      </c>
      <c r="D182" s="22">
        <v>61102091000</v>
      </c>
      <c r="E182" s="23" t="s">
        <v>488</v>
      </c>
      <c r="F182" s="27" t="s">
        <v>49</v>
      </c>
      <c r="G182" s="7" t="s">
        <v>10</v>
      </c>
      <c r="H182" s="6">
        <v>410</v>
      </c>
      <c r="I182" s="6">
        <v>410</v>
      </c>
      <c r="J182" s="6">
        <f t="shared" si="2"/>
        <v>0.41</v>
      </c>
      <c r="K182" s="6">
        <v>1</v>
      </c>
      <c r="L182" s="6" t="s">
        <v>11</v>
      </c>
      <c r="M182" s="6" t="s">
        <v>12</v>
      </c>
      <c r="N182" s="6" t="s">
        <v>25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2:32" ht="39" customHeight="1">
      <c r="B183" s="16">
        <v>182</v>
      </c>
      <c r="C183" s="6">
        <v>40000000933</v>
      </c>
      <c r="D183" s="19">
        <v>42022290000</v>
      </c>
      <c r="E183" s="38" t="s">
        <v>549</v>
      </c>
      <c r="F183" s="27" t="s">
        <v>120</v>
      </c>
      <c r="G183" s="6" t="s">
        <v>23</v>
      </c>
      <c r="H183" s="6">
        <v>812</v>
      </c>
      <c r="I183" s="6">
        <v>812</v>
      </c>
      <c r="J183" s="6">
        <f t="shared" si="2"/>
        <v>0.81200000000000006</v>
      </c>
      <c r="K183" s="6">
        <v>1</v>
      </c>
      <c r="L183" s="6" t="s">
        <v>121</v>
      </c>
      <c r="M183" s="6" t="s">
        <v>32</v>
      </c>
      <c r="N183" s="6" t="s">
        <v>25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2:32" ht="45" customHeight="1">
      <c r="B184" s="16">
        <v>183</v>
      </c>
      <c r="C184" s="6">
        <v>40000000932</v>
      </c>
      <c r="D184" s="22">
        <v>62034231000</v>
      </c>
      <c r="E184" s="23" t="s">
        <v>537</v>
      </c>
      <c r="F184" s="27" t="s">
        <v>109</v>
      </c>
      <c r="G184" s="7" t="s">
        <v>10</v>
      </c>
      <c r="H184" s="6">
        <v>712</v>
      </c>
      <c r="I184" s="6">
        <v>712</v>
      </c>
      <c r="J184" s="6">
        <f t="shared" si="2"/>
        <v>0.71199999999999997</v>
      </c>
      <c r="K184" s="6">
        <v>1</v>
      </c>
      <c r="L184" s="6" t="s">
        <v>11</v>
      </c>
      <c r="M184" s="6" t="s">
        <v>12</v>
      </c>
      <c r="N184" s="6" t="s">
        <v>25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2:32" ht="75" customHeight="1">
      <c r="B185" s="16">
        <v>184</v>
      </c>
      <c r="C185" s="6">
        <v>40000000931</v>
      </c>
      <c r="D185" s="22">
        <v>64041990000</v>
      </c>
      <c r="E185" s="23" t="s">
        <v>550</v>
      </c>
      <c r="F185" s="27" t="s">
        <v>74</v>
      </c>
      <c r="G185" s="6" t="s">
        <v>10</v>
      </c>
      <c r="H185" s="71">
        <v>874</v>
      </c>
      <c r="I185" s="6">
        <v>728</v>
      </c>
      <c r="J185" s="6">
        <f t="shared" si="2"/>
        <v>0.72799999999999998</v>
      </c>
      <c r="K185" s="6">
        <v>1</v>
      </c>
      <c r="L185" s="6" t="s">
        <v>93</v>
      </c>
      <c r="M185" s="6" t="s">
        <v>32</v>
      </c>
      <c r="N185" s="27" t="s">
        <v>122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2:32" ht="51.75" customHeight="1">
      <c r="B186" s="16">
        <v>185</v>
      </c>
      <c r="C186" s="6">
        <v>40000000930</v>
      </c>
      <c r="D186" s="19">
        <v>64029996000</v>
      </c>
      <c r="E186" s="45" t="s">
        <v>551</v>
      </c>
      <c r="F186" s="27" t="s">
        <v>78</v>
      </c>
      <c r="G186" s="7" t="s">
        <v>10</v>
      </c>
      <c r="H186" s="71">
        <v>1102</v>
      </c>
      <c r="I186" s="6">
        <v>886</v>
      </c>
      <c r="J186" s="6">
        <f t="shared" si="2"/>
        <v>0.88600000000000001</v>
      </c>
      <c r="K186" s="6">
        <v>1</v>
      </c>
      <c r="L186" s="6" t="s">
        <v>123</v>
      </c>
      <c r="M186" s="6" t="s">
        <v>124</v>
      </c>
      <c r="N186" s="27" t="s">
        <v>77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2:32" ht="51.75" customHeight="1">
      <c r="B187" s="16">
        <v>186</v>
      </c>
      <c r="C187" s="6">
        <v>40000000929</v>
      </c>
      <c r="D187" s="19">
        <v>64029996000</v>
      </c>
      <c r="E187" s="45" t="s">
        <v>551</v>
      </c>
      <c r="F187" s="27" t="s">
        <v>78</v>
      </c>
      <c r="G187" s="7" t="s">
        <v>10</v>
      </c>
      <c r="H187" s="71">
        <v>914</v>
      </c>
      <c r="I187" s="6">
        <v>690</v>
      </c>
      <c r="J187" s="6">
        <f t="shared" si="2"/>
        <v>0.69</v>
      </c>
      <c r="K187" s="6">
        <v>1</v>
      </c>
      <c r="L187" s="6" t="s">
        <v>123</v>
      </c>
      <c r="M187" s="6" t="s">
        <v>124</v>
      </c>
      <c r="N187" s="27" t="s">
        <v>77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2:32" ht="64.5" customHeight="1">
      <c r="B188" s="16">
        <v>187</v>
      </c>
      <c r="C188" s="6">
        <v>40000000928</v>
      </c>
      <c r="D188" s="19">
        <v>64029991000</v>
      </c>
      <c r="E188" s="35" t="s">
        <v>524</v>
      </c>
      <c r="F188" s="27" t="s">
        <v>43</v>
      </c>
      <c r="G188" s="6" t="s">
        <v>116</v>
      </c>
      <c r="H188" s="6">
        <v>94</v>
      </c>
      <c r="I188" s="6">
        <v>94</v>
      </c>
      <c r="J188" s="6">
        <f t="shared" si="2"/>
        <v>9.4E-2</v>
      </c>
      <c r="K188" s="6">
        <v>1</v>
      </c>
      <c r="L188" s="6" t="s">
        <v>44</v>
      </c>
      <c r="M188" s="6" t="s">
        <v>18</v>
      </c>
      <c r="N188" s="28" t="s">
        <v>125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2:32" ht="15" customHeight="1">
      <c r="B189" s="16">
        <v>188</v>
      </c>
      <c r="C189" s="6">
        <v>40000000927</v>
      </c>
      <c r="D189" s="67">
        <v>64052099000</v>
      </c>
      <c r="E189" s="45" t="s">
        <v>497</v>
      </c>
      <c r="F189" s="31" t="s">
        <v>43</v>
      </c>
      <c r="G189" s="20" t="s">
        <v>116</v>
      </c>
      <c r="H189" s="6">
        <v>94</v>
      </c>
      <c r="I189" s="6">
        <v>94</v>
      </c>
      <c r="J189" s="6">
        <f t="shared" si="2"/>
        <v>9.4E-2</v>
      </c>
      <c r="K189" s="6">
        <v>1</v>
      </c>
      <c r="L189" s="6" t="s">
        <v>44</v>
      </c>
      <c r="M189" s="6" t="s">
        <v>18</v>
      </c>
      <c r="N189" s="27" t="s">
        <v>126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2:32" ht="39" customHeight="1">
      <c r="B190" s="16">
        <v>189</v>
      </c>
      <c r="C190" s="6">
        <v>40000000926</v>
      </c>
      <c r="D190" s="19">
        <v>64029991000</v>
      </c>
      <c r="E190" s="45" t="s">
        <v>552</v>
      </c>
      <c r="F190" s="27" t="s">
        <v>40</v>
      </c>
      <c r="G190" s="6" t="s">
        <v>55</v>
      </c>
      <c r="H190" s="6">
        <v>96</v>
      </c>
      <c r="I190" s="6">
        <v>96</v>
      </c>
      <c r="J190" s="6">
        <f t="shared" si="2"/>
        <v>9.6000000000000002E-2</v>
      </c>
      <c r="K190" s="6">
        <v>1</v>
      </c>
      <c r="L190" s="6" t="s">
        <v>44</v>
      </c>
      <c r="M190" s="6" t="s">
        <v>18</v>
      </c>
      <c r="N190" s="27" t="s">
        <v>127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2:32" ht="15" customHeight="1">
      <c r="B191" s="16">
        <v>190</v>
      </c>
      <c r="C191" s="6">
        <v>40000000925</v>
      </c>
      <c r="D191" s="67">
        <v>64052099000</v>
      </c>
      <c r="E191" s="45" t="s">
        <v>498</v>
      </c>
      <c r="F191" s="27" t="s">
        <v>40</v>
      </c>
      <c r="G191" s="6" t="s">
        <v>23</v>
      </c>
      <c r="H191" s="6">
        <v>96</v>
      </c>
      <c r="I191" s="6">
        <v>96</v>
      </c>
      <c r="J191" s="6">
        <f t="shared" si="2"/>
        <v>9.6000000000000002E-2</v>
      </c>
      <c r="K191" s="6">
        <v>1</v>
      </c>
      <c r="L191" s="6" t="s">
        <v>44</v>
      </c>
      <c r="M191" s="6" t="s">
        <v>18</v>
      </c>
      <c r="N191" s="6" t="s">
        <v>128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2:32" ht="60" customHeight="1">
      <c r="B192" s="16">
        <v>191</v>
      </c>
      <c r="C192" s="6">
        <v>40000000924</v>
      </c>
      <c r="D192" s="22">
        <v>64041990000</v>
      </c>
      <c r="E192" s="23" t="s">
        <v>553</v>
      </c>
      <c r="F192" s="27" t="s">
        <v>40</v>
      </c>
      <c r="G192" s="6" t="s">
        <v>23</v>
      </c>
      <c r="H192" s="6">
        <v>108</v>
      </c>
      <c r="I192" s="6">
        <v>108</v>
      </c>
      <c r="J192" s="6">
        <f t="shared" si="2"/>
        <v>0.108</v>
      </c>
      <c r="K192" s="6">
        <v>1</v>
      </c>
      <c r="L192" s="6" t="s">
        <v>44</v>
      </c>
      <c r="M192" s="6" t="s">
        <v>18</v>
      </c>
      <c r="N192" s="28" t="s">
        <v>129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2:32" ht="64.5" customHeight="1">
      <c r="B193" s="16">
        <v>192</v>
      </c>
      <c r="C193" s="6">
        <v>40000000923</v>
      </c>
      <c r="D193" s="19">
        <v>64039991000</v>
      </c>
      <c r="E193" s="35" t="s">
        <v>554</v>
      </c>
      <c r="F193" s="27" t="s">
        <v>43</v>
      </c>
      <c r="G193" s="20" t="s">
        <v>116</v>
      </c>
      <c r="H193" s="6">
        <v>88</v>
      </c>
      <c r="I193" s="6">
        <v>88</v>
      </c>
      <c r="J193" s="6">
        <f t="shared" si="2"/>
        <v>8.7999999999999995E-2</v>
      </c>
      <c r="K193" s="6">
        <v>1</v>
      </c>
      <c r="L193" s="6" t="s">
        <v>44</v>
      </c>
      <c r="M193" s="6" t="s">
        <v>18</v>
      </c>
      <c r="N193" s="28" t="s">
        <v>100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2:32" ht="64.5" customHeight="1">
      <c r="B194" s="16">
        <v>193</v>
      </c>
      <c r="C194" s="6">
        <v>40000000922</v>
      </c>
      <c r="D194" s="19">
        <v>64039991000</v>
      </c>
      <c r="E194" s="35" t="s">
        <v>554</v>
      </c>
      <c r="F194" s="27" t="s">
        <v>43</v>
      </c>
      <c r="G194" s="20" t="s">
        <v>116</v>
      </c>
      <c r="H194" s="6">
        <v>98</v>
      </c>
      <c r="I194" s="6">
        <v>98</v>
      </c>
      <c r="J194" s="6">
        <f t="shared" ref="J194:J257" si="3">I194/1000</f>
        <v>9.8000000000000004E-2</v>
      </c>
      <c r="K194" s="6">
        <v>1</v>
      </c>
      <c r="L194" s="6" t="s">
        <v>44</v>
      </c>
      <c r="M194" s="6" t="s">
        <v>18</v>
      </c>
      <c r="N194" s="28" t="s">
        <v>100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2:32" ht="15" customHeight="1">
      <c r="B195" s="16">
        <v>194</v>
      </c>
      <c r="C195" s="6">
        <v>40000000921</v>
      </c>
      <c r="D195" s="67">
        <v>64052099000</v>
      </c>
      <c r="E195" s="45" t="s">
        <v>497</v>
      </c>
      <c r="F195" s="27" t="s">
        <v>43</v>
      </c>
      <c r="G195" s="20" t="s">
        <v>116</v>
      </c>
      <c r="H195" s="6">
        <v>100</v>
      </c>
      <c r="I195" s="6">
        <v>100</v>
      </c>
      <c r="J195" s="6">
        <f t="shared" si="3"/>
        <v>0.1</v>
      </c>
      <c r="K195" s="6">
        <v>1</v>
      </c>
      <c r="L195" s="6" t="s">
        <v>44</v>
      </c>
      <c r="M195" s="6" t="s">
        <v>18</v>
      </c>
      <c r="N195" s="27" t="s">
        <v>126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2:32" ht="60" customHeight="1">
      <c r="B196" s="16">
        <v>195</v>
      </c>
      <c r="C196" s="6">
        <v>40000000920</v>
      </c>
      <c r="D196" s="22">
        <v>64039118000</v>
      </c>
      <c r="E196" s="23" t="s">
        <v>522</v>
      </c>
      <c r="F196" s="27" t="s">
        <v>88</v>
      </c>
      <c r="G196" s="6" t="s">
        <v>20</v>
      </c>
      <c r="H196" s="71">
        <v>1526</v>
      </c>
      <c r="I196" s="6">
        <v>1024</v>
      </c>
      <c r="J196" s="6">
        <f t="shared" si="3"/>
        <v>1.024</v>
      </c>
      <c r="K196" s="6">
        <v>1</v>
      </c>
      <c r="L196" s="6" t="s">
        <v>26</v>
      </c>
      <c r="M196" s="6" t="s">
        <v>18</v>
      </c>
      <c r="N196" s="27" t="s">
        <v>102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2:32" ht="51.75" customHeight="1">
      <c r="B197" s="16">
        <v>196</v>
      </c>
      <c r="C197" s="6">
        <v>40000000919</v>
      </c>
      <c r="D197" s="19">
        <v>64029998000</v>
      </c>
      <c r="E197" s="35" t="s">
        <v>516</v>
      </c>
      <c r="F197" s="27" t="s">
        <v>74</v>
      </c>
      <c r="G197" s="6" t="s">
        <v>20</v>
      </c>
      <c r="H197" s="71">
        <v>1178</v>
      </c>
      <c r="I197" s="6">
        <v>976</v>
      </c>
      <c r="J197" s="6">
        <f t="shared" si="3"/>
        <v>0.97599999999999998</v>
      </c>
      <c r="K197" s="6">
        <v>1</v>
      </c>
      <c r="L197" s="6" t="s">
        <v>130</v>
      </c>
      <c r="M197" s="6" t="s">
        <v>18</v>
      </c>
      <c r="N197" s="27" t="s">
        <v>77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2:32" ht="39" customHeight="1">
      <c r="B198" s="16">
        <v>197</v>
      </c>
      <c r="C198" s="6">
        <v>40000000918</v>
      </c>
      <c r="D198" s="19">
        <v>64041990000</v>
      </c>
      <c r="E198" s="45" t="s">
        <v>555</v>
      </c>
      <c r="F198" s="27" t="s">
        <v>94</v>
      </c>
      <c r="G198" s="6" t="s">
        <v>55</v>
      </c>
      <c r="H198" s="71">
        <v>746</v>
      </c>
      <c r="I198" s="6">
        <v>572</v>
      </c>
      <c r="J198" s="6">
        <f t="shared" si="3"/>
        <v>0.57199999999999995</v>
      </c>
      <c r="K198" s="6">
        <v>1</v>
      </c>
      <c r="L198" s="6" t="s">
        <v>131</v>
      </c>
      <c r="M198" s="6" t="s">
        <v>18</v>
      </c>
      <c r="N198" s="6" t="s">
        <v>19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2:32" ht="60" customHeight="1">
      <c r="B199" s="16">
        <v>198</v>
      </c>
      <c r="C199" s="6">
        <v>40000000917</v>
      </c>
      <c r="D199" s="22">
        <v>64041990000</v>
      </c>
      <c r="E199" s="23" t="s">
        <v>556</v>
      </c>
      <c r="F199" s="30" t="s">
        <v>132</v>
      </c>
      <c r="G199" s="6" t="s">
        <v>20</v>
      </c>
      <c r="H199" s="71">
        <v>1106</v>
      </c>
      <c r="I199" s="6">
        <v>832</v>
      </c>
      <c r="J199" s="6">
        <f t="shared" si="3"/>
        <v>0.83199999999999996</v>
      </c>
      <c r="K199" s="6">
        <v>1</v>
      </c>
      <c r="L199" s="6" t="s">
        <v>133</v>
      </c>
      <c r="M199" s="6" t="s">
        <v>18</v>
      </c>
      <c r="N199" s="27" t="s">
        <v>122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2:32" ht="51.75" customHeight="1">
      <c r="B200" s="16">
        <v>199</v>
      </c>
      <c r="C200" s="6">
        <v>40000000916</v>
      </c>
      <c r="D200" s="19">
        <v>64039998000</v>
      </c>
      <c r="E200" s="35" t="s">
        <v>557</v>
      </c>
      <c r="F200" s="27" t="s">
        <v>78</v>
      </c>
      <c r="G200" s="6" t="s">
        <v>20</v>
      </c>
      <c r="H200" s="71">
        <v>1062</v>
      </c>
      <c r="I200" s="6">
        <v>878</v>
      </c>
      <c r="J200" s="6">
        <f t="shared" si="3"/>
        <v>0.878</v>
      </c>
      <c r="K200" s="6">
        <v>1</v>
      </c>
      <c r="L200" s="6" t="s">
        <v>134</v>
      </c>
      <c r="M200" s="6" t="s">
        <v>18</v>
      </c>
      <c r="N200" s="27" t="s">
        <v>102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2:32" ht="39" customHeight="1">
      <c r="B201" s="16">
        <v>200</v>
      </c>
      <c r="C201" s="6">
        <v>40000000915</v>
      </c>
      <c r="D201" s="19">
        <v>64041990000</v>
      </c>
      <c r="E201" s="45" t="s">
        <v>520</v>
      </c>
      <c r="F201" s="27" t="s">
        <v>74</v>
      </c>
      <c r="G201" s="6" t="s">
        <v>10</v>
      </c>
      <c r="H201" s="71">
        <v>784</v>
      </c>
      <c r="I201" s="6">
        <v>576</v>
      </c>
      <c r="J201" s="6">
        <f t="shared" si="3"/>
        <v>0.57599999999999996</v>
      </c>
      <c r="K201" s="6">
        <v>1</v>
      </c>
      <c r="L201" s="6" t="s">
        <v>75</v>
      </c>
      <c r="M201" s="6" t="s">
        <v>18</v>
      </c>
      <c r="N201" s="6" t="s">
        <v>19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2:32" ht="39" customHeight="1">
      <c r="B202" s="16">
        <v>201</v>
      </c>
      <c r="C202" s="6">
        <v>40000000914</v>
      </c>
      <c r="D202" s="19">
        <v>64041990000</v>
      </c>
      <c r="E202" s="45" t="s">
        <v>558</v>
      </c>
      <c r="F202" s="27" t="s">
        <v>78</v>
      </c>
      <c r="G202" s="20" t="s">
        <v>30</v>
      </c>
      <c r="H202" s="71">
        <v>764</v>
      </c>
      <c r="I202" s="6">
        <v>542</v>
      </c>
      <c r="J202" s="6">
        <f t="shared" si="3"/>
        <v>0.54200000000000004</v>
      </c>
      <c r="K202" s="6">
        <v>1</v>
      </c>
      <c r="L202" s="6" t="s">
        <v>135</v>
      </c>
      <c r="M202" s="6" t="s">
        <v>32</v>
      </c>
      <c r="N202" s="6" t="s">
        <v>19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2:32" ht="64.5" customHeight="1">
      <c r="B203" s="16">
        <v>202</v>
      </c>
      <c r="C203" s="6">
        <v>40000000913</v>
      </c>
      <c r="D203" s="19">
        <v>64039991000</v>
      </c>
      <c r="E203" s="35" t="s">
        <v>554</v>
      </c>
      <c r="F203" s="27" t="s">
        <v>43</v>
      </c>
      <c r="G203" s="20" t="s">
        <v>116</v>
      </c>
      <c r="H203" s="71">
        <v>454</v>
      </c>
      <c r="I203" s="6">
        <v>348</v>
      </c>
      <c r="J203" s="6">
        <f t="shared" si="3"/>
        <v>0.34799999999999998</v>
      </c>
      <c r="K203" s="6">
        <v>1</v>
      </c>
      <c r="L203" s="6" t="s">
        <v>136</v>
      </c>
      <c r="M203" s="6" t="s">
        <v>18</v>
      </c>
      <c r="N203" s="27" t="s">
        <v>102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2:32" ht="51.75" customHeight="1">
      <c r="B204" s="16">
        <v>203</v>
      </c>
      <c r="C204" s="6">
        <v>40000000912</v>
      </c>
      <c r="D204" s="19">
        <v>64029998000</v>
      </c>
      <c r="E204" s="45" t="s">
        <v>517</v>
      </c>
      <c r="F204" s="27" t="s">
        <v>78</v>
      </c>
      <c r="G204" s="6" t="s">
        <v>20</v>
      </c>
      <c r="H204" s="71">
        <v>800</v>
      </c>
      <c r="I204" s="6">
        <v>624</v>
      </c>
      <c r="J204" s="6">
        <f t="shared" si="3"/>
        <v>0.624</v>
      </c>
      <c r="K204" s="6">
        <v>1</v>
      </c>
      <c r="L204" s="6" t="s">
        <v>51</v>
      </c>
      <c r="M204" s="6" t="s">
        <v>18</v>
      </c>
      <c r="N204" s="27" t="s">
        <v>76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2:32" ht="39" customHeight="1">
      <c r="B205" s="16">
        <v>204</v>
      </c>
      <c r="C205" s="6">
        <v>40000000911</v>
      </c>
      <c r="D205" s="19">
        <v>64041990000</v>
      </c>
      <c r="E205" s="45" t="s">
        <v>527</v>
      </c>
      <c r="F205" s="27" t="s">
        <v>94</v>
      </c>
      <c r="G205" s="6" t="s">
        <v>23</v>
      </c>
      <c r="H205" s="71">
        <v>310</v>
      </c>
      <c r="I205" s="6">
        <v>204</v>
      </c>
      <c r="J205" s="6">
        <f t="shared" si="3"/>
        <v>0.20399999999999999</v>
      </c>
      <c r="K205" s="6">
        <v>1</v>
      </c>
      <c r="L205" s="6" t="s">
        <v>44</v>
      </c>
      <c r="M205" s="6" t="s">
        <v>18</v>
      </c>
      <c r="N205" s="6" t="s">
        <v>19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2:32" ht="39" customHeight="1">
      <c r="B206" s="16">
        <v>205</v>
      </c>
      <c r="C206" s="6">
        <v>40000000907</v>
      </c>
      <c r="D206" s="19">
        <v>64041990000</v>
      </c>
      <c r="E206" s="45" t="s">
        <v>555</v>
      </c>
      <c r="F206" s="27" t="s">
        <v>94</v>
      </c>
      <c r="G206" s="6" t="s">
        <v>55</v>
      </c>
      <c r="H206" s="71">
        <v>288</v>
      </c>
      <c r="I206" s="6">
        <v>184</v>
      </c>
      <c r="J206" s="6">
        <f t="shared" si="3"/>
        <v>0.184</v>
      </c>
      <c r="K206" s="6">
        <v>1</v>
      </c>
      <c r="L206" s="6" t="s">
        <v>44</v>
      </c>
      <c r="M206" s="6" t="s">
        <v>18</v>
      </c>
      <c r="N206" s="6" t="s">
        <v>137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2:32" ht="39" customHeight="1">
      <c r="B207" s="16">
        <v>206</v>
      </c>
      <c r="C207" s="6">
        <v>40000000910</v>
      </c>
      <c r="D207" s="19">
        <v>64041990000</v>
      </c>
      <c r="E207" s="45" t="s">
        <v>527</v>
      </c>
      <c r="F207" s="58" t="s">
        <v>94</v>
      </c>
      <c r="G207" s="65" t="s">
        <v>116</v>
      </c>
      <c r="H207" s="71">
        <v>416</v>
      </c>
      <c r="I207" s="6">
        <v>294</v>
      </c>
      <c r="J207" s="6">
        <f t="shared" si="3"/>
        <v>0.29399999999999998</v>
      </c>
      <c r="K207" s="59">
        <v>1</v>
      </c>
      <c r="L207" s="59" t="s">
        <v>44</v>
      </c>
      <c r="M207" s="6" t="s">
        <v>18</v>
      </c>
      <c r="N207" s="6" t="s">
        <v>19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2:32" ht="45" customHeight="1">
      <c r="B208" s="16">
        <v>207</v>
      </c>
      <c r="C208" s="6">
        <v>40000000909</v>
      </c>
      <c r="D208" s="22">
        <v>64041990000</v>
      </c>
      <c r="E208" s="23" t="s">
        <v>559</v>
      </c>
      <c r="F208" s="27" t="s">
        <v>43</v>
      </c>
      <c r="G208" s="6" t="s">
        <v>116</v>
      </c>
      <c r="H208" s="71">
        <v>186</v>
      </c>
      <c r="I208" s="6">
        <v>86</v>
      </c>
      <c r="J208" s="6">
        <f t="shared" si="3"/>
        <v>8.5999999999999993E-2</v>
      </c>
      <c r="K208" s="6">
        <v>1</v>
      </c>
      <c r="L208" s="6" t="s">
        <v>44</v>
      </c>
      <c r="M208" s="6" t="s">
        <v>18</v>
      </c>
      <c r="N208" s="6" t="s">
        <v>19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2:32" ht="64.5" customHeight="1">
      <c r="B209" s="16">
        <v>208</v>
      </c>
      <c r="C209" s="6">
        <v>40000000908</v>
      </c>
      <c r="D209" s="19">
        <v>64039991000</v>
      </c>
      <c r="E209" s="35" t="s">
        <v>554</v>
      </c>
      <c r="F209" s="27" t="s">
        <v>43</v>
      </c>
      <c r="G209" s="20" t="s">
        <v>116</v>
      </c>
      <c r="H209" s="71">
        <v>208</v>
      </c>
      <c r="I209" s="6">
        <v>106</v>
      </c>
      <c r="J209" s="6">
        <f t="shared" si="3"/>
        <v>0.106</v>
      </c>
      <c r="K209" s="6">
        <v>1</v>
      </c>
      <c r="L209" s="6" t="s">
        <v>44</v>
      </c>
      <c r="M209" s="6" t="s">
        <v>18</v>
      </c>
      <c r="N209" s="27" t="s">
        <v>102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2:32" ht="45" customHeight="1">
      <c r="B210" s="16">
        <v>209</v>
      </c>
      <c r="C210" s="6">
        <v>40000000906</v>
      </c>
      <c r="D210" s="22">
        <v>64041990000</v>
      </c>
      <c r="E210" s="23" t="s">
        <v>559</v>
      </c>
      <c r="F210" s="27" t="s">
        <v>43</v>
      </c>
      <c r="G210" s="6" t="s">
        <v>116</v>
      </c>
      <c r="H210" s="71">
        <v>342</v>
      </c>
      <c r="I210" s="6">
        <v>216</v>
      </c>
      <c r="J210" s="6">
        <f t="shared" si="3"/>
        <v>0.216</v>
      </c>
      <c r="K210" s="6">
        <v>1</v>
      </c>
      <c r="L210" s="6" t="s">
        <v>44</v>
      </c>
      <c r="M210" s="6" t="s">
        <v>18</v>
      </c>
      <c r="N210" s="6" t="s">
        <v>19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2:32" ht="64.5" customHeight="1">
      <c r="B211" s="16">
        <v>210</v>
      </c>
      <c r="C211" s="6">
        <v>40000000905</v>
      </c>
      <c r="D211" s="19">
        <v>64039991000</v>
      </c>
      <c r="E211" s="35" t="s">
        <v>554</v>
      </c>
      <c r="F211" s="27" t="s">
        <v>43</v>
      </c>
      <c r="G211" s="20" t="s">
        <v>116</v>
      </c>
      <c r="H211" s="71">
        <v>256</v>
      </c>
      <c r="I211" s="6">
        <v>160</v>
      </c>
      <c r="J211" s="6">
        <f t="shared" si="3"/>
        <v>0.16</v>
      </c>
      <c r="K211" s="6">
        <v>1</v>
      </c>
      <c r="L211" s="6" t="s">
        <v>44</v>
      </c>
      <c r="M211" s="6" t="s">
        <v>18</v>
      </c>
      <c r="N211" s="27" t="s">
        <v>90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2:32" ht="105" customHeight="1">
      <c r="B212" s="16">
        <v>211</v>
      </c>
      <c r="C212" s="6">
        <v>40000000904</v>
      </c>
      <c r="D212" s="22" t="s">
        <v>560</v>
      </c>
      <c r="E212" s="23" t="s">
        <v>561</v>
      </c>
      <c r="F212" s="27" t="s">
        <v>138</v>
      </c>
      <c r="G212" s="6" t="s">
        <v>20</v>
      </c>
      <c r="H212" s="6">
        <v>86</v>
      </c>
      <c r="I212" s="6">
        <v>86</v>
      </c>
      <c r="J212" s="6">
        <f t="shared" si="3"/>
        <v>8.5999999999999993E-2</v>
      </c>
      <c r="K212" s="6">
        <v>1</v>
      </c>
      <c r="L212" s="6" t="s">
        <v>139</v>
      </c>
      <c r="M212" s="6" t="s">
        <v>42</v>
      </c>
      <c r="N212" s="6" t="s">
        <v>140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2:32" ht="30" customHeight="1">
      <c r="B213" s="16">
        <v>212</v>
      </c>
      <c r="C213" s="6">
        <v>40000000903</v>
      </c>
      <c r="D213" s="22">
        <v>61091000000</v>
      </c>
      <c r="E213" s="23" t="s">
        <v>500</v>
      </c>
      <c r="F213" s="27" t="s">
        <v>46</v>
      </c>
      <c r="G213" s="6" t="s">
        <v>20</v>
      </c>
      <c r="H213" s="6">
        <v>120</v>
      </c>
      <c r="I213" s="6">
        <v>120</v>
      </c>
      <c r="J213" s="6">
        <f t="shared" si="3"/>
        <v>0.12</v>
      </c>
      <c r="K213" s="6">
        <v>1</v>
      </c>
      <c r="L213" s="6" t="s">
        <v>57</v>
      </c>
      <c r="M213" s="6" t="s">
        <v>12</v>
      </c>
      <c r="N213" s="6" t="s">
        <v>25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2:32" s="61" customFormat="1" ht="75" customHeight="1">
      <c r="B214" s="54">
        <v>213</v>
      </c>
      <c r="C214" s="55">
        <v>40000000902</v>
      </c>
      <c r="D214" s="56">
        <v>61112090000</v>
      </c>
      <c r="E214" s="57" t="s">
        <v>562</v>
      </c>
      <c r="F214" s="58" t="s">
        <v>141</v>
      </c>
      <c r="G214" s="64" t="s">
        <v>142</v>
      </c>
      <c r="H214" s="10">
        <v>68</v>
      </c>
      <c r="I214" s="10">
        <v>68</v>
      </c>
      <c r="J214" s="6">
        <f t="shared" si="3"/>
        <v>6.8000000000000005E-2</v>
      </c>
      <c r="K214" s="59">
        <v>1</v>
      </c>
      <c r="L214" s="59" t="s">
        <v>44</v>
      </c>
      <c r="M214" s="55" t="s">
        <v>48</v>
      </c>
      <c r="N214" s="55" t="s">
        <v>25</v>
      </c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</row>
    <row r="215" spans="2:32" ht="30" customHeight="1">
      <c r="B215" s="16">
        <v>214</v>
      </c>
      <c r="C215" s="6">
        <v>40000000901</v>
      </c>
      <c r="D215" s="22">
        <v>61091000000</v>
      </c>
      <c r="E215" s="23" t="s">
        <v>500</v>
      </c>
      <c r="F215" s="27" t="s">
        <v>46</v>
      </c>
      <c r="G215" s="6" t="s">
        <v>20</v>
      </c>
      <c r="H215" s="6">
        <v>110</v>
      </c>
      <c r="I215" s="6">
        <v>110</v>
      </c>
      <c r="J215" s="6">
        <f t="shared" si="3"/>
        <v>0.11</v>
      </c>
      <c r="K215" s="6">
        <v>1</v>
      </c>
      <c r="L215" s="6" t="s">
        <v>57</v>
      </c>
      <c r="M215" s="6" t="s">
        <v>12</v>
      </c>
      <c r="N215" s="6" t="s">
        <v>25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2:32" ht="90" customHeight="1">
      <c r="B216" s="16">
        <v>215</v>
      </c>
      <c r="C216" s="6">
        <v>40000000900</v>
      </c>
      <c r="D216" s="22">
        <v>64039991000</v>
      </c>
      <c r="E216" s="23" t="s">
        <v>533</v>
      </c>
      <c r="F216" s="27" t="s">
        <v>94</v>
      </c>
      <c r="G216" s="6" t="s">
        <v>23</v>
      </c>
      <c r="H216" s="71">
        <v>278</v>
      </c>
      <c r="I216" s="6">
        <v>184</v>
      </c>
      <c r="J216" s="6">
        <f t="shared" si="3"/>
        <v>0.184</v>
      </c>
      <c r="K216" s="6">
        <v>1</v>
      </c>
      <c r="L216" s="6" t="s">
        <v>44</v>
      </c>
      <c r="M216" s="6" t="s">
        <v>18</v>
      </c>
      <c r="N216" s="27" t="s">
        <v>102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2:32" ht="90" customHeight="1">
      <c r="B217" s="16">
        <v>216</v>
      </c>
      <c r="C217" s="6">
        <v>40000000899</v>
      </c>
      <c r="D217" s="22">
        <v>64039991000</v>
      </c>
      <c r="E217" s="23" t="s">
        <v>499</v>
      </c>
      <c r="F217" s="27" t="s">
        <v>40</v>
      </c>
      <c r="G217" s="6" t="s">
        <v>55</v>
      </c>
      <c r="H217" s="6">
        <v>30</v>
      </c>
      <c r="I217" s="6">
        <v>30</v>
      </c>
      <c r="J217" s="6">
        <f t="shared" si="3"/>
        <v>0.03</v>
      </c>
      <c r="K217" s="6">
        <v>1</v>
      </c>
      <c r="L217" s="6" t="s">
        <v>44</v>
      </c>
      <c r="M217" s="6" t="s">
        <v>18</v>
      </c>
      <c r="N217" s="28" t="s">
        <v>143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2:32" ht="15" customHeight="1">
      <c r="B218" s="16">
        <v>217</v>
      </c>
      <c r="C218" s="6">
        <v>40000000898</v>
      </c>
      <c r="D218" s="67">
        <v>64052099000</v>
      </c>
      <c r="E218" s="45" t="s">
        <v>497</v>
      </c>
      <c r="F218" s="27" t="s">
        <v>43</v>
      </c>
      <c r="G218" s="20" t="s">
        <v>116</v>
      </c>
      <c r="H218" s="6">
        <v>36</v>
      </c>
      <c r="I218" s="6">
        <v>36</v>
      </c>
      <c r="J218" s="6">
        <f t="shared" si="3"/>
        <v>3.5999999999999997E-2</v>
      </c>
      <c r="K218" s="6">
        <v>1</v>
      </c>
      <c r="L218" s="6" t="s">
        <v>44</v>
      </c>
      <c r="M218" s="6" t="s">
        <v>18</v>
      </c>
      <c r="N218" s="27" t="s">
        <v>126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2:32" ht="45" customHeight="1">
      <c r="B219" s="16">
        <v>218</v>
      </c>
      <c r="C219" s="6">
        <v>40000000897</v>
      </c>
      <c r="D219" s="22">
        <v>64041990000</v>
      </c>
      <c r="E219" s="23" t="s">
        <v>559</v>
      </c>
      <c r="F219" s="27" t="s">
        <v>43</v>
      </c>
      <c r="G219" s="6" t="s">
        <v>116</v>
      </c>
      <c r="H219" s="6">
        <v>332</v>
      </c>
      <c r="I219" s="6">
        <v>332</v>
      </c>
      <c r="J219" s="6">
        <f t="shared" si="3"/>
        <v>0.33200000000000002</v>
      </c>
      <c r="K219" s="6">
        <v>1</v>
      </c>
      <c r="L219" s="6" t="s">
        <v>44</v>
      </c>
      <c r="M219" s="6" t="s">
        <v>18</v>
      </c>
      <c r="N219" s="6" t="s">
        <v>19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2:32" ht="45" customHeight="1">
      <c r="B220" s="16">
        <v>219</v>
      </c>
      <c r="C220" s="6">
        <v>40000000896</v>
      </c>
      <c r="D220" s="22">
        <v>64041990000</v>
      </c>
      <c r="E220" s="23" t="s">
        <v>559</v>
      </c>
      <c r="F220" s="27" t="s">
        <v>43</v>
      </c>
      <c r="G220" s="6" t="s">
        <v>116</v>
      </c>
      <c r="H220" s="6">
        <v>332</v>
      </c>
      <c r="I220" s="6">
        <v>332</v>
      </c>
      <c r="J220" s="6">
        <f t="shared" si="3"/>
        <v>0.33200000000000002</v>
      </c>
      <c r="K220" s="6">
        <v>1</v>
      </c>
      <c r="L220" s="6" t="s">
        <v>44</v>
      </c>
      <c r="M220" s="6" t="s">
        <v>18</v>
      </c>
      <c r="N220" s="6" t="s">
        <v>19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2:32" ht="75" customHeight="1">
      <c r="B221" s="16">
        <v>220</v>
      </c>
      <c r="C221" s="6">
        <v>40000000895</v>
      </c>
      <c r="D221" s="22">
        <v>64039116000</v>
      </c>
      <c r="E221" s="23" t="s">
        <v>563</v>
      </c>
      <c r="F221" s="30" t="s">
        <v>88</v>
      </c>
      <c r="G221" s="11" t="s">
        <v>10</v>
      </c>
      <c r="H221" s="9">
        <v>1650</v>
      </c>
      <c r="I221" s="9">
        <v>1340</v>
      </c>
      <c r="J221" s="6">
        <f t="shared" si="3"/>
        <v>1.34</v>
      </c>
      <c r="K221" s="9">
        <v>1</v>
      </c>
      <c r="L221" s="9" t="s">
        <v>144</v>
      </c>
      <c r="M221" s="9" t="s">
        <v>32</v>
      </c>
      <c r="N221" s="30" t="s">
        <v>102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2:32" ht="51.75" customHeight="1">
      <c r="B222" s="16">
        <v>221</v>
      </c>
      <c r="C222" s="6">
        <v>40000000894</v>
      </c>
      <c r="D222" s="19">
        <v>64029998000</v>
      </c>
      <c r="E222" s="45" t="s">
        <v>517</v>
      </c>
      <c r="F222" s="27" t="s">
        <v>78</v>
      </c>
      <c r="G222" s="6" t="s">
        <v>20</v>
      </c>
      <c r="H222" s="71">
        <v>684</v>
      </c>
      <c r="I222" s="6">
        <v>550</v>
      </c>
      <c r="J222" s="6">
        <f t="shared" si="3"/>
        <v>0.55000000000000004</v>
      </c>
      <c r="K222" s="6">
        <v>1</v>
      </c>
      <c r="L222" s="6" t="s">
        <v>145</v>
      </c>
      <c r="M222" s="6" t="s">
        <v>18</v>
      </c>
      <c r="N222" s="27" t="s">
        <v>76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2:32" ht="105" customHeight="1">
      <c r="B223" s="16">
        <v>222</v>
      </c>
      <c r="C223" s="6">
        <v>40000000893</v>
      </c>
      <c r="D223" s="22" t="s">
        <v>560</v>
      </c>
      <c r="E223" s="23" t="s">
        <v>561</v>
      </c>
      <c r="F223" s="27" t="s">
        <v>138</v>
      </c>
      <c r="G223" s="6" t="s">
        <v>20</v>
      </c>
      <c r="H223" s="6">
        <v>366</v>
      </c>
      <c r="I223" s="6">
        <v>366</v>
      </c>
      <c r="J223" s="6">
        <f t="shared" si="3"/>
        <v>0.36599999999999999</v>
      </c>
      <c r="K223" s="6">
        <v>1</v>
      </c>
      <c r="L223" s="6" t="s">
        <v>146</v>
      </c>
      <c r="M223" s="21" t="s">
        <v>147</v>
      </c>
      <c r="N223" s="6" t="s">
        <v>140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2:32" ht="105" customHeight="1">
      <c r="B224" s="16">
        <v>223</v>
      </c>
      <c r="C224" s="6">
        <v>40000000892</v>
      </c>
      <c r="D224" s="22" t="s">
        <v>560</v>
      </c>
      <c r="E224" s="23" t="s">
        <v>561</v>
      </c>
      <c r="F224" s="27" t="s">
        <v>138</v>
      </c>
      <c r="G224" s="6" t="s">
        <v>20</v>
      </c>
      <c r="H224" s="6">
        <v>350</v>
      </c>
      <c r="I224" s="6">
        <v>350</v>
      </c>
      <c r="J224" s="6">
        <f t="shared" si="3"/>
        <v>0.35</v>
      </c>
      <c r="K224" s="6">
        <v>1</v>
      </c>
      <c r="L224" s="6" t="s">
        <v>146</v>
      </c>
      <c r="M224" s="6" t="s">
        <v>147</v>
      </c>
      <c r="N224" s="6" t="s">
        <v>140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2:32" ht="30" customHeight="1">
      <c r="B225" s="16">
        <v>224</v>
      </c>
      <c r="C225" s="6">
        <v>40000000891</v>
      </c>
      <c r="D225" s="22">
        <v>62023000000</v>
      </c>
      <c r="E225" s="23" t="s">
        <v>564</v>
      </c>
      <c r="F225" s="27" t="s">
        <v>62</v>
      </c>
      <c r="G225" s="6" t="s">
        <v>20</v>
      </c>
      <c r="H225" s="6">
        <v>1238</v>
      </c>
      <c r="I225" s="6">
        <v>1238</v>
      </c>
      <c r="J225" s="6">
        <f t="shared" si="3"/>
        <v>1.238</v>
      </c>
      <c r="K225" s="6">
        <v>1</v>
      </c>
      <c r="L225" s="6" t="s">
        <v>148</v>
      </c>
      <c r="M225" s="6" t="s">
        <v>18</v>
      </c>
      <c r="N225" s="6" t="s">
        <v>25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2:32" ht="45" customHeight="1">
      <c r="B226" s="16">
        <v>225</v>
      </c>
      <c r="C226" s="6">
        <v>40000000890</v>
      </c>
      <c r="D226" s="22">
        <v>62014000000</v>
      </c>
      <c r="E226" s="23" t="s">
        <v>536</v>
      </c>
      <c r="F226" s="27" t="s">
        <v>62</v>
      </c>
      <c r="G226" s="7" t="s">
        <v>10</v>
      </c>
      <c r="H226" s="6">
        <v>884</v>
      </c>
      <c r="I226" s="6">
        <v>884</v>
      </c>
      <c r="J226" s="6">
        <f t="shared" si="3"/>
        <v>0.88400000000000001</v>
      </c>
      <c r="K226" s="6">
        <v>1</v>
      </c>
      <c r="L226" s="6" t="s">
        <v>148</v>
      </c>
      <c r="M226" s="6" t="s">
        <v>18</v>
      </c>
      <c r="N226" s="6" t="s">
        <v>36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2:32" ht="45" customHeight="1">
      <c r="B227" s="16">
        <v>226</v>
      </c>
      <c r="C227" s="6">
        <v>40000000889</v>
      </c>
      <c r="D227" s="22">
        <v>62014000000</v>
      </c>
      <c r="E227" s="23" t="s">
        <v>536</v>
      </c>
      <c r="F227" s="27" t="s">
        <v>62</v>
      </c>
      <c r="G227" s="7" t="s">
        <v>10</v>
      </c>
      <c r="H227" s="6">
        <v>960</v>
      </c>
      <c r="I227" s="6">
        <v>960</v>
      </c>
      <c r="J227" s="6">
        <f t="shared" si="3"/>
        <v>0.96</v>
      </c>
      <c r="K227" s="6">
        <v>1</v>
      </c>
      <c r="L227" s="6" t="s">
        <v>148</v>
      </c>
      <c r="M227" s="6" t="s">
        <v>18</v>
      </c>
      <c r="N227" s="6" t="s">
        <v>36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2:32" ht="45" customHeight="1">
      <c r="B228" s="16">
        <v>227</v>
      </c>
      <c r="C228" s="6">
        <v>40000000888</v>
      </c>
      <c r="D228" s="22">
        <v>62014000000</v>
      </c>
      <c r="E228" s="23" t="s">
        <v>536</v>
      </c>
      <c r="F228" s="27" t="s">
        <v>62</v>
      </c>
      <c r="G228" s="7" t="s">
        <v>10</v>
      </c>
      <c r="H228" s="6">
        <v>1044</v>
      </c>
      <c r="I228" s="6">
        <v>1044</v>
      </c>
      <c r="J228" s="6">
        <f t="shared" si="3"/>
        <v>1.044</v>
      </c>
      <c r="K228" s="6">
        <v>1</v>
      </c>
      <c r="L228" s="6" t="s">
        <v>148</v>
      </c>
      <c r="M228" s="6" t="s">
        <v>18</v>
      </c>
      <c r="N228" s="6" t="s">
        <v>36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2:32" ht="45" customHeight="1">
      <c r="B229" s="16">
        <v>228</v>
      </c>
      <c r="C229" s="6">
        <v>40000000887</v>
      </c>
      <c r="D229" s="22">
        <v>62014000000</v>
      </c>
      <c r="E229" s="23" t="s">
        <v>536</v>
      </c>
      <c r="F229" s="27" t="s">
        <v>62</v>
      </c>
      <c r="G229" s="7" t="s">
        <v>10</v>
      </c>
      <c r="H229" s="6">
        <v>1010</v>
      </c>
      <c r="I229" s="6">
        <v>1010</v>
      </c>
      <c r="J229" s="6">
        <f t="shared" si="3"/>
        <v>1.01</v>
      </c>
      <c r="K229" s="6">
        <v>1</v>
      </c>
      <c r="L229" s="6" t="s">
        <v>148</v>
      </c>
      <c r="M229" s="6" t="s">
        <v>18</v>
      </c>
      <c r="N229" s="6" t="s">
        <v>36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2:32" ht="45" customHeight="1">
      <c r="B230" s="16">
        <v>229</v>
      </c>
      <c r="C230" s="6">
        <v>40000000886</v>
      </c>
      <c r="D230" s="22">
        <v>62014000000</v>
      </c>
      <c r="E230" s="23" t="s">
        <v>536</v>
      </c>
      <c r="F230" s="27" t="s">
        <v>62</v>
      </c>
      <c r="G230" s="7" t="s">
        <v>10</v>
      </c>
      <c r="H230" s="6">
        <v>1088</v>
      </c>
      <c r="I230" s="6">
        <v>1088</v>
      </c>
      <c r="J230" s="6">
        <f t="shared" si="3"/>
        <v>1.0880000000000001</v>
      </c>
      <c r="K230" s="6">
        <v>1</v>
      </c>
      <c r="L230" s="6" t="s">
        <v>148</v>
      </c>
      <c r="M230" s="6" t="s">
        <v>18</v>
      </c>
      <c r="N230" s="6" t="s">
        <v>36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2:32" ht="45" customHeight="1">
      <c r="B231" s="16">
        <v>230</v>
      </c>
      <c r="C231" s="6">
        <v>40000000885</v>
      </c>
      <c r="D231" s="22">
        <v>62014000000</v>
      </c>
      <c r="E231" s="23" t="s">
        <v>536</v>
      </c>
      <c r="F231" s="27" t="s">
        <v>62</v>
      </c>
      <c r="G231" s="7" t="s">
        <v>10</v>
      </c>
      <c r="H231" s="6">
        <v>748</v>
      </c>
      <c r="I231" s="6">
        <v>748</v>
      </c>
      <c r="J231" s="6">
        <f t="shared" si="3"/>
        <v>0.748</v>
      </c>
      <c r="K231" s="6">
        <v>1</v>
      </c>
      <c r="L231" s="6" t="s">
        <v>148</v>
      </c>
      <c r="M231" s="6" t="s">
        <v>18</v>
      </c>
      <c r="N231" s="6" t="s">
        <v>36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2:32" ht="45" customHeight="1">
      <c r="B232" s="16">
        <v>231</v>
      </c>
      <c r="C232" s="6">
        <v>40000000884</v>
      </c>
      <c r="D232" s="22">
        <v>62014000000</v>
      </c>
      <c r="E232" s="23" t="s">
        <v>536</v>
      </c>
      <c r="F232" s="27" t="s">
        <v>62</v>
      </c>
      <c r="G232" s="7" t="s">
        <v>10</v>
      </c>
      <c r="H232" s="6">
        <v>752</v>
      </c>
      <c r="I232" s="6">
        <v>752</v>
      </c>
      <c r="J232" s="6">
        <f t="shared" si="3"/>
        <v>0.752</v>
      </c>
      <c r="K232" s="6">
        <v>1</v>
      </c>
      <c r="L232" s="6" t="s">
        <v>148</v>
      </c>
      <c r="M232" s="6" t="s">
        <v>18</v>
      </c>
      <c r="N232" s="6" t="s">
        <v>36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2:32" ht="45" customHeight="1">
      <c r="B233" s="16">
        <v>232</v>
      </c>
      <c r="C233" s="6">
        <v>40000000883</v>
      </c>
      <c r="D233" s="22">
        <v>62014000000</v>
      </c>
      <c r="E233" s="23" t="s">
        <v>536</v>
      </c>
      <c r="F233" s="27" t="s">
        <v>62</v>
      </c>
      <c r="G233" s="7" t="s">
        <v>10</v>
      </c>
      <c r="H233" s="6">
        <v>706</v>
      </c>
      <c r="I233" s="6">
        <v>706</v>
      </c>
      <c r="J233" s="6">
        <f t="shared" si="3"/>
        <v>0.70599999999999996</v>
      </c>
      <c r="K233" s="6">
        <v>1</v>
      </c>
      <c r="L233" s="6" t="s">
        <v>148</v>
      </c>
      <c r="M233" s="6" t="s">
        <v>18</v>
      </c>
      <c r="N233" s="6" t="s">
        <v>36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2:32" ht="30" customHeight="1">
      <c r="B234" s="16">
        <v>233</v>
      </c>
      <c r="C234" s="6">
        <v>40000000882</v>
      </c>
      <c r="D234" s="22">
        <v>62023000000</v>
      </c>
      <c r="E234" s="23" t="s">
        <v>564</v>
      </c>
      <c r="F234" s="27" t="s">
        <v>62</v>
      </c>
      <c r="G234" s="6" t="s">
        <v>20</v>
      </c>
      <c r="H234" s="6">
        <v>1148</v>
      </c>
      <c r="I234" s="6">
        <v>1148</v>
      </c>
      <c r="J234" s="6">
        <f t="shared" si="3"/>
        <v>1.1479999999999999</v>
      </c>
      <c r="K234" s="6">
        <v>1</v>
      </c>
      <c r="L234" s="6" t="s">
        <v>148</v>
      </c>
      <c r="M234" s="6" t="s">
        <v>18</v>
      </c>
      <c r="N234" s="6" t="s">
        <v>25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2:32" ht="30" customHeight="1">
      <c r="B235" s="16">
        <v>234</v>
      </c>
      <c r="C235" s="6">
        <v>40000000881</v>
      </c>
      <c r="D235" s="22">
        <v>62023000000</v>
      </c>
      <c r="E235" s="23" t="s">
        <v>564</v>
      </c>
      <c r="F235" s="27" t="s">
        <v>62</v>
      </c>
      <c r="G235" s="6" t="s">
        <v>20</v>
      </c>
      <c r="H235" s="6">
        <v>1148</v>
      </c>
      <c r="I235" s="6">
        <v>1148</v>
      </c>
      <c r="J235" s="6">
        <f t="shared" si="3"/>
        <v>1.1479999999999999</v>
      </c>
      <c r="K235" s="6">
        <v>1</v>
      </c>
      <c r="L235" s="6" t="s">
        <v>148</v>
      </c>
      <c r="M235" s="6" t="s">
        <v>18</v>
      </c>
      <c r="N235" s="6" t="s">
        <v>25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2:32" ht="30" customHeight="1">
      <c r="B236" s="16">
        <v>235</v>
      </c>
      <c r="C236" s="6">
        <v>40000000880</v>
      </c>
      <c r="D236" s="22">
        <v>61102091000</v>
      </c>
      <c r="E236" s="23" t="s">
        <v>488</v>
      </c>
      <c r="F236" s="27" t="s">
        <v>49</v>
      </c>
      <c r="G236" s="7" t="s">
        <v>10</v>
      </c>
      <c r="H236" s="6">
        <v>638</v>
      </c>
      <c r="I236" s="6">
        <v>638</v>
      </c>
      <c r="J236" s="6">
        <f t="shared" si="3"/>
        <v>0.63800000000000001</v>
      </c>
      <c r="K236" s="6">
        <v>1</v>
      </c>
      <c r="L236" s="6" t="s">
        <v>148</v>
      </c>
      <c r="M236" s="6" t="s">
        <v>18</v>
      </c>
      <c r="N236" s="6" t="s">
        <v>25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2:32" ht="30" customHeight="1">
      <c r="B237" s="16">
        <v>236</v>
      </c>
      <c r="C237" s="6">
        <v>40000000879</v>
      </c>
      <c r="D237" s="22">
        <v>61102091000</v>
      </c>
      <c r="E237" s="23" t="s">
        <v>488</v>
      </c>
      <c r="F237" s="27" t="s">
        <v>49</v>
      </c>
      <c r="G237" s="7" t="s">
        <v>10</v>
      </c>
      <c r="H237" s="6">
        <v>586</v>
      </c>
      <c r="I237" s="6">
        <v>586</v>
      </c>
      <c r="J237" s="6">
        <f t="shared" si="3"/>
        <v>0.58599999999999997</v>
      </c>
      <c r="K237" s="6">
        <v>1</v>
      </c>
      <c r="L237" s="6" t="s">
        <v>148</v>
      </c>
      <c r="M237" s="6" t="s">
        <v>18</v>
      </c>
      <c r="N237" s="6" t="s">
        <v>25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2:32" ht="30" customHeight="1">
      <c r="B238" s="16">
        <v>237</v>
      </c>
      <c r="C238" s="6">
        <v>40000000878</v>
      </c>
      <c r="D238" s="22">
        <v>61102091000</v>
      </c>
      <c r="E238" s="23" t="s">
        <v>488</v>
      </c>
      <c r="F238" s="27" t="s">
        <v>49</v>
      </c>
      <c r="G238" s="7" t="s">
        <v>10</v>
      </c>
      <c r="H238" s="6">
        <v>692</v>
      </c>
      <c r="I238" s="6">
        <v>692</v>
      </c>
      <c r="J238" s="6">
        <f t="shared" si="3"/>
        <v>0.69199999999999995</v>
      </c>
      <c r="K238" s="6">
        <v>1</v>
      </c>
      <c r="L238" s="6" t="s">
        <v>148</v>
      </c>
      <c r="M238" s="6" t="s">
        <v>18</v>
      </c>
      <c r="N238" s="6" t="s">
        <v>25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2:32" ht="30" customHeight="1">
      <c r="B239" s="16">
        <v>238</v>
      </c>
      <c r="C239" s="6">
        <v>40000000877</v>
      </c>
      <c r="D239" s="22">
        <v>61102091000</v>
      </c>
      <c r="E239" s="23" t="s">
        <v>488</v>
      </c>
      <c r="F239" s="27" t="s">
        <v>49</v>
      </c>
      <c r="G239" s="7" t="s">
        <v>10</v>
      </c>
      <c r="H239" s="6">
        <v>660</v>
      </c>
      <c r="I239" s="6">
        <v>660</v>
      </c>
      <c r="J239" s="6">
        <f t="shared" si="3"/>
        <v>0.66</v>
      </c>
      <c r="K239" s="6">
        <v>1</v>
      </c>
      <c r="L239" s="6" t="s">
        <v>148</v>
      </c>
      <c r="M239" s="6" t="s">
        <v>18</v>
      </c>
      <c r="N239" s="6" t="s">
        <v>25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2:32" ht="30" customHeight="1">
      <c r="B240" s="16">
        <v>239</v>
      </c>
      <c r="C240" s="6">
        <v>40000000876</v>
      </c>
      <c r="D240" s="22">
        <v>61102091000</v>
      </c>
      <c r="E240" s="23" t="s">
        <v>488</v>
      </c>
      <c r="F240" s="27" t="s">
        <v>49</v>
      </c>
      <c r="G240" s="7" t="s">
        <v>10</v>
      </c>
      <c r="H240" s="6">
        <v>626</v>
      </c>
      <c r="I240" s="6">
        <v>626</v>
      </c>
      <c r="J240" s="6">
        <f t="shared" si="3"/>
        <v>0.626</v>
      </c>
      <c r="K240" s="6">
        <v>1</v>
      </c>
      <c r="L240" s="6" t="s">
        <v>148</v>
      </c>
      <c r="M240" s="6" t="s">
        <v>18</v>
      </c>
      <c r="N240" s="6" t="s">
        <v>25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2:32" ht="30" customHeight="1">
      <c r="B241" s="16">
        <v>240</v>
      </c>
      <c r="C241" s="6">
        <v>40000000875</v>
      </c>
      <c r="D241" s="22">
        <v>61102091000</v>
      </c>
      <c r="E241" s="23" t="s">
        <v>488</v>
      </c>
      <c r="F241" s="27" t="s">
        <v>49</v>
      </c>
      <c r="G241" s="7" t="s">
        <v>10</v>
      </c>
      <c r="H241" s="6">
        <v>700</v>
      </c>
      <c r="I241" s="6">
        <v>700</v>
      </c>
      <c r="J241" s="6">
        <f t="shared" si="3"/>
        <v>0.7</v>
      </c>
      <c r="K241" s="6">
        <v>1</v>
      </c>
      <c r="L241" s="6" t="s">
        <v>148</v>
      </c>
      <c r="M241" s="6" t="s">
        <v>18</v>
      </c>
      <c r="N241" s="6" t="s">
        <v>25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2:32" ht="30" customHeight="1">
      <c r="B242" s="16">
        <v>241</v>
      </c>
      <c r="C242" s="6">
        <v>40000000874</v>
      </c>
      <c r="D242" s="22">
        <v>61102091000</v>
      </c>
      <c r="E242" s="23" t="s">
        <v>488</v>
      </c>
      <c r="F242" s="27" t="s">
        <v>49</v>
      </c>
      <c r="G242" s="7" t="s">
        <v>10</v>
      </c>
      <c r="H242" s="6">
        <v>666</v>
      </c>
      <c r="I242" s="6">
        <v>666</v>
      </c>
      <c r="J242" s="6">
        <f t="shared" si="3"/>
        <v>0.66600000000000004</v>
      </c>
      <c r="K242" s="6">
        <v>1</v>
      </c>
      <c r="L242" s="6" t="s">
        <v>148</v>
      </c>
      <c r="M242" s="6" t="s">
        <v>18</v>
      </c>
      <c r="N242" s="6" t="s">
        <v>25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2:32" ht="30" customHeight="1">
      <c r="B243" s="16">
        <v>242</v>
      </c>
      <c r="C243" s="6">
        <v>40000000873</v>
      </c>
      <c r="D243" s="22">
        <v>61102091000</v>
      </c>
      <c r="E243" s="23" t="s">
        <v>488</v>
      </c>
      <c r="F243" s="27" t="s">
        <v>49</v>
      </c>
      <c r="G243" s="7" t="s">
        <v>10</v>
      </c>
      <c r="H243" s="6">
        <v>594</v>
      </c>
      <c r="I243" s="6">
        <v>594</v>
      </c>
      <c r="J243" s="6">
        <f t="shared" si="3"/>
        <v>0.59399999999999997</v>
      </c>
      <c r="K243" s="6">
        <v>1</v>
      </c>
      <c r="L243" s="6" t="s">
        <v>148</v>
      </c>
      <c r="M243" s="6" t="s">
        <v>18</v>
      </c>
      <c r="N243" s="6" t="s">
        <v>25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2:32" ht="30" customHeight="1">
      <c r="B244" s="16">
        <v>243</v>
      </c>
      <c r="C244" s="6">
        <v>40000000872</v>
      </c>
      <c r="D244" s="22">
        <v>61102091000</v>
      </c>
      <c r="E244" s="23" t="s">
        <v>488</v>
      </c>
      <c r="F244" s="27" t="s">
        <v>49</v>
      </c>
      <c r="G244" s="7" t="s">
        <v>10</v>
      </c>
      <c r="H244" s="6">
        <v>630</v>
      </c>
      <c r="I244" s="6">
        <v>630</v>
      </c>
      <c r="J244" s="6">
        <f t="shared" si="3"/>
        <v>0.63</v>
      </c>
      <c r="K244" s="6">
        <v>1</v>
      </c>
      <c r="L244" s="6" t="s">
        <v>148</v>
      </c>
      <c r="M244" s="6" t="s">
        <v>18</v>
      </c>
      <c r="N244" s="6" t="s">
        <v>25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2:32" ht="30" customHeight="1">
      <c r="B245" s="16">
        <v>244</v>
      </c>
      <c r="C245" s="6">
        <v>40000000871</v>
      </c>
      <c r="D245" s="22">
        <v>61102091000</v>
      </c>
      <c r="E245" s="23" t="s">
        <v>488</v>
      </c>
      <c r="F245" s="27" t="s">
        <v>49</v>
      </c>
      <c r="G245" s="7" t="s">
        <v>10</v>
      </c>
      <c r="H245" s="6">
        <v>662</v>
      </c>
      <c r="I245" s="6">
        <v>662</v>
      </c>
      <c r="J245" s="6">
        <f t="shared" si="3"/>
        <v>0.66200000000000003</v>
      </c>
      <c r="K245" s="6">
        <v>1</v>
      </c>
      <c r="L245" s="6" t="s">
        <v>148</v>
      </c>
      <c r="M245" s="6" t="s">
        <v>18</v>
      </c>
      <c r="N245" s="6" t="s">
        <v>25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2:32" ht="30" customHeight="1">
      <c r="B246" s="16">
        <v>245</v>
      </c>
      <c r="C246" s="6">
        <v>40000000870</v>
      </c>
      <c r="D246" s="22">
        <v>61103091000</v>
      </c>
      <c r="E246" s="23" t="s">
        <v>481</v>
      </c>
      <c r="F246" s="27" t="s">
        <v>49</v>
      </c>
      <c r="G246" s="7" t="s">
        <v>10</v>
      </c>
      <c r="H246" s="6">
        <v>446</v>
      </c>
      <c r="I246" s="6">
        <v>446</v>
      </c>
      <c r="J246" s="6">
        <f t="shared" si="3"/>
        <v>0.44600000000000001</v>
      </c>
      <c r="K246" s="6">
        <v>1</v>
      </c>
      <c r="L246" s="6" t="s">
        <v>148</v>
      </c>
      <c r="M246" s="6" t="s">
        <v>42</v>
      </c>
      <c r="N246" s="6" t="s">
        <v>113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2:32" ht="30" customHeight="1">
      <c r="B247" s="16">
        <v>246</v>
      </c>
      <c r="C247" s="6">
        <v>40000000869</v>
      </c>
      <c r="D247" s="22">
        <v>61103091000</v>
      </c>
      <c r="E247" s="23" t="s">
        <v>481</v>
      </c>
      <c r="F247" s="27" t="s">
        <v>49</v>
      </c>
      <c r="G247" s="7" t="s">
        <v>10</v>
      </c>
      <c r="H247" s="6">
        <v>462</v>
      </c>
      <c r="I247" s="6">
        <v>462</v>
      </c>
      <c r="J247" s="6">
        <f t="shared" si="3"/>
        <v>0.46200000000000002</v>
      </c>
      <c r="K247" s="6">
        <v>1</v>
      </c>
      <c r="L247" s="6" t="s">
        <v>148</v>
      </c>
      <c r="M247" s="6" t="s">
        <v>42</v>
      </c>
      <c r="N247" s="6" t="s">
        <v>113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2:32" ht="30" customHeight="1">
      <c r="B248" s="16">
        <v>247</v>
      </c>
      <c r="C248" s="6">
        <v>40000000868</v>
      </c>
      <c r="D248" s="22">
        <v>61103091000</v>
      </c>
      <c r="E248" s="23" t="s">
        <v>481</v>
      </c>
      <c r="F248" s="27" t="s">
        <v>49</v>
      </c>
      <c r="G248" s="7" t="s">
        <v>10</v>
      </c>
      <c r="H248" s="6">
        <v>438</v>
      </c>
      <c r="I248" s="6">
        <v>438</v>
      </c>
      <c r="J248" s="6">
        <f t="shared" si="3"/>
        <v>0.438</v>
      </c>
      <c r="K248" s="6">
        <v>1</v>
      </c>
      <c r="L248" s="6" t="s">
        <v>148</v>
      </c>
      <c r="M248" s="6" t="s">
        <v>42</v>
      </c>
      <c r="N248" s="6" t="s">
        <v>113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2:32" ht="30" customHeight="1">
      <c r="B249" s="16">
        <v>248</v>
      </c>
      <c r="C249" s="6">
        <v>40000000867</v>
      </c>
      <c r="D249" s="22">
        <v>61103091000</v>
      </c>
      <c r="E249" s="23" t="s">
        <v>481</v>
      </c>
      <c r="F249" s="27" t="s">
        <v>49</v>
      </c>
      <c r="G249" s="7" t="s">
        <v>10</v>
      </c>
      <c r="H249" s="6">
        <v>482</v>
      </c>
      <c r="I249" s="6">
        <v>482</v>
      </c>
      <c r="J249" s="6">
        <f t="shared" si="3"/>
        <v>0.48199999999999998</v>
      </c>
      <c r="K249" s="6">
        <v>1</v>
      </c>
      <c r="L249" s="6" t="s">
        <v>148</v>
      </c>
      <c r="M249" s="6" t="s">
        <v>42</v>
      </c>
      <c r="N249" s="6" t="s">
        <v>113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2:32" ht="30" customHeight="1">
      <c r="B250" s="16">
        <v>249</v>
      </c>
      <c r="C250" s="6">
        <v>40000000866</v>
      </c>
      <c r="D250" s="22">
        <v>61103091000</v>
      </c>
      <c r="E250" s="23" t="s">
        <v>481</v>
      </c>
      <c r="F250" s="27" t="s">
        <v>49</v>
      </c>
      <c r="G250" s="7" t="s">
        <v>10</v>
      </c>
      <c r="H250" s="6">
        <v>420</v>
      </c>
      <c r="I250" s="6">
        <v>420</v>
      </c>
      <c r="J250" s="6">
        <f t="shared" si="3"/>
        <v>0.42</v>
      </c>
      <c r="K250" s="6">
        <v>1</v>
      </c>
      <c r="L250" s="6" t="s">
        <v>148</v>
      </c>
      <c r="M250" s="6" t="s">
        <v>42</v>
      </c>
      <c r="N250" s="6" t="s">
        <v>113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2:32" ht="45" customHeight="1">
      <c r="B251" s="16">
        <v>250</v>
      </c>
      <c r="C251" s="6">
        <v>40000000865</v>
      </c>
      <c r="D251" s="22">
        <v>61109090000</v>
      </c>
      <c r="E251" s="23" t="s">
        <v>565</v>
      </c>
      <c r="F251" s="27" t="s">
        <v>49</v>
      </c>
      <c r="G251" s="7" t="s">
        <v>10</v>
      </c>
      <c r="H251" s="6">
        <v>702</v>
      </c>
      <c r="I251" s="6">
        <v>702</v>
      </c>
      <c r="J251" s="6">
        <f t="shared" si="3"/>
        <v>0.70199999999999996</v>
      </c>
      <c r="K251" s="6">
        <v>1</v>
      </c>
      <c r="L251" s="6" t="s">
        <v>148</v>
      </c>
      <c r="M251" s="6" t="s">
        <v>42</v>
      </c>
      <c r="N251" s="6" t="s">
        <v>149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2:32" ht="45" customHeight="1">
      <c r="B252" s="16">
        <v>251</v>
      </c>
      <c r="C252" s="6">
        <v>40000000864</v>
      </c>
      <c r="D252" s="22">
        <v>61109090000</v>
      </c>
      <c r="E252" s="23" t="s">
        <v>565</v>
      </c>
      <c r="F252" s="27" t="s">
        <v>49</v>
      </c>
      <c r="G252" s="7" t="s">
        <v>10</v>
      </c>
      <c r="H252" s="6">
        <v>726</v>
      </c>
      <c r="I252" s="6">
        <v>726</v>
      </c>
      <c r="J252" s="6">
        <f t="shared" si="3"/>
        <v>0.72599999999999998</v>
      </c>
      <c r="K252" s="6">
        <v>1</v>
      </c>
      <c r="L252" s="6" t="s">
        <v>148</v>
      </c>
      <c r="M252" s="6" t="s">
        <v>42</v>
      </c>
      <c r="N252" s="6" t="s">
        <v>149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2:32" ht="45" customHeight="1">
      <c r="B253" s="16">
        <v>252</v>
      </c>
      <c r="C253" s="6">
        <v>40000000863</v>
      </c>
      <c r="D253" s="22">
        <v>61109090000</v>
      </c>
      <c r="E253" s="23" t="s">
        <v>565</v>
      </c>
      <c r="F253" s="27" t="s">
        <v>49</v>
      </c>
      <c r="G253" s="7" t="s">
        <v>10</v>
      </c>
      <c r="H253" s="6">
        <v>664</v>
      </c>
      <c r="I253" s="6">
        <v>664</v>
      </c>
      <c r="J253" s="6">
        <f t="shared" si="3"/>
        <v>0.66400000000000003</v>
      </c>
      <c r="K253" s="6">
        <v>1</v>
      </c>
      <c r="L253" s="6" t="s">
        <v>148</v>
      </c>
      <c r="M253" s="6" t="s">
        <v>42</v>
      </c>
      <c r="N253" s="6" t="s">
        <v>149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2:32" ht="45" customHeight="1">
      <c r="B254" s="16">
        <v>253</v>
      </c>
      <c r="C254" s="6">
        <v>40000000862</v>
      </c>
      <c r="D254" s="22">
        <v>61109090000</v>
      </c>
      <c r="E254" s="23" t="s">
        <v>565</v>
      </c>
      <c r="F254" s="27" t="s">
        <v>49</v>
      </c>
      <c r="G254" s="7" t="s">
        <v>10</v>
      </c>
      <c r="H254" s="6">
        <v>634</v>
      </c>
      <c r="I254" s="6">
        <v>634</v>
      </c>
      <c r="J254" s="6">
        <f t="shared" si="3"/>
        <v>0.63400000000000001</v>
      </c>
      <c r="K254" s="6">
        <v>1</v>
      </c>
      <c r="L254" s="6" t="s">
        <v>148</v>
      </c>
      <c r="M254" s="6" t="s">
        <v>42</v>
      </c>
      <c r="N254" s="6" t="s">
        <v>149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2:32" ht="45" customHeight="1">
      <c r="B255" s="16">
        <v>254</v>
      </c>
      <c r="C255" s="6">
        <v>40000000861</v>
      </c>
      <c r="D255" s="22">
        <v>61109090000</v>
      </c>
      <c r="E255" s="23" t="s">
        <v>565</v>
      </c>
      <c r="F255" s="27" t="s">
        <v>49</v>
      </c>
      <c r="G255" s="7" t="s">
        <v>10</v>
      </c>
      <c r="H255" s="6">
        <v>714</v>
      </c>
      <c r="I255" s="6">
        <v>714</v>
      </c>
      <c r="J255" s="6">
        <f t="shared" si="3"/>
        <v>0.71399999999999997</v>
      </c>
      <c r="K255" s="6">
        <v>1</v>
      </c>
      <c r="L255" s="6" t="s">
        <v>148</v>
      </c>
      <c r="M255" s="6" t="s">
        <v>42</v>
      </c>
      <c r="N255" s="6" t="s">
        <v>149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2:32" ht="45" customHeight="1">
      <c r="B256" s="16">
        <v>255</v>
      </c>
      <c r="C256" s="6">
        <v>40000000860</v>
      </c>
      <c r="D256" s="22">
        <v>61102091000</v>
      </c>
      <c r="E256" s="23" t="s">
        <v>566</v>
      </c>
      <c r="F256" s="27" t="s">
        <v>150</v>
      </c>
      <c r="G256" s="7" t="s">
        <v>10</v>
      </c>
      <c r="H256" s="6">
        <v>332</v>
      </c>
      <c r="I256" s="6">
        <v>332</v>
      </c>
      <c r="J256" s="6">
        <f t="shared" si="3"/>
        <v>0.33200000000000002</v>
      </c>
      <c r="K256" s="6">
        <v>1</v>
      </c>
      <c r="L256" s="6" t="s">
        <v>148</v>
      </c>
      <c r="M256" s="6" t="s">
        <v>18</v>
      </c>
      <c r="N256" s="6" t="s">
        <v>25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2:32" ht="45" customHeight="1">
      <c r="B257" s="16">
        <v>256</v>
      </c>
      <c r="C257" s="6">
        <v>40000000859</v>
      </c>
      <c r="D257" s="22">
        <v>61102091000</v>
      </c>
      <c r="E257" s="23" t="s">
        <v>566</v>
      </c>
      <c r="F257" s="27" t="s">
        <v>150</v>
      </c>
      <c r="G257" s="7" t="s">
        <v>10</v>
      </c>
      <c r="H257" s="6">
        <v>314</v>
      </c>
      <c r="I257" s="6">
        <v>314</v>
      </c>
      <c r="J257" s="6">
        <f t="shared" si="3"/>
        <v>0.314</v>
      </c>
      <c r="K257" s="6">
        <v>1</v>
      </c>
      <c r="L257" s="6" t="s">
        <v>148</v>
      </c>
      <c r="M257" s="6" t="s">
        <v>18</v>
      </c>
      <c r="N257" s="6" t="s">
        <v>25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2:32" ht="45" customHeight="1">
      <c r="B258" s="16">
        <v>257</v>
      </c>
      <c r="C258" s="6">
        <v>40000000858</v>
      </c>
      <c r="D258" s="22">
        <v>61102091000</v>
      </c>
      <c r="E258" s="23" t="s">
        <v>566</v>
      </c>
      <c r="F258" s="27" t="s">
        <v>150</v>
      </c>
      <c r="G258" s="7" t="s">
        <v>10</v>
      </c>
      <c r="H258" s="6">
        <v>382</v>
      </c>
      <c r="I258" s="6">
        <v>382</v>
      </c>
      <c r="J258" s="6">
        <f t="shared" ref="J258:J321" si="4">I258/1000</f>
        <v>0.38200000000000001</v>
      </c>
      <c r="K258" s="6">
        <v>1</v>
      </c>
      <c r="L258" s="6" t="s">
        <v>148</v>
      </c>
      <c r="M258" s="6" t="s">
        <v>18</v>
      </c>
      <c r="N258" s="6" t="s">
        <v>25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2:32" ht="45" customHeight="1">
      <c r="B259" s="16">
        <v>258</v>
      </c>
      <c r="C259" s="6">
        <v>40000000857</v>
      </c>
      <c r="D259" s="22">
        <v>61102091000</v>
      </c>
      <c r="E259" s="23" t="s">
        <v>566</v>
      </c>
      <c r="F259" s="27" t="s">
        <v>150</v>
      </c>
      <c r="G259" s="7" t="s">
        <v>10</v>
      </c>
      <c r="H259" s="6">
        <v>370</v>
      </c>
      <c r="I259" s="6">
        <v>370</v>
      </c>
      <c r="J259" s="6">
        <f t="shared" si="4"/>
        <v>0.37</v>
      </c>
      <c r="K259" s="6">
        <v>1</v>
      </c>
      <c r="L259" s="6" t="s">
        <v>148</v>
      </c>
      <c r="M259" s="6" t="s">
        <v>18</v>
      </c>
      <c r="N259" s="6" t="s">
        <v>25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2:32" ht="30" customHeight="1">
      <c r="B260" s="16">
        <v>259</v>
      </c>
      <c r="C260" s="6">
        <v>40000000856</v>
      </c>
      <c r="D260" s="22">
        <v>61101130000</v>
      </c>
      <c r="E260" s="23" t="s">
        <v>567</v>
      </c>
      <c r="F260" s="27" t="s">
        <v>49</v>
      </c>
      <c r="G260" s="7" t="s">
        <v>10</v>
      </c>
      <c r="H260" s="6">
        <v>354</v>
      </c>
      <c r="I260" s="6">
        <v>354</v>
      </c>
      <c r="J260" s="6">
        <f t="shared" si="4"/>
        <v>0.35399999999999998</v>
      </c>
      <c r="K260" s="6">
        <v>1</v>
      </c>
      <c r="L260" s="6" t="s">
        <v>148</v>
      </c>
      <c r="M260" s="6" t="s">
        <v>42</v>
      </c>
      <c r="N260" s="6" t="s">
        <v>151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2:32" ht="30" customHeight="1">
      <c r="B261" s="16">
        <v>260</v>
      </c>
      <c r="C261" s="6">
        <v>40000000855</v>
      </c>
      <c r="D261" s="22">
        <v>61101130000</v>
      </c>
      <c r="E261" s="23" t="s">
        <v>567</v>
      </c>
      <c r="F261" s="27" t="s">
        <v>49</v>
      </c>
      <c r="G261" s="7" t="s">
        <v>10</v>
      </c>
      <c r="H261" s="6">
        <v>388</v>
      </c>
      <c r="I261" s="6">
        <v>388</v>
      </c>
      <c r="J261" s="6">
        <f t="shared" si="4"/>
        <v>0.38800000000000001</v>
      </c>
      <c r="K261" s="6">
        <v>1</v>
      </c>
      <c r="L261" s="6" t="s">
        <v>148</v>
      </c>
      <c r="M261" s="6" t="s">
        <v>42</v>
      </c>
      <c r="N261" s="6" t="s">
        <v>151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2:32" ht="30" customHeight="1">
      <c r="B262" s="16">
        <v>261</v>
      </c>
      <c r="C262" s="6">
        <v>40000000854</v>
      </c>
      <c r="D262" s="22">
        <v>61101130000</v>
      </c>
      <c r="E262" s="23" t="s">
        <v>567</v>
      </c>
      <c r="F262" s="27" t="s">
        <v>49</v>
      </c>
      <c r="G262" s="7" t="s">
        <v>10</v>
      </c>
      <c r="H262" s="6">
        <v>384</v>
      </c>
      <c r="I262" s="6">
        <v>384</v>
      </c>
      <c r="J262" s="6">
        <f t="shared" si="4"/>
        <v>0.38400000000000001</v>
      </c>
      <c r="K262" s="6">
        <v>1</v>
      </c>
      <c r="L262" s="6" t="s">
        <v>148</v>
      </c>
      <c r="M262" s="6" t="s">
        <v>42</v>
      </c>
      <c r="N262" s="6" t="s">
        <v>151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2:32" ht="30" customHeight="1">
      <c r="B263" s="16">
        <v>262</v>
      </c>
      <c r="C263" s="6">
        <v>40000000853</v>
      </c>
      <c r="D263" s="22">
        <v>61101130000</v>
      </c>
      <c r="E263" s="23" t="s">
        <v>567</v>
      </c>
      <c r="F263" s="27" t="s">
        <v>49</v>
      </c>
      <c r="G263" s="7" t="s">
        <v>10</v>
      </c>
      <c r="H263" s="6">
        <v>440</v>
      </c>
      <c r="I263" s="6">
        <v>440</v>
      </c>
      <c r="J263" s="6">
        <f t="shared" si="4"/>
        <v>0.44</v>
      </c>
      <c r="K263" s="6">
        <v>1</v>
      </c>
      <c r="L263" s="6" t="s">
        <v>148</v>
      </c>
      <c r="M263" s="6" t="s">
        <v>42</v>
      </c>
      <c r="N263" s="6" t="s">
        <v>151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2:32" ht="30" customHeight="1">
      <c r="B264" s="16">
        <v>263</v>
      </c>
      <c r="C264" s="6">
        <v>40000000852</v>
      </c>
      <c r="D264" s="22">
        <v>61102091000</v>
      </c>
      <c r="E264" s="23" t="s">
        <v>488</v>
      </c>
      <c r="F264" s="27" t="s">
        <v>49</v>
      </c>
      <c r="G264" s="7" t="s">
        <v>10</v>
      </c>
      <c r="H264" s="6">
        <v>552</v>
      </c>
      <c r="I264" s="6">
        <v>552</v>
      </c>
      <c r="J264" s="6">
        <f t="shared" si="4"/>
        <v>0.55200000000000005</v>
      </c>
      <c r="K264" s="6">
        <v>1</v>
      </c>
      <c r="L264" s="6" t="s">
        <v>148</v>
      </c>
      <c r="M264" s="6" t="s">
        <v>18</v>
      </c>
      <c r="N264" s="6" t="s">
        <v>25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2:32" ht="30" customHeight="1">
      <c r="B265" s="16">
        <v>264</v>
      </c>
      <c r="C265" s="6">
        <v>40000000851</v>
      </c>
      <c r="D265" s="22">
        <v>61102091000</v>
      </c>
      <c r="E265" s="23" t="s">
        <v>488</v>
      </c>
      <c r="F265" s="27" t="s">
        <v>49</v>
      </c>
      <c r="G265" s="7" t="s">
        <v>10</v>
      </c>
      <c r="H265" s="6">
        <v>540</v>
      </c>
      <c r="I265" s="6">
        <v>540</v>
      </c>
      <c r="J265" s="6">
        <f t="shared" si="4"/>
        <v>0.54</v>
      </c>
      <c r="K265" s="6">
        <v>1</v>
      </c>
      <c r="L265" s="6" t="s">
        <v>148</v>
      </c>
      <c r="M265" s="6" t="s">
        <v>18</v>
      </c>
      <c r="N265" s="6" t="s">
        <v>25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2:32" ht="30" customHeight="1">
      <c r="B266" s="16">
        <v>265</v>
      </c>
      <c r="C266" s="6">
        <v>40000000850</v>
      </c>
      <c r="D266" s="22">
        <v>61102091000</v>
      </c>
      <c r="E266" s="23" t="s">
        <v>488</v>
      </c>
      <c r="F266" s="27" t="s">
        <v>49</v>
      </c>
      <c r="G266" s="7" t="s">
        <v>10</v>
      </c>
      <c r="H266" s="6">
        <v>602</v>
      </c>
      <c r="I266" s="6">
        <v>602</v>
      </c>
      <c r="J266" s="6">
        <f t="shared" si="4"/>
        <v>0.60199999999999998</v>
      </c>
      <c r="K266" s="6">
        <v>1</v>
      </c>
      <c r="L266" s="6" t="s">
        <v>148</v>
      </c>
      <c r="M266" s="6" t="s">
        <v>18</v>
      </c>
      <c r="N266" s="6" t="s">
        <v>25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2:32" ht="30" customHeight="1">
      <c r="B267" s="16">
        <v>266</v>
      </c>
      <c r="C267" s="6">
        <v>40000000849</v>
      </c>
      <c r="D267" s="22">
        <v>61102091000</v>
      </c>
      <c r="E267" s="23" t="s">
        <v>488</v>
      </c>
      <c r="F267" s="27" t="s">
        <v>49</v>
      </c>
      <c r="G267" s="7" t="s">
        <v>10</v>
      </c>
      <c r="H267" s="6">
        <v>566</v>
      </c>
      <c r="I267" s="6">
        <v>566</v>
      </c>
      <c r="J267" s="6">
        <f t="shared" si="4"/>
        <v>0.56599999999999995</v>
      </c>
      <c r="K267" s="6">
        <v>1</v>
      </c>
      <c r="L267" s="6" t="s">
        <v>148</v>
      </c>
      <c r="M267" s="6" t="s">
        <v>18</v>
      </c>
      <c r="N267" s="6" t="s">
        <v>25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2:32" ht="45" customHeight="1">
      <c r="B268" s="16">
        <v>267</v>
      </c>
      <c r="C268" s="6">
        <v>40000000848</v>
      </c>
      <c r="D268" s="22">
        <v>62034231000</v>
      </c>
      <c r="E268" s="23" t="s">
        <v>537</v>
      </c>
      <c r="F268" s="27" t="s">
        <v>109</v>
      </c>
      <c r="G268" s="7" t="s">
        <v>10</v>
      </c>
      <c r="H268" s="6">
        <v>648</v>
      </c>
      <c r="I268" s="6">
        <v>648</v>
      </c>
      <c r="J268" s="6">
        <f t="shared" si="4"/>
        <v>0.64800000000000002</v>
      </c>
      <c r="K268" s="6">
        <v>1</v>
      </c>
      <c r="L268" s="6" t="s">
        <v>148</v>
      </c>
      <c r="M268" s="6" t="s">
        <v>42</v>
      </c>
      <c r="N268" s="6" t="s">
        <v>25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2:32" ht="45" customHeight="1">
      <c r="B269" s="16">
        <v>268</v>
      </c>
      <c r="C269" s="6">
        <v>40000000847</v>
      </c>
      <c r="D269" s="22">
        <v>62034231000</v>
      </c>
      <c r="E269" s="23" t="s">
        <v>537</v>
      </c>
      <c r="F269" s="27" t="s">
        <v>109</v>
      </c>
      <c r="G269" s="7" t="s">
        <v>10</v>
      </c>
      <c r="H269" s="6">
        <v>642</v>
      </c>
      <c r="I269" s="6">
        <v>642</v>
      </c>
      <c r="J269" s="6">
        <f t="shared" si="4"/>
        <v>0.64200000000000002</v>
      </c>
      <c r="K269" s="6">
        <v>1</v>
      </c>
      <c r="L269" s="6" t="s">
        <v>148</v>
      </c>
      <c r="M269" s="6" t="s">
        <v>42</v>
      </c>
      <c r="N269" s="6" t="s">
        <v>25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2:32" ht="45" customHeight="1">
      <c r="B270" s="16">
        <v>269</v>
      </c>
      <c r="C270" s="6">
        <v>40000000846</v>
      </c>
      <c r="D270" s="22">
        <v>62034231000</v>
      </c>
      <c r="E270" s="23" t="s">
        <v>537</v>
      </c>
      <c r="F270" s="27" t="s">
        <v>109</v>
      </c>
      <c r="G270" s="7" t="s">
        <v>10</v>
      </c>
      <c r="H270" s="6">
        <v>662</v>
      </c>
      <c r="I270" s="6">
        <v>662</v>
      </c>
      <c r="J270" s="6">
        <f t="shared" si="4"/>
        <v>0.66200000000000003</v>
      </c>
      <c r="K270" s="6">
        <v>1</v>
      </c>
      <c r="L270" s="6" t="s">
        <v>148</v>
      </c>
      <c r="M270" s="6" t="s">
        <v>42</v>
      </c>
      <c r="N270" s="6" t="s">
        <v>25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2:32" ht="45" customHeight="1">
      <c r="B271" s="16">
        <v>270</v>
      </c>
      <c r="C271" s="6">
        <v>40000000845</v>
      </c>
      <c r="D271" s="22">
        <v>62034231000</v>
      </c>
      <c r="E271" s="23" t="s">
        <v>537</v>
      </c>
      <c r="F271" s="27" t="s">
        <v>109</v>
      </c>
      <c r="G271" s="7" t="s">
        <v>10</v>
      </c>
      <c r="H271" s="6">
        <v>668</v>
      </c>
      <c r="I271" s="6">
        <v>668</v>
      </c>
      <c r="J271" s="6">
        <f t="shared" si="4"/>
        <v>0.66800000000000004</v>
      </c>
      <c r="K271" s="6">
        <v>1</v>
      </c>
      <c r="L271" s="6" t="s">
        <v>148</v>
      </c>
      <c r="M271" s="6" t="s">
        <v>42</v>
      </c>
      <c r="N271" s="6" t="s">
        <v>25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2:32" ht="45" customHeight="1">
      <c r="B272" s="16">
        <v>271</v>
      </c>
      <c r="C272" s="6">
        <v>40000000844</v>
      </c>
      <c r="D272" s="22">
        <v>62034231000</v>
      </c>
      <c r="E272" s="23" t="s">
        <v>537</v>
      </c>
      <c r="F272" s="27" t="s">
        <v>109</v>
      </c>
      <c r="G272" s="7" t="s">
        <v>10</v>
      </c>
      <c r="H272" s="6">
        <v>598</v>
      </c>
      <c r="I272" s="6">
        <v>598</v>
      </c>
      <c r="J272" s="6">
        <f t="shared" si="4"/>
        <v>0.59799999999999998</v>
      </c>
      <c r="K272" s="6">
        <v>1</v>
      </c>
      <c r="L272" s="6" t="s">
        <v>148</v>
      </c>
      <c r="M272" s="6" t="s">
        <v>39</v>
      </c>
      <c r="N272" s="6" t="s">
        <v>25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2:32" ht="45" customHeight="1">
      <c r="B273" s="16">
        <v>272</v>
      </c>
      <c r="C273" s="6">
        <v>40000000843</v>
      </c>
      <c r="D273" s="22">
        <v>62034231000</v>
      </c>
      <c r="E273" s="23" t="s">
        <v>537</v>
      </c>
      <c r="F273" s="27" t="s">
        <v>109</v>
      </c>
      <c r="G273" s="7" t="s">
        <v>10</v>
      </c>
      <c r="H273" s="6">
        <v>614</v>
      </c>
      <c r="I273" s="6">
        <v>614</v>
      </c>
      <c r="J273" s="6">
        <f t="shared" si="4"/>
        <v>0.61399999999999999</v>
      </c>
      <c r="K273" s="6">
        <v>1</v>
      </c>
      <c r="L273" s="6" t="s">
        <v>148</v>
      </c>
      <c r="M273" s="6" t="s">
        <v>39</v>
      </c>
      <c r="N273" s="6" t="s">
        <v>25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2:32" ht="45" customHeight="1">
      <c r="B274" s="16">
        <v>273</v>
      </c>
      <c r="C274" s="6">
        <v>40000000842</v>
      </c>
      <c r="D274" s="22">
        <v>62034231000</v>
      </c>
      <c r="E274" s="23" t="s">
        <v>537</v>
      </c>
      <c r="F274" s="27" t="s">
        <v>109</v>
      </c>
      <c r="G274" s="7" t="s">
        <v>10</v>
      </c>
      <c r="H274" s="6">
        <v>780</v>
      </c>
      <c r="I274" s="6">
        <v>780</v>
      </c>
      <c r="J274" s="6">
        <f t="shared" si="4"/>
        <v>0.78</v>
      </c>
      <c r="K274" s="6">
        <v>1</v>
      </c>
      <c r="L274" s="6" t="s">
        <v>148</v>
      </c>
      <c r="M274" s="6" t="s">
        <v>39</v>
      </c>
      <c r="N274" s="6" t="s">
        <v>25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2:32" ht="45" customHeight="1">
      <c r="B275" s="16">
        <v>274</v>
      </c>
      <c r="C275" s="6">
        <v>40000000841</v>
      </c>
      <c r="D275" s="22">
        <v>62034231000</v>
      </c>
      <c r="E275" s="23" t="s">
        <v>537</v>
      </c>
      <c r="F275" s="27" t="s">
        <v>109</v>
      </c>
      <c r="G275" s="7" t="s">
        <v>10</v>
      </c>
      <c r="H275" s="6">
        <v>768</v>
      </c>
      <c r="I275" s="6">
        <v>768</v>
      </c>
      <c r="J275" s="6">
        <f t="shared" si="4"/>
        <v>0.76800000000000002</v>
      </c>
      <c r="K275" s="6">
        <v>1</v>
      </c>
      <c r="L275" s="6" t="s">
        <v>148</v>
      </c>
      <c r="M275" s="6" t="s">
        <v>39</v>
      </c>
      <c r="N275" s="6" t="s">
        <v>25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2:32" ht="45" customHeight="1">
      <c r="B276" s="16">
        <v>275</v>
      </c>
      <c r="C276" s="6">
        <v>40000000840</v>
      </c>
      <c r="D276" s="22">
        <v>62034231000</v>
      </c>
      <c r="E276" s="23" t="s">
        <v>537</v>
      </c>
      <c r="F276" s="27" t="s">
        <v>109</v>
      </c>
      <c r="G276" s="7" t="s">
        <v>10</v>
      </c>
      <c r="H276" s="6">
        <v>550</v>
      </c>
      <c r="I276" s="6">
        <v>550</v>
      </c>
      <c r="J276" s="6">
        <f t="shared" si="4"/>
        <v>0.55000000000000004</v>
      </c>
      <c r="K276" s="6">
        <v>1</v>
      </c>
      <c r="L276" s="6" t="s">
        <v>148</v>
      </c>
      <c r="M276" s="6" t="s">
        <v>42</v>
      </c>
      <c r="N276" s="6" t="s">
        <v>25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2:32" ht="45" customHeight="1">
      <c r="B277" s="16">
        <v>276</v>
      </c>
      <c r="C277" s="6">
        <v>40000000839</v>
      </c>
      <c r="D277" s="22">
        <v>62034231000</v>
      </c>
      <c r="E277" s="23" t="s">
        <v>537</v>
      </c>
      <c r="F277" s="27" t="s">
        <v>109</v>
      </c>
      <c r="G277" s="7" t="s">
        <v>10</v>
      </c>
      <c r="H277" s="6">
        <v>582</v>
      </c>
      <c r="I277" s="6">
        <v>582</v>
      </c>
      <c r="J277" s="6">
        <f t="shared" si="4"/>
        <v>0.58199999999999996</v>
      </c>
      <c r="K277" s="6">
        <v>1</v>
      </c>
      <c r="L277" s="6" t="s">
        <v>148</v>
      </c>
      <c r="M277" s="6" t="s">
        <v>39</v>
      </c>
      <c r="N277" s="6" t="s">
        <v>25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2:32" ht="45" customHeight="1">
      <c r="B278" s="16">
        <v>277</v>
      </c>
      <c r="C278" s="6">
        <v>40000000838</v>
      </c>
      <c r="D278" s="22">
        <v>62034231000</v>
      </c>
      <c r="E278" s="23" t="s">
        <v>537</v>
      </c>
      <c r="F278" s="27" t="s">
        <v>109</v>
      </c>
      <c r="G278" s="7" t="s">
        <v>10</v>
      </c>
      <c r="H278" s="6">
        <v>592</v>
      </c>
      <c r="I278" s="6">
        <v>592</v>
      </c>
      <c r="J278" s="6">
        <f t="shared" si="4"/>
        <v>0.59199999999999997</v>
      </c>
      <c r="K278" s="6">
        <v>1</v>
      </c>
      <c r="L278" s="6" t="s">
        <v>148</v>
      </c>
      <c r="M278" s="6" t="s">
        <v>39</v>
      </c>
      <c r="N278" s="6" t="s">
        <v>25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2:32" ht="45" customHeight="1">
      <c r="B279" s="16">
        <v>278</v>
      </c>
      <c r="C279" s="6">
        <v>40000000837</v>
      </c>
      <c r="D279" s="22">
        <v>62034231000</v>
      </c>
      <c r="E279" s="23" t="s">
        <v>537</v>
      </c>
      <c r="F279" s="27" t="s">
        <v>109</v>
      </c>
      <c r="G279" s="7" t="s">
        <v>10</v>
      </c>
      <c r="H279" s="6">
        <v>670</v>
      </c>
      <c r="I279" s="6">
        <v>670</v>
      </c>
      <c r="J279" s="6">
        <f t="shared" si="4"/>
        <v>0.67</v>
      </c>
      <c r="K279" s="6">
        <v>1</v>
      </c>
      <c r="L279" s="6" t="s">
        <v>148</v>
      </c>
      <c r="M279" s="6" t="s">
        <v>39</v>
      </c>
      <c r="N279" s="6" t="s">
        <v>25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2:32" ht="45" customHeight="1">
      <c r="B280" s="16">
        <v>279</v>
      </c>
      <c r="C280" s="6">
        <v>40000000836</v>
      </c>
      <c r="D280" s="22">
        <v>62034231000</v>
      </c>
      <c r="E280" s="23" t="s">
        <v>537</v>
      </c>
      <c r="F280" s="27" t="s">
        <v>109</v>
      </c>
      <c r="G280" s="7" t="s">
        <v>10</v>
      </c>
      <c r="H280" s="6">
        <v>534</v>
      </c>
      <c r="I280" s="6">
        <v>534</v>
      </c>
      <c r="J280" s="6">
        <f t="shared" si="4"/>
        <v>0.53400000000000003</v>
      </c>
      <c r="K280" s="6">
        <v>1</v>
      </c>
      <c r="L280" s="6" t="s">
        <v>148</v>
      </c>
      <c r="M280" s="6" t="s">
        <v>42</v>
      </c>
      <c r="N280" s="6" t="s">
        <v>25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2:32" ht="45" customHeight="1">
      <c r="B281" s="16">
        <v>280</v>
      </c>
      <c r="C281" s="6">
        <v>40000000835</v>
      </c>
      <c r="D281" s="22">
        <v>62034231000</v>
      </c>
      <c r="E281" s="23" t="s">
        <v>537</v>
      </c>
      <c r="F281" s="27" t="s">
        <v>109</v>
      </c>
      <c r="G281" s="7" t="s">
        <v>10</v>
      </c>
      <c r="H281" s="6">
        <v>540</v>
      </c>
      <c r="I281" s="6">
        <v>540</v>
      </c>
      <c r="J281" s="6">
        <f t="shared" si="4"/>
        <v>0.54</v>
      </c>
      <c r="K281" s="6">
        <v>1</v>
      </c>
      <c r="L281" s="6" t="s">
        <v>148</v>
      </c>
      <c r="M281" s="6" t="s">
        <v>42</v>
      </c>
      <c r="N281" s="6" t="s">
        <v>25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2:32" ht="45" customHeight="1">
      <c r="B282" s="16">
        <v>281</v>
      </c>
      <c r="C282" s="6">
        <v>40000000834</v>
      </c>
      <c r="D282" s="22">
        <v>62034231000</v>
      </c>
      <c r="E282" s="23" t="s">
        <v>537</v>
      </c>
      <c r="F282" s="27" t="s">
        <v>109</v>
      </c>
      <c r="G282" s="7" t="s">
        <v>10</v>
      </c>
      <c r="H282" s="6">
        <v>606</v>
      </c>
      <c r="I282" s="6">
        <v>606</v>
      </c>
      <c r="J282" s="6">
        <f t="shared" si="4"/>
        <v>0.60599999999999998</v>
      </c>
      <c r="K282" s="6">
        <v>1</v>
      </c>
      <c r="L282" s="6" t="s">
        <v>148</v>
      </c>
      <c r="M282" s="6" t="s">
        <v>39</v>
      </c>
      <c r="N282" s="6" t="s">
        <v>25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2:32" ht="45" customHeight="1">
      <c r="B283" s="16">
        <v>282</v>
      </c>
      <c r="C283" s="6">
        <v>40000000833</v>
      </c>
      <c r="D283" s="22">
        <v>62034231000</v>
      </c>
      <c r="E283" s="23" t="s">
        <v>537</v>
      </c>
      <c r="F283" s="27" t="s">
        <v>109</v>
      </c>
      <c r="G283" s="7" t="s">
        <v>10</v>
      </c>
      <c r="H283" s="6">
        <v>574</v>
      </c>
      <c r="I283" s="6">
        <v>574</v>
      </c>
      <c r="J283" s="6">
        <f t="shared" si="4"/>
        <v>0.57399999999999995</v>
      </c>
      <c r="K283" s="6">
        <v>1</v>
      </c>
      <c r="L283" s="6" t="s">
        <v>148</v>
      </c>
      <c r="M283" s="6" t="s">
        <v>39</v>
      </c>
      <c r="N283" s="6" t="s">
        <v>25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2:32" ht="30" customHeight="1">
      <c r="B284" s="16">
        <v>283</v>
      </c>
      <c r="C284" s="6">
        <v>40000000832</v>
      </c>
      <c r="D284" s="22">
        <v>61103091000</v>
      </c>
      <c r="E284" s="23" t="s">
        <v>481</v>
      </c>
      <c r="F284" s="27" t="s">
        <v>49</v>
      </c>
      <c r="G284" s="7" t="s">
        <v>10</v>
      </c>
      <c r="H284" s="6">
        <v>690</v>
      </c>
      <c r="I284" s="6">
        <v>690</v>
      </c>
      <c r="J284" s="6">
        <f t="shared" si="4"/>
        <v>0.69</v>
      </c>
      <c r="K284" s="6">
        <v>1</v>
      </c>
      <c r="L284" s="6" t="s">
        <v>148</v>
      </c>
      <c r="M284" s="6" t="s">
        <v>42</v>
      </c>
      <c r="N284" s="6" t="s">
        <v>113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2:32" ht="30" customHeight="1">
      <c r="B285" s="16">
        <v>284</v>
      </c>
      <c r="C285" s="6">
        <v>40000000831</v>
      </c>
      <c r="D285" s="22">
        <v>61103091000</v>
      </c>
      <c r="E285" s="23" t="s">
        <v>481</v>
      </c>
      <c r="F285" s="27" t="s">
        <v>49</v>
      </c>
      <c r="G285" s="7" t="s">
        <v>10</v>
      </c>
      <c r="H285" s="6">
        <v>736</v>
      </c>
      <c r="I285" s="6">
        <v>736</v>
      </c>
      <c r="J285" s="6">
        <f t="shared" si="4"/>
        <v>0.73599999999999999</v>
      </c>
      <c r="K285" s="6">
        <v>1</v>
      </c>
      <c r="L285" s="6" t="s">
        <v>148</v>
      </c>
      <c r="M285" s="6" t="s">
        <v>42</v>
      </c>
      <c r="N285" s="6" t="s">
        <v>113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2:32" ht="30" customHeight="1">
      <c r="B286" s="16">
        <v>285</v>
      </c>
      <c r="C286" s="6">
        <v>40000000830</v>
      </c>
      <c r="D286" s="22">
        <v>61103091000</v>
      </c>
      <c r="E286" s="23" t="s">
        <v>481</v>
      </c>
      <c r="F286" s="27" t="s">
        <v>49</v>
      </c>
      <c r="G286" s="7" t="s">
        <v>10</v>
      </c>
      <c r="H286" s="6">
        <v>670</v>
      </c>
      <c r="I286" s="6">
        <v>670</v>
      </c>
      <c r="J286" s="6">
        <f t="shared" si="4"/>
        <v>0.67</v>
      </c>
      <c r="K286" s="6">
        <v>1</v>
      </c>
      <c r="L286" s="6" t="s">
        <v>148</v>
      </c>
      <c r="M286" s="6" t="s">
        <v>42</v>
      </c>
      <c r="N286" s="6" t="s">
        <v>113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2:32" ht="45" customHeight="1">
      <c r="B287" s="16">
        <v>286</v>
      </c>
      <c r="C287" s="6">
        <v>40000000829</v>
      </c>
      <c r="D287" s="22">
        <v>62034231000</v>
      </c>
      <c r="E287" s="23" t="s">
        <v>537</v>
      </c>
      <c r="F287" s="27" t="s">
        <v>109</v>
      </c>
      <c r="G287" s="7" t="s">
        <v>10</v>
      </c>
      <c r="H287" s="6">
        <v>510</v>
      </c>
      <c r="I287" s="6">
        <v>510</v>
      </c>
      <c r="J287" s="6">
        <f t="shared" si="4"/>
        <v>0.51</v>
      </c>
      <c r="K287" s="6">
        <v>1</v>
      </c>
      <c r="L287" s="6" t="s">
        <v>148</v>
      </c>
      <c r="M287" s="6" t="s">
        <v>42</v>
      </c>
      <c r="N287" s="6" t="s">
        <v>25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2:32" ht="45" customHeight="1">
      <c r="B288" s="16">
        <v>287</v>
      </c>
      <c r="C288" s="6">
        <v>40000000828</v>
      </c>
      <c r="D288" s="22">
        <v>62034231000</v>
      </c>
      <c r="E288" s="23" t="s">
        <v>537</v>
      </c>
      <c r="F288" s="27" t="s">
        <v>109</v>
      </c>
      <c r="G288" s="7" t="s">
        <v>10</v>
      </c>
      <c r="H288" s="6">
        <v>550</v>
      </c>
      <c r="I288" s="6">
        <v>550</v>
      </c>
      <c r="J288" s="6">
        <f t="shared" si="4"/>
        <v>0.55000000000000004</v>
      </c>
      <c r="K288" s="6">
        <v>1</v>
      </c>
      <c r="L288" s="6" t="s">
        <v>148</v>
      </c>
      <c r="M288" s="6" t="s">
        <v>42</v>
      </c>
      <c r="N288" s="6" t="s">
        <v>25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2:32" ht="45" customHeight="1">
      <c r="B289" s="16">
        <v>288</v>
      </c>
      <c r="C289" s="6">
        <v>40000000827</v>
      </c>
      <c r="D289" s="22">
        <v>62034231000</v>
      </c>
      <c r="E289" s="23" t="s">
        <v>537</v>
      </c>
      <c r="F289" s="27" t="s">
        <v>109</v>
      </c>
      <c r="G289" s="7" t="s">
        <v>10</v>
      </c>
      <c r="H289" s="6">
        <v>474</v>
      </c>
      <c r="I289" s="6">
        <v>474</v>
      </c>
      <c r="J289" s="6">
        <f t="shared" si="4"/>
        <v>0.47399999999999998</v>
      </c>
      <c r="K289" s="6">
        <v>1</v>
      </c>
      <c r="L289" s="6" t="s">
        <v>148</v>
      </c>
      <c r="M289" s="6" t="s">
        <v>42</v>
      </c>
      <c r="N289" s="6" t="s">
        <v>25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2:32" ht="45" customHeight="1">
      <c r="B290" s="16">
        <v>289</v>
      </c>
      <c r="C290" s="6">
        <v>40000000826</v>
      </c>
      <c r="D290" s="22">
        <v>62034231000</v>
      </c>
      <c r="E290" s="23" t="s">
        <v>537</v>
      </c>
      <c r="F290" s="27" t="s">
        <v>109</v>
      </c>
      <c r="G290" s="7" t="s">
        <v>10</v>
      </c>
      <c r="H290" s="6">
        <v>594</v>
      </c>
      <c r="I290" s="6">
        <v>594</v>
      </c>
      <c r="J290" s="6">
        <f t="shared" si="4"/>
        <v>0.59399999999999997</v>
      </c>
      <c r="K290" s="6">
        <v>1</v>
      </c>
      <c r="L290" s="6" t="s">
        <v>148</v>
      </c>
      <c r="M290" s="6" t="s">
        <v>42</v>
      </c>
      <c r="N290" s="6" t="s">
        <v>25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2:32" ht="30" customHeight="1">
      <c r="B291" s="16">
        <v>290</v>
      </c>
      <c r="C291" s="6">
        <v>40000000825</v>
      </c>
      <c r="D291" s="22">
        <v>61103091000</v>
      </c>
      <c r="E291" s="23" t="s">
        <v>481</v>
      </c>
      <c r="F291" s="27" t="s">
        <v>49</v>
      </c>
      <c r="G291" s="7" t="s">
        <v>10</v>
      </c>
      <c r="H291" s="6">
        <v>332</v>
      </c>
      <c r="I291" s="6">
        <v>332</v>
      </c>
      <c r="J291" s="6">
        <f t="shared" si="4"/>
        <v>0.33200000000000002</v>
      </c>
      <c r="K291" s="6">
        <v>1</v>
      </c>
      <c r="L291" s="6" t="s">
        <v>148</v>
      </c>
      <c r="M291" s="6" t="s">
        <v>63</v>
      </c>
      <c r="N291" s="6" t="s">
        <v>113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2:32" ht="30" customHeight="1">
      <c r="B292" s="16">
        <v>291</v>
      </c>
      <c r="C292" s="6">
        <v>40000000824</v>
      </c>
      <c r="D292" s="22">
        <v>61101130000</v>
      </c>
      <c r="E292" s="23" t="s">
        <v>567</v>
      </c>
      <c r="F292" s="27" t="s">
        <v>49</v>
      </c>
      <c r="G292" s="7" t="s">
        <v>10</v>
      </c>
      <c r="H292" s="6">
        <v>246</v>
      </c>
      <c r="I292" s="6">
        <v>246</v>
      </c>
      <c r="J292" s="6">
        <f t="shared" si="4"/>
        <v>0.246</v>
      </c>
      <c r="K292" s="6">
        <v>1</v>
      </c>
      <c r="L292" s="6" t="s">
        <v>148</v>
      </c>
      <c r="M292" s="6" t="s">
        <v>63</v>
      </c>
      <c r="N292" s="6" t="s">
        <v>151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2:32" ht="30" customHeight="1">
      <c r="B293" s="16">
        <v>292</v>
      </c>
      <c r="C293" s="6">
        <v>40000000823</v>
      </c>
      <c r="D293" s="22">
        <v>61102091000</v>
      </c>
      <c r="E293" s="23" t="s">
        <v>488</v>
      </c>
      <c r="F293" s="27" t="s">
        <v>49</v>
      </c>
      <c r="G293" s="7" t="s">
        <v>10</v>
      </c>
      <c r="H293" s="6">
        <v>318</v>
      </c>
      <c r="I293" s="6">
        <v>318</v>
      </c>
      <c r="J293" s="6">
        <f t="shared" si="4"/>
        <v>0.318</v>
      </c>
      <c r="K293" s="6">
        <v>1</v>
      </c>
      <c r="L293" s="6" t="s">
        <v>148</v>
      </c>
      <c r="M293" s="6" t="s">
        <v>18</v>
      </c>
      <c r="N293" s="6" t="s">
        <v>25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2:32" ht="30" customHeight="1">
      <c r="B294" s="16">
        <v>293</v>
      </c>
      <c r="C294" s="6">
        <v>40000000822</v>
      </c>
      <c r="D294" s="22">
        <v>61102091000</v>
      </c>
      <c r="E294" s="23" t="s">
        <v>488</v>
      </c>
      <c r="F294" s="27" t="s">
        <v>49</v>
      </c>
      <c r="G294" s="7" t="s">
        <v>10</v>
      </c>
      <c r="H294" s="6">
        <v>420</v>
      </c>
      <c r="I294" s="6">
        <v>420</v>
      </c>
      <c r="J294" s="6">
        <f t="shared" si="4"/>
        <v>0.42</v>
      </c>
      <c r="K294" s="6">
        <v>1</v>
      </c>
      <c r="L294" s="6" t="s">
        <v>148</v>
      </c>
      <c r="M294" s="6" t="s">
        <v>18</v>
      </c>
      <c r="N294" s="6" t="s">
        <v>25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2:32" ht="30" customHeight="1">
      <c r="B295" s="16">
        <v>294</v>
      </c>
      <c r="C295" s="6">
        <v>40000000821</v>
      </c>
      <c r="D295" s="22">
        <v>61101130000</v>
      </c>
      <c r="E295" s="23" t="s">
        <v>567</v>
      </c>
      <c r="F295" s="27" t="s">
        <v>49</v>
      </c>
      <c r="G295" s="7" t="s">
        <v>10</v>
      </c>
      <c r="H295" s="6">
        <v>310</v>
      </c>
      <c r="I295" s="6">
        <v>310</v>
      </c>
      <c r="J295" s="6">
        <f t="shared" si="4"/>
        <v>0.31</v>
      </c>
      <c r="K295" s="6">
        <v>1</v>
      </c>
      <c r="L295" s="6" t="s">
        <v>148</v>
      </c>
      <c r="M295" s="6" t="s">
        <v>63</v>
      </c>
      <c r="N295" s="6" t="s">
        <v>152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2:32" ht="45" customHeight="1">
      <c r="B296" s="16">
        <v>295</v>
      </c>
      <c r="C296" s="6">
        <v>40000000820</v>
      </c>
      <c r="D296" s="22">
        <v>61051000000</v>
      </c>
      <c r="E296" s="23" t="s">
        <v>494</v>
      </c>
      <c r="F296" s="27" t="s">
        <v>47</v>
      </c>
      <c r="G296" s="7" t="s">
        <v>10</v>
      </c>
      <c r="H296" s="6">
        <v>240</v>
      </c>
      <c r="I296" s="6">
        <v>240</v>
      </c>
      <c r="J296" s="6">
        <f t="shared" si="4"/>
        <v>0.24</v>
      </c>
      <c r="K296" s="6">
        <v>1</v>
      </c>
      <c r="L296" s="6" t="s">
        <v>148</v>
      </c>
      <c r="M296" s="20" t="s">
        <v>568</v>
      </c>
      <c r="N296" s="6" t="s">
        <v>25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2:32" ht="45" customHeight="1">
      <c r="B297" s="16">
        <v>296</v>
      </c>
      <c r="C297" s="6">
        <v>40000000819</v>
      </c>
      <c r="D297" s="22">
        <v>61051000000</v>
      </c>
      <c r="E297" s="23" t="s">
        <v>494</v>
      </c>
      <c r="F297" s="27" t="s">
        <v>47</v>
      </c>
      <c r="G297" s="7" t="s">
        <v>10</v>
      </c>
      <c r="H297" s="6">
        <v>238</v>
      </c>
      <c r="I297" s="6">
        <v>238</v>
      </c>
      <c r="J297" s="6">
        <f t="shared" si="4"/>
        <v>0.23799999999999999</v>
      </c>
      <c r="K297" s="6">
        <v>1</v>
      </c>
      <c r="L297" s="6" t="s">
        <v>148</v>
      </c>
      <c r="M297" s="20" t="s">
        <v>568</v>
      </c>
      <c r="N297" s="6" t="s">
        <v>25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2:32" ht="45" customHeight="1">
      <c r="B298" s="16">
        <v>297</v>
      </c>
      <c r="C298" s="6">
        <v>40000000818</v>
      </c>
      <c r="D298" s="22">
        <v>61051000000</v>
      </c>
      <c r="E298" s="23" t="s">
        <v>494</v>
      </c>
      <c r="F298" s="27" t="s">
        <v>47</v>
      </c>
      <c r="G298" s="7" t="s">
        <v>10</v>
      </c>
      <c r="H298" s="6">
        <v>234</v>
      </c>
      <c r="I298" s="6">
        <v>234</v>
      </c>
      <c r="J298" s="6">
        <f t="shared" si="4"/>
        <v>0.23400000000000001</v>
      </c>
      <c r="K298" s="6">
        <v>1</v>
      </c>
      <c r="L298" s="6" t="s">
        <v>148</v>
      </c>
      <c r="M298" s="20" t="s">
        <v>568</v>
      </c>
      <c r="N298" s="6" t="s">
        <v>25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2:32" ht="45" customHeight="1">
      <c r="B299" s="16">
        <v>298</v>
      </c>
      <c r="C299" s="6">
        <v>40000000817</v>
      </c>
      <c r="D299" s="22">
        <v>61051000000</v>
      </c>
      <c r="E299" s="23" t="s">
        <v>494</v>
      </c>
      <c r="F299" s="27" t="s">
        <v>47</v>
      </c>
      <c r="G299" s="7" t="s">
        <v>10</v>
      </c>
      <c r="H299" s="6">
        <v>256</v>
      </c>
      <c r="I299" s="6">
        <v>256</v>
      </c>
      <c r="J299" s="6">
        <f t="shared" si="4"/>
        <v>0.25600000000000001</v>
      </c>
      <c r="K299" s="6">
        <v>1</v>
      </c>
      <c r="L299" s="6" t="s">
        <v>148</v>
      </c>
      <c r="M299" s="20" t="s">
        <v>568</v>
      </c>
      <c r="N299" s="6" t="s">
        <v>25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2:32" ht="45" customHeight="1">
      <c r="B300" s="16">
        <v>299</v>
      </c>
      <c r="C300" s="6">
        <v>40000000816</v>
      </c>
      <c r="D300" s="22">
        <v>61051000000</v>
      </c>
      <c r="E300" s="23" t="s">
        <v>494</v>
      </c>
      <c r="F300" s="27" t="s">
        <v>47</v>
      </c>
      <c r="G300" s="7" t="s">
        <v>10</v>
      </c>
      <c r="H300" s="6">
        <v>224</v>
      </c>
      <c r="I300" s="6">
        <v>224</v>
      </c>
      <c r="J300" s="6">
        <f t="shared" si="4"/>
        <v>0.224</v>
      </c>
      <c r="K300" s="6">
        <v>1</v>
      </c>
      <c r="L300" s="6" t="s">
        <v>148</v>
      </c>
      <c r="M300" s="20" t="s">
        <v>568</v>
      </c>
      <c r="N300" s="6" t="s">
        <v>25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2:32" ht="30" customHeight="1">
      <c r="B301" s="16">
        <v>300</v>
      </c>
      <c r="C301" s="6">
        <v>40000000815</v>
      </c>
      <c r="D301" s="22">
        <v>61091000000</v>
      </c>
      <c r="E301" s="23" t="s">
        <v>493</v>
      </c>
      <c r="F301" s="27" t="s">
        <v>46</v>
      </c>
      <c r="G301" s="7" t="s">
        <v>10</v>
      </c>
      <c r="H301" s="6">
        <v>186</v>
      </c>
      <c r="I301" s="6">
        <v>186</v>
      </c>
      <c r="J301" s="6">
        <f t="shared" si="4"/>
        <v>0.186</v>
      </c>
      <c r="K301" s="6">
        <v>1</v>
      </c>
      <c r="L301" s="6" t="s">
        <v>148</v>
      </c>
      <c r="M301" s="6" t="s">
        <v>12</v>
      </c>
      <c r="N301" s="6" t="s">
        <v>25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2:32" ht="30" customHeight="1">
      <c r="B302" s="16">
        <v>301</v>
      </c>
      <c r="C302" s="6">
        <v>40000000814</v>
      </c>
      <c r="D302" s="22">
        <v>61091000000</v>
      </c>
      <c r="E302" s="23" t="s">
        <v>493</v>
      </c>
      <c r="F302" s="27" t="s">
        <v>46</v>
      </c>
      <c r="G302" s="7" t="s">
        <v>10</v>
      </c>
      <c r="H302" s="6">
        <v>210</v>
      </c>
      <c r="I302" s="6">
        <v>210</v>
      </c>
      <c r="J302" s="6">
        <f t="shared" si="4"/>
        <v>0.21</v>
      </c>
      <c r="K302" s="6">
        <v>1</v>
      </c>
      <c r="L302" s="6" t="s">
        <v>148</v>
      </c>
      <c r="M302" s="6" t="s">
        <v>12</v>
      </c>
      <c r="N302" s="6" t="s">
        <v>25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2:32" ht="30" customHeight="1">
      <c r="B303" s="16">
        <v>302</v>
      </c>
      <c r="C303" s="6">
        <v>40000000814</v>
      </c>
      <c r="D303" s="22">
        <v>61043300000</v>
      </c>
      <c r="E303" s="23" t="s">
        <v>569</v>
      </c>
      <c r="F303" s="27" t="s">
        <v>154</v>
      </c>
      <c r="G303" s="6" t="s">
        <v>20</v>
      </c>
      <c r="H303" s="6">
        <v>742</v>
      </c>
      <c r="I303" s="6">
        <v>742</v>
      </c>
      <c r="J303" s="6">
        <f t="shared" si="4"/>
        <v>0.74199999999999999</v>
      </c>
      <c r="K303" s="6">
        <v>1</v>
      </c>
      <c r="L303" s="6" t="s">
        <v>148</v>
      </c>
      <c r="M303" s="6" t="s">
        <v>42</v>
      </c>
      <c r="N303" s="6" t="s">
        <v>36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2:32" ht="30" customHeight="1">
      <c r="B304" s="16">
        <v>303</v>
      </c>
      <c r="C304" s="6">
        <v>40000000813</v>
      </c>
      <c r="D304" s="22">
        <v>61103091000</v>
      </c>
      <c r="E304" s="23" t="s">
        <v>570</v>
      </c>
      <c r="F304" s="27" t="s">
        <v>155</v>
      </c>
      <c r="G304" s="7" t="s">
        <v>10</v>
      </c>
      <c r="H304" s="6">
        <v>450</v>
      </c>
      <c r="I304" s="6">
        <v>450</v>
      </c>
      <c r="J304" s="6">
        <f t="shared" si="4"/>
        <v>0.45</v>
      </c>
      <c r="K304" s="6">
        <v>1</v>
      </c>
      <c r="L304" s="6" t="s">
        <v>148</v>
      </c>
      <c r="M304" s="6" t="s">
        <v>18</v>
      </c>
      <c r="N304" s="6" t="s">
        <v>36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2:32" ht="45" customHeight="1">
      <c r="B305" s="16">
        <v>304</v>
      </c>
      <c r="C305" s="6">
        <v>40000000812</v>
      </c>
      <c r="D305" s="22">
        <v>62014000000</v>
      </c>
      <c r="E305" s="23" t="s">
        <v>536</v>
      </c>
      <c r="F305" s="27" t="s">
        <v>62</v>
      </c>
      <c r="G305" s="7" t="s">
        <v>10</v>
      </c>
      <c r="H305" s="6">
        <v>698</v>
      </c>
      <c r="I305" s="6">
        <v>698</v>
      </c>
      <c r="J305" s="6">
        <f t="shared" si="4"/>
        <v>0.69799999999999995</v>
      </c>
      <c r="K305" s="6">
        <v>1</v>
      </c>
      <c r="L305" s="6" t="s">
        <v>148</v>
      </c>
      <c r="M305" s="6" t="s">
        <v>18</v>
      </c>
      <c r="N305" s="6" t="s">
        <v>156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2:32" ht="45" customHeight="1">
      <c r="B306" s="16">
        <v>305</v>
      </c>
      <c r="C306" s="6">
        <v>40000000811</v>
      </c>
      <c r="D306" s="22">
        <v>62014000000</v>
      </c>
      <c r="E306" s="23" t="s">
        <v>536</v>
      </c>
      <c r="F306" s="27" t="s">
        <v>62</v>
      </c>
      <c r="G306" s="7" t="s">
        <v>10</v>
      </c>
      <c r="H306" s="6">
        <v>762</v>
      </c>
      <c r="I306" s="6">
        <v>762</v>
      </c>
      <c r="J306" s="6">
        <f t="shared" si="4"/>
        <v>0.76200000000000001</v>
      </c>
      <c r="K306" s="6">
        <v>1</v>
      </c>
      <c r="L306" s="6" t="s">
        <v>148</v>
      </c>
      <c r="M306" s="6" t="s">
        <v>18</v>
      </c>
      <c r="N306" s="6" t="s">
        <v>156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2:32" ht="45" customHeight="1">
      <c r="B307" s="16">
        <v>306</v>
      </c>
      <c r="C307" s="6">
        <v>40000000810</v>
      </c>
      <c r="D307" s="22">
        <v>62014000000</v>
      </c>
      <c r="E307" s="23" t="s">
        <v>536</v>
      </c>
      <c r="F307" s="27" t="s">
        <v>62</v>
      </c>
      <c r="G307" s="7" t="s">
        <v>10</v>
      </c>
      <c r="H307" s="6">
        <v>642</v>
      </c>
      <c r="I307" s="6">
        <v>642</v>
      </c>
      <c r="J307" s="6">
        <f t="shared" si="4"/>
        <v>0.64200000000000002</v>
      </c>
      <c r="K307" s="6">
        <v>1</v>
      </c>
      <c r="L307" s="6" t="s">
        <v>148</v>
      </c>
      <c r="M307" s="6" t="s">
        <v>18</v>
      </c>
      <c r="N307" s="6" t="s">
        <v>156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2:32" ht="45" customHeight="1">
      <c r="B308" s="16">
        <v>307</v>
      </c>
      <c r="C308" s="6">
        <v>40000000809</v>
      </c>
      <c r="D308" s="22">
        <v>62014000000</v>
      </c>
      <c r="E308" s="23" t="s">
        <v>536</v>
      </c>
      <c r="F308" s="27" t="s">
        <v>62</v>
      </c>
      <c r="G308" s="7" t="s">
        <v>10</v>
      </c>
      <c r="H308" s="6">
        <v>638</v>
      </c>
      <c r="I308" s="6">
        <v>638</v>
      </c>
      <c r="J308" s="6">
        <f t="shared" si="4"/>
        <v>0.63800000000000001</v>
      </c>
      <c r="K308" s="6">
        <v>1</v>
      </c>
      <c r="L308" s="6" t="s">
        <v>148</v>
      </c>
      <c r="M308" s="6" t="s">
        <v>18</v>
      </c>
      <c r="N308" s="6" t="s">
        <v>156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2:32" ht="45" customHeight="1">
      <c r="B309" s="16">
        <v>308</v>
      </c>
      <c r="C309" s="6">
        <v>40000000808</v>
      </c>
      <c r="D309" s="22">
        <v>62014000000</v>
      </c>
      <c r="E309" s="23" t="s">
        <v>536</v>
      </c>
      <c r="F309" s="27" t="s">
        <v>62</v>
      </c>
      <c r="G309" s="7" t="s">
        <v>10</v>
      </c>
      <c r="H309" s="6">
        <v>760</v>
      </c>
      <c r="I309" s="6">
        <v>760</v>
      </c>
      <c r="J309" s="6">
        <f t="shared" si="4"/>
        <v>0.76</v>
      </c>
      <c r="K309" s="6">
        <v>1</v>
      </c>
      <c r="L309" s="6" t="s">
        <v>148</v>
      </c>
      <c r="M309" s="6" t="s">
        <v>18</v>
      </c>
      <c r="N309" s="6" t="s">
        <v>36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2:32" ht="30" customHeight="1">
      <c r="B310" s="16">
        <v>309</v>
      </c>
      <c r="C310" s="6">
        <v>40000000807</v>
      </c>
      <c r="D310" s="22">
        <v>61103091000</v>
      </c>
      <c r="E310" s="23" t="s">
        <v>570</v>
      </c>
      <c r="F310" s="27" t="s">
        <v>155</v>
      </c>
      <c r="G310" s="7" t="s">
        <v>10</v>
      </c>
      <c r="H310" s="6">
        <v>530</v>
      </c>
      <c r="I310" s="6">
        <v>530</v>
      </c>
      <c r="J310" s="6">
        <f t="shared" si="4"/>
        <v>0.53</v>
      </c>
      <c r="K310" s="6">
        <v>1</v>
      </c>
      <c r="L310" s="6" t="s">
        <v>148</v>
      </c>
      <c r="M310" s="6" t="s">
        <v>18</v>
      </c>
      <c r="N310" s="6" t="s">
        <v>36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2:32" ht="30" customHeight="1">
      <c r="B311" s="16">
        <v>310</v>
      </c>
      <c r="C311" s="6">
        <v>40000000806</v>
      </c>
      <c r="D311" s="22">
        <v>61103091000</v>
      </c>
      <c r="E311" s="23" t="s">
        <v>570</v>
      </c>
      <c r="F311" s="27" t="s">
        <v>155</v>
      </c>
      <c r="G311" s="7" t="s">
        <v>10</v>
      </c>
      <c r="H311" s="6">
        <v>526</v>
      </c>
      <c r="I311" s="6">
        <v>526</v>
      </c>
      <c r="J311" s="6">
        <f t="shared" si="4"/>
        <v>0.52600000000000002</v>
      </c>
      <c r="K311" s="6">
        <v>1</v>
      </c>
      <c r="L311" s="6" t="s">
        <v>148</v>
      </c>
      <c r="M311" s="6" t="s">
        <v>18</v>
      </c>
      <c r="N311" s="6" t="s">
        <v>36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2:32" ht="30" customHeight="1">
      <c r="B312" s="16">
        <v>311</v>
      </c>
      <c r="C312" s="6">
        <v>40000000805</v>
      </c>
      <c r="D312" s="22">
        <v>61033200000</v>
      </c>
      <c r="E312" s="23" t="s">
        <v>505</v>
      </c>
      <c r="F312" s="27" t="s">
        <v>58</v>
      </c>
      <c r="G312" s="7" t="s">
        <v>10</v>
      </c>
      <c r="H312" s="6">
        <v>492</v>
      </c>
      <c r="I312" s="6">
        <v>492</v>
      </c>
      <c r="J312" s="6">
        <f t="shared" si="4"/>
        <v>0.49199999999999999</v>
      </c>
      <c r="K312" s="6">
        <v>1</v>
      </c>
      <c r="L312" s="6" t="s">
        <v>148</v>
      </c>
      <c r="M312" s="6" t="s">
        <v>63</v>
      </c>
      <c r="N312" s="6" t="s">
        <v>25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2:32" ht="30" customHeight="1">
      <c r="B313" s="16">
        <v>312</v>
      </c>
      <c r="C313" s="6">
        <v>40000000804</v>
      </c>
      <c r="D313" s="22">
        <v>61033200000</v>
      </c>
      <c r="E313" s="23" t="s">
        <v>505</v>
      </c>
      <c r="F313" s="27" t="s">
        <v>58</v>
      </c>
      <c r="G313" s="7" t="s">
        <v>10</v>
      </c>
      <c r="H313" s="6">
        <v>512</v>
      </c>
      <c r="I313" s="6">
        <v>512</v>
      </c>
      <c r="J313" s="6">
        <f t="shared" si="4"/>
        <v>0.51200000000000001</v>
      </c>
      <c r="K313" s="6">
        <v>1</v>
      </c>
      <c r="L313" s="6" t="s">
        <v>148</v>
      </c>
      <c r="M313" s="6" t="s">
        <v>63</v>
      </c>
      <c r="N313" s="6" t="s">
        <v>25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2:32" ht="30" customHeight="1">
      <c r="B314" s="16">
        <v>313</v>
      </c>
      <c r="C314" s="6">
        <v>40000000803</v>
      </c>
      <c r="D314" s="22">
        <v>61033200000</v>
      </c>
      <c r="E314" s="23" t="s">
        <v>505</v>
      </c>
      <c r="F314" s="27" t="s">
        <v>58</v>
      </c>
      <c r="G314" s="7" t="s">
        <v>10</v>
      </c>
      <c r="H314" s="6">
        <v>686</v>
      </c>
      <c r="I314" s="6">
        <v>686</v>
      </c>
      <c r="J314" s="6">
        <f t="shared" si="4"/>
        <v>0.68600000000000005</v>
      </c>
      <c r="K314" s="6">
        <v>1</v>
      </c>
      <c r="L314" s="6" t="s">
        <v>148</v>
      </c>
      <c r="M314" s="6" t="s">
        <v>63</v>
      </c>
      <c r="N314" s="6" t="s">
        <v>25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2:32" ht="30" customHeight="1">
      <c r="B315" s="16">
        <v>314</v>
      </c>
      <c r="C315" s="6">
        <v>40000000802</v>
      </c>
      <c r="D315" s="22">
        <v>61033200000</v>
      </c>
      <c r="E315" s="23" t="s">
        <v>505</v>
      </c>
      <c r="F315" s="27" t="s">
        <v>58</v>
      </c>
      <c r="G315" s="7" t="s">
        <v>10</v>
      </c>
      <c r="H315" s="6">
        <v>538</v>
      </c>
      <c r="I315" s="6">
        <v>538</v>
      </c>
      <c r="J315" s="6">
        <f t="shared" si="4"/>
        <v>0.53800000000000003</v>
      </c>
      <c r="K315" s="6">
        <v>1</v>
      </c>
      <c r="L315" s="6" t="s">
        <v>148</v>
      </c>
      <c r="M315" s="6" t="s">
        <v>63</v>
      </c>
      <c r="N315" s="6" t="s">
        <v>25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2:32" ht="30" customHeight="1">
      <c r="B316" s="16">
        <v>315</v>
      </c>
      <c r="C316" s="6">
        <v>40000000801</v>
      </c>
      <c r="D316" s="22">
        <v>61091000000</v>
      </c>
      <c r="E316" s="23" t="s">
        <v>493</v>
      </c>
      <c r="F316" s="27" t="s">
        <v>46</v>
      </c>
      <c r="G316" s="7" t="s">
        <v>10</v>
      </c>
      <c r="H316" s="6">
        <v>168</v>
      </c>
      <c r="I316" s="6">
        <v>168</v>
      </c>
      <c r="J316" s="6">
        <f t="shared" si="4"/>
        <v>0.16800000000000001</v>
      </c>
      <c r="K316" s="6">
        <v>1</v>
      </c>
      <c r="L316" s="6" t="s">
        <v>148</v>
      </c>
      <c r="M316" s="6" t="s">
        <v>63</v>
      </c>
      <c r="N316" s="6" t="s">
        <v>25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2:32" ht="30" customHeight="1">
      <c r="B317" s="16">
        <v>316</v>
      </c>
      <c r="C317" s="6">
        <v>40000000800</v>
      </c>
      <c r="D317" s="22">
        <v>61091000000</v>
      </c>
      <c r="E317" s="23" t="s">
        <v>493</v>
      </c>
      <c r="F317" s="27" t="s">
        <v>46</v>
      </c>
      <c r="G317" s="7" t="s">
        <v>10</v>
      </c>
      <c r="H317" s="6">
        <v>182</v>
      </c>
      <c r="I317" s="6">
        <v>182</v>
      </c>
      <c r="J317" s="6">
        <f t="shared" si="4"/>
        <v>0.182</v>
      </c>
      <c r="K317" s="6">
        <v>1</v>
      </c>
      <c r="L317" s="6" t="s">
        <v>148</v>
      </c>
      <c r="M317" s="6" t="s">
        <v>63</v>
      </c>
      <c r="N317" s="6" t="s">
        <v>25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2:32" ht="30" customHeight="1">
      <c r="B318" s="16">
        <v>317</v>
      </c>
      <c r="C318" s="6">
        <v>40000000799</v>
      </c>
      <c r="D318" s="22">
        <v>61091000000</v>
      </c>
      <c r="E318" s="23" t="s">
        <v>493</v>
      </c>
      <c r="F318" s="27" t="s">
        <v>46</v>
      </c>
      <c r="G318" s="7" t="s">
        <v>10</v>
      </c>
      <c r="H318" s="6">
        <v>174</v>
      </c>
      <c r="I318" s="6">
        <v>174</v>
      </c>
      <c r="J318" s="6">
        <f t="shared" si="4"/>
        <v>0.17399999999999999</v>
      </c>
      <c r="K318" s="6">
        <v>1</v>
      </c>
      <c r="L318" s="6" t="s">
        <v>148</v>
      </c>
      <c r="M318" s="6" t="s">
        <v>63</v>
      </c>
      <c r="N318" s="6" t="s">
        <v>25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2:32" ht="30" customHeight="1">
      <c r="B319" s="16">
        <v>318</v>
      </c>
      <c r="C319" s="6">
        <v>40000000798</v>
      </c>
      <c r="D319" s="22">
        <v>61091000000</v>
      </c>
      <c r="E319" s="23" t="s">
        <v>493</v>
      </c>
      <c r="F319" s="27" t="s">
        <v>46</v>
      </c>
      <c r="G319" s="7" t="s">
        <v>10</v>
      </c>
      <c r="H319" s="6">
        <v>206</v>
      </c>
      <c r="I319" s="6">
        <v>206</v>
      </c>
      <c r="J319" s="6">
        <f t="shared" si="4"/>
        <v>0.20599999999999999</v>
      </c>
      <c r="K319" s="6">
        <v>1</v>
      </c>
      <c r="L319" s="6" t="s">
        <v>148</v>
      </c>
      <c r="M319" s="6" t="s">
        <v>63</v>
      </c>
      <c r="N319" s="6" t="s">
        <v>25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2:32" ht="30" customHeight="1">
      <c r="B320" s="16">
        <v>319</v>
      </c>
      <c r="C320" s="6">
        <v>40000000797</v>
      </c>
      <c r="D320" s="22">
        <v>61091000000</v>
      </c>
      <c r="E320" s="23" t="s">
        <v>493</v>
      </c>
      <c r="F320" s="27" t="s">
        <v>46</v>
      </c>
      <c r="G320" s="7" t="s">
        <v>10</v>
      </c>
      <c r="H320" s="6">
        <v>198</v>
      </c>
      <c r="I320" s="6">
        <v>198</v>
      </c>
      <c r="J320" s="6">
        <f t="shared" si="4"/>
        <v>0.19800000000000001</v>
      </c>
      <c r="K320" s="6">
        <v>1</v>
      </c>
      <c r="L320" s="6" t="s">
        <v>148</v>
      </c>
      <c r="M320" s="6" t="s">
        <v>63</v>
      </c>
      <c r="N320" s="6" t="s">
        <v>25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2:32" ht="30" customHeight="1">
      <c r="B321" s="16">
        <v>320</v>
      </c>
      <c r="C321" s="6">
        <v>40000000796</v>
      </c>
      <c r="D321" s="22">
        <v>61102091000</v>
      </c>
      <c r="E321" s="23" t="s">
        <v>480</v>
      </c>
      <c r="F321" s="29" t="s">
        <v>9</v>
      </c>
      <c r="G321" s="7" t="s">
        <v>10</v>
      </c>
      <c r="H321" s="6">
        <v>694</v>
      </c>
      <c r="I321" s="6">
        <v>694</v>
      </c>
      <c r="J321" s="6">
        <f t="shared" si="4"/>
        <v>0.69399999999999995</v>
      </c>
      <c r="K321" s="6">
        <v>1</v>
      </c>
      <c r="L321" s="6" t="s">
        <v>148</v>
      </c>
      <c r="M321" s="6" t="s">
        <v>18</v>
      </c>
      <c r="N321" s="6" t="s">
        <v>25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2:32" ht="30" customHeight="1">
      <c r="B322" s="16">
        <v>321</v>
      </c>
      <c r="C322" s="6">
        <v>40000000795</v>
      </c>
      <c r="D322" s="22">
        <v>61102091000</v>
      </c>
      <c r="E322" s="23" t="s">
        <v>480</v>
      </c>
      <c r="F322" s="29" t="s">
        <v>9</v>
      </c>
      <c r="G322" s="7" t="s">
        <v>10</v>
      </c>
      <c r="H322" s="6">
        <v>672</v>
      </c>
      <c r="I322" s="6">
        <v>672</v>
      </c>
      <c r="J322" s="6">
        <f t="shared" ref="J322:J385" si="5">I322/1000</f>
        <v>0.67200000000000004</v>
      </c>
      <c r="K322" s="6">
        <v>1</v>
      </c>
      <c r="L322" s="6" t="s">
        <v>148</v>
      </c>
      <c r="M322" s="6" t="s">
        <v>18</v>
      </c>
      <c r="N322" s="6" t="s">
        <v>25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2:32" ht="30" customHeight="1">
      <c r="B323" s="16">
        <v>322</v>
      </c>
      <c r="C323" s="6">
        <v>40000000794</v>
      </c>
      <c r="D323" s="22">
        <v>61102091000</v>
      </c>
      <c r="E323" s="23" t="s">
        <v>480</v>
      </c>
      <c r="F323" s="29" t="s">
        <v>9</v>
      </c>
      <c r="G323" s="7" t="s">
        <v>10</v>
      </c>
      <c r="H323" s="6">
        <v>706</v>
      </c>
      <c r="I323" s="6">
        <v>706</v>
      </c>
      <c r="J323" s="6">
        <f t="shared" si="5"/>
        <v>0.70599999999999996</v>
      </c>
      <c r="K323" s="6">
        <v>1</v>
      </c>
      <c r="L323" s="6" t="s">
        <v>148</v>
      </c>
      <c r="M323" s="6" t="s">
        <v>18</v>
      </c>
      <c r="N323" s="6" t="s">
        <v>25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2:32" ht="30" customHeight="1">
      <c r="B324" s="16">
        <v>323</v>
      </c>
      <c r="C324" s="6">
        <v>40000000793</v>
      </c>
      <c r="D324" s="22">
        <v>61102091000</v>
      </c>
      <c r="E324" s="23" t="s">
        <v>571</v>
      </c>
      <c r="F324" s="27" t="s">
        <v>155</v>
      </c>
      <c r="G324" s="7" t="s">
        <v>10</v>
      </c>
      <c r="H324" s="6">
        <v>192</v>
      </c>
      <c r="I324" s="6">
        <v>192</v>
      </c>
      <c r="J324" s="6">
        <f t="shared" si="5"/>
        <v>0.192</v>
      </c>
      <c r="K324" s="6">
        <v>1</v>
      </c>
      <c r="L324" s="6" t="s">
        <v>148</v>
      </c>
      <c r="M324" s="6" t="s">
        <v>18</v>
      </c>
      <c r="N324" s="6" t="s">
        <v>25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2:32" ht="30" customHeight="1">
      <c r="B325" s="16">
        <v>324</v>
      </c>
      <c r="C325" s="6">
        <v>40000000792</v>
      </c>
      <c r="D325" s="22">
        <v>61102091000</v>
      </c>
      <c r="E325" s="23" t="s">
        <v>571</v>
      </c>
      <c r="F325" s="27" t="s">
        <v>155</v>
      </c>
      <c r="G325" s="7" t="s">
        <v>10</v>
      </c>
      <c r="H325" s="6">
        <v>232</v>
      </c>
      <c r="I325" s="6">
        <v>232</v>
      </c>
      <c r="J325" s="6">
        <f t="shared" si="5"/>
        <v>0.23200000000000001</v>
      </c>
      <c r="K325" s="6">
        <v>1</v>
      </c>
      <c r="L325" s="6" t="s">
        <v>148</v>
      </c>
      <c r="M325" s="6" t="s">
        <v>18</v>
      </c>
      <c r="N325" s="6" t="s">
        <v>25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2:32" ht="30" customHeight="1">
      <c r="B326" s="16">
        <v>325</v>
      </c>
      <c r="C326" s="6">
        <v>40000000791</v>
      </c>
      <c r="D326" s="22">
        <v>61102091000</v>
      </c>
      <c r="E326" s="23" t="s">
        <v>571</v>
      </c>
      <c r="F326" s="27" t="s">
        <v>155</v>
      </c>
      <c r="G326" s="7" t="s">
        <v>10</v>
      </c>
      <c r="H326" s="6">
        <v>224</v>
      </c>
      <c r="I326" s="6">
        <v>224</v>
      </c>
      <c r="J326" s="6">
        <f t="shared" si="5"/>
        <v>0.224</v>
      </c>
      <c r="K326" s="6">
        <v>1</v>
      </c>
      <c r="L326" s="6" t="s">
        <v>148</v>
      </c>
      <c r="M326" s="6" t="s">
        <v>18</v>
      </c>
      <c r="N326" s="6" t="s">
        <v>25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2:32" ht="30" customHeight="1">
      <c r="B327" s="16">
        <v>326</v>
      </c>
      <c r="C327" s="6">
        <v>40000000790</v>
      </c>
      <c r="D327" s="22">
        <v>61102091000</v>
      </c>
      <c r="E327" s="23" t="s">
        <v>571</v>
      </c>
      <c r="F327" s="27" t="s">
        <v>155</v>
      </c>
      <c r="G327" s="7" t="s">
        <v>10</v>
      </c>
      <c r="H327" s="6">
        <v>192</v>
      </c>
      <c r="I327" s="6">
        <v>192</v>
      </c>
      <c r="J327" s="6">
        <f t="shared" si="5"/>
        <v>0.192</v>
      </c>
      <c r="K327" s="6">
        <v>1</v>
      </c>
      <c r="L327" s="6" t="s">
        <v>148</v>
      </c>
      <c r="M327" s="6" t="s">
        <v>18</v>
      </c>
      <c r="N327" s="6" t="s">
        <v>25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2:32" ht="45" customHeight="1">
      <c r="B328" s="16">
        <v>327</v>
      </c>
      <c r="C328" s="6">
        <v>40000000789</v>
      </c>
      <c r="D328" s="22">
        <v>62014000000</v>
      </c>
      <c r="E328" s="23" t="s">
        <v>536</v>
      </c>
      <c r="F328" s="27" t="s">
        <v>62</v>
      </c>
      <c r="G328" s="7" t="s">
        <v>10</v>
      </c>
      <c r="H328" s="6">
        <v>732</v>
      </c>
      <c r="I328" s="6">
        <v>732</v>
      </c>
      <c r="J328" s="6">
        <f t="shared" si="5"/>
        <v>0.73199999999999998</v>
      </c>
      <c r="K328" s="6">
        <v>1</v>
      </c>
      <c r="L328" s="6" t="s">
        <v>148</v>
      </c>
      <c r="M328" s="6" t="s">
        <v>18</v>
      </c>
      <c r="N328" s="6" t="s">
        <v>36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2:32" ht="30" customHeight="1">
      <c r="B329" s="16">
        <v>328</v>
      </c>
      <c r="C329" s="6">
        <v>40000000788</v>
      </c>
      <c r="D329" s="22">
        <v>61102091000</v>
      </c>
      <c r="E329" s="23" t="s">
        <v>571</v>
      </c>
      <c r="F329" s="31" t="s">
        <v>155</v>
      </c>
      <c r="G329" s="7" t="s">
        <v>10</v>
      </c>
      <c r="H329" s="6">
        <v>176</v>
      </c>
      <c r="I329" s="6">
        <v>176</v>
      </c>
      <c r="J329" s="6">
        <f t="shared" si="5"/>
        <v>0.17599999999999999</v>
      </c>
      <c r="K329" s="6">
        <v>1</v>
      </c>
      <c r="L329" s="6" t="s">
        <v>148</v>
      </c>
      <c r="M329" s="6" t="s">
        <v>18</v>
      </c>
      <c r="N329" s="6" t="s">
        <v>25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2:32" ht="45" customHeight="1">
      <c r="B330" s="16">
        <v>329</v>
      </c>
      <c r="C330" s="6">
        <v>40000000787</v>
      </c>
      <c r="D330" s="22">
        <v>62034231000</v>
      </c>
      <c r="E330" s="23" t="s">
        <v>537</v>
      </c>
      <c r="F330" s="27" t="s">
        <v>109</v>
      </c>
      <c r="G330" s="7" t="s">
        <v>10</v>
      </c>
      <c r="H330" s="6">
        <v>638</v>
      </c>
      <c r="I330" s="6">
        <v>638</v>
      </c>
      <c r="J330" s="6">
        <f t="shared" si="5"/>
        <v>0.63800000000000001</v>
      </c>
      <c r="K330" s="6">
        <v>1</v>
      </c>
      <c r="L330" s="6" t="s">
        <v>148</v>
      </c>
      <c r="M330" s="6" t="s">
        <v>42</v>
      </c>
      <c r="N330" s="6" t="s">
        <v>25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2:32" ht="45" customHeight="1">
      <c r="B331" s="16">
        <v>330</v>
      </c>
      <c r="C331" s="6">
        <v>40000000786</v>
      </c>
      <c r="D331" s="22">
        <v>62034231000</v>
      </c>
      <c r="E331" s="23" t="s">
        <v>537</v>
      </c>
      <c r="F331" s="27" t="s">
        <v>109</v>
      </c>
      <c r="G331" s="7" t="s">
        <v>10</v>
      </c>
      <c r="H331" s="6">
        <v>562</v>
      </c>
      <c r="I331" s="6">
        <v>562</v>
      </c>
      <c r="J331" s="6">
        <f t="shared" si="5"/>
        <v>0.56200000000000006</v>
      </c>
      <c r="K331" s="6">
        <v>1</v>
      </c>
      <c r="L331" s="6" t="s">
        <v>148</v>
      </c>
      <c r="M331" s="6" t="s">
        <v>42</v>
      </c>
      <c r="N331" s="6" t="s">
        <v>25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2:32" ht="45" customHeight="1">
      <c r="B332" s="16">
        <v>331</v>
      </c>
      <c r="C332" s="6">
        <v>40000000785</v>
      </c>
      <c r="D332" s="22">
        <v>62034231000</v>
      </c>
      <c r="E332" s="23" t="s">
        <v>537</v>
      </c>
      <c r="F332" s="27" t="s">
        <v>109</v>
      </c>
      <c r="G332" s="7" t="s">
        <v>10</v>
      </c>
      <c r="H332" s="6">
        <v>572</v>
      </c>
      <c r="I332" s="6">
        <v>572</v>
      </c>
      <c r="J332" s="6">
        <f t="shared" si="5"/>
        <v>0.57199999999999995</v>
      </c>
      <c r="K332" s="6">
        <v>1</v>
      </c>
      <c r="L332" s="6" t="s">
        <v>148</v>
      </c>
      <c r="M332" s="6" t="s">
        <v>42</v>
      </c>
      <c r="N332" s="6" t="s">
        <v>25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2:32" ht="45" customHeight="1">
      <c r="B333" s="16">
        <v>332</v>
      </c>
      <c r="C333" s="6">
        <v>40000000784</v>
      </c>
      <c r="D333" s="22">
        <v>62034231000</v>
      </c>
      <c r="E333" s="23" t="s">
        <v>537</v>
      </c>
      <c r="F333" s="27" t="s">
        <v>109</v>
      </c>
      <c r="G333" s="7" t="s">
        <v>10</v>
      </c>
      <c r="H333" s="6">
        <v>538</v>
      </c>
      <c r="I333" s="6">
        <v>538</v>
      </c>
      <c r="J333" s="6">
        <f t="shared" si="5"/>
        <v>0.53800000000000003</v>
      </c>
      <c r="K333" s="6">
        <v>1</v>
      </c>
      <c r="L333" s="6" t="s">
        <v>148</v>
      </c>
      <c r="M333" s="6" t="s">
        <v>42</v>
      </c>
      <c r="N333" s="6" t="s">
        <v>25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2:32" ht="30" customHeight="1">
      <c r="B334" s="16">
        <v>333</v>
      </c>
      <c r="C334" s="6">
        <v>40000000783</v>
      </c>
      <c r="D334" s="22">
        <v>61033200000</v>
      </c>
      <c r="E334" s="23" t="s">
        <v>505</v>
      </c>
      <c r="F334" s="27" t="s">
        <v>58</v>
      </c>
      <c r="G334" s="7" t="s">
        <v>10</v>
      </c>
      <c r="H334" s="6">
        <v>500</v>
      </c>
      <c r="I334" s="6">
        <v>500</v>
      </c>
      <c r="J334" s="6">
        <f t="shared" si="5"/>
        <v>0.5</v>
      </c>
      <c r="K334" s="6">
        <v>1</v>
      </c>
      <c r="L334" s="6" t="s">
        <v>148</v>
      </c>
      <c r="M334" s="6" t="s">
        <v>63</v>
      </c>
      <c r="N334" s="6" t="s">
        <v>25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2:32" ht="30" customHeight="1">
      <c r="B335" s="16">
        <v>334</v>
      </c>
      <c r="C335" s="6">
        <v>40000000782</v>
      </c>
      <c r="D335" s="22">
        <v>61033200000</v>
      </c>
      <c r="E335" s="23" t="s">
        <v>505</v>
      </c>
      <c r="F335" s="27" t="s">
        <v>58</v>
      </c>
      <c r="G335" s="7" t="s">
        <v>10</v>
      </c>
      <c r="H335" s="6">
        <v>508</v>
      </c>
      <c r="I335" s="6">
        <v>508</v>
      </c>
      <c r="J335" s="6">
        <f t="shared" si="5"/>
        <v>0.50800000000000001</v>
      </c>
      <c r="K335" s="6">
        <v>1</v>
      </c>
      <c r="L335" s="6" t="s">
        <v>148</v>
      </c>
      <c r="M335" s="6" t="s">
        <v>63</v>
      </c>
      <c r="N335" s="6" t="s">
        <v>25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2:32" ht="30" customHeight="1">
      <c r="B336" s="16">
        <v>335</v>
      </c>
      <c r="C336" s="6">
        <v>40000000781</v>
      </c>
      <c r="D336" s="22">
        <v>61033200000</v>
      </c>
      <c r="E336" s="23" t="s">
        <v>505</v>
      </c>
      <c r="F336" s="27" t="s">
        <v>58</v>
      </c>
      <c r="G336" s="7" t="s">
        <v>10</v>
      </c>
      <c r="H336" s="6">
        <v>516</v>
      </c>
      <c r="I336" s="6">
        <v>516</v>
      </c>
      <c r="J336" s="6">
        <f t="shared" si="5"/>
        <v>0.51600000000000001</v>
      </c>
      <c r="K336" s="6">
        <v>1</v>
      </c>
      <c r="L336" s="6" t="s">
        <v>148</v>
      </c>
      <c r="M336" s="6" t="s">
        <v>63</v>
      </c>
      <c r="N336" s="6" t="s">
        <v>25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2:32" ht="30" customHeight="1">
      <c r="B337" s="16">
        <v>336</v>
      </c>
      <c r="C337" s="6">
        <v>40000000780</v>
      </c>
      <c r="D337" s="22">
        <v>61033200000</v>
      </c>
      <c r="E337" s="23" t="s">
        <v>505</v>
      </c>
      <c r="F337" s="27" t="s">
        <v>58</v>
      </c>
      <c r="G337" s="7" t="s">
        <v>10</v>
      </c>
      <c r="H337" s="6">
        <v>700</v>
      </c>
      <c r="I337" s="6">
        <v>700</v>
      </c>
      <c r="J337" s="6">
        <f t="shared" si="5"/>
        <v>0.7</v>
      </c>
      <c r="K337" s="6">
        <v>1</v>
      </c>
      <c r="L337" s="6" t="s">
        <v>148</v>
      </c>
      <c r="M337" s="6" t="s">
        <v>63</v>
      </c>
      <c r="N337" s="6" t="s">
        <v>25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2:32" ht="60" customHeight="1">
      <c r="B338" s="16">
        <v>337</v>
      </c>
      <c r="C338" s="6">
        <v>40000000779</v>
      </c>
      <c r="D338" s="22">
        <v>42022290000</v>
      </c>
      <c r="E338" s="23" t="s">
        <v>572</v>
      </c>
      <c r="F338" s="27" t="s">
        <v>157</v>
      </c>
      <c r="G338" s="7" t="s">
        <v>10</v>
      </c>
      <c r="H338" s="6">
        <v>560</v>
      </c>
      <c r="I338" s="6">
        <v>560</v>
      </c>
      <c r="J338" s="6">
        <f t="shared" si="5"/>
        <v>0.56000000000000005</v>
      </c>
      <c r="K338" s="6">
        <v>1</v>
      </c>
      <c r="L338" s="6" t="s">
        <v>148</v>
      </c>
      <c r="M338" s="6" t="s">
        <v>18</v>
      </c>
      <c r="N338" s="6" t="s">
        <v>36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2:32" ht="30" customHeight="1">
      <c r="B339" s="16">
        <v>338</v>
      </c>
      <c r="C339" s="6">
        <v>40000000778</v>
      </c>
      <c r="D339" s="22">
        <v>42033000000</v>
      </c>
      <c r="E339" s="23" t="s">
        <v>573</v>
      </c>
      <c r="F339" s="27" t="s">
        <v>158</v>
      </c>
      <c r="G339" s="7" t="s">
        <v>10</v>
      </c>
      <c r="H339" s="6">
        <v>124</v>
      </c>
      <c r="I339" s="6">
        <v>124</v>
      </c>
      <c r="J339" s="6">
        <f t="shared" si="5"/>
        <v>0.124</v>
      </c>
      <c r="K339" s="6">
        <v>1</v>
      </c>
      <c r="L339" s="6" t="s">
        <v>148</v>
      </c>
      <c r="M339" s="6" t="s">
        <v>42</v>
      </c>
      <c r="N339" s="6" t="s">
        <v>100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2:32" ht="30" customHeight="1">
      <c r="B340" s="16">
        <v>339</v>
      </c>
      <c r="C340" s="6">
        <v>40000000777</v>
      </c>
      <c r="D340" s="22">
        <v>65050090000</v>
      </c>
      <c r="E340" s="23" t="s">
        <v>574</v>
      </c>
      <c r="F340" s="27" t="s">
        <v>73</v>
      </c>
      <c r="G340" s="7" t="s">
        <v>10</v>
      </c>
      <c r="H340" s="6">
        <v>56</v>
      </c>
      <c r="I340" s="6">
        <v>56</v>
      </c>
      <c r="J340" s="6">
        <f t="shared" si="5"/>
        <v>5.6000000000000001E-2</v>
      </c>
      <c r="K340" s="6">
        <v>1</v>
      </c>
      <c r="L340" s="6" t="s">
        <v>148</v>
      </c>
      <c r="M340" s="6" t="s">
        <v>42</v>
      </c>
      <c r="N340" s="6" t="s">
        <v>151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2:32" ht="26.25" customHeight="1">
      <c r="B341" s="16">
        <v>340</v>
      </c>
      <c r="C341" s="6">
        <v>40000000776</v>
      </c>
      <c r="D341" s="16">
        <v>42022210000</v>
      </c>
      <c r="E341" s="38" t="s">
        <v>575</v>
      </c>
      <c r="F341" s="27" t="s">
        <v>120</v>
      </c>
      <c r="G341" s="7" t="s">
        <v>10</v>
      </c>
      <c r="H341" s="6">
        <v>294</v>
      </c>
      <c r="I341" s="6">
        <v>294</v>
      </c>
      <c r="J341" s="6">
        <f t="shared" si="5"/>
        <v>0.29399999999999998</v>
      </c>
      <c r="K341" s="6">
        <v>1</v>
      </c>
      <c r="L341" s="6" t="s">
        <v>148</v>
      </c>
      <c r="M341" s="6" t="s">
        <v>18</v>
      </c>
      <c r="N341" s="21" t="s">
        <v>576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2:32" ht="30" customHeight="1">
      <c r="B342" s="16">
        <v>341</v>
      </c>
      <c r="C342" s="6">
        <v>40000000775</v>
      </c>
      <c r="D342" s="22">
        <v>61091000000</v>
      </c>
      <c r="E342" s="23" t="s">
        <v>493</v>
      </c>
      <c r="F342" s="27" t="s">
        <v>46</v>
      </c>
      <c r="G342" s="7" t="s">
        <v>10</v>
      </c>
      <c r="H342" s="6">
        <v>174</v>
      </c>
      <c r="I342" s="6">
        <v>174</v>
      </c>
      <c r="J342" s="6">
        <f t="shared" si="5"/>
        <v>0.17399999999999999</v>
      </c>
      <c r="K342" s="6">
        <v>1</v>
      </c>
      <c r="L342" s="6" t="s">
        <v>148</v>
      </c>
      <c r="M342" s="6" t="s">
        <v>12</v>
      </c>
      <c r="N342" s="6" t="s">
        <v>25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2:32" ht="30" customHeight="1">
      <c r="B343" s="16">
        <v>342</v>
      </c>
      <c r="C343" s="6">
        <v>40000000774</v>
      </c>
      <c r="D343" s="22">
        <v>61091000000</v>
      </c>
      <c r="E343" s="23" t="s">
        <v>493</v>
      </c>
      <c r="F343" s="27" t="s">
        <v>46</v>
      </c>
      <c r="G343" s="7" t="s">
        <v>10</v>
      </c>
      <c r="H343" s="6">
        <v>192</v>
      </c>
      <c r="I343" s="6">
        <v>192</v>
      </c>
      <c r="J343" s="6">
        <f t="shared" si="5"/>
        <v>0.192</v>
      </c>
      <c r="K343" s="6">
        <v>1</v>
      </c>
      <c r="L343" s="6" t="s">
        <v>148</v>
      </c>
      <c r="M343" s="6" t="s">
        <v>12</v>
      </c>
      <c r="N343" s="6" t="s">
        <v>25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2:32" ht="30" customHeight="1">
      <c r="B344" s="16">
        <v>343</v>
      </c>
      <c r="C344" s="6">
        <v>40000000773</v>
      </c>
      <c r="D344" s="22">
        <v>61091000000</v>
      </c>
      <c r="E344" s="23" t="s">
        <v>493</v>
      </c>
      <c r="F344" s="27" t="s">
        <v>46</v>
      </c>
      <c r="G344" s="7" t="s">
        <v>10</v>
      </c>
      <c r="H344" s="6">
        <v>196</v>
      </c>
      <c r="I344" s="6">
        <v>196</v>
      </c>
      <c r="J344" s="6">
        <f t="shared" si="5"/>
        <v>0.19600000000000001</v>
      </c>
      <c r="K344" s="6">
        <v>1</v>
      </c>
      <c r="L344" s="6" t="s">
        <v>148</v>
      </c>
      <c r="M344" s="6" t="s">
        <v>12</v>
      </c>
      <c r="N344" s="6" t="s">
        <v>25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2:32" ht="30" customHeight="1">
      <c r="B345" s="16">
        <v>344</v>
      </c>
      <c r="C345" s="6">
        <v>40000000772</v>
      </c>
      <c r="D345" s="22">
        <v>61043300000</v>
      </c>
      <c r="E345" s="23" t="s">
        <v>569</v>
      </c>
      <c r="F345" s="27" t="s">
        <v>154</v>
      </c>
      <c r="G345" s="6" t="s">
        <v>20</v>
      </c>
      <c r="H345" s="6">
        <v>746</v>
      </c>
      <c r="I345" s="6">
        <v>746</v>
      </c>
      <c r="J345" s="6">
        <f t="shared" si="5"/>
        <v>0.746</v>
      </c>
      <c r="K345" s="6">
        <v>1</v>
      </c>
      <c r="L345" s="6" t="s">
        <v>148</v>
      </c>
      <c r="M345" s="6" t="s">
        <v>42</v>
      </c>
      <c r="N345" s="6" t="s">
        <v>36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2:32" ht="30" customHeight="1">
      <c r="B346" s="16">
        <v>345</v>
      </c>
      <c r="C346" s="6">
        <v>40000000771</v>
      </c>
      <c r="D346" s="22">
        <v>61043300000</v>
      </c>
      <c r="E346" s="23" t="s">
        <v>569</v>
      </c>
      <c r="F346" s="27" t="s">
        <v>154</v>
      </c>
      <c r="G346" s="6" t="s">
        <v>20</v>
      </c>
      <c r="H346" s="6">
        <v>788</v>
      </c>
      <c r="I346" s="6">
        <v>788</v>
      </c>
      <c r="J346" s="6">
        <f t="shared" si="5"/>
        <v>0.78800000000000003</v>
      </c>
      <c r="K346" s="6">
        <v>1</v>
      </c>
      <c r="L346" s="6" t="s">
        <v>148</v>
      </c>
      <c r="M346" s="6" t="s">
        <v>42</v>
      </c>
      <c r="N346" s="6" t="s">
        <v>36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2:32" ht="30" customHeight="1">
      <c r="B347" s="16">
        <v>346</v>
      </c>
      <c r="C347" s="6">
        <v>40000000770</v>
      </c>
      <c r="D347" s="22">
        <v>61102091000</v>
      </c>
      <c r="E347" s="23" t="s">
        <v>480</v>
      </c>
      <c r="F347" s="29" t="s">
        <v>9</v>
      </c>
      <c r="G347" s="7" t="s">
        <v>10</v>
      </c>
      <c r="H347" s="6">
        <v>488</v>
      </c>
      <c r="I347" s="6">
        <v>488</v>
      </c>
      <c r="J347" s="6">
        <f t="shared" si="5"/>
        <v>0.48799999999999999</v>
      </c>
      <c r="K347" s="6">
        <v>1</v>
      </c>
      <c r="L347" s="6" t="s">
        <v>148</v>
      </c>
      <c r="M347" s="6" t="s">
        <v>18</v>
      </c>
      <c r="N347" s="6" t="s">
        <v>25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2:32" ht="30" customHeight="1">
      <c r="B348" s="16">
        <v>347</v>
      </c>
      <c r="C348" s="6">
        <v>40000000769</v>
      </c>
      <c r="D348" s="22">
        <v>61091000000</v>
      </c>
      <c r="E348" s="23" t="s">
        <v>493</v>
      </c>
      <c r="F348" s="27" t="s">
        <v>46</v>
      </c>
      <c r="G348" s="7" t="s">
        <v>10</v>
      </c>
      <c r="H348" s="6">
        <v>212</v>
      </c>
      <c r="I348" s="6">
        <v>212</v>
      </c>
      <c r="J348" s="6">
        <f t="shared" si="5"/>
        <v>0.21199999999999999</v>
      </c>
      <c r="K348" s="6">
        <v>1</v>
      </c>
      <c r="L348" s="6" t="s">
        <v>148</v>
      </c>
      <c r="M348" s="6" t="s">
        <v>63</v>
      </c>
      <c r="N348" s="6" t="s">
        <v>25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2:32" ht="30" customHeight="1">
      <c r="B349" s="16">
        <v>348</v>
      </c>
      <c r="C349" s="6">
        <v>40000000768</v>
      </c>
      <c r="D349" s="22">
        <v>61091000000</v>
      </c>
      <c r="E349" s="23" t="s">
        <v>493</v>
      </c>
      <c r="F349" s="27" t="s">
        <v>46</v>
      </c>
      <c r="G349" s="7" t="s">
        <v>10</v>
      </c>
      <c r="H349" s="6">
        <v>226</v>
      </c>
      <c r="I349" s="6">
        <v>226</v>
      </c>
      <c r="J349" s="6">
        <f t="shared" si="5"/>
        <v>0.22600000000000001</v>
      </c>
      <c r="K349" s="6">
        <v>1</v>
      </c>
      <c r="L349" s="6" t="s">
        <v>148</v>
      </c>
      <c r="M349" s="6" t="s">
        <v>63</v>
      </c>
      <c r="N349" s="6" t="s">
        <v>25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2:32" ht="30" customHeight="1">
      <c r="B350" s="16">
        <v>349</v>
      </c>
      <c r="C350" s="6">
        <v>40000000767</v>
      </c>
      <c r="D350" s="22">
        <v>62012000000</v>
      </c>
      <c r="E350" s="23" t="s">
        <v>577</v>
      </c>
      <c r="F350" s="27" t="s">
        <v>34</v>
      </c>
      <c r="G350" s="7" t="s">
        <v>10</v>
      </c>
      <c r="H350" s="6">
        <v>1064</v>
      </c>
      <c r="I350" s="6">
        <v>1064</v>
      </c>
      <c r="J350" s="6">
        <f t="shared" si="5"/>
        <v>1.0640000000000001</v>
      </c>
      <c r="K350" s="6">
        <v>1</v>
      </c>
      <c r="L350" s="6" t="s">
        <v>148</v>
      </c>
      <c r="M350" s="6" t="s">
        <v>42</v>
      </c>
      <c r="N350" s="6" t="s">
        <v>151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2:32" ht="30" customHeight="1">
      <c r="B351" s="16">
        <v>350</v>
      </c>
      <c r="C351" s="6">
        <v>40000000766</v>
      </c>
      <c r="D351" s="22">
        <v>62012000000</v>
      </c>
      <c r="E351" s="23" t="s">
        <v>577</v>
      </c>
      <c r="F351" s="27" t="s">
        <v>34</v>
      </c>
      <c r="G351" s="7" t="s">
        <v>10</v>
      </c>
      <c r="H351" s="6">
        <v>1098</v>
      </c>
      <c r="I351" s="6">
        <v>1098</v>
      </c>
      <c r="J351" s="6">
        <f t="shared" si="5"/>
        <v>1.0980000000000001</v>
      </c>
      <c r="K351" s="6">
        <v>1</v>
      </c>
      <c r="L351" s="6" t="s">
        <v>148</v>
      </c>
      <c r="M351" s="6" t="s">
        <v>42</v>
      </c>
      <c r="N351" s="6" t="s">
        <v>151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2:32" ht="39" customHeight="1">
      <c r="B352" s="16">
        <v>351</v>
      </c>
      <c r="C352" s="6">
        <v>40000000765</v>
      </c>
      <c r="D352" s="16">
        <v>61051000000</v>
      </c>
      <c r="E352" s="38" t="s">
        <v>578</v>
      </c>
      <c r="F352" s="27" t="s">
        <v>159</v>
      </c>
      <c r="G352" s="7" t="s">
        <v>10</v>
      </c>
      <c r="H352" s="6">
        <v>276</v>
      </c>
      <c r="I352" s="6">
        <v>276</v>
      </c>
      <c r="J352" s="6">
        <f t="shared" si="5"/>
        <v>0.27600000000000002</v>
      </c>
      <c r="K352" s="6">
        <v>1</v>
      </c>
      <c r="L352" s="6" t="s">
        <v>148</v>
      </c>
      <c r="M352" s="6" t="s">
        <v>160</v>
      </c>
      <c r="N352" s="6" t="s">
        <v>25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2:32" ht="39" customHeight="1">
      <c r="B353" s="16">
        <v>352</v>
      </c>
      <c r="C353" s="6">
        <v>40000000764</v>
      </c>
      <c r="D353" s="16">
        <v>61051000000</v>
      </c>
      <c r="E353" s="38" t="s">
        <v>578</v>
      </c>
      <c r="F353" s="27" t="s">
        <v>159</v>
      </c>
      <c r="G353" s="7" t="s">
        <v>10</v>
      </c>
      <c r="H353" s="6">
        <v>302</v>
      </c>
      <c r="I353" s="6">
        <v>302</v>
      </c>
      <c r="J353" s="6">
        <f t="shared" si="5"/>
        <v>0.30199999999999999</v>
      </c>
      <c r="K353" s="6">
        <v>1</v>
      </c>
      <c r="L353" s="6" t="s">
        <v>148</v>
      </c>
      <c r="M353" s="6" t="s">
        <v>160</v>
      </c>
      <c r="N353" s="6" t="s">
        <v>25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2:32" ht="39" customHeight="1">
      <c r="B354" s="16">
        <v>353</v>
      </c>
      <c r="C354" s="6">
        <v>40000000763</v>
      </c>
      <c r="D354" s="16">
        <v>61051000000</v>
      </c>
      <c r="E354" s="38" t="s">
        <v>578</v>
      </c>
      <c r="F354" s="27" t="s">
        <v>159</v>
      </c>
      <c r="G354" s="7" t="s">
        <v>10</v>
      </c>
      <c r="H354" s="6">
        <v>266</v>
      </c>
      <c r="I354" s="6">
        <v>266</v>
      </c>
      <c r="J354" s="6">
        <f t="shared" si="5"/>
        <v>0.26600000000000001</v>
      </c>
      <c r="K354" s="6">
        <v>1</v>
      </c>
      <c r="L354" s="6" t="s">
        <v>148</v>
      </c>
      <c r="M354" s="6" t="s">
        <v>160</v>
      </c>
      <c r="N354" s="6" t="s">
        <v>25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2:32" ht="39" customHeight="1">
      <c r="B355" s="16">
        <v>354</v>
      </c>
      <c r="C355" s="6">
        <v>40000000762</v>
      </c>
      <c r="D355" s="16">
        <v>61051000000</v>
      </c>
      <c r="E355" s="38" t="s">
        <v>578</v>
      </c>
      <c r="F355" s="27" t="s">
        <v>159</v>
      </c>
      <c r="G355" s="7" t="s">
        <v>10</v>
      </c>
      <c r="H355" s="6">
        <v>306</v>
      </c>
      <c r="I355" s="6">
        <v>306</v>
      </c>
      <c r="J355" s="6">
        <f t="shared" si="5"/>
        <v>0.30599999999999999</v>
      </c>
      <c r="K355" s="6">
        <v>1</v>
      </c>
      <c r="L355" s="6" t="s">
        <v>148</v>
      </c>
      <c r="M355" s="6" t="s">
        <v>160</v>
      </c>
      <c r="N355" s="6" t="s">
        <v>25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2:32" ht="39" customHeight="1">
      <c r="B356" s="16">
        <v>355</v>
      </c>
      <c r="C356" s="6">
        <v>40000000761</v>
      </c>
      <c r="D356" s="16">
        <v>61051000000</v>
      </c>
      <c r="E356" s="38" t="s">
        <v>578</v>
      </c>
      <c r="F356" s="27" t="s">
        <v>159</v>
      </c>
      <c r="G356" s="7" t="s">
        <v>10</v>
      </c>
      <c r="H356" s="6">
        <v>330</v>
      </c>
      <c r="I356" s="6">
        <v>330</v>
      </c>
      <c r="J356" s="6">
        <f t="shared" si="5"/>
        <v>0.33</v>
      </c>
      <c r="K356" s="6">
        <v>1</v>
      </c>
      <c r="L356" s="6" t="s">
        <v>148</v>
      </c>
      <c r="M356" s="6" t="s">
        <v>160</v>
      </c>
      <c r="N356" s="6" t="s">
        <v>25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2:32" ht="30" customHeight="1">
      <c r="B357" s="16">
        <v>356</v>
      </c>
      <c r="C357" s="6">
        <v>40000000760</v>
      </c>
      <c r="D357" s="22">
        <v>62034235000</v>
      </c>
      <c r="E357" s="23" t="s">
        <v>548</v>
      </c>
      <c r="F357" s="27" t="s">
        <v>52</v>
      </c>
      <c r="G357" s="7" t="s">
        <v>10</v>
      </c>
      <c r="H357" s="6">
        <v>514</v>
      </c>
      <c r="I357" s="6">
        <v>514</v>
      </c>
      <c r="J357" s="6">
        <f t="shared" si="5"/>
        <v>0.51400000000000001</v>
      </c>
      <c r="K357" s="6">
        <v>1</v>
      </c>
      <c r="L357" s="6" t="s">
        <v>148</v>
      </c>
      <c r="M357" s="20" t="s">
        <v>568</v>
      </c>
      <c r="N357" s="6" t="s">
        <v>161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2:32" ht="30" customHeight="1">
      <c r="B358" s="16">
        <v>357</v>
      </c>
      <c r="C358" s="6">
        <v>40000000759</v>
      </c>
      <c r="D358" s="22">
        <v>61091000000</v>
      </c>
      <c r="E358" s="23" t="s">
        <v>493</v>
      </c>
      <c r="F358" s="27" t="s">
        <v>46</v>
      </c>
      <c r="G358" s="7" t="s">
        <v>10</v>
      </c>
      <c r="H358" s="6">
        <v>176</v>
      </c>
      <c r="I358" s="6">
        <v>176</v>
      </c>
      <c r="J358" s="6">
        <f t="shared" si="5"/>
        <v>0.17599999999999999</v>
      </c>
      <c r="K358" s="6">
        <v>1</v>
      </c>
      <c r="L358" s="6" t="s">
        <v>148</v>
      </c>
      <c r="M358" s="6" t="s">
        <v>12</v>
      </c>
      <c r="N358" s="6" t="s">
        <v>25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2:32" ht="45" customHeight="1">
      <c r="B359" s="16">
        <v>358</v>
      </c>
      <c r="C359" s="6">
        <v>40000000758</v>
      </c>
      <c r="D359" s="22">
        <v>62034231000</v>
      </c>
      <c r="E359" s="23" t="s">
        <v>537</v>
      </c>
      <c r="F359" s="27" t="s">
        <v>109</v>
      </c>
      <c r="G359" s="7" t="s">
        <v>10</v>
      </c>
      <c r="H359" s="6">
        <v>548</v>
      </c>
      <c r="I359" s="6">
        <v>548</v>
      </c>
      <c r="J359" s="6">
        <f t="shared" si="5"/>
        <v>0.54800000000000004</v>
      </c>
      <c r="K359" s="6">
        <v>1</v>
      </c>
      <c r="L359" s="6" t="s">
        <v>148</v>
      </c>
      <c r="M359" s="6" t="s">
        <v>42</v>
      </c>
      <c r="N359" s="6" t="s">
        <v>25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2:32" ht="45" customHeight="1">
      <c r="B360" s="16">
        <v>359</v>
      </c>
      <c r="C360" s="6">
        <v>40000000757</v>
      </c>
      <c r="D360" s="22">
        <v>62034231000</v>
      </c>
      <c r="E360" s="23" t="s">
        <v>537</v>
      </c>
      <c r="F360" s="27" t="s">
        <v>109</v>
      </c>
      <c r="G360" s="7" t="s">
        <v>10</v>
      </c>
      <c r="H360" s="6">
        <v>590</v>
      </c>
      <c r="I360" s="6">
        <v>590</v>
      </c>
      <c r="J360" s="6">
        <f t="shared" si="5"/>
        <v>0.59</v>
      </c>
      <c r="K360" s="6">
        <v>1</v>
      </c>
      <c r="L360" s="6" t="s">
        <v>148</v>
      </c>
      <c r="M360" s="6" t="s">
        <v>42</v>
      </c>
      <c r="N360" s="6" t="s">
        <v>25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2:32" ht="45" customHeight="1">
      <c r="B361" s="16">
        <v>360</v>
      </c>
      <c r="C361" s="6">
        <v>40000000756</v>
      </c>
      <c r="D361" s="22">
        <v>62034231000</v>
      </c>
      <c r="E361" s="23" t="s">
        <v>537</v>
      </c>
      <c r="F361" s="27" t="s">
        <v>109</v>
      </c>
      <c r="G361" s="7" t="s">
        <v>10</v>
      </c>
      <c r="H361" s="6">
        <v>644</v>
      </c>
      <c r="I361" s="6">
        <v>644</v>
      </c>
      <c r="J361" s="6">
        <f t="shared" si="5"/>
        <v>0.64400000000000002</v>
      </c>
      <c r="K361" s="6">
        <v>1</v>
      </c>
      <c r="L361" s="6" t="s">
        <v>148</v>
      </c>
      <c r="M361" s="6" t="s">
        <v>42</v>
      </c>
      <c r="N361" s="6" t="s">
        <v>25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2:32" ht="45" customHeight="1">
      <c r="B362" s="16">
        <v>361</v>
      </c>
      <c r="C362" s="6">
        <v>40000000755</v>
      </c>
      <c r="D362" s="22">
        <v>62034231000</v>
      </c>
      <c r="E362" s="23" t="s">
        <v>537</v>
      </c>
      <c r="F362" s="27" t="s">
        <v>109</v>
      </c>
      <c r="G362" s="7" t="s">
        <v>10</v>
      </c>
      <c r="H362" s="6">
        <v>528</v>
      </c>
      <c r="I362" s="6">
        <v>528</v>
      </c>
      <c r="J362" s="6">
        <f t="shared" si="5"/>
        <v>0.52800000000000002</v>
      </c>
      <c r="K362" s="6">
        <v>1</v>
      </c>
      <c r="L362" s="6" t="s">
        <v>148</v>
      </c>
      <c r="M362" s="6" t="s">
        <v>42</v>
      </c>
      <c r="N362" s="6" t="s">
        <v>25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2:32" ht="45" customHeight="1">
      <c r="B363" s="16">
        <v>362</v>
      </c>
      <c r="C363" s="6">
        <v>40000000754</v>
      </c>
      <c r="D363" s="22">
        <v>62034231000</v>
      </c>
      <c r="E363" s="23" t="s">
        <v>537</v>
      </c>
      <c r="F363" s="27" t="s">
        <v>109</v>
      </c>
      <c r="G363" s="7" t="s">
        <v>10</v>
      </c>
      <c r="H363" s="6">
        <v>506</v>
      </c>
      <c r="I363" s="6">
        <v>506</v>
      </c>
      <c r="J363" s="6">
        <f t="shared" si="5"/>
        <v>0.50600000000000001</v>
      </c>
      <c r="K363" s="6">
        <v>1</v>
      </c>
      <c r="L363" s="6" t="s">
        <v>148</v>
      </c>
      <c r="M363" s="6" t="s">
        <v>42</v>
      </c>
      <c r="N363" s="6" t="s">
        <v>25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2:32" ht="45" customHeight="1">
      <c r="B364" s="16">
        <v>363</v>
      </c>
      <c r="C364" s="6">
        <v>40000000753</v>
      </c>
      <c r="D364" s="22">
        <v>62034231000</v>
      </c>
      <c r="E364" s="23" t="s">
        <v>537</v>
      </c>
      <c r="F364" s="27" t="s">
        <v>109</v>
      </c>
      <c r="G364" s="7" t="s">
        <v>10</v>
      </c>
      <c r="H364" s="6">
        <v>704</v>
      </c>
      <c r="I364" s="6">
        <v>704</v>
      </c>
      <c r="J364" s="6">
        <f t="shared" si="5"/>
        <v>0.70399999999999996</v>
      </c>
      <c r="K364" s="6">
        <v>1</v>
      </c>
      <c r="L364" s="6" t="s">
        <v>148</v>
      </c>
      <c r="M364" s="6" t="s">
        <v>39</v>
      </c>
      <c r="N364" s="6" t="s">
        <v>25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2:32" ht="45" customHeight="1">
      <c r="B365" s="16">
        <v>364</v>
      </c>
      <c r="C365" s="6">
        <v>40000000752</v>
      </c>
      <c r="D365" s="22">
        <v>62034231000</v>
      </c>
      <c r="E365" s="23" t="s">
        <v>537</v>
      </c>
      <c r="F365" s="27" t="s">
        <v>109</v>
      </c>
      <c r="G365" s="7" t="s">
        <v>10</v>
      </c>
      <c r="H365" s="6">
        <v>568</v>
      </c>
      <c r="I365" s="6">
        <v>568</v>
      </c>
      <c r="J365" s="6">
        <f t="shared" si="5"/>
        <v>0.56799999999999995</v>
      </c>
      <c r="K365" s="6">
        <v>1</v>
      </c>
      <c r="L365" s="6" t="s">
        <v>148</v>
      </c>
      <c r="M365" s="6" t="s">
        <v>42</v>
      </c>
      <c r="N365" s="6" t="s">
        <v>25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2:32" ht="45" customHeight="1">
      <c r="B366" s="16">
        <v>365</v>
      </c>
      <c r="C366" s="6">
        <v>40000000751</v>
      </c>
      <c r="D366" s="22">
        <v>62034231000</v>
      </c>
      <c r="E366" s="23" t="s">
        <v>537</v>
      </c>
      <c r="F366" s="27" t="s">
        <v>109</v>
      </c>
      <c r="G366" s="7" t="s">
        <v>10</v>
      </c>
      <c r="H366" s="6">
        <v>618</v>
      </c>
      <c r="I366" s="6">
        <v>618</v>
      </c>
      <c r="J366" s="6">
        <f t="shared" si="5"/>
        <v>0.61799999999999999</v>
      </c>
      <c r="K366" s="6">
        <v>1</v>
      </c>
      <c r="L366" s="6" t="s">
        <v>148</v>
      </c>
      <c r="M366" s="6" t="s">
        <v>42</v>
      </c>
      <c r="N366" s="6" t="s">
        <v>25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2:32" ht="45" customHeight="1">
      <c r="B367" s="16">
        <v>366</v>
      </c>
      <c r="C367" s="6">
        <v>40000000750</v>
      </c>
      <c r="D367" s="22">
        <v>62034231000</v>
      </c>
      <c r="E367" s="23" t="s">
        <v>537</v>
      </c>
      <c r="F367" s="27" t="s">
        <v>109</v>
      </c>
      <c r="G367" s="7" t="s">
        <v>10</v>
      </c>
      <c r="H367" s="6">
        <v>606</v>
      </c>
      <c r="I367" s="6">
        <v>606</v>
      </c>
      <c r="J367" s="6">
        <f t="shared" si="5"/>
        <v>0.60599999999999998</v>
      </c>
      <c r="K367" s="6">
        <v>1</v>
      </c>
      <c r="L367" s="6" t="s">
        <v>148</v>
      </c>
      <c r="M367" s="6" t="s">
        <v>42</v>
      </c>
      <c r="N367" s="6" t="s">
        <v>25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2:32" ht="45" customHeight="1">
      <c r="B368" s="16">
        <v>367</v>
      </c>
      <c r="C368" s="6">
        <v>40000000749</v>
      </c>
      <c r="D368" s="22">
        <v>62034231000</v>
      </c>
      <c r="E368" s="23" t="s">
        <v>537</v>
      </c>
      <c r="F368" s="27" t="s">
        <v>109</v>
      </c>
      <c r="G368" s="7" t="s">
        <v>10</v>
      </c>
      <c r="H368" s="6">
        <v>510</v>
      </c>
      <c r="I368" s="6">
        <v>510</v>
      </c>
      <c r="J368" s="6">
        <f t="shared" si="5"/>
        <v>0.51</v>
      </c>
      <c r="K368" s="6">
        <v>1</v>
      </c>
      <c r="L368" s="6" t="s">
        <v>148</v>
      </c>
      <c r="M368" s="6" t="s">
        <v>42</v>
      </c>
      <c r="N368" s="6" t="s">
        <v>25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2:32" ht="30" customHeight="1">
      <c r="B369" s="16">
        <v>368</v>
      </c>
      <c r="C369" s="6">
        <v>40000000748</v>
      </c>
      <c r="D369" s="22">
        <v>61102091000</v>
      </c>
      <c r="E369" s="23" t="s">
        <v>488</v>
      </c>
      <c r="F369" s="27" t="s">
        <v>49</v>
      </c>
      <c r="G369" s="7" t="s">
        <v>10</v>
      </c>
      <c r="H369" s="6">
        <v>644</v>
      </c>
      <c r="I369" s="6">
        <v>644</v>
      </c>
      <c r="J369" s="6">
        <f t="shared" si="5"/>
        <v>0.64400000000000002</v>
      </c>
      <c r="K369" s="6">
        <v>1</v>
      </c>
      <c r="L369" s="6" t="s">
        <v>148</v>
      </c>
      <c r="M369" s="6" t="s">
        <v>18</v>
      </c>
      <c r="N369" s="6" t="s">
        <v>25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2:32" ht="30" customHeight="1">
      <c r="B370" s="16">
        <v>369</v>
      </c>
      <c r="C370" s="6">
        <v>40000000747</v>
      </c>
      <c r="D370" s="22">
        <v>61102091000</v>
      </c>
      <c r="E370" s="23" t="s">
        <v>488</v>
      </c>
      <c r="F370" s="27" t="s">
        <v>49</v>
      </c>
      <c r="G370" s="7" t="s">
        <v>10</v>
      </c>
      <c r="H370" s="6">
        <v>696</v>
      </c>
      <c r="I370" s="6">
        <v>696</v>
      </c>
      <c r="J370" s="6">
        <f t="shared" si="5"/>
        <v>0.69599999999999995</v>
      </c>
      <c r="K370" s="6">
        <v>1</v>
      </c>
      <c r="L370" s="6" t="s">
        <v>148</v>
      </c>
      <c r="M370" s="6" t="s">
        <v>18</v>
      </c>
      <c r="N370" s="6" t="s">
        <v>25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2:32" ht="30" customHeight="1">
      <c r="B371" s="16">
        <v>370</v>
      </c>
      <c r="C371" s="6">
        <v>40000000746</v>
      </c>
      <c r="D371" s="22">
        <v>61102091000</v>
      </c>
      <c r="E371" s="23" t="s">
        <v>488</v>
      </c>
      <c r="F371" s="27" t="s">
        <v>49</v>
      </c>
      <c r="G371" s="7" t="s">
        <v>10</v>
      </c>
      <c r="H371" s="6">
        <v>656</v>
      </c>
      <c r="I371" s="6">
        <v>656</v>
      </c>
      <c r="J371" s="6">
        <f t="shared" si="5"/>
        <v>0.65600000000000003</v>
      </c>
      <c r="K371" s="6">
        <v>1</v>
      </c>
      <c r="L371" s="6" t="s">
        <v>148</v>
      </c>
      <c r="M371" s="6" t="s">
        <v>18</v>
      </c>
      <c r="N371" s="6" t="s">
        <v>25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2:32" ht="30" customHeight="1">
      <c r="B372" s="16">
        <v>371</v>
      </c>
      <c r="C372" s="6">
        <v>40000000745</v>
      </c>
      <c r="D372" s="22">
        <v>61102091000</v>
      </c>
      <c r="E372" s="23" t="s">
        <v>488</v>
      </c>
      <c r="F372" s="27" t="s">
        <v>49</v>
      </c>
      <c r="G372" s="7" t="s">
        <v>10</v>
      </c>
      <c r="H372" s="6">
        <v>614</v>
      </c>
      <c r="I372" s="6">
        <v>614</v>
      </c>
      <c r="J372" s="6">
        <f t="shared" si="5"/>
        <v>0.61399999999999999</v>
      </c>
      <c r="K372" s="6">
        <v>1</v>
      </c>
      <c r="L372" s="6" t="s">
        <v>148</v>
      </c>
      <c r="M372" s="6" t="s">
        <v>18</v>
      </c>
      <c r="N372" s="6" t="s">
        <v>25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2:32" ht="30" customHeight="1">
      <c r="B373" s="16">
        <v>372</v>
      </c>
      <c r="C373" s="6">
        <v>40000000744</v>
      </c>
      <c r="D373" s="22">
        <v>61102091000</v>
      </c>
      <c r="E373" s="23" t="s">
        <v>488</v>
      </c>
      <c r="F373" s="27" t="s">
        <v>49</v>
      </c>
      <c r="G373" s="7" t="s">
        <v>10</v>
      </c>
      <c r="H373" s="6">
        <v>630</v>
      </c>
      <c r="I373" s="6">
        <v>630</v>
      </c>
      <c r="J373" s="6">
        <f t="shared" si="5"/>
        <v>0.63</v>
      </c>
      <c r="K373" s="6">
        <v>1</v>
      </c>
      <c r="L373" s="6" t="s">
        <v>148</v>
      </c>
      <c r="M373" s="6" t="s">
        <v>18</v>
      </c>
      <c r="N373" s="6" t="s">
        <v>25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2:32" ht="30" customHeight="1">
      <c r="B374" s="16">
        <v>373</v>
      </c>
      <c r="C374" s="6">
        <v>40000000743</v>
      </c>
      <c r="D374" s="22">
        <v>61103091000</v>
      </c>
      <c r="E374" s="23" t="s">
        <v>481</v>
      </c>
      <c r="F374" s="27" t="s">
        <v>49</v>
      </c>
      <c r="G374" s="7" t="s">
        <v>10</v>
      </c>
      <c r="H374" s="6">
        <v>420</v>
      </c>
      <c r="I374" s="6">
        <v>420</v>
      </c>
      <c r="J374" s="6">
        <f t="shared" si="5"/>
        <v>0.42</v>
      </c>
      <c r="K374" s="6">
        <v>1</v>
      </c>
      <c r="L374" s="6" t="s">
        <v>148</v>
      </c>
      <c r="M374" s="6" t="s">
        <v>42</v>
      </c>
      <c r="N374" s="6" t="s">
        <v>162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2:32" ht="30" customHeight="1">
      <c r="B375" s="16">
        <v>374</v>
      </c>
      <c r="C375" s="6">
        <v>40000000742</v>
      </c>
      <c r="D375" s="22">
        <v>61103091000</v>
      </c>
      <c r="E375" s="23" t="s">
        <v>481</v>
      </c>
      <c r="F375" s="27" t="s">
        <v>49</v>
      </c>
      <c r="G375" s="7" t="s">
        <v>10</v>
      </c>
      <c r="H375" s="6">
        <v>510</v>
      </c>
      <c r="I375" s="6">
        <v>510</v>
      </c>
      <c r="J375" s="6">
        <f t="shared" si="5"/>
        <v>0.51</v>
      </c>
      <c r="K375" s="6">
        <v>1</v>
      </c>
      <c r="L375" s="6" t="s">
        <v>148</v>
      </c>
      <c r="M375" s="6" t="s">
        <v>42</v>
      </c>
      <c r="N375" s="6" t="s">
        <v>162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2:32" ht="30" customHeight="1">
      <c r="B376" s="16">
        <v>375</v>
      </c>
      <c r="C376" s="6">
        <v>40000000741</v>
      </c>
      <c r="D376" s="22">
        <v>61103091000</v>
      </c>
      <c r="E376" s="23" t="s">
        <v>481</v>
      </c>
      <c r="F376" s="27" t="s">
        <v>49</v>
      </c>
      <c r="G376" s="7" t="s">
        <v>10</v>
      </c>
      <c r="H376" s="6">
        <v>424</v>
      </c>
      <c r="I376" s="6">
        <v>424</v>
      </c>
      <c r="J376" s="6">
        <f t="shared" si="5"/>
        <v>0.42399999999999999</v>
      </c>
      <c r="K376" s="6">
        <v>1</v>
      </c>
      <c r="L376" s="6" t="s">
        <v>148</v>
      </c>
      <c r="M376" s="6" t="s">
        <v>42</v>
      </c>
      <c r="N376" s="6" t="s">
        <v>162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2:32" ht="30" customHeight="1">
      <c r="B377" s="16">
        <v>376</v>
      </c>
      <c r="C377" s="6">
        <v>40000000740</v>
      </c>
      <c r="D377" s="22">
        <v>61103091000</v>
      </c>
      <c r="E377" s="23" t="s">
        <v>481</v>
      </c>
      <c r="F377" s="27" t="s">
        <v>49</v>
      </c>
      <c r="G377" s="7" t="s">
        <v>10</v>
      </c>
      <c r="H377" s="6">
        <v>460</v>
      </c>
      <c r="I377" s="6">
        <v>460</v>
      </c>
      <c r="J377" s="6">
        <f t="shared" si="5"/>
        <v>0.46</v>
      </c>
      <c r="K377" s="6">
        <v>1</v>
      </c>
      <c r="L377" s="6" t="s">
        <v>148</v>
      </c>
      <c r="M377" s="6" t="s">
        <v>42</v>
      </c>
      <c r="N377" s="6" t="s">
        <v>162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2:32" ht="30" customHeight="1">
      <c r="B378" s="16">
        <v>377</v>
      </c>
      <c r="C378" s="6">
        <v>40000000739</v>
      </c>
      <c r="D378" s="22">
        <v>61103091000</v>
      </c>
      <c r="E378" s="23" t="s">
        <v>481</v>
      </c>
      <c r="F378" s="27" t="s">
        <v>49</v>
      </c>
      <c r="G378" s="7" t="s">
        <v>10</v>
      </c>
      <c r="H378" s="6">
        <v>458</v>
      </c>
      <c r="I378" s="6">
        <v>458</v>
      </c>
      <c r="J378" s="6">
        <f t="shared" si="5"/>
        <v>0.45800000000000002</v>
      </c>
      <c r="K378" s="6">
        <v>1</v>
      </c>
      <c r="L378" s="6" t="s">
        <v>148</v>
      </c>
      <c r="M378" s="6" t="s">
        <v>42</v>
      </c>
      <c r="N378" s="6" t="s">
        <v>162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2:32" ht="45" customHeight="1">
      <c r="B379" s="16">
        <v>378</v>
      </c>
      <c r="C379" s="6">
        <v>40000000738</v>
      </c>
      <c r="D379" s="22">
        <v>61101130000</v>
      </c>
      <c r="E379" s="23" t="s">
        <v>579</v>
      </c>
      <c r="F379" s="27" t="s">
        <v>150</v>
      </c>
      <c r="G379" s="7" t="s">
        <v>10</v>
      </c>
      <c r="H379" s="6">
        <v>292</v>
      </c>
      <c r="I379" s="6">
        <v>292</v>
      </c>
      <c r="J379" s="6">
        <f t="shared" si="5"/>
        <v>0.29199999999999998</v>
      </c>
      <c r="K379" s="6">
        <v>1</v>
      </c>
      <c r="L379" s="6" t="s">
        <v>148</v>
      </c>
      <c r="M379" s="6" t="s">
        <v>63</v>
      </c>
      <c r="N379" s="6" t="s">
        <v>151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2:32" ht="45" customHeight="1">
      <c r="B380" s="16">
        <v>379</v>
      </c>
      <c r="C380" s="6">
        <v>40000000737</v>
      </c>
      <c r="D380" s="22">
        <v>61101130000</v>
      </c>
      <c r="E380" s="23" t="s">
        <v>579</v>
      </c>
      <c r="F380" s="27" t="s">
        <v>150</v>
      </c>
      <c r="G380" s="7" t="s">
        <v>10</v>
      </c>
      <c r="H380" s="6">
        <v>292</v>
      </c>
      <c r="I380" s="6">
        <v>292</v>
      </c>
      <c r="J380" s="6">
        <f t="shared" si="5"/>
        <v>0.29199999999999998</v>
      </c>
      <c r="K380" s="6">
        <v>1</v>
      </c>
      <c r="L380" s="6" t="s">
        <v>148</v>
      </c>
      <c r="M380" s="6" t="s">
        <v>63</v>
      </c>
      <c r="N380" s="6" t="s">
        <v>151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2:32" ht="45" customHeight="1">
      <c r="B381" s="16">
        <v>380</v>
      </c>
      <c r="C381" s="6">
        <v>40000000736</v>
      </c>
      <c r="D381" s="22">
        <v>61101130000</v>
      </c>
      <c r="E381" s="23" t="s">
        <v>579</v>
      </c>
      <c r="F381" s="27" t="s">
        <v>150</v>
      </c>
      <c r="G381" s="7" t="s">
        <v>10</v>
      </c>
      <c r="H381" s="6">
        <v>282</v>
      </c>
      <c r="I381" s="6">
        <v>282</v>
      </c>
      <c r="J381" s="6">
        <f t="shared" si="5"/>
        <v>0.28199999999999997</v>
      </c>
      <c r="K381" s="6">
        <v>1</v>
      </c>
      <c r="L381" s="6" t="s">
        <v>148</v>
      </c>
      <c r="M381" s="6" t="s">
        <v>63</v>
      </c>
      <c r="N381" s="6" t="s">
        <v>151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2:32" ht="45" customHeight="1">
      <c r="B382" s="16">
        <v>381</v>
      </c>
      <c r="C382" s="6">
        <v>40000000735</v>
      </c>
      <c r="D382" s="22">
        <v>62034231000</v>
      </c>
      <c r="E382" s="23" t="s">
        <v>537</v>
      </c>
      <c r="F382" s="27" t="s">
        <v>109</v>
      </c>
      <c r="G382" s="7" t="s">
        <v>10</v>
      </c>
      <c r="H382" s="6">
        <v>636</v>
      </c>
      <c r="I382" s="6">
        <v>636</v>
      </c>
      <c r="J382" s="6">
        <f t="shared" si="5"/>
        <v>0.63600000000000001</v>
      </c>
      <c r="K382" s="6">
        <v>1</v>
      </c>
      <c r="L382" s="6" t="s">
        <v>148</v>
      </c>
      <c r="M382" s="6" t="s">
        <v>42</v>
      </c>
      <c r="N382" s="6" t="s">
        <v>25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2:32" ht="45" customHeight="1">
      <c r="B383" s="16">
        <v>382</v>
      </c>
      <c r="C383" s="6">
        <v>40000000734</v>
      </c>
      <c r="D383" s="22">
        <v>62034231000</v>
      </c>
      <c r="E383" s="23" t="s">
        <v>537</v>
      </c>
      <c r="F383" s="27" t="s">
        <v>109</v>
      </c>
      <c r="G383" s="7" t="s">
        <v>10</v>
      </c>
      <c r="H383" s="6">
        <v>638</v>
      </c>
      <c r="I383" s="6">
        <v>638</v>
      </c>
      <c r="J383" s="6">
        <f t="shared" si="5"/>
        <v>0.63800000000000001</v>
      </c>
      <c r="K383" s="6">
        <v>1</v>
      </c>
      <c r="L383" s="6" t="s">
        <v>148</v>
      </c>
      <c r="M383" s="6" t="s">
        <v>42</v>
      </c>
      <c r="N383" s="6" t="s">
        <v>25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2:32" ht="45" customHeight="1">
      <c r="B384" s="16">
        <v>383</v>
      </c>
      <c r="C384" s="6">
        <v>40000000733</v>
      </c>
      <c r="D384" s="22">
        <v>62034231000</v>
      </c>
      <c r="E384" s="23" t="s">
        <v>537</v>
      </c>
      <c r="F384" s="27" t="s">
        <v>109</v>
      </c>
      <c r="G384" s="7" t="s">
        <v>10</v>
      </c>
      <c r="H384" s="6">
        <v>678</v>
      </c>
      <c r="I384" s="6">
        <v>678</v>
      </c>
      <c r="J384" s="6">
        <f t="shared" si="5"/>
        <v>0.67800000000000005</v>
      </c>
      <c r="K384" s="6">
        <v>1</v>
      </c>
      <c r="L384" s="6" t="s">
        <v>148</v>
      </c>
      <c r="M384" s="6" t="s">
        <v>42</v>
      </c>
      <c r="N384" s="6" t="s">
        <v>25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2:32" ht="45" customHeight="1">
      <c r="B385" s="16">
        <v>384</v>
      </c>
      <c r="C385" s="6">
        <v>40000000732</v>
      </c>
      <c r="D385" s="22">
        <v>62034231000</v>
      </c>
      <c r="E385" s="23" t="s">
        <v>537</v>
      </c>
      <c r="F385" s="27" t="s">
        <v>109</v>
      </c>
      <c r="G385" s="7" t="s">
        <v>10</v>
      </c>
      <c r="H385" s="6">
        <v>652</v>
      </c>
      <c r="I385" s="6">
        <v>652</v>
      </c>
      <c r="J385" s="6">
        <f t="shared" si="5"/>
        <v>0.65200000000000002</v>
      </c>
      <c r="K385" s="6">
        <v>1</v>
      </c>
      <c r="L385" s="6" t="s">
        <v>148</v>
      </c>
      <c r="M385" s="6" t="s">
        <v>42</v>
      </c>
      <c r="N385" s="6" t="s">
        <v>25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2:32" ht="30" customHeight="1">
      <c r="B386" s="16">
        <v>385</v>
      </c>
      <c r="C386" s="6">
        <v>40000000731</v>
      </c>
      <c r="D386" s="22">
        <v>61102091000</v>
      </c>
      <c r="E386" s="23" t="s">
        <v>488</v>
      </c>
      <c r="F386" s="27" t="s">
        <v>49</v>
      </c>
      <c r="G386" s="7" t="s">
        <v>10</v>
      </c>
      <c r="H386" s="6">
        <v>664</v>
      </c>
      <c r="I386" s="6">
        <v>664</v>
      </c>
      <c r="J386" s="6">
        <f t="shared" ref="J386:J449" si="6">I386/1000</f>
        <v>0.66400000000000003</v>
      </c>
      <c r="K386" s="6">
        <v>1</v>
      </c>
      <c r="L386" s="6" t="s">
        <v>148</v>
      </c>
      <c r="M386" s="6" t="s">
        <v>18</v>
      </c>
      <c r="N386" s="6" t="s">
        <v>25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2:32" ht="30" customHeight="1">
      <c r="B387" s="16">
        <v>386</v>
      </c>
      <c r="C387" s="6">
        <v>40000000730</v>
      </c>
      <c r="D387" s="22">
        <v>61102091000</v>
      </c>
      <c r="E387" s="23" t="s">
        <v>488</v>
      </c>
      <c r="F387" s="27" t="s">
        <v>49</v>
      </c>
      <c r="G387" s="7" t="s">
        <v>10</v>
      </c>
      <c r="H387" s="6">
        <v>590</v>
      </c>
      <c r="I387" s="6">
        <v>590</v>
      </c>
      <c r="J387" s="6">
        <f t="shared" si="6"/>
        <v>0.59</v>
      </c>
      <c r="K387" s="6">
        <v>1</v>
      </c>
      <c r="L387" s="6" t="s">
        <v>148</v>
      </c>
      <c r="M387" s="6" t="s">
        <v>18</v>
      </c>
      <c r="N387" s="6" t="s">
        <v>25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2:32" ht="30" customHeight="1">
      <c r="B388" s="16">
        <v>387</v>
      </c>
      <c r="C388" s="6">
        <v>40000000729</v>
      </c>
      <c r="D388" s="22">
        <v>61102091000</v>
      </c>
      <c r="E388" s="23" t="s">
        <v>488</v>
      </c>
      <c r="F388" s="27" t="s">
        <v>49</v>
      </c>
      <c r="G388" s="7" t="s">
        <v>10</v>
      </c>
      <c r="H388" s="6">
        <v>624</v>
      </c>
      <c r="I388" s="6">
        <v>624</v>
      </c>
      <c r="J388" s="6">
        <f t="shared" si="6"/>
        <v>0.624</v>
      </c>
      <c r="K388" s="6">
        <v>1</v>
      </c>
      <c r="L388" s="6" t="s">
        <v>148</v>
      </c>
      <c r="M388" s="6" t="s">
        <v>18</v>
      </c>
      <c r="N388" s="6" t="s">
        <v>25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2:32" ht="30" customHeight="1">
      <c r="B389" s="16">
        <v>388</v>
      </c>
      <c r="C389" s="6">
        <v>40000000728</v>
      </c>
      <c r="D389" s="22">
        <v>61102091000</v>
      </c>
      <c r="E389" s="23" t="s">
        <v>488</v>
      </c>
      <c r="F389" s="27" t="s">
        <v>49</v>
      </c>
      <c r="G389" s="7" t="s">
        <v>10</v>
      </c>
      <c r="H389" s="6">
        <v>644</v>
      </c>
      <c r="I389" s="6">
        <v>644</v>
      </c>
      <c r="J389" s="6">
        <f t="shared" si="6"/>
        <v>0.64400000000000002</v>
      </c>
      <c r="K389" s="6">
        <v>1</v>
      </c>
      <c r="L389" s="6" t="s">
        <v>148</v>
      </c>
      <c r="M389" s="6" t="s">
        <v>18</v>
      </c>
      <c r="N389" s="6" t="s">
        <v>25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2:32" ht="30" customHeight="1">
      <c r="B390" s="16">
        <v>389</v>
      </c>
      <c r="C390" s="6">
        <v>40000000727</v>
      </c>
      <c r="D390" s="22">
        <v>61102091000</v>
      </c>
      <c r="E390" s="23" t="s">
        <v>488</v>
      </c>
      <c r="F390" s="27" t="s">
        <v>49</v>
      </c>
      <c r="G390" s="7" t="s">
        <v>10</v>
      </c>
      <c r="H390" s="6">
        <v>654</v>
      </c>
      <c r="I390" s="6">
        <v>654</v>
      </c>
      <c r="J390" s="6">
        <f t="shared" si="6"/>
        <v>0.65400000000000003</v>
      </c>
      <c r="K390" s="6">
        <v>1</v>
      </c>
      <c r="L390" s="6" t="s">
        <v>148</v>
      </c>
      <c r="M390" s="6" t="s">
        <v>18</v>
      </c>
      <c r="N390" s="6" t="s">
        <v>25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2:32" ht="45" customHeight="1">
      <c r="B391" s="16">
        <v>390</v>
      </c>
      <c r="C391" s="6">
        <v>40000000726</v>
      </c>
      <c r="D391" s="22">
        <v>61102091000</v>
      </c>
      <c r="E391" s="23" t="s">
        <v>566</v>
      </c>
      <c r="F391" s="27" t="s">
        <v>150</v>
      </c>
      <c r="G391" s="7" t="s">
        <v>10</v>
      </c>
      <c r="H391" s="6">
        <v>580</v>
      </c>
      <c r="I391" s="6">
        <v>580</v>
      </c>
      <c r="J391" s="6">
        <f t="shared" si="6"/>
        <v>0.57999999999999996</v>
      </c>
      <c r="K391" s="6">
        <v>1</v>
      </c>
      <c r="L391" s="6" t="s">
        <v>148</v>
      </c>
      <c r="M391" s="6" t="s">
        <v>18</v>
      </c>
      <c r="N391" s="6" t="s">
        <v>25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2:32" ht="45" customHeight="1">
      <c r="B392" s="16">
        <v>391</v>
      </c>
      <c r="C392" s="6">
        <v>40000000725</v>
      </c>
      <c r="D392" s="22">
        <v>61102091000</v>
      </c>
      <c r="E392" s="23" t="s">
        <v>566</v>
      </c>
      <c r="F392" s="27" t="s">
        <v>150</v>
      </c>
      <c r="G392" s="7" t="s">
        <v>10</v>
      </c>
      <c r="H392" s="6">
        <v>542</v>
      </c>
      <c r="I392" s="6">
        <v>542</v>
      </c>
      <c r="J392" s="6">
        <f t="shared" si="6"/>
        <v>0.54200000000000004</v>
      </c>
      <c r="K392" s="6">
        <v>1</v>
      </c>
      <c r="L392" s="6" t="s">
        <v>148</v>
      </c>
      <c r="M392" s="6" t="s">
        <v>18</v>
      </c>
      <c r="N392" s="6" t="s">
        <v>25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2:32" ht="45" customHeight="1">
      <c r="B393" s="16">
        <v>392</v>
      </c>
      <c r="C393" s="6">
        <v>40000000724</v>
      </c>
      <c r="D393" s="22">
        <v>61102091000</v>
      </c>
      <c r="E393" s="23" t="s">
        <v>566</v>
      </c>
      <c r="F393" s="27" t="s">
        <v>150</v>
      </c>
      <c r="G393" s="7" t="s">
        <v>10</v>
      </c>
      <c r="H393" s="6">
        <v>626</v>
      </c>
      <c r="I393" s="6">
        <v>626</v>
      </c>
      <c r="J393" s="6">
        <f t="shared" si="6"/>
        <v>0.626</v>
      </c>
      <c r="K393" s="6">
        <v>1</v>
      </c>
      <c r="L393" s="6" t="s">
        <v>148</v>
      </c>
      <c r="M393" s="6" t="s">
        <v>18</v>
      </c>
      <c r="N393" s="6" t="s">
        <v>25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2:32" ht="45" customHeight="1">
      <c r="B394" s="16">
        <v>393</v>
      </c>
      <c r="C394" s="6">
        <v>40000000723</v>
      </c>
      <c r="D394" s="22">
        <v>61102091000</v>
      </c>
      <c r="E394" s="23" t="s">
        <v>566</v>
      </c>
      <c r="F394" s="27" t="s">
        <v>150</v>
      </c>
      <c r="G394" s="7" t="s">
        <v>10</v>
      </c>
      <c r="H394" s="6">
        <v>604</v>
      </c>
      <c r="I394" s="6">
        <v>604</v>
      </c>
      <c r="J394" s="6">
        <f t="shared" si="6"/>
        <v>0.60399999999999998</v>
      </c>
      <c r="K394" s="6">
        <v>1</v>
      </c>
      <c r="L394" s="6" t="s">
        <v>148</v>
      </c>
      <c r="M394" s="6" t="s">
        <v>18</v>
      </c>
      <c r="N394" s="6" t="s">
        <v>25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2:32" ht="30" customHeight="1">
      <c r="B395" s="16">
        <v>394</v>
      </c>
      <c r="C395" s="6">
        <v>40000000722</v>
      </c>
      <c r="D395" s="22">
        <v>62023000000</v>
      </c>
      <c r="E395" s="23" t="s">
        <v>564</v>
      </c>
      <c r="F395" s="27" t="s">
        <v>62</v>
      </c>
      <c r="G395" s="6" t="s">
        <v>20</v>
      </c>
      <c r="H395" s="6">
        <v>1028</v>
      </c>
      <c r="I395" s="6">
        <v>1028</v>
      </c>
      <c r="J395" s="6">
        <f t="shared" si="6"/>
        <v>1.028</v>
      </c>
      <c r="K395" s="6">
        <v>1</v>
      </c>
      <c r="L395" s="6" t="s">
        <v>148</v>
      </c>
      <c r="M395" s="6" t="s">
        <v>18</v>
      </c>
      <c r="N395" s="6" t="s">
        <v>25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2:32" ht="30" customHeight="1">
      <c r="B396" s="16">
        <v>395</v>
      </c>
      <c r="C396" s="6">
        <v>40000000721</v>
      </c>
      <c r="D396" s="22">
        <v>62023000000</v>
      </c>
      <c r="E396" s="23" t="s">
        <v>564</v>
      </c>
      <c r="F396" s="27" t="s">
        <v>62</v>
      </c>
      <c r="G396" s="6" t="s">
        <v>20</v>
      </c>
      <c r="H396" s="6">
        <v>1182</v>
      </c>
      <c r="I396" s="6">
        <v>1182</v>
      </c>
      <c r="J396" s="6">
        <f t="shared" si="6"/>
        <v>1.1819999999999999</v>
      </c>
      <c r="K396" s="6">
        <v>1</v>
      </c>
      <c r="L396" s="6" t="s">
        <v>148</v>
      </c>
      <c r="M396" s="6" t="s">
        <v>18</v>
      </c>
      <c r="N396" s="6" t="s">
        <v>25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2:32" ht="45" customHeight="1">
      <c r="B397" s="16">
        <v>396</v>
      </c>
      <c r="C397" s="6">
        <v>40000000720</v>
      </c>
      <c r="D397" s="22">
        <v>62014000000</v>
      </c>
      <c r="E397" s="23" t="s">
        <v>536</v>
      </c>
      <c r="F397" s="27" t="s">
        <v>62</v>
      </c>
      <c r="G397" s="7" t="s">
        <v>10</v>
      </c>
      <c r="H397" s="6">
        <v>700</v>
      </c>
      <c r="I397" s="6">
        <v>700</v>
      </c>
      <c r="J397" s="6">
        <f t="shared" si="6"/>
        <v>0.7</v>
      </c>
      <c r="K397" s="6">
        <v>1</v>
      </c>
      <c r="L397" s="6" t="s">
        <v>148</v>
      </c>
      <c r="M397" s="6" t="s">
        <v>18</v>
      </c>
      <c r="N397" s="6" t="s">
        <v>36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2:32" ht="45" customHeight="1">
      <c r="B398" s="16">
        <v>397</v>
      </c>
      <c r="C398" s="6">
        <v>40000000719</v>
      </c>
      <c r="D398" s="22">
        <v>62014000000</v>
      </c>
      <c r="E398" s="23" t="s">
        <v>536</v>
      </c>
      <c r="F398" s="27" t="s">
        <v>62</v>
      </c>
      <c r="G398" s="7" t="s">
        <v>10</v>
      </c>
      <c r="H398" s="6">
        <v>750</v>
      </c>
      <c r="I398" s="6">
        <v>750</v>
      </c>
      <c r="J398" s="6">
        <f t="shared" si="6"/>
        <v>0.75</v>
      </c>
      <c r="K398" s="6">
        <v>1</v>
      </c>
      <c r="L398" s="6" t="s">
        <v>148</v>
      </c>
      <c r="M398" s="6" t="s">
        <v>18</v>
      </c>
      <c r="N398" s="6" t="s">
        <v>36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2:32" ht="45" customHeight="1">
      <c r="B399" s="16">
        <v>398</v>
      </c>
      <c r="C399" s="6">
        <v>40000000718</v>
      </c>
      <c r="D399" s="22">
        <v>62014000000</v>
      </c>
      <c r="E399" s="23" t="s">
        <v>536</v>
      </c>
      <c r="F399" s="27" t="s">
        <v>62</v>
      </c>
      <c r="G399" s="7" t="s">
        <v>10</v>
      </c>
      <c r="H399" s="6">
        <v>984</v>
      </c>
      <c r="I399" s="6">
        <v>984</v>
      </c>
      <c r="J399" s="6">
        <f t="shared" si="6"/>
        <v>0.98399999999999999</v>
      </c>
      <c r="K399" s="6">
        <v>1</v>
      </c>
      <c r="L399" s="6" t="s">
        <v>148</v>
      </c>
      <c r="M399" s="6" t="s">
        <v>18</v>
      </c>
      <c r="N399" s="6" t="s">
        <v>36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2:32" ht="45" customHeight="1">
      <c r="B400" s="16">
        <v>399</v>
      </c>
      <c r="C400" s="6">
        <v>40000000717</v>
      </c>
      <c r="D400" s="22">
        <v>62014000000</v>
      </c>
      <c r="E400" s="23" t="s">
        <v>536</v>
      </c>
      <c r="F400" s="27" t="s">
        <v>62</v>
      </c>
      <c r="G400" s="7" t="s">
        <v>10</v>
      </c>
      <c r="H400" s="6">
        <v>1082</v>
      </c>
      <c r="I400" s="6">
        <v>1082</v>
      </c>
      <c r="J400" s="6">
        <f t="shared" si="6"/>
        <v>1.0820000000000001</v>
      </c>
      <c r="K400" s="6">
        <v>1</v>
      </c>
      <c r="L400" s="6" t="s">
        <v>148</v>
      </c>
      <c r="M400" s="6" t="s">
        <v>18</v>
      </c>
      <c r="N400" s="6" t="s">
        <v>36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2:32" ht="45" customHeight="1">
      <c r="B401" s="16">
        <v>400</v>
      </c>
      <c r="C401" s="6">
        <v>40000000716</v>
      </c>
      <c r="D401" s="22">
        <v>62014000000</v>
      </c>
      <c r="E401" s="23" t="s">
        <v>536</v>
      </c>
      <c r="F401" s="27" t="s">
        <v>62</v>
      </c>
      <c r="G401" s="7" t="s">
        <v>10</v>
      </c>
      <c r="H401" s="6">
        <v>1028</v>
      </c>
      <c r="I401" s="6">
        <v>1028</v>
      </c>
      <c r="J401" s="6">
        <f t="shared" si="6"/>
        <v>1.028</v>
      </c>
      <c r="K401" s="6">
        <v>1</v>
      </c>
      <c r="L401" s="6" t="s">
        <v>148</v>
      </c>
      <c r="M401" s="6" t="s">
        <v>18</v>
      </c>
      <c r="N401" s="6" t="s">
        <v>36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2:32" ht="45" customHeight="1">
      <c r="B402" s="16">
        <v>401</v>
      </c>
      <c r="C402" s="6">
        <v>40000000715</v>
      </c>
      <c r="D402" s="22">
        <v>62014000000</v>
      </c>
      <c r="E402" s="23" t="s">
        <v>536</v>
      </c>
      <c r="F402" s="27" t="s">
        <v>62</v>
      </c>
      <c r="G402" s="7" t="s">
        <v>10</v>
      </c>
      <c r="H402" s="6">
        <v>1048</v>
      </c>
      <c r="I402" s="6">
        <v>1048</v>
      </c>
      <c r="J402" s="6">
        <f t="shared" si="6"/>
        <v>1.048</v>
      </c>
      <c r="K402" s="6">
        <v>1</v>
      </c>
      <c r="L402" s="6" t="s">
        <v>148</v>
      </c>
      <c r="M402" s="6" t="s">
        <v>18</v>
      </c>
      <c r="N402" s="6" t="s">
        <v>36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2:32" ht="45" customHeight="1">
      <c r="B403" s="16">
        <v>402</v>
      </c>
      <c r="C403" s="6">
        <v>40000000714</v>
      </c>
      <c r="D403" s="22">
        <v>62014000000</v>
      </c>
      <c r="E403" s="23" t="s">
        <v>536</v>
      </c>
      <c r="F403" s="27" t="s">
        <v>62</v>
      </c>
      <c r="G403" s="7" t="s">
        <v>10</v>
      </c>
      <c r="H403" s="6">
        <v>784</v>
      </c>
      <c r="I403" s="6">
        <v>784</v>
      </c>
      <c r="J403" s="6">
        <f t="shared" si="6"/>
        <v>0.78400000000000003</v>
      </c>
      <c r="K403" s="6">
        <v>1</v>
      </c>
      <c r="L403" s="6" t="s">
        <v>148</v>
      </c>
      <c r="M403" s="6" t="s">
        <v>18</v>
      </c>
      <c r="N403" s="6" t="s">
        <v>36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2:32" ht="30" customHeight="1">
      <c r="B404" s="16">
        <v>403</v>
      </c>
      <c r="C404" s="6">
        <v>40000000713</v>
      </c>
      <c r="D404" s="22">
        <v>62023000000</v>
      </c>
      <c r="E404" s="23" t="s">
        <v>564</v>
      </c>
      <c r="F404" s="27" t="s">
        <v>62</v>
      </c>
      <c r="G404" s="6" t="s">
        <v>20</v>
      </c>
      <c r="H404" s="6">
        <v>1244</v>
      </c>
      <c r="I404" s="6">
        <v>1244</v>
      </c>
      <c r="J404" s="6">
        <f t="shared" si="6"/>
        <v>1.244</v>
      </c>
      <c r="K404" s="6">
        <v>1</v>
      </c>
      <c r="L404" s="6" t="s">
        <v>148</v>
      </c>
      <c r="M404" s="6" t="s">
        <v>18</v>
      </c>
      <c r="N404" s="6" t="s">
        <v>25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2:32" ht="45" customHeight="1">
      <c r="B405" s="16">
        <v>404</v>
      </c>
      <c r="C405" s="6">
        <v>40000000712</v>
      </c>
      <c r="D405" s="22">
        <v>61101130000</v>
      </c>
      <c r="E405" s="23" t="s">
        <v>579</v>
      </c>
      <c r="F405" s="27" t="s">
        <v>150</v>
      </c>
      <c r="G405" s="7" t="s">
        <v>10</v>
      </c>
      <c r="H405" s="6">
        <v>424</v>
      </c>
      <c r="I405" s="6">
        <v>424</v>
      </c>
      <c r="J405" s="6">
        <f t="shared" si="6"/>
        <v>0.42399999999999999</v>
      </c>
      <c r="K405" s="6">
        <v>1</v>
      </c>
      <c r="L405" s="6" t="s">
        <v>148</v>
      </c>
      <c r="M405" s="6" t="s">
        <v>63</v>
      </c>
      <c r="N405" s="6" t="s">
        <v>163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2:32" ht="45" customHeight="1">
      <c r="B406" s="16">
        <v>405</v>
      </c>
      <c r="C406" s="6">
        <v>40000000711</v>
      </c>
      <c r="D406" s="22">
        <v>61101130000</v>
      </c>
      <c r="E406" s="23" t="s">
        <v>579</v>
      </c>
      <c r="F406" s="27" t="s">
        <v>150</v>
      </c>
      <c r="G406" s="7" t="s">
        <v>10</v>
      </c>
      <c r="H406" s="6">
        <v>418</v>
      </c>
      <c r="I406" s="6">
        <v>418</v>
      </c>
      <c r="J406" s="6">
        <f t="shared" si="6"/>
        <v>0.41799999999999998</v>
      </c>
      <c r="K406" s="6">
        <v>1</v>
      </c>
      <c r="L406" s="6" t="s">
        <v>148</v>
      </c>
      <c r="M406" s="6" t="s">
        <v>63</v>
      </c>
      <c r="N406" s="6" t="s">
        <v>163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2:32" ht="45" customHeight="1">
      <c r="B407" s="16">
        <v>406</v>
      </c>
      <c r="C407" s="6">
        <v>40000000710</v>
      </c>
      <c r="D407" s="22">
        <v>61101130000</v>
      </c>
      <c r="E407" s="23" t="s">
        <v>579</v>
      </c>
      <c r="F407" s="27" t="s">
        <v>150</v>
      </c>
      <c r="G407" s="7" t="s">
        <v>10</v>
      </c>
      <c r="H407" s="6">
        <v>388</v>
      </c>
      <c r="I407" s="6">
        <v>388</v>
      </c>
      <c r="J407" s="6">
        <f t="shared" si="6"/>
        <v>0.38800000000000001</v>
      </c>
      <c r="K407" s="6">
        <v>1</v>
      </c>
      <c r="L407" s="6" t="s">
        <v>148</v>
      </c>
      <c r="M407" s="6" t="s">
        <v>63</v>
      </c>
      <c r="N407" s="6" t="s">
        <v>163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2:32" ht="45" customHeight="1">
      <c r="B408" s="16">
        <v>407</v>
      </c>
      <c r="C408" s="6">
        <v>40000000709</v>
      </c>
      <c r="D408" s="22">
        <v>61101130000</v>
      </c>
      <c r="E408" s="23" t="s">
        <v>579</v>
      </c>
      <c r="F408" s="27" t="s">
        <v>150</v>
      </c>
      <c r="G408" s="7" t="s">
        <v>10</v>
      </c>
      <c r="H408" s="6">
        <v>412</v>
      </c>
      <c r="I408" s="6">
        <v>412</v>
      </c>
      <c r="J408" s="6">
        <f t="shared" si="6"/>
        <v>0.41199999999999998</v>
      </c>
      <c r="K408" s="6">
        <v>1</v>
      </c>
      <c r="L408" s="6" t="s">
        <v>148</v>
      </c>
      <c r="M408" s="6" t="s">
        <v>63</v>
      </c>
      <c r="N408" s="6" t="s">
        <v>163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2:32" ht="45" customHeight="1">
      <c r="B409" s="16">
        <v>408</v>
      </c>
      <c r="C409" s="6">
        <v>40000000708</v>
      </c>
      <c r="D409" s="22">
        <v>61109090000</v>
      </c>
      <c r="E409" s="23" t="s">
        <v>565</v>
      </c>
      <c r="F409" s="27" t="s">
        <v>49</v>
      </c>
      <c r="G409" s="7" t="s">
        <v>10</v>
      </c>
      <c r="H409" s="6">
        <v>638</v>
      </c>
      <c r="I409" s="6">
        <v>638</v>
      </c>
      <c r="J409" s="6">
        <f t="shared" si="6"/>
        <v>0.63800000000000001</v>
      </c>
      <c r="K409" s="6">
        <v>1</v>
      </c>
      <c r="L409" s="6" t="s">
        <v>148</v>
      </c>
      <c r="M409" s="6" t="s">
        <v>42</v>
      </c>
      <c r="N409" s="6" t="s">
        <v>149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2:32" ht="45" customHeight="1">
      <c r="B410" s="16">
        <v>409</v>
      </c>
      <c r="C410" s="6">
        <v>40000000707</v>
      </c>
      <c r="D410" s="22">
        <v>61109090000</v>
      </c>
      <c r="E410" s="23" t="s">
        <v>565</v>
      </c>
      <c r="F410" s="27" t="s">
        <v>49</v>
      </c>
      <c r="G410" s="7" t="s">
        <v>10</v>
      </c>
      <c r="H410" s="6">
        <v>636</v>
      </c>
      <c r="I410" s="6">
        <v>636</v>
      </c>
      <c r="J410" s="6">
        <f t="shared" si="6"/>
        <v>0.63600000000000001</v>
      </c>
      <c r="K410" s="6">
        <v>1</v>
      </c>
      <c r="L410" s="6" t="s">
        <v>148</v>
      </c>
      <c r="M410" s="6" t="s">
        <v>42</v>
      </c>
      <c r="N410" s="6" t="s">
        <v>149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2:32" ht="45" customHeight="1">
      <c r="B411" s="16">
        <v>410</v>
      </c>
      <c r="C411" s="6">
        <v>40000000706</v>
      </c>
      <c r="D411" s="22">
        <v>61109090000</v>
      </c>
      <c r="E411" s="23" t="s">
        <v>565</v>
      </c>
      <c r="F411" s="27" t="s">
        <v>49</v>
      </c>
      <c r="G411" s="7" t="s">
        <v>10</v>
      </c>
      <c r="H411" s="6">
        <v>660</v>
      </c>
      <c r="I411" s="6">
        <v>660</v>
      </c>
      <c r="J411" s="6">
        <f t="shared" si="6"/>
        <v>0.66</v>
      </c>
      <c r="K411" s="6">
        <v>1</v>
      </c>
      <c r="L411" s="6" t="s">
        <v>148</v>
      </c>
      <c r="M411" s="6" t="s">
        <v>42</v>
      </c>
      <c r="N411" s="6" t="s">
        <v>149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2:32" ht="45" customHeight="1">
      <c r="B412" s="16">
        <v>411</v>
      </c>
      <c r="C412" s="6">
        <v>40000000705</v>
      </c>
      <c r="D412" s="22">
        <v>61109090000</v>
      </c>
      <c r="E412" s="23" t="s">
        <v>565</v>
      </c>
      <c r="F412" s="27" t="s">
        <v>49</v>
      </c>
      <c r="G412" s="7" t="s">
        <v>10</v>
      </c>
      <c r="H412" s="6">
        <v>708</v>
      </c>
      <c r="I412" s="6">
        <v>708</v>
      </c>
      <c r="J412" s="6">
        <f t="shared" si="6"/>
        <v>0.70799999999999996</v>
      </c>
      <c r="K412" s="6">
        <v>1</v>
      </c>
      <c r="L412" s="6" t="s">
        <v>148</v>
      </c>
      <c r="M412" s="6" t="s">
        <v>42</v>
      </c>
      <c r="N412" s="6" t="s">
        <v>149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2:32" ht="45" customHeight="1">
      <c r="B413" s="16">
        <v>412</v>
      </c>
      <c r="C413" s="6">
        <v>40000000704</v>
      </c>
      <c r="D413" s="22">
        <v>61109090000</v>
      </c>
      <c r="E413" s="23" t="s">
        <v>565</v>
      </c>
      <c r="F413" s="27" t="s">
        <v>49</v>
      </c>
      <c r="G413" s="7" t="s">
        <v>10</v>
      </c>
      <c r="H413" s="6">
        <v>792</v>
      </c>
      <c r="I413" s="6">
        <v>792</v>
      </c>
      <c r="J413" s="6">
        <f t="shared" si="6"/>
        <v>0.79200000000000004</v>
      </c>
      <c r="K413" s="6">
        <v>1</v>
      </c>
      <c r="L413" s="6" t="s">
        <v>148</v>
      </c>
      <c r="M413" s="6" t="s">
        <v>42</v>
      </c>
      <c r="N413" s="6" t="s">
        <v>149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2:32" ht="45" customHeight="1">
      <c r="B414" s="16">
        <v>413</v>
      </c>
      <c r="C414" s="6">
        <v>40000000703</v>
      </c>
      <c r="D414" s="22">
        <v>61102091000</v>
      </c>
      <c r="E414" s="23" t="s">
        <v>566</v>
      </c>
      <c r="F414" s="27" t="s">
        <v>150</v>
      </c>
      <c r="G414" s="7" t="s">
        <v>10</v>
      </c>
      <c r="H414" s="6">
        <v>398</v>
      </c>
      <c r="I414" s="6">
        <v>398</v>
      </c>
      <c r="J414" s="6">
        <f t="shared" si="6"/>
        <v>0.39800000000000002</v>
      </c>
      <c r="K414" s="6">
        <v>1</v>
      </c>
      <c r="L414" s="6" t="s">
        <v>148</v>
      </c>
      <c r="M414" s="6" t="s">
        <v>42</v>
      </c>
      <c r="N414" s="6" t="s">
        <v>25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2:32" ht="30" customHeight="1">
      <c r="B415" s="16">
        <v>414</v>
      </c>
      <c r="C415" s="6">
        <v>40000000702</v>
      </c>
      <c r="D415" s="22">
        <v>61101130000</v>
      </c>
      <c r="E415" s="23" t="s">
        <v>567</v>
      </c>
      <c r="F415" s="27" t="s">
        <v>49</v>
      </c>
      <c r="G415" s="7" t="s">
        <v>10</v>
      </c>
      <c r="H415" s="6">
        <v>202</v>
      </c>
      <c r="I415" s="6">
        <v>202</v>
      </c>
      <c r="J415" s="6">
        <f t="shared" si="6"/>
        <v>0.20200000000000001</v>
      </c>
      <c r="K415" s="6">
        <v>1</v>
      </c>
      <c r="L415" s="6" t="s">
        <v>148</v>
      </c>
      <c r="M415" s="6" t="s">
        <v>42</v>
      </c>
      <c r="N415" s="6" t="s">
        <v>151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2:32" ht="30" customHeight="1">
      <c r="B416" s="16">
        <v>415</v>
      </c>
      <c r="C416" s="6">
        <v>40000000701</v>
      </c>
      <c r="D416" s="22">
        <v>61101130000</v>
      </c>
      <c r="E416" s="23" t="s">
        <v>567</v>
      </c>
      <c r="F416" s="27" t="s">
        <v>49</v>
      </c>
      <c r="G416" s="7" t="s">
        <v>10</v>
      </c>
      <c r="H416" s="6">
        <v>204</v>
      </c>
      <c r="I416" s="6">
        <v>204</v>
      </c>
      <c r="J416" s="6">
        <f t="shared" si="6"/>
        <v>0.20399999999999999</v>
      </c>
      <c r="K416" s="6">
        <v>1</v>
      </c>
      <c r="L416" s="6" t="s">
        <v>148</v>
      </c>
      <c r="M416" s="6" t="s">
        <v>42</v>
      </c>
      <c r="N416" s="6" t="s">
        <v>151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2:32" ht="30" customHeight="1">
      <c r="B417" s="16">
        <v>416</v>
      </c>
      <c r="C417" s="6">
        <v>40000000700</v>
      </c>
      <c r="D417" s="22">
        <v>61102091000</v>
      </c>
      <c r="E417" s="23" t="s">
        <v>488</v>
      </c>
      <c r="F417" s="27" t="s">
        <v>49</v>
      </c>
      <c r="G417" s="7" t="s">
        <v>10</v>
      </c>
      <c r="H417" s="6">
        <v>338</v>
      </c>
      <c r="I417" s="6">
        <v>338</v>
      </c>
      <c r="J417" s="6">
        <f t="shared" si="6"/>
        <v>0.33800000000000002</v>
      </c>
      <c r="K417" s="6">
        <v>1</v>
      </c>
      <c r="L417" s="6" t="s">
        <v>148</v>
      </c>
      <c r="M417" s="6" t="s">
        <v>18</v>
      </c>
      <c r="N417" s="6" t="s">
        <v>25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2:32" ht="45" customHeight="1">
      <c r="B418" s="16">
        <v>417</v>
      </c>
      <c r="C418" s="6">
        <v>40000000699</v>
      </c>
      <c r="D418" s="22">
        <v>61101130000</v>
      </c>
      <c r="E418" s="23" t="s">
        <v>579</v>
      </c>
      <c r="F418" s="27" t="s">
        <v>150</v>
      </c>
      <c r="G418" s="7" t="s">
        <v>10</v>
      </c>
      <c r="H418" s="6">
        <v>418</v>
      </c>
      <c r="I418" s="6">
        <v>418</v>
      </c>
      <c r="J418" s="6">
        <f t="shared" si="6"/>
        <v>0.41799999999999998</v>
      </c>
      <c r="K418" s="6">
        <v>1</v>
      </c>
      <c r="L418" s="6" t="s">
        <v>148</v>
      </c>
      <c r="M418" s="6" t="s">
        <v>42</v>
      </c>
      <c r="N418" s="6" t="s">
        <v>151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2:32" ht="30" customHeight="1">
      <c r="B419" s="16">
        <v>418</v>
      </c>
      <c r="C419" s="6">
        <v>40000000698</v>
      </c>
      <c r="D419" s="22">
        <v>61101130000</v>
      </c>
      <c r="E419" s="23" t="s">
        <v>567</v>
      </c>
      <c r="F419" s="27" t="s">
        <v>49</v>
      </c>
      <c r="G419" s="7" t="s">
        <v>10</v>
      </c>
      <c r="H419" s="6">
        <v>348</v>
      </c>
      <c r="I419" s="6">
        <v>348</v>
      </c>
      <c r="J419" s="6">
        <f t="shared" si="6"/>
        <v>0.34799999999999998</v>
      </c>
      <c r="K419" s="6">
        <v>1</v>
      </c>
      <c r="L419" s="6" t="s">
        <v>148</v>
      </c>
      <c r="M419" s="6" t="s">
        <v>42</v>
      </c>
      <c r="N419" s="6" t="s">
        <v>151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2:32" ht="30" customHeight="1">
      <c r="B420" s="16">
        <v>419</v>
      </c>
      <c r="C420" s="6">
        <v>40000000697</v>
      </c>
      <c r="D420" s="22">
        <v>61101130000</v>
      </c>
      <c r="E420" s="23" t="s">
        <v>567</v>
      </c>
      <c r="F420" s="27" t="s">
        <v>49</v>
      </c>
      <c r="G420" s="7" t="s">
        <v>10</v>
      </c>
      <c r="H420" s="6">
        <v>416</v>
      </c>
      <c r="I420" s="6">
        <v>416</v>
      </c>
      <c r="J420" s="6">
        <f t="shared" si="6"/>
        <v>0.41599999999999998</v>
      </c>
      <c r="K420" s="6">
        <v>1</v>
      </c>
      <c r="L420" s="6" t="s">
        <v>148</v>
      </c>
      <c r="M420" s="6" t="s">
        <v>42</v>
      </c>
      <c r="N420" s="6" t="s">
        <v>151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2:32" ht="30" customHeight="1">
      <c r="B421" s="16">
        <v>420</v>
      </c>
      <c r="C421" s="6">
        <v>40000000696</v>
      </c>
      <c r="D421" s="22">
        <v>61101130000</v>
      </c>
      <c r="E421" s="23" t="s">
        <v>567</v>
      </c>
      <c r="F421" s="27" t="s">
        <v>49</v>
      </c>
      <c r="G421" s="7" t="s">
        <v>10</v>
      </c>
      <c r="H421" s="6">
        <v>390</v>
      </c>
      <c r="I421" s="6">
        <v>390</v>
      </c>
      <c r="J421" s="6">
        <f t="shared" si="6"/>
        <v>0.39</v>
      </c>
      <c r="K421" s="6">
        <v>1</v>
      </c>
      <c r="L421" s="6" t="s">
        <v>148</v>
      </c>
      <c r="M421" s="6" t="s">
        <v>42</v>
      </c>
      <c r="N421" s="6" t="s">
        <v>151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2:32" ht="30" customHeight="1">
      <c r="B422" s="16">
        <v>421</v>
      </c>
      <c r="C422" s="6">
        <v>40000000695</v>
      </c>
      <c r="D422" s="22">
        <v>61101130000</v>
      </c>
      <c r="E422" s="23" t="s">
        <v>567</v>
      </c>
      <c r="F422" s="27" t="s">
        <v>49</v>
      </c>
      <c r="G422" s="7" t="s">
        <v>10</v>
      </c>
      <c r="H422" s="6">
        <v>374</v>
      </c>
      <c r="I422" s="6">
        <v>374</v>
      </c>
      <c r="J422" s="6">
        <f t="shared" si="6"/>
        <v>0.374</v>
      </c>
      <c r="K422" s="6">
        <v>1</v>
      </c>
      <c r="L422" s="6" t="s">
        <v>148</v>
      </c>
      <c r="M422" s="6" t="s">
        <v>42</v>
      </c>
      <c r="N422" s="6" t="s">
        <v>151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2:32" ht="45" customHeight="1">
      <c r="B423" s="16">
        <v>422</v>
      </c>
      <c r="C423" s="6">
        <v>40000000694</v>
      </c>
      <c r="D423" s="22">
        <v>62034231000</v>
      </c>
      <c r="E423" s="23" t="s">
        <v>537</v>
      </c>
      <c r="F423" s="27" t="s">
        <v>109</v>
      </c>
      <c r="G423" s="7" t="s">
        <v>10</v>
      </c>
      <c r="H423" s="6">
        <v>616</v>
      </c>
      <c r="I423" s="6">
        <v>616</v>
      </c>
      <c r="J423" s="6">
        <f t="shared" si="6"/>
        <v>0.61599999999999999</v>
      </c>
      <c r="K423" s="6">
        <v>1</v>
      </c>
      <c r="L423" s="6" t="s">
        <v>148</v>
      </c>
      <c r="M423" s="6" t="s">
        <v>39</v>
      </c>
      <c r="N423" s="6" t="s">
        <v>25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2:32" ht="45" customHeight="1">
      <c r="B424" s="16">
        <v>423</v>
      </c>
      <c r="C424" s="6">
        <v>40000000693</v>
      </c>
      <c r="D424" s="22">
        <v>62034231000</v>
      </c>
      <c r="E424" s="23" t="s">
        <v>537</v>
      </c>
      <c r="F424" s="27" t="s">
        <v>109</v>
      </c>
      <c r="G424" s="7" t="s">
        <v>10</v>
      </c>
      <c r="H424" s="6">
        <v>744</v>
      </c>
      <c r="I424" s="6">
        <v>744</v>
      </c>
      <c r="J424" s="6">
        <f t="shared" si="6"/>
        <v>0.74399999999999999</v>
      </c>
      <c r="K424" s="6">
        <v>1</v>
      </c>
      <c r="L424" s="6" t="s">
        <v>148</v>
      </c>
      <c r="M424" s="6" t="s">
        <v>39</v>
      </c>
      <c r="N424" s="6" t="s">
        <v>25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2:32" ht="45" customHeight="1">
      <c r="B425" s="16">
        <v>424</v>
      </c>
      <c r="C425" s="6">
        <v>40000000692</v>
      </c>
      <c r="D425" s="22">
        <v>62034231000</v>
      </c>
      <c r="E425" s="23" t="s">
        <v>537</v>
      </c>
      <c r="F425" s="27" t="s">
        <v>109</v>
      </c>
      <c r="G425" s="7" t="s">
        <v>10</v>
      </c>
      <c r="H425" s="6">
        <v>750</v>
      </c>
      <c r="I425" s="6">
        <v>750</v>
      </c>
      <c r="J425" s="6">
        <f t="shared" si="6"/>
        <v>0.75</v>
      </c>
      <c r="K425" s="6">
        <v>1</v>
      </c>
      <c r="L425" s="6" t="s">
        <v>148</v>
      </c>
      <c r="M425" s="6" t="s">
        <v>39</v>
      </c>
      <c r="N425" s="6" t="s">
        <v>25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2:32" ht="45" customHeight="1">
      <c r="B426" s="16">
        <v>425</v>
      </c>
      <c r="C426" s="6">
        <v>40000000691</v>
      </c>
      <c r="D426" s="22">
        <v>62034231000</v>
      </c>
      <c r="E426" s="23" t="s">
        <v>537</v>
      </c>
      <c r="F426" s="27" t="s">
        <v>109</v>
      </c>
      <c r="G426" s="7" t="s">
        <v>10</v>
      </c>
      <c r="H426" s="6">
        <v>604</v>
      </c>
      <c r="I426" s="6">
        <v>604</v>
      </c>
      <c r="J426" s="6">
        <f t="shared" si="6"/>
        <v>0.60399999999999998</v>
      </c>
      <c r="K426" s="6">
        <v>1</v>
      </c>
      <c r="L426" s="6" t="s">
        <v>148</v>
      </c>
      <c r="M426" s="6" t="s">
        <v>39</v>
      </c>
      <c r="N426" s="6" t="s">
        <v>25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2:32" ht="45" customHeight="1">
      <c r="B427" s="16">
        <v>426</v>
      </c>
      <c r="C427" s="6">
        <v>40000000690</v>
      </c>
      <c r="D427" s="22">
        <v>62034231000</v>
      </c>
      <c r="E427" s="23" t="s">
        <v>537</v>
      </c>
      <c r="F427" s="27" t="s">
        <v>109</v>
      </c>
      <c r="G427" s="7" t="s">
        <v>10</v>
      </c>
      <c r="H427" s="6">
        <v>520</v>
      </c>
      <c r="I427" s="6">
        <v>520</v>
      </c>
      <c r="J427" s="6">
        <f t="shared" si="6"/>
        <v>0.52</v>
      </c>
      <c r="K427" s="6">
        <v>1</v>
      </c>
      <c r="L427" s="6" t="s">
        <v>148</v>
      </c>
      <c r="M427" s="6" t="s">
        <v>42</v>
      </c>
      <c r="N427" s="6" t="s">
        <v>25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2:32" ht="45" customHeight="1">
      <c r="B428" s="16">
        <v>427</v>
      </c>
      <c r="C428" s="6">
        <v>40000000689</v>
      </c>
      <c r="D428" s="22">
        <v>62034231000</v>
      </c>
      <c r="E428" s="23" t="s">
        <v>537</v>
      </c>
      <c r="F428" s="27" t="s">
        <v>109</v>
      </c>
      <c r="G428" s="7" t="s">
        <v>10</v>
      </c>
      <c r="H428" s="6">
        <v>514</v>
      </c>
      <c r="I428" s="6">
        <v>514</v>
      </c>
      <c r="J428" s="6">
        <f t="shared" si="6"/>
        <v>0.51400000000000001</v>
      </c>
      <c r="K428" s="6">
        <v>1</v>
      </c>
      <c r="L428" s="6" t="s">
        <v>148</v>
      </c>
      <c r="M428" s="6" t="s">
        <v>42</v>
      </c>
      <c r="N428" s="6" t="s">
        <v>25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2:32" ht="45" customHeight="1">
      <c r="B429" s="16">
        <v>428</v>
      </c>
      <c r="C429" s="6">
        <v>40000000688</v>
      </c>
      <c r="D429" s="22">
        <v>62034231000</v>
      </c>
      <c r="E429" s="23" t="s">
        <v>537</v>
      </c>
      <c r="F429" s="27" t="s">
        <v>109</v>
      </c>
      <c r="G429" s="7" t="s">
        <v>10</v>
      </c>
      <c r="H429" s="6">
        <v>546</v>
      </c>
      <c r="I429" s="6">
        <v>546</v>
      </c>
      <c r="J429" s="6">
        <f t="shared" si="6"/>
        <v>0.54600000000000004</v>
      </c>
      <c r="K429" s="6">
        <v>1</v>
      </c>
      <c r="L429" s="6" t="s">
        <v>148</v>
      </c>
      <c r="M429" s="6" t="s">
        <v>42</v>
      </c>
      <c r="N429" s="6" t="s">
        <v>25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2:32" ht="45" customHeight="1">
      <c r="B430" s="16">
        <v>429</v>
      </c>
      <c r="C430" s="6">
        <v>40000000687</v>
      </c>
      <c r="D430" s="22">
        <v>62034231000</v>
      </c>
      <c r="E430" s="23" t="s">
        <v>537</v>
      </c>
      <c r="F430" s="27" t="s">
        <v>109</v>
      </c>
      <c r="G430" s="7" t="s">
        <v>10</v>
      </c>
      <c r="H430" s="6">
        <v>550</v>
      </c>
      <c r="I430" s="6">
        <v>550</v>
      </c>
      <c r="J430" s="6">
        <f t="shared" si="6"/>
        <v>0.55000000000000004</v>
      </c>
      <c r="K430" s="6">
        <v>1</v>
      </c>
      <c r="L430" s="6" t="s">
        <v>148</v>
      </c>
      <c r="M430" s="6" t="s">
        <v>39</v>
      </c>
      <c r="N430" s="6" t="s">
        <v>25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2:32" ht="45" customHeight="1">
      <c r="B431" s="16">
        <v>430</v>
      </c>
      <c r="C431" s="6">
        <v>40000000686</v>
      </c>
      <c r="D431" s="22">
        <v>62034231000</v>
      </c>
      <c r="E431" s="23" t="s">
        <v>537</v>
      </c>
      <c r="F431" s="27" t="s">
        <v>109</v>
      </c>
      <c r="G431" s="7" t="s">
        <v>10</v>
      </c>
      <c r="H431" s="6">
        <v>654</v>
      </c>
      <c r="I431" s="6">
        <v>654</v>
      </c>
      <c r="J431" s="6">
        <f t="shared" si="6"/>
        <v>0.65400000000000003</v>
      </c>
      <c r="K431" s="6">
        <v>1</v>
      </c>
      <c r="L431" s="6" t="s">
        <v>148</v>
      </c>
      <c r="M431" s="6" t="s">
        <v>39</v>
      </c>
      <c r="N431" s="6" t="s">
        <v>25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2:32" ht="45" customHeight="1">
      <c r="B432" s="16">
        <v>431</v>
      </c>
      <c r="C432" s="6">
        <v>40000000685</v>
      </c>
      <c r="D432" s="22">
        <v>62034231000</v>
      </c>
      <c r="E432" s="23" t="s">
        <v>537</v>
      </c>
      <c r="F432" s="27" t="s">
        <v>109</v>
      </c>
      <c r="G432" s="7" t="s">
        <v>10</v>
      </c>
      <c r="H432" s="6">
        <v>580</v>
      </c>
      <c r="I432" s="6">
        <v>580</v>
      </c>
      <c r="J432" s="6">
        <f t="shared" si="6"/>
        <v>0.57999999999999996</v>
      </c>
      <c r="K432" s="6">
        <v>1</v>
      </c>
      <c r="L432" s="6" t="s">
        <v>148</v>
      </c>
      <c r="M432" s="6" t="s">
        <v>39</v>
      </c>
      <c r="N432" s="6" t="s">
        <v>25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2:32" ht="45" customHeight="1">
      <c r="B433" s="16">
        <v>432</v>
      </c>
      <c r="C433" s="6">
        <v>40000000684</v>
      </c>
      <c r="D433" s="22">
        <v>62034231000</v>
      </c>
      <c r="E433" s="23" t="s">
        <v>537</v>
      </c>
      <c r="F433" s="27" t="s">
        <v>109</v>
      </c>
      <c r="G433" s="7" t="s">
        <v>10</v>
      </c>
      <c r="H433" s="6">
        <v>572</v>
      </c>
      <c r="I433" s="6">
        <v>572</v>
      </c>
      <c r="J433" s="6">
        <f t="shared" si="6"/>
        <v>0.57199999999999995</v>
      </c>
      <c r="K433" s="6">
        <v>1</v>
      </c>
      <c r="L433" s="6" t="s">
        <v>148</v>
      </c>
      <c r="M433" s="6" t="s">
        <v>39</v>
      </c>
      <c r="N433" s="6" t="s">
        <v>25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2:32" ht="45" customHeight="1">
      <c r="B434" s="16">
        <v>433</v>
      </c>
      <c r="C434" s="6">
        <v>40000000683</v>
      </c>
      <c r="D434" s="22">
        <v>62034231000</v>
      </c>
      <c r="E434" s="23" t="s">
        <v>537</v>
      </c>
      <c r="F434" s="27" t="s">
        <v>109</v>
      </c>
      <c r="G434" s="7" t="s">
        <v>10</v>
      </c>
      <c r="H434" s="6">
        <v>622</v>
      </c>
      <c r="I434" s="6">
        <v>622</v>
      </c>
      <c r="J434" s="6">
        <f t="shared" si="6"/>
        <v>0.622</v>
      </c>
      <c r="K434" s="6">
        <v>1</v>
      </c>
      <c r="L434" s="6" t="s">
        <v>148</v>
      </c>
      <c r="M434" s="6" t="s">
        <v>39</v>
      </c>
      <c r="N434" s="6" t="s">
        <v>25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2:32" ht="45" customHeight="1">
      <c r="B435" s="16">
        <v>434</v>
      </c>
      <c r="C435" s="6">
        <v>40000000682</v>
      </c>
      <c r="D435" s="22">
        <v>62034231000</v>
      </c>
      <c r="E435" s="23" t="s">
        <v>537</v>
      </c>
      <c r="F435" s="27" t="s">
        <v>109</v>
      </c>
      <c r="G435" s="7" t="s">
        <v>10</v>
      </c>
      <c r="H435" s="6">
        <v>574</v>
      </c>
      <c r="I435" s="6">
        <v>574</v>
      </c>
      <c r="J435" s="6">
        <f t="shared" si="6"/>
        <v>0.57399999999999995</v>
      </c>
      <c r="K435" s="6">
        <v>1</v>
      </c>
      <c r="L435" s="6" t="s">
        <v>148</v>
      </c>
      <c r="M435" s="6" t="s">
        <v>42</v>
      </c>
      <c r="N435" s="6" t="s">
        <v>25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2:32" ht="45" customHeight="1">
      <c r="B436" s="16">
        <v>435</v>
      </c>
      <c r="C436" s="6">
        <v>40000000681</v>
      </c>
      <c r="D436" s="22">
        <v>62034231000</v>
      </c>
      <c r="E436" s="23" t="s">
        <v>537</v>
      </c>
      <c r="F436" s="27" t="s">
        <v>109</v>
      </c>
      <c r="G436" s="7" t="s">
        <v>10</v>
      </c>
      <c r="H436" s="6">
        <v>584</v>
      </c>
      <c r="I436" s="6">
        <v>584</v>
      </c>
      <c r="J436" s="6">
        <f t="shared" si="6"/>
        <v>0.58399999999999996</v>
      </c>
      <c r="K436" s="6">
        <v>1</v>
      </c>
      <c r="L436" s="6" t="s">
        <v>148</v>
      </c>
      <c r="M436" s="6" t="s">
        <v>42</v>
      </c>
      <c r="N436" s="6" t="s">
        <v>25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2:32" ht="45" customHeight="1">
      <c r="B437" s="16">
        <v>436</v>
      </c>
      <c r="C437" s="6">
        <v>40000000680</v>
      </c>
      <c r="D437" s="22">
        <v>62034231000</v>
      </c>
      <c r="E437" s="23" t="s">
        <v>537</v>
      </c>
      <c r="F437" s="27" t="s">
        <v>109</v>
      </c>
      <c r="G437" s="7" t="s">
        <v>10</v>
      </c>
      <c r="H437" s="6">
        <v>570</v>
      </c>
      <c r="I437" s="6">
        <v>570</v>
      </c>
      <c r="J437" s="6">
        <f t="shared" si="6"/>
        <v>0.56999999999999995</v>
      </c>
      <c r="K437" s="6">
        <v>1</v>
      </c>
      <c r="L437" s="6" t="s">
        <v>148</v>
      </c>
      <c r="M437" s="6" t="s">
        <v>42</v>
      </c>
      <c r="N437" s="6" t="s">
        <v>25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2:32" ht="45" customHeight="1">
      <c r="B438" s="16">
        <v>437</v>
      </c>
      <c r="C438" s="6">
        <v>40000000679</v>
      </c>
      <c r="D438" s="22">
        <v>62034231000</v>
      </c>
      <c r="E438" s="23" t="s">
        <v>537</v>
      </c>
      <c r="F438" s="27" t="s">
        <v>109</v>
      </c>
      <c r="G438" s="7" t="s">
        <v>10</v>
      </c>
      <c r="H438" s="6">
        <v>546</v>
      </c>
      <c r="I438" s="6">
        <v>546</v>
      </c>
      <c r="J438" s="6">
        <f t="shared" si="6"/>
        <v>0.54600000000000004</v>
      </c>
      <c r="K438" s="6">
        <v>1</v>
      </c>
      <c r="L438" s="6" t="s">
        <v>148</v>
      </c>
      <c r="M438" s="6" t="s">
        <v>42</v>
      </c>
      <c r="N438" s="6" t="s">
        <v>25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2:32" ht="39" customHeight="1">
      <c r="B439" s="16">
        <v>438</v>
      </c>
      <c r="C439" s="6">
        <v>40000000678</v>
      </c>
      <c r="D439" s="16">
        <v>42023100000</v>
      </c>
      <c r="E439" s="37" t="s">
        <v>580</v>
      </c>
      <c r="F439" s="27" t="s">
        <v>164</v>
      </c>
      <c r="G439" s="7" t="s">
        <v>10</v>
      </c>
      <c r="H439" s="71">
        <v>56</v>
      </c>
      <c r="I439" s="6">
        <v>20</v>
      </c>
      <c r="J439" s="6">
        <f t="shared" si="6"/>
        <v>0.02</v>
      </c>
      <c r="K439" s="6">
        <v>1</v>
      </c>
      <c r="L439" s="6" t="s">
        <v>148</v>
      </c>
      <c r="M439" s="6" t="s">
        <v>42</v>
      </c>
      <c r="N439" s="6" t="s">
        <v>100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2:32" ht="39" customHeight="1">
      <c r="B440" s="16">
        <v>439</v>
      </c>
      <c r="C440" s="6">
        <v>40000000677</v>
      </c>
      <c r="D440" s="16">
        <v>42023100000</v>
      </c>
      <c r="E440" s="37" t="s">
        <v>531</v>
      </c>
      <c r="F440" s="27" t="s">
        <v>98</v>
      </c>
      <c r="G440" s="7" t="s">
        <v>10</v>
      </c>
      <c r="H440" s="71">
        <v>134</v>
      </c>
      <c r="I440" s="6">
        <v>66</v>
      </c>
      <c r="J440" s="6">
        <f t="shared" si="6"/>
        <v>6.6000000000000003E-2</v>
      </c>
      <c r="K440" s="6">
        <v>1</v>
      </c>
      <c r="L440" s="6" t="s">
        <v>148</v>
      </c>
      <c r="M440" s="6" t="s">
        <v>42</v>
      </c>
      <c r="N440" s="6" t="s">
        <v>100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2:32" ht="45" customHeight="1">
      <c r="B441" s="16">
        <v>440</v>
      </c>
      <c r="C441" s="6">
        <v>40000000676</v>
      </c>
      <c r="D441" s="22">
        <v>61051000000</v>
      </c>
      <c r="E441" s="23" t="s">
        <v>494</v>
      </c>
      <c r="F441" s="27" t="s">
        <v>47</v>
      </c>
      <c r="G441" s="7" t="s">
        <v>10</v>
      </c>
      <c r="H441" s="6">
        <v>244</v>
      </c>
      <c r="I441" s="6">
        <v>244</v>
      </c>
      <c r="J441" s="6">
        <f t="shared" si="6"/>
        <v>0.24399999999999999</v>
      </c>
      <c r="K441" s="6">
        <v>1</v>
      </c>
      <c r="L441" s="6" t="s">
        <v>148</v>
      </c>
      <c r="M441" s="20" t="s">
        <v>568</v>
      </c>
      <c r="N441" s="6" t="s">
        <v>25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2:32" ht="45" customHeight="1">
      <c r="B442" s="16">
        <v>441</v>
      </c>
      <c r="C442" s="6">
        <v>40000000675</v>
      </c>
      <c r="D442" s="22">
        <v>61051000000</v>
      </c>
      <c r="E442" s="23" t="s">
        <v>494</v>
      </c>
      <c r="F442" s="27" t="s">
        <v>47</v>
      </c>
      <c r="G442" s="7" t="s">
        <v>10</v>
      </c>
      <c r="H442" s="6">
        <v>258</v>
      </c>
      <c r="I442" s="6">
        <v>258</v>
      </c>
      <c r="J442" s="6">
        <f t="shared" si="6"/>
        <v>0.25800000000000001</v>
      </c>
      <c r="K442" s="6">
        <v>1</v>
      </c>
      <c r="L442" s="6" t="s">
        <v>148</v>
      </c>
      <c r="M442" s="20" t="s">
        <v>568</v>
      </c>
      <c r="N442" s="6" t="s">
        <v>25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2:32" ht="45" customHeight="1">
      <c r="B443" s="16">
        <v>442</v>
      </c>
      <c r="C443" s="6">
        <v>40000000674</v>
      </c>
      <c r="D443" s="22">
        <v>61051000000</v>
      </c>
      <c r="E443" s="23" t="s">
        <v>494</v>
      </c>
      <c r="F443" s="27" t="s">
        <v>47</v>
      </c>
      <c r="G443" s="7" t="s">
        <v>10</v>
      </c>
      <c r="H443" s="6">
        <v>258</v>
      </c>
      <c r="I443" s="6">
        <v>258</v>
      </c>
      <c r="J443" s="6">
        <f t="shared" si="6"/>
        <v>0.25800000000000001</v>
      </c>
      <c r="K443" s="6">
        <v>1</v>
      </c>
      <c r="L443" s="6" t="s">
        <v>148</v>
      </c>
      <c r="M443" s="20" t="s">
        <v>568</v>
      </c>
      <c r="N443" s="6" t="s">
        <v>25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2:32" ht="45" customHeight="1">
      <c r="B444" s="16">
        <v>443</v>
      </c>
      <c r="C444" s="6">
        <v>40000000673</v>
      </c>
      <c r="D444" s="22">
        <v>61051000000</v>
      </c>
      <c r="E444" s="23" t="s">
        <v>494</v>
      </c>
      <c r="F444" s="27" t="s">
        <v>47</v>
      </c>
      <c r="G444" s="7" t="s">
        <v>10</v>
      </c>
      <c r="H444" s="6">
        <v>266</v>
      </c>
      <c r="I444" s="6">
        <v>266</v>
      </c>
      <c r="J444" s="6">
        <f t="shared" si="6"/>
        <v>0.26600000000000001</v>
      </c>
      <c r="K444" s="6">
        <v>1</v>
      </c>
      <c r="L444" s="6" t="s">
        <v>148</v>
      </c>
      <c r="M444" s="20" t="s">
        <v>568</v>
      </c>
      <c r="N444" s="6" t="s">
        <v>25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2:32" ht="45" customHeight="1">
      <c r="B445" s="16">
        <v>444</v>
      </c>
      <c r="C445" s="6">
        <v>40000000672</v>
      </c>
      <c r="D445" s="22">
        <v>61051000000</v>
      </c>
      <c r="E445" s="23" t="s">
        <v>494</v>
      </c>
      <c r="F445" s="27" t="s">
        <v>47</v>
      </c>
      <c r="G445" s="7" t="s">
        <v>10</v>
      </c>
      <c r="H445" s="6">
        <v>230</v>
      </c>
      <c r="I445" s="6">
        <v>230</v>
      </c>
      <c r="J445" s="6">
        <f t="shared" si="6"/>
        <v>0.23</v>
      </c>
      <c r="K445" s="6">
        <v>1</v>
      </c>
      <c r="L445" s="6" t="s">
        <v>148</v>
      </c>
      <c r="M445" s="20" t="s">
        <v>568</v>
      </c>
      <c r="N445" s="6" t="s">
        <v>25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2:32" ht="45" customHeight="1">
      <c r="B446" s="16">
        <v>445</v>
      </c>
      <c r="C446" s="6">
        <v>40000000671</v>
      </c>
      <c r="D446" s="22">
        <v>61051000000</v>
      </c>
      <c r="E446" s="23" t="s">
        <v>494</v>
      </c>
      <c r="F446" s="27" t="s">
        <v>47</v>
      </c>
      <c r="G446" s="7" t="s">
        <v>10</v>
      </c>
      <c r="H446" s="6">
        <v>230</v>
      </c>
      <c r="I446" s="6">
        <v>230</v>
      </c>
      <c r="J446" s="6">
        <f t="shared" si="6"/>
        <v>0.23</v>
      </c>
      <c r="K446" s="6">
        <v>1</v>
      </c>
      <c r="L446" s="6" t="s">
        <v>148</v>
      </c>
      <c r="M446" s="6" t="s">
        <v>160</v>
      </c>
      <c r="N446" s="6" t="s">
        <v>25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2:32" ht="45" customHeight="1">
      <c r="B447" s="16">
        <v>446</v>
      </c>
      <c r="C447" s="6">
        <v>40000000670</v>
      </c>
      <c r="D447" s="22">
        <v>61051000000</v>
      </c>
      <c r="E447" s="23" t="s">
        <v>494</v>
      </c>
      <c r="F447" s="27" t="s">
        <v>47</v>
      </c>
      <c r="G447" s="7" t="s">
        <v>10</v>
      </c>
      <c r="H447" s="6">
        <v>242</v>
      </c>
      <c r="I447" s="6">
        <v>242</v>
      </c>
      <c r="J447" s="6">
        <f t="shared" si="6"/>
        <v>0.24199999999999999</v>
      </c>
      <c r="K447" s="6">
        <v>1</v>
      </c>
      <c r="L447" s="6" t="s">
        <v>148</v>
      </c>
      <c r="M447" s="6" t="s">
        <v>160</v>
      </c>
      <c r="N447" s="6" t="s">
        <v>25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2:32" ht="45" customHeight="1">
      <c r="B448" s="16">
        <v>447</v>
      </c>
      <c r="C448" s="6">
        <v>40000000669</v>
      </c>
      <c r="D448" s="22">
        <v>61051000000</v>
      </c>
      <c r="E448" s="23" t="s">
        <v>494</v>
      </c>
      <c r="F448" s="27" t="s">
        <v>47</v>
      </c>
      <c r="G448" s="7" t="s">
        <v>10</v>
      </c>
      <c r="H448" s="6">
        <v>242</v>
      </c>
      <c r="I448" s="6">
        <v>242</v>
      </c>
      <c r="J448" s="6">
        <f t="shared" si="6"/>
        <v>0.24199999999999999</v>
      </c>
      <c r="K448" s="6">
        <v>1</v>
      </c>
      <c r="L448" s="6" t="s">
        <v>148</v>
      </c>
      <c r="M448" s="6" t="s">
        <v>160</v>
      </c>
      <c r="N448" s="6" t="s">
        <v>25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2:32" ht="45" customHeight="1">
      <c r="B449" s="16">
        <v>448</v>
      </c>
      <c r="C449" s="6">
        <v>40000000668</v>
      </c>
      <c r="D449" s="22">
        <v>61051000000</v>
      </c>
      <c r="E449" s="23" t="s">
        <v>494</v>
      </c>
      <c r="F449" s="27" t="s">
        <v>47</v>
      </c>
      <c r="G449" s="7" t="s">
        <v>10</v>
      </c>
      <c r="H449" s="6">
        <v>212</v>
      </c>
      <c r="I449" s="6">
        <v>212</v>
      </c>
      <c r="J449" s="6">
        <f t="shared" si="6"/>
        <v>0.21199999999999999</v>
      </c>
      <c r="K449" s="6">
        <v>1</v>
      </c>
      <c r="L449" s="6" t="s">
        <v>148</v>
      </c>
      <c r="M449" s="6" t="s">
        <v>160</v>
      </c>
      <c r="N449" s="6" t="s">
        <v>25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2:32" ht="45" customHeight="1">
      <c r="B450" s="16">
        <v>449</v>
      </c>
      <c r="C450" s="6">
        <v>40000000667</v>
      </c>
      <c r="D450" s="22">
        <v>61051000000</v>
      </c>
      <c r="E450" s="23" t="s">
        <v>494</v>
      </c>
      <c r="F450" s="27" t="s">
        <v>47</v>
      </c>
      <c r="G450" s="7" t="s">
        <v>10</v>
      </c>
      <c r="H450" s="6">
        <v>224</v>
      </c>
      <c r="I450" s="6">
        <v>224</v>
      </c>
      <c r="J450" s="6">
        <f t="shared" ref="J450:J513" si="7">I450/1000</f>
        <v>0.224</v>
      </c>
      <c r="K450" s="6">
        <v>1</v>
      </c>
      <c r="L450" s="6" t="s">
        <v>148</v>
      </c>
      <c r="M450" s="6" t="s">
        <v>160</v>
      </c>
      <c r="N450" s="6" t="s">
        <v>25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2:32" ht="30" customHeight="1">
      <c r="B451" s="16">
        <v>450</v>
      </c>
      <c r="C451" s="6">
        <v>40000000666</v>
      </c>
      <c r="D451" s="22">
        <v>61033200000</v>
      </c>
      <c r="E451" s="23" t="s">
        <v>505</v>
      </c>
      <c r="F451" s="27" t="s">
        <v>58</v>
      </c>
      <c r="G451" s="7" t="s">
        <v>10</v>
      </c>
      <c r="H451" s="6">
        <v>712</v>
      </c>
      <c r="I451" s="6">
        <v>712</v>
      </c>
      <c r="J451" s="6">
        <f t="shared" si="7"/>
        <v>0.71199999999999997</v>
      </c>
      <c r="K451" s="6">
        <v>1</v>
      </c>
      <c r="L451" s="6" t="s">
        <v>148</v>
      </c>
      <c r="M451" s="6" t="s">
        <v>63</v>
      </c>
      <c r="N451" s="6" t="s">
        <v>25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2:32" ht="30" customHeight="1">
      <c r="B452" s="16">
        <v>451</v>
      </c>
      <c r="C452" s="6">
        <v>40000000665</v>
      </c>
      <c r="D452" s="22">
        <v>61033200000</v>
      </c>
      <c r="E452" s="23" t="s">
        <v>505</v>
      </c>
      <c r="F452" s="27" t="s">
        <v>58</v>
      </c>
      <c r="G452" s="7" t="s">
        <v>10</v>
      </c>
      <c r="H452" s="6">
        <v>518</v>
      </c>
      <c r="I452" s="6">
        <v>518</v>
      </c>
      <c r="J452" s="6">
        <f t="shared" si="7"/>
        <v>0.51800000000000002</v>
      </c>
      <c r="K452" s="6">
        <v>1</v>
      </c>
      <c r="L452" s="6" t="s">
        <v>148</v>
      </c>
      <c r="M452" s="6" t="s">
        <v>63</v>
      </c>
      <c r="N452" s="6" t="s">
        <v>25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2:32" ht="30" customHeight="1">
      <c r="B453" s="16">
        <v>452</v>
      </c>
      <c r="C453" s="6">
        <v>40000000664</v>
      </c>
      <c r="D453" s="22">
        <v>61033200000</v>
      </c>
      <c r="E453" s="23" t="s">
        <v>505</v>
      </c>
      <c r="F453" s="27" t="s">
        <v>58</v>
      </c>
      <c r="G453" s="7" t="s">
        <v>10</v>
      </c>
      <c r="H453" s="6">
        <v>516</v>
      </c>
      <c r="I453" s="6">
        <v>516</v>
      </c>
      <c r="J453" s="6">
        <f t="shared" si="7"/>
        <v>0.51600000000000001</v>
      </c>
      <c r="K453" s="6">
        <v>1</v>
      </c>
      <c r="L453" s="6" t="s">
        <v>148</v>
      </c>
      <c r="M453" s="6" t="s">
        <v>63</v>
      </c>
      <c r="N453" s="6" t="s">
        <v>25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2:32" ht="30" customHeight="1">
      <c r="B454" s="16">
        <v>453</v>
      </c>
      <c r="C454" s="6">
        <v>40000000663</v>
      </c>
      <c r="D454" s="22">
        <v>61033200000</v>
      </c>
      <c r="E454" s="23" t="s">
        <v>505</v>
      </c>
      <c r="F454" s="27" t="s">
        <v>58</v>
      </c>
      <c r="G454" s="7" t="s">
        <v>10</v>
      </c>
      <c r="H454" s="6">
        <v>540</v>
      </c>
      <c r="I454" s="6">
        <v>540</v>
      </c>
      <c r="J454" s="6">
        <f t="shared" si="7"/>
        <v>0.54</v>
      </c>
      <c r="K454" s="6">
        <v>1</v>
      </c>
      <c r="L454" s="6" t="s">
        <v>148</v>
      </c>
      <c r="M454" s="6" t="s">
        <v>63</v>
      </c>
      <c r="N454" s="6" t="s">
        <v>25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2:32" ht="30" customHeight="1">
      <c r="B455" s="16">
        <v>454</v>
      </c>
      <c r="C455" s="6">
        <v>40000000662</v>
      </c>
      <c r="D455" s="22">
        <v>61033200000</v>
      </c>
      <c r="E455" s="23" t="s">
        <v>505</v>
      </c>
      <c r="F455" s="27" t="s">
        <v>58</v>
      </c>
      <c r="G455" s="7" t="s">
        <v>10</v>
      </c>
      <c r="H455" s="6">
        <v>502</v>
      </c>
      <c r="I455" s="6">
        <v>502</v>
      </c>
      <c r="J455" s="6">
        <f t="shared" si="7"/>
        <v>0.502</v>
      </c>
      <c r="K455" s="6">
        <v>1</v>
      </c>
      <c r="L455" s="6" t="s">
        <v>148</v>
      </c>
      <c r="M455" s="6" t="s">
        <v>63</v>
      </c>
      <c r="N455" s="6" t="s">
        <v>25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2:32" ht="30" customHeight="1">
      <c r="B456" s="16">
        <v>455</v>
      </c>
      <c r="C456" s="6">
        <v>40000000661</v>
      </c>
      <c r="D456" s="22">
        <v>61033200000</v>
      </c>
      <c r="E456" s="23" t="s">
        <v>505</v>
      </c>
      <c r="F456" s="27" t="s">
        <v>58</v>
      </c>
      <c r="G456" s="7" t="s">
        <v>10</v>
      </c>
      <c r="H456" s="6">
        <v>504</v>
      </c>
      <c r="I456" s="6">
        <v>504</v>
      </c>
      <c r="J456" s="6">
        <f t="shared" si="7"/>
        <v>0.504</v>
      </c>
      <c r="K456" s="6">
        <v>1</v>
      </c>
      <c r="L456" s="6" t="s">
        <v>148</v>
      </c>
      <c r="M456" s="6" t="s">
        <v>63</v>
      </c>
      <c r="N456" s="6" t="s">
        <v>25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2:32" ht="30" customHeight="1">
      <c r="B457" s="16">
        <v>456</v>
      </c>
      <c r="C457" s="6">
        <v>40000000660</v>
      </c>
      <c r="D457" s="22">
        <v>61033200000</v>
      </c>
      <c r="E457" s="23" t="s">
        <v>505</v>
      </c>
      <c r="F457" s="27" t="s">
        <v>58</v>
      </c>
      <c r="G457" s="7" t="s">
        <v>10</v>
      </c>
      <c r="H457" s="6">
        <v>690</v>
      </c>
      <c r="I457" s="6">
        <v>690</v>
      </c>
      <c r="J457" s="6">
        <f t="shared" si="7"/>
        <v>0.69</v>
      </c>
      <c r="K457" s="6">
        <v>1</v>
      </c>
      <c r="L457" s="6" t="s">
        <v>148</v>
      </c>
      <c r="M457" s="6" t="s">
        <v>63</v>
      </c>
      <c r="N457" s="6" t="s">
        <v>25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2:32" ht="30" customHeight="1">
      <c r="B458" s="16">
        <v>457</v>
      </c>
      <c r="C458" s="6">
        <v>40000000659</v>
      </c>
      <c r="D458" s="22">
        <v>61033200000</v>
      </c>
      <c r="E458" s="23" t="s">
        <v>505</v>
      </c>
      <c r="F458" s="27" t="s">
        <v>58</v>
      </c>
      <c r="G458" s="7" t="s">
        <v>10</v>
      </c>
      <c r="H458" s="6">
        <v>504</v>
      </c>
      <c r="I458" s="6">
        <v>504</v>
      </c>
      <c r="J458" s="6">
        <f t="shared" si="7"/>
        <v>0.504</v>
      </c>
      <c r="K458" s="6">
        <v>1</v>
      </c>
      <c r="L458" s="6" t="s">
        <v>148</v>
      </c>
      <c r="M458" s="6" t="s">
        <v>63</v>
      </c>
      <c r="N458" s="6" t="s">
        <v>25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2:32" ht="30" customHeight="1">
      <c r="B459" s="16">
        <v>458</v>
      </c>
      <c r="C459" s="6">
        <v>40000000658</v>
      </c>
      <c r="D459" s="22">
        <v>61102091000</v>
      </c>
      <c r="E459" s="23" t="s">
        <v>480</v>
      </c>
      <c r="F459" s="29" t="s">
        <v>9</v>
      </c>
      <c r="G459" s="7" t="s">
        <v>10</v>
      </c>
      <c r="H459" s="6">
        <v>900</v>
      </c>
      <c r="I459" s="6">
        <v>900</v>
      </c>
      <c r="J459" s="6">
        <f t="shared" si="7"/>
        <v>0.9</v>
      </c>
      <c r="K459" s="6">
        <v>1</v>
      </c>
      <c r="L459" s="6" t="s">
        <v>148</v>
      </c>
      <c r="M459" s="6" t="s">
        <v>18</v>
      </c>
      <c r="N459" s="6" t="s">
        <v>25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2:32" ht="30" customHeight="1">
      <c r="B460" s="16">
        <v>459</v>
      </c>
      <c r="C460" s="6">
        <v>40000000657</v>
      </c>
      <c r="D460" s="22">
        <v>61102091000</v>
      </c>
      <c r="E460" s="23" t="s">
        <v>480</v>
      </c>
      <c r="F460" s="29" t="s">
        <v>9</v>
      </c>
      <c r="G460" s="7" t="s">
        <v>10</v>
      </c>
      <c r="H460" s="6">
        <v>846</v>
      </c>
      <c r="I460" s="6">
        <v>846</v>
      </c>
      <c r="J460" s="6">
        <f t="shared" si="7"/>
        <v>0.84599999999999997</v>
      </c>
      <c r="K460" s="6">
        <v>1</v>
      </c>
      <c r="L460" s="6" t="s">
        <v>148</v>
      </c>
      <c r="M460" s="6" t="s">
        <v>18</v>
      </c>
      <c r="N460" s="6" t="s">
        <v>25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2:32" ht="30" customHeight="1">
      <c r="B461" s="16">
        <v>460</v>
      </c>
      <c r="C461" s="6">
        <v>40000000656</v>
      </c>
      <c r="D461" s="22">
        <v>61102091000</v>
      </c>
      <c r="E461" s="23" t="s">
        <v>480</v>
      </c>
      <c r="F461" s="29" t="s">
        <v>9</v>
      </c>
      <c r="G461" s="7" t="s">
        <v>10</v>
      </c>
      <c r="H461" s="6">
        <v>820</v>
      </c>
      <c r="I461" s="6">
        <v>820</v>
      </c>
      <c r="J461" s="6">
        <f t="shared" si="7"/>
        <v>0.82</v>
      </c>
      <c r="K461" s="6">
        <v>1</v>
      </c>
      <c r="L461" s="6" t="s">
        <v>148</v>
      </c>
      <c r="M461" s="6" t="s">
        <v>18</v>
      </c>
      <c r="N461" s="6" t="s">
        <v>25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2:32" ht="30" customHeight="1">
      <c r="B462" s="16">
        <v>461</v>
      </c>
      <c r="C462" s="6">
        <v>40000000655</v>
      </c>
      <c r="D462" s="22">
        <v>61102091000</v>
      </c>
      <c r="E462" s="23" t="s">
        <v>571</v>
      </c>
      <c r="F462" s="27" t="s">
        <v>155</v>
      </c>
      <c r="G462" s="7" t="s">
        <v>10</v>
      </c>
      <c r="H462" s="6">
        <v>230</v>
      </c>
      <c r="I462" s="6">
        <v>230</v>
      </c>
      <c r="J462" s="6">
        <f t="shared" si="7"/>
        <v>0.23</v>
      </c>
      <c r="K462" s="6">
        <v>1</v>
      </c>
      <c r="L462" s="6" t="s">
        <v>148</v>
      </c>
      <c r="M462" s="6" t="s">
        <v>18</v>
      </c>
      <c r="N462" s="6" t="s">
        <v>25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2:32" ht="30" customHeight="1">
      <c r="B463" s="16">
        <v>462</v>
      </c>
      <c r="C463" s="6">
        <v>40000000654</v>
      </c>
      <c r="D463" s="22">
        <v>61102091000</v>
      </c>
      <c r="E463" s="23" t="s">
        <v>571</v>
      </c>
      <c r="F463" s="27" t="s">
        <v>155</v>
      </c>
      <c r="G463" s="7" t="s">
        <v>10</v>
      </c>
      <c r="H463" s="6">
        <v>230</v>
      </c>
      <c r="I463" s="6">
        <v>230</v>
      </c>
      <c r="J463" s="6">
        <f t="shared" si="7"/>
        <v>0.23</v>
      </c>
      <c r="K463" s="6">
        <v>1</v>
      </c>
      <c r="L463" s="6" t="s">
        <v>148</v>
      </c>
      <c r="M463" s="6" t="s">
        <v>18</v>
      </c>
      <c r="N463" s="6" t="s">
        <v>25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2:32" ht="30" customHeight="1">
      <c r="B464" s="16">
        <v>463</v>
      </c>
      <c r="C464" s="6">
        <v>40000000653</v>
      </c>
      <c r="D464" s="22">
        <v>61102091000</v>
      </c>
      <c r="E464" s="23" t="s">
        <v>571</v>
      </c>
      <c r="F464" s="27" t="s">
        <v>155</v>
      </c>
      <c r="G464" s="7" t="s">
        <v>10</v>
      </c>
      <c r="H464" s="6">
        <v>210</v>
      </c>
      <c r="I464" s="6">
        <v>210</v>
      </c>
      <c r="J464" s="6">
        <f t="shared" si="7"/>
        <v>0.21</v>
      </c>
      <c r="K464" s="6">
        <v>1</v>
      </c>
      <c r="L464" s="6" t="s">
        <v>148</v>
      </c>
      <c r="M464" s="6" t="s">
        <v>18</v>
      </c>
      <c r="N464" s="6" t="s">
        <v>25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2:32" ht="30" customHeight="1">
      <c r="B465" s="16">
        <v>464</v>
      </c>
      <c r="C465" s="6">
        <v>40000000652</v>
      </c>
      <c r="D465" s="22">
        <v>61102091000</v>
      </c>
      <c r="E465" s="23" t="s">
        <v>571</v>
      </c>
      <c r="F465" s="27" t="s">
        <v>155</v>
      </c>
      <c r="G465" s="7" t="s">
        <v>10</v>
      </c>
      <c r="H465" s="6">
        <v>200</v>
      </c>
      <c r="I465" s="6">
        <v>200</v>
      </c>
      <c r="J465" s="6">
        <f t="shared" si="7"/>
        <v>0.2</v>
      </c>
      <c r="K465" s="6">
        <v>1</v>
      </c>
      <c r="L465" s="6" t="s">
        <v>148</v>
      </c>
      <c r="M465" s="6" t="s">
        <v>18</v>
      </c>
      <c r="N465" s="6" t="s">
        <v>25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2:32" ht="30" customHeight="1">
      <c r="B466" s="16">
        <v>465</v>
      </c>
      <c r="C466" s="6">
        <v>40000000651</v>
      </c>
      <c r="D466" s="22">
        <v>61102091000</v>
      </c>
      <c r="E466" s="23" t="s">
        <v>571</v>
      </c>
      <c r="F466" s="27" t="s">
        <v>155</v>
      </c>
      <c r="G466" s="7" t="s">
        <v>10</v>
      </c>
      <c r="H466" s="6">
        <v>186</v>
      </c>
      <c r="I466" s="6">
        <v>186</v>
      </c>
      <c r="J466" s="6">
        <f t="shared" si="7"/>
        <v>0.186</v>
      </c>
      <c r="K466" s="6">
        <v>1</v>
      </c>
      <c r="L466" s="6" t="s">
        <v>148</v>
      </c>
      <c r="M466" s="6" t="s">
        <v>18</v>
      </c>
      <c r="N466" s="6" t="s">
        <v>25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2:32" ht="30" customHeight="1">
      <c r="B467" s="16">
        <v>466</v>
      </c>
      <c r="C467" s="6">
        <v>40000000650</v>
      </c>
      <c r="D467" s="22">
        <v>61091000000</v>
      </c>
      <c r="E467" s="23" t="s">
        <v>493</v>
      </c>
      <c r="F467" s="27" t="s">
        <v>46</v>
      </c>
      <c r="G467" s="7" t="s">
        <v>10</v>
      </c>
      <c r="H467" s="6">
        <v>208</v>
      </c>
      <c r="I467" s="6">
        <v>208</v>
      </c>
      <c r="J467" s="6">
        <f t="shared" si="7"/>
        <v>0.20799999999999999</v>
      </c>
      <c r="K467" s="6">
        <v>1</v>
      </c>
      <c r="L467" s="6" t="s">
        <v>148</v>
      </c>
      <c r="M467" s="6" t="s">
        <v>42</v>
      </c>
      <c r="N467" s="6" t="s">
        <v>25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2:32" ht="30" customHeight="1">
      <c r="B468" s="16">
        <v>467</v>
      </c>
      <c r="C468" s="6">
        <v>40000000649</v>
      </c>
      <c r="D468" s="22">
        <v>61091000000</v>
      </c>
      <c r="E468" s="23" t="s">
        <v>493</v>
      </c>
      <c r="F468" s="27" t="s">
        <v>46</v>
      </c>
      <c r="G468" s="7" t="s">
        <v>10</v>
      </c>
      <c r="H468" s="6">
        <v>224</v>
      </c>
      <c r="I468" s="6">
        <v>224</v>
      </c>
      <c r="J468" s="6">
        <f t="shared" si="7"/>
        <v>0.224</v>
      </c>
      <c r="K468" s="6">
        <v>1</v>
      </c>
      <c r="L468" s="6" t="s">
        <v>148</v>
      </c>
      <c r="M468" s="6" t="s">
        <v>42</v>
      </c>
      <c r="N468" s="6" t="s">
        <v>25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2:32" ht="30" customHeight="1">
      <c r="B469" s="16">
        <v>468</v>
      </c>
      <c r="C469" s="6">
        <v>40000000648</v>
      </c>
      <c r="D469" s="22">
        <v>61091000000</v>
      </c>
      <c r="E469" s="23" t="s">
        <v>493</v>
      </c>
      <c r="F469" s="27" t="s">
        <v>46</v>
      </c>
      <c r="G469" s="7" t="s">
        <v>10</v>
      </c>
      <c r="H469" s="6">
        <v>222</v>
      </c>
      <c r="I469" s="6">
        <v>222</v>
      </c>
      <c r="J469" s="6">
        <f t="shared" si="7"/>
        <v>0.222</v>
      </c>
      <c r="K469" s="6">
        <v>1</v>
      </c>
      <c r="L469" s="6" t="s">
        <v>148</v>
      </c>
      <c r="M469" s="6" t="s">
        <v>12</v>
      </c>
      <c r="N469" s="6" t="s">
        <v>25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2:32" ht="30" customHeight="1">
      <c r="B470" s="16">
        <v>469</v>
      </c>
      <c r="C470" s="6">
        <v>40000000647</v>
      </c>
      <c r="D470" s="22">
        <v>61091000000</v>
      </c>
      <c r="E470" s="23" t="s">
        <v>493</v>
      </c>
      <c r="F470" s="27" t="s">
        <v>46</v>
      </c>
      <c r="G470" s="7" t="s">
        <v>10</v>
      </c>
      <c r="H470" s="6">
        <v>198</v>
      </c>
      <c r="I470" s="6">
        <v>198</v>
      </c>
      <c r="J470" s="6">
        <f t="shared" si="7"/>
        <v>0.19800000000000001</v>
      </c>
      <c r="K470" s="6">
        <v>1</v>
      </c>
      <c r="L470" s="6" t="s">
        <v>148</v>
      </c>
      <c r="M470" s="6" t="s">
        <v>12</v>
      </c>
      <c r="N470" s="6" t="s">
        <v>25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2:32" ht="30" customHeight="1">
      <c r="B471" s="16">
        <v>470</v>
      </c>
      <c r="C471" s="6">
        <v>40000000646</v>
      </c>
      <c r="D471" s="22">
        <v>61091000000</v>
      </c>
      <c r="E471" s="23" t="s">
        <v>493</v>
      </c>
      <c r="F471" s="27" t="s">
        <v>46</v>
      </c>
      <c r="G471" s="7" t="s">
        <v>10</v>
      </c>
      <c r="H471" s="6">
        <v>198</v>
      </c>
      <c r="I471" s="6">
        <v>198</v>
      </c>
      <c r="J471" s="6">
        <f t="shared" si="7"/>
        <v>0.19800000000000001</v>
      </c>
      <c r="K471" s="6">
        <v>1</v>
      </c>
      <c r="L471" s="6" t="s">
        <v>148</v>
      </c>
      <c r="M471" s="6" t="s">
        <v>12</v>
      </c>
      <c r="N471" s="6" t="s">
        <v>25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2:32" ht="30" customHeight="1">
      <c r="B472" s="16">
        <v>471</v>
      </c>
      <c r="C472" s="6">
        <v>40000000645</v>
      </c>
      <c r="D472" s="22">
        <v>61091000000</v>
      </c>
      <c r="E472" s="23" t="s">
        <v>493</v>
      </c>
      <c r="F472" s="27" t="s">
        <v>46</v>
      </c>
      <c r="G472" s="7" t="s">
        <v>10</v>
      </c>
      <c r="H472" s="6">
        <v>198</v>
      </c>
      <c r="I472" s="6">
        <v>198</v>
      </c>
      <c r="J472" s="6">
        <f t="shared" si="7"/>
        <v>0.19800000000000001</v>
      </c>
      <c r="K472" s="6">
        <v>1</v>
      </c>
      <c r="L472" s="6" t="s">
        <v>148</v>
      </c>
      <c r="M472" s="6" t="s">
        <v>12</v>
      </c>
      <c r="N472" s="6" t="s">
        <v>25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2:32" ht="30" customHeight="1">
      <c r="B473" s="16">
        <v>472</v>
      </c>
      <c r="C473" s="6">
        <v>40000000644</v>
      </c>
      <c r="D473" s="22">
        <v>61091000000</v>
      </c>
      <c r="E473" s="23" t="s">
        <v>493</v>
      </c>
      <c r="F473" s="27" t="s">
        <v>46</v>
      </c>
      <c r="G473" s="7" t="s">
        <v>10</v>
      </c>
      <c r="H473" s="6">
        <v>176</v>
      </c>
      <c r="I473" s="6">
        <v>176</v>
      </c>
      <c r="J473" s="6">
        <f t="shared" si="7"/>
        <v>0.17599999999999999</v>
      </c>
      <c r="K473" s="6">
        <v>1</v>
      </c>
      <c r="L473" s="6" t="s">
        <v>148</v>
      </c>
      <c r="M473" s="6" t="s">
        <v>63</v>
      </c>
      <c r="N473" s="6" t="s">
        <v>25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2:32" ht="30" customHeight="1">
      <c r="B474" s="16">
        <v>473</v>
      </c>
      <c r="C474" s="6">
        <v>40000000643</v>
      </c>
      <c r="D474" s="22">
        <v>61091000000</v>
      </c>
      <c r="E474" s="23" t="s">
        <v>493</v>
      </c>
      <c r="F474" s="27" t="s">
        <v>46</v>
      </c>
      <c r="G474" s="7" t="s">
        <v>10</v>
      </c>
      <c r="H474" s="6">
        <v>190</v>
      </c>
      <c r="I474" s="6">
        <v>190</v>
      </c>
      <c r="J474" s="6">
        <f t="shared" si="7"/>
        <v>0.19</v>
      </c>
      <c r="K474" s="6">
        <v>1</v>
      </c>
      <c r="L474" s="6" t="s">
        <v>148</v>
      </c>
      <c r="M474" s="6" t="s">
        <v>63</v>
      </c>
      <c r="N474" s="6" t="s">
        <v>25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2:32" ht="30" customHeight="1">
      <c r="B475" s="16">
        <v>474</v>
      </c>
      <c r="C475" s="6">
        <v>40000000642</v>
      </c>
      <c r="D475" s="22">
        <v>61091000000</v>
      </c>
      <c r="E475" s="23" t="s">
        <v>493</v>
      </c>
      <c r="F475" s="27" t="s">
        <v>46</v>
      </c>
      <c r="G475" s="7" t="s">
        <v>10</v>
      </c>
      <c r="H475" s="6">
        <v>202</v>
      </c>
      <c r="I475" s="6">
        <v>202</v>
      </c>
      <c r="J475" s="6">
        <f t="shared" si="7"/>
        <v>0.20200000000000001</v>
      </c>
      <c r="K475" s="6">
        <v>1</v>
      </c>
      <c r="L475" s="6" t="s">
        <v>148</v>
      </c>
      <c r="M475" s="6" t="s">
        <v>63</v>
      </c>
      <c r="N475" s="6" t="s">
        <v>25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2:32" ht="30" customHeight="1">
      <c r="B476" s="16">
        <v>475</v>
      </c>
      <c r="C476" s="6">
        <v>40000000641</v>
      </c>
      <c r="D476" s="22">
        <v>61091000000</v>
      </c>
      <c r="E476" s="23" t="s">
        <v>493</v>
      </c>
      <c r="F476" s="27" t="s">
        <v>46</v>
      </c>
      <c r="G476" s="7" t="s">
        <v>10</v>
      </c>
      <c r="H476" s="6">
        <v>180</v>
      </c>
      <c r="I476" s="6">
        <v>180</v>
      </c>
      <c r="J476" s="6">
        <f t="shared" si="7"/>
        <v>0.18</v>
      </c>
      <c r="K476" s="6">
        <v>1</v>
      </c>
      <c r="L476" s="6" t="s">
        <v>148</v>
      </c>
      <c r="M476" s="6" t="s">
        <v>63</v>
      </c>
      <c r="N476" s="6" t="s">
        <v>25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2:32" ht="30" customHeight="1">
      <c r="B477" s="16">
        <v>476</v>
      </c>
      <c r="C477" s="6">
        <v>40000000640</v>
      </c>
      <c r="D477" s="22">
        <v>61091000000</v>
      </c>
      <c r="E477" s="23" t="s">
        <v>493</v>
      </c>
      <c r="F477" s="27" t="s">
        <v>46</v>
      </c>
      <c r="G477" s="7" t="s">
        <v>10</v>
      </c>
      <c r="H477" s="6">
        <v>182</v>
      </c>
      <c r="I477" s="6">
        <v>182</v>
      </c>
      <c r="J477" s="6">
        <f t="shared" si="7"/>
        <v>0.182</v>
      </c>
      <c r="K477" s="6">
        <v>1</v>
      </c>
      <c r="L477" s="6" t="s">
        <v>148</v>
      </c>
      <c r="M477" s="6" t="s">
        <v>63</v>
      </c>
      <c r="N477" s="6" t="s">
        <v>25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2:32" ht="45" customHeight="1">
      <c r="B478" s="16">
        <v>477</v>
      </c>
      <c r="C478" s="6">
        <v>40000000639</v>
      </c>
      <c r="D478" s="22">
        <v>62034231000</v>
      </c>
      <c r="E478" s="23" t="s">
        <v>537</v>
      </c>
      <c r="F478" s="27" t="s">
        <v>109</v>
      </c>
      <c r="G478" s="7" t="s">
        <v>10</v>
      </c>
      <c r="H478" s="6">
        <v>594</v>
      </c>
      <c r="I478" s="6">
        <v>594</v>
      </c>
      <c r="J478" s="6">
        <f t="shared" si="7"/>
        <v>0.59399999999999997</v>
      </c>
      <c r="K478" s="6">
        <v>1</v>
      </c>
      <c r="L478" s="6" t="s">
        <v>148</v>
      </c>
      <c r="M478" s="6" t="s">
        <v>42</v>
      </c>
      <c r="N478" s="6" t="s">
        <v>25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2:32" ht="45" customHeight="1">
      <c r="B479" s="16">
        <v>478</v>
      </c>
      <c r="C479" s="6">
        <v>40000000638</v>
      </c>
      <c r="D479" s="22">
        <v>62034231000</v>
      </c>
      <c r="E479" s="23" t="s">
        <v>537</v>
      </c>
      <c r="F479" s="27" t="s">
        <v>109</v>
      </c>
      <c r="G479" s="7" t="s">
        <v>10</v>
      </c>
      <c r="H479" s="6">
        <v>578</v>
      </c>
      <c r="I479" s="6">
        <v>578</v>
      </c>
      <c r="J479" s="6">
        <f t="shared" si="7"/>
        <v>0.57799999999999996</v>
      </c>
      <c r="K479" s="6">
        <v>1</v>
      </c>
      <c r="L479" s="6" t="s">
        <v>148</v>
      </c>
      <c r="M479" s="6" t="s">
        <v>42</v>
      </c>
      <c r="N479" s="6" t="s">
        <v>25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2:32" ht="45" customHeight="1">
      <c r="B480" s="16">
        <v>479</v>
      </c>
      <c r="C480" s="6">
        <v>40000000637</v>
      </c>
      <c r="D480" s="22">
        <v>62034231000</v>
      </c>
      <c r="E480" s="23" t="s">
        <v>537</v>
      </c>
      <c r="F480" s="27" t="s">
        <v>109</v>
      </c>
      <c r="G480" s="7" t="s">
        <v>10</v>
      </c>
      <c r="H480" s="6">
        <v>552</v>
      </c>
      <c r="I480" s="6">
        <v>552</v>
      </c>
      <c r="J480" s="6">
        <f t="shared" si="7"/>
        <v>0.55200000000000005</v>
      </c>
      <c r="K480" s="6">
        <v>1</v>
      </c>
      <c r="L480" s="6" t="s">
        <v>148</v>
      </c>
      <c r="M480" s="6" t="s">
        <v>42</v>
      </c>
      <c r="N480" s="6" t="s">
        <v>25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2:32" ht="45" customHeight="1">
      <c r="B481" s="16">
        <v>480</v>
      </c>
      <c r="C481" s="6">
        <v>40000000636</v>
      </c>
      <c r="D481" s="22">
        <v>62034231000</v>
      </c>
      <c r="E481" s="23" t="s">
        <v>537</v>
      </c>
      <c r="F481" s="27" t="s">
        <v>109</v>
      </c>
      <c r="G481" s="7" t="s">
        <v>10</v>
      </c>
      <c r="H481" s="6">
        <v>540</v>
      </c>
      <c r="I481" s="6">
        <v>540</v>
      </c>
      <c r="J481" s="6">
        <f t="shared" si="7"/>
        <v>0.54</v>
      </c>
      <c r="K481" s="6">
        <v>1</v>
      </c>
      <c r="L481" s="6" t="s">
        <v>148</v>
      </c>
      <c r="M481" s="6" t="s">
        <v>42</v>
      </c>
      <c r="N481" s="6" t="s">
        <v>25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2:32" ht="30" customHeight="1">
      <c r="B482" s="16">
        <v>481</v>
      </c>
      <c r="C482" s="6">
        <v>40000000635</v>
      </c>
      <c r="D482" s="22">
        <v>61091000000</v>
      </c>
      <c r="E482" s="23" t="s">
        <v>493</v>
      </c>
      <c r="F482" s="27" t="s">
        <v>46</v>
      </c>
      <c r="G482" s="7" t="s">
        <v>10</v>
      </c>
      <c r="H482" s="6">
        <v>556</v>
      </c>
      <c r="I482" s="6">
        <v>556</v>
      </c>
      <c r="J482" s="6">
        <f t="shared" si="7"/>
        <v>0.55600000000000005</v>
      </c>
      <c r="K482" s="6">
        <v>1</v>
      </c>
      <c r="L482" s="6" t="s">
        <v>148</v>
      </c>
      <c r="M482" s="6" t="s">
        <v>165</v>
      </c>
      <c r="N482" s="6" t="s">
        <v>25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2:32" ht="30" customHeight="1">
      <c r="B483" s="16">
        <v>482</v>
      </c>
      <c r="C483" s="6">
        <v>40000000634</v>
      </c>
      <c r="D483" s="22">
        <v>61091000000</v>
      </c>
      <c r="E483" s="23" t="s">
        <v>493</v>
      </c>
      <c r="F483" s="27" t="s">
        <v>46</v>
      </c>
      <c r="G483" s="7" t="s">
        <v>10</v>
      </c>
      <c r="H483" s="6">
        <v>486</v>
      </c>
      <c r="I483" s="6">
        <v>486</v>
      </c>
      <c r="J483" s="6">
        <f t="shared" si="7"/>
        <v>0.48599999999999999</v>
      </c>
      <c r="K483" s="6">
        <v>1</v>
      </c>
      <c r="L483" s="6" t="s">
        <v>148</v>
      </c>
      <c r="M483" s="6" t="s">
        <v>165</v>
      </c>
      <c r="N483" s="6" t="s">
        <v>25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2:32" ht="60" customHeight="1">
      <c r="B484" s="16">
        <v>483</v>
      </c>
      <c r="C484" s="6">
        <v>40000000633</v>
      </c>
      <c r="D484" s="22">
        <v>42022290000</v>
      </c>
      <c r="E484" s="23" t="s">
        <v>572</v>
      </c>
      <c r="F484" s="27" t="s">
        <v>157</v>
      </c>
      <c r="G484" s="7" t="s">
        <v>10</v>
      </c>
      <c r="H484" s="6">
        <v>530</v>
      </c>
      <c r="I484" s="6">
        <v>530</v>
      </c>
      <c r="J484" s="6">
        <f t="shared" si="7"/>
        <v>0.53</v>
      </c>
      <c r="K484" s="6">
        <v>1</v>
      </c>
      <c r="L484" s="6" t="s">
        <v>148</v>
      </c>
      <c r="M484" s="6" t="s">
        <v>18</v>
      </c>
      <c r="N484" s="6" t="s">
        <v>36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2:32" ht="26.25" customHeight="1">
      <c r="B485" s="16">
        <v>484</v>
      </c>
      <c r="C485" s="6">
        <v>40000000632</v>
      </c>
      <c r="D485" s="16">
        <v>42022210000</v>
      </c>
      <c r="E485" s="38" t="s">
        <v>575</v>
      </c>
      <c r="F485" s="27" t="s">
        <v>120</v>
      </c>
      <c r="G485" s="7" t="s">
        <v>10</v>
      </c>
      <c r="H485" s="6">
        <v>284</v>
      </c>
      <c r="I485" s="6">
        <v>284</v>
      </c>
      <c r="J485" s="6">
        <f t="shared" si="7"/>
        <v>0.28399999999999997</v>
      </c>
      <c r="K485" s="6">
        <v>1</v>
      </c>
      <c r="L485" s="6" t="s">
        <v>148</v>
      </c>
      <c r="M485" s="6" t="s">
        <v>18</v>
      </c>
      <c r="N485" s="21" t="s">
        <v>581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2:32" ht="45" customHeight="1">
      <c r="B486" s="16">
        <v>485</v>
      </c>
      <c r="C486" s="6">
        <v>40000000631</v>
      </c>
      <c r="D486" s="22">
        <v>62034231000</v>
      </c>
      <c r="E486" s="23" t="s">
        <v>537</v>
      </c>
      <c r="F486" s="27" t="s">
        <v>109</v>
      </c>
      <c r="G486" s="7" t="s">
        <v>10</v>
      </c>
      <c r="H486" s="6">
        <v>618</v>
      </c>
      <c r="I486" s="6">
        <v>618</v>
      </c>
      <c r="J486" s="6">
        <f t="shared" si="7"/>
        <v>0.61799999999999999</v>
      </c>
      <c r="K486" s="6">
        <v>1</v>
      </c>
      <c r="L486" s="6" t="s">
        <v>148</v>
      </c>
      <c r="M486" s="6" t="s">
        <v>42</v>
      </c>
      <c r="N486" s="6" t="s">
        <v>25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2:32" ht="45" customHeight="1">
      <c r="B487" s="16">
        <v>486</v>
      </c>
      <c r="C487" s="6">
        <v>40000000630</v>
      </c>
      <c r="D487" s="22">
        <v>62034231000</v>
      </c>
      <c r="E487" s="23" t="s">
        <v>537</v>
      </c>
      <c r="F487" s="27" t="s">
        <v>109</v>
      </c>
      <c r="G487" s="7" t="s">
        <v>10</v>
      </c>
      <c r="H487" s="6">
        <v>572</v>
      </c>
      <c r="I487" s="6">
        <v>572</v>
      </c>
      <c r="J487" s="6">
        <f t="shared" si="7"/>
        <v>0.57199999999999995</v>
      </c>
      <c r="K487" s="6">
        <v>1</v>
      </c>
      <c r="L487" s="6" t="s">
        <v>148</v>
      </c>
      <c r="M487" s="6" t="s">
        <v>42</v>
      </c>
      <c r="N487" s="6" t="s">
        <v>25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2:32" ht="45" customHeight="1">
      <c r="B488" s="16">
        <v>487</v>
      </c>
      <c r="C488" s="6">
        <v>40000000629</v>
      </c>
      <c r="D488" s="22">
        <v>62034231000</v>
      </c>
      <c r="E488" s="23" t="s">
        <v>537</v>
      </c>
      <c r="F488" s="27" t="s">
        <v>109</v>
      </c>
      <c r="G488" s="7" t="s">
        <v>10</v>
      </c>
      <c r="H488" s="6">
        <v>590</v>
      </c>
      <c r="I488" s="6">
        <v>590</v>
      </c>
      <c r="J488" s="6">
        <f t="shared" si="7"/>
        <v>0.59</v>
      </c>
      <c r="K488" s="6">
        <v>1</v>
      </c>
      <c r="L488" s="6" t="s">
        <v>148</v>
      </c>
      <c r="M488" s="6" t="s">
        <v>42</v>
      </c>
      <c r="N488" s="6" t="s">
        <v>25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2:32" ht="45" customHeight="1">
      <c r="B489" s="16">
        <v>488</v>
      </c>
      <c r="C489" s="6">
        <v>40000000628</v>
      </c>
      <c r="D489" s="22">
        <v>62034231000</v>
      </c>
      <c r="E489" s="23" t="s">
        <v>537</v>
      </c>
      <c r="F489" s="27" t="s">
        <v>109</v>
      </c>
      <c r="G489" s="7" t="s">
        <v>10</v>
      </c>
      <c r="H489" s="6">
        <v>602</v>
      </c>
      <c r="I489" s="6">
        <v>602</v>
      </c>
      <c r="J489" s="6">
        <f t="shared" si="7"/>
        <v>0.60199999999999998</v>
      </c>
      <c r="K489" s="6">
        <v>1</v>
      </c>
      <c r="L489" s="6" t="s">
        <v>148</v>
      </c>
      <c r="M489" s="6" t="s">
        <v>42</v>
      </c>
      <c r="N489" s="6" t="s">
        <v>25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2:32" ht="45" customHeight="1">
      <c r="B490" s="16">
        <v>489</v>
      </c>
      <c r="C490" s="6">
        <v>40000000627</v>
      </c>
      <c r="D490" s="22">
        <v>62034231000</v>
      </c>
      <c r="E490" s="23" t="s">
        <v>537</v>
      </c>
      <c r="F490" s="27" t="s">
        <v>109</v>
      </c>
      <c r="G490" s="7" t="s">
        <v>10</v>
      </c>
      <c r="H490" s="6">
        <v>640</v>
      </c>
      <c r="I490" s="6">
        <v>640</v>
      </c>
      <c r="J490" s="6">
        <f t="shared" si="7"/>
        <v>0.64</v>
      </c>
      <c r="K490" s="6">
        <v>1</v>
      </c>
      <c r="L490" s="6" t="s">
        <v>148</v>
      </c>
      <c r="M490" s="6" t="s">
        <v>42</v>
      </c>
      <c r="N490" s="6" t="s">
        <v>25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2:32" ht="45" customHeight="1">
      <c r="B491" s="16">
        <v>490</v>
      </c>
      <c r="C491" s="6">
        <v>40000000626</v>
      </c>
      <c r="D491" s="22">
        <v>62034231000</v>
      </c>
      <c r="E491" s="23" t="s">
        <v>537</v>
      </c>
      <c r="F491" s="27" t="s">
        <v>109</v>
      </c>
      <c r="G491" s="7" t="s">
        <v>10</v>
      </c>
      <c r="H491" s="6">
        <v>508</v>
      </c>
      <c r="I491" s="6">
        <v>508</v>
      </c>
      <c r="J491" s="6">
        <f t="shared" si="7"/>
        <v>0.50800000000000001</v>
      </c>
      <c r="K491" s="6">
        <v>1</v>
      </c>
      <c r="L491" s="6" t="s">
        <v>148</v>
      </c>
      <c r="M491" s="6" t="s">
        <v>42</v>
      </c>
      <c r="N491" s="6" t="s">
        <v>25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2:32" ht="45" customHeight="1">
      <c r="B492" s="16">
        <v>491</v>
      </c>
      <c r="C492" s="6">
        <v>40000000625</v>
      </c>
      <c r="D492" s="22">
        <v>62034231000</v>
      </c>
      <c r="E492" s="23" t="s">
        <v>537</v>
      </c>
      <c r="F492" s="27" t="s">
        <v>109</v>
      </c>
      <c r="G492" s="7" t="s">
        <v>10</v>
      </c>
      <c r="H492" s="6">
        <v>524</v>
      </c>
      <c r="I492" s="6">
        <v>524</v>
      </c>
      <c r="J492" s="6">
        <f t="shared" si="7"/>
        <v>0.52400000000000002</v>
      </c>
      <c r="K492" s="6">
        <v>1</v>
      </c>
      <c r="L492" s="6" t="s">
        <v>148</v>
      </c>
      <c r="M492" s="6" t="s">
        <v>42</v>
      </c>
      <c r="N492" s="6" t="s">
        <v>25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2:32" ht="45" customHeight="1">
      <c r="B493" s="16">
        <v>492</v>
      </c>
      <c r="C493" s="6">
        <v>40000000624</v>
      </c>
      <c r="D493" s="22">
        <v>62034231000</v>
      </c>
      <c r="E493" s="23" t="s">
        <v>537</v>
      </c>
      <c r="F493" s="27" t="s">
        <v>109</v>
      </c>
      <c r="G493" s="7" t="s">
        <v>10</v>
      </c>
      <c r="H493" s="6">
        <v>516</v>
      </c>
      <c r="I493" s="6">
        <v>516</v>
      </c>
      <c r="J493" s="6">
        <f t="shared" si="7"/>
        <v>0.51600000000000001</v>
      </c>
      <c r="K493" s="6">
        <v>1</v>
      </c>
      <c r="L493" s="6" t="s">
        <v>148</v>
      </c>
      <c r="M493" s="6" t="s">
        <v>42</v>
      </c>
      <c r="N493" s="6" t="s">
        <v>25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2:32" ht="45" customHeight="1">
      <c r="B494" s="16">
        <v>493</v>
      </c>
      <c r="C494" s="6">
        <v>40000000623</v>
      </c>
      <c r="D494" s="22">
        <v>62034231000</v>
      </c>
      <c r="E494" s="23" t="s">
        <v>537</v>
      </c>
      <c r="F494" s="27" t="s">
        <v>109</v>
      </c>
      <c r="G494" s="7" t="s">
        <v>10</v>
      </c>
      <c r="H494" s="6">
        <v>476</v>
      </c>
      <c r="I494" s="6">
        <v>476</v>
      </c>
      <c r="J494" s="6">
        <f t="shared" si="7"/>
        <v>0.47599999999999998</v>
      </c>
      <c r="K494" s="6">
        <v>1</v>
      </c>
      <c r="L494" s="6" t="s">
        <v>148</v>
      </c>
      <c r="M494" s="6" t="s">
        <v>42</v>
      </c>
      <c r="N494" s="6" t="s">
        <v>25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2:32" ht="45" customHeight="1">
      <c r="B495" s="16">
        <v>494</v>
      </c>
      <c r="C495" s="6">
        <v>40000000622</v>
      </c>
      <c r="D495" s="22">
        <v>62034231000</v>
      </c>
      <c r="E495" s="23" t="s">
        <v>537</v>
      </c>
      <c r="F495" s="27" t="s">
        <v>109</v>
      </c>
      <c r="G495" s="7" t="s">
        <v>10</v>
      </c>
      <c r="H495" s="6">
        <v>486</v>
      </c>
      <c r="I495" s="6">
        <v>486</v>
      </c>
      <c r="J495" s="6">
        <f t="shared" si="7"/>
        <v>0.48599999999999999</v>
      </c>
      <c r="K495" s="6">
        <v>1</v>
      </c>
      <c r="L495" s="6" t="s">
        <v>148</v>
      </c>
      <c r="M495" s="6" t="s">
        <v>42</v>
      </c>
      <c r="N495" s="6" t="s">
        <v>25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2:32" ht="45" customHeight="1">
      <c r="B496" s="16">
        <v>495</v>
      </c>
      <c r="C496" s="6">
        <v>40000000621</v>
      </c>
      <c r="D496" s="22">
        <v>62034231000</v>
      </c>
      <c r="E496" s="23" t="s">
        <v>537</v>
      </c>
      <c r="F496" s="27" t="s">
        <v>109</v>
      </c>
      <c r="G496" s="7" t="s">
        <v>10</v>
      </c>
      <c r="H496" s="6">
        <v>462</v>
      </c>
      <c r="I496" s="6">
        <v>462</v>
      </c>
      <c r="J496" s="6">
        <f t="shared" si="7"/>
        <v>0.46200000000000002</v>
      </c>
      <c r="K496" s="6">
        <v>1</v>
      </c>
      <c r="L496" s="6" t="s">
        <v>148</v>
      </c>
      <c r="M496" s="6" t="s">
        <v>42</v>
      </c>
      <c r="N496" s="6" t="s">
        <v>25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2:32" ht="45" customHeight="1">
      <c r="B497" s="16">
        <v>496</v>
      </c>
      <c r="C497" s="6">
        <v>40000000620</v>
      </c>
      <c r="D497" s="22">
        <v>62034231000</v>
      </c>
      <c r="E497" s="23" t="s">
        <v>537</v>
      </c>
      <c r="F497" s="27" t="s">
        <v>109</v>
      </c>
      <c r="G497" s="7" t="s">
        <v>10</v>
      </c>
      <c r="H497" s="6">
        <v>496</v>
      </c>
      <c r="I497" s="6">
        <v>496</v>
      </c>
      <c r="J497" s="6">
        <f t="shared" si="7"/>
        <v>0.496</v>
      </c>
      <c r="K497" s="6">
        <v>1</v>
      </c>
      <c r="L497" s="6" t="s">
        <v>148</v>
      </c>
      <c r="M497" s="6" t="s">
        <v>42</v>
      </c>
      <c r="N497" s="6" t="s">
        <v>25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2:32" ht="45" customHeight="1">
      <c r="B498" s="16">
        <v>497</v>
      </c>
      <c r="C498" s="6">
        <v>40000000619</v>
      </c>
      <c r="D498" s="22">
        <v>62034231000</v>
      </c>
      <c r="E498" s="23" t="s">
        <v>537</v>
      </c>
      <c r="F498" s="27" t="s">
        <v>109</v>
      </c>
      <c r="G498" s="7" t="s">
        <v>10</v>
      </c>
      <c r="H498" s="6">
        <v>468</v>
      </c>
      <c r="I498" s="6">
        <v>468</v>
      </c>
      <c r="J498" s="6">
        <f t="shared" si="7"/>
        <v>0.46800000000000003</v>
      </c>
      <c r="K498" s="6">
        <v>1</v>
      </c>
      <c r="L498" s="6" t="s">
        <v>148</v>
      </c>
      <c r="M498" s="6" t="s">
        <v>42</v>
      </c>
      <c r="N498" s="6" t="s">
        <v>25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2:32" ht="45" customHeight="1">
      <c r="B499" s="16">
        <v>498</v>
      </c>
      <c r="C499" s="6">
        <v>40000000618</v>
      </c>
      <c r="D499" s="22">
        <v>62034231000</v>
      </c>
      <c r="E499" s="23" t="s">
        <v>537</v>
      </c>
      <c r="F499" s="27" t="s">
        <v>109</v>
      </c>
      <c r="G499" s="7" t="s">
        <v>10</v>
      </c>
      <c r="H499" s="6">
        <v>640</v>
      </c>
      <c r="I499" s="6">
        <v>640</v>
      </c>
      <c r="J499" s="6">
        <f t="shared" si="7"/>
        <v>0.64</v>
      </c>
      <c r="K499" s="6">
        <v>1</v>
      </c>
      <c r="L499" s="6" t="s">
        <v>148</v>
      </c>
      <c r="M499" s="6" t="s">
        <v>42</v>
      </c>
      <c r="N499" s="6" t="s">
        <v>25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2:32" ht="30" customHeight="1">
      <c r="B500" s="16">
        <v>499</v>
      </c>
      <c r="C500" s="6">
        <v>40000000617</v>
      </c>
      <c r="D500" s="22">
        <v>61033300000</v>
      </c>
      <c r="E500" s="23" t="s">
        <v>582</v>
      </c>
      <c r="F500" s="27" t="s">
        <v>154</v>
      </c>
      <c r="G500" s="7" t="s">
        <v>10</v>
      </c>
      <c r="H500" s="6">
        <v>758</v>
      </c>
      <c r="I500" s="6">
        <v>758</v>
      </c>
      <c r="J500" s="6">
        <f t="shared" si="7"/>
        <v>0.75800000000000001</v>
      </c>
      <c r="K500" s="6">
        <v>1</v>
      </c>
      <c r="L500" s="6" t="s">
        <v>148</v>
      </c>
      <c r="M500" s="6" t="s">
        <v>42</v>
      </c>
      <c r="N500" s="6" t="s">
        <v>36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2:32" ht="30" customHeight="1">
      <c r="B501" s="16">
        <v>500</v>
      </c>
      <c r="C501" s="6">
        <v>40000000616</v>
      </c>
      <c r="D501" s="22">
        <v>61033300000</v>
      </c>
      <c r="E501" s="23" t="s">
        <v>582</v>
      </c>
      <c r="F501" s="27" t="s">
        <v>154</v>
      </c>
      <c r="G501" s="7" t="s">
        <v>10</v>
      </c>
      <c r="H501" s="6">
        <v>766</v>
      </c>
      <c r="I501" s="6">
        <v>766</v>
      </c>
      <c r="J501" s="6">
        <f t="shared" si="7"/>
        <v>0.76600000000000001</v>
      </c>
      <c r="K501" s="6">
        <v>1</v>
      </c>
      <c r="L501" s="6" t="s">
        <v>148</v>
      </c>
      <c r="M501" s="6" t="s">
        <v>42</v>
      </c>
      <c r="N501" s="6" t="s">
        <v>36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2:32" ht="30" customHeight="1">
      <c r="B502" s="16">
        <v>501</v>
      </c>
      <c r="C502" s="6">
        <v>40000000615</v>
      </c>
      <c r="D502" s="22">
        <v>61033300000</v>
      </c>
      <c r="E502" s="23" t="s">
        <v>582</v>
      </c>
      <c r="F502" s="27" t="s">
        <v>154</v>
      </c>
      <c r="G502" s="7" t="s">
        <v>10</v>
      </c>
      <c r="H502" s="6">
        <v>778</v>
      </c>
      <c r="I502" s="6">
        <v>778</v>
      </c>
      <c r="J502" s="6">
        <f t="shared" si="7"/>
        <v>0.77800000000000002</v>
      </c>
      <c r="K502" s="6">
        <v>1</v>
      </c>
      <c r="L502" s="6" t="s">
        <v>148</v>
      </c>
      <c r="M502" s="6" t="s">
        <v>42</v>
      </c>
      <c r="N502" s="6" t="s">
        <v>36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2:32" ht="30" customHeight="1">
      <c r="B503" s="16">
        <v>502</v>
      </c>
      <c r="C503" s="6">
        <v>40000000614</v>
      </c>
      <c r="D503" s="22">
        <v>61103091000</v>
      </c>
      <c r="E503" s="23" t="s">
        <v>570</v>
      </c>
      <c r="F503" s="27" t="s">
        <v>155</v>
      </c>
      <c r="G503" s="7" t="s">
        <v>10</v>
      </c>
      <c r="H503" s="6">
        <v>494</v>
      </c>
      <c r="I503" s="6">
        <v>494</v>
      </c>
      <c r="J503" s="6">
        <f t="shared" si="7"/>
        <v>0.49399999999999999</v>
      </c>
      <c r="K503" s="6">
        <v>1</v>
      </c>
      <c r="L503" s="6" t="s">
        <v>148</v>
      </c>
      <c r="M503" s="6" t="s">
        <v>18</v>
      </c>
      <c r="N503" s="6" t="s">
        <v>36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2:32" ht="30" customHeight="1">
      <c r="B504" s="16">
        <v>503</v>
      </c>
      <c r="C504" s="6">
        <v>40000000613</v>
      </c>
      <c r="D504" s="22">
        <v>61103091000</v>
      </c>
      <c r="E504" s="23" t="s">
        <v>570</v>
      </c>
      <c r="F504" s="27" t="s">
        <v>155</v>
      </c>
      <c r="G504" s="7" t="s">
        <v>10</v>
      </c>
      <c r="H504" s="6">
        <v>528</v>
      </c>
      <c r="I504" s="6">
        <v>528</v>
      </c>
      <c r="J504" s="6">
        <f t="shared" si="7"/>
        <v>0.52800000000000002</v>
      </c>
      <c r="K504" s="6">
        <v>1</v>
      </c>
      <c r="L504" s="6" t="s">
        <v>148</v>
      </c>
      <c r="M504" s="6" t="s">
        <v>18</v>
      </c>
      <c r="N504" s="6" t="s">
        <v>36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2:32" ht="30" customHeight="1">
      <c r="B505" s="16">
        <v>504</v>
      </c>
      <c r="C505" s="6">
        <v>40000000612</v>
      </c>
      <c r="D505" s="22">
        <v>61103091000</v>
      </c>
      <c r="E505" s="23" t="s">
        <v>570</v>
      </c>
      <c r="F505" s="27" t="s">
        <v>155</v>
      </c>
      <c r="G505" s="7" t="s">
        <v>10</v>
      </c>
      <c r="H505" s="6">
        <v>532</v>
      </c>
      <c r="I505" s="6">
        <v>532</v>
      </c>
      <c r="J505" s="6">
        <f t="shared" si="7"/>
        <v>0.53200000000000003</v>
      </c>
      <c r="K505" s="6">
        <v>1</v>
      </c>
      <c r="L505" s="6" t="s">
        <v>148</v>
      </c>
      <c r="M505" s="6" t="s">
        <v>18</v>
      </c>
      <c r="N505" s="6" t="s">
        <v>36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2:32" ht="30" customHeight="1">
      <c r="B506" s="16">
        <v>505</v>
      </c>
      <c r="C506" s="6">
        <v>40000000611</v>
      </c>
      <c r="D506" s="22">
        <v>61033300000</v>
      </c>
      <c r="E506" s="23" t="s">
        <v>582</v>
      </c>
      <c r="F506" s="27" t="s">
        <v>154</v>
      </c>
      <c r="G506" s="7" t="s">
        <v>10</v>
      </c>
      <c r="H506" s="6">
        <v>594</v>
      </c>
      <c r="I506" s="6">
        <v>594</v>
      </c>
      <c r="J506" s="6">
        <f t="shared" si="7"/>
        <v>0.59399999999999997</v>
      </c>
      <c r="K506" s="6">
        <v>1</v>
      </c>
      <c r="L506" s="6" t="s">
        <v>148</v>
      </c>
      <c r="M506" s="6" t="s">
        <v>63</v>
      </c>
      <c r="N506" s="6" t="s">
        <v>36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2:32" ht="30" customHeight="1">
      <c r="B507" s="16">
        <v>506</v>
      </c>
      <c r="C507" s="6">
        <v>40000000610</v>
      </c>
      <c r="D507" s="22">
        <v>62014000000</v>
      </c>
      <c r="E507" s="23" t="s">
        <v>489</v>
      </c>
      <c r="F507" s="27" t="s">
        <v>34</v>
      </c>
      <c r="G507" s="7" t="s">
        <v>10</v>
      </c>
      <c r="H507" s="6">
        <v>782</v>
      </c>
      <c r="I507" s="6">
        <v>782</v>
      </c>
      <c r="J507" s="6">
        <f t="shared" si="7"/>
        <v>0.78200000000000003</v>
      </c>
      <c r="K507" s="6">
        <v>1</v>
      </c>
      <c r="L507" s="6" t="s">
        <v>148</v>
      </c>
      <c r="M507" s="6" t="s">
        <v>18</v>
      </c>
      <c r="N507" s="6" t="s">
        <v>36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2:32" ht="30" customHeight="1">
      <c r="B508" s="16">
        <v>507</v>
      </c>
      <c r="C508" s="6">
        <v>40000000609</v>
      </c>
      <c r="D508" s="22">
        <v>62014000000</v>
      </c>
      <c r="E508" s="23" t="s">
        <v>489</v>
      </c>
      <c r="F508" s="27" t="s">
        <v>34</v>
      </c>
      <c r="G508" s="7" t="s">
        <v>10</v>
      </c>
      <c r="H508" s="6">
        <v>838</v>
      </c>
      <c r="I508" s="6">
        <v>838</v>
      </c>
      <c r="J508" s="6">
        <f t="shared" si="7"/>
        <v>0.83799999999999997</v>
      </c>
      <c r="K508" s="6">
        <v>1</v>
      </c>
      <c r="L508" s="6" t="s">
        <v>148</v>
      </c>
      <c r="M508" s="6" t="s">
        <v>18</v>
      </c>
      <c r="N508" s="6" t="s">
        <v>36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2:32" ht="30" customHeight="1">
      <c r="B509" s="16">
        <v>508</v>
      </c>
      <c r="C509" s="6">
        <v>40000000608</v>
      </c>
      <c r="D509" s="22">
        <v>62034319000</v>
      </c>
      <c r="E509" s="23" t="s">
        <v>583</v>
      </c>
      <c r="F509" s="27" t="s">
        <v>52</v>
      </c>
      <c r="G509" s="7" t="s">
        <v>10</v>
      </c>
      <c r="H509" s="6">
        <v>400</v>
      </c>
      <c r="I509" s="6">
        <v>400</v>
      </c>
      <c r="J509" s="6">
        <f t="shared" si="7"/>
        <v>0.4</v>
      </c>
      <c r="K509" s="6">
        <v>1</v>
      </c>
      <c r="L509" s="6" t="s">
        <v>148</v>
      </c>
      <c r="M509" s="6" t="s">
        <v>63</v>
      </c>
      <c r="N509" s="6" t="s">
        <v>36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2:32" ht="30" customHeight="1">
      <c r="B510" s="16">
        <v>509</v>
      </c>
      <c r="C510" s="6">
        <v>40000000607</v>
      </c>
      <c r="D510" s="22">
        <v>62014000000</v>
      </c>
      <c r="E510" s="23" t="s">
        <v>489</v>
      </c>
      <c r="F510" s="27" t="s">
        <v>34</v>
      </c>
      <c r="G510" s="7" t="s">
        <v>10</v>
      </c>
      <c r="H510" s="6">
        <v>678</v>
      </c>
      <c r="I510" s="6">
        <v>678</v>
      </c>
      <c r="J510" s="6">
        <f t="shared" si="7"/>
        <v>0.67800000000000005</v>
      </c>
      <c r="K510" s="6">
        <v>1</v>
      </c>
      <c r="L510" s="6" t="s">
        <v>148</v>
      </c>
      <c r="M510" s="6" t="s">
        <v>18</v>
      </c>
      <c r="N510" s="6" t="s">
        <v>156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2:32" ht="30" customHeight="1">
      <c r="B511" s="16">
        <v>510</v>
      </c>
      <c r="C511" s="6">
        <v>40000000606</v>
      </c>
      <c r="D511" s="22">
        <v>62014000000</v>
      </c>
      <c r="E511" s="23" t="s">
        <v>489</v>
      </c>
      <c r="F511" s="27" t="s">
        <v>34</v>
      </c>
      <c r="G511" s="7" t="s">
        <v>10</v>
      </c>
      <c r="H511" s="6">
        <v>720</v>
      </c>
      <c r="I511" s="6">
        <v>720</v>
      </c>
      <c r="J511" s="6">
        <f t="shared" si="7"/>
        <v>0.72</v>
      </c>
      <c r="K511" s="6">
        <v>1</v>
      </c>
      <c r="L511" s="6" t="s">
        <v>148</v>
      </c>
      <c r="M511" s="6" t="s">
        <v>18</v>
      </c>
      <c r="N511" s="6" t="s">
        <v>156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2:32" ht="30" customHeight="1">
      <c r="B512" s="16">
        <v>511</v>
      </c>
      <c r="C512" s="6">
        <v>40000000605</v>
      </c>
      <c r="D512" s="22">
        <v>62014000000</v>
      </c>
      <c r="E512" s="23" t="s">
        <v>489</v>
      </c>
      <c r="F512" s="27" t="s">
        <v>34</v>
      </c>
      <c r="G512" s="7" t="s">
        <v>10</v>
      </c>
      <c r="H512" s="6">
        <v>650</v>
      </c>
      <c r="I512" s="6">
        <v>650</v>
      </c>
      <c r="J512" s="6">
        <f t="shared" si="7"/>
        <v>0.65</v>
      </c>
      <c r="K512" s="6">
        <v>1</v>
      </c>
      <c r="L512" s="6" t="s">
        <v>148</v>
      </c>
      <c r="M512" s="6" t="s">
        <v>18</v>
      </c>
      <c r="N512" s="6" t="s">
        <v>156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2:32" ht="30" customHeight="1">
      <c r="B513" s="16">
        <v>512</v>
      </c>
      <c r="C513" s="6">
        <v>40000000604</v>
      </c>
      <c r="D513" s="22">
        <v>62014000000</v>
      </c>
      <c r="E513" s="23" t="s">
        <v>489</v>
      </c>
      <c r="F513" s="27" t="s">
        <v>34</v>
      </c>
      <c r="G513" s="7" t="s">
        <v>10</v>
      </c>
      <c r="H513" s="6">
        <v>698</v>
      </c>
      <c r="I513" s="6">
        <v>698</v>
      </c>
      <c r="J513" s="6">
        <f t="shared" si="7"/>
        <v>0.69799999999999995</v>
      </c>
      <c r="K513" s="6">
        <v>1</v>
      </c>
      <c r="L513" s="6" t="s">
        <v>148</v>
      </c>
      <c r="M513" s="6" t="s">
        <v>18</v>
      </c>
      <c r="N513" s="6" t="s">
        <v>156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2:32" ht="30" customHeight="1">
      <c r="B514" s="16">
        <v>513</v>
      </c>
      <c r="C514" s="6">
        <v>40000000603</v>
      </c>
      <c r="D514" s="22">
        <v>61091000000</v>
      </c>
      <c r="E514" s="23" t="s">
        <v>493</v>
      </c>
      <c r="F514" s="27" t="s">
        <v>46</v>
      </c>
      <c r="G514" s="7" t="s">
        <v>10</v>
      </c>
      <c r="H514" s="6">
        <v>222</v>
      </c>
      <c r="I514" s="6">
        <v>222</v>
      </c>
      <c r="J514" s="6">
        <f t="shared" ref="J514:J577" si="8">I514/1000</f>
        <v>0.222</v>
      </c>
      <c r="K514" s="6">
        <v>1</v>
      </c>
      <c r="L514" s="6" t="s">
        <v>148</v>
      </c>
      <c r="M514" s="6" t="s">
        <v>63</v>
      </c>
      <c r="N514" s="6" t="s">
        <v>25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2:32" ht="30" customHeight="1">
      <c r="B515" s="16">
        <v>514</v>
      </c>
      <c r="C515" s="6">
        <v>40000000602</v>
      </c>
      <c r="D515" s="22">
        <v>61091000000</v>
      </c>
      <c r="E515" s="23" t="s">
        <v>493</v>
      </c>
      <c r="F515" s="27" t="s">
        <v>46</v>
      </c>
      <c r="G515" s="7" t="s">
        <v>10</v>
      </c>
      <c r="H515" s="6">
        <v>206</v>
      </c>
      <c r="I515" s="6">
        <v>206</v>
      </c>
      <c r="J515" s="6">
        <f t="shared" si="8"/>
        <v>0.20599999999999999</v>
      </c>
      <c r="K515" s="6">
        <v>1</v>
      </c>
      <c r="L515" s="6" t="s">
        <v>148</v>
      </c>
      <c r="M515" s="6" t="s">
        <v>63</v>
      </c>
      <c r="N515" s="6" t="s">
        <v>25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2:32" ht="30" customHeight="1">
      <c r="B516" s="16">
        <v>515</v>
      </c>
      <c r="C516" s="6">
        <v>40000000601</v>
      </c>
      <c r="D516" s="22">
        <v>61159500000</v>
      </c>
      <c r="E516" s="23" t="s">
        <v>584</v>
      </c>
      <c r="F516" s="27" t="s">
        <v>166</v>
      </c>
      <c r="G516" s="7" t="s">
        <v>10</v>
      </c>
      <c r="H516" s="6">
        <v>56</v>
      </c>
      <c r="I516" s="6">
        <v>56</v>
      </c>
      <c r="J516" s="6">
        <f t="shared" si="8"/>
        <v>5.6000000000000001E-2</v>
      </c>
      <c r="K516" s="6">
        <v>1</v>
      </c>
      <c r="L516" s="6" t="s">
        <v>148</v>
      </c>
      <c r="M516" s="6" t="s">
        <v>42</v>
      </c>
      <c r="N516" s="6" t="s">
        <v>25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2:32" ht="39" customHeight="1">
      <c r="B517" s="16">
        <v>516</v>
      </c>
      <c r="C517" s="6">
        <v>40000000600</v>
      </c>
      <c r="D517" s="16">
        <v>42023100000</v>
      </c>
      <c r="E517" s="37" t="s">
        <v>531</v>
      </c>
      <c r="F517" s="27" t="s">
        <v>98</v>
      </c>
      <c r="G517" s="7" t="s">
        <v>10</v>
      </c>
      <c r="H517" s="71">
        <v>134</v>
      </c>
      <c r="I517" s="6">
        <v>66</v>
      </c>
      <c r="J517" s="6">
        <f t="shared" si="8"/>
        <v>6.6000000000000003E-2</v>
      </c>
      <c r="K517" s="6">
        <v>1</v>
      </c>
      <c r="L517" s="6" t="s">
        <v>148</v>
      </c>
      <c r="M517" s="6" t="s">
        <v>42</v>
      </c>
      <c r="N517" s="6" t="s">
        <v>100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2:32" ht="39" customHeight="1">
      <c r="B518" s="16">
        <v>517</v>
      </c>
      <c r="C518" s="6">
        <v>40000000601</v>
      </c>
      <c r="D518" s="16">
        <v>42023100000</v>
      </c>
      <c r="E518" s="37" t="s">
        <v>531</v>
      </c>
      <c r="F518" s="27" t="s">
        <v>164</v>
      </c>
      <c r="G518" s="7" t="s">
        <v>10</v>
      </c>
      <c r="H518" s="71">
        <v>90</v>
      </c>
      <c r="I518" s="6">
        <v>50</v>
      </c>
      <c r="J518" s="6">
        <f t="shared" si="8"/>
        <v>0.05</v>
      </c>
      <c r="K518" s="6">
        <v>1</v>
      </c>
      <c r="L518" s="6" t="s">
        <v>148</v>
      </c>
      <c r="M518" s="6" t="s">
        <v>42</v>
      </c>
      <c r="N518" s="6" t="s">
        <v>100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2:32" ht="30" customHeight="1">
      <c r="B519" s="16">
        <v>518</v>
      </c>
      <c r="C519" s="6">
        <v>40000000189</v>
      </c>
      <c r="D519" s="22">
        <v>42033000000</v>
      </c>
      <c r="E519" s="23" t="s">
        <v>573</v>
      </c>
      <c r="F519" s="27" t="s">
        <v>158</v>
      </c>
      <c r="G519" s="7" t="s">
        <v>10</v>
      </c>
      <c r="H519" s="6">
        <v>134</v>
      </c>
      <c r="I519" s="6">
        <v>134</v>
      </c>
      <c r="J519" s="6">
        <f t="shared" si="8"/>
        <v>0.13400000000000001</v>
      </c>
      <c r="K519" s="6">
        <v>1</v>
      </c>
      <c r="L519" s="6" t="s">
        <v>148</v>
      </c>
      <c r="M519" s="6" t="s">
        <v>42</v>
      </c>
      <c r="N519" s="6" t="s">
        <v>100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2:32" ht="45" customHeight="1">
      <c r="B520" s="16">
        <v>519</v>
      </c>
      <c r="C520" s="6">
        <v>40000000599</v>
      </c>
      <c r="D520" s="22">
        <v>62034231000</v>
      </c>
      <c r="E520" s="23" t="s">
        <v>537</v>
      </c>
      <c r="F520" s="27" t="s">
        <v>109</v>
      </c>
      <c r="G520" s="7" t="s">
        <v>10</v>
      </c>
      <c r="H520" s="6">
        <v>582</v>
      </c>
      <c r="I520" s="6">
        <v>582</v>
      </c>
      <c r="J520" s="6">
        <f t="shared" si="8"/>
        <v>0.58199999999999996</v>
      </c>
      <c r="K520" s="6">
        <v>1</v>
      </c>
      <c r="L520" s="6" t="s">
        <v>148</v>
      </c>
      <c r="M520" s="6" t="s">
        <v>42</v>
      </c>
      <c r="N520" s="6" t="s">
        <v>25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2:32" ht="45" customHeight="1">
      <c r="B521" s="16">
        <v>520</v>
      </c>
      <c r="C521" s="6">
        <v>40000000598</v>
      </c>
      <c r="D521" s="22">
        <v>62034231000</v>
      </c>
      <c r="E521" s="23" t="s">
        <v>537</v>
      </c>
      <c r="F521" s="27" t="s">
        <v>109</v>
      </c>
      <c r="G521" s="7" t="s">
        <v>10</v>
      </c>
      <c r="H521" s="6">
        <v>724</v>
      </c>
      <c r="I521" s="6">
        <v>724</v>
      </c>
      <c r="J521" s="6">
        <f t="shared" si="8"/>
        <v>0.72399999999999998</v>
      </c>
      <c r="K521" s="6">
        <v>1</v>
      </c>
      <c r="L521" s="6" t="s">
        <v>148</v>
      </c>
      <c r="M521" s="6" t="s">
        <v>42</v>
      </c>
      <c r="N521" s="6" t="s">
        <v>25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2:32" ht="45" customHeight="1">
      <c r="B522" s="16">
        <v>521</v>
      </c>
      <c r="C522" s="6">
        <v>40000000597</v>
      </c>
      <c r="D522" s="22">
        <v>62034231000</v>
      </c>
      <c r="E522" s="23" t="s">
        <v>537</v>
      </c>
      <c r="F522" s="27" t="s">
        <v>109</v>
      </c>
      <c r="G522" s="7" t="s">
        <v>10</v>
      </c>
      <c r="H522" s="6">
        <v>660</v>
      </c>
      <c r="I522" s="6">
        <v>660</v>
      </c>
      <c r="J522" s="6">
        <f t="shared" si="8"/>
        <v>0.66</v>
      </c>
      <c r="K522" s="6">
        <v>1</v>
      </c>
      <c r="L522" s="6" t="s">
        <v>148</v>
      </c>
      <c r="M522" s="6" t="s">
        <v>42</v>
      </c>
      <c r="N522" s="6" t="s">
        <v>25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2:32" ht="45" customHeight="1">
      <c r="B523" s="16">
        <v>522</v>
      </c>
      <c r="C523" s="6">
        <v>40000000596</v>
      </c>
      <c r="D523" s="22">
        <v>62034231000</v>
      </c>
      <c r="E523" s="23" t="s">
        <v>537</v>
      </c>
      <c r="F523" s="27" t="s">
        <v>109</v>
      </c>
      <c r="G523" s="7" t="s">
        <v>10</v>
      </c>
      <c r="H523" s="6">
        <v>640</v>
      </c>
      <c r="I523" s="6">
        <v>640</v>
      </c>
      <c r="J523" s="6">
        <f t="shared" si="8"/>
        <v>0.64</v>
      </c>
      <c r="K523" s="6">
        <v>1</v>
      </c>
      <c r="L523" s="6" t="s">
        <v>148</v>
      </c>
      <c r="M523" s="6" t="s">
        <v>42</v>
      </c>
      <c r="N523" s="6" t="s">
        <v>25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2:32" ht="45" customHeight="1">
      <c r="B524" s="16">
        <v>523</v>
      </c>
      <c r="C524" s="6">
        <v>40000000595</v>
      </c>
      <c r="D524" s="22">
        <v>62034231000</v>
      </c>
      <c r="E524" s="23" t="s">
        <v>537</v>
      </c>
      <c r="F524" s="27" t="s">
        <v>109</v>
      </c>
      <c r="G524" s="7" t="s">
        <v>10</v>
      </c>
      <c r="H524" s="6">
        <v>622</v>
      </c>
      <c r="I524" s="6">
        <v>622</v>
      </c>
      <c r="J524" s="6">
        <f t="shared" si="8"/>
        <v>0.622</v>
      </c>
      <c r="K524" s="6">
        <v>1</v>
      </c>
      <c r="L524" s="6" t="s">
        <v>148</v>
      </c>
      <c r="M524" s="6" t="s">
        <v>42</v>
      </c>
      <c r="N524" s="6" t="s">
        <v>25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2:32" ht="45" customHeight="1">
      <c r="B525" s="16">
        <v>524</v>
      </c>
      <c r="C525" s="6">
        <v>40000000594</v>
      </c>
      <c r="D525" s="22">
        <v>62034231000</v>
      </c>
      <c r="E525" s="23" t="s">
        <v>537</v>
      </c>
      <c r="F525" s="27" t="s">
        <v>109</v>
      </c>
      <c r="G525" s="7" t="s">
        <v>10</v>
      </c>
      <c r="H525" s="6">
        <v>636</v>
      </c>
      <c r="I525" s="6">
        <v>636</v>
      </c>
      <c r="J525" s="6">
        <f t="shared" si="8"/>
        <v>0.63600000000000001</v>
      </c>
      <c r="K525" s="6">
        <v>1</v>
      </c>
      <c r="L525" s="6" t="s">
        <v>148</v>
      </c>
      <c r="M525" s="6" t="s">
        <v>39</v>
      </c>
      <c r="N525" s="6" t="s">
        <v>25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2:32" ht="45" customHeight="1">
      <c r="B526" s="16">
        <v>525</v>
      </c>
      <c r="C526" s="6">
        <v>40000000593</v>
      </c>
      <c r="D526" s="22">
        <v>62034231000</v>
      </c>
      <c r="E526" s="23" t="s">
        <v>537</v>
      </c>
      <c r="F526" s="27" t="s">
        <v>109</v>
      </c>
      <c r="G526" s="7" t="s">
        <v>10</v>
      </c>
      <c r="H526" s="6">
        <v>648</v>
      </c>
      <c r="I526" s="6">
        <v>648</v>
      </c>
      <c r="J526" s="6">
        <f t="shared" si="8"/>
        <v>0.64800000000000002</v>
      </c>
      <c r="K526" s="6">
        <v>1</v>
      </c>
      <c r="L526" s="6" t="s">
        <v>148</v>
      </c>
      <c r="M526" s="6" t="s">
        <v>39</v>
      </c>
      <c r="N526" s="6" t="s">
        <v>25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2:32" ht="45" customHeight="1">
      <c r="B527" s="16">
        <v>526</v>
      </c>
      <c r="C527" s="6">
        <v>40000000592</v>
      </c>
      <c r="D527" s="22">
        <v>62034231000</v>
      </c>
      <c r="E527" s="23" t="s">
        <v>537</v>
      </c>
      <c r="F527" s="27" t="s">
        <v>109</v>
      </c>
      <c r="G527" s="7" t="s">
        <v>10</v>
      </c>
      <c r="H527" s="6">
        <v>648</v>
      </c>
      <c r="I527" s="6">
        <v>648</v>
      </c>
      <c r="J527" s="6">
        <f t="shared" si="8"/>
        <v>0.64800000000000002</v>
      </c>
      <c r="K527" s="6">
        <v>1</v>
      </c>
      <c r="L527" s="6" t="s">
        <v>148</v>
      </c>
      <c r="M527" s="6" t="s">
        <v>39</v>
      </c>
      <c r="N527" s="6" t="s">
        <v>25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2:32" ht="45" customHeight="1">
      <c r="B528" s="16">
        <v>527</v>
      </c>
      <c r="C528" s="6">
        <v>40000000591</v>
      </c>
      <c r="D528" s="22">
        <v>62034231000</v>
      </c>
      <c r="E528" s="23" t="s">
        <v>537</v>
      </c>
      <c r="F528" s="27" t="s">
        <v>109</v>
      </c>
      <c r="G528" s="7" t="s">
        <v>10</v>
      </c>
      <c r="H528" s="6">
        <v>578</v>
      </c>
      <c r="I528" s="6">
        <v>578</v>
      </c>
      <c r="J528" s="6">
        <f t="shared" si="8"/>
        <v>0.57799999999999996</v>
      </c>
      <c r="K528" s="6">
        <v>1</v>
      </c>
      <c r="L528" s="6" t="s">
        <v>148</v>
      </c>
      <c r="M528" s="6" t="s">
        <v>39</v>
      </c>
      <c r="N528" s="6" t="s">
        <v>25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2:32" ht="45" customHeight="1">
      <c r="B529" s="16">
        <v>528</v>
      </c>
      <c r="C529" s="6">
        <v>40000000590</v>
      </c>
      <c r="D529" s="22">
        <v>62034231000</v>
      </c>
      <c r="E529" s="23" t="s">
        <v>537</v>
      </c>
      <c r="F529" s="27" t="s">
        <v>109</v>
      </c>
      <c r="G529" s="7" t="s">
        <v>10</v>
      </c>
      <c r="H529" s="6">
        <v>604</v>
      </c>
      <c r="I529" s="6">
        <v>604</v>
      </c>
      <c r="J529" s="6">
        <f t="shared" si="8"/>
        <v>0.60399999999999998</v>
      </c>
      <c r="K529" s="6">
        <v>1</v>
      </c>
      <c r="L529" s="6" t="s">
        <v>148</v>
      </c>
      <c r="M529" s="6" t="s">
        <v>39</v>
      </c>
      <c r="N529" s="6" t="s">
        <v>25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2:32" ht="45" customHeight="1">
      <c r="B530" s="16">
        <v>529</v>
      </c>
      <c r="C530" s="6">
        <v>40000000589</v>
      </c>
      <c r="D530" s="22">
        <v>62034231000</v>
      </c>
      <c r="E530" s="23" t="s">
        <v>537</v>
      </c>
      <c r="F530" s="27" t="s">
        <v>109</v>
      </c>
      <c r="G530" s="7" t="s">
        <v>10</v>
      </c>
      <c r="H530" s="6">
        <v>518</v>
      </c>
      <c r="I530" s="6">
        <v>518</v>
      </c>
      <c r="J530" s="6">
        <f t="shared" si="8"/>
        <v>0.51800000000000002</v>
      </c>
      <c r="K530" s="6">
        <v>1</v>
      </c>
      <c r="L530" s="6" t="s">
        <v>148</v>
      </c>
      <c r="M530" s="6" t="s">
        <v>42</v>
      </c>
      <c r="N530" s="6" t="s">
        <v>25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2:32" ht="45" customHeight="1">
      <c r="B531" s="16">
        <v>530</v>
      </c>
      <c r="C531" s="6">
        <v>40000000588</v>
      </c>
      <c r="D531" s="22">
        <v>62034231000</v>
      </c>
      <c r="E531" s="23" t="s">
        <v>537</v>
      </c>
      <c r="F531" s="27" t="s">
        <v>109</v>
      </c>
      <c r="G531" s="6" t="s">
        <v>10</v>
      </c>
      <c r="H531" s="6">
        <v>546</v>
      </c>
      <c r="I531" s="6">
        <v>546</v>
      </c>
      <c r="J531" s="6">
        <f t="shared" si="8"/>
        <v>0.54600000000000004</v>
      </c>
      <c r="K531" s="6">
        <v>1</v>
      </c>
      <c r="L531" s="6" t="s">
        <v>148</v>
      </c>
      <c r="M531" s="6" t="s">
        <v>42</v>
      </c>
      <c r="N531" s="6" t="s">
        <v>25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2:32" ht="45" customHeight="1">
      <c r="B532" s="16">
        <v>531</v>
      </c>
      <c r="C532" s="6">
        <v>40000000587</v>
      </c>
      <c r="D532" s="22">
        <v>62034231000</v>
      </c>
      <c r="E532" s="23" t="s">
        <v>537</v>
      </c>
      <c r="F532" s="27" t="s">
        <v>109</v>
      </c>
      <c r="G532" s="7" t="s">
        <v>10</v>
      </c>
      <c r="H532" s="6">
        <v>552</v>
      </c>
      <c r="I532" s="6">
        <v>552</v>
      </c>
      <c r="J532" s="6">
        <f t="shared" si="8"/>
        <v>0.55200000000000005</v>
      </c>
      <c r="K532" s="6">
        <v>1</v>
      </c>
      <c r="L532" s="6" t="s">
        <v>148</v>
      </c>
      <c r="M532" s="6" t="s">
        <v>42</v>
      </c>
      <c r="N532" s="6" t="s">
        <v>25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2:32" ht="45" customHeight="1">
      <c r="B533" s="16">
        <v>532</v>
      </c>
      <c r="C533" s="6">
        <v>40000000586</v>
      </c>
      <c r="D533" s="22">
        <v>62034231000</v>
      </c>
      <c r="E533" s="23" t="s">
        <v>537</v>
      </c>
      <c r="F533" s="27" t="s">
        <v>109</v>
      </c>
      <c r="G533" s="7" t="s">
        <v>10</v>
      </c>
      <c r="H533" s="6">
        <v>532</v>
      </c>
      <c r="I533" s="6">
        <v>532</v>
      </c>
      <c r="J533" s="6">
        <f t="shared" si="8"/>
        <v>0.53200000000000003</v>
      </c>
      <c r="K533" s="6">
        <v>1</v>
      </c>
      <c r="L533" s="6" t="s">
        <v>148</v>
      </c>
      <c r="M533" s="6" t="s">
        <v>42</v>
      </c>
      <c r="N533" s="6" t="s">
        <v>25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2:32" ht="45" customHeight="1">
      <c r="B534" s="16">
        <v>533</v>
      </c>
      <c r="C534" s="6">
        <v>40000000585</v>
      </c>
      <c r="D534" s="22">
        <v>62034231000</v>
      </c>
      <c r="E534" s="23" t="s">
        <v>537</v>
      </c>
      <c r="F534" s="27" t="s">
        <v>109</v>
      </c>
      <c r="G534" s="7" t="s">
        <v>10</v>
      </c>
      <c r="H534" s="6">
        <v>534</v>
      </c>
      <c r="I534" s="6">
        <v>534</v>
      </c>
      <c r="J534" s="6">
        <f t="shared" si="8"/>
        <v>0.53400000000000003</v>
      </c>
      <c r="K534" s="6">
        <v>1</v>
      </c>
      <c r="L534" s="6" t="s">
        <v>148</v>
      </c>
      <c r="M534" s="6" t="s">
        <v>42</v>
      </c>
      <c r="N534" s="6" t="s">
        <v>25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2:32" ht="30" customHeight="1">
      <c r="B535" s="16">
        <v>534</v>
      </c>
      <c r="C535" s="6">
        <v>40000000584</v>
      </c>
      <c r="D535" s="22">
        <v>62034235000</v>
      </c>
      <c r="E535" s="23" t="s">
        <v>548</v>
      </c>
      <c r="F535" s="27" t="s">
        <v>52</v>
      </c>
      <c r="G535" s="7" t="s">
        <v>10</v>
      </c>
      <c r="H535" s="6">
        <v>544</v>
      </c>
      <c r="I535" s="6">
        <v>544</v>
      </c>
      <c r="J535" s="6">
        <f t="shared" si="8"/>
        <v>0.54400000000000004</v>
      </c>
      <c r="K535" s="6">
        <v>1</v>
      </c>
      <c r="L535" s="6" t="s">
        <v>148</v>
      </c>
      <c r="M535" s="6" t="s">
        <v>42</v>
      </c>
      <c r="N535" s="6" t="s">
        <v>25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2:32" ht="30" customHeight="1">
      <c r="B536" s="16">
        <v>535</v>
      </c>
      <c r="C536" s="6">
        <v>40000000583</v>
      </c>
      <c r="D536" s="22">
        <v>62034235000</v>
      </c>
      <c r="E536" s="23" t="s">
        <v>548</v>
      </c>
      <c r="F536" s="27" t="s">
        <v>52</v>
      </c>
      <c r="G536" s="7" t="s">
        <v>10</v>
      </c>
      <c r="H536" s="6">
        <v>650</v>
      </c>
      <c r="I536" s="6">
        <v>650</v>
      </c>
      <c r="J536" s="6">
        <f t="shared" si="8"/>
        <v>0.65</v>
      </c>
      <c r="K536" s="6">
        <v>1</v>
      </c>
      <c r="L536" s="6" t="s">
        <v>148</v>
      </c>
      <c r="M536" s="6" t="s">
        <v>42</v>
      </c>
      <c r="N536" s="6" t="s">
        <v>25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2:32" ht="30" customHeight="1">
      <c r="B537" s="16">
        <v>536</v>
      </c>
      <c r="C537" s="6">
        <v>40000000582</v>
      </c>
      <c r="D537" s="22">
        <v>62034235000</v>
      </c>
      <c r="E537" s="23" t="s">
        <v>548</v>
      </c>
      <c r="F537" s="27" t="s">
        <v>52</v>
      </c>
      <c r="G537" s="7" t="s">
        <v>10</v>
      </c>
      <c r="H537" s="6">
        <v>636</v>
      </c>
      <c r="I537" s="6">
        <v>636</v>
      </c>
      <c r="J537" s="6">
        <f t="shared" si="8"/>
        <v>0.63600000000000001</v>
      </c>
      <c r="K537" s="6">
        <v>1</v>
      </c>
      <c r="L537" s="6" t="s">
        <v>148</v>
      </c>
      <c r="M537" s="6" t="s">
        <v>42</v>
      </c>
      <c r="N537" s="6" t="s">
        <v>25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2:32" ht="30" customHeight="1">
      <c r="B538" s="16">
        <v>537</v>
      </c>
      <c r="C538" s="6">
        <v>40000000581</v>
      </c>
      <c r="D538" s="22">
        <v>62034235000</v>
      </c>
      <c r="E538" s="23" t="s">
        <v>548</v>
      </c>
      <c r="F538" s="27" t="s">
        <v>52</v>
      </c>
      <c r="G538" s="7" t="s">
        <v>10</v>
      </c>
      <c r="H538" s="6">
        <v>606</v>
      </c>
      <c r="I538" s="6">
        <v>606</v>
      </c>
      <c r="J538" s="6">
        <f t="shared" si="8"/>
        <v>0.60599999999999998</v>
      </c>
      <c r="K538" s="6">
        <v>1</v>
      </c>
      <c r="L538" s="6" t="s">
        <v>148</v>
      </c>
      <c r="M538" s="6" t="s">
        <v>42</v>
      </c>
      <c r="N538" s="6" t="s">
        <v>25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2:32" ht="30" customHeight="1">
      <c r="B539" s="16">
        <v>538</v>
      </c>
      <c r="C539" s="6">
        <v>40000000580</v>
      </c>
      <c r="D539" s="22">
        <v>62034235000</v>
      </c>
      <c r="E539" s="23" t="s">
        <v>548</v>
      </c>
      <c r="F539" s="27" t="s">
        <v>52</v>
      </c>
      <c r="G539" s="7" t="s">
        <v>10</v>
      </c>
      <c r="H539" s="6">
        <v>596</v>
      </c>
      <c r="I539" s="6">
        <v>596</v>
      </c>
      <c r="J539" s="6">
        <f t="shared" si="8"/>
        <v>0.59599999999999997</v>
      </c>
      <c r="K539" s="6">
        <v>1</v>
      </c>
      <c r="L539" s="6" t="s">
        <v>148</v>
      </c>
      <c r="M539" s="6" t="s">
        <v>42</v>
      </c>
      <c r="N539" s="6" t="s">
        <v>25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2:32" ht="30" customHeight="1">
      <c r="B540" s="16">
        <v>539</v>
      </c>
      <c r="C540" s="6">
        <v>40000000579</v>
      </c>
      <c r="D540" s="22">
        <v>62034235000</v>
      </c>
      <c r="E540" s="23" t="s">
        <v>548</v>
      </c>
      <c r="F540" s="27" t="s">
        <v>52</v>
      </c>
      <c r="G540" s="7" t="s">
        <v>10</v>
      </c>
      <c r="H540" s="6">
        <v>490</v>
      </c>
      <c r="I540" s="6">
        <v>490</v>
      </c>
      <c r="J540" s="6">
        <f t="shared" si="8"/>
        <v>0.49</v>
      </c>
      <c r="K540" s="6">
        <v>1</v>
      </c>
      <c r="L540" s="6" t="s">
        <v>148</v>
      </c>
      <c r="M540" s="6" t="s">
        <v>39</v>
      </c>
      <c r="N540" s="6" t="s">
        <v>25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2:32" ht="30" customHeight="1">
      <c r="B541" s="16">
        <v>540</v>
      </c>
      <c r="C541" s="6">
        <v>40000000578</v>
      </c>
      <c r="D541" s="22">
        <v>62034235000</v>
      </c>
      <c r="E541" s="23" t="s">
        <v>548</v>
      </c>
      <c r="F541" s="27" t="s">
        <v>52</v>
      </c>
      <c r="G541" s="7" t="s">
        <v>10</v>
      </c>
      <c r="H541" s="6">
        <v>498</v>
      </c>
      <c r="I541" s="6">
        <v>498</v>
      </c>
      <c r="J541" s="6">
        <f t="shared" si="8"/>
        <v>0.498</v>
      </c>
      <c r="K541" s="6">
        <v>1</v>
      </c>
      <c r="L541" s="6" t="s">
        <v>148</v>
      </c>
      <c r="M541" s="6" t="s">
        <v>39</v>
      </c>
      <c r="N541" s="6" t="s">
        <v>25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2:32" ht="45" customHeight="1">
      <c r="B542" s="16">
        <v>541</v>
      </c>
      <c r="C542" s="6">
        <v>40000000577</v>
      </c>
      <c r="D542" s="22">
        <v>62034319000</v>
      </c>
      <c r="E542" s="23" t="s">
        <v>585</v>
      </c>
      <c r="F542" s="27" t="s">
        <v>167</v>
      </c>
      <c r="G542" s="7" t="s">
        <v>10</v>
      </c>
      <c r="H542" s="6">
        <v>490</v>
      </c>
      <c r="I542" s="6">
        <v>490</v>
      </c>
      <c r="J542" s="6">
        <f t="shared" si="8"/>
        <v>0.49</v>
      </c>
      <c r="K542" s="6">
        <v>1</v>
      </c>
      <c r="L542" s="6" t="s">
        <v>148</v>
      </c>
      <c r="M542" s="6" t="s">
        <v>42</v>
      </c>
      <c r="N542" s="6" t="s">
        <v>36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2:32" ht="45" customHeight="1">
      <c r="B543" s="16">
        <v>542</v>
      </c>
      <c r="C543" s="6">
        <v>40000000576</v>
      </c>
      <c r="D543" s="22">
        <v>62034319000</v>
      </c>
      <c r="E543" s="23" t="s">
        <v>585</v>
      </c>
      <c r="F543" s="27" t="s">
        <v>167</v>
      </c>
      <c r="G543" s="7" t="s">
        <v>10</v>
      </c>
      <c r="H543" s="6">
        <v>476</v>
      </c>
      <c r="I543" s="6">
        <v>476</v>
      </c>
      <c r="J543" s="6">
        <f t="shared" si="8"/>
        <v>0.47599999999999998</v>
      </c>
      <c r="K543" s="6">
        <v>1</v>
      </c>
      <c r="L543" s="6" t="s">
        <v>148</v>
      </c>
      <c r="M543" s="6" t="s">
        <v>42</v>
      </c>
      <c r="N543" s="6" t="s">
        <v>36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2:32" ht="45" customHeight="1">
      <c r="B544" s="16">
        <v>543</v>
      </c>
      <c r="C544" s="6">
        <v>40000000575</v>
      </c>
      <c r="D544" s="22">
        <v>62034319000</v>
      </c>
      <c r="E544" s="23" t="s">
        <v>585</v>
      </c>
      <c r="F544" s="27" t="s">
        <v>167</v>
      </c>
      <c r="G544" s="7" t="s">
        <v>10</v>
      </c>
      <c r="H544" s="6">
        <v>460</v>
      </c>
      <c r="I544" s="6">
        <v>460</v>
      </c>
      <c r="J544" s="6">
        <f t="shared" si="8"/>
        <v>0.46</v>
      </c>
      <c r="K544" s="6">
        <v>1</v>
      </c>
      <c r="L544" s="6" t="s">
        <v>148</v>
      </c>
      <c r="M544" s="6" t="s">
        <v>42</v>
      </c>
      <c r="N544" s="6" t="s">
        <v>36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2:32" ht="45" customHeight="1">
      <c r="B545" s="16">
        <v>544</v>
      </c>
      <c r="C545" s="6">
        <v>40000000574</v>
      </c>
      <c r="D545" s="22">
        <v>62034319000</v>
      </c>
      <c r="E545" s="23" t="s">
        <v>585</v>
      </c>
      <c r="F545" s="27" t="s">
        <v>167</v>
      </c>
      <c r="G545" s="7" t="s">
        <v>10</v>
      </c>
      <c r="H545" s="6">
        <v>518</v>
      </c>
      <c r="I545" s="6">
        <v>518</v>
      </c>
      <c r="J545" s="6">
        <f t="shared" si="8"/>
        <v>0.51800000000000002</v>
      </c>
      <c r="K545" s="6">
        <v>1</v>
      </c>
      <c r="L545" s="6" t="s">
        <v>148</v>
      </c>
      <c r="M545" s="6" t="s">
        <v>42</v>
      </c>
      <c r="N545" s="6" t="s">
        <v>36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2:32" ht="45" customHeight="1">
      <c r="B546" s="16">
        <v>545</v>
      </c>
      <c r="C546" s="6">
        <v>40000000573</v>
      </c>
      <c r="D546" s="22">
        <v>62034319000</v>
      </c>
      <c r="E546" s="23" t="s">
        <v>585</v>
      </c>
      <c r="F546" s="27" t="s">
        <v>167</v>
      </c>
      <c r="G546" s="7" t="s">
        <v>10</v>
      </c>
      <c r="H546" s="6">
        <v>496</v>
      </c>
      <c r="I546" s="6">
        <v>496</v>
      </c>
      <c r="J546" s="6">
        <f t="shared" si="8"/>
        <v>0.496</v>
      </c>
      <c r="K546" s="6">
        <v>1</v>
      </c>
      <c r="L546" s="6" t="s">
        <v>148</v>
      </c>
      <c r="M546" s="6" t="s">
        <v>42</v>
      </c>
      <c r="N546" s="6" t="s">
        <v>36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2:32" ht="45" customHeight="1">
      <c r="B547" s="16">
        <v>546</v>
      </c>
      <c r="C547" s="6">
        <v>40000000572</v>
      </c>
      <c r="D547" s="22">
        <v>62034319000</v>
      </c>
      <c r="E547" s="23" t="s">
        <v>585</v>
      </c>
      <c r="F547" s="27" t="s">
        <v>167</v>
      </c>
      <c r="G547" s="7" t="s">
        <v>10</v>
      </c>
      <c r="H547" s="6">
        <v>430</v>
      </c>
      <c r="I547" s="6">
        <v>430</v>
      </c>
      <c r="J547" s="6">
        <f t="shared" si="8"/>
        <v>0.43</v>
      </c>
      <c r="K547" s="6">
        <v>1</v>
      </c>
      <c r="L547" s="6" t="s">
        <v>148</v>
      </c>
      <c r="M547" s="6" t="s">
        <v>63</v>
      </c>
      <c r="N547" s="6" t="s">
        <v>36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2:32" ht="45" customHeight="1">
      <c r="B548" s="16">
        <v>547</v>
      </c>
      <c r="C548" s="6">
        <v>40000000571</v>
      </c>
      <c r="D548" s="22">
        <v>62034319000</v>
      </c>
      <c r="E548" s="23" t="s">
        <v>585</v>
      </c>
      <c r="F548" s="27" t="s">
        <v>167</v>
      </c>
      <c r="G548" s="7" t="s">
        <v>10</v>
      </c>
      <c r="H548" s="6">
        <v>550</v>
      </c>
      <c r="I548" s="6">
        <v>550</v>
      </c>
      <c r="J548" s="6">
        <f t="shared" si="8"/>
        <v>0.55000000000000004</v>
      </c>
      <c r="K548" s="6">
        <v>1</v>
      </c>
      <c r="L548" s="6" t="s">
        <v>148</v>
      </c>
      <c r="M548" s="6" t="s">
        <v>63</v>
      </c>
      <c r="N548" s="6" t="s">
        <v>36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2:32" ht="45" customHeight="1">
      <c r="B549" s="16">
        <v>548</v>
      </c>
      <c r="C549" s="6">
        <v>40000000570</v>
      </c>
      <c r="D549" s="22">
        <v>62034319000</v>
      </c>
      <c r="E549" s="23" t="s">
        <v>585</v>
      </c>
      <c r="F549" s="27" t="s">
        <v>167</v>
      </c>
      <c r="G549" s="7" t="s">
        <v>10</v>
      </c>
      <c r="H549" s="6">
        <v>544</v>
      </c>
      <c r="I549" s="6">
        <v>544</v>
      </c>
      <c r="J549" s="6">
        <f t="shared" si="8"/>
        <v>0.54400000000000004</v>
      </c>
      <c r="K549" s="6">
        <v>1</v>
      </c>
      <c r="L549" s="6" t="s">
        <v>148</v>
      </c>
      <c r="M549" s="6" t="s">
        <v>63</v>
      </c>
      <c r="N549" s="6" t="s">
        <v>36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2:32" ht="45" customHeight="1">
      <c r="B550" s="16">
        <v>549</v>
      </c>
      <c r="C550" s="6">
        <v>40000000569</v>
      </c>
      <c r="D550" s="22">
        <v>62034319000</v>
      </c>
      <c r="E550" s="23" t="s">
        <v>585</v>
      </c>
      <c r="F550" s="27" t="s">
        <v>167</v>
      </c>
      <c r="G550" s="7" t="s">
        <v>10</v>
      </c>
      <c r="H550" s="6">
        <v>536</v>
      </c>
      <c r="I550" s="6">
        <v>536</v>
      </c>
      <c r="J550" s="6">
        <f t="shared" si="8"/>
        <v>0.53600000000000003</v>
      </c>
      <c r="K550" s="6">
        <v>1</v>
      </c>
      <c r="L550" s="6" t="s">
        <v>148</v>
      </c>
      <c r="M550" s="6" t="s">
        <v>63</v>
      </c>
      <c r="N550" s="6" t="s">
        <v>36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2:32" ht="45" customHeight="1">
      <c r="B551" s="16">
        <v>550</v>
      </c>
      <c r="C551" s="6">
        <v>40000000568</v>
      </c>
      <c r="D551" s="22">
        <v>62034231000</v>
      </c>
      <c r="E551" s="23" t="s">
        <v>537</v>
      </c>
      <c r="F551" s="27" t="s">
        <v>109</v>
      </c>
      <c r="G551" s="7" t="s">
        <v>10</v>
      </c>
      <c r="H551" s="6">
        <v>552</v>
      </c>
      <c r="I551" s="6">
        <v>552</v>
      </c>
      <c r="J551" s="6">
        <f t="shared" si="8"/>
        <v>0.55200000000000005</v>
      </c>
      <c r="K551" s="6">
        <v>1</v>
      </c>
      <c r="L551" s="6" t="s">
        <v>148</v>
      </c>
      <c r="M551" s="6" t="s">
        <v>42</v>
      </c>
      <c r="N551" s="6" t="s">
        <v>25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2:32" ht="45" customHeight="1">
      <c r="B552" s="16">
        <v>551</v>
      </c>
      <c r="C552" s="6">
        <v>40000000567</v>
      </c>
      <c r="D552" s="22">
        <v>62034231000</v>
      </c>
      <c r="E552" s="23" t="s">
        <v>537</v>
      </c>
      <c r="F552" s="27" t="s">
        <v>109</v>
      </c>
      <c r="G552" s="7" t="s">
        <v>10</v>
      </c>
      <c r="H552" s="6">
        <v>572</v>
      </c>
      <c r="I552" s="6">
        <v>572</v>
      </c>
      <c r="J552" s="6">
        <f t="shared" si="8"/>
        <v>0.57199999999999995</v>
      </c>
      <c r="K552" s="6">
        <v>1</v>
      </c>
      <c r="L552" s="6" t="s">
        <v>148</v>
      </c>
      <c r="M552" s="6" t="s">
        <v>42</v>
      </c>
      <c r="N552" s="6" t="s">
        <v>25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2:32" ht="45" customHeight="1">
      <c r="B553" s="16">
        <v>552</v>
      </c>
      <c r="C553" s="6">
        <v>40000000566</v>
      </c>
      <c r="D553" s="22">
        <v>62034231000</v>
      </c>
      <c r="E553" s="23" t="s">
        <v>537</v>
      </c>
      <c r="F553" s="27" t="s">
        <v>109</v>
      </c>
      <c r="G553" s="7" t="s">
        <v>10</v>
      </c>
      <c r="H553" s="6">
        <v>582</v>
      </c>
      <c r="I553" s="6">
        <v>582</v>
      </c>
      <c r="J553" s="6">
        <f t="shared" si="8"/>
        <v>0.58199999999999996</v>
      </c>
      <c r="K553" s="6">
        <v>1</v>
      </c>
      <c r="L553" s="6" t="s">
        <v>148</v>
      </c>
      <c r="M553" s="6" t="s">
        <v>42</v>
      </c>
      <c r="N553" s="6" t="s">
        <v>25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2:32" ht="45" customHeight="1">
      <c r="B554" s="16">
        <v>553</v>
      </c>
      <c r="C554" s="6">
        <v>40000000565</v>
      </c>
      <c r="D554" s="22">
        <v>62034231000</v>
      </c>
      <c r="E554" s="23" t="s">
        <v>537</v>
      </c>
      <c r="F554" s="27" t="s">
        <v>109</v>
      </c>
      <c r="G554" s="7" t="s">
        <v>10</v>
      </c>
      <c r="H554" s="6">
        <v>616</v>
      </c>
      <c r="I554" s="6">
        <v>616</v>
      </c>
      <c r="J554" s="6">
        <f t="shared" si="8"/>
        <v>0.61599999999999999</v>
      </c>
      <c r="K554" s="6">
        <v>1</v>
      </c>
      <c r="L554" s="6" t="s">
        <v>148</v>
      </c>
      <c r="M554" s="6" t="s">
        <v>42</v>
      </c>
      <c r="N554" s="6" t="s">
        <v>25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2:32" ht="45" customHeight="1">
      <c r="B555" s="16">
        <v>554</v>
      </c>
      <c r="C555" s="6">
        <v>40000000564</v>
      </c>
      <c r="D555" s="22">
        <v>62034231000</v>
      </c>
      <c r="E555" s="23" t="s">
        <v>537</v>
      </c>
      <c r="F555" s="27" t="s">
        <v>109</v>
      </c>
      <c r="G555" s="7" t="s">
        <v>10</v>
      </c>
      <c r="H555" s="6">
        <v>610</v>
      </c>
      <c r="I555" s="6">
        <v>610</v>
      </c>
      <c r="J555" s="6">
        <f t="shared" si="8"/>
        <v>0.61</v>
      </c>
      <c r="K555" s="6">
        <v>1</v>
      </c>
      <c r="L555" s="6" t="s">
        <v>148</v>
      </c>
      <c r="M555" s="6" t="s">
        <v>42</v>
      </c>
      <c r="N555" s="6" t="s">
        <v>25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2:32" ht="30" customHeight="1">
      <c r="B556" s="16">
        <v>555</v>
      </c>
      <c r="C556" s="6">
        <v>40000000563</v>
      </c>
      <c r="D556" s="22">
        <v>62034235000</v>
      </c>
      <c r="E556" s="23" t="s">
        <v>548</v>
      </c>
      <c r="F556" s="27" t="s">
        <v>52</v>
      </c>
      <c r="G556" s="7" t="s">
        <v>10</v>
      </c>
      <c r="H556" s="6">
        <v>516</v>
      </c>
      <c r="I556" s="6">
        <v>516</v>
      </c>
      <c r="J556" s="6">
        <f t="shared" si="8"/>
        <v>0.51600000000000001</v>
      </c>
      <c r="K556" s="6">
        <v>1</v>
      </c>
      <c r="L556" s="6" t="s">
        <v>148</v>
      </c>
      <c r="M556" s="6" t="s">
        <v>42</v>
      </c>
      <c r="N556" s="6" t="s">
        <v>25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2:32" ht="30" customHeight="1">
      <c r="B557" s="16">
        <v>556</v>
      </c>
      <c r="C557" s="6">
        <v>40000000562</v>
      </c>
      <c r="D557" s="22">
        <v>62034235000</v>
      </c>
      <c r="E557" s="23" t="s">
        <v>548</v>
      </c>
      <c r="F557" s="27" t="s">
        <v>52</v>
      </c>
      <c r="G557" s="7" t="s">
        <v>10</v>
      </c>
      <c r="H557" s="6">
        <v>552</v>
      </c>
      <c r="I557" s="6">
        <v>552</v>
      </c>
      <c r="J557" s="6">
        <f t="shared" si="8"/>
        <v>0.55200000000000005</v>
      </c>
      <c r="K557" s="6">
        <v>1</v>
      </c>
      <c r="L557" s="6" t="s">
        <v>148</v>
      </c>
      <c r="M557" s="6" t="s">
        <v>42</v>
      </c>
      <c r="N557" s="6" t="s">
        <v>25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2:32" ht="30" customHeight="1">
      <c r="B558" s="16">
        <v>557</v>
      </c>
      <c r="C558" s="6">
        <v>40000000561</v>
      </c>
      <c r="D558" s="22">
        <v>62034235000</v>
      </c>
      <c r="E558" s="23" t="s">
        <v>548</v>
      </c>
      <c r="F558" s="27" t="s">
        <v>52</v>
      </c>
      <c r="G558" s="7" t="s">
        <v>10</v>
      </c>
      <c r="H558" s="6">
        <v>572</v>
      </c>
      <c r="I558" s="6">
        <v>572</v>
      </c>
      <c r="J558" s="6">
        <f t="shared" si="8"/>
        <v>0.57199999999999995</v>
      </c>
      <c r="K558" s="6">
        <v>1</v>
      </c>
      <c r="L558" s="6" t="s">
        <v>148</v>
      </c>
      <c r="M558" s="6" t="s">
        <v>42</v>
      </c>
      <c r="N558" s="6" t="s">
        <v>25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2:32" ht="30" customHeight="1">
      <c r="B559" s="16">
        <v>558</v>
      </c>
      <c r="C559" s="6">
        <v>40000000560</v>
      </c>
      <c r="D559" s="22">
        <v>62034235000</v>
      </c>
      <c r="E559" s="23" t="s">
        <v>548</v>
      </c>
      <c r="F559" s="27" t="s">
        <v>52</v>
      </c>
      <c r="G559" s="7" t="s">
        <v>10</v>
      </c>
      <c r="H559" s="6">
        <v>546</v>
      </c>
      <c r="I559" s="6">
        <v>546</v>
      </c>
      <c r="J559" s="6">
        <f t="shared" si="8"/>
        <v>0.54600000000000004</v>
      </c>
      <c r="K559" s="6">
        <v>1</v>
      </c>
      <c r="L559" s="6" t="s">
        <v>148</v>
      </c>
      <c r="M559" s="6" t="s">
        <v>42</v>
      </c>
      <c r="N559" s="6" t="s">
        <v>25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2:32" ht="30" customHeight="1">
      <c r="B560" s="16">
        <v>559</v>
      </c>
      <c r="C560" s="6">
        <v>40000000558</v>
      </c>
      <c r="D560" s="22">
        <v>62034235000</v>
      </c>
      <c r="E560" s="23" t="s">
        <v>548</v>
      </c>
      <c r="F560" s="27" t="s">
        <v>52</v>
      </c>
      <c r="G560" s="7" t="s">
        <v>10</v>
      </c>
      <c r="H560" s="6">
        <v>498</v>
      </c>
      <c r="I560" s="6">
        <v>498</v>
      </c>
      <c r="J560" s="6">
        <f t="shared" si="8"/>
        <v>0.498</v>
      </c>
      <c r="K560" s="6">
        <v>1</v>
      </c>
      <c r="L560" s="6" t="s">
        <v>148</v>
      </c>
      <c r="M560" s="6" t="s">
        <v>42</v>
      </c>
      <c r="N560" s="6" t="s">
        <v>25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2:32" ht="45" customHeight="1">
      <c r="B561" s="16">
        <v>560</v>
      </c>
      <c r="C561" s="6">
        <v>40000000557</v>
      </c>
      <c r="D561" s="22">
        <v>62034110000</v>
      </c>
      <c r="E561" s="23" t="s">
        <v>586</v>
      </c>
      <c r="F561" s="27" t="s">
        <v>167</v>
      </c>
      <c r="G561" s="7" t="s">
        <v>10</v>
      </c>
      <c r="H561" s="6">
        <v>452</v>
      </c>
      <c r="I561" s="6">
        <v>452</v>
      </c>
      <c r="J561" s="6">
        <f t="shared" si="8"/>
        <v>0.45200000000000001</v>
      </c>
      <c r="K561" s="6">
        <v>1</v>
      </c>
      <c r="L561" s="6" t="s">
        <v>148</v>
      </c>
      <c r="M561" s="6" t="s">
        <v>160</v>
      </c>
      <c r="N561" s="6" t="s">
        <v>151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2:32" ht="45" customHeight="1">
      <c r="B562" s="16">
        <v>561</v>
      </c>
      <c r="C562" s="6">
        <v>40000000556</v>
      </c>
      <c r="D562" s="22">
        <v>62034110000</v>
      </c>
      <c r="E562" s="23" t="s">
        <v>586</v>
      </c>
      <c r="F562" s="27" t="s">
        <v>167</v>
      </c>
      <c r="G562" s="7" t="s">
        <v>10</v>
      </c>
      <c r="H562" s="6">
        <v>404</v>
      </c>
      <c r="I562" s="6">
        <v>404</v>
      </c>
      <c r="J562" s="6">
        <f t="shared" si="8"/>
        <v>0.40400000000000003</v>
      </c>
      <c r="K562" s="6">
        <v>1</v>
      </c>
      <c r="L562" s="6" t="s">
        <v>148</v>
      </c>
      <c r="M562" s="6" t="s">
        <v>160</v>
      </c>
      <c r="N562" s="6" t="s">
        <v>151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2:32" ht="45" customHeight="1">
      <c r="B563" s="16">
        <v>562</v>
      </c>
      <c r="C563" s="6">
        <v>40000000555</v>
      </c>
      <c r="D563" s="22">
        <v>62034110000</v>
      </c>
      <c r="E563" s="23" t="s">
        <v>586</v>
      </c>
      <c r="F563" s="27" t="s">
        <v>167</v>
      </c>
      <c r="G563" s="7" t="s">
        <v>10</v>
      </c>
      <c r="H563" s="6">
        <v>452</v>
      </c>
      <c r="I563" s="6">
        <v>452</v>
      </c>
      <c r="J563" s="6">
        <f t="shared" si="8"/>
        <v>0.45200000000000001</v>
      </c>
      <c r="K563" s="6">
        <v>1</v>
      </c>
      <c r="L563" s="6" t="s">
        <v>148</v>
      </c>
      <c r="M563" s="6" t="s">
        <v>160</v>
      </c>
      <c r="N563" s="6" t="s">
        <v>151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2:32" ht="45" customHeight="1">
      <c r="B564" s="16">
        <v>563</v>
      </c>
      <c r="C564" s="6">
        <v>40000000554</v>
      </c>
      <c r="D564" s="22">
        <v>62034110000</v>
      </c>
      <c r="E564" s="23" t="s">
        <v>586</v>
      </c>
      <c r="F564" s="27" t="s">
        <v>167</v>
      </c>
      <c r="G564" s="7" t="s">
        <v>10</v>
      </c>
      <c r="H564" s="6">
        <v>422</v>
      </c>
      <c r="I564" s="6">
        <v>422</v>
      </c>
      <c r="J564" s="6">
        <f t="shared" si="8"/>
        <v>0.42199999999999999</v>
      </c>
      <c r="K564" s="6">
        <v>1</v>
      </c>
      <c r="L564" s="6" t="s">
        <v>148</v>
      </c>
      <c r="M564" s="6" t="s">
        <v>160</v>
      </c>
      <c r="N564" s="6" t="s">
        <v>151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2:32" ht="45" customHeight="1">
      <c r="B565" s="16">
        <v>564</v>
      </c>
      <c r="C565" s="6">
        <v>40000000553</v>
      </c>
      <c r="D565" s="22">
        <v>62034319000</v>
      </c>
      <c r="E565" s="23" t="s">
        <v>585</v>
      </c>
      <c r="F565" s="27" t="s">
        <v>167</v>
      </c>
      <c r="G565" s="7" t="s">
        <v>10</v>
      </c>
      <c r="H565" s="6">
        <v>416</v>
      </c>
      <c r="I565" s="6">
        <v>416</v>
      </c>
      <c r="J565" s="6">
        <f t="shared" si="8"/>
        <v>0.41599999999999998</v>
      </c>
      <c r="K565" s="6">
        <v>1</v>
      </c>
      <c r="L565" s="6" t="s">
        <v>148</v>
      </c>
      <c r="M565" s="6" t="s">
        <v>160</v>
      </c>
      <c r="N565" s="6" t="s">
        <v>36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2:32" ht="45" customHeight="1">
      <c r="B566" s="16">
        <v>565</v>
      </c>
      <c r="C566" s="6">
        <v>40000000552</v>
      </c>
      <c r="D566" s="22">
        <v>62034319000</v>
      </c>
      <c r="E566" s="23" t="s">
        <v>585</v>
      </c>
      <c r="F566" s="27" t="s">
        <v>167</v>
      </c>
      <c r="G566" s="7" t="s">
        <v>10</v>
      </c>
      <c r="H566" s="6">
        <v>446</v>
      </c>
      <c r="I566" s="6">
        <v>446</v>
      </c>
      <c r="J566" s="6">
        <f t="shared" si="8"/>
        <v>0.44600000000000001</v>
      </c>
      <c r="K566" s="6">
        <v>1</v>
      </c>
      <c r="L566" s="6" t="s">
        <v>148</v>
      </c>
      <c r="M566" s="6" t="s">
        <v>160</v>
      </c>
      <c r="N566" s="6" t="s">
        <v>36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2:32" ht="30" customHeight="1">
      <c r="B567" s="16">
        <v>566</v>
      </c>
      <c r="C567" s="6">
        <v>40000000551</v>
      </c>
      <c r="D567" s="22">
        <v>62034235000</v>
      </c>
      <c r="E567" s="23" t="s">
        <v>548</v>
      </c>
      <c r="F567" s="27" t="s">
        <v>52</v>
      </c>
      <c r="G567" s="7" t="s">
        <v>10</v>
      </c>
      <c r="H567" s="6">
        <v>572</v>
      </c>
      <c r="I567" s="6">
        <v>572</v>
      </c>
      <c r="J567" s="6">
        <f t="shared" si="8"/>
        <v>0.57199999999999995</v>
      </c>
      <c r="K567" s="6">
        <v>1</v>
      </c>
      <c r="L567" s="6" t="s">
        <v>148</v>
      </c>
      <c r="M567" s="6" t="s">
        <v>39</v>
      </c>
      <c r="N567" s="6" t="s">
        <v>25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2:32" ht="30" customHeight="1">
      <c r="B568" s="16">
        <v>567</v>
      </c>
      <c r="C568" s="6">
        <v>40000000550</v>
      </c>
      <c r="D568" s="22">
        <v>62034235000</v>
      </c>
      <c r="E568" s="23" t="s">
        <v>548</v>
      </c>
      <c r="F568" s="27" t="s">
        <v>52</v>
      </c>
      <c r="G568" s="7" t="s">
        <v>10</v>
      </c>
      <c r="H568" s="6">
        <v>512</v>
      </c>
      <c r="I568" s="6">
        <v>512</v>
      </c>
      <c r="J568" s="6">
        <f t="shared" si="8"/>
        <v>0.51200000000000001</v>
      </c>
      <c r="K568" s="6">
        <v>1</v>
      </c>
      <c r="L568" s="6" t="s">
        <v>148</v>
      </c>
      <c r="M568" s="6" t="s">
        <v>39</v>
      </c>
      <c r="N568" s="6" t="s">
        <v>25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2:32" ht="30" customHeight="1">
      <c r="B569" s="16">
        <v>568</v>
      </c>
      <c r="C569" s="6">
        <v>40000000549</v>
      </c>
      <c r="D569" s="22">
        <v>62034235000</v>
      </c>
      <c r="E569" s="23" t="s">
        <v>548</v>
      </c>
      <c r="F569" s="27" t="s">
        <v>52</v>
      </c>
      <c r="G569" s="7" t="s">
        <v>10</v>
      </c>
      <c r="H569" s="6">
        <v>542</v>
      </c>
      <c r="I569" s="6">
        <v>542</v>
      </c>
      <c r="J569" s="6">
        <f t="shared" si="8"/>
        <v>0.54200000000000004</v>
      </c>
      <c r="K569" s="6">
        <v>1</v>
      </c>
      <c r="L569" s="6" t="s">
        <v>148</v>
      </c>
      <c r="M569" s="6" t="s">
        <v>39</v>
      </c>
      <c r="N569" s="6" t="s">
        <v>25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2:32" ht="45" customHeight="1">
      <c r="B570" s="16">
        <v>569</v>
      </c>
      <c r="C570" s="6">
        <v>40000000548</v>
      </c>
      <c r="D570" s="22">
        <v>62034231000</v>
      </c>
      <c r="E570" s="23" t="s">
        <v>537</v>
      </c>
      <c r="F570" s="27" t="s">
        <v>109</v>
      </c>
      <c r="G570" s="7" t="s">
        <v>10</v>
      </c>
      <c r="H570" s="6">
        <v>554</v>
      </c>
      <c r="I570" s="6">
        <v>554</v>
      </c>
      <c r="J570" s="6">
        <f t="shared" si="8"/>
        <v>0.55400000000000005</v>
      </c>
      <c r="K570" s="6">
        <v>1</v>
      </c>
      <c r="L570" s="6" t="s">
        <v>148</v>
      </c>
      <c r="M570" s="6" t="s">
        <v>42</v>
      </c>
      <c r="N570" s="6" t="s">
        <v>25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2:32" ht="30" customHeight="1">
      <c r="B571" s="16">
        <v>570</v>
      </c>
      <c r="C571" s="6">
        <v>40000000547</v>
      </c>
      <c r="D571" s="22">
        <v>62034235000</v>
      </c>
      <c r="E571" s="23" t="s">
        <v>548</v>
      </c>
      <c r="F571" s="27" t="s">
        <v>52</v>
      </c>
      <c r="G571" s="7" t="s">
        <v>10</v>
      </c>
      <c r="H571" s="6">
        <v>586</v>
      </c>
      <c r="I571" s="6">
        <v>586</v>
      </c>
      <c r="J571" s="6">
        <f t="shared" si="8"/>
        <v>0.58599999999999997</v>
      </c>
      <c r="K571" s="6">
        <v>1</v>
      </c>
      <c r="L571" s="6" t="s">
        <v>148</v>
      </c>
      <c r="M571" s="6" t="s">
        <v>42</v>
      </c>
      <c r="N571" s="6" t="s">
        <v>25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2:32" ht="30" customHeight="1">
      <c r="B572" s="16">
        <v>571</v>
      </c>
      <c r="C572" s="6">
        <v>40000000546</v>
      </c>
      <c r="D572" s="22">
        <v>62034235000</v>
      </c>
      <c r="E572" s="23" t="s">
        <v>548</v>
      </c>
      <c r="F572" s="27" t="s">
        <v>52</v>
      </c>
      <c r="G572" s="7" t="s">
        <v>10</v>
      </c>
      <c r="H572" s="6">
        <v>634</v>
      </c>
      <c r="I572" s="6">
        <v>634</v>
      </c>
      <c r="J572" s="6">
        <f t="shared" si="8"/>
        <v>0.63400000000000001</v>
      </c>
      <c r="K572" s="6">
        <v>1</v>
      </c>
      <c r="L572" s="6" t="s">
        <v>148</v>
      </c>
      <c r="M572" s="6" t="s">
        <v>42</v>
      </c>
      <c r="N572" s="6" t="s">
        <v>25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2:32" ht="30" customHeight="1">
      <c r="B573" s="16">
        <v>572</v>
      </c>
      <c r="C573" s="6">
        <v>40000000545</v>
      </c>
      <c r="D573" s="22">
        <v>62034235000</v>
      </c>
      <c r="E573" s="23" t="s">
        <v>548</v>
      </c>
      <c r="F573" s="27" t="s">
        <v>52</v>
      </c>
      <c r="G573" s="7" t="s">
        <v>10</v>
      </c>
      <c r="H573" s="6">
        <v>602</v>
      </c>
      <c r="I573" s="6">
        <v>602</v>
      </c>
      <c r="J573" s="6">
        <f t="shared" si="8"/>
        <v>0.60199999999999998</v>
      </c>
      <c r="K573" s="6">
        <v>1</v>
      </c>
      <c r="L573" s="6" t="s">
        <v>148</v>
      </c>
      <c r="M573" s="6" t="s">
        <v>42</v>
      </c>
      <c r="N573" s="6" t="s">
        <v>25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2:32" ht="30" customHeight="1">
      <c r="B574" s="16">
        <v>573</v>
      </c>
      <c r="C574" s="6">
        <v>40000000544</v>
      </c>
      <c r="D574" s="22">
        <v>62034235000</v>
      </c>
      <c r="E574" s="23" t="s">
        <v>548</v>
      </c>
      <c r="F574" s="27" t="s">
        <v>52</v>
      </c>
      <c r="G574" s="7" t="s">
        <v>10</v>
      </c>
      <c r="H574" s="6">
        <v>666</v>
      </c>
      <c r="I574" s="6">
        <v>666</v>
      </c>
      <c r="J574" s="6">
        <f t="shared" si="8"/>
        <v>0.66600000000000004</v>
      </c>
      <c r="K574" s="6">
        <v>1</v>
      </c>
      <c r="L574" s="6" t="s">
        <v>148</v>
      </c>
      <c r="M574" s="6" t="s">
        <v>42</v>
      </c>
      <c r="N574" s="6" t="s">
        <v>25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2:32" ht="30" customHeight="1">
      <c r="B575" s="16">
        <v>574</v>
      </c>
      <c r="C575" s="6">
        <v>40000000543</v>
      </c>
      <c r="D575" s="22">
        <v>62034235000</v>
      </c>
      <c r="E575" s="23" t="s">
        <v>548</v>
      </c>
      <c r="F575" s="27" t="s">
        <v>52</v>
      </c>
      <c r="G575" s="7" t="s">
        <v>10</v>
      </c>
      <c r="H575" s="6">
        <v>630</v>
      </c>
      <c r="I575" s="6">
        <v>630</v>
      </c>
      <c r="J575" s="6">
        <f t="shared" si="8"/>
        <v>0.63</v>
      </c>
      <c r="K575" s="6">
        <v>1</v>
      </c>
      <c r="L575" s="6" t="s">
        <v>148</v>
      </c>
      <c r="M575" s="6" t="s">
        <v>42</v>
      </c>
      <c r="N575" s="6" t="s">
        <v>25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2:32" ht="30" customHeight="1">
      <c r="B576" s="16">
        <v>575</v>
      </c>
      <c r="C576" s="6">
        <v>40000000542</v>
      </c>
      <c r="D576" s="22">
        <v>62034235000</v>
      </c>
      <c r="E576" s="23" t="s">
        <v>548</v>
      </c>
      <c r="F576" s="27" t="s">
        <v>52</v>
      </c>
      <c r="G576" s="7" t="s">
        <v>10</v>
      </c>
      <c r="H576" s="6">
        <v>540</v>
      </c>
      <c r="I576" s="6">
        <v>540</v>
      </c>
      <c r="J576" s="6">
        <f t="shared" si="8"/>
        <v>0.54</v>
      </c>
      <c r="K576" s="6">
        <v>1</v>
      </c>
      <c r="L576" s="6" t="s">
        <v>148</v>
      </c>
      <c r="M576" s="6" t="s">
        <v>39</v>
      </c>
      <c r="N576" s="6" t="s">
        <v>25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2:32" ht="30" customHeight="1">
      <c r="B577" s="16">
        <v>576</v>
      </c>
      <c r="C577" s="6">
        <v>40000000541</v>
      </c>
      <c r="D577" s="22">
        <v>62034235000</v>
      </c>
      <c r="E577" s="23" t="s">
        <v>548</v>
      </c>
      <c r="F577" s="27" t="s">
        <v>52</v>
      </c>
      <c r="G577" s="7" t="s">
        <v>10</v>
      </c>
      <c r="H577" s="6">
        <v>514</v>
      </c>
      <c r="I577" s="6">
        <v>514</v>
      </c>
      <c r="J577" s="6">
        <f t="shared" si="8"/>
        <v>0.51400000000000001</v>
      </c>
      <c r="K577" s="6">
        <v>1</v>
      </c>
      <c r="L577" s="6" t="s">
        <v>148</v>
      </c>
      <c r="M577" s="6" t="s">
        <v>39</v>
      </c>
      <c r="N577" s="6" t="s">
        <v>25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2:32" ht="30" customHeight="1">
      <c r="B578" s="16">
        <v>577</v>
      </c>
      <c r="C578" s="6">
        <v>40000000540</v>
      </c>
      <c r="D578" s="22">
        <v>62034235000</v>
      </c>
      <c r="E578" s="23" t="s">
        <v>548</v>
      </c>
      <c r="F578" s="27" t="s">
        <v>52</v>
      </c>
      <c r="G578" s="7" t="s">
        <v>10</v>
      </c>
      <c r="H578" s="6">
        <v>546</v>
      </c>
      <c r="I578" s="6">
        <v>546</v>
      </c>
      <c r="J578" s="6">
        <f t="shared" ref="J578:J641" si="9">I578/1000</f>
        <v>0.54600000000000004</v>
      </c>
      <c r="K578" s="6">
        <v>1</v>
      </c>
      <c r="L578" s="6" t="s">
        <v>148</v>
      </c>
      <c r="M578" s="6" t="s">
        <v>39</v>
      </c>
      <c r="N578" s="6" t="s">
        <v>25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2:32" ht="30" customHeight="1">
      <c r="B579" s="16">
        <v>578</v>
      </c>
      <c r="C579" s="6">
        <v>40000000539</v>
      </c>
      <c r="D579" s="22">
        <v>62034235000</v>
      </c>
      <c r="E579" s="23" t="s">
        <v>548</v>
      </c>
      <c r="F579" s="27" t="s">
        <v>52</v>
      </c>
      <c r="G579" s="7" t="s">
        <v>10</v>
      </c>
      <c r="H579" s="6">
        <v>574</v>
      </c>
      <c r="I579" s="6">
        <v>574</v>
      </c>
      <c r="J579" s="6">
        <f t="shared" si="9"/>
        <v>0.57399999999999995</v>
      </c>
      <c r="K579" s="6">
        <v>1</v>
      </c>
      <c r="L579" s="6" t="s">
        <v>148</v>
      </c>
      <c r="M579" s="6" t="s">
        <v>39</v>
      </c>
      <c r="N579" s="6" t="s">
        <v>25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2:32" ht="30" customHeight="1">
      <c r="B580" s="16">
        <v>579</v>
      </c>
      <c r="C580" s="6">
        <v>40000000538</v>
      </c>
      <c r="D580" s="22">
        <v>62034235000</v>
      </c>
      <c r="E580" s="23" t="s">
        <v>548</v>
      </c>
      <c r="F580" s="27" t="s">
        <v>52</v>
      </c>
      <c r="G580" s="7" t="s">
        <v>10</v>
      </c>
      <c r="H580" s="6">
        <v>548</v>
      </c>
      <c r="I580" s="6">
        <v>548</v>
      </c>
      <c r="J580" s="6">
        <f t="shared" si="9"/>
        <v>0.54800000000000004</v>
      </c>
      <c r="K580" s="6">
        <v>1</v>
      </c>
      <c r="L580" s="6" t="s">
        <v>148</v>
      </c>
      <c r="M580" s="6" t="s">
        <v>39</v>
      </c>
      <c r="N580" s="6" t="s">
        <v>25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2:32" ht="30" customHeight="1">
      <c r="B581" s="16">
        <v>580</v>
      </c>
      <c r="C581" s="6">
        <v>40000000537</v>
      </c>
      <c r="D581" s="22">
        <v>62034235000</v>
      </c>
      <c r="E581" s="23" t="s">
        <v>548</v>
      </c>
      <c r="F581" s="27" t="s">
        <v>52</v>
      </c>
      <c r="G581" s="7" t="s">
        <v>10</v>
      </c>
      <c r="H581" s="6">
        <v>606</v>
      </c>
      <c r="I581" s="6">
        <v>606</v>
      </c>
      <c r="J581" s="6">
        <f t="shared" si="9"/>
        <v>0.60599999999999998</v>
      </c>
      <c r="K581" s="6">
        <v>1</v>
      </c>
      <c r="L581" s="6" t="s">
        <v>148</v>
      </c>
      <c r="M581" s="6" t="s">
        <v>42</v>
      </c>
      <c r="N581" s="6" t="s">
        <v>25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2:32" ht="30" customHeight="1">
      <c r="B582" s="16">
        <v>581</v>
      </c>
      <c r="C582" s="6">
        <v>40000000536</v>
      </c>
      <c r="D582" s="22">
        <v>62034235000</v>
      </c>
      <c r="E582" s="23" t="s">
        <v>548</v>
      </c>
      <c r="F582" s="27" t="s">
        <v>52</v>
      </c>
      <c r="G582" s="7" t="s">
        <v>10</v>
      </c>
      <c r="H582" s="6">
        <v>560</v>
      </c>
      <c r="I582" s="6">
        <v>560</v>
      </c>
      <c r="J582" s="6">
        <f t="shared" si="9"/>
        <v>0.56000000000000005</v>
      </c>
      <c r="K582" s="6">
        <v>1</v>
      </c>
      <c r="L582" s="6" t="s">
        <v>148</v>
      </c>
      <c r="M582" s="6" t="s">
        <v>42</v>
      </c>
      <c r="N582" s="6" t="s">
        <v>25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2:32" ht="30" customHeight="1">
      <c r="B583" s="16">
        <v>582</v>
      </c>
      <c r="C583" s="6">
        <v>40000000535</v>
      </c>
      <c r="D583" s="22">
        <v>62034235000</v>
      </c>
      <c r="E583" s="23" t="s">
        <v>548</v>
      </c>
      <c r="F583" s="27" t="s">
        <v>52</v>
      </c>
      <c r="G583" s="7" t="s">
        <v>10</v>
      </c>
      <c r="H583" s="6">
        <v>604</v>
      </c>
      <c r="I583" s="6">
        <v>604</v>
      </c>
      <c r="J583" s="6">
        <f t="shared" si="9"/>
        <v>0.60399999999999998</v>
      </c>
      <c r="K583" s="6">
        <v>1</v>
      </c>
      <c r="L583" s="6" t="s">
        <v>148</v>
      </c>
      <c r="M583" s="6" t="s">
        <v>42</v>
      </c>
      <c r="N583" s="6" t="s">
        <v>25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2:32" ht="30" customHeight="1">
      <c r="B584" s="16">
        <v>583</v>
      </c>
      <c r="C584" s="6">
        <v>40000000534</v>
      </c>
      <c r="D584" s="22">
        <v>62034235000</v>
      </c>
      <c r="E584" s="23" t="s">
        <v>548</v>
      </c>
      <c r="F584" s="27" t="s">
        <v>52</v>
      </c>
      <c r="G584" s="7" t="s">
        <v>10</v>
      </c>
      <c r="H584" s="6">
        <v>654</v>
      </c>
      <c r="I584" s="6">
        <v>654</v>
      </c>
      <c r="J584" s="6">
        <f t="shared" si="9"/>
        <v>0.65400000000000003</v>
      </c>
      <c r="K584" s="6">
        <v>1</v>
      </c>
      <c r="L584" s="6" t="s">
        <v>148</v>
      </c>
      <c r="M584" s="6" t="s">
        <v>42</v>
      </c>
      <c r="N584" s="6" t="s">
        <v>25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2:32" ht="30" customHeight="1">
      <c r="B585" s="16">
        <v>584</v>
      </c>
      <c r="C585" s="6">
        <v>40000000533</v>
      </c>
      <c r="D585" s="22">
        <v>62034235000</v>
      </c>
      <c r="E585" s="23" t="s">
        <v>548</v>
      </c>
      <c r="F585" s="27" t="s">
        <v>52</v>
      </c>
      <c r="G585" s="7" t="s">
        <v>10</v>
      </c>
      <c r="H585" s="6">
        <v>592</v>
      </c>
      <c r="I585" s="6">
        <v>592</v>
      </c>
      <c r="J585" s="6">
        <f t="shared" si="9"/>
        <v>0.59199999999999997</v>
      </c>
      <c r="K585" s="6">
        <v>1</v>
      </c>
      <c r="L585" s="6" t="s">
        <v>148</v>
      </c>
      <c r="M585" s="6" t="s">
        <v>42</v>
      </c>
      <c r="N585" s="6" t="s">
        <v>25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2:32" ht="45" customHeight="1">
      <c r="B586" s="16">
        <v>585</v>
      </c>
      <c r="C586" s="6">
        <v>40000000532</v>
      </c>
      <c r="D586" s="22">
        <v>62034231000</v>
      </c>
      <c r="E586" s="23" t="s">
        <v>537</v>
      </c>
      <c r="F586" s="27" t="s">
        <v>109</v>
      </c>
      <c r="G586" s="7" t="s">
        <v>10</v>
      </c>
      <c r="H586" s="6">
        <v>596</v>
      </c>
      <c r="I586" s="6">
        <v>596</v>
      </c>
      <c r="J586" s="6">
        <f t="shared" si="9"/>
        <v>0.59599999999999997</v>
      </c>
      <c r="K586" s="6">
        <v>1</v>
      </c>
      <c r="L586" s="6" t="s">
        <v>148</v>
      </c>
      <c r="M586" s="6" t="s">
        <v>42</v>
      </c>
      <c r="N586" s="6" t="s">
        <v>25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2:32" ht="45" customHeight="1">
      <c r="B587" s="16">
        <v>586</v>
      </c>
      <c r="C587" s="6">
        <v>40000000531</v>
      </c>
      <c r="D587" s="22">
        <v>62034231000</v>
      </c>
      <c r="E587" s="23" t="s">
        <v>537</v>
      </c>
      <c r="F587" s="27" t="s">
        <v>109</v>
      </c>
      <c r="G587" s="7" t="s">
        <v>10</v>
      </c>
      <c r="H587" s="6">
        <v>598</v>
      </c>
      <c r="I587" s="6">
        <v>598</v>
      </c>
      <c r="J587" s="6">
        <f t="shared" si="9"/>
        <v>0.59799999999999998</v>
      </c>
      <c r="K587" s="6">
        <v>1</v>
      </c>
      <c r="L587" s="6" t="s">
        <v>148</v>
      </c>
      <c r="M587" s="6" t="s">
        <v>42</v>
      </c>
      <c r="N587" s="6" t="s">
        <v>25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2:32" ht="45" customHeight="1">
      <c r="B588" s="16">
        <v>587</v>
      </c>
      <c r="C588" s="6">
        <v>40000000530</v>
      </c>
      <c r="D588" s="22">
        <v>62034231000</v>
      </c>
      <c r="E588" s="23" t="s">
        <v>537</v>
      </c>
      <c r="F588" s="27" t="s">
        <v>109</v>
      </c>
      <c r="G588" s="7" t="s">
        <v>10</v>
      </c>
      <c r="H588" s="6">
        <v>664</v>
      </c>
      <c r="I588" s="6">
        <v>664</v>
      </c>
      <c r="J588" s="6">
        <f t="shared" si="9"/>
        <v>0.66400000000000003</v>
      </c>
      <c r="K588" s="6">
        <v>1</v>
      </c>
      <c r="L588" s="6" t="s">
        <v>148</v>
      </c>
      <c r="M588" s="6" t="s">
        <v>42</v>
      </c>
      <c r="N588" s="6" t="s">
        <v>25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2:32" ht="45" customHeight="1">
      <c r="B589" s="16">
        <v>588</v>
      </c>
      <c r="C589" s="6">
        <v>40000000529</v>
      </c>
      <c r="D589" s="22">
        <v>62034231000</v>
      </c>
      <c r="E589" s="23" t="s">
        <v>537</v>
      </c>
      <c r="F589" s="27" t="s">
        <v>109</v>
      </c>
      <c r="G589" s="7" t="s">
        <v>10</v>
      </c>
      <c r="H589" s="6">
        <v>606</v>
      </c>
      <c r="I589" s="6">
        <v>606</v>
      </c>
      <c r="J589" s="6">
        <f t="shared" si="9"/>
        <v>0.60599999999999998</v>
      </c>
      <c r="K589" s="6">
        <v>1</v>
      </c>
      <c r="L589" s="6" t="s">
        <v>148</v>
      </c>
      <c r="M589" s="6" t="s">
        <v>42</v>
      </c>
      <c r="N589" s="6" t="s">
        <v>25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2:32" ht="30" customHeight="1">
      <c r="B590" s="16">
        <v>589</v>
      </c>
      <c r="C590" s="6">
        <v>40000000528</v>
      </c>
      <c r="D590" s="22">
        <v>62034235000</v>
      </c>
      <c r="E590" s="23" t="s">
        <v>548</v>
      </c>
      <c r="F590" s="27" t="s">
        <v>52</v>
      </c>
      <c r="G590" s="7" t="s">
        <v>10</v>
      </c>
      <c r="H590" s="6">
        <v>480</v>
      </c>
      <c r="I590" s="6">
        <v>480</v>
      </c>
      <c r="J590" s="6">
        <f t="shared" si="9"/>
        <v>0.48</v>
      </c>
      <c r="K590" s="6">
        <v>1</v>
      </c>
      <c r="L590" s="6" t="s">
        <v>148</v>
      </c>
      <c r="M590" s="6" t="s">
        <v>42</v>
      </c>
      <c r="N590" s="6" t="s">
        <v>25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2:32" ht="30" customHeight="1">
      <c r="B591" s="16">
        <v>590</v>
      </c>
      <c r="C591" s="6">
        <v>40000000527</v>
      </c>
      <c r="D591" s="22">
        <v>62034235000</v>
      </c>
      <c r="E591" s="23" t="s">
        <v>548</v>
      </c>
      <c r="F591" s="27" t="s">
        <v>52</v>
      </c>
      <c r="G591" s="7" t="s">
        <v>10</v>
      </c>
      <c r="H591" s="6">
        <v>484</v>
      </c>
      <c r="I591" s="6">
        <v>484</v>
      </c>
      <c r="J591" s="6">
        <f t="shared" si="9"/>
        <v>0.48399999999999999</v>
      </c>
      <c r="K591" s="6">
        <v>1</v>
      </c>
      <c r="L591" s="6" t="s">
        <v>148</v>
      </c>
      <c r="M591" s="6" t="s">
        <v>42</v>
      </c>
      <c r="N591" s="6" t="s">
        <v>25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2:32" ht="30" customHeight="1">
      <c r="B592" s="16">
        <v>591</v>
      </c>
      <c r="C592" s="6">
        <v>40000000526</v>
      </c>
      <c r="D592" s="22">
        <v>62034235000</v>
      </c>
      <c r="E592" s="23" t="s">
        <v>548</v>
      </c>
      <c r="F592" s="27" t="s">
        <v>52</v>
      </c>
      <c r="G592" s="7" t="s">
        <v>10</v>
      </c>
      <c r="H592" s="6">
        <v>592</v>
      </c>
      <c r="I592" s="6">
        <v>592</v>
      </c>
      <c r="J592" s="6">
        <f t="shared" si="9"/>
        <v>0.59199999999999997</v>
      </c>
      <c r="K592" s="6">
        <v>1</v>
      </c>
      <c r="L592" s="6" t="s">
        <v>148</v>
      </c>
      <c r="M592" s="6" t="s">
        <v>42</v>
      </c>
      <c r="N592" s="6" t="s">
        <v>25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2:32" ht="30" customHeight="1">
      <c r="B593" s="16">
        <v>592</v>
      </c>
      <c r="C593" s="6">
        <v>40000000525</v>
      </c>
      <c r="D593" s="22">
        <v>62034235000</v>
      </c>
      <c r="E593" s="23" t="s">
        <v>548</v>
      </c>
      <c r="F593" s="27" t="s">
        <v>52</v>
      </c>
      <c r="G593" s="7" t="s">
        <v>10</v>
      </c>
      <c r="H593" s="6">
        <v>512</v>
      </c>
      <c r="I593" s="6">
        <v>512</v>
      </c>
      <c r="J593" s="6">
        <f t="shared" si="9"/>
        <v>0.51200000000000001</v>
      </c>
      <c r="K593" s="6">
        <v>1</v>
      </c>
      <c r="L593" s="6" t="s">
        <v>148</v>
      </c>
      <c r="M593" s="6" t="s">
        <v>42</v>
      </c>
      <c r="N593" s="6" t="s">
        <v>25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2:32" ht="30" customHeight="1">
      <c r="B594" s="16">
        <v>593</v>
      </c>
      <c r="C594" s="6">
        <v>40000000524</v>
      </c>
      <c r="D594" s="22">
        <v>62034235000</v>
      </c>
      <c r="E594" s="23" t="s">
        <v>548</v>
      </c>
      <c r="F594" s="27" t="s">
        <v>52</v>
      </c>
      <c r="G594" s="7" t="s">
        <v>10</v>
      </c>
      <c r="H594" s="6">
        <v>500</v>
      </c>
      <c r="I594" s="6">
        <v>500</v>
      </c>
      <c r="J594" s="6">
        <f t="shared" si="9"/>
        <v>0.5</v>
      </c>
      <c r="K594" s="6">
        <v>1</v>
      </c>
      <c r="L594" s="6" t="s">
        <v>148</v>
      </c>
      <c r="M594" s="6" t="s">
        <v>42</v>
      </c>
      <c r="N594" s="6" t="s">
        <v>25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2:32" ht="30" customHeight="1">
      <c r="B595" s="16">
        <v>594</v>
      </c>
      <c r="C595" s="6">
        <v>40000000523</v>
      </c>
      <c r="D595" s="22">
        <v>62034235000</v>
      </c>
      <c r="E595" s="23" t="s">
        <v>548</v>
      </c>
      <c r="F595" s="27" t="s">
        <v>52</v>
      </c>
      <c r="G595" s="7" t="s">
        <v>10</v>
      </c>
      <c r="H595" s="6">
        <v>512</v>
      </c>
      <c r="I595" s="6">
        <v>512</v>
      </c>
      <c r="J595" s="6">
        <f t="shared" si="9"/>
        <v>0.51200000000000001</v>
      </c>
      <c r="K595" s="6">
        <v>1</v>
      </c>
      <c r="L595" s="6" t="s">
        <v>148</v>
      </c>
      <c r="M595" s="6" t="s">
        <v>42</v>
      </c>
      <c r="N595" s="6" t="s">
        <v>25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2:32" ht="30" customHeight="1">
      <c r="B596" s="16">
        <v>595</v>
      </c>
      <c r="C596" s="6">
        <v>40000000522</v>
      </c>
      <c r="D596" s="22">
        <v>62034235000</v>
      </c>
      <c r="E596" s="23" t="s">
        <v>548</v>
      </c>
      <c r="F596" s="27" t="s">
        <v>52</v>
      </c>
      <c r="G596" s="7" t="s">
        <v>10</v>
      </c>
      <c r="H596" s="6">
        <v>544</v>
      </c>
      <c r="I596" s="6">
        <v>544</v>
      </c>
      <c r="J596" s="6">
        <f t="shared" si="9"/>
        <v>0.54400000000000004</v>
      </c>
      <c r="K596" s="6">
        <v>1</v>
      </c>
      <c r="L596" s="6" t="s">
        <v>148</v>
      </c>
      <c r="M596" s="6" t="s">
        <v>42</v>
      </c>
      <c r="N596" s="6" t="s">
        <v>25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2:32" ht="30" customHeight="1">
      <c r="B597" s="16">
        <v>596</v>
      </c>
      <c r="C597" s="6">
        <v>40000000521</v>
      </c>
      <c r="D597" s="22">
        <v>62034235000</v>
      </c>
      <c r="E597" s="23" t="s">
        <v>548</v>
      </c>
      <c r="F597" s="27" t="s">
        <v>52</v>
      </c>
      <c r="G597" s="7" t="s">
        <v>10</v>
      </c>
      <c r="H597" s="6">
        <v>530</v>
      </c>
      <c r="I597" s="6">
        <v>530</v>
      </c>
      <c r="J597" s="6">
        <f t="shared" si="9"/>
        <v>0.53</v>
      </c>
      <c r="K597" s="6">
        <v>1</v>
      </c>
      <c r="L597" s="6" t="s">
        <v>148</v>
      </c>
      <c r="M597" s="6" t="s">
        <v>42</v>
      </c>
      <c r="N597" s="6" t="s">
        <v>25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2:32" ht="30" customHeight="1">
      <c r="B598" s="16">
        <v>597</v>
      </c>
      <c r="C598" s="6">
        <v>40000000520</v>
      </c>
      <c r="D598" s="22">
        <v>62034235000</v>
      </c>
      <c r="E598" s="23" t="s">
        <v>548</v>
      </c>
      <c r="F598" s="27" t="s">
        <v>52</v>
      </c>
      <c r="G598" s="7" t="s">
        <v>10</v>
      </c>
      <c r="H598" s="6">
        <v>502</v>
      </c>
      <c r="I598" s="6">
        <v>502</v>
      </c>
      <c r="J598" s="6">
        <f t="shared" si="9"/>
        <v>0.502</v>
      </c>
      <c r="K598" s="6">
        <v>1</v>
      </c>
      <c r="L598" s="6" t="s">
        <v>148</v>
      </c>
      <c r="M598" s="6" t="s">
        <v>42</v>
      </c>
      <c r="N598" s="6" t="s">
        <v>25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2:32" ht="45" customHeight="1">
      <c r="B599" s="16">
        <v>598</v>
      </c>
      <c r="C599" s="6">
        <v>40000000519</v>
      </c>
      <c r="D599" s="22">
        <v>62034110000</v>
      </c>
      <c r="E599" s="23" t="s">
        <v>586</v>
      </c>
      <c r="F599" s="27" t="s">
        <v>167</v>
      </c>
      <c r="G599" s="7" t="s">
        <v>10</v>
      </c>
      <c r="H599" s="6">
        <v>344</v>
      </c>
      <c r="I599" s="6">
        <v>344</v>
      </c>
      <c r="J599" s="6">
        <f t="shared" si="9"/>
        <v>0.34399999999999997</v>
      </c>
      <c r="K599" s="6">
        <v>1</v>
      </c>
      <c r="L599" s="6" t="s">
        <v>148</v>
      </c>
      <c r="M599" s="6" t="s">
        <v>160</v>
      </c>
      <c r="N599" s="6" t="s">
        <v>151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2:32" ht="45" customHeight="1">
      <c r="B600" s="16">
        <v>599</v>
      </c>
      <c r="C600" s="6">
        <v>40000000518</v>
      </c>
      <c r="D600" s="22">
        <v>62034110000</v>
      </c>
      <c r="E600" s="23" t="s">
        <v>586</v>
      </c>
      <c r="F600" s="27" t="s">
        <v>167</v>
      </c>
      <c r="G600" s="7" t="s">
        <v>10</v>
      </c>
      <c r="H600" s="6">
        <v>426</v>
      </c>
      <c r="I600" s="6">
        <v>426</v>
      </c>
      <c r="J600" s="6">
        <f t="shared" si="9"/>
        <v>0.42599999999999999</v>
      </c>
      <c r="K600" s="6">
        <v>1</v>
      </c>
      <c r="L600" s="6" t="s">
        <v>148</v>
      </c>
      <c r="M600" s="6" t="s">
        <v>160</v>
      </c>
      <c r="N600" s="6" t="s">
        <v>151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2:32" ht="45" customHeight="1">
      <c r="B601" s="16">
        <v>600</v>
      </c>
      <c r="C601" s="6">
        <v>40000000517</v>
      </c>
      <c r="D601" s="22">
        <v>62034110000</v>
      </c>
      <c r="E601" s="23" t="s">
        <v>586</v>
      </c>
      <c r="F601" s="27" t="s">
        <v>167</v>
      </c>
      <c r="G601" s="7" t="s">
        <v>10</v>
      </c>
      <c r="H601" s="6">
        <v>434</v>
      </c>
      <c r="I601" s="6">
        <v>434</v>
      </c>
      <c r="J601" s="6">
        <f t="shared" si="9"/>
        <v>0.434</v>
      </c>
      <c r="K601" s="6">
        <v>1</v>
      </c>
      <c r="L601" s="6" t="s">
        <v>148</v>
      </c>
      <c r="M601" s="6" t="s">
        <v>160</v>
      </c>
      <c r="N601" s="6" t="s">
        <v>151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2:32" ht="45" customHeight="1">
      <c r="B602" s="16">
        <v>601</v>
      </c>
      <c r="C602" s="6">
        <v>40000000516</v>
      </c>
      <c r="D602" s="22">
        <v>62034110000</v>
      </c>
      <c r="E602" s="23" t="s">
        <v>586</v>
      </c>
      <c r="F602" s="27" t="s">
        <v>167</v>
      </c>
      <c r="G602" s="7" t="s">
        <v>10</v>
      </c>
      <c r="H602" s="6">
        <v>430</v>
      </c>
      <c r="I602" s="6">
        <v>430</v>
      </c>
      <c r="J602" s="6">
        <f t="shared" si="9"/>
        <v>0.43</v>
      </c>
      <c r="K602" s="6">
        <v>1</v>
      </c>
      <c r="L602" s="6" t="s">
        <v>148</v>
      </c>
      <c r="M602" s="6" t="s">
        <v>160</v>
      </c>
      <c r="N602" s="6" t="s">
        <v>151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2:32" ht="45" customHeight="1">
      <c r="B603" s="16">
        <v>602</v>
      </c>
      <c r="C603" s="6">
        <v>40000000515</v>
      </c>
      <c r="D603" s="22">
        <v>62034231000</v>
      </c>
      <c r="E603" s="23" t="s">
        <v>537</v>
      </c>
      <c r="F603" s="27" t="s">
        <v>109</v>
      </c>
      <c r="G603" s="7" t="s">
        <v>10</v>
      </c>
      <c r="H603" s="6">
        <v>645</v>
      </c>
      <c r="I603" s="6">
        <v>645</v>
      </c>
      <c r="J603" s="6">
        <f t="shared" si="9"/>
        <v>0.64500000000000002</v>
      </c>
      <c r="K603" s="6">
        <v>1</v>
      </c>
      <c r="L603" s="6" t="s">
        <v>148</v>
      </c>
      <c r="M603" s="6" t="s">
        <v>42</v>
      </c>
      <c r="N603" s="6" t="s">
        <v>25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2:32" ht="45" customHeight="1">
      <c r="B604" s="16">
        <v>603</v>
      </c>
      <c r="C604" s="6">
        <v>40000000514</v>
      </c>
      <c r="D604" s="22">
        <v>62034231000</v>
      </c>
      <c r="E604" s="23" t="s">
        <v>537</v>
      </c>
      <c r="F604" s="27" t="s">
        <v>109</v>
      </c>
      <c r="G604" s="7" t="s">
        <v>10</v>
      </c>
      <c r="H604" s="6">
        <v>530</v>
      </c>
      <c r="I604" s="6">
        <v>530</v>
      </c>
      <c r="J604" s="6">
        <f t="shared" si="9"/>
        <v>0.53</v>
      </c>
      <c r="K604" s="6">
        <v>1</v>
      </c>
      <c r="L604" s="6" t="s">
        <v>148</v>
      </c>
      <c r="M604" s="6" t="s">
        <v>39</v>
      </c>
      <c r="N604" s="6" t="s">
        <v>25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2:32" ht="45" customHeight="1">
      <c r="B605" s="16">
        <v>604</v>
      </c>
      <c r="C605" s="6">
        <v>40000000513</v>
      </c>
      <c r="D605" s="22">
        <v>62034231000</v>
      </c>
      <c r="E605" s="23" t="s">
        <v>537</v>
      </c>
      <c r="F605" s="27" t="s">
        <v>109</v>
      </c>
      <c r="G605" s="7" t="s">
        <v>10</v>
      </c>
      <c r="H605" s="6">
        <v>540</v>
      </c>
      <c r="I605" s="6">
        <v>540</v>
      </c>
      <c r="J605" s="6">
        <f t="shared" si="9"/>
        <v>0.54</v>
      </c>
      <c r="K605" s="6">
        <v>1</v>
      </c>
      <c r="L605" s="6" t="s">
        <v>148</v>
      </c>
      <c r="M605" s="6" t="s">
        <v>39</v>
      </c>
      <c r="N605" s="6" t="s">
        <v>25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2:32" ht="30" customHeight="1">
      <c r="B606" s="16">
        <v>605</v>
      </c>
      <c r="C606" s="6">
        <v>40000000512</v>
      </c>
      <c r="D606" s="22">
        <v>62034235000</v>
      </c>
      <c r="E606" s="23" t="s">
        <v>548</v>
      </c>
      <c r="F606" s="27" t="s">
        <v>52</v>
      </c>
      <c r="G606" s="7" t="s">
        <v>10</v>
      </c>
      <c r="H606" s="6">
        <v>596</v>
      </c>
      <c r="I606" s="6">
        <v>596</v>
      </c>
      <c r="J606" s="6">
        <f t="shared" si="9"/>
        <v>0.59599999999999997</v>
      </c>
      <c r="K606" s="6">
        <v>1</v>
      </c>
      <c r="L606" s="6" t="s">
        <v>148</v>
      </c>
      <c r="M606" s="6" t="s">
        <v>39</v>
      </c>
      <c r="N606" s="6" t="s">
        <v>25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2:32" ht="30" customHeight="1">
      <c r="B607" s="16">
        <v>606</v>
      </c>
      <c r="C607" s="6">
        <v>40000000511</v>
      </c>
      <c r="D607" s="22">
        <v>62034235000</v>
      </c>
      <c r="E607" s="23" t="s">
        <v>548</v>
      </c>
      <c r="F607" s="27" t="s">
        <v>52</v>
      </c>
      <c r="G607" s="7" t="s">
        <v>10</v>
      </c>
      <c r="H607" s="6">
        <v>556</v>
      </c>
      <c r="I607" s="6">
        <v>556</v>
      </c>
      <c r="J607" s="6">
        <f t="shared" si="9"/>
        <v>0.55600000000000005</v>
      </c>
      <c r="K607" s="6">
        <v>1</v>
      </c>
      <c r="L607" s="6" t="s">
        <v>148</v>
      </c>
      <c r="M607" s="6" t="s">
        <v>39</v>
      </c>
      <c r="N607" s="6" t="s">
        <v>25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2:32" ht="30" customHeight="1">
      <c r="B608" s="16">
        <v>607</v>
      </c>
      <c r="C608" s="6">
        <v>40000000510</v>
      </c>
      <c r="D608" s="22">
        <v>62034235000</v>
      </c>
      <c r="E608" s="23" t="s">
        <v>548</v>
      </c>
      <c r="F608" s="27" t="s">
        <v>52</v>
      </c>
      <c r="G608" s="7" t="s">
        <v>10</v>
      </c>
      <c r="H608" s="6">
        <v>536</v>
      </c>
      <c r="I608" s="6">
        <v>536</v>
      </c>
      <c r="J608" s="6">
        <f t="shared" si="9"/>
        <v>0.53600000000000003</v>
      </c>
      <c r="K608" s="6">
        <v>1</v>
      </c>
      <c r="L608" s="6" t="s">
        <v>148</v>
      </c>
      <c r="M608" s="6" t="s">
        <v>39</v>
      </c>
      <c r="N608" s="6" t="s">
        <v>25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2:32" ht="30" customHeight="1">
      <c r="B609" s="16">
        <v>608</v>
      </c>
      <c r="C609" s="6">
        <v>40000000509</v>
      </c>
      <c r="D609" s="22">
        <v>62034235000</v>
      </c>
      <c r="E609" s="23" t="s">
        <v>548</v>
      </c>
      <c r="F609" s="27" t="s">
        <v>52</v>
      </c>
      <c r="G609" s="7" t="s">
        <v>10</v>
      </c>
      <c r="H609" s="6">
        <v>594</v>
      </c>
      <c r="I609" s="6">
        <v>594</v>
      </c>
      <c r="J609" s="6">
        <f t="shared" si="9"/>
        <v>0.59399999999999997</v>
      </c>
      <c r="K609" s="6">
        <v>1</v>
      </c>
      <c r="L609" s="6" t="s">
        <v>148</v>
      </c>
      <c r="M609" s="6" t="s">
        <v>39</v>
      </c>
      <c r="N609" s="6" t="s">
        <v>25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2:32" ht="30" customHeight="1">
      <c r="B610" s="16">
        <v>609</v>
      </c>
      <c r="C610" s="6">
        <v>40000000508</v>
      </c>
      <c r="D610" s="22">
        <v>62034235000</v>
      </c>
      <c r="E610" s="23" t="s">
        <v>548</v>
      </c>
      <c r="F610" s="27" t="s">
        <v>52</v>
      </c>
      <c r="G610" s="7" t="s">
        <v>10</v>
      </c>
      <c r="H610" s="6">
        <v>644</v>
      </c>
      <c r="I610" s="6">
        <v>644</v>
      </c>
      <c r="J610" s="6">
        <f t="shared" si="9"/>
        <v>0.64400000000000002</v>
      </c>
      <c r="K610" s="6">
        <v>1</v>
      </c>
      <c r="L610" s="6" t="s">
        <v>148</v>
      </c>
      <c r="M610" s="6" t="s">
        <v>39</v>
      </c>
      <c r="N610" s="6" t="s">
        <v>25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2:32" ht="30" customHeight="1">
      <c r="B611" s="16">
        <v>610</v>
      </c>
      <c r="C611" s="6">
        <v>40000000507</v>
      </c>
      <c r="D611" s="22">
        <v>62034319000</v>
      </c>
      <c r="E611" s="23" t="s">
        <v>583</v>
      </c>
      <c r="F611" s="27" t="s">
        <v>52</v>
      </c>
      <c r="G611" s="7" t="s">
        <v>10</v>
      </c>
      <c r="H611" s="6">
        <v>436</v>
      </c>
      <c r="I611" s="6">
        <v>436</v>
      </c>
      <c r="J611" s="6">
        <f t="shared" si="9"/>
        <v>0.436</v>
      </c>
      <c r="K611" s="6">
        <v>1</v>
      </c>
      <c r="L611" s="6" t="s">
        <v>148</v>
      </c>
      <c r="M611" s="6" t="s">
        <v>63</v>
      </c>
      <c r="N611" s="6" t="s">
        <v>36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2:32" ht="30" customHeight="1">
      <c r="B612" s="16">
        <v>611</v>
      </c>
      <c r="C612" s="6">
        <v>40000000506</v>
      </c>
      <c r="D612" s="22">
        <v>62034319000</v>
      </c>
      <c r="E612" s="23" t="s">
        <v>583</v>
      </c>
      <c r="F612" s="27" t="s">
        <v>52</v>
      </c>
      <c r="G612" s="7" t="s">
        <v>10</v>
      </c>
      <c r="H612" s="6">
        <v>472</v>
      </c>
      <c r="I612" s="6">
        <v>472</v>
      </c>
      <c r="J612" s="6">
        <f t="shared" si="9"/>
        <v>0.47199999999999998</v>
      </c>
      <c r="K612" s="6">
        <v>1</v>
      </c>
      <c r="L612" s="6" t="s">
        <v>148</v>
      </c>
      <c r="M612" s="6" t="s">
        <v>63</v>
      </c>
      <c r="N612" s="6" t="s">
        <v>36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2:32" ht="30" customHeight="1">
      <c r="B613" s="16">
        <v>612</v>
      </c>
      <c r="C613" s="6">
        <v>40000000505</v>
      </c>
      <c r="D613" s="22">
        <v>62034319000</v>
      </c>
      <c r="E613" s="23" t="s">
        <v>583</v>
      </c>
      <c r="F613" s="27" t="s">
        <v>52</v>
      </c>
      <c r="G613" s="7" t="s">
        <v>10</v>
      </c>
      <c r="H613" s="6">
        <v>406</v>
      </c>
      <c r="I613" s="6">
        <v>406</v>
      </c>
      <c r="J613" s="6">
        <f t="shared" si="9"/>
        <v>0.40600000000000003</v>
      </c>
      <c r="K613" s="6">
        <v>1</v>
      </c>
      <c r="L613" s="6" t="s">
        <v>148</v>
      </c>
      <c r="M613" s="6" t="s">
        <v>63</v>
      </c>
      <c r="N613" s="6" t="s">
        <v>36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2:32" ht="30" customHeight="1">
      <c r="B614" s="16">
        <v>613</v>
      </c>
      <c r="C614" s="6">
        <v>40000000504</v>
      </c>
      <c r="D614" s="22">
        <v>62034319000</v>
      </c>
      <c r="E614" s="23" t="s">
        <v>583</v>
      </c>
      <c r="F614" s="27" t="s">
        <v>52</v>
      </c>
      <c r="G614" s="7" t="s">
        <v>10</v>
      </c>
      <c r="H614" s="6">
        <v>532</v>
      </c>
      <c r="I614" s="6">
        <v>532</v>
      </c>
      <c r="J614" s="6">
        <f t="shared" si="9"/>
        <v>0.53200000000000003</v>
      </c>
      <c r="K614" s="6">
        <v>1</v>
      </c>
      <c r="L614" s="6" t="s">
        <v>148</v>
      </c>
      <c r="M614" s="6" t="s">
        <v>63</v>
      </c>
      <c r="N614" s="6" t="s">
        <v>36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2:32" ht="30" customHeight="1">
      <c r="B615" s="16">
        <v>614</v>
      </c>
      <c r="C615" s="6">
        <v>40000000503</v>
      </c>
      <c r="D615" s="22">
        <v>62034319000</v>
      </c>
      <c r="E615" s="23" t="s">
        <v>583</v>
      </c>
      <c r="F615" s="27" t="s">
        <v>52</v>
      </c>
      <c r="G615" s="7" t="s">
        <v>10</v>
      </c>
      <c r="H615" s="6">
        <v>426</v>
      </c>
      <c r="I615" s="6">
        <v>426</v>
      </c>
      <c r="J615" s="6">
        <f t="shared" si="9"/>
        <v>0.42599999999999999</v>
      </c>
      <c r="K615" s="6">
        <v>1</v>
      </c>
      <c r="L615" s="6" t="s">
        <v>148</v>
      </c>
      <c r="M615" s="6" t="s">
        <v>63</v>
      </c>
      <c r="N615" s="6" t="s">
        <v>36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2:32" ht="30" customHeight="1">
      <c r="B616" s="16">
        <v>615</v>
      </c>
      <c r="C616" s="6">
        <v>40000000502</v>
      </c>
      <c r="D616" s="22">
        <v>62034319000</v>
      </c>
      <c r="E616" s="23" t="s">
        <v>583</v>
      </c>
      <c r="F616" s="27" t="s">
        <v>52</v>
      </c>
      <c r="G616" s="7" t="s">
        <v>10</v>
      </c>
      <c r="H616" s="6">
        <v>556</v>
      </c>
      <c r="I616" s="6">
        <v>556</v>
      </c>
      <c r="J616" s="6">
        <f t="shared" si="9"/>
        <v>0.55600000000000005</v>
      </c>
      <c r="K616" s="6">
        <v>1</v>
      </c>
      <c r="L616" s="6" t="s">
        <v>148</v>
      </c>
      <c r="M616" s="6" t="s">
        <v>63</v>
      </c>
      <c r="N616" s="6" t="s">
        <v>36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2:32" ht="45" customHeight="1">
      <c r="B617" s="16">
        <v>616</v>
      </c>
      <c r="C617" s="6">
        <v>40000000501</v>
      </c>
      <c r="D617" s="22">
        <v>62034319000</v>
      </c>
      <c r="E617" s="23" t="s">
        <v>585</v>
      </c>
      <c r="F617" s="27" t="s">
        <v>167</v>
      </c>
      <c r="G617" s="7" t="s">
        <v>10</v>
      </c>
      <c r="H617" s="6">
        <v>372</v>
      </c>
      <c r="I617" s="6">
        <v>372</v>
      </c>
      <c r="J617" s="6">
        <f t="shared" si="9"/>
        <v>0.372</v>
      </c>
      <c r="K617" s="6">
        <v>1</v>
      </c>
      <c r="L617" s="6" t="s">
        <v>148</v>
      </c>
      <c r="M617" s="6" t="s">
        <v>63</v>
      </c>
      <c r="N617" s="6" t="s">
        <v>36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2:32" ht="45" customHeight="1">
      <c r="B618" s="16">
        <v>617</v>
      </c>
      <c r="C618" s="6">
        <v>40000000500</v>
      </c>
      <c r="D618" s="22">
        <v>62034319000</v>
      </c>
      <c r="E618" s="23" t="s">
        <v>585</v>
      </c>
      <c r="F618" s="31" t="s">
        <v>167</v>
      </c>
      <c r="G618" s="7" t="s">
        <v>10</v>
      </c>
      <c r="H618" s="6">
        <v>440</v>
      </c>
      <c r="I618" s="6">
        <v>440</v>
      </c>
      <c r="J618" s="6">
        <f t="shared" si="9"/>
        <v>0.44</v>
      </c>
      <c r="K618" s="6">
        <v>1</v>
      </c>
      <c r="L618" s="6" t="s">
        <v>148</v>
      </c>
      <c r="M618" s="6" t="s">
        <v>63</v>
      </c>
      <c r="N618" s="6" t="s">
        <v>36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2:32" ht="30" customHeight="1">
      <c r="B619" s="16">
        <v>618</v>
      </c>
      <c r="C619" s="6">
        <v>40000000499</v>
      </c>
      <c r="D619" s="22">
        <v>62014000000</v>
      </c>
      <c r="E619" s="23" t="s">
        <v>489</v>
      </c>
      <c r="F619" s="68" t="s">
        <v>34</v>
      </c>
      <c r="G619" s="69" t="s">
        <v>10</v>
      </c>
      <c r="H619" s="6">
        <v>968</v>
      </c>
      <c r="I619" s="6">
        <v>968</v>
      </c>
      <c r="J619" s="6">
        <f t="shared" si="9"/>
        <v>0.96799999999999997</v>
      </c>
      <c r="K619" s="55">
        <v>1</v>
      </c>
      <c r="L619" s="55" t="s">
        <v>148</v>
      </c>
      <c r="M619" s="6" t="s">
        <v>18</v>
      </c>
      <c r="N619" s="6" t="s">
        <v>36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2:32" ht="39" customHeight="1">
      <c r="B620" s="16">
        <v>619</v>
      </c>
      <c r="C620" s="6">
        <v>40000000498</v>
      </c>
      <c r="D620" s="19">
        <v>64029910000</v>
      </c>
      <c r="E620" s="35" t="s">
        <v>587</v>
      </c>
      <c r="F620" s="58" t="s">
        <v>29</v>
      </c>
      <c r="G620" s="59" t="s">
        <v>116</v>
      </c>
      <c r="H620" s="10">
        <v>290</v>
      </c>
      <c r="I620" s="10">
        <v>290</v>
      </c>
      <c r="J620" s="6">
        <f t="shared" si="9"/>
        <v>0.28999999999999998</v>
      </c>
      <c r="K620" s="59">
        <v>1</v>
      </c>
      <c r="L620" s="59" t="s">
        <v>168</v>
      </c>
      <c r="M620" s="6" t="s">
        <v>67</v>
      </c>
      <c r="N620" s="27" t="s">
        <v>169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2:32" ht="30" customHeight="1">
      <c r="B621" s="16">
        <v>620</v>
      </c>
      <c r="C621" s="6">
        <v>40000000497</v>
      </c>
      <c r="D621" s="22">
        <v>61046200000</v>
      </c>
      <c r="E621" s="23" t="s">
        <v>588</v>
      </c>
      <c r="F621" s="27" t="s">
        <v>69</v>
      </c>
      <c r="G621" s="6" t="s">
        <v>20</v>
      </c>
      <c r="H621" s="6">
        <v>200</v>
      </c>
      <c r="I621" s="6">
        <v>200</v>
      </c>
      <c r="J621" s="6">
        <f t="shared" si="9"/>
        <v>0.2</v>
      </c>
      <c r="K621" s="6">
        <v>1</v>
      </c>
      <c r="L621" s="6" t="s">
        <v>168</v>
      </c>
      <c r="M621" s="6" t="s">
        <v>67</v>
      </c>
      <c r="N621" s="6" t="s">
        <v>25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2:32" ht="30" customHeight="1">
      <c r="B622" s="16">
        <v>621</v>
      </c>
      <c r="C622" s="6">
        <v>40000000496</v>
      </c>
      <c r="D622" s="22">
        <v>61091000000</v>
      </c>
      <c r="E622" s="23" t="s">
        <v>500</v>
      </c>
      <c r="F622" s="27" t="s">
        <v>46</v>
      </c>
      <c r="G622" s="6" t="s">
        <v>20</v>
      </c>
      <c r="H622" s="6">
        <v>188</v>
      </c>
      <c r="I622" s="6">
        <v>188</v>
      </c>
      <c r="J622" s="6">
        <f t="shared" si="9"/>
        <v>0.188</v>
      </c>
      <c r="K622" s="6">
        <v>1</v>
      </c>
      <c r="L622" s="6" t="s">
        <v>168</v>
      </c>
      <c r="M622" s="6" t="s">
        <v>12</v>
      </c>
      <c r="N622" s="6" t="s">
        <v>25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2:32" ht="45" customHeight="1">
      <c r="B623" s="16">
        <v>622</v>
      </c>
      <c r="C623" s="6">
        <v>40000000495</v>
      </c>
      <c r="D623" s="22">
        <v>61044300000</v>
      </c>
      <c r="E623" s="23" t="s">
        <v>541</v>
      </c>
      <c r="F623" s="27" t="s">
        <v>64</v>
      </c>
      <c r="G623" s="6" t="s">
        <v>20</v>
      </c>
      <c r="H623" s="6">
        <v>356</v>
      </c>
      <c r="I623" s="6">
        <v>356</v>
      </c>
      <c r="J623" s="6">
        <f t="shared" si="9"/>
        <v>0.35599999999999998</v>
      </c>
      <c r="K623" s="6">
        <v>1</v>
      </c>
      <c r="L623" s="6" t="s">
        <v>168</v>
      </c>
      <c r="M623" s="6" t="s">
        <v>67</v>
      </c>
      <c r="N623" s="6" t="s">
        <v>36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2:32" ht="45" customHeight="1">
      <c r="B624" s="16">
        <v>623</v>
      </c>
      <c r="C624" s="6">
        <v>40000000494</v>
      </c>
      <c r="D624" s="22">
        <v>61061000000</v>
      </c>
      <c r="E624" s="23" t="s">
        <v>589</v>
      </c>
      <c r="F624" s="27" t="s">
        <v>47</v>
      </c>
      <c r="G624" s="6" t="s">
        <v>20</v>
      </c>
      <c r="H624" s="6">
        <v>214</v>
      </c>
      <c r="I624" s="6">
        <v>214</v>
      </c>
      <c r="J624" s="6">
        <f t="shared" si="9"/>
        <v>0.214</v>
      </c>
      <c r="K624" s="6">
        <v>1</v>
      </c>
      <c r="L624" s="6" t="s">
        <v>168</v>
      </c>
      <c r="M624" s="6" t="s">
        <v>67</v>
      </c>
      <c r="N624" s="6" t="s">
        <v>25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2:32" ht="60" customHeight="1">
      <c r="B625" s="16">
        <v>624</v>
      </c>
      <c r="C625" s="6">
        <v>40000000493</v>
      </c>
      <c r="D625" s="22">
        <v>61044900000</v>
      </c>
      <c r="E625" s="23" t="s">
        <v>590</v>
      </c>
      <c r="F625" s="27" t="s">
        <v>64</v>
      </c>
      <c r="G625" s="6" t="s">
        <v>20</v>
      </c>
      <c r="H625" s="6">
        <v>266</v>
      </c>
      <c r="I625" s="6">
        <v>266</v>
      </c>
      <c r="J625" s="6">
        <f t="shared" si="9"/>
        <v>0.26600000000000001</v>
      </c>
      <c r="K625" s="6">
        <v>1</v>
      </c>
      <c r="L625" s="6" t="s">
        <v>168</v>
      </c>
      <c r="M625" s="6" t="s">
        <v>67</v>
      </c>
      <c r="N625" s="6" t="s">
        <v>149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2:32" ht="30" customHeight="1">
      <c r="B626" s="16">
        <v>625</v>
      </c>
      <c r="C626" s="6">
        <v>40000000492</v>
      </c>
      <c r="D626" s="22">
        <v>61061000000</v>
      </c>
      <c r="E626" s="23" t="s">
        <v>539</v>
      </c>
      <c r="F626" s="27" t="s">
        <v>14</v>
      </c>
      <c r="G626" s="6" t="s">
        <v>20</v>
      </c>
      <c r="H626" s="6">
        <v>126</v>
      </c>
      <c r="I626" s="6">
        <v>126</v>
      </c>
      <c r="J626" s="6">
        <f t="shared" si="9"/>
        <v>0.126</v>
      </c>
      <c r="K626" s="6">
        <v>1</v>
      </c>
      <c r="L626" s="6" t="s">
        <v>168</v>
      </c>
      <c r="M626" s="6" t="s">
        <v>67</v>
      </c>
      <c r="N626" s="6" t="s">
        <v>25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2:32" ht="30" customHeight="1">
      <c r="B627" s="16">
        <v>626</v>
      </c>
      <c r="C627" s="6">
        <v>40000000491</v>
      </c>
      <c r="D627" s="22">
        <v>61061000000</v>
      </c>
      <c r="E627" s="23" t="s">
        <v>539</v>
      </c>
      <c r="F627" s="27" t="s">
        <v>14</v>
      </c>
      <c r="G627" s="6" t="s">
        <v>20</v>
      </c>
      <c r="H627" s="6">
        <v>256</v>
      </c>
      <c r="I627" s="6">
        <v>256</v>
      </c>
      <c r="J627" s="6">
        <f t="shared" si="9"/>
        <v>0.25600000000000001</v>
      </c>
      <c r="K627" s="6">
        <v>1</v>
      </c>
      <c r="L627" s="6" t="s">
        <v>168</v>
      </c>
      <c r="M627" s="6" t="s">
        <v>67</v>
      </c>
      <c r="N627" s="6" t="s">
        <v>25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2:32" ht="45" customHeight="1">
      <c r="B628" s="16">
        <v>627</v>
      </c>
      <c r="C628" s="6">
        <v>40000000490</v>
      </c>
      <c r="D628" s="22">
        <v>61061000000</v>
      </c>
      <c r="E628" s="23" t="s">
        <v>589</v>
      </c>
      <c r="F628" s="27" t="s">
        <v>47</v>
      </c>
      <c r="G628" s="6" t="s">
        <v>20</v>
      </c>
      <c r="H628" s="6">
        <v>248</v>
      </c>
      <c r="I628" s="6">
        <v>248</v>
      </c>
      <c r="J628" s="6">
        <f t="shared" si="9"/>
        <v>0.248</v>
      </c>
      <c r="K628" s="6">
        <v>1</v>
      </c>
      <c r="L628" s="6" t="s">
        <v>168</v>
      </c>
      <c r="M628" s="6" t="s">
        <v>12</v>
      </c>
      <c r="N628" s="6" t="s">
        <v>25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2:32" ht="30" customHeight="1">
      <c r="B629" s="16">
        <v>628</v>
      </c>
      <c r="C629" s="6">
        <v>40000000489</v>
      </c>
      <c r="D629" s="22">
        <v>61099020000</v>
      </c>
      <c r="E629" s="23" t="s">
        <v>508</v>
      </c>
      <c r="F629" s="27" t="s">
        <v>46</v>
      </c>
      <c r="G629" s="6" t="s">
        <v>20</v>
      </c>
      <c r="H629" s="6">
        <v>106</v>
      </c>
      <c r="I629" s="6">
        <v>106</v>
      </c>
      <c r="J629" s="6">
        <f t="shared" si="9"/>
        <v>0.106</v>
      </c>
      <c r="K629" s="6">
        <v>1</v>
      </c>
      <c r="L629" s="6" t="s">
        <v>168</v>
      </c>
      <c r="M629" s="6" t="s">
        <v>67</v>
      </c>
      <c r="N629" s="6" t="s">
        <v>36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2:32" ht="30" customHeight="1">
      <c r="B630" s="16">
        <v>629</v>
      </c>
      <c r="C630" s="6">
        <v>40000000488</v>
      </c>
      <c r="D630" s="22">
        <v>61062000000</v>
      </c>
      <c r="E630" s="23" t="s">
        <v>591</v>
      </c>
      <c r="F630" s="27" t="s">
        <v>47</v>
      </c>
      <c r="G630" s="6" t="s">
        <v>20</v>
      </c>
      <c r="H630" s="6">
        <v>472</v>
      </c>
      <c r="I630" s="6">
        <v>472</v>
      </c>
      <c r="J630" s="6">
        <f t="shared" si="9"/>
        <v>0.47199999999999998</v>
      </c>
      <c r="K630" s="6">
        <v>1</v>
      </c>
      <c r="L630" s="6" t="s">
        <v>168</v>
      </c>
      <c r="M630" s="6" t="s">
        <v>67</v>
      </c>
      <c r="N630" s="6" t="s">
        <v>36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2:32" ht="60" customHeight="1">
      <c r="B631" s="16">
        <v>630</v>
      </c>
      <c r="C631" s="6">
        <v>40000000487</v>
      </c>
      <c r="D631" s="22">
        <v>61044900000</v>
      </c>
      <c r="E631" s="23" t="s">
        <v>590</v>
      </c>
      <c r="F631" s="27" t="s">
        <v>64</v>
      </c>
      <c r="G631" s="6" t="s">
        <v>20</v>
      </c>
      <c r="H631" s="6">
        <v>148</v>
      </c>
      <c r="I631" s="6">
        <v>148</v>
      </c>
      <c r="J631" s="6">
        <f t="shared" si="9"/>
        <v>0.14799999999999999</v>
      </c>
      <c r="K631" s="6">
        <v>1</v>
      </c>
      <c r="L631" s="6" t="s">
        <v>168</v>
      </c>
      <c r="M631" s="6" t="s">
        <v>67</v>
      </c>
      <c r="N631" s="6" t="s">
        <v>149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2:32" ht="30" customHeight="1">
      <c r="B632" s="16">
        <v>631</v>
      </c>
      <c r="C632" s="6">
        <v>40000000486</v>
      </c>
      <c r="D632" s="22">
        <v>61046300000</v>
      </c>
      <c r="E632" s="23" t="s">
        <v>592</v>
      </c>
      <c r="F632" s="27" t="s">
        <v>69</v>
      </c>
      <c r="G632" s="6" t="s">
        <v>20</v>
      </c>
      <c r="H632" s="6">
        <v>206</v>
      </c>
      <c r="I632" s="6">
        <v>206</v>
      </c>
      <c r="J632" s="6">
        <f t="shared" si="9"/>
        <v>0.20599999999999999</v>
      </c>
      <c r="K632" s="6">
        <v>1</v>
      </c>
      <c r="L632" s="6" t="s">
        <v>168</v>
      </c>
      <c r="M632" s="6" t="s">
        <v>67</v>
      </c>
      <c r="N632" s="6" t="s">
        <v>36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2:32" ht="45" customHeight="1">
      <c r="B633" s="16">
        <v>632</v>
      </c>
      <c r="C633" s="6">
        <v>40000000485</v>
      </c>
      <c r="D633" s="22">
        <v>61061000000</v>
      </c>
      <c r="E633" s="23" t="s">
        <v>547</v>
      </c>
      <c r="F633" s="27" t="s">
        <v>119</v>
      </c>
      <c r="G633" s="6" t="s">
        <v>20</v>
      </c>
      <c r="H633" s="6">
        <v>298</v>
      </c>
      <c r="I633" s="6">
        <v>298</v>
      </c>
      <c r="J633" s="6">
        <f t="shared" si="9"/>
        <v>0.29799999999999999</v>
      </c>
      <c r="K633" s="6">
        <v>1</v>
      </c>
      <c r="L633" s="6" t="s">
        <v>168</v>
      </c>
      <c r="M633" s="6" t="s">
        <v>67</v>
      </c>
      <c r="N633" s="6" t="s">
        <v>25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2:32" ht="30" customHeight="1">
      <c r="B634" s="16">
        <v>633</v>
      </c>
      <c r="C634" s="6">
        <v>40000000484</v>
      </c>
      <c r="D634" s="22">
        <v>62046239000</v>
      </c>
      <c r="E634" s="23" t="s">
        <v>510</v>
      </c>
      <c r="F634" s="27" t="s">
        <v>52</v>
      </c>
      <c r="G634" s="6" t="s">
        <v>20</v>
      </c>
      <c r="H634" s="6">
        <v>280</v>
      </c>
      <c r="I634" s="6">
        <v>280</v>
      </c>
      <c r="J634" s="6">
        <f t="shared" si="9"/>
        <v>0.28000000000000003</v>
      </c>
      <c r="K634" s="6">
        <v>1</v>
      </c>
      <c r="L634" s="6" t="s">
        <v>168</v>
      </c>
      <c r="M634" s="6" t="s">
        <v>67</v>
      </c>
      <c r="N634" s="6" t="s">
        <v>25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2:32" ht="30" customHeight="1">
      <c r="B635" s="16">
        <v>634</v>
      </c>
      <c r="C635" s="6">
        <v>40000000483</v>
      </c>
      <c r="D635" s="22">
        <v>61091000000</v>
      </c>
      <c r="E635" s="23" t="s">
        <v>500</v>
      </c>
      <c r="F635" s="27" t="s">
        <v>46</v>
      </c>
      <c r="G635" s="6" t="s">
        <v>20</v>
      </c>
      <c r="H635" s="6">
        <v>116</v>
      </c>
      <c r="I635" s="6">
        <v>116</v>
      </c>
      <c r="J635" s="6">
        <f t="shared" si="9"/>
        <v>0.11600000000000001</v>
      </c>
      <c r="K635" s="6">
        <v>1</v>
      </c>
      <c r="L635" s="6" t="s">
        <v>168</v>
      </c>
      <c r="M635" s="6" t="s">
        <v>67</v>
      </c>
      <c r="N635" s="6" t="s">
        <v>25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2:32" ht="45" customHeight="1">
      <c r="B636" s="16">
        <v>635</v>
      </c>
      <c r="C636" s="6">
        <v>40000000482</v>
      </c>
      <c r="D636" s="22">
        <v>61044300000</v>
      </c>
      <c r="E636" s="23" t="s">
        <v>541</v>
      </c>
      <c r="F636" s="27" t="s">
        <v>64</v>
      </c>
      <c r="G636" s="6" t="s">
        <v>20</v>
      </c>
      <c r="H636" s="6">
        <v>346</v>
      </c>
      <c r="I636" s="6">
        <v>346</v>
      </c>
      <c r="J636" s="6">
        <f t="shared" si="9"/>
        <v>0.34599999999999997</v>
      </c>
      <c r="K636" s="6">
        <v>1</v>
      </c>
      <c r="L636" s="6" t="s">
        <v>168</v>
      </c>
      <c r="M636" s="6" t="s">
        <v>67</v>
      </c>
      <c r="N636" s="6" t="s">
        <v>36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2:32" ht="60" customHeight="1">
      <c r="B637" s="16">
        <v>636</v>
      </c>
      <c r="C637" s="6">
        <v>40000000481</v>
      </c>
      <c r="D637" s="22">
        <v>61045900000</v>
      </c>
      <c r="E637" s="23" t="s">
        <v>593</v>
      </c>
      <c r="F637" s="27" t="s">
        <v>50</v>
      </c>
      <c r="G637" s="6" t="s">
        <v>20</v>
      </c>
      <c r="H637" s="6">
        <v>150</v>
      </c>
      <c r="I637" s="6">
        <v>150</v>
      </c>
      <c r="J637" s="6">
        <f t="shared" si="9"/>
        <v>0.15</v>
      </c>
      <c r="K637" s="6">
        <v>1</v>
      </c>
      <c r="L637" s="6" t="s">
        <v>168</v>
      </c>
      <c r="M637" s="6" t="s">
        <v>67</v>
      </c>
      <c r="N637" s="6" t="s">
        <v>149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2:32" ht="30" customHeight="1">
      <c r="B638" s="16">
        <v>637</v>
      </c>
      <c r="C638" s="6">
        <v>40000000480</v>
      </c>
      <c r="D638" s="22">
        <v>61062000000</v>
      </c>
      <c r="E638" s="23" t="s">
        <v>591</v>
      </c>
      <c r="F638" s="27" t="s">
        <v>47</v>
      </c>
      <c r="G638" s="6" t="s">
        <v>20</v>
      </c>
      <c r="H638" s="6">
        <v>174</v>
      </c>
      <c r="I638" s="6">
        <v>174</v>
      </c>
      <c r="J638" s="6">
        <f t="shared" si="9"/>
        <v>0.17399999999999999</v>
      </c>
      <c r="K638" s="6">
        <v>1</v>
      </c>
      <c r="L638" s="6" t="s">
        <v>168</v>
      </c>
      <c r="M638" s="6" t="s">
        <v>67</v>
      </c>
      <c r="N638" s="6" t="s">
        <v>170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2:32" ht="30" customHeight="1">
      <c r="B639" s="16">
        <v>638</v>
      </c>
      <c r="C639" s="6">
        <v>40000000479</v>
      </c>
      <c r="D639" s="22">
        <v>61099020000</v>
      </c>
      <c r="E639" s="23" t="s">
        <v>508</v>
      </c>
      <c r="F639" s="27" t="s">
        <v>46</v>
      </c>
      <c r="G639" s="6" t="s">
        <v>20</v>
      </c>
      <c r="H639" s="6">
        <v>158</v>
      </c>
      <c r="I639" s="6">
        <v>158</v>
      </c>
      <c r="J639" s="6">
        <f t="shared" si="9"/>
        <v>0.158</v>
      </c>
      <c r="K639" s="6">
        <v>1</v>
      </c>
      <c r="L639" s="6" t="s">
        <v>168</v>
      </c>
      <c r="M639" s="6" t="s">
        <v>67</v>
      </c>
      <c r="N639" s="6" t="s">
        <v>36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2:32" ht="60" customHeight="1">
      <c r="B640" s="16">
        <v>639</v>
      </c>
      <c r="C640" s="6">
        <v>40000000478</v>
      </c>
      <c r="D640" s="22">
        <v>61069090000</v>
      </c>
      <c r="E640" s="23" t="s">
        <v>594</v>
      </c>
      <c r="F640" s="27" t="s">
        <v>47</v>
      </c>
      <c r="G640" s="6" t="s">
        <v>20</v>
      </c>
      <c r="H640" s="6">
        <v>286</v>
      </c>
      <c r="I640" s="6">
        <v>286</v>
      </c>
      <c r="J640" s="6">
        <f t="shared" si="9"/>
        <v>0.28599999999999998</v>
      </c>
      <c r="K640" s="6">
        <v>1</v>
      </c>
      <c r="L640" s="6" t="s">
        <v>168</v>
      </c>
      <c r="M640" s="6" t="s">
        <v>67</v>
      </c>
      <c r="N640" s="6" t="s">
        <v>149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2:32" ht="45" customHeight="1">
      <c r="B641" s="16">
        <v>640</v>
      </c>
      <c r="C641" s="6">
        <v>40000000477</v>
      </c>
      <c r="D641" s="22">
        <v>61124190000</v>
      </c>
      <c r="E641" s="23" t="s">
        <v>595</v>
      </c>
      <c r="F641" s="27" t="s">
        <v>171</v>
      </c>
      <c r="G641" s="6" t="s">
        <v>20</v>
      </c>
      <c r="H641" s="6">
        <v>178</v>
      </c>
      <c r="I641" s="6">
        <v>178</v>
      </c>
      <c r="J641" s="6">
        <f t="shared" si="9"/>
        <v>0.17799999999999999</v>
      </c>
      <c r="K641" s="6">
        <v>1</v>
      </c>
      <c r="L641" s="6" t="s">
        <v>168</v>
      </c>
      <c r="M641" s="6" t="s">
        <v>67</v>
      </c>
      <c r="N641" s="6" t="s">
        <v>36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2:32" ht="60" customHeight="1">
      <c r="B642" s="16">
        <v>641</v>
      </c>
      <c r="C642" s="6">
        <v>40000000476</v>
      </c>
      <c r="D642" s="22">
        <v>61069090000</v>
      </c>
      <c r="E642" s="23" t="s">
        <v>594</v>
      </c>
      <c r="F642" s="27" t="s">
        <v>47</v>
      </c>
      <c r="G642" s="6" t="s">
        <v>20</v>
      </c>
      <c r="H642" s="6">
        <v>204</v>
      </c>
      <c r="I642" s="6">
        <v>204</v>
      </c>
      <c r="J642" s="6">
        <f t="shared" ref="J642:J705" si="10">I642/1000</f>
        <v>0.20399999999999999</v>
      </c>
      <c r="K642" s="6">
        <v>1</v>
      </c>
      <c r="L642" s="6" t="s">
        <v>168</v>
      </c>
      <c r="M642" s="6" t="s">
        <v>67</v>
      </c>
      <c r="N642" s="6" t="s">
        <v>149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2:32" ht="26.25" customHeight="1">
      <c r="B643" s="16">
        <v>642</v>
      </c>
      <c r="C643" s="6">
        <v>40000000475</v>
      </c>
      <c r="D643" s="16">
        <v>42022210000</v>
      </c>
      <c r="E643" s="37" t="s">
        <v>596</v>
      </c>
      <c r="F643" s="27" t="s">
        <v>120</v>
      </c>
      <c r="G643" s="6" t="s">
        <v>20</v>
      </c>
      <c r="H643" s="6">
        <v>194</v>
      </c>
      <c r="I643" s="6">
        <v>194</v>
      </c>
      <c r="J643" s="6">
        <f t="shared" si="10"/>
        <v>0.19400000000000001</v>
      </c>
      <c r="K643" s="6">
        <v>1</v>
      </c>
      <c r="L643" s="6" t="s">
        <v>168</v>
      </c>
      <c r="M643" s="6" t="s">
        <v>67</v>
      </c>
      <c r="N643" s="6" t="s">
        <v>36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2:32" ht="45" customHeight="1">
      <c r="B644" s="16">
        <v>643</v>
      </c>
      <c r="C644" s="6">
        <v>40000000474</v>
      </c>
      <c r="D644" s="22">
        <v>61124190000</v>
      </c>
      <c r="E644" s="23" t="s">
        <v>595</v>
      </c>
      <c r="F644" s="27" t="s">
        <v>171</v>
      </c>
      <c r="G644" s="6" t="s">
        <v>20</v>
      </c>
      <c r="H644" s="6">
        <v>310</v>
      </c>
      <c r="I644" s="6">
        <v>310</v>
      </c>
      <c r="J644" s="6">
        <f t="shared" si="10"/>
        <v>0.31</v>
      </c>
      <c r="K644" s="6">
        <v>1</v>
      </c>
      <c r="L644" s="6" t="s">
        <v>168</v>
      </c>
      <c r="M644" s="6" t="s">
        <v>67</v>
      </c>
      <c r="N644" s="6" t="s">
        <v>36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2:32" ht="45" customHeight="1">
      <c r="B645" s="16">
        <v>644</v>
      </c>
      <c r="C645" s="6">
        <v>40000000473</v>
      </c>
      <c r="D645" s="22">
        <v>61046200000</v>
      </c>
      <c r="E645" s="23" t="s">
        <v>597</v>
      </c>
      <c r="F645" s="27" t="s">
        <v>115</v>
      </c>
      <c r="G645" s="6" t="s">
        <v>20</v>
      </c>
      <c r="H645" s="6">
        <v>284</v>
      </c>
      <c r="I645" s="6">
        <v>284</v>
      </c>
      <c r="J645" s="6">
        <f t="shared" si="10"/>
        <v>0.28399999999999997</v>
      </c>
      <c r="K645" s="6">
        <v>1</v>
      </c>
      <c r="L645" s="6" t="s">
        <v>168</v>
      </c>
      <c r="M645" s="6" t="s">
        <v>67</v>
      </c>
      <c r="N645" s="6" t="s">
        <v>25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2:32" ht="60" customHeight="1">
      <c r="B646" s="16">
        <v>645</v>
      </c>
      <c r="C646" s="6">
        <v>40000000472</v>
      </c>
      <c r="D646" s="22">
        <v>61044900000</v>
      </c>
      <c r="E646" s="23" t="s">
        <v>590</v>
      </c>
      <c r="F646" s="27" t="s">
        <v>64</v>
      </c>
      <c r="G646" s="6" t="s">
        <v>20</v>
      </c>
      <c r="H646" s="6">
        <v>170</v>
      </c>
      <c r="I646" s="6">
        <v>170</v>
      </c>
      <c r="J646" s="6">
        <f t="shared" si="10"/>
        <v>0.17</v>
      </c>
      <c r="K646" s="6">
        <v>1</v>
      </c>
      <c r="L646" s="6" t="s">
        <v>168</v>
      </c>
      <c r="M646" s="6" t="s">
        <v>67</v>
      </c>
      <c r="N646" s="6" t="s">
        <v>149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2:32" ht="45" customHeight="1">
      <c r="B647" s="16">
        <v>646</v>
      </c>
      <c r="C647" s="6">
        <v>40000000471</v>
      </c>
      <c r="D647" s="22">
        <v>62046990000</v>
      </c>
      <c r="E647" s="23" t="s">
        <v>598</v>
      </c>
      <c r="F647" s="27" t="s">
        <v>52</v>
      </c>
      <c r="G647" s="6" t="s">
        <v>20</v>
      </c>
      <c r="H647" s="6">
        <v>216</v>
      </c>
      <c r="I647" s="6">
        <v>216</v>
      </c>
      <c r="J647" s="6">
        <f t="shared" si="10"/>
        <v>0.216</v>
      </c>
      <c r="K647" s="6">
        <v>1</v>
      </c>
      <c r="L647" s="6" t="s">
        <v>168</v>
      </c>
      <c r="M647" s="6" t="s">
        <v>67</v>
      </c>
      <c r="N647" s="6" t="s">
        <v>149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2:32" ht="30" customHeight="1">
      <c r="B648" s="16">
        <v>647</v>
      </c>
      <c r="C648" s="6">
        <v>40000000470</v>
      </c>
      <c r="D648" s="22">
        <v>61099020000</v>
      </c>
      <c r="E648" s="23" t="s">
        <v>508</v>
      </c>
      <c r="F648" s="27" t="s">
        <v>46</v>
      </c>
      <c r="G648" s="6" t="s">
        <v>20</v>
      </c>
      <c r="H648" s="6">
        <v>148</v>
      </c>
      <c r="I648" s="6">
        <v>148</v>
      </c>
      <c r="J648" s="6">
        <f t="shared" si="10"/>
        <v>0.14799999999999999</v>
      </c>
      <c r="K648" s="6">
        <v>1</v>
      </c>
      <c r="L648" s="6" t="s">
        <v>168</v>
      </c>
      <c r="M648" s="6" t="s">
        <v>67</v>
      </c>
      <c r="N648" s="6" t="s">
        <v>36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2:32" ht="30" customHeight="1">
      <c r="B649" s="16">
        <v>648</v>
      </c>
      <c r="C649" s="6">
        <v>40000000469</v>
      </c>
      <c r="D649" s="22">
        <v>62046318000</v>
      </c>
      <c r="E649" s="23" t="s">
        <v>511</v>
      </c>
      <c r="F649" s="27" t="s">
        <v>167</v>
      </c>
      <c r="G649" s="6" t="s">
        <v>20</v>
      </c>
      <c r="H649" s="6">
        <v>496</v>
      </c>
      <c r="I649" s="6">
        <v>496</v>
      </c>
      <c r="J649" s="6">
        <f t="shared" si="10"/>
        <v>0.496</v>
      </c>
      <c r="K649" s="6">
        <v>1</v>
      </c>
      <c r="L649" s="6" t="s">
        <v>168</v>
      </c>
      <c r="M649" s="6" t="s">
        <v>67</v>
      </c>
      <c r="N649" s="6" t="s">
        <v>36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2:32" ht="45" customHeight="1">
      <c r="B650" s="16">
        <v>649</v>
      </c>
      <c r="C650" s="6">
        <v>40000000468</v>
      </c>
      <c r="D650" s="22">
        <v>61044300000</v>
      </c>
      <c r="E650" s="23" t="s">
        <v>541</v>
      </c>
      <c r="F650" s="27" t="s">
        <v>64</v>
      </c>
      <c r="G650" s="6" t="s">
        <v>20</v>
      </c>
      <c r="H650" s="6">
        <v>304</v>
      </c>
      <c r="I650" s="6">
        <v>304</v>
      </c>
      <c r="J650" s="6">
        <f t="shared" si="10"/>
        <v>0.30399999999999999</v>
      </c>
      <c r="K650" s="6">
        <v>1</v>
      </c>
      <c r="L650" s="6" t="s">
        <v>168</v>
      </c>
      <c r="M650" s="6" t="s">
        <v>67</v>
      </c>
      <c r="N650" s="6" t="s">
        <v>36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2:32" ht="45" customHeight="1">
      <c r="B651" s="16">
        <v>650</v>
      </c>
      <c r="C651" s="6">
        <v>40000000467</v>
      </c>
      <c r="D651" s="22">
        <v>61124190000</v>
      </c>
      <c r="E651" s="23" t="s">
        <v>595</v>
      </c>
      <c r="F651" s="27" t="s">
        <v>171</v>
      </c>
      <c r="G651" s="6" t="s">
        <v>20</v>
      </c>
      <c r="H651" s="6">
        <v>52</v>
      </c>
      <c r="I651" s="6">
        <v>52</v>
      </c>
      <c r="J651" s="6">
        <f t="shared" si="10"/>
        <v>5.1999999999999998E-2</v>
      </c>
      <c r="K651" s="6">
        <v>1</v>
      </c>
      <c r="L651" s="6" t="s">
        <v>168</v>
      </c>
      <c r="M651" s="20" t="s">
        <v>18</v>
      </c>
      <c r="N651" s="6" t="s">
        <v>36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2:32" ht="30" customHeight="1">
      <c r="B652" s="16">
        <v>651</v>
      </c>
      <c r="C652" s="6">
        <v>40000000466</v>
      </c>
      <c r="D652" s="22">
        <v>62046318000</v>
      </c>
      <c r="E652" s="23" t="s">
        <v>511</v>
      </c>
      <c r="F652" s="27" t="s">
        <v>52</v>
      </c>
      <c r="G652" s="6" t="s">
        <v>20</v>
      </c>
      <c r="H652" s="6">
        <v>240</v>
      </c>
      <c r="I652" s="6">
        <v>240</v>
      </c>
      <c r="J652" s="6">
        <f t="shared" si="10"/>
        <v>0.24</v>
      </c>
      <c r="K652" s="6">
        <v>1</v>
      </c>
      <c r="L652" s="6" t="s">
        <v>168</v>
      </c>
      <c r="M652" s="6" t="s">
        <v>67</v>
      </c>
      <c r="N652" s="6" t="s">
        <v>36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2:32" ht="30" customHeight="1">
      <c r="B653" s="16">
        <v>652</v>
      </c>
      <c r="C653" s="6">
        <v>40000000465</v>
      </c>
      <c r="D653" s="22">
        <v>61091000000</v>
      </c>
      <c r="E653" s="23" t="s">
        <v>500</v>
      </c>
      <c r="F653" s="27" t="s">
        <v>46</v>
      </c>
      <c r="G653" s="6" t="s">
        <v>20</v>
      </c>
      <c r="H653" s="6">
        <v>116</v>
      </c>
      <c r="I653" s="6">
        <v>116</v>
      </c>
      <c r="J653" s="6">
        <f t="shared" si="10"/>
        <v>0.11600000000000001</v>
      </c>
      <c r="K653" s="6">
        <v>1</v>
      </c>
      <c r="L653" s="6" t="s">
        <v>168</v>
      </c>
      <c r="M653" s="6" t="s">
        <v>67</v>
      </c>
      <c r="N653" s="6" t="s">
        <v>25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2:32" ht="30" customHeight="1">
      <c r="B654" s="16">
        <v>653</v>
      </c>
      <c r="C654" s="6">
        <v>40000000464</v>
      </c>
      <c r="D654" s="22">
        <v>61062000000</v>
      </c>
      <c r="E654" s="23" t="s">
        <v>599</v>
      </c>
      <c r="F654" s="27" t="s">
        <v>14</v>
      </c>
      <c r="G654" s="6" t="s">
        <v>20</v>
      </c>
      <c r="H654" s="6">
        <v>148</v>
      </c>
      <c r="I654" s="6">
        <v>148</v>
      </c>
      <c r="J654" s="6">
        <f t="shared" si="10"/>
        <v>0.14799999999999999</v>
      </c>
      <c r="K654" s="6">
        <v>1</v>
      </c>
      <c r="L654" s="6" t="s">
        <v>168</v>
      </c>
      <c r="M654" s="6" t="s">
        <v>67</v>
      </c>
      <c r="N654" s="6" t="s">
        <v>36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2:32" ht="30" customHeight="1">
      <c r="B655" s="16">
        <v>654</v>
      </c>
      <c r="C655" s="6">
        <v>40000000463</v>
      </c>
      <c r="D655" s="22">
        <v>62024000090</v>
      </c>
      <c r="E655" s="23" t="s">
        <v>600</v>
      </c>
      <c r="F655" s="27" t="s">
        <v>34</v>
      </c>
      <c r="G655" s="6" t="s">
        <v>20</v>
      </c>
      <c r="H655" s="6">
        <v>496</v>
      </c>
      <c r="I655" s="6">
        <v>496</v>
      </c>
      <c r="J655" s="6">
        <f t="shared" si="10"/>
        <v>0.496</v>
      </c>
      <c r="K655" s="6">
        <v>1</v>
      </c>
      <c r="L655" s="6" t="s">
        <v>168</v>
      </c>
      <c r="M655" s="6" t="s">
        <v>67</v>
      </c>
      <c r="N655" s="6" t="s">
        <v>36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2:32" ht="45" customHeight="1">
      <c r="B656" s="16">
        <v>655</v>
      </c>
      <c r="C656" s="6">
        <v>40000000462</v>
      </c>
      <c r="D656" s="22">
        <v>61061000000</v>
      </c>
      <c r="E656" s="23" t="s">
        <v>589</v>
      </c>
      <c r="F656" s="27" t="s">
        <v>47</v>
      </c>
      <c r="G656" s="6" t="s">
        <v>20</v>
      </c>
      <c r="H656" s="6">
        <v>232</v>
      </c>
      <c r="I656" s="6">
        <v>232</v>
      </c>
      <c r="J656" s="6">
        <f t="shared" si="10"/>
        <v>0.23200000000000001</v>
      </c>
      <c r="K656" s="6">
        <v>1</v>
      </c>
      <c r="L656" s="6" t="s">
        <v>168</v>
      </c>
      <c r="M656" s="6" t="s">
        <v>67</v>
      </c>
      <c r="N656" s="6" t="s">
        <v>25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2:32" ht="45" customHeight="1">
      <c r="B657" s="16">
        <v>656</v>
      </c>
      <c r="C657" s="6">
        <v>40000000461</v>
      </c>
      <c r="D657" s="22">
        <v>62046990000</v>
      </c>
      <c r="E657" s="23" t="s">
        <v>598</v>
      </c>
      <c r="F657" s="27" t="s">
        <v>52</v>
      </c>
      <c r="G657" s="6" t="s">
        <v>20</v>
      </c>
      <c r="H657" s="6">
        <v>240</v>
      </c>
      <c r="I657" s="6">
        <v>240</v>
      </c>
      <c r="J657" s="6">
        <f t="shared" si="10"/>
        <v>0.24</v>
      </c>
      <c r="K657" s="6">
        <v>1</v>
      </c>
      <c r="L657" s="6" t="s">
        <v>168</v>
      </c>
      <c r="M657" s="6" t="s">
        <v>67</v>
      </c>
      <c r="N657" s="6" t="s">
        <v>149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2:32" ht="30" customHeight="1">
      <c r="B658" s="16">
        <v>657</v>
      </c>
      <c r="C658" s="6">
        <v>40000000460</v>
      </c>
      <c r="D658" s="22">
        <v>61046300000</v>
      </c>
      <c r="E658" s="23" t="s">
        <v>592</v>
      </c>
      <c r="F658" s="27" t="s">
        <v>69</v>
      </c>
      <c r="G658" s="6" t="s">
        <v>20</v>
      </c>
      <c r="H658" s="6">
        <v>176</v>
      </c>
      <c r="I658" s="6">
        <v>176</v>
      </c>
      <c r="J658" s="6">
        <f t="shared" si="10"/>
        <v>0.17599999999999999</v>
      </c>
      <c r="K658" s="6">
        <v>1</v>
      </c>
      <c r="L658" s="6" t="s">
        <v>168</v>
      </c>
      <c r="M658" s="6" t="s">
        <v>67</v>
      </c>
      <c r="N658" s="6" t="s">
        <v>36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2:32" ht="30" customHeight="1">
      <c r="B659" s="16">
        <v>658</v>
      </c>
      <c r="C659" s="6">
        <v>40000000459</v>
      </c>
      <c r="D659" s="22">
        <v>61099020000</v>
      </c>
      <c r="E659" s="23" t="s">
        <v>508</v>
      </c>
      <c r="F659" s="27" t="s">
        <v>46</v>
      </c>
      <c r="G659" s="6" t="s">
        <v>20</v>
      </c>
      <c r="H659" s="6">
        <v>234</v>
      </c>
      <c r="I659" s="6">
        <v>234</v>
      </c>
      <c r="J659" s="6">
        <f t="shared" si="10"/>
        <v>0.23400000000000001</v>
      </c>
      <c r="K659" s="6">
        <v>1</v>
      </c>
      <c r="L659" s="6" t="s">
        <v>168</v>
      </c>
      <c r="M659" s="6" t="s">
        <v>67</v>
      </c>
      <c r="N659" s="6" t="s">
        <v>36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2:32" ht="30" customHeight="1">
      <c r="B660" s="16">
        <v>659</v>
      </c>
      <c r="C660" s="6">
        <v>40000000458</v>
      </c>
      <c r="D660" s="22">
        <v>61102099000</v>
      </c>
      <c r="E660" s="23" t="s">
        <v>601</v>
      </c>
      <c r="F660" s="29" t="s">
        <v>9</v>
      </c>
      <c r="G660" s="6" t="s">
        <v>20</v>
      </c>
      <c r="H660" s="6">
        <v>622</v>
      </c>
      <c r="I660" s="6">
        <v>622</v>
      </c>
      <c r="J660" s="6">
        <f t="shared" si="10"/>
        <v>0.622</v>
      </c>
      <c r="K660" s="6">
        <v>1</v>
      </c>
      <c r="L660" s="6" t="s">
        <v>168</v>
      </c>
      <c r="M660" s="6" t="s">
        <v>67</v>
      </c>
      <c r="N660" s="6" t="s">
        <v>25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2:32" ht="45" customHeight="1">
      <c r="B661" s="16">
        <v>660</v>
      </c>
      <c r="C661" s="6">
        <v>40000000457</v>
      </c>
      <c r="D661" s="22">
        <v>61061000000</v>
      </c>
      <c r="E661" s="23" t="s">
        <v>589</v>
      </c>
      <c r="F661" s="27" t="s">
        <v>47</v>
      </c>
      <c r="G661" s="6" t="s">
        <v>20</v>
      </c>
      <c r="H661" s="6">
        <v>258</v>
      </c>
      <c r="I661" s="6">
        <v>258</v>
      </c>
      <c r="J661" s="6">
        <f t="shared" si="10"/>
        <v>0.25800000000000001</v>
      </c>
      <c r="K661" s="6">
        <v>1</v>
      </c>
      <c r="L661" s="6" t="s">
        <v>168</v>
      </c>
      <c r="M661" s="6" t="s">
        <v>12</v>
      </c>
      <c r="N661" s="6" t="s">
        <v>25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2:32" ht="45" customHeight="1">
      <c r="B662" s="16">
        <v>661</v>
      </c>
      <c r="C662" s="6">
        <v>40000000456</v>
      </c>
      <c r="D662" s="22">
        <v>61044300000</v>
      </c>
      <c r="E662" s="23" t="s">
        <v>541</v>
      </c>
      <c r="F662" s="27" t="s">
        <v>64</v>
      </c>
      <c r="G662" s="6" t="s">
        <v>20</v>
      </c>
      <c r="H662" s="6">
        <v>378</v>
      </c>
      <c r="I662" s="6">
        <v>378</v>
      </c>
      <c r="J662" s="6">
        <f t="shared" si="10"/>
        <v>0.378</v>
      </c>
      <c r="K662" s="6">
        <v>1</v>
      </c>
      <c r="L662" s="6" t="s">
        <v>168</v>
      </c>
      <c r="M662" s="6" t="s">
        <v>67</v>
      </c>
      <c r="N662" s="6" t="s">
        <v>36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2:32" ht="30" customHeight="1">
      <c r="B663" s="16">
        <v>662</v>
      </c>
      <c r="C663" s="6">
        <v>40000000455</v>
      </c>
      <c r="D663" s="22">
        <v>61091000000</v>
      </c>
      <c r="E663" s="23" t="s">
        <v>500</v>
      </c>
      <c r="F663" s="27" t="s">
        <v>46</v>
      </c>
      <c r="G663" s="6" t="s">
        <v>20</v>
      </c>
      <c r="H663" s="6">
        <v>130</v>
      </c>
      <c r="I663" s="6">
        <v>130</v>
      </c>
      <c r="J663" s="6">
        <f t="shared" si="10"/>
        <v>0.13</v>
      </c>
      <c r="K663" s="6">
        <v>1</v>
      </c>
      <c r="L663" s="6" t="s">
        <v>168</v>
      </c>
      <c r="M663" s="6" t="s">
        <v>67</v>
      </c>
      <c r="N663" s="6" t="s">
        <v>25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2:32" ht="30" customHeight="1">
      <c r="B664" s="16">
        <v>663</v>
      </c>
      <c r="C664" s="6">
        <v>40000000454</v>
      </c>
      <c r="D664" s="22">
        <v>61102099000</v>
      </c>
      <c r="E664" s="23" t="s">
        <v>601</v>
      </c>
      <c r="F664" s="29" t="s">
        <v>9</v>
      </c>
      <c r="G664" s="6" t="s">
        <v>20</v>
      </c>
      <c r="H664" s="6">
        <v>532</v>
      </c>
      <c r="I664" s="6">
        <v>532</v>
      </c>
      <c r="J664" s="6">
        <f t="shared" si="10"/>
        <v>0.53200000000000003</v>
      </c>
      <c r="K664" s="6">
        <v>1</v>
      </c>
      <c r="L664" s="6" t="s">
        <v>168</v>
      </c>
      <c r="M664" s="6" t="s">
        <v>67</v>
      </c>
      <c r="N664" s="6" t="s">
        <v>25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2:32" ht="45" customHeight="1">
      <c r="B665" s="16">
        <v>664</v>
      </c>
      <c r="C665" s="6">
        <v>40000000453</v>
      </c>
      <c r="D665" s="22">
        <v>61061000000</v>
      </c>
      <c r="E665" s="23" t="s">
        <v>589</v>
      </c>
      <c r="F665" s="27" t="s">
        <v>47</v>
      </c>
      <c r="G665" s="6" t="s">
        <v>20</v>
      </c>
      <c r="H665" s="6">
        <v>218</v>
      </c>
      <c r="I665" s="6">
        <v>218</v>
      </c>
      <c r="J665" s="6">
        <f t="shared" si="10"/>
        <v>0.218</v>
      </c>
      <c r="K665" s="6">
        <v>1</v>
      </c>
      <c r="L665" s="6" t="s">
        <v>168</v>
      </c>
      <c r="M665" s="6" t="s">
        <v>12</v>
      </c>
      <c r="N665" s="6" t="s">
        <v>25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2:32" ht="30" customHeight="1">
      <c r="B666" s="16">
        <v>665</v>
      </c>
      <c r="C666" s="6">
        <v>40000000452</v>
      </c>
      <c r="D666" s="22">
        <v>61062000000</v>
      </c>
      <c r="E666" s="23" t="s">
        <v>599</v>
      </c>
      <c r="F666" s="27" t="s">
        <v>14</v>
      </c>
      <c r="G666" s="6" t="s">
        <v>20</v>
      </c>
      <c r="H666" s="6">
        <v>168</v>
      </c>
      <c r="I666" s="6">
        <v>168</v>
      </c>
      <c r="J666" s="6">
        <f t="shared" si="10"/>
        <v>0.16800000000000001</v>
      </c>
      <c r="K666" s="6">
        <v>1</v>
      </c>
      <c r="L666" s="6" t="s">
        <v>168</v>
      </c>
      <c r="M666" s="6" t="s">
        <v>67</v>
      </c>
      <c r="N666" s="6" t="s">
        <v>36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2:32" ht="30" customHeight="1">
      <c r="B667" s="16">
        <v>666</v>
      </c>
      <c r="C667" s="6">
        <v>40000000451</v>
      </c>
      <c r="D667" s="22">
        <v>61082100000</v>
      </c>
      <c r="E667" s="23" t="s">
        <v>602</v>
      </c>
      <c r="F667" s="27" t="s">
        <v>173</v>
      </c>
      <c r="G667" s="6" t="s">
        <v>20</v>
      </c>
      <c r="H667" s="6">
        <v>22</v>
      </c>
      <c r="I667" s="6">
        <v>22</v>
      </c>
      <c r="J667" s="6">
        <f t="shared" si="10"/>
        <v>2.1999999999999999E-2</v>
      </c>
      <c r="K667" s="6">
        <v>1</v>
      </c>
      <c r="L667" s="6" t="s">
        <v>168</v>
      </c>
      <c r="M667" s="6" t="s">
        <v>67</v>
      </c>
      <c r="N667" s="6" t="s">
        <v>25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2:32" ht="45" customHeight="1">
      <c r="B668" s="16">
        <v>667</v>
      </c>
      <c r="C668" s="6">
        <v>40000000450</v>
      </c>
      <c r="D668" s="22">
        <v>61044300000</v>
      </c>
      <c r="E668" s="23" t="s">
        <v>541</v>
      </c>
      <c r="F668" s="27" t="s">
        <v>64</v>
      </c>
      <c r="G668" s="6" t="s">
        <v>20</v>
      </c>
      <c r="H668" s="6">
        <v>340</v>
      </c>
      <c r="I668" s="6">
        <v>340</v>
      </c>
      <c r="J668" s="6">
        <f t="shared" si="10"/>
        <v>0.34</v>
      </c>
      <c r="K668" s="6">
        <v>1</v>
      </c>
      <c r="L668" s="6" t="s">
        <v>168</v>
      </c>
      <c r="M668" s="6" t="s">
        <v>67</v>
      </c>
      <c r="N668" s="6" t="s">
        <v>36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2:32" ht="30" customHeight="1">
      <c r="B669" s="16">
        <v>668</v>
      </c>
      <c r="C669" s="6">
        <v>40000000449</v>
      </c>
      <c r="D669" s="22">
        <v>61091000000</v>
      </c>
      <c r="E669" s="23" t="s">
        <v>500</v>
      </c>
      <c r="F669" s="27" t="s">
        <v>46</v>
      </c>
      <c r="G669" s="6" t="s">
        <v>20</v>
      </c>
      <c r="H669" s="6">
        <v>114</v>
      </c>
      <c r="I669" s="6">
        <v>114</v>
      </c>
      <c r="J669" s="6">
        <f t="shared" si="10"/>
        <v>0.114</v>
      </c>
      <c r="K669" s="6">
        <v>1</v>
      </c>
      <c r="L669" s="6" t="s">
        <v>168</v>
      </c>
      <c r="M669" s="6" t="s">
        <v>67</v>
      </c>
      <c r="N669" s="6" t="s">
        <v>25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2:32" ht="45" customHeight="1">
      <c r="B670" s="16">
        <v>669</v>
      </c>
      <c r="C670" s="6">
        <v>40000000448</v>
      </c>
      <c r="D670" s="22">
        <v>62046231000</v>
      </c>
      <c r="E670" s="23" t="s">
        <v>603</v>
      </c>
      <c r="F670" s="27" t="s">
        <v>109</v>
      </c>
      <c r="G670" s="6" t="s">
        <v>20</v>
      </c>
      <c r="H670" s="6">
        <v>512</v>
      </c>
      <c r="I670" s="6">
        <v>512</v>
      </c>
      <c r="J670" s="6">
        <f t="shared" si="10"/>
        <v>0.51200000000000001</v>
      </c>
      <c r="K670" s="6">
        <v>1</v>
      </c>
      <c r="L670" s="6" t="s">
        <v>168</v>
      </c>
      <c r="M670" s="6" t="s">
        <v>12</v>
      </c>
      <c r="N670" s="6" t="s">
        <v>25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2:32" ht="30" customHeight="1">
      <c r="B671" s="16">
        <v>670</v>
      </c>
      <c r="C671" s="6">
        <v>40000000447</v>
      </c>
      <c r="D671" s="22">
        <v>62046318000</v>
      </c>
      <c r="E671" s="23" t="s">
        <v>511</v>
      </c>
      <c r="F671" s="27" t="s">
        <v>52</v>
      </c>
      <c r="G671" s="6" t="s">
        <v>20</v>
      </c>
      <c r="H671" s="6">
        <v>376</v>
      </c>
      <c r="I671" s="6">
        <v>376</v>
      </c>
      <c r="J671" s="6">
        <f t="shared" si="10"/>
        <v>0.376</v>
      </c>
      <c r="K671" s="6">
        <v>1</v>
      </c>
      <c r="L671" s="6" t="s">
        <v>168</v>
      </c>
      <c r="M671" s="6" t="s">
        <v>67</v>
      </c>
      <c r="N671" s="6" t="s">
        <v>36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2:32" ht="45" customHeight="1">
      <c r="B672" s="16">
        <v>671</v>
      </c>
      <c r="C672" s="6">
        <v>40000000446</v>
      </c>
      <c r="D672" s="22">
        <v>61051000000</v>
      </c>
      <c r="E672" s="23" t="s">
        <v>494</v>
      </c>
      <c r="F672" s="27" t="s">
        <v>47</v>
      </c>
      <c r="G672" s="7" t="s">
        <v>10</v>
      </c>
      <c r="H672" s="6">
        <v>406</v>
      </c>
      <c r="I672" s="6">
        <v>406</v>
      </c>
      <c r="J672" s="6">
        <f t="shared" si="10"/>
        <v>0.40600000000000003</v>
      </c>
      <c r="K672" s="6">
        <v>1</v>
      </c>
      <c r="L672" s="6" t="s">
        <v>168</v>
      </c>
      <c r="M672" s="6" t="s">
        <v>67</v>
      </c>
      <c r="N672" s="6" t="s">
        <v>13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2:32" ht="45" customHeight="1">
      <c r="B673" s="16">
        <v>672</v>
      </c>
      <c r="C673" s="6">
        <v>40000000445</v>
      </c>
      <c r="D673" s="22">
        <v>61124190000</v>
      </c>
      <c r="E673" s="23" t="s">
        <v>595</v>
      </c>
      <c r="F673" s="27" t="s">
        <v>171</v>
      </c>
      <c r="G673" s="6" t="s">
        <v>20</v>
      </c>
      <c r="H673" s="6">
        <v>84</v>
      </c>
      <c r="I673" s="6">
        <v>84</v>
      </c>
      <c r="J673" s="6">
        <f t="shared" si="10"/>
        <v>8.4000000000000005E-2</v>
      </c>
      <c r="K673" s="6">
        <v>1</v>
      </c>
      <c r="L673" s="6" t="s">
        <v>168</v>
      </c>
      <c r="M673" s="6" t="s">
        <v>67</v>
      </c>
      <c r="N673" s="6" t="s">
        <v>36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2:32" ht="60" customHeight="1">
      <c r="B674" s="16">
        <v>673</v>
      </c>
      <c r="C674" s="6">
        <v>40000000444</v>
      </c>
      <c r="D674" s="22">
        <v>61069090000</v>
      </c>
      <c r="E674" s="23" t="s">
        <v>594</v>
      </c>
      <c r="F674" s="27" t="s">
        <v>47</v>
      </c>
      <c r="G674" s="6" t="s">
        <v>20</v>
      </c>
      <c r="H674" s="6">
        <v>244</v>
      </c>
      <c r="I674" s="6">
        <v>244</v>
      </c>
      <c r="J674" s="6">
        <f t="shared" si="10"/>
        <v>0.24399999999999999</v>
      </c>
      <c r="K674" s="6">
        <v>1</v>
      </c>
      <c r="L674" s="6" t="s">
        <v>168</v>
      </c>
      <c r="M674" s="6" t="s">
        <v>67</v>
      </c>
      <c r="N674" s="6" t="s">
        <v>149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2:32" ht="60" customHeight="1">
      <c r="B675" s="16">
        <v>674</v>
      </c>
      <c r="C675" s="6">
        <v>40000000443</v>
      </c>
      <c r="D675" s="22">
        <v>61044900000</v>
      </c>
      <c r="E675" s="23" t="s">
        <v>590</v>
      </c>
      <c r="F675" s="27" t="s">
        <v>64</v>
      </c>
      <c r="G675" s="6" t="s">
        <v>20</v>
      </c>
      <c r="H675" s="6">
        <v>304</v>
      </c>
      <c r="I675" s="6">
        <v>304</v>
      </c>
      <c r="J675" s="6">
        <f t="shared" si="10"/>
        <v>0.30399999999999999</v>
      </c>
      <c r="K675" s="6">
        <v>1</v>
      </c>
      <c r="L675" s="6" t="s">
        <v>168</v>
      </c>
      <c r="M675" s="6" t="s">
        <v>67</v>
      </c>
      <c r="N675" s="6" t="s">
        <v>149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2:32" ht="60" customHeight="1">
      <c r="B676" s="16">
        <v>675</v>
      </c>
      <c r="C676" s="6">
        <v>40000000442</v>
      </c>
      <c r="D676" s="22">
        <v>61045900000</v>
      </c>
      <c r="E676" s="23" t="s">
        <v>593</v>
      </c>
      <c r="F676" s="27" t="s">
        <v>50</v>
      </c>
      <c r="G676" s="6" t="s">
        <v>20</v>
      </c>
      <c r="H676" s="6">
        <v>294</v>
      </c>
      <c r="I676" s="6">
        <v>294</v>
      </c>
      <c r="J676" s="6">
        <f t="shared" si="10"/>
        <v>0.29399999999999998</v>
      </c>
      <c r="K676" s="6">
        <v>1</v>
      </c>
      <c r="L676" s="6" t="s">
        <v>168</v>
      </c>
      <c r="M676" s="6" t="s">
        <v>67</v>
      </c>
      <c r="N676" s="6" t="s">
        <v>174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2:32" ht="45" customHeight="1">
      <c r="B677" s="16">
        <v>676</v>
      </c>
      <c r="C677" s="6">
        <v>40000000441</v>
      </c>
      <c r="D677" s="22">
        <v>61099020000</v>
      </c>
      <c r="E677" s="23" t="s">
        <v>604</v>
      </c>
      <c r="F677" s="27" t="s">
        <v>175</v>
      </c>
      <c r="G677" s="6" t="s">
        <v>20</v>
      </c>
      <c r="H677" s="6">
        <v>118</v>
      </c>
      <c r="I677" s="6">
        <v>118</v>
      </c>
      <c r="J677" s="6">
        <f t="shared" si="10"/>
        <v>0.11799999999999999</v>
      </c>
      <c r="K677" s="6">
        <v>1</v>
      </c>
      <c r="L677" s="6" t="s">
        <v>168</v>
      </c>
      <c r="M677" s="6" t="s">
        <v>67</v>
      </c>
      <c r="N677" s="6" t="s">
        <v>156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2:32" ht="30" customHeight="1">
      <c r="B678" s="16">
        <v>677</v>
      </c>
      <c r="C678" s="6">
        <v>40000000440</v>
      </c>
      <c r="D678" s="22">
        <v>61062000000</v>
      </c>
      <c r="E678" s="23" t="s">
        <v>599</v>
      </c>
      <c r="F678" s="27" t="s">
        <v>14</v>
      </c>
      <c r="G678" s="6" t="s">
        <v>20</v>
      </c>
      <c r="H678" s="6">
        <v>250</v>
      </c>
      <c r="I678" s="6">
        <v>250</v>
      </c>
      <c r="J678" s="6">
        <f t="shared" si="10"/>
        <v>0.25</v>
      </c>
      <c r="K678" s="6">
        <v>1</v>
      </c>
      <c r="L678" s="6" t="s">
        <v>168</v>
      </c>
      <c r="M678" s="6" t="s">
        <v>67</v>
      </c>
      <c r="N678" s="6" t="s">
        <v>36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2:32" ht="30" customHeight="1">
      <c r="B679" s="16">
        <v>678</v>
      </c>
      <c r="C679" s="6">
        <v>40000000439</v>
      </c>
      <c r="D679" s="22">
        <v>62046318000</v>
      </c>
      <c r="E679" s="23" t="s">
        <v>511</v>
      </c>
      <c r="F679" s="27" t="s">
        <v>52</v>
      </c>
      <c r="G679" s="6" t="s">
        <v>20</v>
      </c>
      <c r="H679" s="6">
        <v>484</v>
      </c>
      <c r="I679" s="6">
        <v>484</v>
      </c>
      <c r="J679" s="6">
        <f t="shared" si="10"/>
        <v>0.48399999999999999</v>
      </c>
      <c r="K679" s="6">
        <v>1</v>
      </c>
      <c r="L679" s="6" t="s">
        <v>168</v>
      </c>
      <c r="M679" s="6" t="s">
        <v>67</v>
      </c>
      <c r="N679" s="6" t="s">
        <v>36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2:32" ht="45" customHeight="1">
      <c r="B680" s="16">
        <v>679</v>
      </c>
      <c r="C680" s="6">
        <v>40000000438</v>
      </c>
      <c r="D680" s="22">
        <v>62046231000</v>
      </c>
      <c r="E680" s="23" t="s">
        <v>603</v>
      </c>
      <c r="F680" s="68" t="s">
        <v>109</v>
      </c>
      <c r="G680" s="55" t="s">
        <v>20</v>
      </c>
      <c r="H680" s="6">
        <v>486</v>
      </c>
      <c r="I680" s="6">
        <v>486</v>
      </c>
      <c r="J680" s="6">
        <f t="shared" si="10"/>
        <v>0.48599999999999999</v>
      </c>
      <c r="K680" s="55">
        <v>1</v>
      </c>
      <c r="L680" s="55" t="s">
        <v>168</v>
      </c>
      <c r="M680" s="6" t="s">
        <v>67</v>
      </c>
      <c r="N680" s="6" t="s">
        <v>25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2:32" ht="30" customHeight="1">
      <c r="B681" s="16">
        <v>680</v>
      </c>
      <c r="C681" s="6">
        <v>40000000437</v>
      </c>
      <c r="D681" s="22">
        <v>61091000000</v>
      </c>
      <c r="E681" s="23" t="s">
        <v>605</v>
      </c>
      <c r="F681" s="58" t="s">
        <v>46</v>
      </c>
      <c r="G681" s="59" t="s">
        <v>116</v>
      </c>
      <c r="H681" s="10">
        <v>92</v>
      </c>
      <c r="I681" s="10">
        <v>92</v>
      </c>
      <c r="J681" s="6">
        <f t="shared" si="10"/>
        <v>9.1999999999999998E-2</v>
      </c>
      <c r="K681" s="59">
        <v>1</v>
      </c>
      <c r="L681" s="59" t="s">
        <v>168</v>
      </c>
      <c r="M681" s="6" t="s">
        <v>67</v>
      </c>
      <c r="N681" s="6" t="s">
        <v>25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2:32" ht="30" customHeight="1">
      <c r="B682" s="16">
        <v>681</v>
      </c>
      <c r="C682" s="6">
        <v>40000000436</v>
      </c>
      <c r="D682" s="22">
        <v>61062000000</v>
      </c>
      <c r="E682" s="23" t="s">
        <v>599</v>
      </c>
      <c r="F682" s="27" t="s">
        <v>14</v>
      </c>
      <c r="G682" s="6" t="s">
        <v>20</v>
      </c>
      <c r="H682" s="6">
        <v>164</v>
      </c>
      <c r="I682" s="6">
        <v>164</v>
      </c>
      <c r="J682" s="6">
        <f t="shared" si="10"/>
        <v>0.16400000000000001</v>
      </c>
      <c r="K682" s="6">
        <v>1</v>
      </c>
      <c r="L682" s="6" t="s">
        <v>168</v>
      </c>
      <c r="M682" s="6" t="s">
        <v>67</v>
      </c>
      <c r="N682" s="6" t="s">
        <v>36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2:32" ht="60" customHeight="1">
      <c r="B683" s="16">
        <v>682</v>
      </c>
      <c r="C683" s="6">
        <v>40000000435</v>
      </c>
      <c r="D683" s="22">
        <v>61044900000</v>
      </c>
      <c r="E683" s="23" t="s">
        <v>590</v>
      </c>
      <c r="F683" s="27" t="s">
        <v>64</v>
      </c>
      <c r="G683" s="6" t="s">
        <v>20</v>
      </c>
      <c r="H683" s="6">
        <v>366</v>
      </c>
      <c r="I683" s="6">
        <v>366</v>
      </c>
      <c r="J683" s="6">
        <f t="shared" si="10"/>
        <v>0.36599999999999999</v>
      </c>
      <c r="K683" s="6">
        <v>1</v>
      </c>
      <c r="L683" s="6" t="s">
        <v>168</v>
      </c>
      <c r="M683" s="6" t="s">
        <v>67</v>
      </c>
      <c r="N683" s="6" t="s">
        <v>149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2:32" ht="30" customHeight="1">
      <c r="B684" s="16">
        <v>683</v>
      </c>
      <c r="C684" s="6">
        <v>40000000434</v>
      </c>
      <c r="D684" s="22">
        <v>61046300000</v>
      </c>
      <c r="E684" s="23" t="s">
        <v>592</v>
      </c>
      <c r="F684" s="27" t="s">
        <v>69</v>
      </c>
      <c r="G684" s="6" t="s">
        <v>20</v>
      </c>
      <c r="H684" s="6">
        <v>144</v>
      </c>
      <c r="I684" s="6">
        <v>144</v>
      </c>
      <c r="J684" s="6">
        <f t="shared" si="10"/>
        <v>0.14399999999999999</v>
      </c>
      <c r="K684" s="6">
        <v>1</v>
      </c>
      <c r="L684" s="6" t="s">
        <v>168</v>
      </c>
      <c r="M684" s="6" t="s">
        <v>67</v>
      </c>
      <c r="N684" s="6" t="s">
        <v>36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2:32" ht="30" customHeight="1">
      <c r="B685" s="16">
        <v>684</v>
      </c>
      <c r="C685" s="6">
        <v>40000000433</v>
      </c>
      <c r="D685" s="22">
        <v>62046318000</v>
      </c>
      <c r="E685" s="23" t="s">
        <v>511</v>
      </c>
      <c r="F685" s="27" t="s">
        <v>52</v>
      </c>
      <c r="G685" s="6" t="s">
        <v>20</v>
      </c>
      <c r="H685" s="6">
        <v>266</v>
      </c>
      <c r="I685" s="6">
        <v>266</v>
      </c>
      <c r="J685" s="6">
        <f t="shared" si="10"/>
        <v>0.26600000000000001</v>
      </c>
      <c r="K685" s="6">
        <v>1</v>
      </c>
      <c r="L685" s="6" t="s">
        <v>168</v>
      </c>
      <c r="M685" s="6" t="s">
        <v>176</v>
      </c>
      <c r="N685" s="6" t="s">
        <v>36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2:32" ht="30" customHeight="1">
      <c r="B686" s="16">
        <v>685</v>
      </c>
      <c r="C686" s="6">
        <v>40000000432</v>
      </c>
      <c r="D686" s="22">
        <v>61061000000</v>
      </c>
      <c r="E686" s="23" t="s">
        <v>539</v>
      </c>
      <c r="F686" s="27" t="s">
        <v>14</v>
      </c>
      <c r="G686" s="6" t="s">
        <v>20</v>
      </c>
      <c r="H686" s="6">
        <v>248</v>
      </c>
      <c r="I686" s="6">
        <v>248</v>
      </c>
      <c r="J686" s="6">
        <f t="shared" si="10"/>
        <v>0.248</v>
      </c>
      <c r="K686" s="6">
        <v>1</v>
      </c>
      <c r="L686" s="6" t="s">
        <v>168</v>
      </c>
      <c r="M686" s="6" t="s">
        <v>67</v>
      </c>
      <c r="N686" s="6" t="s">
        <v>25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2:32" ht="30" customHeight="1">
      <c r="B687" s="16">
        <v>686</v>
      </c>
      <c r="C687" s="6">
        <v>40000000431</v>
      </c>
      <c r="D687" s="22">
        <v>61062000000</v>
      </c>
      <c r="E687" s="23" t="s">
        <v>599</v>
      </c>
      <c r="F687" s="27" t="s">
        <v>14</v>
      </c>
      <c r="G687" s="6" t="s">
        <v>20</v>
      </c>
      <c r="H687" s="6">
        <v>214</v>
      </c>
      <c r="I687" s="6">
        <v>214</v>
      </c>
      <c r="J687" s="6">
        <f t="shared" si="10"/>
        <v>0.214</v>
      </c>
      <c r="K687" s="6">
        <v>1</v>
      </c>
      <c r="L687" s="6" t="s">
        <v>168</v>
      </c>
      <c r="M687" s="6" t="s">
        <v>67</v>
      </c>
      <c r="N687" s="6" t="s">
        <v>113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2:32" ht="45" customHeight="1">
      <c r="B688" s="16">
        <v>687</v>
      </c>
      <c r="C688" s="6">
        <v>40000000430</v>
      </c>
      <c r="D688" s="22">
        <v>62046231000</v>
      </c>
      <c r="E688" s="23" t="s">
        <v>603</v>
      </c>
      <c r="F688" s="27" t="s">
        <v>109</v>
      </c>
      <c r="G688" s="6" t="s">
        <v>20</v>
      </c>
      <c r="H688" s="6">
        <v>746</v>
      </c>
      <c r="I688" s="6">
        <v>746</v>
      </c>
      <c r="J688" s="6">
        <f t="shared" si="10"/>
        <v>0.746</v>
      </c>
      <c r="K688" s="6">
        <v>1</v>
      </c>
      <c r="L688" s="6" t="s">
        <v>168</v>
      </c>
      <c r="M688" s="6" t="s">
        <v>12</v>
      </c>
      <c r="N688" s="6" t="s">
        <v>25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2:32" ht="45" customHeight="1">
      <c r="B689" s="16">
        <v>688</v>
      </c>
      <c r="C689" s="6">
        <v>40000000429</v>
      </c>
      <c r="D689" s="22">
        <v>61061000000</v>
      </c>
      <c r="E689" s="23" t="s">
        <v>589</v>
      </c>
      <c r="F689" s="27" t="s">
        <v>47</v>
      </c>
      <c r="G689" s="6" t="s">
        <v>20</v>
      </c>
      <c r="H689" s="6">
        <v>244</v>
      </c>
      <c r="I689" s="6">
        <v>244</v>
      </c>
      <c r="J689" s="6">
        <f t="shared" si="10"/>
        <v>0.24399999999999999</v>
      </c>
      <c r="K689" s="6">
        <v>1</v>
      </c>
      <c r="L689" s="6" t="s">
        <v>168</v>
      </c>
      <c r="M689" s="6" t="s">
        <v>12</v>
      </c>
      <c r="N689" s="6" t="s">
        <v>25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2:32" ht="30" customHeight="1">
      <c r="B690" s="16">
        <v>689</v>
      </c>
      <c r="C690" s="6">
        <v>40000000428</v>
      </c>
      <c r="D690" s="22">
        <v>62024000090</v>
      </c>
      <c r="E690" s="23" t="s">
        <v>600</v>
      </c>
      <c r="F690" s="27" t="s">
        <v>34</v>
      </c>
      <c r="G690" s="6" t="s">
        <v>20</v>
      </c>
      <c r="H690" s="6">
        <v>462</v>
      </c>
      <c r="I690" s="6">
        <v>462</v>
      </c>
      <c r="J690" s="6">
        <f t="shared" si="10"/>
        <v>0.46200000000000002</v>
      </c>
      <c r="K690" s="6">
        <v>1</v>
      </c>
      <c r="L690" s="6" t="s">
        <v>168</v>
      </c>
      <c r="M690" s="6" t="s">
        <v>108</v>
      </c>
      <c r="N690" s="6" t="s">
        <v>36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2:32" ht="30" customHeight="1">
      <c r="B691" s="16">
        <v>690</v>
      </c>
      <c r="C691" s="6">
        <v>40000000427</v>
      </c>
      <c r="D691" s="22">
        <v>62024000090</v>
      </c>
      <c r="E691" s="23" t="s">
        <v>600</v>
      </c>
      <c r="F691" s="27" t="s">
        <v>34</v>
      </c>
      <c r="G691" s="6" t="s">
        <v>20</v>
      </c>
      <c r="H691" s="6">
        <v>508</v>
      </c>
      <c r="I691" s="6">
        <v>508</v>
      </c>
      <c r="J691" s="6">
        <f t="shared" si="10"/>
        <v>0.50800000000000001</v>
      </c>
      <c r="K691" s="6">
        <v>1</v>
      </c>
      <c r="L691" s="6" t="s">
        <v>168</v>
      </c>
      <c r="M691" s="6" t="s">
        <v>108</v>
      </c>
      <c r="N691" s="6" t="s">
        <v>36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2:32" ht="30" customHeight="1">
      <c r="B692" s="16">
        <v>691</v>
      </c>
      <c r="C692" s="6">
        <v>40000000426</v>
      </c>
      <c r="D692" s="22">
        <v>62024000090</v>
      </c>
      <c r="E692" s="23" t="s">
        <v>600</v>
      </c>
      <c r="F692" s="27" t="s">
        <v>34</v>
      </c>
      <c r="G692" s="6" t="s">
        <v>20</v>
      </c>
      <c r="H692" s="6">
        <v>440</v>
      </c>
      <c r="I692" s="6">
        <v>440</v>
      </c>
      <c r="J692" s="6">
        <f t="shared" si="10"/>
        <v>0.44</v>
      </c>
      <c r="K692" s="6">
        <v>1</v>
      </c>
      <c r="L692" s="6" t="s">
        <v>168</v>
      </c>
      <c r="M692" s="6" t="s">
        <v>108</v>
      </c>
      <c r="N692" s="6" t="s">
        <v>36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2:32" ht="45" customHeight="1">
      <c r="B693" s="16">
        <v>692</v>
      </c>
      <c r="C693" s="6">
        <v>40000000425</v>
      </c>
      <c r="D693" s="22">
        <v>61046200000</v>
      </c>
      <c r="E693" s="23" t="s">
        <v>597</v>
      </c>
      <c r="F693" s="27" t="s">
        <v>115</v>
      </c>
      <c r="G693" s="6" t="s">
        <v>20</v>
      </c>
      <c r="H693" s="6">
        <v>274</v>
      </c>
      <c r="I693" s="6">
        <v>274</v>
      </c>
      <c r="J693" s="6">
        <f t="shared" si="10"/>
        <v>0.27400000000000002</v>
      </c>
      <c r="K693" s="6">
        <v>1</v>
      </c>
      <c r="L693" s="6" t="s">
        <v>168</v>
      </c>
      <c r="M693" s="6" t="s">
        <v>176</v>
      </c>
      <c r="N693" s="6" t="s">
        <v>25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2:32" ht="30" customHeight="1">
      <c r="B694" s="16">
        <v>693</v>
      </c>
      <c r="C694" s="6">
        <v>40000000424</v>
      </c>
      <c r="D694" s="22">
        <v>65050090000</v>
      </c>
      <c r="E694" s="23" t="s">
        <v>606</v>
      </c>
      <c r="F694" s="27" t="s">
        <v>73</v>
      </c>
      <c r="G694" s="6" t="s">
        <v>20</v>
      </c>
      <c r="H694" s="6">
        <v>80</v>
      </c>
      <c r="I694" s="6">
        <v>80</v>
      </c>
      <c r="J694" s="6">
        <f t="shared" si="10"/>
        <v>0.08</v>
      </c>
      <c r="K694" s="6">
        <v>1</v>
      </c>
      <c r="L694" s="6" t="s">
        <v>168</v>
      </c>
      <c r="M694" s="6" t="s">
        <v>67</v>
      </c>
      <c r="N694" s="6" t="s">
        <v>25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2:32" ht="30" customHeight="1">
      <c r="B695" s="16">
        <v>694</v>
      </c>
      <c r="C695" s="6">
        <v>40000000423</v>
      </c>
      <c r="D695" s="22">
        <v>61062000000</v>
      </c>
      <c r="E695" s="23" t="s">
        <v>599</v>
      </c>
      <c r="F695" s="27" t="s">
        <v>14</v>
      </c>
      <c r="G695" s="6" t="s">
        <v>20</v>
      </c>
      <c r="H695" s="6">
        <v>328</v>
      </c>
      <c r="I695" s="6">
        <v>328</v>
      </c>
      <c r="J695" s="6">
        <f t="shared" si="10"/>
        <v>0.32800000000000001</v>
      </c>
      <c r="K695" s="6">
        <v>1</v>
      </c>
      <c r="L695" s="6" t="s">
        <v>168</v>
      </c>
      <c r="M695" s="6" t="s">
        <v>67</v>
      </c>
      <c r="N695" s="6" t="s">
        <v>72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2:32" ht="45" customHeight="1">
      <c r="B696" s="16">
        <v>695</v>
      </c>
      <c r="C696" s="6">
        <v>40000000422</v>
      </c>
      <c r="D696" s="22">
        <v>61069090000</v>
      </c>
      <c r="E696" s="23" t="s">
        <v>607</v>
      </c>
      <c r="F696" s="27" t="s">
        <v>14</v>
      </c>
      <c r="G696" s="6" t="s">
        <v>20</v>
      </c>
      <c r="H696" s="6">
        <v>150</v>
      </c>
      <c r="I696" s="6">
        <v>150</v>
      </c>
      <c r="J696" s="6">
        <f t="shared" si="10"/>
        <v>0.15</v>
      </c>
      <c r="K696" s="6">
        <v>1</v>
      </c>
      <c r="L696" s="6" t="s">
        <v>168</v>
      </c>
      <c r="M696" s="20" t="s">
        <v>18</v>
      </c>
      <c r="N696" s="6" t="s">
        <v>149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2:32" ht="45" customHeight="1">
      <c r="B697" s="16">
        <v>696</v>
      </c>
      <c r="C697" s="6">
        <v>40000000421</v>
      </c>
      <c r="D697" s="22">
        <v>61044300000</v>
      </c>
      <c r="E697" s="23" t="s">
        <v>541</v>
      </c>
      <c r="F697" s="27" t="s">
        <v>64</v>
      </c>
      <c r="G697" s="6" t="s">
        <v>20</v>
      </c>
      <c r="H697" s="6">
        <v>304</v>
      </c>
      <c r="I697" s="6">
        <v>304</v>
      </c>
      <c r="J697" s="6">
        <f t="shared" si="10"/>
        <v>0.30399999999999999</v>
      </c>
      <c r="K697" s="6">
        <v>1</v>
      </c>
      <c r="L697" s="6" t="s">
        <v>168</v>
      </c>
      <c r="M697" s="20" t="s">
        <v>18</v>
      </c>
      <c r="N697" s="6" t="s">
        <v>36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2:32" ht="45" customHeight="1">
      <c r="B698" s="16">
        <v>697</v>
      </c>
      <c r="C698" s="6">
        <v>40000000420</v>
      </c>
      <c r="D698" s="22">
        <v>61099020000</v>
      </c>
      <c r="E698" s="23" t="s">
        <v>604</v>
      </c>
      <c r="F698" s="27" t="s">
        <v>175</v>
      </c>
      <c r="G698" s="6" t="s">
        <v>20</v>
      </c>
      <c r="H698" s="6">
        <v>104</v>
      </c>
      <c r="I698" s="6">
        <v>104</v>
      </c>
      <c r="J698" s="6">
        <f t="shared" si="10"/>
        <v>0.104</v>
      </c>
      <c r="K698" s="6">
        <v>1</v>
      </c>
      <c r="L698" s="6" t="s">
        <v>168</v>
      </c>
      <c r="M698" s="6" t="s">
        <v>67</v>
      </c>
      <c r="N698" s="6" t="s">
        <v>36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2:32" ht="45" customHeight="1">
      <c r="B699" s="16">
        <v>698</v>
      </c>
      <c r="C699" s="6">
        <v>40000000419</v>
      </c>
      <c r="D699" s="22">
        <v>61091000000</v>
      </c>
      <c r="E699" s="23" t="s">
        <v>608</v>
      </c>
      <c r="F699" s="27" t="s">
        <v>175</v>
      </c>
      <c r="G699" s="6" t="s">
        <v>20</v>
      </c>
      <c r="H699" s="6">
        <v>78</v>
      </c>
      <c r="I699" s="6">
        <v>78</v>
      </c>
      <c r="J699" s="6">
        <f t="shared" si="10"/>
        <v>7.8E-2</v>
      </c>
      <c r="K699" s="6">
        <v>1</v>
      </c>
      <c r="L699" s="6" t="s">
        <v>168</v>
      </c>
      <c r="M699" s="6" t="s">
        <v>67</v>
      </c>
      <c r="N699" s="6" t="s">
        <v>25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2:32" ht="30" customHeight="1">
      <c r="B700" s="16">
        <v>699</v>
      </c>
      <c r="C700" s="6">
        <v>40000000418</v>
      </c>
      <c r="D700" s="22">
        <v>61091000000</v>
      </c>
      <c r="E700" s="23" t="s">
        <v>500</v>
      </c>
      <c r="F700" s="27" t="s">
        <v>46</v>
      </c>
      <c r="G700" s="6" t="s">
        <v>20</v>
      </c>
      <c r="H700" s="6">
        <v>148</v>
      </c>
      <c r="I700" s="6">
        <v>148</v>
      </c>
      <c r="J700" s="6">
        <f t="shared" si="10"/>
        <v>0.14799999999999999</v>
      </c>
      <c r="K700" s="6">
        <v>1</v>
      </c>
      <c r="L700" s="6" t="s">
        <v>168</v>
      </c>
      <c r="M700" s="6" t="s">
        <v>67</v>
      </c>
      <c r="N700" s="6" t="s">
        <v>25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2:32" ht="30" customHeight="1">
      <c r="B701" s="16">
        <v>700</v>
      </c>
      <c r="C701" s="6">
        <v>40000000417</v>
      </c>
      <c r="D701" s="22">
        <v>61091000000</v>
      </c>
      <c r="E701" s="23" t="s">
        <v>500</v>
      </c>
      <c r="F701" s="27" t="s">
        <v>46</v>
      </c>
      <c r="G701" s="6" t="s">
        <v>20</v>
      </c>
      <c r="H701" s="6">
        <v>114</v>
      </c>
      <c r="I701" s="6">
        <v>114</v>
      </c>
      <c r="J701" s="6">
        <f t="shared" si="10"/>
        <v>0.114</v>
      </c>
      <c r="K701" s="6">
        <v>1</v>
      </c>
      <c r="L701" s="6" t="s">
        <v>168</v>
      </c>
      <c r="M701" s="6" t="s">
        <v>67</v>
      </c>
      <c r="N701" s="6" t="s">
        <v>25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2:32" ht="30" customHeight="1">
      <c r="B702" s="16">
        <v>701</v>
      </c>
      <c r="C702" s="6">
        <v>40000000416</v>
      </c>
      <c r="D702" s="22">
        <v>61102099000</v>
      </c>
      <c r="E702" s="23" t="s">
        <v>601</v>
      </c>
      <c r="F702" s="29" t="s">
        <v>9</v>
      </c>
      <c r="G702" s="6" t="s">
        <v>20</v>
      </c>
      <c r="H702" s="6">
        <v>534</v>
      </c>
      <c r="I702" s="6">
        <v>534</v>
      </c>
      <c r="J702" s="6">
        <f t="shared" si="10"/>
        <v>0.53400000000000003</v>
      </c>
      <c r="K702" s="6">
        <v>1</v>
      </c>
      <c r="L702" s="6" t="s">
        <v>168</v>
      </c>
      <c r="M702" s="6" t="s">
        <v>67</v>
      </c>
      <c r="N702" s="6" t="s">
        <v>25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2:32" ht="60" customHeight="1">
      <c r="B703" s="16">
        <v>702</v>
      </c>
      <c r="C703" s="6">
        <v>40000000415</v>
      </c>
      <c r="D703" s="22">
        <v>61044900000</v>
      </c>
      <c r="E703" s="23" t="s">
        <v>590</v>
      </c>
      <c r="F703" s="27" t="s">
        <v>64</v>
      </c>
      <c r="G703" s="6" t="s">
        <v>20</v>
      </c>
      <c r="H703" s="6">
        <v>354</v>
      </c>
      <c r="I703" s="6">
        <v>354</v>
      </c>
      <c r="J703" s="6">
        <f t="shared" si="10"/>
        <v>0.35399999999999998</v>
      </c>
      <c r="K703" s="6">
        <v>1</v>
      </c>
      <c r="L703" s="6" t="s">
        <v>168</v>
      </c>
      <c r="M703" s="6" t="s">
        <v>67</v>
      </c>
      <c r="N703" s="6" t="s">
        <v>149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2:32" ht="60" customHeight="1">
      <c r="B704" s="16">
        <v>703</v>
      </c>
      <c r="C704" s="6">
        <v>40000000414</v>
      </c>
      <c r="D704" s="22">
        <v>61099090000</v>
      </c>
      <c r="E704" s="23" t="s">
        <v>609</v>
      </c>
      <c r="F704" s="27" t="s">
        <v>175</v>
      </c>
      <c r="G704" s="6" t="s">
        <v>20</v>
      </c>
      <c r="H704" s="6">
        <v>134</v>
      </c>
      <c r="I704" s="6">
        <v>134</v>
      </c>
      <c r="J704" s="6">
        <f t="shared" si="10"/>
        <v>0.13400000000000001</v>
      </c>
      <c r="K704" s="6">
        <v>1</v>
      </c>
      <c r="L704" s="6" t="s">
        <v>168</v>
      </c>
      <c r="M704" s="6" t="s">
        <v>67</v>
      </c>
      <c r="N704" s="6" t="s">
        <v>149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2:32" ht="45" customHeight="1">
      <c r="B705" s="16">
        <v>704</v>
      </c>
      <c r="C705" s="6">
        <v>40000000413</v>
      </c>
      <c r="D705" s="22">
        <v>61061000000</v>
      </c>
      <c r="E705" s="23" t="s">
        <v>589</v>
      </c>
      <c r="F705" s="27" t="s">
        <v>47</v>
      </c>
      <c r="G705" s="6" t="s">
        <v>20</v>
      </c>
      <c r="H705" s="6">
        <v>240</v>
      </c>
      <c r="I705" s="6">
        <v>240</v>
      </c>
      <c r="J705" s="6">
        <f t="shared" si="10"/>
        <v>0.24</v>
      </c>
      <c r="K705" s="6">
        <v>1</v>
      </c>
      <c r="L705" s="6" t="s">
        <v>168</v>
      </c>
      <c r="M705" s="6" t="s">
        <v>67</v>
      </c>
      <c r="N705" s="6" t="s">
        <v>25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2:32" ht="30" customHeight="1">
      <c r="B706" s="16">
        <v>705</v>
      </c>
      <c r="C706" s="6">
        <v>40000000412</v>
      </c>
      <c r="D706" s="22">
        <v>61091000000</v>
      </c>
      <c r="E706" s="23" t="s">
        <v>500</v>
      </c>
      <c r="F706" s="27" t="s">
        <v>46</v>
      </c>
      <c r="G706" s="6" t="s">
        <v>20</v>
      </c>
      <c r="H706" s="6">
        <v>120</v>
      </c>
      <c r="I706" s="6">
        <v>120</v>
      </c>
      <c r="J706" s="6">
        <f t="shared" ref="J706:J769" si="11">I706/1000</f>
        <v>0.12</v>
      </c>
      <c r="K706" s="6">
        <v>1</v>
      </c>
      <c r="L706" s="6" t="s">
        <v>168</v>
      </c>
      <c r="M706" s="6" t="s">
        <v>67</v>
      </c>
      <c r="N706" s="6" t="s">
        <v>25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2:32" ht="30" customHeight="1">
      <c r="B707" s="16">
        <v>706</v>
      </c>
      <c r="C707" s="6">
        <v>40000000411</v>
      </c>
      <c r="D707" s="22">
        <v>62046239000</v>
      </c>
      <c r="E707" s="23" t="s">
        <v>510</v>
      </c>
      <c r="F707" s="27" t="s">
        <v>52</v>
      </c>
      <c r="G707" s="6" t="s">
        <v>20</v>
      </c>
      <c r="H707" s="6">
        <v>422</v>
      </c>
      <c r="I707" s="6">
        <v>422</v>
      </c>
      <c r="J707" s="6">
        <f t="shared" si="11"/>
        <v>0.42199999999999999</v>
      </c>
      <c r="K707" s="6">
        <v>1</v>
      </c>
      <c r="L707" s="6" t="s">
        <v>168</v>
      </c>
      <c r="M707" s="6" t="s">
        <v>67</v>
      </c>
      <c r="N707" s="6" t="s">
        <v>25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2:32" ht="30" customHeight="1">
      <c r="B708" s="16">
        <v>707</v>
      </c>
      <c r="C708" s="6">
        <v>40000000410</v>
      </c>
      <c r="D708" s="22">
        <v>61061000000</v>
      </c>
      <c r="E708" s="23" t="s">
        <v>539</v>
      </c>
      <c r="F708" s="27" t="s">
        <v>14</v>
      </c>
      <c r="G708" s="6" t="s">
        <v>20</v>
      </c>
      <c r="H708" s="6">
        <v>144</v>
      </c>
      <c r="I708" s="6">
        <v>144</v>
      </c>
      <c r="J708" s="6">
        <f t="shared" si="11"/>
        <v>0.14399999999999999</v>
      </c>
      <c r="K708" s="6">
        <v>1</v>
      </c>
      <c r="L708" s="6" t="s">
        <v>168</v>
      </c>
      <c r="M708" s="6" t="s">
        <v>67</v>
      </c>
      <c r="N708" s="6" t="s">
        <v>25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2:32" ht="30" customHeight="1">
      <c r="B709" s="16">
        <v>708</v>
      </c>
      <c r="C709" s="6">
        <v>40000000409</v>
      </c>
      <c r="D709" s="22">
        <v>61061000000</v>
      </c>
      <c r="E709" s="23" t="s">
        <v>539</v>
      </c>
      <c r="F709" s="27" t="s">
        <v>14</v>
      </c>
      <c r="G709" s="6" t="s">
        <v>20</v>
      </c>
      <c r="H709" s="6">
        <v>122</v>
      </c>
      <c r="I709" s="6">
        <v>122</v>
      </c>
      <c r="J709" s="6">
        <f t="shared" si="11"/>
        <v>0.122</v>
      </c>
      <c r="K709" s="6">
        <v>1</v>
      </c>
      <c r="L709" s="6" t="s">
        <v>168</v>
      </c>
      <c r="M709" s="6" t="s">
        <v>67</v>
      </c>
      <c r="N709" s="6" t="s">
        <v>25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2:32" ht="45" customHeight="1">
      <c r="B710" s="16">
        <v>709</v>
      </c>
      <c r="C710" s="6">
        <v>40000000408</v>
      </c>
      <c r="D710" s="22">
        <v>61099020000</v>
      </c>
      <c r="E710" s="23" t="s">
        <v>604</v>
      </c>
      <c r="F710" s="27" t="s">
        <v>175</v>
      </c>
      <c r="G710" s="6" t="s">
        <v>20</v>
      </c>
      <c r="H710" s="6">
        <v>42</v>
      </c>
      <c r="I710" s="6">
        <v>42</v>
      </c>
      <c r="J710" s="6">
        <f t="shared" si="11"/>
        <v>4.2000000000000003E-2</v>
      </c>
      <c r="K710" s="6">
        <v>1</v>
      </c>
      <c r="L710" s="6" t="s">
        <v>168</v>
      </c>
      <c r="M710" s="6" t="s">
        <v>67</v>
      </c>
      <c r="N710" s="6" t="s">
        <v>36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2:32" ht="30" customHeight="1">
      <c r="B711" s="16">
        <v>710</v>
      </c>
      <c r="C711" s="6">
        <v>40000000407</v>
      </c>
      <c r="D711" s="22">
        <v>61061000000</v>
      </c>
      <c r="E711" s="23" t="s">
        <v>539</v>
      </c>
      <c r="F711" s="27" t="s">
        <v>14</v>
      </c>
      <c r="G711" s="6" t="s">
        <v>20</v>
      </c>
      <c r="H711" s="6">
        <v>118</v>
      </c>
      <c r="I711" s="6">
        <v>118</v>
      </c>
      <c r="J711" s="6">
        <f t="shared" si="11"/>
        <v>0.11799999999999999</v>
      </c>
      <c r="K711" s="6">
        <v>1</v>
      </c>
      <c r="L711" s="6" t="s">
        <v>168</v>
      </c>
      <c r="M711" s="6" t="s">
        <v>67</v>
      </c>
      <c r="N711" s="6" t="s">
        <v>25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2:32" ht="30" customHeight="1">
      <c r="B712" s="16">
        <v>711</v>
      </c>
      <c r="C712" s="6">
        <v>40000000406</v>
      </c>
      <c r="D712" s="22">
        <v>61046200000</v>
      </c>
      <c r="E712" s="23" t="s">
        <v>588</v>
      </c>
      <c r="F712" s="27" t="s">
        <v>69</v>
      </c>
      <c r="G712" s="6" t="s">
        <v>20</v>
      </c>
      <c r="H712" s="6">
        <v>194</v>
      </c>
      <c r="I712" s="6">
        <v>194</v>
      </c>
      <c r="J712" s="6">
        <f t="shared" si="11"/>
        <v>0.19400000000000001</v>
      </c>
      <c r="K712" s="6">
        <v>1</v>
      </c>
      <c r="L712" s="6" t="s">
        <v>168</v>
      </c>
      <c r="M712" s="6" t="s">
        <v>67</v>
      </c>
      <c r="N712" s="6" t="s">
        <v>25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2:32" ht="45" customHeight="1">
      <c r="B713" s="16">
        <v>712</v>
      </c>
      <c r="C713" s="6">
        <v>40000000405</v>
      </c>
      <c r="D713" s="22">
        <v>61045300000</v>
      </c>
      <c r="E713" s="23" t="s">
        <v>495</v>
      </c>
      <c r="F713" s="27" t="s">
        <v>50</v>
      </c>
      <c r="G713" s="6" t="s">
        <v>20</v>
      </c>
      <c r="H713" s="6">
        <v>132</v>
      </c>
      <c r="I713" s="6">
        <v>132</v>
      </c>
      <c r="J713" s="6">
        <f t="shared" si="11"/>
        <v>0.13200000000000001</v>
      </c>
      <c r="K713" s="6">
        <v>1</v>
      </c>
      <c r="L713" s="6" t="s">
        <v>168</v>
      </c>
      <c r="M713" s="6" t="s">
        <v>67</v>
      </c>
      <c r="N713" s="6" t="s">
        <v>36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2:32" ht="45" customHeight="1">
      <c r="B714" s="16">
        <v>713</v>
      </c>
      <c r="C714" s="6">
        <v>40000000404</v>
      </c>
      <c r="D714" s="22">
        <v>61061000000</v>
      </c>
      <c r="E714" s="23" t="s">
        <v>589</v>
      </c>
      <c r="F714" s="27" t="s">
        <v>47</v>
      </c>
      <c r="G714" s="6" t="s">
        <v>20</v>
      </c>
      <c r="H714" s="6">
        <v>180</v>
      </c>
      <c r="I714" s="6">
        <v>180</v>
      </c>
      <c r="J714" s="6">
        <f t="shared" si="11"/>
        <v>0.18</v>
      </c>
      <c r="K714" s="6">
        <v>1</v>
      </c>
      <c r="L714" s="6" t="s">
        <v>168</v>
      </c>
      <c r="M714" s="6" t="s">
        <v>67</v>
      </c>
      <c r="N714" s="6" t="s">
        <v>13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2:32" ht="30" customHeight="1">
      <c r="B715" s="16">
        <v>714</v>
      </c>
      <c r="C715" s="6">
        <v>40000000403</v>
      </c>
      <c r="D715" s="22">
        <v>62046239000</v>
      </c>
      <c r="E715" s="23" t="s">
        <v>510</v>
      </c>
      <c r="F715" s="27" t="s">
        <v>52</v>
      </c>
      <c r="G715" s="6" t="s">
        <v>20</v>
      </c>
      <c r="H715" s="6">
        <v>316</v>
      </c>
      <c r="I715" s="6">
        <v>316</v>
      </c>
      <c r="J715" s="6">
        <f t="shared" si="11"/>
        <v>0.316</v>
      </c>
      <c r="K715" s="6">
        <v>1</v>
      </c>
      <c r="L715" s="6" t="s">
        <v>168</v>
      </c>
      <c r="M715" s="6" t="s">
        <v>12</v>
      </c>
      <c r="N715" s="6" t="s">
        <v>25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2:32" ht="45" customHeight="1">
      <c r="B716" s="16">
        <v>715</v>
      </c>
      <c r="C716" s="6">
        <v>40000000402</v>
      </c>
      <c r="D716" s="22">
        <v>61124190000</v>
      </c>
      <c r="E716" s="23" t="s">
        <v>595</v>
      </c>
      <c r="F716" s="27" t="s">
        <v>171</v>
      </c>
      <c r="G716" s="6" t="s">
        <v>20</v>
      </c>
      <c r="H716" s="6">
        <v>188</v>
      </c>
      <c r="I716" s="6">
        <v>188</v>
      </c>
      <c r="J716" s="6">
        <f t="shared" si="11"/>
        <v>0.188</v>
      </c>
      <c r="K716" s="6">
        <v>1</v>
      </c>
      <c r="L716" s="6" t="s">
        <v>168</v>
      </c>
      <c r="M716" s="72" t="s">
        <v>39</v>
      </c>
      <c r="N716" s="6" t="s">
        <v>36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2:32" ht="30" customHeight="1">
      <c r="B717" s="16">
        <v>716</v>
      </c>
      <c r="C717" s="6">
        <v>40000000401</v>
      </c>
      <c r="D717" s="22">
        <v>61091000000</v>
      </c>
      <c r="E717" s="23" t="s">
        <v>500</v>
      </c>
      <c r="F717" s="27" t="s">
        <v>46</v>
      </c>
      <c r="G717" s="6" t="s">
        <v>20</v>
      </c>
      <c r="H717" s="6">
        <v>172</v>
      </c>
      <c r="I717" s="6">
        <v>172</v>
      </c>
      <c r="J717" s="6">
        <f t="shared" si="11"/>
        <v>0.17199999999999999</v>
      </c>
      <c r="K717" s="6">
        <v>1</v>
      </c>
      <c r="L717" s="6" t="s">
        <v>168</v>
      </c>
      <c r="M717" s="6" t="s">
        <v>67</v>
      </c>
      <c r="N717" s="6" t="s">
        <v>25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2:32" ht="30" customHeight="1">
      <c r="B718" s="16">
        <v>717</v>
      </c>
      <c r="C718" s="6">
        <v>40000000400</v>
      </c>
      <c r="D718" s="22">
        <v>61091000000</v>
      </c>
      <c r="E718" s="23" t="s">
        <v>500</v>
      </c>
      <c r="F718" s="27" t="s">
        <v>46</v>
      </c>
      <c r="G718" s="6" t="s">
        <v>20</v>
      </c>
      <c r="H718" s="6">
        <v>124</v>
      </c>
      <c r="I718" s="6">
        <v>124</v>
      </c>
      <c r="J718" s="6">
        <f t="shared" si="11"/>
        <v>0.124</v>
      </c>
      <c r="K718" s="6">
        <v>1</v>
      </c>
      <c r="L718" s="6" t="s">
        <v>168</v>
      </c>
      <c r="M718" s="6" t="s">
        <v>67</v>
      </c>
      <c r="N718" s="6" t="s">
        <v>25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2:32" ht="45" customHeight="1">
      <c r="B719" s="16">
        <v>718</v>
      </c>
      <c r="C719" s="6">
        <v>40000000399</v>
      </c>
      <c r="D719" s="22">
        <v>61099020000</v>
      </c>
      <c r="E719" s="23" t="s">
        <v>604</v>
      </c>
      <c r="F719" s="27" t="s">
        <v>175</v>
      </c>
      <c r="G719" s="6" t="s">
        <v>20</v>
      </c>
      <c r="H719" s="6">
        <v>96</v>
      </c>
      <c r="I719" s="6">
        <v>96</v>
      </c>
      <c r="J719" s="6">
        <f t="shared" si="11"/>
        <v>9.6000000000000002E-2</v>
      </c>
      <c r="K719" s="6">
        <v>1</v>
      </c>
      <c r="L719" s="6" t="s">
        <v>168</v>
      </c>
      <c r="M719" s="6" t="s">
        <v>67</v>
      </c>
      <c r="N719" s="6" t="s">
        <v>36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2:32" ht="45" customHeight="1">
      <c r="B720" s="16">
        <v>719</v>
      </c>
      <c r="C720" s="6">
        <v>40000000398</v>
      </c>
      <c r="D720" s="22">
        <v>62046990000</v>
      </c>
      <c r="E720" s="23" t="s">
        <v>598</v>
      </c>
      <c r="F720" s="27" t="s">
        <v>52</v>
      </c>
      <c r="G720" s="6" t="s">
        <v>20</v>
      </c>
      <c r="H720" s="6">
        <v>268</v>
      </c>
      <c r="I720" s="6">
        <v>268</v>
      </c>
      <c r="J720" s="6">
        <f t="shared" si="11"/>
        <v>0.26800000000000002</v>
      </c>
      <c r="K720" s="6">
        <v>1</v>
      </c>
      <c r="L720" s="6" t="s">
        <v>168</v>
      </c>
      <c r="M720" s="6" t="s">
        <v>67</v>
      </c>
      <c r="N720" s="6" t="s">
        <v>149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2:32" ht="30" customHeight="1">
      <c r="B721" s="16">
        <v>720</v>
      </c>
      <c r="C721" s="6">
        <v>40000000397</v>
      </c>
      <c r="D721" s="22">
        <v>61061000000</v>
      </c>
      <c r="E721" s="23" t="s">
        <v>539</v>
      </c>
      <c r="F721" s="27" t="s">
        <v>14</v>
      </c>
      <c r="G721" s="6" t="s">
        <v>20</v>
      </c>
      <c r="H721" s="6">
        <v>158</v>
      </c>
      <c r="I721" s="6">
        <v>158</v>
      </c>
      <c r="J721" s="6">
        <f t="shared" si="11"/>
        <v>0.158</v>
      </c>
      <c r="K721" s="6">
        <v>1</v>
      </c>
      <c r="L721" s="6" t="s">
        <v>168</v>
      </c>
      <c r="M721" s="6" t="s">
        <v>67</v>
      </c>
      <c r="N721" s="6" t="s">
        <v>25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2:32" ht="30" customHeight="1">
      <c r="B722" s="16">
        <v>721</v>
      </c>
      <c r="C722" s="6">
        <v>40000000396</v>
      </c>
      <c r="D722" s="22">
        <v>62046239000</v>
      </c>
      <c r="E722" s="23" t="s">
        <v>510</v>
      </c>
      <c r="F722" s="27" t="s">
        <v>52</v>
      </c>
      <c r="G722" s="6" t="s">
        <v>20</v>
      </c>
      <c r="H722" s="6">
        <v>368</v>
      </c>
      <c r="I722" s="6">
        <v>368</v>
      </c>
      <c r="J722" s="6">
        <f t="shared" si="11"/>
        <v>0.36799999999999999</v>
      </c>
      <c r="K722" s="6">
        <v>1</v>
      </c>
      <c r="L722" s="6" t="s">
        <v>168</v>
      </c>
      <c r="M722" s="6" t="s">
        <v>67</v>
      </c>
      <c r="N722" s="6" t="s">
        <v>25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2:32" ht="30" customHeight="1">
      <c r="B723" s="16">
        <v>722</v>
      </c>
      <c r="C723" s="6">
        <v>40000000395</v>
      </c>
      <c r="D723" s="22">
        <v>62046239000</v>
      </c>
      <c r="E723" s="23" t="s">
        <v>510</v>
      </c>
      <c r="F723" s="27" t="s">
        <v>52</v>
      </c>
      <c r="G723" s="6" t="s">
        <v>20</v>
      </c>
      <c r="H723" s="6">
        <v>450</v>
      </c>
      <c r="I723" s="6">
        <v>450</v>
      </c>
      <c r="J723" s="6">
        <f t="shared" si="11"/>
        <v>0.45</v>
      </c>
      <c r="K723" s="6">
        <v>1</v>
      </c>
      <c r="L723" s="6" t="s">
        <v>168</v>
      </c>
      <c r="M723" s="6" t="s">
        <v>12</v>
      </c>
      <c r="N723" s="6" t="s">
        <v>25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2:32" ht="30" customHeight="1">
      <c r="B724" s="16">
        <v>723</v>
      </c>
      <c r="C724" s="6">
        <v>40000000394</v>
      </c>
      <c r="D724" s="22">
        <v>62046318000</v>
      </c>
      <c r="E724" s="23" t="s">
        <v>511</v>
      </c>
      <c r="F724" s="27" t="s">
        <v>52</v>
      </c>
      <c r="G724" s="6" t="s">
        <v>20</v>
      </c>
      <c r="H724" s="6">
        <v>384</v>
      </c>
      <c r="I724" s="6">
        <v>384</v>
      </c>
      <c r="J724" s="6">
        <f t="shared" si="11"/>
        <v>0.38400000000000001</v>
      </c>
      <c r="K724" s="6">
        <v>1</v>
      </c>
      <c r="L724" s="6" t="s">
        <v>168</v>
      </c>
      <c r="M724" s="6" t="s">
        <v>67</v>
      </c>
      <c r="N724" s="6" t="s">
        <v>36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2:32" ht="45" customHeight="1">
      <c r="B725" s="16">
        <v>724</v>
      </c>
      <c r="C725" s="6">
        <v>40000000393</v>
      </c>
      <c r="D725" s="22">
        <v>61045300000</v>
      </c>
      <c r="E725" s="23" t="s">
        <v>495</v>
      </c>
      <c r="F725" s="27" t="s">
        <v>50</v>
      </c>
      <c r="G725" s="6" t="s">
        <v>20</v>
      </c>
      <c r="H725" s="6">
        <v>378</v>
      </c>
      <c r="I725" s="6">
        <v>378</v>
      </c>
      <c r="J725" s="6">
        <f t="shared" si="11"/>
        <v>0.378</v>
      </c>
      <c r="K725" s="6">
        <v>1</v>
      </c>
      <c r="L725" s="6" t="s">
        <v>168</v>
      </c>
      <c r="M725" s="6" t="s">
        <v>67</v>
      </c>
      <c r="N725" s="53" t="s">
        <v>178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2:32" ht="60" customHeight="1">
      <c r="B726" s="16">
        <v>725</v>
      </c>
      <c r="C726" s="6">
        <v>40000000392</v>
      </c>
      <c r="D726" s="22">
        <v>61044900000</v>
      </c>
      <c r="E726" s="23" t="s">
        <v>590</v>
      </c>
      <c r="F726" s="27" t="s">
        <v>64</v>
      </c>
      <c r="G726" s="6" t="s">
        <v>20</v>
      </c>
      <c r="H726" s="6">
        <v>376</v>
      </c>
      <c r="I726" s="6">
        <v>376</v>
      </c>
      <c r="J726" s="6">
        <f t="shared" si="11"/>
        <v>0.376</v>
      </c>
      <c r="K726" s="6">
        <v>1</v>
      </c>
      <c r="L726" s="6" t="s">
        <v>168</v>
      </c>
      <c r="M726" s="6" t="s">
        <v>67</v>
      </c>
      <c r="N726" s="6" t="s">
        <v>149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2:32" ht="45" customHeight="1">
      <c r="B727" s="16">
        <v>726</v>
      </c>
      <c r="C727" s="6">
        <v>40000000391</v>
      </c>
      <c r="D727" s="22">
        <v>61061000000</v>
      </c>
      <c r="E727" s="23" t="s">
        <v>589</v>
      </c>
      <c r="F727" s="27" t="s">
        <v>47</v>
      </c>
      <c r="G727" s="6" t="s">
        <v>20</v>
      </c>
      <c r="H727" s="6">
        <v>200</v>
      </c>
      <c r="I727" s="6">
        <v>200</v>
      </c>
      <c r="J727" s="6">
        <f t="shared" si="11"/>
        <v>0.2</v>
      </c>
      <c r="K727" s="6">
        <v>1</v>
      </c>
      <c r="L727" s="6" t="s">
        <v>168</v>
      </c>
      <c r="M727" s="6" t="s">
        <v>67</v>
      </c>
      <c r="N727" s="6" t="s">
        <v>25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2:32" ht="30" customHeight="1">
      <c r="B728" s="16">
        <v>727</v>
      </c>
      <c r="C728" s="6">
        <v>40000000390</v>
      </c>
      <c r="D728" s="22">
        <v>61061000000</v>
      </c>
      <c r="E728" s="23" t="s">
        <v>539</v>
      </c>
      <c r="F728" s="27" t="s">
        <v>14</v>
      </c>
      <c r="G728" s="6" t="s">
        <v>20</v>
      </c>
      <c r="H728" s="6">
        <v>176</v>
      </c>
      <c r="I728" s="6">
        <v>176</v>
      </c>
      <c r="J728" s="6">
        <f t="shared" si="11"/>
        <v>0.17599999999999999</v>
      </c>
      <c r="K728" s="6">
        <v>1</v>
      </c>
      <c r="L728" s="6" t="s">
        <v>168</v>
      </c>
      <c r="M728" s="6" t="s">
        <v>67</v>
      </c>
      <c r="N728" s="6" t="s">
        <v>25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2:32" ht="45" customHeight="1">
      <c r="B729" s="16">
        <v>728</v>
      </c>
      <c r="C729" s="6">
        <v>40000000389</v>
      </c>
      <c r="D729" s="22">
        <v>61044300000</v>
      </c>
      <c r="E729" s="23" t="s">
        <v>541</v>
      </c>
      <c r="F729" s="27" t="s">
        <v>64</v>
      </c>
      <c r="G729" s="6" t="s">
        <v>20</v>
      </c>
      <c r="H729" s="6">
        <v>238</v>
      </c>
      <c r="I729" s="6">
        <v>238</v>
      </c>
      <c r="J729" s="6">
        <f t="shared" si="11"/>
        <v>0.23799999999999999</v>
      </c>
      <c r="K729" s="6">
        <v>1</v>
      </c>
      <c r="L729" s="6" t="s">
        <v>168</v>
      </c>
      <c r="M729" s="6" t="s">
        <v>67</v>
      </c>
      <c r="N729" s="6" t="s">
        <v>36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2:32" ht="45" customHeight="1">
      <c r="B730" s="16">
        <v>729</v>
      </c>
      <c r="C730" s="6">
        <v>40000000388</v>
      </c>
      <c r="D730" s="22">
        <v>61044300000</v>
      </c>
      <c r="E730" s="23" t="s">
        <v>541</v>
      </c>
      <c r="F730" s="27" t="s">
        <v>64</v>
      </c>
      <c r="G730" s="6" t="s">
        <v>20</v>
      </c>
      <c r="H730" s="6">
        <v>244</v>
      </c>
      <c r="I730" s="6">
        <v>244</v>
      </c>
      <c r="J730" s="6">
        <f t="shared" si="11"/>
        <v>0.24399999999999999</v>
      </c>
      <c r="K730" s="6">
        <v>1</v>
      </c>
      <c r="L730" s="6" t="s">
        <v>168</v>
      </c>
      <c r="M730" s="6" t="s">
        <v>67</v>
      </c>
      <c r="N730" s="6" t="s">
        <v>36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2:32" ht="30" customHeight="1">
      <c r="B731" s="16">
        <v>730</v>
      </c>
      <c r="C731" s="6">
        <v>40000000387</v>
      </c>
      <c r="D731" s="22">
        <v>39262000000</v>
      </c>
      <c r="E731" s="23" t="s">
        <v>610</v>
      </c>
      <c r="F731" s="27" t="s">
        <v>179</v>
      </c>
      <c r="G731" s="6" t="s">
        <v>20</v>
      </c>
      <c r="H731" s="6">
        <v>268</v>
      </c>
      <c r="I731" s="6">
        <v>268</v>
      </c>
      <c r="J731" s="6">
        <f t="shared" si="11"/>
        <v>0.26800000000000002</v>
      </c>
      <c r="K731" s="6">
        <v>1</v>
      </c>
      <c r="L731" s="6" t="s">
        <v>168</v>
      </c>
      <c r="M731" s="6" t="s">
        <v>67</v>
      </c>
      <c r="N731" s="6" t="s">
        <v>36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2:32" ht="30" customHeight="1">
      <c r="B732" s="16">
        <v>731</v>
      </c>
      <c r="C732" s="6">
        <v>40000000386</v>
      </c>
      <c r="D732" s="22">
        <v>61091000000</v>
      </c>
      <c r="E732" s="23" t="s">
        <v>500</v>
      </c>
      <c r="F732" s="27" t="s">
        <v>46</v>
      </c>
      <c r="G732" s="6" t="s">
        <v>20</v>
      </c>
      <c r="H732" s="6">
        <v>142</v>
      </c>
      <c r="I732" s="6">
        <v>142</v>
      </c>
      <c r="J732" s="6">
        <f t="shared" si="11"/>
        <v>0.14199999999999999</v>
      </c>
      <c r="K732" s="6">
        <v>1</v>
      </c>
      <c r="L732" s="6" t="s">
        <v>168</v>
      </c>
      <c r="M732" s="6" t="s">
        <v>67</v>
      </c>
      <c r="N732" s="6" t="s">
        <v>25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2:32" ht="60" customHeight="1">
      <c r="B733" s="16">
        <v>732</v>
      </c>
      <c r="C733" s="6">
        <v>40000000385</v>
      </c>
      <c r="D733" s="22">
        <v>61044900000</v>
      </c>
      <c r="E733" s="23" t="s">
        <v>590</v>
      </c>
      <c r="F733" s="27" t="s">
        <v>64</v>
      </c>
      <c r="G733" s="6" t="s">
        <v>20</v>
      </c>
      <c r="H733" s="6">
        <v>356</v>
      </c>
      <c r="I733" s="6">
        <v>356</v>
      </c>
      <c r="J733" s="6">
        <f t="shared" si="11"/>
        <v>0.35599999999999998</v>
      </c>
      <c r="K733" s="6">
        <v>1</v>
      </c>
      <c r="L733" s="6" t="s">
        <v>168</v>
      </c>
      <c r="M733" s="6" t="s">
        <v>67</v>
      </c>
      <c r="N733" s="6" t="s">
        <v>149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2:32" ht="30" customHeight="1">
      <c r="B734" s="16">
        <v>733</v>
      </c>
      <c r="C734" s="6">
        <v>40000000384</v>
      </c>
      <c r="D734" s="22">
        <v>62024000090</v>
      </c>
      <c r="E734" s="23" t="s">
        <v>600</v>
      </c>
      <c r="F734" s="27" t="s">
        <v>34</v>
      </c>
      <c r="G734" s="6" t="s">
        <v>20</v>
      </c>
      <c r="H734" s="6">
        <v>458</v>
      </c>
      <c r="I734" s="6">
        <v>458</v>
      </c>
      <c r="J734" s="6">
        <f t="shared" si="11"/>
        <v>0.45800000000000002</v>
      </c>
      <c r="K734" s="6">
        <v>1</v>
      </c>
      <c r="L734" s="6" t="s">
        <v>168</v>
      </c>
      <c r="M734" s="6" t="s">
        <v>108</v>
      </c>
      <c r="N734" s="6" t="s">
        <v>36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2:32" ht="60" customHeight="1">
      <c r="B735" s="16">
        <v>734</v>
      </c>
      <c r="C735" s="6">
        <v>40000000383</v>
      </c>
      <c r="D735" s="22">
        <v>61044900000</v>
      </c>
      <c r="E735" s="23" t="s">
        <v>590</v>
      </c>
      <c r="F735" s="27" t="s">
        <v>64</v>
      </c>
      <c r="G735" s="6" t="s">
        <v>20</v>
      </c>
      <c r="H735" s="6">
        <v>262</v>
      </c>
      <c r="I735" s="6">
        <v>262</v>
      </c>
      <c r="J735" s="6">
        <f t="shared" si="11"/>
        <v>0.26200000000000001</v>
      </c>
      <c r="K735" s="6">
        <v>1</v>
      </c>
      <c r="L735" s="6" t="s">
        <v>168</v>
      </c>
      <c r="M735" s="6" t="s">
        <v>67</v>
      </c>
      <c r="N735" s="6" t="s">
        <v>180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2:32" ht="60" customHeight="1">
      <c r="B736" s="16">
        <v>735</v>
      </c>
      <c r="C736" s="6">
        <v>40000000382</v>
      </c>
      <c r="D736" s="22">
        <v>61069090000</v>
      </c>
      <c r="E736" s="23" t="s">
        <v>594</v>
      </c>
      <c r="F736" s="27" t="s">
        <v>47</v>
      </c>
      <c r="G736" s="6" t="s">
        <v>20</v>
      </c>
      <c r="H736" s="6">
        <v>206</v>
      </c>
      <c r="I736" s="6">
        <v>206</v>
      </c>
      <c r="J736" s="6">
        <f t="shared" si="11"/>
        <v>0.20599999999999999</v>
      </c>
      <c r="K736" s="6">
        <v>1</v>
      </c>
      <c r="L736" s="6" t="s">
        <v>168</v>
      </c>
      <c r="M736" s="6" t="s">
        <v>67</v>
      </c>
      <c r="N736" s="6" t="s">
        <v>149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2:32" ht="30" customHeight="1">
      <c r="B737" s="16">
        <v>736</v>
      </c>
      <c r="C737" s="6">
        <v>40000000381</v>
      </c>
      <c r="D737" s="22">
        <v>61091000000</v>
      </c>
      <c r="E737" s="23" t="s">
        <v>500</v>
      </c>
      <c r="F737" s="27" t="s">
        <v>46</v>
      </c>
      <c r="G737" s="6" t="s">
        <v>20</v>
      </c>
      <c r="H737" s="6">
        <v>198</v>
      </c>
      <c r="I737" s="6">
        <v>198</v>
      </c>
      <c r="J737" s="6">
        <f t="shared" si="11"/>
        <v>0.19800000000000001</v>
      </c>
      <c r="K737" s="6">
        <v>1</v>
      </c>
      <c r="L737" s="6" t="s">
        <v>168</v>
      </c>
      <c r="M737" s="6" t="s">
        <v>67</v>
      </c>
      <c r="N737" s="6" t="s">
        <v>25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2:32" ht="45" customHeight="1">
      <c r="B738" s="16">
        <v>737</v>
      </c>
      <c r="C738" s="6">
        <v>40000000380</v>
      </c>
      <c r="D738" s="22">
        <v>61062000000</v>
      </c>
      <c r="E738" s="23" t="s">
        <v>611</v>
      </c>
      <c r="F738" s="27" t="s">
        <v>119</v>
      </c>
      <c r="G738" s="6" t="s">
        <v>20</v>
      </c>
      <c r="H738" s="6">
        <v>336</v>
      </c>
      <c r="I738" s="6">
        <v>336</v>
      </c>
      <c r="J738" s="6">
        <f t="shared" si="11"/>
        <v>0.33600000000000002</v>
      </c>
      <c r="K738" s="6">
        <v>1</v>
      </c>
      <c r="L738" s="6" t="s">
        <v>168</v>
      </c>
      <c r="M738" s="6" t="s">
        <v>67</v>
      </c>
      <c r="N738" s="6" t="s">
        <v>36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2:32" ht="30" customHeight="1">
      <c r="B739" s="16">
        <v>738</v>
      </c>
      <c r="C739" s="6">
        <v>40000000379</v>
      </c>
      <c r="D739" s="22">
        <v>61046300000</v>
      </c>
      <c r="E739" s="23" t="s">
        <v>592</v>
      </c>
      <c r="F739" s="27" t="s">
        <v>69</v>
      </c>
      <c r="G739" s="6" t="s">
        <v>20</v>
      </c>
      <c r="H739" s="6">
        <v>198</v>
      </c>
      <c r="I739" s="6">
        <v>198</v>
      </c>
      <c r="J739" s="6">
        <f t="shared" si="11"/>
        <v>0.19800000000000001</v>
      </c>
      <c r="K739" s="6">
        <v>1</v>
      </c>
      <c r="L739" s="6" t="s">
        <v>168</v>
      </c>
      <c r="M739" s="6" t="s">
        <v>67</v>
      </c>
      <c r="N739" s="6" t="s">
        <v>36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2:32" ht="45" customHeight="1">
      <c r="B740" s="16">
        <v>739</v>
      </c>
      <c r="C740" s="6">
        <v>40000000378</v>
      </c>
      <c r="D740" s="22">
        <v>61061000000</v>
      </c>
      <c r="E740" s="23" t="s">
        <v>547</v>
      </c>
      <c r="F740" s="27" t="s">
        <v>119</v>
      </c>
      <c r="G740" s="6" t="s">
        <v>20</v>
      </c>
      <c r="H740" s="6">
        <v>258</v>
      </c>
      <c r="I740" s="6">
        <v>258</v>
      </c>
      <c r="J740" s="6">
        <f t="shared" si="11"/>
        <v>0.25800000000000001</v>
      </c>
      <c r="K740" s="6">
        <v>1</v>
      </c>
      <c r="L740" s="6" t="s">
        <v>168</v>
      </c>
      <c r="M740" s="6" t="s">
        <v>67</v>
      </c>
      <c r="N740" s="6" t="s">
        <v>25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2:32" ht="30" customHeight="1">
      <c r="B741" s="16">
        <v>740</v>
      </c>
      <c r="C741" s="6">
        <v>40000000377</v>
      </c>
      <c r="D741" s="22">
        <v>61091000000</v>
      </c>
      <c r="E741" s="23" t="s">
        <v>500</v>
      </c>
      <c r="F741" s="27" t="s">
        <v>46</v>
      </c>
      <c r="G741" s="6" t="s">
        <v>20</v>
      </c>
      <c r="H741" s="6">
        <v>410</v>
      </c>
      <c r="I741" s="6">
        <v>410</v>
      </c>
      <c r="J741" s="6">
        <f t="shared" si="11"/>
        <v>0.41</v>
      </c>
      <c r="K741" s="6">
        <v>1</v>
      </c>
      <c r="L741" s="6" t="s">
        <v>168</v>
      </c>
      <c r="M741" s="6" t="s">
        <v>67</v>
      </c>
      <c r="N741" s="6" t="s">
        <v>25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2:32" ht="30" customHeight="1">
      <c r="B742" s="16">
        <v>741</v>
      </c>
      <c r="C742" s="6">
        <v>40000000376</v>
      </c>
      <c r="D742" s="22">
        <v>61091000000</v>
      </c>
      <c r="E742" s="23" t="s">
        <v>500</v>
      </c>
      <c r="F742" s="27" t="s">
        <v>46</v>
      </c>
      <c r="G742" s="6" t="s">
        <v>20</v>
      </c>
      <c r="H742" s="6">
        <v>124</v>
      </c>
      <c r="I742" s="6">
        <v>124</v>
      </c>
      <c r="J742" s="6">
        <f t="shared" si="11"/>
        <v>0.124</v>
      </c>
      <c r="K742" s="6">
        <v>1</v>
      </c>
      <c r="L742" s="6" t="s">
        <v>168</v>
      </c>
      <c r="M742" s="6" t="s">
        <v>67</v>
      </c>
      <c r="N742" s="6" t="s">
        <v>25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2:32" ht="30" customHeight="1">
      <c r="B743" s="16">
        <v>742</v>
      </c>
      <c r="C743" s="6">
        <v>40000000375</v>
      </c>
      <c r="D743" s="22">
        <v>61091000000</v>
      </c>
      <c r="E743" s="23" t="s">
        <v>500</v>
      </c>
      <c r="F743" s="27" t="s">
        <v>46</v>
      </c>
      <c r="G743" s="6" t="s">
        <v>20</v>
      </c>
      <c r="H743" s="6">
        <v>116</v>
      </c>
      <c r="I743" s="6">
        <v>116</v>
      </c>
      <c r="J743" s="6">
        <f t="shared" si="11"/>
        <v>0.11600000000000001</v>
      </c>
      <c r="K743" s="6">
        <v>1</v>
      </c>
      <c r="L743" s="6" t="s">
        <v>168</v>
      </c>
      <c r="M743" s="6" t="s">
        <v>67</v>
      </c>
      <c r="N743" s="6" t="s">
        <v>25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2:32" ht="45" customHeight="1">
      <c r="B744" s="16">
        <v>743</v>
      </c>
      <c r="C744" s="6">
        <v>40000000374</v>
      </c>
      <c r="D744" s="22">
        <v>62046231000</v>
      </c>
      <c r="E744" s="23" t="s">
        <v>603</v>
      </c>
      <c r="F744" s="27" t="s">
        <v>109</v>
      </c>
      <c r="G744" s="6" t="s">
        <v>20</v>
      </c>
      <c r="H744" s="6">
        <v>604</v>
      </c>
      <c r="I744" s="6">
        <v>604</v>
      </c>
      <c r="J744" s="6">
        <f t="shared" si="11"/>
        <v>0.60399999999999998</v>
      </c>
      <c r="K744" s="6">
        <v>1</v>
      </c>
      <c r="L744" s="6" t="s">
        <v>168</v>
      </c>
      <c r="M744" s="6" t="s">
        <v>67</v>
      </c>
      <c r="N744" s="6" t="s">
        <v>25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2:32" ht="30" customHeight="1">
      <c r="B745" s="16">
        <v>744</v>
      </c>
      <c r="C745" s="6">
        <v>40000000373</v>
      </c>
      <c r="D745" s="22">
        <v>61102099000</v>
      </c>
      <c r="E745" s="23" t="s">
        <v>612</v>
      </c>
      <c r="F745" s="27" t="s">
        <v>49</v>
      </c>
      <c r="G745" s="6" t="s">
        <v>20</v>
      </c>
      <c r="H745" s="6">
        <v>278</v>
      </c>
      <c r="I745" s="6">
        <v>278</v>
      </c>
      <c r="J745" s="6">
        <f t="shared" si="11"/>
        <v>0.27800000000000002</v>
      </c>
      <c r="K745" s="6">
        <v>1</v>
      </c>
      <c r="L745" s="6" t="s">
        <v>168</v>
      </c>
      <c r="M745" s="6" t="s">
        <v>67</v>
      </c>
      <c r="N745" s="6" t="s">
        <v>25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2:32" ht="45" customHeight="1">
      <c r="B746" s="16">
        <v>745</v>
      </c>
      <c r="C746" s="6">
        <v>40000000372</v>
      </c>
      <c r="D746" s="22">
        <v>61045300000</v>
      </c>
      <c r="E746" s="23" t="s">
        <v>495</v>
      </c>
      <c r="F746" s="27" t="s">
        <v>50</v>
      </c>
      <c r="G746" s="6" t="s">
        <v>20</v>
      </c>
      <c r="H746" s="6">
        <v>226</v>
      </c>
      <c r="I746" s="6">
        <v>226</v>
      </c>
      <c r="J746" s="6">
        <f t="shared" si="11"/>
        <v>0.22600000000000001</v>
      </c>
      <c r="K746" s="6">
        <v>1</v>
      </c>
      <c r="L746" s="6" t="s">
        <v>168</v>
      </c>
      <c r="M746" s="6" t="s">
        <v>67</v>
      </c>
      <c r="N746" s="6" t="s">
        <v>72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2:32" ht="30" customHeight="1">
      <c r="B747" s="16">
        <v>746</v>
      </c>
      <c r="C747" s="6">
        <v>40000000371</v>
      </c>
      <c r="D747" s="22">
        <v>61062000000</v>
      </c>
      <c r="E747" s="23" t="s">
        <v>599</v>
      </c>
      <c r="F747" s="27" t="s">
        <v>14</v>
      </c>
      <c r="G747" s="6" t="s">
        <v>20</v>
      </c>
      <c r="H747" s="6">
        <v>172</v>
      </c>
      <c r="I747" s="6">
        <v>172</v>
      </c>
      <c r="J747" s="6">
        <f t="shared" si="11"/>
        <v>0.17199999999999999</v>
      </c>
      <c r="K747" s="6">
        <v>1</v>
      </c>
      <c r="L747" s="6" t="s">
        <v>168</v>
      </c>
      <c r="M747" s="6" t="s">
        <v>67</v>
      </c>
      <c r="N747" s="6" t="s">
        <v>36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2:32" ht="30" customHeight="1">
      <c r="B748" s="16">
        <v>747</v>
      </c>
      <c r="C748" s="6">
        <v>40000000370</v>
      </c>
      <c r="D748" s="22">
        <v>61061000000</v>
      </c>
      <c r="E748" s="23" t="s">
        <v>539</v>
      </c>
      <c r="F748" s="27" t="s">
        <v>14</v>
      </c>
      <c r="G748" s="6" t="s">
        <v>20</v>
      </c>
      <c r="H748" s="6">
        <v>178</v>
      </c>
      <c r="I748" s="6">
        <v>178</v>
      </c>
      <c r="J748" s="6">
        <f t="shared" si="11"/>
        <v>0.17799999999999999</v>
      </c>
      <c r="K748" s="6">
        <v>1</v>
      </c>
      <c r="L748" s="6" t="s">
        <v>168</v>
      </c>
      <c r="M748" s="6" t="s">
        <v>108</v>
      </c>
      <c r="N748" s="6" t="s">
        <v>25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2:32" ht="30" customHeight="1">
      <c r="B749" s="16">
        <v>748</v>
      </c>
      <c r="C749" s="6">
        <v>40000000369</v>
      </c>
      <c r="D749" s="22">
        <v>62046239000</v>
      </c>
      <c r="E749" s="23" t="s">
        <v>510</v>
      </c>
      <c r="F749" s="27" t="s">
        <v>52</v>
      </c>
      <c r="G749" s="6" t="s">
        <v>20</v>
      </c>
      <c r="H749" s="6">
        <v>492</v>
      </c>
      <c r="I749" s="6">
        <v>492</v>
      </c>
      <c r="J749" s="6">
        <f t="shared" si="11"/>
        <v>0.49199999999999999</v>
      </c>
      <c r="K749" s="6">
        <v>1</v>
      </c>
      <c r="L749" s="6" t="s">
        <v>168</v>
      </c>
      <c r="M749" s="6" t="s">
        <v>67</v>
      </c>
      <c r="N749" s="6" t="s">
        <v>25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2:32" ht="30" customHeight="1">
      <c r="B750" s="16">
        <v>749</v>
      </c>
      <c r="C750" s="6">
        <v>40000000368</v>
      </c>
      <c r="D750" s="22">
        <v>62046318000</v>
      </c>
      <c r="E750" s="23" t="s">
        <v>511</v>
      </c>
      <c r="F750" s="27" t="s">
        <v>52</v>
      </c>
      <c r="G750" s="6" t="s">
        <v>20</v>
      </c>
      <c r="H750" s="6">
        <v>492</v>
      </c>
      <c r="I750" s="6">
        <v>492</v>
      </c>
      <c r="J750" s="6">
        <f t="shared" si="11"/>
        <v>0.49199999999999999</v>
      </c>
      <c r="K750" s="6">
        <v>1</v>
      </c>
      <c r="L750" s="6" t="s">
        <v>168</v>
      </c>
      <c r="M750" s="6" t="s">
        <v>12</v>
      </c>
      <c r="N750" s="6" t="s">
        <v>36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2:32" ht="45" customHeight="1">
      <c r="B751" s="16">
        <v>750</v>
      </c>
      <c r="C751" s="6">
        <v>40000000367</v>
      </c>
      <c r="D751" s="22">
        <v>61045300000</v>
      </c>
      <c r="E751" s="23" t="s">
        <v>495</v>
      </c>
      <c r="F751" s="27" t="s">
        <v>50</v>
      </c>
      <c r="G751" s="6" t="s">
        <v>20</v>
      </c>
      <c r="H751" s="6">
        <v>128</v>
      </c>
      <c r="I751" s="6">
        <v>128</v>
      </c>
      <c r="J751" s="6">
        <f t="shared" si="11"/>
        <v>0.128</v>
      </c>
      <c r="K751" s="6">
        <v>1</v>
      </c>
      <c r="L751" s="6" t="s">
        <v>168</v>
      </c>
      <c r="M751" s="6" t="s">
        <v>67</v>
      </c>
      <c r="N751" s="6" t="s">
        <v>36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2:32" ht="30" customHeight="1">
      <c r="B752" s="16">
        <v>751</v>
      </c>
      <c r="C752" s="6">
        <v>40000000366</v>
      </c>
      <c r="D752" s="22">
        <v>61046200000</v>
      </c>
      <c r="E752" s="23" t="s">
        <v>588</v>
      </c>
      <c r="F752" s="27" t="s">
        <v>69</v>
      </c>
      <c r="G752" s="6" t="s">
        <v>20</v>
      </c>
      <c r="H752" s="6">
        <v>248</v>
      </c>
      <c r="I752" s="6">
        <v>248</v>
      </c>
      <c r="J752" s="6">
        <f t="shared" si="11"/>
        <v>0.248</v>
      </c>
      <c r="K752" s="6">
        <v>1</v>
      </c>
      <c r="L752" s="6" t="s">
        <v>168</v>
      </c>
      <c r="M752" s="6" t="s">
        <v>67</v>
      </c>
      <c r="N752" s="6" t="s">
        <v>25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2:32" ht="30" customHeight="1">
      <c r="B753" s="16">
        <v>752</v>
      </c>
      <c r="C753" s="6">
        <v>40000000365</v>
      </c>
      <c r="D753" s="22">
        <v>62046318000</v>
      </c>
      <c r="E753" s="23" t="s">
        <v>511</v>
      </c>
      <c r="F753" s="27" t="s">
        <v>52</v>
      </c>
      <c r="G753" s="6" t="s">
        <v>20</v>
      </c>
      <c r="H753" s="6">
        <v>484</v>
      </c>
      <c r="I753" s="6">
        <v>484</v>
      </c>
      <c r="J753" s="6">
        <f t="shared" si="11"/>
        <v>0.48399999999999999</v>
      </c>
      <c r="K753" s="6">
        <v>1</v>
      </c>
      <c r="L753" s="6" t="s">
        <v>168</v>
      </c>
      <c r="M753" s="6" t="s">
        <v>12</v>
      </c>
      <c r="N753" s="6" t="s">
        <v>36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2:32" ht="30" customHeight="1">
      <c r="B754" s="16">
        <v>753</v>
      </c>
      <c r="C754" s="6">
        <v>40000000364</v>
      </c>
      <c r="D754" s="22">
        <v>61061000000</v>
      </c>
      <c r="E754" s="23" t="s">
        <v>539</v>
      </c>
      <c r="F754" s="27" t="s">
        <v>14</v>
      </c>
      <c r="G754" s="6" t="s">
        <v>20</v>
      </c>
      <c r="H754" s="6">
        <v>218</v>
      </c>
      <c r="I754" s="6">
        <v>218</v>
      </c>
      <c r="J754" s="6">
        <f t="shared" si="11"/>
        <v>0.218</v>
      </c>
      <c r="K754" s="6">
        <v>1</v>
      </c>
      <c r="L754" s="6" t="s">
        <v>168</v>
      </c>
      <c r="M754" s="6" t="s">
        <v>67</v>
      </c>
      <c r="N754" s="6" t="s">
        <v>25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2:32" ht="45" customHeight="1">
      <c r="B755" s="16">
        <v>754</v>
      </c>
      <c r="C755" s="6">
        <v>40000000363</v>
      </c>
      <c r="D755" s="22">
        <v>61091000000</v>
      </c>
      <c r="E755" s="23" t="s">
        <v>608</v>
      </c>
      <c r="F755" s="27" t="s">
        <v>175</v>
      </c>
      <c r="G755" s="6" t="s">
        <v>20</v>
      </c>
      <c r="H755" s="6">
        <v>56</v>
      </c>
      <c r="I755" s="6">
        <v>56</v>
      </c>
      <c r="J755" s="6">
        <f t="shared" si="11"/>
        <v>5.6000000000000001E-2</v>
      </c>
      <c r="K755" s="6">
        <v>1</v>
      </c>
      <c r="L755" s="6" t="s">
        <v>168</v>
      </c>
      <c r="M755" s="6" t="s">
        <v>67</v>
      </c>
      <c r="N755" s="6" t="s">
        <v>25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2:32" ht="30" customHeight="1">
      <c r="B756" s="16">
        <v>755</v>
      </c>
      <c r="C756" s="6">
        <v>40000000362</v>
      </c>
      <c r="D756" s="22">
        <v>62046318000</v>
      </c>
      <c r="E756" s="23" t="s">
        <v>511</v>
      </c>
      <c r="F756" s="27" t="s">
        <v>52</v>
      </c>
      <c r="G756" s="6" t="s">
        <v>20</v>
      </c>
      <c r="H756" s="6">
        <v>224</v>
      </c>
      <c r="I756" s="6">
        <v>224</v>
      </c>
      <c r="J756" s="6">
        <f t="shared" si="11"/>
        <v>0.224</v>
      </c>
      <c r="K756" s="6">
        <v>1</v>
      </c>
      <c r="L756" s="6" t="s">
        <v>168</v>
      </c>
      <c r="M756" s="6" t="s">
        <v>67</v>
      </c>
      <c r="N756" s="6" t="s">
        <v>72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2:32" ht="30" customHeight="1">
      <c r="B757" s="16">
        <v>756</v>
      </c>
      <c r="C757" s="6">
        <v>40000000361</v>
      </c>
      <c r="D757" s="22">
        <v>62024000090</v>
      </c>
      <c r="E757" s="23" t="s">
        <v>600</v>
      </c>
      <c r="F757" s="27" t="s">
        <v>34</v>
      </c>
      <c r="G757" s="6" t="s">
        <v>20</v>
      </c>
      <c r="H757" s="6">
        <v>164</v>
      </c>
      <c r="I757" s="6">
        <v>164</v>
      </c>
      <c r="J757" s="6">
        <f t="shared" si="11"/>
        <v>0.16400000000000001</v>
      </c>
      <c r="K757" s="6">
        <v>1</v>
      </c>
      <c r="L757" s="6" t="s">
        <v>168</v>
      </c>
      <c r="M757" s="6" t="s">
        <v>67</v>
      </c>
      <c r="N757" s="6" t="s">
        <v>36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2:32" ht="30" customHeight="1">
      <c r="B758" s="16">
        <v>757</v>
      </c>
      <c r="C758" s="6">
        <v>40000000360</v>
      </c>
      <c r="D758" s="22">
        <v>61062000000</v>
      </c>
      <c r="E758" s="23" t="s">
        <v>599</v>
      </c>
      <c r="F758" s="27" t="s">
        <v>14</v>
      </c>
      <c r="G758" s="6" t="s">
        <v>20</v>
      </c>
      <c r="H758" s="6">
        <v>66</v>
      </c>
      <c r="I758" s="6">
        <v>66</v>
      </c>
      <c r="J758" s="6">
        <f t="shared" si="11"/>
        <v>6.6000000000000003E-2</v>
      </c>
      <c r="K758" s="6">
        <v>1</v>
      </c>
      <c r="L758" s="6" t="s">
        <v>168</v>
      </c>
      <c r="M758" s="6" t="s">
        <v>67</v>
      </c>
      <c r="N758" s="6" t="s">
        <v>36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2:32" ht="30" customHeight="1">
      <c r="B759" s="16">
        <v>758</v>
      </c>
      <c r="C759" s="6">
        <v>40000000359</v>
      </c>
      <c r="D759" s="22">
        <v>61091000000</v>
      </c>
      <c r="E759" s="23" t="s">
        <v>500</v>
      </c>
      <c r="F759" s="27" t="s">
        <v>46</v>
      </c>
      <c r="G759" s="6" t="s">
        <v>20</v>
      </c>
      <c r="H759" s="6">
        <v>156</v>
      </c>
      <c r="I759" s="6">
        <v>156</v>
      </c>
      <c r="J759" s="6">
        <f t="shared" si="11"/>
        <v>0.156</v>
      </c>
      <c r="K759" s="6">
        <v>1</v>
      </c>
      <c r="L759" s="6" t="s">
        <v>168</v>
      </c>
      <c r="M759" s="6" t="s">
        <v>67</v>
      </c>
      <c r="N759" s="6" t="s">
        <v>25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2:32" ht="30" customHeight="1">
      <c r="B760" s="16">
        <v>759</v>
      </c>
      <c r="C760" s="6">
        <v>40000000358</v>
      </c>
      <c r="D760" s="22">
        <v>62046239000</v>
      </c>
      <c r="E760" s="23" t="s">
        <v>510</v>
      </c>
      <c r="F760" s="27" t="s">
        <v>52</v>
      </c>
      <c r="G760" s="6" t="s">
        <v>20</v>
      </c>
      <c r="H760" s="6">
        <v>506</v>
      </c>
      <c r="I760" s="6">
        <v>506</v>
      </c>
      <c r="J760" s="6">
        <f t="shared" si="11"/>
        <v>0.50600000000000001</v>
      </c>
      <c r="K760" s="6">
        <v>1</v>
      </c>
      <c r="L760" s="6" t="s">
        <v>168</v>
      </c>
      <c r="M760" s="6" t="s">
        <v>67</v>
      </c>
      <c r="N760" s="6" t="s">
        <v>25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2:32" ht="30" customHeight="1">
      <c r="B761" s="16">
        <v>760</v>
      </c>
      <c r="C761" s="6">
        <v>40000000357</v>
      </c>
      <c r="D761" s="22">
        <v>61102099000</v>
      </c>
      <c r="E761" s="23" t="s">
        <v>601</v>
      </c>
      <c r="F761" s="29" t="s">
        <v>9</v>
      </c>
      <c r="G761" s="6" t="s">
        <v>20</v>
      </c>
      <c r="H761" s="6">
        <v>484</v>
      </c>
      <c r="I761" s="6">
        <v>484</v>
      </c>
      <c r="J761" s="6">
        <f t="shared" si="11"/>
        <v>0.48399999999999999</v>
      </c>
      <c r="K761" s="6">
        <v>1</v>
      </c>
      <c r="L761" s="6" t="s">
        <v>168</v>
      </c>
      <c r="M761" s="6" t="s">
        <v>67</v>
      </c>
      <c r="N761" s="6" t="s">
        <v>25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2:32" ht="30" customHeight="1">
      <c r="B762" s="16">
        <v>761</v>
      </c>
      <c r="C762" s="6">
        <v>40000000356</v>
      </c>
      <c r="D762" s="22">
        <v>61091000000</v>
      </c>
      <c r="E762" s="23" t="s">
        <v>500</v>
      </c>
      <c r="F762" s="27" t="s">
        <v>46</v>
      </c>
      <c r="G762" s="6" t="s">
        <v>20</v>
      </c>
      <c r="H762" s="6">
        <v>132</v>
      </c>
      <c r="I762" s="6">
        <v>132</v>
      </c>
      <c r="J762" s="6">
        <f t="shared" si="11"/>
        <v>0.13200000000000001</v>
      </c>
      <c r="K762" s="6">
        <v>1</v>
      </c>
      <c r="L762" s="6" t="s">
        <v>168</v>
      </c>
      <c r="M762" s="6" t="s">
        <v>67</v>
      </c>
      <c r="N762" s="6" t="s">
        <v>25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2:32" ht="45" customHeight="1">
      <c r="B763" s="16">
        <v>762</v>
      </c>
      <c r="C763" s="6">
        <v>40000000355</v>
      </c>
      <c r="D763" s="22">
        <v>61061000000</v>
      </c>
      <c r="E763" s="23" t="s">
        <v>589</v>
      </c>
      <c r="F763" s="27" t="s">
        <v>47</v>
      </c>
      <c r="G763" s="6" t="s">
        <v>20</v>
      </c>
      <c r="H763" s="6">
        <v>188</v>
      </c>
      <c r="I763" s="6">
        <v>188</v>
      </c>
      <c r="J763" s="6">
        <f t="shared" si="11"/>
        <v>0.188</v>
      </c>
      <c r="K763" s="6">
        <v>1</v>
      </c>
      <c r="L763" s="6" t="s">
        <v>168</v>
      </c>
      <c r="M763" s="6" t="s">
        <v>48</v>
      </c>
      <c r="N763" s="6" t="s">
        <v>25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2:32" ht="30" customHeight="1">
      <c r="B764" s="16">
        <v>763</v>
      </c>
      <c r="C764" s="6">
        <v>40000000354</v>
      </c>
      <c r="D764" s="22">
        <v>62046318000</v>
      </c>
      <c r="E764" s="23" t="s">
        <v>511</v>
      </c>
      <c r="F764" s="27" t="s">
        <v>52</v>
      </c>
      <c r="G764" s="6" t="s">
        <v>20</v>
      </c>
      <c r="H764" s="6">
        <v>350</v>
      </c>
      <c r="I764" s="6">
        <v>350</v>
      </c>
      <c r="J764" s="6">
        <f t="shared" si="11"/>
        <v>0.35</v>
      </c>
      <c r="K764" s="6">
        <v>1</v>
      </c>
      <c r="L764" s="6" t="s">
        <v>168</v>
      </c>
      <c r="M764" s="6" t="s">
        <v>67</v>
      </c>
      <c r="N764" s="6" t="s">
        <v>36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2:32" ht="45" customHeight="1">
      <c r="B765" s="16">
        <v>764</v>
      </c>
      <c r="C765" s="6">
        <v>40000000353</v>
      </c>
      <c r="D765" s="22">
        <v>61044300000</v>
      </c>
      <c r="E765" s="23" t="s">
        <v>541</v>
      </c>
      <c r="F765" s="27" t="s">
        <v>64</v>
      </c>
      <c r="G765" s="6" t="s">
        <v>20</v>
      </c>
      <c r="H765" s="6">
        <v>468</v>
      </c>
      <c r="I765" s="6">
        <v>468</v>
      </c>
      <c r="J765" s="6">
        <f t="shared" si="11"/>
        <v>0.46800000000000003</v>
      </c>
      <c r="K765" s="6">
        <v>1</v>
      </c>
      <c r="L765" s="6" t="s">
        <v>168</v>
      </c>
      <c r="M765" s="6" t="s">
        <v>67</v>
      </c>
      <c r="N765" s="6" t="s">
        <v>36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2:32" ht="30" customHeight="1">
      <c r="B766" s="16">
        <v>765</v>
      </c>
      <c r="C766" s="6">
        <v>40000000352</v>
      </c>
      <c r="D766" s="22">
        <v>61103091000</v>
      </c>
      <c r="E766" s="23" t="s">
        <v>481</v>
      </c>
      <c r="F766" s="28" t="s">
        <v>49</v>
      </c>
      <c r="G766" s="7" t="s">
        <v>10</v>
      </c>
      <c r="H766" s="6">
        <v>188</v>
      </c>
      <c r="I766" s="6">
        <v>188</v>
      </c>
      <c r="J766" s="6">
        <f t="shared" si="11"/>
        <v>0.188</v>
      </c>
      <c r="K766" s="6">
        <v>1</v>
      </c>
      <c r="L766" s="6" t="s">
        <v>168</v>
      </c>
      <c r="M766" s="6" t="s">
        <v>67</v>
      </c>
      <c r="N766" s="6" t="s">
        <v>36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2:32" ht="45" customHeight="1">
      <c r="B767" s="16">
        <v>766</v>
      </c>
      <c r="C767" s="6">
        <v>40000000351</v>
      </c>
      <c r="D767" s="22">
        <v>61046900090</v>
      </c>
      <c r="E767" s="23" t="s">
        <v>613</v>
      </c>
      <c r="F767" s="27" t="s">
        <v>69</v>
      </c>
      <c r="G767" s="6" t="s">
        <v>20</v>
      </c>
      <c r="H767" s="6">
        <v>176</v>
      </c>
      <c r="I767" s="6">
        <v>176</v>
      </c>
      <c r="J767" s="6">
        <f t="shared" si="11"/>
        <v>0.17599999999999999</v>
      </c>
      <c r="K767" s="6">
        <v>1</v>
      </c>
      <c r="L767" s="6" t="s">
        <v>168</v>
      </c>
      <c r="M767" s="6" t="s">
        <v>67</v>
      </c>
      <c r="N767" s="6" t="s">
        <v>149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2:32" ht="30" customHeight="1">
      <c r="B768" s="16">
        <v>767</v>
      </c>
      <c r="C768" s="6">
        <v>40000000350</v>
      </c>
      <c r="D768" s="22">
        <v>61102099000</v>
      </c>
      <c r="E768" s="23" t="s">
        <v>601</v>
      </c>
      <c r="F768" s="29" t="s">
        <v>9</v>
      </c>
      <c r="G768" s="6" t="s">
        <v>20</v>
      </c>
      <c r="H768" s="6">
        <v>590</v>
      </c>
      <c r="I768" s="6">
        <v>590</v>
      </c>
      <c r="J768" s="6">
        <f t="shared" si="11"/>
        <v>0.59</v>
      </c>
      <c r="K768" s="6">
        <v>1</v>
      </c>
      <c r="L768" s="6" t="s">
        <v>168</v>
      </c>
      <c r="M768" s="6" t="s">
        <v>67</v>
      </c>
      <c r="N768" s="6" t="s">
        <v>25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2:32" ht="60" customHeight="1">
      <c r="B769" s="16">
        <v>768</v>
      </c>
      <c r="C769" s="6">
        <v>40000000349</v>
      </c>
      <c r="D769" s="22">
        <v>61045900000</v>
      </c>
      <c r="E769" s="23" t="s">
        <v>593</v>
      </c>
      <c r="F769" s="27" t="s">
        <v>50</v>
      </c>
      <c r="G769" s="6" t="s">
        <v>20</v>
      </c>
      <c r="H769" s="6">
        <v>167</v>
      </c>
      <c r="I769" s="6">
        <v>167</v>
      </c>
      <c r="J769" s="6">
        <f t="shared" si="11"/>
        <v>0.16700000000000001</v>
      </c>
      <c r="K769" s="6">
        <v>1</v>
      </c>
      <c r="L769" s="6" t="s">
        <v>168</v>
      </c>
      <c r="M769" s="6" t="s">
        <v>67</v>
      </c>
      <c r="N769" s="6" t="s">
        <v>149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2:32" ht="30" customHeight="1">
      <c r="B770" s="16">
        <v>769</v>
      </c>
      <c r="C770" s="6">
        <v>40000000348</v>
      </c>
      <c r="D770" s="22">
        <v>62034990000</v>
      </c>
      <c r="E770" s="23" t="s">
        <v>614</v>
      </c>
      <c r="F770" s="27" t="s">
        <v>52</v>
      </c>
      <c r="G770" s="7" t="s">
        <v>10</v>
      </c>
      <c r="H770" s="6">
        <v>332</v>
      </c>
      <c r="I770" s="6">
        <v>332</v>
      </c>
      <c r="J770" s="6">
        <f t="shared" ref="J770:J833" si="12">I770/1000</f>
        <v>0.33200000000000002</v>
      </c>
      <c r="K770" s="6">
        <v>1</v>
      </c>
      <c r="L770" s="6" t="s">
        <v>168</v>
      </c>
      <c r="M770" s="6" t="s">
        <v>176</v>
      </c>
      <c r="N770" s="6" t="s">
        <v>181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2:32" ht="45" customHeight="1">
      <c r="B771" s="16">
        <v>770</v>
      </c>
      <c r="C771" s="6">
        <v>40000000347</v>
      </c>
      <c r="D771" s="22">
        <v>61044200000</v>
      </c>
      <c r="E771" s="23" t="s">
        <v>506</v>
      </c>
      <c r="F771" s="27" t="s">
        <v>64</v>
      </c>
      <c r="G771" s="6" t="s">
        <v>20</v>
      </c>
      <c r="H771" s="6">
        <v>376</v>
      </c>
      <c r="I771" s="6">
        <v>376</v>
      </c>
      <c r="J771" s="6">
        <f t="shared" si="12"/>
        <v>0.376</v>
      </c>
      <c r="K771" s="6">
        <v>1</v>
      </c>
      <c r="L771" s="6" t="s">
        <v>168</v>
      </c>
      <c r="M771" s="6" t="s">
        <v>12</v>
      </c>
      <c r="N771" s="6" t="s">
        <v>25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2:32" ht="45" customHeight="1">
      <c r="B772" s="16">
        <v>771</v>
      </c>
      <c r="C772" s="6">
        <v>40000000346</v>
      </c>
      <c r="D772" s="22">
        <v>62046231000</v>
      </c>
      <c r="E772" s="23" t="s">
        <v>603</v>
      </c>
      <c r="F772" s="27" t="s">
        <v>109</v>
      </c>
      <c r="G772" s="6" t="s">
        <v>20</v>
      </c>
      <c r="H772" s="6">
        <v>482</v>
      </c>
      <c r="I772" s="6">
        <v>482</v>
      </c>
      <c r="J772" s="6">
        <f t="shared" si="12"/>
        <v>0.48199999999999998</v>
      </c>
      <c r="K772" s="6">
        <v>1</v>
      </c>
      <c r="L772" s="6" t="s">
        <v>168</v>
      </c>
      <c r="M772" s="6" t="s">
        <v>12</v>
      </c>
      <c r="N772" s="6" t="s">
        <v>25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2:32" ht="30" customHeight="1">
      <c r="B773" s="16">
        <v>772</v>
      </c>
      <c r="C773" s="6">
        <v>40000000345</v>
      </c>
      <c r="D773" s="22">
        <v>61046300000</v>
      </c>
      <c r="E773" s="23" t="s">
        <v>592</v>
      </c>
      <c r="F773" s="27" t="s">
        <v>69</v>
      </c>
      <c r="G773" s="6" t="s">
        <v>20</v>
      </c>
      <c r="H773" s="6">
        <v>184</v>
      </c>
      <c r="I773" s="6">
        <v>184</v>
      </c>
      <c r="J773" s="6">
        <f t="shared" si="12"/>
        <v>0.184</v>
      </c>
      <c r="K773" s="6">
        <v>1</v>
      </c>
      <c r="L773" s="6" t="s">
        <v>168</v>
      </c>
      <c r="M773" s="6" t="s">
        <v>67</v>
      </c>
      <c r="N773" s="6" t="s">
        <v>36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2:32" ht="30" customHeight="1">
      <c r="B774" s="16">
        <v>773</v>
      </c>
      <c r="C774" s="6">
        <v>40000000344</v>
      </c>
      <c r="D774" s="22">
        <v>61062000000</v>
      </c>
      <c r="E774" s="23" t="s">
        <v>599</v>
      </c>
      <c r="F774" s="27" t="s">
        <v>14</v>
      </c>
      <c r="G774" s="6" t="s">
        <v>20</v>
      </c>
      <c r="H774" s="6">
        <v>132</v>
      </c>
      <c r="I774" s="6">
        <v>132</v>
      </c>
      <c r="J774" s="6">
        <f t="shared" si="12"/>
        <v>0.13200000000000001</v>
      </c>
      <c r="K774" s="6">
        <v>1</v>
      </c>
      <c r="L774" s="6" t="s">
        <v>168</v>
      </c>
      <c r="M774" s="6" t="s">
        <v>67</v>
      </c>
      <c r="N774" s="6" t="s">
        <v>36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2:32" ht="45" customHeight="1">
      <c r="B775" s="16">
        <v>774</v>
      </c>
      <c r="C775" s="6">
        <v>40000000343</v>
      </c>
      <c r="D775" s="22">
        <v>61034900090</v>
      </c>
      <c r="E775" s="23" t="s">
        <v>615</v>
      </c>
      <c r="F775" s="27" t="s">
        <v>69</v>
      </c>
      <c r="G775" s="7" t="s">
        <v>10</v>
      </c>
      <c r="H775" s="6">
        <v>274</v>
      </c>
      <c r="I775" s="6">
        <v>274</v>
      </c>
      <c r="J775" s="6">
        <f t="shared" si="12"/>
        <v>0.27400000000000002</v>
      </c>
      <c r="K775" s="6">
        <v>1</v>
      </c>
      <c r="L775" s="6" t="s">
        <v>168</v>
      </c>
      <c r="M775" s="6" t="s">
        <v>67</v>
      </c>
      <c r="N775" s="6" t="s">
        <v>149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2:32" ht="60" customHeight="1">
      <c r="B776" s="16">
        <v>775</v>
      </c>
      <c r="C776" s="6">
        <v>40000000342</v>
      </c>
      <c r="D776" s="22">
        <v>61044900000</v>
      </c>
      <c r="E776" s="23" t="s">
        <v>590</v>
      </c>
      <c r="F776" s="27" t="s">
        <v>64</v>
      </c>
      <c r="G776" s="6" t="s">
        <v>20</v>
      </c>
      <c r="H776" s="6">
        <v>296</v>
      </c>
      <c r="I776" s="6">
        <v>296</v>
      </c>
      <c r="J776" s="6">
        <f t="shared" si="12"/>
        <v>0.29599999999999999</v>
      </c>
      <c r="K776" s="6">
        <v>1</v>
      </c>
      <c r="L776" s="6" t="s">
        <v>168</v>
      </c>
      <c r="M776" s="6" t="s">
        <v>67</v>
      </c>
      <c r="N776" s="6" t="s">
        <v>149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2:32" ht="45" customHeight="1">
      <c r="B777" s="16">
        <v>776</v>
      </c>
      <c r="C777" s="6">
        <v>40000000341</v>
      </c>
      <c r="D777" s="22">
        <v>62046231000</v>
      </c>
      <c r="E777" s="23" t="s">
        <v>603</v>
      </c>
      <c r="F777" s="27" t="s">
        <v>109</v>
      </c>
      <c r="G777" s="6" t="s">
        <v>20</v>
      </c>
      <c r="H777" s="6">
        <v>346</v>
      </c>
      <c r="I777" s="6">
        <v>346</v>
      </c>
      <c r="J777" s="6">
        <f t="shared" si="12"/>
        <v>0.34599999999999997</v>
      </c>
      <c r="K777" s="6">
        <v>1</v>
      </c>
      <c r="L777" s="6" t="s">
        <v>168</v>
      </c>
      <c r="M777" s="6" t="s">
        <v>67</v>
      </c>
      <c r="N777" s="6" t="s">
        <v>25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2:32" ht="30" customHeight="1">
      <c r="B778" s="16">
        <v>777</v>
      </c>
      <c r="C778" s="6">
        <v>40000000340</v>
      </c>
      <c r="D778" s="22">
        <v>61061000000</v>
      </c>
      <c r="E778" s="23" t="s">
        <v>539</v>
      </c>
      <c r="F778" s="27" t="s">
        <v>14</v>
      </c>
      <c r="G778" s="6" t="s">
        <v>20</v>
      </c>
      <c r="H778" s="6">
        <v>132</v>
      </c>
      <c r="I778" s="6">
        <v>132</v>
      </c>
      <c r="J778" s="6">
        <f t="shared" si="12"/>
        <v>0.13200000000000001</v>
      </c>
      <c r="K778" s="6">
        <v>1</v>
      </c>
      <c r="L778" s="6" t="s">
        <v>168</v>
      </c>
      <c r="M778" s="6" t="s">
        <v>12</v>
      </c>
      <c r="N778" s="6" t="s">
        <v>25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2:32" ht="60" customHeight="1">
      <c r="B779" s="16">
        <v>778</v>
      </c>
      <c r="C779" s="6">
        <v>40000000339</v>
      </c>
      <c r="D779" s="22">
        <v>61069090000</v>
      </c>
      <c r="E779" s="23" t="s">
        <v>594</v>
      </c>
      <c r="F779" s="27" t="s">
        <v>47</v>
      </c>
      <c r="G779" s="6" t="s">
        <v>20</v>
      </c>
      <c r="H779" s="6">
        <v>154</v>
      </c>
      <c r="I779" s="6">
        <v>154</v>
      </c>
      <c r="J779" s="6">
        <f t="shared" si="12"/>
        <v>0.154</v>
      </c>
      <c r="K779" s="6">
        <v>1</v>
      </c>
      <c r="L779" s="6" t="s">
        <v>168</v>
      </c>
      <c r="M779" s="6" t="s">
        <v>67</v>
      </c>
      <c r="N779" s="6" t="s">
        <v>149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2:32" ht="45" customHeight="1">
      <c r="B780" s="16">
        <v>779</v>
      </c>
      <c r="C780" s="6">
        <v>40000000338</v>
      </c>
      <c r="D780" s="22">
        <v>61069090000</v>
      </c>
      <c r="E780" s="23" t="s">
        <v>607</v>
      </c>
      <c r="F780" s="27" t="s">
        <v>14</v>
      </c>
      <c r="G780" s="6" t="s">
        <v>20</v>
      </c>
      <c r="H780" s="6">
        <v>130</v>
      </c>
      <c r="I780" s="6">
        <v>130</v>
      </c>
      <c r="J780" s="6">
        <f t="shared" si="12"/>
        <v>0.13</v>
      </c>
      <c r="K780" s="6">
        <v>1</v>
      </c>
      <c r="L780" s="6" t="s">
        <v>168</v>
      </c>
      <c r="M780" s="20" t="s">
        <v>18</v>
      </c>
      <c r="N780" s="6" t="s">
        <v>174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2:32" ht="30" customHeight="1">
      <c r="B781" s="16">
        <v>780</v>
      </c>
      <c r="C781" s="6">
        <v>40000000337</v>
      </c>
      <c r="D781" s="22">
        <v>61102091000</v>
      </c>
      <c r="E781" s="23" t="s">
        <v>488</v>
      </c>
      <c r="F781" s="28" t="s">
        <v>49</v>
      </c>
      <c r="G781" s="7" t="s">
        <v>10</v>
      </c>
      <c r="H781" s="6">
        <v>206</v>
      </c>
      <c r="I781" s="6">
        <v>206</v>
      </c>
      <c r="J781" s="6">
        <f t="shared" si="12"/>
        <v>0.20599999999999999</v>
      </c>
      <c r="K781" s="6">
        <v>1</v>
      </c>
      <c r="L781" s="6" t="s">
        <v>168</v>
      </c>
      <c r="M781" s="6" t="s">
        <v>67</v>
      </c>
      <c r="N781" s="6" t="s">
        <v>182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2:32" ht="60" customHeight="1">
      <c r="B782" s="16">
        <v>781</v>
      </c>
      <c r="C782" s="6">
        <v>40000000336</v>
      </c>
      <c r="D782" s="22">
        <v>61044900000</v>
      </c>
      <c r="E782" s="23" t="s">
        <v>590</v>
      </c>
      <c r="F782" s="27" t="s">
        <v>64</v>
      </c>
      <c r="G782" s="6" t="s">
        <v>20</v>
      </c>
      <c r="H782" s="6">
        <v>322</v>
      </c>
      <c r="I782" s="6">
        <v>322</v>
      </c>
      <c r="J782" s="6">
        <f t="shared" si="12"/>
        <v>0.32200000000000001</v>
      </c>
      <c r="K782" s="6">
        <v>1</v>
      </c>
      <c r="L782" s="6" t="s">
        <v>168</v>
      </c>
      <c r="M782" s="6" t="s">
        <v>67</v>
      </c>
      <c r="N782" s="6" t="s">
        <v>149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2:32" ht="30" customHeight="1">
      <c r="B783" s="16">
        <v>782</v>
      </c>
      <c r="C783" s="6">
        <v>40000000335</v>
      </c>
      <c r="D783" s="22">
        <v>62046239000</v>
      </c>
      <c r="E783" s="23" t="s">
        <v>510</v>
      </c>
      <c r="F783" s="27" t="s">
        <v>52</v>
      </c>
      <c r="G783" s="6" t="s">
        <v>20</v>
      </c>
      <c r="H783" s="6">
        <v>218</v>
      </c>
      <c r="I783" s="6">
        <v>218</v>
      </c>
      <c r="J783" s="6">
        <f t="shared" si="12"/>
        <v>0.218</v>
      </c>
      <c r="K783" s="6">
        <v>1</v>
      </c>
      <c r="L783" s="6" t="s">
        <v>168</v>
      </c>
      <c r="M783" s="6" t="s">
        <v>67</v>
      </c>
      <c r="N783" s="6" t="s">
        <v>25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2:32" ht="30" customHeight="1">
      <c r="B784" s="16">
        <v>783</v>
      </c>
      <c r="C784" s="6">
        <v>40000000334</v>
      </c>
      <c r="D784" s="22">
        <v>62023000000</v>
      </c>
      <c r="E784" s="23" t="s">
        <v>616</v>
      </c>
      <c r="F784" s="27" t="s">
        <v>34</v>
      </c>
      <c r="G784" s="6" t="s">
        <v>20</v>
      </c>
      <c r="H784" s="6">
        <v>622</v>
      </c>
      <c r="I784" s="6">
        <v>622</v>
      </c>
      <c r="J784" s="6">
        <f t="shared" si="12"/>
        <v>0.622</v>
      </c>
      <c r="K784" s="6">
        <v>1</v>
      </c>
      <c r="L784" s="6" t="s">
        <v>168</v>
      </c>
      <c r="M784" s="6" t="s">
        <v>67</v>
      </c>
      <c r="N784" s="6" t="s">
        <v>25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2:32" ht="30" customHeight="1">
      <c r="B785" s="16">
        <v>784</v>
      </c>
      <c r="C785" s="6">
        <v>40000000333</v>
      </c>
      <c r="D785" s="22">
        <v>61046300000</v>
      </c>
      <c r="E785" s="23" t="s">
        <v>592</v>
      </c>
      <c r="F785" s="27" t="s">
        <v>69</v>
      </c>
      <c r="G785" s="6" t="s">
        <v>20</v>
      </c>
      <c r="H785" s="6">
        <v>78</v>
      </c>
      <c r="I785" s="6">
        <v>78</v>
      </c>
      <c r="J785" s="6">
        <f t="shared" si="12"/>
        <v>7.8E-2</v>
      </c>
      <c r="K785" s="6">
        <v>1</v>
      </c>
      <c r="L785" s="6" t="s">
        <v>168</v>
      </c>
      <c r="M785" s="6" t="s">
        <v>176</v>
      </c>
      <c r="N785" s="6" t="s">
        <v>36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2:32" ht="45" customHeight="1">
      <c r="B786" s="16">
        <v>785</v>
      </c>
      <c r="C786" s="6">
        <v>40000000332</v>
      </c>
      <c r="D786" s="22">
        <v>61044300000</v>
      </c>
      <c r="E786" s="23" t="s">
        <v>541</v>
      </c>
      <c r="F786" s="27" t="s">
        <v>64</v>
      </c>
      <c r="G786" s="6" t="s">
        <v>20</v>
      </c>
      <c r="H786" s="6">
        <v>246</v>
      </c>
      <c r="I786" s="6">
        <v>246</v>
      </c>
      <c r="J786" s="6">
        <f t="shared" si="12"/>
        <v>0.246</v>
      </c>
      <c r="K786" s="6">
        <v>1</v>
      </c>
      <c r="L786" s="6" t="s">
        <v>168</v>
      </c>
      <c r="M786" s="6" t="s">
        <v>67</v>
      </c>
      <c r="N786" s="6" t="s">
        <v>36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2:32" ht="45" customHeight="1">
      <c r="B787" s="16">
        <v>786</v>
      </c>
      <c r="C787" s="6">
        <v>40000000331</v>
      </c>
      <c r="D787" s="22">
        <v>61051000000</v>
      </c>
      <c r="E787" s="23" t="s">
        <v>494</v>
      </c>
      <c r="F787" s="27" t="s">
        <v>47</v>
      </c>
      <c r="G787" s="7" t="s">
        <v>10</v>
      </c>
      <c r="H787" s="6">
        <v>184</v>
      </c>
      <c r="I787" s="6">
        <v>184</v>
      </c>
      <c r="J787" s="6">
        <f t="shared" si="12"/>
        <v>0.184</v>
      </c>
      <c r="K787" s="6">
        <v>1</v>
      </c>
      <c r="L787" s="6" t="s">
        <v>168</v>
      </c>
      <c r="M787" s="6" t="s">
        <v>12</v>
      </c>
      <c r="N787" s="6" t="s">
        <v>25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2:32" ht="45" customHeight="1">
      <c r="B788" s="16">
        <v>787</v>
      </c>
      <c r="C788" s="6">
        <v>40000000330</v>
      </c>
      <c r="D788" s="22">
        <v>61091000000</v>
      </c>
      <c r="E788" s="23" t="s">
        <v>608</v>
      </c>
      <c r="F788" s="27" t="s">
        <v>175</v>
      </c>
      <c r="G788" s="6" t="s">
        <v>20</v>
      </c>
      <c r="H788" s="6">
        <v>60</v>
      </c>
      <c r="I788" s="6">
        <v>60</v>
      </c>
      <c r="J788" s="6">
        <f t="shared" si="12"/>
        <v>0.06</v>
      </c>
      <c r="K788" s="6">
        <v>1</v>
      </c>
      <c r="L788" s="6" t="s">
        <v>168</v>
      </c>
      <c r="M788" s="6" t="s">
        <v>67</v>
      </c>
      <c r="N788" s="6" t="s">
        <v>13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2:32" ht="45" customHeight="1">
      <c r="B789" s="16">
        <v>788</v>
      </c>
      <c r="C789" s="6">
        <v>40000000329</v>
      </c>
      <c r="D789" s="22">
        <v>62046231000</v>
      </c>
      <c r="E789" s="23" t="s">
        <v>603</v>
      </c>
      <c r="F789" s="27" t="s">
        <v>109</v>
      </c>
      <c r="G789" s="6" t="s">
        <v>20</v>
      </c>
      <c r="H789" s="6">
        <v>594</v>
      </c>
      <c r="I789" s="6">
        <v>594</v>
      </c>
      <c r="J789" s="6">
        <f t="shared" si="12"/>
        <v>0.59399999999999997</v>
      </c>
      <c r="K789" s="6">
        <v>1</v>
      </c>
      <c r="L789" s="6" t="s">
        <v>168</v>
      </c>
      <c r="M789" s="6" t="s">
        <v>67</v>
      </c>
      <c r="N789" s="6" t="s">
        <v>25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2:32" ht="45" customHeight="1">
      <c r="B790" s="16">
        <v>789</v>
      </c>
      <c r="C790" s="6">
        <v>40000000328</v>
      </c>
      <c r="D790" s="22">
        <v>61044200000</v>
      </c>
      <c r="E790" s="23" t="s">
        <v>506</v>
      </c>
      <c r="F790" s="27" t="s">
        <v>64</v>
      </c>
      <c r="G790" s="6" t="s">
        <v>20</v>
      </c>
      <c r="H790" s="6">
        <v>282</v>
      </c>
      <c r="I790" s="6">
        <v>282</v>
      </c>
      <c r="J790" s="6">
        <f t="shared" si="12"/>
        <v>0.28199999999999997</v>
      </c>
      <c r="K790" s="6">
        <v>1</v>
      </c>
      <c r="L790" s="6" t="s">
        <v>168</v>
      </c>
      <c r="M790" s="6" t="s">
        <v>67</v>
      </c>
      <c r="N790" s="6" t="s">
        <v>13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2:32" ht="30" customHeight="1">
      <c r="B791" s="16">
        <v>790</v>
      </c>
      <c r="C791" s="6">
        <v>40000000327</v>
      </c>
      <c r="D791" s="22">
        <v>61061000000</v>
      </c>
      <c r="E791" s="23" t="s">
        <v>539</v>
      </c>
      <c r="F791" s="27" t="s">
        <v>14</v>
      </c>
      <c r="G791" s="6" t="s">
        <v>20</v>
      </c>
      <c r="H791" s="6">
        <v>140</v>
      </c>
      <c r="I791" s="6">
        <v>140</v>
      </c>
      <c r="J791" s="6">
        <f t="shared" si="12"/>
        <v>0.14000000000000001</v>
      </c>
      <c r="K791" s="6">
        <v>1</v>
      </c>
      <c r="L791" s="6" t="s">
        <v>168</v>
      </c>
      <c r="M791" s="6" t="s">
        <v>67</v>
      </c>
      <c r="N791" s="6" t="s">
        <v>37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2:32" ht="30" customHeight="1">
      <c r="B792" s="16">
        <v>791</v>
      </c>
      <c r="C792" s="6">
        <v>40000000326</v>
      </c>
      <c r="D792" s="22">
        <v>61061000000</v>
      </c>
      <c r="E792" s="23" t="s">
        <v>539</v>
      </c>
      <c r="F792" s="27" t="s">
        <v>14</v>
      </c>
      <c r="G792" s="6" t="s">
        <v>20</v>
      </c>
      <c r="H792" s="6">
        <v>140</v>
      </c>
      <c r="I792" s="6">
        <v>140</v>
      </c>
      <c r="J792" s="6">
        <f t="shared" si="12"/>
        <v>0.14000000000000001</v>
      </c>
      <c r="K792" s="6">
        <v>1</v>
      </c>
      <c r="L792" s="6" t="s">
        <v>168</v>
      </c>
      <c r="M792" s="6" t="s">
        <v>67</v>
      </c>
      <c r="N792" s="6" t="s">
        <v>37</v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2:32" ht="30" customHeight="1">
      <c r="B793" s="16">
        <v>792</v>
      </c>
      <c r="C793" s="6">
        <v>40000000325</v>
      </c>
      <c r="D793" s="22">
        <v>61091000000</v>
      </c>
      <c r="E793" s="23" t="s">
        <v>500</v>
      </c>
      <c r="F793" s="27" t="s">
        <v>46</v>
      </c>
      <c r="G793" s="6" t="s">
        <v>20</v>
      </c>
      <c r="H793" s="6">
        <v>92</v>
      </c>
      <c r="I793" s="6">
        <v>92</v>
      </c>
      <c r="J793" s="6">
        <f t="shared" si="12"/>
        <v>9.1999999999999998E-2</v>
      </c>
      <c r="K793" s="6">
        <v>1</v>
      </c>
      <c r="L793" s="6" t="s">
        <v>168</v>
      </c>
      <c r="M793" s="6" t="s">
        <v>67</v>
      </c>
      <c r="N793" s="6" t="s">
        <v>25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2:32" ht="45" customHeight="1">
      <c r="B794" s="16">
        <v>793</v>
      </c>
      <c r="C794" s="6">
        <v>40000000324</v>
      </c>
      <c r="D794" s="22">
        <v>61044300000</v>
      </c>
      <c r="E794" s="23" t="s">
        <v>541</v>
      </c>
      <c r="F794" s="27" t="s">
        <v>64</v>
      </c>
      <c r="G794" s="6" t="s">
        <v>20</v>
      </c>
      <c r="H794" s="6">
        <v>284</v>
      </c>
      <c r="I794" s="6">
        <v>284</v>
      </c>
      <c r="J794" s="6">
        <f t="shared" si="12"/>
        <v>0.28399999999999997</v>
      </c>
      <c r="K794" s="6">
        <v>1</v>
      </c>
      <c r="L794" s="6" t="s">
        <v>168</v>
      </c>
      <c r="M794" s="6" t="s">
        <v>67</v>
      </c>
      <c r="N794" s="6" t="s">
        <v>36</v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2:32" ht="30" customHeight="1">
      <c r="B795" s="16">
        <v>794</v>
      </c>
      <c r="C795" s="6">
        <v>40000000323</v>
      </c>
      <c r="D795" s="22">
        <v>61103091000</v>
      </c>
      <c r="E795" s="23" t="s">
        <v>481</v>
      </c>
      <c r="F795" s="28" t="s">
        <v>49</v>
      </c>
      <c r="G795" s="7" t="s">
        <v>10</v>
      </c>
      <c r="H795" s="6">
        <v>256</v>
      </c>
      <c r="I795" s="6">
        <v>256</v>
      </c>
      <c r="J795" s="6">
        <f t="shared" si="12"/>
        <v>0.25600000000000001</v>
      </c>
      <c r="K795" s="6">
        <v>1</v>
      </c>
      <c r="L795" s="6" t="s">
        <v>168</v>
      </c>
      <c r="M795" s="6" t="s">
        <v>67</v>
      </c>
      <c r="N795" s="6" t="s">
        <v>72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2:32" ht="30" customHeight="1">
      <c r="B796" s="16">
        <v>795</v>
      </c>
      <c r="C796" s="6">
        <v>40000000322</v>
      </c>
      <c r="D796" s="22">
        <v>61062000000</v>
      </c>
      <c r="E796" s="23" t="s">
        <v>599</v>
      </c>
      <c r="F796" s="27" t="s">
        <v>14</v>
      </c>
      <c r="G796" s="6" t="s">
        <v>20</v>
      </c>
      <c r="H796" s="6">
        <v>196</v>
      </c>
      <c r="I796" s="6">
        <v>196</v>
      </c>
      <c r="J796" s="6">
        <f t="shared" si="12"/>
        <v>0.19600000000000001</v>
      </c>
      <c r="K796" s="6">
        <v>1</v>
      </c>
      <c r="L796" s="6" t="s">
        <v>168</v>
      </c>
      <c r="M796" s="6" t="s">
        <v>67</v>
      </c>
      <c r="N796" s="6" t="s">
        <v>36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2:32" ht="45" customHeight="1">
      <c r="B797" s="16">
        <v>796</v>
      </c>
      <c r="C797" s="6">
        <v>40000000321</v>
      </c>
      <c r="D797" s="22">
        <v>62046990000</v>
      </c>
      <c r="E797" s="23" t="s">
        <v>598</v>
      </c>
      <c r="F797" s="27" t="s">
        <v>52</v>
      </c>
      <c r="G797" s="6" t="s">
        <v>20</v>
      </c>
      <c r="H797" s="6">
        <v>336</v>
      </c>
      <c r="I797" s="6">
        <v>336</v>
      </c>
      <c r="J797" s="6">
        <f t="shared" si="12"/>
        <v>0.33600000000000002</v>
      </c>
      <c r="K797" s="6">
        <v>1</v>
      </c>
      <c r="L797" s="6" t="s">
        <v>168</v>
      </c>
      <c r="M797" s="6" t="s">
        <v>67</v>
      </c>
      <c r="N797" s="6" t="s">
        <v>149</v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2:32" ht="45" customHeight="1">
      <c r="B798" s="16">
        <v>797</v>
      </c>
      <c r="C798" s="6">
        <v>40000000320</v>
      </c>
      <c r="D798" s="22">
        <v>62046990000</v>
      </c>
      <c r="E798" s="23" t="s">
        <v>598</v>
      </c>
      <c r="F798" s="27" t="s">
        <v>52</v>
      </c>
      <c r="G798" s="6" t="s">
        <v>20</v>
      </c>
      <c r="H798" s="6">
        <v>332</v>
      </c>
      <c r="I798" s="6">
        <v>332</v>
      </c>
      <c r="J798" s="6">
        <f t="shared" si="12"/>
        <v>0.33200000000000002</v>
      </c>
      <c r="K798" s="6">
        <v>1</v>
      </c>
      <c r="L798" s="6" t="s">
        <v>168</v>
      </c>
      <c r="M798" s="6" t="s">
        <v>67</v>
      </c>
      <c r="N798" s="6" t="s">
        <v>149</v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2:32" ht="45" customHeight="1">
      <c r="B799" s="16">
        <v>798</v>
      </c>
      <c r="C799" s="6">
        <v>40000000319</v>
      </c>
      <c r="D799" s="22">
        <v>62046231000</v>
      </c>
      <c r="E799" s="23" t="s">
        <v>603</v>
      </c>
      <c r="F799" s="27" t="s">
        <v>109</v>
      </c>
      <c r="G799" s="6" t="s">
        <v>20</v>
      </c>
      <c r="H799" s="6">
        <v>320</v>
      </c>
      <c r="I799" s="6">
        <v>320</v>
      </c>
      <c r="J799" s="6">
        <f t="shared" si="12"/>
        <v>0.32</v>
      </c>
      <c r="K799" s="6">
        <v>1</v>
      </c>
      <c r="L799" s="6" t="s">
        <v>168</v>
      </c>
      <c r="M799" s="6" t="s">
        <v>67</v>
      </c>
      <c r="N799" s="6" t="s">
        <v>25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2:32" ht="45" customHeight="1">
      <c r="B800" s="16">
        <v>799</v>
      </c>
      <c r="C800" s="6">
        <v>40000000318</v>
      </c>
      <c r="D800" s="22">
        <v>61044200000</v>
      </c>
      <c r="E800" s="23" t="s">
        <v>506</v>
      </c>
      <c r="F800" s="27" t="s">
        <v>64</v>
      </c>
      <c r="G800" s="6" t="s">
        <v>20</v>
      </c>
      <c r="H800" s="6">
        <v>300</v>
      </c>
      <c r="I800" s="6">
        <v>300</v>
      </c>
      <c r="J800" s="6">
        <f t="shared" si="12"/>
        <v>0.3</v>
      </c>
      <c r="K800" s="6">
        <v>1</v>
      </c>
      <c r="L800" s="6" t="s">
        <v>168</v>
      </c>
      <c r="M800" s="6" t="s">
        <v>67</v>
      </c>
      <c r="N800" s="6" t="s">
        <v>25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2:32" ht="30" customHeight="1">
      <c r="B801" s="16">
        <v>800</v>
      </c>
      <c r="C801" s="6">
        <v>40000000317</v>
      </c>
      <c r="D801" s="22">
        <v>61091000000</v>
      </c>
      <c r="E801" s="23" t="s">
        <v>500</v>
      </c>
      <c r="F801" s="27" t="s">
        <v>46</v>
      </c>
      <c r="G801" s="6" t="s">
        <v>20</v>
      </c>
      <c r="H801" s="6">
        <v>162</v>
      </c>
      <c r="I801" s="6">
        <v>162</v>
      </c>
      <c r="J801" s="6">
        <f t="shared" si="12"/>
        <v>0.16200000000000001</v>
      </c>
      <c r="K801" s="6">
        <v>1</v>
      </c>
      <c r="L801" s="6" t="s">
        <v>168</v>
      </c>
      <c r="M801" s="6" t="s">
        <v>12</v>
      </c>
      <c r="N801" s="6" t="s">
        <v>25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2:32" ht="30" customHeight="1">
      <c r="B802" s="16">
        <v>801</v>
      </c>
      <c r="C802" s="6">
        <v>40000000316</v>
      </c>
      <c r="D802" s="22">
        <v>61091000000</v>
      </c>
      <c r="E802" s="23" t="s">
        <v>500</v>
      </c>
      <c r="F802" s="27" t="s">
        <v>46</v>
      </c>
      <c r="G802" s="6" t="s">
        <v>20</v>
      </c>
      <c r="H802" s="6">
        <v>142</v>
      </c>
      <c r="I802" s="6">
        <v>142</v>
      </c>
      <c r="J802" s="6">
        <f t="shared" si="12"/>
        <v>0.14199999999999999</v>
      </c>
      <c r="K802" s="6">
        <v>1</v>
      </c>
      <c r="L802" s="6" t="s">
        <v>168</v>
      </c>
      <c r="M802" s="6" t="s">
        <v>67</v>
      </c>
      <c r="N802" s="6" t="s">
        <v>25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2:32" ht="30" customHeight="1">
      <c r="B803" s="16">
        <v>802</v>
      </c>
      <c r="C803" s="6">
        <v>40000000315</v>
      </c>
      <c r="D803" s="22">
        <v>62024000090</v>
      </c>
      <c r="E803" s="23" t="s">
        <v>600</v>
      </c>
      <c r="F803" s="27" t="s">
        <v>34</v>
      </c>
      <c r="G803" s="6" t="s">
        <v>20</v>
      </c>
      <c r="H803" s="6">
        <v>164</v>
      </c>
      <c r="I803" s="6">
        <v>164</v>
      </c>
      <c r="J803" s="6">
        <f t="shared" si="12"/>
        <v>0.16400000000000001</v>
      </c>
      <c r="K803" s="6">
        <v>1</v>
      </c>
      <c r="L803" s="6" t="s">
        <v>168</v>
      </c>
      <c r="M803" s="6" t="s">
        <v>67</v>
      </c>
      <c r="N803" s="6" t="s">
        <v>36</v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2:32" ht="30" customHeight="1">
      <c r="B804" s="16">
        <v>803</v>
      </c>
      <c r="C804" s="6">
        <v>40000000314</v>
      </c>
      <c r="D804" s="22">
        <v>61062000000</v>
      </c>
      <c r="E804" s="23" t="s">
        <v>599</v>
      </c>
      <c r="F804" s="27" t="s">
        <v>14</v>
      </c>
      <c r="G804" s="6" t="s">
        <v>20</v>
      </c>
      <c r="H804" s="6">
        <v>154</v>
      </c>
      <c r="I804" s="6">
        <v>154</v>
      </c>
      <c r="J804" s="6">
        <f t="shared" si="12"/>
        <v>0.154</v>
      </c>
      <c r="K804" s="6">
        <v>1</v>
      </c>
      <c r="L804" s="6" t="s">
        <v>168</v>
      </c>
      <c r="M804" s="6" t="s">
        <v>67</v>
      </c>
      <c r="N804" s="6" t="s">
        <v>36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2:32" ht="30" customHeight="1">
      <c r="B805" s="16">
        <v>804</v>
      </c>
      <c r="C805" s="6">
        <v>40000000313</v>
      </c>
      <c r="D805" s="22">
        <v>61034300090</v>
      </c>
      <c r="E805" s="23" t="s">
        <v>617</v>
      </c>
      <c r="F805" s="27" t="s">
        <v>69</v>
      </c>
      <c r="G805" s="7" t="s">
        <v>10</v>
      </c>
      <c r="H805" s="6">
        <v>234</v>
      </c>
      <c r="I805" s="6">
        <v>234</v>
      </c>
      <c r="J805" s="6">
        <f t="shared" si="12"/>
        <v>0.23400000000000001</v>
      </c>
      <c r="K805" s="6">
        <v>1</v>
      </c>
      <c r="L805" s="6" t="s">
        <v>168</v>
      </c>
      <c r="M805" s="6" t="s">
        <v>67</v>
      </c>
      <c r="N805" s="6" t="s">
        <v>36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2:32" ht="30" customHeight="1">
      <c r="B806" s="16">
        <v>805</v>
      </c>
      <c r="C806" s="6">
        <v>40000000312</v>
      </c>
      <c r="D806" s="22">
        <v>62046239000</v>
      </c>
      <c r="E806" s="23" t="s">
        <v>510</v>
      </c>
      <c r="F806" s="27" t="s">
        <v>52</v>
      </c>
      <c r="G806" s="6" t="s">
        <v>20</v>
      </c>
      <c r="H806" s="6">
        <v>274</v>
      </c>
      <c r="I806" s="6">
        <v>274</v>
      </c>
      <c r="J806" s="6">
        <f t="shared" si="12"/>
        <v>0.27400000000000002</v>
      </c>
      <c r="K806" s="6">
        <v>1</v>
      </c>
      <c r="L806" s="6" t="s">
        <v>168</v>
      </c>
      <c r="M806" s="6" t="s">
        <v>12</v>
      </c>
      <c r="N806" s="6" t="s">
        <v>25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2:32" ht="45" customHeight="1">
      <c r="B807" s="16">
        <v>806</v>
      </c>
      <c r="C807" s="6">
        <v>40000000311</v>
      </c>
      <c r="D807" s="22">
        <v>61109090000</v>
      </c>
      <c r="E807" s="23" t="s">
        <v>618</v>
      </c>
      <c r="F807" s="27" t="s">
        <v>155</v>
      </c>
      <c r="G807" s="6" t="s">
        <v>20</v>
      </c>
      <c r="H807" s="6">
        <v>156</v>
      </c>
      <c r="I807" s="6">
        <v>156</v>
      </c>
      <c r="J807" s="6">
        <f t="shared" si="12"/>
        <v>0.156</v>
      </c>
      <c r="K807" s="6">
        <v>1</v>
      </c>
      <c r="L807" s="6" t="s">
        <v>168</v>
      </c>
      <c r="M807" s="6" t="s">
        <v>67</v>
      </c>
      <c r="N807" s="6" t="s">
        <v>149</v>
      </c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2:32" ht="30" customHeight="1">
      <c r="B808" s="16">
        <v>807</v>
      </c>
      <c r="C808" s="6">
        <v>40000000310</v>
      </c>
      <c r="D808" s="22">
        <v>62046318000</v>
      </c>
      <c r="E808" s="23" t="s">
        <v>511</v>
      </c>
      <c r="F808" s="27" t="s">
        <v>52</v>
      </c>
      <c r="G808" s="6" t="s">
        <v>20</v>
      </c>
      <c r="H808" s="6">
        <v>212</v>
      </c>
      <c r="I808" s="6">
        <v>212</v>
      </c>
      <c r="J808" s="6">
        <f t="shared" si="12"/>
        <v>0.21199999999999999</v>
      </c>
      <c r="K808" s="6">
        <v>1</v>
      </c>
      <c r="L808" s="6" t="s">
        <v>168</v>
      </c>
      <c r="M808" s="6" t="s">
        <v>67</v>
      </c>
      <c r="N808" s="6" t="s">
        <v>36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2:32" ht="60" customHeight="1">
      <c r="B809" s="16">
        <v>808</v>
      </c>
      <c r="C809" s="6">
        <v>40000000309</v>
      </c>
      <c r="D809" s="22">
        <v>61045900000</v>
      </c>
      <c r="E809" s="23" t="s">
        <v>593</v>
      </c>
      <c r="F809" s="27" t="s">
        <v>50</v>
      </c>
      <c r="G809" s="6" t="s">
        <v>20</v>
      </c>
      <c r="H809" s="6">
        <v>132</v>
      </c>
      <c r="I809" s="6">
        <v>132</v>
      </c>
      <c r="J809" s="6">
        <f t="shared" si="12"/>
        <v>0.13200000000000001</v>
      </c>
      <c r="K809" s="6">
        <v>1</v>
      </c>
      <c r="L809" s="6" t="s">
        <v>168</v>
      </c>
      <c r="M809" s="6" t="s">
        <v>67</v>
      </c>
      <c r="N809" s="6" t="s">
        <v>149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2:32" ht="30" customHeight="1">
      <c r="B810" s="16">
        <v>809</v>
      </c>
      <c r="C810" s="6">
        <v>40000000308</v>
      </c>
      <c r="D810" s="22">
        <v>61091000000</v>
      </c>
      <c r="E810" s="23" t="s">
        <v>500</v>
      </c>
      <c r="F810" s="27" t="s">
        <v>46</v>
      </c>
      <c r="G810" s="6" t="s">
        <v>20</v>
      </c>
      <c r="H810" s="6">
        <v>108</v>
      </c>
      <c r="I810" s="6">
        <v>108</v>
      </c>
      <c r="J810" s="6">
        <f t="shared" si="12"/>
        <v>0.108</v>
      </c>
      <c r="K810" s="6">
        <v>1</v>
      </c>
      <c r="L810" s="6" t="s">
        <v>168</v>
      </c>
      <c r="M810" s="6" t="s">
        <v>67</v>
      </c>
      <c r="N810" s="6" t="s">
        <v>25</v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2:32" ht="45" customHeight="1">
      <c r="B811" s="16">
        <v>810</v>
      </c>
      <c r="C811" s="6">
        <v>40000000307</v>
      </c>
      <c r="D811" s="22">
        <v>61045300000</v>
      </c>
      <c r="E811" s="23" t="s">
        <v>495</v>
      </c>
      <c r="F811" s="27" t="s">
        <v>50</v>
      </c>
      <c r="G811" s="6" t="s">
        <v>20</v>
      </c>
      <c r="H811" s="6">
        <v>154</v>
      </c>
      <c r="I811" s="6">
        <v>154</v>
      </c>
      <c r="J811" s="6">
        <f t="shared" si="12"/>
        <v>0.154</v>
      </c>
      <c r="K811" s="6">
        <v>1</v>
      </c>
      <c r="L811" s="6" t="s">
        <v>168</v>
      </c>
      <c r="M811" s="6" t="s">
        <v>67</v>
      </c>
      <c r="N811" s="6" t="s">
        <v>170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2:32" ht="30" customHeight="1">
      <c r="B812" s="16">
        <v>811</v>
      </c>
      <c r="C812" s="6">
        <v>40000000306</v>
      </c>
      <c r="D812" s="22">
        <v>61062000000</v>
      </c>
      <c r="E812" s="23" t="s">
        <v>599</v>
      </c>
      <c r="F812" s="27" t="s">
        <v>14</v>
      </c>
      <c r="G812" s="6" t="s">
        <v>20</v>
      </c>
      <c r="H812" s="6">
        <v>168</v>
      </c>
      <c r="I812" s="6">
        <v>168</v>
      </c>
      <c r="J812" s="6">
        <f t="shared" si="12"/>
        <v>0.16800000000000001</v>
      </c>
      <c r="K812" s="6">
        <v>1</v>
      </c>
      <c r="L812" s="6" t="s">
        <v>168</v>
      </c>
      <c r="M812" s="6" t="s">
        <v>67</v>
      </c>
      <c r="N812" s="6" t="s">
        <v>36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2:32" ht="30" customHeight="1">
      <c r="B813" s="16">
        <v>812</v>
      </c>
      <c r="C813" s="6">
        <v>40000000305</v>
      </c>
      <c r="D813" s="22">
        <v>62024000090</v>
      </c>
      <c r="E813" s="23" t="s">
        <v>600</v>
      </c>
      <c r="F813" s="27" t="s">
        <v>34</v>
      </c>
      <c r="G813" s="6" t="s">
        <v>20</v>
      </c>
      <c r="H813" s="6">
        <v>994</v>
      </c>
      <c r="I813" s="6">
        <v>994</v>
      </c>
      <c r="J813" s="6">
        <f t="shared" si="12"/>
        <v>0.99399999999999999</v>
      </c>
      <c r="K813" s="6">
        <v>1</v>
      </c>
      <c r="L813" s="6" t="s">
        <v>168</v>
      </c>
      <c r="M813" s="20" t="s">
        <v>18</v>
      </c>
      <c r="N813" s="6" t="s">
        <v>36</v>
      </c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2:32" ht="45" customHeight="1">
      <c r="B814" s="16">
        <v>813</v>
      </c>
      <c r="C814" s="6">
        <v>40000000304</v>
      </c>
      <c r="D814" s="22">
        <v>61046200000</v>
      </c>
      <c r="E814" s="23" t="s">
        <v>619</v>
      </c>
      <c r="F814" s="27" t="s">
        <v>183</v>
      </c>
      <c r="G814" s="6" t="s">
        <v>20</v>
      </c>
      <c r="H814" s="6">
        <v>216</v>
      </c>
      <c r="I814" s="6">
        <v>216</v>
      </c>
      <c r="J814" s="6">
        <f t="shared" si="12"/>
        <v>0.216</v>
      </c>
      <c r="K814" s="6">
        <v>1</v>
      </c>
      <c r="L814" s="6" t="s">
        <v>168</v>
      </c>
      <c r="M814" s="6" t="s">
        <v>67</v>
      </c>
      <c r="N814" s="6" t="s">
        <v>25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2:32" ht="30" customHeight="1">
      <c r="B815" s="16">
        <v>814</v>
      </c>
      <c r="C815" s="6">
        <v>40000000303</v>
      </c>
      <c r="D815" s="22">
        <v>61062000000</v>
      </c>
      <c r="E815" s="23" t="s">
        <v>620</v>
      </c>
      <c r="F815" s="27" t="s">
        <v>14</v>
      </c>
      <c r="G815" s="6" t="s">
        <v>55</v>
      </c>
      <c r="H815" s="6">
        <v>80</v>
      </c>
      <c r="I815" s="6">
        <v>80</v>
      </c>
      <c r="J815" s="6">
        <f t="shared" si="12"/>
        <v>0.08</v>
      </c>
      <c r="K815" s="6">
        <v>1</v>
      </c>
      <c r="L815" s="6" t="s">
        <v>168</v>
      </c>
      <c r="M815" s="6" t="s">
        <v>67</v>
      </c>
      <c r="N815" s="6" t="s">
        <v>156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2:32" ht="45" customHeight="1">
      <c r="B816" s="16">
        <v>815</v>
      </c>
      <c r="C816" s="6">
        <v>40000000302</v>
      </c>
      <c r="D816" s="22">
        <v>61091000000</v>
      </c>
      <c r="E816" s="23" t="s">
        <v>608</v>
      </c>
      <c r="F816" s="27" t="s">
        <v>175</v>
      </c>
      <c r="G816" s="6" t="s">
        <v>20</v>
      </c>
      <c r="H816" s="6">
        <v>78</v>
      </c>
      <c r="I816" s="6">
        <v>78</v>
      </c>
      <c r="J816" s="6">
        <f t="shared" si="12"/>
        <v>7.8E-2</v>
      </c>
      <c r="K816" s="6">
        <v>1</v>
      </c>
      <c r="L816" s="6" t="s">
        <v>168</v>
      </c>
      <c r="M816" s="6" t="s">
        <v>67</v>
      </c>
      <c r="N816" s="6" t="s">
        <v>25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2:32" ht="45" customHeight="1">
      <c r="B817" s="16">
        <v>816</v>
      </c>
      <c r="C817" s="6">
        <v>40000000301</v>
      </c>
      <c r="D817" s="22">
        <v>61046900090</v>
      </c>
      <c r="E817" s="23" t="s">
        <v>613</v>
      </c>
      <c r="F817" s="27" t="s">
        <v>69</v>
      </c>
      <c r="G817" s="6" t="s">
        <v>20</v>
      </c>
      <c r="H817" s="6">
        <v>122</v>
      </c>
      <c r="I817" s="6">
        <v>122</v>
      </c>
      <c r="J817" s="6">
        <f t="shared" si="12"/>
        <v>0.122</v>
      </c>
      <c r="K817" s="6">
        <v>1</v>
      </c>
      <c r="L817" s="6" t="s">
        <v>168</v>
      </c>
      <c r="M817" s="6" t="s">
        <v>67</v>
      </c>
      <c r="N817" s="6" t="s">
        <v>149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2:32" ht="45" customHeight="1">
      <c r="B818" s="16">
        <v>817</v>
      </c>
      <c r="C818" s="6">
        <v>40000000300</v>
      </c>
      <c r="D818" s="22">
        <v>61044300000</v>
      </c>
      <c r="E818" s="23" t="s">
        <v>541</v>
      </c>
      <c r="F818" s="27" t="s">
        <v>64</v>
      </c>
      <c r="G818" s="6" t="s">
        <v>20</v>
      </c>
      <c r="H818" s="6">
        <v>272</v>
      </c>
      <c r="I818" s="6">
        <v>272</v>
      </c>
      <c r="J818" s="6">
        <f t="shared" si="12"/>
        <v>0.27200000000000002</v>
      </c>
      <c r="K818" s="6">
        <v>1</v>
      </c>
      <c r="L818" s="6" t="s">
        <v>168</v>
      </c>
      <c r="M818" s="6" t="s">
        <v>67</v>
      </c>
      <c r="N818" s="6" t="s">
        <v>36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2:32" ht="30" customHeight="1">
      <c r="B819" s="16">
        <v>818</v>
      </c>
      <c r="C819" s="6">
        <v>40000000299</v>
      </c>
      <c r="D819" s="22">
        <v>61061000000</v>
      </c>
      <c r="E819" s="23" t="s">
        <v>539</v>
      </c>
      <c r="F819" s="27" t="s">
        <v>14</v>
      </c>
      <c r="G819" s="6" t="s">
        <v>20</v>
      </c>
      <c r="H819" s="6">
        <v>272</v>
      </c>
      <c r="I819" s="6">
        <v>272</v>
      </c>
      <c r="J819" s="6">
        <f t="shared" si="12"/>
        <v>0.27200000000000002</v>
      </c>
      <c r="K819" s="6">
        <v>1</v>
      </c>
      <c r="L819" s="6" t="s">
        <v>168</v>
      </c>
      <c r="M819" s="6" t="s">
        <v>67</v>
      </c>
      <c r="N819" s="6" t="s">
        <v>37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2:32" ht="30" customHeight="1">
      <c r="B820" s="16">
        <v>819</v>
      </c>
      <c r="C820" s="6">
        <v>40000000298</v>
      </c>
      <c r="D820" s="22">
        <v>62046318000</v>
      </c>
      <c r="E820" s="23" t="s">
        <v>511</v>
      </c>
      <c r="F820" s="27" t="s">
        <v>52</v>
      </c>
      <c r="G820" s="6" t="s">
        <v>20</v>
      </c>
      <c r="H820" s="6">
        <v>474</v>
      </c>
      <c r="I820" s="6">
        <v>474</v>
      </c>
      <c r="J820" s="6">
        <f t="shared" si="12"/>
        <v>0.47399999999999998</v>
      </c>
      <c r="K820" s="6">
        <v>1</v>
      </c>
      <c r="L820" s="6" t="s">
        <v>168</v>
      </c>
      <c r="M820" s="6" t="s">
        <v>12</v>
      </c>
      <c r="N820" s="6" t="s">
        <v>36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2:32" ht="60" customHeight="1">
      <c r="B821" s="16">
        <v>820</v>
      </c>
      <c r="C821" s="6">
        <v>40000000297</v>
      </c>
      <c r="D821" s="22">
        <v>61044900000</v>
      </c>
      <c r="E821" s="23" t="s">
        <v>590</v>
      </c>
      <c r="F821" s="27" t="s">
        <v>64</v>
      </c>
      <c r="G821" s="6" t="s">
        <v>20</v>
      </c>
      <c r="H821" s="6">
        <v>254</v>
      </c>
      <c r="I821" s="6">
        <v>254</v>
      </c>
      <c r="J821" s="6">
        <f t="shared" si="12"/>
        <v>0.254</v>
      </c>
      <c r="K821" s="6">
        <v>1</v>
      </c>
      <c r="L821" s="6" t="s">
        <v>168</v>
      </c>
      <c r="M821" s="6" t="s">
        <v>67</v>
      </c>
      <c r="N821" s="6" t="s">
        <v>149</v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2:32" ht="45" customHeight="1">
      <c r="B822" s="16">
        <v>821</v>
      </c>
      <c r="C822" s="6">
        <v>40000000296</v>
      </c>
      <c r="D822" s="22">
        <v>61044300000</v>
      </c>
      <c r="E822" s="23" t="s">
        <v>541</v>
      </c>
      <c r="F822" s="27" t="s">
        <v>64</v>
      </c>
      <c r="G822" s="6" t="s">
        <v>20</v>
      </c>
      <c r="H822" s="6">
        <v>252</v>
      </c>
      <c r="I822" s="6">
        <v>252</v>
      </c>
      <c r="J822" s="6">
        <f t="shared" si="12"/>
        <v>0.252</v>
      </c>
      <c r="K822" s="6">
        <v>1</v>
      </c>
      <c r="L822" s="6" t="s">
        <v>168</v>
      </c>
      <c r="M822" s="6" t="s">
        <v>67</v>
      </c>
      <c r="N822" s="6" t="s">
        <v>36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2:32" ht="30" customHeight="1">
      <c r="B823" s="16">
        <v>822</v>
      </c>
      <c r="C823" s="6">
        <v>40000000295</v>
      </c>
      <c r="D823" s="22">
        <v>62046239000</v>
      </c>
      <c r="E823" s="23" t="s">
        <v>510</v>
      </c>
      <c r="F823" s="27" t="s">
        <v>52</v>
      </c>
      <c r="G823" s="6" t="s">
        <v>20</v>
      </c>
      <c r="H823" s="6">
        <v>288</v>
      </c>
      <c r="I823" s="6">
        <v>288</v>
      </c>
      <c r="J823" s="6">
        <f t="shared" si="12"/>
        <v>0.28799999999999998</v>
      </c>
      <c r="K823" s="6">
        <v>1</v>
      </c>
      <c r="L823" s="6" t="s">
        <v>168</v>
      </c>
      <c r="M823" s="6" t="s">
        <v>12</v>
      </c>
      <c r="N823" s="6" t="s">
        <v>25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2:32" ht="30" customHeight="1">
      <c r="B824" s="16">
        <v>823</v>
      </c>
      <c r="C824" s="6">
        <v>40000000294</v>
      </c>
      <c r="D824" s="22">
        <v>61091000000</v>
      </c>
      <c r="E824" s="23" t="s">
        <v>493</v>
      </c>
      <c r="F824" s="27" t="s">
        <v>46</v>
      </c>
      <c r="G824" s="7" t="s">
        <v>10</v>
      </c>
      <c r="H824" s="6">
        <v>150</v>
      </c>
      <c r="I824" s="6">
        <v>150</v>
      </c>
      <c r="J824" s="6">
        <f t="shared" si="12"/>
        <v>0.15</v>
      </c>
      <c r="K824" s="6">
        <v>1</v>
      </c>
      <c r="L824" s="6" t="s">
        <v>168</v>
      </c>
      <c r="M824" s="6" t="s">
        <v>67</v>
      </c>
      <c r="N824" s="6" t="s">
        <v>25</v>
      </c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2:32" ht="30" customHeight="1">
      <c r="B825" s="16">
        <v>824</v>
      </c>
      <c r="C825" s="6">
        <v>40000000293</v>
      </c>
      <c r="D825" s="22">
        <v>61034300090</v>
      </c>
      <c r="E825" s="23" t="s">
        <v>617</v>
      </c>
      <c r="F825" s="27" t="s">
        <v>69</v>
      </c>
      <c r="G825" s="7" t="s">
        <v>10</v>
      </c>
      <c r="H825" s="6">
        <v>224</v>
      </c>
      <c r="I825" s="6">
        <v>224</v>
      </c>
      <c r="J825" s="6">
        <f t="shared" si="12"/>
        <v>0.224</v>
      </c>
      <c r="K825" s="6">
        <v>1</v>
      </c>
      <c r="L825" s="6" t="s">
        <v>168</v>
      </c>
      <c r="M825" s="6" t="s">
        <v>67</v>
      </c>
      <c r="N825" s="6" t="s">
        <v>36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2:32" ht="30" customHeight="1">
      <c r="B826" s="16">
        <v>825</v>
      </c>
      <c r="C826" s="6">
        <v>40000000292</v>
      </c>
      <c r="D826" s="22">
        <v>62046318000</v>
      </c>
      <c r="E826" s="23" t="s">
        <v>511</v>
      </c>
      <c r="F826" s="27" t="s">
        <v>52</v>
      </c>
      <c r="G826" s="6" t="s">
        <v>20</v>
      </c>
      <c r="H826" s="6">
        <v>402</v>
      </c>
      <c r="I826" s="6">
        <v>402</v>
      </c>
      <c r="J826" s="6">
        <f t="shared" si="12"/>
        <v>0.40200000000000002</v>
      </c>
      <c r="K826" s="6">
        <v>1</v>
      </c>
      <c r="L826" s="6" t="s">
        <v>168</v>
      </c>
      <c r="M826" s="6" t="s">
        <v>67</v>
      </c>
      <c r="N826" s="6" t="s">
        <v>36</v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2:32" ht="60" customHeight="1">
      <c r="B827" s="16">
        <v>826</v>
      </c>
      <c r="C827" s="6">
        <v>40000000291</v>
      </c>
      <c r="D827" s="22">
        <v>61044900000</v>
      </c>
      <c r="E827" s="23" t="s">
        <v>590</v>
      </c>
      <c r="F827" s="27" t="s">
        <v>64</v>
      </c>
      <c r="G827" s="6" t="s">
        <v>20</v>
      </c>
      <c r="H827" s="6">
        <v>258</v>
      </c>
      <c r="I827" s="6">
        <v>258</v>
      </c>
      <c r="J827" s="6">
        <f t="shared" si="12"/>
        <v>0.25800000000000001</v>
      </c>
      <c r="K827" s="6">
        <v>1</v>
      </c>
      <c r="L827" s="6" t="s">
        <v>168</v>
      </c>
      <c r="M827" s="6" t="s">
        <v>67</v>
      </c>
      <c r="N827" s="6" t="s">
        <v>180</v>
      </c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2:32" ht="45" customHeight="1">
      <c r="B828" s="16">
        <v>827</v>
      </c>
      <c r="C828" s="6">
        <v>40000000290</v>
      </c>
      <c r="D828" s="22">
        <v>61051000000</v>
      </c>
      <c r="E828" s="23" t="s">
        <v>494</v>
      </c>
      <c r="F828" s="27" t="s">
        <v>47</v>
      </c>
      <c r="G828" s="7" t="s">
        <v>10</v>
      </c>
      <c r="H828" s="6">
        <v>214</v>
      </c>
      <c r="I828" s="6">
        <v>214</v>
      </c>
      <c r="J828" s="6">
        <f t="shared" si="12"/>
        <v>0.214</v>
      </c>
      <c r="K828" s="6">
        <v>1</v>
      </c>
      <c r="L828" s="6" t="s">
        <v>168</v>
      </c>
      <c r="M828" s="6" t="s">
        <v>67</v>
      </c>
      <c r="N828" s="6" t="s">
        <v>25</v>
      </c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2:32" ht="30" customHeight="1">
      <c r="B829" s="16">
        <v>828</v>
      </c>
      <c r="C829" s="6">
        <v>40000000289</v>
      </c>
      <c r="D829" s="22">
        <v>61091000000</v>
      </c>
      <c r="E829" s="23" t="s">
        <v>493</v>
      </c>
      <c r="F829" s="27" t="s">
        <v>46</v>
      </c>
      <c r="G829" s="7" t="s">
        <v>10</v>
      </c>
      <c r="H829" s="6">
        <v>156</v>
      </c>
      <c r="I829" s="6">
        <v>156</v>
      </c>
      <c r="J829" s="6">
        <f t="shared" si="12"/>
        <v>0.156</v>
      </c>
      <c r="K829" s="6">
        <v>1</v>
      </c>
      <c r="L829" s="6" t="s">
        <v>168</v>
      </c>
      <c r="M829" s="6" t="s">
        <v>67</v>
      </c>
      <c r="N829" s="6" t="s">
        <v>25</v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2:32" ht="30" customHeight="1">
      <c r="B830" s="16">
        <v>829</v>
      </c>
      <c r="C830" s="6">
        <v>40000000288</v>
      </c>
      <c r="D830" s="22">
        <v>62024000090</v>
      </c>
      <c r="E830" s="23" t="s">
        <v>600</v>
      </c>
      <c r="F830" s="27" t="s">
        <v>34</v>
      </c>
      <c r="G830" s="6" t="s">
        <v>20</v>
      </c>
      <c r="H830" s="6">
        <v>462</v>
      </c>
      <c r="I830" s="6">
        <v>462</v>
      </c>
      <c r="J830" s="6">
        <f t="shared" si="12"/>
        <v>0.46200000000000002</v>
      </c>
      <c r="K830" s="6">
        <v>1</v>
      </c>
      <c r="L830" s="6" t="s">
        <v>168</v>
      </c>
      <c r="M830" s="6" t="s">
        <v>108</v>
      </c>
      <c r="N830" s="6" t="s">
        <v>36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2:32" ht="30" customHeight="1">
      <c r="B831" s="16">
        <v>830</v>
      </c>
      <c r="C831" s="6">
        <v>40000000287</v>
      </c>
      <c r="D831" s="22">
        <v>61091000000</v>
      </c>
      <c r="E831" s="23" t="s">
        <v>500</v>
      </c>
      <c r="F831" s="27" t="s">
        <v>46</v>
      </c>
      <c r="G831" s="6" t="s">
        <v>20</v>
      </c>
      <c r="H831" s="6">
        <v>118</v>
      </c>
      <c r="I831" s="6">
        <v>118</v>
      </c>
      <c r="J831" s="6">
        <f t="shared" si="12"/>
        <v>0.11799999999999999</v>
      </c>
      <c r="K831" s="6">
        <v>1</v>
      </c>
      <c r="L831" s="6" t="s">
        <v>168</v>
      </c>
      <c r="M831" s="6" t="s">
        <v>67</v>
      </c>
      <c r="N831" s="6" t="s">
        <v>25</v>
      </c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2:32" ht="30" customHeight="1">
      <c r="B832" s="16">
        <v>831</v>
      </c>
      <c r="C832" s="6">
        <v>40000000286</v>
      </c>
      <c r="D832" s="22">
        <v>61091000000</v>
      </c>
      <c r="E832" s="23" t="s">
        <v>500</v>
      </c>
      <c r="F832" s="27" t="s">
        <v>46</v>
      </c>
      <c r="G832" s="6" t="s">
        <v>20</v>
      </c>
      <c r="H832" s="6">
        <v>126</v>
      </c>
      <c r="I832" s="6">
        <v>126</v>
      </c>
      <c r="J832" s="6">
        <f t="shared" si="12"/>
        <v>0.126</v>
      </c>
      <c r="K832" s="6">
        <v>1</v>
      </c>
      <c r="L832" s="6" t="s">
        <v>168</v>
      </c>
      <c r="M832" s="6" t="s">
        <v>67</v>
      </c>
      <c r="N832" s="6" t="s">
        <v>25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2:32" ht="30" customHeight="1">
      <c r="B833" s="16">
        <v>832</v>
      </c>
      <c r="C833" s="6">
        <v>40000000285</v>
      </c>
      <c r="D833" s="22">
        <v>61091000000</v>
      </c>
      <c r="E833" s="23" t="s">
        <v>493</v>
      </c>
      <c r="F833" s="27" t="s">
        <v>46</v>
      </c>
      <c r="G833" s="7" t="s">
        <v>10</v>
      </c>
      <c r="H833" s="6">
        <v>178</v>
      </c>
      <c r="I833" s="6">
        <v>178</v>
      </c>
      <c r="J833" s="6">
        <f t="shared" si="12"/>
        <v>0.17799999999999999</v>
      </c>
      <c r="K833" s="6">
        <v>1</v>
      </c>
      <c r="L833" s="6" t="s">
        <v>168</v>
      </c>
      <c r="M833" s="6" t="s">
        <v>67</v>
      </c>
      <c r="N833" s="6" t="s">
        <v>25</v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2:32" ht="30" customHeight="1">
      <c r="B834" s="16">
        <v>833</v>
      </c>
      <c r="C834" s="6">
        <v>40000000284</v>
      </c>
      <c r="D834" s="22">
        <v>61062000000</v>
      </c>
      <c r="E834" s="23" t="s">
        <v>599</v>
      </c>
      <c r="F834" s="27" t="s">
        <v>14</v>
      </c>
      <c r="G834" s="6" t="s">
        <v>20</v>
      </c>
      <c r="H834" s="6">
        <v>122</v>
      </c>
      <c r="I834" s="6">
        <v>122</v>
      </c>
      <c r="J834" s="6">
        <f t="shared" ref="J834:J897" si="13">I834/1000</f>
        <v>0.122</v>
      </c>
      <c r="K834" s="6">
        <v>1</v>
      </c>
      <c r="L834" s="6" t="s">
        <v>168</v>
      </c>
      <c r="M834" s="6" t="s">
        <v>67</v>
      </c>
      <c r="N834" s="6" t="s">
        <v>36</v>
      </c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2:32" ht="60" customHeight="1">
      <c r="B835" s="16">
        <v>834</v>
      </c>
      <c r="C835" s="6">
        <v>40000000283</v>
      </c>
      <c r="D835" s="22">
        <v>61112090000</v>
      </c>
      <c r="E835" s="23" t="s">
        <v>621</v>
      </c>
      <c r="F835" s="27" t="s">
        <v>184</v>
      </c>
      <c r="G835" s="6" t="s">
        <v>23</v>
      </c>
      <c r="H835" s="6">
        <v>46</v>
      </c>
      <c r="I835" s="6">
        <v>46</v>
      </c>
      <c r="J835" s="6">
        <f t="shared" si="13"/>
        <v>4.5999999999999999E-2</v>
      </c>
      <c r="K835" s="6">
        <v>1</v>
      </c>
      <c r="L835" s="6" t="s">
        <v>168</v>
      </c>
      <c r="M835" s="6" t="s">
        <v>67</v>
      </c>
      <c r="N835" s="6" t="s">
        <v>25</v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2:32" ht="30" customHeight="1">
      <c r="B836" s="16">
        <v>835</v>
      </c>
      <c r="C836" s="6">
        <v>40000000282</v>
      </c>
      <c r="D836" s="22">
        <v>61103099000</v>
      </c>
      <c r="E836" s="23" t="s">
        <v>622</v>
      </c>
      <c r="F836" s="27" t="s">
        <v>9</v>
      </c>
      <c r="G836" s="6" t="s">
        <v>55</v>
      </c>
      <c r="H836" s="6">
        <v>294</v>
      </c>
      <c r="I836" s="6">
        <v>294</v>
      </c>
      <c r="J836" s="6">
        <f t="shared" si="13"/>
        <v>0.29399999999999998</v>
      </c>
      <c r="K836" s="6">
        <v>1</v>
      </c>
      <c r="L836" s="6" t="s">
        <v>168</v>
      </c>
      <c r="M836" s="6" t="s">
        <v>67</v>
      </c>
      <c r="N836" s="6" t="s">
        <v>72</v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2:32" ht="30" customHeight="1">
      <c r="B837" s="16">
        <v>836</v>
      </c>
      <c r="C837" s="6">
        <v>40000000281</v>
      </c>
      <c r="D837" s="22">
        <v>61091000000</v>
      </c>
      <c r="E837" s="23" t="s">
        <v>500</v>
      </c>
      <c r="F837" s="27" t="s">
        <v>46</v>
      </c>
      <c r="G837" s="6" t="s">
        <v>20</v>
      </c>
      <c r="H837" s="6">
        <v>116</v>
      </c>
      <c r="I837" s="6">
        <v>116</v>
      </c>
      <c r="J837" s="6">
        <f t="shared" si="13"/>
        <v>0.11600000000000001</v>
      </c>
      <c r="K837" s="6">
        <v>1</v>
      </c>
      <c r="L837" s="6" t="s">
        <v>168</v>
      </c>
      <c r="M837" s="6" t="s">
        <v>67</v>
      </c>
      <c r="N837" s="6" t="s">
        <v>25</v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2:32" s="61" customFormat="1" ht="90" customHeight="1">
      <c r="B838" s="54">
        <v>837</v>
      </c>
      <c r="C838" s="55">
        <v>40000000280</v>
      </c>
      <c r="D838" s="56">
        <v>61112090000</v>
      </c>
      <c r="E838" s="57" t="s">
        <v>623</v>
      </c>
      <c r="F838" s="58" t="s">
        <v>185</v>
      </c>
      <c r="G838" s="65" t="s">
        <v>116</v>
      </c>
      <c r="H838" s="10">
        <v>194</v>
      </c>
      <c r="I838" s="10">
        <v>194</v>
      </c>
      <c r="J838" s="6">
        <f t="shared" si="13"/>
        <v>0.19400000000000001</v>
      </c>
      <c r="K838" s="59">
        <v>1</v>
      </c>
      <c r="L838" s="59" t="s">
        <v>168</v>
      </c>
      <c r="M838" s="55" t="s">
        <v>67</v>
      </c>
      <c r="N838" s="55" t="s">
        <v>25</v>
      </c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</row>
    <row r="839" spans="2:32" ht="45" customHeight="1">
      <c r="B839" s="16">
        <v>838</v>
      </c>
      <c r="C839" s="6">
        <v>40000000279</v>
      </c>
      <c r="D839" s="22">
        <v>62046231000</v>
      </c>
      <c r="E839" s="23" t="s">
        <v>603</v>
      </c>
      <c r="F839" s="27" t="s">
        <v>109</v>
      </c>
      <c r="G839" s="6" t="s">
        <v>20</v>
      </c>
      <c r="H839" s="6">
        <v>514</v>
      </c>
      <c r="I839" s="6">
        <v>514</v>
      </c>
      <c r="J839" s="6">
        <f t="shared" si="13"/>
        <v>0.51400000000000001</v>
      </c>
      <c r="K839" s="6">
        <v>1</v>
      </c>
      <c r="L839" s="6" t="s">
        <v>168</v>
      </c>
      <c r="M839" s="6" t="s">
        <v>12</v>
      </c>
      <c r="N839" s="6" t="s">
        <v>25</v>
      </c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2:32" ht="30" customHeight="1">
      <c r="B840" s="16">
        <v>839</v>
      </c>
      <c r="C840" s="6">
        <v>40000000278</v>
      </c>
      <c r="D840" s="22">
        <v>61091000000</v>
      </c>
      <c r="E840" s="23" t="s">
        <v>500</v>
      </c>
      <c r="F840" s="27" t="s">
        <v>46</v>
      </c>
      <c r="G840" s="6" t="s">
        <v>20</v>
      </c>
      <c r="H840" s="6">
        <v>128</v>
      </c>
      <c r="I840" s="6">
        <v>128</v>
      </c>
      <c r="J840" s="6">
        <f t="shared" si="13"/>
        <v>0.128</v>
      </c>
      <c r="K840" s="6">
        <v>1</v>
      </c>
      <c r="L840" s="6" t="s">
        <v>168</v>
      </c>
      <c r="M840" s="6" t="s">
        <v>67</v>
      </c>
      <c r="N840" s="6" t="s">
        <v>25</v>
      </c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2:32" ht="30" customHeight="1">
      <c r="B841" s="16">
        <v>840</v>
      </c>
      <c r="C841" s="6">
        <v>40000000277</v>
      </c>
      <c r="D841" s="22">
        <v>61062000000</v>
      </c>
      <c r="E841" s="23" t="s">
        <v>599</v>
      </c>
      <c r="F841" s="27" t="s">
        <v>14</v>
      </c>
      <c r="G841" s="6" t="s">
        <v>20</v>
      </c>
      <c r="H841" s="6">
        <v>160</v>
      </c>
      <c r="I841" s="6">
        <v>160</v>
      </c>
      <c r="J841" s="6">
        <f t="shared" si="13"/>
        <v>0.16</v>
      </c>
      <c r="K841" s="6">
        <v>1</v>
      </c>
      <c r="L841" s="6" t="s">
        <v>168</v>
      </c>
      <c r="M841" s="6" t="s">
        <v>67</v>
      </c>
      <c r="N841" s="6" t="s">
        <v>36</v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2:32" ht="30" customHeight="1">
      <c r="B842" s="16">
        <v>841</v>
      </c>
      <c r="C842" s="6">
        <v>40000000276</v>
      </c>
      <c r="D842" s="16">
        <v>61042300000</v>
      </c>
      <c r="E842" s="36" t="s">
        <v>624</v>
      </c>
      <c r="F842" s="27" t="s">
        <v>186</v>
      </c>
      <c r="G842" s="6" t="s">
        <v>20</v>
      </c>
      <c r="H842" s="6">
        <v>404</v>
      </c>
      <c r="I842" s="6">
        <v>404</v>
      </c>
      <c r="J842" s="6">
        <f t="shared" si="13"/>
        <v>0.40400000000000003</v>
      </c>
      <c r="K842" s="6" t="s">
        <v>187</v>
      </c>
      <c r="L842" s="6" t="s">
        <v>168</v>
      </c>
      <c r="M842" s="6" t="s">
        <v>67</v>
      </c>
      <c r="N842" s="6" t="s">
        <v>36</v>
      </c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2:32" ht="45" customHeight="1">
      <c r="B843" s="16">
        <v>842</v>
      </c>
      <c r="C843" s="6">
        <v>40000000275</v>
      </c>
      <c r="D843" s="22">
        <v>61061000000</v>
      </c>
      <c r="E843" s="23" t="s">
        <v>589</v>
      </c>
      <c r="F843" s="27" t="s">
        <v>47</v>
      </c>
      <c r="G843" s="6" t="s">
        <v>20</v>
      </c>
      <c r="H843" s="6">
        <v>248</v>
      </c>
      <c r="I843" s="6">
        <v>248</v>
      </c>
      <c r="J843" s="6">
        <f t="shared" si="13"/>
        <v>0.248</v>
      </c>
      <c r="K843" s="6">
        <v>1</v>
      </c>
      <c r="L843" s="6" t="s">
        <v>168</v>
      </c>
      <c r="M843" s="6" t="s">
        <v>12</v>
      </c>
      <c r="N843" s="6" t="s">
        <v>25</v>
      </c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2:32" ht="75" customHeight="1">
      <c r="B844" s="16">
        <v>843</v>
      </c>
      <c r="C844" s="6">
        <v>40000000274</v>
      </c>
      <c r="D844" s="22">
        <v>61112090000</v>
      </c>
      <c r="E844" s="23" t="s">
        <v>625</v>
      </c>
      <c r="F844" s="27" t="s">
        <v>188</v>
      </c>
      <c r="G844" s="6" t="s">
        <v>23</v>
      </c>
      <c r="H844" s="6">
        <v>98</v>
      </c>
      <c r="I844" s="6">
        <v>98</v>
      </c>
      <c r="J844" s="6">
        <f t="shared" si="13"/>
        <v>9.8000000000000004E-2</v>
      </c>
      <c r="K844" s="6">
        <v>1</v>
      </c>
      <c r="L844" s="6" t="s">
        <v>168</v>
      </c>
      <c r="M844" s="6" t="s">
        <v>67</v>
      </c>
      <c r="N844" s="6" t="s">
        <v>25</v>
      </c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2:32" ht="45" customHeight="1">
      <c r="B845" s="16">
        <v>844</v>
      </c>
      <c r="C845" s="6">
        <v>40000000273</v>
      </c>
      <c r="D845" s="22">
        <v>62046990000</v>
      </c>
      <c r="E845" s="23" t="s">
        <v>598</v>
      </c>
      <c r="F845" s="27" t="s">
        <v>52</v>
      </c>
      <c r="G845" s="6" t="s">
        <v>20</v>
      </c>
      <c r="H845" s="6">
        <v>354</v>
      </c>
      <c r="I845" s="6">
        <v>354</v>
      </c>
      <c r="J845" s="6">
        <f t="shared" si="13"/>
        <v>0.35399999999999998</v>
      </c>
      <c r="K845" s="6">
        <v>1</v>
      </c>
      <c r="L845" s="6" t="s">
        <v>168</v>
      </c>
      <c r="M845" s="6" t="s">
        <v>67</v>
      </c>
      <c r="N845" s="6" t="s">
        <v>180</v>
      </c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2:32" ht="30" customHeight="1">
      <c r="B846" s="16">
        <v>845</v>
      </c>
      <c r="C846" s="6">
        <v>40000000272</v>
      </c>
      <c r="D846" s="22">
        <v>61062000000</v>
      </c>
      <c r="E846" s="23" t="s">
        <v>599</v>
      </c>
      <c r="F846" s="27" t="s">
        <v>14</v>
      </c>
      <c r="G846" s="6" t="s">
        <v>20</v>
      </c>
      <c r="H846" s="6">
        <v>86</v>
      </c>
      <c r="I846" s="6">
        <v>86</v>
      </c>
      <c r="J846" s="6">
        <f t="shared" si="13"/>
        <v>8.5999999999999993E-2</v>
      </c>
      <c r="K846" s="6">
        <v>1</v>
      </c>
      <c r="L846" s="6" t="s">
        <v>168</v>
      </c>
      <c r="M846" s="6" t="s">
        <v>67</v>
      </c>
      <c r="N846" s="6" t="s">
        <v>36</v>
      </c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2:32" ht="30" customHeight="1">
      <c r="B847" s="16">
        <v>846</v>
      </c>
      <c r="C847" s="6">
        <v>40000000271</v>
      </c>
      <c r="D847" s="22">
        <v>61061000000</v>
      </c>
      <c r="E847" s="23" t="s">
        <v>539</v>
      </c>
      <c r="F847" s="27" t="s">
        <v>14</v>
      </c>
      <c r="G847" s="6" t="s">
        <v>20</v>
      </c>
      <c r="H847" s="6">
        <v>260</v>
      </c>
      <c r="I847" s="6">
        <v>260</v>
      </c>
      <c r="J847" s="6">
        <f t="shared" si="13"/>
        <v>0.26</v>
      </c>
      <c r="K847" s="6">
        <v>1</v>
      </c>
      <c r="L847" s="6" t="s">
        <v>168</v>
      </c>
      <c r="M847" s="6" t="s">
        <v>67</v>
      </c>
      <c r="N847" s="6" t="s">
        <v>25</v>
      </c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2:32" ht="30" customHeight="1">
      <c r="B848" s="16">
        <v>847</v>
      </c>
      <c r="C848" s="6">
        <v>40000000270</v>
      </c>
      <c r="D848" s="22">
        <v>61091000000</v>
      </c>
      <c r="E848" s="23" t="s">
        <v>493</v>
      </c>
      <c r="F848" s="27" t="s">
        <v>46</v>
      </c>
      <c r="G848" s="7" t="s">
        <v>10</v>
      </c>
      <c r="H848" s="6">
        <v>178</v>
      </c>
      <c r="I848" s="6">
        <v>178</v>
      </c>
      <c r="J848" s="6">
        <f t="shared" si="13"/>
        <v>0.17799999999999999</v>
      </c>
      <c r="K848" s="6">
        <v>1</v>
      </c>
      <c r="L848" s="6" t="s">
        <v>168</v>
      </c>
      <c r="M848" s="6" t="s">
        <v>67</v>
      </c>
      <c r="N848" s="6" t="s">
        <v>25</v>
      </c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2:32" ht="45" customHeight="1">
      <c r="B849" s="16">
        <v>848</v>
      </c>
      <c r="C849" s="6">
        <v>40000000269</v>
      </c>
      <c r="D849" s="22">
        <v>62046231000</v>
      </c>
      <c r="E849" s="23" t="s">
        <v>603</v>
      </c>
      <c r="F849" s="27" t="s">
        <v>109</v>
      </c>
      <c r="G849" s="6" t="s">
        <v>20</v>
      </c>
      <c r="H849" s="6">
        <v>510</v>
      </c>
      <c r="I849" s="6">
        <v>510</v>
      </c>
      <c r="J849" s="6">
        <f t="shared" si="13"/>
        <v>0.51</v>
      </c>
      <c r="K849" s="6">
        <v>1</v>
      </c>
      <c r="L849" s="6" t="s">
        <v>168</v>
      </c>
      <c r="M849" s="6" t="s">
        <v>12</v>
      </c>
      <c r="N849" s="6" t="s">
        <v>25</v>
      </c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2:32" ht="30" customHeight="1">
      <c r="B850" s="16">
        <v>849</v>
      </c>
      <c r="C850" s="6">
        <v>40000000268</v>
      </c>
      <c r="D850" s="22">
        <v>61091000000</v>
      </c>
      <c r="E850" s="23" t="s">
        <v>493</v>
      </c>
      <c r="F850" s="27" t="s">
        <v>46</v>
      </c>
      <c r="G850" s="7" t="s">
        <v>10</v>
      </c>
      <c r="H850" s="6">
        <v>126</v>
      </c>
      <c r="I850" s="6">
        <v>126</v>
      </c>
      <c r="J850" s="6">
        <f t="shared" si="13"/>
        <v>0.126</v>
      </c>
      <c r="K850" s="6">
        <v>1</v>
      </c>
      <c r="L850" s="6" t="s">
        <v>168</v>
      </c>
      <c r="M850" s="6" t="s">
        <v>67</v>
      </c>
      <c r="N850" s="6" t="s">
        <v>25</v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2:32" ht="45" customHeight="1">
      <c r="B851" s="16">
        <v>850</v>
      </c>
      <c r="C851" s="6">
        <v>40000000267</v>
      </c>
      <c r="D851" s="22">
        <v>62046231000</v>
      </c>
      <c r="E851" s="23" t="s">
        <v>603</v>
      </c>
      <c r="F851" s="27" t="s">
        <v>109</v>
      </c>
      <c r="G851" s="6" t="s">
        <v>20</v>
      </c>
      <c r="H851" s="6">
        <v>676</v>
      </c>
      <c r="I851" s="6">
        <v>676</v>
      </c>
      <c r="J851" s="6">
        <f t="shared" si="13"/>
        <v>0.67600000000000005</v>
      </c>
      <c r="K851" s="6">
        <v>1</v>
      </c>
      <c r="L851" s="6" t="s">
        <v>168</v>
      </c>
      <c r="M851" s="6" t="s">
        <v>67</v>
      </c>
      <c r="N851" s="6" t="s">
        <v>25</v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2:32" ht="30" customHeight="1">
      <c r="B852" s="16">
        <v>851</v>
      </c>
      <c r="C852" s="6">
        <v>40000000266</v>
      </c>
      <c r="D852" s="22">
        <v>61103099000</v>
      </c>
      <c r="E852" s="23" t="s">
        <v>502</v>
      </c>
      <c r="F852" s="27" t="s">
        <v>49</v>
      </c>
      <c r="G852" s="6" t="s">
        <v>20</v>
      </c>
      <c r="H852" s="6">
        <v>266</v>
      </c>
      <c r="I852" s="6">
        <v>266</v>
      </c>
      <c r="J852" s="6">
        <f t="shared" si="13"/>
        <v>0.26600000000000001</v>
      </c>
      <c r="K852" s="6">
        <v>1</v>
      </c>
      <c r="L852" s="6" t="s">
        <v>168</v>
      </c>
      <c r="M852" s="6" t="s">
        <v>67</v>
      </c>
      <c r="N852" s="6" t="s">
        <v>36</v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2:32" ht="30" customHeight="1">
      <c r="B853" s="16">
        <v>852</v>
      </c>
      <c r="C853" s="6">
        <v>40000000265</v>
      </c>
      <c r="D853" s="22">
        <v>61061000000</v>
      </c>
      <c r="E853" s="23" t="s">
        <v>539</v>
      </c>
      <c r="F853" s="27" t="s">
        <v>14</v>
      </c>
      <c r="G853" s="6" t="s">
        <v>20</v>
      </c>
      <c r="H853" s="6">
        <v>142</v>
      </c>
      <c r="I853" s="6">
        <v>142</v>
      </c>
      <c r="J853" s="6">
        <f t="shared" si="13"/>
        <v>0.14199999999999999</v>
      </c>
      <c r="K853" s="6">
        <v>1</v>
      </c>
      <c r="L853" s="6" t="s">
        <v>168</v>
      </c>
      <c r="M853" s="6" t="s">
        <v>12</v>
      </c>
      <c r="N853" s="6" t="s">
        <v>25</v>
      </c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2:32" ht="45" customHeight="1">
      <c r="B854" s="16">
        <v>853</v>
      </c>
      <c r="C854" s="6">
        <v>40000000264</v>
      </c>
      <c r="D854" s="22">
        <v>62046231000</v>
      </c>
      <c r="E854" s="23" t="s">
        <v>603</v>
      </c>
      <c r="F854" s="27" t="s">
        <v>109</v>
      </c>
      <c r="G854" s="6" t="s">
        <v>20</v>
      </c>
      <c r="H854" s="6">
        <v>544</v>
      </c>
      <c r="I854" s="6">
        <v>544</v>
      </c>
      <c r="J854" s="6">
        <f t="shared" si="13"/>
        <v>0.54400000000000004</v>
      </c>
      <c r="K854" s="6">
        <v>1</v>
      </c>
      <c r="L854" s="6" t="s">
        <v>168</v>
      </c>
      <c r="M854" s="6" t="s">
        <v>12</v>
      </c>
      <c r="N854" s="6" t="s">
        <v>25</v>
      </c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2:32" ht="30" customHeight="1">
      <c r="B855" s="16">
        <v>854</v>
      </c>
      <c r="C855" s="6">
        <v>40000000263</v>
      </c>
      <c r="D855" s="22">
        <v>61091000000</v>
      </c>
      <c r="E855" s="23" t="s">
        <v>493</v>
      </c>
      <c r="F855" s="27" t="s">
        <v>46</v>
      </c>
      <c r="G855" s="7" t="s">
        <v>10</v>
      </c>
      <c r="H855" s="6">
        <v>172</v>
      </c>
      <c r="I855" s="6">
        <v>172</v>
      </c>
      <c r="J855" s="6">
        <f t="shared" si="13"/>
        <v>0.17199999999999999</v>
      </c>
      <c r="K855" s="6">
        <v>1</v>
      </c>
      <c r="L855" s="6" t="s">
        <v>168</v>
      </c>
      <c r="M855" s="6" t="s">
        <v>67</v>
      </c>
      <c r="N855" s="6" t="s">
        <v>25</v>
      </c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2:32" ht="30" customHeight="1">
      <c r="B856" s="16">
        <v>855</v>
      </c>
      <c r="C856" s="6">
        <v>40000000262</v>
      </c>
      <c r="D856" s="22">
        <v>61061000000</v>
      </c>
      <c r="E856" s="23" t="s">
        <v>539</v>
      </c>
      <c r="F856" s="27" t="s">
        <v>14</v>
      </c>
      <c r="G856" s="6" t="s">
        <v>20</v>
      </c>
      <c r="H856" s="6">
        <v>258</v>
      </c>
      <c r="I856" s="6">
        <v>258</v>
      </c>
      <c r="J856" s="6">
        <f t="shared" si="13"/>
        <v>0.25800000000000001</v>
      </c>
      <c r="K856" s="6">
        <v>1</v>
      </c>
      <c r="L856" s="6" t="s">
        <v>168</v>
      </c>
      <c r="M856" s="6" t="s">
        <v>67</v>
      </c>
      <c r="N856" s="6" t="s">
        <v>25</v>
      </c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2:32" ht="30" customHeight="1">
      <c r="B857" s="16">
        <v>856</v>
      </c>
      <c r="C857" s="6">
        <v>40000000261</v>
      </c>
      <c r="D857" s="22">
        <v>61091000000</v>
      </c>
      <c r="E857" s="23" t="s">
        <v>493</v>
      </c>
      <c r="F857" s="27" t="s">
        <v>46</v>
      </c>
      <c r="G857" s="7" t="s">
        <v>10</v>
      </c>
      <c r="H857" s="6">
        <v>162</v>
      </c>
      <c r="I857" s="6">
        <v>162</v>
      </c>
      <c r="J857" s="6">
        <f t="shared" si="13"/>
        <v>0.16200000000000001</v>
      </c>
      <c r="K857" s="6">
        <v>1</v>
      </c>
      <c r="L857" s="6" t="s">
        <v>168</v>
      </c>
      <c r="M857" s="6" t="s">
        <v>67</v>
      </c>
      <c r="N857" s="6" t="s">
        <v>25</v>
      </c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2:32" ht="45" customHeight="1">
      <c r="B858" s="16">
        <v>857</v>
      </c>
      <c r="C858" s="6">
        <v>40000000260</v>
      </c>
      <c r="D858" s="22">
        <v>61051000000</v>
      </c>
      <c r="E858" s="23" t="s">
        <v>494</v>
      </c>
      <c r="F858" s="27" t="s">
        <v>47</v>
      </c>
      <c r="G858" s="7" t="s">
        <v>10</v>
      </c>
      <c r="H858" s="6">
        <v>274</v>
      </c>
      <c r="I858" s="6">
        <v>274</v>
      </c>
      <c r="J858" s="6">
        <f t="shared" si="13"/>
        <v>0.27400000000000002</v>
      </c>
      <c r="K858" s="6">
        <v>1</v>
      </c>
      <c r="L858" s="6" t="s">
        <v>168</v>
      </c>
      <c r="M858" s="6" t="s">
        <v>67</v>
      </c>
      <c r="N858" s="6" t="s">
        <v>25</v>
      </c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2:32" ht="45" customHeight="1">
      <c r="B859" s="16">
        <v>858</v>
      </c>
      <c r="C859" s="6">
        <v>40000000259</v>
      </c>
      <c r="D859" s="22">
        <v>62046231000</v>
      </c>
      <c r="E859" s="23" t="s">
        <v>603</v>
      </c>
      <c r="F859" s="27" t="s">
        <v>109</v>
      </c>
      <c r="G859" s="6" t="s">
        <v>20</v>
      </c>
      <c r="H859" s="6">
        <v>536</v>
      </c>
      <c r="I859" s="6">
        <v>536</v>
      </c>
      <c r="J859" s="6">
        <f t="shared" si="13"/>
        <v>0.53600000000000003</v>
      </c>
      <c r="K859" s="6">
        <v>1</v>
      </c>
      <c r="L859" s="6" t="s">
        <v>168</v>
      </c>
      <c r="M859" s="6" t="s">
        <v>67</v>
      </c>
      <c r="N859" s="6" t="s">
        <v>25</v>
      </c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2:32" ht="30" customHeight="1">
      <c r="B860" s="16">
        <v>859</v>
      </c>
      <c r="C860" s="6">
        <v>40000000258</v>
      </c>
      <c r="D860" s="22">
        <v>62034235000</v>
      </c>
      <c r="E860" s="23" t="s">
        <v>548</v>
      </c>
      <c r="F860" s="27" t="s">
        <v>52</v>
      </c>
      <c r="G860" s="7" t="s">
        <v>10</v>
      </c>
      <c r="H860" s="6">
        <v>546</v>
      </c>
      <c r="I860" s="6">
        <v>546</v>
      </c>
      <c r="J860" s="6">
        <f t="shared" si="13"/>
        <v>0.54600000000000004</v>
      </c>
      <c r="K860" s="6">
        <v>1</v>
      </c>
      <c r="L860" s="6" t="s">
        <v>168</v>
      </c>
      <c r="M860" s="6" t="s">
        <v>67</v>
      </c>
      <c r="N860" s="6" t="s">
        <v>25</v>
      </c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2:32" ht="45" customHeight="1">
      <c r="B861" s="16">
        <v>860</v>
      </c>
      <c r="C861" s="6">
        <v>40000000257</v>
      </c>
      <c r="D861" s="22">
        <v>62034231000</v>
      </c>
      <c r="E861" s="23" t="s">
        <v>537</v>
      </c>
      <c r="F861" s="27" t="s">
        <v>109</v>
      </c>
      <c r="G861" s="7" t="s">
        <v>10</v>
      </c>
      <c r="H861" s="6">
        <v>596</v>
      </c>
      <c r="I861" s="6">
        <v>596</v>
      </c>
      <c r="J861" s="6">
        <f t="shared" si="13"/>
        <v>0.59599999999999997</v>
      </c>
      <c r="K861" s="6">
        <v>1</v>
      </c>
      <c r="L861" s="6" t="s">
        <v>168</v>
      </c>
      <c r="M861" s="6" t="s">
        <v>67</v>
      </c>
      <c r="N861" s="6" t="s">
        <v>25</v>
      </c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2:32" ht="60" customHeight="1">
      <c r="B862" s="16">
        <v>861</v>
      </c>
      <c r="C862" s="6">
        <v>40000000256</v>
      </c>
      <c r="D862" s="22">
        <v>61059090000</v>
      </c>
      <c r="E862" s="23" t="s">
        <v>626</v>
      </c>
      <c r="F862" s="27" t="s">
        <v>47</v>
      </c>
      <c r="G862" s="7" t="s">
        <v>10</v>
      </c>
      <c r="H862" s="6">
        <v>164</v>
      </c>
      <c r="I862" s="6">
        <v>164</v>
      </c>
      <c r="J862" s="6">
        <f t="shared" si="13"/>
        <v>0.16400000000000001</v>
      </c>
      <c r="K862" s="6">
        <v>1</v>
      </c>
      <c r="L862" s="6" t="s">
        <v>168</v>
      </c>
      <c r="M862" s="6" t="s">
        <v>67</v>
      </c>
      <c r="N862" s="6" t="s">
        <v>149</v>
      </c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2:32" ht="45" customHeight="1">
      <c r="B863" s="16">
        <v>862</v>
      </c>
      <c r="C863" s="6">
        <v>40000000255</v>
      </c>
      <c r="D863" s="22">
        <v>62034231000</v>
      </c>
      <c r="E863" s="23" t="s">
        <v>537</v>
      </c>
      <c r="F863" s="27" t="s">
        <v>109</v>
      </c>
      <c r="G863" s="7" t="s">
        <v>10</v>
      </c>
      <c r="H863" s="6">
        <v>560</v>
      </c>
      <c r="I863" s="6">
        <v>560</v>
      </c>
      <c r="J863" s="6">
        <f t="shared" si="13"/>
        <v>0.56000000000000005</v>
      </c>
      <c r="K863" s="6">
        <v>1</v>
      </c>
      <c r="L863" s="6" t="s">
        <v>168</v>
      </c>
      <c r="M863" s="6" t="s">
        <v>67</v>
      </c>
      <c r="N863" s="6" t="s">
        <v>25</v>
      </c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2:32" ht="30" customHeight="1">
      <c r="B864" s="16">
        <v>863</v>
      </c>
      <c r="C864" s="6">
        <v>40000000254</v>
      </c>
      <c r="D864" s="22">
        <v>62024000090</v>
      </c>
      <c r="E864" s="23" t="s">
        <v>600</v>
      </c>
      <c r="F864" s="27" t="s">
        <v>34</v>
      </c>
      <c r="G864" s="6" t="s">
        <v>20</v>
      </c>
      <c r="H864" s="6">
        <v>498</v>
      </c>
      <c r="I864" s="6">
        <v>498</v>
      </c>
      <c r="J864" s="6">
        <f t="shared" si="13"/>
        <v>0.498</v>
      </c>
      <c r="K864" s="6">
        <v>1</v>
      </c>
      <c r="L864" s="6" t="s">
        <v>168</v>
      </c>
      <c r="M864" s="6" t="s">
        <v>108</v>
      </c>
      <c r="N864" s="6" t="s">
        <v>36</v>
      </c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2:32" ht="45" customHeight="1">
      <c r="B865" s="16">
        <v>864</v>
      </c>
      <c r="C865" s="6">
        <v>40000000253</v>
      </c>
      <c r="D865" s="22">
        <v>62046231000</v>
      </c>
      <c r="E865" s="23" t="s">
        <v>603</v>
      </c>
      <c r="F865" s="27" t="s">
        <v>109</v>
      </c>
      <c r="G865" s="6" t="s">
        <v>20</v>
      </c>
      <c r="H865" s="6">
        <v>518</v>
      </c>
      <c r="I865" s="6">
        <v>518</v>
      </c>
      <c r="J865" s="6">
        <f t="shared" si="13"/>
        <v>0.51800000000000002</v>
      </c>
      <c r="K865" s="6">
        <v>1</v>
      </c>
      <c r="L865" s="6" t="s">
        <v>168</v>
      </c>
      <c r="M865" s="6" t="s">
        <v>12</v>
      </c>
      <c r="N865" s="6" t="s">
        <v>25</v>
      </c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2:32" ht="30" customHeight="1">
      <c r="B866" s="16">
        <v>865</v>
      </c>
      <c r="C866" s="6">
        <v>40000000252</v>
      </c>
      <c r="D866" s="22">
        <v>61102091000</v>
      </c>
      <c r="E866" s="23" t="s">
        <v>480</v>
      </c>
      <c r="F866" s="27" t="s">
        <v>189</v>
      </c>
      <c r="G866" s="6" t="s">
        <v>10</v>
      </c>
      <c r="H866" s="6">
        <v>526</v>
      </c>
      <c r="I866" s="6">
        <v>526</v>
      </c>
      <c r="J866" s="6">
        <f t="shared" si="13"/>
        <v>0.52600000000000002</v>
      </c>
      <c r="K866" s="6">
        <v>1</v>
      </c>
      <c r="L866" s="6" t="s">
        <v>168</v>
      </c>
      <c r="M866" s="6" t="s">
        <v>67</v>
      </c>
      <c r="N866" s="6" t="s">
        <v>25</v>
      </c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2:32" ht="30" customHeight="1">
      <c r="B867" s="16">
        <v>866</v>
      </c>
      <c r="C867" s="6">
        <v>40000000251</v>
      </c>
      <c r="D867" s="22">
        <v>61061000000</v>
      </c>
      <c r="E867" s="23" t="s">
        <v>539</v>
      </c>
      <c r="F867" s="27" t="s">
        <v>14</v>
      </c>
      <c r="G867" s="6" t="s">
        <v>20</v>
      </c>
      <c r="H867" s="6">
        <v>154</v>
      </c>
      <c r="I867" s="6">
        <v>154</v>
      </c>
      <c r="J867" s="6">
        <f t="shared" si="13"/>
        <v>0.154</v>
      </c>
      <c r="K867" s="6">
        <v>1</v>
      </c>
      <c r="L867" s="6" t="s">
        <v>168</v>
      </c>
      <c r="M867" s="6" t="s">
        <v>12</v>
      </c>
      <c r="N867" s="6" t="s">
        <v>25</v>
      </c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2:32" ht="45" customHeight="1">
      <c r="B868" s="16">
        <v>867</v>
      </c>
      <c r="C868" s="6">
        <v>40000000250</v>
      </c>
      <c r="D868" s="22">
        <v>61051000000</v>
      </c>
      <c r="E868" s="23" t="s">
        <v>494</v>
      </c>
      <c r="F868" s="27" t="s">
        <v>47</v>
      </c>
      <c r="G868" s="7" t="s">
        <v>10</v>
      </c>
      <c r="H868" s="6">
        <v>142</v>
      </c>
      <c r="I868" s="6">
        <v>142</v>
      </c>
      <c r="J868" s="6">
        <f t="shared" si="13"/>
        <v>0.14199999999999999</v>
      </c>
      <c r="K868" s="6">
        <v>1</v>
      </c>
      <c r="L868" s="6" t="s">
        <v>168</v>
      </c>
      <c r="M868" s="6" t="s">
        <v>67</v>
      </c>
      <c r="N868" s="6" t="s">
        <v>13</v>
      </c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2:32" ht="30" customHeight="1">
      <c r="B869" s="16">
        <v>868</v>
      </c>
      <c r="C869" s="6">
        <v>40000000249</v>
      </c>
      <c r="D869" s="22">
        <v>61103091000</v>
      </c>
      <c r="E869" s="23" t="s">
        <v>481</v>
      </c>
      <c r="F869" s="27" t="s">
        <v>49</v>
      </c>
      <c r="G869" s="7" t="s">
        <v>10</v>
      </c>
      <c r="H869" s="6">
        <v>230</v>
      </c>
      <c r="I869" s="6">
        <v>230</v>
      </c>
      <c r="J869" s="6">
        <f t="shared" si="13"/>
        <v>0.23</v>
      </c>
      <c r="K869" s="6">
        <v>1</v>
      </c>
      <c r="L869" s="6" t="s">
        <v>168</v>
      </c>
      <c r="M869" s="6" t="s">
        <v>67</v>
      </c>
      <c r="N869" s="6" t="s">
        <v>113</v>
      </c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2:32" ht="45" customHeight="1">
      <c r="B870" s="16">
        <v>869</v>
      </c>
      <c r="C870" s="6">
        <v>40000000248</v>
      </c>
      <c r="D870" s="22">
        <v>61044200000</v>
      </c>
      <c r="E870" s="23" t="s">
        <v>506</v>
      </c>
      <c r="F870" s="27" t="s">
        <v>64</v>
      </c>
      <c r="G870" s="6" t="s">
        <v>20</v>
      </c>
      <c r="H870" s="6">
        <v>406</v>
      </c>
      <c r="I870" s="6">
        <v>406</v>
      </c>
      <c r="J870" s="6">
        <f t="shared" si="13"/>
        <v>0.40600000000000003</v>
      </c>
      <c r="K870" s="6">
        <v>1</v>
      </c>
      <c r="L870" s="6" t="s">
        <v>168</v>
      </c>
      <c r="M870" s="6" t="s">
        <v>12</v>
      </c>
      <c r="N870" s="6" t="s">
        <v>25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2:32" ht="60" customHeight="1">
      <c r="B871" s="16">
        <v>870</v>
      </c>
      <c r="C871" s="6">
        <v>40000000247</v>
      </c>
      <c r="D871" s="22">
        <v>61059090000</v>
      </c>
      <c r="E871" s="23" t="s">
        <v>626</v>
      </c>
      <c r="F871" s="27" t="s">
        <v>47</v>
      </c>
      <c r="G871" s="7" t="s">
        <v>10</v>
      </c>
      <c r="H871" s="6">
        <v>222</v>
      </c>
      <c r="I871" s="6">
        <v>222</v>
      </c>
      <c r="J871" s="6">
        <f t="shared" si="13"/>
        <v>0.222</v>
      </c>
      <c r="K871" s="6">
        <v>1</v>
      </c>
      <c r="L871" s="6" t="s">
        <v>168</v>
      </c>
      <c r="M871" s="6" t="s">
        <v>67</v>
      </c>
      <c r="N871" s="6" t="s">
        <v>149</v>
      </c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2:32" ht="30" customHeight="1">
      <c r="B872" s="16">
        <v>871</v>
      </c>
      <c r="C872" s="6">
        <v>40000000246</v>
      </c>
      <c r="D872" s="22">
        <v>61034300090</v>
      </c>
      <c r="E872" s="23" t="s">
        <v>617</v>
      </c>
      <c r="F872" s="27" t="s">
        <v>69</v>
      </c>
      <c r="G872" s="7" t="s">
        <v>10</v>
      </c>
      <c r="H872" s="6">
        <v>162</v>
      </c>
      <c r="I872" s="6">
        <v>162</v>
      </c>
      <c r="J872" s="6">
        <f t="shared" si="13"/>
        <v>0.16200000000000001</v>
      </c>
      <c r="K872" s="6">
        <v>1</v>
      </c>
      <c r="L872" s="6" t="s">
        <v>168</v>
      </c>
      <c r="M872" s="6" t="s">
        <v>67</v>
      </c>
      <c r="N872" s="6" t="s">
        <v>36</v>
      </c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2:32" ht="30" customHeight="1">
      <c r="B873" s="16">
        <v>872</v>
      </c>
      <c r="C873" s="6">
        <v>40000000245</v>
      </c>
      <c r="D873" s="22">
        <v>61061000000</v>
      </c>
      <c r="E873" s="23" t="s">
        <v>627</v>
      </c>
      <c r="F873" s="27" t="s">
        <v>14</v>
      </c>
      <c r="G873" s="27" t="s">
        <v>55</v>
      </c>
      <c r="H873" s="10">
        <v>122</v>
      </c>
      <c r="I873" s="10">
        <v>122</v>
      </c>
      <c r="J873" s="6">
        <f t="shared" si="13"/>
        <v>0.122</v>
      </c>
      <c r="K873" s="27">
        <v>1</v>
      </c>
      <c r="L873" s="27" t="s">
        <v>168</v>
      </c>
      <c r="M873" s="6" t="s">
        <v>67</v>
      </c>
      <c r="N873" s="6" t="s">
        <v>25</v>
      </c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2:32" ht="45" customHeight="1">
      <c r="B874" s="16">
        <v>873</v>
      </c>
      <c r="C874" s="6">
        <v>40000000244</v>
      </c>
      <c r="D874" s="22">
        <v>61109090000</v>
      </c>
      <c r="E874" s="23" t="s">
        <v>565</v>
      </c>
      <c r="F874" s="27" t="s">
        <v>49</v>
      </c>
      <c r="G874" s="7" t="s">
        <v>10</v>
      </c>
      <c r="H874" s="6">
        <v>388</v>
      </c>
      <c r="I874" s="6">
        <v>388</v>
      </c>
      <c r="J874" s="6">
        <f t="shared" si="13"/>
        <v>0.38800000000000001</v>
      </c>
      <c r="K874" s="6">
        <v>1</v>
      </c>
      <c r="L874" s="6" t="s">
        <v>168</v>
      </c>
      <c r="M874" s="6" t="s">
        <v>67</v>
      </c>
      <c r="N874" s="6" t="s">
        <v>149</v>
      </c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2:32" ht="30" customHeight="1">
      <c r="B875" s="16">
        <v>874</v>
      </c>
      <c r="C875" s="6">
        <v>40000000243</v>
      </c>
      <c r="D875" s="22">
        <v>61061000000</v>
      </c>
      <c r="E875" s="23" t="s">
        <v>539</v>
      </c>
      <c r="F875" s="27" t="s">
        <v>14</v>
      </c>
      <c r="G875" s="6" t="s">
        <v>20</v>
      </c>
      <c r="H875" s="6">
        <v>258</v>
      </c>
      <c r="I875" s="6">
        <v>258</v>
      </c>
      <c r="J875" s="6">
        <f t="shared" si="13"/>
        <v>0.25800000000000001</v>
      </c>
      <c r="K875" s="6">
        <v>1</v>
      </c>
      <c r="L875" s="6" t="s">
        <v>168</v>
      </c>
      <c r="M875" s="6" t="s">
        <v>67</v>
      </c>
      <c r="N875" s="6" t="s">
        <v>25</v>
      </c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2:32" ht="26.25" customHeight="1">
      <c r="B876" s="16">
        <v>875</v>
      </c>
      <c r="C876" s="6">
        <v>40000000242</v>
      </c>
      <c r="D876" s="16">
        <v>62023000000</v>
      </c>
      <c r="E876" s="38" t="s">
        <v>628</v>
      </c>
      <c r="F876" s="27" t="s">
        <v>110</v>
      </c>
      <c r="G876" s="6" t="s">
        <v>20</v>
      </c>
      <c r="H876" s="6">
        <v>696</v>
      </c>
      <c r="I876" s="6">
        <v>696</v>
      </c>
      <c r="J876" s="6">
        <f t="shared" si="13"/>
        <v>0.69599999999999995</v>
      </c>
      <c r="K876" s="6">
        <v>1</v>
      </c>
      <c r="L876" s="6" t="s">
        <v>168</v>
      </c>
      <c r="M876" s="6" t="s">
        <v>67</v>
      </c>
      <c r="N876" s="6" t="s">
        <v>25</v>
      </c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2:32" ht="60" customHeight="1">
      <c r="B877" s="16">
        <v>876</v>
      </c>
      <c r="C877" s="6">
        <v>40000000241</v>
      </c>
      <c r="D877" s="22">
        <v>61044900000</v>
      </c>
      <c r="E877" s="23" t="s">
        <v>590</v>
      </c>
      <c r="F877" s="27" t="s">
        <v>64</v>
      </c>
      <c r="G877" s="6" t="s">
        <v>20</v>
      </c>
      <c r="H877" s="6">
        <v>258</v>
      </c>
      <c r="I877" s="6">
        <v>258</v>
      </c>
      <c r="J877" s="6">
        <f t="shared" si="13"/>
        <v>0.25800000000000001</v>
      </c>
      <c r="K877" s="6">
        <v>1</v>
      </c>
      <c r="L877" s="6" t="s">
        <v>168</v>
      </c>
      <c r="M877" s="6" t="s">
        <v>67</v>
      </c>
      <c r="N877" s="6" t="s">
        <v>149</v>
      </c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2:32" ht="30" customHeight="1">
      <c r="B878" s="16">
        <v>877</v>
      </c>
      <c r="C878" s="6">
        <v>40000000240</v>
      </c>
      <c r="D878" s="22">
        <v>61062000000</v>
      </c>
      <c r="E878" s="23" t="s">
        <v>599</v>
      </c>
      <c r="F878" s="27" t="s">
        <v>14</v>
      </c>
      <c r="G878" s="6" t="s">
        <v>20</v>
      </c>
      <c r="H878" s="6">
        <v>126</v>
      </c>
      <c r="I878" s="6">
        <v>126</v>
      </c>
      <c r="J878" s="6">
        <f t="shared" si="13"/>
        <v>0.126</v>
      </c>
      <c r="K878" s="6">
        <v>1</v>
      </c>
      <c r="L878" s="6" t="s">
        <v>168</v>
      </c>
      <c r="M878" s="6" t="s">
        <v>67</v>
      </c>
      <c r="N878" s="6" t="s">
        <v>36</v>
      </c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2:32" ht="45" customHeight="1">
      <c r="B879" s="16">
        <v>878</v>
      </c>
      <c r="C879" s="6">
        <v>40000000239</v>
      </c>
      <c r="D879" s="22">
        <v>61051000000</v>
      </c>
      <c r="E879" s="23" t="s">
        <v>494</v>
      </c>
      <c r="F879" s="27" t="s">
        <v>47</v>
      </c>
      <c r="G879" s="7" t="s">
        <v>10</v>
      </c>
      <c r="H879" s="6">
        <v>180</v>
      </c>
      <c r="I879" s="6">
        <v>180</v>
      </c>
      <c r="J879" s="6">
        <f t="shared" si="13"/>
        <v>0.18</v>
      </c>
      <c r="K879" s="6">
        <v>1</v>
      </c>
      <c r="L879" s="6" t="s">
        <v>168</v>
      </c>
      <c r="M879" s="6" t="s">
        <v>67</v>
      </c>
      <c r="N879" s="6" t="s">
        <v>25</v>
      </c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2:32" ht="45" customHeight="1">
      <c r="B880" s="16">
        <v>879</v>
      </c>
      <c r="C880" s="6">
        <v>40000000238</v>
      </c>
      <c r="D880" s="22">
        <v>61051000000</v>
      </c>
      <c r="E880" s="23" t="s">
        <v>494</v>
      </c>
      <c r="F880" s="27" t="s">
        <v>47</v>
      </c>
      <c r="G880" s="7" t="s">
        <v>10</v>
      </c>
      <c r="H880" s="6">
        <v>226</v>
      </c>
      <c r="I880" s="6">
        <v>226</v>
      </c>
      <c r="J880" s="6">
        <f t="shared" si="13"/>
        <v>0.22600000000000001</v>
      </c>
      <c r="K880" s="6">
        <v>1</v>
      </c>
      <c r="L880" s="6" t="s">
        <v>168</v>
      </c>
      <c r="M880" s="6" t="s">
        <v>67</v>
      </c>
      <c r="N880" s="6" t="s">
        <v>25</v>
      </c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2:32" ht="30" customHeight="1">
      <c r="B881" s="16">
        <v>880</v>
      </c>
      <c r="C881" s="6">
        <v>40000000237</v>
      </c>
      <c r="D881" s="22">
        <v>61091000000</v>
      </c>
      <c r="E881" s="23" t="s">
        <v>493</v>
      </c>
      <c r="F881" s="27" t="s">
        <v>46</v>
      </c>
      <c r="G881" s="7" t="s">
        <v>10</v>
      </c>
      <c r="H881" s="6">
        <v>120</v>
      </c>
      <c r="I881" s="6">
        <v>120</v>
      </c>
      <c r="J881" s="6">
        <f t="shared" si="13"/>
        <v>0.12</v>
      </c>
      <c r="K881" s="6">
        <v>1</v>
      </c>
      <c r="L881" s="6" t="s">
        <v>168</v>
      </c>
      <c r="M881" s="6" t="s">
        <v>67</v>
      </c>
      <c r="N881" s="6" t="s">
        <v>25</v>
      </c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2:32" ht="30" customHeight="1">
      <c r="B882" s="16">
        <v>881</v>
      </c>
      <c r="C882" s="6">
        <v>40000000236</v>
      </c>
      <c r="D882" s="22">
        <v>61091000000</v>
      </c>
      <c r="E882" s="23" t="s">
        <v>500</v>
      </c>
      <c r="F882" s="27" t="s">
        <v>46</v>
      </c>
      <c r="G882" s="6" t="s">
        <v>20</v>
      </c>
      <c r="H882" s="6">
        <v>162</v>
      </c>
      <c r="I882" s="6">
        <v>162</v>
      </c>
      <c r="J882" s="6">
        <f t="shared" si="13"/>
        <v>0.16200000000000001</v>
      </c>
      <c r="K882" s="6">
        <v>1</v>
      </c>
      <c r="L882" s="6" t="s">
        <v>168</v>
      </c>
      <c r="M882" s="6" t="s">
        <v>67</v>
      </c>
      <c r="N882" s="6" t="s">
        <v>25</v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2:32" ht="45" customHeight="1">
      <c r="B883" s="16">
        <v>882</v>
      </c>
      <c r="C883" s="6">
        <v>40000000235</v>
      </c>
      <c r="D883" s="22">
        <v>61061000000</v>
      </c>
      <c r="E883" s="23" t="s">
        <v>589</v>
      </c>
      <c r="F883" s="27" t="s">
        <v>47</v>
      </c>
      <c r="G883" s="6" t="s">
        <v>20</v>
      </c>
      <c r="H883" s="6">
        <v>200</v>
      </c>
      <c r="I883" s="6">
        <v>200</v>
      </c>
      <c r="J883" s="6">
        <f t="shared" si="13"/>
        <v>0.2</v>
      </c>
      <c r="K883" s="6">
        <v>1</v>
      </c>
      <c r="L883" s="6" t="s">
        <v>168</v>
      </c>
      <c r="M883" s="6" t="s">
        <v>67</v>
      </c>
      <c r="N883" s="6" t="s">
        <v>25</v>
      </c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2:32" ht="30" customHeight="1">
      <c r="B884" s="16">
        <v>883</v>
      </c>
      <c r="C884" s="6">
        <v>40000000234</v>
      </c>
      <c r="D884" s="22">
        <v>61091000000</v>
      </c>
      <c r="E884" s="23" t="s">
        <v>605</v>
      </c>
      <c r="F884" s="27" t="s">
        <v>46</v>
      </c>
      <c r="G884" s="6" t="s">
        <v>55</v>
      </c>
      <c r="H884" s="6">
        <v>276</v>
      </c>
      <c r="I884" s="6">
        <v>276</v>
      </c>
      <c r="J884" s="6">
        <f t="shared" si="13"/>
        <v>0.27600000000000002</v>
      </c>
      <c r="K884" s="6">
        <v>1</v>
      </c>
      <c r="L884" s="6" t="s">
        <v>168</v>
      </c>
      <c r="M884" s="6" t="s">
        <v>67</v>
      </c>
      <c r="N884" s="6" t="s">
        <v>25</v>
      </c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2:32" ht="30" customHeight="1">
      <c r="B885" s="16">
        <v>884</v>
      </c>
      <c r="C885" s="6">
        <v>40000000233</v>
      </c>
      <c r="D885" s="22">
        <v>61091000000</v>
      </c>
      <c r="E885" s="23" t="s">
        <v>500</v>
      </c>
      <c r="F885" s="27" t="s">
        <v>46</v>
      </c>
      <c r="G885" s="6" t="s">
        <v>20</v>
      </c>
      <c r="H885" s="6">
        <v>128</v>
      </c>
      <c r="I885" s="6">
        <v>128</v>
      </c>
      <c r="J885" s="6">
        <f t="shared" si="13"/>
        <v>0.128</v>
      </c>
      <c r="K885" s="6">
        <v>1</v>
      </c>
      <c r="L885" s="6" t="s">
        <v>168</v>
      </c>
      <c r="M885" s="6" t="s">
        <v>67</v>
      </c>
      <c r="N885" s="6" t="s">
        <v>25</v>
      </c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2:32" ht="30" customHeight="1">
      <c r="B886" s="16">
        <v>885</v>
      </c>
      <c r="C886" s="6">
        <v>40000000232</v>
      </c>
      <c r="D886" s="22">
        <v>61062000000</v>
      </c>
      <c r="E886" s="23" t="s">
        <v>599</v>
      </c>
      <c r="F886" s="27" t="s">
        <v>14</v>
      </c>
      <c r="G886" s="6" t="s">
        <v>20</v>
      </c>
      <c r="H886" s="6">
        <v>204</v>
      </c>
      <c r="I886" s="6">
        <v>204</v>
      </c>
      <c r="J886" s="6">
        <f t="shared" si="13"/>
        <v>0.20399999999999999</v>
      </c>
      <c r="K886" s="6">
        <v>1</v>
      </c>
      <c r="L886" s="6" t="s">
        <v>168</v>
      </c>
      <c r="M886" s="6" t="s">
        <v>67</v>
      </c>
      <c r="N886" s="6" t="s">
        <v>36</v>
      </c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2:32" ht="30" customHeight="1">
      <c r="B887" s="16">
        <v>886</v>
      </c>
      <c r="C887" s="6">
        <v>40000000231</v>
      </c>
      <c r="D887" s="22">
        <v>62046239000</v>
      </c>
      <c r="E887" s="23" t="s">
        <v>510</v>
      </c>
      <c r="F887" s="27" t="s">
        <v>52</v>
      </c>
      <c r="G887" s="6" t="s">
        <v>20</v>
      </c>
      <c r="H887" s="6">
        <v>406</v>
      </c>
      <c r="I887" s="6">
        <v>406</v>
      </c>
      <c r="J887" s="6">
        <f t="shared" si="13"/>
        <v>0.40600000000000003</v>
      </c>
      <c r="K887" s="6">
        <v>1</v>
      </c>
      <c r="L887" s="6" t="s">
        <v>168</v>
      </c>
      <c r="M887" s="6" t="s">
        <v>67</v>
      </c>
      <c r="N887" s="6" t="s">
        <v>25</v>
      </c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2:32" ht="60" customHeight="1">
      <c r="B888" s="16">
        <v>887</v>
      </c>
      <c r="C888" s="6">
        <v>40000000230</v>
      </c>
      <c r="D888" s="22">
        <v>61045900000</v>
      </c>
      <c r="E888" s="23" t="s">
        <v>593</v>
      </c>
      <c r="F888" s="27" t="s">
        <v>50</v>
      </c>
      <c r="G888" s="6" t="s">
        <v>20</v>
      </c>
      <c r="H888" s="6">
        <v>176</v>
      </c>
      <c r="I888" s="6">
        <v>176</v>
      </c>
      <c r="J888" s="6">
        <f t="shared" si="13"/>
        <v>0.17599999999999999</v>
      </c>
      <c r="K888" s="6">
        <v>1</v>
      </c>
      <c r="L888" s="6" t="s">
        <v>168</v>
      </c>
      <c r="M888" s="6" t="s">
        <v>67</v>
      </c>
      <c r="N888" s="6" t="s">
        <v>149</v>
      </c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2:32" ht="30" customHeight="1">
      <c r="B889" s="16">
        <v>888</v>
      </c>
      <c r="C889" s="6">
        <v>40000000229</v>
      </c>
      <c r="D889" s="22">
        <v>61091000000</v>
      </c>
      <c r="E889" s="23" t="s">
        <v>605</v>
      </c>
      <c r="F889" s="27" t="s">
        <v>46</v>
      </c>
      <c r="G889" s="6" t="s">
        <v>55</v>
      </c>
      <c r="H889" s="6">
        <v>166</v>
      </c>
      <c r="I889" s="6">
        <v>166</v>
      </c>
      <c r="J889" s="6">
        <f t="shared" si="13"/>
        <v>0.16600000000000001</v>
      </c>
      <c r="K889" s="6">
        <v>1</v>
      </c>
      <c r="L889" s="6" t="s">
        <v>168</v>
      </c>
      <c r="M889" s="6" t="s">
        <v>67</v>
      </c>
      <c r="N889" s="6" t="s">
        <v>25</v>
      </c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2:32" ht="30" customHeight="1">
      <c r="B890" s="16">
        <v>889</v>
      </c>
      <c r="C890" s="6">
        <v>40000000228</v>
      </c>
      <c r="D890" s="22">
        <v>61091000000</v>
      </c>
      <c r="E890" s="23" t="s">
        <v>605</v>
      </c>
      <c r="F890" s="70" t="s">
        <v>46</v>
      </c>
      <c r="G890" s="63" t="s">
        <v>116</v>
      </c>
      <c r="H890" s="10">
        <v>102</v>
      </c>
      <c r="I890" s="10">
        <v>102</v>
      </c>
      <c r="J890" s="6">
        <f t="shared" si="13"/>
        <v>0.10199999999999999</v>
      </c>
      <c r="K890" s="63">
        <v>1</v>
      </c>
      <c r="L890" s="63" t="s">
        <v>168</v>
      </c>
      <c r="M890" s="6" t="s">
        <v>67</v>
      </c>
      <c r="N890" s="6" t="s">
        <v>25</v>
      </c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2:32" ht="30" customHeight="1">
      <c r="B891" s="16">
        <v>890</v>
      </c>
      <c r="C891" s="6">
        <v>40000000227</v>
      </c>
      <c r="D891" s="22">
        <v>61034300090</v>
      </c>
      <c r="E891" s="23" t="s">
        <v>617</v>
      </c>
      <c r="F891" s="27" t="s">
        <v>69</v>
      </c>
      <c r="G891" s="7" t="s">
        <v>10</v>
      </c>
      <c r="H891" s="6">
        <v>218</v>
      </c>
      <c r="I891" s="6">
        <v>218</v>
      </c>
      <c r="J891" s="6">
        <f t="shared" si="13"/>
        <v>0.218</v>
      </c>
      <c r="K891" s="6">
        <v>1</v>
      </c>
      <c r="L891" s="6" t="s">
        <v>168</v>
      </c>
      <c r="M891" s="6" t="s">
        <v>176</v>
      </c>
      <c r="N891" s="6" t="s">
        <v>36</v>
      </c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2:32" ht="30" customHeight="1">
      <c r="B892" s="16">
        <v>891</v>
      </c>
      <c r="C892" s="6">
        <v>40000000226</v>
      </c>
      <c r="D892" s="22">
        <v>62046990000</v>
      </c>
      <c r="E892" s="23" t="s">
        <v>629</v>
      </c>
      <c r="F892" s="27" t="s">
        <v>52</v>
      </c>
      <c r="G892" s="6" t="s">
        <v>20</v>
      </c>
      <c r="H892" s="6">
        <v>290</v>
      </c>
      <c r="I892" s="6">
        <v>290</v>
      </c>
      <c r="J892" s="6">
        <f t="shared" si="13"/>
        <v>0.28999999999999998</v>
      </c>
      <c r="K892" s="6">
        <v>1</v>
      </c>
      <c r="L892" s="6" t="s">
        <v>168</v>
      </c>
      <c r="M892" s="6" t="s">
        <v>67</v>
      </c>
      <c r="N892" s="6" t="s">
        <v>190</v>
      </c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2:32" ht="30" customHeight="1">
      <c r="B893" s="16">
        <v>892</v>
      </c>
      <c r="C893" s="6">
        <v>40000000225</v>
      </c>
      <c r="D893" s="22">
        <v>61091000000</v>
      </c>
      <c r="E893" s="23" t="s">
        <v>500</v>
      </c>
      <c r="F893" s="27" t="s">
        <v>46</v>
      </c>
      <c r="G893" s="55" t="s">
        <v>20</v>
      </c>
      <c r="H893" s="6">
        <v>144</v>
      </c>
      <c r="I893" s="6">
        <v>144</v>
      </c>
      <c r="J893" s="6">
        <f t="shared" si="13"/>
        <v>0.14399999999999999</v>
      </c>
      <c r="K893" s="6">
        <v>1</v>
      </c>
      <c r="L893" s="6" t="s">
        <v>168</v>
      </c>
      <c r="M893" s="6" t="s">
        <v>67</v>
      </c>
      <c r="N893" s="6" t="s">
        <v>25</v>
      </c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2:32" ht="30" customHeight="1">
      <c r="B894" s="16">
        <v>893</v>
      </c>
      <c r="C894" s="6">
        <v>40000000224</v>
      </c>
      <c r="D894" s="22">
        <v>61091000000</v>
      </c>
      <c r="E894" s="23" t="s">
        <v>500</v>
      </c>
      <c r="F894" s="27" t="s">
        <v>46</v>
      </c>
      <c r="G894" s="6" t="s">
        <v>20</v>
      </c>
      <c r="H894" s="6">
        <v>124</v>
      </c>
      <c r="I894" s="6">
        <v>124</v>
      </c>
      <c r="J894" s="6">
        <f t="shared" si="13"/>
        <v>0.124</v>
      </c>
      <c r="K894" s="6">
        <v>1</v>
      </c>
      <c r="L894" s="6" t="s">
        <v>168</v>
      </c>
      <c r="M894" s="6" t="s">
        <v>67</v>
      </c>
      <c r="N894" s="6" t="s">
        <v>25</v>
      </c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2:32" ht="30" customHeight="1">
      <c r="B895" s="16">
        <v>894</v>
      </c>
      <c r="C895" s="6">
        <v>40000000223</v>
      </c>
      <c r="D895" s="22">
        <v>61062000000</v>
      </c>
      <c r="E895" s="23" t="s">
        <v>599</v>
      </c>
      <c r="F895" s="27" t="s">
        <v>14</v>
      </c>
      <c r="G895" s="6" t="s">
        <v>20</v>
      </c>
      <c r="H895" s="6">
        <v>176</v>
      </c>
      <c r="I895" s="6">
        <v>176</v>
      </c>
      <c r="J895" s="6">
        <f t="shared" si="13"/>
        <v>0.17599999999999999</v>
      </c>
      <c r="K895" s="6">
        <v>1</v>
      </c>
      <c r="L895" s="6" t="s">
        <v>168</v>
      </c>
      <c r="M895" s="6" t="s">
        <v>67</v>
      </c>
      <c r="N895" s="6" t="s">
        <v>36</v>
      </c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2:32" ht="30" customHeight="1">
      <c r="B896" s="16">
        <v>895</v>
      </c>
      <c r="C896" s="6">
        <v>40000000222</v>
      </c>
      <c r="D896" s="22">
        <v>61091000000</v>
      </c>
      <c r="E896" s="23" t="s">
        <v>493</v>
      </c>
      <c r="F896" s="27" t="s">
        <v>46</v>
      </c>
      <c r="G896" s="7" t="s">
        <v>10</v>
      </c>
      <c r="H896" s="6">
        <v>360</v>
      </c>
      <c r="I896" s="6">
        <v>360</v>
      </c>
      <c r="J896" s="6">
        <f t="shared" si="13"/>
        <v>0.36</v>
      </c>
      <c r="K896" s="6">
        <v>1</v>
      </c>
      <c r="L896" s="6" t="s">
        <v>168</v>
      </c>
      <c r="M896" s="6" t="s">
        <v>67</v>
      </c>
      <c r="N896" s="6" t="s">
        <v>25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2:32" ht="39" customHeight="1">
      <c r="B897" s="16">
        <v>896</v>
      </c>
      <c r="C897" s="6">
        <v>40000000221</v>
      </c>
      <c r="D897" s="19">
        <v>64029910000</v>
      </c>
      <c r="E897" s="35" t="s">
        <v>587</v>
      </c>
      <c r="F897" s="27" t="s">
        <v>29</v>
      </c>
      <c r="G897" s="6" t="s">
        <v>20</v>
      </c>
      <c r="H897" s="6">
        <v>282</v>
      </c>
      <c r="I897" s="6">
        <v>282</v>
      </c>
      <c r="J897" s="6">
        <f t="shared" si="13"/>
        <v>0.28199999999999997</v>
      </c>
      <c r="K897" s="6">
        <v>1</v>
      </c>
      <c r="L897" s="6" t="s">
        <v>168</v>
      </c>
      <c r="M897" s="6" t="s">
        <v>67</v>
      </c>
      <c r="N897" s="27" t="s">
        <v>191</v>
      </c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2:32" ht="30" customHeight="1">
      <c r="B898" s="16">
        <v>897</v>
      </c>
      <c r="C898" s="6">
        <v>40000000220</v>
      </c>
      <c r="D898" s="22">
        <v>62046318000</v>
      </c>
      <c r="E898" s="23" t="s">
        <v>630</v>
      </c>
      <c r="F898" s="27" t="s">
        <v>114</v>
      </c>
      <c r="G898" s="6" t="s">
        <v>20</v>
      </c>
      <c r="H898" s="6">
        <v>216</v>
      </c>
      <c r="I898" s="6">
        <v>216</v>
      </c>
      <c r="J898" s="6">
        <f t="shared" ref="J898:J961" si="14">I898/1000</f>
        <v>0.216</v>
      </c>
      <c r="K898" s="6">
        <v>1</v>
      </c>
      <c r="L898" s="6" t="s">
        <v>168</v>
      </c>
      <c r="M898" s="6" t="s">
        <v>67</v>
      </c>
      <c r="N898" s="6" t="s">
        <v>72</v>
      </c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2:32" ht="45" customHeight="1">
      <c r="B899" s="16">
        <v>898</v>
      </c>
      <c r="C899" s="6">
        <v>40000000219</v>
      </c>
      <c r="D899" s="22">
        <v>61091000000</v>
      </c>
      <c r="E899" s="23" t="s">
        <v>608</v>
      </c>
      <c r="F899" s="27" t="s">
        <v>175</v>
      </c>
      <c r="G899" s="6" t="s">
        <v>20</v>
      </c>
      <c r="H899" s="6">
        <v>90</v>
      </c>
      <c r="I899" s="6">
        <v>90</v>
      </c>
      <c r="J899" s="6">
        <f t="shared" si="14"/>
        <v>0.09</v>
      </c>
      <c r="K899" s="6">
        <v>1</v>
      </c>
      <c r="L899" s="6" t="s">
        <v>168</v>
      </c>
      <c r="M899" s="6" t="s">
        <v>67</v>
      </c>
      <c r="N899" s="6" t="s">
        <v>25</v>
      </c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2:32" ht="30" customHeight="1">
      <c r="B900" s="16">
        <v>899</v>
      </c>
      <c r="C900" s="6">
        <v>40000000218</v>
      </c>
      <c r="D900" s="22">
        <v>61091000000</v>
      </c>
      <c r="E900" s="23" t="s">
        <v>493</v>
      </c>
      <c r="F900" s="27" t="s">
        <v>46</v>
      </c>
      <c r="G900" s="7" t="s">
        <v>10</v>
      </c>
      <c r="H900" s="6">
        <v>128</v>
      </c>
      <c r="I900" s="6">
        <v>128</v>
      </c>
      <c r="J900" s="6">
        <f t="shared" si="14"/>
        <v>0.128</v>
      </c>
      <c r="K900" s="6">
        <v>1</v>
      </c>
      <c r="L900" s="6" t="s">
        <v>168</v>
      </c>
      <c r="M900" s="6" t="s">
        <v>67</v>
      </c>
      <c r="N900" s="6" t="s">
        <v>25</v>
      </c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2:32" ht="30" customHeight="1">
      <c r="B901" s="16">
        <v>900</v>
      </c>
      <c r="C901" s="6">
        <v>40000000217</v>
      </c>
      <c r="D901" s="22">
        <v>61091000000</v>
      </c>
      <c r="E901" s="23" t="s">
        <v>605</v>
      </c>
      <c r="F901" s="27" t="s">
        <v>46</v>
      </c>
      <c r="G901" s="6" t="s">
        <v>55</v>
      </c>
      <c r="H901" s="6">
        <v>82</v>
      </c>
      <c r="I901" s="6">
        <v>82</v>
      </c>
      <c r="J901" s="6">
        <f t="shared" si="14"/>
        <v>8.2000000000000003E-2</v>
      </c>
      <c r="K901" s="6">
        <v>1</v>
      </c>
      <c r="L901" s="6" t="s">
        <v>168</v>
      </c>
      <c r="M901" s="6" t="s">
        <v>67</v>
      </c>
      <c r="N901" s="6" t="s">
        <v>25</v>
      </c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2:32" ht="30" customHeight="1">
      <c r="B902" s="16">
        <v>901</v>
      </c>
      <c r="C902" s="6">
        <v>40000000216</v>
      </c>
      <c r="D902" s="22">
        <v>61091000000</v>
      </c>
      <c r="E902" s="23" t="s">
        <v>493</v>
      </c>
      <c r="F902" s="27" t="s">
        <v>46</v>
      </c>
      <c r="G902" s="7" t="s">
        <v>10</v>
      </c>
      <c r="H902" s="6">
        <v>180</v>
      </c>
      <c r="I902" s="6">
        <v>180</v>
      </c>
      <c r="J902" s="6">
        <f t="shared" si="14"/>
        <v>0.18</v>
      </c>
      <c r="K902" s="6">
        <v>1</v>
      </c>
      <c r="L902" s="6" t="s">
        <v>168</v>
      </c>
      <c r="M902" s="6" t="s">
        <v>67</v>
      </c>
      <c r="N902" s="6" t="s">
        <v>25</v>
      </c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2:32" ht="30" customHeight="1">
      <c r="B903" s="16">
        <v>902</v>
      </c>
      <c r="C903" s="6">
        <v>40000000215</v>
      </c>
      <c r="D903" s="22">
        <v>61091000000</v>
      </c>
      <c r="E903" s="23" t="s">
        <v>493</v>
      </c>
      <c r="F903" s="27" t="s">
        <v>46</v>
      </c>
      <c r="G903" s="7" t="s">
        <v>10</v>
      </c>
      <c r="H903" s="6">
        <v>112</v>
      </c>
      <c r="I903" s="6">
        <v>112</v>
      </c>
      <c r="J903" s="6">
        <f t="shared" si="14"/>
        <v>0.112</v>
      </c>
      <c r="K903" s="6">
        <v>1</v>
      </c>
      <c r="L903" s="6" t="s">
        <v>168</v>
      </c>
      <c r="M903" s="6" t="s">
        <v>67</v>
      </c>
      <c r="N903" s="6" t="s">
        <v>25</v>
      </c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2:32" ht="45" customHeight="1">
      <c r="B904" s="16">
        <v>903</v>
      </c>
      <c r="C904" s="6">
        <v>40000000214</v>
      </c>
      <c r="D904" s="22">
        <v>62046239000</v>
      </c>
      <c r="E904" s="23" t="s">
        <v>543</v>
      </c>
      <c r="F904" s="27" t="s">
        <v>114</v>
      </c>
      <c r="G904" s="6" t="s">
        <v>55</v>
      </c>
      <c r="H904" s="6">
        <v>134</v>
      </c>
      <c r="I904" s="6">
        <v>134</v>
      </c>
      <c r="J904" s="6">
        <f t="shared" si="14"/>
        <v>0.13400000000000001</v>
      </c>
      <c r="K904" s="6">
        <v>1</v>
      </c>
      <c r="L904" s="6" t="s">
        <v>168</v>
      </c>
      <c r="M904" s="6" t="s">
        <v>67</v>
      </c>
      <c r="N904" s="6" t="s">
        <v>25</v>
      </c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2:32" ht="30" customHeight="1">
      <c r="B905" s="16">
        <v>904</v>
      </c>
      <c r="C905" s="6">
        <v>40000000213</v>
      </c>
      <c r="D905" s="22">
        <v>61091000000</v>
      </c>
      <c r="E905" s="23" t="s">
        <v>605</v>
      </c>
      <c r="F905" s="27" t="s">
        <v>46</v>
      </c>
      <c r="G905" s="6" t="s">
        <v>55</v>
      </c>
      <c r="H905" s="6">
        <v>130</v>
      </c>
      <c r="I905" s="6">
        <v>130</v>
      </c>
      <c r="J905" s="6">
        <f t="shared" si="14"/>
        <v>0.13</v>
      </c>
      <c r="K905" s="6">
        <v>1</v>
      </c>
      <c r="L905" s="6" t="s">
        <v>168</v>
      </c>
      <c r="M905" s="6" t="s">
        <v>67</v>
      </c>
      <c r="N905" s="6" t="s">
        <v>25</v>
      </c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2:32" ht="30" customHeight="1">
      <c r="B906" s="16">
        <v>905</v>
      </c>
      <c r="C906" s="6">
        <v>40000000212</v>
      </c>
      <c r="D906" s="22">
        <v>61091000000</v>
      </c>
      <c r="E906" s="23" t="s">
        <v>631</v>
      </c>
      <c r="F906" s="27" t="s">
        <v>46</v>
      </c>
      <c r="G906" s="6" t="s">
        <v>23</v>
      </c>
      <c r="H906" s="6">
        <v>138</v>
      </c>
      <c r="I906" s="6">
        <v>138</v>
      </c>
      <c r="J906" s="6">
        <f t="shared" si="14"/>
        <v>0.13800000000000001</v>
      </c>
      <c r="K906" s="6">
        <v>1</v>
      </c>
      <c r="L906" s="6" t="s">
        <v>168</v>
      </c>
      <c r="M906" s="6" t="s">
        <v>67</v>
      </c>
      <c r="N906" s="6" t="s">
        <v>25</v>
      </c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2:32" ht="30" customHeight="1">
      <c r="B907" s="16">
        <v>906</v>
      </c>
      <c r="C907" s="6">
        <v>40000000211</v>
      </c>
      <c r="D907" s="22">
        <v>61082200000</v>
      </c>
      <c r="E907" s="23" t="s">
        <v>632</v>
      </c>
      <c r="F907" s="27" t="s">
        <v>173</v>
      </c>
      <c r="G907" s="6" t="s">
        <v>20</v>
      </c>
      <c r="H907" s="6">
        <v>46</v>
      </c>
      <c r="I907" s="6">
        <v>46</v>
      </c>
      <c r="J907" s="6">
        <f t="shared" si="14"/>
        <v>4.5999999999999999E-2</v>
      </c>
      <c r="K907" s="6">
        <v>1</v>
      </c>
      <c r="L907" s="6" t="s">
        <v>168</v>
      </c>
      <c r="M907" s="6" t="s">
        <v>67</v>
      </c>
      <c r="N907" s="6" t="s">
        <v>36</v>
      </c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2:32" ht="30" customHeight="1">
      <c r="B908" s="16">
        <v>907</v>
      </c>
      <c r="C908" s="6">
        <v>40000000210</v>
      </c>
      <c r="D908" s="22">
        <v>62046239000</v>
      </c>
      <c r="E908" s="23" t="s">
        <v>510</v>
      </c>
      <c r="F908" s="27" t="s">
        <v>52</v>
      </c>
      <c r="G908" s="6" t="s">
        <v>20</v>
      </c>
      <c r="H908" s="6">
        <v>190</v>
      </c>
      <c r="I908" s="6">
        <v>190</v>
      </c>
      <c r="J908" s="6">
        <f t="shared" si="14"/>
        <v>0.19</v>
      </c>
      <c r="K908" s="6">
        <v>1</v>
      </c>
      <c r="L908" s="6" t="s">
        <v>168</v>
      </c>
      <c r="M908" s="6" t="s">
        <v>67</v>
      </c>
      <c r="N908" s="6" t="s">
        <v>25</v>
      </c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2:32" ht="30" customHeight="1">
      <c r="B909" s="16">
        <v>908</v>
      </c>
      <c r="C909" s="6">
        <v>40000000209</v>
      </c>
      <c r="D909" s="22">
        <v>62046318000</v>
      </c>
      <c r="E909" s="23" t="s">
        <v>511</v>
      </c>
      <c r="F909" s="27" t="s">
        <v>52</v>
      </c>
      <c r="G909" s="6" t="s">
        <v>20</v>
      </c>
      <c r="H909" s="6">
        <v>200</v>
      </c>
      <c r="I909" s="6">
        <v>200</v>
      </c>
      <c r="J909" s="6">
        <f t="shared" si="14"/>
        <v>0.2</v>
      </c>
      <c r="K909" s="6">
        <v>1</v>
      </c>
      <c r="L909" s="6" t="s">
        <v>168</v>
      </c>
      <c r="M909" s="20" t="s">
        <v>18</v>
      </c>
      <c r="N909" s="6" t="s">
        <v>36</v>
      </c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2:32" ht="30" customHeight="1">
      <c r="B910" s="16">
        <v>909</v>
      </c>
      <c r="C910" s="6">
        <v>40000000208</v>
      </c>
      <c r="D910" s="22">
        <v>61062000000</v>
      </c>
      <c r="E910" s="23" t="s">
        <v>591</v>
      </c>
      <c r="F910" s="27" t="s">
        <v>47</v>
      </c>
      <c r="G910" s="6" t="s">
        <v>20</v>
      </c>
      <c r="H910" s="6">
        <v>274</v>
      </c>
      <c r="I910" s="6">
        <v>274</v>
      </c>
      <c r="J910" s="6">
        <f t="shared" si="14"/>
        <v>0.27400000000000002</v>
      </c>
      <c r="K910" s="6">
        <v>1</v>
      </c>
      <c r="L910" s="6" t="s">
        <v>168</v>
      </c>
      <c r="M910" s="6" t="s">
        <v>67</v>
      </c>
      <c r="N910" s="6" t="s">
        <v>192</v>
      </c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2:32" ht="30" customHeight="1">
      <c r="B911" s="16">
        <v>910</v>
      </c>
      <c r="C911" s="6">
        <v>40000000207</v>
      </c>
      <c r="D911" s="22">
        <v>61102091000</v>
      </c>
      <c r="E911" s="23" t="s">
        <v>480</v>
      </c>
      <c r="F911" s="29" t="s">
        <v>9</v>
      </c>
      <c r="G911" s="7" t="s">
        <v>10</v>
      </c>
      <c r="H911" s="6">
        <v>536</v>
      </c>
      <c r="I911" s="6">
        <v>536</v>
      </c>
      <c r="J911" s="6">
        <f t="shared" si="14"/>
        <v>0.53600000000000003</v>
      </c>
      <c r="K911" s="6">
        <v>1</v>
      </c>
      <c r="L911" s="6" t="s">
        <v>168</v>
      </c>
      <c r="M911" s="6" t="s">
        <v>67</v>
      </c>
      <c r="N911" s="6" t="s">
        <v>25</v>
      </c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2:32" ht="45" customHeight="1">
      <c r="B912" s="16">
        <v>911</v>
      </c>
      <c r="C912" s="6">
        <v>40000000206</v>
      </c>
      <c r="D912" s="22">
        <v>61109090000</v>
      </c>
      <c r="E912" s="23" t="s">
        <v>618</v>
      </c>
      <c r="F912" s="27" t="s">
        <v>155</v>
      </c>
      <c r="G912" s="6" t="s">
        <v>20</v>
      </c>
      <c r="H912" s="6">
        <v>164</v>
      </c>
      <c r="I912" s="6">
        <v>164</v>
      </c>
      <c r="J912" s="6">
        <f t="shared" si="14"/>
        <v>0.16400000000000001</v>
      </c>
      <c r="K912" s="6">
        <v>1</v>
      </c>
      <c r="L912" s="6" t="s">
        <v>168</v>
      </c>
      <c r="M912" s="6" t="s">
        <v>67</v>
      </c>
      <c r="N912" s="6" t="s">
        <v>149</v>
      </c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2:32" ht="45" customHeight="1">
      <c r="B913" s="16">
        <v>912</v>
      </c>
      <c r="C913" s="6">
        <v>40000000205</v>
      </c>
      <c r="D913" s="22">
        <v>62046231000</v>
      </c>
      <c r="E913" s="23" t="s">
        <v>603</v>
      </c>
      <c r="F913" s="27" t="s">
        <v>109</v>
      </c>
      <c r="G913" s="6" t="s">
        <v>20</v>
      </c>
      <c r="H913" s="6">
        <v>592</v>
      </c>
      <c r="I913" s="6">
        <v>592</v>
      </c>
      <c r="J913" s="6">
        <f t="shared" si="14"/>
        <v>0.59199999999999997</v>
      </c>
      <c r="K913" s="6">
        <v>1</v>
      </c>
      <c r="L913" s="6" t="s">
        <v>168</v>
      </c>
      <c r="M913" s="6" t="s">
        <v>12</v>
      </c>
      <c r="N913" s="6" t="s">
        <v>25</v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2:32" ht="45" customHeight="1">
      <c r="B914" s="16">
        <v>913</v>
      </c>
      <c r="C914" s="6">
        <v>40000000204</v>
      </c>
      <c r="D914" s="22">
        <v>61044200000</v>
      </c>
      <c r="E914" s="23" t="s">
        <v>506</v>
      </c>
      <c r="F914" s="27" t="s">
        <v>64</v>
      </c>
      <c r="G914" s="6" t="s">
        <v>20</v>
      </c>
      <c r="H914" s="6">
        <v>416</v>
      </c>
      <c r="I914" s="6">
        <v>416</v>
      </c>
      <c r="J914" s="6">
        <f t="shared" si="14"/>
        <v>0.41599999999999998</v>
      </c>
      <c r="K914" s="6">
        <v>1</v>
      </c>
      <c r="L914" s="6" t="s">
        <v>168</v>
      </c>
      <c r="M914" s="6" t="s">
        <v>12</v>
      </c>
      <c r="N914" s="6" t="s">
        <v>25</v>
      </c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2:32" ht="45" customHeight="1">
      <c r="B915" s="16">
        <v>914</v>
      </c>
      <c r="C915" s="6">
        <v>40000000203</v>
      </c>
      <c r="D915" s="22">
        <v>61045200000</v>
      </c>
      <c r="E915" s="23" t="s">
        <v>633</v>
      </c>
      <c r="F915" s="27" t="s">
        <v>193</v>
      </c>
      <c r="G915" s="6" t="s">
        <v>20</v>
      </c>
      <c r="H915" s="6">
        <v>504</v>
      </c>
      <c r="I915" s="6">
        <v>504</v>
      </c>
      <c r="J915" s="6">
        <f t="shared" si="14"/>
        <v>0.504</v>
      </c>
      <c r="K915" s="6">
        <v>1</v>
      </c>
      <c r="L915" s="6" t="s">
        <v>168</v>
      </c>
      <c r="M915" s="6" t="s">
        <v>67</v>
      </c>
      <c r="N915" s="6" t="s">
        <v>25</v>
      </c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2:32" ht="45" customHeight="1">
      <c r="B916" s="16">
        <v>915</v>
      </c>
      <c r="C916" s="6">
        <v>60000000501</v>
      </c>
      <c r="D916" s="22">
        <v>61044200000</v>
      </c>
      <c r="E916" s="23" t="s">
        <v>506</v>
      </c>
      <c r="F916" s="27" t="s">
        <v>64</v>
      </c>
      <c r="G916" s="6" t="s">
        <v>20</v>
      </c>
      <c r="H916" s="6">
        <v>290</v>
      </c>
      <c r="I916" s="6">
        <v>290</v>
      </c>
      <c r="J916" s="6">
        <f t="shared" si="14"/>
        <v>0.28999999999999998</v>
      </c>
      <c r="K916" s="6">
        <v>1</v>
      </c>
      <c r="L916" s="6" t="s">
        <v>194</v>
      </c>
      <c r="M916" s="6" t="s">
        <v>195</v>
      </c>
      <c r="N916" s="6" t="s">
        <v>196</v>
      </c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2:32" ht="45" customHeight="1">
      <c r="B917" s="16">
        <v>916</v>
      </c>
      <c r="C917" s="6">
        <v>60000000502</v>
      </c>
      <c r="D917" s="22">
        <v>61044200000</v>
      </c>
      <c r="E917" s="23" t="s">
        <v>506</v>
      </c>
      <c r="F917" s="27" t="s">
        <v>64</v>
      </c>
      <c r="G917" s="6" t="s">
        <v>20</v>
      </c>
      <c r="H917" s="6">
        <v>294</v>
      </c>
      <c r="I917" s="6">
        <v>294</v>
      </c>
      <c r="J917" s="6">
        <f t="shared" si="14"/>
        <v>0.29399999999999998</v>
      </c>
      <c r="K917" s="6">
        <v>1</v>
      </c>
      <c r="L917" s="6" t="s">
        <v>194</v>
      </c>
      <c r="M917" s="6" t="s">
        <v>195</v>
      </c>
      <c r="N917" s="6" t="s">
        <v>196</v>
      </c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2:32" ht="30" customHeight="1">
      <c r="B918" s="16">
        <v>917</v>
      </c>
      <c r="C918" s="6">
        <v>60000000503</v>
      </c>
      <c r="D918" s="22">
        <v>62121090000</v>
      </c>
      <c r="E918" s="23" t="s">
        <v>634</v>
      </c>
      <c r="F918" s="27" t="s">
        <v>197</v>
      </c>
      <c r="G918" s="6" t="s">
        <v>20</v>
      </c>
      <c r="H918" s="6">
        <v>40</v>
      </c>
      <c r="I918" s="6">
        <v>40</v>
      </c>
      <c r="J918" s="6">
        <f t="shared" si="14"/>
        <v>0.04</v>
      </c>
      <c r="K918" s="6">
        <v>1</v>
      </c>
      <c r="L918" s="6" t="s">
        <v>194</v>
      </c>
      <c r="M918" s="6" t="s">
        <v>18</v>
      </c>
      <c r="N918" s="6" t="s">
        <v>198</v>
      </c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2:32" ht="105" customHeight="1">
      <c r="B919" s="16">
        <v>918</v>
      </c>
      <c r="C919" s="6">
        <v>60000000504</v>
      </c>
      <c r="D919" s="22" t="s">
        <v>560</v>
      </c>
      <c r="E919" s="23" t="s">
        <v>561</v>
      </c>
      <c r="F919" s="27" t="s">
        <v>138</v>
      </c>
      <c r="G919" s="6" t="s">
        <v>30</v>
      </c>
      <c r="H919" s="6">
        <v>28</v>
      </c>
      <c r="I919" s="6">
        <v>28</v>
      </c>
      <c r="J919" s="6">
        <f t="shared" si="14"/>
        <v>2.8000000000000001E-2</v>
      </c>
      <c r="K919" s="6">
        <v>1</v>
      </c>
      <c r="L919" s="6" t="s">
        <v>194</v>
      </c>
      <c r="M919" s="6" t="s">
        <v>18</v>
      </c>
      <c r="N919" s="6" t="s">
        <v>140</v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2:32" ht="45" customHeight="1">
      <c r="B920" s="16">
        <v>919</v>
      </c>
      <c r="C920" s="6">
        <v>60000000505</v>
      </c>
      <c r="D920" s="22">
        <v>61069090000</v>
      </c>
      <c r="E920" s="23" t="s">
        <v>607</v>
      </c>
      <c r="F920" s="27" t="s">
        <v>14</v>
      </c>
      <c r="G920" s="6" t="s">
        <v>20</v>
      </c>
      <c r="H920" s="6">
        <v>296</v>
      </c>
      <c r="I920" s="6">
        <v>296</v>
      </c>
      <c r="J920" s="6">
        <f t="shared" si="14"/>
        <v>0.29599999999999999</v>
      </c>
      <c r="K920" s="6">
        <v>1</v>
      </c>
      <c r="L920" s="6" t="s">
        <v>194</v>
      </c>
      <c r="M920" s="6" t="s">
        <v>48</v>
      </c>
      <c r="N920" s="6" t="s">
        <v>149</v>
      </c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2:32" ht="45" customHeight="1">
      <c r="B921" s="16">
        <v>920</v>
      </c>
      <c r="C921" s="6">
        <v>60000000506</v>
      </c>
      <c r="D921" s="22">
        <v>61044300000</v>
      </c>
      <c r="E921" s="23" t="s">
        <v>541</v>
      </c>
      <c r="F921" s="27" t="s">
        <v>64</v>
      </c>
      <c r="G921" s="6" t="s">
        <v>20</v>
      </c>
      <c r="H921" s="6">
        <v>182</v>
      </c>
      <c r="I921" s="6">
        <v>182</v>
      </c>
      <c r="J921" s="6">
        <f t="shared" si="14"/>
        <v>0.182</v>
      </c>
      <c r="K921" s="6">
        <v>1</v>
      </c>
      <c r="L921" s="6" t="s">
        <v>194</v>
      </c>
      <c r="M921" s="6" t="s">
        <v>48</v>
      </c>
      <c r="N921" s="6" t="s">
        <v>36</v>
      </c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2:32" ht="45" customHeight="1">
      <c r="B922" s="16">
        <v>921</v>
      </c>
      <c r="C922" s="6">
        <v>60000000507</v>
      </c>
      <c r="D922" s="22">
        <v>61044200000</v>
      </c>
      <c r="E922" s="23" t="s">
        <v>506</v>
      </c>
      <c r="F922" s="27" t="s">
        <v>64</v>
      </c>
      <c r="G922" s="6" t="s">
        <v>20</v>
      </c>
      <c r="H922" s="6">
        <v>250</v>
      </c>
      <c r="I922" s="6">
        <v>250</v>
      </c>
      <c r="J922" s="6">
        <f t="shared" si="14"/>
        <v>0.25</v>
      </c>
      <c r="K922" s="6">
        <v>1</v>
      </c>
      <c r="L922" s="6" t="s">
        <v>194</v>
      </c>
      <c r="M922" s="6" t="s">
        <v>67</v>
      </c>
      <c r="N922" s="6" t="s">
        <v>25</v>
      </c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2:32" ht="30" customHeight="1">
      <c r="B923" s="16">
        <v>922</v>
      </c>
      <c r="C923" s="6">
        <v>60000000508</v>
      </c>
      <c r="D923" s="22">
        <v>61062000000</v>
      </c>
      <c r="E923" s="23" t="s">
        <v>599</v>
      </c>
      <c r="F923" s="27" t="s">
        <v>14</v>
      </c>
      <c r="G923" s="6" t="s">
        <v>20</v>
      </c>
      <c r="H923" s="6">
        <v>132</v>
      </c>
      <c r="I923" s="6">
        <v>132</v>
      </c>
      <c r="J923" s="6">
        <f t="shared" si="14"/>
        <v>0.13200000000000001</v>
      </c>
      <c r="K923" s="6">
        <v>1</v>
      </c>
      <c r="L923" s="6" t="s">
        <v>194</v>
      </c>
      <c r="M923" s="6" t="s">
        <v>199</v>
      </c>
      <c r="N923" s="6" t="s">
        <v>36</v>
      </c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2:32" ht="30" customHeight="1">
      <c r="B924" s="16">
        <v>923</v>
      </c>
      <c r="C924" s="6">
        <v>60000000509</v>
      </c>
      <c r="D924" s="22">
        <v>61062000000</v>
      </c>
      <c r="E924" s="23" t="s">
        <v>599</v>
      </c>
      <c r="F924" s="27" t="s">
        <v>14</v>
      </c>
      <c r="G924" s="6" t="s">
        <v>20</v>
      </c>
      <c r="H924" s="6">
        <v>138</v>
      </c>
      <c r="I924" s="6">
        <v>138</v>
      </c>
      <c r="J924" s="6">
        <f t="shared" si="14"/>
        <v>0.13800000000000001</v>
      </c>
      <c r="K924" s="6">
        <v>1</v>
      </c>
      <c r="L924" s="6" t="s">
        <v>194</v>
      </c>
      <c r="M924" s="6" t="s">
        <v>199</v>
      </c>
      <c r="N924" s="6" t="s">
        <v>192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2:32" ht="45" customHeight="1">
      <c r="B925" s="16">
        <v>924</v>
      </c>
      <c r="C925" s="6">
        <v>60000000510</v>
      </c>
      <c r="D925" s="22">
        <v>61045300000</v>
      </c>
      <c r="E925" s="23" t="s">
        <v>495</v>
      </c>
      <c r="F925" s="27" t="s">
        <v>50</v>
      </c>
      <c r="G925" s="6" t="s">
        <v>20</v>
      </c>
      <c r="H925" s="6">
        <v>96</v>
      </c>
      <c r="I925" s="6">
        <v>96</v>
      </c>
      <c r="J925" s="6">
        <f t="shared" si="14"/>
        <v>9.6000000000000002E-2</v>
      </c>
      <c r="K925" s="6">
        <v>1</v>
      </c>
      <c r="L925" s="6" t="s">
        <v>194</v>
      </c>
      <c r="M925" s="6" t="s">
        <v>160</v>
      </c>
      <c r="N925" s="6" t="s">
        <v>198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2:32" ht="45" customHeight="1">
      <c r="B926" s="16">
        <v>925</v>
      </c>
      <c r="C926" s="6">
        <v>60000000511</v>
      </c>
      <c r="D926" s="22">
        <v>61099020000</v>
      </c>
      <c r="E926" s="23" t="s">
        <v>604</v>
      </c>
      <c r="F926" s="27" t="s">
        <v>175</v>
      </c>
      <c r="G926" s="6" t="s">
        <v>20</v>
      </c>
      <c r="H926" s="6">
        <v>102</v>
      </c>
      <c r="I926" s="6">
        <v>102</v>
      </c>
      <c r="J926" s="6">
        <f t="shared" si="14"/>
        <v>0.10199999999999999</v>
      </c>
      <c r="K926" s="6">
        <v>1</v>
      </c>
      <c r="L926" s="6" t="s">
        <v>194</v>
      </c>
      <c r="M926" s="6" t="s">
        <v>67</v>
      </c>
      <c r="N926" s="6" t="s">
        <v>200</v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2:32" ht="45" customHeight="1">
      <c r="B927" s="16">
        <v>926</v>
      </c>
      <c r="C927" s="6">
        <v>60000000512</v>
      </c>
      <c r="D927" s="22">
        <v>61044300000</v>
      </c>
      <c r="E927" s="23" t="s">
        <v>541</v>
      </c>
      <c r="F927" s="27" t="s">
        <v>64</v>
      </c>
      <c r="G927" s="6" t="s">
        <v>20</v>
      </c>
      <c r="H927" s="6">
        <v>214</v>
      </c>
      <c r="I927" s="6">
        <v>214</v>
      </c>
      <c r="J927" s="6">
        <f t="shared" si="14"/>
        <v>0.214</v>
      </c>
      <c r="K927" s="6">
        <v>1</v>
      </c>
      <c r="L927" s="6" t="s">
        <v>194</v>
      </c>
      <c r="M927" s="6" t="s">
        <v>48</v>
      </c>
      <c r="N927" s="6" t="s">
        <v>36</v>
      </c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2:32" ht="45" customHeight="1">
      <c r="B928" s="16">
        <v>927</v>
      </c>
      <c r="C928" s="6">
        <v>60000000513</v>
      </c>
      <c r="D928" s="22">
        <v>61091000000</v>
      </c>
      <c r="E928" s="23" t="s">
        <v>608</v>
      </c>
      <c r="F928" s="27" t="s">
        <v>175</v>
      </c>
      <c r="G928" s="6" t="s">
        <v>20</v>
      </c>
      <c r="H928" s="6">
        <v>106</v>
      </c>
      <c r="I928" s="6">
        <v>106</v>
      </c>
      <c r="J928" s="6">
        <f t="shared" si="14"/>
        <v>0.106</v>
      </c>
      <c r="K928" s="6">
        <v>1</v>
      </c>
      <c r="L928" s="6" t="s">
        <v>194</v>
      </c>
      <c r="M928" s="6" t="s">
        <v>67</v>
      </c>
      <c r="N928" s="6" t="s">
        <v>25</v>
      </c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2:32" ht="45" customHeight="1">
      <c r="B929" s="16">
        <v>928</v>
      </c>
      <c r="C929" s="6">
        <v>60000000514</v>
      </c>
      <c r="D929" s="22">
        <v>61044300000</v>
      </c>
      <c r="E929" s="23" t="s">
        <v>541</v>
      </c>
      <c r="F929" s="27" t="s">
        <v>64</v>
      </c>
      <c r="G929" s="6" t="s">
        <v>20</v>
      </c>
      <c r="H929" s="6">
        <v>114</v>
      </c>
      <c r="I929" s="6">
        <v>114</v>
      </c>
      <c r="J929" s="6">
        <f t="shared" si="14"/>
        <v>0.114</v>
      </c>
      <c r="K929" s="6">
        <v>1</v>
      </c>
      <c r="L929" s="6" t="s">
        <v>194</v>
      </c>
      <c r="M929" s="6" t="s">
        <v>48</v>
      </c>
      <c r="N929" s="6" t="s">
        <v>36</v>
      </c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2:32" ht="30" customHeight="1">
      <c r="B930" s="16">
        <v>929</v>
      </c>
      <c r="C930" s="6">
        <v>60000000515</v>
      </c>
      <c r="D930" s="22">
        <v>61046200000</v>
      </c>
      <c r="E930" s="23" t="s">
        <v>588</v>
      </c>
      <c r="F930" s="27" t="s">
        <v>69</v>
      </c>
      <c r="G930" s="6" t="s">
        <v>20</v>
      </c>
      <c r="H930" s="6">
        <v>198</v>
      </c>
      <c r="I930" s="6">
        <v>198</v>
      </c>
      <c r="J930" s="6">
        <f t="shared" si="14"/>
        <v>0.19800000000000001</v>
      </c>
      <c r="K930" s="6">
        <v>1</v>
      </c>
      <c r="L930" s="6" t="s">
        <v>194</v>
      </c>
      <c r="M930" s="6" t="s">
        <v>67</v>
      </c>
      <c r="N930" s="6" t="s">
        <v>25</v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2:32" ht="45" customHeight="1">
      <c r="B931" s="16">
        <v>930</v>
      </c>
      <c r="C931" s="6">
        <v>60000000516</v>
      </c>
      <c r="D931" s="22">
        <v>61099020000</v>
      </c>
      <c r="E931" s="23" t="s">
        <v>604</v>
      </c>
      <c r="F931" s="27" t="s">
        <v>175</v>
      </c>
      <c r="G931" s="6" t="s">
        <v>20</v>
      </c>
      <c r="H931" s="6">
        <v>102</v>
      </c>
      <c r="I931" s="6">
        <v>102</v>
      </c>
      <c r="J931" s="6">
        <f t="shared" si="14"/>
        <v>0.10199999999999999</v>
      </c>
      <c r="K931" s="6">
        <v>1</v>
      </c>
      <c r="L931" s="6" t="s">
        <v>194</v>
      </c>
      <c r="M931" s="6" t="s">
        <v>199</v>
      </c>
      <c r="N931" s="6" t="s">
        <v>198</v>
      </c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2:32" ht="45" customHeight="1">
      <c r="B932" s="16">
        <v>931</v>
      </c>
      <c r="C932" s="6">
        <v>60000000517</v>
      </c>
      <c r="D932" s="22">
        <v>61099020000</v>
      </c>
      <c r="E932" s="23" t="s">
        <v>604</v>
      </c>
      <c r="F932" s="27" t="s">
        <v>175</v>
      </c>
      <c r="G932" s="6" t="s">
        <v>20</v>
      </c>
      <c r="H932" s="6">
        <v>102</v>
      </c>
      <c r="I932" s="6">
        <v>102</v>
      </c>
      <c r="J932" s="6">
        <f t="shared" si="14"/>
        <v>0.10199999999999999</v>
      </c>
      <c r="K932" s="6">
        <v>1</v>
      </c>
      <c r="L932" s="6" t="s">
        <v>194</v>
      </c>
      <c r="M932" s="6" t="s">
        <v>199</v>
      </c>
      <c r="N932" s="6" t="s">
        <v>198</v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2:32" ht="45" customHeight="1">
      <c r="B933" s="16">
        <v>932</v>
      </c>
      <c r="C933" s="6">
        <v>60000000518</v>
      </c>
      <c r="D933" s="22">
        <v>61044300000</v>
      </c>
      <c r="E933" s="23" t="s">
        <v>541</v>
      </c>
      <c r="F933" s="27" t="s">
        <v>64</v>
      </c>
      <c r="G933" s="6" t="s">
        <v>20</v>
      </c>
      <c r="H933" s="6">
        <v>214</v>
      </c>
      <c r="I933" s="6">
        <v>214</v>
      </c>
      <c r="J933" s="6">
        <f t="shared" si="14"/>
        <v>0.214</v>
      </c>
      <c r="K933" s="6">
        <v>1</v>
      </c>
      <c r="L933" s="6" t="s">
        <v>194</v>
      </c>
      <c r="M933" s="6" t="s">
        <v>48</v>
      </c>
      <c r="N933" s="6" t="s">
        <v>36</v>
      </c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2:32" ht="45" customHeight="1">
      <c r="B934" s="16">
        <v>933</v>
      </c>
      <c r="C934" s="6">
        <v>60000000519</v>
      </c>
      <c r="D934" s="22">
        <v>61099020000</v>
      </c>
      <c r="E934" s="23" t="s">
        <v>604</v>
      </c>
      <c r="F934" s="27" t="s">
        <v>175</v>
      </c>
      <c r="G934" s="6" t="s">
        <v>20</v>
      </c>
      <c r="H934" s="6">
        <v>60</v>
      </c>
      <c r="I934" s="6">
        <v>60</v>
      </c>
      <c r="J934" s="6">
        <f t="shared" si="14"/>
        <v>0.06</v>
      </c>
      <c r="K934" s="6">
        <v>1</v>
      </c>
      <c r="L934" s="6" t="s">
        <v>194</v>
      </c>
      <c r="M934" s="6" t="s">
        <v>67</v>
      </c>
      <c r="N934" s="6" t="s">
        <v>113</v>
      </c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2:32" ht="45" customHeight="1">
      <c r="B935" s="16">
        <v>934</v>
      </c>
      <c r="C935" s="6">
        <v>60000000482</v>
      </c>
      <c r="D935" s="22">
        <v>61044200000</v>
      </c>
      <c r="E935" s="23" t="s">
        <v>506</v>
      </c>
      <c r="F935" s="27" t="s">
        <v>64</v>
      </c>
      <c r="G935" s="6" t="s">
        <v>20</v>
      </c>
      <c r="H935" s="6">
        <v>256</v>
      </c>
      <c r="I935" s="6">
        <v>256</v>
      </c>
      <c r="J935" s="6">
        <f t="shared" si="14"/>
        <v>0.25600000000000001</v>
      </c>
      <c r="K935" s="6">
        <v>1</v>
      </c>
      <c r="L935" s="6" t="s">
        <v>194</v>
      </c>
      <c r="M935" s="6" t="s">
        <v>48</v>
      </c>
      <c r="N935" s="6" t="s">
        <v>25</v>
      </c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2:32" ht="45" customHeight="1">
      <c r="B936" s="16">
        <v>935</v>
      </c>
      <c r="C936" s="6">
        <v>60000000481</v>
      </c>
      <c r="D936" s="22">
        <v>61046300000</v>
      </c>
      <c r="E936" s="23" t="s">
        <v>635</v>
      </c>
      <c r="F936" s="27" t="s">
        <v>183</v>
      </c>
      <c r="G936" s="6" t="s">
        <v>20</v>
      </c>
      <c r="H936" s="6">
        <v>516</v>
      </c>
      <c r="I936" s="6">
        <v>516</v>
      </c>
      <c r="J936" s="6">
        <f t="shared" si="14"/>
        <v>0.51600000000000001</v>
      </c>
      <c r="K936" s="6">
        <v>1</v>
      </c>
      <c r="L936" s="6" t="s">
        <v>194</v>
      </c>
      <c r="M936" s="6" t="s">
        <v>18</v>
      </c>
      <c r="N936" s="6" t="s">
        <v>113</v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2:32" ht="60" customHeight="1">
      <c r="B937" s="16">
        <v>936</v>
      </c>
      <c r="C937" s="6">
        <v>60000000480</v>
      </c>
      <c r="D937" s="22">
        <v>61044900000</v>
      </c>
      <c r="E937" s="23" t="s">
        <v>590</v>
      </c>
      <c r="F937" s="27" t="s">
        <v>64</v>
      </c>
      <c r="G937" s="6" t="s">
        <v>20</v>
      </c>
      <c r="H937" s="6">
        <v>342</v>
      </c>
      <c r="I937" s="6">
        <v>342</v>
      </c>
      <c r="J937" s="6">
        <f t="shared" si="14"/>
        <v>0.34200000000000003</v>
      </c>
      <c r="K937" s="6">
        <v>1</v>
      </c>
      <c r="L937" s="6" t="s">
        <v>194</v>
      </c>
      <c r="M937" s="6" t="s">
        <v>201</v>
      </c>
      <c r="N937" s="6" t="s">
        <v>149</v>
      </c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2:32" ht="45" customHeight="1">
      <c r="B938" s="16">
        <v>937</v>
      </c>
      <c r="C938" s="6">
        <v>60000000479</v>
      </c>
      <c r="D938" s="22">
        <v>62046990000</v>
      </c>
      <c r="E938" s="23" t="s">
        <v>636</v>
      </c>
      <c r="F938" s="27" t="s">
        <v>202</v>
      </c>
      <c r="G938" s="6" t="s">
        <v>20</v>
      </c>
      <c r="H938" s="6">
        <v>226</v>
      </c>
      <c r="I938" s="6">
        <v>226</v>
      </c>
      <c r="J938" s="6">
        <f t="shared" si="14"/>
        <v>0.22600000000000001</v>
      </c>
      <c r="K938" s="6">
        <v>1</v>
      </c>
      <c r="L938" s="6" t="s">
        <v>194</v>
      </c>
      <c r="M938" s="6" t="s">
        <v>48</v>
      </c>
      <c r="N938" s="6" t="s">
        <v>149</v>
      </c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2:32" ht="45" customHeight="1">
      <c r="B939" s="16">
        <v>938</v>
      </c>
      <c r="C939" s="6">
        <v>60000000478</v>
      </c>
      <c r="D939" s="22">
        <v>61044300000</v>
      </c>
      <c r="E939" s="23" t="s">
        <v>541</v>
      </c>
      <c r="F939" s="27" t="s">
        <v>64</v>
      </c>
      <c r="G939" s="6" t="s">
        <v>20</v>
      </c>
      <c r="H939" s="6">
        <v>246</v>
      </c>
      <c r="I939" s="6">
        <v>246</v>
      </c>
      <c r="J939" s="6">
        <f t="shared" si="14"/>
        <v>0.246</v>
      </c>
      <c r="K939" s="6">
        <v>1</v>
      </c>
      <c r="L939" s="6" t="s">
        <v>194</v>
      </c>
      <c r="M939" s="6" t="s">
        <v>67</v>
      </c>
      <c r="N939" s="6" t="s">
        <v>203</v>
      </c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2:32" ht="30" customHeight="1">
      <c r="B940" s="16">
        <v>939</v>
      </c>
      <c r="C940" s="6">
        <v>60000000477</v>
      </c>
      <c r="D940" s="22">
        <v>61091000000</v>
      </c>
      <c r="E940" s="23" t="s">
        <v>493</v>
      </c>
      <c r="F940" s="27" t="s">
        <v>46</v>
      </c>
      <c r="G940" s="7" t="s">
        <v>10</v>
      </c>
      <c r="H940" s="6">
        <v>208</v>
      </c>
      <c r="I940" s="6">
        <v>208</v>
      </c>
      <c r="J940" s="6">
        <f t="shared" si="14"/>
        <v>0.20799999999999999</v>
      </c>
      <c r="K940" s="6">
        <v>1</v>
      </c>
      <c r="L940" s="6" t="s">
        <v>194</v>
      </c>
      <c r="M940" s="6" t="s">
        <v>204</v>
      </c>
      <c r="N940" s="6" t="s">
        <v>25</v>
      </c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2:32" ht="45" customHeight="1">
      <c r="B941" s="16">
        <v>940</v>
      </c>
      <c r="C941" s="6">
        <v>60000000476</v>
      </c>
      <c r="D941" s="22">
        <v>61044200000</v>
      </c>
      <c r="E941" s="23" t="s">
        <v>506</v>
      </c>
      <c r="F941" s="27" t="s">
        <v>64</v>
      </c>
      <c r="G941" s="6" t="s">
        <v>20</v>
      </c>
      <c r="H941" s="6">
        <v>246</v>
      </c>
      <c r="I941" s="6">
        <v>246</v>
      </c>
      <c r="J941" s="6">
        <f t="shared" si="14"/>
        <v>0.246</v>
      </c>
      <c r="K941" s="6">
        <v>1</v>
      </c>
      <c r="L941" s="6" t="s">
        <v>194</v>
      </c>
      <c r="M941" s="6" t="s">
        <v>67</v>
      </c>
      <c r="N941" s="6" t="s">
        <v>25</v>
      </c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2:32" ht="30" customHeight="1">
      <c r="B942" s="16">
        <v>941</v>
      </c>
      <c r="C942" s="6">
        <v>60000000475</v>
      </c>
      <c r="D942" s="22">
        <v>61089100000</v>
      </c>
      <c r="E942" s="23" t="s">
        <v>637</v>
      </c>
      <c r="F942" s="31" t="s">
        <v>205</v>
      </c>
      <c r="G942" s="6" t="s">
        <v>20</v>
      </c>
      <c r="H942" s="6">
        <v>216</v>
      </c>
      <c r="I942" s="6">
        <v>216</v>
      </c>
      <c r="J942" s="6">
        <f t="shared" si="14"/>
        <v>0.216</v>
      </c>
      <c r="K942" s="6">
        <v>1</v>
      </c>
      <c r="L942" s="6" t="s">
        <v>194</v>
      </c>
      <c r="M942" s="6" t="s">
        <v>67</v>
      </c>
      <c r="N942" s="27" t="s">
        <v>25</v>
      </c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2:32" ht="39" customHeight="1">
      <c r="B943" s="16">
        <v>942</v>
      </c>
      <c r="C943" s="6">
        <v>60000000474</v>
      </c>
      <c r="D943" s="16">
        <v>42022900000</v>
      </c>
      <c r="E943" s="38" t="s">
        <v>638</v>
      </c>
      <c r="F943" s="27" t="s">
        <v>120</v>
      </c>
      <c r="G943" s="6" t="s">
        <v>20</v>
      </c>
      <c r="H943" s="6">
        <v>246</v>
      </c>
      <c r="I943" s="6">
        <v>246</v>
      </c>
      <c r="J943" s="6">
        <f t="shared" si="14"/>
        <v>0.246</v>
      </c>
      <c r="K943" s="6">
        <v>1</v>
      </c>
      <c r="L943" s="6" t="s">
        <v>194</v>
      </c>
      <c r="M943" s="6" t="s">
        <v>32</v>
      </c>
      <c r="N943" s="21" t="s">
        <v>206</v>
      </c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2:32" ht="45" customHeight="1">
      <c r="B944" s="16">
        <v>943</v>
      </c>
      <c r="C944" s="6">
        <v>60000000473</v>
      </c>
      <c r="D944" s="22">
        <v>61044300000</v>
      </c>
      <c r="E944" s="23" t="s">
        <v>541</v>
      </c>
      <c r="F944" s="27" t="s">
        <v>64</v>
      </c>
      <c r="G944" s="6" t="s">
        <v>20</v>
      </c>
      <c r="H944" s="6">
        <v>530</v>
      </c>
      <c r="I944" s="6">
        <v>530</v>
      </c>
      <c r="J944" s="6">
        <f t="shared" si="14"/>
        <v>0.53</v>
      </c>
      <c r="K944" s="6">
        <v>1</v>
      </c>
      <c r="L944" s="6" t="s">
        <v>194</v>
      </c>
      <c r="M944" s="6" t="s">
        <v>199</v>
      </c>
      <c r="N944" s="6" t="s">
        <v>36</v>
      </c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2:32" ht="39" customHeight="1">
      <c r="B945" s="16">
        <v>944</v>
      </c>
      <c r="C945" s="6">
        <v>60000000472</v>
      </c>
      <c r="D945" s="16">
        <v>42022900000</v>
      </c>
      <c r="E945" s="38" t="s">
        <v>638</v>
      </c>
      <c r="F945" s="27" t="s">
        <v>120</v>
      </c>
      <c r="G945" s="6" t="s">
        <v>20</v>
      </c>
      <c r="H945" s="6">
        <v>246</v>
      </c>
      <c r="I945" s="6">
        <v>246</v>
      </c>
      <c r="J945" s="6">
        <f t="shared" si="14"/>
        <v>0.246</v>
      </c>
      <c r="K945" s="6">
        <v>1</v>
      </c>
      <c r="L945" s="6" t="s">
        <v>194</v>
      </c>
      <c r="M945" s="6" t="s">
        <v>32</v>
      </c>
      <c r="N945" s="6" t="s">
        <v>206</v>
      </c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2:32" ht="39" customHeight="1">
      <c r="B946" s="16">
        <v>945</v>
      </c>
      <c r="C946" s="6">
        <v>60000000471</v>
      </c>
      <c r="D946" s="16">
        <v>42022900000</v>
      </c>
      <c r="E946" s="38" t="s">
        <v>638</v>
      </c>
      <c r="F946" s="27" t="s">
        <v>120</v>
      </c>
      <c r="G946" s="6" t="s">
        <v>20</v>
      </c>
      <c r="H946" s="6">
        <v>246</v>
      </c>
      <c r="I946" s="6">
        <v>246</v>
      </c>
      <c r="J946" s="6">
        <f t="shared" si="14"/>
        <v>0.246</v>
      </c>
      <c r="K946" s="6">
        <v>1</v>
      </c>
      <c r="L946" s="6" t="s">
        <v>194</v>
      </c>
      <c r="M946" s="6" t="s">
        <v>199</v>
      </c>
      <c r="N946" s="6" t="s">
        <v>206</v>
      </c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2:32" ht="60" customHeight="1">
      <c r="B947" s="16">
        <v>946</v>
      </c>
      <c r="C947" s="6">
        <v>60000000470</v>
      </c>
      <c r="D947" s="22">
        <v>61045900000</v>
      </c>
      <c r="E947" s="23" t="s">
        <v>593</v>
      </c>
      <c r="F947" s="27" t="s">
        <v>50</v>
      </c>
      <c r="G947" s="6" t="s">
        <v>20</v>
      </c>
      <c r="H947" s="6">
        <v>260</v>
      </c>
      <c r="I947" s="6">
        <v>260</v>
      </c>
      <c r="J947" s="6">
        <f t="shared" si="14"/>
        <v>0.26</v>
      </c>
      <c r="K947" s="6">
        <v>1</v>
      </c>
      <c r="L947" s="6" t="s">
        <v>194</v>
      </c>
      <c r="M947" s="6" t="s">
        <v>48</v>
      </c>
      <c r="N947" s="6" t="s">
        <v>149</v>
      </c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2:32" ht="45" customHeight="1">
      <c r="B948" s="16">
        <v>947</v>
      </c>
      <c r="C948" s="6">
        <v>60000000469</v>
      </c>
      <c r="D948" s="22">
        <v>61124190000</v>
      </c>
      <c r="E948" s="23" t="s">
        <v>595</v>
      </c>
      <c r="F948" s="27" t="s">
        <v>171</v>
      </c>
      <c r="G948" s="6" t="s">
        <v>20</v>
      </c>
      <c r="H948" s="6">
        <v>214</v>
      </c>
      <c r="I948" s="6">
        <v>214</v>
      </c>
      <c r="J948" s="6">
        <f t="shared" si="14"/>
        <v>0.214</v>
      </c>
      <c r="K948" s="6">
        <v>1</v>
      </c>
      <c r="L948" s="6" t="s">
        <v>194</v>
      </c>
      <c r="M948" s="6" t="s">
        <v>160</v>
      </c>
      <c r="N948" s="6" t="s">
        <v>36</v>
      </c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2:32" ht="45" customHeight="1">
      <c r="B949" s="16">
        <v>948</v>
      </c>
      <c r="C949" s="6">
        <v>60000000468</v>
      </c>
      <c r="D949" s="22">
        <v>61091000000</v>
      </c>
      <c r="E949" s="23" t="s">
        <v>608</v>
      </c>
      <c r="F949" s="27" t="s">
        <v>175</v>
      </c>
      <c r="G949" s="6" t="s">
        <v>20</v>
      </c>
      <c r="H949" s="6">
        <v>56</v>
      </c>
      <c r="I949" s="6">
        <v>56</v>
      </c>
      <c r="J949" s="6">
        <f t="shared" si="14"/>
        <v>5.6000000000000001E-2</v>
      </c>
      <c r="K949" s="6">
        <v>1</v>
      </c>
      <c r="L949" s="6" t="s">
        <v>207</v>
      </c>
      <c r="M949" s="6" t="s">
        <v>12</v>
      </c>
      <c r="N949" s="6" t="s">
        <v>25</v>
      </c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2:32" ht="45" customHeight="1">
      <c r="B950" s="16">
        <v>949</v>
      </c>
      <c r="C950" s="6">
        <v>60000000467</v>
      </c>
      <c r="D950" s="22">
        <v>61091000000</v>
      </c>
      <c r="E950" s="23" t="s">
        <v>608</v>
      </c>
      <c r="F950" s="27" t="s">
        <v>175</v>
      </c>
      <c r="G950" s="6" t="s">
        <v>20</v>
      </c>
      <c r="H950" s="6">
        <v>56</v>
      </c>
      <c r="I950" s="6">
        <v>56</v>
      </c>
      <c r="J950" s="6">
        <f t="shared" si="14"/>
        <v>5.6000000000000001E-2</v>
      </c>
      <c r="K950" s="6">
        <v>1</v>
      </c>
      <c r="L950" s="6" t="s">
        <v>207</v>
      </c>
      <c r="M950" s="6" t="s">
        <v>12</v>
      </c>
      <c r="N950" s="6" t="s">
        <v>25</v>
      </c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2:32" ht="45" customHeight="1">
      <c r="B951" s="16">
        <v>950</v>
      </c>
      <c r="C951" s="6">
        <v>60000000466</v>
      </c>
      <c r="D951" s="22">
        <v>61091000000</v>
      </c>
      <c r="E951" s="23" t="s">
        <v>608</v>
      </c>
      <c r="F951" s="27" t="s">
        <v>175</v>
      </c>
      <c r="G951" s="6" t="s">
        <v>20</v>
      </c>
      <c r="H951" s="6">
        <v>56</v>
      </c>
      <c r="I951" s="6">
        <v>56</v>
      </c>
      <c r="J951" s="6">
        <f t="shared" si="14"/>
        <v>5.6000000000000001E-2</v>
      </c>
      <c r="K951" s="6">
        <v>1</v>
      </c>
      <c r="L951" s="6" t="s">
        <v>207</v>
      </c>
      <c r="M951" s="6" t="s">
        <v>12</v>
      </c>
      <c r="N951" s="6" t="s">
        <v>25</v>
      </c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2:32" ht="45" customHeight="1">
      <c r="B952" s="16">
        <v>951</v>
      </c>
      <c r="C952" s="6">
        <v>60000000465</v>
      </c>
      <c r="D952" s="22">
        <v>61091000000</v>
      </c>
      <c r="E952" s="23" t="s">
        <v>608</v>
      </c>
      <c r="F952" s="27" t="s">
        <v>175</v>
      </c>
      <c r="G952" s="6" t="s">
        <v>20</v>
      </c>
      <c r="H952" s="6">
        <v>40</v>
      </c>
      <c r="I952" s="6">
        <v>40</v>
      </c>
      <c r="J952" s="6">
        <f t="shared" si="14"/>
        <v>0.04</v>
      </c>
      <c r="K952" s="6">
        <v>1</v>
      </c>
      <c r="L952" s="6" t="s">
        <v>207</v>
      </c>
      <c r="M952" s="6" t="s">
        <v>12</v>
      </c>
      <c r="N952" s="6" t="s">
        <v>25</v>
      </c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2:32" ht="45" customHeight="1">
      <c r="B953" s="16">
        <v>952</v>
      </c>
      <c r="C953" s="6">
        <v>60000000464</v>
      </c>
      <c r="D953" s="22">
        <v>61091000000</v>
      </c>
      <c r="E953" s="23" t="s">
        <v>608</v>
      </c>
      <c r="F953" s="27" t="s">
        <v>175</v>
      </c>
      <c r="G953" s="6" t="s">
        <v>20</v>
      </c>
      <c r="H953" s="6">
        <v>40</v>
      </c>
      <c r="I953" s="6">
        <v>40</v>
      </c>
      <c r="J953" s="6">
        <f t="shared" si="14"/>
        <v>0.04</v>
      </c>
      <c r="K953" s="6">
        <v>1</v>
      </c>
      <c r="L953" s="6" t="s">
        <v>207</v>
      </c>
      <c r="M953" s="6" t="s">
        <v>12</v>
      </c>
      <c r="N953" s="6" t="s">
        <v>25</v>
      </c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2:32" ht="45" customHeight="1">
      <c r="B954" s="16">
        <v>953</v>
      </c>
      <c r="C954" s="6">
        <v>60000000463</v>
      </c>
      <c r="D954" s="22">
        <v>61091000000</v>
      </c>
      <c r="E954" s="23" t="s">
        <v>608</v>
      </c>
      <c r="F954" s="27" t="s">
        <v>175</v>
      </c>
      <c r="G954" s="6" t="s">
        <v>20</v>
      </c>
      <c r="H954" s="6">
        <v>40</v>
      </c>
      <c r="I954" s="6">
        <v>40</v>
      </c>
      <c r="J954" s="6">
        <f t="shared" si="14"/>
        <v>0.04</v>
      </c>
      <c r="K954" s="6">
        <v>1</v>
      </c>
      <c r="L954" s="6" t="s">
        <v>207</v>
      </c>
      <c r="M954" s="6" t="s">
        <v>12</v>
      </c>
      <c r="N954" s="6" t="s">
        <v>25</v>
      </c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2:32" ht="45" customHeight="1">
      <c r="B955" s="16">
        <v>954</v>
      </c>
      <c r="C955" s="6">
        <v>60000000462</v>
      </c>
      <c r="D955" s="22">
        <v>61091000000</v>
      </c>
      <c r="E955" s="23" t="s">
        <v>608</v>
      </c>
      <c r="F955" s="27" t="s">
        <v>175</v>
      </c>
      <c r="G955" s="6" t="s">
        <v>20</v>
      </c>
      <c r="H955" s="6">
        <v>40</v>
      </c>
      <c r="I955" s="6">
        <v>40</v>
      </c>
      <c r="J955" s="6">
        <f t="shared" si="14"/>
        <v>0.04</v>
      </c>
      <c r="K955" s="6">
        <v>1</v>
      </c>
      <c r="L955" s="6" t="s">
        <v>207</v>
      </c>
      <c r="M955" s="6" t="s">
        <v>12</v>
      </c>
      <c r="N955" s="6" t="s">
        <v>25</v>
      </c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2:32" ht="45" customHeight="1">
      <c r="B956" s="16">
        <v>955</v>
      </c>
      <c r="C956" s="6">
        <v>60000000461</v>
      </c>
      <c r="D956" s="22">
        <v>61091000000</v>
      </c>
      <c r="E956" s="23" t="s">
        <v>608</v>
      </c>
      <c r="F956" s="27" t="s">
        <v>175</v>
      </c>
      <c r="G956" s="6" t="s">
        <v>20</v>
      </c>
      <c r="H956" s="6">
        <v>40</v>
      </c>
      <c r="I956" s="6">
        <v>40</v>
      </c>
      <c r="J956" s="6">
        <f t="shared" si="14"/>
        <v>0.04</v>
      </c>
      <c r="K956" s="6">
        <v>1</v>
      </c>
      <c r="L956" s="6" t="s">
        <v>207</v>
      </c>
      <c r="M956" s="6" t="s">
        <v>12</v>
      </c>
      <c r="N956" s="6" t="s">
        <v>25</v>
      </c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2:32" ht="45" customHeight="1">
      <c r="B957" s="16">
        <v>956</v>
      </c>
      <c r="C957" s="6">
        <v>60000000460</v>
      </c>
      <c r="D957" s="22">
        <v>61045200000</v>
      </c>
      <c r="E957" s="23" t="s">
        <v>639</v>
      </c>
      <c r="F957" s="27" t="s">
        <v>50</v>
      </c>
      <c r="G957" s="6" t="s">
        <v>20</v>
      </c>
      <c r="H957" s="6">
        <v>226</v>
      </c>
      <c r="I957" s="6">
        <v>226</v>
      </c>
      <c r="J957" s="6">
        <f t="shared" si="14"/>
        <v>0.22600000000000001</v>
      </c>
      <c r="K957" s="6">
        <v>1</v>
      </c>
      <c r="L957" s="6" t="s">
        <v>194</v>
      </c>
      <c r="M957" s="6" t="s">
        <v>48</v>
      </c>
      <c r="N957" s="6" t="s">
        <v>25</v>
      </c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2:32" ht="45" customHeight="1">
      <c r="B958" s="16">
        <v>957</v>
      </c>
      <c r="C958" s="6">
        <v>60000000459</v>
      </c>
      <c r="D958" s="22">
        <v>61045200000</v>
      </c>
      <c r="E958" s="23" t="s">
        <v>639</v>
      </c>
      <c r="F958" s="27" t="s">
        <v>50</v>
      </c>
      <c r="G958" s="6" t="s">
        <v>20</v>
      </c>
      <c r="H958" s="6">
        <v>226</v>
      </c>
      <c r="I958" s="6">
        <v>226</v>
      </c>
      <c r="J958" s="6">
        <f t="shared" si="14"/>
        <v>0.22600000000000001</v>
      </c>
      <c r="K958" s="6">
        <v>1</v>
      </c>
      <c r="L958" s="6" t="s">
        <v>194</v>
      </c>
      <c r="M958" s="6" t="s">
        <v>48</v>
      </c>
      <c r="N958" s="6" t="s">
        <v>25</v>
      </c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2:32" ht="30" customHeight="1">
      <c r="B959" s="16">
        <v>958</v>
      </c>
      <c r="C959" s="6">
        <v>60000000458</v>
      </c>
      <c r="D959" s="22">
        <v>61091000000</v>
      </c>
      <c r="E959" s="23" t="s">
        <v>493</v>
      </c>
      <c r="F959" s="27" t="s">
        <v>46</v>
      </c>
      <c r="G959" s="7" t="s">
        <v>10</v>
      </c>
      <c r="H959" s="6">
        <v>118</v>
      </c>
      <c r="I959" s="6">
        <v>118</v>
      </c>
      <c r="J959" s="6">
        <f t="shared" si="14"/>
        <v>0.11799999999999999</v>
      </c>
      <c r="K959" s="6">
        <v>1</v>
      </c>
      <c r="L959" s="6" t="s">
        <v>208</v>
      </c>
      <c r="M959" s="6" t="s">
        <v>209</v>
      </c>
      <c r="N959" s="6" t="s">
        <v>25</v>
      </c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2:32" ht="30" customHeight="1">
      <c r="B960" s="16">
        <v>959</v>
      </c>
      <c r="C960" s="6">
        <v>60000000457</v>
      </c>
      <c r="D960" s="22">
        <v>62046239000</v>
      </c>
      <c r="E960" s="23" t="s">
        <v>510</v>
      </c>
      <c r="F960" s="27" t="s">
        <v>52</v>
      </c>
      <c r="G960" s="6" t="s">
        <v>20</v>
      </c>
      <c r="H960" s="6">
        <v>184</v>
      </c>
      <c r="I960" s="6">
        <v>184</v>
      </c>
      <c r="J960" s="6">
        <f t="shared" si="14"/>
        <v>0.184</v>
      </c>
      <c r="K960" s="6">
        <v>1</v>
      </c>
      <c r="L960" s="6" t="s">
        <v>194</v>
      </c>
      <c r="M960" s="6" t="s">
        <v>12</v>
      </c>
      <c r="N960" s="6" t="s">
        <v>25</v>
      </c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2:32" ht="30" customHeight="1">
      <c r="B961" s="16">
        <v>960</v>
      </c>
      <c r="C961" s="6">
        <v>60000000456</v>
      </c>
      <c r="D961" s="22">
        <v>61091000000</v>
      </c>
      <c r="E961" s="23" t="s">
        <v>493</v>
      </c>
      <c r="F961" s="27" t="s">
        <v>46</v>
      </c>
      <c r="G961" s="7" t="s">
        <v>10</v>
      </c>
      <c r="H961" s="6">
        <v>200</v>
      </c>
      <c r="I961" s="6">
        <v>200</v>
      </c>
      <c r="J961" s="6">
        <f t="shared" si="14"/>
        <v>0.2</v>
      </c>
      <c r="K961" s="6">
        <v>1</v>
      </c>
      <c r="L961" s="6" t="s">
        <v>194</v>
      </c>
      <c r="M961" s="6" t="s">
        <v>204</v>
      </c>
      <c r="N961" s="6" t="s">
        <v>25</v>
      </c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2:32" ht="30" customHeight="1">
      <c r="B962" s="16">
        <v>961</v>
      </c>
      <c r="C962" s="6">
        <v>60000000455</v>
      </c>
      <c r="D962" s="22">
        <v>61091000000</v>
      </c>
      <c r="E962" s="23" t="s">
        <v>493</v>
      </c>
      <c r="F962" s="27" t="s">
        <v>46</v>
      </c>
      <c r="G962" s="7" t="s">
        <v>10</v>
      </c>
      <c r="H962" s="6">
        <v>200</v>
      </c>
      <c r="I962" s="6">
        <v>200</v>
      </c>
      <c r="J962" s="6">
        <f t="shared" ref="J962:J1025" si="15">I962/1000</f>
        <v>0.2</v>
      </c>
      <c r="K962" s="6">
        <v>1</v>
      </c>
      <c r="L962" s="6" t="s">
        <v>194</v>
      </c>
      <c r="M962" s="6" t="s">
        <v>204</v>
      </c>
      <c r="N962" s="6" t="s">
        <v>25</v>
      </c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2:32" ht="45" customHeight="1">
      <c r="B963" s="16">
        <v>962</v>
      </c>
      <c r="C963" s="6">
        <v>60000000454</v>
      </c>
      <c r="D963" s="22">
        <v>61099020000</v>
      </c>
      <c r="E963" s="23" t="s">
        <v>604</v>
      </c>
      <c r="F963" s="27" t="s">
        <v>175</v>
      </c>
      <c r="G963" s="6" t="s">
        <v>20</v>
      </c>
      <c r="H963" s="6">
        <v>46</v>
      </c>
      <c r="I963" s="6">
        <v>46</v>
      </c>
      <c r="J963" s="6">
        <f t="shared" si="15"/>
        <v>4.5999999999999999E-2</v>
      </c>
      <c r="K963" s="6">
        <v>1</v>
      </c>
      <c r="L963" s="6" t="s">
        <v>194</v>
      </c>
      <c r="M963" s="6" t="s">
        <v>201</v>
      </c>
      <c r="N963" s="6" t="s">
        <v>36</v>
      </c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2:32" ht="45" customHeight="1">
      <c r="B964" s="16">
        <v>963</v>
      </c>
      <c r="C964" s="6">
        <v>60000000453</v>
      </c>
      <c r="D964" s="22">
        <v>61044300000</v>
      </c>
      <c r="E964" s="23" t="s">
        <v>541</v>
      </c>
      <c r="F964" s="27" t="s">
        <v>64</v>
      </c>
      <c r="G964" s="6" t="s">
        <v>20</v>
      </c>
      <c r="H964" s="6">
        <v>250</v>
      </c>
      <c r="I964" s="6">
        <v>250</v>
      </c>
      <c r="J964" s="6">
        <f t="shared" si="15"/>
        <v>0.25</v>
      </c>
      <c r="K964" s="6">
        <v>1</v>
      </c>
      <c r="L964" s="6" t="s">
        <v>194</v>
      </c>
      <c r="M964" s="6" t="s">
        <v>48</v>
      </c>
      <c r="N964" s="6" t="s">
        <v>36</v>
      </c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2:32" ht="45" customHeight="1">
      <c r="B965" s="16">
        <v>964</v>
      </c>
      <c r="C965" s="6">
        <v>60000000452</v>
      </c>
      <c r="D965" s="22">
        <v>61045300000</v>
      </c>
      <c r="E965" s="23" t="s">
        <v>495</v>
      </c>
      <c r="F965" s="27" t="s">
        <v>50</v>
      </c>
      <c r="G965" s="6" t="s">
        <v>20</v>
      </c>
      <c r="H965" s="6">
        <v>88</v>
      </c>
      <c r="I965" s="6">
        <v>88</v>
      </c>
      <c r="J965" s="6">
        <f t="shared" si="15"/>
        <v>8.7999999999999995E-2</v>
      </c>
      <c r="K965" s="6">
        <v>1</v>
      </c>
      <c r="L965" s="6" t="s">
        <v>194</v>
      </c>
      <c r="M965" s="6" t="s">
        <v>48</v>
      </c>
      <c r="N965" s="6" t="s">
        <v>36</v>
      </c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2:32" ht="45" customHeight="1">
      <c r="B966" s="16">
        <v>965</v>
      </c>
      <c r="C966" s="6">
        <v>60000000451</v>
      </c>
      <c r="D966" s="22">
        <v>61044300000</v>
      </c>
      <c r="E966" s="23" t="s">
        <v>541</v>
      </c>
      <c r="F966" s="27" t="s">
        <v>64</v>
      </c>
      <c r="G966" s="6" t="s">
        <v>20</v>
      </c>
      <c r="H966" s="6">
        <v>318</v>
      </c>
      <c r="I966" s="6">
        <v>318</v>
      </c>
      <c r="J966" s="6">
        <f t="shared" si="15"/>
        <v>0.318</v>
      </c>
      <c r="K966" s="6">
        <v>1</v>
      </c>
      <c r="L966" s="6" t="s">
        <v>194</v>
      </c>
      <c r="M966" s="6" t="s">
        <v>67</v>
      </c>
      <c r="N966" s="6" t="s">
        <v>36</v>
      </c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2:32" ht="30" customHeight="1">
      <c r="B967" s="16">
        <v>966</v>
      </c>
      <c r="C967" s="6">
        <v>60000000450</v>
      </c>
      <c r="D967" s="22">
        <v>61124990000</v>
      </c>
      <c r="E967" s="23" t="s">
        <v>640</v>
      </c>
      <c r="F967" s="27" t="s">
        <v>171</v>
      </c>
      <c r="G967" s="6" t="s">
        <v>20</v>
      </c>
      <c r="H967" s="6">
        <v>58</v>
      </c>
      <c r="I967" s="6">
        <v>58</v>
      </c>
      <c r="J967" s="6">
        <f t="shared" si="15"/>
        <v>5.8000000000000003E-2</v>
      </c>
      <c r="K967" s="6">
        <v>1</v>
      </c>
      <c r="L967" s="6" t="s">
        <v>207</v>
      </c>
      <c r="M967" s="6" t="s">
        <v>12</v>
      </c>
      <c r="N967" s="6" t="s">
        <v>25</v>
      </c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2:32" ht="45" customHeight="1">
      <c r="B968" s="16">
        <v>967</v>
      </c>
      <c r="C968" s="6">
        <v>60000000449</v>
      </c>
      <c r="D968" s="22">
        <v>61044300000</v>
      </c>
      <c r="E968" s="23" t="s">
        <v>541</v>
      </c>
      <c r="F968" s="27" t="s">
        <v>64</v>
      </c>
      <c r="G968" s="6" t="s">
        <v>20</v>
      </c>
      <c r="H968" s="6">
        <v>318</v>
      </c>
      <c r="I968" s="6">
        <v>318</v>
      </c>
      <c r="J968" s="6">
        <f t="shared" si="15"/>
        <v>0.318</v>
      </c>
      <c r="K968" s="6">
        <v>1</v>
      </c>
      <c r="L968" s="6" t="s">
        <v>194</v>
      </c>
      <c r="M968" s="6" t="s">
        <v>67</v>
      </c>
      <c r="N968" s="6" t="s">
        <v>36</v>
      </c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2:32" ht="45" customHeight="1">
      <c r="B969" s="16">
        <v>968</v>
      </c>
      <c r="C969" s="6">
        <v>60000000448</v>
      </c>
      <c r="D969" s="22">
        <v>61044200000</v>
      </c>
      <c r="E969" s="23" t="s">
        <v>506</v>
      </c>
      <c r="F969" s="27" t="s">
        <v>64</v>
      </c>
      <c r="G969" s="6" t="s">
        <v>20</v>
      </c>
      <c r="H969" s="6">
        <v>188</v>
      </c>
      <c r="I969" s="6">
        <v>188</v>
      </c>
      <c r="J969" s="6">
        <f t="shared" si="15"/>
        <v>0.188</v>
      </c>
      <c r="K969" s="6">
        <v>1</v>
      </c>
      <c r="L969" s="6" t="s">
        <v>194</v>
      </c>
      <c r="M969" s="6" t="s">
        <v>48</v>
      </c>
      <c r="N969" s="6" t="s">
        <v>25</v>
      </c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2:32" ht="45" customHeight="1">
      <c r="B970" s="16">
        <v>969</v>
      </c>
      <c r="C970" s="6">
        <v>60000000446</v>
      </c>
      <c r="D970" s="22">
        <v>61044300000</v>
      </c>
      <c r="E970" s="23" t="s">
        <v>541</v>
      </c>
      <c r="F970" s="27" t="s">
        <v>64</v>
      </c>
      <c r="G970" s="6" t="s">
        <v>20</v>
      </c>
      <c r="H970" s="6">
        <v>214</v>
      </c>
      <c r="I970" s="6">
        <v>214</v>
      </c>
      <c r="J970" s="6">
        <f t="shared" si="15"/>
        <v>0.214</v>
      </c>
      <c r="K970" s="6">
        <v>1</v>
      </c>
      <c r="L970" s="6" t="s">
        <v>210</v>
      </c>
      <c r="M970" s="6" t="s">
        <v>18</v>
      </c>
      <c r="N970" s="6" t="s">
        <v>36</v>
      </c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2:32" ht="45" customHeight="1">
      <c r="B971" s="16">
        <v>970</v>
      </c>
      <c r="C971" s="6">
        <v>60000000445</v>
      </c>
      <c r="D971" s="22">
        <v>61044300000</v>
      </c>
      <c r="E971" s="23" t="s">
        <v>541</v>
      </c>
      <c r="F971" s="27" t="s">
        <v>64</v>
      </c>
      <c r="G971" s="6" t="s">
        <v>20</v>
      </c>
      <c r="H971" s="6">
        <v>214</v>
      </c>
      <c r="I971" s="6">
        <v>214</v>
      </c>
      <c r="J971" s="6">
        <f t="shared" si="15"/>
        <v>0.214</v>
      </c>
      <c r="K971" s="6">
        <v>1</v>
      </c>
      <c r="L971" s="6" t="s">
        <v>210</v>
      </c>
      <c r="M971" s="6" t="s">
        <v>18</v>
      </c>
      <c r="N971" s="6" t="s">
        <v>36</v>
      </c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2:32" ht="45" customHeight="1">
      <c r="B972" s="16">
        <v>971</v>
      </c>
      <c r="C972" s="6">
        <v>60000000444</v>
      </c>
      <c r="D972" s="22">
        <v>61044200000</v>
      </c>
      <c r="E972" s="23" t="s">
        <v>506</v>
      </c>
      <c r="F972" s="27" t="s">
        <v>64</v>
      </c>
      <c r="G972" s="6" t="s">
        <v>20</v>
      </c>
      <c r="H972" s="6">
        <v>144</v>
      </c>
      <c r="I972" s="6">
        <v>144</v>
      </c>
      <c r="J972" s="6">
        <f t="shared" si="15"/>
        <v>0.14399999999999999</v>
      </c>
      <c r="K972" s="6">
        <v>1</v>
      </c>
      <c r="L972" s="6" t="s">
        <v>207</v>
      </c>
      <c r="M972" s="6" t="s">
        <v>12</v>
      </c>
      <c r="N972" s="6" t="s">
        <v>25</v>
      </c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2:32" ht="45" customHeight="1">
      <c r="B973" s="16">
        <v>972</v>
      </c>
      <c r="C973" s="6">
        <v>60000000443</v>
      </c>
      <c r="D973" s="22">
        <v>61044200000</v>
      </c>
      <c r="E973" s="23" t="s">
        <v>506</v>
      </c>
      <c r="F973" s="27" t="s">
        <v>64</v>
      </c>
      <c r="G973" s="6" t="s">
        <v>20</v>
      </c>
      <c r="H973" s="6">
        <v>144</v>
      </c>
      <c r="I973" s="6">
        <v>144</v>
      </c>
      <c r="J973" s="6">
        <f t="shared" si="15"/>
        <v>0.14399999999999999</v>
      </c>
      <c r="K973" s="6">
        <v>1</v>
      </c>
      <c r="L973" s="6" t="s">
        <v>207</v>
      </c>
      <c r="M973" s="6" t="s">
        <v>12</v>
      </c>
      <c r="N973" s="6" t="s">
        <v>25</v>
      </c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2:32" ht="45" customHeight="1">
      <c r="B974" s="16">
        <v>973</v>
      </c>
      <c r="C974" s="6">
        <v>60000000447</v>
      </c>
      <c r="D974" s="22">
        <v>61044300000</v>
      </c>
      <c r="E974" s="23" t="s">
        <v>541</v>
      </c>
      <c r="F974" s="27" t="s">
        <v>64</v>
      </c>
      <c r="G974" s="6" t="s">
        <v>20</v>
      </c>
      <c r="H974" s="6">
        <v>334</v>
      </c>
      <c r="I974" s="6">
        <v>334</v>
      </c>
      <c r="J974" s="6">
        <f t="shared" si="15"/>
        <v>0.33400000000000002</v>
      </c>
      <c r="K974" s="6">
        <v>1</v>
      </c>
      <c r="L974" s="6" t="s">
        <v>194</v>
      </c>
      <c r="M974" s="6" t="s">
        <v>199</v>
      </c>
      <c r="N974" s="6" t="s">
        <v>36</v>
      </c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2:32" ht="45" customHeight="1">
      <c r="B975" s="16">
        <v>974</v>
      </c>
      <c r="C975" s="6">
        <v>60000000439</v>
      </c>
      <c r="D975" s="22">
        <v>61044200000</v>
      </c>
      <c r="E975" s="23" t="s">
        <v>506</v>
      </c>
      <c r="F975" s="27" t="s">
        <v>64</v>
      </c>
      <c r="G975" s="6" t="s">
        <v>20</v>
      </c>
      <c r="H975" s="6">
        <v>244</v>
      </c>
      <c r="I975" s="6">
        <v>244</v>
      </c>
      <c r="J975" s="6">
        <f t="shared" si="15"/>
        <v>0.24399999999999999</v>
      </c>
      <c r="K975" s="6">
        <v>1</v>
      </c>
      <c r="L975" s="6" t="s">
        <v>194</v>
      </c>
      <c r="M975" s="6" t="s">
        <v>12</v>
      </c>
      <c r="N975" s="6" t="s">
        <v>25</v>
      </c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2:32" ht="45" customHeight="1">
      <c r="B976" s="16">
        <v>975</v>
      </c>
      <c r="C976" s="6">
        <v>60000000440</v>
      </c>
      <c r="D976" s="22">
        <v>61044200000</v>
      </c>
      <c r="E976" s="23" t="s">
        <v>506</v>
      </c>
      <c r="F976" s="27" t="s">
        <v>64</v>
      </c>
      <c r="G976" s="6" t="s">
        <v>20</v>
      </c>
      <c r="H976" s="6">
        <v>244</v>
      </c>
      <c r="I976" s="6">
        <v>244</v>
      </c>
      <c r="J976" s="6">
        <f t="shared" si="15"/>
        <v>0.24399999999999999</v>
      </c>
      <c r="K976" s="6">
        <v>1</v>
      </c>
      <c r="L976" s="6" t="s">
        <v>194</v>
      </c>
      <c r="M976" s="6" t="s">
        <v>12</v>
      </c>
      <c r="N976" s="6" t="s">
        <v>25</v>
      </c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2:32" ht="45" customHeight="1">
      <c r="B977" s="16">
        <v>976</v>
      </c>
      <c r="C977" s="6">
        <v>60000000438</v>
      </c>
      <c r="D977" s="22">
        <v>61044300000</v>
      </c>
      <c r="E977" s="23" t="s">
        <v>541</v>
      </c>
      <c r="F977" s="27" t="s">
        <v>64</v>
      </c>
      <c r="G977" s="6" t="s">
        <v>20</v>
      </c>
      <c r="H977" s="6">
        <v>248</v>
      </c>
      <c r="I977" s="6">
        <v>248</v>
      </c>
      <c r="J977" s="6">
        <f t="shared" si="15"/>
        <v>0.248</v>
      </c>
      <c r="K977" s="6">
        <v>1</v>
      </c>
      <c r="L977" s="6" t="s">
        <v>194</v>
      </c>
      <c r="M977" s="6" t="s">
        <v>48</v>
      </c>
      <c r="N977" s="6" t="s">
        <v>36</v>
      </c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2:32" ht="45" customHeight="1">
      <c r="B978" s="16">
        <v>977</v>
      </c>
      <c r="C978" s="6">
        <v>60000000437</v>
      </c>
      <c r="D978" s="22">
        <v>61044300000</v>
      </c>
      <c r="E978" s="23" t="s">
        <v>541</v>
      </c>
      <c r="F978" s="27" t="s">
        <v>64</v>
      </c>
      <c r="G978" s="6" t="s">
        <v>20</v>
      </c>
      <c r="H978" s="6">
        <v>214</v>
      </c>
      <c r="I978" s="6">
        <v>214</v>
      </c>
      <c r="J978" s="6">
        <f t="shared" si="15"/>
        <v>0.214</v>
      </c>
      <c r="K978" s="6">
        <v>1</v>
      </c>
      <c r="L978" s="6" t="s">
        <v>211</v>
      </c>
      <c r="M978" s="6" t="s">
        <v>18</v>
      </c>
      <c r="N978" s="6" t="s">
        <v>36</v>
      </c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2:32" ht="45" customHeight="1">
      <c r="B979" s="16">
        <v>978</v>
      </c>
      <c r="C979" s="6">
        <v>60000000436</v>
      </c>
      <c r="D979" s="22">
        <v>61044300000</v>
      </c>
      <c r="E979" s="23" t="s">
        <v>541</v>
      </c>
      <c r="F979" s="27" t="s">
        <v>64</v>
      </c>
      <c r="G979" s="6" t="s">
        <v>20</v>
      </c>
      <c r="H979" s="6">
        <v>214</v>
      </c>
      <c r="I979" s="6">
        <v>214</v>
      </c>
      <c r="J979" s="6">
        <f t="shared" si="15"/>
        <v>0.214</v>
      </c>
      <c r="K979" s="6">
        <v>1</v>
      </c>
      <c r="L979" s="6" t="s">
        <v>211</v>
      </c>
      <c r="M979" s="6" t="s">
        <v>18</v>
      </c>
      <c r="N979" s="6" t="s">
        <v>36</v>
      </c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2:32" ht="30" customHeight="1">
      <c r="B980" s="16">
        <v>979</v>
      </c>
      <c r="C980" s="6">
        <v>60000000432</v>
      </c>
      <c r="D980" s="22">
        <v>62046318000</v>
      </c>
      <c r="E980" s="23" t="s">
        <v>511</v>
      </c>
      <c r="F980" s="27" t="s">
        <v>52</v>
      </c>
      <c r="G980" s="6" t="s">
        <v>20</v>
      </c>
      <c r="H980" s="6">
        <v>230</v>
      </c>
      <c r="I980" s="6">
        <v>230</v>
      </c>
      <c r="J980" s="6">
        <f t="shared" si="15"/>
        <v>0.23</v>
      </c>
      <c r="K980" s="6">
        <v>1</v>
      </c>
      <c r="L980" s="6" t="s">
        <v>194</v>
      </c>
      <c r="M980" s="6" t="s">
        <v>18</v>
      </c>
      <c r="N980" s="6" t="s">
        <v>36</v>
      </c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2:32" ht="30" customHeight="1">
      <c r="B981" s="16">
        <v>980</v>
      </c>
      <c r="C981" s="6">
        <v>60000000433</v>
      </c>
      <c r="D981" s="22">
        <v>62046318000</v>
      </c>
      <c r="E981" s="23" t="s">
        <v>511</v>
      </c>
      <c r="F981" s="27" t="s">
        <v>52</v>
      </c>
      <c r="G981" s="6" t="s">
        <v>20</v>
      </c>
      <c r="H981" s="6">
        <v>230</v>
      </c>
      <c r="I981" s="6">
        <v>230</v>
      </c>
      <c r="J981" s="6">
        <f t="shared" si="15"/>
        <v>0.23</v>
      </c>
      <c r="K981" s="6">
        <v>1</v>
      </c>
      <c r="L981" s="6" t="s">
        <v>194</v>
      </c>
      <c r="M981" s="6" t="s">
        <v>18</v>
      </c>
      <c r="N981" s="6" t="s">
        <v>36</v>
      </c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2:32" ht="30" customHeight="1">
      <c r="B982" s="16">
        <v>981</v>
      </c>
      <c r="C982" s="6">
        <v>60000000430</v>
      </c>
      <c r="D982" s="22">
        <v>61046300000</v>
      </c>
      <c r="E982" s="23" t="s">
        <v>592</v>
      </c>
      <c r="F982" s="27" t="s">
        <v>69</v>
      </c>
      <c r="G982" s="6" t="s">
        <v>20</v>
      </c>
      <c r="H982" s="6">
        <v>166</v>
      </c>
      <c r="I982" s="6">
        <v>166</v>
      </c>
      <c r="J982" s="6">
        <f t="shared" si="15"/>
        <v>0.16600000000000001</v>
      </c>
      <c r="K982" s="6">
        <v>1</v>
      </c>
      <c r="L982" s="6" t="s">
        <v>207</v>
      </c>
      <c r="M982" s="6" t="s">
        <v>18</v>
      </c>
      <c r="N982" s="6" t="s">
        <v>36</v>
      </c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2:32" ht="30" customHeight="1">
      <c r="B983" s="16">
        <v>982</v>
      </c>
      <c r="C983" s="6">
        <v>60000000428</v>
      </c>
      <c r="D983" s="22">
        <v>61046300000</v>
      </c>
      <c r="E983" s="23" t="s">
        <v>592</v>
      </c>
      <c r="F983" s="27" t="s">
        <v>69</v>
      </c>
      <c r="G983" s="6" t="s">
        <v>20</v>
      </c>
      <c r="H983" s="6">
        <v>166</v>
      </c>
      <c r="I983" s="6">
        <v>166</v>
      </c>
      <c r="J983" s="6">
        <f t="shared" si="15"/>
        <v>0.16600000000000001</v>
      </c>
      <c r="K983" s="6">
        <v>1</v>
      </c>
      <c r="L983" s="6" t="s">
        <v>207</v>
      </c>
      <c r="M983" s="6" t="s">
        <v>18</v>
      </c>
      <c r="N983" s="6" t="s">
        <v>36</v>
      </c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2:32" ht="30" customHeight="1">
      <c r="B984" s="16">
        <v>983</v>
      </c>
      <c r="C984" s="6">
        <v>60000000427</v>
      </c>
      <c r="D984" s="22">
        <v>61046300000</v>
      </c>
      <c r="E984" s="23" t="s">
        <v>592</v>
      </c>
      <c r="F984" s="27" t="s">
        <v>69</v>
      </c>
      <c r="G984" s="6" t="s">
        <v>20</v>
      </c>
      <c r="H984" s="6">
        <v>168</v>
      </c>
      <c r="I984" s="6">
        <v>168</v>
      </c>
      <c r="J984" s="6">
        <f t="shared" si="15"/>
        <v>0.16800000000000001</v>
      </c>
      <c r="K984" s="6">
        <v>1</v>
      </c>
      <c r="L984" s="6" t="s">
        <v>207</v>
      </c>
      <c r="M984" s="6" t="s">
        <v>18</v>
      </c>
      <c r="N984" s="6" t="s">
        <v>36</v>
      </c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2:32" ht="30" customHeight="1">
      <c r="B985" s="16">
        <v>984</v>
      </c>
      <c r="C985" s="6">
        <v>60000000429</v>
      </c>
      <c r="D985" s="22">
        <v>61046300000</v>
      </c>
      <c r="E985" s="23" t="s">
        <v>592</v>
      </c>
      <c r="F985" s="27" t="s">
        <v>69</v>
      </c>
      <c r="G985" s="6" t="s">
        <v>20</v>
      </c>
      <c r="H985" s="6">
        <v>166</v>
      </c>
      <c r="I985" s="6">
        <v>166</v>
      </c>
      <c r="J985" s="6">
        <f t="shared" si="15"/>
        <v>0.16600000000000001</v>
      </c>
      <c r="K985" s="6">
        <v>1</v>
      </c>
      <c r="L985" s="6" t="s">
        <v>207</v>
      </c>
      <c r="M985" s="6" t="s">
        <v>18</v>
      </c>
      <c r="N985" s="6" t="s">
        <v>36</v>
      </c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2:32" ht="45" customHeight="1">
      <c r="B986" s="16">
        <v>985</v>
      </c>
      <c r="C986" s="6">
        <v>60000000431</v>
      </c>
      <c r="D986" s="22">
        <v>61099020000</v>
      </c>
      <c r="E986" s="23" t="s">
        <v>604</v>
      </c>
      <c r="F986" s="27" t="s">
        <v>175</v>
      </c>
      <c r="G986" s="6" t="s">
        <v>20</v>
      </c>
      <c r="H986" s="6">
        <v>110</v>
      </c>
      <c r="I986" s="6">
        <v>110</v>
      </c>
      <c r="J986" s="6">
        <f t="shared" si="15"/>
        <v>0.11</v>
      </c>
      <c r="K986" s="6">
        <v>1</v>
      </c>
      <c r="L986" s="6" t="s">
        <v>194</v>
      </c>
      <c r="M986" s="6" t="s">
        <v>48</v>
      </c>
      <c r="N986" s="6" t="s">
        <v>36</v>
      </c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2:32" ht="30" customHeight="1">
      <c r="B987" s="16">
        <v>986</v>
      </c>
      <c r="C987" s="6">
        <v>60000000441</v>
      </c>
      <c r="D987" s="22">
        <v>61091000000</v>
      </c>
      <c r="E987" s="23" t="s">
        <v>493</v>
      </c>
      <c r="F987" s="27" t="s">
        <v>46</v>
      </c>
      <c r="G987" s="7" t="s">
        <v>10</v>
      </c>
      <c r="H987" s="6">
        <v>250</v>
      </c>
      <c r="I987" s="6">
        <v>250</v>
      </c>
      <c r="J987" s="6">
        <f t="shared" si="15"/>
        <v>0.25</v>
      </c>
      <c r="K987" s="6">
        <v>1</v>
      </c>
      <c r="L987" s="6" t="s">
        <v>212</v>
      </c>
      <c r="M987" s="6" t="s">
        <v>32</v>
      </c>
      <c r="N987" s="6" t="s">
        <v>25</v>
      </c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2:32" ht="30" customHeight="1">
      <c r="B988" s="16">
        <v>987</v>
      </c>
      <c r="C988" s="6">
        <v>60000000442</v>
      </c>
      <c r="D988" s="22">
        <v>61091000000</v>
      </c>
      <c r="E988" s="23" t="s">
        <v>493</v>
      </c>
      <c r="F988" s="27" t="s">
        <v>46</v>
      </c>
      <c r="G988" s="7" t="s">
        <v>10</v>
      </c>
      <c r="H988" s="6">
        <v>250</v>
      </c>
      <c r="I988" s="6">
        <v>250</v>
      </c>
      <c r="J988" s="6">
        <f t="shared" si="15"/>
        <v>0.25</v>
      </c>
      <c r="K988" s="6">
        <v>1</v>
      </c>
      <c r="L988" s="6" t="s">
        <v>212</v>
      </c>
      <c r="M988" s="6" t="s">
        <v>32</v>
      </c>
      <c r="N988" s="6" t="s">
        <v>25</v>
      </c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2:32" ht="45" customHeight="1">
      <c r="B989" s="16">
        <v>988</v>
      </c>
      <c r="C989" s="6">
        <v>60000000424</v>
      </c>
      <c r="D989" s="22">
        <v>61044300000</v>
      </c>
      <c r="E989" s="23" t="s">
        <v>541</v>
      </c>
      <c r="F989" s="27" t="s">
        <v>64</v>
      </c>
      <c r="G989" s="6" t="s">
        <v>20</v>
      </c>
      <c r="H989" s="6">
        <v>114</v>
      </c>
      <c r="I989" s="6">
        <v>114</v>
      </c>
      <c r="J989" s="6">
        <f t="shared" si="15"/>
        <v>0.114</v>
      </c>
      <c r="K989" s="6">
        <v>1</v>
      </c>
      <c r="L989" s="6" t="s">
        <v>207</v>
      </c>
      <c r="M989" s="6" t="s">
        <v>48</v>
      </c>
      <c r="N989" s="6" t="s">
        <v>36</v>
      </c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2:32" ht="45" customHeight="1">
      <c r="B990" s="16">
        <v>989</v>
      </c>
      <c r="C990" s="6">
        <v>60000000423</v>
      </c>
      <c r="D990" s="22">
        <v>61044300000</v>
      </c>
      <c r="E990" s="23" t="s">
        <v>541</v>
      </c>
      <c r="F990" s="27" t="s">
        <v>64</v>
      </c>
      <c r="G990" s="6" t="s">
        <v>20</v>
      </c>
      <c r="H990" s="6">
        <v>114</v>
      </c>
      <c r="I990" s="6">
        <v>114</v>
      </c>
      <c r="J990" s="6">
        <f t="shared" si="15"/>
        <v>0.114</v>
      </c>
      <c r="K990" s="6">
        <v>1</v>
      </c>
      <c r="L990" s="6" t="s">
        <v>207</v>
      </c>
      <c r="M990" s="6" t="s">
        <v>48</v>
      </c>
      <c r="N990" s="6" t="s">
        <v>36</v>
      </c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2:32" ht="45" customHeight="1">
      <c r="B991" s="16">
        <v>990</v>
      </c>
      <c r="C991" s="6">
        <v>60000000435</v>
      </c>
      <c r="D991" s="22">
        <v>61044300000</v>
      </c>
      <c r="E991" s="23" t="s">
        <v>541</v>
      </c>
      <c r="F991" s="27" t="s">
        <v>64</v>
      </c>
      <c r="G991" s="6" t="s">
        <v>20</v>
      </c>
      <c r="H991" s="6">
        <v>264</v>
      </c>
      <c r="I991" s="6">
        <v>264</v>
      </c>
      <c r="J991" s="6">
        <f t="shared" si="15"/>
        <v>0.26400000000000001</v>
      </c>
      <c r="K991" s="6">
        <v>1</v>
      </c>
      <c r="L991" s="6" t="s">
        <v>213</v>
      </c>
      <c r="M991" s="6" t="s">
        <v>165</v>
      </c>
      <c r="N991" s="6" t="s">
        <v>117</v>
      </c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2:32" ht="45" customHeight="1">
      <c r="B992" s="16">
        <v>991</v>
      </c>
      <c r="C992" s="6">
        <v>60000000434</v>
      </c>
      <c r="D992" s="22">
        <v>61044300000</v>
      </c>
      <c r="E992" s="23" t="s">
        <v>541</v>
      </c>
      <c r="F992" s="27" t="s">
        <v>64</v>
      </c>
      <c r="G992" s="6" t="s">
        <v>20</v>
      </c>
      <c r="H992" s="6">
        <v>264</v>
      </c>
      <c r="I992" s="6">
        <v>264</v>
      </c>
      <c r="J992" s="6">
        <f t="shared" si="15"/>
        <v>0.26400000000000001</v>
      </c>
      <c r="K992" s="6">
        <v>1</v>
      </c>
      <c r="L992" s="6" t="s">
        <v>213</v>
      </c>
      <c r="M992" s="6" t="s">
        <v>165</v>
      </c>
      <c r="N992" s="6" t="s">
        <v>117</v>
      </c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2:32" ht="45" customHeight="1">
      <c r="B993" s="16">
        <v>992</v>
      </c>
      <c r="C993" s="6">
        <v>60000000420</v>
      </c>
      <c r="D993" s="22">
        <v>61044300000</v>
      </c>
      <c r="E993" s="23" t="s">
        <v>541</v>
      </c>
      <c r="F993" s="27" t="s">
        <v>64</v>
      </c>
      <c r="G993" s="6" t="s">
        <v>20</v>
      </c>
      <c r="H993" s="6">
        <v>166</v>
      </c>
      <c r="I993" s="6">
        <v>166</v>
      </c>
      <c r="J993" s="6">
        <f t="shared" si="15"/>
        <v>0.16600000000000001</v>
      </c>
      <c r="K993" s="6">
        <v>1</v>
      </c>
      <c r="L993" s="6" t="s">
        <v>194</v>
      </c>
      <c r="M993" s="6" t="s">
        <v>67</v>
      </c>
      <c r="N993" s="6" t="s">
        <v>36</v>
      </c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2:32" ht="45" customHeight="1">
      <c r="B994" s="16">
        <v>993</v>
      </c>
      <c r="C994" s="6">
        <v>60000000417</v>
      </c>
      <c r="D994" s="22">
        <v>61044300000</v>
      </c>
      <c r="E994" s="23" t="s">
        <v>541</v>
      </c>
      <c r="F994" s="27" t="s">
        <v>64</v>
      </c>
      <c r="G994" s="6" t="s">
        <v>20</v>
      </c>
      <c r="H994" s="6">
        <v>166</v>
      </c>
      <c r="I994" s="6">
        <v>166</v>
      </c>
      <c r="J994" s="6">
        <f t="shared" si="15"/>
        <v>0.16600000000000001</v>
      </c>
      <c r="K994" s="6">
        <v>1</v>
      </c>
      <c r="L994" s="6" t="s">
        <v>194</v>
      </c>
      <c r="M994" s="6" t="s">
        <v>67</v>
      </c>
      <c r="N994" s="6" t="s">
        <v>36</v>
      </c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2:32" ht="45" customHeight="1">
      <c r="B995" s="16">
        <v>994</v>
      </c>
      <c r="C995" s="6">
        <v>60000000419</v>
      </c>
      <c r="D995" s="22">
        <v>61061000000</v>
      </c>
      <c r="E995" s="23" t="s">
        <v>589</v>
      </c>
      <c r="F995" s="27" t="s">
        <v>47</v>
      </c>
      <c r="G995" s="6" t="s">
        <v>20</v>
      </c>
      <c r="H995" s="6">
        <v>256</v>
      </c>
      <c r="I995" s="6">
        <v>256</v>
      </c>
      <c r="J995" s="6">
        <f t="shared" si="15"/>
        <v>0.25600000000000001</v>
      </c>
      <c r="K995" s="6">
        <v>1</v>
      </c>
      <c r="L995" s="6" t="s">
        <v>194</v>
      </c>
      <c r="M995" s="6" t="s">
        <v>67</v>
      </c>
      <c r="N995" s="6" t="s">
        <v>25</v>
      </c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2:32" ht="45" customHeight="1">
      <c r="B996" s="16">
        <v>995</v>
      </c>
      <c r="C996" s="6">
        <v>60000000418</v>
      </c>
      <c r="D996" s="22">
        <v>61061000000</v>
      </c>
      <c r="E996" s="23" t="s">
        <v>589</v>
      </c>
      <c r="F996" s="27" t="s">
        <v>47</v>
      </c>
      <c r="G996" s="6" t="s">
        <v>20</v>
      </c>
      <c r="H996" s="6">
        <v>256</v>
      </c>
      <c r="I996" s="6">
        <v>256</v>
      </c>
      <c r="J996" s="6">
        <f t="shared" si="15"/>
        <v>0.25600000000000001</v>
      </c>
      <c r="K996" s="6">
        <v>1</v>
      </c>
      <c r="L996" s="6" t="s">
        <v>194</v>
      </c>
      <c r="M996" s="6" t="s">
        <v>67</v>
      </c>
      <c r="N996" s="6" t="s">
        <v>25</v>
      </c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2:32" ht="30" customHeight="1">
      <c r="B997" s="16">
        <v>996</v>
      </c>
      <c r="C997" s="6">
        <v>60000000412</v>
      </c>
      <c r="D997" s="22">
        <v>62121090000</v>
      </c>
      <c r="E997" s="23" t="s">
        <v>634</v>
      </c>
      <c r="F997" s="27" t="s">
        <v>197</v>
      </c>
      <c r="G997" s="6" t="s">
        <v>20</v>
      </c>
      <c r="H997" s="6">
        <v>70</v>
      </c>
      <c r="I997" s="6">
        <v>70</v>
      </c>
      <c r="J997" s="6">
        <f t="shared" si="15"/>
        <v>7.0000000000000007E-2</v>
      </c>
      <c r="K997" s="6">
        <v>1</v>
      </c>
      <c r="L997" s="6" t="s">
        <v>214</v>
      </c>
      <c r="M997" s="6" t="s">
        <v>18</v>
      </c>
      <c r="N997" s="6" t="s">
        <v>36</v>
      </c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2:32" ht="45" customHeight="1">
      <c r="B998" s="16">
        <v>997</v>
      </c>
      <c r="C998" s="6">
        <v>60000000421</v>
      </c>
      <c r="D998" s="22">
        <v>61044300000</v>
      </c>
      <c r="E998" s="23" t="s">
        <v>541</v>
      </c>
      <c r="F998" s="27" t="s">
        <v>64</v>
      </c>
      <c r="G998" s="6" t="s">
        <v>20</v>
      </c>
      <c r="H998" s="6">
        <v>206</v>
      </c>
      <c r="I998" s="6">
        <v>206</v>
      </c>
      <c r="J998" s="6">
        <f t="shared" si="15"/>
        <v>0.20599999999999999</v>
      </c>
      <c r="K998" s="6">
        <v>1</v>
      </c>
      <c r="L998" s="6" t="s">
        <v>215</v>
      </c>
      <c r="M998" s="6" t="s">
        <v>48</v>
      </c>
      <c r="N998" s="6" t="s">
        <v>36</v>
      </c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2:32" ht="45" customHeight="1">
      <c r="B999" s="16">
        <v>998</v>
      </c>
      <c r="C999" s="6">
        <v>60000000422</v>
      </c>
      <c r="D999" s="22">
        <v>61044300000</v>
      </c>
      <c r="E999" s="23" t="s">
        <v>541</v>
      </c>
      <c r="F999" s="27" t="s">
        <v>64</v>
      </c>
      <c r="G999" s="6" t="s">
        <v>20</v>
      </c>
      <c r="H999" s="6">
        <v>206</v>
      </c>
      <c r="I999" s="6">
        <v>206</v>
      </c>
      <c r="J999" s="6">
        <f t="shared" si="15"/>
        <v>0.20599999999999999</v>
      </c>
      <c r="K999" s="6">
        <v>1</v>
      </c>
      <c r="L999" s="6" t="s">
        <v>215</v>
      </c>
      <c r="M999" s="6" t="s">
        <v>48</v>
      </c>
      <c r="N999" s="6" t="s">
        <v>36</v>
      </c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2:32" ht="45" customHeight="1">
      <c r="B1000" s="16">
        <v>999</v>
      </c>
      <c r="C1000" s="6">
        <v>60000000411</v>
      </c>
      <c r="D1000" s="22">
        <v>61099020000</v>
      </c>
      <c r="E1000" s="23" t="s">
        <v>604</v>
      </c>
      <c r="F1000" s="27" t="s">
        <v>175</v>
      </c>
      <c r="G1000" s="6" t="s">
        <v>20</v>
      </c>
      <c r="H1000" s="6">
        <v>58</v>
      </c>
      <c r="I1000" s="6">
        <v>58</v>
      </c>
      <c r="J1000" s="6">
        <f t="shared" si="15"/>
        <v>5.8000000000000003E-2</v>
      </c>
      <c r="K1000" s="6">
        <v>1</v>
      </c>
      <c r="L1000" s="6" t="s">
        <v>194</v>
      </c>
      <c r="M1000" s="6" t="s">
        <v>67</v>
      </c>
      <c r="N1000" s="6" t="s">
        <v>36</v>
      </c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2:32" ht="45" customHeight="1">
      <c r="B1001" s="16">
        <v>1000</v>
      </c>
      <c r="C1001" s="6">
        <v>60000000410</v>
      </c>
      <c r="D1001" s="22">
        <v>61099020000</v>
      </c>
      <c r="E1001" s="23" t="s">
        <v>604</v>
      </c>
      <c r="F1001" s="27" t="s">
        <v>175</v>
      </c>
      <c r="G1001" s="6" t="s">
        <v>20</v>
      </c>
      <c r="H1001" s="6">
        <v>58</v>
      </c>
      <c r="I1001" s="6">
        <v>58</v>
      </c>
      <c r="J1001" s="6">
        <f t="shared" si="15"/>
        <v>5.8000000000000003E-2</v>
      </c>
      <c r="K1001" s="6">
        <v>1</v>
      </c>
      <c r="L1001" s="6" t="s">
        <v>194</v>
      </c>
      <c r="M1001" s="6" t="s">
        <v>67</v>
      </c>
      <c r="N1001" s="6" t="s">
        <v>36</v>
      </c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spans="2:32" ht="60" customHeight="1">
      <c r="B1002" s="16">
        <v>1001</v>
      </c>
      <c r="C1002" s="6">
        <v>60000000413</v>
      </c>
      <c r="D1002" s="22">
        <v>61044900000</v>
      </c>
      <c r="E1002" s="23" t="s">
        <v>590</v>
      </c>
      <c r="F1002" s="27" t="s">
        <v>64</v>
      </c>
      <c r="G1002" s="6" t="s">
        <v>20</v>
      </c>
      <c r="H1002" s="6">
        <v>342</v>
      </c>
      <c r="I1002" s="6">
        <v>342</v>
      </c>
      <c r="J1002" s="6">
        <f t="shared" si="15"/>
        <v>0.34200000000000003</v>
      </c>
      <c r="K1002" s="6">
        <v>1</v>
      </c>
      <c r="L1002" s="6" t="s">
        <v>216</v>
      </c>
      <c r="M1002" s="6" t="s">
        <v>195</v>
      </c>
      <c r="N1002" s="6" t="s">
        <v>149</v>
      </c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spans="2:32" ht="60" customHeight="1">
      <c r="B1003" s="16">
        <v>1002</v>
      </c>
      <c r="C1003" s="6">
        <v>60000000414</v>
      </c>
      <c r="D1003" s="22">
        <v>61044900000</v>
      </c>
      <c r="E1003" s="23" t="s">
        <v>590</v>
      </c>
      <c r="F1003" s="27" t="s">
        <v>64</v>
      </c>
      <c r="G1003" s="6" t="s">
        <v>20</v>
      </c>
      <c r="H1003" s="6">
        <v>342</v>
      </c>
      <c r="I1003" s="6">
        <v>342</v>
      </c>
      <c r="J1003" s="6">
        <f t="shared" si="15"/>
        <v>0.34200000000000003</v>
      </c>
      <c r="K1003" s="6">
        <v>1</v>
      </c>
      <c r="L1003" s="6" t="s">
        <v>216</v>
      </c>
      <c r="M1003" s="6" t="s">
        <v>195</v>
      </c>
      <c r="N1003" s="6" t="s">
        <v>149</v>
      </c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spans="2:32" ht="45" customHeight="1">
      <c r="B1004" s="16">
        <v>1003</v>
      </c>
      <c r="C1004" s="6">
        <v>60000000404</v>
      </c>
      <c r="D1004" s="22">
        <v>61044300000</v>
      </c>
      <c r="E1004" s="23" t="s">
        <v>541</v>
      </c>
      <c r="F1004" s="27" t="s">
        <v>64</v>
      </c>
      <c r="G1004" s="6" t="s">
        <v>20</v>
      </c>
      <c r="H1004" s="6">
        <v>220</v>
      </c>
      <c r="I1004" s="6">
        <v>220</v>
      </c>
      <c r="J1004" s="6">
        <f t="shared" si="15"/>
        <v>0.22</v>
      </c>
      <c r="K1004" s="6">
        <v>1</v>
      </c>
      <c r="L1004" s="6" t="s">
        <v>217</v>
      </c>
      <c r="M1004" s="6" t="s">
        <v>67</v>
      </c>
      <c r="N1004" s="6" t="s">
        <v>36</v>
      </c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spans="2:32" ht="45" customHeight="1">
      <c r="B1005" s="16">
        <v>1004</v>
      </c>
      <c r="C1005" s="6">
        <v>60000000405</v>
      </c>
      <c r="D1005" s="22">
        <v>61044300000</v>
      </c>
      <c r="E1005" s="23" t="s">
        <v>541</v>
      </c>
      <c r="F1005" s="27" t="s">
        <v>64</v>
      </c>
      <c r="G1005" s="6" t="s">
        <v>20</v>
      </c>
      <c r="H1005" s="6">
        <v>220</v>
      </c>
      <c r="I1005" s="6">
        <v>220</v>
      </c>
      <c r="J1005" s="6">
        <f t="shared" si="15"/>
        <v>0.22</v>
      </c>
      <c r="K1005" s="6">
        <v>1</v>
      </c>
      <c r="L1005" s="6" t="s">
        <v>217</v>
      </c>
      <c r="M1005" s="6" t="s">
        <v>67</v>
      </c>
      <c r="N1005" s="6" t="s">
        <v>36</v>
      </c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spans="2:32" ht="45" customHeight="1">
      <c r="B1006" s="16">
        <v>1005</v>
      </c>
      <c r="C1006" s="6">
        <v>60000000406</v>
      </c>
      <c r="D1006" s="22">
        <v>61044300000</v>
      </c>
      <c r="E1006" s="23" t="s">
        <v>541</v>
      </c>
      <c r="F1006" s="27" t="s">
        <v>64</v>
      </c>
      <c r="G1006" s="6" t="s">
        <v>20</v>
      </c>
      <c r="H1006" s="6">
        <v>220</v>
      </c>
      <c r="I1006" s="6">
        <v>220</v>
      </c>
      <c r="J1006" s="6">
        <f t="shared" si="15"/>
        <v>0.22</v>
      </c>
      <c r="K1006" s="6">
        <v>1</v>
      </c>
      <c r="L1006" s="6" t="s">
        <v>217</v>
      </c>
      <c r="M1006" s="6" t="s">
        <v>67</v>
      </c>
      <c r="N1006" s="6" t="s">
        <v>36</v>
      </c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spans="2:32" ht="30" customHeight="1">
      <c r="B1007" s="16">
        <v>1006</v>
      </c>
      <c r="C1007" s="6">
        <v>60000000403</v>
      </c>
      <c r="D1007" s="22">
        <v>61091000000</v>
      </c>
      <c r="E1007" s="23" t="s">
        <v>500</v>
      </c>
      <c r="F1007" s="27" t="s">
        <v>218</v>
      </c>
      <c r="G1007" s="6" t="s">
        <v>20</v>
      </c>
      <c r="H1007" s="6">
        <v>94</v>
      </c>
      <c r="I1007" s="6">
        <v>94</v>
      </c>
      <c r="J1007" s="6">
        <f t="shared" si="15"/>
        <v>9.4E-2</v>
      </c>
      <c r="K1007" s="6">
        <v>1</v>
      </c>
      <c r="L1007" s="6" t="s">
        <v>219</v>
      </c>
      <c r="M1007" s="6" t="s">
        <v>201</v>
      </c>
      <c r="N1007" s="6" t="s">
        <v>25</v>
      </c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spans="2:32" ht="30" customHeight="1">
      <c r="B1008" s="16">
        <v>1007</v>
      </c>
      <c r="C1008" s="6">
        <v>60000000402</v>
      </c>
      <c r="D1008" s="22">
        <v>61091000000</v>
      </c>
      <c r="E1008" s="23" t="s">
        <v>500</v>
      </c>
      <c r="F1008" s="27" t="s">
        <v>218</v>
      </c>
      <c r="G1008" s="6" t="s">
        <v>20</v>
      </c>
      <c r="H1008" s="6">
        <v>94</v>
      </c>
      <c r="I1008" s="6">
        <v>94</v>
      </c>
      <c r="J1008" s="6">
        <f t="shared" si="15"/>
        <v>9.4E-2</v>
      </c>
      <c r="K1008" s="6">
        <v>1</v>
      </c>
      <c r="L1008" s="6" t="s">
        <v>219</v>
      </c>
      <c r="M1008" s="6" t="s">
        <v>201</v>
      </c>
      <c r="N1008" s="6" t="s">
        <v>25</v>
      </c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spans="2:32" ht="45" customHeight="1">
      <c r="B1009" s="16">
        <v>1008</v>
      </c>
      <c r="C1009" s="6">
        <v>60000000425</v>
      </c>
      <c r="D1009" s="22">
        <v>61044300000</v>
      </c>
      <c r="E1009" s="23" t="s">
        <v>541</v>
      </c>
      <c r="F1009" s="27" t="s">
        <v>64</v>
      </c>
      <c r="G1009" s="6" t="s">
        <v>20</v>
      </c>
      <c r="H1009" s="6">
        <v>336</v>
      </c>
      <c r="I1009" s="6">
        <v>336</v>
      </c>
      <c r="J1009" s="6">
        <f t="shared" si="15"/>
        <v>0.33600000000000002</v>
      </c>
      <c r="K1009" s="6">
        <v>1</v>
      </c>
      <c r="L1009" s="6" t="s">
        <v>220</v>
      </c>
      <c r="M1009" s="6" t="s">
        <v>18</v>
      </c>
      <c r="N1009" s="6" t="s">
        <v>36</v>
      </c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spans="2:32" ht="45" customHeight="1">
      <c r="B1010" s="16">
        <v>1009</v>
      </c>
      <c r="C1010" s="6">
        <v>60000000426</v>
      </c>
      <c r="D1010" s="22">
        <v>61044300000</v>
      </c>
      <c r="E1010" s="23" t="s">
        <v>541</v>
      </c>
      <c r="F1010" s="27" t="s">
        <v>64</v>
      </c>
      <c r="G1010" s="6" t="s">
        <v>20</v>
      </c>
      <c r="H1010" s="6">
        <v>336</v>
      </c>
      <c r="I1010" s="6">
        <v>336</v>
      </c>
      <c r="J1010" s="6">
        <f t="shared" si="15"/>
        <v>0.33600000000000002</v>
      </c>
      <c r="K1010" s="6">
        <v>1</v>
      </c>
      <c r="L1010" s="6" t="s">
        <v>220</v>
      </c>
      <c r="M1010" s="6" t="s">
        <v>18</v>
      </c>
      <c r="N1010" s="6" t="s">
        <v>36</v>
      </c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 spans="2:32" ht="30" customHeight="1">
      <c r="B1011" s="16">
        <v>1010</v>
      </c>
      <c r="C1011" s="6">
        <v>60000000391</v>
      </c>
      <c r="D1011" s="22">
        <v>61091000000</v>
      </c>
      <c r="E1011" s="23" t="s">
        <v>500</v>
      </c>
      <c r="F1011" s="27" t="s">
        <v>218</v>
      </c>
      <c r="G1011" s="6" t="s">
        <v>20</v>
      </c>
      <c r="H1011" s="6">
        <v>94</v>
      </c>
      <c r="I1011" s="6">
        <v>94</v>
      </c>
      <c r="J1011" s="6">
        <f t="shared" si="15"/>
        <v>9.4E-2</v>
      </c>
      <c r="K1011" s="6">
        <v>1</v>
      </c>
      <c r="L1011" s="6" t="s">
        <v>219</v>
      </c>
      <c r="M1011" s="6" t="s">
        <v>201</v>
      </c>
      <c r="N1011" s="6" t="s">
        <v>25</v>
      </c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 spans="2:32" ht="30" customHeight="1">
      <c r="B1012" s="16">
        <v>1011</v>
      </c>
      <c r="C1012" s="6">
        <v>60000000392</v>
      </c>
      <c r="D1012" s="22">
        <v>61091000000</v>
      </c>
      <c r="E1012" s="23" t="s">
        <v>500</v>
      </c>
      <c r="F1012" s="27" t="s">
        <v>218</v>
      </c>
      <c r="G1012" s="6" t="s">
        <v>20</v>
      </c>
      <c r="H1012" s="6">
        <v>94</v>
      </c>
      <c r="I1012" s="6">
        <v>94</v>
      </c>
      <c r="J1012" s="6">
        <f t="shared" si="15"/>
        <v>9.4E-2</v>
      </c>
      <c r="K1012" s="6">
        <v>1</v>
      </c>
      <c r="L1012" s="6" t="s">
        <v>219</v>
      </c>
      <c r="M1012" s="6" t="s">
        <v>201</v>
      </c>
      <c r="N1012" s="6" t="s">
        <v>25</v>
      </c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spans="2:32" ht="30" customHeight="1">
      <c r="B1013" s="16">
        <v>1012</v>
      </c>
      <c r="C1013" s="6">
        <v>60000000393</v>
      </c>
      <c r="D1013" s="22">
        <v>61091000000</v>
      </c>
      <c r="E1013" s="23" t="s">
        <v>500</v>
      </c>
      <c r="F1013" s="27" t="s">
        <v>218</v>
      </c>
      <c r="G1013" s="6" t="s">
        <v>20</v>
      </c>
      <c r="H1013" s="6">
        <v>94</v>
      </c>
      <c r="I1013" s="6">
        <v>94</v>
      </c>
      <c r="J1013" s="6">
        <f t="shared" si="15"/>
        <v>9.4E-2</v>
      </c>
      <c r="K1013" s="6">
        <v>1</v>
      </c>
      <c r="L1013" s="6" t="s">
        <v>219</v>
      </c>
      <c r="M1013" s="6" t="s">
        <v>201</v>
      </c>
      <c r="N1013" s="6" t="s">
        <v>25</v>
      </c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spans="2:32" ht="45" customHeight="1">
      <c r="B1014" s="16">
        <v>1013</v>
      </c>
      <c r="C1014" s="6">
        <v>60000000401</v>
      </c>
      <c r="D1014" s="22">
        <v>61045300000</v>
      </c>
      <c r="E1014" s="23" t="s">
        <v>495</v>
      </c>
      <c r="F1014" s="27" t="s">
        <v>50</v>
      </c>
      <c r="G1014" s="6" t="s">
        <v>20</v>
      </c>
      <c r="H1014" s="6">
        <v>206</v>
      </c>
      <c r="I1014" s="6">
        <v>206</v>
      </c>
      <c r="J1014" s="6">
        <f t="shared" si="15"/>
        <v>0.20599999999999999</v>
      </c>
      <c r="K1014" s="6">
        <v>1</v>
      </c>
      <c r="L1014" s="6" t="s">
        <v>221</v>
      </c>
      <c r="M1014" s="6" t="s">
        <v>18</v>
      </c>
      <c r="N1014" s="6" t="s">
        <v>36</v>
      </c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 spans="2:32" ht="45" customHeight="1">
      <c r="B1015" s="16">
        <v>1014</v>
      </c>
      <c r="C1015" s="6">
        <v>60000000400</v>
      </c>
      <c r="D1015" s="22">
        <v>61045300000</v>
      </c>
      <c r="E1015" s="23" t="s">
        <v>495</v>
      </c>
      <c r="F1015" s="27" t="s">
        <v>50</v>
      </c>
      <c r="G1015" s="6" t="s">
        <v>20</v>
      </c>
      <c r="H1015" s="6">
        <v>206</v>
      </c>
      <c r="I1015" s="6">
        <v>206</v>
      </c>
      <c r="J1015" s="6">
        <f t="shared" si="15"/>
        <v>0.20599999999999999</v>
      </c>
      <c r="K1015" s="6">
        <v>1</v>
      </c>
      <c r="L1015" s="6" t="s">
        <v>221</v>
      </c>
      <c r="M1015" s="6" t="s">
        <v>18</v>
      </c>
      <c r="N1015" s="6" t="s">
        <v>36</v>
      </c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spans="2:32" ht="45" customHeight="1">
      <c r="B1016" s="16">
        <v>1015</v>
      </c>
      <c r="C1016" s="6">
        <v>60000000399</v>
      </c>
      <c r="D1016" s="22">
        <v>61044300000</v>
      </c>
      <c r="E1016" s="23" t="s">
        <v>541</v>
      </c>
      <c r="F1016" s="27" t="s">
        <v>64</v>
      </c>
      <c r="G1016" s="6" t="s">
        <v>20</v>
      </c>
      <c r="H1016" s="6">
        <v>218</v>
      </c>
      <c r="I1016" s="6">
        <v>218</v>
      </c>
      <c r="J1016" s="6">
        <f t="shared" si="15"/>
        <v>0.218</v>
      </c>
      <c r="K1016" s="6">
        <v>1</v>
      </c>
      <c r="L1016" s="6" t="s">
        <v>222</v>
      </c>
      <c r="M1016" s="20" t="s">
        <v>147</v>
      </c>
      <c r="N1016" s="6" t="s">
        <v>36</v>
      </c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spans="2:32" ht="45" customHeight="1">
      <c r="B1017" s="16">
        <v>1016</v>
      </c>
      <c r="C1017" s="6">
        <v>60000000398</v>
      </c>
      <c r="D1017" s="22">
        <v>61044300000</v>
      </c>
      <c r="E1017" s="23" t="s">
        <v>541</v>
      </c>
      <c r="F1017" s="27" t="s">
        <v>64</v>
      </c>
      <c r="G1017" s="6" t="s">
        <v>20</v>
      </c>
      <c r="H1017" s="6">
        <v>218</v>
      </c>
      <c r="I1017" s="6">
        <v>218</v>
      </c>
      <c r="J1017" s="6">
        <f t="shared" si="15"/>
        <v>0.218</v>
      </c>
      <c r="K1017" s="6">
        <v>1</v>
      </c>
      <c r="L1017" s="6" t="s">
        <v>222</v>
      </c>
      <c r="M1017" s="20" t="s">
        <v>147</v>
      </c>
      <c r="N1017" s="6" t="s">
        <v>36</v>
      </c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 spans="2:32" ht="45" customHeight="1">
      <c r="B1018" s="16">
        <v>1017</v>
      </c>
      <c r="C1018" s="6">
        <v>60000000380</v>
      </c>
      <c r="D1018" s="22">
        <v>61091000000</v>
      </c>
      <c r="E1018" s="23" t="s">
        <v>608</v>
      </c>
      <c r="F1018" s="27" t="s">
        <v>175</v>
      </c>
      <c r="G1018" s="6" t="s">
        <v>20</v>
      </c>
      <c r="H1018" s="6">
        <v>108</v>
      </c>
      <c r="I1018" s="6">
        <v>108</v>
      </c>
      <c r="J1018" s="6">
        <f t="shared" si="15"/>
        <v>0.108</v>
      </c>
      <c r="K1018" s="6">
        <v>1</v>
      </c>
      <c r="L1018" s="6" t="s">
        <v>219</v>
      </c>
      <c r="M1018" s="6" t="s">
        <v>201</v>
      </c>
      <c r="N1018" s="6" t="s">
        <v>25</v>
      </c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 spans="2:32" ht="45" customHeight="1">
      <c r="B1019" s="16">
        <v>1018</v>
      </c>
      <c r="C1019" s="6">
        <v>60000000383</v>
      </c>
      <c r="D1019" s="22">
        <v>61044300000</v>
      </c>
      <c r="E1019" s="23" t="s">
        <v>541</v>
      </c>
      <c r="F1019" s="27" t="s">
        <v>64</v>
      </c>
      <c r="G1019" s="6" t="s">
        <v>20</v>
      </c>
      <c r="H1019" s="6">
        <v>192</v>
      </c>
      <c r="I1019" s="6">
        <v>192</v>
      </c>
      <c r="J1019" s="6">
        <f t="shared" si="15"/>
        <v>0.192</v>
      </c>
      <c r="K1019" s="6">
        <v>1</v>
      </c>
      <c r="L1019" s="6" t="s">
        <v>224</v>
      </c>
      <c r="M1019" s="6" t="s">
        <v>48</v>
      </c>
      <c r="N1019" s="6" t="s">
        <v>36</v>
      </c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 spans="2:32" ht="30" customHeight="1">
      <c r="B1020" s="16">
        <v>1019</v>
      </c>
      <c r="C1020" s="6">
        <v>60000000382</v>
      </c>
      <c r="D1020" s="22">
        <v>62046318000</v>
      </c>
      <c r="E1020" s="23" t="s">
        <v>511</v>
      </c>
      <c r="F1020" s="27" t="s">
        <v>52</v>
      </c>
      <c r="G1020" s="6" t="s">
        <v>20</v>
      </c>
      <c r="H1020" s="6">
        <v>144</v>
      </c>
      <c r="I1020" s="6">
        <v>144</v>
      </c>
      <c r="J1020" s="6">
        <f t="shared" si="15"/>
        <v>0.14399999999999999</v>
      </c>
      <c r="K1020" s="6">
        <v>1</v>
      </c>
      <c r="L1020" s="6" t="s">
        <v>225</v>
      </c>
      <c r="M1020" s="6" t="s">
        <v>18</v>
      </c>
      <c r="N1020" s="6" t="s">
        <v>36</v>
      </c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  <row r="1021" spans="2:32" ht="30" customHeight="1">
      <c r="B1021" s="16">
        <v>1020</v>
      </c>
      <c r="C1021" s="6">
        <v>60000000379</v>
      </c>
      <c r="D1021" s="22">
        <v>61046200000</v>
      </c>
      <c r="E1021" s="23" t="s">
        <v>588</v>
      </c>
      <c r="F1021" s="27" t="s">
        <v>69</v>
      </c>
      <c r="G1021" s="6" t="s">
        <v>20</v>
      </c>
      <c r="H1021" s="6">
        <v>236</v>
      </c>
      <c r="I1021" s="6">
        <v>236</v>
      </c>
      <c r="J1021" s="6">
        <f t="shared" si="15"/>
        <v>0.23599999999999999</v>
      </c>
      <c r="K1021" s="6">
        <v>1</v>
      </c>
      <c r="L1021" s="6" t="s">
        <v>226</v>
      </c>
      <c r="M1021" s="6" t="s">
        <v>67</v>
      </c>
      <c r="N1021" s="6" t="s">
        <v>25</v>
      </c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spans="2:32" ht="45" customHeight="1">
      <c r="B1022" s="16">
        <v>1021</v>
      </c>
      <c r="C1022" s="6">
        <v>60000000372</v>
      </c>
      <c r="D1022" s="22">
        <v>61069090000</v>
      </c>
      <c r="E1022" s="23" t="s">
        <v>607</v>
      </c>
      <c r="F1022" s="27" t="s">
        <v>14</v>
      </c>
      <c r="G1022" s="6" t="s">
        <v>20</v>
      </c>
      <c r="H1022" s="6">
        <v>176</v>
      </c>
      <c r="I1022" s="6">
        <v>176</v>
      </c>
      <c r="J1022" s="6">
        <f t="shared" si="15"/>
        <v>0.17599999999999999</v>
      </c>
      <c r="K1022" s="6">
        <v>1</v>
      </c>
      <c r="L1022" s="6" t="s">
        <v>227</v>
      </c>
      <c r="M1022" s="6" t="s">
        <v>195</v>
      </c>
      <c r="N1022" s="6" t="s">
        <v>149</v>
      </c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 spans="2:32" ht="105" customHeight="1">
      <c r="B1023" s="16">
        <v>1022</v>
      </c>
      <c r="C1023" s="6">
        <v>60000000368</v>
      </c>
      <c r="D1023" s="22" t="s">
        <v>560</v>
      </c>
      <c r="E1023" s="23" t="s">
        <v>561</v>
      </c>
      <c r="F1023" s="31" t="s">
        <v>138</v>
      </c>
      <c r="G1023" s="6" t="s">
        <v>30</v>
      </c>
      <c r="H1023" s="6">
        <v>34</v>
      </c>
      <c r="I1023" s="6">
        <v>34</v>
      </c>
      <c r="J1023" s="6">
        <f t="shared" si="15"/>
        <v>3.4000000000000002E-2</v>
      </c>
      <c r="K1023" s="6">
        <v>1</v>
      </c>
      <c r="L1023" s="6" t="s">
        <v>194</v>
      </c>
      <c r="M1023" s="6" t="s">
        <v>18</v>
      </c>
      <c r="N1023" s="6" t="s">
        <v>140</v>
      </c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</row>
    <row r="1024" spans="2:32" ht="60" customHeight="1">
      <c r="B1024" s="16">
        <v>1023</v>
      </c>
      <c r="C1024" s="6">
        <v>60000000409</v>
      </c>
      <c r="D1024" s="22">
        <v>61059090000</v>
      </c>
      <c r="E1024" s="23" t="s">
        <v>626</v>
      </c>
      <c r="F1024" s="27" t="s">
        <v>47</v>
      </c>
      <c r="G1024" s="7" t="s">
        <v>10</v>
      </c>
      <c r="H1024" s="6">
        <v>178</v>
      </c>
      <c r="I1024" s="6">
        <v>178</v>
      </c>
      <c r="J1024" s="6">
        <f t="shared" si="15"/>
        <v>0.17799999999999999</v>
      </c>
      <c r="K1024" s="6">
        <v>1</v>
      </c>
      <c r="L1024" s="6" t="s">
        <v>194</v>
      </c>
      <c r="M1024" s="6" t="s">
        <v>67</v>
      </c>
      <c r="N1024" s="6" t="s">
        <v>149</v>
      </c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 spans="2:32" ht="45" customHeight="1">
      <c r="B1025" s="16">
        <v>1024</v>
      </c>
      <c r="C1025" s="6">
        <v>60000000395</v>
      </c>
      <c r="D1025" s="22">
        <v>61044300000</v>
      </c>
      <c r="E1025" s="23" t="s">
        <v>541</v>
      </c>
      <c r="F1025" s="27" t="s">
        <v>64</v>
      </c>
      <c r="G1025" s="6" t="s">
        <v>20</v>
      </c>
      <c r="H1025" s="6">
        <v>96</v>
      </c>
      <c r="I1025" s="6">
        <v>96</v>
      </c>
      <c r="J1025" s="6">
        <f t="shared" si="15"/>
        <v>9.6000000000000002E-2</v>
      </c>
      <c r="K1025" s="6">
        <v>1</v>
      </c>
      <c r="L1025" s="6" t="s">
        <v>207</v>
      </c>
      <c r="M1025" s="20" t="s">
        <v>147</v>
      </c>
      <c r="N1025" s="6" t="s">
        <v>228</v>
      </c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spans="2:32" ht="45" customHeight="1">
      <c r="B1026" s="16">
        <v>1025</v>
      </c>
      <c r="C1026" s="6">
        <v>60000000394</v>
      </c>
      <c r="D1026" s="22">
        <v>61044300000</v>
      </c>
      <c r="E1026" s="23" t="s">
        <v>541</v>
      </c>
      <c r="F1026" s="27" t="s">
        <v>64</v>
      </c>
      <c r="G1026" s="6" t="s">
        <v>20</v>
      </c>
      <c r="H1026" s="6">
        <v>244</v>
      </c>
      <c r="I1026" s="6">
        <v>244</v>
      </c>
      <c r="J1026" s="6">
        <f t="shared" ref="J1026:J1089" si="16">I1026/1000</f>
        <v>0.24399999999999999</v>
      </c>
      <c r="K1026" s="6">
        <v>1</v>
      </c>
      <c r="L1026" s="6" t="s">
        <v>194</v>
      </c>
      <c r="M1026" s="6" t="s">
        <v>63</v>
      </c>
      <c r="N1026" s="6" t="s">
        <v>36</v>
      </c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</row>
    <row r="1027" spans="2:32" ht="45" customHeight="1">
      <c r="B1027" s="16">
        <v>1026</v>
      </c>
      <c r="C1027" s="6">
        <v>60000000367</v>
      </c>
      <c r="D1027" s="22">
        <v>61051000000</v>
      </c>
      <c r="E1027" s="23" t="s">
        <v>494</v>
      </c>
      <c r="F1027" s="27" t="s">
        <v>47</v>
      </c>
      <c r="G1027" s="7" t="s">
        <v>10</v>
      </c>
      <c r="H1027" s="6">
        <v>222</v>
      </c>
      <c r="I1027" s="6">
        <v>222</v>
      </c>
      <c r="J1027" s="6">
        <f t="shared" si="16"/>
        <v>0.222</v>
      </c>
      <c r="K1027" s="6">
        <v>1</v>
      </c>
      <c r="L1027" s="6" t="s">
        <v>207</v>
      </c>
      <c r="M1027" s="6" t="s">
        <v>67</v>
      </c>
      <c r="N1027" s="6" t="s">
        <v>25</v>
      </c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 spans="2:32" ht="45" customHeight="1">
      <c r="B1028" s="16">
        <v>1027</v>
      </c>
      <c r="C1028" s="6">
        <v>60000000365</v>
      </c>
      <c r="D1028" s="22">
        <v>61091000000</v>
      </c>
      <c r="E1028" s="23" t="s">
        <v>608</v>
      </c>
      <c r="F1028" s="27" t="s">
        <v>175</v>
      </c>
      <c r="G1028" s="6" t="s">
        <v>20</v>
      </c>
      <c r="H1028" s="6">
        <v>86</v>
      </c>
      <c r="I1028" s="6">
        <v>86</v>
      </c>
      <c r="J1028" s="6">
        <f t="shared" si="16"/>
        <v>8.5999999999999993E-2</v>
      </c>
      <c r="K1028" s="6">
        <v>1</v>
      </c>
      <c r="L1028" s="6" t="s">
        <v>229</v>
      </c>
      <c r="M1028" s="6" t="s">
        <v>18</v>
      </c>
      <c r="N1028" s="6" t="s">
        <v>25</v>
      </c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</row>
    <row r="1029" spans="2:32" ht="45" customHeight="1">
      <c r="B1029" s="16">
        <v>1028</v>
      </c>
      <c r="C1029" s="6">
        <v>60000000362</v>
      </c>
      <c r="D1029" s="22">
        <v>61044300000</v>
      </c>
      <c r="E1029" s="23" t="s">
        <v>541</v>
      </c>
      <c r="F1029" s="27" t="s">
        <v>64</v>
      </c>
      <c r="G1029" s="6" t="s">
        <v>20</v>
      </c>
      <c r="H1029" s="6">
        <v>200</v>
      </c>
      <c r="I1029" s="6">
        <v>200</v>
      </c>
      <c r="J1029" s="6">
        <f t="shared" si="16"/>
        <v>0.2</v>
      </c>
      <c r="K1029" s="6">
        <v>1</v>
      </c>
      <c r="L1029" s="6" t="s">
        <v>194</v>
      </c>
      <c r="M1029" s="6" t="s">
        <v>48</v>
      </c>
      <c r="N1029" s="6" t="s">
        <v>36</v>
      </c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 spans="2:32" ht="45" customHeight="1">
      <c r="B1030" s="16">
        <v>1029</v>
      </c>
      <c r="C1030" s="6">
        <v>60000000363</v>
      </c>
      <c r="D1030" s="22">
        <v>61044200000</v>
      </c>
      <c r="E1030" s="23" t="s">
        <v>506</v>
      </c>
      <c r="F1030" s="27" t="s">
        <v>64</v>
      </c>
      <c r="G1030" s="6" t="s">
        <v>20</v>
      </c>
      <c r="H1030" s="6">
        <v>196</v>
      </c>
      <c r="I1030" s="6">
        <v>196</v>
      </c>
      <c r="J1030" s="6">
        <f t="shared" si="16"/>
        <v>0.19600000000000001</v>
      </c>
      <c r="K1030" s="6">
        <v>1</v>
      </c>
      <c r="L1030" s="6" t="s">
        <v>224</v>
      </c>
      <c r="M1030" s="6" t="s">
        <v>48</v>
      </c>
      <c r="N1030" s="6" t="s">
        <v>25</v>
      </c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</row>
    <row r="1031" spans="2:32" ht="26.25" customHeight="1">
      <c r="B1031" s="16">
        <v>1030</v>
      </c>
      <c r="C1031" s="6">
        <v>60000000366</v>
      </c>
      <c r="D1031" s="16">
        <v>42022210000</v>
      </c>
      <c r="E1031" s="37" t="s">
        <v>596</v>
      </c>
      <c r="F1031" s="27" t="s">
        <v>120</v>
      </c>
      <c r="G1031" s="6" t="s">
        <v>20</v>
      </c>
      <c r="H1031" s="6">
        <v>312</v>
      </c>
      <c r="I1031" s="6">
        <v>312</v>
      </c>
      <c r="J1031" s="6">
        <f t="shared" si="16"/>
        <v>0.312</v>
      </c>
      <c r="K1031" s="6">
        <v>1</v>
      </c>
      <c r="L1031" s="6" t="s">
        <v>216</v>
      </c>
      <c r="M1031" s="6" t="s">
        <v>18</v>
      </c>
      <c r="N1031" s="6" t="s">
        <v>45</v>
      </c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 spans="2:32" ht="60" customHeight="1">
      <c r="B1032" s="16">
        <v>1031</v>
      </c>
      <c r="C1032" s="6">
        <v>60000000371</v>
      </c>
      <c r="D1032" s="22">
        <v>61059090000</v>
      </c>
      <c r="E1032" s="23" t="s">
        <v>626</v>
      </c>
      <c r="F1032" s="27" t="s">
        <v>47</v>
      </c>
      <c r="G1032" s="7" t="s">
        <v>10</v>
      </c>
      <c r="H1032" s="6">
        <v>154</v>
      </c>
      <c r="I1032" s="6">
        <v>154</v>
      </c>
      <c r="J1032" s="6">
        <f t="shared" si="16"/>
        <v>0.154</v>
      </c>
      <c r="K1032" s="6">
        <v>1</v>
      </c>
      <c r="L1032" s="6" t="s">
        <v>207</v>
      </c>
      <c r="M1032" s="6" t="s">
        <v>18</v>
      </c>
      <c r="N1032" s="6" t="s">
        <v>149</v>
      </c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</row>
    <row r="1033" spans="2:32" ht="45" customHeight="1">
      <c r="B1033" s="16">
        <v>1032</v>
      </c>
      <c r="C1033" s="6">
        <v>60000000370</v>
      </c>
      <c r="D1033" s="22">
        <v>61044300000</v>
      </c>
      <c r="E1033" s="23" t="s">
        <v>541</v>
      </c>
      <c r="F1033" s="27" t="s">
        <v>64</v>
      </c>
      <c r="G1033" s="6" t="s">
        <v>20</v>
      </c>
      <c r="H1033" s="6">
        <v>206</v>
      </c>
      <c r="I1033" s="6">
        <v>206</v>
      </c>
      <c r="J1033" s="6">
        <f t="shared" si="16"/>
        <v>0.20599999999999999</v>
      </c>
      <c r="K1033" s="6">
        <v>1</v>
      </c>
      <c r="L1033" s="6" t="s">
        <v>230</v>
      </c>
      <c r="M1033" s="6" t="s">
        <v>18</v>
      </c>
      <c r="N1033" s="6" t="s">
        <v>36</v>
      </c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 spans="2:32" ht="30" customHeight="1">
      <c r="B1034" s="16">
        <v>1033</v>
      </c>
      <c r="C1034" s="6">
        <v>60000000416</v>
      </c>
      <c r="D1034" s="22">
        <v>62023000000</v>
      </c>
      <c r="E1034" s="23" t="s">
        <v>564</v>
      </c>
      <c r="F1034" s="27" t="s">
        <v>62</v>
      </c>
      <c r="G1034" s="6" t="s">
        <v>20</v>
      </c>
      <c r="H1034" s="6">
        <v>876</v>
      </c>
      <c r="I1034" s="6">
        <v>876</v>
      </c>
      <c r="J1034" s="6">
        <f t="shared" si="16"/>
        <v>0.876</v>
      </c>
      <c r="K1034" s="6">
        <v>1</v>
      </c>
      <c r="L1034" s="6" t="s">
        <v>207</v>
      </c>
      <c r="M1034" s="6" t="s">
        <v>67</v>
      </c>
      <c r="N1034" s="6" t="s">
        <v>25</v>
      </c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</row>
    <row r="1035" spans="2:32" ht="45" customHeight="1">
      <c r="B1035" s="16">
        <v>1034</v>
      </c>
      <c r="C1035" s="6">
        <v>60000000369</v>
      </c>
      <c r="D1035" s="22">
        <v>61044300000</v>
      </c>
      <c r="E1035" s="23" t="s">
        <v>541</v>
      </c>
      <c r="F1035" s="27" t="s">
        <v>64</v>
      </c>
      <c r="G1035" s="6" t="s">
        <v>20</v>
      </c>
      <c r="H1035" s="6">
        <v>178</v>
      </c>
      <c r="I1035" s="6">
        <v>178</v>
      </c>
      <c r="J1035" s="6">
        <f t="shared" si="16"/>
        <v>0.17799999999999999</v>
      </c>
      <c r="K1035" s="6">
        <v>1</v>
      </c>
      <c r="L1035" s="6" t="s">
        <v>231</v>
      </c>
      <c r="M1035" s="6" t="s">
        <v>48</v>
      </c>
      <c r="N1035" s="6" t="s">
        <v>36</v>
      </c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</row>
    <row r="1036" spans="2:32" ht="45" customHeight="1">
      <c r="B1036" s="16">
        <v>1035</v>
      </c>
      <c r="C1036" s="6">
        <v>60000000397</v>
      </c>
      <c r="D1036" s="22">
        <v>61044200000</v>
      </c>
      <c r="E1036" s="23" t="s">
        <v>506</v>
      </c>
      <c r="F1036" s="27" t="s">
        <v>64</v>
      </c>
      <c r="G1036" s="6" t="s">
        <v>20</v>
      </c>
      <c r="H1036" s="6">
        <v>424</v>
      </c>
      <c r="I1036" s="6">
        <v>424</v>
      </c>
      <c r="J1036" s="6">
        <f t="shared" si="16"/>
        <v>0.42399999999999999</v>
      </c>
      <c r="K1036" s="6">
        <v>1</v>
      </c>
      <c r="L1036" s="6" t="s">
        <v>194</v>
      </c>
      <c r="M1036" s="6" t="s">
        <v>48</v>
      </c>
      <c r="N1036" s="6" t="s">
        <v>25</v>
      </c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</row>
    <row r="1037" spans="2:32" ht="45" customHeight="1">
      <c r="B1037" s="16">
        <v>1036</v>
      </c>
      <c r="C1037" s="6">
        <v>60000000396</v>
      </c>
      <c r="D1037" s="22">
        <v>61044200000</v>
      </c>
      <c r="E1037" s="23" t="s">
        <v>506</v>
      </c>
      <c r="F1037" s="27" t="s">
        <v>64</v>
      </c>
      <c r="G1037" s="6" t="s">
        <v>20</v>
      </c>
      <c r="H1037" s="6">
        <v>424</v>
      </c>
      <c r="I1037" s="6">
        <v>424</v>
      </c>
      <c r="J1037" s="6">
        <f t="shared" si="16"/>
        <v>0.42399999999999999</v>
      </c>
      <c r="K1037" s="6">
        <v>1</v>
      </c>
      <c r="L1037" s="6" t="s">
        <v>194</v>
      </c>
      <c r="M1037" s="6" t="s">
        <v>48</v>
      </c>
      <c r="N1037" s="6" t="s">
        <v>25</v>
      </c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 spans="2:32" ht="45" customHeight="1">
      <c r="B1038" s="16">
        <v>1037</v>
      </c>
      <c r="C1038" s="6">
        <v>60000000364</v>
      </c>
      <c r="D1038" s="22">
        <v>61099020000</v>
      </c>
      <c r="E1038" s="23" t="s">
        <v>604</v>
      </c>
      <c r="F1038" s="27" t="s">
        <v>175</v>
      </c>
      <c r="G1038" s="6" t="s">
        <v>20</v>
      </c>
      <c r="H1038" s="6">
        <v>84</v>
      </c>
      <c r="I1038" s="6">
        <v>84</v>
      </c>
      <c r="J1038" s="6">
        <f t="shared" si="16"/>
        <v>8.4000000000000005E-2</v>
      </c>
      <c r="K1038" s="6">
        <v>1</v>
      </c>
      <c r="L1038" s="6" t="s">
        <v>219</v>
      </c>
      <c r="M1038" s="6" t="s">
        <v>201</v>
      </c>
      <c r="N1038" s="6" t="s">
        <v>36</v>
      </c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</row>
    <row r="1039" spans="2:32" ht="45" customHeight="1">
      <c r="B1039" s="16">
        <v>1038</v>
      </c>
      <c r="C1039" s="6">
        <v>60000000376</v>
      </c>
      <c r="D1039" s="22">
        <v>61044300000</v>
      </c>
      <c r="E1039" s="23" t="s">
        <v>541</v>
      </c>
      <c r="F1039" s="27" t="s">
        <v>64</v>
      </c>
      <c r="G1039" s="6" t="s">
        <v>20</v>
      </c>
      <c r="H1039" s="6">
        <v>166</v>
      </c>
      <c r="I1039" s="6">
        <v>166</v>
      </c>
      <c r="J1039" s="6">
        <f t="shared" si="16"/>
        <v>0.16600000000000001</v>
      </c>
      <c r="K1039" s="6">
        <v>1</v>
      </c>
      <c r="L1039" s="6" t="s">
        <v>232</v>
      </c>
      <c r="M1039" s="6" t="s">
        <v>195</v>
      </c>
      <c r="N1039" s="6" t="s">
        <v>36</v>
      </c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 spans="2:32" ht="30" customHeight="1">
      <c r="B1040" s="16">
        <v>1039</v>
      </c>
      <c r="C1040" s="6">
        <v>60000000374</v>
      </c>
      <c r="D1040" s="22">
        <v>62046318000</v>
      </c>
      <c r="E1040" s="23" t="s">
        <v>511</v>
      </c>
      <c r="F1040" s="27" t="s">
        <v>52</v>
      </c>
      <c r="G1040" s="6" t="s">
        <v>20</v>
      </c>
      <c r="H1040" s="6">
        <v>240</v>
      </c>
      <c r="I1040" s="6">
        <v>240</v>
      </c>
      <c r="J1040" s="6">
        <f t="shared" si="16"/>
        <v>0.24</v>
      </c>
      <c r="K1040" s="6">
        <v>1</v>
      </c>
      <c r="L1040" s="6" t="s">
        <v>233</v>
      </c>
      <c r="M1040" s="6" t="s">
        <v>18</v>
      </c>
      <c r="N1040" s="6" t="s">
        <v>36</v>
      </c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</row>
    <row r="1041" spans="2:32" ht="45" customHeight="1">
      <c r="B1041" s="16">
        <v>1040</v>
      </c>
      <c r="C1041" s="6">
        <v>60000000377</v>
      </c>
      <c r="D1041" s="22">
        <v>61083100000</v>
      </c>
      <c r="E1041" s="23" t="s">
        <v>641</v>
      </c>
      <c r="F1041" s="31" t="s">
        <v>234</v>
      </c>
      <c r="G1041" s="6" t="s">
        <v>20</v>
      </c>
      <c r="H1041" s="6">
        <v>228</v>
      </c>
      <c r="I1041" s="6">
        <v>228</v>
      </c>
      <c r="J1041" s="6">
        <f t="shared" si="16"/>
        <v>0.22800000000000001</v>
      </c>
      <c r="K1041" s="6">
        <v>1</v>
      </c>
      <c r="L1041" s="6" t="s">
        <v>235</v>
      </c>
      <c r="M1041" s="73" t="s">
        <v>509</v>
      </c>
      <c r="N1041" s="6" t="s">
        <v>13</v>
      </c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</row>
    <row r="1042" spans="2:32" ht="30" customHeight="1">
      <c r="B1042" s="16">
        <v>1041</v>
      </c>
      <c r="C1042" s="6">
        <v>60000000384</v>
      </c>
      <c r="D1042" s="22">
        <v>62046318000</v>
      </c>
      <c r="E1042" s="23" t="s">
        <v>511</v>
      </c>
      <c r="F1042" s="27" t="s">
        <v>52</v>
      </c>
      <c r="G1042" s="6" t="s">
        <v>20</v>
      </c>
      <c r="H1042" s="6">
        <v>258</v>
      </c>
      <c r="I1042" s="6">
        <v>258</v>
      </c>
      <c r="J1042" s="6">
        <f t="shared" si="16"/>
        <v>0.25800000000000001</v>
      </c>
      <c r="K1042" s="6">
        <v>1</v>
      </c>
      <c r="L1042" s="6" t="s">
        <v>222</v>
      </c>
      <c r="M1042" s="20" t="s">
        <v>147</v>
      </c>
      <c r="N1042" s="6" t="s">
        <v>36</v>
      </c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spans="2:32" ht="45" customHeight="1">
      <c r="B1043" s="16">
        <v>1042</v>
      </c>
      <c r="C1043" s="6">
        <v>60000000373</v>
      </c>
      <c r="D1043" s="22">
        <v>61099020000</v>
      </c>
      <c r="E1043" s="23" t="s">
        <v>604</v>
      </c>
      <c r="F1043" s="27" t="s">
        <v>175</v>
      </c>
      <c r="G1043" s="6" t="s">
        <v>20</v>
      </c>
      <c r="H1043" s="6">
        <v>130</v>
      </c>
      <c r="I1043" s="6">
        <v>130</v>
      </c>
      <c r="J1043" s="6">
        <f t="shared" si="16"/>
        <v>0.13</v>
      </c>
      <c r="K1043" s="6">
        <v>1</v>
      </c>
      <c r="L1043" s="6" t="s">
        <v>237</v>
      </c>
      <c r="M1043" s="6" t="s">
        <v>18</v>
      </c>
      <c r="N1043" s="6" t="s">
        <v>36</v>
      </c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</row>
    <row r="1044" spans="2:32" ht="30" customHeight="1">
      <c r="B1044" s="16">
        <v>1043</v>
      </c>
      <c r="C1044" s="6">
        <v>60000000378</v>
      </c>
      <c r="D1044" s="22">
        <v>61046200000</v>
      </c>
      <c r="E1044" s="23" t="s">
        <v>588</v>
      </c>
      <c r="F1044" s="27" t="s">
        <v>69</v>
      </c>
      <c r="G1044" s="6" t="s">
        <v>20</v>
      </c>
      <c r="H1044" s="6">
        <v>282</v>
      </c>
      <c r="I1044" s="6">
        <v>282</v>
      </c>
      <c r="J1044" s="6">
        <f t="shared" si="16"/>
        <v>0.28199999999999997</v>
      </c>
      <c r="K1044" s="6">
        <v>1</v>
      </c>
      <c r="L1044" s="6" t="s">
        <v>229</v>
      </c>
      <c r="M1044" s="6" t="s">
        <v>12</v>
      </c>
      <c r="N1044" s="6" t="s">
        <v>25</v>
      </c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</row>
    <row r="1045" spans="2:32" ht="45" customHeight="1">
      <c r="B1045" s="16">
        <v>1044</v>
      </c>
      <c r="C1045" s="6">
        <v>60000000361</v>
      </c>
      <c r="D1045" s="22">
        <v>61044300000</v>
      </c>
      <c r="E1045" s="23" t="s">
        <v>541</v>
      </c>
      <c r="F1045" s="27" t="s">
        <v>64</v>
      </c>
      <c r="G1045" s="6" t="s">
        <v>20</v>
      </c>
      <c r="H1045" s="6">
        <v>170</v>
      </c>
      <c r="I1045" s="6">
        <v>170</v>
      </c>
      <c r="J1045" s="6">
        <f t="shared" si="16"/>
        <v>0.17</v>
      </c>
      <c r="K1045" s="6">
        <v>1</v>
      </c>
      <c r="L1045" s="6" t="s">
        <v>194</v>
      </c>
      <c r="M1045" s="20" t="s">
        <v>147</v>
      </c>
      <c r="N1045" s="6" t="s">
        <v>36</v>
      </c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</row>
    <row r="1046" spans="2:32" ht="45" customHeight="1">
      <c r="B1046" s="16">
        <v>1045</v>
      </c>
      <c r="C1046" s="6">
        <v>60000000387</v>
      </c>
      <c r="D1046" s="22">
        <v>61099020000</v>
      </c>
      <c r="E1046" s="23" t="s">
        <v>604</v>
      </c>
      <c r="F1046" s="27" t="s">
        <v>175</v>
      </c>
      <c r="G1046" s="6" t="s">
        <v>20</v>
      </c>
      <c r="H1046" s="6">
        <v>140</v>
      </c>
      <c r="I1046" s="6">
        <v>140</v>
      </c>
      <c r="J1046" s="6">
        <f t="shared" si="16"/>
        <v>0.14000000000000001</v>
      </c>
      <c r="K1046" s="6">
        <v>1</v>
      </c>
      <c r="L1046" s="6" t="s">
        <v>238</v>
      </c>
      <c r="M1046" s="6" t="s">
        <v>18</v>
      </c>
      <c r="N1046" s="6" t="s">
        <v>239</v>
      </c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</row>
    <row r="1047" spans="2:32" ht="45" customHeight="1">
      <c r="B1047" s="16">
        <v>1046</v>
      </c>
      <c r="C1047" s="6">
        <v>60000000360</v>
      </c>
      <c r="D1047" s="22">
        <v>61091000000</v>
      </c>
      <c r="E1047" s="23" t="s">
        <v>608</v>
      </c>
      <c r="F1047" s="27" t="s">
        <v>175</v>
      </c>
      <c r="G1047" s="6" t="s">
        <v>20</v>
      </c>
      <c r="H1047" s="6">
        <v>58</v>
      </c>
      <c r="I1047" s="6">
        <v>58</v>
      </c>
      <c r="J1047" s="6">
        <f t="shared" si="16"/>
        <v>5.8000000000000003E-2</v>
      </c>
      <c r="K1047" s="6">
        <v>1</v>
      </c>
      <c r="L1047" s="6" t="s">
        <v>207</v>
      </c>
      <c r="M1047" s="6" t="s">
        <v>12</v>
      </c>
      <c r="N1047" s="6" t="s">
        <v>25</v>
      </c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</row>
    <row r="1048" spans="2:32" ht="45" customHeight="1">
      <c r="B1048" s="16">
        <v>1047</v>
      </c>
      <c r="C1048" s="6">
        <v>60000000407</v>
      </c>
      <c r="D1048" s="22">
        <v>61044300000</v>
      </c>
      <c r="E1048" s="23" t="s">
        <v>541</v>
      </c>
      <c r="F1048" s="27" t="s">
        <v>64</v>
      </c>
      <c r="G1048" s="6" t="s">
        <v>20</v>
      </c>
      <c r="H1048" s="6">
        <v>236</v>
      </c>
      <c r="I1048" s="6">
        <v>236</v>
      </c>
      <c r="J1048" s="6">
        <f t="shared" si="16"/>
        <v>0.23599999999999999</v>
      </c>
      <c r="K1048" s="6">
        <v>1</v>
      </c>
      <c r="L1048" s="6" t="s">
        <v>240</v>
      </c>
      <c r="M1048" s="6" t="s">
        <v>18</v>
      </c>
      <c r="N1048" s="6" t="s">
        <v>36</v>
      </c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</row>
    <row r="1049" spans="2:32" ht="45" customHeight="1">
      <c r="B1049" s="16">
        <v>1048</v>
      </c>
      <c r="C1049" s="6">
        <v>60000000359</v>
      </c>
      <c r="D1049" s="22">
        <v>61044300000</v>
      </c>
      <c r="E1049" s="23" t="s">
        <v>541</v>
      </c>
      <c r="F1049" s="27" t="s">
        <v>64</v>
      </c>
      <c r="G1049" s="6" t="s">
        <v>20</v>
      </c>
      <c r="H1049" s="6">
        <v>460</v>
      </c>
      <c r="I1049" s="6">
        <v>460</v>
      </c>
      <c r="J1049" s="6">
        <f t="shared" si="16"/>
        <v>0.46</v>
      </c>
      <c r="K1049" s="6">
        <v>1</v>
      </c>
      <c r="L1049" s="6" t="s">
        <v>194</v>
      </c>
      <c r="M1049" s="6" t="s">
        <v>201</v>
      </c>
      <c r="N1049" s="6" t="s">
        <v>36</v>
      </c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</row>
    <row r="1050" spans="2:32" ht="45" customHeight="1">
      <c r="B1050" s="16">
        <v>1049</v>
      </c>
      <c r="C1050" s="6">
        <v>60000000388</v>
      </c>
      <c r="D1050" s="22">
        <v>61044300000</v>
      </c>
      <c r="E1050" s="23" t="s">
        <v>541</v>
      </c>
      <c r="F1050" s="27" t="s">
        <v>64</v>
      </c>
      <c r="G1050" s="6" t="s">
        <v>20</v>
      </c>
      <c r="H1050" s="6">
        <v>348</v>
      </c>
      <c r="I1050" s="6">
        <v>348</v>
      </c>
      <c r="J1050" s="6">
        <f t="shared" si="16"/>
        <v>0.34799999999999998</v>
      </c>
      <c r="K1050" s="6">
        <v>1</v>
      </c>
      <c r="L1050" s="6" t="s">
        <v>241</v>
      </c>
      <c r="M1050" s="6" t="s">
        <v>48</v>
      </c>
      <c r="N1050" s="6" t="s">
        <v>36</v>
      </c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 spans="2:32" ht="30" customHeight="1">
      <c r="B1051" s="16">
        <v>1050</v>
      </c>
      <c r="C1051" s="6">
        <v>60000000358</v>
      </c>
      <c r="D1051" s="22">
        <v>61099020000</v>
      </c>
      <c r="E1051" s="23" t="s">
        <v>508</v>
      </c>
      <c r="F1051" s="27" t="s">
        <v>46</v>
      </c>
      <c r="G1051" s="6" t="s">
        <v>20</v>
      </c>
      <c r="H1051" s="6">
        <v>126</v>
      </c>
      <c r="I1051" s="6">
        <v>126</v>
      </c>
      <c r="J1051" s="6">
        <f t="shared" si="16"/>
        <v>0.126</v>
      </c>
      <c r="K1051" s="6">
        <v>1</v>
      </c>
      <c r="L1051" s="6" t="s">
        <v>242</v>
      </c>
      <c r="M1051" s="6" t="s">
        <v>12</v>
      </c>
      <c r="N1051" s="6" t="s">
        <v>36</v>
      </c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</row>
    <row r="1052" spans="2:32" ht="30" customHeight="1">
      <c r="B1052" s="16">
        <v>1051</v>
      </c>
      <c r="C1052" s="6">
        <v>60000000357</v>
      </c>
      <c r="D1052" s="22">
        <v>61099090000</v>
      </c>
      <c r="E1052" s="23" t="s">
        <v>642</v>
      </c>
      <c r="F1052" s="27" t="s">
        <v>46</v>
      </c>
      <c r="G1052" s="6" t="s">
        <v>20</v>
      </c>
      <c r="H1052" s="6">
        <v>182</v>
      </c>
      <c r="I1052" s="6">
        <v>182</v>
      </c>
      <c r="J1052" s="6">
        <f t="shared" si="16"/>
        <v>0.182</v>
      </c>
      <c r="K1052" s="6">
        <v>1</v>
      </c>
      <c r="L1052" s="6" t="s">
        <v>194</v>
      </c>
      <c r="M1052" s="6" t="s">
        <v>243</v>
      </c>
      <c r="N1052" s="6" t="s">
        <v>190</v>
      </c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</row>
    <row r="1053" spans="2:32" ht="60" customHeight="1">
      <c r="B1053" s="16">
        <v>1052</v>
      </c>
      <c r="C1053" s="6">
        <v>60000000356</v>
      </c>
      <c r="D1053" s="22">
        <v>61044900000</v>
      </c>
      <c r="E1053" s="23" t="s">
        <v>590</v>
      </c>
      <c r="F1053" s="27" t="s">
        <v>64</v>
      </c>
      <c r="G1053" s="6" t="s">
        <v>20</v>
      </c>
      <c r="H1053" s="6">
        <v>434</v>
      </c>
      <c r="I1053" s="6">
        <v>434</v>
      </c>
      <c r="J1053" s="6">
        <f t="shared" si="16"/>
        <v>0.434</v>
      </c>
      <c r="K1053" s="6">
        <v>1</v>
      </c>
      <c r="L1053" s="6" t="s">
        <v>194</v>
      </c>
      <c r="M1053" s="6" t="s">
        <v>18</v>
      </c>
      <c r="N1053" s="6" t="s">
        <v>174</v>
      </c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</row>
    <row r="1054" spans="2:32" ht="45" customHeight="1">
      <c r="B1054" s="16">
        <v>1053</v>
      </c>
      <c r="C1054" s="6">
        <v>60000000355</v>
      </c>
      <c r="D1054" s="22">
        <v>61091000000</v>
      </c>
      <c r="E1054" s="23" t="s">
        <v>608</v>
      </c>
      <c r="F1054" s="27" t="s">
        <v>175</v>
      </c>
      <c r="G1054" s="6" t="s">
        <v>20</v>
      </c>
      <c r="H1054" s="6">
        <v>50</v>
      </c>
      <c r="I1054" s="6">
        <v>50</v>
      </c>
      <c r="J1054" s="6">
        <f t="shared" si="16"/>
        <v>0.05</v>
      </c>
      <c r="K1054" s="6">
        <v>1</v>
      </c>
      <c r="L1054" s="6" t="s">
        <v>207</v>
      </c>
      <c r="M1054" s="6" t="s">
        <v>12</v>
      </c>
      <c r="N1054" s="6" t="s">
        <v>25</v>
      </c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</row>
    <row r="1055" spans="2:32" ht="45" customHeight="1">
      <c r="B1055" s="16">
        <v>1054</v>
      </c>
      <c r="C1055" s="6">
        <v>60000000354</v>
      </c>
      <c r="D1055" s="22">
        <v>61091000000</v>
      </c>
      <c r="E1055" s="23" t="s">
        <v>608</v>
      </c>
      <c r="F1055" s="27" t="s">
        <v>175</v>
      </c>
      <c r="G1055" s="6" t="s">
        <v>20</v>
      </c>
      <c r="H1055" s="6">
        <v>60</v>
      </c>
      <c r="I1055" s="6">
        <v>60</v>
      </c>
      <c r="J1055" s="6">
        <f t="shared" si="16"/>
        <v>0.06</v>
      </c>
      <c r="K1055" s="6">
        <v>1</v>
      </c>
      <c r="L1055" s="6" t="s">
        <v>207</v>
      </c>
      <c r="M1055" s="6" t="s">
        <v>12</v>
      </c>
      <c r="N1055" s="6" t="s">
        <v>25</v>
      </c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 spans="2:32" ht="30" customHeight="1">
      <c r="B1056" s="16">
        <v>1055</v>
      </c>
      <c r="C1056" s="6">
        <v>60000000353</v>
      </c>
      <c r="D1056" s="22">
        <v>61062000000</v>
      </c>
      <c r="E1056" s="23" t="s">
        <v>591</v>
      </c>
      <c r="F1056" s="27" t="s">
        <v>47</v>
      </c>
      <c r="G1056" s="6" t="s">
        <v>20</v>
      </c>
      <c r="H1056" s="6">
        <v>528</v>
      </c>
      <c r="I1056" s="6">
        <v>528</v>
      </c>
      <c r="J1056" s="6">
        <f t="shared" si="16"/>
        <v>0.52800000000000002</v>
      </c>
      <c r="K1056" s="6">
        <v>1</v>
      </c>
      <c r="L1056" s="6" t="s">
        <v>244</v>
      </c>
      <c r="M1056" s="6" t="s">
        <v>18</v>
      </c>
      <c r="N1056" s="6" t="s">
        <v>192</v>
      </c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 spans="2:32" ht="45" customHeight="1">
      <c r="B1057" s="16">
        <v>1056</v>
      </c>
      <c r="C1057" s="6">
        <v>60000000352</v>
      </c>
      <c r="D1057" s="22">
        <v>61091000000</v>
      </c>
      <c r="E1057" s="23" t="s">
        <v>608</v>
      </c>
      <c r="F1057" s="27" t="s">
        <v>175</v>
      </c>
      <c r="G1057" s="6" t="s">
        <v>20</v>
      </c>
      <c r="H1057" s="6">
        <v>84</v>
      </c>
      <c r="I1057" s="6">
        <v>84</v>
      </c>
      <c r="J1057" s="6">
        <f t="shared" si="16"/>
        <v>8.4000000000000005E-2</v>
      </c>
      <c r="K1057" s="6">
        <v>1</v>
      </c>
      <c r="L1057" s="6" t="s">
        <v>219</v>
      </c>
      <c r="M1057" s="6" t="s">
        <v>201</v>
      </c>
      <c r="N1057" s="6" t="s">
        <v>25</v>
      </c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 spans="2:32" ht="45" customHeight="1">
      <c r="B1058" s="16">
        <v>1057</v>
      </c>
      <c r="C1058" s="6">
        <v>60000000351</v>
      </c>
      <c r="D1058" s="22">
        <v>61044300000</v>
      </c>
      <c r="E1058" s="23" t="s">
        <v>541</v>
      </c>
      <c r="F1058" s="27" t="s">
        <v>64</v>
      </c>
      <c r="G1058" s="6" t="s">
        <v>20</v>
      </c>
      <c r="H1058" s="6">
        <v>242</v>
      </c>
      <c r="I1058" s="6">
        <v>242</v>
      </c>
      <c r="J1058" s="6">
        <f t="shared" si="16"/>
        <v>0.24199999999999999</v>
      </c>
      <c r="K1058" s="6">
        <v>1</v>
      </c>
      <c r="L1058" s="6" t="s">
        <v>194</v>
      </c>
      <c r="M1058" s="73" t="s">
        <v>509</v>
      </c>
      <c r="N1058" s="6" t="s">
        <v>36</v>
      </c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</row>
    <row r="1059" spans="2:32" ht="45" customHeight="1">
      <c r="B1059" s="16">
        <v>1058</v>
      </c>
      <c r="C1059" s="6">
        <v>60000000350</v>
      </c>
      <c r="D1059" s="22">
        <v>61044200000</v>
      </c>
      <c r="E1059" s="23" t="s">
        <v>506</v>
      </c>
      <c r="F1059" s="27" t="s">
        <v>64</v>
      </c>
      <c r="G1059" s="6" t="s">
        <v>20</v>
      </c>
      <c r="H1059" s="6">
        <v>224</v>
      </c>
      <c r="I1059" s="6">
        <v>224</v>
      </c>
      <c r="J1059" s="6">
        <f t="shared" si="16"/>
        <v>0.224</v>
      </c>
      <c r="K1059" s="6">
        <v>1</v>
      </c>
      <c r="L1059" s="6" t="s">
        <v>227</v>
      </c>
      <c r="M1059" s="6" t="s">
        <v>18</v>
      </c>
      <c r="N1059" s="6" t="s">
        <v>37</v>
      </c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</row>
    <row r="1060" spans="2:32" ht="30" customHeight="1">
      <c r="B1060" s="16">
        <v>1059</v>
      </c>
      <c r="C1060" s="6">
        <v>60000000349</v>
      </c>
      <c r="D1060" s="22">
        <v>61124990000</v>
      </c>
      <c r="E1060" s="23" t="s">
        <v>640</v>
      </c>
      <c r="F1060" s="27" t="s">
        <v>171</v>
      </c>
      <c r="G1060" s="6" t="s">
        <v>20</v>
      </c>
      <c r="H1060" s="6">
        <v>82</v>
      </c>
      <c r="I1060" s="6">
        <v>82</v>
      </c>
      <c r="J1060" s="6">
        <f t="shared" si="16"/>
        <v>8.2000000000000003E-2</v>
      </c>
      <c r="K1060" s="6">
        <v>1</v>
      </c>
      <c r="L1060" s="6" t="s">
        <v>245</v>
      </c>
      <c r="M1060" s="6" t="s">
        <v>12</v>
      </c>
      <c r="N1060" s="6" t="s">
        <v>25</v>
      </c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</row>
    <row r="1061" spans="2:32" ht="30" customHeight="1">
      <c r="B1061" s="16">
        <v>1060</v>
      </c>
      <c r="C1061" s="6">
        <v>60000000348</v>
      </c>
      <c r="D1061" s="22">
        <v>61124990000</v>
      </c>
      <c r="E1061" s="23" t="s">
        <v>640</v>
      </c>
      <c r="F1061" s="27" t="s">
        <v>171</v>
      </c>
      <c r="G1061" s="6" t="s">
        <v>20</v>
      </c>
      <c r="H1061" s="6">
        <v>78</v>
      </c>
      <c r="I1061" s="6">
        <v>78</v>
      </c>
      <c r="J1061" s="6">
        <f t="shared" si="16"/>
        <v>7.8E-2</v>
      </c>
      <c r="K1061" s="6">
        <v>1</v>
      </c>
      <c r="L1061" s="6" t="s">
        <v>245</v>
      </c>
      <c r="M1061" s="6" t="s">
        <v>12</v>
      </c>
      <c r="N1061" s="6" t="s">
        <v>25</v>
      </c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</row>
    <row r="1062" spans="2:32" ht="45" customHeight="1">
      <c r="B1062" s="16">
        <v>1061</v>
      </c>
      <c r="C1062" s="6">
        <v>60000000347</v>
      </c>
      <c r="D1062" s="22">
        <v>61091000000</v>
      </c>
      <c r="E1062" s="23" t="s">
        <v>608</v>
      </c>
      <c r="F1062" s="27" t="s">
        <v>175</v>
      </c>
      <c r="G1062" s="6" t="s">
        <v>20</v>
      </c>
      <c r="H1062" s="6">
        <v>170</v>
      </c>
      <c r="I1062" s="6">
        <v>170</v>
      </c>
      <c r="J1062" s="6">
        <f t="shared" si="16"/>
        <v>0.17</v>
      </c>
      <c r="K1062" s="6">
        <v>1</v>
      </c>
      <c r="L1062" s="6" t="s">
        <v>246</v>
      </c>
      <c r="M1062" s="6" t="s">
        <v>67</v>
      </c>
      <c r="N1062" s="6" t="s">
        <v>25</v>
      </c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</row>
    <row r="1063" spans="2:32" ht="30" customHeight="1">
      <c r="B1063" s="16">
        <v>1062</v>
      </c>
      <c r="C1063" s="6">
        <v>60000000346</v>
      </c>
      <c r="D1063" s="22">
        <v>61142000000</v>
      </c>
      <c r="E1063" s="23" t="s">
        <v>643</v>
      </c>
      <c r="F1063" s="27" t="s">
        <v>247</v>
      </c>
      <c r="G1063" s="6" t="s">
        <v>20</v>
      </c>
      <c r="H1063" s="6">
        <v>68</v>
      </c>
      <c r="I1063" s="6">
        <v>68</v>
      </c>
      <c r="J1063" s="6">
        <f t="shared" si="16"/>
        <v>6.8000000000000005E-2</v>
      </c>
      <c r="K1063" s="6">
        <v>1</v>
      </c>
      <c r="L1063" s="6" t="s">
        <v>194</v>
      </c>
      <c r="M1063" s="6" t="s">
        <v>48</v>
      </c>
      <c r="N1063" s="6" t="s">
        <v>25</v>
      </c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</row>
    <row r="1064" spans="2:32" ht="45" customHeight="1">
      <c r="B1064" s="16">
        <v>1063</v>
      </c>
      <c r="C1064" s="6">
        <v>60000000345</v>
      </c>
      <c r="D1064" s="22">
        <v>61044300000</v>
      </c>
      <c r="E1064" s="23" t="s">
        <v>541</v>
      </c>
      <c r="F1064" s="27" t="s">
        <v>64</v>
      </c>
      <c r="G1064" s="6" t="s">
        <v>20</v>
      </c>
      <c r="H1064" s="6">
        <v>196</v>
      </c>
      <c r="I1064" s="6">
        <v>196</v>
      </c>
      <c r="J1064" s="6">
        <f t="shared" si="16"/>
        <v>0.19600000000000001</v>
      </c>
      <c r="K1064" s="6">
        <v>1</v>
      </c>
      <c r="L1064" s="6" t="s">
        <v>224</v>
      </c>
      <c r="M1064" s="6" t="s">
        <v>48</v>
      </c>
      <c r="N1064" s="6" t="s">
        <v>36</v>
      </c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 spans="2:32" ht="45" customHeight="1">
      <c r="B1065" s="16">
        <v>1064</v>
      </c>
      <c r="C1065" s="6">
        <v>60000000344</v>
      </c>
      <c r="D1065" s="22">
        <v>61044300000</v>
      </c>
      <c r="E1065" s="23" t="s">
        <v>541</v>
      </c>
      <c r="F1065" s="27" t="s">
        <v>64</v>
      </c>
      <c r="G1065" s="6" t="s">
        <v>20</v>
      </c>
      <c r="H1065" s="6">
        <v>216</v>
      </c>
      <c r="I1065" s="6">
        <v>216</v>
      </c>
      <c r="J1065" s="6">
        <f t="shared" si="16"/>
        <v>0.216</v>
      </c>
      <c r="K1065" s="6">
        <v>1</v>
      </c>
      <c r="L1065" s="6" t="s">
        <v>226</v>
      </c>
      <c r="M1065" s="6" t="s">
        <v>67</v>
      </c>
      <c r="N1065" s="6" t="s">
        <v>36</v>
      </c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</row>
    <row r="1066" spans="2:32" ht="45" customHeight="1">
      <c r="B1066" s="16">
        <v>1065</v>
      </c>
      <c r="C1066" s="6">
        <v>60000000343</v>
      </c>
      <c r="D1066" s="22">
        <v>61091000000</v>
      </c>
      <c r="E1066" s="23" t="s">
        <v>608</v>
      </c>
      <c r="F1066" s="27" t="s">
        <v>175</v>
      </c>
      <c r="G1066" s="6" t="s">
        <v>20</v>
      </c>
      <c r="H1066" s="6">
        <v>112</v>
      </c>
      <c r="I1066" s="6">
        <v>112</v>
      </c>
      <c r="J1066" s="6">
        <f t="shared" si="16"/>
        <v>0.112</v>
      </c>
      <c r="K1066" s="6">
        <v>1</v>
      </c>
      <c r="L1066" s="6" t="s">
        <v>221</v>
      </c>
      <c r="M1066" s="6" t="s">
        <v>18</v>
      </c>
      <c r="N1066" s="6" t="s">
        <v>248</v>
      </c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</row>
    <row r="1067" spans="2:32" ht="45" customHeight="1">
      <c r="B1067" s="16">
        <v>1066</v>
      </c>
      <c r="C1067" s="6">
        <v>60000000342</v>
      </c>
      <c r="D1067" s="22">
        <v>61044200000</v>
      </c>
      <c r="E1067" s="23" t="s">
        <v>506</v>
      </c>
      <c r="F1067" s="27" t="s">
        <v>64</v>
      </c>
      <c r="G1067" s="6" t="s">
        <v>20</v>
      </c>
      <c r="H1067" s="6">
        <v>220</v>
      </c>
      <c r="I1067" s="6">
        <v>220</v>
      </c>
      <c r="J1067" s="6">
        <f t="shared" si="16"/>
        <v>0.22</v>
      </c>
      <c r="K1067" s="6">
        <v>1</v>
      </c>
      <c r="L1067" s="6" t="s">
        <v>249</v>
      </c>
      <c r="M1067" s="6" t="s">
        <v>18</v>
      </c>
      <c r="N1067" s="6" t="s">
        <v>25</v>
      </c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</row>
    <row r="1068" spans="2:32" ht="45" customHeight="1">
      <c r="B1068" s="16">
        <v>1067</v>
      </c>
      <c r="C1068" s="6">
        <v>60000000341</v>
      </c>
      <c r="D1068" s="22">
        <v>61083100000</v>
      </c>
      <c r="E1068" s="23" t="s">
        <v>641</v>
      </c>
      <c r="F1068" s="27" t="s">
        <v>234</v>
      </c>
      <c r="G1068" s="6" t="s">
        <v>20</v>
      </c>
      <c r="H1068" s="6">
        <v>226</v>
      </c>
      <c r="I1068" s="6">
        <v>226</v>
      </c>
      <c r="J1068" s="6">
        <f t="shared" si="16"/>
        <v>0.22600000000000001</v>
      </c>
      <c r="K1068" s="6">
        <v>1</v>
      </c>
      <c r="L1068" s="6" t="s">
        <v>235</v>
      </c>
      <c r="M1068" s="73" t="s">
        <v>509</v>
      </c>
      <c r="N1068" s="6" t="s">
        <v>13</v>
      </c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 spans="2:32" ht="45" customHeight="1">
      <c r="B1069" s="16">
        <v>1068</v>
      </c>
      <c r="C1069" s="6">
        <v>60000000340</v>
      </c>
      <c r="D1069" s="22">
        <v>61091000000</v>
      </c>
      <c r="E1069" s="23" t="s">
        <v>608</v>
      </c>
      <c r="F1069" s="27" t="s">
        <v>175</v>
      </c>
      <c r="G1069" s="6" t="s">
        <v>20</v>
      </c>
      <c r="H1069" s="6">
        <v>54</v>
      </c>
      <c r="I1069" s="6">
        <v>54</v>
      </c>
      <c r="J1069" s="6">
        <f t="shared" si="16"/>
        <v>5.3999999999999999E-2</v>
      </c>
      <c r="K1069" s="6">
        <v>1</v>
      </c>
      <c r="L1069" s="6" t="s">
        <v>207</v>
      </c>
      <c r="M1069" s="6" t="s">
        <v>12</v>
      </c>
      <c r="N1069" s="6" t="s">
        <v>25</v>
      </c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</row>
    <row r="1070" spans="2:32" ht="45" customHeight="1">
      <c r="B1070" s="16">
        <v>1069</v>
      </c>
      <c r="C1070" s="6">
        <v>60000000339</v>
      </c>
      <c r="D1070" s="22">
        <v>61124190000</v>
      </c>
      <c r="E1070" s="23" t="s">
        <v>595</v>
      </c>
      <c r="F1070" s="27" t="s">
        <v>171</v>
      </c>
      <c r="G1070" s="6" t="s">
        <v>20</v>
      </c>
      <c r="H1070" s="6">
        <v>122</v>
      </c>
      <c r="I1070" s="6">
        <v>122</v>
      </c>
      <c r="J1070" s="6">
        <f t="shared" si="16"/>
        <v>0.122</v>
      </c>
      <c r="K1070" s="6">
        <v>1</v>
      </c>
      <c r="L1070" s="6" t="s">
        <v>250</v>
      </c>
      <c r="M1070" s="6" t="s">
        <v>18</v>
      </c>
      <c r="N1070" s="6" t="s">
        <v>156</v>
      </c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 spans="2:32" ht="45" customHeight="1">
      <c r="B1071" s="16">
        <v>1070</v>
      </c>
      <c r="C1071" s="6">
        <v>60000000338</v>
      </c>
      <c r="D1071" s="22">
        <v>61124190000</v>
      </c>
      <c r="E1071" s="23" t="s">
        <v>595</v>
      </c>
      <c r="F1071" s="27" t="s">
        <v>171</v>
      </c>
      <c r="G1071" s="6" t="s">
        <v>20</v>
      </c>
      <c r="H1071" s="6">
        <v>112</v>
      </c>
      <c r="I1071" s="6">
        <v>112</v>
      </c>
      <c r="J1071" s="6">
        <f t="shared" si="16"/>
        <v>0.112</v>
      </c>
      <c r="K1071" s="6">
        <v>1</v>
      </c>
      <c r="L1071" s="6" t="s">
        <v>226</v>
      </c>
      <c r="M1071" s="6" t="s">
        <v>67</v>
      </c>
      <c r="N1071" s="6" t="s">
        <v>36</v>
      </c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 spans="2:32" ht="45" customHeight="1">
      <c r="B1072" s="16">
        <v>1071</v>
      </c>
      <c r="C1072" s="6">
        <v>60000000337</v>
      </c>
      <c r="D1072" s="22">
        <v>61091000000</v>
      </c>
      <c r="E1072" s="23" t="s">
        <v>608</v>
      </c>
      <c r="F1072" s="27" t="s">
        <v>175</v>
      </c>
      <c r="G1072" s="6" t="s">
        <v>20</v>
      </c>
      <c r="H1072" s="6">
        <v>60</v>
      </c>
      <c r="I1072" s="6">
        <v>60</v>
      </c>
      <c r="J1072" s="6">
        <f t="shared" si="16"/>
        <v>0.06</v>
      </c>
      <c r="K1072" s="6">
        <v>1</v>
      </c>
      <c r="L1072" s="6" t="s">
        <v>207</v>
      </c>
      <c r="M1072" s="6" t="s">
        <v>12</v>
      </c>
      <c r="N1072" s="6" t="s">
        <v>25</v>
      </c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</row>
    <row r="1073" spans="2:32" ht="45" customHeight="1">
      <c r="B1073" s="16">
        <v>1072</v>
      </c>
      <c r="C1073" s="6">
        <v>60000000336</v>
      </c>
      <c r="D1073" s="22">
        <v>61044300000</v>
      </c>
      <c r="E1073" s="23" t="s">
        <v>541</v>
      </c>
      <c r="F1073" s="27" t="s">
        <v>64</v>
      </c>
      <c r="G1073" s="6" t="s">
        <v>20</v>
      </c>
      <c r="H1073" s="6">
        <v>308</v>
      </c>
      <c r="I1073" s="6">
        <v>308</v>
      </c>
      <c r="J1073" s="6">
        <f t="shared" si="16"/>
        <v>0.308</v>
      </c>
      <c r="K1073" s="6">
        <v>1</v>
      </c>
      <c r="L1073" s="6" t="s">
        <v>220</v>
      </c>
      <c r="M1073" s="6" t="s">
        <v>18</v>
      </c>
      <c r="N1073" s="6" t="s">
        <v>36</v>
      </c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spans="2:32" ht="45" customHeight="1">
      <c r="B1074" s="16">
        <v>1073</v>
      </c>
      <c r="C1074" s="6">
        <v>60000000335</v>
      </c>
      <c r="D1074" s="22">
        <v>61091000000</v>
      </c>
      <c r="E1074" s="23" t="s">
        <v>608</v>
      </c>
      <c r="F1074" s="27" t="s">
        <v>175</v>
      </c>
      <c r="G1074" s="6" t="s">
        <v>20</v>
      </c>
      <c r="H1074" s="6">
        <v>44</v>
      </c>
      <c r="I1074" s="6">
        <v>44</v>
      </c>
      <c r="J1074" s="6">
        <f t="shared" si="16"/>
        <v>4.3999999999999997E-2</v>
      </c>
      <c r="K1074" s="6">
        <v>1</v>
      </c>
      <c r="L1074" s="6" t="s">
        <v>207</v>
      </c>
      <c r="M1074" s="6" t="s">
        <v>12</v>
      </c>
      <c r="N1074" s="6" t="s">
        <v>25</v>
      </c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</row>
    <row r="1075" spans="2:32" ht="45" customHeight="1">
      <c r="B1075" s="16">
        <v>1074</v>
      </c>
      <c r="C1075" s="6">
        <v>60000000334</v>
      </c>
      <c r="D1075" s="22">
        <v>61045300000</v>
      </c>
      <c r="E1075" s="23" t="s">
        <v>495</v>
      </c>
      <c r="F1075" s="27" t="s">
        <v>50</v>
      </c>
      <c r="G1075" s="6" t="s">
        <v>20</v>
      </c>
      <c r="H1075" s="6">
        <v>122</v>
      </c>
      <c r="I1075" s="6">
        <v>122</v>
      </c>
      <c r="J1075" s="6">
        <f t="shared" si="16"/>
        <v>0.122</v>
      </c>
      <c r="K1075" s="6">
        <v>1</v>
      </c>
      <c r="L1075" s="6" t="s">
        <v>226</v>
      </c>
      <c r="M1075" s="20" t="s">
        <v>147</v>
      </c>
      <c r="N1075" s="6" t="s">
        <v>36</v>
      </c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</row>
    <row r="1076" spans="2:32" ht="45" customHeight="1">
      <c r="B1076" s="16">
        <v>1075</v>
      </c>
      <c r="C1076" s="6">
        <v>60000000332</v>
      </c>
      <c r="D1076" s="22">
        <v>61044300000</v>
      </c>
      <c r="E1076" s="23" t="s">
        <v>541</v>
      </c>
      <c r="F1076" s="27" t="s">
        <v>64</v>
      </c>
      <c r="G1076" s="6" t="s">
        <v>20</v>
      </c>
      <c r="H1076" s="6">
        <v>170</v>
      </c>
      <c r="I1076" s="6">
        <v>170</v>
      </c>
      <c r="J1076" s="6">
        <f t="shared" si="16"/>
        <v>0.17</v>
      </c>
      <c r="K1076" s="6">
        <v>1</v>
      </c>
      <c r="L1076" s="6" t="s">
        <v>232</v>
      </c>
      <c r="M1076" s="6" t="s">
        <v>195</v>
      </c>
      <c r="N1076" s="6" t="s">
        <v>36</v>
      </c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</row>
    <row r="1077" spans="2:32" ht="45" customHeight="1">
      <c r="B1077" s="16">
        <v>1076</v>
      </c>
      <c r="C1077" s="6">
        <v>60000000333</v>
      </c>
      <c r="D1077" s="22">
        <v>61091000000</v>
      </c>
      <c r="E1077" s="23" t="s">
        <v>608</v>
      </c>
      <c r="F1077" s="27" t="s">
        <v>175</v>
      </c>
      <c r="G1077" s="6" t="s">
        <v>20</v>
      </c>
      <c r="H1077" s="6">
        <v>86</v>
      </c>
      <c r="I1077" s="6">
        <v>86</v>
      </c>
      <c r="J1077" s="6">
        <f t="shared" si="16"/>
        <v>8.5999999999999993E-2</v>
      </c>
      <c r="K1077" s="6">
        <v>1</v>
      </c>
      <c r="L1077" s="6" t="s">
        <v>219</v>
      </c>
      <c r="M1077" s="6" t="s">
        <v>201</v>
      </c>
      <c r="N1077" s="6" t="s">
        <v>25</v>
      </c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</row>
    <row r="1078" spans="2:32" ht="45" customHeight="1">
      <c r="B1078" s="16">
        <v>1077</v>
      </c>
      <c r="C1078" s="6">
        <v>60000000331</v>
      </c>
      <c r="D1078" s="22">
        <v>61044300000</v>
      </c>
      <c r="E1078" s="23" t="s">
        <v>541</v>
      </c>
      <c r="F1078" s="27" t="s">
        <v>64</v>
      </c>
      <c r="G1078" s="6" t="s">
        <v>20</v>
      </c>
      <c r="H1078" s="6">
        <v>168</v>
      </c>
      <c r="I1078" s="6">
        <v>168</v>
      </c>
      <c r="J1078" s="6">
        <f t="shared" si="16"/>
        <v>0.16800000000000001</v>
      </c>
      <c r="K1078" s="6">
        <v>1</v>
      </c>
      <c r="L1078" s="6" t="s">
        <v>231</v>
      </c>
      <c r="M1078" s="6" t="s">
        <v>48</v>
      </c>
      <c r="N1078" s="6" t="s">
        <v>36</v>
      </c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</row>
    <row r="1079" spans="2:32" ht="45" customHeight="1">
      <c r="B1079" s="16">
        <v>1078</v>
      </c>
      <c r="C1079" s="6">
        <v>60000000330</v>
      </c>
      <c r="D1079" s="22">
        <v>61044300000</v>
      </c>
      <c r="E1079" s="23" t="s">
        <v>541</v>
      </c>
      <c r="F1079" s="27" t="s">
        <v>64</v>
      </c>
      <c r="G1079" s="6" t="s">
        <v>20</v>
      </c>
      <c r="H1079" s="6">
        <v>196</v>
      </c>
      <c r="I1079" s="6">
        <v>196</v>
      </c>
      <c r="J1079" s="6">
        <f t="shared" si="16"/>
        <v>0.19600000000000001</v>
      </c>
      <c r="K1079" s="6">
        <v>1</v>
      </c>
      <c r="L1079" s="6" t="s">
        <v>245</v>
      </c>
      <c r="M1079" s="6" t="s">
        <v>12</v>
      </c>
      <c r="N1079" s="6" t="s">
        <v>36</v>
      </c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spans="2:32" ht="30" customHeight="1">
      <c r="B1080" s="16">
        <v>1079</v>
      </c>
      <c r="C1080" s="6">
        <v>60000000329</v>
      </c>
      <c r="D1080" s="22">
        <v>61046200000</v>
      </c>
      <c r="E1080" s="23" t="s">
        <v>588</v>
      </c>
      <c r="F1080" s="27" t="s">
        <v>69</v>
      </c>
      <c r="G1080" s="6" t="s">
        <v>20</v>
      </c>
      <c r="H1080" s="6">
        <v>74</v>
      </c>
      <c r="I1080" s="6">
        <v>74</v>
      </c>
      <c r="J1080" s="6">
        <f t="shared" si="16"/>
        <v>7.3999999999999996E-2</v>
      </c>
      <c r="K1080" s="6">
        <v>1</v>
      </c>
      <c r="L1080" s="6" t="s">
        <v>251</v>
      </c>
      <c r="M1080" s="6" t="s">
        <v>48</v>
      </c>
      <c r="N1080" s="6" t="s">
        <v>25</v>
      </c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</row>
    <row r="1081" spans="2:32" ht="45" customHeight="1">
      <c r="B1081" s="16">
        <v>1080</v>
      </c>
      <c r="C1081" s="6">
        <v>60000000328</v>
      </c>
      <c r="D1081" s="22">
        <v>61124190000</v>
      </c>
      <c r="E1081" s="23" t="s">
        <v>595</v>
      </c>
      <c r="F1081" s="27" t="s">
        <v>171</v>
      </c>
      <c r="G1081" s="6" t="s">
        <v>20</v>
      </c>
      <c r="H1081" s="6">
        <v>130</v>
      </c>
      <c r="I1081" s="6">
        <v>130</v>
      </c>
      <c r="J1081" s="6">
        <f t="shared" si="16"/>
        <v>0.13</v>
      </c>
      <c r="K1081" s="6">
        <v>1</v>
      </c>
      <c r="L1081" s="6" t="s">
        <v>250</v>
      </c>
      <c r="M1081" s="6" t="s">
        <v>18</v>
      </c>
      <c r="N1081" s="6" t="s">
        <v>156</v>
      </c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</row>
    <row r="1082" spans="2:32" ht="45" customHeight="1">
      <c r="B1082" s="16">
        <v>1081</v>
      </c>
      <c r="C1082" s="6">
        <v>60000000327</v>
      </c>
      <c r="D1082" s="22">
        <v>61099020000</v>
      </c>
      <c r="E1082" s="23" t="s">
        <v>604</v>
      </c>
      <c r="F1082" s="27" t="s">
        <v>175</v>
      </c>
      <c r="G1082" s="6" t="s">
        <v>20</v>
      </c>
      <c r="H1082" s="6">
        <v>90</v>
      </c>
      <c r="I1082" s="6">
        <v>90</v>
      </c>
      <c r="J1082" s="6">
        <f t="shared" si="16"/>
        <v>0.09</v>
      </c>
      <c r="K1082" s="6">
        <v>1</v>
      </c>
      <c r="L1082" s="6" t="s">
        <v>211</v>
      </c>
      <c r="M1082" s="6" t="s">
        <v>18</v>
      </c>
      <c r="N1082" s="6" t="s">
        <v>36</v>
      </c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</row>
    <row r="1083" spans="2:32" ht="60" customHeight="1">
      <c r="B1083" s="16">
        <v>1082</v>
      </c>
      <c r="C1083" s="6">
        <v>60000000326</v>
      </c>
      <c r="D1083" s="22">
        <v>61099090000</v>
      </c>
      <c r="E1083" s="23" t="s">
        <v>609</v>
      </c>
      <c r="F1083" s="27" t="s">
        <v>175</v>
      </c>
      <c r="G1083" s="6" t="s">
        <v>20</v>
      </c>
      <c r="H1083" s="6">
        <v>60</v>
      </c>
      <c r="I1083" s="6">
        <v>60</v>
      </c>
      <c r="J1083" s="6">
        <f t="shared" si="16"/>
        <v>0.06</v>
      </c>
      <c r="K1083" s="6">
        <v>1</v>
      </c>
      <c r="L1083" s="6" t="s">
        <v>252</v>
      </c>
      <c r="M1083" s="6" t="s">
        <v>195</v>
      </c>
      <c r="N1083" s="6" t="s">
        <v>149</v>
      </c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</row>
    <row r="1084" spans="2:32" ht="45" customHeight="1">
      <c r="B1084" s="16">
        <v>1083</v>
      </c>
      <c r="C1084" s="6">
        <v>60000000325</v>
      </c>
      <c r="D1084" s="22">
        <v>61091000000</v>
      </c>
      <c r="E1084" s="23" t="s">
        <v>608</v>
      </c>
      <c r="F1084" s="27" t="s">
        <v>175</v>
      </c>
      <c r="G1084" s="6" t="s">
        <v>20</v>
      </c>
      <c r="H1084" s="6">
        <v>102</v>
      </c>
      <c r="I1084" s="6">
        <v>102</v>
      </c>
      <c r="J1084" s="6">
        <f t="shared" si="16"/>
        <v>0.10199999999999999</v>
      </c>
      <c r="K1084" s="6">
        <v>1</v>
      </c>
      <c r="L1084" s="6" t="s">
        <v>207</v>
      </c>
      <c r="M1084" s="6" t="s">
        <v>12</v>
      </c>
      <c r="N1084" s="6" t="s">
        <v>25</v>
      </c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</row>
    <row r="1085" spans="2:32" ht="45" customHeight="1">
      <c r="B1085" s="16">
        <v>1084</v>
      </c>
      <c r="C1085" s="6">
        <v>60000000324</v>
      </c>
      <c r="D1085" s="22">
        <v>61124190000</v>
      </c>
      <c r="E1085" s="23" t="s">
        <v>595</v>
      </c>
      <c r="F1085" s="27" t="s">
        <v>171</v>
      </c>
      <c r="G1085" s="6" t="s">
        <v>20</v>
      </c>
      <c r="H1085" s="6">
        <v>134</v>
      </c>
      <c r="I1085" s="6">
        <v>134</v>
      </c>
      <c r="J1085" s="6">
        <f t="shared" si="16"/>
        <v>0.13400000000000001</v>
      </c>
      <c r="K1085" s="6">
        <v>1</v>
      </c>
      <c r="L1085" s="6" t="s">
        <v>250</v>
      </c>
      <c r="M1085" s="6" t="s">
        <v>18</v>
      </c>
      <c r="N1085" s="6" t="s">
        <v>156</v>
      </c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</row>
    <row r="1086" spans="2:32" ht="45" customHeight="1">
      <c r="B1086" s="16">
        <v>1085</v>
      </c>
      <c r="C1086" s="6">
        <v>60000000323</v>
      </c>
      <c r="D1086" s="22">
        <v>61099020000</v>
      </c>
      <c r="E1086" s="23" t="s">
        <v>604</v>
      </c>
      <c r="F1086" s="27" t="s">
        <v>175</v>
      </c>
      <c r="G1086" s="6" t="s">
        <v>20</v>
      </c>
      <c r="H1086" s="6">
        <v>78</v>
      </c>
      <c r="I1086" s="6">
        <v>78</v>
      </c>
      <c r="J1086" s="6">
        <f t="shared" si="16"/>
        <v>7.8E-2</v>
      </c>
      <c r="K1086" s="6">
        <v>1</v>
      </c>
      <c r="L1086" s="6" t="s">
        <v>194</v>
      </c>
      <c r="M1086" s="20" t="s">
        <v>147</v>
      </c>
      <c r="N1086" s="6" t="s">
        <v>36</v>
      </c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</row>
    <row r="1087" spans="2:32" ht="45" customHeight="1">
      <c r="B1087" s="16">
        <v>1086</v>
      </c>
      <c r="C1087" s="6">
        <v>60000000322</v>
      </c>
      <c r="D1087" s="22">
        <v>61099020000</v>
      </c>
      <c r="E1087" s="23" t="s">
        <v>604</v>
      </c>
      <c r="F1087" s="27" t="s">
        <v>175</v>
      </c>
      <c r="G1087" s="6" t="s">
        <v>20</v>
      </c>
      <c r="H1087" s="6">
        <v>82</v>
      </c>
      <c r="I1087" s="6">
        <v>82</v>
      </c>
      <c r="J1087" s="6">
        <f t="shared" si="16"/>
        <v>8.2000000000000003E-2</v>
      </c>
      <c r="K1087" s="6">
        <v>1</v>
      </c>
      <c r="L1087" s="6" t="s">
        <v>194</v>
      </c>
      <c r="M1087" s="20" t="s">
        <v>147</v>
      </c>
      <c r="N1087" s="6" t="s">
        <v>36</v>
      </c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 spans="2:32" ht="25.5" customHeight="1">
      <c r="B1088" s="16">
        <v>1087</v>
      </c>
      <c r="C1088" s="6">
        <v>60000000321</v>
      </c>
      <c r="D1088" s="19">
        <v>62121090000</v>
      </c>
      <c r="E1088" s="24" t="s">
        <v>634</v>
      </c>
      <c r="F1088" s="28" t="s">
        <v>253</v>
      </c>
      <c r="G1088" s="6" t="s">
        <v>20</v>
      </c>
      <c r="H1088" s="6">
        <v>42</v>
      </c>
      <c r="I1088" s="6">
        <v>42</v>
      </c>
      <c r="J1088" s="6">
        <f t="shared" si="16"/>
        <v>4.2000000000000003E-2</v>
      </c>
      <c r="K1088" s="6">
        <v>1</v>
      </c>
      <c r="L1088" s="6" t="s">
        <v>194</v>
      </c>
      <c r="M1088" s="6" t="s">
        <v>160</v>
      </c>
      <c r="N1088" s="6" t="s">
        <v>36</v>
      </c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spans="2:32" ht="45" customHeight="1">
      <c r="B1089" s="16">
        <v>1088</v>
      </c>
      <c r="C1089" s="6">
        <v>60000000319</v>
      </c>
      <c r="D1089" s="22">
        <v>61044300000</v>
      </c>
      <c r="E1089" s="23" t="s">
        <v>541</v>
      </c>
      <c r="F1089" s="27" t="s">
        <v>64</v>
      </c>
      <c r="G1089" s="6" t="s">
        <v>20</v>
      </c>
      <c r="H1089" s="6">
        <v>200</v>
      </c>
      <c r="I1089" s="6">
        <v>200</v>
      </c>
      <c r="J1089" s="6">
        <f t="shared" si="16"/>
        <v>0.2</v>
      </c>
      <c r="K1089" s="6">
        <v>1</v>
      </c>
      <c r="L1089" s="6" t="s">
        <v>224</v>
      </c>
      <c r="M1089" s="6" t="s">
        <v>48</v>
      </c>
      <c r="N1089" s="6" t="s">
        <v>36</v>
      </c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</row>
    <row r="1090" spans="2:32" ht="105" customHeight="1">
      <c r="B1090" s="16">
        <v>1089</v>
      </c>
      <c r="C1090" s="6">
        <v>60000000320</v>
      </c>
      <c r="D1090" s="22" t="s">
        <v>560</v>
      </c>
      <c r="E1090" s="23" t="s">
        <v>561</v>
      </c>
      <c r="F1090" s="27" t="s">
        <v>254</v>
      </c>
      <c r="G1090" s="6" t="s">
        <v>30</v>
      </c>
      <c r="H1090" s="6">
        <v>30</v>
      </c>
      <c r="I1090" s="6">
        <v>30</v>
      </c>
      <c r="J1090" s="6">
        <f t="shared" ref="J1090:J1153" si="17">I1090/1000</f>
        <v>0.03</v>
      </c>
      <c r="K1090" s="6">
        <v>1</v>
      </c>
      <c r="L1090" s="6" t="s">
        <v>194</v>
      </c>
      <c r="M1090" s="6" t="s">
        <v>18</v>
      </c>
      <c r="N1090" s="6" t="s">
        <v>140</v>
      </c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 spans="2:32" ht="45" customHeight="1">
      <c r="B1091" s="16">
        <v>1090</v>
      </c>
      <c r="C1091" s="6">
        <v>60000000318</v>
      </c>
      <c r="D1091" s="22">
        <v>61124190000</v>
      </c>
      <c r="E1091" s="23" t="s">
        <v>595</v>
      </c>
      <c r="F1091" s="27" t="s">
        <v>171</v>
      </c>
      <c r="G1091" s="6" t="s">
        <v>20</v>
      </c>
      <c r="H1091" s="6">
        <v>86</v>
      </c>
      <c r="I1091" s="6">
        <v>86</v>
      </c>
      <c r="J1091" s="6">
        <f t="shared" si="17"/>
        <v>8.5999999999999993E-2</v>
      </c>
      <c r="K1091" s="6">
        <v>1</v>
      </c>
      <c r="L1091" s="6" t="s">
        <v>245</v>
      </c>
      <c r="M1091" s="6" t="s">
        <v>12</v>
      </c>
      <c r="N1091" s="6" t="s">
        <v>156</v>
      </c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</row>
    <row r="1092" spans="2:32" ht="45" customHeight="1">
      <c r="B1092" s="16">
        <v>1091</v>
      </c>
      <c r="C1092" s="6">
        <v>60000000317</v>
      </c>
      <c r="D1092" s="22">
        <v>61099020000</v>
      </c>
      <c r="E1092" s="23" t="s">
        <v>604</v>
      </c>
      <c r="F1092" s="27" t="s">
        <v>175</v>
      </c>
      <c r="G1092" s="6" t="s">
        <v>20</v>
      </c>
      <c r="H1092" s="6">
        <v>80</v>
      </c>
      <c r="I1092" s="6">
        <v>80</v>
      </c>
      <c r="J1092" s="6">
        <f t="shared" si="17"/>
        <v>0.08</v>
      </c>
      <c r="K1092" s="6">
        <v>1</v>
      </c>
      <c r="L1092" s="6" t="s">
        <v>255</v>
      </c>
      <c r="M1092" s="6" t="s">
        <v>18</v>
      </c>
      <c r="N1092" s="6" t="s">
        <v>36</v>
      </c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</row>
    <row r="1093" spans="2:32" ht="30" customHeight="1">
      <c r="B1093" s="16">
        <v>1092</v>
      </c>
      <c r="C1093" s="6">
        <v>60000000316</v>
      </c>
      <c r="D1093" s="22">
        <v>61083200000</v>
      </c>
      <c r="E1093" s="23" t="s">
        <v>644</v>
      </c>
      <c r="F1093" s="27" t="s">
        <v>234</v>
      </c>
      <c r="G1093" s="6" t="s">
        <v>20</v>
      </c>
      <c r="H1093" s="6">
        <v>122</v>
      </c>
      <c r="I1093" s="6">
        <v>122</v>
      </c>
      <c r="J1093" s="6">
        <f t="shared" si="17"/>
        <v>0.122</v>
      </c>
      <c r="K1093" s="6">
        <v>1</v>
      </c>
      <c r="L1093" s="6" t="s">
        <v>251</v>
      </c>
      <c r="M1093" s="6" t="s">
        <v>18</v>
      </c>
      <c r="N1093" s="6" t="s">
        <v>36</v>
      </c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 spans="2:32" ht="45" customHeight="1">
      <c r="B1094" s="16">
        <v>1093</v>
      </c>
      <c r="C1094" s="6">
        <v>60000000315</v>
      </c>
      <c r="D1094" s="22">
        <v>61124190000</v>
      </c>
      <c r="E1094" s="23" t="s">
        <v>595</v>
      </c>
      <c r="F1094" s="27" t="s">
        <v>171</v>
      </c>
      <c r="G1094" s="6" t="s">
        <v>20</v>
      </c>
      <c r="H1094" s="6">
        <v>98</v>
      </c>
      <c r="I1094" s="6">
        <v>98</v>
      </c>
      <c r="J1094" s="6">
        <f t="shared" si="17"/>
        <v>9.8000000000000004E-2</v>
      </c>
      <c r="K1094" s="6">
        <v>1</v>
      </c>
      <c r="L1094" s="6" t="s">
        <v>245</v>
      </c>
      <c r="M1094" s="6" t="s">
        <v>12</v>
      </c>
      <c r="N1094" s="6" t="s">
        <v>156</v>
      </c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</row>
    <row r="1095" spans="2:32" ht="45" customHeight="1">
      <c r="B1095" s="16">
        <v>1094</v>
      </c>
      <c r="C1095" s="6">
        <v>60000000314</v>
      </c>
      <c r="D1095" s="22">
        <v>61044200000</v>
      </c>
      <c r="E1095" s="23" t="s">
        <v>506</v>
      </c>
      <c r="F1095" s="27" t="s">
        <v>64</v>
      </c>
      <c r="G1095" s="6" t="s">
        <v>20</v>
      </c>
      <c r="H1095" s="6">
        <v>240</v>
      </c>
      <c r="I1095" s="6">
        <v>240</v>
      </c>
      <c r="J1095" s="6">
        <f t="shared" si="17"/>
        <v>0.24</v>
      </c>
      <c r="K1095" s="6">
        <v>1</v>
      </c>
      <c r="L1095" s="6" t="s">
        <v>194</v>
      </c>
      <c r="M1095" s="6" t="s">
        <v>48</v>
      </c>
      <c r="N1095" s="6" t="s">
        <v>25</v>
      </c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</row>
    <row r="1096" spans="2:32" ht="45" customHeight="1">
      <c r="B1096" s="16">
        <v>1095</v>
      </c>
      <c r="C1096" s="6">
        <v>60000000313</v>
      </c>
      <c r="D1096" s="22">
        <v>61044200000</v>
      </c>
      <c r="E1096" s="23" t="s">
        <v>506</v>
      </c>
      <c r="F1096" s="27" t="s">
        <v>64</v>
      </c>
      <c r="G1096" s="6" t="s">
        <v>20</v>
      </c>
      <c r="H1096" s="6">
        <v>264</v>
      </c>
      <c r="I1096" s="6">
        <v>264</v>
      </c>
      <c r="J1096" s="6">
        <f t="shared" si="17"/>
        <v>0.26400000000000001</v>
      </c>
      <c r="K1096" s="6">
        <v>1</v>
      </c>
      <c r="L1096" s="6" t="s">
        <v>194</v>
      </c>
      <c r="M1096" s="6" t="s">
        <v>48</v>
      </c>
      <c r="N1096" s="6" t="s">
        <v>25</v>
      </c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 spans="2:32" ht="45" customHeight="1">
      <c r="B1097" s="16">
        <v>1096</v>
      </c>
      <c r="C1097" s="6">
        <v>60000000312</v>
      </c>
      <c r="D1097" s="22">
        <v>61044300000</v>
      </c>
      <c r="E1097" s="23" t="s">
        <v>541</v>
      </c>
      <c r="F1097" s="27" t="s">
        <v>64</v>
      </c>
      <c r="G1097" s="6" t="s">
        <v>20</v>
      </c>
      <c r="H1097" s="6">
        <v>88</v>
      </c>
      <c r="I1097" s="6">
        <v>88</v>
      </c>
      <c r="J1097" s="6">
        <f t="shared" si="17"/>
        <v>8.7999999999999995E-2</v>
      </c>
      <c r="K1097" s="6">
        <v>1</v>
      </c>
      <c r="L1097" s="6" t="s">
        <v>207</v>
      </c>
      <c r="M1097" s="20" t="s">
        <v>147</v>
      </c>
      <c r="N1097" s="6" t="s">
        <v>228</v>
      </c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</row>
    <row r="1098" spans="2:32" ht="45" customHeight="1">
      <c r="B1098" s="16">
        <v>1097</v>
      </c>
      <c r="C1098" s="6">
        <v>60000000311</v>
      </c>
      <c r="D1098" s="22">
        <v>61044300000</v>
      </c>
      <c r="E1098" s="23" t="s">
        <v>541</v>
      </c>
      <c r="F1098" s="27" t="s">
        <v>64</v>
      </c>
      <c r="G1098" s="6" t="s">
        <v>20</v>
      </c>
      <c r="H1098" s="6">
        <v>202</v>
      </c>
      <c r="I1098" s="6">
        <v>202</v>
      </c>
      <c r="J1098" s="6">
        <f t="shared" si="17"/>
        <v>0.20200000000000001</v>
      </c>
      <c r="K1098" s="6">
        <v>1</v>
      </c>
      <c r="L1098" s="6" t="s">
        <v>210</v>
      </c>
      <c r="M1098" s="6" t="s">
        <v>18</v>
      </c>
      <c r="N1098" s="6" t="s">
        <v>36</v>
      </c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 spans="2:32" ht="45" customHeight="1">
      <c r="B1099" s="16">
        <v>1098</v>
      </c>
      <c r="C1099" s="6">
        <v>60000000310</v>
      </c>
      <c r="D1099" s="22">
        <v>61045200000</v>
      </c>
      <c r="E1099" s="23" t="s">
        <v>639</v>
      </c>
      <c r="F1099" s="27" t="s">
        <v>50</v>
      </c>
      <c r="G1099" s="6" t="s">
        <v>20</v>
      </c>
      <c r="H1099" s="6">
        <v>60</v>
      </c>
      <c r="I1099" s="6">
        <v>60</v>
      </c>
      <c r="J1099" s="6">
        <f t="shared" si="17"/>
        <v>0.06</v>
      </c>
      <c r="K1099" s="6">
        <v>1</v>
      </c>
      <c r="L1099" s="6" t="s">
        <v>194</v>
      </c>
      <c r="M1099" s="6" t="s">
        <v>48</v>
      </c>
      <c r="N1099" s="6" t="s">
        <v>25</v>
      </c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</row>
    <row r="1100" spans="2:32" ht="45" customHeight="1">
      <c r="B1100" s="16">
        <v>1099</v>
      </c>
      <c r="C1100" s="6">
        <v>60000000309</v>
      </c>
      <c r="D1100" s="22">
        <v>61044300000</v>
      </c>
      <c r="E1100" s="23" t="s">
        <v>541</v>
      </c>
      <c r="F1100" s="27" t="s">
        <v>64</v>
      </c>
      <c r="G1100" s="6" t="s">
        <v>20</v>
      </c>
      <c r="H1100" s="6">
        <v>110</v>
      </c>
      <c r="I1100" s="6">
        <v>110</v>
      </c>
      <c r="J1100" s="6">
        <f t="shared" si="17"/>
        <v>0.11</v>
      </c>
      <c r="K1100" s="6">
        <v>1</v>
      </c>
      <c r="L1100" s="6" t="s">
        <v>256</v>
      </c>
      <c r="M1100" s="6" t="s">
        <v>18</v>
      </c>
      <c r="N1100" s="6" t="s">
        <v>36</v>
      </c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 spans="2:32" ht="45" customHeight="1">
      <c r="B1101" s="16">
        <v>1100</v>
      </c>
      <c r="C1101" s="6">
        <v>60000000308</v>
      </c>
      <c r="D1101" s="22">
        <v>61091000000</v>
      </c>
      <c r="E1101" s="23" t="s">
        <v>608</v>
      </c>
      <c r="F1101" s="27" t="s">
        <v>175</v>
      </c>
      <c r="G1101" s="6" t="s">
        <v>20</v>
      </c>
      <c r="H1101" s="6">
        <v>56</v>
      </c>
      <c r="I1101" s="6">
        <v>56</v>
      </c>
      <c r="J1101" s="6">
        <f t="shared" si="17"/>
        <v>5.6000000000000001E-2</v>
      </c>
      <c r="K1101" s="6">
        <v>1</v>
      </c>
      <c r="L1101" s="6" t="s">
        <v>207</v>
      </c>
      <c r="M1101" s="6" t="s">
        <v>12</v>
      </c>
      <c r="N1101" s="6" t="s">
        <v>25</v>
      </c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</row>
    <row r="1102" spans="2:32" ht="45" customHeight="1">
      <c r="B1102" s="16">
        <v>1101</v>
      </c>
      <c r="C1102" s="6">
        <v>60000000307</v>
      </c>
      <c r="D1102" s="22">
        <v>61091000000</v>
      </c>
      <c r="E1102" s="23" t="s">
        <v>608</v>
      </c>
      <c r="F1102" s="27" t="s">
        <v>175</v>
      </c>
      <c r="G1102" s="6" t="s">
        <v>20</v>
      </c>
      <c r="H1102" s="6">
        <v>58</v>
      </c>
      <c r="I1102" s="6">
        <v>58</v>
      </c>
      <c r="J1102" s="6">
        <f t="shared" si="17"/>
        <v>5.8000000000000003E-2</v>
      </c>
      <c r="K1102" s="6">
        <v>1</v>
      </c>
      <c r="L1102" s="6" t="s">
        <v>207</v>
      </c>
      <c r="M1102" s="6" t="s">
        <v>12</v>
      </c>
      <c r="N1102" s="6" t="s">
        <v>25</v>
      </c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</row>
    <row r="1103" spans="2:32" ht="45" customHeight="1">
      <c r="B1103" s="16">
        <v>1102</v>
      </c>
      <c r="C1103" s="6">
        <v>60000000306</v>
      </c>
      <c r="D1103" s="22">
        <v>61083100000</v>
      </c>
      <c r="E1103" s="23" t="s">
        <v>641</v>
      </c>
      <c r="F1103" s="27" t="s">
        <v>234</v>
      </c>
      <c r="G1103" s="6" t="s">
        <v>20</v>
      </c>
      <c r="H1103" s="6">
        <v>212</v>
      </c>
      <c r="I1103" s="6">
        <v>212</v>
      </c>
      <c r="J1103" s="6">
        <f t="shared" si="17"/>
        <v>0.21199999999999999</v>
      </c>
      <c r="K1103" s="6">
        <v>1</v>
      </c>
      <c r="L1103" s="6" t="s">
        <v>257</v>
      </c>
      <c r="M1103" s="6" t="s">
        <v>48</v>
      </c>
      <c r="N1103" s="6" t="s">
        <v>25</v>
      </c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</row>
    <row r="1104" spans="2:32" ht="45" customHeight="1">
      <c r="B1104" s="16">
        <v>1103</v>
      </c>
      <c r="C1104" s="6">
        <v>60000000305</v>
      </c>
      <c r="D1104" s="22">
        <v>61091000000</v>
      </c>
      <c r="E1104" s="23" t="s">
        <v>608</v>
      </c>
      <c r="F1104" s="27" t="s">
        <v>175</v>
      </c>
      <c r="G1104" s="6" t="s">
        <v>20</v>
      </c>
      <c r="H1104" s="6">
        <v>170</v>
      </c>
      <c r="I1104" s="6">
        <v>170</v>
      </c>
      <c r="J1104" s="6">
        <f t="shared" si="17"/>
        <v>0.17</v>
      </c>
      <c r="K1104" s="6">
        <v>1</v>
      </c>
      <c r="L1104" s="6" t="s">
        <v>232</v>
      </c>
      <c r="M1104" s="6" t="s">
        <v>18</v>
      </c>
      <c r="N1104" s="6" t="s">
        <v>25</v>
      </c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</row>
    <row r="1105" spans="2:32" ht="45" customHeight="1">
      <c r="B1105" s="16">
        <v>1104</v>
      </c>
      <c r="C1105" s="6">
        <v>60000000304</v>
      </c>
      <c r="D1105" s="22">
        <v>61091000000</v>
      </c>
      <c r="E1105" s="23" t="s">
        <v>608</v>
      </c>
      <c r="F1105" s="27" t="s">
        <v>175</v>
      </c>
      <c r="G1105" s="6" t="s">
        <v>20</v>
      </c>
      <c r="H1105" s="6">
        <v>170</v>
      </c>
      <c r="I1105" s="6">
        <v>170</v>
      </c>
      <c r="J1105" s="6">
        <f t="shared" si="17"/>
        <v>0.17</v>
      </c>
      <c r="K1105" s="6">
        <v>1</v>
      </c>
      <c r="L1105" s="6" t="s">
        <v>232</v>
      </c>
      <c r="M1105" s="6" t="s">
        <v>18</v>
      </c>
      <c r="N1105" s="6" t="s">
        <v>25</v>
      </c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</row>
    <row r="1106" spans="2:32" ht="45" customHeight="1">
      <c r="B1106" s="16">
        <v>1105</v>
      </c>
      <c r="C1106" s="6">
        <v>60000000303</v>
      </c>
      <c r="D1106" s="22">
        <v>61099020000</v>
      </c>
      <c r="E1106" s="23" t="s">
        <v>604</v>
      </c>
      <c r="F1106" s="27" t="s">
        <v>175</v>
      </c>
      <c r="G1106" s="6" t="s">
        <v>20</v>
      </c>
      <c r="H1106" s="6">
        <v>76</v>
      </c>
      <c r="I1106" s="6">
        <v>76</v>
      </c>
      <c r="J1106" s="6">
        <f t="shared" si="17"/>
        <v>7.5999999999999998E-2</v>
      </c>
      <c r="K1106" s="6">
        <v>1</v>
      </c>
      <c r="L1106" s="6" t="s">
        <v>227</v>
      </c>
      <c r="M1106" s="6" t="s">
        <v>18</v>
      </c>
      <c r="N1106" s="6" t="s">
        <v>36</v>
      </c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</row>
    <row r="1107" spans="2:32" ht="30" customHeight="1">
      <c r="B1107" s="16">
        <v>1106</v>
      </c>
      <c r="C1107" s="6">
        <v>60000000302</v>
      </c>
      <c r="D1107" s="22">
        <v>62121090000</v>
      </c>
      <c r="E1107" s="23" t="s">
        <v>634</v>
      </c>
      <c r="F1107" s="27" t="s">
        <v>197</v>
      </c>
      <c r="G1107" s="6" t="s">
        <v>20</v>
      </c>
      <c r="H1107" s="6">
        <v>54</v>
      </c>
      <c r="I1107" s="6">
        <v>54</v>
      </c>
      <c r="J1107" s="6">
        <f t="shared" si="17"/>
        <v>5.3999999999999999E-2</v>
      </c>
      <c r="K1107" s="6">
        <v>1</v>
      </c>
      <c r="L1107" s="6" t="s">
        <v>214</v>
      </c>
      <c r="M1107" s="6" t="s">
        <v>12</v>
      </c>
      <c r="N1107" s="6" t="s">
        <v>156</v>
      </c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</row>
    <row r="1108" spans="2:32" ht="45" customHeight="1">
      <c r="B1108" s="16">
        <v>1107</v>
      </c>
      <c r="C1108" s="6">
        <v>60000000301</v>
      </c>
      <c r="D1108" s="22">
        <v>61124190000</v>
      </c>
      <c r="E1108" s="23" t="s">
        <v>595</v>
      </c>
      <c r="F1108" s="27" t="s">
        <v>171</v>
      </c>
      <c r="G1108" s="6" t="s">
        <v>20</v>
      </c>
      <c r="H1108" s="6">
        <v>82</v>
      </c>
      <c r="I1108" s="6">
        <v>82</v>
      </c>
      <c r="J1108" s="6">
        <f t="shared" si="17"/>
        <v>8.2000000000000003E-2</v>
      </c>
      <c r="K1108" s="6">
        <v>1</v>
      </c>
      <c r="L1108" s="6" t="s">
        <v>245</v>
      </c>
      <c r="M1108" s="6" t="s">
        <v>12</v>
      </c>
      <c r="N1108" s="6" t="s">
        <v>156</v>
      </c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</row>
    <row r="1109" spans="2:32" ht="45" customHeight="1">
      <c r="B1109" s="16">
        <v>1108</v>
      </c>
      <c r="C1109" s="6">
        <v>60000000300</v>
      </c>
      <c r="D1109" s="22">
        <v>61044300000</v>
      </c>
      <c r="E1109" s="23" t="s">
        <v>541</v>
      </c>
      <c r="F1109" s="27" t="s">
        <v>64</v>
      </c>
      <c r="G1109" s="6" t="s">
        <v>20</v>
      </c>
      <c r="H1109" s="6">
        <v>244</v>
      </c>
      <c r="I1109" s="6">
        <v>244</v>
      </c>
      <c r="J1109" s="6">
        <f t="shared" si="17"/>
        <v>0.24399999999999999</v>
      </c>
      <c r="K1109" s="6">
        <v>1</v>
      </c>
      <c r="L1109" s="6" t="s">
        <v>258</v>
      </c>
      <c r="M1109" s="6" t="s">
        <v>18</v>
      </c>
      <c r="N1109" s="6" t="s">
        <v>156</v>
      </c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</row>
    <row r="1110" spans="2:32" ht="45" customHeight="1">
      <c r="B1110" s="16">
        <v>1109</v>
      </c>
      <c r="C1110" s="6">
        <v>60000000299</v>
      </c>
      <c r="D1110" s="22">
        <v>61091000000</v>
      </c>
      <c r="E1110" s="23" t="s">
        <v>608</v>
      </c>
      <c r="F1110" s="27" t="s">
        <v>175</v>
      </c>
      <c r="G1110" s="6" t="s">
        <v>20</v>
      </c>
      <c r="H1110" s="6">
        <v>114</v>
      </c>
      <c r="I1110" s="6">
        <v>114</v>
      </c>
      <c r="J1110" s="6">
        <f t="shared" si="17"/>
        <v>0.114</v>
      </c>
      <c r="K1110" s="6">
        <v>1</v>
      </c>
      <c r="L1110" s="6" t="s">
        <v>221</v>
      </c>
      <c r="M1110" s="6" t="s">
        <v>18</v>
      </c>
      <c r="N1110" s="6" t="s">
        <v>13</v>
      </c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</row>
    <row r="1111" spans="2:32" ht="45" customHeight="1">
      <c r="B1111" s="16">
        <v>1110</v>
      </c>
      <c r="C1111" s="6">
        <v>60000000298</v>
      </c>
      <c r="D1111" s="22">
        <v>61091000000</v>
      </c>
      <c r="E1111" s="23" t="s">
        <v>608</v>
      </c>
      <c r="F1111" s="27" t="s">
        <v>175</v>
      </c>
      <c r="G1111" s="6" t="s">
        <v>20</v>
      </c>
      <c r="H1111" s="6">
        <v>62</v>
      </c>
      <c r="I1111" s="6">
        <v>62</v>
      </c>
      <c r="J1111" s="6">
        <f t="shared" si="17"/>
        <v>6.2E-2</v>
      </c>
      <c r="K1111" s="6">
        <v>1</v>
      </c>
      <c r="L1111" s="6" t="s">
        <v>207</v>
      </c>
      <c r="M1111" s="6" t="s">
        <v>12</v>
      </c>
      <c r="N1111" s="6" t="s">
        <v>25</v>
      </c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</row>
    <row r="1112" spans="2:32" ht="25.5" customHeight="1">
      <c r="B1112" s="16">
        <v>1111</v>
      </c>
      <c r="C1112" s="6">
        <v>60000000297</v>
      </c>
      <c r="D1112" s="19">
        <v>62121090000</v>
      </c>
      <c r="E1112" s="24" t="s">
        <v>634</v>
      </c>
      <c r="F1112" s="28" t="s">
        <v>253</v>
      </c>
      <c r="G1112" s="6" t="s">
        <v>20</v>
      </c>
      <c r="H1112" s="6">
        <v>28</v>
      </c>
      <c r="I1112" s="6">
        <v>28</v>
      </c>
      <c r="J1112" s="6">
        <f t="shared" si="17"/>
        <v>2.8000000000000001E-2</v>
      </c>
      <c r="K1112" s="6">
        <v>1</v>
      </c>
      <c r="L1112" s="6" t="s">
        <v>194</v>
      </c>
      <c r="M1112" s="6" t="s">
        <v>18</v>
      </c>
      <c r="N1112" s="6" t="s">
        <v>156</v>
      </c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</row>
    <row r="1113" spans="2:32" ht="45" customHeight="1">
      <c r="B1113" s="16">
        <v>1112</v>
      </c>
      <c r="C1113" s="6">
        <v>60000000296</v>
      </c>
      <c r="D1113" s="22">
        <v>61124190000</v>
      </c>
      <c r="E1113" s="23" t="s">
        <v>645</v>
      </c>
      <c r="F1113" s="27" t="s">
        <v>259</v>
      </c>
      <c r="G1113" s="6" t="s">
        <v>20</v>
      </c>
      <c r="H1113" s="6">
        <v>50</v>
      </c>
      <c r="I1113" s="6">
        <v>50</v>
      </c>
      <c r="J1113" s="6">
        <f t="shared" si="17"/>
        <v>0.05</v>
      </c>
      <c r="K1113" s="6">
        <v>1</v>
      </c>
      <c r="L1113" s="6" t="s">
        <v>211</v>
      </c>
      <c r="M1113" s="6" t="s">
        <v>18</v>
      </c>
      <c r="N1113" s="6" t="s">
        <v>260</v>
      </c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</row>
    <row r="1114" spans="2:32" ht="45" customHeight="1">
      <c r="B1114" s="16">
        <v>1113</v>
      </c>
      <c r="C1114" s="6">
        <v>60000000295</v>
      </c>
      <c r="D1114" s="22">
        <v>61124190000</v>
      </c>
      <c r="E1114" s="23" t="s">
        <v>645</v>
      </c>
      <c r="F1114" s="27" t="s">
        <v>259</v>
      </c>
      <c r="G1114" s="6" t="s">
        <v>20</v>
      </c>
      <c r="H1114" s="6">
        <v>46</v>
      </c>
      <c r="I1114" s="6">
        <v>46</v>
      </c>
      <c r="J1114" s="6">
        <f t="shared" si="17"/>
        <v>4.5999999999999999E-2</v>
      </c>
      <c r="K1114" s="6">
        <v>1</v>
      </c>
      <c r="L1114" s="6" t="s">
        <v>261</v>
      </c>
      <c r="M1114" s="20" t="s">
        <v>147</v>
      </c>
      <c r="N1114" s="6" t="s">
        <v>36</v>
      </c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</row>
    <row r="1115" spans="2:32" ht="30" customHeight="1">
      <c r="B1115" s="16">
        <v>1114</v>
      </c>
      <c r="C1115" s="6">
        <v>60000000293</v>
      </c>
      <c r="D1115" s="22">
        <v>62121090000</v>
      </c>
      <c r="E1115" s="23" t="s">
        <v>646</v>
      </c>
      <c r="F1115" s="27" t="s">
        <v>197</v>
      </c>
      <c r="G1115" s="6" t="s">
        <v>20</v>
      </c>
      <c r="H1115" s="6">
        <v>48</v>
      </c>
      <c r="I1115" s="6">
        <v>48</v>
      </c>
      <c r="J1115" s="6">
        <f t="shared" si="17"/>
        <v>4.8000000000000001E-2</v>
      </c>
      <c r="K1115" s="6">
        <v>1</v>
      </c>
      <c r="L1115" s="6" t="s">
        <v>194</v>
      </c>
      <c r="M1115" s="6" t="s">
        <v>262</v>
      </c>
      <c r="N1115" s="6" t="s">
        <v>25</v>
      </c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</row>
    <row r="1116" spans="2:32" ht="45" customHeight="1">
      <c r="B1116" s="16">
        <v>1115</v>
      </c>
      <c r="C1116" s="6">
        <v>60000000294</v>
      </c>
      <c r="D1116" s="22">
        <v>61091000000</v>
      </c>
      <c r="E1116" s="23" t="s">
        <v>608</v>
      </c>
      <c r="F1116" s="27" t="s">
        <v>175</v>
      </c>
      <c r="G1116" s="6" t="s">
        <v>20</v>
      </c>
      <c r="H1116" s="6">
        <v>62</v>
      </c>
      <c r="I1116" s="6">
        <v>62</v>
      </c>
      <c r="J1116" s="6">
        <f t="shared" si="17"/>
        <v>6.2E-2</v>
      </c>
      <c r="K1116" s="6">
        <v>1</v>
      </c>
      <c r="L1116" s="6" t="s">
        <v>207</v>
      </c>
      <c r="M1116" s="6" t="s">
        <v>12</v>
      </c>
      <c r="N1116" s="6" t="s">
        <v>25</v>
      </c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</row>
    <row r="1117" spans="2:32" ht="45" customHeight="1">
      <c r="B1117" s="16">
        <v>1116</v>
      </c>
      <c r="C1117" s="6">
        <v>60000000292</v>
      </c>
      <c r="D1117" s="22">
        <v>61099020000</v>
      </c>
      <c r="E1117" s="23" t="s">
        <v>604</v>
      </c>
      <c r="F1117" s="27" t="s">
        <v>175</v>
      </c>
      <c r="G1117" s="6" t="s">
        <v>20</v>
      </c>
      <c r="H1117" s="6">
        <v>86</v>
      </c>
      <c r="I1117" s="6">
        <v>86</v>
      </c>
      <c r="J1117" s="6">
        <f t="shared" si="17"/>
        <v>8.5999999999999993E-2</v>
      </c>
      <c r="K1117" s="6">
        <v>1</v>
      </c>
      <c r="L1117" s="6" t="s">
        <v>227</v>
      </c>
      <c r="M1117" s="6" t="s">
        <v>63</v>
      </c>
      <c r="N1117" s="6" t="s">
        <v>228</v>
      </c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</row>
    <row r="1118" spans="2:32" ht="45" customHeight="1">
      <c r="B1118" s="16">
        <v>1117</v>
      </c>
      <c r="C1118" s="6">
        <v>60000000291</v>
      </c>
      <c r="D1118" s="22">
        <v>61099020000</v>
      </c>
      <c r="E1118" s="23" t="s">
        <v>604</v>
      </c>
      <c r="F1118" s="27" t="s">
        <v>175</v>
      </c>
      <c r="G1118" s="6" t="s">
        <v>20</v>
      </c>
      <c r="H1118" s="6">
        <v>132</v>
      </c>
      <c r="I1118" s="6">
        <v>132</v>
      </c>
      <c r="J1118" s="6">
        <f t="shared" si="17"/>
        <v>0.13200000000000001</v>
      </c>
      <c r="K1118" s="6">
        <v>1</v>
      </c>
      <c r="L1118" s="6" t="s">
        <v>238</v>
      </c>
      <c r="M1118" s="6" t="s">
        <v>18</v>
      </c>
      <c r="N1118" s="6" t="s">
        <v>239</v>
      </c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</row>
    <row r="1119" spans="2:32" ht="30" customHeight="1">
      <c r="B1119" s="16">
        <v>1118</v>
      </c>
      <c r="C1119" s="6">
        <v>60000000290</v>
      </c>
      <c r="D1119" s="22">
        <v>62046318000</v>
      </c>
      <c r="E1119" s="23" t="s">
        <v>511</v>
      </c>
      <c r="F1119" s="27" t="s">
        <v>52</v>
      </c>
      <c r="G1119" s="6" t="s">
        <v>20</v>
      </c>
      <c r="H1119" s="6">
        <v>308</v>
      </c>
      <c r="I1119" s="6">
        <v>308</v>
      </c>
      <c r="J1119" s="6">
        <f t="shared" si="17"/>
        <v>0.308</v>
      </c>
      <c r="K1119" s="6">
        <v>1</v>
      </c>
      <c r="L1119" s="6" t="s">
        <v>233</v>
      </c>
      <c r="M1119" s="6" t="s">
        <v>18</v>
      </c>
      <c r="N1119" s="6" t="s">
        <v>36</v>
      </c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</row>
    <row r="1120" spans="2:32" ht="45" customHeight="1">
      <c r="B1120" s="16">
        <v>1119</v>
      </c>
      <c r="C1120" s="6">
        <v>60000000289</v>
      </c>
      <c r="D1120" s="22">
        <v>61124190000</v>
      </c>
      <c r="E1120" s="23" t="s">
        <v>595</v>
      </c>
      <c r="F1120" s="27" t="s">
        <v>171</v>
      </c>
      <c r="G1120" s="6" t="s">
        <v>20</v>
      </c>
      <c r="H1120" s="6">
        <v>124</v>
      </c>
      <c r="I1120" s="6">
        <v>124</v>
      </c>
      <c r="J1120" s="6">
        <f t="shared" si="17"/>
        <v>0.124</v>
      </c>
      <c r="K1120" s="6">
        <v>1</v>
      </c>
      <c r="L1120" s="6" t="s">
        <v>250</v>
      </c>
      <c r="M1120" s="6" t="s">
        <v>18</v>
      </c>
      <c r="N1120" s="6" t="s">
        <v>156</v>
      </c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</row>
    <row r="1121" spans="2:32" ht="30" customHeight="1">
      <c r="B1121" s="16">
        <v>1120</v>
      </c>
      <c r="C1121" s="6">
        <v>60000000288</v>
      </c>
      <c r="D1121" s="22">
        <v>61091000000</v>
      </c>
      <c r="E1121" s="23" t="s">
        <v>493</v>
      </c>
      <c r="F1121" s="27" t="s">
        <v>46</v>
      </c>
      <c r="G1121" s="7" t="s">
        <v>10</v>
      </c>
      <c r="H1121" s="6">
        <v>202</v>
      </c>
      <c r="I1121" s="6">
        <v>202</v>
      </c>
      <c r="J1121" s="6">
        <f t="shared" si="17"/>
        <v>0.20200000000000001</v>
      </c>
      <c r="K1121" s="6">
        <v>1</v>
      </c>
      <c r="L1121" s="6" t="s">
        <v>263</v>
      </c>
      <c r="M1121" s="6" t="s">
        <v>71</v>
      </c>
      <c r="N1121" s="6" t="s">
        <v>25</v>
      </c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</row>
    <row r="1122" spans="2:32" ht="45" customHeight="1">
      <c r="B1122" s="16">
        <v>1121</v>
      </c>
      <c r="C1122" s="6">
        <v>60000000287</v>
      </c>
      <c r="D1122" s="22">
        <v>61124190000</v>
      </c>
      <c r="E1122" s="23" t="s">
        <v>647</v>
      </c>
      <c r="F1122" s="27" t="s">
        <v>264</v>
      </c>
      <c r="G1122" s="6" t="s">
        <v>20</v>
      </c>
      <c r="H1122" s="6">
        <v>110</v>
      </c>
      <c r="I1122" s="6">
        <v>110</v>
      </c>
      <c r="J1122" s="6">
        <f t="shared" si="17"/>
        <v>0.11</v>
      </c>
      <c r="K1122" s="6">
        <v>1</v>
      </c>
      <c r="L1122" s="6" t="s">
        <v>257</v>
      </c>
      <c r="M1122" s="6" t="s">
        <v>18</v>
      </c>
      <c r="N1122" s="6" t="s">
        <v>156</v>
      </c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</row>
    <row r="1123" spans="2:32" ht="45" customHeight="1">
      <c r="B1123" s="16">
        <v>1122</v>
      </c>
      <c r="C1123" s="6">
        <v>60000000286</v>
      </c>
      <c r="D1123" s="22">
        <v>61124190000</v>
      </c>
      <c r="E1123" s="23" t="s">
        <v>595</v>
      </c>
      <c r="F1123" s="27" t="s">
        <v>171</v>
      </c>
      <c r="G1123" s="6" t="s">
        <v>20</v>
      </c>
      <c r="H1123" s="6">
        <v>100</v>
      </c>
      <c r="I1123" s="6">
        <v>100</v>
      </c>
      <c r="J1123" s="6">
        <f t="shared" si="17"/>
        <v>0.1</v>
      </c>
      <c r="K1123" s="6">
        <v>1</v>
      </c>
      <c r="L1123" s="6" t="s">
        <v>245</v>
      </c>
      <c r="M1123" s="6" t="s">
        <v>12</v>
      </c>
      <c r="N1123" s="6" t="s">
        <v>156</v>
      </c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</row>
    <row r="1124" spans="2:32" ht="30" customHeight="1">
      <c r="B1124" s="16">
        <v>1123</v>
      </c>
      <c r="C1124" s="6">
        <v>60000000285</v>
      </c>
      <c r="D1124" s="22">
        <v>61091000000</v>
      </c>
      <c r="E1124" s="23" t="s">
        <v>631</v>
      </c>
      <c r="F1124" s="27" t="s">
        <v>46</v>
      </c>
      <c r="G1124" s="6" t="s">
        <v>23</v>
      </c>
      <c r="H1124" s="6">
        <v>254</v>
      </c>
      <c r="I1124" s="6">
        <v>254</v>
      </c>
      <c r="J1124" s="6">
        <f t="shared" si="17"/>
        <v>0.254</v>
      </c>
      <c r="K1124" s="6">
        <v>1</v>
      </c>
      <c r="L1124" s="6" t="s">
        <v>265</v>
      </c>
      <c r="M1124" s="6" t="s">
        <v>18</v>
      </c>
      <c r="N1124" s="6" t="s">
        <v>25</v>
      </c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</row>
    <row r="1125" spans="2:32" ht="30" customHeight="1">
      <c r="B1125" s="16">
        <v>1124</v>
      </c>
      <c r="C1125" s="6">
        <v>60000000284</v>
      </c>
      <c r="D1125" s="22">
        <v>61091000000</v>
      </c>
      <c r="E1125" s="23" t="s">
        <v>631</v>
      </c>
      <c r="F1125" s="27" t="s">
        <v>46</v>
      </c>
      <c r="G1125" s="6" t="s">
        <v>23</v>
      </c>
      <c r="H1125" s="6">
        <v>232</v>
      </c>
      <c r="I1125" s="6">
        <v>232</v>
      </c>
      <c r="J1125" s="6">
        <f t="shared" si="17"/>
        <v>0.23200000000000001</v>
      </c>
      <c r="K1125" s="6">
        <v>1</v>
      </c>
      <c r="L1125" s="6" t="s">
        <v>265</v>
      </c>
      <c r="M1125" s="6" t="s">
        <v>18</v>
      </c>
      <c r="N1125" s="6" t="s">
        <v>25</v>
      </c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</row>
    <row r="1126" spans="2:32" ht="45" customHeight="1">
      <c r="B1126" s="16">
        <v>1125</v>
      </c>
      <c r="C1126" s="6">
        <v>60000000283</v>
      </c>
      <c r="D1126" s="22">
        <v>61124190000</v>
      </c>
      <c r="E1126" s="23" t="s">
        <v>595</v>
      </c>
      <c r="F1126" s="27" t="s">
        <v>171</v>
      </c>
      <c r="G1126" s="6" t="s">
        <v>20</v>
      </c>
      <c r="H1126" s="6">
        <v>130</v>
      </c>
      <c r="I1126" s="6">
        <v>130</v>
      </c>
      <c r="J1126" s="6">
        <f t="shared" si="17"/>
        <v>0.13</v>
      </c>
      <c r="K1126" s="6">
        <v>1</v>
      </c>
      <c r="L1126" s="6" t="s">
        <v>227</v>
      </c>
      <c r="M1126" s="20" t="s">
        <v>147</v>
      </c>
      <c r="N1126" s="6" t="s">
        <v>36</v>
      </c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</row>
    <row r="1127" spans="2:32" ht="45" customHeight="1">
      <c r="B1127" s="16">
        <v>1126</v>
      </c>
      <c r="C1127" s="6">
        <v>60000000282</v>
      </c>
      <c r="D1127" s="22">
        <v>61044200000</v>
      </c>
      <c r="E1127" s="23" t="s">
        <v>506</v>
      </c>
      <c r="F1127" s="27" t="s">
        <v>64</v>
      </c>
      <c r="G1127" s="6" t="s">
        <v>20</v>
      </c>
      <c r="H1127" s="6">
        <v>206</v>
      </c>
      <c r="I1127" s="6">
        <v>206</v>
      </c>
      <c r="J1127" s="6">
        <f t="shared" si="17"/>
        <v>0.20599999999999999</v>
      </c>
      <c r="K1127" s="6">
        <v>1</v>
      </c>
      <c r="L1127" s="6" t="s">
        <v>249</v>
      </c>
      <c r="M1127" s="6" t="s">
        <v>18</v>
      </c>
      <c r="N1127" s="6" t="s">
        <v>25</v>
      </c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</row>
    <row r="1128" spans="2:32" ht="45" customHeight="1">
      <c r="B1128" s="16">
        <v>1127</v>
      </c>
      <c r="C1128" s="6">
        <v>60000000281</v>
      </c>
      <c r="D1128" s="22">
        <v>61083100000</v>
      </c>
      <c r="E1128" s="23" t="s">
        <v>641</v>
      </c>
      <c r="F1128" s="27" t="s">
        <v>234</v>
      </c>
      <c r="G1128" s="6" t="s">
        <v>20</v>
      </c>
      <c r="H1128" s="6">
        <v>180</v>
      </c>
      <c r="I1128" s="6">
        <v>180</v>
      </c>
      <c r="J1128" s="6">
        <f t="shared" si="17"/>
        <v>0.18</v>
      </c>
      <c r="K1128" s="6">
        <v>1</v>
      </c>
      <c r="L1128" s="6" t="s">
        <v>227</v>
      </c>
      <c r="M1128" s="6" t="s">
        <v>262</v>
      </c>
      <c r="N1128" s="6" t="s">
        <v>25</v>
      </c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</row>
    <row r="1129" spans="2:32" ht="45" customHeight="1">
      <c r="B1129" s="16">
        <v>1128</v>
      </c>
      <c r="C1129" s="6">
        <v>60000000280</v>
      </c>
      <c r="D1129" s="22">
        <v>61051000000</v>
      </c>
      <c r="E1129" s="23" t="s">
        <v>494</v>
      </c>
      <c r="F1129" s="27" t="s">
        <v>47</v>
      </c>
      <c r="G1129" s="7" t="s">
        <v>10</v>
      </c>
      <c r="H1129" s="6">
        <v>136</v>
      </c>
      <c r="I1129" s="6">
        <v>136</v>
      </c>
      <c r="J1129" s="6">
        <f t="shared" si="17"/>
        <v>0.13600000000000001</v>
      </c>
      <c r="K1129" s="6">
        <v>1</v>
      </c>
      <c r="L1129" s="6" t="s">
        <v>194</v>
      </c>
      <c r="M1129" s="6" t="s">
        <v>243</v>
      </c>
      <c r="N1129" s="6" t="s">
        <v>25</v>
      </c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</row>
    <row r="1130" spans="2:32" ht="45" customHeight="1">
      <c r="B1130" s="16">
        <v>1129</v>
      </c>
      <c r="C1130" s="6">
        <v>60000000279</v>
      </c>
      <c r="D1130" s="22">
        <v>61099020000</v>
      </c>
      <c r="E1130" s="23" t="s">
        <v>604</v>
      </c>
      <c r="F1130" s="27" t="s">
        <v>175</v>
      </c>
      <c r="G1130" s="6" t="s">
        <v>20</v>
      </c>
      <c r="H1130" s="6">
        <v>96</v>
      </c>
      <c r="I1130" s="6">
        <v>96</v>
      </c>
      <c r="J1130" s="6">
        <f t="shared" si="17"/>
        <v>9.6000000000000002E-2</v>
      </c>
      <c r="K1130" s="6">
        <v>1</v>
      </c>
      <c r="L1130" s="6" t="s">
        <v>211</v>
      </c>
      <c r="M1130" s="6" t="s">
        <v>18</v>
      </c>
      <c r="N1130" s="6" t="s">
        <v>36</v>
      </c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</row>
    <row r="1131" spans="2:32" ht="45" customHeight="1">
      <c r="B1131" s="16">
        <v>1130</v>
      </c>
      <c r="C1131" s="6">
        <v>60000000278</v>
      </c>
      <c r="D1131" s="22">
        <v>61091000000</v>
      </c>
      <c r="E1131" s="23" t="s">
        <v>608</v>
      </c>
      <c r="F1131" s="27" t="s">
        <v>175</v>
      </c>
      <c r="G1131" s="6" t="s">
        <v>20</v>
      </c>
      <c r="H1131" s="6">
        <v>84</v>
      </c>
      <c r="I1131" s="6">
        <v>84</v>
      </c>
      <c r="J1131" s="6">
        <f t="shared" si="17"/>
        <v>8.4000000000000005E-2</v>
      </c>
      <c r="K1131" s="6">
        <v>1</v>
      </c>
      <c r="L1131" s="6" t="s">
        <v>229</v>
      </c>
      <c r="M1131" s="6" t="s">
        <v>18</v>
      </c>
      <c r="N1131" s="6" t="s">
        <v>25</v>
      </c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</row>
    <row r="1132" spans="2:32" ht="45" customHeight="1">
      <c r="B1132" s="16">
        <v>1131</v>
      </c>
      <c r="C1132" s="6">
        <v>60000000277</v>
      </c>
      <c r="D1132" s="22">
        <v>61124190000</v>
      </c>
      <c r="E1132" s="23" t="s">
        <v>647</v>
      </c>
      <c r="F1132" s="27" t="s">
        <v>264</v>
      </c>
      <c r="G1132" s="6" t="s">
        <v>20</v>
      </c>
      <c r="H1132" s="6">
        <v>60</v>
      </c>
      <c r="I1132" s="6">
        <v>60</v>
      </c>
      <c r="J1132" s="6">
        <f t="shared" si="17"/>
        <v>0.06</v>
      </c>
      <c r="K1132" s="6">
        <v>1</v>
      </c>
      <c r="L1132" s="6" t="s">
        <v>233</v>
      </c>
      <c r="M1132" s="6" t="s">
        <v>18</v>
      </c>
      <c r="N1132" s="6" t="s">
        <v>36</v>
      </c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</row>
    <row r="1133" spans="2:32" ht="45" customHeight="1">
      <c r="B1133" s="16">
        <v>1132</v>
      </c>
      <c r="C1133" s="6">
        <v>60000000276</v>
      </c>
      <c r="D1133" s="22">
        <v>61044300000</v>
      </c>
      <c r="E1133" s="23" t="s">
        <v>541</v>
      </c>
      <c r="F1133" s="27" t="s">
        <v>64</v>
      </c>
      <c r="G1133" s="6" t="s">
        <v>20</v>
      </c>
      <c r="H1133" s="6">
        <v>344</v>
      </c>
      <c r="I1133" s="6">
        <v>344</v>
      </c>
      <c r="J1133" s="6">
        <f t="shared" si="17"/>
        <v>0.34399999999999997</v>
      </c>
      <c r="K1133" s="6">
        <v>1</v>
      </c>
      <c r="L1133" s="6" t="s">
        <v>266</v>
      </c>
      <c r="M1133" s="6" t="s">
        <v>267</v>
      </c>
      <c r="N1133" s="6" t="s">
        <v>36</v>
      </c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</row>
    <row r="1134" spans="2:32" ht="45" customHeight="1">
      <c r="B1134" s="16">
        <v>1133</v>
      </c>
      <c r="C1134" s="6">
        <v>60000000275</v>
      </c>
      <c r="D1134" s="22">
        <v>61044200000</v>
      </c>
      <c r="E1134" s="23" t="s">
        <v>506</v>
      </c>
      <c r="F1134" s="27" t="s">
        <v>64</v>
      </c>
      <c r="G1134" s="6" t="s">
        <v>20</v>
      </c>
      <c r="H1134" s="6">
        <v>382</v>
      </c>
      <c r="I1134" s="6">
        <v>382</v>
      </c>
      <c r="J1134" s="6">
        <f t="shared" si="17"/>
        <v>0.38200000000000001</v>
      </c>
      <c r="K1134" s="6">
        <v>1</v>
      </c>
      <c r="L1134" s="6" t="s">
        <v>194</v>
      </c>
      <c r="M1134" s="6" t="s">
        <v>48</v>
      </c>
      <c r="N1134" s="6" t="s">
        <v>25</v>
      </c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</row>
    <row r="1135" spans="2:32" ht="26.25" customHeight="1">
      <c r="B1135" s="16">
        <v>1134</v>
      </c>
      <c r="C1135" s="6">
        <v>60000000274</v>
      </c>
      <c r="D1135" s="16">
        <v>62023000000</v>
      </c>
      <c r="E1135" s="38" t="s">
        <v>628</v>
      </c>
      <c r="F1135" s="27" t="s">
        <v>110</v>
      </c>
      <c r="G1135" s="6" t="s">
        <v>20</v>
      </c>
      <c r="H1135" s="6">
        <v>972</v>
      </c>
      <c r="I1135" s="6">
        <v>972</v>
      </c>
      <c r="J1135" s="6">
        <f t="shared" si="17"/>
        <v>0.97199999999999998</v>
      </c>
      <c r="K1135" s="6">
        <v>1</v>
      </c>
      <c r="L1135" s="6" t="s">
        <v>194</v>
      </c>
      <c r="M1135" s="6" t="s">
        <v>67</v>
      </c>
      <c r="N1135" s="6" t="s">
        <v>25</v>
      </c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</row>
    <row r="1136" spans="2:32" ht="45" customHeight="1">
      <c r="B1136" s="16">
        <v>1135</v>
      </c>
      <c r="C1136" s="6">
        <v>60000000273</v>
      </c>
      <c r="D1136" s="22">
        <v>61091000000</v>
      </c>
      <c r="E1136" s="23" t="s">
        <v>608</v>
      </c>
      <c r="F1136" s="27" t="s">
        <v>175</v>
      </c>
      <c r="G1136" s="6" t="s">
        <v>20</v>
      </c>
      <c r="H1136" s="6">
        <v>56</v>
      </c>
      <c r="I1136" s="6">
        <v>56</v>
      </c>
      <c r="J1136" s="6">
        <f t="shared" si="17"/>
        <v>5.6000000000000001E-2</v>
      </c>
      <c r="K1136" s="6">
        <v>1</v>
      </c>
      <c r="L1136" s="6" t="s">
        <v>207</v>
      </c>
      <c r="M1136" s="6" t="s">
        <v>12</v>
      </c>
      <c r="N1136" s="6" t="s">
        <v>25</v>
      </c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</row>
    <row r="1137" spans="2:32" ht="45" customHeight="1">
      <c r="B1137" s="16">
        <v>1136</v>
      </c>
      <c r="C1137" s="6">
        <v>60000000272</v>
      </c>
      <c r="D1137" s="22">
        <v>61124190000</v>
      </c>
      <c r="E1137" s="23" t="s">
        <v>595</v>
      </c>
      <c r="F1137" s="27" t="s">
        <v>171</v>
      </c>
      <c r="G1137" s="6" t="s">
        <v>20</v>
      </c>
      <c r="H1137" s="6">
        <v>76</v>
      </c>
      <c r="I1137" s="6">
        <v>76</v>
      </c>
      <c r="J1137" s="6">
        <f t="shared" si="17"/>
        <v>7.5999999999999998E-2</v>
      </c>
      <c r="K1137" s="6">
        <v>1</v>
      </c>
      <c r="L1137" s="6" t="s">
        <v>194</v>
      </c>
      <c r="M1137" s="6" t="s">
        <v>18</v>
      </c>
      <c r="N1137" s="6" t="s">
        <v>156</v>
      </c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</row>
    <row r="1138" spans="2:32" ht="26.25" customHeight="1">
      <c r="B1138" s="16">
        <v>1137</v>
      </c>
      <c r="C1138" s="6">
        <v>60000000271</v>
      </c>
      <c r="D1138" s="16">
        <v>61042200000</v>
      </c>
      <c r="E1138" s="36" t="s">
        <v>648</v>
      </c>
      <c r="F1138" s="27" t="s">
        <v>268</v>
      </c>
      <c r="G1138" s="6" t="s">
        <v>20</v>
      </c>
      <c r="H1138" s="6">
        <v>180</v>
      </c>
      <c r="I1138" s="6">
        <v>180</v>
      </c>
      <c r="J1138" s="6">
        <f t="shared" si="17"/>
        <v>0.18</v>
      </c>
      <c r="K1138" s="6">
        <v>1</v>
      </c>
      <c r="L1138" s="6" t="s">
        <v>269</v>
      </c>
      <c r="M1138" s="20" t="s">
        <v>147</v>
      </c>
      <c r="N1138" s="27" t="s">
        <v>25</v>
      </c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</row>
    <row r="1139" spans="2:32" ht="45" customHeight="1">
      <c r="B1139" s="16">
        <v>1138</v>
      </c>
      <c r="C1139" s="6">
        <v>60000000270</v>
      </c>
      <c r="D1139" s="22">
        <v>61044300000</v>
      </c>
      <c r="E1139" s="23" t="s">
        <v>649</v>
      </c>
      <c r="F1139" s="27" t="s">
        <v>270</v>
      </c>
      <c r="G1139" s="6" t="s">
        <v>20</v>
      </c>
      <c r="H1139" s="6">
        <v>164</v>
      </c>
      <c r="I1139" s="6">
        <v>164</v>
      </c>
      <c r="J1139" s="6">
        <f t="shared" si="17"/>
        <v>0.16400000000000001</v>
      </c>
      <c r="K1139" s="6">
        <v>1</v>
      </c>
      <c r="L1139" s="6" t="s">
        <v>271</v>
      </c>
      <c r="M1139" s="20" t="s">
        <v>147</v>
      </c>
      <c r="N1139" s="6" t="s">
        <v>36</v>
      </c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</row>
    <row r="1140" spans="2:32" ht="45" customHeight="1">
      <c r="B1140" s="16">
        <v>1139</v>
      </c>
      <c r="C1140" s="6">
        <v>60000000269</v>
      </c>
      <c r="D1140" s="22">
        <v>61124190000</v>
      </c>
      <c r="E1140" s="23" t="s">
        <v>645</v>
      </c>
      <c r="F1140" s="27" t="s">
        <v>259</v>
      </c>
      <c r="G1140" s="6" t="s">
        <v>20</v>
      </c>
      <c r="H1140" s="6">
        <v>58</v>
      </c>
      <c r="I1140" s="6">
        <v>58</v>
      </c>
      <c r="J1140" s="6">
        <f t="shared" si="17"/>
        <v>5.8000000000000003E-2</v>
      </c>
      <c r="K1140" s="6">
        <v>1</v>
      </c>
      <c r="L1140" s="6" t="s">
        <v>226</v>
      </c>
      <c r="M1140" s="6" t="s">
        <v>67</v>
      </c>
      <c r="N1140" s="6" t="s">
        <v>36</v>
      </c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</row>
    <row r="1141" spans="2:32" ht="45" customHeight="1">
      <c r="B1141" s="16">
        <v>1140</v>
      </c>
      <c r="C1141" s="6">
        <v>60000000268</v>
      </c>
      <c r="D1141" s="22">
        <v>61124190000</v>
      </c>
      <c r="E1141" s="23" t="s">
        <v>595</v>
      </c>
      <c r="F1141" s="27" t="s">
        <v>171</v>
      </c>
      <c r="G1141" s="6" t="s">
        <v>20</v>
      </c>
      <c r="H1141" s="6">
        <v>84</v>
      </c>
      <c r="I1141" s="6">
        <v>84</v>
      </c>
      <c r="J1141" s="6">
        <f t="shared" si="17"/>
        <v>8.4000000000000005E-2</v>
      </c>
      <c r="K1141" s="6">
        <v>1</v>
      </c>
      <c r="L1141" s="6" t="s">
        <v>245</v>
      </c>
      <c r="M1141" s="6" t="s">
        <v>12</v>
      </c>
      <c r="N1141" s="6" t="s">
        <v>156</v>
      </c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</row>
    <row r="1142" spans="2:32" ht="45" customHeight="1">
      <c r="B1142" s="16">
        <v>1141</v>
      </c>
      <c r="C1142" s="6">
        <v>60000000267</v>
      </c>
      <c r="D1142" s="22">
        <v>61124190000</v>
      </c>
      <c r="E1142" s="23" t="s">
        <v>595</v>
      </c>
      <c r="F1142" s="27" t="s">
        <v>171</v>
      </c>
      <c r="G1142" s="6" t="s">
        <v>20</v>
      </c>
      <c r="H1142" s="6">
        <v>82</v>
      </c>
      <c r="I1142" s="6">
        <v>82</v>
      </c>
      <c r="J1142" s="6">
        <f t="shared" si="17"/>
        <v>8.2000000000000003E-2</v>
      </c>
      <c r="K1142" s="6">
        <v>1</v>
      </c>
      <c r="L1142" s="6" t="s">
        <v>245</v>
      </c>
      <c r="M1142" s="6" t="s">
        <v>12</v>
      </c>
      <c r="N1142" s="6" t="s">
        <v>156</v>
      </c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</row>
    <row r="1143" spans="2:32" ht="45" customHeight="1">
      <c r="B1143" s="16">
        <v>1142</v>
      </c>
      <c r="C1143" s="6">
        <v>60000000266</v>
      </c>
      <c r="D1143" s="22">
        <v>61044300000</v>
      </c>
      <c r="E1143" s="23" t="s">
        <v>541</v>
      </c>
      <c r="F1143" s="27" t="s">
        <v>64</v>
      </c>
      <c r="G1143" s="6" t="s">
        <v>20</v>
      </c>
      <c r="H1143" s="6">
        <v>216</v>
      </c>
      <c r="I1143" s="6">
        <v>216</v>
      </c>
      <c r="J1143" s="6">
        <f t="shared" si="17"/>
        <v>0.216</v>
      </c>
      <c r="K1143" s="6">
        <v>1</v>
      </c>
      <c r="L1143" s="6" t="s">
        <v>252</v>
      </c>
      <c r="M1143" s="6" t="s">
        <v>199</v>
      </c>
      <c r="N1143" s="6" t="s">
        <v>36</v>
      </c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</row>
    <row r="1144" spans="2:32" ht="45" customHeight="1">
      <c r="B1144" s="16">
        <v>1143</v>
      </c>
      <c r="C1144" s="6">
        <v>60000000265</v>
      </c>
      <c r="D1144" s="22">
        <v>61099020000</v>
      </c>
      <c r="E1144" s="23" t="s">
        <v>604</v>
      </c>
      <c r="F1144" s="27" t="s">
        <v>175</v>
      </c>
      <c r="G1144" s="6" t="s">
        <v>20</v>
      </c>
      <c r="H1144" s="6">
        <v>116</v>
      </c>
      <c r="I1144" s="6">
        <v>116</v>
      </c>
      <c r="J1144" s="6">
        <f t="shared" si="17"/>
        <v>0.11600000000000001</v>
      </c>
      <c r="K1144" s="6">
        <v>1</v>
      </c>
      <c r="L1144" s="6" t="s">
        <v>221</v>
      </c>
      <c r="M1144" s="6" t="s">
        <v>18</v>
      </c>
      <c r="N1144" s="6" t="s">
        <v>36</v>
      </c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</row>
    <row r="1145" spans="2:32" ht="45" customHeight="1">
      <c r="B1145" s="16">
        <v>1144</v>
      </c>
      <c r="C1145" s="6">
        <v>60000000264</v>
      </c>
      <c r="D1145" s="22">
        <v>61044200000</v>
      </c>
      <c r="E1145" s="23" t="s">
        <v>506</v>
      </c>
      <c r="F1145" s="27" t="s">
        <v>64</v>
      </c>
      <c r="G1145" s="6" t="s">
        <v>20</v>
      </c>
      <c r="H1145" s="6">
        <v>310</v>
      </c>
      <c r="I1145" s="6">
        <v>310</v>
      </c>
      <c r="J1145" s="6">
        <f t="shared" si="17"/>
        <v>0.31</v>
      </c>
      <c r="K1145" s="6">
        <v>1</v>
      </c>
      <c r="L1145" s="6" t="s">
        <v>221</v>
      </c>
      <c r="M1145" s="6" t="s">
        <v>18</v>
      </c>
      <c r="N1145" s="6" t="s">
        <v>25</v>
      </c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</row>
    <row r="1146" spans="2:32" ht="45" customHeight="1">
      <c r="B1146" s="16">
        <v>1145</v>
      </c>
      <c r="C1146" s="6">
        <v>60000000263</v>
      </c>
      <c r="D1146" s="22">
        <v>61124190000</v>
      </c>
      <c r="E1146" s="23" t="s">
        <v>647</v>
      </c>
      <c r="F1146" s="27" t="s">
        <v>264</v>
      </c>
      <c r="G1146" s="6" t="s">
        <v>20</v>
      </c>
      <c r="H1146" s="6">
        <v>72</v>
      </c>
      <c r="I1146" s="6">
        <v>72</v>
      </c>
      <c r="J1146" s="6">
        <f t="shared" si="17"/>
        <v>7.1999999999999995E-2</v>
      </c>
      <c r="K1146" s="6">
        <v>1</v>
      </c>
      <c r="L1146" s="6" t="s">
        <v>194</v>
      </c>
      <c r="M1146" s="9" t="s">
        <v>18</v>
      </c>
      <c r="N1146" s="6" t="s">
        <v>36</v>
      </c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</row>
    <row r="1147" spans="2:32" ht="30" customHeight="1">
      <c r="B1147" s="16">
        <v>1146</v>
      </c>
      <c r="C1147" s="6">
        <v>60000000262</v>
      </c>
      <c r="D1147" s="22">
        <v>61091000000</v>
      </c>
      <c r="E1147" s="23" t="s">
        <v>500</v>
      </c>
      <c r="F1147" s="27" t="s">
        <v>46</v>
      </c>
      <c r="G1147" s="6" t="s">
        <v>20</v>
      </c>
      <c r="H1147" s="6">
        <v>104</v>
      </c>
      <c r="I1147" s="6">
        <v>104</v>
      </c>
      <c r="J1147" s="6">
        <f t="shared" si="17"/>
        <v>0.104</v>
      </c>
      <c r="K1147" s="6">
        <v>1</v>
      </c>
      <c r="L1147" s="6" t="s">
        <v>207</v>
      </c>
      <c r="M1147" s="6" t="s">
        <v>67</v>
      </c>
      <c r="N1147" s="6" t="s">
        <v>25</v>
      </c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</row>
    <row r="1148" spans="2:32" ht="45" customHeight="1">
      <c r="B1148" s="16">
        <v>1147</v>
      </c>
      <c r="C1148" s="6">
        <v>60000000261</v>
      </c>
      <c r="D1148" s="22">
        <v>61044300000</v>
      </c>
      <c r="E1148" s="23" t="s">
        <v>541</v>
      </c>
      <c r="F1148" s="27" t="s">
        <v>64</v>
      </c>
      <c r="G1148" s="6" t="s">
        <v>20</v>
      </c>
      <c r="H1148" s="6">
        <v>206</v>
      </c>
      <c r="I1148" s="6">
        <v>206</v>
      </c>
      <c r="J1148" s="6">
        <f t="shared" si="17"/>
        <v>0.20599999999999999</v>
      </c>
      <c r="K1148" s="6">
        <v>1</v>
      </c>
      <c r="L1148" s="6" t="s">
        <v>230</v>
      </c>
      <c r="M1148" s="6" t="s">
        <v>18</v>
      </c>
      <c r="N1148" s="6" t="s">
        <v>36</v>
      </c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</row>
    <row r="1149" spans="2:32" ht="45" customHeight="1">
      <c r="B1149" s="16">
        <v>1148</v>
      </c>
      <c r="C1149" s="6">
        <v>60000000375</v>
      </c>
      <c r="D1149" s="22">
        <v>61124190000</v>
      </c>
      <c r="E1149" s="23" t="s">
        <v>647</v>
      </c>
      <c r="F1149" s="27" t="s">
        <v>264</v>
      </c>
      <c r="G1149" s="6" t="s">
        <v>20</v>
      </c>
      <c r="H1149" s="6">
        <v>52</v>
      </c>
      <c r="I1149" s="6">
        <v>52</v>
      </c>
      <c r="J1149" s="6">
        <f t="shared" si="17"/>
        <v>5.1999999999999998E-2</v>
      </c>
      <c r="K1149" s="6">
        <v>1</v>
      </c>
      <c r="L1149" s="6" t="s">
        <v>233</v>
      </c>
      <c r="M1149" s="6" t="s">
        <v>18</v>
      </c>
      <c r="N1149" s="6" t="s">
        <v>36</v>
      </c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</row>
    <row r="1150" spans="2:32" ht="45" customHeight="1">
      <c r="B1150" s="16">
        <v>1149</v>
      </c>
      <c r="C1150" s="6">
        <v>60000000260</v>
      </c>
      <c r="D1150" s="22">
        <v>61099020000</v>
      </c>
      <c r="E1150" s="23" t="s">
        <v>604</v>
      </c>
      <c r="F1150" s="27" t="s">
        <v>175</v>
      </c>
      <c r="G1150" s="6" t="s">
        <v>20</v>
      </c>
      <c r="H1150" s="6">
        <v>80</v>
      </c>
      <c r="I1150" s="6">
        <v>80</v>
      </c>
      <c r="J1150" s="6">
        <f t="shared" si="17"/>
        <v>0.08</v>
      </c>
      <c r="K1150" s="6">
        <v>1</v>
      </c>
      <c r="L1150" s="6" t="s">
        <v>211</v>
      </c>
      <c r="M1150" s="6" t="s">
        <v>18</v>
      </c>
      <c r="N1150" s="6" t="s">
        <v>72</v>
      </c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</row>
    <row r="1151" spans="2:32" ht="30" customHeight="1">
      <c r="B1151" s="16">
        <v>1150</v>
      </c>
      <c r="C1151" s="6">
        <v>60000000259</v>
      </c>
      <c r="D1151" s="22">
        <v>61091000000</v>
      </c>
      <c r="E1151" s="23" t="s">
        <v>493</v>
      </c>
      <c r="F1151" s="27" t="s">
        <v>46</v>
      </c>
      <c r="G1151" s="7" t="s">
        <v>10</v>
      </c>
      <c r="H1151" s="6">
        <v>144</v>
      </c>
      <c r="I1151" s="6">
        <v>144</v>
      </c>
      <c r="J1151" s="6">
        <f t="shared" si="17"/>
        <v>0.14399999999999999</v>
      </c>
      <c r="K1151" s="6">
        <v>1</v>
      </c>
      <c r="L1151" s="6" t="s">
        <v>21</v>
      </c>
      <c r="M1151" s="6" t="s">
        <v>39</v>
      </c>
      <c r="N1151" s="6" t="s">
        <v>13</v>
      </c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</row>
    <row r="1152" spans="2:32" ht="45" customHeight="1">
      <c r="B1152" s="16">
        <v>1151</v>
      </c>
      <c r="C1152" s="6">
        <v>60000000258</v>
      </c>
      <c r="D1152" s="22">
        <v>61091000000</v>
      </c>
      <c r="E1152" s="23" t="s">
        <v>608</v>
      </c>
      <c r="F1152" s="27" t="s">
        <v>175</v>
      </c>
      <c r="G1152" s="6" t="s">
        <v>20</v>
      </c>
      <c r="H1152" s="6">
        <v>48</v>
      </c>
      <c r="I1152" s="6">
        <v>48</v>
      </c>
      <c r="J1152" s="6">
        <f t="shared" si="17"/>
        <v>4.8000000000000001E-2</v>
      </c>
      <c r="K1152" s="6">
        <v>1</v>
      </c>
      <c r="L1152" s="6" t="s">
        <v>207</v>
      </c>
      <c r="M1152" s="6" t="s">
        <v>12</v>
      </c>
      <c r="N1152" s="6" t="s">
        <v>25</v>
      </c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</row>
    <row r="1153" spans="2:32" ht="45" customHeight="1">
      <c r="B1153" s="16">
        <v>1152</v>
      </c>
      <c r="C1153" s="6">
        <v>60000000257</v>
      </c>
      <c r="D1153" s="22">
        <v>61099020000</v>
      </c>
      <c r="E1153" s="23" t="s">
        <v>604</v>
      </c>
      <c r="F1153" s="27" t="s">
        <v>175</v>
      </c>
      <c r="G1153" s="6" t="s">
        <v>20</v>
      </c>
      <c r="H1153" s="6">
        <v>102</v>
      </c>
      <c r="I1153" s="6">
        <v>102</v>
      </c>
      <c r="J1153" s="6">
        <f t="shared" si="17"/>
        <v>0.10199999999999999</v>
      </c>
      <c r="K1153" s="6">
        <v>1</v>
      </c>
      <c r="L1153" s="6" t="s">
        <v>211</v>
      </c>
      <c r="M1153" s="6" t="s">
        <v>18</v>
      </c>
      <c r="N1153" s="6" t="s">
        <v>36</v>
      </c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</row>
    <row r="1154" spans="2:32" ht="30" customHeight="1">
      <c r="B1154" s="16">
        <v>1153</v>
      </c>
      <c r="C1154" s="6">
        <v>60000000256</v>
      </c>
      <c r="D1154" s="22">
        <v>61046200000</v>
      </c>
      <c r="E1154" s="23" t="s">
        <v>588</v>
      </c>
      <c r="F1154" s="27" t="s">
        <v>69</v>
      </c>
      <c r="G1154" s="6" t="s">
        <v>20</v>
      </c>
      <c r="H1154" s="6">
        <v>154</v>
      </c>
      <c r="I1154" s="6">
        <v>154</v>
      </c>
      <c r="J1154" s="6">
        <f t="shared" ref="J1154:J1217" si="18">I1154/1000</f>
        <v>0.154</v>
      </c>
      <c r="K1154" s="6">
        <v>1</v>
      </c>
      <c r="L1154" s="6" t="s">
        <v>21</v>
      </c>
      <c r="M1154" s="6" t="s">
        <v>39</v>
      </c>
      <c r="N1154" s="6" t="s">
        <v>25</v>
      </c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</row>
    <row r="1155" spans="2:32" ht="30" customHeight="1">
      <c r="B1155" s="16">
        <v>1154</v>
      </c>
      <c r="C1155" s="6">
        <v>60000000255</v>
      </c>
      <c r="D1155" s="22">
        <v>65050090000</v>
      </c>
      <c r="E1155" s="23" t="s">
        <v>540</v>
      </c>
      <c r="F1155" s="27" t="s">
        <v>73</v>
      </c>
      <c r="G1155" s="6" t="s">
        <v>30</v>
      </c>
      <c r="H1155" s="6">
        <v>78</v>
      </c>
      <c r="I1155" s="6">
        <v>78</v>
      </c>
      <c r="J1155" s="6">
        <f t="shared" si="18"/>
        <v>7.8E-2</v>
      </c>
      <c r="K1155" s="6">
        <v>1</v>
      </c>
      <c r="L1155" s="6" t="s">
        <v>242</v>
      </c>
      <c r="M1155" s="6" t="s">
        <v>18</v>
      </c>
      <c r="N1155" s="6" t="s">
        <v>228</v>
      </c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</row>
    <row r="1156" spans="2:32" ht="30" customHeight="1">
      <c r="B1156" s="16">
        <v>1155</v>
      </c>
      <c r="C1156" s="6">
        <v>60000000254</v>
      </c>
      <c r="D1156" s="22">
        <v>65050090000</v>
      </c>
      <c r="E1156" s="23" t="s">
        <v>650</v>
      </c>
      <c r="F1156" s="27" t="s">
        <v>73</v>
      </c>
      <c r="G1156" s="6" t="s">
        <v>20</v>
      </c>
      <c r="H1156" s="6">
        <v>78</v>
      </c>
      <c r="I1156" s="6">
        <v>78</v>
      </c>
      <c r="J1156" s="6">
        <f t="shared" si="18"/>
        <v>7.8E-2</v>
      </c>
      <c r="K1156" s="6">
        <v>1</v>
      </c>
      <c r="L1156" s="6" t="s">
        <v>250</v>
      </c>
      <c r="M1156" s="6" t="s">
        <v>18</v>
      </c>
      <c r="N1156" s="6" t="s">
        <v>272</v>
      </c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</row>
    <row r="1157" spans="2:32" ht="45" customHeight="1">
      <c r="B1157" s="16">
        <v>1156</v>
      </c>
      <c r="C1157" s="6">
        <v>60000000519</v>
      </c>
      <c r="D1157" s="22">
        <v>61091000000</v>
      </c>
      <c r="E1157" s="23" t="s">
        <v>608</v>
      </c>
      <c r="F1157" s="27" t="s">
        <v>175</v>
      </c>
      <c r="G1157" s="6" t="s">
        <v>20</v>
      </c>
      <c r="H1157" s="6">
        <v>60</v>
      </c>
      <c r="I1157" s="6">
        <v>60</v>
      </c>
      <c r="J1157" s="6">
        <f t="shared" si="18"/>
        <v>0.06</v>
      </c>
      <c r="K1157" s="6">
        <v>1</v>
      </c>
      <c r="L1157" s="6" t="s">
        <v>194</v>
      </c>
      <c r="M1157" s="6" t="s">
        <v>67</v>
      </c>
      <c r="N1157" s="6" t="s">
        <v>25</v>
      </c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</row>
    <row r="1158" spans="2:32" ht="45" customHeight="1">
      <c r="B1158" s="16">
        <v>1157</v>
      </c>
      <c r="C1158" s="6">
        <v>60000000520</v>
      </c>
      <c r="D1158" s="22">
        <v>61091000000</v>
      </c>
      <c r="E1158" s="23" t="s">
        <v>608</v>
      </c>
      <c r="F1158" s="27" t="s">
        <v>175</v>
      </c>
      <c r="G1158" s="6" t="s">
        <v>20</v>
      </c>
      <c r="H1158" s="6">
        <v>60</v>
      </c>
      <c r="I1158" s="6">
        <v>60</v>
      </c>
      <c r="J1158" s="6">
        <f t="shared" si="18"/>
        <v>0.06</v>
      </c>
      <c r="K1158" s="6">
        <v>1</v>
      </c>
      <c r="L1158" s="6" t="s">
        <v>194</v>
      </c>
      <c r="M1158" s="6" t="s">
        <v>67</v>
      </c>
      <c r="N1158" s="6" t="s">
        <v>25</v>
      </c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</row>
    <row r="1159" spans="2:32" ht="45" customHeight="1">
      <c r="B1159" s="16">
        <v>1158</v>
      </c>
      <c r="C1159" s="6">
        <v>60000000521</v>
      </c>
      <c r="D1159" s="22">
        <v>61044300000</v>
      </c>
      <c r="E1159" s="23" t="s">
        <v>541</v>
      </c>
      <c r="F1159" s="27" t="s">
        <v>64</v>
      </c>
      <c r="G1159" s="6" t="s">
        <v>20</v>
      </c>
      <c r="H1159" s="6">
        <v>264</v>
      </c>
      <c r="I1159" s="6">
        <v>264</v>
      </c>
      <c r="J1159" s="6">
        <f t="shared" si="18"/>
        <v>0.26400000000000001</v>
      </c>
      <c r="K1159" s="6">
        <v>1</v>
      </c>
      <c r="L1159" s="6" t="s">
        <v>194</v>
      </c>
      <c r="M1159" s="73" t="s">
        <v>509</v>
      </c>
      <c r="N1159" s="6" t="s">
        <v>36</v>
      </c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</row>
    <row r="1160" spans="2:32" ht="45" customHeight="1">
      <c r="B1160" s="16">
        <v>1159</v>
      </c>
      <c r="C1160" s="6">
        <v>60000000522</v>
      </c>
      <c r="D1160" s="22">
        <v>61044300000</v>
      </c>
      <c r="E1160" s="23" t="s">
        <v>541</v>
      </c>
      <c r="F1160" s="27" t="s">
        <v>64</v>
      </c>
      <c r="G1160" s="6" t="s">
        <v>20</v>
      </c>
      <c r="H1160" s="6">
        <v>264</v>
      </c>
      <c r="I1160" s="6">
        <v>264</v>
      </c>
      <c r="J1160" s="6">
        <f t="shared" si="18"/>
        <v>0.26400000000000001</v>
      </c>
      <c r="K1160" s="6">
        <v>1</v>
      </c>
      <c r="L1160" s="6" t="s">
        <v>194</v>
      </c>
      <c r="M1160" s="73" t="s">
        <v>509</v>
      </c>
      <c r="N1160" s="6" t="s">
        <v>36</v>
      </c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</row>
    <row r="1161" spans="2:32" ht="30" customHeight="1">
      <c r="B1161" s="16">
        <v>1160</v>
      </c>
      <c r="C1161" s="6">
        <v>60000000523</v>
      </c>
      <c r="D1161" s="22">
        <v>61062000000</v>
      </c>
      <c r="E1161" s="23" t="s">
        <v>599</v>
      </c>
      <c r="F1161" s="27" t="s">
        <v>14</v>
      </c>
      <c r="G1161" s="6" t="s">
        <v>20</v>
      </c>
      <c r="H1161" s="6">
        <v>122</v>
      </c>
      <c r="I1161" s="6">
        <v>122</v>
      </c>
      <c r="J1161" s="6">
        <f t="shared" si="18"/>
        <v>0.122</v>
      </c>
      <c r="K1161" s="6">
        <v>1</v>
      </c>
      <c r="L1161" s="6" t="s">
        <v>194</v>
      </c>
      <c r="M1161" s="6" t="s">
        <v>12</v>
      </c>
      <c r="N1161" s="6" t="s">
        <v>36</v>
      </c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</row>
    <row r="1162" spans="2:32" ht="30" customHeight="1">
      <c r="B1162" s="16">
        <v>1161</v>
      </c>
      <c r="C1162" s="6">
        <v>60000000524</v>
      </c>
      <c r="D1162" s="22">
        <v>61061000000</v>
      </c>
      <c r="E1162" s="23" t="s">
        <v>539</v>
      </c>
      <c r="F1162" s="27" t="s">
        <v>14</v>
      </c>
      <c r="G1162" s="6" t="s">
        <v>20</v>
      </c>
      <c r="H1162" s="6">
        <v>140</v>
      </c>
      <c r="I1162" s="6">
        <v>140</v>
      </c>
      <c r="J1162" s="6">
        <f t="shared" si="18"/>
        <v>0.14000000000000001</v>
      </c>
      <c r="K1162" s="6">
        <v>1</v>
      </c>
      <c r="L1162" s="6" t="s">
        <v>194</v>
      </c>
      <c r="M1162" s="6" t="s">
        <v>48</v>
      </c>
      <c r="N1162" s="6" t="s">
        <v>13</v>
      </c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</row>
    <row r="1163" spans="2:32" ht="45" customHeight="1">
      <c r="B1163" s="16">
        <v>1162</v>
      </c>
      <c r="C1163" s="6">
        <v>60000000525</v>
      </c>
      <c r="D1163" s="22">
        <v>61044200000</v>
      </c>
      <c r="E1163" s="23" t="s">
        <v>506</v>
      </c>
      <c r="F1163" s="27" t="s">
        <v>64</v>
      </c>
      <c r="G1163" s="6" t="s">
        <v>20</v>
      </c>
      <c r="H1163" s="6">
        <v>176</v>
      </c>
      <c r="I1163" s="6">
        <v>176</v>
      </c>
      <c r="J1163" s="6">
        <f t="shared" si="18"/>
        <v>0.17599999999999999</v>
      </c>
      <c r="K1163" s="6">
        <v>1</v>
      </c>
      <c r="L1163" s="6" t="s">
        <v>194</v>
      </c>
      <c r="M1163" s="6" t="s">
        <v>12</v>
      </c>
      <c r="N1163" s="6" t="s">
        <v>25</v>
      </c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</row>
    <row r="1164" spans="2:32" ht="45" customHeight="1">
      <c r="B1164" s="16">
        <v>1163</v>
      </c>
      <c r="C1164" s="6">
        <v>60000000526</v>
      </c>
      <c r="D1164" s="22">
        <v>61044200000</v>
      </c>
      <c r="E1164" s="23" t="s">
        <v>506</v>
      </c>
      <c r="F1164" s="27" t="s">
        <v>64</v>
      </c>
      <c r="G1164" s="6" t="s">
        <v>20</v>
      </c>
      <c r="H1164" s="6">
        <v>248</v>
      </c>
      <c r="I1164" s="6">
        <v>248</v>
      </c>
      <c r="J1164" s="6">
        <f t="shared" si="18"/>
        <v>0.248</v>
      </c>
      <c r="K1164" s="6">
        <v>1</v>
      </c>
      <c r="L1164" s="6" t="s">
        <v>194</v>
      </c>
      <c r="M1164" s="6" t="s">
        <v>195</v>
      </c>
      <c r="N1164" s="6" t="s">
        <v>25</v>
      </c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</row>
    <row r="1165" spans="2:32" ht="45" customHeight="1">
      <c r="B1165" s="16">
        <v>1164</v>
      </c>
      <c r="C1165" s="6">
        <v>60000000527</v>
      </c>
      <c r="D1165" s="22">
        <v>61044200000</v>
      </c>
      <c r="E1165" s="23" t="s">
        <v>506</v>
      </c>
      <c r="F1165" s="27" t="s">
        <v>64</v>
      </c>
      <c r="G1165" s="6" t="s">
        <v>20</v>
      </c>
      <c r="H1165" s="6">
        <v>248</v>
      </c>
      <c r="I1165" s="6">
        <v>248</v>
      </c>
      <c r="J1165" s="6">
        <f t="shared" si="18"/>
        <v>0.248</v>
      </c>
      <c r="K1165" s="6">
        <v>1</v>
      </c>
      <c r="L1165" s="6" t="s">
        <v>194</v>
      </c>
      <c r="M1165" s="6" t="s">
        <v>195</v>
      </c>
      <c r="N1165" s="6" t="s">
        <v>25</v>
      </c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</row>
    <row r="1166" spans="2:32" ht="45" customHeight="1">
      <c r="B1166" s="16">
        <v>1165</v>
      </c>
      <c r="C1166" s="6">
        <v>60000000528</v>
      </c>
      <c r="D1166" s="22">
        <v>61044300000</v>
      </c>
      <c r="E1166" s="23" t="s">
        <v>541</v>
      </c>
      <c r="F1166" s="27" t="s">
        <v>64</v>
      </c>
      <c r="G1166" s="6" t="s">
        <v>20</v>
      </c>
      <c r="H1166" s="6">
        <v>160</v>
      </c>
      <c r="I1166" s="6">
        <v>160</v>
      </c>
      <c r="J1166" s="6">
        <f t="shared" si="18"/>
        <v>0.16</v>
      </c>
      <c r="K1166" s="6">
        <v>1</v>
      </c>
      <c r="L1166" s="6" t="s">
        <v>194</v>
      </c>
      <c r="M1166" s="6" t="s">
        <v>199</v>
      </c>
      <c r="N1166" s="6" t="s">
        <v>36</v>
      </c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</row>
    <row r="1167" spans="2:32" ht="45" customHeight="1">
      <c r="B1167" s="16">
        <v>1166</v>
      </c>
      <c r="C1167" s="6">
        <v>60000000529</v>
      </c>
      <c r="D1167" s="22">
        <v>61044300000</v>
      </c>
      <c r="E1167" s="23" t="s">
        <v>541</v>
      </c>
      <c r="F1167" s="27" t="s">
        <v>64</v>
      </c>
      <c r="G1167" s="6" t="s">
        <v>20</v>
      </c>
      <c r="H1167" s="6">
        <v>140</v>
      </c>
      <c r="I1167" s="6">
        <v>140</v>
      </c>
      <c r="J1167" s="6">
        <f t="shared" si="18"/>
        <v>0.14000000000000001</v>
      </c>
      <c r="K1167" s="6">
        <v>1</v>
      </c>
      <c r="L1167" s="6" t="s">
        <v>194</v>
      </c>
      <c r="M1167" s="6" t="s">
        <v>199</v>
      </c>
      <c r="N1167" s="6" t="s">
        <v>36</v>
      </c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</row>
    <row r="1168" spans="2:32" ht="45" customHeight="1">
      <c r="B1168" s="16">
        <v>1167</v>
      </c>
      <c r="C1168" s="6">
        <v>60000000530</v>
      </c>
      <c r="D1168" s="22">
        <v>61044300000</v>
      </c>
      <c r="E1168" s="23" t="s">
        <v>541</v>
      </c>
      <c r="F1168" s="27" t="s">
        <v>64</v>
      </c>
      <c r="G1168" s="6" t="s">
        <v>20</v>
      </c>
      <c r="H1168" s="6">
        <v>160</v>
      </c>
      <c r="I1168" s="6">
        <v>160</v>
      </c>
      <c r="J1168" s="6">
        <f t="shared" si="18"/>
        <v>0.16</v>
      </c>
      <c r="K1168" s="6">
        <v>1</v>
      </c>
      <c r="L1168" s="6" t="s">
        <v>194</v>
      </c>
      <c r="M1168" s="6" t="s">
        <v>199</v>
      </c>
      <c r="N1168" s="6" t="s">
        <v>36</v>
      </c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</row>
    <row r="1169" spans="2:32" ht="45" customHeight="1">
      <c r="B1169" s="16">
        <v>1168</v>
      </c>
      <c r="C1169" s="6">
        <v>60000000531</v>
      </c>
      <c r="D1169" s="22">
        <v>61044300000</v>
      </c>
      <c r="E1169" s="23" t="s">
        <v>541</v>
      </c>
      <c r="F1169" s="27" t="s">
        <v>64</v>
      </c>
      <c r="G1169" s="6" t="s">
        <v>20</v>
      </c>
      <c r="H1169" s="6">
        <v>150</v>
      </c>
      <c r="I1169" s="6">
        <v>150</v>
      </c>
      <c r="J1169" s="6">
        <f t="shared" si="18"/>
        <v>0.15</v>
      </c>
      <c r="K1169" s="6">
        <v>1</v>
      </c>
      <c r="L1169" s="6" t="s">
        <v>194</v>
      </c>
      <c r="M1169" s="6" t="s">
        <v>199</v>
      </c>
      <c r="N1169" s="6" t="s">
        <v>36</v>
      </c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</row>
    <row r="1170" spans="2:32" ht="30" customHeight="1">
      <c r="B1170" s="16">
        <v>1169</v>
      </c>
      <c r="C1170" s="6">
        <v>60000000532</v>
      </c>
      <c r="D1170" s="22">
        <v>61062000000</v>
      </c>
      <c r="E1170" s="23" t="s">
        <v>599</v>
      </c>
      <c r="F1170" s="27" t="s">
        <v>14</v>
      </c>
      <c r="G1170" s="6" t="s">
        <v>20</v>
      </c>
      <c r="H1170" s="6">
        <v>120</v>
      </c>
      <c r="I1170" s="6">
        <v>120</v>
      </c>
      <c r="J1170" s="6">
        <f t="shared" si="18"/>
        <v>0.12</v>
      </c>
      <c r="K1170" s="6">
        <v>1</v>
      </c>
      <c r="L1170" s="6" t="s">
        <v>194</v>
      </c>
      <c r="M1170" s="6" t="s">
        <v>199</v>
      </c>
      <c r="N1170" s="6" t="s">
        <v>36</v>
      </c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</row>
    <row r="1171" spans="2:32" ht="30" customHeight="1">
      <c r="B1171" s="16">
        <v>1170</v>
      </c>
      <c r="C1171" s="6">
        <v>60000000533</v>
      </c>
      <c r="D1171" s="22">
        <v>61062000000</v>
      </c>
      <c r="E1171" s="23" t="s">
        <v>599</v>
      </c>
      <c r="F1171" s="27" t="s">
        <v>14</v>
      </c>
      <c r="G1171" s="6" t="s">
        <v>20</v>
      </c>
      <c r="H1171" s="6">
        <v>120</v>
      </c>
      <c r="I1171" s="6">
        <v>120</v>
      </c>
      <c r="J1171" s="6">
        <f t="shared" si="18"/>
        <v>0.12</v>
      </c>
      <c r="K1171" s="6">
        <v>1</v>
      </c>
      <c r="L1171" s="6" t="s">
        <v>194</v>
      </c>
      <c r="M1171" s="6" t="s">
        <v>199</v>
      </c>
      <c r="N1171" s="6" t="s">
        <v>36</v>
      </c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</row>
    <row r="1172" spans="2:32" ht="45" customHeight="1">
      <c r="B1172" s="16">
        <v>1171</v>
      </c>
      <c r="C1172" s="6">
        <v>60000000534</v>
      </c>
      <c r="D1172" s="22">
        <v>61044300000</v>
      </c>
      <c r="E1172" s="23" t="s">
        <v>541</v>
      </c>
      <c r="F1172" s="27" t="s">
        <v>64</v>
      </c>
      <c r="G1172" s="6" t="s">
        <v>20</v>
      </c>
      <c r="H1172" s="6">
        <v>172</v>
      </c>
      <c r="I1172" s="6">
        <v>172</v>
      </c>
      <c r="J1172" s="6">
        <f t="shared" si="18"/>
        <v>0.17199999999999999</v>
      </c>
      <c r="K1172" s="6">
        <v>1</v>
      </c>
      <c r="L1172" s="6" t="s">
        <v>194</v>
      </c>
      <c r="M1172" s="6" t="s">
        <v>48</v>
      </c>
      <c r="N1172" s="6" t="s">
        <v>36</v>
      </c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</row>
    <row r="1173" spans="2:32" ht="45" customHeight="1">
      <c r="B1173" s="16">
        <v>1172</v>
      </c>
      <c r="C1173" s="6">
        <v>60000000535</v>
      </c>
      <c r="D1173" s="22">
        <v>61044300000</v>
      </c>
      <c r="E1173" s="23" t="s">
        <v>541</v>
      </c>
      <c r="F1173" s="27" t="s">
        <v>64</v>
      </c>
      <c r="G1173" s="6" t="s">
        <v>20</v>
      </c>
      <c r="H1173" s="6">
        <v>172</v>
      </c>
      <c r="I1173" s="6">
        <v>172</v>
      </c>
      <c r="J1173" s="6">
        <f t="shared" si="18"/>
        <v>0.17199999999999999</v>
      </c>
      <c r="K1173" s="6">
        <v>1</v>
      </c>
      <c r="L1173" s="6" t="s">
        <v>194</v>
      </c>
      <c r="M1173" s="6" t="s">
        <v>48</v>
      </c>
      <c r="N1173" s="6" t="s">
        <v>36</v>
      </c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</row>
    <row r="1174" spans="2:32" ht="45" customHeight="1">
      <c r="B1174" s="16">
        <v>1173</v>
      </c>
      <c r="C1174" s="6">
        <v>60000000536</v>
      </c>
      <c r="D1174" s="22">
        <v>61044300000</v>
      </c>
      <c r="E1174" s="23" t="s">
        <v>541</v>
      </c>
      <c r="F1174" s="27" t="s">
        <v>64</v>
      </c>
      <c r="G1174" s="6" t="s">
        <v>20</v>
      </c>
      <c r="H1174" s="6">
        <v>172</v>
      </c>
      <c r="I1174" s="6">
        <v>172</v>
      </c>
      <c r="J1174" s="6">
        <f t="shared" si="18"/>
        <v>0.17199999999999999</v>
      </c>
      <c r="K1174" s="6">
        <v>1</v>
      </c>
      <c r="L1174" s="6" t="s">
        <v>194</v>
      </c>
      <c r="M1174" s="6" t="s">
        <v>48</v>
      </c>
      <c r="N1174" s="6" t="s">
        <v>36</v>
      </c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</row>
    <row r="1175" spans="2:32" ht="45" customHeight="1">
      <c r="B1175" s="16">
        <v>1174</v>
      </c>
      <c r="C1175" s="6">
        <v>60000000537</v>
      </c>
      <c r="D1175" s="22">
        <v>61044300000</v>
      </c>
      <c r="E1175" s="23" t="s">
        <v>541</v>
      </c>
      <c r="F1175" s="27" t="s">
        <v>64</v>
      </c>
      <c r="G1175" s="6" t="s">
        <v>20</v>
      </c>
      <c r="H1175" s="6">
        <v>172</v>
      </c>
      <c r="I1175" s="6">
        <v>172</v>
      </c>
      <c r="J1175" s="6">
        <f t="shared" si="18"/>
        <v>0.17199999999999999</v>
      </c>
      <c r="K1175" s="6">
        <v>1</v>
      </c>
      <c r="L1175" s="6" t="s">
        <v>194</v>
      </c>
      <c r="M1175" s="6" t="s">
        <v>48</v>
      </c>
      <c r="N1175" s="6" t="s">
        <v>36</v>
      </c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</row>
    <row r="1176" spans="2:32" ht="45" customHeight="1">
      <c r="B1176" s="16">
        <v>1175</v>
      </c>
      <c r="C1176" s="6">
        <v>60000000538</v>
      </c>
      <c r="D1176" s="22">
        <v>61044300000</v>
      </c>
      <c r="E1176" s="23" t="s">
        <v>541</v>
      </c>
      <c r="F1176" s="27" t="s">
        <v>64</v>
      </c>
      <c r="G1176" s="6" t="s">
        <v>20</v>
      </c>
      <c r="H1176" s="6">
        <v>178</v>
      </c>
      <c r="I1176" s="6">
        <v>178</v>
      </c>
      <c r="J1176" s="6">
        <f t="shared" si="18"/>
        <v>0.17799999999999999</v>
      </c>
      <c r="K1176" s="6">
        <v>1</v>
      </c>
      <c r="L1176" s="6" t="s">
        <v>194</v>
      </c>
      <c r="M1176" s="6" t="s">
        <v>48</v>
      </c>
      <c r="N1176" s="6" t="s">
        <v>36</v>
      </c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</row>
    <row r="1177" spans="2:32" ht="45" customHeight="1">
      <c r="B1177" s="16">
        <v>1176</v>
      </c>
      <c r="C1177" s="6">
        <v>60000000539</v>
      </c>
      <c r="D1177" s="22">
        <v>61044300000</v>
      </c>
      <c r="E1177" s="23" t="s">
        <v>541</v>
      </c>
      <c r="F1177" s="27" t="s">
        <v>64</v>
      </c>
      <c r="G1177" s="6" t="s">
        <v>20</v>
      </c>
      <c r="H1177" s="6">
        <v>178</v>
      </c>
      <c r="I1177" s="6">
        <v>178</v>
      </c>
      <c r="J1177" s="6">
        <f t="shared" si="18"/>
        <v>0.17799999999999999</v>
      </c>
      <c r="K1177" s="6">
        <v>1</v>
      </c>
      <c r="L1177" s="6" t="s">
        <v>194</v>
      </c>
      <c r="M1177" s="6" t="s">
        <v>48</v>
      </c>
      <c r="N1177" s="6" t="s">
        <v>36</v>
      </c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</row>
    <row r="1178" spans="2:32" ht="45" customHeight="1">
      <c r="B1178" s="16">
        <v>1177</v>
      </c>
      <c r="C1178" s="6">
        <v>60000000540</v>
      </c>
      <c r="D1178" s="22">
        <v>61044300000</v>
      </c>
      <c r="E1178" s="23" t="s">
        <v>541</v>
      </c>
      <c r="F1178" s="27" t="s">
        <v>64</v>
      </c>
      <c r="G1178" s="6" t="s">
        <v>20</v>
      </c>
      <c r="H1178" s="6">
        <v>178</v>
      </c>
      <c r="I1178" s="6">
        <v>178</v>
      </c>
      <c r="J1178" s="6">
        <f t="shared" si="18"/>
        <v>0.17799999999999999</v>
      </c>
      <c r="K1178" s="6">
        <v>1</v>
      </c>
      <c r="L1178" s="6" t="s">
        <v>194</v>
      </c>
      <c r="M1178" s="6" t="s">
        <v>48</v>
      </c>
      <c r="N1178" s="6" t="s">
        <v>36</v>
      </c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</row>
    <row r="1179" spans="2:32" ht="30" customHeight="1">
      <c r="B1179" s="16">
        <v>1178</v>
      </c>
      <c r="C1179" s="6">
        <v>60000000541</v>
      </c>
      <c r="D1179" s="22">
        <v>61142000000</v>
      </c>
      <c r="E1179" s="23" t="s">
        <v>643</v>
      </c>
      <c r="F1179" s="27" t="s">
        <v>247</v>
      </c>
      <c r="G1179" s="6" t="s">
        <v>20</v>
      </c>
      <c r="H1179" s="6">
        <v>90</v>
      </c>
      <c r="I1179" s="6">
        <v>90</v>
      </c>
      <c r="J1179" s="6">
        <f t="shared" si="18"/>
        <v>0.09</v>
      </c>
      <c r="K1179" s="6">
        <v>1</v>
      </c>
      <c r="L1179" s="6" t="s">
        <v>245</v>
      </c>
      <c r="M1179" s="6" t="s">
        <v>12</v>
      </c>
      <c r="N1179" s="6" t="s">
        <v>25</v>
      </c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</row>
    <row r="1180" spans="2:32" ht="30" customHeight="1">
      <c r="B1180" s="16">
        <v>1179</v>
      </c>
      <c r="C1180" s="6">
        <v>60000000542</v>
      </c>
      <c r="D1180" s="22">
        <v>61142000000</v>
      </c>
      <c r="E1180" s="23" t="s">
        <v>643</v>
      </c>
      <c r="F1180" s="27" t="s">
        <v>247</v>
      </c>
      <c r="G1180" s="6" t="s">
        <v>20</v>
      </c>
      <c r="H1180" s="6">
        <v>90</v>
      </c>
      <c r="I1180" s="6">
        <v>90</v>
      </c>
      <c r="J1180" s="6">
        <f t="shared" si="18"/>
        <v>0.09</v>
      </c>
      <c r="K1180" s="6">
        <v>1</v>
      </c>
      <c r="L1180" s="6" t="s">
        <v>245</v>
      </c>
      <c r="M1180" s="6" t="s">
        <v>12</v>
      </c>
      <c r="N1180" s="6" t="s">
        <v>25</v>
      </c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</row>
    <row r="1181" spans="2:32" ht="30" customHeight="1">
      <c r="B1181" s="16">
        <v>1180</v>
      </c>
      <c r="C1181" s="6">
        <v>60000000543</v>
      </c>
      <c r="D1181" s="22">
        <v>61142000000</v>
      </c>
      <c r="E1181" s="23" t="s">
        <v>643</v>
      </c>
      <c r="F1181" s="27" t="s">
        <v>247</v>
      </c>
      <c r="G1181" s="6" t="s">
        <v>20</v>
      </c>
      <c r="H1181" s="6">
        <v>88</v>
      </c>
      <c r="I1181" s="6">
        <v>88</v>
      </c>
      <c r="J1181" s="6">
        <f t="shared" si="18"/>
        <v>8.7999999999999995E-2</v>
      </c>
      <c r="K1181" s="6">
        <v>1</v>
      </c>
      <c r="L1181" s="6" t="s">
        <v>245</v>
      </c>
      <c r="M1181" s="6" t="s">
        <v>12</v>
      </c>
      <c r="N1181" s="6" t="s">
        <v>25</v>
      </c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</row>
    <row r="1182" spans="2:32" ht="30" customHeight="1">
      <c r="B1182" s="16">
        <v>1181</v>
      </c>
      <c r="C1182" s="6">
        <v>60000000544</v>
      </c>
      <c r="D1182" s="22">
        <v>61142000000</v>
      </c>
      <c r="E1182" s="23" t="s">
        <v>643</v>
      </c>
      <c r="F1182" s="27" t="s">
        <v>247</v>
      </c>
      <c r="G1182" s="6" t="s">
        <v>20</v>
      </c>
      <c r="H1182" s="6">
        <v>88</v>
      </c>
      <c r="I1182" s="6">
        <v>88</v>
      </c>
      <c r="J1182" s="6">
        <f t="shared" si="18"/>
        <v>8.7999999999999995E-2</v>
      </c>
      <c r="K1182" s="6">
        <v>1</v>
      </c>
      <c r="L1182" s="6" t="s">
        <v>245</v>
      </c>
      <c r="M1182" s="6" t="s">
        <v>12</v>
      </c>
      <c r="N1182" s="6" t="s">
        <v>25</v>
      </c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</row>
    <row r="1183" spans="2:32" ht="30" customHeight="1">
      <c r="B1183" s="16">
        <v>1182</v>
      </c>
      <c r="C1183" s="6">
        <v>60000000545</v>
      </c>
      <c r="D1183" s="22">
        <v>61142000000</v>
      </c>
      <c r="E1183" s="23" t="s">
        <v>643</v>
      </c>
      <c r="F1183" s="27" t="s">
        <v>247</v>
      </c>
      <c r="G1183" s="6" t="s">
        <v>20</v>
      </c>
      <c r="H1183" s="6">
        <v>82</v>
      </c>
      <c r="I1183" s="6">
        <v>82</v>
      </c>
      <c r="J1183" s="6">
        <f t="shared" si="18"/>
        <v>8.2000000000000003E-2</v>
      </c>
      <c r="K1183" s="6">
        <v>1</v>
      </c>
      <c r="L1183" s="6" t="s">
        <v>245</v>
      </c>
      <c r="M1183" s="6" t="s">
        <v>12</v>
      </c>
      <c r="N1183" s="6" t="s">
        <v>25</v>
      </c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</row>
    <row r="1184" spans="2:32" ht="30" customHeight="1">
      <c r="B1184" s="16">
        <v>1183</v>
      </c>
      <c r="C1184" s="6">
        <v>60000000546</v>
      </c>
      <c r="D1184" s="22">
        <v>61142000000</v>
      </c>
      <c r="E1184" s="23" t="s">
        <v>643</v>
      </c>
      <c r="F1184" s="27" t="s">
        <v>247</v>
      </c>
      <c r="G1184" s="6" t="s">
        <v>20</v>
      </c>
      <c r="H1184" s="6">
        <v>82</v>
      </c>
      <c r="I1184" s="6">
        <v>82</v>
      </c>
      <c r="J1184" s="6">
        <f t="shared" si="18"/>
        <v>8.2000000000000003E-2</v>
      </c>
      <c r="K1184" s="6">
        <v>1</v>
      </c>
      <c r="L1184" s="6" t="s">
        <v>245</v>
      </c>
      <c r="M1184" s="6" t="s">
        <v>12</v>
      </c>
      <c r="N1184" s="6" t="s">
        <v>25</v>
      </c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</row>
    <row r="1185" spans="2:32" ht="45" customHeight="1">
      <c r="B1185" s="16">
        <v>1184</v>
      </c>
      <c r="C1185" s="6">
        <v>60000000547</v>
      </c>
      <c r="D1185" s="22">
        <v>61044300000</v>
      </c>
      <c r="E1185" s="23" t="s">
        <v>541</v>
      </c>
      <c r="F1185" s="27" t="s">
        <v>64</v>
      </c>
      <c r="G1185" s="6" t="s">
        <v>20</v>
      </c>
      <c r="H1185" s="6">
        <v>166</v>
      </c>
      <c r="I1185" s="6">
        <v>166</v>
      </c>
      <c r="J1185" s="6">
        <f t="shared" si="18"/>
        <v>0.16600000000000001</v>
      </c>
      <c r="K1185" s="6">
        <v>1</v>
      </c>
      <c r="L1185" s="6" t="s">
        <v>194</v>
      </c>
      <c r="M1185" s="6" t="s">
        <v>18</v>
      </c>
      <c r="N1185" s="6" t="s">
        <v>36</v>
      </c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</row>
    <row r="1186" spans="2:32" ht="45" customHeight="1">
      <c r="B1186" s="16">
        <v>1185</v>
      </c>
      <c r="C1186" s="6">
        <v>60000000548</v>
      </c>
      <c r="D1186" s="22">
        <v>61044300000</v>
      </c>
      <c r="E1186" s="23" t="s">
        <v>541</v>
      </c>
      <c r="F1186" s="27" t="s">
        <v>64</v>
      </c>
      <c r="G1186" s="6" t="s">
        <v>20</v>
      </c>
      <c r="H1186" s="6">
        <v>262</v>
      </c>
      <c r="I1186" s="6">
        <v>262</v>
      </c>
      <c r="J1186" s="6">
        <f t="shared" si="18"/>
        <v>0.26200000000000001</v>
      </c>
      <c r="K1186" s="6">
        <v>1</v>
      </c>
      <c r="L1186" s="6" t="s">
        <v>194</v>
      </c>
      <c r="M1186" s="6" t="s">
        <v>199</v>
      </c>
      <c r="N1186" s="6" t="s">
        <v>36</v>
      </c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</row>
    <row r="1187" spans="2:32" ht="45" customHeight="1">
      <c r="B1187" s="16">
        <v>1186</v>
      </c>
      <c r="C1187" s="6">
        <v>60000000549</v>
      </c>
      <c r="D1187" s="22">
        <v>61044300000</v>
      </c>
      <c r="E1187" s="23" t="s">
        <v>541</v>
      </c>
      <c r="F1187" s="27" t="s">
        <v>64</v>
      </c>
      <c r="G1187" s="6" t="s">
        <v>20</v>
      </c>
      <c r="H1187" s="6">
        <v>164</v>
      </c>
      <c r="I1187" s="6">
        <v>164</v>
      </c>
      <c r="J1187" s="6">
        <f t="shared" si="18"/>
        <v>0.16400000000000001</v>
      </c>
      <c r="K1187" s="6">
        <v>1</v>
      </c>
      <c r="L1187" s="6" t="s">
        <v>194</v>
      </c>
      <c r="M1187" s="6" t="s">
        <v>199</v>
      </c>
      <c r="N1187" s="6" t="s">
        <v>36</v>
      </c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</row>
    <row r="1188" spans="2:32" ht="30" customHeight="1">
      <c r="B1188" s="16">
        <v>1187</v>
      </c>
      <c r="C1188" s="6">
        <v>60000000550</v>
      </c>
      <c r="D1188" s="22">
        <v>62046239000</v>
      </c>
      <c r="E1188" s="23" t="s">
        <v>510</v>
      </c>
      <c r="F1188" s="27" t="s">
        <v>52</v>
      </c>
      <c r="G1188" s="6" t="s">
        <v>20</v>
      </c>
      <c r="H1188" s="6">
        <v>588</v>
      </c>
      <c r="I1188" s="6">
        <v>588</v>
      </c>
      <c r="J1188" s="6">
        <f t="shared" si="18"/>
        <v>0.58799999999999997</v>
      </c>
      <c r="K1188" s="6">
        <v>1</v>
      </c>
      <c r="L1188" s="6" t="s">
        <v>207</v>
      </c>
      <c r="M1188" s="6" t="s">
        <v>48</v>
      </c>
      <c r="N1188" s="6" t="s">
        <v>25</v>
      </c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</row>
    <row r="1189" spans="2:32" ht="30" customHeight="1">
      <c r="B1189" s="16">
        <v>1188</v>
      </c>
      <c r="C1189" s="6">
        <v>60000000551</v>
      </c>
      <c r="D1189" s="22">
        <v>62046239000</v>
      </c>
      <c r="E1189" s="23" t="s">
        <v>510</v>
      </c>
      <c r="F1189" s="27" t="s">
        <v>52</v>
      </c>
      <c r="G1189" s="6" t="s">
        <v>20</v>
      </c>
      <c r="H1189" s="6">
        <v>595</v>
      </c>
      <c r="I1189" s="6">
        <v>595</v>
      </c>
      <c r="J1189" s="6">
        <f t="shared" si="18"/>
        <v>0.59499999999999997</v>
      </c>
      <c r="K1189" s="6">
        <v>1</v>
      </c>
      <c r="L1189" s="6" t="s">
        <v>207</v>
      </c>
      <c r="M1189" s="6" t="s">
        <v>48</v>
      </c>
      <c r="N1189" s="6" t="s">
        <v>25</v>
      </c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</row>
    <row r="1190" spans="2:32" ht="45" customHeight="1">
      <c r="B1190" s="16">
        <v>1189</v>
      </c>
      <c r="C1190" s="6">
        <v>60000000552</v>
      </c>
      <c r="D1190" s="22">
        <v>61044200000</v>
      </c>
      <c r="E1190" s="23" t="s">
        <v>506</v>
      </c>
      <c r="F1190" s="27" t="s">
        <v>64</v>
      </c>
      <c r="G1190" s="6" t="s">
        <v>20</v>
      </c>
      <c r="H1190" s="6">
        <v>262</v>
      </c>
      <c r="I1190" s="6">
        <v>262</v>
      </c>
      <c r="J1190" s="6">
        <f t="shared" si="18"/>
        <v>0.26200000000000001</v>
      </c>
      <c r="K1190" s="6">
        <v>1</v>
      </c>
      <c r="L1190" s="6" t="s">
        <v>207</v>
      </c>
      <c r="M1190" s="73" t="s">
        <v>509</v>
      </c>
      <c r="N1190" s="6" t="s">
        <v>25</v>
      </c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</row>
    <row r="1191" spans="2:32" ht="45" customHeight="1">
      <c r="B1191" s="16">
        <v>1190</v>
      </c>
      <c r="C1191" s="6">
        <v>60000000553</v>
      </c>
      <c r="D1191" s="22">
        <v>61044200000</v>
      </c>
      <c r="E1191" s="23" t="s">
        <v>506</v>
      </c>
      <c r="F1191" s="27" t="s">
        <v>64</v>
      </c>
      <c r="G1191" s="6" t="s">
        <v>20</v>
      </c>
      <c r="H1191" s="6">
        <v>262</v>
      </c>
      <c r="I1191" s="6">
        <v>262</v>
      </c>
      <c r="J1191" s="6">
        <f t="shared" si="18"/>
        <v>0.26200000000000001</v>
      </c>
      <c r="K1191" s="6">
        <v>1</v>
      </c>
      <c r="L1191" s="6" t="s">
        <v>207</v>
      </c>
      <c r="M1191" s="73" t="s">
        <v>509</v>
      </c>
      <c r="N1191" s="6" t="s">
        <v>25</v>
      </c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</row>
    <row r="1192" spans="2:32" ht="45" customHeight="1">
      <c r="B1192" s="16">
        <v>1191</v>
      </c>
      <c r="C1192" s="6">
        <v>60000000554</v>
      </c>
      <c r="D1192" s="22">
        <v>61044200000</v>
      </c>
      <c r="E1192" s="23" t="s">
        <v>506</v>
      </c>
      <c r="F1192" s="27" t="s">
        <v>64</v>
      </c>
      <c r="G1192" s="6" t="s">
        <v>20</v>
      </c>
      <c r="H1192" s="6">
        <v>262</v>
      </c>
      <c r="I1192" s="6">
        <v>262</v>
      </c>
      <c r="J1192" s="6">
        <f t="shared" si="18"/>
        <v>0.26200000000000001</v>
      </c>
      <c r="K1192" s="6">
        <v>1</v>
      </c>
      <c r="L1192" s="6" t="s">
        <v>207</v>
      </c>
      <c r="M1192" s="73" t="s">
        <v>509</v>
      </c>
      <c r="N1192" s="6" t="s">
        <v>25</v>
      </c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</row>
    <row r="1193" spans="2:32" ht="45" customHeight="1">
      <c r="B1193" s="16">
        <v>1192</v>
      </c>
      <c r="C1193" s="6">
        <v>60000000555</v>
      </c>
      <c r="D1193" s="22">
        <v>61044200000</v>
      </c>
      <c r="E1193" s="23" t="s">
        <v>506</v>
      </c>
      <c r="F1193" s="27" t="s">
        <v>64</v>
      </c>
      <c r="G1193" s="6" t="s">
        <v>20</v>
      </c>
      <c r="H1193" s="6">
        <v>262</v>
      </c>
      <c r="I1193" s="6">
        <v>262</v>
      </c>
      <c r="J1193" s="6">
        <f t="shared" si="18"/>
        <v>0.26200000000000001</v>
      </c>
      <c r="K1193" s="6">
        <v>1</v>
      </c>
      <c r="L1193" s="6" t="s">
        <v>207</v>
      </c>
      <c r="M1193" s="73" t="s">
        <v>509</v>
      </c>
      <c r="N1193" s="6" t="s">
        <v>25</v>
      </c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</row>
    <row r="1194" spans="2:32" ht="45" customHeight="1">
      <c r="B1194" s="16">
        <v>1193</v>
      </c>
      <c r="C1194" s="6">
        <v>60000000556</v>
      </c>
      <c r="D1194" s="22">
        <v>61044200000</v>
      </c>
      <c r="E1194" s="23" t="s">
        <v>506</v>
      </c>
      <c r="F1194" s="27" t="s">
        <v>64</v>
      </c>
      <c r="G1194" s="6" t="s">
        <v>20</v>
      </c>
      <c r="H1194" s="6">
        <v>262</v>
      </c>
      <c r="I1194" s="6">
        <v>262</v>
      </c>
      <c r="J1194" s="6">
        <f t="shared" si="18"/>
        <v>0.26200000000000001</v>
      </c>
      <c r="K1194" s="6">
        <v>1</v>
      </c>
      <c r="L1194" s="6" t="s">
        <v>207</v>
      </c>
      <c r="M1194" s="73" t="s">
        <v>509</v>
      </c>
      <c r="N1194" s="6" t="s">
        <v>25</v>
      </c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</row>
    <row r="1195" spans="2:32" ht="45" customHeight="1">
      <c r="B1195" s="16">
        <v>1194</v>
      </c>
      <c r="C1195" s="6">
        <v>60000000557</v>
      </c>
      <c r="D1195" s="22">
        <v>61044200000</v>
      </c>
      <c r="E1195" s="23" t="s">
        <v>506</v>
      </c>
      <c r="F1195" s="27" t="s">
        <v>64</v>
      </c>
      <c r="G1195" s="6" t="s">
        <v>20</v>
      </c>
      <c r="H1195" s="6">
        <v>262</v>
      </c>
      <c r="I1195" s="6">
        <v>262</v>
      </c>
      <c r="J1195" s="6">
        <f t="shared" si="18"/>
        <v>0.26200000000000001</v>
      </c>
      <c r="K1195" s="6">
        <v>1</v>
      </c>
      <c r="L1195" s="6" t="s">
        <v>207</v>
      </c>
      <c r="M1195" s="73" t="s">
        <v>509</v>
      </c>
      <c r="N1195" s="6" t="s">
        <v>25</v>
      </c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</row>
    <row r="1196" spans="2:32" ht="30" customHeight="1">
      <c r="B1196" s="16">
        <v>1195</v>
      </c>
      <c r="C1196" s="6">
        <v>60000000558</v>
      </c>
      <c r="D1196" s="22">
        <v>61091000000</v>
      </c>
      <c r="E1196" s="23" t="s">
        <v>500</v>
      </c>
      <c r="F1196" s="27" t="s">
        <v>46</v>
      </c>
      <c r="G1196" s="6" t="s">
        <v>20</v>
      </c>
      <c r="H1196" s="6">
        <v>210</v>
      </c>
      <c r="I1196" s="6">
        <v>210</v>
      </c>
      <c r="J1196" s="6">
        <f t="shared" si="18"/>
        <v>0.21</v>
      </c>
      <c r="K1196" s="6">
        <v>1</v>
      </c>
      <c r="L1196" s="6" t="s">
        <v>273</v>
      </c>
      <c r="M1196" s="6" t="s">
        <v>48</v>
      </c>
      <c r="N1196" s="6" t="s">
        <v>25</v>
      </c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</row>
    <row r="1197" spans="2:32" ht="30" customHeight="1">
      <c r="B1197" s="16">
        <v>1196</v>
      </c>
      <c r="C1197" s="6">
        <v>60000000559</v>
      </c>
      <c r="D1197" s="22">
        <v>61091000000</v>
      </c>
      <c r="E1197" s="23" t="s">
        <v>500</v>
      </c>
      <c r="F1197" s="27" t="s">
        <v>46</v>
      </c>
      <c r="G1197" s="6" t="s">
        <v>20</v>
      </c>
      <c r="H1197" s="6">
        <v>210</v>
      </c>
      <c r="I1197" s="6">
        <v>210</v>
      </c>
      <c r="J1197" s="6">
        <f t="shared" si="18"/>
        <v>0.21</v>
      </c>
      <c r="K1197" s="6">
        <v>1</v>
      </c>
      <c r="L1197" s="6" t="s">
        <v>273</v>
      </c>
      <c r="M1197" s="6" t="s">
        <v>48</v>
      </c>
      <c r="N1197" s="6" t="s">
        <v>25</v>
      </c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</row>
    <row r="1198" spans="2:32" ht="30" customHeight="1">
      <c r="B1198" s="16">
        <v>1197</v>
      </c>
      <c r="C1198" s="6">
        <v>60000000560</v>
      </c>
      <c r="D1198" s="22">
        <v>61046200000</v>
      </c>
      <c r="E1198" s="23" t="s">
        <v>588</v>
      </c>
      <c r="F1198" s="27" t="s">
        <v>69</v>
      </c>
      <c r="G1198" s="6" t="s">
        <v>20</v>
      </c>
      <c r="H1198" s="6">
        <v>150</v>
      </c>
      <c r="I1198" s="6">
        <v>150</v>
      </c>
      <c r="J1198" s="6">
        <f t="shared" si="18"/>
        <v>0.15</v>
      </c>
      <c r="K1198" s="6">
        <v>1</v>
      </c>
      <c r="L1198" s="6" t="s">
        <v>21</v>
      </c>
      <c r="M1198" s="6" t="s">
        <v>39</v>
      </c>
      <c r="N1198" s="6" t="s">
        <v>25</v>
      </c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</row>
    <row r="1199" spans="2:32" ht="30" customHeight="1">
      <c r="B1199" s="16">
        <v>1198</v>
      </c>
      <c r="C1199" s="6">
        <v>60000000561</v>
      </c>
      <c r="D1199" s="22">
        <v>61046200000</v>
      </c>
      <c r="E1199" s="23" t="s">
        <v>588</v>
      </c>
      <c r="F1199" s="27" t="s">
        <v>69</v>
      </c>
      <c r="G1199" s="6" t="s">
        <v>20</v>
      </c>
      <c r="H1199" s="6">
        <v>150</v>
      </c>
      <c r="I1199" s="6">
        <v>150</v>
      </c>
      <c r="J1199" s="6">
        <f t="shared" si="18"/>
        <v>0.15</v>
      </c>
      <c r="K1199" s="6">
        <v>1</v>
      </c>
      <c r="L1199" s="6" t="s">
        <v>21</v>
      </c>
      <c r="M1199" s="6" t="s">
        <v>39</v>
      </c>
      <c r="N1199" s="6" t="s">
        <v>25</v>
      </c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</row>
    <row r="1200" spans="2:32" ht="60" customHeight="1">
      <c r="B1200" s="16">
        <v>1199</v>
      </c>
      <c r="C1200" s="6">
        <v>60000000562</v>
      </c>
      <c r="D1200" s="22">
        <v>61045900000</v>
      </c>
      <c r="E1200" s="23" t="s">
        <v>593</v>
      </c>
      <c r="F1200" s="27" t="s">
        <v>50</v>
      </c>
      <c r="G1200" s="6" t="s">
        <v>20</v>
      </c>
      <c r="H1200" s="6">
        <v>254</v>
      </c>
      <c r="I1200" s="6">
        <v>254</v>
      </c>
      <c r="J1200" s="6">
        <f t="shared" si="18"/>
        <v>0.254</v>
      </c>
      <c r="K1200" s="6">
        <v>1</v>
      </c>
      <c r="L1200" s="6" t="s">
        <v>194</v>
      </c>
      <c r="M1200" s="6" t="s">
        <v>199</v>
      </c>
      <c r="N1200" s="6" t="s">
        <v>149</v>
      </c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</row>
    <row r="1201" spans="2:32" ht="60" customHeight="1">
      <c r="B1201" s="16">
        <v>1200</v>
      </c>
      <c r="C1201" s="6">
        <v>60000000563</v>
      </c>
      <c r="D1201" s="22">
        <v>61044900000</v>
      </c>
      <c r="E1201" s="23" t="s">
        <v>590</v>
      </c>
      <c r="F1201" s="27" t="s">
        <v>64</v>
      </c>
      <c r="G1201" s="6" t="s">
        <v>20</v>
      </c>
      <c r="H1201" s="6">
        <v>336</v>
      </c>
      <c r="I1201" s="6">
        <v>336</v>
      </c>
      <c r="J1201" s="6">
        <f t="shared" si="18"/>
        <v>0.33600000000000002</v>
      </c>
      <c r="K1201" s="6">
        <v>1</v>
      </c>
      <c r="L1201" s="6" t="s">
        <v>194</v>
      </c>
      <c r="M1201" s="6" t="s">
        <v>199</v>
      </c>
      <c r="N1201" s="6" t="s">
        <v>149</v>
      </c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</row>
    <row r="1202" spans="2:32" ht="45" customHeight="1">
      <c r="B1202" s="16">
        <v>1201</v>
      </c>
      <c r="C1202" s="6">
        <v>60000000564</v>
      </c>
      <c r="D1202" s="22">
        <v>61044200000</v>
      </c>
      <c r="E1202" s="23" t="s">
        <v>506</v>
      </c>
      <c r="F1202" s="27" t="s">
        <v>64</v>
      </c>
      <c r="G1202" s="6" t="s">
        <v>20</v>
      </c>
      <c r="H1202" s="6">
        <v>174</v>
      </c>
      <c r="I1202" s="6">
        <v>174</v>
      </c>
      <c r="J1202" s="6">
        <f t="shared" si="18"/>
        <v>0.17399999999999999</v>
      </c>
      <c r="K1202" s="6">
        <v>1</v>
      </c>
      <c r="L1202" s="6" t="s">
        <v>194</v>
      </c>
      <c r="M1202" s="6" t="s">
        <v>18</v>
      </c>
      <c r="N1202" s="6" t="s">
        <v>25</v>
      </c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</row>
    <row r="1203" spans="2:32" ht="30" customHeight="1">
      <c r="B1203" s="16">
        <v>1202</v>
      </c>
      <c r="C1203" s="6">
        <v>60000000565</v>
      </c>
      <c r="D1203" s="22">
        <v>61099020000</v>
      </c>
      <c r="E1203" s="23" t="s">
        <v>651</v>
      </c>
      <c r="F1203" s="27" t="s">
        <v>46</v>
      </c>
      <c r="G1203" s="7" t="s">
        <v>10</v>
      </c>
      <c r="H1203" s="6">
        <v>192</v>
      </c>
      <c r="I1203" s="6">
        <v>192</v>
      </c>
      <c r="J1203" s="6">
        <f t="shared" si="18"/>
        <v>0.192</v>
      </c>
      <c r="K1203" s="6">
        <v>1</v>
      </c>
      <c r="L1203" s="6" t="s">
        <v>274</v>
      </c>
      <c r="M1203" s="6" t="s">
        <v>32</v>
      </c>
      <c r="N1203" s="6" t="s">
        <v>36</v>
      </c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</row>
    <row r="1204" spans="2:32" ht="45" customHeight="1">
      <c r="B1204" s="16">
        <v>1203</v>
      </c>
      <c r="C1204" s="6">
        <v>60000000566</v>
      </c>
      <c r="D1204" s="22">
        <v>61045200000</v>
      </c>
      <c r="E1204" s="23" t="s">
        <v>639</v>
      </c>
      <c r="F1204" s="27" t="s">
        <v>50</v>
      </c>
      <c r="G1204" s="6" t="s">
        <v>20</v>
      </c>
      <c r="H1204" s="6">
        <v>130</v>
      </c>
      <c r="I1204" s="6">
        <v>130</v>
      </c>
      <c r="J1204" s="6">
        <f t="shared" si="18"/>
        <v>0.13</v>
      </c>
      <c r="K1204" s="6">
        <v>1</v>
      </c>
      <c r="L1204" s="6" t="s">
        <v>194</v>
      </c>
      <c r="M1204" s="6" t="s">
        <v>48</v>
      </c>
      <c r="N1204" s="6" t="s">
        <v>25</v>
      </c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</row>
    <row r="1205" spans="2:32" ht="45" customHeight="1">
      <c r="B1205" s="16">
        <v>1204</v>
      </c>
      <c r="C1205" s="6">
        <v>60000000567</v>
      </c>
      <c r="D1205" s="22">
        <v>61045300000</v>
      </c>
      <c r="E1205" s="23" t="s">
        <v>495</v>
      </c>
      <c r="F1205" s="27" t="s">
        <v>50</v>
      </c>
      <c r="G1205" s="6" t="s">
        <v>20</v>
      </c>
      <c r="H1205" s="6">
        <v>292</v>
      </c>
      <c r="I1205" s="6">
        <v>292</v>
      </c>
      <c r="J1205" s="6">
        <f t="shared" si="18"/>
        <v>0.29199999999999998</v>
      </c>
      <c r="K1205" s="6">
        <v>1</v>
      </c>
      <c r="L1205" s="6" t="s">
        <v>194</v>
      </c>
      <c r="M1205" s="6" t="s">
        <v>48</v>
      </c>
      <c r="N1205" s="6" t="s">
        <v>36</v>
      </c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</row>
    <row r="1206" spans="2:32" ht="45" customHeight="1">
      <c r="B1206" s="16">
        <v>1205</v>
      </c>
      <c r="C1206" s="6">
        <v>60000000568</v>
      </c>
      <c r="D1206" s="22">
        <v>61046300000</v>
      </c>
      <c r="E1206" s="23" t="s">
        <v>635</v>
      </c>
      <c r="F1206" s="27" t="s">
        <v>183</v>
      </c>
      <c r="G1206" s="6" t="s">
        <v>20</v>
      </c>
      <c r="H1206" s="6">
        <v>286</v>
      </c>
      <c r="I1206" s="6">
        <v>286</v>
      </c>
      <c r="J1206" s="6">
        <f t="shared" si="18"/>
        <v>0.28599999999999998</v>
      </c>
      <c r="K1206" s="6">
        <v>1</v>
      </c>
      <c r="L1206" s="6" t="s">
        <v>194</v>
      </c>
      <c r="M1206" s="6" t="s">
        <v>275</v>
      </c>
      <c r="N1206" s="6" t="s">
        <v>36</v>
      </c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</row>
    <row r="1207" spans="2:32" ht="45" customHeight="1">
      <c r="B1207" s="16">
        <v>1206</v>
      </c>
      <c r="C1207" s="6">
        <v>60000000569</v>
      </c>
      <c r="D1207" s="22">
        <v>61046300000</v>
      </c>
      <c r="E1207" s="23" t="s">
        <v>635</v>
      </c>
      <c r="F1207" s="27" t="s">
        <v>183</v>
      </c>
      <c r="G1207" s="6" t="s">
        <v>20</v>
      </c>
      <c r="H1207" s="6">
        <v>286</v>
      </c>
      <c r="I1207" s="6">
        <v>286</v>
      </c>
      <c r="J1207" s="6">
        <f t="shared" si="18"/>
        <v>0.28599999999999998</v>
      </c>
      <c r="K1207" s="6">
        <v>1</v>
      </c>
      <c r="L1207" s="6" t="s">
        <v>194</v>
      </c>
      <c r="M1207" s="6" t="s">
        <v>275</v>
      </c>
      <c r="N1207" s="6" t="s">
        <v>36</v>
      </c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</row>
    <row r="1208" spans="2:32" ht="45" customHeight="1">
      <c r="B1208" s="16">
        <v>1207</v>
      </c>
      <c r="C1208" s="6">
        <v>60000000570</v>
      </c>
      <c r="D1208" s="22">
        <v>61045200000</v>
      </c>
      <c r="E1208" s="23" t="s">
        <v>639</v>
      </c>
      <c r="F1208" s="27" t="s">
        <v>50</v>
      </c>
      <c r="G1208" s="6" t="s">
        <v>20</v>
      </c>
      <c r="H1208" s="6">
        <v>64</v>
      </c>
      <c r="I1208" s="6">
        <v>64</v>
      </c>
      <c r="J1208" s="6">
        <f t="shared" si="18"/>
        <v>6.4000000000000001E-2</v>
      </c>
      <c r="K1208" s="6">
        <v>1</v>
      </c>
      <c r="L1208" s="6" t="s">
        <v>194</v>
      </c>
      <c r="M1208" s="6" t="s">
        <v>48</v>
      </c>
      <c r="N1208" s="6" t="s">
        <v>25</v>
      </c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</row>
    <row r="1209" spans="2:32" ht="30" customHeight="1">
      <c r="B1209" s="16">
        <v>1208</v>
      </c>
      <c r="C1209" s="6">
        <v>60000000571</v>
      </c>
      <c r="D1209" s="22">
        <v>61046300000</v>
      </c>
      <c r="E1209" s="23" t="s">
        <v>592</v>
      </c>
      <c r="F1209" s="27" t="s">
        <v>69</v>
      </c>
      <c r="G1209" s="6" t="s">
        <v>20</v>
      </c>
      <c r="H1209" s="6">
        <v>84</v>
      </c>
      <c r="I1209" s="6">
        <v>84</v>
      </c>
      <c r="J1209" s="6">
        <f t="shared" si="18"/>
        <v>8.4000000000000005E-2</v>
      </c>
      <c r="K1209" s="6">
        <v>1</v>
      </c>
      <c r="L1209" s="6" t="s">
        <v>229</v>
      </c>
      <c r="M1209" s="6" t="s">
        <v>32</v>
      </c>
      <c r="N1209" s="6" t="s">
        <v>36</v>
      </c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</row>
    <row r="1210" spans="2:32" ht="45" customHeight="1">
      <c r="B1210" s="16">
        <v>1209</v>
      </c>
      <c r="C1210" s="6">
        <v>60000000572</v>
      </c>
      <c r="D1210" s="22">
        <v>61044300000</v>
      </c>
      <c r="E1210" s="23" t="s">
        <v>541</v>
      </c>
      <c r="F1210" s="27" t="s">
        <v>64</v>
      </c>
      <c r="G1210" s="6" t="s">
        <v>20</v>
      </c>
      <c r="H1210" s="6">
        <v>244</v>
      </c>
      <c r="I1210" s="6">
        <v>244</v>
      </c>
      <c r="J1210" s="6">
        <f t="shared" si="18"/>
        <v>0.24399999999999999</v>
      </c>
      <c r="K1210" s="6">
        <v>1</v>
      </c>
      <c r="L1210" s="6" t="s">
        <v>194</v>
      </c>
      <c r="M1210" s="6" t="s">
        <v>48</v>
      </c>
      <c r="N1210" s="6" t="s">
        <v>36</v>
      </c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</row>
    <row r="1211" spans="2:32" ht="45" customHeight="1">
      <c r="B1211" s="16">
        <v>1210</v>
      </c>
      <c r="C1211" s="6">
        <v>60000000573</v>
      </c>
      <c r="D1211" s="22">
        <v>61044200000</v>
      </c>
      <c r="E1211" s="23" t="s">
        <v>506</v>
      </c>
      <c r="F1211" s="27" t="s">
        <v>64</v>
      </c>
      <c r="G1211" s="6" t="s">
        <v>20</v>
      </c>
      <c r="H1211" s="6">
        <v>196</v>
      </c>
      <c r="I1211" s="6">
        <v>196</v>
      </c>
      <c r="J1211" s="6">
        <f t="shared" si="18"/>
        <v>0.19600000000000001</v>
      </c>
      <c r="K1211" s="6">
        <v>1</v>
      </c>
      <c r="L1211" s="6" t="s">
        <v>276</v>
      </c>
      <c r="M1211" s="6" t="s">
        <v>18</v>
      </c>
      <c r="N1211" s="6" t="s">
        <v>25</v>
      </c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</row>
    <row r="1212" spans="2:32" ht="45" customHeight="1">
      <c r="B1212" s="16">
        <v>1211</v>
      </c>
      <c r="C1212" s="6">
        <v>60000000574</v>
      </c>
      <c r="D1212" s="22">
        <v>61044300000</v>
      </c>
      <c r="E1212" s="23" t="s">
        <v>541</v>
      </c>
      <c r="F1212" s="27" t="s">
        <v>64</v>
      </c>
      <c r="G1212" s="6" t="s">
        <v>20</v>
      </c>
      <c r="H1212" s="6">
        <v>204</v>
      </c>
      <c r="I1212" s="6">
        <v>204</v>
      </c>
      <c r="J1212" s="6">
        <f t="shared" si="18"/>
        <v>0.20399999999999999</v>
      </c>
      <c r="K1212" s="6">
        <v>1</v>
      </c>
      <c r="L1212" s="6" t="s">
        <v>194</v>
      </c>
      <c r="M1212" s="6" t="s">
        <v>199</v>
      </c>
      <c r="N1212" s="6" t="s">
        <v>36</v>
      </c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</row>
    <row r="1213" spans="2:32" ht="45" customHeight="1">
      <c r="B1213" s="16">
        <v>1212</v>
      </c>
      <c r="C1213" s="6">
        <v>60000000577</v>
      </c>
      <c r="D1213" s="22">
        <v>61051000000</v>
      </c>
      <c r="E1213" s="23" t="s">
        <v>652</v>
      </c>
      <c r="F1213" s="27" t="s">
        <v>119</v>
      </c>
      <c r="G1213" s="7" t="s">
        <v>10</v>
      </c>
      <c r="H1213" s="6">
        <v>358</v>
      </c>
      <c r="I1213" s="6">
        <v>358</v>
      </c>
      <c r="J1213" s="6">
        <f t="shared" si="18"/>
        <v>0.35799999999999998</v>
      </c>
      <c r="K1213" s="6">
        <v>1</v>
      </c>
      <c r="L1213" s="6" t="s">
        <v>229</v>
      </c>
      <c r="M1213" s="6" t="s">
        <v>12</v>
      </c>
      <c r="N1213" s="6" t="s">
        <v>25</v>
      </c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</row>
    <row r="1214" spans="2:32" ht="45" customHeight="1">
      <c r="B1214" s="16">
        <v>1213</v>
      </c>
      <c r="C1214" s="6">
        <v>60000000578</v>
      </c>
      <c r="D1214" s="22">
        <v>61044200000</v>
      </c>
      <c r="E1214" s="23" t="s">
        <v>506</v>
      </c>
      <c r="F1214" s="27" t="s">
        <v>64</v>
      </c>
      <c r="G1214" s="6" t="s">
        <v>20</v>
      </c>
      <c r="H1214" s="6">
        <v>344</v>
      </c>
      <c r="I1214" s="6">
        <v>344</v>
      </c>
      <c r="J1214" s="6">
        <f t="shared" si="18"/>
        <v>0.34399999999999997</v>
      </c>
      <c r="K1214" s="6">
        <v>1</v>
      </c>
      <c r="L1214" s="6" t="s">
        <v>277</v>
      </c>
      <c r="M1214" s="6" t="s">
        <v>18</v>
      </c>
      <c r="N1214" s="6" t="s">
        <v>25</v>
      </c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</row>
    <row r="1215" spans="2:32" ht="60" customHeight="1">
      <c r="B1215" s="16">
        <v>1214</v>
      </c>
      <c r="C1215" s="6">
        <v>60000000579</v>
      </c>
      <c r="D1215" s="22">
        <v>61044900000</v>
      </c>
      <c r="E1215" s="23" t="s">
        <v>590</v>
      </c>
      <c r="F1215" s="27" t="s">
        <v>64</v>
      </c>
      <c r="G1215" s="6" t="s">
        <v>20</v>
      </c>
      <c r="H1215" s="6">
        <v>244</v>
      </c>
      <c r="I1215" s="6">
        <v>244</v>
      </c>
      <c r="J1215" s="6">
        <f t="shared" si="18"/>
        <v>0.24399999999999999</v>
      </c>
      <c r="K1215" s="6">
        <v>1</v>
      </c>
      <c r="L1215" s="6" t="s">
        <v>278</v>
      </c>
      <c r="M1215" s="6" t="s">
        <v>18</v>
      </c>
      <c r="N1215" s="6" t="s">
        <v>149</v>
      </c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</row>
    <row r="1216" spans="2:32" ht="45" customHeight="1">
      <c r="B1216" s="16">
        <v>1215</v>
      </c>
      <c r="C1216" s="6">
        <v>60000000580</v>
      </c>
      <c r="D1216" s="22">
        <v>61044300000</v>
      </c>
      <c r="E1216" s="23" t="s">
        <v>541</v>
      </c>
      <c r="F1216" s="27" t="s">
        <v>64</v>
      </c>
      <c r="G1216" s="6" t="s">
        <v>20</v>
      </c>
      <c r="H1216" s="6">
        <v>336</v>
      </c>
      <c r="I1216" s="6">
        <v>336</v>
      </c>
      <c r="J1216" s="6">
        <f t="shared" si="18"/>
        <v>0.33600000000000002</v>
      </c>
      <c r="K1216" s="6">
        <v>1</v>
      </c>
      <c r="L1216" s="6" t="s">
        <v>194</v>
      </c>
      <c r="M1216" s="6" t="s">
        <v>267</v>
      </c>
      <c r="N1216" s="6" t="s">
        <v>36</v>
      </c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</row>
    <row r="1217" spans="2:32" ht="45" customHeight="1">
      <c r="B1217" s="16">
        <v>1216</v>
      </c>
      <c r="C1217" s="6">
        <v>60000000576</v>
      </c>
      <c r="D1217" s="22">
        <v>61044300000</v>
      </c>
      <c r="E1217" s="23" t="s">
        <v>541</v>
      </c>
      <c r="F1217" s="27" t="s">
        <v>64</v>
      </c>
      <c r="G1217" s="6" t="s">
        <v>20</v>
      </c>
      <c r="H1217" s="6">
        <v>238</v>
      </c>
      <c r="I1217" s="6">
        <v>238</v>
      </c>
      <c r="J1217" s="6">
        <f t="shared" si="18"/>
        <v>0.23799999999999999</v>
      </c>
      <c r="K1217" s="6">
        <v>1</v>
      </c>
      <c r="L1217" s="6" t="s">
        <v>213</v>
      </c>
      <c r="M1217" s="6" t="s">
        <v>165</v>
      </c>
      <c r="N1217" s="6" t="s">
        <v>117</v>
      </c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</row>
    <row r="1218" spans="2:32" ht="60" customHeight="1">
      <c r="B1218" s="16">
        <v>1217</v>
      </c>
      <c r="C1218" s="6">
        <v>60000000575</v>
      </c>
      <c r="D1218" s="22">
        <v>61045900000</v>
      </c>
      <c r="E1218" s="23" t="s">
        <v>593</v>
      </c>
      <c r="F1218" s="27" t="s">
        <v>50</v>
      </c>
      <c r="G1218" s="6" t="s">
        <v>20</v>
      </c>
      <c r="H1218" s="6">
        <v>204</v>
      </c>
      <c r="I1218" s="6">
        <v>204</v>
      </c>
      <c r="J1218" s="6">
        <f t="shared" ref="J1218:J1281" si="19">I1218/1000</f>
        <v>0.20399999999999999</v>
      </c>
      <c r="K1218" s="6">
        <v>1</v>
      </c>
      <c r="L1218" s="6" t="s">
        <v>213</v>
      </c>
      <c r="M1218" s="6" t="s">
        <v>18</v>
      </c>
      <c r="N1218" s="6" t="s">
        <v>149</v>
      </c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</row>
    <row r="1219" spans="2:32" ht="45" customHeight="1">
      <c r="B1219" s="16">
        <v>1218</v>
      </c>
      <c r="C1219" s="6">
        <v>60000000581</v>
      </c>
      <c r="D1219" s="22">
        <v>61045200000</v>
      </c>
      <c r="E1219" s="23" t="s">
        <v>639</v>
      </c>
      <c r="F1219" s="27" t="s">
        <v>50</v>
      </c>
      <c r="G1219" s="6" t="s">
        <v>20</v>
      </c>
      <c r="H1219" s="6">
        <v>270</v>
      </c>
      <c r="I1219" s="6">
        <v>270</v>
      </c>
      <c r="J1219" s="6">
        <f t="shared" si="19"/>
        <v>0.27</v>
      </c>
      <c r="K1219" s="6">
        <v>1</v>
      </c>
      <c r="L1219" s="6" t="s">
        <v>232</v>
      </c>
      <c r="M1219" s="6" t="s">
        <v>39</v>
      </c>
      <c r="N1219" s="6" t="s">
        <v>13</v>
      </c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</row>
    <row r="1220" spans="2:32" ht="30" customHeight="1">
      <c r="B1220" s="16">
        <v>1219</v>
      </c>
      <c r="C1220" s="6">
        <v>60000000415</v>
      </c>
      <c r="D1220" s="22">
        <v>62023000000</v>
      </c>
      <c r="E1220" s="23" t="s">
        <v>564</v>
      </c>
      <c r="F1220" s="27" t="s">
        <v>62</v>
      </c>
      <c r="G1220" s="6" t="s">
        <v>20</v>
      </c>
      <c r="H1220" s="6">
        <v>966</v>
      </c>
      <c r="I1220" s="6">
        <v>966</v>
      </c>
      <c r="J1220" s="6">
        <f t="shared" si="19"/>
        <v>0.96599999999999997</v>
      </c>
      <c r="K1220" s="6">
        <v>1</v>
      </c>
      <c r="L1220" s="6" t="s">
        <v>207</v>
      </c>
      <c r="M1220" s="6" t="s">
        <v>67</v>
      </c>
      <c r="N1220" s="6" t="s">
        <v>25</v>
      </c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</row>
    <row r="1221" spans="2:32" ht="45" customHeight="1">
      <c r="B1221" s="16">
        <v>1220</v>
      </c>
      <c r="C1221" s="6">
        <v>60000000381</v>
      </c>
      <c r="D1221" s="22">
        <v>61044300000</v>
      </c>
      <c r="E1221" s="23" t="s">
        <v>541</v>
      </c>
      <c r="F1221" s="27" t="s">
        <v>64</v>
      </c>
      <c r="G1221" s="6" t="s">
        <v>20</v>
      </c>
      <c r="H1221" s="6">
        <v>284</v>
      </c>
      <c r="I1221" s="6">
        <v>284</v>
      </c>
      <c r="J1221" s="6">
        <f t="shared" si="19"/>
        <v>0.28399999999999997</v>
      </c>
      <c r="K1221" s="6">
        <v>1</v>
      </c>
      <c r="L1221" s="6" t="s">
        <v>194</v>
      </c>
      <c r="M1221" s="6" t="s">
        <v>18</v>
      </c>
      <c r="N1221" s="6" t="s">
        <v>36</v>
      </c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</row>
    <row r="1222" spans="2:32" ht="30" customHeight="1">
      <c r="B1222" s="16">
        <v>1221</v>
      </c>
      <c r="C1222" s="6">
        <v>60000000389</v>
      </c>
      <c r="D1222" s="22">
        <v>61046200000</v>
      </c>
      <c r="E1222" s="23" t="s">
        <v>588</v>
      </c>
      <c r="F1222" s="27" t="s">
        <v>69</v>
      </c>
      <c r="G1222" s="6" t="s">
        <v>20</v>
      </c>
      <c r="H1222" s="6">
        <v>262</v>
      </c>
      <c r="I1222" s="6">
        <v>262</v>
      </c>
      <c r="J1222" s="6">
        <f t="shared" si="19"/>
        <v>0.26200000000000001</v>
      </c>
      <c r="K1222" s="6">
        <v>1</v>
      </c>
      <c r="L1222" s="6" t="s">
        <v>194</v>
      </c>
      <c r="M1222" s="6" t="s">
        <v>18</v>
      </c>
      <c r="N1222" s="6" t="s">
        <v>25</v>
      </c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</row>
    <row r="1223" spans="2:32" ht="30" customHeight="1">
      <c r="B1223" s="16">
        <v>1222</v>
      </c>
      <c r="C1223" s="6">
        <v>60000000390</v>
      </c>
      <c r="D1223" s="22">
        <v>61046200000</v>
      </c>
      <c r="E1223" s="23" t="s">
        <v>588</v>
      </c>
      <c r="F1223" s="27" t="s">
        <v>69</v>
      </c>
      <c r="G1223" s="6" t="s">
        <v>20</v>
      </c>
      <c r="H1223" s="6">
        <v>262</v>
      </c>
      <c r="I1223" s="6">
        <v>262</v>
      </c>
      <c r="J1223" s="6">
        <f t="shared" si="19"/>
        <v>0.26200000000000001</v>
      </c>
      <c r="K1223" s="6">
        <v>1</v>
      </c>
      <c r="L1223" s="6" t="s">
        <v>194</v>
      </c>
      <c r="M1223" s="6" t="s">
        <v>18</v>
      </c>
      <c r="N1223" s="6" t="s">
        <v>25</v>
      </c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</row>
    <row r="1224" spans="2:32" ht="60" customHeight="1">
      <c r="B1224" s="16">
        <v>1223</v>
      </c>
      <c r="C1224" s="6">
        <v>60000000386</v>
      </c>
      <c r="D1224" s="22">
        <v>61099090000</v>
      </c>
      <c r="E1224" s="23" t="s">
        <v>609</v>
      </c>
      <c r="F1224" s="27" t="s">
        <v>175</v>
      </c>
      <c r="G1224" s="6" t="s">
        <v>20</v>
      </c>
      <c r="H1224" s="6">
        <v>136</v>
      </c>
      <c r="I1224" s="6">
        <v>136</v>
      </c>
      <c r="J1224" s="6">
        <f t="shared" si="19"/>
        <v>0.13600000000000001</v>
      </c>
      <c r="K1224" s="6">
        <v>1</v>
      </c>
      <c r="L1224" s="6" t="s">
        <v>238</v>
      </c>
      <c r="M1224" s="6" t="s">
        <v>18</v>
      </c>
      <c r="N1224" s="6" t="s">
        <v>149</v>
      </c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</row>
    <row r="1225" spans="2:32" ht="45" customHeight="1">
      <c r="B1225" s="16">
        <v>1224</v>
      </c>
      <c r="C1225" s="6">
        <v>60000000385</v>
      </c>
      <c r="D1225" s="22">
        <v>61044300000</v>
      </c>
      <c r="E1225" s="23" t="s">
        <v>541</v>
      </c>
      <c r="F1225" s="27" t="s">
        <v>64</v>
      </c>
      <c r="G1225" s="6" t="s">
        <v>20</v>
      </c>
      <c r="H1225" s="6">
        <v>194</v>
      </c>
      <c r="I1225" s="6">
        <v>194</v>
      </c>
      <c r="J1225" s="6">
        <f t="shared" si="19"/>
        <v>0.19400000000000001</v>
      </c>
      <c r="K1225" s="6">
        <v>1</v>
      </c>
      <c r="L1225" s="6" t="s">
        <v>194</v>
      </c>
      <c r="M1225" s="6" t="s">
        <v>147</v>
      </c>
      <c r="N1225" s="6" t="s">
        <v>36</v>
      </c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</row>
    <row r="1226" spans="2:32" ht="45" customHeight="1">
      <c r="B1226" s="16">
        <v>1225</v>
      </c>
      <c r="C1226" s="6">
        <v>60000000582</v>
      </c>
      <c r="D1226" s="22">
        <v>61044300000</v>
      </c>
      <c r="E1226" s="23" t="s">
        <v>541</v>
      </c>
      <c r="F1226" s="27" t="s">
        <v>64</v>
      </c>
      <c r="G1226" s="6" t="s">
        <v>20</v>
      </c>
      <c r="H1226" s="6">
        <v>254</v>
      </c>
      <c r="I1226" s="6">
        <v>254</v>
      </c>
      <c r="J1226" s="6">
        <f t="shared" si="19"/>
        <v>0.254</v>
      </c>
      <c r="K1226" s="6">
        <v>1</v>
      </c>
      <c r="L1226" s="6" t="s">
        <v>194</v>
      </c>
      <c r="M1226" s="6" t="s">
        <v>18</v>
      </c>
      <c r="N1226" s="6" t="s">
        <v>36</v>
      </c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</row>
    <row r="1227" spans="2:32" ht="45" customHeight="1">
      <c r="B1227" s="16">
        <v>1226</v>
      </c>
      <c r="C1227" s="6">
        <v>60000000583</v>
      </c>
      <c r="D1227" s="22">
        <v>61044200000</v>
      </c>
      <c r="E1227" s="23" t="s">
        <v>506</v>
      </c>
      <c r="F1227" s="27" t="s">
        <v>64</v>
      </c>
      <c r="G1227" s="6" t="s">
        <v>20</v>
      </c>
      <c r="H1227" s="6">
        <v>372</v>
      </c>
      <c r="I1227" s="6">
        <v>372</v>
      </c>
      <c r="J1227" s="6">
        <f t="shared" si="19"/>
        <v>0.372</v>
      </c>
      <c r="K1227" s="6">
        <v>1</v>
      </c>
      <c r="L1227" s="6" t="s">
        <v>194</v>
      </c>
      <c r="M1227" s="6" t="s">
        <v>48</v>
      </c>
      <c r="N1227" s="6" t="s">
        <v>25</v>
      </c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</row>
    <row r="1228" spans="2:32" ht="45" customHeight="1">
      <c r="B1228" s="16">
        <v>1227</v>
      </c>
      <c r="C1228" s="6">
        <v>60000000584</v>
      </c>
      <c r="D1228" s="22">
        <v>61091000000</v>
      </c>
      <c r="E1228" s="23" t="s">
        <v>608</v>
      </c>
      <c r="F1228" s="27" t="s">
        <v>175</v>
      </c>
      <c r="G1228" s="6" t="s">
        <v>20</v>
      </c>
      <c r="H1228" s="6">
        <v>98</v>
      </c>
      <c r="I1228" s="6">
        <v>98</v>
      </c>
      <c r="J1228" s="6">
        <f t="shared" si="19"/>
        <v>9.8000000000000004E-2</v>
      </c>
      <c r="K1228" s="6">
        <v>1</v>
      </c>
      <c r="L1228" s="6" t="s">
        <v>207</v>
      </c>
      <c r="M1228" s="6" t="s">
        <v>12</v>
      </c>
      <c r="N1228" s="6" t="s">
        <v>25</v>
      </c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</row>
    <row r="1229" spans="2:32" ht="45" customHeight="1">
      <c r="B1229" s="16">
        <v>1228</v>
      </c>
      <c r="C1229" s="6">
        <v>60000000585</v>
      </c>
      <c r="D1229" s="22">
        <v>61091000000</v>
      </c>
      <c r="E1229" s="23" t="s">
        <v>608</v>
      </c>
      <c r="F1229" s="27" t="s">
        <v>175</v>
      </c>
      <c r="G1229" s="6" t="s">
        <v>20</v>
      </c>
      <c r="H1229" s="6">
        <v>78</v>
      </c>
      <c r="I1229" s="6">
        <v>78</v>
      </c>
      <c r="J1229" s="6">
        <f t="shared" si="19"/>
        <v>7.8E-2</v>
      </c>
      <c r="K1229" s="6">
        <v>1</v>
      </c>
      <c r="L1229" s="6" t="s">
        <v>194</v>
      </c>
      <c r="M1229" s="6" t="s">
        <v>67</v>
      </c>
      <c r="N1229" s="6" t="s">
        <v>25</v>
      </c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</row>
    <row r="1230" spans="2:32" ht="45" customHeight="1">
      <c r="B1230" s="16">
        <v>1229</v>
      </c>
      <c r="C1230" s="6">
        <v>60000000586</v>
      </c>
      <c r="D1230" s="22">
        <v>61099090000</v>
      </c>
      <c r="E1230" s="23" t="s">
        <v>653</v>
      </c>
      <c r="F1230" s="27" t="s">
        <v>46</v>
      </c>
      <c r="G1230" s="6" t="s">
        <v>20</v>
      </c>
      <c r="H1230" s="6">
        <v>172</v>
      </c>
      <c r="I1230" s="6">
        <v>172</v>
      </c>
      <c r="J1230" s="6">
        <f t="shared" si="19"/>
        <v>0.17199999999999999</v>
      </c>
      <c r="K1230" s="6">
        <v>1</v>
      </c>
      <c r="L1230" s="6" t="s">
        <v>194</v>
      </c>
      <c r="M1230" s="6" t="s">
        <v>18</v>
      </c>
      <c r="N1230" s="6" t="s">
        <v>149</v>
      </c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</row>
    <row r="1231" spans="2:32" ht="45" customHeight="1">
      <c r="B1231" s="16">
        <v>1230</v>
      </c>
      <c r="C1231" s="6">
        <v>60000000587</v>
      </c>
      <c r="D1231" s="22">
        <v>61045300000</v>
      </c>
      <c r="E1231" s="23" t="s">
        <v>495</v>
      </c>
      <c r="F1231" s="27" t="s">
        <v>50</v>
      </c>
      <c r="G1231" s="6" t="s">
        <v>20</v>
      </c>
      <c r="H1231" s="6">
        <v>100</v>
      </c>
      <c r="I1231" s="6">
        <v>100</v>
      </c>
      <c r="J1231" s="6">
        <f t="shared" si="19"/>
        <v>0.1</v>
      </c>
      <c r="K1231" s="6">
        <v>1</v>
      </c>
      <c r="L1231" s="6" t="s">
        <v>194</v>
      </c>
      <c r="M1231" s="6" t="s">
        <v>147</v>
      </c>
      <c r="N1231" s="6" t="s">
        <v>36</v>
      </c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</row>
    <row r="1232" spans="2:32" ht="45" customHeight="1">
      <c r="B1232" s="16">
        <v>1231</v>
      </c>
      <c r="C1232" s="6">
        <v>60000000588</v>
      </c>
      <c r="D1232" s="22">
        <v>61045300000</v>
      </c>
      <c r="E1232" s="23" t="s">
        <v>495</v>
      </c>
      <c r="F1232" s="27" t="s">
        <v>50</v>
      </c>
      <c r="G1232" s="6" t="s">
        <v>20</v>
      </c>
      <c r="H1232" s="6">
        <v>100</v>
      </c>
      <c r="I1232" s="6">
        <v>100</v>
      </c>
      <c r="J1232" s="6">
        <f t="shared" si="19"/>
        <v>0.1</v>
      </c>
      <c r="K1232" s="6">
        <v>1</v>
      </c>
      <c r="L1232" s="6" t="s">
        <v>194</v>
      </c>
      <c r="M1232" s="6" t="s">
        <v>147</v>
      </c>
      <c r="N1232" s="6" t="s">
        <v>36</v>
      </c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</row>
    <row r="1233" spans="2:32" ht="45" customHeight="1">
      <c r="B1233" s="16">
        <v>1232</v>
      </c>
      <c r="C1233" s="6">
        <v>60000000589</v>
      </c>
      <c r="D1233" s="22">
        <v>61046900090</v>
      </c>
      <c r="E1233" s="23" t="s">
        <v>613</v>
      </c>
      <c r="F1233" s="27" t="s">
        <v>69</v>
      </c>
      <c r="G1233" s="6" t="s">
        <v>20</v>
      </c>
      <c r="H1233" s="6">
        <v>110</v>
      </c>
      <c r="I1233" s="6">
        <v>110</v>
      </c>
      <c r="J1233" s="6">
        <f t="shared" si="19"/>
        <v>0.11</v>
      </c>
      <c r="K1233" s="6">
        <v>1</v>
      </c>
      <c r="L1233" s="6" t="s">
        <v>194</v>
      </c>
      <c r="M1233" s="6" t="s">
        <v>279</v>
      </c>
      <c r="N1233" s="6" t="s">
        <v>174</v>
      </c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</row>
    <row r="1234" spans="2:32" ht="45" customHeight="1">
      <c r="B1234" s="16">
        <v>1233</v>
      </c>
      <c r="C1234" s="6">
        <v>60000000590</v>
      </c>
      <c r="D1234" s="22">
        <v>61044300000</v>
      </c>
      <c r="E1234" s="23" t="s">
        <v>541</v>
      </c>
      <c r="F1234" s="27" t="s">
        <v>64</v>
      </c>
      <c r="G1234" s="6" t="s">
        <v>20</v>
      </c>
      <c r="H1234" s="6">
        <v>172</v>
      </c>
      <c r="I1234" s="6">
        <v>172</v>
      </c>
      <c r="J1234" s="6">
        <f t="shared" si="19"/>
        <v>0.17199999999999999</v>
      </c>
      <c r="K1234" s="6">
        <v>1</v>
      </c>
      <c r="L1234" s="6" t="s">
        <v>194</v>
      </c>
      <c r="M1234" s="6" t="s">
        <v>147</v>
      </c>
      <c r="N1234" s="6" t="s">
        <v>36</v>
      </c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</row>
    <row r="1235" spans="2:32" ht="45" customHeight="1">
      <c r="B1235" s="16">
        <v>1234</v>
      </c>
      <c r="C1235" s="6">
        <v>60000000591</v>
      </c>
      <c r="D1235" s="22">
        <v>61091000000</v>
      </c>
      <c r="E1235" s="23" t="s">
        <v>608</v>
      </c>
      <c r="F1235" s="27" t="s">
        <v>175</v>
      </c>
      <c r="G1235" s="6" t="s">
        <v>20</v>
      </c>
      <c r="H1235" s="6">
        <v>178</v>
      </c>
      <c r="I1235" s="6">
        <v>178</v>
      </c>
      <c r="J1235" s="6">
        <f t="shared" si="19"/>
        <v>0.17799999999999999</v>
      </c>
      <c r="K1235" s="6">
        <v>1</v>
      </c>
      <c r="L1235" s="6" t="s">
        <v>194</v>
      </c>
      <c r="M1235" s="6" t="s">
        <v>48</v>
      </c>
      <c r="N1235" s="6" t="s">
        <v>25</v>
      </c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</row>
    <row r="1236" spans="2:32" ht="30" customHeight="1">
      <c r="B1236" s="16">
        <v>1235</v>
      </c>
      <c r="C1236" s="6">
        <v>60000000592</v>
      </c>
      <c r="D1236" s="22">
        <v>61099020000</v>
      </c>
      <c r="E1236" s="23" t="s">
        <v>508</v>
      </c>
      <c r="F1236" s="27" t="s">
        <v>46</v>
      </c>
      <c r="G1236" s="6" t="s">
        <v>20</v>
      </c>
      <c r="H1236" s="6">
        <v>144</v>
      </c>
      <c r="I1236" s="6">
        <v>144</v>
      </c>
      <c r="J1236" s="6">
        <f t="shared" si="19"/>
        <v>0.14399999999999999</v>
      </c>
      <c r="K1236" s="6">
        <v>1</v>
      </c>
      <c r="L1236" s="6" t="s">
        <v>194</v>
      </c>
      <c r="M1236" s="6" t="s">
        <v>67</v>
      </c>
      <c r="N1236" s="6" t="s">
        <v>36</v>
      </c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</row>
    <row r="1237" spans="2:32" ht="45" customHeight="1">
      <c r="B1237" s="16">
        <v>1236</v>
      </c>
      <c r="C1237" s="6">
        <v>60000000593</v>
      </c>
      <c r="D1237" s="22">
        <v>61045200000</v>
      </c>
      <c r="E1237" s="23" t="s">
        <v>639</v>
      </c>
      <c r="F1237" s="27" t="s">
        <v>50</v>
      </c>
      <c r="G1237" s="6" t="s">
        <v>20</v>
      </c>
      <c r="H1237" s="6">
        <v>68</v>
      </c>
      <c r="I1237" s="6">
        <v>68</v>
      </c>
      <c r="J1237" s="6">
        <f t="shared" si="19"/>
        <v>6.8000000000000005E-2</v>
      </c>
      <c r="K1237" s="6">
        <v>1</v>
      </c>
      <c r="L1237" s="6" t="s">
        <v>194</v>
      </c>
      <c r="M1237" s="6" t="s">
        <v>48</v>
      </c>
      <c r="N1237" s="6" t="s">
        <v>25</v>
      </c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</row>
    <row r="1238" spans="2:32" ht="45" customHeight="1">
      <c r="B1238" s="16">
        <v>1237</v>
      </c>
      <c r="C1238" s="6">
        <v>60000000594</v>
      </c>
      <c r="D1238" s="22">
        <v>61044300000</v>
      </c>
      <c r="E1238" s="23" t="s">
        <v>541</v>
      </c>
      <c r="F1238" s="27" t="s">
        <v>64</v>
      </c>
      <c r="G1238" s="6" t="s">
        <v>20</v>
      </c>
      <c r="H1238" s="6">
        <v>208</v>
      </c>
      <c r="I1238" s="6">
        <v>208</v>
      </c>
      <c r="J1238" s="6">
        <f t="shared" si="19"/>
        <v>0.20799999999999999</v>
      </c>
      <c r="K1238" s="6">
        <v>1</v>
      </c>
      <c r="L1238" s="6" t="s">
        <v>194</v>
      </c>
      <c r="M1238" s="6" t="s">
        <v>195</v>
      </c>
      <c r="N1238" s="6" t="s">
        <v>36</v>
      </c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</row>
    <row r="1239" spans="2:32" ht="30" customHeight="1">
      <c r="B1239" s="16">
        <v>1238</v>
      </c>
      <c r="C1239" s="6">
        <v>60000000595</v>
      </c>
      <c r="D1239" s="22">
        <v>61091000000</v>
      </c>
      <c r="E1239" s="23" t="s">
        <v>500</v>
      </c>
      <c r="F1239" s="27" t="s">
        <v>46</v>
      </c>
      <c r="G1239" s="6" t="s">
        <v>20</v>
      </c>
      <c r="H1239" s="6">
        <v>106</v>
      </c>
      <c r="I1239" s="6">
        <v>106</v>
      </c>
      <c r="J1239" s="6">
        <f t="shared" si="19"/>
        <v>0.106</v>
      </c>
      <c r="K1239" s="6">
        <v>1</v>
      </c>
      <c r="L1239" s="6" t="s">
        <v>194</v>
      </c>
      <c r="M1239" s="6" t="s">
        <v>67</v>
      </c>
      <c r="N1239" s="6" t="s">
        <v>25</v>
      </c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</row>
    <row r="1240" spans="2:32" ht="60" customHeight="1">
      <c r="B1240" s="16">
        <v>1239</v>
      </c>
      <c r="C1240" s="6">
        <v>60000000596</v>
      </c>
      <c r="D1240" s="22">
        <v>61045900000</v>
      </c>
      <c r="E1240" s="23" t="s">
        <v>593</v>
      </c>
      <c r="F1240" s="27" t="s">
        <v>50</v>
      </c>
      <c r="G1240" s="6" t="s">
        <v>20</v>
      </c>
      <c r="H1240" s="6">
        <v>206</v>
      </c>
      <c r="I1240" s="6">
        <v>206</v>
      </c>
      <c r="J1240" s="6">
        <f t="shared" si="19"/>
        <v>0.20599999999999999</v>
      </c>
      <c r="K1240" s="6">
        <v>1</v>
      </c>
      <c r="L1240" s="6" t="s">
        <v>194</v>
      </c>
      <c r="M1240" s="6" t="s">
        <v>48</v>
      </c>
      <c r="N1240" s="6" t="s">
        <v>149</v>
      </c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</row>
    <row r="1241" spans="2:32" ht="30" customHeight="1">
      <c r="B1241" s="16">
        <v>1240</v>
      </c>
      <c r="C1241" s="6">
        <v>60000000597</v>
      </c>
      <c r="D1241" s="22">
        <v>61046300000</v>
      </c>
      <c r="E1241" s="23" t="s">
        <v>592</v>
      </c>
      <c r="F1241" s="27" t="s">
        <v>69</v>
      </c>
      <c r="G1241" s="6" t="s">
        <v>20</v>
      </c>
      <c r="H1241" s="6">
        <v>100</v>
      </c>
      <c r="I1241" s="6">
        <v>100</v>
      </c>
      <c r="J1241" s="6">
        <f t="shared" si="19"/>
        <v>0.1</v>
      </c>
      <c r="K1241" s="6">
        <v>1</v>
      </c>
      <c r="L1241" s="6" t="s">
        <v>194</v>
      </c>
      <c r="M1241" s="6" t="s">
        <v>199</v>
      </c>
      <c r="N1241" s="6" t="s">
        <v>36</v>
      </c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</row>
    <row r="1242" spans="2:32" ht="45" customHeight="1">
      <c r="B1242" s="16">
        <v>1241</v>
      </c>
      <c r="C1242" s="6">
        <v>60000000598</v>
      </c>
      <c r="D1242" s="22">
        <v>61044300000</v>
      </c>
      <c r="E1242" s="23" t="s">
        <v>541</v>
      </c>
      <c r="F1242" s="27" t="s">
        <v>64</v>
      </c>
      <c r="G1242" s="6" t="s">
        <v>20</v>
      </c>
      <c r="H1242" s="6">
        <v>324</v>
      </c>
      <c r="I1242" s="6">
        <v>324</v>
      </c>
      <c r="J1242" s="6">
        <f t="shared" si="19"/>
        <v>0.32400000000000001</v>
      </c>
      <c r="K1242" s="6">
        <v>1</v>
      </c>
      <c r="L1242" s="6" t="s">
        <v>194</v>
      </c>
      <c r="M1242" s="6" t="s">
        <v>195</v>
      </c>
      <c r="N1242" s="6" t="s">
        <v>36</v>
      </c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</row>
    <row r="1243" spans="2:32" ht="45" customHeight="1">
      <c r="B1243" s="16">
        <v>1242</v>
      </c>
      <c r="C1243" s="6">
        <v>60000000599</v>
      </c>
      <c r="D1243" s="22">
        <v>61099020000</v>
      </c>
      <c r="E1243" s="23" t="s">
        <v>604</v>
      </c>
      <c r="F1243" s="27" t="s">
        <v>175</v>
      </c>
      <c r="G1243" s="6" t="s">
        <v>20</v>
      </c>
      <c r="H1243" s="6">
        <v>78</v>
      </c>
      <c r="I1243" s="6">
        <v>78</v>
      </c>
      <c r="J1243" s="6">
        <f t="shared" si="19"/>
        <v>7.8E-2</v>
      </c>
      <c r="K1243" s="6">
        <v>1</v>
      </c>
      <c r="L1243" s="6" t="s">
        <v>194</v>
      </c>
      <c r="M1243" s="6" t="s">
        <v>147</v>
      </c>
      <c r="N1243" s="6" t="s">
        <v>36</v>
      </c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</row>
    <row r="1244" spans="2:32" ht="30" customHeight="1">
      <c r="B1244" s="16">
        <v>1243</v>
      </c>
      <c r="C1244" s="6">
        <v>60000000600</v>
      </c>
      <c r="D1244" s="22">
        <v>61099090000</v>
      </c>
      <c r="E1244" s="23" t="s">
        <v>642</v>
      </c>
      <c r="F1244" s="27" t="s">
        <v>46</v>
      </c>
      <c r="G1244" s="6" t="s">
        <v>20</v>
      </c>
      <c r="H1244" s="6">
        <v>192</v>
      </c>
      <c r="I1244" s="6">
        <v>192</v>
      </c>
      <c r="J1244" s="6">
        <f t="shared" si="19"/>
        <v>0.192</v>
      </c>
      <c r="K1244" s="6">
        <v>1</v>
      </c>
      <c r="L1244" s="6" t="s">
        <v>194</v>
      </c>
      <c r="M1244" s="20" t="s">
        <v>654</v>
      </c>
      <c r="N1244" s="6" t="s">
        <v>281</v>
      </c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</row>
    <row r="1245" spans="2:32" ht="26.25" customHeight="1">
      <c r="B1245" s="16">
        <v>1244</v>
      </c>
      <c r="C1245" s="6">
        <v>60000000601</v>
      </c>
      <c r="D1245" s="19">
        <v>62121090000</v>
      </c>
      <c r="E1245" s="37" t="s">
        <v>655</v>
      </c>
      <c r="F1245" s="28" t="s">
        <v>253</v>
      </c>
      <c r="G1245" s="6" t="s">
        <v>20</v>
      </c>
      <c r="H1245" s="6">
        <v>66</v>
      </c>
      <c r="I1245" s="6">
        <v>66</v>
      </c>
      <c r="J1245" s="6">
        <f t="shared" si="19"/>
        <v>6.6000000000000003E-2</v>
      </c>
      <c r="K1245" s="6">
        <v>1</v>
      </c>
      <c r="L1245" s="6" t="s">
        <v>194</v>
      </c>
      <c r="M1245" s="6" t="s">
        <v>48</v>
      </c>
      <c r="N1245" s="27" t="s">
        <v>25</v>
      </c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</row>
    <row r="1246" spans="2:32" ht="45" customHeight="1">
      <c r="B1246" s="16">
        <v>1245</v>
      </c>
      <c r="C1246" s="6">
        <v>60000000602</v>
      </c>
      <c r="D1246" s="22">
        <v>61046900090</v>
      </c>
      <c r="E1246" s="23" t="s">
        <v>613</v>
      </c>
      <c r="F1246" s="27" t="s">
        <v>69</v>
      </c>
      <c r="G1246" s="6" t="s">
        <v>20</v>
      </c>
      <c r="H1246" s="6">
        <v>112</v>
      </c>
      <c r="I1246" s="6">
        <v>112</v>
      </c>
      <c r="J1246" s="6">
        <f t="shared" si="19"/>
        <v>0.112</v>
      </c>
      <c r="K1246" s="6">
        <v>1</v>
      </c>
      <c r="L1246" s="6" t="s">
        <v>194</v>
      </c>
      <c r="M1246" s="6" t="s">
        <v>279</v>
      </c>
      <c r="N1246" s="6" t="s">
        <v>174</v>
      </c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</row>
    <row r="1247" spans="2:32" ht="60" customHeight="1">
      <c r="B1247" s="16">
        <v>1246</v>
      </c>
      <c r="C1247" s="6">
        <v>60000000603</v>
      </c>
      <c r="D1247" s="22">
        <v>61044900000</v>
      </c>
      <c r="E1247" s="23" t="s">
        <v>590</v>
      </c>
      <c r="F1247" s="27" t="s">
        <v>64</v>
      </c>
      <c r="G1247" s="6" t="s">
        <v>20</v>
      </c>
      <c r="H1247" s="6">
        <v>312</v>
      </c>
      <c r="I1247" s="6">
        <v>312</v>
      </c>
      <c r="J1247" s="6">
        <f t="shared" si="19"/>
        <v>0.312</v>
      </c>
      <c r="K1247" s="6">
        <v>1</v>
      </c>
      <c r="L1247" s="6" t="s">
        <v>194</v>
      </c>
      <c r="M1247" s="6" t="s">
        <v>282</v>
      </c>
      <c r="N1247" s="6" t="s">
        <v>149</v>
      </c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</row>
    <row r="1248" spans="2:32" ht="45" customHeight="1">
      <c r="B1248" s="16">
        <v>1247</v>
      </c>
      <c r="C1248" s="6">
        <v>60000000604</v>
      </c>
      <c r="D1248" s="22">
        <v>61044200000</v>
      </c>
      <c r="E1248" s="23" t="s">
        <v>506</v>
      </c>
      <c r="F1248" s="27" t="s">
        <v>64</v>
      </c>
      <c r="G1248" s="6" t="s">
        <v>20</v>
      </c>
      <c r="H1248" s="6">
        <v>264</v>
      </c>
      <c r="I1248" s="6">
        <v>264</v>
      </c>
      <c r="J1248" s="6">
        <f t="shared" si="19"/>
        <v>0.26400000000000001</v>
      </c>
      <c r="K1248" s="6">
        <v>1</v>
      </c>
      <c r="L1248" s="6" t="s">
        <v>194</v>
      </c>
      <c r="M1248" s="6" t="s">
        <v>18</v>
      </c>
      <c r="N1248" s="6" t="s">
        <v>25</v>
      </c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</row>
    <row r="1249" spans="2:32" ht="45" customHeight="1">
      <c r="B1249" s="16">
        <v>1248</v>
      </c>
      <c r="C1249" s="6">
        <v>60000000605</v>
      </c>
      <c r="D1249" s="22">
        <v>61044300000</v>
      </c>
      <c r="E1249" s="23" t="s">
        <v>541</v>
      </c>
      <c r="F1249" s="27" t="s">
        <v>64</v>
      </c>
      <c r="G1249" s="6" t="s">
        <v>20</v>
      </c>
      <c r="H1249" s="6">
        <v>254</v>
      </c>
      <c r="I1249" s="6">
        <v>254</v>
      </c>
      <c r="J1249" s="6">
        <f t="shared" si="19"/>
        <v>0.254</v>
      </c>
      <c r="K1249" s="6">
        <v>1</v>
      </c>
      <c r="L1249" s="6" t="s">
        <v>194</v>
      </c>
      <c r="M1249" s="6" t="s">
        <v>48</v>
      </c>
      <c r="N1249" s="6" t="s">
        <v>36</v>
      </c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</row>
    <row r="1250" spans="2:32" ht="30" customHeight="1">
      <c r="B1250" s="16">
        <v>1249</v>
      </c>
      <c r="C1250" s="6">
        <v>60000000606</v>
      </c>
      <c r="D1250" s="22">
        <v>61046200000</v>
      </c>
      <c r="E1250" s="23" t="s">
        <v>588</v>
      </c>
      <c r="F1250" s="27" t="s">
        <v>69</v>
      </c>
      <c r="G1250" s="6" t="s">
        <v>20</v>
      </c>
      <c r="H1250" s="6">
        <v>186</v>
      </c>
      <c r="I1250" s="6">
        <v>186</v>
      </c>
      <c r="J1250" s="6">
        <f t="shared" si="19"/>
        <v>0.186</v>
      </c>
      <c r="K1250" s="6">
        <v>1</v>
      </c>
      <c r="L1250" s="6" t="s">
        <v>194</v>
      </c>
      <c r="M1250" s="6" t="s">
        <v>12</v>
      </c>
      <c r="N1250" s="6" t="s">
        <v>25</v>
      </c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</row>
    <row r="1251" spans="2:32" ht="60" customHeight="1">
      <c r="B1251" s="16">
        <v>1250</v>
      </c>
      <c r="C1251" s="6">
        <v>60000000607</v>
      </c>
      <c r="D1251" s="22">
        <v>61046900090</v>
      </c>
      <c r="E1251" s="23" t="s">
        <v>656</v>
      </c>
      <c r="F1251" s="27" t="s">
        <v>183</v>
      </c>
      <c r="G1251" s="6" t="s">
        <v>20</v>
      </c>
      <c r="H1251" s="6">
        <v>414</v>
      </c>
      <c r="I1251" s="6">
        <v>414</v>
      </c>
      <c r="J1251" s="6">
        <f t="shared" si="19"/>
        <v>0.41399999999999998</v>
      </c>
      <c r="K1251" s="6">
        <v>1</v>
      </c>
      <c r="L1251" s="6" t="s">
        <v>194</v>
      </c>
      <c r="M1251" s="6" t="s">
        <v>427</v>
      </c>
      <c r="N1251" s="6" t="s">
        <v>149</v>
      </c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</row>
    <row r="1252" spans="2:32" ht="45" customHeight="1">
      <c r="B1252" s="16">
        <v>1251</v>
      </c>
      <c r="C1252" s="6">
        <v>60000000608</v>
      </c>
      <c r="D1252" s="22">
        <v>61046200000</v>
      </c>
      <c r="E1252" s="23" t="s">
        <v>619</v>
      </c>
      <c r="F1252" s="27" t="s">
        <v>183</v>
      </c>
      <c r="G1252" s="6" t="s">
        <v>20</v>
      </c>
      <c r="H1252" s="6">
        <v>472</v>
      </c>
      <c r="I1252" s="6">
        <v>472</v>
      </c>
      <c r="J1252" s="6">
        <f t="shared" si="19"/>
        <v>0.47199999999999998</v>
      </c>
      <c r="K1252" s="6">
        <v>1</v>
      </c>
      <c r="L1252" s="6" t="s">
        <v>194</v>
      </c>
      <c r="M1252" s="6" t="s">
        <v>199</v>
      </c>
      <c r="N1252" s="6" t="s">
        <v>25</v>
      </c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</row>
    <row r="1253" spans="2:32" ht="60" customHeight="1">
      <c r="B1253" s="16">
        <v>1252</v>
      </c>
      <c r="C1253" s="6">
        <v>60000000609</v>
      </c>
      <c r="D1253" s="22">
        <v>61099090000</v>
      </c>
      <c r="E1253" s="23" t="s">
        <v>609</v>
      </c>
      <c r="F1253" s="27" t="s">
        <v>175</v>
      </c>
      <c r="G1253" s="6" t="s">
        <v>20</v>
      </c>
      <c r="H1253" s="6">
        <v>124</v>
      </c>
      <c r="I1253" s="6">
        <v>124</v>
      </c>
      <c r="J1253" s="6">
        <f t="shared" si="19"/>
        <v>0.124</v>
      </c>
      <c r="K1253" s="6">
        <v>1</v>
      </c>
      <c r="L1253" s="6" t="s">
        <v>194</v>
      </c>
      <c r="M1253" s="6" t="s">
        <v>48</v>
      </c>
      <c r="N1253" s="6" t="s">
        <v>149</v>
      </c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</row>
    <row r="1254" spans="2:32" ht="60" customHeight="1">
      <c r="B1254" s="16">
        <v>1253</v>
      </c>
      <c r="C1254" s="6">
        <v>60000000610</v>
      </c>
      <c r="D1254" s="22">
        <v>61099090000</v>
      </c>
      <c r="E1254" s="23" t="s">
        <v>609</v>
      </c>
      <c r="F1254" s="27" t="s">
        <v>175</v>
      </c>
      <c r="G1254" s="6" t="s">
        <v>20</v>
      </c>
      <c r="H1254" s="6">
        <v>124</v>
      </c>
      <c r="I1254" s="6">
        <v>124</v>
      </c>
      <c r="J1254" s="6">
        <f t="shared" si="19"/>
        <v>0.124</v>
      </c>
      <c r="K1254" s="6">
        <v>1</v>
      </c>
      <c r="L1254" s="6" t="s">
        <v>194</v>
      </c>
      <c r="M1254" s="6" t="s">
        <v>48</v>
      </c>
      <c r="N1254" s="6" t="s">
        <v>149</v>
      </c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</row>
    <row r="1255" spans="2:32" ht="60" customHeight="1">
      <c r="B1255" s="16">
        <v>1254</v>
      </c>
      <c r="C1255" s="6">
        <v>60000000611</v>
      </c>
      <c r="D1255" s="22">
        <v>61044900000</v>
      </c>
      <c r="E1255" s="23" t="s">
        <v>590</v>
      </c>
      <c r="F1255" s="27" t="s">
        <v>64</v>
      </c>
      <c r="G1255" s="6" t="s">
        <v>20</v>
      </c>
      <c r="H1255" s="6">
        <v>160</v>
      </c>
      <c r="I1255" s="6">
        <v>160</v>
      </c>
      <c r="J1255" s="6">
        <f t="shared" si="19"/>
        <v>0.16</v>
      </c>
      <c r="K1255" s="6">
        <v>1</v>
      </c>
      <c r="L1255" s="6" t="s">
        <v>194</v>
      </c>
      <c r="M1255" s="6" t="s">
        <v>48</v>
      </c>
      <c r="N1255" s="6" t="s">
        <v>149</v>
      </c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</row>
    <row r="1256" spans="2:32" ht="30" customHeight="1">
      <c r="B1256" s="16">
        <v>1255</v>
      </c>
      <c r="C1256" s="6">
        <v>60000000612</v>
      </c>
      <c r="D1256" s="22">
        <v>61091000000</v>
      </c>
      <c r="E1256" s="23" t="s">
        <v>493</v>
      </c>
      <c r="F1256" s="27" t="s">
        <v>46</v>
      </c>
      <c r="G1256" s="7" t="s">
        <v>10</v>
      </c>
      <c r="H1256" s="6">
        <v>222</v>
      </c>
      <c r="I1256" s="6">
        <v>222</v>
      </c>
      <c r="J1256" s="6">
        <f t="shared" si="19"/>
        <v>0.222</v>
      </c>
      <c r="K1256" s="6">
        <v>1</v>
      </c>
      <c r="L1256" s="6" t="s">
        <v>194</v>
      </c>
      <c r="M1256" s="6" t="s">
        <v>32</v>
      </c>
      <c r="N1256" s="6" t="s">
        <v>25</v>
      </c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</row>
    <row r="1257" spans="2:32" ht="45" customHeight="1">
      <c r="B1257" s="16">
        <v>1256</v>
      </c>
      <c r="C1257" s="6">
        <v>60000000613</v>
      </c>
      <c r="D1257" s="22">
        <v>61044300000</v>
      </c>
      <c r="E1257" s="23" t="s">
        <v>541</v>
      </c>
      <c r="F1257" s="27" t="s">
        <v>64</v>
      </c>
      <c r="G1257" s="6" t="s">
        <v>20</v>
      </c>
      <c r="H1257" s="6">
        <v>214</v>
      </c>
      <c r="I1257" s="6">
        <v>214</v>
      </c>
      <c r="J1257" s="6">
        <f t="shared" si="19"/>
        <v>0.214</v>
      </c>
      <c r="K1257" s="6">
        <v>1</v>
      </c>
      <c r="L1257" s="6" t="s">
        <v>194</v>
      </c>
      <c r="M1257" s="6" t="s">
        <v>48</v>
      </c>
      <c r="N1257" s="6" t="s">
        <v>36</v>
      </c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</row>
    <row r="1258" spans="2:32" ht="45" customHeight="1">
      <c r="B1258" s="16">
        <v>1257</v>
      </c>
      <c r="C1258" s="6">
        <v>60000000614</v>
      </c>
      <c r="D1258" s="22">
        <v>61044300000</v>
      </c>
      <c r="E1258" s="23" t="s">
        <v>541</v>
      </c>
      <c r="F1258" s="27" t="s">
        <v>64</v>
      </c>
      <c r="G1258" s="6" t="s">
        <v>20</v>
      </c>
      <c r="H1258" s="6">
        <v>318</v>
      </c>
      <c r="I1258" s="6">
        <v>318</v>
      </c>
      <c r="J1258" s="6">
        <f t="shared" si="19"/>
        <v>0.318</v>
      </c>
      <c r="K1258" s="6">
        <v>1</v>
      </c>
      <c r="L1258" s="6" t="s">
        <v>194</v>
      </c>
      <c r="M1258" s="6" t="s">
        <v>48</v>
      </c>
      <c r="N1258" s="6" t="s">
        <v>36</v>
      </c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</row>
    <row r="1259" spans="2:32" ht="45" customHeight="1">
      <c r="B1259" s="16">
        <v>1258</v>
      </c>
      <c r="C1259" s="6">
        <v>60000000615</v>
      </c>
      <c r="D1259" s="22">
        <v>61099090000</v>
      </c>
      <c r="E1259" s="23" t="s">
        <v>653</v>
      </c>
      <c r="F1259" s="27" t="s">
        <v>46</v>
      </c>
      <c r="G1259" s="6" t="s">
        <v>20</v>
      </c>
      <c r="H1259" s="6">
        <v>348</v>
      </c>
      <c r="I1259" s="6">
        <v>348</v>
      </c>
      <c r="J1259" s="6">
        <f t="shared" si="19"/>
        <v>0.34799999999999998</v>
      </c>
      <c r="K1259" s="6">
        <v>1</v>
      </c>
      <c r="L1259" s="6" t="s">
        <v>194</v>
      </c>
      <c r="M1259" s="6" t="s">
        <v>67</v>
      </c>
      <c r="N1259" s="6" t="s">
        <v>149</v>
      </c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</row>
    <row r="1260" spans="2:32" ht="45" customHeight="1">
      <c r="B1260" s="16">
        <v>1259</v>
      </c>
      <c r="C1260" s="6">
        <v>60000000616</v>
      </c>
      <c r="D1260" s="22">
        <v>61091000000</v>
      </c>
      <c r="E1260" s="23" t="s">
        <v>608</v>
      </c>
      <c r="F1260" s="27" t="s">
        <v>175</v>
      </c>
      <c r="G1260" s="6" t="s">
        <v>20</v>
      </c>
      <c r="H1260" s="6">
        <v>80</v>
      </c>
      <c r="I1260" s="6">
        <v>80</v>
      </c>
      <c r="J1260" s="6">
        <f t="shared" si="19"/>
        <v>0.08</v>
      </c>
      <c r="K1260" s="6">
        <v>1</v>
      </c>
      <c r="L1260" s="6" t="s">
        <v>194</v>
      </c>
      <c r="M1260" s="20" t="s">
        <v>657</v>
      </c>
      <c r="N1260" s="6" t="s">
        <v>25</v>
      </c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</row>
    <row r="1261" spans="2:32" ht="30" customHeight="1">
      <c r="B1261" s="16">
        <v>1260</v>
      </c>
      <c r="C1261" s="6">
        <v>60000000617</v>
      </c>
      <c r="D1261" s="22">
        <v>61091000000</v>
      </c>
      <c r="E1261" s="23" t="s">
        <v>500</v>
      </c>
      <c r="F1261" s="27" t="s">
        <v>46</v>
      </c>
      <c r="G1261" s="6" t="s">
        <v>20</v>
      </c>
      <c r="H1261" s="6">
        <v>172</v>
      </c>
      <c r="I1261" s="6">
        <v>172</v>
      </c>
      <c r="J1261" s="6">
        <f t="shared" si="19"/>
        <v>0.17199999999999999</v>
      </c>
      <c r="K1261" s="6">
        <v>1</v>
      </c>
      <c r="L1261" s="6" t="s">
        <v>194</v>
      </c>
      <c r="M1261" s="6" t="s">
        <v>12</v>
      </c>
      <c r="N1261" s="6" t="s">
        <v>25</v>
      </c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</row>
    <row r="1262" spans="2:32" ht="45" customHeight="1">
      <c r="B1262" s="16">
        <v>1261</v>
      </c>
      <c r="C1262" s="6">
        <v>60000000618</v>
      </c>
      <c r="D1262" s="22">
        <v>61044200000</v>
      </c>
      <c r="E1262" s="23" t="s">
        <v>506</v>
      </c>
      <c r="F1262" s="27" t="s">
        <v>64</v>
      </c>
      <c r="G1262" s="6" t="s">
        <v>20</v>
      </c>
      <c r="H1262" s="6">
        <v>366</v>
      </c>
      <c r="I1262" s="6">
        <v>366</v>
      </c>
      <c r="J1262" s="6">
        <f t="shared" si="19"/>
        <v>0.36599999999999999</v>
      </c>
      <c r="K1262" s="6">
        <v>1</v>
      </c>
      <c r="L1262" s="6" t="s">
        <v>194</v>
      </c>
      <c r="M1262" s="6" t="s">
        <v>48</v>
      </c>
      <c r="N1262" s="6" t="s">
        <v>25</v>
      </c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</row>
    <row r="1263" spans="2:32" ht="45" customHeight="1">
      <c r="B1263" s="16">
        <v>1262</v>
      </c>
      <c r="C1263" s="6">
        <v>60000000619</v>
      </c>
      <c r="D1263" s="22">
        <v>61044300000</v>
      </c>
      <c r="E1263" s="23" t="s">
        <v>541</v>
      </c>
      <c r="F1263" s="27" t="s">
        <v>64</v>
      </c>
      <c r="G1263" s="6" t="s">
        <v>20</v>
      </c>
      <c r="H1263" s="6">
        <v>98</v>
      </c>
      <c r="I1263" s="6">
        <v>98</v>
      </c>
      <c r="J1263" s="6">
        <f t="shared" si="19"/>
        <v>9.8000000000000004E-2</v>
      </c>
      <c r="K1263" s="6">
        <v>1</v>
      </c>
      <c r="L1263" s="6" t="s">
        <v>194</v>
      </c>
      <c r="M1263" s="6" t="s">
        <v>67</v>
      </c>
      <c r="N1263" s="6" t="s">
        <v>36</v>
      </c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</row>
    <row r="1264" spans="2:32" ht="45" customHeight="1">
      <c r="B1264" s="16">
        <v>1263</v>
      </c>
      <c r="C1264" s="6">
        <v>60000000620</v>
      </c>
      <c r="D1264" s="22">
        <v>61044300000</v>
      </c>
      <c r="E1264" s="23" t="s">
        <v>541</v>
      </c>
      <c r="F1264" s="27" t="s">
        <v>64</v>
      </c>
      <c r="G1264" s="6" t="s">
        <v>20</v>
      </c>
      <c r="H1264" s="6">
        <v>288</v>
      </c>
      <c r="I1264" s="6">
        <v>288</v>
      </c>
      <c r="J1264" s="6">
        <f t="shared" si="19"/>
        <v>0.28799999999999998</v>
      </c>
      <c r="K1264" s="6">
        <v>1</v>
      </c>
      <c r="L1264" s="6" t="s">
        <v>194</v>
      </c>
      <c r="M1264" s="6" t="s">
        <v>67</v>
      </c>
      <c r="N1264" s="6" t="s">
        <v>36</v>
      </c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</row>
    <row r="1265" spans="2:32" ht="45" customHeight="1">
      <c r="B1265" s="16">
        <v>1264</v>
      </c>
      <c r="C1265" s="6">
        <v>60000000621</v>
      </c>
      <c r="D1265" s="22">
        <v>61044300000</v>
      </c>
      <c r="E1265" s="23" t="s">
        <v>541</v>
      </c>
      <c r="F1265" s="27" t="s">
        <v>64</v>
      </c>
      <c r="G1265" s="6" t="s">
        <v>20</v>
      </c>
      <c r="H1265" s="6">
        <v>404</v>
      </c>
      <c r="I1265" s="6">
        <v>404</v>
      </c>
      <c r="J1265" s="6">
        <f t="shared" si="19"/>
        <v>0.40400000000000003</v>
      </c>
      <c r="K1265" s="6">
        <v>1</v>
      </c>
      <c r="L1265" s="6" t="s">
        <v>194</v>
      </c>
      <c r="M1265" s="6" t="s">
        <v>18</v>
      </c>
      <c r="N1265" s="6" t="s">
        <v>285</v>
      </c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</row>
    <row r="1266" spans="2:32" ht="45" customHeight="1">
      <c r="B1266" s="16">
        <v>1265</v>
      </c>
      <c r="C1266" s="6">
        <v>60000000622</v>
      </c>
      <c r="D1266" s="22">
        <v>61044200000</v>
      </c>
      <c r="E1266" s="23" t="s">
        <v>506</v>
      </c>
      <c r="F1266" s="27" t="s">
        <v>64</v>
      </c>
      <c r="G1266" s="6" t="s">
        <v>20</v>
      </c>
      <c r="H1266" s="6">
        <v>264</v>
      </c>
      <c r="I1266" s="6">
        <v>264</v>
      </c>
      <c r="J1266" s="6">
        <f t="shared" si="19"/>
        <v>0.26400000000000001</v>
      </c>
      <c r="K1266" s="6">
        <v>1</v>
      </c>
      <c r="L1266" s="6" t="s">
        <v>194</v>
      </c>
      <c r="M1266" s="6" t="s">
        <v>18</v>
      </c>
      <c r="N1266" s="6" t="s">
        <v>25</v>
      </c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</row>
    <row r="1267" spans="2:32" ht="45" customHeight="1">
      <c r="B1267" s="16">
        <v>1266</v>
      </c>
      <c r="C1267" s="6">
        <v>60000000623</v>
      </c>
      <c r="D1267" s="22">
        <v>61044300000</v>
      </c>
      <c r="E1267" s="23" t="s">
        <v>541</v>
      </c>
      <c r="F1267" s="27" t="s">
        <v>64</v>
      </c>
      <c r="G1267" s="6" t="s">
        <v>20</v>
      </c>
      <c r="H1267" s="6">
        <v>154</v>
      </c>
      <c r="I1267" s="6">
        <v>154</v>
      </c>
      <c r="J1267" s="6">
        <f t="shared" si="19"/>
        <v>0.154</v>
      </c>
      <c r="K1267" s="6">
        <v>1</v>
      </c>
      <c r="L1267" s="6" t="s">
        <v>194</v>
      </c>
      <c r="M1267" s="6" t="s">
        <v>147</v>
      </c>
      <c r="N1267" s="6" t="s">
        <v>36</v>
      </c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</row>
    <row r="1268" spans="2:32" ht="45" customHeight="1">
      <c r="B1268" s="16">
        <v>1267</v>
      </c>
      <c r="C1268" s="6">
        <v>60000000624</v>
      </c>
      <c r="D1268" s="22">
        <v>61124190000</v>
      </c>
      <c r="E1268" s="23" t="s">
        <v>595</v>
      </c>
      <c r="F1268" s="27" t="s">
        <v>171</v>
      </c>
      <c r="G1268" s="6" t="s">
        <v>20</v>
      </c>
      <c r="H1268" s="6">
        <v>70</v>
      </c>
      <c r="I1268" s="6">
        <v>70</v>
      </c>
      <c r="J1268" s="6">
        <f t="shared" si="19"/>
        <v>7.0000000000000007E-2</v>
      </c>
      <c r="K1268" s="6">
        <v>1</v>
      </c>
      <c r="L1268" s="6" t="s">
        <v>194</v>
      </c>
      <c r="M1268" s="6" t="s">
        <v>147</v>
      </c>
      <c r="N1268" s="6" t="s">
        <v>36</v>
      </c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</row>
    <row r="1269" spans="2:32" ht="45" customHeight="1">
      <c r="B1269" s="16">
        <v>1268</v>
      </c>
      <c r="C1269" s="6">
        <v>60000000625</v>
      </c>
      <c r="D1269" s="22">
        <v>61044300000</v>
      </c>
      <c r="E1269" s="23" t="s">
        <v>541</v>
      </c>
      <c r="F1269" s="27" t="s">
        <v>64</v>
      </c>
      <c r="G1269" s="6" t="s">
        <v>20</v>
      </c>
      <c r="H1269" s="6">
        <v>348</v>
      </c>
      <c r="I1269" s="6">
        <v>348</v>
      </c>
      <c r="J1269" s="6">
        <f t="shared" si="19"/>
        <v>0.34799999999999998</v>
      </c>
      <c r="K1269" s="6">
        <v>1</v>
      </c>
      <c r="L1269" s="6" t="s">
        <v>194</v>
      </c>
      <c r="M1269" s="6" t="s">
        <v>48</v>
      </c>
      <c r="N1269" s="6" t="s">
        <v>36</v>
      </c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</row>
    <row r="1270" spans="2:32" ht="45" customHeight="1">
      <c r="B1270" s="16">
        <v>1269</v>
      </c>
      <c r="C1270" s="6">
        <v>60000000626</v>
      </c>
      <c r="D1270" s="22">
        <v>61099020000</v>
      </c>
      <c r="E1270" s="23" t="s">
        <v>604</v>
      </c>
      <c r="F1270" s="27" t="s">
        <v>175</v>
      </c>
      <c r="G1270" s="6" t="s">
        <v>20</v>
      </c>
      <c r="H1270" s="6">
        <v>122</v>
      </c>
      <c r="I1270" s="6">
        <v>122</v>
      </c>
      <c r="J1270" s="6">
        <f t="shared" si="19"/>
        <v>0.122</v>
      </c>
      <c r="K1270" s="6">
        <v>1</v>
      </c>
      <c r="L1270" s="6" t="s">
        <v>194</v>
      </c>
      <c r="M1270" s="6" t="s">
        <v>48</v>
      </c>
      <c r="N1270" s="6" t="s">
        <v>36</v>
      </c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</row>
    <row r="1271" spans="2:32" ht="30" customHeight="1">
      <c r="B1271" s="16">
        <v>1270</v>
      </c>
      <c r="C1271" s="6">
        <v>60000000627</v>
      </c>
      <c r="D1271" s="22">
        <v>65050090000</v>
      </c>
      <c r="E1271" s="23" t="s">
        <v>606</v>
      </c>
      <c r="F1271" s="27" t="s">
        <v>73</v>
      </c>
      <c r="G1271" s="6" t="s">
        <v>20</v>
      </c>
      <c r="H1271" s="6">
        <v>70</v>
      </c>
      <c r="I1271" s="6">
        <v>70</v>
      </c>
      <c r="J1271" s="6">
        <f t="shared" si="19"/>
        <v>7.0000000000000007E-2</v>
      </c>
      <c r="K1271" s="6">
        <v>1</v>
      </c>
      <c r="L1271" s="6" t="s">
        <v>194</v>
      </c>
      <c r="M1271" s="6" t="s">
        <v>18</v>
      </c>
      <c r="N1271" s="6" t="s">
        <v>25</v>
      </c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</row>
    <row r="1272" spans="2:32" ht="45" customHeight="1">
      <c r="B1272" s="16">
        <v>1271</v>
      </c>
      <c r="C1272" s="6">
        <v>60000000628</v>
      </c>
      <c r="D1272" s="22">
        <v>61044200000</v>
      </c>
      <c r="E1272" s="23" t="s">
        <v>506</v>
      </c>
      <c r="F1272" s="27" t="s">
        <v>64</v>
      </c>
      <c r="G1272" s="6" t="s">
        <v>20</v>
      </c>
      <c r="H1272" s="6">
        <v>186</v>
      </c>
      <c r="I1272" s="6">
        <v>186</v>
      </c>
      <c r="J1272" s="6">
        <f t="shared" si="19"/>
        <v>0.186</v>
      </c>
      <c r="K1272" s="6">
        <v>1</v>
      </c>
      <c r="L1272" s="6" t="s">
        <v>194</v>
      </c>
      <c r="M1272" s="6" t="s">
        <v>48</v>
      </c>
      <c r="N1272" s="6" t="s">
        <v>25</v>
      </c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</row>
    <row r="1273" spans="2:32" ht="30" customHeight="1">
      <c r="B1273" s="16">
        <v>1272</v>
      </c>
      <c r="C1273" s="6">
        <v>60000000629</v>
      </c>
      <c r="D1273" s="22">
        <v>61046300000</v>
      </c>
      <c r="E1273" s="23" t="s">
        <v>592</v>
      </c>
      <c r="F1273" s="27" t="s">
        <v>69</v>
      </c>
      <c r="G1273" s="6" t="s">
        <v>20</v>
      </c>
      <c r="H1273" s="6">
        <v>96</v>
      </c>
      <c r="I1273" s="6">
        <v>96</v>
      </c>
      <c r="J1273" s="6">
        <f t="shared" si="19"/>
        <v>9.6000000000000002E-2</v>
      </c>
      <c r="K1273" s="6">
        <v>1</v>
      </c>
      <c r="L1273" s="6" t="s">
        <v>194</v>
      </c>
      <c r="M1273" s="6" t="s">
        <v>199</v>
      </c>
      <c r="N1273" s="6" t="s">
        <v>36</v>
      </c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</row>
    <row r="1274" spans="2:32" ht="45" customHeight="1">
      <c r="B1274" s="16">
        <v>1273</v>
      </c>
      <c r="C1274" s="6">
        <v>60000000408</v>
      </c>
      <c r="D1274" s="22">
        <v>61099090000</v>
      </c>
      <c r="E1274" s="23" t="s">
        <v>658</v>
      </c>
      <c r="F1274" s="27" t="s">
        <v>46</v>
      </c>
      <c r="G1274" s="7" t="s">
        <v>10</v>
      </c>
      <c r="H1274" s="6">
        <v>180</v>
      </c>
      <c r="I1274" s="6">
        <v>180</v>
      </c>
      <c r="J1274" s="6">
        <f t="shared" si="19"/>
        <v>0.18</v>
      </c>
      <c r="K1274" s="6">
        <v>1</v>
      </c>
      <c r="L1274" s="6" t="s">
        <v>194</v>
      </c>
      <c r="M1274" s="6" t="s">
        <v>67</v>
      </c>
      <c r="N1274" s="6" t="s">
        <v>149</v>
      </c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</row>
    <row r="1275" spans="2:32" ht="60" customHeight="1">
      <c r="B1275" s="16">
        <v>1274</v>
      </c>
      <c r="C1275" s="6">
        <v>60000000630</v>
      </c>
      <c r="D1275" s="22">
        <v>61044900000</v>
      </c>
      <c r="E1275" s="23" t="s">
        <v>590</v>
      </c>
      <c r="F1275" s="27" t="s">
        <v>64</v>
      </c>
      <c r="G1275" s="6" t="s">
        <v>20</v>
      </c>
      <c r="H1275" s="6">
        <v>182</v>
      </c>
      <c r="I1275" s="6">
        <v>182</v>
      </c>
      <c r="J1275" s="6">
        <f t="shared" si="19"/>
        <v>0.182</v>
      </c>
      <c r="K1275" s="6">
        <v>1</v>
      </c>
      <c r="L1275" s="6" t="s">
        <v>194</v>
      </c>
      <c r="M1275" s="6" t="s">
        <v>18</v>
      </c>
      <c r="N1275" s="6" t="s">
        <v>149</v>
      </c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</row>
    <row r="1276" spans="2:32" ht="45" customHeight="1">
      <c r="B1276" s="16">
        <v>1275</v>
      </c>
      <c r="C1276" s="6">
        <v>60000000631</v>
      </c>
      <c r="D1276" s="22">
        <v>61099020000</v>
      </c>
      <c r="E1276" s="23" t="s">
        <v>604</v>
      </c>
      <c r="F1276" s="27" t="s">
        <v>175</v>
      </c>
      <c r="G1276" s="6" t="s">
        <v>20</v>
      </c>
      <c r="H1276" s="6">
        <v>48</v>
      </c>
      <c r="I1276" s="6">
        <v>48</v>
      </c>
      <c r="J1276" s="6">
        <f t="shared" si="19"/>
        <v>4.8000000000000001E-2</v>
      </c>
      <c r="K1276" s="6">
        <v>1</v>
      </c>
      <c r="L1276" s="6" t="s">
        <v>194</v>
      </c>
      <c r="M1276" s="6" t="s">
        <v>48</v>
      </c>
      <c r="N1276" s="6" t="s">
        <v>170</v>
      </c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</row>
    <row r="1277" spans="2:32" ht="45" customHeight="1">
      <c r="B1277" s="16">
        <v>1276</v>
      </c>
      <c r="C1277" s="6">
        <v>60000000632</v>
      </c>
      <c r="D1277" s="22">
        <v>61051000000</v>
      </c>
      <c r="E1277" s="23" t="s">
        <v>494</v>
      </c>
      <c r="F1277" s="27" t="s">
        <v>47</v>
      </c>
      <c r="G1277" s="7" t="s">
        <v>10</v>
      </c>
      <c r="H1277" s="6">
        <v>138</v>
      </c>
      <c r="I1277" s="6">
        <v>138</v>
      </c>
      <c r="J1277" s="6">
        <f t="shared" si="19"/>
        <v>0.13800000000000001</v>
      </c>
      <c r="K1277" s="6">
        <v>1</v>
      </c>
      <c r="L1277" s="6" t="s">
        <v>194</v>
      </c>
      <c r="M1277" s="20" t="s">
        <v>654</v>
      </c>
      <c r="N1277" s="6" t="s">
        <v>25</v>
      </c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</row>
    <row r="1278" spans="2:32" ht="45" customHeight="1">
      <c r="B1278" s="16">
        <v>1277</v>
      </c>
      <c r="C1278" s="6">
        <v>60000000633</v>
      </c>
      <c r="D1278" s="22">
        <v>61091000000</v>
      </c>
      <c r="E1278" s="23" t="s">
        <v>608</v>
      </c>
      <c r="F1278" s="27" t="s">
        <v>175</v>
      </c>
      <c r="G1278" s="6" t="s">
        <v>20</v>
      </c>
      <c r="H1278" s="6">
        <v>62</v>
      </c>
      <c r="I1278" s="6">
        <v>62</v>
      </c>
      <c r="J1278" s="6">
        <f t="shared" si="19"/>
        <v>6.2E-2</v>
      </c>
      <c r="K1278" s="6">
        <v>1</v>
      </c>
      <c r="L1278" s="6" t="s">
        <v>194</v>
      </c>
      <c r="M1278" s="6" t="s">
        <v>67</v>
      </c>
      <c r="N1278" s="6" t="s">
        <v>25</v>
      </c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</row>
    <row r="1279" spans="2:32" ht="60" customHeight="1">
      <c r="B1279" s="16">
        <v>1278</v>
      </c>
      <c r="C1279" s="6">
        <v>60000000634</v>
      </c>
      <c r="D1279" s="22">
        <v>61059090000</v>
      </c>
      <c r="E1279" s="23" t="s">
        <v>626</v>
      </c>
      <c r="F1279" s="27" t="s">
        <v>47</v>
      </c>
      <c r="G1279" s="7" t="s">
        <v>10</v>
      </c>
      <c r="H1279" s="6">
        <v>164</v>
      </c>
      <c r="I1279" s="6">
        <v>164</v>
      </c>
      <c r="J1279" s="6">
        <f t="shared" si="19"/>
        <v>0.16400000000000001</v>
      </c>
      <c r="K1279" s="6">
        <v>1</v>
      </c>
      <c r="L1279" s="6" t="s">
        <v>194</v>
      </c>
      <c r="M1279" s="20" t="s">
        <v>654</v>
      </c>
      <c r="N1279" s="6" t="s">
        <v>149</v>
      </c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</row>
    <row r="1280" spans="2:32" ht="45" customHeight="1">
      <c r="B1280" s="16">
        <v>1279</v>
      </c>
      <c r="C1280" s="6">
        <v>60000000635</v>
      </c>
      <c r="D1280" s="22">
        <v>61044200000</v>
      </c>
      <c r="E1280" s="23" t="s">
        <v>506</v>
      </c>
      <c r="F1280" s="27" t="s">
        <v>64</v>
      </c>
      <c r="G1280" s="6" t="s">
        <v>20</v>
      </c>
      <c r="H1280" s="6">
        <v>242</v>
      </c>
      <c r="I1280" s="6">
        <v>242</v>
      </c>
      <c r="J1280" s="6">
        <f t="shared" si="19"/>
        <v>0.24199999999999999</v>
      </c>
      <c r="K1280" s="6">
        <v>1</v>
      </c>
      <c r="L1280" s="6" t="s">
        <v>194</v>
      </c>
      <c r="M1280" s="6" t="s">
        <v>279</v>
      </c>
      <c r="N1280" s="6" t="s">
        <v>25</v>
      </c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</row>
    <row r="1281" spans="2:32" ht="45" customHeight="1">
      <c r="B1281" s="16">
        <v>1280</v>
      </c>
      <c r="C1281" s="6">
        <v>60000000636</v>
      </c>
      <c r="D1281" s="22">
        <v>61099020000</v>
      </c>
      <c r="E1281" s="23" t="s">
        <v>604</v>
      </c>
      <c r="F1281" s="27" t="s">
        <v>175</v>
      </c>
      <c r="G1281" s="6" t="s">
        <v>20</v>
      </c>
      <c r="H1281" s="6">
        <v>104</v>
      </c>
      <c r="I1281" s="6">
        <v>104</v>
      </c>
      <c r="J1281" s="6">
        <f t="shared" si="19"/>
        <v>0.104</v>
      </c>
      <c r="K1281" s="6">
        <v>1</v>
      </c>
      <c r="L1281" s="6" t="s">
        <v>194</v>
      </c>
      <c r="M1281" s="6" t="s">
        <v>48</v>
      </c>
      <c r="N1281" s="6" t="s">
        <v>36</v>
      </c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</row>
    <row r="1282" spans="2:32" ht="45" customHeight="1">
      <c r="B1282" s="16">
        <v>1281</v>
      </c>
      <c r="C1282" s="6">
        <v>60000000637</v>
      </c>
      <c r="D1282" s="22">
        <v>61091000000</v>
      </c>
      <c r="E1282" s="23" t="s">
        <v>608</v>
      </c>
      <c r="F1282" s="27" t="s">
        <v>175</v>
      </c>
      <c r="G1282" s="6" t="s">
        <v>20</v>
      </c>
      <c r="H1282" s="6">
        <v>48</v>
      </c>
      <c r="I1282" s="6">
        <v>48</v>
      </c>
      <c r="J1282" s="6">
        <f t="shared" ref="J1282:J1345" si="20">I1282/1000</f>
        <v>4.8000000000000001E-2</v>
      </c>
      <c r="K1282" s="6">
        <v>1</v>
      </c>
      <c r="L1282" s="6" t="s">
        <v>194</v>
      </c>
      <c r="M1282" s="6" t="s">
        <v>279</v>
      </c>
      <c r="N1282" s="6" t="s">
        <v>25</v>
      </c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</row>
    <row r="1283" spans="2:32" ht="45" customHeight="1">
      <c r="B1283" s="16">
        <v>1282</v>
      </c>
      <c r="C1283" s="6">
        <v>60000000638</v>
      </c>
      <c r="D1283" s="22">
        <v>61091000000</v>
      </c>
      <c r="E1283" s="23" t="s">
        <v>608</v>
      </c>
      <c r="F1283" s="27" t="s">
        <v>175</v>
      </c>
      <c r="G1283" s="6" t="s">
        <v>20</v>
      </c>
      <c r="H1283" s="6">
        <v>48</v>
      </c>
      <c r="I1283" s="6">
        <v>48</v>
      </c>
      <c r="J1283" s="6">
        <f t="shared" si="20"/>
        <v>4.8000000000000001E-2</v>
      </c>
      <c r="K1283" s="6">
        <v>1</v>
      </c>
      <c r="L1283" s="6" t="s">
        <v>194</v>
      </c>
      <c r="M1283" s="6" t="s">
        <v>279</v>
      </c>
      <c r="N1283" s="6" t="s">
        <v>25</v>
      </c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</row>
    <row r="1284" spans="2:32" ht="45" customHeight="1">
      <c r="B1284" s="16">
        <v>1283</v>
      </c>
      <c r="C1284" s="6">
        <v>60000000639</v>
      </c>
      <c r="D1284" s="22">
        <v>61045200000</v>
      </c>
      <c r="E1284" s="23" t="s">
        <v>639</v>
      </c>
      <c r="F1284" s="27" t="s">
        <v>50</v>
      </c>
      <c r="G1284" s="6" t="s">
        <v>20</v>
      </c>
      <c r="H1284" s="6">
        <v>72</v>
      </c>
      <c r="I1284" s="6">
        <v>72</v>
      </c>
      <c r="J1284" s="6">
        <f t="shared" si="20"/>
        <v>7.1999999999999995E-2</v>
      </c>
      <c r="K1284" s="6">
        <v>1</v>
      </c>
      <c r="L1284" s="6" t="s">
        <v>194</v>
      </c>
      <c r="M1284" s="6" t="s">
        <v>48</v>
      </c>
      <c r="N1284" s="6" t="s">
        <v>25</v>
      </c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</row>
    <row r="1285" spans="2:32" ht="45" customHeight="1">
      <c r="B1285" s="16">
        <v>1284</v>
      </c>
      <c r="C1285" s="6">
        <v>60000000640</v>
      </c>
      <c r="D1285" s="22">
        <v>61099020000</v>
      </c>
      <c r="E1285" s="23" t="s">
        <v>604</v>
      </c>
      <c r="F1285" s="27" t="s">
        <v>175</v>
      </c>
      <c r="G1285" s="6" t="s">
        <v>20</v>
      </c>
      <c r="H1285" s="6">
        <v>72</v>
      </c>
      <c r="I1285" s="6">
        <v>72</v>
      </c>
      <c r="J1285" s="6">
        <f t="shared" si="20"/>
        <v>7.1999999999999995E-2</v>
      </c>
      <c r="K1285" s="6">
        <v>1</v>
      </c>
      <c r="L1285" s="6" t="s">
        <v>287</v>
      </c>
      <c r="M1285" s="6" t="s">
        <v>67</v>
      </c>
      <c r="N1285" s="6" t="s">
        <v>36</v>
      </c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</row>
    <row r="1286" spans="2:32" ht="45" customHeight="1">
      <c r="B1286" s="16">
        <v>1285</v>
      </c>
      <c r="C1286" s="6">
        <v>60000000641</v>
      </c>
      <c r="D1286" s="22">
        <v>61124190000</v>
      </c>
      <c r="E1286" s="23" t="s">
        <v>595</v>
      </c>
      <c r="F1286" s="27" t="s">
        <v>171</v>
      </c>
      <c r="G1286" s="6" t="s">
        <v>20</v>
      </c>
      <c r="H1286" s="6">
        <v>140</v>
      </c>
      <c r="I1286" s="6">
        <v>140</v>
      </c>
      <c r="J1286" s="6">
        <f t="shared" si="20"/>
        <v>0.14000000000000001</v>
      </c>
      <c r="K1286" s="6">
        <v>1</v>
      </c>
      <c r="L1286" s="6" t="s">
        <v>288</v>
      </c>
      <c r="M1286" s="6" t="s">
        <v>18</v>
      </c>
      <c r="N1286" s="6" t="s">
        <v>156</v>
      </c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</row>
    <row r="1287" spans="2:32" ht="45" customHeight="1">
      <c r="B1287" s="16">
        <v>1286</v>
      </c>
      <c r="C1287" s="6">
        <v>60000000253</v>
      </c>
      <c r="D1287" s="22">
        <v>61044200000</v>
      </c>
      <c r="E1287" s="23" t="s">
        <v>506</v>
      </c>
      <c r="F1287" s="27" t="s">
        <v>64</v>
      </c>
      <c r="G1287" s="6" t="s">
        <v>20</v>
      </c>
      <c r="H1287" s="6">
        <v>372</v>
      </c>
      <c r="I1287" s="6">
        <v>372</v>
      </c>
      <c r="J1287" s="6">
        <f t="shared" si="20"/>
        <v>0.372</v>
      </c>
      <c r="K1287" s="6">
        <v>1</v>
      </c>
      <c r="L1287" s="6" t="s">
        <v>194</v>
      </c>
      <c r="M1287" s="6" t="s">
        <v>48</v>
      </c>
      <c r="N1287" s="6" t="s">
        <v>25</v>
      </c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</row>
    <row r="1288" spans="2:32" ht="45" customHeight="1">
      <c r="B1288" s="16">
        <v>1287</v>
      </c>
      <c r="C1288" s="6">
        <v>60000000252</v>
      </c>
      <c r="D1288" s="22">
        <v>61046900090</v>
      </c>
      <c r="E1288" s="23" t="s">
        <v>613</v>
      </c>
      <c r="F1288" s="27" t="s">
        <v>69</v>
      </c>
      <c r="G1288" s="6" t="s">
        <v>20</v>
      </c>
      <c r="H1288" s="6">
        <v>134</v>
      </c>
      <c r="I1288" s="6">
        <v>134</v>
      </c>
      <c r="J1288" s="6">
        <f t="shared" si="20"/>
        <v>0.13400000000000001</v>
      </c>
      <c r="K1288" s="6">
        <v>1</v>
      </c>
      <c r="L1288" s="6" t="s">
        <v>207</v>
      </c>
      <c r="M1288" s="6" t="s">
        <v>12</v>
      </c>
      <c r="N1288" s="6" t="s">
        <v>149</v>
      </c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</row>
    <row r="1289" spans="2:32" ht="45" customHeight="1">
      <c r="B1289" s="16">
        <v>1288</v>
      </c>
      <c r="C1289" s="6">
        <v>60000000249</v>
      </c>
      <c r="D1289" s="22">
        <v>61091000000</v>
      </c>
      <c r="E1289" s="23" t="s">
        <v>608</v>
      </c>
      <c r="F1289" s="27" t="s">
        <v>175</v>
      </c>
      <c r="G1289" s="6" t="s">
        <v>20</v>
      </c>
      <c r="H1289" s="6">
        <v>86</v>
      </c>
      <c r="I1289" s="6">
        <v>86</v>
      </c>
      <c r="J1289" s="6">
        <f t="shared" si="20"/>
        <v>8.5999999999999993E-2</v>
      </c>
      <c r="K1289" s="6">
        <v>1</v>
      </c>
      <c r="L1289" s="6" t="s">
        <v>221</v>
      </c>
      <c r="M1289" s="6" t="s">
        <v>18</v>
      </c>
      <c r="N1289" s="6" t="s">
        <v>25</v>
      </c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</row>
    <row r="1290" spans="2:32" ht="45" customHeight="1">
      <c r="B1290" s="16">
        <v>1289</v>
      </c>
      <c r="C1290" s="6">
        <v>60000000251</v>
      </c>
      <c r="D1290" s="22">
        <v>61044300000</v>
      </c>
      <c r="E1290" s="23" t="s">
        <v>541</v>
      </c>
      <c r="F1290" s="27" t="s">
        <v>64</v>
      </c>
      <c r="G1290" s="6" t="s">
        <v>20</v>
      </c>
      <c r="H1290" s="6">
        <v>224</v>
      </c>
      <c r="I1290" s="6">
        <v>224</v>
      </c>
      <c r="J1290" s="6">
        <f t="shared" si="20"/>
        <v>0.224</v>
      </c>
      <c r="K1290" s="6">
        <v>1</v>
      </c>
      <c r="L1290" s="6" t="s">
        <v>252</v>
      </c>
      <c r="M1290" s="6" t="s">
        <v>199</v>
      </c>
      <c r="N1290" s="6" t="s">
        <v>36</v>
      </c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</row>
    <row r="1291" spans="2:32" ht="30" customHeight="1">
      <c r="B1291" s="16">
        <v>1290</v>
      </c>
      <c r="C1291" s="6">
        <v>60000000250</v>
      </c>
      <c r="D1291" s="22">
        <v>61046300000</v>
      </c>
      <c r="E1291" s="23" t="s">
        <v>592</v>
      </c>
      <c r="F1291" s="27" t="s">
        <v>69</v>
      </c>
      <c r="G1291" s="6" t="s">
        <v>20</v>
      </c>
      <c r="H1291" s="6">
        <v>166</v>
      </c>
      <c r="I1291" s="6">
        <v>166</v>
      </c>
      <c r="J1291" s="6">
        <f t="shared" si="20"/>
        <v>0.16600000000000001</v>
      </c>
      <c r="K1291" s="6">
        <v>1</v>
      </c>
      <c r="L1291" s="6" t="s">
        <v>289</v>
      </c>
      <c r="M1291" s="6" t="s">
        <v>67</v>
      </c>
      <c r="N1291" s="6" t="s">
        <v>36</v>
      </c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</row>
    <row r="1292" spans="2:32" ht="45" customHeight="1">
      <c r="B1292" s="16">
        <v>1291</v>
      </c>
      <c r="C1292" s="6">
        <v>60000000642</v>
      </c>
      <c r="D1292" s="22">
        <v>61124190000</v>
      </c>
      <c r="E1292" s="23" t="s">
        <v>595</v>
      </c>
      <c r="F1292" s="27" t="s">
        <v>171</v>
      </c>
      <c r="G1292" s="6" t="s">
        <v>20</v>
      </c>
      <c r="H1292" s="6">
        <v>128</v>
      </c>
      <c r="I1292" s="6">
        <v>128</v>
      </c>
      <c r="J1292" s="6">
        <f t="shared" si="20"/>
        <v>0.128</v>
      </c>
      <c r="K1292" s="6">
        <v>1</v>
      </c>
      <c r="L1292" s="6" t="s">
        <v>290</v>
      </c>
      <c r="M1292" s="6" t="s">
        <v>18</v>
      </c>
      <c r="N1292" s="6" t="s">
        <v>228</v>
      </c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</row>
    <row r="1293" spans="2:32" ht="45" customHeight="1">
      <c r="B1293" s="16">
        <v>1292</v>
      </c>
      <c r="C1293" s="6">
        <v>60000000643</v>
      </c>
      <c r="D1293" s="22">
        <v>61091000000</v>
      </c>
      <c r="E1293" s="23" t="s">
        <v>608</v>
      </c>
      <c r="F1293" s="27" t="s">
        <v>175</v>
      </c>
      <c r="G1293" s="6" t="s">
        <v>20</v>
      </c>
      <c r="H1293" s="6">
        <v>96</v>
      </c>
      <c r="I1293" s="6">
        <v>96</v>
      </c>
      <c r="J1293" s="6">
        <f t="shared" si="20"/>
        <v>9.6000000000000002E-2</v>
      </c>
      <c r="K1293" s="6">
        <v>1</v>
      </c>
      <c r="L1293" s="6" t="s">
        <v>229</v>
      </c>
      <c r="M1293" s="6" t="s">
        <v>18</v>
      </c>
      <c r="N1293" s="6" t="s">
        <v>25</v>
      </c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</row>
    <row r="1294" spans="2:32" ht="45" customHeight="1">
      <c r="B1294" s="16">
        <v>1293</v>
      </c>
      <c r="C1294" s="6">
        <v>60000000644</v>
      </c>
      <c r="D1294" s="22">
        <v>61044300000</v>
      </c>
      <c r="E1294" s="23" t="s">
        <v>541</v>
      </c>
      <c r="F1294" s="27" t="s">
        <v>64</v>
      </c>
      <c r="G1294" s="6" t="s">
        <v>20</v>
      </c>
      <c r="H1294" s="6">
        <v>444</v>
      </c>
      <c r="I1294" s="6">
        <v>444</v>
      </c>
      <c r="J1294" s="6">
        <f t="shared" si="20"/>
        <v>0.44400000000000001</v>
      </c>
      <c r="K1294" s="6">
        <v>1</v>
      </c>
      <c r="L1294" s="6" t="s">
        <v>194</v>
      </c>
      <c r="M1294" s="6" t="s">
        <v>48</v>
      </c>
      <c r="N1294" s="6" t="s">
        <v>36</v>
      </c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</row>
    <row r="1295" spans="2:32" ht="30" customHeight="1">
      <c r="B1295" s="16">
        <v>1294</v>
      </c>
      <c r="C1295" s="6">
        <v>60000000645</v>
      </c>
      <c r="D1295" s="22">
        <v>61091000000</v>
      </c>
      <c r="E1295" s="23" t="s">
        <v>500</v>
      </c>
      <c r="F1295" s="27" t="s">
        <v>46</v>
      </c>
      <c r="G1295" s="6" t="s">
        <v>20</v>
      </c>
      <c r="H1295" s="6">
        <v>254</v>
      </c>
      <c r="I1295" s="6">
        <v>254</v>
      </c>
      <c r="J1295" s="6">
        <f t="shared" si="20"/>
        <v>0.254</v>
      </c>
      <c r="K1295" s="6">
        <v>1</v>
      </c>
      <c r="L1295" s="6" t="s">
        <v>194</v>
      </c>
      <c r="M1295" s="6" t="s">
        <v>67</v>
      </c>
      <c r="N1295" s="6" t="s">
        <v>25</v>
      </c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</row>
    <row r="1296" spans="2:32" ht="45" customHeight="1">
      <c r="B1296" s="16">
        <v>1295</v>
      </c>
      <c r="C1296" s="6">
        <v>60000000646</v>
      </c>
      <c r="D1296" s="22">
        <v>61099020000</v>
      </c>
      <c r="E1296" s="23" t="s">
        <v>604</v>
      </c>
      <c r="F1296" s="27" t="s">
        <v>175</v>
      </c>
      <c r="G1296" s="6" t="s">
        <v>20</v>
      </c>
      <c r="H1296" s="6">
        <v>98</v>
      </c>
      <c r="I1296" s="6">
        <v>98</v>
      </c>
      <c r="J1296" s="6">
        <f t="shared" si="20"/>
        <v>9.8000000000000004E-2</v>
      </c>
      <c r="K1296" s="6">
        <v>1</v>
      </c>
      <c r="L1296" s="6" t="s">
        <v>194</v>
      </c>
      <c r="M1296" s="6" t="s">
        <v>199</v>
      </c>
      <c r="N1296" s="6" t="s">
        <v>36</v>
      </c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</row>
    <row r="1297" spans="2:32" ht="45" customHeight="1">
      <c r="B1297" s="16">
        <v>1296</v>
      </c>
      <c r="C1297" s="6">
        <v>60000000647</v>
      </c>
      <c r="D1297" s="22">
        <v>61091000000</v>
      </c>
      <c r="E1297" s="23" t="s">
        <v>608</v>
      </c>
      <c r="F1297" s="27" t="s">
        <v>175</v>
      </c>
      <c r="G1297" s="6" t="s">
        <v>20</v>
      </c>
      <c r="H1297" s="6">
        <v>82</v>
      </c>
      <c r="I1297" s="6">
        <v>82</v>
      </c>
      <c r="J1297" s="6">
        <f t="shared" si="20"/>
        <v>8.2000000000000003E-2</v>
      </c>
      <c r="K1297" s="6">
        <v>1</v>
      </c>
      <c r="L1297" s="6" t="s">
        <v>194</v>
      </c>
      <c r="M1297" s="6" t="s">
        <v>12</v>
      </c>
      <c r="N1297" s="6" t="s">
        <v>25</v>
      </c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</row>
    <row r="1298" spans="2:32" ht="30" customHeight="1">
      <c r="B1298" s="16">
        <v>1297</v>
      </c>
      <c r="C1298" s="6">
        <v>60000000648</v>
      </c>
      <c r="D1298" s="22">
        <v>61143000000</v>
      </c>
      <c r="E1298" s="23" t="s">
        <v>659</v>
      </c>
      <c r="F1298" s="27" t="s">
        <v>247</v>
      </c>
      <c r="G1298" s="6" t="s">
        <v>20</v>
      </c>
      <c r="H1298" s="6">
        <v>90</v>
      </c>
      <c r="I1298" s="6">
        <v>90</v>
      </c>
      <c r="J1298" s="6">
        <f t="shared" si="20"/>
        <v>0.09</v>
      </c>
      <c r="K1298" s="6">
        <v>1</v>
      </c>
      <c r="L1298" s="6" t="s">
        <v>232</v>
      </c>
      <c r="M1298" s="6" t="s">
        <v>39</v>
      </c>
      <c r="N1298" s="6" t="s">
        <v>72</v>
      </c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</row>
    <row r="1299" spans="2:32" ht="45" customHeight="1">
      <c r="B1299" s="16">
        <v>1298</v>
      </c>
      <c r="C1299" s="6">
        <v>60000000649</v>
      </c>
      <c r="D1299" s="22">
        <v>61091000000</v>
      </c>
      <c r="E1299" s="23" t="s">
        <v>608</v>
      </c>
      <c r="F1299" s="27" t="s">
        <v>175</v>
      </c>
      <c r="G1299" s="6" t="s">
        <v>20</v>
      </c>
      <c r="H1299" s="6">
        <v>66</v>
      </c>
      <c r="I1299" s="6">
        <v>66</v>
      </c>
      <c r="J1299" s="6">
        <f t="shared" si="20"/>
        <v>6.6000000000000003E-2</v>
      </c>
      <c r="K1299" s="6">
        <v>1</v>
      </c>
      <c r="L1299" s="6" t="s">
        <v>194</v>
      </c>
      <c r="M1299" s="6" t="s">
        <v>12</v>
      </c>
      <c r="N1299" s="6" t="s">
        <v>25</v>
      </c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</row>
    <row r="1300" spans="2:32" ht="30" customHeight="1">
      <c r="B1300" s="16">
        <v>1299</v>
      </c>
      <c r="C1300" s="6">
        <v>60000000650</v>
      </c>
      <c r="D1300" s="22">
        <v>61099020000</v>
      </c>
      <c r="E1300" s="23" t="s">
        <v>508</v>
      </c>
      <c r="F1300" s="27" t="s">
        <v>291</v>
      </c>
      <c r="G1300" s="6" t="s">
        <v>20</v>
      </c>
      <c r="H1300" s="6">
        <v>156</v>
      </c>
      <c r="I1300" s="6">
        <v>156</v>
      </c>
      <c r="J1300" s="6">
        <f t="shared" si="20"/>
        <v>0.156</v>
      </c>
      <c r="K1300" s="6">
        <v>1</v>
      </c>
      <c r="L1300" s="6" t="s">
        <v>242</v>
      </c>
      <c r="M1300" s="6" t="s">
        <v>12</v>
      </c>
      <c r="N1300" s="6" t="s">
        <v>36</v>
      </c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</row>
    <row r="1301" spans="2:32" ht="30" customHeight="1">
      <c r="B1301" s="16">
        <v>1300</v>
      </c>
      <c r="C1301" s="6">
        <v>60000000651</v>
      </c>
      <c r="D1301" s="22">
        <v>62023000000</v>
      </c>
      <c r="E1301" s="23" t="s">
        <v>564</v>
      </c>
      <c r="F1301" s="27" t="s">
        <v>62</v>
      </c>
      <c r="G1301" s="6" t="s">
        <v>20</v>
      </c>
      <c r="H1301" s="6">
        <v>866</v>
      </c>
      <c r="I1301" s="6">
        <v>866</v>
      </c>
      <c r="J1301" s="6">
        <f t="shared" si="20"/>
        <v>0.86599999999999999</v>
      </c>
      <c r="K1301" s="6">
        <v>1</v>
      </c>
      <c r="L1301" s="6" t="s">
        <v>194</v>
      </c>
      <c r="M1301" s="6" t="s">
        <v>176</v>
      </c>
      <c r="N1301" s="6" t="s">
        <v>25</v>
      </c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</row>
    <row r="1302" spans="2:32" ht="45" customHeight="1">
      <c r="B1302" s="16">
        <v>1301</v>
      </c>
      <c r="C1302" s="6">
        <v>60000000652</v>
      </c>
      <c r="D1302" s="22">
        <v>61124190000</v>
      </c>
      <c r="E1302" s="23" t="s">
        <v>595</v>
      </c>
      <c r="F1302" s="27" t="s">
        <v>171</v>
      </c>
      <c r="G1302" s="6" t="s">
        <v>20</v>
      </c>
      <c r="H1302" s="6">
        <v>108</v>
      </c>
      <c r="I1302" s="6">
        <v>108</v>
      </c>
      <c r="J1302" s="6">
        <f t="shared" si="20"/>
        <v>0.108</v>
      </c>
      <c r="K1302" s="6">
        <v>1</v>
      </c>
      <c r="L1302" s="6" t="s">
        <v>194</v>
      </c>
      <c r="M1302" s="6" t="s">
        <v>160</v>
      </c>
      <c r="N1302" s="6" t="s">
        <v>156</v>
      </c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</row>
    <row r="1303" spans="2:32" ht="45" customHeight="1">
      <c r="B1303" s="16">
        <v>1302</v>
      </c>
      <c r="C1303" s="6">
        <v>60000000248</v>
      </c>
      <c r="D1303" s="22">
        <v>61044300000</v>
      </c>
      <c r="E1303" s="23" t="s">
        <v>541</v>
      </c>
      <c r="F1303" s="27" t="s">
        <v>64</v>
      </c>
      <c r="G1303" s="6" t="s">
        <v>20</v>
      </c>
      <c r="H1303" s="6">
        <v>242</v>
      </c>
      <c r="I1303" s="6">
        <v>242</v>
      </c>
      <c r="J1303" s="6">
        <f t="shared" si="20"/>
        <v>0.24199999999999999</v>
      </c>
      <c r="K1303" s="6">
        <v>1</v>
      </c>
      <c r="L1303" s="6" t="s">
        <v>213</v>
      </c>
      <c r="M1303" s="6" t="s">
        <v>165</v>
      </c>
      <c r="N1303" s="6" t="s">
        <v>117</v>
      </c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</row>
    <row r="1304" spans="2:32" ht="45" customHeight="1">
      <c r="B1304" s="16">
        <v>1303</v>
      </c>
      <c r="C1304" s="6">
        <v>60000000653</v>
      </c>
      <c r="D1304" s="22">
        <v>61099020000</v>
      </c>
      <c r="E1304" s="23" t="s">
        <v>604</v>
      </c>
      <c r="F1304" s="27" t="s">
        <v>175</v>
      </c>
      <c r="G1304" s="6" t="s">
        <v>20</v>
      </c>
      <c r="H1304" s="6">
        <v>116</v>
      </c>
      <c r="I1304" s="6">
        <v>116</v>
      </c>
      <c r="J1304" s="6">
        <f t="shared" si="20"/>
        <v>0.11600000000000001</v>
      </c>
      <c r="K1304" s="6">
        <v>1</v>
      </c>
      <c r="L1304" s="6" t="s">
        <v>227</v>
      </c>
      <c r="M1304" s="20" t="s">
        <v>147</v>
      </c>
      <c r="N1304" s="6" t="s">
        <v>36</v>
      </c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</row>
    <row r="1305" spans="2:32" ht="75" customHeight="1">
      <c r="B1305" s="16">
        <v>1304</v>
      </c>
      <c r="C1305" s="6">
        <v>60000000654</v>
      </c>
      <c r="D1305" s="22">
        <v>64041910000</v>
      </c>
      <c r="E1305" s="23" t="s">
        <v>486</v>
      </c>
      <c r="F1305" s="27" t="s">
        <v>29</v>
      </c>
      <c r="G1305" s="6" t="s">
        <v>10</v>
      </c>
      <c r="H1305" s="6">
        <v>306</v>
      </c>
      <c r="I1305" s="6">
        <v>306</v>
      </c>
      <c r="J1305" s="6">
        <f t="shared" si="20"/>
        <v>0.30599999999999999</v>
      </c>
      <c r="K1305" s="6">
        <v>1</v>
      </c>
      <c r="L1305" s="6" t="s">
        <v>194</v>
      </c>
      <c r="M1305" s="6" t="s">
        <v>18</v>
      </c>
      <c r="N1305" s="30" t="s">
        <v>122</v>
      </c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</row>
    <row r="1306" spans="2:32" ht="45" customHeight="1">
      <c r="B1306" s="16">
        <v>1305</v>
      </c>
      <c r="C1306" s="6">
        <v>60000000655</v>
      </c>
      <c r="D1306" s="22">
        <v>61044300000</v>
      </c>
      <c r="E1306" s="23" t="s">
        <v>541</v>
      </c>
      <c r="F1306" s="27" t="s">
        <v>64</v>
      </c>
      <c r="G1306" s="6" t="s">
        <v>20</v>
      </c>
      <c r="H1306" s="6">
        <v>232</v>
      </c>
      <c r="I1306" s="6">
        <v>232</v>
      </c>
      <c r="J1306" s="6">
        <f t="shared" si="20"/>
        <v>0.23200000000000001</v>
      </c>
      <c r="K1306" s="6">
        <v>1</v>
      </c>
      <c r="L1306" s="6" t="s">
        <v>194</v>
      </c>
      <c r="M1306" s="6" t="s">
        <v>199</v>
      </c>
      <c r="N1306" s="6" t="s">
        <v>36</v>
      </c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</row>
    <row r="1307" spans="2:32" ht="45" customHeight="1">
      <c r="B1307" s="16">
        <v>1306</v>
      </c>
      <c r="C1307" s="6">
        <v>60000000656</v>
      </c>
      <c r="D1307" s="22">
        <v>61044200000</v>
      </c>
      <c r="E1307" s="23" t="s">
        <v>506</v>
      </c>
      <c r="F1307" s="27" t="s">
        <v>64</v>
      </c>
      <c r="G1307" s="6" t="s">
        <v>20</v>
      </c>
      <c r="H1307" s="6">
        <v>184</v>
      </c>
      <c r="I1307" s="6">
        <v>184</v>
      </c>
      <c r="J1307" s="6">
        <f t="shared" si="20"/>
        <v>0.184</v>
      </c>
      <c r="K1307" s="6">
        <v>1</v>
      </c>
      <c r="L1307" s="6" t="s">
        <v>194</v>
      </c>
      <c r="M1307" s="6" t="s">
        <v>48</v>
      </c>
      <c r="N1307" s="6" t="s">
        <v>25</v>
      </c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</row>
    <row r="1308" spans="2:32" ht="30" customHeight="1">
      <c r="B1308" s="16">
        <v>1307</v>
      </c>
      <c r="C1308" s="6">
        <v>60000000657</v>
      </c>
      <c r="D1308" s="22">
        <v>61062000000</v>
      </c>
      <c r="E1308" s="23" t="s">
        <v>599</v>
      </c>
      <c r="F1308" s="27" t="s">
        <v>14</v>
      </c>
      <c r="G1308" s="6" t="s">
        <v>20</v>
      </c>
      <c r="H1308" s="6">
        <v>88</v>
      </c>
      <c r="I1308" s="6">
        <v>88</v>
      </c>
      <c r="J1308" s="6">
        <f t="shared" si="20"/>
        <v>8.7999999999999995E-2</v>
      </c>
      <c r="K1308" s="6">
        <v>1</v>
      </c>
      <c r="L1308" s="6" t="s">
        <v>225</v>
      </c>
      <c r="M1308" s="6" t="s">
        <v>18</v>
      </c>
      <c r="N1308" s="6" t="s">
        <v>36</v>
      </c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</row>
    <row r="1309" spans="2:32" ht="45" customHeight="1">
      <c r="B1309" s="16">
        <v>1308</v>
      </c>
      <c r="C1309" s="6">
        <v>60000000658</v>
      </c>
      <c r="D1309" s="22">
        <v>61044200000</v>
      </c>
      <c r="E1309" s="23" t="s">
        <v>506</v>
      </c>
      <c r="F1309" s="27" t="s">
        <v>64</v>
      </c>
      <c r="G1309" s="6" t="s">
        <v>20</v>
      </c>
      <c r="H1309" s="6">
        <v>228</v>
      </c>
      <c r="I1309" s="6">
        <v>228</v>
      </c>
      <c r="J1309" s="6">
        <f t="shared" si="20"/>
        <v>0.22800000000000001</v>
      </c>
      <c r="K1309" s="6">
        <v>1</v>
      </c>
      <c r="L1309" s="6" t="s">
        <v>194</v>
      </c>
      <c r="M1309" s="6" t="s">
        <v>48</v>
      </c>
      <c r="N1309" s="6" t="s">
        <v>25</v>
      </c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</row>
    <row r="1310" spans="2:32" ht="30" customHeight="1">
      <c r="B1310" s="16">
        <v>1309</v>
      </c>
      <c r="C1310" s="6">
        <v>60000000659</v>
      </c>
      <c r="D1310" s="22">
        <v>61062000000</v>
      </c>
      <c r="E1310" s="23" t="s">
        <v>599</v>
      </c>
      <c r="F1310" s="27" t="s">
        <v>14</v>
      </c>
      <c r="G1310" s="6" t="s">
        <v>20</v>
      </c>
      <c r="H1310" s="6">
        <v>168</v>
      </c>
      <c r="I1310" s="6">
        <v>168</v>
      </c>
      <c r="J1310" s="6">
        <f t="shared" si="20"/>
        <v>0.16800000000000001</v>
      </c>
      <c r="K1310" s="6">
        <v>1</v>
      </c>
      <c r="L1310" s="6" t="s">
        <v>194</v>
      </c>
      <c r="M1310" s="6" t="s">
        <v>48</v>
      </c>
      <c r="N1310" s="6" t="s">
        <v>36</v>
      </c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</row>
    <row r="1311" spans="2:32" ht="45" customHeight="1">
      <c r="B1311" s="16">
        <v>1310</v>
      </c>
      <c r="C1311" s="6">
        <v>60000000660</v>
      </c>
      <c r="D1311" s="22">
        <v>61044300000</v>
      </c>
      <c r="E1311" s="23" t="s">
        <v>541</v>
      </c>
      <c r="F1311" s="27" t="s">
        <v>64</v>
      </c>
      <c r="G1311" s="6" t="s">
        <v>20</v>
      </c>
      <c r="H1311" s="6">
        <v>264</v>
      </c>
      <c r="I1311" s="6">
        <v>264</v>
      </c>
      <c r="J1311" s="6">
        <f t="shared" si="20"/>
        <v>0.26400000000000001</v>
      </c>
      <c r="K1311" s="6">
        <v>1</v>
      </c>
      <c r="L1311" s="6" t="s">
        <v>194</v>
      </c>
      <c r="M1311" s="6" t="s">
        <v>199</v>
      </c>
      <c r="N1311" s="6" t="s">
        <v>36</v>
      </c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</row>
    <row r="1312" spans="2:32" ht="30" customHeight="1">
      <c r="B1312" s="16">
        <v>1311</v>
      </c>
      <c r="C1312" s="6">
        <v>60000000661</v>
      </c>
      <c r="D1312" s="22">
        <v>61043200000</v>
      </c>
      <c r="E1312" s="23" t="s">
        <v>660</v>
      </c>
      <c r="F1312" s="27" t="s">
        <v>154</v>
      </c>
      <c r="G1312" s="6" t="s">
        <v>20</v>
      </c>
      <c r="H1312" s="6">
        <v>196</v>
      </c>
      <c r="I1312" s="6">
        <v>196</v>
      </c>
      <c r="J1312" s="6">
        <f t="shared" si="20"/>
        <v>0.19600000000000001</v>
      </c>
      <c r="K1312" s="6">
        <v>1</v>
      </c>
      <c r="L1312" s="6" t="s">
        <v>194</v>
      </c>
      <c r="M1312" s="6" t="s">
        <v>199</v>
      </c>
      <c r="N1312" s="6" t="s">
        <v>25</v>
      </c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</row>
    <row r="1313" spans="2:32" ht="45" customHeight="1">
      <c r="B1313" s="16">
        <v>1312</v>
      </c>
      <c r="C1313" s="6">
        <v>60000000662</v>
      </c>
      <c r="D1313" s="22">
        <v>61091000000</v>
      </c>
      <c r="E1313" s="23" t="s">
        <v>608</v>
      </c>
      <c r="F1313" s="27" t="s">
        <v>175</v>
      </c>
      <c r="G1313" s="6" t="s">
        <v>20</v>
      </c>
      <c r="H1313" s="6">
        <v>84</v>
      </c>
      <c r="I1313" s="6">
        <v>84</v>
      </c>
      <c r="J1313" s="6">
        <f t="shared" si="20"/>
        <v>8.4000000000000005E-2</v>
      </c>
      <c r="K1313" s="6">
        <v>1</v>
      </c>
      <c r="L1313" s="6" t="s">
        <v>292</v>
      </c>
      <c r="M1313" s="6" t="s">
        <v>67</v>
      </c>
      <c r="N1313" s="6" t="s">
        <v>25</v>
      </c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</row>
    <row r="1314" spans="2:32" ht="45" customHeight="1">
      <c r="B1314" s="16">
        <v>1313</v>
      </c>
      <c r="C1314" s="6">
        <v>60000000663</v>
      </c>
      <c r="D1314" s="22">
        <v>61091000000</v>
      </c>
      <c r="E1314" s="23" t="s">
        <v>608</v>
      </c>
      <c r="F1314" s="27" t="s">
        <v>661</v>
      </c>
      <c r="G1314" s="6" t="s">
        <v>20</v>
      </c>
      <c r="H1314" s="6">
        <v>160</v>
      </c>
      <c r="I1314" s="6">
        <v>160</v>
      </c>
      <c r="J1314" s="6">
        <f t="shared" si="20"/>
        <v>0.16</v>
      </c>
      <c r="K1314" s="6">
        <v>1</v>
      </c>
      <c r="L1314" s="6" t="s">
        <v>227</v>
      </c>
      <c r="M1314" s="6" t="s">
        <v>262</v>
      </c>
      <c r="N1314" s="6" t="s">
        <v>25</v>
      </c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</row>
    <row r="1315" spans="2:32" ht="39" customHeight="1">
      <c r="B1315" s="16">
        <v>1314</v>
      </c>
      <c r="C1315" s="6">
        <v>60000000664</v>
      </c>
      <c r="D1315" s="16">
        <v>61042200000</v>
      </c>
      <c r="E1315" s="36" t="s">
        <v>662</v>
      </c>
      <c r="F1315" s="27" t="s">
        <v>294</v>
      </c>
      <c r="G1315" s="6" t="s">
        <v>20</v>
      </c>
      <c r="H1315" s="6">
        <v>182</v>
      </c>
      <c r="I1315" s="6">
        <v>182</v>
      </c>
      <c r="J1315" s="6">
        <f t="shared" si="20"/>
        <v>0.182</v>
      </c>
      <c r="K1315" s="6">
        <v>1</v>
      </c>
      <c r="L1315" s="6" t="s">
        <v>257</v>
      </c>
      <c r="M1315" s="6" t="s">
        <v>48</v>
      </c>
      <c r="N1315" s="6" t="s">
        <v>25</v>
      </c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</row>
    <row r="1316" spans="2:32" ht="45" customHeight="1">
      <c r="B1316" s="16">
        <v>1315</v>
      </c>
      <c r="C1316" s="6">
        <v>60000000665</v>
      </c>
      <c r="D1316" s="22">
        <v>61099020000</v>
      </c>
      <c r="E1316" s="23" t="s">
        <v>604</v>
      </c>
      <c r="F1316" s="27" t="s">
        <v>175</v>
      </c>
      <c r="G1316" s="6" t="s">
        <v>20</v>
      </c>
      <c r="H1316" s="6">
        <v>116</v>
      </c>
      <c r="I1316" s="6">
        <v>116</v>
      </c>
      <c r="J1316" s="6">
        <f t="shared" si="20"/>
        <v>0.11600000000000001</v>
      </c>
      <c r="K1316" s="6">
        <v>1</v>
      </c>
      <c r="L1316" s="6" t="s">
        <v>227</v>
      </c>
      <c r="M1316" s="20" t="s">
        <v>147</v>
      </c>
      <c r="N1316" s="6" t="s">
        <v>36</v>
      </c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</row>
    <row r="1317" spans="2:32" ht="45" customHeight="1">
      <c r="B1317" s="16">
        <v>1316</v>
      </c>
      <c r="C1317" s="6">
        <v>60000000666</v>
      </c>
      <c r="D1317" s="22">
        <v>61044300000</v>
      </c>
      <c r="E1317" s="23" t="s">
        <v>541</v>
      </c>
      <c r="F1317" s="27" t="s">
        <v>64</v>
      </c>
      <c r="G1317" s="6" t="s">
        <v>20</v>
      </c>
      <c r="H1317" s="6">
        <v>182</v>
      </c>
      <c r="I1317" s="6">
        <v>182</v>
      </c>
      <c r="J1317" s="6">
        <f t="shared" si="20"/>
        <v>0.182</v>
      </c>
      <c r="K1317" s="6">
        <v>1</v>
      </c>
      <c r="L1317" s="6" t="s">
        <v>252</v>
      </c>
      <c r="M1317" s="6" t="s">
        <v>199</v>
      </c>
      <c r="N1317" s="6" t="s">
        <v>36</v>
      </c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</row>
    <row r="1318" spans="2:32" ht="45" customHeight="1">
      <c r="B1318" s="16">
        <v>1317</v>
      </c>
      <c r="C1318" s="6">
        <v>60000000667</v>
      </c>
      <c r="D1318" s="22">
        <v>62046231000</v>
      </c>
      <c r="E1318" s="23" t="s">
        <v>603</v>
      </c>
      <c r="F1318" s="27" t="s">
        <v>109</v>
      </c>
      <c r="G1318" s="6" t="s">
        <v>20</v>
      </c>
      <c r="H1318" s="6">
        <v>374</v>
      </c>
      <c r="I1318" s="6">
        <v>374</v>
      </c>
      <c r="J1318" s="6">
        <f t="shared" si="20"/>
        <v>0.374</v>
      </c>
      <c r="K1318" s="6">
        <v>1</v>
      </c>
      <c r="L1318" s="6" t="s">
        <v>194</v>
      </c>
      <c r="M1318" s="6" t="s">
        <v>262</v>
      </c>
      <c r="N1318" s="6" t="s">
        <v>25</v>
      </c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</row>
    <row r="1319" spans="2:32" ht="51.75" customHeight="1">
      <c r="B1319" s="16">
        <v>1318</v>
      </c>
      <c r="C1319" s="6">
        <v>60000000668</v>
      </c>
      <c r="D1319" s="19">
        <v>64029998000</v>
      </c>
      <c r="E1319" s="45" t="s">
        <v>663</v>
      </c>
      <c r="F1319" s="27" t="s">
        <v>103</v>
      </c>
      <c r="G1319" s="6" t="s">
        <v>20</v>
      </c>
      <c r="H1319" s="6">
        <v>660</v>
      </c>
      <c r="I1319" s="6">
        <v>660</v>
      </c>
      <c r="J1319" s="6">
        <f t="shared" si="20"/>
        <v>0.66</v>
      </c>
      <c r="K1319" s="6">
        <v>1</v>
      </c>
      <c r="L1319" s="6" t="s">
        <v>194</v>
      </c>
      <c r="M1319" s="6" t="s">
        <v>18</v>
      </c>
      <c r="N1319" s="28" t="s">
        <v>295</v>
      </c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</row>
    <row r="1320" spans="2:32" ht="105" customHeight="1">
      <c r="B1320" s="16">
        <v>1319</v>
      </c>
      <c r="C1320" s="6">
        <v>60000000669</v>
      </c>
      <c r="D1320" s="22" t="s">
        <v>560</v>
      </c>
      <c r="E1320" s="23" t="s">
        <v>561</v>
      </c>
      <c r="F1320" s="27" t="s">
        <v>254</v>
      </c>
      <c r="G1320" s="6" t="s">
        <v>20</v>
      </c>
      <c r="H1320" s="6">
        <v>44</v>
      </c>
      <c r="I1320" s="6">
        <v>44</v>
      </c>
      <c r="J1320" s="6">
        <f t="shared" si="20"/>
        <v>4.3999999999999997E-2</v>
      </c>
      <c r="K1320" s="6">
        <v>1</v>
      </c>
      <c r="L1320" s="6" t="s">
        <v>194</v>
      </c>
      <c r="M1320" s="20" t="s">
        <v>568</v>
      </c>
      <c r="N1320" s="6" t="s">
        <v>140</v>
      </c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</row>
    <row r="1321" spans="2:32" ht="60" customHeight="1">
      <c r="B1321" s="16">
        <v>1320</v>
      </c>
      <c r="C1321" s="6">
        <v>60000000670</v>
      </c>
      <c r="D1321" s="22">
        <v>61044900000</v>
      </c>
      <c r="E1321" s="23" t="s">
        <v>590</v>
      </c>
      <c r="F1321" s="27" t="s">
        <v>64</v>
      </c>
      <c r="G1321" s="6" t="s">
        <v>20</v>
      </c>
      <c r="H1321" s="6">
        <v>130</v>
      </c>
      <c r="I1321" s="6">
        <v>130</v>
      </c>
      <c r="J1321" s="6">
        <f t="shared" si="20"/>
        <v>0.13</v>
      </c>
      <c r="K1321" s="6">
        <v>1</v>
      </c>
      <c r="L1321" s="6" t="s">
        <v>297</v>
      </c>
      <c r="M1321" s="6" t="s">
        <v>18</v>
      </c>
      <c r="N1321" s="6" t="s">
        <v>149</v>
      </c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</row>
    <row r="1322" spans="2:32" ht="45" customHeight="1">
      <c r="B1322" s="16">
        <v>1321</v>
      </c>
      <c r="C1322" s="6">
        <v>60000000671</v>
      </c>
      <c r="D1322" s="22">
        <v>61091000000</v>
      </c>
      <c r="E1322" s="23" t="s">
        <v>608</v>
      </c>
      <c r="F1322" s="27" t="s">
        <v>175</v>
      </c>
      <c r="G1322" s="6" t="s">
        <v>20</v>
      </c>
      <c r="H1322" s="6">
        <v>118</v>
      </c>
      <c r="I1322" s="6">
        <v>118</v>
      </c>
      <c r="J1322" s="6">
        <f t="shared" si="20"/>
        <v>0.11799999999999999</v>
      </c>
      <c r="K1322" s="6">
        <v>1</v>
      </c>
      <c r="L1322" s="6" t="s">
        <v>219</v>
      </c>
      <c r="M1322" s="6" t="s">
        <v>201</v>
      </c>
      <c r="N1322" s="6" t="s">
        <v>25</v>
      </c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</row>
    <row r="1323" spans="2:32" ht="30" customHeight="1">
      <c r="B1323" s="16">
        <v>1322</v>
      </c>
      <c r="C1323" s="6">
        <v>60000000672</v>
      </c>
      <c r="D1323" s="22">
        <v>62121090000</v>
      </c>
      <c r="E1323" s="23" t="s">
        <v>634</v>
      </c>
      <c r="F1323" s="27" t="s">
        <v>197</v>
      </c>
      <c r="G1323" s="6" t="s">
        <v>20</v>
      </c>
      <c r="H1323" s="6">
        <v>112</v>
      </c>
      <c r="I1323" s="6">
        <v>112</v>
      </c>
      <c r="J1323" s="6">
        <f t="shared" si="20"/>
        <v>0.112</v>
      </c>
      <c r="K1323" s="6">
        <v>1</v>
      </c>
      <c r="L1323" s="6" t="s">
        <v>298</v>
      </c>
      <c r="M1323" s="6" t="s">
        <v>12</v>
      </c>
      <c r="N1323" s="6" t="s">
        <v>156</v>
      </c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</row>
    <row r="1324" spans="2:32" ht="45" customHeight="1">
      <c r="B1324" s="16">
        <v>1323</v>
      </c>
      <c r="C1324" s="6">
        <v>60000000673</v>
      </c>
      <c r="D1324" s="22">
        <v>61099020000</v>
      </c>
      <c r="E1324" s="23" t="s">
        <v>604</v>
      </c>
      <c r="F1324" s="27" t="s">
        <v>175</v>
      </c>
      <c r="G1324" s="6" t="s">
        <v>20</v>
      </c>
      <c r="H1324" s="6">
        <v>54</v>
      </c>
      <c r="I1324" s="6">
        <v>54</v>
      </c>
      <c r="J1324" s="6">
        <f t="shared" si="20"/>
        <v>5.3999999999999999E-2</v>
      </c>
      <c r="K1324" s="6">
        <v>1</v>
      </c>
      <c r="L1324" s="6" t="s">
        <v>194</v>
      </c>
      <c r="M1324" s="6" t="s">
        <v>48</v>
      </c>
      <c r="N1324" s="6" t="s">
        <v>36</v>
      </c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</row>
    <row r="1325" spans="2:32" ht="45" customHeight="1">
      <c r="B1325" s="16">
        <v>1324</v>
      </c>
      <c r="C1325" s="6">
        <v>60000000674</v>
      </c>
      <c r="D1325" s="22">
        <v>61099020000</v>
      </c>
      <c r="E1325" s="23" t="s">
        <v>604</v>
      </c>
      <c r="F1325" s="27" t="s">
        <v>175</v>
      </c>
      <c r="G1325" s="6" t="s">
        <v>20</v>
      </c>
      <c r="H1325" s="6">
        <v>90</v>
      </c>
      <c r="I1325" s="6">
        <v>90</v>
      </c>
      <c r="J1325" s="6">
        <f t="shared" si="20"/>
        <v>0.09</v>
      </c>
      <c r="K1325" s="6">
        <v>1</v>
      </c>
      <c r="L1325" s="6" t="s">
        <v>230</v>
      </c>
      <c r="M1325" s="6" t="s">
        <v>18</v>
      </c>
      <c r="N1325" s="6" t="s">
        <v>36</v>
      </c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</row>
    <row r="1326" spans="2:32" ht="45" customHeight="1">
      <c r="B1326" s="16">
        <v>1325</v>
      </c>
      <c r="C1326" s="6">
        <v>60000000675</v>
      </c>
      <c r="D1326" s="22">
        <v>61091000000</v>
      </c>
      <c r="E1326" s="23" t="s">
        <v>608</v>
      </c>
      <c r="F1326" s="27" t="s">
        <v>175</v>
      </c>
      <c r="G1326" s="6" t="s">
        <v>20</v>
      </c>
      <c r="H1326" s="6">
        <v>102</v>
      </c>
      <c r="I1326" s="6">
        <v>102</v>
      </c>
      <c r="J1326" s="6">
        <f t="shared" si="20"/>
        <v>0.10199999999999999</v>
      </c>
      <c r="K1326" s="6">
        <v>1</v>
      </c>
      <c r="L1326" s="6" t="s">
        <v>207</v>
      </c>
      <c r="M1326" s="6" t="s">
        <v>12</v>
      </c>
      <c r="N1326" s="6" t="s">
        <v>25</v>
      </c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</row>
    <row r="1327" spans="2:32" ht="51.75" customHeight="1">
      <c r="B1327" s="16">
        <v>1326</v>
      </c>
      <c r="C1327" s="6">
        <v>60000000676</v>
      </c>
      <c r="D1327" s="19">
        <v>64029998000</v>
      </c>
      <c r="E1327" s="45" t="s">
        <v>663</v>
      </c>
      <c r="F1327" s="27" t="s">
        <v>103</v>
      </c>
      <c r="G1327" s="6" t="s">
        <v>20</v>
      </c>
      <c r="H1327" s="6">
        <v>800</v>
      </c>
      <c r="I1327" s="6">
        <v>800</v>
      </c>
      <c r="J1327" s="6">
        <f t="shared" si="20"/>
        <v>0.8</v>
      </c>
      <c r="K1327" s="6">
        <v>1</v>
      </c>
      <c r="L1327" s="6" t="s">
        <v>194</v>
      </c>
      <c r="M1327" s="6" t="s">
        <v>18</v>
      </c>
      <c r="N1327" s="27" t="s">
        <v>76</v>
      </c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</row>
    <row r="1328" spans="2:32" ht="60" customHeight="1">
      <c r="B1328" s="16">
        <v>1327</v>
      </c>
      <c r="C1328" s="6">
        <v>60000000677</v>
      </c>
      <c r="D1328" s="22">
        <v>64041990000</v>
      </c>
      <c r="E1328" s="23" t="s">
        <v>664</v>
      </c>
      <c r="F1328" s="27" t="s">
        <v>299</v>
      </c>
      <c r="G1328" s="6" t="s">
        <v>20</v>
      </c>
      <c r="H1328" s="6">
        <v>376</v>
      </c>
      <c r="I1328" s="6">
        <v>376</v>
      </c>
      <c r="J1328" s="6">
        <f t="shared" si="20"/>
        <v>0.376</v>
      </c>
      <c r="K1328" s="6">
        <v>1</v>
      </c>
      <c r="L1328" s="6" t="s">
        <v>194</v>
      </c>
      <c r="M1328" s="6" t="s">
        <v>18</v>
      </c>
      <c r="N1328" s="27" t="s">
        <v>122</v>
      </c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</row>
    <row r="1329" spans="2:32" ht="45" customHeight="1">
      <c r="B1329" s="16">
        <v>1328</v>
      </c>
      <c r="C1329" s="6">
        <v>60000000678</v>
      </c>
      <c r="D1329" s="46">
        <v>64051000010</v>
      </c>
      <c r="E1329" s="23" t="s">
        <v>665</v>
      </c>
      <c r="F1329" s="27" t="s">
        <v>103</v>
      </c>
      <c r="G1329" s="6" t="s">
        <v>20</v>
      </c>
      <c r="H1329" s="6">
        <v>420</v>
      </c>
      <c r="I1329" s="6">
        <v>420</v>
      </c>
      <c r="J1329" s="6">
        <f t="shared" si="20"/>
        <v>0.42</v>
      </c>
      <c r="K1329" s="6">
        <v>1</v>
      </c>
      <c r="L1329" s="6" t="s">
        <v>194</v>
      </c>
      <c r="M1329" s="6" t="s">
        <v>124</v>
      </c>
      <c r="N1329" s="66" t="s">
        <v>300</v>
      </c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</row>
    <row r="1330" spans="2:32" ht="51.75" customHeight="1">
      <c r="B1330" s="16">
        <v>1329</v>
      </c>
      <c r="C1330" s="6">
        <v>60000000679</v>
      </c>
      <c r="D1330" s="19">
        <v>64029998000</v>
      </c>
      <c r="E1330" s="45" t="s">
        <v>666</v>
      </c>
      <c r="F1330" s="27" t="s">
        <v>103</v>
      </c>
      <c r="G1330" s="6" t="s">
        <v>20</v>
      </c>
      <c r="H1330" s="6">
        <v>616</v>
      </c>
      <c r="I1330" s="6">
        <v>616</v>
      </c>
      <c r="J1330" s="6">
        <f t="shared" si="20"/>
        <v>0.61599999999999999</v>
      </c>
      <c r="K1330" s="6">
        <v>1</v>
      </c>
      <c r="L1330" s="6" t="s">
        <v>194</v>
      </c>
      <c r="M1330" s="6" t="s">
        <v>18</v>
      </c>
      <c r="N1330" s="27" t="s">
        <v>301</v>
      </c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</row>
    <row r="1331" spans="2:32" ht="75" customHeight="1">
      <c r="B1331" s="16">
        <v>1330</v>
      </c>
      <c r="C1331" s="6">
        <v>60000000680</v>
      </c>
      <c r="D1331" s="22">
        <v>64041910000</v>
      </c>
      <c r="E1331" s="23" t="s">
        <v>667</v>
      </c>
      <c r="F1331" s="27" t="s">
        <v>29</v>
      </c>
      <c r="G1331" s="6" t="s">
        <v>20</v>
      </c>
      <c r="H1331" s="6">
        <v>402</v>
      </c>
      <c r="I1331" s="6">
        <v>402</v>
      </c>
      <c r="J1331" s="6">
        <f t="shared" si="20"/>
        <v>0.40200000000000002</v>
      </c>
      <c r="K1331" s="6">
        <v>1</v>
      </c>
      <c r="L1331" s="6" t="s">
        <v>194</v>
      </c>
      <c r="M1331" s="6" t="s">
        <v>18</v>
      </c>
      <c r="N1331" s="27" t="s">
        <v>122</v>
      </c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</row>
    <row r="1332" spans="2:32" ht="60" customHeight="1">
      <c r="B1332" s="16">
        <v>1331</v>
      </c>
      <c r="C1332" s="6">
        <v>60000000681</v>
      </c>
      <c r="D1332" s="22">
        <v>64041990000</v>
      </c>
      <c r="E1332" s="23" t="s">
        <v>556</v>
      </c>
      <c r="F1332" s="27" t="s">
        <v>16</v>
      </c>
      <c r="G1332" s="6" t="s">
        <v>20</v>
      </c>
      <c r="H1332" s="6">
        <v>386</v>
      </c>
      <c r="I1332" s="6">
        <v>386</v>
      </c>
      <c r="J1332" s="6">
        <f t="shared" si="20"/>
        <v>0.38600000000000001</v>
      </c>
      <c r="K1332" s="6">
        <v>1</v>
      </c>
      <c r="L1332" s="6" t="s">
        <v>194</v>
      </c>
      <c r="M1332" s="6" t="s">
        <v>18</v>
      </c>
      <c r="N1332" s="27" t="s">
        <v>122</v>
      </c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</row>
    <row r="1333" spans="2:32" ht="30" customHeight="1">
      <c r="B1333" s="16">
        <v>1332</v>
      </c>
      <c r="C1333" s="6">
        <v>60000000682</v>
      </c>
      <c r="D1333" s="31">
        <v>39269097098</v>
      </c>
      <c r="E1333" s="31" t="s">
        <v>668</v>
      </c>
      <c r="F1333" s="31" t="s">
        <v>302</v>
      </c>
      <c r="G1333" s="6" t="s">
        <v>30</v>
      </c>
      <c r="H1333" s="6">
        <v>42</v>
      </c>
      <c r="I1333" s="6">
        <v>42</v>
      </c>
      <c r="J1333" s="6">
        <f t="shared" si="20"/>
        <v>4.2000000000000003E-2</v>
      </c>
      <c r="K1333" s="6">
        <v>2</v>
      </c>
      <c r="L1333" s="6" t="s">
        <v>303</v>
      </c>
      <c r="M1333" s="20" t="s">
        <v>568</v>
      </c>
      <c r="N1333" s="6" t="s">
        <v>140</v>
      </c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</row>
    <row r="1334" spans="2:32" ht="30" customHeight="1">
      <c r="B1334" s="16">
        <v>1333</v>
      </c>
      <c r="C1334" s="6">
        <v>60000000683</v>
      </c>
      <c r="D1334" s="31">
        <v>39269097098</v>
      </c>
      <c r="E1334" s="31" t="s">
        <v>668</v>
      </c>
      <c r="F1334" s="27" t="s">
        <v>302</v>
      </c>
      <c r="G1334" s="6" t="s">
        <v>30</v>
      </c>
      <c r="H1334" s="6">
        <v>42</v>
      </c>
      <c r="I1334" s="6">
        <v>42</v>
      </c>
      <c r="J1334" s="6">
        <f t="shared" si="20"/>
        <v>4.2000000000000003E-2</v>
      </c>
      <c r="K1334" s="6">
        <v>2</v>
      </c>
      <c r="L1334" s="6" t="s">
        <v>303</v>
      </c>
      <c r="M1334" s="20" t="s">
        <v>568</v>
      </c>
      <c r="N1334" s="6" t="s">
        <v>140</v>
      </c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</row>
    <row r="1335" spans="2:32" ht="30" customHeight="1">
      <c r="B1335" s="16">
        <v>1334</v>
      </c>
      <c r="C1335" s="6">
        <v>60000000684</v>
      </c>
      <c r="D1335" s="31">
        <v>39269097098</v>
      </c>
      <c r="E1335" s="31" t="s">
        <v>668</v>
      </c>
      <c r="F1335" s="27" t="s">
        <v>302</v>
      </c>
      <c r="G1335" s="6" t="s">
        <v>30</v>
      </c>
      <c r="H1335" s="6">
        <v>42</v>
      </c>
      <c r="I1335" s="6">
        <v>42</v>
      </c>
      <c r="J1335" s="6">
        <f t="shared" si="20"/>
        <v>4.2000000000000003E-2</v>
      </c>
      <c r="K1335" s="6">
        <v>2</v>
      </c>
      <c r="L1335" s="6" t="s">
        <v>303</v>
      </c>
      <c r="M1335" s="20" t="s">
        <v>568</v>
      </c>
      <c r="N1335" s="6" t="s">
        <v>140</v>
      </c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</row>
    <row r="1336" spans="2:32" ht="105" customHeight="1">
      <c r="B1336" s="16">
        <v>1335</v>
      </c>
      <c r="C1336" s="6">
        <v>60000000685</v>
      </c>
      <c r="D1336" s="22" t="s">
        <v>560</v>
      </c>
      <c r="E1336" s="23" t="s">
        <v>561</v>
      </c>
      <c r="F1336" s="27" t="s">
        <v>254</v>
      </c>
      <c r="G1336" s="6" t="s">
        <v>20</v>
      </c>
      <c r="H1336" s="6">
        <v>34</v>
      </c>
      <c r="I1336" s="6">
        <v>34</v>
      </c>
      <c r="J1336" s="6">
        <f t="shared" si="20"/>
        <v>3.4000000000000002E-2</v>
      </c>
      <c r="K1336" s="6">
        <v>1</v>
      </c>
      <c r="L1336" s="6" t="s">
        <v>194</v>
      </c>
      <c r="M1336" s="20" t="s">
        <v>568</v>
      </c>
      <c r="N1336" s="6" t="s">
        <v>140</v>
      </c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</row>
    <row r="1337" spans="2:32" ht="105" customHeight="1">
      <c r="B1337" s="16">
        <v>1336</v>
      </c>
      <c r="C1337" s="6">
        <v>60000000686</v>
      </c>
      <c r="D1337" s="22" t="s">
        <v>560</v>
      </c>
      <c r="E1337" s="23" t="s">
        <v>561</v>
      </c>
      <c r="F1337" s="27" t="s">
        <v>254</v>
      </c>
      <c r="G1337" s="6" t="s">
        <v>20</v>
      </c>
      <c r="H1337" s="6">
        <v>32</v>
      </c>
      <c r="I1337" s="6">
        <v>32</v>
      </c>
      <c r="J1337" s="6">
        <f t="shared" si="20"/>
        <v>3.2000000000000001E-2</v>
      </c>
      <c r="K1337" s="6">
        <v>1</v>
      </c>
      <c r="L1337" s="6" t="s">
        <v>194</v>
      </c>
      <c r="M1337" s="20" t="s">
        <v>568</v>
      </c>
      <c r="N1337" s="6" t="s">
        <v>140</v>
      </c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</row>
    <row r="1338" spans="2:32" ht="105" customHeight="1">
      <c r="B1338" s="16">
        <v>1337</v>
      </c>
      <c r="C1338" s="6">
        <v>60000000687</v>
      </c>
      <c r="D1338" s="22" t="s">
        <v>560</v>
      </c>
      <c r="E1338" s="23" t="s">
        <v>561</v>
      </c>
      <c r="F1338" s="27" t="s">
        <v>254</v>
      </c>
      <c r="G1338" s="6" t="s">
        <v>20</v>
      </c>
      <c r="H1338" s="6">
        <v>32</v>
      </c>
      <c r="I1338" s="6">
        <v>32</v>
      </c>
      <c r="J1338" s="6">
        <f t="shared" si="20"/>
        <v>3.2000000000000001E-2</v>
      </c>
      <c r="K1338" s="6">
        <v>1</v>
      </c>
      <c r="L1338" s="6" t="s">
        <v>194</v>
      </c>
      <c r="M1338" s="20" t="s">
        <v>568</v>
      </c>
      <c r="N1338" s="6" t="s">
        <v>140</v>
      </c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</row>
    <row r="1339" spans="2:32" ht="105" customHeight="1">
      <c r="B1339" s="16">
        <v>1338</v>
      </c>
      <c r="C1339" s="6">
        <v>60000000688</v>
      </c>
      <c r="D1339" s="22" t="s">
        <v>560</v>
      </c>
      <c r="E1339" s="23" t="s">
        <v>561</v>
      </c>
      <c r="F1339" s="27" t="s">
        <v>254</v>
      </c>
      <c r="G1339" s="6" t="s">
        <v>20</v>
      </c>
      <c r="H1339" s="6">
        <v>32</v>
      </c>
      <c r="I1339" s="6">
        <v>32</v>
      </c>
      <c r="J1339" s="6">
        <f t="shared" si="20"/>
        <v>3.2000000000000001E-2</v>
      </c>
      <c r="K1339" s="6">
        <v>1</v>
      </c>
      <c r="L1339" s="6" t="s">
        <v>194</v>
      </c>
      <c r="M1339" s="20" t="s">
        <v>568</v>
      </c>
      <c r="N1339" s="6" t="s">
        <v>140</v>
      </c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</row>
    <row r="1340" spans="2:32" ht="105" customHeight="1">
      <c r="B1340" s="16">
        <v>1339</v>
      </c>
      <c r="C1340" s="6">
        <v>60000000689</v>
      </c>
      <c r="D1340" s="22" t="s">
        <v>560</v>
      </c>
      <c r="E1340" s="23" t="s">
        <v>561</v>
      </c>
      <c r="F1340" s="27" t="s">
        <v>254</v>
      </c>
      <c r="G1340" s="6" t="s">
        <v>20</v>
      </c>
      <c r="H1340" s="6">
        <v>42</v>
      </c>
      <c r="I1340" s="6">
        <v>42</v>
      </c>
      <c r="J1340" s="6">
        <f t="shared" si="20"/>
        <v>4.2000000000000003E-2</v>
      </c>
      <c r="K1340" s="6">
        <v>1</v>
      </c>
      <c r="L1340" s="6" t="s">
        <v>194</v>
      </c>
      <c r="M1340" s="20" t="s">
        <v>568</v>
      </c>
      <c r="N1340" s="6" t="s">
        <v>140</v>
      </c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</row>
    <row r="1341" spans="2:32" ht="105" customHeight="1">
      <c r="B1341" s="16">
        <v>1340</v>
      </c>
      <c r="C1341" s="6">
        <v>60000000690</v>
      </c>
      <c r="D1341" s="22" t="s">
        <v>560</v>
      </c>
      <c r="E1341" s="23" t="s">
        <v>561</v>
      </c>
      <c r="F1341" s="27" t="s">
        <v>254</v>
      </c>
      <c r="G1341" s="6" t="s">
        <v>20</v>
      </c>
      <c r="H1341" s="6">
        <v>30</v>
      </c>
      <c r="I1341" s="6">
        <v>30</v>
      </c>
      <c r="J1341" s="6">
        <f t="shared" si="20"/>
        <v>0.03</v>
      </c>
      <c r="K1341" s="6">
        <v>1</v>
      </c>
      <c r="L1341" s="6" t="s">
        <v>304</v>
      </c>
      <c r="M1341" s="6" t="s">
        <v>18</v>
      </c>
      <c r="N1341" s="6" t="s">
        <v>140</v>
      </c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</row>
    <row r="1342" spans="2:32" ht="105" customHeight="1">
      <c r="B1342" s="16">
        <v>1341</v>
      </c>
      <c r="C1342" s="6">
        <v>60000000691</v>
      </c>
      <c r="D1342" s="22" t="s">
        <v>560</v>
      </c>
      <c r="E1342" s="23" t="s">
        <v>561</v>
      </c>
      <c r="F1342" s="27" t="s">
        <v>254</v>
      </c>
      <c r="G1342" s="6" t="s">
        <v>20</v>
      </c>
      <c r="H1342" s="6">
        <v>30</v>
      </c>
      <c r="I1342" s="6">
        <v>30</v>
      </c>
      <c r="J1342" s="6">
        <f t="shared" si="20"/>
        <v>0.03</v>
      </c>
      <c r="K1342" s="6">
        <v>1</v>
      </c>
      <c r="L1342" s="6" t="s">
        <v>304</v>
      </c>
      <c r="M1342" s="6" t="s">
        <v>18</v>
      </c>
      <c r="N1342" s="6" t="s">
        <v>140</v>
      </c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</row>
    <row r="1343" spans="2:32" ht="30" customHeight="1">
      <c r="B1343" s="16">
        <v>1342</v>
      </c>
      <c r="C1343" s="6">
        <v>60000000692</v>
      </c>
      <c r="D1343" s="22">
        <v>39269092000</v>
      </c>
      <c r="E1343" s="23" t="s">
        <v>669</v>
      </c>
      <c r="F1343" s="27" t="s">
        <v>305</v>
      </c>
      <c r="G1343" s="6" t="s">
        <v>30</v>
      </c>
      <c r="H1343" s="6">
        <v>938</v>
      </c>
      <c r="I1343" s="6">
        <v>938</v>
      </c>
      <c r="J1343" s="6">
        <f t="shared" si="20"/>
        <v>0.93799999999999994</v>
      </c>
      <c r="K1343" s="6">
        <v>1</v>
      </c>
      <c r="L1343" s="6" t="s">
        <v>306</v>
      </c>
      <c r="M1343" s="20" t="s">
        <v>568</v>
      </c>
      <c r="N1343" s="6" t="s">
        <v>307</v>
      </c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</row>
    <row r="1344" spans="2:32" ht="51.75" customHeight="1">
      <c r="B1344" s="16">
        <v>1343</v>
      </c>
      <c r="C1344" s="6">
        <v>60000000693</v>
      </c>
      <c r="D1344" s="22">
        <v>64029931000</v>
      </c>
      <c r="E1344" s="45" t="s">
        <v>670</v>
      </c>
      <c r="F1344" s="27" t="s">
        <v>308</v>
      </c>
      <c r="G1344" s="6" t="s">
        <v>20</v>
      </c>
      <c r="H1344" s="71">
        <v>770</v>
      </c>
      <c r="I1344" s="6">
        <v>414</v>
      </c>
      <c r="J1344" s="6">
        <f t="shared" si="20"/>
        <v>0.41399999999999998</v>
      </c>
      <c r="K1344" s="6">
        <v>1</v>
      </c>
      <c r="L1344" s="6" t="s">
        <v>309</v>
      </c>
      <c r="M1344" s="6" t="s">
        <v>18</v>
      </c>
      <c r="N1344" s="27" t="s">
        <v>76</v>
      </c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</row>
    <row r="1345" spans="2:32" ht="45" customHeight="1">
      <c r="B1345" s="16">
        <v>1344</v>
      </c>
      <c r="C1345" s="6">
        <v>60000000694</v>
      </c>
      <c r="D1345" s="22">
        <v>61044300000</v>
      </c>
      <c r="E1345" s="23" t="s">
        <v>541</v>
      </c>
      <c r="F1345" s="27" t="s">
        <v>64</v>
      </c>
      <c r="G1345" s="6" t="s">
        <v>20</v>
      </c>
      <c r="H1345" s="6">
        <v>656</v>
      </c>
      <c r="I1345" s="6">
        <v>656</v>
      </c>
      <c r="J1345" s="6">
        <f t="shared" si="20"/>
        <v>0.65600000000000003</v>
      </c>
      <c r="K1345" s="6">
        <v>1</v>
      </c>
      <c r="L1345" s="6" t="s">
        <v>309</v>
      </c>
      <c r="M1345" s="6" t="s">
        <v>42</v>
      </c>
      <c r="N1345" s="6" t="s">
        <v>36</v>
      </c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</row>
    <row r="1346" spans="2:32" ht="45" customHeight="1">
      <c r="B1346" s="16">
        <v>1345</v>
      </c>
      <c r="C1346" s="6">
        <v>60000000695</v>
      </c>
      <c r="D1346" s="22">
        <v>61044300000</v>
      </c>
      <c r="E1346" s="23" t="s">
        <v>541</v>
      </c>
      <c r="F1346" s="27" t="s">
        <v>64</v>
      </c>
      <c r="G1346" s="6" t="s">
        <v>20</v>
      </c>
      <c r="H1346" s="6">
        <v>196</v>
      </c>
      <c r="I1346" s="6">
        <v>196</v>
      </c>
      <c r="J1346" s="6">
        <f t="shared" ref="J1346:J1409" si="21">I1346/1000</f>
        <v>0.19600000000000001</v>
      </c>
      <c r="K1346" s="6">
        <v>1</v>
      </c>
      <c r="L1346" s="6" t="s">
        <v>309</v>
      </c>
      <c r="M1346" s="6" t="s">
        <v>42</v>
      </c>
      <c r="N1346" s="6" t="s">
        <v>36</v>
      </c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</row>
    <row r="1347" spans="2:32" ht="30" customHeight="1">
      <c r="B1347" s="16">
        <v>1346</v>
      </c>
      <c r="C1347" s="6">
        <v>60000000696</v>
      </c>
      <c r="D1347" s="22">
        <v>61043300000</v>
      </c>
      <c r="E1347" s="23" t="s">
        <v>569</v>
      </c>
      <c r="F1347" s="27" t="s">
        <v>154</v>
      </c>
      <c r="G1347" s="6" t="s">
        <v>20</v>
      </c>
      <c r="H1347" s="6">
        <v>442</v>
      </c>
      <c r="I1347" s="6">
        <v>442</v>
      </c>
      <c r="J1347" s="6">
        <f t="shared" si="21"/>
        <v>0.442</v>
      </c>
      <c r="K1347" s="6">
        <v>1</v>
      </c>
      <c r="L1347" s="6" t="s">
        <v>309</v>
      </c>
      <c r="M1347" s="6" t="s">
        <v>42</v>
      </c>
      <c r="N1347" s="6" t="s">
        <v>36</v>
      </c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</row>
    <row r="1348" spans="2:32" ht="30" customHeight="1">
      <c r="B1348" s="16">
        <v>1347</v>
      </c>
      <c r="C1348" s="6">
        <v>60000000697</v>
      </c>
      <c r="D1348" s="22">
        <v>61043300000</v>
      </c>
      <c r="E1348" s="23" t="s">
        <v>569</v>
      </c>
      <c r="F1348" s="27" t="s">
        <v>154</v>
      </c>
      <c r="G1348" s="6" t="s">
        <v>20</v>
      </c>
      <c r="H1348" s="6">
        <v>432</v>
      </c>
      <c r="I1348" s="6">
        <v>432</v>
      </c>
      <c r="J1348" s="6">
        <f t="shared" si="21"/>
        <v>0.432</v>
      </c>
      <c r="K1348" s="6">
        <v>1</v>
      </c>
      <c r="L1348" s="6" t="s">
        <v>309</v>
      </c>
      <c r="M1348" s="6" t="s">
        <v>42</v>
      </c>
      <c r="N1348" s="6" t="s">
        <v>36</v>
      </c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</row>
    <row r="1349" spans="2:32" ht="30" customHeight="1">
      <c r="B1349" s="16">
        <v>1348</v>
      </c>
      <c r="C1349" s="6">
        <v>60000000698</v>
      </c>
      <c r="D1349" s="22">
        <v>61062000000</v>
      </c>
      <c r="E1349" s="23" t="s">
        <v>599</v>
      </c>
      <c r="F1349" s="27" t="s">
        <v>310</v>
      </c>
      <c r="G1349" s="6" t="s">
        <v>20</v>
      </c>
      <c r="H1349" s="6">
        <v>158</v>
      </c>
      <c r="I1349" s="6">
        <v>158</v>
      </c>
      <c r="J1349" s="6">
        <f t="shared" si="21"/>
        <v>0.158</v>
      </c>
      <c r="K1349" s="6">
        <v>1</v>
      </c>
      <c r="L1349" s="6" t="s">
        <v>309</v>
      </c>
      <c r="M1349" s="6" t="s">
        <v>42</v>
      </c>
      <c r="N1349" s="6" t="s">
        <v>36</v>
      </c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</row>
    <row r="1350" spans="2:32" ht="30" customHeight="1">
      <c r="B1350" s="16">
        <v>1349</v>
      </c>
      <c r="C1350" s="6">
        <v>60000000699</v>
      </c>
      <c r="D1350" s="22">
        <v>61043300000</v>
      </c>
      <c r="E1350" s="23" t="s">
        <v>569</v>
      </c>
      <c r="F1350" s="27" t="s">
        <v>154</v>
      </c>
      <c r="G1350" s="6" t="s">
        <v>20</v>
      </c>
      <c r="H1350" s="6">
        <v>350</v>
      </c>
      <c r="I1350" s="6">
        <v>350</v>
      </c>
      <c r="J1350" s="6">
        <f t="shared" si="21"/>
        <v>0.35</v>
      </c>
      <c r="K1350" s="6">
        <v>1</v>
      </c>
      <c r="L1350" s="6" t="s">
        <v>309</v>
      </c>
      <c r="M1350" s="6" t="s">
        <v>42</v>
      </c>
      <c r="N1350" s="6" t="s">
        <v>36</v>
      </c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</row>
    <row r="1351" spans="2:32" ht="45" customHeight="1">
      <c r="B1351" s="16">
        <v>1350</v>
      </c>
      <c r="C1351" s="6">
        <v>60000000700</v>
      </c>
      <c r="D1351" s="22">
        <v>61043900000</v>
      </c>
      <c r="E1351" s="23" t="s">
        <v>671</v>
      </c>
      <c r="F1351" s="27" t="s">
        <v>58</v>
      </c>
      <c r="G1351" s="6" t="s">
        <v>20</v>
      </c>
      <c r="H1351" s="6">
        <v>412</v>
      </c>
      <c r="I1351" s="6">
        <v>412</v>
      </c>
      <c r="J1351" s="6">
        <f t="shared" si="21"/>
        <v>0.41199999999999998</v>
      </c>
      <c r="K1351" s="6">
        <v>1</v>
      </c>
      <c r="L1351" s="6" t="s">
        <v>309</v>
      </c>
      <c r="M1351" s="6" t="s">
        <v>42</v>
      </c>
      <c r="N1351" s="6" t="s">
        <v>149</v>
      </c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</row>
    <row r="1352" spans="2:32" ht="30" customHeight="1">
      <c r="B1352" s="16">
        <v>1351</v>
      </c>
      <c r="C1352" s="6">
        <v>60000000701</v>
      </c>
      <c r="D1352" s="22">
        <v>61043300000</v>
      </c>
      <c r="E1352" s="23" t="s">
        <v>569</v>
      </c>
      <c r="F1352" s="27" t="s">
        <v>154</v>
      </c>
      <c r="G1352" s="6" t="s">
        <v>20</v>
      </c>
      <c r="H1352" s="6">
        <v>162</v>
      </c>
      <c r="I1352" s="6">
        <v>162</v>
      </c>
      <c r="J1352" s="6">
        <f t="shared" si="21"/>
        <v>0.16200000000000001</v>
      </c>
      <c r="K1352" s="6">
        <v>1</v>
      </c>
      <c r="L1352" s="6" t="s">
        <v>309</v>
      </c>
      <c r="M1352" s="6" t="s">
        <v>42</v>
      </c>
      <c r="N1352" s="6" t="s">
        <v>36</v>
      </c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</row>
    <row r="1353" spans="2:32" ht="30" customHeight="1">
      <c r="B1353" s="16">
        <v>1352</v>
      </c>
      <c r="C1353" s="6">
        <v>60000000702</v>
      </c>
      <c r="D1353" s="22">
        <v>61043300000</v>
      </c>
      <c r="E1353" s="23" t="s">
        <v>569</v>
      </c>
      <c r="F1353" s="27" t="s">
        <v>154</v>
      </c>
      <c r="G1353" s="6" t="s">
        <v>20</v>
      </c>
      <c r="H1353" s="6">
        <v>492</v>
      </c>
      <c r="I1353" s="6">
        <v>492</v>
      </c>
      <c r="J1353" s="6">
        <f t="shared" si="21"/>
        <v>0.49199999999999999</v>
      </c>
      <c r="K1353" s="6">
        <v>1</v>
      </c>
      <c r="L1353" s="6" t="s">
        <v>309</v>
      </c>
      <c r="M1353" s="6" t="s">
        <v>42</v>
      </c>
      <c r="N1353" s="6" t="s">
        <v>36</v>
      </c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</row>
    <row r="1354" spans="2:32" ht="30" customHeight="1">
      <c r="B1354" s="16">
        <v>1353</v>
      </c>
      <c r="C1354" s="6">
        <v>60000000703</v>
      </c>
      <c r="D1354" s="22">
        <v>61062000000</v>
      </c>
      <c r="E1354" s="23" t="s">
        <v>599</v>
      </c>
      <c r="F1354" s="27" t="s">
        <v>14</v>
      </c>
      <c r="G1354" s="6" t="s">
        <v>20</v>
      </c>
      <c r="H1354" s="6">
        <v>222</v>
      </c>
      <c r="I1354" s="6">
        <v>222</v>
      </c>
      <c r="J1354" s="6">
        <f t="shared" si="21"/>
        <v>0.222</v>
      </c>
      <c r="K1354" s="6">
        <v>1</v>
      </c>
      <c r="L1354" s="6" t="s">
        <v>309</v>
      </c>
      <c r="M1354" s="6" t="s">
        <v>42</v>
      </c>
      <c r="N1354" s="6" t="s">
        <v>36</v>
      </c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</row>
    <row r="1355" spans="2:32" ht="30" customHeight="1">
      <c r="B1355" s="16">
        <v>1354</v>
      </c>
      <c r="C1355" s="6">
        <v>60000000704</v>
      </c>
      <c r="D1355" s="22">
        <v>62046239000</v>
      </c>
      <c r="E1355" s="23" t="s">
        <v>510</v>
      </c>
      <c r="F1355" s="27" t="s">
        <v>52</v>
      </c>
      <c r="G1355" s="6" t="s">
        <v>20</v>
      </c>
      <c r="H1355" s="6">
        <v>260</v>
      </c>
      <c r="I1355" s="6">
        <v>260</v>
      </c>
      <c r="J1355" s="6">
        <f t="shared" si="21"/>
        <v>0.26</v>
      </c>
      <c r="K1355" s="6">
        <v>1</v>
      </c>
      <c r="L1355" s="6" t="s">
        <v>309</v>
      </c>
      <c r="M1355" s="6" t="s">
        <v>42</v>
      </c>
      <c r="N1355" s="6" t="s">
        <v>25</v>
      </c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</row>
    <row r="1356" spans="2:32" ht="60" customHeight="1">
      <c r="B1356" s="16">
        <v>1355</v>
      </c>
      <c r="C1356" s="6">
        <v>60000000705</v>
      </c>
      <c r="D1356" s="22">
        <v>61044900000</v>
      </c>
      <c r="E1356" s="23" t="s">
        <v>590</v>
      </c>
      <c r="F1356" s="27" t="s">
        <v>64</v>
      </c>
      <c r="G1356" s="6" t="s">
        <v>20</v>
      </c>
      <c r="H1356" s="6">
        <v>404</v>
      </c>
      <c r="I1356" s="6">
        <v>404</v>
      </c>
      <c r="J1356" s="6">
        <f t="shared" si="21"/>
        <v>0.40400000000000003</v>
      </c>
      <c r="K1356" s="6">
        <v>1</v>
      </c>
      <c r="L1356" s="6" t="s">
        <v>309</v>
      </c>
      <c r="M1356" s="6" t="s">
        <v>67</v>
      </c>
      <c r="N1356" s="6" t="s">
        <v>149</v>
      </c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</row>
    <row r="1357" spans="2:32" ht="30" customHeight="1">
      <c r="B1357" s="16">
        <v>1356</v>
      </c>
      <c r="C1357" s="6">
        <v>60000000706</v>
      </c>
      <c r="D1357" s="22">
        <v>61043300000</v>
      </c>
      <c r="E1357" s="23" t="s">
        <v>569</v>
      </c>
      <c r="F1357" s="27" t="s">
        <v>154</v>
      </c>
      <c r="G1357" s="6" t="s">
        <v>20</v>
      </c>
      <c r="H1357" s="6">
        <v>336</v>
      </c>
      <c r="I1357" s="6">
        <v>336</v>
      </c>
      <c r="J1357" s="6">
        <f t="shared" si="21"/>
        <v>0.33600000000000002</v>
      </c>
      <c r="K1357" s="6">
        <v>1</v>
      </c>
      <c r="L1357" s="6" t="s">
        <v>309</v>
      </c>
      <c r="M1357" s="6" t="s">
        <v>42</v>
      </c>
      <c r="N1357" s="6" t="s">
        <v>36</v>
      </c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</row>
    <row r="1358" spans="2:32" ht="30" customHeight="1">
      <c r="B1358" s="16">
        <v>1357</v>
      </c>
      <c r="C1358" s="6">
        <v>60000000707</v>
      </c>
      <c r="D1358" s="22">
        <v>62046239000</v>
      </c>
      <c r="E1358" s="23" t="s">
        <v>510</v>
      </c>
      <c r="F1358" s="27" t="s">
        <v>52</v>
      </c>
      <c r="G1358" s="6" t="s">
        <v>20</v>
      </c>
      <c r="H1358" s="6">
        <v>226</v>
      </c>
      <c r="I1358" s="6">
        <v>226</v>
      </c>
      <c r="J1358" s="6">
        <f t="shared" si="21"/>
        <v>0.22600000000000001</v>
      </c>
      <c r="K1358" s="6">
        <v>1</v>
      </c>
      <c r="L1358" s="6" t="s">
        <v>309</v>
      </c>
      <c r="M1358" s="6" t="s">
        <v>42</v>
      </c>
      <c r="N1358" s="6" t="s">
        <v>25</v>
      </c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</row>
    <row r="1359" spans="2:32" ht="45" customHeight="1">
      <c r="B1359" s="16">
        <v>1358</v>
      </c>
      <c r="C1359" s="6">
        <v>60000000708</v>
      </c>
      <c r="D1359" s="22">
        <v>62046318000</v>
      </c>
      <c r="E1359" s="23" t="s">
        <v>672</v>
      </c>
      <c r="F1359" s="27" t="s">
        <v>311</v>
      </c>
      <c r="G1359" s="6" t="s">
        <v>20</v>
      </c>
      <c r="H1359" s="6">
        <v>298</v>
      </c>
      <c r="I1359" s="6">
        <v>298</v>
      </c>
      <c r="J1359" s="6">
        <f t="shared" si="21"/>
        <v>0.29799999999999999</v>
      </c>
      <c r="K1359" s="6">
        <v>1</v>
      </c>
      <c r="L1359" s="6" t="s">
        <v>309</v>
      </c>
      <c r="M1359" s="6" t="s">
        <v>42</v>
      </c>
      <c r="N1359" s="6" t="s">
        <v>117</v>
      </c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</row>
    <row r="1360" spans="2:32" ht="30" customHeight="1">
      <c r="B1360" s="16">
        <v>1359</v>
      </c>
      <c r="C1360" s="6">
        <v>60000000709</v>
      </c>
      <c r="D1360" s="22">
        <v>62046318000</v>
      </c>
      <c r="E1360" s="23" t="s">
        <v>511</v>
      </c>
      <c r="F1360" s="27" t="s">
        <v>52</v>
      </c>
      <c r="G1360" s="6" t="s">
        <v>20</v>
      </c>
      <c r="H1360" s="6">
        <v>174</v>
      </c>
      <c r="I1360" s="6">
        <v>174</v>
      </c>
      <c r="J1360" s="6">
        <f t="shared" si="21"/>
        <v>0.17399999999999999</v>
      </c>
      <c r="K1360" s="6">
        <v>1</v>
      </c>
      <c r="L1360" s="6" t="s">
        <v>309</v>
      </c>
      <c r="M1360" s="6" t="s">
        <v>67</v>
      </c>
      <c r="N1360" s="6" t="s">
        <v>170</v>
      </c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</row>
    <row r="1361" spans="2:32" ht="45" customHeight="1">
      <c r="B1361" s="16">
        <v>1360</v>
      </c>
      <c r="C1361" s="6">
        <v>60000000710</v>
      </c>
      <c r="D1361" s="22">
        <v>61044300000</v>
      </c>
      <c r="E1361" s="23" t="s">
        <v>541</v>
      </c>
      <c r="F1361" s="27" t="s">
        <v>64</v>
      </c>
      <c r="G1361" s="6" t="s">
        <v>20</v>
      </c>
      <c r="H1361" s="6">
        <v>372</v>
      </c>
      <c r="I1361" s="6">
        <v>372</v>
      </c>
      <c r="J1361" s="6">
        <f t="shared" si="21"/>
        <v>0.372</v>
      </c>
      <c r="K1361" s="6">
        <v>1</v>
      </c>
      <c r="L1361" s="6" t="s">
        <v>309</v>
      </c>
      <c r="M1361" s="6" t="s">
        <v>42</v>
      </c>
      <c r="N1361" s="6" t="s">
        <v>36</v>
      </c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</row>
    <row r="1362" spans="2:32" ht="30" customHeight="1">
      <c r="B1362" s="16">
        <v>1361</v>
      </c>
      <c r="C1362" s="6">
        <v>60000000711</v>
      </c>
      <c r="D1362" s="22">
        <v>61062000000</v>
      </c>
      <c r="E1362" s="23" t="s">
        <v>599</v>
      </c>
      <c r="F1362" s="27" t="s">
        <v>14</v>
      </c>
      <c r="G1362" s="6" t="s">
        <v>20</v>
      </c>
      <c r="H1362" s="6">
        <v>130</v>
      </c>
      <c r="I1362" s="6">
        <v>130</v>
      </c>
      <c r="J1362" s="6">
        <f t="shared" si="21"/>
        <v>0.13</v>
      </c>
      <c r="K1362" s="6">
        <v>1</v>
      </c>
      <c r="L1362" s="6" t="s">
        <v>309</v>
      </c>
      <c r="M1362" s="6" t="s">
        <v>42</v>
      </c>
      <c r="N1362" s="6" t="s">
        <v>36</v>
      </c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</row>
    <row r="1363" spans="2:32" ht="30" customHeight="1">
      <c r="B1363" s="16">
        <v>1362</v>
      </c>
      <c r="C1363" s="6">
        <v>60000000712</v>
      </c>
      <c r="D1363" s="22">
        <v>61062000000</v>
      </c>
      <c r="E1363" s="23" t="s">
        <v>599</v>
      </c>
      <c r="F1363" s="27" t="s">
        <v>14</v>
      </c>
      <c r="G1363" s="6" t="s">
        <v>20</v>
      </c>
      <c r="H1363" s="6">
        <v>156</v>
      </c>
      <c r="I1363" s="6">
        <v>156</v>
      </c>
      <c r="J1363" s="6">
        <f t="shared" si="21"/>
        <v>0.156</v>
      </c>
      <c r="K1363" s="6">
        <v>1</v>
      </c>
      <c r="L1363" s="6" t="s">
        <v>309</v>
      </c>
      <c r="M1363" s="6" t="s">
        <v>42</v>
      </c>
      <c r="N1363" s="6" t="s">
        <v>36</v>
      </c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</row>
    <row r="1364" spans="2:32" ht="30" customHeight="1">
      <c r="B1364" s="16">
        <v>1363</v>
      </c>
      <c r="C1364" s="6">
        <v>60000000713</v>
      </c>
      <c r="D1364" s="22">
        <v>61062000000</v>
      </c>
      <c r="E1364" s="23" t="s">
        <v>599</v>
      </c>
      <c r="F1364" s="27" t="s">
        <v>310</v>
      </c>
      <c r="G1364" s="6" t="s">
        <v>20</v>
      </c>
      <c r="H1364" s="6">
        <v>102</v>
      </c>
      <c r="I1364" s="6">
        <v>102</v>
      </c>
      <c r="J1364" s="6">
        <f t="shared" si="21"/>
        <v>0.10199999999999999</v>
      </c>
      <c r="K1364" s="6">
        <v>1</v>
      </c>
      <c r="L1364" s="6" t="s">
        <v>309</v>
      </c>
      <c r="M1364" s="6" t="s">
        <v>42</v>
      </c>
      <c r="N1364" s="6" t="s">
        <v>36</v>
      </c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</row>
    <row r="1365" spans="2:32" ht="30" customHeight="1">
      <c r="B1365" s="16">
        <v>1364</v>
      </c>
      <c r="C1365" s="6">
        <v>60000000714</v>
      </c>
      <c r="D1365" s="22">
        <v>61062000000</v>
      </c>
      <c r="E1365" s="23" t="s">
        <v>599</v>
      </c>
      <c r="F1365" s="27" t="s">
        <v>310</v>
      </c>
      <c r="G1365" s="6" t="s">
        <v>20</v>
      </c>
      <c r="H1365" s="6">
        <v>102</v>
      </c>
      <c r="I1365" s="6">
        <v>102</v>
      </c>
      <c r="J1365" s="6">
        <f t="shared" si="21"/>
        <v>0.10199999999999999</v>
      </c>
      <c r="K1365" s="6">
        <v>1</v>
      </c>
      <c r="L1365" s="6" t="s">
        <v>309</v>
      </c>
      <c r="M1365" s="6" t="s">
        <v>42</v>
      </c>
      <c r="N1365" s="6" t="s">
        <v>36</v>
      </c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</row>
    <row r="1366" spans="2:32" ht="45" customHeight="1">
      <c r="B1366" s="16">
        <v>1365</v>
      </c>
      <c r="C1366" s="6">
        <v>60000000715</v>
      </c>
      <c r="D1366" s="22">
        <v>61044300000</v>
      </c>
      <c r="E1366" s="23" t="s">
        <v>541</v>
      </c>
      <c r="F1366" s="27" t="s">
        <v>64</v>
      </c>
      <c r="G1366" s="6" t="s">
        <v>20</v>
      </c>
      <c r="H1366" s="6">
        <v>508</v>
      </c>
      <c r="I1366" s="6">
        <v>508</v>
      </c>
      <c r="J1366" s="6">
        <f t="shared" si="21"/>
        <v>0.50800000000000001</v>
      </c>
      <c r="K1366" s="6">
        <v>1</v>
      </c>
      <c r="L1366" s="6" t="s">
        <v>309</v>
      </c>
      <c r="M1366" s="6" t="s">
        <v>42</v>
      </c>
      <c r="N1366" s="6" t="s">
        <v>36</v>
      </c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</row>
    <row r="1367" spans="2:32" ht="30" customHeight="1">
      <c r="B1367" s="16">
        <v>1366</v>
      </c>
      <c r="C1367" s="6">
        <v>60000000716</v>
      </c>
      <c r="D1367" s="22">
        <v>61061000000</v>
      </c>
      <c r="E1367" s="23" t="s">
        <v>539</v>
      </c>
      <c r="F1367" s="27" t="s">
        <v>14</v>
      </c>
      <c r="G1367" s="6" t="s">
        <v>20</v>
      </c>
      <c r="H1367" s="6">
        <v>74</v>
      </c>
      <c r="I1367" s="6">
        <v>74</v>
      </c>
      <c r="J1367" s="6">
        <f t="shared" si="21"/>
        <v>7.3999999999999996E-2</v>
      </c>
      <c r="K1367" s="6">
        <v>1</v>
      </c>
      <c r="L1367" s="6" t="s">
        <v>309</v>
      </c>
      <c r="M1367" s="6" t="s">
        <v>42</v>
      </c>
      <c r="N1367" s="6" t="s">
        <v>25</v>
      </c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</row>
    <row r="1368" spans="2:32" ht="60" customHeight="1">
      <c r="B1368" s="16">
        <v>1367</v>
      </c>
      <c r="C1368" s="6">
        <v>60000000717</v>
      </c>
      <c r="D1368" s="22">
        <v>61044900000</v>
      </c>
      <c r="E1368" s="23" t="s">
        <v>590</v>
      </c>
      <c r="F1368" s="27" t="s">
        <v>64</v>
      </c>
      <c r="G1368" s="6" t="s">
        <v>20</v>
      </c>
      <c r="H1368" s="6">
        <v>304</v>
      </c>
      <c r="I1368" s="6">
        <v>304</v>
      </c>
      <c r="J1368" s="6">
        <f t="shared" si="21"/>
        <v>0.30399999999999999</v>
      </c>
      <c r="K1368" s="6">
        <v>1</v>
      </c>
      <c r="L1368" s="6" t="s">
        <v>309</v>
      </c>
      <c r="M1368" s="6" t="s">
        <v>67</v>
      </c>
      <c r="N1368" s="6" t="s">
        <v>149</v>
      </c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</row>
    <row r="1369" spans="2:32" ht="30" customHeight="1">
      <c r="B1369" s="16">
        <v>1368</v>
      </c>
      <c r="C1369" s="6">
        <v>60000000718</v>
      </c>
      <c r="D1369" s="22">
        <v>61062000000</v>
      </c>
      <c r="E1369" s="23" t="s">
        <v>599</v>
      </c>
      <c r="F1369" s="27" t="s">
        <v>14</v>
      </c>
      <c r="G1369" s="6" t="s">
        <v>20</v>
      </c>
      <c r="H1369" s="6">
        <v>124</v>
      </c>
      <c r="I1369" s="6">
        <v>124</v>
      </c>
      <c r="J1369" s="6">
        <f t="shared" si="21"/>
        <v>0.124</v>
      </c>
      <c r="K1369" s="6">
        <v>1</v>
      </c>
      <c r="L1369" s="6" t="s">
        <v>309</v>
      </c>
      <c r="M1369" s="6" t="s">
        <v>42</v>
      </c>
      <c r="N1369" s="6" t="s">
        <v>36</v>
      </c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</row>
    <row r="1370" spans="2:32" ht="45" customHeight="1">
      <c r="B1370" s="16">
        <v>1369</v>
      </c>
      <c r="C1370" s="6">
        <v>60000000719</v>
      </c>
      <c r="D1370" s="22">
        <v>61046300000</v>
      </c>
      <c r="E1370" s="23" t="s">
        <v>635</v>
      </c>
      <c r="F1370" s="27" t="s">
        <v>183</v>
      </c>
      <c r="G1370" s="6" t="s">
        <v>20</v>
      </c>
      <c r="H1370" s="6">
        <v>434</v>
      </c>
      <c r="I1370" s="6">
        <v>434</v>
      </c>
      <c r="J1370" s="6">
        <f t="shared" si="21"/>
        <v>0.434</v>
      </c>
      <c r="K1370" s="6">
        <v>1</v>
      </c>
      <c r="L1370" s="6" t="s">
        <v>309</v>
      </c>
      <c r="M1370" s="6" t="s">
        <v>42</v>
      </c>
      <c r="N1370" s="6" t="s">
        <v>36</v>
      </c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</row>
    <row r="1371" spans="2:32" ht="30" customHeight="1">
      <c r="B1371" s="16">
        <v>1370</v>
      </c>
      <c r="C1371" s="6">
        <v>60000000720</v>
      </c>
      <c r="D1371" s="22">
        <v>61043300000</v>
      </c>
      <c r="E1371" s="23" t="s">
        <v>569</v>
      </c>
      <c r="F1371" s="27" t="s">
        <v>154</v>
      </c>
      <c r="G1371" s="6" t="s">
        <v>20</v>
      </c>
      <c r="H1371" s="6">
        <v>210</v>
      </c>
      <c r="I1371" s="6">
        <v>210</v>
      </c>
      <c r="J1371" s="6">
        <f t="shared" si="21"/>
        <v>0.21</v>
      </c>
      <c r="K1371" s="6">
        <v>1</v>
      </c>
      <c r="L1371" s="6" t="s">
        <v>309</v>
      </c>
      <c r="M1371" s="6" t="s">
        <v>42</v>
      </c>
      <c r="N1371" s="6" t="s">
        <v>36</v>
      </c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</row>
    <row r="1372" spans="2:32" ht="45" customHeight="1">
      <c r="B1372" s="16">
        <v>1371</v>
      </c>
      <c r="C1372" s="6">
        <v>60000000721</v>
      </c>
      <c r="D1372" s="22">
        <v>61044300000</v>
      </c>
      <c r="E1372" s="23" t="s">
        <v>541</v>
      </c>
      <c r="F1372" s="27" t="s">
        <v>64</v>
      </c>
      <c r="G1372" s="6" t="s">
        <v>20</v>
      </c>
      <c r="H1372" s="6">
        <v>508</v>
      </c>
      <c r="I1372" s="6">
        <v>508</v>
      </c>
      <c r="J1372" s="6">
        <f t="shared" si="21"/>
        <v>0.50800000000000001</v>
      </c>
      <c r="K1372" s="6">
        <v>1</v>
      </c>
      <c r="L1372" s="6" t="s">
        <v>309</v>
      </c>
      <c r="M1372" s="6" t="s">
        <v>67</v>
      </c>
      <c r="N1372" s="6" t="s">
        <v>36</v>
      </c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</row>
    <row r="1373" spans="2:32" ht="45" customHeight="1">
      <c r="B1373" s="16">
        <v>1372</v>
      </c>
      <c r="C1373" s="6">
        <v>60000000722</v>
      </c>
      <c r="D1373" s="22">
        <v>61044300000</v>
      </c>
      <c r="E1373" s="23" t="s">
        <v>541</v>
      </c>
      <c r="F1373" s="27" t="s">
        <v>64</v>
      </c>
      <c r="G1373" s="6" t="s">
        <v>20</v>
      </c>
      <c r="H1373" s="6">
        <v>566</v>
      </c>
      <c r="I1373" s="6">
        <v>566</v>
      </c>
      <c r="J1373" s="6">
        <f t="shared" si="21"/>
        <v>0.56599999999999995</v>
      </c>
      <c r="K1373" s="6">
        <v>1</v>
      </c>
      <c r="L1373" s="6" t="s">
        <v>309</v>
      </c>
      <c r="M1373" s="6" t="s">
        <v>42</v>
      </c>
      <c r="N1373" s="6" t="s">
        <v>36</v>
      </c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</row>
    <row r="1374" spans="2:32" ht="30" customHeight="1">
      <c r="B1374" s="16">
        <v>1373</v>
      </c>
      <c r="C1374" s="6">
        <v>60000000723</v>
      </c>
      <c r="D1374" s="22">
        <v>61062000000</v>
      </c>
      <c r="E1374" s="23" t="s">
        <v>599</v>
      </c>
      <c r="F1374" s="27" t="s">
        <v>310</v>
      </c>
      <c r="G1374" s="6" t="s">
        <v>20</v>
      </c>
      <c r="H1374" s="6">
        <v>102</v>
      </c>
      <c r="I1374" s="6">
        <v>102</v>
      </c>
      <c r="J1374" s="6">
        <f t="shared" si="21"/>
        <v>0.10199999999999999</v>
      </c>
      <c r="K1374" s="6">
        <v>1</v>
      </c>
      <c r="L1374" s="6" t="s">
        <v>309</v>
      </c>
      <c r="M1374" s="6" t="s">
        <v>42</v>
      </c>
      <c r="N1374" s="6" t="s">
        <v>36</v>
      </c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</row>
    <row r="1375" spans="2:32" ht="45" customHeight="1">
      <c r="B1375" s="16">
        <v>1374</v>
      </c>
      <c r="C1375" s="6">
        <v>60000000724</v>
      </c>
      <c r="D1375" s="22">
        <v>61044300000</v>
      </c>
      <c r="E1375" s="23" t="s">
        <v>541</v>
      </c>
      <c r="F1375" s="27" t="s">
        <v>64</v>
      </c>
      <c r="G1375" s="6" t="s">
        <v>20</v>
      </c>
      <c r="H1375" s="6">
        <v>370</v>
      </c>
      <c r="I1375" s="6">
        <v>370</v>
      </c>
      <c r="J1375" s="6">
        <f t="shared" si="21"/>
        <v>0.37</v>
      </c>
      <c r="K1375" s="6">
        <v>1</v>
      </c>
      <c r="L1375" s="6" t="s">
        <v>309</v>
      </c>
      <c r="M1375" s="6" t="s">
        <v>42</v>
      </c>
      <c r="N1375" s="6" t="s">
        <v>36</v>
      </c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</row>
    <row r="1376" spans="2:32" ht="45" customHeight="1">
      <c r="B1376" s="16">
        <v>1375</v>
      </c>
      <c r="C1376" s="6">
        <v>60000000725</v>
      </c>
      <c r="D1376" s="22">
        <v>61099020000</v>
      </c>
      <c r="E1376" s="23" t="s">
        <v>604</v>
      </c>
      <c r="F1376" s="27" t="s">
        <v>175</v>
      </c>
      <c r="G1376" s="6" t="s">
        <v>20</v>
      </c>
      <c r="H1376" s="6">
        <v>120</v>
      </c>
      <c r="I1376" s="6">
        <v>120</v>
      </c>
      <c r="J1376" s="6">
        <f t="shared" si="21"/>
        <v>0.12</v>
      </c>
      <c r="K1376" s="6">
        <v>1</v>
      </c>
      <c r="L1376" s="6" t="s">
        <v>309</v>
      </c>
      <c r="M1376" s="6" t="s">
        <v>42</v>
      </c>
      <c r="N1376" s="6" t="s">
        <v>36</v>
      </c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</row>
    <row r="1377" spans="2:32" ht="30" customHeight="1">
      <c r="B1377" s="16">
        <v>1376</v>
      </c>
      <c r="C1377" s="6">
        <v>60000000726</v>
      </c>
      <c r="D1377" s="22">
        <v>61062000000</v>
      </c>
      <c r="E1377" s="23" t="s">
        <v>599</v>
      </c>
      <c r="F1377" s="27" t="s">
        <v>310</v>
      </c>
      <c r="G1377" s="6" t="s">
        <v>20</v>
      </c>
      <c r="H1377" s="6">
        <v>178</v>
      </c>
      <c r="I1377" s="6">
        <v>178</v>
      </c>
      <c r="J1377" s="6">
        <f t="shared" si="21"/>
        <v>0.17799999999999999</v>
      </c>
      <c r="K1377" s="6">
        <v>1</v>
      </c>
      <c r="L1377" s="6" t="s">
        <v>309</v>
      </c>
      <c r="M1377" s="6" t="s">
        <v>67</v>
      </c>
      <c r="N1377" s="6" t="s">
        <v>170</v>
      </c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</row>
    <row r="1378" spans="2:32" ht="30" customHeight="1">
      <c r="B1378" s="16">
        <v>1377</v>
      </c>
      <c r="C1378" s="6">
        <v>60000000727</v>
      </c>
      <c r="D1378" s="22">
        <v>61062000000</v>
      </c>
      <c r="E1378" s="23" t="s">
        <v>599</v>
      </c>
      <c r="F1378" s="27" t="s">
        <v>14</v>
      </c>
      <c r="G1378" s="6" t="s">
        <v>20</v>
      </c>
      <c r="H1378" s="6">
        <v>206</v>
      </c>
      <c r="I1378" s="6">
        <v>206</v>
      </c>
      <c r="J1378" s="6">
        <f t="shared" si="21"/>
        <v>0.20599999999999999</v>
      </c>
      <c r="K1378" s="6">
        <v>1</v>
      </c>
      <c r="L1378" s="6" t="s">
        <v>309</v>
      </c>
      <c r="M1378" s="6" t="s">
        <v>42</v>
      </c>
      <c r="N1378" s="6" t="s">
        <v>36</v>
      </c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</row>
    <row r="1379" spans="2:32" ht="45" customHeight="1">
      <c r="B1379" s="16">
        <v>1378</v>
      </c>
      <c r="C1379" s="6">
        <v>60000000728</v>
      </c>
      <c r="D1379" s="22">
        <v>61044300000</v>
      </c>
      <c r="E1379" s="23" t="s">
        <v>541</v>
      </c>
      <c r="F1379" s="27" t="s">
        <v>64</v>
      </c>
      <c r="G1379" s="6" t="s">
        <v>20</v>
      </c>
      <c r="H1379" s="6">
        <v>312</v>
      </c>
      <c r="I1379" s="6">
        <v>312</v>
      </c>
      <c r="J1379" s="6">
        <f t="shared" si="21"/>
        <v>0.312</v>
      </c>
      <c r="K1379" s="6">
        <v>1</v>
      </c>
      <c r="L1379" s="6" t="s">
        <v>309</v>
      </c>
      <c r="M1379" s="6" t="s">
        <v>42</v>
      </c>
      <c r="N1379" s="6" t="s">
        <v>36</v>
      </c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</row>
    <row r="1380" spans="2:32" ht="30" customHeight="1">
      <c r="B1380" s="16">
        <v>1379</v>
      </c>
      <c r="C1380" s="6">
        <v>60000000729</v>
      </c>
      <c r="D1380" s="22">
        <v>61046300000</v>
      </c>
      <c r="E1380" s="23" t="s">
        <v>592</v>
      </c>
      <c r="F1380" s="27" t="s">
        <v>69</v>
      </c>
      <c r="G1380" s="6" t="s">
        <v>20</v>
      </c>
      <c r="H1380" s="6">
        <v>160</v>
      </c>
      <c r="I1380" s="6">
        <v>160</v>
      </c>
      <c r="J1380" s="6">
        <f t="shared" si="21"/>
        <v>0.16</v>
      </c>
      <c r="K1380" s="6">
        <v>1</v>
      </c>
      <c r="L1380" s="6" t="s">
        <v>309</v>
      </c>
      <c r="M1380" s="6" t="s">
        <v>42</v>
      </c>
      <c r="N1380" s="6" t="s">
        <v>117</v>
      </c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</row>
    <row r="1381" spans="2:32" ht="45" customHeight="1">
      <c r="B1381" s="16">
        <v>1380</v>
      </c>
      <c r="C1381" s="6">
        <v>60000000730</v>
      </c>
      <c r="D1381" s="22">
        <v>61044300000</v>
      </c>
      <c r="E1381" s="23" t="s">
        <v>541</v>
      </c>
      <c r="F1381" s="27" t="s">
        <v>64</v>
      </c>
      <c r="G1381" s="6" t="s">
        <v>20</v>
      </c>
      <c r="H1381" s="6">
        <v>618</v>
      </c>
      <c r="I1381" s="6">
        <v>618</v>
      </c>
      <c r="J1381" s="6">
        <f t="shared" si="21"/>
        <v>0.61799999999999999</v>
      </c>
      <c r="K1381" s="6">
        <v>1</v>
      </c>
      <c r="L1381" s="6" t="s">
        <v>309</v>
      </c>
      <c r="M1381" s="6" t="s">
        <v>42</v>
      </c>
      <c r="N1381" s="6" t="s">
        <v>36</v>
      </c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</row>
    <row r="1382" spans="2:32" ht="30" customHeight="1">
      <c r="B1382" s="16">
        <v>1381</v>
      </c>
      <c r="C1382" s="6">
        <v>60000000731</v>
      </c>
      <c r="D1382" s="22">
        <v>62046318000</v>
      </c>
      <c r="E1382" s="23" t="s">
        <v>511</v>
      </c>
      <c r="F1382" s="27" t="s">
        <v>52</v>
      </c>
      <c r="G1382" s="6" t="s">
        <v>20</v>
      </c>
      <c r="H1382" s="6">
        <v>422</v>
      </c>
      <c r="I1382" s="6">
        <v>422</v>
      </c>
      <c r="J1382" s="6">
        <f t="shared" si="21"/>
        <v>0.42199999999999999</v>
      </c>
      <c r="K1382" s="6">
        <v>1</v>
      </c>
      <c r="L1382" s="6" t="s">
        <v>309</v>
      </c>
      <c r="M1382" s="6" t="s">
        <v>42</v>
      </c>
      <c r="N1382" s="6" t="s">
        <v>36</v>
      </c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</row>
    <row r="1383" spans="2:32" ht="30" customHeight="1">
      <c r="B1383" s="16">
        <v>1382</v>
      </c>
      <c r="C1383" s="6">
        <v>60000000732</v>
      </c>
      <c r="D1383" s="22">
        <v>61062000000</v>
      </c>
      <c r="E1383" s="23" t="s">
        <v>599</v>
      </c>
      <c r="F1383" s="27" t="s">
        <v>310</v>
      </c>
      <c r="G1383" s="6" t="s">
        <v>20</v>
      </c>
      <c r="H1383" s="6">
        <v>202</v>
      </c>
      <c r="I1383" s="6">
        <v>202</v>
      </c>
      <c r="J1383" s="6">
        <f t="shared" si="21"/>
        <v>0.20200000000000001</v>
      </c>
      <c r="K1383" s="6">
        <v>1</v>
      </c>
      <c r="L1383" s="6" t="s">
        <v>309</v>
      </c>
      <c r="M1383" s="6" t="s">
        <v>67</v>
      </c>
      <c r="N1383" s="6" t="s">
        <v>170</v>
      </c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</row>
    <row r="1384" spans="2:32" ht="45" customHeight="1">
      <c r="B1384" s="16">
        <v>1383</v>
      </c>
      <c r="C1384" s="6">
        <v>60000000733</v>
      </c>
      <c r="D1384" s="22">
        <v>61044200000</v>
      </c>
      <c r="E1384" s="23" t="s">
        <v>506</v>
      </c>
      <c r="F1384" s="27" t="s">
        <v>64</v>
      </c>
      <c r="G1384" s="6" t="s">
        <v>20</v>
      </c>
      <c r="H1384" s="6">
        <v>298</v>
      </c>
      <c r="I1384" s="6">
        <v>298</v>
      </c>
      <c r="J1384" s="6">
        <f t="shared" si="21"/>
        <v>0.29799999999999999</v>
      </c>
      <c r="K1384" s="6">
        <v>1</v>
      </c>
      <c r="L1384" s="6" t="s">
        <v>309</v>
      </c>
      <c r="M1384" s="6" t="s">
        <v>67</v>
      </c>
      <c r="N1384" s="6" t="s">
        <v>13</v>
      </c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</row>
    <row r="1385" spans="2:32" ht="30" customHeight="1">
      <c r="B1385" s="16">
        <v>1384</v>
      </c>
      <c r="C1385" s="6">
        <v>60000000734</v>
      </c>
      <c r="D1385" s="22">
        <v>61046300000</v>
      </c>
      <c r="E1385" s="23" t="s">
        <v>592</v>
      </c>
      <c r="F1385" s="27" t="s">
        <v>69</v>
      </c>
      <c r="G1385" s="6" t="s">
        <v>20</v>
      </c>
      <c r="H1385" s="6">
        <v>276</v>
      </c>
      <c r="I1385" s="6">
        <v>276</v>
      </c>
      <c r="J1385" s="6">
        <f t="shared" si="21"/>
        <v>0.27600000000000002</v>
      </c>
      <c r="K1385" s="6">
        <v>1</v>
      </c>
      <c r="L1385" s="6" t="s">
        <v>309</v>
      </c>
      <c r="M1385" s="6" t="s">
        <v>42</v>
      </c>
      <c r="N1385" s="6" t="s">
        <v>36</v>
      </c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</row>
    <row r="1386" spans="2:32" ht="60" customHeight="1">
      <c r="B1386" s="16">
        <v>1385</v>
      </c>
      <c r="C1386" s="6">
        <v>60000000735</v>
      </c>
      <c r="D1386" s="22">
        <v>61044900000</v>
      </c>
      <c r="E1386" s="23" t="s">
        <v>590</v>
      </c>
      <c r="F1386" s="27" t="s">
        <v>64</v>
      </c>
      <c r="G1386" s="6" t="s">
        <v>20</v>
      </c>
      <c r="H1386" s="6">
        <v>284</v>
      </c>
      <c r="I1386" s="6">
        <v>284</v>
      </c>
      <c r="J1386" s="6">
        <f t="shared" si="21"/>
        <v>0.28399999999999997</v>
      </c>
      <c r="K1386" s="6">
        <v>1</v>
      </c>
      <c r="L1386" s="6" t="s">
        <v>309</v>
      </c>
      <c r="M1386" s="6" t="s">
        <v>67</v>
      </c>
      <c r="N1386" s="6" t="s">
        <v>149</v>
      </c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</row>
    <row r="1387" spans="2:32" ht="45" customHeight="1">
      <c r="B1387" s="16">
        <v>1386</v>
      </c>
      <c r="C1387" s="6">
        <v>60000000736</v>
      </c>
      <c r="D1387" s="22">
        <v>61044300000</v>
      </c>
      <c r="E1387" s="23" t="s">
        <v>541</v>
      </c>
      <c r="F1387" s="27" t="s">
        <v>64</v>
      </c>
      <c r="G1387" s="6" t="s">
        <v>20</v>
      </c>
      <c r="H1387" s="6">
        <v>326</v>
      </c>
      <c r="I1387" s="6">
        <v>326</v>
      </c>
      <c r="J1387" s="6">
        <f t="shared" si="21"/>
        <v>0.32600000000000001</v>
      </c>
      <c r="K1387" s="6">
        <v>1</v>
      </c>
      <c r="L1387" s="6" t="s">
        <v>309</v>
      </c>
      <c r="M1387" s="6" t="s">
        <v>42</v>
      </c>
      <c r="N1387" s="6" t="s">
        <v>36</v>
      </c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</row>
    <row r="1388" spans="2:32" ht="30" customHeight="1">
      <c r="B1388" s="16">
        <v>1387</v>
      </c>
      <c r="C1388" s="6">
        <v>60000000737</v>
      </c>
      <c r="D1388" s="22">
        <v>61043300000</v>
      </c>
      <c r="E1388" s="23" t="s">
        <v>569</v>
      </c>
      <c r="F1388" s="27" t="s">
        <v>154</v>
      </c>
      <c r="G1388" s="6" t="s">
        <v>20</v>
      </c>
      <c r="H1388" s="6">
        <v>154</v>
      </c>
      <c r="I1388" s="6">
        <v>154</v>
      </c>
      <c r="J1388" s="6">
        <f t="shared" si="21"/>
        <v>0.154</v>
      </c>
      <c r="K1388" s="6">
        <v>1</v>
      </c>
      <c r="L1388" s="6" t="s">
        <v>309</v>
      </c>
      <c r="M1388" s="6" t="s">
        <v>42</v>
      </c>
      <c r="N1388" s="6" t="s">
        <v>36</v>
      </c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</row>
    <row r="1389" spans="2:32" ht="45" customHeight="1">
      <c r="B1389" s="16">
        <v>1388</v>
      </c>
      <c r="C1389" s="6">
        <v>60000000738</v>
      </c>
      <c r="D1389" s="22">
        <v>61044300000</v>
      </c>
      <c r="E1389" s="23" t="s">
        <v>541</v>
      </c>
      <c r="F1389" s="27" t="s">
        <v>64</v>
      </c>
      <c r="G1389" s="6" t="s">
        <v>20</v>
      </c>
      <c r="H1389" s="6">
        <v>384</v>
      </c>
      <c r="I1389" s="6">
        <v>384</v>
      </c>
      <c r="J1389" s="6">
        <f t="shared" si="21"/>
        <v>0.38400000000000001</v>
      </c>
      <c r="K1389" s="6">
        <v>1</v>
      </c>
      <c r="L1389" s="6" t="s">
        <v>309</v>
      </c>
      <c r="M1389" s="6" t="s">
        <v>42</v>
      </c>
      <c r="N1389" s="6" t="s">
        <v>36</v>
      </c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</row>
    <row r="1390" spans="2:32" ht="30" customHeight="1">
      <c r="B1390" s="16">
        <v>1389</v>
      </c>
      <c r="C1390" s="6">
        <v>60000000739</v>
      </c>
      <c r="D1390" s="22">
        <v>61043300000</v>
      </c>
      <c r="E1390" s="23" t="s">
        <v>569</v>
      </c>
      <c r="F1390" s="27" t="s">
        <v>154</v>
      </c>
      <c r="G1390" s="6" t="s">
        <v>20</v>
      </c>
      <c r="H1390" s="6">
        <v>294</v>
      </c>
      <c r="I1390" s="6">
        <v>294</v>
      </c>
      <c r="J1390" s="6">
        <f t="shared" si="21"/>
        <v>0.29399999999999998</v>
      </c>
      <c r="K1390" s="6">
        <v>1</v>
      </c>
      <c r="L1390" s="6" t="s">
        <v>309</v>
      </c>
      <c r="M1390" s="6" t="s">
        <v>42</v>
      </c>
      <c r="N1390" s="6" t="s">
        <v>36</v>
      </c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</row>
    <row r="1391" spans="2:32" ht="45" customHeight="1">
      <c r="B1391" s="16">
        <v>1390</v>
      </c>
      <c r="C1391" s="6">
        <v>60000000740</v>
      </c>
      <c r="D1391" s="22">
        <v>61044300000</v>
      </c>
      <c r="E1391" s="23" t="s">
        <v>541</v>
      </c>
      <c r="F1391" s="27" t="s">
        <v>64</v>
      </c>
      <c r="G1391" s="6" t="s">
        <v>20</v>
      </c>
      <c r="H1391" s="6">
        <v>396</v>
      </c>
      <c r="I1391" s="6">
        <v>396</v>
      </c>
      <c r="J1391" s="6">
        <f t="shared" si="21"/>
        <v>0.39600000000000002</v>
      </c>
      <c r="K1391" s="6">
        <v>1</v>
      </c>
      <c r="L1391" s="6" t="s">
        <v>309</v>
      </c>
      <c r="M1391" s="6" t="s">
        <v>42</v>
      </c>
      <c r="N1391" s="6" t="s">
        <v>36</v>
      </c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</row>
    <row r="1392" spans="2:32" ht="45" customHeight="1">
      <c r="B1392" s="16">
        <v>1391</v>
      </c>
      <c r="C1392" s="6">
        <v>60000000741</v>
      </c>
      <c r="D1392" s="22">
        <v>62046990000</v>
      </c>
      <c r="E1392" s="23" t="s">
        <v>598</v>
      </c>
      <c r="F1392" s="27" t="s">
        <v>52</v>
      </c>
      <c r="G1392" s="6" t="s">
        <v>20</v>
      </c>
      <c r="H1392" s="6">
        <v>298</v>
      </c>
      <c r="I1392" s="6">
        <v>298</v>
      </c>
      <c r="J1392" s="6">
        <f t="shared" si="21"/>
        <v>0.29799999999999999</v>
      </c>
      <c r="K1392" s="6">
        <v>1</v>
      </c>
      <c r="L1392" s="6" t="s">
        <v>309</v>
      </c>
      <c r="M1392" s="6" t="s">
        <v>42</v>
      </c>
      <c r="N1392" s="6" t="s">
        <v>149</v>
      </c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</row>
    <row r="1393" spans="2:32" ht="30" customHeight="1">
      <c r="B1393" s="16">
        <v>1392</v>
      </c>
      <c r="C1393" s="6">
        <v>60000000742</v>
      </c>
      <c r="D1393" s="22">
        <v>61043300000</v>
      </c>
      <c r="E1393" s="23" t="s">
        <v>569</v>
      </c>
      <c r="F1393" s="27" t="s">
        <v>154</v>
      </c>
      <c r="G1393" s="6" t="s">
        <v>20</v>
      </c>
      <c r="H1393" s="6">
        <v>432</v>
      </c>
      <c r="I1393" s="6">
        <v>432</v>
      </c>
      <c r="J1393" s="6">
        <f t="shared" si="21"/>
        <v>0.432</v>
      </c>
      <c r="K1393" s="6">
        <v>1</v>
      </c>
      <c r="L1393" s="6" t="s">
        <v>309</v>
      </c>
      <c r="M1393" s="6" t="s">
        <v>42</v>
      </c>
      <c r="N1393" s="6" t="s">
        <v>36</v>
      </c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</row>
    <row r="1394" spans="2:32" ht="45" customHeight="1">
      <c r="B1394" s="16">
        <v>1393</v>
      </c>
      <c r="C1394" s="6">
        <v>60000000743</v>
      </c>
      <c r="D1394" s="22">
        <v>61044300000</v>
      </c>
      <c r="E1394" s="23" t="s">
        <v>541</v>
      </c>
      <c r="F1394" s="27" t="s">
        <v>64</v>
      </c>
      <c r="G1394" s="6" t="s">
        <v>20</v>
      </c>
      <c r="H1394" s="6">
        <v>366</v>
      </c>
      <c r="I1394" s="6">
        <v>366</v>
      </c>
      <c r="J1394" s="6">
        <f t="shared" si="21"/>
        <v>0.36599999999999999</v>
      </c>
      <c r="K1394" s="6">
        <v>1</v>
      </c>
      <c r="L1394" s="6" t="s">
        <v>309</v>
      </c>
      <c r="M1394" s="6" t="s">
        <v>42</v>
      </c>
      <c r="N1394" s="6" t="s">
        <v>36</v>
      </c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</row>
    <row r="1395" spans="2:32" ht="30" customHeight="1">
      <c r="B1395" s="16">
        <v>1394</v>
      </c>
      <c r="C1395" s="6">
        <v>60000000744</v>
      </c>
      <c r="D1395" s="22">
        <v>61061000000</v>
      </c>
      <c r="E1395" s="23" t="s">
        <v>539</v>
      </c>
      <c r="F1395" s="27" t="s">
        <v>14</v>
      </c>
      <c r="G1395" s="6" t="s">
        <v>20</v>
      </c>
      <c r="H1395" s="6">
        <v>192</v>
      </c>
      <c r="I1395" s="6">
        <v>192</v>
      </c>
      <c r="J1395" s="6">
        <f t="shared" si="21"/>
        <v>0.192</v>
      </c>
      <c r="K1395" s="6">
        <v>1</v>
      </c>
      <c r="L1395" s="6" t="s">
        <v>309</v>
      </c>
      <c r="M1395" s="6" t="s">
        <v>67</v>
      </c>
      <c r="N1395" s="6" t="s">
        <v>25</v>
      </c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</row>
    <row r="1396" spans="2:32" ht="45" customHeight="1">
      <c r="B1396" s="16">
        <v>1395</v>
      </c>
      <c r="C1396" s="6">
        <v>60000000745</v>
      </c>
      <c r="D1396" s="22">
        <v>61046300000</v>
      </c>
      <c r="E1396" s="23" t="s">
        <v>635</v>
      </c>
      <c r="F1396" s="27" t="s">
        <v>183</v>
      </c>
      <c r="G1396" s="6" t="s">
        <v>20</v>
      </c>
      <c r="H1396" s="6">
        <v>456</v>
      </c>
      <c r="I1396" s="6">
        <v>456</v>
      </c>
      <c r="J1396" s="6">
        <f t="shared" si="21"/>
        <v>0.45600000000000002</v>
      </c>
      <c r="K1396" s="6">
        <v>1</v>
      </c>
      <c r="L1396" s="6" t="s">
        <v>309</v>
      </c>
      <c r="M1396" s="6" t="s">
        <v>42</v>
      </c>
      <c r="N1396" s="6" t="s">
        <v>36</v>
      </c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</row>
    <row r="1397" spans="2:32" ht="45" customHeight="1">
      <c r="B1397" s="16">
        <v>1396</v>
      </c>
      <c r="C1397" s="6">
        <v>60000000746</v>
      </c>
      <c r="D1397" s="22">
        <v>61044300000</v>
      </c>
      <c r="E1397" s="23" t="s">
        <v>541</v>
      </c>
      <c r="F1397" s="27" t="s">
        <v>64</v>
      </c>
      <c r="G1397" s="6" t="s">
        <v>20</v>
      </c>
      <c r="H1397" s="6">
        <v>538</v>
      </c>
      <c r="I1397" s="6">
        <v>538</v>
      </c>
      <c r="J1397" s="6">
        <f t="shared" si="21"/>
        <v>0.53800000000000003</v>
      </c>
      <c r="K1397" s="6">
        <v>1</v>
      </c>
      <c r="L1397" s="6" t="s">
        <v>309</v>
      </c>
      <c r="M1397" s="6" t="s">
        <v>42</v>
      </c>
      <c r="N1397" s="6" t="s">
        <v>36</v>
      </c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</row>
    <row r="1398" spans="2:32" ht="45" customHeight="1">
      <c r="B1398" s="16">
        <v>1397</v>
      </c>
      <c r="C1398" s="6">
        <v>60000000747</v>
      </c>
      <c r="D1398" s="22">
        <v>61044300000</v>
      </c>
      <c r="E1398" s="23" t="s">
        <v>541</v>
      </c>
      <c r="F1398" s="27" t="s">
        <v>312</v>
      </c>
      <c r="G1398" s="6" t="s">
        <v>20</v>
      </c>
      <c r="H1398" s="6">
        <v>506</v>
      </c>
      <c r="I1398" s="6">
        <v>506</v>
      </c>
      <c r="J1398" s="6">
        <f t="shared" si="21"/>
        <v>0.50600000000000001</v>
      </c>
      <c r="K1398" s="6">
        <v>1</v>
      </c>
      <c r="L1398" s="6" t="s">
        <v>309</v>
      </c>
      <c r="M1398" s="6" t="s">
        <v>42</v>
      </c>
      <c r="N1398" s="6" t="s">
        <v>36</v>
      </c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</row>
    <row r="1399" spans="2:32" ht="45" customHeight="1">
      <c r="B1399" s="16">
        <v>1398</v>
      </c>
      <c r="C1399" s="6">
        <v>60000000748</v>
      </c>
      <c r="D1399" s="22">
        <v>61044300000</v>
      </c>
      <c r="E1399" s="23" t="s">
        <v>541</v>
      </c>
      <c r="F1399" s="27" t="s">
        <v>64</v>
      </c>
      <c r="G1399" s="6" t="s">
        <v>20</v>
      </c>
      <c r="H1399" s="6">
        <v>274</v>
      </c>
      <c r="I1399" s="6">
        <v>274</v>
      </c>
      <c r="J1399" s="6">
        <f t="shared" si="21"/>
        <v>0.27400000000000002</v>
      </c>
      <c r="K1399" s="6">
        <v>1</v>
      </c>
      <c r="L1399" s="6" t="s">
        <v>309</v>
      </c>
      <c r="M1399" s="6" t="s">
        <v>42</v>
      </c>
      <c r="N1399" s="6" t="s">
        <v>36</v>
      </c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</row>
    <row r="1400" spans="2:32" ht="30" customHeight="1">
      <c r="B1400" s="16">
        <v>1399</v>
      </c>
      <c r="C1400" s="6">
        <v>60000000749</v>
      </c>
      <c r="D1400" s="22">
        <v>61043300000</v>
      </c>
      <c r="E1400" s="23" t="s">
        <v>569</v>
      </c>
      <c r="F1400" s="27" t="s">
        <v>154</v>
      </c>
      <c r="G1400" s="6" t="s">
        <v>20</v>
      </c>
      <c r="H1400" s="6">
        <v>436</v>
      </c>
      <c r="I1400" s="6">
        <v>436</v>
      </c>
      <c r="J1400" s="6">
        <f t="shared" si="21"/>
        <v>0.436</v>
      </c>
      <c r="K1400" s="6">
        <v>1</v>
      </c>
      <c r="L1400" s="6" t="s">
        <v>309</v>
      </c>
      <c r="M1400" s="6" t="s">
        <v>42</v>
      </c>
      <c r="N1400" s="6" t="s">
        <v>36</v>
      </c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</row>
    <row r="1401" spans="2:32" ht="45" customHeight="1">
      <c r="B1401" s="16">
        <v>1400</v>
      </c>
      <c r="C1401" s="6">
        <v>60000000750</v>
      </c>
      <c r="D1401" s="22">
        <v>61046300000</v>
      </c>
      <c r="E1401" s="23" t="s">
        <v>635</v>
      </c>
      <c r="F1401" s="27" t="s">
        <v>183</v>
      </c>
      <c r="G1401" s="6" t="s">
        <v>20</v>
      </c>
      <c r="H1401" s="6">
        <v>546</v>
      </c>
      <c r="I1401" s="6">
        <v>546</v>
      </c>
      <c r="J1401" s="6">
        <f t="shared" si="21"/>
        <v>0.54600000000000004</v>
      </c>
      <c r="K1401" s="6">
        <v>1</v>
      </c>
      <c r="L1401" s="6" t="s">
        <v>309</v>
      </c>
      <c r="M1401" s="6" t="s">
        <v>42</v>
      </c>
      <c r="N1401" s="6" t="s">
        <v>36</v>
      </c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</row>
    <row r="1402" spans="2:32" ht="60" customHeight="1">
      <c r="B1402" s="16">
        <v>1401</v>
      </c>
      <c r="C1402" s="6">
        <v>60000000751</v>
      </c>
      <c r="D1402" s="22">
        <v>61044900000</v>
      </c>
      <c r="E1402" s="23" t="s">
        <v>590</v>
      </c>
      <c r="F1402" s="27" t="s">
        <v>64</v>
      </c>
      <c r="G1402" s="6" t="s">
        <v>20</v>
      </c>
      <c r="H1402" s="6">
        <v>414</v>
      </c>
      <c r="I1402" s="6">
        <v>414</v>
      </c>
      <c r="J1402" s="6">
        <f t="shared" si="21"/>
        <v>0.41399999999999998</v>
      </c>
      <c r="K1402" s="6">
        <v>1</v>
      </c>
      <c r="L1402" s="6" t="s">
        <v>309</v>
      </c>
      <c r="M1402" s="6" t="s">
        <v>42</v>
      </c>
      <c r="N1402" s="6" t="s">
        <v>149</v>
      </c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</row>
    <row r="1403" spans="2:32" ht="30" customHeight="1">
      <c r="B1403" s="16">
        <v>1402</v>
      </c>
      <c r="C1403" s="6">
        <v>60000000752</v>
      </c>
      <c r="D1403" s="22">
        <v>61043300000</v>
      </c>
      <c r="E1403" s="23" t="s">
        <v>569</v>
      </c>
      <c r="F1403" s="27" t="s">
        <v>154</v>
      </c>
      <c r="G1403" s="6" t="s">
        <v>20</v>
      </c>
      <c r="H1403" s="6">
        <v>330</v>
      </c>
      <c r="I1403" s="6">
        <v>330</v>
      </c>
      <c r="J1403" s="6">
        <f t="shared" si="21"/>
        <v>0.33</v>
      </c>
      <c r="K1403" s="6">
        <v>1</v>
      </c>
      <c r="L1403" s="6" t="s">
        <v>309</v>
      </c>
      <c r="M1403" s="6" t="s">
        <v>42</v>
      </c>
      <c r="N1403" s="6" t="s">
        <v>36</v>
      </c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</row>
    <row r="1404" spans="2:32" ht="30" customHeight="1">
      <c r="B1404" s="16">
        <v>1403</v>
      </c>
      <c r="C1404" s="6">
        <v>60000000753</v>
      </c>
      <c r="D1404" s="22">
        <v>62046318000</v>
      </c>
      <c r="E1404" s="23" t="s">
        <v>511</v>
      </c>
      <c r="F1404" s="27" t="s">
        <v>52</v>
      </c>
      <c r="G1404" s="6" t="s">
        <v>20</v>
      </c>
      <c r="H1404" s="6">
        <v>284</v>
      </c>
      <c r="I1404" s="6">
        <v>284</v>
      </c>
      <c r="J1404" s="6">
        <f t="shared" si="21"/>
        <v>0.28399999999999997</v>
      </c>
      <c r="K1404" s="6">
        <v>1</v>
      </c>
      <c r="L1404" s="6" t="s">
        <v>309</v>
      </c>
      <c r="M1404" s="6" t="s">
        <v>67</v>
      </c>
      <c r="N1404" s="6" t="s">
        <v>36</v>
      </c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</row>
    <row r="1405" spans="2:32" ht="45" customHeight="1">
      <c r="B1405" s="16">
        <v>1404</v>
      </c>
      <c r="C1405" s="6">
        <v>60000000754</v>
      </c>
      <c r="D1405" s="22">
        <v>61044200000</v>
      </c>
      <c r="E1405" s="23" t="s">
        <v>506</v>
      </c>
      <c r="F1405" s="27" t="s">
        <v>64</v>
      </c>
      <c r="G1405" s="6" t="s">
        <v>20</v>
      </c>
      <c r="H1405" s="6">
        <v>260</v>
      </c>
      <c r="I1405" s="6">
        <v>260</v>
      </c>
      <c r="J1405" s="6">
        <f t="shared" si="21"/>
        <v>0.26</v>
      </c>
      <c r="K1405" s="6">
        <v>1</v>
      </c>
      <c r="L1405" s="6" t="s">
        <v>309</v>
      </c>
      <c r="M1405" s="6" t="s">
        <v>42</v>
      </c>
      <c r="N1405" s="6" t="s">
        <v>25</v>
      </c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</row>
    <row r="1406" spans="2:32" ht="45" customHeight="1">
      <c r="B1406" s="16">
        <v>1405</v>
      </c>
      <c r="C1406" s="6">
        <v>60000000755</v>
      </c>
      <c r="D1406" s="22">
        <v>61044200000</v>
      </c>
      <c r="E1406" s="23" t="s">
        <v>506</v>
      </c>
      <c r="F1406" s="27" t="s">
        <v>64</v>
      </c>
      <c r="G1406" s="6" t="s">
        <v>20</v>
      </c>
      <c r="H1406" s="6">
        <v>350</v>
      </c>
      <c r="I1406" s="6">
        <v>350</v>
      </c>
      <c r="J1406" s="6">
        <f t="shared" si="21"/>
        <v>0.35</v>
      </c>
      <c r="K1406" s="6">
        <v>1</v>
      </c>
      <c r="L1406" s="6" t="s">
        <v>309</v>
      </c>
      <c r="M1406" s="6" t="s">
        <v>42</v>
      </c>
      <c r="N1406" s="6" t="s">
        <v>25</v>
      </c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</row>
    <row r="1407" spans="2:32" ht="60" customHeight="1">
      <c r="B1407" s="16">
        <v>1406</v>
      </c>
      <c r="C1407" s="6">
        <v>60000000756</v>
      </c>
      <c r="D1407" s="22">
        <v>61044900000</v>
      </c>
      <c r="E1407" s="23" t="s">
        <v>673</v>
      </c>
      <c r="F1407" s="27" t="s">
        <v>312</v>
      </c>
      <c r="G1407" s="6" t="s">
        <v>20</v>
      </c>
      <c r="H1407" s="6">
        <v>646</v>
      </c>
      <c r="I1407" s="6">
        <v>646</v>
      </c>
      <c r="J1407" s="6">
        <f t="shared" si="21"/>
        <v>0.64600000000000002</v>
      </c>
      <c r="K1407" s="6">
        <v>1</v>
      </c>
      <c r="L1407" s="6" t="s">
        <v>309</v>
      </c>
      <c r="M1407" s="6" t="s">
        <v>42</v>
      </c>
      <c r="N1407" s="6" t="s">
        <v>149</v>
      </c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</row>
    <row r="1408" spans="2:32" ht="30" customHeight="1">
      <c r="B1408" s="16">
        <v>1407</v>
      </c>
      <c r="C1408" s="6">
        <v>60000000757</v>
      </c>
      <c r="D1408" s="22">
        <v>61062000000</v>
      </c>
      <c r="E1408" s="23" t="s">
        <v>599</v>
      </c>
      <c r="F1408" s="27" t="s">
        <v>310</v>
      </c>
      <c r="G1408" s="6" t="s">
        <v>20</v>
      </c>
      <c r="H1408" s="6">
        <v>124</v>
      </c>
      <c r="I1408" s="6">
        <v>124</v>
      </c>
      <c r="J1408" s="6">
        <f t="shared" si="21"/>
        <v>0.124</v>
      </c>
      <c r="K1408" s="6">
        <v>1</v>
      </c>
      <c r="L1408" s="6" t="s">
        <v>309</v>
      </c>
      <c r="M1408" s="6" t="s">
        <v>42</v>
      </c>
      <c r="N1408" s="6" t="s">
        <v>36</v>
      </c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</row>
    <row r="1409" spans="2:32" ht="45" customHeight="1">
      <c r="B1409" s="16">
        <v>1408</v>
      </c>
      <c r="C1409" s="6">
        <v>60000000758</v>
      </c>
      <c r="D1409" s="22">
        <v>61044200000</v>
      </c>
      <c r="E1409" s="23" t="s">
        <v>506</v>
      </c>
      <c r="F1409" s="27" t="s">
        <v>64</v>
      </c>
      <c r="G1409" s="6" t="s">
        <v>20</v>
      </c>
      <c r="H1409" s="6">
        <v>322</v>
      </c>
      <c r="I1409" s="6">
        <v>322</v>
      </c>
      <c r="J1409" s="6">
        <f t="shared" si="21"/>
        <v>0.32200000000000001</v>
      </c>
      <c r="K1409" s="6">
        <v>1</v>
      </c>
      <c r="L1409" s="6" t="s">
        <v>309</v>
      </c>
      <c r="M1409" s="6" t="s">
        <v>67</v>
      </c>
      <c r="N1409" s="6" t="s">
        <v>25</v>
      </c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</row>
    <row r="1410" spans="2:32" ht="30" customHeight="1">
      <c r="B1410" s="16">
        <v>1409</v>
      </c>
      <c r="C1410" s="6">
        <v>60000000759</v>
      </c>
      <c r="D1410" s="22">
        <v>61062000000</v>
      </c>
      <c r="E1410" s="23" t="s">
        <v>591</v>
      </c>
      <c r="F1410" s="27" t="s">
        <v>47</v>
      </c>
      <c r="G1410" s="6" t="s">
        <v>20</v>
      </c>
      <c r="H1410" s="6">
        <v>92</v>
      </c>
      <c r="I1410" s="6">
        <v>92</v>
      </c>
      <c r="J1410" s="6">
        <f t="shared" ref="J1410:J1473" si="22">I1410/1000</f>
        <v>9.1999999999999998E-2</v>
      </c>
      <c r="K1410" s="6">
        <v>1</v>
      </c>
      <c r="L1410" s="6" t="s">
        <v>309</v>
      </c>
      <c r="M1410" s="6" t="s">
        <v>42</v>
      </c>
      <c r="N1410" s="6" t="s">
        <v>117</v>
      </c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</row>
    <row r="1411" spans="2:32" ht="45" customHeight="1">
      <c r="B1411" s="16">
        <v>1410</v>
      </c>
      <c r="C1411" s="6">
        <v>60000000760</v>
      </c>
      <c r="D1411" s="22">
        <v>61046900090</v>
      </c>
      <c r="E1411" s="23" t="s">
        <v>613</v>
      </c>
      <c r="F1411" s="27" t="s">
        <v>69</v>
      </c>
      <c r="G1411" s="6" t="s">
        <v>20</v>
      </c>
      <c r="H1411" s="6">
        <v>148</v>
      </c>
      <c r="I1411" s="6">
        <v>148</v>
      </c>
      <c r="J1411" s="6">
        <f t="shared" si="22"/>
        <v>0.14799999999999999</v>
      </c>
      <c r="K1411" s="6">
        <v>1</v>
      </c>
      <c r="L1411" s="6" t="s">
        <v>309</v>
      </c>
      <c r="M1411" s="6" t="s">
        <v>67</v>
      </c>
      <c r="N1411" s="6" t="s">
        <v>180</v>
      </c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</row>
    <row r="1412" spans="2:32" ht="30" customHeight="1">
      <c r="B1412" s="16">
        <v>1411</v>
      </c>
      <c r="C1412" s="6">
        <v>60000000773</v>
      </c>
      <c r="D1412" s="22">
        <v>61043300000</v>
      </c>
      <c r="E1412" s="23" t="s">
        <v>569</v>
      </c>
      <c r="F1412" s="27" t="s">
        <v>154</v>
      </c>
      <c r="G1412" s="6" t="s">
        <v>20</v>
      </c>
      <c r="H1412" s="6">
        <v>172</v>
      </c>
      <c r="I1412" s="6">
        <v>172</v>
      </c>
      <c r="J1412" s="6">
        <f t="shared" si="22"/>
        <v>0.17199999999999999</v>
      </c>
      <c r="K1412" s="6">
        <v>1</v>
      </c>
      <c r="L1412" s="6" t="s">
        <v>309</v>
      </c>
      <c r="M1412" s="6" t="s">
        <v>42</v>
      </c>
      <c r="N1412" s="6" t="s">
        <v>36</v>
      </c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</row>
    <row r="1413" spans="2:32" ht="30" customHeight="1">
      <c r="B1413" s="16">
        <v>1412</v>
      </c>
      <c r="C1413" s="6">
        <v>60000000774</v>
      </c>
      <c r="D1413" s="22">
        <v>61043300000</v>
      </c>
      <c r="E1413" s="23" t="s">
        <v>569</v>
      </c>
      <c r="F1413" s="27" t="s">
        <v>154</v>
      </c>
      <c r="G1413" s="6" t="s">
        <v>20</v>
      </c>
      <c r="H1413" s="6">
        <v>136</v>
      </c>
      <c r="I1413" s="6">
        <v>136</v>
      </c>
      <c r="J1413" s="6">
        <f t="shared" si="22"/>
        <v>0.13600000000000001</v>
      </c>
      <c r="K1413" s="6">
        <v>1</v>
      </c>
      <c r="L1413" s="6" t="s">
        <v>309</v>
      </c>
      <c r="M1413" s="6" t="s">
        <v>42</v>
      </c>
      <c r="N1413" s="6" t="s">
        <v>72</v>
      </c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</row>
    <row r="1414" spans="2:32" ht="60" customHeight="1">
      <c r="B1414" s="16">
        <v>1413</v>
      </c>
      <c r="C1414" s="6">
        <v>60000000775</v>
      </c>
      <c r="D1414" s="22">
        <v>61044900000</v>
      </c>
      <c r="E1414" s="23" t="s">
        <v>673</v>
      </c>
      <c r="F1414" s="27" t="s">
        <v>312</v>
      </c>
      <c r="G1414" s="6" t="s">
        <v>20</v>
      </c>
      <c r="H1414" s="6">
        <v>462</v>
      </c>
      <c r="I1414" s="6">
        <v>462</v>
      </c>
      <c r="J1414" s="6">
        <f t="shared" si="22"/>
        <v>0.46200000000000002</v>
      </c>
      <c r="K1414" s="6">
        <v>1</v>
      </c>
      <c r="L1414" s="6" t="s">
        <v>309</v>
      </c>
      <c r="M1414" s="6" t="s">
        <v>42</v>
      </c>
      <c r="N1414" s="6" t="s">
        <v>149</v>
      </c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</row>
    <row r="1415" spans="2:32" ht="30" customHeight="1">
      <c r="B1415" s="16">
        <v>1414</v>
      </c>
      <c r="C1415" s="6">
        <v>60000000772</v>
      </c>
      <c r="D1415" s="22">
        <v>61091000000</v>
      </c>
      <c r="E1415" s="23" t="s">
        <v>500</v>
      </c>
      <c r="F1415" s="27" t="s">
        <v>46</v>
      </c>
      <c r="G1415" s="6" t="s">
        <v>20</v>
      </c>
      <c r="H1415" s="6">
        <v>134</v>
      </c>
      <c r="I1415" s="6">
        <v>134</v>
      </c>
      <c r="J1415" s="6">
        <f t="shared" si="22"/>
        <v>0.13400000000000001</v>
      </c>
      <c r="K1415" s="6">
        <v>1</v>
      </c>
      <c r="L1415" s="6" t="s">
        <v>309</v>
      </c>
      <c r="M1415" s="6" t="s">
        <v>18</v>
      </c>
      <c r="N1415" s="6" t="s">
        <v>313</v>
      </c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</row>
    <row r="1416" spans="2:32" ht="45" customHeight="1">
      <c r="B1416" s="16">
        <v>1415</v>
      </c>
      <c r="C1416" s="6">
        <v>60000000762</v>
      </c>
      <c r="D1416" s="22">
        <v>61046300000</v>
      </c>
      <c r="E1416" s="23" t="s">
        <v>635</v>
      </c>
      <c r="F1416" s="27" t="s">
        <v>183</v>
      </c>
      <c r="G1416" s="6" t="s">
        <v>20</v>
      </c>
      <c r="H1416" s="6">
        <v>594</v>
      </c>
      <c r="I1416" s="6">
        <v>594</v>
      </c>
      <c r="J1416" s="6">
        <f t="shared" si="22"/>
        <v>0.59399999999999997</v>
      </c>
      <c r="K1416" s="6">
        <v>1</v>
      </c>
      <c r="L1416" s="6" t="s">
        <v>309</v>
      </c>
      <c r="M1416" s="6" t="s">
        <v>42</v>
      </c>
      <c r="N1416" s="6" t="s">
        <v>36</v>
      </c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</row>
    <row r="1417" spans="2:32" ht="45" customHeight="1">
      <c r="B1417" s="16">
        <v>1416</v>
      </c>
      <c r="C1417" s="6">
        <v>60000000769</v>
      </c>
      <c r="D1417" s="22">
        <v>61099090000</v>
      </c>
      <c r="E1417" s="23" t="s">
        <v>653</v>
      </c>
      <c r="F1417" s="27" t="s">
        <v>46</v>
      </c>
      <c r="G1417" s="6" t="s">
        <v>20</v>
      </c>
      <c r="H1417" s="6">
        <v>104</v>
      </c>
      <c r="I1417" s="6">
        <v>104</v>
      </c>
      <c r="J1417" s="6">
        <f t="shared" si="22"/>
        <v>0.104</v>
      </c>
      <c r="K1417" s="6">
        <v>1</v>
      </c>
      <c r="L1417" s="6" t="s">
        <v>309</v>
      </c>
      <c r="M1417" s="6" t="s">
        <v>42</v>
      </c>
      <c r="N1417" s="6" t="s">
        <v>149</v>
      </c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</row>
    <row r="1418" spans="2:32" ht="45" customHeight="1">
      <c r="B1418" s="16">
        <v>1417</v>
      </c>
      <c r="C1418" s="6">
        <v>60000000765</v>
      </c>
      <c r="D1418" s="22">
        <v>61044300000</v>
      </c>
      <c r="E1418" s="23" t="s">
        <v>541</v>
      </c>
      <c r="F1418" s="27" t="s">
        <v>64</v>
      </c>
      <c r="G1418" s="6" t="s">
        <v>20</v>
      </c>
      <c r="H1418" s="6">
        <v>338</v>
      </c>
      <c r="I1418" s="6">
        <v>338</v>
      </c>
      <c r="J1418" s="6">
        <f t="shared" si="22"/>
        <v>0.33800000000000002</v>
      </c>
      <c r="K1418" s="6">
        <v>1</v>
      </c>
      <c r="L1418" s="6" t="s">
        <v>309</v>
      </c>
      <c r="M1418" s="6" t="s">
        <v>67</v>
      </c>
      <c r="N1418" s="6" t="s">
        <v>36</v>
      </c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</row>
    <row r="1419" spans="2:32" ht="45" customHeight="1">
      <c r="B1419" s="16">
        <v>1418</v>
      </c>
      <c r="C1419" s="6">
        <v>60000000767</v>
      </c>
      <c r="D1419" s="22">
        <v>61045200000</v>
      </c>
      <c r="E1419" s="23" t="s">
        <v>639</v>
      </c>
      <c r="F1419" s="27" t="s">
        <v>50</v>
      </c>
      <c r="G1419" s="6" t="s">
        <v>20</v>
      </c>
      <c r="H1419" s="6">
        <v>242</v>
      </c>
      <c r="I1419" s="6">
        <v>242</v>
      </c>
      <c r="J1419" s="6">
        <f t="shared" si="22"/>
        <v>0.24199999999999999</v>
      </c>
      <c r="K1419" s="6">
        <v>1</v>
      </c>
      <c r="L1419" s="6" t="s">
        <v>309</v>
      </c>
      <c r="M1419" s="6" t="s">
        <v>67</v>
      </c>
      <c r="N1419" s="6" t="s">
        <v>13</v>
      </c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</row>
    <row r="1420" spans="2:32" ht="45" customHeight="1">
      <c r="B1420" s="16">
        <v>1419</v>
      </c>
      <c r="C1420" s="6">
        <v>60000000764</v>
      </c>
      <c r="D1420" s="22">
        <v>61046300000</v>
      </c>
      <c r="E1420" s="23" t="s">
        <v>635</v>
      </c>
      <c r="F1420" s="27" t="s">
        <v>183</v>
      </c>
      <c r="G1420" s="6" t="s">
        <v>20</v>
      </c>
      <c r="H1420" s="6">
        <v>474</v>
      </c>
      <c r="I1420" s="6">
        <v>474</v>
      </c>
      <c r="J1420" s="6">
        <f t="shared" si="22"/>
        <v>0.47399999999999998</v>
      </c>
      <c r="K1420" s="6">
        <v>1</v>
      </c>
      <c r="L1420" s="6" t="s">
        <v>309</v>
      </c>
      <c r="M1420" s="6" t="s">
        <v>42</v>
      </c>
      <c r="N1420" s="6" t="s">
        <v>36</v>
      </c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</row>
    <row r="1421" spans="2:32" ht="30" customHeight="1">
      <c r="B1421" s="16">
        <v>1420</v>
      </c>
      <c r="C1421" s="6">
        <v>60000000768</v>
      </c>
      <c r="D1421" s="22">
        <v>61091000000</v>
      </c>
      <c r="E1421" s="23" t="s">
        <v>500</v>
      </c>
      <c r="F1421" s="27" t="s">
        <v>46</v>
      </c>
      <c r="G1421" s="6" t="s">
        <v>20</v>
      </c>
      <c r="H1421" s="6">
        <v>156</v>
      </c>
      <c r="I1421" s="6">
        <v>156</v>
      </c>
      <c r="J1421" s="6">
        <f t="shared" si="22"/>
        <v>0.156</v>
      </c>
      <c r="K1421" s="6">
        <v>1</v>
      </c>
      <c r="L1421" s="6" t="s">
        <v>309</v>
      </c>
      <c r="M1421" s="6" t="s">
        <v>18</v>
      </c>
      <c r="N1421" s="6" t="s">
        <v>313</v>
      </c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</row>
    <row r="1422" spans="2:32" ht="30" customHeight="1">
      <c r="B1422" s="16">
        <v>1421</v>
      </c>
      <c r="C1422" s="6">
        <v>60000000766</v>
      </c>
      <c r="D1422" s="22">
        <v>61043300000</v>
      </c>
      <c r="E1422" s="23" t="s">
        <v>569</v>
      </c>
      <c r="F1422" s="27" t="s">
        <v>154</v>
      </c>
      <c r="G1422" s="6" t="s">
        <v>20</v>
      </c>
      <c r="H1422" s="6">
        <v>464</v>
      </c>
      <c r="I1422" s="6">
        <v>464</v>
      </c>
      <c r="J1422" s="6">
        <f t="shared" si="22"/>
        <v>0.46400000000000002</v>
      </c>
      <c r="K1422" s="6">
        <v>1</v>
      </c>
      <c r="L1422" s="6" t="s">
        <v>309</v>
      </c>
      <c r="M1422" s="6" t="s">
        <v>42</v>
      </c>
      <c r="N1422" s="6" t="s">
        <v>36</v>
      </c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</row>
    <row r="1423" spans="2:32" ht="45" customHeight="1">
      <c r="B1423" s="16">
        <v>1422</v>
      </c>
      <c r="C1423" s="6">
        <v>60000000770</v>
      </c>
      <c r="D1423" s="22">
        <v>61046300000</v>
      </c>
      <c r="E1423" s="23" t="s">
        <v>635</v>
      </c>
      <c r="F1423" s="27" t="s">
        <v>183</v>
      </c>
      <c r="G1423" s="6" t="s">
        <v>20</v>
      </c>
      <c r="H1423" s="6">
        <v>552</v>
      </c>
      <c r="I1423" s="6">
        <v>552</v>
      </c>
      <c r="J1423" s="6">
        <f t="shared" si="22"/>
        <v>0.55200000000000005</v>
      </c>
      <c r="K1423" s="6">
        <v>1</v>
      </c>
      <c r="L1423" s="6" t="s">
        <v>309</v>
      </c>
      <c r="M1423" s="6" t="s">
        <v>42</v>
      </c>
      <c r="N1423" s="6" t="s">
        <v>36</v>
      </c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</row>
    <row r="1424" spans="2:32" ht="30" customHeight="1">
      <c r="B1424" s="16">
        <v>1423</v>
      </c>
      <c r="C1424" s="6">
        <v>60000000771</v>
      </c>
      <c r="D1424" s="22">
        <v>61062000000</v>
      </c>
      <c r="E1424" s="23" t="s">
        <v>599</v>
      </c>
      <c r="F1424" s="27" t="s">
        <v>310</v>
      </c>
      <c r="G1424" s="6" t="s">
        <v>20</v>
      </c>
      <c r="H1424" s="6">
        <v>124</v>
      </c>
      <c r="I1424" s="6">
        <v>124</v>
      </c>
      <c r="J1424" s="6">
        <f t="shared" si="22"/>
        <v>0.124</v>
      </c>
      <c r="K1424" s="6">
        <v>1</v>
      </c>
      <c r="L1424" s="6" t="s">
        <v>309</v>
      </c>
      <c r="M1424" s="6" t="s">
        <v>42</v>
      </c>
      <c r="N1424" s="6" t="s">
        <v>36</v>
      </c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</row>
    <row r="1425" spans="2:32" ht="45" customHeight="1">
      <c r="B1425" s="16">
        <v>1424</v>
      </c>
      <c r="C1425" s="6">
        <v>60000000761</v>
      </c>
      <c r="D1425" s="22">
        <v>61044300000</v>
      </c>
      <c r="E1425" s="23" t="s">
        <v>541</v>
      </c>
      <c r="F1425" s="27" t="s">
        <v>312</v>
      </c>
      <c r="G1425" s="6" t="s">
        <v>20</v>
      </c>
      <c r="H1425" s="6">
        <v>446</v>
      </c>
      <c r="I1425" s="6">
        <v>446</v>
      </c>
      <c r="J1425" s="6">
        <f t="shared" si="22"/>
        <v>0.44600000000000001</v>
      </c>
      <c r="K1425" s="6">
        <v>1</v>
      </c>
      <c r="L1425" s="6" t="s">
        <v>309</v>
      </c>
      <c r="M1425" s="6" t="s">
        <v>42</v>
      </c>
      <c r="N1425" s="6" t="s">
        <v>36</v>
      </c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</row>
    <row r="1426" spans="2:32" ht="45" customHeight="1">
      <c r="B1426" s="16">
        <v>1425</v>
      </c>
      <c r="C1426" s="6">
        <v>60000000763</v>
      </c>
      <c r="D1426" s="22">
        <v>61069090000</v>
      </c>
      <c r="E1426" s="23" t="s">
        <v>607</v>
      </c>
      <c r="F1426" s="27" t="s">
        <v>310</v>
      </c>
      <c r="G1426" s="6" t="s">
        <v>20</v>
      </c>
      <c r="H1426" s="6">
        <v>76</v>
      </c>
      <c r="I1426" s="6">
        <v>76</v>
      </c>
      <c r="J1426" s="6">
        <f t="shared" si="22"/>
        <v>7.5999999999999998E-2</v>
      </c>
      <c r="K1426" s="6">
        <v>1</v>
      </c>
      <c r="L1426" s="6" t="s">
        <v>309</v>
      </c>
      <c r="M1426" s="6" t="s">
        <v>18</v>
      </c>
      <c r="N1426" s="6" t="s">
        <v>149</v>
      </c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</row>
    <row r="1427" spans="2:32" ht="45" customHeight="1">
      <c r="B1427" s="16">
        <v>1426</v>
      </c>
      <c r="C1427" s="6">
        <v>60000000788</v>
      </c>
      <c r="D1427" s="22">
        <v>61044300000</v>
      </c>
      <c r="E1427" s="23" t="s">
        <v>541</v>
      </c>
      <c r="F1427" s="27" t="s">
        <v>64</v>
      </c>
      <c r="G1427" s="6" t="s">
        <v>20</v>
      </c>
      <c r="H1427" s="6">
        <v>344</v>
      </c>
      <c r="I1427" s="6">
        <v>344</v>
      </c>
      <c r="J1427" s="6">
        <f t="shared" si="22"/>
        <v>0.34399999999999997</v>
      </c>
      <c r="K1427" s="6">
        <v>1</v>
      </c>
      <c r="L1427" s="6" t="s">
        <v>309</v>
      </c>
      <c r="M1427" s="6" t="s">
        <v>42</v>
      </c>
      <c r="N1427" s="6" t="s">
        <v>36</v>
      </c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</row>
    <row r="1428" spans="2:32" ht="60" customHeight="1">
      <c r="B1428" s="16">
        <v>1427</v>
      </c>
      <c r="C1428" s="6">
        <v>60000000782</v>
      </c>
      <c r="D1428" s="22">
        <v>61044900000</v>
      </c>
      <c r="E1428" s="23" t="s">
        <v>673</v>
      </c>
      <c r="F1428" s="27" t="s">
        <v>312</v>
      </c>
      <c r="G1428" s="6" t="s">
        <v>20</v>
      </c>
      <c r="H1428" s="6">
        <v>596</v>
      </c>
      <c r="I1428" s="6">
        <v>596</v>
      </c>
      <c r="J1428" s="6">
        <f t="shared" si="22"/>
        <v>0.59599999999999997</v>
      </c>
      <c r="K1428" s="6">
        <v>1</v>
      </c>
      <c r="L1428" s="6" t="s">
        <v>309</v>
      </c>
      <c r="M1428" s="6" t="s">
        <v>42</v>
      </c>
      <c r="N1428" s="6" t="s">
        <v>149</v>
      </c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</row>
    <row r="1429" spans="2:32" ht="45" customHeight="1">
      <c r="B1429" s="16">
        <v>1428</v>
      </c>
      <c r="C1429" s="6">
        <v>60000000781</v>
      </c>
      <c r="D1429" s="22">
        <v>61044300000</v>
      </c>
      <c r="E1429" s="23" t="s">
        <v>541</v>
      </c>
      <c r="F1429" s="27" t="s">
        <v>312</v>
      </c>
      <c r="G1429" s="6" t="s">
        <v>20</v>
      </c>
      <c r="H1429" s="6">
        <v>332</v>
      </c>
      <c r="I1429" s="6">
        <v>332</v>
      </c>
      <c r="J1429" s="6">
        <f t="shared" si="22"/>
        <v>0.33200000000000002</v>
      </c>
      <c r="K1429" s="6">
        <v>1</v>
      </c>
      <c r="L1429" s="6" t="s">
        <v>309</v>
      </c>
      <c r="M1429" s="6" t="s">
        <v>42</v>
      </c>
      <c r="N1429" s="6" t="s">
        <v>36</v>
      </c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</row>
    <row r="1430" spans="2:32" ht="45" customHeight="1">
      <c r="B1430" s="16">
        <v>1429</v>
      </c>
      <c r="C1430" s="6">
        <v>60000000780</v>
      </c>
      <c r="D1430" s="22">
        <v>61045200000</v>
      </c>
      <c r="E1430" s="23" t="s">
        <v>633</v>
      </c>
      <c r="F1430" s="27" t="s">
        <v>193</v>
      </c>
      <c r="G1430" s="6" t="s">
        <v>20</v>
      </c>
      <c r="H1430" s="6">
        <v>468</v>
      </c>
      <c r="I1430" s="6">
        <v>468</v>
      </c>
      <c r="J1430" s="6">
        <f t="shared" si="22"/>
        <v>0.46800000000000003</v>
      </c>
      <c r="K1430" s="6">
        <v>1</v>
      </c>
      <c r="L1430" s="6" t="s">
        <v>309</v>
      </c>
      <c r="M1430" s="6" t="s">
        <v>42</v>
      </c>
      <c r="N1430" s="6" t="s">
        <v>25</v>
      </c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</row>
    <row r="1431" spans="2:32" ht="30" customHeight="1">
      <c r="B1431" s="16">
        <v>1430</v>
      </c>
      <c r="C1431" s="6">
        <v>60000000778</v>
      </c>
      <c r="D1431" s="22">
        <v>62143000000</v>
      </c>
      <c r="E1431" s="23" t="s">
        <v>674</v>
      </c>
      <c r="F1431" s="31" t="s">
        <v>314</v>
      </c>
      <c r="G1431" s="6" t="s">
        <v>20</v>
      </c>
      <c r="H1431" s="6">
        <v>148</v>
      </c>
      <c r="I1431" s="6">
        <v>148</v>
      </c>
      <c r="J1431" s="6">
        <f t="shared" si="22"/>
        <v>0.14799999999999999</v>
      </c>
      <c r="K1431" s="6">
        <v>1</v>
      </c>
      <c r="L1431" s="6" t="s">
        <v>309</v>
      </c>
      <c r="M1431" s="6" t="s">
        <v>42</v>
      </c>
      <c r="N1431" s="6" t="s">
        <v>36</v>
      </c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</row>
    <row r="1432" spans="2:32" ht="45" customHeight="1">
      <c r="B1432" s="16">
        <v>1431</v>
      </c>
      <c r="C1432" s="6">
        <v>60000000784</v>
      </c>
      <c r="D1432" s="22">
        <v>61045200000</v>
      </c>
      <c r="E1432" s="23" t="s">
        <v>633</v>
      </c>
      <c r="F1432" s="27" t="s">
        <v>193</v>
      </c>
      <c r="G1432" s="6" t="s">
        <v>20</v>
      </c>
      <c r="H1432" s="6">
        <v>470</v>
      </c>
      <c r="I1432" s="6">
        <v>470</v>
      </c>
      <c r="J1432" s="6">
        <f t="shared" si="22"/>
        <v>0.47</v>
      </c>
      <c r="K1432" s="6">
        <v>1</v>
      </c>
      <c r="L1432" s="6" t="s">
        <v>309</v>
      </c>
      <c r="M1432" s="6" t="s">
        <v>42</v>
      </c>
      <c r="N1432" s="6" t="s">
        <v>25</v>
      </c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</row>
    <row r="1433" spans="2:32" ht="45" customHeight="1">
      <c r="B1433" s="16">
        <v>1432</v>
      </c>
      <c r="C1433" s="6">
        <v>60000000783</v>
      </c>
      <c r="D1433" s="22">
        <v>61046300000</v>
      </c>
      <c r="E1433" s="23" t="s">
        <v>635</v>
      </c>
      <c r="F1433" s="27" t="s">
        <v>183</v>
      </c>
      <c r="G1433" s="6" t="s">
        <v>20</v>
      </c>
      <c r="H1433" s="6">
        <v>622</v>
      </c>
      <c r="I1433" s="6">
        <v>622</v>
      </c>
      <c r="J1433" s="6">
        <f t="shared" si="22"/>
        <v>0.622</v>
      </c>
      <c r="K1433" s="6">
        <v>1</v>
      </c>
      <c r="L1433" s="6" t="s">
        <v>309</v>
      </c>
      <c r="M1433" s="6" t="s">
        <v>42</v>
      </c>
      <c r="N1433" s="6" t="s">
        <v>36</v>
      </c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</row>
    <row r="1434" spans="2:32" ht="30" customHeight="1">
      <c r="B1434" s="16">
        <v>1433</v>
      </c>
      <c r="C1434" s="6">
        <v>60000000776</v>
      </c>
      <c r="D1434" s="22">
        <v>62046990000</v>
      </c>
      <c r="E1434" s="23" t="s">
        <v>629</v>
      </c>
      <c r="F1434" s="27" t="s">
        <v>52</v>
      </c>
      <c r="G1434" s="6" t="s">
        <v>20</v>
      </c>
      <c r="H1434" s="6">
        <v>272</v>
      </c>
      <c r="I1434" s="6">
        <v>272</v>
      </c>
      <c r="J1434" s="6">
        <f t="shared" si="22"/>
        <v>0.27200000000000002</v>
      </c>
      <c r="K1434" s="6">
        <v>1</v>
      </c>
      <c r="L1434" s="6" t="s">
        <v>309</v>
      </c>
      <c r="M1434" s="6" t="s">
        <v>42</v>
      </c>
      <c r="N1434" s="6" t="s">
        <v>181</v>
      </c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</row>
    <row r="1435" spans="2:32" ht="45" customHeight="1">
      <c r="B1435" s="16">
        <v>1434</v>
      </c>
      <c r="C1435" s="6">
        <v>60000000779</v>
      </c>
      <c r="D1435" s="22">
        <v>61044300000</v>
      </c>
      <c r="E1435" s="23" t="s">
        <v>541</v>
      </c>
      <c r="F1435" s="27" t="s">
        <v>312</v>
      </c>
      <c r="G1435" s="6" t="s">
        <v>20</v>
      </c>
      <c r="H1435" s="6">
        <v>588</v>
      </c>
      <c r="I1435" s="6">
        <v>588</v>
      </c>
      <c r="J1435" s="6">
        <f t="shared" si="22"/>
        <v>0.58799999999999997</v>
      </c>
      <c r="K1435" s="6">
        <v>1</v>
      </c>
      <c r="L1435" s="6" t="s">
        <v>309</v>
      </c>
      <c r="M1435" s="6" t="s">
        <v>42</v>
      </c>
      <c r="N1435" s="6" t="s">
        <v>36</v>
      </c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</row>
    <row r="1436" spans="2:32" ht="30" customHeight="1">
      <c r="B1436" s="16">
        <v>1435</v>
      </c>
      <c r="C1436" s="6">
        <v>60000000777</v>
      </c>
      <c r="D1436" s="22">
        <v>61062000000</v>
      </c>
      <c r="E1436" s="23" t="s">
        <v>599</v>
      </c>
      <c r="F1436" s="27" t="s">
        <v>14</v>
      </c>
      <c r="G1436" s="6" t="s">
        <v>20</v>
      </c>
      <c r="H1436" s="6">
        <v>134</v>
      </c>
      <c r="I1436" s="6">
        <v>134</v>
      </c>
      <c r="J1436" s="6">
        <f t="shared" si="22"/>
        <v>0.13400000000000001</v>
      </c>
      <c r="K1436" s="6">
        <v>1</v>
      </c>
      <c r="L1436" s="6" t="s">
        <v>309</v>
      </c>
      <c r="M1436" s="6" t="s">
        <v>42</v>
      </c>
      <c r="N1436" s="6" t="s">
        <v>36</v>
      </c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</row>
    <row r="1437" spans="2:32" ht="30" customHeight="1">
      <c r="B1437" s="16">
        <v>1436</v>
      </c>
      <c r="C1437" s="6">
        <v>60000000790</v>
      </c>
      <c r="D1437" s="22">
        <v>61062000000</v>
      </c>
      <c r="E1437" s="23" t="s">
        <v>599</v>
      </c>
      <c r="F1437" s="27" t="s">
        <v>14</v>
      </c>
      <c r="G1437" s="6" t="s">
        <v>20</v>
      </c>
      <c r="H1437" s="6">
        <v>114</v>
      </c>
      <c r="I1437" s="6">
        <v>114</v>
      </c>
      <c r="J1437" s="6">
        <f t="shared" si="22"/>
        <v>0.114</v>
      </c>
      <c r="K1437" s="6">
        <v>1</v>
      </c>
      <c r="L1437" s="6" t="s">
        <v>309</v>
      </c>
      <c r="M1437" s="6" t="s">
        <v>42</v>
      </c>
      <c r="N1437" s="6" t="s">
        <v>36</v>
      </c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</row>
    <row r="1438" spans="2:32" ht="30" customHeight="1">
      <c r="B1438" s="16">
        <v>1437</v>
      </c>
      <c r="C1438" s="6">
        <v>60000000789</v>
      </c>
      <c r="D1438" s="22">
        <v>61043300000</v>
      </c>
      <c r="E1438" s="23" t="s">
        <v>569</v>
      </c>
      <c r="F1438" s="27" t="s">
        <v>154</v>
      </c>
      <c r="G1438" s="6" t="s">
        <v>20</v>
      </c>
      <c r="H1438" s="6">
        <v>506</v>
      </c>
      <c r="I1438" s="6">
        <v>506</v>
      </c>
      <c r="J1438" s="6">
        <f t="shared" si="22"/>
        <v>0.50600000000000001</v>
      </c>
      <c r="K1438" s="6">
        <v>1</v>
      </c>
      <c r="L1438" s="6" t="s">
        <v>309</v>
      </c>
      <c r="M1438" s="6" t="s">
        <v>42</v>
      </c>
      <c r="N1438" s="6" t="s">
        <v>36</v>
      </c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</row>
    <row r="1439" spans="2:32" ht="30" customHeight="1">
      <c r="B1439" s="16">
        <v>1438</v>
      </c>
      <c r="C1439" s="6">
        <v>60000000786</v>
      </c>
      <c r="D1439" s="22">
        <v>61043300000</v>
      </c>
      <c r="E1439" s="23" t="s">
        <v>569</v>
      </c>
      <c r="F1439" s="27" t="s">
        <v>154</v>
      </c>
      <c r="G1439" s="6" t="s">
        <v>20</v>
      </c>
      <c r="H1439" s="6">
        <v>210</v>
      </c>
      <c r="I1439" s="6">
        <v>210</v>
      </c>
      <c r="J1439" s="6">
        <f t="shared" si="22"/>
        <v>0.21</v>
      </c>
      <c r="K1439" s="6">
        <v>1</v>
      </c>
      <c r="L1439" s="6" t="s">
        <v>309</v>
      </c>
      <c r="M1439" s="6" t="s">
        <v>42</v>
      </c>
      <c r="N1439" s="6" t="s">
        <v>36</v>
      </c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</row>
    <row r="1440" spans="2:32" ht="30" customHeight="1">
      <c r="B1440" s="16">
        <v>1439</v>
      </c>
      <c r="C1440" s="6">
        <v>60000000787</v>
      </c>
      <c r="D1440" s="22">
        <v>61061000000</v>
      </c>
      <c r="E1440" s="23" t="s">
        <v>539</v>
      </c>
      <c r="F1440" s="27" t="s">
        <v>14</v>
      </c>
      <c r="G1440" s="6" t="s">
        <v>20</v>
      </c>
      <c r="H1440" s="6">
        <v>146</v>
      </c>
      <c r="I1440" s="6">
        <v>146</v>
      </c>
      <c r="J1440" s="6">
        <f t="shared" si="22"/>
        <v>0.14599999999999999</v>
      </c>
      <c r="K1440" s="6">
        <v>1</v>
      </c>
      <c r="L1440" s="6" t="s">
        <v>309</v>
      </c>
      <c r="M1440" s="6" t="s">
        <v>67</v>
      </c>
      <c r="N1440" s="6" t="s">
        <v>25</v>
      </c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</row>
    <row r="1441" spans="2:32" ht="45" customHeight="1">
      <c r="B1441" s="16">
        <v>1440</v>
      </c>
      <c r="C1441" s="6">
        <v>60000000785</v>
      </c>
      <c r="D1441" s="22">
        <v>61044300000</v>
      </c>
      <c r="E1441" s="23" t="s">
        <v>541</v>
      </c>
      <c r="F1441" s="27" t="s">
        <v>64</v>
      </c>
      <c r="G1441" s="6" t="s">
        <v>20</v>
      </c>
      <c r="H1441" s="6">
        <v>384</v>
      </c>
      <c r="I1441" s="6">
        <v>384</v>
      </c>
      <c r="J1441" s="6">
        <f t="shared" si="22"/>
        <v>0.38400000000000001</v>
      </c>
      <c r="K1441" s="6">
        <v>1</v>
      </c>
      <c r="L1441" s="6" t="s">
        <v>309</v>
      </c>
      <c r="M1441" s="6" t="s">
        <v>42</v>
      </c>
      <c r="N1441" s="6" t="s">
        <v>36</v>
      </c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</row>
    <row r="1442" spans="2:32" ht="30" customHeight="1">
      <c r="B1442" s="16">
        <v>1441</v>
      </c>
      <c r="C1442" s="6">
        <v>60000000791</v>
      </c>
      <c r="D1442" s="22">
        <v>62046318000</v>
      </c>
      <c r="E1442" s="23" t="s">
        <v>511</v>
      </c>
      <c r="F1442" s="27" t="s">
        <v>52</v>
      </c>
      <c r="G1442" s="6" t="s">
        <v>20</v>
      </c>
      <c r="H1442" s="6">
        <v>364</v>
      </c>
      <c r="I1442" s="6">
        <v>364</v>
      </c>
      <c r="J1442" s="6">
        <f t="shared" si="22"/>
        <v>0.36399999999999999</v>
      </c>
      <c r="K1442" s="6">
        <v>1</v>
      </c>
      <c r="L1442" s="6" t="s">
        <v>309</v>
      </c>
      <c r="M1442" s="6" t="s">
        <v>42</v>
      </c>
      <c r="N1442" s="6" t="s">
        <v>36</v>
      </c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</row>
    <row r="1443" spans="2:32" ht="30" customHeight="1">
      <c r="B1443" s="16">
        <v>1442</v>
      </c>
      <c r="C1443" s="6">
        <v>60000000792</v>
      </c>
      <c r="D1443" s="22">
        <v>62046318000</v>
      </c>
      <c r="E1443" s="23" t="s">
        <v>511</v>
      </c>
      <c r="F1443" s="27" t="s">
        <v>52</v>
      </c>
      <c r="G1443" s="6" t="s">
        <v>20</v>
      </c>
      <c r="H1443" s="6">
        <v>364</v>
      </c>
      <c r="I1443" s="6">
        <v>364</v>
      </c>
      <c r="J1443" s="6">
        <f t="shared" si="22"/>
        <v>0.36399999999999999</v>
      </c>
      <c r="K1443" s="6">
        <v>1</v>
      </c>
      <c r="L1443" s="6" t="s">
        <v>309</v>
      </c>
      <c r="M1443" s="6" t="s">
        <v>42</v>
      </c>
      <c r="N1443" s="6" t="s">
        <v>36</v>
      </c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</row>
    <row r="1444" spans="2:32" ht="30" customHeight="1">
      <c r="B1444" s="16">
        <v>1443</v>
      </c>
      <c r="C1444" s="6">
        <v>60000000793</v>
      </c>
      <c r="D1444" s="22">
        <v>62046318000</v>
      </c>
      <c r="E1444" s="23" t="s">
        <v>511</v>
      </c>
      <c r="F1444" s="27" t="s">
        <v>52</v>
      </c>
      <c r="G1444" s="6" t="s">
        <v>20</v>
      </c>
      <c r="H1444" s="6">
        <v>314</v>
      </c>
      <c r="I1444" s="6">
        <v>314</v>
      </c>
      <c r="J1444" s="6">
        <f t="shared" si="22"/>
        <v>0.314</v>
      </c>
      <c r="K1444" s="6">
        <v>1</v>
      </c>
      <c r="L1444" s="6" t="s">
        <v>309</v>
      </c>
      <c r="M1444" s="6" t="s">
        <v>42</v>
      </c>
      <c r="N1444" s="6" t="s">
        <v>36</v>
      </c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</row>
    <row r="1445" spans="2:32" ht="30" customHeight="1">
      <c r="B1445" s="16">
        <v>1444</v>
      </c>
      <c r="C1445" s="6">
        <v>60000000796</v>
      </c>
      <c r="D1445" s="22">
        <v>62046318000</v>
      </c>
      <c r="E1445" s="23" t="s">
        <v>511</v>
      </c>
      <c r="F1445" s="27" t="s">
        <v>52</v>
      </c>
      <c r="G1445" s="6" t="s">
        <v>20</v>
      </c>
      <c r="H1445" s="6">
        <v>318</v>
      </c>
      <c r="I1445" s="6">
        <v>318</v>
      </c>
      <c r="J1445" s="6">
        <f t="shared" si="22"/>
        <v>0.318</v>
      </c>
      <c r="K1445" s="6">
        <v>1</v>
      </c>
      <c r="L1445" s="6" t="s">
        <v>309</v>
      </c>
      <c r="M1445" s="6" t="s">
        <v>42</v>
      </c>
      <c r="N1445" s="6" t="s">
        <v>36</v>
      </c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</row>
    <row r="1446" spans="2:32" ht="30" customHeight="1">
      <c r="B1446" s="16">
        <v>1445</v>
      </c>
      <c r="C1446" s="6">
        <v>60000000797</v>
      </c>
      <c r="D1446" s="22">
        <v>62046318000</v>
      </c>
      <c r="E1446" s="23" t="s">
        <v>511</v>
      </c>
      <c r="F1446" s="27" t="s">
        <v>52</v>
      </c>
      <c r="G1446" s="6" t="s">
        <v>20</v>
      </c>
      <c r="H1446" s="6">
        <v>334</v>
      </c>
      <c r="I1446" s="6">
        <v>334</v>
      </c>
      <c r="J1446" s="6">
        <f t="shared" si="22"/>
        <v>0.33400000000000002</v>
      </c>
      <c r="K1446" s="6">
        <v>1</v>
      </c>
      <c r="L1446" s="6" t="s">
        <v>309</v>
      </c>
      <c r="M1446" s="6" t="s">
        <v>42</v>
      </c>
      <c r="N1446" s="6" t="s">
        <v>36</v>
      </c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</row>
    <row r="1447" spans="2:32" ht="30" customHeight="1">
      <c r="B1447" s="16">
        <v>1446</v>
      </c>
      <c r="C1447" s="6">
        <v>60000000799</v>
      </c>
      <c r="D1447" s="22">
        <v>62046318000</v>
      </c>
      <c r="E1447" s="23" t="s">
        <v>511</v>
      </c>
      <c r="F1447" s="27" t="s">
        <v>52</v>
      </c>
      <c r="G1447" s="6" t="s">
        <v>20</v>
      </c>
      <c r="H1447" s="6">
        <v>354</v>
      </c>
      <c r="I1447" s="6">
        <v>354</v>
      </c>
      <c r="J1447" s="6">
        <f t="shared" si="22"/>
        <v>0.35399999999999998</v>
      </c>
      <c r="K1447" s="6">
        <v>1</v>
      </c>
      <c r="L1447" s="6" t="s">
        <v>309</v>
      </c>
      <c r="M1447" s="6" t="s">
        <v>42</v>
      </c>
      <c r="N1447" s="6" t="s">
        <v>36</v>
      </c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</row>
    <row r="1448" spans="2:32" ht="30" customHeight="1">
      <c r="B1448" s="16">
        <v>1447</v>
      </c>
      <c r="C1448" s="6">
        <v>60000000798</v>
      </c>
      <c r="D1448" s="22">
        <v>62046318000</v>
      </c>
      <c r="E1448" s="23" t="s">
        <v>511</v>
      </c>
      <c r="F1448" s="27" t="s">
        <v>52</v>
      </c>
      <c r="G1448" s="6" t="s">
        <v>20</v>
      </c>
      <c r="H1448" s="6">
        <v>354</v>
      </c>
      <c r="I1448" s="6">
        <v>354</v>
      </c>
      <c r="J1448" s="6">
        <f t="shared" si="22"/>
        <v>0.35399999999999998</v>
      </c>
      <c r="K1448" s="6">
        <v>1</v>
      </c>
      <c r="L1448" s="6" t="s">
        <v>309</v>
      </c>
      <c r="M1448" s="6" t="s">
        <v>42</v>
      </c>
      <c r="N1448" s="6" t="s">
        <v>36</v>
      </c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</row>
    <row r="1449" spans="2:32" ht="30" customHeight="1">
      <c r="B1449" s="16">
        <v>1448</v>
      </c>
      <c r="C1449" s="6">
        <v>60000000801</v>
      </c>
      <c r="D1449" s="22">
        <v>61043300000</v>
      </c>
      <c r="E1449" s="23" t="s">
        <v>569</v>
      </c>
      <c r="F1449" s="27" t="s">
        <v>154</v>
      </c>
      <c r="G1449" s="6" t="s">
        <v>20</v>
      </c>
      <c r="H1449" s="6">
        <v>196</v>
      </c>
      <c r="I1449" s="6">
        <v>196</v>
      </c>
      <c r="J1449" s="6">
        <f t="shared" si="22"/>
        <v>0.19600000000000001</v>
      </c>
      <c r="K1449" s="6">
        <v>1</v>
      </c>
      <c r="L1449" s="6" t="s">
        <v>309</v>
      </c>
      <c r="M1449" s="6" t="s">
        <v>42</v>
      </c>
      <c r="N1449" s="6" t="s">
        <v>36</v>
      </c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</row>
    <row r="1450" spans="2:32" ht="30" customHeight="1">
      <c r="B1450" s="16">
        <v>1449</v>
      </c>
      <c r="C1450" s="6">
        <v>60000000800</v>
      </c>
      <c r="D1450" s="22">
        <v>61043300000</v>
      </c>
      <c r="E1450" s="23" t="s">
        <v>569</v>
      </c>
      <c r="F1450" s="27" t="s">
        <v>154</v>
      </c>
      <c r="G1450" s="6" t="s">
        <v>20</v>
      </c>
      <c r="H1450" s="6">
        <v>226</v>
      </c>
      <c r="I1450" s="6">
        <v>226</v>
      </c>
      <c r="J1450" s="6">
        <f t="shared" si="22"/>
        <v>0.22600000000000001</v>
      </c>
      <c r="K1450" s="6">
        <v>1</v>
      </c>
      <c r="L1450" s="6" t="s">
        <v>309</v>
      </c>
      <c r="M1450" s="6" t="s">
        <v>42</v>
      </c>
      <c r="N1450" s="6" t="s">
        <v>36</v>
      </c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</row>
    <row r="1451" spans="2:32" ht="45" customHeight="1">
      <c r="B1451" s="16">
        <v>1450</v>
      </c>
      <c r="C1451" s="6">
        <v>60000000795</v>
      </c>
      <c r="D1451" s="22">
        <v>61044300000</v>
      </c>
      <c r="E1451" s="23" t="s">
        <v>541</v>
      </c>
      <c r="F1451" s="27" t="s">
        <v>64</v>
      </c>
      <c r="G1451" s="6" t="s">
        <v>20</v>
      </c>
      <c r="H1451" s="6">
        <v>310</v>
      </c>
      <c r="I1451" s="6">
        <v>310</v>
      </c>
      <c r="J1451" s="6">
        <f t="shared" si="22"/>
        <v>0.31</v>
      </c>
      <c r="K1451" s="6">
        <v>1</v>
      </c>
      <c r="L1451" s="6" t="s">
        <v>309</v>
      </c>
      <c r="M1451" s="6" t="s">
        <v>42</v>
      </c>
      <c r="N1451" s="6" t="s">
        <v>36</v>
      </c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</row>
    <row r="1452" spans="2:32" ht="45" customHeight="1">
      <c r="B1452" s="16">
        <v>1451</v>
      </c>
      <c r="C1452" s="6">
        <v>60000000802</v>
      </c>
      <c r="D1452" s="22">
        <v>61044300000</v>
      </c>
      <c r="E1452" s="23" t="s">
        <v>541</v>
      </c>
      <c r="F1452" s="27" t="s">
        <v>64</v>
      </c>
      <c r="G1452" s="6" t="s">
        <v>20</v>
      </c>
      <c r="H1452" s="6">
        <v>310</v>
      </c>
      <c r="I1452" s="6">
        <v>310</v>
      </c>
      <c r="J1452" s="6">
        <f t="shared" si="22"/>
        <v>0.31</v>
      </c>
      <c r="K1452" s="6">
        <v>1</v>
      </c>
      <c r="L1452" s="6" t="s">
        <v>309</v>
      </c>
      <c r="M1452" s="6" t="s">
        <v>42</v>
      </c>
      <c r="N1452" s="6" t="s">
        <v>36</v>
      </c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</row>
    <row r="1453" spans="2:32" ht="30" customHeight="1">
      <c r="B1453" s="16">
        <v>1452</v>
      </c>
      <c r="C1453" s="6">
        <v>60000000794</v>
      </c>
      <c r="D1453" s="22">
        <v>61062000000</v>
      </c>
      <c r="E1453" s="23" t="s">
        <v>591</v>
      </c>
      <c r="F1453" s="27" t="s">
        <v>47</v>
      </c>
      <c r="G1453" s="6" t="s">
        <v>20</v>
      </c>
      <c r="H1453" s="6">
        <v>148</v>
      </c>
      <c r="I1453" s="6">
        <v>148</v>
      </c>
      <c r="J1453" s="6">
        <f t="shared" si="22"/>
        <v>0.14799999999999999</v>
      </c>
      <c r="K1453" s="6">
        <v>1</v>
      </c>
      <c r="L1453" s="6" t="s">
        <v>309</v>
      </c>
      <c r="M1453" s="6" t="s">
        <v>42</v>
      </c>
      <c r="N1453" s="6" t="s">
        <v>36</v>
      </c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</row>
    <row r="1454" spans="2:32" ht="45" customHeight="1">
      <c r="B1454" s="16">
        <v>1453</v>
      </c>
      <c r="C1454" s="6">
        <v>60000000803</v>
      </c>
      <c r="D1454" s="22">
        <v>61043900000</v>
      </c>
      <c r="E1454" s="23" t="s">
        <v>675</v>
      </c>
      <c r="F1454" s="27" t="s">
        <v>154</v>
      </c>
      <c r="G1454" s="6" t="s">
        <v>20</v>
      </c>
      <c r="H1454" s="6">
        <v>502</v>
      </c>
      <c r="I1454" s="6">
        <v>502</v>
      </c>
      <c r="J1454" s="6">
        <f t="shared" si="22"/>
        <v>0.502</v>
      </c>
      <c r="K1454" s="6">
        <v>1</v>
      </c>
      <c r="L1454" s="6" t="s">
        <v>309</v>
      </c>
      <c r="M1454" s="6" t="s">
        <v>42</v>
      </c>
      <c r="N1454" s="6" t="s">
        <v>149</v>
      </c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</row>
    <row r="1455" spans="2:32" ht="45" customHeight="1">
      <c r="B1455" s="16">
        <v>1454</v>
      </c>
      <c r="C1455" s="6">
        <v>60000000804</v>
      </c>
      <c r="D1455" s="22">
        <v>61043900000</v>
      </c>
      <c r="E1455" s="23" t="s">
        <v>675</v>
      </c>
      <c r="F1455" s="27" t="s">
        <v>154</v>
      </c>
      <c r="G1455" s="6" t="s">
        <v>20</v>
      </c>
      <c r="H1455" s="6">
        <v>502</v>
      </c>
      <c r="I1455" s="6">
        <v>502</v>
      </c>
      <c r="J1455" s="6">
        <f t="shared" si="22"/>
        <v>0.502</v>
      </c>
      <c r="K1455" s="6">
        <v>1</v>
      </c>
      <c r="L1455" s="6" t="s">
        <v>309</v>
      </c>
      <c r="M1455" s="6" t="s">
        <v>42</v>
      </c>
      <c r="N1455" s="6" t="s">
        <v>149</v>
      </c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</row>
    <row r="1456" spans="2:32" ht="30" customHeight="1">
      <c r="B1456" s="16">
        <v>1455</v>
      </c>
      <c r="C1456" s="6">
        <v>60000000805</v>
      </c>
      <c r="D1456" s="22">
        <v>62046318000</v>
      </c>
      <c r="E1456" s="23" t="s">
        <v>511</v>
      </c>
      <c r="F1456" s="27" t="s">
        <v>52</v>
      </c>
      <c r="G1456" s="6" t="s">
        <v>20</v>
      </c>
      <c r="H1456" s="6">
        <v>332</v>
      </c>
      <c r="I1456" s="6">
        <v>332</v>
      </c>
      <c r="J1456" s="6">
        <f t="shared" si="22"/>
        <v>0.33200000000000002</v>
      </c>
      <c r="K1456" s="6">
        <v>1</v>
      </c>
      <c r="L1456" s="6" t="s">
        <v>309</v>
      </c>
      <c r="M1456" s="6" t="s">
        <v>42</v>
      </c>
      <c r="N1456" s="6" t="s">
        <v>36</v>
      </c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</row>
    <row r="1457" spans="2:32" ht="30" customHeight="1">
      <c r="B1457" s="16">
        <v>1456</v>
      </c>
      <c r="C1457" s="6">
        <v>60000000812</v>
      </c>
      <c r="D1457" s="22">
        <v>61043300000</v>
      </c>
      <c r="E1457" s="23" t="s">
        <v>569</v>
      </c>
      <c r="F1457" s="27" t="s">
        <v>154</v>
      </c>
      <c r="G1457" s="6" t="s">
        <v>20</v>
      </c>
      <c r="H1457" s="6">
        <v>510</v>
      </c>
      <c r="I1457" s="6">
        <v>510</v>
      </c>
      <c r="J1457" s="6">
        <f t="shared" si="22"/>
        <v>0.51</v>
      </c>
      <c r="K1457" s="6">
        <v>1</v>
      </c>
      <c r="L1457" s="6" t="s">
        <v>309</v>
      </c>
      <c r="M1457" s="6" t="s">
        <v>42</v>
      </c>
      <c r="N1457" s="6" t="s">
        <v>36</v>
      </c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</row>
    <row r="1458" spans="2:32" ht="30" customHeight="1">
      <c r="B1458" s="16">
        <v>1457</v>
      </c>
      <c r="C1458" s="6">
        <v>60000000816</v>
      </c>
      <c r="D1458" s="22">
        <v>61043300000</v>
      </c>
      <c r="E1458" s="23" t="s">
        <v>569</v>
      </c>
      <c r="F1458" s="27" t="s">
        <v>154</v>
      </c>
      <c r="G1458" s="6" t="s">
        <v>20</v>
      </c>
      <c r="H1458" s="6">
        <v>478</v>
      </c>
      <c r="I1458" s="6">
        <v>478</v>
      </c>
      <c r="J1458" s="6">
        <f t="shared" si="22"/>
        <v>0.47799999999999998</v>
      </c>
      <c r="K1458" s="6">
        <v>1</v>
      </c>
      <c r="L1458" s="6" t="s">
        <v>309</v>
      </c>
      <c r="M1458" s="6" t="s">
        <v>42</v>
      </c>
      <c r="N1458" s="6" t="s">
        <v>36</v>
      </c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</row>
    <row r="1459" spans="2:32" ht="60" customHeight="1">
      <c r="B1459" s="16">
        <v>1458</v>
      </c>
      <c r="C1459" s="6">
        <v>60000000811</v>
      </c>
      <c r="D1459" s="22">
        <v>61044900000</v>
      </c>
      <c r="E1459" s="23" t="s">
        <v>590</v>
      </c>
      <c r="F1459" s="27" t="s">
        <v>64</v>
      </c>
      <c r="G1459" s="6" t="s">
        <v>20</v>
      </c>
      <c r="H1459" s="6">
        <v>340</v>
      </c>
      <c r="I1459" s="6">
        <v>340</v>
      </c>
      <c r="J1459" s="6">
        <f t="shared" si="22"/>
        <v>0.34</v>
      </c>
      <c r="K1459" s="6">
        <v>1</v>
      </c>
      <c r="L1459" s="6" t="s">
        <v>309</v>
      </c>
      <c r="M1459" s="6" t="s">
        <v>67</v>
      </c>
      <c r="N1459" s="6" t="s">
        <v>149</v>
      </c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</row>
    <row r="1460" spans="2:32" ht="30" customHeight="1">
      <c r="B1460" s="16">
        <v>1459</v>
      </c>
      <c r="C1460" s="6">
        <v>60000000809</v>
      </c>
      <c r="D1460" s="22">
        <v>61043300000</v>
      </c>
      <c r="E1460" s="23" t="s">
        <v>569</v>
      </c>
      <c r="F1460" s="27" t="s">
        <v>154</v>
      </c>
      <c r="G1460" s="6" t="s">
        <v>20</v>
      </c>
      <c r="H1460" s="6">
        <v>496</v>
      </c>
      <c r="I1460" s="6">
        <v>496</v>
      </c>
      <c r="J1460" s="6">
        <f t="shared" si="22"/>
        <v>0.496</v>
      </c>
      <c r="K1460" s="6">
        <v>1</v>
      </c>
      <c r="L1460" s="6" t="s">
        <v>309</v>
      </c>
      <c r="M1460" s="6" t="s">
        <v>42</v>
      </c>
      <c r="N1460" s="6" t="s">
        <v>36</v>
      </c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</row>
    <row r="1461" spans="2:32" ht="30" customHeight="1">
      <c r="B1461" s="16">
        <v>1460</v>
      </c>
      <c r="C1461" s="6">
        <v>60000000810</v>
      </c>
      <c r="D1461" s="22">
        <v>62046239000</v>
      </c>
      <c r="E1461" s="23" t="s">
        <v>510</v>
      </c>
      <c r="F1461" s="27" t="s">
        <v>52</v>
      </c>
      <c r="G1461" s="6" t="s">
        <v>20</v>
      </c>
      <c r="H1461" s="6">
        <v>236</v>
      </c>
      <c r="I1461" s="6">
        <v>236</v>
      </c>
      <c r="J1461" s="6">
        <f t="shared" si="22"/>
        <v>0.23599999999999999</v>
      </c>
      <c r="K1461" s="6">
        <v>1</v>
      </c>
      <c r="L1461" s="6" t="s">
        <v>309</v>
      </c>
      <c r="M1461" s="6" t="s">
        <v>42</v>
      </c>
      <c r="N1461" s="6" t="s">
        <v>25</v>
      </c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</row>
    <row r="1462" spans="2:32" ht="45" customHeight="1">
      <c r="B1462" s="16">
        <v>1461</v>
      </c>
      <c r="C1462" s="6">
        <v>60000000808</v>
      </c>
      <c r="D1462" s="22">
        <v>61044300000</v>
      </c>
      <c r="E1462" s="23" t="s">
        <v>541</v>
      </c>
      <c r="F1462" s="27" t="s">
        <v>64</v>
      </c>
      <c r="G1462" s="6" t="s">
        <v>20</v>
      </c>
      <c r="H1462" s="6">
        <v>510</v>
      </c>
      <c r="I1462" s="6">
        <v>510</v>
      </c>
      <c r="J1462" s="6">
        <f t="shared" si="22"/>
        <v>0.51</v>
      </c>
      <c r="K1462" s="6">
        <v>1</v>
      </c>
      <c r="L1462" s="6" t="s">
        <v>309</v>
      </c>
      <c r="M1462" s="6" t="s">
        <v>67</v>
      </c>
      <c r="N1462" s="6" t="s">
        <v>36</v>
      </c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</row>
    <row r="1463" spans="2:32" ht="30" customHeight="1">
      <c r="B1463" s="16">
        <v>1462</v>
      </c>
      <c r="C1463" s="6">
        <v>60000000813</v>
      </c>
      <c r="D1463" s="22">
        <v>61062000000</v>
      </c>
      <c r="E1463" s="23" t="s">
        <v>676</v>
      </c>
      <c r="F1463" s="31" t="s">
        <v>315</v>
      </c>
      <c r="G1463" s="6" t="s">
        <v>20</v>
      </c>
      <c r="H1463" s="6">
        <v>226</v>
      </c>
      <c r="I1463" s="6">
        <v>226</v>
      </c>
      <c r="J1463" s="6">
        <f t="shared" si="22"/>
        <v>0.22600000000000001</v>
      </c>
      <c r="K1463" s="6">
        <v>1</v>
      </c>
      <c r="L1463" s="6" t="s">
        <v>309</v>
      </c>
      <c r="M1463" s="6" t="s">
        <v>67</v>
      </c>
      <c r="N1463" s="6" t="s">
        <v>36</v>
      </c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</row>
    <row r="1464" spans="2:32" ht="30" customHeight="1">
      <c r="B1464" s="16">
        <v>1463</v>
      </c>
      <c r="C1464" s="6">
        <v>60000000814</v>
      </c>
      <c r="D1464" s="22">
        <v>62024000010</v>
      </c>
      <c r="E1464" s="23" t="s">
        <v>487</v>
      </c>
      <c r="F1464" s="27" t="s">
        <v>34</v>
      </c>
      <c r="G1464" s="6" t="s">
        <v>20</v>
      </c>
      <c r="H1464" s="6">
        <v>1004</v>
      </c>
      <c r="I1464" s="6">
        <v>1004</v>
      </c>
      <c r="J1464" s="6">
        <f t="shared" si="22"/>
        <v>1.004</v>
      </c>
      <c r="K1464" s="6">
        <v>1</v>
      </c>
      <c r="L1464" s="6" t="s">
        <v>309</v>
      </c>
      <c r="M1464" s="6" t="s">
        <v>42</v>
      </c>
      <c r="N1464" s="6" t="s">
        <v>36</v>
      </c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</row>
    <row r="1465" spans="2:32" ht="45" customHeight="1">
      <c r="B1465" s="16">
        <v>1464</v>
      </c>
      <c r="C1465" s="6">
        <v>60000000806</v>
      </c>
      <c r="D1465" s="22">
        <v>62046990000</v>
      </c>
      <c r="E1465" s="23" t="s">
        <v>598</v>
      </c>
      <c r="F1465" s="27" t="s">
        <v>52</v>
      </c>
      <c r="G1465" s="6" t="s">
        <v>20</v>
      </c>
      <c r="H1465" s="6">
        <v>350</v>
      </c>
      <c r="I1465" s="6">
        <v>350</v>
      </c>
      <c r="J1465" s="6">
        <f t="shared" si="22"/>
        <v>0.35</v>
      </c>
      <c r="K1465" s="6">
        <v>1</v>
      </c>
      <c r="L1465" s="6" t="s">
        <v>309</v>
      </c>
      <c r="M1465" s="6" t="s">
        <v>42</v>
      </c>
      <c r="N1465" s="6" t="s">
        <v>149</v>
      </c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</row>
    <row r="1466" spans="2:32" ht="45" customHeight="1">
      <c r="B1466" s="16">
        <v>1465</v>
      </c>
      <c r="C1466" s="6">
        <v>60000000807</v>
      </c>
      <c r="D1466" s="22">
        <v>62046990000</v>
      </c>
      <c r="E1466" s="23" t="s">
        <v>598</v>
      </c>
      <c r="F1466" s="27" t="s">
        <v>52</v>
      </c>
      <c r="G1466" s="6" t="s">
        <v>20</v>
      </c>
      <c r="H1466" s="6">
        <v>364</v>
      </c>
      <c r="I1466" s="6">
        <v>364</v>
      </c>
      <c r="J1466" s="6">
        <f t="shared" si="22"/>
        <v>0.36399999999999999</v>
      </c>
      <c r="K1466" s="6">
        <v>1</v>
      </c>
      <c r="L1466" s="6" t="s">
        <v>309</v>
      </c>
      <c r="M1466" s="6" t="s">
        <v>42</v>
      </c>
      <c r="N1466" s="6" t="s">
        <v>149</v>
      </c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</row>
    <row r="1467" spans="2:32" ht="30" customHeight="1">
      <c r="B1467" s="16">
        <v>1466</v>
      </c>
      <c r="C1467" s="6">
        <v>60000000815</v>
      </c>
      <c r="D1467" s="22">
        <v>61062000000</v>
      </c>
      <c r="E1467" s="23" t="s">
        <v>591</v>
      </c>
      <c r="F1467" s="27" t="s">
        <v>47</v>
      </c>
      <c r="G1467" s="6" t="s">
        <v>20</v>
      </c>
      <c r="H1467" s="6">
        <v>142</v>
      </c>
      <c r="I1467" s="6">
        <v>142</v>
      </c>
      <c r="J1467" s="6">
        <f t="shared" si="22"/>
        <v>0.14199999999999999</v>
      </c>
      <c r="K1467" s="6">
        <v>1</v>
      </c>
      <c r="L1467" s="6" t="s">
        <v>309</v>
      </c>
      <c r="M1467" s="6" t="s">
        <v>42</v>
      </c>
      <c r="N1467" s="6" t="s">
        <v>36</v>
      </c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</row>
    <row r="1468" spans="2:32" ht="45" customHeight="1">
      <c r="B1468" s="16">
        <v>1467</v>
      </c>
      <c r="C1468" s="6">
        <v>60000000817</v>
      </c>
      <c r="D1468" s="22">
        <v>61044300000</v>
      </c>
      <c r="E1468" s="23" t="s">
        <v>541</v>
      </c>
      <c r="F1468" s="27" t="s">
        <v>64</v>
      </c>
      <c r="G1468" s="6" t="s">
        <v>20</v>
      </c>
      <c r="H1468" s="6">
        <v>344</v>
      </c>
      <c r="I1468" s="6">
        <v>344</v>
      </c>
      <c r="J1468" s="6">
        <f t="shared" si="22"/>
        <v>0.34399999999999997</v>
      </c>
      <c r="K1468" s="6">
        <v>1</v>
      </c>
      <c r="L1468" s="6" t="s">
        <v>309</v>
      </c>
      <c r="M1468" s="6" t="s">
        <v>42</v>
      </c>
      <c r="N1468" s="6" t="s">
        <v>36</v>
      </c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</row>
    <row r="1469" spans="2:32" ht="45" customHeight="1">
      <c r="B1469" s="16">
        <v>1468</v>
      </c>
      <c r="C1469" s="6">
        <v>60000000819</v>
      </c>
      <c r="D1469" s="22">
        <v>61044300000</v>
      </c>
      <c r="E1469" s="23" t="s">
        <v>541</v>
      </c>
      <c r="F1469" s="27" t="s">
        <v>64</v>
      </c>
      <c r="G1469" s="6" t="s">
        <v>20</v>
      </c>
      <c r="H1469" s="6">
        <v>334</v>
      </c>
      <c r="I1469" s="6">
        <v>334</v>
      </c>
      <c r="J1469" s="6">
        <f t="shared" si="22"/>
        <v>0.33400000000000002</v>
      </c>
      <c r="K1469" s="6">
        <v>1</v>
      </c>
      <c r="L1469" s="6" t="s">
        <v>309</v>
      </c>
      <c r="M1469" s="6" t="s">
        <v>42</v>
      </c>
      <c r="N1469" s="6" t="s">
        <v>36</v>
      </c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</row>
    <row r="1470" spans="2:32" ht="30" customHeight="1">
      <c r="B1470" s="16">
        <v>1469</v>
      </c>
      <c r="C1470" s="6">
        <v>60000000818</v>
      </c>
      <c r="D1470" s="22">
        <v>61062000000</v>
      </c>
      <c r="E1470" s="23" t="s">
        <v>591</v>
      </c>
      <c r="F1470" s="27" t="s">
        <v>47</v>
      </c>
      <c r="G1470" s="6" t="s">
        <v>20</v>
      </c>
      <c r="H1470" s="6">
        <v>138</v>
      </c>
      <c r="I1470" s="6">
        <v>138</v>
      </c>
      <c r="J1470" s="6">
        <f t="shared" si="22"/>
        <v>0.13800000000000001</v>
      </c>
      <c r="K1470" s="6">
        <v>1</v>
      </c>
      <c r="L1470" s="6" t="s">
        <v>309</v>
      </c>
      <c r="M1470" s="6" t="s">
        <v>42</v>
      </c>
      <c r="N1470" s="6" t="s">
        <v>36</v>
      </c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</row>
    <row r="1471" spans="2:32" ht="30" customHeight="1">
      <c r="B1471" s="16">
        <v>1470</v>
      </c>
      <c r="C1471" s="6">
        <v>60000000820</v>
      </c>
      <c r="D1471" s="22">
        <v>61103099000</v>
      </c>
      <c r="E1471" s="23" t="s">
        <v>677</v>
      </c>
      <c r="F1471" s="27" t="s">
        <v>316</v>
      </c>
      <c r="G1471" s="6" t="s">
        <v>20</v>
      </c>
      <c r="H1471" s="6">
        <v>154</v>
      </c>
      <c r="I1471" s="6">
        <v>154</v>
      </c>
      <c r="J1471" s="6">
        <f t="shared" si="22"/>
        <v>0.154</v>
      </c>
      <c r="K1471" s="6">
        <v>1</v>
      </c>
      <c r="L1471" s="6" t="s">
        <v>309</v>
      </c>
      <c r="M1471" s="6" t="s">
        <v>42</v>
      </c>
      <c r="N1471" s="6" t="s">
        <v>36</v>
      </c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</row>
    <row r="1472" spans="2:32" ht="30" customHeight="1">
      <c r="B1472" s="16">
        <v>1471</v>
      </c>
      <c r="C1472" s="6">
        <v>60000000821</v>
      </c>
      <c r="D1472" s="22">
        <v>61103099000</v>
      </c>
      <c r="E1472" s="23" t="s">
        <v>677</v>
      </c>
      <c r="F1472" s="27" t="s">
        <v>316</v>
      </c>
      <c r="G1472" s="6" t="s">
        <v>20</v>
      </c>
      <c r="H1472" s="6">
        <v>152</v>
      </c>
      <c r="I1472" s="6">
        <v>152</v>
      </c>
      <c r="J1472" s="6">
        <f t="shared" si="22"/>
        <v>0.152</v>
      </c>
      <c r="K1472" s="6">
        <v>1</v>
      </c>
      <c r="L1472" s="6" t="s">
        <v>309</v>
      </c>
      <c r="M1472" s="6" t="s">
        <v>42</v>
      </c>
      <c r="N1472" s="6" t="s">
        <v>36</v>
      </c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</row>
    <row r="1473" spans="2:32" ht="45" customHeight="1">
      <c r="B1473" s="16">
        <v>1472</v>
      </c>
      <c r="C1473" s="6">
        <v>60000000822</v>
      </c>
      <c r="D1473" s="22">
        <v>61044300000</v>
      </c>
      <c r="E1473" s="23" t="s">
        <v>541</v>
      </c>
      <c r="F1473" s="27" t="s">
        <v>64</v>
      </c>
      <c r="G1473" s="6" t="s">
        <v>20</v>
      </c>
      <c r="H1473" s="6">
        <v>300</v>
      </c>
      <c r="I1473" s="6">
        <v>300</v>
      </c>
      <c r="J1473" s="6">
        <f t="shared" si="22"/>
        <v>0.3</v>
      </c>
      <c r="K1473" s="6">
        <v>1</v>
      </c>
      <c r="L1473" s="6" t="s">
        <v>309</v>
      </c>
      <c r="M1473" s="6" t="s">
        <v>42</v>
      </c>
      <c r="N1473" s="6" t="s">
        <v>36</v>
      </c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</row>
    <row r="1474" spans="2:32" ht="45" customHeight="1">
      <c r="B1474" s="16">
        <v>1473</v>
      </c>
      <c r="C1474" s="6">
        <v>60000000823</v>
      </c>
      <c r="D1474" s="22">
        <v>61044300000</v>
      </c>
      <c r="E1474" s="23" t="s">
        <v>541</v>
      </c>
      <c r="F1474" s="27" t="s">
        <v>64</v>
      </c>
      <c r="G1474" s="6" t="s">
        <v>20</v>
      </c>
      <c r="H1474" s="6">
        <v>554</v>
      </c>
      <c r="I1474" s="6">
        <v>554</v>
      </c>
      <c r="J1474" s="6">
        <f t="shared" ref="J1474:J1537" si="23">I1474/1000</f>
        <v>0.55400000000000005</v>
      </c>
      <c r="K1474" s="6">
        <v>1</v>
      </c>
      <c r="L1474" s="6" t="s">
        <v>309</v>
      </c>
      <c r="M1474" s="6" t="s">
        <v>42</v>
      </c>
      <c r="N1474" s="6" t="s">
        <v>36</v>
      </c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</row>
    <row r="1475" spans="2:32" ht="45" customHeight="1">
      <c r="B1475" s="16">
        <v>1474</v>
      </c>
      <c r="C1475" s="6">
        <v>60000000824</v>
      </c>
      <c r="D1475" s="22">
        <v>61044300000</v>
      </c>
      <c r="E1475" s="23" t="s">
        <v>541</v>
      </c>
      <c r="F1475" s="27" t="s">
        <v>64</v>
      </c>
      <c r="G1475" s="6" t="s">
        <v>20</v>
      </c>
      <c r="H1475" s="6">
        <v>508</v>
      </c>
      <c r="I1475" s="6">
        <v>508</v>
      </c>
      <c r="J1475" s="6">
        <f t="shared" si="23"/>
        <v>0.50800000000000001</v>
      </c>
      <c r="K1475" s="6">
        <v>1</v>
      </c>
      <c r="L1475" s="6" t="s">
        <v>309</v>
      </c>
      <c r="M1475" s="6" t="s">
        <v>42</v>
      </c>
      <c r="N1475" s="6" t="s">
        <v>36</v>
      </c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</row>
    <row r="1476" spans="2:32" ht="45" customHeight="1">
      <c r="B1476" s="16">
        <v>1475</v>
      </c>
      <c r="C1476" s="6">
        <v>60000000825</v>
      </c>
      <c r="D1476" s="22">
        <v>61044300000</v>
      </c>
      <c r="E1476" s="23" t="s">
        <v>541</v>
      </c>
      <c r="F1476" s="27" t="s">
        <v>64</v>
      </c>
      <c r="G1476" s="6" t="s">
        <v>20</v>
      </c>
      <c r="H1476" s="6">
        <v>592</v>
      </c>
      <c r="I1476" s="6">
        <v>592</v>
      </c>
      <c r="J1476" s="6">
        <f t="shared" si="23"/>
        <v>0.59199999999999997</v>
      </c>
      <c r="K1476" s="6">
        <v>1</v>
      </c>
      <c r="L1476" s="6" t="s">
        <v>309</v>
      </c>
      <c r="M1476" s="6" t="s">
        <v>42</v>
      </c>
      <c r="N1476" s="6" t="s">
        <v>36</v>
      </c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</row>
    <row r="1477" spans="2:32" ht="45" customHeight="1">
      <c r="B1477" s="16">
        <v>1476</v>
      </c>
      <c r="C1477" s="6">
        <v>60000000826</v>
      </c>
      <c r="D1477" s="22">
        <v>61044300000</v>
      </c>
      <c r="E1477" s="23" t="s">
        <v>541</v>
      </c>
      <c r="F1477" s="27" t="s">
        <v>64</v>
      </c>
      <c r="G1477" s="6" t="s">
        <v>20</v>
      </c>
      <c r="H1477" s="6">
        <v>272</v>
      </c>
      <c r="I1477" s="6">
        <v>272</v>
      </c>
      <c r="J1477" s="6">
        <f t="shared" si="23"/>
        <v>0.27200000000000002</v>
      </c>
      <c r="K1477" s="6">
        <v>1</v>
      </c>
      <c r="L1477" s="6" t="s">
        <v>309</v>
      </c>
      <c r="M1477" s="6" t="s">
        <v>42</v>
      </c>
      <c r="N1477" s="6" t="s">
        <v>36</v>
      </c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</row>
    <row r="1478" spans="2:32" ht="30" customHeight="1">
      <c r="B1478" s="16">
        <v>1477</v>
      </c>
      <c r="C1478" s="6">
        <v>60000000827</v>
      </c>
      <c r="D1478" s="22">
        <v>62046318000</v>
      </c>
      <c r="E1478" s="23" t="s">
        <v>511</v>
      </c>
      <c r="F1478" s="27" t="s">
        <v>52</v>
      </c>
      <c r="G1478" s="6" t="s">
        <v>20</v>
      </c>
      <c r="H1478" s="6">
        <v>162</v>
      </c>
      <c r="I1478" s="6">
        <v>162</v>
      </c>
      <c r="J1478" s="6">
        <f t="shared" si="23"/>
        <v>0.16200000000000001</v>
      </c>
      <c r="K1478" s="6">
        <v>1</v>
      </c>
      <c r="L1478" s="6" t="s">
        <v>309</v>
      </c>
      <c r="M1478" s="6" t="s">
        <v>67</v>
      </c>
      <c r="N1478" s="6" t="s">
        <v>36</v>
      </c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</row>
    <row r="1479" spans="2:32" ht="30" customHeight="1">
      <c r="B1479" s="16">
        <v>1478</v>
      </c>
      <c r="C1479" s="6">
        <v>60000000828</v>
      </c>
      <c r="D1479" s="22">
        <v>62046318000</v>
      </c>
      <c r="E1479" s="23" t="s">
        <v>511</v>
      </c>
      <c r="F1479" s="27" t="s">
        <v>52</v>
      </c>
      <c r="G1479" s="6" t="s">
        <v>20</v>
      </c>
      <c r="H1479" s="6">
        <v>162</v>
      </c>
      <c r="I1479" s="6">
        <v>162</v>
      </c>
      <c r="J1479" s="6">
        <f t="shared" si="23"/>
        <v>0.16200000000000001</v>
      </c>
      <c r="K1479" s="6">
        <v>1</v>
      </c>
      <c r="L1479" s="6" t="s">
        <v>309</v>
      </c>
      <c r="M1479" s="6" t="s">
        <v>67</v>
      </c>
      <c r="N1479" s="6" t="s">
        <v>36</v>
      </c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</row>
    <row r="1480" spans="2:32" ht="60" customHeight="1">
      <c r="B1480" s="16">
        <v>1479</v>
      </c>
      <c r="C1480" s="6">
        <v>60000000829</v>
      </c>
      <c r="D1480" s="22">
        <v>61044900000</v>
      </c>
      <c r="E1480" s="23" t="s">
        <v>590</v>
      </c>
      <c r="F1480" s="27" t="s">
        <v>64</v>
      </c>
      <c r="G1480" s="6" t="s">
        <v>20</v>
      </c>
      <c r="H1480" s="6">
        <v>446</v>
      </c>
      <c r="I1480" s="6">
        <v>446</v>
      </c>
      <c r="J1480" s="6">
        <f t="shared" si="23"/>
        <v>0.44600000000000001</v>
      </c>
      <c r="K1480" s="6">
        <v>1</v>
      </c>
      <c r="L1480" s="6" t="s">
        <v>309</v>
      </c>
      <c r="M1480" s="6" t="s">
        <v>67</v>
      </c>
      <c r="N1480" s="6" t="s">
        <v>149</v>
      </c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</row>
    <row r="1481" spans="2:32" ht="30" customHeight="1">
      <c r="B1481" s="16">
        <v>1480</v>
      </c>
      <c r="C1481" s="6">
        <v>60000000830</v>
      </c>
      <c r="D1481" s="22">
        <v>61062000000</v>
      </c>
      <c r="E1481" s="23" t="s">
        <v>591</v>
      </c>
      <c r="F1481" s="27" t="s">
        <v>47</v>
      </c>
      <c r="G1481" s="6" t="s">
        <v>20</v>
      </c>
      <c r="H1481" s="6">
        <v>240</v>
      </c>
      <c r="I1481" s="6">
        <v>240</v>
      </c>
      <c r="J1481" s="6">
        <f t="shared" si="23"/>
        <v>0.24</v>
      </c>
      <c r="K1481" s="6">
        <v>1</v>
      </c>
      <c r="L1481" s="6" t="s">
        <v>309</v>
      </c>
      <c r="M1481" s="6" t="s">
        <v>42</v>
      </c>
      <c r="N1481" s="6" t="s">
        <v>36</v>
      </c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</row>
    <row r="1482" spans="2:32" ht="60" customHeight="1">
      <c r="B1482" s="16">
        <v>1481</v>
      </c>
      <c r="C1482" s="6">
        <v>60000000831</v>
      </c>
      <c r="D1482" s="22">
        <v>61044900000</v>
      </c>
      <c r="E1482" s="23" t="s">
        <v>590</v>
      </c>
      <c r="F1482" s="27" t="s">
        <v>64</v>
      </c>
      <c r="G1482" s="6" t="s">
        <v>20</v>
      </c>
      <c r="H1482" s="6">
        <v>341</v>
      </c>
      <c r="I1482" s="6">
        <v>341</v>
      </c>
      <c r="J1482" s="6">
        <f t="shared" si="23"/>
        <v>0.34100000000000003</v>
      </c>
      <c r="K1482" s="6">
        <v>1</v>
      </c>
      <c r="L1482" s="6" t="s">
        <v>309</v>
      </c>
      <c r="M1482" s="6" t="s">
        <v>67</v>
      </c>
      <c r="N1482" s="6" t="s">
        <v>149</v>
      </c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</row>
    <row r="1483" spans="2:32" ht="30" customHeight="1">
      <c r="B1483" s="16">
        <v>1482</v>
      </c>
      <c r="C1483" s="6">
        <v>60000000832</v>
      </c>
      <c r="D1483" s="22">
        <v>61062000000</v>
      </c>
      <c r="E1483" s="23" t="s">
        <v>591</v>
      </c>
      <c r="F1483" s="27" t="s">
        <v>47</v>
      </c>
      <c r="G1483" s="6" t="s">
        <v>20</v>
      </c>
      <c r="H1483" s="6">
        <v>166</v>
      </c>
      <c r="I1483" s="6">
        <v>166</v>
      </c>
      <c r="J1483" s="6">
        <f t="shared" si="23"/>
        <v>0.16600000000000001</v>
      </c>
      <c r="K1483" s="6">
        <v>1</v>
      </c>
      <c r="L1483" s="6" t="s">
        <v>309</v>
      </c>
      <c r="M1483" s="6" t="s">
        <v>67</v>
      </c>
      <c r="N1483" s="6" t="s">
        <v>36</v>
      </c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</row>
    <row r="1484" spans="2:32" ht="45" customHeight="1">
      <c r="B1484" s="16">
        <v>1483</v>
      </c>
      <c r="C1484" s="6">
        <v>60000000833</v>
      </c>
      <c r="D1484" s="22">
        <v>61044300000</v>
      </c>
      <c r="E1484" s="23" t="s">
        <v>541</v>
      </c>
      <c r="F1484" s="27" t="s">
        <v>64</v>
      </c>
      <c r="G1484" s="6" t="s">
        <v>20</v>
      </c>
      <c r="H1484" s="6">
        <v>478</v>
      </c>
      <c r="I1484" s="6">
        <v>478</v>
      </c>
      <c r="J1484" s="6">
        <f t="shared" si="23"/>
        <v>0.47799999999999998</v>
      </c>
      <c r="K1484" s="6">
        <v>1</v>
      </c>
      <c r="L1484" s="6" t="s">
        <v>309</v>
      </c>
      <c r="M1484" s="6" t="s">
        <v>42</v>
      </c>
      <c r="N1484" s="6" t="s">
        <v>36</v>
      </c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</row>
    <row r="1485" spans="2:32" ht="30" customHeight="1">
      <c r="B1485" s="16">
        <v>1484</v>
      </c>
      <c r="C1485" s="6">
        <v>60000000834</v>
      </c>
      <c r="D1485" s="22">
        <v>62046318000</v>
      </c>
      <c r="E1485" s="23" t="s">
        <v>511</v>
      </c>
      <c r="F1485" s="27" t="s">
        <v>52</v>
      </c>
      <c r="G1485" s="6" t="s">
        <v>20</v>
      </c>
      <c r="H1485" s="6">
        <v>126</v>
      </c>
      <c r="I1485" s="6">
        <v>126</v>
      </c>
      <c r="J1485" s="6">
        <f t="shared" si="23"/>
        <v>0.126</v>
      </c>
      <c r="K1485" s="6">
        <v>1</v>
      </c>
      <c r="L1485" s="6" t="s">
        <v>309</v>
      </c>
      <c r="M1485" s="6" t="s">
        <v>67</v>
      </c>
      <c r="N1485" s="6" t="s">
        <v>36</v>
      </c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</row>
    <row r="1486" spans="2:32" ht="30" customHeight="1">
      <c r="B1486" s="16">
        <v>1485</v>
      </c>
      <c r="C1486" s="6">
        <v>60000000835</v>
      </c>
      <c r="D1486" s="22">
        <v>61062000000</v>
      </c>
      <c r="E1486" s="23" t="s">
        <v>591</v>
      </c>
      <c r="F1486" s="27" t="s">
        <v>47</v>
      </c>
      <c r="G1486" s="6" t="s">
        <v>20</v>
      </c>
      <c r="H1486" s="6">
        <v>184</v>
      </c>
      <c r="I1486" s="6">
        <v>184</v>
      </c>
      <c r="J1486" s="6">
        <f t="shared" si="23"/>
        <v>0.184</v>
      </c>
      <c r="K1486" s="6">
        <v>1</v>
      </c>
      <c r="L1486" s="6" t="s">
        <v>309</v>
      </c>
      <c r="M1486" s="6" t="s">
        <v>42</v>
      </c>
      <c r="N1486" s="6" t="s">
        <v>36</v>
      </c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</row>
    <row r="1487" spans="2:32" ht="30" customHeight="1">
      <c r="B1487" s="16">
        <v>1486</v>
      </c>
      <c r="C1487" s="6">
        <v>60000000836</v>
      </c>
      <c r="D1487" s="22">
        <v>61062000000</v>
      </c>
      <c r="E1487" s="23" t="s">
        <v>591</v>
      </c>
      <c r="F1487" s="27" t="s">
        <v>47</v>
      </c>
      <c r="G1487" s="6" t="s">
        <v>20</v>
      </c>
      <c r="H1487" s="6">
        <v>162</v>
      </c>
      <c r="I1487" s="6">
        <v>162</v>
      </c>
      <c r="J1487" s="6">
        <f t="shared" si="23"/>
        <v>0.16200000000000001</v>
      </c>
      <c r="K1487" s="6">
        <v>1</v>
      </c>
      <c r="L1487" s="6" t="s">
        <v>309</v>
      </c>
      <c r="M1487" s="6" t="s">
        <v>42</v>
      </c>
      <c r="N1487" s="6" t="s">
        <v>36</v>
      </c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</row>
    <row r="1488" spans="2:32" ht="30" customHeight="1">
      <c r="B1488" s="16">
        <v>1487</v>
      </c>
      <c r="C1488" s="6">
        <v>60000000837</v>
      </c>
      <c r="D1488" s="22">
        <v>62046318000</v>
      </c>
      <c r="E1488" s="23" t="s">
        <v>511</v>
      </c>
      <c r="F1488" s="27" t="s">
        <v>52</v>
      </c>
      <c r="G1488" s="6" t="s">
        <v>20</v>
      </c>
      <c r="H1488" s="6">
        <v>426</v>
      </c>
      <c r="I1488" s="6">
        <v>426</v>
      </c>
      <c r="J1488" s="6">
        <f t="shared" si="23"/>
        <v>0.42599999999999999</v>
      </c>
      <c r="K1488" s="6">
        <v>1</v>
      </c>
      <c r="L1488" s="6" t="s">
        <v>309</v>
      </c>
      <c r="M1488" s="6" t="s">
        <v>42</v>
      </c>
      <c r="N1488" s="6" t="s">
        <v>36</v>
      </c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</row>
    <row r="1489" spans="2:32" ht="30" customHeight="1">
      <c r="B1489" s="16">
        <v>1488</v>
      </c>
      <c r="C1489" s="6">
        <v>60000000838</v>
      </c>
      <c r="D1489" s="22">
        <v>62046318000</v>
      </c>
      <c r="E1489" s="23" t="s">
        <v>511</v>
      </c>
      <c r="F1489" s="27" t="s">
        <v>52</v>
      </c>
      <c r="G1489" s="6" t="s">
        <v>20</v>
      </c>
      <c r="H1489" s="6">
        <v>402</v>
      </c>
      <c r="I1489" s="6">
        <v>402</v>
      </c>
      <c r="J1489" s="6">
        <f t="shared" si="23"/>
        <v>0.40200000000000002</v>
      </c>
      <c r="K1489" s="6">
        <v>1</v>
      </c>
      <c r="L1489" s="6" t="s">
        <v>309</v>
      </c>
      <c r="M1489" s="6" t="s">
        <v>42</v>
      </c>
      <c r="N1489" s="6" t="s">
        <v>36</v>
      </c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</row>
    <row r="1490" spans="2:32" ht="45" customHeight="1">
      <c r="B1490" s="16">
        <v>1489</v>
      </c>
      <c r="C1490" s="6">
        <v>60000000839</v>
      </c>
      <c r="D1490" s="22">
        <v>61044300000</v>
      </c>
      <c r="E1490" s="23" t="s">
        <v>541</v>
      </c>
      <c r="F1490" s="27" t="s">
        <v>64</v>
      </c>
      <c r="G1490" s="6" t="s">
        <v>20</v>
      </c>
      <c r="H1490" s="6">
        <v>320</v>
      </c>
      <c r="I1490" s="6">
        <v>320</v>
      </c>
      <c r="J1490" s="6">
        <f t="shared" si="23"/>
        <v>0.32</v>
      </c>
      <c r="K1490" s="6">
        <v>1</v>
      </c>
      <c r="L1490" s="6" t="s">
        <v>309</v>
      </c>
      <c r="M1490" s="6" t="s">
        <v>42</v>
      </c>
      <c r="N1490" s="6" t="s">
        <v>36</v>
      </c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</row>
    <row r="1491" spans="2:32" ht="45" customHeight="1">
      <c r="B1491" s="16">
        <v>1490</v>
      </c>
      <c r="C1491" s="6">
        <v>60000000840</v>
      </c>
      <c r="D1491" s="22">
        <v>61044200000</v>
      </c>
      <c r="E1491" s="23" t="s">
        <v>506</v>
      </c>
      <c r="F1491" s="27" t="s">
        <v>64</v>
      </c>
      <c r="G1491" s="6" t="s">
        <v>20</v>
      </c>
      <c r="H1491" s="6">
        <v>296</v>
      </c>
      <c r="I1491" s="6">
        <v>296</v>
      </c>
      <c r="J1491" s="6">
        <f t="shared" si="23"/>
        <v>0.29599999999999999</v>
      </c>
      <c r="K1491" s="6">
        <v>1</v>
      </c>
      <c r="L1491" s="6" t="s">
        <v>309</v>
      </c>
      <c r="M1491" s="6" t="s">
        <v>42</v>
      </c>
      <c r="N1491" s="6" t="s">
        <v>25</v>
      </c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</row>
    <row r="1492" spans="2:32" ht="45" customHeight="1">
      <c r="B1492" s="16">
        <v>1491</v>
      </c>
      <c r="C1492" s="6">
        <v>60000000841</v>
      </c>
      <c r="D1492" s="22">
        <v>61044300000</v>
      </c>
      <c r="E1492" s="23" t="s">
        <v>541</v>
      </c>
      <c r="F1492" s="27" t="s">
        <v>64</v>
      </c>
      <c r="G1492" s="6" t="s">
        <v>20</v>
      </c>
      <c r="H1492" s="6">
        <v>370</v>
      </c>
      <c r="I1492" s="6">
        <v>370</v>
      </c>
      <c r="J1492" s="6">
        <f t="shared" si="23"/>
        <v>0.37</v>
      </c>
      <c r="K1492" s="6">
        <v>1</v>
      </c>
      <c r="L1492" s="6" t="s">
        <v>309</v>
      </c>
      <c r="M1492" s="6" t="s">
        <v>67</v>
      </c>
      <c r="N1492" s="6" t="s">
        <v>36</v>
      </c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</row>
    <row r="1493" spans="2:32" ht="45" customHeight="1">
      <c r="B1493" s="16">
        <v>1492</v>
      </c>
      <c r="C1493" s="6">
        <v>60000000842</v>
      </c>
      <c r="D1493" s="22">
        <v>61044300000</v>
      </c>
      <c r="E1493" s="23" t="s">
        <v>541</v>
      </c>
      <c r="F1493" s="27" t="s">
        <v>64</v>
      </c>
      <c r="G1493" s="6" t="s">
        <v>20</v>
      </c>
      <c r="H1493" s="6">
        <v>494</v>
      </c>
      <c r="I1493" s="6">
        <v>494</v>
      </c>
      <c r="J1493" s="6">
        <f t="shared" si="23"/>
        <v>0.49399999999999999</v>
      </c>
      <c r="K1493" s="6">
        <v>1</v>
      </c>
      <c r="L1493" s="6" t="s">
        <v>309</v>
      </c>
      <c r="M1493" s="6" t="s">
        <v>42</v>
      </c>
      <c r="N1493" s="6" t="s">
        <v>36</v>
      </c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</row>
    <row r="1494" spans="2:32" ht="45" customHeight="1">
      <c r="B1494" s="16">
        <v>1493</v>
      </c>
      <c r="C1494" s="6">
        <v>60000000843</v>
      </c>
      <c r="D1494" s="22">
        <v>61044300000</v>
      </c>
      <c r="E1494" s="23" t="s">
        <v>541</v>
      </c>
      <c r="F1494" s="27" t="s">
        <v>64</v>
      </c>
      <c r="G1494" s="6" t="s">
        <v>20</v>
      </c>
      <c r="H1494" s="6">
        <v>760</v>
      </c>
      <c r="I1494" s="6">
        <v>760</v>
      </c>
      <c r="J1494" s="6">
        <f t="shared" si="23"/>
        <v>0.76</v>
      </c>
      <c r="K1494" s="6">
        <v>1</v>
      </c>
      <c r="L1494" s="6" t="s">
        <v>309</v>
      </c>
      <c r="M1494" s="6" t="s">
        <v>42</v>
      </c>
      <c r="N1494" s="6" t="s">
        <v>36</v>
      </c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</row>
    <row r="1495" spans="2:32" ht="30" customHeight="1">
      <c r="B1495" s="16">
        <v>1494</v>
      </c>
      <c r="C1495" s="6">
        <v>60000000844</v>
      </c>
      <c r="D1495" s="22">
        <v>61062000000</v>
      </c>
      <c r="E1495" s="23" t="s">
        <v>591</v>
      </c>
      <c r="F1495" s="27" t="s">
        <v>47</v>
      </c>
      <c r="G1495" s="6" t="s">
        <v>20</v>
      </c>
      <c r="H1495" s="6">
        <v>196</v>
      </c>
      <c r="I1495" s="6">
        <v>196</v>
      </c>
      <c r="J1495" s="6">
        <f t="shared" si="23"/>
        <v>0.19600000000000001</v>
      </c>
      <c r="K1495" s="6">
        <v>1</v>
      </c>
      <c r="L1495" s="6" t="s">
        <v>309</v>
      </c>
      <c r="M1495" s="6" t="s">
        <v>42</v>
      </c>
      <c r="N1495" s="6" t="s">
        <v>36</v>
      </c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</row>
    <row r="1496" spans="2:32" ht="45" customHeight="1">
      <c r="B1496" s="16">
        <v>1495</v>
      </c>
      <c r="C1496" s="6">
        <v>60000000845</v>
      </c>
      <c r="D1496" s="22">
        <v>61044300000</v>
      </c>
      <c r="E1496" s="23" t="s">
        <v>541</v>
      </c>
      <c r="F1496" s="27" t="s">
        <v>64</v>
      </c>
      <c r="G1496" s="6" t="s">
        <v>20</v>
      </c>
      <c r="H1496" s="6">
        <v>368</v>
      </c>
      <c r="I1496" s="6">
        <v>368</v>
      </c>
      <c r="J1496" s="6">
        <f t="shared" si="23"/>
        <v>0.36799999999999999</v>
      </c>
      <c r="K1496" s="6">
        <v>1</v>
      </c>
      <c r="L1496" s="6" t="s">
        <v>309</v>
      </c>
      <c r="M1496" s="6" t="s">
        <v>42</v>
      </c>
      <c r="N1496" s="6" t="s">
        <v>36</v>
      </c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</row>
    <row r="1497" spans="2:32" ht="45" customHeight="1">
      <c r="B1497" s="16">
        <v>1496</v>
      </c>
      <c r="C1497" s="6">
        <v>60000000846</v>
      </c>
      <c r="D1497" s="22">
        <v>61046300000</v>
      </c>
      <c r="E1497" s="23" t="s">
        <v>635</v>
      </c>
      <c r="F1497" s="27" t="s">
        <v>183</v>
      </c>
      <c r="G1497" s="6" t="s">
        <v>20</v>
      </c>
      <c r="H1497" s="6">
        <v>634</v>
      </c>
      <c r="I1497" s="6">
        <v>634</v>
      </c>
      <c r="J1497" s="6">
        <f t="shared" si="23"/>
        <v>0.63400000000000001</v>
      </c>
      <c r="K1497" s="6">
        <v>1</v>
      </c>
      <c r="L1497" s="6" t="s">
        <v>309</v>
      </c>
      <c r="M1497" s="6" t="s">
        <v>42</v>
      </c>
      <c r="N1497" s="6" t="s">
        <v>36</v>
      </c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</row>
    <row r="1498" spans="2:32" ht="30" customHeight="1">
      <c r="B1498" s="16">
        <v>1497</v>
      </c>
      <c r="C1498" s="6">
        <v>60000000847</v>
      </c>
      <c r="D1498" s="22">
        <v>62046318000</v>
      </c>
      <c r="E1498" s="23" t="s">
        <v>511</v>
      </c>
      <c r="F1498" s="27" t="s">
        <v>52</v>
      </c>
      <c r="G1498" s="6" t="s">
        <v>20</v>
      </c>
      <c r="H1498" s="6">
        <v>113</v>
      </c>
      <c r="I1498" s="6">
        <v>113</v>
      </c>
      <c r="J1498" s="6">
        <f t="shared" si="23"/>
        <v>0.113</v>
      </c>
      <c r="K1498" s="6">
        <v>1</v>
      </c>
      <c r="L1498" s="6" t="s">
        <v>309</v>
      </c>
      <c r="M1498" s="6" t="s">
        <v>42</v>
      </c>
      <c r="N1498" s="6" t="s">
        <v>36</v>
      </c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</row>
    <row r="1499" spans="2:32" ht="30" customHeight="1">
      <c r="B1499" s="16">
        <v>1498</v>
      </c>
      <c r="C1499" s="6">
        <v>60000000848</v>
      </c>
      <c r="D1499" s="22">
        <v>61062000000</v>
      </c>
      <c r="E1499" s="23" t="s">
        <v>591</v>
      </c>
      <c r="F1499" s="27" t="s">
        <v>47</v>
      </c>
      <c r="G1499" s="6" t="s">
        <v>20</v>
      </c>
      <c r="H1499" s="6">
        <v>356</v>
      </c>
      <c r="I1499" s="6">
        <v>356</v>
      </c>
      <c r="J1499" s="6">
        <f t="shared" si="23"/>
        <v>0.35599999999999998</v>
      </c>
      <c r="K1499" s="6">
        <v>1</v>
      </c>
      <c r="L1499" s="6" t="s">
        <v>309</v>
      </c>
      <c r="M1499" s="6" t="s">
        <v>42</v>
      </c>
      <c r="N1499" s="6" t="s">
        <v>36</v>
      </c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</row>
    <row r="1500" spans="2:32" ht="45" customHeight="1">
      <c r="B1500" s="16">
        <v>1499</v>
      </c>
      <c r="C1500" s="6">
        <v>60000000849</v>
      </c>
      <c r="D1500" s="22">
        <v>61046300000</v>
      </c>
      <c r="E1500" s="23" t="s">
        <v>635</v>
      </c>
      <c r="F1500" s="27" t="s">
        <v>183</v>
      </c>
      <c r="G1500" s="6" t="s">
        <v>20</v>
      </c>
      <c r="H1500" s="6">
        <v>598</v>
      </c>
      <c r="I1500" s="6">
        <v>598</v>
      </c>
      <c r="J1500" s="6">
        <f t="shared" si="23"/>
        <v>0.59799999999999998</v>
      </c>
      <c r="K1500" s="6">
        <v>1</v>
      </c>
      <c r="L1500" s="6" t="s">
        <v>309</v>
      </c>
      <c r="M1500" s="6" t="s">
        <v>42</v>
      </c>
      <c r="N1500" s="6" t="s">
        <v>36</v>
      </c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</row>
    <row r="1501" spans="2:32" ht="45" customHeight="1">
      <c r="B1501" s="16">
        <v>1500</v>
      </c>
      <c r="C1501" s="6">
        <v>60000000850</v>
      </c>
      <c r="D1501" s="22">
        <v>61046300000</v>
      </c>
      <c r="E1501" s="23" t="s">
        <v>635</v>
      </c>
      <c r="F1501" s="27" t="s">
        <v>183</v>
      </c>
      <c r="G1501" s="6" t="s">
        <v>20</v>
      </c>
      <c r="H1501" s="6">
        <v>528</v>
      </c>
      <c r="I1501" s="6">
        <v>528</v>
      </c>
      <c r="J1501" s="6">
        <f t="shared" si="23"/>
        <v>0.52800000000000002</v>
      </c>
      <c r="K1501" s="6">
        <v>1</v>
      </c>
      <c r="L1501" s="6" t="s">
        <v>309</v>
      </c>
      <c r="M1501" s="6" t="s">
        <v>42</v>
      </c>
      <c r="N1501" s="6" t="s">
        <v>36</v>
      </c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</row>
    <row r="1502" spans="2:32" ht="45" customHeight="1">
      <c r="B1502" s="16">
        <v>1501</v>
      </c>
      <c r="C1502" s="6">
        <v>60000000851</v>
      </c>
      <c r="D1502" s="22">
        <v>61046900090</v>
      </c>
      <c r="E1502" s="23" t="s">
        <v>678</v>
      </c>
      <c r="F1502" s="27" t="s">
        <v>183</v>
      </c>
      <c r="G1502" s="6" t="s">
        <v>20</v>
      </c>
      <c r="H1502" s="6">
        <v>390</v>
      </c>
      <c r="I1502" s="6">
        <v>390</v>
      </c>
      <c r="J1502" s="6">
        <f t="shared" si="23"/>
        <v>0.39</v>
      </c>
      <c r="K1502" s="6">
        <v>1</v>
      </c>
      <c r="L1502" s="6" t="s">
        <v>309</v>
      </c>
      <c r="M1502" s="6" t="s">
        <v>67</v>
      </c>
      <c r="N1502" s="20" t="s">
        <v>178</v>
      </c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</row>
    <row r="1503" spans="2:32" ht="60" customHeight="1">
      <c r="B1503" s="16">
        <v>1502</v>
      </c>
      <c r="C1503" s="6">
        <v>60000000852</v>
      </c>
      <c r="D1503" s="22">
        <v>61046900090</v>
      </c>
      <c r="E1503" s="23" t="s">
        <v>656</v>
      </c>
      <c r="F1503" s="27" t="s">
        <v>183</v>
      </c>
      <c r="G1503" s="6" t="s">
        <v>20</v>
      </c>
      <c r="H1503" s="6">
        <v>294</v>
      </c>
      <c r="I1503" s="6">
        <v>294</v>
      </c>
      <c r="J1503" s="6">
        <f t="shared" si="23"/>
        <v>0.29399999999999998</v>
      </c>
      <c r="K1503" s="6">
        <v>1</v>
      </c>
      <c r="L1503" s="6" t="s">
        <v>309</v>
      </c>
      <c r="M1503" s="6" t="s">
        <v>67</v>
      </c>
      <c r="N1503" s="6" t="s">
        <v>149</v>
      </c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</row>
    <row r="1504" spans="2:32" ht="30" customHeight="1">
      <c r="B1504" s="16">
        <v>1503</v>
      </c>
      <c r="C1504" s="6">
        <v>60000000853</v>
      </c>
      <c r="D1504" s="22">
        <v>62046318000</v>
      </c>
      <c r="E1504" s="23" t="s">
        <v>511</v>
      </c>
      <c r="F1504" s="27" t="s">
        <v>52</v>
      </c>
      <c r="G1504" s="6" t="s">
        <v>20</v>
      </c>
      <c r="H1504" s="6">
        <v>246</v>
      </c>
      <c r="I1504" s="6">
        <v>246</v>
      </c>
      <c r="J1504" s="6">
        <f t="shared" si="23"/>
        <v>0.246</v>
      </c>
      <c r="K1504" s="6">
        <v>1</v>
      </c>
      <c r="L1504" s="6" t="s">
        <v>309</v>
      </c>
      <c r="M1504" s="6" t="s">
        <v>67</v>
      </c>
      <c r="N1504" s="6" t="s">
        <v>36</v>
      </c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</row>
    <row r="1505" spans="2:32" ht="30" customHeight="1">
      <c r="B1505" s="16">
        <v>1504</v>
      </c>
      <c r="C1505" s="6">
        <v>60000000854</v>
      </c>
      <c r="D1505" s="22">
        <v>61062000000</v>
      </c>
      <c r="E1505" s="23" t="s">
        <v>599</v>
      </c>
      <c r="F1505" s="27" t="s">
        <v>14</v>
      </c>
      <c r="G1505" s="6" t="s">
        <v>20</v>
      </c>
      <c r="H1505" s="6">
        <v>142</v>
      </c>
      <c r="I1505" s="6">
        <v>142</v>
      </c>
      <c r="J1505" s="6">
        <f t="shared" si="23"/>
        <v>0.14199999999999999</v>
      </c>
      <c r="K1505" s="6">
        <v>1</v>
      </c>
      <c r="L1505" s="6" t="s">
        <v>309</v>
      </c>
      <c r="M1505" s="6" t="s">
        <v>42</v>
      </c>
      <c r="N1505" s="6" t="s">
        <v>36</v>
      </c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</row>
    <row r="1506" spans="2:32" ht="30" customHeight="1">
      <c r="B1506" s="16">
        <v>1505</v>
      </c>
      <c r="C1506" s="6">
        <v>60000000855</v>
      </c>
      <c r="D1506" s="22">
        <v>61062000000</v>
      </c>
      <c r="E1506" s="23" t="s">
        <v>599</v>
      </c>
      <c r="F1506" s="27" t="s">
        <v>14</v>
      </c>
      <c r="G1506" s="6" t="s">
        <v>20</v>
      </c>
      <c r="H1506" s="6">
        <v>142</v>
      </c>
      <c r="I1506" s="6">
        <v>142</v>
      </c>
      <c r="J1506" s="6">
        <f t="shared" si="23"/>
        <v>0.14199999999999999</v>
      </c>
      <c r="K1506" s="6">
        <v>1</v>
      </c>
      <c r="L1506" s="6" t="s">
        <v>309</v>
      </c>
      <c r="M1506" s="6" t="s">
        <v>42</v>
      </c>
      <c r="N1506" s="6" t="s">
        <v>36</v>
      </c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</row>
    <row r="1507" spans="2:32" ht="30" customHeight="1">
      <c r="B1507" s="16">
        <v>1506</v>
      </c>
      <c r="C1507" s="6">
        <v>60000000856</v>
      </c>
      <c r="D1507" s="22">
        <v>61062000000</v>
      </c>
      <c r="E1507" s="23" t="s">
        <v>599</v>
      </c>
      <c r="F1507" s="27" t="s">
        <v>14</v>
      </c>
      <c r="G1507" s="6" t="s">
        <v>20</v>
      </c>
      <c r="H1507" s="6">
        <v>234</v>
      </c>
      <c r="I1507" s="6">
        <v>234</v>
      </c>
      <c r="J1507" s="6">
        <f t="shared" si="23"/>
        <v>0.23400000000000001</v>
      </c>
      <c r="K1507" s="6">
        <v>1</v>
      </c>
      <c r="L1507" s="6" t="s">
        <v>309</v>
      </c>
      <c r="M1507" s="6" t="s">
        <v>67</v>
      </c>
      <c r="N1507" s="6" t="s">
        <v>36</v>
      </c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</row>
    <row r="1508" spans="2:32" ht="60" customHeight="1">
      <c r="B1508" s="16">
        <v>1507</v>
      </c>
      <c r="C1508" s="6">
        <v>60000000857</v>
      </c>
      <c r="D1508" s="22">
        <v>61046900090</v>
      </c>
      <c r="E1508" s="23" t="s">
        <v>656</v>
      </c>
      <c r="F1508" s="27" t="s">
        <v>183</v>
      </c>
      <c r="G1508" s="6" t="s">
        <v>20</v>
      </c>
      <c r="H1508" s="6">
        <v>388</v>
      </c>
      <c r="I1508" s="6">
        <v>388</v>
      </c>
      <c r="J1508" s="6">
        <f t="shared" si="23"/>
        <v>0.38800000000000001</v>
      </c>
      <c r="K1508" s="6">
        <v>1</v>
      </c>
      <c r="L1508" s="6" t="s">
        <v>309</v>
      </c>
      <c r="M1508" s="6" t="s">
        <v>67</v>
      </c>
      <c r="N1508" s="6" t="s">
        <v>149</v>
      </c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</row>
    <row r="1509" spans="2:32" ht="30" customHeight="1">
      <c r="B1509" s="16">
        <v>1508</v>
      </c>
      <c r="C1509" s="6">
        <v>60000000858</v>
      </c>
      <c r="D1509" s="22">
        <v>62046318000</v>
      </c>
      <c r="E1509" s="23" t="s">
        <v>511</v>
      </c>
      <c r="F1509" s="27" t="s">
        <v>52</v>
      </c>
      <c r="G1509" s="6" t="s">
        <v>20</v>
      </c>
      <c r="H1509" s="6">
        <v>380</v>
      </c>
      <c r="I1509" s="6">
        <v>380</v>
      </c>
      <c r="J1509" s="6">
        <f t="shared" si="23"/>
        <v>0.38</v>
      </c>
      <c r="K1509" s="6">
        <v>1</v>
      </c>
      <c r="L1509" s="6" t="s">
        <v>309</v>
      </c>
      <c r="M1509" s="6" t="s">
        <v>42</v>
      </c>
      <c r="N1509" s="6" t="s">
        <v>36</v>
      </c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</row>
    <row r="1510" spans="2:32" ht="45" customHeight="1">
      <c r="B1510" s="16">
        <v>1509</v>
      </c>
      <c r="C1510" s="6">
        <v>60000000859</v>
      </c>
      <c r="D1510" s="22">
        <v>62046990000</v>
      </c>
      <c r="E1510" s="23" t="s">
        <v>598</v>
      </c>
      <c r="F1510" s="27" t="s">
        <v>52</v>
      </c>
      <c r="G1510" s="6" t="s">
        <v>20</v>
      </c>
      <c r="H1510" s="6">
        <v>308</v>
      </c>
      <c r="I1510" s="6">
        <v>308</v>
      </c>
      <c r="J1510" s="6">
        <f t="shared" si="23"/>
        <v>0.308</v>
      </c>
      <c r="K1510" s="6">
        <v>1</v>
      </c>
      <c r="L1510" s="6" t="s">
        <v>309</v>
      </c>
      <c r="M1510" s="6" t="s">
        <v>42</v>
      </c>
      <c r="N1510" s="6" t="s">
        <v>149</v>
      </c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</row>
    <row r="1511" spans="2:32" ht="45" customHeight="1">
      <c r="B1511" s="16">
        <v>1510</v>
      </c>
      <c r="C1511" s="6">
        <v>60000000860</v>
      </c>
      <c r="D1511" s="22">
        <v>62046990000</v>
      </c>
      <c r="E1511" s="23" t="s">
        <v>598</v>
      </c>
      <c r="F1511" s="27" t="s">
        <v>52</v>
      </c>
      <c r="G1511" s="6" t="s">
        <v>20</v>
      </c>
      <c r="H1511" s="6">
        <v>316</v>
      </c>
      <c r="I1511" s="6">
        <v>316</v>
      </c>
      <c r="J1511" s="6">
        <f t="shared" si="23"/>
        <v>0.316</v>
      </c>
      <c r="K1511" s="6">
        <v>1</v>
      </c>
      <c r="L1511" s="6" t="s">
        <v>309</v>
      </c>
      <c r="M1511" s="6" t="s">
        <v>42</v>
      </c>
      <c r="N1511" s="6" t="s">
        <v>149</v>
      </c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</row>
    <row r="1512" spans="2:32" ht="30" customHeight="1">
      <c r="B1512" s="16">
        <v>1511</v>
      </c>
      <c r="C1512" s="6">
        <v>60000000861</v>
      </c>
      <c r="D1512" s="22">
        <v>61061000000</v>
      </c>
      <c r="E1512" s="23" t="s">
        <v>539</v>
      </c>
      <c r="F1512" s="27" t="s">
        <v>14</v>
      </c>
      <c r="G1512" s="6" t="s">
        <v>20</v>
      </c>
      <c r="H1512" s="6">
        <v>144</v>
      </c>
      <c r="I1512" s="6">
        <v>144</v>
      </c>
      <c r="J1512" s="6">
        <f t="shared" si="23"/>
        <v>0.14399999999999999</v>
      </c>
      <c r="K1512" s="6">
        <v>1</v>
      </c>
      <c r="L1512" s="6" t="s">
        <v>309</v>
      </c>
      <c r="M1512" s="6" t="s">
        <v>317</v>
      </c>
      <c r="N1512" s="6" t="s">
        <v>313</v>
      </c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</row>
    <row r="1513" spans="2:32" ht="30" customHeight="1">
      <c r="B1513" s="16">
        <v>1512</v>
      </c>
      <c r="C1513" s="6">
        <v>60000000862</v>
      </c>
      <c r="D1513" s="22">
        <v>61061000000</v>
      </c>
      <c r="E1513" s="23" t="s">
        <v>539</v>
      </c>
      <c r="F1513" s="27" t="s">
        <v>14</v>
      </c>
      <c r="G1513" s="6" t="s">
        <v>20</v>
      </c>
      <c r="H1513" s="6">
        <v>188</v>
      </c>
      <c r="I1513" s="6">
        <v>188</v>
      </c>
      <c r="J1513" s="6">
        <f t="shared" si="23"/>
        <v>0.188</v>
      </c>
      <c r="K1513" s="6">
        <v>1</v>
      </c>
      <c r="L1513" s="6" t="s">
        <v>309</v>
      </c>
      <c r="M1513" s="6" t="s">
        <v>67</v>
      </c>
      <c r="N1513" s="6" t="s">
        <v>25</v>
      </c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</row>
    <row r="1514" spans="2:32" ht="30" customHeight="1">
      <c r="B1514" s="16">
        <v>1513</v>
      </c>
      <c r="C1514" s="6">
        <v>60000000863</v>
      </c>
      <c r="D1514" s="22">
        <v>61046200000</v>
      </c>
      <c r="E1514" s="23" t="s">
        <v>588</v>
      </c>
      <c r="F1514" s="27" t="s">
        <v>69</v>
      </c>
      <c r="G1514" s="6" t="s">
        <v>20</v>
      </c>
      <c r="H1514" s="6">
        <v>124</v>
      </c>
      <c r="I1514" s="6">
        <v>124</v>
      </c>
      <c r="J1514" s="6">
        <f t="shared" si="23"/>
        <v>0.124</v>
      </c>
      <c r="K1514" s="6">
        <v>1</v>
      </c>
      <c r="L1514" s="6" t="s">
        <v>309</v>
      </c>
      <c r="M1514" s="6" t="s">
        <v>67</v>
      </c>
      <c r="N1514" s="6" t="s">
        <v>25</v>
      </c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</row>
    <row r="1515" spans="2:32" ht="30" customHeight="1">
      <c r="B1515" s="16">
        <v>1514</v>
      </c>
      <c r="C1515" s="6">
        <v>60000000864</v>
      </c>
      <c r="D1515" s="22">
        <v>62046239000</v>
      </c>
      <c r="E1515" s="23" t="s">
        <v>510</v>
      </c>
      <c r="F1515" s="27" t="s">
        <v>52</v>
      </c>
      <c r="G1515" s="6" t="s">
        <v>20</v>
      </c>
      <c r="H1515" s="6">
        <v>214</v>
      </c>
      <c r="I1515" s="6">
        <v>214</v>
      </c>
      <c r="J1515" s="6">
        <f t="shared" si="23"/>
        <v>0.214</v>
      </c>
      <c r="K1515" s="6">
        <v>1</v>
      </c>
      <c r="L1515" s="6" t="s">
        <v>309</v>
      </c>
      <c r="M1515" s="6" t="s">
        <v>67</v>
      </c>
      <c r="N1515" s="6" t="s">
        <v>25</v>
      </c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</row>
    <row r="1516" spans="2:32" ht="30" customHeight="1">
      <c r="B1516" s="16">
        <v>1515</v>
      </c>
      <c r="C1516" s="6">
        <v>60000000865</v>
      </c>
      <c r="D1516" s="22">
        <v>61043300000</v>
      </c>
      <c r="E1516" s="23" t="s">
        <v>507</v>
      </c>
      <c r="F1516" s="27" t="s">
        <v>58</v>
      </c>
      <c r="G1516" s="6" t="s">
        <v>20</v>
      </c>
      <c r="H1516" s="6">
        <v>358</v>
      </c>
      <c r="I1516" s="6">
        <v>358</v>
      </c>
      <c r="J1516" s="6">
        <f t="shared" si="23"/>
        <v>0.35799999999999998</v>
      </c>
      <c r="K1516" s="6">
        <v>1</v>
      </c>
      <c r="L1516" s="6" t="s">
        <v>309</v>
      </c>
      <c r="M1516" s="6" t="s">
        <v>42</v>
      </c>
      <c r="N1516" s="6" t="s">
        <v>117</v>
      </c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</row>
    <row r="1517" spans="2:32" ht="30" customHeight="1">
      <c r="B1517" s="16">
        <v>1516</v>
      </c>
      <c r="C1517" s="6">
        <v>60000000866</v>
      </c>
      <c r="D1517" s="22">
        <v>61062000000</v>
      </c>
      <c r="E1517" s="23" t="s">
        <v>599</v>
      </c>
      <c r="F1517" s="27" t="s">
        <v>14</v>
      </c>
      <c r="G1517" s="6" t="s">
        <v>20</v>
      </c>
      <c r="H1517" s="6">
        <v>176</v>
      </c>
      <c r="I1517" s="6">
        <v>176</v>
      </c>
      <c r="J1517" s="6">
        <f t="shared" si="23"/>
        <v>0.17599999999999999</v>
      </c>
      <c r="K1517" s="6">
        <v>1</v>
      </c>
      <c r="L1517" s="6" t="s">
        <v>309</v>
      </c>
      <c r="M1517" s="6" t="s">
        <v>67</v>
      </c>
      <c r="N1517" s="6" t="s">
        <v>36</v>
      </c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</row>
    <row r="1518" spans="2:32" ht="30" customHeight="1">
      <c r="B1518" s="16">
        <v>1517</v>
      </c>
      <c r="C1518" s="6">
        <v>60000000867</v>
      </c>
      <c r="D1518" s="22">
        <v>61062000000</v>
      </c>
      <c r="E1518" s="23" t="s">
        <v>599</v>
      </c>
      <c r="F1518" s="27" t="s">
        <v>14</v>
      </c>
      <c r="G1518" s="6" t="s">
        <v>20</v>
      </c>
      <c r="H1518" s="6">
        <v>106</v>
      </c>
      <c r="I1518" s="6">
        <v>106</v>
      </c>
      <c r="J1518" s="6">
        <f t="shared" si="23"/>
        <v>0.106</v>
      </c>
      <c r="K1518" s="6">
        <v>1</v>
      </c>
      <c r="L1518" s="6" t="s">
        <v>309</v>
      </c>
      <c r="M1518" s="6" t="s">
        <v>42</v>
      </c>
      <c r="N1518" s="6" t="s">
        <v>36</v>
      </c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</row>
    <row r="1519" spans="2:32" ht="60" customHeight="1">
      <c r="B1519" s="16">
        <v>1518</v>
      </c>
      <c r="C1519" s="6">
        <v>60000000868</v>
      </c>
      <c r="D1519" s="22">
        <v>61046900090</v>
      </c>
      <c r="E1519" s="23" t="s">
        <v>656</v>
      </c>
      <c r="F1519" s="27" t="s">
        <v>183</v>
      </c>
      <c r="G1519" s="6" t="s">
        <v>20</v>
      </c>
      <c r="H1519" s="6">
        <v>526</v>
      </c>
      <c r="I1519" s="6">
        <v>526</v>
      </c>
      <c r="J1519" s="6">
        <f t="shared" si="23"/>
        <v>0.52600000000000002</v>
      </c>
      <c r="K1519" s="6">
        <v>1</v>
      </c>
      <c r="L1519" s="6" t="s">
        <v>309</v>
      </c>
      <c r="M1519" s="6" t="s">
        <v>42</v>
      </c>
      <c r="N1519" s="6" t="s">
        <v>149</v>
      </c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</row>
    <row r="1520" spans="2:32" ht="45" customHeight="1">
      <c r="B1520" s="16">
        <v>1519</v>
      </c>
      <c r="C1520" s="6">
        <v>60000000869</v>
      </c>
      <c r="D1520" s="22">
        <v>61045300000</v>
      </c>
      <c r="E1520" s="23" t="s">
        <v>495</v>
      </c>
      <c r="F1520" s="27" t="s">
        <v>50</v>
      </c>
      <c r="G1520" s="6" t="s">
        <v>20</v>
      </c>
      <c r="H1520" s="6">
        <v>294</v>
      </c>
      <c r="I1520" s="6">
        <v>294</v>
      </c>
      <c r="J1520" s="6">
        <f t="shared" si="23"/>
        <v>0.29399999999999998</v>
      </c>
      <c r="K1520" s="6">
        <v>1</v>
      </c>
      <c r="L1520" s="6" t="s">
        <v>309</v>
      </c>
      <c r="M1520" s="6" t="s">
        <v>42</v>
      </c>
      <c r="N1520" s="6" t="s">
        <v>36</v>
      </c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</row>
    <row r="1521" spans="2:32" ht="45" customHeight="1">
      <c r="B1521" s="16">
        <v>1520</v>
      </c>
      <c r="C1521" s="6">
        <v>60000000870</v>
      </c>
      <c r="D1521" s="22">
        <v>61045300000</v>
      </c>
      <c r="E1521" s="23" t="s">
        <v>495</v>
      </c>
      <c r="F1521" s="27" t="s">
        <v>50</v>
      </c>
      <c r="G1521" s="6" t="s">
        <v>20</v>
      </c>
      <c r="H1521" s="6">
        <v>268</v>
      </c>
      <c r="I1521" s="6">
        <v>268</v>
      </c>
      <c r="J1521" s="6">
        <f t="shared" si="23"/>
        <v>0.26800000000000002</v>
      </c>
      <c r="K1521" s="6">
        <v>1</v>
      </c>
      <c r="L1521" s="6" t="s">
        <v>309</v>
      </c>
      <c r="M1521" s="6" t="s">
        <v>42</v>
      </c>
      <c r="N1521" s="6" t="s">
        <v>36</v>
      </c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</row>
    <row r="1522" spans="2:32" ht="45" customHeight="1">
      <c r="B1522" s="16">
        <v>1521</v>
      </c>
      <c r="C1522" s="6">
        <v>60000000871</v>
      </c>
      <c r="D1522" s="22">
        <v>61046900090</v>
      </c>
      <c r="E1522" s="23" t="s">
        <v>613</v>
      </c>
      <c r="F1522" s="27" t="s">
        <v>69</v>
      </c>
      <c r="G1522" s="6" t="s">
        <v>20</v>
      </c>
      <c r="H1522" s="6">
        <v>186</v>
      </c>
      <c r="I1522" s="6">
        <v>186</v>
      </c>
      <c r="J1522" s="6">
        <f t="shared" si="23"/>
        <v>0.186</v>
      </c>
      <c r="K1522" s="6">
        <v>1</v>
      </c>
      <c r="L1522" s="6" t="s">
        <v>309</v>
      </c>
      <c r="M1522" s="6" t="s">
        <v>42</v>
      </c>
      <c r="N1522" s="6" t="s">
        <v>149</v>
      </c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</row>
    <row r="1523" spans="2:32" ht="30" customHeight="1">
      <c r="B1523" s="16">
        <v>1522</v>
      </c>
      <c r="C1523" s="6">
        <v>60000000872</v>
      </c>
      <c r="D1523" s="22">
        <v>61046200000</v>
      </c>
      <c r="E1523" s="23" t="s">
        <v>588</v>
      </c>
      <c r="F1523" s="27" t="s">
        <v>69</v>
      </c>
      <c r="G1523" s="6" t="s">
        <v>20</v>
      </c>
      <c r="H1523" s="6">
        <v>108</v>
      </c>
      <c r="I1523" s="6">
        <v>108</v>
      </c>
      <c r="J1523" s="6">
        <f t="shared" si="23"/>
        <v>0.108</v>
      </c>
      <c r="K1523" s="6">
        <v>1</v>
      </c>
      <c r="L1523" s="6" t="s">
        <v>309</v>
      </c>
      <c r="M1523" s="6" t="s">
        <v>67</v>
      </c>
      <c r="N1523" s="6" t="s">
        <v>25</v>
      </c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</row>
    <row r="1524" spans="2:32" ht="45" customHeight="1">
      <c r="B1524" s="16">
        <v>1523</v>
      </c>
      <c r="C1524" s="6">
        <v>60000000873</v>
      </c>
      <c r="D1524" s="22">
        <v>61046900090</v>
      </c>
      <c r="E1524" s="23" t="s">
        <v>613</v>
      </c>
      <c r="F1524" s="27" t="s">
        <v>69</v>
      </c>
      <c r="G1524" s="6" t="s">
        <v>20</v>
      </c>
      <c r="H1524" s="6">
        <v>322</v>
      </c>
      <c r="I1524" s="6">
        <v>322</v>
      </c>
      <c r="J1524" s="6">
        <f t="shared" si="23"/>
        <v>0.32200000000000001</v>
      </c>
      <c r="K1524" s="6">
        <v>1</v>
      </c>
      <c r="L1524" s="6" t="s">
        <v>309</v>
      </c>
      <c r="M1524" s="6" t="s">
        <v>42</v>
      </c>
      <c r="N1524" s="6" t="s">
        <v>149</v>
      </c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</row>
    <row r="1525" spans="2:32" ht="30" customHeight="1">
      <c r="B1525" s="16">
        <v>1524</v>
      </c>
      <c r="C1525" s="6">
        <v>60000000874</v>
      </c>
      <c r="D1525" s="22">
        <v>61046300000</v>
      </c>
      <c r="E1525" s="23" t="s">
        <v>592</v>
      </c>
      <c r="F1525" s="27" t="s">
        <v>69</v>
      </c>
      <c r="G1525" s="6" t="s">
        <v>20</v>
      </c>
      <c r="H1525" s="6">
        <v>198</v>
      </c>
      <c r="I1525" s="6">
        <v>198</v>
      </c>
      <c r="J1525" s="6">
        <f t="shared" si="23"/>
        <v>0.19800000000000001</v>
      </c>
      <c r="K1525" s="6">
        <v>1</v>
      </c>
      <c r="L1525" s="6" t="s">
        <v>309</v>
      </c>
      <c r="M1525" s="6" t="s">
        <v>42</v>
      </c>
      <c r="N1525" s="6" t="s">
        <v>36</v>
      </c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</row>
    <row r="1526" spans="2:32" ht="45" customHeight="1">
      <c r="B1526" s="16">
        <v>1525</v>
      </c>
      <c r="C1526" s="6">
        <v>60000000875</v>
      </c>
      <c r="D1526" s="22">
        <v>61069090000</v>
      </c>
      <c r="E1526" s="23" t="s">
        <v>607</v>
      </c>
      <c r="F1526" s="27" t="s">
        <v>14</v>
      </c>
      <c r="G1526" s="6" t="s">
        <v>20</v>
      </c>
      <c r="H1526" s="6">
        <v>120</v>
      </c>
      <c r="I1526" s="6">
        <v>120</v>
      </c>
      <c r="J1526" s="6">
        <f t="shared" si="23"/>
        <v>0.12</v>
      </c>
      <c r="K1526" s="6">
        <v>1</v>
      </c>
      <c r="L1526" s="6" t="s">
        <v>309</v>
      </c>
      <c r="M1526" s="6" t="s">
        <v>317</v>
      </c>
      <c r="N1526" s="6" t="s">
        <v>149</v>
      </c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</row>
    <row r="1527" spans="2:32" ht="45" customHeight="1">
      <c r="B1527" s="16">
        <v>1526</v>
      </c>
      <c r="C1527" s="6">
        <v>60000000876</v>
      </c>
      <c r="D1527" s="22">
        <v>62046990000</v>
      </c>
      <c r="E1527" s="23" t="s">
        <v>598</v>
      </c>
      <c r="F1527" s="27" t="s">
        <v>52</v>
      </c>
      <c r="G1527" s="6" t="s">
        <v>20</v>
      </c>
      <c r="H1527" s="6">
        <v>266</v>
      </c>
      <c r="I1527" s="6">
        <v>266</v>
      </c>
      <c r="J1527" s="6">
        <f t="shared" si="23"/>
        <v>0.26600000000000001</v>
      </c>
      <c r="K1527" s="6">
        <v>1</v>
      </c>
      <c r="L1527" s="6" t="s">
        <v>309</v>
      </c>
      <c r="M1527" s="6" t="s">
        <v>42</v>
      </c>
      <c r="N1527" s="6" t="s">
        <v>318</v>
      </c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</row>
    <row r="1528" spans="2:32" ht="30" customHeight="1">
      <c r="B1528" s="16">
        <v>1527</v>
      </c>
      <c r="C1528" s="6">
        <v>60000000877</v>
      </c>
      <c r="D1528" s="22">
        <v>61043300000</v>
      </c>
      <c r="E1528" s="23" t="s">
        <v>569</v>
      </c>
      <c r="F1528" s="27" t="s">
        <v>154</v>
      </c>
      <c r="G1528" s="6" t="s">
        <v>20</v>
      </c>
      <c r="H1528" s="6">
        <v>486</v>
      </c>
      <c r="I1528" s="6">
        <v>486</v>
      </c>
      <c r="J1528" s="6">
        <f t="shared" si="23"/>
        <v>0.48599999999999999</v>
      </c>
      <c r="K1528" s="6">
        <v>1</v>
      </c>
      <c r="L1528" s="6" t="s">
        <v>309</v>
      </c>
      <c r="M1528" s="6" t="s">
        <v>42</v>
      </c>
      <c r="N1528" s="6" t="s">
        <v>36</v>
      </c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</row>
    <row r="1529" spans="2:32" ht="45" customHeight="1">
      <c r="B1529" s="16">
        <v>1528</v>
      </c>
      <c r="C1529" s="6">
        <v>60000000878</v>
      </c>
      <c r="D1529" s="22">
        <v>61044300000</v>
      </c>
      <c r="E1529" s="23" t="s">
        <v>541</v>
      </c>
      <c r="F1529" s="27" t="s">
        <v>64</v>
      </c>
      <c r="G1529" s="6" t="s">
        <v>20</v>
      </c>
      <c r="H1529" s="6">
        <v>226</v>
      </c>
      <c r="I1529" s="6">
        <v>226</v>
      </c>
      <c r="J1529" s="6">
        <f t="shared" si="23"/>
        <v>0.22600000000000001</v>
      </c>
      <c r="K1529" s="6">
        <v>1</v>
      </c>
      <c r="L1529" s="6" t="s">
        <v>309</v>
      </c>
      <c r="M1529" s="6" t="s">
        <v>42</v>
      </c>
      <c r="N1529" s="6" t="s">
        <v>36</v>
      </c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</row>
    <row r="1530" spans="2:32" ht="45" customHeight="1">
      <c r="B1530" s="16">
        <v>1529</v>
      </c>
      <c r="C1530" s="6">
        <v>60000000879</v>
      </c>
      <c r="D1530" s="22">
        <v>61044300000</v>
      </c>
      <c r="E1530" s="23" t="s">
        <v>541</v>
      </c>
      <c r="F1530" s="27" t="s">
        <v>64</v>
      </c>
      <c r="G1530" s="6" t="s">
        <v>20</v>
      </c>
      <c r="H1530" s="6">
        <v>488</v>
      </c>
      <c r="I1530" s="6">
        <v>488</v>
      </c>
      <c r="J1530" s="6">
        <f t="shared" si="23"/>
        <v>0.48799999999999999</v>
      </c>
      <c r="K1530" s="6">
        <v>1</v>
      </c>
      <c r="L1530" s="6" t="s">
        <v>309</v>
      </c>
      <c r="M1530" s="6" t="s">
        <v>42</v>
      </c>
      <c r="N1530" s="6" t="s">
        <v>36</v>
      </c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</row>
    <row r="1531" spans="2:32" ht="75" customHeight="1">
      <c r="B1531" s="16">
        <v>1530</v>
      </c>
      <c r="C1531" s="6">
        <v>60000000880</v>
      </c>
      <c r="D1531" s="22">
        <v>64039911000</v>
      </c>
      <c r="E1531" s="23" t="s">
        <v>679</v>
      </c>
      <c r="F1531" s="27" t="s">
        <v>308</v>
      </c>
      <c r="G1531" s="6" t="s">
        <v>20</v>
      </c>
      <c r="H1531" s="6">
        <v>450</v>
      </c>
      <c r="I1531" s="6">
        <v>450</v>
      </c>
      <c r="J1531" s="6">
        <f t="shared" si="23"/>
        <v>0.45</v>
      </c>
      <c r="K1531" s="6">
        <v>1</v>
      </c>
      <c r="L1531" s="6" t="s">
        <v>309</v>
      </c>
      <c r="M1531" s="6" t="s">
        <v>42</v>
      </c>
      <c r="N1531" s="27" t="s">
        <v>54</v>
      </c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</row>
    <row r="1532" spans="2:32" ht="75" customHeight="1">
      <c r="B1532" s="16">
        <v>1531</v>
      </c>
      <c r="C1532" s="6">
        <v>60000000881</v>
      </c>
      <c r="D1532" s="22">
        <v>64039911000</v>
      </c>
      <c r="E1532" s="23" t="s">
        <v>679</v>
      </c>
      <c r="F1532" s="27" t="s">
        <v>308</v>
      </c>
      <c r="G1532" s="6" t="s">
        <v>20</v>
      </c>
      <c r="H1532" s="6">
        <v>440</v>
      </c>
      <c r="I1532" s="6">
        <v>440</v>
      </c>
      <c r="J1532" s="6">
        <f t="shared" si="23"/>
        <v>0.44</v>
      </c>
      <c r="K1532" s="6">
        <v>1</v>
      </c>
      <c r="L1532" s="6" t="s">
        <v>309</v>
      </c>
      <c r="M1532" s="6" t="s">
        <v>42</v>
      </c>
      <c r="N1532" s="27" t="s">
        <v>54</v>
      </c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</row>
    <row r="1533" spans="2:32" ht="75" customHeight="1">
      <c r="B1533" s="16">
        <v>1532</v>
      </c>
      <c r="C1533" s="6">
        <v>60000000882</v>
      </c>
      <c r="D1533" s="22">
        <v>64039911000</v>
      </c>
      <c r="E1533" s="23" t="s">
        <v>679</v>
      </c>
      <c r="F1533" s="27" t="s">
        <v>308</v>
      </c>
      <c r="G1533" s="6" t="s">
        <v>20</v>
      </c>
      <c r="H1533" s="6">
        <v>488</v>
      </c>
      <c r="I1533" s="6">
        <v>488</v>
      </c>
      <c r="J1533" s="6">
        <f t="shared" si="23"/>
        <v>0.48799999999999999</v>
      </c>
      <c r="K1533" s="6">
        <v>1</v>
      </c>
      <c r="L1533" s="6" t="s">
        <v>309</v>
      </c>
      <c r="M1533" s="6" t="s">
        <v>42</v>
      </c>
      <c r="N1533" s="27" t="s">
        <v>54</v>
      </c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</row>
    <row r="1534" spans="2:32" ht="75" customHeight="1">
      <c r="B1534" s="16">
        <v>1533</v>
      </c>
      <c r="C1534" s="6">
        <v>60000000883</v>
      </c>
      <c r="D1534" s="22">
        <v>64039911000</v>
      </c>
      <c r="E1534" s="23" t="s">
        <v>679</v>
      </c>
      <c r="F1534" s="27" t="s">
        <v>308</v>
      </c>
      <c r="G1534" s="6" t="s">
        <v>20</v>
      </c>
      <c r="H1534" s="6">
        <v>430</v>
      </c>
      <c r="I1534" s="6">
        <v>430</v>
      </c>
      <c r="J1534" s="6">
        <f t="shared" si="23"/>
        <v>0.43</v>
      </c>
      <c r="K1534" s="6">
        <v>1</v>
      </c>
      <c r="L1534" s="6" t="s">
        <v>309</v>
      </c>
      <c r="M1534" s="6" t="s">
        <v>42</v>
      </c>
      <c r="N1534" s="27" t="s">
        <v>54</v>
      </c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</row>
    <row r="1535" spans="2:32" ht="75" customHeight="1">
      <c r="B1535" s="16">
        <v>1534</v>
      </c>
      <c r="C1535" s="6">
        <v>60000000884</v>
      </c>
      <c r="D1535" s="22">
        <v>64039911000</v>
      </c>
      <c r="E1535" s="23" t="s">
        <v>679</v>
      </c>
      <c r="F1535" s="27" t="s">
        <v>308</v>
      </c>
      <c r="G1535" s="6" t="s">
        <v>20</v>
      </c>
      <c r="H1535" s="6">
        <v>462</v>
      </c>
      <c r="I1535" s="6">
        <v>462</v>
      </c>
      <c r="J1535" s="6">
        <f t="shared" si="23"/>
        <v>0.46200000000000002</v>
      </c>
      <c r="K1535" s="6">
        <v>1</v>
      </c>
      <c r="L1535" s="6" t="s">
        <v>309</v>
      </c>
      <c r="M1535" s="6" t="s">
        <v>42</v>
      </c>
      <c r="N1535" s="27" t="s">
        <v>54</v>
      </c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</row>
    <row r="1536" spans="2:32" ht="75" customHeight="1">
      <c r="B1536" s="16">
        <v>1535</v>
      </c>
      <c r="C1536" s="6">
        <v>60000000885</v>
      </c>
      <c r="D1536" s="22">
        <v>64039911000</v>
      </c>
      <c r="E1536" s="23" t="s">
        <v>679</v>
      </c>
      <c r="F1536" s="27" t="s">
        <v>308</v>
      </c>
      <c r="G1536" s="6" t="s">
        <v>20</v>
      </c>
      <c r="H1536" s="6">
        <v>480</v>
      </c>
      <c r="I1536" s="6">
        <v>480</v>
      </c>
      <c r="J1536" s="6">
        <f t="shared" si="23"/>
        <v>0.48</v>
      </c>
      <c r="K1536" s="6">
        <v>1</v>
      </c>
      <c r="L1536" s="6" t="s">
        <v>309</v>
      </c>
      <c r="M1536" s="6" t="s">
        <v>42</v>
      </c>
      <c r="N1536" s="27" t="s">
        <v>54</v>
      </c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</row>
    <row r="1537" spans="2:32" ht="30" customHeight="1">
      <c r="B1537" s="16">
        <v>1536</v>
      </c>
      <c r="C1537" s="6">
        <v>60000000886</v>
      </c>
      <c r="D1537" s="22">
        <v>62143000000</v>
      </c>
      <c r="E1537" s="23" t="s">
        <v>674</v>
      </c>
      <c r="F1537" s="27" t="s">
        <v>314</v>
      </c>
      <c r="G1537" s="6" t="s">
        <v>20</v>
      </c>
      <c r="H1537" s="6">
        <v>48</v>
      </c>
      <c r="I1537" s="6">
        <v>48</v>
      </c>
      <c r="J1537" s="6">
        <f t="shared" si="23"/>
        <v>4.8000000000000001E-2</v>
      </c>
      <c r="K1537" s="6">
        <v>1</v>
      </c>
      <c r="L1537" s="6" t="s">
        <v>309</v>
      </c>
      <c r="M1537" s="6" t="s">
        <v>42</v>
      </c>
      <c r="N1537" s="6" t="s">
        <v>36</v>
      </c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</row>
    <row r="1538" spans="2:32" ht="45" customHeight="1">
      <c r="B1538" s="16">
        <v>1537</v>
      </c>
      <c r="C1538" s="6">
        <v>60000000887</v>
      </c>
      <c r="D1538" s="22">
        <v>61178080090</v>
      </c>
      <c r="E1538" s="23" t="s">
        <v>680</v>
      </c>
      <c r="F1538" s="27" t="s">
        <v>158</v>
      </c>
      <c r="G1538" s="6" t="s">
        <v>20</v>
      </c>
      <c r="H1538" s="6">
        <v>122</v>
      </c>
      <c r="I1538" s="6">
        <v>122</v>
      </c>
      <c r="J1538" s="6">
        <f t="shared" ref="J1538:J1601" si="24">I1538/1000</f>
        <v>0.122</v>
      </c>
      <c r="K1538" s="6">
        <v>1</v>
      </c>
      <c r="L1538" s="6" t="s">
        <v>309</v>
      </c>
      <c r="M1538" s="6" t="s">
        <v>18</v>
      </c>
      <c r="N1538" s="6" t="s">
        <v>36</v>
      </c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</row>
    <row r="1539" spans="2:32" ht="45" customHeight="1">
      <c r="B1539" s="16">
        <v>1538</v>
      </c>
      <c r="C1539" s="6">
        <v>60000000888</v>
      </c>
      <c r="D1539" s="22">
        <v>61178080090</v>
      </c>
      <c r="E1539" s="23" t="s">
        <v>680</v>
      </c>
      <c r="F1539" s="27" t="s">
        <v>158</v>
      </c>
      <c r="G1539" s="6" t="s">
        <v>20</v>
      </c>
      <c r="H1539" s="6">
        <v>36</v>
      </c>
      <c r="I1539" s="6">
        <v>36</v>
      </c>
      <c r="J1539" s="6">
        <f t="shared" si="24"/>
        <v>3.5999999999999997E-2</v>
      </c>
      <c r="K1539" s="6">
        <v>1</v>
      </c>
      <c r="L1539" s="6" t="s">
        <v>309</v>
      </c>
      <c r="M1539" s="6" t="s">
        <v>18</v>
      </c>
      <c r="N1539" s="6" t="s">
        <v>126</v>
      </c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</row>
    <row r="1540" spans="2:32" ht="45" customHeight="1">
      <c r="B1540" s="16">
        <v>1539</v>
      </c>
      <c r="C1540" s="6">
        <v>60000000889</v>
      </c>
      <c r="D1540" s="22">
        <v>61046200000</v>
      </c>
      <c r="E1540" s="23" t="s">
        <v>681</v>
      </c>
      <c r="F1540" s="27" t="s">
        <v>183</v>
      </c>
      <c r="G1540" s="6" t="s">
        <v>55</v>
      </c>
      <c r="H1540" s="6">
        <v>70</v>
      </c>
      <c r="I1540" s="6">
        <v>70</v>
      </c>
      <c r="J1540" s="6">
        <f t="shared" si="24"/>
        <v>7.0000000000000007E-2</v>
      </c>
      <c r="K1540" s="6">
        <v>1</v>
      </c>
      <c r="L1540" s="6" t="s">
        <v>319</v>
      </c>
      <c r="M1540" s="6" t="s">
        <v>12</v>
      </c>
      <c r="N1540" s="6" t="s">
        <v>25</v>
      </c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</row>
    <row r="1541" spans="2:32" ht="75" customHeight="1">
      <c r="B1541" s="16">
        <v>1540</v>
      </c>
      <c r="C1541" s="6">
        <v>60000000890</v>
      </c>
      <c r="D1541" s="22">
        <v>61112090000</v>
      </c>
      <c r="E1541" s="23" t="s">
        <v>682</v>
      </c>
      <c r="F1541" s="27" t="s">
        <v>50</v>
      </c>
      <c r="G1541" s="6" t="s">
        <v>320</v>
      </c>
      <c r="H1541" s="6">
        <v>108</v>
      </c>
      <c r="I1541" s="6">
        <v>108</v>
      </c>
      <c r="J1541" s="6">
        <f t="shared" si="24"/>
        <v>0.108</v>
      </c>
      <c r="K1541" s="6">
        <v>1</v>
      </c>
      <c r="L1541" s="6" t="s">
        <v>319</v>
      </c>
      <c r="M1541" s="6" t="s">
        <v>12</v>
      </c>
      <c r="N1541" s="6" t="s">
        <v>25</v>
      </c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</row>
    <row r="1542" spans="2:32" ht="45" customHeight="1">
      <c r="B1542" s="16">
        <v>1541</v>
      </c>
      <c r="C1542" s="6">
        <v>60000000891</v>
      </c>
      <c r="D1542" s="22">
        <v>61102099000</v>
      </c>
      <c r="E1542" s="23" t="s">
        <v>683</v>
      </c>
      <c r="F1542" s="27" t="s">
        <v>321</v>
      </c>
      <c r="G1542" s="6" t="s">
        <v>55</v>
      </c>
      <c r="H1542" s="6">
        <v>98</v>
      </c>
      <c r="I1542" s="6">
        <v>98</v>
      </c>
      <c r="J1542" s="6">
        <f t="shared" si="24"/>
        <v>9.8000000000000004E-2</v>
      </c>
      <c r="K1542" s="6">
        <v>1</v>
      </c>
      <c r="L1542" s="6" t="s">
        <v>319</v>
      </c>
      <c r="M1542" s="6" t="s">
        <v>12</v>
      </c>
      <c r="N1542" s="6" t="s">
        <v>25</v>
      </c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</row>
    <row r="1543" spans="2:32" ht="45" customHeight="1">
      <c r="B1543" s="16">
        <v>1542</v>
      </c>
      <c r="C1543" s="6">
        <v>60000000892</v>
      </c>
      <c r="D1543" s="22">
        <v>61044900000</v>
      </c>
      <c r="E1543" s="23" t="s">
        <v>684</v>
      </c>
      <c r="F1543" s="27" t="s">
        <v>64</v>
      </c>
      <c r="G1543" s="6" t="s">
        <v>55</v>
      </c>
      <c r="H1543" s="6">
        <v>60</v>
      </c>
      <c r="I1543" s="6">
        <v>60</v>
      </c>
      <c r="J1543" s="6">
        <f t="shared" si="24"/>
        <v>0.06</v>
      </c>
      <c r="K1543" s="6">
        <v>1</v>
      </c>
      <c r="L1543" s="6" t="s">
        <v>319</v>
      </c>
      <c r="M1543" s="6" t="s">
        <v>317</v>
      </c>
      <c r="N1543" s="6" t="s">
        <v>149</v>
      </c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</row>
    <row r="1544" spans="2:32" ht="60" customHeight="1">
      <c r="B1544" s="16">
        <v>1543</v>
      </c>
      <c r="C1544" s="6">
        <v>60000000893</v>
      </c>
      <c r="D1544" s="22">
        <v>61112090000</v>
      </c>
      <c r="E1544" s="23" t="s">
        <v>685</v>
      </c>
      <c r="F1544" s="27" t="s">
        <v>14</v>
      </c>
      <c r="G1544" s="6" t="s">
        <v>320</v>
      </c>
      <c r="H1544" s="6">
        <v>80</v>
      </c>
      <c r="I1544" s="6">
        <v>80</v>
      </c>
      <c r="J1544" s="6">
        <f t="shared" si="24"/>
        <v>0.08</v>
      </c>
      <c r="K1544" s="6">
        <v>1</v>
      </c>
      <c r="L1544" s="6" t="s">
        <v>319</v>
      </c>
      <c r="M1544" s="6" t="s">
        <v>317</v>
      </c>
      <c r="N1544" s="6" t="s">
        <v>25</v>
      </c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</row>
    <row r="1545" spans="2:32" ht="60" customHeight="1">
      <c r="B1545" s="16">
        <v>1544</v>
      </c>
      <c r="C1545" s="6">
        <v>60000000894</v>
      </c>
      <c r="D1545" s="22">
        <v>61112090000</v>
      </c>
      <c r="E1545" s="23" t="s">
        <v>686</v>
      </c>
      <c r="F1545" s="27" t="s">
        <v>322</v>
      </c>
      <c r="G1545" s="6" t="s">
        <v>23</v>
      </c>
      <c r="H1545" s="6">
        <v>88</v>
      </c>
      <c r="I1545" s="6">
        <v>88</v>
      </c>
      <c r="J1545" s="6">
        <f t="shared" si="24"/>
        <v>8.7999999999999995E-2</v>
      </c>
      <c r="K1545" s="6">
        <v>1</v>
      </c>
      <c r="L1545" s="6" t="s">
        <v>319</v>
      </c>
      <c r="M1545" s="6" t="s">
        <v>317</v>
      </c>
      <c r="N1545" s="6" t="s">
        <v>25</v>
      </c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</row>
    <row r="1546" spans="2:32" ht="30" customHeight="1">
      <c r="B1546" s="16">
        <v>1545</v>
      </c>
      <c r="C1546" s="6">
        <v>60000000895</v>
      </c>
      <c r="D1546" s="22">
        <v>61046200000</v>
      </c>
      <c r="E1546" s="23" t="s">
        <v>687</v>
      </c>
      <c r="F1546" s="27" t="s">
        <v>115</v>
      </c>
      <c r="G1546" s="6" t="s">
        <v>55</v>
      </c>
      <c r="H1546" s="6">
        <v>172</v>
      </c>
      <c r="I1546" s="6">
        <v>172</v>
      </c>
      <c r="J1546" s="6">
        <f t="shared" si="24"/>
        <v>0.17199999999999999</v>
      </c>
      <c r="K1546" s="6">
        <v>1</v>
      </c>
      <c r="L1546" s="6" t="s">
        <v>319</v>
      </c>
      <c r="M1546" s="6" t="s">
        <v>12</v>
      </c>
      <c r="N1546" s="6" t="s">
        <v>25</v>
      </c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</row>
    <row r="1547" spans="2:32" ht="30" customHeight="1">
      <c r="B1547" s="16">
        <v>1546</v>
      </c>
      <c r="C1547" s="6">
        <v>60000000896</v>
      </c>
      <c r="D1547" s="22">
        <v>61034200090</v>
      </c>
      <c r="E1547" s="23" t="s">
        <v>512</v>
      </c>
      <c r="F1547" s="27" t="s">
        <v>69</v>
      </c>
      <c r="G1547" s="6" t="s">
        <v>23</v>
      </c>
      <c r="H1547" s="6">
        <v>68</v>
      </c>
      <c r="I1547" s="6">
        <v>68</v>
      </c>
      <c r="J1547" s="6">
        <f t="shared" si="24"/>
        <v>6.8000000000000005E-2</v>
      </c>
      <c r="K1547" s="6">
        <v>1</v>
      </c>
      <c r="L1547" s="6" t="s">
        <v>319</v>
      </c>
      <c r="M1547" s="6" t="s">
        <v>12</v>
      </c>
      <c r="N1547" s="6" t="s">
        <v>25</v>
      </c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</row>
    <row r="1548" spans="2:32" ht="30" customHeight="1">
      <c r="B1548" s="16">
        <v>1547</v>
      </c>
      <c r="C1548" s="6">
        <v>60000000897</v>
      </c>
      <c r="D1548" s="22">
        <v>61034200090</v>
      </c>
      <c r="E1548" s="23" t="s">
        <v>512</v>
      </c>
      <c r="F1548" s="27" t="s">
        <v>69</v>
      </c>
      <c r="G1548" s="6" t="s">
        <v>23</v>
      </c>
      <c r="H1548" s="6">
        <v>118</v>
      </c>
      <c r="I1548" s="6">
        <v>118</v>
      </c>
      <c r="J1548" s="6">
        <f t="shared" si="24"/>
        <v>0.11799999999999999</v>
      </c>
      <c r="K1548" s="6">
        <v>1</v>
      </c>
      <c r="L1548" s="6" t="s">
        <v>319</v>
      </c>
      <c r="M1548" s="6" t="s">
        <v>12</v>
      </c>
      <c r="N1548" s="6" t="s">
        <v>25</v>
      </c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</row>
    <row r="1549" spans="2:32" ht="30" customHeight="1">
      <c r="B1549" s="16">
        <v>1548</v>
      </c>
      <c r="C1549" s="6">
        <v>60000000898</v>
      </c>
      <c r="D1549" s="22">
        <v>61046200000</v>
      </c>
      <c r="E1549" s="23" t="s">
        <v>545</v>
      </c>
      <c r="F1549" s="27" t="s">
        <v>69</v>
      </c>
      <c r="G1549" s="6" t="s">
        <v>55</v>
      </c>
      <c r="H1549" s="6">
        <v>176</v>
      </c>
      <c r="I1549" s="6">
        <v>176</v>
      </c>
      <c r="J1549" s="6">
        <f t="shared" si="24"/>
        <v>0.17599999999999999</v>
      </c>
      <c r="K1549" s="6">
        <v>1</v>
      </c>
      <c r="L1549" s="6" t="s">
        <v>319</v>
      </c>
      <c r="M1549" s="6" t="s">
        <v>12</v>
      </c>
      <c r="N1549" s="6" t="s">
        <v>25</v>
      </c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</row>
    <row r="1550" spans="2:32" ht="30" customHeight="1">
      <c r="B1550" s="16">
        <v>1549</v>
      </c>
      <c r="C1550" s="6">
        <v>60000000906</v>
      </c>
      <c r="D1550" s="22">
        <v>61034200090</v>
      </c>
      <c r="E1550" s="23" t="s">
        <v>512</v>
      </c>
      <c r="F1550" s="27" t="s">
        <v>69</v>
      </c>
      <c r="G1550" s="6" t="s">
        <v>23</v>
      </c>
      <c r="H1550" s="6">
        <v>60</v>
      </c>
      <c r="I1550" s="6">
        <v>60</v>
      </c>
      <c r="J1550" s="6">
        <f t="shared" si="24"/>
        <v>0.06</v>
      </c>
      <c r="K1550" s="6">
        <v>1</v>
      </c>
      <c r="L1550" s="6" t="s">
        <v>319</v>
      </c>
      <c r="M1550" s="6" t="s">
        <v>12</v>
      </c>
      <c r="N1550" s="6" t="s">
        <v>25</v>
      </c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</row>
    <row r="1551" spans="2:32" ht="30" customHeight="1">
      <c r="B1551" s="16">
        <v>1550</v>
      </c>
      <c r="C1551" s="6">
        <v>60000000907</v>
      </c>
      <c r="D1551" s="22">
        <v>61034200090</v>
      </c>
      <c r="E1551" s="23" t="s">
        <v>512</v>
      </c>
      <c r="F1551" s="27" t="s">
        <v>69</v>
      </c>
      <c r="G1551" s="6" t="s">
        <v>23</v>
      </c>
      <c r="H1551" s="6">
        <v>90</v>
      </c>
      <c r="I1551" s="6">
        <v>90</v>
      </c>
      <c r="J1551" s="6">
        <f t="shared" si="24"/>
        <v>0.09</v>
      </c>
      <c r="K1551" s="6">
        <v>1</v>
      </c>
      <c r="L1551" s="6" t="s">
        <v>319</v>
      </c>
      <c r="M1551" s="6" t="s">
        <v>12</v>
      </c>
      <c r="N1551" s="6" t="s">
        <v>25</v>
      </c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</row>
    <row r="1552" spans="2:32" ht="30" customHeight="1">
      <c r="B1552" s="16">
        <v>1551</v>
      </c>
      <c r="C1552" s="6">
        <v>60000000908</v>
      </c>
      <c r="D1552" s="22">
        <v>61046200000</v>
      </c>
      <c r="E1552" s="23" t="s">
        <v>687</v>
      </c>
      <c r="F1552" s="27" t="s">
        <v>115</v>
      </c>
      <c r="G1552" s="6" t="s">
        <v>55</v>
      </c>
      <c r="H1552" s="6">
        <v>190</v>
      </c>
      <c r="I1552" s="6">
        <v>190</v>
      </c>
      <c r="J1552" s="6">
        <f t="shared" si="24"/>
        <v>0.19</v>
      </c>
      <c r="K1552" s="6">
        <v>1</v>
      </c>
      <c r="L1552" s="6" t="s">
        <v>319</v>
      </c>
      <c r="M1552" s="6" t="s">
        <v>12</v>
      </c>
      <c r="N1552" s="6" t="s">
        <v>25</v>
      </c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</row>
    <row r="1553" spans="2:32" ht="30" customHeight="1">
      <c r="B1553" s="16">
        <v>1552</v>
      </c>
      <c r="C1553" s="6">
        <v>60000000909</v>
      </c>
      <c r="D1553" s="22">
        <v>61034200090</v>
      </c>
      <c r="E1553" s="23" t="s">
        <v>512</v>
      </c>
      <c r="F1553" s="27" t="s">
        <v>69</v>
      </c>
      <c r="G1553" s="6" t="s">
        <v>23</v>
      </c>
      <c r="H1553" s="6">
        <v>100</v>
      </c>
      <c r="I1553" s="6">
        <v>100</v>
      </c>
      <c r="J1553" s="6">
        <f t="shared" si="24"/>
        <v>0.1</v>
      </c>
      <c r="K1553" s="6">
        <v>1</v>
      </c>
      <c r="L1553" s="6" t="s">
        <v>319</v>
      </c>
      <c r="M1553" s="6" t="s">
        <v>12</v>
      </c>
      <c r="N1553" s="6" t="s">
        <v>25</v>
      </c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</row>
    <row r="1554" spans="2:32" ht="30" customHeight="1">
      <c r="B1554" s="16">
        <v>1553</v>
      </c>
      <c r="C1554" s="6">
        <v>60000000910</v>
      </c>
      <c r="D1554" s="22">
        <v>61034200090</v>
      </c>
      <c r="E1554" s="23" t="s">
        <v>512</v>
      </c>
      <c r="F1554" s="27" t="s">
        <v>69</v>
      </c>
      <c r="G1554" s="6" t="s">
        <v>23</v>
      </c>
      <c r="H1554" s="6">
        <v>132</v>
      </c>
      <c r="I1554" s="6">
        <v>132</v>
      </c>
      <c r="J1554" s="6">
        <f t="shared" si="24"/>
        <v>0.13200000000000001</v>
      </c>
      <c r="K1554" s="6">
        <v>1</v>
      </c>
      <c r="L1554" s="6" t="s">
        <v>319</v>
      </c>
      <c r="M1554" s="6" t="s">
        <v>12</v>
      </c>
      <c r="N1554" s="6" t="s">
        <v>25</v>
      </c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</row>
    <row r="1555" spans="2:32" ht="30" customHeight="1">
      <c r="B1555" s="16">
        <v>1554</v>
      </c>
      <c r="C1555" s="6">
        <v>60000000911</v>
      </c>
      <c r="D1555" s="22">
        <v>61034200090</v>
      </c>
      <c r="E1555" s="23" t="s">
        <v>512</v>
      </c>
      <c r="F1555" s="27" t="s">
        <v>69</v>
      </c>
      <c r="G1555" s="6" t="s">
        <v>23</v>
      </c>
      <c r="H1555" s="6">
        <v>148</v>
      </c>
      <c r="I1555" s="6">
        <v>148</v>
      </c>
      <c r="J1555" s="6">
        <f t="shared" si="24"/>
        <v>0.14799999999999999</v>
      </c>
      <c r="K1555" s="6">
        <v>1</v>
      </c>
      <c r="L1555" s="6" t="s">
        <v>319</v>
      </c>
      <c r="M1555" s="6" t="s">
        <v>12</v>
      </c>
      <c r="N1555" s="6" t="s">
        <v>25</v>
      </c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</row>
    <row r="1556" spans="2:32" ht="30" customHeight="1">
      <c r="B1556" s="16">
        <v>1555</v>
      </c>
      <c r="C1556" s="6">
        <v>60000000912</v>
      </c>
      <c r="D1556" s="22">
        <v>61046300000</v>
      </c>
      <c r="E1556" s="23" t="s">
        <v>688</v>
      </c>
      <c r="F1556" s="27" t="s">
        <v>69</v>
      </c>
      <c r="G1556" s="6" t="s">
        <v>55</v>
      </c>
      <c r="H1556" s="6">
        <v>44</v>
      </c>
      <c r="I1556" s="6">
        <v>44</v>
      </c>
      <c r="J1556" s="6">
        <f t="shared" si="24"/>
        <v>4.3999999999999997E-2</v>
      </c>
      <c r="K1556" s="6">
        <v>1</v>
      </c>
      <c r="L1556" s="6" t="s">
        <v>319</v>
      </c>
      <c r="M1556" s="6" t="s">
        <v>12</v>
      </c>
      <c r="N1556" s="6" t="s">
        <v>36</v>
      </c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</row>
    <row r="1557" spans="2:32" ht="30" customHeight="1">
      <c r="B1557" s="16">
        <v>1556</v>
      </c>
      <c r="C1557" s="6">
        <v>60000000913</v>
      </c>
      <c r="D1557" s="22">
        <v>61099020000</v>
      </c>
      <c r="E1557" s="23" t="s">
        <v>689</v>
      </c>
      <c r="F1557" s="27" t="s">
        <v>46</v>
      </c>
      <c r="G1557" s="6" t="s">
        <v>55</v>
      </c>
      <c r="H1557" s="6">
        <v>52</v>
      </c>
      <c r="I1557" s="6">
        <v>52</v>
      </c>
      <c r="J1557" s="6">
        <f t="shared" si="24"/>
        <v>5.1999999999999998E-2</v>
      </c>
      <c r="K1557" s="6">
        <v>1</v>
      </c>
      <c r="L1557" s="6" t="s">
        <v>319</v>
      </c>
      <c r="M1557" s="6" t="s">
        <v>12</v>
      </c>
      <c r="N1557" s="6" t="s">
        <v>36</v>
      </c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</row>
    <row r="1558" spans="2:32" ht="60" customHeight="1">
      <c r="B1558" s="16">
        <v>1557</v>
      </c>
      <c r="C1558" s="6">
        <v>60000000914</v>
      </c>
      <c r="D1558" s="22">
        <v>61112090000</v>
      </c>
      <c r="E1558" s="23" t="s">
        <v>685</v>
      </c>
      <c r="F1558" s="27" t="s">
        <v>310</v>
      </c>
      <c r="G1558" s="6" t="s">
        <v>320</v>
      </c>
      <c r="H1558" s="6">
        <v>32</v>
      </c>
      <c r="I1558" s="6">
        <v>32</v>
      </c>
      <c r="J1558" s="6">
        <f t="shared" si="24"/>
        <v>3.2000000000000001E-2</v>
      </c>
      <c r="K1558" s="6">
        <v>1</v>
      </c>
      <c r="L1558" s="6" t="s">
        <v>319</v>
      </c>
      <c r="M1558" s="6" t="s">
        <v>12</v>
      </c>
      <c r="N1558" s="6" t="s">
        <v>25</v>
      </c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</row>
    <row r="1559" spans="2:32" ht="60" customHeight="1">
      <c r="B1559" s="16">
        <v>1558</v>
      </c>
      <c r="C1559" s="6">
        <v>60000000915</v>
      </c>
      <c r="D1559" s="22">
        <v>61112090000</v>
      </c>
      <c r="E1559" s="23" t="s">
        <v>690</v>
      </c>
      <c r="F1559" s="27" t="s">
        <v>62</v>
      </c>
      <c r="G1559" s="6" t="s">
        <v>323</v>
      </c>
      <c r="H1559" s="6">
        <v>58</v>
      </c>
      <c r="I1559" s="6">
        <v>58</v>
      </c>
      <c r="J1559" s="6">
        <f t="shared" si="24"/>
        <v>5.8000000000000003E-2</v>
      </c>
      <c r="K1559" s="6">
        <v>1</v>
      </c>
      <c r="L1559" s="6" t="s">
        <v>319</v>
      </c>
      <c r="M1559" s="6" t="s">
        <v>12</v>
      </c>
      <c r="N1559" s="6" t="s">
        <v>25</v>
      </c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</row>
    <row r="1560" spans="2:32" ht="30" customHeight="1">
      <c r="B1560" s="16">
        <v>1559</v>
      </c>
      <c r="C1560" s="6">
        <v>60000000916</v>
      </c>
      <c r="D1560" s="22">
        <v>61046200000</v>
      </c>
      <c r="E1560" s="23" t="s">
        <v>545</v>
      </c>
      <c r="F1560" s="27" t="s">
        <v>69</v>
      </c>
      <c r="G1560" s="6" t="s">
        <v>55</v>
      </c>
      <c r="H1560" s="6">
        <v>44</v>
      </c>
      <c r="I1560" s="6">
        <v>44</v>
      </c>
      <c r="J1560" s="6">
        <f t="shared" si="24"/>
        <v>4.3999999999999997E-2</v>
      </c>
      <c r="K1560" s="6">
        <v>1</v>
      </c>
      <c r="L1560" s="6" t="s">
        <v>319</v>
      </c>
      <c r="M1560" s="6" t="s">
        <v>12</v>
      </c>
      <c r="N1560" s="6" t="s">
        <v>25</v>
      </c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</row>
    <row r="1561" spans="2:32" ht="45" customHeight="1">
      <c r="B1561" s="16">
        <v>1560</v>
      </c>
      <c r="C1561" s="6">
        <v>60000000917</v>
      </c>
      <c r="D1561" s="22">
        <v>61046200000</v>
      </c>
      <c r="E1561" s="23" t="s">
        <v>681</v>
      </c>
      <c r="F1561" s="27" t="s">
        <v>183</v>
      </c>
      <c r="G1561" s="6" t="s">
        <v>55</v>
      </c>
      <c r="H1561" s="6">
        <v>130</v>
      </c>
      <c r="I1561" s="6">
        <v>130</v>
      </c>
      <c r="J1561" s="6">
        <f t="shared" si="24"/>
        <v>0.13</v>
      </c>
      <c r="K1561" s="6">
        <v>1</v>
      </c>
      <c r="L1561" s="6" t="s">
        <v>319</v>
      </c>
      <c r="M1561" s="6" t="s">
        <v>12</v>
      </c>
      <c r="N1561" s="6" t="s">
        <v>25</v>
      </c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</row>
    <row r="1562" spans="2:32" ht="60" customHeight="1">
      <c r="B1562" s="16">
        <v>1561</v>
      </c>
      <c r="C1562" s="6">
        <v>60000000918</v>
      </c>
      <c r="D1562" s="22">
        <v>61112090000</v>
      </c>
      <c r="E1562" s="23" t="s">
        <v>691</v>
      </c>
      <c r="F1562" s="27" t="s">
        <v>64</v>
      </c>
      <c r="G1562" s="6" t="s">
        <v>320</v>
      </c>
      <c r="H1562" s="6">
        <v>132</v>
      </c>
      <c r="I1562" s="6">
        <v>132</v>
      </c>
      <c r="J1562" s="6">
        <f t="shared" si="24"/>
        <v>0.13200000000000001</v>
      </c>
      <c r="K1562" s="6">
        <v>1</v>
      </c>
      <c r="L1562" s="6" t="s">
        <v>319</v>
      </c>
      <c r="M1562" s="6" t="s">
        <v>317</v>
      </c>
      <c r="N1562" s="6" t="s">
        <v>25</v>
      </c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</row>
    <row r="1563" spans="2:32" ht="30" customHeight="1">
      <c r="B1563" s="16">
        <v>1562</v>
      </c>
      <c r="C1563" s="6">
        <v>60000000919</v>
      </c>
      <c r="D1563" s="22">
        <v>61034200090</v>
      </c>
      <c r="E1563" s="23" t="s">
        <v>512</v>
      </c>
      <c r="F1563" s="27" t="s">
        <v>69</v>
      </c>
      <c r="G1563" s="6" t="s">
        <v>23</v>
      </c>
      <c r="H1563" s="6">
        <v>154</v>
      </c>
      <c r="I1563" s="6">
        <v>154</v>
      </c>
      <c r="J1563" s="6">
        <f t="shared" si="24"/>
        <v>0.154</v>
      </c>
      <c r="K1563" s="6">
        <v>1</v>
      </c>
      <c r="L1563" s="6" t="s">
        <v>319</v>
      </c>
      <c r="M1563" s="6" t="s">
        <v>12</v>
      </c>
      <c r="N1563" s="6" t="s">
        <v>25</v>
      </c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</row>
    <row r="1564" spans="2:32" ht="30" customHeight="1">
      <c r="B1564" s="16">
        <v>1563</v>
      </c>
      <c r="C1564" s="6">
        <v>60000000920</v>
      </c>
      <c r="D1564" s="22">
        <v>61034200090</v>
      </c>
      <c r="E1564" s="23" t="s">
        <v>512</v>
      </c>
      <c r="F1564" s="27" t="s">
        <v>69</v>
      </c>
      <c r="G1564" s="6" t="s">
        <v>23</v>
      </c>
      <c r="H1564" s="6">
        <v>146</v>
      </c>
      <c r="I1564" s="6">
        <v>146</v>
      </c>
      <c r="J1564" s="6">
        <f t="shared" si="24"/>
        <v>0.14599999999999999</v>
      </c>
      <c r="K1564" s="6">
        <v>1</v>
      </c>
      <c r="L1564" s="6" t="s">
        <v>319</v>
      </c>
      <c r="M1564" s="6" t="s">
        <v>12</v>
      </c>
      <c r="N1564" s="6" t="s">
        <v>25</v>
      </c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</row>
    <row r="1565" spans="2:32" ht="30" customHeight="1">
      <c r="B1565" s="16">
        <v>1564</v>
      </c>
      <c r="C1565" s="6">
        <v>60000000921</v>
      </c>
      <c r="D1565" s="22">
        <v>61034200090</v>
      </c>
      <c r="E1565" s="23" t="s">
        <v>512</v>
      </c>
      <c r="F1565" s="27" t="s">
        <v>69</v>
      </c>
      <c r="G1565" s="6" t="s">
        <v>23</v>
      </c>
      <c r="H1565" s="6">
        <v>88</v>
      </c>
      <c r="I1565" s="6">
        <v>88</v>
      </c>
      <c r="J1565" s="6">
        <f t="shared" si="24"/>
        <v>8.7999999999999995E-2</v>
      </c>
      <c r="K1565" s="6">
        <v>1</v>
      </c>
      <c r="L1565" s="6" t="s">
        <v>319</v>
      </c>
      <c r="M1565" s="6" t="s">
        <v>12</v>
      </c>
      <c r="N1565" s="6" t="s">
        <v>25</v>
      </c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</row>
    <row r="1566" spans="2:32" ht="30" customHeight="1">
      <c r="B1566" s="16">
        <v>1565</v>
      </c>
      <c r="C1566" s="6">
        <v>60000000922</v>
      </c>
      <c r="D1566" s="22">
        <v>62034235000</v>
      </c>
      <c r="E1566" s="23" t="s">
        <v>484</v>
      </c>
      <c r="F1566" s="27" t="s">
        <v>52</v>
      </c>
      <c r="G1566" s="6" t="s">
        <v>23</v>
      </c>
      <c r="H1566" s="6">
        <v>136</v>
      </c>
      <c r="I1566" s="6">
        <v>136</v>
      </c>
      <c r="J1566" s="6">
        <f t="shared" si="24"/>
        <v>0.13600000000000001</v>
      </c>
      <c r="K1566" s="6">
        <v>1</v>
      </c>
      <c r="L1566" s="6" t="s">
        <v>319</v>
      </c>
      <c r="M1566" s="6" t="s">
        <v>12</v>
      </c>
      <c r="N1566" s="6" t="s">
        <v>25</v>
      </c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</row>
    <row r="1567" spans="2:32" ht="30" customHeight="1">
      <c r="B1567" s="16">
        <v>1566</v>
      </c>
      <c r="C1567" s="6">
        <v>60000000923</v>
      </c>
      <c r="D1567" s="22">
        <v>61034200090</v>
      </c>
      <c r="E1567" s="23" t="s">
        <v>512</v>
      </c>
      <c r="F1567" s="27" t="s">
        <v>69</v>
      </c>
      <c r="G1567" s="6" t="s">
        <v>23</v>
      </c>
      <c r="H1567" s="6">
        <v>56</v>
      </c>
      <c r="I1567" s="6">
        <v>56</v>
      </c>
      <c r="J1567" s="6">
        <f t="shared" si="24"/>
        <v>5.6000000000000001E-2</v>
      </c>
      <c r="K1567" s="6">
        <v>1</v>
      </c>
      <c r="L1567" s="6" t="s">
        <v>319</v>
      </c>
      <c r="M1567" s="6" t="s">
        <v>12</v>
      </c>
      <c r="N1567" s="6" t="s">
        <v>25</v>
      </c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</row>
    <row r="1568" spans="2:32" ht="60" customHeight="1">
      <c r="B1568" s="16">
        <v>1567</v>
      </c>
      <c r="C1568" s="6">
        <v>60000000924</v>
      </c>
      <c r="D1568" s="22">
        <v>61112090000</v>
      </c>
      <c r="E1568" s="23" t="s">
        <v>692</v>
      </c>
      <c r="F1568" s="27" t="s">
        <v>324</v>
      </c>
      <c r="G1568" s="6" t="s">
        <v>55</v>
      </c>
      <c r="H1568" s="6">
        <v>28</v>
      </c>
      <c r="I1568" s="6">
        <v>28</v>
      </c>
      <c r="J1568" s="6">
        <f t="shared" si="24"/>
        <v>2.8000000000000001E-2</v>
      </c>
      <c r="K1568" s="6">
        <v>1</v>
      </c>
      <c r="L1568" s="6" t="s">
        <v>319</v>
      </c>
      <c r="M1568" s="6" t="s">
        <v>317</v>
      </c>
      <c r="N1568" s="6" t="s">
        <v>25</v>
      </c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</row>
    <row r="1569" spans="2:32" ht="75" customHeight="1">
      <c r="B1569" s="16">
        <v>1568</v>
      </c>
      <c r="C1569" s="6">
        <v>60000000925</v>
      </c>
      <c r="D1569" s="22">
        <v>61112090000</v>
      </c>
      <c r="E1569" s="23" t="s">
        <v>693</v>
      </c>
      <c r="F1569" s="27" t="s">
        <v>183</v>
      </c>
      <c r="G1569" s="6" t="s">
        <v>323</v>
      </c>
      <c r="H1569" s="6">
        <v>62</v>
      </c>
      <c r="I1569" s="6">
        <v>62</v>
      </c>
      <c r="J1569" s="6">
        <f t="shared" si="24"/>
        <v>6.2E-2</v>
      </c>
      <c r="K1569" s="6">
        <v>1</v>
      </c>
      <c r="L1569" s="6" t="s">
        <v>319</v>
      </c>
      <c r="M1569" s="6" t="s">
        <v>317</v>
      </c>
      <c r="N1569" s="6" t="s">
        <v>25</v>
      </c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</row>
    <row r="1570" spans="2:32" ht="60" customHeight="1">
      <c r="B1570" s="16">
        <v>1569</v>
      </c>
      <c r="C1570" s="6">
        <v>60000000926</v>
      </c>
      <c r="D1570" s="22">
        <v>61112090000</v>
      </c>
      <c r="E1570" s="23" t="s">
        <v>692</v>
      </c>
      <c r="F1570" s="27" t="s">
        <v>324</v>
      </c>
      <c r="G1570" s="6" t="s">
        <v>55</v>
      </c>
      <c r="H1570" s="6">
        <v>32</v>
      </c>
      <c r="I1570" s="6">
        <v>32</v>
      </c>
      <c r="J1570" s="6">
        <f t="shared" si="24"/>
        <v>3.2000000000000001E-2</v>
      </c>
      <c r="K1570" s="6">
        <v>1</v>
      </c>
      <c r="L1570" s="6" t="s">
        <v>319</v>
      </c>
      <c r="M1570" s="6" t="s">
        <v>317</v>
      </c>
      <c r="N1570" s="6" t="s">
        <v>25</v>
      </c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</row>
    <row r="1571" spans="2:32" ht="60" customHeight="1">
      <c r="B1571" s="16">
        <v>1570</v>
      </c>
      <c r="C1571" s="6">
        <v>60000000927</v>
      </c>
      <c r="D1571" s="22">
        <v>61112090000</v>
      </c>
      <c r="E1571" s="23" t="s">
        <v>694</v>
      </c>
      <c r="F1571" s="27" t="s">
        <v>218</v>
      </c>
      <c r="G1571" s="6" t="s">
        <v>320</v>
      </c>
      <c r="H1571" s="6">
        <v>36</v>
      </c>
      <c r="I1571" s="6">
        <v>36</v>
      </c>
      <c r="J1571" s="6">
        <f t="shared" si="24"/>
        <v>3.5999999999999997E-2</v>
      </c>
      <c r="K1571" s="6">
        <v>1</v>
      </c>
      <c r="L1571" s="6" t="s">
        <v>319</v>
      </c>
      <c r="M1571" s="6" t="s">
        <v>317</v>
      </c>
      <c r="N1571" s="6" t="s">
        <v>25</v>
      </c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</row>
    <row r="1572" spans="2:32" ht="30" customHeight="1">
      <c r="B1572" s="16">
        <v>1571</v>
      </c>
      <c r="C1572" s="6">
        <v>60000000928</v>
      </c>
      <c r="D1572" s="22">
        <v>61046200000</v>
      </c>
      <c r="E1572" s="23" t="s">
        <v>545</v>
      </c>
      <c r="F1572" s="27" t="s">
        <v>69</v>
      </c>
      <c r="G1572" s="6" t="s">
        <v>55</v>
      </c>
      <c r="H1572" s="6">
        <v>110</v>
      </c>
      <c r="I1572" s="6">
        <v>110</v>
      </c>
      <c r="J1572" s="6">
        <f t="shared" si="24"/>
        <v>0.11</v>
      </c>
      <c r="K1572" s="6">
        <v>1</v>
      </c>
      <c r="L1572" s="6" t="s">
        <v>319</v>
      </c>
      <c r="M1572" s="6" t="s">
        <v>12</v>
      </c>
      <c r="N1572" s="6" t="s">
        <v>25</v>
      </c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</row>
    <row r="1573" spans="2:32" ht="60" customHeight="1">
      <c r="B1573" s="16">
        <v>1572</v>
      </c>
      <c r="C1573" s="6">
        <v>60000000929</v>
      </c>
      <c r="D1573" s="22">
        <v>61112090000</v>
      </c>
      <c r="E1573" s="23" t="s">
        <v>695</v>
      </c>
      <c r="F1573" s="27" t="s">
        <v>46</v>
      </c>
      <c r="G1573" s="6" t="s">
        <v>323</v>
      </c>
      <c r="H1573" s="6">
        <v>48</v>
      </c>
      <c r="I1573" s="6">
        <v>48</v>
      </c>
      <c r="J1573" s="6">
        <f t="shared" si="24"/>
        <v>4.8000000000000001E-2</v>
      </c>
      <c r="K1573" s="6">
        <v>1</v>
      </c>
      <c r="L1573" s="6" t="s">
        <v>319</v>
      </c>
      <c r="M1573" s="6" t="s">
        <v>317</v>
      </c>
      <c r="N1573" s="6" t="s">
        <v>25</v>
      </c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</row>
    <row r="1574" spans="2:32" ht="60" customHeight="1">
      <c r="B1574" s="16">
        <v>1573</v>
      </c>
      <c r="C1574" s="6">
        <v>60000000930</v>
      </c>
      <c r="D1574" s="22">
        <v>61112090000</v>
      </c>
      <c r="E1574" s="23" t="s">
        <v>696</v>
      </c>
      <c r="F1574" s="27" t="s">
        <v>324</v>
      </c>
      <c r="G1574" s="6" t="s">
        <v>23</v>
      </c>
      <c r="H1574" s="6">
        <v>42</v>
      </c>
      <c r="I1574" s="6">
        <v>42</v>
      </c>
      <c r="J1574" s="6">
        <f t="shared" si="24"/>
        <v>4.2000000000000003E-2</v>
      </c>
      <c r="K1574" s="6">
        <v>1</v>
      </c>
      <c r="L1574" s="6" t="s">
        <v>319</v>
      </c>
      <c r="M1574" s="6" t="s">
        <v>12</v>
      </c>
      <c r="N1574" s="6" t="s">
        <v>25</v>
      </c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</row>
    <row r="1575" spans="2:32" ht="75" customHeight="1">
      <c r="B1575" s="16">
        <v>1574</v>
      </c>
      <c r="C1575" s="6">
        <v>60000000931</v>
      </c>
      <c r="D1575" s="22">
        <v>61112090000</v>
      </c>
      <c r="E1575" s="23" t="s">
        <v>693</v>
      </c>
      <c r="F1575" s="27" t="s">
        <v>183</v>
      </c>
      <c r="G1575" s="6" t="s">
        <v>323</v>
      </c>
      <c r="H1575" s="6">
        <v>64</v>
      </c>
      <c r="I1575" s="6">
        <v>64</v>
      </c>
      <c r="J1575" s="6">
        <f t="shared" si="24"/>
        <v>6.4000000000000001E-2</v>
      </c>
      <c r="K1575" s="6">
        <v>1</v>
      </c>
      <c r="L1575" s="6" t="s">
        <v>319</v>
      </c>
      <c r="M1575" s="6" t="s">
        <v>317</v>
      </c>
      <c r="N1575" s="6" t="s">
        <v>25</v>
      </c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</row>
    <row r="1576" spans="2:32" ht="30" customHeight="1">
      <c r="B1576" s="16">
        <v>1575</v>
      </c>
      <c r="C1576" s="6">
        <v>60000002303</v>
      </c>
      <c r="D1576" s="22">
        <v>61033300000</v>
      </c>
      <c r="E1576" s="23" t="s">
        <v>697</v>
      </c>
      <c r="F1576" s="27" t="s">
        <v>154</v>
      </c>
      <c r="G1576" s="6" t="s">
        <v>23</v>
      </c>
      <c r="H1576" s="6">
        <v>282</v>
      </c>
      <c r="I1576" s="6">
        <v>282</v>
      </c>
      <c r="J1576" s="6">
        <f t="shared" si="24"/>
        <v>0.28199999999999997</v>
      </c>
      <c r="K1576" s="6">
        <v>1</v>
      </c>
      <c r="L1576" s="6" t="s">
        <v>319</v>
      </c>
      <c r="M1576" s="6" t="s">
        <v>317</v>
      </c>
      <c r="N1576" s="6" t="s">
        <v>36</v>
      </c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</row>
    <row r="1577" spans="2:32" ht="30" customHeight="1">
      <c r="B1577" s="16">
        <v>1576</v>
      </c>
      <c r="C1577" s="6">
        <v>60000000932</v>
      </c>
      <c r="D1577" s="22">
        <v>61033300000</v>
      </c>
      <c r="E1577" s="23" t="s">
        <v>697</v>
      </c>
      <c r="F1577" s="27" t="s">
        <v>154</v>
      </c>
      <c r="G1577" s="6" t="s">
        <v>23</v>
      </c>
      <c r="H1577" s="6">
        <v>184</v>
      </c>
      <c r="I1577" s="6">
        <v>184</v>
      </c>
      <c r="J1577" s="6">
        <f t="shared" si="24"/>
        <v>0.184</v>
      </c>
      <c r="K1577" s="6">
        <v>1</v>
      </c>
      <c r="L1577" s="6" t="s">
        <v>319</v>
      </c>
      <c r="M1577" s="6" t="s">
        <v>317</v>
      </c>
      <c r="N1577" s="6" t="s">
        <v>36</v>
      </c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</row>
    <row r="1578" spans="2:32" ht="30" customHeight="1">
      <c r="B1578" s="16">
        <v>1577</v>
      </c>
      <c r="C1578" s="6">
        <v>60000000933</v>
      </c>
      <c r="D1578" s="22">
        <v>61034200090</v>
      </c>
      <c r="E1578" s="23" t="s">
        <v>512</v>
      </c>
      <c r="F1578" s="27" t="s">
        <v>69</v>
      </c>
      <c r="G1578" s="6" t="s">
        <v>23</v>
      </c>
      <c r="H1578" s="6">
        <v>140</v>
      </c>
      <c r="I1578" s="6">
        <v>140</v>
      </c>
      <c r="J1578" s="6">
        <f t="shared" si="24"/>
        <v>0.14000000000000001</v>
      </c>
      <c r="K1578" s="6">
        <v>1</v>
      </c>
      <c r="L1578" s="6" t="s">
        <v>319</v>
      </c>
      <c r="M1578" s="6" t="s">
        <v>12</v>
      </c>
      <c r="N1578" s="6" t="s">
        <v>25</v>
      </c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</row>
    <row r="1579" spans="2:32" ht="45" customHeight="1">
      <c r="B1579" s="16">
        <v>1578</v>
      </c>
      <c r="C1579" s="6">
        <v>60000000934</v>
      </c>
      <c r="D1579" s="22">
        <v>62034231000</v>
      </c>
      <c r="E1579" s="23" t="s">
        <v>537</v>
      </c>
      <c r="F1579" s="27" t="s">
        <v>109</v>
      </c>
      <c r="G1579" s="6" t="s">
        <v>23</v>
      </c>
      <c r="H1579" s="6">
        <v>326</v>
      </c>
      <c r="I1579" s="6">
        <v>326</v>
      </c>
      <c r="J1579" s="6">
        <f t="shared" si="24"/>
        <v>0.32600000000000001</v>
      </c>
      <c r="K1579" s="6">
        <v>1</v>
      </c>
      <c r="L1579" s="6" t="s">
        <v>319</v>
      </c>
      <c r="M1579" s="6" t="s">
        <v>12</v>
      </c>
      <c r="N1579" s="6" t="s">
        <v>25</v>
      </c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</row>
    <row r="1580" spans="2:32" ht="30" customHeight="1">
      <c r="B1580" s="16">
        <v>1579</v>
      </c>
      <c r="C1580" s="6">
        <v>60000000935</v>
      </c>
      <c r="D1580" s="22">
        <v>62046239000</v>
      </c>
      <c r="E1580" s="23" t="s">
        <v>546</v>
      </c>
      <c r="F1580" s="27" t="s">
        <v>52</v>
      </c>
      <c r="G1580" s="6" t="s">
        <v>55</v>
      </c>
      <c r="H1580" s="6">
        <v>226</v>
      </c>
      <c r="I1580" s="6">
        <v>226</v>
      </c>
      <c r="J1580" s="6">
        <f t="shared" si="24"/>
        <v>0.22600000000000001</v>
      </c>
      <c r="K1580" s="6">
        <v>1</v>
      </c>
      <c r="L1580" s="6" t="s">
        <v>319</v>
      </c>
      <c r="M1580" s="6" t="s">
        <v>12</v>
      </c>
      <c r="N1580" s="6" t="s">
        <v>25</v>
      </c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</row>
    <row r="1581" spans="2:32" ht="26.25" customHeight="1">
      <c r="B1581" s="16">
        <v>1580</v>
      </c>
      <c r="C1581" s="6">
        <v>60000000936</v>
      </c>
      <c r="D1581" s="22">
        <v>62023000000</v>
      </c>
      <c r="E1581" s="38" t="s">
        <v>698</v>
      </c>
      <c r="F1581" s="27" t="s">
        <v>110</v>
      </c>
      <c r="G1581" s="6" t="s">
        <v>55</v>
      </c>
      <c r="H1581" s="6">
        <v>260</v>
      </c>
      <c r="I1581" s="6">
        <v>260</v>
      </c>
      <c r="J1581" s="6">
        <f t="shared" si="24"/>
        <v>0.26</v>
      </c>
      <c r="K1581" s="6">
        <v>1</v>
      </c>
      <c r="L1581" s="6" t="s">
        <v>319</v>
      </c>
      <c r="M1581" s="6" t="s">
        <v>12</v>
      </c>
      <c r="N1581" s="6" t="s">
        <v>25</v>
      </c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</row>
    <row r="1582" spans="2:32" ht="45" customHeight="1">
      <c r="B1582" s="16">
        <v>1581</v>
      </c>
      <c r="C1582" s="6">
        <v>60000000937</v>
      </c>
      <c r="D1582" s="22">
        <v>61052010000</v>
      </c>
      <c r="E1582" s="23" t="s">
        <v>699</v>
      </c>
      <c r="F1582" s="27" t="s">
        <v>47</v>
      </c>
      <c r="G1582" s="6" t="s">
        <v>23</v>
      </c>
      <c r="H1582" s="6">
        <v>52</v>
      </c>
      <c r="I1582" s="6">
        <v>52</v>
      </c>
      <c r="J1582" s="6">
        <f t="shared" si="24"/>
        <v>5.1999999999999998E-2</v>
      </c>
      <c r="K1582" s="6">
        <v>1</v>
      </c>
      <c r="L1582" s="6" t="s">
        <v>319</v>
      </c>
      <c r="M1582" s="6" t="s">
        <v>317</v>
      </c>
      <c r="N1582" s="6" t="s">
        <v>36</v>
      </c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</row>
    <row r="1583" spans="2:32" ht="30" customHeight="1">
      <c r="B1583" s="16">
        <v>1582</v>
      </c>
      <c r="C1583" s="6">
        <v>60000000938</v>
      </c>
      <c r="D1583" s="22">
        <v>61034200090</v>
      </c>
      <c r="E1583" s="23" t="s">
        <v>512</v>
      </c>
      <c r="F1583" s="27" t="s">
        <v>69</v>
      </c>
      <c r="G1583" s="6" t="s">
        <v>23</v>
      </c>
      <c r="H1583" s="6">
        <v>72</v>
      </c>
      <c r="I1583" s="6">
        <v>72</v>
      </c>
      <c r="J1583" s="6">
        <f t="shared" si="24"/>
        <v>7.1999999999999995E-2</v>
      </c>
      <c r="K1583" s="6">
        <v>1</v>
      </c>
      <c r="L1583" s="6" t="s">
        <v>319</v>
      </c>
      <c r="M1583" s="6" t="s">
        <v>317</v>
      </c>
      <c r="N1583" s="6" t="s">
        <v>25</v>
      </c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</row>
    <row r="1584" spans="2:32" ht="60" customHeight="1">
      <c r="B1584" s="16">
        <v>1583</v>
      </c>
      <c r="C1584" s="6">
        <v>60000000939</v>
      </c>
      <c r="D1584" s="22">
        <v>61112090000</v>
      </c>
      <c r="E1584" s="23" t="s">
        <v>695</v>
      </c>
      <c r="F1584" s="27" t="s">
        <v>218</v>
      </c>
      <c r="G1584" s="6" t="s">
        <v>323</v>
      </c>
      <c r="H1584" s="6">
        <v>46</v>
      </c>
      <c r="I1584" s="6">
        <v>46</v>
      </c>
      <c r="J1584" s="6">
        <f t="shared" si="24"/>
        <v>4.5999999999999999E-2</v>
      </c>
      <c r="K1584" s="6">
        <v>1</v>
      </c>
      <c r="L1584" s="6" t="s">
        <v>319</v>
      </c>
      <c r="M1584" s="6" t="s">
        <v>12</v>
      </c>
      <c r="N1584" s="6" t="s">
        <v>25</v>
      </c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</row>
    <row r="1585" spans="2:32" ht="30" customHeight="1">
      <c r="B1585" s="16">
        <v>1584</v>
      </c>
      <c r="C1585" s="6">
        <v>60000000940</v>
      </c>
      <c r="D1585" s="22">
        <v>61044200000</v>
      </c>
      <c r="E1585" s="23" t="s">
        <v>700</v>
      </c>
      <c r="F1585" s="27" t="s">
        <v>64</v>
      </c>
      <c r="G1585" s="6" t="s">
        <v>55</v>
      </c>
      <c r="H1585" s="6">
        <v>66</v>
      </c>
      <c r="I1585" s="6">
        <v>66</v>
      </c>
      <c r="J1585" s="6">
        <f t="shared" si="24"/>
        <v>6.6000000000000003E-2</v>
      </c>
      <c r="K1585" s="6">
        <v>1</v>
      </c>
      <c r="L1585" s="6" t="s">
        <v>319</v>
      </c>
      <c r="M1585" s="6" t="s">
        <v>317</v>
      </c>
      <c r="N1585" s="6" t="s">
        <v>25</v>
      </c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</row>
    <row r="1586" spans="2:32" ht="60" customHeight="1">
      <c r="B1586" s="16">
        <v>1585</v>
      </c>
      <c r="C1586" s="6">
        <v>60000000941</v>
      </c>
      <c r="D1586" s="22">
        <v>61112090000</v>
      </c>
      <c r="E1586" s="23" t="s">
        <v>692</v>
      </c>
      <c r="F1586" s="27" t="s">
        <v>324</v>
      </c>
      <c r="G1586" s="6" t="s">
        <v>55</v>
      </c>
      <c r="H1586" s="6">
        <v>40</v>
      </c>
      <c r="I1586" s="6">
        <v>40</v>
      </c>
      <c r="J1586" s="6">
        <f t="shared" si="24"/>
        <v>0.04</v>
      </c>
      <c r="K1586" s="6">
        <v>1</v>
      </c>
      <c r="L1586" s="6" t="s">
        <v>319</v>
      </c>
      <c r="M1586" s="6" t="s">
        <v>12</v>
      </c>
      <c r="N1586" s="6" t="s">
        <v>25</v>
      </c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</row>
    <row r="1587" spans="2:32" ht="30" customHeight="1">
      <c r="B1587" s="16">
        <v>1586</v>
      </c>
      <c r="C1587" s="6">
        <v>60000000942</v>
      </c>
      <c r="D1587" s="22">
        <v>62034235000</v>
      </c>
      <c r="E1587" s="23" t="s">
        <v>484</v>
      </c>
      <c r="F1587" s="27" t="s">
        <v>52</v>
      </c>
      <c r="G1587" s="6" t="s">
        <v>23</v>
      </c>
      <c r="H1587" s="6">
        <v>64</v>
      </c>
      <c r="I1587" s="6">
        <v>64</v>
      </c>
      <c r="J1587" s="6">
        <f t="shared" si="24"/>
        <v>6.4000000000000001E-2</v>
      </c>
      <c r="K1587" s="6">
        <v>1</v>
      </c>
      <c r="L1587" s="6" t="s">
        <v>319</v>
      </c>
      <c r="M1587" s="6" t="s">
        <v>317</v>
      </c>
      <c r="N1587" s="6" t="s">
        <v>25</v>
      </c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</row>
    <row r="1588" spans="2:32" ht="30" customHeight="1">
      <c r="B1588" s="16">
        <v>1587</v>
      </c>
      <c r="C1588" s="6">
        <v>60000000944</v>
      </c>
      <c r="D1588" s="22">
        <v>61044300000</v>
      </c>
      <c r="E1588" s="23" t="s">
        <v>701</v>
      </c>
      <c r="F1588" s="27" t="s">
        <v>64</v>
      </c>
      <c r="G1588" s="6" t="s">
        <v>55</v>
      </c>
      <c r="H1588" s="6">
        <v>132</v>
      </c>
      <c r="I1588" s="6">
        <v>132</v>
      </c>
      <c r="J1588" s="6">
        <f t="shared" si="24"/>
        <v>0.13200000000000001</v>
      </c>
      <c r="K1588" s="6">
        <v>1</v>
      </c>
      <c r="L1588" s="6" t="s">
        <v>319</v>
      </c>
      <c r="M1588" s="6" t="s">
        <v>317</v>
      </c>
      <c r="N1588" s="6" t="s">
        <v>36</v>
      </c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</row>
    <row r="1589" spans="2:32" ht="45" customHeight="1">
      <c r="B1589" s="16">
        <v>1588</v>
      </c>
      <c r="C1589" s="6">
        <v>60000000945</v>
      </c>
      <c r="D1589" s="22">
        <v>61045200000</v>
      </c>
      <c r="E1589" s="23" t="s">
        <v>633</v>
      </c>
      <c r="F1589" s="27" t="s">
        <v>193</v>
      </c>
      <c r="G1589" s="6" t="s">
        <v>55</v>
      </c>
      <c r="H1589" s="6">
        <v>162</v>
      </c>
      <c r="I1589" s="6">
        <v>162</v>
      </c>
      <c r="J1589" s="6">
        <f t="shared" si="24"/>
        <v>0.16200000000000001</v>
      </c>
      <c r="K1589" s="6">
        <v>1</v>
      </c>
      <c r="L1589" s="6" t="s">
        <v>319</v>
      </c>
      <c r="M1589" s="6" t="s">
        <v>12</v>
      </c>
      <c r="N1589" s="6" t="s">
        <v>25</v>
      </c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</row>
    <row r="1590" spans="2:32" ht="30" customHeight="1">
      <c r="B1590" s="16">
        <v>1589</v>
      </c>
      <c r="C1590" s="6">
        <v>60000000946</v>
      </c>
      <c r="D1590" s="22">
        <v>61102091000</v>
      </c>
      <c r="E1590" s="23" t="s">
        <v>702</v>
      </c>
      <c r="F1590" s="27" t="s">
        <v>155</v>
      </c>
      <c r="G1590" s="6" t="s">
        <v>23</v>
      </c>
      <c r="H1590" s="6">
        <v>114</v>
      </c>
      <c r="I1590" s="6">
        <v>114</v>
      </c>
      <c r="J1590" s="6">
        <f t="shared" si="24"/>
        <v>0.114</v>
      </c>
      <c r="K1590" s="6">
        <v>1</v>
      </c>
      <c r="L1590" s="6" t="s">
        <v>319</v>
      </c>
      <c r="M1590" s="6" t="s">
        <v>317</v>
      </c>
      <c r="N1590" s="6" t="s">
        <v>25</v>
      </c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</row>
    <row r="1591" spans="2:32" ht="75" customHeight="1">
      <c r="B1591" s="16">
        <v>1590</v>
      </c>
      <c r="C1591" s="6">
        <v>60000000947</v>
      </c>
      <c r="D1591" s="22">
        <v>61112090000</v>
      </c>
      <c r="E1591" s="23" t="s">
        <v>703</v>
      </c>
      <c r="F1591" s="27" t="s">
        <v>183</v>
      </c>
      <c r="G1591" s="6" t="s">
        <v>320</v>
      </c>
      <c r="H1591" s="6">
        <v>124</v>
      </c>
      <c r="I1591" s="6">
        <v>124</v>
      </c>
      <c r="J1591" s="6">
        <f t="shared" si="24"/>
        <v>0.124</v>
      </c>
      <c r="K1591" s="6">
        <v>1</v>
      </c>
      <c r="L1591" s="6" t="s">
        <v>319</v>
      </c>
      <c r="M1591" s="6" t="s">
        <v>317</v>
      </c>
      <c r="N1591" s="6" t="s">
        <v>25</v>
      </c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</row>
    <row r="1592" spans="2:32" ht="30" customHeight="1">
      <c r="B1592" s="16">
        <v>1591</v>
      </c>
      <c r="C1592" s="6">
        <v>60000000948</v>
      </c>
      <c r="D1592" s="22">
        <v>61034200090</v>
      </c>
      <c r="E1592" s="23" t="s">
        <v>512</v>
      </c>
      <c r="F1592" s="27" t="s">
        <v>69</v>
      </c>
      <c r="G1592" s="6" t="s">
        <v>23</v>
      </c>
      <c r="H1592" s="6">
        <v>86</v>
      </c>
      <c r="I1592" s="6">
        <v>86</v>
      </c>
      <c r="J1592" s="6">
        <f t="shared" si="24"/>
        <v>8.5999999999999993E-2</v>
      </c>
      <c r="K1592" s="6">
        <v>1</v>
      </c>
      <c r="L1592" s="6" t="s">
        <v>319</v>
      </c>
      <c r="M1592" s="6" t="s">
        <v>12</v>
      </c>
      <c r="N1592" s="6" t="s">
        <v>25</v>
      </c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</row>
    <row r="1593" spans="2:32" ht="30" customHeight="1">
      <c r="B1593" s="16">
        <v>1592</v>
      </c>
      <c r="C1593" s="6">
        <v>60000000949</v>
      </c>
      <c r="D1593" s="22">
        <v>61033200000</v>
      </c>
      <c r="E1593" s="23" t="s">
        <v>704</v>
      </c>
      <c r="F1593" s="27" t="s">
        <v>154</v>
      </c>
      <c r="G1593" s="6" t="s">
        <v>23</v>
      </c>
      <c r="H1593" s="6">
        <v>376</v>
      </c>
      <c r="I1593" s="6">
        <v>376</v>
      </c>
      <c r="J1593" s="6">
        <f t="shared" si="24"/>
        <v>0.376</v>
      </c>
      <c r="K1593" s="6">
        <v>1</v>
      </c>
      <c r="L1593" s="6" t="s">
        <v>319</v>
      </c>
      <c r="M1593" s="6" t="s">
        <v>317</v>
      </c>
      <c r="N1593" s="6" t="s">
        <v>25</v>
      </c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</row>
    <row r="1594" spans="2:32" ht="60" customHeight="1">
      <c r="B1594" s="16">
        <v>1593</v>
      </c>
      <c r="C1594" s="6">
        <v>60000000950</v>
      </c>
      <c r="D1594" s="22">
        <v>61112090000</v>
      </c>
      <c r="E1594" s="23" t="s">
        <v>692</v>
      </c>
      <c r="F1594" s="27" t="s">
        <v>324</v>
      </c>
      <c r="G1594" s="6" t="s">
        <v>55</v>
      </c>
      <c r="H1594" s="6">
        <v>40</v>
      </c>
      <c r="I1594" s="6">
        <v>40</v>
      </c>
      <c r="J1594" s="6">
        <f t="shared" si="24"/>
        <v>0.04</v>
      </c>
      <c r="K1594" s="6">
        <v>1</v>
      </c>
      <c r="L1594" s="6" t="s">
        <v>319</v>
      </c>
      <c r="M1594" s="6" t="s">
        <v>317</v>
      </c>
      <c r="N1594" s="6" t="s">
        <v>25</v>
      </c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</row>
    <row r="1595" spans="2:32" ht="30" customHeight="1">
      <c r="B1595" s="16">
        <v>1594</v>
      </c>
      <c r="C1595" s="6">
        <v>60000000951</v>
      </c>
      <c r="D1595" s="22">
        <v>62046239000</v>
      </c>
      <c r="E1595" s="23" t="s">
        <v>546</v>
      </c>
      <c r="F1595" s="27" t="s">
        <v>52</v>
      </c>
      <c r="G1595" s="6" t="s">
        <v>55</v>
      </c>
      <c r="H1595" s="6">
        <v>86</v>
      </c>
      <c r="I1595" s="6">
        <v>86</v>
      </c>
      <c r="J1595" s="6">
        <f t="shared" si="24"/>
        <v>8.5999999999999993E-2</v>
      </c>
      <c r="K1595" s="6">
        <v>1</v>
      </c>
      <c r="L1595" s="6" t="s">
        <v>319</v>
      </c>
      <c r="M1595" s="6" t="s">
        <v>12</v>
      </c>
      <c r="N1595" s="6" t="s">
        <v>25</v>
      </c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</row>
    <row r="1596" spans="2:32" ht="45" customHeight="1">
      <c r="B1596" s="16">
        <v>1595</v>
      </c>
      <c r="C1596" s="6">
        <v>60000000952</v>
      </c>
      <c r="D1596" s="22">
        <v>62034231000</v>
      </c>
      <c r="E1596" s="23" t="s">
        <v>537</v>
      </c>
      <c r="F1596" s="27" t="s">
        <v>109</v>
      </c>
      <c r="G1596" s="6" t="s">
        <v>23</v>
      </c>
      <c r="H1596" s="6">
        <v>200</v>
      </c>
      <c r="I1596" s="6">
        <v>200</v>
      </c>
      <c r="J1596" s="6">
        <f t="shared" si="24"/>
        <v>0.2</v>
      </c>
      <c r="K1596" s="6">
        <v>1</v>
      </c>
      <c r="L1596" s="6" t="s">
        <v>319</v>
      </c>
      <c r="M1596" s="6" t="s">
        <v>12</v>
      </c>
      <c r="N1596" s="6" t="s">
        <v>25</v>
      </c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</row>
    <row r="1597" spans="2:32" ht="30" customHeight="1">
      <c r="B1597" s="16">
        <v>1596</v>
      </c>
      <c r="C1597" s="6">
        <v>60000000953</v>
      </c>
      <c r="D1597" s="22">
        <v>62024000090</v>
      </c>
      <c r="E1597" s="23" t="s">
        <v>705</v>
      </c>
      <c r="F1597" s="27" t="s">
        <v>62</v>
      </c>
      <c r="G1597" s="6" t="s">
        <v>55</v>
      </c>
      <c r="H1597" s="6">
        <v>200</v>
      </c>
      <c r="I1597" s="6">
        <v>200</v>
      </c>
      <c r="J1597" s="6">
        <f t="shared" si="24"/>
        <v>0.2</v>
      </c>
      <c r="K1597" s="6">
        <v>1</v>
      </c>
      <c r="L1597" s="6" t="s">
        <v>319</v>
      </c>
      <c r="M1597" s="6" t="s">
        <v>325</v>
      </c>
      <c r="N1597" s="6" t="s">
        <v>156</v>
      </c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</row>
    <row r="1598" spans="2:32" ht="30" customHeight="1">
      <c r="B1598" s="16">
        <v>1597</v>
      </c>
      <c r="C1598" s="6">
        <v>60000000954</v>
      </c>
      <c r="D1598" s="22">
        <v>61091000000</v>
      </c>
      <c r="E1598" s="23" t="s">
        <v>605</v>
      </c>
      <c r="F1598" s="27" t="s">
        <v>218</v>
      </c>
      <c r="G1598" s="6" t="s">
        <v>55</v>
      </c>
      <c r="H1598" s="6">
        <v>86</v>
      </c>
      <c r="I1598" s="6">
        <v>86</v>
      </c>
      <c r="J1598" s="6">
        <f t="shared" si="24"/>
        <v>8.5999999999999993E-2</v>
      </c>
      <c r="K1598" s="6">
        <v>1</v>
      </c>
      <c r="L1598" s="6" t="s">
        <v>319</v>
      </c>
      <c r="M1598" s="6" t="s">
        <v>12</v>
      </c>
      <c r="N1598" s="6" t="s">
        <v>25</v>
      </c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</row>
    <row r="1599" spans="2:32" ht="30" customHeight="1">
      <c r="B1599" s="16">
        <v>1598</v>
      </c>
      <c r="C1599" s="6">
        <v>60000000955</v>
      </c>
      <c r="D1599" s="22">
        <v>61091000000</v>
      </c>
      <c r="E1599" s="23" t="s">
        <v>605</v>
      </c>
      <c r="F1599" s="27" t="s">
        <v>218</v>
      </c>
      <c r="G1599" s="6" t="s">
        <v>55</v>
      </c>
      <c r="H1599" s="6">
        <v>78</v>
      </c>
      <c r="I1599" s="6">
        <v>78</v>
      </c>
      <c r="J1599" s="6">
        <f t="shared" si="24"/>
        <v>7.8E-2</v>
      </c>
      <c r="K1599" s="6">
        <v>1</v>
      </c>
      <c r="L1599" s="6" t="s">
        <v>319</v>
      </c>
      <c r="M1599" s="6" t="s">
        <v>12</v>
      </c>
      <c r="N1599" s="6" t="s">
        <v>25</v>
      </c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</row>
    <row r="1600" spans="2:32" ht="30" customHeight="1">
      <c r="B1600" s="16">
        <v>1599</v>
      </c>
      <c r="C1600" s="6">
        <v>60000000956</v>
      </c>
      <c r="D1600" s="22">
        <v>61034200090</v>
      </c>
      <c r="E1600" s="23" t="s">
        <v>706</v>
      </c>
      <c r="F1600" s="27" t="s">
        <v>115</v>
      </c>
      <c r="G1600" s="6" t="s">
        <v>23</v>
      </c>
      <c r="H1600" s="6">
        <v>84</v>
      </c>
      <c r="I1600" s="6">
        <v>84</v>
      </c>
      <c r="J1600" s="6">
        <f t="shared" si="24"/>
        <v>8.4000000000000005E-2</v>
      </c>
      <c r="K1600" s="6">
        <v>1</v>
      </c>
      <c r="L1600" s="6" t="s">
        <v>319</v>
      </c>
      <c r="M1600" s="6" t="s">
        <v>12</v>
      </c>
      <c r="N1600" s="6" t="s">
        <v>25</v>
      </c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</row>
    <row r="1601" spans="2:32" ht="45" customHeight="1">
      <c r="B1601" s="16">
        <v>1600</v>
      </c>
      <c r="C1601" s="6">
        <v>60000000957</v>
      </c>
      <c r="D1601" s="22">
        <v>61045200000</v>
      </c>
      <c r="E1601" s="23" t="s">
        <v>633</v>
      </c>
      <c r="F1601" s="27" t="s">
        <v>193</v>
      </c>
      <c r="G1601" s="6" t="s">
        <v>55</v>
      </c>
      <c r="H1601" s="6">
        <v>188</v>
      </c>
      <c r="I1601" s="6">
        <v>188</v>
      </c>
      <c r="J1601" s="6">
        <f t="shared" si="24"/>
        <v>0.188</v>
      </c>
      <c r="K1601" s="6">
        <v>1</v>
      </c>
      <c r="L1601" s="6" t="s">
        <v>319</v>
      </c>
      <c r="M1601" s="6" t="s">
        <v>12</v>
      </c>
      <c r="N1601" s="6" t="s">
        <v>25</v>
      </c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</row>
    <row r="1602" spans="2:32" ht="30" customHeight="1">
      <c r="B1602" s="16">
        <v>1601</v>
      </c>
      <c r="C1602" s="6">
        <v>60000000958</v>
      </c>
      <c r="D1602" s="22">
        <v>61034200090</v>
      </c>
      <c r="E1602" s="23" t="s">
        <v>512</v>
      </c>
      <c r="F1602" s="27" t="s">
        <v>69</v>
      </c>
      <c r="G1602" s="6" t="s">
        <v>23</v>
      </c>
      <c r="H1602" s="6">
        <v>52</v>
      </c>
      <c r="I1602" s="6">
        <v>52</v>
      </c>
      <c r="J1602" s="6">
        <f t="shared" ref="J1602:J1665" si="25">I1602/1000</f>
        <v>5.1999999999999998E-2</v>
      </c>
      <c r="K1602" s="6">
        <v>1</v>
      </c>
      <c r="L1602" s="6" t="s">
        <v>319</v>
      </c>
      <c r="M1602" s="6" t="s">
        <v>12</v>
      </c>
      <c r="N1602" s="6" t="s">
        <v>25</v>
      </c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</row>
    <row r="1603" spans="2:32" ht="45" customHeight="1">
      <c r="B1603" s="16">
        <v>1602</v>
      </c>
      <c r="C1603" s="6">
        <v>60000000959</v>
      </c>
      <c r="D1603" s="22">
        <v>61045200000</v>
      </c>
      <c r="E1603" s="23" t="s">
        <v>633</v>
      </c>
      <c r="F1603" s="27" t="s">
        <v>193</v>
      </c>
      <c r="G1603" s="6" t="s">
        <v>55</v>
      </c>
      <c r="H1603" s="6">
        <v>152</v>
      </c>
      <c r="I1603" s="6">
        <v>152</v>
      </c>
      <c r="J1603" s="6">
        <f t="shared" si="25"/>
        <v>0.152</v>
      </c>
      <c r="K1603" s="6">
        <v>1</v>
      </c>
      <c r="L1603" s="6" t="s">
        <v>319</v>
      </c>
      <c r="M1603" s="6" t="s">
        <v>12</v>
      </c>
      <c r="N1603" s="6" t="s">
        <v>25</v>
      </c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</row>
    <row r="1604" spans="2:32" ht="30" customHeight="1">
      <c r="B1604" s="16">
        <v>1603</v>
      </c>
      <c r="C1604" s="6">
        <v>60000000960</v>
      </c>
      <c r="D1604" s="22">
        <v>61034200090</v>
      </c>
      <c r="E1604" s="23" t="s">
        <v>512</v>
      </c>
      <c r="F1604" s="27" t="s">
        <v>69</v>
      </c>
      <c r="G1604" s="6" t="s">
        <v>23</v>
      </c>
      <c r="H1604" s="6">
        <v>84</v>
      </c>
      <c r="I1604" s="6">
        <v>84</v>
      </c>
      <c r="J1604" s="6">
        <f t="shared" si="25"/>
        <v>8.4000000000000005E-2</v>
      </c>
      <c r="K1604" s="6">
        <v>1</v>
      </c>
      <c r="L1604" s="6" t="s">
        <v>319</v>
      </c>
      <c r="M1604" s="6" t="s">
        <v>12</v>
      </c>
      <c r="N1604" s="6" t="s">
        <v>25</v>
      </c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</row>
    <row r="1605" spans="2:32" ht="30" customHeight="1">
      <c r="B1605" s="16">
        <v>1604</v>
      </c>
      <c r="C1605" s="6">
        <v>60000000961</v>
      </c>
      <c r="D1605" s="22">
        <v>61044200000</v>
      </c>
      <c r="E1605" s="23" t="s">
        <v>700</v>
      </c>
      <c r="F1605" s="27" t="s">
        <v>64</v>
      </c>
      <c r="G1605" s="6" t="s">
        <v>55</v>
      </c>
      <c r="H1605" s="6">
        <v>368</v>
      </c>
      <c r="I1605" s="6">
        <v>368</v>
      </c>
      <c r="J1605" s="6">
        <f t="shared" si="25"/>
        <v>0.36799999999999999</v>
      </c>
      <c r="K1605" s="6">
        <v>1</v>
      </c>
      <c r="L1605" s="6" t="s">
        <v>319</v>
      </c>
      <c r="M1605" s="6" t="s">
        <v>317</v>
      </c>
      <c r="N1605" s="6" t="s">
        <v>25</v>
      </c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</row>
    <row r="1606" spans="2:32" ht="30" customHeight="1">
      <c r="B1606" s="16">
        <v>1605</v>
      </c>
      <c r="C1606" s="6">
        <v>60000000962</v>
      </c>
      <c r="D1606" s="22">
        <v>61034200090</v>
      </c>
      <c r="E1606" s="23" t="s">
        <v>707</v>
      </c>
      <c r="F1606" s="27" t="s">
        <v>115</v>
      </c>
      <c r="G1606" s="6" t="s">
        <v>23</v>
      </c>
      <c r="H1606" s="6">
        <v>160</v>
      </c>
      <c r="I1606" s="6">
        <v>160</v>
      </c>
      <c r="J1606" s="6">
        <f t="shared" si="25"/>
        <v>0.16</v>
      </c>
      <c r="K1606" s="6">
        <v>1</v>
      </c>
      <c r="L1606" s="6" t="s">
        <v>319</v>
      </c>
      <c r="M1606" s="6" t="s">
        <v>12</v>
      </c>
      <c r="N1606" s="6" t="s">
        <v>25</v>
      </c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</row>
    <row r="1607" spans="2:32" ht="45" customHeight="1">
      <c r="B1607" s="16">
        <v>1606</v>
      </c>
      <c r="C1607" s="6">
        <v>60000000963</v>
      </c>
      <c r="D1607" s="22">
        <v>61091000000</v>
      </c>
      <c r="E1607" s="23" t="s">
        <v>708</v>
      </c>
      <c r="F1607" s="27" t="s">
        <v>326</v>
      </c>
      <c r="G1607" s="6" t="s">
        <v>55</v>
      </c>
      <c r="H1607" s="6">
        <v>164</v>
      </c>
      <c r="I1607" s="6">
        <v>164</v>
      </c>
      <c r="J1607" s="6">
        <f t="shared" si="25"/>
        <v>0.16400000000000001</v>
      </c>
      <c r="K1607" s="6">
        <v>1</v>
      </c>
      <c r="L1607" s="6" t="s">
        <v>319</v>
      </c>
      <c r="M1607" s="6" t="s">
        <v>317</v>
      </c>
      <c r="N1607" s="6" t="s">
        <v>25</v>
      </c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</row>
    <row r="1608" spans="2:32" ht="30" customHeight="1">
      <c r="B1608" s="16">
        <v>1607</v>
      </c>
      <c r="C1608" s="6">
        <v>60000000964</v>
      </c>
      <c r="D1608" s="22">
        <v>61091000000</v>
      </c>
      <c r="E1608" s="23" t="s">
        <v>605</v>
      </c>
      <c r="F1608" s="27" t="s">
        <v>46</v>
      </c>
      <c r="G1608" s="6" t="s">
        <v>55</v>
      </c>
      <c r="H1608" s="6">
        <v>124</v>
      </c>
      <c r="I1608" s="6">
        <v>124</v>
      </c>
      <c r="J1608" s="6">
        <f t="shared" si="25"/>
        <v>0.124</v>
      </c>
      <c r="K1608" s="6">
        <v>1</v>
      </c>
      <c r="L1608" s="6" t="s">
        <v>319</v>
      </c>
      <c r="M1608" s="6" t="s">
        <v>12</v>
      </c>
      <c r="N1608" s="6" t="s">
        <v>25</v>
      </c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</row>
    <row r="1609" spans="2:32" ht="30" customHeight="1">
      <c r="B1609" s="16">
        <v>1608</v>
      </c>
      <c r="C1609" s="6">
        <v>60000000965</v>
      </c>
      <c r="D1609" s="22">
        <v>61091000000</v>
      </c>
      <c r="E1609" s="23" t="s">
        <v>605</v>
      </c>
      <c r="F1609" s="27" t="s">
        <v>46</v>
      </c>
      <c r="G1609" s="6" t="s">
        <v>55</v>
      </c>
      <c r="H1609" s="6">
        <v>116</v>
      </c>
      <c r="I1609" s="6">
        <v>116</v>
      </c>
      <c r="J1609" s="6">
        <f t="shared" si="25"/>
        <v>0.11600000000000001</v>
      </c>
      <c r="K1609" s="6">
        <v>1</v>
      </c>
      <c r="L1609" s="6" t="s">
        <v>319</v>
      </c>
      <c r="M1609" s="6" t="s">
        <v>48</v>
      </c>
      <c r="N1609" s="6" t="s">
        <v>25</v>
      </c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</row>
    <row r="1610" spans="2:32" ht="30" customHeight="1">
      <c r="B1610" s="16">
        <v>1609</v>
      </c>
      <c r="C1610" s="6">
        <v>60000001110</v>
      </c>
      <c r="D1610" s="22">
        <v>61099020000</v>
      </c>
      <c r="E1610" s="23" t="s">
        <v>508</v>
      </c>
      <c r="F1610" s="27" t="s">
        <v>46</v>
      </c>
      <c r="G1610" s="6" t="s">
        <v>20</v>
      </c>
      <c r="H1610" s="6">
        <v>322</v>
      </c>
      <c r="I1610" s="6">
        <v>322</v>
      </c>
      <c r="J1610" s="6">
        <f t="shared" si="25"/>
        <v>0.32200000000000001</v>
      </c>
      <c r="K1610" s="6">
        <v>1</v>
      </c>
      <c r="L1610" s="6" t="s">
        <v>309</v>
      </c>
      <c r="M1610" s="6" t="s">
        <v>42</v>
      </c>
      <c r="N1610" s="6" t="s">
        <v>36</v>
      </c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</row>
    <row r="1611" spans="2:32" ht="60" customHeight="1">
      <c r="B1611" s="16">
        <v>1610</v>
      </c>
      <c r="C1611" s="6">
        <v>60000001104</v>
      </c>
      <c r="D1611" s="22">
        <v>61044900000</v>
      </c>
      <c r="E1611" s="23" t="s">
        <v>590</v>
      </c>
      <c r="F1611" s="27" t="s">
        <v>64</v>
      </c>
      <c r="G1611" s="6" t="s">
        <v>20</v>
      </c>
      <c r="H1611" s="6">
        <v>404</v>
      </c>
      <c r="I1611" s="6">
        <v>404</v>
      </c>
      <c r="J1611" s="6">
        <f t="shared" si="25"/>
        <v>0.40400000000000003</v>
      </c>
      <c r="K1611" s="6">
        <v>1</v>
      </c>
      <c r="L1611" s="6" t="s">
        <v>309</v>
      </c>
      <c r="M1611" s="6" t="s">
        <v>42</v>
      </c>
      <c r="N1611" s="6" t="s">
        <v>174</v>
      </c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</row>
    <row r="1612" spans="2:32" ht="30" customHeight="1">
      <c r="B1612" s="16">
        <v>1611</v>
      </c>
      <c r="C1612" s="6">
        <v>60000001118</v>
      </c>
      <c r="D1612" s="22">
        <v>61043300000</v>
      </c>
      <c r="E1612" s="23" t="s">
        <v>569</v>
      </c>
      <c r="F1612" s="27" t="s">
        <v>154</v>
      </c>
      <c r="G1612" s="6" t="s">
        <v>20</v>
      </c>
      <c r="H1612" s="6">
        <v>154</v>
      </c>
      <c r="I1612" s="6">
        <v>154</v>
      </c>
      <c r="J1612" s="6">
        <f t="shared" si="25"/>
        <v>0.154</v>
      </c>
      <c r="K1612" s="6">
        <v>1</v>
      </c>
      <c r="L1612" s="6" t="s">
        <v>309</v>
      </c>
      <c r="M1612" s="6" t="s">
        <v>42</v>
      </c>
      <c r="N1612" s="6" t="s">
        <v>36</v>
      </c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</row>
    <row r="1613" spans="2:32" ht="45" customHeight="1">
      <c r="B1613" s="16">
        <v>1612</v>
      </c>
      <c r="C1613" s="6">
        <v>60000001088</v>
      </c>
      <c r="D1613" s="22">
        <v>61044300000</v>
      </c>
      <c r="E1613" s="23" t="s">
        <v>541</v>
      </c>
      <c r="F1613" s="27" t="s">
        <v>64</v>
      </c>
      <c r="G1613" s="6" t="s">
        <v>20</v>
      </c>
      <c r="H1613" s="6">
        <v>354</v>
      </c>
      <c r="I1613" s="6">
        <v>354</v>
      </c>
      <c r="J1613" s="6">
        <f t="shared" si="25"/>
        <v>0.35399999999999998</v>
      </c>
      <c r="K1613" s="6">
        <v>1</v>
      </c>
      <c r="L1613" s="6" t="s">
        <v>309</v>
      </c>
      <c r="M1613" s="6" t="s">
        <v>42</v>
      </c>
      <c r="N1613" s="6" t="s">
        <v>36</v>
      </c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</row>
    <row r="1614" spans="2:32" ht="30" customHeight="1">
      <c r="B1614" s="16">
        <v>1613</v>
      </c>
      <c r="C1614" s="6">
        <v>60000001120</v>
      </c>
      <c r="D1614" s="22">
        <v>61062000000</v>
      </c>
      <c r="E1614" s="23" t="s">
        <v>591</v>
      </c>
      <c r="F1614" s="27" t="s">
        <v>47</v>
      </c>
      <c r="G1614" s="6" t="s">
        <v>20</v>
      </c>
      <c r="H1614" s="6">
        <v>134</v>
      </c>
      <c r="I1614" s="6">
        <v>134</v>
      </c>
      <c r="J1614" s="6">
        <f t="shared" si="25"/>
        <v>0.13400000000000001</v>
      </c>
      <c r="K1614" s="6">
        <v>1</v>
      </c>
      <c r="L1614" s="6" t="s">
        <v>309</v>
      </c>
      <c r="M1614" s="6" t="s">
        <v>42</v>
      </c>
      <c r="N1614" s="6" t="s">
        <v>327</v>
      </c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</row>
    <row r="1615" spans="2:32" ht="45" customHeight="1">
      <c r="B1615" s="16">
        <v>1614</v>
      </c>
      <c r="C1615" s="6">
        <v>60000001102</v>
      </c>
      <c r="D1615" s="22">
        <v>61046300000</v>
      </c>
      <c r="E1615" s="23" t="s">
        <v>635</v>
      </c>
      <c r="F1615" s="27" t="s">
        <v>183</v>
      </c>
      <c r="G1615" s="6" t="s">
        <v>20</v>
      </c>
      <c r="H1615" s="6">
        <v>592</v>
      </c>
      <c r="I1615" s="6">
        <v>592</v>
      </c>
      <c r="J1615" s="6">
        <f t="shared" si="25"/>
        <v>0.59199999999999997</v>
      </c>
      <c r="K1615" s="6">
        <v>1</v>
      </c>
      <c r="L1615" s="6" t="s">
        <v>309</v>
      </c>
      <c r="M1615" s="6" t="s">
        <v>42</v>
      </c>
      <c r="N1615" s="6" t="s">
        <v>36</v>
      </c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</row>
    <row r="1616" spans="2:32" ht="30" customHeight="1">
      <c r="B1616" s="16">
        <v>1615</v>
      </c>
      <c r="C1616" s="6">
        <v>60000001121</v>
      </c>
      <c r="D1616" s="22">
        <v>61062000000</v>
      </c>
      <c r="E1616" s="23" t="s">
        <v>591</v>
      </c>
      <c r="F1616" s="27" t="s">
        <v>47</v>
      </c>
      <c r="G1616" s="6" t="s">
        <v>20</v>
      </c>
      <c r="H1616" s="6">
        <v>136</v>
      </c>
      <c r="I1616" s="6">
        <v>136</v>
      </c>
      <c r="J1616" s="6">
        <f t="shared" si="25"/>
        <v>0.13600000000000001</v>
      </c>
      <c r="K1616" s="6">
        <v>1</v>
      </c>
      <c r="L1616" s="6" t="s">
        <v>309</v>
      </c>
      <c r="M1616" s="6" t="s">
        <v>42</v>
      </c>
      <c r="N1616" s="6" t="s">
        <v>327</v>
      </c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</row>
    <row r="1617" spans="2:32" ht="45" customHeight="1">
      <c r="B1617" s="16">
        <v>1616</v>
      </c>
      <c r="C1617" s="6">
        <v>60000001058</v>
      </c>
      <c r="D1617" s="22">
        <v>61045300000</v>
      </c>
      <c r="E1617" s="23" t="s">
        <v>495</v>
      </c>
      <c r="F1617" s="27" t="s">
        <v>50</v>
      </c>
      <c r="G1617" s="6" t="s">
        <v>20</v>
      </c>
      <c r="H1617" s="6">
        <v>304</v>
      </c>
      <c r="I1617" s="6">
        <v>304</v>
      </c>
      <c r="J1617" s="6">
        <f t="shared" si="25"/>
        <v>0.30399999999999999</v>
      </c>
      <c r="K1617" s="6">
        <v>1</v>
      </c>
      <c r="L1617" s="6" t="s">
        <v>309</v>
      </c>
      <c r="M1617" s="6" t="s">
        <v>42</v>
      </c>
      <c r="N1617" s="6" t="s">
        <v>36</v>
      </c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</row>
    <row r="1618" spans="2:32" ht="45" customHeight="1">
      <c r="B1618" s="16">
        <v>1617</v>
      </c>
      <c r="C1618" s="6">
        <v>60000001105</v>
      </c>
      <c r="D1618" s="22">
        <v>61046300000</v>
      </c>
      <c r="E1618" s="23" t="s">
        <v>635</v>
      </c>
      <c r="F1618" s="27" t="s">
        <v>183</v>
      </c>
      <c r="G1618" s="6" t="s">
        <v>20</v>
      </c>
      <c r="H1618" s="6">
        <v>500</v>
      </c>
      <c r="I1618" s="6">
        <v>500</v>
      </c>
      <c r="J1618" s="6">
        <f t="shared" si="25"/>
        <v>0.5</v>
      </c>
      <c r="K1618" s="6">
        <v>1</v>
      </c>
      <c r="L1618" s="6" t="s">
        <v>309</v>
      </c>
      <c r="M1618" s="6" t="s">
        <v>42</v>
      </c>
      <c r="N1618" s="6" t="s">
        <v>36</v>
      </c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</row>
    <row r="1619" spans="2:32" ht="30" customHeight="1">
      <c r="B1619" s="16">
        <v>1618</v>
      </c>
      <c r="C1619" s="6">
        <v>60000001092</v>
      </c>
      <c r="D1619" s="22">
        <v>61061000000</v>
      </c>
      <c r="E1619" s="23" t="s">
        <v>539</v>
      </c>
      <c r="F1619" s="27" t="s">
        <v>14</v>
      </c>
      <c r="G1619" s="6" t="s">
        <v>20</v>
      </c>
      <c r="H1619" s="6">
        <v>182</v>
      </c>
      <c r="I1619" s="6">
        <v>182</v>
      </c>
      <c r="J1619" s="6">
        <f t="shared" si="25"/>
        <v>0.182</v>
      </c>
      <c r="K1619" s="6">
        <v>1</v>
      </c>
      <c r="L1619" s="6" t="s">
        <v>309</v>
      </c>
      <c r="M1619" s="6" t="s">
        <v>42</v>
      </c>
      <c r="N1619" s="6" t="s">
        <v>25</v>
      </c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</row>
    <row r="1620" spans="2:32" ht="30" customHeight="1">
      <c r="B1620" s="16">
        <v>1619</v>
      </c>
      <c r="C1620" s="6">
        <v>60000001122</v>
      </c>
      <c r="D1620" s="22">
        <v>61061000000</v>
      </c>
      <c r="E1620" s="23" t="s">
        <v>539</v>
      </c>
      <c r="F1620" s="27" t="s">
        <v>14</v>
      </c>
      <c r="G1620" s="6" t="s">
        <v>20</v>
      </c>
      <c r="H1620" s="6">
        <v>168</v>
      </c>
      <c r="I1620" s="6">
        <v>168</v>
      </c>
      <c r="J1620" s="6">
        <f t="shared" si="25"/>
        <v>0.16800000000000001</v>
      </c>
      <c r="K1620" s="6">
        <v>1</v>
      </c>
      <c r="L1620" s="6" t="s">
        <v>309</v>
      </c>
      <c r="M1620" s="6" t="s">
        <v>42</v>
      </c>
      <c r="N1620" s="6" t="s">
        <v>25</v>
      </c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</row>
    <row r="1621" spans="2:32" ht="45" customHeight="1">
      <c r="B1621" s="16">
        <v>1620</v>
      </c>
      <c r="C1621" s="6">
        <v>60000001100</v>
      </c>
      <c r="D1621" s="22">
        <v>61045200000</v>
      </c>
      <c r="E1621" s="23" t="s">
        <v>639</v>
      </c>
      <c r="F1621" s="27" t="s">
        <v>50</v>
      </c>
      <c r="G1621" s="6" t="s">
        <v>20</v>
      </c>
      <c r="H1621" s="6">
        <v>280</v>
      </c>
      <c r="I1621" s="6">
        <v>280</v>
      </c>
      <c r="J1621" s="6">
        <f t="shared" si="25"/>
        <v>0.28000000000000003</v>
      </c>
      <c r="K1621" s="6">
        <v>1</v>
      </c>
      <c r="L1621" s="6" t="s">
        <v>309</v>
      </c>
      <c r="M1621" s="6" t="s">
        <v>42</v>
      </c>
      <c r="N1621" s="6" t="s">
        <v>25</v>
      </c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</row>
    <row r="1622" spans="2:32" ht="45" customHeight="1">
      <c r="B1622" s="16">
        <v>1621</v>
      </c>
      <c r="C1622" s="6">
        <v>60000001101</v>
      </c>
      <c r="D1622" s="22">
        <v>61044300000</v>
      </c>
      <c r="E1622" s="23" t="s">
        <v>541</v>
      </c>
      <c r="F1622" s="27" t="s">
        <v>64</v>
      </c>
      <c r="G1622" s="6" t="s">
        <v>20</v>
      </c>
      <c r="H1622" s="6">
        <v>290</v>
      </c>
      <c r="I1622" s="6">
        <v>290</v>
      </c>
      <c r="J1622" s="6">
        <f t="shared" si="25"/>
        <v>0.28999999999999998</v>
      </c>
      <c r="K1622" s="6">
        <v>1</v>
      </c>
      <c r="L1622" s="6" t="s">
        <v>309</v>
      </c>
      <c r="M1622" s="6" t="s">
        <v>42</v>
      </c>
      <c r="N1622" s="6" t="s">
        <v>36</v>
      </c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</row>
    <row r="1623" spans="2:32" ht="30" customHeight="1">
      <c r="B1623" s="16">
        <v>1622</v>
      </c>
      <c r="C1623" s="6">
        <v>60000001128</v>
      </c>
      <c r="D1623" s="22">
        <v>62143000000</v>
      </c>
      <c r="E1623" s="23" t="s">
        <v>674</v>
      </c>
      <c r="F1623" s="27" t="s">
        <v>314</v>
      </c>
      <c r="G1623" s="6" t="s">
        <v>20</v>
      </c>
      <c r="H1623" s="6">
        <v>128</v>
      </c>
      <c r="I1623" s="6">
        <v>128</v>
      </c>
      <c r="J1623" s="6">
        <f t="shared" si="25"/>
        <v>0.128</v>
      </c>
      <c r="K1623" s="6">
        <v>1</v>
      </c>
      <c r="L1623" s="6" t="s">
        <v>309</v>
      </c>
      <c r="M1623" s="6" t="s">
        <v>42</v>
      </c>
      <c r="N1623" s="6" t="s">
        <v>36</v>
      </c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</row>
    <row r="1624" spans="2:32" ht="30" customHeight="1">
      <c r="B1624" s="16">
        <v>1623</v>
      </c>
      <c r="C1624" s="6">
        <v>60000001127</v>
      </c>
      <c r="D1624" s="22">
        <v>62046990000</v>
      </c>
      <c r="E1624" s="23" t="s">
        <v>629</v>
      </c>
      <c r="F1624" s="27" t="s">
        <v>22</v>
      </c>
      <c r="G1624" s="6" t="s">
        <v>20</v>
      </c>
      <c r="H1624" s="6">
        <v>304</v>
      </c>
      <c r="I1624" s="6">
        <v>304</v>
      </c>
      <c r="J1624" s="6">
        <f t="shared" si="25"/>
        <v>0.30399999999999999</v>
      </c>
      <c r="K1624" s="6">
        <v>1</v>
      </c>
      <c r="L1624" s="6" t="s">
        <v>309</v>
      </c>
      <c r="M1624" s="6" t="s">
        <v>42</v>
      </c>
      <c r="N1624" s="6" t="s">
        <v>181</v>
      </c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</row>
    <row r="1625" spans="2:32" ht="45" customHeight="1">
      <c r="B1625" s="16">
        <v>1624</v>
      </c>
      <c r="C1625" s="6">
        <v>60000001051</v>
      </c>
      <c r="D1625" s="22">
        <v>61124190000</v>
      </c>
      <c r="E1625" s="23" t="s">
        <v>595</v>
      </c>
      <c r="F1625" s="27" t="s">
        <v>171</v>
      </c>
      <c r="G1625" s="6" t="s">
        <v>20</v>
      </c>
      <c r="H1625" s="6">
        <v>68</v>
      </c>
      <c r="I1625" s="6">
        <v>68</v>
      </c>
      <c r="J1625" s="6">
        <f t="shared" si="25"/>
        <v>6.8000000000000005E-2</v>
      </c>
      <c r="K1625" s="6">
        <v>1</v>
      </c>
      <c r="L1625" s="6" t="s">
        <v>309</v>
      </c>
      <c r="M1625" s="6" t="s">
        <v>42</v>
      </c>
      <c r="N1625" s="6" t="s">
        <v>36</v>
      </c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</row>
    <row r="1626" spans="2:32" ht="30" customHeight="1">
      <c r="B1626" s="16">
        <v>1625</v>
      </c>
      <c r="C1626" s="6">
        <v>60000001052</v>
      </c>
      <c r="D1626" s="22">
        <v>62046318000</v>
      </c>
      <c r="E1626" s="23" t="s">
        <v>511</v>
      </c>
      <c r="F1626" s="27" t="s">
        <v>22</v>
      </c>
      <c r="G1626" s="6" t="s">
        <v>20</v>
      </c>
      <c r="H1626" s="6">
        <v>520</v>
      </c>
      <c r="I1626" s="6">
        <v>520</v>
      </c>
      <c r="J1626" s="6">
        <f t="shared" si="25"/>
        <v>0.52</v>
      </c>
      <c r="K1626" s="6">
        <v>1</v>
      </c>
      <c r="L1626" s="6" t="s">
        <v>309</v>
      </c>
      <c r="M1626" s="6" t="s">
        <v>42</v>
      </c>
      <c r="N1626" s="6" t="s">
        <v>36</v>
      </c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</row>
    <row r="1627" spans="2:32" ht="30" customHeight="1">
      <c r="B1627" s="16">
        <v>1626</v>
      </c>
      <c r="C1627" s="6">
        <v>60000001062</v>
      </c>
      <c r="D1627" s="22">
        <v>62046239000</v>
      </c>
      <c r="E1627" s="23" t="s">
        <v>510</v>
      </c>
      <c r="F1627" s="27" t="s">
        <v>22</v>
      </c>
      <c r="G1627" s="6" t="s">
        <v>20</v>
      </c>
      <c r="H1627" s="6">
        <v>316</v>
      </c>
      <c r="I1627" s="6">
        <v>316</v>
      </c>
      <c r="J1627" s="6">
        <f t="shared" si="25"/>
        <v>0.316</v>
      </c>
      <c r="K1627" s="6">
        <v>1</v>
      </c>
      <c r="L1627" s="6" t="s">
        <v>309</v>
      </c>
      <c r="M1627" s="6" t="s">
        <v>42</v>
      </c>
      <c r="N1627" s="6" t="s">
        <v>25</v>
      </c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</row>
    <row r="1628" spans="2:32" ht="30" customHeight="1">
      <c r="B1628" s="16">
        <v>1627</v>
      </c>
      <c r="C1628" s="6">
        <v>60000001060</v>
      </c>
      <c r="D1628" s="22">
        <v>62046318000</v>
      </c>
      <c r="E1628" s="23" t="s">
        <v>511</v>
      </c>
      <c r="F1628" s="27" t="s">
        <v>22</v>
      </c>
      <c r="G1628" s="6" t="s">
        <v>20</v>
      </c>
      <c r="H1628" s="6">
        <v>318</v>
      </c>
      <c r="I1628" s="6">
        <v>318</v>
      </c>
      <c r="J1628" s="6">
        <f t="shared" si="25"/>
        <v>0.318</v>
      </c>
      <c r="K1628" s="6">
        <v>1</v>
      </c>
      <c r="L1628" s="6" t="s">
        <v>309</v>
      </c>
      <c r="M1628" s="6" t="s">
        <v>42</v>
      </c>
      <c r="N1628" s="6" t="s">
        <v>36</v>
      </c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</row>
    <row r="1629" spans="2:32" ht="30" customHeight="1">
      <c r="B1629" s="16">
        <v>1628</v>
      </c>
      <c r="C1629" s="6">
        <v>60000001063</v>
      </c>
      <c r="D1629" s="22">
        <v>62046318000</v>
      </c>
      <c r="E1629" s="23" t="s">
        <v>511</v>
      </c>
      <c r="F1629" s="27" t="s">
        <v>22</v>
      </c>
      <c r="G1629" s="6" t="s">
        <v>20</v>
      </c>
      <c r="H1629" s="6">
        <v>398</v>
      </c>
      <c r="I1629" s="6">
        <v>398</v>
      </c>
      <c r="J1629" s="6">
        <f t="shared" si="25"/>
        <v>0.39800000000000002</v>
      </c>
      <c r="K1629" s="6">
        <v>1</v>
      </c>
      <c r="L1629" s="6" t="s">
        <v>309</v>
      </c>
      <c r="M1629" s="6" t="s">
        <v>42</v>
      </c>
      <c r="N1629" s="6" t="s">
        <v>36</v>
      </c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</row>
    <row r="1630" spans="2:32" ht="30" customHeight="1">
      <c r="B1630" s="16">
        <v>1629</v>
      </c>
      <c r="C1630" s="6">
        <v>60000001064</v>
      </c>
      <c r="D1630" s="22">
        <v>62046239000</v>
      </c>
      <c r="E1630" s="23" t="s">
        <v>510</v>
      </c>
      <c r="F1630" s="27" t="s">
        <v>22</v>
      </c>
      <c r="G1630" s="6" t="s">
        <v>20</v>
      </c>
      <c r="H1630" s="6">
        <v>298</v>
      </c>
      <c r="I1630" s="6">
        <v>298</v>
      </c>
      <c r="J1630" s="6">
        <f t="shared" si="25"/>
        <v>0.29799999999999999</v>
      </c>
      <c r="K1630" s="6">
        <v>1</v>
      </c>
      <c r="L1630" s="6" t="s">
        <v>309</v>
      </c>
      <c r="M1630" s="6" t="s">
        <v>42</v>
      </c>
      <c r="N1630" s="6" t="s">
        <v>25</v>
      </c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</row>
    <row r="1631" spans="2:32" ht="30" customHeight="1">
      <c r="B1631" s="16">
        <v>1630</v>
      </c>
      <c r="C1631" s="6">
        <v>60000001065</v>
      </c>
      <c r="D1631" s="22">
        <v>62046318000</v>
      </c>
      <c r="E1631" s="23" t="s">
        <v>511</v>
      </c>
      <c r="F1631" s="27" t="s">
        <v>22</v>
      </c>
      <c r="G1631" s="6" t="s">
        <v>20</v>
      </c>
      <c r="H1631" s="6">
        <v>218</v>
      </c>
      <c r="I1631" s="6">
        <v>218</v>
      </c>
      <c r="J1631" s="6">
        <f t="shared" si="25"/>
        <v>0.218</v>
      </c>
      <c r="K1631" s="6">
        <v>1</v>
      </c>
      <c r="L1631" s="6" t="s">
        <v>309</v>
      </c>
      <c r="M1631" s="6" t="s">
        <v>42</v>
      </c>
      <c r="N1631" s="6" t="s">
        <v>36</v>
      </c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</row>
    <row r="1632" spans="2:32" ht="30" customHeight="1">
      <c r="B1632" s="16">
        <v>1631</v>
      </c>
      <c r="C1632" s="6">
        <v>60000001068</v>
      </c>
      <c r="D1632" s="22">
        <v>62046318000</v>
      </c>
      <c r="E1632" s="23" t="s">
        <v>511</v>
      </c>
      <c r="F1632" s="27" t="s">
        <v>22</v>
      </c>
      <c r="G1632" s="6" t="s">
        <v>20</v>
      </c>
      <c r="H1632" s="6">
        <v>386</v>
      </c>
      <c r="I1632" s="6">
        <v>386</v>
      </c>
      <c r="J1632" s="6">
        <f t="shared" si="25"/>
        <v>0.38600000000000001</v>
      </c>
      <c r="K1632" s="6">
        <v>1</v>
      </c>
      <c r="L1632" s="6" t="s">
        <v>309</v>
      </c>
      <c r="M1632" s="6" t="s">
        <v>42</v>
      </c>
      <c r="N1632" s="6" t="s">
        <v>36</v>
      </c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</row>
    <row r="1633" spans="2:32" ht="30" customHeight="1">
      <c r="B1633" s="16">
        <v>1632</v>
      </c>
      <c r="C1633" s="6">
        <v>60000001066</v>
      </c>
      <c r="D1633" s="22">
        <v>62046318000</v>
      </c>
      <c r="E1633" s="23" t="s">
        <v>511</v>
      </c>
      <c r="F1633" s="27" t="s">
        <v>22</v>
      </c>
      <c r="G1633" s="6" t="s">
        <v>20</v>
      </c>
      <c r="H1633" s="6">
        <v>318</v>
      </c>
      <c r="I1633" s="6">
        <v>318</v>
      </c>
      <c r="J1633" s="6">
        <f t="shared" si="25"/>
        <v>0.318</v>
      </c>
      <c r="K1633" s="6">
        <v>1</v>
      </c>
      <c r="L1633" s="6" t="s">
        <v>309</v>
      </c>
      <c r="M1633" s="6" t="s">
        <v>42</v>
      </c>
      <c r="N1633" s="6" t="s">
        <v>36</v>
      </c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</row>
    <row r="1634" spans="2:32" ht="30" customHeight="1">
      <c r="B1634" s="16">
        <v>1633</v>
      </c>
      <c r="C1634" s="6">
        <v>60000001067</v>
      </c>
      <c r="D1634" s="22">
        <v>62046318000</v>
      </c>
      <c r="E1634" s="23" t="s">
        <v>511</v>
      </c>
      <c r="F1634" s="27" t="s">
        <v>22</v>
      </c>
      <c r="G1634" s="6" t="s">
        <v>20</v>
      </c>
      <c r="H1634" s="6">
        <v>352</v>
      </c>
      <c r="I1634" s="6">
        <v>352</v>
      </c>
      <c r="J1634" s="6">
        <f t="shared" si="25"/>
        <v>0.35199999999999998</v>
      </c>
      <c r="K1634" s="6">
        <v>1</v>
      </c>
      <c r="L1634" s="6" t="s">
        <v>309</v>
      </c>
      <c r="M1634" s="6" t="s">
        <v>42</v>
      </c>
      <c r="N1634" s="6" t="s">
        <v>36</v>
      </c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</row>
    <row r="1635" spans="2:32" ht="30" customHeight="1">
      <c r="B1635" s="16">
        <v>1634</v>
      </c>
      <c r="C1635" s="6">
        <v>60000001076</v>
      </c>
      <c r="D1635" s="22">
        <v>61103099000</v>
      </c>
      <c r="E1635" s="23" t="s">
        <v>709</v>
      </c>
      <c r="F1635" s="27" t="s">
        <v>328</v>
      </c>
      <c r="G1635" s="6" t="s">
        <v>20</v>
      </c>
      <c r="H1635" s="6">
        <v>164</v>
      </c>
      <c r="I1635" s="6">
        <v>164</v>
      </c>
      <c r="J1635" s="6">
        <f t="shared" si="25"/>
        <v>0.16400000000000001</v>
      </c>
      <c r="K1635" s="6">
        <v>1</v>
      </c>
      <c r="L1635" s="6" t="s">
        <v>309</v>
      </c>
      <c r="M1635" s="6" t="s">
        <v>42</v>
      </c>
      <c r="N1635" s="6" t="s">
        <v>36</v>
      </c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</row>
    <row r="1636" spans="2:32" ht="30" customHeight="1">
      <c r="B1636" s="16">
        <v>1635</v>
      </c>
      <c r="C1636" s="6">
        <v>60000001057</v>
      </c>
      <c r="D1636" s="22">
        <v>61103099000</v>
      </c>
      <c r="E1636" s="23" t="s">
        <v>709</v>
      </c>
      <c r="F1636" s="27" t="s">
        <v>328</v>
      </c>
      <c r="G1636" s="6" t="s">
        <v>20</v>
      </c>
      <c r="H1636" s="6">
        <v>254</v>
      </c>
      <c r="I1636" s="6">
        <v>254</v>
      </c>
      <c r="J1636" s="6">
        <f t="shared" si="25"/>
        <v>0.254</v>
      </c>
      <c r="K1636" s="6">
        <v>1</v>
      </c>
      <c r="L1636" s="6" t="s">
        <v>309</v>
      </c>
      <c r="M1636" s="6" t="s">
        <v>42</v>
      </c>
      <c r="N1636" s="6" t="s">
        <v>36</v>
      </c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</row>
    <row r="1637" spans="2:32" ht="60" customHeight="1">
      <c r="B1637" s="16">
        <v>1636</v>
      </c>
      <c r="C1637" s="6">
        <v>60000001079</v>
      </c>
      <c r="D1637" s="22">
        <v>61046900090</v>
      </c>
      <c r="E1637" s="23" t="s">
        <v>656</v>
      </c>
      <c r="F1637" s="27" t="s">
        <v>183</v>
      </c>
      <c r="G1637" s="6" t="s">
        <v>20</v>
      </c>
      <c r="H1637" s="6">
        <v>434</v>
      </c>
      <c r="I1637" s="6">
        <v>434</v>
      </c>
      <c r="J1637" s="6">
        <f t="shared" si="25"/>
        <v>0.434</v>
      </c>
      <c r="K1637" s="6">
        <v>1</v>
      </c>
      <c r="L1637" s="6" t="s">
        <v>309</v>
      </c>
      <c r="M1637" s="6" t="s">
        <v>42</v>
      </c>
      <c r="N1637" s="6" t="s">
        <v>180</v>
      </c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</row>
    <row r="1638" spans="2:32" ht="30" customHeight="1">
      <c r="B1638" s="16">
        <v>1637</v>
      </c>
      <c r="C1638" s="6">
        <v>60000001074</v>
      </c>
      <c r="D1638" s="22">
        <v>61043300000</v>
      </c>
      <c r="E1638" s="23" t="s">
        <v>569</v>
      </c>
      <c r="F1638" s="27" t="s">
        <v>154</v>
      </c>
      <c r="G1638" s="6" t="s">
        <v>20</v>
      </c>
      <c r="H1638" s="6">
        <v>464</v>
      </c>
      <c r="I1638" s="6">
        <v>464</v>
      </c>
      <c r="J1638" s="6">
        <f t="shared" si="25"/>
        <v>0.46400000000000002</v>
      </c>
      <c r="K1638" s="6">
        <v>1</v>
      </c>
      <c r="L1638" s="6" t="s">
        <v>309</v>
      </c>
      <c r="M1638" s="6" t="s">
        <v>42</v>
      </c>
      <c r="N1638" s="6" t="s">
        <v>36</v>
      </c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</row>
    <row r="1639" spans="2:32" ht="30" customHeight="1">
      <c r="B1639" s="16">
        <v>1638</v>
      </c>
      <c r="C1639" s="6">
        <v>60000001073</v>
      </c>
      <c r="D1639" s="22">
        <v>61043300000</v>
      </c>
      <c r="E1639" s="23" t="s">
        <v>569</v>
      </c>
      <c r="F1639" s="27" t="s">
        <v>154</v>
      </c>
      <c r="G1639" s="6" t="s">
        <v>20</v>
      </c>
      <c r="H1639" s="6">
        <v>666</v>
      </c>
      <c r="I1639" s="6">
        <v>666</v>
      </c>
      <c r="J1639" s="6">
        <f t="shared" si="25"/>
        <v>0.66600000000000004</v>
      </c>
      <c r="K1639" s="6">
        <v>1</v>
      </c>
      <c r="L1639" s="6" t="s">
        <v>309</v>
      </c>
      <c r="M1639" s="6" t="s">
        <v>42</v>
      </c>
      <c r="N1639" s="6" t="s">
        <v>36</v>
      </c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</row>
    <row r="1640" spans="2:32" ht="45" customHeight="1">
      <c r="B1640" s="16">
        <v>1639</v>
      </c>
      <c r="C1640" s="6">
        <v>60000001038</v>
      </c>
      <c r="D1640" s="22">
        <v>62046990000</v>
      </c>
      <c r="E1640" s="23" t="s">
        <v>598</v>
      </c>
      <c r="F1640" s="27" t="s">
        <v>22</v>
      </c>
      <c r="G1640" s="6" t="s">
        <v>20</v>
      </c>
      <c r="H1640" s="6">
        <v>356</v>
      </c>
      <c r="I1640" s="6">
        <v>356</v>
      </c>
      <c r="J1640" s="6">
        <f t="shared" si="25"/>
        <v>0.35599999999999998</v>
      </c>
      <c r="K1640" s="6">
        <v>1</v>
      </c>
      <c r="L1640" s="6" t="s">
        <v>309</v>
      </c>
      <c r="M1640" s="6" t="s">
        <v>42</v>
      </c>
      <c r="N1640" s="6" t="s">
        <v>149</v>
      </c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</row>
    <row r="1641" spans="2:32" ht="45" customHeight="1">
      <c r="B1641" s="16">
        <v>1640</v>
      </c>
      <c r="C1641" s="6">
        <v>60000001039</v>
      </c>
      <c r="D1641" s="22">
        <v>61044300000</v>
      </c>
      <c r="E1641" s="23" t="s">
        <v>541</v>
      </c>
      <c r="F1641" s="27" t="s">
        <v>64</v>
      </c>
      <c r="G1641" s="6" t="s">
        <v>20</v>
      </c>
      <c r="H1641" s="6">
        <v>404</v>
      </c>
      <c r="I1641" s="6">
        <v>404</v>
      </c>
      <c r="J1641" s="6">
        <f t="shared" si="25"/>
        <v>0.40400000000000003</v>
      </c>
      <c r="K1641" s="6">
        <v>1</v>
      </c>
      <c r="L1641" s="6" t="s">
        <v>309</v>
      </c>
      <c r="M1641" s="6" t="s">
        <v>42</v>
      </c>
      <c r="N1641" s="6" t="s">
        <v>36</v>
      </c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</row>
    <row r="1642" spans="2:32" ht="45" customHeight="1">
      <c r="B1642" s="16">
        <v>1641</v>
      </c>
      <c r="C1642" s="6">
        <v>60000001041</v>
      </c>
      <c r="D1642" s="22">
        <v>61045300000</v>
      </c>
      <c r="E1642" s="23" t="s">
        <v>495</v>
      </c>
      <c r="F1642" s="27" t="s">
        <v>50</v>
      </c>
      <c r="G1642" s="6" t="s">
        <v>20</v>
      </c>
      <c r="H1642" s="6">
        <v>392</v>
      </c>
      <c r="I1642" s="6">
        <v>392</v>
      </c>
      <c r="J1642" s="6">
        <f t="shared" si="25"/>
        <v>0.39200000000000002</v>
      </c>
      <c r="K1642" s="6">
        <v>1</v>
      </c>
      <c r="L1642" s="6" t="s">
        <v>309</v>
      </c>
      <c r="M1642" s="6" t="s">
        <v>42</v>
      </c>
      <c r="N1642" s="6" t="s">
        <v>36</v>
      </c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</row>
    <row r="1643" spans="2:32" ht="45" customHeight="1">
      <c r="B1643" s="16">
        <v>1642</v>
      </c>
      <c r="C1643" s="6">
        <v>60000001050</v>
      </c>
      <c r="D1643" s="22">
        <v>61043900000</v>
      </c>
      <c r="E1643" s="23" t="s">
        <v>675</v>
      </c>
      <c r="F1643" s="27" t="s">
        <v>154</v>
      </c>
      <c r="G1643" s="6" t="s">
        <v>20</v>
      </c>
      <c r="H1643" s="6">
        <v>438</v>
      </c>
      <c r="I1643" s="6">
        <v>438</v>
      </c>
      <c r="J1643" s="6">
        <f t="shared" si="25"/>
        <v>0.438</v>
      </c>
      <c r="K1643" s="6">
        <v>1</v>
      </c>
      <c r="L1643" s="6" t="s">
        <v>309</v>
      </c>
      <c r="M1643" s="6" t="s">
        <v>42</v>
      </c>
      <c r="N1643" s="6" t="s">
        <v>149</v>
      </c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</row>
    <row r="1644" spans="2:32" ht="30" customHeight="1">
      <c r="B1644" s="16">
        <v>1643</v>
      </c>
      <c r="C1644" s="6">
        <v>60000001043</v>
      </c>
      <c r="D1644" s="22">
        <v>61043200000</v>
      </c>
      <c r="E1644" s="23" t="s">
        <v>660</v>
      </c>
      <c r="F1644" s="27" t="s">
        <v>154</v>
      </c>
      <c r="G1644" s="6" t="s">
        <v>20</v>
      </c>
      <c r="H1644" s="6">
        <v>284</v>
      </c>
      <c r="I1644" s="6">
        <v>284</v>
      </c>
      <c r="J1644" s="6">
        <f t="shared" si="25"/>
        <v>0.28399999999999997</v>
      </c>
      <c r="K1644" s="6">
        <v>1</v>
      </c>
      <c r="L1644" s="6" t="s">
        <v>309</v>
      </c>
      <c r="M1644" s="6" t="s">
        <v>42</v>
      </c>
      <c r="N1644" s="6" t="s">
        <v>25</v>
      </c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</row>
    <row r="1645" spans="2:32" ht="45" customHeight="1">
      <c r="B1645" s="16">
        <v>1644</v>
      </c>
      <c r="C1645" s="6">
        <v>60000001047</v>
      </c>
      <c r="D1645" s="22">
        <v>61069090000</v>
      </c>
      <c r="E1645" s="23" t="s">
        <v>607</v>
      </c>
      <c r="F1645" s="27" t="s">
        <v>14</v>
      </c>
      <c r="G1645" s="6" t="s">
        <v>20</v>
      </c>
      <c r="H1645" s="6">
        <v>160</v>
      </c>
      <c r="I1645" s="6">
        <v>160</v>
      </c>
      <c r="J1645" s="6">
        <f t="shared" si="25"/>
        <v>0.16</v>
      </c>
      <c r="K1645" s="6">
        <v>1</v>
      </c>
      <c r="L1645" s="6" t="s">
        <v>309</v>
      </c>
      <c r="M1645" s="6" t="s">
        <v>42</v>
      </c>
      <c r="N1645" s="6" t="s">
        <v>149</v>
      </c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</row>
    <row r="1646" spans="2:32" ht="45" customHeight="1">
      <c r="B1646" s="16">
        <v>1645</v>
      </c>
      <c r="C1646" s="6">
        <v>60000001044</v>
      </c>
      <c r="D1646" s="22">
        <v>61069090000</v>
      </c>
      <c r="E1646" s="23" t="s">
        <v>607</v>
      </c>
      <c r="F1646" s="27" t="s">
        <v>14</v>
      </c>
      <c r="G1646" s="6" t="s">
        <v>20</v>
      </c>
      <c r="H1646" s="6">
        <v>160</v>
      </c>
      <c r="I1646" s="6">
        <v>160</v>
      </c>
      <c r="J1646" s="6">
        <f t="shared" si="25"/>
        <v>0.16</v>
      </c>
      <c r="K1646" s="6">
        <v>1</v>
      </c>
      <c r="L1646" s="6" t="s">
        <v>309</v>
      </c>
      <c r="M1646" s="6" t="s">
        <v>42</v>
      </c>
      <c r="N1646" s="6" t="s">
        <v>149</v>
      </c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</row>
    <row r="1647" spans="2:32" ht="30" customHeight="1">
      <c r="B1647" s="16">
        <v>1646</v>
      </c>
      <c r="C1647" s="6">
        <v>60000001048</v>
      </c>
      <c r="D1647" s="22">
        <v>62046318000</v>
      </c>
      <c r="E1647" s="23" t="s">
        <v>511</v>
      </c>
      <c r="F1647" s="27" t="s">
        <v>22</v>
      </c>
      <c r="G1647" s="6" t="s">
        <v>20</v>
      </c>
      <c r="H1647" s="6">
        <v>318</v>
      </c>
      <c r="I1647" s="6">
        <v>318</v>
      </c>
      <c r="J1647" s="6">
        <f t="shared" si="25"/>
        <v>0.318</v>
      </c>
      <c r="K1647" s="6">
        <v>1</v>
      </c>
      <c r="L1647" s="6" t="s">
        <v>309</v>
      </c>
      <c r="M1647" s="6" t="s">
        <v>42</v>
      </c>
      <c r="N1647" s="6" t="s">
        <v>36</v>
      </c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</row>
    <row r="1648" spans="2:32" ht="45" customHeight="1">
      <c r="B1648" s="16">
        <v>1647</v>
      </c>
      <c r="C1648" s="6">
        <v>60000001042</v>
      </c>
      <c r="D1648" s="22">
        <v>61046900090</v>
      </c>
      <c r="E1648" s="23" t="s">
        <v>613</v>
      </c>
      <c r="F1648" s="27" t="s">
        <v>69</v>
      </c>
      <c r="G1648" s="6" t="s">
        <v>20</v>
      </c>
      <c r="H1648" s="6">
        <v>194</v>
      </c>
      <c r="I1648" s="6">
        <v>194</v>
      </c>
      <c r="J1648" s="6">
        <f t="shared" si="25"/>
        <v>0.19400000000000001</v>
      </c>
      <c r="K1648" s="6">
        <v>1</v>
      </c>
      <c r="L1648" s="6" t="s">
        <v>309</v>
      </c>
      <c r="M1648" s="6" t="s">
        <v>42</v>
      </c>
      <c r="N1648" s="6" t="s">
        <v>149</v>
      </c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</row>
    <row r="1649" spans="2:32" ht="45" customHeight="1">
      <c r="B1649" s="16">
        <v>1648</v>
      </c>
      <c r="C1649" s="6">
        <v>60000001040</v>
      </c>
      <c r="D1649" s="22">
        <v>61044300000</v>
      </c>
      <c r="E1649" s="23" t="s">
        <v>541</v>
      </c>
      <c r="F1649" s="27" t="s">
        <v>64</v>
      </c>
      <c r="G1649" s="6" t="s">
        <v>20</v>
      </c>
      <c r="H1649" s="6">
        <v>252</v>
      </c>
      <c r="I1649" s="6">
        <v>252</v>
      </c>
      <c r="J1649" s="6">
        <f t="shared" si="25"/>
        <v>0.252</v>
      </c>
      <c r="K1649" s="6">
        <v>1</v>
      </c>
      <c r="L1649" s="6" t="s">
        <v>309</v>
      </c>
      <c r="M1649" s="6" t="s">
        <v>42</v>
      </c>
      <c r="N1649" s="6" t="s">
        <v>36</v>
      </c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</row>
    <row r="1650" spans="2:32" ht="45" customHeight="1">
      <c r="B1650" s="16">
        <v>1649</v>
      </c>
      <c r="C1650" s="6">
        <v>60000001049</v>
      </c>
      <c r="D1650" s="22">
        <v>61045300000</v>
      </c>
      <c r="E1650" s="23" t="s">
        <v>495</v>
      </c>
      <c r="F1650" s="27" t="s">
        <v>50</v>
      </c>
      <c r="G1650" s="6" t="s">
        <v>20</v>
      </c>
      <c r="H1650" s="6">
        <v>502</v>
      </c>
      <c r="I1650" s="6">
        <v>502</v>
      </c>
      <c r="J1650" s="6">
        <f t="shared" si="25"/>
        <v>0.502</v>
      </c>
      <c r="K1650" s="6">
        <v>1</v>
      </c>
      <c r="L1650" s="6" t="s">
        <v>309</v>
      </c>
      <c r="M1650" s="6" t="s">
        <v>42</v>
      </c>
      <c r="N1650" s="6" t="s">
        <v>36</v>
      </c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</row>
    <row r="1651" spans="2:32" ht="30" customHeight="1">
      <c r="B1651" s="16">
        <v>1650</v>
      </c>
      <c r="C1651" s="6">
        <v>60000001046</v>
      </c>
      <c r="D1651" s="22">
        <v>62046239000</v>
      </c>
      <c r="E1651" s="23" t="s">
        <v>510</v>
      </c>
      <c r="F1651" s="27" t="s">
        <v>22</v>
      </c>
      <c r="G1651" s="6" t="s">
        <v>20</v>
      </c>
      <c r="H1651" s="6">
        <v>432</v>
      </c>
      <c r="I1651" s="6">
        <v>432</v>
      </c>
      <c r="J1651" s="6">
        <f t="shared" si="25"/>
        <v>0.432</v>
      </c>
      <c r="K1651" s="6">
        <v>1</v>
      </c>
      <c r="L1651" s="6" t="s">
        <v>309</v>
      </c>
      <c r="M1651" s="6" t="s">
        <v>42</v>
      </c>
      <c r="N1651" s="6" t="s">
        <v>25</v>
      </c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</row>
    <row r="1652" spans="2:32" ht="45" customHeight="1">
      <c r="B1652" s="16">
        <v>1651</v>
      </c>
      <c r="C1652" s="6">
        <v>60000001045</v>
      </c>
      <c r="D1652" s="22">
        <v>61044300000</v>
      </c>
      <c r="E1652" s="23" t="s">
        <v>541</v>
      </c>
      <c r="F1652" s="27" t="s">
        <v>64</v>
      </c>
      <c r="G1652" s="6" t="s">
        <v>20</v>
      </c>
      <c r="H1652" s="6">
        <v>352</v>
      </c>
      <c r="I1652" s="6">
        <v>352</v>
      </c>
      <c r="J1652" s="6">
        <f t="shared" si="25"/>
        <v>0.35199999999999998</v>
      </c>
      <c r="K1652" s="6">
        <v>1</v>
      </c>
      <c r="L1652" s="6" t="s">
        <v>309</v>
      </c>
      <c r="M1652" s="6" t="s">
        <v>42</v>
      </c>
      <c r="N1652" s="6" t="s">
        <v>36</v>
      </c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</row>
    <row r="1653" spans="2:32" ht="45" customHeight="1">
      <c r="B1653" s="16">
        <v>1652</v>
      </c>
      <c r="C1653" s="6">
        <v>60000001054</v>
      </c>
      <c r="D1653" s="22">
        <v>61046300000</v>
      </c>
      <c r="E1653" s="23" t="s">
        <v>635</v>
      </c>
      <c r="F1653" s="27" t="s">
        <v>183</v>
      </c>
      <c r="G1653" s="6" t="s">
        <v>20</v>
      </c>
      <c r="H1653" s="6">
        <v>502</v>
      </c>
      <c r="I1653" s="6">
        <v>502</v>
      </c>
      <c r="J1653" s="6">
        <f t="shared" si="25"/>
        <v>0.502</v>
      </c>
      <c r="K1653" s="6">
        <v>1</v>
      </c>
      <c r="L1653" s="6" t="s">
        <v>309</v>
      </c>
      <c r="M1653" s="6" t="s">
        <v>42</v>
      </c>
      <c r="N1653" s="6" t="s">
        <v>36</v>
      </c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</row>
    <row r="1654" spans="2:32" ht="45" customHeight="1">
      <c r="B1654" s="16">
        <v>1653</v>
      </c>
      <c r="C1654" s="6">
        <v>60000001053</v>
      </c>
      <c r="D1654" s="22">
        <v>61046300000</v>
      </c>
      <c r="E1654" s="23" t="s">
        <v>635</v>
      </c>
      <c r="F1654" s="27" t="s">
        <v>183</v>
      </c>
      <c r="G1654" s="6" t="s">
        <v>20</v>
      </c>
      <c r="H1654" s="6">
        <v>722</v>
      </c>
      <c r="I1654" s="6">
        <v>722</v>
      </c>
      <c r="J1654" s="6">
        <f t="shared" si="25"/>
        <v>0.72199999999999998</v>
      </c>
      <c r="K1654" s="6">
        <v>1</v>
      </c>
      <c r="L1654" s="6" t="s">
        <v>309</v>
      </c>
      <c r="M1654" s="6" t="s">
        <v>42</v>
      </c>
      <c r="N1654" s="6" t="s">
        <v>36</v>
      </c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</row>
    <row r="1655" spans="2:32" ht="45" customHeight="1">
      <c r="B1655" s="16">
        <v>1654</v>
      </c>
      <c r="C1655" s="6">
        <v>60000001016</v>
      </c>
      <c r="D1655" s="22">
        <v>61109090000</v>
      </c>
      <c r="E1655" s="23" t="s">
        <v>710</v>
      </c>
      <c r="F1655" s="27" t="s">
        <v>49</v>
      </c>
      <c r="G1655" s="6" t="s">
        <v>20</v>
      </c>
      <c r="H1655" s="6">
        <v>176</v>
      </c>
      <c r="I1655" s="6">
        <v>176</v>
      </c>
      <c r="J1655" s="6">
        <f t="shared" si="25"/>
        <v>0.17599999999999999</v>
      </c>
      <c r="K1655" s="6">
        <v>1</v>
      </c>
      <c r="L1655" s="6" t="s">
        <v>309</v>
      </c>
      <c r="M1655" s="6" t="s">
        <v>42</v>
      </c>
      <c r="N1655" s="6" t="s">
        <v>149</v>
      </c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</row>
    <row r="1656" spans="2:32" ht="60" customHeight="1">
      <c r="B1656" s="16">
        <v>1655</v>
      </c>
      <c r="C1656" s="6">
        <v>60000001018</v>
      </c>
      <c r="D1656" s="22">
        <v>61044900000</v>
      </c>
      <c r="E1656" s="23" t="s">
        <v>590</v>
      </c>
      <c r="F1656" s="27" t="s">
        <v>64</v>
      </c>
      <c r="G1656" s="6" t="s">
        <v>20</v>
      </c>
      <c r="H1656" s="6">
        <v>316</v>
      </c>
      <c r="I1656" s="6">
        <v>316</v>
      </c>
      <c r="J1656" s="6">
        <f t="shared" si="25"/>
        <v>0.316</v>
      </c>
      <c r="K1656" s="6">
        <v>1</v>
      </c>
      <c r="L1656" s="6" t="s">
        <v>309</v>
      </c>
      <c r="M1656" s="6" t="s">
        <v>42</v>
      </c>
      <c r="N1656" s="6" t="s">
        <v>149</v>
      </c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</row>
    <row r="1657" spans="2:32" ht="45" customHeight="1">
      <c r="B1657" s="16">
        <v>1656</v>
      </c>
      <c r="C1657" s="6">
        <v>60000001015</v>
      </c>
      <c r="D1657" s="22">
        <v>61044300000</v>
      </c>
      <c r="E1657" s="23" t="s">
        <v>541</v>
      </c>
      <c r="F1657" s="27" t="s">
        <v>64</v>
      </c>
      <c r="G1657" s="6" t="s">
        <v>20</v>
      </c>
      <c r="H1657" s="6">
        <v>544</v>
      </c>
      <c r="I1657" s="6">
        <v>544</v>
      </c>
      <c r="J1657" s="6">
        <f t="shared" si="25"/>
        <v>0.54400000000000004</v>
      </c>
      <c r="K1657" s="6">
        <v>1</v>
      </c>
      <c r="L1657" s="6" t="s">
        <v>309</v>
      </c>
      <c r="M1657" s="6" t="s">
        <v>42</v>
      </c>
      <c r="N1657" s="6" t="s">
        <v>36</v>
      </c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</row>
    <row r="1658" spans="2:32" ht="30" customHeight="1">
      <c r="B1658" s="16">
        <v>1657</v>
      </c>
      <c r="C1658" s="6">
        <v>60000001026</v>
      </c>
      <c r="D1658" s="22">
        <v>61062000000</v>
      </c>
      <c r="E1658" s="23" t="s">
        <v>599</v>
      </c>
      <c r="F1658" s="27" t="s">
        <v>14</v>
      </c>
      <c r="G1658" s="6" t="s">
        <v>20</v>
      </c>
      <c r="H1658" s="6">
        <v>122</v>
      </c>
      <c r="I1658" s="6">
        <v>122</v>
      </c>
      <c r="J1658" s="6">
        <f t="shared" si="25"/>
        <v>0.122</v>
      </c>
      <c r="K1658" s="6">
        <v>1</v>
      </c>
      <c r="L1658" s="6" t="s">
        <v>309</v>
      </c>
      <c r="M1658" s="6" t="s">
        <v>42</v>
      </c>
      <c r="N1658" s="6" t="s">
        <v>36</v>
      </c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</row>
    <row r="1659" spans="2:32" ht="30" customHeight="1">
      <c r="B1659" s="16">
        <v>1658</v>
      </c>
      <c r="C1659" s="6">
        <v>60000001027</v>
      </c>
      <c r="D1659" s="22">
        <v>61062000000</v>
      </c>
      <c r="E1659" s="23" t="s">
        <v>599</v>
      </c>
      <c r="F1659" s="27" t="s">
        <v>14</v>
      </c>
      <c r="G1659" s="6" t="s">
        <v>20</v>
      </c>
      <c r="H1659" s="6">
        <v>122</v>
      </c>
      <c r="I1659" s="6">
        <v>122</v>
      </c>
      <c r="J1659" s="6">
        <f t="shared" si="25"/>
        <v>0.122</v>
      </c>
      <c r="K1659" s="6">
        <v>1</v>
      </c>
      <c r="L1659" s="6" t="s">
        <v>309</v>
      </c>
      <c r="M1659" s="6" t="s">
        <v>42</v>
      </c>
      <c r="N1659" s="6" t="s">
        <v>36</v>
      </c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</row>
    <row r="1660" spans="2:32" ht="30" customHeight="1">
      <c r="B1660" s="16">
        <v>1659</v>
      </c>
      <c r="C1660" s="6">
        <v>60000001014</v>
      </c>
      <c r="D1660" s="22">
        <v>61062000000</v>
      </c>
      <c r="E1660" s="23" t="s">
        <v>591</v>
      </c>
      <c r="F1660" s="27" t="s">
        <v>47</v>
      </c>
      <c r="G1660" s="6" t="s">
        <v>20</v>
      </c>
      <c r="H1660" s="6">
        <v>332</v>
      </c>
      <c r="I1660" s="6">
        <v>332</v>
      </c>
      <c r="J1660" s="6">
        <f t="shared" si="25"/>
        <v>0.33200000000000002</v>
      </c>
      <c r="K1660" s="6">
        <v>1</v>
      </c>
      <c r="L1660" s="6" t="s">
        <v>309</v>
      </c>
      <c r="M1660" s="6" t="s">
        <v>42</v>
      </c>
      <c r="N1660" s="6" t="s">
        <v>36</v>
      </c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</row>
    <row r="1661" spans="2:32" ht="30" customHeight="1">
      <c r="B1661" s="16">
        <v>1660</v>
      </c>
      <c r="C1661" s="6">
        <v>60000001010</v>
      </c>
      <c r="D1661" s="22">
        <v>61062000000</v>
      </c>
      <c r="E1661" s="23" t="s">
        <v>591</v>
      </c>
      <c r="F1661" s="27" t="s">
        <v>47</v>
      </c>
      <c r="G1661" s="6" t="s">
        <v>20</v>
      </c>
      <c r="H1661" s="6">
        <v>236</v>
      </c>
      <c r="I1661" s="6">
        <v>236</v>
      </c>
      <c r="J1661" s="6">
        <f t="shared" si="25"/>
        <v>0.23599999999999999</v>
      </c>
      <c r="K1661" s="6">
        <v>1</v>
      </c>
      <c r="L1661" s="6" t="s">
        <v>309</v>
      </c>
      <c r="M1661" s="6" t="s">
        <v>42</v>
      </c>
      <c r="N1661" s="6" t="s">
        <v>36</v>
      </c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</row>
    <row r="1662" spans="2:32" ht="30" customHeight="1">
      <c r="B1662" s="16">
        <v>1661</v>
      </c>
      <c r="C1662" s="6">
        <v>60000001011</v>
      </c>
      <c r="D1662" s="22">
        <v>61061000000</v>
      </c>
      <c r="E1662" s="23" t="s">
        <v>539</v>
      </c>
      <c r="F1662" s="27" t="s">
        <v>14</v>
      </c>
      <c r="G1662" s="6" t="s">
        <v>20</v>
      </c>
      <c r="H1662" s="6">
        <v>176</v>
      </c>
      <c r="I1662" s="6">
        <v>176</v>
      </c>
      <c r="J1662" s="6">
        <f t="shared" si="25"/>
        <v>0.17599999999999999</v>
      </c>
      <c r="K1662" s="6">
        <v>1</v>
      </c>
      <c r="L1662" s="6" t="s">
        <v>309</v>
      </c>
      <c r="M1662" s="6" t="s">
        <v>42</v>
      </c>
      <c r="N1662" s="6" t="s">
        <v>25</v>
      </c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</row>
    <row r="1663" spans="2:32" ht="45" customHeight="1">
      <c r="B1663" s="16">
        <v>1662</v>
      </c>
      <c r="C1663" s="6">
        <v>60000001025</v>
      </c>
      <c r="D1663" s="22">
        <v>61044200000</v>
      </c>
      <c r="E1663" s="23" t="s">
        <v>506</v>
      </c>
      <c r="F1663" s="27" t="s">
        <v>64</v>
      </c>
      <c r="G1663" s="6" t="s">
        <v>20</v>
      </c>
      <c r="H1663" s="6">
        <v>296</v>
      </c>
      <c r="I1663" s="6">
        <v>296</v>
      </c>
      <c r="J1663" s="6">
        <f t="shared" si="25"/>
        <v>0.29599999999999999</v>
      </c>
      <c r="K1663" s="6">
        <v>1</v>
      </c>
      <c r="L1663" s="6" t="s">
        <v>309</v>
      </c>
      <c r="M1663" s="6" t="s">
        <v>42</v>
      </c>
      <c r="N1663" s="6" t="s">
        <v>13</v>
      </c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</row>
    <row r="1664" spans="2:32" ht="45" customHeight="1">
      <c r="B1664" s="16">
        <v>1663</v>
      </c>
      <c r="C1664" s="6">
        <v>60000001033</v>
      </c>
      <c r="D1664" s="22">
        <v>61044300000</v>
      </c>
      <c r="E1664" s="23" t="s">
        <v>541</v>
      </c>
      <c r="F1664" s="27" t="s">
        <v>64</v>
      </c>
      <c r="G1664" s="6" t="s">
        <v>20</v>
      </c>
      <c r="H1664" s="6">
        <v>472</v>
      </c>
      <c r="I1664" s="6">
        <v>472</v>
      </c>
      <c r="J1664" s="6">
        <f t="shared" si="25"/>
        <v>0.47199999999999998</v>
      </c>
      <c r="K1664" s="6">
        <v>1</v>
      </c>
      <c r="L1664" s="6" t="s">
        <v>309</v>
      </c>
      <c r="M1664" s="6" t="s">
        <v>42</v>
      </c>
      <c r="N1664" s="6" t="s">
        <v>36</v>
      </c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</row>
    <row r="1665" spans="2:32" ht="30" customHeight="1">
      <c r="B1665" s="16">
        <v>1664</v>
      </c>
      <c r="C1665" s="6">
        <v>60000001034</v>
      </c>
      <c r="D1665" s="22">
        <v>61043300000</v>
      </c>
      <c r="E1665" s="23" t="s">
        <v>569</v>
      </c>
      <c r="F1665" s="27" t="s">
        <v>154</v>
      </c>
      <c r="G1665" s="6" t="s">
        <v>20</v>
      </c>
      <c r="H1665" s="6">
        <v>496</v>
      </c>
      <c r="I1665" s="6">
        <v>496</v>
      </c>
      <c r="J1665" s="6">
        <f t="shared" si="25"/>
        <v>0.496</v>
      </c>
      <c r="K1665" s="6">
        <v>1</v>
      </c>
      <c r="L1665" s="6" t="s">
        <v>309</v>
      </c>
      <c r="M1665" s="6" t="s">
        <v>42</v>
      </c>
      <c r="N1665" s="6" t="s">
        <v>36</v>
      </c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</row>
    <row r="1666" spans="2:32" ht="30" customHeight="1">
      <c r="B1666" s="16">
        <v>1665</v>
      </c>
      <c r="C1666" s="6">
        <v>60000001035</v>
      </c>
      <c r="D1666" s="22">
        <v>61043300000</v>
      </c>
      <c r="E1666" s="23" t="s">
        <v>569</v>
      </c>
      <c r="F1666" s="27" t="s">
        <v>154</v>
      </c>
      <c r="G1666" s="6" t="s">
        <v>20</v>
      </c>
      <c r="H1666" s="6">
        <v>434</v>
      </c>
      <c r="I1666" s="6">
        <v>434</v>
      </c>
      <c r="J1666" s="6">
        <f t="shared" ref="J1666:J1729" si="26">I1666/1000</f>
        <v>0.434</v>
      </c>
      <c r="K1666" s="6">
        <v>1</v>
      </c>
      <c r="L1666" s="6" t="s">
        <v>309</v>
      </c>
      <c r="M1666" s="6" t="s">
        <v>42</v>
      </c>
      <c r="N1666" s="6" t="s">
        <v>36</v>
      </c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</row>
    <row r="1667" spans="2:32" ht="30" customHeight="1">
      <c r="B1667" s="16">
        <v>1666</v>
      </c>
      <c r="C1667" s="6">
        <v>60000001036</v>
      </c>
      <c r="D1667" s="22">
        <v>61062000000</v>
      </c>
      <c r="E1667" s="23" t="s">
        <v>591</v>
      </c>
      <c r="F1667" s="27" t="s">
        <v>47</v>
      </c>
      <c r="G1667" s="6" t="s">
        <v>20</v>
      </c>
      <c r="H1667" s="6">
        <v>128</v>
      </c>
      <c r="I1667" s="6">
        <v>128</v>
      </c>
      <c r="J1667" s="6">
        <f t="shared" si="26"/>
        <v>0.128</v>
      </c>
      <c r="K1667" s="6">
        <v>1</v>
      </c>
      <c r="L1667" s="6" t="s">
        <v>309</v>
      </c>
      <c r="M1667" s="6" t="s">
        <v>42</v>
      </c>
      <c r="N1667" s="6" t="s">
        <v>36</v>
      </c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</row>
    <row r="1668" spans="2:32" ht="30" customHeight="1">
      <c r="B1668" s="16">
        <v>1667</v>
      </c>
      <c r="C1668" s="6">
        <v>60000001032</v>
      </c>
      <c r="D1668" s="22">
        <v>62046239000</v>
      </c>
      <c r="E1668" s="23" t="s">
        <v>510</v>
      </c>
      <c r="F1668" s="27" t="s">
        <v>22</v>
      </c>
      <c r="G1668" s="6" t="s">
        <v>20</v>
      </c>
      <c r="H1668" s="6">
        <v>214</v>
      </c>
      <c r="I1668" s="6">
        <v>214</v>
      </c>
      <c r="J1668" s="6">
        <f t="shared" si="26"/>
        <v>0.214</v>
      </c>
      <c r="K1668" s="6">
        <v>1</v>
      </c>
      <c r="L1668" s="6" t="s">
        <v>309</v>
      </c>
      <c r="M1668" s="6" t="s">
        <v>42</v>
      </c>
      <c r="N1668" s="6" t="s">
        <v>25</v>
      </c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</row>
    <row r="1669" spans="2:32" ht="45" customHeight="1">
      <c r="B1669" s="16">
        <v>1668</v>
      </c>
      <c r="C1669" s="6">
        <v>60000001037</v>
      </c>
      <c r="D1669" s="22">
        <v>61045300000</v>
      </c>
      <c r="E1669" s="23" t="s">
        <v>495</v>
      </c>
      <c r="F1669" s="27" t="s">
        <v>50</v>
      </c>
      <c r="G1669" s="6" t="s">
        <v>20</v>
      </c>
      <c r="H1669" s="6">
        <v>482</v>
      </c>
      <c r="I1669" s="6">
        <v>482</v>
      </c>
      <c r="J1669" s="6">
        <f t="shared" si="26"/>
        <v>0.48199999999999998</v>
      </c>
      <c r="K1669" s="6">
        <v>1</v>
      </c>
      <c r="L1669" s="6" t="s">
        <v>309</v>
      </c>
      <c r="M1669" s="6" t="s">
        <v>42</v>
      </c>
      <c r="N1669" s="6" t="s">
        <v>36</v>
      </c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</row>
    <row r="1670" spans="2:32" ht="45" customHeight="1">
      <c r="B1670" s="16">
        <v>1669</v>
      </c>
      <c r="C1670" s="6">
        <v>60000001090</v>
      </c>
      <c r="D1670" s="22">
        <v>61044300000</v>
      </c>
      <c r="E1670" s="23" t="s">
        <v>541</v>
      </c>
      <c r="F1670" s="27" t="s">
        <v>64</v>
      </c>
      <c r="G1670" s="6" t="s">
        <v>20</v>
      </c>
      <c r="H1670" s="6">
        <v>784</v>
      </c>
      <c r="I1670" s="6">
        <v>784</v>
      </c>
      <c r="J1670" s="6">
        <f t="shared" si="26"/>
        <v>0.78400000000000003</v>
      </c>
      <c r="K1670" s="6">
        <v>1</v>
      </c>
      <c r="L1670" s="6" t="s">
        <v>309</v>
      </c>
      <c r="M1670" s="6" t="s">
        <v>42</v>
      </c>
      <c r="N1670" s="6" t="s">
        <v>36</v>
      </c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</row>
    <row r="1671" spans="2:32" ht="60" customHeight="1">
      <c r="B1671" s="16">
        <v>1670</v>
      </c>
      <c r="C1671" s="6">
        <v>60000001103</v>
      </c>
      <c r="D1671" s="22">
        <v>61069090000</v>
      </c>
      <c r="E1671" s="23" t="s">
        <v>594</v>
      </c>
      <c r="F1671" s="27" t="s">
        <v>47</v>
      </c>
      <c r="G1671" s="6" t="s">
        <v>20</v>
      </c>
      <c r="H1671" s="6">
        <v>180</v>
      </c>
      <c r="I1671" s="6">
        <v>180</v>
      </c>
      <c r="J1671" s="6">
        <f t="shared" si="26"/>
        <v>0.18</v>
      </c>
      <c r="K1671" s="6">
        <v>1</v>
      </c>
      <c r="L1671" s="6" t="s">
        <v>309</v>
      </c>
      <c r="M1671" s="6" t="s">
        <v>42</v>
      </c>
      <c r="N1671" s="6" t="s">
        <v>149</v>
      </c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</row>
    <row r="1672" spans="2:32" ht="45" customHeight="1">
      <c r="B1672" s="16">
        <v>1671</v>
      </c>
      <c r="C1672" s="6">
        <v>60000001106</v>
      </c>
      <c r="D1672" s="22">
        <v>61044300000</v>
      </c>
      <c r="E1672" s="23" t="s">
        <v>541</v>
      </c>
      <c r="F1672" s="27" t="s">
        <v>64</v>
      </c>
      <c r="G1672" s="6" t="s">
        <v>20</v>
      </c>
      <c r="H1672" s="6">
        <v>556</v>
      </c>
      <c r="I1672" s="6">
        <v>556</v>
      </c>
      <c r="J1672" s="6">
        <f t="shared" si="26"/>
        <v>0.55600000000000005</v>
      </c>
      <c r="K1672" s="6">
        <v>1</v>
      </c>
      <c r="L1672" s="6" t="s">
        <v>309</v>
      </c>
      <c r="M1672" s="6" t="s">
        <v>42</v>
      </c>
      <c r="N1672" s="6" t="s">
        <v>36</v>
      </c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</row>
    <row r="1673" spans="2:32" ht="30" customHeight="1">
      <c r="B1673" s="16">
        <v>1672</v>
      </c>
      <c r="C1673" s="6">
        <v>60000001107</v>
      </c>
      <c r="D1673" s="22">
        <v>62046318000</v>
      </c>
      <c r="E1673" s="23" t="s">
        <v>511</v>
      </c>
      <c r="F1673" s="27" t="s">
        <v>22</v>
      </c>
      <c r="G1673" s="6" t="s">
        <v>20</v>
      </c>
      <c r="H1673" s="6">
        <v>370</v>
      </c>
      <c r="I1673" s="6">
        <v>370</v>
      </c>
      <c r="J1673" s="6">
        <f t="shared" si="26"/>
        <v>0.37</v>
      </c>
      <c r="K1673" s="6">
        <v>1</v>
      </c>
      <c r="L1673" s="6" t="s">
        <v>309</v>
      </c>
      <c r="M1673" s="6" t="s">
        <v>42</v>
      </c>
      <c r="N1673" s="6" t="s">
        <v>36</v>
      </c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</row>
    <row r="1674" spans="2:32" ht="45" customHeight="1">
      <c r="B1674" s="16">
        <v>1673</v>
      </c>
      <c r="C1674" s="6">
        <v>60000001111</v>
      </c>
      <c r="D1674" s="22">
        <v>61044200000</v>
      </c>
      <c r="E1674" s="23" t="s">
        <v>506</v>
      </c>
      <c r="F1674" s="27" t="s">
        <v>64</v>
      </c>
      <c r="G1674" s="6" t="s">
        <v>20</v>
      </c>
      <c r="H1674" s="6">
        <v>264</v>
      </c>
      <c r="I1674" s="6">
        <v>264</v>
      </c>
      <c r="J1674" s="6">
        <f t="shared" si="26"/>
        <v>0.26400000000000001</v>
      </c>
      <c r="K1674" s="6">
        <v>1</v>
      </c>
      <c r="L1674" s="6" t="s">
        <v>309</v>
      </c>
      <c r="M1674" s="6" t="s">
        <v>42</v>
      </c>
      <c r="N1674" s="6" t="s">
        <v>25</v>
      </c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</row>
    <row r="1675" spans="2:32" ht="45" customHeight="1">
      <c r="B1675" s="16">
        <v>1674</v>
      </c>
      <c r="C1675" s="6">
        <v>60000001113</v>
      </c>
      <c r="D1675" s="22">
        <v>61045200000</v>
      </c>
      <c r="E1675" s="23" t="s">
        <v>639</v>
      </c>
      <c r="F1675" s="27" t="s">
        <v>50</v>
      </c>
      <c r="G1675" s="6" t="s">
        <v>20</v>
      </c>
      <c r="H1675" s="6">
        <v>162</v>
      </c>
      <c r="I1675" s="6">
        <v>162</v>
      </c>
      <c r="J1675" s="6">
        <f t="shared" si="26"/>
        <v>0.16200000000000001</v>
      </c>
      <c r="K1675" s="6">
        <v>1</v>
      </c>
      <c r="L1675" s="6" t="s">
        <v>309</v>
      </c>
      <c r="M1675" s="6" t="s">
        <v>42</v>
      </c>
      <c r="N1675" s="6" t="s">
        <v>25</v>
      </c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</row>
    <row r="1676" spans="2:32" ht="45" customHeight="1">
      <c r="B1676" s="16">
        <v>1675</v>
      </c>
      <c r="C1676" s="6">
        <v>60000001112</v>
      </c>
      <c r="D1676" s="22">
        <v>61045200000</v>
      </c>
      <c r="E1676" s="23" t="s">
        <v>639</v>
      </c>
      <c r="F1676" s="27" t="s">
        <v>50</v>
      </c>
      <c r="G1676" s="6" t="s">
        <v>20</v>
      </c>
      <c r="H1676" s="6">
        <v>162</v>
      </c>
      <c r="I1676" s="6">
        <v>162</v>
      </c>
      <c r="J1676" s="6">
        <f t="shared" si="26"/>
        <v>0.16200000000000001</v>
      </c>
      <c r="K1676" s="6">
        <v>1</v>
      </c>
      <c r="L1676" s="6" t="s">
        <v>309</v>
      </c>
      <c r="M1676" s="6" t="s">
        <v>42</v>
      </c>
      <c r="N1676" s="6" t="s">
        <v>25</v>
      </c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</row>
    <row r="1677" spans="2:32" ht="30" customHeight="1">
      <c r="B1677" s="16">
        <v>1676</v>
      </c>
      <c r="C1677" s="6">
        <v>60000001089</v>
      </c>
      <c r="D1677" s="22">
        <v>61046300000</v>
      </c>
      <c r="E1677" s="23" t="s">
        <v>592</v>
      </c>
      <c r="F1677" s="27" t="s">
        <v>69</v>
      </c>
      <c r="G1677" s="6" t="s">
        <v>20</v>
      </c>
      <c r="H1677" s="6">
        <v>146</v>
      </c>
      <c r="I1677" s="6">
        <v>146</v>
      </c>
      <c r="J1677" s="6">
        <f t="shared" si="26"/>
        <v>0.14599999999999999</v>
      </c>
      <c r="K1677" s="6">
        <v>1</v>
      </c>
      <c r="L1677" s="6" t="s">
        <v>309</v>
      </c>
      <c r="M1677" s="6" t="s">
        <v>42</v>
      </c>
      <c r="N1677" s="6" t="s">
        <v>192</v>
      </c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</row>
    <row r="1678" spans="2:32" ht="45" customHeight="1">
      <c r="B1678" s="16">
        <v>1677</v>
      </c>
      <c r="C1678" s="6">
        <v>60000001091</v>
      </c>
      <c r="D1678" s="22">
        <v>61044300000</v>
      </c>
      <c r="E1678" s="23" t="s">
        <v>541</v>
      </c>
      <c r="F1678" s="27" t="s">
        <v>64</v>
      </c>
      <c r="G1678" s="6" t="s">
        <v>20</v>
      </c>
      <c r="H1678" s="6">
        <v>220</v>
      </c>
      <c r="I1678" s="6">
        <v>220</v>
      </c>
      <c r="J1678" s="6">
        <f t="shared" si="26"/>
        <v>0.22</v>
      </c>
      <c r="K1678" s="6">
        <v>1</v>
      </c>
      <c r="L1678" s="6" t="s">
        <v>309</v>
      </c>
      <c r="M1678" s="6" t="s">
        <v>42</v>
      </c>
      <c r="N1678" s="6" t="s">
        <v>36</v>
      </c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</row>
    <row r="1679" spans="2:32" ht="30" customHeight="1">
      <c r="B1679" s="16">
        <v>1678</v>
      </c>
      <c r="C1679" s="6">
        <v>60000001116</v>
      </c>
      <c r="D1679" s="22">
        <v>61043300000</v>
      </c>
      <c r="E1679" s="23" t="s">
        <v>569</v>
      </c>
      <c r="F1679" s="27" t="s">
        <v>154</v>
      </c>
      <c r="G1679" s="6" t="s">
        <v>20</v>
      </c>
      <c r="H1679" s="6">
        <v>446</v>
      </c>
      <c r="I1679" s="6">
        <v>446</v>
      </c>
      <c r="J1679" s="6">
        <f t="shared" si="26"/>
        <v>0.44600000000000001</v>
      </c>
      <c r="K1679" s="6">
        <v>1</v>
      </c>
      <c r="L1679" s="6" t="s">
        <v>309</v>
      </c>
      <c r="M1679" s="6" t="s">
        <v>42</v>
      </c>
      <c r="N1679" s="6" t="s">
        <v>36</v>
      </c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</row>
    <row r="1680" spans="2:32" ht="30" customHeight="1">
      <c r="B1680" s="16">
        <v>1679</v>
      </c>
      <c r="C1680" s="6">
        <v>60000001115</v>
      </c>
      <c r="D1680" s="22">
        <v>61043300000</v>
      </c>
      <c r="E1680" s="23" t="s">
        <v>569</v>
      </c>
      <c r="F1680" s="27" t="s">
        <v>154</v>
      </c>
      <c r="G1680" s="6" t="s">
        <v>20</v>
      </c>
      <c r="H1680" s="6">
        <v>306</v>
      </c>
      <c r="I1680" s="6">
        <v>306</v>
      </c>
      <c r="J1680" s="6">
        <f t="shared" si="26"/>
        <v>0.30599999999999999</v>
      </c>
      <c r="K1680" s="6">
        <v>1</v>
      </c>
      <c r="L1680" s="6" t="s">
        <v>309</v>
      </c>
      <c r="M1680" s="6" t="s">
        <v>42</v>
      </c>
      <c r="N1680" s="6" t="s">
        <v>36</v>
      </c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</row>
    <row r="1681" spans="2:32" ht="45" customHeight="1">
      <c r="B1681" s="16">
        <v>1680</v>
      </c>
      <c r="C1681" s="6">
        <v>60000001114</v>
      </c>
      <c r="D1681" s="22">
        <v>61044300000</v>
      </c>
      <c r="E1681" s="23" t="s">
        <v>541</v>
      </c>
      <c r="F1681" s="27" t="s">
        <v>64</v>
      </c>
      <c r="G1681" s="6" t="s">
        <v>20</v>
      </c>
      <c r="H1681" s="6">
        <v>564</v>
      </c>
      <c r="I1681" s="6">
        <v>564</v>
      </c>
      <c r="J1681" s="6">
        <f t="shared" si="26"/>
        <v>0.56399999999999995</v>
      </c>
      <c r="K1681" s="6">
        <v>1</v>
      </c>
      <c r="L1681" s="6" t="s">
        <v>309</v>
      </c>
      <c r="M1681" s="6" t="s">
        <v>42</v>
      </c>
      <c r="N1681" s="6" t="s">
        <v>36</v>
      </c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</row>
    <row r="1682" spans="2:32" ht="45" customHeight="1">
      <c r="B1682" s="16">
        <v>1681</v>
      </c>
      <c r="C1682" s="6">
        <v>60000001117</v>
      </c>
      <c r="D1682" s="22">
        <v>61044300000</v>
      </c>
      <c r="E1682" s="23" t="s">
        <v>541</v>
      </c>
      <c r="F1682" s="27" t="s">
        <v>64</v>
      </c>
      <c r="G1682" s="6" t="s">
        <v>20</v>
      </c>
      <c r="H1682" s="6">
        <v>544</v>
      </c>
      <c r="I1682" s="6">
        <v>544</v>
      </c>
      <c r="J1682" s="6">
        <f t="shared" si="26"/>
        <v>0.54400000000000004</v>
      </c>
      <c r="K1682" s="6">
        <v>1</v>
      </c>
      <c r="L1682" s="6" t="s">
        <v>309</v>
      </c>
      <c r="M1682" s="6" t="s">
        <v>42</v>
      </c>
      <c r="N1682" s="6" t="s">
        <v>36</v>
      </c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</row>
    <row r="1683" spans="2:32" ht="45" customHeight="1">
      <c r="B1683" s="16">
        <v>1682</v>
      </c>
      <c r="C1683" s="6">
        <v>60000001109</v>
      </c>
      <c r="D1683" s="22">
        <v>61044300000</v>
      </c>
      <c r="E1683" s="23" t="s">
        <v>541</v>
      </c>
      <c r="F1683" s="27" t="s">
        <v>64</v>
      </c>
      <c r="G1683" s="6" t="s">
        <v>20</v>
      </c>
      <c r="H1683" s="6">
        <v>394</v>
      </c>
      <c r="I1683" s="6">
        <v>394</v>
      </c>
      <c r="J1683" s="6">
        <f t="shared" si="26"/>
        <v>0.39400000000000002</v>
      </c>
      <c r="K1683" s="6">
        <v>1</v>
      </c>
      <c r="L1683" s="6" t="s">
        <v>309</v>
      </c>
      <c r="M1683" s="6" t="s">
        <v>42</v>
      </c>
      <c r="N1683" s="6" t="s">
        <v>36</v>
      </c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</row>
    <row r="1684" spans="2:32" ht="45" customHeight="1">
      <c r="B1684" s="16">
        <v>1683</v>
      </c>
      <c r="C1684" s="6">
        <v>60000001119</v>
      </c>
      <c r="D1684" s="22">
        <v>61044300000</v>
      </c>
      <c r="E1684" s="23" t="s">
        <v>541</v>
      </c>
      <c r="F1684" s="27" t="s">
        <v>64</v>
      </c>
      <c r="G1684" s="6" t="s">
        <v>20</v>
      </c>
      <c r="H1684" s="6">
        <v>426</v>
      </c>
      <c r="I1684" s="6">
        <v>426</v>
      </c>
      <c r="J1684" s="6">
        <f t="shared" si="26"/>
        <v>0.42599999999999999</v>
      </c>
      <c r="K1684" s="6">
        <v>1</v>
      </c>
      <c r="L1684" s="6" t="s">
        <v>309</v>
      </c>
      <c r="M1684" s="6" t="s">
        <v>42</v>
      </c>
      <c r="N1684" s="6" t="s">
        <v>36</v>
      </c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</row>
    <row r="1685" spans="2:32" ht="45" customHeight="1">
      <c r="B1685" s="16">
        <v>1684</v>
      </c>
      <c r="C1685" s="6">
        <v>60000001083</v>
      </c>
      <c r="D1685" s="22">
        <v>61045300000</v>
      </c>
      <c r="E1685" s="23" t="s">
        <v>495</v>
      </c>
      <c r="F1685" s="27" t="s">
        <v>50</v>
      </c>
      <c r="G1685" s="6" t="s">
        <v>20</v>
      </c>
      <c r="H1685" s="6">
        <v>292</v>
      </c>
      <c r="I1685" s="6">
        <v>292</v>
      </c>
      <c r="J1685" s="6">
        <f t="shared" si="26"/>
        <v>0.29199999999999998</v>
      </c>
      <c r="K1685" s="6">
        <v>1</v>
      </c>
      <c r="L1685" s="6" t="s">
        <v>309</v>
      </c>
      <c r="M1685" s="6" t="s">
        <v>42</v>
      </c>
      <c r="N1685" s="6" t="s">
        <v>200</v>
      </c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</row>
    <row r="1686" spans="2:32" ht="45" customHeight="1">
      <c r="B1686" s="16">
        <v>1685</v>
      </c>
      <c r="C1686" s="6">
        <v>60000001082</v>
      </c>
      <c r="D1686" s="22">
        <v>61044200000</v>
      </c>
      <c r="E1686" s="23" t="s">
        <v>506</v>
      </c>
      <c r="F1686" s="27" t="s">
        <v>64</v>
      </c>
      <c r="G1686" s="6" t="s">
        <v>20</v>
      </c>
      <c r="H1686" s="6">
        <v>314</v>
      </c>
      <c r="I1686" s="6">
        <v>314</v>
      </c>
      <c r="J1686" s="6">
        <f t="shared" si="26"/>
        <v>0.314</v>
      </c>
      <c r="K1686" s="6">
        <v>1</v>
      </c>
      <c r="L1686" s="6" t="s">
        <v>309</v>
      </c>
      <c r="M1686" s="6" t="s">
        <v>42</v>
      </c>
      <c r="N1686" s="6" t="s">
        <v>13</v>
      </c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</row>
    <row r="1687" spans="2:32" ht="45" customHeight="1">
      <c r="B1687" s="16">
        <v>1686</v>
      </c>
      <c r="C1687" s="6">
        <v>60000001080</v>
      </c>
      <c r="D1687" s="22">
        <v>61044300000</v>
      </c>
      <c r="E1687" s="23" t="s">
        <v>541</v>
      </c>
      <c r="F1687" s="27" t="s">
        <v>64</v>
      </c>
      <c r="G1687" s="6" t="s">
        <v>20</v>
      </c>
      <c r="H1687" s="6">
        <v>644</v>
      </c>
      <c r="I1687" s="6">
        <v>644</v>
      </c>
      <c r="J1687" s="6">
        <f t="shared" si="26"/>
        <v>0.64400000000000002</v>
      </c>
      <c r="K1687" s="6">
        <v>1</v>
      </c>
      <c r="L1687" s="6" t="s">
        <v>309</v>
      </c>
      <c r="M1687" s="6" t="s">
        <v>42</v>
      </c>
      <c r="N1687" s="6" t="s">
        <v>36</v>
      </c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</row>
    <row r="1688" spans="2:32" ht="45" customHeight="1">
      <c r="B1688" s="16">
        <v>1687</v>
      </c>
      <c r="C1688" s="6">
        <v>60000001077</v>
      </c>
      <c r="D1688" s="22">
        <v>61044300000</v>
      </c>
      <c r="E1688" s="23" t="s">
        <v>541</v>
      </c>
      <c r="F1688" s="27" t="s">
        <v>64</v>
      </c>
      <c r="G1688" s="6" t="s">
        <v>20</v>
      </c>
      <c r="H1688" s="6">
        <v>440</v>
      </c>
      <c r="I1688" s="6">
        <v>440</v>
      </c>
      <c r="J1688" s="6">
        <f t="shared" si="26"/>
        <v>0.44</v>
      </c>
      <c r="K1688" s="6">
        <v>1</v>
      </c>
      <c r="L1688" s="6" t="s">
        <v>309</v>
      </c>
      <c r="M1688" s="6" t="s">
        <v>42</v>
      </c>
      <c r="N1688" s="6" t="s">
        <v>36</v>
      </c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</row>
    <row r="1689" spans="2:32" ht="45" customHeight="1">
      <c r="B1689" s="16">
        <v>1688</v>
      </c>
      <c r="C1689" s="6">
        <v>60000001084</v>
      </c>
      <c r="D1689" s="22">
        <v>61046300000</v>
      </c>
      <c r="E1689" s="23" t="s">
        <v>635</v>
      </c>
      <c r="F1689" s="27" t="s">
        <v>183</v>
      </c>
      <c r="G1689" s="6" t="s">
        <v>20</v>
      </c>
      <c r="H1689" s="6">
        <v>592</v>
      </c>
      <c r="I1689" s="6">
        <v>592</v>
      </c>
      <c r="J1689" s="6">
        <f t="shared" si="26"/>
        <v>0.59199999999999997</v>
      </c>
      <c r="K1689" s="6">
        <v>1</v>
      </c>
      <c r="L1689" s="6" t="s">
        <v>309</v>
      </c>
      <c r="M1689" s="6" t="s">
        <v>42</v>
      </c>
      <c r="N1689" s="6" t="s">
        <v>36</v>
      </c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</row>
    <row r="1690" spans="2:32" ht="60" customHeight="1">
      <c r="B1690" s="16">
        <v>1689</v>
      </c>
      <c r="C1690" s="6">
        <v>60000001081</v>
      </c>
      <c r="D1690" s="22">
        <v>61044900000</v>
      </c>
      <c r="E1690" s="23" t="s">
        <v>590</v>
      </c>
      <c r="F1690" s="27" t="s">
        <v>64</v>
      </c>
      <c r="G1690" s="6" t="s">
        <v>20</v>
      </c>
      <c r="H1690" s="6">
        <v>422</v>
      </c>
      <c r="I1690" s="6">
        <v>422</v>
      </c>
      <c r="J1690" s="6">
        <f t="shared" si="26"/>
        <v>0.42199999999999999</v>
      </c>
      <c r="K1690" s="6">
        <v>1</v>
      </c>
      <c r="L1690" s="6" t="s">
        <v>309</v>
      </c>
      <c r="M1690" s="6" t="s">
        <v>42</v>
      </c>
      <c r="N1690" s="6" t="s">
        <v>149</v>
      </c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</row>
    <row r="1691" spans="2:32" ht="45" customHeight="1">
      <c r="B1691" s="16">
        <v>1690</v>
      </c>
      <c r="C1691" s="6">
        <v>60000001078</v>
      </c>
      <c r="D1691" s="22">
        <v>61044300000</v>
      </c>
      <c r="E1691" s="23" t="s">
        <v>541</v>
      </c>
      <c r="F1691" s="27" t="s">
        <v>64</v>
      </c>
      <c r="G1691" s="6" t="s">
        <v>20</v>
      </c>
      <c r="H1691" s="6">
        <v>402</v>
      </c>
      <c r="I1691" s="6">
        <v>402</v>
      </c>
      <c r="J1691" s="6">
        <f t="shared" si="26"/>
        <v>0.40200000000000002</v>
      </c>
      <c r="K1691" s="6">
        <v>1</v>
      </c>
      <c r="L1691" s="6" t="s">
        <v>309</v>
      </c>
      <c r="M1691" s="6" t="s">
        <v>42</v>
      </c>
      <c r="N1691" s="6" t="s">
        <v>36</v>
      </c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</row>
    <row r="1692" spans="2:32" ht="30" customHeight="1">
      <c r="B1692" s="16">
        <v>1691</v>
      </c>
      <c r="C1692" s="6">
        <v>60000001069</v>
      </c>
      <c r="D1692" s="22">
        <v>62046990000</v>
      </c>
      <c r="E1692" s="23" t="s">
        <v>629</v>
      </c>
      <c r="F1692" s="27" t="s">
        <v>22</v>
      </c>
      <c r="G1692" s="6" t="s">
        <v>20</v>
      </c>
      <c r="H1692" s="6">
        <v>302</v>
      </c>
      <c r="I1692" s="6">
        <v>302</v>
      </c>
      <c r="J1692" s="6">
        <f t="shared" si="26"/>
        <v>0.30199999999999999</v>
      </c>
      <c r="K1692" s="6">
        <v>1</v>
      </c>
      <c r="L1692" s="6" t="s">
        <v>309</v>
      </c>
      <c r="M1692" s="6" t="s">
        <v>42</v>
      </c>
      <c r="N1692" s="6" t="s">
        <v>181</v>
      </c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</row>
    <row r="1693" spans="2:32" ht="30" customHeight="1">
      <c r="B1693" s="16">
        <v>1692</v>
      </c>
      <c r="C1693" s="6">
        <v>60000001072</v>
      </c>
      <c r="D1693" s="22">
        <v>61043300000</v>
      </c>
      <c r="E1693" s="23" t="s">
        <v>569</v>
      </c>
      <c r="F1693" s="27" t="s">
        <v>154</v>
      </c>
      <c r="G1693" s="6" t="s">
        <v>20</v>
      </c>
      <c r="H1693" s="6">
        <v>480</v>
      </c>
      <c r="I1693" s="6">
        <v>480</v>
      </c>
      <c r="J1693" s="6">
        <f t="shared" si="26"/>
        <v>0.48</v>
      </c>
      <c r="K1693" s="6">
        <v>1</v>
      </c>
      <c r="L1693" s="6" t="s">
        <v>309</v>
      </c>
      <c r="M1693" s="6" t="s">
        <v>42</v>
      </c>
      <c r="N1693" s="6" t="s">
        <v>203</v>
      </c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</row>
    <row r="1694" spans="2:32" ht="30" customHeight="1">
      <c r="B1694" s="16">
        <v>1693</v>
      </c>
      <c r="C1694" s="6">
        <v>60000001086</v>
      </c>
      <c r="D1694" s="22">
        <v>61043300000</v>
      </c>
      <c r="E1694" s="23" t="s">
        <v>569</v>
      </c>
      <c r="F1694" s="27" t="s">
        <v>154</v>
      </c>
      <c r="G1694" s="6" t="s">
        <v>20</v>
      </c>
      <c r="H1694" s="6">
        <v>494</v>
      </c>
      <c r="I1694" s="6">
        <v>494</v>
      </c>
      <c r="J1694" s="6">
        <f t="shared" si="26"/>
        <v>0.49399999999999999</v>
      </c>
      <c r="K1694" s="6">
        <v>1</v>
      </c>
      <c r="L1694" s="6" t="s">
        <v>309</v>
      </c>
      <c r="M1694" s="6" t="s">
        <v>42</v>
      </c>
      <c r="N1694" s="6" t="s">
        <v>36</v>
      </c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</row>
    <row r="1695" spans="2:32" ht="45" customHeight="1">
      <c r="B1695" s="16">
        <v>1694</v>
      </c>
      <c r="C1695" s="6">
        <v>60000001085</v>
      </c>
      <c r="D1695" s="22">
        <v>61044300000</v>
      </c>
      <c r="E1695" s="23" t="s">
        <v>541</v>
      </c>
      <c r="F1695" s="27" t="s">
        <v>64</v>
      </c>
      <c r="G1695" s="6" t="s">
        <v>20</v>
      </c>
      <c r="H1695" s="6">
        <v>298</v>
      </c>
      <c r="I1695" s="6">
        <v>298</v>
      </c>
      <c r="J1695" s="6">
        <f t="shared" si="26"/>
        <v>0.29799999999999999</v>
      </c>
      <c r="K1695" s="6">
        <v>1</v>
      </c>
      <c r="L1695" s="6" t="s">
        <v>309</v>
      </c>
      <c r="M1695" s="6" t="s">
        <v>42</v>
      </c>
      <c r="N1695" s="6" t="s">
        <v>36</v>
      </c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</row>
    <row r="1696" spans="2:32" ht="30" customHeight="1">
      <c r="B1696" s="16">
        <v>1695</v>
      </c>
      <c r="C1696" s="6">
        <v>60000001070</v>
      </c>
      <c r="D1696" s="22">
        <v>61043300000</v>
      </c>
      <c r="E1696" s="23" t="s">
        <v>569</v>
      </c>
      <c r="F1696" s="27" t="s">
        <v>154</v>
      </c>
      <c r="G1696" s="6" t="s">
        <v>20</v>
      </c>
      <c r="H1696" s="6">
        <v>658</v>
      </c>
      <c r="I1696" s="6">
        <v>658</v>
      </c>
      <c r="J1696" s="6">
        <f t="shared" si="26"/>
        <v>0.65800000000000003</v>
      </c>
      <c r="K1696" s="6">
        <v>1</v>
      </c>
      <c r="L1696" s="6" t="s">
        <v>309</v>
      </c>
      <c r="M1696" s="6" t="s">
        <v>42</v>
      </c>
      <c r="N1696" s="6" t="s">
        <v>36</v>
      </c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</row>
    <row r="1697" spans="2:32" ht="30" customHeight="1">
      <c r="B1697" s="16">
        <v>1696</v>
      </c>
      <c r="C1697" s="6">
        <v>60000001087</v>
      </c>
      <c r="D1697" s="22">
        <v>61091000000</v>
      </c>
      <c r="E1697" s="23" t="s">
        <v>500</v>
      </c>
      <c r="F1697" s="27" t="s">
        <v>46</v>
      </c>
      <c r="G1697" s="6" t="s">
        <v>20</v>
      </c>
      <c r="H1697" s="6">
        <v>180</v>
      </c>
      <c r="I1697" s="6">
        <v>180</v>
      </c>
      <c r="J1697" s="6">
        <f t="shared" si="26"/>
        <v>0.18</v>
      </c>
      <c r="K1697" s="6">
        <v>1</v>
      </c>
      <c r="L1697" s="6" t="s">
        <v>309</v>
      </c>
      <c r="M1697" s="6" t="s">
        <v>42</v>
      </c>
      <c r="N1697" s="6" t="s">
        <v>25</v>
      </c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</row>
    <row r="1698" spans="2:32" ht="45" customHeight="1">
      <c r="B1698" s="16">
        <v>1697</v>
      </c>
      <c r="C1698" s="6">
        <v>60000001057</v>
      </c>
      <c r="D1698" s="22">
        <v>61044300000</v>
      </c>
      <c r="E1698" s="23" t="s">
        <v>541</v>
      </c>
      <c r="F1698" s="27" t="s">
        <v>64</v>
      </c>
      <c r="G1698" s="6" t="s">
        <v>20</v>
      </c>
      <c r="H1698" s="6">
        <v>340</v>
      </c>
      <c r="I1698" s="6">
        <v>340</v>
      </c>
      <c r="J1698" s="6">
        <f t="shared" si="26"/>
        <v>0.34</v>
      </c>
      <c r="K1698" s="6">
        <v>1</v>
      </c>
      <c r="L1698" s="6" t="s">
        <v>309</v>
      </c>
      <c r="M1698" s="6" t="s">
        <v>42</v>
      </c>
      <c r="N1698" s="6" t="s">
        <v>36</v>
      </c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</row>
    <row r="1699" spans="2:32" ht="45" customHeight="1">
      <c r="B1699" s="16">
        <v>1698</v>
      </c>
      <c r="C1699" s="6">
        <v>60000001059</v>
      </c>
      <c r="D1699" s="22">
        <v>61044300000</v>
      </c>
      <c r="E1699" s="23" t="s">
        <v>541</v>
      </c>
      <c r="F1699" s="27" t="s">
        <v>64</v>
      </c>
      <c r="G1699" s="6" t="s">
        <v>20</v>
      </c>
      <c r="H1699" s="6">
        <v>288</v>
      </c>
      <c r="I1699" s="6">
        <v>288</v>
      </c>
      <c r="J1699" s="6">
        <f t="shared" si="26"/>
        <v>0.28799999999999998</v>
      </c>
      <c r="K1699" s="6">
        <v>1</v>
      </c>
      <c r="L1699" s="6" t="s">
        <v>309</v>
      </c>
      <c r="M1699" s="6" t="s">
        <v>42</v>
      </c>
      <c r="N1699" s="6" t="s">
        <v>36</v>
      </c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</row>
    <row r="1700" spans="2:32" ht="30" customHeight="1">
      <c r="B1700" s="16">
        <v>1699</v>
      </c>
      <c r="C1700" s="6">
        <v>60000001108</v>
      </c>
      <c r="D1700" s="22">
        <v>61043900000</v>
      </c>
      <c r="E1700" s="23" t="s">
        <v>711</v>
      </c>
      <c r="F1700" s="27" t="s">
        <v>154</v>
      </c>
      <c r="G1700" s="6" t="s">
        <v>20</v>
      </c>
      <c r="H1700" s="6">
        <v>324</v>
      </c>
      <c r="I1700" s="6">
        <v>324</v>
      </c>
      <c r="J1700" s="6">
        <f t="shared" si="26"/>
        <v>0.32400000000000001</v>
      </c>
      <c r="K1700" s="6">
        <v>1</v>
      </c>
      <c r="L1700" s="6" t="s">
        <v>309</v>
      </c>
      <c r="M1700" s="6" t="s">
        <v>42</v>
      </c>
      <c r="N1700" s="6" t="s">
        <v>181</v>
      </c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</row>
    <row r="1701" spans="2:32" ht="30" customHeight="1">
      <c r="B1701" s="16">
        <v>1700</v>
      </c>
      <c r="C1701" s="6">
        <v>60000001126</v>
      </c>
      <c r="D1701" s="22">
        <v>62024000090</v>
      </c>
      <c r="E1701" s="23" t="s">
        <v>503</v>
      </c>
      <c r="F1701" s="27" t="s">
        <v>62</v>
      </c>
      <c r="G1701" s="6" t="s">
        <v>20</v>
      </c>
      <c r="H1701" s="6">
        <v>1106</v>
      </c>
      <c r="I1701" s="6">
        <v>1106</v>
      </c>
      <c r="J1701" s="6">
        <f t="shared" si="26"/>
        <v>1.1060000000000001</v>
      </c>
      <c r="K1701" s="6">
        <v>1</v>
      </c>
      <c r="L1701" s="6" t="s">
        <v>309</v>
      </c>
      <c r="M1701" s="6" t="s">
        <v>42</v>
      </c>
      <c r="N1701" s="6" t="s">
        <v>36</v>
      </c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</row>
    <row r="1702" spans="2:32" ht="45" customHeight="1">
      <c r="B1702" s="16">
        <v>1701</v>
      </c>
      <c r="C1702" s="6">
        <v>1093</v>
      </c>
      <c r="D1702" s="22">
        <v>61044200000</v>
      </c>
      <c r="E1702" s="23" t="s">
        <v>506</v>
      </c>
      <c r="F1702" s="27" t="s">
        <v>64</v>
      </c>
      <c r="G1702" s="6" t="s">
        <v>20</v>
      </c>
      <c r="H1702" s="6">
        <v>276</v>
      </c>
      <c r="I1702" s="6">
        <v>276</v>
      </c>
      <c r="J1702" s="6">
        <f t="shared" si="26"/>
        <v>0.27600000000000002</v>
      </c>
      <c r="K1702" s="6">
        <v>1</v>
      </c>
      <c r="L1702" s="6" t="s">
        <v>309</v>
      </c>
      <c r="M1702" s="6" t="s">
        <v>42</v>
      </c>
      <c r="N1702" s="6" t="s">
        <v>25</v>
      </c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</row>
    <row r="1703" spans="2:32" ht="30" customHeight="1">
      <c r="B1703" s="16">
        <v>1702</v>
      </c>
      <c r="C1703" s="6">
        <v>1131</v>
      </c>
      <c r="D1703" s="22">
        <v>62046318000</v>
      </c>
      <c r="E1703" s="23" t="s">
        <v>511</v>
      </c>
      <c r="F1703" s="27" t="s">
        <v>22</v>
      </c>
      <c r="G1703" s="6" t="s">
        <v>20</v>
      </c>
      <c r="H1703" s="6">
        <v>256</v>
      </c>
      <c r="I1703" s="6">
        <v>256</v>
      </c>
      <c r="J1703" s="6">
        <f t="shared" si="26"/>
        <v>0.25600000000000001</v>
      </c>
      <c r="K1703" s="6">
        <v>1</v>
      </c>
      <c r="L1703" s="6" t="s">
        <v>309</v>
      </c>
      <c r="M1703" s="6" t="s">
        <v>42</v>
      </c>
      <c r="N1703" s="6" t="s">
        <v>36</v>
      </c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</row>
    <row r="1704" spans="2:32" ht="30" customHeight="1">
      <c r="B1704" s="16">
        <v>1703</v>
      </c>
      <c r="C1704" s="6">
        <v>1130</v>
      </c>
      <c r="D1704" s="22">
        <v>62046318000</v>
      </c>
      <c r="E1704" s="23" t="s">
        <v>511</v>
      </c>
      <c r="F1704" s="27" t="s">
        <v>22</v>
      </c>
      <c r="G1704" s="6" t="s">
        <v>20</v>
      </c>
      <c r="H1704" s="6">
        <v>414</v>
      </c>
      <c r="I1704" s="6">
        <v>414</v>
      </c>
      <c r="J1704" s="6">
        <f t="shared" si="26"/>
        <v>0.41399999999999998</v>
      </c>
      <c r="K1704" s="6">
        <v>1</v>
      </c>
      <c r="L1704" s="6" t="s">
        <v>309</v>
      </c>
      <c r="M1704" s="6" t="s">
        <v>42</v>
      </c>
      <c r="N1704" s="6" t="s">
        <v>36</v>
      </c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</row>
    <row r="1705" spans="2:32" ht="30" customHeight="1">
      <c r="B1705" s="16">
        <v>1704</v>
      </c>
      <c r="C1705" s="6">
        <v>1123</v>
      </c>
      <c r="D1705" s="22">
        <v>62024000090</v>
      </c>
      <c r="E1705" s="23" t="s">
        <v>503</v>
      </c>
      <c r="F1705" s="27" t="s">
        <v>62</v>
      </c>
      <c r="G1705" s="6" t="s">
        <v>20</v>
      </c>
      <c r="H1705" s="6">
        <v>984</v>
      </c>
      <c r="I1705" s="6">
        <v>984</v>
      </c>
      <c r="J1705" s="6">
        <f t="shared" si="26"/>
        <v>0.98399999999999999</v>
      </c>
      <c r="K1705" s="6">
        <v>1</v>
      </c>
      <c r="L1705" s="6" t="s">
        <v>309</v>
      </c>
      <c r="M1705" s="6" t="s">
        <v>42</v>
      </c>
      <c r="N1705" s="6" t="s">
        <v>36</v>
      </c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</row>
    <row r="1706" spans="2:32" ht="30" customHeight="1">
      <c r="B1706" s="16">
        <v>1705</v>
      </c>
      <c r="C1706" s="6">
        <v>1125</v>
      </c>
      <c r="D1706" s="22">
        <v>61043300000</v>
      </c>
      <c r="E1706" s="23" t="s">
        <v>569</v>
      </c>
      <c r="F1706" s="27" t="s">
        <v>154</v>
      </c>
      <c r="G1706" s="6" t="s">
        <v>20</v>
      </c>
      <c r="H1706" s="6">
        <v>426</v>
      </c>
      <c r="I1706" s="6">
        <v>426</v>
      </c>
      <c r="J1706" s="6">
        <f t="shared" si="26"/>
        <v>0.42599999999999999</v>
      </c>
      <c r="K1706" s="6">
        <v>1</v>
      </c>
      <c r="L1706" s="6" t="s">
        <v>309</v>
      </c>
      <c r="M1706" s="6" t="s">
        <v>42</v>
      </c>
      <c r="N1706" s="6" t="s">
        <v>36</v>
      </c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</row>
    <row r="1707" spans="2:32" ht="30" customHeight="1">
      <c r="B1707" s="16">
        <v>1706</v>
      </c>
      <c r="C1707" s="6">
        <v>1096</v>
      </c>
      <c r="D1707" s="22">
        <v>62024000090</v>
      </c>
      <c r="E1707" s="23" t="s">
        <v>503</v>
      </c>
      <c r="F1707" s="27" t="s">
        <v>62</v>
      </c>
      <c r="G1707" s="6" t="s">
        <v>20</v>
      </c>
      <c r="H1707" s="6">
        <v>192</v>
      </c>
      <c r="I1707" s="6">
        <v>192</v>
      </c>
      <c r="J1707" s="6">
        <f t="shared" si="26"/>
        <v>0.192</v>
      </c>
      <c r="K1707" s="6">
        <v>1</v>
      </c>
      <c r="L1707" s="6" t="s">
        <v>309</v>
      </c>
      <c r="M1707" s="6" t="s">
        <v>42</v>
      </c>
      <c r="N1707" s="6" t="s">
        <v>36</v>
      </c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</row>
    <row r="1708" spans="2:32" ht="45" customHeight="1">
      <c r="B1708" s="16">
        <v>1707</v>
      </c>
      <c r="C1708" s="6">
        <v>1124</v>
      </c>
      <c r="D1708" s="22">
        <v>61109090000</v>
      </c>
      <c r="E1708" s="23" t="s">
        <v>618</v>
      </c>
      <c r="F1708" s="27" t="s">
        <v>155</v>
      </c>
      <c r="G1708" s="6" t="s">
        <v>20</v>
      </c>
      <c r="H1708" s="6">
        <v>220</v>
      </c>
      <c r="I1708" s="6">
        <v>220</v>
      </c>
      <c r="J1708" s="6">
        <f t="shared" si="26"/>
        <v>0.22</v>
      </c>
      <c r="K1708" s="6">
        <v>1</v>
      </c>
      <c r="L1708" s="6" t="s">
        <v>309</v>
      </c>
      <c r="M1708" s="6" t="s">
        <v>42</v>
      </c>
      <c r="N1708" s="6" t="s">
        <v>149</v>
      </c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</row>
    <row r="1709" spans="2:32" ht="45" customHeight="1">
      <c r="B1709" s="16">
        <v>1708</v>
      </c>
      <c r="C1709" s="6">
        <v>1095</v>
      </c>
      <c r="D1709" s="22">
        <v>61044300000</v>
      </c>
      <c r="E1709" s="23" t="s">
        <v>541</v>
      </c>
      <c r="F1709" s="27" t="s">
        <v>64</v>
      </c>
      <c r="G1709" s="6" t="s">
        <v>20</v>
      </c>
      <c r="H1709" s="6">
        <v>566</v>
      </c>
      <c r="I1709" s="6">
        <v>566</v>
      </c>
      <c r="J1709" s="6">
        <f t="shared" si="26"/>
        <v>0.56599999999999995</v>
      </c>
      <c r="K1709" s="6">
        <v>1</v>
      </c>
      <c r="L1709" s="6" t="s">
        <v>309</v>
      </c>
      <c r="M1709" s="6" t="s">
        <v>42</v>
      </c>
      <c r="N1709" s="6" t="s">
        <v>36</v>
      </c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</row>
    <row r="1710" spans="2:32" ht="30" customHeight="1">
      <c r="B1710" s="16">
        <v>1709</v>
      </c>
      <c r="C1710" s="6">
        <v>1098</v>
      </c>
      <c r="D1710" s="22">
        <v>62046990000</v>
      </c>
      <c r="E1710" s="23" t="s">
        <v>629</v>
      </c>
      <c r="F1710" s="27" t="s">
        <v>22</v>
      </c>
      <c r="G1710" s="6" t="s">
        <v>20</v>
      </c>
      <c r="H1710" s="6">
        <v>262</v>
      </c>
      <c r="I1710" s="6">
        <v>262</v>
      </c>
      <c r="J1710" s="6">
        <f t="shared" si="26"/>
        <v>0.26200000000000001</v>
      </c>
      <c r="K1710" s="6">
        <v>1</v>
      </c>
      <c r="L1710" s="6" t="s">
        <v>309</v>
      </c>
      <c r="M1710" s="6" t="s">
        <v>42</v>
      </c>
      <c r="N1710" s="6" t="s">
        <v>181</v>
      </c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</row>
    <row r="1711" spans="2:32" ht="30" customHeight="1">
      <c r="B1711" s="16">
        <v>1710</v>
      </c>
      <c r="C1711" s="6">
        <v>1097</v>
      </c>
      <c r="D1711" s="22">
        <v>61043300000</v>
      </c>
      <c r="E1711" s="23" t="s">
        <v>569</v>
      </c>
      <c r="F1711" s="27" t="s">
        <v>154</v>
      </c>
      <c r="G1711" s="6" t="s">
        <v>20</v>
      </c>
      <c r="H1711" s="6">
        <v>608</v>
      </c>
      <c r="I1711" s="6">
        <v>608</v>
      </c>
      <c r="J1711" s="6">
        <f t="shared" si="26"/>
        <v>0.60799999999999998</v>
      </c>
      <c r="K1711" s="6">
        <v>1</v>
      </c>
      <c r="L1711" s="6" t="s">
        <v>309</v>
      </c>
      <c r="M1711" s="6" t="s">
        <v>42</v>
      </c>
      <c r="N1711" s="6" t="s">
        <v>36</v>
      </c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</row>
    <row r="1712" spans="2:32" ht="30" customHeight="1">
      <c r="B1712" s="16">
        <v>1711</v>
      </c>
      <c r="C1712" s="6">
        <v>1099</v>
      </c>
      <c r="D1712" s="22">
        <v>61062000000</v>
      </c>
      <c r="E1712" s="23" t="s">
        <v>599</v>
      </c>
      <c r="F1712" s="27" t="s">
        <v>14</v>
      </c>
      <c r="G1712" s="6" t="s">
        <v>20</v>
      </c>
      <c r="H1712" s="6">
        <v>336</v>
      </c>
      <c r="I1712" s="6">
        <v>336</v>
      </c>
      <c r="J1712" s="6">
        <f t="shared" si="26"/>
        <v>0.33600000000000002</v>
      </c>
      <c r="K1712" s="6">
        <v>1</v>
      </c>
      <c r="L1712" s="6" t="s">
        <v>309</v>
      </c>
      <c r="M1712" s="6" t="s">
        <v>42</v>
      </c>
      <c r="N1712" s="6" t="s">
        <v>117</v>
      </c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</row>
    <row r="1713" spans="2:32" ht="30" customHeight="1">
      <c r="B1713" s="16">
        <v>1712</v>
      </c>
      <c r="C1713" s="6">
        <v>1139</v>
      </c>
      <c r="D1713" s="22">
        <v>62046318000</v>
      </c>
      <c r="E1713" s="23" t="s">
        <v>511</v>
      </c>
      <c r="F1713" s="27" t="s">
        <v>22</v>
      </c>
      <c r="G1713" s="6" t="s">
        <v>20</v>
      </c>
      <c r="H1713" s="6">
        <v>482</v>
      </c>
      <c r="I1713" s="6">
        <v>482</v>
      </c>
      <c r="J1713" s="6">
        <f t="shared" si="26"/>
        <v>0.48199999999999998</v>
      </c>
      <c r="K1713" s="6">
        <v>1</v>
      </c>
      <c r="L1713" s="6" t="s">
        <v>309</v>
      </c>
      <c r="M1713" s="6" t="s">
        <v>42</v>
      </c>
      <c r="N1713" s="6" t="s">
        <v>36</v>
      </c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</row>
    <row r="1714" spans="2:32" ht="45" customHeight="1">
      <c r="B1714" s="16">
        <v>1713</v>
      </c>
      <c r="C1714" s="6">
        <v>1138</v>
      </c>
      <c r="D1714" s="22">
        <v>61099020000</v>
      </c>
      <c r="E1714" s="23" t="s">
        <v>604</v>
      </c>
      <c r="F1714" s="27" t="s">
        <v>329</v>
      </c>
      <c r="G1714" s="6" t="s">
        <v>20</v>
      </c>
      <c r="H1714" s="6">
        <v>228</v>
      </c>
      <c r="I1714" s="6">
        <v>228</v>
      </c>
      <c r="J1714" s="6">
        <f t="shared" si="26"/>
        <v>0.22800000000000001</v>
      </c>
      <c r="K1714" s="6">
        <v>1</v>
      </c>
      <c r="L1714" s="6" t="s">
        <v>309</v>
      </c>
      <c r="M1714" s="6" t="s">
        <v>42</v>
      </c>
      <c r="N1714" s="6" t="s">
        <v>36</v>
      </c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</row>
    <row r="1715" spans="2:32" ht="45" customHeight="1">
      <c r="B1715" s="16">
        <v>1714</v>
      </c>
      <c r="C1715" s="6">
        <v>1137</v>
      </c>
      <c r="D1715" s="22">
        <v>61044300000</v>
      </c>
      <c r="E1715" s="23" t="s">
        <v>541</v>
      </c>
      <c r="F1715" s="27" t="s">
        <v>64</v>
      </c>
      <c r="G1715" s="6" t="s">
        <v>20</v>
      </c>
      <c r="H1715" s="6">
        <v>478</v>
      </c>
      <c r="I1715" s="6">
        <v>478</v>
      </c>
      <c r="J1715" s="6">
        <f t="shared" si="26"/>
        <v>0.47799999999999998</v>
      </c>
      <c r="K1715" s="6">
        <v>1</v>
      </c>
      <c r="L1715" s="6" t="s">
        <v>309</v>
      </c>
      <c r="M1715" s="6" t="s">
        <v>42</v>
      </c>
      <c r="N1715" s="6" t="s">
        <v>36</v>
      </c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</row>
    <row r="1716" spans="2:32" ht="45" customHeight="1">
      <c r="B1716" s="16">
        <v>1715</v>
      </c>
      <c r="C1716" s="6">
        <v>1129</v>
      </c>
      <c r="D1716" s="22">
        <v>61109090000</v>
      </c>
      <c r="E1716" s="23" t="s">
        <v>712</v>
      </c>
      <c r="F1716" s="27" t="s">
        <v>328</v>
      </c>
      <c r="G1716" s="6" t="s">
        <v>20</v>
      </c>
      <c r="H1716" s="6">
        <v>416</v>
      </c>
      <c r="I1716" s="6">
        <v>416</v>
      </c>
      <c r="J1716" s="6">
        <f t="shared" si="26"/>
        <v>0.41599999999999998</v>
      </c>
      <c r="K1716" s="6">
        <v>1</v>
      </c>
      <c r="L1716" s="6" t="s">
        <v>309</v>
      </c>
      <c r="M1716" s="6" t="s">
        <v>42</v>
      </c>
      <c r="N1716" s="6" t="s">
        <v>149</v>
      </c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</row>
    <row r="1717" spans="2:32" ht="60" customHeight="1">
      <c r="B1717" s="16">
        <v>1716</v>
      </c>
      <c r="C1717" s="6">
        <v>1136</v>
      </c>
      <c r="D1717" s="22">
        <v>61099090000</v>
      </c>
      <c r="E1717" s="23" t="s">
        <v>609</v>
      </c>
      <c r="F1717" s="27" t="s">
        <v>329</v>
      </c>
      <c r="G1717" s="6" t="s">
        <v>20</v>
      </c>
      <c r="H1717" s="6">
        <v>164</v>
      </c>
      <c r="I1717" s="6">
        <v>164</v>
      </c>
      <c r="J1717" s="6">
        <f t="shared" si="26"/>
        <v>0.16400000000000001</v>
      </c>
      <c r="K1717" s="6">
        <v>1</v>
      </c>
      <c r="L1717" s="6" t="s">
        <v>309</v>
      </c>
      <c r="M1717" s="6" t="s">
        <v>42</v>
      </c>
      <c r="N1717" s="6" t="s">
        <v>149</v>
      </c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</row>
    <row r="1718" spans="2:32" ht="30" customHeight="1">
      <c r="B1718" s="16">
        <v>1717</v>
      </c>
      <c r="C1718" s="6">
        <v>1135</v>
      </c>
      <c r="D1718" s="22">
        <v>61046300000</v>
      </c>
      <c r="E1718" s="23" t="s">
        <v>592</v>
      </c>
      <c r="F1718" s="27" t="s">
        <v>69</v>
      </c>
      <c r="G1718" s="6" t="s">
        <v>20</v>
      </c>
      <c r="H1718" s="6">
        <v>90</v>
      </c>
      <c r="I1718" s="6">
        <v>90</v>
      </c>
      <c r="J1718" s="6">
        <f t="shared" si="26"/>
        <v>0.09</v>
      </c>
      <c r="K1718" s="6">
        <v>1</v>
      </c>
      <c r="L1718" s="6" t="s">
        <v>309</v>
      </c>
      <c r="M1718" s="6" t="s">
        <v>67</v>
      </c>
      <c r="N1718" s="6" t="s">
        <v>170</v>
      </c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</row>
    <row r="1719" spans="2:32" ht="30" customHeight="1">
      <c r="B1719" s="16">
        <v>1718</v>
      </c>
      <c r="C1719" s="6">
        <v>1140</v>
      </c>
      <c r="D1719" s="22">
        <v>61062000000</v>
      </c>
      <c r="E1719" s="23" t="s">
        <v>599</v>
      </c>
      <c r="F1719" s="27" t="s">
        <v>14</v>
      </c>
      <c r="G1719" s="6" t="s">
        <v>20</v>
      </c>
      <c r="H1719" s="6">
        <v>430</v>
      </c>
      <c r="I1719" s="6">
        <v>430</v>
      </c>
      <c r="J1719" s="6">
        <f t="shared" si="26"/>
        <v>0.43</v>
      </c>
      <c r="K1719" s="6">
        <v>1</v>
      </c>
      <c r="L1719" s="6" t="s">
        <v>309</v>
      </c>
      <c r="M1719" s="6" t="s">
        <v>42</v>
      </c>
      <c r="N1719" s="6" t="s">
        <v>36</v>
      </c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</row>
    <row r="1720" spans="2:32" ht="45" customHeight="1">
      <c r="B1720" s="16">
        <v>1719</v>
      </c>
      <c r="C1720" s="6">
        <v>1133</v>
      </c>
      <c r="D1720" s="22">
        <v>62046990000</v>
      </c>
      <c r="E1720" s="23" t="s">
        <v>598</v>
      </c>
      <c r="F1720" s="27" t="s">
        <v>22</v>
      </c>
      <c r="G1720" s="6" t="s">
        <v>20</v>
      </c>
      <c r="H1720" s="6">
        <v>282</v>
      </c>
      <c r="I1720" s="6">
        <v>282</v>
      </c>
      <c r="J1720" s="6">
        <f t="shared" si="26"/>
        <v>0.28199999999999997</v>
      </c>
      <c r="K1720" s="6">
        <v>1</v>
      </c>
      <c r="L1720" s="6" t="s">
        <v>309</v>
      </c>
      <c r="M1720" s="6" t="s">
        <v>42</v>
      </c>
      <c r="N1720" s="6" t="s">
        <v>149</v>
      </c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</row>
    <row r="1721" spans="2:32" ht="30" customHeight="1">
      <c r="B1721" s="16">
        <v>1720</v>
      </c>
      <c r="C1721" s="6">
        <v>1132</v>
      </c>
      <c r="D1721" s="22">
        <v>62046318000</v>
      </c>
      <c r="E1721" s="23" t="s">
        <v>511</v>
      </c>
      <c r="F1721" s="27" t="s">
        <v>22</v>
      </c>
      <c r="G1721" s="6" t="s">
        <v>20</v>
      </c>
      <c r="H1721" s="6">
        <v>392</v>
      </c>
      <c r="I1721" s="6">
        <v>392</v>
      </c>
      <c r="J1721" s="6">
        <f t="shared" si="26"/>
        <v>0.39200000000000002</v>
      </c>
      <c r="K1721" s="6">
        <v>1</v>
      </c>
      <c r="L1721" s="6" t="s">
        <v>309</v>
      </c>
      <c r="M1721" s="6" t="s">
        <v>42</v>
      </c>
      <c r="N1721" s="6" t="s">
        <v>203</v>
      </c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</row>
    <row r="1722" spans="2:32" ht="45" customHeight="1">
      <c r="B1722" s="16">
        <v>1721</v>
      </c>
      <c r="C1722" s="6">
        <v>1141</v>
      </c>
      <c r="D1722" s="22">
        <v>61044300000</v>
      </c>
      <c r="E1722" s="23" t="s">
        <v>541</v>
      </c>
      <c r="F1722" s="27" t="s">
        <v>64</v>
      </c>
      <c r="G1722" s="6" t="s">
        <v>20</v>
      </c>
      <c r="H1722" s="6">
        <v>658</v>
      </c>
      <c r="I1722" s="6">
        <v>658</v>
      </c>
      <c r="J1722" s="6">
        <f t="shared" si="26"/>
        <v>0.65800000000000003</v>
      </c>
      <c r="K1722" s="6">
        <v>1</v>
      </c>
      <c r="L1722" s="6" t="s">
        <v>309</v>
      </c>
      <c r="M1722" s="6" t="s">
        <v>42</v>
      </c>
      <c r="N1722" s="6" t="s">
        <v>36</v>
      </c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</row>
    <row r="1723" spans="2:32" ht="45" customHeight="1">
      <c r="B1723" s="16">
        <v>1722</v>
      </c>
      <c r="C1723" s="6">
        <v>1096</v>
      </c>
      <c r="D1723" s="22">
        <v>61044300000</v>
      </c>
      <c r="E1723" s="23" t="s">
        <v>541</v>
      </c>
      <c r="F1723" s="27" t="s">
        <v>64</v>
      </c>
      <c r="G1723" s="6" t="s">
        <v>20</v>
      </c>
      <c r="H1723" s="6">
        <v>572</v>
      </c>
      <c r="I1723" s="6">
        <v>572</v>
      </c>
      <c r="J1723" s="6">
        <f t="shared" si="26"/>
        <v>0.57199999999999995</v>
      </c>
      <c r="K1723" s="6">
        <v>1</v>
      </c>
      <c r="L1723" s="6" t="s">
        <v>309</v>
      </c>
      <c r="M1723" s="6" t="s">
        <v>42</v>
      </c>
      <c r="N1723" s="6" t="s">
        <v>36</v>
      </c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</row>
    <row r="1724" spans="2:32" ht="45" customHeight="1">
      <c r="B1724" s="16">
        <v>1723</v>
      </c>
      <c r="C1724" s="6">
        <v>1142</v>
      </c>
      <c r="D1724" s="22">
        <v>61099020000</v>
      </c>
      <c r="E1724" s="23" t="s">
        <v>604</v>
      </c>
      <c r="F1724" s="27" t="s">
        <v>329</v>
      </c>
      <c r="G1724" s="6" t="s">
        <v>20</v>
      </c>
      <c r="H1724" s="6">
        <v>122</v>
      </c>
      <c r="I1724" s="6">
        <v>122</v>
      </c>
      <c r="J1724" s="6">
        <f t="shared" si="26"/>
        <v>0.122</v>
      </c>
      <c r="K1724" s="6">
        <v>1</v>
      </c>
      <c r="L1724" s="6" t="s">
        <v>309</v>
      </c>
      <c r="M1724" s="6" t="s">
        <v>42</v>
      </c>
      <c r="N1724" s="6" t="s">
        <v>36</v>
      </c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</row>
    <row r="1725" spans="2:32" ht="45" customHeight="1">
      <c r="B1725" s="16">
        <v>1724</v>
      </c>
      <c r="C1725" s="6">
        <v>1143</v>
      </c>
      <c r="D1725" s="22">
        <v>61099020000</v>
      </c>
      <c r="E1725" s="23" t="s">
        <v>604</v>
      </c>
      <c r="F1725" s="27" t="s">
        <v>329</v>
      </c>
      <c r="G1725" s="6" t="s">
        <v>20</v>
      </c>
      <c r="H1725" s="6">
        <v>122</v>
      </c>
      <c r="I1725" s="6">
        <v>122</v>
      </c>
      <c r="J1725" s="6">
        <f t="shared" si="26"/>
        <v>0.122</v>
      </c>
      <c r="K1725" s="6">
        <v>1</v>
      </c>
      <c r="L1725" s="6" t="s">
        <v>309</v>
      </c>
      <c r="M1725" s="6" t="s">
        <v>42</v>
      </c>
      <c r="N1725" s="6" t="s">
        <v>36</v>
      </c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</row>
    <row r="1726" spans="2:32" ht="45" customHeight="1">
      <c r="B1726" s="16">
        <v>1725</v>
      </c>
      <c r="C1726" s="6">
        <v>1145</v>
      </c>
      <c r="D1726" s="22">
        <v>61044200000</v>
      </c>
      <c r="E1726" s="23" t="s">
        <v>506</v>
      </c>
      <c r="F1726" s="27" t="s">
        <v>64</v>
      </c>
      <c r="G1726" s="6" t="s">
        <v>20</v>
      </c>
      <c r="H1726" s="6">
        <v>342</v>
      </c>
      <c r="I1726" s="6">
        <v>342</v>
      </c>
      <c r="J1726" s="6">
        <f t="shared" si="26"/>
        <v>0.34200000000000003</v>
      </c>
      <c r="K1726" s="6">
        <v>1</v>
      </c>
      <c r="L1726" s="6" t="s">
        <v>309</v>
      </c>
      <c r="M1726" s="6" t="s">
        <v>42</v>
      </c>
      <c r="N1726" s="6" t="s">
        <v>25</v>
      </c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</row>
    <row r="1727" spans="2:32" ht="45" customHeight="1">
      <c r="B1727" s="16">
        <v>1726</v>
      </c>
      <c r="C1727" s="6">
        <v>1144</v>
      </c>
      <c r="D1727" s="22">
        <v>61044300000</v>
      </c>
      <c r="E1727" s="23" t="s">
        <v>541</v>
      </c>
      <c r="F1727" s="27" t="s">
        <v>64</v>
      </c>
      <c r="G1727" s="6" t="s">
        <v>20</v>
      </c>
      <c r="H1727" s="6">
        <v>280</v>
      </c>
      <c r="I1727" s="6">
        <v>280</v>
      </c>
      <c r="J1727" s="6">
        <f t="shared" si="26"/>
        <v>0.28000000000000003</v>
      </c>
      <c r="K1727" s="6">
        <v>1</v>
      </c>
      <c r="L1727" s="6" t="s">
        <v>309</v>
      </c>
      <c r="M1727" s="6" t="s">
        <v>42</v>
      </c>
      <c r="N1727" s="6" t="s">
        <v>36</v>
      </c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</row>
    <row r="1728" spans="2:32" ht="45" customHeight="1">
      <c r="B1728" s="16">
        <v>1727</v>
      </c>
      <c r="C1728" s="6">
        <v>1134</v>
      </c>
      <c r="D1728" s="22">
        <v>61045200000</v>
      </c>
      <c r="E1728" s="23" t="s">
        <v>639</v>
      </c>
      <c r="F1728" s="27" t="s">
        <v>50</v>
      </c>
      <c r="G1728" s="6" t="s">
        <v>20</v>
      </c>
      <c r="H1728" s="6">
        <v>256</v>
      </c>
      <c r="I1728" s="6">
        <v>256</v>
      </c>
      <c r="J1728" s="6">
        <f t="shared" si="26"/>
        <v>0.25600000000000001</v>
      </c>
      <c r="K1728" s="6">
        <v>1</v>
      </c>
      <c r="L1728" s="6" t="s">
        <v>309</v>
      </c>
      <c r="M1728" s="6" t="s">
        <v>42</v>
      </c>
      <c r="N1728" s="6" t="s">
        <v>25</v>
      </c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</row>
    <row r="1729" spans="2:32" ht="30" customHeight="1">
      <c r="B1729" s="16">
        <v>1728</v>
      </c>
      <c r="C1729" s="6">
        <v>1146</v>
      </c>
      <c r="D1729" s="22">
        <v>62024000090</v>
      </c>
      <c r="E1729" s="23" t="s">
        <v>503</v>
      </c>
      <c r="F1729" s="27" t="s">
        <v>62</v>
      </c>
      <c r="G1729" s="6" t="s">
        <v>20</v>
      </c>
      <c r="H1729" s="6">
        <v>450</v>
      </c>
      <c r="I1729" s="6">
        <v>450</v>
      </c>
      <c r="J1729" s="6">
        <f t="shared" si="26"/>
        <v>0.45</v>
      </c>
      <c r="K1729" s="6">
        <v>1</v>
      </c>
      <c r="L1729" s="6" t="s">
        <v>309</v>
      </c>
      <c r="M1729" s="6" t="s">
        <v>42</v>
      </c>
      <c r="N1729" s="6" t="s">
        <v>36</v>
      </c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</row>
    <row r="1730" spans="2:32" ht="30" customHeight="1">
      <c r="B1730" s="16">
        <v>1729</v>
      </c>
      <c r="C1730" s="6">
        <v>40000000201</v>
      </c>
      <c r="D1730" s="22">
        <v>61091000000</v>
      </c>
      <c r="E1730" s="23" t="s">
        <v>605</v>
      </c>
      <c r="F1730" s="27" t="s">
        <v>46</v>
      </c>
      <c r="G1730" s="6" t="s">
        <v>55</v>
      </c>
      <c r="H1730" s="6">
        <v>76</v>
      </c>
      <c r="I1730" s="6">
        <v>76</v>
      </c>
      <c r="J1730" s="6">
        <f t="shared" ref="J1730:J1793" si="27">I1730/1000</f>
        <v>7.5999999999999998E-2</v>
      </c>
      <c r="K1730" s="6">
        <v>1</v>
      </c>
      <c r="L1730" s="6" t="s">
        <v>330</v>
      </c>
      <c r="M1730" s="6" t="s">
        <v>12</v>
      </c>
      <c r="N1730" s="6" t="s">
        <v>25</v>
      </c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</row>
    <row r="1731" spans="2:32" ht="30" customHeight="1">
      <c r="B1731" s="16">
        <v>1730</v>
      </c>
      <c r="C1731" s="6">
        <v>3090</v>
      </c>
      <c r="D1731" s="22">
        <v>61091000000</v>
      </c>
      <c r="E1731" s="23" t="s">
        <v>605</v>
      </c>
      <c r="F1731" s="27" t="s">
        <v>46</v>
      </c>
      <c r="G1731" s="6" t="s">
        <v>55</v>
      </c>
      <c r="H1731" s="6">
        <v>72</v>
      </c>
      <c r="I1731" s="6">
        <v>72</v>
      </c>
      <c r="J1731" s="6">
        <f t="shared" si="27"/>
        <v>7.1999999999999995E-2</v>
      </c>
      <c r="K1731" s="6">
        <v>1</v>
      </c>
      <c r="L1731" s="6" t="s">
        <v>330</v>
      </c>
      <c r="M1731" s="6" t="s">
        <v>12</v>
      </c>
      <c r="N1731" s="6" t="s">
        <v>25</v>
      </c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</row>
    <row r="1732" spans="2:32" ht="30" customHeight="1">
      <c r="B1732" s="16">
        <v>1731</v>
      </c>
      <c r="C1732" s="6">
        <v>3091</v>
      </c>
      <c r="D1732" s="22">
        <v>61091000000</v>
      </c>
      <c r="E1732" s="23" t="s">
        <v>605</v>
      </c>
      <c r="F1732" s="27" t="s">
        <v>46</v>
      </c>
      <c r="G1732" s="6" t="s">
        <v>55</v>
      </c>
      <c r="H1732" s="6">
        <v>98</v>
      </c>
      <c r="I1732" s="6">
        <v>98</v>
      </c>
      <c r="J1732" s="6">
        <f t="shared" si="27"/>
        <v>9.8000000000000004E-2</v>
      </c>
      <c r="K1732" s="6">
        <v>1</v>
      </c>
      <c r="L1732" s="6" t="s">
        <v>330</v>
      </c>
      <c r="M1732" s="6" t="s">
        <v>12</v>
      </c>
      <c r="N1732" s="6" t="s">
        <v>25</v>
      </c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</row>
    <row r="1733" spans="2:32" ht="30" customHeight="1">
      <c r="B1733" s="16">
        <v>1732</v>
      </c>
      <c r="C1733" s="6">
        <v>3093</v>
      </c>
      <c r="D1733" s="22">
        <v>61091000000</v>
      </c>
      <c r="E1733" s="23" t="s">
        <v>605</v>
      </c>
      <c r="F1733" s="27" t="s">
        <v>46</v>
      </c>
      <c r="G1733" s="6" t="s">
        <v>55</v>
      </c>
      <c r="H1733" s="6">
        <v>76</v>
      </c>
      <c r="I1733" s="6">
        <v>76</v>
      </c>
      <c r="J1733" s="6">
        <f t="shared" si="27"/>
        <v>7.5999999999999998E-2</v>
      </c>
      <c r="K1733" s="6">
        <v>1</v>
      </c>
      <c r="L1733" s="6" t="s">
        <v>330</v>
      </c>
      <c r="M1733" s="6" t="s">
        <v>12</v>
      </c>
      <c r="N1733" s="6" t="s">
        <v>25</v>
      </c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</row>
    <row r="1734" spans="2:32" ht="26.25" customHeight="1">
      <c r="B1734" s="16">
        <v>1733</v>
      </c>
      <c r="C1734" s="6">
        <v>3089</v>
      </c>
      <c r="D1734" s="16">
        <v>61032200000</v>
      </c>
      <c r="E1734" s="36" t="s">
        <v>713</v>
      </c>
      <c r="F1734" s="27" t="s">
        <v>331</v>
      </c>
      <c r="G1734" s="6" t="s">
        <v>23</v>
      </c>
      <c r="H1734" s="6">
        <v>198</v>
      </c>
      <c r="I1734" s="6">
        <v>198</v>
      </c>
      <c r="J1734" s="6">
        <f t="shared" si="27"/>
        <v>0.19800000000000001</v>
      </c>
      <c r="K1734" s="6">
        <v>1</v>
      </c>
      <c r="L1734" s="6" t="s">
        <v>330</v>
      </c>
      <c r="M1734" s="6" t="s">
        <v>12</v>
      </c>
      <c r="N1734" s="6" t="s">
        <v>25</v>
      </c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</row>
    <row r="1735" spans="2:32" ht="26.25" customHeight="1">
      <c r="B1735" s="16">
        <v>1734</v>
      </c>
      <c r="C1735" s="6">
        <v>3088</v>
      </c>
      <c r="D1735" s="16">
        <v>61032200000</v>
      </c>
      <c r="E1735" s="36" t="s">
        <v>713</v>
      </c>
      <c r="F1735" s="27" t="s">
        <v>331</v>
      </c>
      <c r="G1735" s="6" t="s">
        <v>23</v>
      </c>
      <c r="H1735" s="6">
        <v>174</v>
      </c>
      <c r="I1735" s="6">
        <v>174</v>
      </c>
      <c r="J1735" s="6">
        <f t="shared" si="27"/>
        <v>0.17399999999999999</v>
      </c>
      <c r="K1735" s="6">
        <v>1</v>
      </c>
      <c r="L1735" s="6" t="s">
        <v>330</v>
      </c>
      <c r="M1735" s="6" t="s">
        <v>12</v>
      </c>
      <c r="N1735" s="6" t="s">
        <v>25</v>
      </c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</row>
    <row r="1736" spans="2:32" ht="30" customHeight="1">
      <c r="B1736" s="16">
        <v>1735</v>
      </c>
      <c r="C1736" s="6">
        <v>3087</v>
      </c>
      <c r="D1736" s="22">
        <v>61091000000</v>
      </c>
      <c r="E1736" s="23" t="s">
        <v>605</v>
      </c>
      <c r="F1736" s="27" t="s">
        <v>46</v>
      </c>
      <c r="G1736" s="6" t="s">
        <v>55</v>
      </c>
      <c r="H1736" s="6">
        <v>62</v>
      </c>
      <c r="I1736" s="6">
        <v>62</v>
      </c>
      <c r="J1736" s="6">
        <f t="shared" si="27"/>
        <v>6.2E-2</v>
      </c>
      <c r="K1736" s="6">
        <v>1</v>
      </c>
      <c r="L1736" s="6" t="s">
        <v>330</v>
      </c>
      <c r="M1736" s="6" t="s">
        <v>12</v>
      </c>
      <c r="N1736" s="6" t="s">
        <v>25</v>
      </c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</row>
    <row r="1737" spans="2:32" ht="30" customHeight="1">
      <c r="B1737" s="16">
        <v>1736</v>
      </c>
      <c r="C1737" s="6">
        <v>3086</v>
      </c>
      <c r="D1737" s="22">
        <v>61091000000</v>
      </c>
      <c r="E1737" s="23" t="s">
        <v>605</v>
      </c>
      <c r="F1737" s="27" t="s">
        <v>46</v>
      </c>
      <c r="G1737" s="6" t="s">
        <v>55</v>
      </c>
      <c r="H1737" s="6">
        <v>64</v>
      </c>
      <c r="I1737" s="6">
        <v>64</v>
      </c>
      <c r="J1737" s="6">
        <f t="shared" si="27"/>
        <v>6.4000000000000001E-2</v>
      </c>
      <c r="K1737" s="6">
        <v>1</v>
      </c>
      <c r="L1737" s="6" t="s">
        <v>330</v>
      </c>
      <c r="M1737" s="6" t="s">
        <v>12</v>
      </c>
      <c r="N1737" s="6" t="s">
        <v>25</v>
      </c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</row>
    <row r="1738" spans="2:32" ht="30" customHeight="1">
      <c r="B1738" s="16">
        <v>1737</v>
      </c>
      <c r="C1738" s="6">
        <v>3085</v>
      </c>
      <c r="D1738" s="22">
        <v>61091000000</v>
      </c>
      <c r="E1738" s="23" t="s">
        <v>605</v>
      </c>
      <c r="F1738" s="27" t="s">
        <v>46</v>
      </c>
      <c r="G1738" s="6" t="s">
        <v>55</v>
      </c>
      <c r="H1738" s="6">
        <v>64</v>
      </c>
      <c r="I1738" s="6">
        <v>64</v>
      </c>
      <c r="J1738" s="6">
        <f t="shared" si="27"/>
        <v>6.4000000000000001E-2</v>
      </c>
      <c r="K1738" s="6">
        <v>1</v>
      </c>
      <c r="L1738" s="6" t="s">
        <v>330</v>
      </c>
      <c r="M1738" s="6" t="s">
        <v>12</v>
      </c>
      <c r="N1738" s="6" t="s">
        <v>25</v>
      </c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</row>
    <row r="1739" spans="2:32" ht="30" customHeight="1">
      <c r="B1739" s="16">
        <v>1738</v>
      </c>
      <c r="C1739" s="6">
        <v>3083</v>
      </c>
      <c r="D1739" s="22">
        <v>61091000000</v>
      </c>
      <c r="E1739" s="23" t="s">
        <v>631</v>
      </c>
      <c r="F1739" s="27" t="s">
        <v>46</v>
      </c>
      <c r="G1739" s="6" t="s">
        <v>23</v>
      </c>
      <c r="H1739" s="6">
        <v>56</v>
      </c>
      <c r="I1739" s="6">
        <v>56</v>
      </c>
      <c r="J1739" s="6">
        <f t="shared" si="27"/>
        <v>5.6000000000000001E-2</v>
      </c>
      <c r="K1739" s="6">
        <v>1</v>
      </c>
      <c r="L1739" s="6" t="s">
        <v>330</v>
      </c>
      <c r="M1739" s="6" t="s">
        <v>18</v>
      </c>
      <c r="N1739" s="6" t="s">
        <v>25</v>
      </c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</row>
    <row r="1740" spans="2:32" ht="30" customHeight="1">
      <c r="B1740" s="16">
        <v>1739</v>
      </c>
      <c r="C1740" s="6">
        <v>3084</v>
      </c>
      <c r="D1740" s="22">
        <v>61091000000</v>
      </c>
      <c r="E1740" s="23" t="s">
        <v>631</v>
      </c>
      <c r="F1740" s="27" t="s">
        <v>46</v>
      </c>
      <c r="G1740" s="6" t="s">
        <v>23</v>
      </c>
      <c r="H1740" s="6">
        <v>56</v>
      </c>
      <c r="I1740" s="6">
        <v>56</v>
      </c>
      <c r="J1740" s="6">
        <f t="shared" si="27"/>
        <v>5.6000000000000001E-2</v>
      </c>
      <c r="K1740" s="6">
        <v>1</v>
      </c>
      <c r="L1740" s="6" t="s">
        <v>330</v>
      </c>
      <c r="M1740" s="6" t="s">
        <v>18</v>
      </c>
      <c r="N1740" s="6" t="s">
        <v>25</v>
      </c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</row>
    <row r="1741" spans="2:32" ht="30" customHeight="1">
      <c r="B1741" s="16">
        <v>1740</v>
      </c>
      <c r="C1741" s="6">
        <v>3082</v>
      </c>
      <c r="D1741" s="22">
        <v>61033200000</v>
      </c>
      <c r="E1741" s="23" t="s">
        <v>704</v>
      </c>
      <c r="F1741" s="27" t="s">
        <v>154</v>
      </c>
      <c r="G1741" s="6" t="s">
        <v>23</v>
      </c>
      <c r="H1741" s="6">
        <v>312</v>
      </c>
      <c r="I1741" s="6">
        <v>312</v>
      </c>
      <c r="J1741" s="6">
        <f t="shared" si="27"/>
        <v>0.312</v>
      </c>
      <c r="K1741" s="6">
        <v>1</v>
      </c>
      <c r="L1741" s="6" t="s">
        <v>330</v>
      </c>
      <c r="M1741" s="6" t="s">
        <v>18</v>
      </c>
      <c r="N1741" s="6" t="s">
        <v>25</v>
      </c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</row>
    <row r="1742" spans="2:32" ht="30" customHeight="1">
      <c r="B1742" s="16">
        <v>1741</v>
      </c>
      <c r="C1742" s="6">
        <v>3081</v>
      </c>
      <c r="D1742" s="22">
        <v>61033200000</v>
      </c>
      <c r="E1742" s="23" t="s">
        <v>704</v>
      </c>
      <c r="F1742" s="27" t="s">
        <v>154</v>
      </c>
      <c r="G1742" s="6" t="s">
        <v>23</v>
      </c>
      <c r="H1742" s="6">
        <v>244</v>
      </c>
      <c r="I1742" s="6">
        <v>244</v>
      </c>
      <c r="J1742" s="6">
        <f t="shared" si="27"/>
        <v>0.24399999999999999</v>
      </c>
      <c r="K1742" s="6">
        <v>1</v>
      </c>
      <c r="L1742" s="6" t="s">
        <v>330</v>
      </c>
      <c r="M1742" s="6" t="s">
        <v>18</v>
      </c>
      <c r="N1742" s="6" t="s">
        <v>25</v>
      </c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</row>
    <row r="1743" spans="2:32" ht="30" customHeight="1">
      <c r="B1743" s="16">
        <v>1742</v>
      </c>
      <c r="C1743" s="6">
        <v>3080</v>
      </c>
      <c r="D1743" s="22">
        <v>61034200090</v>
      </c>
      <c r="E1743" s="23" t="s">
        <v>512</v>
      </c>
      <c r="F1743" s="27" t="s">
        <v>69</v>
      </c>
      <c r="G1743" s="6" t="s">
        <v>23</v>
      </c>
      <c r="H1743" s="6">
        <v>66</v>
      </c>
      <c r="I1743" s="6">
        <v>66</v>
      </c>
      <c r="J1743" s="6">
        <f t="shared" si="27"/>
        <v>6.6000000000000003E-2</v>
      </c>
      <c r="K1743" s="6">
        <v>1</v>
      </c>
      <c r="L1743" s="6" t="s">
        <v>330</v>
      </c>
      <c r="M1743" s="6" t="s">
        <v>12</v>
      </c>
      <c r="N1743" s="6" t="s">
        <v>25</v>
      </c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</row>
    <row r="1744" spans="2:32" ht="26.25" customHeight="1">
      <c r="B1744" s="16">
        <v>1743</v>
      </c>
      <c r="C1744" s="6">
        <v>3079</v>
      </c>
      <c r="D1744" s="16">
        <v>61032200000</v>
      </c>
      <c r="E1744" s="36" t="s">
        <v>713</v>
      </c>
      <c r="F1744" s="27" t="s">
        <v>331</v>
      </c>
      <c r="G1744" s="6" t="s">
        <v>23</v>
      </c>
      <c r="H1744" s="6">
        <v>106</v>
      </c>
      <c r="I1744" s="6">
        <v>106</v>
      </c>
      <c r="J1744" s="6">
        <f t="shared" si="27"/>
        <v>0.106</v>
      </c>
      <c r="K1744" s="6">
        <v>1</v>
      </c>
      <c r="L1744" s="6" t="s">
        <v>330</v>
      </c>
      <c r="M1744" s="6" t="s">
        <v>12</v>
      </c>
      <c r="N1744" s="6" t="s">
        <v>25</v>
      </c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</row>
    <row r="1745" spans="2:32" ht="30" customHeight="1">
      <c r="B1745" s="16">
        <v>1744</v>
      </c>
      <c r="C1745" s="6">
        <v>3078</v>
      </c>
      <c r="D1745" s="22">
        <v>61103099000</v>
      </c>
      <c r="E1745" s="23" t="s">
        <v>714</v>
      </c>
      <c r="F1745" s="27" t="s">
        <v>155</v>
      </c>
      <c r="G1745" s="6" t="s">
        <v>55</v>
      </c>
      <c r="H1745" s="6">
        <v>162</v>
      </c>
      <c r="I1745" s="6">
        <v>162</v>
      </c>
      <c r="J1745" s="6">
        <f t="shared" si="27"/>
        <v>0.16200000000000001</v>
      </c>
      <c r="K1745" s="6">
        <v>1</v>
      </c>
      <c r="L1745" s="6" t="s">
        <v>330</v>
      </c>
      <c r="M1745" s="6" t="s">
        <v>108</v>
      </c>
      <c r="N1745" s="6" t="s">
        <v>36</v>
      </c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</row>
    <row r="1746" spans="2:32" ht="30" customHeight="1">
      <c r="B1746" s="16">
        <v>1745</v>
      </c>
      <c r="C1746" s="6">
        <v>3077</v>
      </c>
      <c r="D1746" s="22">
        <v>61034200090</v>
      </c>
      <c r="E1746" s="23" t="s">
        <v>512</v>
      </c>
      <c r="F1746" s="27" t="s">
        <v>69</v>
      </c>
      <c r="G1746" s="6" t="s">
        <v>23</v>
      </c>
      <c r="H1746" s="6">
        <v>98</v>
      </c>
      <c r="I1746" s="6">
        <v>98</v>
      </c>
      <c r="J1746" s="6">
        <f t="shared" si="27"/>
        <v>9.8000000000000004E-2</v>
      </c>
      <c r="K1746" s="6">
        <v>1</v>
      </c>
      <c r="L1746" s="6" t="s">
        <v>330</v>
      </c>
      <c r="M1746" s="6" t="s">
        <v>12</v>
      </c>
      <c r="N1746" s="6" t="s">
        <v>25</v>
      </c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</row>
    <row r="1747" spans="2:32" ht="30" customHeight="1">
      <c r="B1747" s="16">
        <v>1746</v>
      </c>
      <c r="C1747" s="6">
        <v>3076</v>
      </c>
      <c r="D1747" s="22">
        <v>61034200090</v>
      </c>
      <c r="E1747" s="23" t="s">
        <v>512</v>
      </c>
      <c r="F1747" s="27" t="s">
        <v>69</v>
      </c>
      <c r="G1747" s="6" t="s">
        <v>23</v>
      </c>
      <c r="H1747" s="6">
        <v>82</v>
      </c>
      <c r="I1747" s="6">
        <v>82</v>
      </c>
      <c r="J1747" s="6">
        <f t="shared" si="27"/>
        <v>8.2000000000000003E-2</v>
      </c>
      <c r="K1747" s="6">
        <v>1</v>
      </c>
      <c r="L1747" s="6" t="s">
        <v>330</v>
      </c>
      <c r="M1747" s="6" t="s">
        <v>12</v>
      </c>
      <c r="N1747" s="6" t="s">
        <v>25</v>
      </c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</row>
    <row r="1748" spans="2:32" ht="30" customHeight="1">
      <c r="B1748" s="16">
        <v>1747</v>
      </c>
      <c r="C1748" s="6">
        <v>3075</v>
      </c>
      <c r="D1748" s="22">
        <v>62034235000</v>
      </c>
      <c r="E1748" s="23" t="s">
        <v>484</v>
      </c>
      <c r="F1748" s="27" t="s">
        <v>22</v>
      </c>
      <c r="G1748" s="6" t="s">
        <v>23</v>
      </c>
      <c r="H1748" s="6">
        <v>194</v>
      </c>
      <c r="I1748" s="6">
        <v>144</v>
      </c>
      <c r="J1748" s="6">
        <f t="shared" si="27"/>
        <v>0.14399999999999999</v>
      </c>
      <c r="K1748" s="6">
        <v>1</v>
      </c>
      <c r="L1748" s="6" t="s">
        <v>330</v>
      </c>
      <c r="M1748" s="6" t="s">
        <v>12</v>
      </c>
      <c r="N1748" s="6" t="s">
        <v>25</v>
      </c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</row>
    <row r="1749" spans="2:32" ht="30" customHeight="1">
      <c r="B1749" s="16">
        <v>1748</v>
      </c>
      <c r="C1749" s="6">
        <v>3074</v>
      </c>
      <c r="D1749" s="22">
        <v>62034235000</v>
      </c>
      <c r="E1749" s="23" t="s">
        <v>484</v>
      </c>
      <c r="F1749" s="27" t="s">
        <v>22</v>
      </c>
      <c r="G1749" s="6" t="s">
        <v>23</v>
      </c>
      <c r="H1749" s="6">
        <v>192</v>
      </c>
      <c r="I1749" s="6">
        <v>192</v>
      </c>
      <c r="J1749" s="6">
        <f t="shared" si="27"/>
        <v>0.192</v>
      </c>
      <c r="K1749" s="6">
        <v>1</v>
      </c>
      <c r="L1749" s="6" t="s">
        <v>330</v>
      </c>
      <c r="M1749" s="6" t="s">
        <v>12</v>
      </c>
      <c r="N1749" s="6" t="s">
        <v>25</v>
      </c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</row>
    <row r="1750" spans="2:32" ht="30" customHeight="1">
      <c r="B1750" s="16">
        <v>1749</v>
      </c>
      <c r="C1750" s="6">
        <v>3073</v>
      </c>
      <c r="D1750" s="22">
        <v>61091000000</v>
      </c>
      <c r="E1750" s="23" t="s">
        <v>605</v>
      </c>
      <c r="F1750" s="27" t="s">
        <v>46</v>
      </c>
      <c r="G1750" s="6" t="s">
        <v>55</v>
      </c>
      <c r="H1750" s="6">
        <v>36</v>
      </c>
      <c r="I1750" s="6">
        <v>36</v>
      </c>
      <c r="J1750" s="6">
        <f t="shared" si="27"/>
        <v>3.5999999999999997E-2</v>
      </c>
      <c r="K1750" s="6">
        <v>1</v>
      </c>
      <c r="L1750" s="6" t="s">
        <v>330</v>
      </c>
      <c r="M1750" s="6" t="s">
        <v>12</v>
      </c>
      <c r="N1750" s="6" t="s">
        <v>25</v>
      </c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</row>
    <row r="1751" spans="2:32" ht="30" customHeight="1">
      <c r="B1751" s="16">
        <v>1750</v>
      </c>
      <c r="C1751" s="6">
        <v>3072</v>
      </c>
      <c r="D1751" s="22">
        <v>61091000000</v>
      </c>
      <c r="E1751" s="23" t="s">
        <v>605</v>
      </c>
      <c r="F1751" s="27" t="s">
        <v>46</v>
      </c>
      <c r="G1751" s="6" t="s">
        <v>55</v>
      </c>
      <c r="H1751" s="6">
        <v>40</v>
      </c>
      <c r="I1751" s="6">
        <v>40</v>
      </c>
      <c r="J1751" s="6">
        <f t="shared" si="27"/>
        <v>0.04</v>
      </c>
      <c r="K1751" s="6">
        <v>1</v>
      </c>
      <c r="L1751" s="6" t="s">
        <v>330</v>
      </c>
      <c r="M1751" s="6" t="s">
        <v>12</v>
      </c>
      <c r="N1751" s="6" t="s">
        <v>25</v>
      </c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</row>
    <row r="1752" spans="2:32" ht="30" customHeight="1">
      <c r="B1752" s="16">
        <v>1751</v>
      </c>
      <c r="C1752" s="6">
        <v>3071</v>
      </c>
      <c r="D1752" s="22">
        <v>61091000000</v>
      </c>
      <c r="E1752" s="23" t="s">
        <v>605</v>
      </c>
      <c r="F1752" s="27" t="s">
        <v>46</v>
      </c>
      <c r="G1752" s="6" t="s">
        <v>55</v>
      </c>
      <c r="H1752" s="6">
        <v>34</v>
      </c>
      <c r="I1752" s="6">
        <v>34</v>
      </c>
      <c r="J1752" s="6">
        <f t="shared" si="27"/>
        <v>3.4000000000000002E-2</v>
      </c>
      <c r="K1752" s="6">
        <v>1</v>
      </c>
      <c r="L1752" s="6" t="s">
        <v>330</v>
      </c>
      <c r="M1752" s="6" t="s">
        <v>12</v>
      </c>
      <c r="N1752" s="6" t="s">
        <v>25</v>
      </c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</row>
    <row r="1753" spans="2:32" ht="30" customHeight="1">
      <c r="B1753" s="16">
        <v>1752</v>
      </c>
      <c r="C1753" s="6">
        <v>3070</v>
      </c>
      <c r="D1753" s="22">
        <v>61091000000</v>
      </c>
      <c r="E1753" s="23" t="s">
        <v>605</v>
      </c>
      <c r="F1753" s="27" t="s">
        <v>46</v>
      </c>
      <c r="G1753" s="6" t="s">
        <v>55</v>
      </c>
      <c r="H1753" s="6">
        <v>40</v>
      </c>
      <c r="I1753" s="6">
        <v>40</v>
      </c>
      <c r="J1753" s="6">
        <f t="shared" si="27"/>
        <v>0.04</v>
      </c>
      <c r="K1753" s="6">
        <v>1</v>
      </c>
      <c r="L1753" s="6" t="s">
        <v>330</v>
      </c>
      <c r="M1753" s="6" t="s">
        <v>12</v>
      </c>
      <c r="N1753" s="6" t="s">
        <v>25</v>
      </c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</row>
    <row r="1754" spans="2:32" ht="30" customHeight="1">
      <c r="B1754" s="16">
        <v>1753</v>
      </c>
      <c r="C1754" s="6">
        <v>3069</v>
      </c>
      <c r="D1754" s="22">
        <v>61062000000</v>
      </c>
      <c r="E1754" s="23" t="s">
        <v>620</v>
      </c>
      <c r="F1754" s="27" t="s">
        <v>14</v>
      </c>
      <c r="G1754" s="6" t="s">
        <v>55</v>
      </c>
      <c r="H1754" s="6">
        <v>90</v>
      </c>
      <c r="I1754" s="6">
        <v>90</v>
      </c>
      <c r="J1754" s="6">
        <f t="shared" si="27"/>
        <v>0.09</v>
      </c>
      <c r="K1754" s="6">
        <v>1</v>
      </c>
      <c r="L1754" s="6" t="s">
        <v>330</v>
      </c>
      <c r="M1754" s="6" t="s">
        <v>18</v>
      </c>
      <c r="N1754" s="6" t="s">
        <v>36</v>
      </c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</row>
    <row r="1755" spans="2:32" ht="30" customHeight="1">
      <c r="B1755" s="16">
        <v>1754</v>
      </c>
      <c r="C1755" s="6">
        <v>3068</v>
      </c>
      <c r="D1755" s="22">
        <v>61062000000</v>
      </c>
      <c r="E1755" s="23" t="s">
        <v>620</v>
      </c>
      <c r="F1755" s="27" t="s">
        <v>14</v>
      </c>
      <c r="G1755" s="6" t="s">
        <v>55</v>
      </c>
      <c r="H1755" s="6">
        <v>128</v>
      </c>
      <c r="I1755" s="6">
        <v>128</v>
      </c>
      <c r="J1755" s="6">
        <f t="shared" si="27"/>
        <v>0.128</v>
      </c>
      <c r="K1755" s="6">
        <v>1</v>
      </c>
      <c r="L1755" s="6" t="s">
        <v>330</v>
      </c>
      <c r="M1755" s="6" t="s">
        <v>18</v>
      </c>
      <c r="N1755" s="6" t="s">
        <v>36</v>
      </c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</row>
    <row r="1756" spans="2:32" ht="30" customHeight="1">
      <c r="B1756" s="16">
        <v>1755</v>
      </c>
      <c r="C1756" s="6">
        <v>3067</v>
      </c>
      <c r="D1756" s="22">
        <v>61034200090</v>
      </c>
      <c r="E1756" s="23" t="s">
        <v>512</v>
      </c>
      <c r="F1756" s="27" t="s">
        <v>69</v>
      </c>
      <c r="G1756" s="6" t="s">
        <v>23</v>
      </c>
      <c r="H1756" s="6">
        <v>86</v>
      </c>
      <c r="I1756" s="6">
        <v>86</v>
      </c>
      <c r="J1756" s="6">
        <f t="shared" si="27"/>
        <v>8.5999999999999993E-2</v>
      </c>
      <c r="K1756" s="6">
        <v>1</v>
      </c>
      <c r="L1756" s="6" t="s">
        <v>330</v>
      </c>
      <c r="M1756" s="6" t="s">
        <v>12</v>
      </c>
      <c r="N1756" s="6" t="s">
        <v>25</v>
      </c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</row>
    <row r="1757" spans="2:32" ht="30" customHeight="1">
      <c r="B1757" s="16">
        <v>1756</v>
      </c>
      <c r="C1757" s="6">
        <v>3066</v>
      </c>
      <c r="D1757" s="22">
        <v>61034200090</v>
      </c>
      <c r="E1757" s="23" t="s">
        <v>512</v>
      </c>
      <c r="F1757" s="27" t="s">
        <v>69</v>
      </c>
      <c r="G1757" s="6" t="s">
        <v>23</v>
      </c>
      <c r="H1757" s="6">
        <v>80</v>
      </c>
      <c r="I1757" s="6">
        <v>80</v>
      </c>
      <c r="J1757" s="6">
        <f t="shared" si="27"/>
        <v>0.08</v>
      </c>
      <c r="K1757" s="6">
        <v>1</v>
      </c>
      <c r="L1757" s="6" t="s">
        <v>330</v>
      </c>
      <c r="M1757" s="6" t="s">
        <v>12</v>
      </c>
      <c r="N1757" s="6" t="s">
        <v>25</v>
      </c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</row>
    <row r="1758" spans="2:32" ht="30" customHeight="1">
      <c r="B1758" s="16">
        <v>1757</v>
      </c>
      <c r="C1758" s="6">
        <v>3065</v>
      </c>
      <c r="D1758" s="22">
        <v>62034235000</v>
      </c>
      <c r="E1758" s="23" t="s">
        <v>484</v>
      </c>
      <c r="F1758" s="27" t="s">
        <v>22</v>
      </c>
      <c r="G1758" s="6" t="s">
        <v>23</v>
      </c>
      <c r="H1758" s="6">
        <v>338</v>
      </c>
      <c r="I1758" s="6">
        <v>338</v>
      </c>
      <c r="J1758" s="6">
        <f t="shared" si="27"/>
        <v>0.33800000000000002</v>
      </c>
      <c r="K1758" s="6">
        <v>1</v>
      </c>
      <c r="L1758" s="6" t="s">
        <v>330</v>
      </c>
      <c r="M1758" s="6" t="s">
        <v>12</v>
      </c>
      <c r="N1758" s="6" t="s">
        <v>25</v>
      </c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</row>
    <row r="1759" spans="2:32" ht="30" customHeight="1">
      <c r="B1759" s="16">
        <v>1758</v>
      </c>
      <c r="C1759" s="6">
        <v>3064</v>
      </c>
      <c r="D1759" s="22">
        <v>62034235000</v>
      </c>
      <c r="E1759" s="23" t="s">
        <v>484</v>
      </c>
      <c r="F1759" s="27" t="s">
        <v>22</v>
      </c>
      <c r="G1759" s="6" t="s">
        <v>23</v>
      </c>
      <c r="H1759" s="6">
        <v>352</v>
      </c>
      <c r="I1759" s="6">
        <v>352</v>
      </c>
      <c r="J1759" s="6">
        <f t="shared" si="27"/>
        <v>0.35199999999999998</v>
      </c>
      <c r="K1759" s="6">
        <v>1</v>
      </c>
      <c r="L1759" s="6" t="s">
        <v>330</v>
      </c>
      <c r="M1759" s="6" t="s">
        <v>12</v>
      </c>
      <c r="N1759" s="6" t="s">
        <v>25</v>
      </c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</row>
    <row r="1760" spans="2:32" ht="30" customHeight="1">
      <c r="B1760" s="16">
        <v>1759</v>
      </c>
      <c r="C1760" s="6">
        <v>3063</v>
      </c>
      <c r="D1760" s="22">
        <v>61099020000</v>
      </c>
      <c r="E1760" s="23" t="s">
        <v>689</v>
      </c>
      <c r="F1760" s="27" t="s">
        <v>46</v>
      </c>
      <c r="G1760" s="6" t="s">
        <v>55</v>
      </c>
      <c r="H1760" s="6">
        <v>56</v>
      </c>
      <c r="I1760" s="6">
        <v>56</v>
      </c>
      <c r="J1760" s="6">
        <f t="shared" si="27"/>
        <v>5.6000000000000001E-2</v>
      </c>
      <c r="K1760" s="6">
        <v>1</v>
      </c>
      <c r="L1760" s="6" t="s">
        <v>330</v>
      </c>
      <c r="M1760" s="6" t="s">
        <v>12</v>
      </c>
      <c r="N1760" s="6" t="s">
        <v>72</v>
      </c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</row>
    <row r="1761" spans="2:32" ht="30" customHeight="1">
      <c r="B1761" s="16">
        <v>1760</v>
      </c>
      <c r="C1761" s="6">
        <v>3062</v>
      </c>
      <c r="D1761" s="22">
        <v>61099020000</v>
      </c>
      <c r="E1761" s="23" t="s">
        <v>689</v>
      </c>
      <c r="F1761" s="27" t="s">
        <v>46</v>
      </c>
      <c r="G1761" s="6" t="s">
        <v>55</v>
      </c>
      <c r="H1761" s="6">
        <v>64</v>
      </c>
      <c r="I1761" s="6">
        <v>64</v>
      </c>
      <c r="J1761" s="6">
        <f t="shared" si="27"/>
        <v>6.4000000000000001E-2</v>
      </c>
      <c r="K1761" s="6">
        <v>1</v>
      </c>
      <c r="L1761" s="6" t="s">
        <v>330</v>
      </c>
      <c r="M1761" s="6" t="s">
        <v>12</v>
      </c>
      <c r="N1761" s="6" t="s">
        <v>72</v>
      </c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</row>
    <row r="1762" spans="2:32" ht="30" customHeight="1">
      <c r="B1762" s="16">
        <v>1761</v>
      </c>
      <c r="C1762" s="6">
        <v>3061</v>
      </c>
      <c r="D1762" s="22">
        <v>61099020000</v>
      </c>
      <c r="E1762" s="23" t="s">
        <v>689</v>
      </c>
      <c r="F1762" s="27" t="s">
        <v>46</v>
      </c>
      <c r="G1762" s="6" t="s">
        <v>55</v>
      </c>
      <c r="H1762" s="6">
        <v>62</v>
      </c>
      <c r="I1762" s="6">
        <v>62</v>
      </c>
      <c r="J1762" s="6">
        <f t="shared" si="27"/>
        <v>6.2E-2</v>
      </c>
      <c r="K1762" s="6">
        <v>1</v>
      </c>
      <c r="L1762" s="6" t="s">
        <v>330</v>
      </c>
      <c r="M1762" s="6" t="s">
        <v>12</v>
      </c>
      <c r="N1762" s="6" t="s">
        <v>72</v>
      </c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</row>
    <row r="1763" spans="2:32" ht="30" customHeight="1">
      <c r="B1763" s="16">
        <v>1762</v>
      </c>
      <c r="C1763" s="6">
        <v>3060</v>
      </c>
      <c r="D1763" s="22">
        <v>61099020000</v>
      </c>
      <c r="E1763" s="23" t="s">
        <v>689</v>
      </c>
      <c r="F1763" s="27" t="s">
        <v>46</v>
      </c>
      <c r="G1763" s="6" t="s">
        <v>55</v>
      </c>
      <c r="H1763" s="6">
        <v>62</v>
      </c>
      <c r="I1763" s="6">
        <v>62</v>
      </c>
      <c r="J1763" s="6">
        <f t="shared" si="27"/>
        <v>6.2E-2</v>
      </c>
      <c r="K1763" s="6">
        <v>1</v>
      </c>
      <c r="L1763" s="6" t="s">
        <v>330</v>
      </c>
      <c r="M1763" s="6" t="s">
        <v>12</v>
      </c>
      <c r="N1763" s="6" t="s">
        <v>72</v>
      </c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</row>
    <row r="1764" spans="2:32" ht="45" customHeight="1">
      <c r="B1764" s="16">
        <v>1763</v>
      </c>
      <c r="C1764" s="6">
        <v>3059</v>
      </c>
      <c r="D1764" s="22">
        <v>61045300000</v>
      </c>
      <c r="E1764" s="23" t="s">
        <v>715</v>
      </c>
      <c r="F1764" s="27" t="s">
        <v>50</v>
      </c>
      <c r="G1764" s="6" t="s">
        <v>55</v>
      </c>
      <c r="H1764" s="6">
        <v>96</v>
      </c>
      <c r="I1764" s="6">
        <v>96</v>
      </c>
      <c r="J1764" s="6">
        <f t="shared" si="27"/>
        <v>9.6000000000000002E-2</v>
      </c>
      <c r="K1764" s="6">
        <v>1</v>
      </c>
      <c r="L1764" s="6" t="s">
        <v>330</v>
      </c>
      <c r="M1764" s="6" t="s">
        <v>12</v>
      </c>
      <c r="N1764" s="6" t="s">
        <v>72</v>
      </c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</row>
    <row r="1765" spans="2:32" ht="45" customHeight="1">
      <c r="B1765" s="16">
        <v>1764</v>
      </c>
      <c r="C1765" s="6">
        <v>3058</v>
      </c>
      <c r="D1765" s="22">
        <v>61045300000</v>
      </c>
      <c r="E1765" s="23" t="s">
        <v>715</v>
      </c>
      <c r="F1765" s="27" t="s">
        <v>50</v>
      </c>
      <c r="G1765" s="6" t="s">
        <v>55</v>
      </c>
      <c r="H1765" s="6">
        <v>94</v>
      </c>
      <c r="I1765" s="6">
        <v>94</v>
      </c>
      <c r="J1765" s="6">
        <f t="shared" si="27"/>
        <v>9.4E-2</v>
      </c>
      <c r="K1765" s="6">
        <v>1</v>
      </c>
      <c r="L1765" s="6" t="s">
        <v>330</v>
      </c>
      <c r="M1765" s="6" t="s">
        <v>12</v>
      </c>
      <c r="N1765" s="6" t="s">
        <v>72</v>
      </c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</row>
    <row r="1766" spans="2:32" ht="30" customHeight="1">
      <c r="B1766" s="16">
        <v>1765</v>
      </c>
      <c r="C1766" s="6">
        <v>3057</v>
      </c>
      <c r="D1766" s="22">
        <v>61046200000</v>
      </c>
      <c r="E1766" s="23" t="s">
        <v>545</v>
      </c>
      <c r="F1766" s="27" t="s">
        <v>69</v>
      </c>
      <c r="G1766" s="6" t="s">
        <v>55</v>
      </c>
      <c r="H1766" s="6">
        <v>86</v>
      </c>
      <c r="I1766" s="6">
        <v>86</v>
      </c>
      <c r="J1766" s="6">
        <f t="shared" si="27"/>
        <v>8.5999999999999993E-2</v>
      </c>
      <c r="K1766" s="6">
        <v>1</v>
      </c>
      <c r="L1766" s="6" t="s">
        <v>330</v>
      </c>
      <c r="M1766" s="6" t="s">
        <v>18</v>
      </c>
      <c r="N1766" s="6" t="s">
        <v>25</v>
      </c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</row>
    <row r="1767" spans="2:32" ht="30" customHeight="1">
      <c r="B1767" s="16">
        <v>1766</v>
      </c>
      <c r="C1767" s="6">
        <v>3056</v>
      </c>
      <c r="D1767" s="22">
        <v>61046200000</v>
      </c>
      <c r="E1767" s="23" t="s">
        <v>545</v>
      </c>
      <c r="F1767" s="27" t="s">
        <v>69</v>
      </c>
      <c r="G1767" s="6" t="s">
        <v>55</v>
      </c>
      <c r="H1767" s="6">
        <v>78</v>
      </c>
      <c r="I1767" s="6">
        <v>78</v>
      </c>
      <c r="J1767" s="6">
        <f t="shared" si="27"/>
        <v>7.8E-2</v>
      </c>
      <c r="K1767" s="6">
        <v>1</v>
      </c>
      <c r="L1767" s="6" t="s">
        <v>330</v>
      </c>
      <c r="M1767" s="6" t="s">
        <v>18</v>
      </c>
      <c r="N1767" s="6" t="s">
        <v>25</v>
      </c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</row>
    <row r="1768" spans="2:32" ht="30" customHeight="1">
      <c r="B1768" s="16">
        <v>1767</v>
      </c>
      <c r="C1768" s="6">
        <v>3055</v>
      </c>
      <c r="D1768" s="22">
        <v>61046200000</v>
      </c>
      <c r="E1768" s="23" t="s">
        <v>545</v>
      </c>
      <c r="F1768" s="27" t="s">
        <v>69</v>
      </c>
      <c r="G1768" s="6" t="s">
        <v>55</v>
      </c>
      <c r="H1768" s="6">
        <v>66</v>
      </c>
      <c r="I1768" s="6">
        <v>66</v>
      </c>
      <c r="J1768" s="6">
        <f t="shared" si="27"/>
        <v>6.6000000000000003E-2</v>
      </c>
      <c r="K1768" s="6">
        <v>1</v>
      </c>
      <c r="L1768" s="6" t="s">
        <v>330</v>
      </c>
      <c r="M1768" s="6" t="s">
        <v>12</v>
      </c>
      <c r="N1768" s="6" t="s">
        <v>25</v>
      </c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</row>
    <row r="1769" spans="2:32" ht="30" customHeight="1">
      <c r="B1769" s="16">
        <v>1768</v>
      </c>
      <c r="C1769" s="6">
        <v>3054</v>
      </c>
      <c r="D1769" s="22">
        <v>61046200000</v>
      </c>
      <c r="E1769" s="23" t="s">
        <v>545</v>
      </c>
      <c r="F1769" s="27" t="s">
        <v>69</v>
      </c>
      <c r="G1769" s="6" t="s">
        <v>55</v>
      </c>
      <c r="H1769" s="6">
        <v>58</v>
      </c>
      <c r="I1769" s="6">
        <v>58</v>
      </c>
      <c r="J1769" s="6">
        <f t="shared" si="27"/>
        <v>5.8000000000000003E-2</v>
      </c>
      <c r="K1769" s="6">
        <v>1</v>
      </c>
      <c r="L1769" s="6" t="s">
        <v>330</v>
      </c>
      <c r="M1769" s="6" t="s">
        <v>12</v>
      </c>
      <c r="N1769" s="6" t="s">
        <v>25</v>
      </c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</row>
    <row r="1770" spans="2:32" ht="30" customHeight="1">
      <c r="B1770" s="16">
        <v>1769</v>
      </c>
      <c r="C1770" s="6">
        <v>3053</v>
      </c>
      <c r="D1770" s="22">
        <v>61102091000</v>
      </c>
      <c r="E1770" s="23" t="s">
        <v>702</v>
      </c>
      <c r="F1770" s="27" t="s">
        <v>155</v>
      </c>
      <c r="G1770" s="6" t="s">
        <v>23</v>
      </c>
      <c r="H1770" s="6">
        <v>120</v>
      </c>
      <c r="I1770" s="6">
        <v>120</v>
      </c>
      <c r="J1770" s="6">
        <f t="shared" si="27"/>
        <v>0.12</v>
      </c>
      <c r="K1770" s="6">
        <v>1</v>
      </c>
      <c r="L1770" s="6" t="s">
        <v>330</v>
      </c>
      <c r="M1770" s="6" t="s">
        <v>18</v>
      </c>
      <c r="N1770" s="6" t="s">
        <v>25</v>
      </c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</row>
    <row r="1771" spans="2:32" ht="30" customHeight="1">
      <c r="B1771" s="16">
        <v>1770</v>
      </c>
      <c r="C1771" s="6">
        <v>3052</v>
      </c>
      <c r="D1771" s="22">
        <v>61102091000</v>
      </c>
      <c r="E1771" s="23" t="s">
        <v>702</v>
      </c>
      <c r="F1771" s="27" t="s">
        <v>155</v>
      </c>
      <c r="G1771" s="6" t="s">
        <v>23</v>
      </c>
      <c r="H1771" s="6">
        <v>132</v>
      </c>
      <c r="I1771" s="6">
        <v>132</v>
      </c>
      <c r="J1771" s="6">
        <f t="shared" si="27"/>
        <v>0.13200000000000001</v>
      </c>
      <c r="K1771" s="6">
        <v>1</v>
      </c>
      <c r="L1771" s="6" t="s">
        <v>330</v>
      </c>
      <c r="M1771" s="6" t="s">
        <v>18</v>
      </c>
      <c r="N1771" s="6" t="s">
        <v>25</v>
      </c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</row>
    <row r="1772" spans="2:32" ht="60" customHeight="1">
      <c r="B1772" s="16">
        <v>1771</v>
      </c>
      <c r="C1772" s="6">
        <v>3051</v>
      </c>
      <c r="D1772" s="22">
        <v>61112090000</v>
      </c>
      <c r="E1772" s="23" t="s">
        <v>692</v>
      </c>
      <c r="F1772" s="27" t="s">
        <v>324</v>
      </c>
      <c r="G1772" s="6" t="s">
        <v>55</v>
      </c>
      <c r="H1772" s="6">
        <v>40</v>
      </c>
      <c r="I1772" s="6">
        <v>40</v>
      </c>
      <c r="J1772" s="6">
        <f t="shared" si="27"/>
        <v>0.04</v>
      </c>
      <c r="K1772" s="6">
        <v>1</v>
      </c>
      <c r="L1772" s="6" t="s">
        <v>330</v>
      </c>
      <c r="M1772" s="6" t="s">
        <v>18</v>
      </c>
      <c r="N1772" s="6" t="s">
        <v>25</v>
      </c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</row>
    <row r="1773" spans="2:32" ht="60" customHeight="1">
      <c r="B1773" s="16">
        <v>1772</v>
      </c>
      <c r="C1773" s="6">
        <v>3050</v>
      </c>
      <c r="D1773" s="22">
        <v>61112090000</v>
      </c>
      <c r="E1773" s="23" t="s">
        <v>692</v>
      </c>
      <c r="F1773" s="27" t="s">
        <v>324</v>
      </c>
      <c r="G1773" s="6" t="s">
        <v>55</v>
      </c>
      <c r="H1773" s="6">
        <v>42</v>
      </c>
      <c r="I1773" s="6">
        <v>42</v>
      </c>
      <c r="J1773" s="6">
        <f t="shared" si="27"/>
        <v>4.2000000000000003E-2</v>
      </c>
      <c r="K1773" s="6">
        <v>1</v>
      </c>
      <c r="L1773" s="6" t="s">
        <v>330</v>
      </c>
      <c r="M1773" s="6" t="s">
        <v>18</v>
      </c>
      <c r="N1773" s="6" t="s">
        <v>25</v>
      </c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</row>
    <row r="1774" spans="2:32" ht="45" customHeight="1">
      <c r="B1774" s="16">
        <v>1773</v>
      </c>
      <c r="C1774" s="6">
        <v>3049</v>
      </c>
      <c r="D1774" s="22">
        <v>61046200000</v>
      </c>
      <c r="E1774" s="23" t="s">
        <v>681</v>
      </c>
      <c r="F1774" s="27" t="s">
        <v>183</v>
      </c>
      <c r="G1774" s="6" t="s">
        <v>55</v>
      </c>
      <c r="H1774" s="6">
        <v>70</v>
      </c>
      <c r="I1774" s="6">
        <v>70</v>
      </c>
      <c r="J1774" s="6">
        <f t="shared" si="27"/>
        <v>7.0000000000000007E-2</v>
      </c>
      <c r="K1774" s="6">
        <v>1</v>
      </c>
      <c r="L1774" s="6" t="s">
        <v>330</v>
      </c>
      <c r="M1774" s="6" t="s">
        <v>18</v>
      </c>
      <c r="N1774" s="6" t="s">
        <v>25</v>
      </c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</row>
    <row r="1775" spans="2:32" ht="30" customHeight="1">
      <c r="B1775" s="16">
        <v>1774</v>
      </c>
      <c r="C1775" s="6">
        <v>3048</v>
      </c>
      <c r="D1775" s="22">
        <v>65050090000</v>
      </c>
      <c r="E1775" s="23" t="s">
        <v>716</v>
      </c>
      <c r="F1775" s="27" t="s">
        <v>73</v>
      </c>
      <c r="G1775" s="6" t="s">
        <v>55</v>
      </c>
      <c r="H1775" s="6">
        <v>118</v>
      </c>
      <c r="I1775" s="6">
        <v>118</v>
      </c>
      <c r="J1775" s="6">
        <f t="shared" si="27"/>
        <v>0.11799999999999999</v>
      </c>
      <c r="K1775" s="6">
        <v>1</v>
      </c>
      <c r="L1775" s="6" t="s">
        <v>330</v>
      </c>
      <c r="M1775" s="6" t="s">
        <v>18</v>
      </c>
      <c r="N1775" s="6" t="s">
        <v>25</v>
      </c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</row>
    <row r="1776" spans="2:32" ht="30" customHeight="1">
      <c r="B1776" s="16">
        <v>1775</v>
      </c>
      <c r="C1776" s="6">
        <v>3047</v>
      </c>
      <c r="D1776" s="22">
        <v>65050090000</v>
      </c>
      <c r="E1776" s="23" t="s">
        <v>716</v>
      </c>
      <c r="F1776" s="27" t="s">
        <v>73</v>
      </c>
      <c r="G1776" s="6" t="s">
        <v>55</v>
      </c>
      <c r="H1776" s="6">
        <v>96</v>
      </c>
      <c r="I1776" s="6">
        <v>96</v>
      </c>
      <c r="J1776" s="6">
        <f t="shared" si="27"/>
        <v>9.6000000000000002E-2</v>
      </c>
      <c r="K1776" s="6">
        <v>1</v>
      </c>
      <c r="L1776" s="6" t="s">
        <v>330</v>
      </c>
      <c r="M1776" s="6" t="s">
        <v>18</v>
      </c>
      <c r="N1776" s="6" t="s">
        <v>25</v>
      </c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</row>
    <row r="1777" spans="2:32" ht="30" customHeight="1">
      <c r="B1777" s="16">
        <v>1776</v>
      </c>
      <c r="C1777" s="6">
        <v>3046</v>
      </c>
      <c r="D1777" s="22">
        <v>65050090000</v>
      </c>
      <c r="E1777" s="23" t="s">
        <v>716</v>
      </c>
      <c r="F1777" s="27" t="s">
        <v>73</v>
      </c>
      <c r="G1777" s="6" t="s">
        <v>55</v>
      </c>
      <c r="H1777" s="6">
        <v>94</v>
      </c>
      <c r="I1777" s="6">
        <v>94</v>
      </c>
      <c r="J1777" s="6">
        <f t="shared" si="27"/>
        <v>9.4E-2</v>
      </c>
      <c r="K1777" s="6">
        <v>1</v>
      </c>
      <c r="L1777" s="6" t="s">
        <v>330</v>
      </c>
      <c r="M1777" s="6" t="s">
        <v>18</v>
      </c>
      <c r="N1777" s="6" t="s">
        <v>25</v>
      </c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</row>
    <row r="1778" spans="2:32" ht="30" customHeight="1">
      <c r="B1778" s="16">
        <v>1777</v>
      </c>
      <c r="C1778" s="6">
        <v>3045</v>
      </c>
      <c r="D1778" s="22">
        <v>65050090000</v>
      </c>
      <c r="E1778" s="23" t="s">
        <v>716</v>
      </c>
      <c r="F1778" s="27" t="s">
        <v>73</v>
      </c>
      <c r="G1778" s="6" t="s">
        <v>55</v>
      </c>
      <c r="H1778" s="6">
        <v>96</v>
      </c>
      <c r="I1778" s="6">
        <v>96</v>
      </c>
      <c r="J1778" s="6">
        <f t="shared" si="27"/>
        <v>9.6000000000000002E-2</v>
      </c>
      <c r="K1778" s="6">
        <v>1</v>
      </c>
      <c r="L1778" s="6" t="s">
        <v>330</v>
      </c>
      <c r="M1778" s="6" t="s">
        <v>18</v>
      </c>
      <c r="N1778" s="6" t="s">
        <v>25</v>
      </c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</row>
    <row r="1779" spans="2:32" ht="30" customHeight="1">
      <c r="B1779" s="16">
        <v>1778</v>
      </c>
      <c r="C1779" s="6">
        <v>3044</v>
      </c>
      <c r="D1779" s="22">
        <v>61046200000</v>
      </c>
      <c r="E1779" s="23" t="s">
        <v>545</v>
      </c>
      <c r="F1779" s="27" t="s">
        <v>69</v>
      </c>
      <c r="G1779" s="6" t="s">
        <v>55</v>
      </c>
      <c r="H1779" s="6">
        <v>36</v>
      </c>
      <c r="I1779" s="6">
        <v>36</v>
      </c>
      <c r="J1779" s="6">
        <f t="shared" si="27"/>
        <v>3.5999999999999997E-2</v>
      </c>
      <c r="K1779" s="6">
        <v>1</v>
      </c>
      <c r="L1779" s="6" t="s">
        <v>330</v>
      </c>
      <c r="M1779" s="6" t="s">
        <v>12</v>
      </c>
      <c r="N1779" s="6" t="s">
        <v>25</v>
      </c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</row>
    <row r="1780" spans="2:32" ht="30" customHeight="1">
      <c r="B1780" s="16">
        <v>1779</v>
      </c>
      <c r="C1780" s="6">
        <v>3043</v>
      </c>
      <c r="D1780" s="22">
        <v>61046200000</v>
      </c>
      <c r="E1780" s="23" t="s">
        <v>545</v>
      </c>
      <c r="F1780" s="27" t="s">
        <v>69</v>
      </c>
      <c r="G1780" s="6" t="s">
        <v>55</v>
      </c>
      <c r="H1780" s="6">
        <v>36</v>
      </c>
      <c r="I1780" s="6">
        <v>36</v>
      </c>
      <c r="J1780" s="6">
        <f t="shared" si="27"/>
        <v>3.5999999999999997E-2</v>
      </c>
      <c r="K1780" s="6">
        <v>1</v>
      </c>
      <c r="L1780" s="6" t="s">
        <v>330</v>
      </c>
      <c r="M1780" s="6" t="s">
        <v>12</v>
      </c>
      <c r="N1780" s="6" t="s">
        <v>25</v>
      </c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</row>
    <row r="1781" spans="2:32" ht="30" customHeight="1">
      <c r="B1781" s="16">
        <v>1780</v>
      </c>
      <c r="C1781" s="6">
        <v>3042</v>
      </c>
      <c r="D1781" s="22">
        <v>61091000000</v>
      </c>
      <c r="E1781" s="23" t="s">
        <v>631</v>
      </c>
      <c r="F1781" s="27" t="s">
        <v>46</v>
      </c>
      <c r="G1781" s="6" t="s">
        <v>23</v>
      </c>
      <c r="H1781" s="6">
        <v>72</v>
      </c>
      <c r="I1781" s="6">
        <v>72</v>
      </c>
      <c r="J1781" s="6">
        <f t="shared" si="27"/>
        <v>7.1999999999999995E-2</v>
      </c>
      <c r="K1781" s="6">
        <v>1</v>
      </c>
      <c r="L1781" s="6" t="s">
        <v>330</v>
      </c>
      <c r="M1781" s="6" t="s">
        <v>12</v>
      </c>
      <c r="N1781" s="6" t="s">
        <v>25</v>
      </c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</row>
    <row r="1782" spans="2:32" ht="30" customHeight="1">
      <c r="B1782" s="16">
        <v>1781</v>
      </c>
      <c r="C1782" s="6">
        <v>3041</v>
      </c>
      <c r="D1782" s="22">
        <v>61091000000</v>
      </c>
      <c r="E1782" s="23" t="s">
        <v>631</v>
      </c>
      <c r="F1782" s="27" t="s">
        <v>46</v>
      </c>
      <c r="G1782" s="6" t="s">
        <v>23</v>
      </c>
      <c r="H1782" s="6">
        <v>74</v>
      </c>
      <c r="I1782" s="6">
        <v>74</v>
      </c>
      <c r="J1782" s="6">
        <f t="shared" si="27"/>
        <v>7.3999999999999996E-2</v>
      </c>
      <c r="K1782" s="6">
        <v>1</v>
      </c>
      <c r="L1782" s="6" t="s">
        <v>330</v>
      </c>
      <c r="M1782" s="6" t="s">
        <v>12</v>
      </c>
      <c r="N1782" s="6" t="s">
        <v>25</v>
      </c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</row>
    <row r="1783" spans="2:32" ht="30" customHeight="1">
      <c r="B1783" s="16">
        <v>1782</v>
      </c>
      <c r="C1783" s="6">
        <v>3040</v>
      </c>
      <c r="D1783" s="22">
        <v>61033300000</v>
      </c>
      <c r="E1783" s="23" t="s">
        <v>697</v>
      </c>
      <c r="F1783" s="27" t="s">
        <v>154</v>
      </c>
      <c r="G1783" s="6" t="s">
        <v>23</v>
      </c>
      <c r="H1783" s="6">
        <v>174</v>
      </c>
      <c r="I1783" s="6">
        <v>174</v>
      </c>
      <c r="J1783" s="6">
        <f t="shared" si="27"/>
        <v>0.17399999999999999</v>
      </c>
      <c r="K1783" s="6">
        <v>1</v>
      </c>
      <c r="L1783" s="6" t="s">
        <v>330</v>
      </c>
      <c r="M1783" s="6" t="s">
        <v>18</v>
      </c>
      <c r="N1783" s="6" t="s">
        <v>36</v>
      </c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</row>
    <row r="1784" spans="2:32" ht="30" customHeight="1">
      <c r="B1784" s="16">
        <v>1783</v>
      </c>
      <c r="C1784" s="6">
        <v>3039</v>
      </c>
      <c r="D1784" s="22">
        <v>61033300000</v>
      </c>
      <c r="E1784" s="23" t="s">
        <v>697</v>
      </c>
      <c r="F1784" s="27" t="s">
        <v>154</v>
      </c>
      <c r="G1784" s="6" t="s">
        <v>23</v>
      </c>
      <c r="H1784" s="6">
        <v>242</v>
      </c>
      <c r="I1784" s="6">
        <v>242</v>
      </c>
      <c r="J1784" s="6">
        <f t="shared" si="27"/>
        <v>0.24199999999999999</v>
      </c>
      <c r="K1784" s="6">
        <v>1</v>
      </c>
      <c r="L1784" s="6" t="s">
        <v>330</v>
      </c>
      <c r="M1784" s="6" t="s">
        <v>18</v>
      </c>
      <c r="N1784" s="6" t="s">
        <v>36</v>
      </c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</row>
    <row r="1785" spans="2:32" ht="30" customHeight="1">
      <c r="B1785" s="16">
        <v>1784</v>
      </c>
      <c r="C1785" s="6">
        <v>3038</v>
      </c>
      <c r="D1785" s="22">
        <v>61033300000</v>
      </c>
      <c r="E1785" s="23" t="s">
        <v>697</v>
      </c>
      <c r="F1785" s="27" t="s">
        <v>154</v>
      </c>
      <c r="G1785" s="6" t="s">
        <v>23</v>
      </c>
      <c r="H1785" s="6">
        <v>400</v>
      </c>
      <c r="I1785" s="6">
        <v>400</v>
      </c>
      <c r="J1785" s="6">
        <f t="shared" si="27"/>
        <v>0.4</v>
      </c>
      <c r="K1785" s="6">
        <v>1</v>
      </c>
      <c r="L1785" s="6" t="s">
        <v>330</v>
      </c>
      <c r="M1785" s="6" t="s">
        <v>18</v>
      </c>
      <c r="N1785" s="6" t="s">
        <v>36</v>
      </c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</row>
    <row r="1786" spans="2:32" ht="30" customHeight="1">
      <c r="B1786" s="16">
        <v>1785</v>
      </c>
      <c r="C1786" s="6">
        <v>3037</v>
      </c>
      <c r="D1786" s="22">
        <v>61091000000</v>
      </c>
      <c r="E1786" s="23" t="s">
        <v>605</v>
      </c>
      <c r="F1786" s="27" t="s">
        <v>46</v>
      </c>
      <c r="G1786" s="6" t="s">
        <v>55</v>
      </c>
      <c r="H1786" s="6">
        <v>28</v>
      </c>
      <c r="I1786" s="6">
        <v>28</v>
      </c>
      <c r="J1786" s="6">
        <f t="shared" si="27"/>
        <v>2.8000000000000001E-2</v>
      </c>
      <c r="K1786" s="6">
        <v>1</v>
      </c>
      <c r="L1786" s="6" t="s">
        <v>330</v>
      </c>
      <c r="M1786" s="6" t="s">
        <v>12</v>
      </c>
      <c r="N1786" s="6" t="s">
        <v>25</v>
      </c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</row>
    <row r="1787" spans="2:32" ht="30" customHeight="1">
      <c r="B1787" s="16">
        <v>1786</v>
      </c>
      <c r="C1787" s="6">
        <v>3036</v>
      </c>
      <c r="D1787" s="22">
        <v>61091000000</v>
      </c>
      <c r="E1787" s="23" t="s">
        <v>605</v>
      </c>
      <c r="F1787" s="27" t="s">
        <v>46</v>
      </c>
      <c r="G1787" s="6" t="s">
        <v>55</v>
      </c>
      <c r="H1787" s="6">
        <v>34</v>
      </c>
      <c r="I1787" s="6">
        <v>34</v>
      </c>
      <c r="J1787" s="6">
        <f t="shared" si="27"/>
        <v>3.4000000000000002E-2</v>
      </c>
      <c r="K1787" s="6">
        <v>1</v>
      </c>
      <c r="L1787" s="6" t="s">
        <v>330</v>
      </c>
      <c r="M1787" s="6" t="s">
        <v>12</v>
      </c>
      <c r="N1787" s="6" t="s">
        <v>25</v>
      </c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</row>
    <row r="1788" spans="2:32" ht="30" customHeight="1">
      <c r="B1788" s="16">
        <v>1787</v>
      </c>
      <c r="C1788" s="6">
        <v>3035</v>
      </c>
      <c r="D1788" s="22">
        <v>61091000000</v>
      </c>
      <c r="E1788" s="23" t="s">
        <v>631</v>
      </c>
      <c r="F1788" s="27" t="s">
        <v>46</v>
      </c>
      <c r="G1788" s="6" t="s">
        <v>23</v>
      </c>
      <c r="H1788" s="6">
        <v>116</v>
      </c>
      <c r="I1788" s="6">
        <v>116</v>
      </c>
      <c r="J1788" s="6">
        <f t="shared" si="27"/>
        <v>0.11600000000000001</v>
      </c>
      <c r="K1788" s="6">
        <v>1</v>
      </c>
      <c r="L1788" s="6" t="s">
        <v>330</v>
      </c>
      <c r="M1788" s="6" t="s">
        <v>12</v>
      </c>
      <c r="N1788" s="6" t="s">
        <v>25</v>
      </c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</row>
    <row r="1789" spans="2:32" ht="30" customHeight="1">
      <c r="B1789" s="16">
        <v>1788</v>
      </c>
      <c r="C1789" s="6">
        <v>3034</v>
      </c>
      <c r="D1789" s="22">
        <v>61091000000</v>
      </c>
      <c r="E1789" s="23" t="s">
        <v>631</v>
      </c>
      <c r="F1789" s="27" t="s">
        <v>46</v>
      </c>
      <c r="G1789" s="6" t="s">
        <v>23</v>
      </c>
      <c r="H1789" s="6">
        <v>96</v>
      </c>
      <c r="I1789" s="6">
        <v>96</v>
      </c>
      <c r="J1789" s="6">
        <f t="shared" si="27"/>
        <v>9.6000000000000002E-2</v>
      </c>
      <c r="K1789" s="6">
        <v>1</v>
      </c>
      <c r="L1789" s="6" t="s">
        <v>330</v>
      </c>
      <c r="M1789" s="6" t="s">
        <v>12</v>
      </c>
      <c r="N1789" s="6" t="s">
        <v>25</v>
      </c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</row>
    <row r="1790" spans="2:32" ht="30" customHeight="1">
      <c r="B1790" s="16">
        <v>1789</v>
      </c>
      <c r="C1790" s="6">
        <v>3033</v>
      </c>
      <c r="D1790" s="22">
        <v>61044200000</v>
      </c>
      <c r="E1790" s="23" t="s">
        <v>700</v>
      </c>
      <c r="F1790" s="27" t="s">
        <v>64</v>
      </c>
      <c r="G1790" s="6" t="s">
        <v>55</v>
      </c>
      <c r="H1790" s="6">
        <v>344</v>
      </c>
      <c r="I1790" s="6">
        <v>344</v>
      </c>
      <c r="J1790" s="6">
        <f t="shared" si="27"/>
        <v>0.34399999999999997</v>
      </c>
      <c r="K1790" s="6">
        <v>1</v>
      </c>
      <c r="L1790" s="6" t="s">
        <v>330</v>
      </c>
      <c r="M1790" s="6" t="s">
        <v>18</v>
      </c>
      <c r="N1790" s="6" t="s">
        <v>25</v>
      </c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</row>
    <row r="1791" spans="2:32" ht="30" customHeight="1">
      <c r="B1791" s="16">
        <v>1790</v>
      </c>
      <c r="C1791" s="6">
        <v>3032</v>
      </c>
      <c r="D1791" s="22">
        <v>61044200000</v>
      </c>
      <c r="E1791" s="23" t="s">
        <v>700</v>
      </c>
      <c r="F1791" s="27" t="s">
        <v>64</v>
      </c>
      <c r="G1791" s="6" t="s">
        <v>55</v>
      </c>
      <c r="H1791" s="6">
        <v>382</v>
      </c>
      <c r="I1791" s="6">
        <v>382</v>
      </c>
      <c r="J1791" s="6">
        <f t="shared" si="27"/>
        <v>0.38200000000000001</v>
      </c>
      <c r="K1791" s="6">
        <v>1</v>
      </c>
      <c r="L1791" s="6" t="s">
        <v>330</v>
      </c>
      <c r="M1791" s="6" t="s">
        <v>18</v>
      </c>
      <c r="N1791" s="6" t="s">
        <v>25</v>
      </c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</row>
    <row r="1792" spans="2:32" ht="30" customHeight="1">
      <c r="B1792" s="16">
        <v>1791</v>
      </c>
      <c r="C1792" s="6">
        <v>3031</v>
      </c>
      <c r="D1792" s="22">
        <v>61034200090</v>
      </c>
      <c r="E1792" s="23" t="s">
        <v>512</v>
      </c>
      <c r="F1792" s="27" t="s">
        <v>69</v>
      </c>
      <c r="G1792" s="6" t="s">
        <v>23</v>
      </c>
      <c r="H1792" s="6">
        <v>66</v>
      </c>
      <c r="I1792" s="6">
        <v>66</v>
      </c>
      <c r="J1792" s="6">
        <f t="shared" si="27"/>
        <v>6.6000000000000003E-2</v>
      </c>
      <c r="K1792" s="6">
        <v>1</v>
      </c>
      <c r="L1792" s="6" t="s">
        <v>330</v>
      </c>
      <c r="M1792" s="6" t="s">
        <v>12</v>
      </c>
      <c r="N1792" s="6" t="s">
        <v>25</v>
      </c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</row>
    <row r="1793" spans="2:32" ht="30" customHeight="1">
      <c r="B1793" s="16">
        <v>1792</v>
      </c>
      <c r="C1793" s="6">
        <v>3030</v>
      </c>
      <c r="D1793" s="22">
        <v>61034200090</v>
      </c>
      <c r="E1793" s="23" t="s">
        <v>512</v>
      </c>
      <c r="F1793" s="27" t="s">
        <v>69</v>
      </c>
      <c r="G1793" s="6" t="s">
        <v>23</v>
      </c>
      <c r="H1793" s="6">
        <v>66</v>
      </c>
      <c r="I1793" s="6">
        <v>66</v>
      </c>
      <c r="J1793" s="6">
        <f t="shared" si="27"/>
        <v>6.6000000000000003E-2</v>
      </c>
      <c r="K1793" s="6">
        <v>1</v>
      </c>
      <c r="L1793" s="6" t="s">
        <v>330</v>
      </c>
      <c r="M1793" s="6" t="s">
        <v>12</v>
      </c>
      <c r="N1793" s="6" t="s">
        <v>25</v>
      </c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</row>
    <row r="1794" spans="2:32" ht="60" customHeight="1">
      <c r="B1794" s="16">
        <v>1793</v>
      </c>
      <c r="C1794" s="6">
        <v>3029</v>
      </c>
      <c r="D1794" s="22">
        <v>61112090000</v>
      </c>
      <c r="E1794" s="23" t="s">
        <v>696</v>
      </c>
      <c r="F1794" s="27" t="s">
        <v>324</v>
      </c>
      <c r="G1794" s="6" t="s">
        <v>23</v>
      </c>
      <c r="H1794" s="6">
        <v>56</v>
      </c>
      <c r="I1794" s="6">
        <v>56</v>
      </c>
      <c r="J1794" s="6">
        <f t="shared" ref="J1794:J1821" si="28">I1794/1000</f>
        <v>5.6000000000000001E-2</v>
      </c>
      <c r="K1794" s="6">
        <v>1</v>
      </c>
      <c r="L1794" s="6" t="s">
        <v>330</v>
      </c>
      <c r="M1794" s="6" t="s">
        <v>12</v>
      </c>
      <c r="N1794" s="6" t="s">
        <v>25</v>
      </c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</row>
    <row r="1795" spans="2:32" ht="60" customHeight="1">
      <c r="B1795" s="16">
        <v>1794</v>
      </c>
      <c r="C1795" s="6">
        <v>3028</v>
      </c>
      <c r="D1795" s="22">
        <v>61112090000</v>
      </c>
      <c r="E1795" s="23" t="s">
        <v>696</v>
      </c>
      <c r="F1795" s="27" t="s">
        <v>324</v>
      </c>
      <c r="G1795" s="6" t="s">
        <v>23</v>
      </c>
      <c r="H1795" s="6">
        <v>54</v>
      </c>
      <c r="I1795" s="6">
        <v>54</v>
      </c>
      <c r="J1795" s="6">
        <f t="shared" si="28"/>
        <v>5.3999999999999999E-2</v>
      </c>
      <c r="K1795" s="6">
        <v>1</v>
      </c>
      <c r="L1795" s="6" t="s">
        <v>330</v>
      </c>
      <c r="M1795" s="6" t="s">
        <v>12</v>
      </c>
      <c r="N1795" s="6" t="s">
        <v>25</v>
      </c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</row>
    <row r="1796" spans="2:32" ht="30" customHeight="1">
      <c r="B1796" s="16">
        <v>1795</v>
      </c>
      <c r="C1796" s="6">
        <v>3027</v>
      </c>
      <c r="D1796" s="22">
        <v>61034200090</v>
      </c>
      <c r="E1796" s="23" t="s">
        <v>512</v>
      </c>
      <c r="F1796" s="27" t="s">
        <v>69</v>
      </c>
      <c r="G1796" s="6" t="s">
        <v>23</v>
      </c>
      <c r="H1796" s="6">
        <v>56</v>
      </c>
      <c r="I1796" s="6">
        <v>56</v>
      </c>
      <c r="J1796" s="6">
        <f t="shared" si="28"/>
        <v>5.6000000000000001E-2</v>
      </c>
      <c r="K1796" s="6">
        <v>1</v>
      </c>
      <c r="L1796" s="6" t="s">
        <v>330</v>
      </c>
      <c r="M1796" s="6" t="s">
        <v>12</v>
      </c>
      <c r="N1796" s="6" t="s">
        <v>25</v>
      </c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</row>
    <row r="1797" spans="2:32" ht="30" customHeight="1">
      <c r="B1797" s="16">
        <v>1796</v>
      </c>
      <c r="C1797" s="6">
        <v>3026</v>
      </c>
      <c r="D1797" s="22">
        <v>61034200090</v>
      </c>
      <c r="E1797" s="23" t="s">
        <v>512</v>
      </c>
      <c r="F1797" s="27" t="s">
        <v>69</v>
      </c>
      <c r="G1797" s="6" t="s">
        <v>23</v>
      </c>
      <c r="H1797" s="6">
        <v>56</v>
      </c>
      <c r="I1797" s="6">
        <v>56</v>
      </c>
      <c r="J1797" s="6">
        <f t="shared" si="28"/>
        <v>5.6000000000000001E-2</v>
      </c>
      <c r="K1797" s="6">
        <v>1</v>
      </c>
      <c r="L1797" s="6" t="s">
        <v>330</v>
      </c>
      <c r="M1797" s="6" t="s">
        <v>12</v>
      </c>
      <c r="N1797" s="6" t="s">
        <v>25</v>
      </c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</row>
    <row r="1798" spans="2:32" ht="60" customHeight="1">
      <c r="B1798" s="16">
        <v>1797</v>
      </c>
      <c r="C1798" s="6">
        <v>3024</v>
      </c>
      <c r="D1798" s="22">
        <v>61112090000</v>
      </c>
      <c r="E1798" s="23" t="s">
        <v>692</v>
      </c>
      <c r="F1798" s="27" t="s">
        <v>324</v>
      </c>
      <c r="G1798" s="6" t="s">
        <v>55</v>
      </c>
      <c r="H1798" s="6">
        <v>30</v>
      </c>
      <c r="I1798" s="6">
        <v>30</v>
      </c>
      <c r="J1798" s="6">
        <f t="shared" si="28"/>
        <v>0.03</v>
      </c>
      <c r="K1798" s="6">
        <v>1</v>
      </c>
      <c r="L1798" s="6" t="s">
        <v>330</v>
      </c>
      <c r="M1798" s="6" t="s">
        <v>18</v>
      </c>
      <c r="N1798" s="6" t="s">
        <v>25</v>
      </c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</row>
    <row r="1799" spans="2:32" ht="30" customHeight="1">
      <c r="B1799" s="16">
        <v>1798</v>
      </c>
      <c r="C1799" s="6">
        <v>3025</v>
      </c>
      <c r="D1799" s="22">
        <v>61046200000</v>
      </c>
      <c r="E1799" s="23" t="s">
        <v>545</v>
      </c>
      <c r="F1799" s="27" t="s">
        <v>69</v>
      </c>
      <c r="G1799" s="6" t="s">
        <v>55</v>
      </c>
      <c r="H1799" s="6">
        <v>26</v>
      </c>
      <c r="I1799" s="6">
        <v>26</v>
      </c>
      <c r="J1799" s="6">
        <f t="shared" si="28"/>
        <v>2.5999999999999999E-2</v>
      </c>
      <c r="K1799" s="6">
        <v>1</v>
      </c>
      <c r="L1799" s="6" t="s">
        <v>330</v>
      </c>
      <c r="M1799" s="6" t="s">
        <v>18</v>
      </c>
      <c r="N1799" s="6" t="s">
        <v>25</v>
      </c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</row>
    <row r="1800" spans="2:32" ht="45" customHeight="1">
      <c r="B1800" s="16">
        <v>1799</v>
      </c>
      <c r="C1800" s="6">
        <v>3023</v>
      </c>
      <c r="D1800" s="22">
        <v>61091000000</v>
      </c>
      <c r="E1800" s="23" t="s">
        <v>717</v>
      </c>
      <c r="F1800" s="27" t="s">
        <v>332</v>
      </c>
      <c r="G1800" s="6" t="s">
        <v>23</v>
      </c>
      <c r="H1800" s="6">
        <v>144</v>
      </c>
      <c r="I1800" s="6">
        <v>144</v>
      </c>
      <c r="J1800" s="6">
        <f t="shared" si="28"/>
        <v>0.14399999999999999</v>
      </c>
      <c r="K1800" s="6">
        <v>1</v>
      </c>
      <c r="L1800" s="6" t="s">
        <v>330</v>
      </c>
      <c r="M1800" s="6" t="s">
        <v>12</v>
      </c>
      <c r="N1800" s="6" t="s">
        <v>25</v>
      </c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</row>
    <row r="1801" spans="2:32" ht="45" customHeight="1">
      <c r="B1801" s="16">
        <v>1800</v>
      </c>
      <c r="C1801" s="6">
        <v>3022</v>
      </c>
      <c r="D1801" s="22">
        <v>61091000000</v>
      </c>
      <c r="E1801" s="23" t="s">
        <v>717</v>
      </c>
      <c r="F1801" s="27" t="s">
        <v>332</v>
      </c>
      <c r="G1801" s="6" t="s">
        <v>23</v>
      </c>
      <c r="H1801" s="6">
        <v>164</v>
      </c>
      <c r="I1801" s="6">
        <v>164</v>
      </c>
      <c r="J1801" s="6">
        <f t="shared" si="28"/>
        <v>0.16400000000000001</v>
      </c>
      <c r="K1801" s="6">
        <v>1</v>
      </c>
      <c r="L1801" s="6" t="s">
        <v>330</v>
      </c>
      <c r="M1801" s="6" t="s">
        <v>12</v>
      </c>
      <c r="N1801" s="6" t="s">
        <v>25</v>
      </c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</row>
    <row r="1802" spans="2:32" ht="45" customHeight="1">
      <c r="B1802" s="16">
        <v>1801</v>
      </c>
      <c r="C1802" s="6">
        <v>3021</v>
      </c>
      <c r="D1802" s="22">
        <v>62046239000</v>
      </c>
      <c r="E1802" s="23" t="s">
        <v>543</v>
      </c>
      <c r="F1802" s="27" t="s">
        <v>114</v>
      </c>
      <c r="G1802" s="6" t="s">
        <v>55</v>
      </c>
      <c r="H1802" s="6">
        <v>84</v>
      </c>
      <c r="I1802" s="6">
        <v>84</v>
      </c>
      <c r="J1802" s="6">
        <f t="shared" si="28"/>
        <v>8.4000000000000005E-2</v>
      </c>
      <c r="K1802" s="6">
        <v>1</v>
      </c>
      <c r="L1802" s="6" t="s">
        <v>330</v>
      </c>
      <c r="M1802" s="6" t="s">
        <v>12</v>
      </c>
      <c r="N1802" s="6" t="s">
        <v>25</v>
      </c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</row>
    <row r="1803" spans="2:32" ht="45" customHeight="1">
      <c r="B1803" s="16">
        <v>1802</v>
      </c>
      <c r="C1803" s="6">
        <v>3020</v>
      </c>
      <c r="D1803" s="22">
        <v>62046239000</v>
      </c>
      <c r="E1803" s="23" t="s">
        <v>543</v>
      </c>
      <c r="F1803" s="27" t="s">
        <v>114</v>
      </c>
      <c r="G1803" s="6" t="s">
        <v>55</v>
      </c>
      <c r="H1803" s="6">
        <v>90</v>
      </c>
      <c r="I1803" s="6">
        <v>90</v>
      </c>
      <c r="J1803" s="6">
        <f t="shared" si="28"/>
        <v>0.09</v>
      </c>
      <c r="K1803" s="6">
        <v>1</v>
      </c>
      <c r="L1803" s="6" t="s">
        <v>330</v>
      </c>
      <c r="M1803" s="6" t="s">
        <v>12</v>
      </c>
      <c r="N1803" s="6" t="s">
        <v>25</v>
      </c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</row>
    <row r="1804" spans="2:32" ht="30" customHeight="1">
      <c r="B1804" s="16">
        <v>1803</v>
      </c>
      <c r="C1804" s="6">
        <v>3019</v>
      </c>
      <c r="D1804" s="22">
        <v>65050090000</v>
      </c>
      <c r="E1804" s="23" t="s">
        <v>716</v>
      </c>
      <c r="F1804" s="27" t="s">
        <v>73</v>
      </c>
      <c r="G1804" s="6" t="s">
        <v>55</v>
      </c>
      <c r="H1804" s="6">
        <v>98</v>
      </c>
      <c r="I1804" s="6">
        <v>98</v>
      </c>
      <c r="J1804" s="6">
        <f t="shared" si="28"/>
        <v>9.8000000000000004E-2</v>
      </c>
      <c r="K1804" s="6">
        <v>1</v>
      </c>
      <c r="L1804" s="6" t="s">
        <v>330</v>
      </c>
      <c r="M1804" s="6" t="s">
        <v>18</v>
      </c>
      <c r="N1804" s="6" t="s">
        <v>25</v>
      </c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</row>
    <row r="1805" spans="2:32" ht="30" customHeight="1">
      <c r="B1805" s="16">
        <v>1804</v>
      </c>
      <c r="C1805" s="6">
        <v>3018</v>
      </c>
      <c r="D1805" s="22">
        <v>61091000000</v>
      </c>
      <c r="E1805" s="23" t="s">
        <v>605</v>
      </c>
      <c r="F1805" s="27" t="s">
        <v>46</v>
      </c>
      <c r="G1805" s="6" t="s">
        <v>55</v>
      </c>
      <c r="H1805" s="6">
        <v>86</v>
      </c>
      <c r="I1805" s="6">
        <v>86</v>
      </c>
      <c r="J1805" s="6">
        <f t="shared" si="28"/>
        <v>8.5999999999999993E-2</v>
      </c>
      <c r="K1805" s="6">
        <v>1</v>
      </c>
      <c r="L1805" s="6" t="s">
        <v>330</v>
      </c>
      <c r="M1805" s="6" t="s">
        <v>12</v>
      </c>
      <c r="N1805" s="6" t="s">
        <v>25</v>
      </c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</row>
    <row r="1806" spans="2:32" ht="30" customHeight="1">
      <c r="B1806" s="16">
        <v>1805</v>
      </c>
      <c r="C1806" s="6">
        <v>3017</v>
      </c>
      <c r="D1806" s="22">
        <v>61091000000</v>
      </c>
      <c r="E1806" s="23" t="s">
        <v>605</v>
      </c>
      <c r="F1806" s="27" t="s">
        <v>46</v>
      </c>
      <c r="G1806" s="6" t="s">
        <v>55</v>
      </c>
      <c r="H1806" s="6">
        <v>88</v>
      </c>
      <c r="I1806" s="6">
        <v>88</v>
      </c>
      <c r="J1806" s="6">
        <f t="shared" si="28"/>
        <v>8.7999999999999995E-2</v>
      </c>
      <c r="K1806" s="6">
        <v>1</v>
      </c>
      <c r="L1806" s="6" t="s">
        <v>330</v>
      </c>
      <c r="M1806" s="6" t="s">
        <v>12</v>
      </c>
      <c r="N1806" s="6" t="s">
        <v>25</v>
      </c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</row>
    <row r="1807" spans="2:32" ht="30" customHeight="1">
      <c r="B1807" s="16">
        <v>1806</v>
      </c>
      <c r="C1807" s="6">
        <v>3016</v>
      </c>
      <c r="D1807" s="22">
        <v>61044300000</v>
      </c>
      <c r="E1807" s="23" t="s">
        <v>701</v>
      </c>
      <c r="F1807" s="27" t="s">
        <v>64</v>
      </c>
      <c r="G1807" s="6" t="s">
        <v>55</v>
      </c>
      <c r="H1807" s="6">
        <v>104</v>
      </c>
      <c r="I1807" s="6">
        <v>104</v>
      </c>
      <c r="J1807" s="6">
        <f t="shared" si="28"/>
        <v>0.104</v>
      </c>
      <c r="K1807" s="6">
        <v>1</v>
      </c>
      <c r="L1807" s="6" t="s">
        <v>330</v>
      </c>
      <c r="M1807" s="6" t="s">
        <v>18</v>
      </c>
      <c r="N1807" s="6" t="s">
        <v>36</v>
      </c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</row>
    <row r="1808" spans="2:32" ht="30" customHeight="1">
      <c r="B1808" s="16">
        <v>1807</v>
      </c>
      <c r="C1808" s="6">
        <v>3015</v>
      </c>
      <c r="D1808" s="22">
        <v>61044300000</v>
      </c>
      <c r="E1808" s="23" t="s">
        <v>701</v>
      </c>
      <c r="F1808" s="27" t="s">
        <v>64</v>
      </c>
      <c r="G1808" s="6" t="s">
        <v>55</v>
      </c>
      <c r="H1808" s="6">
        <v>100</v>
      </c>
      <c r="I1808" s="6">
        <v>100</v>
      </c>
      <c r="J1808" s="6">
        <f t="shared" si="28"/>
        <v>0.1</v>
      </c>
      <c r="K1808" s="6">
        <v>1</v>
      </c>
      <c r="L1808" s="6" t="s">
        <v>330</v>
      </c>
      <c r="M1808" s="6" t="s">
        <v>18</v>
      </c>
      <c r="N1808" s="6" t="s">
        <v>36</v>
      </c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</row>
    <row r="1809" spans="2:32" ht="45" customHeight="1">
      <c r="B1809" s="16">
        <v>1808</v>
      </c>
      <c r="C1809" s="6">
        <v>3014</v>
      </c>
      <c r="D1809" s="22">
        <v>61045300000</v>
      </c>
      <c r="E1809" s="23" t="s">
        <v>715</v>
      </c>
      <c r="F1809" s="27" t="s">
        <v>50</v>
      </c>
      <c r="G1809" s="6" t="s">
        <v>55</v>
      </c>
      <c r="H1809" s="6">
        <v>90</v>
      </c>
      <c r="I1809" s="6">
        <v>90</v>
      </c>
      <c r="J1809" s="6">
        <f t="shared" si="28"/>
        <v>0.09</v>
      </c>
      <c r="K1809" s="6">
        <v>1</v>
      </c>
      <c r="L1809" s="6" t="s">
        <v>330</v>
      </c>
      <c r="M1809" s="6" t="s">
        <v>12</v>
      </c>
      <c r="N1809" s="6" t="s">
        <v>36</v>
      </c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</row>
    <row r="1810" spans="2:32" ht="45" customHeight="1">
      <c r="B1810" s="16">
        <v>1809</v>
      </c>
      <c r="C1810" s="6">
        <v>3013</v>
      </c>
      <c r="D1810" s="22">
        <v>61045300000</v>
      </c>
      <c r="E1810" s="23" t="s">
        <v>715</v>
      </c>
      <c r="F1810" s="27" t="s">
        <v>50</v>
      </c>
      <c r="G1810" s="6" t="s">
        <v>55</v>
      </c>
      <c r="H1810" s="6">
        <v>78</v>
      </c>
      <c r="I1810" s="6">
        <v>78</v>
      </c>
      <c r="J1810" s="6">
        <f t="shared" si="28"/>
        <v>7.8E-2</v>
      </c>
      <c r="K1810" s="6">
        <v>1</v>
      </c>
      <c r="L1810" s="6" t="s">
        <v>330</v>
      </c>
      <c r="M1810" s="6" t="s">
        <v>12</v>
      </c>
      <c r="N1810" s="6" t="s">
        <v>36</v>
      </c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</row>
    <row r="1811" spans="2:32" ht="30" customHeight="1">
      <c r="B1811" s="16">
        <v>1810</v>
      </c>
      <c r="C1811" s="6">
        <v>3011</v>
      </c>
      <c r="D1811" s="22">
        <v>61034200090</v>
      </c>
      <c r="E1811" s="23" t="s">
        <v>512</v>
      </c>
      <c r="F1811" s="27" t="s">
        <v>69</v>
      </c>
      <c r="G1811" s="6" t="s">
        <v>23</v>
      </c>
      <c r="H1811" s="6">
        <v>138</v>
      </c>
      <c r="I1811" s="6">
        <v>138</v>
      </c>
      <c r="J1811" s="6">
        <f t="shared" si="28"/>
        <v>0.13800000000000001</v>
      </c>
      <c r="K1811" s="6">
        <v>1</v>
      </c>
      <c r="L1811" s="6" t="s">
        <v>330</v>
      </c>
      <c r="M1811" s="6" t="s">
        <v>12</v>
      </c>
      <c r="N1811" s="6" t="s">
        <v>25</v>
      </c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</row>
    <row r="1812" spans="2:32" ht="30" customHeight="1">
      <c r="B1812" s="16">
        <v>1811</v>
      </c>
      <c r="C1812" s="6">
        <v>3012</v>
      </c>
      <c r="D1812" s="22">
        <v>61034200090</v>
      </c>
      <c r="E1812" s="23" t="s">
        <v>512</v>
      </c>
      <c r="F1812" s="27" t="s">
        <v>69</v>
      </c>
      <c r="G1812" s="6" t="s">
        <v>23</v>
      </c>
      <c r="H1812" s="6">
        <v>134</v>
      </c>
      <c r="I1812" s="6">
        <v>134</v>
      </c>
      <c r="J1812" s="6">
        <f t="shared" si="28"/>
        <v>0.13400000000000001</v>
      </c>
      <c r="K1812" s="6">
        <v>1</v>
      </c>
      <c r="L1812" s="6" t="s">
        <v>330</v>
      </c>
      <c r="M1812" s="6" t="s">
        <v>12</v>
      </c>
      <c r="N1812" s="6" t="s">
        <v>25</v>
      </c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</row>
    <row r="1813" spans="2:32" ht="30" customHeight="1">
      <c r="B1813" s="16">
        <v>1812</v>
      </c>
      <c r="C1813" s="6">
        <v>3010</v>
      </c>
      <c r="D1813" s="22">
        <v>61043200000</v>
      </c>
      <c r="E1813" s="23" t="s">
        <v>718</v>
      </c>
      <c r="F1813" s="27" t="s">
        <v>154</v>
      </c>
      <c r="G1813" s="6" t="s">
        <v>55</v>
      </c>
      <c r="H1813" s="6">
        <v>242</v>
      </c>
      <c r="I1813" s="6">
        <v>242</v>
      </c>
      <c r="J1813" s="6">
        <f t="shared" si="28"/>
        <v>0.24199999999999999</v>
      </c>
      <c r="K1813" s="6">
        <v>1</v>
      </c>
      <c r="L1813" s="6" t="s">
        <v>330</v>
      </c>
      <c r="M1813" s="6" t="s">
        <v>12</v>
      </c>
      <c r="N1813" s="6" t="s">
        <v>25</v>
      </c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</row>
    <row r="1814" spans="2:32" ht="30" customHeight="1">
      <c r="B1814" s="16">
        <v>1813</v>
      </c>
      <c r="C1814" s="6">
        <v>3009</v>
      </c>
      <c r="D1814" s="22">
        <v>61043200000</v>
      </c>
      <c r="E1814" s="23" t="s">
        <v>718</v>
      </c>
      <c r="F1814" s="27" t="s">
        <v>154</v>
      </c>
      <c r="G1814" s="6" t="s">
        <v>55</v>
      </c>
      <c r="H1814" s="6">
        <v>262</v>
      </c>
      <c r="I1814" s="6">
        <v>262</v>
      </c>
      <c r="J1814" s="6">
        <f t="shared" si="28"/>
        <v>0.26200000000000001</v>
      </c>
      <c r="K1814" s="6">
        <v>1</v>
      </c>
      <c r="L1814" s="6" t="s">
        <v>330</v>
      </c>
      <c r="M1814" s="6" t="s">
        <v>12</v>
      </c>
      <c r="N1814" s="6" t="s">
        <v>25</v>
      </c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</row>
    <row r="1815" spans="2:32" ht="30" customHeight="1">
      <c r="B1815" s="16">
        <v>1814</v>
      </c>
      <c r="C1815" s="6">
        <v>3008</v>
      </c>
      <c r="D1815" s="22">
        <v>61033300000</v>
      </c>
      <c r="E1815" s="23" t="s">
        <v>697</v>
      </c>
      <c r="F1815" s="27" t="s">
        <v>154</v>
      </c>
      <c r="G1815" s="6" t="s">
        <v>23</v>
      </c>
      <c r="H1815" s="6">
        <v>266</v>
      </c>
      <c r="I1815" s="6">
        <v>266</v>
      </c>
      <c r="J1815" s="6">
        <f t="shared" si="28"/>
        <v>0.26600000000000001</v>
      </c>
      <c r="K1815" s="6">
        <v>1</v>
      </c>
      <c r="L1815" s="6" t="s">
        <v>330</v>
      </c>
      <c r="M1815" s="6" t="s">
        <v>18</v>
      </c>
      <c r="N1815" s="6" t="s">
        <v>36</v>
      </c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</row>
    <row r="1816" spans="2:32" ht="45" customHeight="1">
      <c r="B1816" s="16">
        <v>1815</v>
      </c>
      <c r="C1816" s="6">
        <v>3007</v>
      </c>
      <c r="D1816" s="22">
        <v>61091000000</v>
      </c>
      <c r="E1816" s="23" t="s">
        <v>717</v>
      </c>
      <c r="F1816" s="27" t="s">
        <v>332</v>
      </c>
      <c r="G1816" s="6" t="s">
        <v>23</v>
      </c>
      <c r="H1816" s="6">
        <v>180</v>
      </c>
      <c r="I1816" s="6">
        <v>180</v>
      </c>
      <c r="J1816" s="6">
        <f t="shared" si="28"/>
        <v>0.18</v>
      </c>
      <c r="K1816" s="6">
        <v>1</v>
      </c>
      <c r="L1816" s="6" t="s">
        <v>330</v>
      </c>
      <c r="M1816" s="6" t="s">
        <v>12</v>
      </c>
      <c r="N1816" s="6" t="s">
        <v>25</v>
      </c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</row>
    <row r="1817" spans="2:32" ht="45" customHeight="1">
      <c r="B1817" s="16">
        <v>1816</v>
      </c>
      <c r="C1817" s="6">
        <v>3005</v>
      </c>
      <c r="D1817" s="22">
        <v>62034231000</v>
      </c>
      <c r="E1817" s="23" t="s">
        <v>537</v>
      </c>
      <c r="F1817" s="27" t="s">
        <v>109</v>
      </c>
      <c r="G1817" s="6" t="s">
        <v>23</v>
      </c>
      <c r="H1817" s="6">
        <v>350</v>
      </c>
      <c r="I1817" s="6">
        <v>350</v>
      </c>
      <c r="J1817" s="6">
        <f t="shared" si="28"/>
        <v>0.35</v>
      </c>
      <c r="K1817" s="6">
        <v>1</v>
      </c>
      <c r="L1817" s="6" t="s">
        <v>330</v>
      </c>
      <c r="M1817" s="6" t="s">
        <v>12</v>
      </c>
      <c r="N1817" s="6" t="s">
        <v>25</v>
      </c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</row>
    <row r="1818" spans="2:32" ht="45" customHeight="1">
      <c r="B1818" s="16">
        <v>1817</v>
      </c>
      <c r="C1818" s="6">
        <v>3006</v>
      </c>
      <c r="D1818" s="22">
        <v>62034231000</v>
      </c>
      <c r="E1818" s="23" t="s">
        <v>537</v>
      </c>
      <c r="F1818" s="27" t="s">
        <v>109</v>
      </c>
      <c r="G1818" s="6" t="s">
        <v>23</v>
      </c>
      <c r="H1818" s="6">
        <v>292</v>
      </c>
      <c r="I1818" s="6">
        <v>292</v>
      </c>
      <c r="J1818" s="6">
        <f t="shared" si="28"/>
        <v>0.29199999999999998</v>
      </c>
      <c r="K1818" s="6">
        <v>1</v>
      </c>
      <c r="L1818" s="6" t="s">
        <v>330</v>
      </c>
      <c r="M1818" s="6" t="s">
        <v>12</v>
      </c>
      <c r="N1818" s="6" t="s">
        <v>25</v>
      </c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</row>
    <row r="1819" spans="2:32" ht="30" customHeight="1">
      <c r="B1819" s="16">
        <v>1818</v>
      </c>
      <c r="C1819" s="6">
        <v>3004</v>
      </c>
      <c r="D1819" s="22">
        <v>61034200090</v>
      </c>
      <c r="E1819" s="23" t="s">
        <v>512</v>
      </c>
      <c r="F1819" s="27" t="s">
        <v>69</v>
      </c>
      <c r="G1819" s="6" t="s">
        <v>23</v>
      </c>
      <c r="H1819" s="6">
        <v>92</v>
      </c>
      <c r="I1819" s="6">
        <v>92</v>
      </c>
      <c r="J1819" s="6">
        <f t="shared" si="28"/>
        <v>9.1999999999999998E-2</v>
      </c>
      <c r="K1819" s="6">
        <v>1</v>
      </c>
      <c r="L1819" s="6" t="s">
        <v>330</v>
      </c>
      <c r="M1819" s="6" t="s">
        <v>12</v>
      </c>
      <c r="N1819" s="6" t="s">
        <v>25</v>
      </c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</row>
    <row r="1820" spans="2:32" ht="30" customHeight="1">
      <c r="B1820" s="16">
        <v>1819</v>
      </c>
      <c r="C1820" s="6">
        <v>3003</v>
      </c>
      <c r="D1820" s="22">
        <v>61033200000</v>
      </c>
      <c r="E1820" s="23" t="s">
        <v>704</v>
      </c>
      <c r="F1820" s="27" t="s">
        <v>154</v>
      </c>
      <c r="G1820" s="6" t="s">
        <v>23</v>
      </c>
      <c r="H1820" s="6">
        <v>232</v>
      </c>
      <c r="I1820" s="6">
        <v>232</v>
      </c>
      <c r="J1820" s="6">
        <f t="shared" si="28"/>
        <v>0.23200000000000001</v>
      </c>
      <c r="K1820" s="6">
        <v>1</v>
      </c>
      <c r="L1820" s="6" t="s">
        <v>330</v>
      </c>
      <c r="M1820" s="6" t="s">
        <v>12</v>
      </c>
      <c r="N1820" s="6" t="s">
        <v>25</v>
      </c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</row>
    <row r="1821" spans="2:32" ht="30" customHeight="1">
      <c r="B1821" s="16">
        <v>1820</v>
      </c>
      <c r="C1821" s="6">
        <v>3002</v>
      </c>
      <c r="D1821" s="22">
        <v>61034300090</v>
      </c>
      <c r="E1821" s="23" t="s">
        <v>719</v>
      </c>
      <c r="F1821" s="27" t="s">
        <v>69</v>
      </c>
      <c r="G1821" s="6" t="s">
        <v>23</v>
      </c>
      <c r="H1821" s="6">
        <v>84</v>
      </c>
      <c r="I1821" s="6">
        <v>84</v>
      </c>
      <c r="J1821" s="6">
        <f t="shared" si="28"/>
        <v>8.4000000000000005E-2</v>
      </c>
      <c r="K1821" s="6">
        <v>1</v>
      </c>
      <c r="L1821" s="6" t="s">
        <v>330</v>
      </c>
      <c r="M1821" s="6" t="s">
        <v>12</v>
      </c>
      <c r="N1821" s="6" t="s">
        <v>36</v>
      </c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</row>
    <row r="1822" spans="2:32" ht="30" customHeight="1">
      <c r="B1822" s="16">
        <v>1821</v>
      </c>
      <c r="C1822" s="6">
        <v>3001</v>
      </c>
      <c r="D1822" s="22">
        <v>61124190000</v>
      </c>
      <c r="E1822" s="23" t="s">
        <v>720</v>
      </c>
      <c r="F1822" s="27" t="s">
        <v>171</v>
      </c>
      <c r="G1822" s="6" t="s">
        <v>55</v>
      </c>
      <c r="H1822" s="6">
        <v>94</v>
      </c>
      <c r="I1822" s="6">
        <v>94</v>
      </c>
      <c r="J1822" s="6"/>
      <c r="K1822" s="6">
        <v>1</v>
      </c>
      <c r="L1822" s="6" t="s">
        <v>330</v>
      </c>
      <c r="M1822" s="6" t="s">
        <v>18</v>
      </c>
      <c r="N1822" s="6" t="s">
        <v>36</v>
      </c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</row>
    <row r="1823" spans="2:32" ht="30" customHeight="1">
      <c r="B1823" s="16">
        <v>1822</v>
      </c>
      <c r="C1823" s="6">
        <v>3000</v>
      </c>
      <c r="D1823" s="22">
        <v>61046200000</v>
      </c>
      <c r="E1823" s="23" t="s">
        <v>545</v>
      </c>
      <c r="F1823" s="27" t="s">
        <v>69</v>
      </c>
      <c r="G1823" s="6" t="s">
        <v>55</v>
      </c>
      <c r="H1823" s="6">
        <v>32</v>
      </c>
      <c r="I1823" s="6">
        <v>32</v>
      </c>
      <c r="J1823" s="6">
        <f t="shared" ref="J1823:J1886" si="29">I1823/1000</f>
        <v>3.2000000000000001E-2</v>
      </c>
      <c r="K1823" s="6">
        <v>1</v>
      </c>
      <c r="L1823" s="6" t="s">
        <v>330</v>
      </c>
      <c r="M1823" s="6" t="s">
        <v>12</v>
      </c>
      <c r="N1823" s="6" t="s">
        <v>25</v>
      </c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</row>
    <row r="1824" spans="2:32" ht="30" customHeight="1">
      <c r="B1824" s="16">
        <v>1823</v>
      </c>
      <c r="C1824" s="6">
        <v>2999</v>
      </c>
      <c r="D1824" s="22">
        <v>62046318000</v>
      </c>
      <c r="E1824" s="23" t="s">
        <v>511</v>
      </c>
      <c r="F1824" s="27" t="s">
        <v>22</v>
      </c>
      <c r="G1824" s="6" t="s">
        <v>20</v>
      </c>
      <c r="H1824" s="6">
        <v>300</v>
      </c>
      <c r="I1824" s="6">
        <v>300</v>
      </c>
      <c r="J1824" s="6">
        <f t="shared" si="29"/>
        <v>0.3</v>
      </c>
      <c r="K1824" s="6">
        <v>1</v>
      </c>
      <c r="L1824" s="6" t="s">
        <v>330</v>
      </c>
      <c r="M1824" s="6" t="s">
        <v>18</v>
      </c>
      <c r="N1824" s="6" t="s">
        <v>36</v>
      </c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</row>
    <row r="1825" spans="2:32" ht="45" customHeight="1">
      <c r="B1825" s="16">
        <v>1824</v>
      </c>
      <c r="C1825" s="6">
        <v>2998</v>
      </c>
      <c r="D1825" s="22">
        <v>61044900000</v>
      </c>
      <c r="E1825" s="23" t="s">
        <v>684</v>
      </c>
      <c r="F1825" s="27" t="s">
        <v>64</v>
      </c>
      <c r="G1825" s="6" t="s">
        <v>55</v>
      </c>
      <c r="H1825" s="6">
        <v>62</v>
      </c>
      <c r="I1825" s="6">
        <v>62</v>
      </c>
      <c r="J1825" s="6">
        <f t="shared" si="29"/>
        <v>6.2E-2</v>
      </c>
      <c r="K1825" s="6">
        <v>1</v>
      </c>
      <c r="L1825" s="6" t="s">
        <v>330</v>
      </c>
      <c r="M1825" s="6" t="s">
        <v>18</v>
      </c>
      <c r="N1825" s="6" t="s">
        <v>149</v>
      </c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</row>
    <row r="1826" spans="2:32" ht="30" customHeight="1">
      <c r="B1826" s="16">
        <v>1825</v>
      </c>
      <c r="C1826" s="6">
        <v>2997</v>
      </c>
      <c r="D1826" s="22">
        <v>61046200000</v>
      </c>
      <c r="E1826" s="23" t="s">
        <v>545</v>
      </c>
      <c r="F1826" s="27" t="s">
        <v>69</v>
      </c>
      <c r="G1826" s="6" t="s">
        <v>55</v>
      </c>
      <c r="H1826" s="6">
        <v>66</v>
      </c>
      <c r="I1826" s="6">
        <v>66</v>
      </c>
      <c r="J1826" s="6">
        <f t="shared" si="29"/>
        <v>6.6000000000000003E-2</v>
      </c>
      <c r="K1826" s="6">
        <v>1</v>
      </c>
      <c r="L1826" s="6" t="s">
        <v>330</v>
      </c>
      <c r="M1826" s="6" t="s">
        <v>12</v>
      </c>
      <c r="N1826" s="6" t="s">
        <v>25</v>
      </c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</row>
    <row r="1827" spans="2:32" ht="30" customHeight="1">
      <c r="B1827" s="16">
        <v>1826</v>
      </c>
      <c r="C1827" s="6">
        <v>2995</v>
      </c>
      <c r="D1827" s="22">
        <v>62034235000</v>
      </c>
      <c r="E1827" s="23" t="s">
        <v>484</v>
      </c>
      <c r="F1827" s="27" t="s">
        <v>22</v>
      </c>
      <c r="G1827" s="6" t="s">
        <v>23</v>
      </c>
      <c r="H1827" s="6">
        <v>172</v>
      </c>
      <c r="I1827" s="6">
        <v>172</v>
      </c>
      <c r="J1827" s="6">
        <f t="shared" si="29"/>
        <v>0.17199999999999999</v>
      </c>
      <c r="K1827" s="6">
        <v>1</v>
      </c>
      <c r="L1827" s="6" t="s">
        <v>330</v>
      </c>
      <c r="M1827" s="6" t="s">
        <v>12</v>
      </c>
      <c r="N1827" s="6" t="s">
        <v>25</v>
      </c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</row>
    <row r="1828" spans="2:32" ht="30" customHeight="1">
      <c r="B1828" s="16">
        <v>1827</v>
      </c>
      <c r="C1828" s="6">
        <v>2996</v>
      </c>
      <c r="D1828" s="22">
        <v>61103091000</v>
      </c>
      <c r="E1828" s="23" t="s">
        <v>721</v>
      </c>
      <c r="F1828" s="27" t="s">
        <v>155</v>
      </c>
      <c r="G1828" s="6" t="s">
        <v>23</v>
      </c>
      <c r="H1828" s="6">
        <v>134</v>
      </c>
      <c r="I1828" s="6">
        <v>134</v>
      </c>
      <c r="J1828" s="6">
        <f t="shared" si="29"/>
        <v>0.13400000000000001</v>
      </c>
      <c r="K1828" s="6">
        <v>1</v>
      </c>
      <c r="L1828" s="6" t="s">
        <v>330</v>
      </c>
      <c r="M1828" s="6" t="s">
        <v>18</v>
      </c>
      <c r="N1828" s="6" t="s">
        <v>36</v>
      </c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</row>
    <row r="1829" spans="2:32" ht="30" customHeight="1">
      <c r="B1829" s="16">
        <v>1828</v>
      </c>
      <c r="C1829" s="6">
        <v>2994</v>
      </c>
      <c r="D1829" s="22">
        <v>61044300000</v>
      </c>
      <c r="E1829" s="23" t="s">
        <v>701</v>
      </c>
      <c r="F1829" s="27" t="s">
        <v>64</v>
      </c>
      <c r="G1829" s="6" t="s">
        <v>55</v>
      </c>
      <c r="H1829" s="6">
        <v>360</v>
      </c>
      <c r="I1829" s="6">
        <v>360</v>
      </c>
      <c r="J1829" s="6">
        <f t="shared" si="29"/>
        <v>0.36</v>
      </c>
      <c r="K1829" s="6">
        <v>1</v>
      </c>
      <c r="L1829" s="6" t="s">
        <v>330</v>
      </c>
      <c r="M1829" s="6" t="s">
        <v>18</v>
      </c>
      <c r="N1829" s="6" t="s">
        <v>36</v>
      </c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</row>
    <row r="1830" spans="2:32" ht="30" customHeight="1">
      <c r="B1830" s="16">
        <v>1829</v>
      </c>
      <c r="C1830" s="6">
        <v>2993</v>
      </c>
      <c r="D1830" s="22">
        <v>62046239000</v>
      </c>
      <c r="E1830" s="23" t="s">
        <v>546</v>
      </c>
      <c r="F1830" s="27" t="s">
        <v>22</v>
      </c>
      <c r="G1830" s="6" t="s">
        <v>55</v>
      </c>
      <c r="H1830" s="6">
        <v>286</v>
      </c>
      <c r="I1830" s="6">
        <v>286</v>
      </c>
      <c r="J1830" s="6">
        <f t="shared" si="29"/>
        <v>0.28599999999999998</v>
      </c>
      <c r="K1830" s="6">
        <v>1</v>
      </c>
      <c r="L1830" s="6" t="s">
        <v>330</v>
      </c>
      <c r="M1830" s="6" t="s">
        <v>18</v>
      </c>
      <c r="N1830" s="6" t="s">
        <v>25</v>
      </c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</row>
    <row r="1831" spans="2:32" ht="45" customHeight="1">
      <c r="B1831" s="16">
        <v>1830</v>
      </c>
      <c r="C1831" s="6">
        <v>2992</v>
      </c>
      <c r="D1831" s="22">
        <v>61091000000</v>
      </c>
      <c r="E1831" s="23" t="s">
        <v>708</v>
      </c>
      <c r="F1831" s="27" t="s">
        <v>332</v>
      </c>
      <c r="G1831" s="6" t="s">
        <v>55</v>
      </c>
      <c r="H1831" s="6">
        <v>176</v>
      </c>
      <c r="I1831" s="6">
        <v>176</v>
      </c>
      <c r="J1831" s="6">
        <f t="shared" si="29"/>
        <v>0.17599999999999999</v>
      </c>
      <c r="K1831" s="6">
        <v>1</v>
      </c>
      <c r="L1831" s="6" t="s">
        <v>330</v>
      </c>
      <c r="M1831" s="6" t="s">
        <v>18</v>
      </c>
      <c r="N1831" s="6" t="s">
        <v>25</v>
      </c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</row>
    <row r="1832" spans="2:32" ht="30" customHeight="1">
      <c r="B1832" s="16">
        <v>1831</v>
      </c>
      <c r="C1832" s="6">
        <v>2991</v>
      </c>
      <c r="D1832" s="22">
        <v>62023000000</v>
      </c>
      <c r="E1832" s="23" t="s">
        <v>722</v>
      </c>
      <c r="F1832" s="27" t="s">
        <v>62</v>
      </c>
      <c r="G1832" s="6" t="s">
        <v>55</v>
      </c>
      <c r="H1832" s="6">
        <v>234</v>
      </c>
      <c r="I1832" s="6">
        <v>234</v>
      </c>
      <c r="J1832" s="6">
        <f t="shared" si="29"/>
        <v>0.23400000000000001</v>
      </c>
      <c r="K1832" s="6">
        <v>1</v>
      </c>
      <c r="L1832" s="6" t="s">
        <v>330</v>
      </c>
      <c r="M1832" s="6" t="s">
        <v>12</v>
      </c>
      <c r="N1832" s="6" t="s">
        <v>25</v>
      </c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</row>
    <row r="1833" spans="2:32" ht="45" customHeight="1">
      <c r="B1833" s="16">
        <v>1832</v>
      </c>
      <c r="C1833" s="6">
        <v>2990</v>
      </c>
      <c r="D1833" s="22">
        <v>61091000000</v>
      </c>
      <c r="E1833" s="23" t="s">
        <v>708</v>
      </c>
      <c r="F1833" s="27" t="s">
        <v>332</v>
      </c>
      <c r="G1833" s="6" t="s">
        <v>55</v>
      </c>
      <c r="H1833" s="6">
        <v>240</v>
      </c>
      <c r="I1833" s="6">
        <v>240</v>
      </c>
      <c r="J1833" s="6">
        <f t="shared" si="29"/>
        <v>0.24</v>
      </c>
      <c r="K1833" s="6">
        <v>1</v>
      </c>
      <c r="L1833" s="6" t="s">
        <v>330</v>
      </c>
      <c r="M1833" s="6" t="s">
        <v>12</v>
      </c>
      <c r="N1833" s="6" t="s">
        <v>25</v>
      </c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</row>
    <row r="1834" spans="2:32" ht="45" customHeight="1">
      <c r="B1834" s="16">
        <v>1833</v>
      </c>
      <c r="C1834" s="6">
        <v>2989</v>
      </c>
      <c r="D1834" s="22">
        <v>61045200000</v>
      </c>
      <c r="E1834" s="23" t="s">
        <v>723</v>
      </c>
      <c r="F1834" s="27" t="s">
        <v>50</v>
      </c>
      <c r="G1834" s="6" t="s">
        <v>55</v>
      </c>
      <c r="H1834" s="6">
        <v>202</v>
      </c>
      <c r="I1834" s="6">
        <v>202</v>
      </c>
      <c r="J1834" s="6">
        <f t="shared" si="29"/>
        <v>0.20200000000000001</v>
      </c>
      <c r="K1834" s="6">
        <v>1</v>
      </c>
      <c r="L1834" s="6" t="s">
        <v>330</v>
      </c>
      <c r="M1834" s="6" t="s">
        <v>12</v>
      </c>
      <c r="N1834" s="6" t="s">
        <v>25</v>
      </c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</row>
    <row r="1835" spans="2:32" ht="30" customHeight="1">
      <c r="B1835" s="16">
        <v>1834</v>
      </c>
      <c r="C1835" s="6">
        <v>2988</v>
      </c>
      <c r="D1835" s="22">
        <v>61044200000</v>
      </c>
      <c r="E1835" s="23" t="s">
        <v>700</v>
      </c>
      <c r="F1835" s="27" t="s">
        <v>64</v>
      </c>
      <c r="G1835" s="6" t="s">
        <v>55</v>
      </c>
      <c r="H1835" s="6">
        <v>178</v>
      </c>
      <c r="I1835" s="6">
        <v>178</v>
      </c>
      <c r="J1835" s="6">
        <f t="shared" si="29"/>
        <v>0.17799999999999999</v>
      </c>
      <c r="K1835" s="6">
        <v>1</v>
      </c>
      <c r="L1835" s="6" t="s">
        <v>330</v>
      </c>
      <c r="M1835" s="6" t="s">
        <v>12</v>
      </c>
      <c r="N1835" s="6" t="s">
        <v>25</v>
      </c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</row>
    <row r="1836" spans="2:32" ht="45" customHeight="1">
      <c r="B1836" s="16">
        <v>1835</v>
      </c>
      <c r="C1836" s="6">
        <v>2987</v>
      </c>
      <c r="D1836" s="22">
        <v>61091000000</v>
      </c>
      <c r="E1836" s="23" t="s">
        <v>708</v>
      </c>
      <c r="F1836" s="27" t="s">
        <v>332</v>
      </c>
      <c r="G1836" s="6" t="s">
        <v>55</v>
      </c>
      <c r="H1836" s="6">
        <v>172</v>
      </c>
      <c r="I1836" s="6">
        <v>172</v>
      </c>
      <c r="J1836" s="6">
        <f t="shared" si="29"/>
        <v>0.17199999999999999</v>
      </c>
      <c r="K1836" s="6">
        <v>1</v>
      </c>
      <c r="L1836" s="6" t="s">
        <v>330</v>
      </c>
      <c r="M1836" s="6" t="s">
        <v>12</v>
      </c>
      <c r="N1836" s="6" t="s">
        <v>25</v>
      </c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</row>
    <row r="1837" spans="2:32" ht="30" customHeight="1">
      <c r="B1837" s="16">
        <v>1836</v>
      </c>
      <c r="C1837" s="6">
        <v>2986</v>
      </c>
      <c r="D1837" s="22">
        <v>61046200000</v>
      </c>
      <c r="E1837" s="23" t="s">
        <v>545</v>
      </c>
      <c r="F1837" s="27" t="s">
        <v>69</v>
      </c>
      <c r="G1837" s="6" t="s">
        <v>55</v>
      </c>
      <c r="H1837" s="6">
        <v>34</v>
      </c>
      <c r="I1837" s="6">
        <v>34</v>
      </c>
      <c r="J1837" s="6">
        <f t="shared" si="29"/>
        <v>3.4000000000000002E-2</v>
      </c>
      <c r="K1837" s="6">
        <v>1</v>
      </c>
      <c r="L1837" s="6" t="s">
        <v>330</v>
      </c>
      <c r="M1837" s="6" t="s">
        <v>12</v>
      </c>
      <c r="N1837" s="6" t="s">
        <v>25</v>
      </c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</row>
    <row r="1838" spans="2:32" ht="30" customHeight="1">
      <c r="B1838" s="16">
        <v>1837</v>
      </c>
      <c r="C1838" s="6">
        <v>2985</v>
      </c>
      <c r="D1838" s="22">
        <v>61124190000</v>
      </c>
      <c r="E1838" s="23" t="s">
        <v>720</v>
      </c>
      <c r="F1838" s="27" t="s">
        <v>171</v>
      </c>
      <c r="G1838" s="6" t="s">
        <v>55</v>
      </c>
      <c r="H1838" s="6">
        <v>110</v>
      </c>
      <c r="I1838" s="6">
        <v>110</v>
      </c>
      <c r="J1838" s="6">
        <f t="shared" si="29"/>
        <v>0.11</v>
      </c>
      <c r="K1838" s="6">
        <v>1</v>
      </c>
      <c r="L1838" s="6" t="s">
        <v>330</v>
      </c>
      <c r="M1838" s="6" t="s">
        <v>18</v>
      </c>
      <c r="N1838" s="6" t="s">
        <v>36</v>
      </c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</row>
    <row r="1839" spans="2:32" ht="60" customHeight="1">
      <c r="B1839" s="16">
        <v>1838</v>
      </c>
      <c r="C1839" s="6">
        <v>2984</v>
      </c>
      <c r="D1839" s="22">
        <v>61112090000</v>
      </c>
      <c r="E1839" s="23" t="s">
        <v>692</v>
      </c>
      <c r="F1839" s="27" t="s">
        <v>324</v>
      </c>
      <c r="G1839" s="6" t="s">
        <v>55</v>
      </c>
      <c r="H1839" s="6">
        <v>36</v>
      </c>
      <c r="I1839" s="6">
        <v>36</v>
      </c>
      <c r="J1839" s="6">
        <f t="shared" si="29"/>
        <v>3.5999999999999997E-2</v>
      </c>
      <c r="K1839" s="6">
        <v>1</v>
      </c>
      <c r="L1839" s="6" t="s">
        <v>330</v>
      </c>
      <c r="M1839" s="6" t="s">
        <v>18</v>
      </c>
      <c r="N1839" s="6" t="s">
        <v>25</v>
      </c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</row>
    <row r="1840" spans="2:32" ht="45" customHeight="1">
      <c r="B1840" s="16">
        <v>1839</v>
      </c>
      <c r="C1840" s="6">
        <v>2983</v>
      </c>
      <c r="D1840" s="22">
        <v>61091000000</v>
      </c>
      <c r="E1840" s="23" t="s">
        <v>717</v>
      </c>
      <c r="F1840" s="27" t="s">
        <v>332</v>
      </c>
      <c r="G1840" s="6" t="s">
        <v>23</v>
      </c>
      <c r="H1840" s="6">
        <v>54</v>
      </c>
      <c r="I1840" s="6">
        <v>54</v>
      </c>
      <c r="J1840" s="6">
        <f t="shared" si="29"/>
        <v>5.3999999999999999E-2</v>
      </c>
      <c r="K1840" s="6">
        <v>1</v>
      </c>
      <c r="L1840" s="6" t="s">
        <v>330</v>
      </c>
      <c r="M1840" s="6" t="s">
        <v>12</v>
      </c>
      <c r="N1840" s="6" t="s">
        <v>25</v>
      </c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</row>
    <row r="1841" spans="2:32" ht="60" customHeight="1">
      <c r="B1841" s="16">
        <v>1840</v>
      </c>
      <c r="C1841" s="6">
        <v>2982</v>
      </c>
      <c r="D1841" s="22">
        <v>61112090000</v>
      </c>
      <c r="E1841" s="23" t="s">
        <v>696</v>
      </c>
      <c r="F1841" s="27" t="s">
        <v>324</v>
      </c>
      <c r="G1841" s="6" t="s">
        <v>23</v>
      </c>
      <c r="H1841" s="6">
        <v>68</v>
      </c>
      <c r="I1841" s="6">
        <v>68</v>
      </c>
      <c r="J1841" s="6">
        <f t="shared" si="29"/>
        <v>6.8000000000000005E-2</v>
      </c>
      <c r="K1841" s="6">
        <v>1</v>
      </c>
      <c r="L1841" s="6" t="s">
        <v>330</v>
      </c>
      <c r="M1841" s="6" t="s">
        <v>12</v>
      </c>
      <c r="N1841" s="6" t="s">
        <v>25</v>
      </c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</row>
    <row r="1842" spans="2:32" ht="60" customHeight="1">
      <c r="B1842" s="16">
        <v>1841</v>
      </c>
      <c r="C1842" s="6">
        <v>2981</v>
      </c>
      <c r="D1842" s="22">
        <v>61113090000</v>
      </c>
      <c r="E1842" s="23" t="s">
        <v>724</v>
      </c>
      <c r="F1842" s="27" t="s">
        <v>324</v>
      </c>
      <c r="G1842" s="6" t="s">
        <v>23</v>
      </c>
      <c r="H1842" s="6">
        <v>72</v>
      </c>
      <c r="I1842" s="6">
        <v>72</v>
      </c>
      <c r="J1842" s="6">
        <f t="shared" si="29"/>
        <v>7.1999999999999995E-2</v>
      </c>
      <c r="K1842" s="6">
        <v>1</v>
      </c>
      <c r="L1842" s="6" t="s">
        <v>330</v>
      </c>
      <c r="M1842" s="6" t="s">
        <v>12</v>
      </c>
      <c r="N1842" s="6" t="s">
        <v>36</v>
      </c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</row>
    <row r="1843" spans="2:32" ht="30" customHeight="1">
      <c r="B1843" s="16">
        <v>1842</v>
      </c>
      <c r="C1843" s="6">
        <v>2980</v>
      </c>
      <c r="D1843" s="22">
        <v>61091000000</v>
      </c>
      <c r="E1843" s="23" t="s">
        <v>605</v>
      </c>
      <c r="F1843" s="27" t="s">
        <v>46</v>
      </c>
      <c r="G1843" s="6" t="s">
        <v>55</v>
      </c>
      <c r="H1843" s="6">
        <v>74</v>
      </c>
      <c r="I1843" s="6">
        <v>74</v>
      </c>
      <c r="J1843" s="6">
        <f t="shared" si="29"/>
        <v>7.3999999999999996E-2</v>
      </c>
      <c r="K1843" s="6">
        <v>1</v>
      </c>
      <c r="L1843" s="6" t="s">
        <v>330</v>
      </c>
      <c r="M1843" s="6" t="s">
        <v>12</v>
      </c>
      <c r="N1843" s="6" t="s">
        <v>25</v>
      </c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</row>
    <row r="1844" spans="2:32" ht="45" customHeight="1">
      <c r="B1844" s="16">
        <v>1843</v>
      </c>
      <c r="C1844" s="6">
        <v>2979</v>
      </c>
      <c r="D1844" s="22">
        <v>62046239000</v>
      </c>
      <c r="E1844" s="23" t="s">
        <v>543</v>
      </c>
      <c r="F1844" s="27" t="s">
        <v>114</v>
      </c>
      <c r="G1844" s="6" t="s">
        <v>55</v>
      </c>
      <c r="H1844" s="6">
        <v>118</v>
      </c>
      <c r="I1844" s="6">
        <v>118</v>
      </c>
      <c r="J1844" s="6">
        <f t="shared" si="29"/>
        <v>0.11799999999999999</v>
      </c>
      <c r="K1844" s="6">
        <v>1</v>
      </c>
      <c r="L1844" s="6" t="s">
        <v>330</v>
      </c>
      <c r="M1844" s="6" t="s">
        <v>12</v>
      </c>
      <c r="N1844" s="6" t="s">
        <v>25</v>
      </c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</row>
    <row r="1845" spans="2:32" ht="30" customHeight="1">
      <c r="B1845" s="16">
        <v>1844</v>
      </c>
      <c r="C1845" s="6">
        <v>2978</v>
      </c>
      <c r="D1845" s="22">
        <v>61034200090</v>
      </c>
      <c r="E1845" s="23" t="s">
        <v>512</v>
      </c>
      <c r="F1845" s="27" t="s">
        <v>69</v>
      </c>
      <c r="G1845" s="6" t="s">
        <v>23</v>
      </c>
      <c r="H1845" s="6">
        <v>156</v>
      </c>
      <c r="I1845" s="6">
        <v>156</v>
      </c>
      <c r="J1845" s="6">
        <f t="shared" si="29"/>
        <v>0.156</v>
      </c>
      <c r="K1845" s="6">
        <v>1</v>
      </c>
      <c r="L1845" s="6" t="s">
        <v>330</v>
      </c>
      <c r="M1845" s="6" t="s">
        <v>12</v>
      </c>
      <c r="N1845" s="6" t="s">
        <v>25</v>
      </c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</row>
    <row r="1846" spans="2:32" ht="30" customHeight="1">
      <c r="B1846" s="16">
        <v>1845</v>
      </c>
      <c r="C1846" s="6">
        <v>2977</v>
      </c>
      <c r="D1846" s="22">
        <v>61034300090</v>
      </c>
      <c r="E1846" s="23" t="s">
        <v>719</v>
      </c>
      <c r="F1846" s="27" t="s">
        <v>69</v>
      </c>
      <c r="G1846" s="6" t="s">
        <v>23</v>
      </c>
      <c r="H1846" s="6">
        <v>206</v>
      </c>
      <c r="I1846" s="6">
        <v>206</v>
      </c>
      <c r="J1846" s="6">
        <f t="shared" si="29"/>
        <v>0.20599999999999999</v>
      </c>
      <c r="K1846" s="6">
        <v>1</v>
      </c>
      <c r="L1846" s="6" t="s">
        <v>330</v>
      </c>
      <c r="M1846" s="6" t="s">
        <v>12</v>
      </c>
      <c r="N1846" s="6" t="s">
        <v>36</v>
      </c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</row>
    <row r="1847" spans="2:32" ht="30" customHeight="1">
      <c r="B1847" s="16">
        <v>1846</v>
      </c>
      <c r="C1847" s="6">
        <v>2976</v>
      </c>
      <c r="D1847" s="22">
        <v>65050090000</v>
      </c>
      <c r="E1847" s="23" t="s">
        <v>716</v>
      </c>
      <c r="F1847" s="27" t="s">
        <v>73</v>
      </c>
      <c r="G1847" s="6" t="s">
        <v>55</v>
      </c>
      <c r="H1847" s="6">
        <v>272</v>
      </c>
      <c r="I1847" s="6">
        <v>272</v>
      </c>
      <c r="J1847" s="6">
        <f t="shared" si="29"/>
        <v>0.27200000000000002</v>
      </c>
      <c r="K1847" s="6">
        <v>1</v>
      </c>
      <c r="L1847" s="6" t="s">
        <v>330</v>
      </c>
      <c r="M1847" s="6" t="s">
        <v>12</v>
      </c>
      <c r="N1847" s="6" t="s">
        <v>25</v>
      </c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</row>
    <row r="1848" spans="2:32" ht="45" customHeight="1">
      <c r="B1848" s="16">
        <v>1847</v>
      </c>
      <c r="C1848" s="6">
        <v>2975</v>
      </c>
      <c r="D1848" s="22">
        <v>61034200090</v>
      </c>
      <c r="E1848" s="23" t="s">
        <v>725</v>
      </c>
      <c r="F1848" s="27" t="s">
        <v>183</v>
      </c>
      <c r="G1848" s="6" t="s">
        <v>23</v>
      </c>
      <c r="H1848" s="6">
        <v>64</v>
      </c>
      <c r="I1848" s="6">
        <v>64</v>
      </c>
      <c r="J1848" s="6">
        <f t="shared" si="29"/>
        <v>6.4000000000000001E-2</v>
      </c>
      <c r="K1848" s="6">
        <v>1</v>
      </c>
      <c r="L1848" s="6" t="s">
        <v>330</v>
      </c>
      <c r="M1848" s="6" t="s">
        <v>18</v>
      </c>
      <c r="N1848" s="6" t="s">
        <v>25</v>
      </c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</row>
    <row r="1849" spans="2:32" ht="30" customHeight="1">
      <c r="B1849" s="16">
        <v>1848</v>
      </c>
      <c r="C1849" s="6">
        <v>2974</v>
      </c>
      <c r="D1849" s="22">
        <v>61034200090</v>
      </c>
      <c r="E1849" s="23" t="s">
        <v>512</v>
      </c>
      <c r="F1849" s="27" t="s">
        <v>69</v>
      </c>
      <c r="G1849" s="6" t="s">
        <v>23</v>
      </c>
      <c r="H1849" s="6">
        <v>140</v>
      </c>
      <c r="I1849" s="6">
        <v>140</v>
      </c>
      <c r="J1849" s="6">
        <f t="shared" si="29"/>
        <v>0.14000000000000001</v>
      </c>
      <c r="K1849" s="6">
        <v>1</v>
      </c>
      <c r="L1849" s="6" t="s">
        <v>330</v>
      </c>
      <c r="M1849" s="6" t="s">
        <v>12</v>
      </c>
      <c r="N1849" s="6" t="s">
        <v>25</v>
      </c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</row>
    <row r="1850" spans="2:32" ht="30" customHeight="1">
      <c r="B1850" s="16">
        <v>1849</v>
      </c>
      <c r="C1850" s="6">
        <v>2973</v>
      </c>
      <c r="D1850" s="22">
        <v>61091000000</v>
      </c>
      <c r="E1850" s="23" t="s">
        <v>631</v>
      </c>
      <c r="F1850" s="27" t="s">
        <v>46</v>
      </c>
      <c r="G1850" s="6" t="s">
        <v>23</v>
      </c>
      <c r="H1850" s="6">
        <v>64</v>
      </c>
      <c r="I1850" s="6">
        <v>64</v>
      </c>
      <c r="J1850" s="6">
        <f t="shared" si="29"/>
        <v>6.4000000000000001E-2</v>
      </c>
      <c r="K1850" s="6">
        <v>1</v>
      </c>
      <c r="L1850" s="6" t="s">
        <v>330</v>
      </c>
      <c r="M1850" s="6" t="s">
        <v>12</v>
      </c>
      <c r="N1850" s="6" t="s">
        <v>25</v>
      </c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</row>
    <row r="1851" spans="2:32" ht="30" customHeight="1">
      <c r="B1851" s="16">
        <v>1850</v>
      </c>
      <c r="C1851" s="6">
        <v>2972</v>
      </c>
      <c r="D1851" s="22">
        <v>61034200090</v>
      </c>
      <c r="E1851" s="23" t="s">
        <v>512</v>
      </c>
      <c r="F1851" s="27" t="s">
        <v>69</v>
      </c>
      <c r="G1851" s="6" t="s">
        <v>23</v>
      </c>
      <c r="H1851" s="6">
        <v>96</v>
      </c>
      <c r="I1851" s="6">
        <v>96</v>
      </c>
      <c r="J1851" s="6">
        <f t="shared" si="29"/>
        <v>9.6000000000000002E-2</v>
      </c>
      <c r="K1851" s="6">
        <v>1</v>
      </c>
      <c r="L1851" s="6" t="s">
        <v>330</v>
      </c>
      <c r="M1851" s="6" t="s">
        <v>12</v>
      </c>
      <c r="N1851" s="6" t="s">
        <v>25</v>
      </c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</row>
    <row r="1852" spans="2:32" ht="45" customHeight="1">
      <c r="B1852" s="16">
        <v>1851</v>
      </c>
      <c r="C1852" s="6">
        <v>2971</v>
      </c>
      <c r="D1852" s="22">
        <v>61044900000</v>
      </c>
      <c r="E1852" s="23" t="s">
        <v>684</v>
      </c>
      <c r="F1852" s="27" t="s">
        <v>64</v>
      </c>
      <c r="G1852" s="6" t="s">
        <v>55</v>
      </c>
      <c r="H1852" s="6">
        <v>144</v>
      </c>
      <c r="I1852" s="6">
        <v>144</v>
      </c>
      <c r="J1852" s="6">
        <f t="shared" si="29"/>
        <v>0.14399999999999999</v>
      </c>
      <c r="K1852" s="6">
        <v>1</v>
      </c>
      <c r="L1852" s="6" t="s">
        <v>330</v>
      </c>
      <c r="M1852" s="6" t="s">
        <v>18</v>
      </c>
      <c r="N1852" s="6" t="s">
        <v>149</v>
      </c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</row>
    <row r="1853" spans="2:32" ht="30" customHeight="1">
      <c r="B1853" s="16">
        <v>1852</v>
      </c>
      <c r="C1853" s="6">
        <v>2970</v>
      </c>
      <c r="D1853" s="22">
        <v>61091000000</v>
      </c>
      <c r="E1853" s="23" t="s">
        <v>605</v>
      </c>
      <c r="F1853" s="27" t="s">
        <v>46</v>
      </c>
      <c r="G1853" s="6" t="s">
        <v>55</v>
      </c>
      <c r="H1853" s="6">
        <v>64</v>
      </c>
      <c r="I1853" s="6">
        <v>64</v>
      </c>
      <c r="J1853" s="6">
        <f t="shared" si="29"/>
        <v>6.4000000000000001E-2</v>
      </c>
      <c r="K1853" s="6">
        <v>1</v>
      </c>
      <c r="L1853" s="6" t="s">
        <v>330</v>
      </c>
      <c r="M1853" s="6" t="s">
        <v>12</v>
      </c>
      <c r="N1853" s="6" t="s">
        <v>25</v>
      </c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</row>
    <row r="1854" spans="2:32" ht="60" customHeight="1">
      <c r="B1854" s="16">
        <v>1853</v>
      </c>
      <c r="C1854" s="6">
        <v>2969</v>
      </c>
      <c r="D1854" s="22">
        <v>61112090000</v>
      </c>
      <c r="E1854" s="23" t="s">
        <v>696</v>
      </c>
      <c r="F1854" s="27" t="s">
        <v>333</v>
      </c>
      <c r="G1854" s="6" t="s">
        <v>23</v>
      </c>
      <c r="H1854" s="6">
        <v>74</v>
      </c>
      <c r="I1854" s="6">
        <v>74</v>
      </c>
      <c r="J1854" s="6">
        <f t="shared" si="29"/>
        <v>7.3999999999999996E-2</v>
      </c>
      <c r="K1854" s="6">
        <v>1</v>
      </c>
      <c r="L1854" s="6" t="s">
        <v>330</v>
      </c>
      <c r="M1854" s="6" t="s">
        <v>12</v>
      </c>
      <c r="N1854" s="6" t="s">
        <v>25</v>
      </c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</row>
    <row r="1855" spans="2:32" ht="30" customHeight="1">
      <c r="B1855" s="16">
        <v>1854</v>
      </c>
      <c r="C1855" s="6">
        <v>2968</v>
      </c>
      <c r="D1855" s="22">
        <v>61091000000</v>
      </c>
      <c r="E1855" s="23" t="s">
        <v>631</v>
      </c>
      <c r="F1855" s="27" t="s">
        <v>46</v>
      </c>
      <c r="G1855" s="6" t="s">
        <v>23</v>
      </c>
      <c r="H1855" s="6">
        <v>58</v>
      </c>
      <c r="I1855" s="6">
        <v>58</v>
      </c>
      <c r="J1855" s="6">
        <f t="shared" si="29"/>
        <v>5.8000000000000003E-2</v>
      </c>
      <c r="K1855" s="6">
        <v>1</v>
      </c>
      <c r="L1855" s="6" t="s">
        <v>330</v>
      </c>
      <c r="M1855" s="6" t="s">
        <v>12</v>
      </c>
      <c r="N1855" s="6" t="s">
        <v>25</v>
      </c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</row>
    <row r="1856" spans="2:32" ht="45" customHeight="1">
      <c r="B1856" s="16">
        <v>1855</v>
      </c>
      <c r="C1856" s="6">
        <v>2967</v>
      </c>
      <c r="D1856" s="22">
        <v>61045200000</v>
      </c>
      <c r="E1856" s="23" t="s">
        <v>633</v>
      </c>
      <c r="F1856" s="27" t="s">
        <v>334</v>
      </c>
      <c r="G1856" s="6" t="s">
        <v>55</v>
      </c>
      <c r="H1856" s="6">
        <v>176</v>
      </c>
      <c r="I1856" s="6">
        <v>176</v>
      </c>
      <c r="J1856" s="6">
        <f t="shared" si="29"/>
        <v>0.17599999999999999</v>
      </c>
      <c r="K1856" s="6">
        <v>1</v>
      </c>
      <c r="L1856" s="6" t="s">
        <v>330</v>
      </c>
      <c r="M1856" s="6" t="s">
        <v>12</v>
      </c>
      <c r="N1856" s="6" t="s">
        <v>25</v>
      </c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</row>
    <row r="1857" spans="2:32" ht="30" customHeight="1">
      <c r="B1857" s="16">
        <v>1856</v>
      </c>
      <c r="C1857" s="6">
        <v>2966</v>
      </c>
      <c r="D1857" s="22">
        <v>61103091000</v>
      </c>
      <c r="E1857" s="23" t="s">
        <v>721</v>
      </c>
      <c r="F1857" s="27" t="s">
        <v>155</v>
      </c>
      <c r="G1857" s="6" t="s">
        <v>23</v>
      </c>
      <c r="H1857" s="6">
        <v>116</v>
      </c>
      <c r="I1857" s="6">
        <v>116</v>
      </c>
      <c r="J1857" s="6">
        <f t="shared" si="29"/>
        <v>0.11600000000000001</v>
      </c>
      <c r="K1857" s="6">
        <v>1</v>
      </c>
      <c r="L1857" s="6" t="s">
        <v>330</v>
      </c>
      <c r="M1857" s="6" t="s">
        <v>108</v>
      </c>
      <c r="N1857" s="6" t="s">
        <v>156</v>
      </c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</row>
    <row r="1858" spans="2:32" ht="45" customHeight="1">
      <c r="B1858" s="16">
        <v>1857</v>
      </c>
      <c r="C1858" s="6">
        <v>2965</v>
      </c>
      <c r="D1858" s="22">
        <v>61044900000</v>
      </c>
      <c r="E1858" s="23" t="s">
        <v>684</v>
      </c>
      <c r="F1858" s="27" t="s">
        <v>64</v>
      </c>
      <c r="G1858" s="6" t="s">
        <v>55</v>
      </c>
      <c r="H1858" s="6">
        <v>296</v>
      </c>
      <c r="I1858" s="6">
        <v>296</v>
      </c>
      <c r="J1858" s="6">
        <f t="shared" si="29"/>
        <v>0.29599999999999999</v>
      </c>
      <c r="K1858" s="6">
        <v>1</v>
      </c>
      <c r="L1858" s="6" t="s">
        <v>330</v>
      </c>
      <c r="M1858" s="6" t="s">
        <v>18</v>
      </c>
      <c r="N1858" s="6" t="s">
        <v>149</v>
      </c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</row>
    <row r="1859" spans="2:32" ht="45" customHeight="1">
      <c r="B1859" s="16">
        <v>1858</v>
      </c>
      <c r="C1859" s="6">
        <v>2964</v>
      </c>
      <c r="D1859" s="22">
        <v>61061000000</v>
      </c>
      <c r="E1859" s="23" t="s">
        <v>542</v>
      </c>
      <c r="F1859" s="27" t="s">
        <v>47</v>
      </c>
      <c r="G1859" s="6" t="s">
        <v>55</v>
      </c>
      <c r="H1859" s="6">
        <v>62</v>
      </c>
      <c r="I1859" s="6">
        <v>62</v>
      </c>
      <c r="J1859" s="6">
        <f t="shared" si="29"/>
        <v>6.2E-2</v>
      </c>
      <c r="K1859" s="6">
        <v>1</v>
      </c>
      <c r="L1859" s="6" t="s">
        <v>330</v>
      </c>
      <c r="M1859" s="6" t="s">
        <v>18</v>
      </c>
      <c r="N1859" s="6" t="s">
        <v>25</v>
      </c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</row>
    <row r="1860" spans="2:32" ht="30" customHeight="1">
      <c r="B1860" s="16">
        <v>1859</v>
      </c>
      <c r="C1860" s="6">
        <v>2963</v>
      </c>
      <c r="D1860" s="22">
        <v>61091000000</v>
      </c>
      <c r="E1860" s="23" t="s">
        <v>631</v>
      </c>
      <c r="F1860" s="27" t="s">
        <v>46</v>
      </c>
      <c r="G1860" s="6" t="s">
        <v>23</v>
      </c>
      <c r="H1860" s="6">
        <v>52</v>
      </c>
      <c r="I1860" s="6">
        <v>52</v>
      </c>
      <c r="J1860" s="6">
        <f t="shared" si="29"/>
        <v>5.1999999999999998E-2</v>
      </c>
      <c r="K1860" s="6">
        <v>1</v>
      </c>
      <c r="L1860" s="6" t="s">
        <v>330</v>
      </c>
      <c r="M1860" s="6" t="s">
        <v>12</v>
      </c>
      <c r="N1860" s="6" t="s">
        <v>25</v>
      </c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</row>
    <row r="1861" spans="2:32" ht="30" customHeight="1">
      <c r="B1861" s="16">
        <v>1860</v>
      </c>
      <c r="C1861" s="6">
        <v>2962</v>
      </c>
      <c r="D1861" s="22">
        <v>61034200090</v>
      </c>
      <c r="E1861" s="23" t="s">
        <v>512</v>
      </c>
      <c r="F1861" s="27" t="s">
        <v>69</v>
      </c>
      <c r="G1861" s="6" t="s">
        <v>23</v>
      </c>
      <c r="H1861" s="6">
        <v>92</v>
      </c>
      <c r="I1861" s="6">
        <v>92</v>
      </c>
      <c r="J1861" s="6">
        <f t="shared" si="29"/>
        <v>9.1999999999999998E-2</v>
      </c>
      <c r="K1861" s="6">
        <v>1</v>
      </c>
      <c r="L1861" s="6" t="s">
        <v>330</v>
      </c>
      <c r="M1861" s="6" t="s">
        <v>12</v>
      </c>
      <c r="N1861" s="6" t="s">
        <v>25</v>
      </c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</row>
    <row r="1862" spans="2:32" ht="30" customHeight="1">
      <c r="B1862" s="16">
        <v>1861</v>
      </c>
      <c r="C1862" s="6">
        <v>2961</v>
      </c>
      <c r="D1862" s="22">
        <v>61034200090</v>
      </c>
      <c r="E1862" s="23" t="s">
        <v>512</v>
      </c>
      <c r="F1862" s="27" t="s">
        <v>69</v>
      </c>
      <c r="G1862" s="6" t="s">
        <v>23</v>
      </c>
      <c r="H1862" s="6">
        <v>122</v>
      </c>
      <c r="I1862" s="6">
        <v>122</v>
      </c>
      <c r="J1862" s="6">
        <f t="shared" si="29"/>
        <v>0.122</v>
      </c>
      <c r="K1862" s="6">
        <v>1</v>
      </c>
      <c r="L1862" s="6" t="s">
        <v>330</v>
      </c>
      <c r="M1862" s="6" t="s">
        <v>12</v>
      </c>
      <c r="N1862" s="6" t="s">
        <v>25</v>
      </c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</row>
    <row r="1863" spans="2:32" ht="30" customHeight="1">
      <c r="B1863" s="16">
        <v>1862</v>
      </c>
      <c r="C1863" s="6">
        <v>2960</v>
      </c>
      <c r="D1863" s="22">
        <v>61034200090</v>
      </c>
      <c r="E1863" s="23" t="s">
        <v>512</v>
      </c>
      <c r="F1863" s="27" t="s">
        <v>69</v>
      </c>
      <c r="G1863" s="6" t="s">
        <v>23</v>
      </c>
      <c r="H1863" s="6">
        <v>60</v>
      </c>
      <c r="I1863" s="6">
        <v>60</v>
      </c>
      <c r="J1863" s="6">
        <f t="shared" si="29"/>
        <v>0.06</v>
      </c>
      <c r="K1863" s="6">
        <v>1</v>
      </c>
      <c r="L1863" s="6" t="s">
        <v>330</v>
      </c>
      <c r="M1863" s="6" t="s">
        <v>12</v>
      </c>
      <c r="N1863" s="6" t="s">
        <v>25</v>
      </c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</row>
    <row r="1864" spans="2:32" ht="45" customHeight="1">
      <c r="B1864" s="16">
        <v>1863</v>
      </c>
      <c r="C1864" s="6">
        <v>2959</v>
      </c>
      <c r="D1864" s="22">
        <v>61034200090</v>
      </c>
      <c r="E1864" s="23" t="s">
        <v>725</v>
      </c>
      <c r="F1864" s="27" t="s">
        <v>183</v>
      </c>
      <c r="G1864" s="6" t="s">
        <v>23</v>
      </c>
      <c r="H1864" s="6">
        <v>92</v>
      </c>
      <c r="I1864" s="6">
        <v>92</v>
      </c>
      <c r="J1864" s="6">
        <f t="shared" si="29"/>
        <v>9.1999999999999998E-2</v>
      </c>
      <c r="K1864" s="6">
        <v>1</v>
      </c>
      <c r="L1864" s="6" t="s">
        <v>330</v>
      </c>
      <c r="M1864" s="6" t="s">
        <v>18</v>
      </c>
      <c r="N1864" s="6" t="s">
        <v>25</v>
      </c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</row>
    <row r="1865" spans="2:32" ht="30" customHeight="1">
      <c r="B1865" s="16">
        <v>1864</v>
      </c>
      <c r="C1865" s="6">
        <v>2958</v>
      </c>
      <c r="D1865" s="22">
        <v>61044300000</v>
      </c>
      <c r="E1865" s="23" t="s">
        <v>701</v>
      </c>
      <c r="F1865" s="27" t="s">
        <v>64</v>
      </c>
      <c r="G1865" s="6" t="s">
        <v>55</v>
      </c>
      <c r="H1865" s="6">
        <v>80</v>
      </c>
      <c r="I1865" s="6">
        <v>80</v>
      </c>
      <c r="J1865" s="6">
        <f t="shared" si="29"/>
        <v>0.08</v>
      </c>
      <c r="K1865" s="6">
        <v>1</v>
      </c>
      <c r="L1865" s="6" t="s">
        <v>330</v>
      </c>
      <c r="M1865" s="6" t="s">
        <v>18</v>
      </c>
      <c r="N1865" s="6" t="s">
        <v>36</v>
      </c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</row>
    <row r="1866" spans="2:32" ht="30" customHeight="1">
      <c r="B1866" s="16">
        <v>1865</v>
      </c>
      <c r="C1866" s="6">
        <v>2957</v>
      </c>
      <c r="D1866" s="22">
        <v>61091000000</v>
      </c>
      <c r="E1866" s="23" t="s">
        <v>605</v>
      </c>
      <c r="F1866" s="27" t="s">
        <v>46</v>
      </c>
      <c r="G1866" s="6" t="s">
        <v>55</v>
      </c>
      <c r="H1866" s="6">
        <v>110</v>
      </c>
      <c r="I1866" s="6">
        <v>110</v>
      </c>
      <c r="J1866" s="6">
        <f t="shared" si="29"/>
        <v>0.11</v>
      </c>
      <c r="K1866" s="6">
        <v>1</v>
      </c>
      <c r="L1866" s="6" t="s">
        <v>330</v>
      </c>
      <c r="M1866" s="6" t="s">
        <v>12</v>
      </c>
      <c r="N1866" s="6" t="s">
        <v>25</v>
      </c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</row>
    <row r="1867" spans="2:32" ht="45" customHeight="1">
      <c r="B1867" s="16">
        <v>1866</v>
      </c>
      <c r="C1867" s="6">
        <v>2956</v>
      </c>
      <c r="D1867" s="22">
        <v>62034231000</v>
      </c>
      <c r="E1867" s="23" t="s">
        <v>537</v>
      </c>
      <c r="F1867" s="27" t="s">
        <v>335</v>
      </c>
      <c r="G1867" s="6" t="s">
        <v>23</v>
      </c>
      <c r="H1867" s="6">
        <v>236</v>
      </c>
      <c r="I1867" s="6">
        <v>236</v>
      </c>
      <c r="J1867" s="6">
        <f t="shared" si="29"/>
        <v>0.23599999999999999</v>
      </c>
      <c r="K1867" s="6">
        <v>1</v>
      </c>
      <c r="L1867" s="6" t="s">
        <v>330</v>
      </c>
      <c r="M1867" s="6" t="s">
        <v>12</v>
      </c>
      <c r="N1867" s="6" t="s">
        <v>25</v>
      </c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</row>
    <row r="1868" spans="2:32" ht="30" customHeight="1">
      <c r="B1868" s="16">
        <v>1867</v>
      </c>
      <c r="C1868" s="6">
        <v>2955</v>
      </c>
      <c r="D1868" s="22">
        <v>61046200000</v>
      </c>
      <c r="E1868" s="23" t="s">
        <v>545</v>
      </c>
      <c r="F1868" s="27" t="s">
        <v>69</v>
      </c>
      <c r="G1868" s="6" t="s">
        <v>55</v>
      </c>
      <c r="H1868" s="6">
        <v>62</v>
      </c>
      <c r="I1868" s="6">
        <v>62</v>
      </c>
      <c r="J1868" s="6">
        <f t="shared" si="29"/>
        <v>6.2E-2</v>
      </c>
      <c r="K1868" s="6">
        <v>1</v>
      </c>
      <c r="L1868" s="6" t="s">
        <v>330</v>
      </c>
      <c r="M1868" s="6" t="s">
        <v>12</v>
      </c>
      <c r="N1868" s="6" t="s">
        <v>25</v>
      </c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</row>
    <row r="1869" spans="2:32" ht="45" customHeight="1">
      <c r="B1869" s="16">
        <v>1868</v>
      </c>
      <c r="C1869" s="6">
        <v>2954</v>
      </c>
      <c r="D1869" s="22">
        <v>61091000000</v>
      </c>
      <c r="E1869" s="23" t="s">
        <v>708</v>
      </c>
      <c r="F1869" s="27" t="s">
        <v>332</v>
      </c>
      <c r="G1869" s="6" t="s">
        <v>55</v>
      </c>
      <c r="H1869" s="6">
        <v>60</v>
      </c>
      <c r="I1869" s="6">
        <v>60</v>
      </c>
      <c r="J1869" s="6">
        <f t="shared" si="29"/>
        <v>0.06</v>
      </c>
      <c r="K1869" s="6">
        <v>1</v>
      </c>
      <c r="L1869" s="6" t="s">
        <v>330</v>
      </c>
      <c r="M1869" s="6" t="s">
        <v>12</v>
      </c>
      <c r="N1869" s="6" t="s">
        <v>25</v>
      </c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</row>
    <row r="1870" spans="2:32" ht="30" customHeight="1">
      <c r="B1870" s="16">
        <v>1869</v>
      </c>
      <c r="C1870" s="6">
        <v>2953</v>
      </c>
      <c r="D1870" s="22">
        <v>61043200000</v>
      </c>
      <c r="E1870" s="23" t="s">
        <v>726</v>
      </c>
      <c r="F1870" s="27" t="s">
        <v>58</v>
      </c>
      <c r="G1870" s="6" t="s">
        <v>55</v>
      </c>
      <c r="H1870" s="6">
        <v>106</v>
      </c>
      <c r="I1870" s="6">
        <v>106</v>
      </c>
      <c r="J1870" s="6">
        <f t="shared" si="29"/>
        <v>0.106</v>
      </c>
      <c r="K1870" s="6">
        <v>1</v>
      </c>
      <c r="L1870" s="6" t="s">
        <v>330</v>
      </c>
      <c r="M1870" s="6" t="s">
        <v>18</v>
      </c>
      <c r="N1870" s="6" t="s">
        <v>25</v>
      </c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</row>
    <row r="1871" spans="2:32" ht="60" customHeight="1">
      <c r="B1871" s="16">
        <v>1870</v>
      </c>
      <c r="C1871" s="6">
        <v>2952</v>
      </c>
      <c r="D1871" s="22">
        <v>61112090000</v>
      </c>
      <c r="E1871" s="23" t="s">
        <v>692</v>
      </c>
      <c r="F1871" s="27" t="s">
        <v>324</v>
      </c>
      <c r="G1871" s="6" t="s">
        <v>55</v>
      </c>
      <c r="H1871" s="6">
        <v>44</v>
      </c>
      <c r="I1871" s="6">
        <v>44</v>
      </c>
      <c r="J1871" s="6">
        <f t="shared" si="29"/>
        <v>4.3999999999999997E-2</v>
      </c>
      <c r="K1871" s="6">
        <v>1</v>
      </c>
      <c r="L1871" s="6" t="s">
        <v>330</v>
      </c>
      <c r="M1871" s="6" t="s">
        <v>18</v>
      </c>
      <c r="N1871" s="6" t="s">
        <v>25</v>
      </c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</row>
    <row r="1872" spans="2:32" ht="30" customHeight="1">
      <c r="B1872" s="16">
        <v>1871</v>
      </c>
      <c r="C1872" s="6">
        <v>2951</v>
      </c>
      <c r="D1872" s="22">
        <v>61043300000</v>
      </c>
      <c r="E1872" s="23" t="s">
        <v>727</v>
      </c>
      <c r="F1872" s="27" t="s">
        <v>154</v>
      </c>
      <c r="G1872" s="6" t="s">
        <v>55</v>
      </c>
      <c r="H1872" s="6">
        <v>162</v>
      </c>
      <c r="I1872" s="6">
        <v>162</v>
      </c>
      <c r="J1872" s="6">
        <f t="shared" si="29"/>
        <v>0.16200000000000001</v>
      </c>
      <c r="K1872" s="6">
        <v>1</v>
      </c>
      <c r="L1872" s="6" t="s">
        <v>330</v>
      </c>
      <c r="M1872" s="6" t="s">
        <v>18</v>
      </c>
      <c r="N1872" s="6" t="s">
        <v>36</v>
      </c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</row>
    <row r="1873" spans="2:32" ht="30" customHeight="1">
      <c r="B1873" s="16">
        <v>1872</v>
      </c>
      <c r="C1873" s="6">
        <v>2950</v>
      </c>
      <c r="D1873" s="22">
        <v>61044200000</v>
      </c>
      <c r="E1873" s="23" t="s">
        <v>700</v>
      </c>
      <c r="F1873" s="27" t="s">
        <v>64</v>
      </c>
      <c r="G1873" s="6" t="s">
        <v>55</v>
      </c>
      <c r="H1873" s="6">
        <v>40</v>
      </c>
      <c r="I1873" s="6">
        <v>40</v>
      </c>
      <c r="J1873" s="6">
        <f t="shared" si="29"/>
        <v>0.04</v>
      </c>
      <c r="K1873" s="6">
        <v>1</v>
      </c>
      <c r="L1873" s="6" t="s">
        <v>330</v>
      </c>
      <c r="M1873" s="6" t="s">
        <v>18</v>
      </c>
      <c r="N1873" s="6" t="s">
        <v>13</v>
      </c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</row>
    <row r="1874" spans="2:32" ht="30" customHeight="1">
      <c r="B1874" s="16">
        <v>1873</v>
      </c>
      <c r="C1874" s="6">
        <v>2949</v>
      </c>
      <c r="D1874" s="22">
        <v>61124190000</v>
      </c>
      <c r="E1874" s="23" t="s">
        <v>720</v>
      </c>
      <c r="F1874" s="27" t="s">
        <v>171</v>
      </c>
      <c r="G1874" s="6" t="s">
        <v>55</v>
      </c>
      <c r="H1874" s="6">
        <v>64</v>
      </c>
      <c r="I1874" s="6">
        <v>64</v>
      </c>
      <c r="J1874" s="6">
        <f t="shared" si="29"/>
        <v>6.4000000000000001E-2</v>
      </c>
      <c r="K1874" s="6">
        <v>1</v>
      </c>
      <c r="L1874" s="6" t="s">
        <v>330</v>
      </c>
      <c r="M1874" s="6" t="s">
        <v>18</v>
      </c>
      <c r="N1874" s="6" t="s">
        <v>36</v>
      </c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</row>
    <row r="1875" spans="2:32" ht="45" customHeight="1">
      <c r="B1875" s="16">
        <v>1874</v>
      </c>
      <c r="C1875" s="6">
        <v>2948</v>
      </c>
      <c r="D1875" s="22">
        <v>61044900000</v>
      </c>
      <c r="E1875" s="23" t="s">
        <v>684</v>
      </c>
      <c r="F1875" s="27" t="s">
        <v>64</v>
      </c>
      <c r="G1875" s="6" t="s">
        <v>55</v>
      </c>
      <c r="H1875" s="6">
        <v>238</v>
      </c>
      <c r="I1875" s="6">
        <v>238</v>
      </c>
      <c r="J1875" s="6">
        <f t="shared" si="29"/>
        <v>0.23799999999999999</v>
      </c>
      <c r="K1875" s="6">
        <v>1</v>
      </c>
      <c r="L1875" s="6" t="s">
        <v>330</v>
      </c>
      <c r="M1875" s="6" t="s">
        <v>18</v>
      </c>
      <c r="N1875" s="6" t="s">
        <v>149</v>
      </c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</row>
    <row r="1876" spans="2:32" ht="30" customHeight="1">
      <c r="B1876" s="16">
        <v>1875</v>
      </c>
      <c r="C1876" s="6">
        <v>2947</v>
      </c>
      <c r="D1876" s="22">
        <v>61043200000</v>
      </c>
      <c r="E1876" s="23" t="s">
        <v>726</v>
      </c>
      <c r="F1876" s="27" t="s">
        <v>58</v>
      </c>
      <c r="G1876" s="6" t="s">
        <v>55</v>
      </c>
      <c r="H1876" s="6">
        <v>148</v>
      </c>
      <c r="I1876" s="6">
        <v>148</v>
      </c>
      <c r="J1876" s="6">
        <f t="shared" si="29"/>
        <v>0.14799999999999999</v>
      </c>
      <c r="K1876" s="6">
        <v>1</v>
      </c>
      <c r="L1876" s="6" t="s">
        <v>330</v>
      </c>
      <c r="M1876" s="6" t="s">
        <v>18</v>
      </c>
      <c r="N1876" s="6" t="s">
        <v>25</v>
      </c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</row>
    <row r="1877" spans="2:32" ht="30" customHeight="1">
      <c r="B1877" s="16">
        <v>1876</v>
      </c>
      <c r="C1877" s="6">
        <v>2946</v>
      </c>
      <c r="D1877" s="22">
        <v>61091000000</v>
      </c>
      <c r="E1877" s="23" t="s">
        <v>605</v>
      </c>
      <c r="F1877" s="27" t="s">
        <v>46</v>
      </c>
      <c r="G1877" s="6" t="s">
        <v>55</v>
      </c>
      <c r="H1877" s="6">
        <v>78</v>
      </c>
      <c r="I1877" s="6">
        <v>78</v>
      </c>
      <c r="J1877" s="6">
        <f t="shared" si="29"/>
        <v>7.8E-2</v>
      </c>
      <c r="K1877" s="6">
        <v>1</v>
      </c>
      <c r="L1877" s="6" t="s">
        <v>330</v>
      </c>
      <c r="M1877" s="6" t="s">
        <v>12</v>
      </c>
      <c r="N1877" s="6" t="s">
        <v>25</v>
      </c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</row>
    <row r="1878" spans="2:32" ht="30" customHeight="1">
      <c r="B1878" s="16">
        <v>1877</v>
      </c>
      <c r="C1878" s="6">
        <v>2945</v>
      </c>
      <c r="D1878" s="22">
        <v>61044200000</v>
      </c>
      <c r="E1878" s="23" t="s">
        <v>700</v>
      </c>
      <c r="F1878" s="27" t="s">
        <v>64</v>
      </c>
      <c r="G1878" s="6" t="s">
        <v>55</v>
      </c>
      <c r="H1878" s="6">
        <v>136</v>
      </c>
      <c r="I1878" s="6">
        <v>136</v>
      </c>
      <c r="J1878" s="6">
        <f t="shared" si="29"/>
        <v>0.13600000000000001</v>
      </c>
      <c r="K1878" s="6">
        <v>1</v>
      </c>
      <c r="L1878" s="6" t="s">
        <v>330</v>
      </c>
      <c r="M1878" s="6" t="s">
        <v>18</v>
      </c>
      <c r="N1878" s="6" t="s">
        <v>25</v>
      </c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</row>
    <row r="1879" spans="2:32" ht="26.25" customHeight="1">
      <c r="B1879" s="16">
        <v>1878</v>
      </c>
      <c r="C1879" s="6">
        <v>2944</v>
      </c>
      <c r="D1879" s="16">
        <v>61032200000</v>
      </c>
      <c r="E1879" s="36" t="s">
        <v>713</v>
      </c>
      <c r="F1879" s="27" t="s">
        <v>331</v>
      </c>
      <c r="G1879" s="6" t="s">
        <v>23</v>
      </c>
      <c r="H1879" s="6">
        <v>164</v>
      </c>
      <c r="I1879" s="6">
        <v>164</v>
      </c>
      <c r="J1879" s="6">
        <f t="shared" si="29"/>
        <v>0.16400000000000001</v>
      </c>
      <c r="K1879" s="6">
        <v>1</v>
      </c>
      <c r="L1879" s="6" t="s">
        <v>330</v>
      </c>
      <c r="M1879" s="6" t="s">
        <v>12</v>
      </c>
      <c r="N1879" s="6" t="s">
        <v>25</v>
      </c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</row>
    <row r="1880" spans="2:32" ht="30" customHeight="1">
      <c r="B1880" s="16">
        <v>1879</v>
      </c>
      <c r="C1880" s="6">
        <v>2943</v>
      </c>
      <c r="D1880" s="22">
        <v>61033200000</v>
      </c>
      <c r="E1880" s="23" t="s">
        <v>704</v>
      </c>
      <c r="F1880" s="27" t="s">
        <v>154</v>
      </c>
      <c r="G1880" s="6" t="s">
        <v>23</v>
      </c>
      <c r="H1880" s="6">
        <v>230</v>
      </c>
      <c r="I1880" s="6">
        <v>230</v>
      </c>
      <c r="J1880" s="6">
        <f t="shared" si="29"/>
        <v>0.23</v>
      </c>
      <c r="K1880" s="6">
        <v>1</v>
      </c>
      <c r="L1880" s="6" t="s">
        <v>330</v>
      </c>
      <c r="M1880" s="6" t="s">
        <v>12</v>
      </c>
      <c r="N1880" s="6" t="s">
        <v>25</v>
      </c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</row>
    <row r="1881" spans="2:32" ht="30" customHeight="1">
      <c r="B1881" s="16">
        <v>1880</v>
      </c>
      <c r="C1881" s="6">
        <v>2942</v>
      </c>
      <c r="D1881" s="22">
        <v>61091000000</v>
      </c>
      <c r="E1881" s="23" t="s">
        <v>605</v>
      </c>
      <c r="F1881" s="27" t="s">
        <v>46</v>
      </c>
      <c r="G1881" s="6" t="s">
        <v>55</v>
      </c>
      <c r="H1881" s="6">
        <v>62</v>
      </c>
      <c r="I1881" s="6">
        <v>62</v>
      </c>
      <c r="J1881" s="6">
        <f t="shared" si="29"/>
        <v>6.2E-2</v>
      </c>
      <c r="K1881" s="6">
        <v>1</v>
      </c>
      <c r="L1881" s="6" t="s">
        <v>330</v>
      </c>
      <c r="M1881" s="6" t="s">
        <v>12</v>
      </c>
      <c r="N1881" s="6" t="s">
        <v>25</v>
      </c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</row>
    <row r="1882" spans="2:32" ht="30" customHeight="1">
      <c r="B1882" s="16">
        <v>1881</v>
      </c>
      <c r="C1882" s="6">
        <v>2941</v>
      </c>
      <c r="D1882" s="22">
        <v>61102099000</v>
      </c>
      <c r="E1882" s="23" t="s">
        <v>728</v>
      </c>
      <c r="F1882" s="27" t="s">
        <v>155</v>
      </c>
      <c r="G1882" s="6" t="s">
        <v>55</v>
      </c>
      <c r="H1882" s="6">
        <v>102</v>
      </c>
      <c r="I1882" s="6">
        <v>102</v>
      </c>
      <c r="J1882" s="6">
        <f t="shared" si="29"/>
        <v>0.10199999999999999</v>
      </c>
      <c r="K1882" s="6">
        <v>1</v>
      </c>
      <c r="L1882" s="6" t="s">
        <v>330</v>
      </c>
      <c r="M1882" s="6" t="s">
        <v>12</v>
      </c>
      <c r="N1882" s="6" t="s">
        <v>25</v>
      </c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</row>
    <row r="1883" spans="2:32" ht="45" customHeight="1">
      <c r="B1883" s="16">
        <v>1882</v>
      </c>
      <c r="C1883" s="6">
        <v>2940</v>
      </c>
      <c r="D1883" s="22">
        <v>62046990000</v>
      </c>
      <c r="E1883" s="23" t="s">
        <v>729</v>
      </c>
      <c r="F1883" s="27" t="s">
        <v>52</v>
      </c>
      <c r="G1883" s="6" t="s">
        <v>20</v>
      </c>
      <c r="H1883" s="6">
        <v>134</v>
      </c>
      <c r="I1883" s="6">
        <v>134</v>
      </c>
      <c r="J1883" s="6">
        <f t="shared" si="29"/>
        <v>0.13400000000000001</v>
      </c>
      <c r="K1883" s="6">
        <v>1</v>
      </c>
      <c r="L1883" s="6" t="s">
        <v>309</v>
      </c>
      <c r="M1883" s="6" t="s">
        <v>42</v>
      </c>
      <c r="N1883" s="6" t="s">
        <v>318</v>
      </c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</row>
    <row r="1884" spans="2:32" ht="45" customHeight="1">
      <c r="B1884" s="16">
        <v>1883</v>
      </c>
      <c r="C1884" s="6">
        <v>2939</v>
      </c>
      <c r="D1884" s="22">
        <v>62046990000</v>
      </c>
      <c r="E1884" s="23" t="s">
        <v>729</v>
      </c>
      <c r="F1884" s="27" t="s">
        <v>22</v>
      </c>
      <c r="G1884" s="6" t="s">
        <v>55</v>
      </c>
      <c r="H1884" s="6">
        <v>162</v>
      </c>
      <c r="I1884" s="6">
        <v>162</v>
      </c>
      <c r="J1884" s="6">
        <f t="shared" si="29"/>
        <v>0.16200000000000001</v>
      </c>
      <c r="K1884" s="6">
        <v>1</v>
      </c>
      <c r="L1884" s="6" t="s">
        <v>330</v>
      </c>
      <c r="M1884" s="6" t="s">
        <v>18</v>
      </c>
      <c r="N1884" s="6" t="s">
        <v>149</v>
      </c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</row>
    <row r="1885" spans="2:32" ht="30" customHeight="1">
      <c r="B1885" s="16">
        <v>1884</v>
      </c>
      <c r="C1885" s="6">
        <v>2938</v>
      </c>
      <c r="D1885" s="22">
        <v>61091000000</v>
      </c>
      <c r="E1885" s="23" t="s">
        <v>605</v>
      </c>
      <c r="F1885" s="27" t="s">
        <v>46</v>
      </c>
      <c r="G1885" s="6" t="s">
        <v>55</v>
      </c>
      <c r="H1885" s="6">
        <v>72</v>
      </c>
      <c r="I1885" s="6">
        <v>72</v>
      </c>
      <c r="J1885" s="6">
        <f t="shared" si="29"/>
        <v>7.1999999999999995E-2</v>
      </c>
      <c r="K1885" s="6">
        <v>1</v>
      </c>
      <c r="L1885" s="6" t="s">
        <v>330</v>
      </c>
      <c r="M1885" s="6" t="s">
        <v>12</v>
      </c>
      <c r="N1885" s="6" t="s">
        <v>25</v>
      </c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</row>
    <row r="1886" spans="2:32" ht="30" customHeight="1">
      <c r="B1886" s="16">
        <v>1885</v>
      </c>
      <c r="C1886" s="6">
        <v>2937</v>
      </c>
      <c r="D1886" s="22">
        <v>61046200000</v>
      </c>
      <c r="E1886" s="23" t="s">
        <v>687</v>
      </c>
      <c r="F1886" s="27" t="s">
        <v>115</v>
      </c>
      <c r="G1886" s="6" t="s">
        <v>55</v>
      </c>
      <c r="H1886" s="6">
        <v>52</v>
      </c>
      <c r="I1886" s="6">
        <v>52</v>
      </c>
      <c r="J1886" s="6">
        <f t="shared" si="29"/>
        <v>5.1999999999999998E-2</v>
      </c>
      <c r="K1886" s="6">
        <v>1</v>
      </c>
      <c r="L1886" s="6" t="s">
        <v>330</v>
      </c>
      <c r="M1886" s="6" t="s">
        <v>12</v>
      </c>
      <c r="N1886" s="6" t="s">
        <v>25</v>
      </c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</row>
    <row r="1887" spans="2:32" ht="60" customHeight="1">
      <c r="B1887" s="16">
        <v>1886</v>
      </c>
      <c r="C1887" s="6">
        <v>2936</v>
      </c>
      <c r="D1887" s="22">
        <v>61112090000</v>
      </c>
      <c r="E1887" s="23" t="s">
        <v>692</v>
      </c>
      <c r="F1887" s="27" t="s">
        <v>324</v>
      </c>
      <c r="G1887" s="6" t="s">
        <v>55</v>
      </c>
      <c r="H1887" s="6">
        <v>36</v>
      </c>
      <c r="I1887" s="6">
        <v>36</v>
      </c>
      <c r="J1887" s="6">
        <f t="shared" ref="J1887:J1950" si="30">I1887/1000</f>
        <v>3.5999999999999997E-2</v>
      </c>
      <c r="K1887" s="6">
        <v>1</v>
      </c>
      <c r="L1887" s="6" t="s">
        <v>330</v>
      </c>
      <c r="M1887" s="6" t="s">
        <v>12</v>
      </c>
      <c r="N1887" s="6" t="s">
        <v>25</v>
      </c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</row>
    <row r="1888" spans="2:32" ht="60" customHeight="1">
      <c r="B1888" s="16">
        <v>1887</v>
      </c>
      <c r="C1888" s="6">
        <v>2935</v>
      </c>
      <c r="D1888" s="22">
        <v>61112090000</v>
      </c>
      <c r="E1888" s="23" t="s">
        <v>692</v>
      </c>
      <c r="F1888" s="27" t="s">
        <v>324</v>
      </c>
      <c r="G1888" s="6" t="s">
        <v>55</v>
      </c>
      <c r="H1888" s="6">
        <v>35</v>
      </c>
      <c r="I1888" s="6">
        <v>35</v>
      </c>
      <c r="J1888" s="6">
        <f t="shared" si="30"/>
        <v>3.5000000000000003E-2</v>
      </c>
      <c r="K1888" s="6">
        <v>1</v>
      </c>
      <c r="L1888" s="6" t="s">
        <v>330</v>
      </c>
      <c r="M1888" s="6" t="s">
        <v>12</v>
      </c>
      <c r="N1888" s="6" t="s">
        <v>25</v>
      </c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</row>
    <row r="1889" spans="2:32" ht="30" customHeight="1">
      <c r="B1889" s="16">
        <v>1888</v>
      </c>
      <c r="C1889" s="6">
        <v>2934</v>
      </c>
      <c r="D1889" s="22">
        <v>61046200000</v>
      </c>
      <c r="E1889" s="23" t="s">
        <v>545</v>
      </c>
      <c r="F1889" s="27" t="s">
        <v>69</v>
      </c>
      <c r="G1889" s="6" t="s">
        <v>55</v>
      </c>
      <c r="H1889" s="6">
        <v>36</v>
      </c>
      <c r="I1889" s="6">
        <v>36</v>
      </c>
      <c r="J1889" s="6">
        <f t="shared" si="30"/>
        <v>3.5999999999999997E-2</v>
      </c>
      <c r="K1889" s="6">
        <v>1</v>
      </c>
      <c r="L1889" s="6" t="s">
        <v>330</v>
      </c>
      <c r="M1889" s="6" t="s">
        <v>12</v>
      </c>
      <c r="N1889" s="6" t="s">
        <v>25</v>
      </c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</row>
    <row r="1890" spans="2:32" ht="45" customHeight="1">
      <c r="B1890" s="16">
        <v>1889</v>
      </c>
      <c r="C1890" s="6">
        <v>2933</v>
      </c>
      <c r="D1890" s="22">
        <v>61046200000</v>
      </c>
      <c r="E1890" s="23" t="s">
        <v>681</v>
      </c>
      <c r="F1890" s="27" t="s">
        <v>183</v>
      </c>
      <c r="G1890" s="6" t="s">
        <v>55</v>
      </c>
      <c r="H1890" s="6">
        <v>64</v>
      </c>
      <c r="I1890" s="6">
        <v>64</v>
      </c>
      <c r="J1890" s="6">
        <f t="shared" si="30"/>
        <v>6.4000000000000001E-2</v>
      </c>
      <c r="K1890" s="6">
        <v>1</v>
      </c>
      <c r="L1890" s="6" t="s">
        <v>330</v>
      </c>
      <c r="M1890" s="6" t="s">
        <v>18</v>
      </c>
      <c r="N1890" s="6" t="s">
        <v>25</v>
      </c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</row>
    <row r="1891" spans="2:32" ht="45" customHeight="1">
      <c r="B1891" s="16">
        <v>1890</v>
      </c>
      <c r="C1891" s="6">
        <v>2932</v>
      </c>
      <c r="D1891" s="22">
        <v>61046200000</v>
      </c>
      <c r="E1891" s="23" t="s">
        <v>681</v>
      </c>
      <c r="F1891" s="27" t="s">
        <v>183</v>
      </c>
      <c r="G1891" s="6" t="s">
        <v>55</v>
      </c>
      <c r="H1891" s="6">
        <v>62</v>
      </c>
      <c r="I1891" s="6">
        <v>62</v>
      </c>
      <c r="J1891" s="6">
        <f t="shared" si="30"/>
        <v>6.2E-2</v>
      </c>
      <c r="K1891" s="6">
        <v>1</v>
      </c>
      <c r="L1891" s="6" t="s">
        <v>330</v>
      </c>
      <c r="M1891" s="6" t="s">
        <v>18</v>
      </c>
      <c r="N1891" s="6" t="s">
        <v>25</v>
      </c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</row>
    <row r="1892" spans="2:32" ht="30" customHeight="1">
      <c r="B1892" s="16">
        <v>1891</v>
      </c>
      <c r="C1892" s="6">
        <v>2931</v>
      </c>
      <c r="D1892" s="22">
        <v>62046239000</v>
      </c>
      <c r="E1892" s="23" t="s">
        <v>546</v>
      </c>
      <c r="F1892" s="27" t="s">
        <v>22</v>
      </c>
      <c r="G1892" s="6" t="s">
        <v>55</v>
      </c>
      <c r="H1892" s="6">
        <v>31</v>
      </c>
      <c r="I1892" s="6">
        <v>31</v>
      </c>
      <c r="J1892" s="6">
        <f t="shared" si="30"/>
        <v>3.1E-2</v>
      </c>
      <c r="K1892" s="6">
        <v>1</v>
      </c>
      <c r="L1892" s="6" t="s">
        <v>330</v>
      </c>
      <c r="M1892" s="6" t="s">
        <v>12</v>
      </c>
      <c r="N1892" s="6" t="s">
        <v>25</v>
      </c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</row>
    <row r="1893" spans="2:32" ht="60" customHeight="1">
      <c r="B1893" s="16">
        <v>1892</v>
      </c>
      <c r="C1893" s="6">
        <v>2930</v>
      </c>
      <c r="D1893" s="22">
        <v>61119090000</v>
      </c>
      <c r="E1893" s="23" t="s">
        <v>730</v>
      </c>
      <c r="F1893" s="27" t="s">
        <v>336</v>
      </c>
      <c r="G1893" s="6" t="s">
        <v>23</v>
      </c>
      <c r="H1893" s="6">
        <v>38</v>
      </c>
      <c r="I1893" s="6">
        <v>38</v>
      </c>
      <c r="J1893" s="6">
        <f t="shared" si="30"/>
        <v>3.7999999999999999E-2</v>
      </c>
      <c r="K1893" s="6">
        <v>1</v>
      </c>
      <c r="L1893" s="6" t="s">
        <v>330</v>
      </c>
      <c r="M1893" s="6" t="s">
        <v>18</v>
      </c>
      <c r="N1893" s="6" t="s">
        <v>260</v>
      </c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</row>
    <row r="1894" spans="2:32" ht="60" customHeight="1">
      <c r="B1894" s="16">
        <v>1893</v>
      </c>
      <c r="C1894" s="6">
        <v>2929</v>
      </c>
      <c r="D1894" s="22">
        <v>61119090000</v>
      </c>
      <c r="E1894" s="23" t="s">
        <v>730</v>
      </c>
      <c r="F1894" s="27" t="s">
        <v>337</v>
      </c>
      <c r="G1894" s="6" t="s">
        <v>23</v>
      </c>
      <c r="H1894" s="6">
        <v>38</v>
      </c>
      <c r="I1894" s="6">
        <v>38</v>
      </c>
      <c r="J1894" s="6">
        <f t="shared" si="30"/>
        <v>3.7999999999999999E-2</v>
      </c>
      <c r="K1894" s="6">
        <v>1</v>
      </c>
      <c r="L1894" s="6" t="s">
        <v>330</v>
      </c>
      <c r="M1894" s="6" t="s">
        <v>18</v>
      </c>
      <c r="N1894" s="6" t="s">
        <v>260</v>
      </c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</row>
    <row r="1895" spans="2:32" ht="26.25" customHeight="1">
      <c r="B1895" s="16">
        <v>1894</v>
      </c>
      <c r="C1895" s="6">
        <v>2928</v>
      </c>
      <c r="D1895" s="16">
        <v>61032200000</v>
      </c>
      <c r="E1895" s="36" t="s">
        <v>713</v>
      </c>
      <c r="F1895" s="27" t="s">
        <v>331</v>
      </c>
      <c r="G1895" s="6" t="s">
        <v>23</v>
      </c>
      <c r="H1895" s="6">
        <v>156</v>
      </c>
      <c r="I1895" s="6">
        <v>156</v>
      </c>
      <c r="J1895" s="6">
        <f t="shared" si="30"/>
        <v>0.156</v>
      </c>
      <c r="K1895" s="6">
        <v>1</v>
      </c>
      <c r="L1895" s="6" t="s">
        <v>330</v>
      </c>
      <c r="M1895" s="6" t="s">
        <v>12</v>
      </c>
      <c r="N1895" s="6" t="s">
        <v>25</v>
      </c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</row>
    <row r="1896" spans="2:32" ht="30" customHeight="1">
      <c r="B1896" s="16">
        <v>1895</v>
      </c>
      <c r="C1896" s="6">
        <v>2927</v>
      </c>
      <c r="D1896" s="22">
        <v>61034300090</v>
      </c>
      <c r="E1896" s="23" t="s">
        <v>719</v>
      </c>
      <c r="F1896" s="27" t="s">
        <v>69</v>
      </c>
      <c r="G1896" s="6" t="s">
        <v>23</v>
      </c>
      <c r="H1896" s="6">
        <v>36</v>
      </c>
      <c r="I1896" s="6">
        <v>36</v>
      </c>
      <c r="J1896" s="6">
        <f t="shared" si="30"/>
        <v>3.5999999999999997E-2</v>
      </c>
      <c r="K1896" s="6">
        <v>1</v>
      </c>
      <c r="L1896" s="6" t="s">
        <v>330</v>
      </c>
      <c r="M1896" s="6" t="s">
        <v>108</v>
      </c>
      <c r="N1896" s="6" t="s">
        <v>36</v>
      </c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</row>
    <row r="1897" spans="2:32" ht="45" customHeight="1">
      <c r="B1897" s="16">
        <v>1896</v>
      </c>
      <c r="C1897" s="6">
        <v>2926</v>
      </c>
      <c r="D1897" s="22">
        <v>61034200090</v>
      </c>
      <c r="E1897" s="23" t="s">
        <v>725</v>
      </c>
      <c r="F1897" s="27" t="s">
        <v>183</v>
      </c>
      <c r="G1897" s="6" t="s">
        <v>23</v>
      </c>
      <c r="H1897" s="6">
        <v>66</v>
      </c>
      <c r="I1897" s="6">
        <v>66</v>
      </c>
      <c r="J1897" s="6">
        <f t="shared" si="30"/>
        <v>6.6000000000000003E-2</v>
      </c>
      <c r="K1897" s="6">
        <v>1</v>
      </c>
      <c r="L1897" s="6" t="s">
        <v>330</v>
      </c>
      <c r="M1897" s="6" t="s">
        <v>18</v>
      </c>
      <c r="N1897" s="6" t="s">
        <v>25</v>
      </c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</row>
    <row r="1898" spans="2:32" ht="30" customHeight="1">
      <c r="B1898" s="16">
        <v>1897</v>
      </c>
      <c r="C1898" s="6">
        <v>2925</v>
      </c>
      <c r="D1898" s="22">
        <v>61034300090</v>
      </c>
      <c r="E1898" s="23" t="s">
        <v>719</v>
      </c>
      <c r="F1898" s="27" t="s">
        <v>69</v>
      </c>
      <c r="G1898" s="6" t="s">
        <v>23</v>
      </c>
      <c r="H1898" s="6">
        <v>128</v>
      </c>
      <c r="I1898" s="6">
        <v>128</v>
      </c>
      <c r="J1898" s="6">
        <f t="shared" si="30"/>
        <v>0.128</v>
      </c>
      <c r="K1898" s="6">
        <v>1</v>
      </c>
      <c r="L1898" s="6" t="s">
        <v>330</v>
      </c>
      <c r="M1898" s="6" t="s">
        <v>12</v>
      </c>
      <c r="N1898" s="6" t="s">
        <v>36</v>
      </c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</row>
    <row r="1899" spans="2:32" ht="60" customHeight="1">
      <c r="B1899" s="16">
        <v>1898</v>
      </c>
      <c r="C1899" s="6">
        <v>2924</v>
      </c>
      <c r="D1899" s="22">
        <v>61112090000</v>
      </c>
      <c r="E1899" s="23" t="s">
        <v>696</v>
      </c>
      <c r="F1899" s="27" t="s">
        <v>324</v>
      </c>
      <c r="G1899" s="6" t="s">
        <v>23</v>
      </c>
      <c r="H1899" s="6">
        <v>50</v>
      </c>
      <c r="I1899" s="6">
        <v>50</v>
      </c>
      <c r="J1899" s="6">
        <f t="shared" si="30"/>
        <v>0.05</v>
      </c>
      <c r="K1899" s="6">
        <v>1</v>
      </c>
      <c r="L1899" s="6" t="s">
        <v>330</v>
      </c>
      <c r="M1899" s="6" t="s">
        <v>12</v>
      </c>
      <c r="N1899" s="6" t="s">
        <v>25</v>
      </c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</row>
    <row r="1900" spans="2:32" ht="60" customHeight="1">
      <c r="B1900" s="16">
        <v>1899</v>
      </c>
      <c r="C1900" s="6">
        <v>2923</v>
      </c>
      <c r="D1900" s="22">
        <v>61112090000</v>
      </c>
      <c r="E1900" s="23" t="s">
        <v>696</v>
      </c>
      <c r="F1900" s="27" t="s">
        <v>324</v>
      </c>
      <c r="G1900" s="6" t="s">
        <v>23</v>
      </c>
      <c r="H1900" s="6">
        <v>44</v>
      </c>
      <c r="I1900" s="6">
        <v>44</v>
      </c>
      <c r="J1900" s="6">
        <f t="shared" si="30"/>
        <v>4.3999999999999997E-2</v>
      </c>
      <c r="K1900" s="6">
        <v>1</v>
      </c>
      <c r="L1900" s="6" t="s">
        <v>330</v>
      </c>
      <c r="M1900" s="6" t="s">
        <v>12</v>
      </c>
      <c r="N1900" s="6" t="s">
        <v>25</v>
      </c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</row>
    <row r="1901" spans="2:32" ht="45" customHeight="1">
      <c r="B1901" s="16">
        <v>1900</v>
      </c>
      <c r="C1901" s="6">
        <v>2922</v>
      </c>
      <c r="D1901" s="22">
        <v>62046239000</v>
      </c>
      <c r="E1901" s="23" t="s">
        <v>543</v>
      </c>
      <c r="F1901" s="27" t="s">
        <v>114</v>
      </c>
      <c r="G1901" s="6" t="s">
        <v>55</v>
      </c>
      <c r="H1901" s="6">
        <v>36</v>
      </c>
      <c r="I1901" s="6">
        <v>36</v>
      </c>
      <c r="J1901" s="6">
        <f t="shared" si="30"/>
        <v>3.5999999999999997E-2</v>
      </c>
      <c r="K1901" s="6">
        <v>1</v>
      </c>
      <c r="L1901" s="6" t="s">
        <v>330</v>
      </c>
      <c r="M1901" s="6" t="s">
        <v>12</v>
      </c>
      <c r="N1901" s="6" t="s">
        <v>25</v>
      </c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</row>
    <row r="1902" spans="2:32" ht="45" customHeight="1">
      <c r="B1902" s="16">
        <v>1901</v>
      </c>
      <c r="C1902" s="6">
        <v>2921</v>
      </c>
      <c r="D1902" s="22">
        <v>62046239000</v>
      </c>
      <c r="E1902" s="23" t="s">
        <v>543</v>
      </c>
      <c r="F1902" s="27" t="s">
        <v>114</v>
      </c>
      <c r="G1902" s="6" t="s">
        <v>55</v>
      </c>
      <c r="H1902" s="6">
        <v>36</v>
      </c>
      <c r="I1902" s="6">
        <v>36</v>
      </c>
      <c r="J1902" s="6">
        <f t="shared" si="30"/>
        <v>3.5999999999999997E-2</v>
      </c>
      <c r="K1902" s="6">
        <v>1</v>
      </c>
      <c r="L1902" s="6" t="s">
        <v>330</v>
      </c>
      <c r="M1902" s="6" t="s">
        <v>12</v>
      </c>
      <c r="N1902" s="6" t="s">
        <v>25</v>
      </c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</row>
    <row r="1903" spans="2:32" ht="60" customHeight="1">
      <c r="B1903" s="16">
        <v>1902</v>
      </c>
      <c r="C1903" s="6">
        <v>2920</v>
      </c>
      <c r="D1903" s="22">
        <v>61112090000</v>
      </c>
      <c r="E1903" s="23" t="s">
        <v>731</v>
      </c>
      <c r="F1903" s="27" t="s">
        <v>338</v>
      </c>
      <c r="G1903" s="6" t="s">
        <v>55</v>
      </c>
      <c r="H1903" s="6">
        <v>34</v>
      </c>
      <c r="I1903" s="6">
        <v>34</v>
      </c>
      <c r="J1903" s="6">
        <f t="shared" si="30"/>
        <v>3.4000000000000002E-2</v>
      </c>
      <c r="K1903" s="6">
        <v>1</v>
      </c>
      <c r="L1903" s="6" t="s">
        <v>330</v>
      </c>
      <c r="M1903" s="6" t="s">
        <v>12</v>
      </c>
      <c r="N1903" s="6" t="s">
        <v>25</v>
      </c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</row>
    <row r="1904" spans="2:32" ht="45" customHeight="1">
      <c r="B1904" s="16">
        <v>1903</v>
      </c>
      <c r="C1904" s="6">
        <v>2919</v>
      </c>
      <c r="D1904" s="22">
        <v>62046239000</v>
      </c>
      <c r="E1904" s="23" t="s">
        <v>543</v>
      </c>
      <c r="F1904" s="27" t="s">
        <v>114</v>
      </c>
      <c r="G1904" s="6" t="s">
        <v>55</v>
      </c>
      <c r="H1904" s="6">
        <v>70</v>
      </c>
      <c r="I1904" s="6">
        <v>70</v>
      </c>
      <c r="J1904" s="6">
        <f t="shared" si="30"/>
        <v>7.0000000000000007E-2</v>
      </c>
      <c r="K1904" s="6">
        <v>1</v>
      </c>
      <c r="L1904" s="6" t="s">
        <v>330</v>
      </c>
      <c r="M1904" s="6" t="s">
        <v>12</v>
      </c>
      <c r="N1904" s="6" t="s">
        <v>25</v>
      </c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</row>
    <row r="1905" spans="2:32" ht="30" customHeight="1">
      <c r="B1905" s="16">
        <v>1904</v>
      </c>
      <c r="C1905" s="6">
        <v>2918</v>
      </c>
      <c r="D1905" s="22">
        <v>61091000000</v>
      </c>
      <c r="E1905" s="23" t="s">
        <v>605</v>
      </c>
      <c r="F1905" s="27" t="s">
        <v>46</v>
      </c>
      <c r="G1905" s="6" t="s">
        <v>55</v>
      </c>
      <c r="H1905" s="6">
        <v>52</v>
      </c>
      <c r="I1905" s="6">
        <v>52</v>
      </c>
      <c r="J1905" s="6">
        <f t="shared" si="30"/>
        <v>5.1999999999999998E-2</v>
      </c>
      <c r="K1905" s="6">
        <v>1</v>
      </c>
      <c r="L1905" s="6" t="s">
        <v>330</v>
      </c>
      <c r="M1905" s="6" t="s">
        <v>12</v>
      </c>
      <c r="N1905" s="6" t="s">
        <v>25</v>
      </c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</row>
    <row r="1906" spans="2:32" ht="45" customHeight="1">
      <c r="B1906" s="16">
        <v>1905</v>
      </c>
      <c r="C1906" s="6">
        <v>2917</v>
      </c>
      <c r="D1906" s="22">
        <v>62034231000</v>
      </c>
      <c r="E1906" s="23" t="s">
        <v>537</v>
      </c>
      <c r="F1906" s="27" t="s">
        <v>109</v>
      </c>
      <c r="G1906" s="6" t="s">
        <v>23</v>
      </c>
      <c r="H1906" s="6">
        <v>210</v>
      </c>
      <c r="I1906" s="6">
        <v>210</v>
      </c>
      <c r="J1906" s="6">
        <f t="shared" si="30"/>
        <v>0.21</v>
      </c>
      <c r="K1906" s="6">
        <v>1</v>
      </c>
      <c r="L1906" s="6" t="s">
        <v>330</v>
      </c>
      <c r="M1906" s="6" t="s">
        <v>12</v>
      </c>
      <c r="N1906" s="6" t="s">
        <v>25</v>
      </c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</row>
    <row r="1907" spans="2:32" ht="30" customHeight="1">
      <c r="B1907" s="16">
        <v>1906</v>
      </c>
      <c r="C1907" s="6">
        <v>2916</v>
      </c>
      <c r="D1907" s="22">
        <v>61091000000</v>
      </c>
      <c r="E1907" s="23" t="s">
        <v>605</v>
      </c>
      <c r="F1907" s="27" t="s">
        <v>46</v>
      </c>
      <c r="G1907" s="6" t="s">
        <v>55</v>
      </c>
      <c r="H1907" s="6">
        <v>74</v>
      </c>
      <c r="I1907" s="6">
        <v>74</v>
      </c>
      <c r="J1907" s="6">
        <f t="shared" si="30"/>
        <v>7.3999999999999996E-2</v>
      </c>
      <c r="K1907" s="6">
        <v>1</v>
      </c>
      <c r="L1907" s="6" t="s">
        <v>330</v>
      </c>
      <c r="M1907" s="6" t="s">
        <v>12</v>
      </c>
      <c r="N1907" s="6" t="s">
        <v>25</v>
      </c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</row>
    <row r="1908" spans="2:32" ht="45" customHeight="1">
      <c r="B1908" s="16">
        <v>1907</v>
      </c>
      <c r="C1908" s="6">
        <v>2915</v>
      </c>
      <c r="D1908" s="22">
        <v>61091000000</v>
      </c>
      <c r="E1908" s="23" t="s">
        <v>717</v>
      </c>
      <c r="F1908" s="27" t="s">
        <v>332</v>
      </c>
      <c r="G1908" s="6" t="s">
        <v>23</v>
      </c>
      <c r="H1908" s="6">
        <v>110</v>
      </c>
      <c r="I1908" s="6">
        <v>110</v>
      </c>
      <c r="J1908" s="6">
        <f t="shared" si="30"/>
        <v>0.11</v>
      </c>
      <c r="K1908" s="6">
        <v>1</v>
      </c>
      <c r="L1908" s="6" t="s">
        <v>330</v>
      </c>
      <c r="M1908" s="6" t="s">
        <v>12</v>
      </c>
      <c r="N1908" s="6" t="s">
        <v>25</v>
      </c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</row>
    <row r="1909" spans="2:32" ht="30" customHeight="1">
      <c r="B1909" s="16">
        <v>1908</v>
      </c>
      <c r="C1909" s="6">
        <v>2914</v>
      </c>
      <c r="D1909" s="22">
        <v>61091000000</v>
      </c>
      <c r="E1909" s="23" t="s">
        <v>631</v>
      </c>
      <c r="F1909" s="27" t="s">
        <v>46</v>
      </c>
      <c r="G1909" s="6" t="s">
        <v>23</v>
      </c>
      <c r="H1909" s="6">
        <v>90</v>
      </c>
      <c r="I1909" s="6">
        <v>90</v>
      </c>
      <c r="J1909" s="6">
        <f t="shared" si="30"/>
        <v>0.09</v>
      </c>
      <c r="K1909" s="6">
        <v>1</v>
      </c>
      <c r="L1909" s="6" t="s">
        <v>330</v>
      </c>
      <c r="M1909" s="6" t="s">
        <v>48</v>
      </c>
      <c r="N1909" s="6" t="s">
        <v>25</v>
      </c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</row>
    <row r="1910" spans="2:32" ht="30" customHeight="1">
      <c r="B1910" s="16">
        <v>1909</v>
      </c>
      <c r="C1910" s="6">
        <v>2913</v>
      </c>
      <c r="D1910" s="22">
        <v>61091000000</v>
      </c>
      <c r="E1910" s="23" t="s">
        <v>631</v>
      </c>
      <c r="F1910" s="27" t="s">
        <v>46</v>
      </c>
      <c r="G1910" s="6" t="s">
        <v>23</v>
      </c>
      <c r="H1910" s="6">
        <v>58</v>
      </c>
      <c r="I1910" s="6">
        <v>58</v>
      </c>
      <c r="J1910" s="6">
        <f t="shared" si="30"/>
        <v>5.8000000000000003E-2</v>
      </c>
      <c r="K1910" s="6">
        <v>1</v>
      </c>
      <c r="L1910" s="6" t="s">
        <v>330</v>
      </c>
      <c r="M1910" s="6" t="s">
        <v>12</v>
      </c>
      <c r="N1910" s="6" t="s">
        <v>25</v>
      </c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</row>
    <row r="1911" spans="2:32" ht="30" customHeight="1">
      <c r="B1911" s="16">
        <v>1910</v>
      </c>
      <c r="C1911" s="6">
        <v>2912</v>
      </c>
      <c r="D1911" s="22">
        <v>61099020000</v>
      </c>
      <c r="E1911" s="23" t="s">
        <v>689</v>
      </c>
      <c r="F1911" s="27" t="s">
        <v>46</v>
      </c>
      <c r="G1911" s="6" t="s">
        <v>55</v>
      </c>
      <c r="H1911" s="6">
        <v>104</v>
      </c>
      <c r="I1911" s="6">
        <v>104</v>
      </c>
      <c r="J1911" s="6">
        <f t="shared" si="30"/>
        <v>0.104</v>
      </c>
      <c r="K1911" s="6">
        <v>1</v>
      </c>
      <c r="L1911" s="6" t="s">
        <v>330</v>
      </c>
      <c r="M1911" s="6" t="s">
        <v>12</v>
      </c>
      <c r="N1911" s="6" t="s">
        <v>36</v>
      </c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</row>
    <row r="1912" spans="2:32" ht="45" customHeight="1">
      <c r="B1912" s="16">
        <v>1911</v>
      </c>
      <c r="C1912" s="6">
        <v>2911</v>
      </c>
      <c r="D1912" s="22">
        <v>62034231000</v>
      </c>
      <c r="E1912" s="23" t="s">
        <v>537</v>
      </c>
      <c r="F1912" s="27" t="s">
        <v>109</v>
      </c>
      <c r="G1912" s="6" t="s">
        <v>23</v>
      </c>
      <c r="H1912" s="6">
        <v>370</v>
      </c>
      <c r="I1912" s="6">
        <v>370</v>
      </c>
      <c r="J1912" s="6">
        <f t="shared" si="30"/>
        <v>0.37</v>
      </c>
      <c r="K1912" s="6">
        <v>1</v>
      </c>
      <c r="L1912" s="6" t="s">
        <v>330</v>
      </c>
      <c r="M1912" s="6" t="s">
        <v>12</v>
      </c>
      <c r="N1912" s="6" t="s">
        <v>25</v>
      </c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</row>
    <row r="1913" spans="2:32" ht="30" customHeight="1">
      <c r="B1913" s="16">
        <v>1912</v>
      </c>
      <c r="C1913" s="6">
        <v>2910</v>
      </c>
      <c r="D1913" s="22">
        <v>61044300000</v>
      </c>
      <c r="E1913" s="23" t="s">
        <v>701</v>
      </c>
      <c r="F1913" s="27" t="s">
        <v>64</v>
      </c>
      <c r="G1913" s="6" t="s">
        <v>55</v>
      </c>
      <c r="H1913" s="6">
        <v>114</v>
      </c>
      <c r="I1913" s="6">
        <v>114</v>
      </c>
      <c r="J1913" s="6">
        <f t="shared" si="30"/>
        <v>0.114</v>
      </c>
      <c r="K1913" s="6">
        <v>1</v>
      </c>
      <c r="L1913" s="6" t="s">
        <v>330</v>
      </c>
      <c r="M1913" s="6" t="s">
        <v>18</v>
      </c>
      <c r="N1913" s="6" t="s">
        <v>36</v>
      </c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</row>
    <row r="1914" spans="2:32" ht="30" customHeight="1">
      <c r="B1914" s="16">
        <v>1913</v>
      </c>
      <c r="C1914" s="6">
        <v>2909</v>
      </c>
      <c r="D1914" s="22">
        <v>61044200000</v>
      </c>
      <c r="E1914" s="23" t="s">
        <v>700</v>
      </c>
      <c r="F1914" s="27" t="s">
        <v>64</v>
      </c>
      <c r="G1914" s="6" t="s">
        <v>55</v>
      </c>
      <c r="H1914" s="6">
        <v>68</v>
      </c>
      <c r="I1914" s="6">
        <v>68</v>
      </c>
      <c r="J1914" s="6">
        <f t="shared" si="30"/>
        <v>6.8000000000000005E-2</v>
      </c>
      <c r="K1914" s="6">
        <v>1</v>
      </c>
      <c r="L1914" s="6" t="s">
        <v>330</v>
      </c>
      <c r="M1914" s="6" t="s">
        <v>18</v>
      </c>
      <c r="N1914" s="6" t="s">
        <v>25</v>
      </c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</row>
    <row r="1915" spans="2:32" ht="30" customHeight="1">
      <c r="B1915" s="16">
        <v>1914</v>
      </c>
      <c r="C1915" s="6">
        <v>2908</v>
      </c>
      <c r="D1915" s="22">
        <v>61046200000</v>
      </c>
      <c r="E1915" s="23" t="s">
        <v>545</v>
      </c>
      <c r="F1915" s="27" t="s">
        <v>69</v>
      </c>
      <c r="G1915" s="6" t="s">
        <v>55</v>
      </c>
      <c r="H1915" s="6">
        <v>68</v>
      </c>
      <c r="I1915" s="6">
        <v>68</v>
      </c>
      <c r="J1915" s="6">
        <f t="shared" si="30"/>
        <v>6.8000000000000005E-2</v>
      </c>
      <c r="K1915" s="6">
        <v>1</v>
      </c>
      <c r="L1915" s="6" t="s">
        <v>330</v>
      </c>
      <c r="M1915" s="6" t="s">
        <v>12</v>
      </c>
      <c r="N1915" s="6" t="s">
        <v>25</v>
      </c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</row>
    <row r="1916" spans="2:32" ht="45" customHeight="1">
      <c r="B1916" s="16">
        <v>1915</v>
      </c>
      <c r="C1916" s="6">
        <v>2907</v>
      </c>
      <c r="D1916" s="22">
        <v>62034231000</v>
      </c>
      <c r="E1916" s="23" t="s">
        <v>537</v>
      </c>
      <c r="F1916" s="27" t="s">
        <v>109</v>
      </c>
      <c r="G1916" s="6" t="s">
        <v>23</v>
      </c>
      <c r="H1916" s="6">
        <v>284</v>
      </c>
      <c r="I1916" s="6">
        <v>284</v>
      </c>
      <c r="J1916" s="6">
        <f t="shared" si="30"/>
        <v>0.28399999999999997</v>
      </c>
      <c r="K1916" s="6">
        <v>1</v>
      </c>
      <c r="L1916" s="6" t="s">
        <v>330</v>
      </c>
      <c r="M1916" s="6" t="s">
        <v>12</v>
      </c>
      <c r="N1916" s="6" t="s">
        <v>25</v>
      </c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</row>
    <row r="1917" spans="2:32" ht="45" customHeight="1">
      <c r="B1917" s="16">
        <v>1916</v>
      </c>
      <c r="C1917" s="6">
        <v>2906</v>
      </c>
      <c r="D1917" s="22">
        <v>62046231000</v>
      </c>
      <c r="E1917" s="23" t="s">
        <v>732</v>
      </c>
      <c r="F1917" s="27" t="s">
        <v>109</v>
      </c>
      <c r="G1917" s="6" t="s">
        <v>55</v>
      </c>
      <c r="H1917" s="6">
        <v>208</v>
      </c>
      <c r="I1917" s="6">
        <v>208</v>
      </c>
      <c r="J1917" s="6">
        <f t="shared" si="30"/>
        <v>0.20799999999999999</v>
      </c>
      <c r="K1917" s="6">
        <v>1</v>
      </c>
      <c r="L1917" s="6" t="s">
        <v>330</v>
      </c>
      <c r="M1917" s="6" t="s">
        <v>12</v>
      </c>
      <c r="N1917" s="6" t="s">
        <v>25</v>
      </c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</row>
    <row r="1918" spans="2:32" ht="30" customHeight="1">
      <c r="B1918" s="16">
        <v>1917</v>
      </c>
      <c r="C1918" s="6">
        <v>2905</v>
      </c>
      <c r="D1918" s="22">
        <v>61044300000</v>
      </c>
      <c r="E1918" s="23" t="s">
        <v>701</v>
      </c>
      <c r="F1918" s="27" t="s">
        <v>64</v>
      </c>
      <c r="G1918" s="6" t="s">
        <v>55</v>
      </c>
      <c r="H1918" s="6">
        <v>226</v>
      </c>
      <c r="I1918" s="6">
        <v>226</v>
      </c>
      <c r="J1918" s="6">
        <f t="shared" si="30"/>
        <v>0.22600000000000001</v>
      </c>
      <c r="K1918" s="6">
        <v>1</v>
      </c>
      <c r="L1918" s="6" t="s">
        <v>330</v>
      </c>
      <c r="M1918" s="6" t="s">
        <v>18</v>
      </c>
      <c r="N1918" s="6" t="s">
        <v>36</v>
      </c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</row>
    <row r="1919" spans="2:32" ht="45" customHeight="1">
      <c r="B1919" s="16">
        <v>1918</v>
      </c>
      <c r="C1919" s="6">
        <v>2904</v>
      </c>
      <c r="D1919" s="22">
        <v>61051000000</v>
      </c>
      <c r="E1919" s="23" t="s">
        <v>733</v>
      </c>
      <c r="F1919" s="27" t="s">
        <v>47</v>
      </c>
      <c r="G1919" s="6" t="s">
        <v>23</v>
      </c>
      <c r="H1919" s="6">
        <v>64</v>
      </c>
      <c r="I1919" s="6">
        <v>64</v>
      </c>
      <c r="J1919" s="6">
        <f t="shared" si="30"/>
        <v>6.4000000000000001E-2</v>
      </c>
      <c r="K1919" s="6">
        <v>1</v>
      </c>
      <c r="L1919" s="6" t="s">
        <v>330</v>
      </c>
      <c r="M1919" s="6" t="s">
        <v>48</v>
      </c>
      <c r="N1919" s="6" t="s">
        <v>25</v>
      </c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</row>
    <row r="1920" spans="2:32" ht="30" customHeight="1">
      <c r="B1920" s="16">
        <v>1919</v>
      </c>
      <c r="C1920" s="6">
        <v>2903</v>
      </c>
      <c r="D1920" s="22">
        <v>61044300000</v>
      </c>
      <c r="E1920" s="23" t="s">
        <v>701</v>
      </c>
      <c r="F1920" s="27" t="s">
        <v>64</v>
      </c>
      <c r="G1920" s="6" t="s">
        <v>55</v>
      </c>
      <c r="H1920" s="6">
        <v>120</v>
      </c>
      <c r="I1920" s="6">
        <v>120</v>
      </c>
      <c r="J1920" s="6">
        <f t="shared" si="30"/>
        <v>0.12</v>
      </c>
      <c r="K1920" s="6">
        <v>1</v>
      </c>
      <c r="L1920" s="6" t="s">
        <v>330</v>
      </c>
      <c r="M1920" s="6" t="s">
        <v>18</v>
      </c>
      <c r="N1920" s="6" t="s">
        <v>36</v>
      </c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</row>
    <row r="1921" spans="2:32" ht="45" customHeight="1">
      <c r="B1921" s="16">
        <v>1920</v>
      </c>
      <c r="C1921" s="6">
        <v>2902</v>
      </c>
      <c r="D1921" s="22">
        <v>61044900000</v>
      </c>
      <c r="E1921" s="23" t="s">
        <v>684</v>
      </c>
      <c r="F1921" s="27" t="s">
        <v>64</v>
      </c>
      <c r="G1921" s="6" t="s">
        <v>55</v>
      </c>
      <c r="H1921" s="6">
        <v>286</v>
      </c>
      <c r="I1921" s="6">
        <v>286</v>
      </c>
      <c r="J1921" s="6">
        <f t="shared" si="30"/>
        <v>0.28599999999999998</v>
      </c>
      <c r="K1921" s="6">
        <v>1</v>
      </c>
      <c r="L1921" s="6" t="s">
        <v>330</v>
      </c>
      <c r="M1921" s="6" t="s">
        <v>18</v>
      </c>
      <c r="N1921" s="6" t="s">
        <v>149</v>
      </c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</row>
    <row r="1922" spans="2:32" ht="30" customHeight="1">
      <c r="B1922" s="16">
        <v>1921</v>
      </c>
      <c r="C1922" s="6">
        <v>2901</v>
      </c>
      <c r="D1922" s="22">
        <v>61091000000</v>
      </c>
      <c r="E1922" s="23" t="s">
        <v>631</v>
      </c>
      <c r="F1922" s="27" t="s">
        <v>46</v>
      </c>
      <c r="G1922" s="6" t="s">
        <v>23</v>
      </c>
      <c r="H1922" s="6">
        <v>94</v>
      </c>
      <c r="I1922" s="6">
        <v>94</v>
      </c>
      <c r="J1922" s="6">
        <f t="shared" si="30"/>
        <v>9.4E-2</v>
      </c>
      <c r="K1922" s="6">
        <v>1</v>
      </c>
      <c r="L1922" s="6" t="s">
        <v>330</v>
      </c>
      <c r="M1922" s="6" t="s">
        <v>12</v>
      </c>
      <c r="N1922" s="6" t="s">
        <v>25</v>
      </c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</row>
    <row r="1923" spans="2:32" ht="45" customHeight="1">
      <c r="B1923" s="16">
        <v>1922</v>
      </c>
      <c r="C1923" s="6">
        <v>2900</v>
      </c>
      <c r="D1923" s="22">
        <v>61034200090</v>
      </c>
      <c r="E1923" s="23" t="s">
        <v>725</v>
      </c>
      <c r="F1923" s="27" t="s">
        <v>183</v>
      </c>
      <c r="G1923" s="6" t="s">
        <v>23</v>
      </c>
      <c r="H1923" s="6">
        <v>60</v>
      </c>
      <c r="I1923" s="6">
        <v>60</v>
      </c>
      <c r="J1923" s="6">
        <f t="shared" si="30"/>
        <v>0.06</v>
      </c>
      <c r="K1923" s="6">
        <v>1</v>
      </c>
      <c r="L1923" s="6" t="s">
        <v>330</v>
      </c>
      <c r="M1923" s="6" t="s">
        <v>18</v>
      </c>
      <c r="N1923" s="6" t="s">
        <v>25</v>
      </c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</row>
    <row r="1924" spans="2:32" ht="30" customHeight="1">
      <c r="B1924" s="16">
        <v>1923</v>
      </c>
      <c r="C1924" s="6">
        <v>2899</v>
      </c>
      <c r="D1924" s="22">
        <v>61091000000</v>
      </c>
      <c r="E1924" s="23" t="s">
        <v>605</v>
      </c>
      <c r="F1924" s="27" t="s">
        <v>46</v>
      </c>
      <c r="G1924" s="6" t="s">
        <v>55</v>
      </c>
      <c r="H1924" s="6">
        <v>34</v>
      </c>
      <c r="I1924" s="6">
        <v>34</v>
      </c>
      <c r="J1924" s="6">
        <f t="shared" si="30"/>
        <v>3.4000000000000002E-2</v>
      </c>
      <c r="K1924" s="6">
        <v>1</v>
      </c>
      <c r="L1924" s="6" t="s">
        <v>330</v>
      </c>
      <c r="M1924" s="6" t="s">
        <v>18</v>
      </c>
      <c r="N1924" s="6" t="s">
        <v>25</v>
      </c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</row>
    <row r="1925" spans="2:32" ht="30" customHeight="1">
      <c r="B1925" s="16">
        <v>1924</v>
      </c>
      <c r="C1925" s="6">
        <v>2898</v>
      </c>
      <c r="D1925" s="22">
        <v>61034200090</v>
      </c>
      <c r="E1925" s="23" t="s">
        <v>512</v>
      </c>
      <c r="F1925" s="27" t="s">
        <v>69</v>
      </c>
      <c r="G1925" s="6" t="s">
        <v>23</v>
      </c>
      <c r="H1925" s="6">
        <v>146</v>
      </c>
      <c r="I1925" s="6">
        <v>146</v>
      </c>
      <c r="J1925" s="6">
        <f t="shared" si="30"/>
        <v>0.14599999999999999</v>
      </c>
      <c r="K1925" s="6">
        <v>1</v>
      </c>
      <c r="L1925" s="6" t="s">
        <v>330</v>
      </c>
      <c r="M1925" s="6" t="s">
        <v>12</v>
      </c>
      <c r="N1925" s="6" t="s">
        <v>25</v>
      </c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</row>
    <row r="1926" spans="2:32" ht="30" customHeight="1">
      <c r="B1926" s="16">
        <v>1925</v>
      </c>
      <c r="C1926" s="6">
        <v>2897</v>
      </c>
      <c r="D1926" s="22">
        <v>61034200090</v>
      </c>
      <c r="E1926" s="23" t="s">
        <v>512</v>
      </c>
      <c r="F1926" s="27" t="s">
        <v>69</v>
      </c>
      <c r="G1926" s="6" t="s">
        <v>23</v>
      </c>
      <c r="H1926" s="6">
        <v>134</v>
      </c>
      <c r="I1926" s="6">
        <v>134</v>
      </c>
      <c r="J1926" s="6">
        <f t="shared" si="30"/>
        <v>0.13400000000000001</v>
      </c>
      <c r="K1926" s="6">
        <v>1</v>
      </c>
      <c r="L1926" s="6" t="s">
        <v>330</v>
      </c>
      <c r="M1926" s="6" t="s">
        <v>12</v>
      </c>
      <c r="N1926" s="6" t="s">
        <v>25</v>
      </c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</row>
    <row r="1927" spans="2:32" ht="30" customHeight="1">
      <c r="B1927" s="16">
        <v>1926</v>
      </c>
      <c r="C1927" s="6">
        <v>2896</v>
      </c>
      <c r="D1927" s="22">
        <v>61034200090</v>
      </c>
      <c r="E1927" s="23" t="s">
        <v>512</v>
      </c>
      <c r="F1927" s="27" t="s">
        <v>69</v>
      </c>
      <c r="G1927" s="6" t="s">
        <v>23</v>
      </c>
      <c r="H1927" s="6">
        <v>136</v>
      </c>
      <c r="I1927" s="6">
        <v>136</v>
      </c>
      <c r="J1927" s="6">
        <f t="shared" si="30"/>
        <v>0.13600000000000001</v>
      </c>
      <c r="K1927" s="6">
        <v>1</v>
      </c>
      <c r="L1927" s="6" t="s">
        <v>330</v>
      </c>
      <c r="M1927" s="6" t="s">
        <v>12</v>
      </c>
      <c r="N1927" s="6" t="s">
        <v>25</v>
      </c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</row>
    <row r="1928" spans="2:32" ht="30" customHeight="1">
      <c r="B1928" s="16">
        <v>1927</v>
      </c>
      <c r="C1928" s="6">
        <v>2895</v>
      </c>
      <c r="D1928" s="22">
        <v>61091000000</v>
      </c>
      <c r="E1928" s="23" t="s">
        <v>631</v>
      </c>
      <c r="F1928" s="27" t="s">
        <v>46</v>
      </c>
      <c r="G1928" s="6" t="s">
        <v>23</v>
      </c>
      <c r="H1928" s="6">
        <v>90</v>
      </c>
      <c r="I1928" s="6">
        <v>90</v>
      </c>
      <c r="J1928" s="6">
        <f t="shared" si="30"/>
        <v>0.09</v>
      </c>
      <c r="K1928" s="6">
        <v>1</v>
      </c>
      <c r="L1928" s="6" t="s">
        <v>330</v>
      </c>
      <c r="M1928" s="6" t="s">
        <v>12</v>
      </c>
      <c r="N1928" s="6" t="s">
        <v>25</v>
      </c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</row>
    <row r="1929" spans="2:32" ht="30" customHeight="1">
      <c r="B1929" s="16">
        <v>1928</v>
      </c>
      <c r="C1929" s="6">
        <v>2894</v>
      </c>
      <c r="D1929" s="22">
        <v>65050090000</v>
      </c>
      <c r="E1929" s="23" t="s">
        <v>734</v>
      </c>
      <c r="F1929" s="27" t="s">
        <v>73</v>
      </c>
      <c r="G1929" s="6" t="s">
        <v>23</v>
      </c>
      <c r="H1929" s="6">
        <v>66</v>
      </c>
      <c r="I1929" s="6">
        <v>66</v>
      </c>
      <c r="J1929" s="6">
        <f t="shared" si="30"/>
        <v>6.6000000000000003E-2</v>
      </c>
      <c r="K1929" s="6">
        <v>1</v>
      </c>
      <c r="L1929" s="6" t="s">
        <v>330</v>
      </c>
      <c r="M1929" s="6" t="s">
        <v>18</v>
      </c>
      <c r="N1929" s="6" t="s">
        <v>196</v>
      </c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</row>
    <row r="1930" spans="2:32" ht="30" customHeight="1">
      <c r="B1930" s="16">
        <v>1929</v>
      </c>
      <c r="C1930" s="6">
        <v>2893</v>
      </c>
      <c r="D1930" s="22">
        <v>65050090000</v>
      </c>
      <c r="E1930" s="23" t="s">
        <v>734</v>
      </c>
      <c r="F1930" s="27" t="s">
        <v>73</v>
      </c>
      <c r="G1930" s="6" t="s">
        <v>23</v>
      </c>
      <c r="H1930" s="6">
        <v>68</v>
      </c>
      <c r="I1930" s="6">
        <v>68</v>
      </c>
      <c r="J1930" s="6">
        <f t="shared" si="30"/>
        <v>6.8000000000000005E-2</v>
      </c>
      <c r="K1930" s="6">
        <v>1</v>
      </c>
      <c r="L1930" s="6" t="s">
        <v>330</v>
      </c>
      <c r="M1930" s="6" t="s">
        <v>18</v>
      </c>
      <c r="N1930" s="6" t="s">
        <v>196</v>
      </c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</row>
    <row r="1931" spans="2:32" ht="30" customHeight="1">
      <c r="B1931" s="16">
        <v>1930</v>
      </c>
      <c r="C1931" s="6">
        <v>2892</v>
      </c>
      <c r="D1931" s="22">
        <v>61102091000</v>
      </c>
      <c r="E1931" s="23" t="s">
        <v>702</v>
      </c>
      <c r="F1931" s="27" t="s">
        <v>155</v>
      </c>
      <c r="G1931" s="6" t="s">
        <v>23</v>
      </c>
      <c r="H1931" s="6">
        <v>76</v>
      </c>
      <c r="I1931" s="6">
        <v>76</v>
      </c>
      <c r="J1931" s="6">
        <f t="shared" si="30"/>
        <v>7.5999999999999998E-2</v>
      </c>
      <c r="K1931" s="6">
        <v>1</v>
      </c>
      <c r="L1931" s="6" t="s">
        <v>330</v>
      </c>
      <c r="M1931" s="6" t="s">
        <v>18</v>
      </c>
      <c r="N1931" s="6" t="s">
        <v>25</v>
      </c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</row>
    <row r="1932" spans="2:32" ht="30" customHeight="1">
      <c r="B1932" s="16">
        <v>1931</v>
      </c>
      <c r="C1932" s="6">
        <v>2891</v>
      </c>
      <c r="D1932" s="22">
        <v>61102091000</v>
      </c>
      <c r="E1932" s="23" t="s">
        <v>702</v>
      </c>
      <c r="F1932" s="27" t="s">
        <v>155</v>
      </c>
      <c r="G1932" s="6" t="s">
        <v>23</v>
      </c>
      <c r="H1932" s="6">
        <v>100</v>
      </c>
      <c r="I1932" s="6">
        <v>100</v>
      </c>
      <c r="J1932" s="6">
        <f t="shared" si="30"/>
        <v>0.1</v>
      </c>
      <c r="K1932" s="6">
        <v>1</v>
      </c>
      <c r="L1932" s="6" t="s">
        <v>330</v>
      </c>
      <c r="M1932" s="6" t="s">
        <v>18</v>
      </c>
      <c r="N1932" s="6" t="s">
        <v>25</v>
      </c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</row>
    <row r="1933" spans="2:32" ht="30" customHeight="1">
      <c r="B1933" s="16">
        <v>1932</v>
      </c>
      <c r="C1933" s="6">
        <v>2890</v>
      </c>
      <c r="D1933" s="22">
        <v>61102091000</v>
      </c>
      <c r="E1933" s="23" t="s">
        <v>702</v>
      </c>
      <c r="F1933" s="27" t="s">
        <v>155</v>
      </c>
      <c r="G1933" s="6" t="s">
        <v>23</v>
      </c>
      <c r="H1933" s="6">
        <v>110</v>
      </c>
      <c r="I1933" s="6">
        <v>110</v>
      </c>
      <c r="J1933" s="6">
        <f t="shared" si="30"/>
        <v>0.11</v>
      </c>
      <c r="K1933" s="6">
        <v>1</v>
      </c>
      <c r="L1933" s="6" t="s">
        <v>330</v>
      </c>
      <c r="M1933" s="6" t="s">
        <v>18</v>
      </c>
      <c r="N1933" s="6" t="s">
        <v>25</v>
      </c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</row>
    <row r="1934" spans="2:32" ht="30" customHeight="1">
      <c r="B1934" s="16">
        <v>1933</v>
      </c>
      <c r="C1934" s="6">
        <v>2889</v>
      </c>
      <c r="D1934" s="22">
        <v>61102091000</v>
      </c>
      <c r="E1934" s="23" t="s">
        <v>702</v>
      </c>
      <c r="F1934" s="27" t="s">
        <v>155</v>
      </c>
      <c r="G1934" s="6" t="s">
        <v>23</v>
      </c>
      <c r="H1934" s="6">
        <v>120</v>
      </c>
      <c r="I1934" s="6">
        <v>120</v>
      </c>
      <c r="J1934" s="6">
        <f t="shared" si="30"/>
        <v>0.12</v>
      </c>
      <c r="K1934" s="6">
        <v>1</v>
      </c>
      <c r="L1934" s="6" t="s">
        <v>330</v>
      </c>
      <c r="M1934" s="6" t="s">
        <v>18</v>
      </c>
      <c r="N1934" s="6" t="s">
        <v>25</v>
      </c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</row>
    <row r="1935" spans="2:32" ht="30" customHeight="1">
      <c r="B1935" s="16">
        <v>1934</v>
      </c>
      <c r="C1935" s="6">
        <v>2888</v>
      </c>
      <c r="D1935" s="22">
        <v>61091000000</v>
      </c>
      <c r="E1935" s="23" t="s">
        <v>631</v>
      </c>
      <c r="F1935" s="27" t="s">
        <v>46</v>
      </c>
      <c r="G1935" s="6" t="s">
        <v>23</v>
      </c>
      <c r="H1935" s="6">
        <v>52</v>
      </c>
      <c r="I1935" s="6">
        <v>52</v>
      </c>
      <c r="J1935" s="6">
        <f t="shared" si="30"/>
        <v>5.1999999999999998E-2</v>
      </c>
      <c r="K1935" s="6">
        <v>1</v>
      </c>
      <c r="L1935" s="6" t="s">
        <v>330</v>
      </c>
      <c r="M1935" s="6" t="s">
        <v>18</v>
      </c>
      <c r="N1935" s="6" t="s">
        <v>25</v>
      </c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</row>
    <row r="1936" spans="2:32" ht="30" customHeight="1">
      <c r="B1936" s="16">
        <v>1935</v>
      </c>
      <c r="C1936" s="6">
        <v>2887</v>
      </c>
      <c r="D1936" s="22">
        <v>61091000000</v>
      </c>
      <c r="E1936" s="23" t="s">
        <v>631</v>
      </c>
      <c r="F1936" s="27" t="s">
        <v>46</v>
      </c>
      <c r="G1936" s="6" t="s">
        <v>23</v>
      </c>
      <c r="H1936" s="6">
        <v>52</v>
      </c>
      <c r="I1936" s="6">
        <v>52</v>
      </c>
      <c r="J1936" s="6">
        <f t="shared" si="30"/>
        <v>5.1999999999999998E-2</v>
      </c>
      <c r="K1936" s="6">
        <v>1</v>
      </c>
      <c r="L1936" s="6" t="s">
        <v>330</v>
      </c>
      <c r="M1936" s="6" t="s">
        <v>18</v>
      </c>
      <c r="N1936" s="6" t="s">
        <v>25</v>
      </c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</row>
    <row r="1937" spans="2:32" ht="45" customHeight="1">
      <c r="B1937" s="16">
        <v>1936</v>
      </c>
      <c r="C1937" s="6">
        <v>2886</v>
      </c>
      <c r="D1937" s="22">
        <v>61034200090</v>
      </c>
      <c r="E1937" s="23" t="s">
        <v>725</v>
      </c>
      <c r="F1937" s="27" t="s">
        <v>183</v>
      </c>
      <c r="G1937" s="6" t="s">
        <v>23</v>
      </c>
      <c r="H1937" s="6">
        <v>60</v>
      </c>
      <c r="I1937" s="6">
        <v>60</v>
      </c>
      <c r="J1937" s="6">
        <f t="shared" si="30"/>
        <v>0.06</v>
      </c>
      <c r="K1937" s="6">
        <v>1</v>
      </c>
      <c r="L1937" s="6" t="s">
        <v>330</v>
      </c>
      <c r="M1937" s="6" t="s">
        <v>18</v>
      </c>
      <c r="N1937" s="6" t="s">
        <v>25</v>
      </c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</row>
    <row r="1938" spans="2:32" ht="45" customHeight="1">
      <c r="B1938" s="16">
        <v>1937</v>
      </c>
      <c r="C1938" s="6">
        <v>2885</v>
      </c>
      <c r="D1938" s="22">
        <v>62046239000</v>
      </c>
      <c r="E1938" s="23" t="s">
        <v>543</v>
      </c>
      <c r="F1938" s="27" t="s">
        <v>114</v>
      </c>
      <c r="G1938" s="6" t="s">
        <v>55</v>
      </c>
      <c r="H1938" s="6">
        <v>54</v>
      </c>
      <c r="I1938" s="6">
        <v>54</v>
      </c>
      <c r="J1938" s="6">
        <f t="shared" si="30"/>
        <v>5.3999999999999999E-2</v>
      </c>
      <c r="K1938" s="6">
        <v>1</v>
      </c>
      <c r="L1938" s="6" t="s">
        <v>330</v>
      </c>
      <c r="M1938" s="6" t="s">
        <v>18</v>
      </c>
      <c r="N1938" s="6" t="s">
        <v>25</v>
      </c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</row>
    <row r="1939" spans="2:32" ht="30" customHeight="1">
      <c r="B1939" s="16">
        <v>1938</v>
      </c>
      <c r="C1939" s="6">
        <v>2884</v>
      </c>
      <c r="D1939" s="22">
        <v>61034200090</v>
      </c>
      <c r="E1939" s="23" t="s">
        <v>512</v>
      </c>
      <c r="F1939" s="27" t="s">
        <v>69</v>
      </c>
      <c r="G1939" s="6" t="s">
        <v>23</v>
      </c>
      <c r="H1939" s="6">
        <v>164</v>
      </c>
      <c r="I1939" s="6">
        <v>164</v>
      </c>
      <c r="J1939" s="6">
        <f t="shared" si="30"/>
        <v>0.16400000000000001</v>
      </c>
      <c r="K1939" s="6">
        <v>1</v>
      </c>
      <c r="L1939" s="6" t="s">
        <v>330</v>
      </c>
      <c r="M1939" s="6" t="s">
        <v>12</v>
      </c>
      <c r="N1939" s="6" t="s">
        <v>25</v>
      </c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</row>
    <row r="1940" spans="2:32" ht="30" customHeight="1">
      <c r="B1940" s="16">
        <v>1939</v>
      </c>
      <c r="C1940" s="6">
        <v>2868</v>
      </c>
      <c r="D1940" s="22">
        <v>61034300090</v>
      </c>
      <c r="E1940" s="23" t="s">
        <v>719</v>
      </c>
      <c r="F1940" s="27" t="s">
        <v>69</v>
      </c>
      <c r="G1940" s="6" t="s">
        <v>23</v>
      </c>
      <c r="H1940" s="6">
        <v>52</v>
      </c>
      <c r="I1940" s="6">
        <v>52</v>
      </c>
      <c r="J1940" s="6">
        <f t="shared" si="30"/>
        <v>5.1999999999999998E-2</v>
      </c>
      <c r="K1940" s="6">
        <v>1</v>
      </c>
      <c r="L1940" s="6" t="s">
        <v>330</v>
      </c>
      <c r="M1940" s="6" t="s">
        <v>108</v>
      </c>
      <c r="N1940" s="6" t="s">
        <v>36</v>
      </c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</row>
    <row r="1941" spans="2:32" ht="30" customHeight="1">
      <c r="B1941" s="16">
        <v>1940</v>
      </c>
      <c r="C1941" s="6">
        <v>2867</v>
      </c>
      <c r="D1941" s="22">
        <v>61034300090</v>
      </c>
      <c r="E1941" s="23" t="s">
        <v>719</v>
      </c>
      <c r="F1941" s="27" t="s">
        <v>69</v>
      </c>
      <c r="G1941" s="6" t="s">
        <v>23</v>
      </c>
      <c r="H1941" s="6">
        <v>48</v>
      </c>
      <c r="I1941" s="6">
        <v>48</v>
      </c>
      <c r="J1941" s="6">
        <f t="shared" si="30"/>
        <v>4.8000000000000001E-2</v>
      </c>
      <c r="K1941" s="6">
        <v>1</v>
      </c>
      <c r="L1941" s="6" t="s">
        <v>330</v>
      </c>
      <c r="M1941" s="6" t="s">
        <v>108</v>
      </c>
      <c r="N1941" s="6" t="s">
        <v>36</v>
      </c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</row>
    <row r="1942" spans="2:32" ht="30" customHeight="1">
      <c r="B1942" s="16">
        <v>1941</v>
      </c>
      <c r="C1942" s="6">
        <v>2866</v>
      </c>
      <c r="D1942" s="22">
        <v>61046200000</v>
      </c>
      <c r="E1942" s="23" t="s">
        <v>545</v>
      </c>
      <c r="F1942" s="27" t="s">
        <v>69</v>
      </c>
      <c r="G1942" s="6" t="s">
        <v>55</v>
      </c>
      <c r="H1942" s="6">
        <v>76</v>
      </c>
      <c r="I1942" s="6">
        <v>76</v>
      </c>
      <c r="J1942" s="6">
        <f t="shared" si="30"/>
        <v>7.5999999999999998E-2</v>
      </c>
      <c r="K1942" s="6">
        <v>1</v>
      </c>
      <c r="L1942" s="6" t="s">
        <v>330</v>
      </c>
      <c r="M1942" s="6" t="s">
        <v>18</v>
      </c>
      <c r="N1942" s="6" t="s">
        <v>25</v>
      </c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</row>
    <row r="1943" spans="2:32" ht="30" customHeight="1">
      <c r="B1943" s="16">
        <v>1942</v>
      </c>
      <c r="C1943" s="6">
        <v>2865</v>
      </c>
      <c r="D1943" s="22">
        <v>61046200000</v>
      </c>
      <c r="E1943" s="23" t="s">
        <v>545</v>
      </c>
      <c r="F1943" s="27" t="s">
        <v>69</v>
      </c>
      <c r="G1943" s="6" t="s">
        <v>55</v>
      </c>
      <c r="H1943" s="6">
        <v>76</v>
      </c>
      <c r="I1943" s="6">
        <v>76</v>
      </c>
      <c r="J1943" s="6">
        <f t="shared" si="30"/>
        <v>7.5999999999999998E-2</v>
      </c>
      <c r="K1943" s="6">
        <v>1</v>
      </c>
      <c r="L1943" s="6" t="s">
        <v>330</v>
      </c>
      <c r="M1943" s="6" t="s">
        <v>18</v>
      </c>
      <c r="N1943" s="6" t="s">
        <v>25</v>
      </c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</row>
    <row r="1944" spans="2:32" ht="30" customHeight="1">
      <c r="B1944" s="16">
        <v>1943</v>
      </c>
      <c r="C1944" s="6">
        <v>2864</v>
      </c>
      <c r="D1944" s="22">
        <v>61046200000</v>
      </c>
      <c r="E1944" s="23" t="s">
        <v>545</v>
      </c>
      <c r="F1944" s="27" t="s">
        <v>69</v>
      </c>
      <c r="G1944" s="6" t="s">
        <v>55</v>
      </c>
      <c r="H1944" s="6">
        <v>60</v>
      </c>
      <c r="I1944" s="6">
        <v>60</v>
      </c>
      <c r="J1944" s="6">
        <f t="shared" si="30"/>
        <v>0.06</v>
      </c>
      <c r="K1944" s="6">
        <v>1</v>
      </c>
      <c r="L1944" s="6" t="s">
        <v>330</v>
      </c>
      <c r="M1944" s="6" t="s">
        <v>18</v>
      </c>
      <c r="N1944" s="6" t="s">
        <v>25</v>
      </c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</row>
    <row r="1945" spans="2:32" ht="30" customHeight="1">
      <c r="B1945" s="16">
        <v>1944</v>
      </c>
      <c r="C1945" s="6">
        <v>2863</v>
      </c>
      <c r="D1945" s="22">
        <v>61046200000</v>
      </c>
      <c r="E1945" s="23" t="s">
        <v>545</v>
      </c>
      <c r="F1945" s="27" t="s">
        <v>69</v>
      </c>
      <c r="G1945" s="6" t="s">
        <v>55</v>
      </c>
      <c r="H1945" s="6">
        <v>78</v>
      </c>
      <c r="I1945" s="6">
        <v>78</v>
      </c>
      <c r="J1945" s="6">
        <f t="shared" si="30"/>
        <v>7.8E-2</v>
      </c>
      <c r="K1945" s="6">
        <v>1</v>
      </c>
      <c r="L1945" s="6" t="s">
        <v>330</v>
      </c>
      <c r="M1945" s="6" t="s">
        <v>18</v>
      </c>
      <c r="N1945" s="6" t="s">
        <v>25</v>
      </c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</row>
    <row r="1946" spans="2:32" ht="30" customHeight="1">
      <c r="B1946" s="16">
        <v>1945</v>
      </c>
      <c r="C1946" s="6">
        <v>2862</v>
      </c>
      <c r="D1946" s="22">
        <v>61091000000</v>
      </c>
      <c r="E1946" s="23" t="s">
        <v>605</v>
      </c>
      <c r="F1946" s="27" t="s">
        <v>46</v>
      </c>
      <c r="G1946" s="6" t="s">
        <v>55</v>
      </c>
      <c r="H1946" s="6">
        <v>46</v>
      </c>
      <c r="I1946" s="6">
        <v>46</v>
      </c>
      <c r="J1946" s="6">
        <f t="shared" si="30"/>
        <v>4.5999999999999999E-2</v>
      </c>
      <c r="K1946" s="6">
        <v>1</v>
      </c>
      <c r="L1946" s="6" t="s">
        <v>330</v>
      </c>
      <c r="M1946" s="6" t="s">
        <v>18</v>
      </c>
      <c r="N1946" s="6" t="s">
        <v>25</v>
      </c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</row>
    <row r="1947" spans="2:32" ht="30" customHeight="1">
      <c r="B1947" s="16">
        <v>1946</v>
      </c>
      <c r="C1947" s="6">
        <v>2861</v>
      </c>
      <c r="D1947" s="22">
        <v>61091000000</v>
      </c>
      <c r="E1947" s="23" t="s">
        <v>605</v>
      </c>
      <c r="F1947" s="27" t="s">
        <v>46</v>
      </c>
      <c r="G1947" s="6" t="s">
        <v>55</v>
      </c>
      <c r="H1947" s="6">
        <v>50</v>
      </c>
      <c r="I1947" s="6">
        <v>50</v>
      </c>
      <c r="J1947" s="6">
        <f t="shared" si="30"/>
        <v>0.05</v>
      </c>
      <c r="K1947" s="6">
        <v>1</v>
      </c>
      <c r="L1947" s="6" t="s">
        <v>330</v>
      </c>
      <c r="M1947" s="6" t="s">
        <v>18</v>
      </c>
      <c r="N1947" s="6" t="s">
        <v>25</v>
      </c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</row>
    <row r="1948" spans="2:32" ht="30" customHeight="1">
      <c r="B1948" s="16">
        <v>1947</v>
      </c>
      <c r="C1948" s="6">
        <v>2860</v>
      </c>
      <c r="D1948" s="22">
        <v>61091000000</v>
      </c>
      <c r="E1948" s="23" t="s">
        <v>605</v>
      </c>
      <c r="F1948" s="27" t="s">
        <v>46</v>
      </c>
      <c r="G1948" s="6" t="s">
        <v>55</v>
      </c>
      <c r="H1948" s="6">
        <v>54</v>
      </c>
      <c r="I1948" s="6">
        <v>54</v>
      </c>
      <c r="J1948" s="6">
        <f t="shared" si="30"/>
        <v>5.3999999999999999E-2</v>
      </c>
      <c r="K1948" s="6">
        <v>1</v>
      </c>
      <c r="L1948" s="6" t="s">
        <v>330</v>
      </c>
      <c r="M1948" s="6" t="s">
        <v>18</v>
      </c>
      <c r="N1948" s="6" t="s">
        <v>25</v>
      </c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</row>
    <row r="1949" spans="2:32" ht="30" customHeight="1">
      <c r="B1949" s="16">
        <v>1948</v>
      </c>
      <c r="C1949" s="6">
        <v>2859</v>
      </c>
      <c r="D1949" s="22">
        <v>61091000000</v>
      </c>
      <c r="E1949" s="23" t="s">
        <v>605</v>
      </c>
      <c r="F1949" s="27" t="s">
        <v>46</v>
      </c>
      <c r="G1949" s="6" t="s">
        <v>55</v>
      </c>
      <c r="H1949" s="6">
        <v>52</v>
      </c>
      <c r="I1949" s="6">
        <v>52</v>
      </c>
      <c r="J1949" s="6">
        <f t="shared" si="30"/>
        <v>5.1999999999999998E-2</v>
      </c>
      <c r="K1949" s="6">
        <v>1</v>
      </c>
      <c r="L1949" s="6" t="s">
        <v>330</v>
      </c>
      <c r="M1949" s="6" t="s">
        <v>18</v>
      </c>
      <c r="N1949" s="6" t="s">
        <v>25</v>
      </c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</row>
    <row r="1950" spans="2:32" ht="30" customHeight="1">
      <c r="B1950" s="16">
        <v>1949</v>
      </c>
      <c r="C1950" s="6">
        <v>2858</v>
      </c>
      <c r="D1950" s="22">
        <v>61091000000</v>
      </c>
      <c r="E1950" s="23" t="s">
        <v>605</v>
      </c>
      <c r="F1950" s="27" t="s">
        <v>46</v>
      </c>
      <c r="G1950" s="6" t="s">
        <v>55</v>
      </c>
      <c r="H1950" s="6">
        <v>42</v>
      </c>
      <c r="I1950" s="6">
        <v>42</v>
      </c>
      <c r="J1950" s="6">
        <f t="shared" si="30"/>
        <v>4.2000000000000003E-2</v>
      </c>
      <c r="K1950" s="6">
        <v>1</v>
      </c>
      <c r="L1950" s="6" t="s">
        <v>330</v>
      </c>
      <c r="M1950" s="6" t="s">
        <v>18</v>
      </c>
      <c r="N1950" s="6" t="s">
        <v>25</v>
      </c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</row>
    <row r="1951" spans="2:32" ht="30" customHeight="1">
      <c r="B1951" s="16">
        <v>1950</v>
      </c>
      <c r="C1951" s="6">
        <v>2857</v>
      </c>
      <c r="D1951" s="22">
        <v>61091000000</v>
      </c>
      <c r="E1951" s="23" t="s">
        <v>605</v>
      </c>
      <c r="F1951" s="27" t="s">
        <v>46</v>
      </c>
      <c r="G1951" s="6" t="s">
        <v>55</v>
      </c>
      <c r="H1951" s="6">
        <v>42</v>
      </c>
      <c r="I1951" s="6">
        <v>42</v>
      </c>
      <c r="J1951" s="6">
        <f t="shared" ref="J1951:J2014" si="31">I1951/1000</f>
        <v>4.2000000000000003E-2</v>
      </c>
      <c r="K1951" s="6">
        <v>1</v>
      </c>
      <c r="L1951" s="6" t="s">
        <v>330</v>
      </c>
      <c r="M1951" s="6" t="s">
        <v>18</v>
      </c>
      <c r="N1951" s="6" t="s">
        <v>25</v>
      </c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</row>
    <row r="1952" spans="2:32" ht="30" customHeight="1">
      <c r="B1952" s="16">
        <v>1951</v>
      </c>
      <c r="C1952" s="6">
        <v>2855</v>
      </c>
      <c r="D1952" s="22">
        <v>62046239000</v>
      </c>
      <c r="E1952" s="23" t="s">
        <v>546</v>
      </c>
      <c r="F1952" s="27" t="s">
        <v>22</v>
      </c>
      <c r="G1952" s="6" t="s">
        <v>55</v>
      </c>
      <c r="H1952" s="6">
        <v>192</v>
      </c>
      <c r="I1952" s="6">
        <v>192</v>
      </c>
      <c r="J1952" s="6">
        <f t="shared" si="31"/>
        <v>0.192</v>
      </c>
      <c r="K1952" s="6">
        <v>1</v>
      </c>
      <c r="L1952" s="6" t="s">
        <v>330</v>
      </c>
      <c r="M1952" s="6" t="s">
        <v>18</v>
      </c>
      <c r="N1952" s="6" t="s">
        <v>25</v>
      </c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</row>
    <row r="1953" spans="2:32" ht="30" customHeight="1">
      <c r="B1953" s="16">
        <v>1952</v>
      </c>
      <c r="C1953" s="6">
        <v>2856</v>
      </c>
      <c r="D1953" s="22">
        <v>62046239000</v>
      </c>
      <c r="E1953" s="23" t="s">
        <v>546</v>
      </c>
      <c r="F1953" s="27" t="s">
        <v>22</v>
      </c>
      <c r="G1953" s="6" t="s">
        <v>55</v>
      </c>
      <c r="H1953" s="6">
        <v>242</v>
      </c>
      <c r="I1953" s="6">
        <v>242</v>
      </c>
      <c r="J1953" s="6">
        <f t="shared" si="31"/>
        <v>0.24199999999999999</v>
      </c>
      <c r="K1953" s="6">
        <v>1</v>
      </c>
      <c r="L1953" s="6" t="s">
        <v>330</v>
      </c>
      <c r="M1953" s="6" t="s">
        <v>18</v>
      </c>
      <c r="N1953" s="6" t="s">
        <v>25</v>
      </c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</row>
    <row r="1954" spans="2:32" ht="45" customHeight="1">
      <c r="B1954" s="16">
        <v>1953</v>
      </c>
      <c r="C1954" s="6">
        <v>2854</v>
      </c>
      <c r="D1954" s="22">
        <v>61034200090</v>
      </c>
      <c r="E1954" s="23" t="s">
        <v>725</v>
      </c>
      <c r="F1954" s="27" t="s">
        <v>183</v>
      </c>
      <c r="G1954" s="6" t="s">
        <v>23</v>
      </c>
      <c r="H1954" s="6">
        <v>80</v>
      </c>
      <c r="I1954" s="6">
        <v>80</v>
      </c>
      <c r="J1954" s="6">
        <f t="shared" si="31"/>
        <v>0.08</v>
      </c>
      <c r="K1954" s="6">
        <v>1</v>
      </c>
      <c r="L1954" s="6" t="s">
        <v>330</v>
      </c>
      <c r="M1954" s="6" t="s">
        <v>18</v>
      </c>
      <c r="N1954" s="6" t="s">
        <v>25</v>
      </c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</row>
    <row r="1955" spans="2:32" ht="30" customHeight="1">
      <c r="B1955" s="16">
        <v>1954</v>
      </c>
      <c r="C1955" s="6">
        <v>2853</v>
      </c>
      <c r="D1955" s="22">
        <v>61034200090</v>
      </c>
      <c r="E1955" s="23" t="s">
        <v>512</v>
      </c>
      <c r="F1955" s="27" t="s">
        <v>69</v>
      </c>
      <c r="G1955" s="6" t="s">
        <v>23</v>
      </c>
      <c r="H1955" s="6">
        <v>70</v>
      </c>
      <c r="I1955" s="6">
        <v>70</v>
      </c>
      <c r="J1955" s="6">
        <f t="shared" si="31"/>
        <v>7.0000000000000007E-2</v>
      </c>
      <c r="K1955" s="6">
        <v>1</v>
      </c>
      <c r="L1955" s="6" t="s">
        <v>330</v>
      </c>
      <c r="M1955" s="6" t="s">
        <v>12</v>
      </c>
      <c r="N1955" s="6" t="s">
        <v>25</v>
      </c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</row>
    <row r="1956" spans="2:32" ht="30" customHeight="1">
      <c r="B1956" s="16">
        <v>1955</v>
      </c>
      <c r="C1956" s="6">
        <v>2852</v>
      </c>
      <c r="D1956" s="22">
        <v>61034200090</v>
      </c>
      <c r="E1956" s="23" t="s">
        <v>512</v>
      </c>
      <c r="F1956" s="27" t="s">
        <v>69</v>
      </c>
      <c r="G1956" s="6" t="s">
        <v>23</v>
      </c>
      <c r="H1956" s="6">
        <v>66</v>
      </c>
      <c r="I1956" s="6">
        <v>66</v>
      </c>
      <c r="J1956" s="6">
        <f t="shared" si="31"/>
        <v>6.6000000000000003E-2</v>
      </c>
      <c r="K1956" s="6">
        <v>1</v>
      </c>
      <c r="L1956" s="6" t="s">
        <v>330</v>
      </c>
      <c r="M1956" s="6" t="s">
        <v>12</v>
      </c>
      <c r="N1956" s="6" t="s">
        <v>25</v>
      </c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</row>
    <row r="1957" spans="2:32" ht="30" customHeight="1">
      <c r="B1957" s="16">
        <v>1956</v>
      </c>
      <c r="C1957" s="6">
        <v>2851</v>
      </c>
      <c r="D1957" s="22">
        <v>61034200090</v>
      </c>
      <c r="E1957" s="23" t="s">
        <v>512</v>
      </c>
      <c r="F1957" s="27" t="s">
        <v>69</v>
      </c>
      <c r="G1957" s="6" t="s">
        <v>23</v>
      </c>
      <c r="H1957" s="6">
        <v>84</v>
      </c>
      <c r="I1957" s="6">
        <v>84</v>
      </c>
      <c r="J1957" s="6">
        <f t="shared" si="31"/>
        <v>8.4000000000000005E-2</v>
      </c>
      <c r="K1957" s="6">
        <v>1</v>
      </c>
      <c r="L1957" s="6" t="s">
        <v>330</v>
      </c>
      <c r="M1957" s="6" t="s">
        <v>12</v>
      </c>
      <c r="N1957" s="6" t="s">
        <v>25</v>
      </c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</row>
    <row r="1958" spans="2:32" ht="30" customHeight="1">
      <c r="B1958" s="16">
        <v>1957</v>
      </c>
      <c r="C1958" s="6">
        <v>2850</v>
      </c>
      <c r="D1958" s="22">
        <v>61091000000</v>
      </c>
      <c r="E1958" s="23" t="s">
        <v>631</v>
      </c>
      <c r="F1958" s="27" t="s">
        <v>46</v>
      </c>
      <c r="G1958" s="6" t="s">
        <v>23</v>
      </c>
      <c r="H1958" s="6">
        <v>58</v>
      </c>
      <c r="I1958" s="6">
        <v>58</v>
      </c>
      <c r="J1958" s="6">
        <f t="shared" si="31"/>
        <v>5.8000000000000003E-2</v>
      </c>
      <c r="K1958" s="6">
        <v>1</v>
      </c>
      <c r="L1958" s="6" t="s">
        <v>330</v>
      </c>
      <c r="M1958" s="6" t="s">
        <v>12</v>
      </c>
      <c r="N1958" s="6" t="s">
        <v>25</v>
      </c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</row>
    <row r="1959" spans="2:32" ht="30" customHeight="1">
      <c r="B1959" s="16">
        <v>1958</v>
      </c>
      <c r="C1959" s="6">
        <v>2849</v>
      </c>
      <c r="D1959" s="22">
        <v>61091000000</v>
      </c>
      <c r="E1959" s="23" t="s">
        <v>631</v>
      </c>
      <c r="F1959" s="27" t="s">
        <v>46</v>
      </c>
      <c r="G1959" s="6" t="s">
        <v>23</v>
      </c>
      <c r="H1959" s="6">
        <v>76</v>
      </c>
      <c r="I1959" s="6">
        <v>76</v>
      </c>
      <c r="J1959" s="6">
        <f t="shared" si="31"/>
        <v>7.5999999999999998E-2</v>
      </c>
      <c r="K1959" s="6">
        <v>1</v>
      </c>
      <c r="L1959" s="6" t="s">
        <v>330</v>
      </c>
      <c r="M1959" s="6" t="s">
        <v>12</v>
      </c>
      <c r="N1959" s="6" t="s">
        <v>25</v>
      </c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</row>
    <row r="1960" spans="2:32" ht="30" customHeight="1">
      <c r="B1960" s="16">
        <v>1959</v>
      </c>
      <c r="C1960" s="6">
        <v>2844</v>
      </c>
      <c r="D1960" s="22">
        <v>61091000000</v>
      </c>
      <c r="E1960" s="23" t="s">
        <v>631</v>
      </c>
      <c r="F1960" s="27" t="s">
        <v>46</v>
      </c>
      <c r="G1960" s="6" t="s">
        <v>23</v>
      </c>
      <c r="H1960" s="6">
        <v>72</v>
      </c>
      <c r="I1960" s="6">
        <v>72</v>
      </c>
      <c r="J1960" s="6">
        <f t="shared" si="31"/>
        <v>7.1999999999999995E-2</v>
      </c>
      <c r="K1960" s="6">
        <v>1</v>
      </c>
      <c r="L1960" s="6" t="s">
        <v>330</v>
      </c>
      <c r="M1960" s="6" t="s">
        <v>12</v>
      </c>
      <c r="N1960" s="6" t="s">
        <v>25</v>
      </c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</row>
    <row r="1961" spans="2:32" ht="45" customHeight="1">
      <c r="B1961" s="16">
        <v>1960</v>
      </c>
      <c r="C1961" s="6">
        <v>2848</v>
      </c>
      <c r="D1961" s="22">
        <v>61091000000</v>
      </c>
      <c r="E1961" s="23" t="s">
        <v>708</v>
      </c>
      <c r="F1961" s="27" t="s">
        <v>332</v>
      </c>
      <c r="G1961" s="6" t="s">
        <v>55</v>
      </c>
      <c r="H1961" s="6">
        <v>120</v>
      </c>
      <c r="I1961" s="6">
        <v>120</v>
      </c>
      <c r="J1961" s="6">
        <f t="shared" si="31"/>
        <v>0.12</v>
      </c>
      <c r="K1961" s="6">
        <v>1</v>
      </c>
      <c r="L1961" s="6" t="s">
        <v>330</v>
      </c>
      <c r="M1961" s="6" t="s">
        <v>18</v>
      </c>
      <c r="N1961" s="6" t="s">
        <v>25</v>
      </c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</row>
    <row r="1962" spans="2:32" ht="45" customHeight="1">
      <c r="B1962" s="16">
        <v>1961</v>
      </c>
      <c r="C1962" s="6">
        <v>2847</v>
      </c>
      <c r="D1962" s="22">
        <v>61091000000</v>
      </c>
      <c r="E1962" s="23" t="s">
        <v>708</v>
      </c>
      <c r="F1962" s="27" t="s">
        <v>332</v>
      </c>
      <c r="G1962" s="6" t="s">
        <v>55</v>
      </c>
      <c r="H1962" s="6">
        <v>158</v>
      </c>
      <c r="I1962" s="6">
        <v>158</v>
      </c>
      <c r="J1962" s="6">
        <f t="shared" si="31"/>
        <v>0.158</v>
      </c>
      <c r="K1962" s="6">
        <v>1</v>
      </c>
      <c r="L1962" s="6" t="s">
        <v>330</v>
      </c>
      <c r="M1962" s="6" t="s">
        <v>18</v>
      </c>
      <c r="N1962" s="6" t="s">
        <v>25</v>
      </c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</row>
    <row r="1963" spans="2:32" ht="30" customHeight="1">
      <c r="B1963" s="16">
        <v>1962</v>
      </c>
      <c r="C1963" s="6">
        <v>2846</v>
      </c>
      <c r="D1963" s="22">
        <v>61102091000</v>
      </c>
      <c r="E1963" s="23" t="s">
        <v>702</v>
      </c>
      <c r="F1963" s="27" t="s">
        <v>155</v>
      </c>
      <c r="G1963" s="6" t="s">
        <v>23</v>
      </c>
      <c r="H1963" s="6">
        <v>82</v>
      </c>
      <c r="I1963" s="6">
        <v>82</v>
      </c>
      <c r="J1963" s="6">
        <f t="shared" si="31"/>
        <v>8.2000000000000003E-2</v>
      </c>
      <c r="K1963" s="6">
        <v>1</v>
      </c>
      <c r="L1963" s="6" t="s">
        <v>330</v>
      </c>
      <c r="M1963" s="6" t="s">
        <v>18</v>
      </c>
      <c r="N1963" s="6" t="s">
        <v>25</v>
      </c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</row>
    <row r="1964" spans="2:32" ht="30" customHeight="1">
      <c r="B1964" s="16">
        <v>1963</v>
      </c>
      <c r="C1964" s="6">
        <v>2845</v>
      </c>
      <c r="D1964" s="22">
        <v>61102091000</v>
      </c>
      <c r="E1964" s="23" t="s">
        <v>702</v>
      </c>
      <c r="F1964" s="27" t="s">
        <v>155</v>
      </c>
      <c r="G1964" s="6" t="s">
        <v>23</v>
      </c>
      <c r="H1964" s="6">
        <v>86</v>
      </c>
      <c r="I1964" s="6">
        <v>86</v>
      </c>
      <c r="J1964" s="6">
        <f t="shared" si="31"/>
        <v>8.5999999999999993E-2</v>
      </c>
      <c r="K1964" s="6">
        <v>1</v>
      </c>
      <c r="L1964" s="6" t="s">
        <v>330</v>
      </c>
      <c r="M1964" s="6" t="s">
        <v>18</v>
      </c>
      <c r="N1964" s="6" t="s">
        <v>25</v>
      </c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</row>
    <row r="1965" spans="2:32" ht="30" customHeight="1">
      <c r="B1965" s="16">
        <v>1964</v>
      </c>
      <c r="C1965" s="6">
        <v>2843</v>
      </c>
      <c r="D1965" s="22">
        <v>61102091000</v>
      </c>
      <c r="E1965" s="23" t="s">
        <v>702</v>
      </c>
      <c r="F1965" s="27" t="s">
        <v>155</v>
      </c>
      <c r="G1965" s="6" t="s">
        <v>23</v>
      </c>
      <c r="H1965" s="6">
        <v>108</v>
      </c>
      <c r="I1965" s="6">
        <v>108</v>
      </c>
      <c r="J1965" s="6">
        <f t="shared" si="31"/>
        <v>0.108</v>
      </c>
      <c r="K1965" s="6">
        <v>1</v>
      </c>
      <c r="L1965" s="6" t="s">
        <v>330</v>
      </c>
      <c r="M1965" s="6" t="s">
        <v>18</v>
      </c>
      <c r="N1965" s="6" t="s">
        <v>25</v>
      </c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</row>
    <row r="1966" spans="2:32" ht="30" customHeight="1">
      <c r="B1966" s="16">
        <v>1965</v>
      </c>
      <c r="C1966" s="6">
        <v>2842</v>
      </c>
      <c r="D1966" s="22">
        <v>61034200090</v>
      </c>
      <c r="E1966" s="23" t="s">
        <v>512</v>
      </c>
      <c r="F1966" s="27" t="s">
        <v>69</v>
      </c>
      <c r="G1966" s="6" t="s">
        <v>23</v>
      </c>
      <c r="H1966" s="6">
        <v>180</v>
      </c>
      <c r="I1966" s="6">
        <v>180</v>
      </c>
      <c r="J1966" s="6">
        <f t="shared" si="31"/>
        <v>0.18</v>
      </c>
      <c r="K1966" s="6">
        <v>1</v>
      </c>
      <c r="L1966" s="6" t="s">
        <v>330</v>
      </c>
      <c r="M1966" s="6" t="s">
        <v>18</v>
      </c>
      <c r="N1966" s="6" t="s">
        <v>25</v>
      </c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</row>
    <row r="1967" spans="2:32" ht="30" customHeight="1">
      <c r="B1967" s="16">
        <v>1966</v>
      </c>
      <c r="C1967" s="6">
        <v>2841</v>
      </c>
      <c r="D1967" s="22">
        <v>61091000000</v>
      </c>
      <c r="E1967" s="23" t="s">
        <v>605</v>
      </c>
      <c r="F1967" s="27" t="s">
        <v>46</v>
      </c>
      <c r="G1967" s="6" t="s">
        <v>55</v>
      </c>
      <c r="H1967" s="6">
        <v>42</v>
      </c>
      <c r="I1967" s="6">
        <v>42</v>
      </c>
      <c r="J1967" s="6">
        <f t="shared" si="31"/>
        <v>4.2000000000000003E-2</v>
      </c>
      <c r="K1967" s="6">
        <v>1</v>
      </c>
      <c r="L1967" s="6" t="s">
        <v>330</v>
      </c>
      <c r="M1967" s="6" t="s">
        <v>18</v>
      </c>
      <c r="N1967" s="6" t="s">
        <v>25</v>
      </c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</row>
    <row r="1968" spans="2:32" ht="30" customHeight="1">
      <c r="B1968" s="16">
        <v>1967</v>
      </c>
      <c r="C1968" s="6">
        <v>2840</v>
      </c>
      <c r="D1968" s="22">
        <v>61091000000</v>
      </c>
      <c r="E1968" s="23" t="s">
        <v>605</v>
      </c>
      <c r="F1968" s="27" t="s">
        <v>46</v>
      </c>
      <c r="G1968" s="6" t="s">
        <v>55</v>
      </c>
      <c r="H1968" s="6">
        <v>86</v>
      </c>
      <c r="I1968" s="6">
        <v>86</v>
      </c>
      <c r="J1968" s="6">
        <f t="shared" si="31"/>
        <v>8.5999999999999993E-2</v>
      </c>
      <c r="K1968" s="6">
        <v>1</v>
      </c>
      <c r="L1968" s="6" t="s">
        <v>330</v>
      </c>
      <c r="M1968" s="6" t="s">
        <v>18</v>
      </c>
      <c r="N1968" s="6" t="s">
        <v>25</v>
      </c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</row>
    <row r="1969" spans="2:32" ht="30" customHeight="1">
      <c r="B1969" s="16">
        <v>1968</v>
      </c>
      <c r="C1969" s="6">
        <v>2839</v>
      </c>
      <c r="D1969" s="22">
        <v>61091000000</v>
      </c>
      <c r="E1969" s="23" t="s">
        <v>631</v>
      </c>
      <c r="F1969" s="27" t="s">
        <v>46</v>
      </c>
      <c r="G1969" s="6" t="s">
        <v>23</v>
      </c>
      <c r="H1969" s="6">
        <v>56</v>
      </c>
      <c r="I1969" s="6">
        <v>56</v>
      </c>
      <c r="J1969" s="6">
        <f t="shared" si="31"/>
        <v>5.6000000000000001E-2</v>
      </c>
      <c r="K1969" s="6">
        <v>1</v>
      </c>
      <c r="L1969" s="6" t="s">
        <v>330</v>
      </c>
      <c r="M1969" s="6" t="s">
        <v>12</v>
      </c>
      <c r="N1969" s="6" t="s">
        <v>25</v>
      </c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</row>
    <row r="1970" spans="2:32" ht="60" customHeight="1">
      <c r="B1970" s="16">
        <v>1969</v>
      </c>
      <c r="C1970" s="6">
        <v>2837</v>
      </c>
      <c r="D1970" s="22">
        <v>61119090000</v>
      </c>
      <c r="E1970" s="23" t="s">
        <v>730</v>
      </c>
      <c r="F1970" s="27" t="s">
        <v>336</v>
      </c>
      <c r="G1970" s="6" t="s">
        <v>23</v>
      </c>
      <c r="H1970" s="6">
        <v>36</v>
      </c>
      <c r="I1970" s="6">
        <v>36</v>
      </c>
      <c r="J1970" s="6">
        <f t="shared" si="31"/>
        <v>3.5999999999999997E-2</v>
      </c>
      <c r="K1970" s="6">
        <v>1</v>
      </c>
      <c r="L1970" s="6" t="s">
        <v>330</v>
      </c>
      <c r="M1970" s="6" t="s">
        <v>18</v>
      </c>
      <c r="N1970" s="6" t="s">
        <v>260</v>
      </c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</row>
    <row r="1971" spans="2:32" ht="30" customHeight="1">
      <c r="B1971" s="16">
        <v>1970</v>
      </c>
      <c r="C1971" s="6">
        <v>2835</v>
      </c>
      <c r="D1971" s="22">
        <v>61109010000</v>
      </c>
      <c r="E1971" s="23" t="s">
        <v>735</v>
      </c>
      <c r="F1971" s="27" t="s">
        <v>155</v>
      </c>
      <c r="G1971" s="6" t="s">
        <v>23</v>
      </c>
      <c r="H1971" s="6">
        <v>58</v>
      </c>
      <c r="I1971" s="6">
        <v>58</v>
      </c>
      <c r="J1971" s="6">
        <f t="shared" si="31"/>
        <v>5.8000000000000003E-2</v>
      </c>
      <c r="K1971" s="6">
        <v>1</v>
      </c>
      <c r="L1971" s="6" t="s">
        <v>330</v>
      </c>
      <c r="M1971" s="6" t="s">
        <v>18</v>
      </c>
      <c r="N1971" s="6" t="s">
        <v>260</v>
      </c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</row>
    <row r="1972" spans="2:32" ht="30" customHeight="1">
      <c r="B1972" s="16">
        <v>1971</v>
      </c>
      <c r="C1972" s="6">
        <v>2836</v>
      </c>
      <c r="D1972" s="22">
        <v>61109010000</v>
      </c>
      <c r="E1972" s="23" t="s">
        <v>735</v>
      </c>
      <c r="F1972" s="27" t="s">
        <v>155</v>
      </c>
      <c r="G1972" s="6" t="s">
        <v>23</v>
      </c>
      <c r="H1972" s="6">
        <v>60</v>
      </c>
      <c r="I1972" s="6">
        <v>60</v>
      </c>
      <c r="J1972" s="6">
        <f t="shared" si="31"/>
        <v>0.06</v>
      </c>
      <c r="K1972" s="6">
        <v>1</v>
      </c>
      <c r="L1972" s="6" t="s">
        <v>330</v>
      </c>
      <c r="M1972" s="6" t="s">
        <v>18</v>
      </c>
      <c r="N1972" s="6" t="s">
        <v>260</v>
      </c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</row>
    <row r="1973" spans="2:32" ht="30" customHeight="1">
      <c r="B1973" s="16">
        <v>1972</v>
      </c>
      <c r="C1973" s="6">
        <v>2838</v>
      </c>
      <c r="D1973" s="22">
        <v>61034900090</v>
      </c>
      <c r="E1973" s="23" t="s">
        <v>736</v>
      </c>
      <c r="F1973" s="27" t="s">
        <v>69</v>
      </c>
      <c r="G1973" s="6" t="s">
        <v>23</v>
      </c>
      <c r="H1973" s="6">
        <v>66</v>
      </c>
      <c r="I1973" s="6">
        <v>66</v>
      </c>
      <c r="J1973" s="6">
        <f t="shared" si="31"/>
        <v>6.6000000000000003E-2</v>
      </c>
      <c r="K1973" s="6">
        <v>1</v>
      </c>
      <c r="L1973" s="6" t="s">
        <v>330</v>
      </c>
      <c r="M1973" s="6" t="s">
        <v>18</v>
      </c>
      <c r="N1973" s="6" t="s">
        <v>260</v>
      </c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</row>
    <row r="1974" spans="2:32" ht="30" customHeight="1">
      <c r="B1974" s="16">
        <v>1973</v>
      </c>
      <c r="C1974" s="6">
        <v>2833</v>
      </c>
      <c r="D1974" s="22">
        <v>62143000000</v>
      </c>
      <c r="E1974" s="23" t="s">
        <v>737</v>
      </c>
      <c r="F1974" s="27" t="s">
        <v>314</v>
      </c>
      <c r="G1974" s="6" t="s">
        <v>55</v>
      </c>
      <c r="H1974" s="6">
        <v>28</v>
      </c>
      <c r="I1974" s="6">
        <v>28</v>
      </c>
      <c r="J1974" s="6">
        <f t="shared" si="31"/>
        <v>2.8000000000000001E-2</v>
      </c>
      <c r="K1974" s="6">
        <v>1</v>
      </c>
      <c r="L1974" s="6" t="s">
        <v>330</v>
      </c>
      <c r="M1974" s="6" t="s">
        <v>18</v>
      </c>
      <c r="N1974" s="6" t="s">
        <v>36</v>
      </c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</row>
    <row r="1975" spans="2:32" ht="30" customHeight="1">
      <c r="B1975" s="16">
        <v>1974</v>
      </c>
      <c r="C1975" s="6">
        <v>2834</v>
      </c>
      <c r="D1975" s="22">
        <v>62143000000</v>
      </c>
      <c r="E1975" s="23" t="s">
        <v>737</v>
      </c>
      <c r="F1975" s="27" t="s">
        <v>314</v>
      </c>
      <c r="G1975" s="21" t="s">
        <v>55</v>
      </c>
      <c r="H1975" s="6">
        <v>28</v>
      </c>
      <c r="I1975" s="6">
        <v>28</v>
      </c>
      <c r="J1975" s="6">
        <f t="shared" si="31"/>
        <v>2.8000000000000001E-2</v>
      </c>
      <c r="K1975" s="6">
        <v>1</v>
      </c>
      <c r="L1975" s="6" t="s">
        <v>330</v>
      </c>
      <c r="M1975" s="6" t="s">
        <v>18</v>
      </c>
      <c r="N1975" s="6" t="s">
        <v>36</v>
      </c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</row>
    <row r="1976" spans="2:32" ht="30" customHeight="1">
      <c r="B1976" s="16">
        <v>1975</v>
      </c>
      <c r="C1976" s="6">
        <v>2832</v>
      </c>
      <c r="D1976" s="22">
        <v>61033200000</v>
      </c>
      <c r="E1976" s="23" t="s">
        <v>704</v>
      </c>
      <c r="F1976" s="27" t="s">
        <v>154</v>
      </c>
      <c r="G1976" s="6" t="s">
        <v>23</v>
      </c>
      <c r="H1976" s="6">
        <v>356</v>
      </c>
      <c r="I1976" s="6">
        <v>356</v>
      </c>
      <c r="J1976" s="6">
        <f t="shared" si="31"/>
        <v>0.35599999999999998</v>
      </c>
      <c r="K1976" s="6">
        <v>1</v>
      </c>
      <c r="L1976" s="6" t="s">
        <v>330</v>
      </c>
      <c r="M1976" s="6" t="s">
        <v>18</v>
      </c>
      <c r="N1976" s="6" t="s">
        <v>25</v>
      </c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</row>
    <row r="1977" spans="2:32" ht="30" customHeight="1">
      <c r="B1977" s="16">
        <v>1976</v>
      </c>
      <c r="C1977" s="6">
        <v>2831</v>
      </c>
      <c r="D1977" s="22">
        <v>61033200000</v>
      </c>
      <c r="E1977" s="23" t="s">
        <v>704</v>
      </c>
      <c r="F1977" s="27" t="s">
        <v>154</v>
      </c>
      <c r="G1977" s="6" t="s">
        <v>23</v>
      </c>
      <c r="H1977" s="6">
        <v>356</v>
      </c>
      <c r="I1977" s="6">
        <v>356</v>
      </c>
      <c r="J1977" s="6">
        <f t="shared" si="31"/>
        <v>0.35599999999999998</v>
      </c>
      <c r="K1977" s="6">
        <v>1</v>
      </c>
      <c r="L1977" s="6" t="s">
        <v>330</v>
      </c>
      <c r="M1977" s="6" t="s">
        <v>18</v>
      </c>
      <c r="N1977" s="6" t="s">
        <v>25</v>
      </c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</row>
    <row r="1978" spans="2:32" ht="30" customHeight="1">
      <c r="B1978" s="16">
        <v>1977</v>
      </c>
      <c r="C1978" s="6">
        <v>2830</v>
      </c>
      <c r="D1978" s="22">
        <v>61043200000</v>
      </c>
      <c r="E1978" s="23" t="s">
        <v>718</v>
      </c>
      <c r="F1978" s="27" t="s">
        <v>154</v>
      </c>
      <c r="G1978" s="6" t="s">
        <v>55</v>
      </c>
      <c r="H1978" s="6">
        <v>36</v>
      </c>
      <c r="I1978" s="6">
        <v>36</v>
      </c>
      <c r="J1978" s="6">
        <f t="shared" si="31"/>
        <v>3.5999999999999997E-2</v>
      </c>
      <c r="K1978" s="6">
        <v>1</v>
      </c>
      <c r="L1978" s="6" t="s">
        <v>330</v>
      </c>
      <c r="M1978" s="6" t="s">
        <v>18</v>
      </c>
      <c r="N1978" s="6" t="s">
        <v>25</v>
      </c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</row>
    <row r="1979" spans="2:32" ht="30" customHeight="1">
      <c r="B1979" s="16">
        <v>1978</v>
      </c>
      <c r="C1979" s="6">
        <v>2829</v>
      </c>
      <c r="D1979" s="22">
        <v>61043200000</v>
      </c>
      <c r="E1979" s="23" t="s">
        <v>718</v>
      </c>
      <c r="F1979" s="27" t="s">
        <v>154</v>
      </c>
      <c r="G1979" s="6" t="s">
        <v>55</v>
      </c>
      <c r="H1979" s="6">
        <v>36</v>
      </c>
      <c r="I1979" s="6">
        <v>36</v>
      </c>
      <c r="J1979" s="6">
        <f t="shared" si="31"/>
        <v>3.5999999999999997E-2</v>
      </c>
      <c r="K1979" s="6">
        <v>1</v>
      </c>
      <c r="L1979" s="6" t="s">
        <v>330</v>
      </c>
      <c r="M1979" s="6" t="s">
        <v>18</v>
      </c>
      <c r="N1979" s="6" t="s">
        <v>25</v>
      </c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</row>
    <row r="1980" spans="2:32" ht="30" customHeight="1">
      <c r="B1980" s="16">
        <v>1979</v>
      </c>
      <c r="C1980" s="6">
        <v>2828</v>
      </c>
      <c r="D1980" s="22">
        <v>61091000000</v>
      </c>
      <c r="E1980" s="23" t="s">
        <v>605</v>
      </c>
      <c r="F1980" s="27" t="s">
        <v>46</v>
      </c>
      <c r="G1980" s="6" t="s">
        <v>55</v>
      </c>
      <c r="H1980" s="6">
        <v>40</v>
      </c>
      <c r="I1980" s="6">
        <v>40</v>
      </c>
      <c r="J1980" s="6">
        <f t="shared" si="31"/>
        <v>0.04</v>
      </c>
      <c r="K1980" s="6">
        <v>1</v>
      </c>
      <c r="L1980" s="6" t="s">
        <v>330</v>
      </c>
      <c r="M1980" s="6" t="s">
        <v>12</v>
      </c>
      <c r="N1980" s="6" t="s">
        <v>25</v>
      </c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</row>
    <row r="1981" spans="2:32" ht="30" customHeight="1">
      <c r="B1981" s="16">
        <v>1980</v>
      </c>
      <c r="C1981" s="6">
        <v>2827</v>
      </c>
      <c r="D1981" s="22">
        <v>61091000000</v>
      </c>
      <c r="E1981" s="23" t="s">
        <v>605</v>
      </c>
      <c r="F1981" s="27" t="s">
        <v>46</v>
      </c>
      <c r="G1981" s="6" t="s">
        <v>55</v>
      </c>
      <c r="H1981" s="6">
        <v>40</v>
      </c>
      <c r="I1981" s="6">
        <v>40</v>
      </c>
      <c r="J1981" s="6">
        <f t="shared" si="31"/>
        <v>0.04</v>
      </c>
      <c r="K1981" s="6">
        <v>1</v>
      </c>
      <c r="L1981" s="6" t="s">
        <v>330</v>
      </c>
      <c r="M1981" s="6" t="s">
        <v>12</v>
      </c>
      <c r="N1981" s="6" t="s">
        <v>25</v>
      </c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</row>
    <row r="1982" spans="2:32" ht="45" customHeight="1">
      <c r="B1982" s="16">
        <v>1981</v>
      </c>
      <c r="C1982" s="6">
        <v>2826</v>
      </c>
      <c r="D1982" s="22">
        <v>61091000000</v>
      </c>
      <c r="E1982" s="23" t="s">
        <v>708</v>
      </c>
      <c r="F1982" s="27" t="s">
        <v>332</v>
      </c>
      <c r="G1982" s="6" t="s">
        <v>55</v>
      </c>
      <c r="H1982" s="6">
        <v>62</v>
      </c>
      <c r="I1982" s="6">
        <v>62</v>
      </c>
      <c r="J1982" s="6">
        <f t="shared" si="31"/>
        <v>6.2E-2</v>
      </c>
      <c r="K1982" s="6">
        <v>1</v>
      </c>
      <c r="L1982" s="6" t="s">
        <v>330</v>
      </c>
      <c r="M1982" s="6" t="s">
        <v>12</v>
      </c>
      <c r="N1982" s="6" t="s">
        <v>25</v>
      </c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</row>
    <row r="1983" spans="2:32" ht="45" customHeight="1">
      <c r="B1983" s="16">
        <v>1982</v>
      </c>
      <c r="C1983" s="6">
        <v>2825</v>
      </c>
      <c r="D1983" s="22">
        <v>61091000000</v>
      </c>
      <c r="E1983" s="23" t="s">
        <v>708</v>
      </c>
      <c r="F1983" s="27" t="s">
        <v>332</v>
      </c>
      <c r="G1983" s="6" t="s">
        <v>55</v>
      </c>
      <c r="H1983" s="6">
        <v>62</v>
      </c>
      <c r="I1983" s="6">
        <v>62</v>
      </c>
      <c r="J1983" s="6">
        <f t="shared" si="31"/>
        <v>6.2E-2</v>
      </c>
      <c r="K1983" s="6">
        <v>1</v>
      </c>
      <c r="L1983" s="6" t="s">
        <v>330</v>
      </c>
      <c r="M1983" s="6" t="s">
        <v>12</v>
      </c>
      <c r="N1983" s="6" t="s">
        <v>25</v>
      </c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</row>
    <row r="1984" spans="2:32" ht="45" customHeight="1">
      <c r="B1984" s="16">
        <v>1983</v>
      </c>
      <c r="C1984" s="6">
        <v>2824</v>
      </c>
      <c r="D1984" s="22">
        <v>61061000000</v>
      </c>
      <c r="E1984" s="23" t="s">
        <v>542</v>
      </c>
      <c r="F1984" s="27" t="s">
        <v>47</v>
      </c>
      <c r="G1984" s="6" t="s">
        <v>55</v>
      </c>
      <c r="H1984" s="6">
        <v>52</v>
      </c>
      <c r="I1984" s="6">
        <v>52</v>
      </c>
      <c r="J1984" s="6">
        <f t="shared" si="31"/>
        <v>5.1999999999999998E-2</v>
      </c>
      <c r="K1984" s="6">
        <v>1</v>
      </c>
      <c r="L1984" s="6" t="s">
        <v>330</v>
      </c>
      <c r="M1984" s="6" t="s">
        <v>18</v>
      </c>
      <c r="N1984" s="6" t="s">
        <v>25</v>
      </c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</row>
    <row r="1985" spans="2:32" ht="30" customHeight="1">
      <c r="B1985" s="16">
        <v>1984</v>
      </c>
      <c r="C1985" s="6">
        <v>2823</v>
      </c>
      <c r="D1985" s="22">
        <v>65050090000</v>
      </c>
      <c r="E1985" s="23" t="s">
        <v>734</v>
      </c>
      <c r="F1985" s="27" t="s">
        <v>73</v>
      </c>
      <c r="G1985" s="6" t="s">
        <v>23</v>
      </c>
      <c r="H1985" s="6">
        <v>22</v>
      </c>
      <c r="I1985" s="6">
        <v>22</v>
      </c>
      <c r="J1985" s="6">
        <f t="shared" si="31"/>
        <v>2.1999999999999999E-2</v>
      </c>
      <c r="K1985" s="6">
        <v>1</v>
      </c>
      <c r="L1985" s="6" t="s">
        <v>330</v>
      </c>
      <c r="M1985" s="6" t="s">
        <v>18</v>
      </c>
      <c r="N1985" s="6" t="s">
        <v>25</v>
      </c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</row>
    <row r="1986" spans="2:32" ht="30" customHeight="1">
      <c r="B1986" s="16">
        <v>1985</v>
      </c>
      <c r="C1986" s="6">
        <v>2822</v>
      </c>
      <c r="D1986" s="22">
        <v>65050090000</v>
      </c>
      <c r="E1986" s="23" t="s">
        <v>734</v>
      </c>
      <c r="F1986" s="27" t="s">
        <v>73</v>
      </c>
      <c r="G1986" s="6" t="s">
        <v>23</v>
      </c>
      <c r="H1986" s="6">
        <v>22</v>
      </c>
      <c r="I1986" s="6">
        <v>22</v>
      </c>
      <c r="J1986" s="6">
        <f t="shared" si="31"/>
        <v>2.1999999999999999E-2</v>
      </c>
      <c r="K1986" s="6">
        <v>1</v>
      </c>
      <c r="L1986" s="6" t="s">
        <v>330</v>
      </c>
      <c r="M1986" s="6" t="s">
        <v>18</v>
      </c>
      <c r="N1986" s="6" t="s">
        <v>25</v>
      </c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</row>
    <row r="1987" spans="2:32" ht="30" customHeight="1">
      <c r="B1987" s="16">
        <v>1986</v>
      </c>
      <c r="C1987" s="6">
        <v>2820</v>
      </c>
      <c r="D1987" s="22">
        <v>65050090000</v>
      </c>
      <c r="E1987" s="23" t="s">
        <v>716</v>
      </c>
      <c r="F1987" s="27" t="s">
        <v>73</v>
      </c>
      <c r="G1987" s="6" t="s">
        <v>55</v>
      </c>
      <c r="H1987" s="6">
        <v>52</v>
      </c>
      <c r="I1987" s="6">
        <v>52</v>
      </c>
      <c r="J1987" s="6">
        <f t="shared" si="31"/>
        <v>5.1999999999999998E-2</v>
      </c>
      <c r="K1987" s="6">
        <v>1</v>
      </c>
      <c r="L1987" s="6" t="s">
        <v>330</v>
      </c>
      <c r="M1987" s="6" t="s">
        <v>18</v>
      </c>
      <c r="N1987" s="6" t="s">
        <v>25</v>
      </c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</row>
    <row r="1988" spans="2:32" ht="30" customHeight="1">
      <c r="B1988" s="16">
        <v>1987</v>
      </c>
      <c r="C1988" s="6">
        <v>2821</v>
      </c>
      <c r="D1988" s="22">
        <v>65050090000</v>
      </c>
      <c r="E1988" s="23" t="s">
        <v>716</v>
      </c>
      <c r="F1988" s="27" t="s">
        <v>73</v>
      </c>
      <c r="G1988" s="6" t="s">
        <v>55</v>
      </c>
      <c r="H1988" s="6">
        <v>54</v>
      </c>
      <c r="I1988" s="6">
        <v>54</v>
      </c>
      <c r="J1988" s="6">
        <f t="shared" si="31"/>
        <v>5.3999999999999999E-2</v>
      </c>
      <c r="K1988" s="6">
        <v>1</v>
      </c>
      <c r="L1988" s="6" t="s">
        <v>330</v>
      </c>
      <c r="M1988" s="6" t="s">
        <v>18</v>
      </c>
      <c r="N1988" s="6" t="s">
        <v>25</v>
      </c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</row>
    <row r="1989" spans="2:32" ht="30" customHeight="1">
      <c r="B1989" s="16">
        <v>1988</v>
      </c>
      <c r="C1989" s="6">
        <v>2818</v>
      </c>
      <c r="D1989" s="22">
        <v>61046200000</v>
      </c>
      <c r="E1989" s="23" t="s">
        <v>545</v>
      </c>
      <c r="F1989" s="27" t="s">
        <v>69</v>
      </c>
      <c r="G1989" s="6" t="s">
        <v>55</v>
      </c>
      <c r="H1989" s="6">
        <v>40</v>
      </c>
      <c r="I1989" s="6">
        <v>40</v>
      </c>
      <c r="J1989" s="6">
        <f t="shared" si="31"/>
        <v>0.04</v>
      </c>
      <c r="K1989" s="6">
        <v>1</v>
      </c>
      <c r="L1989" s="6" t="s">
        <v>330</v>
      </c>
      <c r="M1989" s="6" t="s">
        <v>12</v>
      </c>
      <c r="N1989" s="6" t="s">
        <v>25</v>
      </c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</row>
    <row r="1990" spans="2:32" ht="30" customHeight="1">
      <c r="B1990" s="16">
        <v>1989</v>
      </c>
      <c r="C1990" s="6">
        <v>2819</v>
      </c>
      <c r="D1990" s="22">
        <v>61046200000</v>
      </c>
      <c r="E1990" s="23" t="s">
        <v>545</v>
      </c>
      <c r="F1990" s="27" t="s">
        <v>69</v>
      </c>
      <c r="G1990" s="6" t="s">
        <v>55</v>
      </c>
      <c r="H1990" s="6">
        <v>44</v>
      </c>
      <c r="I1990" s="6">
        <v>44</v>
      </c>
      <c r="J1990" s="6">
        <f t="shared" si="31"/>
        <v>4.3999999999999997E-2</v>
      </c>
      <c r="K1990" s="6">
        <v>1</v>
      </c>
      <c r="L1990" s="6" t="s">
        <v>330</v>
      </c>
      <c r="M1990" s="6" t="s">
        <v>12</v>
      </c>
      <c r="N1990" s="6" t="s">
        <v>25</v>
      </c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</row>
    <row r="1991" spans="2:32" ht="30" customHeight="1">
      <c r="B1991" s="16">
        <v>1990</v>
      </c>
      <c r="C1991" s="6">
        <v>2817</v>
      </c>
      <c r="D1991" s="22">
        <v>61091000000</v>
      </c>
      <c r="E1991" s="23" t="s">
        <v>631</v>
      </c>
      <c r="F1991" s="27" t="s">
        <v>46</v>
      </c>
      <c r="G1991" s="6" t="s">
        <v>23</v>
      </c>
      <c r="H1991" s="6">
        <v>104</v>
      </c>
      <c r="I1991" s="6">
        <v>104</v>
      </c>
      <c r="J1991" s="6">
        <f t="shared" si="31"/>
        <v>0.104</v>
      </c>
      <c r="K1991" s="6">
        <v>1</v>
      </c>
      <c r="L1991" s="6" t="s">
        <v>330</v>
      </c>
      <c r="M1991" s="6" t="s">
        <v>12</v>
      </c>
      <c r="N1991" s="6" t="s">
        <v>25</v>
      </c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</row>
    <row r="1992" spans="2:32" ht="30" customHeight="1">
      <c r="B1992" s="16">
        <v>1991</v>
      </c>
      <c r="C1992" s="6">
        <v>2816</v>
      </c>
      <c r="D1992" s="22">
        <v>61091000000</v>
      </c>
      <c r="E1992" s="23" t="s">
        <v>631</v>
      </c>
      <c r="F1992" s="27" t="s">
        <v>46</v>
      </c>
      <c r="G1992" s="6" t="s">
        <v>23</v>
      </c>
      <c r="H1992" s="6">
        <v>88</v>
      </c>
      <c r="I1992" s="6">
        <v>88</v>
      </c>
      <c r="J1992" s="6">
        <f t="shared" si="31"/>
        <v>8.7999999999999995E-2</v>
      </c>
      <c r="K1992" s="6">
        <v>1</v>
      </c>
      <c r="L1992" s="6" t="s">
        <v>330</v>
      </c>
      <c r="M1992" s="6" t="s">
        <v>12</v>
      </c>
      <c r="N1992" s="6" t="s">
        <v>25</v>
      </c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</row>
    <row r="1993" spans="2:32" ht="45" customHeight="1">
      <c r="B1993" s="16">
        <v>1992</v>
      </c>
      <c r="C1993" s="6">
        <v>2815</v>
      </c>
      <c r="D1993" s="22">
        <v>61045300000</v>
      </c>
      <c r="E1993" s="23" t="s">
        <v>715</v>
      </c>
      <c r="F1993" s="27" t="s">
        <v>50</v>
      </c>
      <c r="G1993" s="6" t="s">
        <v>55</v>
      </c>
      <c r="H1993" s="6">
        <v>96</v>
      </c>
      <c r="I1993" s="6">
        <v>96</v>
      </c>
      <c r="J1993" s="6">
        <f t="shared" si="31"/>
        <v>9.6000000000000002E-2</v>
      </c>
      <c r="K1993" s="6">
        <v>1</v>
      </c>
      <c r="L1993" s="6" t="s">
        <v>330</v>
      </c>
      <c r="M1993" s="6" t="s">
        <v>12</v>
      </c>
      <c r="N1993" s="6" t="s">
        <v>36</v>
      </c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</row>
    <row r="1994" spans="2:32" ht="45" customHeight="1">
      <c r="B1994" s="16">
        <v>1993</v>
      </c>
      <c r="C1994" s="6">
        <v>2814</v>
      </c>
      <c r="D1994" s="22">
        <v>61045300000</v>
      </c>
      <c r="E1994" s="23" t="s">
        <v>715</v>
      </c>
      <c r="F1994" s="27" t="s">
        <v>50</v>
      </c>
      <c r="G1994" s="6" t="s">
        <v>55</v>
      </c>
      <c r="H1994" s="6">
        <v>98</v>
      </c>
      <c r="I1994" s="6">
        <v>98</v>
      </c>
      <c r="J1994" s="6">
        <f t="shared" si="31"/>
        <v>9.8000000000000004E-2</v>
      </c>
      <c r="K1994" s="6">
        <v>1</v>
      </c>
      <c r="L1994" s="6" t="s">
        <v>330</v>
      </c>
      <c r="M1994" s="6" t="s">
        <v>12</v>
      </c>
      <c r="N1994" s="6" t="s">
        <v>36</v>
      </c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</row>
    <row r="1995" spans="2:32" ht="45" customHeight="1">
      <c r="B1995" s="16">
        <v>1994</v>
      </c>
      <c r="C1995" s="6">
        <v>2813</v>
      </c>
      <c r="D1995" s="22">
        <v>61159500000</v>
      </c>
      <c r="E1995" s="23" t="s">
        <v>738</v>
      </c>
      <c r="F1995" s="27" t="s">
        <v>339</v>
      </c>
      <c r="G1995" s="6" t="s">
        <v>55</v>
      </c>
      <c r="H1995" s="6">
        <v>28</v>
      </c>
      <c r="I1995" s="6">
        <v>28</v>
      </c>
      <c r="J1995" s="6">
        <f t="shared" si="31"/>
        <v>2.8000000000000001E-2</v>
      </c>
      <c r="K1995" s="6">
        <v>1</v>
      </c>
      <c r="L1995" s="6" t="s">
        <v>330</v>
      </c>
      <c r="M1995" s="6" t="s">
        <v>67</v>
      </c>
      <c r="N1995" s="6" t="s">
        <v>25</v>
      </c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</row>
    <row r="1996" spans="2:32" ht="45" customHeight="1">
      <c r="B1996" s="16">
        <v>1995</v>
      </c>
      <c r="C1996" s="6">
        <v>2812</v>
      </c>
      <c r="D1996" s="22">
        <v>61159500000</v>
      </c>
      <c r="E1996" s="23" t="s">
        <v>738</v>
      </c>
      <c r="F1996" s="27" t="s">
        <v>339</v>
      </c>
      <c r="G1996" s="6" t="s">
        <v>55</v>
      </c>
      <c r="H1996" s="6">
        <v>30</v>
      </c>
      <c r="I1996" s="6">
        <v>30</v>
      </c>
      <c r="J1996" s="6">
        <f t="shared" si="31"/>
        <v>0.03</v>
      </c>
      <c r="K1996" s="6">
        <v>1</v>
      </c>
      <c r="L1996" s="6" t="s">
        <v>330</v>
      </c>
      <c r="M1996" s="6" t="s">
        <v>67</v>
      </c>
      <c r="N1996" s="6" t="s">
        <v>25</v>
      </c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</row>
    <row r="1997" spans="2:32" ht="30" customHeight="1">
      <c r="B1997" s="16">
        <v>1996</v>
      </c>
      <c r="C1997" s="6">
        <v>2811</v>
      </c>
      <c r="D1997" s="22">
        <v>61091000000</v>
      </c>
      <c r="E1997" s="23" t="s">
        <v>631</v>
      </c>
      <c r="F1997" s="27" t="s">
        <v>46</v>
      </c>
      <c r="G1997" s="6" t="s">
        <v>23</v>
      </c>
      <c r="H1997" s="6">
        <v>92</v>
      </c>
      <c r="I1997" s="6">
        <v>92</v>
      </c>
      <c r="J1997" s="6">
        <f t="shared" si="31"/>
        <v>9.1999999999999998E-2</v>
      </c>
      <c r="K1997" s="6">
        <v>1</v>
      </c>
      <c r="L1997" s="6" t="s">
        <v>330</v>
      </c>
      <c r="M1997" s="6" t="s">
        <v>48</v>
      </c>
      <c r="N1997" s="6" t="s">
        <v>25</v>
      </c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</row>
    <row r="1998" spans="2:32" ht="30" customHeight="1">
      <c r="B1998" s="16">
        <v>1997</v>
      </c>
      <c r="C1998" s="6">
        <v>2810</v>
      </c>
      <c r="D1998" s="22">
        <v>61091000000</v>
      </c>
      <c r="E1998" s="23" t="s">
        <v>631</v>
      </c>
      <c r="F1998" s="27" t="s">
        <v>46</v>
      </c>
      <c r="G1998" s="6" t="s">
        <v>23</v>
      </c>
      <c r="H1998" s="6">
        <v>110</v>
      </c>
      <c r="I1998" s="6">
        <v>110</v>
      </c>
      <c r="J1998" s="6">
        <f t="shared" si="31"/>
        <v>0.11</v>
      </c>
      <c r="K1998" s="6">
        <v>1</v>
      </c>
      <c r="L1998" s="6" t="s">
        <v>330</v>
      </c>
      <c r="M1998" s="6" t="s">
        <v>48</v>
      </c>
      <c r="N1998" s="6" t="s">
        <v>25</v>
      </c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</row>
    <row r="1999" spans="2:32" ht="45" customHeight="1">
      <c r="B1999" s="16">
        <v>1998</v>
      </c>
      <c r="C1999" s="6">
        <v>2809</v>
      </c>
      <c r="D1999" s="22">
        <v>61091000000</v>
      </c>
      <c r="E1999" s="23" t="s">
        <v>708</v>
      </c>
      <c r="F1999" s="27" t="s">
        <v>332</v>
      </c>
      <c r="G1999" s="6" t="s">
        <v>55</v>
      </c>
      <c r="H1999" s="6">
        <v>72</v>
      </c>
      <c r="I1999" s="6">
        <v>72</v>
      </c>
      <c r="J1999" s="6">
        <f t="shared" si="31"/>
        <v>7.1999999999999995E-2</v>
      </c>
      <c r="K1999" s="6">
        <v>1</v>
      </c>
      <c r="L1999" s="6" t="s">
        <v>330</v>
      </c>
      <c r="M1999" s="6" t="s">
        <v>12</v>
      </c>
      <c r="N1999" s="6" t="s">
        <v>25</v>
      </c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</row>
    <row r="2000" spans="2:32" ht="30" customHeight="1">
      <c r="B2000" s="16">
        <v>1999</v>
      </c>
      <c r="C2000" s="6">
        <v>2808</v>
      </c>
      <c r="D2000" s="22">
        <v>61033200000</v>
      </c>
      <c r="E2000" s="23" t="s">
        <v>704</v>
      </c>
      <c r="F2000" s="27" t="s">
        <v>154</v>
      </c>
      <c r="G2000" s="6" t="s">
        <v>23</v>
      </c>
      <c r="H2000" s="6">
        <v>350</v>
      </c>
      <c r="I2000" s="6">
        <v>350</v>
      </c>
      <c r="J2000" s="6">
        <f t="shared" si="31"/>
        <v>0.35</v>
      </c>
      <c r="K2000" s="6">
        <v>1</v>
      </c>
      <c r="L2000" s="6" t="s">
        <v>330</v>
      </c>
      <c r="M2000" s="6" t="s">
        <v>18</v>
      </c>
      <c r="N2000" s="6" t="s">
        <v>25</v>
      </c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</row>
    <row r="2001" spans="2:32" ht="30" customHeight="1">
      <c r="B2001" s="16">
        <v>2000</v>
      </c>
      <c r="C2001" s="6">
        <v>2807</v>
      </c>
      <c r="D2001" s="22">
        <v>61033200000</v>
      </c>
      <c r="E2001" s="23" t="s">
        <v>704</v>
      </c>
      <c r="F2001" s="27" t="s">
        <v>154</v>
      </c>
      <c r="G2001" s="6" t="s">
        <v>23</v>
      </c>
      <c r="H2001" s="6">
        <v>392</v>
      </c>
      <c r="I2001" s="6">
        <v>392</v>
      </c>
      <c r="J2001" s="6">
        <f t="shared" si="31"/>
        <v>0.39200000000000002</v>
      </c>
      <c r="K2001" s="6">
        <v>1</v>
      </c>
      <c r="L2001" s="6" t="s">
        <v>330</v>
      </c>
      <c r="M2001" s="6" t="s">
        <v>18</v>
      </c>
      <c r="N2001" s="6" t="s">
        <v>25</v>
      </c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</row>
    <row r="2002" spans="2:32" ht="45" customHeight="1">
      <c r="B2002" s="16">
        <v>2001</v>
      </c>
      <c r="C2002" s="6">
        <v>2806</v>
      </c>
      <c r="D2002" s="22">
        <v>61109090000</v>
      </c>
      <c r="E2002" s="23" t="s">
        <v>712</v>
      </c>
      <c r="F2002" s="27" t="s">
        <v>328</v>
      </c>
      <c r="G2002" s="6" t="s">
        <v>55</v>
      </c>
      <c r="H2002" s="6">
        <v>48</v>
      </c>
      <c r="I2002" s="6">
        <v>48</v>
      </c>
      <c r="J2002" s="6">
        <f t="shared" si="31"/>
        <v>4.8000000000000001E-2</v>
      </c>
      <c r="K2002" s="6">
        <v>1</v>
      </c>
      <c r="L2002" s="6" t="s">
        <v>330</v>
      </c>
      <c r="M2002" s="6" t="s">
        <v>18</v>
      </c>
      <c r="N2002" s="6" t="s">
        <v>149</v>
      </c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</row>
    <row r="2003" spans="2:32" ht="45" customHeight="1">
      <c r="B2003" s="16">
        <v>2002</v>
      </c>
      <c r="C2003" s="6">
        <v>2805</v>
      </c>
      <c r="D2003" s="22">
        <v>61109090000</v>
      </c>
      <c r="E2003" s="23" t="s">
        <v>712</v>
      </c>
      <c r="F2003" s="27" t="s">
        <v>328</v>
      </c>
      <c r="G2003" s="6" t="s">
        <v>55</v>
      </c>
      <c r="H2003" s="6">
        <v>56</v>
      </c>
      <c r="I2003" s="6">
        <v>56</v>
      </c>
      <c r="J2003" s="6">
        <f t="shared" si="31"/>
        <v>5.6000000000000001E-2</v>
      </c>
      <c r="K2003" s="6">
        <v>1</v>
      </c>
      <c r="L2003" s="6" t="s">
        <v>330</v>
      </c>
      <c r="M2003" s="6" t="s">
        <v>18</v>
      </c>
      <c r="N2003" s="6" t="s">
        <v>149</v>
      </c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</row>
    <row r="2004" spans="2:32" ht="45" customHeight="1">
      <c r="B2004" s="16">
        <v>2003</v>
      </c>
      <c r="C2004" s="6">
        <v>2804</v>
      </c>
      <c r="D2004" s="22">
        <v>61109090000</v>
      </c>
      <c r="E2004" s="23" t="s">
        <v>712</v>
      </c>
      <c r="F2004" s="27" t="s">
        <v>328</v>
      </c>
      <c r="G2004" s="6" t="s">
        <v>55</v>
      </c>
      <c r="H2004" s="6">
        <v>52</v>
      </c>
      <c r="I2004" s="6">
        <v>52</v>
      </c>
      <c r="J2004" s="6">
        <f t="shared" si="31"/>
        <v>5.1999999999999998E-2</v>
      </c>
      <c r="K2004" s="6">
        <v>1</v>
      </c>
      <c r="L2004" s="6" t="s">
        <v>330</v>
      </c>
      <c r="M2004" s="6" t="s">
        <v>18</v>
      </c>
      <c r="N2004" s="6" t="s">
        <v>149</v>
      </c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</row>
    <row r="2005" spans="2:32" ht="30" customHeight="1">
      <c r="B2005" s="16">
        <v>2004</v>
      </c>
      <c r="C2005" s="6">
        <v>2803</v>
      </c>
      <c r="D2005" s="22">
        <v>61091000000</v>
      </c>
      <c r="E2005" s="23" t="s">
        <v>631</v>
      </c>
      <c r="F2005" s="27" t="s">
        <v>46</v>
      </c>
      <c r="G2005" s="6" t="s">
        <v>23</v>
      </c>
      <c r="H2005" s="6">
        <v>80</v>
      </c>
      <c r="I2005" s="6">
        <v>80</v>
      </c>
      <c r="J2005" s="6">
        <f t="shared" si="31"/>
        <v>0.08</v>
      </c>
      <c r="K2005" s="6">
        <v>1</v>
      </c>
      <c r="L2005" s="6" t="s">
        <v>330</v>
      </c>
      <c r="M2005" s="6" t="s">
        <v>12</v>
      </c>
      <c r="N2005" s="6" t="s">
        <v>25</v>
      </c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</row>
    <row r="2006" spans="2:32" ht="30" customHeight="1">
      <c r="B2006" s="16">
        <v>2005</v>
      </c>
      <c r="C2006" s="6">
        <v>2802</v>
      </c>
      <c r="D2006" s="22">
        <v>61091000000</v>
      </c>
      <c r="E2006" s="23" t="s">
        <v>631</v>
      </c>
      <c r="F2006" s="27" t="s">
        <v>46</v>
      </c>
      <c r="G2006" s="6" t="s">
        <v>23</v>
      </c>
      <c r="H2006" s="6">
        <v>106</v>
      </c>
      <c r="I2006" s="6">
        <v>106</v>
      </c>
      <c r="J2006" s="6">
        <f t="shared" si="31"/>
        <v>0.106</v>
      </c>
      <c r="K2006" s="6">
        <v>1</v>
      </c>
      <c r="L2006" s="6" t="s">
        <v>330</v>
      </c>
      <c r="M2006" s="6" t="s">
        <v>12</v>
      </c>
      <c r="N2006" s="6" t="s">
        <v>25</v>
      </c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</row>
    <row r="2007" spans="2:32" ht="45" customHeight="1">
      <c r="B2007" s="16">
        <v>2006</v>
      </c>
      <c r="C2007" s="6">
        <v>2801</v>
      </c>
      <c r="D2007" s="22">
        <v>61159500000</v>
      </c>
      <c r="E2007" s="23" t="s">
        <v>738</v>
      </c>
      <c r="F2007" s="27" t="s">
        <v>339</v>
      </c>
      <c r="G2007" s="6" t="s">
        <v>55</v>
      </c>
      <c r="H2007" s="6">
        <v>32</v>
      </c>
      <c r="I2007" s="6">
        <v>32</v>
      </c>
      <c r="J2007" s="6">
        <f t="shared" si="31"/>
        <v>3.2000000000000001E-2</v>
      </c>
      <c r="K2007" s="6">
        <v>1</v>
      </c>
      <c r="L2007" s="6" t="s">
        <v>330</v>
      </c>
      <c r="M2007" s="6" t="s">
        <v>67</v>
      </c>
      <c r="N2007" s="6" t="s">
        <v>25</v>
      </c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</row>
    <row r="2008" spans="2:32" ht="30" customHeight="1">
      <c r="B2008" s="16">
        <v>2007</v>
      </c>
      <c r="C2008" s="6">
        <v>2800</v>
      </c>
      <c r="D2008" s="22">
        <v>61102091000</v>
      </c>
      <c r="E2008" s="23" t="s">
        <v>739</v>
      </c>
      <c r="F2008" s="27" t="s">
        <v>49</v>
      </c>
      <c r="G2008" s="6" t="s">
        <v>23</v>
      </c>
      <c r="H2008" s="6">
        <v>118</v>
      </c>
      <c r="I2008" s="6">
        <v>118</v>
      </c>
      <c r="J2008" s="6">
        <f t="shared" si="31"/>
        <v>0.11799999999999999</v>
      </c>
      <c r="K2008" s="6">
        <v>1</v>
      </c>
      <c r="L2008" s="6" t="s">
        <v>330</v>
      </c>
      <c r="M2008" s="6" t="s">
        <v>12</v>
      </c>
      <c r="N2008" s="6" t="s">
        <v>25</v>
      </c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</row>
    <row r="2009" spans="2:32" ht="30" customHeight="1">
      <c r="B2009" s="16">
        <v>2008</v>
      </c>
      <c r="C2009" s="6">
        <v>2799</v>
      </c>
      <c r="D2009" s="22">
        <v>61102091000</v>
      </c>
      <c r="E2009" s="23" t="s">
        <v>739</v>
      </c>
      <c r="F2009" s="27" t="s">
        <v>49</v>
      </c>
      <c r="G2009" s="6" t="s">
        <v>23</v>
      </c>
      <c r="H2009" s="6">
        <v>120</v>
      </c>
      <c r="I2009" s="6">
        <v>120</v>
      </c>
      <c r="J2009" s="6">
        <f t="shared" si="31"/>
        <v>0.12</v>
      </c>
      <c r="K2009" s="6">
        <v>1</v>
      </c>
      <c r="L2009" s="6" t="s">
        <v>330</v>
      </c>
      <c r="M2009" s="6" t="s">
        <v>12</v>
      </c>
      <c r="N2009" s="6" t="s">
        <v>25</v>
      </c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</row>
    <row r="2010" spans="2:32" ht="45" customHeight="1">
      <c r="B2010" s="16">
        <v>2009</v>
      </c>
      <c r="C2010" s="6">
        <v>2798</v>
      </c>
      <c r="D2010" s="22">
        <v>62029000010</v>
      </c>
      <c r="E2010" s="23" t="s">
        <v>740</v>
      </c>
      <c r="F2010" s="27" t="s">
        <v>62</v>
      </c>
      <c r="G2010" s="6" t="s">
        <v>55</v>
      </c>
      <c r="H2010" s="6">
        <v>370</v>
      </c>
      <c r="I2010" s="6">
        <v>370</v>
      </c>
      <c r="J2010" s="6">
        <f t="shared" si="31"/>
        <v>0.37</v>
      </c>
      <c r="K2010" s="6">
        <v>1</v>
      </c>
      <c r="L2010" s="6" t="s">
        <v>330</v>
      </c>
      <c r="M2010" s="6" t="s">
        <v>108</v>
      </c>
      <c r="N2010" s="6" t="s">
        <v>149</v>
      </c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</row>
    <row r="2011" spans="2:32" ht="45" customHeight="1">
      <c r="B2011" s="16">
        <v>2010</v>
      </c>
      <c r="C2011" s="6">
        <v>2797</v>
      </c>
      <c r="D2011" s="22">
        <v>62029000010</v>
      </c>
      <c r="E2011" s="23" t="s">
        <v>740</v>
      </c>
      <c r="F2011" s="27" t="s">
        <v>62</v>
      </c>
      <c r="G2011" s="6" t="s">
        <v>55</v>
      </c>
      <c r="H2011" s="6">
        <v>466</v>
      </c>
      <c r="I2011" s="6">
        <v>466</v>
      </c>
      <c r="J2011" s="6">
        <f t="shared" si="31"/>
        <v>0.46600000000000003</v>
      </c>
      <c r="K2011" s="6">
        <v>1</v>
      </c>
      <c r="L2011" s="6" t="s">
        <v>330</v>
      </c>
      <c r="M2011" s="6" t="s">
        <v>108</v>
      </c>
      <c r="N2011" s="6" t="s">
        <v>149</v>
      </c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</row>
    <row r="2012" spans="2:32" ht="30" customHeight="1">
      <c r="B2012" s="16">
        <v>2011</v>
      </c>
      <c r="C2012" s="6">
        <v>2796</v>
      </c>
      <c r="D2012" s="22">
        <v>61034200090</v>
      </c>
      <c r="E2012" s="23" t="s">
        <v>512</v>
      </c>
      <c r="F2012" s="27" t="s">
        <v>69</v>
      </c>
      <c r="G2012" s="6" t="s">
        <v>23</v>
      </c>
      <c r="H2012" s="6">
        <v>106</v>
      </c>
      <c r="I2012" s="6">
        <v>106</v>
      </c>
      <c r="J2012" s="6">
        <f t="shared" si="31"/>
        <v>0.106</v>
      </c>
      <c r="K2012" s="6">
        <v>1</v>
      </c>
      <c r="L2012" s="6" t="s">
        <v>330</v>
      </c>
      <c r="M2012" s="6" t="s">
        <v>12</v>
      </c>
      <c r="N2012" s="6" t="s">
        <v>25</v>
      </c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</row>
    <row r="2013" spans="2:32" ht="30" customHeight="1">
      <c r="B2013" s="16">
        <v>2012</v>
      </c>
      <c r="C2013" s="6">
        <v>2795</v>
      </c>
      <c r="D2013" s="22">
        <v>62034235000</v>
      </c>
      <c r="E2013" s="23" t="s">
        <v>484</v>
      </c>
      <c r="F2013" s="27" t="s">
        <v>22</v>
      </c>
      <c r="G2013" s="6" t="s">
        <v>23</v>
      </c>
      <c r="H2013" s="6">
        <v>314</v>
      </c>
      <c r="I2013" s="6">
        <v>314</v>
      </c>
      <c r="J2013" s="6">
        <f t="shared" si="31"/>
        <v>0.314</v>
      </c>
      <c r="K2013" s="6">
        <v>1</v>
      </c>
      <c r="L2013" s="6" t="s">
        <v>330</v>
      </c>
      <c r="M2013" s="6" t="s">
        <v>12</v>
      </c>
      <c r="N2013" s="6" t="s">
        <v>25</v>
      </c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</row>
    <row r="2014" spans="2:32" ht="26.25" customHeight="1">
      <c r="B2014" s="16">
        <v>2013</v>
      </c>
      <c r="C2014" s="6">
        <v>2794</v>
      </c>
      <c r="D2014" s="22">
        <v>61044200000</v>
      </c>
      <c r="E2014" s="37" t="s">
        <v>741</v>
      </c>
      <c r="F2014" s="27" t="s">
        <v>340</v>
      </c>
      <c r="G2014" s="6" t="s">
        <v>55</v>
      </c>
      <c r="H2014" s="6">
        <v>350</v>
      </c>
      <c r="I2014" s="6">
        <v>350</v>
      </c>
      <c r="J2014" s="6">
        <f t="shared" si="31"/>
        <v>0.35</v>
      </c>
      <c r="K2014" s="6">
        <v>1</v>
      </c>
      <c r="L2014" s="6" t="s">
        <v>330</v>
      </c>
      <c r="M2014" s="6" t="s">
        <v>12</v>
      </c>
      <c r="N2014" s="6" t="s">
        <v>25</v>
      </c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</row>
    <row r="2015" spans="2:32" ht="30" customHeight="1">
      <c r="B2015" s="16">
        <v>2014</v>
      </c>
      <c r="C2015" s="6">
        <v>2793</v>
      </c>
      <c r="D2015" s="22">
        <v>62046239000</v>
      </c>
      <c r="E2015" s="23" t="s">
        <v>546</v>
      </c>
      <c r="F2015" s="27" t="s">
        <v>22</v>
      </c>
      <c r="G2015" s="6" t="s">
        <v>55</v>
      </c>
      <c r="H2015" s="6">
        <v>310</v>
      </c>
      <c r="I2015" s="6">
        <v>310</v>
      </c>
      <c r="J2015" s="6">
        <f t="shared" ref="J2015:J2078" si="32">I2015/1000</f>
        <v>0.31</v>
      </c>
      <c r="K2015" s="6">
        <v>1</v>
      </c>
      <c r="L2015" s="6" t="s">
        <v>330</v>
      </c>
      <c r="M2015" s="6" t="s">
        <v>12</v>
      </c>
      <c r="N2015" s="6" t="s">
        <v>25</v>
      </c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</row>
    <row r="2016" spans="2:32" ht="30" customHeight="1">
      <c r="B2016" s="16">
        <v>2015</v>
      </c>
      <c r="C2016" s="6">
        <v>2791</v>
      </c>
      <c r="D2016" s="22">
        <v>62046239000</v>
      </c>
      <c r="E2016" s="23" t="s">
        <v>546</v>
      </c>
      <c r="F2016" s="27" t="s">
        <v>22</v>
      </c>
      <c r="G2016" s="6" t="s">
        <v>55</v>
      </c>
      <c r="H2016" s="6">
        <v>200</v>
      </c>
      <c r="I2016" s="6">
        <v>200</v>
      </c>
      <c r="J2016" s="6">
        <f t="shared" si="32"/>
        <v>0.2</v>
      </c>
      <c r="K2016" s="6">
        <v>1</v>
      </c>
      <c r="L2016" s="6" t="s">
        <v>330</v>
      </c>
      <c r="M2016" s="6" t="s">
        <v>12</v>
      </c>
      <c r="N2016" s="6" t="s">
        <v>25</v>
      </c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</row>
    <row r="2017" spans="2:32" ht="30" customHeight="1">
      <c r="B2017" s="16">
        <v>2016</v>
      </c>
      <c r="C2017" s="6">
        <v>2792</v>
      </c>
      <c r="D2017" s="22">
        <v>62046239000</v>
      </c>
      <c r="E2017" s="23" t="s">
        <v>546</v>
      </c>
      <c r="F2017" s="27" t="s">
        <v>22</v>
      </c>
      <c r="G2017" s="6" t="s">
        <v>55</v>
      </c>
      <c r="H2017" s="6">
        <v>272</v>
      </c>
      <c r="I2017" s="6">
        <v>272</v>
      </c>
      <c r="J2017" s="6">
        <f t="shared" si="32"/>
        <v>0.27200000000000002</v>
      </c>
      <c r="K2017" s="6">
        <v>1</v>
      </c>
      <c r="L2017" s="6" t="s">
        <v>330</v>
      </c>
      <c r="M2017" s="6" t="s">
        <v>12</v>
      </c>
      <c r="N2017" s="6" t="s">
        <v>25</v>
      </c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</row>
    <row r="2018" spans="2:32" ht="30" customHeight="1">
      <c r="B2018" s="16">
        <v>2017</v>
      </c>
      <c r="C2018" s="6">
        <v>2790</v>
      </c>
      <c r="D2018" s="22">
        <v>61044200000</v>
      </c>
      <c r="E2018" s="23" t="s">
        <v>700</v>
      </c>
      <c r="F2018" s="27" t="s">
        <v>64</v>
      </c>
      <c r="G2018" s="6" t="s">
        <v>55</v>
      </c>
      <c r="H2018" s="6">
        <v>148</v>
      </c>
      <c r="I2018" s="6">
        <v>148</v>
      </c>
      <c r="J2018" s="6">
        <f t="shared" si="32"/>
        <v>0.14799999999999999</v>
      </c>
      <c r="K2018" s="6">
        <v>1</v>
      </c>
      <c r="L2018" s="6" t="s">
        <v>330</v>
      </c>
      <c r="M2018" s="6" t="s">
        <v>18</v>
      </c>
      <c r="N2018" s="6" t="s">
        <v>25</v>
      </c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</row>
    <row r="2019" spans="2:32" ht="30" customHeight="1">
      <c r="B2019" s="16">
        <v>2018</v>
      </c>
      <c r="C2019" s="6">
        <v>2789</v>
      </c>
      <c r="D2019" s="22">
        <v>62034235000</v>
      </c>
      <c r="E2019" s="23" t="s">
        <v>484</v>
      </c>
      <c r="F2019" s="27" t="s">
        <v>22</v>
      </c>
      <c r="G2019" s="6" t="s">
        <v>23</v>
      </c>
      <c r="H2019" s="6">
        <v>184</v>
      </c>
      <c r="I2019" s="6">
        <v>184</v>
      </c>
      <c r="J2019" s="6">
        <f t="shared" si="32"/>
        <v>0.184</v>
      </c>
      <c r="K2019" s="6">
        <v>1</v>
      </c>
      <c r="L2019" s="6" t="s">
        <v>330</v>
      </c>
      <c r="M2019" s="6" t="s">
        <v>18</v>
      </c>
      <c r="N2019" s="6" t="s">
        <v>25</v>
      </c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</row>
    <row r="2020" spans="2:32" ht="30" customHeight="1">
      <c r="B2020" s="16">
        <v>2019</v>
      </c>
      <c r="C2020" s="6">
        <v>2788</v>
      </c>
      <c r="D2020" s="22">
        <v>62034235000</v>
      </c>
      <c r="E2020" s="23" t="s">
        <v>484</v>
      </c>
      <c r="F2020" s="27" t="s">
        <v>22</v>
      </c>
      <c r="G2020" s="6" t="s">
        <v>23</v>
      </c>
      <c r="H2020" s="6">
        <v>64</v>
      </c>
      <c r="I2020" s="6">
        <v>64</v>
      </c>
      <c r="J2020" s="6">
        <f t="shared" si="32"/>
        <v>6.4000000000000001E-2</v>
      </c>
      <c r="K2020" s="6">
        <v>1</v>
      </c>
      <c r="L2020" s="6" t="s">
        <v>330</v>
      </c>
      <c r="M2020" s="6" t="s">
        <v>18</v>
      </c>
      <c r="N2020" s="6" t="s">
        <v>25</v>
      </c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</row>
    <row r="2021" spans="2:32" ht="30" customHeight="1">
      <c r="B2021" s="16">
        <v>2020</v>
      </c>
      <c r="C2021" s="6">
        <v>2787</v>
      </c>
      <c r="D2021" s="22">
        <v>61091000000</v>
      </c>
      <c r="E2021" s="23" t="s">
        <v>605</v>
      </c>
      <c r="F2021" s="27" t="s">
        <v>46</v>
      </c>
      <c r="G2021" s="6" t="s">
        <v>55</v>
      </c>
      <c r="H2021" s="6">
        <v>98</v>
      </c>
      <c r="I2021" s="6">
        <v>98</v>
      </c>
      <c r="J2021" s="6">
        <f t="shared" si="32"/>
        <v>9.8000000000000004E-2</v>
      </c>
      <c r="K2021" s="6">
        <v>1</v>
      </c>
      <c r="L2021" s="6" t="s">
        <v>330</v>
      </c>
      <c r="M2021" s="6" t="s">
        <v>12</v>
      </c>
      <c r="N2021" s="6" t="s">
        <v>25</v>
      </c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</row>
    <row r="2022" spans="2:32" ht="30" customHeight="1">
      <c r="B2022" s="16">
        <v>2021</v>
      </c>
      <c r="C2022" s="6">
        <v>2786</v>
      </c>
      <c r="D2022" s="22">
        <v>61124190000</v>
      </c>
      <c r="E2022" s="23" t="s">
        <v>720</v>
      </c>
      <c r="F2022" s="27" t="s">
        <v>171</v>
      </c>
      <c r="G2022" s="6" t="s">
        <v>55</v>
      </c>
      <c r="H2022" s="6">
        <v>78</v>
      </c>
      <c r="I2022" s="6">
        <v>78</v>
      </c>
      <c r="J2022" s="6">
        <f t="shared" si="32"/>
        <v>7.8E-2</v>
      </c>
      <c r="K2022" s="6">
        <v>1</v>
      </c>
      <c r="L2022" s="6" t="s">
        <v>330</v>
      </c>
      <c r="M2022" s="6" t="s">
        <v>18</v>
      </c>
      <c r="N2022" s="6" t="s">
        <v>36</v>
      </c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</row>
    <row r="2023" spans="2:32" ht="45" customHeight="1">
      <c r="B2023" s="16">
        <v>2022</v>
      </c>
      <c r="C2023" s="6">
        <v>2785</v>
      </c>
      <c r="D2023" s="22">
        <v>62034231000</v>
      </c>
      <c r="E2023" s="23" t="s">
        <v>537</v>
      </c>
      <c r="F2023" s="27" t="s">
        <v>335</v>
      </c>
      <c r="G2023" s="6" t="s">
        <v>23</v>
      </c>
      <c r="H2023" s="6">
        <v>304</v>
      </c>
      <c r="I2023" s="6">
        <v>304</v>
      </c>
      <c r="J2023" s="6">
        <f t="shared" si="32"/>
        <v>0.30399999999999999</v>
      </c>
      <c r="K2023" s="6">
        <v>1</v>
      </c>
      <c r="L2023" s="6" t="s">
        <v>330</v>
      </c>
      <c r="M2023" s="6" t="s">
        <v>12</v>
      </c>
      <c r="N2023" s="6" t="s">
        <v>25</v>
      </c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</row>
    <row r="2024" spans="2:32" ht="30" customHeight="1">
      <c r="B2024" s="16">
        <v>2023</v>
      </c>
      <c r="C2024" s="6">
        <v>2784</v>
      </c>
      <c r="D2024" s="22">
        <v>61033200000</v>
      </c>
      <c r="E2024" s="23" t="s">
        <v>704</v>
      </c>
      <c r="F2024" s="27" t="s">
        <v>154</v>
      </c>
      <c r="G2024" s="6" t="s">
        <v>23</v>
      </c>
      <c r="H2024" s="6">
        <v>222</v>
      </c>
      <c r="I2024" s="6">
        <v>222</v>
      </c>
      <c r="J2024" s="6">
        <f t="shared" si="32"/>
        <v>0.222</v>
      </c>
      <c r="K2024" s="6">
        <v>1</v>
      </c>
      <c r="L2024" s="6" t="s">
        <v>330</v>
      </c>
      <c r="M2024" s="6" t="s">
        <v>12</v>
      </c>
      <c r="N2024" s="6" t="s">
        <v>25</v>
      </c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</row>
    <row r="2025" spans="2:32" ht="30" customHeight="1">
      <c r="B2025" s="16">
        <v>2024</v>
      </c>
      <c r="C2025" s="6">
        <v>2783</v>
      </c>
      <c r="D2025" s="22">
        <v>61091000000</v>
      </c>
      <c r="E2025" s="23" t="s">
        <v>605</v>
      </c>
      <c r="F2025" s="27" t="s">
        <v>46</v>
      </c>
      <c r="G2025" s="6" t="s">
        <v>55</v>
      </c>
      <c r="H2025" s="6">
        <v>46</v>
      </c>
      <c r="I2025" s="6">
        <v>46</v>
      </c>
      <c r="J2025" s="6">
        <f t="shared" si="32"/>
        <v>4.5999999999999999E-2</v>
      </c>
      <c r="K2025" s="6">
        <v>1</v>
      </c>
      <c r="L2025" s="6" t="s">
        <v>330</v>
      </c>
      <c r="M2025" s="6" t="s">
        <v>12</v>
      </c>
      <c r="N2025" s="6" t="s">
        <v>25</v>
      </c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</row>
    <row r="2026" spans="2:32" ht="45" customHeight="1">
      <c r="B2026" s="16">
        <v>2025</v>
      </c>
      <c r="C2026" s="6">
        <v>2782</v>
      </c>
      <c r="D2026" s="22">
        <v>61091000000</v>
      </c>
      <c r="E2026" s="23" t="s">
        <v>717</v>
      </c>
      <c r="F2026" s="27" t="s">
        <v>332</v>
      </c>
      <c r="G2026" s="6" t="s">
        <v>23</v>
      </c>
      <c r="H2026" s="6">
        <v>48</v>
      </c>
      <c r="I2026" s="6">
        <v>48</v>
      </c>
      <c r="J2026" s="6">
        <f t="shared" si="32"/>
        <v>4.8000000000000001E-2</v>
      </c>
      <c r="K2026" s="6">
        <v>1</v>
      </c>
      <c r="L2026" s="6" t="s">
        <v>330</v>
      </c>
      <c r="M2026" s="6" t="s">
        <v>18</v>
      </c>
      <c r="N2026" s="6" t="s">
        <v>25</v>
      </c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</row>
    <row r="2027" spans="2:32" ht="30" customHeight="1">
      <c r="B2027" s="16">
        <v>2026</v>
      </c>
      <c r="C2027" s="6">
        <v>2781</v>
      </c>
      <c r="D2027" s="22">
        <v>61044200000</v>
      </c>
      <c r="E2027" s="23" t="s">
        <v>700</v>
      </c>
      <c r="F2027" s="27" t="s">
        <v>64</v>
      </c>
      <c r="G2027" s="6" t="s">
        <v>55</v>
      </c>
      <c r="H2027" s="6">
        <v>134</v>
      </c>
      <c r="I2027" s="6">
        <v>134</v>
      </c>
      <c r="J2027" s="6">
        <f t="shared" si="32"/>
        <v>0.13400000000000001</v>
      </c>
      <c r="K2027" s="6">
        <v>1</v>
      </c>
      <c r="L2027" s="6" t="s">
        <v>330</v>
      </c>
      <c r="M2027" s="6" t="s">
        <v>12</v>
      </c>
      <c r="N2027" s="6" t="s">
        <v>25</v>
      </c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</row>
    <row r="2028" spans="2:32" ht="30" customHeight="1">
      <c r="B2028" s="16">
        <v>2027</v>
      </c>
      <c r="C2028" s="6">
        <v>2780</v>
      </c>
      <c r="D2028" s="22">
        <v>61034200090</v>
      </c>
      <c r="E2028" s="23" t="s">
        <v>512</v>
      </c>
      <c r="F2028" s="27" t="s">
        <v>69</v>
      </c>
      <c r="G2028" s="6" t="s">
        <v>23</v>
      </c>
      <c r="H2028" s="6">
        <v>284</v>
      </c>
      <c r="I2028" s="6">
        <v>284</v>
      </c>
      <c r="J2028" s="6">
        <f t="shared" si="32"/>
        <v>0.28399999999999997</v>
      </c>
      <c r="K2028" s="6">
        <v>1</v>
      </c>
      <c r="L2028" s="6" t="s">
        <v>330</v>
      </c>
      <c r="M2028" s="6" t="s">
        <v>12</v>
      </c>
      <c r="N2028" s="6" t="s">
        <v>25</v>
      </c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</row>
    <row r="2029" spans="2:32" ht="45" customHeight="1">
      <c r="B2029" s="16">
        <v>2028</v>
      </c>
      <c r="C2029" s="6">
        <v>2779</v>
      </c>
      <c r="D2029" s="22">
        <v>61034200090</v>
      </c>
      <c r="E2029" s="23" t="s">
        <v>725</v>
      </c>
      <c r="F2029" s="27" t="s">
        <v>183</v>
      </c>
      <c r="G2029" s="6" t="s">
        <v>23</v>
      </c>
      <c r="H2029" s="6">
        <v>222</v>
      </c>
      <c r="I2029" s="6">
        <v>222</v>
      </c>
      <c r="J2029" s="6">
        <f t="shared" si="32"/>
        <v>0.222</v>
      </c>
      <c r="K2029" s="6">
        <v>1</v>
      </c>
      <c r="L2029" s="6" t="s">
        <v>330</v>
      </c>
      <c r="M2029" s="6" t="s">
        <v>12</v>
      </c>
      <c r="N2029" s="6" t="s">
        <v>25</v>
      </c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</row>
    <row r="2030" spans="2:32" ht="30" customHeight="1">
      <c r="B2030" s="16">
        <v>2029</v>
      </c>
      <c r="C2030" s="6">
        <v>2778</v>
      </c>
      <c r="D2030" s="22">
        <v>61102091000</v>
      </c>
      <c r="E2030" s="23" t="s">
        <v>742</v>
      </c>
      <c r="F2030" s="27" t="s">
        <v>341</v>
      </c>
      <c r="G2030" s="6" t="s">
        <v>23</v>
      </c>
      <c r="H2030" s="6">
        <v>96</v>
      </c>
      <c r="I2030" s="6">
        <v>96</v>
      </c>
      <c r="J2030" s="6">
        <f t="shared" si="32"/>
        <v>9.6000000000000002E-2</v>
      </c>
      <c r="K2030" s="6">
        <v>1</v>
      </c>
      <c r="L2030" s="6" t="s">
        <v>330</v>
      </c>
      <c r="M2030" s="6" t="s">
        <v>18</v>
      </c>
      <c r="N2030" s="6" t="s">
        <v>25</v>
      </c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</row>
    <row r="2031" spans="2:32" ht="30" customHeight="1">
      <c r="B2031" s="16">
        <v>2030</v>
      </c>
      <c r="C2031" s="6">
        <v>2777</v>
      </c>
      <c r="D2031" s="22">
        <v>61034200090</v>
      </c>
      <c r="E2031" s="23" t="s">
        <v>512</v>
      </c>
      <c r="F2031" s="27" t="s">
        <v>69</v>
      </c>
      <c r="G2031" s="6" t="s">
        <v>23</v>
      </c>
      <c r="H2031" s="6">
        <v>232</v>
      </c>
      <c r="I2031" s="6">
        <v>232</v>
      </c>
      <c r="J2031" s="6">
        <f t="shared" si="32"/>
        <v>0.23200000000000001</v>
      </c>
      <c r="K2031" s="6">
        <v>1</v>
      </c>
      <c r="L2031" s="6" t="s">
        <v>330</v>
      </c>
      <c r="M2031" s="6" t="s">
        <v>12</v>
      </c>
      <c r="N2031" s="6" t="s">
        <v>25</v>
      </c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</row>
    <row r="2032" spans="2:32" ht="45" customHeight="1">
      <c r="B2032" s="16">
        <v>2031</v>
      </c>
      <c r="C2032" s="6">
        <v>2776</v>
      </c>
      <c r="D2032" s="22">
        <v>62046239000</v>
      </c>
      <c r="E2032" s="23" t="s">
        <v>543</v>
      </c>
      <c r="F2032" s="27" t="s">
        <v>114</v>
      </c>
      <c r="G2032" s="6" t="s">
        <v>55</v>
      </c>
      <c r="H2032" s="6">
        <v>54</v>
      </c>
      <c r="I2032" s="6">
        <v>54</v>
      </c>
      <c r="J2032" s="6">
        <f t="shared" si="32"/>
        <v>5.3999999999999999E-2</v>
      </c>
      <c r="K2032" s="6">
        <v>1</v>
      </c>
      <c r="L2032" s="6" t="s">
        <v>330</v>
      </c>
      <c r="M2032" s="6" t="s">
        <v>12</v>
      </c>
      <c r="N2032" s="6" t="s">
        <v>25</v>
      </c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</row>
    <row r="2033" spans="2:32" ht="30" customHeight="1">
      <c r="B2033" s="16">
        <v>2032</v>
      </c>
      <c r="C2033" s="6">
        <v>2775</v>
      </c>
      <c r="D2033" s="22">
        <v>61102099000</v>
      </c>
      <c r="E2033" s="23" t="s">
        <v>743</v>
      </c>
      <c r="F2033" s="27" t="s">
        <v>49</v>
      </c>
      <c r="G2033" s="6" t="s">
        <v>55</v>
      </c>
      <c r="H2033" s="6">
        <v>130</v>
      </c>
      <c r="I2033" s="6">
        <v>130</v>
      </c>
      <c r="J2033" s="6">
        <f t="shared" si="32"/>
        <v>0.13</v>
      </c>
      <c r="K2033" s="6">
        <v>1</v>
      </c>
      <c r="L2033" s="6" t="s">
        <v>330</v>
      </c>
      <c r="M2033" s="6" t="s">
        <v>12</v>
      </c>
      <c r="N2033" s="6" t="s">
        <v>25</v>
      </c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</row>
    <row r="2034" spans="2:32" ht="30" customHeight="1">
      <c r="B2034" s="16">
        <v>2033</v>
      </c>
      <c r="C2034" s="6">
        <v>2774</v>
      </c>
      <c r="D2034" s="22">
        <v>61102099000</v>
      </c>
      <c r="E2034" s="23" t="s">
        <v>743</v>
      </c>
      <c r="F2034" s="27" t="s">
        <v>49</v>
      </c>
      <c r="G2034" s="6" t="s">
        <v>55</v>
      </c>
      <c r="H2034" s="6">
        <v>148</v>
      </c>
      <c r="I2034" s="6">
        <v>148</v>
      </c>
      <c r="J2034" s="6">
        <f t="shared" si="32"/>
        <v>0.14799999999999999</v>
      </c>
      <c r="K2034" s="6">
        <v>1</v>
      </c>
      <c r="L2034" s="6" t="s">
        <v>330</v>
      </c>
      <c r="M2034" s="6" t="s">
        <v>12</v>
      </c>
      <c r="N2034" s="6" t="s">
        <v>25</v>
      </c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</row>
    <row r="2035" spans="2:32" ht="30" customHeight="1">
      <c r="B2035" s="16">
        <v>2034</v>
      </c>
      <c r="C2035" s="6">
        <v>2773</v>
      </c>
      <c r="D2035" s="22">
        <v>61091000000</v>
      </c>
      <c r="E2035" s="23" t="s">
        <v>631</v>
      </c>
      <c r="F2035" s="27" t="s">
        <v>46</v>
      </c>
      <c r="G2035" s="6" t="s">
        <v>23</v>
      </c>
      <c r="H2035" s="6">
        <v>66</v>
      </c>
      <c r="I2035" s="6">
        <v>66</v>
      </c>
      <c r="J2035" s="6">
        <f t="shared" si="32"/>
        <v>6.6000000000000003E-2</v>
      </c>
      <c r="K2035" s="6">
        <v>1</v>
      </c>
      <c r="L2035" s="6" t="s">
        <v>330</v>
      </c>
      <c r="M2035" s="6" t="s">
        <v>12</v>
      </c>
      <c r="N2035" s="6" t="s">
        <v>25</v>
      </c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</row>
    <row r="2036" spans="2:32" ht="30" customHeight="1">
      <c r="B2036" s="16">
        <v>2035</v>
      </c>
      <c r="C2036" s="6">
        <v>2772</v>
      </c>
      <c r="D2036" s="22">
        <v>61044300000</v>
      </c>
      <c r="E2036" s="23" t="s">
        <v>701</v>
      </c>
      <c r="F2036" s="27" t="s">
        <v>64</v>
      </c>
      <c r="G2036" s="6" t="s">
        <v>55</v>
      </c>
      <c r="H2036" s="6">
        <v>340</v>
      </c>
      <c r="I2036" s="6">
        <v>340</v>
      </c>
      <c r="J2036" s="6">
        <f t="shared" si="32"/>
        <v>0.34</v>
      </c>
      <c r="K2036" s="6">
        <v>1</v>
      </c>
      <c r="L2036" s="6" t="s">
        <v>330</v>
      </c>
      <c r="M2036" s="6" t="s">
        <v>18</v>
      </c>
      <c r="N2036" s="6" t="s">
        <v>36</v>
      </c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</row>
    <row r="2037" spans="2:32" ht="30" customHeight="1">
      <c r="B2037" s="16">
        <v>2036</v>
      </c>
      <c r="C2037" s="6">
        <v>2771</v>
      </c>
      <c r="D2037" s="22">
        <v>61044300000</v>
      </c>
      <c r="E2037" s="23" t="s">
        <v>701</v>
      </c>
      <c r="F2037" s="27" t="s">
        <v>64</v>
      </c>
      <c r="G2037" s="6" t="s">
        <v>55</v>
      </c>
      <c r="H2037" s="6">
        <v>140</v>
      </c>
      <c r="I2037" s="6">
        <v>140</v>
      </c>
      <c r="J2037" s="6">
        <f t="shared" si="32"/>
        <v>0.14000000000000001</v>
      </c>
      <c r="K2037" s="6">
        <v>1</v>
      </c>
      <c r="L2037" s="6" t="s">
        <v>330</v>
      </c>
      <c r="M2037" s="6" t="s">
        <v>18</v>
      </c>
      <c r="N2037" s="6" t="s">
        <v>36</v>
      </c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</row>
    <row r="2038" spans="2:32" ht="75" customHeight="1">
      <c r="B2038" s="16">
        <v>2037</v>
      </c>
      <c r="C2038" s="6">
        <v>2770</v>
      </c>
      <c r="D2038" s="22">
        <v>61119090000</v>
      </c>
      <c r="E2038" s="23" t="s">
        <v>744</v>
      </c>
      <c r="F2038" s="27" t="s">
        <v>342</v>
      </c>
      <c r="G2038" s="6" t="s">
        <v>55</v>
      </c>
      <c r="H2038" s="6">
        <v>42</v>
      </c>
      <c r="I2038" s="6">
        <v>42</v>
      </c>
      <c r="J2038" s="6">
        <f t="shared" si="32"/>
        <v>4.2000000000000003E-2</v>
      </c>
      <c r="K2038" s="6">
        <v>1</v>
      </c>
      <c r="L2038" s="6" t="s">
        <v>330</v>
      </c>
      <c r="M2038" s="6" t="s">
        <v>18</v>
      </c>
      <c r="N2038" s="6" t="s">
        <v>149</v>
      </c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</row>
    <row r="2039" spans="2:32" ht="45" customHeight="1">
      <c r="B2039" s="16">
        <v>2038</v>
      </c>
      <c r="C2039" s="6">
        <v>2769</v>
      </c>
      <c r="D2039" s="22">
        <v>61045200000</v>
      </c>
      <c r="E2039" s="23" t="s">
        <v>723</v>
      </c>
      <c r="F2039" s="27" t="s">
        <v>50</v>
      </c>
      <c r="G2039" s="6" t="s">
        <v>55</v>
      </c>
      <c r="H2039" s="6">
        <v>172</v>
      </c>
      <c r="I2039" s="6">
        <v>172</v>
      </c>
      <c r="J2039" s="6">
        <f t="shared" si="32"/>
        <v>0.17199999999999999</v>
      </c>
      <c r="K2039" s="6">
        <v>1</v>
      </c>
      <c r="L2039" s="6" t="s">
        <v>330</v>
      </c>
      <c r="M2039" s="6" t="s">
        <v>12</v>
      </c>
      <c r="N2039" s="6" t="s">
        <v>25</v>
      </c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</row>
    <row r="2040" spans="2:32" ht="45" customHeight="1">
      <c r="B2040" s="16">
        <v>2039</v>
      </c>
      <c r="C2040" s="6">
        <v>2768</v>
      </c>
      <c r="D2040" s="22">
        <v>61045200000</v>
      </c>
      <c r="E2040" s="23" t="s">
        <v>723</v>
      </c>
      <c r="F2040" s="27" t="s">
        <v>50</v>
      </c>
      <c r="G2040" s="6" t="s">
        <v>55</v>
      </c>
      <c r="H2040" s="6">
        <v>202</v>
      </c>
      <c r="I2040" s="6">
        <v>202</v>
      </c>
      <c r="J2040" s="6">
        <f t="shared" si="32"/>
        <v>0.20200000000000001</v>
      </c>
      <c r="K2040" s="6">
        <v>1</v>
      </c>
      <c r="L2040" s="6" t="s">
        <v>330</v>
      </c>
      <c r="M2040" s="6" t="s">
        <v>12</v>
      </c>
      <c r="N2040" s="6" t="s">
        <v>25</v>
      </c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</row>
    <row r="2041" spans="2:32" ht="30" customHeight="1">
      <c r="B2041" s="16">
        <v>2040</v>
      </c>
      <c r="C2041" s="6">
        <v>2767</v>
      </c>
      <c r="D2041" s="22">
        <v>61034200090</v>
      </c>
      <c r="E2041" s="23" t="s">
        <v>512</v>
      </c>
      <c r="F2041" s="27" t="s">
        <v>69</v>
      </c>
      <c r="G2041" s="6" t="s">
        <v>23</v>
      </c>
      <c r="H2041" s="6">
        <v>172</v>
      </c>
      <c r="I2041" s="6">
        <v>172</v>
      </c>
      <c r="J2041" s="6">
        <f t="shared" si="32"/>
        <v>0.17199999999999999</v>
      </c>
      <c r="K2041" s="6">
        <v>1</v>
      </c>
      <c r="L2041" s="6" t="s">
        <v>330</v>
      </c>
      <c r="M2041" s="6" t="s">
        <v>12</v>
      </c>
      <c r="N2041" s="6" t="s">
        <v>25</v>
      </c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</row>
    <row r="2042" spans="2:32" ht="30" customHeight="1">
      <c r="B2042" s="16">
        <v>2041</v>
      </c>
      <c r="C2042" s="6">
        <v>2766</v>
      </c>
      <c r="D2042" s="22">
        <v>61091000000</v>
      </c>
      <c r="E2042" s="23" t="s">
        <v>605</v>
      </c>
      <c r="F2042" s="27" t="s">
        <v>46</v>
      </c>
      <c r="G2042" s="6" t="s">
        <v>55</v>
      </c>
      <c r="H2042" s="6">
        <v>130</v>
      </c>
      <c r="I2042" s="6">
        <v>130</v>
      </c>
      <c r="J2042" s="6">
        <f t="shared" si="32"/>
        <v>0.13</v>
      </c>
      <c r="K2042" s="6">
        <v>1</v>
      </c>
      <c r="L2042" s="6" t="s">
        <v>330</v>
      </c>
      <c r="M2042" s="6" t="s">
        <v>12</v>
      </c>
      <c r="N2042" s="6" t="s">
        <v>25</v>
      </c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</row>
    <row r="2043" spans="2:32" ht="30" customHeight="1">
      <c r="B2043" s="16">
        <v>2042</v>
      </c>
      <c r="C2043" s="6">
        <v>2765</v>
      </c>
      <c r="D2043" s="22">
        <v>61091000000</v>
      </c>
      <c r="E2043" s="23" t="s">
        <v>605</v>
      </c>
      <c r="F2043" s="27" t="s">
        <v>46</v>
      </c>
      <c r="G2043" s="6" t="s">
        <v>55</v>
      </c>
      <c r="H2043" s="6">
        <v>136</v>
      </c>
      <c r="I2043" s="6">
        <v>136</v>
      </c>
      <c r="J2043" s="6">
        <f t="shared" si="32"/>
        <v>0.13600000000000001</v>
      </c>
      <c r="K2043" s="6">
        <v>1</v>
      </c>
      <c r="L2043" s="6" t="s">
        <v>330</v>
      </c>
      <c r="M2043" s="6" t="s">
        <v>12</v>
      </c>
      <c r="N2043" s="6" t="s">
        <v>25</v>
      </c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</row>
    <row r="2044" spans="2:32" ht="30" customHeight="1">
      <c r="B2044" s="16">
        <v>2043</v>
      </c>
      <c r="C2044" s="6">
        <v>2764</v>
      </c>
      <c r="D2044" s="22">
        <v>62046239000</v>
      </c>
      <c r="E2044" s="23" t="s">
        <v>546</v>
      </c>
      <c r="F2044" s="27" t="s">
        <v>22</v>
      </c>
      <c r="G2044" s="6" t="s">
        <v>55</v>
      </c>
      <c r="H2044" s="6">
        <v>100</v>
      </c>
      <c r="I2044" s="6">
        <v>100</v>
      </c>
      <c r="J2044" s="6">
        <f t="shared" si="32"/>
        <v>0.1</v>
      </c>
      <c r="K2044" s="6">
        <v>1</v>
      </c>
      <c r="L2044" s="6" t="s">
        <v>330</v>
      </c>
      <c r="M2044" s="6" t="s">
        <v>12</v>
      </c>
      <c r="N2044" s="6" t="s">
        <v>25</v>
      </c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</row>
    <row r="2045" spans="2:32" ht="30" customHeight="1">
      <c r="B2045" s="16">
        <v>2044</v>
      </c>
      <c r="C2045" s="6">
        <v>2763</v>
      </c>
      <c r="D2045" s="22">
        <v>61091000000</v>
      </c>
      <c r="E2045" s="23" t="s">
        <v>605</v>
      </c>
      <c r="F2045" s="27" t="s">
        <v>46</v>
      </c>
      <c r="G2045" s="6" t="s">
        <v>55</v>
      </c>
      <c r="H2045" s="6">
        <v>30</v>
      </c>
      <c r="I2045" s="6">
        <v>30</v>
      </c>
      <c r="J2045" s="6">
        <f t="shared" si="32"/>
        <v>0.03</v>
      </c>
      <c r="K2045" s="6">
        <v>1</v>
      </c>
      <c r="L2045" s="6" t="s">
        <v>330</v>
      </c>
      <c r="M2045" s="6" t="s">
        <v>18</v>
      </c>
      <c r="N2045" s="6" t="s">
        <v>25</v>
      </c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</row>
    <row r="2046" spans="2:32" ht="30" customHeight="1">
      <c r="B2046" s="16">
        <v>2045</v>
      </c>
      <c r="C2046" s="6">
        <v>2762</v>
      </c>
      <c r="D2046" s="22">
        <v>61091000000</v>
      </c>
      <c r="E2046" s="23" t="s">
        <v>605</v>
      </c>
      <c r="F2046" s="27" t="s">
        <v>46</v>
      </c>
      <c r="G2046" s="6" t="s">
        <v>55</v>
      </c>
      <c r="H2046" s="6">
        <v>34</v>
      </c>
      <c r="I2046" s="6">
        <v>34</v>
      </c>
      <c r="J2046" s="6">
        <f t="shared" si="32"/>
        <v>3.4000000000000002E-2</v>
      </c>
      <c r="K2046" s="6">
        <v>1</v>
      </c>
      <c r="L2046" s="6" t="s">
        <v>330</v>
      </c>
      <c r="M2046" s="6" t="s">
        <v>18</v>
      </c>
      <c r="N2046" s="6" t="s">
        <v>25</v>
      </c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</row>
    <row r="2047" spans="2:32" ht="45" customHeight="1">
      <c r="B2047" s="16">
        <v>2046</v>
      </c>
      <c r="C2047" s="6">
        <v>2761</v>
      </c>
      <c r="D2047" s="22">
        <v>61159500000</v>
      </c>
      <c r="E2047" s="23" t="s">
        <v>745</v>
      </c>
      <c r="F2047" s="27" t="s">
        <v>339</v>
      </c>
      <c r="G2047" s="6" t="s">
        <v>23</v>
      </c>
      <c r="H2047" s="6">
        <v>64</v>
      </c>
      <c r="I2047" s="6">
        <v>64</v>
      </c>
      <c r="J2047" s="6">
        <f t="shared" si="32"/>
        <v>6.4000000000000001E-2</v>
      </c>
      <c r="K2047" s="6">
        <v>1</v>
      </c>
      <c r="L2047" s="6" t="s">
        <v>330</v>
      </c>
      <c r="M2047" s="6" t="s">
        <v>67</v>
      </c>
      <c r="N2047" s="6" t="s">
        <v>25</v>
      </c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</row>
    <row r="2048" spans="2:32" ht="45" customHeight="1">
      <c r="B2048" s="16">
        <v>2047</v>
      </c>
      <c r="C2048" s="6">
        <v>2760</v>
      </c>
      <c r="D2048" s="22">
        <v>61046200000</v>
      </c>
      <c r="E2048" s="23" t="s">
        <v>681</v>
      </c>
      <c r="F2048" s="27" t="s">
        <v>183</v>
      </c>
      <c r="G2048" s="6" t="s">
        <v>55</v>
      </c>
      <c r="H2048" s="6">
        <v>164</v>
      </c>
      <c r="I2048" s="6">
        <v>164</v>
      </c>
      <c r="J2048" s="6">
        <f t="shared" si="32"/>
        <v>0.16400000000000001</v>
      </c>
      <c r="K2048" s="6">
        <v>1</v>
      </c>
      <c r="L2048" s="6" t="s">
        <v>330</v>
      </c>
      <c r="M2048" s="6" t="s">
        <v>12</v>
      </c>
      <c r="N2048" s="6" t="s">
        <v>25</v>
      </c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</row>
    <row r="2049" spans="2:32" ht="30" customHeight="1">
      <c r="B2049" s="16">
        <v>2048</v>
      </c>
      <c r="C2049" s="6">
        <v>2759</v>
      </c>
      <c r="D2049" s="22">
        <v>62034235000</v>
      </c>
      <c r="E2049" s="23" t="s">
        <v>484</v>
      </c>
      <c r="F2049" s="27" t="s">
        <v>22</v>
      </c>
      <c r="G2049" s="6" t="s">
        <v>23</v>
      </c>
      <c r="H2049" s="6">
        <v>254</v>
      </c>
      <c r="I2049" s="6">
        <v>254</v>
      </c>
      <c r="J2049" s="6">
        <f t="shared" si="32"/>
        <v>0.254</v>
      </c>
      <c r="K2049" s="6">
        <v>1</v>
      </c>
      <c r="L2049" s="6" t="s">
        <v>330</v>
      </c>
      <c r="M2049" s="6" t="s">
        <v>12</v>
      </c>
      <c r="N2049" s="6" t="s">
        <v>25</v>
      </c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</row>
    <row r="2050" spans="2:32" ht="30" customHeight="1">
      <c r="B2050" s="16">
        <v>2049</v>
      </c>
      <c r="C2050" s="6">
        <v>2758</v>
      </c>
      <c r="D2050" s="22">
        <v>62034235000</v>
      </c>
      <c r="E2050" s="23" t="s">
        <v>484</v>
      </c>
      <c r="F2050" s="27" t="s">
        <v>22</v>
      </c>
      <c r="G2050" s="6" t="s">
        <v>23</v>
      </c>
      <c r="H2050" s="6">
        <v>206</v>
      </c>
      <c r="I2050" s="6">
        <v>206</v>
      </c>
      <c r="J2050" s="6">
        <f t="shared" si="32"/>
        <v>0.20599999999999999</v>
      </c>
      <c r="K2050" s="6">
        <v>1</v>
      </c>
      <c r="L2050" s="6" t="s">
        <v>330</v>
      </c>
      <c r="M2050" s="6" t="s">
        <v>18</v>
      </c>
      <c r="N2050" s="6" t="s">
        <v>25</v>
      </c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</row>
    <row r="2051" spans="2:32" ht="30" customHeight="1">
      <c r="B2051" s="16">
        <v>2050</v>
      </c>
      <c r="C2051" s="6">
        <v>2757</v>
      </c>
      <c r="D2051" s="22">
        <v>65050090000</v>
      </c>
      <c r="E2051" s="23" t="s">
        <v>716</v>
      </c>
      <c r="F2051" s="27" t="s">
        <v>73</v>
      </c>
      <c r="G2051" s="6" t="s">
        <v>55</v>
      </c>
      <c r="H2051" s="6">
        <v>38</v>
      </c>
      <c r="I2051" s="6">
        <v>38</v>
      </c>
      <c r="J2051" s="6">
        <f t="shared" si="32"/>
        <v>3.7999999999999999E-2</v>
      </c>
      <c r="K2051" s="6">
        <v>1</v>
      </c>
      <c r="L2051" s="6" t="s">
        <v>330</v>
      </c>
      <c r="M2051" s="6" t="s">
        <v>18</v>
      </c>
      <c r="N2051" s="6" t="s">
        <v>25</v>
      </c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</row>
    <row r="2052" spans="2:32" ht="30" customHeight="1">
      <c r="B2052" s="16">
        <v>2051</v>
      </c>
      <c r="C2052" s="6">
        <v>2756</v>
      </c>
      <c r="D2052" s="22">
        <v>61124190000</v>
      </c>
      <c r="E2052" s="23" t="s">
        <v>720</v>
      </c>
      <c r="F2052" s="27" t="s">
        <v>171</v>
      </c>
      <c r="G2052" s="6" t="s">
        <v>55</v>
      </c>
      <c r="H2052" s="6">
        <v>54</v>
      </c>
      <c r="I2052" s="6">
        <v>54</v>
      </c>
      <c r="J2052" s="6">
        <f t="shared" si="32"/>
        <v>5.3999999999999999E-2</v>
      </c>
      <c r="K2052" s="6">
        <v>1</v>
      </c>
      <c r="L2052" s="6" t="s">
        <v>330</v>
      </c>
      <c r="M2052" s="6" t="s">
        <v>18</v>
      </c>
      <c r="N2052" s="6" t="s">
        <v>36</v>
      </c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</row>
    <row r="2053" spans="2:32" ht="30" customHeight="1">
      <c r="B2053" s="16">
        <v>2052</v>
      </c>
      <c r="C2053" s="6">
        <v>2755</v>
      </c>
      <c r="D2053" s="22">
        <v>61124190000</v>
      </c>
      <c r="E2053" s="23" t="s">
        <v>720</v>
      </c>
      <c r="F2053" s="27" t="s">
        <v>171</v>
      </c>
      <c r="G2053" s="6" t="s">
        <v>55</v>
      </c>
      <c r="H2053" s="6">
        <v>58</v>
      </c>
      <c r="I2053" s="6">
        <v>58</v>
      </c>
      <c r="J2053" s="6">
        <f t="shared" si="32"/>
        <v>5.8000000000000003E-2</v>
      </c>
      <c r="K2053" s="6">
        <v>1</v>
      </c>
      <c r="L2053" s="6" t="s">
        <v>330</v>
      </c>
      <c r="M2053" s="6" t="s">
        <v>18</v>
      </c>
      <c r="N2053" s="6" t="s">
        <v>36</v>
      </c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</row>
    <row r="2054" spans="2:32" ht="30" customHeight="1">
      <c r="B2054" s="16">
        <v>2053</v>
      </c>
      <c r="C2054" s="6">
        <v>2754</v>
      </c>
      <c r="D2054" s="22">
        <v>61044300000</v>
      </c>
      <c r="E2054" s="23" t="s">
        <v>701</v>
      </c>
      <c r="F2054" s="27" t="s">
        <v>64</v>
      </c>
      <c r="G2054" s="6" t="s">
        <v>55</v>
      </c>
      <c r="H2054" s="6">
        <v>164</v>
      </c>
      <c r="I2054" s="6">
        <v>164</v>
      </c>
      <c r="J2054" s="6">
        <f t="shared" si="32"/>
        <v>0.16400000000000001</v>
      </c>
      <c r="K2054" s="6">
        <v>1</v>
      </c>
      <c r="L2054" s="6" t="s">
        <v>330</v>
      </c>
      <c r="M2054" s="6" t="s">
        <v>18</v>
      </c>
      <c r="N2054" s="6" t="s">
        <v>36</v>
      </c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</row>
    <row r="2055" spans="2:32" ht="30" customHeight="1">
      <c r="B2055" s="16">
        <v>2054</v>
      </c>
      <c r="C2055" s="6">
        <v>2753</v>
      </c>
      <c r="D2055" s="22">
        <v>62023000000</v>
      </c>
      <c r="E2055" s="23" t="s">
        <v>722</v>
      </c>
      <c r="F2055" s="27" t="s">
        <v>62</v>
      </c>
      <c r="G2055" s="6" t="s">
        <v>55</v>
      </c>
      <c r="H2055" s="6">
        <v>144</v>
      </c>
      <c r="I2055" s="6">
        <v>144</v>
      </c>
      <c r="J2055" s="6">
        <f t="shared" si="32"/>
        <v>0.14399999999999999</v>
      </c>
      <c r="K2055" s="6">
        <v>1</v>
      </c>
      <c r="L2055" s="6" t="s">
        <v>330</v>
      </c>
      <c r="M2055" s="6" t="s">
        <v>12</v>
      </c>
      <c r="N2055" s="6" t="s">
        <v>25</v>
      </c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</row>
    <row r="2056" spans="2:32" ht="30" customHeight="1">
      <c r="B2056" s="16">
        <v>2055</v>
      </c>
      <c r="C2056" s="6">
        <v>2752</v>
      </c>
      <c r="D2056" s="22">
        <v>61091000000</v>
      </c>
      <c r="E2056" s="23" t="s">
        <v>605</v>
      </c>
      <c r="F2056" s="27" t="s">
        <v>46</v>
      </c>
      <c r="G2056" s="6" t="s">
        <v>55</v>
      </c>
      <c r="H2056" s="6">
        <v>58</v>
      </c>
      <c r="I2056" s="6">
        <v>58</v>
      </c>
      <c r="J2056" s="6">
        <f t="shared" si="32"/>
        <v>5.8000000000000003E-2</v>
      </c>
      <c r="K2056" s="6">
        <v>1</v>
      </c>
      <c r="L2056" s="6" t="s">
        <v>330</v>
      </c>
      <c r="M2056" s="6" t="s">
        <v>12</v>
      </c>
      <c r="N2056" s="6" t="s">
        <v>25</v>
      </c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</row>
    <row r="2057" spans="2:32" ht="60" customHeight="1">
      <c r="B2057" s="16">
        <v>2056</v>
      </c>
      <c r="C2057" s="6">
        <v>2750</v>
      </c>
      <c r="D2057" s="22">
        <v>61112090000</v>
      </c>
      <c r="E2057" s="23" t="s">
        <v>692</v>
      </c>
      <c r="F2057" s="27" t="s">
        <v>324</v>
      </c>
      <c r="G2057" s="6" t="s">
        <v>55</v>
      </c>
      <c r="H2057" s="6">
        <v>34</v>
      </c>
      <c r="I2057" s="6">
        <v>34</v>
      </c>
      <c r="J2057" s="6">
        <f t="shared" si="32"/>
        <v>3.4000000000000002E-2</v>
      </c>
      <c r="K2057" s="6">
        <v>1</v>
      </c>
      <c r="L2057" s="6" t="s">
        <v>330</v>
      </c>
      <c r="M2057" s="6" t="s">
        <v>12</v>
      </c>
      <c r="N2057" s="6" t="s">
        <v>25</v>
      </c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</row>
    <row r="2058" spans="2:32" ht="30" customHeight="1">
      <c r="B2058" s="16">
        <v>2057</v>
      </c>
      <c r="C2058" s="6">
        <v>2751</v>
      </c>
      <c r="D2058" s="22">
        <v>61091000000</v>
      </c>
      <c r="E2058" s="23" t="s">
        <v>605</v>
      </c>
      <c r="F2058" s="27" t="s">
        <v>46</v>
      </c>
      <c r="G2058" s="6" t="s">
        <v>55</v>
      </c>
      <c r="H2058" s="6">
        <v>38</v>
      </c>
      <c r="I2058" s="6">
        <v>38</v>
      </c>
      <c r="J2058" s="6">
        <f t="shared" si="32"/>
        <v>3.7999999999999999E-2</v>
      </c>
      <c r="K2058" s="6">
        <v>1</v>
      </c>
      <c r="L2058" s="6" t="s">
        <v>330</v>
      </c>
      <c r="M2058" s="6" t="s">
        <v>18</v>
      </c>
      <c r="N2058" s="6" t="s">
        <v>25</v>
      </c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</row>
    <row r="2059" spans="2:32" ht="45" customHeight="1">
      <c r="B2059" s="16">
        <v>2058</v>
      </c>
      <c r="C2059" s="6">
        <v>2749</v>
      </c>
      <c r="D2059" s="22">
        <v>61109090000</v>
      </c>
      <c r="E2059" s="23" t="s">
        <v>712</v>
      </c>
      <c r="F2059" s="27" t="s">
        <v>328</v>
      </c>
      <c r="G2059" s="6" t="s">
        <v>55</v>
      </c>
      <c r="H2059" s="6">
        <v>112</v>
      </c>
      <c r="I2059" s="6">
        <v>112</v>
      </c>
      <c r="J2059" s="6">
        <f t="shared" si="32"/>
        <v>0.112</v>
      </c>
      <c r="K2059" s="6">
        <v>1</v>
      </c>
      <c r="L2059" s="6" t="s">
        <v>330</v>
      </c>
      <c r="M2059" s="6" t="s">
        <v>18</v>
      </c>
      <c r="N2059" s="6" t="s">
        <v>149</v>
      </c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</row>
    <row r="2060" spans="2:32" ht="30" customHeight="1">
      <c r="B2060" s="16">
        <v>2059</v>
      </c>
      <c r="C2060" s="6">
        <v>2748</v>
      </c>
      <c r="D2060" s="22">
        <v>61102099000</v>
      </c>
      <c r="E2060" s="23" t="s">
        <v>728</v>
      </c>
      <c r="F2060" s="27" t="s">
        <v>155</v>
      </c>
      <c r="G2060" s="6" t="s">
        <v>55</v>
      </c>
      <c r="H2060" s="6">
        <v>96</v>
      </c>
      <c r="I2060" s="6">
        <v>96</v>
      </c>
      <c r="J2060" s="6">
        <f t="shared" si="32"/>
        <v>9.6000000000000002E-2</v>
      </c>
      <c r="K2060" s="6">
        <v>1</v>
      </c>
      <c r="L2060" s="6" t="s">
        <v>330</v>
      </c>
      <c r="M2060" s="6" t="s">
        <v>12</v>
      </c>
      <c r="N2060" s="6" t="s">
        <v>25</v>
      </c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</row>
    <row r="2061" spans="2:32" ht="30" customHeight="1">
      <c r="B2061" s="16">
        <v>2060</v>
      </c>
      <c r="C2061" s="6">
        <v>2747</v>
      </c>
      <c r="D2061" s="22">
        <v>61091000000</v>
      </c>
      <c r="E2061" s="23" t="s">
        <v>631</v>
      </c>
      <c r="F2061" s="27" t="s">
        <v>46</v>
      </c>
      <c r="G2061" s="6" t="s">
        <v>23</v>
      </c>
      <c r="H2061" s="6">
        <v>52</v>
      </c>
      <c r="I2061" s="6">
        <v>52</v>
      </c>
      <c r="J2061" s="6">
        <f t="shared" si="32"/>
        <v>5.1999999999999998E-2</v>
      </c>
      <c r="K2061" s="6">
        <v>1</v>
      </c>
      <c r="L2061" s="6" t="s">
        <v>330</v>
      </c>
      <c r="M2061" s="6" t="s">
        <v>12</v>
      </c>
      <c r="N2061" s="6" t="s">
        <v>25</v>
      </c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</row>
    <row r="2062" spans="2:32" ht="30" customHeight="1">
      <c r="B2062" s="16">
        <v>2061</v>
      </c>
      <c r="C2062" s="6">
        <v>2746</v>
      </c>
      <c r="D2062" s="22">
        <v>61034200090</v>
      </c>
      <c r="E2062" s="23" t="s">
        <v>512</v>
      </c>
      <c r="F2062" s="27" t="s">
        <v>69</v>
      </c>
      <c r="G2062" s="6" t="s">
        <v>23</v>
      </c>
      <c r="H2062" s="6">
        <v>42</v>
      </c>
      <c r="I2062" s="6">
        <v>42</v>
      </c>
      <c r="J2062" s="6">
        <f t="shared" si="32"/>
        <v>4.2000000000000003E-2</v>
      </c>
      <c r="K2062" s="6">
        <v>1</v>
      </c>
      <c r="L2062" s="6" t="s">
        <v>330</v>
      </c>
      <c r="M2062" s="6" t="s">
        <v>12</v>
      </c>
      <c r="N2062" s="6" t="s">
        <v>25</v>
      </c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</row>
    <row r="2063" spans="2:32" ht="30" customHeight="1">
      <c r="B2063" s="16">
        <v>2062</v>
      </c>
      <c r="C2063" s="6">
        <v>2745</v>
      </c>
      <c r="D2063" s="22">
        <v>61034200090</v>
      </c>
      <c r="E2063" s="23" t="s">
        <v>512</v>
      </c>
      <c r="F2063" s="27" t="s">
        <v>69</v>
      </c>
      <c r="G2063" s="6" t="s">
        <v>23</v>
      </c>
      <c r="H2063" s="6">
        <v>52</v>
      </c>
      <c r="I2063" s="6">
        <v>52</v>
      </c>
      <c r="J2063" s="6">
        <f t="shared" si="32"/>
        <v>5.1999999999999998E-2</v>
      </c>
      <c r="K2063" s="6">
        <v>1</v>
      </c>
      <c r="L2063" s="6" t="s">
        <v>330</v>
      </c>
      <c r="M2063" s="6" t="s">
        <v>12</v>
      </c>
      <c r="N2063" s="6" t="s">
        <v>25</v>
      </c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</row>
    <row r="2064" spans="2:32" ht="60" customHeight="1">
      <c r="B2064" s="16">
        <v>2063</v>
      </c>
      <c r="C2064" s="6">
        <v>2744</v>
      </c>
      <c r="D2064" s="22">
        <v>61112090000</v>
      </c>
      <c r="E2064" s="23" t="s">
        <v>696</v>
      </c>
      <c r="F2064" s="27" t="s">
        <v>324</v>
      </c>
      <c r="G2064" s="6" t="s">
        <v>23</v>
      </c>
      <c r="H2064" s="6">
        <v>36</v>
      </c>
      <c r="I2064" s="6">
        <v>36</v>
      </c>
      <c r="J2064" s="6">
        <f t="shared" si="32"/>
        <v>3.5999999999999997E-2</v>
      </c>
      <c r="K2064" s="6">
        <v>1</v>
      </c>
      <c r="L2064" s="6" t="s">
        <v>330</v>
      </c>
      <c r="M2064" s="6" t="s">
        <v>12</v>
      </c>
      <c r="N2064" s="6" t="s">
        <v>25</v>
      </c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</row>
    <row r="2065" spans="2:32" ht="30" customHeight="1">
      <c r="B2065" s="16">
        <v>2064</v>
      </c>
      <c r="C2065" s="6">
        <v>2743</v>
      </c>
      <c r="D2065" s="22">
        <v>61091000000</v>
      </c>
      <c r="E2065" s="23" t="s">
        <v>631</v>
      </c>
      <c r="F2065" s="27" t="s">
        <v>46</v>
      </c>
      <c r="G2065" s="6" t="s">
        <v>23</v>
      </c>
      <c r="H2065" s="6">
        <v>96</v>
      </c>
      <c r="I2065" s="6">
        <v>96</v>
      </c>
      <c r="J2065" s="6">
        <f t="shared" si="32"/>
        <v>9.6000000000000002E-2</v>
      </c>
      <c r="K2065" s="6">
        <v>1</v>
      </c>
      <c r="L2065" s="6" t="s">
        <v>330</v>
      </c>
      <c r="M2065" s="6" t="s">
        <v>12</v>
      </c>
      <c r="N2065" s="6" t="s">
        <v>25</v>
      </c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</row>
    <row r="2066" spans="2:32" ht="30" customHeight="1">
      <c r="B2066" s="16">
        <v>2065</v>
      </c>
      <c r="C2066" s="6">
        <v>2742</v>
      </c>
      <c r="D2066" s="22">
        <v>61034200090</v>
      </c>
      <c r="E2066" s="23" t="s">
        <v>512</v>
      </c>
      <c r="F2066" s="27" t="s">
        <v>69</v>
      </c>
      <c r="G2066" s="6" t="s">
        <v>23</v>
      </c>
      <c r="H2066" s="6">
        <v>126</v>
      </c>
      <c r="I2066" s="6">
        <v>126</v>
      </c>
      <c r="J2066" s="6">
        <f t="shared" si="32"/>
        <v>0.126</v>
      </c>
      <c r="K2066" s="6">
        <v>1</v>
      </c>
      <c r="L2066" s="6" t="s">
        <v>330</v>
      </c>
      <c r="M2066" s="6" t="s">
        <v>12</v>
      </c>
      <c r="N2066" s="6" t="s">
        <v>25</v>
      </c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</row>
    <row r="2067" spans="2:32" ht="45" customHeight="1">
      <c r="B2067" s="16">
        <v>2066</v>
      </c>
      <c r="C2067" s="6">
        <v>2741</v>
      </c>
      <c r="D2067" s="22">
        <v>61091000000</v>
      </c>
      <c r="E2067" s="23" t="s">
        <v>717</v>
      </c>
      <c r="F2067" s="27" t="s">
        <v>332</v>
      </c>
      <c r="G2067" s="6" t="s">
        <v>23</v>
      </c>
      <c r="H2067" s="6">
        <v>50</v>
      </c>
      <c r="I2067" s="6">
        <v>50</v>
      </c>
      <c r="J2067" s="6">
        <f t="shared" si="32"/>
        <v>0.05</v>
      </c>
      <c r="K2067" s="6">
        <v>1</v>
      </c>
      <c r="L2067" s="6" t="s">
        <v>330</v>
      </c>
      <c r="M2067" s="6" t="s">
        <v>18</v>
      </c>
      <c r="N2067" s="6" t="s">
        <v>25</v>
      </c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</row>
    <row r="2068" spans="2:32" ht="30" customHeight="1">
      <c r="B2068" s="16">
        <v>2067</v>
      </c>
      <c r="C2068" s="6">
        <v>2740</v>
      </c>
      <c r="D2068" s="22">
        <v>61091000000</v>
      </c>
      <c r="E2068" s="23" t="s">
        <v>605</v>
      </c>
      <c r="F2068" s="27" t="s">
        <v>46</v>
      </c>
      <c r="G2068" s="6" t="s">
        <v>55</v>
      </c>
      <c r="H2068" s="6">
        <v>32</v>
      </c>
      <c r="I2068" s="6">
        <v>32</v>
      </c>
      <c r="J2068" s="6">
        <f t="shared" si="32"/>
        <v>3.2000000000000001E-2</v>
      </c>
      <c r="K2068" s="6">
        <v>1</v>
      </c>
      <c r="L2068" s="6" t="s">
        <v>330</v>
      </c>
      <c r="M2068" s="6" t="s">
        <v>18</v>
      </c>
      <c r="N2068" s="6" t="s">
        <v>25</v>
      </c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</row>
    <row r="2069" spans="2:32" ht="30" customHeight="1">
      <c r="B2069" s="16">
        <v>2068</v>
      </c>
      <c r="C2069" s="6">
        <v>2739</v>
      </c>
      <c r="D2069" s="22">
        <v>61034200090</v>
      </c>
      <c r="E2069" s="23" t="s">
        <v>512</v>
      </c>
      <c r="F2069" s="27" t="s">
        <v>69</v>
      </c>
      <c r="G2069" s="6" t="s">
        <v>23</v>
      </c>
      <c r="H2069" s="6">
        <v>58</v>
      </c>
      <c r="I2069" s="6">
        <v>58</v>
      </c>
      <c r="J2069" s="6">
        <f t="shared" si="32"/>
        <v>5.8000000000000003E-2</v>
      </c>
      <c r="K2069" s="6">
        <v>1</v>
      </c>
      <c r="L2069" s="6" t="s">
        <v>330</v>
      </c>
      <c r="M2069" s="6" t="s">
        <v>12</v>
      </c>
      <c r="N2069" s="6" t="s">
        <v>25</v>
      </c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</row>
    <row r="2070" spans="2:32" ht="30" customHeight="1">
      <c r="B2070" s="16">
        <v>2069</v>
      </c>
      <c r="C2070" s="6">
        <v>2738</v>
      </c>
      <c r="D2070" s="22">
        <v>61091000000</v>
      </c>
      <c r="E2070" s="23" t="s">
        <v>605</v>
      </c>
      <c r="F2070" s="27" t="s">
        <v>46</v>
      </c>
      <c r="G2070" s="6" t="s">
        <v>55</v>
      </c>
      <c r="H2070" s="6">
        <v>40</v>
      </c>
      <c r="I2070" s="6">
        <v>40</v>
      </c>
      <c r="J2070" s="6">
        <f t="shared" si="32"/>
        <v>0.04</v>
      </c>
      <c r="K2070" s="6">
        <v>1</v>
      </c>
      <c r="L2070" s="6" t="s">
        <v>330</v>
      </c>
      <c r="M2070" s="6" t="s">
        <v>12</v>
      </c>
      <c r="N2070" s="6" t="s">
        <v>25</v>
      </c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</row>
    <row r="2071" spans="2:32" ht="60" customHeight="1">
      <c r="B2071" s="16">
        <v>2070</v>
      </c>
      <c r="C2071" s="6">
        <v>2737</v>
      </c>
      <c r="D2071" s="22">
        <v>61112090000</v>
      </c>
      <c r="E2071" s="23" t="s">
        <v>696</v>
      </c>
      <c r="F2071" s="27" t="s">
        <v>324</v>
      </c>
      <c r="G2071" s="6" t="s">
        <v>23</v>
      </c>
      <c r="H2071" s="6">
        <v>44</v>
      </c>
      <c r="I2071" s="6">
        <v>44</v>
      </c>
      <c r="J2071" s="6">
        <f t="shared" si="32"/>
        <v>4.3999999999999997E-2</v>
      </c>
      <c r="K2071" s="6">
        <v>1</v>
      </c>
      <c r="L2071" s="6" t="s">
        <v>330</v>
      </c>
      <c r="M2071" s="6" t="s">
        <v>18</v>
      </c>
      <c r="N2071" s="6" t="s">
        <v>25</v>
      </c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</row>
    <row r="2072" spans="2:32" ht="45" customHeight="1">
      <c r="B2072" s="16">
        <v>2071</v>
      </c>
      <c r="C2072" s="6">
        <v>2736</v>
      </c>
      <c r="D2072" s="22">
        <v>61061000000</v>
      </c>
      <c r="E2072" s="23" t="s">
        <v>542</v>
      </c>
      <c r="F2072" s="27" t="s">
        <v>47</v>
      </c>
      <c r="G2072" s="6" t="s">
        <v>55</v>
      </c>
      <c r="H2072" s="6">
        <v>38</v>
      </c>
      <c r="I2072" s="6">
        <v>38</v>
      </c>
      <c r="J2072" s="6">
        <f t="shared" si="32"/>
        <v>3.7999999999999999E-2</v>
      </c>
      <c r="K2072" s="6">
        <v>1</v>
      </c>
      <c r="L2072" s="6" t="s">
        <v>330</v>
      </c>
      <c r="M2072" s="6" t="s">
        <v>18</v>
      </c>
      <c r="N2072" s="6" t="s">
        <v>25</v>
      </c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</row>
    <row r="2073" spans="2:32" ht="30" customHeight="1">
      <c r="B2073" s="16">
        <v>2072</v>
      </c>
      <c r="C2073" s="6">
        <v>2735</v>
      </c>
      <c r="D2073" s="22">
        <v>62034235000</v>
      </c>
      <c r="E2073" s="23" t="s">
        <v>484</v>
      </c>
      <c r="F2073" s="27" t="s">
        <v>22</v>
      </c>
      <c r="G2073" s="6" t="s">
        <v>23</v>
      </c>
      <c r="H2073" s="6">
        <v>168</v>
      </c>
      <c r="I2073" s="6">
        <v>168</v>
      </c>
      <c r="J2073" s="6">
        <f t="shared" si="32"/>
        <v>0.16800000000000001</v>
      </c>
      <c r="K2073" s="6">
        <v>1</v>
      </c>
      <c r="L2073" s="6" t="s">
        <v>330</v>
      </c>
      <c r="M2073" s="6" t="s">
        <v>12</v>
      </c>
      <c r="N2073" s="6" t="s">
        <v>25</v>
      </c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</row>
    <row r="2074" spans="2:32" ht="30" customHeight="1">
      <c r="B2074" s="16">
        <v>2073</v>
      </c>
      <c r="C2074" s="6">
        <v>2734</v>
      </c>
      <c r="D2074" s="22">
        <v>61034200090</v>
      </c>
      <c r="E2074" s="23" t="s">
        <v>512</v>
      </c>
      <c r="F2074" s="27" t="s">
        <v>69</v>
      </c>
      <c r="G2074" s="6" t="s">
        <v>23</v>
      </c>
      <c r="H2074" s="6">
        <v>214</v>
      </c>
      <c r="I2074" s="6">
        <v>214</v>
      </c>
      <c r="J2074" s="6">
        <f t="shared" si="32"/>
        <v>0.214</v>
      </c>
      <c r="K2074" s="6">
        <v>1</v>
      </c>
      <c r="L2074" s="6" t="s">
        <v>330</v>
      </c>
      <c r="M2074" s="6" t="s">
        <v>12</v>
      </c>
      <c r="N2074" s="6" t="s">
        <v>25</v>
      </c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</row>
    <row r="2075" spans="2:32" ht="45" customHeight="1">
      <c r="B2075" s="16">
        <v>2074</v>
      </c>
      <c r="C2075" s="6">
        <v>2733</v>
      </c>
      <c r="D2075" s="22">
        <v>61045200000</v>
      </c>
      <c r="E2075" s="23" t="s">
        <v>723</v>
      </c>
      <c r="F2075" s="27" t="s">
        <v>50</v>
      </c>
      <c r="G2075" s="6" t="s">
        <v>55</v>
      </c>
      <c r="H2075" s="6">
        <v>108</v>
      </c>
      <c r="I2075" s="6">
        <v>108</v>
      </c>
      <c r="J2075" s="6">
        <f t="shared" si="32"/>
        <v>0.108</v>
      </c>
      <c r="K2075" s="6">
        <v>1</v>
      </c>
      <c r="L2075" s="6" t="s">
        <v>330</v>
      </c>
      <c r="M2075" s="6" t="s">
        <v>12</v>
      </c>
      <c r="N2075" s="6" t="s">
        <v>25</v>
      </c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</row>
    <row r="2076" spans="2:32" ht="45" customHeight="1">
      <c r="B2076" s="16">
        <v>2075</v>
      </c>
      <c r="C2076" s="6">
        <v>2732</v>
      </c>
      <c r="D2076" s="22">
        <v>61109090000</v>
      </c>
      <c r="E2076" s="23" t="s">
        <v>712</v>
      </c>
      <c r="F2076" s="27" t="s">
        <v>328</v>
      </c>
      <c r="G2076" s="6" t="s">
        <v>55</v>
      </c>
      <c r="H2076" s="6">
        <v>110</v>
      </c>
      <c r="I2076" s="6">
        <v>110</v>
      </c>
      <c r="J2076" s="6">
        <f t="shared" si="32"/>
        <v>0.11</v>
      </c>
      <c r="K2076" s="6">
        <v>1</v>
      </c>
      <c r="L2076" s="6" t="s">
        <v>330</v>
      </c>
      <c r="M2076" s="6" t="s">
        <v>18</v>
      </c>
      <c r="N2076" s="6" t="s">
        <v>149</v>
      </c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</row>
    <row r="2077" spans="2:32" ht="30" customHeight="1">
      <c r="B2077" s="16">
        <v>2076</v>
      </c>
      <c r="C2077" s="6">
        <v>2730</v>
      </c>
      <c r="D2077" s="22">
        <v>62046318000</v>
      </c>
      <c r="E2077" s="23" t="s">
        <v>746</v>
      </c>
      <c r="F2077" s="27" t="s">
        <v>22</v>
      </c>
      <c r="G2077" s="6" t="s">
        <v>55</v>
      </c>
      <c r="H2077" s="6">
        <v>158</v>
      </c>
      <c r="I2077" s="6">
        <v>158</v>
      </c>
      <c r="J2077" s="6">
        <f t="shared" si="32"/>
        <v>0.158</v>
      </c>
      <c r="K2077" s="6">
        <v>1</v>
      </c>
      <c r="L2077" s="6" t="s">
        <v>330</v>
      </c>
      <c r="M2077" s="6" t="s">
        <v>18</v>
      </c>
      <c r="N2077" s="6" t="s">
        <v>36</v>
      </c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</row>
    <row r="2078" spans="2:32" ht="30" customHeight="1">
      <c r="B2078" s="16">
        <v>2077</v>
      </c>
      <c r="C2078" s="6">
        <v>2731</v>
      </c>
      <c r="D2078" s="22">
        <v>62046318000</v>
      </c>
      <c r="E2078" s="23" t="s">
        <v>746</v>
      </c>
      <c r="F2078" s="27" t="s">
        <v>22</v>
      </c>
      <c r="G2078" s="6" t="s">
        <v>55</v>
      </c>
      <c r="H2078" s="6">
        <v>110</v>
      </c>
      <c r="I2078" s="6">
        <v>110</v>
      </c>
      <c r="J2078" s="6">
        <f t="shared" si="32"/>
        <v>0.11</v>
      </c>
      <c r="K2078" s="6">
        <v>1</v>
      </c>
      <c r="L2078" s="6" t="s">
        <v>330</v>
      </c>
      <c r="M2078" s="6" t="s">
        <v>18</v>
      </c>
      <c r="N2078" s="6" t="s">
        <v>36</v>
      </c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</row>
    <row r="2079" spans="2:32" ht="30" customHeight="1">
      <c r="B2079" s="16">
        <v>2078</v>
      </c>
      <c r="C2079" s="6">
        <v>2729</v>
      </c>
      <c r="D2079" s="22">
        <v>61091000000</v>
      </c>
      <c r="E2079" s="23" t="s">
        <v>631</v>
      </c>
      <c r="F2079" s="27" t="s">
        <v>46</v>
      </c>
      <c r="G2079" s="6" t="s">
        <v>23</v>
      </c>
      <c r="H2079" s="6">
        <v>68</v>
      </c>
      <c r="I2079" s="6">
        <v>68</v>
      </c>
      <c r="J2079" s="6">
        <f t="shared" ref="J2079:J2142" si="33">I2079/1000</f>
        <v>6.8000000000000005E-2</v>
      </c>
      <c r="K2079" s="6">
        <v>1</v>
      </c>
      <c r="L2079" s="6" t="s">
        <v>330</v>
      </c>
      <c r="M2079" s="6" t="s">
        <v>12</v>
      </c>
      <c r="N2079" s="6" t="s">
        <v>25</v>
      </c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</row>
    <row r="2080" spans="2:32" ht="30" customHeight="1">
      <c r="B2080" s="16">
        <v>2079</v>
      </c>
      <c r="C2080" s="6">
        <v>2728</v>
      </c>
      <c r="D2080" s="22">
        <v>61124190000</v>
      </c>
      <c r="E2080" s="23" t="s">
        <v>720</v>
      </c>
      <c r="F2080" s="27" t="s">
        <v>171</v>
      </c>
      <c r="G2080" s="6" t="s">
        <v>55</v>
      </c>
      <c r="H2080" s="6">
        <v>34</v>
      </c>
      <c r="I2080" s="6">
        <v>34</v>
      </c>
      <c r="J2080" s="6">
        <f t="shared" si="33"/>
        <v>3.4000000000000002E-2</v>
      </c>
      <c r="K2080" s="6">
        <v>1</v>
      </c>
      <c r="L2080" s="6" t="s">
        <v>330</v>
      </c>
      <c r="M2080" s="6" t="s">
        <v>18</v>
      </c>
      <c r="N2080" s="6" t="s">
        <v>36</v>
      </c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</row>
    <row r="2081" spans="2:32" ht="60" customHeight="1">
      <c r="B2081" s="16">
        <v>2080</v>
      </c>
      <c r="C2081" s="6">
        <v>2727</v>
      </c>
      <c r="D2081" s="22">
        <v>61112090000</v>
      </c>
      <c r="E2081" s="23" t="s">
        <v>692</v>
      </c>
      <c r="F2081" s="27" t="s">
        <v>324</v>
      </c>
      <c r="G2081" s="6" t="s">
        <v>55</v>
      </c>
      <c r="H2081" s="6">
        <v>36</v>
      </c>
      <c r="I2081" s="6">
        <v>36</v>
      </c>
      <c r="J2081" s="6">
        <f t="shared" si="33"/>
        <v>3.5999999999999997E-2</v>
      </c>
      <c r="K2081" s="6">
        <v>1</v>
      </c>
      <c r="L2081" s="6" t="s">
        <v>330</v>
      </c>
      <c r="M2081" s="6" t="s">
        <v>18</v>
      </c>
      <c r="N2081" s="6" t="s">
        <v>25</v>
      </c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</row>
    <row r="2082" spans="2:32" ht="30" customHeight="1">
      <c r="B2082" s="16">
        <v>2081</v>
      </c>
      <c r="C2082" s="6">
        <v>2726</v>
      </c>
      <c r="D2082" s="22">
        <v>61034200090</v>
      </c>
      <c r="E2082" s="23" t="s">
        <v>512</v>
      </c>
      <c r="F2082" s="27" t="s">
        <v>69</v>
      </c>
      <c r="G2082" s="6" t="s">
        <v>23</v>
      </c>
      <c r="H2082" s="6">
        <v>48</v>
      </c>
      <c r="I2082" s="6">
        <v>48</v>
      </c>
      <c r="J2082" s="6">
        <f t="shared" si="33"/>
        <v>4.8000000000000001E-2</v>
      </c>
      <c r="K2082" s="6">
        <v>1</v>
      </c>
      <c r="L2082" s="6" t="s">
        <v>330</v>
      </c>
      <c r="M2082" s="6" t="s">
        <v>12</v>
      </c>
      <c r="N2082" s="6" t="s">
        <v>25</v>
      </c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</row>
    <row r="2083" spans="2:32" ht="30" customHeight="1">
      <c r="B2083" s="16">
        <v>2082</v>
      </c>
      <c r="C2083" s="6">
        <v>2725</v>
      </c>
      <c r="D2083" s="22">
        <v>65050090000</v>
      </c>
      <c r="E2083" s="23" t="s">
        <v>734</v>
      </c>
      <c r="F2083" s="27" t="s">
        <v>73</v>
      </c>
      <c r="G2083" s="6" t="s">
        <v>23</v>
      </c>
      <c r="H2083" s="6">
        <v>30</v>
      </c>
      <c r="I2083" s="6">
        <v>30</v>
      </c>
      <c r="J2083" s="6">
        <f t="shared" si="33"/>
        <v>0.03</v>
      </c>
      <c r="K2083" s="6">
        <v>1</v>
      </c>
      <c r="L2083" s="6" t="s">
        <v>330</v>
      </c>
      <c r="M2083" s="6" t="s">
        <v>18</v>
      </c>
      <c r="N2083" s="6" t="s">
        <v>25</v>
      </c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</row>
    <row r="2084" spans="2:32" ht="60" customHeight="1">
      <c r="B2084" s="16">
        <v>2083</v>
      </c>
      <c r="C2084" s="6">
        <v>2724</v>
      </c>
      <c r="D2084" s="22">
        <v>61112090000</v>
      </c>
      <c r="E2084" s="23" t="s">
        <v>692</v>
      </c>
      <c r="F2084" s="27" t="s">
        <v>324</v>
      </c>
      <c r="G2084" s="6" t="s">
        <v>55</v>
      </c>
      <c r="H2084" s="6">
        <v>32</v>
      </c>
      <c r="I2084" s="6">
        <v>32</v>
      </c>
      <c r="J2084" s="6">
        <f t="shared" si="33"/>
        <v>3.2000000000000001E-2</v>
      </c>
      <c r="K2084" s="6">
        <v>1</v>
      </c>
      <c r="L2084" s="6" t="s">
        <v>330</v>
      </c>
      <c r="M2084" s="6" t="s">
        <v>12</v>
      </c>
      <c r="N2084" s="6" t="s">
        <v>25</v>
      </c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</row>
    <row r="2085" spans="2:32" ht="30" customHeight="1">
      <c r="B2085" s="16">
        <v>2084</v>
      </c>
      <c r="C2085" s="6">
        <v>2723</v>
      </c>
      <c r="D2085" s="22">
        <v>65050090000</v>
      </c>
      <c r="E2085" s="23" t="s">
        <v>716</v>
      </c>
      <c r="F2085" s="27" t="s">
        <v>73</v>
      </c>
      <c r="G2085" s="6" t="s">
        <v>55</v>
      </c>
      <c r="H2085" s="6">
        <v>96</v>
      </c>
      <c r="I2085" s="6">
        <v>96</v>
      </c>
      <c r="J2085" s="6">
        <f t="shared" si="33"/>
        <v>9.6000000000000002E-2</v>
      </c>
      <c r="K2085" s="6">
        <v>1</v>
      </c>
      <c r="L2085" s="6" t="s">
        <v>330</v>
      </c>
      <c r="M2085" s="6" t="s">
        <v>18</v>
      </c>
      <c r="N2085" s="6" t="s">
        <v>25</v>
      </c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</row>
    <row r="2086" spans="2:32" ht="30" customHeight="1">
      <c r="B2086" s="16">
        <v>2085</v>
      </c>
      <c r="C2086" s="6">
        <v>2722</v>
      </c>
      <c r="D2086" s="22">
        <v>61034200090</v>
      </c>
      <c r="E2086" s="23" t="s">
        <v>512</v>
      </c>
      <c r="F2086" s="27" t="s">
        <v>69</v>
      </c>
      <c r="G2086" s="6" t="s">
        <v>23</v>
      </c>
      <c r="H2086" s="6">
        <v>72</v>
      </c>
      <c r="I2086" s="6">
        <v>72</v>
      </c>
      <c r="J2086" s="6">
        <f t="shared" si="33"/>
        <v>7.1999999999999995E-2</v>
      </c>
      <c r="K2086" s="6">
        <v>1</v>
      </c>
      <c r="L2086" s="6" t="s">
        <v>330</v>
      </c>
      <c r="M2086" s="6" t="s">
        <v>18</v>
      </c>
      <c r="N2086" s="6" t="s">
        <v>25</v>
      </c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</row>
    <row r="2087" spans="2:32" ht="45" customHeight="1">
      <c r="B2087" s="16">
        <v>2086</v>
      </c>
      <c r="C2087" s="6">
        <v>2721</v>
      </c>
      <c r="D2087" s="22">
        <v>62046239000</v>
      </c>
      <c r="E2087" s="23" t="s">
        <v>543</v>
      </c>
      <c r="F2087" s="27" t="s">
        <v>114</v>
      </c>
      <c r="G2087" s="6" t="s">
        <v>55</v>
      </c>
      <c r="H2087" s="6">
        <v>76</v>
      </c>
      <c r="I2087" s="6">
        <v>76</v>
      </c>
      <c r="J2087" s="6">
        <f t="shared" si="33"/>
        <v>7.5999999999999998E-2</v>
      </c>
      <c r="K2087" s="6">
        <v>1</v>
      </c>
      <c r="L2087" s="6" t="s">
        <v>330</v>
      </c>
      <c r="M2087" s="6" t="s">
        <v>12</v>
      </c>
      <c r="N2087" s="6" t="s">
        <v>25</v>
      </c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</row>
    <row r="2088" spans="2:32" ht="30" customHeight="1">
      <c r="B2088" s="16">
        <v>2087</v>
      </c>
      <c r="C2088" s="6">
        <v>2720</v>
      </c>
      <c r="D2088" s="22">
        <v>61091000000</v>
      </c>
      <c r="E2088" s="23" t="s">
        <v>605</v>
      </c>
      <c r="F2088" s="27" t="s">
        <v>46</v>
      </c>
      <c r="G2088" s="6" t="s">
        <v>55</v>
      </c>
      <c r="H2088" s="6">
        <v>38</v>
      </c>
      <c r="I2088" s="6">
        <v>38</v>
      </c>
      <c r="J2088" s="6">
        <f t="shared" si="33"/>
        <v>3.7999999999999999E-2</v>
      </c>
      <c r="K2088" s="6">
        <v>1</v>
      </c>
      <c r="L2088" s="6" t="s">
        <v>330</v>
      </c>
      <c r="M2088" s="6" t="s">
        <v>18</v>
      </c>
      <c r="N2088" s="6" t="s">
        <v>25</v>
      </c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</row>
    <row r="2089" spans="2:32" ht="45" customHeight="1">
      <c r="B2089" s="16">
        <v>2088</v>
      </c>
      <c r="C2089" s="6">
        <v>2719</v>
      </c>
      <c r="D2089" s="22">
        <v>61159500000</v>
      </c>
      <c r="E2089" s="23" t="s">
        <v>745</v>
      </c>
      <c r="F2089" s="27" t="s">
        <v>339</v>
      </c>
      <c r="G2089" s="6" t="s">
        <v>23</v>
      </c>
      <c r="H2089" s="6">
        <v>22</v>
      </c>
      <c r="I2089" s="6">
        <v>22</v>
      </c>
      <c r="J2089" s="6">
        <f t="shared" si="33"/>
        <v>2.1999999999999999E-2</v>
      </c>
      <c r="K2089" s="6">
        <v>1</v>
      </c>
      <c r="L2089" s="6" t="s">
        <v>330</v>
      </c>
      <c r="M2089" s="6" t="s">
        <v>67</v>
      </c>
      <c r="N2089" s="6" t="s">
        <v>25</v>
      </c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</row>
    <row r="2090" spans="2:32" ht="45" customHeight="1">
      <c r="B2090" s="16">
        <v>2089</v>
      </c>
      <c r="C2090" s="6">
        <v>2718</v>
      </c>
      <c r="D2090" s="22">
        <v>61159500000</v>
      </c>
      <c r="E2090" s="23" t="s">
        <v>745</v>
      </c>
      <c r="F2090" s="27" t="s">
        <v>339</v>
      </c>
      <c r="G2090" s="6" t="s">
        <v>23</v>
      </c>
      <c r="H2090" s="6">
        <v>24</v>
      </c>
      <c r="I2090" s="6">
        <v>24</v>
      </c>
      <c r="J2090" s="6">
        <f t="shared" si="33"/>
        <v>2.4E-2</v>
      </c>
      <c r="K2090" s="6">
        <v>1</v>
      </c>
      <c r="L2090" s="6" t="s">
        <v>330</v>
      </c>
      <c r="M2090" s="6" t="s">
        <v>67</v>
      </c>
      <c r="N2090" s="6" t="s">
        <v>13</v>
      </c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</row>
    <row r="2091" spans="2:32" ht="30" customHeight="1">
      <c r="B2091" s="16">
        <v>2090</v>
      </c>
      <c r="C2091" s="6">
        <v>2717</v>
      </c>
      <c r="D2091" s="22">
        <v>61044300000</v>
      </c>
      <c r="E2091" s="23" t="s">
        <v>701</v>
      </c>
      <c r="F2091" s="27" t="s">
        <v>64</v>
      </c>
      <c r="G2091" s="6" t="s">
        <v>55</v>
      </c>
      <c r="H2091" s="6">
        <v>114</v>
      </c>
      <c r="I2091" s="6">
        <v>114</v>
      </c>
      <c r="J2091" s="6">
        <f t="shared" si="33"/>
        <v>0.114</v>
      </c>
      <c r="K2091" s="6">
        <v>1</v>
      </c>
      <c r="L2091" s="6" t="s">
        <v>330</v>
      </c>
      <c r="M2091" s="6" t="s">
        <v>18</v>
      </c>
      <c r="N2091" s="6" t="s">
        <v>36</v>
      </c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</row>
    <row r="2092" spans="2:32" ht="30" customHeight="1">
      <c r="B2092" s="16">
        <v>2091</v>
      </c>
      <c r="C2092" s="6">
        <v>2716</v>
      </c>
      <c r="D2092" s="22">
        <v>61124190000</v>
      </c>
      <c r="E2092" s="23" t="s">
        <v>720</v>
      </c>
      <c r="F2092" s="27" t="s">
        <v>171</v>
      </c>
      <c r="G2092" s="6" t="s">
        <v>55</v>
      </c>
      <c r="H2092" s="6">
        <v>26</v>
      </c>
      <c r="I2092" s="6">
        <v>26</v>
      </c>
      <c r="J2092" s="6">
        <f t="shared" si="33"/>
        <v>2.5999999999999999E-2</v>
      </c>
      <c r="K2092" s="6">
        <v>1</v>
      </c>
      <c r="L2092" s="6" t="s">
        <v>330</v>
      </c>
      <c r="M2092" s="6" t="s">
        <v>18</v>
      </c>
      <c r="N2092" s="6" t="s">
        <v>36</v>
      </c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</row>
    <row r="2093" spans="2:32" ht="60" customHeight="1">
      <c r="B2093" s="16">
        <v>2092</v>
      </c>
      <c r="C2093" s="6">
        <v>2715</v>
      </c>
      <c r="D2093" s="22">
        <v>61112090000</v>
      </c>
      <c r="E2093" s="23" t="s">
        <v>696</v>
      </c>
      <c r="F2093" s="27" t="s">
        <v>324</v>
      </c>
      <c r="G2093" s="6" t="s">
        <v>23</v>
      </c>
      <c r="H2093" s="6">
        <v>40</v>
      </c>
      <c r="I2093" s="6">
        <v>40</v>
      </c>
      <c r="J2093" s="6">
        <f t="shared" si="33"/>
        <v>0.04</v>
      </c>
      <c r="K2093" s="6">
        <v>1</v>
      </c>
      <c r="L2093" s="6" t="s">
        <v>330</v>
      </c>
      <c r="M2093" s="6" t="s">
        <v>12</v>
      </c>
      <c r="N2093" s="6" t="s">
        <v>25</v>
      </c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</row>
    <row r="2094" spans="2:32" ht="30" customHeight="1">
      <c r="B2094" s="16">
        <v>2093</v>
      </c>
      <c r="C2094" s="6">
        <v>2714</v>
      </c>
      <c r="D2094" s="22">
        <v>61091000000</v>
      </c>
      <c r="E2094" s="23" t="s">
        <v>631</v>
      </c>
      <c r="F2094" s="27" t="s">
        <v>46</v>
      </c>
      <c r="G2094" s="6" t="s">
        <v>23</v>
      </c>
      <c r="H2094" s="6">
        <v>46</v>
      </c>
      <c r="I2094" s="6">
        <v>46</v>
      </c>
      <c r="J2094" s="6">
        <f t="shared" si="33"/>
        <v>4.5999999999999999E-2</v>
      </c>
      <c r="K2094" s="6">
        <v>1</v>
      </c>
      <c r="L2094" s="6" t="s">
        <v>330</v>
      </c>
      <c r="M2094" s="6" t="s">
        <v>12</v>
      </c>
      <c r="N2094" s="6" t="s">
        <v>25</v>
      </c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</row>
    <row r="2095" spans="2:32" ht="45" customHeight="1">
      <c r="B2095" s="16">
        <v>2094</v>
      </c>
      <c r="C2095" s="6">
        <v>2713</v>
      </c>
      <c r="D2095" s="22">
        <v>61034200090</v>
      </c>
      <c r="E2095" s="23" t="s">
        <v>725</v>
      </c>
      <c r="F2095" s="27" t="s">
        <v>183</v>
      </c>
      <c r="G2095" s="6" t="s">
        <v>23</v>
      </c>
      <c r="H2095" s="6">
        <v>78</v>
      </c>
      <c r="I2095" s="6">
        <v>78</v>
      </c>
      <c r="J2095" s="6">
        <f t="shared" si="33"/>
        <v>7.8E-2</v>
      </c>
      <c r="K2095" s="6">
        <v>1</v>
      </c>
      <c r="L2095" s="6" t="s">
        <v>330</v>
      </c>
      <c r="M2095" s="6" t="s">
        <v>12</v>
      </c>
      <c r="N2095" s="6" t="s">
        <v>25</v>
      </c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</row>
    <row r="2096" spans="2:32" ht="30" customHeight="1">
      <c r="B2096" s="16">
        <v>2095</v>
      </c>
      <c r="C2096" s="6">
        <v>2712</v>
      </c>
      <c r="D2096" s="22">
        <v>61044200000</v>
      </c>
      <c r="E2096" s="23" t="s">
        <v>700</v>
      </c>
      <c r="F2096" s="27" t="s">
        <v>64</v>
      </c>
      <c r="G2096" s="6" t="s">
        <v>55</v>
      </c>
      <c r="H2096" s="6">
        <v>70</v>
      </c>
      <c r="I2096" s="6">
        <v>70</v>
      </c>
      <c r="J2096" s="6">
        <f t="shared" si="33"/>
        <v>7.0000000000000007E-2</v>
      </c>
      <c r="K2096" s="6">
        <v>1</v>
      </c>
      <c r="L2096" s="6" t="s">
        <v>330</v>
      </c>
      <c r="M2096" s="6" t="s">
        <v>12</v>
      </c>
      <c r="N2096" s="6" t="s">
        <v>25</v>
      </c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</row>
    <row r="2097" spans="2:32" ht="30" customHeight="1">
      <c r="B2097" s="16">
        <v>2096</v>
      </c>
      <c r="C2097" s="6">
        <v>2711</v>
      </c>
      <c r="D2097" s="22">
        <v>61091000000</v>
      </c>
      <c r="E2097" s="23" t="s">
        <v>605</v>
      </c>
      <c r="F2097" s="27" t="s">
        <v>46</v>
      </c>
      <c r="G2097" s="6" t="s">
        <v>55</v>
      </c>
      <c r="H2097" s="6">
        <v>36</v>
      </c>
      <c r="I2097" s="6">
        <v>36</v>
      </c>
      <c r="J2097" s="6">
        <f t="shared" si="33"/>
        <v>3.5999999999999997E-2</v>
      </c>
      <c r="K2097" s="6">
        <v>1</v>
      </c>
      <c r="L2097" s="6" t="s">
        <v>330</v>
      </c>
      <c r="M2097" s="6" t="s">
        <v>12</v>
      </c>
      <c r="N2097" s="6" t="s">
        <v>25</v>
      </c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</row>
    <row r="2098" spans="2:32" ht="30" customHeight="1">
      <c r="B2098" s="16">
        <v>2097</v>
      </c>
      <c r="C2098" s="6">
        <v>2710</v>
      </c>
      <c r="D2098" s="22">
        <v>61091000000</v>
      </c>
      <c r="E2098" s="23" t="s">
        <v>631</v>
      </c>
      <c r="F2098" s="27" t="s">
        <v>46</v>
      </c>
      <c r="G2098" s="6" t="s">
        <v>23</v>
      </c>
      <c r="H2098" s="6">
        <v>78</v>
      </c>
      <c r="I2098" s="6">
        <v>78</v>
      </c>
      <c r="J2098" s="6">
        <f t="shared" si="33"/>
        <v>7.8E-2</v>
      </c>
      <c r="K2098" s="6">
        <v>1</v>
      </c>
      <c r="L2098" s="6" t="s">
        <v>330</v>
      </c>
      <c r="M2098" s="6" t="s">
        <v>12</v>
      </c>
      <c r="N2098" s="6" t="s">
        <v>25</v>
      </c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</row>
    <row r="2099" spans="2:32" ht="45" customHeight="1">
      <c r="B2099" s="16">
        <v>2098</v>
      </c>
      <c r="C2099" s="6">
        <v>2709</v>
      </c>
      <c r="D2099" s="22">
        <v>61046200000</v>
      </c>
      <c r="E2099" s="23" t="s">
        <v>681</v>
      </c>
      <c r="F2099" s="27" t="s">
        <v>183</v>
      </c>
      <c r="G2099" s="6" t="s">
        <v>55</v>
      </c>
      <c r="H2099" s="6">
        <v>52</v>
      </c>
      <c r="I2099" s="6">
        <v>52</v>
      </c>
      <c r="J2099" s="6">
        <f t="shared" si="33"/>
        <v>5.1999999999999998E-2</v>
      </c>
      <c r="K2099" s="6">
        <v>1</v>
      </c>
      <c r="L2099" s="6" t="s">
        <v>330</v>
      </c>
      <c r="M2099" s="6" t="s">
        <v>18</v>
      </c>
      <c r="N2099" s="6" t="s">
        <v>25</v>
      </c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</row>
    <row r="2100" spans="2:32" ht="30" customHeight="1">
      <c r="B2100" s="16">
        <v>2099</v>
      </c>
      <c r="C2100" s="6">
        <v>2708</v>
      </c>
      <c r="D2100" s="22">
        <v>61033200000</v>
      </c>
      <c r="E2100" s="23" t="s">
        <v>747</v>
      </c>
      <c r="F2100" s="27" t="s">
        <v>58</v>
      </c>
      <c r="G2100" s="6" t="s">
        <v>23</v>
      </c>
      <c r="H2100" s="6">
        <v>92</v>
      </c>
      <c r="I2100" s="6">
        <v>92</v>
      </c>
      <c r="J2100" s="6">
        <f t="shared" si="33"/>
        <v>9.1999999999999998E-2</v>
      </c>
      <c r="K2100" s="6">
        <v>1</v>
      </c>
      <c r="L2100" s="6" t="s">
        <v>330</v>
      </c>
      <c r="M2100" s="6" t="s">
        <v>18</v>
      </c>
      <c r="N2100" s="6" t="s">
        <v>25</v>
      </c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</row>
    <row r="2101" spans="2:32" ht="30" customHeight="1">
      <c r="B2101" s="16">
        <v>2100</v>
      </c>
      <c r="C2101" s="6">
        <v>2707</v>
      </c>
      <c r="D2101" s="22">
        <v>61091000000</v>
      </c>
      <c r="E2101" s="23" t="s">
        <v>631</v>
      </c>
      <c r="F2101" s="27" t="s">
        <v>46</v>
      </c>
      <c r="G2101" s="6" t="s">
        <v>23</v>
      </c>
      <c r="H2101" s="6">
        <v>80</v>
      </c>
      <c r="I2101" s="6">
        <v>80</v>
      </c>
      <c r="J2101" s="6">
        <f t="shared" si="33"/>
        <v>0.08</v>
      </c>
      <c r="K2101" s="6">
        <v>1</v>
      </c>
      <c r="L2101" s="6" t="s">
        <v>330</v>
      </c>
      <c r="M2101" s="6" t="s">
        <v>12</v>
      </c>
      <c r="N2101" s="6" t="s">
        <v>25</v>
      </c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</row>
    <row r="2102" spans="2:32" ht="30" customHeight="1">
      <c r="B2102" s="16">
        <v>2101</v>
      </c>
      <c r="C2102" s="6">
        <v>2706</v>
      </c>
      <c r="D2102" s="22">
        <v>61091000000</v>
      </c>
      <c r="E2102" s="23" t="s">
        <v>605</v>
      </c>
      <c r="F2102" s="27" t="s">
        <v>46</v>
      </c>
      <c r="G2102" s="6" t="s">
        <v>55</v>
      </c>
      <c r="H2102" s="6">
        <v>38</v>
      </c>
      <c r="I2102" s="6">
        <v>38</v>
      </c>
      <c r="J2102" s="6">
        <f t="shared" si="33"/>
        <v>3.7999999999999999E-2</v>
      </c>
      <c r="K2102" s="6">
        <v>1</v>
      </c>
      <c r="L2102" s="6" t="s">
        <v>330</v>
      </c>
      <c r="M2102" s="6" t="s">
        <v>18</v>
      </c>
      <c r="N2102" s="6" t="s">
        <v>25</v>
      </c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</row>
    <row r="2103" spans="2:32" ht="30" customHeight="1">
      <c r="B2103" s="16">
        <v>2102</v>
      </c>
      <c r="C2103" s="6">
        <v>2703</v>
      </c>
      <c r="D2103" s="22">
        <v>61043200000</v>
      </c>
      <c r="E2103" s="23" t="s">
        <v>726</v>
      </c>
      <c r="F2103" s="27" t="s">
        <v>58</v>
      </c>
      <c r="G2103" s="6" t="s">
        <v>55</v>
      </c>
      <c r="H2103" s="6">
        <v>108</v>
      </c>
      <c r="I2103" s="6">
        <v>108</v>
      </c>
      <c r="J2103" s="6">
        <f t="shared" si="33"/>
        <v>0.108</v>
      </c>
      <c r="K2103" s="6">
        <v>1</v>
      </c>
      <c r="L2103" s="6" t="s">
        <v>330</v>
      </c>
      <c r="M2103" s="6" t="s">
        <v>12</v>
      </c>
      <c r="N2103" s="6" t="s">
        <v>25</v>
      </c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</row>
    <row r="2104" spans="2:32" ht="30" customHeight="1">
      <c r="B2104" s="16">
        <v>2103</v>
      </c>
      <c r="C2104" s="6">
        <v>2705</v>
      </c>
      <c r="D2104" s="22">
        <v>62023000000</v>
      </c>
      <c r="E2104" s="23" t="s">
        <v>722</v>
      </c>
      <c r="F2104" s="27" t="s">
        <v>62</v>
      </c>
      <c r="G2104" s="6" t="s">
        <v>55</v>
      </c>
      <c r="H2104" s="6">
        <v>224</v>
      </c>
      <c r="I2104" s="6">
        <v>224</v>
      </c>
      <c r="J2104" s="6">
        <f t="shared" si="33"/>
        <v>0.224</v>
      </c>
      <c r="K2104" s="6">
        <v>1</v>
      </c>
      <c r="L2104" s="6" t="s">
        <v>330</v>
      </c>
      <c r="M2104" s="6" t="s">
        <v>12</v>
      </c>
      <c r="N2104" s="6" t="s">
        <v>25</v>
      </c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</row>
    <row r="2105" spans="2:32" ht="30" customHeight="1">
      <c r="B2105" s="16">
        <v>2104</v>
      </c>
      <c r="C2105" s="6">
        <v>2704</v>
      </c>
      <c r="D2105" s="22">
        <v>61034200090</v>
      </c>
      <c r="E2105" s="23" t="s">
        <v>512</v>
      </c>
      <c r="F2105" s="27" t="s">
        <v>69</v>
      </c>
      <c r="G2105" s="6" t="s">
        <v>23</v>
      </c>
      <c r="H2105" s="6">
        <v>827</v>
      </c>
      <c r="I2105" s="6">
        <v>827</v>
      </c>
      <c r="J2105" s="6">
        <f t="shared" si="33"/>
        <v>0.82699999999999996</v>
      </c>
      <c r="K2105" s="6">
        <v>1</v>
      </c>
      <c r="L2105" s="6" t="s">
        <v>330</v>
      </c>
      <c r="M2105" s="6" t="s">
        <v>12</v>
      </c>
      <c r="N2105" s="6" t="s">
        <v>25</v>
      </c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</row>
    <row r="2106" spans="2:32" ht="30" customHeight="1">
      <c r="B2106" s="16">
        <v>2105</v>
      </c>
      <c r="C2106" s="6">
        <v>2702</v>
      </c>
      <c r="D2106" s="22">
        <v>61034200090</v>
      </c>
      <c r="E2106" s="23" t="s">
        <v>512</v>
      </c>
      <c r="F2106" s="27" t="s">
        <v>69</v>
      </c>
      <c r="G2106" s="6" t="s">
        <v>23</v>
      </c>
      <c r="H2106" s="6">
        <v>132</v>
      </c>
      <c r="I2106" s="6">
        <v>132</v>
      </c>
      <c r="J2106" s="6">
        <f t="shared" si="33"/>
        <v>0.13200000000000001</v>
      </c>
      <c r="K2106" s="6">
        <v>1</v>
      </c>
      <c r="L2106" s="6" t="s">
        <v>330</v>
      </c>
      <c r="M2106" s="6" t="s">
        <v>12</v>
      </c>
      <c r="N2106" s="6" t="s">
        <v>25</v>
      </c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</row>
    <row r="2107" spans="2:32" ht="30" customHeight="1">
      <c r="B2107" s="16">
        <v>2106</v>
      </c>
      <c r="C2107" s="6">
        <v>2701</v>
      </c>
      <c r="D2107" s="22">
        <v>61034200090</v>
      </c>
      <c r="E2107" s="23" t="s">
        <v>512</v>
      </c>
      <c r="F2107" s="27" t="s">
        <v>69</v>
      </c>
      <c r="G2107" s="6" t="s">
        <v>23</v>
      </c>
      <c r="H2107" s="6">
        <v>130</v>
      </c>
      <c r="I2107" s="6">
        <v>130</v>
      </c>
      <c r="J2107" s="6">
        <f t="shared" si="33"/>
        <v>0.13</v>
      </c>
      <c r="K2107" s="6">
        <v>1</v>
      </c>
      <c r="L2107" s="6" t="s">
        <v>330</v>
      </c>
      <c r="M2107" s="6" t="s">
        <v>12</v>
      </c>
      <c r="N2107" s="6" t="s">
        <v>25</v>
      </c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</row>
    <row r="2108" spans="2:32" ht="45" customHeight="1">
      <c r="B2108" s="16">
        <v>2107</v>
      </c>
      <c r="C2108" s="6">
        <v>2700</v>
      </c>
      <c r="D2108" s="22">
        <v>61046200000</v>
      </c>
      <c r="E2108" s="23" t="s">
        <v>681</v>
      </c>
      <c r="F2108" s="27" t="s">
        <v>183</v>
      </c>
      <c r="G2108" s="6" t="s">
        <v>55</v>
      </c>
      <c r="H2108" s="6">
        <v>144</v>
      </c>
      <c r="I2108" s="6">
        <v>144</v>
      </c>
      <c r="J2108" s="6">
        <f t="shared" si="33"/>
        <v>0.14399999999999999</v>
      </c>
      <c r="K2108" s="6">
        <v>1</v>
      </c>
      <c r="L2108" s="6" t="s">
        <v>330</v>
      </c>
      <c r="M2108" s="6" t="s">
        <v>18</v>
      </c>
      <c r="N2108" s="6" t="s">
        <v>25</v>
      </c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</row>
    <row r="2109" spans="2:32" ht="30" customHeight="1">
      <c r="B2109" s="16">
        <v>2108</v>
      </c>
      <c r="C2109" s="6">
        <v>2699</v>
      </c>
      <c r="D2109" s="22">
        <v>61044300000</v>
      </c>
      <c r="E2109" s="23" t="s">
        <v>701</v>
      </c>
      <c r="F2109" s="27" t="s">
        <v>64</v>
      </c>
      <c r="G2109" s="6" t="s">
        <v>55</v>
      </c>
      <c r="H2109" s="6">
        <v>128</v>
      </c>
      <c r="I2109" s="6">
        <v>128</v>
      </c>
      <c r="J2109" s="6">
        <f t="shared" si="33"/>
        <v>0.128</v>
      </c>
      <c r="K2109" s="6">
        <v>1</v>
      </c>
      <c r="L2109" s="6" t="s">
        <v>330</v>
      </c>
      <c r="M2109" s="6" t="s">
        <v>18</v>
      </c>
      <c r="N2109" s="6" t="s">
        <v>36</v>
      </c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</row>
    <row r="2110" spans="2:32" ht="30" customHeight="1">
      <c r="B2110" s="16">
        <v>2109</v>
      </c>
      <c r="C2110" s="6">
        <v>2698</v>
      </c>
      <c r="D2110" s="22">
        <v>61044300000</v>
      </c>
      <c r="E2110" s="23" t="s">
        <v>701</v>
      </c>
      <c r="F2110" s="27" t="s">
        <v>64</v>
      </c>
      <c r="G2110" s="6" t="s">
        <v>55</v>
      </c>
      <c r="H2110" s="6">
        <v>82</v>
      </c>
      <c r="I2110" s="6">
        <v>82</v>
      </c>
      <c r="J2110" s="6">
        <f t="shared" si="33"/>
        <v>8.2000000000000003E-2</v>
      </c>
      <c r="K2110" s="6">
        <v>1</v>
      </c>
      <c r="L2110" s="6" t="s">
        <v>330</v>
      </c>
      <c r="M2110" s="6" t="s">
        <v>18</v>
      </c>
      <c r="N2110" s="6" t="s">
        <v>36</v>
      </c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</row>
    <row r="2111" spans="2:32" ht="30" customHeight="1">
      <c r="B2111" s="16">
        <v>2110</v>
      </c>
      <c r="C2111" s="6">
        <v>2697</v>
      </c>
      <c r="D2111" s="22">
        <v>61062000000</v>
      </c>
      <c r="E2111" s="23" t="s">
        <v>620</v>
      </c>
      <c r="F2111" s="27" t="s">
        <v>14</v>
      </c>
      <c r="G2111" s="6" t="s">
        <v>55</v>
      </c>
      <c r="H2111" s="6">
        <v>178</v>
      </c>
      <c r="I2111" s="6">
        <v>178</v>
      </c>
      <c r="J2111" s="6">
        <f t="shared" si="33"/>
        <v>0.17799999999999999</v>
      </c>
      <c r="K2111" s="6">
        <v>1</v>
      </c>
      <c r="L2111" s="6" t="s">
        <v>330</v>
      </c>
      <c r="M2111" s="6" t="s">
        <v>18</v>
      </c>
      <c r="N2111" s="6" t="s">
        <v>36</v>
      </c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</row>
    <row r="2112" spans="2:32" ht="30" customHeight="1">
      <c r="B2112" s="16">
        <v>2111</v>
      </c>
      <c r="C2112" s="6">
        <v>2696</v>
      </c>
      <c r="D2112" s="22">
        <v>61046200000</v>
      </c>
      <c r="E2112" s="23" t="s">
        <v>545</v>
      </c>
      <c r="F2112" s="27" t="s">
        <v>69</v>
      </c>
      <c r="G2112" s="6" t="s">
        <v>55</v>
      </c>
      <c r="H2112" s="6">
        <v>64</v>
      </c>
      <c r="I2112" s="6">
        <v>64</v>
      </c>
      <c r="J2112" s="6">
        <f t="shared" si="33"/>
        <v>6.4000000000000001E-2</v>
      </c>
      <c r="K2112" s="6">
        <v>1</v>
      </c>
      <c r="L2112" s="6" t="s">
        <v>330</v>
      </c>
      <c r="M2112" s="6" t="s">
        <v>12</v>
      </c>
      <c r="N2112" s="6" t="s">
        <v>25</v>
      </c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</row>
    <row r="2113" spans="2:32" ht="30" customHeight="1">
      <c r="B2113" s="16">
        <v>2112</v>
      </c>
      <c r="C2113" s="6">
        <v>2695</v>
      </c>
      <c r="D2113" s="22">
        <v>61046200000</v>
      </c>
      <c r="E2113" s="23" t="s">
        <v>545</v>
      </c>
      <c r="F2113" s="27" t="s">
        <v>69</v>
      </c>
      <c r="G2113" s="6" t="s">
        <v>55</v>
      </c>
      <c r="H2113" s="6">
        <v>78</v>
      </c>
      <c r="I2113" s="6">
        <v>78</v>
      </c>
      <c r="J2113" s="6">
        <f t="shared" si="33"/>
        <v>7.8E-2</v>
      </c>
      <c r="K2113" s="6">
        <v>1</v>
      </c>
      <c r="L2113" s="6" t="s">
        <v>330</v>
      </c>
      <c r="M2113" s="6" t="s">
        <v>12</v>
      </c>
      <c r="N2113" s="6" t="s">
        <v>25</v>
      </c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</row>
    <row r="2114" spans="2:32" ht="30" customHeight="1">
      <c r="B2114" s="16">
        <v>2113</v>
      </c>
      <c r="C2114" s="6">
        <v>2694</v>
      </c>
      <c r="D2114" s="22">
        <v>65050090000</v>
      </c>
      <c r="E2114" s="23" t="s">
        <v>734</v>
      </c>
      <c r="F2114" s="27" t="s">
        <v>73</v>
      </c>
      <c r="G2114" s="6" t="s">
        <v>23</v>
      </c>
      <c r="H2114" s="6">
        <v>34</v>
      </c>
      <c r="I2114" s="6">
        <v>34</v>
      </c>
      <c r="J2114" s="6">
        <f t="shared" si="33"/>
        <v>3.4000000000000002E-2</v>
      </c>
      <c r="K2114" s="6">
        <v>1</v>
      </c>
      <c r="L2114" s="6" t="s">
        <v>330</v>
      </c>
      <c r="M2114" s="6" t="s">
        <v>18</v>
      </c>
      <c r="N2114" s="6" t="s">
        <v>25</v>
      </c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</row>
    <row r="2115" spans="2:32" ht="45" customHeight="1">
      <c r="B2115" s="16">
        <v>2114</v>
      </c>
      <c r="C2115" s="6">
        <v>2693</v>
      </c>
      <c r="D2115" s="22">
        <v>61034200090</v>
      </c>
      <c r="E2115" s="23" t="s">
        <v>725</v>
      </c>
      <c r="F2115" s="27" t="s">
        <v>183</v>
      </c>
      <c r="G2115" s="6" t="s">
        <v>23</v>
      </c>
      <c r="H2115" s="6">
        <v>134</v>
      </c>
      <c r="I2115" s="6">
        <v>134</v>
      </c>
      <c r="J2115" s="6">
        <f t="shared" si="33"/>
        <v>0.13400000000000001</v>
      </c>
      <c r="K2115" s="6">
        <v>1</v>
      </c>
      <c r="L2115" s="6" t="s">
        <v>330</v>
      </c>
      <c r="M2115" s="6" t="s">
        <v>18</v>
      </c>
      <c r="N2115" s="6" t="s">
        <v>25</v>
      </c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</row>
    <row r="2116" spans="2:32" ht="30" customHeight="1">
      <c r="B2116" s="16">
        <v>2115</v>
      </c>
      <c r="C2116" s="6">
        <v>2692</v>
      </c>
      <c r="D2116" s="22">
        <v>61091000000</v>
      </c>
      <c r="E2116" s="23" t="s">
        <v>631</v>
      </c>
      <c r="F2116" s="27" t="s">
        <v>46</v>
      </c>
      <c r="G2116" s="6" t="s">
        <v>23</v>
      </c>
      <c r="H2116" s="6">
        <v>48</v>
      </c>
      <c r="I2116" s="6">
        <v>48</v>
      </c>
      <c r="J2116" s="6">
        <f t="shared" si="33"/>
        <v>4.8000000000000001E-2</v>
      </c>
      <c r="K2116" s="6">
        <v>1</v>
      </c>
      <c r="L2116" s="6" t="s">
        <v>330</v>
      </c>
      <c r="M2116" s="6" t="s">
        <v>12</v>
      </c>
      <c r="N2116" s="6" t="s">
        <v>25</v>
      </c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</row>
    <row r="2117" spans="2:32" ht="30" customHeight="1">
      <c r="B2117" s="16">
        <v>2116</v>
      </c>
      <c r="C2117" s="6">
        <v>2691</v>
      </c>
      <c r="D2117" s="22">
        <v>61091000000</v>
      </c>
      <c r="E2117" s="23" t="s">
        <v>631</v>
      </c>
      <c r="F2117" s="27" t="s">
        <v>46</v>
      </c>
      <c r="G2117" s="6" t="s">
        <v>23</v>
      </c>
      <c r="H2117" s="6">
        <v>58</v>
      </c>
      <c r="I2117" s="6">
        <v>58</v>
      </c>
      <c r="J2117" s="6">
        <f t="shared" si="33"/>
        <v>5.8000000000000003E-2</v>
      </c>
      <c r="K2117" s="6">
        <v>1</v>
      </c>
      <c r="L2117" s="6" t="s">
        <v>330</v>
      </c>
      <c r="M2117" s="6" t="s">
        <v>12</v>
      </c>
      <c r="N2117" s="6" t="s">
        <v>25</v>
      </c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</row>
    <row r="2118" spans="2:32" ht="45" customHeight="1">
      <c r="B2118" s="16">
        <v>2117</v>
      </c>
      <c r="C2118" s="6">
        <v>2690</v>
      </c>
      <c r="D2118" s="22">
        <v>61051000000</v>
      </c>
      <c r="E2118" s="23" t="s">
        <v>733</v>
      </c>
      <c r="F2118" s="27" t="s">
        <v>47</v>
      </c>
      <c r="G2118" s="6" t="s">
        <v>23</v>
      </c>
      <c r="H2118" s="6">
        <v>126</v>
      </c>
      <c r="I2118" s="6">
        <v>126</v>
      </c>
      <c r="J2118" s="6">
        <f t="shared" si="33"/>
        <v>0.126</v>
      </c>
      <c r="K2118" s="6">
        <v>1</v>
      </c>
      <c r="L2118" s="6" t="s">
        <v>330</v>
      </c>
      <c r="M2118" s="6" t="s">
        <v>18</v>
      </c>
      <c r="N2118" s="6" t="s">
        <v>25</v>
      </c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</row>
    <row r="2119" spans="2:32" ht="30" customHeight="1">
      <c r="B2119" s="16">
        <v>2118</v>
      </c>
      <c r="C2119" s="6">
        <v>2689</v>
      </c>
      <c r="D2119" s="22">
        <v>62034235000</v>
      </c>
      <c r="E2119" s="23" t="s">
        <v>484</v>
      </c>
      <c r="F2119" s="27" t="s">
        <v>22</v>
      </c>
      <c r="G2119" s="6" t="s">
        <v>23</v>
      </c>
      <c r="H2119" s="6">
        <v>320</v>
      </c>
      <c r="I2119" s="6">
        <v>320</v>
      </c>
      <c r="J2119" s="6">
        <f t="shared" si="33"/>
        <v>0.32</v>
      </c>
      <c r="K2119" s="6">
        <v>1</v>
      </c>
      <c r="L2119" s="6" t="s">
        <v>330</v>
      </c>
      <c r="M2119" s="6" t="s">
        <v>12</v>
      </c>
      <c r="N2119" s="6" t="s">
        <v>25</v>
      </c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</row>
    <row r="2120" spans="2:32" ht="45" customHeight="1">
      <c r="B2120" s="16">
        <v>2119</v>
      </c>
      <c r="C2120" s="6">
        <v>2688</v>
      </c>
      <c r="D2120" s="22">
        <v>62034231000</v>
      </c>
      <c r="E2120" s="23" t="s">
        <v>537</v>
      </c>
      <c r="F2120" s="27" t="s">
        <v>335</v>
      </c>
      <c r="G2120" s="6" t="s">
        <v>23</v>
      </c>
      <c r="H2120" s="6">
        <v>340</v>
      </c>
      <c r="I2120" s="6">
        <v>340</v>
      </c>
      <c r="J2120" s="6">
        <f t="shared" si="33"/>
        <v>0.34</v>
      </c>
      <c r="K2120" s="6">
        <v>1</v>
      </c>
      <c r="L2120" s="6" t="s">
        <v>330</v>
      </c>
      <c r="M2120" s="6" t="s">
        <v>12</v>
      </c>
      <c r="N2120" s="6" t="s">
        <v>25</v>
      </c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</row>
    <row r="2121" spans="2:32" ht="45" customHeight="1">
      <c r="B2121" s="16">
        <v>2120</v>
      </c>
      <c r="C2121" s="6">
        <v>2687</v>
      </c>
      <c r="D2121" s="22">
        <v>62034231000</v>
      </c>
      <c r="E2121" s="23" t="s">
        <v>537</v>
      </c>
      <c r="F2121" s="27" t="s">
        <v>335</v>
      </c>
      <c r="G2121" s="6" t="s">
        <v>23</v>
      </c>
      <c r="H2121" s="6">
        <v>174</v>
      </c>
      <c r="I2121" s="6">
        <v>174</v>
      </c>
      <c r="J2121" s="6">
        <f t="shared" si="33"/>
        <v>0.17399999999999999</v>
      </c>
      <c r="K2121" s="6">
        <v>1</v>
      </c>
      <c r="L2121" s="6" t="s">
        <v>330</v>
      </c>
      <c r="M2121" s="6" t="s">
        <v>18</v>
      </c>
      <c r="N2121" s="6" t="s">
        <v>25</v>
      </c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</row>
    <row r="2122" spans="2:32" ht="45" customHeight="1">
      <c r="B2122" s="16">
        <v>2121</v>
      </c>
      <c r="C2122" s="6">
        <v>2686</v>
      </c>
      <c r="D2122" s="22">
        <v>62046231000</v>
      </c>
      <c r="E2122" s="23" t="s">
        <v>732</v>
      </c>
      <c r="F2122" s="27" t="s">
        <v>335</v>
      </c>
      <c r="G2122" s="6" t="s">
        <v>55</v>
      </c>
      <c r="H2122" s="6">
        <v>214</v>
      </c>
      <c r="I2122" s="6">
        <v>214</v>
      </c>
      <c r="J2122" s="6">
        <f t="shared" si="33"/>
        <v>0.214</v>
      </c>
      <c r="K2122" s="6">
        <v>1</v>
      </c>
      <c r="L2122" s="6" t="s">
        <v>330</v>
      </c>
      <c r="M2122" s="6" t="s">
        <v>12</v>
      </c>
      <c r="N2122" s="6" t="s">
        <v>25</v>
      </c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</row>
    <row r="2123" spans="2:32" ht="30" customHeight="1">
      <c r="B2123" s="16">
        <v>2122</v>
      </c>
      <c r="C2123" s="6">
        <v>2685</v>
      </c>
      <c r="D2123" s="22">
        <v>62143000000</v>
      </c>
      <c r="E2123" s="23" t="s">
        <v>737</v>
      </c>
      <c r="F2123" s="27" t="s">
        <v>314</v>
      </c>
      <c r="G2123" s="6" t="s">
        <v>55</v>
      </c>
      <c r="H2123" s="6">
        <v>40</v>
      </c>
      <c r="I2123" s="6">
        <v>40</v>
      </c>
      <c r="J2123" s="6">
        <f t="shared" si="33"/>
        <v>0.04</v>
      </c>
      <c r="K2123" s="6">
        <v>1</v>
      </c>
      <c r="L2123" s="6" t="s">
        <v>330</v>
      </c>
      <c r="M2123" s="6" t="s">
        <v>18</v>
      </c>
      <c r="N2123" s="6" t="s">
        <v>36</v>
      </c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</row>
    <row r="2124" spans="2:32" ht="30" customHeight="1">
      <c r="B2124" s="16">
        <v>2123</v>
      </c>
      <c r="C2124" s="6">
        <v>2684</v>
      </c>
      <c r="D2124" s="22">
        <v>61159500000</v>
      </c>
      <c r="E2124" s="23" t="s">
        <v>748</v>
      </c>
      <c r="F2124" s="27" t="s">
        <v>166</v>
      </c>
      <c r="G2124" s="6" t="s">
        <v>55</v>
      </c>
      <c r="H2124" s="6">
        <v>28</v>
      </c>
      <c r="I2124" s="6">
        <v>28</v>
      </c>
      <c r="J2124" s="6">
        <f t="shared" si="33"/>
        <v>2.8000000000000001E-2</v>
      </c>
      <c r="K2124" s="6">
        <v>1</v>
      </c>
      <c r="L2124" s="6" t="s">
        <v>330</v>
      </c>
      <c r="M2124" s="6" t="s">
        <v>67</v>
      </c>
      <c r="N2124" s="6" t="s">
        <v>25</v>
      </c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</row>
    <row r="2125" spans="2:32" ht="30" customHeight="1">
      <c r="B2125" s="16">
        <v>2124</v>
      </c>
      <c r="C2125" s="6">
        <v>2683</v>
      </c>
      <c r="D2125" s="22">
        <v>61099020000</v>
      </c>
      <c r="E2125" s="23" t="s">
        <v>689</v>
      </c>
      <c r="F2125" s="27" t="s">
        <v>46</v>
      </c>
      <c r="G2125" s="6" t="s">
        <v>55</v>
      </c>
      <c r="H2125" s="6">
        <v>170</v>
      </c>
      <c r="I2125" s="6">
        <v>170</v>
      </c>
      <c r="J2125" s="6">
        <f t="shared" si="33"/>
        <v>0.17</v>
      </c>
      <c r="K2125" s="6">
        <v>1</v>
      </c>
      <c r="L2125" s="6" t="s">
        <v>330</v>
      </c>
      <c r="M2125" s="6" t="s">
        <v>18</v>
      </c>
      <c r="N2125" s="6" t="s">
        <v>36</v>
      </c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</row>
    <row r="2126" spans="2:32" ht="30" customHeight="1">
      <c r="B2126" s="16">
        <v>2125</v>
      </c>
      <c r="C2126" s="6">
        <v>2682</v>
      </c>
      <c r="D2126" s="22">
        <v>61034200090</v>
      </c>
      <c r="E2126" s="23" t="s">
        <v>512</v>
      </c>
      <c r="F2126" s="27" t="s">
        <v>69</v>
      </c>
      <c r="G2126" s="6" t="s">
        <v>23</v>
      </c>
      <c r="H2126" s="6">
        <v>60</v>
      </c>
      <c r="I2126" s="6">
        <v>60</v>
      </c>
      <c r="J2126" s="6">
        <f t="shared" si="33"/>
        <v>0.06</v>
      </c>
      <c r="K2126" s="6">
        <v>1</v>
      </c>
      <c r="L2126" s="6" t="s">
        <v>330</v>
      </c>
      <c r="M2126" s="6" t="s">
        <v>12</v>
      </c>
      <c r="N2126" s="6" t="s">
        <v>25</v>
      </c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</row>
    <row r="2127" spans="2:32" ht="45" customHeight="1">
      <c r="B2127" s="16">
        <v>2126</v>
      </c>
      <c r="C2127" s="6">
        <v>2681</v>
      </c>
      <c r="D2127" s="22">
        <v>61123190000</v>
      </c>
      <c r="E2127" s="23" t="s">
        <v>749</v>
      </c>
      <c r="F2127" s="27" t="s">
        <v>259</v>
      </c>
      <c r="G2127" s="6" t="s">
        <v>23</v>
      </c>
      <c r="H2127" s="6">
        <v>38</v>
      </c>
      <c r="I2127" s="6">
        <v>38</v>
      </c>
      <c r="J2127" s="6">
        <f t="shared" si="33"/>
        <v>3.7999999999999999E-2</v>
      </c>
      <c r="K2127" s="6">
        <v>1</v>
      </c>
      <c r="L2127" s="6" t="s">
        <v>330</v>
      </c>
      <c r="M2127" s="6" t="s">
        <v>18</v>
      </c>
      <c r="N2127" s="6" t="s">
        <v>36</v>
      </c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</row>
    <row r="2128" spans="2:32" ht="60" customHeight="1">
      <c r="B2128" s="16">
        <v>2127</v>
      </c>
      <c r="C2128" s="6">
        <v>2680</v>
      </c>
      <c r="D2128" s="22">
        <v>61112090000</v>
      </c>
      <c r="E2128" s="23" t="s">
        <v>696</v>
      </c>
      <c r="F2128" s="27" t="s">
        <v>324</v>
      </c>
      <c r="G2128" s="6" t="s">
        <v>23</v>
      </c>
      <c r="H2128" s="6">
        <v>50</v>
      </c>
      <c r="I2128" s="6">
        <v>50</v>
      </c>
      <c r="J2128" s="6">
        <f t="shared" si="33"/>
        <v>0.05</v>
      </c>
      <c r="K2128" s="6">
        <v>1</v>
      </c>
      <c r="L2128" s="6" t="s">
        <v>330</v>
      </c>
      <c r="M2128" s="6" t="s">
        <v>18</v>
      </c>
      <c r="N2128" s="6" t="s">
        <v>25</v>
      </c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</row>
    <row r="2129" spans="2:32" ht="60" customHeight="1">
      <c r="B2129" s="16">
        <v>2128</v>
      </c>
      <c r="C2129" s="6">
        <v>2679</v>
      </c>
      <c r="D2129" s="22">
        <v>61112090000</v>
      </c>
      <c r="E2129" s="23" t="s">
        <v>696</v>
      </c>
      <c r="F2129" s="27" t="s">
        <v>324</v>
      </c>
      <c r="G2129" s="6" t="s">
        <v>23</v>
      </c>
      <c r="H2129" s="6">
        <v>50</v>
      </c>
      <c r="I2129" s="6">
        <v>50</v>
      </c>
      <c r="J2129" s="6">
        <f t="shared" si="33"/>
        <v>0.05</v>
      </c>
      <c r="K2129" s="6">
        <v>1</v>
      </c>
      <c r="L2129" s="6" t="s">
        <v>330</v>
      </c>
      <c r="M2129" s="6" t="s">
        <v>18</v>
      </c>
      <c r="N2129" s="6" t="s">
        <v>25</v>
      </c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</row>
    <row r="2130" spans="2:32" ht="60" customHeight="1">
      <c r="B2130" s="16">
        <v>2129</v>
      </c>
      <c r="C2130" s="6">
        <v>2678</v>
      </c>
      <c r="D2130" s="22">
        <v>61112090000</v>
      </c>
      <c r="E2130" s="23" t="s">
        <v>692</v>
      </c>
      <c r="F2130" s="27" t="s">
        <v>324</v>
      </c>
      <c r="G2130" s="6" t="s">
        <v>55</v>
      </c>
      <c r="H2130" s="6">
        <v>30</v>
      </c>
      <c r="I2130" s="6">
        <v>30</v>
      </c>
      <c r="J2130" s="6">
        <f t="shared" si="33"/>
        <v>0.03</v>
      </c>
      <c r="K2130" s="6">
        <v>1</v>
      </c>
      <c r="L2130" s="6" t="s">
        <v>330</v>
      </c>
      <c r="M2130" s="6" t="s">
        <v>18</v>
      </c>
      <c r="N2130" s="6" t="s">
        <v>25</v>
      </c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</row>
    <row r="2131" spans="2:32" ht="30" customHeight="1">
      <c r="B2131" s="16">
        <v>2130</v>
      </c>
      <c r="C2131" s="6">
        <v>2677</v>
      </c>
      <c r="D2131" s="22">
        <v>61091000000</v>
      </c>
      <c r="E2131" s="23" t="s">
        <v>631</v>
      </c>
      <c r="F2131" s="27" t="s">
        <v>46</v>
      </c>
      <c r="G2131" s="6" t="s">
        <v>23</v>
      </c>
      <c r="H2131" s="6">
        <v>52</v>
      </c>
      <c r="I2131" s="6">
        <v>52</v>
      </c>
      <c r="J2131" s="6">
        <f t="shared" si="33"/>
        <v>5.1999999999999998E-2</v>
      </c>
      <c r="K2131" s="6">
        <v>1</v>
      </c>
      <c r="L2131" s="6" t="s">
        <v>330</v>
      </c>
      <c r="M2131" s="6" t="s">
        <v>12</v>
      </c>
      <c r="N2131" s="6" t="s">
        <v>25</v>
      </c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</row>
    <row r="2132" spans="2:32" ht="30" customHeight="1">
      <c r="B2132" s="16">
        <v>2131</v>
      </c>
      <c r="C2132" s="6">
        <v>2676</v>
      </c>
      <c r="D2132" s="22">
        <v>61034200090</v>
      </c>
      <c r="E2132" s="23" t="s">
        <v>512</v>
      </c>
      <c r="F2132" s="27" t="s">
        <v>343</v>
      </c>
      <c r="G2132" s="6" t="s">
        <v>23</v>
      </c>
      <c r="H2132" s="6">
        <v>44</v>
      </c>
      <c r="I2132" s="6">
        <v>44</v>
      </c>
      <c r="J2132" s="6">
        <f t="shared" si="33"/>
        <v>4.3999999999999997E-2</v>
      </c>
      <c r="K2132" s="6">
        <v>1</v>
      </c>
      <c r="L2132" s="6" t="s">
        <v>330</v>
      </c>
      <c r="M2132" s="6" t="s">
        <v>12</v>
      </c>
      <c r="N2132" s="6" t="s">
        <v>25</v>
      </c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</row>
    <row r="2133" spans="2:32" ht="30" customHeight="1">
      <c r="B2133" s="16">
        <v>2132</v>
      </c>
      <c r="C2133" s="6">
        <v>2675</v>
      </c>
      <c r="D2133" s="22">
        <v>61091000000</v>
      </c>
      <c r="E2133" s="23" t="s">
        <v>631</v>
      </c>
      <c r="F2133" s="27" t="s">
        <v>46</v>
      </c>
      <c r="G2133" s="6" t="s">
        <v>23</v>
      </c>
      <c r="H2133" s="6">
        <v>64</v>
      </c>
      <c r="I2133" s="6">
        <v>64</v>
      </c>
      <c r="J2133" s="6">
        <f t="shared" si="33"/>
        <v>6.4000000000000001E-2</v>
      </c>
      <c r="K2133" s="6">
        <v>1</v>
      </c>
      <c r="L2133" s="6" t="s">
        <v>330</v>
      </c>
      <c r="M2133" s="6" t="s">
        <v>12</v>
      </c>
      <c r="N2133" s="6" t="s">
        <v>25</v>
      </c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</row>
    <row r="2134" spans="2:32" ht="45" customHeight="1">
      <c r="B2134" s="16">
        <v>2133</v>
      </c>
      <c r="C2134" s="6">
        <v>2674</v>
      </c>
      <c r="D2134" s="22">
        <v>62046231000</v>
      </c>
      <c r="E2134" s="23" t="s">
        <v>732</v>
      </c>
      <c r="F2134" s="27" t="s">
        <v>335</v>
      </c>
      <c r="G2134" s="6" t="s">
        <v>55</v>
      </c>
      <c r="H2134" s="6">
        <v>204</v>
      </c>
      <c r="I2134" s="6">
        <v>204</v>
      </c>
      <c r="J2134" s="6">
        <f t="shared" si="33"/>
        <v>0.20399999999999999</v>
      </c>
      <c r="K2134" s="6">
        <v>1</v>
      </c>
      <c r="L2134" s="6" t="s">
        <v>330</v>
      </c>
      <c r="M2134" s="6" t="s">
        <v>12</v>
      </c>
      <c r="N2134" s="6" t="s">
        <v>25</v>
      </c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</row>
    <row r="2135" spans="2:32" ht="30" customHeight="1">
      <c r="B2135" s="16">
        <v>2134</v>
      </c>
      <c r="C2135" s="6">
        <v>2673</v>
      </c>
      <c r="D2135" s="22">
        <v>61091000000</v>
      </c>
      <c r="E2135" s="23" t="s">
        <v>605</v>
      </c>
      <c r="F2135" s="27" t="s">
        <v>46</v>
      </c>
      <c r="G2135" s="6" t="s">
        <v>55</v>
      </c>
      <c r="H2135" s="6">
        <v>62</v>
      </c>
      <c r="I2135" s="6">
        <v>62</v>
      </c>
      <c r="J2135" s="6">
        <f t="shared" si="33"/>
        <v>6.2E-2</v>
      </c>
      <c r="K2135" s="6">
        <v>1</v>
      </c>
      <c r="L2135" s="6" t="s">
        <v>330</v>
      </c>
      <c r="M2135" s="6" t="s">
        <v>12</v>
      </c>
      <c r="N2135" s="6" t="s">
        <v>25</v>
      </c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</row>
    <row r="2136" spans="2:32" ht="30" customHeight="1">
      <c r="B2136" s="16">
        <v>2135</v>
      </c>
      <c r="C2136" s="6">
        <v>2672</v>
      </c>
      <c r="D2136" s="22">
        <v>61046200000</v>
      </c>
      <c r="E2136" s="23" t="s">
        <v>545</v>
      </c>
      <c r="F2136" s="27" t="s">
        <v>69</v>
      </c>
      <c r="G2136" s="6" t="s">
        <v>55</v>
      </c>
      <c r="H2136" s="6">
        <v>44</v>
      </c>
      <c r="I2136" s="6">
        <v>44</v>
      </c>
      <c r="J2136" s="6">
        <f t="shared" si="33"/>
        <v>4.3999999999999997E-2</v>
      </c>
      <c r="K2136" s="6">
        <v>1</v>
      </c>
      <c r="L2136" s="6" t="s">
        <v>330</v>
      </c>
      <c r="M2136" s="6" t="s">
        <v>12</v>
      </c>
      <c r="N2136" s="6" t="s">
        <v>25</v>
      </c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</row>
    <row r="2137" spans="2:32" ht="30" customHeight="1">
      <c r="B2137" s="16">
        <v>2136</v>
      </c>
      <c r="C2137" s="6">
        <v>2671</v>
      </c>
      <c r="D2137" s="22">
        <v>61091000000</v>
      </c>
      <c r="E2137" s="23" t="s">
        <v>605</v>
      </c>
      <c r="F2137" s="27" t="s">
        <v>46</v>
      </c>
      <c r="G2137" s="6" t="s">
        <v>55</v>
      </c>
      <c r="H2137" s="6">
        <v>64</v>
      </c>
      <c r="I2137" s="6">
        <v>64</v>
      </c>
      <c r="J2137" s="6">
        <f t="shared" si="33"/>
        <v>6.4000000000000001E-2</v>
      </c>
      <c r="K2137" s="6">
        <v>1</v>
      </c>
      <c r="L2137" s="6" t="s">
        <v>330</v>
      </c>
      <c r="M2137" s="6" t="s">
        <v>12</v>
      </c>
      <c r="N2137" s="6" t="s">
        <v>25</v>
      </c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</row>
    <row r="2138" spans="2:32" ht="30" customHeight="1">
      <c r="B2138" s="16">
        <v>2137</v>
      </c>
      <c r="C2138" s="6">
        <v>2670</v>
      </c>
      <c r="D2138" s="22">
        <v>61099020000</v>
      </c>
      <c r="E2138" s="23" t="s">
        <v>689</v>
      </c>
      <c r="F2138" s="27" t="s">
        <v>46</v>
      </c>
      <c r="G2138" s="6" t="s">
        <v>55</v>
      </c>
      <c r="H2138" s="6">
        <v>96</v>
      </c>
      <c r="I2138" s="6">
        <v>96</v>
      </c>
      <c r="J2138" s="6">
        <f t="shared" si="33"/>
        <v>9.6000000000000002E-2</v>
      </c>
      <c r="K2138" s="6">
        <v>1</v>
      </c>
      <c r="L2138" s="6" t="s">
        <v>330</v>
      </c>
      <c r="M2138" s="6" t="s">
        <v>12</v>
      </c>
      <c r="N2138" s="6" t="s">
        <v>36</v>
      </c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</row>
    <row r="2139" spans="2:32" ht="30" customHeight="1">
      <c r="B2139" s="16">
        <v>2138</v>
      </c>
      <c r="C2139" s="6">
        <v>2669</v>
      </c>
      <c r="D2139" s="22">
        <v>61034200090</v>
      </c>
      <c r="E2139" s="23" t="s">
        <v>512</v>
      </c>
      <c r="F2139" s="27" t="s">
        <v>69</v>
      </c>
      <c r="G2139" s="6" t="s">
        <v>23</v>
      </c>
      <c r="H2139" s="6">
        <v>160</v>
      </c>
      <c r="I2139" s="6">
        <v>160</v>
      </c>
      <c r="J2139" s="6">
        <f t="shared" si="33"/>
        <v>0.16</v>
      </c>
      <c r="K2139" s="6">
        <v>1</v>
      </c>
      <c r="L2139" s="6" t="s">
        <v>330</v>
      </c>
      <c r="M2139" s="6" t="s">
        <v>12</v>
      </c>
      <c r="N2139" s="6" t="s">
        <v>25</v>
      </c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</row>
    <row r="2140" spans="2:32" ht="30" customHeight="1">
      <c r="B2140" s="16">
        <v>2139</v>
      </c>
      <c r="C2140" s="6">
        <v>2668</v>
      </c>
      <c r="D2140" s="22">
        <v>61091000000</v>
      </c>
      <c r="E2140" s="23" t="s">
        <v>631</v>
      </c>
      <c r="F2140" s="27" t="s">
        <v>46</v>
      </c>
      <c r="G2140" s="6" t="s">
        <v>23</v>
      </c>
      <c r="H2140" s="6">
        <v>78</v>
      </c>
      <c r="I2140" s="6">
        <v>78</v>
      </c>
      <c r="J2140" s="6">
        <f t="shared" si="33"/>
        <v>7.8E-2</v>
      </c>
      <c r="K2140" s="6">
        <v>1</v>
      </c>
      <c r="L2140" s="6" t="s">
        <v>330</v>
      </c>
      <c r="M2140" s="6" t="s">
        <v>12</v>
      </c>
      <c r="N2140" s="6" t="s">
        <v>25</v>
      </c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</row>
    <row r="2141" spans="2:32" ht="26.25" customHeight="1">
      <c r="B2141" s="16">
        <v>2140</v>
      </c>
      <c r="C2141" s="6">
        <v>2667</v>
      </c>
      <c r="D2141" s="16">
        <v>61032200000</v>
      </c>
      <c r="E2141" s="36" t="s">
        <v>713</v>
      </c>
      <c r="F2141" s="27" t="s">
        <v>331</v>
      </c>
      <c r="G2141" s="6" t="s">
        <v>23</v>
      </c>
      <c r="H2141" s="6">
        <v>98</v>
      </c>
      <c r="I2141" s="6">
        <v>98</v>
      </c>
      <c r="J2141" s="6">
        <f t="shared" si="33"/>
        <v>9.8000000000000004E-2</v>
      </c>
      <c r="K2141" s="6">
        <v>1</v>
      </c>
      <c r="L2141" s="6" t="s">
        <v>330</v>
      </c>
      <c r="M2141" s="6" t="s">
        <v>12</v>
      </c>
      <c r="N2141" s="6" t="s">
        <v>25</v>
      </c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</row>
    <row r="2142" spans="2:32" ht="45" customHeight="1">
      <c r="B2142" s="16">
        <v>2141</v>
      </c>
      <c r="C2142" s="6">
        <v>2666</v>
      </c>
      <c r="D2142" s="22">
        <v>61091000000</v>
      </c>
      <c r="E2142" s="23" t="s">
        <v>708</v>
      </c>
      <c r="F2142" s="27" t="s">
        <v>332</v>
      </c>
      <c r="G2142" s="6" t="s">
        <v>55</v>
      </c>
      <c r="H2142" s="6">
        <v>92</v>
      </c>
      <c r="I2142" s="6">
        <v>92</v>
      </c>
      <c r="J2142" s="6">
        <f t="shared" si="33"/>
        <v>9.1999999999999998E-2</v>
      </c>
      <c r="K2142" s="6">
        <v>1</v>
      </c>
      <c r="L2142" s="6" t="s">
        <v>330</v>
      </c>
      <c r="M2142" s="6" t="s">
        <v>18</v>
      </c>
      <c r="N2142" s="6" t="s">
        <v>25</v>
      </c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</row>
    <row r="2143" spans="2:32" ht="30" customHeight="1">
      <c r="B2143" s="16">
        <v>2142</v>
      </c>
      <c r="C2143" s="6">
        <v>2665</v>
      </c>
      <c r="D2143" s="22">
        <v>61033200000</v>
      </c>
      <c r="E2143" s="23" t="s">
        <v>704</v>
      </c>
      <c r="F2143" s="27" t="s">
        <v>154</v>
      </c>
      <c r="G2143" s="6" t="s">
        <v>23</v>
      </c>
      <c r="H2143" s="6">
        <v>318</v>
      </c>
      <c r="I2143" s="6">
        <v>318</v>
      </c>
      <c r="J2143" s="6">
        <f t="shared" ref="J2143:J2206" si="34">I2143/1000</f>
        <v>0.318</v>
      </c>
      <c r="K2143" s="6">
        <v>1</v>
      </c>
      <c r="L2143" s="6" t="s">
        <v>330</v>
      </c>
      <c r="M2143" s="6" t="s">
        <v>18</v>
      </c>
      <c r="N2143" s="6" t="s">
        <v>25</v>
      </c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</row>
    <row r="2144" spans="2:32" ht="45" customHeight="1">
      <c r="B2144" s="16">
        <v>2143</v>
      </c>
      <c r="C2144" s="6">
        <v>2664</v>
      </c>
      <c r="D2144" s="22">
        <v>61045300000</v>
      </c>
      <c r="E2144" s="23" t="s">
        <v>715</v>
      </c>
      <c r="F2144" s="27" t="s">
        <v>50</v>
      </c>
      <c r="G2144" s="6" t="s">
        <v>55</v>
      </c>
      <c r="H2144" s="6">
        <v>100</v>
      </c>
      <c r="I2144" s="6">
        <v>100</v>
      </c>
      <c r="J2144" s="6">
        <f t="shared" si="34"/>
        <v>0.1</v>
      </c>
      <c r="K2144" s="6">
        <v>1</v>
      </c>
      <c r="L2144" s="6" t="s">
        <v>330</v>
      </c>
      <c r="M2144" s="6" t="s">
        <v>18</v>
      </c>
      <c r="N2144" s="6" t="s">
        <v>36</v>
      </c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</row>
    <row r="2145" spans="2:32" ht="30" customHeight="1">
      <c r="B2145" s="16">
        <v>2144</v>
      </c>
      <c r="C2145" s="6">
        <v>2663</v>
      </c>
      <c r="D2145" s="22">
        <v>61102099000</v>
      </c>
      <c r="E2145" s="23" t="s">
        <v>743</v>
      </c>
      <c r="F2145" s="27" t="s">
        <v>49</v>
      </c>
      <c r="G2145" s="6" t="s">
        <v>55</v>
      </c>
      <c r="H2145" s="6">
        <v>138</v>
      </c>
      <c r="I2145" s="6">
        <v>138</v>
      </c>
      <c r="J2145" s="6">
        <f t="shared" si="34"/>
        <v>0.13800000000000001</v>
      </c>
      <c r="K2145" s="6">
        <v>1</v>
      </c>
      <c r="L2145" s="6" t="s">
        <v>330</v>
      </c>
      <c r="M2145" s="6" t="s">
        <v>18</v>
      </c>
      <c r="N2145" s="6" t="s">
        <v>25</v>
      </c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</row>
    <row r="2146" spans="2:32" ht="30" customHeight="1">
      <c r="B2146" s="16">
        <v>2145</v>
      </c>
      <c r="C2146" s="6">
        <v>2662</v>
      </c>
      <c r="D2146" s="22">
        <v>61034200090</v>
      </c>
      <c r="E2146" s="23" t="s">
        <v>512</v>
      </c>
      <c r="F2146" s="27" t="s">
        <v>69</v>
      </c>
      <c r="G2146" s="6" t="s">
        <v>23</v>
      </c>
      <c r="H2146" s="6">
        <v>88</v>
      </c>
      <c r="I2146" s="6">
        <v>88</v>
      </c>
      <c r="J2146" s="6">
        <f t="shared" si="34"/>
        <v>8.7999999999999995E-2</v>
      </c>
      <c r="K2146" s="6">
        <v>1</v>
      </c>
      <c r="L2146" s="6" t="s">
        <v>330</v>
      </c>
      <c r="M2146" s="6" t="s">
        <v>12</v>
      </c>
      <c r="N2146" s="6" t="s">
        <v>25</v>
      </c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</row>
    <row r="2147" spans="2:32" ht="30" customHeight="1">
      <c r="B2147" s="16">
        <v>2146</v>
      </c>
      <c r="C2147" s="6">
        <v>2661</v>
      </c>
      <c r="D2147" s="22">
        <v>61099020000</v>
      </c>
      <c r="E2147" s="23" t="s">
        <v>750</v>
      </c>
      <c r="F2147" s="27" t="s">
        <v>46</v>
      </c>
      <c r="G2147" s="6" t="s">
        <v>23</v>
      </c>
      <c r="H2147" s="6">
        <v>78</v>
      </c>
      <c r="I2147" s="6">
        <v>78</v>
      </c>
      <c r="J2147" s="6">
        <f t="shared" si="34"/>
        <v>7.8E-2</v>
      </c>
      <c r="K2147" s="6">
        <v>1</v>
      </c>
      <c r="L2147" s="6" t="s">
        <v>330</v>
      </c>
      <c r="M2147" s="6" t="s">
        <v>12</v>
      </c>
      <c r="N2147" s="6" t="s">
        <v>36</v>
      </c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</row>
    <row r="2148" spans="2:32" ht="30" customHeight="1">
      <c r="B2148" s="16">
        <v>2147</v>
      </c>
      <c r="C2148" s="6">
        <v>2660</v>
      </c>
      <c r="D2148" s="22">
        <v>62034235000</v>
      </c>
      <c r="E2148" s="23" t="s">
        <v>484</v>
      </c>
      <c r="F2148" s="27" t="s">
        <v>22</v>
      </c>
      <c r="G2148" s="6" t="s">
        <v>23</v>
      </c>
      <c r="H2148" s="6">
        <v>110</v>
      </c>
      <c r="I2148" s="6">
        <v>110</v>
      </c>
      <c r="J2148" s="6">
        <f t="shared" si="34"/>
        <v>0.11</v>
      </c>
      <c r="K2148" s="6">
        <v>1</v>
      </c>
      <c r="L2148" s="6" t="s">
        <v>330</v>
      </c>
      <c r="M2148" s="6" t="s">
        <v>12</v>
      </c>
      <c r="N2148" s="6" t="s">
        <v>25</v>
      </c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</row>
    <row r="2149" spans="2:32" ht="45" customHeight="1">
      <c r="B2149" s="16">
        <v>2148</v>
      </c>
      <c r="C2149" s="6">
        <v>2659</v>
      </c>
      <c r="D2149" s="22">
        <v>61159500000</v>
      </c>
      <c r="E2149" s="23" t="s">
        <v>751</v>
      </c>
      <c r="F2149" s="27" t="s">
        <v>344</v>
      </c>
      <c r="G2149" s="6" t="s">
        <v>23</v>
      </c>
      <c r="H2149" s="6">
        <v>36</v>
      </c>
      <c r="I2149" s="6">
        <v>36</v>
      </c>
      <c r="J2149" s="6">
        <f t="shared" si="34"/>
        <v>3.5999999999999997E-2</v>
      </c>
      <c r="K2149" s="6">
        <v>1</v>
      </c>
      <c r="L2149" s="6" t="s">
        <v>330</v>
      </c>
      <c r="M2149" s="6" t="s">
        <v>67</v>
      </c>
      <c r="N2149" s="6" t="s">
        <v>25</v>
      </c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</row>
    <row r="2150" spans="2:32" ht="30" customHeight="1">
      <c r="B2150" s="16">
        <v>2149</v>
      </c>
      <c r="C2150" s="6">
        <v>2658</v>
      </c>
      <c r="D2150" s="22">
        <v>61091000000</v>
      </c>
      <c r="E2150" s="23" t="s">
        <v>605</v>
      </c>
      <c r="F2150" s="27" t="s">
        <v>46</v>
      </c>
      <c r="G2150" s="6" t="s">
        <v>55</v>
      </c>
      <c r="H2150" s="6">
        <v>42</v>
      </c>
      <c r="I2150" s="6">
        <v>42</v>
      </c>
      <c r="J2150" s="6">
        <f t="shared" si="34"/>
        <v>4.2000000000000003E-2</v>
      </c>
      <c r="K2150" s="6">
        <v>1</v>
      </c>
      <c r="L2150" s="6" t="s">
        <v>330</v>
      </c>
      <c r="M2150" s="6" t="s">
        <v>18</v>
      </c>
      <c r="N2150" s="6" t="s">
        <v>25</v>
      </c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</row>
    <row r="2151" spans="2:32" ht="30" customHeight="1">
      <c r="B2151" s="16">
        <v>2150</v>
      </c>
      <c r="C2151" s="6">
        <v>2657</v>
      </c>
      <c r="D2151" s="22">
        <v>62046239000</v>
      </c>
      <c r="E2151" s="23" t="s">
        <v>546</v>
      </c>
      <c r="F2151" s="27" t="s">
        <v>22</v>
      </c>
      <c r="G2151" s="6" t="s">
        <v>55</v>
      </c>
      <c r="H2151" s="6">
        <v>108</v>
      </c>
      <c r="I2151" s="6">
        <v>108</v>
      </c>
      <c r="J2151" s="6">
        <f t="shared" si="34"/>
        <v>0.108</v>
      </c>
      <c r="K2151" s="6">
        <v>1</v>
      </c>
      <c r="L2151" s="6" t="s">
        <v>330</v>
      </c>
      <c r="M2151" s="6" t="s">
        <v>12</v>
      </c>
      <c r="N2151" s="6" t="s">
        <v>25</v>
      </c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</row>
    <row r="2152" spans="2:32" ht="45" customHeight="1">
      <c r="B2152" s="16">
        <v>2151</v>
      </c>
      <c r="C2152" s="6">
        <v>2656</v>
      </c>
      <c r="D2152" s="22">
        <v>61052010000</v>
      </c>
      <c r="E2152" s="23" t="s">
        <v>699</v>
      </c>
      <c r="F2152" s="27" t="s">
        <v>47</v>
      </c>
      <c r="G2152" s="6" t="s">
        <v>23</v>
      </c>
      <c r="H2152" s="6">
        <v>50</v>
      </c>
      <c r="I2152" s="6">
        <v>50</v>
      </c>
      <c r="J2152" s="6">
        <f t="shared" si="34"/>
        <v>0.05</v>
      </c>
      <c r="K2152" s="6">
        <v>1</v>
      </c>
      <c r="L2152" s="6" t="s">
        <v>330</v>
      </c>
      <c r="M2152" s="6" t="s">
        <v>18</v>
      </c>
      <c r="N2152" s="6" t="s">
        <v>36</v>
      </c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</row>
    <row r="2153" spans="2:32" ht="30" customHeight="1">
      <c r="B2153" s="16">
        <v>2152</v>
      </c>
      <c r="C2153" s="6">
        <v>2655</v>
      </c>
      <c r="D2153" s="22">
        <v>62023000000</v>
      </c>
      <c r="E2153" s="23" t="s">
        <v>722</v>
      </c>
      <c r="F2153" s="27" t="s">
        <v>62</v>
      </c>
      <c r="G2153" s="6" t="s">
        <v>55</v>
      </c>
      <c r="H2153" s="6">
        <v>248</v>
      </c>
      <c r="I2153" s="6">
        <v>248</v>
      </c>
      <c r="J2153" s="6">
        <f t="shared" si="34"/>
        <v>0.248</v>
      </c>
      <c r="K2153" s="6">
        <v>1</v>
      </c>
      <c r="L2153" s="6" t="s">
        <v>330</v>
      </c>
      <c r="M2153" s="6" t="s">
        <v>12</v>
      </c>
      <c r="N2153" s="6" t="s">
        <v>25</v>
      </c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</row>
    <row r="2154" spans="2:32" ht="45" customHeight="1">
      <c r="B2154" s="16">
        <v>2153</v>
      </c>
      <c r="C2154" s="6">
        <v>2654</v>
      </c>
      <c r="D2154" s="22">
        <v>62046231000</v>
      </c>
      <c r="E2154" s="23" t="s">
        <v>732</v>
      </c>
      <c r="F2154" s="27" t="s">
        <v>335</v>
      </c>
      <c r="G2154" s="6" t="s">
        <v>55</v>
      </c>
      <c r="H2154" s="6">
        <v>188</v>
      </c>
      <c r="I2154" s="6">
        <v>188</v>
      </c>
      <c r="J2154" s="6">
        <f t="shared" si="34"/>
        <v>0.188</v>
      </c>
      <c r="K2154" s="6">
        <v>1</v>
      </c>
      <c r="L2154" s="6" t="s">
        <v>330</v>
      </c>
      <c r="M2154" s="6" t="s">
        <v>12</v>
      </c>
      <c r="N2154" s="6" t="s">
        <v>25</v>
      </c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</row>
    <row r="2155" spans="2:32" ht="75" customHeight="1">
      <c r="B2155" s="16">
        <v>2154</v>
      </c>
      <c r="C2155" s="6">
        <v>2653</v>
      </c>
      <c r="D2155" s="22">
        <v>61112090000</v>
      </c>
      <c r="E2155" s="23" t="s">
        <v>752</v>
      </c>
      <c r="F2155" s="27" t="s">
        <v>345</v>
      </c>
      <c r="G2155" s="6" t="s">
        <v>55</v>
      </c>
      <c r="H2155" s="6">
        <v>146</v>
      </c>
      <c r="I2155" s="6">
        <v>146</v>
      </c>
      <c r="J2155" s="6">
        <f t="shared" si="34"/>
        <v>0.14599999999999999</v>
      </c>
      <c r="K2155" s="6">
        <v>1</v>
      </c>
      <c r="L2155" s="6" t="s">
        <v>330</v>
      </c>
      <c r="M2155" s="6" t="s">
        <v>12</v>
      </c>
      <c r="N2155" s="6" t="s">
        <v>25</v>
      </c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</row>
    <row r="2156" spans="2:32" ht="45" customHeight="1">
      <c r="B2156" s="16">
        <v>2155</v>
      </c>
      <c r="C2156" s="6">
        <v>2652</v>
      </c>
      <c r="D2156" s="22">
        <v>61045200000</v>
      </c>
      <c r="E2156" s="23" t="s">
        <v>723</v>
      </c>
      <c r="F2156" s="27" t="s">
        <v>50</v>
      </c>
      <c r="G2156" s="6" t="s">
        <v>55</v>
      </c>
      <c r="H2156" s="6">
        <v>252</v>
      </c>
      <c r="I2156" s="6">
        <v>252</v>
      </c>
      <c r="J2156" s="6">
        <f t="shared" si="34"/>
        <v>0.252</v>
      </c>
      <c r="K2156" s="6">
        <v>1</v>
      </c>
      <c r="L2156" s="6" t="s">
        <v>330</v>
      </c>
      <c r="M2156" s="6" t="s">
        <v>12</v>
      </c>
      <c r="N2156" s="6" t="s">
        <v>25</v>
      </c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</row>
    <row r="2157" spans="2:32" ht="30" customHeight="1">
      <c r="B2157" s="16">
        <v>2156</v>
      </c>
      <c r="C2157" s="6">
        <v>2651</v>
      </c>
      <c r="D2157" s="22">
        <v>62034235000</v>
      </c>
      <c r="E2157" s="23" t="s">
        <v>484</v>
      </c>
      <c r="F2157" s="27" t="s">
        <v>22</v>
      </c>
      <c r="G2157" s="6" t="s">
        <v>23</v>
      </c>
      <c r="H2157" s="6">
        <v>128</v>
      </c>
      <c r="I2157" s="6">
        <v>128</v>
      </c>
      <c r="J2157" s="6">
        <f t="shared" si="34"/>
        <v>0.128</v>
      </c>
      <c r="K2157" s="6">
        <v>1</v>
      </c>
      <c r="L2157" s="6" t="s">
        <v>330</v>
      </c>
      <c r="M2157" s="6" t="s">
        <v>12</v>
      </c>
      <c r="N2157" s="6" t="s">
        <v>25</v>
      </c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</row>
    <row r="2158" spans="2:32" ht="60" customHeight="1">
      <c r="B2158" s="16">
        <v>2157</v>
      </c>
      <c r="C2158" s="6">
        <v>2650</v>
      </c>
      <c r="D2158" s="22">
        <v>61112090000</v>
      </c>
      <c r="E2158" s="23" t="s">
        <v>696</v>
      </c>
      <c r="F2158" s="27" t="s">
        <v>324</v>
      </c>
      <c r="G2158" s="6" t="s">
        <v>23</v>
      </c>
      <c r="H2158" s="6">
        <v>40</v>
      </c>
      <c r="I2158" s="6">
        <v>40</v>
      </c>
      <c r="J2158" s="6">
        <f t="shared" si="34"/>
        <v>0.04</v>
      </c>
      <c r="K2158" s="6">
        <v>1</v>
      </c>
      <c r="L2158" s="6" t="s">
        <v>330</v>
      </c>
      <c r="M2158" s="6" t="s">
        <v>12</v>
      </c>
      <c r="N2158" s="6" t="s">
        <v>25</v>
      </c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</row>
    <row r="2159" spans="2:32" ht="30" customHeight="1">
      <c r="B2159" s="16">
        <v>2158</v>
      </c>
      <c r="C2159" s="6">
        <v>2649</v>
      </c>
      <c r="D2159" s="22">
        <v>65050090000</v>
      </c>
      <c r="E2159" s="23" t="s">
        <v>734</v>
      </c>
      <c r="F2159" s="27" t="s">
        <v>73</v>
      </c>
      <c r="G2159" s="6" t="s">
        <v>23</v>
      </c>
      <c r="H2159" s="6">
        <v>22</v>
      </c>
      <c r="I2159" s="6">
        <v>22</v>
      </c>
      <c r="J2159" s="6">
        <f t="shared" si="34"/>
        <v>2.1999999999999999E-2</v>
      </c>
      <c r="K2159" s="6">
        <v>1</v>
      </c>
      <c r="L2159" s="6" t="s">
        <v>330</v>
      </c>
      <c r="M2159" s="6" t="s">
        <v>18</v>
      </c>
      <c r="N2159" s="6" t="s">
        <v>25</v>
      </c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</row>
    <row r="2160" spans="2:32" ht="30" customHeight="1">
      <c r="B2160" s="16">
        <v>2159</v>
      </c>
      <c r="C2160" s="6">
        <v>2648</v>
      </c>
      <c r="D2160" s="22">
        <v>61091000000</v>
      </c>
      <c r="E2160" s="23" t="s">
        <v>631</v>
      </c>
      <c r="F2160" s="27" t="s">
        <v>46</v>
      </c>
      <c r="G2160" s="6" t="s">
        <v>23</v>
      </c>
      <c r="H2160" s="6">
        <v>78</v>
      </c>
      <c r="I2160" s="6">
        <v>78</v>
      </c>
      <c r="J2160" s="6">
        <f t="shared" si="34"/>
        <v>7.8E-2</v>
      </c>
      <c r="K2160" s="6">
        <v>1</v>
      </c>
      <c r="L2160" s="6" t="s">
        <v>330</v>
      </c>
      <c r="M2160" s="6" t="s">
        <v>12</v>
      </c>
      <c r="N2160" s="6" t="s">
        <v>25</v>
      </c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</row>
    <row r="2161" spans="2:32" ht="30" customHeight="1">
      <c r="B2161" s="16">
        <v>2160</v>
      </c>
      <c r="C2161" s="6">
        <v>2647</v>
      </c>
      <c r="D2161" s="22">
        <v>61099020000</v>
      </c>
      <c r="E2161" s="23" t="s">
        <v>750</v>
      </c>
      <c r="F2161" s="27" t="s">
        <v>46</v>
      </c>
      <c r="G2161" s="6" t="s">
        <v>23</v>
      </c>
      <c r="H2161" s="6">
        <v>168</v>
      </c>
      <c r="I2161" s="6">
        <v>168</v>
      </c>
      <c r="J2161" s="6">
        <f t="shared" si="34"/>
        <v>0.16800000000000001</v>
      </c>
      <c r="K2161" s="6">
        <v>1</v>
      </c>
      <c r="L2161" s="6" t="s">
        <v>330</v>
      </c>
      <c r="M2161" s="6" t="s">
        <v>12</v>
      </c>
      <c r="N2161" s="6" t="s">
        <v>36</v>
      </c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</row>
    <row r="2162" spans="2:32" ht="45" customHeight="1">
      <c r="B2162" s="16">
        <v>2161</v>
      </c>
      <c r="C2162" s="6">
        <v>2646</v>
      </c>
      <c r="D2162" s="22">
        <v>61091000000</v>
      </c>
      <c r="E2162" s="23" t="s">
        <v>717</v>
      </c>
      <c r="F2162" s="27" t="s">
        <v>332</v>
      </c>
      <c r="G2162" s="6" t="s">
        <v>23</v>
      </c>
      <c r="H2162" s="6">
        <v>90</v>
      </c>
      <c r="I2162" s="6">
        <v>90</v>
      </c>
      <c r="J2162" s="6">
        <f t="shared" si="34"/>
        <v>0.09</v>
      </c>
      <c r="K2162" s="6">
        <v>1</v>
      </c>
      <c r="L2162" s="6" t="s">
        <v>330</v>
      </c>
      <c r="M2162" s="6" t="s">
        <v>18</v>
      </c>
      <c r="N2162" s="6" t="s">
        <v>25</v>
      </c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</row>
    <row r="2163" spans="2:32" ht="30" customHeight="1">
      <c r="B2163" s="16">
        <v>2162</v>
      </c>
      <c r="C2163" s="6">
        <v>2645</v>
      </c>
      <c r="D2163" s="22">
        <v>61044900000</v>
      </c>
      <c r="E2163" s="23" t="s">
        <v>753</v>
      </c>
      <c r="F2163" s="27" t="s">
        <v>64</v>
      </c>
      <c r="G2163" s="6" t="s">
        <v>55</v>
      </c>
      <c r="H2163" s="6">
        <v>82</v>
      </c>
      <c r="I2163" s="6">
        <v>82</v>
      </c>
      <c r="J2163" s="6">
        <f t="shared" si="34"/>
        <v>8.2000000000000003E-2</v>
      </c>
      <c r="K2163" s="6">
        <v>1</v>
      </c>
      <c r="L2163" s="6" t="s">
        <v>330</v>
      </c>
      <c r="M2163" s="6" t="s">
        <v>18</v>
      </c>
      <c r="N2163" s="6" t="s">
        <v>181</v>
      </c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</row>
    <row r="2164" spans="2:32" ht="30" customHeight="1">
      <c r="B2164" s="16">
        <v>2163</v>
      </c>
      <c r="C2164" s="6">
        <v>2644</v>
      </c>
      <c r="D2164" s="22">
        <v>61091000000</v>
      </c>
      <c r="E2164" s="23" t="s">
        <v>605</v>
      </c>
      <c r="F2164" s="27" t="s">
        <v>46</v>
      </c>
      <c r="G2164" s="6" t="s">
        <v>55</v>
      </c>
      <c r="H2164" s="6">
        <v>46</v>
      </c>
      <c r="I2164" s="6">
        <v>46</v>
      </c>
      <c r="J2164" s="6">
        <f t="shared" si="34"/>
        <v>4.5999999999999999E-2</v>
      </c>
      <c r="K2164" s="6">
        <v>1</v>
      </c>
      <c r="L2164" s="6" t="s">
        <v>330</v>
      </c>
      <c r="M2164" s="6" t="s">
        <v>18</v>
      </c>
      <c r="N2164" s="6" t="s">
        <v>25</v>
      </c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</row>
    <row r="2165" spans="2:32" ht="30" customHeight="1">
      <c r="B2165" s="16">
        <v>2164</v>
      </c>
      <c r="C2165" s="6">
        <v>2643</v>
      </c>
      <c r="D2165" s="22">
        <v>62046239000</v>
      </c>
      <c r="E2165" s="23" t="s">
        <v>546</v>
      </c>
      <c r="F2165" s="27" t="s">
        <v>22</v>
      </c>
      <c r="G2165" s="6" t="s">
        <v>55</v>
      </c>
      <c r="H2165" s="6">
        <v>80</v>
      </c>
      <c r="I2165" s="6">
        <v>80</v>
      </c>
      <c r="J2165" s="6">
        <f t="shared" si="34"/>
        <v>0.08</v>
      </c>
      <c r="K2165" s="6">
        <v>1</v>
      </c>
      <c r="L2165" s="6" t="s">
        <v>330</v>
      </c>
      <c r="M2165" s="6" t="s">
        <v>12</v>
      </c>
      <c r="N2165" s="6" t="s">
        <v>25</v>
      </c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</row>
    <row r="2166" spans="2:32" ht="30" customHeight="1">
      <c r="B2166" s="16">
        <v>2165</v>
      </c>
      <c r="C2166" s="6">
        <v>2642</v>
      </c>
      <c r="D2166" s="22">
        <v>61099090000</v>
      </c>
      <c r="E2166" s="23" t="s">
        <v>754</v>
      </c>
      <c r="F2166" s="27" t="s">
        <v>329</v>
      </c>
      <c r="G2166" s="6" t="s">
        <v>55</v>
      </c>
      <c r="H2166" s="6">
        <v>74</v>
      </c>
      <c r="I2166" s="6">
        <v>74</v>
      </c>
      <c r="J2166" s="6">
        <f t="shared" si="34"/>
        <v>7.3999999999999996E-2</v>
      </c>
      <c r="K2166" s="6">
        <v>1</v>
      </c>
      <c r="L2166" s="6" t="s">
        <v>330</v>
      </c>
      <c r="M2166" s="6" t="s">
        <v>18</v>
      </c>
      <c r="N2166" s="6" t="s">
        <v>181</v>
      </c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</row>
    <row r="2167" spans="2:32" ht="30" customHeight="1">
      <c r="B2167" s="16">
        <v>2166</v>
      </c>
      <c r="C2167" s="6">
        <v>2641</v>
      </c>
      <c r="D2167" s="22">
        <v>65050090000</v>
      </c>
      <c r="E2167" s="23" t="s">
        <v>716</v>
      </c>
      <c r="F2167" s="27" t="s">
        <v>73</v>
      </c>
      <c r="G2167" s="6" t="s">
        <v>55</v>
      </c>
      <c r="H2167" s="6">
        <v>50</v>
      </c>
      <c r="I2167" s="6">
        <v>50</v>
      </c>
      <c r="J2167" s="6">
        <f t="shared" si="34"/>
        <v>0.05</v>
      </c>
      <c r="K2167" s="6">
        <v>1</v>
      </c>
      <c r="L2167" s="6" t="s">
        <v>330</v>
      </c>
      <c r="M2167" s="6" t="s">
        <v>18</v>
      </c>
      <c r="N2167" s="6" t="s">
        <v>25</v>
      </c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</row>
    <row r="2168" spans="2:32" ht="30" customHeight="1">
      <c r="B2168" s="16">
        <v>2167</v>
      </c>
      <c r="C2168" s="6">
        <v>2640</v>
      </c>
      <c r="D2168" s="22">
        <v>65050090000</v>
      </c>
      <c r="E2168" s="23" t="s">
        <v>734</v>
      </c>
      <c r="F2168" s="27" t="s">
        <v>73</v>
      </c>
      <c r="G2168" s="6" t="s">
        <v>23</v>
      </c>
      <c r="H2168" s="6">
        <v>22</v>
      </c>
      <c r="I2168" s="6">
        <v>22</v>
      </c>
      <c r="J2168" s="6">
        <f t="shared" si="34"/>
        <v>2.1999999999999999E-2</v>
      </c>
      <c r="K2168" s="6">
        <v>1</v>
      </c>
      <c r="L2168" s="6" t="s">
        <v>330</v>
      </c>
      <c r="M2168" s="6" t="s">
        <v>18</v>
      </c>
      <c r="N2168" s="6" t="s">
        <v>25</v>
      </c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</row>
    <row r="2169" spans="2:32" ht="30" customHeight="1">
      <c r="B2169" s="16">
        <v>2168</v>
      </c>
      <c r="C2169" s="6">
        <v>2639</v>
      </c>
      <c r="D2169" s="22">
        <v>61046200000</v>
      </c>
      <c r="E2169" s="23" t="s">
        <v>545</v>
      </c>
      <c r="F2169" s="27" t="s">
        <v>69</v>
      </c>
      <c r="G2169" s="6" t="s">
        <v>55</v>
      </c>
      <c r="H2169" s="6">
        <v>40</v>
      </c>
      <c r="I2169" s="6">
        <v>40</v>
      </c>
      <c r="J2169" s="6">
        <f t="shared" si="34"/>
        <v>0.04</v>
      </c>
      <c r="K2169" s="6">
        <v>1</v>
      </c>
      <c r="L2169" s="6" t="s">
        <v>330</v>
      </c>
      <c r="M2169" s="6" t="s">
        <v>12</v>
      </c>
      <c r="N2169" s="6" t="s">
        <v>25</v>
      </c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</row>
    <row r="2170" spans="2:32" ht="45" customHeight="1">
      <c r="B2170" s="16">
        <v>2169</v>
      </c>
      <c r="C2170" s="6">
        <v>2638</v>
      </c>
      <c r="D2170" s="22">
        <v>61046200000</v>
      </c>
      <c r="E2170" s="23" t="s">
        <v>681</v>
      </c>
      <c r="F2170" s="27" t="s">
        <v>183</v>
      </c>
      <c r="G2170" s="6" t="s">
        <v>55</v>
      </c>
      <c r="H2170" s="6">
        <v>72</v>
      </c>
      <c r="I2170" s="6">
        <v>72</v>
      </c>
      <c r="J2170" s="6">
        <f t="shared" si="34"/>
        <v>7.1999999999999995E-2</v>
      </c>
      <c r="K2170" s="6">
        <v>1</v>
      </c>
      <c r="L2170" s="6" t="s">
        <v>330</v>
      </c>
      <c r="M2170" s="6" t="s">
        <v>12</v>
      </c>
      <c r="N2170" s="6" t="s">
        <v>25</v>
      </c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</row>
    <row r="2171" spans="2:32" ht="60" customHeight="1">
      <c r="B2171" s="16">
        <v>2170</v>
      </c>
      <c r="C2171" s="6">
        <v>2637</v>
      </c>
      <c r="D2171" s="22">
        <v>61112090000</v>
      </c>
      <c r="E2171" s="23" t="s">
        <v>755</v>
      </c>
      <c r="F2171" s="27" t="s">
        <v>342</v>
      </c>
      <c r="G2171" s="6" t="s">
        <v>55</v>
      </c>
      <c r="H2171" s="6">
        <v>38</v>
      </c>
      <c r="I2171" s="6">
        <v>38</v>
      </c>
      <c r="J2171" s="6">
        <f t="shared" si="34"/>
        <v>3.7999999999999999E-2</v>
      </c>
      <c r="K2171" s="6">
        <v>1</v>
      </c>
      <c r="L2171" s="6" t="s">
        <v>330</v>
      </c>
      <c r="M2171" s="6" t="s">
        <v>18</v>
      </c>
      <c r="N2171" s="6" t="s">
        <v>25</v>
      </c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</row>
    <row r="2172" spans="2:32" ht="30" customHeight="1">
      <c r="B2172" s="16">
        <v>2171</v>
      </c>
      <c r="C2172" s="6">
        <v>2636</v>
      </c>
      <c r="D2172" s="22">
        <v>61091000000</v>
      </c>
      <c r="E2172" s="23" t="s">
        <v>631</v>
      </c>
      <c r="F2172" s="27" t="s">
        <v>46</v>
      </c>
      <c r="G2172" s="6" t="s">
        <v>23</v>
      </c>
      <c r="H2172" s="6">
        <v>46</v>
      </c>
      <c r="I2172" s="6">
        <v>46</v>
      </c>
      <c r="J2172" s="6">
        <f t="shared" si="34"/>
        <v>4.5999999999999999E-2</v>
      </c>
      <c r="K2172" s="6">
        <v>1</v>
      </c>
      <c r="L2172" s="6" t="s">
        <v>330</v>
      </c>
      <c r="M2172" s="6" t="s">
        <v>12</v>
      </c>
      <c r="N2172" s="6" t="s">
        <v>25</v>
      </c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</row>
    <row r="2173" spans="2:32" ht="30" customHeight="1">
      <c r="B2173" s="16">
        <v>2172</v>
      </c>
      <c r="C2173" s="6">
        <v>2634</v>
      </c>
      <c r="D2173" s="22">
        <v>61034200090</v>
      </c>
      <c r="E2173" s="23" t="s">
        <v>512</v>
      </c>
      <c r="F2173" s="27" t="s">
        <v>69</v>
      </c>
      <c r="G2173" s="6" t="s">
        <v>23</v>
      </c>
      <c r="H2173" s="6">
        <v>60</v>
      </c>
      <c r="I2173" s="6">
        <v>60</v>
      </c>
      <c r="J2173" s="6">
        <f t="shared" si="34"/>
        <v>0.06</v>
      </c>
      <c r="K2173" s="6">
        <v>1</v>
      </c>
      <c r="L2173" s="6" t="s">
        <v>330</v>
      </c>
      <c r="M2173" s="6" t="s">
        <v>12</v>
      </c>
      <c r="N2173" s="6" t="s">
        <v>25</v>
      </c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</row>
    <row r="2174" spans="2:32" ht="30" customHeight="1">
      <c r="B2174" s="16">
        <v>2173</v>
      </c>
      <c r="C2174" s="6">
        <v>2633</v>
      </c>
      <c r="D2174" s="22">
        <v>61034300090</v>
      </c>
      <c r="E2174" s="23" t="s">
        <v>719</v>
      </c>
      <c r="F2174" s="27" t="s">
        <v>69</v>
      </c>
      <c r="G2174" s="6" t="s">
        <v>23</v>
      </c>
      <c r="H2174" s="6">
        <v>54</v>
      </c>
      <c r="I2174" s="6">
        <v>54</v>
      </c>
      <c r="J2174" s="6">
        <f t="shared" si="34"/>
        <v>5.3999999999999999E-2</v>
      </c>
      <c r="K2174" s="6">
        <v>1</v>
      </c>
      <c r="L2174" s="6" t="s">
        <v>330</v>
      </c>
      <c r="M2174" s="6" t="s">
        <v>18</v>
      </c>
      <c r="N2174" s="6" t="s">
        <v>36</v>
      </c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</row>
    <row r="2175" spans="2:32" ht="30" customHeight="1">
      <c r="B2175" s="16">
        <v>2174</v>
      </c>
      <c r="C2175" s="6">
        <v>2632</v>
      </c>
      <c r="D2175" s="22">
        <v>61046200000</v>
      </c>
      <c r="E2175" s="23" t="s">
        <v>545</v>
      </c>
      <c r="F2175" s="27" t="s">
        <v>69</v>
      </c>
      <c r="G2175" s="6" t="s">
        <v>55</v>
      </c>
      <c r="H2175" s="6">
        <v>68</v>
      </c>
      <c r="I2175" s="6">
        <v>68</v>
      </c>
      <c r="J2175" s="6">
        <f t="shared" si="34"/>
        <v>6.8000000000000005E-2</v>
      </c>
      <c r="K2175" s="6">
        <v>1</v>
      </c>
      <c r="L2175" s="6" t="s">
        <v>330</v>
      </c>
      <c r="M2175" s="6" t="s">
        <v>12</v>
      </c>
      <c r="N2175" s="6" t="s">
        <v>25</v>
      </c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</row>
    <row r="2176" spans="2:32" ht="30" customHeight="1">
      <c r="B2176" s="16">
        <v>2175</v>
      </c>
      <c r="C2176" s="6">
        <v>2631</v>
      </c>
      <c r="D2176" s="22">
        <v>61091000000</v>
      </c>
      <c r="E2176" s="23" t="s">
        <v>605</v>
      </c>
      <c r="F2176" s="27" t="s">
        <v>46</v>
      </c>
      <c r="G2176" s="6" t="s">
        <v>55</v>
      </c>
      <c r="H2176" s="6">
        <v>30</v>
      </c>
      <c r="I2176" s="6">
        <v>30</v>
      </c>
      <c r="J2176" s="6">
        <f t="shared" si="34"/>
        <v>0.03</v>
      </c>
      <c r="K2176" s="6">
        <v>1</v>
      </c>
      <c r="L2176" s="6" t="s">
        <v>330</v>
      </c>
      <c r="M2176" s="6" t="s">
        <v>18</v>
      </c>
      <c r="N2176" s="6" t="s">
        <v>25</v>
      </c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</row>
    <row r="2177" spans="2:32" ht="30" customHeight="1">
      <c r="B2177" s="16">
        <v>2176</v>
      </c>
      <c r="C2177" s="6">
        <v>2630</v>
      </c>
      <c r="D2177" s="22">
        <v>61034200090</v>
      </c>
      <c r="E2177" s="23" t="s">
        <v>512</v>
      </c>
      <c r="F2177" s="27" t="s">
        <v>69</v>
      </c>
      <c r="G2177" s="6" t="s">
        <v>23</v>
      </c>
      <c r="H2177" s="6">
        <v>78</v>
      </c>
      <c r="I2177" s="6">
        <v>78</v>
      </c>
      <c r="J2177" s="6">
        <f t="shared" si="34"/>
        <v>7.8E-2</v>
      </c>
      <c r="K2177" s="6">
        <v>1</v>
      </c>
      <c r="L2177" s="6" t="s">
        <v>330</v>
      </c>
      <c r="M2177" s="6" t="s">
        <v>12</v>
      </c>
      <c r="N2177" s="6" t="s">
        <v>25</v>
      </c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</row>
    <row r="2178" spans="2:32" ht="30" customHeight="1">
      <c r="B2178" s="16">
        <v>2177</v>
      </c>
      <c r="C2178" s="6">
        <v>2629</v>
      </c>
      <c r="D2178" s="22">
        <v>61099020000</v>
      </c>
      <c r="E2178" s="23" t="s">
        <v>750</v>
      </c>
      <c r="F2178" s="27" t="s">
        <v>46</v>
      </c>
      <c r="G2178" s="6" t="s">
        <v>23</v>
      </c>
      <c r="H2178" s="6">
        <v>96</v>
      </c>
      <c r="I2178" s="6">
        <v>96</v>
      </c>
      <c r="J2178" s="6">
        <f t="shared" si="34"/>
        <v>9.6000000000000002E-2</v>
      </c>
      <c r="K2178" s="6">
        <v>1</v>
      </c>
      <c r="L2178" s="6" t="s">
        <v>330</v>
      </c>
      <c r="M2178" s="6" t="s">
        <v>12</v>
      </c>
      <c r="N2178" s="6" t="s">
        <v>36</v>
      </c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</row>
    <row r="2179" spans="2:32" ht="30" customHeight="1">
      <c r="B2179" s="16">
        <v>2178</v>
      </c>
      <c r="C2179" s="6">
        <v>2628</v>
      </c>
      <c r="D2179" s="22">
        <v>61034200090</v>
      </c>
      <c r="E2179" s="23" t="s">
        <v>512</v>
      </c>
      <c r="F2179" s="27" t="s">
        <v>69</v>
      </c>
      <c r="G2179" s="6" t="s">
        <v>23</v>
      </c>
      <c r="H2179" s="6">
        <v>52</v>
      </c>
      <c r="I2179" s="6">
        <v>52</v>
      </c>
      <c r="J2179" s="6">
        <f t="shared" si="34"/>
        <v>5.1999999999999998E-2</v>
      </c>
      <c r="K2179" s="6">
        <v>1</v>
      </c>
      <c r="L2179" s="6" t="s">
        <v>330</v>
      </c>
      <c r="M2179" s="6" t="s">
        <v>12</v>
      </c>
      <c r="N2179" s="6" t="s">
        <v>25</v>
      </c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</row>
    <row r="2180" spans="2:32" ht="30" customHeight="1">
      <c r="B2180" s="16">
        <v>2179</v>
      </c>
      <c r="C2180" s="6">
        <v>2627</v>
      </c>
      <c r="D2180" s="22">
        <v>61091000000</v>
      </c>
      <c r="E2180" s="23" t="s">
        <v>631</v>
      </c>
      <c r="F2180" s="27" t="s">
        <v>46</v>
      </c>
      <c r="G2180" s="6" t="s">
        <v>23</v>
      </c>
      <c r="H2180" s="6">
        <v>48</v>
      </c>
      <c r="I2180" s="6">
        <v>48</v>
      </c>
      <c r="J2180" s="6">
        <f t="shared" si="34"/>
        <v>4.8000000000000001E-2</v>
      </c>
      <c r="K2180" s="6">
        <v>1</v>
      </c>
      <c r="L2180" s="6" t="s">
        <v>330</v>
      </c>
      <c r="M2180" s="6" t="s">
        <v>18</v>
      </c>
      <c r="N2180" s="6" t="s">
        <v>25</v>
      </c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</row>
    <row r="2181" spans="2:32" ht="30" customHeight="1">
      <c r="B2181" s="16">
        <v>2180</v>
      </c>
      <c r="C2181" s="6">
        <v>2626</v>
      </c>
      <c r="D2181" s="22">
        <v>61102099000</v>
      </c>
      <c r="E2181" s="23" t="s">
        <v>728</v>
      </c>
      <c r="F2181" s="27" t="s">
        <v>155</v>
      </c>
      <c r="G2181" s="6" t="s">
        <v>55</v>
      </c>
      <c r="H2181" s="6">
        <v>100</v>
      </c>
      <c r="I2181" s="6">
        <v>100</v>
      </c>
      <c r="J2181" s="6">
        <f t="shared" si="34"/>
        <v>0.1</v>
      </c>
      <c r="K2181" s="6">
        <v>1</v>
      </c>
      <c r="L2181" s="6" t="s">
        <v>330</v>
      </c>
      <c r="M2181" s="6" t="s">
        <v>12</v>
      </c>
      <c r="N2181" s="6" t="s">
        <v>25</v>
      </c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</row>
    <row r="2182" spans="2:32" ht="30" customHeight="1">
      <c r="B2182" s="16">
        <v>2181</v>
      </c>
      <c r="C2182" s="6">
        <v>2625</v>
      </c>
      <c r="D2182" s="22">
        <v>61091000000</v>
      </c>
      <c r="E2182" s="23" t="s">
        <v>605</v>
      </c>
      <c r="F2182" s="27" t="s">
        <v>46</v>
      </c>
      <c r="G2182" s="6" t="s">
        <v>55</v>
      </c>
      <c r="H2182" s="6">
        <v>74</v>
      </c>
      <c r="I2182" s="6">
        <v>74</v>
      </c>
      <c r="J2182" s="6">
        <f t="shared" si="34"/>
        <v>7.3999999999999996E-2</v>
      </c>
      <c r="K2182" s="6">
        <v>1</v>
      </c>
      <c r="L2182" s="6" t="s">
        <v>330</v>
      </c>
      <c r="M2182" s="6" t="s">
        <v>12</v>
      </c>
      <c r="N2182" s="6" t="s">
        <v>25</v>
      </c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</row>
    <row r="2183" spans="2:32" ht="75" customHeight="1">
      <c r="B2183" s="16">
        <v>2182</v>
      </c>
      <c r="C2183" s="6">
        <v>2624</v>
      </c>
      <c r="D2183" s="22">
        <v>61113090000</v>
      </c>
      <c r="E2183" s="23" t="s">
        <v>756</v>
      </c>
      <c r="F2183" s="27" t="s">
        <v>346</v>
      </c>
      <c r="G2183" s="6" t="s">
        <v>55</v>
      </c>
      <c r="H2183" s="6">
        <v>70</v>
      </c>
      <c r="I2183" s="6">
        <v>70</v>
      </c>
      <c r="J2183" s="6">
        <f t="shared" si="34"/>
        <v>7.0000000000000007E-2</v>
      </c>
      <c r="K2183" s="6">
        <v>1</v>
      </c>
      <c r="L2183" s="6" t="s">
        <v>330</v>
      </c>
      <c r="M2183" s="6" t="s">
        <v>18</v>
      </c>
      <c r="N2183" s="6" t="s">
        <v>36</v>
      </c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</row>
    <row r="2184" spans="2:32" ht="60" customHeight="1">
      <c r="B2184" s="16">
        <v>2183</v>
      </c>
      <c r="C2184" s="6">
        <v>2623</v>
      </c>
      <c r="D2184" s="22">
        <v>61046900090</v>
      </c>
      <c r="E2184" s="23" t="s">
        <v>757</v>
      </c>
      <c r="F2184" s="27" t="s">
        <v>183</v>
      </c>
      <c r="G2184" s="6" t="s">
        <v>55</v>
      </c>
      <c r="H2184" s="6">
        <v>96</v>
      </c>
      <c r="I2184" s="6">
        <v>96</v>
      </c>
      <c r="J2184" s="6">
        <f t="shared" si="34"/>
        <v>9.6000000000000002E-2</v>
      </c>
      <c r="K2184" s="6">
        <v>1</v>
      </c>
      <c r="L2184" s="6" t="s">
        <v>330</v>
      </c>
      <c r="M2184" s="6" t="s">
        <v>18</v>
      </c>
      <c r="N2184" s="6" t="s">
        <v>149</v>
      </c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</row>
    <row r="2185" spans="2:32" ht="30" customHeight="1">
      <c r="B2185" s="16">
        <v>2184</v>
      </c>
      <c r="C2185" s="6">
        <v>2622</v>
      </c>
      <c r="D2185" s="22">
        <v>61034200090</v>
      </c>
      <c r="E2185" s="23" t="s">
        <v>512</v>
      </c>
      <c r="F2185" s="27" t="s">
        <v>69</v>
      </c>
      <c r="G2185" s="6" t="s">
        <v>23</v>
      </c>
      <c r="H2185" s="6">
        <v>46</v>
      </c>
      <c r="I2185" s="6">
        <v>46</v>
      </c>
      <c r="J2185" s="6">
        <f t="shared" si="34"/>
        <v>4.5999999999999999E-2</v>
      </c>
      <c r="K2185" s="6">
        <v>1</v>
      </c>
      <c r="L2185" s="6" t="s">
        <v>330</v>
      </c>
      <c r="M2185" s="6" t="s">
        <v>12</v>
      </c>
      <c r="N2185" s="6" t="s">
        <v>25</v>
      </c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</row>
    <row r="2186" spans="2:32" ht="45" customHeight="1">
      <c r="B2186" s="16">
        <v>2185</v>
      </c>
      <c r="C2186" s="6">
        <v>2621</v>
      </c>
      <c r="D2186" s="22">
        <v>61046200000</v>
      </c>
      <c r="E2186" s="23" t="s">
        <v>681</v>
      </c>
      <c r="F2186" s="27" t="s">
        <v>183</v>
      </c>
      <c r="G2186" s="6" t="s">
        <v>55</v>
      </c>
      <c r="H2186" s="6">
        <v>68</v>
      </c>
      <c r="I2186" s="6">
        <v>68</v>
      </c>
      <c r="J2186" s="6">
        <f t="shared" si="34"/>
        <v>6.8000000000000005E-2</v>
      </c>
      <c r="K2186" s="6">
        <v>1</v>
      </c>
      <c r="L2186" s="6" t="s">
        <v>330</v>
      </c>
      <c r="M2186" s="6" t="s">
        <v>12</v>
      </c>
      <c r="N2186" s="6" t="s">
        <v>25</v>
      </c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</row>
    <row r="2187" spans="2:32" ht="30" customHeight="1">
      <c r="B2187" s="16">
        <v>2186</v>
      </c>
      <c r="C2187" s="6">
        <v>2620</v>
      </c>
      <c r="D2187" s="22">
        <v>61091000000</v>
      </c>
      <c r="E2187" s="23" t="s">
        <v>631</v>
      </c>
      <c r="F2187" s="27" t="s">
        <v>46</v>
      </c>
      <c r="G2187" s="6" t="s">
        <v>23</v>
      </c>
      <c r="H2187" s="6">
        <v>62</v>
      </c>
      <c r="I2187" s="6">
        <v>62</v>
      </c>
      <c r="J2187" s="6">
        <f t="shared" si="34"/>
        <v>6.2E-2</v>
      </c>
      <c r="K2187" s="6">
        <v>1</v>
      </c>
      <c r="L2187" s="6" t="s">
        <v>330</v>
      </c>
      <c r="M2187" s="6" t="s">
        <v>12</v>
      </c>
      <c r="N2187" s="6" t="s">
        <v>25</v>
      </c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</row>
    <row r="2188" spans="2:32" ht="30" customHeight="1">
      <c r="B2188" s="16">
        <v>2187</v>
      </c>
      <c r="C2188" s="6">
        <v>2619</v>
      </c>
      <c r="D2188" s="22">
        <v>61091000000</v>
      </c>
      <c r="E2188" s="23" t="s">
        <v>605</v>
      </c>
      <c r="F2188" s="27" t="s">
        <v>46</v>
      </c>
      <c r="G2188" s="6" t="s">
        <v>55</v>
      </c>
      <c r="H2188" s="6">
        <v>62</v>
      </c>
      <c r="I2188" s="6">
        <v>62</v>
      </c>
      <c r="J2188" s="6">
        <f t="shared" si="34"/>
        <v>6.2E-2</v>
      </c>
      <c r="K2188" s="6">
        <v>1</v>
      </c>
      <c r="L2188" s="6" t="s">
        <v>330</v>
      </c>
      <c r="M2188" s="6" t="s">
        <v>12</v>
      </c>
      <c r="N2188" s="6" t="s">
        <v>25</v>
      </c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</row>
    <row r="2189" spans="2:32" ht="30" customHeight="1">
      <c r="B2189" s="16">
        <v>2188</v>
      </c>
      <c r="C2189" s="6">
        <v>2618</v>
      </c>
      <c r="D2189" s="22">
        <v>61046200000</v>
      </c>
      <c r="E2189" s="23" t="s">
        <v>545</v>
      </c>
      <c r="F2189" s="27" t="s">
        <v>69</v>
      </c>
      <c r="G2189" s="6" t="s">
        <v>55</v>
      </c>
      <c r="H2189" s="6">
        <v>98</v>
      </c>
      <c r="I2189" s="6">
        <v>98</v>
      </c>
      <c r="J2189" s="6">
        <f t="shared" si="34"/>
        <v>9.8000000000000004E-2</v>
      </c>
      <c r="K2189" s="6">
        <v>1</v>
      </c>
      <c r="L2189" s="6" t="s">
        <v>330</v>
      </c>
      <c r="M2189" s="6" t="s">
        <v>18</v>
      </c>
      <c r="N2189" s="6" t="s">
        <v>25</v>
      </c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</row>
    <row r="2190" spans="2:32" ht="45" customHeight="1">
      <c r="B2190" s="16">
        <v>2189</v>
      </c>
      <c r="C2190" s="6">
        <v>2617</v>
      </c>
      <c r="D2190" s="22">
        <v>61091000000</v>
      </c>
      <c r="E2190" s="23" t="s">
        <v>708</v>
      </c>
      <c r="F2190" s="27" t="s">
        <v>332</v>
      </c>
      <c r="G2190" s="6" t="s">
        <v>55</v>
      </c>
      <c r="H2190" s="6">
        <v>50</v>
      </c>
      <c r="I2190" s="6">
        <v>50</v>
      </c>
      <c r="J2190" s="6">
        <f t="shared" si="34"/>
        <v>0.05</v>
      </c>
      <c r="K2190" s="6">
        <v>1</v>
      </c>
      <c r="L2190" s="6" t="s">
        <v>330</v>
      </c>
      <c r="M2190" s="6" t="s">
        <v>12</v>
      </c>
      <c r="N2190" s="6" t="s">
        <v>25</v>
      </c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</row>
    <row r="2191" spans="2:32" ht="30" customHeight="1">
      <c r="B2191" s="16">
        <v>2190</v>
      </c>
      <c r="C2191" s="6">
        <v>2616</v>
      </c>
      <c r="D2191" s="22">
        <v>61091000000</v>
      </c>
      <c r="E2191" s="23" t="s">
        <v>605</v>
      </c>
      <c r="F2191" s="27" t="s">
        <v>46</v>
      </c>
      <c r="G2191" s="6" t="s">
        <v>55</v>
      </c>
      <c r="H2191" s="6">
        <v>104</v>
      </c>
      <c r="I2191" s="6">
        <v>104</v>
      </c>
      <c r="J2191" s="6">
        <f t="shared" si="34"/>
        <v>0.104</v>
      </c>
      <c r="K2191" s="6">
        <v>1</v>
      </c>
      <c r="L2191" s="6" t="s">
        <v>330</v>
      </c>
      <c r="M2191" s="6" t="s">
        <v>12</v>
      </c>
      <c r="N2191" s="6" t="s">
        <v>25</v>
      </c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</row>
    <row r="2192" spans="2:32" ht="30" customHeight="1">
      <c r="B2192" s="16">
        <v>2191</v>
      </c>
      <c r="C2192" s="6">
        <v>2614</v>
      </c>
      <c r="D2192" s="22">
        <v>61103091000</v>
      </c>
      <c r="E2192" s="23" t="s">
        <v>721</v>
      </c>
      <c r="F2192" s="27" t="s">
        <v>155</v>
      </c>
      <c r="G2192" s="6" t="s">
        <v>23</v>
      </c>
      <c r="H2192" s="6">
        <v>128</v>
      </c>
      <c r="I2192" s="6">
        <v>128</v>
      </c>
      <c r="J2192" s="6">
        <f t="shared" si="34"/>
        <v>0.128</v>
      </c>
      <c r="K2192" s="6">
        <v>1</v>
      </c>
      <c r="L2192" s="6" t="s">
        <v>330</v>
      </c>
      <c r="M2192" s="6" t="s">
        <v>108</v>
      </c>
      <c r="N2192" s="6" t="s">
        <v>36</v>
      </c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</row>
    <row r="2193" spans="2:32" ht="30" customHeight="1">
      <c r="B2193" s="16">
        <v>2192</v>
      </c>
      <c r="C2193" s="6">
        <v>2613</v>
      </c>
      <c r="D2193" s="22">
        <v>61034200090</v>
      </c>
      <c r="E2193" s="23" t="s">
        <v>512</v>
      </c>
      <c r="F2193" s="27" t="s">
        <v>69</v>
      </c>
      <c r="G2193" s="6" t="s">
        <v>23</v>
      </c>
      <c r="H2193" s="6">
        <v>186</v>
      </c>
      <c r="I2193" s="6">
        <v>186</v>
      </c>
      <c r="J2193" s="6">
        <f t="shared" si="34"/>
        <v>0.186</v>
      </c>
      <c r="K2193" s="6">
        <v>1</v>
      </c>
      <c r="L2193" s="6" t="s">
        <v>330</v>
      </c>
      <c r="M2193" s="20" t="s">
        <v>568</v>
      </c>
      <c r="N2193" s="6" t="s">
        <v>25</v>
      </c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</row>
    <row r="2194" spans="2:32" ht="30" customHeight="1">
      <c r="B2194" s="16">
        <v>2193</v>
      </c>
      <c r="C2194" s="6">
        <v>2615</v>
      </c>
      <c r="D2194" s="22">
        <v>61034200090</v>
      </c>
      <c r="E2194" s="23" t="s">
        <v>512</v>
      </c>
      <c r="F2194" s="27" t="s">
        <v>69</v>
      </c>
      <c r="G2194" s="6" t="s">
        <v>23</v>
      </c>
      <c r="H2194" s="6">
        <v>162</v>
      </c>
      <c r="I2194" s="6">
        <v>162</v>
      </c>
      <c r="J2194" s="6">
        <f t="shared" si="34"/>
        <v>0.16200000000000001</v>
      </c>
      <c r="K2194" s="6">
        <v>1</v>
      </c>
      <c r="L2194" s="6" t="s">
        <v>330</v>
      </c>
      <c r="M2194" s="6" t="s">
        <v>12</v>
      </c>
      <c r="N2194" s="6" t="s">
        <v>25</v>
      </c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</row>
    <row r="2195" spans="2:32" ht="30" customHeight="1">
      <c r="B2195" s="16">
        <v>2194</v>
      </c>
      <c r="C2195" s="6">
        <v>2612</v>
      </c>
      <c r="D2195" s="22">
        <v>61091000000</v>
      </c>
      <c r="E2195" s="23" t="s">
        <v>605</v>
      </c>
      <c r="F2195" s="27" t="s">
        <v>46</v>
      </c>
      <c r="G2195" s="6" t="s">
        <v>55</v>
      </c>
      <c r="H2195" s="6">
        <v>56</v>
      </c>
      <c r="I2195" s="6">
        <v>56</v>
      </c>
      <c r="J2195" s="6">
        <f t="shared" si="34"/>
        <v>5.6000000000000001E-2</v>
      </c>
      <c r="K2195" s="6">
        <v>1</v>
      </c>
      <c r="L2195" s="6" t="s">
        <v>330</v>
      </c>
      <c r="M2195" s="6" t="s">
        <v>12</v>
      </c>
      <c r="N2195" s="6" t="s">
        <v>25</v>
      </c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</row>
    <row r="2196" spans="2:32" ht="30" customHeight="1">
      <c r="B2196" s="16">
        <v>2195</v>
      </c>
      <c r="C2196" s="6">
        <v>2611</v>
      </c>
      <c r="D2196" s="22">
        <v>61046200000</v>
      </c>
      <c r="E2196" s="23" t="s">
        <v>545</v>
      </c>
      <c r="F2196" s="27" t="s">
        <v>69</v>
      </c>
      <c r="G2196" s="6" t="s">
        <v>55</v>
      </c>
      <c r="H2196" s="6">
        <v>60</v>
      </c>
      <c r="I2196" s="6">
        <v>60</v>
      </c>
      <c r="J2196" s="6">
        <f t="shared" si="34"/>
        <v>0.06</v>
      </c>
      <c r="K2196" s="6">
        <v>1</v>
      </c>
      <c r="L2196" s="6" t="s">
        <v>330</v>
      </c>
      <c r="M2196" s="6" t="s">
        <v>12</v>
      </c>
      <c r="N2196" s="6" t="s">
        <v>25</v>
      </c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</row>
    <row r="2197" spans="2:32" ht="30" customHeight="1">
      <c r="B2197" s="16">
        <v>2196</v>
      </c>
      <c r="C2197" s="6">
        <v>2610</v>
      </c>
      <c r="D2197" s="22">
        <v>62046318000</v>
      </c>
      <c r="E2197" s="23" t="s">
        <v>746</v>
      </c>
      <c r="F2197" s="27" t="s">
        <v>22</v>
      </c>
      <c r="G2197" s="6" t="s">
        <v>55</v>
      </c>
      <c r="H2197" s="6">
        <v>118</v>
      </c>
      <c r="I2197" s="6">
        <v>118</v>
      </c>
      <c r="J2197" s="6">
        <f t="shared" si="34"/>
        <v>0.11799999999999999</v>
      </c>
      <c r="K2197" s="6">
        <v>1</v>
      </c>
      <c r="L2197" s="6" t="s">
        <v>330</v>
      </c>
      <c r="M2197" s="6" t="s">
        <v>18</v>
      </c>
      <c r="N2197" s="6" t="s">
        <v>36</v>
      </c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</row>
    <row r="2198" spans="2:32" ht="30" customHeight="1">
      <c r="B2198" s="16">
        <v>2197</v>
      </c>
      <c r="C2198" s="6">
        <v>2609</v>
      </c>
      <c r="D2198" s="22">
        <v>61046200000</v>
      </c>
      <c r="E2198" s="23" t="s">
        <v>545</v>
      </c>
      <c r="F2198" s="27" t="s">
        <v>69</v>
      </c>
      <c r="G2198" s="6" t="s">
        <v>55</v>
      </c>
      <c r="H2198" s="6">
        <v>84</v>
      </c>
      <c r="I2198" s="6">
        <v>84</v>
      </c>
      <c r="J2198" s="6">
        <f t="shared" si="34"/>
        <v>8.4000000000000005E-2</v>
      </c>
      <c r="K2198" s="6">
        <v>1</v>
      </c>
      <c r="L2198" s="6" t="s">
        <v>330</v>
      </c>
      <c r="M2198" s="6" t="s">
        <v>18</v>
      </c>
      <c r="N2198" s="6" t="s">
        <v>25</v>
      </c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</row>
    <row r="2199" spans="2:32" ht="30" customHeight="1">
      <c r="B2199" s="16">
        <v>2198</v>
      </c>
      <c r="C2199" s="6">
        <v>2608</v>
      </c>
      <c r="D2199" s="22">
        <v>61034200090</v>
      </c>
      <c r="E2199" s="23" t="s">
        <v>512</v>
      </c>
      <c r="F2199" s="27" t="s">
        <v>69</v>
      </c>
      <c r="G2199" s="6" t="s">
        <v>23</v>
      </c>
      <c r="H2199" s="6">
        <v>42</v>
      </c>
      <c r="I2199" s="6">
        <v>42</v>
      </c>
      <c r="J2199" s="6">
        <f t="shared" si="34"/>
        <v>4.2000000000000003E-2</v>
      </c>
      <c r="K2199" s="6">
        <v>1</v>
      </c>
      <c r="L2199" s="6" t="s">
        <v>330</v>
      </c>
      <c r="M2199" s="6" t="s">
        <v>12</v>
      </c>
      <c r="N2199" s="6" t="s">
        <v>25</v>
      </c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</row>
    <row r="2200" spans="2:32" ht="30" customHeight="1">
      <c r="B2200" s="16">
        <v>2199</v>
      </c>
      <c r="C2200" s="6">
        <v>2607</v>
      </c>
      <c r="D2200" s="22">
        <v>61091000000</v>
      </c>
      <c r="E2200" s="23" t="s">
        <v>631</v>
      </c>
      <c r="F2200" s="27" t="s">
        <v>46</v>
      </c>
      <c r="G2200" s="6" t="s">
        <v>23</v>
      </c>
      <c r="H2200" s="6">
        <v>170</v>
      </c>
      <c r="I2200" s="6">
        <v>170</v>
      </c>
      <c r="J2200" s="6">
        <f t="shared" si="34"/>
        <v>0.17</v>
      </c>
      <c r="K2200" s="6">
        <v>1</v>
      </c>
      <c r="L2200" s="6" t="s">
        <v>330</v>
      </c>
      <c r="M2200" s="6" t="s">
        <v>12</v>
      </c>
      <c r="N2200" s="6" t="s">
        <v>25</v>
      </c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</row>
    <row r="2201" spans="2:32" ht="60" customHeight="1">
      <c r="B2201" s="16">
        <v>2200</v>
      </c>
      <c r="C2201" s="6">
        <v>2606</v>
      </c>
      <c r="D2201" s="22">
        <v>61112090000</v>
      </c>
      <c r="E2201" s="23" t="s">
        <v>696</v>
      </c>
      <c r="F2201" s="27" t="s">
        <v>324</v>
      </c>
      <c r="G2201" s="6" t="s">
        <v>23</v>
      </c>
      <c r="H2201" s="6">
        <v>74</v>
      </c>
      <c r="I2201" s="6">
        <v>74</v>
      </c>
      <c r="J2201" s="6">
        <f t="shared" si="34"/>
        <v>7.3999999999999996E-2</v>
      </c>
      <c r="K2201" s="6">
        <v>1</v>
      </c>
      <c r="L2201" s="6" t="s">
        <v>330</v>
      </c>
      <c r="M2201" s="6" t="s">
        <v>12</v>
      </c>
      <c r="N2201" s="6" t="s">
        <v>25</v>
      </c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</row>
    <row r="2202" spans="2:32" ht="30" customHeight="1">
      <c r="B2202" s="16">
        <v>2201</v>
      </c>
      <c r="C2202" s="6">
        <v>2605</v>
      </c>
      <c r="D2202" s="22">
        <v>62014000000</v>
      </c>
      <c r="E2202" s="23" t="s">
        <v>758</v>
      </c>
      <c r="F2202" s="27" t="s">
        <v>62</v>
      </c>
      <c r="G2202" s="6" t="s">
        <v>23</v>
      </c>
      <c r="H2202" s="6">
        <v>240</v>
      </c>
      <c r="I2202" s="6">
        <v>240</v>
      </c>
      <c r="J2202" s="6">
        <f t="shared" si="34"/>
        <v>0.24</v>
      </c>
      <c r="K2202" s="6">
        <v>1</v>
      </c>
      <c r="L2202" s="6" t="s">
        <v>330</v>
      </c>
      <c r="M2202" s="6" t="s">
        <v>108</v>
      </c>
      <c r="N2202" s="6" t="s">
        <v>36</v>
      </c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</row>
    <row r="2203" spans="2:32" ht="30" customHeight="1">
      <c r="B2203" s="16">
        <v>2202</v>
      </c>
      <c r="C2203" s="6">
        <v>2604</v>
      </c>
      <c r="D2203" s="22">
        <v>62014000000</v>
      </c>
      <c r="E2203" s="23" t="s">
        <v>758</v>
      </c>
      <c r="F2203" s="27" t="s">
        <v>62</v>
      </c>
      <c r="G2203" s="6" t="s">
        <v>23</v>
      </c>
      <c r="H2203" s="6">
        <v>166</v>
      </c>
      <c r="I2203" s="6">
        <v>166</v>
      </c>
      <c r="J2203" s="6">
        <f t="shared" si="34"/>
        <v>0.16600000000000001</v>
      </c>
      <c r="K2203" s="6">
        <v>1</v>
      </c>
      <c r="L2203" s="6" t="s">
        <v>330</v>
      </c>
      <c r="M2203" s="6" t="s">
        <v>108</v>
      </c>
      <c r="N2203" s="6" t="s">
        <v>36</v>
      </c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</row>
    <row r="2204" spans="2:32" ht="30" customHeight="1">
      <c r="B2204" s="16">
        <v>2203</v>
      </c>
      <c r="C2204" s="6">
        <v>2603</v>
      </c>
      <c r="D2204" s="22">
        <v>61044900000</v>
      </c>
      <c r="E2204" s="23" t="s">
        <v>753</v>
      </c>
      <c r="F2204" s="27" t="s">
        <v>64</v>
      </c>
      <c r="G2204" s="6" t="s">
        <v>55</v>
      </c>
      <c r="H2204" s="6">
        <v>74</v>
      </c>
      <c r="I2204" s="6">
        <v>74</v>
      </c>
      <c r="J2204" s="6">
        <f t="shared" si="34"/>
        <v>7.3999999999999996E-2</v>
      </c>
      <c r="K2204" s="6">
        <v>1</v>
      </c>
      <c r="L2204" s="6" t="s">
        <v>330</v>
      </c>
      <c r="M2204" s="6" t="s">
        <v>18</v>
      </c>
      <c r="N2204" s="6" t="s">
        <v>181</v>
      </c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</row>
    <row r="2205" spans="2:32" ht="30" customHeight="1">
      <c r="B2205" s="16">
        <v>2204</v>
      </c>
      <c r="C2205" s="6">
        <v>2602</v>
      </c>
      <c r="D2205" s="22">
        <v>61044900000</v>
      </c>
      <c r="E2205" s="23" t="s">
        <v>753</v>
      </c>
      <c r="F2205" s="27" t="s">
        <v>64</v>
      </c>
      <c r="G2205" s="6" t="s">
        <v>55</v>
      </c>
      <c r="H2205" s="6">
        <v>74</v>
      </c>
      <c r="I2205" s="6">
        <v>74</v>
      </c>
      <c r="J2205" s="6">
        <f t="shared" si="34"/>
        <v>7.3999999999999996E-2</v>
      </c>
      <c r="K2205" s="6">
        <v>1</v>
      </c>
      <c r="L2205" s="6" t="s">
        <v>330</v>
      </c>
      <c r="M2205" s="6" t="s">
        <v>18</v>
      </c>
      <c r="N2205" s="6" t="s">
        <v>181</v>
      </c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</row>
    <row r="2206" spans="2:32" ht="30" customHeight="1">
      <c r="B2206" s="16">
        <v>2205</v>
      </c>
      <c r="C2206" s="6">
        <v>2601</v>
      </c>
      <c r="D2206" s="22">
        <v>61082100000</v>
      </c>
      <c r="E2206" s="23" t="s">
        <v>759</v>
      </c>
      <c r="F2206" s="27" t="s">
        <v>173</v>
      </c>
      <c r="G2206" s="6" t="s">
        <v>55</v>
      </c>
      <c r="H2206" s="6">
        <v>26</v>
      </c>
      <c r="I2206" s="6">
        <v>26</v>
      </c>
      <c r="J2206" s="6">
        <f t="shared" si="34"/>
        <v>2.5999999999999999E-2</v>
      </c>
      <c r="K2206" s="6">
        <v>1</v>
      </c>
      <c r="L2206" s="6" t="s">
        <v>330</v>
      </c>
      <c r="M2206" s="6" t="s">
        <v>18</v>
      </c>
      <c r="N2206" s="6" t="s">
        <v>25</v>
      </c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</row>
    <row r="2207" spans="2:32" ht="30" customHeight="1">
      <c r="B2207" s="16">
        <v>2206</v>
      </c>
      <c r="C2207" s="6">
        <v>2600</v>
      </c>
      <c r="D2207" s="22">
        <v>61082100000</v>
      </c>
      <c r="E2207" s="23" t="s">
        <v>759</v>
      </c>
      <c r="F2207" s="27" t="s">
        <v>173</v>
      </c>
      <c r="G2207" s="6" t="s">
        <v>55</v>
      </c>
      <c r="H2207" s="6">
        <v>28</v>
      </c>
      <c r="I2207" s="6">
        <v>28</v>
      </c>
      <c r="J2207" s="6">
        <f t="shared" ref="J2207:J2270" si="35">I2207/1000</f>
        <v>2.8000000000000001E-2</v>
      </c>
      <c r="K2207" s="6">
        <v>1</v>
      </c>
      <c r="L2207" s="6" t="s">
        <v>330</v>
      </c>
      <c r="M2207" s="6" t="s">
        <v>18</v>
      </c>
      <c r="N2207" s="6" t="s">
        <v>25</v>
      </c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</row>
    <row r="2208" spans="2:32" ht="30" customHeight="1">
      <c r="B2208" s="16">
        <v>2207</v>
      </c>
      <c r="C2208" s="6">
        <v>2599</v>
      </c>
      <c r="D2208" s="22">
        <v>61091000000</v>
      </c>
      <c r="E2208" s="23" t="s">
        <v>605</v>
      </c>
      <c r="F2208" s="27" t="s">
        <v>46</v>
      </c>
      <c r="G2208" s="6" t="s">
        <v>55</v>
      </c>
      <c r="H2208" s="6">
        <v>78</v>
      </c>
      <c r="I2208" s="6">
        <v>78</v>
      </c>
      <c r="J2208" s="6">
        <f t="shared" si="35"/>
        <v>7.8E-2</v>
      </c>
      <c r="K2208" s="6">
        <v>1</v>
      </c>
      <c r="L2208" s="6" t="s">
        <v>330</v>
      </c>
      <c r="M2208" s="6" t="s">
        <v>12</v>
      </c>
      <c r="N2208" s="6" t="s">
        <v>25</v>
      </c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</row>
    <row r="2209" spans="2:32" ht="30" customHeight="1">
      <c r="B2209" s="16">
        <v>2208</v>
      </c>
      <c r="C2209" s="6">
        <v>2598</v>
      </c>
      <c r="D2209" s="22">
        <v>61091000000</v>
      </c>
      <c r="E2209" s="23" t="s">
        <v>605</v>
      </c>
      <c r="F2209" s="27" t="s">
        <v>46</v>
      </c>
      <c r="G2209" s="6" t="s">
        <v>55</v>
      </c>
      <c r="H2209" s="6">
        <v>80</v>
      </c>
      <c r="I2209" s="6">
        <v>80</v>
      </c>
      <c r="J2209" s="6">
        <f t="shared" si="35"/>
        <v>0.08</v>
      </c>
      <c r="K2209" s="6">
        <v>1</v>
      </c>
      <c r="L2209" s="6" t="s">
        <v>330</v>
      </c>
      <c r="M2209" s="6" t="s">
        <v>12</v>
      </c>
      <c r="N2209" s="6" t="s">
        <v>25</v>
      </c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</row>
    <row r="2210" spans="2:32" ht="30" customHeight="1">
      <c r="B2210" s="16">
        <v>2209</v>
      </c>
      <c r="C2210" s="6">
        <v>2883</v>
      </c>
      <c r="D2210" s="22">
        <v>61044200000</v>
      </c>
      <c r="E2210" s="23" t="s">
        <v>700</v>
      </c>
      <c r="F2210" s="27" t="s">
        <v>64</v>
      </c>
      <c r="G2210" s="6" t="s">
        <v>55</v>
      </c>
      <c r="H2210" s="6">
        <v>108</v>
      </c>
      <c r="I2210" s="6">
        <v>108</v>
      </c>
      <c r="J2210" s="6">
        <f t="shared" si="35"/>
        <v>0.108</v>
      </c>
      <c r="K2210" s="6">
        <v>1</v>
      </c>
      <c r="L2210" s="6" t="s">
        <v>330</v>
      </c>
      <c r="M2210" s="6" t="s">
        <v>18</v>
      </c>
      <c r="N2210" s="6" t="s">
        <v>25</v>
      </c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</row>
    <row r="2211" spans="2:32" ht="60" customHeight="1">
      <c r="B2211" s="16">
        <v>2210</v>
      </c>
      <c r="C2211" s="6">
        <v>2882</v>
      </c>
      <c r="D2211" s="22">
        <v>61112090000</v>
      </c>
      <c r="E2211" s="23" t="s">
        <v>686</v>
      </c>
      <c r="F2211" s="27" t="s">
        <v>347</v>
      </c>
      <c r="G2211" s="6" t="s">
        <v>23</v>
      </c>
      <c r="H2211" s="6">
        <v>82</v>
      </c>
      <c r="I2211" s="6">
        <v>82</v>
      </c>
      <c r="J2211" s="6">
        <f t="shared" si="35"/>
        <v>8.2000000000000003E-2</v>
      </c>
      <c r="K2211" s="6">
        <v>1</v>
      </c>
      <c r="L2211" s="6" t="s">
        <v>330</v>
      </c>
      <c r="M2211" s="6" t="s">
        <v>12</v>
      </c>
      <c r="N2211" s="6" t="s">
        <v>25</v>
      </c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</row>
    <row r="2212" spans="2:32" ht="30" customHeight="1">
      <c r="B2212" s="16">
        <v>2211</v>
      </c>
      <c r="C2212" s="6">
        <v>2881</v>
      </c>
      <c r="D2212" s="22">
        <v>61091000000</v>
      </c>
      <c r="E2212" s="23" t="s">
        <v>631</v>
      </c>
      <c r="F2212" s="27" t="s">
        <v>46</v>
      </c>
      <c r="G2212" s="6" t="s">
        <v>23</v>
      </c>
      <c r="H2212" s="6">
        <v>64</v>
      </c>
      <c r="I2212" s="6">
        <v>64</v>
      </c>
      <c r="J2212" s="6">
        <f t="shared" si="35"/>
        <v>6.4000000000000001E-2</v>
      </c>
      <c r="K2212" s="6">
        <v>1</v>
      </c>
      <c r="L2212" s="6" t="s">
        <v>330</v>
      </c>
      <c r="M2212" s="6" t="s">
        <v>12</v>
      </c>
      <c r="N2212" s="6" t="s">
        <v>25</v>
      </c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</row>
    <row r="2213" spans="2:32" ht="30" customHeight="1">
      <c r="B2213" s="16">
        <v>2212</v>
      </c>
      <c r="C2213" s="6">
        <v>2880</v>
      </c>
      <c r="D2213" s="22">
        <v>61091000000</v>
      </c>
      <c r="E2213" s="23" t="s">
        <v>631</v>
      </c>
      <c r="F2213" s="27" t="s">
        <v>46</v>
      </c>
      <c r="G2213" s="6" t="s">
        <v>23</v>
      </c>
      <c r="H2213" s="6">
        <v>62</v>
      </c>
      <c r="I2213" s="6">
        <v>62</v>
      </c>
      <c r="J2213" s="6">
        <f t="shared" si="35"/>
        <v>6.2E-2</v>
      </c>
      <c r="K2213" s="6">
        <v>1</v>
      </c>
      <c r="L2213" s="6" t="s">
        <v>330</v>
      </c>
      <c r="M2213" s="6" t="s">
        <v>12</v>
      </c>
      <c r="N2213" s="6" t="s">
        <v>25</v>
      </c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</row>
    <row r="2214" spans="2:32" ht="30" customHeight="1">
      <c r="B2214" s="16">
        <v>2213</v>
      </c>
      <c r="C2214" s="6">
        <v>2878</v>
      </c>
      <c r="D2214" s="22">
        <v>61091000000</v>
      </c>
      <c r="E2214" s="23" t="s">
        <v>605</v>
      </c>
      <c r="F2214" s="27" t="s">
        <v>46</v>
      </c>
      <c r="G2214" s="6" t="s">
        <v>55</v>
      </c>
      <c r="H2214" s="6">
        <v>74</v>
      </c>
      <c r="I2214" s="6">
        <v>74</v>
      </c>
      <c r="J2214" s="6">
        <f t="shared" si="35"/>
        <v>7.3999999999999996E-2</v>
      </c>
      <c r="K2214" s="6">
        <v>1</v>
      </c>
      <c r="L2214" s="6" t="s">
        <v>330</v>
      </c>
      <c r="M2214" s="6" t="s">
        <v>12</v>
      </c>
      <c r="N2214" s="6" t="s">
        <v>25</v>
      </c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</row>
    <row r="2215" spans="2:32" ht="30" customHeight="1">
      <c r="B2215" s="16">
        <v>2214</v>
      </c>
      <c r="C2215" s="6">
        <v>2879</v>
      </c>
      <c r="D2215" s="22">
        <v>61091000000</v>
      </c>
      <c r="E2215" s="23" t="s">
        <v>605</v>
      </c>
      <c r="F2215" s="27" t="s">
        <v>46</v>
      </c>
      <c r="G2215" s="6" t="s">
        <v>55</v>
      </c>
      <c r="H2215" s="6">
        <v>82</v>
      </c>
      <c r="I2215" s="6">
        <v>82</v>
      </c>
      <c r="J2215" s="6">
        <f t="shared" si="35"/>
        <v>8.2000000000000003E-2</v>
      </c>
      <c r="K2215" s="6">
        <v>1</v>
      </c>
      <c r="L2215" s="6" t="s">
        <v>330</v>
      </c>
      <c r="M2215" s="6" t="s">
        <v>12</v>
      </c>
      <c r="N2215" s="6" t="s">
        <v>25</v>
      </c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</row>
    <row r="2216" spans="2:32" ht="45" customHeight="1">
      <c r="B2216" s="16">
        <v>2215</v>
      </c>
      <c r="C2216" s="6">
        <v>2877</v>
      </c>
      <c r="D2216" s="22">
        <v>62046239000</v>
      </c>
      <c r="E2216" s="23" t="s">
        <v>543</v>
      </c>
      <c r="F2216" s="27" t="s">
        <v>114</v>
      </c>
      <c r="G2216" s="6" t="s">
        <v>55</v>
      </c>
      <c r="H2216" s="6">
        <v>48</v>
      </c>
      <c r="I2216" s="6">
        <v>48</v>
      </c>
      <c r="J2216" s="6">
        <f t="shared" si="35"/>
        <v>4.8000000000000001E-2</v>
      </c>
      <c r="K2216" s="6">
        <v>1</v>
      </c>
      <c r="L2216" s="6" t="s">
        <v>330</v>
      </c>
      <c r="M2216" s="6" t="s">
        <v>18</v>
      </c>
      <c r="N2216" s="6" t="s">
        <v>25</v>
      </c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</row>
    <row r="2217" spans="2:32" ht="60" customHeight="1">
      <c r="B2217" s="16">
        <v>2216</v>
      </c>
      <c r="C2217" s="6">
        <v>2876</v>
      </c>
      <c r="D2217" s="22">
        <v>61112090000</v>
      </c>
      <c r="E2217" s="23" t="s">
        <v>692</v>
      </c>
      <c r="F2217" s="27" t="s">
        <v>324</v>
      </c>
      <c r="G2217" s="6" t="s">
        <v>55</v>
      </c>
      <c r="H2217" s="6">
        <v>36</v>
      </c>
      <c r="I2217" s="6">
        <v>36</v>
      </c>
      <c r="J2217" s="6">
        <f t="shared" si="35"/>
        <v>3.5999999999999997E-2</v>
      </c>
      <c r="K2217" s="6">
        <v>1</v>
      </c>
      <c r="L2217" s="6" t="s">
        <v>330</v>
      </c>
      <c r="M2217" s="6" t="s">
        <v>18</v>
      </c>
      <c r="N2217" s="6" t="s">
        <v>25</v>
      </c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</row>
    <row r="2218" spans="2:32" ht="30" customHeight="1">
      <c r="B2218" s="16">
        <v>2217</v>
      </c>
      <c r="C2218" s="6">
        <v>2875</v>
      </c>
      <c r="D2218" s="22">
        <v>61091000000</v>
      </c>
      <c r="E2218" s="23" t="s">
        <v>605</v>
      </c>
      <c r="F2218" s="27" t="s">
        <v>46</v>
      </c>
      <c r="G2218" s="6" t="s">
        <v>55</v>
      </c>
      <c r="H2218" s="6">
        <v>74</v>
      </c>
      <c r="I2218" s="6">
        <v>74</v>
      </c>
      <c r="J2218" s="6">
        <f t="shared" si="35"/>
        <v>7.3999999999999996E-2</v>
      </c>
      <c r="K2218" s="6">
        <v>1</v>
      </c>
      <c r="L2218" s="6" t="s">
        <v>330</v>
      </c>
      <c r="M2218" s="6" t="s">
        <v>12</v>
      </c>
      <c r="N2218" s="6" t="s">
        <v>25</v>
      </c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</row>
    <row r="2219" spans="2:32" ht="30" customHeight="1">
      <c r="B2219" s="16">
        <v>2218</v>
      </c>
      <c r="C2219" s="6">
        <v>2874</v>
      </c>
      <c r="D2219" s="22">
        <v>61046200000</v>
      </c>
      <c r="E2219" s="23" t="s">
        <v>545</v>
      </c>
      <c r="F2219" s="27" t="s">
        <v>69</v>
      </c>
      <c r="G2219" s="6" t="s">
        <v>55</v>
      </c>
      <c r="H2219" s="6">
        <v>72</v>
      </c>
      <c r="I2219" s="6">
        <v>72</v>
      </c>
      <c r="J2219" s="6">
        <f t="shared" si="35"/>
        <v>7.1999999999999995E-2</v>
      </c>
      <c r="K2219" s="6">
        <v>1</v>
      </c>
      <c r="L2219" s="6" t="s">
        <v>330</v>
      </c>
      <c r="M2219" s="6" t="s">
        <v>12</v>
      </c>
      <c r="N2219" s="6" t="s">
        <v>25</v>
      </c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</row>
    <row r="2220" spans="2:32" ht="30" customHeight="1">
      <c r="B2220" s="16">
        <v>2219</v>
      </c>
      <c r="C2220" s="6">
        <v>2873</v>
      </c>
      <c r="D2220" s="22">
        <v>61091000000</v>
      </c>
      <c r="E2220" s="23" t="s">
        <v>631</v>
      </c>
      <c r="F2220" s="27" t="s">
        <v>46</v>
      </c>
      <c r="G2220" s="6" t="s">
        <v>23</v>
      </c>
      <c r="H2220" s="6">
        <v>52</v>
      </c>
      <c r="I2220" s="6">
        <v>52</v>
      </c>
      <c r="J2220" s="6">
        <f t="shared" si="35"/>
        <v>5.1999999999999998E-2</v>
      </c>
      <c r="K2220" s="6">
        <v>1</v>
      </c>
      <c r="L2220" s="6" t="s">
        <v>330</v>
      </c>
      <c r="M2220" s="6" t="s">
        <v>18</v>
      </c>
      <c r="N2220" s="6" t="s">
        <v>25</v>
      </c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</row>
    <row r="2221" spans="2:32" ht="30" customHeight="1">
      <c r="B2221" s="16">
        <v>2220</v>
      </c>
      <c r="C2221" s="6">
        <v>2872</v>
      </c>
      <c r="D2221" s="22">
        <v>61091000000</v>
      </c>
      <c r="E2221" s="23" t="s">
        <v>631</v>
      </c>
      <c r="F2221" s="27" t="s">
        <v>46</v>
      </c>
      <c r="G2221" s="6" t="s">
        <v>23</v>
      </c>
      <c r="H2221" s="6">
        <v>52</v>
      </c>
      <c r="I2221" s="6">
        <v>52</v>
      </c>
      <c r="J2221" s="6">
        <f t="shared" si="35"/>
        <v>5.1999999999999998E-2</v>
      </c>
      <c r="K2221" s="6">
        <v>1</v>
      </c>
      <c r="L2221" s="6" t="s">
        <v>330</v>
      </c>
      <c r="M2221" s="6" t="s">
        <v>18</v>
      </c>
      <c r="N2221" s="6" t="s">
        <v>25</v>
      </c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</row>
    <row r="2222" spans="2:32" ht="30" customHeight="1">
      <c r="B2222" s="16">
        <v>2221</v>
      </c>
      <c r="C2222" s="6">
        <v>2871</v>
      </c>
      <c r="D2222" s="22">
        <v>61091000000</v>
      </c>
      <c r="E2222" s="23" t="s">
        <v>631</v>
      </c>
      <c r="F2222" s="27" t="s">
        <v>46</v>
      </c>
      <c r="G2222" s="6" t="s">
        <v>23</v>
      </c>
      <c r="H2222" s="6">
        <v>52</v>
      </c>
      <c r="I2222" s="6">
        <v>52</v>
      </c>
      <c r="J2222" s="6">
        <f t="shared" si="35"/>
        <v>5.1999999999999998E-2</v>
      </c>
      <c r="K2222" s="6">
        <v>1</v>
      </c>
      <c r="L2222" s="6" t="s">
        <v>330</v>
      </c>
      <c r="M2222" s="6" t="s">
        <v>18</v>
      </c>
      <c r="N2222" s="6" t="s">
        <v>25</v>
      </c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</row>
    <row r="2223" spans="2:32" ht="30" customHeight="1">
      <c r="B2223" s="16">
        <v>2222</v>
      </c>
      <c r="C2223" s="6">
        <v>2870</v>
      </c>
      <c r="D2223" s="22">
        <v>61091000000</v>
      </c>
      <c r="E2223" s="23" t="s">
        <v>631</v>
      </c>
      <c r="F2223" s="27" t="s">
        <v>46</v>
      </c>
      <c r="G2223" s="6" t="s">
        <v>23</v>
      </c>
      <c r="H2223" s="6">
        <v>54</v>
      </c>
      <c r="I2223" s="6">
        <v>54</v>
      </c>
      <c r="J2223" s="6">
        <f t="shared" si="35"/>
        <v>5.3999999999999999E-2</v>
      </c>
      <c r="K2223" s="6">
        <v>1</v>
      </c>
      <c r="L2223" s="6" t="s">
        <v>330</v>
      </c>
      <c r="M2223" s="6" t="s">
        <v>18</v>
      </c>
      <c r="N2223" s="6" t="s">
        <v>25</v>
      </c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</row>
    <row r="2224" spans="2:32" ht="30" customHeight="1">
      <c r="B2224" s="16">
        <v>2223</v>
      </c>
      <c r="C2224" s="6">
        <v>2869</v>
      </c>
      <c r="D2224" s="22">
        <v>61091000000</v>
      </c>
      <c r="E2224" s="23" t="s">
        <v>605</v>
      </c>
      <c r="F2224" s="27" t="s">
        <v>46</v>
      </c>
      <c r="G2224" s="6" t="s">
        <v>55</v>
      </c>
      <c r="H2224" s="6">
        <v>52</v>
      </c>
      <c r="I2224" s="6">
        <v>52</v>
      </c>
      <c r="J2224" s="6">
        <f t="shared" si="35"/>
        <v>5.1999999999999998E-2</v>
      </c>
      <c r="K2224" s="6">
        <v>1</v>
      </c>
      <c r="L2224" s="6" t="s">
        <v>330</v>
      </c>
      <c r="M2224" s="6" t="s">
        <v>12</v>
      </c>
      <c r="N2224" s="6" t="s">
        <v>25</v>
      </c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</row>
    <row r="2225" spans="2:32" ht="30" customHeight="1">
      <c r="B2225" s="16">
        <v>2224</v>
      </c>
      <c r="C2225" s="6">
        <v>2597</v>
      </c>
      <c r="D2225" s="22">
        <v>65050090000</v>
      </c>
      <c r="E2225" s="23" t="s">
        <v>716</v>
      </c>
      <c r="F2225" s="27" t="s">
        <v>73</v>
      </c>
      <c r="G2225" s="6" t="s">
        <v>55</v>
      </c>
      <c r="H2225" s="6">
        <v>50</v>
      </c>
      <c r="I2225" s="6">
        <v>50</v>
      </c>
      <c r="J2225" s="6">
        <f t="shared" si="35"/>
        <v>0.05</v>
      </c>
      <c r="K2225" s="6">
        <v>1</v>
      </c>
      <c r="L2225" s="6" t="s">
        <v>330</v>
      </c>
      <c r="M2225" s="6" t="s">
        <v>18</v>
      </c>
      <c r="N2225" s="6" t="s">
        <v>25</v>
      </c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</row>
    <row r="2226" spans="2:32" ht="30" customHeight="1">
      <c r="B2226" s="16">
        <v>2225</v>
      </c>
      <c r="C2226" s="6">
        <v>2596</v>
      </c>
      <c r="D2226" s="22">
        <v>61044300000</v>
      </c>
      <c r="E2226" s="23" t="s">
        <v>701</v>
      </c>
      <c r="F2226" s="27" t="s">
        <v>64</v>
      </c>
      <c r="G2226" s="6" t="s">
        <v>55</v>
      </c>
      <c r="H2226" s="6">
        <v>320</v>
      </c>
      <c r="I2226" s="6">
        <v>320</v>
      </c>
      <c r="J2226" s="6">
        <f t="shared" si="35"/>
        <v>0.32</v>
      </c>
      <c r="K2226" s="6">
        <v>1</v>
      </c>
      <c r="L2226" s="6" t="s">
        <v>330</v>
      </c>
      <c r="M2226" s="6" t="s">
        <v>18</v>
      </c>
      <c r="N2226" s="6" t="s">
        <v>36</v>
      </c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</row>
    <row r="2227" spans="2:32" ht="45" customHeight="1">
      <c r="B2227" s="16">
        <v>2226</v>
      </c>
      <c r="C2227" s="6">
        <v>2595</v>
      </c>
      <c r="D2227" s="22">
        <v>61091000000</v>
      </c>
      <c r="E2227" s="23" t="s">
        <v>708</v>
      </c>
      <c r="F2227" s="27" t="s">
        <v>332</v>
      </c>
      <c r="G2227" s="6" t="s">
        <v>55</v>
      </c>
      <c r="H2227" s="6">
        <v>185</v>
      </c>
      <c r="I2227" s="6">
        <v>185</v>
      </c>
      <c r="J2227" s="6">
        <f t="shared" si="35"/>
        <v>0.185</v>
      </c>
      <c r="K2227" s="6">
        <v>1</v>
      </c>
      <c r="L2227" s="6" t="s">
        <v>330</v>
      </c>
      <c r="M2227" s="6" t="s">
        <v>18</v>
      </c>
      <c r="N2227" s="6" t="s">
        <v>25</v>
      </c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</row>
    <row r="2228" spans="2:32" ht="30" customHeight="1">
      <c r="B2228" s="16">
        <v>2227</v>
      </c>
      <c r="C2228" s="6">
        <v>2594</v>
      </c>
      <c r="D2228" s="22">
        <v>61091000000</v>
      </c>
      <c r="E2228" s="23" t="s">
        <v>631</v>
      </c>
      <c r="F2228" s="27" t="s">
        <v>46</v>
      </c>
      <c r="G2228" s="6" t="s">
        <v>23</v>
      </c>
      <c r="H2228" s="6">
        <v>50</v>
      </c>
      <c r="I2228" s="6">
        <v>50</v>
      </c>
      <c r="J2228" s="6">
        <f t="shared" si="35"/>
        <v>0.05</v>
      </c>
      <c r="K2228" s="6">
        <v>1</v>
      </c>
      <c r="L2228" s="6" t="s">
        <v>330</v>
      </c>
      <c r="M2228" s="6" t="s">
        <v>12</v>
      </c>
      <c r="N2228" s="6" t="s">
        <v>25</v>
      </c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</row>
    <row r="2229" spans="2:32" ht="30" customHeight="1">
      <c r="B2229" s="16">
        <v>2228</v>
      </c>
      <c r="C2229" s="6">
        <v>2593</v>
      </c>
      <c r="D2229" s="22">
        <v>61046200000</v>
      </c>
      <c r="E2229" s="23" t="s">
        <v>545</v>
      </c>
      <c r="F2229" s="27" t="s">
        <v>69</v>
      </c>
      <c r="G2229" s="6" t="s">
        <v>55</v>
      </c>
      <c r="H2229" s="6">
        <v>80</v>
      </c>
      <c r="I2229" s="6">
        <v>80</v>
      </c>
      <c r="J2229" s="6">
        <f t="shared" si="35"/>
        <v>0.08</v>
      </c>
      <c r="K2229" s="6">
        <v>1</v>
      </c>
      <c r="L2229" s="6" t="s">
        <v>330</v>
      </c>
      <c r="M2229" s="6" t="s">
        <v>12</v>
      </c>
      <c r="N2229" s="6" t="s">
        <v>25</v>
      </c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</row>
    <row r="2230" spans="2:32" ht="30" customHeight="1">
      <c r="B2230" s="16">
        <v>2229</v>
      </c>
      <c r="C2230" s="6">
        <v>2592</v>
      </c>
      <c r="D2230" s="22">
        <v>61091000000</v>
      </c>
      <c r="E2230" s="23" t="s">
        <v>605</v>
      </c>
      <c r="F2230" s="27" t="s">
        <v>46</v>
      </c>
      <c r="G2230" s="6" t="s">
        <v>55</v>
      </c>
      <c r="H2230" s="6">
        <v>110</v>
      </c>
      <c r="I2230" s="6">
        <v>110</v>
      </c>
      <c r="J2230" s="6">
        <f t="shared" si="35"/>
        <v>0.11</v>
      </c>
      <c r="K2230" s="6">
        <v>1</v>
      </c>
      <c r="L2230" s="6" t="s">
        <v>330</v>
      </c>
      <c r="M2230" s="6" t="s">
        <v>12</v>
      </c>
      <c r="N2230" s="6" t="s">
        <v>25</v>
      </c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</row>
    <row r="2231" spans="2:32" ht="60" customHeight="1">
      <c r="B2231" s="16">
        <v>2230</v>
      </c>
      <c r="C2231" s="6">
        <v>2591</v>
      </c>
      <c r="D2231" s="22">
        <v>61112090000</v>
      </c>
      <c r="E2231" s="23" t="s">
        <v>692</v>
      </c>
      <c r="F2231" s="27" t="s">
        <v>348</v>
      </c>
      <c r="G2231" s="6" t="s">
        <v>55</v>
      </c>
      <c r="H2231" s="6">
        <v>40</v>
      </c>
      <c r="I2231" s="6">
        <v>40</v>
      </c>
      <c r="J2231" s="6">
        <f t="shared" si="35"/>
        <v>0.04</v>
      </c>
      <c r="K2231" s="6">
        <v>1</v>
      </c>
      <c r="L2231" s="6" t="s">
        <v>330</v>
      </c>
      <c r="M2231" s="6" t="s">
        <v>18</v>
      </c>
      <c r="N2231" s="6" t="s">
        <v>25</v>
      </c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</row>
    <row r="2232" spans="2:32" ht="30" customHeight="1">
      <c r="B2232" s="16">
        <v>2231</v>
      </c>
      <c r="C2232" s="6">
        <v>2590</v>
      </c>
      <c r="D2232" s="22">
        <v>61044200000</v>
      </c>
      <c r="E2232" s="23" t="s">
        <v>700</v>
      </c>
      <c r="F2232" s="27" t="s">
        <v>64</v>
      </c>
      <c r="G2232" s="6" t="s">
        <v>55</v>
      </c>
      <c r="H2232" s="6">
        <v>160</v>
      </c>
      <c r="I2232" s="6">
        <v>160</v>
      </c>
      <c r="J2232" s="6">
        <f t="shared" si="35"/>
        <v>0.16</v>
      </c>
      <c r="K2232" s="6">
        <v>1</v>
      </c>
      <c r="L2232" s="6" t="s">
        <v>330</v>
      </c>
      <c r="M2232" s="6" t="s">
        <v>18</v>
      </c>
      <c r="N2232" s="6" t="s">
        <v>25</v>
      </c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</row>
    <row r="2233" spans="2:32" ht="60" customHeight="1">
      <c r="B2233" s="16">
        <v>2232</v>
      </c>
      <c r="C2233" s="6">
        <v>2589</v>
      </c>
      <c r="D2233" s="22">
        <v>61112090000</v>
      </c>
      <c r="E2233" s="23" t="s">
        <v>692</v>
      </c>
      <c r="F2233" s="27" t="s">
        <v>324</v>
      </c>
      <c r="G2233" s="6" t="s">
        <v>55</v>
      </c>
      <c r="H2233" s="6">
        <v>30</v>
      </c>
      <c r="I2233" s="6">
        <v>30</v>
      </c>
      <c r="J2233" s="6">
        <f t="shared" si="35"/>
        <v>0.03</v>
      </c>
      <c r="K2233" s="6">
        <v>1</v>
      </c>
      <c r="L2233" s="6" t="s">
        <v>330</v>
      </c>
      <c r="M2233" s="6" t="s">
        <v>18</v>
      </c>
      <c r="N2233" s="6" t="s">
        <v>25</v>
      </c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</row>
    <row r="2234" spans="2:32" ht="30" customHeight="1">
      <c r="B2234" s="16">
        <v>2233</v>
      </c>
      <c r="C2234" s="6">
        <v>2588</v>
      </c>
      <c r="D2234" s="22">
        <v>61091000000</v>
      </c>
      <c r="E2234" s="23" t="s">
        <v>631</v>
      </c>
      <c r="F2234" s="27" t="s">
        <v>46</v>
      </c>
      <c r="G2234" s="6" t="s">
        <v>23</v>
      </c>
      <c r="H2234" s="6">
        <v>80</v>
      </c>
      <c r="I2234" s="6">
        <v>80</v>
      </c>
      <c r="J2234" s="6">
        <f t="shared" si="35"/>
        <v>0.08</v>
      </c>
      <c r="K2234" s="6">
        <v>1</v>
      </c>
      <c r="L2234" s="6" t="s">
        <v>330</v>
      </c>
      <c r="M2234" s="6" t="s">
        <v>12</v>
      </c>
      <c r="N2234" s="6" t="s">
        <v>25</v>
      </c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</row>
    <row r="2235" spans="2:32" ht="45" customHeight="1">
      <c r="B2235" s="16">
        <v>2234</v>
      </c>
      <c r="C2235" s="6">
        <v>2587</v>
      </c>
      <c r="D2235" s="22">
        <v>61091000000</v>
      </c>
      <c r="E2235" s="23" t="s">
        <v>717</v>
      </c>
      <c r="F2235" s="27" t="s">
        <v>332</v>
      </c>
      <c r="G2235" s="6" t="s">
        <v>23</v>
      </c>
      <c r="H2235" s="6">
        <v>120</v>
      </c>
      <c r="I2235" s="6">
        <v>120</v>
      </c>
      <c r="J2235" s="6">
        <f t="shared" si="35"/>
        <v>0.12</v>
      </c>
      <c r="K2235" s="6">
        <v>1</v>
      </c>
      <c r="L2235" s="6" t="s">
        <v>330</v>
      </c>
      <c r="M2235" s="6" t="s">
        <v>12</v>
      </c>
      <c r="N2235" s="6" t="s">
        <v>25</v>
      </c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</row>
    <row r="2236" spans="2:32" ht="45" customHeight="1">
      <c r="B2236" s="16">
        <v>2235</v>
      </c>
      <c r="C2236" s="6">
        <v>2586</v>
      </c>
      <c r="D2236" s="22">
        <v>61034200090</v>
      </c>
      <c r="E2236" s="23" t="s">
        <v>725</v>
      </c>
      <c r="F2236" s="27" t="s">
        <v>183</v>
      </c>
      <c r="G2236" s="6" t="s">
        <v>23</v>
      </c>
      <c r="H2236" s="6">
        <v>60</v>
      </c>
      <c r="I2236" s="6">
        <v>60</v>
      </c>
      <c r="J2236" s="6">
        <f t="shared" si="35"/>
        <v>0.06</v>
      </c>
      <c r="K2236" s="6">
        <v>1</v>
      </c>
      <c r="L2236" s="6" t="s">
        <v>330</v>
      </c>
      <c r="M2236" s="6" t="s">
        <v>18</v>
      </c>
      <c r="N2236" s="6" t="s">
        <v>25</v>
      </c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</row>
    <row r="2237" spans="2:32" ht="45" customHeight="1">
      <c r="B2237" s="16">
        <v>2236</v>
      </c>
      <c r="C2237" s="6">
        <v>2585</v>
      </c>
      <c r="D2237" s="22">
        <v>61091000000</v>
      </c>
      <c r="E2237" s="23" t="s">
        <v>708</v>
      </c>
      <c r="F2237" s="27" t="s">
        <v>332</v>
      </c>
      <c r="G2237" s="6" t="s">
        <v>55</v>
      </c>
      <c r="H2237" s="6">
        <v>150</v>
      </c>
      <c r="I2237" s="6">
        <v>150</v>
      </c>
      <c r="J2237" s="6">
        <f t="shared" si="35"/>
        <v>0.15</v>
      </c>
      <c r="K2237" s="6">
        <v>1</v>
      </c>
      <c r="L2237" s="6" t="s">
        <v>330</v>
      </c>
      <c r="M2237" s="6" t="s">
        <v>18</v>
      </c>
      <c r="N2237" s="6" t="s">
        <v>25</v>
      </c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</row>
    <row r="2238" spans="2:32" ht="45" customHeight="1">
      <c r="B2238" s="16">
        <v>2237</v>
      </c>
      <c r="C2238" s="6">
        <v>2584</v>
      </c>
      <c r="D2238" s="22">
        <v>62046231000</v>
      </c>
      <c r="E2238" s="23" t="s">
        <v>732</v>
      </c>
      <c r="F2238" s="27" t="s">
        <v>109</v>
      </c>
      <c r="G2238" s="6" t="s">
        <v>55</v>
      </c>
      <c r="H2238" s="6">
        <v>340</v>
      </c>
      <c r="I2238" s="6">
        <v>340</v>
      </c>
      <c r="J2238" s="6">
        <f t="shared" si="35"/>
        <v>0.34</v>
      </c>
      <c r="K2238" s="6">
        <v>1</v>
      </c>
      <c r="L2238" s="6" t="s">
        <v>330</v>
      </c>
      <c r="M2238" s="6" t="s">
        <v>12</v>
      </c>
      <c r="N2238" s="6" t="s">
        <v>25</v>
      </c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</row>
    <row r="2239" spans="2:32" ht="30" customHeight="1">
      <c r="B2239" s="16">
        <v>2238</v>
      </c>
      <c r="C2239" s="6">
        <v>2583</v>
      </c>
      <c r="D2239" s="22">
        <v>61046200000</v>
      </c>
      <c r="E2239" s="23" t="s">
        <v>545</v>
      </c>
      <c r="F2239" s="27" t="s">
        <v>69</v>
      </c>
      <c r="G2239" s="6" t="s">
        <v>55</v>
      </c>
      <c r="H2239" s="6">
        <v>140</v>
      </c>
      <c r="I2239" s="6">
        <v>140</v>
      </c>
      <c r="J2239" s="6">
        <f t="shared" si="35"/>
        <v>0.14000000000000001</v>
      </c>
      <c r="K2239" s="6">
        <v>1</v>
      </c>
      <c r="L2239" s="6" t="s">
        <v>330</v>
      </c>
      <c r="M2239" s="6" t="s">
        <v>12</v>
      </c>
      <c r="N2239" s="6" t="s">
        <v>25</v>
      </c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</row>
    <row r="2240" spans="2:32" ht="30" customHeight="1">
      <c r="B2240" s="16">
        <v>2239</v>
      </c>
      <c r="C2240" s="6">
        <v>2582</v>
      </c>
      <c r="D2240" s="22">
        <v>62034235000</v>
      </c>
      <c r="E2240" s="23" t="s">
        <v>484</v>
      </c>
      <c r="F2240" s="27" t="s">
        <v>22</v>
      </c>
      <c r="G2240" s="6" t="s">
        <v>23</v>
      </c>
      <c r="H2240" s="6">
        <v>155</v>
      </c>
      <c r="I2240" s="6">
        <v>155</v>
      </c>
      <c r="J2240" s="6">
        <f t="shared" si="35"/>
        <v>0.155</v>
      </c>
      <c r="K2240" s="6">
        <v>1</v>
      </c>
      <c r="L2240" s="6" t="s">
        <v>330</v>
      </c>
      <c r="M2240" s="6" t="s">
        <v>12</v>
      </c>
      <c r="N2240" s="6" t="s">
        <v>25</v>
      </c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</row>
    <row r="2241" spans="2:32" ht="30" customHeight="1">
      <c r="B2241" s="16">
        <v>2240</v>
      </c>
      <c r="C2241" s="6">
        <v>2581</v>
      </c>
      <c r="D2241" s="22">
        <v>61091000000</v>
      </c>
      <c r="E2241" s="23" t="s">
        <v>605</v>
      </c>
      <c r="F2241" s="27" t="s">
        <v>46</v>
      </c>
      <c r="G2241" s="6" t="s">
        <v>55</v>
      </c>
      <c r="H2241" s="6">
        <v>40</v>
      </c>
      <c r="I2241" s="6">
        <v>40</v>
      </c>
      <c r="J2241" s="6">
        <f t="shared" si="35"/>
        <v>0.04</v>
      </c>
      <c r="K2241" s="6">
        <v>1</v>
      </c>
      <c r="L2241" s="6" t="s">
        <v>330</v>
      </c>
      <c r="M2241" s="6" t="s">
        <v>18</v>
      </c>
      <c r="N2241" s="6" t="s">
        <v>25</v>
      </c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</row>
    <row r="2242" spans="2:32" ht="30" customHeight="1">
      <c r="B2242" s="16">
        <v>2241</v>
      </c>
      <c r="C2242" s="6">
        <v>2580</v>
      </c>
      <c r="D2242" s="22">
        <v>62046239000</v>
      </c>
      <c r="E2242" s="23" t="s">
        <v>546</v>
      </c>
      <c r="F2242" s="27" t="s">
        <v>22</v>
      </c>
      <c r="G2242" s="6" t="s">
        <v>55</v>
      </c>
      <c r="H2242" s="6">
        <v>500</v>
      </c>
      <c r="I2242" s="6">
        <v>500</v>
      </c>
      <c r="J2242" s="6">
        <f t="shared" si="35"/>
        <v>0.5</v>
      </c>
      <c r="K2242" s="6">
        <v>1</v>
      </c>
      <c r="L2242" s="6" t="s">
        <v>330</v>
      </c>
      <c r="M2242" s="6" t="s">
        <v>18</v>
      </c>
      <c r="N2242" s="6" t="s">
        <v>25</v>
      </c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</row>
    <row r="2243" spans="2:32" ht="30" customHeight="1">
      <c r="B2243" s="16">
        <v>2242</v>
      </c>
      <c r="C2243" s="6">
        <v>2578</v>
      </c>
      <c r="D2243" s="22">
        <v>61046200000</v>
      </c>
      <c r="E2243" s="23" t="s">
        <v>545</v>
      </c>
      <c r="F2243" s="27" t="s">
        <v>69</v>
      </c>
      <c r="G2243" s="6" t="s">
        <v>55</v>
      </c>
      <c r="H2243" s="6">
        <v>30</v>
      </c>
      <c r="I2243" s="6">
        <v>30</v>
      </c>
      <c r="J2243" s="6">
        <f t="shared" si="35"/>
        <v>0.03</v>
      </c>
      <c r="K2243" s="6">
        <v>1</v>
      </c>
      <c r="L2243" s="6" t="s">
        <v>330</v>
      </c>
      <c r="M2243" s="6" t="s">
        <v>18</v>
      </c>
      <c r="N2243" s="6" t="s">
        <v>25</v>
      </c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</row>
    <row r="2244" spans="2:32" ht="30" customHeight="1">
      <c r="B2244" s="16">
        <v>2243</v>
      </c>
      <c r="C2244" s="6">
        <v>2579</v>
      </c>
      <c r="D2244" s="22">
        <v>65050090000</v>
      </c>
      <c r="E2244" s="23" t="s">
        <v>716</v>
      </c>
      <c r="F2244" s="27" t="s">
        <v>73</v>
      </c>
      <c r="G2244" s="6" t="s">
        <v>55</v>
      </c>
      <c r="H2244" s="6">
        <v>20</v>
      </c>
      <c r="I2244" s="6">
        <v>20</v>
      </c>
      <c r="J2244" s="6">
        <f t="shared" si="35"/>
        <v>0.02</v>
      </c>
      <c r="K2244" s="6">
        <v>1</v>
      </c>
      <c r="L2244" s="6" t="s">
        <v>330</v>
      </c>
      <c r="M2244" s="6" t="s">
        <v>18</v>
      </c>
      <c r="N2244" s="6" t="s">
        <v>25</v>
      </c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</row>
    <row r="2245" spans="2:32" ht="30" customHeight="1">
      <c r="B2245" s="16">
        <v>2244</v>
      </c>
      <c r="C2245" s="6">
        <v>2577</v>
      </c>
      <c r="D2245" s="22">
        <v>61091000000</v>
      </c>
      <c r="E2245" s="23" t="s">
        <v>631</v>
      </c>
      <c r="F2245" s="27" t="s">
        <v>46</v>
      </c>
      <c r="G2245" s="6" t="s">
        <v>23</v>
      </c>
      <c r="H2245" s="6">
        <v>65</v>
      </c>
      <c r="I2245" s="6">
        <v>65</v>
      </c>
      <c r="J2245" s="6">
        <f t="shared" si="35"/>
        <v>6.5000000000000002E-2</v>
      </c>
      <c r="K2245" s="6">
        <v>1</v>
      </c>
      <c r="L2245" s="6" t="s">
        <v>330</v>
      </c>
      <c r="M2245" s="6" t="s">
        <v>12</v>
      </c>
      <c r="N2245" s="6" t="s">
        <v>25</v>
      </c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</row>
    <row r="2246" spans="2:32" ht="30" customHeight="1">
      <c r="B2246" s="16">
        <v>2245</v>
      </c>
      <c r="C2246" s="6">
        <v>2576</v>
      </c>
      <c r="D2246" s="22">
        <v>65050090000</v>
      </c>
      <c r="E2246" s="23" t="s">
        <v>716</v>
      </c>
      <c r="F2246" s="27" t="s">
        <v>73</v>
      </c>
      <c r="G2246" s="6" t="s">
        <v>55</v>
      </c>
      <c r="H2246" s="6">
        <v>50</v>
      </c>
      <c r="I2246" s="6">
        <v>50</v>
      </c>
      <c r="J2246" s="6">
        <f t="shared" si="35"/>
        <v>0.05</v>
      </c>
      <c r="K2246" s="6">
        <v>1</v>
      </c>
      <c r="L2246" s="6" t="s">
        <v>330</v>
      </c>
      <c r="M2246" s="6" t="s">
        <v>18</v>
      </c>
      <c r="N2246" s="6" t="s">
        <v>25</v>
      </c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</row>
    <row r="2247" spans="2:32" ht="60" customHeight="1">
      <c r="B2247" s="16">
        <v>2246</v>
      </c>
      <c r="C2247" s="6">
        <v>2575</v>
      </c>
      <c r="D2247" s="22">
        <v>61112090000</v>
      </c>
      <c r="E2247" s="23" t="s">
        <v>760</v>
      </c>
      <c r="F2247" s="27" t="s">
        <v>349</v>
      </c>
      <c r="G2247" s="6" t="s">
        <v>23</v>
      </c>
      <c r="H2247" s="6">
        <v>90</v>
      </c>
      <c r="I2247" s="6">
        <v>90</v>
      </c>
      <c r="J2247" s="6">
        <f t="shared" si="35"/>
        <v>0.09</v>
      </c>
      <c r="K2247" s="6">
        <v>1</v>
      </c>
      <c r="L2247" s="6" t="s">
        <v>330</v>
      </c>
      <c r="M2247" s="6" t="s">
        <v>18</v>
      </c>
      <c r="N2247" s="6" t="s">
        <v>25</v>
      </c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</row>
    <row r="2248" spans="2:32" ht="45" customHeight="1">
      <c r="B2248" s="16">
        <v>2247</v>
      </c>
      <c r="C2248" s="6">
        <v>2574</v>
      </c>
      <c r="D2248" s="22">
        <v>62046231000</v>
      </c>
      <c r="E2248" s="23" t="s">
        <v>732</v>
      </c>
      <c r="F2248" s="27" t="s">
        <v>109</v>
      </c>
      <c r="G2248" s="6" t="s">
        <v>55</v>
      </c>
      <c r="H2248" s="6">
        <v>220</v>
      </c>
      <c r="I2248" s="6">
        <v>220</v>
      </c>
      <c r="J2248" s="6">
        <f t="shared" si="35"/>
        <v>0.22</v>
      </c>
      <c r="K2248" s="6">
        <v>1</v>
      </c>
      <c r="L2248" s="6" t="s">
        <v>330</v>
      </c>
      <c r="M2248" s="6" t="s">
        <v>12</v>
      </c>
      <c r="N2248" s="6" t="s">
        <v>25</v>
      </c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</row>
    <row r="2249" spans="2:32" ht="45" customHeight="1">
      <c r="B2249" s="16">
        <v>2248</v>
      </c>
      <c r="C2249" s="6">
        <v>2573</v>
      </c>
      <c r="D2249" s="22">
        <v>62046239000</v>
      </c>
      <c r="E2249" s="23" t="s">
        <v>543</v>
      </c>
      <c r="F2249" s="27" t="s">
        <v>114</v>
      </c>
      <c r="G2249" s="6" t="s">
        <v>55</v>
      </c>
      <c r="H2249" s="6">
        <v>109</v>
      </c>
      <c r="I2249" s="6">
        <v>109</v>
      </c>
      <c r="J2249" s="6">
        <f t="shared" si="35"/>
        <v>0.109</v>
      </c>
      <c r="K2249" s="6">
        <v>1</v>
      </c>
      <c r="L2249" s="6" t="s">
        <v>330</v>
      </c>
      <c r="M2249" s="6" t="s">
        <v>12</v>
      </c>
      <c r="N2249" s="6" t="s">
        <v>25</v>
      </c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</row>
    <row r="2250" spans="2:32" ht="30" customHeight="1">
      <c r="B2250" s="16">
        <v>2249</v>
      </c>
      <c r="C2250" s="6">
        <v>2572</v>
      </c>
      <c r="D2250" s="22">
        <v>61091000000</v>
      </c>
      <c r="E2250" s="23" t="s">
        <v>631</v>
      </c>
      <c r="F2250" s="27" t="s">
        <v>46</v>
      </c>
      <c r="G2250" s="6" t="s">
        <v>23</v>
      </c>
      <c r="H2250" s="6">
        <v>50</v>
      </c>
      <c r="I2250" s="6">
        <v>50</v>
      </c>
      <c r="J2250" s="6">
        <f t="shared" si="35"/>
        <v>0.05</v>
      </c>
      <c r="K2250" s="6">
        <v>1</v>
      </c>
      <c r="L2250" s="6" t="s">
        <v>330</v>
      </c>
      <c r="M2250" s="6" t="s">
        <v>12</v>
      </c>
      <c r="N2250" s="6" t="s">
        <v>25</v>
      </c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</row>
    <row r="2251" spans="2:32" ht="30" customHeight="1">
      <c r="B2251" s="16">
        <v>2250</v>
      </c>
      <c r="C2251" s="6">
        <v>2571</v>
      </c>
      <c r="D2251" s="22">
        <v>61091000000</v>
      </c>
      <c r="E2251" s="23" t="s">
        <v>605</v>
      </c>
      <c r="F2251" s="27" t="s">
        <v>46</v>
      </c>
      <c r="G2251" s="6" t="s">
        <v>55</v>
      </c>
      <c r="H2251" s="6">
        <v>90</v>
      </c>
      <c r="I2251" s="6">
        <v>90</v>
      </c>
      <c r="J2251" s="6">
        <f t="shared" si="35"/>
        <v>0.09</v>
      </c>
      <c r="K2251" s="6">
        <v>1</v>
      </c>
      <c r="L2251" s="6" t="s">
        <v>330</v>
      </c>
      <c r="M2251" s="6" t="s">
        <v>12</v>
      </c>
      <c r="N2251" s="6" t="s">
        <v>25</v>
      </c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</row>
    <row r="2252" spans="2:32" ht="45" customHeight="1">
      <c r="B2252" s="16">
        <v>2251</v>
      </c>
      <c r="C2252" s="6">
        <v>2570</v>
      </c>
      <c r="D2252" s="22">
        <v>61091000000</v>
      </c>
      <c r="E2252" s="23" t="s">
        <v>708</v>
      </c>
      <c r="F2252" s="27" t="s">
        <v>332</v>
      </c>
      <c r="G2252" s="6" t="s">
        <v>55</v>
      </c>
      <c r="H2252" s="6">
        <v>80</v>
      </c>
      <c r="I2252" s="6">
        <v>80</v>
      </c>
      <c r="J2252" s="6">
        <f t="shared" si="35"/>
        <v>0.08</v>
      </c>
      <c r="K2252" s="6">
        <v>1</v>
      </c>
      <c r="L2252" s="6" t="s">
        <v>330</v>
      </c>
      <c r="M2252" s="6" t="s">
        <v>12</v>
      </c>
      <c r="N2252" s="6" t="s">
        <v>25</v>
      </c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</row>
    <row r="2253" spans="2:32" ht="45" customHeight="1">
      <c r="B2253" s="16">
        <v>2252</v>
      </c>
      <c r="C2253" s="6">
        <v>2569</v>
      </c>
      <c r="D2253" s="22">
        <v>62046239000</v>
      </c>
      <c r="E2253" s="23" t="s">
        <v>543</v>
      </c>
      <c r="F2253" s="27" t="s">
        <v>114</v>
      </c>
      <c r="G2253" s="6" t="s">
        <v>55</v>
      </c>
      <c r="H2253" s="6">
        <v>65</v>
      </c>
      <c r="I2253" s="6">
        <v>65</v>
      </c>
      <c r="J2253" s="6">
        <f t="shared" si="35"/>
        <v>6.5000000000000002E-2</v>
      </c>
      <c r="K2253" s="6">
        <v>1</v>
      </c>
      <c r="L2253" s="6" t="s">
        <v>330</v>
      </c>
      <c r="M2253" s="6" t="s">
        <v>12</v>
      </c>
      <c r="N2253" s="6" t="s">
        <v>25</v>
      </c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</row>
    <row r="2254" spans="2:32" ht="30" customHeight="1">
      <c r="B2254" s="16">
        <v>2253</v>
      </c>
      <c r="C2254" s="6">
        <v>2568</v>
      </c>
      <c r="D2254" s="22">
        <v>61091000000</v>
      </c>
      <c r="E2254" s="23" t="s">
        <v>631</v>
      </c>
      <c r="F2254" s="27" t="s">
        <v>46</v>
      </c>
      <c r="G2254" s="6" t="s">
        <v>23</v>
      </c>
      <c r="H2254" s="6">
        <v>65</v>
      </c>
      <c r="I2254" s="6">
        <v>65</v>
      </c>
      <c r="J2254" s="6">
        <f t="shared" si="35"/>
        <v>6.5000000000000002E-2</v>
      </c>
      <c r="K2254" s="6">
        <v>1</v>
      </c>
      <c r="L2254" s="6" t="s">
        <v>330</v>
      </c>
      <c r="M2254" s="6" t="s">
        <v>12</v>
      </c>
      <c r="N2254" s="6" t="s">
        <v>25</v>
      </c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</row>
    <row r="2255" spans="2:32" ht="30" customHeight="1">
      <c r="B2255" s="16">
        <v>2254</v>
      </c>
      <c r="C2255" s="6">
        <v>2567</v>
      </c>
      <c r="D2255" s="22">
        <v>61091000000</v>
      </c>
      <c r="E2255" s="23" t="s">
        <v>631</v>
      </c>
      <c r="F2255" s="27" t="s">
        <v>46</v>
      </c>
      <c r="G2255" s="6" t="s">
        <v>23</v>
      </c>
      <c r="H2255" s="6">
        <v>50</v>
      </c>
      <c r="I2255" s="6">
        <v>50</v>
      </c>
      <c r="J2255" s="6">
        <f t="shared" si="35"/>
        <v>0.05</v>
      </c>
      <c r="K2255" s="6">
        <v>1</v>
      </c>
      <c r="L2255" s="6" t="s">
        <v>330</v>
      </c>
      <c r="M2255" s="6" t="s">
        <v>12</v>
      </c>
      <c r="N2255" s="6" t="s">
        <v>25</v>
      </c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</row>
    <row r="2256" spans="2:32" ht="30" customHeight="1">
      <c r="B2256" s="16">
        <v>2255</v>
      </c>
      <c r="C2256" s="6">
        <v>2566</v>
      </c>
      <c r="D2256" s="22">
        <v>61091000000</v>
      </c>
      <c r="E2256" s="23" t="s">
        <v>631</v>
      </c>
      <c r="F2256" s="27" t="s">
        <v>46</v>
      </c>
      <c r="G2256" s="6" t="s">
        <v>23</v>
      </c>
      <c r="H2256" s="6">
        <v>50</v>
      </c>
      <c r="I2256" s="6">
        <v>50</v>
      </c>
      <c r="J2256" s="6">
        <f t="shared" si="35"/>
        <v>0.05</v>
      </c>
      <c r="K2256" s="6">
        <v>1</v>
      </c>
      <c r="L2256" s="6" t="s">
        <v>330</v>
      </c>
      <c r="M2256" s="6" t="s">
        <v>12</v>
      </c>
      <c r="N2256" s="6" t="s">
        <v>25</v>
      </c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</row>
    <row r="2257" spans="2:32" ht="30" customHeight="1">
      <c r="B2257" s="16">
        <v>2256</v>
      </c>
      <c r="C2257" s="6">
        <v>2565</v>
      </c>
      <c r="D2257" s="22">
        <v>61034200090</v>
      </c>
      <c r="E2257" s="23" t="s">
        <v>512</v>
      </c>
      <c r="F2257" s="27" t="s">
        <v>69</v>
      </c>
      <c r="G2257" s="6" t="s">
        <v>23</v>
      </c>
      <c r="H2257" s="6">
        <v>45</v>
      </c>
      <c r="I2257" s="6">
        <v>45</v>
      </c>
      <c r="J2257" s="6">
        <f t="shared" si="35"/>
        <v>4.4999999999999998E-2</v>
      </c>
      <c r="K2257" s="6">
        <v>1</v>
      </c>
      <c r="L2257" s="6" t="s">
        <v>330</v>
      </c>
      <c r="M2257" s="6" t="s">
        <v>12</v>
      </c>
      <c r="N2257" s="6" t="s">
        <v>25</v>
      </c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</row>
    <row r="2258" spans="2:32" ht="30" customHeight="1">
      <c r="B2258" s="16">
        <v>2257</v>
      </c>
      <c r="C2258" s="6">
        <v>2564</v>
      </c>
      <c r="D2258" s="22">
        <v>65050090000</v>
      </c>
      <c r="E2258" s="23" t="s">
        <v>734</v>
      </c>
      <c r="F2258" s="27" t="s">
        <v>73</v>
      </c>
      <c r="G2258" s="6" t="s">
        <v>23</v>
      </c>
      <c r="H2258" s="6">
        <v>20</v>
      </c>
      <c r="I2258" s="6">
        <v>20</v>
      </c>
      <c r="J2258" s="6">
        <f t="shared" si="35"/>
        <v>0.02</v>
      </c>
      <c r="K2258" s="6">
        <v>1</v>
      </c>
      <c r="L2258" s="6" t="s">
        <v>330</v>
      </c>
      <c r="M2258" s="6" t="s">
        <v>18</v>
      </c>
      <c r="N2258" s="6" t="s">
        <v>25</v>
      </c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</row>
    <row r="2259" spans="2:32" ht="30" customHeight="1">
      <c r="B2259" s="16">
        <v>2258</v>
      </c>
      <c r="C2259" s="6">
        <v>2563</v>
      </c>
      <c r="D2259" s="22">
        <v>61102099000</v>
      </c>
      <c r="E2259" s="23" t="s">
        <v>728</v>
      </c>
      <c r="F2259" s="27" t="s">
        <v>155</v>
      </c>
      <c r="G2259" s="6" t="s">
        <v>55</v>
      </c>
      <c r="H2259" s="6">
        <v>60</v>
      </c>
      <c r="I2259" s="6">
        <v>60</v>
      </c>
      <c r="J2259" s="6">
        <f t="shared" si="35"/>
        <v>0.06</v>
      </c>
      <c r="K2259" s="6">
        <v>1</v>
      </c>
      <c r="L2259" s="6" t="s">
        <v>330</v>
      </c>
      <c r="M2259" s="6" t="s">
        <v>18</v>
      </c>
      <c r="N2259" s="6" t="s">
        <v>25</v>
      </c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</row>
    <row r="2260" spans="2:32" ht="30" customHeight="1">
      <c r="B2260" s="16">
        <v>2259</v>
      </c>
      <c r="C2260" s="6">
        <v>2562</v>
      </c>
      <c r="D2260" s="22">
        <v>61091000000</v>
      </c>
      <c r="E2260" s="23" t="s">
        <v>631</v>
      </c>
      <c r="F2260" s="27" t="s">
        <v>46</v>
      </c>
      <c r="G2260" s="6" t="s">
        <v>23</v>
      </c>
      <c r="H2260" s="6">
        <v>40</v>
      </c>
      <c r="I2260" s="6">
        <v>40</v>
      </c>
      <c r="J2260" s="6">
        <f t="shared" si="35"/>
        <v>0.04</v>
      </c>
      <c r="K2260" s="6">
        <v>1</v>
      </c>
      <c r="L2260" s="6" t="s">
        <v>330</v>
      </c>
      <c r="M2260" s="6" t="s">
        <v>18</v>
      </c>
      <c r="N2260" s="6" t="s">
        <v>25</v>
      </c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</row>
    <row r="2261" spans="2:32" ht="60" customHeight="1">
      <c r="B2261" s="16">
        <v>2260</v>
      </c>
      <c r="C2261" s="6">
        <v>2561</v>
      </c>
      <c r="D2261" s="22">
        <v>61112090000</v>
      </c>
      <c r="E2261" s="23" t="s">
        <v>761</v>
      </c>
      <c r="F2261" s="27" t="s">
        <v>349</v>
      </c>
      <c r="G2261" s="6" t="s">
        <v>55</v>
      </c>
      <c r="H2261" s="6">
        <v>60</v>
      </c>
      <c r="I2261" s="6">
        <v>60</v>
      </c>
      <c r="J2261" s="6">
        <f t="shared" si="35"/>
        <v>0.06</v>
      </c>
      <c r="K2261" s="6">
        <v>1</v>
      </c>
      <c r="L2261" s="6" t="s">
        <v>330</v>
      </c>
      <c r="M2261" s="6" t="s">
        <v>18</v>
      </c>
      <c r="N2261" s="6" t="s">
        <v>25</v>
      </c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</row>
    <row r="2262" spans="2:32" ht="30" customHeight="1">
      <c r="B2262" s="16">
        <v>2261</v>
      </c>
      <c r="C2262" s="6">
        <v>2560</v>
      </c>
      <c r="D2262" s="22">
        <v>61091000000</v>
      </c>
      <c r="E2262" s="23" t="s">
        <v>762</v>
      </c>
      <c r="F2262" s="27" t="s">
        <v>329</v>
      </c>
      <c r="G2262" s="6" t="s">
        <v>55</v>
      </c>
      <c r="H2262" s="6">
        <v>45</v>
      </c>
      <c r="I2262" s="6">
        <v>45</v>
      </c>
      <c r="J2262" s="6">
        <f t="shared" si="35"/>
        <v>4.4999999999999998E-2</v>
      </c>
      <c r="K2262" s="6">
        <v>1</v>
      </c>
      <c r="L2262" s="6" t="s">
        <v>330</v>
      </c>
      <c r="M2262" s="6" t="s">
        <v>18</v>
      </c>
      <c r="N2262" s="6" t="s">
        <v>25</v>
      </c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</row>
    <row r="2263" spans="2:32" ht="45" customHeight="1">
      <c r="B2263" s="16">
        <v>2262</v>
      </c>
      <c r="C2263" s="6">
        <v>2559</v>
      </c>
      <c r="D2263" s="22">
        <v>61178080090</v>
      </c>
      <c r="E2263" s="23" t="s">
        <v>763</v>
      </c>
      <c r="F2263" s="27" t="s">
        <v>350</v>
      </c>
      <c r="G2263" s="6" t="s">
        <v>55</v>
      </c>
      <c r="H2263" s="6">
        <v>15</v>
      </c>
      <c r="I2263" s="6">
        <v>15</v>
      </c>
      <c r="J2263" s="6">
        <f t="shared" si="35"/>
        <v>1.4999999999999999E-2</v>
      </c>
      <c r="K2263" s="6">
        <v>1</v>
      </c>
      <c r="L2263" s="6" t="s">
        <v>330</v>
      </c>
      <c r="M2263" s="6" t="s">
        <v>18</v>
      </c>
      <c r="N2263" s="6" t="s">
        <v>25</v>
      </c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</row>
    <row r="2264" spans="2:32" ht="45" customHeight="1">
      <c r="B2264" s="16">
        <v>2263</v>
      </c>
      <c r="C2264" s="6">
        <v>2558</v>
      </c>
      <c r="D2264" s="22">
        <v>61178080090</v>
      </c>
      <c r="E2264" s="23" t="s">
        <v>763</v>
      </c>
      <c r="F2264" s="27" t="s">
        <v>350</v>
      </c>
      <c r="G2264" s="6" t="s">
        <v>55</v>
      </c>
      <c r="H2264" s="6">
        <v>15</v>
      </c>
      <c r="I2264" s="6">
        <v>15</v>
      </c>
      <c r="J2264" s="6">
        <f t="shared" si="35"/>
        <v>1.4999999999999999E-2</v>
      </c>
      <c r="K2264" s="6">
        <v>1</v>
      </c>
      <c r="L2264" s="6" t="s">
        <v>330</v>
      </c>
      <c r="M2264" s="6" t="s">
        <v>18</v>
      </c>
      <c r="N2264" s="6" t="s">
        <v>25</v>
      </c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</row>
    <row r="2265" spans="2:32" ht="60" customHeight="1">
      <c r="B2265" s="16">
        <v>2264</v>
      </c>
      <c r="C2265" s="6">
        <v>2557</v>
      </c>
      <c r="D2265" s="22">
        <v>61112090000</v>
      </c>
      <c r="E2265" s="23" t="s">
        <v>755</v>
      </c>
      <c r="F2265" s="27" t="s">
        <v>342</v>
      </c>
      <c r="G2265" s="6" t="s">
        <v>55</v>
      </c>
      <c r="H2265" s="6">
        <v>45</v>
      </c>
      <c r="I2265" s="6">
        <v>45</v>
      </c>
      <c r="J2265" s="6">
        <f t="shared" si="35"/>
        <v>4.4999999999999998E-2</v>
      </c>
      <c r="K2265" s="6">
        <v>1</v>
      </c>
      <c r="L2265" s="6" t="s">
        <v>330</v>
      </c>
      <c r="M2265" s="6" t="s">
        <v>18</v>
      </c>
      <c r="N2265" s="6" t="s">
        <v>25</v>
      </c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</row>
    <row r="2266" spans="2:32" ht="60" customHeight="1">
      <c r="B2266" s="16">
        <v>2265</v>
      </c>
      <c r="C2266" s="6">
        <v>2556</v>
      </c>
      <c r="D2266" s="22">
        <v>61112090000</v>
      </c>
      <c r="E2266" s="23" t="s">
        <v>731</v>
      </c>
      <c r="F2266" s="27" t="s">
        <v>338</v>
      </c>
      <c r="G2266" s="6" t="s">
        <v>55</v>
      </c>
      <c r="H2266" s="6">
        <v>35</v>
      </c>
      <c r="I2266" s="6">
        <v>35</v>
      </c>
      <c r="J2266" s="6">
        <f t="shared" si="35"/>
        <v>3.5000000000000003E-2</v>
      </c>
      <c r="K2266" s="6">
        <v>1</v>
      </c>
      <c r="L2266" s="6" t="s">
        <v>330</v>
      </c>
      <c r="M2266" s="6" t="s">
        <v>12</v>
      </c>
      <c r="N2266" s="6" t="s">
        <v>25</v>
      </c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</row>
    <row r="2267" spans="2:32" ht="30" customHeight="1">
      <c r="B2267" s="16">
        <v>2266</v>
      </c>
      <c r="C2267" s="6">
        <v>2555</v>
      </c>
      <c r="D2267" s="22">
        <v>62034235000</v>
      </c>
      <c r="E2267" s="23" t="s">
        <v>484</v>
      </c>
      <c r="F2267" s="27" t="s">
        <v>22</v>
      </c>
      <c r="G2267" s="6" t="s">
        <v>23</v>
      </c>
      <c r="H2267" s="6">
        <v>65</v>
      </c>
      <c r="I2267" s="6">
        <v>65</v>
      </c>
      <c r="J2267" s="6">
        <f t="shared" si="35"/>
        <v>6.5000000000000002E-2</v>
      </c>
      <c r="K2267" s="6">
        <v>1</v>
      </c>
      <c r="L2267" s="6" t="s">
        <v>330</v>
      </c>
      <c r="M2267" s="6" t="s">
        <v>18</v>
      </c>
      <c r="N2267" s="6" t="s">
        <v>25</v>
      </c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</row>
    <row r="2268" spans="2:32" ht="90" customHeight="1">
      <c r="B2268" s="16">
        <v>2267</v>
      </c>
      <c r="C2268" s="6">
        <v>2554</v>
      </c>
      <c r="D2268" s="22">
        <v>61112090000</v>
      </c>
      <c r="E2268" s="23" t="s">
        <v>764</v>
      </c>
      <c r="F2268" s="27" t="s">
        <v>351</v>
      </c>
      <c r="G2268" s="6" t="s">
        <v>23</v>
      </c>
      <c r="H2268" s="6">
        <v>120</v>
      </c>
      <c r="I2268" s="6">
        <v>120</v>
      </c>
      <c r="J2268" s="6">
        <f t="shared" si="35"/>
        <v>0.12</v>
      </c>
      <c r="K2268" s="6">
        <v>1</v>
      </c>
      <c r="L2268" s="6" t="s">
        <v>330</v>
      </c>
      <c r="M2268" s="6" t="s">
        <v>48</v>
      </c>
      <c r="N2268" s="6" t="s">
        <v>25</v>
      </c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</row>
    <row r="2269" spans="2:32" ht="60" customHeight="1">
      <c r="B2269" s="16">
        <v>2268</v>
      </c>
      <c r="C2269" s="6">
        <v>2553</v>
      </c>
      <c r="D2269" s="22">
        <v>61046200000</v>
      </c>
      <c r="E2269" s="23" t="s">
        <v>765</v>
      </c>
      <c r="F2269" s="27" t="s">
        <v>352</v>
      </c>
      <c r="G2269" s="6" t="s">
        <v>55</v>
      </c>
      <c r="H2269" s="6">
        <v>155</v>
      </c>
      <c r="I2269" s="6">
        <v>155</v>
      </c>
      <c r="J2269" s="6">
        <f t="shared" si="35"/>
        <v>0.155</v>
      </c>
      <c r="K2269" s="6">
        <v>1</v>
      </c>
      <c r="L2269" s="6" t="s">
        <v>330</v>
      </c>
      <c r="M2269" s="6" t="s">
        <v>48</v>
      </c>
      <c r="N2269" s="6" t="s">
        <v>25</v>
      </c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</row>
    <row r="2270" spans="2:32" ht="90" customHeight="1">
      <c r="B2270" s="16">
        <v>2269</v>
      </c>
      <c r="C2270" s="6">
        <v>2552</v>
      </c>
      <c r="D2270" s="22">
        <v>61112090000</v>
      </c>
      <c r="E2270" s="23" t="s">
        <v>764</v>
      </c>
      <c r="F2270" s="27" t="s">
        <v>351</v>
      </c>
      <c r="G2270" s="6" t="s">
        <v>23</v>
      </c>
      <c r="H2270" s="6">
        <v>95</v>
      </c>
      <c r="I2270" s="6">
        <v>95</v>
      </c>
      <c r="J2270" s="6">
        <f t="shared" si="35"/>
        <v>9.5000000000000001E-2</v>
      </c>
      <c r="K2270" s="6">
        <v>1</v>
      </c>
      <c r="L2270" s="6" t="s">
        <v>330</v>
      </c>
      <c r="M2270" s="6" t="s">
        <v>48</v>
      </c>
      <c r="N2270" s="6" t="s">
        <v>25</v>
      </c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</row>
    <row r="2271" spans="2:32" ht="60" customHeight="1">
      <c r="B2271" s="16">
        <v>2270</v>
      </c>
      <c r="C2271" s="6">
        <v>2551</v>
      </c>
      <c r="D2271" s="22">
        <v>61112090000</v>
      </c>
      <c r="E2271" s="23" t="s">
        <v>760</v>
      </c>
      <c r="F2271" s="27" t="s">
        <v>349</v>
      </c>
      <c r="G2271" s="6" t="s">
        <v>23</v>
      </c>
      <c r="H2271" s="6">
        <v>90</v>
      </c>
      <c r="I2271" s="6">
        <v>90</v>
      </c>
      <c r="J2271" s="6">
        <f t="shared" ref="J2271:J2334" si="36">I2271/1000</f>
        <v>0.09</v>
      </c>
      <c r="K2271" s="6">
        <v>1</v>
      </c>
      <c r="L2271" s="6" t="s">
        <v>330</v>
      </c>
      <c r="M2271" s="6" t="s">
        <v>48</v>
      </c>
      <c r="N2271" s="6" t="s">
        <v>25</v>
      </c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</row>
    <row r="2272" spans="2:32" ht="30" customHeight="1">
      <c r="B2272" s="16">
        <v>2271</v>
      </c>
      <c r="C2272" s="6">
        <v>2550</v>
      </c>
      <c r="D2272" s="22">
        <v>61091000000</v>
      </c>
      <c r="E2272" s="23" t="s">
        <v>605</v>
      </c>
      <c r="F2272" s="27" t="s">
        <v>46</v>
      </c>
      <c r="G2272" s="6" t="s">
        <v>55</v>
      </c>
      <c r="H2272" s="6">
        <v>165</v>
      </c>
      <c r="I2272" s="6">
        <v>165</v>
      </c>
      <c r="J2272" s="6">
        <f t="shared" si="36"/>
        <v>0.16500000000000001</v>
      </c>
      <c r="K2272" s="6">
        <v>1</v>
      </c>
      <c r="L2272" s="6" t="s">
        <v>330</v>
      </c>
      <c r="M2272" s="6" t="s">
        <v>48</v>
      </c>
      <c r="N2272" s="6" t="s">
        <v>25</v>
      </c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</row>
    <row r="2273" spans="2:32" ht="30" customHeight="1">
      <c r="B2273" s="16">
        <v>2272</v>
      </c>
      <c r="C2273" s="6">
        <v>2549</v>
      </c>
      <c r="D2273" s="22">
        <v>61159699000</v>
      </c>
      <c r="E2273" s="23" t="s">
        <v>766</v>
      </c>
      <c r="F2273" s="27" t="s">
        <v>166</v>
      </c>
      <c r="G2273" s="6" t="s">
        <v>55</v>
      </c>
      <c r="H2273" s="6">
        <v>35</v>
      </c>
      <c r="I2273" s="6">
        <v>35</v>
      </c>
      <c r="J2273" s="6">
        <f t="shared" si="36"/>
        <v>3.5000000000000003E-2</v>
      </c>
      <c r="K2273" s="6">
        <v>1</v>
      </c>
      <c r="L2273" s="6" t="s">
        <v>330</v>
      </c>
      <c r="M2273" s="6" t="s">
        <v>42</v>
      </c>
      <c r="N2273" s="6" t="s">
        <v>36</v>
      </c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</row>
    <row r="2274" spans="2:32" ht="30" customHeight="1">
      <c r="B2274" s="16">
        <v>2273</v>
      </c>
      <c r="C2274" s="6">
        <v>2548</v>
      </c>
      <c r="D2274" s="22">
        <v>61159699000</v>
      </c>
      <c r="E2274" s="23" t="s">
        <v>766</v>
      </c>
      <c r="F2274" s="27" t="s">
        <v>166</v>
      </c>
      <c r="G2274" s="6" t="s">
        <v>55</v>
      </c>
      <c r="H2274" s="6">
        <v>40</v>
      </c>
      <c r="I2274" s="6">
        <v>40</v>
      </c>
      <c r="J2274" s="6">
        <f t="shared" si="36"/>
        <v>0.04</v>
      </c>
      <c r="K2274" s="6">
        <v>1</v>
      </c>
      <c r="L2274" s="6" t="s">
        <v>330</v>
      </c>
      <c r="M2274" s="6" t="s">
        <v>42</v>
      </c>
      <c r="N2274" s="6" t="s">
        <v>36</v>
      </c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</row>
    <row r="2275" spans="2:32" ht="30" customHeight="1">
      <c r="B2275" s="16">
        <v>2274</v>
      </c>
      <c r="C2275" s="6">
        <v>2546</v>
      </c>
      <c r="D2275" s="22">
        <v>61152100000</v>
      </c>
      <c r="E2275" s="23" t="s">
        <v>767</v>
      </c>
      <c r="F2275" s="27" t="s">
        <v>353</v>
      </c>
      <c r="G2275" s="6" t="s">
        <v>55</v>
      </c>
      <c r="H2275" s="6">
        <v>40</v>
      </c>
      <c r="I2275" s="6">
        <v>40</v>
      </c>
      <c r="J2275" s="6">
        <f t="shared" si="36"/>
        <v>0.04</v>
      </c>
      <c r="K2275" s="6">
        <v>1</v>
      </c>
      <c r="L2275" s="6" t="s">
        <v>330</v>
      </c>
      <c r="M2275" s="6" t="s">
        <v>42</v>
      </c>
      <c r="N2275" s="6" t="s">
        <v>36</v>
      </c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</row>
    <row r="2276" spans="2:32" ht="30" customHeight="1">
      <c r="B2276" s="16">
        <v>2275</v>
      </c>
      <c r="C2276" s="6">
        <v>2547</v>
      </c>
      <c r="D2276" s="22">
        <v>61152100000</v>
      </c>
      <c r="E2276" s="23" t="s">
        <v>767</v>
      </c>
      <c r="F2276" s="27" t="s">
        <v>353</v>
      </c>
      <c r="G2276" s="6" t="s">
        <v>55</v>
      </c>
      <c r="H2276" s="6">
        <v>35</v>
      </c>
      <c r="I2276" s="6">
        <v>35</v>
      </c>
      <c r="J2276" s="6">
        <f t="shared" si="36"/>
        <v>3.5000000000000003E-2</v>
      </c>
      <c r="K2276" s="6">
        <v>1</v>
      </c>
      <c r="L2276" s="6" t="s">
        <v>330</v>
      </c>
      <c r="M2276" s="6" t="s">
        <v>42</v>
      </c>
      <c r="N2276" s="6" t="s">
        <v>36</v>
      </c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</row>
    <row r="2277" spans="2:32" ht="30" customHeight="1">
      <c r="B2277" s="16">
        <v>2276</v>
      </c>
      <c r="C2277" s="6">
        <v>2545</v>
      </c>
      <c r="D2277" s="22">
        <v>61159699000</v>
      </c>
      <c r="E2277" s="23" t="s">
        <v>766</v>
      </c>
      <c r="F2277" s="27" t="s">
        <v>166</v>
      </c>
      <c r="G2277" s="6" t="s">
        <v>55</v>
      </c>
      <c r="H2277" s="6">
        <v>20</v>
      </c>
      <c r="I2277" s="6">
        <v>20</v>
      </c>
      <c r="J2277" s="6">
        <f t="shared" si="36"/>
        <v>0.02</v>
      </c>
      <c r="K2277" s="6">
        <v>1</v>
      </c>
      <c r="L2277" s="6" t="s">
        <v>330</v>
      </c>
      <c r="M2277" s="6" t="s">
        <v>42</v>
      </c>
      <c r="N2277" s="6" t="s">
        <v>354</v>
      </c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</row>
    <row r="2278" spans="2:32" ht="30" customHeight="1">
      <c r="B2278" s="16">
        <v>2277</v>
      </c>
      <c r="C2278" s="6">
        <v>2544</v>
      </c>
      <c r="D2278" s="22">
        <v>61159699000</v>
      </c>
      <c r="E2278" s="23" t="s">
        <v>766</v>
      </c>
      <c r="F2278" s="27" t="s">
        <v>166</v>
      </c>
      <c r="G2278" s="6" t="s">
        <v>55</v>
      </c>
      <c r="H2278" s="6">
        <v>25</v>
      </c>
      <c r="I2278" s="6">
        <v>25</v>
      </c>
      <c r="J2278" s="6">
        <f t="shared" si="36"/>
        <v>2.5000000000000001E-2</v>
      </c>
      <c r="K2278" s="6">
        <v>1</v>
      </c>
      <c r="L2278" s="6" t="s">
        <v>330</v>
      </c>
      <c r="M2278" s="6" t="s">
        <v>42</v>
      </c>
      <c r="N2278" s="6" t="s">
        <v>355</v>
      </c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</row>
    <row r="2279" spans="2:32" ht="30" customHeight="1">
      <c r="B2279" s="16">
        <v>2278</v>
      </c>
      <c r="C2279" s="6">
        <v>2542</v>
      </c>
      <c r="D2279" s="22">
        <v>61152100000</v>
      </c>
      <c r="E2279" s="23" t="s">
        <v>767</v>
      </c>
      <c r="F2279" s="27" t="s">
        <v>353</v>
      </c>
      <c r="G2279" s="6" t="s">
        <v>55</v>
      </c>
      <c r="H2279" s="6">
        <v>20</v>
      </c>
      <c r="I2279" s="6">
        <v>20</v>
      </c>
      <c r="J2279" s="6">
        <f t="shared" si="36"/>
        <v>0.02</v>
      </c>
      <c r="K2279" s="6">
        <v>1</v>
      </c>
      <c r="L2279" s="6" t="s">
        <v>330</v>
      </c>
      <c r="M2279" s="6" t="s">
        <v>42</v>
      </c>
      <c r="N2279" s="6" t="s">
        <v>356</v>
      </c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</row>
    <row r="2280" spans="2:32" ht="30" customHeight="1">
      <c r="B2280" s="16">
        <v>2279</v>
      </c>
      <c r="C2280" s="6">
        <v>2543</v>
      </c>
      <c r="D2280" s="22">
        <v>61152100000</v>
      </c>
      <c r="E2280" s="23" t="s">
        <v>767</v>
      </c>
      <c r="F2280" s="27" t="s">
        <v>353</v>
      </c>
      <c r="G2280" s="6" t="s">
        <v>55</v>
      </c>
      <c r="H2280" s="6">
        <v>25</v>
      </c>
      <c r="I2280" s="6">
        <v>25</v>
      </c>
      <c r="J2280" s="6">
        <f t="shared" si="36"/>
        <v>2.5000000000000001E-2</v>
      </c>
      <c r="K2280" s="6">
        <v>1</v>
      </c>
      <c r="L2280" s="6" t="s">
        <v>330</v>
      </c>
      <c r="M2280" s="6" t="s">
        <v>42</v>
      </c>
      <c r="N2280" s="6" t="s">
        <v>356</v>
      </c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</row>
    <row r="2281" spans="2:32" ht="30" customHeight="1">
      <c r="B2281" s="16">
        <v>2280</v>
      </c>
      <c r="C2281" s="6">
        <v>2541</v>
      </c>
      <c r="D2281" s="22">
        <v>61159699000</v>
      </c>
      <c r="E2281" s="23" t="s">
        <v>766</v>
      </c>
      <c r="F2281" s="27" t="s">
        <v>166</v>
      </c>
      <c r="G2281" s="6" t="s">
        <v>55</v>
      </c>
      <c r="H2281" s="6">
        <v>20</v>
      </c>
      <c r="I2281" s="6">
        <v>20</v>
      </c>
      <c r="J2281" s="6">
        <f t="shared" si="36"/>
        <v>0.02</v>
      </c>
      <c r="K2281" s="6">
        <v>1</v>
      </c>
      <c r="L2281" s="6" t="s">
        <v>330</v>
      </c>
      <c r="M2281" s="6" t="s">
        <v>42</v>
      </c>
      <c r="N2281" s="6" t="s">
        <v>356</v>
      </c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</row>
    <row r="2282" spans="2:32" ht="15" customHeight="1">
      <c r="B2282" s="16">
        <v>2281</v>
      </c>
      <c r="C2282" s="6">
        <v>2519</v>
      </c>
      <c r="D2282" s="67">
        <v>64052099000</v>
      </c>
      <c r="E2282" s="45" t="s">
        <v>498</v>
      </c>
      <c r="F2282" s="27" t="s">
        <v>40</v>
      </c>
      <c r="G2282" s="6" t="s">
        <v>55</v>
      </c>
      <c r="H2282" s="6">
        <v>75</v>
      </c>
      <c r="I2282" s="6">
        <v>75</v>
      </c>
      <c r="J2282" s="6">
        <f t="shared" si="36"/>
        <v>7.4999999999999997E-2</v>
      </c>
      <c r="K2282" s="6">
        <v>1</v>
      </c>
      <c r="L2282" s="6" t="s">
        <v>330</v>
      </c>
      <c r="M2282" s="6" t="s">
        <v>18</v>
      </c>
      <c r="N2282" s="6" t="s">
        <v>357</v>
      </c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</row>
    <row r="2283" spans="2:32" ht="28.15" customHeight="1">
      <c r="B2283" s="16">
        <v>2282</v>
      </c>
      <c r="C2283" s="6">
        <v>2518</v>
      </c>
      <c r="D2283" s="19">
        <v>64029991000</v>
      </c>
      <c r="E2283" s="45" t="s">
        <v>552</v>
      </c>
      <c r="F2283" s="27" t="s">
        <v>40</v>
      </c>
      <c r="G2283" s="6" t="s">
        <v>55</v>
      </c>
      <c r="H2283" s="6">
        <v>60</v>
      </c>
      <c r="I2283" s="6">
        <v>60</v>
      </c>
      <c r="J2283" s="6">
        <f t="shared" si="36"/>
        <v>0.06</v>
      </c>
      <c r="K2283" s="6">
        <v>1</v>
      </c>
      <c r="L2283" s="6" t="s">
        <v>330</v>
      </c>
      <c r="M2283" s="6" t="s">
        <v>18</v>
      </c>
      <c r="N2283" s="27" t="s">
        <v>358</v>
      </c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</row>
    <row r="2284" spans="2:32" ht="36" customHeight="1">
      <c r="B2284" s="16">
        <v>2283</v>
      </c>
      <c r="C2284" s="6">
        <v>2517</v>
      </c>
      <c r="D2284" s="19">
        <v>64029991000</v>
      </c>
      <c r="E2284" s="45" t="s">
        <v>552</v>
      </c>
      <c r="F2284" s="27" t="s">
        <v>40</v>
      </c>
      <c r="G2284" s="6" t="s">
        <v>55</v>
      </c>
      <c r="H2284" s="6">
        <v>60</v>
      </c>
      <c r="I2284" s="6">
        <v>60</v>
      </c>
      <c r="J2284" s="6">
        <f t="shared" si="36"/>
        <v>0.06</v>
      </c>
      <c r="K2284" s="6">
        <v>1</v>
      </c>
      <c r="L2284" s="6" t="s">
        <v>330</v>
      </c>
      <c r="M2284" s="6" t="s">
        <v>18</v>
      </c>
      <c r="N2284" s="27" t="s">
        <v>358</v>
      </c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</row>
    <row r="2285" spans="2:32" ht="30" customHeight="1">
      <c r="B2285" s="16">
        <v>2284</v>
      </c>
      <c r="C2285" s="6">
        <v>2540</v>
      </c>
      <c r="D2285" s="22">
        <v>61091000000</v>
      </c>
      <c r="E2285" s="23" t="s">
        <v>631</v>
      </c>
      <c r="F2285" s="27" t="s">
        <v>46</v>
      </c>
      <c r="G2285" s="6" t="s">
        <v>23</v>
      </c>
      <c r="H2285" s="6">
        <v>50</v>
      </c>
      <c r="I2285" s="6">
        <v>50</v>
      </c>
      <c r="J2285" s="6">
        <f t="shared" si="36"/>
        <v>0.05</v>
      </c>
      <c r="K2285" s="6">
        <v>1</v>
      </c>
      <c r="L2285" s="6" t="s">
        <v>330</v>
      </c>
      <c r="M2285" s="6" t="s">
        <v>18</v>
      </c>
      <c r="N2285" s="6" t="s">
        <v>25</v>
      </c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</row>
    <row r="2286" spans="2:32" ht="30" customHeight="1">
      <c r="B2286" s="16">
        <v>2285</v>
      </c>
      <c r="C2286" s="6">
        <v>2539</v>
      </c>
      <c r="D2286" s="22">
        <v>61091000000</v>
      </c>
      <c r="E2286" s="23" t="s">
        <v>631</v>
      </c>
      <c r="F2286" s="27" t="s">
        <v>46</v>
      </c>
      <c r="G2286" s="6" t="s">
        <v>23</v>
      </c>
      <c r="H2286" s="6">
        <v>40</v>
      </c>
      <c r="I2286" s="6">
        <v>40</v>
      </c>
      <c r="J2286" s="6">
        <f t="shared" si="36"/>
        <v>0.04</v>
      </c>
      <c r="K2286" s="6">
        <v>1</v>
      </c>
      <c r="L2286" s="6" t="s">
        <v>330</v>
      </c>
      <c r="M2286" s="6" t="s">
        <v>18</v>
      </c>
      <c r="N2286" s="6" t="s">
        <v>25</v>
      </c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</row>
    <row r="2287" spans="2:32" ht="60" customHeight="1">
      <c r="B2287" s="16">
        <v>2286</v>
      </c>
      <c r="C2287" s="6">
        <v>2538</v>
      </c>
      <c r="D2287" s="22">
        <v>61112090000</v>
      </c>
      <c r="E2287" s="23" t="s">
        <v>731</v>
      </c>
      <c r="F2287" s="27" t="s">
        <v>338</v>
      </c>
      <c r="G2287" s="6" t="s">
        <v>55</v>
      </c>
      <c r="H2287" s="6">
        <v>35</v>
      </c>
      <c r="I2287" s="6">
        <v>35</v>
      </c>
      <c r="J2287" s="6">
        <f t="shared" si="36"/>
        <v>3.5000000000000003E-2</v>
      </c>
      <c r="K2287" s="6">
        <v>1</v>
      </c>
      <c r="L2287" s="6" t="s">
        <v>330</v>
      </c>
      <c r="M2287" s="6" t="s">
        <v>12</v>
      </c>
      <c r="N2287" s="6" t="s">
        <v>25</v>
      </c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</row>
    <row r="2288" spans="2:32" ht="30" customHeight="1">
      <c r="B2288" s="16">
        <v>2287</v>
      </c>
      <c r="C2288" s="6">
        <v>2537</v>
      </c>
      <c r="D2288" s="22">
        <v>61034200090</v>
      </c>
      <c r="E2288" s="23" t="s">
        <v>512</v>
      </c>
      <c r="F2288" s="27" t="s">
        <v>69</v>
      </c>
      <c r="G2288" s="6" t="s">
        <v>23</v>
      </c>
      <c r="H2288" s="6">
        <v>40</v>
      </c>
      <c r="I2288" s="6">
        <v>40</v>
      </c>
      <c r="J2288" s="6">
        <f t="shared" si="36"/>
        <v>0.04</v>
      </c>
      <c r="K2288" s="6">
        <v>1</v>
      </c>
      <c r="L2288" s="6" t="s">
        <v>330</v>
      </c>
      <c r="M2288" s="6" t="s">
        <v>12</v>
      </c>
      <c r="N2288" s="6" t="s">
        <v>25</v>
      </c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</row>
    <row r="2289" spans="2:32" ht="30" customHeight="1">
      <c r="B2289" s="16">
        <v>2288</v>
      </c>
      <c r="C2289" s="6">
        <v>2536</v>
      </c>
      <c r="D2289" s="22">
        <v>61091000000</v>
      </c>
      <c r="E2289" s="23" t="s">
        <v>631</v>
      </c>
      <c r="F2289" s="27" t="s">
        <v>46</v>
      </c>
      <c r="G2289" s="6" t="s">
        <v>23</v>
      </c>
      <c r="H2289" s="6">
        <v>40</v>
      </c>
      <c r="I2289" s="6">
        <v>40</v>
      </c>
      <c r="J2289" s="6">
        <f t="shared" si="36"/>
        <v>0.04</v>
      </c>
      <c r="K2289" s="6">
        <v>1</v>
      </c>
      <c r="L2289" s="6" t="s">
        <v>330</v>
      </c>
      <c r="M2289" s="6" t="s">
        <v>12</v>
      </c>
      <c r="N2289" s="6" t="s">
        <v>25</v>
      </c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</row>
    <row r="2290" spans="2:32" ht="30" customHeight="1">
      <c r="B2290" s="16">
        <v>2289</v>
      </c>
      <c r="C2290" s="6">
        <v>2535</v>
      </c>
      <c r="D2290" s="22">
        <v>65050090000</v>
      </c>
      <c r="E2290" s="23" t="s">
        <v>734</v>
      </c>
      <c r="F2290" s="27" t="s">
        <v>73</v>
      </c>
      <c r="G2290" s="6" t="s">
        <v>23</v>
      </c>
      <c r="H2290" s="6">
        <v>20</v>
      </c>
      <c r="I2290" s="6">
        <v>20</v>
      </c>
      <c r="J2290" s="6">
        <f t="shared" si="36"/>
        <v>0.02</v>
      </c>
      <c r="K2290" s="6">
        <v>1</v>
      </c>
      <c r="L2290" s="6" t="s">
        <v>330</v>
      </c>
      <c r="M2290" s="6" t="s">
        <v>18</v>
      </c>
      <c r="N2290" s="6" t="s">
        <v>25</v>
      </c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</row>
    <row r="2291" spans="2:32" ht="30" customHeight="1">
      <c r="B2291" s="16">
        <v>2290</v>
      </c>
      <c r="C2291" s="6">
        <v>2534</v>
      </c>
      <c r="D2291" s="22">
        <v>61159500000</v>
      </c>
      <c r="E2291" s="23" t="s">
        <v>768</v>
      </c>
      <c r="F2291" s="27" t="s">
        <v>166</v>
      </c>
      <c r="G2291" s="6" t="s">
        <v>23</v>
      </c>
      <c r="H2291" s="6">
        <v>30</v>
      </c>
      <c r="I2291" s="6">
        <v>30</v>
      </c>
      <c r="J2291" s="6">
        <f t="shared" si="36"/>
        <v>0.03</v>
      </c>
      <c r="K2291" s="6">
        <v>1</v>
      </c>
      <c r="L2291" s="6" t="s">
        <v>330</v>
      </c>
      <c r="M2291" s="6" t="s">
        <v>67</v>
      </c>
      <c r="N2291" s="6" t="s">
        <v>25</v>
      </c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</row>
    <row r="2292" spans="2:32" ht="30" customHeight="1">
      <c r="B2292" s="16">
        <v>2291</v>
      </c>
      <c r="C2292" s="6">
        <v>2533</v>
      </c>
      <c r="D2292" s="22">
        <v>61159500000</v>
      </c>
      <c r="E2292" s="23" t="s">
        <v>768</v>
      </c>
      <c r="F2292" s="27" t="s">
        <v>166</v>
      </c>
      <c r="G2292" s="6" t="s">
        <v>23</v>
      </c>
      <c r="H2292" s="6">
        <v>15</v>
      </c>
      <c r="I2292" s="6">
        <v>15</v>
      </c>
      <c r="J2292" s="6">
        <f t="shared" si="36"/>
        <v>1.4999999999999999E-2</v>
      </c>
      <c r="K2292" s="6">
        <v>1</v>
      </c>
      <c r="L2292" s="6" t="s">
        <v>330</v>
      </c>
      <c r="M2292" s="6" t="s">
        <v>67</v>
      </c>
      <c r="N2292" s="6" t="s">
        <v>25</v>
      </c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</row>
    <row r="2293" spans="2:32" ht="45" customHeight="1">
      <c r="B2293" s="16">
        <v>2292</v>
      </c>
      <c r="C2293" s="6">
        <v>2532</v>
      </c>
      <c r="D2293" s="22">
        <v>61159500000</v>
      </c>
      <c r="E2293" s="23" t="s">
        <v>751</v>
      </c>
      <c r="F2293" s="27" t="s">
        <v>344</v>
      </c>
      <c r="G2293" s="6" t="s">
        <v>23</v>
      </c>
      <c r="H2293" s="6">
        <v>35</v>
      </c>
      <c r="I2293" s="6">
        <v>35</v>
      </c>
      <c r="J2293" s="6">
        <f t="shared" si="36"/>
        <v>3.5000000000000003E-2</v>
      </c>
      <c r="K2293" s="6">
        <v>1</v>
      </c>
      <c r="L2293" s="6" t="s">
        <v>330</v>
      </c>
      <c r="M2293" s="6" t="s">
        <v>67</v>
      </c>
      <c r="N2293" s="6" t="s">
        <v>25</v>
      </c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</row>
    <row r="2294" spans="2:32" ht="30" customHeight="1">
      <c r="B2294" s="16">
        <v>2293</v>
      </c>
      <c r="C2294" s="6">
        <v>2531</v>
      </c>
      <c r="D2294" s="22">
        <v>61159500000</v>
      </c>
      <c r="E2294" s="23" t="s">
        <v>748</v>
      </c>
      <c r="F2294" s="27" t="s">
        <v>166</v>
      </c>
      <c r="G2294" s="6" t="s">
        <v>55</v>
      </c>
      <c r="H2294" s="6">
        <v>45</v>
      </c>
      <c r="I2294" s="6">
        <v>45</v>
      </c>
      <c r="J2294" s="6">
        <f t="shared" si="36"/>
        <v>4.4999999999999998E-2</v>
      </c>
      <c r="K2294" s="6">
        <v>1</v>
      </c>
      <c r="L2294" s="6" t="s">
        <v>330</v>
      </c>
      <c r="M2294" s="6" t="s">
        <v>67</v>
      </c>
      <c r="N2294" s="6" t="s">
        <v>25</v>
      </c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</row>
    <row r="2295" spans="2:32" ht="45" customHeight="1">
      <c r="B2295" s="16">
        <v>2294</v>
      </c>
      <c r="C2295" s="6">
        <v>2530</v>
      </c>
      <c r="D2295" s="22">
        <v>61159500000</v>
      </c>
      <c r="E2295" s="23" t="s">
        <v>738</v>
      </c>
      <c r="F2295" s="27" t="s">
        <v>339</v>
      </c>
      <c r="G2295" s="6" t="s">
        <v>55</v>
      </c>
      <c r="H2295" s="6">
        <v>30</v>
      </c>
      <c r="I2295" s="6">
        <v>30</v>
      </c>
      <c r="J2295" s="6">
        <f t="shared" si="36"/>
        <v>0.03</v>
      </c>
      <c r="K2295" s="6">
        <v>1</v>
      </c>
      <c r="L2295" s="6" t="s">
        <v>330</v>
      </c>
      <c r="M2295" s="6" t="s">
        <v>67</v>
      </c>
      <c r="N2295" s="6" t="s">
        <v>25</v>
      </c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</row>
    <row r="2296" spans="2:32" ht="30" customHeight="1">
      <c r="B2296" s="16">
        <v>2295</v>
      </c>
      <c r="C2296" s="6">
        <v>2529</v>
      </c>
      <c r="D2296" s="22">
        <v>61159500000</v>
      </c>
      <c r="E2296" s="23" t="s">
        <v>748</v>
      </c>
      <c r="F2296" s="27" t="s">
        <v>166</v>
      </c>
      <c r="G2296" s="6" t="s">
        <v>55</v>
      </c>
      <c r="H2296" s="6">
        <v>10</v>
      </c>
      <c r="I2296" s="6">
        <v>10</v>
      </c>
      <c r="J2296" s="6">
        <f t="shared" si="36"/>
        <v>0.01</v>
      </c>
      <c r="K2296" s="6">
        <v>1</v>
      </c>
      <c r="L2296" s="6" t="s">
        <v>330</v>
      </c>
      <c r="M2296" s="6" t="s">
        <v>67</v>
      </c>
      <c r="N2296" s="6" t="s">
        <v>25</v>
      </c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</row>
    <row r="2297" spans="2:32" ht="30" customHeight="1">
      <c r="B2297" s="16">
        <v>2296</v>
      </c>
      <c r="C2297" s="6">
        <v>2528</v>
      </c>
      <c r="D2297" s="22">
        <v>61159500000</v>
      </c>
      <c r="E2297" s="23" t="s">
        <v>748</v>
      </c>
      <c r="F2297" s="27" t="s">
        <v>166</v>
      </c>
      <c r="G2297" s="6" t="s">
        <v>55</v>
      </c>
      <c r="H2297" s="6">
        <v>10</v>
      </c>
      <c r="I2297" s="6">
        <v>10</v>
      </c>
      <c r="J2297" s="6">
        <f t="shared" si="36"/>
        <v>0.01</v>
      </c>
      <c r="K2297" s="6">
        <v>1</v>
      </c>
      <c r="L2297" s="6" t="s">
        <v>330</v>
      </c>
      <c r="M2297" s="6" t="s">
        <v>67</v>
      </c>
      <c r="N2297" s="6" t="s">
        <v>25</v>
      </c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</row>
    <row r="2298" spans="2:32" ht="30" customHeight="1">
      <c r="B2298" s="16">
        <v>2297</v>
      </c>
      <c r="C2298" s="6">
        <v>2527</v>
      </c>
      <c r="D2298" s="22">
        <v>61159500000</v>
      </c>
      <c r="E2298" s="23" t="s">
        <v>748</v>
      </c>
      <c r="F2298" s="27" t="s">
        <v>166</v>
      </c>
      <c r="G2298" s="6" t="s">
        <v>55</v>
      </c>
      <c r="H2298" s="6">
        <v>10</v>
      </c>
      <c r="I2298" s="6">
        <v>10</v>
      </c>
      <c r="J2298" s="6">
        <f t="shared" si="36"/>
        <v>0.01</v>
      </c>
      <c r="K2298" s="6">
        <v>1</v>
      </c>
      <c r="L2298" s="6" t="s">
        <v>330</v>
      </c>
      <c r="M2298" s="6" t="s">
        <v>67</v>
      </c>
      <c r="N2298" s="6" t="s">
        <v>25</v>
      </c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</row>
    <row r="2299" spans="2:32" ht="30" customHeight="1">
      <c r="B2299" s="16">
        <v>2298</v>
      </c>
      <c r="C2299" s="6">
        <v>2526</v>
      </c>
      <c r="D2299" s="22">
        <v>65050090000</v>
      </c>
      <c r="E2299" s="23" t="s">
        <v>716</v>
      </c>
      <c r="F2299" s="27" t="s">
        <v>73</v>
      </c>
      <c r="G2299" s="6" t="s">
        <v>55</v>
      </c>
      <c r="H2299" s="6">
        <v>45</v>
      </c>
      <c r="I2299" s="6">
        <v>45</v>
      </c>
      <c r="J2299" s="6">
        <f t="shared" si="36"/>
        <v>4.4999999999999998E-2</v>
      </c>
      <c r="K2299" s="6">
        <v>1</v>
      </c>
      <c r="L2299" s="6" t="s">
        <v>330</v>
      </c>
      <c r="M2299" s="6" t="s">
        <v>18</v>
      </c>
      <c r="N2299" s="6" t="s">
        <v>25</v>
      </c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</row>
    <row r="2300" spans="2:32" ht="45" customHeight="1">
      <c r="B2300" s="16">
        <v>2299</v>
      </c>
      <c r="C2300" s="6">
        <v>2525</v>
      </c>
      <c r="D2300" s="22">
        <v>61178080090</v>
      </c>
      <c r="E2300" s="23" t="s">
        <v>769</v>
      </c>
      <c r="F2300" s="27" t="s">
        <v>350</v>
      </c>
      <c r="G2300" s="6" t="s">
        <v>55</v>
      </c>
      <c r="H2300" s="6">
        <v>5</v>
      </c>
      <c r="I2300" s="6">
        <v>5</v>
      </c>
      <c r="J2300" s="6">
        <f t="shared" si="36"/>
        <v>5.0000000000000001E-3</v>
      </c>
      <c r="K2300" s="6">
        <v>1</v>
      </c>
      <c r="L2300" s="6" t="s">
        <v>330</v>
      </c>
      <c r="M2300" s="6" t="s">
        <v>18</v>
      </c>
      <c r="N2300" s="6" t="s">
        <v>359</v>
      </c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</row>
    <row r="2301" spans="2:32" ht="45" customHeight="1">
      <c r="B2301" s="16">
        <v>2300</v>
      </c>
      <c r="C2301" s="6">
        <v>2524</v>
      </c>
      <c r="D2301" s="22">
        <v>61178080090</v>
      </c>
      <c r="E2301" s="23" t="s">
        <v>769</v>
      </c>
      <c r="F2301" s="27" t="s">
        <v>350</v>
      </c>
      <c r="G2301" s="6" t="s">
        <v>55</v>
      </c>
      <c r="H2301" s="6">
        <v>5</v>
      </c>
      <c r="I2301" s="6">
        <v>5</v>
      </c>
      <c r="J2301" s="6">
        <f t="shared" si="36"/>
        <v>5.0000000000000001E-3</v>
      </c>
      <c r="K2301" s="6">
        <v>1</v>
      </c>
      <c r="L2301" s="6" t="s">
        <v>330</v>
      </c>
      <c r="M2301" s="6" t="s">
        <v>18</v>
      </c>
      <c r="N2301" s="6" t="s">
        <v>359</v>
      </c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</row>
    <row r="2302" spans="2:32" ht="45" customHeight="1">
      <c r="B2302" s="16">
        <v>2301</v>
      </c>
      <c r="C2302" s="6">
        <v>2523</v>
      </c>
      <c r="D2302" s="22">
        <v>61178080090</v>
      </c>
      <c r="E2302" s="23" t="s">
        <v>769</v>
      </c>
      <c r="F2302" s="27" t="s">
        <v>350</v>
      </c>
      <c r="G2302" s="6" t="s">
        <v>55</v>
      </c>
      <c r="H2302" s="6">
        <v>5</v>
      </c>
      <c r="I2302" s="6">
        <v>5</v>
      </c>
      <c r="J2302" s="6">
        <f t="shared" si="36"/>
        <v>5.0000000000000001E-3</v>
      </c>
      <c r="K2302" s="6">
        <v>1</v>
      </c>
      <c r="L2302" s="6" t="s">
        <v>330</v>
      </c>
      <c r="M2302" s="6" t="s">
        <v>18</v>
      </c>
      <c r="N2302" s="6" t="s">
        <v>359</v>
      </c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</row>
    <row r="2303" spans="2:32" ht="45" customHeight="1">
      <c r="B2303" s="16">
        <v>2302</v>
      </c>
      <c r="C2303" s="6">
        <v>2522</v>
      </c>
      <c r="D2303" s="22">
        <v>61178080090</v>
      </c>
      <c r="E2303" s="23" t="s">
        <v>763</v>
      </c>
      <c r="F2303" s="27" t="s">
        <v>350</v>
      </c>
      <c r="G2303" s="6" t="s">
        <v>55</v>
      </c>
      <c r="H2303" s="6">
        <v>25</v>
      </c>
      <c r="I2303" s="6">
        <v>25</v>
      </c>
      <c r="J2303" s="6">
        <f t="shared" si="36"/>
        <v>2.5000000000000001E-2</v>
      </c>
      <c r="K2303" s="6">
        <v>1</v>
      </c>
      <c r="L2303" s="6" t="s">
        <v>330</v>
      </c>
      <c r="M2303" s="6" t="s">
        <v>18</v>
      </c>
      <c r="N2303" s="6" t="s">
        <v>25</v>
      </c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</row>
    <row r="2304" spans="2:32" ht="30" customHeight="1">
      <c r="B2304" s="16">
        <v>2303</v>
      </c>
      <c r="C2304" s="6">
        <v>2521</v>
      </c>
      <c r="D2304" s="22">
        <v>62152000000</v>
      </c>
      <c r="E2304" s="23" t="s">
        <v>770</v>
      </c>
      <c r="F2304" s="27" t="s">
        <v>360</v>
      </c>
      <c r="G2304" s="6" t="s">
        <v>23</v>
      </c>
      <c r="H2304" s="6">
        <v>5</v>
      </c>
      <c r="I2304" s="6">
        <v>5</v>
      </c>
      <c r="J2304" s="6">
        <f t="shared" si="36"/>
        <v>5.0000000000000001E-3</v>
      </c>
      <c r="K2304" s="6">
        <v>1</v>
      </c>
      <c r="L2304" s="6" t="s">
        <v>330</v>
      </c>
      <c r="M2304" s="6" t="s">
        <v>18</v>
      </c>
      <c r="N2304" s="6" t="s">
        <v>25</v>
      </c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</row>
    <row r="2305" spans="2:32" ht="30" customHeight="1">
      <c r="B2305" s="16">
        <v>2304</v>
      </c>
      <c r="C2305" s="6">
        <v>2520</v>
      </c>
      <c r="D2305" s="22">
        <v>61159500000</v>
      </c>
      <c r="E2305" s="23" t="s">
        <v>748</v>
      </c>
      <c r="F2305" s="27" t="s">
        <v>166</v>
      </c>
      <c r="G2305" s="6" t="s">
        <v>55</v>
      </c>
      <c r="H2305" s="6">
        <v>15</v>
      </c>
      <c r="I2305" s="6">
        <v>15</v>
      </c>
      <c r="J2305" s="6">
        <f t="shared" si="36"/>
        <v>1.4999999999999999E-2</v>
      </c>
      <c r="K2305" s="6">
        <v>1</v>
      </c>
      <c r="L2305" s="6" t="s">
        <v>330</v>
      </c>
      <c r="M2305" s="6" t="s">
        <v>18</v>
      </c>
      <c r="N2305" s="6" t="s">
        <v>25</v>
      </c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</row>
    <row r="2306" spans="2:32" ht="15" customHeight="1">
      <c r="B2306" s="16">
        <v>2305</v>
      </c>
      <c r="C2306" s="6">
        <v>2516</v>
      </c>
      <c r="D2306" s="67">
        <v>64052099000</v>
      </c>
      <c r="E2306" s="45" t="s">
        <v>498</v>
      </c>
      <c r="F2306" s="27" t="s">
        <v>40</v>
      </c>
      <c r="G2306" s="6" t="s">
        <v>55</v>
      </c>
      <c r="H2306" s="6">
        <v>80</v>
      </c>
      <c r="I2306" s="6">
        <v>80</v>
      </c>
      <c r="J2306" s="6">
        <f t="shared" si="36"/>
        <v>0.08</v>
      </c>
      <c r="K2306" s="6">
        <v>1</v>
      </c>
      <c r="L2306" s="6" t="s">
        <v>330</v>
      </c>
      <c r="M2306" s="6" t="s">
        <v>67</v>
      </c>
      <c r="N2306" s="6" t="s">
        <v>361</v>
      </c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</row>
    <row r="2307" spans="2:32" ht="15" customHeight="1">
      <c r="B2307" s="16">
        <v>2306</v>
      </c>
      <c r="C2307" s="6">
        <v>2510</v>
      </c>
      <c r="D2307" s="67">
        <v>64052099000</v>
      </c>
      <c r="E2307" s="45" t="s">
        <v>498</v>
      </c>
      <c r="F2307" s="27" t="s">
        <v>40</v>
      </c>
      <c r="G2307" s="6" t="s">
        <v>55</v>
      </c>
      <c r="H2307" s="6">
        <v>70</v>
      </c>
      <c r="I2307" s="6">
        <v>70</v>
      </c>
      <c r="J2307" s="6">
        <f t="shared" si="36"/>
        <v>7.0000000000000007E-2</v>
      </c>
      <c r="K2307" s="6">
        <v>1</v>
      </c>
      <c r="L2307" s="6" t="s">
        <v>330</v>
      </c>
      <c r="M2307" s="6" t="s">
        <v>18</v>
      </c>
      <c r="N2307" s="6" t="s">
        <v>361</v>
      </c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</row>
    <row r="2308" spans="2:32" ht="30" customHeight="1">
      <c r="B2308" s="16">
        <v>2307</v>
      </c>
      <c r="C2308" s="6">
        <v>2484</v>
      </c>
      <c r="D2308" s="22">
        <v>61103091000</v>
      </c>
      <c r="E2308" s="23" t="s">
        <v>481</v>
      </c>
      <c r="F2308" s="27" t="s">
        <v>49</v>
      </c>
      <c r="G2308" s="6" t="s">
        <v>10</v>
      </c>
      <c r="H2308" s="6">
        <v>485</v>
      </c>
      <c r="I2308" s="6">
        <v>485</v>
      </c>
      <c r="J2308" s="6">
        <f t="shared" si="36"/>
        <v>0.48499999999999999</v>
      </c>
      <c r="K2308" s="6">
        <v>1</v>
      </c>
      <c r="L2308" s="6" t="s">
        <v>362</v>
      </c>
      <c r="M2308" s="6" t="s">
        <v>363</v>
      </c>
      <c r="N2308" s="6" t="s">
        <v>113</v>
      </c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</row>
    <row r="2309" spans="2:32" ht="45" customHeight="1">
      <c r="B2309" s="16">
        <v>2308</v>
      </c>
      <c r="C2309" s="6">
        <v>2483</v>
      </c>
      <c r="D2309" s="22">
        <v>62034231000</v>
      </c>
      <c r="E2309" s="23" t="s">
        <v>537</v>
      </c>
      <c r="F2309" s="27" t="s">
        <v>109</v>
      </c>
      <c r="G2309" s="6" t="s">
        <v>10</v>
      </c>
      <c r="H2309" s="6">
        <v>795</v>
      </c>
      <c r="I2309" s="6">
        <v>795</v>
      </c>
      <c r="J2309" s="6">
        <f t="shared" si="36"/>
        <v>0.79500000000000004</v>
      </c>
      <c r="K2309" s="6">
        <v>1</v>
      </c>
      <c r="L2309" s="6" t="s">
        <v>362</v>
      </c>
      <c r="M2309" s="6" t="s">
        <v>363</v>
      </c>
      <c r="N2309" s="6" t="s">
        <v>25</v>
      </c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</row>
    <row r="2310" spans="2:32" ht="45" customHeight="1">
      <c r="B2310" s="16">
        <v>2309</v>
      </c>
      <c r="C2310" s="6">
        <v>2482</v>
      </c>
      <c r="D2310" s="22">
        <v>62046231000</v>
      </c>
      <c r="E2310" s="23" t="s">
        <v>603</v>
      </c>
      <c r="F2310" s="27" t="s">
        <v>109</v>
      </c>
      <c r="G2310" s="6" t="s">
        <v>20</v>
      </c>
      <c r="H2310" s="6">
        <v>830</v>
      </c>
      <c r="I2310" s="6">
        <v>830</v>
      </c>
      <c r="J2310" s="6">
        <f t="shared" si="36"/>
        <v>0.83</v>
      </c>
      <c r="K2310" s="6">
        <v>1</v>
      </c>
      <c r="L2310" s="6" t="s">
        <v>362</v>
      </c>
      <c r="M2310" s="6" t="s">
        <v>363</v>
      </c>
      <c r="N2310" s="6" t="s">
        <v>25</v>
      </c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</row>
    <row r="2311" spans="2:32" ht="39" customHeight="1">
      <c r="B2311" s="16">
        <v>2310</v>
      </c>
      <c r="C2311" s="6">
        <v>2481</v>
      </c>
      <c r="D2311" s="19">
        <v>42022290000</v>
      </c>
      <c r="E2311" s="37" t="s">
        <v>771</v>
      </c>
      <c r="F2311" s="27" t="s">
        <v>120</v>
      </c>
      <c r="G2311" s="6" t="s">
        <v>20</v>
      </c>
      <c r="H2311" s="6">
        <v>235</v>
      </c>
      <c r="I2311" s="6">
        <v>235</v>
      </c>
      <c r="J2311" s="6">
        <f t="shared" si="36"/>
        <v>0.23499999999999999</v>
      </c>
      <c r="K2311" s="6">
        <v>1</v>
      </c>
      <c r="L2311" s="6" t="s">
        <v>362</v>
      </c>
      <c r="M2311" s="6" t="s">
        <v>363</v>
      </c>
      <c r="N2311" s="6" t="s">
        <v>25</v>
      </c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</row>
    <row r="2312" spans="2:32" ht="30" customHeight="1">
      <c r="B2312" s="16">
        <v>2311</v>
      </c>
      <c r="C2312" s="6">
        <v>2480</v>
      </c>
      <c r="D2312" s="22">
        <v>62024000090</v>
      </c>
      <c r="E2312" s="23" t="s">
        <v>503</v>
      </c>
      <c r="F2312" s="27" t="s">
        <v>62</v>
      </c>
      <c r="G2312" s="6" t="s">
        <v>20</v>
      </c>
      <c r="H2312" s="6">
        <v>615</v>
      </c>
      <c r="I2312" s="6">
        <v>615</v>
      </c>
      <c r="J2312" s="6">
        <f t="shared" si="36"/>
        <v>0.61499999999999999</v>
      </c>
      <c r="K2312" s="6">
        <v>1</v>
      </c>
      <c r="L2312" s="6" t="s">
        <v>362</v>
      </c>
      <c r="M2312" s="6" t="s">
        <v>363</v>
      </c>
      <c r="N2312" s="6" t="s">
        <v>36</v>
      </c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</row>
    <row r="2313" spans="2:32" ht="30" customHeight="1">
      <c r="B2313" s="16">
        <v>2312</v>
      </c>
      <c r="C2313" s="6">
        <v>2479</v>
      </c>
      <c r="D2313" s="22">
        <v>61102091000</v>
      </c>
      <c r="E2313" s="23" t="s">
        <v>488</v>
      </c>
      <c r="F2313" s="27" t="s">
        <v>49</v>
      </c>
      <c r="G2313" s="6" t="s">
        <v>10</v>
      </c>
      <c r="H2313" s="6">
        <v>285</v>
      </c>
      <c r="I2313" s="6">
        <v>285</v>
      </c>
      <c r="J2313" s="6">
        <f t="shared" si="36"/>
        <v>0.28499999999999998</v>
      </c>
      <c r="K2313" s="6">
        <v>1</v>
      </c>
      <c r="L2313" s="6" t="s">
        <v>362</v>
      </c>
      <c r="M2313" s="6" t="s">
        <v>363</v>
      </c>
      <c r="N2313" s="6" t="s">
        <v>25</v>
      </c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</row>
    <row r="2314" spans="2:32" ht="30" customHeight="1">
      <c r="B2314" s="16">
        <v>2313</v>
      </c>
      <c r="C2314" s="6">
        <v>2478</v>
      </c>
      <c r="D2314" s="22">
        <v>62046318000</v>
      </c>
      <c r="E2314" s="23" t="s">
        <v>511</v>
      </c>
      <c r="F2314" s="27" t="s">
        <v>22</v>
      </c>
      <c r="G2314" s="6" t="s">
        <v>20</v>
      </c>
      <c r="H2314" s="6">
        <v>405</v>
      </c>
      <c r="I2314" s="6">
        <v>405</v>
      </c>
      <c r="J2314" s="6">
        <f t="shared" si="36"/>
        <v>0.40500000000000003</v>
      </c>
      <c r="K2314" s="6">
        <v>1</v>
      </c>
      <c r="L2314" s="6" t="s">
        <v>362</v>
      </c>
      <c r="M2314" s="6" t="s">
        <v>363</v>
      </c>
      <c r="N2314" s="6" t="s">
        <v>36</v>
      </c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</row>
    <row r="2315" spans="2:32" ht="45" customHeight="1">
      <c r="B2315" s="16">
        <v>2314</v>
      </c>
      <c r="C2315" s="6">
        <v>2477</v>
      </c>
      <c r="D2315" s="22">
        <v>61051000000</v>
      </c>
      <c r="E2315" s="23" t="s">
        <v>494</v>
      </c>
      <c r="F2315" s="27" t="s">
        <v>47</v>
      </c>
      <c r="G2315" s="6" t="s">
        <v>10</v>
      </c>
      <c r="H2315" s="6">
        <v>315</v>
      </c>
      <c r="I2315" s="6">
        <v>315</v>
      </c>
      <c r="J2315" s="6">
        <f t="shared" si="36"/>
        <v>0.315</v>
      </c>
      <c r="K2315" s="6">
        <v>1</v>
      </c>
      <c r="L2315" s="6" t="s">
        <v>362</v>
      </c>
      <c r="M2315" s="6" t="s">
        <v>363</v>
      </c>
      <c r="N2315" s="6" t="s">
        <v>25</v>
      </c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</row>
    <row r="2316" spans="2:32" ht="30" customHeight="1">
      <c r="B2316" s="16">
        <v>2315</v>
      </c>
      <c r="C2316" s="6">
        <v>2476</v>
      </c>
      <c r="D2316" s="22">
        <v>61102091000</v>
      </c>
      <c r="E2316" s="23" t="s">
        <v>488</v>
      </c>
      <c r="F2316" s="27" t="s">
        <v>49</v>
      </c>
      <c r="G2316" s="6" t="s">
        <v>10</v>
      </c>
      <c r="H2316" s="6">
        <v>520</v>
      </c>
      <c r="I2316" s="6">
        <v>520</v>
      </c>
      <c r="J2316" s="6">
        <f t="shared" si="36"/>
        <v>0.52</v>
      </c>
      <c r="K2316" s="6">
        <v>1</v>
      </c>
      <c r="L2316" s="6" t="s">
        <v>362</v>
      </c>
      <c r="M2316" s="6" t="s">
        <v>363</v>
      </c>
      <c r="N2316" s="6" t="s">
        <v>25</v>
      </c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</row>
    <row r="2317" spans="2:32" ht="45" customHeight="1">
      <c r="B2317" s="16">
        <v>2316</v>
      </c>
      <c r="C2317" s="6">
        <v>2475</v>
      </c>
      <c r="D2317" s="22">
        <v>61044300000</v>
      </c>
      <c r="E2317" s="23" t="s">
        <v>541</v>
      </c>
      <c r="F2317" s="27" t="s">
        <v>64</v>
      </c>
      <c r="G2317" s="6" t="s">
        <v>20</v>
      </c>
      <c r="H2317" s="6">
        <v>670</v>
      </c>
      <c r="I2317" s="6">
        <v>670</v>
      </c>
      <c r="J2317" s="6">
        <f t="shared" si="36"/>
        <v>0.67</v>
      </c>
      <c r="K2317" s="6">
        <v>1</v>
      </c>
      <c r="L2317" s="6" t="s">
        <v>362</v>
      </c>
      <c r="M2317" s="6" t="s">
        <v>363</v>
      </c>
      <c r="N2317" s="6" t="s">
        <v>364</v>
      </c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</row>
    <row r="2318" spans="2:32" ht="45" customHeight="1">
      <c r="B2318" s="16">
        <v>2317</v>
      </c>
      <c r="C2318" s="6">
        <v>2474</v>
      </c>
      <c r="D2318" s="22">
        <v>62034231000</v>
      </c>
      <c r="E2318" s="23" t="s">
        <v>537</v>
      </c>
      <c r="F2318" s="27" t="s">
        <v>109</v>
      </c>
      <c r="G2318" s="6" t="s">
        <v>10</v>
      </c>
      <c r="H2318" s="6">
        <v>605</v>
      </c>
      <c r="I2318" s="6">
        <v>605</v>
      </c>
      <c r="J2318" s="6">
        <f t="shared" si="36"/>
        <v>0.60499999999999998</v>
      </c>
      <c r="K2318" s="6">
        <v>1</v>
      </c>
      <c r="L2318" s="6" t="s">
        <v>362</v>
      </c>
      <c r="M2318" s="6" t="s">
        <v>363</v>
      </c>
      <c r="N2318" s="6" t="s">
        <v>25</v>
      </c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</row>
    <row r="2319" spans="2:32" ht="60" customHeight="1">
      <c r="B2319" s="16">
        <v>2318</v>
      </c>
      <c r="C2319" s="6">
        <v>2473</v>
      </c>
      <c r="D2319" s="22">
        <v>61044900000</v>
      </c>
      <c r="E2319" s="23" t="s">
        <v>590</v>
      </c>
      <c r="F2319" s="27" t="s">
        <v>64</v>
      </c>
      <c r="G2319" s="6" t="s">
        <v>20</v>
      </c>
      <c r="H2319" s="6">
        <v>395</v>
      </c>
      <c r="I2319" s="6">
        <v>395</v>
      </c>
      <c r="J2319" s="6">
        <f t="shared" si="36"/>
        <v>0.39500000000000002</v>
      </c>
      <c r="K2319" s="6">
        <v>1</v>
      </c>
      <c r="L2319" s="6" t="s">
        <v>362</v>
      </c>
      <c r="M2319" s="6" t="s">
        <v>363</v>
      </c>
      <c r="N2319" s="6" t="s">
        <v>149</v>
      </c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</row>
    <row r="2320" spans="2:32" ht="30" customHeight="1">
      <c r="B2320" s="16">
        <v>2319</v>
      </c>
      <c r="C2320" s="6">
        <v>2472</v>
      </c>
      <c r="D2320" s="22">
        <v>61103099000</v>
      </c>
      <c r="E2320" s="23" t="s">
        <v>502</v>
      </c>
      <c r="F2320" s="27" t="s">
        <v>49</v>
      </c>
      <c r="G2320" s="6" t="s">
        <v>20</v>
      </c>
      <c r="H2320" s="6">
        <v>275</v>
      </c>
      <c r="I2320" s="6">
        <v>275</v>
      </c>
      <c r="J2320" s="6">
        <f t="shared" si="36"/>
        <v>0.27500000000000002</v>
      </c>
      <c r="K2320" s="6">
        <v>1</v>
      </c>
      <c r="L2320" s="6" t="s">
        <v>362</v>
      </c>
      <c r="M2320" s="6" t="s">
        <v>363</v>
      </c>
      <c r="N2320" s="6" t="s">
        <v>365</v>
      </c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</row>
    <row r="2321" spans="2:32" ht="45" customHeight="1">
      <c r="B2321" s="16">
        <v>2320</v>
      </c>
      <c r="C2321" s="6">
        <v>2471</v>
      </c>
      <c r="D2321" s="22">
        <v>62034231000</v>
      </c>
      <c r="E2321" s="23" t="s">
        <v>537</v>
      </c>
      <c r="F2321" s="27" t="s">
        <v>109</v>
      </c>
      <c r="G2321" s="6" t="s">
        <v>10</v>
      </c>
      <c r="H2321" s="6">
        <v>725</v>
      </c>
      <c r="I2321" s="6">
        <v>725</v>
      </c>
      <c r="J2321" s="6">
        <f t="shared" si="36"/>
        <v>0.72499999999999998</v>
      </c>
      <c r="K2321" s="6">
        <v>1</v>
      </c>
      <c r="L2321" s="6" t="s">
        <v>362</v>
      </c>
      <c r="M2321" s="6" t="s">
        <v>363</v>
      </c>
      <c r="N2321" s="6" t="s">
        <v>25</v>
      </c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</row>
    <row r="2322" spans="2:32" ht="45" customHeight="1">
      <c r="B2322" s="16">
        <v>2321</v>
      </c>
      <c r="C2322" s="6">
        <v>2470</v>
      </c>
      <c r="D2322" s="22">
        <v>62034231000</v>
      </c>
      <c r="E2322" s="23" t="s">
        <v>537</v>
      </c>
      <c r="F2322" s="27" t="s">
        <v>109</v>
      </c>
      <c r="G2322" s="6" t="s">
        <v>10</v>
      </c>
      <c r="H2322" s="6">
        <v>760</v>
      </c>
      <c r="I2322" s="6">
        <v>760</v>
      </c>
      <c r="J2322" s="6">
        <f t="shared" si="36"/>
        <v>0.76</v>
      </c>
      <c r="K2322" s="6">
        <v>1</v>
      </c>
      <c r="L2322" s="6" t="s">
        <v>362</v>
      </c>
      <c r="M2322" s="6" t="s">
        <v>363</v>
      </c>
      <c r="N2322" s="6" t="s">
        <v>25</v>
      </c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</row>
    <row r="2323" spans="2:32" ht="30" customHeight="1">
      <c r="B2323" s="16">
        <v>2322</v>
      </c>
      <c r="C2323" s="6">
        <v>2515</v>
      </c>
      <c r="D2323" s="22">
        <v>61103099000</v>
      </c>
      <c r="E2323" s="23" t="s">
        <v>502</v>
      </c>
      <c r="F2323" s="27" t="s">
        <v>49</v>
      </c>
      <c r="G2323" s="6" t="s">
        <v>20</v>
      </c>
      <c r="H2323" s="6">
        <v>580</v>
      </c>
      <c r="I2323" s="6">
        <v>580</v>
      </c>
      <c r="J2323" s="6">
        <f t="shared" si="36"/>
        <v>0.57999999999999996</v>
      </c>
      <c r="K2323" s="6">
        <v>1</v>
      </c>
      <c r="L2323" s="6" t="s">
        <v>362</v>
      </c>
      <c r="M2323" s="6" t="s">
        <v>363</v>
      </c>
      <c r="N2323" s="6" t="s">
        <v>364</v>
      </c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</row>
    <row r="2324" spans="2:32" ht="30" customHeight="1">
      <c r="B2324" s="16">
        <v>2323</v>
      </c>
      <c r="C2324" s="6">
        <v>2514</v>
      </c>
      <c r="D2324" s="22">
        <v>62046239000</v>
      </c>
      <c r="E2324" s="23" t="s">
        <v>510</v>
      </c>
      <c r="F2324" s="27" t="s">
        <v>22</v>
      </c>
      <c r="G2324" s="6" t="s">
        <v>20</v>
      </c>
      <c r="H2324" s="6">
        <v>520</v>
      </c>
      <c r="I2324" s="6">
        <v>520</v>
      </c>
      <c r="J2324" s="6">
        <f t="shared" si="36"/>
        <v>0.52</v>
      </c>
      <c r="K2324" s="6">
        <v>1</v>
      </c>
      <c r="L2324" s="6" t="s">
        <v>362</v>
      </c>
      <c r="M2324" s="6" t="s">
        <v>363</v>
      </c>
      <c r="N2324" s="6" t="s">
        <v>25</v>
      </c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</row>
    <row r="2325" spans="2:32" ht="30" customHeight="1">
      <c r="B2325" s="16">
        <v>2324</v>
      </c>
      <c r="C2325" s="6">
        <v>2513</v>
      </c>
      <c r="D2325" s="22">
        <v>61043300000</v>
      </c>
      <c r="E2325" s="23" t="s">
        <v>507</v>
      </c>
      <c r="F2325" s="27" t="s">
        <v>58</v>
      </c>
      <c r="G2325" s="6" t="s">
        <v>20</v>
      </c>
      <c r="H2325" s="6">
        <v>430</v>
      </c>
      <c r="I2325" s="6">
        <v>430</v>
      </c>
      <c r="J2325" s="6">
        <f t="shared" si="36"/>
        <v>0.43</v>
      </c>
      <c r="K2325" s="6">
        <v>1</v>
      </c>
      <c r="L2325" s="6" t="s">
        <v>362</v>
      </c>
      <c r="M2325" s="6" t="s">
        <v>363</v>
      </c>
      <c r="N2325" s="6" t="s">
        <v>36</v>
      </c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</row>
    <row r="2326" spans="2:32" ht="45" customHeight="1">
      <c r="B2326" s="16">
        <v>2325</v>
      </c>
      <c r="C2326" s="6">
        <v>2512</v>
      </c>
      <c r="D2326" s="22">
        <v>62014000000</v>
      </c>
      <c r="E2326" s="23" t="s">
        <v>536</v>
      </c>
      <c r="F2326" s="27" t="s">
        <v>62</v>
      </c>
      <c r="G2326" s="6" t="s">
        <v>10</v>
      </c>
      <c r="H2326" s="6">
        <v>1050</v>
      </c>
      <c r="I2326" s="6">
        <v>1050</v>
      </c>
      <c r="J2326" s="6">
        <f t="shared" si="36"/>
        <v>1.05</v>
      </c>
      <c r="K2326" s="6">
        <v>1</v>
      </c>
      <c r="L2326" s="6" t="s">
        <v>362</v>
      </c>
      <c r="M2326" s="6" t="s">
        <v>363</v>
      </c>
      <c r="N2326" s="6" t="s">
        <v>36</v>
      </c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</row>
    <row r="2327" spans="2:32" ht="30" customHeight="1">
      <c r="B2327" s="16">
        <v>2326</v>
      </c>
      <c r="C2327" s="6">
        <v>2511</v>
      </c>
      <c r="D2327" s="22">
        <v>61103099000</v>
      </c>
      <c r="E2327" s="23" t="s">
        <v>502</v>
      </c>
      <c r="F2327" s="27" t="s">
        <v>49</v>
      </c>
      <c r="G2327" s="6" t="s">
        <v>20</v>
      </c>
      <c r="H2327" s="6">
        <v>670</v>
      </c>
      <c r="I2327" s="6">
        <v>670</v>
      </c>
      <c r="J2327" s="6">
        <f t="shared" si="36"/>
        <v>0.67</v>
      </c>
      <c r="K2327" s="6">
        <v>1</v>
      </c>
      <c r="L2327" s="6" t="s">
        <v>362</v>
      </c>
      <c r="M2327" s="6" t="s">
        <v>363</v>
      </c>
      <c r="N2327" s="6" t="s">
        <v>36</v>
      </c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</row>
    <row r="2328" spans="2:32" ht="30" customHeight="1">
      <c r="B2328" s="16">
        <v>2327</v>
      </c>
      <c r="C2328" s="6">
        <v>2509</v>
      </c>
      <c r="D2328" s="22">
        <v>61103099000</v>
      </c>
      <c r="E2328" s="23" t="s">
        <v>502</v>
      </c>
      <c r="F2328" s="27" t="s">
        <v>49</v>
      </c>
      <c r="G2328" s="6" t="s">
        <v>20</v>
      </c>
      <c r="H2328" s="6">
        <v>430</v>
      </c>
      <c r="I2328" s="6">
        <v>430</v>
      </c>
      <c r="J2328" s="6">
        <f t="shared" si="36"/>
        <v>0.43</v>
      </c>
      <c r="K2328" s="6">
        <v>1</v>
      </c>
      <c r="L2328" s="6" t="s">
        <v>362</v>
      </c>
      <c r="M2328" s="6" t="s">
        <v>363</v>
      </c>
      <c r="N2328" s="6" t="s">
        <v>366</v>
      </c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</row>
    <row r="2329" spans="2:32" ht="45" customHeight="1">
      <c r="B2329" s="16">
        <v>2328</v>
      </c>
      <c r="C2329" s="6">
        <v>2508</v>
      </c>
      <c r="D2329" s="22">
        <v>61044300000</v>
      </c>
      <c r="E2329" s="23" t="s">
        <v>541</v>
      </c>
      <c r="F2329" s="27" t="s">
        <v>64</v>
      </c>
      <c r="G2329" s="6" t="s">
        <v>20</v>
      </c>
      <c r="H2329" s="6">
        <v>860</v>
      </c>
      <c r="I2329" s="6">
        <v>860</v>
      </c>
      <c r="J2329" s="6">
        <f t="shared" si="36"/>
        <v>0.86</v>
      </c>
      <c r="K2329" s="6">
        <v>1</v>
      </c>
      <c r="L2329" s="6" t="s">
        <v>362</v>
      </c>
      <c r="M2329" s="6" t="s">
        <v>363</v>
      </c>
      <c r="N2329" s="6" t="s">
        <v>36</v>
      </c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</row>
    <row r="2330" spans="2:32" ht="30" customHeight="1">
      <c r="B2330" s="16">
        <v>2329</v>
      </c>
      <c r="C2330" s="6">
        <v>2507</v>
      </c>
      <c r="D2330" s="22">
        <v>62046239000</v>
      </c>
      <c r="E2330" s="23" t="s">
        <v>510</v>
      </c>
      <c r="F2330" s="27" t="s">
        <v>22</v>
      </c>
      <c r="G2330" s="6" t="s">
        <v>20</v>
      </c>
      <c r="H2330" s="6">
        <v>445</v>
      </c>
      <c r="I2330" s="6">
        <v>445</v>
      </c>
      <c r="J2330" s="6">
        <f t="shared" si="36"/>
        <v>0.44500000000000001</v>
      </c>
      <c r="K2330" s="6">
        <v>1</v>
      </c>
      <c r="L2330" s="6" t="s">
        <v>362</v>
      </c>
      <c r="M2330" s="6" t="s">
        <v>363</v>
      </c>
      <c r="N2330" s="6" t="s">
        <v>25</v>
      </c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</row>
    <row r="2331" spans="2:32" ht="30" customHeight="1">
      <c r="B2331" s="16">
        <v>2330</v>
      </c>
      <c r="C2331" s="6">
        <v>2506</v>
      </c>
      <c r="D2331" s="22">
        <v>61102099000</v>
      </c>
      <c r="E2331" s="23" t="s">
        <v>612</v>
      </c>
      <c r="F2331" s="27" t="s">
        <v>49</v>
      </c>
      <c r="G2331" s="6" t="s">
        <v>20</v>
      </c>
      <c r="H2331" s="6">
        <v>460</v>
      </c>
      <c r="I2331" s="6">
        <v>460</v>
      </c>
      <c r="J2331" s="6">
        <f t="shared" si="36"/>
        <v>0.46</v>
      </c>
      <c r="K2331" s="6">
        <v>1</v>
      </c>
      <c r="L2331" s="6" t="s">
        <v>362</v>
      </c>
      <c r="M2331" s="6" t="s">
        <v>363</v>
      </c>
      <c r="N2331" s="6" t="s">
        <v>25</v>
      </c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</row>
    <row r="2332" spans="2:32" ht="45" customHeight="1">
      <c r="B2332" s="16">
        <v>2331</v>
      </c>
      <c r="C2332" s="6">
        <v>2505</v>
      </c>
      <c r="D2332" s="22">
        <v>61101290090</v>
      </c>
      <c r="E2332" s="23" t="s">
        <v>772</v>
      </c>
      <c r="F2332" s="31" t="s">
        <v>49</v>
      </c>
      <c r="G2332" s="21" t="s">
        <v>20</v>
      </c>
      <c r="H2332" s="6">
        <v>575</v>
      </c>
      <c r="I2332" s="6">
        <v>575</v>
      </c>
      <c r="J2332" s="21">
        <f t="shared" si="36"/>
        <v>0.57499999999999996</v>
      </c>
      <c r="K2332" s="21">
        <v>1</v>
      </c>
      <c r="L2332" s="21" t="s">
        <v>362</v>
      </c>
      <c r="M2332" s="21" t="s">
        <v>363</v>
      </c>
      <c r="N2332" s="21" t="s">
        <v>367</v>
      </c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</row>
    <row r="2333" spans="2:32" ht="30" customHeight="1">
      <c r="B2333" s="16">
        <v>2332</v>
      </c>
      <c r="C2333" s="6">
        <v>2504</v>
      </c>
      <c r="D2333" s="22">
        <v>62046318000</v>
      </c>
      <c r="E2333" s="23" t="s">
        <v>511</v>
      </c>
      <c r="F2333" s="27" t="s">
        <v>22</v>
      </c>
      <c r="G2333" s="6" t="s">
        <v>20</v>
      </c>
      <c r="H2333" s="6">
        <v>355</v>
      </c>
      <c r="I2333" s="6">
        <v>355</v>
      </c>
      <c r="J2333" s="6">
        <f t="shared" si="36"/>
        <v>0.35499999999999998</v>
      </c>
      <c r="K2333" s="6">
        <v>1</v>
      </c>
      <c r="L2333" s="6" t="s">
        <v>362</v>
      </c>
      <c r="M2333" s="6" t="s">
        <v>363</v>
      </c>
      <c r="N2333" s="6" t="s">
        <v>36</v>
      </c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</row>
    <row r="2334" spans="2:32" ht="30" customHeight="1">
      <c r="B2334" s="16">
        <v>2333</v>
      </c>
      <c r="C2334" s="6">
        <v>2503</v>
      </c>
      <c r="D2334" s="22">
        <v>62034319000</v>
      </c>
      <c r="E2334" s="23" t="s">
        <v>583</v>
      </c>
      <c r="F2334" s="27" t="s">
        <v>22</v>
      </c>
      <c r="G2334" s="6" t="s">
        <v>10</v>
      </c>
      <c r="H2334" s="6">
        <v>510</v>
      </c>
      <c r="I2334" s="6">
        <v>510</v>
      </c>
      <c r="J2334" s="6">
        <f t="shared" si="36"/>
        <v>0.51</v>
      </c>
      <c r="K2334" s="6">
        <v>1</v>
      </c>
      <c r="L2334" s="6" t="s">
        <v>362</v>
      </c>
      <c r="M2334" s="6" t="s">
        <v>363</v>
      </c>
      <c r="N2334" s="6" t="s">
        <v>36</v>
      </c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</row>
    <row r="2335" spans="2:32" ht="45" customHeight="1">
      <c r="B2335" s="16">
        <v>2334</v>
      </c>
      <c r="C2335" s="6">
        <v>2502</v>
      </c>
      <c r="D2335" s="22">
        <v>62034231000</v>
      </c>
      <c r="E2335" s="23" t="s">
        <v>537</v>
      </c>
      <c r="F2335" s="27" t="s">
        <v>109</v>
      </c>
      <c r="G2335" s="6" t="s">
        <v>10</v>
      </c>
      <c r="H2335" s="6">
        <v>440</v>
      </c>
      <c r="I2335" s="6">
        <v>440</v>
      </c>
      <c r="J2335" s="6">
        <f t="shared" ref="J2335:J2398" si="37">I2335/1000</f>
        <v>0.44</v>
      </c>
      <c r="K2335" s="6">
        <v>1</v>
      </c>
      <c r="L2335" s="6" t="s">
        <v>362</v>
      </c>
      <c r="M2335" s="6" t="s">
        <v>363</v>
      </c>
      <c r="N2335" s="6" t="s">
        <v>25</v>
      </c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</row>
    <row r="2336" spans="2:32" ht="30" customHeight="1">
      <c r="B2336" s="16">
        <v>2335</v>
      </c>
      <c r="C2336" s="6">
        <v>2501</v>
      </c>
      <c r="D2336" s="22">
        <v>61103091000</v>
      </c>
      <c r="E2336" s="23" t="s">
        <v>570</v>
      </c>
      <c r="F2336" s="27" t="s">
        <v>155</v>
      </c>
      <c r="G2336" s="6" t="s">
        <v>10</v>
      </c>
      <c r="H2336" s="6">
        <v>725</v>
      </c>
      <c r="I2336" s="6">
        <v>725</v>
      </c>
      <c r="J2336" s="6">
        <f t="shared" si="37"/>
        <v>0.72499999999999998</v>
      </c>
      <c r="K2336" s="6">
        <v>1</v>
      </c>
      <c r="L2336" s="6" t="s">
        <v>362</v>
      </c>
      <c r="M2336" s="6" t="s">
        <v>363</v>
      </c>
      <c r="N2336" s="6" t="s">
        <v>36</v>
      </c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</row>
    <row r="2337" spans="2:32" ht="45" customHeight="1">
      <c r="B2337" s="16">
        <v>2336</v>
      </c>
      <c r="C2337" s="6">
        <v>2500</v>
      </c>
      <c r="D2337" s="22">
        <v>62034231000</v>
      </c>
      <c r="E2337" s="23" t="s">
        <v>537</v>
      </c>
      <c r="F2337" s="27" t="s">
        <v>109</v>
      </c>
      <c r="G2337" s="6" t="s">
        <v>10</v>
      </c>
      <c r="H2337" s="6">
        <v>830</v>
      </c>
      <c r="I2337" s="6">
        <v>830</v>
      </c>
      <c r="J2337" s="6">
        <f t="shared" si="37"/>
        <v>0.83</v>
      </c>
      <c r="K2337" s="6">
        <v>1</v>
      </c>
      <c r="L2337" s="6" t="s">
        <v>362</v>
      </c>
      <c r="M2337" s="6" t="s">
        <v>363</v>
      </c>
      <c r="N2337" s="6" t="s">
        <v>25</v>
      </c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</row>
    <row r="2338" spans="2:32" ht="45" customHeight="1">
      <c r="B2338" s="16">
        <v>2337</v>
      </c>
      <c r="C2338" s="6">
        <v>2499</v>
      </c>
      <c r="D2338" s="22">
        <v>62046231000</v>
      </c>
      <c r="E2338" s="23" t="s">
        <v>603</v>
      </c>
      <c r="F2338" s="27" t="s">
        <v>109</v>
      </c>
      <c r="G2338" s="6" t="s">
        <v>20</v>
      </c>
      <c r="H2338" s="6">
        <v>440</v>
      </c>
      <c r="I2338" s="6">
        <v>440</v>
      </c>
      <c r="J2338" s="6">
        <f t="shared" si="37"/>
        <v>0.44</v>
      </c>
      <c r="K2338" s="6">
        <v>1</v>
      </c>
      <c r="L2338" s="6" t="s">
        <v>362</v>
      </c>
      <c r="M2338" s="6" t="s">
        <v>363</v>
      </c>
      <c r="N2338" s="6" t="s">
        <v>25</v>
      </c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</row>
    <row r="2339" spans="2:32" ht="45" customHeight="1">
      <c r="B2339" s="16">
        <v>2338</v>
      </c>
      <c r="C2339" s="6">
        <v>2498</v>
      </c>
      <c r="D2339" s="22">
        <v>62046231000</v>
      </c>
      <c r="E2339" s="23" t="s">
        <v>603</v>
      </c>
      <c r="F2339" s="27" t="s">
        <v>109</v>
      </c>
      <c r="G2339" s="6" t="s">
        <v>20</v>
      </c>
      <c r="H2339" s="6">
        <v>470</v>
      </c>
      <c r="I2339" s="6">
        <v>470</v>
      </c>
      <c r="J2339" s="6">
        <f t="shared" si="37"/>
        <v>0.47</v>
      </c>
      <c r="K2339" s="6">
        <v>1</v>
      </c>
      <c r="L2339" s="6" t="s">
        <v>362</v>
      </c>
      <c r="M2339" s="6" t="s">
        <v>363</v>
      </c>
      <c r="N2339" s="6" t="s">
        <v>25</v>
      </c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</row>
    <row r="2340" spans="2:32" ht="45" customHeight="1">
      <c r="B2340" s="16">
        <v>2339</v>
      </c>
      <c r="C2340" s="6">
        <v>2497</v>
      </c>
      <c r="D2340" s="22">
        <v>62034231000</v>
      </c>
      <c r="E2340" s="23" t="s">
        <v>537</v>
      </c>
      <c r="F2340" s="27" t="s">
        <v>109</v>
      </c>
      <c r="G2340" s="6" t="s">
        <v>10</v>
      </c>
      <c r="H2340" s="6">
        <v>765</v>
      </c>
      <c r="I2340" s="6">
        <v>765</v>
      </c>
      <c r="J2340" s="6">
        <f t="shared" si="37"/>
        <v>0.76500000000000001</v>
      </c>
      <c r="K2340" s="6">
        <v>1</v>
      </c>
      <c r="L2340" s="6" t="s">
        <v>362</v>
      </c>
      <c r="M2340" s="6" t="s">
        <v>363</v>
      </c>
      <c r="N2340" s="6" t="s">
        <v>25</v>
      </c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</row>
    <row r="2341" spans="2:32" ht="45" customHeight="1">
      <c r="B2341" s="16">
        <v>2340</v>
      </c>
      <c r="C2341" s="6">
        <v>2496</v>
      </c>
      <c r="D2341" s="22">
        <v>62034231000</v>
      </c>
      <c r="E2341" s="23" t="s">
        <v>537</v>
      </c>
      <c r="F2341" s="27" t="s">
        <v>109</v>
      </c>
      <c r="G2341" s="6" t="s">
        <v>10</v>
      </c>
      <c r="H2341" s="6">
        <v>570</v>
      </c>
      <c r="I2341" s="6">
        <v>570</v>
      </c>
      <c r="J2341" s="6">
        <f t="shared" si="37"/>
        <v>0.56999999999999995</v>
      </c>
      <c r="K2341" s="6">
        <v>1</v>
      </c>
      <c r="L2341" s="6" t="s">
        <v>362</v>
      </c>
      <c r="M2341" s="6" t="s">
        <v>363</v>
      </c>
      <c r="N2341" s="6" t="s">
        <v>25</v>
      </c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</row>
    <row r="2342" spans="2:32" ht="30" customHeight="1">
      <c r="B2342" s="16">
        <v>2341</v>
      </c>
      <c r="C2342" s="6">
        <v>2495</v>
      </c>
      <c r="D2342" s="22">
        <v>62034235000</v>
      </c>
      <c r="E2342" s="23" t="s">
        <v>548</v>
      </c>
      <c r="F2342" s="27" t="s">
        <v>22</v>
      </c>
      <c r="G2342" s="6" t="s">
        <v>10</v>
      </c>
      <c r="H2342" s="6">
        <v>590</v>
      </c>
      <c r="I2342" s="6">
        <v>590</v>
      </c>
      <c r="J2342" s="6">
        <f t="shared" si="37"/>
        <v>0.59</v>
      </c>
      <c r="K2342" s="6">
        <v>1</v>
      </c>
      <c r="L2342" s="6" t="s">
        <v>362</v>
      </c>
      <c r="M2342" s="6" t="s">
        <v>363</v>
      </c>
      <c r="N2342" s="6" t="s">
        <v>25</v>
      </c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</row>
    <row r="2343" spans="2:32" ht="45" customHeight="1">
      <c r="B2343" s="16">
        <v>2342</v>
      </c>
      <c r="C2343" s="6">
        <v>2494</v>
      </c>
      <c r="D2343" s="22">
        <v>62034231000</v>
      </c>
      <c r="E2343" s="23" t="s">
        <v>537</v>
      </c>
      <c r="F2343" s="27" t="s">
        <v>109</v>
      </c>
      <c r="G2343" s="6" t="s">
        <v>10</v>
      </c>
      <c r="H2343" s="6">
        <v>870</v>
      </c>
      <c r="I2343" s="6">
        <v>870</v>
      </c>
      <c r="J2343" s="6">
        <f t="shared" si="37"/>
        <v>0.87</v>
      </c>
      <c r="K2343" s="6">
        <v>1</v>
      </c>
      <c r="L2343" s="6" t="s">
        <v>362</v>
      </c>
      <c r="M2343" s="6" t="s">
        <v>363</v>
      </c>
      <c r="N2343" s="6" t="s">
        <v>25</v>
      </c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</row>
    <row r="2344" spans="2:32" ht="30" customHeight="1">
      <c r="B2344" s="16">
        <v>2343</v>
      </c>
      <c r="C2344" s="6">
        <v>2493</v>
      </c>
      <c r="D2344" s="22">
        <v>62034235000</v>
      </c>
      <c r="E2344" s="23" t="s">
        <v>548</v>
      </c>
      <c r="F2344" s="27" t="s">
        <v>22</v>
      </c>
      <c r="G2344" s="6" t="s">
        <v>10</v>
      </c>
      <c r="H2344" s="6">
        <v>630</v>
      </c>
      <c r="I2344" s="6">
        <v>630</v>
      </c>
      <c r="J2344" s="6">
        <f t="shared" si="37"/>
        <v>0.63</v>
      </c>
      <c r="K2344" s="6">
        <v>1</v>
      </c>
      <c r="L2344" s="6" t="s">
        <v>362</v>
      </c>
      <c r="M2344" s="6" t="s">
        <v>363</v>
      </c>
      <c r="N2344" s="6" t="s">
        <v>25</v>
      </c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</row>
    <row r="2345" spans="2:32" ht="30" customHeight="1">
      <c r="B2345" s="16">
        <v>2344</v>
      </c>
      <c r="C2345" s="6">
        <v>2492</v>
      </c>
      <c r="D2345" s="22">
        <v>62046318000</v>
      </c>
      <c r="E2345" s="23" t="s">
        <v>511</v>
      </c>
      <c r="F2345" s="27" t="s">
        <v>22</v>
      </c>
      <c r="G2345" s="6" t="s">
        <v>20</v>
      </c>
      <c r="H2345" s="6">
        <v>300</v>
      </c>
      <c r="I2345" s="6">
        <v>300</v>
      </c>
      <c r="J2345" s="6">
        <f t="shared" si="37"/>
        <v>0.3</v>
      </c>
      <c r="K2345" s="6">
        <v>1</v>
      </c>
      <c r="L2345" s="6" t="s">
        <v>362</v>
      </c>
      <c r="M2345" s="6" t="s">
        <v>363</v>
      </c>
      <c r="N2345" s="6" t="s">
        <v>36</v>
      </c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</row>
    <row r="2346" spans="2:32" ht="30" customHeight="1">
      <c r="B2346" s="16">
        <v>2345</v>
      </c>
      <c r="C2346" s="6">
        <v>2491</v>
      </c>
      <c r="D2346" s="22">
        <v>61103091000</v>
      </c>
      <c r="E2346" s="23" t="s">
        <v>481</v>
      </c>
      <c r="F2346" s="27" t="s">
        <v>49</v>
      </c>
      <c r="G2346" s="6" t="s">
        <v>10</v>
      </c>
      <c r="H2346" s="6">
        <v>600</v>
      </c>
      <c r="I2346" s="6">
        <v>600</v>
      </c>
      <c r="J2346" s="6">
        <f t="shared" si="37"/>
        <v>0.6</v>
      </c>
      <c r="K2346" s="6">
        <v>1</v>
      </c>
      <c r="L2346" s="6" t="s">
        <v>362</v>
      </c>
      <c r="M2346" s="6" t="s">
        <v>363</v>
      </c>
      <c r="N2346" s="6" t="s">
        <v>364</v>
      </c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</row>
    <row r="2347" spans="2:32" ht="30" customHeight="1">
      <c r="B2347" s="16">
        <v>2346</v>
      </c>
      <c r="C2347" s="6">
        <v>2490</v>
      </c>
      <c r="D2347" s="22">
        <v>61102091000</v>
      </c>
      <c r="E2347" s="23" t="s">
        <v>571</v>
      </c>
      <c r="F2347" s="27" t="s">
        <v>155</v>
      </c>
      <c r="G2347" s="6" t="s">
        <v>10</v>
      </c>
      <c r="H2347" s="6">
        <v>505</v>
      </c>
      <c r="I2347" s="6">
        <v>505</v>
      </c>
      <c r="J2347" s="6">
        <f t="shared" si="37"/>
        <v>0.505</v>
      </c>
      <c r="K2347" s="6">
        <v>1</v>
      </c>
      <c r="L2347" s="6" t="s">
        <v>362</v>
      </c>
      <c r="M2347" s="6" t="s">
        <v>363</v>
      </c>
      <c r="N2347" s="6" t="s">
        <v>25</v>
      </c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</row>
    <row r="2348" spans="2:32" ht="45" customHeight="1">
      <c r="B2348" s="16">
        <v>2347</v>
      </c>
      <c r="C2348" s="6">
        <v>2489</v>
      </c>
      <c r="D2348" s="22">
        <v>62014000000</v>
      </c>
      <c r="E2348" s="23" t="s">
        <v>536</v>
      </c>
      <c r="F2348" s="27" t="s">
        <v>62</v>
      </c>
      <c r="G2348" s="6" t="s">
        <v>10</v>
      </c>
      <c r="H2348" s="6">
        <v>1065</v>
      </c>
      <c r="I2348" s="6">
        <v>1065</v>
      </c>
      <c r="J2348" s="6">
        <f t="shared" si="37"/>
        <v>1.0649999999999999</v>
      </c>
      <c r="K2348" s="6">
        <v>1</v>
      </c>
      <c r="L2348" s="6" t="s">
        <v>362</v>
      </c>
      <c r="M2348" s="6" t="s">
        <v>363</v>
      </c>
      <c r="N2348" s="6" t="s">
        <v>36</v>
      </c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</row>
    <row r="2349" spans="2:32" ht="30" customHeight="1">
      <c r="B2349" s="16">
        <v>2348</v>
      </c>
      <c r="C2349" s="6">
        <v>2488</v>
      </c>
      <c r="D2349" s="22">
        <v>62012000000</v>
      </c>
      <c r="E2349" s="23" t="s">
        <v>773</v>
      </c>
      <c r="F2349" s="27" t="s">
        <v>62</v>
      </c>
      <c r="G2349" s="6" t="s">
        <v>10</v>
      </c>
      <c r="H2349" s="6">
        <v>2070</v>
      </c>
      <c r="I2349" s="6">
        <v>2070</v>
      </c>
      <c r="J2349" s="6">
        <f t="shared" si="37"/>
        <v>2.0699999999999998</v>
      </c>
      <c r="K2349" s="6">
        <v>1</v>
      </c>
      <c r="L2349" s="6" t="s">
        <v>362</v>
      </c>
      <c r="M2349" s="6" t="s">
        <v>363</v>
      </c>
      <c r="N2349" s="6" t="s">
        <v>368</v>
      </c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</row>
    <row r="2350" spans="2:32" ht="30" customHeight="1">
      <c r="B2350" s="16">
        <v>2349</v>
      </c>
      <c r="C2350" s="6">
        <v>2487</v>
      </c>
      <c r="D2350" s="22">
        <v>61102091000</v>
      </c>
      <c r="E2350" s="23" t="s">
        <v>488</v>
      </c>
      <c r="F2350" s="27" t="s">
        <v>49</v>
      </c>
      <c r="G2350" s="6" t="s">
        <v>10</v>
      </c>
      <c r="H2350" s="6">
        <v>825</v>
      </c>
      <c r="I2350" s="6">
        <v>825</v>
      </c>
      <c r="J2350" s="6">
        <f t="shared" si="37"/>
        <v>0.82499999999999996</v>
      </c>
      <c r="K2350" s="6">
        <v>1</v>
      </c>
      <c r="L2350" s="6" t="s">
        <v>362</v>
      </c>
      <c r="M2350" s="6" t="s">
        <v>363</v>
      </c>
      <c r="N2350" s="6" t="s">
        <v>25</v>
      </c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</row>
    <row r="2351" spans="2:32" ht="45" customHeight="1">
      <c r="B2351" s="16">
        <v>2350</v>
      </c>
      <c r="C2351" s="6">
        <v>2486</v>
      </c>
      <c r="D2351" s="22">
        <v>61109090000</v>
      </c>
      <c r="E2351" s="23" t="s">
        <v>710</v>
      </c>
      <c r="F2351" s="27" t="s">
        <v>49</v>
      </c>
      <c r="G2351" s="6" t="s">
        <v>20</v>
      </c>
      <c r="H2351" s="6">
        <v>325</v>
      </c>
      <c r="I2351" s="6">
        <v>325</v>
      </c>
      <c r="J2351" s="6">
        <f t="shared" si="37"/>
        <v>0.32500000000000001</v>
      </c>
      <c r="K2351" s="6">
        <v>1</v>
      </c>
      <c r="L2351" s="6" t="s">
        <v>362</v>
      </c>
      <c r="M2351" s="6" t="s">
        <v>363</v>
      </c>
      <c r="N2351" s="6" t="s">
        <v>149</v>
      </c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</row>
    <row r="2352" spans="2:32" ht="30" customHeight="1">
      <c r="B2352" s="16">
        <v>2351</v>
      </c>
      <c r="C2352" s="6">
        <v>2485</v>
      </c>
      <c r="D2352" s="22">
        <v>61103099000</v>
      </c>
      <c r="E2352" s="23" t="s">
        <v>502</v>
      </c>
      <c r="F2352" s="27" t="s">
        <v>49</v>
      </c>
      <c r="G2352" s="6" t="s">
        <v>20</v>
      </c>
      <c r="H2352" s="6">
        <v>340</v>
      </c>
      <c r="I2352" s="6">
        <v>340</v>
      </c>
      <c r="J2352" s="6">
        <f t="shared" si="37"/>
        <v>0.34</v>
      </c>
      <c r="K2352" s="6">
        <v>1</v>
      </c>
      <c r="L2352" s="6" t="s">
        <v>362</v>
      </c>
      <c r="M2352" s="6" t="s">
        <v>363</v>
      </c>
      <c r="N2352" s="6" t="s">
        <v>364</v>
      </c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</row>
    <row r="2353" spans="2:32" ht="30" customHeight="1">
      <c r="B2353" s="16">
        <v>2352</v>
      </c>
      <c r="C2353" s="6">
        <v>2469</v>
      </c>
      <c r="D2353" s="22">
        <v>61043300000</v>
      </c>
      <c r="E2353" s="23" t="s">
        <v>569</v>
      </c>
      <c r="F2353" s="27" t="s">
        <v>154</v>
      </c>
      <c r="G2353" s="6" t="s">
        <v>20</v>
      </c>
      <c r="H2353" s="6">
        <v>565</v>
      </c>
      <c r="I2353" s="6">
        <v>565</v>
      </c>
      <c r="J2353" s="6">
        <f t="shared" si="37"/>
        <v>0.56499999999999995</v>
      </c>
      <c r="K2353" s="6">
        <v>1</v>
      </c>
      <c r="L2353" s="6" t="s">
        <v>362</v>
      </c>
      <c r="M2353" s="6" t="s">
        <v>363</v>
      </c>
      <c r="N2353" s="6" t="s">
        <v>36</v>
      </c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</row>
    <row r="2354" spans="2:32" ht="30" customHeight="1">
      <c r="B2354" s="16">
        <v>2353</v>
      </c>
      <c r="C2354" s="6">
        <v>2468</v>
      </c>
      <c r="D2354" s="22">
        <v>61103099000</v>
      </c>
      <c r="E2354" s="23" t="s">
        <v>502</v>
      </c>
      <c r="F2354" s="27" t="s">
        <v>49</v>
      </c>
      <c r="G2354" s="6" t="s">
        <v>20</v>
      </c>
      <c r="H2354" s="6">
        <v>745</v>
      </c>
      <c r="I2354" s="6">
        <v>745</v>
      </c>
      <c r="J2354" s="6">
        <f t="shared" si="37"/>
        <v>0.745</v>
      </c>
      <c r="K2354" s="6">
        <v>1</v>
      </c>
      <c r="L2354" s="6" t="s">
        <v>362</v>
      </c>
      <c r="M2354" s="6" t="s">
        <v>363</v>
      </c>
      <c r="N2354" s="6" t="s">
        <v>113</v>
      </c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</row>
    <row r="2355" spans="2:32" ht="45" customHeight="1">
      <c r="B2355" s="16">
        <v>2354</v>
      </c>
      <c r="C2355" s="6">
        <v>2467</v>
      </c>
      <c r="D2355" s="22">
        <v>61109090000</v>
      </c>
      <c r="E2355" s="23" t="s">
        <v>710</v>
      </c>
      <c r="F2355" s="27" t="s">
        <v>49</v>
      </c>
      <c r="G2355" s="6" t="s">
        <v>20</v>
      </c>
      <c r="H2355" s="6">
        <v>390</v>
      </c>
      <c r="I2355" s="6">
        <v>390</v>
      </c>
      <c r="J2355" s="6">
        <f t="shared" si="37"/>
        <v>0.39</v>
      </c>
      <c r="K2355" s="6">
        <v>1</v>
      </c>
      <c r="L2355" s="6" t="s">
        <v>362</v>
      </c>
      <c r="M2355" s="6" t="s">
        <v>363</v>
      </c>
      <c r="N2355" s="6" t="s">
        <v>149</v>
      </c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</row>
    <row r="2356" spans="2:32" ht="30" customHeight="1">
      <c r="B2356" s="16">
        <v>2355</v>
      </c>
      <c r="C2356" s="6">
        <v>2466</v>
      </c>
      <c r="D2356" s="22">
        <v>62034235000</v>
      </c>
      <c r="E2356" s="23" t="s">
        <v>548</v>
      </c>
      <c r="F2356" s="27" t="s">
        <v>22</v>
      </c>
      <c r="G2356" s="6" t="s">
        <v>10</v>
      </c>
      <c r="H2356" s="6">
        <v>505</v>
      </c>
      <c r="I2356" s="6">
        <v>505</v>
      </c>
      <c r="J2356" s="6">
        <f t="shared" si="37"/>
        <v>0.505</v>
      </c>
      <c r="K2356" s="6">
        <v>1</v>
      </c>
      <c r="L2356" s="6" t="s">
        <v>362</v>
      </c>
      <c r="M2356" s="6" t="s">
        <v>363</v>
      </c>
      <c r="N2356" s="6" t="s">
        <v>25</v>
      </c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</row>
    <row r="2357" spans="2:32" ht="30" customHeight="1">
      <c r="B2357" s="16">
        <v>2356</v>
      </c>
      <c r="C2357" s="6">
        <v>2465</v>
      </c>
      <c r="D2357" s="22">
        <v>61102099000</v>
      </c>
      <c r="E2357" s="23" t="s">
        <v>612</v>
      </c>
      <c r="F2357" s="27" t="s">
        <v>49</v>
      </c>
      <c r="G2357" s="6" t="s">
        <v>20</v>
      </c>
      <c r="H2357" s="6">
        <v>219</v>
      </c>
      <c r="I2357" s="6">
        <v>219</v>
      </c>
      <c r="J2357" s="6">
        <f t="shared" si="37"/>
        <v>0.219</v>
      </c>
      <c r="K2357" s="6">
        <v>1</v>
      </c>
      <c r="L2357" s="6" t="s">
        <v>362</v>
      </c>
      <c r="M2357" s="6" t="s">
        <v>363</v>
      </c>
      <c r="N2357" s="6" t="s">
        <v>25</v>
      </c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</row>
    <row r="2358" spans="2:32" ht="45" customHeight="1">
      <c r="B2358" s="16">
        <v>2357</v>
      </c>
      <c r="C2358" s="6">
        <v>2464</v>
      </c>
      <c r="D2358" s="22">
        <v>62046231000</v>
      </c>
      <c r="E2358" s="23" t="s">
        <v>603</v>
      </c>
      <c r="F2358" s="27" t="s">
        <v>109</v>
      </c>
      <c r="G2358" s="6" t="s">
        <v>20</v>
      </c>
      <c r="H2358" s="6">
        <v>975</v>
      </c>
      <c r="I2358" s="6">
        <v>975</v>
      </c>
      <c r="J2358" s="6">
        <f t="shared" si="37"/>
        <v>0.97499999999999998</v>
      </c>
      <c r="K2358" s="6">
        <v>1</v>
      </c>
      <c r="L2358" s="6" t="s">
        <v>362</v>
      </c>
      <c r="M2358" s="6" t="s">
        <v>363</v>
      </c>
      <c r="N2358" s="6" t="s">
        <v>25</v>
      </c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</row>
    <row r="2359" spans="2:32" ht="30" customHeight="1">
      <c r="B2359" s="16">
        <v>2358</v>
      </c>
      <c r="C2359" s="6">
        <v>2463</v>
      </c>
      <c r="D2359" s="22">
        <v>61103091000</v>
      </c>
      <c r="E2359" s="23" t="s">
        <v>481</v>
      </c>
      <c r="F2359" s="27" t="s">
        <v>49</v>
      </c>
      <c r="G2359" s="6" t="s">
        <v>10</v>
      </c>
      <c r="H2359" s="6">
        <v>560</v>
      </c>
      <c r="I2359" s="6">
        <v>560</v>
      </c>
      <c r="J2359" s="6">
        <f t="shared" si="37"/>
        <v>0.56000000000000005</v>
      </c>
      <c r="K2359" s="6">
        <v>1</v>
      </c>
      <c r="L2359" s="6" t="s">
        <v>362</v>
      </c>
      <c r="M2359" s="6" t="s">
        <v>363</v>
      </c>
      <c r="N2359" s="6" t="s">
        <v>366</v>
      </c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</row>
    <row r="2360" spans="2:32" ht="30" customHeight="1">
      <c r="B2360" s="16">
        <v>2359</v>
      </c>
      <c r="C2360" s="6">
        <v>2462</v>
      </c>
      <c r="D2360" s="22">
        <v>61102091000</v>
      </c>
      <c r="E2360" s="23" t="s">
        <v>488</v>
      </c>
      <c r="F2360" s="27" t="s">
        <v>49</v>
      </c>
      <c r="G2360" s="6" t="s">
        <v>10</v>
      </c>
      <c r="H2360" s="6">
        <v>390</v>
      </c>
      <c r="I2360" s="6">
        <v>390</v>
      </c>
      <c r="J2360" s="6">
        <f t="shared" si="37"/>
        <v>0.39</v>
      </c>
      <c r="K2360" s="6">
        <v>1</v>
      </c>
      <c r="L2360" s="6" t="s">
        <v>362</v>
      </c>
      <c r="M2360" s="6" t="s">
        <v>363</v>
      </c>
      <c r="N2360" s="6" t="s">
        <v>25</v>
      </c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</row>
    <row r="2361" spans="2:32" ht="30" customHeight="1">
      <c r="B2361" s="16">
        <v>2360</v>
      </c>
      <c r="C2361" s="6">
        <v>2461</v>
      </c>
      <c r="D2361" s="22">
        <v>62034235000</v>
      </c>
      <c r="E2361" s="23" t="s">
        <v>548</v>
      </c>
      <c r="F2361" s="27" t="s">
        <v>22</v>
      </c>
      <c r="G2361" s="6" t="s">
        <v>10</v>
      </c>
      <c r="H2361" s="6">
        <v>675</v>
      </c>
      <c r="I2361" s="6">
        <v>675</v>
      </c>
      <c r="J2361" s="6">
        <f t="shared" si="37"/>
        <v>0.67500000000000004</v>
      </c>
      <c r="K2361" s="6">
        <v>1</v>
      </c>
      <c r="L2361" s="6" t="s">
        <v>362</v>
      </c>
      <c r="M2361" s="6" t="s">
        <v>363</v>
      </c>
      <c r="N2361" s="6" t="s">
        <v>25</v>
      </c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</row>
    <row r="2362" spans="2:32" ht="30" customHeight="1">
      <c r="B2362" s="16">
        <v>2361</v>
      </c>
      <c r="C2362" s="6">
        <v>2460</v>
      </c>
      <c r="D2362" s="22">
        <v>62143000000</v>
      </c>
      <c r="E2362" s="23" t="s">
        <v>674</v>
      </c>
      <c r="F2362" s="27" t="s">
        <v>314</v>
      </c>
      <c r="G2362" s="6" t="s">
        <v>20</v>
      </c>
      <c r="H2362" s="6">
        <v>250</v>
      </c>
      <c r="I2362" s="6">
        <v>250</v>
      </c>
      <c r="J2362" s="6">
        <f t="shared" si="37"/>
        <v>0.25</v>
      </c>
      <c r="K2362" s="6">
        <v>1</v>
      </c>
      <c r="L2362" s="6" t="s">
        <v>362</v>
      </c>
      <c r="M2362" s="6" t="s">
        <v>363</v>
      </c>
      <c r="N2362" s="6" t="s">
        <v>36</v>
      </c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</row>
    <row r="2363" spans="2:32" ht="45" customHeight="1">
      <c r="B2363" s="16">
        <v>2362</v>
      </c>
      <c r="C2363" s="6">
        <v>2459</v>
      </c>
      <c r="D2363" s="22">
        <v>62014000000</v>
      </c>
      <c r="E2363" s="23" t="s">
        <v>536</v>
      </c>
      <c r="F2363" s="27" t="s">
        <v>62</v>
      </c>
      <c r="G2363" s="6" t="s">
        <v>10</v>
      </c>
      <c r="H2363" s="6">
        <v>1370</v>
      </c>
      <c r="I2363" s="6">
        <v>1370</v>
      </c>
      <c r="J2363" s="6">
        <f t="shared" si="37"/>
        <v>1.37</v>
      </c>
      <c r="K2363" s="6">
        <v>1</v>
      </c>
      <c r="L2363" s="6" t="s">
        <v>362</v>
      </c>
      <c r="M2363" s="6" t="s">
        <v>363</v>
      </c>
      <c r="N2363" s="6" t="s">
        <v>369</v>
      </c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</row>
    <row r="2364" spans="2:32" ht="30" customHeight="1">
      <c r="B2364" s="16">
        <v>2363</v>
      </c>
      <c r="C2364" s="6">
        <v>2458</v>
      </c>
      <c r="D2364" s="22">
        <v>62034235000</v>
      </c>
      <c r="E2364" s="23" t="s">
        <v>548</v>
      </c>
      <c r="F2364" s="27" t="s">
        <v>22</v>
      </c>
      <c r="G2364" s="6" t="s">
        <v>10</v>
      </c>
      <c r="H2364" s="6">
        <v>780</v>
      </c>
      <c r="I2364" s="6">
        <v>780</v>
      </c>
      <c r="J2364" s="6">
        <f t="shared" si="37"/>
        <v>0.78</v>
      </c>
      <c r="K2364" s="6">
        <v>1</v>
      </c>
      <c r="L2364" s="6" t="s">
        <v>362</v>
      </c>
      <c r="M2364" s="6" t="s">
        <v>363</v>
      </c>
      <c r="N2364" s="6" t="s">
        <v>25</v>
      </c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</row>
    <row r="2365" spans="2:32" ht="30" customHeight="1">
      <c r="B2365" s="16">
        <v>2364</v>
      </c>
      <c r="C2365" s="6">
        <v>2457</v>
      </c>
      <c r="D2365" s="22">
        <v>62034235000</v>
      </c>
      <c r="E2365" s="23" t="s">
        <v>548</v>
      </c>
      <c r="F2365" s="27" t="s">
        <v>22</v>
      </c>
      <c r="G2365" s="6" t="s">
        <v>10</v>
      </c>
      <c r="H2365" s="6">
        <v>740</v>
      </c>
      <c r="I2365" s="6">
        <v>740</v>
      </c>
      <c r="J2365" s="6">
        <f t="shared" si="37"/>
        <v>0.74</v>
      </c>
      <c r="K2365" s="6">
        <v>1</v>
      </c>
      <c r="L2365" s="6" t="s">
        <v>362</v>
      </c>
      <c r="M2365" s="6" t="s">
        <v>363</v>
      </c>
      <c r="N2365" s="6" t="s">
        <v>25</v>
      </c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</row>
    <row r="2366" spans="2:32" ht="30" customHeight="1">
      <c r="B2366" s="16">
        <v>2365</v>
      </c>
      <c r="C2366" s="6">
        <v>2456</v>
      </c>
      <c r="D2366" s="22">
        <v>62034235000</v>
      </c>
      <c r="E2366" s="23" t="s">
        <v>548</v>
      </c>
      <c r="F2366" s="27" t="s">
        <v>22</v>
      </c>
      <c r="G2366" s="6" t="s">
        <v>10</v>
      </c>
      <c r="H2366" s="6">
        <v>705</v>
      </c>
      <c r="I2366" s="6">
        <v>705</v>
      </c>
      <c r="J2366" s="6">
        <f t="shared" si="37"/>
        <v>0.70499999999999996</v>
      </c>
      <c r="K2366" s="6">
        <v>1</v>
      </c>
      <c r="L2366" s="6" t="s">
        <v>362</v>
      </c>
      <c r="M2366" s="6" t="s">
        <v>363</v>
      </c>
      <c r="N2366" s="6" t="s">
        <v>25</v>
      </c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</row>
    <row r="2367" spans="2:32" ht="30" customHeight="1">
      <c r="B2367" s="16">
        <v>2366</v>
      </c>
      <c r="C2367" s="6">
        <v>2455</v>
      </c>
      <c r="D2367" s="22">
        <v>61103099000</v>
      </c>
      <c r="E2367" s="23" t="s">
        <v>502</v>
      </c>
      <c r="F2367" s="27" t="s">
        <v>49</v>
      </c>
      <c r="G2367" s="6" t="s">
        <v>20</v>
      </c>
      <c r="H2367" s="6">
        <v>370</v>
      </c>
      <c r="I2367" s="6">
        <v>370</v>
      </c>
      <c r="J2367" s="6">
        <f t="shared" si="37"/>
        <v>0.37</v>
      </c>
      <c r="K2367" s="6">
        <v>1</v>
      </c>
      <c r="L2367" s="6" t="s">
        <v>362</v>
      </c>
      <c r="M2367" s="6" t="s">
        <v>363</v>
      </c>
      <c r="N2367" s="6" t="s">
        <v>366</v>
      </c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</row>
    <row r="2368" spans="2:32" ht="30" customHeight="1">
      <c r="B2368" s="16">
        <v>2367</v>
      </c>
      <c r="C2368" s="6">
        <v>2454</v>
      </c>
      <c r="D2368" s="22">
        <v>62046239000</v>
      </c>
      <c r="E2368" s="23" t="s">
        <v>510</v>
      </c>
      <c r="F2368" s="27" t="s">
        <v>22</v>
      </c>
      <c r="G2368" s="6" t="s">
        <v>20</v>
      </c>
      <c r="H2368" s="6">
        <v>585</v>
      </c>
      <c r="I2368" s="6">
        <v>585</v>
      </c>
      <c r="J2368" s="6">
        <f t="shared" si="37"/>
        <v>0.58499999999999996</v>
      </c>
      <c r="K2368" s="6">
        <v>1</v>
      </c>
      <c r="L2368" s="6" t="s">
        <v>362</v>
      </c>
      <c r="M2368" s="6" t="s">
        <v>363</v>
      </c>
      <c r="N2368" s="6" t="s">
        <v>25</v>
      </c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</row>
    <row r="2369" spans="2:32" ht="30" customHeight="1">
      <c r="B2369" s="16">
        <v>2368</v>
      </c>
      <c r="C2369" s="6">
        <v>2453</v>
      </c>
      <c r="D2369" s="22">
        <v>62046239000</v>
      </c>
      <c r="E2369" s="23" t="s">
        <v>510</v>
      </c>
      <c r="F2369" s="27" t="s">
        <v>22</v>
      </c>
      <c r="G2369" s="6" t="s">
        <v>20</v>
      </c>
      <c r="H2369" s="6">
        <v>555</v>
      </c>
      <c r="I2369" s="6">
        <v>555</v>
      </c>
      <c r="J2369" s="6">
        <f t="shared" si="37"/>
        <v>0.55500000000000005</v>
      </c>
      <c r="K2369" s="6">
        <v>1</v>
      </c>
      <c r="L2369" s="6" t="s">
        <v>362</v>
      </c>
      <c r="M2369" s="6" t="s">
        <v>363</v>
      </c>
      <c r="N2369" s="6" t="s">
        <v>25</v>
      </c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</row>
    <row r="2370" spans="2:32" ht="30" customHeight="1">
      <c r="B2370" s="16">
        <v>2369</v>
      </c>
      <c r="C2370" s="6">
        <v>2452</v>
      </c>
      <c r="D2370" s="22">
        <v>62034235000</v>
      </c>
      <c r="E2370" s="23" t="s">
        <v>548</v>
      </c>
      <c r="F2370" s="27" t="s">
        <v>22</v>
      </c>
      <c r="G2370" s="6" t="s">
        <v>10</v>
      </c>
      <c r="H2370" s="6">
        <v>665</v>
      </c>
      <c r="I2370" s="6">
        <v>665</v>
      </c>
      <c r="J2370" s="6">
        <f t="shared" si="37"/>
        <v>0.66500000000000004</v>
      </c>
      <c r="K2370" s="6">
        <v>1</v>
      </c>
      <c r="L2370" s="6" t="s">
        <v>362</v>
      </c>
      <c r="M2370" s="6" t="s">
        <v>363</v>
      </c>
      <c r="N2370" s="6" t="s">
        <v>25</v>
      </c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</row>
    <row r="2371" spans="2:32" ht="30" customHeight="1">
      <c r="B2371" s="16">
        <v>2370</v>
      </c>
      <c r="C2371" s="6">
        <v>2451</v>
      </c>
      <c r="D2371" s="22">
        <v>61043300000</v>
      </c>
      <c r="E2371" s="23" t="s">
        <v>507</v>
      </c>
      <c r="F2371" s="27" t="s">
        <v>58</v>
      </c>
      <c r="G2371" s="6" t="s">
        <v>20</v>
      </c>
      <c r="H2371" s="6">
        <v>465</v>
      </c>
      <c r="I2371" s="6">
        <v>465</v>
      </c>
      <c r="J2371" s="6">
        <f t="shared" si="37"/>
        <v>0.46500000000000002</v>
      </c>
      <c r="K2371" s="6">
        <v>1</v>
      </c>
      <c r="L2371" s="6" t="s">
        <v>362</v>
      </c>
      <c r="M2371" s="6" t="s">
        <v>363</v>
      </c>
      <c r="N2371" s="6" t="s">
        <v>36</v>
      </c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</row>
    <row r="2372" spans="2:32" ht="45" customHeight="1">
      <c r="B2372" s="16">
        <v>2371</v>
      </c>
      <c r="C2372" s="6">
        <v>2450</v>
      </c>
      <c r="D2372" s="22">
        <v>61045300000</v>
      </c>
      <c r="E2372" s="23" t="s">
        <v>495</v>
      </c>
      <c r="F2372" s="27" t="s">
        <v>50</v>
      </c>
      <c r="G2372" s="6" t="s">
        <v>20</v>
      </c>
      <c r="H2372" s="6">
        <v>180</v>
      </c>
      <c r="I2372" s="6">
        <v>180</v>
      </c>
      <c r="J2372" s="6">
        <f t="shared" si="37"/>
        <v>0.18</v>
      </c>
      <c r="K2372" s="6">
        <v>1</v>
      </c>
      <c r="L2372" s="6" t="s">
        <v>362</v>
      </c>
      <c r="M2372" s="6" t="s">
        <v>363</v>
      </c>
      <c r="N2372" s="6" t="s">
        <v>113</v>
      </c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</row>
    <row r="2373" spans="2:32" ht="39" customHeight="1">
      <c r="B2373" s="16">
        <v>2372</v>
      </c>
      <c r="C2373" s="6">
        <v>2449</v>
      </c>
      <c r="D2373" s="19">
        <v>42022290000</v>
      </c>
      <c r="E2373" s="37" t="s">
        <v>771</v>
      </c>
      <c r="F2373" s="27" t="s">
        <v>120</v>
      </c>
      <c r="G2373" s="6" t="s">
        <v>20</v>
      </c>
      <c r="H2373" s="6">
        <v>100</v>
      </c>
      <c r="I2373" s="6">
        <v>100</v>
      </c>
      <c r="J2373" s="6">
        <f t="shared" si="37"/>
        <v>0.1</v>
      </c>
      <c r="K2373" s="6">
        <v>1</v>
      </c>
      <c r="L2373" s="6" t="s">
        <v>362</v>
      </c>
      <c r="M2373" s="6" t="s">
        <v>363</v>
      </c>
      <c r="N2373" s="6" t="s">
        <v>25</v>
      </c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</row>
    <row r="2374" spans="2:32" ht="30" customHeight="1">
      <c r="B2374" s="16">
        <v>2373</v>
      </c>
      <c r="C2374" s="6">
        <v>2448</v>
      </c>
      <c r="D2374" s="22">
        <v>61103099000</v>
      </c>
      <c r="E2374" s="23" t="s">
        <v>502</v>
      </c>
      <c r="F2374" s="27" t="s">
        <v>49</v>
      </c>
      <c r="G2374" s="6" t="s">
        <v>20</v>
      </c>
      <c r="H2374" s="6">
        <v>140</v>
      </c>
      <c r="I2374" s="6">
        <v>140</v>
      </c>
      <c r="J2374" s="6">
        <f t="shared" si="37"/>
        <v>0.14000000000000001</v>
      </c>
      <c r="K2374" s="6">
        <v>1</v>
      </c>
      <c r="L2374" s="6" t="s">
        <v>362</v>
      </c>
      <c r="M2374" s="6" t="s">
        <v>363</v>
      </c>
      <c r="N2374" s="6" t="s">
        <v>370</v>
      </c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</row>
    <row r="2375" spans="2:32" ht="45" customHeight="1">
      <c r="B2375" s="16">
        <v>2374</v>
      </c>
      <c r="C2375" s="6">
        <v>2447</v>
      </c>
      <c r="D2375" s="22">
        <v>61045300000</v>
      </c>
      <c r="E2375" s="23" t="s">
        <v>495</v>
      </c>
      <c r="F2375" s="27" t="s">
        <v>50</v>
      </c>
      <c r="G2375" s="6" t="s">
        <v>20</v>
      </c>
      <c r="H2375" s="6">
        <v>315</v>
      </c>
      <c r="I2375" s="6">
        <v>315</v>
      </c>
      <c r="J2375" s="6">
        <f t="shared" si="37"/>
        <v>0.315</v>
      </c>
      <c r="K2375" s="6">
        <v>1</v>
      </c>
      <c r="L2375" s="6" t="s">
        <v>362</v>
      </c>
      <c r="M2375" s="6" t="s">
        <v>363</v>
      </c>
      <c r="N2375" s="6" t="s">
        <v>113</v>
      </c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</row>
    <row r="2376" spans="2:32" ht="30" customHeight="1">
      <c r="B2376" s="16">
        <v>2375</v>
      </c>
      <c r="C2376" s="6">
        <v>2446</v>
      </c>
      <c r="D2376" s="22">
        <v>61102091000</v>
      </c>
      <c r="E2376" s="23" t="s">
        <v>488</v>
      </c>
      <c r="F2376" s="27" t="s">
        <v>49</v>
      </c>
      <c r="G2376" s="6" t="s">
        <v>10</v>
      </c>
      <c r="H2376" s="6">
        <v>575</v>
      </c>
      <c r="I2376" s="6">
        <v>575</v>
      </c>
      <c r="J2376" s="6">
        <f t="shared" si="37"/>
        <v>0.57499999999999996</v>
      </c>
      <c r="K2376" s="6">
        <v>1</v>
      </c>
      <c r="L2376" s="6" t="s">
        <v>362</v>
      </c>
      <c r="M2376" s="6" t="s">
        <v>363</v>
      </c>
      <c r="N2376" s="6" t="s">
        <v>13</v>
      </c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</row>
    <row r="2377" spans="2:32" ht="45" customHeight="1">
      <c r="B2377" s="16">
        <v>2376</v>
      </c>
      <c r="C2377" s="6">
        <v>2445</v>
      </c>
      <c r="D2377" s="22">
        <v>62046990000</v>
      </c>
      <c r="E2377" s="23" t="s">
        <v>598</v>
      </c>
      <c r="F2377" s="27" t="s">
        <v>22</v>
      </c>
      <c r="G2377" s="6" t="s">
        <v>20</v>
      </c>
      <c r="H2377" s="6">
        <v>450</v>
      </c>
      <c r="I2377" s="6">
        <v>450</v>
      </c>
      <c r="J2377" s="6">
        <f t="shared" si="37"/>
        <v>0.45</v>
      </c>
      <c r="K2377" s="6">
        <v>1</v>
      </c>
      <c r="L2377" s="6" t="s">
        <v>362</v>
      </c>
      <c r="M2377" s="6" t="s">
        <v>363</v>
      </c>
      <c r="N2377" s="6" t="s">
        <v>149</v>
      </c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</row>
    <row r="2378" spans="2:32" ht="30" customHeight="1">
      <c r="B2378" s="16">
        <v>2377</v>
      </c>
      <c r="C2378" s="6">
        <v>2444</v>
      </c>
      <c r="D2378" s="22">
        <v>62046239000</v>
      </c>
      <c r="E2378" s="23" t="s">
        <v>510</v>
      </c>
      <c r="F2378" s="27" t="s">
        <v>22</v>
      </c>
      <c r="G2378" s="6" t="s">
        <v>20</v>
      </c>
      <c r="H2378" s="6">
        <v>445</v>
      </c>
      <c r="I2378" s="6">
        <v>445</v>
      </c>
      <c r="J2378" s="6">
        <f t="shared" si="37"/>
        <v>0.44500000000000001</v>
      </c>
      <c r="K2378" s="6">
        <v>1</v>
      </c>
      <c r="L2378" s="6" t="s">
        <v>362</v>
      </c>
      <c r="M2378" s="6" t="s">
        <v>363</v>
      </c>
      <c r="N2378" s="6" t="s">
        <v>196</v>
      </c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</row>
    <row r="2379" spans="2:32" ht="30" customHeight="1">
      <c r="B2379" s="16">
        <v>2378</v>
      </c>
      <c r="C2379" s="6">
        <v>2443</v>
      </c>
      <c r="D2379" s="22">
        <v>62034235000</v>
      </c>
      <c r="E2379" s="23" t="s">
        <v>548</v>
      </c>
      <c r="F2379" s="27" t="s">
        <v>22</v>
      </c>
      <c r="G2379" s="6" t="s">
        <v>10</v>
      </c>
      <c r="H2379" s="6">
        <v>265</v>
      </c>
      <c r="I2379" s="6">
        <v>265</v>
      </c>
      <c r="J2379" s="6">
        <f t="shared" si="37"/>
        <v>0.26500000000000001</v>
      </c>
      <c r="K2379" s="6">
        <v>1</v>
      </c>
      <c r="L2379" s="6" t="s">
        <v>362</v>
      </c>
      <c r="M2379" s="6" t="s">
        <v>363</v>
      </c>
      <c r="N2379" s="6" t="s">
        <v>25</v>
      </c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</row>
    <row r="2380" spans="2:32" ht="30" customHeight="1">
      <c r="B2380" s="16">
        <v>2379</v>
      </c>
      <c r="C2380" s="6">
        <v>2442</v>
      </c>
      <c r="D2380" s="22">
        <v>61102091000</v>
      </c>
      <c r="E2380" s="23" t="s">
        <v>488</v>
      </c>
      <c r="F2380" s="27" t="s">
        <v>49</v>
      </c>
      <c r="G2380" s="6" t="s">
        <v>10</v>
      </c>
      <c r="H2380" s="6">
        <v>195</v>
      </c>
      <c r="I2380" s="6">
        <v>195</v>
      </c>
      <c r="J2380" s="6">
        <f t="shared" si="37"/>
        <v>0.19500000000000001</v>
      </c>
      <c r="K2380" s="6">
        <v>1</v>
      </c>
      <c r="L2380" s="6" t="s">
        <v>362</v>
      </c>
      <c r="M2380" s="6" t="s">
        <v>363</v>
      </c>
      <c r="N2380" s="6" t="s">
        <v>25</v>
      </c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</row>
    <row r="2381" spans="2:32" ht="30" customHeight="1">
      <c r="B2381" s="16">
        <v>2380</v>
      </c>
      <c r="C2381" s="6">
        <v>2441</v>
      </c>
      <c r="D2381" s="22">
        <v>62046239000</v>
      </c>
      <c r="E2381" s="23" t="s">
        <v>510</v>
      </c>
      <c r="F2381" s="27" t="s">
        <v>22</v>
      </c>
      <c r="G2381" s="6" t="s">
        <v>20</v>
      </c>
      <c r="H2381" s="6">
        <v>710</v>
      </c>
      <c r="I2381" s="6">
        <v>710</v>
      </c>
      <c r="J2381" s="6">
        <f t="shared" si="37"/>
        <v>0.71</v>
      </c>
      <c r="K2381" s="6">
        <v>1</v>
      </c>
      <c r="L2381" s="6" t="s">
        <v>362</v>
      </c>
      <c r="M2381" s="6" t="s">
        <v>363</v>
      </c>
      <c r="N2381" s="6" t="s">
        <v>25</v>
      </c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</row>
    <row r="2382" spans="2:32" ht="30" customHeight="1">
      <c r="B2382" s="16">
        <v>2381</v>
      </c>
      <c r="C2382" s="6">
        <v>2440</v>
      </c>
      <c r="D2382" s="22">
        <v>62046239000</v>
      </c>
      <c r="E2382" s="23" t="s">
        <v>510</v>
      </c>
      <c r="F2382" s="27" t="s">
        <v>22</v>
      </c>
      <c r="G2382" s="6" t="s">
        <v>20</v>
      </c>
      <c r="H2382" s="6">
        <v>525</v>
      </c>
      <c r="I2382" s="6">
        <v>525</v>
      </c>
      <c r="J2382" s="6">
        <f t="shared" si="37"/>
        <v>0.52500000000000002</v>
      </c>
      <c r="K2382" s="6">
        <v>1</v>
      </c>
      <c r="L2382" s="6" t="s">
        <v>362</v>
      </c>
      <c r="M2382" s="6" t="s">
        <v>363</v>
      </c>
      <c r="N2382" s="6" t="s">
        <v>25</v>
      </c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</row>
    <row r="2383" spans="2:32" ht="30" customHeight="1">
      <c r="B2383" s="16">
        <v>2382</v>
      </c>
      <c r="C2383" s="6">
        <v>2439</v>
      </c>
      <c r="D2383" s="22">
        <v>61103099000</v>
      </c>
      <c r="E2383" s="23" t="s">
        <v>502</v>
      </c>
      <c r="F2383" s="27" t="s">
        <v>49</v>
      </c>
      <c r="G2383" s="6" t="s">
        <v>20</v>
      </c>
      <c r="H2383" s="6">
        <v>370</v>
      </c>
      <c r="I2383" s="6">
        <v>370</v>
      </c>
      <c r="J2383" s="6">
        <f t="shared" si="37"/>
        <v>0.37</v>
      </c>
      <c r="K2383" s="6">
        <v>1</v>
      </c>
      <c r="L2383" s="6" t="s">
        <v>362</v>
      </c>
      <c r="M2383" s="6" t="s">
        <v>363</v>
      </c>
      <c r="N2383" s="6" t="s">
        <v>192</v>
      </c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</row>
    <row r="2384" spans="2:32" ht="30" customHeight="1">
      <c r="B2384" s="16">
        <v>2383</v>
      </c>
      <c r="C2384" s="6">
        <v>2438</v>
      </c>
      <c r="D2384" s="22">
        <v>61103099000</v>
      </c>
      <c r="E2384" s="23" t="s">
        <v>502</v>
      </c>
      <c r="F2384" s="27" t="s">
        <v>49</v>
      </c>
      <c r="G2384" s="6" t="s">
        <v>20</v>
      </c>
      <c r="H2384" s="6">
        <v>585</v>
      </c>
      <c r="I2384" s="6">
        <v>585</v>
      </c>
      <c r="J2384" s="6">
        <f t="shared" si="37"/>
        <v>0.58499999999999996</v>
      </c>
      <c r="K2384" s="6">
        <v>1</v>
      </c>
      <c r="L2384" s="6" t="s">
        <v>362</v>
      </c>
      <c r="M2384" s="6" t="s">
        <v>363</v>
      </c>
      <c r="N2384" s="6" t="s">
        <v>366</v>
      </c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</row>
    <row r="2385" spans="2:32" ht="45" customHeight="1">
      <c r="B2385" s="16">
        <v>2384</v>
      </c>
      <c r="C2385" s="6">
        <v>2437</v>
      </c>
      <c r="D2385" s="22">
        <v>62046231000</v>
      </c>
      <c r="E2385" s="23" t="s">
        <v>603</v>
      </c>
      <c r="F2385" s="27" t="s">
        <v>109</v>
      </c>
      <c r="G2385" s="6" t="s">
        <v>20</v>
      </c>
      <c r="H2385" s="6">
        <v>735</v>
      </c>
      <c r="I2385" s="6">
        <v>735</v>
      </c>
      <c r="J2385" s="6">
        <f t="shared" si="37"/>
        <v>0.73499999999999999</v>
      </c>
      <c r="K2385" s="6">
        <v>1</v>
      </c>
      <c r="L2385" s="6" t="s">
        <v>362</v>
      </c>
      <c r="M2385" s="6" t="s">
        <v>363</v>
      </c>
      <c r="N2385" s="6" t="s">
        <v>25</v>
      </c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</row>
    <row r="2386" spans="2:32" ht="30" customHeight="1">
      <c r="B2386" s="16">
        <v>2385</v>
      </c>
      <c r="C2386" s="6">
        <v>2436</v>
      </c>
      <c r="D2386" s="22">
        <v>62034235000</v>
      </c>
      <c r="E2386" s="23" t="s">
        <v>548</v>
      </c>
      <c r="F2386" s="27" t="s">
        <v>22</v>
      </c>
      <c r="G2386" s="6" t="s">
        <v>10</v>
      </c>
      <c r="H2386" s="6">
        <v>470</v>
      </c>
      <c r="I2386" s="6">
        <v>470</v>
      </c>
      <c r="J2386" s="6">
        <f t="shared" si="37"/>
        <v>0.47</v>
      </c>
      <c r="K2386" s="6">
        <v>1</v>
      </c>
      <c r="L2386" s="6" t="s">
        <v>362</v>
      </c>
      <c r="M2386" s="6" t="s">
        <v>363</v>
      </c>
      <c r="N2386" s="6" t="s">
        <v>25</v>
      </c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</row>
    <row r="2387" spans="2:32" ht="30" customHeight="1">
      <c r="B2387" s="16">
        <v>2386</v>
      </c>
      <c r="C2387" s="6">
        <v>2435</v>
      </c>
      <c r="D2387" s="22">
        <v>62034235000</v>
      </c>
      <c r="E2387" s="23" t="s">
        <v>548</v>
      </c>
      <c r="F2387" s="27" t="s">
        <v>22</v>
      </c>
      <c r="G2387" s="6" t="s">
        <v>10</v>
      </c>
      <c r="H2387" s="6">
        <v>735</v>
      </c>
      <c r="I2387" s="6">
        <v>735</v>
      </c>
      <c r="J2387" s="6">
        <f t="shared" si="37"/>
        <v>0.73499999999999999</v>
      </c>
      <c r="K2387" s="6">
        <v>1</v>
      </c>
      <c r="L2387" s="6" t="s">
        <v>362</v>
      </c>
      <c r="M2387" s="6" t="s">
        <v>363</v>
      </c>
      <c r="N2387" s="6" t="s">
        <v>25</v>
      </c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</row>
    <row r="2388" spans="2:32" ht="45" customHeight="1">
      <c r="B2388" s="16">
        <v>2387</v>
      </c>
      <c r="C2388" s="6">
        <v>2434</v>
      </c>
      <c r="D2388" s="22">
        <v>61044200000</v>
      </c>
      <c r="E2388" s="23" t="s">
        <v>506</v>
      </c>
      <c r="F2388" s="27" t="s">
        <v>64</v>
      </c>
      <c r="G2388" s="6" t="s">
        <v>20</v>
      </c>
      <c r="H2388" s="6">
        <v>640</v>
      </c>
      <c r="I2388" s="6">
        <v>640</v>
      </c>
      <c r="J2388" s="6">
        <f t="shared" si="37"/>
        <v>0.64</v>
      </c>
      <c r="K2388" s="6">
        <v>1</v>
      </c>
      <c r="L2388" s="6" t="s">
        <v>362</v>
      </c>
      <c r="M2388" s="6" t="s">
        <v>363</v>
      </c>
      <c r="N2388" s="6" t="s">
        <v>25</v>
      </c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</row>
    <row r="2389" spans="2:32" ht="45" customHeight="1">
      <c r="B2389" s="16">
        <v>2388</v>
      </c>
      <c r="C2389" s="6">
        <v>2433</v>
      </c>
      <c r="D2389" s="22">
        <v>62014000000</v>
      </c>
      <c r="E2389" s="23" t="s">
        <v>536</v>
      </c>
      <c r="F2389" s="27" t="s">
        <v>62</v>
      </c>
      <c r="G2389" s="6" t="s">
        <v>10</v>
      </c>
      <c r="H2389" s="6">
        <v>680</v>
      </c>
      <c r="I2389" s="6">
        <v>680</v>
      </c>
      <c r="J2389" s="6">
        <f t="shared" si="37"/>
        <v>0.68</v>
      </c>
      <c r="K2389" s="6">
        <v>1</v>
      </c>
      <c r="L2389" s="6" t="s">
        <v>362</v>
      </c>
      <c r="M2389" s="6" t="s">
        <v>363</v>
      </c>
      <c r="N2389" s="6" t="s">
        <v>36</v>
      </c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</row>
    <row r="2390" spans="2:32" ht="30" customHeight="1">
      <c r="B2390" s="16">
        <v>2389</v>
      </c>
      <c r="C2390" s="6">
        <v>2432</v>
      </c>
      <c r="D2390" s="22">
        <v>61102091000</v>
      </c>
      <c r="E2390" s="23" t="s">
        <v>488</v>
      </c>
      <c r="F2390" s="27" t="s">
        <v>49</v>
      </c>
      <c r="G2390" s="6" t="s">
        <v>10</v>
      </c>
      <c r="H2390" s="6">
        <v>755</v>
      </c>
      <c r="I2390" s="6">
        <v>755</v>
      </c>
      <c r="J2390" s="6">
        <f t="shared" si="37"/>
        <v>0.755</v>
      </c>
      <c r="K2390" s="6">
        <v>1</v>
      </c>
      <c r="L2390" s="6" t="s">
        <v>362</v>
      </c>
      <c r="M2390" s="6" t="s">
        <v>363</v>
      </c>
      <c r="N2390" s="6" t="s">
        <v>37</v>
      </c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</row>
    <row r="2391" spans="2:32" ht="30" customHeight="1">
      <c r="B2391" s="16">
        <v>2390</v>
      </c>
      <c r="C2391" s="6">
        <v>2431</v>
      </c>
      <c r="D2391" s="22">
        <v>61103099000</v>
      </c>
      <c r="E2391" s="23" t="s">
        <v>502</v>
      </c>
      <c r="F2391" s="27" t="s">
        <v>49</v>
      </c>
      <c r="G2391" s="6" t="s">
        <v>20</v>
      </c>
      <c r="H2391" s="6">
        <v>755</v>
      </c>
      <c r="I2391" s="6">
        <v>755</v>
      </c>
      <c r="J2391" s="6">
        <f t="shared" si="37"/>
        <v>0.755</v>
      </c>
      <c r="K2391" s="6">
        <v>1</v>
      </c>
      <c r="L2391" s="6" t="s">
        <v>362</v>
      </c>
      <c r="M2391" s="6" t="s">
        <v>363</v>
      </c>
      <c r="N2391" s="6" t="s">
        <v>113</v>
      </c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</row>
    <row r="2392" spans="2:32" ht="45" customHeight="1">
      <c r="B2392" s="16">
        <v>2391</v>
      </c>
      <c r="C2392" s="6">
        <v>2430</v>
      </c>
      <c r="D2392" s="22">
        <v>61045300000</v>
      </c>
      <c r="E2392" s="23" t="s">
        <v>495</v>
      </c>
      <c r="F2392" s="27" t="s">
        <v>50</v>
      </c>
      <c r="G2392" s="6" t="s">
        <v>20</v>
      </c>
      <c r="H2392" s="6">
        <v>350</v>
      </c>
      <c r="I2392" s="6">
        <v>350</v>
      </c>
      <c r="J2392" s="6">
        <f t="shared" si="37"/>
        <v>0.35</v>
      </c>
      <c r="K2392" s="6">
        <v>1</v>
      </c>
      <c r="L2392" s="6" t="s">
        <v>362</v>
      </c>
      <c r="M2392" s="6" t="s">
        <v>363</v>
      </c>
      <c r="N2392" s="6" t="s">
        <v>36</v>
      </c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</row>
    <row r="2393" spans="2:32" ht="30" customHeight="1">
      <c r="B2393" s="16">
        <v>2392</v>
      </c>
      <c r="C2393" s="6">
        <v>2429</v>
      </c>
      <c r="D2393" s="22">
        <v>62046239000</v>
      </c>
      <c r="E2393" s="23" t="s">
        <v>510</v>
      </c>
      <c r="F2393" s="27" t="s">
        <v>22</v>
      </c>
      <c r="G2393" s="6" t="s">
        <v>20</v>
      </c>
      <c r="H2393" s="6">
        <v>460</v>
      </c>
      <c r="I2393" s="6">
        <v>460</v>
      </c>
      <c r="J2393" s="6">
        <f t="shared" si="37"/>
        <v>0.46</v>
      </c>
      <c r="K2393" s="6">
        <v>1</v>
      </c>
      <c r="L2393" s="6" t="s">
        <v>362</v>
      </c>
      <c r="M2393" s="6" t="s">
        <v>363</v>
      </c>
      <c r="N2393" s="6" t="s">
        <v>25</v>
      </c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</row>
    <row r="2394" spans="2:32" ht="45" customHeight="1">
      <c r="B2394" s="16">
        <v>2393</v>
      </c>
      <c r="C2394" s="6">
        <v>2428</v>
      </c>
      <c r="D2394" s="22">
        <v>62046990000</v>
      </c>
      <c r="E2394" s="23" t="s">
        <v>598</v>
      </c>
      <c r="F2394" s="27" t="s">
        <v>22</v>
      </c>
      <c r="G2394" s="6" t="s">
        <v>20</v>
      </c>
      <c r="H2394" s="6">
        <v>395</v>
      </c>
      <c r="I2394" s="6">
        <v>395</v>
      </c>
      <c r="J2394" s="6">
        <f t="shared" si="37"/>
        <v>0.39500000000000002</v>
      </c>
      <c r="K2394" s="6">
        <v>1</v>
      </c>
      <c r="L2394" s="6" t="s">
        <v>362</v>
      </c>
      <c r="M2394" s="6" t="s">
        <v>363</v>
      </c>
      <c r="N2394" s="6" t="s">
        <v>149</v>
      </c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</row>
    <row r="2395" spans="2:32" ht="30" customHeight="1">
      <c r="B2395" s="16">
        <v>2394</v>
      </c>
      <c r="C2395" s="6">
        <v>2427</v>
      </c>
      <c r="D2395" s="22">
        <v>62024000090</v>
      </c>
      <c r="E2395" s="23" t="s">
        <v>503</v>
      </c>
      <c r="F2395" s="27" t="s">
        <v>62</v>
      </c>
      <c r="G2395" s="6" t="s">
        <v>20</v>
      </c>
      <c r="H2395" s="6">
        <v>900</v>
      </c>
      <c r="I2395" s="6">
        <v>900</v>
      </c>
      <c r="J2395" s="6">
        <f t="shared" si="37"/>
        <v>0.9</v>
      </c>
      <c r="K2395" s="6">
        <v>1</v>
      </c>
      <c r="L2395" s="6" t="s">
        <v>362</v>
      </c>
      <c r="M2395" s="6" t="s">
        <v>363</v>
      </c>
      <c r="N2395" s="6" t="s">
        <v>36</v>
      </c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</row>
    <row r="2396" spans="2:32" ht="30" customHeight="1">
      <c r="B2396" s="16">
        <v>2395</v>
      </c>
      <c r="C2396" s="6">
        <v>2426</v>
      </c>
      <c r="D2396" s="22">
        <v>61103099000</v>
      </c>
      <c r="E2396" s="23" t="s">
        <v>502</v>
      </c>
      <c r="F2396" s="27" t="s">
        <v>49</v>
      </c>
      <c r="G2396" s="6" t="s">
        <v>20</v>
      </c>
      <c r="H2396" s="6">
        <v>360</v>
      </c>
      <c r="I2396" s="6">
        <v>360</v>
      </c>
      <c r="J2396" s="6">
        <f t="shared" si="37"/>
        <v>0.36</v>
      </c>
      <c r="K2396" s="6">
        <v>1</v>
      </c>
      <c r="L2396" s="6" t="s">
        <v>362</v>
      </c>
      <c r="M2396" s="6" t="s">
        <v>363</v>
      </c>
      <c r="N2396" s="6" t="s">
        <v>113</v>
      </c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</row>
    <row r="2397" spans="2:32" ht="30" customHeight="1">
      <c r="B2397" s="16">
        <v>2396</v>
      </c>
      <c r="C2397" s="6">
        <v>2425</v>
      </c>
      <c r="D2397" s="22">
        <v>62046318000</v>
      </c>
      <c r="E2397" s="23" t="s">
        <v>511</v>
      </c>
      <c r="F2397" s="27" t="s">
        <v>22</v>
      </c>
      <c r="G2397" s="6" t="s">
        <v>20</v>
      </c>
      <c r="H2397" s="6">
        <v>420</v>
      </c>
      <c r="I2397" s="6">
        <v>420</v>
      </c>
      <c r="J2397" s="6">
        <f t="shared" si="37"/>
        <v>0.42</v>
      </c>
      <c r="K2397" s="6">
        <v>1</v>
      </c>
      <c r="L2397" s="6" t="s">
        <v>362</v>
      </c>
      <c r="M2397" s="6" t="s">
        <v>363</v>
      </c>
      <c r="N2397" s="6" t="s">
        <v>36</v>
      </c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</row>
    <row r="2398" spans="2:32" ht="30" customHeight="1">
      <c r="B2398" s="16">
        <v>2397</v>
      </c>
      <c r="C2398" s="6">
        <v>2424</v>
      </c>
      <c r="D2398" s="22">
        <v>61103099000</v>
      </c>
      <c r="E2398" s="23" t="s">
        <v>502</v>
      </c>
      <c r="F2398" s="27" t="s">
        <v>49</v>
      </c>
      <c r="G2398" s="6" t="s">
        <v>20</v>
      </c>
      <c r="H2398" s="6">
        <v>740</v>
      </c>
      <c r="I2398" s="6">
        <v>740</v>
      </c>
      <c r="J2398" s="6">
        <f t="shared" si="37"/>
        <v>0.74</v>
      </c>
      <c r="K2398" s="6">
        <v>1</v>
      </c>
      <c r="L2398" s="6" t="s">
        <v>362</v>
      </c>
      <c r="M2398" s="6" t="s">
        <v>363</v>
      </c>
      <c r="N2398" s="6" t="s">
        <v>36</v>
      </c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</row>
    <row r="2399" spans="2:32" ht="30" customHeight="1">
      <c r="B2399" s="16">
        <v>2398</v>
      </c>
      <c r="C2399" s="6">
        <v>2423</v>
      </c>
      <c r="D2399" s="22">
        <v>62046239000</v>
      </c>
      <c r="E2399" s="23" t="s">
        <v>510</v>
      </c>
      <c r="F2399" s="27" t="s">
        <v>22</v>
      </c>
      <c r="G2399" s="6" t="s">
        <v>20</v>
      </c>
      <c r="H2399" s="6">
        <v>500</v>
      </c>
      <c r="I2399" s="6">
        <v>500</v>
      </c>
      <c r="J2399" s="6">
        <f t="shared" ref="J2399:J2462" si="38">I2399/1000</f>
        <v>0.5</v>
      </c>
      <c r="K2399" s="6">
        <v>1</v>
      </c>
      <c r="L2399" s="6" t="s">
        <v>362</v>
      </c>
      <c r="M2399" s="6" t="s">
        <v>363</v>
      </c>
      <c r="N2399" s="6" t="s">
        <v>25</v>
      </c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</row>
    <row r="2400" spans="2:32" ht="30" customHeight="1">
      <c r="B2400" s="16">
        <v>2399</v>
      </c>
      <c r="C2400" s="6">
        <v>2422</v>
      </c>
      <c r="D2400" s="22">
        <v>62034235000</v>
      </c>
      <c r="E2400" s="23" t="s">
        <v>548</v>
      </c>
      <c r="F2400" s="27" t="s">
        <v>22</v>
      </c>
      <c r="G2400" s="6" t="s">
        <v>10</v>
      </c>
      <c r="H2400" s="6">
        <v>850</v>
      </c>
      <c r="I2400" s="6">
        <v>850</v>
      </c>
      <c r="J2400" s="6">
        <f t="shared" si="38"/>
        <v>0.85</v>
      </c>
      <c r="K2400" s="6">
        <v>1</v>
      </c>
      <c r="L2400" s="6" t="s">
        <v>362</v>
      </c>
      <c r="M2400" s="6" t="s">
        <v>363</v>
      </c>
      <c r="N2400" s="6" t="s">
        <v>25</v>
      </c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</row>
    <row r="2401" spans="2:32" ht="30" customHeight="1">
      <c r="B2401" s="16">
        <v>2400</v>
      </c>
      <c r="C2401" s="6">
        <v>2421</v>
      </c>
      <c r="D2401" s="22">
        <v>62034235000</v>
      </c>
      <c r="E2401" s="23" t="s">
        <v>548</v>
      </c>
      <c r="F2401" s="27" t="s">
        <v>22</v>
      </c>
      <c r="G2401" s="6" t="s">
        <v>10</v>
      </c>
      <c r="H2401" s="6">
        <v>865</v>
      </c>
      <c r="I2401" s="6">
        <v>865</v>
      </c>
      <c r="J2401" s="6">
        <f t="shared" si="38"/>
        <v>0.86499999999999999</v>
      </c>
      <c r="K2401" s="6">
        <v>1</v>
      </c>
      <c r="L2401" s="6" t="s">
        <v>362</v>
      </c>
      <c r="M2401" s="6" t="s">
        <v>363</v>
      </c>
      <c r="N2401" s="6" t="s">
        <v>25</v>
      </c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</row>
    <row r="2402" spans="2:32" ht="30" customHeight="1">
      <c r="B2402" s="16">
        <v>2401</v>
      </c>
      <c r="C2402" s="6">
        <v>2420</v>
      </c>
      <c r="D2402" s="22">
        <v>62034235000</v>
      </c>
      <c r="E2402" s="23" t="s">
        <v>548</v>
      </c>
      <c r="F2402" s="27" t="s">
        <v>22</v>
      </c>
      <c r="G2402" s="6" t="s">
        <v>10</v>
      </c>
      <c r="H2402" s="6">
        <v>315</v>
      </c>
      <c r="I2402" s="6">
        <v>315</v>
      </c>
      <c r="J2402" s="6">
        <f t="shared" si="38"/>
        <v>0.315</v>
      </c>
      <c r="K2402" s="6">
        <v>1</v>
      </c>
      <c r="L2402" s="6" t="s">
        <v>362</v>
      </c>
      <c r="M2402" s="6" t="s">
        <v>363</v>
      </c>
      <c r="N2402" s="6" t="s">
        <v>25</v>
      </c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</row>
    <row r="2403" spans="2:32" ht="30" customHeight="1">
      <c r="B2403" s="16">
        <v>2402</v>
      </c>
      <c r="C2403" s="6">
        <v>2419</v>
      </c>
      <c r="D2403" s="22">
        <v>62034319000</v>
      </c>
      <c r="E2403" s="23" t="s">
        <v>583</v>
      </c>
      <c r="F2403" s="27" t="s">
        <v>22</v>
      </c>
      <c r="G2403" s="6" t="s">
        <v>10</v>
      </c>
      <c r="H2403" s="6">
        <v>635</v>
      </c>
      <c r="I2403" s="6">
        <v>635</v>
      </c>
      <c r="J2403" s="6">
        <f t="shared" si="38"/>
        <v>0.63500000000000001</v>
      </c>
      <c r="K2403" s="6">
        <v>1</v>
      </c>
      <c r="L2403" s="6" t="s">
        <v>362</v>
      </c>
      <c r="M2403" s="6" t="s">
        <v>363</v>
      </c>
      <c r="N2403" s="6" t="s">
        <v>36</v>
      </c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</row>
    <row r="2404" spans="2:32" ht="30" customHeight="1">
      <c r="B2404" s="16">
        <v>2403</v>
      </c>
      <c r="C2404" s="6">
        <v>2418</v>
      </c>
      <c r="D2404" s="22">
        <v>61103091000</v>
      </c>
      <c r="E2404" s="23" t="s">
        <v>481</v>
      </c>
      <c r="F2404" s="27" t="s">
        <v>49</v>
      </c>
      <c r="G2404" s="6" t="s">
        <v>10</v>
      </c>
      <c r="H2404" s="6">
        <v>580</v>
      </c>
      <c r="I2404" s="6">
        <v>580</v>
      </c>
      <c r="J2404" s="6">
        <f t="shared" si="38"/>
        <v>0.57999999999999996</v>
      </c>
      <c r="K2404" s="6">
        <v>1</v>
      </c>
      <c r="L2404" s="6" t="s">
        <v>362</v>
      </c>
      <c r="M2404" s="6" t="s">
        <v>363</v>
      </c>
      <c r="N2404" s="6" t="s">
        <v>364</v>
      </c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</row>
    <row r="2405" spans="2:32" ht="30" customHeight="1">
      <c r="B2405" s="16">
        <v>2404</v>
      </c>
      <c r="C2405" s="6">
        <v>2417</v>
      </c>
      <c r="D2405" s="22">
        <v>61102091000</v>
      </c>
      <c r="E2405" s="23" t="s">
        <v>488</v>
      </c>
      <c r="F2405" s="27" t="s">
        <v>49</v>
      </c>
      <c r="G2405" s="6" t="s">
        <v>10</v>
      </c>
      <c r="H2405" s="6">
        <v>375</v>
      </c>
      <c r="I2405" s="6">
        <v>375</v>
      </c>
      <c r="J2405" s="6">
        <f t="shared" si="38"/>
        <v>0.375</v>
      </c>
      <c r="K2405" s="6">
        <v>1</v>
      </c>
      <c r="L2405" s="6" t="s">
        <v>362</v>
      </c>
      <c r="M2405" s="6" t="s">
        <v>363</v>
      </c>
      <c r="N2405" s="6" t="s">
        <v>25</v>
      </c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</row>
    <row r="2406" spans="2:32" ht="30" customHeight="1">
      <c r="B2406" s="16">
        <v>2405</v>
      </c>
      <c r="C2406" s="6">
        <v>2416</v>
      </c>
      <c r="D2406" s="22">
        <v>62046318000</v>
      </c>
      <c r="E2406" s="23" t="s">
        <v>511</v>
      </c>
      <c r="F2406" s="27" t="s">
        <v>22</v>
      </c>
      <c r="G2406" s="6" t="s">
        <v>20</v>
      </c>
      <c r="H2406" s="6">
        <v>525</v>
      </c>
      <c r="I2406" s="6">
        <v>525</v>
      </c>
      <c r="J2406" s="6">
        <f t="shared" si="38"/>
        <v>0.52500000000000002</v>
      </c>
      <c r="K2406" s="6">
        <v>1</v>
      </c>
      <c r="L2406" s="6" t="s">
        <v>362</v>
      </c>
      <c r="M2406" s="6" t="s">
        <v>363</v>
      </c>
      <c r="N2406" s="6" t="s">
        <v>36</v>
      </c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</row>
    <row r="2407" spans="2:32" ht="30" customHeight="1">
      <c r="B2407" s="16">
        <v>2406</v>
      </c>
      <c r="C2407" s="6">
        <v>2415</v>
      </c>
      <c r="D2407" s="22">
        <v>62034235000</v>
      </c>
      <c r="E2407" s="23" t="s">
        <v>548</v>
      </c>
      <c r="F2407" s="27" t="s">
        <v>22</v>
      </c>
      <c r="G2407" s="6" t="s">
        <v>10</v>
      </c>
      <c r="H2407" s="6">
        <v>625</v>
      </c>
      <c r="I2407" s="6">
        <v>625</v>
      </c>
      <c r="J2407" s="6">
        <f t="shared" si="38"/>
        <v>0.625</v>
      </c>
      <c r="K2407" s="6">
        <v>1</v>
      </c>
      <c r="L2407" s="6" t="s">
        <v>362</v>
      </c>
      <c r="M2407" s="6" t="s">
        <v>363</v>
      </c>
      <c r="N2407" s="6" t="s">
        <v>25</v>
      </c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</row>
    <row r="2408" spans="2:32" ht="39" customHeight="1">
      <c r="B2408" s="16">
        <v>2407</v>
      </c>
      <c r="C2408" s="6">
        <v>2414</v>
      </c>
      <c r="D2408" s="19">
        <v>42022290000</v>
      </c>
      <c r="E2408" s="37" t="s">
        <v>771</v>
      </c>
      <c r="F2408" s="27" t="s">
        <v>120</v>
      </c>
      <c r="G2408" s="6" t="s">
        <v>20</v>
      </c>
      <c r="H2408" s="6">
        <v>145</v>
      </c>
      <c r="I2408" s="6">
        <v>145</v>
      </c>
      <c r="J2408" s="6">
        <f t="shared" si="38"/>
        <v>0.14499999999999999</v>
      </c>
      <c r="K2408" s="6">
        <v>1</v>
      </c>
      <c r="L2408" s="6" t="s">
        <v>362</v>
      </c>
      <c r="M2408" s="6" t="s">
        <v>363</v>
      </c>
      <c r="N2408" s="6" t="s">
        <v>25</v>
      </c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</row>
    <row r="2409" spans="2:32" ht="30" customHeight="1">
      <c r="B2409" s="16">
        <v>2408</v>
      </c>
      <c r="C2409" s="6">
        <v>2413</v>
      </c>
      <c r="D2409" s="22">
        <v>62034319000</v>
      </c>
      <c r="E2409" s="23" t="s">
        <v>583</v>
      </c>
      <c r="F2409" s="27" t="s">
        <v>22</v>
      </c>
      <c r="G2409" s="6" t="s">
        <v>10</v>
      </c>
      <c r="H2409" s="6">
        <v>410</v>
      </c>
      <c r="I2409" s="6">
        <v>410</v>
      </c>
      <c r="J2409" s="6">
        <f t="shared" si="38"/>
        <v>0.41</v>
      </c>
      <c r="K2409" s="6">
        <v>1</v>
      </c>
      <c r="L2409" s="6" t="s">
        <v>362</v>
      </c>
      <c r="M2409" s="6" t="s">
        <v>363</v>
      </c>
      <c r="N2409" s="6" t="s">
        <v>36</v>
      </c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</row>
    <row r="2410" spans="2:32" ht="26.25" customHeight="1">
      <c r="B2410" s="16">
        <v>2409</v>
      </c>
      <c r="C2410" s="6">
        <v>2412</v>
      </c>
      <c r="D2410" s="16">
        <v>61169300000</v>
      </c>
      <c r="E2410" s="38" t="s">
        <v>774</v>
      </c>
      <c r="F2410" s="27" t="s">
        <v>371</v>
      </c>
      <c r="G2410" s="6" t="s">
        <v>10</v>
      </c>
      <c r="H2410" s="6">
        <v>50</v>
      </c>
      <c r="I2410" s="6">
        <v>50</v>
      </c>
      <c r="J2410" s="6">
        <f t="shared" si="38"/>
        <v>0.05</v>
      </c>
      <c r="K2410" s="6">
        <v>1</v>
      </c>
      <c r="L2410" s="6" t="s">
        <v>362</v>
      </c>
      <c r="M2410" s="6" t="s">
        <v>363</v>
      </c>
      <c r="N2410" s="6" t="s">
        <v>113</v>
      </c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</row>
    <row r="2411" spans="2:32" ht="30" customHeight="1">
      <c r="B2411" s="16">
        <v>2410</v>
      </c>
      <c r="C2411" s="6">
        <v>2411</v>
      </c>
      <c r="D2411" s="22">
        <v>61103099000</v>
      </c>
      <c r="E2411" s="23" t="s">
        <v>502</v>
      </c>
      <c r="F2411" s="27" t="s">
        <v>49</v>
      </c>
      <c r="G2411" s="6" t="s">
        <v>20</v>
      </c>
      <c r="H2411" s="6">
        <v>220</v>
      </c>
      <c r="I2411" s="6">
        <v>220</v>
      </c>
      <c r="J2411" s="6">
        <f t="shared" si="38"/>
        <v>0.22</v>
      </c>
      <c r="K2411" s="6">
        <v>1</v>
      </c>
      <c r="L2411" s="6" t="s">
        <v>362</v>
      </c>
      <c r="M2411" s="6" t="s">
        <v>363</v>
      </c>
      <c r="N2411" s="6" t="s">
        <v>36</v>
      </c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</row>
    <row r="2412" spans="2:32" ht="30" customHeight="1">
      <c r="B2412" s="16">
        <v>2411</v>
      </c>
      <c r="C2412" s="6">
        <v>2410</v>
      </c>
      <c r="D2412" s="22">
        <v>62012000000</v>
      </c>
      <c r="E2412" s="23" t="s">
        <v>773</v>
      </c>
      <c r="F2412" s="27" t="s">
        <v>62</v>
      </c>
      <c r="G2412" s="6" t="s">
        <v>10</v>
      </c>
      <c r="H2412" s="6">
        <v>1035</v>
      </c>
      <c r="I2412" s="6">
        <v>1035</v>
      </c>
      <c r="J2412" s="6">
        <f t="shared" si="38"/>
        <v>1.0349999999999999</v>
      </c>
      <c r="K2412" s="6">
        <v>1</v>
      </c>
      <c r="L2412" s="6" t="s">
        <v>362</v>
      </c>
      <c r="M2412" s="6" t="s">
        <v>363</v>
      </c>
      <c r="N2412" s="6" t="s">
        <v>368</v>
      </c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</row>
    <row r="2413" spans="2:32" ht="30" customHeight="1">
      <c r="B2413" s="16">
        <v>2412</v>
      </c>
      <c r="C2413" s="6">
        <v>2407</v>
      </c>
      <c r="D2413" s="22">
        <v>62034235000</v>
      </c>
      <c r="E2413" s="23" t="s">
        <v>548</v>
      </c>
      <c r="F2413" s="27" t="s">
        <v>22</v>
      </c>
      <c r="G2413" s="6" t="s">
        <v>10</v>
      </c>
      <c r="H2413" s="6">
        <v>750</v>
      </c>
      <c r="I2413" s="6">
        <v>750</v>
      </c>
      <c r="J2413" s="6">
        <f t="shared" si="38"/>
        <v>0.75</v>
      </c>
      <c r="K2413" s="6">
        <v>1</v>
      </c>
      <c r="L2413" s="6" t="s">
        <v>362</v>
      </c>
      <c r="M2413" s="6" t="s">
        <v>363</v>
      </c>
      <c r="N2413" s="6" t="s">
        <v>25</v>
      </c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</row>
    <row r="2414" spans="2:32" ht="30" customHeight="1">
      <c r="B2414" s="16">
        <v>2413</v>
      </c>
      <c r="C2414" s="6">
        <v>2408</v>
      </c>
      <c r="D2414" s="22">
        <v>62034235000</v>
      </c>
      <c r="E2414" s="23" t="s">
        <v>548</v>
      </c>
      <c r="F2414" s="27" t="s">
        <v>22</v>
      </c>
      <c r="G2414" s="6" t="s">
        <v>10</v>
      </c>
      <c r="H2414" s="6">
        <v>740</v>
      </c>
      <c r="I2414" s="6">
        <v>740</v>
      </c>
      <c r="J2414" s="6">
        <f t="shared" si="38"/>
        <v>0.74</v>
      </c>
      <c r="K2414" s="6">
        <v>1</v>
      </c>
      <c r="L2414" s="6" t="s">
        <v>362</v>
      </c>
      <c r="M2414" s="6" t="s">
        <v>363</v>
      </c>
      <c r="N2414" s="6" t="s">
        <v>25</v>
      </c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</row>
    <row r="2415" spans="2:32" ht="39" customHeight="1">
      <c r="B2415" s="16">
        <v>2414</v>
      </c>
      <c r="C2415" s="6">
        <v>2409</v>
      </c>
      <c r="D2415" s="16">
        <v>61032200000</v>
      </c>
      <c r="E2415" s="36" t="s">
        <v>775</v>
      </c>
      <c r="F2415" s="27" t="s">
        <v>372</v>
      </c>
      <c r="G2415" s="6" t="s">
        <v>10</v>
      </c>
      <c r="H2415" s="6">
        <v>810</v>
      </c>
      <c r="I2415" s="6">
        <v>810</v>
      </c>
      <c r="J2415" s="6">
        <f t="shared" si="38"/>
        <v>0.81</v>
      </c>
      <c r="K2415" s="6">
        <v>1</v>
      </c>
      <c r="L2415" s="6" t="s">
        <v>362</v>
      </c>
      <c r="M2415" s="6" t="s">
        <v>363</v>
      </c>
      <c r="N2415" s="27" t="s">
        <v>25</v>
      </c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</row>
    <row r="2416" spans="2:32" ht="30" customHeight="1">
      <c r="B2416" s="16">
        <v>2415</v>
      </c>
      <c r="C2416" s="6">
        <v>2406</v>
      </c>
      <c r="D2416" s="22">
        <v>62034235000</v>
      </c>
      <c r="E2416" s="23" t="s">
        <v>548</v>
      </c>
      <c r="F2416" s="27" t="s">
        <v>22</v>
      </c>
      <c r="G2416" s="6" t="s">
        <v>10</v>
      </c>
      <c r="H2416" s="6">
        <v>760</v>
      </c>
      <c r="I2416" s="6">
        <v>760</v>
      </c>
      <c r="J2416" s="6">
        <f t="shared" si="38"/>
        <v>0.76</v>
      </c>
      <c r="K2416" s="6">
        <v>1</v>
      </c>
      <c r="L2416" s="6" t="s">
        <v>362</v>
      </c>
      <c r="M2416" s="6" t="s">
        <v>363</v>
      </c>
      <c r="N2416" s="6" t="s">
        <v>25</v>
      </c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</row>
    <row r="2417" spans="2:32" ht="45" customHeight="1">
      <c r="B2417" s="16">
        <v>2416</v>
      </c>
      <c r="C2417" s="6">
        <v>2405</v>
      </c>
      <c r="D2417" s="22">
        <v>61044300000</v>
      </c>
      <c r="E2417" s="23" t="s">
        <v>541</v>
      </c>
      <c r="F2417" s="27" t="s">
        <v>64</v>
      </c>
      <c r="G2417" s="6" t="s">
        <v>20</v>
      </c>
      <c r="H2417" s="6">
        <v>370</v>
      </c>
      <c r="I2417" s="6">
        <v>370</v>
      </c>
      <c r="J2417" s="6">
        <f t="shared" si="38"/>
        <v>0.37</v>
      </c>
      <c r="K2417" s="6">
        <v>1</v>
      </c>
      <c r="L2417" s="6" t="s">
        <v>362</v>
      </c>
      <c r="M2417" s="6" t="s">
        <v>363</v>
      </c>
      <c r="N2417" s="6" t="s">
        <v>36</v>
      </c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</row>
    <row r="2418" spans="2:32" ht="30" customHeight="1">
      <c r="B2418" s="16">
        <v>2417</v>
      </c>
      <c r="C2418" s="6">
        <v>2404</v>
      </c>
      <c r="D2418" s="22">
        <v>62034235000</v>
      </c>
      <c r="E2418" s="23" t="s">
        <v>548</v>
      </c>
      <c r="F2418" s="27" t="s">
        <v>22</v>
      </c>
      <c r="G2418" s="6" t="s">
        <v>10</v>
      </c>
      <c r="H2418" s="6">
        <v>820</v>
      </c>
      <c r="I2418" s="6">
        <v>820</v>
      </c>
      <c r="J2418" s="6">
        <f t="shared" si="38"/>
        <v>0.82</v>
      </c>
      <c r="K2418" s="6">
        <v>1</v>
      </c>
      <c r="L2418" s="6" t="s">
        <v>362</v>
      </c>
      <c r="M2418" s="6" t="s">
        <v>363</v>
      </c>
      <c r="N2418" s="6" t="s">
        <v>25</v>
      </c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</row>
    <row r="2419" spans="2:32" ht="30" customHeight="1">
      <c r="B2419" s="16">
        <v>2418</v>
      </c>
      <c r="C2419" s="6">
        <v>2403</v>
      </c>
      <c r="D2419" s="22">
        <v>65050090000</v>
      </c>
      <c r="E2419" s="23" t="s">
        <v>540</v>
      </c>
      <c r="F2419" s="27" t="s">
        <v>73</v>
      </c>
      <c r="G2419" s="6" t="s">
        <v>20</v>
      </c>
      <c r="H2419" s="6">
        <v>90</v>
      </c>
      <c r="I2419" s="6">
        <v>90</v>
      </c>
      <c r="J2419" s="6">
        <f t="shared" si="38"/>
        <v>0.09</v>
      </c>
      <c r="K2419" s="6">
        <v>1</v>
      </c>
      <c r="L2419" s="6" t="s">
        <v>362</v>
      </c>
      <c r="M2419" s="6" t="s">
        <v>363</v>
      </c>
      <c r="N2419" s="6" t="s">
        <v>36</v>
      </c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</row>
    <row r="2420" spans="2:32" ht="30" customHeight="1">
      <c r="B2420" s="16">
        <v>2419</v>
      </c>
      <c r="C2420" s="6">
        <v>2402</v>
      </c>
      <c r="D2420" s="22">
        <v>61103099000</v>
      </c>
      <c r="E2420" s="23" t="s">
        <v>502</v>
      </c>
      <c r="F2420" s="27" t="s">
        <v>49</v>
      </c>
      <c r="G2420" s="6" t="s">
        <v>20</v>
      </c>
      <c r="H2420" s="6">
        <v>155</v>
      </c>
      <c r="I2420" s="6">
        <v>155</v>
      </c>
      <c r="J2420" s="6">
        <f t="shared" si="38"/>
        <v>0.155</v>
      </c>
      <c r="K2420" s="6">
        <v>1</v>
      </c>
      <c r="L2420" s="6" t="s">
        <v>362</v>
      </c>
      <c r="M2420" s="6" t="s">
        <v>363</v>
      </c>
      <c r="N2420" s="6" t="s">
        <v>373</v>
      </c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</row>
    <row r="2421" spans="2:32" ht="39" customHeight="1">
      <c r="B2421" s="16">
        <v>2420</v>
      </c>
      <c r="C2421" s="6">
        <v>2400</v>
      </c>
      <c r="D2421" s="19">
        <v>42022290000</v>
      </c>
      <c r="E2421" s="37" t="s">
        <v>771</v>
      </c>
      <c r="F2421" s="27" t="s">
        <v>120</v>
      </c>
      <c r="G2421" s="6" t="s">
        <v>20</v>
      </c>
      <c r="H2421" s="6">
        <v>105</v>
      </c>
      <c r="I2421" s="6">
        <v>105</v>
      </c>
      <c r="J2421" s="6">
        <f t="shared" si="38"/>
        <v>0.105</v>
      </c>
      <c r="K2421" s="6">
        <v>1</v>
      </c>
      <c r="L2421" s="6" t="s">
        <v>362</v>
      </c>
      <c r="M2421" s="6" t="s">
        <v>363</v>
      </c>
      <c r="N2421" s="6" t="s">
        <v>25</v>
      </c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</row>
    <row r="2422" spans="2:32" ht="30" customHeight="1">
      <c r="B2422" s="16">
        <v>2421</v>
      </c>
      <c r="C2422" s="6">
        <v>2399</v>
      </c>
      <c r="D2422" s="22">
        <v>62143000000</v>
      </c>
      <c r="E2422" s="23" t="s">
        <v>776</v>
      </c>
      <c r="F2422" s="27" t="s">
        <v>314</v>
      </c>
      <c r="G2422" s="6" t="s">
        <v>10</v>
      </c>
      <c r="H2422" s="6">
        <v>105</v>
      </c>
      <c r="I2422" s="6">
        <v>105</v>
      </c>
      <c r="J2422" s="6">
        <f t="shared" si="38"/>
        <v>0.105</v>
      </c>
      <c r="K2422" s="6">
        <v>1</v>
      </c>
      <c r="L2422" s="6" t="s">
        <v>362</v>
      </c>
      <c r="M2422" s="6" t="s">
        <v>363</v>
      </c>
      <c r="N2422" s="6" t="s">
        <v>36</v>
      </c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</row>
    <row r="2423" spans="2:32" ht="30" customHeight="1">
      <c r="B2423" s="16">
        <v>2422</v>
      </c>
      <c r="C2423" s="6">
        <v>2401</v>
      </c>
      <c r="D2423" s="22">
        <v>62071100000</v>
      </c>
      <c r="E2423" s="23" t="s">
        <v>777</v>
      </c>
      <c r="F2423" s="27" t="s">
        <v>173</v>
      </c>
      <c r="G2423" s="6" t="s">
        <v>10</v>
      </c>
      <c r="H2423" s="6">
        <v>125</v>
      </c>
      <c r="I2423" s="6">
        <v>125</v>
      </c>
      <c r="J2423" s="6">
        <f t="shared" si="38"/>
        <v>0.125</v>
      </c>
      <c r="K2423" s="6">
        <v>1</v>
      </c>
      <c r="L2423" s="6" t="s">
        <v>362</v>
      </c>
      <c r="M2423" s="6" t="s">
        <v>48</v>
      </c>
      <c r="N2423" s="6" t="s">
        <v>25</v>
      </c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</row>
    <row r="2424" spans="2:32" ht="30" customHeight="1">
      <c r="B2424" s="16">
        <v>2423</v>
      </c>
      <c r="C2424" s="6">
        <v>2398</v>
      </c>
      <c r="D2424" s="22">
        <v>61101130000</v>
      </c>
      <c r="E2424" s="23" t="s">
        <v>567</v>
      </c>
      <c r="F2424" s="27" t="s">
        <v>49</v>
      </c>
      <c r="G2424" s="6" t="s">
        <v>10</v>
      </c>
      <c r="H2424" s="6">
        <v>710</v>
      </c>
      <c r="I2424" s="6">
        <v>710</v>
      </c>
      <c r="J2424" s="6">
        <f t="shared" si="38"/>
        <v>0.71</v>
      </c>
      <c r="K2424" s="6">
        <v>1</v>
      </c>
      <c r="L2424" s="6" t="s">
        <v>362</v>
      </c>
      <c r="M2424" s="6" t="s">
        <v>363</v>
      </c>
      <c r="N2424" s="6" t="s">
        <v>374</v>
      </c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</row>
    <row r="2425" spans="2:32" ht="30" customHeight="1">
      <c r="B2425" s="16">
        <v>2424</v>
      </c>
      <c r="C2425" s="6">
        <v>2397</v>
      </c>
      <c r="D2425" s="22">
        <v>62046239000</v>
      </c>
      <c r="E2425" s="23" t="s">
        <v>510</v>
      </c>
      <c r="F2425" s="27" t="s">
        <v>22</v>
      </c>
      <c r="G2425" s="6" t="s">
        <v>20</v>
      </c>
      <c r="H2425" s="6">
        <v>480</v>
      </c>
      <c r="I2425" s="6">
        <v>480</v>
      </c>
      <c r="J2425" s="6">
        <f t="shared" si="38"/>
        <v>0.48</v>
      </c>
      <c r="K2425" s="6">
        <v>1</v>
      </c>
      <c r="L2425" s="6" t="s">
        <v>362</v>
      </c>
      <c r="M2425" s="6" t="s">
        <v>363</v>
      </c>
      <c r="N2425" s="6" t="s">
        <v>25</v>
      </c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</row>
    <row r="2426" spans="2:32" ht="30" customHeight="1">
      <c r="B2426" s="16">
        <v>2425</v>
      </c>
      <c r="C2426" s="6">
        <v>2396</v>
      </c>
      <c r="D2426" s="22">
        <v>61101130000</v>
      </c>
      <c r="E2426" s="23" t="s">
        <v>567</v>
      </c>
      <c r="F2426" s="27" t="s">
        <v>49</v>
      </c>
      <c r="G2426" s="6" t="s">
        <v>10</v>
      </c>
      <c r="H2426" s="6">
        <v>420</v>
      </c>
      <c r="I2426" s="6">
        <v>420</v>
      </c>
      <c r="J2426" s="6">
        <f t="shared" si="38"/>
        <v>0.42</v>
      </c>
      <c r="K2426" s="6">
        <v>1</v>
      </c>
      <c r="L2426" s="6" t="s">
        <v>362</v>
      </c>
      <c r="M2426" s="6" t="s">
        <v>363</v>
      </c>
      <c r="N2426" s="6" t="s">
        <v>368</v>
      </c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</row>
    <row r="2427" spans="2:32" ht="30" customHeight="1">
      <c r="B2427" s="16">
        <v>2426</v>
      </c>
      <c r="C2427" s="6">
        <v>2395</v>
      </c>
      <c r="D2427" s="22">
        <v>61101130000</v>
      </c>
      <c r="E2427" s="23" t="s">
        <v>567</v>
      </c>
      <c r="F2427" s="27" t="s">
        <v>49</v>
      </c>
      <c r="G2427" s="6" t="s">
        <v>10</v>
      </c>
      <c r="H2427" s="6">
        <v>425</v>
      </c>
      <c r="I2427" s="6">
        <v>425</v>
      </c>
      <c r="J2427" s="6">
        <f t="shared" si="38"/>
        <v>0.42499999999999999</v>
      </c>
      <c r="K2427" s="6">
        <v>1</v>
      </c>
      <c r="L2427" s="6" t="s">
        <v>362</v>
      </c>
      <c r="M2427" s="6" t="s">
        <v>363</v>
      </c>
      <c r="N2427" s="6" t="s">
        <v>368</v>
      </c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</row>
    <row r="2428" spans="2:32" ht="30" customHeight="1">
      <c r="B2428" s="16">
        <v>2427</v>
      </c>
      <c r="C2428" s="6">
        <v>2394</v>
      </c>
      <c r="D2428" s="22">
        <v>62046318000</v>
      </c>
      <c r="E2428" s="23" t="s">
        <v>511</v>
      </c>
      <c r="F2428" s="27" t="s">
        <v>22</v>
      </c>
      <c r="G2428" s="6" t="s">
        <v>20</v>
      </c>
      <c r="H2428" s="6">
        <v>630</v>
      </c>
      <c r="I2428" s="6">
        <v>630</v>
      </c>
      <c r="J2428" s="6">
        <f t="shared" si="38"/>
        <v>0.63</v>
      </c>
      <c r="K2428" s="6">
        <v>1</v>
      </c>
      <c r="L2428" s="6" t="s">
        <v>362</v>
      </c>
      <c r="M2428" s="6" t="s">
        <v>363</v>
      </c>
      <c r="N2428" s="6" t="s">
        <v>36</v>
      </c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</row>
    <row r="2429" spans="2:32" ht="30" customHeight="1">
      <c r="B2429" s="16">
        <v>2428</v>
      </c>
      <c r="C2429" s="6">
        <v>2393</v>
      </c>
      <c r="D2429" s="22">
        <v>62046239000</v>
      </c>
      <c r="E2429" s="23" t="s">
        <v>510</v>
      </c>
      <c r="F2429" s="27" t="s">
        <v>22</v>
      </c>
      <c r="G2429" s="6" t="s">
        <v>20</v>
      </c>
      <c r="H2429" s="6">
        <v>470</v>
      </c>
      <c r="I2429" s="6">
        <v>470</v>
      </c>
      <c r="J2429" s="6">
        <f t="shared" si="38"/>
        <v>0.47</v>
      </c>
      <c r="K2429" s="6">
        <v>1</v>
      </c>
      <c r="L2429" s="6" t="s">
        <v>362</v>
      </c>
      <c r="M2429" s="6" t="s">
        <v>363</v>
      </c>
      <c r="N2429" s="6" t="s">
        <v>25</v>
      </c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</row>
    <row r="2430" spans="2:32" ht="30" customHeight="1">
      <c r="B2430" s="16">
        <v>2429</v>
      </c>
      <c r="C2430" s="6">
        <v>2392</v>
      </c>
      <c r="D2430" s="22">
        <v>61102091000</v>
      </c>
      <c r="E2430" s="23" t="s">
        <v>488</v>
      </c>
      <c r="F2430" s="27" t="s">
        <v>49</v>
      </c>
      <c r="G2430" s="6" t="s">
        <v>10</v>
      </c>
      <c r="H2430" s="6">
        <v>550</v>
      </c>
      <c r="I2430" s="6">
        <v>550</v>
      </c>
      <c r="J2430" s="6">
        <f t="shared" si="38"/>
        <v>0.55000000000000004</v>
      </c>
      <c r="K2430" s="6">
        <v>1</v>
      </c>
      <c r="L2430" s="6" t="s">
        <v>362</v>
      </c>
      <c r="M2430" s="6" t="s">
        <v>363</v>
      </c>
      <c r="N2430" s="6" t="s">
        <v>25</v>
      </c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</row>
    <row r="2431" spans="2:32" ht="30" customHeight="1">
      <c r="B2431" s="16">
        <v>2430</v>
      </c>
      <c r="C2431" s="6">
        <v>2391</v>
      </c>
      <c r="D2431" s="22">
        <v>65050090000</v>
      </c>
      <c r="E2431" s="23" t="s">
        <v>540</v>
      </c>
      <c r="F2431" s="27" t="s">
        <v>73</v>
      </c>
      <c r="G2431" s="6" t="s">
        <v>20</v>
      </c>
      <c r="H2431" s="6">
        <v>110</v>
      </c>
      <c r="I2431" s="6">
        <v>110</v>
      </c>
      <c r="J2431" s="6">
        <f t="shared" si="38"/>
        <v>0.11</v>
      </c>
      <c r="K2431" s="6">
        <v>1</v>
      </c>
      <c r="L2431" s="6" t="s">
        <v>362</v>
      </c>
      <c r="M2431" s="6" t="s">
        <v>363</v>
      </c>
      <c r="N2431" s="6" t="s">
        <v>36</v>
      </c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</row>
    <row r="2432" spans="2:32" ht="30" customHeight="1">
      <c r="B2432" s="16">
        <v>2431</v>
      </c>
      <c r="C2432" s="6">
        <v>2390</v>
      </c>
      <c r="D2432" s="22">
        <v>61102091000</v>
      </c>
      <c r="E2432" s="23" t="s">
        <v>488</v>
      </c>
      <c r="F2432" s="27" t="s">
        <v>49</v>
      </c>
      <c r="G2432" s="6" t="s">
        <v>10</v>
      </c>
      <c r="H2432" s="6">
        <v>785</v>
      </c>
      <c r="I2432" s="6">
        <v>785</v>
      </c>
      <c r="J2432" s="6">
        <f t="shared" si="38"/>
        <v>0.78500000000000003</v>
      </c>
      <c r="K2432" s="6">
        <v>1</v>
      </c>
      <c r="L2432" s="6" t="s">
        <v>362</v>
      </c>
      <c r="M2432" s="6" t="s">
        <v>363</v>
      </c>
      <c r="N2432" s="6" t="s">
        <v>25</v>
      </c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</row>
    <row r="2433" spans="2:32" ht="30" customHeight="1">
      <c r="B2433" s="16">
        <v>2432</v>
      </c>
      <c r="C2433" s="6">
        <v>2389</v>
      </c>
      <c r="D2433" s="22">
        <v>62046239000</v>
      </c>
      <c r="E2433" s="23" t="s">
        <v>510</v>
      </c>
      <c r="F2433" s="27" t="s">
        <v>22</v>
      </c>
      <c r="G2433" s="6" t="s">
        <v>20</v>
      </c>
      <c r="H2433" s="6">
        <v>510</v>
      </c>
      <c r="I2433" s="6">
        <v>510</v>
      </c>
      <c r="J2433" s="6">
        <f t="shared" si="38"/>
        <v>0.51</v>
      </c>
      <c r="K2433" s="6">
        <v>1</v>
      </c>
      <c r="L2433" s="6" t="s">
        <v>362</v>
      </c>
      <c r="M2433" s="6" t="s">
        <v>363</v>
      </c>
      <c r="N2433" s="6" t="s">
        <v>25</v>
      </c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</row>
    <row r="2434" spans="2:32" ht="30" customHeight="1">
      <c r="B2434" s="16">
        <v>2433</v>
      </c>
      <c r="C2434" s="6">
        <v>2388</v>
      </c>
      <c r="D2434" s="22">
        <v>61043300000</v>
      </c>
      <c r="E2434" s="23" t="s">
        <v>507</v>
      </c>
      <c r="F2434" s="27" t="s">
        <v>58</v>
      </c>
      <c r="G2434" s="6" t="s">
        <v>20</v>
      </c>
      <c r="H2434" s="6">
        <v>455</v>
      </c>
      <c r="I2434" s="6">
        <v>455</v>
      </c>
      <c r="J2434" s="6">
        <f t="shared" si="38"/>
        <v>0.45500000000000002</v>
      </c>
      <c r="K2434" s="6">
        <v>1</v>
      </c>
      <c r="L2434" s="6" t="s">
        <v>362</v>
      </c>
      <c r="M2434" s="6" t="s">
        <v>363</v>
      </c>
      <c r="N2434" s="6" t="s">
        <v>36</v>
      </c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</row>
    <row r="2435" spans="2:32" ht="45" customHeight="1">
      <c r="B2435" s="16">
        <v>2434</v>
      </c>
      <c r="C2435" s="6">
        <v>2387</v>
      </c>
      <c r="D2435" s="22">
        <v>61043900000</v>
      </c>
      <c r="E2435" s="23" t="s">
        <v>671</v>
      </c>
      <c r="F2435" s="27" t="s">
        <v>58</v>
      </c>
      <c r="G2435" s="6" t="s">
        <v>20</v>
      </c>
      <c r="H2435" s="6">
        <v>300</v>
      </c>
      <c r="I2435" s="6">
        <v>300</v>
      </c>
      <c r="J2435" s="6">
        <f t="shared" si="38"/>
        <v>0.3</v>
      </c>
      <c r="K2435" s="6">
        <v>1</v>
      </c>
      <c r="L2435" s="6" t="s">
        <v>362</v>
      </c>
      <c r="M2435" s="6" t="s">
        <v>363</v>
      </c>
      <c r="N2435" s="6" t="s">
        <v>375</v>
      </c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</row>
    <row r="2436" spans="2:32" ht="30" customHeight="1">
      <c r="B2436" s="16">
        <v>2435</v>
      </c>
      <c r="C2436" s="6">
        <v>2386</v>
      </c>
      <c r="D2436" s="22">
        <v>61103099000</v>
      </c>
      <c r="E2436" s="23" t="s">
        <v>502</v>
      </c>
      <c r="F2436" s="27" t="s">
        <v>49</v>
      </c>
      <c r="G2436" s="6" t="s">
        <v>20</v>
      </c>
      <c r="H2436" s="6">
        <v>340</v>
      </c>
      <c r="I2436" s="6">
        <v>340</v>
      </c>
      <c r="J2436" s="6">
        <f t="shared" si="38"/>
        <v>0.34</v>
      </c>
      <c r="K2436" s="6">
        <v>1</v>
      </c>
      <c r="L2436" s="6" t="s">
        <v>362</v>
      </c>
      <c r="M2436" s="6" t="s">
        <v>363</v>
      </c>
      <c r="N2436" s="6" t="s">
        <v>36</v>
      </c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</row>
    <row r="2437" spans="2:32" ht="45" customHeight="1">
      <c r="B2437" s="16">
        <v>2436</v>
      </c>
      <c r="C2437" s="6">
        <v>2385</v>
      </c>
      <c r="D2437" s="22">
        <v>65050090000</v>
      </c>
      <c r="E2437" s="23" t="s">
        <v>514</v>
      </c>
      <c r="F2437" s="27" t="s">
        <v>73</v>
      </c>
      <c r="G2437" s="6" t="s">
        <v>10</v>
      </c>
      <c r="H2437" s="6">
        <v>85</v>
      </c>
      <c r="I2437" s="6">
        <v>85</v>
      </c>
      <c r="J2437" s="6">
        <f t="shared" si="38"/>
        <v>8.5000000000000006E-2</v>
      </c>
      <c r="K2437" s="6">
        <v>1</v>
      </c>
      <c r="L2437" s="6" t="s">
        <v>362</v>
      </c>
      <c r="M2437" s="6" t="s">
        <v>363</v>
      </c>
      <c r="N2437" s="6" t="s">
        <v>36</v>
      </c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</row>
    <row r="2438" spans="2:32" ht="45" customHeight="1">
      <c r="B2438" s="16">
        <v>2437</v>
      </c>
      <c r="C2438" s="6">
        <v>2384</v>
      </c>
      <c r="D2438" s="22">
        <v>61109090000</v>
      </c>
      <c r="E2438" s="23" t="s">
        <v>710</v>
      </c>
      <c r="F2438" s="27" t="s">
        <v>49</v>
      </c>
      <c r="G2438" s="6" t="s">
        <v>20</v>
      </c>
      <c r="H2438" s="6">
        <v>310</v>
      </c>
      <c r="I2438" s="6">
        <v>310</v>
      </c>
      <c r="J2438" s="6">
        <f t="shared" si="38"/>
        <v>0.31</v>
      </c>
      <c r="K2438" s="6">
        <v>1</v>
      </c>
      <c r="L2438" s="6" t="s">
        <v>362</v>
      </c>
      <c r="M2438" s="6" t="s">
        <v>363</v>
      </c>
      <c r="N2438" s="6" t="s">
        <v>174</v>
      </c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</row>
    <row r="2439" spans="2:32" ht="30" customHeight="1">
      <c r="B2439" s="16">
        <v>2438</v>
      </c>
      <c r="C2439" s="6">
        <v>2383</v>
      </c>
      <c r="D2439" s="22">
        <v>61102099000</v>
      </c>
      <c r="E2439" s="23" t="s">
        <v>601</v>
      </c>
      <c r="F2439" s="27" t="s">
        <v>9</v>
      </c>
      <c r="G2439" s="6" t="s">
        <v>20</v>
      </c>
      <c r="H2439" s="6">
        <v>340</v>
      </c>
      <c r="I2439" s="6">
        <v>340</v>
      </c>
      <c r="J2439" s="6">
        <f t="shared" si="38"/>
        <v>0.34</v>
      </c>
      <c r="K2439" s="6">
        <v>1</v>
      </c>
      <c r="L2439" s="6" t="s">
        <v>362</v>
      </c>
      <c r="M2439" s="6" t="s">
        <v>363</v>
      </c>
      <c r="N2439" s="6" t="s">
        <v>25</v>
      </c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</row>
    <row r="2440" spans="2:32" ht="30" customHeight="1">
      <c r="B2440" s="16">
        <v>2439</v>
      </c>
      <c r="C2440" s="6">
        <v>2382</v>
      </c>
      <c r="D2440" s="22">
        <v>62046239000</v>
      </c>
      <c r="E2440" s="23" t="s">
        <v>510</v>
      </c>
      <c r="F2440" s="27" t="s">
        <v>22</v>
      </c>
      <c r="G2440" s="6" t="s">
        <v>20</v>
      </c>
      <c r="H2440" s="6">
        <v>750</v>
      </c>
      <c r="I2440" s="6">
        <v>750</v>
      </c>
      <c r="J2440" s="6">
        <f t="shared" si="38"/>
        <v>0.75</v>
      </c>
      <c r="K2440" s="6">
        <v>1</v>
      </c>
      <c r="L2440" s="6" t="s">
        <v>362</v>
      </c>
      <c r="M2440" s="6" t="s">
        <v>363</v>
      </c>
      <c r="N2440" s="6" t="s">
        <v>25</v>
      </c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</row>
    <row r="2441" spans="2:32" ht="30" customHeight="1">
      <c r="B2441" s="16">
        <v>2440</v>
      </c>
      <c r="C2441" s="6">
        <v>2381</v>
      </c>
      <c r="D2441" s="22">
        <v>61103099000</v>
      </c>
      <c r="E2441" s="23" t="s">
        <v>502</v>
      </c>
      <c r="F2441" s="27" t="s">
        <v>49</v>
      </c>
      <c r="G2441" s="6" t="s">
        <v>20</v>
      </c>
      <c r="H2441" s="6">
        <v>165</v>
      </c>
      <c r="I2441" s="6">
        <v>165</v>
      </c>
      <c r="J2441" s="6">
        <f t="shared" si="38"/>
        <v>0.16500000000000001</v>
      </c>
      <c r="K2441" s="6">
        <v>1</v>
      </c>
      <c r="L2441" s="6" t="s">
        <v>362</v>
      </c>
      <c r="M2441" s="6" t="s">
        <v>363</v>
      </c>
      <c r="N2441" s="6" t="s">
        <v>113</v>
      </c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</row>
    <row r="2442" spans="2:32" ht="30" customHeight="1">
      <c r="B2442" s="16">
        <v>2441</v>
      </c>
      <c r="C2442" s="6">
        <v>2380</v>
      </c>
      <c r="D2442" s="22">
        <v>62034235000</v>
      </c>
      <c r="E2442" s="23" t="s">
        <v>548</v>
      </c>
      <c r="F2442" s="27" t="s">
        <v>22</v>
      </c>
      <c r="G2442" s="6" t="s">
        <v>10</v>
      </c>
      <c r="H2442" s="6">
        <v>790</v>
      </c>
      <c r="I2442" s="6">
        <v>790</v>
      </c>
      <c r="J2442" s="6">
        <f t="shared" si="38"/>
        <v>0.79</v>
      </c>
      <c r="K2442" s="6">
        <v>1</v>
      </c>
      <c r="L2442" s="6" t="s">
        <v>362</v>
      </c>
      <c r="M2442" s="6" t="s">
        <v>363</v>
      </c>
      <c r="N2442" s="6" t="s">
        <v>25</v>
      </c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</row>
    <row r="2443" spans="2:32" ht="30" customHeight="1">
      <c r="B2443" s="16">
        <v>2442</v>
      </c>
      <c r="C2443" s="6">
        <v>2379</v>
      </c>
      <c r="D2443" s="22">
        <v>62034235000</v>
      </c>
      <c r="E2443" s="23" t="s">
        <v>548</v>
      </c>
      <c r="F2443" s="27" t="s">
        <v>22</v>
      </c>
      <c r="G2443" s="6" t="s">
        <v>10</v>
      </c>
      <c r="H2443" s="6">
        <v>920</v>
      </c>
      <c r="I2443" s="6">
        <v>920</v>
      </c>
      <c r="J2443" s="6">
        <f t="shared" si="38"/>
        <v>0.92</v>
      </c>
      <c r="K2443" s="6">
        <v>1</v>
      </c>
      <c r="L2443" s="6" t="s">
        <v>362</v>
      </c>
      <c r="M2443" s="6" t="s">
        <v>363</v>
      </c>
      <c r="N2443" s="6" t="s">
        <v>25</v>
      </c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</row>
    <row r="2444" spans="2:32" ht="30" customHeight="1">
      <c r="B2444" s="16">
        <v>2443</v>
      </c>
      <c r="C2444" s="6">
        <v>2378</v>
      </c>
      <c r="D2444" s="22">
        <v>62034235000</v>
      </c>
      <c r="E2444" s="23" t="s">
        <v>548</v>
      </c>
      <c r="F2444" s="27" t="s">
        <v>22</v>
      </c>
      <c r="G2444" s="6" t="s">
        <v>10</v>
      </c>
      <c r="H2444" s="6">
        <v>635</v>
      </c>
      <c r="I2444" s="6">
        <v>635</v>
      </c>
      <c r="J2444" s="6">
        <f t="shared" si="38"/>
        <v>0.63500000000000001</v>
      </c>
      <c r="K2444" s="6">
        <v>1</v>
      </c>
      <c r="L2444" s="6" t="s">
        <v>362</v>
      </c>
      <c r="M2444" s="6" t="s">
        <v>363</v>
      </c>
      <c r="N2444" s="6" t="s">
        <v>25</v>
      </c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</row>
    <row r="2445" spans="2:32" ht="30" customHeight="1">
      <c r="B2445" s="16">
        <v>2444</v>
      </c>
      <c r="C2445" s="6">
        <v>2377</v>
      </c>
      <c r="D2445" s="22">
        <v>62034235000</v>
      </c>
      <c r="E2445" s="23" t="s">
        <v>548</v>
      </c>
      <c r="F2445" s="27" t="s">
        <v>22</v>
      </c>
      <c r="G2445" s="6" t="s">
        <v>10</v>
      </c>
      <c r="H2445" s="6">
        <v>645</v>
      </c>
      <c r="I2445" s="6">
        <v>645</v>
      </c>
      <c r="J2445" s="6">
        <f t="shared" si="38"/>
        <v>0.64500000000000002</v>
      </c>
      <c r="K2445" s="6">
        <v>1</v>
      </c>
      <c r="L2445" s="6" t="s">
        <v>362</v>
      </c>
      <c r="M2445" s="6" t="s">
        <v>363</v>
      </c>
      <c r="N2445" s="6" t="s">
        <v>25</v>
      </c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</row>
    <row r="2446" spans="2:32" ht="26.25" customHeight="1">
      <c r="B2446" s="16">
        <v>2445</v>
      </c>
      <c r="C2446" s="6">
        <v>2376</v>
      </c>
      <c r="D2446" s="16">
        <v>62171000000</v>
      </c>
      <c r="E2446" s="37" t="s">
        <v>778</v>
      </c>
      <c r="F2446" s="27" t="s">
        <v>158</v>
      </c>
      <c r="G2446" s="6" t="s">
        <v>10</v>
      </c>
      <c r="H2446" s="6">
        <v>70</v>
      </c>
      <c r="I2446" s="6">
        <v>70</v>
      </c>
      <c r="J2446" s="6">
        <f t="shared" si="38"/>
        <v>7.0000000000000007E-2</v>
      </c>
      <c r="K2446" s="6">
        <v>1</v>
      </c>
      <c r="L2446" s="6" t="s">
        <v>362</v>
      </c>
      <c r="M2446" s="6" t="s">
        <v>363</v>
      </c>
      <c r="N2446" s="21" t="s">
        <v>779</v>
      </c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</row>
    <row r="2447" spans="2:32" ht="39" customHeight="1">
      <c r="B2447" s="16">
        <v>2446</v>
      </c>
      <c r="C2447" s="6">
        <v>2375</v>
      </c>
      <c r="D2447" s="19">
        <v>64041990000</v>
      </c>
      <c r="E2447" s="45" t="s">
        <v>780</v>
      </c>
      <c r="F2447" s="27" t="s">
        <v>80</v>
      </c>
      <c r="G2447" s="6" t="s">
        <v>20</v>
      </c>
      <c r="H2447" s="6">
        <v>730</v>
      </c>
      <c r="I2447" s="6">
        <v>730</v>
      </c>
      <c r="J2447" s="6">
        <f t="shared" si="38"/>
        <v>0.73</v>
      </c>
      <c r="K2447" s="6">
        <v>1</v>
      </c>
      <c r="L2447" s="6" t="s">
        <v>362</v>
      </c>
      <c r="M2447" s="6" t="s">
        <v>363</v>
      </c>
      <c r="N2447" s="28" t="s">
        <v>376</v>
      </c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</row>
    <row r="2448" spans="2:32" ht="45" customHeight="1">
      <c r="B2448" s="16">
        <v>2447</v>
      </c>
      <c r="C2448" s="12">
        <v>934809</v>
      </c>
      <c r="D2448" s="22">
        <v>61044300000</v>
      </c>
      <c r="E2448" s="23" t="s">
        <v>541</v>
      </c>
      <c r="F2448" s="27" t="s">
        <v>64</v>
      </c>
      <c r="G2448" s="6" t="s">
        <v>20</v>
      </c>
      <c r="H2448" s="6">
        <v>512</v>
      </c>
      <c r="I2448" s="6">
        <v>512</v>
      </c>
      <c r="J2448" s="6">
        <f t="shared" si="38"/>
        <v>0.51200000000000001</v>
      </c>
      <c r="K2448" s="6">
        <v>1</v>
      </c>
      <c r="L2448" s="6" t="s">
        <v>377</v>
      </c>
      <c r="M2448" s="6" t="s">
        <v>48</v>
      </c>
      <c r="N2448" s="6" t="s">
        <v>36</v>
      </c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</row>
    <row r="2449" spans="2:32" ht="30" customHeight="1">
      <c r="B2449" s="16">
        <v>2448</v>
      </c>
      <c r="C2449" s="12">
        <v>935175</v>
      </c>
      <c r="D2449" s="22">
        <v>61103099000</v>
      </c>
      <c r="E2449" s="23" t="s">
        <v>709</v>
      </c>
      <c r="F2449" s="27" t="s">
        <v>328</v>
      </c>
      <c r="G2449" s="6" t="s">
        <v>20</v>
      </c>
      <c r="H2449" s="6">
        <v>130</v>
      </c>
      <c r="I2449" s="6">
        <v>130</v>
      </c>
      <c r="J2449" s="6">
        <f t="shared" si="38"/>
        <v>0.13</v>
      </c>
      <c r="K2449" s="6">
        <v>1</v>
      </c>
      <c r="L2449" s="6" t="s">
        <v>377</v>
      </c>
      <c r="M2449" s="6" t="s">
        <v>48</v>
      </c>
      <c r="N2449" s="6" t="s">
        <v>36</v>
      </c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</row>
    <row r="2450" spans="2:32" ht="60" customHeight="1">
      <c r="B2450" s="16">
        <v>2449</v>
      </c>
      <c r="C2450" s="12">
        <v>934444</v>
      </c>
      <c r="D2450" s="22">
        <v>61044900000</v>
      </c>
      <c r="E2450" s="23" t="s">
        <v>590</v>
      </c>
      <c r="F2450" s="27" t="s">
        <v>64</v>
      </c>
      <c r="G2450" s="6" t="s">
        <v>20</v>
      </c>
      <c r="H2450" s="6">
        <v>290</v>
      </c>
      <c r="I2450" s="6">
        <v>290</v>
      </c>
      <c r="J2450" s="6">
        <f t="shared" si="38"/>
        <v>0.28999999999999998</v>
      </c>
      <c r="K2450" s="6">
        <v>1</v>
      </c>
      <c r="L2450" s="6" t="s">
        <v>377</v>
      </c>
      <c r="M2450" s="6" t="s">
        <v>48</v>
      </c>
      <c r="N2450" s="6" t="s">
        <v>149</v>
      </c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</row>
    <row r="2451" spans="2:32" ht="45" customHeight="1">
      <c r="B2451" s="16">
        <v>2450</v>
      </c>
      <c r="C2451" s="12">
        <v>935540</v>
      </c>
      <c r="D2451" s="22">
        <v>61044300000</v>
      </c>
      <c r="E2451" s="23" t="s">
        <v>541</v>
      </c>
      <c r="F2451" s="27" t="s">
        <v>64</v>
      </c>
      <c r="G2451" s="6" t="s">
        <v>20</v>
      </c>
      <c r="H2451" s="6">
        <v>662</v>
      </c>
      <c r="I2451" s="6">
        <v>662</v>
      </c>
      <c r="J2451" s="6">
        <f t="shared" si="38"/>
        <v>0.66200000000000003</v>
      </c>
      <c r="K2451" s="6">
        <v>1</v>
      </c>
      <c r="L2451" s="6" t="s">
        <v>377</v>
      </c>
      <c r="M2451" s="6" t="s">
        <v>48</v>
      </c>
      <c r="N2451" s="6" t="s">
        <v>36</v>
      </c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</row>
    <row r="2452" spans="2:32" ht="45" customHeight="1">
      <c r="B2452" s="16">
        <v>2451</v>
      </c>
      <c r="C2452" s="12">
        <v>934079</v>
      </c>
      <c r="D2452" s="22">
        <v>61046300000</v>
      </c>
      <c r="E2452" s="23" t="s">
        <v>635</v>
      </c>
      <c r="F2452" s="27" t="s">
        <v>378</v>
      </c>
      <c r="G2452" s="6" t="s">
        <v>20</v>
      </c>
      <c r="H2452" s="6">
        <v>460</v>
      </c>
      <c r="I2452" s="6">
        <v>460</v>
      </c>
      <c r="J2452" s="6">
        <f t="shared" si="38"/>
        <v>0.46</v>
      </c>
      <c r="K2452" s="6">
        <v>1</v>
      </c>
      <c r="L2452" s="6" t="s">
        <v>377</v>
      </c>
      <c r="M2452" s="6" t="s">
        <v>48</v>
      </c>
      <c r="N2452" s="6" t="s">
        <v>36</v>
      </c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</row>
    <row r="2453" spans="2:32" ht="45" customHeight="1">
      <c r="B2453" s="16">
        <v>2452</v>
      </c>
      <c r="C2453" s="12">
        <v>933714</v>
      </c>
      <c r="D2453" s="22">
        <v>61099020000</v>
      </c>
      <c r="E2453" s="23" t="s">
        <v>604</v>
      </c>
      <c r="F2453" s="27" t="s">
        <v>379</v>
      </c>
      <c r="G2453" s="6" t="s">
        <v>20</v>
      </c>
      <c r="H2453" s="6">
        <v>212</v>
      </c>
      <c r="I2453" s="6">
        <v>212</v>
      </c>
      <c r="J2453" s="6">
        <f t="shared" si="38"/>
        <v>0.21199999999999999</v>
      </c>
      <c r="K2453" s="6">
        <v>1</v>
      </c>
      <c r="L2453" s="6" t="s">
        <v>377</v>
      </c>
      <c r="M2453" s="6" t="s">
        <v>48</v>
      </c>
      <c r="N2453" s="6" t="s">
        <v>36</v>
      </c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</row>
    <row r="2454" spans="2:32" ht="60" customHeight="1">
      <c r="B2454" s="16">
        <v>2453</v>
      </c>
      <c r="C2454" s="12">
        <v>933348</v>
      </c>
      <c r="D2454" s="22">
        <v>61044900000</v>
      </c>
      <c r="E2454" s="23" t="s">
        <v>590</v>
      </c>
      <c r="F2454" s="27" t="s">
        <v>64</v>
      </c>
      <c r="G2454" s="6" t="s">
        <v>20</v>
      </c>
      <c r="H2454" s="6">
        <v>412</v>
      </c>
      <c r="I2454" s="6">
        <v>412</v>
      </c>
      <c r="J2454" s="6">
        <f t="shared" si="38"/>
        <v>0.41199999999999998</v>
      </c>
      <c r="K2454" s="6">
        <v>1</v>
      </c>
      <c r="L2454" s="6" t="s">
        <v>377</v>
      </c>
      <c r="M2454" s="6" t="s">
        <v>48</v>
      </c>
      <c r="N2454" s="6" t="s">
        <v>149</v>
      </c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</row>
    <row r="2455" spans="2:32" ht="45" customHeight="1">
      <c r="B2455" s="16">
        <v>2454</v>
      </c>
      <c r="C2455" s="12">
        <v>932618</v>
      </c>
      <c r="D2455" s="22">
        <v>61099020000</v>
      </c>
      <c r="E2455" s="23" t="s">
        <v>604</v>
      </c>
      <c r="F2455" s="27" t="s">
        <v>379</v>
      </c>
      <c r="G2455" s="6" t="s">
        <v>20</v>
      </c>
      <c r="H2455" s="6">
        <v>64</v>
      </c>
      <c r="I2455" s="6">
        <v>64</v>
      </c>
      <c r="J2455" s="6">
        <f t="shared" si="38"/>
        <v>6.4000000000000001E-2</v>
      </c>
      <c r="K2455" s="6">
        <v>1</v>
      </c>
      <c r="L2455" s="6" t="s">
        <v>377</v>
      </c>
      <c r="M2455" s="6" t="s">
        <v>48</v>
      </c>
      <c r="N2455" s="6" t="s">
        <v>36</v>
      </c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</row>
    <row r="2456" spans="2:32" ht="45" customHeight="1">
      <c r="B2456" s="16">
        <v>2455</v>
      </c>
      <c r="C2456" s="12">
        <v>932253</v>
      </c>
      <c r="D2456" s="22">
        <v>61046300000</v>
      </c>
      <c r="E2456" s="23" t="s">
        <v>635</v>
      </c>
      <c r="F2456" s="27" t="s">
        <v>378</v>
      </c>
      <c r="G2456" s="6" t="s">
        <v>20</v>
      </c>
      <c r="H2456" s="6">
        <v>550</v>
      </c>
      <c r="I2456" s="6">
        <v>550</v>
      </c>
      <c r="J2456" s="6">
        <f t="shared" si="38"/>
        <v>0.55000000000000004</v>
      </c>
      <c r="K2456" s="6">
        <v>1</v>
      </c>
      <c r="L2456" s="6" t="s">
        <v>377</v>
      </c>
      <c r="M2456" s="6" t="s">
        <v>48</v>
      </c>
      <c r="N2456" s="6" t="s">
        <v>36</v>
      </c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</row>
    <row r="2457" spans="2:32" ht="45" customHeight="1">
      <c r="B2457" s="16">
        <v>2456</v>
      </c>
      <c r="C2457" s="12">
        <v>930792</v>
      </c>
      <c r="D2457" s="22">
        <v>61044300000</v>
      </c>
      <c r="E2457" s="23" t="s">
        <v>541</v>
      </c>
      <c r="F2457" s="27" t="s">
        <v>64</v>
      </c>
      <c r="G2457" s="6" t="s">
        <v>20</v>
      </c>
      <c r="H2457" s="6">
        <v>654</v>
      </c>
      <c r="I2457" s="6">
        <v>654</v>
      </c>
      <c r="J2457" s="6">
        <f t="shared" si="38"/>
        <v>0.65400000000000003</v>
      </c>
      <c r="K2457" s="6">
        <v>1</v>
      </c>
      <c r="L2457" s="6" t="s">
        <v>377</v>
      </c>
      <c r="M2457" s="6" t="s">
        <v>48</v>
      </c>
      <c r="N2457" s="6" t="s">
        <v>36</v>
      </c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</row>
    <row r="2458" spans="2:32" ht="45" customHeight="1">
      <c r="B2458" s="16">
        <v>2457</v>
      </c>
      <c r="C2458" s="12">
        <v>931887</v>
      </c>
      <c r="D2458" s="22">
        <v>61044300000</v>
      </c>
      <c r="E2458" s="23" t="s">
        <v>541</v>
      </c>
      <c r="F2458" s="27" t="s">
        <v>64</v>
      </c>
      <c r="G2458" s="6" t="s">
        <v>20</v>
      </c>
      <c r="H2458" s="6">
        <v>518</v>
      </c>
      <c r="I2458" s="6">
        <v>518</v>
      </c>
      <c r="J2458" s="6">
        <f t="shared" si="38"/>
        <v>0.51800000000000002</v>
      </c>
      <c r="K2458" s="6">
        <v>1</v>
      </c>
      <c r="L2458" s="6" t="s">
        <v>377</v>
      </c>
      <c r="M2458" s="6" t="s">
        <v>48</v>
      </c>
      <c r="N2458" s="6" t="s">
        <v>36</v>
      </c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</row>
    <row r="2459" spans="2:32" ht="60" customHeight="1">
      <c r="B2459" s="16">
        <v>2458</v>
      </c>
      <c r="C2459" s="12">
        <v>937731</v>
      </c>
      <c r="D2459" s="22">
        <v>61044900000</v>
      </c>
      <c r="E2459" s="23" t="s">
        <v>590</v>
      </c>
      <c r="F2459" s="27" t="s">
        <v>64</v>
      </c>
      <c r="G2459" s="6" t="s">
        <v>20</v>
      </c>
      <c r="H2459" s="6">
        <v>534</v>
      </c>
      <c r="I2459" s="6">
        <v>534</v>
      </c>
      <c r="J2459" s="6">
        <f t="shared" si="38"/>
        <v>0.53400000000000003</v>
      </c>
      <c r="K2459" s="6">
        <v>1</v>
      </c>
      <c r="L2459" s="6" t="s">
        <v>377</v>
      </c>
      <c r="M2459" s="6" t="s">
        <v>48</v>
      </c>
      <c r="N2459" s="6" t="s">
        <v>149</v>
      </c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</row>
    <row r="2460" spans="2:32" ht="30" customHeight="1">
      <c r="B2460" s="16">
        <v>2459</v>
      </c>
      <c r="C2460" s="12">
        <v>931522</v>
      </c>
      <c r="D2460" s="22">
        <v>61099020000</v>
      </c>
      <c r="E2460" s="23" t="s">
        <v>508</v>
      </c>
      <c r="F2460" s="27" t="s">
        <v>46</v>
      </c>
      <c r="G2460" s="6" t="s">
        <v>20</v>
      </c>
      <c r="H2460" s="6">
        <v>180</v>
      </c>
      <c r="I2460" s="6">
        <v>180</v>
      </c>
      <c r="J2460" s="6">
        <f t="shared" si="38"/>
        <v>0.18</v>
      </c>
      <c r="K2460" s="6">
        <v>1</v>
      </c>
      <c r="L2460" s="6" t="s">
        <v>377</v>
      </c>
      <c r="M2460" s="6" t="s">
        <v>48</v>
      </c>
      <c r="N2460" s="6" t="s">
        <v>170</v>
      </c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</row>
    <row r="2461" spans="2:32" ht="30" customHeight="1">
      <c r="B2461" s="16">
        <v>2460</v>
      </c>
      <c r="C2461" s="12">
        <v>931157</v>
      </c>
      <c r="D2461" s="22">
        <v>62046318000</v>
      </c>
      <c r="E2461" s="23" t="s">
        <v>511</v>
      </c>
      <c r="F2461" s="27" t="s">
        <v>22</v>
      </c>
      <c r="G2461" s="6" t="s">
        <v>20</v>
      </c>
      <c r="H2461" s="6">
        <v>306</v>
      </c>
      <c r="I2461" s="6">
        <v>306</v>
      </c>
      <c r="J2461" s="6">
        <f t="shared" si="38"/>
        <v>0.30599999999999999</v>
      </c>
      <c r="K2461" s="6">
        <v>1</v>
      </c>
      <c r="L2461" s="6" t="s">
        <v>377</v>
      </c>
      <c r="M2461" s="6" t="s">
        <v>48</v>
      </c>
      <c r="N2461" s="6" t="s">
        <v>36</v>
      </c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</row>
    <row r="2462" spans="2:32" ht="45" customHeight="1">
      <c r="B2462" s="16">
        <v>2461</v>
      </c>
      <c r="C2462" s="12">
        <v>930426</v>
      </c>
      <c r="D2462" s="22">
        <v>61045200000</v>
      </c>
      <c r="E2462" s="23" t="s">
        <v>639</v>
      </c>
      <c r="F2462" s="27" t="s">
        <v>50</v>
      </c>
      <c r="G2462" s="6" t="s">
        <v>20</v>
      </c>
      <c r="H2462" s="6">
        <v>162</v>
      </c>
      <c r="I2462" s="6">
        <v>162</v>
      </c>
      <c r="J2462" s="6">
        <f t="shared" si="38"/>
        <v>0.16200000000000001</v>
      </c>
      <c r="K2462" s="6">
        <v>1</v>
      </c>
      <c r="L2462" s="6" t="s">
        <v>377</v>
      </c>
      <c r="M2462" s="6" t="s">
        <v>48</v>
      </c>
      <c r="N2462" s="6" t="s">
        <v>25</v>
      </c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</row>
    <row r="2463" spans="2:32" ht="45" customHeight="1">
      <c r="B2463" s="16">
        <v>2462</v>
      </c>
      <c r="C2463" s="12">
        <v>930061</v>
      </c>
      <c r="D2463" s="22">
        <v>61099020000</v>
      </c>
      <c r="E2463" s="23" t="s">
        <v>604</v>
      </c>
      <c r="F2463" s="32" t="s">
        <v>379</v>
      </c>
      <c r="G2463" s="13" t="s">
        <v>20</v>
      </c>
      <c r="H2463" s="13">
        <v>116</v>
      </c>
      <c r="I2463" s="13">
        <v>116</v>
      </c>
      <c r="J2463" s="6">
        <f t="shared" ref="J2463:J2526" si="39">I2463/1000</f>
        <v>0.11600000000000001</v>
      </c>
      <c r="K2463" s="13">
        <v>1</v>
      </c>
      <c r="L2463" s="13" t="s">
        <v>377</v>
      </c>
      <c r="M2463" s="6" t="s">
        <v>42</v>
      </c>
      <c r="N2463" s="6" t="s">
        <v>36</v>
      </c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</row>
    <row r="2464" spans="2:32" ht="45" customHeight="1">
      <c r="B2464" s="16">
        <v>2463</v>
      </c>
      <c r="C2464" s="12">
        <v>929696</v>
      </c>
      <c r="D2464" s="22">
        <v>61099020000</v>
      </c>
      <c r="E2464" s="23" t="s">
        <v>604</v>
      </c>
      <c r="F2464" s="32" t="s">
        <v>379</v>
      </c>
      <c r="G2464" s="7" t="s">
        <v>20</v>
      </c>
      <c r="H2464" s="7">
        <v>126</v>
      </c>
      <c r="I2464" s="7">
        <v>126</v>
      </c>
      <c r="J2464" s="6">
        <f t="shared" si="39"/>
        <v>0.126</v>
      </c>
      <c r="K2464" s="7">
        <v>1</v>
      </c>
      <c r="L2464" s="7" t="s">
        <v>377</v>
      </c>
      <c r="M2464" s="6" t="s">
        <v>42</v>
      </c>
      <c r="N2464" s="6" t="s">
        <v>36</v>
      </c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</row>
    <row r="2465" spans="2:32" ht="45" customHeight="1">
      <c r="B2465" s="16">
        <v>2464</v>
      </c>
      <c r="C2465" s="12">
        <v>929331</v>
      </c>
      <c r="D2465" s="22">
        <v>61046300000</v>
      </c>
      <c r="E2465" s="23" t="s">
        <v>635</v>
      </c>
      <c r="F2465" s="32" t="s">
        <v>378</v>
      </c>
      <c r="G2465" s="13" t="s">
        <v>20</v>
      </c>
      <c r="H2465" s="13">
        <v>484</v>
      </c>
      <c r="I2465" s="13">
        <v>484</v>
      </c>
      <c r="J2465" s="6">
        <f t="shared" si="39"/>
        <v>0.48399999999999999</v>
      </c>
      <c r="K2465" s="13">
        <v>1</v>
      </c>
      <c r="L2465" s="13" t="s">
        <v>377</v>
      </c>
      <c r="M2465" s="6" t="s">
        <v>42</v>
      </c>
      <c r="N2465" s="6" t="s">
        <v>36</v>
      </c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</row>
    <row r="2466" spans="2:32" ht="39" customHeight="1">
      <c r="B2466" s="16">
        <v>2465</v>
      </c>
      <c r="C2466" s="12">
        <v>928965</v>
      </c>
      <c r="D2466" s="16">
        <v>61178080090</v>
      </c>
      <c r="E2466" s="38" t="s">
        <v>680</v>
      </c>
      <c r="F2466" s="29" t="s">
        <v>158</v>
      </c>
      <c r="G2466" s="7" t="s">
        <v>20</v>
      </c>
      <c r="H2466" s="7">
        <v>124</v>
      </c>
      <c r="I2466" s="7">
        <v>124</v>
      </c>
      <c r="J2466" s="6">
        <f t="shared" si="39"/>
        <v>0.124</v>
      </c>
      <c r="K2466" s="7">
        <v>1</v>
      </c>
      <c r="L2466" s="7" t="s">
        <v>377</v>
      </c>
      <c r="M2466" s="6" t="s">
        <v>42</v>
      </c>
      <c r="N2466" s="6" t="s">
        <v>36</v>
      </c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</row>
    <row r="2467" spans="2:32" ht="45" customHeight="1">
      <c r="B2467" s="16">
        <v>2466</v>
      </c>
      <c r="C2467" s="12">
        <v>926043</v>
      </c>
      <c r="D2467" s="22">
        <v>61044300000</v>
      </c>
      <c r="E2467" s="23" t="s">
        <v>541</v>
      </c>
      <c r="F2467" s="32" t="s">
        <v>64</v>
      </c>
      <c r="G2467" s="13" t="s">
        <v>20</v>
      </c>
      <c r="H2467" s="13">
        <v>794</v>
      </c>
      <c r="I2467" s="13">
        <v>794</v>
      </c>
      <c r="J2467" s="6">
        <f t="shared" si="39"/>
        <v>0.79400000000000004</v>
      </c>
      <c r="K2467" s="13">
        <v>1</v>
      </c>
      <c r="L2467" s="13" t="s">
        <v>377</v>
      </c>
      <c r="M2467" s="6" t="s">
        <v>42</v>
      </c>
      <c r="N2467" s="6" t="s">
        <v>36</v>
      </c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</row>
    <row r="2468" spans="2:32" ht="30" customHeight="1">
      <c r="B2468" s="16">
        <v>2467</v>
      </c>
      <c r="C2468" s="12">
        <v>925678</v>
      </c>
      <c r="D2468" s="22">
        <v>61043300000</v>
      </c>
      <c r="E2468" s="23" t="s">
        <v>569</v>
      </c>
      <c r="F2468" s="29" t="s">
        <v>154</v>
      </c>
      <c r="G2468" s="7" t="s">
        <v>20</v>
      </c>
      <c r="H2468" s="7">
        <v>486</v>
      </c>
      <c r="I2468" s="7">
        <v>486</v>
      </c>
      <c r="J2468" s="6">
        <f t="shared" si="39"/>
        <v>0.48599999999999999</v>
      </c>
      <c r="K2468" s="7">
        <v>1</v>
      </c>
      <c r="L2468" s="7" t="s">
        <v>377</v>
      </c>
      <c r="M2468" s="6" t="s">
        <v>42</v>
      </c>
      <c r="N2468" s="6" t="s">
        <v>36</v>
      </c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</row>
    <row r="2469" spans="2:32" ht="45" customHeight="1">
      <c r="B2469" s="16">
        <v>2468</v>
      </c>
      <c r="C2469" s="12">
        <v>924582</v>
      </c>
      <c r="D2469" s="22">
        <v>61099020000</v>
      </c>
      <c r="E2469" s="23" t="s">
        <v>604</v>
      </c>
      <c r="F2469" s="32" t="s">
        <v>379</v>
      </c>
      <c r="G2469" s="13" t="s">
        <v>20</v>
      </c>
      <c r="H2469" s="13">
        <v>240</v>
      </c>
      <c r="I2469" s="13">
        <v>240</v>
      </c>
      <c r="J2469" s="6">
        <f t="shared" si="39"/>
        <v>0.24</v>
      </c>
      <c r="K2469" s="13">
        <v>1</v>
      </c>
      <c r="L2469" s="13" t="s">
        <v>377</v>
      </c>
      <c r="M2469" s="6" t="s">
        <v>42</v>
      </c>
      <c r="N2469" s="6" t="s">
        <v>36</v>
      </c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</row>
    <row r="2470" spans="2:32" ht="30" customHeight="1">
      <c r="B2470" s="16">
        <v>2469</v>
      </c>
      <c r="C2470" s="12">
        <v>925313</v>
      </c>
      <c r="D2470" s="22">
        <v>61062000000</v>
      </c>
      <c r="E2470" s="23" t="s">
        <v>599</v>
      </c>
      <c r="F2470" s="29" t="s">
        <v>14</v>
      </c>
      <c r="G2470" s="7" t="s">
        <v>20</v>
      </c>
      <c r="H2470" s="7">
        <v>144</v>
      </c>
      <c r="I2470" s="7">
        <v>144</v>
      </c>
      <c r="J2470" s="6">
        <f t="shared" si="39"/>
        <v>0.14399999999999999</v>
      </c>
      <c r="K2470" s="7">
        <v>1</v>
      </c>
      <c r="L2470" s="7" t="s">
        <v>377</v>
      </c>
      <c r="M2470" s="6" t="s">
        <v>42</v>
      </c>
      <c r="N2470" s="6" t="s">
        <v>36</v>
      </c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</row>
    <row r="2471" spans="2:32" ht="30" customHeight="1">
      <c r="B2471" s="16">
        <v>2470</v>
      </c>
      <c r="C2471" s="12">
        <v>926774</v>
      </c>
      <c r="D2471" s="22">
        <v>61061000000</v>
      </c>
      <c r="E2471" s="23" t="s">
        <v>539</v>
      </c>
      <c r="F2471" s="32" t="s">
        <v>14</v>
      </c>
      <c r="G2471" s="13" t="s">
        <v>20</v>
      </c>
      <c r="H2471" s="13">
        <v>170</v>
      </c>
      <c r="I2471" s="13">
        <v>170</v>
      </c>
      <c r="J2471" s="6">
        <f t="shared" si="39"/>
        <v>0.17</v>
      </c>
      <c r="K2471" s="13">
        <v>1</v>
      </c>
      <c r="L2471" s="13" t="s">
        <v>377</v>
      </c>
      <c r="M2471" s="6" t="s">
        <v>42</v>
      </c>
      <c r="N2471" s="6" t="s">
        <v>25</v>
      </c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</row>
    <row r="2472" spans="2:32" ht="30" customHeight="1">
      <c r="B2472" s="16">
        <v>2471</v>
      </c>
      <c r="C2472" s="12">
        <v>927139</v>
      </c>
      <c r="D2472" s="22">
        <v>61061000000</v>
      </c>
      <c r="E2472" s="23" t="s">
        <v>539</v>
      </c>
      <c r="F2472" s="29" t="s">
        <v>14</v>
      </c>
      <c r="G2472" s="7" t="s">
        <v>20</v>
      </c>
      <c r="H2472" s="7">
        <v>166</v>
      </c>
      <c r="I2472" s="7">
        <v>166</v>
      </c>
      <c r="J2472" s="6">
        <f t="shared" si="39"/>
        <v>0.16600000000000001</v>
      </c>
      <c r="K2472" s="7">
        <v>1</v>
      </c>
      <c r="L2472" s="7" t="s">
        <v>377</v>
      </c>
      <c r="M2472" s="6" t="s">
        <v>42</v>
      </c>
      <c r="N2472" s="6" t="s">
        <v>25</v>
      </c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</row>
    <row r="2473" spans="2:32" ht="30" customHeight="1">
      <c r="B2473" s="16">
        <v>2472</v>
      </c>
      <c r="C2473" s="12">
        <v>927504</v>
      </c>
      <c r="D2473" s="22">
        <v>62024000090</v>
      </c>
      <c r="E2473" s="23" t="s">
        <v>503</v>
      </c>
      <c r="F2473" s="32" t="s">
        <v>62</v>
      </c>
      <c r="G2473" s="13" t="s">
        <v>20</v>
      </c>
      <c r="H2473" s="13">
        <v>394</v>
      </c>
      <c r="I2473" s="13">
        <v>394</v>
      </c>
      <c r="J2473" s="6">
        <f t="shared" si="39"/>
        <v>0.39400000000000002</v>
      </c>
      <c r="K2473" s="13">
        <v>1</v>
      </c>
      <c r="L2473" s="13" t="s">
        <v>377</v>
      </c>
      <c r="M2473" s="6" t="s">
        <v>42</v>
      </c>
      <c r="N2473" s="6" t="s">
        <v>36</v>
      </c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</row>
    <row r="2474" spans="2:32" ht="30" customHeight="1">
      <c r="B2474" s="16">
        <v>2473</v>
      </c>
      <c r="C2474" s="12">
        <v>917643</v>
      </c>
      <c r="D2474" s="22">
        <v>62024000090</v>
      </c>
      <c r="E2474" s="23" t="s">
        <v>503</v>
      </c>
      <c r="F2474" s="29" t="s">
        <v>62</v>
      </c>
      <c r="G2474" s="7" t="s">
        <v>20</v>
      </c>
      <c r="H2474" s="7">
        <v>622</v>
      </c>
      <c r="I2474" s="7">
        <v>622</v>
      </c>
      <c r="J2474" s="6">
        <f t="shared" si="39"/>
        <v>0.622</v>
      </c>
      <c r="K2474" s="7">
        <v>1</v>
      </c>
      <c r="L2474" s="7" t="s">
        <v>377</v>
      </c>
      <c r="M2474" s="6" t="s">
        <v>42</v>
      </c>
      <c r="N2474" s="6" t="s">
        <v>36</v>
      </c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</row>
    <row r="2475" spans="2:32" ht="30" customHeight="1">
      <c r="B2475" s="16">
        <v>2474</v>
      </c>
      <c r="C2475" s="12">
        <v>924217</v>
      </c>
      <c r="D2475" s="22">
        <v>61043300000</v>
      </c>
      <c r="E2475" s="23" t="s">
        <v>569</v>
      </c>
      <c r="F2475" s="32" t="s">
        <v>154</v>
      </c>
      <c r="G2475" s="13" t="s">
        <v>20</v>
      </c>
      <c r="H2475" s="13">
        <v>492</v>
      </c>
      <c r="I2475" s="13">
        <v>492</v>
      </c>
      <c r="J2475" s="6">
        <f t="shared" si="39"/>
        <v>0.49199999999999999</v>
      </c>
      <c r="K2475" s="13">
        <v>1</v>
      </c>
      <c r="L2475" s="13" t="s">
        <v>377</v>
      </c>
      <c r="M2475" s="6" t="s">
        <v>42</v>
      </c>
      <c r="N2475" s="6" t="s">
        <v>36</v>
      </c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</row>
    <row r="2476" spans="2:32" ht="30" customHeight="1">
      <c r="B2476" s="16">
        <v>2475</v>
      </c>
      <c r="C2476" s="12">
        <v>927870</v>
      </c>
      <c r="D2476" s="22">
        <v>61043300000</v>
      </c>
      <c r="E2476" s="23" t="s">
        <v>569</v>
      </c>
      <c r="F2476" s="29" t="s">
        <v>154</v>
      </c>
      <c r="G2476" s="7" t="s">
        <v>20</v>
      </c>
      <c r="H2476" s="7">
        <v>492</v>
      </c>
      <c r="I2476" s="7">
        <v>492</v>
      </c>
      <c r="J2476" s="6">
        <f t="shared" si="39"/>
        <v>0.49199999999999999</v>
      </c>
      <c r="K2476" s="7">
        <v>1</v>
      </c>
      <c r="L2476" s="7" t="s">
        <v>377</v>
      </c>
      <c r="M2476" s="6" t="s">
        <v>42</v>
      </c>
      <c r="N2476" s="6" t="s">
        <v>36</v>
      </c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</row>
    <row r="2477" spans="2:32" ht="30" customHeight="1">
      <c r="B2477" s="16">
        <v>2476</v>
      </c>
      <c r="C2477" s="12">
        <v>926409</v>
      </c>
      <c r="D2477" s="22">
        <v>61103099000</v>
      </c>
      <c r="E2477" s="23" t="s">
        <v>709</v>
      </c>
      <c r="F2477" s="32" t="s">
        <v>328</v>
      </c>
      <c r="G2477" s="13" t="s">
        <v>20</v>
      </c>
      <c r="H2477" s="13">
        <v>374</v>
      </c>
      <c r="I2477" s="13">
        <v>374</v>
      </c>
      <c r="J2477" s="6">
        <f t="shared" si="39"/>
        <v>0.374</v>
      </c>
      <c r="K2477" s="13">
        <v>1</v>
      </c>
      <c r="L2477" s="13" t="s">
        <v>377</v>
      </c>
      <c r="M2477" s="6" t="s">
        <v>42</v>
      </c>
      <c r="N2477" s="6" t="s">
        <v>36</v>
      </c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</row>
    <row r="2478" spans="2:32" ht="45" customHeight="1">
      <c r="B2478" s="16">
        <v>2477</v>
      </c>
      <c r="C2478" s="12">
        <v>897554</v>
      </c>
      <c r="D2478" s="22">
        <v>62046990000</v>
      </c>
      <c r="E2478" s="23" t="s">
        <v>598</v>
      </c>
      <c r="F2478" s="32" t="s">
        <v>22</v>
      </c>
      <c r="G2478" s="13" t="s">
        <v>20</v>
      </c>
      <c r="H2478" s="13">
        <v>336</v>
      </c>
      <c r="I2478" s="13">
        <v>336</v>
      </c>
      <c r="J2478" s="6">
        <f t="shared" si="39"/>
        <v>0.33600000000000002</v>
      </c>
      <c r="K2478" s="13">
        <v>1</v>
      </c>
      <c r="L2478" s="13" t="s">
        <v>377</v>
      </c>
      <c r="M2478" s="6" t="s">
        <v>42</v>
      </c>
      <c r="N2478" s="6" t="s">
        <v>149</v>
      </c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</row>
    <row r="2479" spans="2:32" ht="45" customHeight="1">
      <c r="B2479" s="16">
        <v>2478</v>
      </c>
      <c r="C2479" s="12">
        <v>897919</v>
      </c>
      <c r="D2479" s="22">
        <v>62046990000</v>
      </c>
      <c r="E2479" s="23" t="s">
        <v>598</v>
      </c>
      <c r="F2479" s="32" t="s">
        <v>22</v>
      </c>
      <c r="G2479" s="7" t="s">
        <v>20</v>
      </c>
      <c r="H2479" s="7">
        <v>224</v>
      </c>
      <c r="I2479" s="7">
        <v>224</v>
      </c>
      <c r="J2479" s="6">
        <f t="shared" si="39"/>
        <v>0.224</v>
      </c>
      <c r="K2479" s="7">
        <v>1</v>
      </c>
      <c r="L2479" s="7" t="s">
        <v>377</v>
      </c>
      <c r="M2479" s="6" t="s">
        <v>42</v>
      </c>
      <c r="N2479" s="6" t="s">
        <v>149</v>
      </c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</row>
    <row r="2480" spans="2:32" ht="30" customHeight="1">
      <c r="B2480" s="16">
        <v>2479</v>
      </c>
      <c r="C2480" s="12">
        <v>901572</v>
      </c>
      <c r="D2480" s="22">
        <v>62046318000</v>
      </c>
      <c r="E2480" s="23" t="s">
        <v>511</v>
      </c>
      <c r="F2480" s="32" t="s">
        <v>22</v>
      </c>
      <c r="G2480" s="13" t="s">
        <v>20</v>
      </c>
      <c r="H2480" s="13">
        <v>302</v>
      </c>
      <c r="I2480" s="13">
        <v>302</v>
      </c>
      <c r="J2480" s="6">
        <f t="shared" si="39"/>
        <v>0.30199999999999999</v>
      </c>
      <c r="K2480" s="13">
        <v>1</v>
      </c>
      <c r="L2480" s="13" t="s">
        <v>377</v>
      </c>
      <c r="M2480" s="6" t="s">
        <v>67</v>
      </c>
      <c r="N2480" s="6" t="s">
        <v>36</v>
      </c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</row>
    <row r="2481" spans="2:32" ht="30" customHeight="1">
      <c r="B2481" s="16">
        <v>2480</v>
      </c>
      <c r="C2481" s="12">
        <v>901937</v>
      </c>
      <c r="D2481" s="22">
        <v>62046318000</v>
      </c>
      <c r="E2481" s="23" t="s">
        <v>511</v>
      </c>
      <c r="F2481" s="32" t="s">
        <v>22</v>
      </c>
      <c r="G2481" s="7" t="s">
        <v>20</v>
      </c>
      <c r="H2481" s="7">
        <v>288</v>
      </c>
      <c r="I2481" s="7">
        <v>288</v>
      </c>
      <c r="J2481" s="6">
        <f t="shared" si="39"/>
        <v>0.28799999999999998</v>
      </c>
      <c r="K2481" s="7">
        <v>1</v>
      </c>
      <c r="L2481" s="7" t="s">
        <v>377</v>
      </c>
      <c r="M2481" s="6" t="s">
        <v>67</v>
      </c>
      <c r="N2481" s="6" t="s">
        <v>36</v>
      </c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</row>
    <row r="2482" spans="2:32" ht="30" customHeight="1">
      <c r="B2482" s="16">
        <v>2481</v>
      </c>
      <c r="C2482" s="12">
        <v>900841</v>
      </c>
      <c r="D2482" s="22">
        <v>62046239000</v>
      </c>
      <c r="E2482" s="23" t="s">
        <v>510</v>
      </c>
      <c r="F2482" s="32" t="s">
        <v>22</v>
      </c>
      <c r="G2482" s="13" t="s">
        <v>20</v>
      </c>
      <c r="H2482" s="13">
        <v>250</v>
      </c>
      <c r="I2482" s="13">
        <v>250</v>
      </c>
      <c r="J2482" s="6">
        <f t="shared" si="39"/>
        <v>0.25</v>
      </c>
      <c r="K2482" s="13">
        <v>1</v>
      </c>
      <c r="L2482" s="13" t="s">
        <v>377</v>
      </c>
      <c r="M2482" s="6" t="s">
        <v>42</v>
      </c>
      <c r="N2482" s="6" t="s">
        <v>25</v>
      </c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</row>
    <row r="2483" spans="2:32" ht="30" customHeight="1">
      <c r="B2483" s="16">
        <v>2482</v>
      </c>
      <c r="C2483" s="12">
        <v>902302</v>
      </c>
      <c r="D2483" s="22">
        <v>62046239000</v>
      </c>
      <c r="E2483" s="23" t="s">
        <v>510</v>
      </c>
      <c r="F2483" s="32" t="s">
        <v>22</v>
      </c>
      <c r="G2483" s="7" t="s">
        <v>20</v>
      </c>
      <c r="H2483" s="7">
        <v>242</v>
      </c>
      <c r="I2483" s="7">
        <v>242</v>
      </c>
      <c r="J2483" s="6">
        <f t="shared" si="39"/>
        <v>0.24199999999999999</v>
      </c>
      <c r="K2483" s="7">
        <v>1</v>
      </c>
      <c r="L2483" s="7" t="s">
        <v>377</v>
      </c>
      <c r="M2483" s="6" t="s">
        <v>42</v>
      </c>
      <c r="N2483" s="6" t="s">
        <v>25</v>
      </c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</row>
    <row r="2484" spans="2:32" ht="30" customHeight="1">
      <c r="B2484" s="16">
        <v>2483</v>
      </c>
      <c r="C2484" s="12">
        <v>900111</v>
      </c>
      <c r="D2484" s="22">
        <v>61043300000</v>
      </c>
      <c r="E2484" s="23" t="s">
        <v>569</v>
      </c>
      <c r="F2484" s="32" t="s">
        <v>154</v>
      </c>
      <c r="G2484" s="13" t="s">
        <v>20</v>
      </c>
      <c r="H2484" s="13">
        <v>458</v>
      </c>
      <c r="I2484" s="13">
        <v>458</v>
      </c>
      <c r="J2484" s="6">
        <f t="shared" si="39"/>
        <v>0.45800000000000002</v>
      </c>
      <c r="K2484" s="13">
        <v>1</v>
      </c>
      <c r="L2484" s="13" t="s">
        <v>377</v>
      </c>
      <c r="M2484" s="6" t="s">
        <v>42</v>
      </c>
      <c r="N2484" s="6" t="s">
        <v>36</v>
      </c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</row>
    <row r="2485" spans="2:32" ht="30" customHeight="1">
      <c r="B2485" s="16">
        <v>2484</v>
      </c>
      <c r="C2485" s="12">
        <v>896823</v>
      </c>
      <c r="D2485" s="22">
        <v>61043300000</v>
      </c>
      <c r="E2485" s="23" t="s">
        <v>569</v>
      </c>
      <c r="F2485" s="29" t="s">
        <v>154</v>
      </c>
      <c r="G2485" s="7" t="s">
        <v>20</v>
      </c>
      <c r="H2485" s="7">
        <v>444</v>
      </c>
      <c r="I2485" s="7">
        <v>444</v>
      </c>
      <c r="J2485" s="6">
        <f t="shared" si="39"/>
        <v>0.44400000000000001</v>
      </c>
      <c r="K2485" s="7">
        <v>1</v>
      </c>
      <c r="L2485" s="7" t="s">
        <v>377</v>
      </c>
      <c r="M2485" s="6" t="s">
        <v>42</v>
      </c>
      <c r="N2485" s="6" t="s">
        <v>36</v>
      </c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</row>
    <row r="2486" spans="2:32" ht="30" customHeight="1">
      <c r="B2486" s="16">
        <v>2485</v>
      </c>
      <c r="C2486" s="12">
        <v>899745</v>
      </c>
      <c r="D2486" s="22">
        <v>61103099000</v>
      </c>
      <c r="E2486" s="23" t="s">
        <v>709</v>
      </c>
      <c r="F2486" s="32" t="s">
        <v>328</v>
      </c>
      <c r="G2486" s="13" t="s">
        <v>20</v>
      </c>
      <c r="H2486" s="13">
        <v>334</v>
      </c>
      <c r="I2486" s="13">
        <v>334</v>
      </c>
      <c r="J2486" s="6">
        <f t="shared" si="39"/>
        <v>0.33400000000000002</v>
      </c>
      <c r="K2486" s="13">
        <v>1</v>
      </c>
      <c r="L2486" s="13" t="s">
        <v>377</v>
      </c>
      <c r="M2486" s="6" t="s">
        <v>42</v>
      </c>
      <c r="N2486" s="6" t="s">
        <v>36</v>
      </c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</row>
    <row r="2487" spans="2:32" ht="30" customHeight="1">
      <c r="B2487" s="16">
        <v>2486</v>
      </c>
      <c r="C2487" s="12">
        <v>899380</v>
      </c>
      <c r="D2487" s="22">
        <v>61103099000</v>
      </c>
      <c r="E2487" s="23" t="s">
        <v>709</v>
      </c>
      <c r="F2487" s="29" t="s">
        <v>328</v>
      </c>
      <c r="G2487" s="7" t="s">
        <v>20</v>
      </c>
      <c r="H2487" s="7">
        <v>196</v>
      </c>
      <c r="I2487" s="7">
        <v>196</v>
      </c>
      <c r="J2487" s="6">
        <f t="shared" si="39"/>
        <v>0.19600000000000001</v>
      </c>
      <c r="K2487" s="7">
        <v>1</v>
      </c>
      <c r="L2487" s="7" t="s">
        <v>377</v>
      </c>
      <c r="M2487" s="6" t="s">
        <v>42</v>
      </c>
      <c r="N2487" s="6" t="s">
        <v>36</v>
      </c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</row>
    <row r="2488" spans="2:32" ht="45" customHeight="1">
      <c r="B2488" s="16">
        <v>2487</v>
      </c>
      <c r="C2488" s="12">
        <v>896458</v>
      </c>
      <c r="D2488" s="22">
        <v>61046300000</v>
      </c>
      <c r="E2488" s="23" t="s">
        <v>635</v>
      </c>
      <c r="F2488" s="32" t="s">
        <v>378</v>
      </c>
      <c r="G2488" s="13" t="s">
        <v>20</v>
      </c>
      <c r="H2488" s="13">
        <v>492</v>
      </c>
      <c r="I2488" s="13">
        <v>492</v>
      </c>
      <c r="J2488" s="6">
        <f t="shared" si="39"/>
        <v>0.49199999999999999</v>
      </c>
      <c r="K2488" s="13">
        <v>1</v>
      </c>
      <c r="L2488" s="13" t="s">
        <v>377</v>
      </c>
      <c r="M2488" s="6" t="s">
        <v>42</v>
      </c>
      <c r="N2488" s="6" t="s">
        <v>36</v>
      </c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</row>
    <row r="2489" spans="2:32" ht="30" customHeight="1">
      <c r="B2489" s="16">
        <v>2488</v>
      </c>
      <c r="C2489" s="12">
        <v>898650</v>
      </c>
      <c r="D2489" s="22">
        <v>61062000000</v>
      </c>
      <c r="E2489" s="23" t="s">
        <v>591</v>
      </c>
      <c r="F2489" s="29" t="s">
        <v>47</v>
      </c>
      <c r="G2489" s="7" t="s">
        <v>20</v>
      </c>
      <c r="H2489" s="7">
        <v>150</v>
      </c>
      <c r="I2489" s="7">
        <v>150</v>
      </c>
      <c r="J2489" s="6">
        <f t="shared" si="39"/>
        <v>0.15</v>
      </c>
      <c r="K2489" s="7">
        <v>1</v>
      </c>
      <c r="L2489" s="7" t="s">
        <v>377</v>
      </c>
      <c r="M2489" s="6" t="s">
        <v>42</v>
      </c>
      <c r="N2489" s="6" t="s">
        <v>36</v>
      </c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</row>
    <row r="2490" spans="2:32" ht="45" customHeight="1">
      <c r="B2490" s="16">
        <v>2489</v>
      </c>
      <c r="C2490" s="12">
        <v>896093</v>
      </c>
      <c r="D2490" s="22">
        <v>61099020000</v>
      </c>
      <c r="E2490" s="23" t="s">
        <v>604</v>
      </c>
      <c r="F2490" s="32" t="s">
        <v>379</v>
      </c>
      <c r="G2490" s="13" t="s">
        <v>20</v>
      </c>
      <c r="H2490" s="13">
        <v>160</v>
      </c>
      <c r="I2490" s="13">
        <v>160</v>
      </c>
      <c r="J2490" s="6">
        <f t="shared" si="39"/>
        <v>0.16</v>
      </c>
      <c r="K2490" s="13">
        <v>1</v>
      </c>
      <c r="L2490" s="13" t="s">
        <v>377</v>
      </c>
      <c r="M2490" s="6" t="s">
        <v>42</v>
      </c>
      <c r="N2490" s="6" t="s">
        <v>36</v>
      </c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</row>
    <row r="2491" spans="2:32" ht="30" customHeight="1">
      <c r="B2491" s="16">
        <v>2490</v>
      </c>
      <c r="C2491" s="12">
        <v>895728</v>
      </c>
      <c r="D2491" s="22">
        <v>61103099000</v>
      </c>
      <c r="E2491" s="23" t="s">
        <v>709</v>
      </c>
      <c r="F2491" s="29" t="s">
        <v>328</v>
      </c>
      <c r="G2491" s="7" t="s">
        <v>20</v>
      </c>
      <c r="H2491" s="7">
        <v>348</v>
      </c>
      <c r="I2491" s="7">
        <v>348</v>
      </c>
      <c r="J2491" s="6">
        <f t="shared" si="39"/>
        <v>0.34799999999999998</v>
      </c>
      <c r="K2491" s="7">
        <v>1</v>
      </c>
      <c r="L2491" s="7" t="s">
        <v>377</v>
      </c>
      <c r="M2491" s="6" t="s">
        <v>42</v>
      </c>
      <c r="N2491" s="6" t="s">
        <v>117</v>
      </c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</row>
    <row r="2492" spans="2:32" ht="30" customHeight="1">
      <c r="B2492" s="16">
        <v>2491</v>
      </c>
      <c r="C2492" s="12">
        <v>895362</v>
      </c>
      <c r="D2492" s="22">
        <v>62046239000</v>
      </c>
      <c r="E2492" s="23" t="s">
        <v>510</v>
      </c>
      <c r="F2492" s="32" t="s">
        <v>22</v>
      </c>
      <c r="G2492" s="13" t="s">
        <v>20</v>
      </c>
      <c r="H2492" s="13">
        <v>268</v>
      </c>
      <c r="I2492" s="13">
        <v>268</v>
      </c>
      <c r="J2492" s="6">
        <f t="shared" si="39"/>
        <v>0.26800000000000002</v>
      </c>
      <c r="K2492" s="13">
        <v>1</v>
      </c>
      <c r="L2492" s="13" t="s">
        <v>377</v>
      </c>
      <c r="M2492" s="6" t="s">
        <v>42</v>
      </c>
      <c r="N2492" s="6" t="s">
        <v>25</v>
      </c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</row>
    <row r="2493" spans="2:32" ht="30" customHeight="1">
      <c r="B2493" s="16">
        <v>2492</v>
      </c>
      <c r="C2493" s="12">
        <v>923121</v>
      </c>
      <c r="D2493" s="22">
        <v>61062000000</v>
      </c>
      <c r="E2493" s="23" t="s">
        <v>599</v>
      </c>
      <c r="F2493" s="32" t="s">
        <v>14</v>
      </c>
      <c r="G2493" s="13" t="s">
        <v>20</v>
      </c>
      <c r="H2493" s="13">
        <v>96</v>
      </c>
      <c r="I2493" s="13">
        <v>96</v>
      </c>
      <c r="J2493" s="6">
        <f t="shared" si="39"/>
        <v>9.6000000000000002E-2</v>
      </c>
      <c r="K2493" s="13">
        <v>1</v>
      </c>
      <c r="L2493" s="13" t="s">
        <v>377</v>
      </c>
      <c r="M2493" s="6" t="s">
        <v>42</v>
      </c>
      <c r="N2493" s="6" t="s">
        <v>36</v>
      </c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</row>
    <row r="2494" spans="2:32" ht="45" customHeight="1">
      <c r="B2494" s="16">
        <v>2493</v>
      </c>
      <c r="C2494" s="12">
        <v>930792</v>
      </c>
      <c r="D2494" s="22">
        <v>61099020000</v>
      </c>
      <c r="E2494" s="23" t="s">
        <v>604</v>
      </c>
      <c r="F2494" s="29" t="s">
        <v>379</v>
      </c>
      <c r="G2494" s="7" t="s">
        <v>20</v>
      </c>
      <c r="H2494" s="7">
        <v>366</v>
      </c>
      <c r="I2494" s="7">
        <v>366</v>
      </c>
      <c r="J2494" s="6">
        <f t="shared" si="39"/>
        <v>0.36599999999999999</v>
      </c>
      <c r="K2494" s="7">
        <v>1</v>
      </c>
      <c r="L2494" s="7" t="s">
        <v>377</v>
      </c>
      <c r="M2494" s="6" t="s">
        <v>42</v>
      </c>
      <c r="N2494" s="6" t="s">
        <v>36</v>
      </c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</row>
    <row r="2495" spans="2:32" ht="45" customHeight="1">
      <c r="B2495" s="16">
        <v>2494</v>
      </c>
      <c r="C2495" s="12">
        <v>922756</v>
      </c>
      <c r="D2495" s="22">
        <v>61045300000</v>
      </c>
      <c r="E2495" s="23" t="s">
        <v>495</v>
      </c>
      <c r="F2495" s="32" t="s">
        <v>50</v>
      </c>
      <c r="G2495" s="13" t="s">
        <v>20</v>
      </c>
      <c r="H2495" s="13">
        <v>354</v>
      </c>
      <c r="I2495" s="13">
        <v>354</v>
      </c>
      <c r="J2495" s="6">
        <f t="shared" si="39"/>
        <v>0.35399999999999998</v>
      </c>
      <c r="K2495" s="13">
        <v>1</v>
      </c>
      <c r="L2495" s="13" t="s">
        <v>377</v>
      </c>
      <c r="M2495" s="6" t="s">
        <v>42</v>
      </c>
      <c r="N2495" s="6" t="s">
        <v>36</v>
      </c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</row>
    <row r="2496" spans="2:32" ht="45" customHeight="1">
      <c r="B2496" s="16">
        <v>2495</v>
      </c>
      <c r="C2496" s="12">
        <v>924948</v>
      </c>
      <c r="D2496" s="22">
        <v>61046300000</v>
      </c>
      <c r="E2496" s="23" t="s">
        <v>635</v>
      </c>
      <c r="F2496" s="29" t="s">
        <v>378</v>
      </c>
      <c r="G2496" s="7" t="s">
        <v>20</v>
      </c>
      <c r="H2496" s="7">
        <v>636</v>
      </c>
      <c r="I2496" s="7">
        <v>636</v>
      </c>
      <c r="J2496" s="6">
        <f t="shared" si="39"/>
        <v>0.63600000000000001</v>
      </c>
      <c r="K2496" s="7">
        <v>1</v>
      </c>
      <c r="L2496" s="7" t="s">
        <v>377</v>
      </c>
      <c r="M2496" s="6" t="s">
        <v>42</v>
      </c>
      <c r="N2496" s="6" t="s">
        <v>36</v>
      </c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</row>
    <row r="2497" spans="2:32" ht="45" customHeight="1">
      <c r="B2497" s="16">
        <v>2496</v>
      </c>
      <c r="C2497" s="12">
        <v>928235</v>
      </c>
      <c r="D2497" s="22">
        <v>61099020000</v>
      </c>
      <c r="E2497" s="23" t="s">
        <v>604</v>
      </c>
      <c r="F2497" s="29" t="s">
        <v>379</v>
      </c>
      <c r="G2497" s="13" t="s">
        <v>20</v>
      </c>
      <c r="H2497" s="13">
        <v>110</v>
      </c>
      <c r="I2497" s="13">
        <v>110</v>
      </c>
      <c r="J2497" s="6">
        <f t="shared" si="39"/>
        <v>0.11</v>
      </c>
      <c r="K2497" s="13">
        <v>1</v>
      </c>
      <c r="L2497" s="13" t="s">
        <v>377</v>
      </c>
      <c r="M2497" s="6" t="s">
        <v>42</v>
      </c>
      <c r="N2497" s="6" t="s">
        <v>36</v>
      </c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</row>
    <row r="2498" spans="2:32" ht="30" customHeight="1">
      <c r="B2498" s="16">
        <v>2497</v>
      </c>
      <c r="C2498" s="12">
        <v>928600</v>
      </c>
      <c r="D2498" s="22">
        <v>61103099000</v>
      </c>
      <c r="E2498" s="23" t="s">
        <v>709</v>
      </c>
      <c r="F2498" s="29" t="s">
        <v>328</v>
      </c>
      <c r="G2498" s="7" t="s">
        <v>20</v>
      </c>
      <c r="H2498" s="7">
        <v>148</v>
      </c>
      <c r="I2498" s="7">
        <v>148</v>
      </c>
      <c r="J2498" s="6">
        <f t="shared" si="39"/>
        <v>0.14799999999999999</v>
      </c>
      <c r="K2498" s="7">
        <v>1</v>
      </c>
      <c r="L2498" s="7" t="s">
        <v>377</v>
      </c>
      <c r="M2498" s="6" t="s">
        <v>42</v>
      </c>
      <c r="N2498" s="6" t="s">
        <v>36</v>
      </c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</row>
    <row r="2499" spans="2:32" ht="45" customHeight="1">
      <c r="B2499" s="16">
        <v>2498</v>
      </c>
      <c r="C2499" s="12">
        <v>923852</v>
      </c>
      <c r="D2499" s="22">
        <v>61044300000</v>
      </c>
      <c r="E2499" s="23" t="s">
        <v>541</v>
      </c>
      <c r="F2499" s="32" t="s">
        <v>64</v>
      </c>
      <c r="G2499" s="13" t="s">
        <v>20</v>
      </c>
      <c r="H2499" s="13">
        <v>416</v>
      </c>
      <c r="I2499" s="13">
        <v>416</v>
      </c>
      <c r="J2499" s="6">
        <f t="shared" si="39"/>
        <v>0.41599999999999998</v>
      </c>
      <c r="K2499" s="13">
        <v>1</v>
      </c>
      <c r="L2499" s="13" t="s">
        <v>377</v>
      </c>
      <c r="M2499" s="6" t="s">
        <v>42</v>
      </c>
      <c r="N2499" s="6" t="s">
        <v>36</v>
      </c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</row>
    <row r="2500" spans="2:32" ht="60" customHeight="1">
      <c r="B2500" s="16">
        <v>2499</v>
      </c>
      <c r="C2500" s="12">
        <v>916912</v>
      </c>
      <c r="D2500" s="22">
        <v>61044900000</v>
      </c>
      <c r="E2500" s="23" t="s">
        <v>590</v>
      </c>
      <c r="F2500" s="29" t="s">
        <v>64</v>
      </c>
      <c r="G2500" s="7" t="s">
        <v>20</v>
      </c>
      <c r="H2500" s="7">
        <v>554</v>
      </c>
      <c r="I2500" s="7">
        <v>554</v>
      </c>
      <c r="J2500" s="6">
        <f t="shared" si="39"/>
        <v>0.55400000000000005</v>
      </c>
      <c r="K2500" s="7">
        <v>1</v>
      </c>
      <c r="L2500" s="7" t="s">
        <v>377</v>
      </c>
      <c r="M2500" s="6" t="s">
        <v>42</v>
      </c>
      <c r="N2500" s="6" t="s">
        <v>149</v>
      </c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</row>
    <row r="2501" spans="2:32" ht="45" customHeight="1">
      <c r="B2501" s="16">
        <v>2500</v>
      </c>
      <c r="C2501" s="12">
        <v>918008</v>
      </c>
      <c r="D2501" s="22">
        <v>61044300000</v>
      </c>
      <c r="E2501" s="23" t="s">
        <v>541</v>
      </c>
      <c r="F2501" s="32" t="s">
        <v>64</v>
      </c>
      <c r="G2501" s="13" t="s">
        <v>20</v>
      </c>
      <c r="H2501" s="13">
        <v>296</v>
      </c>
      <c r="I2501" s="13">
        <v>296</v>
      </c>
      <c r="J2501" s="6">
        <f t="shared" si="39"/>
        <v>0.29599999999999999</v>
      </c>
      <c r="K2501" s="13">
        <v>1</v>
      </c>
      <c r="L2501" s="13" t="s">
        <v>377</v>
      </c>
      <c r="M2501" s="6" t="s">
        <v>42</v>
      </c>
      <c r="N2501" s="6" t="s">
        <v>72</v>
      </c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</row>
    <row r="2502" spans="2:32" ht="30" customHeight="1">
      <c r="B2502" s="16">
        <v>2501</v>
      </c>
      <c r="C2502" s="12">
        <v>917277</v>
      </c>
      <c r="D2502" s="22">
        <v>61062000000</v>
      </c>
      <c r="E2502" s="23" t="s">
        <v>599</v>
      </c>
      <c r="F2502" s="29" t="s">
        <v>14</v>
      </c>
      <c r="G2502" s="7" t="s">
        <v>20</v>
      </c>
      <c r="H2502" s="7">
        <v>190</v>
      </c>
      <c r="I2502" s="7">
        <v>190</v>
      </c>
      <c r="J2502" s="6">
        <f t="shared" si="39"/>
        <v>0.19</v>
      </c>
      <c r="K2502" s="7">
        <v>1</v>
      </c>
      <c r="L2502" s="7" t="s">
        <v>377</v>
      </c>
      <c r="M2502" s="6" t="s">
        <v>42</v>
      </c>
      <c r="N2502" s="6" t="s">
        <v>36</v>
      </c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</row>
    <row r="2503" spans="2:32" ht="45" customHeight="1">
      <c r="B2503" s="16">
        <v>2502</v>
      </c>
      <c r="C2503" s="12">
        <v>922391</v>
      </c>
      <c r="D2503" s="22">
        <v>61045200000</v>
      </c>
      <c r="E2503" s="23" t="s">
        <v>639</v>
      </c>
      <c r="F2503" s="32" t="s">
        <v>50</v>
      </c>
      <c r="G2503" s="13" t="s">
        <v>20</v>
      </c>
      <c r="H2503" s="13">
        <v>162</v>
      </c>
      <c r="I2503" s="13">
        <v>162</v>
      </c>
      <c r="J2503" s="6">
        <f t="shared" si="39"/>
        <v>0.16200000000000001</v>
      </c>
      <c r="K2503" s="13">
        <v>1</v>
      </c>
      <c r="L2503" s="13" t="s">
        <v>377</v>
      </c>
      <c r="M2503" s="6" t="s">
        <v>42</v>
      </c>
      <c r="N2503" s="6" t="s">
        <v>25</v>
      </c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</row>
    <row r="2504" spans="2:32" ht="45" customHeight="1">
      <c r="B2504" s="16">
        <v>2503</v>
      </c>
      <c r="C2504" s="12">
        <v>919104</v>
      </c>
      <c r="D2504" s="22">
        <v>61045200000</v>
      </c>
      <c r="E2504" s="23" t="s">
        <v>639</v>
      </c>
      <c r="F2504" s="29" t="s">
        <v>50</v>
      </c>
      <c r="G2504" s="7" t="s">
        <v>20</v>
      </c>
      <c r="H2504" s="7">
        <v>162</v>
      </c>
      <c r="I2504" s="7">
        <v>162</v>
      </c>
      <c r="J2504" s="6">
        <f t="shared" si="39"/>
        <v>0.16200000000000001</v>
      </c>
      <c r="K2504" s="7">
        <v>1</v>
      </c>
      <c r="L2504" s="7" t="s">
        <v>377</v>
      </c>
      <c r="M2504" s="6" t="s">
        <v>42</v>
      </c>
      <c r="N2504" s="6" t="s">
        <v>25</v>
      </c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</row>
    <row r="2505" spans="2:32" ht="30" customHeight="1">
      <c r="B2505" s="16">
        <v>2504</v>
      </c>
      <c r="C2505" s="12">
        <v>918738</v>
      </c>
      <c r="D2505" s="22">
        <v>62046239000</v>
      </c>
      <c r="E2505" s="23" t="s">
        <v>510</v>
      </c>
      <c r="F2505" s="32" t="s">
        <v>22</v>
      </c>
      <c r="G2505" s="13" t="s">
        <v>20</v>
      </c>
      <c r="H2505" s="13">
        <v>204</v>
      </c>
      <c r="I2505" s="13">
        <v>204</v>
      </c>
      <c r="J2505" s="6">
        <f t="shared" si="39"/>
        <v>0.20399999999999999</v>
      </c>
      <c r="K2505" s="13">
        <v>1</v>
      </c>
      <c r="L2505" s="13" t="s">
        <v>377</v>
      </c>
      <c r="M2505" s="6" t="s">
        <v>42</v>
      </c>
      <c r="N2505" s="6" t="s">
        <v>25</v>
      </c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</row>
    <row r="2506" spans="2:32" ht="30" customHeight="1">
      <c r="B2506" s="16">
        <v>2505</v>
      </c>
      <c r="C2506" s="12">
        <v>922026</v>
      </c>
      <c r="D2506" s="22">
        <v>62046318000</v>
      </c>
      <c r="E2506" s="23" t="s">
        <v>511</v>
      </c>
      <c r="F2506" s="32" t="s">
        <v>22</v>
      </c>
      <c r="G2506" s="7" t="s">
        <v>20</v>
      </c>
      <c r="H2506" s="7">
        <v>312</v>
      </c>
      <c r="I2506" s="7">
        <v>312</v>
      </c>
      <c r="J2506" s="6">
        <f t="shared" si="39"/>
        <v>0.312</v>
      </c>
      <c r="K2506" s="7">
        <v>1</v>
      </c>
      <c r="L2506" s="7" t="s">
        <v>377</v>
      </c>
      <c r="M2506" s="6" t="s">
        <v>42</v>
      </c>
      <c r="N2506" s="6" t="s">
        <v>36</v>
      </c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</row>
    <row r="2507" spans="2:32" ht="30" customHeight="1">
      <c r="B2507" s="16">
        <v>2506</v>
      </c>
      <c r="C2507" s="12">
        <v>918373</v>
      </c>
      <c r="D2507" s="22">
        <v>62046318000</v>
      </c>
      <c r="E2507" s="23" t="s">
        <v>511</v>
      </c>
      <c r="F2507" s="32" t="s">
        <v>22</v>
      </c>
      <c r="G2507" s="13" t="s">
        <v>20</v>
      </c>
      <c r="H2507" s="13">
        <v>296</v>
      </c>
      <c r="I2507" s="13">
        <v>296</v>
      </c>
      <c r="J2507" s="6">
        <f t="shared" si="39"/>
        <v>0.29599999999999999</v>
      </c>
      <c r="K2507" s="13">
        <v>1</v>
      </c>
      <c r="L2507" s="13" t="s">
        <v>377</v>
      </c>
      <c r="M2507" s="6" t="s">
        <v>42</v>
      </c>
      <c r="N2507" s="6" t="s">
        <v>117</v>
      </c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</row>
    <row r="2508" spans="2:32" ht="30" customHeight="1">
      <c r="B2508" s="16">
        <v>2507</v>
      </c>
      <c r="C2508" s="12">
        <v>936636</v>
      </c>
      <c r="D2508" s="22">
        <v>61046200000</v>
      </c>
      <c r="E2508" s="23" t="s">
        <v>588</v>
      </c>
      <c r="F2508" s="32" t="s">
        <v>69</v>
      </c>
      <c r="G2508" s="13" t="s">
        <v>20</v>
      </c>
      <c r="H2508" s="13">
        <v>108</v>
      </c>
      <c r="I2508" s="13">
        <v>108</v>
      </c>
      <c r="J2508" s="6">
        <f t="shared" si="39"/>
        <v>0.108</v>
      </c>
      <c r="K2508" s="13">
        <v>1</v>
      </c>
      <c r="L2508" s="13" t="s">
        <v>377</v>
      </c>
      <c r="M2508" s="6" t="s">
        <v>42</v>
      </c>
      <c r="N2508" s="6" t="s">
        <v>25</v>
      </c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</row>
    <row r="2509" spans="2:32" ht="45" customHeight="1">
      <c r="B2509" s="16">
        <v>2508</v>
      </c>
      <c r="C2509" s="12">
        <v>936270</v>
      </c>
      <c r="D2509" s="22">
        <v>61099020000</v>
      </c>
      <c r="E2509" s="23" t="s">
        <v>604</v>
      </c>
      <c r="F2509" s="29" t="s">
        <v>379</v>
      </c>
      <c r="G2509" s="7" t="s">
        <v>20</v>
      </c>
      <c r="H2509" s="7">
        <v>134</v>
      </c>
      <c r="I2509" s="7">
        <v>134</v>
      </c>
      <c r="J2509" s="6">
        <f t="shared" si="39"/>
        <v>0.13400000000000001</v>
      </c>
      <c r="K2509" s="7">
        <v>1</v>
      </c>
      <c r="L2509" s="7" t="s">
        <v>377</v>
      </c>
      <c r="M2509" s="6" t="s">
        <v>42</v>
      </c>
      <c r="N2509" s="6" t="s">
        <v>36</v>
      </c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</row>
    <row r="2510" spans="2:32" ht="30" customHeight="1">
      <c r="B2510" s="16">
        <v>2509</v>
      </c>
      <c r="C2510" s="12">
        <v>941019</v>
      </c>
      <c r="D2510" s="22">
        <v>61099020000</v>
      </c>
      <c r="E2510" s="23" t="s">
        <v>508</v>
      </c>
      <c r="F2510" s="32" t="s">
        <v>46</v>
      </c>
      <c r="G2510" s="13" t="s">
        <v>20</v>
      </c>
      <c r="H2510" s="13">
        <v>206</v>
      </c>
      <c r="I2510" s="13">
        <v>206</v>
      </c>
      <c r="J2510" s="6">
        <f t="shared" si="39"/>
        <v>0.20599999999999999</v>
      </c>
      <c r="K2510" s="13">
        <v>1</v>
      </c>
      <c r="L2510" s="13" t="s">
        <v>377</v>
      </c>
      <c r="M2510" s="6" t="s">
        <v>42</v>
      </c>
      <c r="N2510" s="6" t="s">
        <v>170</v>
      </c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</row>
    <row r="2511" spans="2:32" ht="45" customHeight="1">
      <c r="B2511" s="16">
        <v>2510</v>
      </c>
      <c r="C2511" s="12">
        <v>939923</v>
      </c>
      <c r="D2511" s="22">
        <v>61109090000</v>
      </c>
      <c r="E2511" s="23" t="s">
        <v>712</v>
      </c>
      <c r="F2511" s="29" t="s">
        <v>328</v>
      </c>
      <c r="G2511" s="7" t="s">
        <v>20</v>
      </c>
      <c r="H2511" s="7">
        <v>418</v>
      </c>
      <c r="I2511" s="7">
        <v>418</v>
      </c>
      <c r="J2511" s="6">
        <f t="shared" si="39"/>
        <v>0.41799999999999998</v>
      </c>
      <c r="K2511" s="7">
        <v>1</v>
      </c>
      <c r="L2511" s="7" t="s">
        <v>377</v>
      </c>
      <c r="M2511" s="6" t="s">
        <v>42</v>
      </c>
      <c r="N2511" s="6" t="s">
        <v>149</v>
      </c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</row>
    <row r="2512" spans="2:32" ht="45" customHeight="1">
      <c r="B2512" s="16">
        <v>2511</v>
      </c>
      <c r="C2512" s="12">
        <v>935905</v>
      </c>
      <c r="D2512" s="22">
        <v>61044300000</v>
      </c>
      <c r="E2512" s="23" t="s">
        <v>541</v>
      </c>
      <c r="F2512" s="32" t="s">
        <v>64</v>
      </c>
      <c r="G2512" s="13" t="s">
        <v>20</v>
      </c>
      <c r="H2512" s="13">
        <v>364</v>
      </c>
      <c r="I2512" s="13">
        <v>364</v>
      </c>
      <c r="J2512" s="6">
        <f t="shared" si="39"/>
        <v>0.36399999999999999</v>
      </c>
      <c r="K2512" s="13">
        <v>1</v>
      </c>
      <c r="L2512" s="13" t="s">
        <v>377</v>
      </c>
      <c r="M2512" s="6" t="s">
        <v>42</v>
      </c>
      <c r="N2512" s="6" t="s">
        <v>203</v>
      </c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</row>
    <row r="2513" spans="2:32" ht="45" customHeight="1">
      <c r="B2513" s="16">
        <v>2512</v>
      </c>
      <c r="C2513" s="12">
        <v>938827</v>
      </c>
      <c r="D2513" s="22">
        <v>61099020000</v>
      </c>
      <c r="E2513" s="23" t="s">
        <v>604</v>
      </c>
      <c r="F2513" s="29" t="s">
        <v>379</v>
      </c>
      <c r="G2513" s="7" t="s">
        <v>20</v>
      </c>
      <c r="H2513" s="7">
        <v>62</v>
      </c>
      <c r="I2513" s="7">
        <v>62</v>
      </c>
      <c r="J2513" s="6">
        <f t="shared" si="39"/>
        <v>6.2E-2</v>
      </c>
      <c r="K2513" s="7">
        <v>1</v>
      </c>
      <c r="L2513" s="7" t="s">
        <v>377</v>
      </c>
      <c r="M2513" s="6" t="s">
        <v>42</v>
      </c>
      <c r="N2513" s="6" t="s">
        <v>36</v>
      </c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</row>
    <row r="2514" spans="2:32" ht="45" customHeight="1">
      <c r="B2514" s="16">
        <v>2513</v>
      </c>
      <c r="C2514" s="12">
        <v>938097</v>
      </c>
      <c r="D2514" s="22">
        <v>61044300000</v>
      </c>
      <c r="E2514" s="23" t="s">
        <v>541</v>
      </c>
      <c r="F2514" s="32" t="s">
        <v>64</v>
      </c>
      <c r="G2514" s="13" t="s">
        <v>20</v>
      </c>
      <c r="H2514" s="13">
        <v>550</v>
      </c>
      <c r="I2514" s="13">
        <v>550</v>
      </c>
      <c r="J2514" s="6">
        <f t="shared" si="39"/>
        <v>0.55000000000000004</v>
      </c>
      <c r="K2514" s="13">
        <v>1</v>
      </c>
      <c r="L2514" s="13" t="s">
        <v>377</v>
      </c>
      <c r="M2514" s="6" t="s">
        <v>42</v>
      </c>
      <c r="N2514" s="6" t="s">
        <v>36</v>
      </c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</row>
    <row r="2515" spans="2:32" ht="45" customHeight="1">
      <c r="B2515" s="16">
        <v>2514</v>
      </c>
      <c r="C2515" s="12">
        <v>938462</v>
      </c>
      <c r="D2515" s="22">
        <v>61044200000</v>
      </c>
      <c r="E2515" s="23" t="s">
        <v>506</v>
      </c>
      <c r="F2515" s="29" t="s">
        <v>64</v>
      </c>
      <c r="G2515" s="7" t="s">
        <v>20</v>
      </c>
      <c r="H2515" s="7">
        <v>254</v>
      </c>
      <c r="I2515" s="7">
        <v>254</v>
      </c>
      <c r="J2515" s="6">
        <f t="shared" si="39"/>
        <v>0.254</v>
      </c>
      <c r="K2515" s="7">
        <v>1</v>
      </c>
      <c r="L2515" s="7" t="s">
        <v>377</v>
      </c>
      <c r="M2515" s="6" t="s">
        <v>42</v>
      </c>
      <c r="N2515" s="6" t="s">
        <v>25</v>
      </c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</row>
    <row r="2516" spans="2:32" ht="45" customHeight="1">
      <c r="B2516" s="16">
        <v>2515</v>
      </c>
      <c r="C2516" s="12">
        <v>937001</v>
      </c>
      <c r="D2516" s="22">
        <v>61109090000</v>
      </c>
      <c r="E2516" s="23" t="s">
        <v>618</v>
      </c>
      <c r="F2516" s="32" t="s">
        <v>155</v>
      </c>
      <c r="G2516" s="13" t="s">
        <v>20</v>
      </c>
      <c r="H2516" s="13">
        <v>232</v>
      </c>
      <c r="I2516" s="13">
        <v>232</v>
      </c>
      <c r="J2516" s="6">
        <f t="shared" si="39"/>
        <v>0.23200000000000001</v>
      </c>
      <c r="K2516" s="13">
        <v>1</v>
      </c>
      <c r="L2516" s="13" t="s">
        <v>377</v>
      </c>
      <c r="M2516" s="6" t="s">
        <v>42</v>
      </c>
      <c r="N2516" s="6" t="s">
        <v>149</v>
      </c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</row>
    <row r="2517" spans="2:32" ht="30" customHeight="1">
      <c r="B2517" s="16">
        <v>2516</v>
      </c>
      <c r="C2517" s="12">
        <v>940653</v>
      </c>
      <c r="D2517" s="22">
        <v>61062000000</v>
      </c>
      <c r="E2517" s="23" t="s">
        <v>591</v>
      </c>
      <c r="F2517" s="29" t="s">
        <v>47</v>
      </c>
      <c r="G2517" s="7" t="s">
        <v>20</v>
      </c>
      <c r="H2517" s="7">
        <v>160</v>
      </c>
      <c r="I2517" s="7">
        <v>160</v>
      </c>
      <c r="J2517" s="6">
        <f t="shared" si="39"/>
        <v>0.16</v>
      </c>
      <c r="K2517" s="7">
        <v>1</v>
      </c>
      <c r="L2517" s="7" t="s">
        <v>377</v>
      </c>
      <c r="M2517" s="6" t="s">
        <v>42</v>
      </c>
      <c r="N2517" s="6" t="s">
        <v>36</v>
      </c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</row>
    <row r="2518" spans="2:32" ht="30" customHeight="1">
      <c r="B2518" s="16">
        <v>2517</v>
      </c>
      <c r="C2518" s="12">
        <v>939192</v>
      </c>
      <c r="D2518" s="22">
        <v>61091000000</v>
      </c>
      <c r="E2518" s="23" t="s">
        <v>500</v>
      </c>
      <c r="F2518" s="32" t="s">
        <v>46</v>
      </c>
      <c r="G2518" s="13" t="s">
        <v>20</v>
      </c>
      <c r="H2518" s="13">
        <v>114</v>
      </c>
      <c r="I2518" s="13">
        <v>114</v>
      </c>
      <c r="J2518" s="6">
        <f t="shared" si="39"/>
        <v>0.114</v>
      </c>
      <c r="K2518" s="13">
        <v>1</v>
      </c>
      <c r="L2518" s="13" t="s">
        <v>377</v>
      </c>
      <c r="M2518" s="6" t="s">
        <v>42</v>
      </c>
      <c r="N2518" s="6" t="s">
        <v>25</v>
      </c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</row>
    <row r="2519" spans="2:32" ht="30" customHeight="1">
      <c r="B2519" s="16">
        <v>2518</v>
      </c>
      <c r="C2519" s="12">
        <v>939558</v>
      </c>
      <c r="D2519" s="22">
        <v>61103099000</v>
      </c>
      <c r="E2519" s="23" t="s">
        <v>709</v>
      </c>
      <c r="F2519" s="29" t="s">
        <v>328</v>
      </c>
      <c r="G2519" s="7" t="s">
        <v>20</v>
      </c>
      <c r="H2519" s="7">
        <v>406</v>
      </c>
      <c r="I2519" s="7">
        <v>406</v>
      </c>
      <c r="J2519" s="6">
        <f t="shared" si="39"/>
        <v>0.40600000000000003</v>
      </c>
      <c r="K2519" s="7">
        <v>1</v>
      </c>
      <c r="L2519" s="7" t="s">
        <v>377</v>
      </c>
      <c r="M2519" s="6" t="s">
        <v>42</v>
      </c>
      <c r="N2519" s="6" t="s">
        <v>36</v>
      </c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</row>
    <row r="2520" spans="2:32" ht="45" customHeight="1">
      <c r="B2520" s="16">
        <v>2519</v>
      </c>
      <c r="C2520" s="12">
        <v>941749</v>
      </c>
      <c r="D2520" s="22">
        <v>61046300000</v>
      </c>
      <c r="E2520" s="23" t="s">
        <v>635</v>
      </c>
      <c r="F2520" s="32" t="s">
        <v>378</v>
      </c>
      <c r="G2520" s="13" t="s">
        <v>20</v>
      </c>
      <c r="H2520" s="13">
        <v>528</v>
      </c>
      <c r="I2520" s="13">
        <v>528</v>
      </c>
      <c r="J2520" s="6">
        <f t="shared" si="39"/>
        <v>0.52800000000000002</v>
      </c>
      <c r="K2520" s="13">
        <v>1</v>
      </c>
      <c r="L2520" s="13" t="s">
        <v>377</v>
      </c>
      <c r="M2520" s="6" t="s">
        <v>42</v>
      </c>
      <c r="N2520" s="6" t="s">
        <v>36</v>
      </c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</row>
    <row r="2521" spans="2:32" ht="45" customHeight="1">
      <c r="B2521" s="16">
        <v>2520</v>
      </c>
      <c r="C2521" s="12">
        <v>943941</v>
      </c>
      <c r="D2521" s="22">
        <v>61046300000</v>
      </c>
      <c r="E2521" s="23" t="s">
        <v>635</v>
      </c>
      <c r="F2521" s="29" t="s">
        <v>378</v>
      </c>
      <c r="G2521" s="7" t="s">
        <v>20</v>
      </c>
      <c r="H2521" s="7">
        <v>474</v>
      </c>
      <c r="I2521" s="7">
        <v>474</v>
      </c>
      <c r="J2521" s="6">
        <f t="shared" si="39"/>
        <v>0.47399999999999998</v>
      </c>
      <c r="K2521" s="7">
        <v>1</v>
      </c>
      <c r="L2521" s="7" t="s">
        <v>377</v>
      </c>
      <c r="M2521" s="6" t="s">
        <v>42</v>
      </c>
      <c r="N2521" s="6" t="s">
        <v>36</v>
      </c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</row>
    <row r="2522" spans="2:32" ht="45" customHeight="1">
      <c r="B2522" s="16">
        <v>2521</v>
      </c>
      <c r="C2522" s="12">
        <v>942845</v>
      </c>
      <c r="D2522" s="22">
        <v>61099020000</v>
      </c>
      <c r="E2522" s="23" t="s">
        <v>604</v>
      </c>
      <c r="F2522" s="32" t="s">
        <v>379</v>
      </c>
      <c r="G2522" s="13" t="s">
        <v>20</v>
      </c>
      <c r="H2522" s="13">
        <v>348</v>
      </c>
      <c r="I2522" s="13">
        <v>348</v>
      </c>
      <c r="J2522" s="6">
        <f t="shared" si="39"/>
        <v>0.34799999999999998</v>
      </c>
      <c r="K2522" s="13">
        <v>1</v>
      </c>
      <c r="L2522" s="13" t="s">
        <v>377</v>
      </c>
      <c r="M2522" s="6" t="s">
        <v>42</v>
      </c>
      <c r="N2522" s="6" t="s">
        <v>36</v>
      </c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</row>
    <row r="2523" spans="2:32" ht="45" customHeight="1">
      <c r="B2523" s="16">
        <v>2522</v>
      </c>
      <c r="C2523" s="12" t="s">
        <v>380</v>
      </c>
      <c r="D2523" s="22">
        <v>61044300000</v>
      </c>
      <c r="E2523" s="23" t="s">
        <v>541</v>
      </c>
      <c r="F2523" s="32" t="s">
        <v>64</v>
      </c>
      <c r="G2523" s="13" t="s">
        <v>20</v>
      </c>
      <c r="H2523" s="13">
        <v>616</v>
      </c>
      <c r="I2523" s="13">
        <v>616</v>
      </c>
      <c r="J2523" s="6">
        <f t="shared" si="39"/>
        <v>0.61599999999999999</v>
      </c>
      <c r="K2523" s="13">
        <v>1</v>
      </c>
      <c r="L2523" s="13" t="s">
        <v>377</v>
      </c>
      <c r="M2523" s="6" t="s">
        <v>42</v>
      </c>
      <c r="N2523" s="6" t="s">
        <v>36</v>
      </c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</row>
    <row r="2524" spans="2:32" ht="45" customHeight="1">
      <c r="B2524" s="16">
        <v>2523</v>
      </c>
      <c r="C2524" s="12" t="s">
        <v>381</v>
      </c>
      <c r="D2524" s="22">
        <v>61044300000</v>
      </c>
      <c r="E2524" s="23" t="s">
        <v>541</v>
      </c>
      <c r="F2524" s="29" t="s">
        <v>64</v>
      </c>
      <c r="G2524" s="7" t="s">
        <v>20</v>
      </c>
      <c r="H2524" s="7">
        <v>388</v>
      </c>
      <c r="I2524" s="7">
        <v>388</v>
      </c>
      <c r="J2524" s="6">
        <f t="shared" si="39"/>
        <v>0.38800000000000001</v>
      </c>
      <c r="K2524" s="7">
        <v>1</v>
      </c>
      <c r="L2524" s="7" t="s">
        <v>377</v>
      </c>
      <c r="M2524" s="6" t="s">
        <v>42</v>
      </c>
      <c r="N2524" s="6" t="s">
        <v>36</v>
      </c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</row>
    <row r="2525" spans="2:32" ht="45" customHeight="1">
      <c r="B2525" s="16">
        <v>2524</v>
      </c>
      <c r="C2525" s="12" t="s">
        <v>382</v>
      </c>
      <c r="D2525" s="22">
        <v>61044300000</v>
      </c>
      <c r="E2525" s="23" t="s">
        <v>541</v>
      </c>
      <c r="F2525" s="32" t="s">
        <v>64</v>
      </c>
      <c r="G2525" s="13" t="s">
        <v>20</v>
      </c>
      <c r="H2525" s="13">
        <v>380</v>
      </c>
      <c r="I2525" s="13">
        <v>380</v>
      </c>
      <c r="J2525" s="6">
        <f t="shared" si="39"/>
        <v>0.38</v>
      </c>
      <c r="K2525" s="13">
        <v>1</v>
      </c>
      <c r="L2525" s="13" t="s">
        <v>377</v>
      </c>
      <c r="M2525" s="6" t="s">
        <v>42</v>
      </c>
      <c r="N2525" s="6" t="s">
        <v>36</v>
      </c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</row>
    <row r="2526" spans="2:32" ht="45" customHeight="1">
      <c r="B2526" s="16">
        <v>2525</v>
      </c>
      <c r="C2526" s="12" t="s">
        <v>383</v>
      </c>
      <c r="D2526" s="22">
        <v>61044300000</v>
      </c>
      <c r="E2526" s="23" t="s">
        <v>541</v>
      </c>
      <c r="F2526" s="29" t="s">
        <v>64</v>
      </c>
      <c r="G2526" s="7" t="s">
        <v>20</v>
      </c>
      <c r="H2526" s="7">
        <v>432</v>
      </c>
      <c r="I2526" s="7">
        <v>432</v>
      </c>
      <c r="J2526" s="6">
        <f t="shared" si="39"/>
        <v>0.432</v>
      </c>
      <c r="K2526" s="7">
        <v>1</v>
      </c>
      <c r="L2526" s="7" t="s">
        <v>377</v>
      </c>
      <c r="M2526" s="6" t="s">
        <v>42</v>
      </c>
      <c r="N2526" s="6" t="s">
        <v>156</v>
      </c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</row>
    <row r="2527" spans="2:32" ht="45" customHeight="1">
      <c r="B2527" s="16">
        <v>2526</v>
      </c>
      <c r="C2527" s="12" t="s">
        <v>384</v>
      </c>
      <c r="D2527" s="22">
        <v>61099020000</v>
      </c>
      <c r="E2527" s="23" t="s">
        <v>604</v>
      </c>
      <c r="F2527" s="32" t="s">
        <v>379</v>
      </c>
      <c r="G2527" s="13" t="s">
        <v>20</v>
      </c>
      <c r="H2527" s="13">
        <v>114</v>
      </c>
      <c r="I2527" s="13">
        <v>114</v>
      </c>
      <c r="J2527" s="6">
        <f t="shared" ref="J2527:J2590" si="40">I2527/1000</f>
        <v>0.114</v>
      </c>
      <c r="K2527" s="13">
        <v>1</v>
      </c>
      <c r="L2527" s="13" t="s">
        <v>377</v>
      </c>
      <c r="M2527" s="6" t="s">
        <v>42</v>
      </c>
      <c r="N2527" s="6" t="s">
        <v>36</v>
      </c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</row>
    <row r="2528" spans="2:32" ht="45" customHeight="1">
      <c r="B2528" s="16">
        <v>2527</v>
      </c>
      <c r="C2528" s="12" t="s">
        <v>385</v>
      </c>
      <c r="D2528" s="22">
        <v>61044300000</v>
      </c>
      <c r="E2528" s="23" t="s">
        <v>541</v>
      </c>
      <c r="F2528" s="29" t="s">
        <v>64</v>
      </c>
      <c r="G2528" s="7" t="s">
        <v>20</v>
      </c>
      <c r="H2528" s="7">
        <v>436</v>
      </c>
      <c r="I2528" s="7">
        <v>436</v>
      </c>
      <c r="J2528" s="6">
        <f t="shared" si="40"/>
        <v>0.436</v>
      </c>
      <c r="K2528" s="7">
        <v>1</v>
      </c>
      <c r="L2528" s="7" t="s">
        <v>377</v>
      </c>
      <c r="M2528" s="6" t="s">
        <v>42</v>
      </c>
      <c r="N2528" s="6" t="s">
        <v>36</v>
      </c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</row>
    <row r="2529" spans="2:32" ht="30" customHeight="1">
      <c r="B2529" s="16">
        <v>2528</v>
      </c>
      <c r="C2529" s="12" t="s">
        <v>386</v>
      </c>
      <c r="D2529" s="22">
        <v>62143000000</v>
      </c>
      <c r="E2529" s="23" t="s">
        <v>674</v>
      </c>
      <c r="F2529" s="32" t="s">
        <v>314</v>
      </c>
      <c r="G2529" s="39" t="s">
        <v>20</v>
      </c>
      <c r="H2529" s="13">
        <v>154</v>
      </c>
      <c r="I2529" s="13">
        <v>154</v>
      </c>
      <c r="J2529" s="6">
        <f t="shared" si="40"/>
        <v>0.154</v>
      </c>
      <c r="K2529" s="13">
        <v>1</v>
      </c>
      <c r="L2529" s="13" t="s">
        <v>377</v>
      </c>
      <c r="M2529" s="6" t="s">
        <v>42</v>
      </c>
      <c r="N2529" s="6" t="s">
        <v>36</v>
      </c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</row>
    <row r="2530" spans="2:32" ht="45" customHeight="1">
      <c r="B2530" s="16">
        <v>2529</v>
      </c>
      <c r="C2530" s="12" t="s">
        <v>387</v>
      </c>
      <c r="D2530" s="22">
        <v>61099020000</v>
      </c>
      <c r="E2530" s="23" t="s">
        <v>604</v>
      </c>
      <c r="F2530" s="32" t="s">
        <v>379</v>
      </c>
      <c r="G2530" s="7" t="s">
        <v>20</v>
      </c>
      <c r="H2530" s="7">
        <v>188</v>
      </c>
      <c r="I2530" s="7">
        <v>188</v>
      </c>
      <c r="J2530" s="6">
        <f t="shared" si="40"/>
        <v>0.188</v>
      </c>
      <c r="K2530" s="7">
        <v>1</v>
      </c>
      <c r="L2530" s="7" t="s">
        <v>377</v>
      </c>
      <c r="M2530" s="6" t="s">
        <v>42</v>
      </c>
      <c r="N2530" s="6" t="s">
        <v>36</v>
      </c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</row>
    <row r="2531" spans="2:32" ht="30" customHeight="1">
      <c r="B2531" s="16">
        <v>2530</v>
      </c>
      <c r="C2531" s="12" t="s">
        <v>388</v>
      </c>
      <c r="D2531" s="22">
        <v>61062000000</v>
      </c>
      <c r="E2531" s="23" t="s">
        <v>599</v>
      </c>
      <c r="F2531" s="32" t="s">
        <v>14</v>
      </c>
      <c r="G2531" s="13" t="s">
        <v>20</v>
      </c>
      <c r="H2531" s="13">
        <v>128</v>
      </c>
      <c r="I2531" s="13">
        <v>128</v>
      </c>
      <c r="J2531" s="6">
        <f t="shared" si="40"/>
        <v>0.128</v>
      </c>
      <c r="K2531" s="13">
        <v>1</v>
      </c>
      <c r="L2531" s="13" t="s">
        <v>377</v>
      </c>
      <c r="M2531" s="6" t="s">
        <v>42</v>
      </c>
      <c r="N2531" s="6" t="s">
        <v>36</v>
      </c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</row>
    <row r="2532" spans="2:32" ht="30" customHeight="1">
      <c r="B2532" s="16">
        <v>2531</v>
      </c>
      <c r="C2532" s="12" t="s">
        <v>389</v>
      </c>
      <c r="D2532" s="22">
        <v>61091000000</v>
      </c>
      <c r="E2532" s="23" t="s">
        <v>500</v>
      </c>
      <c r="F2532" s="29" t="s">
        <v>46</v>
      </c>
      <c r="G2532" s="7" t="s">
        <v>20</v>
      </c>
      <c r="H2532" s="7">
        <v>136</v>
      </c>
      <c r="I2532" s="7">
        <v>136</v>
      </c>
      <c r="J2532" s="6">
        <f t="shared" si="40"/>
        <v>0.13600000000000001</v>
      </c>
      <c r="K2532" s="7">
        <v>1</v>
      </c>
      <c r="L2532" s="7" t="s">
        <v>377</v>
      </c>
      <c r="M2532" s="6" t="s">
        <v>42</v>
      </c>
      <c r="N2532" s="6" t="s">
        <v>25</v>
      </c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</row>
    <row r="2533" spans="2:32" ht="45" customHeight="1">
      <c r="B2533" s="16">
        <v>2532</v>
      </c>
      <c r="C2533" s="12">
        <v>947593</v>
      </c>
      <c r="D2533" s="22">
        <v>61044300000</v>
      </c>
      <c r="E2533" s="23" t="s">
        <v>541</v>
      </c>
      <c r="F2533" s="32" t="s">
        <v>64</v>
      </c>
      <c r="G2533" s="13" t="s">
        <v>20</v>
      </c>
      <c r="H2533" s="13">
        <v>320</v>
      </c>
      <c r="I2533" s="13">
        <v>320</v>
      </c>
      <c r="J2533" s="6">
        <f t="shared" si="40"/>
        <v>0.32</v>
      </c>
      <c r="K2533" s="13">
        <v>1</v>
      </c>
      <c r="L2533" s="13" t="s">
        <v>377</v>
      </c>
      <c r="M2533" s="6" t="s">
        <v>42</v>
      </c>
      <c r="N2533" s="6" t="s">
        <v>72</v>
      </c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</row>
    <row r="2534" spans="2:32" ht="45" customHeight="1">
      <c r="B2534" s="16">
        <v>2533</v>
      </c>
      <c r="C2534" s="12" t="s">
        <v>390</v>
      </c>
      <c r="D2534" s="22">
        <v>61099090000</v>
      </c>
      <c r="E2534" s="23" t="s">
        <v>653</v>
      </c>
      <c r="F2534" s="29" t="s">
        <v>46</v>
      </c>
      <c r="G2534" s="7" t="s">
        <v>20</v>
      </c>
      <c r="H2534" s="7">
        <v>144</v>
      </c>
      <c r="I2534" s="7">
        <v>144</v>
      </c>
      <c r="J2534" s="6">
        <f t="shared" si="40"/>
        <v>0.14399999999999999</v>
      </c>
      <c r="K2534" s="7">
        <v>1</v>
      </c>
      <c r="L2534" s="7" t="s">
        <v>377</v>
      </c>
      <c r="M2534" s="6" t="s">
        <v>42</v>
      </c>
      <c r="N2534" s="6" t="s">
        <v>149</v>
      </c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</row>
    <row r="2535" spans="2:32" ht="45" customHeight="1">
      <c r="B2535" s="16">
        <v>2534</v>
      </c>
      <c r="C2535" s="12">
        <v>947228</v>
      </c>
      <c r="D2535" s="22">
        <v>61099020000</v>
      </c>
      <c r="E2535" s="23" t="s">
        <v>604</v>
      </c>
      <c r="F2535" s="32" t="s">
        <v>379</v>
      </c>
      <c r="G2535" s="13" t="s">
        <v>20</v>
      </c>
      <c r="H2535" s="13">
        <v>120</v>
      </c>
      <c r="I2535" s="13">
        <v>120</v>
      </c>
      <c r="J2535" s="6">
        <f t="shared" si="40"/>
        <v>0.12</v>
      </c>
      <c r="K2535" s="13">
        <v>1</v>
      </c>
      <c r="L2535" s="13" t="s">
        <v>377</v>
      </c>
      <c r="M2535" s="6" t="s">
        <v>42</v>
      </c>
      <c r="N2535" s="6" t="s">
        <v>36</v>
      </c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</row>
    <row r="2536" spans="2:32" ht="45" customHeight="1">
      <c r="B2536" s="16">
        <v>2535</v>
      </c>
      <c r="C2536" s="12">
        <v>946863</v>
      </c>
      <c r="D2536" s="22">
        <v>61099020000</v>
      </c>
      <c r="E2536" s="23" t="s">
        <v>604</v>
      </c>
      <c r="F2536" s="32" t="s">
        <v>379</v>
      </c>
      <c r="G2536" s="7" t="s">
        <v>20</v>
      </c>
      <c r="H2536" s="7">
        <v>124</v>
      </c>
      <c r="I2536" s="7">
        <v>124</v>
      </c>
      <c r="J2536" s="6">
        <f t="shared" si="40"/>
        <v>0.124</v>
      </c>
      <c r="K2536" s="7">
        <v>1</v>
      </c>
      <c r="L2536" s="7" t="s">
        <v>377</v>
      </c>
      <c r="M2536" s="6" t="s">
        <v>42</v>
      </c>
      <c r="N2536" s="6" t="s">
        <v>36</v>
      </c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</row>
    <row r="2537" spans="2:32" ht="45" customHeight="1">
      <c r="B2537" s="16">
        <v>2536</v>
      </c>
      <c r="C2537" s="12">
        <v>946497</v>
      </c>
      <c r="D2537" s="22">
        <v>61045300000</v>
      </c>
      <c r="E2537" s="23" t="s">
        <v>495</v>
      </c>
      <c r="F2537" s="32" t="s">
        <v>50</v>
      </c>
      <c r="G2537" s="13" t="s">
        <v>20</v>
      </c>
      <c r="H2537" s="13">
        <v>496</v>
      </c>
      <c r="I2537" s="13">
        <v>496</v>
      </c>
      <c r="J2537" s="6">
        <f t="shared" si="40"/>
        <v>0.496</v>
      </c>
      <c r="K2537" s="13">
        <v>1</v>
      </c>
      <c r="L2537" s="13" t="s">
        <v>377</v>
      </c>
      <c r="M2537" s="6" t="s">
        <v>42</v>
      </c>
      <c r="N2537" s="6" t="s">
        <v>36</v>
      </c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</row>
    <row r="2538" spans="2:32" ht="30" customHeight="1">
      <c r="B2538" s="16">
        <v>2537</v>
      </c>
      <c r="C2538" s="12">
        <v>892806</v>
      </c>
      <c r="D2538" s="22">
        <v>61061000000</v>
      </c>
      <c r="E2538" s="23" t="s">
        <v>539</v>
      </c>
      <c r="F2538" s="32" t="s">
        <v>14</v>
      </c>
      <c r="G2538" s="13" t="s">
        <v>20</v>
      </c>
      <c r="H2538" s="13">
        <v>316</v>
      </c>
      <c r="I2538" s="13">
        <v>316</v>
      </c>
      <c r="J2538" s="6">
        <f t="shared" si="40"/>
        <v>0.316</v>
      </c>
      <c r="K2538" s="13">
        <v>1</v>
      </c>
      <c r="L2538" s="13" t="s">
        <v>377</v>
      </c>
      <c r="M2538" s="6" t="s">
        <v>42</v>
      </c>
      <c r="N2538" s="6" t="s">
        <v>25</v>
      </c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</row>
    <row r="2539" spans="2:32" ht="60" customHeight="1">
      <c r="B2539" s="16">
        <v>2538</v>
      </c>
      <c r="C2539" s="12">
        <v>899015</v>
      </c>
      <c r="D2539" s="22">
        <v>61044900000</v>
      </c>
      <c r="E2539" s="23" t="s">
        <v>590</v>
      </c>
      <c r="F2539" s="29" t="s">
        <v>64</v>
      </c>
      <c r="G2539" s="7" t="s">
        <v>20</v>
      </c>
      <c r="H2539" s="7">
        <v>300</v>
      </c>
      <c r="I2539" s="7">
        <v>300</v>
      </c>
      <c r="J2539" s="6">
        <f t="shared" si="40"/>
        <v>0.3</v>
      </c>
      <c r="K2539" s="7">
        <v>1</v>
      </c>
      <c r="L2539" s="7" t="s">
        <v>377</v>
      </c>
      <c r="M2539" s="6" t="s">
        <v>42</v>
      </c>
      <c r="N2539" s="6" t="s">
        <v>149</v>
      </c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</row>
    <row r="2540" spans="2:32" ht="45" customHeight="1">
      <c r="B2540" s="16">
        <v>2539</v>
      </c>
      <c r="C2540" s="12">
        <v>897189</v>
      </c>
      <c r="D2540" s="22">
        <v>61044300000</v>
      </c>
      <c r="E2540" s="23" t="s">
        <v>541</v>
      </c>
      <c r="F2540" s="32" t="s">
        <v>64</v>
      </c>
      <c r="G2540" s="13" t="s">
        <v>20</v>
      </c>
      <c r="H2540" s="13">
        <v>108</v>
      </c>
      <c r="I2540" s="13">
        <v>108</v>
      </c>
      <c r="J2540" s="6">
        <f t="shared" si="40"/>
        <v>0.108</v>
      </c>
      <c r="K2540" s="13">
        <v>1</v>
      </c>
      <c r="L2540" s="13" t="s">
        <v>377</v>
      </c>
      <c r="M2540" s="6" t="s">
        <v>42</v>
      </c>
      <c r="N2540" s="6" t="s">
        <v>36</v>
      </c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</row>
    <row r="2541" spans="2:32" ht="45" customHeight="1">
      <c r="B2541" s="16">
        <v>2540</v>
      </c>
      <c r="C2541" s="12">
        <v>898284</v>
      </c>
      <c r="D2541" s="22">
        <v>61044300000</v>
      </c>
      <c r="E2541" s="23" t="s">
        <v>541</v>
      </c>
      <c r="F2541" s="29" t="s">
        <v>64</v>
      </c>
      <c r="G2541" s="7" t="s">
        <v>20</v>
      </c>
      <c r="H2541" s="7">
        <v>306</v>
      </c>
      <c r="I2541" s="7">
        <v>306</v>
      </c>
      <c r="J2541" s="6">
        <f t="shared" si="40"/>
        <v>0.30599999999999999</v>
      </c>
      <c r="K2541" s="7">
        <v>1</v>
      </c>
      <c r="L2541" s="7" t="s">
        <v>377</v>
      </c>
      <c r="M2541" s="6" t="s">
        <v>42</v>
      </c>
      <c r="N2541" s="6" t="s">
        <v>36</v>
      </c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</row>
    <row r="2542" spans="2:32" ht="30" customHeight="1">
      <c r="B2542" s="16">
        <v>2541</v>
      </c>
      <c r="C2542" s="12">
        <v>893536</v>
      </c>
      <c r="D2542" s="22">
        <v>62046239000</v>
      </c>
      <c r="E2542" s="23" t="s">
        <v>510</v>
      </c>
      <c r="F2542" s="32" t="s">
        <v>22</v>
      </c>
      <c r="G2542" s="13" t="s">
        <v>20</v>
      </c>
      <c r="H2542" s="13">
        <v>202</v>
      </c>
      <c r="I2542" s="13">
        <v>202</v>
      </c>
      <c r="J2542" s="6">
        <f t="shared" si="40"/>
        <v>0.20200000000000001</v>
      </c>
      <c r="K2542" s="13">
        <v>1</v>
      </c>
      <c r="L2542" s="13" t="s">
        <v>377</v>
      </c>
      <c r="M2542" s="6" t="s">
        <v>67</v>
      </c>
      <c r="N2542" s="6" t="s">
        <v>25</v>
      </c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</row>
    <row r="2543" spans="2:32" ht="45" customHeight="1">
      <c r="B2543" s="16">
        <v>2542</v>
      </c>
      <c r="C2543" s="12">
        <v>894267</v>
      </c>
      <c r="D2543" s="22">
        <v>61045200000</v>
      </c>
      <c r="E2543" s="23" t="s">
        <v>639</v>
      </c>
      <c r="F2543" s="29" t="s">
        <v>50</v>
      </c>
      <c r="G2543" s="7" t="s">
        <v>20</v>
      </c>
      <c r="H2543" s="7">
        <v>166</v>
      </c>
      <c r="I2543" s="7">
        <v>166</v>
      </c>
      <c r="J2543" s="6">
        <f t="shared" si="40"/>
        <v>0.16600000000000001</v>
      </c>
      <c r="K2543" s="7">
        <v>1</v>
      </c>
      <c r="L2543" s="7" t="s">
        <v>377</v>
      </c>
      <c r="M2543" s="6" t="s">
        <v>67</v>
      </c>
      <c r="N2543" s="6" t="s">
        <v>25</v>
      </c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</row>
    <row r="2544" spans="2:32" ht="30" customHeight="1">
      <c r="B2544" s="16">
        <v>2543</v>
      </c>
      <c r="C2544" s="12">
        <v>893171</v>
      </c>
      <c r="D2544" s="22">
        <v>61062000000</v>
      </c>
      <c r="E2544" s="23" t="s">
        <v>591</v>
      </c>
      <c r="F2544" s="32" t="s">
        <v>47</v>
      </c>
      <c r="G2544" s="13" t="s">
        <v>20</v>
      </c>
      <c r="H2544" s="13">
        <v>130</v>
      </c>
      <c r="I2544" s="13">
        <v>130</v>
      </c>
      <c r="J2544" s="6">
        <f t="shared" si="40"/>
        <v>0.13</v>
      </c>
      <c r="K2544" s="13">
        <v>1</v>
      </c>
      <c r="L2544" s="13" t="s">
        <v>377</v>
      </c>
      <c r="M2544" s="6" t="s">
        <v>42</v>
      </c>
      <c r="N2544" s="6" t="s">
        <v>36</v>
      </c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</row>
    <row r="2545" spans="2:32" ht="30" customHeight="1">
      <c r="B2545" s="16">
        <v>2544</v>
      </c>
      <c r="C2545" s="12">
        <v>893901</v>
      </c>
      <c r="D2545" s="22">
        <v>62046318000</v>
      </c>
      <c r="E2545" s="23" t="s">
        <v>511</v>
      </c>
      <c r="F2545" s="32" t="s">
        <v>22</v>
      </c>
      <c r="G2545" s="7" t="s">
        <v>20</v>
      </c>
      <c r="H2545" s="7">
        <v>396</v>
      </c>
      <c r="I2545" s="7">
        <v>396</v>
      </c>
      <c r="J2545" s="6">
        <f t="shared" si="40"/>
        <v>0.39600000000000002</v>
      </c>
      <c r="K2545" s="7">
        <v>1</v>
      </c>
      <c r="L2545" s="7" t="s">
        <v>377</v>
      </c>
      <c r="M2545" s="6" t="s">
        <v>42</v>
      </c>
      <c r="N2545" s="6" t="s">
        <v>36</v>
      </c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</row>
    <row r="2546" spans="2:32" ht="45" customHeight="1">
      <c r="B2546" s="16">
        <v>2545</v>
      </c>
      <c r="C2546" s="12">
        <v>901206</v>
      </c>
      <c r="D2546" s="22">
        <v>61044300000</v>
      </c>
      <c r="E2546" s="23" t="s">
        <v>541</v>
      </c>
      <c r="F2546" s="32" t="s">
        <v>64</v>
      </c>
      <c r="G2546" s="13" t="s">
        <v>20</v>
      </c>
      <c r="H2546" s="13">
        <v>548</v>
      </c>
      <c r="I2546" s="13">
        <v>548</v>
      </c>
      <c r="J2546" s="6">
        <f t="shared" si="40"/>
        <v>0.54800000000000004</v>
      </c>
      <c r="K2546" s="13">
        <v>1</v>
      </c>
      <c r="L2546" s="13" t="s">
        <v>377</v>
      </c>
      <c r="M2546" s="6" t="s">
        <v>42</v>
      </c>
      <c r="N2546" s="6" t="s">
        <v>36</v>
      </c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</row>
    <row r="2547" spans="2:32" ht="30" customHeight="1">
      <c r="B2547" s="16">
        <v>2546</v>
      </c>
      <c r="C2547" s="12">
        <v>894997</v>
      </c>
      <c r="D2547" s="22">
        <v>61099020000</v>
      </c>
      <c r="E2547" s="23" t="s">
        <v>508</v>
      </c>
      <c r="F2547" s="29" t="s">
        <v>46</v>
      </c>
      <c r="G2547" s="7" t="s">
        <v>20</v>
      </c>
      <c r="H2547" s="7">
        <v>196</v>
      </c>
      <c r="I2547" s="7">
        <v>196</v>
      </c>
      <c r="J2547" s="6">
        <f t="shared" si="40"/>
        <v>0.19600000000000001</v>
      </c>
      <c r="K2547" s="7">
        <v>1</v>
      </c>
      <c r="L2547" s="7" t="s">
        <v>377</v>
      </c>
      <c r="M2547" s="6" t="s">
        <v>67</v>
      </c>
      <c r="N2547" s="6" t="s">
        <v>170</v>
      </c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</row>
    <row r="2548" spans="2:32" ht="45" customHeight="1">
      <c r="B2548" s="16">
        <v>2547</v>
      </c>
      <c r="C2548" s="12">
        <v>894632</v>
      </c>
      <c r="D2548" s="22">
        <v>61044300000</v>
      </c>
      <c r="E2548" s="23" t="s">
        <v>541</v>
      </c>
      <c r="F2548" s="32" t="s">
        <v>64</v>
      </c>
      <c r="G2548" s="13" t="s">
        <v>20</v>
      </c>
      <c r="H2548" s="13">
        <v>262</v>
      </c>
      <c r="I2548" s="13">
        <v>262</v>
      </c>
      <c r="J2548" s="6">
        <f t="shared" si="40"/>
        <v>0.26200000000000001</v>
      </c>
      <c r="K2548" s="13">
        <v>1</v>
      </c>
      <c r="L2548" s="13" t="s">
        <v>377</v>
      </c>
      <c r="M2548" s="6" t="s">
        <v>42</v>
      </c>
      <c r="N2548" s="6" t="s">
        <v>36</v>
      </c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</row>
    <row r="2549" spans="2:32" ht="45" customHeight="1">
      <c r="B2549" s="16">
        <v>2548</v>
      </c>
      <c r="C2549" s="12">
        <v>900476</v>
      </c>
      <c r="D2549" s="22">
        <v>61044300000</v>
      </c>
      <c r="E2549" s="23" t="s">
        <v>541</v>
      </c>
      <c r="F2549" s="29" t="s">
        <v>64</v>
      </c>
      <c r="G2549" s="7" t="s">
        <v>20</v>
      </c>
      <c r="H2549" s="7">
        <v>188</v>
      </c>
      <c r="I2549" s="7">
        <v>188</v>
      </c>
      <c r="J2549" s="6">
        <f t="shared" si="40"/>
        <v>0.188</v>
      </c>
      <c r="K2549" s="7">
        <v>1</v>
      </c>
      <c r="L2549" s="7" t="s">
        <v>377</v>
      </c>
      <c r="M2549" s="6" t="s">
        <v>42</v>
      </c>
      <c r="N2549" s="6" t="s">
        <v>36</v>
      </c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</row>
    <row r="2550" spans="2:32" ht="30" customHeight="1">
      <c r="B2550" s="16">
        <v>2549</v>
      </c>
      <c r="C2550" s="12">
        <v>892440</v>
      </c>
      <c r="D2550" s="22">
        <v>61103099000</v>
      </c>
      <c r="E2550" s="23" t="s">
        <v>709</v>
      </c>
      <c r="F2550" s="32" t="s">
        <v>328</v>
      </c>
      <c r="G2550" s="13" t="s">
        <v>20</v>
      </c>
      <c r="H2550" s="13">
        <v>348</v>
      </c>
      <c r="I2550" s="13">
        <v>348</v>
      </c>
      <c r="J2550" s="6">
        <f t="shared" si="40"/>
        <v>0.34799999999999998</v>
      </c>
      <c r="K2550" s="13">
        <v>1</v>
      </c>
      <c r="L2550" s="13" t="s">
        <v>377</v>
      </c>
      <c r="M2550" s="6" t="s">
        <v>42</v>
      </c>
      <c r="N2550" s="6" t="s">
        <v>36</v>
      </c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</row>
    <row r="2551" spans="2:32" ht="45" customHeight="1">
      <c r="B2551" s="16">
        <v>2550</v>
      </c>
      <c r="C2551" s="12">
        <v>888788</v>
      </c>
      <c r="D2551" s="22">
        <v>61069090000</v>
      </c>
      <c r="E2551" s="23" t="s">
        <v>607</v>
      </c>
      <c r="F2551" s="29" t="s">
        <v>14</v>
      </c>
      <c r="G2551" s="7" t="s">
        <v>20</v>
      </c>
      <c r="H2551" s="7">
        <v>156</v>
      </c>
      <c r="I2551" s="7">
        <v>156</v>
      </c>
      <c r="J2551" s="6">
        <f t="shared" si="40"/>
        <v>0.156</v>
      </c>
      <c r="K2551" s="7">
        <v>1</v>
      </c>
      <c r="L2551" s="7" t="s">
        <v>377</v>
      </c>
      <c r="M2551" s="6" t="s">
        <v>67</v>
      </c>
      <c r="N2551" s="6" t="s">
        <v>149</v>
      </c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</row>
    <row r="2552" spans="2:32" ht="60" customHeight="1">
      <c r="B2552" s="16">
        <v>2551</v>
      </c>
      <c r="C2552" s="12">
        <v>888423</v>
      </c>
      <c r="D2552" s="22">
        <v>61044900000</v>
      </c>
      <c r="E2552" s="23" t="s">
        <v>590</v>
      </c>
      <c r="F2552" s="32" t="s">
        <v>64</v>
      </c>
      <c r="G2552" s="13" t="s">
        <v>20</v>
      </c>
      <c r="H2552" s="13">
        <v>520</v>
      </c>
      <c r="I2552" s="13">
        <v>520</v>
      </c>
      <c r="J2552" s="6">
        <f t="shared" si="40"/>
        <v>0.52</v>
      </c>
      <c r="K2552" s="13">
        <v>1</v>
      </c>
      <c r="L2552" s="13" t="s">
        <v>377</v>
      </c>
      <c r="M2552" s="6" t="s">
        <v>42</v>
      </c>
      <c r="N2552" s="6" t="s">
        <v>149</v>
      </c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</row>
    <row r="2553" spans="2:32" ht="30" customHeight="1">
      <c r="B2553" s="16">
        <v>2552</v>
      </c>
      <c r="C2553" s="12">
        <v>906685</v>
      </c>
      <c r="D2553" s="22">
        <v>61046200000</v>
      </c>
      <c r="E2553" s="23" t="s">
        <v>588</v>
      </c>
      <c r="F2553" s="32" t="s">
        <v>69</v>
      </c>
      <c r="G2553" s="13" t="s">
        <v>20</v>
      </c>
      <c r="H2553" s="13">
        <v>106</v>
      </c>
      <c r="I2553" s="13">
        <v>106</v>
      </c>
      <c r="J2553" s="6">
        <f t="shared" si="40"/>
        <v>0.106</v>
      </c>
      <c r="K2553" s="13">
        <v>1</v>
      </c>
      <c r="L2553" s="13" t="s">
        <v>377</v>
      </c>
      <c r="M2553" s="6" t="s">
        <v>67</v>
      </c>
      <c r="N2553" s="6" t="s">
        <v>25</v>
      </c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</row>
    <row r="2554" spans="2:32" ht="30" customHeight="1">
      <c r="B2554" s="16">
        <v>2553</v>
      </c>
      <c r="C2554" s="12">
        <v>907050</v>
      </c>
      <c r="D2554" s="22">
        <v>62046318000</v>
      </c>
      <c r="E2554" s="23" t="s">
        <v>511</v>
      </c>
      <c r="F2554" s="29" t="s">
        <v>22</v>
      </c>
      <c r="G2554" s="7" t="s">
        <v>20</v>
      </c>
      <c r="H2554" s="7">
        <v>92</v>
      </c>
      <c r="I2554" s="7">
        <v>92</v>
      </c>
      <c r="J2554" s="6">
        <f t="shared" si="40"/>
        <v>9.1999999999999998E-2</v>
      </c>
      <c r="K2554" s="7">
        <v>1</v>
      </c>
      <c r="L2554" s="7" t="s">
        <v>377</v>
      </c>
      <c r="M2554" s="6" t="s">
        <v>67</v>
      </c>
      <c r="N2554" s="6" t="s">
        <v>170</v>
      </c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</row>
    <row r="2555" spans="2:32" ht="45" customHeight="1">
      <c r="B2555" s="16">
        <v>2554</v>
      </c>
      <c r="C2555" s="12">
        <v>906320</v>
      </c>
      <c r="D2555" s="22">
        <v>61044300000</v>
      </c>
      <c r="E2555" s="23" t="s">
        <v>541</v>
      </c>
      <c r="F2555" s="32" t="s">
        <v>64</v>
      </c>
      <c r="G2555" s="13" t="s">
        <v>20</v>
      </c>
      <c r="H2555" s="13">
        <v>402</v>
      </c>
      <c r="I2555" s="13">
        <v>402</v>
      </c>
      <c r="J2555" s="6">
        <f t="shared" si="40"/>
        <v>0.40200000000000002</v>
      </c>
      <c r="K2555" s="13">
        <v>1</v>
      </c>
      <c r="L2555" s="13" t="s">
        <v>377</v>
      </c>
      <c r="M2555" s="6" t="s">
        <v>42</v>
      </c>
      <c r="N2555" s="6" t="s">
        <v>36</v>
      </c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</row>
    <row r="2556" spans="2:32" ht="45" customHeight="1">
      <c r="B2556" s="16">
        <v>2555</v>
      </c>
      <c r="C2556" s="12">
        <v>907416</v>
      </c>
      <c r="D2556" s="22">
        <v>61046200000</v>
      </c>
      <c r="E2556" s="23" t="s">
        <v>619</v>
      </c>
      <c r="F2556" s="29" t="s">
        <v>378</v>
      </c>
      <c r="G2556" s="7" t="s">
        <v>20</v>
      </c>
      <c r="H2556" s="7">
        <v>520</v>
      </c>
      <c r="I2556" s="7">
        <v>520</v>
      </c>
      <c r="J2556" s="6">
        <f t="shared" si="40"/>
        <v>0.52</v>
      </c>
      <c r="K2556" s="7">
        <v>1</v>
      </c>
      <c r="L2556" s="7" t="s">
        <v>377</v>
      </c>
      <c r="M2556" s="6" t="s">
        <v>42</v>
      </c>
      <c r="N2556" s="6" t="s">
        <v>25</v>
      </c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</row>
    <row r="2557" spans="2:32" ht="60" customHeight="1">
      <c r="B2557" s="16">
        <v>2556</v>
      </c>
      <c r="C2557" s="12">
        <v>907781</v>
      </c>
      <c r="D2557" s="22">
        <v>61099090000</v>
      </c>
      <c r="E2557" s="23" t="s">
        <v>609</v>
      </c>
      <c r="F2557" s="27" t="s">
        <v>175</v>
      </c>
      <c r="G2557" s="6" t="s">
        <v>20</v>
      </c>
      <c r="H2557" s="13">
        <v>230</v>
      </c>
      <c r="I2557" s="13">
        <v>230</v>
      </c>
      <c r="J2557" s="6">
        <f t="shared" si="40"/>
        <v>0.23</v>
      </c>
      <c r="K2557" s="6">
        <v>1</v>
      </c>
      <c r="L2557" s="6" t="s">
        <v>194</v>
      </c>
      <c r="M2557" s="6" t="s">
        <v>48</v>
      </c>
      <c r="N2557" s="6" t="s">
        <v>149</v>
      </c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</row>
    <row r="2558" spans="2:32" ht="30" customHeight="1">
      <c r="B2558" s="16">
        <v>2557</v>
      </c>
      <c r="C2558" s="12">
        <v>905955</v>
      </c>
      <c r="D2558" s="22">
        <v>62046318000</v>
      </c>
      <c r="E2558" s="23" t="s">
        <v>511</v>
      </c>
      <c r="F2558" s="29" t="s">
        <v>22</v>
      </c>
      <c r="G2558" s="7" t="s">
        <v>20</v>
      </c>
      <c r="H2558" s="7">
        <v>418</v>
      </c>
      <c r="I2558" s="7">
        <v>418</v>
      </c>
      <c r="J2558" s="6">
        <f t="shared" si="40"/>
        <v>0.41799999999999998</v>
      </c>
      <c r="K2558" s="7">
        <v>1</v>
      </c>
      <c r="L2558" s="7" t="s">
        <v>377</v>
      </c>
      <c r="M2558" s="6" t="s">
        <v>42</v>
      </c>
      <c r="N2558" s="6" t="s">
        <v>36</v>
      </c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</row>
    <row r="2559" spans="2:32" ht="45" customHeight="1">
      <c r="B2559" s="16">
        <v>2558</v>
      </c>
      <c r="C2559" s="12">
        <v>908146</v>
      </c>
      <c r="D2559" s="22">
        <v>61043900000</v>
      </c>
      <c r="E2559" s="23" t="s">
        <v>675</v>
      </c>
      <c r="F2559" s="32" t="s">
        <v>154</v>
      </c>
      <c r="G2559" s="13" t="s">
        <v>20</v>
      </c>
      <c r="H2559" s="13">
        <v>488</v>
      </c>
      <c r="I2559" s="13">
        <v>488</v>
      </c>
      <c r="J2559" s="6">
        <f t="shared" si="40"/>
        <v>0.48799999999999999</v>
      </c>
      <c r="K2559" s="13">
        <v>1</v>
      </c>
      <c r="L2559" s="13" t="s">
        <v>377</v>
      </c>
      <c r="M2559" s="6" t="s">
        <v>42</v>
      </c>
      <c r="N2559" s="6" t="s">
        <v>149</v>
      </c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</row>
    <row r="2560" spans="2:32" ht="45" customHeight="1">
      <c r="B2560" s="16">
        <v>2559</v>
      </c>
      <c r="C2560" s="12">
        <v>905589</v>
      </c>
      <c r="D2560" s="22">
        <v>61043900000</v>
      </c>
      <c r="E2560" s="23" t="s">
        <v>675</v>
      </c>
      <c r="F2560" s="29" t="s">
        <v>154</v>
      </c>
      <c r="G2560" s="7" t="s">
        <v>20</v>
      </c>
      <c r="H2560" s="7">
        <v>512</v>
      </c>
      <c r="I2560" s="7">
        <v>512</v>
      </c>
      <c r="J2560" s="6">
        <f t="shared" si="40"/>
        <v>0.51200000000000001</v>
      </c>
      <c r="K2560" s="7">
        <v>1</v>
      </c>
      <c r="L2560" s="7" t="s">
        <v>377</v>
      </c>
      <c r="M2560" s="6" t="s">
        <v>42</v>
      </c>
      <c r="N2560" s="6" t="s">
        <v>149</v>
      </c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</row>
    <row r="2561" spans="2:32" ht="45" customHeight="1">
      <c r="B2561" s="16">
        <v>2560</v>
      </c>
      <c r="C2561" s="12">
        <v>904494</v>
      </c>
      <c r="D2561" s="22">
        <v>62046990000</v>
      </c>
      <c r="E2561" s="23" t="s">
        <v>598</v>
      </c>
      <c r="F2561" s="32" t="s">
        <v>22</v>
      </c>
      <c r="G2561" s="13" t="s">
        <v>20</v>
      </c>
      <c r="H2561" s="13">
        <v>388</v>
      </c>
      <c r="I2561" s="13">
        <v>388</v>
      </c>
      <c r="J2561" s="6">
        <f t="shared" si="40"/>
        <v>0.38800000000000001</v>
      </c>
      <c r="K2561" s="13">
        <v>1</v>
      </c>
      <c r="L2561" s="13" t="s">
        <v>377</v>
      </c>
      <c r="M2561" s="6" t="s">
        <v>42</v>
      </c>
      <c r="N2561" s="6" t="s">
        <v>149</v>
      </c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</row>
    <row r="2562" spans="2:32" ht="45" customHeight="1">
      <c r="B2562" s="16">
        <v>2561</v>
      </c>
      <c r="C2562" s="12">
        <v>904859</v>
      </c>
      <c r="D2562" s="22">
        <v>62046990000</v>
      </c>
      <c r="E2562" s="23" t="s">
        <v>598</v>
      </c>
      <c r="F2562" s="29" t="s">
        <v>22</v>
      </c>
      <c r="G2562" s="7" t="s">
        <v>20</v>
      </c>
      <c r="H2562" s="7">
        <v>362</v>
      </c>
      <c r="I2562" s="7">
        <v>362</v>
      </c>
      <c r="J2562" s="6">
        <f t="shared" si="40"/>
        <v>0.36199999999999999</v>
      </c>
      <c r="K2562" s="7">
        <v>1</v>
      </c>
      <c r="L2562" s="7" t="s">
        <v>377</v>
      </c>
      <c r="M2562" s="6" t="s">
        <v>42</v>
      </c>
      <c r="N2562" s="6" t="s">
        <v>149</v>
      </c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</row>
    <row r="2563" spans="2:32" ht="45" customHeight="1">
      <c r="B2563" s="16">
        <v>2562</v>
      </c>
      <c r="C2563" s="12">
        <v>904128</v>
      </c>
      <c r="D2563" s="22">
        <v>61044200000</v>
      </c>
      <c r="E2563" s="23" t="s">
        <v>506</v>
      </c>
      <c r="F2563" s="32" t="s">
        <v>64</v>
      </c>
      <c r="G2563" s="13" t="s">
        <v>20</v>
      </c>
      <c r="H2563" s="13">
        <v>282</v>
      </c>
      <c r="I2563" s="13">
        <v>282</v>
      </c>
      <c r="J2563" s="6">
        <f t="shared" si="40"/>
        <v>0.28199999999999997</v>
      </c>
      <c r="K2563" s="13">
        <v>1</v>
      </c>
      <c r="L2563" s="13" t="s">
        <v>377</v>
      </c>
      <c r="M2563" s="6" t="s">
        <v>67</v>
      </c>
      <c r="N2563" s="6" t="s">
        <v>13</v>
      </c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</row>
    <row r="2564" spans="2:32" ht="30" customHeight="1">
      <c r="B2564" s="16">
        <v>2563</v>
      </c>
      <c r="C2564" s="12">
        <v>903763</v>
      </c>
      <c r="D2564" s="22">
        <v>61103099000</v>
      </c>
      <c r="E2564" s="23" t="s">
        <v>709</v>
      </c>
      <c r="F2564" s="29" t="s">
        <v>328</v>
      </c>
      <c r="G2564" s="7" t="s">
        <v>20</v>
      </c>
      <c r="H2564" s="7">
        <v>352</v>
      </c>
      <c r="I2564" s="7">
        <v>352</v>
      </c>
      <c r="J2564" s="6">
        <f t="shared" si="40"/>
        <v>0.35199999999999998</v>
      </c>
      <c r="K2564" s="7">
        <v>1</v>
      </c>
      <c r="L2564" s="7" t="s">
        <v>377</v>
      </c>
      <c r="M2564" s="6" t="s">
        <v>42</v>
      </c>
      <c r="N2564" s="6" t="s">
        <v>36</v>
      </c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</row>
    <row r="2565" spans="2:32" ht="30" customHeight="1">
      <c r="B2565" s="16">
        <v>2564</v>
      </c>
      <c r="C2565" s="12">
        <v>903398</v>
      </c>
      <c r="D2565" s="22">
        <v>61043300000</v>
      </c>
      <c r="E2565" s="23" t="s">
        <v>569</v>
      </c>
      <c r="F2565" s="32" t="s">
        <v>154</v>
      </c>
      <c r="G2565" s="13" t="s">
        <v>20</v>
      </c>
      <c r="H2565" s="13">
        <v>462</v>
      </c>
      <c r="I2565" s="13">
        <v>462</v>
      </c>
      <c r="J2565" s="6">
        <f t="shared" si="40"/>
        <v>0.46200000000000002</v>
      </c>
      <c r="K2565" s="13">
        <v>1</v>
      </c>
      <c r="L2565" s="13" t="s">
        <v>377</v>
      </c>
      <c r="M2565" s="6" t="s">
        <v>42</v>
      </c>
      <c r="N2565" s="6" t="s">
        <v>36</v>
      </c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</row>
    <row r="2566" spans="2:32" ht="30" customHeight="1">
      <c r="B2566" s="16">
        <v>2565</v>
      </c>
      <c r="C2566" s="12">
        <v>903033</v>
      </c>
      <c r="D2566" s="22">
        <v>62046239000</v>
      </c>
      <c r="E2566" s="23" t="s">
        <v>510</v>
      </c>
      <c r="F2566" s="29" t="s">
        <v>22</v>
      </c>
      <c r="G2566" s="7" t="s">
        <v>20</v>
      </c>
      <c r="H2566" s="7">
        <v>210</v>
      </c>
      <c r="I2566" s="7">
        <v>210</v>
      </c>
      <c r="J2566" s="6">
        <f t="shared" si="40"/>
        <v>0.21</v>
      </c>
      <c r="K2566" s="7">
        <v>1</v>
      </c>
      <c r="L2566" s="7" t="s">
        <v>377</v>
      </c>
      <c r="M2566" s="6" t="s">
        <v>42</v>
      </c>
      <c r="N2566" s="6" t="s">
        <v>25</v>
      </c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</row>
    <row r="2567" spans="2:32" ht="45" customHeight="1">
      <c r="B2567" s="16">
        <v>2566</v>
      </c>
      <c r="C2567" s="12">
        <v>879291</v>
      </c>
      <c r="D2567" s="22">
        <v>61044300000</v>
      </c>
      <c r="E2567" s="23" t="s">
        <v>541</v>
      </c>
      <c r="F2567" s="32" t="s">
        <v>64</v>
      </c>
      <c r="G2567" s="13" t="s">
        <v>20</v>
      </c>
      <c r="H2567" s="13">
        <v>566</v>
      </c>
      <c r="I2567" s="13">
        <v>566</v>
      </c>
      <c r="J2567" s="6">
        <f t="shared" si="40"/>
        <v>0.56599999999999995</v>
      </c>
      <c r="K2567" s="13">
        <v>1</v>
      </c>
      <c r="L2567" s="13" t="s">
        <v>377</v>
      </c>
      <c r="M2567" s="6" t="s">
        <v>42</v>
      </c>
      <c r="N2567" s="6" t="s">
        <v>36</v>
      </c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</row>
    <row r="2568" spans="2:32" ht="45" customHeight="1">
      <c r="B2568" s="16">
        <v>2567</v>
      </c>
      <c r="C2568" s="12">
        <v>873448</v>
      </c>
      <c r="D2568" s="22">
        <v>61044300000</v>
      </c>
      <c r="E2568" s="23" t="s">
        <v>541</v>
      </c>
      <c r="F2568" s="29" t="s">
        <v>64</v>
      </c>
      <c r="G2568" s="7" t="s">
        <v>20</v>
      </c>
      <c r="H2568" s="7">
        <v>350</v>
      </c>
      <c r="I2568" s="7">
        <v>350</v>
      </c>
      <c r="J2568" s="6">
        <f t="shared" si="40"/>
        <v>0.35</v>
      </c>
      <c r="K2568" s="7">
        <v>1</v>
      </c>
      <c r="L2568" s="7" t="s">
        <v>377</v>
      </c>
      <c r="M2568" s="6" t="s">
        <v>42</v>
      </c>
      <c r="N2568" s="6" t="s">
        <v>36</v>
      </c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</row>
    <row r="2569" spans="2:32" ht="30" customHeight="1">
      <c r="B2569" s="16">
        <v>2568</v>
      </c>
      <c r="C2569" s="12">
        <v>873814</v>
      </c>
      <c r="D2569" s="22">
        <v>61062000000</v>
      </c>
      <c r="E2569" s="23" t="s">
        <v>591</v>
      </c>
      <c r="F2569" s="32" t="s">
        <v>47</v>
      </c>
      <c r="G2569" s="13" t="s">
        <v>20</v>
      </c>
      <c r="H2569" s="13">
        <v>140</v>
      </c>
      <c r="I2569" s="13">
        <v>140</v>
      </c>
      <c r="J2569" s="6">
        <f t="shared" si="40"/>
        <v>0.14000000000000001</v>
      </c>
      <c r="K2569" s="13">
        <v>1</v>
      </c>
      <c r="L2569" s="13" t="s">
        <v>377</v>
      </c>
      <c r="M2569" s="6" t="s">
        <v>42</v>
      </c>
      <c r="N2569" s="6" t="s">
        <v>36</v>
      </c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</row>
    <row r="2570" spans="2:32" ht="60" customHeight="1">
      <c r="B2570" s="16">
        <v>2569</v>
      </c>
      <c r="C2570" s="12">
        <v>874179</v>
      </c>
      <c r="D2570" s="22">
        <v>61044900000</v>
      </c>
      <c r="E2570" s="23" t="s">
        <v>590</v>
      </c>
      <c r="F2570" s="29" t="s">
        <v>64</v>
      </c>
      <c r="G2570" s="7" t="s">
        <v>20</v>
      </c>
      <c r="H2570" s="7">
        <v>320</v>
      </c>
      <c r="I2570" s="7">
        <v>320</v>
      </c>
      <c r="J2570" s="6">
        <f t="shared" si="40"/>
        <v>0.32</v>
      </c>
      <c r="K2570" s="7">
        <v>1</v>
      </c>
      <c r="L2570" s="7" t="s">
        <v>377</v>
      </c>
      <c r="M2570" s="6" t="s">
        <v>42</v>
      </c>
      <c r="N2570" s="6" t="s">
        <v>149</v>
      </c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</row>
    <row r="2571" spans="2:32" ht="60" customHeight="1">
      <c r="B2571" s="16">
        <v>2570</v>
      </c>
      <c r="C2571" s="12">
        <v>873083</v>
      </c>
      <c r="D2571" s="22">
        <v>61044900000</v>
      </c>
      <c r="E2571" s="23" t="s">
        <v>590</v>
      </c>
      <c r="F2571" s="32" t="s">
        <v>64</v>
      </c>
      <c r="G2571" s="13" t="s">
        <v>20</v>
      </c>
      <c r="H2571" s="13">
        <v>634</v>
      </c>
      <c r="I2571" s="13">
        <v>634</v>
      </c>
      <c r="J2571" s="6">
        <f t="shared" si="40"/>
        <v>0.63400000000000001</v>
      </c>
      <c r="K2571" s="13">
        <v>1</v>
      </c>
      <c r="L2571" s="13" t="s">
        <v>377</v>
      </c>
      <c r="M2571" s="6" t="s">
        <v>42</v>
      </c>
      <c r="N2571" s="6" t="s">
        <v>149</v>
      </c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</row>
    <row r="2572" spans="2:32" ht="45" customHeight="1">
      <c r="B2572" s="16">
        <v>2571</v>
      </c>
      <c r="C2572" s="12">
        <v>872718</v>
      </c>
      <c r="D2572" s="22">
        <v>61044300000</v>
      </c>
      <c r="E2572" s="23" t="s">
        <v>541</v>
      </c>
      <c r="F2572" s="29" t="s">
        <v>64</v>
      </c>
      <c r="G2572" s="7" t="s">
        <v>20</v>
      </c>
      <c r="H2572" s="7">
        <v>372</v>
      </c>
      <c r="I2572" s="7">
        <v>372</v>
      </c>
      <c r="J2572" s="6">
        <f t="shared" si="40"/>
        <v>0.372</v>
      </c>
      <c r="K2572" s="7">
        <v>1</v>
      </c>
      <c r="L2572" s="7" t="s">
        <v>377</v>
      </c>
      <c r="M2572" s="6" t="s">
        <v>42</v>
      </c>
      <c r="N2572" s="6" t="s">
        <v>36</v>
      </c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</row>
    <row r="2573" spans="2:32" ht="30" customHeight="1">
      <c r="B2573" s="16">
        <v>2572</v>
      </c>
      <c r="C2573" s="12">
        <v>871622</v>
      </c>
      <c r="D2573" s="22">
        <v>61099090000</v>
      </c>
      <c r="E2573" s="23" t="s">
        <v>642</v>
      </c>
      <c r="F2573" s="32" t="s">
        <v>46</v>
      </c>
      <c r="G2573" s="13" t="s">
        <v>20</v>
      </c>
      <c r="H2573" s="13">
        <v>140</v>
      </c>
      <c r="I2573" s="13">
        <v>140</v>
      </c>
      <c r="J2573" s="6">
        <f t="shared" si="40"/>
        <v>0.14000000000000001</v>
      </c>
      <c r="K2573" s="13">
        <v>1</v>
      </c>
      <c r="L2573" s="13" t="s">
        <v>377</v>
      </c>
      <c r="M2573" s="6" t="s">
        <v>18</v>
      </c>
      <c r="N2573" s="6" t="s">
        <v>391</v>
      </c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</row>
    <row r="2574" spans="2:32" ht="30" customHeight="1">
      <c r="B2574" s="16">
        <v>2573</v>
      </c>
      <c r="C2574" s="12">
        <v>771911</v>
      </c>
      <c r="D2574" s="22">
        <v>62024000090</v>
      </c>
      <c r="E2574" s="23" t="s">
        <v>600</v>
      </c>
      <c r="F2574" s="29" t="s">
        <v>392</v>
      </c>
      <c r="G2574" s="7" t="s">
        <v>20</v>
      </c>
      <c r="H2574" s="7">
        <v>946</v>
      </c>
      <c r="I2574" s="7">
        <v>946</v>
      </c>
      <c r="J2574" s="6">
        <f t="shared" si="40"/>
        <v>0.94599999999999995</v>
      </c>
      <c r="K2574" s="7">
        <v>1</v>
      </c>
      <c r="L2574" s="7" t="s">
        <v>377</v>
      </c>
      <c r="M2574" s="6" t="s">
        <v>42</v>
      </c>
      <c r="N2574" s="6" t="s">
        <v>36</v>
      </c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</row>
    <row r="2575" spans="2:32" ht="60" customHeight="1">
      <c r="B2575" s="16">
        <v>2574</v>
      </c>
      <c r="C2575" s="12">
        <v>871257</v>
      </c>
      <c r="D2575" s="22">
        <v>61069090000</v>
      </c>
      <c r="E2575" s="23" t="s">
        <v>594</v>
      </c>
      <c r="F2575" s="32" t="s">
        <v>47</v>
      </c>
      <c r="G2575" s="13" t="s">
        <v>20</v>
      </c>
      <c r="H2575" s="13">
        <v>168</v>
      </c>
      <c r="I2575" s="13">
        <v>168</v>
      </c>
      <c r="J2575" s="6">
        <f t="shared" si="40"/>
        <v>0.16800000000000001</v>
      </c>
      <c r="K2575" s="13">
        <v>1</v>
      </c>
      <c r="L2575" s="13" t="s">
        <v>377</v>
      </c>
      <c r="M2575" s="6" t="s">
        <v>67</v>
      </c>
      <c r="N2575" s="6" t="s">
        <v>180</v>
      </c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</row>
    <row r="2576" spans="2:32" ht="45" customHeight="1">
      <c r="B2576" s="16">
        <v>2575</v>
      </c>
      <c r="C2576" s="12">
        <v>870892</v>
      </c>
      <c r="D2576" s="22">
        <v>61044300000</v>
      </c>
      <c r="E2576" s="23" t="s">
        <v>541</v>
      </c>
      <c r="F2576" s="29" t="s">
        <v>64</v>
      </c>
      <c r="G2576" s="7" t="s">
        <v>20</v>
      </c>
      <c r="H2576" s="7">
        <v>226</v>
      </c>
      <c r="I2576" s="7">
        <v>226</v>
      </c>
      <c r="J2576" s="6">
        <f t="shared" si="40"/>
        <v>0.22600000000000001</v>
      </c>
      <c r="K2576" s="7">
        <v>1</v>
      </c>
      <c r="L2576" s="7" t="s">
        <v>377</v>
      </c>
      <c r="M2576" s="6" t="s">
        <v>42</v>
      </c>
      <c r="N2576" s="6" t="s">
        <v>36</v>
      </c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</row>
    <row r="2577" spans="2:32" ht="30" customHeight="1">
      <c r="B2577" s="16">
        <v>2576</v>
      </c>
      <c r="C2577" s="12">
        <v>872353</v>
      </c>
      <c r="D2577" s="22">
        <v>62046239000</v>
      </c>
      <c r="E2577" s="23" t="s">
        <v>510</v>
      </c>
      <c r="F2577" s="32" t="s">
        <v>22</v>
      </c>
      <c r="G2577" s="13" t="s">
        <v>20</v>
      </c>
      <c r="H2577" s="13">
        <v>222</v>
      </c>
      <c r="I2577" s="13">
        <v>222</v>
      </c>
      <c r="J2577" s="6">
        <f t="shared" si="40"/>
        <v>0.222</v>
      </c>
      <c r="K2577" s="13">
        <v>1</v>
      </c>
      <c r="L2577" s="13" t="s">
        <v>377</v>
      </c>
      <c r="M2577" s="6" t="s">
        <v>42</v>
      </c>
      <c r="N2577" s="6" t="s">
        <v>25</v>
      </c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</row>
    <row r="2578" spans="2:32" ht="60" customHeight="1">
      <c r="B2578" s="16">
        <v>2577</v>
      </c>
      <c r="C2578" s="12">
        <v>870161</v>
      </c>
      <c r="D2578" s="22">
        <v>61044900000</v>
      </c>
      <c r="E2578" s="23" t="s">
        <v>590</v>
      </c>
      <c r="F2578" s="29" t="s">
        <v>64</v>
      </c>
      <c r="G2578" s="7" t="s">
        <v>20</v>
      </c>
      <c r="H2578" s="7">
        <v>470</v>
      </c>
      <c r="I2578" s="7">
        <v>470</v>
      </c>
      <c r="J2578" s="6">
        <f t="shared" si="40"/>
        <v>0.47</v>
      </c>
      <c r="K2578" s="7">
        <v>1</v>
      </c>
      <c r="L2578" s="7" t="s">
        <v>377</v>
      </c>
      <c r="M2578" s="6" t="s">
        <v>42</v>
      </c>
      <c r="N2578" s="6" t="s">
        <v>149</v>
      </c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</row>
    <row r="2579" spans="2:32" ht="30" customHeight="1">
      <c r="B2579" s="16">
        <v>2578</v>
      </c>
      <c r="C2579" s="14">
        <v>4283</v>
      </c>
      <c r="D2579" s="22">
        <v>61046200000</v>
      </c>
      <c r="E2579" s="23" t="s">
        <v>588</v>
      </c>
      <c r="F2579" s="32" t="s">
        <v>69</v>
      </c>
      <c r="G2579" s="13" t="s">
        <v>20</v>
      </c>
      <c r="H2579" s="13">
        <v>130</v>
      </c>
      <c r="I2579" s="13">
        <v>130</v>
      </c>
      <c r="J2579" s="6">
        <f t="shared" si="40"/>
        <v>0.13</v>
      </c>
      <c r="K2579" s="13">
        <v>1</v>
      </c>
      <c r="L2579" s="13" t="s">
        <v>377</v>
      </c>
      <c r="M2579" s="6" t="s">
        <v>67</v>
      </c>
      <c r="N2579" s="6" t="s">
        <v>25</v>
      </c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</row>
    <row r="2580" spans="2:32" ht="30" customHeight="1">
      <c r="B2580" s="16">
        <v>2579</v>
      </c>
      <c r="C2580" s="12">
        <v>869796</v>
      </c>
      <c r="D2580" s="22">
        <v>61103099000</v>
      </c>
      <c r="E2580" s="23" t="s">
        <v>709</v>
      </c>
      <c r="F2580" s="29" t="s">
        <v>328</v>
      </c>
      <c r="G2580" s="7" t="s">
        <v>20</v>
      </c>
      <c r="H2580" s="7">
        <v>428</v>
      </c>
      <c r="I2580" s="7">
        <v>428</v>
      </c>
      <c r="J2580" s="6">
        <f t="shared" si="40"/>
        <v>0.42799999999999999</v>
      </c>
      <c r="K2580" s="7">
        <v>1</v>
      </c>
      <c r="L2580" s="7" t="s">
        <v>377</v>
      </c>
      <c r="M2580" s="6" t="s">
        <v>42</v>
      </c>
      <c r="N2580" s="6" t="s">
        <v>36</v>
      </c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</row>
    <row r="2581" spans="2:32" ht="30" customHeight="1">
      <c r="B2581" s="16">
        <v>2580</v>
      </c>
      <c r="C2581" s="12">
        <v>863221</v>
      </c>
      <c r="D2581" s="22">
        <v>61062000000</v>
      </c>
      <c r="E2581" s="23" t="s">
        <v>599</v>
      </c>
      <c r="F2581" s="32" t="s">
        <v>14</v>
      </c>
      <c r="G2581" s="13" t="s">
        <v>20</v>
      </c>
      <c r="H2581" s="13">
        <v>102</v>
      </c>
      <c r="I2581" s="13">
        <v>102</v>
      </c>
      <c r="J2581" s="6">
        <f t="shared" si="40"/>
        <v>0.10199999999999999</v>
      </c>
      <c r="K2581" s="13">
        <v>1</v>
      </c>
      <c r="L2581" s="13" t="s">
        <v>377</v>
      </c>
      <c r="M2581" s="6" t="s">
        <v>42</v>
      </c>
      <c r="N2581" s="6" t="s">
        <v>36</v>
      </c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</row>
    <row r="2582" spans="2:32" ht="45" customHeight="1">
      <c r="B2582" s="16">
        <v>2581</v>
      </c>
      <c r="C2582" s="12">
        <v>885866</v>
      </c>
      <c r="D2582" s="22">
        <v>61099020000</v>
      </c>
      <c r="E2582" s="23" t="s">
        <v>604</v>
      </c>
      <c r="F2582" s="32" t="s">
        <v>379</v>
      </c>
      <c r="G2582" s="13" t="s">
        <v>20</v>
      </c>
      <c r="H2582" s="13">
        <v>128</v>
      </c>
      <c r="I2582" s="13">
        <v>128</v>
      </c>
      <c r="J2582" s="6">
        <f t="shared" si="40"/>
        <v>0.128</v>
      </c>
      <c r="K2582" s="13">
        <v>1</v>
      </c>
      <c r="L2582" s="13" t="s">
        <v>377</v>
      </c>
      <c r="M2582" s="6" t="s">
        <v>42</v>
      </c>
      <c r="N2582" s="6" t="s">
        <v>36</v>
      </c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</row>
    <row r="2583" spans="2:32" ht="45" customHeight="1">
      <c r="B2583" s="16">
        <v>2582</v>
      </c>
      <c r="C2583" s="12">
        <v>886596</v>
      </c>
      <c r="D2583" s="22">
        <v>61109090000</v>
      </c>
      <c r="E2583" s="23" t="s">
        <v>712</v>
      </c>
      <c r="F2583" s="29" t="s">
        <v>328</v>
      </c>
      <c r="G2583" s="7" t="s">
        <v>20</v>
      </c>
      <c r="H2583" s="7">
        <v>200</v>
      </c>
      <c r="I2583" s="7">
        <v>200</v>
      </c>
      <c r="J2583" s="6">
        <f t="shared" si="40"/>
        <v>0.2</v>
      </c>
      <c r="K2583" s="7">
        <v>1</v>
      </c>
      <c r="L2583" s="7" t="s">
        <v>377</v>
      </c>
      <c r="M2583" s="6" t="s">
        <v>18</v>
      </c>
      <c r="N2583" s="6" t="s">
        <v>149</v>
      </c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</row>
    <row r="2584" spans="2:32" ht="30" customHeight="1">
      <c r="B2584" s="16">
        <v>2583</v>
      </c>
      <c r="C2584" s="12">
        <v>892075</v>
      </c>
      <c r="D2584" s="22">
        <v>62046318000</v>
      </c>
      <c r="E2584" s="23" t="s">
        <v>511</v>
      </c>
      <c r="F2584" s="32" t="s">
        <v>22</v>
      </c>
      <c r="G2584" s="13" t="s">
        <v>20</v>
      </c>
      <c r="H2584" s="13">
        <v>192</v>
      </c>
      <c r="I2584" s="13">
        <v>192</v>
      </c>
      <c r="J2584" s="6">
        <f t="shared" si="40"/>
        <v>0.192</v>
      </c>
      <c r="K2584" s="13">
        <v>1</v>
      </c>
      <c r="L2584" s="13" t="s">
        <v>377</v>
      </c>
      <c r="M2584" s="6" t="s">
        <v>67</v>
      </c>
      <c r="N2584" s="6" t="s">
        <v>170</v>
      </c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</row>
    <row r="2585" spans="2:32" ht="30" customHeight="1">
      <c r="B2585" s="16">
        <v>2584</v>
      </c>
      <c r="C2585" s="12">
        <v>891345</v>
      </c>
      <c r="D2585" s="22">
        <v>61062000000</v>
      </c>
      <c r="E2585" s="23" t="s">
        <v>599</v>
      </c>
      <c r="F2585" s="29" t="s">
        <v>14</v>
      </c>
      <c r="G2585" s="7" t="s">
        <v>20</v>
      </c>
      <c r="H2585" s="7">
        <v>298</v>
      </c>
      <c r="I2585" s="7">
        <v>298</v>
      </c>
      <c r="J2585" s="6">
        <f t="shared" si="40"/>
        <v>0.29799999999999999</v>
      </c>
      <c r="K2585" s="7">
        <v>1</v>
      </c>
      <c r="L2585" s="7" t="s">
        <v>377</v>
      </c>
      <c r="M2585" s="6" t="s">
        <v>67</v>
      </c>
      <c r="N2585" s="6" t="s">
        <v>36</v>
      </c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</row>
    <row r="2586" spans="2:32" ht="60" customHeight="1">
      <c r="B2586" s="16">
        <v>2585</v>
      </c>
      <c r="C2586" s="12">
        <v>889153</v>
      </c>
      <c r="D2586" s="22">
        <v>61044900000</v>
      </c>
      <c r="E2586" s="23" t="s">
        <v>590</v>
      </c>
      <c r="F2586" s="32" t="s">
        <v>64</v>
      </c>
      <c r="G2586" s="13" t="s">
        <v>20</v>
      </c>
      <c r="H2586" s="13">
        <v>288</v>
      </c>
      <c r="I2586" s="13">
        <v>288</v>
      </c>
      <c r="J2586" s="6">
        <f t="shared" si="40"/>
        <v>0.28799999999999998</v>
      </c>
      <c r="K2586" s="13">
        <v>1</v>
      </c>
      <c r="L2586" s="13" t="s">
        <v>377</v>
      </c>
      <c r="M2586" s="6" t="s">
        <v>42</v>
      </c>
      <c r="N2586" s="6" t="s">
        <v>149</v>
      </c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</row>
    <row r="2587" spans="2:32" ht="45" customHeight="1">
      <c r="B2587" s="16">
        <v>2586</v>
      </c>
      <c r="C2587" s="12">
        <v>891710</v>
      </c>
      <c r="D2587" s="22">
        <v>61044200000</v>
      </c>
      <c r="E2587" s="23" t="s">
        <v>506</v>
      </c>
      <c r="F2587" s="29" t="s">
        <v>64</v>
      </c>
      <c r="G2587" s="7" t="s">
        <v>20</v>
      </c>
      <c r="H2587" s="7">
        <v>400</v>
      </c>
      <c r="I2587" s="7">
        <v>400</v>
      </c>
      <c r="J2587" s="6">
        <f t="shared" si="40"/>
        <v>0.4</v>
      </c>
      <c r="K2587" s="7">
        <v>1</v>
      </c>
      <c r="L2587" s="7" t="s">
        <v>377</v>
      </c>
      <c r="M2587" s="6" t="s">
        <v>42</v>
      </c>
      <c r="N2587" s="6" t="s">
        <v>25</v>
      </c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</row>
    <row r="2588" spans="2:32" ht="30" customHeight="1">
      <c r="B2588" s="16">
        <v>2587</v>
      </c>
      <c r="C2588" s="12">
        <v>889518</v>
      </c>
      <c r="D2588" s="22">
        <v>62046318000</v>
      </c>
      <c r="E2588" s="23" t="s">
        <v>511</v>
      </c>
      <c r="F2588" s="32" t="s">
        <v>22</v>
      </c>
      <c r="G2588" s="13" t="s">
        <v>20</v>
      </c>
      <c r="H2588" s="13">
        <v>390</v>
      </c>
      <c r="I2588" s="13">
        <v>390</v>
      </c>
      <c r="J2588" s="6">
        <f t="shared" si="40"/>
        <v>0.39</v>
      </c>
      <c r="K2588" s="13">
        <v>1</v>
      </c>
      <c r="L2588" s="13" t="s">
        <v>377</v>
      </c>
      <c r="M2588" s="6" t="s">
        <v>42</v>
      </c>
      <c r="N2588" s="6" t="s">
        <v>36</v>
      </c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</row>
    <row r="2589" spans="2:32" ht="30" customHeight="1">
      <c r="B2589" s="16">
        <v>2588</v>
      </c>
      <c r="C2589" s="12">
        <v>889884</v>
      </c>
      <c r="D2589" s="22">
        <v>62046318000</v>
      </c>
      <c r="E2589" s="23" t="s">
        <v>511</v>
      </c>
      <c r="F2589" s="29" t="s">
        <v>22</v>
      </c>
      <c r="G2589" s="7" t="s">
        <v>20</v>
      </c>
      <c r="H2589" s="7">
        <v>360</v>
      </c>
      <c r="I2589" s="7">
        <v>360</v>
      </c>
      <c r="J2589" s="6">
        <f t="shared" si="40"/>
        <v>0.36</v>
      </c>
      <c r="K2589" s="7">
        <v>1</v>
      </c>
      <c r="L2589" s="7" t="s">
        <v>377</v>
      </c>
      <c r="M2589" s="6" t="s">
        <v>42</v>
      </c>
      <c r="N2589" s="6" t="s">
        <v>36</v>
      </c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</row>
    <row r="2590" spans="2:32" ht="60" customHeight="1">
      <c r="B2590" s="16">
        <v>2589</v>
      </c>
      <c r="C2590" s="12">
        <v>887327</v>
      </c>
      <c r="D2590" s="22">
        <v>61044900000</v>
      </c>
      <c r="E2590" s="23" t="s">
        <v>590</v>
      </c>
      <c r="F2590" s="32" t="s">
        <v>64</v>
      </c>
      <c r="G2590" s="13" t="s">
        <v>20</v>
      </c>
      <c r="H2590" s="13">
        <v>414</v>
      </c>
      <c r="I2590" s="13">
        <v>414</v>
      </c>
      <c r="J2590" s="6">
        <f t="shared" si="40"/>
        <v>0.41399999999999998</v>
      </c>
      <c r="K2590" s="13">
        <v>1</v>
      </c>
      <c r="L2590" s="13" t="s">
        <v>377</v>
      </c>
      <c r="M2590" s="6" t="s">
        <v>42</v>
      </c>
      <c r="N2590" s="6" t="s">
        <v>149</v>
      </c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</row>
    <row r="2591" spans="2:32" ht="30" customHeight="1">
      <c r="B2591" s="16">
        <v>2590</v>
      </c>
      <c r="C2591" s="12">
        <v>888057</v>
      </c>
      <c r="D2591" s="22">
        <v>61061000000</v>
      </c>
      <c r="E2591" s="23" t="s">
        <v>539</v>
      </c>
      <c r="F2591" s="29" t="s">
        <v>14</v>
      </c>
      <c r="G2591" s="7" t="s">
        <v>20</v>
      </c>
      <c r="H2591" s="7">
        <v>182</v>
      </c>
      <c r="I2591" s="7">
        <v>182</v>
      </c>
      <c r="J2591" s="6">
        <f t="shared" ref="J2591:J2654" si="41">I2591/1000</f>
        <v>0.182</v>
      </c>
      <c r="K2591" s="7">
        <v>1</v>
      </c>
      <c r="L2591" s="7" t="s">
        <v>377</v>
      </c>
      <c r="M2591" s="6" t="s">
        <v>67</v>
      </c>
      <c r="N2591" s="6" t="s">
        <v>25</v>
      </c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</row>
    <row r="2592" spans="2:32" ht="45" customHeight="1">
      <c r="B2592" s="16">
        <v>2591</v>
      </c>
      <c r="C2592" s="12">
        <v>908877</v>
      </c>
      <c r="D2592" s="22">
        <v>61046300000</v>
      </c>
      <c r="E2592" s="23" t="s">
        <v>635</v>
      </c>
      <c r="F2592" s="32" t="s">
        <v>378</v>
      </c>
      <c r="G2592" s="13" t="s">
        <v>20</v>
      </c>
      <c r="H2592" s="13">
        <v>498</v>
      </c>
      <c r="I2592" s="13">
        <v>498</v>
      </c>
      <c r="J2592" s="6">
        <f t="shared" si="41"/>
        <v>0.498</v>
      </c>
      <c r="K2592" s="13">
        <v>1</v>
      </c>
      <c r="L2592" s="13" t="s">
        <v>377</v>
      </c>
      <c r="M2592" s="6" t="s">
        <v>42</v>
      </c>
      <c r="N2592" s="6" t="s">
        <v>36</v>
      </c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</row>
    <row r="2593" spans="2:32" ht="45" customHeight="1">
      <c r="B2593" s="16">
        <v>2592</v>
      </c>
      <c r="C2593" s="12">
        <v>874909</v>
      </c>
      <c r="D2593" s="22">
        <v>61046300000</v>
      </c>
      <c r="E2593" s="23" t="s">
        <v>635</v>
      </c>
      <c r="F2593" s="29" t="s">
        <v>378</v>
      </c>
      <c r="G2593" s="7" t="s">
        <v>20</v>
      </c>
      <c r="H2593" s="7">
        <v>426</v>
      </c>
      <c r="I2593" s="7">
        <v>426</v>
      </c>
      <c r="J2593" s="6">
        <f t="shared" si="41"/>
        <v>0.42599999999999999</v>
      </c>
      <c r="K2593" s="7">
        <v>1</v>
      </c>
      <c r="L2593" s="7" t="s">
        <v>377</v>
      </c>
      <c r="M2593" s="6" t="s">
        <v>42</v>
      </c>
      <c r="N2593" s="6" t="s">
        <v>36</v>
      </c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</row>
    <row r="2594" spans="2:32" ht="30" customHeight="1">
      <c r="B2594" s="16">
        <v>2593</v>
      </c>
      <c r="C2594" s="12">
        <v>874544</v>
      </c>
      <c r="D2594" s="22">
        <v>61103099000</v>
      </c>
      <c r="E2594" s="23" t="s">
        <v>709</v>
      </c>
      <c r="F2594" s="32" t="s">
        <v>328</v>
      </c>
      <c r="G2594" s="13" t="s">
        <v>20</v>
      </c>
      <c r="H2594" s="13">
        <v>172</v>
      </c>
      <c r="I2594" s="13">
        <v>172</v>
      </c>
      <c r="J2594" s="6">
        <f t="shared" si="41"/>
        <v>0.17199999999999999</v>
      </c>
      <c r="K2594" s="13">
        <v>1</v>
      </c>
      <c r="L2594" s="13" t="s">
        <v>377</v>
      </c>
      <c r="M2594" s="6" t="s">
        <v>42</v>
      </c>
      <c r="N2594" s="6" t="s">
        <v>36</v>
      </c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</row>
    <row r="2595" spans="2:32" ht="30" customHeight="1">
      <c r="B2595" s="16">
        <v>2594</v>
      </c>
      <c r="C2595" s="12">
        <v>875275</v>
      </c>
      <c r="D2595" s="22">
        <v>61103099000</v>
      </c>
      <c r="E2595" s="23" t="s">
        <v>709</v>
      </c>
      <c r="F2595" s="29" t="s">
        <v>328</v>
      </c>
      <c r="G2595" s="7" t="s">
        <v>20</v>
      </c>
      <c r="H2595" s="7">
        <v>342</v>
      </c>
      <c r="I2595" s="7">
        <v>342</v>
      </c>
      <c r="J2595" s="6">
        <f t="shared" si="41"/>
        <v>0.34200000000000003</v>
      </c>
      <c r="K2595" s="7">
        <v>1</v>
      </c>
      <c r="L2595" s="7" t="s">
        <v>377</v>
      </c>
      <c r="M2595" s="6" t="s">
        <v>67</v>
      </c>
      <c r="N2595" s="6" t="s">
        <v>36</v>
      </c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</row>
    <row r="2596" spans="2:32" ht="45" customHeight="1">
      <c r="B2596" s="16">
        <v>2595</v>
      </c>
      <c r="C2596" s="12">
        <v>875640</v>
      </c>
      <c r="D2596" s="22">
        <v>61044300000</v>
      </c>
      <c r="E2596" s="23" t="s">
        <v>541</v>
      </c>
      <c r="F2596" s="32" t="s">
        <v>64</v>
      </c>
      <c r="G2596" s="13" t="s">
        <v>20</v>
      </c>
      <c r="H2596" s="13">
        <v>328</v>
      </c>
      <c r="I2596" s="13">
        <v>328</v>
      </c>
      <c r="J2596" s="6">
        <f t="shared" si="41"/>
        <v>0.32800000000000001</v>
      </c>
      <c r="K2596" s="13">
        <v>1</v>
      </c>
      <c r="L2596" s="13" t="s">
        <v>377</v>
      </c>
      <c r="M2596" s="6" t="s">
        <v>42</v>
      </c>
      <c r="N2596" s="6" t="s">
        <v>36</v>
      </c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</row>
    <row r="2597" spans="2:32" ht="30" customHeight="1">
      <c r="B2597" s="16">
        <v>2596</v>
      </c>
      <c r="C2597" s="12">
        <v>876005</v>
      </c>
      <c r="D2597" s="22">
        <v>62143000000</v>
      </c>
      <c r="E2597" s="23" t="s">
        <v>674</v>
      </c>
      <c r="F2597" s="32" t="s">
        <v>314</v>
      </c>
      <c r="G2597" s="13" t="s">
        <v>20</v>
      </c>
      <c r="H2597" s="13">
        <v>46</v>
      </c>
      <c r="I2597" s="13">
        <v>46</v>
      </c>
      <c r="J2597" s="6">
        <f t="shared" si="41"/>
        <v>4.5999999999999999E-2</v>
      </c>
      <c r="K2597" s="13">
        <v>1</v>
      </c>
      <c r="L2597" s="13" t="s">
        <v>377</v>
      </c>
      <c r="M2597" s="6" t="s">
        <v>18</v>
      </c>
      <c r="N2597" s="6" t="s">
        <v>36</v>
      </c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</row>
    <row r="2598" spans="2:32" ht="45" customHeight="1">
      <c r="B2598" s="16">
        <v>2597</v>
      </c>
      <c r="C2598" s="12">
        <v>876370</v>
      </c>
      <c r="D2598" s="22">
        <v>62046990000</v>
      </c>
      <c r="E2598" s="23" t="s">
        <v>598</v>
      </c>
      <c r="F2598" s="29" t="s">
        <v>22</v>
      </c>
      <c r="G2598" s="7" t="s">
        <v>20</v>
      </c>
      <c r="H2598" s="7">
        <v>232</v>
      </c>
      <c r="I2598" s="7">
        <v>232</v>
      </c>
      <c r="J2598" s="6">
        <f t="shared" si="41"/>
        <v>0.23200000000000001</v>
      </c>
      <c r="K2598" s="7">
        <v>1</v>
      </c>
      <c r="L2598" s="7" t="s">
        <v>377</v>
      </c>
      <c r="M2598" s="6" t="s">
        <v>42</v>
      </c>
      <c r="N2598" s="6" t="s">
        <v>149</v>
      </c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</row>
    <row r="2599" spans="2:32" ht="45" customHeight="1">
      <c r="B2599" s="16">
        <v>2598</v>
      </c>
      <c r="C2599" s="12">
        <v>876735</v>
      </c>
      <c r="D2599" s="22">
        <v>61044200000</v>
      </c>
      <c r="E2599" s="23" t="s">
        <v>506</v>
      </c>
      <c r="F2599" s="32" t="s">
        <v>64</v>
      </c>
      <c r="G2599" s="13" t="s">
        <v>20</v>
      </c>
      <c r="H2599" s="13">
        <v>274</v>
      </c>
      <c r="I2599" s="13">
        <v>274</v>
      </c>
      <c r="J2599" s="6">
        <f t="shared" si="41"/>
        <v>0.27400000000000002</v>
      </c>
      <c r="K2599" s="13">
        <v>1</v>
      </c>
      <c r="L2599" s="13" t="s">
        <v>377</v>
      </c>
      <c r="M2599" s="6" t="s">
        <v>42</v>
      </c>
      <c r="N2599" s="6" t="s">
        <v>25</v>
      </c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</row>
    <row r="2600" spans="2:32" ht="45" customHeight="1">
      <c r="B2600" s="16">
        <v>2599</v>
      </c>
      <c r="C2600" s="12">
        <v>877100</v>
      </c>
      <c r="D2600" s="22">
        <v>61046300000</v>
      </c>
      <c r="E2600" s="23" t="s">
        <v>635</v>
      </c>
      <c r="F2600" s="29" t="s">
        <v>378</v>
      </c>
      <c r="G2600" s="7" t="s">
        <v>20</v>
      </c>
      <c r="H2600" s="7">
        <v>562</v>
      </c>
      <c r="I2600" s="7">
        <v>562</v>
      </c>
      <c r="J2600" s="6">
        <f t="shared" si="41"/>
        <v>0.56200000000000006</v>
      </c>
      <c r="K2600" s="7">
        <v>1</v>
      </c>
      <c r="L2600" s="7" t="s">
        <v>377</v>
      </c>
      <c r="M2600" s="6" t="s">
        <v>42</v>
      </c>
      <c r="N2600" s="6" t="s">
        <v>36</v>
      </c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</row>
    <row r="2601" spans="2:32" ht="30" customHeight="1">
      <c r="B2601" s="16">
        <v>2600</v>
      </c>
      <c r="C2601" s="12">
        <v>877465</v>
      </c>
      <c r="D2601" s="22">
        <v>61062000000</v>
      </c>
      <c r="E2601" s="23" t="s">
        <v>591</v>
      </c>
      <c r="F2601" s="32" t="s">
        <v>47</v>
      </c>
      <c r="G2601" s="13" t="s">
        <v>20</v>
      </c>
      <c r="H2601" s="13">
        <v>156</v>
      </c>
      <c r="I2601" s="13">
        <v>156</v>
      </c>
      <c r="J2601" s="6">
        <f t="shared" si="41"/>
        <v>0.156</v>
      </c>
      <c r="K2601" s="13">
        <v>1</v>
      </c>
      <c r="L2601" s="13" t="s">
        <v>377</v>
      </c>
      <c r="M2601" s="6" t="s">
        <v>42</v>
      </c>
      <c r="N2601" s="6" t="s">
        <v>36</v>
      </c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</row>
    <row r="2602" spans="2:32" ht="45" customHeight="1">
      <c r="B2602" s="16">
        <v>2601</v>
      </c>
      <c r="C2602" s="12">
        <v>882213</v>
      </c>
      <c r="D2602" s="22">
        <v>62046990000</v>
      </c>
      <c r="E2602" s="23" t="s">
        <v>598</v>
      </c>
      <c r="F2602" s="29" t="s">
        <v>22</v>
      </c>
      <c r="G2602" s="7" t="s">
        <v>20</v>
      </c>
      <c r="H2602" s="7">
        <v>366</v>
      </c>
      <c r="I2602" s="7">
        <v>366</v>
      </c>
      <c r="J2602" s="6">
        <f t="shared" si="41"/>
        <v>0.36599999999999999</v>
      </c>
      <c r="K2602" s="7">
        <v>1</v>
      </c>
      <c r="L2602" s="7" t="s">
        <v>377</v>
      </c>
      <c r="M2602" s="6" t="s">
        <v>42</v>
      </c>
      <c r="N2602" s="6" t="s">
        <v>149</v>
      </c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</row>
    <row r="2603" spans="2:32" ht="30" customHeight="1">
      <c r="B2603" s="16">
        <v>2602</v>
      </c>
      <c r="C2603" s="12">
        <v>887692</v>
      </c>
      <c r="D2603" s="22">
        <v>61099020000</v>
      </c>
      <c r="E2603" s="23" t="s">
        <v>508</v>
      </c>
      <c r="F2603" s="32" t="s">
        <v>46</v>
      </c>
      <c r="G2603" s="13" t="s">
        <v>20</v>
      </c>
      <c r="H2603" s="13">
        <v>206</v>
      </c>
      <c r="I2603" s="13">
        <v>206</v>
      </c>
      <c r="J2603" s="6">
        <f t="shared" si="41"/>
        <v>0.20599999999999999</v>
      </c>
      <c r="K2603" s="13">
        <v>1</v>
      </c>
      <c r="L2603" s="13" t="s">
        <v>377</v>
      </c>
      <c r="M2603" s="6" t="s">
        <v>67</v>
      </c>
      <c r="N2603" s="6" t="s">
        <v>170</v>
      </c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</row>
    <row r="2604" spans="2:32" ht="45" customHeight="1">
      <c r="B2604" s="16">
        <v>2603</v>
      </c>
      <c r="C2604" s="12">
        <v>878561</v>
      </c>
      <c r="D2604" s="22">
        <v>61044300000</v>
      </c>
      <c r="E2604" s="23" t="s">
        <v>541</v>
      </c>
      <c r="F2604" s="29" t="s">
        <v>64</v>
      </c>
      <c r="G2604" s="7" t="s">
        <v>20</v>
      </c>
      <c r="H2604" s="7">
        <v>318</v>
      </c>
      <c r="I2604" s="7">
        <v>318</v>
      </c>
      <c r="J2604" s="6">
        <f t="shared" si="41"/>
        <v>0.318</v>
      </c>
      <c r="K2604" s="7">
        <v>1</v>
      </c>
      <c r="L2604" s="7" t="s">
        <v>377</v>
      </c>
      <c r="M2604" s="6" t="s">
        <v>42</v>
      </c>
      <c r="N2604" s="6" t="s">
        <v>36</v>
      </c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</row>
    <row r="2605" spans="2:32" ht="45" customHeight="1">
      <c r="B2605" s="16">
        <v>2604</v>
      </c>
      <c r="C2605" s="12">
        <v>878196</v>
      </c>
      <c r="D2605" s="22">
        <v>62149000000</v>
      </c>
      <c r="E2605" s="23" t="s">
        <v>781</v>
      </c>
      <c r="F2605" s="32" t="s">
        <v>314</v>
      </c>
      <c r="G2605" s="13" t="s">
        <v>20</v>
      </c>
      <c r="H2605" s="13">
        <v>242</v>
      </c>
      <c r="I2605" s="13">
        <v>242</v>
      </c>
      <c r="J2605" s="6">
        <f t="shared" si="41"/>
        <v>0.24199999999999999</v>
      </c>
      <c r="K2605" s="13">
        <v>1</v>
      </c>
      <c r="L2605" s="13" t="s">
        <v>377</v>
      </c>
      <c r="M2605" s="6" t="s">
        <v>42</v>
      </c>
      <c r="N2605" s="6" t="s">
        <v>149</v>
      </c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</row>
    <row r="2606" spans="2:32" ht="30" customHeight="1">
      <c r="B2606" s="16">
        <v>2605</v>
      </c>
      <c r="C2606" s="12">
        <v>880022</v>
      </c>
      <c r="D2606" s="22">
        <v>61091000000</v>
      </c>
      <c r="E2606" s="23" t="s">
        <v>500</v>
      </c>
      <c r="F2606" s="29" t="s">
        <v>46</v>
      </c>
      <c r="G2606" s="7" t="s">
        <v>20</v>
      </c>
      <c r="H2606" s="7">
        <v>152</v>
      </c>
      <c r="I2606" s="7">
        <v>152</v>
      </c>
      <c r="J2606" s="6">
        <f t="shared" si="41"/>
        <v>0.152</v>
      </c>
      <c r="K2606" s="7">
        <v>1</v>
      </c>
      <c r="L2606" s="7" t="s">
        <v>377</v>
      </c>
      <c r="M2606" s="6" t="s">
        <v>42</v>
      </c>
      <c r="N2606" s="6" t="s">
        <v>25</v>
      </c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</row>
    <row r="2607" spans="2:32" ht="45" customHeight="1">
      <c r="B2607" s="16">
        <v>2606</v>
      </c>
      <c r="C2607" s="12">
        <v>880387</v>
      </c>
      <c r="D2607" s="22">
        <v>61069090000</v>
      </c>
      <c r="E2607" s="23" t="s">
        <v>607</v>
      </c>
      <c r="F2607" s="32" t="s">
        <v>14</v>
      </c>
      <c r="G2607" s="13" t="s">
        <v>20</v>
      </c>
      <c r="H2607" s="13">
        <v>114</v>
      </c>
      <c r="I2607" s="13">
        <v>114</v>
      </c>
      <c r="J2607" s="6">
        <f t="shared" si="41"/>
        <v>0.114</v>
      </c>
      <c r="K2607" s="13">
        <v>1</v>
      </c>
      <c r="L2607" s="13" t="s">
        <v>377</v>
      </c>
      <c r="M2607" s="6" t="s">
        <v>18</v>
      </c>
      <c r="N2607" s="6" t="s">
        <v>149</v>
      </c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</row>
    <row r="2608" spans="2:32" ht="45" customHeight="1">
      <c r="B2608" s="16">
        <v>2607</v>
      </c>
      <c r="C2608" s="12">
        <v>881118</v>
      </c>
      <c r="D2608" s="22">
        <v>61046900090</v>
      </c>
      <c r="E2608" s="23" t="s">
        <v>613</v>
      </c>
      <c r="F2608" s="29" t="s">
        <v>69</v>
      </c>
      <c r="G2608" s="7" t="s">
        <v>20</v>
      </c>
      <c r="H2608" s="7">
        <v>178</v>
      </c>
      <c r="I2608" s="7">
        <v>178</v>
      </c>
      <c r="J2608" s="6">
        <f t="shared" si="41"/>
        <v>0.17799999999999999</v>
      </c>
      <c r="K2608" s="7">
        <v>1</v>
      </c>
      <c r="L2608" s="7" t="s">
        <v>377</v>
      </c>
      <c r="M2608" s="6" t="s">
        <v>67</v>
      </c>
      <c r="N2608" s="6" t="s">
        <v>180</v>
      </c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</row>
    <row r="2609" spans="2:32" ht="45" customHeight="1">
      <c r="B2609" s="16">
        <v>2608</v>
      </c>
      <c r="C2609" s="12">
        <v>879657</v>
      </c>
      <c r="D2609" s="22">
        <v>61044300000</v>
      </c>
      <c r="E2609" s="23" t="s">
        <v>541</v>
      </c>
      <c r="F2609" s="32" t="s">
        <v>64</v>
      </c>
      <c r="G2609" s="13" t="s">
        <v>20</v>
      </c>
      <c r="H2609" s="13">
        <v>312</v>
      </c>
      <c r="I2609" s="13">
        <v>312</v>
      </c>
      <c r="J2609" s="6">
        <f t="shared" si="41"/>
        <v>0.312</v>
      </c>
      <c r="K2609" s="13">
        <v>1</v>
      </c>
      <c r="L2609" s="13" t="s">
        <v>377</v>
      </c>
      <c r="M2609" s="6" t="s">
        <v>42</v>
      </c>
      <c r="N2609" s="6" t="s">
        <v>36</v>
      </c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</row>
    <row r="2610" spans="2:32" ht="45" customHeight="1">
      <c r="B2610" s="16">
        <v>2609</v>
      </c>
      <c r="C2610" s="12">
        <v>878926</v>
      </c>
      <c r="D2610" s="22">
        <v>61043900000</v>
      </c>
      <c r="E2610" s="23" t="s">
        <v>675</v>
      </c>
      <c r="F2610" s="29" t="s">
        <v>154</v>
      </c>
      <c r="G2610" s="7" t="s">
        <v>20</v>
      </c>
      <c r="H2610" s="7">
        <v>406</v>
      </c>
      <c r="I2610" s="7">
        <v>406</v>
      </c>
      <c r="J2610" s="6">
        <f t="shared" si="41"/>
        <v>0.40600000000000003</v>
      </c>
      <c r="K2610" s="7">
        <v>1</v>
      </c>
      <c r="L2610" s="7" t="s">
        <v>377</v>
      </c>
      <c r="M2610" s="6" t="s">
        <v>42</v>
      </c>
      <c r="N2610" s="6" t="s">
        <v>149</v>
      </c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</row>
    <row r="2611" spans="2:32" ht="30" customHeight="1">
      <c r="B2611" s="16">
        <v>2610</v>
      </c>
      <c r="C2611" s="12">
        <v>880752</v>
      </c>
      <c r="D2611" s="22">
        <v>61103099000</v>
      </c>
      <c r="E2611" s="23" t="s">
        <v>709</v>
      </c>
      <c r="F2611" s="32" t="s">
        <v>328</v>
      </c>
      <c r="G2611" s="13" t="s">
        <v>20</v>
      </c>
      <c r="H2611" s="13">
        <v>158</v>
      </c>
      <c r="I2611" s="13">
        <v>158</v>
      </c>
      <c r="J2611" s="6">
        <f t="shared" si="41"/>
        <v>0.158</v>
      </c>
      <c r="K2611" s="13">
        <v>1</v>
      </c>
      <c r="L2611" s="13" t="s">
        <v>377</v>
      </c>
      <c r="M2611" s="6" t="s">
        <v>42</v>
      </c>
      <c r="N2611" s="6" t="s">
        <v>36</v>
      </c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</row>
    <row r="2612" spans="2:32" ht="30" customHeight="1">
      <c r="B2612" s="16">
        <v>2611</v>
      </c>
      <c r="C2612" s="12">
        <v>890979</v>
      </c>
      <c r="D2612" s="22">
        <v>61043300000</v>
      </c>
      <c r="E2612" s="23" t="s">
        <v>569</v>
      </c>
      <c r="F2612" s="32" t="s">
        <v>154</v>
      </c>
      <c r="G2612" s="13" t="s">
        <v>20</v>
      </c>
      <c r="H2612" s="13">
        <v>518</v>
      </c>
      <c r="I2612" s="13">
        <v>518</v>
      </c>
      <c r="J2612" s="6">
        <f t="shared" si="41"/>
        <v>0.51800000000000002</v>
      </c>
      <c r="K2612" s="13">
        <v>1</v>
      </c>
      <c r="L2612" s="13" t="s">
        <v>377</v>
      </c>
      <c r="M2612" s="6" t="s">
        <v>42</v>
      </c>
      <c r="N2612" s="6" t="s">
        <v>36</v>
      </c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</row>
    <row r="2613" spans="2:32" ht="45" customHeight="1">
      <c r="B2613" s="16">
        <v>2612</v>
      </c>
      <c r="C2613" s="12">
        <v>890614</v>
      </c>
      <c r="D2613" s="22">
        <v>61045300000</v>
      </c>
      <c r="E2613" s="23" t="s">
        <v>495</v>
      </c>
      <c r="F2613" s="29" t="s">
        <v>50</v>
      </c>
      <c r="G2613" s="7" t="s">
        <v>20</v>
      </c>
      <c r="H2613" s="7">
        <v>260</v>
      </c>
      <c r="I2613" s="7">
        <v>260</v>
      </c>
      <c r="J2613" s="6">
        <f t="shared" si="41"/>
        <v>0.26</v>
      </c>
      <c r="K2613" s="7">
        <v>1</v>
      </c>
      <c r="L2613" s="7" t="s">
        <v>377</v>
      </c>
      <c r="M2613" s="6" t="s">
        <v>42</v>
      </c>
      <c r="N2613" s="6" t="s">
        <v>36</v>
      </c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</row>
    <row r="2614" spans="2:32" ht="30" customHeight="1">
      <c r="B2614" s="16">
        <v>2613</v>
      </c>
      <c r="C2614" s="12">
        <v>890249</v>
      </c>
      <c r="D2614" s="22">
        <v>61061000000</v>
      </c>
      <c r="E2614" s="23" t="s">
        <v>539</v>
      </c>
      <c r="F2614" s="32" t="s">
        <v>14</v>
      </c>
      <c r="G2614" s="13" t="s">
        <v>20</v>
      </c>
      <c r="H2614" s="13">
        <v>166</v>
      </c>
      <c r="I2614" s="13">
        <v>166</v>
      </c>
      <c r="J2614" s="6">
        <f t="shared" si="41"/>
        <v>0.16600000000000001</v>
      </c>
      <c r="K2614" s="13">
        <v>1</v>
      </c>
      <c r="L2614" s="13" t="s">
        <v>377</v>
      </c>
      <c r="M2614" s="6" t="s">
        <v>42</v>
      </c>
      <c r="N2614" s="6" t="s">
        <v>25</v>
      </c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</row>
    <row r="2615" spans="2:32" ht="45" customHeight="1">
      <c r="B2615" s="16">
        <v>2614</v>
      </c>
      <c r="C2615" s="12">
        <v>877830</v>
      </c>
      <c r="D2615" s="22">
        <v>61044300000</v>
      </c>
      <c r="E2615" s="23" t="s">
        <v>541</v>
      </c>
      <c r="F2615" s="29" t="s">
        <v>64</v>
      </c>
      <c r="G2615" s="7" t="s">
        <v>20</v>
      </c>
      <c r="H2615" s="7">
        <v>222</v>
      </c>
      <c r="I2615" s="7">
        <v>222</v>
      </c>
      <c r="J2615" s="6">
        <f t="shared" si="41"/>
        <v>0.222</v>
      </c>
      <c r="K2615" s="7">
        <v>1</v>
      </c>
      <c r="L2615" s="7" t="s">
        <v>377</v>
      </c>
      <c r="M2615" s="6" t="s">
        <v>42</v>
      </c>
      <c r="N2615" s="6" t="s">
        <v>36</v>
      </c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</row>
    <row r="2616" spans="2:32" ht="45" customHeight="1">
      <c r="B2616" s="16">
        <v>2615</v>
      </c>
      <c r="C2616" s="12">
        <v>881848</v>
      </c>
      <c r="D2616" s="22">
        <v>61044300000</v>
      </c>
      <c r="E2616" s="23" t="s">
        <v>541</v>
      </c>
      <c r="F2616" s="32" t="s">
        <v>64</v>
      </c>
      <c r="G2616" s="13" t="s">
        <v>20</v>
      </c>
      <c r="H2616" s="13">
        <v>342</v>
      </c>
      <c r="I2616" s="13">
        <v>342</v>
      </c>
      <c r="J2616" s="6">
        <f t="shared" si="41"/>
        <v>0.34200000000000003</v>
      </c>
      <c r="K2616" s="13">
        <v>1</v>
      </c>
      <c r="L2616" s="13" t="s">
        <v>377</v>
      </c>
      <c r="M2616" s="6" t="s">
        <v>42</v>
      </c>
      <c r="N2616" s="6" t="s">
        <v>36</v>
      </c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</row>
    <row r="2617" spans="2:32" ht="45" customHeight="1">
      <c r="B2617" s="16">
        <v>2616</v>
      </c>
      <c r="C2617" s="12">
        <v>882579</v>
      </c>
      <c r="D2617" s="22">
        <v>61044300000</v>
      </c>
      <c r="E2617" s="23" t="s">
        <v>541</v>
      </c>
      <c r="F2617" s="29" t="s">
        <v>64</v>
      </c>
      <c r="G2617" s="7" t="s">
        <v>20</v>
      </c>
      <c r="H2617" s="7">
        <v>444</v>
      </c>
      <c r="I2617" s="7">
        <v>444</v>
      </c>
      <c r="J2617" s="6">
        <f t="shared" si="41"/>
        <v>0.44400000000000001</v>
      </c>
      <c r="K2617" s="7">
        <v>1</v>
      </c>
      <c r="L2617" s="7" t="s">
        <v>377</v>
      </c>
      <c r="M2617" s="6" t="s">
        <v>42</v>
      </c>
      <c r="N2617" s="6" t="s">
        <v>192</v>
      </c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</row>
    <row r="2618" spans="2:32" ht="45" customHeight="1">
      <c r="B2618" s="16">
        <v>2617</v>
      </c>
      <c r="C2618" s="12">
        <v>882944</v>
      </c>
      <c r="D2618" s="22">
        <v>61044300000</v>
      </c>
      <c r="E2618" s="23" t="s">
        <v>541</v>
      </c>
      <c r="F2618" s="32" t="s">
        <v>64</v>
      </c>
      <c r="G2618" s="13" t="s">
        <v>20</v>
      </c>
      <c r="H2618" s="13">
        <v>384</v>
      </c>
      <c r="I2618" s="13">
        <v>384</v>
      </c>
      <c r="J2618" s="6">
        <f t="shared" si="41"/>
        <v>0.38400000000000001</v>
      </c>
      <c r="K2618" s="13">
        <v>1</v>
      </c>
      <c r="L2618" s="13" t="s">
        <v>377</v>
      </c>
      <c r="M2618" s="6" t="s">
        <v>42</v>
      </c>
      <c r="N2618" s="6" t="s">
        <v>36</v>
      </c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</row>
    <row r="2619" spans="2:32" ht="45" customHeight="1">
      <c r="B2619" s="16">
        <v>2618</v>
      </c>
      <c r="C2619" s="12">
        <v>883309</v>
      </c>
      <c r="D2619" s="22">
        <v>61044200000</v>
      </c>
      <c r="E2619" s="23" t="s">
        <v>506</v>
      </c>
      <c r="F2619" s="29" t="s">
        <v>64</v>
      </c>
      <c r="G2619" s="7" t="s">
        <v>20</v>
      </c>
      <c r="H2619" s="7">
        <v>318</v>
      </c>
      <c r="I2619" s="7">
        <v>318</v>
      </c>
      <c r="J2619" s="6">
        <f t="shared" si="41"/>
        <v>0.318</v>
      </c>
      <c r="K2619" s="7">
        <v>1</v>
      </c>
      <c r="L2619" s="7" t="s">
        <v>377</v>
      </c>
      <c r="M2619" s="6" t="s">
        <v>42</v>
      </c>
      <c r="N2619" s="6" t="s">
        <v>25</v>
      </c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</row>
    <row r="2620" spans="2:32" ht="30" customHeight="1">
      <c r="B2620" s="16">
        <v>2619</v>
      </c>
      <c r="C2620" s="12">
        <v>883674</v>
      </c>
      <c r="D2620" s="22">
        <v>61062000000</v>
      </c>
      <c r="E2620" s="23" t="s">
        <v>599</v>
      </c>
      <c r="F2620" s="32" t="s">
        <v>14</v>
      </c>
      <c r="G2620" s="13" t="s">
        <v>20</v>
      </c>
      <c r="H2620" s="13">
        <v>234</v>
      </c>
      <c r="I2620" s="13">
        <v>234</v>
      </c>
      <c r="J2620" s="6">
        <f t="shared" si="41"/>
        <v>0.23400000000000001</v>
      </c>
      <c r="K2620" s="13">
        <v>1</v>
      </c>
      <c r="L2620" s="13" t="s">
        <v>377</v>
      </c>
      <c r="M2620" s="6" t="s">
        <v>67</v>
      </c>
      <c r="N2620" s="6" t="s">
        <v>36</v>
      </c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</row>
    <row r="2621" spans="2:32" ht="30" customHeight="1">
      <c r="B2621" s="16">
        <v>2620</v>
      </c>
      <c r="C2621" s="12">
        <v>884040</v>
      </c>
      <c r="D2621" s="22">
        <v>61103099000</v>
      </c>
      <c r="E2621" s="23" t="s">
        <v>709</v>
      </c>
      <c r="F2621" s="29" t="s">
        <v>328</v>
      </c>
      <c r="G2621" s="7" t="s">
        <v>20</v>
      </c>
      <c r="H2621" s="7">
        <v>356</v>
      </c>
      <c r="I2621" s="7">
        <v>356</v>
      </c>
      <c r="J2621" s="6">
        <f t="shared" si="41"/>
        <v>0.35599999999999998</v>
      </c>
      <c r="K2621" s="7">
        <v>1</v>
      </c>
      <c r="L2621" s="7" t="s">
        <v>377</v>
      </c>
      <c r="M2621" s="6" t="s">
        <v>42</v>
      </c>
      <c r="N2621" s="6" t="s">
        <v>117</v>
      </c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</row>
    <row r="2622" spans="2:32" ht="45" customHeight="1">
      <c r="B2622" s="16">
        <v>2621</v>
      </c>
      <c r="C2622" s="12">
        <v>884405</v>
      </c>
      <c r="D2622" s="22">
        <v>61044200000</v>
      </c>
      <c r="E2622" s="23" t="s">
        <v>506</v>
      </c>
      <c r="F2622" s="32" t="s">
        <v>64</v>
      </c>
      <c r="G2622" s="13" t="s">
        <v>20</v>
      </c>
      <c r="H2622" s="13">
        <v>288</v>
      </c>
      <c r="I2622" s="13">
        <v>288</v>
      </c>
      <c r="J2622" s="6">
        <f t="shared" si="41"/>
        <v>0.28799999999999998</v>
      </c>
      <c r="K2622" s="13">
        <v>1</v>
      </c>
      <c r="L2622" s="13" t="s">
        <v>377</v>
      </c>
      <c r="M2622" s="6" t="s">
        <v>67</v>
      </c>
      <c r="N2622" s="6" t="s">
        <v>13</v>
      </c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</row>
    <row r="2623" spans="2:32" ht="45" customHeight="1">
      <c r="B2623" s="16">
        <v>2622</v>
      </c>
      <c r="C2623" s="12">
        <v>885135</v>
      </c>
      <c r="D2623" s="22">
        <v>61044300000</v>
      </c>
      <c r="E2623" s="23" t="s">
        <v>541</v>
      </c>
      <c r="F2623" s="29" t="s">
        <v>64</v>
      </c>
      <c r="G2623" s="7" t="s">
        <v>20</v>
      </c>
      <c r="H2623" s="7">
        <v>500</v>
      </c>
      <c r="I2623" s="7">
        <v>500</v>
      </c>
      <c r="J2623" s="6">
        <f t="shared" si="41"/>
        <v>0.5</v>
      </c>
      <c r="K2623" s="7">
        <v>1</v>
      </c>
      <c r="L2623" s="7" t="s">
        <v>377</v>
      </c>
      <c r="M2623" s="6" t="s">
        <v>42</v>
      </c>
      <c r="N2623" s="6" t="s">
        <v>36</v>
      </c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</row>
    <row r="2624" spans="2:32" ht="45" customHeight="1">
      <c r="B2624" s="16">
        <v>2623</v>
      </c>
      <c r="C2624" s="12">
        <v>884770</v>
      </c>
      <c r="D2624" s="22">
        <v>61044300000</v>
      </c>
      <c r="E2624" s="23" t="s">
        <v>541</v>
      </c>
      <c r="F2624" s="32" t="s">
        <v>64</v>
      </c>
      <c r="G2624" s="13" t="s">
        <v>20</v>
      </c>
      <c r="H2624" s="13">
        <v>414</v>
      </c>
      <c r="I2624" s="13">
        <v>414</v>
      </c>
      <c r="J2624" s="6">
        <f t="shared" si="41"/>
        <v>0.41399999999999998</v>
      </c>
      <c r="K2624" s="13">
        <v>1</v>
      </c>
      <c r="L2624" s="13" t="s">
        <v>377</v>
      </c>
      <c r="M2624" s="6" t="s">
        <v>42</v>
      </c>
      <c r="N2624" s="6" t="s">
        <v>36</v>
      </c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</row>
    <row r="2625" spans="2:32" ht="30" customHeight="1">
      <c r="B2625" s="16">
        <v>2624</v>
      </c>
      <c r="C2625" s="12">
        <v>885501</v>
      </c>
      <c r="D2625" s="22">
        <v>61046200000</v>
      </c>
      <c r="E2625" s="23" t="s">
        <v>588</v>
      </c>
      <c r="F2625" s="29" t="s">
        <v>69</v>
      </c>
      <c r="G2625" s="7" t="s">
        <v>20</v>
      </c>
      <c r="H2625" s="7">
        <v>422</v>
      </c>
      <c r="I2625" s="7">
        <v>422</v>
      </c>
      <c r="J2625" s="6">
        <f t="shared" si="41"/>
        <v>0.42199999999999999</v>
      </c>
      <c r="K2625" s="7">
        <v>1</v>
      </c>
      <c r="L2625" s="7" t="s">
        <v>377</v>
      </c>
      <c r="M2625" s="6" t="s">
        <v>67</v>
      </c>
      <c r="N2625" s="6" t="s">
        <v>25</v>
      </c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</row>
    <row r="2626" spans="2:32" ht="30" customHeight="1">
      <c r="B2626" s="16">
        <v>2625</v>
      </c>
      <c r="C2626" s="12">
        <v>886231</v>
      </c>
      <c r="D2626" s="22">
        <v>62046239000</v>
      </c>
      <c r="E2626" s="23" t="s">
        <v>510</v>
      </c>
      <c r="F2626" s="32" t="s">
        <v>22</v>
      </c>
      <c r="G2626" s="13" t="s">
        <v>20</v>
      </c>
      <c r="H2626" s="13">
        <v>200</v>
      </c>
      <c r="I2626" s="13">
        <v>200</v>
      </c>
      <c r="J2626" s="6">
        <f t="shared" si="41"/>
        <v>0.2</v>
      </c>
      <c r="K2626" s="13">
        <v>1</v>
      </c>
      <c r="L2626" s="13" t="s">
        <v>377</v>
      </c>
      <c r="M2626" s="6" t="s">
        <v>67</v>
      </c>
      <c r="N2626" s="6" t="s">
        <v>25</v>
      </c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</row>
    <row r="2627" spans="2:32" ht="45" customHeight="1">
      <c r="B2627" s="16">
        <v>2626</v>
      </c>
      <c r="C2627" s="12">
        <v>945767</v>
      </c>
      <c r="D2627" s="22">
        <v>61043900000</v>
      </c>
      <c r="E2627" s="23" t="s">
        <v>675</v>
      </c>
      <c r="F2627" s="32" t="s">
        <v>154</v>
      </c>
      <c r="G2627" s="13" t="s">
        <v>20</v>
      </c>
      <c r="H2627" s="13">
        <v>488</v>
      </c>
      <c r="I2627" s="13">
        <v>488</v>
      </c>
      <c r="J2627" s="6">
        <f t="shared" si="41"/>
        <v>0.48799999999999999</v>
      </c>
      <c r="K2627" s="13">
        <v>1</v>
      </c>
      <c r="L2627" s="13" t="s">
        <v>377</v>
      </c>
      <c r="M2627" s="6" t="s">
        <v>42</v>
      </c>
      <c r="N2627" s="6" t="s">
        <v>149</v>
      </c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</row>
    <row r="2628" spans="2:32" ht="30" customHeight="1">
      <c r="B2628" s="16">
        <v>2627</v>
      </c>
      <c r="C2628" s="12" t="s">
        <v>393</v>
      </c>
      <c r="D2628" s="22">
        <v>61043300000</v>
      </c>
      <c r="E2628" s="23" t="s">
        <v>569</v>
      </c>
      <c r="F2628" s="29" t="s">
        <v>154</v>
      </c>
      <c r="G2628" s="7" t="s">
        <v>20</v>
      </c>
      <c r="H2628" s="7">
        <v>474</v>
      </c>
      <c r="I2628" s="7">
        <v>474</v>
      </c>
      <c r="J2628" s="6">
        <f t="shared" si="41"/>
        <v>0.47399999999999998</v>
      </c>
      <c r="K2628" s="7">
        <v>1</v>
      </c>
      <c r="L2628" s="7" t="s">
        <v>377</v>
      </c>
      <c r="M2628" s="6" t="s">
        <v>42</v>
      </c>
      <c r="N2628" s="6" t="s">
        <v>36</v>
      </c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</row>
    <row r="2629" spans="2:32" ht="30" customHeight="1">
      <c r="B2629" s="16">
        <v>2628</v>
      </c>
      <c r="C2629" s="12">
        <v>946132</v>
      </c>
      <c r="D2629" s="22">
        <v>61103099000</v>
      </c>
      <c r="E2629" s="23" t="s">
        <v>709</v>
      </c>
      <c r="F2629" s="32" t="s">
        <v>328</v>
      </c>
      <c r="G2629" s="13" t="s">
        <v>20</v>
      </c>
      <c r="H2629" s="13">
        <v>222</v>
      </c>
      <c r="I2629" s="13">
        <v>222</v>
      </c>
      <c r="J2629" s="6">
        <f t="shared" si="41"/>
        <v>0.222</v>
      </c>
      <c r="K2629" s="13">
        <v>1</v>
      </c>
      <c r="L2629" s="13" t="s">
        <v>377</v>
      </c>
      <c r="M2629" s="6" t="s">
        <v>42</v>
      </c>
      <c r="N2629" s="6" t="s">
        <v>36</v>
      </c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</row>
    <row r="2630" spans="2:32" ht="45" customHeight="1">
      <c r="B2630" s="16">
        <v>2629</v>
      </c>
      <c r="C2630" s="12">
        <v>944671</v>
      </c>
      <c r="D2630" s="22">
        <v>61044300000</v>
      </c>
      <c r="E2630" s="23" t="s">
        <v>541</v>
      </c>
      <c r="F2630" s="29" t="s">
        <v>64</v>
      </c>
      <c r="G2630" s="7" t="s">
        <v>20</v>
      </c>
      <c r="H2630" s="7">
        <v>562</v>
      </c>
      <c r="I2630" s="7">
        <v>562</v>
      </c>
      <c r="J2630" s="6">
        <f t="shared" si="41"/>
        <v>0.56200000000000006</v>
      </c>
      <c r="K2630" s="7">
        <v>1</v>
      </c>
      <c r="L2630" s="7" t="s">
        <v>377</v>
      </c>
      <c r="M2630" s="6" t="s">
        <v>42</v>
      </c>
      <c r="N2630" s="6" t="s">
        <v>36</v>
      </c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</row>
    <row r="2631" spans="2:32" ht="30" customHeight="1">
      <c r="B2631" s="16">
        <v>2630</v>
      </c>
      <c r="C2631" s="12">
        <v>945036</v>
      </c>
      <c r="D2631" s="22">
        <v>61062000000</v>
      </c>
      <c r="E2631" s="23" t="s">
        <v>599</v>
      </c>
      <c r="F2631" s="32" t="s">
        <v>14</v>
      </c>
      <c r="G2631" s="13" t="s">
        <v>20</v>
      </c>
      <c r="H2631" s="13">
        <v>220</v>
      </c>
      <c r="I2631" s="13">
        <v>220</v>
      </c>
      <c r="J2631" s="6">
        <f t="shared" si="41"/>
        <v>0.22</v>
      </c>
      <c r="K2631" s="13">
        <v>1</v>
      </c>
      <c r="L2631" s="13" t="s">
        <v>377</v>
      </c>
      <c r="M2631" s="6" t="s">
        <v>42</v>
      </c>
      <c r="N2631" s="6" t="s">
        <v>36</v>
      </c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</row>
    <row r="2632" spans="2:32" ht="30" customHeight="1">
      <c r="B2632" s="16">
        <v>2631</v>
      </c>
      <c r="C2632" s="12" t="s">
        <v>394</v>
      </c>
      <c r="D2632" s="22">
        <v>61103099000</v>
      </c>
      <c r="E2632" s="23" t="s">
        <v>709</v>
      </c>
      <c r="F2632" s="29" t="s">
        <v>328</v>
      </c>
      <c r="G2632" s="7" t="s">
        <v>20</v>
      </c>
      <c r="H2632" s="7">
        <v>414</v>
      </c>
      <c r="I2632" s="7">
        <v>414</v>
      </c>
      <c r="J2632" s="6">
        <f t="shared" si="41"/>
        <v>0.41399999999999998</v>
      </c>
      <c r="K2632" s="7">
        <v>1</v>
      </c>
      <c r="L2632" s="7" t="s">
        <v>377</v>
      </c>
      <c r="M2632" s="6" t="s">
        <v>42</v>
      </c>
      <c r="N2632" s="6" t="s">
        <v>36</v>
      </c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</row>
    <row r="2633" spans="2:32" ht="30" customHeight="1">
      <c r="B2633" s="16">
        <v>2632</v>
      </c>
      <c r="C2633" s="12">
        <v>945402</v>
      </c>
      <c r="D2633" s="22">
        <v>61062000000</v>
      </c>
      <c r="E2633" s="23" t="s">
        <v>599</v>
      </c>
      <c r="F2633" s="32" t="s">
        <v>14</v>
      </c>
      <c r="G2633" s="13" t="s">
        <v>20</v>
      </c>
      <c r="H2633" s="13">
        <v>110</v>
      </c>
      <c r="I2633" s="13">
        <v>110</v>
      </c>
      <c r="J2633" s="6">
        <f t="shared" si="41"/>
        <v>0.11</v>
      </c>
      <c r="K2633" s="13">
        <v>1</v>
      </c>
      <c r="L2633" s="13" t="s">
        <v>377</v>
      </c>
      <c r="M2633" s="6" t="s">
        <v>42</v>
      </c>
      <c r="N2633" s="6" t="s">
        <v>36</v>
      </c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</row>
    <row r="2634" spans="2:32" ht="30" customHeight="1">
      <c r="B2634" s="16">
        <v>2633</v>
      </c>
      <c r="C2634" s="12" t="s">
        <v>395</v>
      </c>
      <c r="D2634" s="22">
        <v>62046318000</v>
      </c>
      <c r="E2634" s="23" t="s">
        <v>511</v>
      </c>
      <c r="F2634" s="29" t="s">
        <v>22</v>
      </c>
      <c r="G2634" s="7" t="s">
        <v>20</v>
      </c>
      <c r="H2634" s="7">
        <v>274</v>
      </c>
      <c r="I2634" s="7">
        <v>274</v>
      </c>
      <c r="J2634" s="6">
        <f t="shared" si="41"/>
        <v>0.27400000000000002</v>
      </c>
      <c r="K2634" s="7">
        <v>1</v>
      </c>
      <c r="L2634" s="7" t="s">
        <v>377</v>
      </c>
      <c r="M2634" s="6" t="s">
        <v>42</v>
      </c>
      <c r="N2634" s="6" t="s">
        <v>36</v>
      </c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</row>
    <row r="2635" spans="2:32" ht="45" customHeight="1">
      <c r="B2635" s="16">
        <v>2634</v>
      </c>
      <c r="C2635" s="12">
        <v>942114</v>
      </c>
      <c r="D2635" s="22">
        <v>61044300000</v>
      </c>
      <c r="E2635" s="23" t="s">
        <v>541</v>
      </c>
      <c r="F2635" s="32" t="s">
        <v>64</v>
      </c>
      <c r="G2635" s="13" t="s">
        <v>20</v>
      </c>
      <c r="H2635" s="13">
        <v>296</v>
      </c>
      <c r="I2635" s="13">
        <v>296</v>
      </c>
      <c r="J2635" s="6">
        <f t="shared" si="41"/>
        <v>0.29599999999999999</v>
      </c>
      <c r="K2635" s="13">
        <v>1</v>
      </c>
      <c r="L2635" s="13" t="s">
        <v>377</v>
      </c>
      <c r="M2635" s="6" t="s">
        <v>42</v>
      </c>
      <c r="N2635" s="6" t="s">
        <v>36</v>
      </c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</row>
    <row r="2636" spans="2:32" ht="45" customHeight="1">
      <c r="B2636" s="16">
        <v>2635</v>
      </c>
      <c r="C2636" s="12">
        <v>941384</v>
      </c>
      <c r="D2636" s="22">
        <v>61044200000</v>
      </c>
      <c r="E2636" s="23" t="s">
        <v>506</v>
      </c>
      <c r="F2636" s="29" t="s">
        <v>64</v>
      </c>
      <c r="G2636" s="7" t="s">
        <v>20</v>
      </c>
      <c r="H2636" s="7">
        <v>248</v>
      </c>
      <c r="I2636" s="7">
        <v>248</v>
      </c>
      <c r="J2636" s="6">
        <f t="shared" si="41"/>
        <v>0.248</v>
      </c>
      <c r="K2636" s="7">
        <v>1</v>
      </c>
      <c r="L2636" s="7" t="s">
        <v>377</v>
      </c>
      <c r="M2636" s="6" t="s">
        <v>42</v>
      </c>
      <c r="N2636" s="6" t="s">
        <v>25</v>
      </c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</row>
    <row r="2637" spans="2:32" ht="45" customHeight="1">
      <c r="B2637" s="16">
        <v>2636</v>
      </c>
      <c r="C2637" s="12">
        <v>944306</v>
      </c>
      <c r="D2637" s="22">
        <v>61044200000</v>
      </c>
      <c r="E2637" s="23" t="s">
        <v>506</v>
      </c>
      <c r="F2637" s="32" t="s">
        <v>64</v>
      </c>
      <c r="G2637" s="13" t="s">
        <v>20</v>
      </c>
      <c r="H2637" s="13">
        <v>298</v>
      </c>
      <c r="I2637" s="13">
        <v>298</v>
      </c>
      <c r="J2637" s="6">
        <f t="shared" si="41"/>
        <v>0.29799999999999999</v>
      </c>
      <c r="K2637" s="13">
        <v>1</v>
      </c>
      <c r="L2637" s="13" t="s">
        <v>377</v>
      </c>
      <c r="M2637" s="6" t="s">
        <v>42</v>
      </c>
      <c r="N2637" s="6" t="s">
        <v>13</v>
      </c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</row>
    <row r="2638" spans="2:32" ht="30" customHeight="1">
      <c r="B2638" s="16">
        <v>2637</v>
      </c>
      <c r="C2638" s="12">
        <v>943575</v>
      </c>
      <c r="D2638" s="22">
        <v>61103099000</v>
      </c>
      <c r="E2638" s="23" t="s">
        <v>709</v>
      </c>
      <c r="F2638" s="29" t="s">
        <v>328</v>
      </c>
      <c r="G2638" s="7" t="s">
        <v>20</v>
      </c>
      <c r="H2638" s="7">
        <v>72</v>
      </c>
      <c r="I2638" s="7">
        <v>72</v>
      </c>
      <c r="J2638" s="6">
        <f t="shared" si="41"/>
        <v>7.1999999999999995E-2</v>
      </c>
      <c r="K2638" s="7">
        <v>1</v>
      </c>
      <c r="L2638" s="7" t="s">
        <v>377</v>
      </c>
      <c r="M2638" s="6" t="s">
        <v>42</v>
      </c>
      <c r="N2638" s="6" t="s">
        <v>36</v>
      </c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</row>
    <row r="2639" spans="2:32" ht="45" customHeight="1">
      <c r="B2639" s="16">
        <v>2638</v>
      </c>
      <c r="C2639" s="12">
        <v>942480</v>
      </c>
      <c r="D2639" s="22">
        <v>61099020000</v>
      </c>
      <c r="E2639" s="23" t="s">
        <v>604</v>
      </c>
      <c r="F2639" s="32" t="s">
        <v>379</v>
      </c>
      <c r="G2639" s="13" t="s">
        <v>20</v>
      </c>
      <c r="H2639" s="13">
        <v>344</v>
      </c>
      <c r="I2639" s="13">
        <v>344</v>
      </c>
      <c r="J2639" s="6">
        <f t="shared" si="41"/>
        <v>0.34399999999999997</v>
      </c>
      <c r="K2639" s="13">
        <v>1</v>
      </c>
      <c r="L2639" s="13" t="s">
        <v>377</v>
      </c>
      <c r="M2639" s="6" t="s">
        <v>42</v>
      </c>
      <c r="N2639" s="6" t="s">
        <v>36</v>
      </c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</row>
    <row r="2640" spans="2:32" ht="30" customHeight="1">
      <c r="B2640" s="16">
        <v>2639</v>
      </c>
      <c r="C2640" s="12">
        <v>937366</v>
      </c>
      <c r="D2640" s="22">
        <v>62046318000</v>
      </c>
      <c r="E2640" s="23" t="s">
        <v>511</v>
      </c>
      <c r="F2640" s="29" t="s">
        <v>22</v>
      </c>
      <c r="G2640" s="7" t="s">
        <v>20</v>
      </c>
      <c r="H2640" s="7">
        <v>354</v>
      </c>
      <c r="I2640" s="7">
        <v>354</v>
      </c>
      <c r="J2640" s="6">
        <f t="shared" si="41"/>
        <v>0.35399999999999998</v>
      </c>
      <c r="K2640" s="7">
        <v>1</v>
      </c>
      <c r="L2640" s="7" t="s">
        <v>377</v>
      </c>
      <c r="M2640" s="6" t="s">
        <v>42</v>
      </c>
      <c r="N2640" s="6" t="s">
        <v>36</v>
      </c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</row>
    <row r="2641" spans="2:32" ht="45" customHeight="1">
      <c r="B2641" s="16">
        <v>2640</v>
      </c>
      <c r="C2641" s="12">
        <v>940288</v>
      </c>
      <c r="D2641" s="22">
        <v>61099020000</v>
      </c>
      <c r="E2641" s="23" t="s">
        <v>604</v>
      </c>
      <c r="F2641" s="32" t="s">
        <v>379</v>
      </c>
      <c r="G2641" s="13" t="s">
        <v>20</v>
      </c>
      <c r="H2641" s="13">
        <v>138</v>
      </c>
      <c r="I2641" s="13">
        <v>138</v>
      </c>
      <c r="J2641" s="6">
        <f t="shared" si="41"/>
        <v>0.13800000000000001</v>
      </c>
      <c r="K2641" s="13">
        <v>1</v>
      </c>
      <c r="L2641" s="13" t="s">
        <v>377</v>
      </c>
      <c r="M2641" s="6" t="s">
        <v>42</v>
      </c>
      <c r="N2641" s="6" t="s">
        <v>36</v>
      </c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</row>
    <row r="2642" spans="2:32" ht="30" customHeight="1">
      <c r="B2642" s="16">
        <v>2641</v>
      </c>
      <c r="C2642" s="12" t="s">
        <v>396</v>
      </c>
      <c r="D2642" s="22">
        <v>62046318000</v>
      </c>
      <c r="E2642" s="23" t="s">
        <v>511</v>
      </c>
      <c r="F2642" s="32" t="s">
        <v>22</v>
      </c>
      <c r="G2642" s="13" t="s">
        <v>20</v>
      </c>
      <c r="H2642" s="13">
        <v>106</v>
      </c>
      <c r="I2642" s="13">
        <v>106</v>
      </c>
      <c r="J2642" s="6">
        <f t="shared" si="41"/>
        <v>0.106</v>
      </c>
      <c r="K2642" s="13">
        <v>1</v>
      </c>
      <c r="L2642" s="13" t="s">
        <v>377</v>
      </c>
      <c r="M2642" s="6" t="s">
        <v>42</v>
      </c>
      <c r="N2642" s="6" t="s">
        <v>36</v>
      </c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</row>
    <row r="2643" spans="2:32" ht="45" customHeight="1">
      <c r="B2643" s="16">
        <v>2642</v>
      </c>
      <c r="C2643" s="12" t="s">
        <v>397</v>
      </c>
      <c r="D2643" s="22">
        <v>61044200000</v>
      </c>
      <c r="E2643" s="23" t="s">
        <v>506</v>
      </c>
      <c r="F2643" s="29" t="s">
        <v>64</v>
      </c>
      <c r="G2643" s="7" t="s">
        <v>20</v>
      </c>
      <c r="H2643" s="7">
        <v>172</v>
      </c>
      <c r="I2643" s="7">
        <v>172</v>
      </c>
      <c r="J2643" s="6">
        <f t="shared" si="41"/>
        <v>0.17199999999999999</v>
      </c>
      <c r="K2643" s="7">
        <v>1</v>
      </c>
      <c r="L2643" s="7" t="s">
        <v>377</v>
      </c>
      <c r="M2643" s="6" t="s">
        <v>42</v>
      </c>
      <c r="N2643" s="6" t="s">
        <v>25</v>
      </c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</row>
    <row r="2644" spans="2:32" ht="45" customHeight="1">
      <c r="B2644" s="16">
        <v>2643</v>
      </c>
      <c r="C2644" s="12" t="s">
        <v>398</v>
      </c>
      <c r="D2644" s="22">
        <v>61044200000</v>
      </c>
      <c r="E2644" s="23" t="s">
        <v>506</v>
      </c>
      <c r="F2644" s="32" t="s">
        <v>64</v>
      </c>
      <c r="G2644" s="13" t="s">
        <v>20</v>
      </c>
      <c r="H2644" s="13">
        <v>366</v>
      </c>
      <c r="I2644" s="13">
        <v>366</v>
      </c>
      <c r="J2644" s="6">
        <f t="shared" si="41"/>
        <v>0.36599999999999999</v>
      </c>
      <c r="K2644" s="13">
        <v>1</v>
      </c>
      <c r="L2644" s="13" t="s">
        <v>377</v>
      </c>
      <c r="M2644" s="6" t="s">
        <v>42</v>
      </c>
      <c r="N2644" s="6" t="s">
        <v>25</v>
      </c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</row>
    <row r="2645" spans="2:32" ht="45" customHeight="1">
      <c r="B2645" s="16">
        <v>2644</v>
      </c>
      <c r="C2645" s="12" t="s">
        <v>399</v>
      </c>
      <c r="D2645" s="22">
        <v>61044300000</v>
      </c>
      <c r="E2645" s="23" t="s">
        <v>541</v>
      </c>
      <c r="F2645" s="29" t="s">
        <v>64</v>
      </c>
      <c r="G2645" s="7" t="s">
        <v>20</v>
      </c>
      <c r="H2645" s="7">
        <v>304</v>
      </c>
      <c r="I2645" s="7">
        <v>304</v>
      </c>
      <c r="J2645" s="6">
        <f t="shared" si="41"/>
        <v>0.30399999999999999</v>
      </c>
      <c r="K2645" s="7">
        <v>1</v>
      </c>
      <c r="L2645" s="7" t="s">
        <v>377</v>
      </c>
      <c r="M2645" s="6" t="s">
        <v>42</v>
      </c>
      <c r="N2645" s="6" t="s">
        <v>36</v>
      </c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</row>
    <row r="2646" spans="2:32" ht="30" customHeight="1">
      <c r="B2646" s="16">
        <v>2645</v>
      </c>
      <c r="C2646" s="12" t="s">
        <v>400</v>
      </c>
      <c r="D2646" s="22">
        <v>62143000000</v>
      </c>
      <c r="E2646" s="23" t="s">
        <v>674</v>
      </c>
      <c r="F2646" s="32" t="s">
        <v>314</v>
      </c>
      <c r="G2646" s="13" t="s">
        <v>20</v>
      </c>
      <c r="H2646" s="13">
        <v>150</v>
      </c>
      <c r="I2646" s="13">
        <v>150</v>
      </c>
      <c r="J2646" s="6">
        <f t="shared" si="41"/>
        <v>0.15</v>
      </c>
      <c r="K2646" s="13">
        <v>1</v>
      </c>
      <c r="L2646" s="13" t="s">
        <v>377</v>
      </c>
      <c r="M2646" s="6" t="s">
        <v>42</v>
      </c>
      <c r="N2646" s="6" t="s">
        <v>36</v>
      </c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</row>
    <row r="2647" spans="2:32" ht="45" customHeight="1">
      <c r="B2647" s="16">
        <v>2646</v>
      </c>
      <c r="C2647" s="12" t="s">
        <v>384</v>
      </c>
      <c r="D2647" s="22">
        <v>61045300000</v>
      </c>
      <c r="E2647" s="23" t="s">
        <v>495</v>
      </c>
      <c r="F2647" s="29" t="s">
        <v>50</v>
      </c>
      <c r="G2647" s="7" t="s">
        <v>20</v>
      </c>
      <c r="H2647" s="7">
        <v>318</v>
      </c>
      <c r="I2647" s="7">
        <v>318</v>
      </c>
      <c r="J2647" s="6">
        <f t="shared" si="41"/>
        <v>0.318</v>
      </c>
      <c r="K2647" s="7">
        <v>1</v>
      </c>
      <c r="L2647" s="7" t="s">
        <v>377</v>
      </c>
      <c r="M2647" s="6" t="s">
        <v>42</v>
      </c>
      <c r="N2647" s="6" t="s">
        <v>36</v>
      </c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</row>
    <row r="2648" spans="2:32" ht="45" customHeight="1">
      <c r="B2648" s="16">
        <v>2647</v>
      </c>
      <c r="C2648" s="12" t="s">
        <v>401</v>
      </c>
      <c r="D2648" s="22">
        <v>61099020000</v>
      </c>
      <c r="E2648" s="23" t="s">
        <v>604</v>
      </c>
      <c r="F2648" s="32" t="s">
        <v>379</v>
      </c>
      <c r="G2648" s="13" t="s">
        <v>20</v>
      </c>
      <c r="H2648" s="13">
        <v>142</v>
      </c>
      <c r="I2648" s="13">
        <v>142</v>
      </c>
      <c r="J2648" s="6">
        <f t="shared" si="41"/>
        <v>0.14199999999999999</v>
      </c>
      <c r="K2648" s="13">
        <v>1</v>
      </c>
      <c r="L2648" s="13" t="s">
        <v>377</v>
      </c>
      <c r="M2648" s="6" t="s">
        <v>42</v>
      </c>
      <c r="N2648" s="6" t="s">
        <v>36</v>
      </c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</row>
    <row r="2649" spans="2:32" ht="60" customHeight="1">
      <c r="B2649" s="16">
        <v>2648</v>
      </c>
      <c r="C2649" s="12" t="s">
        <v>402</v>
      </c>
      <c r="D2649" s="22">
        <v>61046900090</v>
      </c>
      <c r="E2649" s="23" t="s">
        <v>656</v>
      </c>
      <c r="F2649" s="29" t="s">
        <v>378</v>
      </c>
      <c r="G2649" s="7" t="s">
        <v>20</v>
      </c>
      <c r="H2649" s="7">
        <v>462</v>
      </c>
      <c r="I2649" s="7">
        <v>462</v>
      </c>
      <c r="J2649" s="6">
        <f t="shared" si="41"/>
        <v>0.46200000000000002</v>
      </c>
      <c r="K2649" s="7">
        <v>1</v>
      </c>
      <c r="L2649" s="7" t="s">
        <v>377</v>
      </c>
      <c r="M2649" s="6" t="s">
        <v>42</v>
      </c>
      <c r="N2649" s="6" t="s">
        <v>180</v>
      </c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</row>
    <row r="2650" spans="2:32" ht="45" customHeight="1">
      <c r="B2650" s="16">
        <v>2649</v>
      </c>
      <c r="C2650" s="12" t="s">
        <v>403</v>
      </c>
      <c r="D2650" s="22">
        <v>61044300000</v>
      </c>
      <c r="E2650" s="23" t="s">
        <v>541</v>
      </c>
      <c r="F2650" s="32" t="s">
        <v>64</v>
      </c>
      <c r="G2650" s="13" t="s">
        <v>20</v>
      </c>
      <c r="H2650" s="13">
        <v>422</v>
      </c>
      <c r="I2650" s="13">
        <v>422</v>
      </c>
      <c r="J2650" s="6">
        <f t="shared" si="41"/>
        <v>0.42199999999999999</v>
      </c>
      <c r="K2650" s="13">
        <v>1</v>
      </c>
      <c r="L2650" s="13" t="s">
        <v>377</v>
      </c>
      <c r="M2650" s="6" t="s">
        <v>42</v>
      </c>
      <c r="N2650" s="6" t="s">
        <v>36</v>
      </c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</row>
    <row r="2651" spans="2:32" ht="30" customHeight="1">
      <c r="B2651" s="16">
        <v>2650</v>
      </c>
      <c r="C2651" s="12" t="s">
        <v>404</v>
      </c>
      <c r="D2651" s="22">
        <v>61062000000</v>
      </c>
      <c r="E2651" s="23" t="s">
        <v>599</v>
      </c>
      <c r="F2651" s="29" t="s">
        <v>14</v>
      </c>
      <c r="G2651" s="7" t="s">
        <v>20</v>
      </c>
      <c r="H2651" s="7">
        <v>130</v>
      </c>
      <c r="I2651" s="7">
        <v>130</v>
      </c>
      <c r="J2651" s="6">
        <f t="shared" si="41"/>
        <v>0.13</v>
      </c>
      <c r="K2651" s="7">
        <v>1</v>
      </c>
      <c r="L2651" s="7" t="s">
        <v>377</v>
      </c>
      <c r="M2651" s="6" t="s">
        <v>42</v>
      </c>
      <c r="N2651" s="6" t="s">
        <v>36</v>
      </c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</row>
    <row r="2652" spans="2:32" ht="60" customHeight="1">
      <c r="B2652" s="16">
        <v>2651</v>
      </c>
      <c r="C2652" s="12" t="s">
        <v>381</v>
      </c>
      <c r="D2652" s="22">
        <v>61044900000</v>
      </c>
      <c r="E2652" s="23" t="s">
        <v>590</v>
      </c>
      <c r="F2652" s="32" t="s">
        <v>64</v>
      </c>
      <c r="G2652" s="13" t="s">
        <v>20</v>
      </c>
      <c r="H2652" s="13">
        <v>620</v>
      </c>
      <c r="I2652" s="13">
        <v>620</v>
      </c>
      <c r="J2652" s="6">
        <f t="shared" si="41"/>
        <v>0.62</v>
      </c>
      <c r="K2652" s="13">
        <v>1</v>
      </c>
      <c r="L2652" s="13" t="s">
        <v>377</v>
      </c>
      <c r="M2652" s="6" t="s">
        <v>42</v>
      </c>
      <c r="N2652" s="6" t="s">
        <v>149</v>
      </c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</row>
    <row r="2653" spans="2:32" ht="45" customHeight="1">
      <c r="B2653" s="16">
        <v>2652</v>
      </c>
      <c r="C2653" s="12" t="s">
        <v>405</v>
      </c>
      <c r="D2653" s="22">
        <v>61069090000</v>
      </c>
      <c r="E2653" s="23" t="s">
        <v>607</v>
      </c>
      <c r="F2653" s="29" t="s">
        <v>14</v>
      </c>
      <c r="G2653" s="7" t="s">
        <v>20</v>
      </c>
      <c r="H2653" s="7">
        <v>138</v>
      </c>
      <c r="I2653" s="7">
        <v>138</v>
      </c>
      <c r="J2653" s="6">
        <f t="shared" si="41"/>
        <v>0.13800000000000001</v>
      </c>
      <c r="K2653" s="7">
        <v>1</v>
      </c>
      <c r="L2653" s="7" t="s">
        <v>377</v>
      </c>
      <c r="M2653" s="6" t="s">
        <v>42</v>
      </c>
      <c r="N2653" s="6" t="s">
        <v>180</v>
      </c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</row>
    <row r="2654" spans="2:32" ht="45" customHeight="1">
      <c r="B2654" s="16">
        <v>2653</v>
      </c>
      <c r="C2654" s="12" t="s">
        <v>406</v>
      </c>
      <c r="D2654" s="22">
        <v>61069090000</v>
      </c>
      <c r="E2654" s="23" t="s">
        <v>607</v>
      </c>
      <c r="F2654" s="32" t="s">
        <v>14</v>
      </c>
      <c r="G2654" s="13" t="s">
        <v>20</v>
      </c>
      <c r="H2654" s="13">
        <v>88</v>
      </c>
      <c r="I2654" s="13">
        <v>88</v>
      </c>
      <c r="J2654" s="6">
        <f t="shared" si="41"/>
        <v>8.7999999999999995E-2</v>
      </c>
      <c r="K2654" s="13">
        <v>1</v>
      </c>
      <c r="L2654" s="13" t="s">
        <v>377</v>
      </c>
      <c r="M2654" s="6" t="s">
        <v>42</v>
      </c>
      <c r="N2654" s="6" t="s">
        <v>149</v>
      </c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</row>
    <row r="2655" spans="2:32" ht="60" customHeight="1">
      <c r="B2655" s="16">
        <v>2654</v>
      </c>
      <c r="C2655" s="12" t="s">
        <v>407</v>
      </c>
      <c r="D2655" s="22">
        <v>61044900000</v>
      </c>
      <c r="E2655" s="23" t="s">
        <v>590</v>
      </c>
      <c r="F2655" s="29" t="s">
        <v>64</v>
      </c>
      <c r="G2655" s="7" t="s">
        <v>20</v>
      </c>
      <c r="H2655" s="7">
        <v>366</v>
      </c>
      <c r="I2655" s="7">
        <v>366</v>
      </c>
      <c r="J2655" s="6">
        <f t="shared" ref="J2655:J2718" si="42">I2655/1000</f>
        <v>0.36599999999999999</v>
      </c>
      <c r="K2655" s="7">
        <v>1</v>
      </c>
      <c r="L2655" s="7" t="s">
        <v>377</v>
      </c>
      <c r="M2655" s="6" t="s">
        <v>42</v>
      </c>
      <c r="N2655" s="6" t="s">
        <v>149</v>
      </c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</row>
    <row r="2656" spans="2:32" ht="45" customHeight="1">
      <c r="B2656" s="16">
        <v>2655</v>
      </c>
      <c r="C2656" s="12" t="s">
        <v>408</v>
      </c>
      <c r="D2656" s="22">
        <v>61044300000</v>
      </c>
      <c r="E2656" s="23" t="s">
        <v>541</v>
      </c>
      <c r="F2656" s="32" t="s">
        <v>64</v>
      </c>
      <c r="G2656" s="13" t="s">
        <v>20</v>
      </c>
      <c r="H2656" s="13">
        <v>468</v>
      </c>
      <c r="I2656" s="13">
        <v>468</v>
      </c>
      <c r="J2656" s="6">
        <f t="shared" si="42"/>
        <v>0.46800000000000003</v>
      </c>
      <c r="K2656" s="13">
        <v>1</v>
      </c>
      <c r="L2656" s="13" t="s">
        <v>377</v>
      </c>
      <c r="M2656" s="6" t="s">
        <v>42</v>
      </c>
      <c r="N2656" s="6" t="s">
        <v>36</v>
      </c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</row>
    <row r="2657" spans="2:32" ht="39" customHeight="1">
      <c r="B2657" s="16">
        <v>2656</v>
      </c>
      <c r="C2657" s="12">
        <v>869431</v>
      </c>
      <c r="D2657" s="19">
        <v>64041990000</v>
      </c>
      <c r="E2657" s="45" t="s">
        <v>782</v>
      </c>
      <c r="F2657" s="32" t="s">
        <v>308</v>
      </c>
      <c r="G2657" s="13" t="s">
        <v>20</v>
      </c>
      <c r="H2657" s="71">
        <v>826</v>
      </c>
      <c r="I2657" s="6">
        <v>470</v>
      </c>
      <c r="J2657" s="6">
        <f t="shared" si="42"/>
        <v>0.47</v>
      </c>
      <c r="K2657" s="13">
        <v>1</v>
      </c>
      <c r="L2657" s="13" t="s">
        <v>377</v>
      </c>
      <c r="M2657" s="6" t="s">
        <v>42</v>
      </c>
      <c r="N2657" s="27" t="s">
        <v>409</v>
      </c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</row>
    <row r="2658" spans="2:32" ht="75" customHeight="1">
      <c r="B2658" s="16">
        <v>2657</v>
      </c>
      <c r="C2658" s="12">
        <v>867239</v>
      </c>
      <c r="D2658" s="22">
        <v>64041990000</v>
      </c>
      <c r="E2658" s="23" t="s">
        <v>783</v>
      </c>
      <c r="F2658" s="32" t="s">
        <v>308</v>
      </c>
      <c r="G2658" s="7" t="s">
        <v>20</v>
      </c>
      <c r="H2658" s="71">
        <v>740</v>
      </c>
      <c r="I2658" s="6">
        <v>410</v>
      </c>
      <c r="J2658" s="6">
        <f t="shared" si="42"/>
        <v>0.41</v>
      </c>
      <c r="K2658" s="7">
        <v>1</v>
      </c>
      <c r="L2658" s="7" t="s">
        <v>377</v>
      </c>
      <c r="M2658" s="6" t="s">
        <v>317</v>
      </c>
      <c r="N2658" s="27" t="s">
        <v>410</v>
      </c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</row>
    <row r="2659" spans="2:32" ht="45.6" customHeight="1">
      <c r="B2659" s="16">
        <v>2658</v>
      </c>
      <c r="C2659" s="12">
        <v>866874</v>
      </c>
      <c r="D2659" s="22">
        <v>64029931000</v>
      </c>
      <c r="E2659" s="45" t="s">
        <v>670</v>
      </c>
      <c r="F2659" s="32" t="s">
        <v>308</v>
      </c>
      <c r="G2659" s="13" t="s">
        <v>20</v>
      </c>
      <c r="H2659" s="71">
        <v>730</v>
      </c>
      <c r="I2659" s="6">
        <v>414</v>
      </c>
      <c r="J2659" s="6">
        <f t="shared" si="42"/>
        <v>0.41399999999999998</v>
      </c>
      <c r="K2659" s="13">
        <v>1</v>
      </c>
      <c r="L2659" s="13" t="s">
        <v>377</v>
      </c>
      <c r="M2659" s="6" t="s">
        <v>317</v>
      </c>
      <c r="N2659" s="27" t="s">
        <v>411</v>
      </c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</row>
    <row r="2660" spans="2:32" ht="39" customHeight="1">
      <c r="B2660" s="16">
        <v>2659</v>
      </c>
      <c r="C2660" s="12">
        <v>868700</v>
      </c>
      <c r="D2660" s="19">
        <v>64041990000</v>
      </c>
      <c r="E2660" s="45" t="s">
        <v>782</v>
      </c>
      <c r="F2660" s="32" t="s">
        <v>308</v>
      </c>
      <c r="G2660" s="7" t="s">
        <v>20</v>
      </c>
      <c r="H2660" s="71">
        <v>808</v>
      </c>
      <c r="I2660" s="6">
        <v>476</v>
      </c>
      <c r="J2660" s="6">
        <f t="shared" si="42"/>
        <v>0.47599999999999998</v>
      </c>
      <c r="K2660" s="7">
        <v>1</v>
      </c>
      <c r="L2660" s="7" t="s">
        <v>377</v>
      </c>
      <c r="M2660" s="6" t="s">
        <v>317</v>
      </c>
      <c r="N2660" s="27" t="s">
        <v>409</v>
      </c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</row>
    <row r="2661" spans="2:32" ht="39" customHeight="1">
      <c r="B2661" s="16">
        <v>2660</v>
      </c>
      <c r="C2661" s="12">
        <v>868335</v>
      </c>
      <c r="D2661" s="19">
        <v>64041990000</v>
      </c>
      <c r="E2661" s="45" t="s">
        <v>782</v>
      </c>
      <c r="F2661" s="32" t="s">
        <v>308</v>
      </c>
      <c r="G2661" s="13" t="s">
        <v>20</v>
      </c>
      <c r="H2661" s="71">
        <v>784</v>
      </c>
      <c r="I2661" s="6">
        <v>432</v>
      </c>
      <c r="J2661" s="6">
        <f t="shared" si="42"/>
        <v>0.432</v>
      </c>
      <c r="K2661" s="13">
        <v>1</v>
      </c>
      <c r="L2661" s="13" t="s">
        <v>377</v>
      </c>
      <c r="M2661" s="6" t="s">
        <v>317</v>
      </c>
      <c r="N2661" s="27" t="s">
        <v>409</v>
      </c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</row>
    <row r="2662" spans="2:32" ht="51.75" customHeight="1">
      <c r="B2662" s="16">
        <v>2661</v>
      </c>
      <c r="C2662" s="12">
        <v>867604</v>
      </c>
      <c r="D2662" s="22">
        <v>64029931000</v>
      </c>
      <c r="E2662" s="45" t="s">
        <v>670</v>
      </c>
      <c r="F2662" s="32" t="s">
        <v>308</v>
      </c>
      <c r="G2662" s="7" t="s">
        <v>20</v>
      </c>
      <c r="H2662" s="71">
        <v>816</v>
      </c>
      <c r="I2662" s="6">
        <v>466</v>
      </c>
      <c r="J2662" s="6">
        <f t="shared" si="42"/>
        <v>0.46600000000000003</v>
      </c>
      <c r="K2662" s="7">
        <v>1</v>
      </c>
      <c r="L2662" s="7" t="s">
        <v>377</v>
      </c>
      <c r="M2662" s="6" t="s">
        <v>317</v>
      </c>
      <c r="N2662" s="27" t="s">
        <v>412</v>
      </c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</row>
    <row r="2663" spans="2:32" ht="51.75" customHeight="1">
      <c r="B2663" s="16">
        <v>2662</v>
      </c>
      <c r="C2663" s="12">
        <v>867970</v>
      </c>
      <c r="D2663" s="22">
        <v>64029931000</v>
      </c>
      <c r="E2663" s="45" t="s">
        <v>670</v>
      </c>
      <c r="F2663" s="32" t="s">
        <v>308</v>
      </c>
      <c r="G2663" s="13" t="s">
        <v>20</v>
      </c>
      <c r="H2663" s="71">
        <v>704</v>
      </c>
      <c r="I2663" s="6">
        <v>418</v>
      </c>
      <c r="J2663" s="6">
        <f t="shared" si="42"/>
        <v>0.41799999999999998</v>
      </c>
      <c r="K2663" s="13">
        <v>1</v>
      </c>
      <c r="L2663" s="13" t="s">
        <v>377</v>
      </c>
      <c r="M2663" s="6" t="s">
        <v>317</v>
      </c>
      <c r="N2663" s="27" t="s">
        <v>413</v>
      </c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</row>
    <row r="2664" spans="2:32" ht="51.75" customHeight="1">
      <c r="B2664" s="16">
        <v>2663</v>
      </c>
      <c r="C2664" s="12">
        <v>865778</v>
      </c>
      <c r="D2664" s="22">
        <v>64029931000</v>
      </c>
      <c r="E2664" s="45" t="s">
        <v>670</v>
      </c>
      <c r="F2664" s="32" t="s">
        <v>308</v>
      </c>
      <c r="G2664" s="7" t="s">
        <v>20</v>
      </c>
      <c r="H2664" s="71">
        <v>778</v>
      </c>
      <c r="I2664" s="6">
        <v>438</v>
      </c>
      <c r="J2664" s="6">
        <f t="shared" si="42"/>
        <v>0.438</v>
      </c>
      <c r="K2664" s="7">
        <v>1</v>
      </c>
      <c r="L2664" s="7" t="s">
        <v>377</v>
      </c>
      <c r="M2664" s="6" t="s">
        <v>317</v>
      </c>
      <c r="N2664" s="27" t="s">
        <v>413</v>
      </c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</row>
    <row r="2665" spans="2:32" ht="51.75" customHeight="1">
      <c r="B2665" s="16">
        <v>2664</v>
      </c>
      <c r="C2665" s="12">
        <v>866509</v>
      </c>
      <c r="D2665" s="22">
        <v>64029931000</v>
      </c>
      <c r="E2665" s="45" t="s">
        <v>670</v>
      </c>
      <c r="F2665" s="32" t="s">
        <v>308</v>
      </c>
      <c r="G2665" s="13" t="s">
        <v>20</v>
      </c>
      <c r="H2665" s="71">
        <v>766</v>
      </c>
      <c r="I2665" s="6">
        <v>424</v>
      </c>
      <c r="J2665" s="6">
        <f t="shared" si="42"/>
        <v>0.42399999999999999</v>
      </c>
      <c r="K2665" s="13">
        <v>1</v>
      </c>
      <c r="L2665" s="13" t="s">
        <v>377</v>
      </c>
      <c r="M2665" s="6" t="s">
        <v>317</v>
      </c>
      <c r="N2665" s="27" t="s">
        <v>413</v>
      </c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</row>
    <row r="2666" spans="2:32" ht="51.75" customHeight="1">
      <c r="B2666" s="16">
        <v>2665</v>
      </c>
      <c r="C2666" s="12">
        <v>865413</v>
      </c>
      <c r="D2666" s="22">
        <v>64029931000</v>
      </c>
      <c r="E2666" s="45" t="s">
        <v>670</v>
      </c>
      <c r="F2666" s="32" t="s">
        <v>308</v>
      </c>
      <c r="G2666" s="7" t="s">
        <v>20</v>
      </c>
      <c r="H2666" s="71">
        <v>766</v>
      </c>
      <c r="I2666" s="6">
        <v>442</v>
      </c>
      <c r="J2666" s="6">
        <f t="shared" si="42"/>
        <v>0.442</v>
      </c>
      <c r="K2666" s="7">
        <v>1</v>
      </c>
      <c r="L2666" s="7" t="s">
        <v>377</v>
      </c>
      <c r="M2666" s="6" t="s">
        <v>317</v>
      </c>
      <c r="N2666" s="27" t="s">
        <v>413</v>
      </c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</row>
    <row r="2667" spans="2:32" ht="51.75" customHeight="1">
      <c r="B2667" s="16">
        <v>2666</v>
      </c>
      <c r="C2667" s="12">
        <v>865048</v>
      </c>
      <c r="D2667" s="22">
        <v>64029931000</v>
      </c>
      <c r="E2667" s="45" t="s">
        <v>670</v>
      </c>
      <c r="F2667" s="32" t="s">
        <v>308</v>
      </c>
      <c r="G2667" s="13" t="s">
        <v>20</v>
      </c>
      <c r="H2667" s="71">
        <v>702</v>
      </c>
      <c r="I2667" s="6">
        <v>392</v>
      </c>
      <c r="J2667" s="6">
        <f t="shared" si="42"/>
        <v>0.39200000000000002</v>
      </c>
      <c r="K2667" s="13">
        <v>1</v>
      </c>
      <c r="L2667" s="13" t="s">
        <v>377</v>
      </c>
      <c r="M2667" s="6" t="s">
        <v>317</v>
      </c>
      <c r="N2667" s="27" t="s">
        <v>413</v>
      </c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</row>
    <row r="2668" spans="2:32" ht="51.75" customHeight="1">
      <c r="B2668" s="16">
        <v>2667</v>
      </c>
      <c r="C2668" s="12">
        <v>864682</v>
      </c>
      <c r="D2668" s="19">
        <v>64029998000</v>
      </c>
      <c r="E2668" s="45" t="s">
        <v>784</v>
      </c>
      <c r="F2668" s="27" t="s">
        <v>414</v>
      </c>
      <c r="G2668" s="7" t="s">
        <v>20</v>
      </c>
      <c r="H2668" s="71">
        <v>886</v>
      </c>
      <c r="I2668" s="6">
        <v>594</v>
      </c>
      <c r="J2668" s="6">
        <f t="shared" si="42"/>
        <v>0.59399999999999997</v>
      </c>
      <c r="K2668" s="7">
        <v>1</v>
      </c>
      <c r="L2668" s="7" t="s">
        <v>377</v>
      </c>
      <c r="M2668" s="6" t="s">
        <v>317</v>
      </c>
      <c r="N2668" s="27" t="s">
        <v>413</v>
      </c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</row>
    <row r="2669" spans="2:32" ht="39" customHeight="1">
      <c r="B2669" s="16">
        <v>2668</v>
      </c>
      <c r="C2669" s="12">
        <v>864317</v>
      </c>
      <c r="D2669" s="19">
        <v>64039998000</v>
      </c>
      <c r="E2669" s="45" t="s">
        <v>785</v>
      </c>
      <c r="F2669" s="27" t="s">
        <v>414</v>
      </c>
      <c r="G2669" s="13" t="s">
        <v>20</v>
      </c>
      <c r="H2669" s="71">
        <v>830</v>
      </c>
      <c r="I2669" s="6">
        <v>536</v>
      </c>
      <c r="J2669" s="6">
        <f t="shared" si="42"/>
        <v>0.53600000000000003</v>
      </c>
      <c r="K2669" s="13">
        <v>1</v>
      </c>
      <c r="L2669" s="13" t="s">
        <v>377</v>
      </c>
      <c r="M2669" s="6" t="s">
        <v>317</v>
      </c>
      <c r="N2669" s="27" t="s">
        <v>415</v>
      </c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</row>
    <row r="2670" spans="2:32" ht="39" customHeight="1">
      <c r="B2670" s="16">
        <v>2669</v>
      </c>
      <c r="C2670" s="12">
        <v>863952</v>
      </c>
      <c r="D2670" s="19">
        <v>64039998000</v>
      </c>
      <c r="E2670" s="45" t="s">
        <v>785</v>
      </c>
      <c r="F2670" s="27" t="s">
        <v>414</v>
      </c>
      <c r="G2670" s="7" t="s">
        <v>20</v>
      </c>
      <c r="H2670" s="71">
        <v>850</v>
      </c>
      <c r="I2670" s="6">
        <v>556</v>
      </c>
      <c r="J2670" s="6">
        <f t="shared" si="42"/>
        <v>0.55600000000000005</v>
      </c>
      <c r="K2670" s="7">
        <v>1</v>
      </c>
      <c r="L2670" s="7" t="s">
        <v>377</v>
      </c>
      <c r="M2670" s="6" t="s">
        <v>317</v>
      </c>
      <c r="N2670" s="27" t="s">
        <v>415</v>
      </c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</row>
    <row r="2671" spans="2:32" ht="30" customHeight="1">
      <c r="B2671" s="16">
        <v>2670</v>
      </c>
      <c r="C2671" s="12">
        <v>863587</v>
      </c>
      <c r="D2671" s="22">
        <v>62149000000</v>
      </c>
      <c r="E2671" s="23" t="s">
        <v>786</v>
      </c>
      <c r="F2671" s="32" t="s">
        <v>314</v>
      </c>
      <c r="G2671" s="13" t="s">
        <v>20</v>
      </c>
      <c r="H2671" s="71">
        <v>268</v>
      </c>
      <c r="I2671" s="6">
        <v>40</v>
      </c>
      <c r="J2671" s="6">
        <f t="shared" si="42"/>
        <v>0.04</v>
      </c>
      <c r="K2671" s="13">
        <v>1</v>
      </c>
      <c r="L2671" s="13" t="s">
        <v>377</v>
      </c>
      <c r="M2671" s="6" t="s">
        <v>317</v>
      </c>
      <c r="N2671" s="6" t="s">
        <v>25</v>
      </c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</row>
    <row r="2672" spans="2:32" ht="30" customHeight="1">
      <c r="B2672" s="16">
        <v>2671</v>
      </c>
      <c r="C2672" s="12">
        <v>913625</v>
      </c>
      <c r="D2672" s="22">
        <v>62046239000</v>
      </c>
      <c r="E2672" s="23" t="s">
        <v>510</v>
      </c>
      <c r="F2672" s="32" t="s">
        <v>22</v>
      </c>
      <c r="G2672" s="13" t="s">
        <v>20</v>
      </c>
      <c r="H2672" s="13">
        <v>192</v>
      </c>
      <c r="I2672" s="13">
        <v>192</v>
      </c>
      <c r="J2672" s="6">
        <f t="shared" si="42"/>
        <v>0.192</v>
      </c>
      <c r="K2672" s="13">
        <v>1</v>
      </c>
      <c r="L2672" s="13" t="s">
        <v>377</v>
      </c>
      <c r="M2672" s="6" t="s">
        <v>67</v>
      </c>
      <c r="N2672" s="6" t="s">
        <v>25</v>
      </c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</row>
    <row r="2673" spans="2:32" ht="30" customHeight="1">
      <c r="B2673" s="16">
        <v>2672</v>
      </c>
      <c r="C2673" s="12">
        <v>913260</v>
      </c>
      <c r="D2673" s="22">
        <v>62046318000</v>
      </c>
      <c r="E2673" s="23" t="s">
        <v>511</v>
      </c>
      <c r="F2673" s="29" t="s">
        <v>22</v>
      </c>
      <c r="G2673" s="7" t="s">
        <v>20</v>
      </c>
      <c r="H2673" s="7">
        <v>426</v>
      </c>
      <c r="I2673" s="7">
        <v>426</v>
      </c>
      <c r="J2673" s="6">
        <f t="shared" si="42"/>
        <v>0.42599999999999999</v>
      </c>
      <c r="K2673" s="7">
        <v>1</v>
      </c>
      <c r="L2673" s="7" t="s">
        <v>377</v>
      </c>
      <c r="M2673" s="6" t="s">
        <v>42</v>
      </c>
      <c r="N2673" s="6" t="s">
        <v>36</v>
      </c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</row>
    <row r="2674" spans="2:32" ht="30" customHeight="1">
      <c r="B2674" s="16">
        <v>2673</v>
      </c>
      <c r="C2674" s="12">
        <v>912894</v>
      </c>
      <c r="D2674" s="22">
        <v>61103099000</v>
      </c>
      <c r="E2674" s="23" t="s">
        <v>709</v>
      </c>
      <c r="F2674" s="32" t="s">
        <v>328</v>
      </c>
      <c r="G2674" s="13" t="s">
        <v>20</v>
      </c>
      <c r="H2674" s="13">
        <v>268</v>
      </c>
      <c r="I2674" s="13">
        <v>268</v>
      </c>
      <c r="J2674" s="6">
        <f t="shared" si="42"/>
        <v>0.26800000000000002</v>
      </c>
      <c r="K2674" s="13">
        <v>1</v>
      </c>
      <c r="L2674" s="13" t="s">
        <v>377</v>
      </c>
      <c r="M2674" s="6" t="s">
        <v>42</v>
      </c>
      <c r="N2674" s="6" t="s">
        <v>36</v>
      </c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</row>
    <row r="2675" spans="2:32" ht="30" customHeight="1">
      <c r="B2675" s="16">
        <v>2674</v>
      </c>
      <c r="C2675" s="12">
        <v>909242</v>
      </c>
      <c r="D2675" s="22">
        <v>62046318000</v>
      </c>
      <c r="E2675" s="23" t="s">
        <v>511</v>
      </c>
      <c r="F2675" s="29" t="s">
        <v>22</v>
      </c>
      <c r="G2675" s="7" t="s">
        <v>20</v>
      </c>
      <c r="H2675" s="7">
        <v>400</v>
      </c>
      <c r="I2675" s="7">
        <v>400</v>
      </c>
      <c r="J2675" s="6">
        <f t="shared" si="42"/>
        <v>0.4</v>
      </c>
      <c r="K2675" s="7">
        <v>1</v>
      </c>
      <c r="L2675" s="7" t="s">
        <v>377</v>
      </c>
      <c r="M2675" s="6" t="s">
        <v>42</v>
      </c>
      <c r="N2675" s="6" t="s">
        <v>36</v>
      </c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</row>
    <row r="2676" spans="2:32" ht="45" customHeight="1">
      <c r="B2676" s="16">
        <v>2675</v>
      </c>
      <c r="C2676" s="12">
        <v>912529</v>
      </c>
      <c r="D2676" s="22">
        <v>61044300000</v>
      </c>
      <c r="E2676" s="23" t="s">
        <v>541</v>
      </c>
      <c r="F2676" s="32" t="s">
        <v>64</v>
      </c>
      <c r="G2676" s="13" t="s">
        <v>20</v>
      </c>
      <c r="H2676" s="13">
        <v>434</v>
      </c>
      <c r="I2676" s="13">
        <v>434</v>
      </c>
      <c r="J2676" s="6">
        <f t="shared" si="42"/>
        <v>0.434</v>
      </c>
      <c r="K2676" s="13">
        <v>1</v>
      </c>
      <c r="L2676" s="13" t="s">
        <v>377</v>
      </c>
      <c r="M2676" s="6" t="s">
        <v>42</v>
      </c>
      <c r="N2676" s="6" t="s">
        <v>36</v>
      </c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</row>
    <row r="2677" spans="2:32" ht="30" customHeight="1">
      <c r="B2677" s="16">
        <v>2676</v>
      </c>
      <c r="C2677" s="12">
        <v>912164</v>
      </c>
      <c r="D2677" s="22">
        <v>61103099000</v>
      </c>
      <c r="E2677" s="23" t="s">
        <v>709</v>
      </c>
      <c r="F2677" s="29" t="s">
        <v>328</v>
      </c>
      <c r="G2677" s="7" t="s">
        <v>20</v>
      </c>
      <c r="H2677" s="7">
        <v>356</v>
      </c>
      <c r="I2677" s="7">
        <v>356</v>
      </c>
      <c r="J2677" s="6">
        <f t="shared" si="42"/>
        <v>0.35599999999999998</v>
      </c>
      <c r="K2677" s="7">
        <v>1</v>
      </c>
      <c r="L2677" s="7" t="s">
        <v>377</v>
      </c>
      <c r="M2677" s="6" t="s">
        <v>42</v>
      </c>
      <c r="N2677" s="6" t="s">
        <v>36</v>
      </c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</row>
    <row r="2678" spans="2:32" ht="45" customHeight="1">
      <c r="B2678" s="16">
        <v>2677</v>
      </c>
      <c r="C2678" s="12">
        <v>911799</v>
      </c>
      <c r="D2678" s="22">
        <v>61045200000</v>
      </c>
      <c r="E2678" s="23" t="s">
        <v>639</v>
      </c>
      <c r="F2678" s="32" t="s">
        <v>50</v>
      </c>
      <c r="G2678" s="13" t="s">
        <v>20</v>
      </c>
      <c r="H2678" s="13">
        <v>182</v>
      </c>
      <c r="I2678" s="13">
        <v>182</v>
      </c>
      <c r="J2678" s="6">
        <f t="shared" si="42"/>
        <v>0.182</v>
      </c>
      <c r="K2678" s="13">
        <v>1</v>
      </c>
      <c r="L2678" s="13" t="s">
        <v>377</v>
      </c>
      <c r="M2678" s="6" t="s">
        <v>67</v>
      </c>
      <c r="N2678" s="6" t="s">
        <v>25</v>
      </c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</row>
    <row r="2679" spans="2:32" ht="45" customHeight="1">
      <c r="B2679" s="16">
        <v>2678</v>
      </c>
      <c r="C2679" s="12">
        <v>911433</v>
      </c>
      <c r="D2679" s="22">
        <v>61045200000</v>
      </c>
      <c r="E2679" s="23" t="s">
        <v>639</v>
      </c>
      <c r="F2679" s="29" t="s">
        <v>50</v>
      </c>
      <c r="G2679" s="7" t="s">
        <v>20</v>
      </c>
      <c r="H2679" s="7">
        <v>166</v>
      </c>
      <c r="I2679" s="7">
        <v>166</v>
      </c>
      <c r="J2679" s="6">
        <f t="shared" si="42"/>
        <v>0.16600000000000001</v>
      </c>
      <c r="K2679" s="7">
        <v>1</v>
      </c>
      <c r="L2679" s="7" t="s">
        <v>377</v>
      </c>
      <c r="M2679" s="6" t="s">
        <v>67</v>
      </c>
      <c r="N2679" s="6" t="s">
        <v>25</v>
      </c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</row>
    <row r="2680" spans="2:32" ht="30" customHeight="1">
      <c r="B2680" s="16">
        <v>2679</v>
      </c>
      <c r="C2680" s="12">
        <v>911068</v>
      </c>
      <c r="D2680" s="22">
        <v>61091000000</v>
      </c>
      <c r="E2680" s="23" t="s">
        <v>500</v>
      </c>
      <c r="F2680" s="32" t="s">
        <v>46</v>
      </c>
      <c r="G2680" s="13" t="s">
        <v>20</v>
      </c>
      <c r="H2680" s="13">
        <v>150</v>
      </c>
      <c r="I2680" s="13">
        <v>150</v>
      </c>
      <c r="J2680" s="6">
        <f t="shared" si="42"/>
        <v>0.15</v>
      </c>
      <c r="K2680" s="13">
        <v>1</v>
      </c>
      <c r="L2680" s="13" t="s">
        <v>377</v>
      </c>
      <c r="M2680" s="6" t="s">
        <v>317</v>
      </c>
      <c r="N2680" s="6" t="s">
        <v>416</v>
      </c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</row>
    <row r="2681" spans="2:32" ht="45" customHeight="1">
      <c r="B2681" s="16">
        <v>2680</v>
      </c>
      <c r="C2681" s="12">
        <v>910703</v>
      </c>
      <c r="D2681" s="22">
        <v>61044300000</v>
      </c>
      <c r="E2681" s="23" t="s">
        <v>541</v>
      </c>
      <c r="F2681" s="29" t="s">
        <v>64</v>
      </c>
      <c r="G2681" s="7" t="s">
        <v>20</v>
      </c>
      <c r="H2681" s="7">
        <v>570</v>
      </c>
      <c r="I2681" s="7">
        <v>570</v>
      </c>
      <c r="J2681" s="6">
        <f t="shared" si="42"/>
        <v>0.56999999999999995</v>
      </c>
      <c r="K2681" s="7">
        <v>1</v>
      </c>
      <c r="L2681" s="7" t="s">
        <v>377</v>
      </c>
      <c r="M2681" s="6" t="s">
        <v>42</v>
      </c>
      <c r="N2681" s="6" t="s">
        <v>36</v>
      </c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</row>
    <row r="2682" spans="2:32" ht="45" customHeight="1">
      <c r="B2682" s="16">
        <v>2681</v>
      </c>
      <c r="C2682" s="12">
        <v>910338</v>
      </c>
      <c r="D2682" s="22">
        <v>61099020000</v>
      </c>
      <c r="E2682" s="23" t="s">
        <v>604</v>
      </c>
      <c r="F2682" s="32" t="s">
        <v>379</v>
      </c>
      <c r="G2682" s="13" t="s">
        <v>20</v>
      </c>
      <c r="H2682" s="13">
        <v>114</v>
      </c>
      <c r="I2682" s="13">
        <v>114</v>
      </c>
      <c r="J2682" s="6">
        <f t="shared" si="42"/>
        <v>0.114</v>
      </c>
      <c r="K2682" s="13">
        <v>1</v>
      </c>
      <c r="L2682" s="13" t="s">
        <v>377</v>
      </c>
      <c r="M2682" s="6" t="s">
        <v>42</v>
      </c>
      <c r="N2682" s="6" t="s">
        <v>36</v>
      </c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</row>
    <row r="2683" spans="2:32" ht="45" customHeight="1">
      <c r="B2683" s="16">
        <v>2682</v>
      </c>
      <c r="C2683" s="12">
        <v>909972</v>
      </c>
      <c r="D2683" s="22">
        <v>61044300000</v>
      </c>
      <c r="E2683" s="23" t="s">
        <v>541</v>
      </c>
      <c r="F2683" s="29" t="s">
        <v>64</v>
      </c>
      <c r="G2683" s="7" t="s">
        <v>20</v>
      </c>
      <c r="H2683" s="7">
        <v>360</v>
      </c>
      <c r="I2683" s="7">
        <v>360</v>
      </c>
      <c r="J2683" s="6">
        <f t="shared" si="42"/>
        <v>0.36</v>
      </c>
      <c r="K2683" s="7">
        <v>1</v>
      </c>
      <c r="L2683" s="7" t="s">
        <v>377</v>
      </c>
      <c r="M2683" s="6" t="s">
        <v>42</v>
      </c>
      <c r="N2683" s="6" t="s">
        <v>36</v>
      </c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</row>
    <row r="2684" spans="2:32" ht="30" customHeight="1">
      <c r="B2684" s="16">
        <v>2683</v>
      </c>
      <c r="C2684" s="12">
        <v>908877</v>
      </c>
      <c r="D2684" s="22">
        <v>61103099000</v>
      </c>
      <c r="E2684" s="23" t="s">
        <v>709</v>
      </c>
      <c r="F2684" s="32" t="s">
        <v>328</v>
      </c>
      <c r="G2684" s="13" t="s">
        <v>20</v>
      </c>
      <c r="H2684" s="13">
        <v>234</v>
      </c>
      <c r="I2684" s="13">
        <v>234</v>
      </c>
      <c r="J2684" s="6">
        <f t="shared" si="42"/>
        <v>0.23400000000000001</v>
      </c>
      <c r="K2684" s="13">
        <v>1</v>
      </c>
      <c r="L2684" s="13" t="s">
        <v>377</v>
      </c>
      <c r="M2684" s="6" t="s">
        <v>42</v>
      </c>
      <c r="N2684" s="6" t="s">
        <v>36</v>
      </c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</row>
    <row r="2685" spans="2:32" ht="30" customHeight="1">
      <c r="B2685" s="16">
        <v>2684</v>
      </c>
      <c r="C2685" s="12">
        <v>908511</v>
      </c>
      <c r="D2685" s="22">
        <v>62143000000</v>
      </c>
      <c r="E2685" s="23" t="s">
        <v>674</v>
      </c>
      <c r="F2685" s="29" t="s">
        <v>314</v>
      </c>
      <c r="G2685" s="7" t="s">
        <v>20</v>
      </c>
      <c r="H2685" s="71">
        <v>166</v>
      </c>
      <c r="I2685" s="6">
        <v>156</v>
      </c>
      <c r="J2685" s="6">
        <f t="shared" si="42"/>
        <v>0.156</v>
      </c>
      <c r="K2685" s="7">
        <v>1</v>
      </c>
      <c r="L2685" s="7" t="s">
        <v>377</v>
      </c>
      <c r="M2685" s="6" t="s">
        <v>42</v>
      </c>
      <c r="N2685" s="6" t="s">
        <v>36</v>
      </c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</row>
    <row r="2686" spans="2:32" ht="45" customHeight="1">
      <c r="B2686" s="16">
        <v>2685</v>
      </c>
      <c r="C2686" s="12">
        <v>909607</v>
      </c>
      <c r="D2686" s="22">
        <v>62046990000</v>
      </c>
      <c r="E2686" s="23" t="s">
        <v>598</v>
      </c>
      <c r="F2686" s="32" t="s">
        <v>22</v>
      </c>
      <c r="G2686" s="13" t="s">
        <v>20</v>
      </c>
      <c r="H2686" s="13">
        <v>376</v>
      </c>
      <c r="I2686" s="13">
        <v>376</v>
      </c>
      <c r="J2686" s="6">
        <f t="shared" si="42"/>
        <v>0.376</v>
      </c>
      <c r="K2686" s="13">
        <v>1</v>
      </c>
      <c r="L2686" s="13" t="s">
        <v>377</v>
      </c>
      <c r="M2686" s="6" t="s">
        <v>42</v>
      </c>
      <c r="N2686" s="6" t="s">
        <v>149</v>
      </c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</row>
    <row r="2687" spans="2:32" ht="45" customHeight="1">
      <c r="B2687" s="16">
        <v>2686</v>
      </c>
      <c r="C2687" s="12">
        <v>920930</v>
      </c>
      <c r="D2687" s="22">
        <v>61044200000</v>
      </c>
      <c r="E2687" s="23" t="s">
        <v>506</v>
      </c>
      <c r="F2687" s="32" t="s">
        <v>64</v>
      </c>
      <c r="G2687" s="13" t="s">
        <v>20</v>
      </c>
      <c r="H2687" s="13">
        <v>258</v>
      </c>
      <c r="I2687" s="13">
        <v>258</v>
      </c>
      <c r="J2687" s="6">
        <f t="shared" si="42"/>
        <v>0.25800000000000001</v>
      </c>
      <c r="K2687" s="13">
        <v>1</v>
      </c>
      <c r="L2687" s="13" t="s">
        <v>377</v>
      </c>
      <c r="M2687" s="6" t="s">
        <v>42</v>
      </c>
      <c r="N2687" s="6" t="s">
        <v>25</v>
      </c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</row>
    <row r="2688" spans="2:32" ht="45" customHeight="1">
      <c r="B2688" s="16">
        <v>2687</v>
      </c>
      <c r="C2688" s="12">
        <v>920565</v>
      </c>
      <c r="D2688" s="22">
        <v>61044200000</v>
      </c>
      <c r="E2688" s="23" t="s">
        <v>506</v>
      </c>
      <c r="F2688" s="29" t="s">
        <v>64</v>
      </c>
      <c r="G2688" s="7" t="s">
        <v>20</v>
      </c>
      <c r="H2688" s="7">
        <v>222</v>
      </c>
      <c r="I2688" s="7">
        <v>222</v>
      </c>
      <c r="J2688" s="6">
        <f t="shared" si="42"/>
        <v>0.222</v>
      </c>
      <c r="K2688" s="7">
        <v>1</v>
      </c>
      <c r="L2688" s="7" t="s">
        <v>377</v>
      </c>
      <c r="M2688" s="6" t="s">
        <v>42</v>
      </c>
      <c r="N2688" s="6" t="s">
        <v>25</v>
      </c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</row>
    <row r="2689" spans="2:32" ht="45" customHeight="1">
      <c r="B2689" s="16">
        <v>2688</v>
      </c>
      <c r="C2689" s="12">
        <v>920199</v>
      </c>
      <c r="D2689" s="22">
        <v>61046900090</v>
      </c>
      <c r="E2689" s="23" t="s">
        <v>613</v>
      </c>
      <c r="F2689" s="32" t="s">
        <v>69</v>
      </c>
      <c r="G2689" s="13" t="s">
        <v>20</v>
      </c>
      <c r="H2689" s="13">
        <v>144</v>
      </c>
      <c r="I2689" s="13">
        <v>144</v>
      </c>
      <c r="J2689" s="6">
        <f t="shared" si="42"/>
        <v>0.14399999999999999</v>
      </c>
      <c r="K2689" s="13">
        <v>1</v>
      </c>
      <c r="L2689" s="13" t="s">
        <v>377</v>
      </c>
      <c r="M2689" s="6" t="s">
        <v>42</v>
      </c>
      <c r="N2689" s="6" t="s">
        <v>180</v>
      </c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</row>
    <row r="2690" spans="2:32" ht="60" customHeight="1">
      <c r="B2690" s="16">
        <v>2689</v>
      </c>
      <c r="C2690" s="12">
        <v>921295</v>
      </c>
      <c r="D2690" s="22">
        <v>61044900000</v>
      </c>
      <c r="E2690" s="23" t="s">
        <v>590</v>
      </c>
      <c r="F2690" s="29" t="s">
        <v>64</v>
      </c>
      <c r="G2690" s="7" t="s">
        <v>20</v>
      </c>
      <c r="H2690" s="7">
        <v>326</v>
      </c>
      <c r="I2690" s="7">
        <v>326</v>
      </c>
      <c r="J2690" s="6">
        <f t="shared" si="42"/>
        <v>0.32600000000000001</v>
      </c>
      <c r="K2690" s="7">
        <v>1</v>
      </c>
      <c r="L2690" s="7" t="s">
        <v>377</v>
      </c>
      <c r="M2690" s="6" t="s">
        <v>67</v>
      </c>
      <c r="N2690" s="6" t="s">
        <v>149</v>
      </c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</row>
    <row r="2691" spans="2:32" ht="30" customHeight="1">
      <c r="B2691" s="16">
        <v>2690</v>
      </c>
      <c r="C2691" s="12">
        <v>916547</v>
      </c>
      <c r="D2691" s="22">
        <v>61043300000</v>
      </c>
      <c r="E2691" s="23" t="s">
        <v>569</v>
      </c>
      <c r="F2691" s="32" t="s">
        <v>154</v>
      </c>
      <c r="G2691" s="13" t="s">
        <v>20</v>
      </c>
      <c r="H2691" s="13">
        <v>550</v>
      </c>
      <c r="I2691" s="13">
        <v>550</v>
      </c>
      <c r="J2691" s="6">
        <f t="shared" si="42"/>
        <v>0.55000000000000004</v>
      </c>
      <c r="K2691" s="13">
        <v>1</v>
      </c>
      <c r="L2691" s="13" t="s">
        <v>377</v>
      </c>
      <c r="M2691" s="6" t="s">
        <v>42</v>
      </c>
      <c r="N2691" s="6" t="s">
        <v>36</v>
      </c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</row>
    <row r="2692" spans="2:32" ht="45" customHeight="1">
      <c r="B2692" s="16">
        <v>2691</v>
      </c>
      <c r="C2692" s="12">
        <v>921660</v>
      </c>
      <c r="D2692" s="22">
        <v>61044300000</v>
      </c>
      <c r="E2692" s="23" t="s">
        <v>541</v>
      </c>
      <c r="F2692" s="29" t="s">
        <v>64</v>
      </c>
      <c r="G2692" s="7" t="s">
        <v>20</v>
      </c>
      <c r="H2692" s="7">
        <v>350</v>
      </c>
      <c r="I2692" s="7">
        <v>350</v>
      </c>
      <c r="J2692" s="6">
        <f t="shared" si="42"/>
        <v>0.35</v>
      </c>
      <c r="K2692" s="7">
        <v>1</v>
      </c>
      <c r="L2692" s="7" t="s">
        <v>377</v>
      </c>
      <c r="M2692" s="6" t="s">
        <v>42</v>
      </c>
      <c r="N2692" s="6" t="s">
        <v>36</v>
      </c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</row>
    <row r="2693" spans="2:32" ht="45" customHeight="1">
      <c r="B2693" s="16">
        <v>2692</v>
      </c>
      <c r="C2693" s="12">
        <v>916182</v>
      </c>
      <c r="D2693" s="22">
        <v>61044300000</v>
      </c>
      <c r="E2693" s="23" t="s">
        <v>541</v>
      </c>
      <c r="F2693" s="32" t="s">
        <v>64</v>
      </c>
      <c r="G2693" s="13" t="s">
        <v>20</v>
      </c>
      <c r="H2693" s="13">
        <v>436</v>
      </c>
      <c r="I2693" s="13">
        <v>436</v>
      </c>
      <c r="J2693" s="6">
        <f t="shared" si="42"/>
        <v>0.436</v>
      </c>
      <c r="K2693" s="13">
        <v>1</v>
      </c>
      <c r="L2693" s="13" t="s">
        <v>377</v>
      </c>
      <c r="M2693" s="6" t="s">
        <v>42</v>
      </c>
      <c r="N2693" s="6" t="s">
        <v>36</v>
      </c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</row>
    <row r="2694" spans="2:32" ht="45" customHeight="1">
      <c r="B2694" s="16">
        <v>2693</v>
      </c>
      <c r="C2694" s="12">
        <v>915816</v>
      </c>
      <c r="D2694" s="22">
        <v>61044300000</v>
      </c>
      <c r="E2694" s="23" t="s">
        <v>541</v>
      </c>
      <c r="F2694" s="29" t="s">
        <v>64</v>
      </c>
      <c r="G2694" s="7" t="s">
        <v>20</v>
      </c>
      <c r="H2694" s="7">
        <v>382</v>
      </c>
      <c r="I2694" s="7">
        <v>382</v>
      </c>
      <c r="J2694" s="6">
        <f t="shared" si="42"/>
        <v>0.38200000000000001</v>
      </c>
      <c r="K2694" s="7">
        <v>1</v>
      </c>
      <c r="L2694" s="7" t="s">
        <v>377</v>
      </c>
      <c r="M2694" s="6" t="s">
        <v>42</v>
      </c>
      <c r="N2694" s="6" t="s">
        <v>36</v>
      </c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</row>
    <row r="2695" spans="2:32" ht="45" customHeight="1">
      <c r="B2695" s="16">
        <v>2694</v>
      </c>
      <c r="C2695" s="12">
        <v>919834</v>
      </c>
      <c r="D2695" s="22">
        <v>61044200000</v>
      </c>
      <c r="E2695" s="23" t="s">
        <v>506</v>
      </c>
      <c r="F2695" s="32" t="s">
        <v>64</v>
      </c>
      <c r="G2695" s="13" t="s">
        <v>20</v>
      </c>
      <c r="H2695" s="13">
        <v>342</v>
      </c>
      <c r="I2695" s="13">
        <v>342</v>
      </c>
      <c r="J2695" s="6">
        <f t="shared" si="42"/>
        <v>0.34200000000000003</v>
      </c>
      <c r="K2695" s="13">
        <v>1</v>
      </c>
      <c r="L2695" s="13" t="s">
        <v>377</v>
      </c>
      <c r="M2695" s="6" t="s">
        <v>42</v>
      </c>
      <c r="N2695" s="6" t="s">
        <v>25</v>
      </c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</row>
    <row r="2696" spans="2:32" ht="45" customHeight="1">
      <c r="B2696" s="16">
        <v>2695</v>
      </c>
      <c r="C2696" s="12">
        <v>919469</v>
      </c>
      <c r="D2696" s="22">
        <v>61099020000</v>
      </c>
      <c r="E2696" s="23" t="s">
        <v>604</v>
      </c>
      <c r="F2696" s="29" t="s">
        <v>379</v>
      </c>
      <c r="G2696" s="7" t="s">
        <v>20</v>
      </c>
      <c r="H2696" s="7">
        <v>332</v>
      </c>
      <c r="I2696" s="7">
        <v>332</v>
      </c>
      <c r="J2696" s="6">
        <f t="shared" si="42"/>
        <v>0.33200000000000002</v>
      </c>
      <c r="K2696" s="7">
        <v>1</v>
      </c>
      <c r="L2696" s="7" t="s">
        <v>377</v>
      </c>
      <c r="M2696" s="6" t="s">
        <v>42</v>
      </c>
      <c r="N2696" s="6" t="s">
        <v>36</v>
      </c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</row>
    <row r="2697" spans="2:32" ht="30" customHeight="1">
      <c r="B2697" s="16">
        <v>2696</v>
      </c>
      <c r="C2697" s="12">
        <v>915451</v>
      </c>
      <c r="D2697" s="22">
        <v>62046318000</v>
      </c>
      <c r="E2697" s="23" t="s">
        <v>511</v>
      </c>
      <c r="F2697" s="32" t="s">
        <v>22</v>
      </c>
      <c r="G2697" s="13" t="s">
        <v>20</v>
      </c>
      <c r="H2697" s="13">
        <v>170</v>
      </c>
      <c r="I2697" s="13">
        <v>170</v>
      </c>
      <c r="J2697" s="6">
        <f t="shared" si="42"/>
        <v>0.17</v>
      </c>
      <c r="K2697" s="13">
        <v>1</v>
      </c>
      <c r="L2697" s="13" t="s">
        <v>377</v>
      </c>
      <c r="M2697" s="6" t="s">
        <v>67</v>
      </c>
      <c r="N2697" s="6" t="s">
        <v>170</v>
      </c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</row>
    <row r="2698" spans="2:32" ht="45" customHeight="1">
      <c r="B2698" s="16">
        <v>2697</v>
      </c>
      <c r="C2698" s="12">
        <v>914721</v>
      </c>
      <c r="D2698" s="22">
        <v>61044300000</v>
      </c>
      <c r="E2698" s="23" t="s">
        <v>541</v>
      </c>
      <c r="F2698" s="29" t="s">
        <v>64</v>
      </c>
      <c r="G2698" s="7" t="s">
        <v>20</v>
      </c>
      <c r="H2698" s="7">
        <v>188</v>
      </c>
      <c r="I2698" s="7">
        <v>188</v>
      </c>
      <c r="J2698" s="6">
        <f t="shared" si="42"/>
        <v>0.188</v>
      </c>
      <c r="K2698" s="7">
        <v>1</v>
      </c>
      <c r="L2698" s="7" t="s">
        <v>377</v>
      </c>
      <c r="M2698" s="6" t="s">
        <v>42</v>
      </c>
      <c r="N2698" s="6" t="s">
        <v>36</v>
      </c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</row>
    <row r="2699" spans="2:32" ht="45" customHeight="1">
      <c r="B2699" s="16">
        <v>2698</v>
      </c>
      <c r="C2699" s="12">
        <v>915086</v>
      </c>
      <c r="D2699" s="22">
        <v>61109090000</v>
      </c>
      <c r="E2699" s="23" t="s">
        <v>618</v>
      </c>
      <c r="F2699" s="32" t="s">
        <v>155</v>
      </c>
      <c r="G2699" s="13" t="s">
        <v>20</v>
      </c>
      <c r="H2699" s="13">
        <v>158</v>
      </c>
      <c r="I2699" s="13">
        <v>158</v>
      </c>
      <c r="J2699" s="6">
        <f t="shared" si="42"/>
        <v>0.158</v>
      </c>
      <c r="K2699" s="13">
        <v>1</v>
      </c>
      <c r="L2699" s="13" t="s">
        <v>377</v>
      </c>
      <c r="M2699" s="6" t="s">
        <v>67</v>
      </c>
      <c r="N2699" s="6" t="s">
        <v>149</v>
      </c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</row>
    <row r="2700" spans="2:32" ht="45" customHeight="1">
      <c r="B2700" s="16">
        <v>2699</v>
      </c>
      <c r="C2700" s="12">
        <v>914355</v>
      </c>
      <c r="D2700" s="22">
        <v>61099020000</v>
      </c>
      <c r="E2700" s="23" t="s">
        <v>604</v>
      </c>
      <c r="F2700" s="29" t="s">
        <v>379</v>
      </c>
      <c r="G2700" s="7" t="s">
        <v>20</v>
      </c>
      <c r="H2700" s="7">
        <v>92</v>
      </c>
      <c r="I2700" s="7">
        <v>92</v>
      </c>
      <c r="J2700" s="6">
        <f t="shared" si="42"/>
        <v>9.1999999999999998E-2</v>
      </c>
      <c r="K2700" s="7">
        <v>1</v>
      </c>
      <c r="L2700" s="7" t="s">
        <v>377</v>
      </c>
      <c r="M2700" s="6" t="s">
        <v>42</v>
      </c>
      <c r="N2700" s="6" t="s">
        <v>36</v>
      </c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</row>
    <row r="2701" spans="2:32" ht="45" customHeight="1">
      <c r="B2701" s="16">
        <v>2700</v>
      </c>
      <c r="C2701" s="12">
        <v>913990</v>
      </c>
      <c r="D2701" s="22">
        <v>61099020000</v>
      </c>
      <c r="E2701" s="23" t="s">
        <v>604</v>
      </c>
      <c r="F2701" s="32" t="s">
        <v>379</v>
      </c>
      <c r="G2701" s="13" t="s">
        <v>20</v>
      </c>
      <c r="H2701" s="13">
        <v>214</v>
      </c>
      <c r="I2701" s="13">
        <v>214</v>
      </c>
      <c r="J2701" s="6">
        <f t="shared" si="42"/>
        <v>0.214</v>
      </c>
      <c r="K2701" s="13">
        <v>1</v>
      </c>
      <c r="L2701" s="13" t="s">
        <v>377</v>
      </c>
      <c r="M2701" s="6" t="s">
        <v>42</v>
      </c>
      <c r="N2701" s="6" t="s">
        <v>36</v>
      </c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</row>
    <row r="2702" spans="2:32" ht="39" customHeight="1">
      <c r="B2702" s="16">
        <v>2701</v>
      </c>
      <c r="C2702" s="15">
        <v>40000001114</v>
      </c>
      <c r="D2702" s="19">
        <v>64041990000</v>
      </c>
      <c r="E2702" s="35" t="s">
        <v>483</v>
      </c>
      <c r="F2702" s="27" t="s">
        <v>132</v>
      </c>
      <c r="G2702" s="6" t="s">
        <v>20</v>
      </c>
      <c r="H2702" s="6">
        <v>420</v>
      </c>
      <c r="I2702" s="6">
        <v>420</v>
      </c>
      <c r="J2702" s="6">
        <f t="shared" si="42"/>
        <v>0.42</v>
      </c>
      <c r="K2702" s="13">
        <v>1</v>
      </c>
      <c r="L2702" s="6" t="s">
        <v>417</v>
      </c>
      <c r="M2702" s="6" t="s">
        <v>418</v>
      </c>
      <c r="N2702" s="6" t="s">
        <v>419</v>
      </c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</row>
    <row r="2703" spans="2:32" ht="30" customHeight="1">
      <c r="B2703" s="16">
        <v>2702</v>
      </c>
      <c r="C2703" s="15">
        <v>60000000483</v>
      </c>
      <c r="D2703" s="22">
        <v>62046318000</v>
      </c>
      <c r="E2703" s="23" t="s">
        <v>511</v>
      </c>
      <c r="F2703" s="27" t="s">
        <v>420</v>
      </c>
      <c r="G2703" s="6" t="s">
        <v>20</v>
      </c>
      <c r="H2703" s="6">
        <v>210</v>
      </c>
      <c r="I2703" s="6">
        <v>210</v>
      </c>
      <c r="J2703" s="6">
        <f t="shared" si="42"/>
        <v>0.21</v>
      </c>
      <c r="K2703" s="13">
        <v>1</v>
      </c>
      <c r="L2703" s="6" t="s">
        <v>194</v>
      </c>
      <c r="M2703" s="6" t="s">
        <v>421</v>
      </c>
      <c r="N2703" s="6" t="s">
        <v>422</v>
      </c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</row>
    <row r="2704" spans="2:32" ht="26.25" customHeight="1">
      <c r="B2704" s="16">
        <v>2703</v>
      </c>
      <c r="C2704" s="15">
        <v>60000000484</v>
      </c>
      <c r="D2704" s="16">
        <v>42022210000</v>
      </c>
      <c r="E2704" s="37" t="s">
        <v>596</v>
      </c>
      <c r="F2704" s="27" t="s">
        <v>423</v>
      </c>
      <c r="G2704" s="6" t="s">
        <v>20</v>
      </c>
      <c r="H2704" s="6">
        <v>248</v>
      </c>
      <c r="I2704" s="6">
        <v>248</v>
      </c>
      <c r="J2704" s="6">
        <f t="shared" si="42"/>
        <v>0.248</v>
      </c>
      <c r="K2704" s="13">
        <v>1</v>
      </c>
      <c r="L2704" s="6" t="s">
        <v>194</v>
      </c>
      <c r="M2704" s="6" t="s">
        <v>424</v>
      </c>
      <c r="N2704" s="6" t="s">
        <v>425</v>
      </c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</row>
    <row r="2705" spans="2:32" ht="45" customHeight="1">
      <c r="B2705" s="16">
        <v>2704</v>
      </c>
      <c r="C2705" s="15">
        <v>60000000485</v>
      </c>
      <c r="D2705" s="22">
        <v>61044300000</v>
      </c>
      <c r="E2705" s="23" t="s">
        <v>541</v>
      </c>
      <c r="F2705" s="27" t="s">
        <v>426</v>
      </c>
      <c r="G2705" s="6" t="s">
        <v>20</v>
      </c>
      <c r="H2705" s="6">
        <v>154</v>
      </c>
      <c r="I2705" s="6">
        <v>154</v>
      </c>
      <c r="J2705" s="6">
        <f t="shared" si="42"/>
        <v>0.154</v>
      </c>
      <c r="K2705" s="13">
        <v>1</v>
      </c>
      <c r="L2705" s="6" t="s">
        <v>194</v>
      </c>
      <c r="M2705" s="6" t="s">
        <v>427</v>
      </c>
      <c r="N2705" s="6" t="s">
        <v>422</v>
      </c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</row>
    <row r="2706" spans="2:32" ht="45" customHeight="1">
      <c r="B2706" s="16">
        <v>2705</v>
      </c>
      <c r="C2706" s="15">
        <v>60000000486</v>
      </c>
      <c r="D2706" s="22">
        <v>61044300000</v>
      </c>
      <c r="E2706" s="23" t="s">
        <v>541</v>
      </c>
      <c r="F2706" s="27" t="s">
        <v>426</v>
      </c>
      <c r="G2706" s="6" t="s">
        <v>20</v>
      </c>
      <c r="H2706" s="6">
        <v>228</v>
      </c>
      <c r="I2706" s="6">
        <v>228</v>
      </c>
      <c r="J2706" s="6">
        <f t="shared" si="42"/>
        <v>0.22800000000000001</v>
      </c>
      <c r="K2706" s="13">
        <v>1</v>
      </c>
      <c r="L2706" s="6" t="s">
        <v>194</v>
      </c>
      <c r="M2706" s="6" t="s">
        <v>428</v>
      </c>
      <c r="N2706" s="6" t="s">
        <v>425</v>
      </c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</row>
    <row r="2707" spans="2:32" ht="45" customHeight="1">
      <c r="B2707" s="16">
        <v>2706</v>
      </c>
      <c r="C2707" s="15">
        <v>60000000487</v>
      </c>
      <c r="D2707" s="22">
        <v>61044300000</v>
      </c>
      <c r="E2707" s="23" t="s">
        <v>541</v>
      </c>
      <c r="F2707" s="27" t="s">
        <v>426</v>
      </c>
      <c r="G2707" s="6" t="s">
        <v>20</v>
      </c>
      <c r="H2707" s="6">
        <v>220</v>
      </c>
      <c r="I2707" s="6">
        <v>220</v>
      </c>
      <c r="J2707" s="6">
        <f t="shared" si="42"/>
        <v>0.22</v>
      </c>
      <c r="K2707" s="13">
        <v>1</v>
      </c>
      <c r="L2707" s="6" t="s">
        <v>194</v>
      </c>
      <c r="M2707" s="6" t="s">
        <v>428</v>
      </c>
      <c r="N2707" s="6" t="s">
        <v>425</v>
      </c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</row>
    <row r="2708" spans="2:32" ht="45" customHeight="1">
      <c r="B2708" s="16">
        <v>2707</v>
      </c>
      <c r="C2708" s="15">
        <v>60000000488</v>
      </c>
      <c r="D2708" s="22">
        <v>61044300000</v>
      </c>
      <c r="E2708" s="23" t="s">
        <v>541</v>
      </c>
      <c r="F2708" s="27" t="s">
        <v>426</v>
      </c>
      <c r="G2708" s="6" t="s">
        <v>20</v>
      </c>
      <c r="H2708" s="6">
        <v>262</v>
      </c>
      <c r="I2708" s="6">
        <v>262</v>
      </c>
      <c r="J2708" s="6">
        <f t="shared" si="42"/>
        <v>0.26200000000000001</v>
      </c>
      <c r="K2708" s="13">
        <v>1</v>
      </c>
      <c r="L2708" s="6" t="s">
        <v>194</v>
      </c>
      <c r="M2708" s="73" t="s">
        <v>509</v>
      </c>
      <c r="N2708" s="6" t="s">
        <v>425</v>
      </c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</row>
    <row r="2709" spans="2:32" ht="45" customHeight="1">
      <c r="B2709" s="16">
        <v>2708</v>
      </c>
      <c r="C2709" s="15">
        <v>60000000490</v>
      </c>
      <c r="D2709" s="22">
        <v>61083900000</v>
      </c>
      <c r="E2709" s="23" t="s">
        <v>787</v>
      </c>
      <c r="F2709" s="27" t="s">
        <v>430</v>
      </c>
      <c r="G2709" s="6" t="s">
        <v>20</v>
      </c>
      <c r="H2709" s="6">
        <v>476</v>
      </c>
      <c r="I2709" s="6">
        <v>476</v>
      </c>
      <c r="J2709" s="6">
        <f t="shared" si="42"/>
        <v>0.47599999999999998</v>
      </c>
      <c r="K2709" s="13">
        <v>1</v>
      </c>
      <c r="L2709" s="6" t="s">
        <v>194</v>
      </c>
      <c r="M2709" s="6" t="s">
        <v>18</v>
      </c>
      <c r="N2709" s="6" t="s">
        <v>431</v>
      </c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</row>
    <row r="2710" spans="2:32" ht="45" customHeight="1">
      <c r="B2710" s="16">
        <v>2709</v>
      </c>
      <c r="C2710" s="15">
        <v>60000000492</v>
      </c>
      <c r="D2710" s="22">
        <v>61044300000</v>
      </c>
      <c r="E2710" s="23" t="s">
        <v>541</v>
      </c>
      <c r="F2710" s="27" t="s">
        <v>426</v>
      </c>
      <c r="G2710" s="6" t="s">
        <v>20</v>
      </c>
      <c r="H2710" s="6">
        <v>542</v>
      </c>
      <c r="I2710" s="6">
        <v>542</v>
      </c>
      <c r="J2710" s="6">
        <f t="shared" si="42"/>
        <v>0.54200000000000004</v>
      </c>
      <c r="K2710" s="13">
        <v>1</v>
      </c>
      <c r="L2710" s="6" t="s">
        <v>194</v>
      </c>
      <c r="M2710" s="6" t="s">
        <v>18</v>
      </c>
      <c r="N2710" s="6" t="s">
        <v>425</v>
      </c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</row>
    <row r="2711" spans="2:32" ht="60" customHeight="1">
      <c r="B2711" s="16">
        <v>2710</v>
      </c>
      <c r="C2711" s="15">
        <v>60000000493</v>
      </c>
      <c r="D2711" s="22">
        <v>61044900000</v>
      </c>
      <c r="E2711" s="23" t="s">
        <v>590</v>
      </c>
      <c r="F2711" s="27" t="s">
        <v>426</v>
      </c>
      <c r="G2711" s="6" t="s">
        <v>20</v>
      </c>
      <c r="H2711" s="6">
        <v>214</v>
      </c>
      <c r="I2711" s="6">
        <v>214</v>
      </c>
      <c r="J2711" s="6">
        <f t="shared" si="42"/>
        <v>0.214</v>
      </c>
      <c r="K2711" s="13">
        <v>1</v>
      </c>
      <c r="L2711" s="6" t="s">
        <v>194</v>
      </c>
      <c r="M2711" s="6" t="s">
        <v>428</v>
      </c>
      <c r="N2711" s="6" t="s">
        <v>431</v>
      </c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</row>
    <row r="2712" spans="2:32" ht="45" customHeight="1">
      <c r="B2712" s="16">
        <v>2711</v>
      </c>
      <c r="C2712" s="15">
        <v>60000000494</v>
      </c>
      <c r="D2712" s="22">
        <v>61044200000</v>
      </c>
      <c r="E2712" s="23" t="s">
        <v>506</v>
      </c>
      <c r="F2712" s="27" t="s">
        <v>426</v>
      </c>
      <c r="G2712" s="6" t="s">
        <v>20</v>
      </c>
      <c r="H2712" s="6">
        <v>332</v>
      </c>
      <c r="I2712" s="6">
        <v>332</v>
      </c>
      <c r="J2712" s="6">
        <f t="shared" si="42"/>
        <v>0.33200000000000002</v>
      </c>
      <c r="K2712" s="13">
        <v>1</v>
      </c>
      <c r="L2712" s="6" t="s">
        <v>194</v>
      </c>
      <c r="M2712" s="6" t="s">
        <v>428</v>
      </c>
      <c r="N2712" s="6" t="s">
        <v>432</v>
      </c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</row>
    <row r="2713" spans="2:32" ht="45" customHeight="1">
      <c r="B2713" s="16">
        <v>2712</v>
      </c>
      <c r="C2713" s="15">
        <v>60000000495</v>
      </c>
      <c r="D2713" s="22">
        <v>61044300000</v>
      </c>
      <c r="E2713" s="23" t="s">
        <v>541</v>
      </c>
      <c r="F2713" s="27" t="s">
        <v>426</v>
      </c>
      <c r="G2713" s="6" t="s">
        <v>20</v>
      </c>
      <c r="H2713" s="6">
        <v>220</v>
      </c>
      <c r="I2713" s="6">
        <v>220</v>
      </c>
      <c r="J2713" s="6">
        <f t="shared" si="42"/>
        <v>0.22</v>
      </c>
      <c r="K2713" s="13">
        <v>1</v>
      </c>
      <c r="L2713" s="6" t="s">
        <v>194</v>
      </c>
      <c r="M2713" s="6" t="s">
        <v>433</v>
      </c>
      <c r="N2713" s="6" t="s">
        <v>425</v>
      </c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</row>
    <row r="2714" spans="2:32" ht="45" customHeight="1">
      <c r="B2714" s="16">
        <v>2713</v>
      </c>
      <c r="C2714" s="15">
        <v>60000000496</v>
      </c>
      <c r="D2714" s="22">
        <v>61044300000</v>
      </c>
      <c r="E2714" s="23" t="s">
        <v>541</v>
      </c>
      <c r="F2714" s="27" t="s">
        <v>426</v>
      </c>
      <c r="G2714" s="6" t="s">
        <v>20</v>
      </c>
      <c r="H2714" s="6">
        <v>220</v>
      </c>
      <c r="I2714" s="6">
        <v>220</v>
      </c>
      <c r="J2714" s="6">
        <f t="shared" si="42"/>
        <v>0.22</v>
      </c>
      <c r="K2714" s="13">
        <v>1</v>
      </c>
      <c r="L2714" s="6" t="s">
        <v>194</v>
      </c>
      <c r="M2714" s="6" t="s">
        <v>433</v>
      </c>
      <c r="N2714" s="6" t="s">
        <v>425</v>
      </c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</row>
    <row r="2715" spans="2:32" ht="45" customHeight="1">
      <c r="B2715" s="16">
        <v>2714</v>
      </c>
      <c r="C2715" s="15">
        <v>60000000497</v>
      </c>
      <c r="D2715" s="22">
        <v>61044300000</v>
      </c>
      <c r="E2715" s="23" t="s">
        <v>541</v>
      </c>
      <c r="F2715" s="27" t="s">
        <v>426</v>
      </c>
      <c r="G2715" s="6" t="s">
        <v>20</v>
      </c>
      <c r="H2715" s="6">
        <v>294</v>
      </c>
      <c r="I2715" s="6">
        <v>294</v>
      </c>
      <c r="J2715" s="6">
        <f t="shared" si="42"/>
        <v>0.29399999999999998</v>
      </c>
      <c r="K2715" s="13">
        <v>1</v>
      </c>
      <c r="L2715" s="6" t="s">
        <v>194</v>
      </c>
      <c r="M2715" s="6" t="s">
        <v>433</v>
      </c>
      <c r="N2715" s="6" t="s">
        <v>425</v>
      </c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</row>
    <row r="2716" spans="2:32" ht="30" customHeight="1">
      <c r="B2716" s="16">
        <v>2715</v>
      </c>
      <c r="C2716" s="15">
        <v>60000000498</v>
      </c>
      <c r="D2716" s="22">
        <v>65050090000</v>
      </c>
      <c r="E2716" s="23" t="s">
        <v>540</v>
      </c>
      <c r="F2716" s="27" t="s">
        <v>434</v>
      </c>
      <c r="G2716" s="6" t="s">
        <v>20</v>
      </c>
      <c r="H2716" s="6">
        <v>110</v>
      </c>
      <c r="I2716" s="6">
        <v>110</v>
      </c>
      <c r="J2716" s="6">
        <f t="shared" si="42"/>
        <v>0.11</v>
      </c>
      <c r="K2716" s="13">
        <v>1</v>
      </c>
      <c r="L2716" s="6" t="s">
        <v>194</v>
      </c>
      <c r="M2716" s="6" t="s">
        <v>18</v>
      </c>
      <c r="N2716" s="6" t="s">
        <v>425</v>
      </c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</row>
    <row r="2717" spans="2:32" ht="26.25" customHeight="1">
      <c r="B2717" s="16">
        <v>2716</v>
      </c>
      <c r="C2717" s="15">
        <v>60000000499</v>
      </c>
      <c r="D2717" s="16">
        <v>42022210000</v>
      </c>
      <c r="E2717" s="37" t="s">
        <v>596</v>
      </c>
      <c r="F2717" s="27" t="s">
        <v>423</v>
      </c>
      <c r="G2717" s="6" t="s">
        <v>20</v>
      </c>
      <c r="H2717" s="6">
        <v>244</v>
      </c>
      <c r="I2717" s="6">
        <v>244</v>
      </c>
      <c r="J2717" s="6">
        <f t="shared" si="42"/>
        <v>0.24399999999999999</v>
      </c>
      <c r="K2717" s="13">
        <v>1</v>
      </c>
      <c r="L2717" s="6" t="s">
        <v>194</v>
      </c>
      <c r="M2717" s="6" t="s">
        <v>424</v>
      </c>
      <c r="N2717" s="6" t="s">
        <v>425</v>
      </c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</row>
    <row r="2718" spans="2:32" ht="45" customHeight="1">
      <c r="B2718" s="16">
        <v>2717</v>
      </c>
      <c r="C2718" s="15">
        <v>60000000500</v>
      </c>
      <c r="D2718" s="22">
        <v>61044300000</v>
      </c>
      <c r="E2718" s="23" t="s">
        <v>541</v>
      </c>
      <c r="F2718" s="27" t="s">
        <v>426</v>
      </c>
      <c r="G2718" s="6" t="s">
        <v>20</v>
      </c>
      <c r="H2718" s="6">
        <v>156</v>
      </c>
      <c r="I2718" s="6">
        <v>156</v>
      </c>
      <c r="J2718" s="6">
        <f t="shared" si="42"/>
        <v>0.156</v>
      </c>
      <c r="K2718" s="13">
        <v>1</v>
      </c>
      <c r="L2718" s="6" t="s">
        <v>194</v>
      </c>
      <c r="M2718" s="6" t="s">
        <v>18</v>
      </c>
      <c r="N2718" s="6" t="s">
        <v>435</v>
      </c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</row>
    <row r="2719" spans="2:32" ht="45" customHeight="1">
      <c r="B2719" s="16">
        <v>2718</v>
      </c>
      <c r="C2719" s="15">
        <v>60000000519</v>
      </c>
      <c r="D2719" s="22">
        <v>61099020000</v>
      </c>
      <c r="E2719" s="23" t="s">
        <v>604</v>
      </c>
      <c r="F2719" s="27" t="s">
        <v>329</v>
      </c>
      <c r="G2719" s="6" t="s">
        <v>20</v>
      </c>
      <c r="H2719" s="6">
        <v>60</v>
      </c>
      <c r="I2719" s="6">
        <v>60</v>
      </c>
      <c r="J2719" s="6">
        <f t="shared" ref="J2719:J2776" si="43">I2719/1000</f>
        <v>0.06</v>
      </c>
      <c r="K2719" s="13">
        <v>1</v>
      </c>
      <c r="L2719" s="6" t="s">
        <v>194</v>
      </c>
      <c r="M2719" s="6" t="s">
        <v>436</v>
      </c>
      <c r="N2719" s="6" t="s">
        <v>435</v>
      </c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</row>
    <row r="2720" spans="2:32" ht="30" customHeight="1">
      <c r="B2720" s="16">
        <v>2719</v>
      </c>
      <c r="C2720" s="15">
        <v>60000000966</v>
      </c>
      <c r="D2720" s="46">
        <v>61062000000</v>
      </c>
      <c r="E2720" s="47" t="s">
        <v>599</v>
      </c>
      <c r="F2720" s="27" t="s">
        <v>437</v>
      </c>
      <c r="G2720" s="6" t="s">
        <v>20</v>
      </c>
      <c r="H2720" s="6">
        <v>174</v>
      </c>
      <c r="I2720" s="6">
        <v>174</v>
      </c>
      <c r="J2720" s="6">
        <f t="shared" si="43"/>
        <v>0.17399999999999999</v>
      </c>
      <c r="K2720" s="13">
        <v>1</v>
      </c>
      <c r="L2720" s="6" t="s">
        <v>438</v>
      </c>
      <c r="M2720" s="6" t="s">
        <v>436</v>
      </c>
      <c r="N2720" s="28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</row>
    <row r="2721" spans="2:32" ht="30" customHeight="1">
      <c r="B2721" s="16">
        <v>2720</v>
      </c>
      <c r="C2721" s="15">
        <v>60000000967</v>
      </c>
      <c r="D2721" s="22">
        <v>62046239000</v>
      </c>
      <c r="E2721" s="23" t="s">
        <v>546</v>
      </c>
      <c r="F2721" s="27" t="s">
        <v>420</v>
      </c>
      <c r="G2721" s="6" t="s">
        <v>55</v>
      </c>
      <c r="H2721" s="6">
        <v>172</v>
      </c>
      <c r="I2721" s="6">
        <v>172</v>
      </c>
      <c r="J2721" s="6">
        <f t="shared" si="43"/>
        <v>0.17199999999999999</v>
      </c>
      <c r="K2721" s="13">
        <v>1</v>
      </c>
      <c r="L2721" s="6" t="s">
        <v>438</v>
      </c>
      <c r="M2721" s="6" t="s">
        <v>436</v>
      </c>
      <c r="N2721" s="6" t="s">
        <v>439</v>
      </c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</row>
    <row r="2722" spans="2:32" ht="30" customHeight="1">
      <c r="B2722" s="16">
        <v>2721</v>
      </c>
      <c r="C2722" s="15">
        <v>60000000968</v>
      </c>
      <c r="D2722" s="22">
        <v>62046239000</v>
      </c>
      <c r="E2722" s="23" t="s">
        <v>510</v>
      </c>
      <c r="F2722" s="27" t="s">
        <v>420</v>
      </c>
      <c r="G2722" s="6" t="s">
        <v>20</v>
      </c>
      <c r="H2722" s="6">
        <v>518</v>
      </c>
      <c r="I2722" s="6">
        <v>518</v>
      </c>
      <c r="J2722" s="6">
        <f t="shared" si="43"/>
        <v>0.51800000000000002</v>
      </c>
      <c r="K2722" s="13">
        <v>1</v>
      </c>
      <c r="L2722" s="6" t="s">
        <v>438</v>
      </c>
      <c r="M2722" s="6" t="s">
        <v>440</v>
      </c>
      <c r="N2722" s="6" t="s">
        <v>439</v>
      </c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</row>
    <row r="2723" spans="2:32" ht="30" customHeight="1">
      <c r="B2723" s="16">
        <v>2722</v>
      </c>
      <c r="C2723" s="15">
        <v>60000000969</v>
      </c>
      <c r="D2723" s="22">
        <v>62034235000</v>
      </c>
      <c r="E2723" s="23" t="s">
        <v>548</v>
      </c>
      <c r="F2723" s="27" t="s">
        <v>420</v>
      </c>
      <c r="G2723" s="6" t="s">
        <v>10</v>
      </c>
      <c r="H2723" s="6">
        <v>378</v>
      </c>
      <c r="I2723" s="6">
        <v>378</v>
      </c>
      <c r="J2723" s="6">
        <f t="shared" si="43"/>
        <v>0.378</v>
      </c>
      <c r="K2723" s="13">
        <v>1</v>
      </c>
      <c r="L2723" s="6" t="s">
        <v>438</v>
      </c>
      <c r="M2723" s="6" t="s">
        <v>436</v>
      </c>
      <c r="N2723" s="6" t="s">
        <v>441</v>
      </c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</row>
    <row r="2724" spans="2:32" ht="45" customHeight="1">
      <c r="B2724" s="16">
        <v>2723</v>
      </c>
      <c r="C2724" s="15">
        <v>60000000970</v>
      </c>
      <c r="D2724" s="22">
        <v>61046900090</v>
      </c>
      <c r="E2724" s="23" t="s">
        <v>613</v>
      </c>
      <c r="F2724" s="27" t="s">
        <v>442</v>
      </c>
      <c r="G2724" s="6" t="s">
        <v>20</v>
      </c>
      <c r="H2724" s="6">
        <v>96</v>
      </c>
      <c r="I2724" s="6">
        <v>96</v>
      </c>
      <c r="J2724" s="6">
        <f t="shared" si="43"/>
        <v>9.6000000000000002E-2</v>
      </c>
      <c r="K2724" s="13">
        <v>1</v>
      </c>
      <c r="L2724" s="6" t="s">
        <v>438</v>
      </c>
      <c r="M2724" s="6" t="s">
        <v>436</v>
      </c>
      <c r="N2724" s="6" t="s">
        <v>431</v>
      </c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</row>
    <row r="2725" spans="2:32" ht="45" customHeight="1">
      <c r="B2725" s="16">
        <v>2724</v>
      </c>
      <c r="C2725" s="15">
        <v>60000000971</v>
      </c>
      <c r="D2725" s="22">
        <v>61045300000</v>
      </c>
      <c r="E2725" s="23" t="s">
        <v>495</v>
      </c>
      <c r="F2725" s="27" t="s">
        <v>443</v>
      </c>
      <c r="G2725" s="6" t="s">
        <v>20</v>
      </c>
      <c r="H2725" s="6">
        <v>62</v>
      </c>
      <c r="I2725" s="6">
        <v>62</v>
      </c>
      <c r="J2725" s="6">
        <f t="shared" si="43"/>
        <v>6.2E-2</v>
      </c>
      <c r="K2725" s="13">
        <v>1</v>
      </c>
      <c r="L2725" s="6" t="s">
        <v>438</v>
      </c>
      <c r="M2725" s="6" t="s">
        <v>436</v>
      </c>
      <c r="N2725" s="6" t="s">
        <v>425</v>
      </c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</row>
    <row r="2726" spans="2:32" ht="60" customHeight="1">
      <c r="B2726" s="16">
        <v>2725</v>
      </c>
      <c r="C2726" s="15">
        <v>60000000972</v>
      </c>
      <c r="D2726" s="22">
        <v>61069090000</v>
      </c>
      <c r="E2726" s="23" t="s">
        <v>788</v>
      </c>
      <c r="F2726" s="27" t="s">
        <v>444</v>
      </c>
      <c r="G2726" s="6" t="s">
        <v>55</v>
      </c>
      <c r="H2726" s="6">
        <v>94</v>
      </c>
      <c r="I2726" s="6">
        <v>94</v>
      </c>
      <c r="J2726" s="6">
        <f t="shared" si="43"/>
        <v>9.4E-2</v>
      </c>
      <c r="K2726" s="13">
        <v>1</v>
      </c>
      <c r="L2726" s="6" t="s">
        <v>438</v>
      </c>
      <c r="M2726" s="6" t="s">
        <v>436</v>
      </c>
      <c r="N2726" s="6" t="s">
        <v>445</v>
      </c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</row>
    <row r="2727" spans="2:32" ht="30" customHeight="1">
      <c r="B2727" s="16">
        <v>2726</v>
      </c>
      <c r="C2727" s="15">
        <v>60000000973</v>
      </c>
      <c r="D2727" s="22">
        <v>61062000000</v>
      </c>
      <c r="E2727" s="23" t="s">
        <v>591</v>
      </c>
      <c r="F2727" s="27" t="s">
        <v>444</v>
      </c>
      <c r="G2727" s="6" t="s">
        <v>20</v>
      </c>
      <c r="H2727" s="6">
        <v>134</v>
      </c>
      <c r="I2727" s="6">
        <v>134</v>
      </c>
      <c r="J2727" s="6">
        <f t="shared" si="43"/>
        <v>0.13400000000000001</v>
      </c>
      <c r="K2727" s="13">
        <v>1</v>
      </c>
      <c r="L2727" s="6" t="s">
        <v>438</v>
      </c>
      <c r="M2727" s="6" t="s">
        <v>436</v>
      </c>
      <c r="N2727" s="6" t="s">
        <v>446</v>
      </c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</row>
    <row r="2728" spans="2:32" ht="60" customHeight="1">
      <c r="B2728" s="16">
        <v>2727</v>
      </c>
      <c r="C2728" s="15">
        <v>60000000974</v>
      </c>
      <c r="D2728" s="22">
        <v>61059090000</v>
      </c>
      <c r="E2728" s="23" t="s">
        <v>626</v>
      </c>
      <c r="F2728" s="27" t="s">
        <v>444</v>
      </c>
      <c r="G2728" s="6" t="s">
        <v>10</v>
      </c>
      <c r="H2728" s="6">
        <v>146</v>
      </c>
      <c r="I2728" s="6">
        <v>146</v>
      </c>
      <c r="J2728" s="6">
        <f t="shared" si="43"/>
        <v>0.14599999999999999</v>
      </c>
      <c r="K2728" s="13">
        <v>1</v>
      </c>
      <c r="L2728" s="6" t="s">
        <v>438</v>
      </c>
      <c r="M2728" s="6" t="s">
        <v>436</v>
      </c>
      <c r="N2728" s="6" t="s">
        <v>445</v>
      </c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</row>
    <row r="2729" spans="2:32" ht="45" customHeight="1">
      <c r="B2729" s="16">
        <v>2728</v>
      </c>
      <c r="C2729" s="15">
        <v>60000000975</v>
      </c>
      <c r="D2729" s="22">
        <v>61045300000</v>
      </c>
      <c r="E2729" s="23" t="s">
        <v>495</v>
      </c>
      <c r="F2729" s="27" t="s">
        <v>443</v>
      </c>
      <c r="G2729" s="6" t="s">
        <v>20</v>
      </c>
      <c r="H2729" s="6">
        <v>274</v>
      </c>
      <c r="I2729" s="6">
        <v>274</v>
      </c>
      <c r="J2729" s="6">
        <f t="shared" si="43"/>
        <v>0.27400000000000002</v>
      </c>
      <c r="K2729" s="13">
        <v>1</v>
      </c>
      <c r="L2729" s="6" t="s">
        <v>438</v>
      </c>
      <c r="M2729" s="6" t="s">
        <v>436</v>
      </c>
      <c r="N2729" s="6" t="s">
        <v>425</v>
      </c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</row>
    <row r="2730" spans="2:32" ht="25.5" customHeight="1">
      <c r="B2730" s="16">
        <v>2729</v>
      </c>
      <c r="C2730" s="15">
        <v>60000000976</v>
      </c>
      <c r="D2730" s="19">
        <v>62121090000</v>
      </c>
      <c r="E2730" s="25" t="s">
        <v>634</v>
      </c>
      <c r="F2730" s="28" t="s">
        <v>447</v>
      </c>
      <c r="G2730" s="6" t="s">
        <v>20</v>
      </c>
      <c r="H2730" s="6">
        <v>38</v>
      </c>
      <c r="I2730" s="6">
        <v>38</v>
      </c>
      <c r="J2730" s="6">
        <f t="shared" si="43"/>
        <v>3.7999999999999999E-2</v>
      </c>
      <c r="K2730" s="13">
        <v>1</v>
      </c>
      <c r="L2730" s="6" t="s">
        <v>438</v>
      </c>
      <c r="M2730" s="6" t="s">
        <v>436</v>
      </c>
      <c r="N2730" s="6" t="s">
        <v>422</v>
      </c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</row>
    <row r="2731" spans="2:32" ht="45" customHeight="1">
      <c r="B2731" s="16">
        <v>2730</v>
      </c>
      <c r="C2731" s="15">
        <v>60000000977</v>
      </c>
      <c r="D2731" s="22">
        <v>61099020000</v>
      </c>
      <c r="E2731" s="23" t="s">
        <v>604</v>
      </c>
      <c r="F2731" s="27" t="s">
        <v>329</v>
      </c>
      <c r="G2731" s="6" t="s">
        <v>20</v>
      </c>
      <c r="H2731" s="6">
        <v>46</v>
      </c>
      <c r="I2731" s="6">
        <v>46</v>
      </c>
      <c r="J2731" s="6">
        <f t="shared" si="43"/>
        <v>4.5999999999999999E-2</v>
      </c>
      <c r="K2731" s="13">
        <v>1</v>
      </c>
      <c r="L2731" s="6" t="s">
        <v>438</v>
      </c>
      <c r="M2731" s="6" t="s">
        <v>436</v>
      </c>
      <c r="N2731" s="6" t="s">
        <v>435</v>
      </c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</row>
    <row r="2732" spans="2:32" ht="30" customHeight="1">
      <c r="B2732" s="16">
        <v>2731</v>
      </c>
      <c r="C2732" s="15">
        <v>60000000978</v>
      </c>
      <c r="D2732" s="22">
        <v>62046318000</v>
      </c>
      <c r="E2732" s="23" t="s">
        <v>746</v>
      </c>
      <c r="F2732" s="27" t="s">
        <v>420</v>
      </c>
      <c r="G2732" s="6" t="s">
        <v>55</v>
      </c>
      <c r="H2732" s="6">
        <v>84</v>
      </c>
      <c r="I2732" s="6">
        <v>84</v>
      </c>
      <c r="J2732" s="6">
        <f t="shared" si="43"/>
        <v>8.4000000000000005E-2</v>
      </c>
      <c r="K2732" s="13">
        <v>1</v>
      </c>
      <c r="L2732" s="6" t="s">
        <v>438</v>
      </c>
      <c r="M2732" s="6" t="s">
        <v>436</v>
      </c>
      <c r="N2732" s="6" t="s">
        <v>448</v>
      </c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</row>
    <row r="2733" spans="2:32" ht="26.25" customHeight="1">
      <c r="B2733" s="16">
        <v>2732</v>
      </c>
      <c r="C2733" s="15">
        <v>60000000979</v>
      </c>
      <c r="D2733" s="16">
        <v>62171000000</v>
      </c>
      <c r="E2733" s="37" t="s">
        <v>778</v>
      </c>
      <c r="F2733" s="27" t="s">
        <v>449</v>
      </c>
      <c r="G2733" s="6" t="s">
        <v>10</v>
      </c>
      <c r="H2733" s="6">
        <v>174</v>
      </c>
      <c r="I2733" s="6">
        <v>174</v>
      </c>
      <c r="J2733" s="6">
        <f t="shared" si="43"/>
        <v>0.17399999999999999</v>
      </c>
      <c r="K2733" s="13">
        <v>1</v>
      </c>
      <c r="L2733" s="6" t="s">
        <v>438</v>
      </c>
      <c r="M2733" s="6" t="s">
        <v>436</v>
      </c>
      <c r="N2733" s="21" t="s">
        <v>789</v>
      </c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</row>
    <row r="2734" spans="2:32" ht="45" customHeight="1">
      <c r="B2734" s="16">
        <v>2733</v>
      </c>
      <c r="C2734" s="15">
        <v>60000000980</v>
      </c>
      <c r="D2734" s="22">
        <v>61069090000</v>
      </c>
      <c r="E2734" s="23" t="s">
        <v>607</v>
      </c>
      <c r="F2734" s="27" t="s">
        <v>451</v>
      </c>
      <c r="G2734" s="6" t="s">
        <v>20</v>
      </c>
      <c r="H2734" s="6">
        <v>188</v>
      </c>
      <c r="I2734" s="6">
        <v>188</v>
      </c>
      <c r="J2734" s="6">
        <f t="shared" si="43"/>
        <v>0.188</v>
      </c>
      <c r="K2734" s="13">
        <v>1</v>
      </c>
      <c r="L2734" s="6" t="s">
        <v>438</v>
      </c>
      <c r="M2734" s="6" t="s">
        <v>436</v>
      </c>
      <c r="N2734" s="6" t="s">
        <v>452</v>
      </c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</row>
    <row r="2735" spans="2:32" ht="30" customHeight="1">
      <c r="B2735" s="16">
        <v>2734</v>
      </c>
      <c r="C2735" s="15">
        <v>60000000981</v>
      </c>
      <c r="D2735" s="22">
        <v>61091000000</v>
      </c>
      <c r="E2735" s="23" t="s">
        <v>631</v>
      </c>
      <c r="F2735" s="27" t="s">
        <v>453</v>
      </c>
      <c r="G2735" s="6" t="s">
        <v>23</v>
      </c>
      <c r="H2735" s="6">
        <v>104</v>
      </c>
      <c r="I2735" s="6">
        <v>104</v>
      </c>
      <c r="J2735" s="6">
        <f t="shared" si="43"/>
        <v>0.104</v>
      </c>
      <c r="K2735" s="13">
        <v>1</v>
      </c>
      <c r="L2735" s="6" t="s">
        <v>438</v>
      </c>
      <c r="M2735" s="6" t="s">
        <v>436</v>
      </c>
      <c r="N2735" s="6" t="s">
        <v>439</v>
      </c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</row>
    <row r="2736" spans="2:32" ht="39" customHeight="1">
      <c r="B2736" s="16">
        <v>2735</v>
      </c>
      <c r="C2736" s="15">
        <v>60000000982</v>
      </c>
      <c r="D2736" s="19">
        <v>64029910000</v>
      </c>
      <c r="E2736" s="35" t="s">
        <v>587</v>
      </c>
      <c r="F2736" s="27" t="s">
        <v>454</v>
      </c>
      <c r="G2736" s="6" t="s">
        <v>20</v>
      </c>
      <c r="H2736" s="6">
        <v>272</v>
      </c>
      <c r="I2736" s="6">
        <v>272</v>
      </c>
      <c r="J2736" s="6">
        <f t="shared" si="43"/>
        <v>0.27200000000000002</v>
      </c>
      <c r="K2736" s="13">
        <v>1</v>
      </c>
      <c r="L2736" s="6" t="s">
        <v>438</v>
      </c>
      <c r="M2736" s="6" t="s">
        <v>436</v>
      </c>
      <c r="N2736" s="27" t="s">
        <v>455</v>
      </c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</row>
    <row r="2737" spans="2:32" ht="45" customHeight="1">
      <c r="B2737" s="16">
        <v>2736</v>
      </c>
      <c r="C2737" s="15">
        <v>60000000983</v>
      </c>
      <c r="D2737" s="22">
        <v>61099090000</v>
      </c>
      <c r="E2737" s="23" t="s">
        <v>658</v>
      </c>
      <c r="F2737" s="27" t="s">
        <v>453</v>
      </c>
      <c r="G2737" s="6" t="s">
        <v>10</v>
      </c>
      <c r="H2737" s="6">
        <v>136</v>
      </c>
      <c r="I2737" s="6">
        <v>136</v>
      </c>
      <c r="J2737" s="6">
        <f t="shared" si="43"/>
        <v>0.13600000000000001</v>
      </c>
      <c r="K2737" s="13">
        <v>1</v>
      </c>
      <c r="L2737" s="6" t="s">
        <v>438</v>
      </c>
      <c r="M2737" s="6" t="s">
        <v>436</v>
      </c>
      <c r="N2737" s="6" t="s">
        <v>445</v>
      </c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</row>
    <row r="2738" spans="2:32" ht="45" customHeight="1">
      <c r="B2738" s="16">
        <v>2737</v>
      </c>
      <c r="C2738" s="15">
        <v>60000000984</v>
      </c>
      <c r="D2738" s="22">
        <v>61099090000</v>
      </c>
      <c r="E2738" s="23" t="s">
        <v>658</v>
      </c>
      <c r="F2738" s="27" t="s">
        <v>453</v>
      </c>
      <c r="G2738" s="6" t="s">
        <v>10</v>
      </c>
      <c r="H2738" s="6">
        <v>120</v>
      </c>
      <c r="I2738" s="6">
        <v>120</v>
      </c>
      <c r="J2738" s="6">
        <f t="shared" si="43"/>
        <v>0.12</v>
      </c>
      <c r="K2738" s="13">
        <v>1</v>
      </c>
      <c r="L2738" s="6" t="s">
        <v>438</v>
      </c>
      <c r="M2738" s="6" t="s">
        <v>436</v>
      </c>
      <c r="N2738" s="6" t="s">
        <v>445</v>
      </c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</row>
    <row r="2739" spans="2:32" ht="30" customHeight="1">
      <c r="B2739" s="16">
        <v>2738</v>
      </c>
      <c r="C2739" s="15">
        <v>60000000985</v>
      </c>
      <c r="D2739" s="22">
        <v>62046239000</v>
      </c>
      <c r="E2739" s="23" t="s">
        <v>510</v>
      </c>
      <c r="F2739" s="27" t="s">
        <v>420</v>
      </c>
      <c r="G2739" s="6" t="s">
        <v>20</v>
      </c>
      <c r="H2739" s="6">
        <v>228</v>
      </c>
      <c r="I2739" s="6">
        <v>228</v>
      </c>
      <c r="J2739" s="6">
        <f t="shared" si="43"/>
        <v>0.22800000000000001</v>
      </c>
      <c r="K2739" s="13">
        <v>1</v>
      </c>
      <c r="L2739" s="6" t="s">
        <v>438</v>
      </c>
      <c r="M2739" s="6" t="s">
        <v>436</v>
      </c>
      <c r="N2739" s="6" t="s">
        <v>439</v>
      </c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</row>
    <row r="2740" spans="2:32" ht="30" customHeight="1">
      <c r="B2740" s="16">
        <v>2739</v>
      </c>
      <c r="C2740" s="15">
        <v>60000000986</v>
      </c>
      <c r="D2740" s="22">
        <v>62046318000</v>
      </c>
      <c r="E2740" s="23" t="s">
        <v>746</v>
      </c>
      <c r="F2740" s="27" t="s">
        <v>420</v>
      </c>
      <c r="G2740" s="6" t="s">
        <v>55</v>
      </c>
      <c r="H2740" s="6">
        <v>102</v>
      </c>
      <c r="I2740" s="6">
        <v>102</v>
      </c>
      <c r="J2740" s="6">
        <f t="shared" si="43"/>
        <v>0.10199999999999999</v>
      </c>
      <c r="K2740" s="13">
        <v>1</v>
      </c>
      <c r="L2740" s="6" t="s">
        <v>438</v>
      </c>
      <c r="M2740" s="6" t="s">
        <v>436</v>
      </c>
      <c r="N2740" s="6" t="s">
        <v>456</v>
      </c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</row>
    <row r="2741" spans="2:32" ht="30" customHeight="1">
      <c r="B2741" s="16">
        <v>2740</v>
      </c>
      <c r="C2741" s="15">
        <v>60000000987</v>
      </c>
      <c r="D2741" s="22">
        <v>61091000000</v>
      </c>
      <c r="E2741" s="23" t="s">
        <v>493</v>
      </c>
      <c r="F2741" s="27" t="s">
        <v>453</v>
      </c>
      <c r="G2741" s="6" t="s">
        <v>10</v>
      </c>
      <c r="H2741" s="6">
        <v>128</v>
      </c>
      <c r="I2741" s="6">
        <v>128</v>
      </c>
      <c r="J2741" s="6">
        <f t="shared" si="43"/>
        <v>0.128</v>
      </c>
      <c r="K2741" s="13">
        <v>1</v>
      </c>
      <c r="L2741" s="6" t="s">
        <v>438</v>
      </c>
      <c r="M2741" s="6" t="s">
        <v>436</v>
      </c>
      <c r="N2741" s="6" t="s">
        <v>439</v>
      </c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</row>
    <row r="2742" spans="2:32" ht="30" customHeight="1">
      <c r="B2742" s="16">
        <v>2741</v>
      </c>
      <c r="C2742" s="15">
        <v>60000000988</v>
      </c>
      <c r="D2742" s="22">
        <v>61103099000</v>
      </c>
      <c r="E2742" s="23" t="s">
        <v>622</v>
      </c>
      <c r="F2742" s="27" t="s">
        <v>341</v>
      </c>
      <c r="G2742" s="6" t="s">
        <v>457</v>
      </c>
      <c r="H2742" s="6">
        <v>502</v>
      </c>
      <c r="I2742" s="6">
        <v>502</v>
      </c>
      <c r="J2742" s="6">
        <f t="shared" si="43"/>
        <v>0.502</v>
      </c>
      <c r="K2742" s="13">
        <v>1</v>
      </c>
      <c r="L2742" s="6" t="s">
        <v>438</v>
      </c>
      <c r="M2742" s="6" t="s">
        <v>436</v>
      </c>
      <c r="N2742" s="6" t="s">
        <v>448</v>
      </c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</row>
    <row r="2743" spans="2:32" ht="30" customHeight="1">
      <c r="B2743" s="16">
        <v>2742</v>
      </c>
      <c r="C2743" s="15">
        <v>60000000989</v>
      </c>
      <c r="D2743" s="22">
        <v>62046318000</v>
      </c>
      <c r="E2743" s="23" t="s">
        <v>511</v>
      </c>
      <c r="F2743" s="27" t="s">
        <v>420</v>
      </c>
      <c r="G2743" s="6" t="s">
        <v>20</v>
      </c>
      <c r="H2743" s="6">
        <v>322</v>
      </c>
      <c r="I2743" s="6">
        <v>322</v>
      </c>
      <c r="J2743" s="6">
        <f t="shared" si="43"/>
        <v>0.32200000000000001</v>
      </c>
      <c r="K2743" s="13">
        <v>1</v>
      </c>
      <c r="L2743" s="6" t="s">
        <v>438</v>
      </c>
      <c r="M2743" s="6" t="s">
        <v>436</v>
      </c>
      <c r="N2743" s="6" t="s">
        <v>422</v>
      </c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</row>
    <row r="2744" spans="2:32" ht="30" customHeight="1">
      <c r="B2744" s="16">
        <v>2743</v>
      </c>
      <c r="C2744" s="15">
        <v>60000000990</v>
      </c>
      <c r="D2744" s="22">
        <v>61091000000</v>
      </c>
      <c r="E2744" s="23" t="s">
        <v>493</v>
      </c>
      <c r="F2744" s="27" t="s">
        <v>453</v>
      </c>
      <c r="G2744" s="6" t="s">
        <v>10</v>
      </c>
      <c r="H2744" s="6">
        <v>134</v>
      </c>
      <c r="I2744" s="6">
        <v>134</v>
      </c>
      <c r="J2744" s="6">
        <f t="shared" si="43"/>
        <v>0.13400000000000001</v>
      </c>
      <c r="K2744" s="13">
        <v>1</v>
      </c>
      <c r="L2744" s="6" t="s">
        <v>438</v>
      </c>
      <c r="M2744" s="6" t="s">
        <v>436</v>
      </c>
      <c r="N2744" s="6" t="s">
        <v>439</v>
      </c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</row>
    <row r="2745" spans="2:32" ht="30" customHeight="1">
      <c r="B2745" s="16">
        <v>2744</v>
      </c>
      <c r="C2745" s="15">
        <v>60000000991</v>
      </c>
      <c r="D2745" s="22">
        <v>61142000000</v>
      </c>
      <c r="E2745" s="23" t="s">
        <v>790</v>
      </c>
      <c r="F2745" s="27" t="s">
        <v>458</v>
      </c>
      <c r="G2745" s="6" t="s">
        <v>55</v>
      </c>
      <c r="H2745" s="6">
        <v>82</v>
      </c>
      <c r="I2745" s="6">
        <v>82</v>
      </c>
      <c r="J2745" s="6">
        <f t="shared" si="43"/>
        <v>8.2000000000000003E-2</v>
      </c>
      <c r="K2745" s="13">
        <v>1</v>
      </c>
      <c r="L2745" s="6" t="s">
        <v>438</v>
      </c>
      <c r="M2745" s="6" t="s">
        <v>436</v>
      </c>
      <c r="N2745" s="6" t="s">
        <v>439</v>
      </c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</row>
    <row r="2746" spans="2:32" ht="30" customHeight="1">
      <c r="B2746" s="16">
        <v>2745</v>
      </c>
      <c r="C2746" s="15">
        <v>60000000992</v>
      </c>
      <c r="D2746" s="22">
        <v>61103099000</v>
      </c>
      <c r="E2746" s="23" t="s">
        <v>502</v>
      </c>
      <c r="F2746" s="27" t="s">
        <v>459</v>
      </c>
      <c r="G2746" s="6" t="s">
        <v>20</v>
      </c>
      <c r="H2746" s="6">
        <v>156</v>
      </c>
      <c r="I2746" s="6">
        <v>156</v>
      </c>
      <c r="J2746" s="6">
        <f t="shared" si="43"/>
        <v>0.156</v>
      </c>
      <c r="K2746" s="13">
        <v>1</v>
      </c>
      <c r="L2746" s="6" t="s">
        <v>438</v>
      </c>
      <c r="M2746" s="6" t="s">
        <v>436</v>
      </c>
      <c r="N2746" s="6" t="s">
        <v>448</v>
      </c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</row>
    <row r="2747" spans="2:32" ht="45" customHeight="1">
      <c r="B2747" s="16">
        <v>2746</v>
      </c>
      <c r="C2747" s="15">
        <v>60000000993</v>
      </c>
      <c r="D2747" s="22">
        <v>61124190000</v>
      </c>
      <c r="E2747" s="23" t="s">
        <v>791</v>
      </c>
      <c r="F2747" s="27" t="s">
        <v>460</v>
      </c>
      <c r="G2747" s="6" t="s">
        <v>20</v>
      </c>
      <c r="H2747" s="6">
        <v>58</v>
      </c>
      <c r="I2747" s="6">
        <v>58</v>
      </c>
      <c r="J2747" s="6">
        <f t="shared" si="43"/>
        <v>5.8000000000000003E-2</v>
      </c>
      <c r="K2747" s="13">
        <v>1</v>
      </c>
      <c r="L2747" s="6" t="s">
        <v>438</v>
      </c>
      <c r="M2747" s="6" t="s">
        <v>436</v>
      </c>
      <c r="N2747" s="6" t="s">
        <v>422</v>
      </c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</row>
    <row r="2748" spans="2:32" ht="30" customHeight="1">
      <c r="B2748" s="16">
        <v>2747</v>
      </c>
      <c r="C2748" s="15">
        <v>60000000994</v>
      </c>
      <c r="D2748" s="22">
        <v>61091000000</v>
      </c>
      <c r="E2748" s="23" t="s">
        <v>500</v>
      </c>
      <c r="F2748" s="27" t="s">
        <v>453</v>
      </c>
      <c r="G2748" s="6" t="s">
        <v>20</v>
      </c>
      <c r="H2748" s="6">
        <v>128</v>
      </c>
      <c r="I2748" s="6">
        <v>128</v>
      </c>
      <c r="J2748" s="6">
        <f t="shared" si="43"/>
        <v>0.128</v>
      </c>
      <c r="K2748" s="13">
        <v>1</v>
      </c>
      <c r="L2748" s="6" t="s">
        <v>438</v>
      </c>
      <c r="M2748" s="6" t="s">
        <v>436</v>
      </c>
      <c r="N2748" s="6" t="s">
        <v>439</v>
      </c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</row>
    <row r="2749" spans="2:32" ht="30" customHeight="1">
      <c r="B2749" s="16">
        <v>2748</v>
      </c>
      <c r="C2749" s="15">
        <v>60000000995</v>
      </c>
      <c r="D2749" s="22">
        <v>61091000000</v>
      </c>
      <c r="E2749" s="23" t="s">
        <v>493</v>
      </c>
      <c r="F2749" s="27" t="s">
        <v>453</v>
      </c>
      <c r="G2749" s="6" t="s">
        <v>10</v>
      </c>
      <c r="H2749" s="6">
        <v>164</v>
      </c>
      <c r="I2749" s="6">
        <v>164</v>
      </c>
      <c r="J2749" s="6">
        <f t="shared" si="43"/>
        <v>0.16400000000000001</v>
      </c>
      <c r="K2749" s="13">
        <v>1</v>
      </c>
      <c r="L2749" s="6" t="s">
        <v>438</v>
      </c>
      <c r="M2749" s="6" t="s">
        <v>436</v>
      </c>
      <c r="N2749" s="6" t="s">
        <v>439</v>
      </c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</row>
    <row r="2750" spans="2:32" ht="30" customHeight="1">
      <c r="B2750" s="16">
        <v>2749</v>
      </c>
      <c r="C2750" s="15">
        <v>60000000996</v>
      </c>
      <c r="D2750" s="22">
        <v>61034300090</v>
      </c>
      <c r="E2750" s="23" t="s">
        <v>617</v>
      </c>
      <c r="F2750" s="27" t="s">
        <v>442</v>
      </c>
      <c r="G2750" s="6" t="s">
        <v>10</v>
      </c>
      <c r="H2750" s="6">
        <v>208</v>
      </c>
      <c r="I2750" s="6">
        <v>208</v>
      </c>
      <c r="J2750" s="6">
        <f t="shared" si="43"/>
        <v>0.20799999999999999</v>
      </c>
      <c r="K2750" s="13">
        <v>1</v>
      </c>
      <c r="L2750" s="6" t="s">
        <v>438</v>
      </c>
      <c r="M2750" s="6" t="s">
        <v>436</v>
      </c>
      <c r="N2750" s="6" t="s">
        <v>461</v>
      </c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</row>
    <row r="2751" spans="2:32" ht="30" customHeight="1">
      <c r="B2751" s="16">
        <v>2750</v>
      </c>
      <c r="C2751" s="15">
        <v>60000000997</v>
      </c>
      <c r="D2751" s="22">
        <v>61091000000</v>
      </c>
      <c r="E2751" s="23" t="s">
        <v>500</v>
      </c>
      <c r="F2751" s="27" t="s">
        <v>453</v>
      </c>
      <c r="G2751" s="6" t="s">
        <v>20</v>
      </c>
      <c r="H2751" s="6">
        <v>134</v>
      </c>
      <c r="I2751" s="6">
        <v>134</v>
      </c>
      <c r="J2751" s="6">
        <f t="shared" si="43"/>
        <v>0.13400000000000001</v>
      </c>
      <c r="K2751" s="13">
        <v>1</v>
      </c>
      <c r="L2751" s="6" t="s">
        <v>438</v>
      </c>
      <c r="M2751" s="6" t="s">
        <v>436</v>
      </c>
      <c r="N2751" s="6" t="s">
        <v>439</v>
      </c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</row>
    <row r="2752" spans="2:32" ht="45" customHeight="1">
      <c r="B2752" s="16">
        <v>2751</v>
      </c>
      <c r="C2752" s="15">
        <v>60000000998</v>
      </c>
      <c r="D2752" s="22">
        <v>61045300000</v>
      </c>
      <c r="E2752" s="23" t="s">
        <v>495</v>
      </c>
      <c r="F2752" s="27" t="s">
        <v>443</v>
      </c>
      <c r="G2752" s="6" t="s">
        <v>20</v>
      </c>
      <c r="H2752" s="6">
        <v>144</v>
      </c>
      <c r="I2752" s="6">
        <v>144</v>
      </c>
      <c r="J2752" s="6">
        <f t="shared" si="43"/>
        <v>0.14399999999999999</v>
      </c>
      <c r="K2752" s="13">
        <v>1</v>
      </c>
      <c r="L2752" s="6" t="s">
        <v>438</v>
      </c>
      <c r="M2752" s="6" t="s">
        <v>436</v>
      </c>
      <c r="N2752" s="6" t="s">
        <v>422</v>
      </c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</row>
    <row r="2753" spans="2:32" ht="45" customHeight="1">
      <c r="B2753" s="16">
        <v>2752</v>
      </c>
      <c r="C2753" s="15">
        <v>60000000999</v>
      </c>
      <c r="D2753" s="22">
        <v>61099090000</v>
      </c>
      <c r="E2753" s="23" t="s">
        <v>792</v>
      </c>
      <c r="F2753" s="27" t="s">
        <v>453</v>
      </c>
      <c r="G2753" s="6" t="s">
        <v>55</v>
      </c>
      <c r="H2753" s="6">
        <v>78</v>
      </c>
      <c r="I2753" s="6">
        <v>78</v>
      </c>
      <c r="J2753" s="6">
        <f t="shared" si="43"/>
        <v>7.8E-2</v>
      </c>
      <c r="K2753" s="13">
        <v>1</v>
      </c>
      <c r="L2753" s="6" t="s">
        <v>438</v>
      </c>
      <c r="M2753" s="6" t="s">
        <v>436</v>
      </c>
      <c r="N2753" s="6" t="s">
        <v>445</v>
      </c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</row>
    <row r="2754" spans="2:32" ht="30" customHeight="1">
      <c r="B2754" s="16">
        <v>2753</v>
      </c>
      <c r="C2754" s="15">
        <v>60000001000</v>
      </c>
      <c r="D2754" s="22">
        <v>61099020000</v>
      </c>
      <c r="E2754" s="23" t="s">
        <v>508</v>
      </c>
      <c r="F2754" s="27" t="s">
        <v>453</v>
      </c>
      <c r="G2754" s="6" t="s">
        <v>20</v>
      </c>
      <c r="H2754" s="6">
        <v>54</v>
      </c>
      <c r="I2754" s="6">
        <v>54</v>
      </c>
      <c r="J2754" s="6">
        <f t="shared" si="43"/>
        <v>5.3999999999999999E-2</v>
      </c>
      <c r="K2754" s="13">
        <v>1</v>
      </c>
      <c r="L2754" s="6" t="s">
        <v>438</v>
      </c>
      <c r="M2754" s="6" t="s">
        <v>436</v>
      </c>
      <c r="N2754" s="6" t="s">
        <v>422</v>
      </c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</row>
    <row r="2755" spans="2:32" ht="45" customHeight="1">
      <c r="B2755" s="16">
        <v>2754</v>
      </c>
      <c r="C2755" s="15">
        <v>60000001001</v>
      </c>
      <c r="D2755" s="22">
        <v>61124190000</v>
      </c>
      <c r="E2755" s="23" t="s">
        <v>793</v>
      </c>
      <c r="F2755" s="27" t="s">
        <v>462</v>
      </c>
      <c r="G2755" s="6" t="s">
        <v>20</v>
      </c>
      <c r="H2755" s="6">
        <v>62</v>
      </c>
      <c r="I2755" s="6">
        <v>62</v>
      </c>
      <c r="J2755" s="6">
        <f t="shared" si="43"/>
        <v>6.2E-2</v>
      </c>
      <c r="K2755" s="13">
        <v>1</v>
      </c>
      <c r="L2755" s="6" t="s">
        <v>438</v>
      </c>
      <c r="M2755" s="6" t="s">
        <v>436</v>
      </c>
      <c r="N2755" s="6" t="s">
        <v>422</v>
      </c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</row>
    <row r="2756" spans="2:32" ht="51.75" customHeight="1">
      <c r="B2756" s="16">
        <v>2755</v>
      </c>
      <c r="C2756" s="15">
        <v>60000001002</v>
      </c>
      <c r="D2756" s="19">
        <v>64029950000</v>
      </c>
      <c r="E2756" s="45" t="s">
        <v>794</v>
      </c>
      <c r="F2756" s="27" t="s">
        <v>454</v>
      </c>
      <c r="G2756" s="6" t="s">
        <v>20</v>
      </c>
      <c r="H2756" s="6">
        <v>264</v>
      </c>
      <c r="I2756" s="6">
        <v>264</v>
      </c>
      <c r="J2756" s="6">
        <f t="shared" si="43"/>
        <v>0.26400000000000001</v>
      </c>
      <c r="K2756" s="13">
        <v>1</v>
      </c>
      <c r="L2756" s="6" t="s">
        <v>438</v>
      </c>
      <c r="M2756" s="6" t="s">
        <v>436</v>
      </c>
      <c r="N2756" s="27" t="s">
        <v>463</v>
      </c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</row>
    <row r="2757" spans="2:32" ht="45" customHeight="1">
      <c r="B2757" s="16">
        <v>2756</v>
      </c>
      <c r="C2757" s="15">
        <v>60000001003</v>
      </c>
      <c r="D2757" s="22">
        <v>61044300000</v>
      </c>
      <c r="E2757" s="23" t="s">
        <v>541</v>
      </c>
      <c r="F2757" s="27" t="s">
        <v>426</v>
      </c>
      <c r="G2757" s="6" t="s">
        <v>20</v>
      </c>
      <c r="H2757" s="6">
        <v>398</v>
      </c>
      <c r="I2757" s="6">
        <v>398</v>
      </c>
      <c r="J2757" s="6">
        <f t="shared" si="43"/>
        <v>0.39800000000000002</v>
      </c>
      <c r="K2757" s="13">
        <v>1</v>
      </c>
      <c r="L2757" s="6" t="s">
        <v>438</v>
      </c>
      <c r="M2757" s="6" t="s">
        <v>436</v>
      </c>
      <c r="N2757" s="6" t="s">
        <v>464</v>
      </c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</row>
    <row r="2758" spans="2:32" ht="30" customHeight="1">
      <c r="B2758" s="16">
        <v>2757</v>
      </c>
      <c r="C2758" s="15">
        <v>60000001004</v>
      </c>
      <c r="D2758" s="22">
        <v>61091000000</v>
      </c>
      <c r="E2758" s="23" t="s">
        <v>605</v>
      </c>
      <c r="F2758" s="27" t="s">
        <v>465</v>
      </c>
      <c r="G2758" s="6" t="s">
        <v>55</v>
      </c>
      <c r="H2758" s="6">
        <v>42</v>
      </c>
      <c r="I2758" s="6">
        <v>42</v>
      </c>
      <c r="J2758" s="6">
        <f t="shared" si="43"/>
        <v>4.2000000000000003E-2</v>
      </c>
      <c r="K2758" s="13">
        <v>1</v>
      </c>
      <c r="L2758" s="6" t="s">
        <v>438</v>
      </c>
      <c r="M2758" s="6" t="s">
        <v>436</v>
      </c>
      <c r="N2758" s="6" t="s">
        <v>439</v>
      </c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</row>
    <row r="2759" spans="2:32" ht="30" customHeight="1">
      <c r="B2759" s="16">
        <v>2758</v>
      </c>
      <c r="C2759" s="15">
        <v>60000001005</v>
      </c>
      <c r="D2759" s="22">
        <v>61043300000</v>
      </c>
      <c r="E2759" s="23" t="s">
        <v>569</v>
      </c>
      <c r="F2759" s="27" t="s">
        <v>466</v>
      </c>
      <c r="G2759" s="6" t="s">
        <v>20</v>
      </c>
      <c r="H2759" s="6">
        <v>678</v>
      </c>
      <c r="I2759" s="6">
        <v>678</v>
      </c>
      <c r="J2759" s="6">
        <f t="shared" si="43"/>
        <v>0.67800000000000005</v>
      </c>
      <c r="K2759" s="13">
        <v>1</v>
      </c>
      <c r="L2759" s="6" t="s">
        <v>467</v>
      </c>
      <c r="M2759" s="6" t="s">
        <v>468</v>
      </c>
      <c r="N2759" s="6" t="s">
        <v>422</v>
      </c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</row>
    <row r="2760" spans="2:32" ht="30" customHeight="1">
      <c r="B2760" s="16">
        <v>2759</v>
      </c>
      <c r="C2760" s="15">
        <v>60000001006</v>
      </c>
      <c r="D2760" s="22">
        <v>61043300000</v>
      </c>
      <c r="E2760" s="23" t="s">
        <v>569</v>
      </c>
      <c r="F2760" s="27" t="s">
        <v>466</v>
      </c>
      <c r="G2760" s="6" t="s">
        <v>20</v>
      </c>
      <c r="H2760" s="6">
        <v>642</v>
      </c>
      <c r="I2760" s="6">
        <v>642</v>
      </c>
      <c r="J2760" s="6">
        <f t="shared" si="43"/>
        <v>0.64200000000000002</v>
      </c>
      <c r="K2760" s="13">
        <v>1</v>
      </c>
      <c r="L2760" s="6" t="s">
        <v>467</v>
      </c>
      <c r="M2760" s="6" t="s">
        <v>468</v>
      </c>
      <c r="N2760" s="6" t="s">
        <v>425</v>
      </c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</row>
    <row r="2761" spans="2:32" ht="30" customHeight="1">
      <c r="B2761" s="16">
        <v>2760</v>
      </c>
      <c r="C2761" s="15">
        <v>60000001007</v>
      </c>
      <c r="D2761" s="22">
        <v>61043300000</v>
      </c>
      <c r="E2761" s="23" t="s">
        <v>569</v>
      </c>
      <c r="F2761" s="27" t="s">
        <v>466</v>
      </c>
      <c r="G2761" s="6" t="s">
        <v>20</v>
      </c>
      <c r="H2761" s="6">
        <v>464</v>
      </c>
      <c r="I2761" s="6">
        <v>464</v>
      </c>
      <c r="J2761" s="6">
        <f t="shared" si="43"/>
        <v>0.46400000000000002</v>
      </c>
      <c r="K2761" s="13">
        <v>1</v>
      </c>
      <c r="L2761" s="6" t="s">
        <v>467</v>
      </c>
      <c r="M2761" s="6" t="s">
        <v>468</v>
      </c>
      <c r="N2761" s="6" t="s">
        <v>446</v>
      </c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</row>
    <row r="2762" spans="2:32" ht="45" customHeight="1">
      <c r="B2762" s="16">
        <v>2761</v>
      </c>
      <c r="C2762" s="15">
        <v>60000001008</v>
      </c>
      <c r="D2762" s="22">
        <v>61044300000</v>
      </c>
      <c r="E2762" s="23" t="s">
        <v>541</v>
      </c>
      <c r="F2762" s="27" t="s">
        <v>426</v>
      </c>
      <c r="G2762" s="6" t="s">
        <v>20</v>
      </c>
      <c r="H2762" s="6">
        <v>518</v>
      </c>
      <c r="I2762" s="6">
        <v>518</v>
      </c>
      <c r="J2762" s="6">
        <f t="shared" si="43"/>
        <v>0.51800000000000002</v>
      </c>
      <c r="K2762" s="13">
        <v>1</v>
      </c>
      <c r="L2762" s="6" t="s">
        <v>467</v>
      </c>
      <c r="M2762" s="6" t="s">
        <v>468</v>
      </c>
      <c r="N2762" s="6" t="s">
        <v>469</v>
      </c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</row>
    <row r="2763" spans="2:32" ht="45" customHeight="1">
      <c r="B2763" s="16">
        <v>2762</v>
      </c>
      <c r="C2763" s="15">
        <v>60000001009</v>
      </c>
      <c r="D2763" s="22">
        <v>61046900090</v>
      </c>
      <c r="E2763" s="23" t="s">
        <v>613</v>
      </c>
      <c r="F2763" s="27" t="s">
        <v>442</v>
      </c>
      <c r="G2763" s="6" t="s">
        <v>20</v>
      </c>
      <c r="H2763" s="6">
        <v>188</v>
      </c>
      <c r="I2763" s="6">
        <v>188</v>
      </c>
      <c r="J2763" s="6">
        <f t="shared" si="43"/>
        <v>0.188</v>
      </c>
      <c r="K2763" s="13">
        <v>1</v>
      </c>
      <c r="L2763" s="6" t="s">
        <v>467</v>
      </c>
      <c r="M2763" s="6" t="s">
        <v>468</v>
      </c>
      <c r="N2763" s="6" t="s">
        <v>470</v>
      </c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</row>
    <row r="2764" spans="2:32" ht="30" customHeight="1">
      <c r="B2764" s="16">
        <v>2763</v>
      </c>
      <c r="C2764" s="15">
        <v>60000001012</v>
      </c>
      <c r="D2764" s="22">
        <v>62046318000</v>
      </c>
      <c r="E2764" s="23" t="s">
        <v>511</v>
      </c>
      <c r="F2764" s="27" t="s">
        <v>420</v>
      </c>
      <c r="G2764" s="6" t="s">
        <v>20</v>
      </c>
      <c r="H2764" s="6">
        <v>320</v>
      </c>
      <c r="I2764" s="6">
        <v>320</v>
      </c>
      <c r="J2764" s="6">
        <f t="shared" si="43"/>
        <v>0.32</v>
      </c>
      <c r="K2764" s="13">
        <v>1</v>
      </c>
      <c r="L2764" s="6" t="s">
        <v>467</v>
      </c>
      <c r="M2764" s="6" t="s">
        <v>468</v>
      </c>
      <c r="N2764" s="6" t="s">
        <v>471</v>
      </c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</row>
    <row r="2765" spans="2:32" ht="30" customHeight="1">
      <c r="B2765" s="16">
        <v>2764</v>
      </c>
      <c r="C2765" s="15">
        <v>60000001013</v>
      </c>
      <c r="D2765" s="22">
        <v>61062000000</v>
      </c>
      <c r="E2765" s="23" t="s">
        <v>591</v>
      </c>
      <c r="F2765" s="27" t="s">
        <v>444</v>
      </c>
      <c r="G2765" s="6" t="s">
        <v>20</v>
      </c>
      <c r="H2765" s="6">
        <v>352</v>
      </c>
      <c r="I2765" s="6">
        <v>352</v>
      </c>
      <c r="J2765" s="6">
        <f t="shared" si="43"/>
        <v>0.35199999999999998</v>
      </c>
      <c r="K2765" s="13">
        <v>1</v>
      </c>
      <c r="L2765" s="6" t="s">
        <v>467</v>
      </c>
      <c r="M2765" s="6" t="s">
        <v>468</v>
      </c>
      <c r="N2765" s="6" t="s">
        <v>425</v>
      </c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</row>
    <row r="2766" spans="2:32" ht="45" customHeight="1">
      <c r="B2766" s="16">
        <v>2765</v>
      </c>
      <c r="C2766" s="15">
        <v>60000001017</v>
      </c>
      <c r="D2766" s="22">
        <v>61046200000</v>
      </c>
      <c r="E2766" s="23" t="s">
        <v>795</v>
      </c>
      <c r="F2766" s="27" t="s">
        <v>472</v>
      </c>
      <c r="G2766" s="6" t="s">
        <v>20</v>
      </c>
      <c r="H2766" s="6">
        <v>116</v>
      </c>
      <c r="I2766" s="6">
        <v>116</v>
      </c>
      <c r="J2766" s="6">
        <f t="shared" si="43"/>
        <v>0.11600000000000001</v>
      </c>
      <c r="K2766" s="13">
        <v>1</v>
      </c>
      <c r="L2766" s="6" t="s">
        <v>467</v>
      </c>
      <c r="M2766" s="6" t="s">
        <v>468</v>
      </c>
      <c r="N2766" s="27" t="s">
        <v>439</v>
      </c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</row>
    <row r="2767" spans="2:32" ht="45" customHeight="1">
      <c r="B2767" s="16">
        <v>2766</v>
      </c>
      <c r="C2767" s="15">
        <v>60000001019</v>
      </c>
      <c r="D2767" s="22">
        <v>61044300000</v>
      </c>
      <c r="E2767" s="23" t="s">
        <v>541</v>
      </c>
      <c r="F2767" s="27" t="s">
        <v>426</v>
      </c>
      <c r="G2767" s="6" t="s">
        <v>20</v>
      </c>
      <c r="H2767" s="6">
        <v>524</v>
      </c>
      <c r="I2767" s="6">
        <v>524</v>
      </c>
      <c r="J2767" s="6">
        <f t="shared" si="43"/>
        <v>0.52400000000000002</v>
      </c>
      <c r="K2767" s="13">
        <v>1</v>
      </c>
      <c r="L2767" s="6" t="s">
        <v>467</v>
      </c>
      <c r="M2767" s="6" t="s">
        <v>468</v>
      </c>
      <c r="N2767" s="6" t="s">
        <v>473</v>
      </c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</row>
    <row r="2768" spans="2:32" ht="30" customHeight="1">
      <c r="B2768" s="16">
        <v>2767</v>
      </c>
      <c r="C2768" s="15">
        <v>60000001020</v>
      </c>
      <c r="D2768" s="22">
        <v>61062000000</v>
      </c>
      <c r="E2768" s="23" t="s">
        <v>591</v>
      </c>
      <c r="F2768" s="27" t="s">
        <v>444</v>
      </c>
      <c r="G2768" s="6" t="s">
        <v>20</v>
      </c>
      <c r="H2768" s="6">
        <v>178</v>
      </c>
      <c r="I2768" s="6">
        <v>178</v>
      </c>
      <c r="J2768" s="6">
        <f t="shared" si="43"/>
        <v>0.17799999999999999</v>
      </c>
      <c r="K2768" s="13">
        <v>1</v>
      </c>
      <c r="L2768" s="6" t="s">
        <v>467</v>
      </c>
      <c r="M2768" s="6" t="s">
        <v>468</v>
      </c>
      <c r="N2768" s="6" t="s">
        <v>425</v>
      </c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</row>
    <row r="2769" spans="2:32" ht="45" customHeight="1">
      <c r="B2769" s="16">
        <v>2768</v>
      </c>
      <c r="C2769" s="15">
        <v>60000001021</v>
      </c>
      <c r="D2769" s="22">
        <v>61044300000</v>
      </c>
      <c r="E2769" s="23" t="s">
        <v>541</v>
      </c>
      <c r="F2769" s="27" t="s">
        <v>426</v>
      </c>
      <c r="G2769" s="6" t="s">
        <v>20</v>
      </c>
      <c r="H2769" s="6">
        <v>296</v>
      </c>
      <c r="I2769" s="6">
        <v>296</v>
      </c>
      <c r="J2769" s="6">
        <f t="shared" si="43"/>
        <v>0.29599999999999999</v>
      </c>
      <c r="K2769" s="13">
        <v>1</v>
      </c>
      <c r="L2769" s="6" t="s">
        <v>467</v>
      </c>
      <c r="M2769" s="6" t="s">
        <v>468</v>
      </c>
      <c r="N2769" s="6" t="s">
        <v>422</v>
      </c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</row>
    <row r="2770" spans="2:32" ht="30" customHeight="1">
      <c r="B2770" s="16">
        <v>2769</v>
      </c>
      <c r="C2770" s="15">
        <v>60000001022</v>
      </c>
      <c r="D2770" s="22">
        <v>61046200000</v>
      </c>
      <c r="E2770" s="23" t="s">
        <v>588</v>
      </c>
      <c r="F2770" s="27" t="s">
        <v>442</v>
      </c>
      <c r="G2770" s="6" t="s">
        <v>20</v>
      </c>
      <c r="H2770" s="6">
        <v>114</v>
      </c>
      <c r="I2770" s="6">
        <v>114</v>
      </c>
      <c r="J2770" s="6">
        <f t="shared" si="43"/>
        <v>0.114</v>
      </c>
      <c r="K2770" s="13">
        <v>1</v>
      </c>
      <c r="L2770" s="6" t="s">
        <v>467</v>
      </c>
      <c r="M2770" s="6" t="s">
        <v>468</v>
      </c>
      <c r="N2770" s="6" t="s">
        <v>439</v>
      </c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</row>
    <row r="2771" spans="2:32" ht="30" customHeight="1">
      <c r="B2771" s="16">
        <v>2770</v>
      </c>
      <c r="C2771" s="15">
        <v>60000001023</v>
      </c>
      <c r="D2771" s="22">
        <v>62046239000</v>
      </c>
      <c r="E2771" s="23" t="s">
        <v>510</v>
      </c>
      <c r="F2771" s="27" t="s">
        <v>420</v>
      </c>
      <c r="G2771" s="6" t="s">
        <v>20</v>
      </c>
      <c r="H2771" s="6">
        <v>238</v>
      </c>
      <c r="I2771" s="6">
        <v>238</v>
      </c>
      <c r="J2771" s="6">
        <f t="shared" si="43"/>
        <v>0.23799999999999999</v>
      </c>
      <c r="K2771" s="13">
        <v>1</v>
      </c>
      <c r="L2771" s="6" t="s">
        <v>467</v>
      </c>
      <c r="M2771" s="6" t="s">
        <v>468</v>
      </c>
      <c r="N2771" s="6" t="s">
        <v>474</v>
      </c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</row>
    <row r="2772" spans="2:32" ht="30" customHeight="1">
      <c r="B2772" s="16">
        <v>2771</v>
      </c>
      <c r="C2772" s="15">
        <v>60000001024</v>
      </c>
      <c r="D2772" s="22">
        <v>61062000000</v>
      </c>
      <c r="E2772" s="23" t="s">
        <v>599</v>
      </c>
      <c r="F2772" s="27" t="s">
        <v>437</v>
      </c>
      <c r="G2772" s="6" t="s">
        <v>20</v>
      </c>
      <c r="H2772" s="6">
        <v>114</v>
      </c>
      <c r="I2772" s="6">
        <v>114</v>
      </c>
      <c r="J2772" s="6">
        <f t="shared" si="43"/>
        <v>0.114</v>
      </c>
      <c r="K2772" s="13">
        <v>1</v>
      </c>
      <c r="L2772" s="6" t="s">
        <v>467</v>
      </c>
      <c r="M2772" s="6" t="s">
        <v>468</v>
      </c>
      <c r="N2772" s="6" t="s">
        <v>425</v>
      </c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</row>
    <row r="2773" spans="2:32" ht="30" customHeight="1">
      <c r="B2773" s="16">
        <v>2772</v>
      </c>
      <c r="C2773" s="15">
        <v>60000001028</v>
      </c>
      <c r="D2773" s="22">
        <v>61043300000</v>
      </c>
      <c r="E2773" s="23" t="s">
        <v>569</v>
      </c>
      <c r="F2773" s="27" t="s">
        <v>466</v>
      </c>
      <c r="G2773" s="6" t="s">
        <v>20</v>
      </c>
      <c r="H2773" s="6">
        <v>470</v>
      </c>
      <c r="I2773" s="6">
        <v>470</v>
      </c>
      <c r="J2773" s="6">
        <f t="shared" si="43"/>
        <v>0.47</v>
      </c>
      <c r="K2773" s="13">
        <v>1</v>
      </c>
      <c r="L2773" s="6" t="s">
        <v>467</v>
      </c>
      <c r="M2773" s="6" t="s">
        <v>468</v>
      </c>
      <c r="N2773" s="6" t="s">
        <v>425</v>
      </c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</row>
    <row r="2774" spans="2:32" ht="30" customHeight="1">
      <c r="B2774" s="16">
        <v>2773</v>
      </c>
      <c r="C2774" s="15">
        <v>60000001029</v>
      </c>
      <c r="D2774" s="22">
        <v>62046318000</v>
      </c>
      <c r="E2774" s="23" t="s">
        <v>511</v>
      </c>
      <c r="F2774" s="27" t="s">
        <v>475</v>
      </c>
      <c r="G2774" s="6" t="s">
        <v>20</v>
      </c>
      <c r="H2774" s="6">
        <v>438</v>
      </c>
      <c r="I2774" s="6">
        <v>438</v>
      </c>
      <c r="J2774" s="6">
        <f t="shared" si="43"/>
        <v>0.438</v>
      </c>
      <c r="K2774" s="13">
        <v>1</v>
      </c>
      <c r="L2774" s="6" t="s">
        <v>467</v>
      </c>
      <c r="M2774" s="6" t="s">
        <v>468</v>
      </c>
      <c r="N2774" s="6" t="s">
        <v>422</v>
      </c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</row>
    <row r="2775" spans="2:32" ht="60" customHeight="1">
      <c r="B2775" s="16">
        <v>2774</v>
      </c>
      <c r="C2775" s="15">
        <v>60000001030</v>
      </c>
      <c r="D2775" s="22">
        <v>61044900000</v>
      </c>
      <c r="E2775" s="23" t="s">
        <v>590</v>
      </c>
      <c r="F2775" s="27" t="s">
        <v>426</v>
      </c>
      <c r="G2775" s="6" t="s">
        <v>20</v>
      </c>
      <c r="H2775" s="6">
        <v>200</v>
      </c>
      <c r="I2775" s="6">
        <v>200</v>
      </c>
      <c r="J2775" s="6">
        <f t="shared" si="43"/>
        <v>0.2</v>
      </c>
      <c r="K2775" s="13">
        <v>1</v>
      </c>
      <c r="L2775" s="6" t="s">
        <v>467</v>
      </c>
      <c r="M2775" s="6" t="s">
        <v>468</v>
      </c>
      <c r="N2775" s="6" t="s">
        <v>431</v>
      </c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</row>
    <row r="2776" spans="2:32" ht="30" customHeight="1">
      <c r="B2776" s="16">
        <v>2775</v>
      </c>
      <c r="C2776" s="15">
        <v>60000001031</v>
      </c>
      <c r="D2776" s="22">
        <v>62046239000</v>
      </c>
      <c r="E2776" s="23" t="s">
        <v>510</v>
      </c>
      <c r="F2776" s="27" t="s">
        <v>420</v>
      </c>
      <c r="G2776" s="6" t="s">
        <v>20</v>
      </c>
      <c r="H2776" s="6">
        <v>210</v>
      </c>
      <c r="I2776" s="6">
        <v>210</v>
      </c>
      <c r="J2776" s="6">
        <f t="shared" si="43"/>
        <v>0.21</v>
      </c>
      <c r="K2776" s="13">
        <v>1</v>
      </c>
      <c r="L2776" s="6" t="s">
        <v>467</v>
      </c>
      <c r="M2776" s="6" t="s">
        <v>468</v>
      </c>
      <c r="N2776" s="6" t="s">
        <v>439</v>
      </c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</row>
    <row r="2777" spans="2:32" ht="15" customHeight="1">
      <c r="B2777" s="16"/>
      <c r="C2777" s="18"/>
      <c r="D2777" s="49"/>
      <c r="E2777" s="41"/>
      <c r="F2777" s="33"/>
      <c r="G2777" s="1"/>
      <c r="H2777" s="1"/>
      <c r="I2777" s="1"/>
      <c r="J2777" s="1"/>
      <c r="K2777" s="1"/>
      <c r="L2777" s="1"/>
      <c r="M2777" s="1"/>
      <c r="N2777" s="33"/>
    </row>
    <row r="2778" spans="2:32" ht="15" customHeight="1">
      <c r="F2778" s="33"/>
      <c r="G2778" s="1"/>
      <c r="H2778" s="1"/>
      <c r="I2778" s="1"/>
      <c r="J2778" s="1"/>
      <c r="K2778" s="1"/>
      <c r="L2778" s="1"/>
      <c r="M2778" s="1"/>
      <c r="N2778" s="33"/>
    </row>
    <row r="2779" spans="2:32" ht="15" customHeight="1">
      <c r="C2779" s="1"/>
      <c r="D2779" s="52"/>
      <c r="E2779" s="43"/>
      <c r="F2779" s="33"/>
      <c r="G2779" s="1"/>
      <c r="H2779" s="1"/>
      <c r="I2779" s="1"/>
      <c r="J2779" s="1"/>
      <c r="K2779" s="1"/>
      <c r="L2779" s="1"/>
      <c r="M2779" s="1"/>
      <c r="N2779" s="33"/>
    </row>
    <row r="2780" spans="2:32" ht="15" customHeight="1">
      <c r="C2780" s="1"/>
      <c r="D2780" s="52"/>
      <c r="E2780" s="43"/>
      <c r="F2780" s="33"/>
      <c r="G2780" s="1"/>
      <c r="H2780" s="1"/>
      <c r="I2780" s="1"/>
      <c r="J2780" s="1"/>
      <c r="K2780" s="1"/>
      <c r="L2780" s="1"/>
      <c r="M2780" s="1"/>
      <c r="N2780" s="33"/>
    </row>
    <row r="2781" spans="2:32" ht="15" customHeight="1">
      <c r="C2781" s="1"/>
      <c r="D2781" s="51"/>
      <c r="E2781" s="43"/>
      <c r="F2781" s="33"/>
      <c r="G2781" s="1"/>
      <c r="H2781" s="1"/>
      <c r="I2781" s="1"/>
      <c r="J2781" s="1"/>
      <c r="K2781" s="1"/>
      <c r="L2781" s="1"/>
      <c r="M2781" s="1"/>
      <c r="N2781" s="33"/>
    </row>
    <row r="2782" spans="2:32" ht="15" customHeight="1">
      <c r="C2782" s="1"/>
      <c r="D2782" s="51"/>
      <c r="F2782" s="33"/>
      <c r="G2782" s="1"/>
      <c r="H2782" s="1"/>
      <c r="I2782" s="1"/>
      <c r="J2782" s="1"/>
      <c r="K2782" s="1"/>
      <c r="L2782" s="1"/>
      <c r="M2782" s="1"/>
      <c r="N2782" s="33"/>
    </row>
    <row r="2783" spans="2:32" ht="15" customHeight="1">
      <c r="C2783" s="1"/>
      <c r="D2783" s="51"/>
      <c r="F2783" s="33"/>
      <c r="G2783" s="1"/>
      <c r="H2783" s="1"/>
      <c r="I2783" s="1"/>
      <c r="J2783" s="1"/>
      <c r="K2783" s="1"/>
      <c r="L2783" s="1"/>
      <c r="M2783" s="1"/>
      <c r="N2783" s="33"/>
    </row>
    <row r="2784" spans="2:32" ht="15" customHeight="1">
      <c r="C2784" s="1"/>
      <c r="D2784" s="51"/>
      <c r="E2784" s="43"/>
      <c r="F2784" s="33"/>
      <c r="G2784" s="1"/>
      <c r="H2784" s="1"/>
      <c r="I2784" s="1"/>
      <c r="J2784" s="1"/>
      <c r="K2784" s="1"/>
      <c r="L2784" s="1"/>
      <c r="M2784" s="1"/>
      <c r="N2784" s="33"/>
    </row>
    <row r="2785" spans="3:14" ht="15" customHeight="1">
      <c r="C2785" s="1"/>
      <c r="D2785" s="51"/>
      <c r="E2785" s="43"/>
      <c r="F2785" s="33"/>
      <c r="G2785" s="1"/>
      <c r="H2785" s="44" t="s">
        <v>796</v>
      </c>
      <c r="I2785" s="1"/>
      <c r="J2785" s="1"/>
      <c r="K2785" s="1"/>
      <c r="L2785" s="1"/>
      <c r="M2785" s="1"/>
      <c r="N2785" s="33"/>
    </row>
    <row r="2786" spans="3:14" ht="15" customHeight="1">
      <c r="C2786" s="1"/>
      <c r="D2786" s="51"/>
      <c r="E2786" s="43"/>
      <c r="F2786" s="33"/>
      <c r="G2786" s="1"/>
      <c r="H2786" s="1"/>
      <c r="I2786" s="1"/>
      <c r="J2786" s="1"/>
      <c r="K2786" s="1"/>
      <c r="L2786" s="1"/>
      <c r="M2786" s="1"/>
      <c r="N2786" s="33"/>
    </row>
    <row r="2787" spans="3:14" ht="15" customHeight="1">
      <c r="C2787" s="1"/>
      <c r="D2787" s="51"/>
      <c r="E2787" s="43"/>
      <c r="F2787" s="33"/>
      <c r="G2787" s="1"/>
      <c r="H2787" s="1"/>
      <c r="I2787" s="1"/>
      <c r="J2787" s="1"/>
      <c r="K2787" s="1"/>
      <c r="L2787" s="1"/>
      <c r="M2787" s="1"/>
      <c r="N2787" s="33"/>
    </row>
    <row r="2788" spans="3:14" ht="15" customHeight="1">
      <c r="C2788" s="1"/>
      <c r="D2788" s="51"/>
      <c r="E2788" s="43"/>
      <c r="F2788" s="33"/>
      <c r="G2788" s="1"/>
      <c r="H2788" s="1"/>
      <c r="I2788" s="1"/>
      <c r="J2788" s="1"/>
      <c r="K2788" s="1"/>
      <c r="L2788" s="1"/>
      <c r="M2788" s="1"/>
      <c r="N2788" s="33"/>
    </row>
    <row r="2789" spans="3:14" ht="15" customHeight="1">
      <c r="C2789" s="1"/>
      <c r="D2789" s="51"/>
      <c r="E2789" s="43"/>
      <c r="F2789" s="33"/>
      <c r="G2789" s="1"/>
      <c r="H2789" s="1"/>
      <c r="I2789" s="1"/>
      <c r="J2789" s="1"/>
      <c r="K2789" s="1"/>
      <c r="L2789" s="1"/>
      <c r="M2789" s="1"/>
      <c r="N2789" s="33"/>
    </row>
    <row r="2790" spans="3:14" ht="15" customHeight="1">
      <c r="C2790" s="1"/>
      <c r="D2790" s="51"/>
      <c r="E2790" s="43"/>
      <c r="F2790" s="33"/>
      <c r="G2790" s="1"/>
      <c r="H2790" s="1"/>
      <c r="I2790" s="1"/>
      <c r="J2790" s="1"/>
      <c r="K2790" s="1"/>
      <c r="L2790" s="1"/>
      <c r="M2790" s="1"/>
      <c r="N2790" s="33"/>
    </row>
    <row r="2791" spans="3:14" ht="15" customHeight="1">
      <c r="C2791" s="1"/>
      <c r="D2791" s="51"/>
      <c r="E2791" s="43"/>
      <c r="F2791" s="33"/>
      <c r="G2791" s="1"/>
      <c r="H2791" s="1"/>
      <c r="I2791" s="1"/>
      <c r="J2791" s="1"/>
      <c r="K2791" s="1"/>
      <c r="L2791" s="1"/>
      <c r="M2791" s="1"/>
      <c r="N2791" s="33"/>
    </row>
    <row r="2792" spans="3:14" ht="15" customHeight="1">
      <c r="C2792" s="1"/>
      <c r="D2792" s="51"/>
      <c r="E2792" s="43"/>
      <c r="F2792" s="33"/>
      <c r="G2792" s="1"/>
      <c r="H2792" s="1"/>
      <c r="I2792" s="1"/>
      <c r="J2792" s="1"/>
      <c r="K2792" s="1"/>
      <c r="L2792" s="1"/>
      <c r="M2792" s="1"/>
      <c r="N2792" s="33"/>
    </row>
    <row r="2793" spans="3:14" ht="15" customHeight="1">
      <c r="C2793" s="1"/>
      <c r="D2793" s="51"/>
      <c r="E2793" s="43"/>
      <c r="F2793" s="33"/>
      <c r="G2793" s="1"/>
      <c r="H2793" s="1"/>
      <c r="I2793" s="1"/>
      <c r="J2793" s="1"/>
      <c r="K2793" s="1"/>
      <c r="L2793" s="1"/>
      <c r="M2793" s="1"/>
      <c r="N2793" s="33"/>
    </row>
    <row r="2794" spans="3:14" ht="15" customHeight="1">
      <c r="C2794" s="1"/>
      <c r="D2794" s="51"/>
      <c r="E2794" s="43"/>
      <c r="F2794" s="33"/>
      <c r="G2794" s="1"/>
      <c r="H2794" s="1"/>
      <c r="I2794" s="1"/>
      <c r="J2794" s="1"/>
      <c r="K2794" s="1"/>
      <c r="L2794" s="1"/>
      <c r="M2794" s="1"/>
      <c r="N2794" s="33"/>
    </row>
    <row r="2795" spans="3:14" ht="15" customHeight="1">
      <c r="C2795" s="1"/>
      <c r="D2795" s="51"/>
      <c r="E2795" s="43"/>
      <c r="F2795" s="33"/>
      <c r="G2795" s="1"/>
      <c r="H2795" s="1"/>
      <c r="I2795" s="1"/>
      <c r="J2795" s="1"/>
      <c r="K2795" s="1"/>
      <c r="L2795" s="1"/>
      <c r="M2795" s="1"/>
      <c r="N2795" s="33"/>
    </row>
    <row r="2796" spans="3:14" ht="15" customHeight="1">
      <c r="C2796" s="1"/>
      <c r="D2796" s="51"/>
      <c r="E2796" s="43"/>
      <c r="F2796" s="33"/>
      <c r="G2796" s="1"/>
      <c r="H2796" s="1"/>
      <c r="I2796" s="1"/>
      <c r="J2796" s="1"/>
      <c r="K2796" s="1"/>
      <c r="L2796" s="1"/>
      <c r="M2796" s="1"/>
      <c r="N2796" s="33"/>
    </row>
    <row r="2797" spans="3:14" ht="15" customHeight="1">
      <c r="C2797" s="1"/>
      <c r="D2797" s="51"/>
      <c r="E2797" s="43"/>
      <c r="F2797" s="33"/>
      <c r="G2797" s="1"/>
      <c r="H2797" s="1"/>
      <c r="I2797" s="1"/>
      <c r="J2797" s="1"/>
      <c r="K2797" s="1"/>
      <c r="L2797" s="1"/>
      <c r="M2797" s="1"/>
      <c r="N2797" s="33"/>
    </row>
    <row r="2798" spans="3:14" ht="15" customHeight="1">
      <c r="C2798" s="1"/>
      <c r="D2798" s="51"/>
      <c r="E2798" s="43"/>
      <c r="F2798" s="33"/>
      <c r="G2798" s="1"/>
      <c r="H2798" s="1"/>
      <c r="I2798" s="1"/>
      <c r="J2798" s="1"/>
      <c r="K2798" s="1"/>
      <c r="L2798" s="1"/>
      <c r="M2798" s="1"/>
      <c r="N2798" s="33"/>
    </row>
    <row r="2799" spans="3:14" ht="15" customHeight="1">
      <c r="C2799" s="1"/>
      <c r="D2799" s="51"/>
      <c r="E2799" s="43"/>
      <c r="F2799" s="33"/>
      <c r="G2799" s="1"/>
      <c r="H2799" s="1"/>
      <c r="I2799" s="1"/>
      <c r="J2799" s="1"/>
      <c r="K2799" s="1"/>
      <c r="L2799" s="1"/>
      <c r="M2799" s="1"/>
      <c r="N2799" s="33"/>
    </row>
    <row r="2800" spans="3:14" ht="15" customHeight="1">
      <c r="C2800" s="1"/>
      <c r="D2800" s="51"/>
      <c r="E2800" s="43"/>
      <c r="F2800" s="33"/>
      <c r="G2800" s="1"/>
      <c r="H2800" s="1"/>
      <c r="I2800" s="1"/>
      <c r="J2800" s="1"/>
      <c r="K2800" s="1"/>
      <c r="L2800" s="1"/>
      <c r="M2800" s="1"/>
      <c r="N2800" s="33"/>
    </row>
    <row r="2801" spans="3:14" ht="15" customHeight="1">
      <c r="C2801" s="1"/>
      <c r="D2801" s="51"/>
      <c r="E2801" s="43"/>
      <c r="F2801" s="33"/>
      <c r="G2801" s="1"/>
      <c r="H2801" s="1"/>
      <c r="I2801" s="1"/>
      <c r="J2801" s="1"/>
      <c r="K2801" s="1"/>
      <c r="L2801" s="1"/>
      <c r="M2801" s="1"/>
      <c r="N2801" s="33"/>
    </row>
    <row r="2802" spans="3:14" ht="15" customHeight="1">
      <c r="C2802" s="1"/>
      <c r="D2802" s="51"/>
      <c r="E2802" s="43"/>
      <c r="F2802" s="33"/>
      <c r="G2802" s="1"/>
      <c r="H2802" s="1"/>
      <c r="I2802" s="1"/>
      <c r="J2802" s="1"/>
      <c r="K2802" s="1"/>
      <c r="L2802" s="1"/>
      <c r="M2802" s="1"/>
      <c r="N2802" s="33"/>
    </row>
    <row r="2803" spans="3:14" ht="15" customHeight="1">
      <c r="C2803" s="1"/>
      <c r="D2803" s="51"/>
      <c r="E2803" s="43"/>
      <c r="F2803" s="33"/>
      <c r="G2803" s="1"/>
      <c r="H2803" s="1"/>
      <c r="I2803" s="1"/>
      <c r="J2803" s="1"/>
      <c r="K2803" s="1"/>
      <c r="L2803" s="1"/>
      <c r="M2803" s="1"/>
      <c r="N2803" s="33"/>
    </row>
    <row r="2804" spans="3:14" ht="15" customHeight="1">
      <c r="C2804" s="1"/>
      <c r="D2804" s="51"/>
      <c r="E2804" s="43"/>
      <c r="F2804" s="33"/>
      <c r="G2804" s="1"/>
      <c r="H2804" s="1"/>
      <c r="I2804" s="1"/>
      <c r="J2804" s="1"/>
      <c r="K2804" s="1"/>
      <c r="L2804" s="1"/>
      <c r="M2804" s="1"/>
      <c r="N2804" s="33"/>
    </row>
    <row r="2805" spans="3:14" ht="15" customHeight="1">
      <c r="C2805" s="1"/>
      <c r="D2805" s="51"/>
      <c r="E2805" s="43"/>
      <c r="F2805" s="33"/>
      <c r="G2805" s="1"/>
      <c r="H2805" s="1"/>
      <c r="I2805" s="1"/>
      <c r="J2805" s="1"/>
      <c r="K2805" s="1"/>
      <c r="L2805" s="1"/>
      <c r="M2805" s="1"/>
      <c r="N2805" s="33"/>
    </row>
    <row r="2806" spans="3:14" ht="15" customHeight="1">
      <c r="C2806" s="1"/>
      <c r="D2806" s="51"/>
      <c r="E2806" s="43"/>
      <c r="F2806" s="33"/>
      <c r="G2806" s="1"/>
      <c r="H2806" s="1"/>
      <c r="I2806" s="1"/>
      <c r="J2806" s="1"/>
      <c r="K2806" s="1"/>
      <c r="L2806" s="1"/>
      <c r="M2806" s="1"/>
      <c r="N2806" s="33"/>
    </row>
    <row r="2807" spans="3:14" ht="15" customHeight="1">
      <c r="C2807" s="1"/>
      <c r="D2807" s="51"/>
      <c r="E2807" s="43"/>
      <c r="F2807" s="33"/>
      <c r="G2807" s="1"/>
      <c r="H2807" s="1"/>
      <c r="I2807" s="1"/>
      <c r="J2807" s="1"/>
      <c r="K2807" s="1"/>
      <c r="L2807" s="1"/>
      <c r="M2807" s="1"/>
      <c r="N2807" s="33"/>
    </row>
    <row r="2808" spans="3:14" ht="15" customHeight="1">
      <c r="C2808" s="1"/>
      <c r="D2808" s="51"/>
      <c r="E2808" s="43"/>
      <c r="F2808" s="33"/>
      <c r="G2808" s="1"/>
      <c r="H2808" s="1"/>
      <c r="I2808" s="1"/>
      <c r="J2808" s="1"/>
      <c r="K2808" s="1"/>
      <c r="L2808" s="1"/>
      <c r="M2808" s="1"/>
      <c r="N2808" s="33"/>
    </row>
    <row r="2809" spans="3:14" ht="15" customHeight="1">
      <c r="C2809" s="1"/>
      <c r="D2809" s="51"/>
      <c r="E2809" s="43"/>
      <c r="F2809" s="33"/>
      <c r="G2809" s="1"/>
      <c r="H2809" s="1"/>
      <c r="I2809" s="1"/>
      <c r="J2809" s="1"/>
      <c r="K2809" s="1"/>
      <c r="L2809" s="1"/>
      <c r="M2809" s="1"/>
      <c r="N2809" s="33"/>
    </row>
    <row r="2810" spans="3:14" ht="15" customHeight="1">
      <c r="C2810" s="1"/>
      <c r="D2810" s="51"/>
      <c r="E2810" s="43"/>
      <c r="F2810" s="33"/>
      <c r="G2810" s="1"/>
      <c r="H2810" s="1"/>
      <c r="I2810" s="1"/>
      <c r="J2810" s="1"/>
      <c r="K2810" s="1"/>
      <c r="L2810" s="1"/>
      <c r="M2810" s="1"/>
      <c r="N2810" s="33"/>
    </row>
    <row r="2811" spans="3:14" ht="15" customHeight="1">
      <c r="C2811" s="1"/>
      <c r="D2811" s="51"/>
      <c r="E2811" s="43"/>
      <c r="F2811" s="33"/>
      <c r="G2811" s="1"/>
      <c r="H2811" s="1"/>
      <c r="I2811" s="1"/>
      <c r="J2811" s="1"/>
      <c r="K2811" s="1"/>
      <c r="L2811" s="1"/>
      <c r="M2811" s="1"/>
      <c r="N2811" s="33"/>
    </row>
    <row r="2812" spans="3:14" ht="15" customHeight="1">
      <c r="C2812" s="1"/>
      <c r="D2812" s="51"/>
      <c r="E2812" s="43"/>
      <c r="F2812" s="33"/>
      <c r="G2812" s="1"/>
      <c r="H2812" s="1"/>
      <c r="I2812" s="1"/>
      <c r="J2812" s="1"/>
      <c r="K2812" s="1"/>
      <c r="L2812" s="1"/>
      <c r="M2812" s="1"/>
      <c r="N2812" s="33"/>
    </row>
    <row r="2813" spans="3:14" ht="15" customHeight="1">
      <c r="C2813" s="1"/>
      <c r="D2813" s="51"/>
      <c r="E2813" s="43"/>
      <c r="F2813" s="33"/>
      <c r="G2813" s="1"/>
      <c r="H2813" s="1"/>
      <c r="I2813" s="1"/>
      <c r="J2813" s="1"/>
      <c r="K2813" s="1"/>
      <c r="L2813" s="1"/>
      <c r="M2813" s="1"/>
      <c r="N2813" s="33"/>
    </row>
    <row r="2814" spans="3:14" ht="15" customHeight="1">
      <c r="C2814" s="1"/>
      <c r="D2814" s="51"/>
      <c r="E2814" s="43"/>
      <c r="F2814" s="33"/>
      <c r="G2814" s="1"/>
      <c r="H2814" s="1"/>
      <c r="I2814" s="1"/>
      <c r="J2814" s="1"/>
      <c r="K2814" s="1"/>
      <c r="L2814" s="1"/>
      <c r="M2814" s="1"/>
      <c r="N2814" s="33"/>
    </row>
    <row r="2815" spans="3:14" ht="15" customHeight="1">
      <c r="C2815" s="1"/>
      <c r="D2815" s="51"/>
      <c r="E2815" s="43"/>
      <c r="F2815" s="33"/>
      <c r="G2815" s="1"/>
      <c r="H2815" s="1"/>
      <c r="I2815" s="1"/>
      <c r="J2815" s="1"/>
      <c r="K2815" s="1"/>
      <c r="L2815" s="1"/>
      <c r="M2815" s="1"/>
      <c r="N2815" s="33"/>
    </row>
    <row r="2816" spans="3:14" ht="15" customHeight="1">
      <c r="C2816" s="1"/>
      <c r="D2816" s="51"/>
      <c r="E2816" s="43"/>
      <c r="F2816" s="33"/>
      <c r="G2816" s="1"/>
      <c r="H2816" s="1"/>
      <c r="I2816" s="1"/>
      <c r="J2816" s="1"/>
      <c r="K2816" s="1"/>
      <c r="L2816" s="1"/>
      <c r="M2816" s="1"/>
      <c r="N2816" s="33"/>
    </row>
    <row r="2817" spans="3:14" ht="15" customHeight="1">
      <c r="C2817" s="1"/>
      <c r="D2817" s="51"/>
      <c r="E2817" s="43"/>
      <c r="F2817" s="33"/>
      <c r="G2817" s="1"/>
      <c r="H2817" s="1"/>
      <c r="I2817" s="1"/>
      <c r="J2817" s="1"/>
      <c r="K2817" s="1"/>
      <c r="L2817" s="1"/>
      <c r="M2817" s="1"/>
      <c r="N2817" s="33"/>
    </row>
    <row r="2818" spans="3:14" ht="15" customHeight="1">
      <c r="C2818" s="1"/>
      <c r="D2818" s="51"/>
      <c r="E2818" s="43"/>
      <c r="F2818" s="33"/>
      <c r="G2818" s="1"/>
      <c r="H2818" s="1"/>
      <c r="I2818" s="1"/>
      <c r="J2818" s="1"/>
      <c r="K2818" s="1"/>
      <c r="L2818" s="1"/>
      <c r="M2818" s="1"/>
      <c r="N2818" s="33"/>
    </row>
    <row r="2819" spans="3:14" ht="15" customHeight="1">
      <c r="C2819" s="1"/>
      <c r="D2819" s="51"/>
      <c r="E2819" s="43"/>
      <c r="F2819" s="33"/>
      <c r="G2819" s="1"/>
      <c r="H2819" s="1"/>
      <c r="I2819" s="1"/>
      <c r="J2819" s="1"/>
      <c r="K2819" s="1"/>
      <c r="L2819" s="1"/>
      <c r="M2819" s="1"/>
      <c r="N2819" s="33"/>
    </row>
    <row r="2820" spans="3:14" ht="15" customHeight="1">
      <c r="C2820" s="1"/>
      <c r="D2820" s="51"/>
      <c r="E2820" s="43"/>
      <c r="F2820" s="33"/>
      <c r="G2820" s="1"/>
      <c r="H2820" s="1"/>
      <c r="I2820" s="1"/>
      <c r="J2820" s="1"/>
      <c r="K2820" s="1"/>
      <c r="L2820" s="1"/>
      <c r="M2820" s="1"/>
      <c r="N2820" s="33"/>
    </row>
    <row r="2821" spans="3:14" ht="15" customHeight="1">
      <c r="C2821" s="1"/>
      <c r="D2821" s="51"/>
      <c r="E2821" s="43"/>
      <c r="F2821" s="33"/>
      <c r="G2821" s="1"/>
      <c r="H2821" s="1"/>
      <c r="I2821" s="1"/>
      <c r="J2821" s="1"/>
      <c r="K2821" s="1"/>
      <c r="L2821" s="1"/>
      <c r="M2821" s="1"/>
      <c r="N2821" s="33"/>
    </row>
    <row r="2822" spans="3:14" ht="15" customHeight="1">
      <c r="C2822" s="1"/>
      <c r="D2822" s="51"/>
      <c r="E2822" s="43"/>
      <c r="F2822" s="33"/>
      <c r="G2822" s="1"/>
      <c r="H2822" s="1"/>
      <c r="I2822" s="1"/>
      <c r="J2822" s="1"/>
      <c r="K2822" s="1"/>
      <c r="L2822" s="1"/>
      <c r="M2822" s="1"/>
      <c r="N2822" s="33"/>
    </row>
    <row r="2823" spans="3:14" ht="15" customHeight="1">
      <c r="C2823" s="1"/>
      <c r="D2823" s="51"/>
      <c r="E2823" s="43"/>
      <c r="F2823" s="33"/>
      <c r="G2823" s="1"/>
      <c r="H2823" s="1"/>
      <c r="I2823" s="1"/>
      <c r="J2823" s="1"/>
      <c r="K2823" s="1"/>
      <c r="L2823" s="1"/>
      <c r="M2823" s="1"/>
      <c r="N2823" s="33"/>
    </row>
    <row r="2824" spans="3:14" ht="15" customHeight="1">
      <c r="C2824" s="1"/>
      <c r="D2824" s="51"/>
      <c r="E2824" s="43"/>
      <c r="F2824" s="33"/>
      <c r="G2824" s="1"/>
      <c r="H2824" s="1"/>
      <c r="I2824" s="1"/>
      <c r="J2824" s="1"/>
      <c r="K2824" s="1"/>
      <c r="L2824" s="1"/>
      <c r="M2824" s="1"/>
      <c r="N2824" s="33"/>
    </row>
    <row r="2825" spans="3:14" ht="15" customHeight="1">
      <c r="C2825" s="1"/>
      <c r="D2825" s="51"/>
      <c r="E2825" s="43"/>
      <c r="F2825" s="33"/>
      <c r="G2825" s="1"/>
      <c r="H2825" s="1"/>
      <c r="I2825" s="1"/>
      <c r="J2825" s="1"/>
      <c r="K2825" s="1"/>
      <c r="L2825" s="1"/>
      <c r="M2825" s="1"/>
      <c r="N2825" s="33"/>
    </row>
    <row r="2826" spans="3:14" ht="15" customHeight="1">
      <c r="C2826" s="1"/>
      <c r="D2826" s="51"/>
      <c r="E2826" s="43"/>
      <c r="F2826" s="33"/>
      <c r="G2826" s="1"/>
      <c r="H2826" s="1"/>
      <c r="I2826" s="1"/>
      <c r="J2826" s="1"/>
      <c r="K2826" s="1"/>
      <c r="L2826" s="1"/>
      <c r="M2826" s="1"/>
      <c r="N2826" s="33"/>
    </row>
    <row r="2827" spans="3:14" ht="15" customHeight="1">
      <c r="C2827" s="1"/>
      <c r="D2827" s="51"/>
      <c r="E2827" s="43"/>
      <c r="F2827" s="33"/>
      <c r="G2827" s="1"/>
      <c r="H2827" s="1"/>
      <c r="I2827" s="1"/>
      <c r="J2827" s="1"/>
      <c r="K2827" s="1"/>
      <c r="L2827" s="1"/>
      <c r="M2827" s="1"/>
      <c r="N2827" s="33"/>
    </row>
    <row r="2828" spans="3:14" ht="15" customHeight="1">
      <c r="C2828" s="1"/>
      <c r="D2828" s="51"/>
      <c r="E2828" s="43"/>
      <c r="F2828" s="33"/>
      <c r="G2828" s="1"/>
      <c r="H2828" s="1"/>
      <c r="I2828" s="1"/>
      <c r="J2828" s="1"/>
      <c r="K2828" s="1"/>
      <c r="L2828" s="1"/>
      <c r="M2828" s="1"/>
      <c r="N2828" s="33"/>
    </row>
    <row r="2829" spans="3:14" ht="15" customHeight="1">
      <c r="C2829" s="1"/>
      <c r="D2829" s="51"/>
      <c r="E2829" s="43"/>
      <c r="F2829" s="33"/>
      <c r="G2829" s="1"/>
      <c r="H2829" s="1"/>
      <c r="I2829" s="1"/>
      <c r="J2829" s="1"/>
      <c r="K2829" s="1"/>
      <c r="L2829" s="1"/>
      <c r="M2829" s="1"/>
      <c r="N2829" s="33"/>
    </row>
    <row r="2830" spans="3:14" ht="15" customHeight="1">
      <c r="C2830" s="1"/>
      <c r="D2830" s="51"/>
      <c r="E2830" s="43"/>
      <c r="F2830" s="33"/>
      <c r="G2830" s="1"/>
      <c r="H2830" s="1"/>
      <c r="I2830" s="1"/>
      <c r="J2830" s="1"/>
      <c r="K2830" s="1"/>
      <c r="L2830" s="1"/>
      <c r="M2830" s="1"/>
      <c r="N2830" s="33"/>
    </row>
    <row r="2831" spans="3:14" ht="15" customHeight="1">
      <c r="C2831" s="1"/>
      <c r="D2831" s="51"/>
      <c r="E2831" s="43"/>
      <c r="F2831" s="33"/>
      <c r="G2831" s="1"/>
      <c r="H2831" s="1"/>
      <c r="I2831" s="1"/>
      <c r="J2831" s="1"/>
      <c r="K2831" s="1"/>
      <c r="L2831" s="1"/>
      <c r="M2831" s="1"/>
      <c r="N2831" s="33"/>
    </row>
    <row r="2832" spans="3:14" ht="15" customHeight="1">
      <c r="C2832" s="1"/>
      <c r="D2832" s="51"/>
      <c r="E2832" s="43"/>
      <c r="F2832" s="33"/>
      <c r="G2832" s="1"/>
      <c r="H2832" s="1"/>
      <c r="I2832" s="1"/>
      <c r="J2832" s="1"/>
      <c r="K2832" s="1"/>
      <c r="L2832" s="1"/>
      <c r="M2832" s="1"/>
      <c r="N2832" s="33"/>
    </row>
    <row r="2833" spans="3:14" ht="15" customHeight="1">
      <c r="C2833" s="1"/>
      <c r="D2833" s="51"/>
      <c r="E2833" s="43"/>
      <c r="F2833" s="33"/>
      <c r="G2833" s="1"/>
      <c r="H2833" s="1"/>
      <c r="I2833" s="1"/>
      <c r="J2833" s="1"/>
      <c r="K2833" s="1"/>
      <c r="L2833" s="1"/>
      <c r="M2833" s="1"/>
      <c r="N2833" s="33"/>
    </row>
    <row r="2834" spans="3:14" ht="15" customHeight="1">
      <c r="C2834" s="1"/>
      <c r="D2834" s="51"/>
      <c r="E2834" s="43"/>
      <c r="F2834" s="33"/>
      <c r="G2834" s="1"/>
      <c r="H2834" s="1"/>
      <c r="I2834" s="1"/>
      <c r="J2834" s="1"/>
      <c r="K2834" s="1"/>
      <c r="L2834" s="1"/>
      <c r="M2834" s="1"/>
      <c r="N2834" s="33"/>
    </row>
    <row r="2835" spans="3:14" ht="15" customHeight="1">
      <c r="C2835" s="1"/>
      <c r="D2835" s="51"/>
      <c r="E2835" s="43"/>
      <c r="F2835" s="33"/>
      <c r="G2835" s="1"/>
      <c r="H2835" s="1"/>
      <c r="I2835" s="1"/>
      <c r="J2835" s="1"/>
      <c r="K2835" s="1"/>
      <c r="L2835" s="1"/>
      <c r="M2835" s="1"/>
      <c r="N2835" s="33"/>
    </row>
    <row r="2836" spans="3:14" ht="15" customHeight="1">
      <c r="C2836" s="1"/>
      <c r="D2836" s="51"/>
      <c r="E2836" s="43"/>
      <c r="F2836" s="33"/>
      <c r="G2836" s="1"/>
      <c r="H2836" s="1"/>
      <c r="I2836" s="1"/>
      <c r="J2836" s="1"/>
      <c r="K2836" s="1"/>
      <c r="L2836" s="1"/>
      <c r="M2836" s="1"/>
      <c r="N2836" s="33"/>
    </row>
    <row r="2837" spans="3:14" ht="15" customHeight="1">
      <c r="C2837" s="1"/>
      <c r="D2837" s="51"/>
      <c r="E2837" s="43"/>
      <c r="F2837" s="33"/>
      <c r="G2837" s="1"/>
      <c r="H2837" s="1"/>
      <c r="I2837" s="1"/>
      <c r="J2837" s="1"/>
      <c r="K2837" s="1"/>
      <c r="L2837" s="1"/>
      <c r="M2837" s="1"/>
      <c r="N2837" s="33"/>
    </row>
    <row r="2838" spans="3:14" ht="15" customHeight="1">
      <c r="C2838" s="1"/>
      <c r="D2838" s="51"/>
      <c r="E2838" s="43"/>
      <c r="F2838" s="33"/>
      <c r="G2838" s="1"/>
      <c r="H2838" s="1"/>
      <c r="I2838" s="1"/>
      <c r="J2838" s="1"/>
      <c r="K2838" s="1"/>
      <c r="L2838" s="1"/>
      <c r="M2838" s="1"/>
      <c r="N2838" s="33"/>
    </row>
    <row r="2839" spans="3:14" ht="15" customHeight="1">
      <c r="C2839" s="1"/>
      <c r="D2839" s="51"/>
      <c r="E2839" s="43"/>
      <c r="F2839" s="33"/>
      <c r="G2839" s="1"/>
      <c r="H2839" s="1"/>
      <c r="I2839" s="1"/>
      <c r="J2839" s="1"/>
      <c r="K2839" s="1"/>
      <c r="L2839" s="1"/>
      <c r="M2839" s="1"/>
      <c r="N2839" s="33"/>
    </row>
    <row r="2840" spans="3:14" ht="15" customHeight="1">
      <c r="C2840" s="1"/>
      <c r="D2840" s="51"/>
      <c r="E2840" s="43"/>
      <c r="F2840" s="33"/>
      <c r="G2840" s="1"/>
      <c r="H2840" s="1"/>
      <c r="I2840" s="1"/>
      <c r="J2840" s="1"/>
      <c r="K2840" s="1"/>
      <c r="L2840" s="1"/>
      <c r="M2840" s="1"/>
      <c r="N2840" s="33"/>
    </row>
    <row r="2841" spans="3:14" ht="15" customHeight="1">
      <c r="C2841" s="1"/>
      <c r="D2841" s="51"/>
      <c r="E2841" s="43"/>
      <c r="F2841" s="33"/>
      <c r="G2841" s="1"/>
      <c r="H2841" s="1"/>
      <c r="I2841" s="1"/>
      <c r="J2841" s="1"/>
      <c r="K2841" s="1"/>
      <c r="L2841" s="1"/>
      <c r="M2841" s="1"/>
      <c r="N2841" s="33"/>
    </row>
    <row r="2842" spans="3:14" ht="15" customHeight="1">
      <c r="C2842" s="1"/>
      <c r="D2842" s="51"/>
      <c r="E2842" s="43"/>
      <c r="F2842" s="33"/>
      <c r="G2842" s="1"/>
      <c r="H2842" s="1"/>
      <c r="I2842" s="1"/>
      <c r="J2842" s="1"/>
      <c r="K2842" s="1"/>
      <c r="L2842" s="1"/>
      <c r="M2842" s="1"/>
      <c r="N2842" s="33"/>
    </row>
    <row r="2843" spans="3:14" ht="15" customHeight="1">
      <c r="C2843" s="1"/>
      <c r="D2843" s="51"/>
      <c r="E2843" s="43"/>
      <c r="F2843" s="33"/>
      <c r="G2843" s="1"/>
      <c r="H2843" s="1"/>
      <c r="I2843" s="1"/>
      <c r="J2843" s="1"/>
      <c r="K2843" s="1"/>
      <c r="L2843" s="1"/>
      <c r="M2843" s="1"/>
      <c r="N2843" s="33"/>
    </row>
    <row r="2844" spans="3:14" ht="15" customHeight="1">
      <c r="C2844" s="1"/>
      <c r="D2844" s="51"/>
      <c r="E2844" s="43"/>
      <c r="F2844" s="33"/>
      <c r="G2844" s="1"/>
      <c r="H2844" s="1"/>
      <c r="I2844" s="1"/>
      <c r="J2844" s="1"/>
      <c r="K2844" s="1"/>
      <c r="L2844" s="1"/>
      <c r="M2844" s="1"/>
      <c r="N2844" s="33"/>
    </row>
    <row r="2845" spans="3:14" ht="15" customHeight="1">
      <c r="C2845" s="1"/>
      <c r="D2845" s="51"/>
      <c r="E2845" s="43"/>
      <c r="F2845" s="33"/>
      <c r="G2845" s="1"/>
      <c r="H2845" s="1"/>
      <c r="I2845" s="1"/>
      <c r="J2845" s="1"/>
      <c r="K2845" s="1"/>
      <c r="L2845" s="1"/>
      <c r="M2845" s="1"/>
      <c r="N2845" s="33"/>
    </row>
    <row r="2846" spans="3:14" ht="15" customHeight="1">
      <c r="C2846" s="1"/>
      <c r="D2846" s="51"/>
      <c r="E2846" s="43"/>
      <c r="F2846" s="33"/>
      <c r="G2846" s="1"/>
      <c r="H2846" s="1"/>
      <c r="I2846" s="1"/>
      <c r="J2846" s="1"/>
      <c r="K2846" s="1"/>
      <c r="L2846" s="1"/>
      <c r="M2846" s="1"/>
      <c r="N2846" s="33"/>
    </row>
    <row r="2847" spans="3:14" ht="15" customHeight="1">
      <c r="C2847" s="1"/>
      <c r="D2847" s="51"/>
      <c r="E2847" s="43"/>
      <c r="F2847" s="33"/>
      <c r="G2847" s="1"/>
      <c r="H2847" s="1"/>
      <c r="I2847" s="1"/>
      <c r="J2847" s="1"/>
      <c r="K2847" s="1"/>
      <c r="L2847" s="1"/>
      <c r="M2847" s="1"/>
      <c r="N2847" s="33"/>
    </row>
    <row r="2848" spans="3:14" ht="15" customHeight="1">
      <c r="C2848" s="1"/>
      <c r="D2848" s="51"/>
      <c r="E2848" s="43"/>
      <c r="F2848" s="33"/>
      <c r="G2848" s="1"/>
      <c r="H2848" s="1"/>
      <c r="I2848" s="1"/>
      <c r="J2848" s="1"/>
      <c r="K2848" s="1"/>
      <c r="L2848" s="1"/>
      <c r="M2848" s="1"/>
      <c r="N2848" s="33"/>
    </row>
    <row r="2849" spans="3:14" ht="15" customHeight="1">
      <c r="C2849" s="1"/>
      <c r="D2849" s="51"/>
      <c r="E2849" s="43"/>
      <c r="F2849" s="33"/>
      <c r="G2849" s="1"/>
      <c r="H2849" s="1"/>
      <c r="I2849" s="1"/>
      <c r="J2849" s="1"/>
      <c r="K2849" s="1"/>
      <c r="L2849" s="1"/>
      <c r="M2849" s="1"/>
      <c r="N2849" s="33"/>
    </row>
    <row r="2850" spans="3:14" ht="15" customHeight="1">
      <c r="C2850" s="1"/>
      <c r="D2850" s="51"/>
      <c r="E2850" s="43"/>
      <c r="F2850" s="33"/>
      <c r="G2850" s="1"/>
      <c r="H2850" s="1"/>
      <c r="I2850" s="1"/>
      <c r="J2850" s="1"/>
      <c r="K2850" s="1"/>
      <c r="L2850" s="1"/>
      <c r="M2850" s="1"/>
      <c r="N2850" s="33"/>
    </row>
    <row r="2851" spans="3:14" ht="15" customHeight="1">
      <c r="C2851" s="1"/>
      <c r="D2851" s="51"/>
      <c r="E2851" s="43"/>
      <c r="F2851" s="33"/>
      <c r="G2851" s="1"/>
      <c r="H2851" s="1"/>
      <c r="I2851" s="1"/>
      <c r="J2851" s="1"/>
      <c r="K2851" s="1"/>
      <c r="L2851" s="1"/>
      <c r="M2851" s="1"/>
      <c r="N2851" s="33"/>
    </row>
    <row r="2852" spans="3:14" ht="15" customHeight="1">
      <c r="C2852" s="1"/>
      <c r="D2852" s="51"/>
      <c r="E2852" s="43"/>
      <c r="F2852" s="33"/>
      <c r="G2852" s="1"/>
      <c r="H2852" s="1"/>
      <c r="I2852" s="1"/>
      <c r="J2852" s="1"/>
      <c r="K2852" s="1"/>
      <c r="L2852" s="1"/>
      <c r="M2852" s="1"/>
      <c r="N2852" s="33"/>
    </row>
    <row r="2853" spans="3:14" ht="15" customHeight="1">
      <c r="C2853" s="1"/>
      <c r="D2853" s="51"/>
      <c r="E2853" s="43"/>
      <c r="F2853" s="33"/>
      <c r="G2853" s="1"/>
      <c r="H2853" s="1"/>
      <c r="I2853" s="1"/>
      <c r="J2853" s="1"/>
      <c r="K2853" s="1"/>
      <c r="L2853" s="1"/>
      <c r="M2853" s="1"/>
      <c r="N2853" s="33"/>
    </row>
    <row r="2854" spans="3:14" ht="15" customHeight="1">
      <c r="C2854" s="1"/>
      <c r="D2854" s="51"/>
      <c r="E2854" s="43"/>
      <c r="F2854" s="33"/>
      <c r="G2854" s="1"/>
      <c r="H2854" s="1"/>
      <c r="I2854" s="1"/>
      <c r="J2854" s="1"/>
      <c r="K2854" s="1"/>
      <c r="L2854" s="1"/>
      <c r="M2854" s="1"/>
      <c r="N2854" s="33"/>
    </row>
    <row r="2855" spans="3:14" ht="15" customHeight="1">
      <c r="C2855" s="1"/>
      <c r="D2855" s="51"/>
      <c r="E2855" s="43"/>
      <c r="F2855" s="33"/>
      <c r="G2855" s="1"/>
      <c r="H2855" s="1"/>
      <c r="I2855" s="1"/>
      <c r="J2855" s="1"/>
      <c r="K2855" s="1"/>
      <c r="L2855" s="1"/>
      <c r="M2855" s="1"/>
      <c r="N2855" s="33"/>
    </row>
    <row r="2856" spans="3:14" ht="15" customHeight="1">
      <c r="C2856" s="1"/>
      <c r="D2856" s="51"/>
      <c r="E2856" s="43"/>
      <c r="F2856" s="33"/>
      <c r="G2856" s="1"/>
      <c r="H2856" s="1"/>
      <c r="I2856" s="1"/>
      <c r="J2856" s="1"/>
      <c r="K2856" s="1"/>
      <c r="L2856" s="1"/>
      <c r="M2856" s="1"/>
      <c r="N2856" s="33"/>
    </row>
    <row r="2857" spans="3:14" ht="15" customHeight="1">
      <c r="C2857" s="1"/>
      <c r="D2857" s="51"/>
      <c r="E2857" s="43"/>
      <c r="F2857" s="33"/>
      <c r="G2857" s="1"/>
      <c r="H2857" s="1"/>
      <c r="I2857" s="1"/>
      <c r="J2857" s="1"/>
      <c r="K2857" s="1"/>
      <c r="L2857" s="1"/>
      <c r="M2857" s="1"/>
      <c r="N2857" s="33"/>
    </row>
    <row r="2858" spans="3:14" ht="15" customHeight="1">
      <c r="C2858" s="1"/>
      <c r="D2858" s="51"/>
      <c r="E2858" s="43"/>
      <c r="F2858" s="33"/>
      <c r="G2858" s="1"/>
      <c r="H2858" s="1"/>
      <c r="I2858" s="1"/>
      <c r="J2858" s="1"/>
      <c r="K2858" s="1"/>
      <c r="L2858" s="1"/>
      <c r="M2858" s="1"/>
      <c r="N2858" s="33"/>
    </row>
    <row r="2859" spans="3:14" ht="15" customHeight="1">
      <c r="C2859" s="1"/>
      <c r="D2859" s="51"/>
      <c r="E2859" s="43"/>
      <c r="F2859" s="33"/>
      <c r="G2859" s="1"/>
      <c r="H2859" s="1"/>
      <c r="I2859" s="1"/>
      <c r="J2859" s="1"/>
      <c r="K2859" s="1"/>
      <c r="L2859" s="1"/>
      <c r="M2859" s="1"/>
      <c r="N2859" s="33"/>
    </row>
    <row r="2860" spans="3:14" ht="15" customHeight="1">
      <c r="C2860" s="1"/>
      <c r="D2860" s="51"/>
      <c r="E2860" s="43"/>
      <c r="F2860" s="33"/>
      <c r="G2860" s="1"/>
      <c r="H2860" s="1"/>
      <c r="I2860" s="1"/>
      <c r="J2860" s="1"/>
      <c r="K2860" s="1"/>
      <c r="L2860" s="1"/>
      <c r="M2860" s="1"/>
      <c r="N2860" s="33"/>
    </row>
    <row r="2861" spans="3:14" ht="15" customHeight="1">
      <c r="C2861" s="1"/>
      <c r="D2861" s="51"/>
      <c r="E2861" s="43"/>
      <c r="F2861" s="33"/>
      <c r="G2861" s="1"/>
      <c r="H2861" s="1"/>
      <c r="I2861" s="1"/>
      <c r="J2861" s="1"/>
      <c r="K2861" s="1"/>
      <c r="L2861" s="1"/>
      <c r="M2861" s="1"/>
      <c r="N2861" s="33"/>
    </row>
    <row r="2862" spans="3:14" ht="15" customHeight="1">
      <c r="C2862" s="1"/>
      <c r="D2862" s="51"/>
      <c r="E2862" s="43"/>
      <c r="F2862" s="33"/>
      <c r="G2862" s="1"/>
      <c r="H2862" s="1"/>
      <c r="I2862" s="1"/>
      <c r="J2862" s="1"/>
      <c r="K2862" s="1"/>
      <c r="L2862" s="1"/>
      <c r="M2862" s="1"/>
      <c r="N2862" s="33"/>
    </row>
    <row r="2863" spans="3:14" ht="15" customHeight="1">
      <c r="C2863" s="1"/>
      <c r="D2863" s="51"/>
      <c r="E2863" s="43"/>
      <c r="F2863" s="33"/>
      <c r="G2863" s="1"/>
      <c r="H2863" s="1"/>
      <c r="I2863" s="1"/>
      <c r="J2863" s="1"/>
      <c r="K2863" s="1"/>
      <c r="L2863" s="1"/>
      <c r="M2863" s="1"/>
      <c r="N2863" s="33"/>
    </row>
    <row r="2864" spans="3:14" ht="15" customHeight="1">
      <c r="C2864" s="1"/>
      <c r="D2864" s="51"/>
      <c r="E2864" s="43"/>
      <c r="F2864" s="33"/>
      <c r="G2864" s="1"/>
      <c r="H2864" s="1"/>
      <c r="I2864" s="1"/>
      <c r="J2864" s="1"/>
      <c r="K2864" s="1"/>
      <c r="L2864" s="1"/>
      <c r="M2864" s="1"/>
      <c r="N2864" s="33"/>
    </row>
    <row r="2865" spans="3:14" ht="15" customHeight="1">
      <c r="C2865" s="1"/>
      <c r="D2865" s="51"/>
      <c r="E2865" s="43"/>
      <c r="F2865" s="33"/>
      <c r="G2865" s="1"/>
      <c r="H2865" s="1"/>
      <c r="I2865" s="1"/>
      <c r="J2865" s="1"/>
      <c r="K2865" s="1"/>
      <c r="L2865" s="1"/>
      <c r="M2865" s="1"/>
      <c r="N2865" s="33"/>
    </row>
    <row r="2866" spans="3:14" ht="15" customHeight="1">
      <c r="C2866" s="1"/>
      <c r="D2866" s="51"/>
      <c r="E2866" s="43"/>
      <c r="F2866" s="33"/>
      <c r="G2866" s="1"/>
      <c r="H2866" s="1"/>
      <c r="I2866" s="1"/>
      <c r="J2866" s="1"/>
      <c r="K2866" s="1"/>
      <c r="L2866" s="1"/>
      <c r="M2866" s="1"/>
      <c r="N2866" s="33"/>
    </row>
    <row r="2867" spans="3:14" ht="15" customHeight="1">
      <c r="C2867" s="1"/>
      <c r="D2867" s="51"/>
      <c r="E2867" s="43"/>
      <c r="F2867" s="33"/>
      <c r="G2867" s="1"/>
      <c r="H2867" s="1"/>
      <c r="I2867" s="1"/>
      <c r="J2867" s="1"/>
      <c r="K2867" s="1"/>
      <c r="L2867" s="1"/>
      <c r="M2867" s="1"/>
      <c r="N2867" s="33"/>
    </row>
    <row r="2868" spans="3:14" ht="15" customHeight="1">
      <c r="C2868" s="1"/>
      <c r="D2868" s="51"/>
      <c r="E2868" s="43"/>
      <c r="F2868" s="33"/>
      <c r="G2868" s="1"/>
      <c r="H2868" s="1"/>
      <c r="I2868" s="1"/>
      <c r="J2868" s="1"/>
      <c r="K2868" s="1"/>
      <c r="L2868" s="1"/>
      <c r="M2868" s="1"/>
      <c r="N2868" s="33"/>
    </row>
    <row r="2869" spans="3:14" ht="15" customHeight="1">
      <c r="C2869" s="1"/>
      <c r="D2869" s="51"/>
      <c r="E2869" s="43"/>
      <c r="F2869" s="33"/>
      <c r="G2869" s="1"/>
      <c r="H2869" s="1"/>
      <c r="I2869" s="1"/>
      <c r="J2869" s="1"/>
      <c r="K2869" s="1"/>
      <c r="L2869" s="1"/>
      <c r="M2869" s="1"/>
      <c r="N2869" s="33"/>
    </row>
    <row r="2870" spans="3:14" ht="15" customHeight="1">
      <c r="C2870" s="1"/>
      <c r="D2870" s="51"/>
      <c r="E2870" s="43"/>
      <c r="F2870" s="33"/>
      <c r="G2870" s="1"/>
      <c r="H2870" s="1"/>
      <c r="I2870" s="1"/>
      <c r="J2870" s="1"/>
      <c r="K2870" s="1"/>
      <c r="L2870" s="1"/>
      <c r="M2870" s="1"/>
      <c r="N2870" s="33"/>
    </row>
    <row r="2871" spans="3:14" ht="15" customHeight="1">
      <c r="C2871" s="1"/>
      <c r="D2871" s="51"/>
      <c r="E2871" s="43"/>
      <c r="F2871" s="33"/>
      <c r="G2871" s="1"/>
      <c r="H2871" s="1"/>
      <c r="I2871" s="1"/>
      <c r="J2871" s="1"/>
      <c r="K2871" s="1"/>
      <c r="L2871" s="1"/>
      <c r="M2871" s="1"/>
      <c r="N2871" s="33"/>
    </row>
    <row r="2872" spans="3:14" ht="15" customHeight="1">
      <c r="C2872" s="1"/>
      <c r="D2872" s="51"/>
      <c r="E2872" s="43"/>
      <c r="F2872" s="33"/>
      <c r="G2872" s="1"/>
      <c r="H2872" s="1"/>
      <c r="I2872" s="1"/>
      <c r="J2872" s="1"/>
      <c r="K2872" s="1"/>
      <c r="L2872" s="1"/>
      <c r="M2872" s="1"/>
      <c r="N2872" s="33"/>
    </row>
    <row r="2873" spans="3:14" ht="15" customHeight="1">
      <c r="C2873" s="1"/>
      <c r="D2873" s="51"/>
      <c r="E2873" s="43"/>
      <c r="F2873" s="33"/>
      <c r="G2873" s="1"/>
      <c r="H2873" s="1"/>
      <c r="I2873" s="1"/>
      <c r="J2873" s="1"/>
      <c r="K2873" s="1"/>
      <c r="L2873" s="1"/>
      <c r="M2873" s="1"/>
      <c r="N2873" s="33"/>
    </row>
    <row r="2874" spans="3:14" ht="15" customHeight="1">
      <c r="C2874" s="1"/>
      <c r="D2874" s="51"/>
      <c r="E2874" s="43"/>
      <c r="F2874" s="33"/>
      <c r="G2874" s="1"/>
      <c r="H2874" s="1"/>
      <c r="I2874" s="1"/>
      <c r="J2874" s="1"/>
      <c r="K2874" s="1"/>
      <c r="L2874" s="1"/>
      <c r="M2874" s="1"/>
      <c r="N2874" s="33"/>
    </row>
    <row r="2875" spans="3:14" ht="15" customHeight="1">
      <c r="C2875" s="1"/>
      <c r="D2875" s="51"/>
      <c r="E2875" s="43"/>
      <c r="F2875" s="33"/>
      <c r="G2875" s="1"/>
      <c r="H2875" s="1"/>
      <c r="I2875" s="1"/>
      <c r="J2875" s="1"/>
      <c r="K2875" s="1"/>
      <c r="L2875" s="1"/>
      <c r="M2875" s="1"/>
      <c r="N2875" s="33"/>
    </row>
    <row r="2876" spans="3:14" ht="15" customHeight="1">
      <c r="C2876" s="1"/>
      <c r="D2876" s="51"/>
      <c r="E2876" s="43"/>
      <c r="F2876" s="33"/>
      <c r="G2876" s="1"/>
      <c r="H2876" s="1"/>
      <c r="I2876" s="1"/>
      <c r="J2876" s="1"/>
      <c r="K2876" s="1"/>
      <c r="L2876" s="1"/>
      <c r="M2876" s="1"/>
      <c r="N2876" s="33"/>
    </row>
    <row r="2877" spans="3:14" ht="15" customHeight="1">
      <c r="C2877" s="1"/>
      <c r="D2877" s="51"/>
      <c r="E2877" s="43"/>
      <c r="F2877" s="33"/>
      <c r="G2877" s="1"/>
      <c r="H2877" s="1"/>
      <c r="I2877" s="1"/>
      <c r="J2877" s="1"/>
      <c r="K2877" s="1"/>
      <c r="L2877" s="1"/>
      <c r="M2877" s="1"/>
      <c r="N2877" s="33"/>
    </row>
    <row r="2878" spans="3:14" ht="15" customHeight="1">
      <c r="C2878" s="1"/>
      <c r="D2878" s="51"/>
      <c r="E2878" s="43"/>
      <c r="F2878" s="33"/>
      <c r="G2878" s="1"/>
      <c r="H2878" s="1"/>
      <c r="I2878" s="1"/>
      <c r="J2878" s="1"/>
      <c r="K2878" s="1"/>
      <c r="L2878" s="1"/>
      <c r="M2878" s="1"/>
      <c r="N2878" s="33"/>
    </row>
    <row r="2879" spans="3:14" ht="15" customHeight="1">
      <c r="C2879" s="1"/>
      <c r="D2879" s="51"/>
      <c r="E2879" s="43"/>
      <c r="F2879" s="33"/>
      <c r="G2879" s="1"/>
      <c r="H2879" s="1"/>
      <c r="I2879" s="1"/>
      <c r="J2879" s="1"/>
      <c r="K2879" s="1"/>
      <c r="L2879" s="1"/>
      <c r="M2879" s="1"/>
      <c r="N2879" s="33"/>
    </row>
    <row r="2880" spans="3:14" ht="15" customHeight="1">
      <c r="C2880" s="1"/>
      <c r="D2880" s="51"/>
      <c r="E2880" s="43"/>
      <c r="F2880" s="33"/>
      <c r="G2880" s="1"/>
      <c r="H2880" s="1"/>
      <c r="I2880" s="1"/>
      <c r="J2880" s="1"/>
      <c r="K2880" s="1"/>
      <c r="L2880" s="1"/>
      <c r="M2880" s="1"/>
      <c r="N2880" s="33"/>
    </row>
    <row r="2881" spans="3:14" ht="15" customHeight="1">
      <c r="C2881" s="1"/>
      <c r="D2881" s="51"/>
      <c r="E2881" s="43"/>
      <c r="F2881" s="33"/>
      <c r="G2881" s="1"/>
      <c r="H2881" s="1"/>
      <c r="I2881" s="1"/>
      <c r="J2881" s="1"/>
      <c r="K2881" s="1"/>
      <c r="L2881" s="1"/>
      <c r="M2881" s="1"/>
      <c r="N2881" s="33"/>
    </row>
    <row r="2882" spans="3:14" ht="15" customHeight="1">
      <c r="C2882" s="1"/>
      <c r="D2882" s="51"/>
      <c r="E2882" s="43"/>
      <c r="F2882" s="33"/>
      <c r="G2882" s="1"/>
      <c r="H2882" s="1"/>
      <c r="I2882" s="1"/>
      <c r="J2882" s="1"/>
      <c r="K2882" s="1"/>
      <c r="L2882" s="1"/>
      <c r="M2882" s="1"/>
      <c r="N2882" s="33"/>
    </row>
    <row r="2883" spans="3:14" ht="15" customHeight="1">
      <c r="C2883" s="1"/>
      <c r="D2883" s="51"/>
      <c r="E2883" s="43"/>
      <c r="F2883" s="33"/>
      <c r="G2883" s="1"/>
      <c r="H2883" s="1"/>
      <c r="I2883" s="1"/>
      <c r="J2883" s="1"/>
      <c r="K2883" s="1"/>
      <c r="L2883" s="1"/>
      <c r="M2883" s="1"/>
      <c r="N2883" s="33"/>
    </row>
    <row r="2884" spans="3:14" ht="15" customHeight="1">
      <c r="C2884" s="1"/>
      <c r="D2884" s="51"/>
      <c r="E2884" s="43"/>
      <c r="F2884" s="33"/>
      <c r="G2884" s="1"/>
      <c r="H2884" s="1"/>
      <c r="I2884" s="1"/>
      <c r="J2884" s="1"/>
      <c r="K2884" s="1"/>
      <c r="L2884" s="1"/>
      <c r="M2884" s="1"/>
      <c r="N2884" s="33"/>
    </row>
    <row r="2885" spans="3:14" ht="15" customHeight="1">
      <c r="C2885" s="1"/>
      <c r="D2885" s="51"/>
      <c r="E2885" s="43"/>
      <c r="F2885" s="33"/>
      <c r="G2885" s="1"/>
      <c r="H2885" s="1"/>
      <c r="I2885" s="1"/>
      <c r="J2885" s="1"/>
      <c r="K2885" s="1"/>
      <c r="L2885" s="1"/>
      <c r="M2885" s="1"/>
      <c r="N2885" s="33"/>
    </row>
    <row r="2886" spans="3:14" ht="15" customHeight="1">
      <c r="C2886" s="1"/>
      <c r="D2886" s="51"/>
      <c r="E2886" s="43"/>
      <c r="F2886" s="33"/>
      <c r="G2886" s="1"/>
      <c r="H2886" s="1"/>
      <c r="I2886" s="1"/>
      <c r="J2886" s="1"/>
      <c r="K2886" s="1"/>
      <c r="L2886" s="1"/>
      <c r="M2886" s="1"/>
      <c r="N2886" s="33"/>
    </row>
    <row r="2887" spans="3:14" ht="15" customHeight="1">
      <c r="C2887" s="1"/>
      <c r="D2887" s="51"/>
      <c r="E2887" s="43"/>
      <c r="F2887" s="33"/>
      <c r="G2887" s="1"/>
      <c r="H2887" s="1"/>
      <c r="I2887" s="1"/>
      <c r="J2887" s="1"/>
      <c r="K2887" s="1"/>
      <c r="L2887" s="1"/>
      <c r="M2887" s="1"/>
      <c r="N2887" s="33"/>
    </row>
    <row r="2888" spans="3:14" ht="15" customHeight="1">
      <c r="C2888" s="1"/>
      <c r="D2888" s="51"/>
      <c r="E2888" s="43"/>
      <c r="F2888" s="33"/>
      <c r="G2888" s="1"/>
      <c r="H2888" s="1"/>
      <c r="I2888" s="1"/>
      <c r="J2888" s="1"/>
      <c r="K2888" s="1"/>
      <c r="L2888" s="1"/>
      <c r="M2888" s="1"/>
      <c r="N2888" s="33"/>
    </row>
    <row r="2889" spans="3:14" ht="15" customHeight="1">
      <c r="C2889" s="1"/>
      <c r="D2889" s="51"/>
      <c r="E2889" s="43"/>
      <c r="F2889" s="33"/>
      <c r="G2889" s="1"/>
      <c r="H2889" s="1"/>
      <c r="I2889" s="1"/>
      <c r="J2889" s="1"/>
      <c r="K2889" s="1"/>
      <c r="L2889" s="1"/>
      <c r="M2889" s="1"/>
      <c r="N2889" s="33"/>
    </row>
    <row r="2890" spans="3:14" ht="15" customHeight="1">
      <c r="C2890" s="1"/>
      <c r="D2890" s="51"/>
      <c r="E2890" s="43"/>
      <c r="F2890" s="33"/>
      <c r="G2890" s="1"/>
      <c r="H2890" s="1"/>
      <c r="I2890" s="1"/>
      <c r="J2890" s="1"/>
      <c r="K2890" s="1"/>
      <c r="L2890" s="1"/>
      <c r="M2890" s="1"/>
      <c r="N2890" s="33"/>
    </row>
    <row r="2891" spans="3:14" ht="15" customHeight="1">
      <c r="C2891" s="1"/>
      <c r="D2891" s="51"/>
      <c r="E2891" s="43"/>
      <c r="F2891" s="33"/>
      <c r="G2891" s="1"/>
      <c r="H2891" s="1"/>
      <c r="I2891" s="1"/>
      <c r="J2891" s="1"/>
      <c r="K2891" s="1"/>
      <c r="L2891" s="1"/>
      <c r="M2891" s="1"/>
      <c r="N2891" s="33"/>
    </row>
    <row r="2892" spans="3:14" ht="15" customHeight="1">
      <c r="C2892" s="1"/>
      <c r="D2892" s="51"/>
      <c r="E2892" s="43"/>
      <c r="F2892" s="33"/>
      <c r="G2892" s="1"/>
      <c r="H2892" s="1"/>
      <c r="I2892" s="1"/>
      <c r="J2892" s="1"/>
      <c r="K2892" s="1"/>
      <c r="L2892" s="1"/>
      <c r="M2892" s="1"/>
      <c r="N2892" s="33"/>
    </row>
    <row r="2893" spans="3:14" ht="15" customHeight="1">
      <c r="C2893" s="1"/>
      <c r="D2893" s="51"/>
      <c r="E2893" s="43"/>
      <c r="F2893" s="33"/>
      <c r="G2893" s="1"/>
      <c r="H2893" s="1"/>
      <c r="I2893" s="1"/>
      <c r="J2893" s="1"/>
      <c r="K2893" s="1"/>
      <c r="L2893" s="1"/>
      <c r="M2893" s="1"/>
      <c r="N2893" s="33"/>
    </row>
    <row r="2894" spans="3:14" ht="15" customHeight="1">
      <c r="C2894" s="1"/>
      <c r="D2894" s="51"/>
      <c r="E2894" s="43"/>
      <c r="F2894" s="33"/>
      <c r="G2894" s="1"/>
      <c r="H2894" s="1"/>
      <c r="I2894" s="1"/>
      <c r="J2894" s="1"/>
      <c r="K2894" s="1"/>
      <c r="L2894" s="1"/>
      <c r="M2894" s="1"/>
      <c r="N2894" s="33"/>
    </row>
    <row r="2895" spans="3:14" ht="15" customHeight="1">
      <c r="C2895" s="1"/>
      <c r="D2895" s="51"/>
      <c r="E2895" s="43"/>
      <c r="F2895" s="33"/>
      <c r="G2895" s="1"/>
      <c r="H2895" s="1"/>
      <c r="I2895" s="1"/>
      <c r="J2895" s="1"/>
      <c r="K2895" s="1"/>
      <c r="L2895" s="1"/>
      <c r="M2895" s="1"/>
      <c r="N2895" s="33"/>
    </row>
    <row r="2896" spans="3:14" ht="15" customHeight="1">
      <c r="C2896" s="1"/>
      <c r="D2896" s="51"/>
      <c r="E2896" s="43"/>
      <c r="F2896" s="33"/>
      <c r="G2896" s="1"/>
      <c r="H2896" s="1"/>
      <c r="I2896" s="1"/>
      <c r="J2896" s="1"/>
      <c r="K2896" s="1"/>
      <c r="L2896" s="1"/>
      <c r="M2896" s="1"/>
      <c r="N2896" s="33"/>
    </row>
    <row r="2897" spans="3:14" ht="15" customHeight="1">
      <c r="C2897" s="1"/>
      <c r="D2897" s="51"/>
      <c r="E2897" s="43"/>
      <c r="F2897" s="33"/>
      <c r="G2897" s="1"/>
      <c r="H2897" s="1"/>
      <c r="I2897" s="1"/>
      <c r="J2897" s="1"/>
      <c r="K2897" s="1"/>
      <c r="L2897" s="1"/>
      <c r="M2897" s="1"/>
      <c r="N2897" s="33"/>
    </row>
    <row r="2898" spans="3:14" ht="15" customHeight="1">
      <c r="C2898" s="1"/>
      <c r="D2898" s="51"/>
      <c r="E2898" s="43"/>
      <c r="F2898" s="33"/>
      <c r="G2898" s="1"/>
      <c r="H2898" s="1"/>
      <c r="I2898" s="1"/>
      <c r="J2898" s="1"/>
      <c r="K2898" s="1"/>
      <c r="L2898" s="1"/>
      <c r="M2898" s="1"/>
      <c r="N2898" s="33"/>
    </row>
    <row r="2899" spans="3:14" ht="15" customHeight="1">
      <c r="C2899" s="1"/>
      <c r="D2899" s="51"/>
      <c r="E2899" s="43"/>
      <c r="F2899" s="33"/>
      <c r="G2899" s="1"/>
      <c r="H2899" s="1"/>
      <c r="I2899" s="1"/>
      <c r="J2899" s="1"/>
      <c r="K2899" s="1"/>
      <c r="L2899" s="1"/>
      <c r="M2899" s="1"/>
      <c r="N2899" s="33"/>
    </row>
    <row r="2900" spans="3:14" ht="15" customHeight="1">
      <c r="C2900" s="1"/>
      <c r="D2900" s="51"/>
      <c r="E2900" s="43"/>
      <c r="F2900" s="33"/>
      <c r="G2900" s="1"/>
      <c r="H2900" s="1"/>
      <c r="I2900" s="1"/>
      <c r="J2900" s="1"/>
      <c r="K2900" s="1"/>
      <c r="L2900" s="1"/>
      <c r="M2900" s="1"/>
      <c r="N2900" s="33"/>
    </row>
    <row r="2901" spans="3:14" ht="15" customHeight="1">
      <c r="C2901" s="1"/>
      <c r="D2901" s="51"/>
      <c r="E2901" s="43"/>
      <c r="F2901" s="33"/>
      <c r="G2901" s="1"/>
      <c r="H2901" s="1"/>
      <c r="I2901" s="1"/>
      <c r="J2901" s="1"/>
      <c r="K2901" s="1"/>
      <c r="L2901" s="1"/>
      <c r="M2901" s="1"/>
      <c r="N2901" s="33"/>
    </row>
    <row r="2902" spans="3:14" ht="15" customHeight="1">
      <c r="C2902" s="1"/>
      <c r="D2902" s="51"/>
      <c r="E2902" s="43"/>
      <c r="F2902" s="33"/>
      <c r="G2902" s="1"/>
      <c r="H2902" s="1"/>
      <c r="I2902" s="1"/>
      <c r="J2902" s="1"/>
      <c r="K2902" s="1"/>
      <c r="L2902" s="1"/>
      <c r="M2902" s="1"/>
      <c r="N2902" s="33"/>
    </row>
    <row r="2903" spans="3:14" ht="15" customHeight="1">
      <c r="C2903" s="1"/>
      <c r="D2903" s="51"/>
      <c r="E2903" s="43"/>
      <c r="F2903" s="33"/>
      <c r="G2903" s="1"/>
      <c r="H2903" s="1"/>
      <c r="I2903" s="1"/>
      <c r="J2903" s="1"/>
      <c r="K2903" s="1"/>
      <c r="L2903" s="1"/>
      <c r="M2903" s="1"/>
      <c r="N2903" s="33"/>
    </row>
    <row r="2904" spans="3:14" ht="15" customHeight="1">
      <c r="C2904" s="1"/>
      <c r="D2904" s="51"/>
      <c r="E2904" s="43"/>
      <c r="F2904" s="33"/>
      <c r="G2904" s="1"/>
      <c r="H2904" s="1"/>
      <c r="I2904" s="1"/>
      <c r="J2904" s="1"/>
      <c r="K2904" s="1"/>
      <c r="L2904" s="1"/>
      <c r="M2904" s="1"/>
      <c r="N2904" s="33"/>
    </row>
    <row r="2905" spans="3:14" ht="15" customHeight="1">
      <c r="C2905" s="1"/>
      <c r="D2905" s="51"/>
      <c r="E2905" s="43"/>
      <c r="F2905" s="33"/>
      <c r="G2905" s="1"/>
      <c r="H2905" s="1"/>
      <c r="I2905" s="1"/>
      <c r="J2905" s="1"/>
      <c r="K2905" s="1"/>
      <c r="L2905" s="1"/>
      <c r="M2905" s="1"/>
      <c r="N2905" s="33"/>
    </row>
    <row r="2906" spans="3:14" ht="15" customHeight="1">
      <c r="C2906" s="1"/>
      <c r="D2906" s="51"/>
      <c r="E2906" s="43"/>
      <c r="F2906" s="33"/>
      <c r="G2906" s="1"/>
      <c r="H2906" s="1"/>
      <c r="I2906" s="1"/>
      <c r="J2906" s="1"/>
      <c r="K2906" s="1"/>
      <c r="L2906" s="1"/>
      <c r="M2906" s="1"/>
      <c r="N2906" s="33"/>
    </row>
    <row r="2907" spans="3:14" ht="15" customHeight="1">
      <c r="C2907" s="1"/>
      <c r="D2907" s="51"/>
      <c r="E2907" s="43"/>
      <c r="F2907" s="33"/>
      <c r="G2907" s="1"/>
      <c r="H2907" s="1"/>
      <c r="I2907" s="1"/>
      <c r="J2907" s="1"/>
      <c r="K2907" s="1"/>
      <c r="L2907" s="1"/>
      <c r="M2907" s="1"/>
      <c r="N2907" s="33"/>
    </row>
    <row r="2908" spans="3:14" ht="15" customHeight="1">
      <c r="C2908" s="1"/>
      <c r="D2908" s="51"/>
      <c r="E2908" s="43"/>
      <c r="F2908" s="33"/>
      <c r="G2908" s="1"/>
      <c r="H2908" s="1"/>
      <c r="I2908" s="1"/>
      <c r="J2908" s="1"/>
      <c r="K2908" s="1"/>
      <c r="L2908" s="1"/>
      <c r="M2908" s="1"/>
      <c r="N2908" s="33"/>
    </row>
    <row r="2909" spans="3:14" ht="15" customHeight="1">
      <c r="C2909" s="1"/>
      <c r="D2909" s="51"/>
      <c r="E2909" s="43"/>
      <c r="F2909" s="33"/>
      <c r="G2909" s="1"/>
      <c r="H2909" s="1"/>
      <c r="I2909" s="1"/>
      <c r="J2909" s="1"/>
      <c r="K2909" s="1"/>
      <c r="L2909" s="1"/>
      <c r="M2909" s="1"/>
      <c r="N2909" s="33"/>
    </row>
    <row r="2910" spans="3:14" ht="15" customHeight="1">
      <c r="C2910" s="1"/>
      <c r="D2910" s="51"/>
      <c r="E2910" s="43"/>
      <c r="F2910" s="33"/>
      <c r="G2910" s="1"/>
      <c r="H2910" s="1"/>
      <c r="I2910" s="1"/>
      <c r="J2910" s="1"/>
      <c r="K2910" s="1"/>
      <c r="L2910" s="1"/>
      <c r="M2910" s="1"/>
      <c r="N2910" s="33"/>
    </row>
    <row r="2911" spans="3:14" ht="15" customHeight="1">
      <c r="C2911" s="1"/>
      <c r="D2911" s="51"/>
      <c r="E2911" s="43"/>
      <c r="F2911" s="33"/>
      <c r="G2911" s="1"/>
      <c r="H2911" s="1"/>
      <c r="I2911" s="1"/>
      <c r="J2911" s="1"/>
      <c r="K2911" s="1"/>
      <c r="L2911" s="1"/>
      <c r="M2911" s="1"/>
      <c r="N2911" s="33"/>
    </row>
    <row r="2912" spans="3:14" ht="15" customHeight="1">
      <c r="C2912" s="1"/>
      <c r="D2912" s="51"/>
      <c r="E2912" s="43"/>
      <c r="F2912" s="33"/>
      <c r="G2912" s="1"/>
      <c r="H2912" s="1"/>
      <c r="I2912" s="1"/>
      <c r="J2912" s="1"/>
      <c r="K2912" s="1"/>
      <c r="L2912" s="1"/>
      <c r="M2912" s="1"/>
      <c r="N2912" s="33"/>
    </row>
    <row r="2913" spans="3:14" ht="15" customHeight="1">
      <c r="C2913" s="1"/>
      <c r="D2913" s="51"/>
      <c r="E2913" s="43"/>
      <c r="F2913" s="33"/>
      <c r="G2913" s="1"/>
      <c r="H2913" s="1"/>
      <c r="I2913" s="1"/>
      <c r="J2913" s="1"/>
      <c r="K2913" s="1"/>
      <c r="L2913" s="1"/>
      <c r="M2913" s="1"/>
      <c r="N2913" s="33"/>
    </row>
    <row r="2914" spans="3:14" ht="15" customHeight="1">
      <c r="C2914" s="1"/>
      <c r="D2914" s="51"/>
      <c r="E2914" s="43"/>
      <c r="F2914" s="33"/>
      <c r="G2914" s="1"/>
      <c r="H2914" s="1"/>
      <c r="I2914" s="1"/>
      <c r="J2914" s="1"/>
      <c r="K2914" s="1"/>
      <c r="L2914" s="1"/>
      <c r="M2914" s="1"/>
      <c r="N2914" s="33"/>
    </row>
    <row r="2915" spans="3:14" ht="15" customHeight="1">
      <c r="C2915" s="1"/>
      <c r="D2915" s="51"/>
      <c r="E2915" s="43"/>
      <c r="F2915" s="33"/>
      <c r="G2915" s="1"/>
      <c r="H2915" s="1"/>
      <c r="I2915" s="1"/>
      <c r="J2915" s="1"/>
      <c r="K2915" s="1"/>
      <c r="L2915" s="1"/>
      <c r="M2915" s="1"/>
      <c r="N2915" s="33"/>
    </row>
    <row r="2916" spans="3:14" ht="15" customHeight="1">
      <c r="C2916" s="1"/>
      <c r="D2916" s="51"/>
      <c r="E2916" s="43"/>
      <c r="F2916" s="33"/>
      <c r="G2916" s="1"/>
      <c r="H2916" s="1"/>
      <c r="I2916" s="1"/>
      <c r="J2916" s="1"/>
      <c r="K2916" s="1"/>
      <c r="L2916" s="1"/>
      <c r="M2916" s="1"/>
      <c r="N2916" s="33"/>
    </row>
    <row r="2917" spans="3:14" ht="15" customHeight="1">
      <c r="C2917" s="1"/>
      <c r="D2917" s="51"/>
      <c r="E2917" s="43"/>
      <c r="F2917" s="33"/>
      <c r="G2917" s="1"/>
      <c r="H2917" s="1"/>
      <c r="I2917" s="1"/>
      <c r="J2917" s="1"/>
      <c r="K2917" s="1"/>
      <c r="L2917" s="1"/>
      <c r="M2917" s="1"/>
      <c r="N2917" s="33"/>
    </row>
    <row r="2918" spans="3:14" ht="15" customHeight="1">
      <c r="C2918" s="1"/>
      <c r="D2918" s="51"/>
      <c r="E2918" s="43"/>
      <c r="F2918" s="33"/>
      <c r="G2918" s="1"/>
      <c r="H2918" s="1"/>
      <c r="I2918" s="1"/>
      <c r="J2918" s="1"/>
      <c r="K2918" s="1"/>
      <c r="L2918" s="1"/>
      <c r="M2918" s="1"/>
      <c r="N2918" s="33"/>
    </row>
    <row r="2919" spans="3:14" ht="15" customHeight="1">
      <c r="C2919" s="1"/>
      <c r="D2919" s="51"/>
      <c r="E2919" s="43"/>
      <c r="F2919" s="33"/>
      <c r="G2919" s="1"/>
      <c r="H2919" s="1"/>
      <c r="I2919" s="1"/>
      <c r="J2919" s="1"/>
      <c r="K2919" s="1"/>
      <c r="L2919" s="1"/>
      <c r="M2919" s="1"/>
      <c r="N2919" s="33"/>
    </row>
    <row r="2920" spans="3:14" ht="15" customHeight="1">
      <c r="C2920" s="1"/>
      <c r="D2920" s="51"/>
      <c r="E2920" s="43"/>
      <c r="F2920" s="33"/>
      <c r="G2920" s="1"/>
      <c r="H2920" s="1"/>
      <c r="I2920" s="1"/>
      <c r="J2920" s="1"/>
      <c r="K2920" s="1"/>
      <c r="L2920" s="1"/>
      <c r="M2920" s="1"/>
      <c r="N2920" s="33"/>
    </row>
    <row r="2921" spans="3:14" ht="15" customHeight="1">
      <c r="C2921" s="1"/>
      <c r="D2921" s="51"/>
      <c r="E2921" s="43"/>
      <c r="F2921" s="33"/>
      <c r="G2921" s="1"/>
      <c r="H2921" s="1"/>
      <c r="I2921" s="1"/>
      <c r="J2921" s="1"/>
      <c r="K2921" s="1"/>
      <c r="L2921" s="1"/>
      <c r="M2921" s="1"/>
      <c r="N2921" s="33"/>
    </row>
    <row r="2922" spans="3:14" ht="15" customHeight="1">
      <c r="C2922" s="1"/>
      <c r="D2922" s="51"/>
      <c r="E2922" s="43"/>
      <c r="F2922" s="33"/>
      <c r="G2922" s="1"/>
      <c r="H2922" s="1"/>
      <c r="I2922" s="1"/>
      <c r="J2922" s="1"/>
      <c r="K2922" s="1"/>
      <c r="L2922" s="1"/>
      <c r="M2922" s="1"/>
      <c r="N2922" s="33"/>
    </row>
    <row r="2923" spans="3:14" ht="15" customHeight="1">
      <c r="C2923" s="1"/>
      <c r="D2923" s="51"/>
      <c r="E2923" s="43"/>
      <c r="F2923" s="33"/>
      <c r="G2923" s="1"/>
      <c r="H2923" s="1"/>
      <c r="I2923" s="1"/>
      <c r="J2923" s="1"/>
      <c r="K2923" s="1"/>
      <c r="L2923" s="1"/>
      <c r="M2923" s="1"/>
      <c r="N2923" s="33"/>
    </row>
    <row r="2924" spans="3:14" ht="15" customHeight="1">
      <c r="C2924" s="1"/>
      <c r="D2924" s="51"/>
      <c r="E2924" s="43"/>
      <c r="F2924" s="33"/>
      <c r="G2924" s="1"/>
      <c r="H2924" s="1"/>
      <c r="I2924" s="1"/>
      <c r="J2924" s="1"/>
      <c r="K2924" s="1"/>
      <c r="L2924" s="1"/>
      <c r="M2924" s="1"/>
      <c r="N2924" s="33"/>
    </row>
    <row r="2925" spans="3:14" ht="15" customHeight="1">
      <c r="C2925" s="1"/>
      <c r="D2925" s="51"/>
      <c r="E2925" s="43"/>
      <c r="F2925" s="33"/>
      <c r="G2925" s="1"/>
      <c r="H2925" s="1"/>
      <c r="I2925" s="1"/>
      <c r="J2925" s="1"/>
      <c r="K2925" s="1"/>
      <c r="L2925" s="1"/>
      <c r="M2925" s="1"/>
      <c r="N2925" s="33"/>
    </row>
    <row r="2926" spans="3:14" ht="15" customHeight="1">
      <c r="C2926" s="1"/>
      <c r="D2926" s="51"/>
      <c r="E2926" s="43"/>
      <c r="F2926" s="33"/>
      <c r="G2926" s="1"/>
      <c r="H2926" s="1"/>
      <c r="I2926" s="1"/>
      <c r="J2926" s="1"/>
      <c r="K2926" s="1"/>
      <c r="L2926" s="1"/>
      <c r="M2926" s="1"/>
      <c r="N2926" s="33"/>
    </row>
    <row r="2927" spans="3:14" ht="15" customHeight="1">
      <c r="C2927" s="1"/>
      <c r="D2927" s="51"/>
      <c r="E2927" s="43"/>
      <c r="F2927" s="33"/>
      <c r="G2927" s="1"/>
      <c r="H2927" s="1"/>
      <c r="I2927" s="1"/>
      <c r="J2927" s="1"/>
      <c r="K2927" s="1"/>
      <c r="L2927" s="1"/>
      <c r="M2927" s="1"/>
      <c r="N2927" s="33"/>
    </row>
    <row r="2928" spans="3:14" ht="15" customHeight="1">
      <c r="C2928" s="1"/>
      <c r="D2928" s="51"/>
      <c r="E2928" s="43"/>
      <c r="F2928" s="33"/>
      <c r="G2928" s="1"/>
      <c r="H2928" s="1"/>
      <c r="I2928" s="1"/>
      <c r="J2928" s="1"/>
      <c r="K2928" s="1"/>
      <c r="L2928" s="1"/>
      <c r="M2928" s="1"/>
      <c r="N2928" s="33"/>
    </row>
    <row r="2929" spans="3:14" ht="15" customHeight="1">
      <c r="C2929" s="1"/>
      <c r="D2929" s="51"/>
      <c r="E2929" s="43"/>
      <c r="F2929" s="33"/>
      <c r="G2929" s="1"/>
      <c r="H2929" s="1"/>
      <c r="I2929" s="1"/>
      <c r="J2929" s="1"/>
      <c r="K2929" s="1"/>
      <c r="L2929" s="1"/>
      <c r="M2929" s="1"/>
      <c r="N2929" s="33"/>
    </row>
    <row r="2930" spans="3:14" ht="15" customHeight="1">
      <c r="C2930" s="1"/>
      <c r="D2930" s="51"/>
      <c r="E2930" s="43"/>
      <c r="F2930" s="33"/>
      <c r="G2930" s="1"/>
      <c r="H2930" s="1"/>
      <c r="I2930" s="1"/>
      <c r="J2930" s="1"/>
      <c r="K2930" s="1"/>
      <c r="L2930" s="1"/>
      <c r="M2930" s="1"/>
      <c r="N2930" s="33"/>
    </row>
    <row r="2931" spans="3:14" ht="15" customHeight="1">
      <c r="C2931" s="1"/>
      <c r="D2931" s="51"/>
      <c r="E2931" s="43"/>
      <c r="F2931" s="33"/>
      <c r="G2931" s="1"/>
      <c r="H2931" s="1"/>
      <c r="I2931" s="1"/>
      <c r="J2931" s="1"/>
      <c r="K2931" s="1"/>
      <c r="L2931" s="1"/>
      <c r="M2931" s="1"/>
      <c r="N2931" s="33"/>
    </row>
    <row r="2932" spans="3:14" ht="15" customHeight="1">
      <c r="C2932" s="1"/>
      <c r="D2932" s="51"/>
      <c r="E2932" s="43"/>
      <c r="F2932" s="33"/>
      <c r="G2932" s="1"/>
      <c r="H2932" s="1"/>
      <c r="I2932" s="1"/>
      <c r="J2932" s="1"/>
      <c r="K2932" s="1"/>
      <c r="L2932" s="1"/>
      <c r="M2932" s="1"/>
      <c r="N2932" s="33"/>
    </row>
    <row r="2933" spans="3:14" ht="15" customHeight="1">
      <c r="C2933" s="1"/>
      <c r="D2933" s="51"/>
      <c r="E2933" s="43"/>
      <c r="F2933" s="33"/>
      <c r="G2933" s="1"/>
      <c r="H2933" s="1"/>
      <c r="I2933" s="1"/>
      <c r="J2933" s="1"/>
      <c r="K2933" s="1"/>
      <c r="L2933" s="1"/>
      <c r="M2933" s="1"/>
      <c r="N2933" s="33"/>
    </row>
    <row r="2934" spans="3:14" ht="15" customHeight="1">
      <c r="C2934" s="1"/>
      <c r="D2934" s="51"/>
      <c r="E2934" s="43"/>
      <c r="F2934" s="33"/>
      <c r="G2934" s="1"/>
      <c r="H2934" s="1"/>
      <c r="I2934" s="1"/>
      <c r="J2934" s="1"/>
      <c r="K2934" s="1"/>
      <c r="L2934" s="1"/>
      <c r="M2934" s="1"/>
      <c r="N2934" s="33"/>
    </row>
    <row r="2935" spans="3:14" ht="15" customHeight="1">
      <c r="C2935" s="1"/>
      <c r="D2935" s="51"/>
      <c r="E2935" s="43"/>
      <c r="F2935" s="33"/>
      <c r="G2935" s="1"/>
      <c r="H2935" s="1"/>
      <c r="I2935" s="1"/>
      <c r="J2935" s="1"/>
      <c r="K2935" s="1"/>
      <c r="L2935" s="1"/>
      <c r="M2935" s="1"/>
      <c r="N2935" s="33"/>
    </row>
    <row r="2936" spans="3:14" ht="15" customHeight="1">
      <c r="C2936" s="1"/>
      <c r="D2936" s="51"/>
      <c r="E2936" s="43"/>
      <c r="F2936" s="33"/>
      <c r="G2936" s="1"/>
      <c r="H2936" s="1"/>
      <c r="I2936" s="1"/>
      <c r="J2936" s="1"/>
      <c r="K2936" s="1"/>
      <c r="L2936" s="1"/>
      <c r="M2936" s="1"/>
      <c r="N2936" s="33"/>
    </row>
    <row r="2937" spans="3:14" ht="15" customHeight="1">
      <c r="C2937" s="1"/>
      <c r="D2937" s="51"/>
      <c r="E2937" s="43"/>
      <c r="F2937" s="33"/>
      <c r="G2937" s="1"/>
      <c r="H2937" s="1"/>
      <c r="I2937" s="1"/>
      <c r="J2937" s="1"/>
      <c r="K2937" s="1"/>
      <c r="L2937" s="1"/>
      <c r="M2937" s="1"/>
      <c r="N2937" s="33"/>
    </row>
    <row r="2938" spans="3:14" ht="15" customHeight="1">
      <c r="C2938" s="1"/>
      <c r="D2938" s="51"/>
      <c r="E2938" s="43"/>
      <c r="F2938" s="33"/>
      <c r="G2938" s="1"/>
      <c r="H2938" s="1"/>
      <c r="I2938" s="1"/>
      <c r="J2938" s="1"/>
      <c r="K2938" s="1"/>
      <c r="L2938" s="1"/>
      <c r="M2938" s="1"/>
      <c r="N2938" s="33"/>
    </row>
    <row r="2939" spans="3:14" ht="15" customHeight="1">
      <c r="C2939" s="1"/>
      <c r="D2939" s="51"/>
      <c r="E2939" s="43"/>
      <c r="F2939" s="33"/>
      <c r="G2939" s="1"/>
      <c r="H2939" s="1"/>
      <c r="I2939" s="1"/>
      <c r="J2939" s="1"/>
      <c r="K2939" s="1"/>
      <c r="L2939" s="1"/>
      <c r="M2939" s="1"/>
      <c r="N2939" s="33"/>
    </row>
    <row r="2940" spans="3:14" ht="15" customHeight="1">
      <c r="C2940" s="1"/>
      <c r="D2940" s="51"/>
      <c r="E2940" s="43"/>
      <c r="F2940" s="33"/>
      <c r="G2940" s="1"/>
      <c r="H2940" s="1"/>
      <c r="I2940" s="1"/>
      <c r="J2940" s="1"/>
      <c r="K2940" s="1"/>
      <c r="L2940" s="1"/>
      <c r="M2940" s="1"/>
      <c r="N2940" s="33"/>
    </row>
    <row r="2941" spans="3:14" ht="15" customHeight="1">
      <c r="C2941" s="1"/>
      <c r="D2941" s="51"/>
      <c r="E2941" s="43"/>
      <c r="F2941" s="33"/>
      <c r="G2941" s="1"/>
      <c r="H2941" s="1"/>
      <c r="I2941" s="1"/>
      <c r="J2941" s="1"/>
      <c r="K2941" s="1"/>
      <c r="L2941" s="1"/>
      <c r="M2941" s="1"/>
      <c r="N2941" s="33"/>
    </row>
    <row r="2942" spans="3:14" ht="15" customHeight="1">
      <c r="C2942" s="1"/>
      <c r="D2942" s="51"/>
      <c r="E2942" s="43"/>
      <c r="F2942" s="33"/>
      <c r="G2942" s="1"/>
      <c r="H2942" s="1"/>
      <c r="I2942" s="1"/>
      <c r="J2942" s="1"/>
      <c r="K2942" s="1"/>
      <c r="L2942" s="1"/>
      <c r="M2942" s="1"/>
      <c r="N2942" s="33"/>
    </row>
    <row r="2943" spans="3:14" ht="15" customHeight="1">
      <c r="C2943" s="1"/>
      <c r="D2943" s="51"/>
      <c r="E2943" s="43"/>
      <c r="F2943" s="33"/>
      <c r="G2943" s="1"/>
      <c r="H2943" s="1"/>
      <c r="I2943" s="1"/>
      <c r="J2943" s="1"/>
      <c r="K2943" s="1"/>
      <c r="L2943" s="1"/>
      <c r="M2943" s="1"/>
      <c r="N2943" s="33"/>
    </row>
    <row r="2944" spans="3:14" ht="15" customHeight="1">
      <c r="C2944" s="1"/>
      <c r="D2944" s="51"/>
      <c r="E2944" s="43"/>
      <c r="F2944" s="33"/>
      <c r="G2944" s="1"/>
      <c r="H2944" s="1"/>
      <c r="I2944" s="1"/>
      <c r="J2944" s="1"/>
      <c r="K2944" s="1"/>
      <c r="L2944" s="1"/>
      <c r="M2944" s="1"/>
      <c r="N2944" s="33"/>
    </row>
    <row r="2945" spans="3:14" ht="15" customHeight="1">
      <c r="C2945" s="1"/>
      <c r="D2945" s="51"/>
      <c r="E2945" s="43"/>
      <c r="F2945" s="33"/>
      <c r="G2945" s="1"/>
      <c r="H2945" s="1"/>
      <c r="I2945" s="1"/>
      <c r="J2945" s="1"/>
      <c r="K2945" s="1"/>
      <c r="L2945" s="1"/>
      <c r="M2945" s="1"/>
      <c r="N2945" s="33"/>
    </row>
    <row r="2946" spans="3:14" ht="15" customHeight="1">
      <c r="C2946" s="1"/>
      <c r="D2946" s="51"/>
      <c r="E2946" s="43"/>
      <c r="F2946" s="33"/>
      <c r="G2946" s="1"/>
      <c r="H2946" s="1"/>
      <c r="I2946" s="1"/>
      <c r="J2946" s="1"/>
      <c r="K2946" s="1"/>
      <c r="L2946" s="1"/>
      <c r="M2946" s="1"/>
      <c r="N2946" s="33"/>
    </row>
    <row r="2947" spans="3:14" ht="15" customHeight="1">
      <c r="C2947" s="1"/>
      <c r="D2947" s="51"/>
      <c r="E2947" s="43"/>
      <c r="F2947" s="33"/>
      <c r="G2947" s="1"/>
      <c r="H2947" s="1"/>
      <c r="I2947" s="1"/>
      <c r="J2947" s="1"/>
      <c r="K2947" s="1"/>
      <c r="L2947" s="1"/>
      <c r="M2947" s="1"/>
      <c r="N2947" s="33"/>
    </row>
    <row r="2948" spans="3:14" ht="15" customHeight="1">
      <c r="C2948" s="1"/>
      <c r="D2948" s="51"/>
      <c r="E2948" s="43"/>
      <c r="F2948" s="33"/>
      <c r="G2948" s="1"/>
      <c r="H2948" s="1"/>
      <c r="I2948" s="1"/>
      <c r="J2948" s="1"/>
      <c r="K2948" s="1"/>
      <c r="L2948" s="1"/>
      <c r="M2948" s="1"/>
      <c r="N2948" s="33"/>
    </row>
    <row r="2949" spans="3:14" ht="15" customHeight="1">
      <c r="C2949" s="1"/>
      <c r="D2949" s="51"/>
      <c r="E2949" s="43"/>
      <c r="F2949" s="33"/>
      <c r="G2949" s="1"/>
      <c r="H2949" s="1"/>
      <c r="I2949" s="1"/>
      <c r="J2949" s="1"/>
      <c r="K2949" s="1"/>
      <c r="L2949" s="1"/>
      <c r="M2949" s="1"/>
      <c r="N2949" s="33"/>
    </row>
    <row r="2950" spans="3:14" ht="15" customHeight="1">
      <c r="C2950" s="1"/>
      <c r="D2950" s="51"/>
      <c r="E2950" s="43"/>
      <c r="F2950" s="33"/>
      <c r="G2950" s="1"/>
      <c r="H2950" s="1"/>
      <c r="I2950" s="1"/>
      <c r="J2950" s="1"/>
      <c r="K2950" s="1"/>
      <c r="L2950" s="1"/>
      <c r="M2950" s="1"/>
      <c r="N2950" s="33"/>
    </row>
    <row r="2951" spans="3:14" ht="15" customHeight="1">
      <c r="C2951" s="1"/>
      <c r="D2951" s="51"/>
      <c r="E2951" s="43"/>
      <c r="F2951" s="33"/>
      <c r="G2951" s="1"/>
      <c r="H2951" s="1"/>
      <c r="I2951" s="1"/>
      <c r="J2951" s="1"/>
      <c r="K2951" s="1"/>
      <c r="L2951" s="1"/>
      <c r="M2951" s="1"/>
      <c r="N2951" s="33"/>
    </row>
    <row r="2952" spans="3:14" ht="15" customHeight="1">
      <c r="C2952" s="1"/>
      <c r="D2952" s="51"/>
      <c r="E2952" s="43"/>
      <c r="F2952" s="33"/>
      <c r="G2952" s="1"/>
      <c r="H2952" s="1"/>
      <c r="I2952" s="1"/>
      <c r="J2952" s="1"/>
      <c r="K2952" s="1"/>
      <c r="L2952" s="1"/>
      <c r="M2952" s="1"/>
      <c r="N2952" s="33"/>
    </row>
    <row r="2953" spans="3:14" ht="15" customHeight="1">
      <c r="C2953" s="1"/>
      <c r="D2953" s="51"/>
      <c r="E2953" s="43"/>
      <c r="F2953" s="33"/>
      <c r="G2953" s="1"/>
      <c r="H2953" s="1"/>
      <c r="I2953" s="1"/>
      <c r="J2953" s="1"/>
      <c r="K2953" s="1"/>
      <c r="L2953" s="1"/>
      <c r="M2953" s="1"/>
      <c r="N2953" s="33"/>
    </row>
    <row r="2954" spans="3:14" ht="15" customHeight="1">
      <c r="C2954" s="1"/>
      <c r="D2954" s="51"/>
      <c r="E2954" s="43"/>
      <c r="F2954" s="33"/>
      <c r="G2954" s="1"/>
      <c r="H2954" s="1"/>
      <c r="I2954" s="1"/>
      <c r="J2954" s="1"/>
      <c r="K2954" s="1"/>
      <c r="L2954" s="1"/>
      <c r="M2954" s="1"/>
      <c r="N2954" s="33"/>
    </row>
    <row r="2955" spans="3:14" ht="15" customHeight="1">
      <c r="C2955" s="1"/>
      <c r="D2955" s="51"/>
      <c r="E2955" s="43"/>
      <c r="F2955" s="33"/>
      <c r="G2955" s="1"/>
      <c r="H2955" s="1"/>
      <c r="I2955" s="1"/>
      <c r="J2955" s="1"/>
      <c r="K2955" s="1"/>
      <c r="L2955" s="1"/>
      <c r="M2955" s="1"/>
      <c r="N2955" s="33"/>
    </row>
    <row r="2956" spans="3:14" ht="15" customHeight="1">
      <c r="C2956" s="1"/>
      <c r="D2956" s="51"/>
      <c r="E2956" s="43"/>
      <c r="F2956" s="33"/>
      <c r="G2956" s="1"/>
      <c r="H2956" s="1"/>
      <c r="I2956" s="1"/>
      <c r="J2956" s="1"/>
      <c r="K2956" s="1"/>
      <c r="L2956" s="1"/>
      <c r="M2956" s="1"/>
      <c r="N2956" s="33"/>
    </row>
    <row r="2957" spans="3:14" ht="15" customHeight="1">
      <c r="C2957" s="1"/>
      <c r="D2957" s="51"/>
      <c r="E2957" s="43"/>
      <c r="F2957" s="33"/>
      <c r="G2957" s="1"/>
      <c r="H2957" s="1"/>
      <c r="I2957" s="1"/>
      <c r="J2957" s="1"/>
      <c r="K2957" s="1"/>
      <c r="L2957" s="1"/>
      <c r="M2957" s="1"/>
      <c r="N2957" s="33"/>
    </row>
    <row r="2958" spans="3:14" ht="15" customHeight="1">
      <c r="C2958" s="1"/>
      <c r="D2958" s="51"/>
      <c r="E2958" s="43"/>
      <c r="F2958" s="33"/>
      <c r="G2958" s="1"/>
      <c r="H2958" s="1"/>
      <c r="I2958" s="1"/>
      <c r="J2958" s="1"/>
      <c r="K2958" s="1"/>
      <c r="L2958" s="1"/>
      <c r="M2958" s="1"/>
      <c r="N2958" s="33"/>
    </row>
    <row r="2959" spans="3:14" ht="15" customHeight="1">
      <c r="C2959" s="1"/>
      <c r="D2959" s="51"/>
      <c r="E2959" s="43"/>
      <c r="F2959" s="33"/>
      <c r="G2959" s="1"/>
      <c r="H2959" s="1"/>
      <c r="I2959" s="1"/>
      <c r="J2959" s="1"/>
      <c r="K2959" s="1"/>
      <c r="L2959" s="1"/>
      <c r="M2959" s="1"/>
      <c r="N2959" s="33"/>
    </row>
    <row r="2960" spans="3:14" ht="15" customHeight="1">
      <c r="C2960" s="1"/>
      <c r="D2960" s="51"/>
      <c r="E2960" s="43"/>
      <c r="F2960" s="33"/>
      <c r="G2960" s="1"/>
      <c r="H2960" s="1"/>
      <c r="I2960" s="1"/>
      <c r="J2960" s="1"/>
      <c r="K2960" s="1"/>
      <c r="L2960" s="1"/>
      <c r="M2960" s="1"/>
      <c r="N2960" s="33"/>
    </row>
    <row r="2961" spans="3:14" ht="15" customHeight="1">
      <c r="C2961" s="1"/>
      <c r="D2961" s="51"/>
      <c r="E2961" s="43"/>
      <c r="F2961" s="33"/>
      <c r="G2961" s="1"/>
      <c r="H2961" s="1"/>
      <c r="I2961" s="1"/>
      <c r="J2961" s="1"/>
      <c r="K2961" s="1"/>
      <c r="L2961" s="1"/>
      <c r="M2961" s="1"/>
      <c r="N2961" s="33"/>
    </row>
    <row r="2962" spans="3:14" ht="15" customHeight="1">
      <c r="C2962" s="1"/>
      <c r="D2962" s="51"/>
      <c r="E2962" s="43"/>
      <c r="F2962" s="33"/>
      <c r="G2962" s="1"/>
      <c r="H2962" s="1"/>
      <c r="I2962" s="1"/>
      <c r="J2962" s="1"/>
      <c r="K2962" s="1"/>
      <c r="L2962" s="1"/>
      <c r="M2962" s="1"/>
      <c r="N2962" s="33"/>
    </row>
    <row r="2963" spans="3:14" ht="15" customHeight="1">
      <c r="C2963" s="1"/>
      <c r="D2963" s="51"/>
      <c r="E2963" s="43"/>
      <c r="F2963" s="33"/>
      <c r="G2963" s="1"/>
      <c r="H2963" s="1"/>
      <c r="I2963" s="1"/>
      <c r="J2963" s="1"/>
      <c r="K2963" s="1"/>
      <c r="L2963" s="1"/>
      <c r="M2963" s="1"/>
      <c r="N2963" s="33"/>
    </row>
    <row r="2964" spans="3:14" ht="15" customHeight="1">
      <c r="C2964" s="1"/>
      <c r="D2964" s="51"/>
      <c r="E2964" s="43"/>
      <c r="F2964" s="33"/>
      <c r="G2964" s="1"/>
      <c r="H2964" s="1"/>
      <c r="I2964" s="1"/>
      <c r="J2964" s="1"/>
      <c r="K2964" s="1"/>
      <c r="L2964" s="1"/>
      <c r="M2964" s="1"/>
      <c r="N2964" s="33"/>
    </row>
    <row r="2965" spans="3:14" ht="15" customHeight="1">
      <c r="C2965" s="1"/>
      <c r="D2965" s="51"/>
      <c r="E2965" s="43"/>
      <c r="F2965" s="33"/>
      <c r="G2965" s="1"/>
      <c r="H2965" s="1"/>
      <c r="I2965" s="1"/>
      <c r="J2965" s="1"/>
      <c r="K2965" s="1"/>
      <c r="L2965" s="1"/>
      <c r="M2965" s="1"/>
      <c r="N2965" s="33"/>
    </row>
    <row r="2966" spans="3:14" ht="15" customHeight="1">
      <c r="C2966" s="1"/>
      <c r="D2966" s="51"/>
      <c r="E2966" s="43"/>
      <c r="F2966" s="33"/>
      <c r="G2966" s="1"/>
      <c r="H2966" s="1"/>
      <c r="I2966" s="1"/>
      <c r="J2966" s="1"/>
      <c r="K2966" s="1"/>
      <c r="L2966" s="1"/>
      <c r="M2966" s="1"/>
      <c r="N2966" s="33"/>
    </row>
    <row r="2967" spans="3:14" ht="15" customHeight="1">
      <c r="C2967" s="1"/>
      <c r="D2967" s="51"/>
      <c r="E2967" s="43"/>
      <c r="F2967" s="33"/>
      <c r="G2967" s="1"/>
      <c r="H2967" s="1"/>
      <c r="I2967" s="1"/>
      <c r="J2967" s="1"/>
      <c r="K2967" s="1"/>
      <c r="L2967" s="1"/>
      <c r="M2967" s="1"/>
      <c r="N2967" s="33"/>
    </row>
    <row r="2968" spans="3:14" ht="15" customHeight="1">
      <c r="C2968" s="1"/>
      <c r="D2968" s="51"/>
      <c r="E2968" s="43"/>
      <c r="F2968" s="33"/>
      <c r="G2968" s="1"/>
      <c r="H2968" s="1"/>
      <c r="I2968" s="1"/>
      <c r="J2968" s="1"/>
      <c r="K2968" s="1"/>
      <c r="L2968" s="1"/>
      <c r="M2968" s="1"/>
      <c r="N2968" s="33"/>
    </row>
    <row r="2969" spans="3:14" ht="15" customHeight="1">
      <c r="C2969" s="1"/>
      <c r="D2969" s="51"/>
      <c r="E2969" s="43"/>
      <c r="F2969" s="33"/>
      <c r="G2969" s="1"/>
      <c r="H2969" s="1"/>
      <c r="I2969" s="1"/>
      <c r="J2969" s="1"/>
      <c r="K2969" s="1"/>
      <c r="L2969" s="1"/>
      <c r="M2969" s="1"/>
      <c r="N2969" s="33"/>
    </row>
    <row r="2970" spans="3:14" ht="15" customHeight="1">
      <c r="C2970" s="1"/>
      <c r="D2970" s="51"/>
      <c r="E2970" s="43"/>
      <c r="F2970" s="33"/>
      <c r="G2970" s="1"/>
      <c r="H2970" s="1"/>
      <c r="I2970" s="1"/>
      <c r="J2970" s="1"/>
      <c r="K2970" s="1"/>
      <c r="L2970" s="1"/>
      <c r="M2970" s="1"/>
      <c r="N2970" s="33"/>
    </row>
    <row r="2971" spans="3:14" ht="15" customHeight="1">
      <c r="C2971" s="1"/>
      <c r="D2971" s="51"/>
      <c r="E2971" s="43"/>
      <c r="F2971" s="33"/>
      <c r="G2971" s="1"/>
      <c r="H2971" s="1"/>
      <c r="I2971" s="1"/>
      <c r="J2971" s="1"/>
      <c r="K2971" s="1"/>
      <c r="L2971" s="1"/>
      <c r="M2971" s="1"/>
      <c r="N2971" s="33"/>
    </row>
    <row r="2972" spans="3:14" ht="15" customHeight="1">
      <c r="C2972" s="1"/>
      <c r="D2972" s="51"/>
      <c r="E2972" s="43"/>
      <c r="F2972" s="33"/>
      <c r="G2972" s="1"/>
      <c r="H2972" s="1"/>
      <c r="I2972" s="1"/>
      <c r="J2972" s="1"/>
      <c r="K2972" s="1"/>
      <c r="L2972" s="1"/>
      <c r="M2972" s="1"/>
      <c r="N2972" s="33"/>
    </row>
    <row r="2973" spans="3:14" ht="15" customHeight="1">
      <c r="C2973" s="1"/>
      <c r="D2973" s="51"/>
      <c r="E2973" s="43"/>
      <c r="F2973" s="33"/>
      <c r="G2973" s="1"/>
      <c r="H2973" s="1"/>
      <c r="I2973" s="1"/>
      <c r="J2973" s="1"/>
      <c r="K2973" s="1"/>
      <c r="L2973" s="1"/>
      <c r="M2973" s="1"/>
      <c r="N2973" s="33"/>
    </row>
    <row r="2974" spans="3:14" ht="15" customHeight="1">
      <c r="C2974" s="1"/>
      <c r="D2974" s="51"/>
      <c r="E2974" s="43"/>
      <c r="F2974" s="33"/>
      <c r="G2974" s="1"/>
      <c r="H2974" s="1"/>
      <c r="I2974" s="1"/>
      <c r="J2974" s="1"/>
      <c r="K2974" s="1"/>
      <c r="L2974" s="1"/>
      <c r="M2974" s="1"/>
      <c r="N2974" s="33"/>
    </row>
    <row r="2975" spans="3:14" ht="15" customHeight="1">
      <c r="C2975" s="1"/>
      <c r="D2975" s="51"/>
      <c r="E2975" s="43"/>
      <c r="F2975" s="33"/>
      <c r="G2975" s="1"/>
      <c r="H2975" s="1"/>
      <c r="I2975" s="1"/>
      <c r="J2975" s="1"/>
      <c r="K2975" s="1"/>
      <c r="L2975" s="1"/>
      <c r="M2975" s="1"/>
      <c r="N2975" s="33"/>
    </row>
    <row r="2976" spans="3:14" ht="15" customHeight="1">
      <c r="C2976" s="1"/>
      <c r="D2976" s="51"/>
      <c r="E2976" s="43"/>
      <c r="F2976" s="33"/>
      <c r="G2976" s="1"/>
      <c r="H2976" s="1"/>
      <c r="I2976" s="1"/>
      <c r="J2976" s="1"/>
      <c r="K2976" s="1"/>
      <c r="L2976" s="1"/>
      <c r="M2976" s="1"/>
      <c r="N2976" s="33"/>
    </row>
    <row r="2977" spans="3:14" ht="15" customHeight="1">
      <c r="C2977" s="1"/>
      <c r="D2977" s="51"/>
      <c r="E2977" s="43"/>
      <c r="F2977" s="33"/>
      <c r="G2977" s="1"/>
      <c r="H2977" s="1"/>
      <c r="I2977" s="1"/>
      <c r="J2977" s="1"/>
      <c r="K2977" s="1"/>
      <c r="L2977" s="1"/>
      <c r="M2977" s="1"/>
      <c r="N2977" s="33"/>
    </row>
    <row r="2978" spans="3:14" ht="15" customHeight="1">
      <c r="C2978" s="1"/>
      <c r="D2978" s="51"/>
      <c r="E2978" s="43"/>
      <c r="F2978" s="33"/>
      <c r="G2978" s="1"/>
      <c r="H2978" s="1"/>
      <c r="I2978" s="1"/>
      <c r="J2978" s="1"/>
      <c r="K2978" s="1"/>
      <c r="L2978" s="1"/>
      <c r="M2978" s="1"/>
      <c r="N2978" s="33"/>
    </row>
    <row r="2979" spans="3:14" ht="15" customHeight="1">
      <c r="C2979" s="1"/>
      <c r="D2979" s="51"/>
      <c r="E2979" s="43"/>
      <c r="F2979" s="33"/>
      <c r="G2979" s="1"/>
      <c r="H2979" s="1"/>
      <c r="I2979" s="1"/>
      <c r="J2979" s="1"/>
      <c r="K2979" s="1"/>
      <c r="L2979" s="1"/>
      <c r="M2979" s="1"/>
      <c r="N2979" s="33"/>
    </row>
    <row r="2980" spans="3:14" ht="15" customHeight="1">
      <c r="C2980" s="1"/>
      <c r="D2980" s="51"/>
      <c r="E2980" s="43"/>
      <c r="F2980" s="33"/>
      <c r="G2980" s="1"/>
      <c r="H2980" s="1"/>
      <c r="I2980" s="1"/>
      <c r="J2980" s="1"/>
      <c r="K2980" s="1"/>
      <c r="L2980" s="1"/>
      <c r="M2980" s="1"/>
      <c r="N2980" s="33"/>
    </row>
    <row r="2981" spans="3:14" ht="15" customHeight="1">
      <c r="C2981" s="1"/>
      <c r="D2981" s="51"/>
      <c r="E2981" s="43"/>
      <c r="F2981" s="33"/>
      <c r="G2981" s="1"/>
      <c r="H2981" s="1"/>
      <c r="I2981" s="1"/>
      <c r="J2981" s="1"/>
      <c r="K2981" s="1"/>
      <c r="L2981" s="1"/>
      <c r="M2981" s="1"/>
      <c r="N2981" s="33"/>
    </row>
    <row r="2982" spans="3:14" ht="15" customHeight="1">
      <c r="C2982" s="1"/>
      <c r="D2982" s="51"/>
      <c r="E2982" s="43"/>
      <c r="F2982" s="33"/>
      <c r="G2982" s="1"/>
      <c r="H2982" s="1"/>
      <c r="I2982" s="1"/>
      <c r="J2982" s="1"/>
      <c r="K2982" s="1"/>
      <c r="L2982" s="1"/>
      <c r="M2982" s="1"/>
      <c r="N2982" s="33"/>
    </row>
    <row r="2983" spans="3:14" ht="15" customHeight="1">
      <c r="C2983" s="1"/>
      <c r="D2983" s="51"/>
      <c r="E2983" s="43"/>
      <c r="F2983" s="33"/>
      <c r="G2983" s="1"/>
      <c r="H2983" s="1"/>
      <c r="I2983" s="1"/>
      <c r="J2983" s="1"/>
      <c r="K2983" s="1"/>
      <c r="L2983" s="1"/>
      <c r="M2983" s="1"/>
      <c r="N2983" s="33"/>
    </row>
    <row r="2984" spans="3:14" ht="15" customHeight="1">
      <c r="C2984" s="1"/>
      <c r="D2984" s="51"/>
      <c r="E2984" s="43"/>
      <c r="F2984" s="33"/>
      <c r="G2984" s="1"/>
      <c r="H2984" s="1"/>
      <c r="I2984" s="1"/>
      <c r="J2984" s="1"/>
      <c r="K2984" s="1"/>
      <c r="L2984" s="1"/>
      <c r="M2984" s="1"/>
      <c r="N2984" s="33"/>
    </row>
    <row r="2985" spans="3:14" ht="15" customHeight="1">
      <c r="C2985" s="1"/>
      <c r="D2985" s="51"/>
      <c r="E2985" s="43"/>
      <c r="F2985" s="33"/>
      <c r="G2985" s="1"/>
      <c r="H2985" s="1"/>
      <c r="I2985" s="1"/>
      <c r="J2985" s="1"/>
      <c r="K2985" s="1"/>
      <c r="L2985" s="1"/>
      <c r="M2985" s="1"/>
      <c r="N2985" s="33"/>
    </row>
    <row r="2986" spans="3:14" ht="15" customHeight="1">
      <c r="C2986" s="1"/>
      <c r="D2986" s="51"/>
      <c r="E2986" s="43"/>
      <c r="F2986" s="33"/>
      <c r="G2986" s="1"/>
      <c r="H2986" s="1"/>
      <c r="I2986" s="1"/>
      <c r="J2986" s="1"/>
      <c r="K2986" s="1"/>
      <c r="L2986" s="1"/>
      <c r="M2986" s="1"/>
      <c r="N2986" s="33"/>
    </row>
    <row r="2987" spans="3:14" ht="15" customHeight="1">
      <c r="C2987" s="1"/>
      <c r="D2987" s="51"/>
      <c r="E2987" s="43"/>
      <c r="F2987" s="33"/>
      <c r="G2987" s="1"/>
      <c r="H2987" s="1"/>
      <c r="I2987" s="1"/>
      <c r="J2987" s="1"/>
      <c r="K2987" s="1"/>
      <c r="L2987" s="1"/>
      <c r="M2987" s="1"/>
      <c r="N2987" s="33"/>
    </row>
    <row r="2988" spans="3:14" ht="15" customHeight="1">
      <c r="C2988" s="1"/>
      <c r="D2988" s="51"/>
      <c r="E2988" s="43"/>
      <c r="F2988" s="33"/>
      <c r="G2988" s="1"/>
      <c r="H2988" s="1"/>
      <c r="I2988" s="1"/>
      <c r="J2988" s="1"/>
      <c r="K2988" s="1"/>
      <c r="L2988" s="1"/>
      <c r="M2988" s="1"/>
      <c r="N2988" s="33"/>
    </row>
    <row r="2989" spans="3:14" ht="15" customHeight="1">
      <c r="C2989" s="1"/>
      <c r="D2989" s="51"/>
      <c r="E2989" s="43"/>
      <c r="F2989" s="33"/>
      <c r="G2989" s="1"/>
      <c r="H2989" s="1"/>
      <c r="I2989" s="1"/>
      <c r="J2989" s="1"/>
      <c r="K2989" s="1"/>
      <c r="L2989" s="1"/>
      <c r="M2989" s="1"/>
      <c r="N2989" s="33"/>
    </row>
    <row r="2990" spans="3:14" ht="15" customHeight="1">
      <c r="C2990" s="1"/>
      <c r="D2990" s="51"/>
      <c r="E2990" s="43"/>
      <c r="F2990" s="33"/>
      <c r="G2990" s="1"/>
      <c r="H2990" s="1"/>
      <c r="I2990" s="1"/>
      <c r="J2990" s="1"/>
      <c r="K2990" s="1"/>
      <c r="L2990" s="1"/>
      <c r="M2990" s="1"/>
      <c r="N2990" s="33"/>
    </row>
    <row r="2991" spans="3:14" ht="15" customHeight="1">
      <c r="C2991" s="1"/>
      <c r="D2991" s="51"/>
      <c r="E2991" s="43"/>
      <c r="F2991" s="33"/>
      <c r="G2991" s="1"/>
      <c r="H2991" s="1"/>
      <c r="I2991" s="1"/>
      <c r="J2991" s="1"/>
      <c r="K2991" s="1"/>
      <c r="L2991" s="1"/>
      <c r="M2991" s="1"/>
      <c r="N2991" s="33"/>
    </row>
    <row r="2992" spans="3:14" ht="15" customHeight="1">
      <c r="C2992" s="1"/>
      <c r="D2992" s="51"/>
      <c r="E2992" s="43"/>
      <c r="F2992" s="33"/>
      <c r="G2992" s="1"/>
      <c r="H2992" s="1"/>
      <c r="I2992" s="1"/>
      <c r="J2992" s="1"/>
      <c r="K2992" s="1"/>
      <c r="L2992" s="1"/>
      <c r="M2992" s="1"/>
      <c r="N2992" s="33"/>
    </row>
    <row r="2993" spans="3:14" ht="15" customHeight="1">
      <c r="C2993" s="1"/>
      <c r="D2993" s="51"/>
      <c r="E2993" s="43"/>
      <c r="F2993" s="33"/>
      <c r="G2993" s="1"/>
      <c r="H2993" s="1"/>
      <c r="I2993" s="1"/>
      <c r="J2993" s="1"/>
      <c r="K2993" s="1"/>
      <c r="L2993" s="1"/>
      <c r="M2993" s="1"/>
      <c r="N2993" s="33"/>
    </row>
    <row r="2994" spans="3:14" ht="15" customHeight="1">
      <c r="C2994" s="1"/>
      <c r="D2994" s="51"/>
      <c r="E2994" s="43"/>
      <c r="F2994" s="33"/>
      <c r="G2994" s="1"/>
      <c r="H2994" s="1"/>
      <c r="I2994" s="1"/>
      <c r="J2994" s="1"/>
      <c r="K2994" s="1"/>
      <c r="L2994" s="1"/>
      <c r="M2994" s="1"/>
      <c r="N2994" s="33"/>
    </row>
    <row r="2995" spans="3:14" ht="15" customHeight="1">
      <c r="C2995" s="1"/>
      <c r="D2995" s="51"/>
      <c r="E2995" s="43"/>
      <c r="F2995" s="33"/>
      <c r="G2995" s="1"/>
      <c r="H2995" s="1"/>
      <c r="I2995" s="1"/>
      <c r="J2995" s="1"/>
      <c r="K2995" s="1"/>
      <c r="L2995" s="1"/>
      <c r="M2995" s="1"/>
      <c r="N2995" s="33"/>
    </row>
    <row r="2996" spans="3:14" ht="15" customHeight="1">
      <c r="C2996" s="1"/>
      <c r="D2996" s="51"/>
      <c r="E2996" s="43"/>
      <c r="F2996" s="33"/>
      <c r="G2996" s="1"/>
      <c r="H2996" s="1"/>
      <c r="I2996" s="1"/>
      <c r="J2996" s="1"/>
      <c r="K2996" s="1"/>
      <c r="L2996" s="1"/>
      <c r="M2996" s="1"/>
      <c r="N2996" s="33"/>
    </row>
    <row r="2997" spans="3:14" ht="15" customHeight="1">
      <c r="C2997" s="1"/>
      <c r="D2997" s="51"/>
      <c r="E2997" s="43"/>
      <c r="F2997" s="33"/>
      <c r="G2997" s="1"/>
      <c r="H2997" s="1"/>
      <c r="I2997" s="1"/>
      <c r="J2997" s="1"/>
      <c r="K2997" s="1"/>
      <c r="L2997" s="1"/>
      <c r="M2997" s="1"/>
      <c r="N2997" s="33"/>
    </row>
    <row r="2998" spans="3:14" ht="15" customHeight="1">
      <c r="C2998" s="1"/>
      <c r="D2998" s="51"/>
      <c r="E2998" s="43"/>
      <c r="F2998" s="33"/>
      <c r="G2998" s="1"/>
      <c r="H2998" s="1"/>
      <c r="I2998" s="1"/>
      <c r="J2998" s="1"/>
      <c r="K2998" s="1"/>
      <c r="L2998" s="1"/>
      <c r="M2998" s="1"/>
      <c r="N2998" s="33"/>
    </row>
    <row r="2999" spans="3:14" ht="15" customHeight="1">
      <c r="C2999" s="1"/>
      <c r="D2999" s="51"/>
      <c r="E2999" s="43"/>
      <c r="F2999" s="33"/>
      <c r="G2999" s="1"/>
      <c r="H2999" s="1"/>
      <c r="I2999" s="1"/>
      <c r="J2999" s="1"/>
      <c r="K2999" s="1"/>
      <c r="L2999" s="1"/>
      <c r="M2999" s="1"/>
      <c r="N2999" s="33"/>
    </row>
    <row r="3000" spans="3:14" ht="15" customHeight="1">
      <c r="C3000" s="1"/>
      <c r="D3000" s="51"/>
      <c r="E3000" s="43"/>
      <c r="F3000" s="33"/>
      <c r="G3000" s="1"/>
      <c r="H3000" s="1"/>
      <c r="I3000" s="1"/>
      <c r="J3000" s="1"/>
      <c r="K3000" s="1"/>
      <c r="L3000" s="1"/>
      <c r="M3000" s="1"/>
      <c r="N3000" s="33"/>
    </row>
    <row r="3001" spans="3:14" ht="15" customHeight="1">
      <c r="C3001" s="1"/>
      <c r="D3001" s="51"/>
      <c r="E3001" s="43"/>
      <c r="F3001" s="33"/>
      <c r="G3001" s="1"/>
      <c r="H3001" s="1"/>
      <c r="I3001" s="1"/>
      <c r="J3001" s="1"/>
      <c r="K3001" s="1"/>
      <c r="L3001" s="1"/>
      <c r="M3001" s="1"/>
      <c r="N3001" s="33"/>
    </row>
    <row r="3002" spans="3:14" ht="15" customHeight="1">
      <c r="C3002" s="1"/>
      <c r="D3002" s="51"/>
      <c r="E3002" s="43"/>
      <c r="F3002" s="33"/>
      <c r="G3002" s="1"/>
      <c r="H3002" s="1"/>
      <c r="I3002" s="1"/>
      <c r="J3002" s="1"/>
      <c r="K3002" s="1"/>
      <c r="L3002" s="1"/>
      <c r="M3002" s="1"/>
      <c r="N3002" s="33"/>
    </row>
    <row r="3003" spans="3:14" ht="15" customHeight="1">
      <c r="C3003" s="1"/>
      <c r="D3003" s="51"/>
      <c r="E3003" s="43"/>
      <c r="F3003" s="33"/>
      <c r="G3003" s="1"/>
      <c r="H3003" s="1"/>
      <c r="I3003" s="1"/>
      <c r="J3003" s="1"/>
      <c r="K3003" s="1"/>
      <c r="L3003" s="1"/>
      <c r="M3003" s="1"/>
      <c r="N3003" s="33"/>
    </row>
    <row r="3004" spans="3:14" ht="15" customHeight="1">
      <c r="C3004" s="1"/>
      <c r="D3004" s="51"/>
      <c r="E3004" s="43"/>
      <c r="F3004" s="33"/>
      <c r="G3004" s="1"/>
      <c r="H3004" s="1"/>
      <c r="I3004" s="1"/>
      <c r="J3004" s="1"/>
      <c r="K3004" s="1"/>
      <c r="L3004" s="1"/>
      <c r="M3004" s="1"/>
      <c r="N3004" s="33"/>
    </row>
    <row r="3005" spans="3:14" ht="15" customHeight="1">
      <c r="C3005" s="1"/>
      <c r="D3005" s="51"/>
      <c r="E3005" s="43"/>
      <c r="F3005" s="33"/>
      <c r="G3005" s="1"/>
      <c r="H3005" s="1"/>
      <c r="I3005" s="1"/>
      <c r="J3005" s="1"/>
      <c r="K3005" s="1"/>
      <c r="L3005" s="1"/>
      <c r="M3005" s="1"/>
      <c r="N3005" s="33"/>
    </row>
    <row r="3006" spans="3:14" ht="15" customHeight="1">
      <c r="C3006" s="1"/>
      <c r="D3006" s="51"/>
      <c r="E3006" s="43"/>
      <c r="F3006" s="33"/>
      <c r="G3006" s="1"/>
      <c r="H3006" s="1"/>
      <c r="I3006" s="1"/>
      <c r="J3006" s="1"/>
      <c r="K3006" s="1"/>
      <c r="L3006" s="1"/>
      <c r="M3006" s="1"/>
      <c r="N3006" s="33"/>
    </row>
    <row r="3007" spans="3:14" ht="15" customHeight="1">
      <c r="C3007" s="1"/>
      <c r="D3007" s="51"/>
      <c r="E3007" s="43"/>
      <c r="F3007" s="33"/>
      <c r="G3007" s="1"/>
      <c r="H3007" s="1"/>
      <c r="I3007" s="1"/>
      <c r="J3007" s="1"/>
      <c r="K3007" s="1"/>
      <c r="L3007" s="1"/>
      <c r="M3007" s="1"/>
      <c r="N3007" s="33"/>
    </row>
    <row r="3008" spans="3:14" ht="15" customHeight="1">
      <c r="C3008" s="1"/>
      <c r="D3008" s="51"/>
      <c r="E3008" s="43"/>
      <c r="F3008" s="33"/>
      <c r="G3008" s="1"/>
      <c r="H3008" s="1"/>
      <c r="I3008" s="1"/>
      <c r="J3008" s="1"/>
      <c r="K3008" s="1"/>
      <c r="L3008" s="1"/>
      <c r="M3008" s="1"/>
      <c r="N3008" s="33"/>
    </row>
    <row r="3009" spans="3:14" ht="15" customHeight="1">
      <c r="C3009" s="1"/>
      <c r="D3009" s="51"/>
      <c r="E3009" s="43"/>
      <c r="F3009" s="33"/>
      <c r="G3009" s="1"/>
      <c r="H3009" s="1"/>
      <c r="I3009" s="1"/>
      <c r="J3009" s="1"/>
      <c r="K3009" s="1"/>
      <c r="L3009" s="1"/>
      <c r="M3009" s="1"/>
      <c r="N3009" s="33"/>
    </row>
    <row r="3010" spans="3:14" ht="15" customHeight="1">
      <c r="C3010" s="1"/>
      <c r="D3010" s="51"/>
      <c r="E3010" s="43"/>
      <c r="F3010" s="33"/>
      <c r="G3010" s="1"/>
      <c r="H3010" s="1"/>
      <c r="I3010" s="1"/>
      <c r="J3010" s="1"/>
      <c r="K3010" s="1"/>
      <c r="L3010" s="1"/>
      <c r="M3010" s="1"/>
      <c r="N3010" s="33"/>
    </row>
    <row r="3011" spans="3:14" ht="15" customHeight="1">
      <c r="C3011" s="1"/>
      <c r="D3011" s="51"/>
      <c r="E3011" s="43"/>
      <c r="F3011" s="33"/>
      <c r="G3011" s="1"/>
      <c r="H3011" s="1"/>
      <c r="I3011" s="1"/>
      <c r="J3011" s="1"/>
      <c r="K3011" s="1"/>
      <c r="L3011" s="1"/>
      <c r="M3011" s="1"/>
      <c r="N3011" s="33"/>
    </row>
    <row r="3012" spans="3:14" ht="15" customHeight="1">
      <c r="C3012" s="1"/>
      <c r="D3012" s="51"/>
      <c r="E3012" s="43"/>
      <c r="F3012" s="33"/>
      <c r="G3012" s="1"/>
      <c r="H3012" s="1"/>
      <c r="I3012" s="1"/>
      <c r="J3012" s="1"/>
      <c r="K3012" s="1"/>
      <c r="L3012" s="1"/>
      <c r="M3012" s="1"/>
      <c r="N3012" s="33"/>
    </row>
    <row r="3013" spans="3:14" ht="15" customHeight="1">
      <c r="C3013" s="1"/>
      <c r="D3013" s="51"/>
      <c r="E3013" s="43"/>
      <c r="F3013" s="33"/>
      <c r="G3013" s="1"/>
      <c r="H3013" s="1"/>
      <c r="I3013" s="1"/>
      <c r="J3013" s="1"/>
      <c r="K3013" s="1"/>
      <c r="L3013" s="1"/>
      <c r="M3013" s="1"/>
      <c r="N3013" s="33"/>
    </row>
    <row r="3014" spans="3:14" ht="15" customHeight="1">
      <c r="C3014" s="1"/>
      <c r="D3014" s="51"/>
      <c r="E3014" s="43"/>
      <c r="F3014" s="33"/>
      <c r="G3014" s="1"/>
      <c r="H3014" s="1"/>
      <c r="I3014" s="1"/>
      <c r="J3014" s="1"/>
      <c r="K3014" s="1"/>
      <c r="L3014" s="1"/>
      <c r="M3014" s="1"/>
      <c r="N3014" s="33"/>
    </row>
    <row r="3015" spans="3:14" ht="15" customHeight="1">
      <c r="C3015" s="1"/>
      <c r="D3015" s="51"/>
      <c r="E3015" s="43"/>
      <c r="F3015" s="33"/>
      <c r="G3015" s="1"/>
      <c r="H3015" s="1"/>
      <c r="I3015" s="1"/>
      <c r="J3015" s="1"/>
      <c r="K3015" s="1"/>
      <c r="L3015" s="1"/>
      <c r="M3015" s="1"/>
      <c r="N3015" s="33"/>
    </row>
    <row r="3016" spans="3:14" ht="15" customHeight="1">
      <c r="C3016" s="1"/>
      <c r="D3016" s="51"/>
      <c r="E3016" s="43"/>
      <c r="F3016" s="33"/>
      <c r="G3016" s="1"/>
      <c r="H3016" s="1"/>
      <c r="I3016" s="1"/>
      <c r="J3016" s="1"/>
      <c r="K3016" s="1"/>
      <c r="L3016" s="1"/>
      <c r="M3016" s="1"/>
      <c r="N3016" s="33"/>
    </row>
    <row r="3017" spans="3:14" ht="15" customHeight="1">
      <c r="C3017" s="1"/>
      <c r="D3017" s="51"/>
      <c r="E3017" s="43"/>
      <c r="F3017" s="33"/>
      <c r="G3017" s="1"/>
      <c r="H3017" s="1"/>
      <c r="I3017" s="1"/>
      <c r="J3017" s="1"/>
      <c r="K3017" s="1"/>
      <c r="L3017" s="1"/>
      <c r="M3017" s="1"/>
      <c r="N3017" s="33"/>
    </row>
    <row r="3018" spans="3:14" ht="15" customHeight="1">
      <c r="C3018" s="1"/>
      <c r="D3018" s="51"/>
      <c r="E3018" s="43"/>
      <c r="F3018" s="33"/>
      <c r="G3018" s="1"/>
      <c r="H3018" s="1"/>
      <c r="I3018" s="1"/>
      <c r="J3018" s="1"/>
      <c r="K3018" s="1"/>
      <c r="L3018" s="1"/>
      <c r="M3018" s="1"/>
      <c r="N3018" s="33"/>
    </row>
    <row r="3019" spans="3:14" ht="15" customHeight="1">
      <c r="C3019" s="1"/>
      <c r="D3019" s="51"/>
      <c r="E3019" s="43"/>
      <c r="F3019" s="33"/>
      <c r="G3019" s="1"/>
      <c r="H3019" s="1"/>
      <c r="I3019" s="1"/>
      <c r="J3019" s="1"/>
      <c r="K3019" s="1"/>
      <c r="L3019" s="1"/>
      <c r="M3019" s="1"/>
      <c r="N3019" s="33"/>
    </row>
    <row r="3020" spans="3:14" ht="15" customHeight="1">
      <c r="C3020" s="1"/>
      <c r="D3020" s="51"/>
      <c r="E3020" s="43"/>
      <c r="F3020" s="33"/>
      <c r="G3020" s="1"/>
      <c r="H3020" s="1"/>
      <c r="I3020" s="1"/>
      <c r="J3020" s="1"/>
      <c r="K3020" s="1"/>
      <c r="L3020" s="1"/>
      <c r="M3020" s="1"/>
      <c r="N3020" s="33"/>
    </row>
    <row r="3021" spans="3:14" ht="15" customHeight="1">
      <c r="C3021" s="1"/>
      <c r="D3021" s="51"/>
      <c r="E3021" s="43"/>
      <c r="F3021" s="33"/>
      <c r="G3021" s="1"/>
      <c r="H3021" s="1"/>
      <c r="I3021" s="1"/>
      <c r="J3021" s="1"/>
      <c r="K3021" s="1"/>
      <c r="L3021" s="1"/>
      <c r="M3021" s="1"/>
      <c r="N3021" s="33"/>
    </row>
    <row r="3022" spans="3:14" ht="15" customHeight="1">
      <c r="C3022" s="1"/>
      <c r="D3022" s="51"/>
      <c r="E3022" s="43"/>
      <c r="F3022" s="33"/>
      <c r="G3022" s="1"/>
      <c r="H3022" s="1"/>
      <c r="I3022" s="1"/>
      <c r="J3022" s="1"/>
      <c r="K3022" s="1"/>
      <c r="L3022" s="1"/>
      <c r="M3022" s="1"/>
      <c r="N3022" s="33"/>
    </row>
    <row r="3023" spans="3:14" ht="15" customHeight="1">
      <c r="C3023" s="1"/>
      <c r="D3023" s="51"/>
      <c r="E3023" s="43"/>
      <c r="F3023" s="33"/>
      <c r="G3023" s="1"/>
      <c r="H3023" s="1"/>
      <c r="I3023" s="1"/>
      <c r="J3023" s="1"/>
      <c r="K3023" s="1"/>
      <c r="L3023" s="1"/>
      <c r="M3023" s="1"/>
      <c r="N3023" s="33"/>
    </row>
    <row r="3024" spans="3:14" ht="15" customHeight="1">
      <c r="C3024" s="1"/>
      <c r="D3024" s="51"/>
      <c r="E3024" s="43"/>
      <c r="F3024" s="33"/>
      <c r="G3024" s="1"/>
      <c r="H3024" s="1"/>
      <c r="I3024" s="1"/>
      <c r="J3024" s="1"/>
      <c r="K3024" s="1"/>
      <c r="L3024" s="1"/>
      <c r="M3024" s="1"/>
      <c r="N3024" s="33"/>
    </row>
    <row r="3025" spans="3:14" ht="15" customHeight="1">
      <c r="C3025" s="1"/>
      <c r="D3025" s="51"/>
      <c r="E3025" s="43"/>
      <c r="F3025" s="33"/>
      <c r="G3025" s="1"/>
      <c r="H3025" s="1"/>
      <c r="I3025" s="1"/>
      <c r="J3025" s="1"/>
      <c r="K3025" s="1"/>
      <c r="L3025" s="1"/>
      <c r="M3025" s="1"/>
      <c r="N3025" s="33"/>
    </row>
    <row r="3026" spans="3:14" ht="15" customHeight="1">
      <c r="C3026" s="1"/>
      <c r="D3026" s="51"/>
      <c r="E3026" s="43"/>
      <c r="F3026" s="33"/>
      <c r="G3026" s="1"/>
      <c r="H3026" s="1"/>
      <c r="I3026" s="1"/>
      <c r="J3026" s="1"/>
      <c r="K3026" s="1"/>
      <c r="L3026" s="1"/>
      <c r="M3026" s="1"/>
      <c r="N3026" s="33"/>
    </row>
    <row r="3027" spans="3:14" ht="15" customHeight="1">
      <c r="C3027" s="1"/>
      <c r="D3027" s="51"/>
      <c r="E3027" s="43"/>
      <c r="F3027" s="33"/>
      <c r="G3027" s="1"/>
      <c r="H3027" s="1"/>
      <c r="I3027" s="1"/>
      <c r="J3027" s="1"/>
      <c r="K3027" s="1"/>
      <c r="L3027" s="1"/>
      <c r="M3027" s="1"/>
      <c r="N3027" s="33"/>
    </row>
    <row r="3028" spans="3:14" ht="15" customHeight="1">
      <c r="C3028" s="1"/>
      <c r="D3028" s="51"/>
      <c r="E3028" s="43"/>
      <c r="F3028" s="33"/>
      <c r="G3028" s="1"/>
      <c r="H3028" s="1"/>
      <c r="I3028" s="1"/>
      <c r="J3028" s="1"/>
      <c r="K3028" s="1"/>
      <c r="L3028" s="1"/>
      <c r="M3028" s="1"/>
      <c r="N3028" s="33"/>
    </row>
    <row r="3029" spans="3:14" ht="15" customHeight="1">
      <c r="C3029" s="1"/>
      <c r="D3029" s="51"/>
      <c r="E3029" s="43"/>
      <c r="F3029" s="33"/>
      <c r="G3029" s="1"/>
      <c r="H3029" s="1"/>
      <c r="I3029" s="1"/>
      <c r="J3029" s="1"/>
      <c r="K3029" s="1"/>
      <c r="L3029" s="1"/>
      <c r="M3029" s="1"/>
      <c r="N3029" s="33"/>
    </row>
    <row r="3030" spans="3:14" ht="15" customHeight="1">
      <c r="C3030" s="1"/>
      <c r="D3030" s="51"/>
      <c r="E3030" s="43"/>
      <c r="F3030" s="33"/>
      <c r="G3030" s="1"/>
      <c r="H3030" s="1"/>
      <c r="I3030" s="1"/>
      <c r="J3030" s="1"/>
      <c r="K3030" s="1"/>
      <c r="L3030" s="1"/>
      <c r="M3030" s="1"/>
      <c r="N3030" s="33"/>
    </row>
    <row r="3031" spans="3:14" ht="15" customHeight="1">
      <c r="C3031" s="1"/>
      <c r="D3031" s="51"/>
      <c r="E3031" s="43"/>
      <c r="F3031" s="33"/>
      <c r="G3031" s="1"/>
      <c r="H3031" s="1"/>
      <c r="I3031" s="1"/>
      <c r="J3031" s="1"/>
      <c r="K3031" s="1"/>
      <c r="L3031" s="1"/>
      <c r="M3031" s="1"/>
      <c r="N3031" s="33"/>
    </row>
    <row r="3032" spans="3:14" ht="15" customHeight="1">
      <c r="C3032" s="1"/>
      <c r="D3032" s="51"/>
      <c r="E3032" s="43"/>
      <c r="F3032" s="33"/>
      <c r="G3032" s="1"/>
      <c r="H3032" s="1"/>
      <c r="I3032" s="1"/>
      <c r="J3032" s="1"/>
      <c r="K3032" s="1"/>
      <c r="L3032" s="1"/>
      <c r="M3032" s="1"/>
      <c r="N3032" s="33"/>
    </row>
    <row r="3033" spans="3:14" ht="15" customHeight="1">
      <c r="C3033" s="1"/>
      <c r="D3033" s="51"/>
      <c r="E3033" s="43"/>
      <c r="F3033" s="33"/>
      <c r="G3033" s="1"/>
      <c r="H3033" s="1"/>
      <c r="I3033" s="1"/>
      <c r="J3033" s="1"/>
      <c r="K3033" s="1"/>
      <c r="L3033" s="1"/>
      <c r="M3033" s="1"/>
      <c r="N3033" s="33"/>
    </row>
    <row r="3034" spans="3:14" ht="15" customHeight="1">
      <c r="C3034" s="1"/>
      <c r="D3034" s="51"/>
      <c r="E3034" s="43"/>
      <c r="F3034" s="33"/>
      <c r="G3034" s="1"/>
      <c r="H3034" s="1"/>
      <c r="I3034" s="1"/>
      <c r="J3034" s="1"/>
      <c r="K3034" s="1"/>
      <c r="L3034" s="1"/>
      <c r="M3034" s="1"/>
      <c r="N3034" s="33"/>
    </row>
    <row r="3035" spans="3:14" ht="15" customHeight="1">
      <c r="C3035" s="1"/>
      <c r="D3035" s="51"/>
      <c r="E3035" s="43"/>
      <c r="F3035" s="33"/>
      <c r="G3035" s="1"/>
      <c r="H3035" s="1"/>
      <c r="I3035" s="1"/>
      <c r="J3035" s="1"/>
      <c r="K3035" s="1"/>
      <c r="L3035" s="1"/>
      <c r="M3035" s="1"/>
      <c r="N3035" s="33"/>
    </row>
    <row r="3036" spans="3:14" ht="15" customHeight="1">
      <c r="C3036" s="1"/>
      <c r="D3036" s="51"/>
      <c r="E3036" s="43"/>
      <c r="F3036" s="33"/>
      <c r="G3036" s="1"/>
      <c r="H3036" s="1"/>
      <c r="I3036" s="1"/>
      <c r="J3036" s="1"/>
      <c r="K3036" s="1"/>
      <c r="L3036" s="1"/>
      <c r="M3036" s="1"/>
      <c r="N3036" s="33"/>
    </row>
    <row r="3037" spans="3:14" ht="15" customHeight="1">
      <c r="C3037" s="1"/>
      <c r="D3037" s="51"/>
      <c r="E3037" s="43"/>
      <c r="F3037" s="33"/>
      <c r="G3037" s="1"/>
      <c r="H3037" s="1"/>
      <c r="I3037" s="1"/>
      <c r="J3037" s="1"/>
      <c r="K3037" s="1"/>
      <c r="L3037" s="1"/>
      <c r="M3037" s="1"/>
      <c r="N3037" s="33"/>
    </row>
    <row r="3038" spans="3:14" ht="15" customHeight="1">
      <c r="C3038" s="1"/>
      <c r="D3038" s="51"/>
      <c r="E3038" s="43"/>
      <c r="F3038" s="33"/>
      <c r="G3038" s="1"/>
      <c r="H3038" s="1"/>
      <c r="I3038" s="1"/>
      <c r="J3038" s="1"/>
      <c r="K3038" s="1"/>
      <c r="L3038" s="1"/>
      <c r="M3038" s="1"/>
      <c r="N3038" s="33"/>
    </row>
    <row r="3039" spans="3:14" ht="15" customHeight="1">
      <c r="C3039" s="1"/>
      <c r="D3039" s="51"/>
      <c r="E3039" s="43"/>
      <c r="F3039" s="33"/>
      <c r="G3039" s="1"/>
      <c r="H3039" s="1"/>
      <c r="I3039" s="1"/>
      <c r="J3039" s="1"/>
      <c r="K3039" s="1"/>
      <c r="L3039" s="1"/>
      <c r="M3039" s="1"/>
      <c r="N3039" s="33"/>
    </row>
    <row r="3040" spans="3:14" ht="15" customHeight="1">
      <c r="C3040" s="1"/>
      <c r="D3040" s="51"/>
      <c r="E3040" s="43"/>
      <c r="F3040" s="33"/>
      <c r="G3040" s="1"/>
      <c r="H3040" s="1"/>
      <c r="I3040" s="1"/>
      <c r="J3040" s="1"/>
      <c r="K3040" s="1"/>
      <c r="L3040" s="1"/>
      <c r="M3040" s="1"/>
      <c r="N3040" s="33"/>
    </row>
    <row r="3041" spans="3:14" ht="15" customHeight="1">
      <c r="C3041" s="1"/>
      <c r="D3041" s="51"/>
      <c r="E3041" s="43"/>
      <c r="F3041" s="33"/>
      <c r="G3041" s="1"/>
      <c r="H3041" s="1"/>
      <c r="I3041" s="1"/>
      <c r="J3041" s="1"/>
      <c r="K3041" s="1"/>
      <c r="L3041" s="1"/>
      <c r="M3041" s="1"/>
      <c r="N3041" s="33"/>
    </row>
    <row r="3042" spans="3:14" ht="15" customHeight="1">
      <c r="C3042" s="1"/>
      <c r="D3042" s="51"/>
      <c r="E3042" s="43"/>
      <c r="F3042" s="33"/>
      <c r="G3042" s="1"/>
      <c r="H3042" s="1"/>
      <c r="I3042" s="1"/>
      <c r="J3042" s="1"/>
      <c r="K3042" s="1"/>
      <c r="L3042" s="1"/>
      <c r="M3042" s="1"/>
      <c r="N3042" s="33"/>
    </row>
    <row r="3043" spans="3:14" ht="15" customHeight="1">
      <c r="C3043" s="1"/>
      <c r="D3043" s="51"/>
      <c r="E3043" s="43"/>
      <c r="F3043" s="33"/>
      <c r="G3043" s="1"/>
      <c r="H3043" s="1"/>
      <c r="I3043" s="1"/>
      <c r="J3043" s="1"/>
      <c r="K3043" s="1"/>
      <c r="L3043" s="1"/>
      <c r="M3043" s="1"/>
      <c r="N3043" s="33"/>
    </row>
    <row r="3044" spans="3:14" ht="15" customHeight="1">
      <c r="C3044" s="1"/>
      <c r="D3044" s="51"/>
      <c r="E3044" s="43"/>
      <c r="F3044" s="33"/>
      <c r="G3044" s="1"/>
      <c r="H3044" s="1"/>
      <c r="I3044" s="1"/>
      <c r="J3044" s="1"/>
      <c r="K3044" s="1"/>
      <c r="L3044" s="1"/>
      <c r="M3044" s="1"/>
      <c r="N3044" s="33"/>
    </row>
    <row r="3045" spans="3:14" ht="15" customHeight="1">
      <c r="C3045" s="1"/>
      <c r="D3045" s="51"/>
      <c r="E3045" s="43"/>
      <c r="F3045" s="33"/>
      <c r="G3045" s="1"/>
      <c r="H3045" s="1"/>
      <c r="I3045" s="1"/>
      <c r="J3045" s="1"/>
      <c r="K3045" s="1"/>
      <c r="L3045" s="1"/>
      <c r="M3045" s="1"/>
      <c r="N3045" s="33"/>
    </row>
    <row r="3046" spans="3:14" ht="15" customHeight="1">
      <c r="C3046" s="1"/>
      <c r="D3046" s="51"/>
      <c r="E3046" s="43"/>
      <c r="F3046" s="33"/>
      <c r="G3046" s="1"/>
      <c r="H3046" s="1"/>
      <c r="I3046" s="1"/>
      <c r="J3046" s="1"/>
      <c r="K3046" s="1"/>
      <c r="L3046" s="1"/>
      <c r="M3046" s="1"/>
      <c r="N3046" s="33"/>
    </row>
    <row r="3047" spans="3:14" ht="15" customHeight="1">
      <c r="C3047" s="1"/>
      <c r="D3047" s="51"/>
      <c r="E3047" s="43"/>
      <c r="F3047" s="33"/>
      <c r="G3047" s="1"/>
      <c r="H3047" s="1"/>
      <c r="I3047" s="1"/>
      <c r="J3047" s="1"/>
      <c r="K3047" s="1"/>
      <c r="L3047" s="1"/>
      <c r="M3047" s="1"/>
      <c r="N3047" s="33"/>
    </row>
    <row r="3048" spans="3:14" ht="15" customHeight="1">
      <c r="C3048" s="1"/>
      <c r="D3048" s="51"/>
      <c r="E3048" s="43"/>
      <c r="F3048" s="33"/>
      <c r="G3048" s="1"/>
      <c r="H3048" s="1"/>
      <c r="I3048" s="1"/>
      <c r="J3048" s="1"/>
      <c r="K3048" s="1"/>
      <c r="L3048" s="1"/>
      <c r="M3048" s="1"/>
      <c r="N3048" s="33"/>
    </row>
    <row r="3049" spans="3:14" ht="15" customHeight="1">
      <c r="C3049" s="1"/>
      <c r="D3049" s="51"/>
      <c r="E3049" s="43"/>
      <c r="F3049" s="33"/>
      <c r="G3049" s="1"/>
      <c r="H3049" s="1"/>
      <c r="I3049" s="1"/>
      <c r="J3049" s="1"/>
      <c r="K3049" s="1"/>
      <c r="L3049" s="1"/>
      <c r="M3049" s="1"/>
      <c r="N3049" s="33"/>
    </row>
    <row r="3050" spans="3:14" ht="15" customHeight="1">
      <c r="C3050" s="1"/>
      <c r="D3050" s="51"/>
      <c r="E3050" s="43"/>
      <c r="F3050" s="33"/>
      <c r="G3050" s="1"/>
      <c r="H3050" s="1"/>
      <c r="I3050" s="1"/>
      <c r="J3050" s="1"/>
      <c r="K3050" s="1"/>
      <c r="L3050" s="1"/>
      <c r="M3050" s="1"/>
      <c r="N3050" s="33"/>
    </row>
    <row r="3051" spans="3:14" ht="15" customHeight="1">
      <c r="C3051" s="1"/>
      <c r="D3051" s="51"/>
      <c r="E3051" s="43"/>
      <c r="F3051" s="33"/>
      <c r="G3051" s="1"/>
      <c r="H3051" s="1"/>
      <c r="I3051" s="1"/>
      <c r="J3051" s="1"/>
      <c r="K3051" s="1"/>
      <c r="L3051" s="1"/>
      <c r="M3051" s="1"/>
      <c r="N3051" s="33"/>
    </row>
    <row r="3052" spans="3:14" ht="15" customHeight="1">
      <c r="C3052" s="1"/>
      <c r="D3052" s="51"/>
      <c r="E3052" s="43"/>
      <c r="F3052" s="33"/>
      <c r="G3052" s="1"/>
      <c r="H3052" s="1"/>
      <c r="I3052" s="1"/>
      <c r="J3052" s="1"/>
      <c r="K3052" s="1"/>
      <c r="L3052" s="1"/>
      <c r="M3052" s="1"/>
      <c r="N3052" s="33"/>
    </row>
    <row r="3053" spans="3:14" ht="15" customHeight="1">
      <c r="C3053" s="1"/>
      <c r="D3053" s="51"/>
      <c r="E3053" s="43"/>
      <c r="F3053" s="33"/>
      <c r="G3053" s="1"/>
      <c r="H3053" s="1"/>
      <c r="I3053" s="1"/>
      <c r="J3053" s="1"/>
      <c r="K3053" s="1"/>
      <c r="L3053" s="1"/>
      <c r="M3053" s="1"/>
      <c r="N3053" s="33"/>
    </row>
    <row r="3054" spans="3:14" ht="15" customHeight="1">
      <c r="C3054" s="1"/>
      <c r="D3054" s="51"/>
      <c r="E3054" s="43"/>
      <c r="F3054" s="33"/>
      <c r="G3054" s="1"/>
      <c r="H3054" s="1"/>
      <c r="I3054" s="1"/>
      <c r="J3054" s="1"/>
      <c r="K3054" s="1"/>
      <c r="L3054" s="1"/>
      <c r="M3054" s="1"/>
      <c r="N3054" s="33"/>
    </row>
    <row r="3055" spans="3:14" ht="15" customHeight="1">
      <c r="C3055" s="1"/>
      <c r="D3055" s="51"/>
      <c r="E3055" s="43"/>
      <c r="F3055" s="33"/>
      <c r="G3055" s="1"/>
      <c r="H3055" s="1"/>
      <c r="I3055" s="1"/>
      <c r="J3055" s="1"/>
      <c r="K3055" s="1"/>
      <c r="L3055" s="1"/>
      <c r="M3055" s="1"/>
      <c r="N3055" s="33"/>
    </row>
    <row r="3056" spans="3:14" ht="15" customHeight="1">
      <c r="C3056" s="1"/>
      <c r="D3056" s="51"/>
      <c r="E3056" s="43"/>
      <c r="F3056" s="33"/>
      <c r="G3056" s="1"/>
      <c r="H3056" s="1"/>
      <c r="I3056" s="1"/>
      <c r="J3056" s="1"/>
      <c r="K3056" s="1"/>
      <c r="L3056" s="1"/>
      <c r="M3056" s="1"/>
      <c r="N3056" s="33"/>
    </row>
    <row r="3057" spans="3:14" ht="15" customHeight="1">
      <c r="C3057" s="1"/>
      <c r="D3057" s="51"/>
      <c r="E3057" s="43"/>
      <c r="F3057" s="33"/>
      <c r="G3057" s="1"/>
      <c r="H3057" s="1"/>
      <c r="I3057" s="1"/>
      <c r="J3057" s="1"/>
      <c r="K3057" s="1"/>
      <c r="L3057" s="1"/>
      <c r="M3057" s="1"/>
      <c r="N3057" s="33"/>
    </row>
    <row r="3058" spans="3:14" ht="15" customHeight="1">
      <c r="C3058" s="1"/>
      <c r="D3058" s="51"/>
      <c r="E3058" s="43"/>
      <c r="F3058" s="33"/>
      <c r="G3058" s="1"/>
      <c r="H3058" s="1"/>
      <c r="I3058" s="1"/>
      <c r="J3058" s="1"/>
      <c r="K3058" s="1"/>
      <c r="L3058" s="1"/>
      <c r="M3058" s="1"/>
      <c r="N3058" s="33"/>
    </row>
    <row r="3059" spans="3:14" ht="15" customHeight="1">
      <c r="C3059" s="1"/>
      <c r="D3059" s="51"/>
      <c r="E3059" s="43"/>
      <c r="F3059" s="33"/>
      <c r="G3059" s="1"/>
      <c r="H3059" s="1"/>
      <c r="I3059" s="1"/>
      <c r="J3059" s="1"/>
      <c r="K3059" s="1"/>
      <c r="L3059" s="1"/>
      <c r="M3059" s="1"/>
      <c r="N3059" s="33"/>
    </row>
    <row r="3060" spans="3:14" ht="15" customHeight="1">
      <c r="C3060" s="1"/>
      <c r="D3060" s="51"/>
      <c r="E3060" s="43"/>
      <c r="F3060" s="33"/>
      <c r="G3060" s="1"/>
      <c r="H3060" s="1"/>
      <c r="I3060" s="1"/>
      <c r="J3060" s="1"/>
      <c r="K3060" s="1"/>
      <c r="L3060" s="1"/>
      <c r="M3060" s="1"/>
      <c r="N3060" s="33"/>
    </row>
    <row r="3061" spans="3:14" ht="15" customHeight="1">
      <c r="C3061" s="1"/>
      <c r="D3061" s="51"/>
      <c r="E3061" s="43"/>
      <c r="F3061" s="33"/>
      <c r="G3061" s="1"/>
      <c r="H3061" s="1"/>
      <c r="I3061" s="1"/>
      <c r="J3061" s="1"/>
      <c r="K3061" s="1"/>
      <c r="L3061" s="1"/>
      <c r="M3061" s="1"/>
      <c r="N3061" s="33"/>
    </row>
    <row r="3062" spans="3:14" ht="15" customHeight="1">
      <c r="C3062" s="1"/>
      <c r="D3062" s="51"/>
      <c r="E3062" s="43"/>
      <c r="F3062" s="33"/>
      <c r="G3062" s="1"/>
      <c r="H3062" s="1"/>
      <c r="I3062" s="1"/>
      <c r="J3062" s="1"/>
      <c r="K3062" s="1"/>
      <c r="L3062" s="1"/>
      <c r="M3062" s="1"/>
      <c r="N3062" s="33"/>
    </row>
    <row r="3063" spans="3:14" ht="15" customHeight="1">
      <c r="C3063" s="1"/>
      <c r="D3063" s="51"/>
      <c r="E3063" s="43"/>
      <c r="F3063" s="33"/>
      <c r="G3063" s="1"/>
      <c r="H3063" s="1"/>
      <c r="I3063" s="1"/>
      <c r="J3063" s="1"/>
      <c r="K3063" s="1"/>
      <c r="L3063" s="1"/>
      <c r="M3063" s="1"/>
      <c r="N3063" s="33"/>
    </row>
    <row r="3064" spans="3:14" ht="15" customHeight="1">
      <c r="C3064" s="1"/>
      <c r="D3064" s="51"/>
      <c r="E3064" s="43"/>
      <c r="F3064" s="33"/>
      <c r="G3064" s="1"/>
      <c r="H3064" s="1"/>
      <c r="I3064" s="1"/>
      <c r="J3064" s="1"/>
      <c r="K3064" s="1"/>
      <c r="L3064" s="1"/>
      <c r="M3064" s="1"/>
      <c r="N3064" s="33"/>
    </row>
    <row r="3065" spans="3:14" ht="15" customHeight="1">
      <c r="C3065" s="1"/>
      <c r="D3065" s="51"/>
      <c r="E3065" s="43"/>
      <c r="F3065" s="33"/>
      <c r="G3065" s="1"/>
      <c r="H3065" s="1"/>
      <c r="I3065" s="1"/>
      <c r="J3065" s="1"/>
      <c r="K3065" s="1"/>
      <c r="L3065" s="1"/>
      <c r="M3065" s="1"/>
      <c r="N3065" s="33"/>
    </row>
    <row r="3066" spans="3:14" ht="15" customHeight="1">
      <c r="C3066" s="1"/>
      <c r="D3066" s="51"/>
      <c r="E3066" s="43"/>
      <c r="F3066" s="33"/>
      <c r="G3066" s="1"/>
      <c r="H3066" s="1"/>
      <c r="I3066" s="1"/>
      <c r="J3066" s="1"/>
      <c r="K3066" s="1"/>
      <c r="L3066" s="1"/>
      <c r="M3066" s="1"/>
      <c r="N3066" s="33"/>
    </row>
    <row r="3067" spans="3:14" ht="15" customHeight="1">
      <c r="C3067" s="1"/>
      <c r="D3067" s="51"/>
      <c r="E3067" s="43"/>
      <c r="F3067" s="33"/>
      <c r="G3067" s="1"/>
      <c r="H3067" s="1"/>
      <c r="I3067" s="1"/>
      <c r="J3067" s="1"/>
      <c r="K3067" s="1"/>
      <c r="L3067" s="1"/>
      <c r="M3067" s="1"/>
      <c r="N3067" s="33"/>
    </row>
    <row r="3068" spans="3:14" ht="15" customHeight="1">
      <c r="C3068" s="1"/>
      <c r="D3068" s="51"/>
      <c r="E3068" s="43"/>
      <c r="F3068" s="33"/>
      <c r="G3068" s="1"/>
      <c r="H3068" s="1"/>
      <c r="I3068" s="1"/>
      <c r="J3068" s="1"/>
      <c r="K3068" s="1"/>
      <c r="L3068" s="1"/>
      <c r="M3068" s="1"/>
      <c r="N3068" s="33"/>
    </row>
    <row r="3069" spans="3:14" ht="15" customHeight="1">
      <c r="C3069" s="1"/>
      <c r="D3069" s="51"/>
      <c r="E3069" s="43"/>
      <c r="F3069" s="33"/>
      <c r="G3069" s="1"/>
      <c r="H3069" s="1"/>
      <c r="I3069" s="1"/>
      <c r="J3069" s="1"/>
      <c r="K3069" s="1"/>
      <c r="L3069" s="1"/>
      <c r="M3069" s="1"/>
      <c r="N3069" s="33"/>
    </row>
    <row r="3070" spans="3:14" ht="15" customHeight="1">
      <c r="C3070" s="1"/>
      <c r="D3070" s="51"/>
      <c r="E3070" s="43"/>
      <c r="F3070" s="33"/>
      <c r="G3070" s="1"/>
      <c r="H3070" s="1"/>
      <c r="I3070" s="1"/>
      <c r="J3070" s="1"/>
      <c r="K3070" s="1"/>
      <c r="L3070" s="1"/>
      <c r="M3070" s="1"/>
      <c r="N3070" s="33"/>
    </row>
    <row r="3071" spans="3:14" ht="15" customHeight="1">
      <c r="C3071" s="1"/>
      <c r="D3071" s="51"/>
      <c r="E3071" s="43"/>
      <c r="F3071" s="33"/>
      <c r="G3071" s="1"/>
      <c r="H3071" s="1"/>
      <c r="I3071" s="1"/>
      <c r="J3071" s="1"/>
      <c r="K3071" s="1"/>
      <c r="L3071" s="1"/>
      <c r="M3071" s="1"/>
      <c r="N3071" s="33"/>
    </row>
    <row r="3072" spans="3:14" ht="15" customHeight="1">
      <c r="C3072" s="1"/>
      <c r="D3072" s="51"/>
      <c r="E3072" s="43"/>
      <c r="F3072" s="33"/>
      <c r="G3072" s="1"/>
      <c r="H3072" s="1"/>
      <c r="I3072" s="1"/>
      <c r="J3072" s="1"/>
      <c r="K3072" s="1"/>
      <c r="L3072" s="1"/>
      <c r="M3072" s="1"/>
      <c r="N3072" s="33"/>
    </row>
    <row r="3073" spans="3:14" ht="15" customHeight="1">
      <c r="C3073" s="1"/>
      <c r="D3073" s="51"/>
      <c r="E3073" s="43"/>
      <c r="F3073" s="33"/>
      <c r="G3073" s="1"/>
      <c r="H3073" s="1"/>
      <c r="I3073" s="1"/>
      <c r="J3073" s="1"/>
      <c r="K3073" s="1"/>
      <c r="L3073" s="1"/>
      <c r="M3073" s="1"/>
      <c r="N3073" s="33"/>
    </row>
    <row r="3074" spans="3:14" ht="15" customHeight="1">
      <c r="C3074" s="1"/>
      <c r="D3074" s="51"/>
      <c r="E3074" s="43"/>
      <c r="F3074" s="33"/>
      <c r="G3074" s="1"/>
      <c r="H3074" s="1"/>
      <c r="I3074" s="1"/>
      <c r="J3074" s="1"/>
      <c r="K3074" s="1"/>
      <c r="L3074" s="1"/>
      <c r="M3074" s="1"/>
      <c r="N3074" s="33"/>
    </row>
    <row r="3075" spans="3:14" ht="15" customHeight="1">
      <c r="C3075" s="1"/>
      <c r="D3075" s="51"/>
      <c r="E3075" s="43"/>
      <c r="F3075" s="33"/>
      <c r="G3075" s="1"/>
      <c r="H3075" s="1"/>
      <c r="I3075" s="1"/>
      <c r="J3075" s="1"/>
      <c r="K3075" s="1"/>
      <c r="L3075" s="1"/>
      <c r="M3075" s="1"/>
      <c r="N3075" s="33"/>
    </row>
    <row r="3076" spans="3:14" ht="15" customHeight="1">
      <c r="C3076" s="1"/>
      <c r="D3076" s="51"/>
      <c r="E3076" s="43"/>
      <c r="F3076" s="33"/>
      <c r="G3076" s="1"/>
      <c r="H3076" s="1"/>
      <c r="I3076" s="1"/>
      <c r="J3076" s="1"/>
      <c r="K3076" s="1"/>
      <c r="L3076" s="1"/>
      <c r="M3076" s="1"/>
      <c r="N3076" s="33"/>
    </row>
    <row r="3077" spans="3:14" ht="15" customHeight="1">
      <c r="C3077" s="1"/>
      <c r="D3077" s="51"/>
      <c r="E3077" s="43"/>
      <c r="F3077" s="33"/>
      <c r="G3077" s="1"/>
      <c r="H3077" s="1"/>
      <c r="I3077" s="1"/>
      <c r="J3077" s="1"/>
      <c r="K3077" s="1"/>
      <c r="L3077" s="1"/>
      <c r="M3077" s="1"/>
      <c r="N3077" s="33"/>
    </row>
    <row r="3078" spans="3:14" ht="15" customHeight="1">
      <c r="C3078" s="1"/>
      <c r="D3078" s="51"/>
      <c r="E3078" s="43"/>
      <c r="F3078" s="33"/>
      <c r="G3078" s="1"/>
      <c r="H3078" s="1"/>
      <c r="I3078" s="1"/>
      <c r="J3078" s="1"/>
      <c r="K3078" s="1"/>
      <c r="L3078" s="1"/>
      <c r="M3078" s="1"/>
      <c r="N3078" s="33"/>
    </row>
    <row r="3079" spans="3:14" ht="15" customHeight="1">
      <c r="C3079" s="1"/>
      <c r="D3079" s="51"/>
      <c r="E3079" s="43"/>
      <c r="F3079" s="33"/>
      <c r="G3079" s="1"/>
      <c r="H3079" s="1"/>
      <c r="I3079" s="1"/>
      <c r="J3079" s="1"/>
      <c r="K3079" s="1"/>
      <c r="L3079" s="1"/>
      <c r="M3079" s="1"/>
      <c r="N3079" s="33"/>
    </row>
    <row r="3080" spans="3:14" ht="15" customHeight="1">
      <c r="C3080" s="1"/>
      <c r="D3080" s="51"/>
      <c r="E3080" s="43"/>
      <c r="F3080" s="33"/>
      <c r="G3080" s="1"/>
      <c r="H3080" s="1"/>
      <c r="I3080" s="1"/>
      <c r="J3080" s="1"/>
      <c r="K3080" s="1"/>
      <c r="L3080" s="1"/>
      <c r="M3080" s="1"/>
      <c r="N3080" s="33"/>
    </row>
    <row r="3081" spans="3:14" ht="15" customHeight="1">
      <c r="C3081" s="1"/>
      <c r="D3081" s="51"/>
      <c r="E3081" s="43"/>
      <c r="F3081" s="33"/>
      <c r="G3081" s="1"/>
      <c r="H3081" s="1"/>
      <c r="I3081" s="1"/>
      <c r="J3081" s="1"/>
      <c r="K3081" s="1"/>
      <c r="L3081" s="1"/>
      <c r="M3081" s="1"/>
      <c r="N3081" s="33"/>
    </row>
    <row r="3082" spans="3:14" ht="15" customHeight="1">
      <c r="C3082" s="1"/>
      <c r="D3082" s="51"/>
      <c r="E3082" s="43"/>
      <c r="F3082" s="33"/>
      <c r="G3082" s="1"/>
      <c r="H3082" s="1"/>
      <c r="I3082" s="1"/>
      <c r="J3082" s="1"/>
      <c r="K3082" s="1"/>
      <c r="L3082" s="1"/>
      <c r="M3082" s="1"/>
      <c r="N3082" s="33"/>
    </row>
    <row r="3083" spans="3:14" ht="15" customHeight="1">
      <c r="C3083" s="1"/>
      <c r="D3083" s="51"/>
      <c r="E3083" s="43"/>
      <c r="F3083" s="33"/>
      <c r="G3083" s="1"/>
      <c r="H3083" s="1"/>
      <c r="I3083" s="1"/>
      <c r="J3083" s="1"/>
      <c r="K3083" s="1"/>
      <c r="L3083" s="1"/>
      <c r="M3083" s="1"/>
      <c r="N3083" s="33"/>
    </row>
    <row r="3084" spans="3:14" ht="15" customHeight="1">
      <c r="C3084" s="1"/>
      <c r="D3084" s="51"/>
      <c r="E3084" s="43"/>
      <c r="F3084" s="33"/>
      <c r="G3084" s="1"/>
      <c r="H3084" s="1"/>
      <c r="I3084" s="1"/>
      <c r="J3084" s="1"/>
      <c r="K3084" s="1"/>
      <c r="L3084" s="1"/>
      <c r="M3084" s="1"/>
      <c r="N3084" s="33"/>
    </row>
    <row r="3085" spans="3:14" ht="15" customHeight="1">
      <c r="C3085" s="1"/>
      <c r="D3085" s="51"/>
      <c r="E3085" s="43"/>
      <c r="F3085" s="33"/>
      <c r="G3085" s="1"/>
      <c r="H3085" s="1"/>
      <c r="I3085" s="1"/>
      <c r="J3085" s="1"/>
      <c r="K3085" s="1"/>
      <c r="L3085" s="1"/>
      <c r="M3085" s="1"/>
      <c r="N3085" s="33"/>
    </row>
    <row r="3086" spans="3:14" ht="15" customHeight="1">
      <c r="C3086" s="1"/>
      <c r="D3086" s="51"/>
      <c r="E3086" s="43"/>
      <c r="F3086" s="33"/>
      <c r="G3086" s="1"/>
      <c r="H3086" s="1"/>
      <c r="I3086" s="1"/>
      <c r="J3086" s="1"/>
      <c r="K3086" s="1"/>
      <c r="L3086" s="1"/>
      <c r="M3086" s="1"/>
      <c r="N3086" s="33"/>
    </row>
    <row r="3087" spans="3:14" ht="15" customHeight="1">
      <c r="C3087" s="1"/>
      <c r="D3087" s="51"/>
      <c r="E3087" s="43"/>
      <c r="F3087" s="33"/>
      <c r="G3087" s="1"/>
      <c r="H3087" s="1"/>
      <c r="I3087" s="1"/>
      <c r="J3087" s="1"/>
      <c r="K3087" s="1"/>
      <c r="L3087" s="1"/>
      <c r="M3087" s="1"/>
      <c r="N3087" s="33"/>
    </row>
    <row r="3088" spans="3:14" ht="15" customHeight="1">
      <c r="C3088" s="1"/>
      <c r="D3088" s="51"/>
      <c r="E3088" s="43"/>
      <c r="F3088" s="33"/>
      <c r="G3088" s="1"/>
      <c r="H3088" s="1"/>
      <c r="I3088" s="1"/>
      <c r="J3088" s="1"/>
      <c r="K3088" s="1"/>
      <c r="L3088" s="1"/>
      <c r="M3088" s="1"/>
      <c r="N3088" s="33"/>
    </row>
    <row r="3089" spans="3:14" ht="15" customHeight="1">
      <c r="C3089" s="1"/>
      <c r="D3089" s="51"/>
      <c r="E3089" s="43"/>
      <c r="F3089" s="33"/>
      <c r="G3089" s="1"/>
      <c r="H3089" s="1"/>
      <c r="I3089" s="1"/>
      <c r="J3089" s="1"/>
      <c r="K3089" s="1"/>
      <c r="L3089" s="1"/>
      <c r="M3089" s="1"/>
      <c r="N3089" s="33"/>
    </row>
    <row r="3090" spans="3:14" ht="15" customHeight="1">
      <c r="C3090" s="1"/>
      <c r="D3090" s="51"/>
      <c r="E3090" s="43"/>
      <c r="F3090" s="33"/>
      <c r="G3090" s="1"/>
      <c r="H3090" s="1"/>
      <c r="I3090" s="1"/>
      <c r="J3090" s="1"/>
      <c r="K3090" s="1"/>
      <c r="L3090" s="1"/>
      <c r="M3090" s="1"/>
      <c r="N3090" s="33"/>
    </row>
    <row r="3091" spans="3:14" ht="15" customHeight="1">
      <c r="C3091" s="1"/>
      <c r="D3091" s="51"/>
      <c r="E3091" s="43"/>
      <c r="F3091" s="33"/>
      <c r="G3091" s="1"/>
      <c r="H3091" s="1"/>
      <c r="I3091" s="1"/>
      <c r="J3091" s="1"/>
      <c r="K3091" s="1"/>
      <c r="L3091" s="1"/>
      <c r="M3091" s="1"/>
      <c r="N3091" s="33"/>
    </row>
    <row r="3092" spans="3:14" ht="15" customHeight="1">
      <c r="C3092" s="1"/>
      <c r="D3092" s="51"/>
      <c r="E3092" s="43"/>
      <c r="F3092" s="33"/>
      <c r="G3092" s="1"/>
      <c r="H3092" s="1"/>
      <c r="I3092" s="1"/>
      <c r="J3092" s="1"/>
      <c r="K3092" s="1"/>
      <c r="L3092" s="1"/>
      <c r="M3092" s="1"/>
      <c r="N3092" s="33"/>
    </row>
    <row r="3093" spans="3:14" ht="15" customHeight="1">
      <c r="C3093" s="1"/>
      <c r="D3093" s="51"/>
      <c r="E3093" s="43"/>
      <c r="F3093" s="33"/>
      <c r="G3093" s="1"/>
      <c r="H3093" s="1"/>
      <c r="I3093" s="1"/>
      <c r="J3093" s="1"/>
      <c r="K3093" s="1"/>
      <c r="L3093" s="1"/>
      <c r="M3093" s="1"/>
      <c r="N3093" s="33"/>
    </row>
    <row r="3094" spans="3:14" ht="15" customHeight="1">
      <c r="C3094" s="1"/>
      <c r="D3094" s="51"/>
      <c r="E3094" s="43"/>
      <c r="F3094" s="33"/>
      <c r="G3094" s="1"/>
      <c r="H3094" s="1"/>
      <c r="I3094" s="1"/>
      <c r="J3094" s="1"/>
      <c r="K3094" s="1"/>
      <c r="L3094" s="1"/>
      <c r="M3094" s="1"/>
      <c r="N3094" s="33"/>
    </row>
    <row r="3095" spans="3:14" ht="15" customHeight="1">
      <c r="C3095" s="1"/>
      <c r="D3095" s="51"/>
      <c r="E3095" s="43"/>
      <c r="F3095" s="33"/>
      <c r="G3095" s="1"/>
      <c r="H3095" s="1"/>
      <c r="I3095" s="1"/>
      <c r="J3095" s="1"/>
      <c r="K3095" s="1"/>
      <c r="L3095" s="1"/>
      <c r="M3095" s="1"/>
      <c r="N3095" s="33"/>
    </row>
    <row r="3096" spans="3:14" ht="15" customHeight="1">
      <c r="C3096" s="1"/>
      <c r="D3096" s="51"/>
      <c r="E3096" s="43"/>
      <c r="F3096" s="33"/>
      <c r="G3096" s="1"/>
      <c r="H3096" s="1"/>
      <c r="I3096" s="1"/>
      <c r="J3096" s="1"/>
      <c r="K3096" s="1"/>
      <c r="L3096" s="1"/>
      <c r="M3096" s="1"/>
      <c r="N3096" s="33"/>
    </row>
    <row r="3097" spans="3:14" ht="15" customHeight="1">
      <c r="C3097" s="1"/>
      <c r="D3097" s="51"/>
      <c r="E3097" s="43"/>
      <c r="F3097" s="33"/>
      <c r="G3097" s="1"/>
      <c r="H3097" s="1"/>
      <c r="I3097" s="1"/>
      <c r="J3097" s="1"/>
      <c r="K3097" s="1"/>
      <c r="L3097" s="1"/>
      <c r="M3097" s="1"/>
      <c r="N3097" s="33"/>
    </row>
    <row r="3098" spans="3:14" ht="15" customHeight="1">
      <c r="C3098" s="1"/>
      <c r="D3098" s="51"/>
      <c r="E3098" s="43"/>
      <c r="F3098" s="33"/>
      <c r="G3098" s="1"/>
      <c r="H3098" s="1"/>
      <c r="I3098" s="1"/>
      <c r="J3098" s="1"/>
      <c r="K3098" s="1"/>
      <c r="L3098" s="1"/>
      <c r="M3098" s="1"/>
      <c r="N3098" s="33"/>
    </row>
    <row r="3099" spans="3:14" ht="15" customHeight="1">
      <c r="C3099" s="1"/>
      <c r="D3099" s="51"/>
      <c r="E3099" s="43"/>
      <c r="F3099" s="33"/>
      <c r="G3099" s="1"/>
      <c r="H3099" s="1"/>
      <c r="I3099" s="1"/>
      <c r="J3099" s="1"/>
      <c r="K3099" s="1"/>
      <c r="L3099" s="1"/>
      <c r="M3099" s="1"/>
      <c r="N3099" s="33"/>
    </row>
    <row r="3100" spans="3:14" ht="15" customHeight="1">
      <c r="C3100" s="1"/>
      <c r="D3100" s="51"/>
      <c r="E3100" s="43"/>
      <c r="F3100" s="33"/>
      <c r="G3100" s="1"/>
      <c r="H3100" s="1"/>
      <c r="I3100" s="1"/>
      <c r="J3100" s="1"/>
      <c r="K3100" s="1"/>
      <c r="L3100" s="1"/>
      <c r="M3100" s="1"/>
      <c r="N3100" s="33"/>
    </row>
    <row r="3101" spans="3:14" ht="15" customHeight="1">
      <c r="C3101" s="1"/>
      <c r="D3101" s="51"/>
      <c r="E3101" s="43"/>
      <c r="F3101" s="33"/>
      <c r="G3101" s="1"/>
      <c r="H3101" s="1"/>
      <c r="I3101" s="1"/>
      <c r="J3101" s="1"/>
      <c r="K3101" s="1"/>
      <c r="L3101" s="1"/>
      <c r="M3101" s="1"/>
      <c r="N3101" s="33"/>
    </row>
    <row r="3102" spans="3:14" ht="15" customHeight="1">
      <c r="C3102" s="1"/>
      <c r="D3102" s="51"/>
      <c r="E3102" s="43"/>
      <c r="F3102" s="33"/>
      <c r="G3102" s="1"/>
      <c r="H3102" s="1"/>
      <c r="I3102" s="1"/>
      <c r="J3102" s="1"/>
      <c r="K3102" s="1"/>
      <c r="L3102" s="1"/>
      <c r="M3102" s="1"/>
      <c r="N3102" s="33"/>
    </row>
    <row r="3103" spans="3:14" ht="15" customHeight="1">
      <c r="C3103" s="1"/>
      <c r="D3103" s="51"/>
      <c r="E3103" s="43"/>
      <c r="F3103" s="33"/>
      <c r="G3103" s="1"/>
      <c r="H3103" s="1"/>
      <c r="I3103" s="1"/>
      <c r="J3103" s="1"/>
      <c r="K3103" s="1"/>
      <c r="L3103" s="1"/>
      <c r="M3103" s="1"/>
      <c r="N3103" s="33"/>
    </row>
    <row r="3104" spans="3:14" ht="15" customHeight="1">
      <c r="C3104" s="1"/>
      <c r="D3104" s="51"/>
      <c r="E3104" s="43"/>
      <c r="F3104" s="33"/>
      <c r="G3104" s="1"/>
      <c r="H3104" s="1"/>
      <c r="I3104" s="1"/>
      <c r="J3104" s="1"/>
      <c r="K3104" s="1"/>
      <c r="L3104" s="1"/>
      <c r="M3104" s="1"/>
      <c r="N3104" s="33"/>
    </row>
    <row r="3105" spans="3:14" ht="15" customHeight="1">
      <c r="C3105" s="1"/>
      <c r="D3105" s="51"/>
      <c r="E3105" s="43"/>
      <c r="F3105" s="33"/>
      <c r="G3105" s="1"/>
      <c r="H3105" s="1"/>
      <c r="I3105" s="1"/>
      <c r="J3105" s="1"/>
      <c r="K3105" s="1"/>
      <c r="L3105" s="1"/>
      <c r="M3105" s="1"/>
      <c r="N3105" s="33"/>
    </row>
    <row r="3106" spans="3:14" ht="15" customHeight="1">
      <c r="C3106" s="1"/>
      <c r="D3106" s="51"/>
      <c r="E3106" s="43"/>
      <c r="F3106" s="33"/>
      <c r="G3106" s="1"/>
      <c r="H3106" s="1"/>
      <c r="I3106" s="1"/>
      <c r="J3106" s="1"/>
      <c r="K3106" s="1"/>
      <c r="L3106" s="1"/>
      <c r="M3106" s="1"/>
      <c r="N3106" s="33"/>
    </row>
    <row r="3107" spans="3:14" ht="15" customHeight="1">
      <c r="C3107" s="1"/>
      <c r="D3107" s="51"/>
      <c r="E3107" s="43"/>
      <c r="F3107" s="33"/>
      <c r="G3107" s="1"/>
      <c r="H3107" s="1"/>
      <c r="I3107" s="1"/>
      <c r="J3107" s="1"/>
      <c r="K3107" s="1"/>
      <c r="L3107" s="1"/>
      <c r="M3107" s="1"/>
      <c r="N3107" s="33"/>
    </row>
    <row r="3108" spans="3:14" ht="15" customHeight="1">
      <c r="C3108" s="1"/>
      <c r="D3108" s="51"/>
      <c r="E3108" s="43"/>
      <c r="F3108" s="33"/>
      <c r="G3108" s="1"/>
      <c r="H3108" s="1"/>
      <c r="I3108" s="1"/>
      <c r="J3108" s="1"/>
      <c r="K3108" s="1"/>
      <c r="L3108" s="1"/>
      <c r="M3108" s="1"/>
      <c r="N3108" s="33"/>
    </row>
    <row r="3109" spans="3:14" ht="15" customHeight="1">
      <c r="C3109" s="1"/>
      <c r="D3109" s="51"/>
      <c r="E3109" s="43"/>
      <c r="F3109" s="33"/>
      <c r="G3109" s="1"/>
      <c r="H3109" s="1"/>
      <c r="I3109" s="1"/>
      <c r="J3109" s="1"/>
      <c r="K3109" s="1"/>
      <c r="L3109" s="1"/>
      <c r="M3109" s="1"/>
      <c r="N3109" s="33"/>
    </row>
    <row r="3110" spans="3:14" ht="15" customHeight="1">
      <c r="C3110" s="1"/>
      <c r="D3110" s="51"/>
      <c r="E3110" s="43"/>
      <c r="F3110" s="33"/>
      <c r="G3110" s="1"/>
      <c r="H3110" s="1"/>
      <c r="I3110" s="1"/>
      <c r="J3110" s="1"/>
      <c r="K3110" s="1"/>
      <c r="L3110" s="1"/>
      <c r="M3110" s="1"/>
      <c r="N3110" s="33"/>
    </row>
    <row r="3111" spans="3:14" ht="15" customHeight="1">
      <c r="C3111" s="1"/>
      <c r="D3111" s="51"/>
      <c r="E3111" s="43"/>
      <c r="F3111" s="33"/>
      <c r="G3111" s="1"/>
      <c r="H3111" s="1"/>
      <c r="I3111" s="1"/>
      <c r="J3111" s="1"/>
      <c r="K3111" s="1"/>
      <c r="L3111" s="1"/>
      <c r="M3111" s="1"/>
      <c r="N3111" s="33"/>
    </row>
    <row r="3112" spans="3:14" ht="15" customHeight="1">
      <c r="C3112" s="1"/>
      <c r="D3112" s="51"/>
      <c r="E3112" s="43"/>
      <c r="F3112" s="33"/>
      <c r="G3112" s="1"/>
      <c r="H3112" s="1"/>
      <c r="I3112" s="1"/>
      <c r="J3112" s="1"/>
      <c r="K3112" s="1"/>
      <c r="L3112" s="1"/>
      <c r="M3112" s="1"/>
      <c r="N3112" s="33"/>
    </row>
    <row r="3113" spans="3:14" ht="15" customHeight="1">
      <c r="C3113" s="1"/>
      <c r="D3113" s="51"/>
      <c r="E3113" s="43"/>
      <c r="F3113" s="33"/>
      <c r="G3113" s="1"/>
      <c r="H3113" s="1"/>
      <c r="I3113" s="1"/>
      <c r="J3113" s="1"/>
      <c r="K3113" s="1"/>
      <c r="L3113" s="1"/>
      <c r="M3113" s="1"/>
      <c r="N3113" s="33"/>
    </row>
    <row r="3114" spans="3:14" ht="15" customHeight="1">
      <c r="C3114" s="1"/>
      <c r="D3114" s="51"/>
      <c r="E3114" s="43"/>
      <c r="F3114" s="33"/>
      <c r="G3114" s="1"/>
      <c r="H3114" s="1"/>
      <c r="I3114" s="1"/>
      <c r="J3114" s="1"/>
      <c r="K3114" s="1"/>
      <c r="L3114" s="1"/>
      <c r="M3114" s="1"/>
      <c r="N3114" s="33"/>
    </row>
    <row r="3115" spans="3:14" ht="15" customHeight="1">
      <c r="C3115" s="1"/>
      <c r="D3115" s="51"/>
      <c r="E3115" s="43"/>
      <c r="F3115" s="33"/>
      <c r="G3115" s="1"/>
      <c r="H3115" s="1"/>
      <c r="I3115" s="1"/>
      <c r="J3115" s="1"/>
      <c r="K3115" s="1"/>
      <c r="L3115" s="1"/>
      <c r="M3115" s="1"/>
      <c r="N3115" s="33"/>
    </row>
    <row r="3116" spans="3:14" ht="15" customHeight="1">
      <c r="C3116" s="1"/>
      <c r="D3116" s="51"/>
      <c r="E3116" s="43"/>
      <c r="F3116" s="33"/>
      <c r="G3116" s="1"/>
      <c r="H3116" s="1"/>
      <c r="I3116" s="1"/>
      <c r="J3116" s="1"/>
      <c r="K3116" s="1"/>
      <c r="L3116" s="1"/>
      <c r="M3116" s="1"/>
      <c r="N3116" s="33"/>
    </row>
    <row r="3117" spans="3:14" ht="15" customHeight="1">
      <c r="C3117" s="1"/>
      <c r="D3117" s="51"/>
      <c r="E3117" s="43"/>
      <c r="F3117" s="33"/>
      <c r="G3117" s="1"/>
      <c r="H3117" s="1"/>
      <c r="I3117" s="1"/>
      <c r="J3117" s="1"/>
      <c r="K3117" s="1"/>
      <c r="L3117" s="1"/>
      <c r="M3117" s="1"/>
      <c r="N3117" s="33"/>
    </row>
    <row r="3118" spans="3:14" ht="15" customHeight="1">
      <c r="C3118" s="1"/>
      <c r="D3118" s="51"/>
      <c r="E3118" s="43"/>
      <c r="F3118" s="33"/>
      <c r="G3118" s="1"/>
      <c r="H3118" s="1"/>
      <c r="I3118" s="1"/>
      <c r="J3118" s="1"/>
      <c r="K3118" s="1"/>
      <c r="L3118" s="1"/>
      <c r="M3118" s="1"/>
      <c r="N3118" s="33"/>
    </row>
    <row r="3119" spans="3:14" ht="15" customHeight="1">
      <c r="C3119" s="1"/>
      <c r="D3119" s="51"/>
      <c r="E3119" s="43"/>
      <c r="F3119" s="33"/>
      <c r="G3119" s="1"/>
      <c r="H3119" s="1"/>
      <c r="I3119" s="1"/>
      <c r="J3119" s="1"/>
      <c r="K3119" s="1"/>
      <c r="L3119" s="1"/>
      <c r="M3119" s="1"/>
      <c r="N3119" s="33"/>
    </row>
    <row r="3120" spans="3:14" ht="15" customHeight="1">
      <c r="C3120" s="1"/>
      <c r="D3120" s="51"/>
      <c r="E3120" s="43"/>
      <c r="F3120" s="33"/>
      <c r="G3120" s="1"/>
      <c r="H3120" s="1"/>
      <c r="I3120" s="1"/>
      <c r="J3120" s="1"/>
      <c r="K3120" s="1"/>
      <c r="L3120" s="1"/>
      <c r="M3120" s="1"/>
      <c r="N3120" s="33"/>
    </row>
    <row r="3121" spans="3:14" ht="15" customHeight="1">
      <c r="C3121" s="1"/>
      <c r="D3121" s="51"/>
      <c r="E3121" s="43"/>
      <c r="F3121" s="33"/>
      <c r="G3121" s="1"/>
      <c r="H3121" s="1"/>
      <c r="I3121" s="1"/>
      <c r="J3121" s="1"/>
      <c r="K3121" s="1"/>
      <c r="L3121" s="1"/>
      <c r="M3121" s="1"/>
      <c r="N3121" s="33"/>
    </row>
    <row r="3122" spans="3:14" ht="15" customHeight="1">
      <c r="C3122" s="1"/>
      <c r="D3122" s="51"/>
      <c r="E3122" s="43"/>
      <c r="F3122" s="33"/>
      <c r="G3122" s="1"/>
      <c r="H3122" s="1"/>
      <c r="I3122" s="1"/>
      <c r="J3122" s="1"/>
      <c r="K3122" s="1"/>
      <c r="L3122" s="1"/>
      <c r="M3122" s="1"/>
      <c r="N3122" s="33"/>
    </row>
    <row r="3123" spans="3:14" ht="15" customHeight="1">
      <c r="C3123" s="1"/>
      <c r="D3123" s="51"/>
      <c r="E3123" s="43"/>
      <c r="F3123" s="33"/>
      <c r="G3123" s="1"/>
      <c r="H3123" s="1"/>
      <c r="I3123" s="1"/>
      <c r="J3123" s="1"/>
      <c r="K3123" s="1"/>
      <c r="L3123" s="1"/>
      <c r="M3123" s="1"/>
      <c r="N3123" s="33"/>
    </row>
    <row r="3124" spans="3:14" ht="15" customHeight="1">
      <c r="C3124" s="1"/>
      <c r="D3124" s="51"/>
      <c r="E3124" s="43"/>
      <c r="F3124" s="33"/>
      <c r="G3124" s="1"/>
      <c r="H3124" s="1"/>
      <c r="I3124" s="1"/>
      <c r="J3124" s="1"/>
      <c r="K3124" s="1"/>
      <c r="L3124" s="1"/>
      <c r="M3124" s="1"/>
      <c r="N3124" s="33"/>
    </row>
    <row r="3125" spans="3:14" ht="15" customHeight="1">
      <c r="C3125" s="1"/>
      <c r="D3125" s="51"/>
      <c r="E3125" s="43"/>
      <c r="F3125" s="33"/>
      <c r="G3125" s="1"/>
      <c r="H3125" s="1"/>
      <c r="I3125" s="1"/>
      <c r="J3125" s="1"/>
      <c r="K3125" s="1"/>
      <c r="L3125" s="1"/>
      <c r="M3125" s="1"/>
      <c r="N3125" s="33"/>
    </row>
    <row r="3126" spans="3:14" ht="15" customHeight="1">
      <c r="C3126" s="1"/>
      <c r="D3126" s="51"/>
      <c r="E3126" s="43"/>
      <c r="F3126" s="33"/>
      <c r="G3126" s="1"/>
      <c r="H3126" s="1"/>
      <c r="I3126" s="1"/>
      <c r="J3126" s="1"/>
      <c r="K3126" s="1"/>
      <c r="L3126" s="1"/>
      <c r="M3126" s="1"/>
      <c r="N3126" s="33"/>
    </row>
    <row r="3127" spans="3:14" ht="15" customHeight="1">
      <c r="C3127" s="1"/>
      <c r="D3127" s="51"/>
      <c r="E3127" s="43"/>
      <c r="F3127" s="33"/>
      <c r="G3127" s="1"/>
      <c r="H3127" s="1"/>
      <c r="I3127" s="1"/>
      <c r="J3127" s="1"/>
      <c r="K3127" s="1"/>
      <c r="L3127" s="1"/>
      <c r="M3127" s="1"/>
      <c r="N3127" s="33"/>
    </row>
    <row r="3128" spans="3:14" ht="15" customHeight="1">
      <c r="C3128" s="1"/>
      <c r="D3128" s="51"/>
      <c r="E3128" s="43"/>
      <c r="F3128" s="33"/>
      <c r="G3128" s="1"/>
      <c r="H3128" s="1"/>
      <c r="I3128" s="1"/>
      <c r="J3128" s="1"/>
      <c r="K3128" s="1"/>
      <c r="L3128" s="1"/>
      <c r="M3128" s="1"/>
      <c r="N3128" s="33"/>
    </row>
    <row r="3129" spans="3:14" ht="15" customHeight="1">
      <c r="C3129" s="1"/>
      <c r="D3129" s="51"/>
      <c r="E3129" s="43"/>
      <c r="F3129" s="33"/>
      <c r="G3129" s="1"/>
      <c r="H3129" s="1"/>
      <c r="I3129" s="1"/>
      <c r="J3129" s="1"/>
      <c r="K3129" s="1"/>
      <c r="L3129" s="1"/>
      <c r="M3129" s="1"/>
      <c r="N3129" s="33"/>
    </row>
    <row r="3130" spans="3:14" ht="15" customHeight="1">
      <c r="C3130" s="1"/>
      <c r="D3130" s="51"/>
      <c r="E3130" s="43"/>
      <c r="F3130" s="33"/>
      <c r="G3130" s="1"/>
      <c r="H3130" s="1"/>
      <c r="I3130" s="1"/>
      <c r="J3130" s="1"/>
      <c r="K3130" s="1"/>
      <c r="L3130" s="1"/>
      <c r="M3130" s="1"/>
      <c r="N3130" s="33"/>
    </row>
    <row r="3131" spans="3:14" ht="15" customHeight="1">
      <c r="C3131" s="1"/>
      <c r="D3131" s="51"/>
      <c r="E3131" s="43"/>
      <c r="F3131" s="33"/>
      <c r="G3131" s="1"/>
      <c r="H3131" s="1"/>
      <c r="I3131" s="1"/>
      <c r="J3131" s="1"/>
      <c r="K3131" s="1"/>
      <c r="L3131" s="1"/>
      <c r="M3131" s="1"/>
      <c r="N3131" s="33"/>
    </row>
    <row r="3132" spans="3:14" ht="15" customHeight="1">
      <c r="C3132" s="1"/>
      <c r="D3132" s="51"/>
      <c r="E3132" s="43"/>
      <c r="F3132" s="33"/>
      <c r="G3132" s="1"/>
      <c r="H3132" s="1"/>
      <c r="I3132" s="1"/>
      <c r="J3132" s="1"/>
      <c r="K3132" s="1"/>
      <c r="L3132" s="1"/>
      <c r="M3132" s="1"/>
      <c r="N3132" s="33"/>
    </row>
    <row r="3133" spans="3:14" ht="15" customHeight="1">
      <c r="C3133" s="1"/>
      <c r="D3133" s="51"/>
      <c r="E3133" s="43"/>
      <c r="F3133" s="33"/>
      <c r="G3133" s="1"/>
      <c r="H3133" s="1"/>
      <c r="I3133" s="1"/>
      <c r="J3133" s="1"/>
      <c r="K3133" s="1"/>
      <c r="L3133" s="1"/>
      <c r="M3133" s="1"/>
      <c r="N3133" s="33"/>
    </row>
    <row r="3134" spans="3:14" ht="15" customHeight="1">
      <c r="C3134" s="1"/>
      <c r="D3134" s="51"/>
      <c r="E3134" s="43"/>
      <c r="F3134" s="33"/>
      <c r="G3134" s="1"/>
      <c r="H3134" s="1"/>
      <c r="I3134" s="1"/>
      <c r="J3134" s="1"/>
      <c r="K3134" s="1"/>
      <c r="L3134" s="1"/>
      <c r="M3134" s="1"/>
      <c r="N3134" s="33"/>
    </row>
    <row r="3135" spans="3:14" ht="15" customHeight="1">
      <c r="C3135" s="1"/>
      <c r="D3135" s="51"/>
      <c r="E3135" s="43"/>
      <c r="F3135" s="33"/>
      <c r="G3135" s="1"/>
      <c r="H3135" s="1"/>
      <c r="I3135" s="1"/>
      <c r="J3135" s="1"/>
      <c r="K3135" s="1"/>
      <c r="L3135" s="1"/>
      <c r="M3135" s="1"/>
      <c r="N3135" s="33"/>
    </row>
    <row r="3136" spans="3:14" ht="15" customHeight="1">
      <c r="C3136" s="1"/>
      <c r="D3136" s="51"/>
      <c r="E3136" s="43"/>
      <c r="F3136" s="33"/>
      <c r="G3136" s="1"/>
      <c r="H3136" s="1"/>
      <c r="I3136" s="1"/>
      <c r="J3136" s="1"/>
      <c r="K3136" s="1"/>
      <c r="L3136" s="1"/>
      <c r="M3136" s="1"/>
      <c r="N3136" s="33"/>
    </row>
    <row r="3137" spans="3:14" ht="15" customHeight="1">
      <c r="C3137" s="1"/>
      <c r="D3137" s="51"/>
      <c r="E3137" s="43"/>
      <c r="F3137" s="33"/>
      <c r="G3137" s="1"/>
      <c r="H3137" s="1"/>
      <c r="I3137" s="1"/>
      <c r="J3137" s="1"/>
      <c r="K3137" s="1"/>
      <c r="L3137" s="1"/>
      <c r="M3137" s="1"/>
      <c r="N3137" s="33"/>
    </row>
    <row r="3138" spans="3:14" ht="15" customHeight="1">
      <c r="C3138" s="1"/>
      <c r="D3138" s="51"/>
      <c r="E3138" s="43"/>
      <c r="F3138" s="33"/>
      <c r="G3138" s="1"/>
      <c r="H3138" s="1"/>
      <c r="I3138" s="1"/>
      <c r="J3138" s="1"/>
      <c r="K3138" s="1"/>
      <c r="L3138" s="1"/>
      <c r="M3138" s="1"/>
      <c r="N3138" s="33"/>
    </row>
    <row r="3139" spans="3:14" ht="15" customHeight="1">
      <c r="C3139" s="1"/>
      <c r="D3139" s="51"/>
      <c r="E3139" s="43"/>
      <c r="F3139" s="33"/>
      <c r="G3139" s="1"/>
      <c r="H3139" s="1"/>
      <c r="I3139" s="1"/>
      <c r="J3139" s="1"/>
      <c r="K3139" s="1"/>
      <c r="L3139" s="1"/>
      <c r="M3139" s="1"/>
      <c r="N3139" s="33"/>
    </row>
    <row r="3140" spans="3:14" ht="15" customHeight="1">
      <c r="C3140" s="1"/>
      <c r="D3140" s="51"/>
      <c r="E3140" s="43"/>
      <c r="F3140" s="33"/>
      <c r="G3140" s="1"/>
      <c r="H3140" s="1"/>
      <c r="I3140" s="1"/>
      <c r="J3140" s="1"/>
      <c r="K3140" s="1"/>
      <c r="L3140" s="1"/>
      <c r="M3140" s="1"/>
      <c r="N3140" s="33"/>
    </row>
    <row r="3141" spans="3:14" ht="15" customHeight="1">
      <c r="C3141" s="1"/>
      <c r="D3141" s="51"/>
      <c r="E3141" s="43"/>
      <c r="F3141" s="33"/>
      <c r="G3141" s="1"/>
      <c r="H3141" s="1"/>
      <c r="I3141" s="1"/>
      <c r="J3141" s="1"/>
      <c r="K3141" s="1"/>
      <c r="L3141" s="1"/>
      <c r="M3141" s="1"/>
      <c r="N3141" s="33"/>
    </row>
    <row r="3142" spans="3:14" ht="15" customHeight="1">
      <c r="C3142" s="1"/>
      <c r="D3142" s="51"/>
      <c r="E3142" s="43"/>
      <c r="F3142" s="33"/>
      <c r="G3142" s="1"/>
      <c r="H3142" s="1"/>
      <c r="I3142" s="1"/>
      <c r="J3142" s="1"/>
      <c r="K3142" s="1"/>
      <c r="L3142" s="1"/>
      <c r="M3142" s="1"/>
      <c r="N3142" s="33"/>
    </row>
    <row r="3143" spans="3:14" ht="15" customHeight="1">
      <c r="C3143" s="1"/>
      <c r="D3143" s="51"/>
      <c r="E3143" s="43"/>
      <c r="F3143" s="33"/>
      <c r="G3143" s="1"/>
      <c r="H3143" s="1"/>
      <c r="I3143" s="1"/>
      <c r="J3143" s="1"/>
      <c r="K3143" s="1"/>
      <c r="L3143" s="1"/>
      <c r="M3143" s="1"/>
      <c r="N3143" s="33"/>
    </row>
    <row r="3144" spans="3:14" ht="15" customHeight="1">
      <c r="C3144" s="1"/>
      <c r="D3144" s="51"/>
      <c r="E3144" s="43"/>
      <c r="F3144" s="33"/>
      <c r="G3144" s="1"/>
      <c r="H3144" s="1"/>
      <c r="I3144" s="1"/>
      <c r="J3144" s="1"/>
      <c r="K3144" s="1"/>
      <c r="L3144" s="1"/>
      <c r="M3144" s="1"/>
      <c r="N3144" s="33"/>
    </row>
    <row r="3145" spans="3:14" ht="15" customHeight="1">
      <c r="C3145" s="1"/>
      <c r="D3145" s="51"/>
      <c r="E3145" s="43"/>
      <c r="F3145" s="33"/>
      <c r="G3145" s="1"/>
      <c r="H3145" s="1"/>
      <c r="I3145" s="1"/>
      <c r="J3145" s="1"/>
      <c r="K3145" s="1"/>
      <c r="L3145" s="1"/>
      <c r="M3145" s="1"/>
      <c r="N3145" s="33"/>
    </row>
    <row r="3146" spans="3:14" ht="15" customHeight="1">
      <c r="C3146" s="1"/>
      <c r="D3146" s="51"/>
      <c r="E3146" s="43"/>
      <c r="F3146" s="33"/>
      <c r="G3146" s="1"/>
      <c r="H3146" s="1"/>
      <c r="I3146" s="1"/>
      <c r="J3146" s="1"/>
      <c r="K3146" s="1"/>
      <c r="L3146" s="1"/>
      <c r="M3146" s="1"/>
      <c r="N3146" s="33"/>
    </row>
    <row r="3147" spans="3:14" ht="15" customHeight="1">
      <c r="C3147" s="1"/>
      <c r="D3147" s="51"/>
      <c r="E3147" s="43"/>
      <c r="F3147" s="33"/>
      <c r="G3147" s="1"/>
      <c r="H3147" s="1"/>
      <c r="I3147" s="1"/>
      <c r="J3147" s="1"/>
      <c r="K3147" s="1"/>
      <c r="L3147" s="1"/>
      <c r="M3147" s="1"/>
      <c r="N3147" s="33"/>
    </row>
    <row r="3148" spans="3:14" ht="15" customHeight="1">
      <c r="C3148" s="1"/>
      <c r="D3148" s="51"/>
      <c r="E3148" s="43"/>
      <c r="F3148" s="33"/>
      <c r="G3148" s="1"/>
      <c r="H3148" s="1"/>
      <c r="I3148" s="1"/>
      <c r="J3148" s="1"/>
      <c r="K3148" s="1"/>
      <c r="L3148" s="1"/>
      <c r="M3148" s="1"/>
      <c r="N3148" s="33"/>
    </row>
    <row r="3149" spans="3:14" ht="15" customHeight="1">
      <c r="C3149" s="1"/>
      <c r="D3149" s="51"/>
      <c r="E3149" s="43"/>
      <c r="F3149" s="33"/>
      <c r="G3149" s="1"/>
      <c r="H3149" s="1"/>
      <c r="I3149" s="1"/>
      <c r="J3149" s="1"/>
      <c r="K3149" s="1"/>
      <c r="L3149" s="1"/>
      <c r="M3149" s="1"/>
      <c r="N3149" s="33"/>
    </row>
    <row r="3150" spans="3:14" ht="15" customHeight="1">
      <c r="C3150" s="1"/>
      <c r="D3150" s="51"/>
      <c r="E3150" s="43"/>
      <c r="F3150" s="33"/>
      <c r="G3150" s="1"/>
      <c r="H3150" s="1"/>
      <c r="I3150" s="1"/>
      <c r="J3150" s="1"/>
      <c r="K3150" s="1"/>
      <c r="L3150" s="1"/>
      <c r="M3150" s="1"/>
      <c r="N3150" s="33"/>
    </row>
    <row r="3151" spans="3:14" ht="15" customHeight="1">
      <c r="C3151" s="1"/>
      <c r="D3151" s="51"/>
      <c r="E3151" s="43"/>
      <c r="F3151" s="33"/>
      <c r="G3151" s="1"/>
      <c r="H3151" s="1"/>
      <c r="I3151" s="1"/>
      <c r="J3151" s="1"/>
      <c r="K3151" s="1"/>
      <c r="L3151" s="1"/>
      <c r="M3151" s="1"/>
      <c r="N3151" s="33"/>
    </row>
    <row r="3152" spans="3:14" ht="15" customHeight="1">
      <c r="C3152" s="1"/>
      <c r="D3152" s="51"/>
      <c r="E3152" s="43"/>
      <c r="F3152" s="33"/>
      <c r="G3152" s="1"/>
      <c r="H3152" s="1"/>
      <c r="I3152" s="1"/>
      <c r="J3152" s="1"/>
      <c r="K3152" s="1"/>
      <c r="L3152" s="1"/>
      <c r="M3152" s="1"/>
      <c r="N3152" s="33"/>
    </row>
    <row r="3153" spans="3:14" ht="15" customHeight="1">
      <c r="C3153" s="1"/>
      <c r="D3153" s="51"/>
      <c r="E3153" s="43"/>
      <c r="F3153" s="33"/>
      <c r="G3153" s="1"/>
      <c r="H3153" s="1"/>
      <c r="I3153" s="1"/>
      <c r="J3153" s="1"/>
      <c r="K3153" s="1"/>
      <c r="L3153" s="1"/>
      <c r="M3153" s="1"/>
      <c r="N3153" s="33"/>
    </row>
    <row r="3154" spans="3:14" ht="15" customHeight="1">
      <c r="C3154" s="1"/>
      <c r="D3154" s="51"/>
      <c r="E3154" s="43"/>
      <c r="F3154" s="33"/>
      <c r="G3154" s="1"/>
      <c r="H3154" s="1"/>
      <c r="I3154" s="1"/>
      <c r="J3154" s="1"/>
      <c r="K3154" s="1"/>
      <c r="L3154" s="1"/>
      <c r="M3154" s="1"/>
      <c r="N3154" s="33"/>
    </row>
    <row r="3155" spans="3:14" ht="15" customHeight="1">
      <c r="C3155" s="1"/>
      <c r="D3155" s="51"/>
      <c r="E3155" s="43"/>
      <c r="F3155" s="33"/>
      <c r="G3155" s="1"/>
      <c r="H3155" s="1"/>
      <c r="I3155" s="1"/>
      <c r="J3155" s="1"/>
      <c r="K3155" s="1"/>
      <c r="L3155" s="1"/>
      <c r="M3155" s="1"/>
      <c r="N3155" s="33"/>
    </row>
    <row r="3156" spans="3:14" ht="15" customHeight="1">
      <c r="C3156" s="1"/>
      <c r="D3156" s="51"/>
      <c r="E3156" s="43"/>
      <c r="F3156" s="33"/>
      <c r="G3156" s="1"/>
      <c r="H3156" s="1"/>
      <c r="I3156" s="1"/>
      <c r="J3156" s="1"/>
      <c r="K3156" s="1"/>
      <c r="L3156" s="1"/>
      <c r="M3156" s="1"/>
      <c r="N3156" s="33"/>
    </row>
    <row r="3157" spans="3:14" ht="15" customHeight="1">
      <c r="C3157" s="1"/>
      <c r="D3157" s="51"/>
      <c r="E3157" s="43"/>
      <c r="F3157" s="33"/>
      <c r="G3157" s="1"/>
      <c r="H3157" s="1"/>
      <c r="I3157" s="1"/>
      <c r="J3157" s="1"/>
      <c r="K3157" s="1"/>
      <c r="L3157" s="1"/>
      <c r="M3157" s="1"/>
      <c r="N3157" s="33"/>
    </row>
    <row r="3158" spans="3:14" ht="15" customHeight="1">
      <c r="C3158" s="1"/>
      <c r="D3158" s="51"/>
      <c r="E3158" s="43"/>
      <c r="F3158" s="33"/>
      <c r="G3158" s="1"/>
      <c r="H3158" s="1"/>
      <c r="I3158" s="1"/>
      <c r="J3158" s="1"/>
      <c r="K3158" s="1"/>
      <c r="L3158" s="1"/>
      <c r="M3158" s="1"/>
      <c r="N3158" s="33"/>
    </row>
    <row r="3159" spans="3:14" ht="15" customHeight="1">
      <c r="C3159" s="1"/>
      <c r="D3159" s="51"/>
      <c r="E3159" s="43"/>
      <c r="F3159" s="33"/>
      <c r="G3159" s="1"/>
      <c r="H3159" s="1"/>
      <c r="I3159" s="1"/>
      <c r="J3159" s="1"/>
      <c r="K3159" s="1"/>
      <c r="L3159" s="1"/>
      <c r="M3159" s="1"/>
      <c r="N3159" s="33"/>
    </row>
    <row r="3160" spans="3:14" ht="15" customHeight="1">
      <c r="C3160" s="1"/>
      <c r="D3160" s="51"/>
      <c r="E3160" s="43"/>
      <c r="F3160" s="33"/>
      <c r="G3160" s="1"/>
      <c r="H3160" s="1"/>
      <c r="I3160" s="1"/>
      <c r="J3160" s="1"/>
      <c r="K3160" s="1"/>
      <c r="L3160" s="1"/>
      <c r="M3160" s="1"/>
      <c r="N3160" s="33"/>
    </row>
    <row r="3161" spans="3:14" ht="15" customHeight="1">
      <c r="C3161" s="1"/>
      <c r="D3161" s="51"/>
      <c r="E3161" s="43"/>
      <c r="F3161" s="33"/>
      <c r="G3161" s="1"/>
      <c r="H3161" s="1"/>
      <c r="I3161" s="1"/>
      <c r="J3161" s="1"/>
      <c r="K3161" s="1"/>
      <c r="L3161" s="1"/>
      <c r="M3161" s="1"/>
      <c r="N3161" s="33"/>
    </row>
    <row r="3162" spans="3:14" ht="15" customHeight="1">
      <c r="C3162" s="1"/>
      <c r="D3162" s="51"/>
      <c r="E3162" s="43"/>
      <c r="F3162" s="33"/>
      <c r="G3162" s="1"/>
      <c r="H3162" s="1"/>
      <c r="I3162" s="1"/>
      <c r="J3162" s="1"/>
      <c r="K3162" s="1"/>
      <c r="L3162" s="1"/>
      <c r="M3162" s="1"/>
      <c r="N3162" s="33"/>
    </row>
    <row r="3163" spans="3:14" ht="15" customHeight="1">
      <c r="C3163" s="1"/>
      <c r="D3163" s="51"/>
      <c r="E3163" s="43"/>
      <c r="F3163" s="33"/>
      <c r="G3163" s="1"/>
      <c r="H3163" s="1"/>
      <c r="I3163" s="1"/>
      <c r="J3163" s="1"/>
      <c r="K3163" s="1"/>
      <c r="L3163" s="1"/>
      <c r="M3163" s="1"/>
      <c r="N3163" s="33"/>
    </row>
    <row r="3164" spans="3:14" ht="15" customHeight="1">
      <c r="C3164" s="1"/>
      <c r="D3164" s="51"/>
      <c r="E3164" s="43"/>
      <c r="F3164" s="33"/>
      <c r="G3164" s="1"/>
      <c r="H3164" s="1"/>
      <c r="I3164" s="1"/>
      <c r="J3164" s="1"/>
      <c r="K3164" s="1"/>
      <c r="L3164" s="1"/>
      <c r="M3164" s="1"/>
      <c r="N3164" s="33"/>
    </row>
    <row r="3165" spans="3:14" ht="15" customHeight="1">
      <c r="C3165" s="1"/>
      <c r="D3165" s="51"/>
      <c r="E3165" s="43"/>
      <c r="F3165" s="33"/>
      <c r="G3165" s="1"/>
      <c r="H3165" s="1"/>
      <c r="I3165" s="1"/>
      <c r="J3165" s="1"/>
      <c r="K3165" s="1"/>
      <c r="L3165" s="1"/>
      <c r="M3165" s="1"/>
      <c r="N3165" s="33"/>
    </row>
    <row r="3166" spans="3:14" ht="15" customHeight="1">
      <c r="C3166" s="1"/>
      <c r="D3166" s="51"/>
      <c r="E3166" s="43"/>
      <c r="F3166" s="33"/>
      <c r="G3166" s="1"/>
      <c r="H3166" s="1"/>
      <c r="I3166" s="1"/>
      <c r="J3166" s="1"/>
      <c r="K3166" s="1"/>
      <c r="L3166" s="1"/>
      <c r="M3166" s="1"/>
      <c r="N3166" s="33"/>
    </row>
    <row r="3167" spans="3:14" ht="15" customHeight="1">
      <c r="C3167" s="1"/>
      <c r="D3167" s="51"/>
      <c r="E3167" s="43"/>
      <c r="F3167" s="33"/>
      <c r="G3167" s="1"/>
      <c r="H3167" s="1"/>
      <c r="I3167" s="1"/>
      <c r="J3167" s="1"/>
      <c r="K3167" s="1"/>
      <c r="L3167" s="1"/>
      <c r="M3167" s="1"/>
      <c r="N3167" s="33"/>
    </row>
    <row r="3168" spans="3:14" ht="15" customHeight="1">
      <c r="C3168" s="1"/>
      <c r="D3168" s="51"/>
      <c r="E3168" s="43"/>
      <c r="F3168" s="33"/>
      <c r="G3168" s="1"/>
      <c r="H3168" s="1"/>
      <c r="I3168" s="1"/>
      <c r="J3168" s="1"/>
      <c r="K3168" s="1"/>
      <c r="L3168" s="1"/>
      <c r="M3168" s="1"/>
      <c r="N3168" s="33"/>
    </row>
    <row r="3169" spans="3:14" ht="15" customHeight="1">
      <c r="C3169" s="1"/>
      <c r="D3169" s="51"/>
      <c r="E3169" s="43"/>
      <c r="F3169" s="33"/>
      <c r="G3169" s="1"/>
      <c r="H3169" s="1"/>
      <c r="I3169" s="1"/>
      <c r="J3169" s="1"/>
      <c r="K3169" s="1"/>
      <c r="L3169" s="1"/>
      <c r="M3169" s="1"/>
      <c r="N3169" s="33"/>
    </row>
    <row r="3170" spans="3:14" ht="15" customHeight="1">
      <c r="C3170" s="1"/>
      <c r="D3170" s="51"/>
      <c r="E3170" s="43"/>
      <c r="F3170" s="33"/>
      <c r="G3170" s="1"/>
      <c r="H3170" s="1"/>
      <c r="I3170" s="1"/>
      <c r="J3170" s="1"/>
      <c r="K3170" s="1"/>
      <c r="L3170" s="1"/>
      <c r="M3170" s="1"/>
      <c r="N3170" s="33"/>
    </row>
    <row r="3171" spans="3:14" ht="15" customHeight="1">
      <c r="C3171" s="1"/>
      <c r="D3171" s="51"/>
      <c r="E3171" s="43"/>
      <c r="F3171" s="33"/>
      <c r="G3171" s="1"/>
      <c r="H3171" s="1"/>
      <c r="I3171" s="1"/>
      <c r="J3171" s="1"/>
      <c r="K3171" s="1"/>
      <c r="L3171" s="1"/>
      <c r="M3171" s="1"/>
      <c r="N3171" s="33"/>
    </row>
    <row r="3172" spans="3:14" ht="15" customHeight="1">
      <c r="C3172" s="1"/>
      <c r="D3172" s="51"/>
      <c r="E3172" s="43"/>
      <c r="F3172" s="33"/>
      <c r="G3172" s="1"/>
      <c r="H3172" s="1"/>
      <c r="I3172" s="1"/>
      <c r="J3172" s="1"/>
      <c r="K3172" s="1"/>
      <c r="L3172" s="1"/>
      <c r="M3172" s="1"/>
      <c r="N3172" s="33"/>
    </row>
    <row r="3173" spans="3:14" ht="15" customHeight="1">
      <c r="C3173" s="1"/>
      <c r="D3173" s="51"/>
      <c r="E3173" s="43"/>
      <c r="F3173" s="33"/>
      <c r="G3173" s="1"/>
      <c r="H3173" s="1"/>
      <c r="I3173" s="1"/>
      <c r="J3173" s="1"/>
      <c r="K3173" s="1"/>
      <c r="L3173" s="1"/>
      <c r="M3173" s="1"/>
      <c r="N3173" s="33"/>
    </row>
    <row r="3174" spans="3:14" ht="15" customHeight="1">
      <c r="C3174" s="1"/>
      <c r="D3174" s="51"/>
      <c r="E3174" s="43"/>
      <c r="F3174" s="33"/>
      <c r="G3174" s="1"/>
      <c r="H3174" s="1"/>
      <c r="I3174" s="1"/>
      <c r="J3174" s="1"/>
      <c r="K3174" s="1"/>
      <c r="L3174" s="1"/>
      <c r="M3174" s="1"/>
      <c r="N3174" s="33"/>
    </row>
    <row r="3175" spans="3:14" ht="15" customHeight="1">
      <c r="C3175" s="1"/>
      <c r="D3175" s="51"/>
      <c r="E3175" s="43"/>
      <c r="F3175" s="33"/>
      <c r="G3175" s="1"/>
      <c r="H3175" s="1"/>
      <c r="I3175" s="1"/>
      <c r="J3175" s="1"/>
      <c r="K3175" s="1"/>
      <c r="L3175" s="1"/>
      <c r="M3175" s="1"/>
      <c r="N3175" s="33"/>
    </row>
    <row r="3176" spans="3:14" ht="15" customHeight="1">
      <c r="C3176" s="1"/>
      <c r="D3176" s="51"/>
      <c r="E3176" s="43"/>
      <c r="F3176" s="33"/>
      <c r="G3176" s="1"/>
      <c r="H3176" s="1"/>
      <c r="I3176" s="1"/>
      <c r="J3176" s="1"/>
      <c r="K3176" s="1"/>
      <c r="L3176" s="1"/>
      <c r="M3176" s="1"/>
      <c r="N3176" s="33"/>
    </row>
    <row r="3177" spans="3:14" ht="15" customHeight="1">
      <c r="C3177" s="1"/>
      <c r="D3177" s="51"/>
      <c r="E3177" s="43"/>
      <c r="F3177" s="33"/>
      <c r="G3177" s="1"/>
      <c r="H3177" s="1"/>
      <c r="I3177" s="1"/>
      <c r="J3177" s="1"/>
      <c r="K3177" s="1"/>
      <c r="L3177" s="1"/>
      <c r="M3177" s="1"/>
      <c r="N3177" s="33"/>
    </row>
    <row r="3178" spans="3:14" ht="15" customHeight="1">
      <c r="C3178" s="1"/>
      <c r="D3178" s="51"/>
      <c r="E3178" s="43"/>
      <c r="F3178" s="33"/>
      <c r="G3178" s="1"/>
      <c r="H3178" s="1"/>
      <c r="I3178" s="1"/>
      <c r="J3178" s="1"/>
      <c r="K3178" s="1"/>
      <c r="L3178" s="1"/>
      <c r="M3178" s="1"/>
      <c r="N3178" s="33"/>
    </row>
    <row r="3179" spans="3:14" ht="15" customHeight="1">
      <c r="C3179" s="1"/>
      <c r="D3179" s="51"/>
      <c r="E3179" s="43"/>
      <c r="F3179" s="33"/>
      <c r="G3179" s="1"/>
      <c r="H3179" s="1"/>
      <c r="I3179" s="1"/>
      <c r="J3179" s="1"/>
      <c r="K3179" s="1"/>
      <c r="L3179" s="1"/>
      <c r="M3179" s="1"/>
      <c r="N3179" s="33"/>
    </row>
    <row r="3180" spans="3:14" ht="15" customHeight="1">
      <c r="C3180" s="1"/>
      <c r="D3180" s="51"/>
      <c r="E3180" s="43"/>
      <c r="F3180" s="33"/>
      <c r="G3180" s="1"/>
      <c r="H3180" s="1"/>
      <c r="I3180" s="1"/>
      <c r="J3180" s="1"/>
      <c r="K3180" s="1"/>
      <c r="L3180" s="1"/>
      <c r="M3180" s="1"/>
      <c r="N3180" s="33"/>
    </row>
    <row r="3181" spans="3:14" ht="15" customHeight="1">
      <c r="C3181" s="1"/>
      <c r="D3181" s="51"/>
      <c r="E3181" s="43"/>
      <c r="F3181" s="33"/>
      <c r="G3181" s="1"/>
      <c r="H3181" s="1"/>
      <c r="I3181" s="1"/>
      <c r="J3181" s="1"/>
      <c r="K3181" s="1"/>
      <c r="L3181" s="1"/>
      <c r="M3181" s="1"/>
      <c r="N3181" s="33"/>
    </row>
    <row r="3182" spans="3:14" ht="15" customHeight="1">
      <c r="C3182" s="1"/>
      <c r="D3182" s="51"/>
      <c r="E3182" s="43"/>
      <c r="F3182" s="33"/>
      <c r="G3182" s="1"/>
      <c r="H3182" s="1"/>
      <c r="I3182" s="1"/>
      <c r="J3182" s="1"/>
      <c r="K3182" s="1"/>
      <c r="L3182" s="1"/>
      <c r="M3182" s="1"/>
      <c r="N3182" s="33"/>
    </row>
    <row r="3183" spans="3:14" ht="15" customHeight="1">
      <c r="C3183" s="1"/>
      <c r="D3183" s="51"/>
      <c r="E3183" s="43"/>
      <c r="F3183" s="33"/>
      <c r="G3183" s="1"/>
      <c r="H3183" s="1"/>
      <c r="I3183" s="1"/>
      <c r="J3183" s="1"/>
      <c r="K3183" s="1"/>
      <c r="L3183" s="1"/>
      <c r="M3183" s="1"/>
      <c r="N3183" s="33"/>
    </row>
    <row r="3184" spans="3:14" ht="15" customHeight="1">
      <c r="C3184" s="1"/>
      <c r="D3184" s="51"/>
      <c r="E3184" s="43"/>
      <c r="F3184" s="33"/>
      <c r="G3184" s="1"/>
      <c r="H3184" s="1"/>
      <c r="I3184" s="1"/>
      <c r="J3184" s="1"/>
      <c r="K3184" s="1"/>
      <c r="L3184" s="1"/>
      <c r="M3184" s="1"/>
      <c r="N3184" s="33"/>
    </row>
    <row r="3185" spans="3:14" ht="15" customHeight="1">
      <c r="C3185" s="1"/>
      <c r="D3185" s="51"/>
      <c r="E3185" s="43"/>
      <c r="F3185" s="33"/>
      <c r="G3185" s="1"/>
      <c r="H3185" s="1"/>
      <c r="I3185" s="1"/>
      <c r="J3185" s="1"/>
      <c r="K3185" s="1"/>
      <c r="L3185" s="1"/>
      <c r="M3185" s="1"/>
      <c r="N3185" s="33"/>
    </row>
    <row r="3186" spans="3:14" ht="15" customHeight="1">
      <c r="C3186" s="1"/>
      <c r="D3186" s="51"/>
      <c r="E3186" s="43"/>
      <c r="F3186" s="33"/>
      <c r="G3186" s="1"/>
      <c r="H3186" s="1"/>
      <c r="I3186" s="1"/>
      <c r="J3186" s="1"/>
      <c r="K3186" s="1"/>
      <c r="L3186" s="1"/>
      <c r="M3186" s="1"/>
      <c r="N3186" s="33"/>
    </row>
    <row r="3187" spans="3:14" ht="15" customHeight="1">
      <c r="C3187" s="1"/>
      <c r="D3187" s="51"/>
      <c r="E3187" s="43"/>
      <c r="F3187" s="33"/>
      <c r="G3187" s="1"/>
      <c r="H3187" s="1"/>
      <c r="I3187" s="1"/>
      <c r="J3187" s="1"/>
      <c r="K3187" s="1"/>
      <c r="L3187" s="1"/>
      <c r="M3187" s="1"/>
      <c r="N3187" s="33"/>
    </row>
    <row r="3188" spans="3:14" ht="15" customHeight="1">
      <c r="C3188" s="1"/>
      <c r="D3188" s="51"/>
      <c r="E3188" s="43"/>
      <c r="F3188" s="33"/>
      <c r="G3188" s="1"/>
      <c r="H3188" s="1"/>
      <c r="I3188" s="1"/>
      <c r="J3188" s="1"/>
      <c r="K3188" s="1"/>
      <c r="L3188" s="1"/>
      <c r="M3188" s="1"/>
      <c r="N3188" s="33"/>
    </row>
    <row r="3189" spans="3:14" ht="15" customHeight="1">
      <c r="C3189" s="1"/>
      <c r="D3189" s="51"/>
      <c r="E3189" s="43"/>
      <c r="F3189" s="33"/>
      <c r="G3189" s="1"/>
      <c r="H3189" s="1"/>
      <c r="I3189" s="1"/>
      <c r="J3189" s="1"/>
      <c r="K3189" s="1"/>
      <c r="L3189" s="1"/>
      <c r="M3189" s="1"/>
      <c r="N3189" s="33"/>
    </row>
    <row r="3190" spans="3:14" ht="15" customHeight="1">
      <c r="C3190" s="1"/>
      <c r="D3190" s="51"/>
      <c r="E3190" s="43"/>
      <c r="F3190" s="33"/>
      <c r="G3190" s="1"/>
      <c r="H3190" s="1"/>
      <c r="I3190" s="1"/>
      <c r="J3190" s="1"/>
      <c r="K3190" s="1"/>
      <c r="L3190" s="1"/>
      <c r="M3190" s="1"/>
      <c r="N3190" s="33"/>
    </row>
    <row r="3191" spans="3:14" ht="15" customHeight="1">
      <c r="C3191" s="1"/>
      <c r="D3191" s="51"/>
      <c r="E3191" s="43"/>
      <c r="F3191" s="33"/>
      <c r="G3191" s="1"/>
      <c r="H3191" s="1"/>
      <c r="I3191" s="1"/>
      <c r="J3191" s="1"/>
      <c r="K3191" s="1"/>
      <c r="L3191" s="1"/>
      <c r="M3191" s="1"/>
      <c r="N3191" s="33"/>
    </row>
    <row r="3192" spans="3:14" ht="15" customHeight="1">
      <c r="C3192" s="1"/>
      <c r="D3192" s="51"/>
      <c r="E3192" s="43"/>
      <c r="F3192" s="33"/>
      <c r="G3192" s="1"/>
      <c r="H3192" s="1"/>
      <c r="I3192" s="1"/>
      <c r="J3192" s="1"/>
      <c r="K3192" s="1"/>
      <c r="L3192" s="1"/>
      <c r="M3192" s="1"/>
      <c r="N3192" s="33"/>
    </row>
    <row r="3193" spans="3:14" ht="15" customHeight="1">
      <c r="C3193" s="1"/>
      <c r="D3193" s="51"/>
      <c r="E3193" s="43"/>
      <c r="F3193" s="33"/>
      <c r="G3193" s="1"/>
      <c r="H3193" s="1"/>
      <c r="I3193" s="1"/>
      <c r="J3193" s="1"/>
      <c r="K3193" s="1"/>
      <c r="L3193" s="1"/>
      <c r="M3193" s="1"/>
      <c r="N3193" s="33"/>
    </row>
    <row r="3194" spans="3:14" ht="15" customHeight="1">
      <c r="C3194" s="1"/>
      <c r="D3194" s="51"/>
      <c r="E3194" s="43"/>
      <c r="F3194" s="33"/>
      <c r="G3194" s="1"/>
      <c r="H3194" s="1"/>
      <c r="I3194" s="1"/>
      <c r="J3194" s="1"/>
      <c r="K3194" s="1"/>
      <c r="L3194" s="1"/>
      <c r="M3194" s="1"/>
      <c r="N3194" s="33"/>
    </row>
    <row r="3195" spans="3:14" ht="15" customHeight="1">
      <c r="C3195" s="1"/>
      <c r="D3195" s="51"/>
      <c r="E3195" s="43"/>
      <c r="F3195" s="33"/>
      <c r="G3195" s="1"/>
      <c r="H3195" s="1"/>
      <c r="I3195" s="1"/>
      <c r="J3195" s="1"/>
      <c r="K3195" s="1"/>
      <c r="L3195" s="1"/>
      <c r="M3195" s="1"/>
      <c r="N3195" s="33"/>
    </row>
    <row r="3196" spans="3:14" ht="15" customHeight="1">
      <c r="C3196" s="1"/>
      <c r="D3196" s="51"/>
      <c r="E3196" s="43"/>
      <c r="F3196" s="33"/>
      <c r="G3196" s="1"/>
      <c r="H3196" s="1"/>
      <c r="I3196" s="1"/>
      <c r="J3196" s="1"/>
      <c r="K3196" s="1"/>
      <c r="L3196" s="1"/>
      <c r="M3196" s="1"/>
      <c r="N3196" s="33"/>
    </row>
    <row r="3197" spans="3:14" ht="15" customHeight="1">
      <c r="C3197" s="1"/>
      <c r="D3197" s="51"/>
      <c r="E3197" s="43"/>
      <c r="F3197" s="33"/>
      <c r="G3197" s="1"/>
      <c r="H3197" s="1"/>
      <c r="I3197" s="1"/>
      <c r="J3197" s="1"/>
      <c r="K3197" s="1"/>
      <c r="L3197" s="1"/>
      <c r="M3197" s="1"/>
      <c r="N3197" s="33"/>
    </row>
    <row r="3198" spans="3:14" ht="15" customHeight="1">
      <c r="C3198" s="1"/>
      <c r="D3198" s="51"/>
      <c r="E3198" s="43"/>
      <c r="F3198" s="33"/>
      <c r="G3198" s="1"/>
      <c r="H3198" s="1"/>
      <c r="I3198" s="1"/>
      <c r="J3198" s="1"/>
      <c r="K3198" s="1"/>
      <c r="L3198" s="1"/>
      <c r="M3198" s="1"/>
      <c r="N3198" s="33"/>
    </row>
    <row r="3199" spans="3:14" ht="15" customHeight="1">
      <c r="C3199" s="1"/>
      <c r="D3199" s="51"/>
      <c r="E3199" s="43"/>
      <c r="F3199" s="33"/>
      <c r="G3199" s="1"/>
      <c r="H3199" s="1"/>
      <c r="I3199" s="1"/>
      <c r="J3199" s="1"/>
      <c r="K3199" s="1"/>
      <c r="L3199" s="1"/>
      <c r="M3199" s="1"/>
      <c r="N3199" s="33"/>
    </row>
    <row r="3200" spans="3:14" ht="15" customHeight="1">
      <c r="C3200" s="1"/>
      <c r="D3200" s="51"/>
      <c r="E3200" s="43"/>
      <c r="F3200" s="33"/>
      <c r="G3200" s="1"/>
      <c r="H3200" s="1"/>
      <c r="I3200" s="1"/>
      <c r="J3200" s="1"/>
      <c r="K3200" s="1"/>
      <c r="L3200" s="1"/>
      <c r="M3200" s="1"/>
      <c r="N3200" s="33"/>
    </row>
    <row r="3201" spans="3:14" ht="15" customHeight="1">
      <c r="C3201" s="1"/>
      <c r="D3201" s="51"/>
      <c r="E3201" s="43"/>
      <c r="F3201" s="33"/>
      <c r="G3201" s="1"/>
      <c r="H3201" s="1"/>
      <c r="I3201" s="1"/>
      <c r="J3201" s="1"/>
      <c r="K3201" s="1"/>
      <c r="L3201" s="1"/>
      <c r="M3201" s="1"/>
      <c r="N3201" s="33"/>
    </row>
    <row r="3202" spans="3:14" ht="15" customHeight="1">
      <c r="C3202" s="1"/>
      <c r="D3202" s="51"/>
      <c r="E3202" s="43"/>
      <c r="F3202" s="33"/>
      <c r="G3202" s="1"/>
      <c r="H3202" s="1"/>
      <c r="I3202" s="1"/>
      <c r="J3202" s="1"/>
      <c r="K3202" s="1"/>
      <c r="L3202" s="1"/>
      <c r="M3202" s="1"/>
      <c r="N3202" s="33"/>
    </row>
    <row r="3203" spans="3:14" ht="15" customHeight="1">
      <c r="C3203" s="1"/>
      <c r="D3203" s="51"/>
      <c r="E3203" s="43"/>
      <c r="F3203" s="33"/>
      <c r="G3203" s="1"/>
      <c r="H3203" s="1"/>
      <c r="I3203" s="1"/>
      <c r="J3203" s="1"/>
      <c r="K3203" s="1"/>
      <c r="L3203" s="1"/>
      <c r="M3203" s="1"/>
      <c r="N3203" s="33"/>
    </row>
    <row r="3204" spans="3:14" ht="15" customHeight="1">
      <c r="C3204" s="1"/>
      <c r="D3204" s="51"/>
      <c r="E3204" s="43"/>
      <c r="F3204" s="33"/>
      <c r="G3204" s="1"/>
      <c r="H3204" s="1"/>
      <c r="I3204" s="1"/>
      <c r="J3204" s="1"/>
      <c r="K3204" s="1"/>
      <c r="L3204" s="1"/>
      <c r="M3204" s="1"/>
      <c r="N3204" s="33"/>
    </row>
    <row r="3205" spans="3:14" ht="15" customHeight="1">
      <c r="C3205" s="1"/>
      <c r="D3205" s="51"/>
      <c r="E3205" s="43"/>
      <c r="F3205" s="33"/>
      <c r="G3205" s="1"/>
      <c r="H3205" s="1"/>
      <c r="I3205" s="1"/>
      <c r="J3205" s="1"/>
      <c r="K3205" s="1"/>
      <c r="L3205" s="1"/>
      <c r="M3205" s="1"/>
      <c r="N3205" s="33"/>
    </row>
    <row r="3206" spans="3:14" ht="15" customHeight="1">
      <c r="C3206" s="1"/>
      <c r="D3206" s="51"/>
      <c r="E3206" s="43"/>
      <c r="F3206" s="33"/>
      <c r="G3206" s="1"/>
      <c r="H3206" s="1"/>
      <c r="I3206" s="1"/>
      <c r="J3206" s="1"/>
      <c r="K3206" s="1"/>
      <c r="L3206" s="1"/>
      <c r="M3206" s="1"/>
      <c r="N3206" s="33"/>
    </row>
    <row r="3207" spans="3:14" ht="15" customHeight="1">
      <c r="C3207" s="1"/>
      <c r="D3207" s="51"/>
      <c r="E3207" s="43"/>
      <c r="F3207" s="33"/>
      <c r="G3207" s="1"/>
      <c r="H3207" s="1"/>
      <c r="I3207" s="1"/>
      <c r="J3207" s="1"/>
      <c r="K3207" s="1"/>
      <c r="L3207" s="1"/>
      <c r="M3207" s="1"/>
      <c r="N3207" s="33"/>
    </row>
    <row r="3208" spans="3:14" ht="15" customHeight="1">
      <c r="C3208" s="1"/>
      <c r="D3208" s="51"/>
      <c r="E3208" s="43"/>
      <c r="F3208" s="33"/>
      <c r="G3208" s="1"/>
      <c r="H3208" s="1"/>
      <c r="I3208" s="1"/>
      <c r="J3208" s="1"/>
      <c r="K3208" s="1"/>
      <c r="L3208" s="1"/>
      <c r="M3208" s="1"/>
      <c r="N3208" s="33"/>
    </row>
    <row r="3209" spans="3:14" ht="15" customHeight="1">
      <c r="C3209" s="1"/>
      <c r="D3209" s="51"/>
      <c r="E3209" s="43"/>
      <c r="F3209" s="33"/>
      <c r="G3209" s="1"/>
      <c r="H3209" s="1"/>
      <c r="I3209" s="1"/>
      <c r="J3209" s="1"/>
      <c r="K3209" s="1"/>
      <c r="L3209" s="1"/>
      <c r="M3209" s="1"/>
      <c r="N3209" s="33"/>
    </row>
    <row r="3210" spans="3:14" ht="15" customHeight="1">
      <c r="C3210" s="1"/>
      <c r="D3210" s="51"/>
      <c r="E3210" s="43"/>
      <c r="F3210" s="33"/>
      <c r="G3210" s="1"/>
      <c r="H3210" s="1"/>
      <c r="I3210" s="1"/>
      <c r="J3210" s="1"/>
      <c r="K3210" s="1"/>
      <c r="L3210" s="1"/>
      <c r="M3210" s="1"/>
      <c r="N3210" s="33"/>
    </row>
    <row r="3211" spans="3:14" ht="15" customHeight="1">
      <c r="C3211" s="1"/>
      <c r="D3211" s="51"/>
      <c r="E3211" s="43"/>
      <c r="F3211" s="33"/>
      <c r="G3211" s="1"/>
      <c r="H3211" s="1"/>
      <c r="I3211" s="1"/>
      <c r="J3211" s="1"/>
      <c r="K3211" s="1"/>
      <c r="L3211" s="1"/>
      <c r="M3211" s="1"/>
      <c r="N3211" s="33"/>
    </row>
    <row r="3212" spans="3:14" ht="15" customHeight="1">
      <c r="C3212" s="1"/>
      <c r="D3212" s="51"/>
      <c r="E3212" s="43"/>
      <c r="F3212" s="33"/>
      <c r="G3212" s="1"/>
      <c r="H3212" s="1"/>
      <c r="I3212" s="1"/>
      <c r="J3212" s="1"/>
      <c r="K3212" s="1"/>
      <c r="L3212" s="1"/>
      <c r="M3212" s="1"/>
      <c r="N3212" s="33"/>
    </row>
    <row r="3213" spans="3:14" ht="15" customHeight="1">
      <c r="C3213" s="1"/>
      <c r="D3213" s="51"/>
      <c r="E3213" s="43"/>
      <c r="F3213" s="33"/>
      <c r="G3213" s="1"/>
      <c r="H3213" s="1"/>
      <c r="I3213" s="1"/>
      <c r="J3213" s="1"/>
      <c r="K3213" s="1"/>
      <c r="L3213" s="1"/>
      <c r="M3213" s="1"/>
      <c r="N3213" s="33"/>
    </row>
    <row r="3214" spans="3:14" ht="15" customHeight="1">
      <c r="C3214" s="1"/>
      <c r="D3214" s="51"/>
      <c r="E3214" s="43"/>
      <c r="F3214" s="33"/>
      <c r="G3214" s="1"/>
      <c r="H3214" s="1"/>
      <c r="I3214" s="1"/>
      <c r="J3214" s="1"/>
      <c r="K3214" s="1"/>
      <c r="L3214" s="1"/>
      <c r="M3214" s="1"/>
      <c r="N3214" s="33"/>
    </row>
    <row r="3215" spans="3:14" ht="15" customHeight="1">
      <c r="C3215" s="1"/>
      <c r="D3215" s="51"/>
      <c r="E3215" s="43"/>
      <c r="F3215" s="33"/>
      <c r="G3215" s="1"/>
      <c r="H3215" s="1"/>
      <c r="I3215" s="1"/>
      <c r="J3215" s="1"/>
      <c r="K3215" s="1"/>
      <c r="L3215" s="1"/>
      <c r="M3215" s="1"/>
      <c r="N3215" s="33"/>
    </row>
    <row r="3216" spans="3:14" ht="15" customHeight="1">
      <c r="C3216" s="1"/>
      <c r="D3216" s="51"/>
      <c r="E3216" s="43"/>
      <c r="F3216" s="33"/>
      <c r="G3216" s="1"/>
      <c r="H3216" s="1"/>
      <c r="I3216" s="1"/>
      <c r="J3216" s="1"/>
      <c r="K3216" s="1"/>
      <c r="L3216" s="1"/>
      <c r="M3216" s="1"/>
      <c r="N3216" s="33"/>
    </row>
    <row r="3217" spans="3:14" ht="15" customHeight="1">
      <c r="C3217" s="1"/>
      <c r="D3217" s="51"/>
      <c r="E3217" s="43"/>
      <c r="F3217" s="33"/>
      <c r="G3217" s="1"/>
      <c r="H3217" s="1"/>
      <c r="I3217" s="1"/>
      <c r="J3217" s="1"/>
      <c r="K3217" s="1"/>
      <c r="L3217" s="1"/>
      <c r="M3217" s="1"/>
      <c r="N3217" s="33"/>
    </row>
    <row r="3218" spans="3:14" ht="15" customHeight="1">
      <c r="C3218" s="1"/>
      <c r="D3218" s="51"/>
      <c r="E3218" s="43"/>
      <c r="F3218" s="33"/>
      <c r="G3218" s="1"/>
      <c r="H3218" s="1"/>
      <c r="I3218" s="1"/>
      <c r="J3218" s="1"/>
      <c r="K3218" s="1"/>
      <c r="L3218" s="1"/>
      <c r="M3218" s="1"/>
      <c r="N3218" s="33"/>
    </row>
    <row r="3219" spans="3:14" ht="15" customHeight="1">
      <c r="C3219" s="1"/>
      <c r="D3219" s="51"/>
      <c r="E3219" s="43"/>
      <c r="F3219" s="33"/>
      <c r="G3219" s="1"/>
      <c r="H3219" s="1"/>
      <c r="I3219" s="1"/>
      <c r="J3219" s="1"/>
      <c r="K3219" s="1"/>
      <c r="L3219" s="1"/>
      <c r="M3219" s="1"/>
      <c r="N3219" s="33"/>
    </row>
    <row r="3220" spans="3:14" ht="15" customHeight="1">
      <c r="C3220" s="1"/>
      <c r="D3220" s="51"/>
      <c r="E3220" s="43"/>
      <c r="F3220" s="33"/>
      <c r="G3220" s="1"/>
      <c r="H3220" s="1"/>
      <c r="I3220" s="1"/>
      <c r="J3220" s="1"/>
      <c r="K3220" s="1"/>
      <c r="L3220" s="1"/>
      <c r="M3220" s="1"/>
      <c r="N3220" s="33"/>
    </row>
    <row r="3221" spans="3:14" ht="15" customHeight="1">
      <c r="C3221" s="1"/>
      <c r="D3221" s="51"/>
      <c r="E3221" s="43"/>
      <c r="F3221" s="33"/>
      <c r="G3221" s="1"/>
      <c r="H3221" s="1"/>
      <c r="I3221" s="1"/>
      <c r="J3221" s="1"/>
      <c r="K3221" s="1"/>
      <c r="L3221" s="1"/>
      <c r="M3221" s="1"/>
      <c r="N3221" s="33"/>
    </row>
    <row r="3222" spans="3:14" ht="15" customHeight="1">
      <c r="C3222" s="1"/>
      <c r="D3222" s="51"/>
      <c r="E3222" s="43"/>
      <c r="F3222" s="33"/>
      <c r="G3222" s="1"/>
      <c r="H3222" s="1"/>
      <c r="I3222" s="1"/>
      <c r="J3222" s="1"/>
      <c r="K3222" s="1"/>
      <c r="L3222" s="1"/>
      <c r="M3222" s="1"/>
      <c r="N3222" s="33"/>
    </row>
    <row r="3223" spans="3:14" ht="15" customHeight="1">
      <c r="C3223" s="1"/>
      <c r="D3223" s="51"/>
      <c r="E3223" s="43"/>
      <c r="F3223" s="33"/>
      <c r="G3223" s="1"/>
      <c r="H3223" s="1"/>
      <c r="I3223" s="1"/>
      <c r="J3223" s="1"/>
      <c r="K3223" s="1"/>
      <c r="L3223" s="1"/>
      <c r="M3223" s="1"/>
      <c r="N3223" s="33"/>
    </row>
    <row r="3224" spans="3:14" ht="15" customHeight="1">
      <c r="C3224" s="1"/>
      <c r="D3224" s="51"/>
      <c r="E3224" s="43"/>
      <c r="F3224" s="33"/>
      <c r="G3224" s="1"/>
      <c r="H3224" s="1"/>
      <c r="I3224" s="1"/>
      <c r="J3224" s="1"/>
      <c r="K3224" s="1"/>
      <c r="L3224" s="1"/>
      <c r="M3224" s="1"/>
      <c r="N3224" s="33"/>
    </row>
    <row r="3225" spans="3:14" ht="15" customHeight="1">
      <c r="C3225" s="1"/>
      <c r="D3225" s="51"/>
      <c r="E3225" s="43"/>
      <c r="F3225" s="33"/>
      <c r="G3225" s="1"/>
      <c r="H3225" s="1"/>
      <c r="I3225" s="1"/>
      <c r="J3225" s="1"/>
      <c r="K3225" s="1"/>
      <c r="L3225" s="1"/>
      <c r="M3225" s="1"/>
      <c r="N3225" s="33"/>
    </row>
    <row r="3226" spans="3:14" ht="15" customHeight="1">
      <c r="C3226" s="1"/>
      <c r="D3226" s="51"/>
      <c r="E3226" s="43"/>
      <c r="F3226" s="33"/>
      <c r="G3226" s="1"/>
      <c r="H3226" s="1"/>
      <c r="I3226" s="1"/>
      <c r="J3226" s="1"/>
      <c r="K3226" s="1"/>
      <c r="L3226" s="1"/>
      <c r="M3226" s="1"/>
      <c r="N3226" s="33"/>
    </row>
    <row r="3227" spans="3:14" ht="15" customHeight="1">
      <c r="C3227" s="1"/>
      <c r="D3227" s="51"/>
      <c r="E3227" s="43"/>
      <c r="F3227" s="33"/>
      <c r="G3227" s="1"/>
      <c r="H3227" s="1"/>
      <c r="I3227" s="1"/>
      <c r="J3227" s="1"/>
      <c r="K3227" s="1"/>
      <c r="L3227" s="1"/>
      <c r="M3227" s="1"/>
      <c r="N3227" s="33"/>
    </row>
    <row r="3228" spans="3:14" ht="15" customHeight="1">
      <c r="C3228" s="1"/>
      <c r="D3228" s="51"/>
      <c r="E3228" s="43"/>
      <c r="F3228" s="33"/>
      <c r="G3228" s="1"/>
      <c r="H3228" s="1"/>
      <c r="I3228" s="1"/>
      <c r="J3228" s="1"/>
      <c r="K3228" s="1"/>
      <c r="L3228" s="1"/>
      <c r="M3228" s="1"/>
      <c r="N3228" s="33"/>
    </row>
    <row r="3229" spans="3:14" ht="15" customHeight="1">
      <c r="C3229" s="1"/>
      <c r="D3229" s="51"/>
      <c r="E3229" s="43"/>
      <c r="F3229" s="33"/>
      <c r="G3229" s="1"/>
      <c r="H3229" s="1"/>
      <c r="I3229" s="1"/>
      <c r="J3229" s="1"/>
      <c r="K3229" s="1"/>
      <c r="L3229" s="1"/>
      <c r="M3229" s="1"/>
      <c r="N3229" s="33"/>
    </row>
    <row r="3230" spans="3:14" ht="15" customHeight="1">
      <c r="C3230" s="1"/>
      <c r="D3230" s="51"/>
      <c r="E3230" s="43"/>
      <c r="F3230" s="33"/>
      <c r="G3230" s="1"/>
      <c r="H3230" s="1"/>
      <c r="I3230" s="1"/>
      <c r="J3230" s="1"/>
      <c r="K3230" s="1"/>
      <c r="L3230" s="1"/>
      <c r="M3230" s="1"/>
      <c r="N3230" s="33"/>
    </row>
    <row r="3231" spans="3:14" ht="15" customHeight="1">
      <c r="C3231" s="1"/>
      <c r="D3231" s="51"/>
      <c r="E3231" s="43"/>
      <c r="F3231" s="33"/>
      <c r="G3231" s="1"/>
      <c r="H3231" s="1"/>
      <c r="I3231" s="1"/>
      <c r="J3231" s="1"/>
      <c r="K3231" s="1"/>
      <c r="L3231" s="1"/>
      <c r="M3231" s="1"/>
      <c r="N3231" s="33"/>
    </row>
    <row r="3232" spans="3:14" ht="15" customHeight="1">
      <c r="C3232" s="1"/>
      <c r="D3232" s="51"/>
      <c r="E3232" s="43"/>
      <c r="F3232" s="33"/>
      <c r="G3232" s="1"/>
      <c r="H3232" s="1"/>
      <c r="I3232" s="1"/>
      <c r="J3232" s="1"/>
      <c r="K3232" s="1"/>
      <c r="L3232" s="1"/>
      <c r="M3232" s="1"/>
      <c r="N3232" s="33"/>
    </row>
    <row r="3233" spans="3:14" ht="15" customHeight="1">
      <c r="C3233" s="1"/>
      <c r="D3233" s="51"/>
      <c r="E3233" s="43"/>
      <c r="F3233" s="33"/>
      <c r="G3233" s="1"/>
      <c r="H3233" s="1"/>
      <c r="I3233" s="1"/>
      <c r="J3233" s="1"/>
      <c r="K3233" s="1"/>
      <c r="L3233" s="1"/>
      <c r="M3233" s="1"/>
      <c r="N3233" s="33"/>
    </row>
    <row r="3234" spans="3:14" ht="15" customHeight="1">
      <c r="C3234" s="1"/>
      <c r="D3234" s="51"/>
      <c r="E3234" s="43"/>
      <c r="F3234" s="33"/>
      <c r="G3234" s="1"/>
      <c r="H3234" s="1"/>
      <c r="I3234" s="1"/>
      <c r="J3234" s="1"/>
      <c r="K3234" s="1"/>
      <c r="L3234" s="1"/>
      <c r="M3234" s="1"/>
      <c r="N3234" s="33"/>
    </row>
    <row r="3235" spans="3:14" ht="15" customHeight="1">
      <c r="C3235" s="1"/>
      <c r="D3235" s="51"/>
      <c r="E3235" s="43"/>
      <c r="F3235" s="33"/>
      <c r="G3235" s="1"/>
      <c r="H3235" s="1"/>
      <c r="I3235" s="1"/>
      <c r="J3235" s="1"/>
      <c r="K3235" s="1"/>
      <c r="L3235" s="1"/>
      <c r="M3235" s="1"/>
      <c r="N3235" s="33"/>
    </row>
    <row r="3236" spans="3:14" ht="15" customHeight="1">
      <c r="C3236" s="1"/>
      <c r="D3236" s="51"/>
      <c r="E3236" s="43"/>
      <c r="F3236" s="33"/>
      <c r="G3236" s="1"/>
      <c r="H3236" s="1"/>
      <c r="I3236" s="1"/>
      <c r="J3236" s="1"/>
      <c r="K3236" s="1"/>
      <c r="L3236" s="1"/>
      <c r="M3236" s="1"/>
      <c r="N3236" s="33"/>
    </row>
    <row r="3237" spans="3:14" ht="15" customHeight="1">
      <c r="C3237" s="1"/>
      <c r="D3237" s="51"/>
      <c r="E3237" s="43"/>
      <c r="F3237" s="33"/>
      <c r="G3237" s="1"/>
      <c r="H3237" s="1"/>
      <c r="I3237" s="1"/>
      <c r="J3237" s="1"/>
      <c r="K3237" s="1"/>
      <c r="L3237" s="1"/>
      <c r="M3237" s="1"/>
      <c r="N3237" s="33"/>
    </row>
    <row r="3238" spans="3:14" ht="15" customHeight="1">
      <c r="C3238" s="1"/>
      <c r="D3238" s="51"/>
      <c r="E3238" s="43"/>
      <c r="F3238" s="33"/>
      <c r="G3238" s="1"/>
      <c r="H3238" s="1"/>
      <c r="I3238" s="1"/>
      <c r="J3238" s="1"/>
      <c r="K3238" s="1"/>
      <c r="L3238" s="1"/>
      <c r="M3238" s="1"/>
      <c r="N3238" s="33"/>
    </row>
    <row r="3239" spans="3:14" ht="15" customHeight="1">
      <c r="C3239" s="1"/>
      <c r="D3239" s="51"/>
      <c r="E3239" s="43"/>
      <c r="F3239" s="33"/>
      <c r="G3239" s="1"/>
      <c r="H3239" s="1"/>
      <c r="I3239" s="1"/>
      <c r="J3239" s="1"/>
      <c r="K3239" s="1"/>
      <c r="L3239" s="1"/>
      <c r="M3239" s="1"/>
      <c r="N3239" s="33"/>
    </row>
    <row r="3240" spans="3:14" ht="15" customHeight="1">
      <c r="C3240" s="1"/>
      <c r="D3240" s="51"/>
      <c r="E3240" s="43"/>
      <c r="F3240" s="33"/>
      <c r="G3240" s="1"/>
      <c r="H3240" s="1"/>
      <c r="I3240" s="1"/>
      <c r="J3240" s="1"/>
      <c r="K3240" s="1"/>
      <c r="L3240" s="1"/>
      <c r="M3240" s="1"/>
      <c r="N3240" s="33"/>
    </row>
    <row r="3241" spans="3:14" ht="15" customHeight="1">
      <c r="C3241" s="1"/>
      <c r="D3241" s="51"/>
      <c r="E3241" s="43"/>
      <c r="F3241" s="33"/>
      <c r="G3241" s="1"/>
      <c r="H3241" s="1"/>
      <c r="I3241" s="1"/>
      <c r="J3241" s="1"/>
      <c r="K3241" s="1"/>
      <c r="L3241" s="1"/>
      <c r="M3241" s="1"/>
      <c r="N3241" s="33"/>
    </row>
    <row r="3242" spans="3:14" ht="15" customHeight="1">
      <c r="C3242" s="1"/>
      <c r="D3242" s="51"/>
      <c r="E3242" s="43"/>
      <c r="F3242" s="33"/>
      <c r="G3242" s="1"/>
      <c r="H3242" s="1"/>
      <c r="I3242" s="1"/>
      <c r="J3242" s="1"/>
      <c r="K3242" s="1"/>
      <c r="L3242" s="1"/>
      <c r="M3242" s="1"/>
      <c r="N3242" s="33"/>
    </row>
    <row r="3243" spans="3:14" ht="15" customHeight="1">
      <c r="C3243" s="1"/>
      <c r="D3243" s="51"/>
      <c r="E3243" s="43"/>
      <c r="F3243" s="33"/>
      <c r="G3243" s="1"/>
      <c r="H3243" s="1"/>
      <c r="I3243" s="1"/>
      <c r="J3243" s="1"/>
      <c r="K3243" s="1"/>
      <c r="L3243" s="1"/>
      <c r="M3243" s="1"/>
      <c r="N3243" s="33"/>
    </row>
    <row r="3244" spans="3:14" ht="15" customHeight="1">
      <c r="C3244" s="1"/>
      <c r="D3244" s="51"/>
      <c r="E3244" s="43"/>
      <c r="F3244" s="33"/>
      <c r="G3244" s="1"/>
      <c r="H3244" s="1"/>
      <c r="I3244" s="1"/>
      <c r="J3244" s="1"/>
      <c r="K3244" s="1"/>
      <c r="L3244" s="1"/>
      <c r="M3244" s="1"/>
      <c r="N3244" s="33"/>
    </row>
    <row r="3245" spans="3:14" ht="15" customHeight="1">
      <c r="C3245" s="1"/>
      <c r="D3245" s="51"/>
      <c r="E3245" s="43"/>
      <c r="F3245" s="33"/>
      <c r="G3245" s="1"/>
      <c r="H3245" s="1"/>
      <c r="I3245" s="1"/>
      <c r="J3245" s="1"/>
      <c r="K3245" s="1"/>
      <c r="L3245" s="1"/>
      <c r="M3245" s="1"/>
      <c r="N3245" s="33"/>
    </row>
    <row r="3246" spans="3:14" ht="15" customHeight="1">
      <c r="C3246" s="1"/>
      <c r="D3246" s="51"/>
      <c r="E3246" s="43"/>
      <c r="F3246" s="33"/>
      <c r="G3246" s="1"/>
      <c r="H3246" s="1"/>
      <c r="I3246" s="1"/>
      <c r="J3246" s="1"/>
      <c r="K3246" s="1"/>
      <c r="L3246" s="1"/>
      <c r="M3246" s="1"/>
      <c r="N3246" s="33"/>
    </row>
    <row r="3247" spans="3:14" ht="15" customHeight="1">
      <c r="C3247" s="1"/>
      <c r="D3247" s="51"/>
      <c r="E3247" s="43"/>
      <c r="F3247" s="33"/>
      <c r="G3247" s="1"/>
      <c r="H3247" s="1"/>
      <c r="I3247" s="1"/>
      <c r="J3247" s="1"/>
      <c r="K3247" s="1"/>
      <c r="L3247" s="1"/>
      <c r="M3247" s="1"/>
      <c r="N3247" s="33"/>
    </row>
    <row r="3248" spans="3:14" ht="15" customHeight="1">
      <c r="C3248" s="1"/>
      <c r="D3248" s="51"/>
      <c r="E3248" s="43"/>
      <c r="F3248" s="33"/>
      <c r="G3248" s="1"/>
      <c r="H3248" s="1"/>
      <c r="I3248" s="1"/>
      <c r="J3248" s="1"/>
      <c r="K3248" s="1"/>
      <c r="L3248" s="1"/>
      <c r="M3248" s="1"/>
      <c r="N3248" s="33"/>
    </row>
    <row r="3249" spans="3:14" ht="15" customHeight="1">
      <c r="C3249" s="1"/>
      <c r="D3249" s="51"/>
      <c r="E3249" s="43"/>
      <c r="F3249" s="33"/>
      <c r="G3249" s="1"/>
      <c r="H3249" s="1"/>
      <c r="I3249" s="1"/>
      <c r="J3249" s="1"/>
      <c r="K3249" s="1"/>
      <c r="L3249" s="1"/>
      <c r="M3249" s="1"/>
      <c r="N3249" s="33"/>
    </row>
    <row r="3250" spans="3:14" ht="15" customHeight="1">
      <c r="C3250" s="1"/>
      <c r="D3250" s="51"/>
      <c r="E3250" s="43"/>
      <c r="F3250" s="33"/>
      <c r="G3250" s="1"/>
      <c r="H3250" s="1"/>
      <c r="I3250" s="1"/>
      <c r="J3250" s="1"/>
      <c r="K3250" s="1"/>
      <c r="L3250" s="1"/>
      <c r="M3250" s="1"/>
      <c r="N3250" s="33"/>
    </row>
    <row r="3251" spans="3:14" ht="15" customHeight="1">
      <c r="C3251" s="1"/>
      <c r="D3251" s="51"/>
      <c r="E3251" s="43"/>
      <c r="F3251" s="33"/>
      <c r="G3251" s="1"/>
      <c r="H3251" s="1"/>
      <c r="I3251" s="1"/>
      <c r="J3251" s="1"/>
      <c r="K3251" s="1"/>
      <c r="L3251" s="1"/>
      <c r="M3251" s="1"/>
      <c r="N3251" s="33"/>
    </row>
    <row r="3252" spans="3:14" ht="15" customHeight="1">
      <c r="C3252" s="1"/>
      <c r="D3252" s="51"/>
      <c r="E3252" s="43"/>
      <c r="F3252" s="33"/>
      <c r="G3252" s="1"/>
      <c r="H3252" s="1"/>
      <c r="I3252" s="1"/>
      <c r="J3252" s="1"/>
      <c r="K3252" s="1"/>
      <c r="L3252" s="1"/>
      <c r="M3252" s="1"/>
      <c r="N3252" s="33"/>
    </row>
    <row r="3253" spans="3:14" ht="15" customHeight="1">
      <c r="C3253" s="1"/>
      <c r="D3253" s="51"/>
      <c r="E3253" s="43"/>
      <c r="F3253" s="33"/>
      <c r="G3253" s="1"/>
      <c r="H3253" s="1"/>
      <c r="I3253" s="1"/>
      <c r="J3253" s="1"/>
      <c r="K3253" s="1"/>
      <c r="L3253" s="1"/>
      <c r="M3253" s="1"/>
      <c r="N3253" s="33"/>
    </row>
    <row r="3254" spans="3:14" ht="15" customHeight="1">
      <c r="C3254" s="1"/>
      <c r="D3254" s="51"/>
      <c r="E3254" s="43"/>
      <c r="F3254" s="33"/>
      <c r="G3254" s="1"/>
      <c r="H3254" s="1"/>
      <c r="I3254" s="1"/>
      <c r="J3254" s="1"/>
      <c r="K3254" s="1"/>
      <c r="L3254" s="1"/>
      <c r="M3254" s="1"/>
      <c r="N3254" s="33"/>
    </row>
    <row r="3255" spans="3:14" ht="15" customHeight="1">
      <c r="C3255" s="1"/>
      <c r="D3255" s="51"/>
      <c r="E3255" s="43"/>
      <c r="F3255" s="33"/>
      <c r="G3255" s="1"/>
      <c r="H3255" s="1"/>
      <c r="I3255" s="1"/>
      <c r="J3255" s="1"/>
      <c r="K3255" s="1"/>
      <c r="L3255" s="1"/>
      <c r="M3255" s="1"/>
      <c r="N3255" s="33"/>
    </row>
    <row r="3256" spans="3:14" ht="15" customHeight="1">
      <c r="C3256" s="1"/>
      <c r="D3256" s="51"/>
      <c r="E3256" s="43"/>
      <c r="F3256" s="33"/>
      <c r="G3256" s="1"/>
      <c r="H3256" s="1"/>
      <c r="I3256" s="1"/>
      <c r="J3256" s="1"/>
      <c r="K3256" s="1"/>
      <c r="L3256" s="1"/>
      <c r="M3256" s="1"/>
      <c r="N3256" s="33"/>
    </row>
    <row r="3257" spans="3:14" ht="15" customHeight="1">
      <c r="C3257" s="1"/>
      <c r="D3257" s="51"/>
      <c r="E3257" s="43"/>
      <c r="F3257" s="33"/>
      <c r="G3257" s="1"/>
      <c r="H3257" s="1"/>
      <c r="I3257" s="1"/>
      <c r="J3257" s="1"/>
      <c r="K3257" s="1"/>
      <c r="L3257" s="1"/>
      <c r="M3257" s="1"/>
      <c r="N3257" s="33"/>
    </row>
    <row r="3258" spans="3:14" ht="15" customHeight="1">
      <c r="C3258" s="1"/>
      <c r="D3258" s="51"/>
      <c r="E3258" s="43"/>
      <c r="F3258" s="33"/>
      <c r="G3258" s="1"/>
      <c r="H3258" s="1"/>
      <c r="I3258" s="1"/>
      <c r="J3258" s="1"/>
      <c r="K3258" s="1"/>
      <c r="L3258" s="1"/>
      <c r="M3258" s="1"/>
      <c r="N3258" s="33"/>
    </row>
    <row r="3259" spans="3:14" ht="15" customHeight="1">
      <c r="C3259" s="1"/>
      <c r="D3259" s="51"/>
      <c r="E3259" s="43"/>
      <c r="F3259" s="33"/>
      <c r="G3259" s="1"/>
      <c r="H3259" s="1"/>
      <c r="I3259" s="1"/>
      <c r="J3259" s="1"/>
      <c r="K3259" s="1"/>
      <c r="L3259" s="1"/>
      <c r="M3259" s="1"/>
      <c r="N3259" s="33"/>
    </row>
    <row r="3260" spans="3:14" ht="15" customHeight="1">
      <c r="C3260" s="1"/>
      <c r="D3260" s="51"/>
      <c r="E3260" s="43"/>
      <c r="F3260" s="33"/>
      <c r="G3260" s="1"/>
      <c r="H3260" s="1"/>
      <c r="I3260" s="1"/>
      <c r="J3260" s="1"/>
      <c r="K3260" s="1"/>
      <c r="L3260" s="1"/>
      <c r="M3260" s="1"/>
      <c r="N3260" s="33"/>
    </row>
    <row r="3261" spans="3:14" ht="15" customHeight="1">
      <c r="C3261" s="1"/>
      <c r="D3261" s="51"/>
      <c r="E3261" s="43"/>
      <c r="F3261" s="33"/>
      <c r="G3261" s="1"/>
      <c r="H3261" s="1"/>
      <c r="I3261" s="1"/>
      <c r="J3261" s="1"/>
      <c r="K3261" s="1"/>
      <c r="L3261" s="1"/>
      <c r="M3261" s="1"/>
      <c r="N3261" s="33"/>
    </row>
    <row r="3262" spans="3:14" ht="15" customHeight="1">
      <c r="C3262" s="1"/>
      <c r="D3262" s="51"/>
      <c r="E3262" s="43"/>
      <c r="F3262" s="33"/>
      <c r="G3262" s="1"/>
      <c r="H3262" s="1"/>
      <c r="I3262" s="1"/>
      <c r="J3262" s="1"/>
      <c r="K3262" s="1"/>
      <c r="L3262" s="1"/>
      <c r="M3262" s="1"/>
      <c r="N3262" s="33"/>
    </row>
    <row r="3263" spans="3:14" ht="15" customHeight="1">
      <c r="C3263" s="1"/>
      <c r="D3263" s="51"/>
      <c r="E3263" s="43"/>
      <c r="F3263" s="33"/>
      <c r="G3263" s="1"/>
      <c r="H3263" s="1"/>
      <c r="I3263" s="1"/>
      <c r="J3263" s="1"/>
      <c r="K3263" s="1"/>
      <c r="L3263" s="1"/>
      <c r="M3263" s="1"/>
      <c r="N3263" s="33"/>
    </row>
    <row r="3264" spans="3:14" ht="15" customHeight="1">
      <c r="C3264" s="1"/>
      <c r="D3264" s="51"/>
      <c r="E3264" s="43"/>
      <c r="F3264" s="33"/>
      <c r="G3264" s="1"/>
      <c r="H3264" s="1"/>
      <c r="I3264" s="1"/>
      <c r="J3264" s="1"/>
      <c r="K3264" s="1"/>
      <c r="L3264" s="1"/>
      <c r="M3264" s="1"/>
      <c r="N3264" s="33"/>
    </row>
    <row r="3265" spans="3:14" ht="15" customHeight="1">
      <c r="C3265" s="1"/>
      <c r="D3265" s="51"/>
      <c r="E3265" s="43"/>
      <c r="F3265" s="33"/>
      <c r="G3265" s="1"/>
      <c r="H3265" s="1"/>
      <c r="I3265" s="1"/>
      <c r="J3265" s="1"/>
      <c r="K3265" s="1"/>
      <c r="L3265" s="1"/>
      <c r="M3265" s="1"/>
      <c r="N3265" s="33"/>
    </row>
    <row r="3266" spans="3:14" ht="15" customHeight="1">
      <c r="C3266" s="1"/>
      <c r="D3266" s="51"/>
      <c r="E3266" s="43"/>
      <c r="F3266" s="33"/>
      <c r="G3266" s="1"/>
      <c r="H3266" s="1"/>
      <c r="I3266" s="1"/>
      <c r="J3266" s="1"/>
      <c r="K3266" s="1"/>
      <c r="L3266" s="1"/>
      <c r="M3266" s="1"/>
      <c r="N3266" s="33"/>
    </row>
    <row r="3267" spans="3:14" ht="15" customHeight="1">
      <c r="C3267" s="1"/>
      <c r="D3267" s="51"/>
      <c r="E3267" s="43"/>
      <c r="F3267" s="33"/>
      <c r="G3267" s="1"/>
      <c r="H3267" s="1"/>
      <c r="I3267" s="1"/>
      <c r="J3267" s="1"/>
      <c r="K3267" s="1"/>
      <c r="L3267" s="1"/>
      <c r="M3267" s="1"/>
      <c r="N3267" s="33"/>
    </row>
    <row r="3268" spans="3:14" ht="15" customHeight="1">
      <c r="C3268" s="1"/>
      <c r="D3268" s="51"/>
      <c r="E3268" s="43"/>
      <c r="F3268" s="33"/>
      <c r="G3268" s="1"/>
      <c r="H3268" s="1"/>
      <c r="I3268" s="1"/>
      <c r="J3268" s="1"/>
      <c r="K3268" s="1"/>
      <c r="L3268" s="1"/>
      <c r="M3268" s="1"/>
      <c r="N3268" s="33"/>
    </row>
    <row r="3269" spans="3:14" ht="15" customHeight="1">
      <c r="C3269" s="1"/>
      <c r="D3269" s="51"/>
      <c r="E3269" s="43"/>
      <c r="F3269" s="33"/>
      <c r="G3269" s="1"/>
      <c r="H3269" s="1"/>
      <c r="I3269" s="1"/>
      <c r="J3269" s="1"/>
      <c r="K3269" s="1"/>
      <c r="L3269" s="1"/>
      <c r="M3269" s="1"/>
      <c r="N3269" s="33"/>
    </row>
    <row r="3270" spans="3:14" ht="15" customHeight="1">
      <c r="C3270" s="1"/>
      <c r="D3270" s="51"/>
      <c r="E3270" s="43"/>
      <c r="F3270" s="33"/>
      <c r="G3270" s="1"/>
      <c r="H3270" s="1"/>
      <c r="I3270" s="1"/>
      <c r="J3270" s="1"/>
      <c r="K3270" s="1"/>
      <c r="L3270" s="1"/>
      <c r="M3270" s="1"/>
      <c r="N3270" s="33"/>
    </row>
    <row r="3271" spans="3:14" ht="15" customHeight="1">
      <c r="C3271" s="1"/>
      <c r="D3271" s="51"/>
      <c r="E3271" s="43"/>
      <c r="F3271" s="33"/>
      <c r="G3271" s="1"/>
      <c r="H3271" s="1"/>
      <c r="I3271" s="1"/>
      <c r="J3271" s="1"/>
      <c r="K3271" s="1"/>
      <c r="L3271" s="1"/>
      <c r="M3271" s="1"/>
      <c r="N3271" s="33"/>
    </row>
    <row r="3272" spans="3:14" ht="15" customHeight="1">
      <c r="C3272" s="1"/>
      <c r="D3272" s="51"/>
      <c r="E3272" s="43"/>
      <c r="F3272" s="33"/>
      <c r="G3272" s="1"/>
      <c r="H3272" s="1"/>
      <c r="I3272" s="1"/>
      <c r="J3272" s="1"/>
      <c r="K3272" s="1"/>
      <c r="L3272" s="1"/>
      <c r="M3272" s="1"/>
      <c r="N3272" s="33"/>
    </row>
    <row r="3273" spans="3:14" ht="15" customHeight="1">
      <c r="C3273" s="1"/>
      <c r="D3273" s="51"/>
      <c r="E3273" s="43"/>
      <c r="F3273" s="33"/>
      <c r="G3273" s="1"/>
      <c r="H3273" s="1"/>
      <c r="I3273" s="1"/>
      <c r="J3273" s="1"/>
      <c r="K3273" s="1"/>
      <c r="L3273" s="1"/>
      <c r="M3273" s="1"/>
      <c r="N3273" s="33"/>
    </row>
    <row r="3274" spans="3:14" ht="15" customHeight="1">
      <c r="C3274" s="1"/>
      <c r="D3274" s="51"/>
      <c r="E3274" s="43"/>
      <c r="F3274" s="33"/>
      <c r="G3274" s="1"/>
      <c r="H3274" s="1"/>
      <c r="I3274" s="1"/>
      <c r="J3274" s="1"/>
      <c r="K3274" s="1"/>
      <c r="L3274" s="1"/>
      <c r="M3274" s="1"/>
      <c r="N3274" s="33"/>
    </row>
    <row r="3275" spans="3:14" ht="15" customHeight="1">
      <c r="C3275" s="1"/>
      <c r="D3275" s="51"/>
      <c r="E3275" s="43"/>
      <c r="F3275" s="33"/>
      <c r="G3275" s="1"/>
      <c r="H3275" s="1"/>
      <c r="I3275" s="1"/>
      <c r="J3275" s="1"/>
      <c r="K3275" s="1"/>
      <c r="L3275" s="1"/>
      <c r="M3275" s="1"/>
      <c r="N3275" s="33"/>
    </row>
    <row r="3276" spans="3:14" ht="15" customHeight="1">
      <c r="C3276" s="1"/>
      <c r="D3276" s="51"/>
      <c r="E3276" s="43"/>
      <c r="F3276" s="33"/>
      <c r="G3276" s="1"/>
      <c r="H3276" s="1"/>
      <c r="I3276" s="1"/>
      <c r="J3276" s="1"/>
      <c r="K3276" s="1"/>
      <c r="L3276" s="1"/>
      <c r="M3276" s="1"/>
      <c r="N3276" s="33"/>
    </row>
    <row r="3277" spans="3:14" ht="15" customHeight="1">
      <c r="C3277" s="1"/>
      <c r="D3277" s="51"/>
      <c r="E3277" s="43"/>
      <c r="F3277" s="33"/>
      <c r="G3277" s="1"/>
      <c r="H3277" s="1"/>
      <c r="I3277" s="1"/>
      <c r="J3277" s="1"/>
      <c r="K3277" s="1"/>
      <c r="L3277" s="1"/>
      <c r="M3277" s="1"/>
      <c r="N3277" s="33"/>
    </row>
    <row r="3278" spans="3:14" ht="15" customHeight="1">
      <c r="C3278" s="1"/>
      <c r="D3278" s="51"/>
      <c r="E3278" s="43"/>
      <c r="F3278" s="33"/>
      <c r="G3278" s="1"/>
      <c r="H3278" s="1"/>
      <c r="I3278" s="1"/>
      <c r="J3278" s="1"/>
      <c r="K3278" s="1"/>
      <c r="L3278" s="1"/>
      <c r="M3278" s="1"/>
      <c r="N3278" s="33"/>
    </row>
    <row r="3279" spans="3:14" ht="15" customHeight="1">
      <c r="C3279" s="1"/>
      <c r="D3279" s="51"/>
      <c r="E3279" s="43"/>
      <c r="F3279" s="33"/>
      <c r="G3279" s="1"/>
      <c r="H3279" s="1"/>
      <c r="I3279" s="1"/>
      <c r="J3279" s="1"/>
      <c r="K3279" s="1"/>
      <c r="L3279" s="1"/>
      <c r="M3279" s="1"/>
      <c r="N3279" s="33"/>
    </row>
    <row r="3280" spans="3:14" ht="15" customHeight="1">
      <c r="C3280" s="1"/>
      <c r="D3280" s="51"/>
      <c r="E3280" s="43"/>
      <c r="F3280" s="33"/>
      <c r="G3280" s="1"/>
      <c r="H3280" s="1"/>
      <c r="I3280" s="1"/>
      <c r="J3280" s="1"/>
      <c r="K3280" s="1"/>
      <c r="L3280" s="1"/>
      <c r="M3280" s="1"/>
      <c r="N3280" s="33"/>
    </row>
    <row r="3281" spans="3:14" ht="15" customHeight="1">
      <c r="C3281" s="1"/>
      <c r="D3281" s="51"/>
      <c r="E3281" s="43"/>
      <c r="F3281" s="33"/>
      <c r="G3281" s="1"/>
      <c r="H3281" s="1"/>
      <c r="I3281" s="1"/>
      <c r="J3281" s="1"/>
      <c r="K3281" s="1"/>
      <c r="L3281" s="1"/>
      <c r="M3281" s="1"/>
      <c r="N3281" s="33"/>
    </row>
    <row r="3282" spans="3:14" ht="15" customHeight="1">
      <c r="C3282" s="1"/>
      <c r="D3282" s="51"/>
      <c r="E3282" s="43"/>
      <c r="F3282" s="33"/>
      <c r="G3282" s="1"/>
      <c r="H3282" s="1"/>
      <c r="I3282" s="1"/>
      <c r="J3282" s="1"/>
      <c r="K3282" s="1"/>
      <c r="L3282" s="1"/>
      <c r="M3282" s="1"/>
      <c r="N3282" s="33"/>
    </row>
    <row r="3283" spans="3:14" ht="15" customHeight="1">
      <c r="C3283" s="1"/>
      <c r="D3283" s="51"/>
      <c r="E3283" s="43"/>
      <c r="F3283" s="33"/>
      <c r="G3283" s="1"/>
      <c r="H3283" s="1"/>
      <c r="I3283" s="1"/>
      <c r="J3283" s="1"/>
      <c r="K3283" s="1"/>
      <c r="L3283" s="1"/>
      <c r="M3283" s="1"/>
      <c r="N3283" s="33"/>
    </row>
    <row r="3284" spans="3:14" ht="15" customHeight="1">
      <c r="C3284" s="1"/>
      <c r="D3284" s="51"/>
      <c r="E3284" s="43"/>
      <c r="F3284" s="33"/>
      <c r="G3284" s="1"/>
      <c r="H3284" s="1"/>
      <c r="I3284" s="1"/>
      <c r="J3284" s="1"/>
      <c r="K3284" s="1"/>
      <c r="L3284" s="1"/>
      <c r="M3284" s="1"/>
      <c r="N3284" s="33"/>
    </row>
    <row r="3285" spans="3:14" ht="15" customHeight="1">
      <c r="C3285" s="1"/>
      <c r="D3285" s="51"/>
      <c r="E3285" s="43"/>
      <c r="F3285" s="33"/>
      <c r="G3285" s="1"/>
      <c r="H3285" s="1"/>
      <c r="I3285" s="1"/>
      <c r="J3285" s="1"/>
      <c r="K3285" s="1"/>
      <c r="L3285" s="1"/>
      <c r="M3285" s="1"/>
      <c r="N3285" s="33"/>
    </row>
    <row r="3286" spans="3:14" ht="15" customHeight="1">
      <c r="C3286" s="1"/>
      <c r="D3286" s="51"/>
      <c r="E3286" s="43"/>
      <c r="F3286" s="33"/>
      <c r="G3286" s="1"/>
      <c r="H3286" s="1"/>
      <c r="I3286" s="1"/>
      <c r="J3286" s="1"/>
      <c r="K3286" s="1"/>
      <c r="L3286" s="1"/>
      <c r="M3286" s="1"/>
      <c r="N3286" s="33"/>
    </row>
    <row r="3287" spans="3:14" ht="15" customHeight="1">
      <c r="C3287" s="1"/>
      <c r="D3287" s="51"/>
      <c r="E3287" s="43"/>
      <c r="F3287" s="33"/>
      <c r="G3287" s="1"/>
      <c r="H3287" s="1"/>
      <c r="I3287" s="1"/>
      <c r="J3287" s="1"/>
      <c r="K3287" s="1"/>
      <c r="L3287" s="1"/>
      <c r="M3287" s="1"/>
      <c r="N3287" s="33"/>
    </row>
    <row r="3288" spans="3:14" ht="15" customHeight="1">
      <c r="C3288" s="1"/>
      <c r="D3288" s="51"/>
      <c r="E3288" s="43"/>
      <c r="F3288" s="33"/>
      <c r="G3288" s="1"/>
      <c r="H3288" s="1"/>
      <c r="I3288" s="1"/>
      <c r="J3288" s="1"/>
      <c r="K3288" s="1"/>
      <c r="L3288" s="1"/>
      <c r="M3288" s="1"/>
      <c r="N3288" s="33"/>
    </row>
    <row r="3289" spans="3:14" ht="15" customHeight="1">
      <c r="C3289" s="1"/>
      <c r="D3289" s="51"/>
      <c r="E3289" s="43"/>
      <c r="F3289" s="33"/>
      <c r="G3289" s="1"/>
      <c r="H3289" s="1"/>
      <c r="I3289" s="1"/>
      <c r="J3289" s="1"/>
      <c r="K3289" s="1"/>
      <c r="L3289" s="1"/>
      <c r="M3289" s="1"/>
      <c r="N3289" s="33"/>
    </row>
    <row r="3290" spans="3:14" ht="15" customHeight="1">
      <c r="C3290" s="1"/>
      <c r="D3290" s="51"/>
      <c r="E3290" s="43"/>
      <c r="F3290" s="33"/>
      <c r="G3290" s="1"/>
      <c r="H3290" s="1"/>
      <c r="I3290" s="1"/>
      <c r="J3290" s="1"/>
      <c r="K3290" s="1"/>
      <c r="L3290" s="1"/>
      <c r="M3290" s="1"/>
      <c r="N3290" s="33"/>
    </row>
    <row r="3291" spans="3:14" ht="15" customHeight="1">
      <c r="C3291" s="1"/>
      <c r="D3291" s="51"/>
      <c r="E3291" s="43"/>
      <c r="F3291" s="33"/>
      <c r="G3291" s="1"/>
      <c r="H3291" s="1"/>
      <c r="I3291" s="1"/>
      <c r="J3291" s="1"/>
      <c r="K3291" s="1"/>
      <c r="L3291" s="1"/>
      <c r="M3291" s="1"/>
      <c r="N3291" s="33"/>
    </row>
    <row r="3292" spans="3:14" ht="15" customHeight="1">
      <c r="C3292" s="1"/>
      <c r="D3292" s="51"/>
      <c r="E3292" s="43"/>
      <c r="F3292" s="33"/>
      <c r="G3292" s="1"/>
      <c r="H3292" s="1"/>
      <c r="I3292" s="1"/>
      <c r="J3292" s="1"/>
      <c r="K3292" s="1"/>
      <c r="L3292" s="1"/>
      <c r="M3292" s="1"/>
      <c r="N3292" s="33"/>
    </row>
    <row r="3293" spans="3:14" ht="15" customHeight="1">
      <c r="C3293" s="1"/>
      <c r="D3293" s="51"/>
      <c r="E3293" s="43"/>
      <c r="F3293" s="33"/>
      <c r="G3293" s="1"/>
      <c r="H3293" s="1"/>
      <c r="I3293" s="1"/>
      <c r="J3293" s="1"/>
      <c r="K3293" s="1"/>
      <c r="L3293" s="1"/>
      <c r="M3293" s="1"/>
      <c r="N3293" s="33"/>
    </row>
    <row r="3294" spans="3:14" ht="15" customHeight="1">
      <c r="C3294" s="1"/>
      <c r="D3294" s="51"/>
      <c r="E3294" s="43"/>
      <c r="F3294" s="33"/>
      <c r="G3294" s="1"/>
      <c r="H3294" s="1"/>
      <c r="I3294" s="1"/>
      <c r="J3294" s="1"/>
      <c r="K3294" s="1"/>
      <c r="L3294" s="1"/>
      <c r="M3294" s="1"/>
      <c r="N3294" s="33"/>
    </row>
    <row r="3295" spans="3:14" ht="15" customHeight="1">
      <c r="C3295" s="1"/>
      <c r="D3295" s="51"/>
      <c r="E3295" s="43"/>
      <c r="F3295" s="33"/>
      <c r="G3295" s="1"/>
      <c r="H3295" s="1"/>
      <c r="I3295" s="1"/>
      <c r="J3295" s="1"/>
      <c r="K3295" s="1"/>
      <c r="L3295" s="1"/>
      <c r="M3295" s="1"/>
      <c r="N3295" s="33"/>
    </row>
    <row r="3296" spans="3:14" ht="15" customHeight="1">
      <c r="C3296" s="1"/>
      <c r="D3296" s="51"/>
      <c r="E3296" s="43"/>
      <c r="F3296" s="33"/>
      <c r="G3296" s="1"/>
      <c r="H3296" s="1"/>
      <c r="I3296" s="1"/>
      <c r="J3296" s="1"/>
      <c r="K3296" s="1"/>
      <c r="L3296" s="1"/>
      <c r="M3296" s="1"/>
      <c r="N3296" s="33"/>
    </row>
    <row r="3297" spans="3:14" ht="15" customHeight="1">
      <c r="C3297" s="1"/>
      <c r="D3297" s="51"/>
      <c r="E3297" s="43"/>
      <c r="F3297" s="33"/>
      <c r="G3297" s="1"/>
      <c r="H3297" s="1"/>
      <c r="I3297" s="1"/>
      <c r="J3297" s="1"/>
      <c r="K3297" s="1"/>
      <c r="L3297" s="1"/>
      <c r="M3297" s="1"/>
      <c r="N3297" s="33"/>
    </row>
    <row r="3298" spans="3:14" ht="15" customHeight="1">
      <c r="C3298" s="1"/>
      <c r="D3298" s="51"/>
      <c r="E3298" s="43"/>
      <c r="F3298" s="33"/>
      <c r="G3298" s="1"/>
      <c r="H3298" s="1"/>
      <c r="I3298" s="1"/>
      <c r="J3298" s="1"/>
      <c r="K3298" s="1"/>
      <c r="L3298" s="1"/>
      <c r="M3298" s="1"/>
      <c r="N3298" s="33"/>
    </row>
    <row r="3299" spans="3:14" ht="15" customHeight="1">
      <c r="C3299" s="1"/>
      <c r="D3299" s="51"/>
      <c r="E3299" s="43"/>
      <c r="F3299" s="33"/>
      <c r="G3299" s="1"/>
      <c r="H3299" s="1"/>
      <c r="I3299" s="1"/>
      <c r="J3299" s="1"/>
      <c r="K3299" s="1"/>
      <c r="L3299" s="1"/>
      <c r="M3299" s="1"/>
      <c r="N3299" s="33"/>
    </row>
    <row r="3300" spans="3:14" ht="15" customHeight="1">
      <c r="C3300" s="1"/>
      <c r="D3300" s="51"/>
      <c r="E3300" s="43"/>
      <c r="F3300" s="33"/>
      <c r="G3300" s="1"/>
      <c r="H3300" s="1"/>
      <c r="I3300" s="1"/>
      <c r="J3300" s="1"/>
      <c r="K3300" s="1"/>
      <c r="L3300" s="1"/>
      <c r="M3300" s="1"/>
      <c r="N3300" s="33"/>
    </row>
    <row r="3301" spans="3:14" ht="15" customHeight="1">
      <c r="C3301" s="1"/>
      <c r="D3301" s="51"/>
      <c r="E3301" s="43"/>
      <c r="F3301" s="33"/>
      <c r="G3301" s="1"/>
      <c r="H3301" s="1"/>
      <c r="I3301" s="1"/>
      <c r="J3301" s="1"/>
      <c r="K3301" s="1"/>
      <c r="L3301" s="1"/>
      <c r="M3301" s="1"/>
      <c r="N3301" s="33"/>
    </row>
    <row r="3302" spans="3:14" ht="15" customHeight="1">
      <c r="C3302" s="1"/>
      <c r="D3302" s="51"/>
      <c r="E3302" s="43"/>
      <c r="F3302" s="33"/>
      <c r="G3302" s="1"/>
      <c r="H3302" s="1"/>
      <c r="I3302" s="1"/>
      <c r="J3302" s="1"/>
      <c r="K3302" s="1"/>
      <c r="L3302" s="1"/>
      <c r="M3302" s="1"/>
      <c r="N3302" s="33"/>
    </row>
    <row r="3303" spans="3:14" ht="15" customHeight="1">
      <c r="C3303" s="1"/>
      <c r="D3303" s="51"/>
      <c r="E3303" s="43"/>
      <c r="F3303" s="33"/>
      <c r="G3303" s="1"/>
      <c r="H3303" s="1"/>
      <c r="I3303" s="1"/>
      <c r="J3303" s="1"/>
      <c r="K3303" s="1"/>
      <c r="L3303" s="1"/>
      <c r="M3303" s="1"/>
      <c r="N3303" s="33"/>
    </row>
    <row r="3304" spans="3:14" ht="15" customHeight="1">
      <c r="C3304" s="1"/>
      <c r="D3304" s="51"/>
      <c r="E3304" s="43"/>
      <c r="F3304" s="33"/>
      <c r="G3304" s="1"/>
      <c r="H3304" s="1"/>
      <c r="I3304" s="1"/>
      <c r="J3304" s="1"/>
      <c r="K3304" s="1"/>
      <c r="L3304" s="1"/>
      <c r="M3304" s="1"/>
      <c r="N3304" s="33"/>
    </row>
    <row r="3305" spans="3:14" ht="15" customHeight="1">
      <c r="C3305" s="1"/>
      <c r="D3305" s="51"/>
      <c r="E3305" s="43"/>
      <c r="F3305" s="33"/>
      <c r="G3305" s="1"/>
      <c r="H3305" s="1"/>
      <c r="I3305" s="1"/>
      <c r="J3305" s="1"/>
      <c r="K3305" s="1"/>
      <c r="L3305" s="1"/>
      <c r="M3305" s="1"/>
      <c r="N3305" s="33"/>
    </row>
    <row r="3306" spans="3:14" ht="15" customHeight="1">
      <c r="C3306" s="1"/>
      <c r="D3306" s="51"/>
      <c r="E3306" s="43"/>
      <c r="F3306" s="33"/>
      <c r="G3306" s="1"/>
      <c r="H3306" s="1"/>
      <c r="I3306" s="1"/>
      <c r="J3306" s="1"/>
      <c r="K3306" s="1"/>
      <c r="L3306" s="1"/>
      <c r="M3306" s="1"/>
      <c r="N3306" s="33"/>
    </row>
    <row r="3307" spans="3:14" ht="15" customHeight="1">
      <c r="C3307" s="1"/>
      <c r="D3307" s="51"/>
      <c r="E3307" s="43"/>
      <c r="F3307" s="33"/>
      <c r="G3307" s="1"/>
      <c r="H3307" s="1"/>
      <c r="I3307" s="1"/>
      <c r="J3307" s="1"/>
      <c r="K3307" s="1"/>
      <c r="L3307" s="1"/>
      <c r="M3307" s="1"/>
      <c r="N3307" s="33"/>
    </row>
    <row r="3308" spans="3:14" ht="15" customHeight="1">
      <c r="C3308" s="1"/>
      <c r="D3308" s="51"/>
      <c r="E3308" s="43"/>
      <c r="F3308" s="33"/>
      <c r="G3308" s="1"/>
      <c r="H3308" s="1"/>
      <c r="I3308" s="1"/>
      <c r="J3308" s="1"/>
      <c r="K3308" s="1"/>
      <c r="L3308" s="1"/>
      <c r="M3308" s="1"/>
      <c r="N3308" s="33"/>
    </row>
    <row r="3309" spans="3:14" ht="15" customHeight="1">
      <c r="C3309" s="1"/>
      <c r="D3309" s="51"/>
      <c r="E3309" s="43"/>
      <c r="F3309" s="33"/>
      <c r="G3309" s="1"/>
      <c r="H3309" s="1"/>
      <c r="I3309" s="1"/>
      <c r="J3309" s="1"/>
      <c r="K3309" s="1"/>
      <c r="L3309" s="1"/>
      <c r="M3309" s="1"/>
      <c r="N3309" s="33"/>
    </row>
    <row r="3310" spans="3:14" ht="15" customHeight="1">
      <c r="C3310" s="1"/>
      <c r="D3310" s="51"/>
      <c r="E3310" s="43"/>
      <c r="F3310" s="33"/>
      <c r="G3310" s="1"/>
      <c r="H3310" s="1"/>
      <c r="I3310" s="1"/>
      <c r="J3310" s="1"/>
      <c r="K3310" s="1"/>
      <c r="L3310" s="1"/>
      <c r="M3310" s="1"/>
      <c r="N3310" s="33"/>
    </row>
    <row r="3311" spans="3:14" ht="15" customHeight="1">
      <c r="C3311" s="1"/>
      <c r="D3311" s="51"/>
      <c r="E3311" s="43"/>
      <c r="F3311" s="33"/>
      <c r="G3311" s="1"/>
      <c r="H3311" s="1"/>
      <c r="I3311" s="1"/>
      <c r="J3311" s="1"/>
      <c r="K3311" s="1"/>
      <c r="L3311" s="1"/>
      <c r="M3311" s="1"/>
      <c r="N3311" s="33"/>
    </row>
    <row r="3312" spans="3:14" ht="15" customHeight="1">
      <c r="C3312" s="1"/>
      <c r="D3312" s="51"/>
      <c r="E3312" s="43"/>
      <c r="F3312" s="33"/>
      <c r="G3312" s="1"/>
      <c r="H3312" s="1"/>
      <c r="I3312" s="1"/>
      <c r="J3312" s="1"/>
      <c r="K3312" s="1"/>
      <c r="L3312" s="1"/>
      <c r="M3312" s="1"/>
      <c r="N3312" s="33"/>
    </row>
    <row r="3313" spans="3:14" ht="15" customHeight="1">
      <c r="C3313" s="1"/>
      <c r="D3313" s="51"/>
      <c r="E3313" s="43"/>
      <c r="F3313" s="33"/>
      <c r="G3313" s="1"/>
      <c r="H3313" s="1"/>
      <c r="I3313" s="1"/>
      <c r="J3313" s="1"/>
      <c r="K3313" s="1"/>
      <c r="L3313" s="1"/>
      <c r="M3313" s="1"/>
      <c r="N3313" s="33"/>
    </row>
    <row r="3314" spans="3:14" ht="15" customHeight="1">
      <c r="C3314" s="1"/>
      <c r="D3314" s="51"/>
      <c r="E3314" s="43"/>
      <c r="F3314" s="33"/>
      <c r="G3314" s="1"/>
      <c r="H3314" s="1"/>
      <c r="I3314" s="1"/>
      <c r="J3314" s="1"/>
      <c r="K3314" s="1"/>
      <c r="L3314" s="1"/>
      <c r="M3314" s="1"/>
      <c r="N3314" s="33"/>
    </row>
    <row r="3315" spans="3:14" ht="15" customHeight="1">
      <c r="C3315" s="1"/>
      <c r="D3315" s="51"/>
      <c r="E3315" s="43"/>
      <c r="F3315" s="33"/>
      <c r="G3315" s="1"/>
      <c r="H3315" s="1"/>
      <c r="I3315" s="1"/>
      <c r="J3315" s="1"/>
      <c r="K3315" s="1"/>
      <c r="L3315" s="1"/>
      <c r="M3315" s="1"/>
      <c r="N3315" s="33"/>
    </row>
    <row r="3316" spans="3:14" ht="15" customHeight="1">
      <c r="C3316" s="1"/>
      <c r="D3316" s="51"/>
      <c r="E3316" s="43"/>
      <c r="F3316" s="33"/>
      <c r="G3316" s="1"/>
      <c r="H3316" s="1"/>
      <c r="I3316" s="1"/>
      <c r="J3316" s="1"/>
      <c r="K3316" s="1"/>
      <c r="L3316" s="1"/>
      <c r="M3316" s="1"/>
      <c r="N3316" s="33"/>
    </row>
    <row r="3317" spans="3:14" ht="15" customHeight="1">
      <c r="C3317" s="1"/>
      <c r="D3317" s="51"/>
      <c r="E3317" s="43"/>
      <c r="F3317" s="33"/>
      <c r="G3317" s="1"/>
      <c r="H3317" s="1"/>
      <c r="I3317" s="1"/>
      <c r="J3317" s="1"/>
      <c r="K3317" s="1"/>
      <c r="L3317" s="1"/>
      <c r="M3317" s="1"/>
      <c r="N3317" s="33"/>
    </row>
    <row r="3318" spans="3:14" ht="15" customHeight="1">
      <c r="C3318" s="1"/>
      <c r="D3318" s="51"/>
      <c r="E3318" s="43"/>
      <c r="F3318" s="33"/>
      <c r="G3318" s="1"/>
      <c r="H3318" s="1"/>
      <c r="I3318" s="1"/>
      <c r="J3318" s="1"/>
      <c r="K3318" s="1"/>
      <c r="L3318" s="1"/>
      <c r="M3318" s="1"/>
      <c r="N3318" s="33"/>
    </row>
    <row r="3319" spans="3:14" ht="15" customHeight="1">
      <c r="C3319" s="1"/>
      <c r="D3319" s="51"/>
      <c r="E3319" s="43"/>
      <c r="F3319" s="33"/>
      <c r="G3319" s="1"/>
      <c r="H3319" s="1"/>
      <c r="I3319" s="1"/>
      <c r="J3319" s="1"/>
      <c r="K3319" s="1"/>
      <c r="L3319" s="1"/>
      <c r="M3319" s="1"/>
      <c r="N3319" s="33"/>
    </row>
    <row r="3320" spans="3:14" ht="15" customHeight="1">
      <c r="C3320" s="1"/>
      <c r="D3320" s="51"/>
      <c r="E3320" s="43"/>
      <c r="F3320" s="33"/>
      <c r="G3320" s="1"/>
      <c r="H3320" s="1"/>
      <c r="I3320" s="1"/>
      <c r="J3320" s="1"/>
      <c r="K3320" s="1"/>
      <c r="L3320" s="1"/>
      <c r="M3320" s="1"/>
      <c r="N3320" s="33"/>
    </row>
    <row r="3321" spans="3:14" ht="15" customHeight="1">
      <c r="C3321" s="1"/>
      <c r="D3321" s="51"/>
      <c r="E3321" s="43"/>
      <c r="F3321" s="33"/>
      <c r="G3321" s="1"/>
      <c r="H3321" s="1"/>
      <c r="I3321" s="1"/>
      <c r="J3321" s="1"/>
      <c r="K3321" s="1"/>
      <c r="L3321" s="1"/>
      <c r="M3321" s="1"/>
      <c r="N3321" s="33"/>
    </row>
    <row r="3322" spans="3:14" ht="15" customHeight="1">
      <c r="C3322" s="1"/>
      <c r="D3322" s="51"/>
      <c r="E3322" s="43"/>
      <c r="F3322" s="33"/>
      <c r="G3322" s="1"/>
      <c r="H3322" s="1"/>
      <c r="I3322" s="1"/>
      <c r="J3322" s="1"/>
      <c r="K3322" s="1"/>
      <c r="L3322" s="1"/>
      <c r="M3322" s="1"/>
      <c r="N3322" s="33"/>
    </row>
    <row r="3323" spans="3:14" ht="15" customHeight="1">
      <c r="C3323" s="1"/>
      <c r="D3323" s="51"/>
      <c r="E3323" s="43"/>
      <c r="F3323" s="33"/>
      <c r="G3323" s="1"/>
      <c r="H3323" s="1"/>
      <c r="I3323" s="1"/>
      <c r="J3323" s="1"/>
      <c r="K3323" s="1"/>
      <c r="L3323" s="1"/>
      <c r="M3323" s="1"/>
      <c r="N3323" s="33"/>
    </row>
    <row r="3324" spans="3:14" ht="15" customHeight="1">
      <c r="C3324" s="1"/>
      <c r="D3324" s="51"/>
      <c r="E3324" s="43"/>
      <c r="F3324" s="33"/>
      <c r="G3324" s="1"/>
      <c r="H3324" s="1"/>
      <c r="I3324" s="1"/>
      <c r="J3324" s="1"/>
      <c r="K3324" s="1"/>
      <c r="L3324" s="1"/>
      <c r="M3324" s="1"/>
      <c r="N3324" s="33"/>
    </row>
    <row r="3325" spans="3:14" ht="15" customHeight="1">
      <c r="C3325" s="1"/>
      <c r="D3325" s="51"/>
      <c r="E3325" s="43"/>
      <c r="F3325" s="33"/>
      <c r="G3325" s="1"/>
      <c r="H3325" s="1"/>
      <c r="I3325" s="1"/>
      <c r="J3325" s="1"/>
      <c r="K3325" s="1"/>
      <c r="L3325" s="1"/>
      <c r="M3325" s="1"/>
      <c r="N3325" s="33"/>
    </row>
    <row r="3326" spans="3:14" ht="15" customHeight="1">
      <c r="C3326" s="1"/>
      <c r="D3326" s="51"/>
      <c r="E3326" s="43"/>
      <c r="F3326" s="33"/>
      <c r="G3326" s="1"/>
      <c r="H3326" s="1"/>
      <c r="I3326" s="1"/>
      <c r="J3326" s="1"/>
      <c r="K3326" s="1"/>
      <c r="L3326" s="1"/>
      <c r="M3326" s="1"/>
      <c r="N3326" s="33"/>
    </row>
    <row r="3327" spans="3:14" ht="15" customHeight="1">
      <c r="C3327" s="1"/>
      <c r="D3327" s="51"/>
      <c r="E3327" s="43"/>
      <c r="F3327" s="33"/>
      <c r="G3327" s="1"/>
      <c r="H3327" s="1"/>
      <c r="I3327" s="1"/>
      <c r="J3327" s="1"/>
      <c r="K3327" s="1"/>
      <c r="L3327" s="1"/>
      <c r="M3327" s="1"/>
      <c r="N3327" s="33"/>
    </row>
    <row r="3328" spans="3:14" ht="15" customHeight="1">
      <c r="C3328" s="1"/>
      <c r="D3328" s="51"/>
      <c r="E3328" s="43"/>
      <c r="F3328" s="33"/>
      <c r="G3328" s="1"/>
      <c r="H3328" s="1"/>
      <c r="I3328" s="1"/>
      <c r="J3328" s="1"/>
      <c r="K3328" s="1"/>
      <c r="L3328" s="1"/>
      <c r="M3328" s="1"/>
      <c r="N3328" s="33"/>
    </row>
    <row r="3329" spans="3:14" ht="15" customHeight="1">
      <c r="C3329" s="1"/>
      <c r="D3329" s="51"/>
      <c r="E3329" s="43"/>
      <c r="F3329" s="33"/>
      <c r="G3329" s="1"/>
      <c r="H3329" s="1"/>
      <c r="I3329" s="1"/>
      <c r="J3329" s="1"/>
      <c r="K3329" s="1"/>
      <c r="L3329" s="1"/>
      <c r="M3329" s="1"/>
      <c r="N3329" s="33"/>
    </row>
    <row r="3330" spans="3:14" ht="15" customHeight="1">
      <c r="C3330" s="1"/>
      <c r="D3330" s="51"/>
      <c r="E3330" s="43"/>
      <c r="F3330" s="33"/>
      <c r="G3330" s="1"/>
      <c r="H3330" s="1"/>
      <c r="I3330" s="1"/>
      <c r="J3330" s="1"/>
      <c r="K3330" s="1"/>
      <c r="L3330" s="1"/>
      <c r="M3330" s="1"/>
      <c r="N3330" s="33"/>
    </row>
    <row r="3331" spans="3:14" ht="15" customHeight="1">
      <c r="C3331" s="1"/>
      <c r="D3331" s="51"/>
      <c r="E3331" s="43"/>
      <c r="F3331" s="33"/>
      <c r="G3331" s="1"/>
      <c r="H3331" s="1"/>
      <c r="I3331" s="1"/>
      <c r="J3331" s="1"/>
      <c r="K3331" s="1"/>
      <c r="L3331" s="1"/>
      <c r="M3331" s="1"/>
      <c r="N3331" s="33"/>
    </row>
    <row r="3332" spans="3:14" ht="15" customHeight="1">
      <c r="C3332" s="1"/>
      <c r="D3332" s="51"/>
      <c r="E3332" s="43"/>
      <c r="F3332" s="33"/>
      <c r="G3332" s="1"/>
      <c r="H3332" s="1"/>
      <c r="I3332" s="1"/>
      <c r="J3332" s="1"/>
      <c r="K3332" s="1"/>
      <c r="L3332" s="1"/>
      <c r="M3332" s="1"/>
      <c r="N3332" s="33"/>
    </row>
    <row r="3333" spans="3:14" ht="15" customHeight="1">
      <c r="C3333" s="1"/>
      <c r="D3333" s="51"/>
      <c r="E3333" s="43"/>
      <c r="F3333" s="33"/>
      <c r="G3333" s="1"/>
      <c r="H3333" s="1"/>
      <c r="I3333" s="1"/>
      <c r="J3333" s="1"/>
      <c r="K3333" s="1"/>
      <c r="L3333" s="1"/>
      <c r="M3333" s="1"/>
      <c r="N3333" s="33"/>
    </row>
    <row r="3334" spans="3:14" ht="15" customHeight="1">
      <c r="C3334" s="1"/>
      <c r="D3334" s="51"/>
      <c r="E3334" s="43"/>
      <c r="F3334" s="33"/>
      <c r="G3334" s="1"/>
      <c r="H3334" s="1"/>
      <c r="I3334" s="1"/>
      <c r="J3334" s="1"/>
      <c r="K3334" s="1"/>
      <c r="L3334" s="1"/>
      <c r="M3334" s="1"/>
      <c r="N3334" s="33"/>
    </row>
    <row r="3335" spans="3:14" ht="15" customHeight="1">
      <c r="C3335" s="1"/>
      <c r="D3335" s="51"/>
      <c r="E3335" s="43"/>
      <c r="F3335" s="33"/>
      <c r="G3335" s="1"/>
      <c r="H3335" s="1"/>
      <c r="I3335" s="1"/>
      <c r="J3335" s="1"/>
      <c r="K3335" s="1"/>
      <c r="L3335" s="1"/>
      <c r="M3335" s="1"/>
      <c r="N3335" s="33"/>
    </row>
    <row r="3336" spans="3:14" ht="15" customHeight="1">
      <c r="C3336" s="1"/>
      <c r="D3336" s="51"/>
      <c r="E3336" s="43"/>
      <c r="F3336" s="33"/>
      <c r="G3336" s="1"/>
      <c r="H3336" s="1"/>
      <c r="I3336" s="1"/>
      <c r="J3336" s="1"/>
      <c r="K3336" s="1"/>
      <c r="L3336" s="1"/>
      <c r="M3336" s="1"/>
      <c r="N3336" s="33"/>
    </row>
    <row r="3337" spans="3:14" ht="15" customHeight="1">
      <c r="C3337" s="1"/>
      <c r="D3337" s="51"/>
      <c r="E3337" s="43"/>
      <c r="F3337" s="33"/>
      <c r="G3337" s="1"/>
      <c r="H3337" s="1"/>
      <c r="I3337" s="1"/>
      <c r="J3337" s="1"/>
      <c r="K3337" s="1"/>
      <c r="L3337" s="1"/>
      <c r="M3337" s="1"/>
      <c r="N3337" s="33"/>
    </row>
    <row r="3338" spans="3:14" ht="15" customHeight="1">
      <c r="C3338" s="1"/>
      <c r="D3338" s="51"/>
      <c r="E3338" s="43"/>
      <c r="F3338" s="33"/>
      <c r="G3338" s="1"/>
      <c r="H3338" s="1"/>
      <c r="I3338" s="1"/>
      <c r="J3338" s="1"/>
      <c r="K3338" s="1"/>
      <c r="L3338" s="1"/>
      <c r="M3338" s="1"/>
      <c r="N3338" s="33"/>
    </row>
    <row r="3339" spans="3:14" ht="15" customHeight="1">
      <c r="C3339" s="1"/>
      <c r="D3339" s="51"/>
      <c r="E3339" s="43"/>
      <c r="F3339" s="33"/>
      <c r="G3339" s="1"/>
      <c r="H3339" s="1"/>
      <c r="I3339" s="1"/>
      <c r="J3339" s="1"/>
      <c r="K3339" s="1"/>
      <c r="L3339" s="1"/>
      <c r="M3339" s="1"/>
      <c r="N3339" s="33"/>
    </row>
    <row r="3340" spans="3:14" ht="15" customHeight="1">
      <c r="C3340" s="1"/>
      <c r="D3340" s="51"/>
      <c r="E3340" s="43"/>
      <c r="F3340" s="33"/>
      <c r="G3340" s="1"/>
      <c r="H3340" s="1"/>
      <c r="I3340" s="1"/>
      <c r="J3340" s="1"/>
      <c r="K3340" s="1"/>
      <c r="L3340" s="1"/>
      <c r="M3340" s="1"/>
      <c r="N3340" s="33"/>
    </row>
    <row r="3341" spans="3:14" ht="15" customHeight="1">
      <c r="C3341" s="1"/>
      <c r="D3341" s="51"/>
      <c r="E3341" s="43"/>
      <c r="F3341" s="33"/>
      <c r="G3341" s="1"/>
      <c r="H3341" s="1"/>
      <c r="I3341" s="1"/>
      <c r="J3341" s="1"/>
      <c r="K3341" s="1"/>
      <c r="L3341" s="1"/>
      <c r="M3341" s="1"/>
      <c r="N3341" s="33"/>
    </row>
    <row r="3342" spans="3:14" ht="15" customHeight="1">
      <c r="C3342" s="1"/>
      <c r="D3342" s="51"/>
      <c r="E3342" s="43"/>
      <c r="F3342" s="33"/>
      <c r="G3342" s="1"/>
      <c r="H3342" s="1"/>
      <c r="I3342" s="1"/>
      <c r="J3342" s="1"/>
      <c r="K3342" s="1"/>
      <c r="L3342" s="1"/>
      <c r="M3342" s="1"/>
      <c r="N3342" s="33"/>
    </row>
    <row r="3343" spans="3:14" ht="15" customHeight="1">
      <c r="C3343" s="1"/>
      <c r="D3343" s="51"/>
      <c r="E3343" s="43"/>
      <c r="F3343" s="33"/>
      <c r="G3343" s="1"/>
      <c r="H3343" s="1"/>
      <c r="I3343" s="1"/>
      <c r="J3343" s="1"/>
      <c r="K3343" s="1"/>
      <c r="L3343" s="1"/>
      <c r="M3343" s="1"/>
      <c r="N3343" s="33"/>
    </row>
    <row r="3344" spans="3:14" ht="15" customHeight="1">
      <c r="C3344" s="1"/>
      <c r="D3344" s="51"/>
      <c r="E3344" s="43"/>
      <c r="F3344" s="33"/>
      <c r="G3344" s="1"/>
      <c r="H3344" s="1"/>
      <c r="I3344" s="1"/>
      <c r="J3344" s="1"/>
      <c r="K3344" s="1"/>
      <c r="L3344" s="1"/>
      <c r="M3344" s="1"/>
      <c r="N3344" s="33"/>
    </row>
    <row r="3345" spans="3:14" ht="15" customHeight="1">
      <c r="C3345" s="1"/>
      <c r="D3345" s="51"/>
      <c r="E3345" s="43"/>
      <c r="F3345" s="33"/>
      <c r="G3345" s="1"/>
      <c r="H3345" s="1"/>
      <c r="I3345" s="1"/>
      <c r="J3345" s="1"/>
      <c r="K3345" s="1"/>
      <c r="L3345" s="1"/>
      <c r="M3345" s="1"/>
      <c r="N3345" s="33"/>
    </row>
    <row r="3346" spans="3:14" ht="15" customHeight="1">
      <c r="C3346" s="1"/>
      <c r="D3346" s="51"/>
      <c r="E3346" s="43"/>
      <c r="F3346" s="33"/>
      <c r="G3346" s="1"/>
      <c r="H3346" s="1"/>
      <c r="I3346" s="1"/>
      <c r="J3346" s="1"/>
      <c r="K3346" s="1"/>
      <c r="L3346" s="1"/>
      <c r="M3346" s="1"/>
      <c r="N3346" s="33"/>
    </row>
    <row r="3347" spans="3:14" ht="15" customHeight="1">
      <c r="C3347" s="1"/>
      <c r="D3347" s="51"/>
      <c r="E3347" s="43"/>
      <c r="F3347" s="33"/>
      <c r="G3347" s="1"/>
      <c r="H3347" s="1"/>
      <c r="I3347" s="1"/>
      <c r="J3347" s="1"/>
      <c r="K3347" s="1"/>
      <c r="L3347" s="1"/>
      <c r="M3347" s="1"/>
      <c r="N3347" s="33"/>
    </row>
    <row r="3348" spans="3:14" ht="15" customHeight="1">
      <c r="C3348" s="1"/>
      <c r="D3348" s="51"/>
      <c r="E3348" s="43"/>
      <c r="F3348" s="33"/>
      <c r="G3348" s="1"/>
      <c r="H3348" s="1"/>
      <c r="I3348" s="1"/>
      <c r="J3348" s="1"/>
      <c r="K3348" s="1"/>
      <c r="L3348" s="1"/>
      <c r="M3348" s="1"/>
      <c r="N3348" s="33"/>
    </row>
    <row r="3349" spans="3:14" ht="15" customHeight="1">
      <c r="C3349" s="1"/>
      <c r="D3349" s="51"/>
      <c r="E3349" s="43"/>
      <c r="F3349" s="33"/>
      <c r="G3349" s="1"/>
      <c r="H3349" s="1"/>
      <c r="I3349" s="1"/>
      <c r="J3349" s="1"/>
      <c r="K3349" s="1"/>
      <c r="L3349" s="1"/>
      <c r="M3349" s="1"/>
      <c r="N3349" s="33"/>
    </row>
    <row r="3350" spans="3:14" ht="15" customHeight="1">
      <c r="C3350" s="1"/>
      <c r="D3350" s="51"/>
      <c r="E3350" s="43"/>
      <c r="F3350" s="33"/>
      <c r="G3350" s="1"/>
      <c r="H3350" s="1"/>
      <c r="I3350" s="1"/>
      <c r="J3350" s="1"/>
      <c r="K3350" s="1"/>
      <c r="L3350" s="1"/>
      <c r="M3350" s="1"/>
      <c r="N3350" s="33"/>
    </row>
    <row r="3351" spans="3:14" ht="15" customHeight="1">
      <c r="C3351" s="1"/>
      <c r="D3351" s="51"/>
      <c r="E3351" s="43"/>
      <c r="F3351" s="33"/>
      <c r="G3351" s="1"/>
      <c r="H3351" s="1"/>
      <c r="I3351" s="1"/>
      <c r="J3351" s="1"/>
      <c r="K3351" s="1"/>
      <c r="L3351" s="1"/>
      <c r="M3351" s="1"/>
      <c r="N3351" s="33"/>
    </row>
    <row r="3352" spans="3:14" ht="15" customHeight="1">
      <c r="C3352" s="1"/>
      <c r="D3352" s="51"/>
      <c r="E3352" s="43"/>
      <c r="F3352" s="33"/>
      <c r="G3352" s="1"/>
      <c r="H3352" s="1"/>
      <c r="I3352" s="1"/>
      <c r="J3352" s="1"/>
      <c r="K3352" s="1"/>
      <c r="L3352" s="1"/>
      <c r="M3352" s="1"/>
      <c r="N3352" s="33"/>
    </row>
    <row r="3353" spans="3:14" ht="15" customHeight="1">
      <c r="C3353" s="1"/>
      <c r="D3353" s="51"/>
      <c r="E3353" s="43"/>
      <c r="F3353" s="33"/>
      <c r="G3353" s="1"/>
      <c r="H3353" s="1"/>
      <c r="I3353" s="1"/>
      <c r="J3353" s="1"/>
      <c r="K3353" s="1"/>
      <c r="L3353" s="1"/>
      <c r="M3353" s="1"/>
      <c r="N3353" s="33"/>
    </row>
    <row r="3354" spans="3:14" ht="15" customHeight="1">
      <c r="C3354" s="1"/>
      <c r="D3354" s="51"/>
      <c r="E3354" s="43"/>
      <c r="F3354" s="33"/>
      <c r="G3354" s="1"/>
      <c r="H3354" s="1"/>
      <c r="I3354" s="1"/>
      <c r="J3354" s="1"/>
      <c r="K3354" s="1"/>
      <c r="L3354" s="1"/>
      <c r="M3354" s="1"/>
      <c r="N3354" s="33"/>
    </row>
    <row r="3355" spans="3:14" ht="15" customHeight="1">
      <c r="C3355" s="1"/>
      <c r="D3355" s="51"/>
      <c r="E3355" s="43"/>
      <c r="F3355" s="33"/>
      <c r="G3355" s="1"/>
      <c r="H3355" s="1"/>
      <c r="I3355" s="1"/>
      <c r="J3355" s="1"/>
      <c r="K3355" s="1"/>
      <c r="L3355" s="1"/>
      <c r="M3355" s="1"/>
      <c r="N3355" s="33"/>
    </row>
    <row r="3356" spans="3:14" ht="15" customHeight="1">
      <c r="C3356" s="1"/>
      <c r="D3356" s="51"/>
      <c r="E3356" s="43"/>
      <c r="F3356" s="33"/>
      <c r="G3356" s="1"/>
      <c r="H3356" s="1"/>
      <c r="I3356" s="1"/>
      <c r="J3356" s="1"/>
      <c r="K3356" s="1"/>
      <c r="L3356" s="1"/>
      <c r="M3356" s="1"/>
      <c r="N3356" s="33"/>
    </row>
    <row r="3357" spans="3:14" ht="15" customHeight="1">
      <c r="C3357" s="1"/>
      <c r="D3357" s="51"/>
      <c r="E3357" s="43"/>
      <c r="F3357" s="33"/>
      <c r="G3357" s="1"/>
      <c r="H3357" s="1"/>
      <c r="I3357" s="1"/>
      <c r="J3357" s="1"/>
      <c r="K3357" s="1"/>
      <c r="L3357" s="1"/>
      <c r="M3357" s="1"/>
      <c r="N3357" s="33"/>
    </row>
    <row r="3358" spans="3:14" ht="15" customHeight="1">
      <c r="C3358" s="1"/>
      <c r="D3358" s="51"/>
      <c r="E3358" s="43"/>
      <c r="F3358" s="33"/>
      <c r="G3358" s="1"/>
      <c r="H3358" s="1"/>
      <c r="I3358" s="1"/>
      <c r="J3358" s="1"/>
      <c r="K3358" s="1"/>
      <c r="L3358" s="1"/>
      <c r="M3358" s="1"/>
      <c r="N3358" s="33"/>
    </row>
    <row r="3359" spans="3:14" ht="15" customHeight="1">
      <c r="C3359" s="1"/>
      <c r="D3359" s="51"/>
      <c r="E3359" s="43"/>
      <c r="F3359" s="33"/>
      <c r="G3359" s="1"/>
      <c r="H3359" s="1"/>
      <c r="I3359" s="1"/>
      <c r="J3359" s="1"/>
      <c r="K3359" s="1"/>
      <c r="L3359" s="1"/>
      <c r="M3359" s="1"/>
      <c r="N3359" s="33"/>
    </row>
    <row r="3360" spans="3:14" ht="15" customHeight="1">
      <c r="C3360" s="1"/>
      <c r="D3360" s="51"/>
      <c r="E3360" s="43"/>
      <c r="F3360" s="33"/>
      <c r="G3360" s="1"/>
      <c r="H3360" s="1"/>
      <c r="I3360" s="1"/>
      <c r="J3360" s="1"/>
      <c r="K3360" s="1"/>
      <c r="L3360" s="1"/>
      <c r="M3360" s="1"/>
      <c r="N3360" s="33"/>
    </row>
    <row r="3361" spans="3:14" ht="15" customHeight="1">
      <c r="C3361" s="1"/>
      <c r="D3361" s="51"/>
      <c r="E3361" s="43"/>
      <c r="F3361" s="33"/>
      <c r="G3361" s="1"/>
      <c r="H3361" s="1"/>
      <c r="I3361" s="1"/>
      <c r="J3361" s="1"/>
      <c r="K3361" s="1"/>
      <c r="L3361" s="1"/>
      <c r="M3361" s="1"/>
      <c r="N3361" s="33"/>
    </row>
    <row r="3362" spans="3:14" ht="15" customHeight="1">
      <c r="C3362" s="1"/>
      <c r="D3362" s="51"/>
      <c r="E3362" s="43"/>
      <c r="F3362" s="33"/>
      <c r="G3362" s="1"/>
      <c r="H3362" s="1"/>
      <c r="I3362" s="1"/>
      <c r="J3362" s="1"/>
      <c r="K3362" s="1"/>
      <c r="L3362" s="1"/>
      <c r="M3362" s="1"/>
      <c r="N3362" s="33"/>
    </row>
    <row r="3363" spans="3:14" ht="15" customHeight="1">
      <c r="C3363" s="1"/>
      <c r="D3363" s="51"/>
      <c r="E3363" s="43"/>
      <c r="F3363" s="33"/>
      <c r="G3363" s="1"/>
      <c r="H3363" s="1"/>
      <c r="I3363" s="1"/>
      <c r="J3363" s="1"/>
      <c r="K3363" s="1"/>
      <c r="L3363" s="1"/>
      <c r="M3363" s="1"/>
      <c r="N3363" s="33"/>
    </row>
    <row r="3364" spans="3:14" ht="15" customHeight="1">
      <c r="C3364" s="1"/>
      <c r="D3364" s="51"/>
      <c r="E3364" s="43"/>
      <c r="F3364" s="33"/>
      <c r="G3364" s="1"/>
      <c r="H3364" s="1"/>
      <c r="I3364" s="1"/>
      <c r="J3364" s="1"/>
      <c r="K3364" s="1"/>
      <c r="L3364" s="1"/>
      <c r="M3364" s="1"/>
      <c r="N3364" s="33"/>
    </row>
    <row r="3365" spans="3:14" ht="15" customHeight="1">
      <c r="C3365" s="1"/>
      <c r="D3365" s="51"/>
      <c r="E3365" s="43"/>
      <c r="F3365" s="33"/>
      <c r="G3365" s="1"/>
      <c r="H3365" s="1"/>
      <c r="I3365" s="1"/>
      <c r="J3365" s="1"/>
      <c r="K3365" s="1"/>
      <c r="L3365" s="1"/>
      <c r="M3365" s="1"/>
      <c r="N3365" s="33"/>
    </row>
    <row r="3366" spans="3:14" ht="15" customHeight="1">
      <c r="C3366" s="1"/>
      <c r="D3366" s="51"/>
      <c r="E3366" s="43"/>
      <c r="F3366" s="33"/>
      <c r="G3366" s="1"/>
      <c r="H3366" s="1"/>
      <c r="I3366" s="1"/>
      <c r="J3366" s="1"/>
      <c r="K3366" s="1"/>
      <c r="L3366" s="1"/>
      <c r="M3366" s="1"/>
      <c r="N3366" s="33"/>
    </row>
    <row r="3367" spans="3:14" ht="15" customHeight="1">
      <c r="C3367" s="1"/>
      <c r="D3367" s="51"/>
      <c r="E3367" s="43"/>
      <c r="F3367" s="33"/>
      <c r="G3367" s="1"/>
      <c r="H3367" s="1"/>
      <c r="I3367" s="1"/>
      <c r="J3367" s="1"/>
      <c r="K3367" s="1"/>
      <c r="L3367" s="1"/>
      <c r="M3367" s="1"/>
      <c r="N3367" s="33"/>
    </row>
    <row r="3368" spans="3:14" ht="15" customHeight="1">
      <c r="C3368" s="1"/>
      <c r="D3368" s="51"/>
      <c r="E3368" s="43"/>
      <c r="F3368" s="33"/>
      <c r="G3368" s="1"/>
      <c r="H3368" s="1"/>
      <c r="I3368" s="1"/>
      <c r="J3368" s="1"/>
      <c r="K3368" s="1"/>
      <c r="L3368" s="1"/>
      <c r="M3368" s="1"/>
      <c r="N3368" s="33"/>
    </row>
    <row r="3369" spans="3:14" ht="15" customHeight="1">
      <c r="C3369" s="1"/>
      <c r="D3369" s="51"/>
      <c r="E3369" s="43"/>
      <c r="F3369" s="33"/>
      <c r="G3369" s="1"/>
      <c r="H3369" s="1"/>
      <c r="I3369" s="1"/>
      <c r="J3369" s="1"/>
      <c r="K3369" s="1"/>
      <c r="L3369" s="1"/>
      <c r="M3369" s="1"/>
      <c r="N3369" s="33"/>
    </row>
    <row r="3370" spans="3:14" ht="15" customHeight="1">
      <c r="C3370" s="1"/>
      <c r="D3370" s="51"/>
      <c r="E3370" s="43"/>
      <c r="F3370" s="33"/>
      <c r="G3370" s="1"/>
      <c r="H3370" s="1"/>
      <c r="I3370" s="1"/>
      <c r="J3370" s="1"/>
      <c r="K3370" s="1"/>
      <c r="L3370" s="1"/>
      <c r="M3370" s="1"/>
      <c r="N3370" s="33"/>
    </row>
    <row r="3371" spans="3:14" ht="15" customHeight="1">
      <c r="C3371" s="1"/>
      <c r="D3371" s="51"/>
      <c r="E3371" s="43"/>
      <c r="F3371" s="33"/>
      <c r="G3371" s="1"/>
      <c r="H3371" s="1"/>
      <c r="I3371" s="1"/>
      <c r="J3371" s="1"/>
      <c r="K3371" s="1"/>
      <c r="L3371" s="1"/>
      <c r="M3371" s="1"/>
      <c r="N3371" s="33"/>
    </row>
    <row r="3372" spans="3:14" ht="15" customHeight="1">
      <c r="C3372" s="1"/>
      <c r="D3372" s="51"/>
      <c r="E3372" s="43"/>
      <c r="F3372" s="33"/>
      <c r="G3372" s="1"/>
      <c r="H3372" s="1"/>
      <c r="I3372" s="1"/>
      <c r="J3372" s="1"/>
      <c r="K3372" s="1"/>
      <c r="L3372" s="1"/>
      <c r="M3372" s="1"/>
      <c r="N3372" s="33"/>
    </row>
    <row r="3373" spans="3:14" ht="15" customHeight="1">
      <c r="C3373" s="1"/>
      <c r="D3373" s="51"/>
      <c r="E3373" s="43"/>
      <c r="F3373" s="33"/>
      <c r="G3373" s="1"/>
      <c r="H3373" s="1"/>
      <c r="I3373" s="1"/>
      <c r="J3373" s="1"/>
      <c r="K3373" s="1"/>
      <c r="L3373" s="1"/>
      <c r="M3373" s="1"/>
      <c r="N3373" s="33"/>
    </row>
    <row r="3374" spans="3:14" ht="15" customHeight="1">
      <c r="C3374" s="1"/>
      <c r="D3374" s="51"/>
      <c r="E3374" s="43"/>
      <c r="F3374" s="33"/>
      <c r="G3374" s="1"/>
      <c r="H3374" s="1"/>
      <c r="I3374" s="1"/>
      <c r="J3374" s="1"/>
      <c r="K3374" s="1"/>
      <c r="L3374" s="1"/>
      <c r="M3374" s="1"/>
      <c r="N3374" s="33"/>
    </row>
    <row r="3375" spans="3:14" ht="15" customHeight="1">
      <c r="C3375" s="1"/>
      <c r="D3375" s="51"/>
      <c r="E3375" s="43"/>
      <c r="F3375" s="33"/>
      <c r="G3375" s="1"/>
      <c r="H3375" s="1"/>
      <c r="I3375" s="1"/>
      <c r="J3375" s="1"/>
      <c r="K3375" s="1"/>
      <c r="L3375" s="1"/>
      <c r="M3375" s="1"/>
      <c r="N3375" s="33"/>
    </row>
    <row r="3376" spans="3:14" ht="15" customHeight="1">
      <c r="C3376" s="1"/>
      <c r="D3376" s="51"/>
      <c r="E3376" s="43"/>
      <c r="F3376" s="33"/>
      <c r="G3376" s="1"/>
      <c r="H3376" s="1"/>
      <c r="I3376" s="1"/>
      <c r="J3376" s="1"/>
      <c r="K3376" s="1"/>
      <c r="L3376" s="1"/>
      <c r="M3376" s="1"/>
      <c r="N3376" s="33"/>
    </row>
    <row r="3377" spans="3:14" ht="15" customHeight="1">
      <c r="C3377" s="1"/>
      <c r="D3377" s="51"/>
      <c r="E3377" s="43"/>
      <c r="F3377" s="33"/>
      <c r="G3377" s="1"/>
      <c r="H3377" s="1"/>
      <c r="I3377" s="1"/>
      <c r="J3377" s="1"/>
      <c r="K3377" s="1"/>
      <c r="L3377" s="1"/>
      <c r="M3377" s="1"/>
      <c r="N3377" s="33"/>
    </row>
    <row r="3378" spans="3:14" ht="15" customHeight="1">
      <c r="C3378" s="1"/>
      <c r="D3378" s="51"/>
      <c r="E3378" s="43"/>
      <c r="F3378" s="33"/>
      <c r="G3378" s="1"/>
      <c r="H3378" s="1"/>
      <c r="I3378" s="1"/>
      <c r="J3378" s="1"/>
      <c r="K3378" s="1"/>
      <c r="L3378" s="1"/>
      <c r="M3378" s="1"/>
      <c r="N3378" s="33"/>
    </row>
    <row r="3379" spans="3:14" ht="15" customHeight="1">
      <c r="C3379" s="1"/>
      <c r="D3379" s="51"/>
      <c r="E3379" s="43"/>
      <c r="F3379" s="33"/>
      <c r="G3379" s="1"/>
      <c r="H3379" s="1"/>
      <c r="I3379" s="1"/>
      <c r="J3379" s="1"/>
      <c r="K3379" s="1"/>
      <c r="L3379" s="1"/>
      <c r="M3379" s="1"/>
      <c r="N3379" s="33"/>
    </row>
    <row r="3380" spans="3:14" ht="15" customHeight="1">
      <c r="C3380" s="1"/>
      <c r="D3380" s="51"/>
      <c r="E3380" s="43"/>
      <c r="F3380" s="33"/>
      <c r="G3380" s="1"/>
      <c r="H3380" s="1"/>
      <c r="I3380" s="1"/>
      <c r="J3380" s="1"/>
      <c r="K3380" s="1"/>
      <c r="L3380" s="1"/>
      <c r="M3380" s="1"/>
      <c r="N3380" s="33"/>
    </row>
    <row r="3381" spans="3:14" ht="15" customHeight="1">
      <c r="C3381" s="1"/>
      <c r="D3381" s="51"/>
      <c r="E3381" s="43"/>
      <c r="F3381" s="33"/>
      <c r="G3381" s="1"/>
      <c r="H3381" s="1"/>
      <c r="I3381" s="1"/>
      <c r="J3381" s="1"/>
      <c r="K3381" s="1"/>
      <c r="L3381" s="1"/>
      <c r="M3381" s="1"/>
      <c r="N3381" s="33"/>
    </row>
    <row r="3382" spans="3:14" ht="15" customHeight="1">
      <c r="C3382" s="1"/>
      <c r="D3382" s="51"/>
      <c r="E3382" s="43"/>
      <c r="F3382" s="33"/>
      <c r="G3382" s="1"/>
      <c r="H3382" s="1"/>
      <c r="I3382" s="1"/>
      <c r="J3382" s="1"/>
      <c r="K3382" s="1"/>
      <c r="L3382" s="1"/>
      <c r="M3382" s="1"/>
      <c r="N3382" s="33"/>
    </row>
    <row r="3383" spans="3:14" ht="15" customHeight="1">
      <c r="C3383" s="1"/>
      <c r="D3383" s="51"/>
      <c r="E3383" s="43"/>
      <c r="F3383" s="33"/>
      <c r="G3383" s="1"/>
      <c r="H3383" s="1"/>
      <c r="I3383" s="1"/>
      <c r="J3383" s="1"/>
      <c r="K3383" s="1"/>
      <c r="L3383" s="1"/>
      <c r="M3383" s="1"/>
      <c r="N3383" s="33"/>
    </row>
    <row r="3384" spans="3:14" ht="15" customHeight="1">
      <c r="C3384" s="1"/>
      <c r="D3384" s="51"/>
      <c r="E3384" s="43"/>
      <c r="F3384" s="33"/>
      <c r="G3384" s="1"/>
      <c r="H3384" s="1"/>
      <c r="I3384" s="1"/>
      <c r="J3384" s="1"/>
      <c r="K3384" s="1"/>
      <c r="L3384" s="1"/>
      <c r="M3384" s="1"/>
      <c r="N3384" s="33"/>
    </row>
    <row r="3385" spans="3:14" ht="15" customHeight="1">
      <c r="C3385" s="1"/>
      <c r="D3385" s="51"/>
      <c r="E3385" s="43"/>
      <c r="F3385" s="33"/>
      <c r="G3385" s="1"/>
      <c r="H3385" s="1"/>
      <c r="I3385" s="1"/>
      <c r="J3385" s="1"/>
      <c r="K3385" s="1"/>
      <c r="L3385" s="1"/>
      <c r="M3385" s="1"/>
      <c r="N3385" s="33"/>
    </row>
    <row r="3386" spans="3:14" ht="15" customHeight="1">
      <c r="C3386" s="1"/>
      <c r="D3386" s="51"/>
      <c r="E3386" s="43"/>
      <c r="F3386" s="33"/>
      <c r="G3386" s="1"/>
      <c r="H3386" s="1"/>
      <c r="I3386" s="1"/>
      <c r="J3386" s="1"/>
      <c r="K3386" s="1"/>
      <c r="L3386" s="1"/>
      <c r="M3386" s="1"/>
      <c r="N3386" s="33"/>
    </row>
    <row r="3387" spans="3:14" ht="15" customHeight="1">
      <c r="C3387" s="1"/>
      <c r="D3387" s="51"/>
      <c r="E3387" s="43"/>
      <c r="F3387" s="33"/>
      <c r="G3387" s="1"/>
      <c r="H3387" s="1"/>
      <c r="I3387" s="1"/>
      <c r="J3387" s="1"/>
      <c r="K3387" s="1"/>
      <c r="L3387" s="1"/>
      <c r="M3387" s="1"/>
      <c r="N3387" s="33"/>
    </row>
    <row r="3388" spans="3:14" ht="15" customHeight="1">
      <c r="C3388" s="1"/>
      <c r="D3388" s="51"/>
      <c r="E3388" s="43"/>
      <c r="F3388" s="33"/>
      <c r="G3388" s="1"/>
      <c r="H3388" s="1"/>
      <c r="I3388" s="1"/>
      <c r="J3388" s="1"/>
      <c r="K3388" s="1"/>
      <c r="L3388" s="1"/>
      <c r="M3388" s="1"/>
      <c r="N3388" s="33"/>
    </row>
    <row r="3389" spans="3:14" ht="15" customHeight="1">
      <c r="C3389" s="1"/>
      <c r="D3389" s="51"/>
      <c r="E3389" s="43"/>
      <c r="F3389" s="33"/>
      <c r="G3389" s="1"/>
      <c r="H3389" s="1"/>
      <c r="I3389" s="1"/>
      <c r="J3389" s="1"/>
      <c r="K3389" s="1"/>
      <c r="L3389" s="1"/>
      <c r="M3389" s="1"/>
      <c r="N3389" s="33"/>
    </row>
    <row r="3390" spans="3:14" ht="15" customHeight="1">
      <c r="C3390" s="1"/>
      <c r="D3390" s="51"/>
      <c r="E3390" s="43"/>
      <c r="F3390" s="33"/>
      <c r="G3390" s="1"/>
      <c r="H3390" s="1"/>
      <c r="I3390" s="1"/>
      <c r="J3390" s="1"/>
      <c r="K3390" s="1"/>
      <c r="L3390" s="1"/>
      <c r="M3390" s="1"/>
      <c r="N3390" s="33"/>
    </row>
    <row r="3391" spans="3:14" ht="15" customHeight="1">
      <c r="C3391" s="1"/>
      <c r="D3391" s="51"/>
      <c r="E3391" s="43"/>
      <c r="F3391" s="33"/>
      <c r="G3391" s="1"/>
      <c r="H3391" s="1"/>
      <c r="I3391" s="1"/>
      <c r="J3391" s="1"/>
      <c r="K3391" s="1"/>
      <c r="L3391" s="1"/>
      <c r="M3391" s="1"/>
      <c r="N3391" s="33"/>
    </row>
    <row r="3392" spans="3:14" ht="15" customHeight="1">
      <c r="C3392" s="1"/>
      <c r="D3392" s="51"/>
      <c r="E3392" s="43"/>
      <c r="F3392" s="33"/>
      <c r="G3392" s="1"/>
      <c r="H3392" s="1"/>
      <c r="I3392" s="1"/>
      <c r="J3392" s="1"/>
      <c r="K3392" s="1"/>
      <c r="L3392" s="1"/>
      <c r="M3392" s="1"/>
      <c r="N3392" s="33"/>
    </row>
    <row r="3393" spans="3:14" ht="15" customHeight="1">
      <c r="C3393" s="1"/>
      <c r="D3393" s="51"/>
      <c r="E3393" s="43"/>
      <c r="F3393" s="33"/>
      <c r="G3393" s="1"/>
      <c r="H3393" s="1"/>
      <c r="I3393" s="1"/>
      <c r="J3393" s="1"/>
      <c r="K3393" s="1"/>
      <c r="L3393" s="1"/>
      <c r="M3393" s="1"/>
      <c r="N3393" s="33"/>
    </row>
    <row r="3394" spans="3:14" ht="15" customHeight="1">
      <c r="C3394" s="1"/>
      <c r="D3394" s="51"/>
      <c r="E3394" s="43"/>
      <c r="F3394" s="33"/>
      <c r="G3394" s="1"/>
      <c r="H3394" s="1"/>
      <c r="I3394" s="1"/>
      <c r="J3394" s="1"/>
      <c r="K3394" s="1"/>
      <c r="L3394" s="1"/>
      <c r="M3394" s="1"/>
      <c r="N3394" s="33"/>
    </row>
    <row r="3395" spans="3:14" ht="15" customHeight="1">
      <c r="C3395" s="1"/>
      <c r="D3395" s="51"/>
      <c r="E3395" s="43"/>
      <c r="F3395" s="33"/>
      <c r="G3395" s="1"/>
      <c r="H3395" s="1"/>
      <c r="I3395" s="1"/>
      <c r="J3395" s="1"/>
      <c r="K3395" s="1"/>
      <c r="L3395" s="1"/>
      <c r="M3395" s="1"/>
      <c r="N3395" s="33"/>
    </row>
    <row r="3396" spans="3:14" ht="15" customHeight="1">
      <c r="C3396" s="1"/>
      <c r="D3396" s="51"/>
      <c r="E3396" s="43"/>
      <c r="F3396" s="33"/>
      <c r="G3396" s="1"/>
      <c r="H3396" s="1"/>
      <c r="I3396" s="1"/>
      <c r="J3396" s="1"/>
      <c r="K3396" s="1"/>
      <c r="L3396" s="1"/>
      <c r="M3396" s="1"/>
      <c r="N3396" s="33"/>
    </row>
    <row r="3397" spans="3:14" ht="15" customHeight="1">
      <c r="C3397" s="1"/>
      <c r="D3397" s="51"/>
      <c r="E3397" s="43"/>
      <c r="F3397" s="33"/>
      <c r="G3397" s="1"/>
      <c r="H3397" s="1"/>
      <c r="I3397" s="1"/>
      <c r="J3397" s="1"/>
      <c r="K3397" s="1"/>
      <c r="L3397" s="1"/>
      <c r="M3397" s="1"/>
      <c r="N3397" s="33"/>
    </row>
    <row r="3398" spans="3:14" ht="15" customHeight="1">
      <c r="C3398" s="1"/>
      <c r="D3398" s="51"/>
      <c r="E3398" s="43"/>
      <c r="F3398" s="33"/>
      <c r="G3398" s="1"/>
      <c r="H3398" s="1"/>
      <c r="I3398" s="1"/>
      <c r="J3398" s="1"/>
      <c r="K3398" s="1"/>
      <c r="L3398" s="1"/>
      <c r="M3398" s="1"/>
      <c r="N3398" s="33"/>
    </row>
    <row r="3399" spans="3:14" ht="15" customHeight="1">
      <c r="C3399" s="1"/>
      <c r="D3399" s="51"/>
      <c r="E3399" s="43"/>
      <c r="F3399" s="33"/>
      <c r="G3399" s="1"/>
      <c r="H3399" s="1"/>
      <c r="I3399" s="1"/>
      <c r="J3399" s="1"/>
      <c r="K3399" s="1"/>
      <c r="L3399" s="1"/>
      <c r="M3399" s="1"/>
      <c r="N3399" s="33"/>
    </row>
    <row r="3400" spans="3:14" ht="15" customHeight="1">
      <c r="C3400" s="1"/>
      <c r="D3400" s="51"/>
      <c r="E3400" s="43"/>
      <c r="F3400" s="33"/>
      <c r="G3400" s="1"/>
      <c r="H3400" s="1"/>
      <c r="I3400" s="1"/>
      <c r="J3400" s="1"/>
      <c r="K3400" s="1"/>
      <c r="L3400" s="1"/>
      <c r="M3400" s="1"/>
      <c r="N3400" s="33"/>
    </row>
    <row r="3401" spans="3:14" ht="15" customHeight="1">
      <c r="C3401" s="1"/>
      <c r="D3401" s="51"/>
      <c r="E3401" s="43"/>
      <c r="F3401" s="33"/>
      <c r="G3401" s="1"/>
      <c r="H3401" s="1"/>
      <c r="I3401" s="1"/>
      <c r="J3401" s="1"/>
      <c r="K3401" s="1"/>
      <c r="L3401" s="1"/>
      <c r="M3401" s="1"/>
      <c r="N3401" s="33"/>
    </row>
    <row r="3402" spans="3:14" ht="15" customHeight="1">
      <c r="C3402" s="1"/>
      <c r="D3402" s="51"/>
      <c r="E3402" s="43"/>
      <c r="F3402" s="33"/>
      <c r="G3402" s="1"/>
      <c r="H3402" s="1"/>
      <c r="I3402" s="1"/>
      <c r="J3402" s="1"/>
      <c r="K3402" s="1"/>
      <c r="L3402" s="1"/>
      <c r="M3402" s="1"/>
      <c r="N3402" s="33"/>
    </row>
    <row r="3403" spans="3:14" ht="15" customHeight="1">
      <c r="C3403" s="1"/>
      <c r="D3403" s="51"/>
      <c r="E3403" s="43"/>
      <c r="F3403" s="33"/>
      <c r="G3403" s="1"/>
      <c r="H3403" s="1"/>
      <c r="I3403" s="1"/>
      <c r="J3403" s="1"/>
      <c r="K3403" s="1"/>
      <c r="L3403" s="1"/>
      <c r="M3403" s="1"/>
      <c r="N3403" s="33"/>
    </row>
    <row r="3404" spans="3:14" ht="15" customHeight="1">
      <c r="C3404" s="1"/>
      <c r="D3404" s="51"/>
      <c r="E3404" s="43"/>
      <c r="F3404" s="33"/>
      <c r="G3404" s="1"/>
      <c r="H3404" s="1"/>
      <c r="I3404" s="1"/>
      <c r="J3404" s="1"/>
      <c r="K3404" s="1"/>
      <c r="L3404" s="1"/>
      <c r="M3404" s="1"/>
      <c r="N3404" s="33"/>
    </row>
    <row r="3405" spans="3:14" ht="15" customHeight="1">
      <c r="C3405" s="1"/>
      <c r="D3405" s="51"/>
      <c r="E3405" s="43"/>
      <c r="F3405" s="33"/>
      <c r="G3405" s="1"/>
      <c r="H3405" s="1"/>
      <c r="I3405" s="1"/>
      <c r="J3405" s="1"/>
      <c r="K3405" s="1"/>
      <c r="L3405" s="1"/>
      <c r="M3405" s="1"/>
      <c r="N3405" s="33"/>
    </row>
    <row r="3406" spans="3:14" ht="15" customHeight="1">
      <c r="C3406" s="1"/>
      <c r="D3406" s="51"/>
      <c r="E3406" s="43"/>
      <c r="F3406" s="33"/>
      <c r="G3406" s="1"/>
      <c r="H3406" s="1"/>
      <c r="I3406" s="1"/>
      <c r="J3406" s="1"/>
      <c r="K3406" s="1"/>
      <c r="L3406" s="1"/>
      <c r="M3406" s="1"/>
      <c r="N3406" s="33"/>
    </row>
    <row r="3407" spans="3:14" ht="15" customHeight="1">
      <c r="C3407" s="1"/>
      <c r="D3407" s="51"/>
      <c r="E3407" s="43"/>
      <c r="F3407" s="33"/>
      <c r="G3407" s="1"/>
      <c r="H3407" s="1"/>
      <c r="I3407" s="1"/>
      <c r="J3407" s="1"/>
      <c r="K3407" s="1"/>
      <c r="L3407" s="1"/>
      <c r="M3407" s="1"/>
      <c r="N3407" s="33"/>
    </row>
    <row r="3408" spans="3:14" ht="15" customHeight="1">
      <c r="C3408" s="1"/>
      <c r="D3408" s="51"/>
      <c r="E3408" s="43"/>
      <c r="F3408" s="33"/>
      <c r="G3408" s="1"/>
      <c r="H3408" s="1"/>
      <c r="I3408" s="1"/>
      <c r="J3408" s="1"/>
      <c r="K3408" s="1"/>
      <c r="L3408" s="1"/>
      <c r="M3408" s="1"/>
      <c r="N3408" s="33"/>
    </row>
    <row r="3409" spans="3:14" ht="15" customHeight="1">
      <c r="C3409" s="1"/>
      <c r="D3409" s="51"/>
      <c r="E3409" s="43"/>
      <c r="F3409" s="33"/>
      <c r="G3409" s="1"/>
      <c r="H3409" s="1"/>
      <c r="I3409" s="1"/>
      <c r="J3409" s="1"/>
      <c r="K3409" s="1"/>
      <c r="L3409" s="1"/>
      <c r="M3409" s="1"/>
      <c r="N3409" s="33"/>
    </row>
    <row r="3410" spans="3:14" ht="15" customHeight="1">
      <c r="C3410" s="1"/>
      <c r="D3410" s="51"/>
      <c r="E3410" s="43"/>
      <c r="F3410" s="33"/>
      <c r="G3410" s="1"/>
      <c r="H3410" s="1"/>
      <c r="I3410" s="1"/>
      <c r="J3410" s="1"/>
      <c r="K3410" s="1"/>
      <c r="L3410" s="1"/>
      <c r="M3410" s="1"/>
      <c r="N3410" s="33"/>
    </row>
    <row r="3411" spans="3:14" ht="15" customHeight="1">
      <c r="C3411" s="1"/>
      <c r="D3411" s="51"/>
      <c r="E3411" s="43"/>
      <c r="F3411" s="33"/>
      <c r="G3411" s="1"/>
      <c r="H3411" s="1"/>
      <c r="I3411" s="1"/>
      <c r="J3411" s="1"/>
      <c r="K3411" s="1"/>
      <c r="L3411" s="1"/>
      <c r="M3411" s="1"/>
      <c r="N3411" s="33"/>
    </row>
    <row r="3412" spans="3:14" ht="15" customHeight="1">
      <c r="C3412" s="1"/>
      <c r="D3412" s="51"/>
      <c r="E3412" s="43"/>
      <c r="F3412" s="33"/>
      <c r="G3412" s="1"/>
      <c r="H3412" s="1"/>
      <c r="I3412" s="1"/>
      <c r="J3412" s="1"/>
      <c r="K3412" s="1"/>
      <c r="L3412" s="1"/>
      <c r="M3412" s="1"/>
      <c r="N3412" s="33"/>
    </row>
    <row r="3413" spans="3:14" ht="15" customHeight="1">
      <c r="C3413" s="1"/>
      <c r="D3413" s="51"/>
      <c r="E3413" s="43"/>
      <c r="F3413" s="33"/>
      <c r="G3413" s="1"/>
      <c r="H3413" s="1"/>
      <c r="I3413" s="1"/>
      <c r="J3413" s="1"/>
      <c r="K3413" s="1"/>
      <c r="L3413" s="1"/>
      <c r="M3413" s="1"/>
      <c r="N3413" s="33"/>
    </row>
    <row r="3414" spans="3:14" ht="15" customHeight="1">
      <c r="C3414" s="1"/>
      <c r="D3414" s="51"/>
      <c r="E3414" s="43"/>
      <c r="F3414" s="33"/>
      <c r="G3414" s="1"/>
      <c r="H3414" s="1"/>
      <c r="I3414" s="1"/>
      <c r="J3414" s="1"/>
      <c r="K3414" s="1"/>
      <c r="L3414" s="1"/>
      <c r="M3414" s="1"/>
      <c r="N3414" s="33"/>
    </row>
    <row r="3415" spans="3:14" ht="15" customHeight="1">
      <c r="C3415" s="1"/>
      <c r="D3415" s="51"/>
      <c r="E3415" s="43"/>
      <c r="F3415" s="33"/>
      <c r="G3415" s="1"/>
      <c r="H3415" s="1"/>
      <c r="I3415" s="1"/>
      <c r="J3415" s="1"/>
      <c r="K3415" s="1"/>
      <c r="L3415" s="1"/>
      <c r="M3415" s="1"/>
      <c r="N3415" s="33"/>
    </row>
    <row r="3416" spans="3:14" ht="15" customHeight="1">
      <c r="C3416" s="1"/>
      <c r="D3416" s="51"/>
      <c r="E3416" s="43"/>
      <c r="F3416" s="33"/>
      <c r="G3416" s="1"/>
      <c r="H3416" s="1"/>
      <c r="I3416" s="1"/>
      <c r="J3416" s="1"/>
      <c r="K3416" s="1"/>
      <c r="L3416" s="1"/>
      <c r="M3416" s="1"/>
      <c r="N3416" s="33"/>
    </row>
    <row r="3417" spans="3:14" ht="15" customHeight="1">
      <c r="C3417" s="1"/>
      <c r="D3417" s="51"/>
      <c r="E3417" s="43"/>
      <c r="F3417" s="33"/>
      <c r="G3417" s="1"/>
      <c r="H3417" s="1"/>
      <c r="I3417" s="1"/>
      <c r="J3417" s="1"/>
      <c r="K3417" s="1"/>
      <c r="L3417" s="1"/>
      <c r="M3417" s="1"/>
      <c r="N3417" s="33"/>
    </row>
    <row r="3418" spans="3:14" ht="15" customHeight="1">
      <c r="C3418" s="1"/>
      <c r="D3418" s="51"/>
      <c r="E3418" s="43"/>
      <c r="F3418" s="33"/>
      <c r="G3418" s="1"/>
      <c r="H3418" s="1"/>
      <c r="I3418" s="1"/>
      <c r="J3418" s="1"/>
      <c r="K3418" s="1"/>
      <c r="L3418" s="1"/>
      <c r="M3418" s="1"/>
      <c r="N3418" s="33"/>
    </row>
    <row r="3419" spans="3:14" ht="15" customHeight="1">
      <c r="C3419" s="1"/>
      <c r="D3419" s="51"/>
      <c r="E3419" s="43"/>
      <c r="F3419" s="33"/>
      <c r="G3419" s="1"/>
      <c r="H3419" s="1"/>
      <c r="I3419" s="1"/>
      <c r="J3419" s="1"/>
      <c r="K3419" s="1"/>
      <c r="L3419" s="1"/>
      <c r="M3419" s="1"/>
      <c r="N3419" s="33"/>
    </row>
    <row r="3420" spans="3:14" ht="15" customHeight="1">
      <c r="C3420" s="1"/>
      <c r="D3420" s="51"/>
      <c r="E3420" s="43"/>
      <c r="F3420" s="33"/>
      <c r="G3420" s="1"/>
      <c r="H3420" s="1"/>
      <c r="I3420" s="1"/>
      <c r="J3420" s="1"/>
      <c r="K3420" s="1"/>
      <c r="L3420" s="1"/>
      <c r="M3420" s="1"/>
      <c r="N3420" s="33"/>
    </row>
    <row r="3421" spans="3:14" ht="15" customHeight="1">
      <c r="C3421" s="1"/>
      <c r="D3421" s="51"/>
      <c r="E3421" s="43"/>
      <c r="F3421" s="33"/>
      <c r="G3421" s="1"/>
      <c r="H3421" s="1"/>
      <c r="I3421" s="1"/>
      <c r="J3421" s="1"/>
      <c r="K3421" s="1"/>
      <c r="L3421" s="1"/>
      <c r="M3421" s="1"/>
      <c r="N3421" s="33"/>
    </row>
    <row r="3422" spans="3:14" ht="15" customHeight="1">
      <c r="C3422" s="1"/>
      <c r="D3422" s="51"/>
      <c r="E3422" s="43"/>
      <c r="F3422" s="33"/>
      <c r="G3422" s="1"/>
      <c r="H3422" s="1"/>
      <c r="I3422" s="1"/>
      <c r="J3422" s="1"/>
      <c r="K3422" s="1"/>
      <c r="L3422" s="1"/>
      <c r="M3422" s="1"/>
      <c r="N3422" s="33"/>
    </row>
    <row r="3423" spans="3:14" ht="15" customHeight="1">
      <c r="C3423" s="1"/>
      <c r="D3423" s="51"/>
      <c r="E3423" s="43"/>
      <c r="F3423" s="33"/>
      <c r="G3423" s="1"/>
      <c r="H3423" s="1"/>
      <c r="I3423" s="1"/>
      <c r="J3423" s="1"/>
      <c r="K3423" s="1"/>
      <c r="L3423" s="1"/>
      <c r="M3423" s="1"/>
      <c r="N3423" s="33"/>
    </row>
    <row r="3424" spans="3:14" ht="15" customHeight="1">
      <c r="C3424" s="1"/>
      <c r="D3424" s="51"/>
      <c r="E3424" s="43"/>
      <c r="F3424" s="33"/>
      <c r="G3424" s="1"/>
      <c r="H3424" s="1"/>
      <c r="I3424" s="1"/>
      <c r="J3424" s="1"/>
      <c r="K3424" s="1"/>
      <c r="L3424" s="1"/>
      <c r="M3424" s="1"/>
      <c r="N3424" s="33"/>
    </row>
    <row r="3425" spans="3:14" ht="15" customHeight="1">
      <c r="C3425" s="1"/>
      <c r="D3425" s="51"/>
      <c r="E3425" s="43"/>
      <c r="F3425" s="33"/>
      <c r="G3425" s="1"/>
      <c r="H3425" s="1"/>
      <c r="I3425" s="1"/>
      <c r="J3425" s="1"/>
      <c r="K3425" s="1"/>
      <c r="L3425" s="1"/>
      <c r="M3425" s="1"/>
      <c r="N3425" s="33"/>
    </row>
    <row r="3426" spans="3:14" ht="15" customHeight="1">
      <c r="C3426" s="1"/>
      <c r="D3426" s="51"/>
      <c r="E3426" s="43"/>
      <c r="F3426" s="33"/>
      <c r="G3426" s="1"/>
      <c r="H3426" s="1"/>
      <c r="I3426" s="1"/>
      <c r="J3426" s="1"/>
      <c r="K3426" s="1"/>
      <c r="L3426" s="1"/>
      <c r="M3426" s="1"/>
      <c r="N3426" s="33"/>
    </row>
    <row r="3427" spans="3:14" ht="15" customHeight="1">
      <c r="C3427" s="1"/>
      <c r="D3427" s="51"/>
      <c r="E3427" s="43"/>
      <c r="F3427" s="33"/>
      <c r="G3427" s="1"/>
      <c r="H3427" s="1"/>
      <c r="I3427" s="1"/>
      <c r="J3427" s="1"/>
      <c r="K3427" s="1"/>
      <c r="L3427" s="1"/>
      <c r="M3427" s="1"/>
      <c r="N3427" s="33"/>
    </row>
    <row r="3428" spans="3:14" ht="15" customHeight="1">
      <c r="C3428" s="1"/>
      <c r="D3428" s="51"/>
      <c r="E3428" s="43"/>
      <c r="F3428" s="33"/>
      <c r="G3428" s="1"/>
      <c r="H3428" s="1"/>
      <c r="I3428" s="1"/>
      <c r="J3428" s="1"/>
      <c r="K3428" s="1"/>
      <c r="L3428" s="1"/>
      <c r="M3428" s="1"/>
      <c r="N3428" s="33"/>
    </row>
    <row r="3429" spans="3:14" ht="15" customHeight="1">
      <c r="C3429" s="1"/>
      <c r="D3429" s="51"/>
      <c r="E3429" s="43"/>
      <c r="F3429" s="33"/>
      <c r="G3429" s="1"/>
      <c r="H3429" s="1"/>
      <c r="I3429" s="1"/>
      <c r="J3429" s="1"/>
      <c r="K3429" s="1"/>
      <c r="L3429" s="1"/>
      <c r="M3429" s="1"/>
      <c r="N3429" s="33"/>
    </row>
    <row r="3430" spans="3:14" ht="15" customHeight="1">
      <c r="C3430" s="1"/>
      <c r="D3430" s="51"/>
      <c r="E3430" s="43"/>
      <c r="F3430" s="33"/>
      <c r="G3430" s="1"/>
      <c r="H3430" s="1"/>
      <c r="I3430" s="1"/>
      <c r="J3430" s="1"/>
      <c r="K3430" s="1"/>
      <c r="L3430" s="1"/>
      <c r="M3430" s="1"/>
      <c r="N3430" s="33"/>
    </row>
    <row r="3431" spans="3:14" ht="15" customHeight="1">
      <c r="C3431" s="1"/>
      <c r="D3431" s="51"/>
      <c r="E3431" s="43"/>
      <c r="F3431" s="33"/>
      <c r="G3431" s="1"/>
      <c r="H3431" s="1"/>
      <c r="I3431" s="1"/>
      <c r="J3431" s="1"/>
      <c r="K3431" s="1"/>
      <c r="L3431" s="1"/>
      <c r="M3431" s="1"/>
      <c r="N3431" s="33"/>
    </row>
    <row r="3432" spans="3:14" ht="15" customHeight="1">
      <c r="C3432" s="1"/>
      <c r="D3432" s="51"/>
      <c r="E3432" s="43"/>
      <c r="F3432" s="33"/>
      <c r="G3432" s="1"/>
      <c r="H3432" s="1"/>
      <c r="I3432" s="1"/>
      <c r="J3432" s="1"/>
      <c r="K3432" s="1"/>
      <c r="L3432" s="1"/>
      <c r="M3432" s="1"/>
      <c r="N3432" s="33"/>
    </row>
    <row r="3433" spans="3:14" ht="15" customHeight="1">
      <c r="C3433" s="1"/>
      <c r="D3433" s="51"/>
      <c r="E3433" s="43"/>
      <c r="F3433" s="33"/>
      <c r="G3433" s="1"/>
      <c r="H3433" s="1"/>
      <c r="I3433" s="1"/>
      <c r="J3433" s="1"/>
      <c r="K3433" s="1"/>
      <c r="L3433" s="1"/>
      <c r="M3433" s="1"/>
      <c r="N3433" s="33"/>
    </row>
    <row r="3434" spans="3:14" ht="15" customHeight="1">
      <c r="C3434" s="1"/>
      <c r="D3434" s="51"/>
      <c r="E3434" s="43"/>
      <c r="F3434" s="33"/>
      <c r="G3434" s="1"/>
      <c r="H3434" s="1"/>
      <c r="I3434" s="1"/>
      <c r="J3434" s="1"/>
      <c r="K3434" s="1"/>
      <c r="L3434" s="1"/>
      <c r="M3434" s="1"/>
      <c r="N3434" s="33"/>
    </row>
    <row r="3435" spans="3:14" ht="15" customHeight="1">
      <c r="C3435" s="1"/>
      <c r="D3435" s="51"/>
      <c r="E3435" s="43"/>
      <c r="F3435" s="33"/>
      <c r="G3435" s="1"/>
      <c r="H3435" s="1"/>
      <c r="I3435" s="1"/>
      <c r="J3435" s="1"/>
      <c r="K3435" s="1"/>
      <c r="L3435" s="1"/>
      <c r="M3435" s="1"/>
      <c r="N3435" s="33"/>
    </row>
    <row r="3436" spans="3:14" ht="15" customHeight="1">
      <c r="C3436" s="1"/>
      <c r="D3436" s="51"/>
      <c r="E3436" s="43"/>
      <c r="F3436" s="33"/>
      <c r="G3436" s="1"/>
      <c r="H3436" s="1"/>
      <c r="I3436" s="1"/>
      <c r="J3436" s="1"/>
      <c r="K3436" s="1"/>
      <c r="L3436" s="1"/>
      <c r="M3436" s="1"/>
      <c r="N3436" s="33"/>
    </row>
    <row r="3437" spans="3:14" ht="15" customHeight="1">
      <c r="C3437" s="1"/>
      <c r="D3437" s="51"/>
      <c r="E3437" s="43"/>
      <c r="F3437" s="33"/>
      <c r="G3437" s="1"/>
      <c r="H3437" s="1"/>
      <c r="I3437" s="1"/>
      <c r="J3437" s="1"/>
      <c r="K3437" s="1"/>
      <c r="L3437" s="1"/>
      <c r="M3437" s="1"/>
      <c r="N3437" s="33"/>
    </row>
    <row r="3438" spans="3:14" ht="15" customHeight="1">
      <c r="C3438" s="1"/>
      <c r="D3438" s="51"/>
      <c r="E3438" s="43"/>
      <c r="F3438" s="33"/>
      <c r="G3438" s="1"/>
      <c r="H3438" s="1"/>
      <c r="I3438" s="1"/>
      <c r="J3438" s="1"/>
      <c r="K3438" s="1"/>
      <c r="L3438" s="1"/>
      <c r="M3438" s="1"/>
      <c r="N3438" s="33"/>
    </row>
    <row r="3439" spans="3:14" ht="15" customHeight="1">
      <c r="C3439" s="1"/>
      <c r="D3439" s="51"/>
      <c r="E3439" s="43"/>
      <c r="F3439" s="33"/>
      <c r="G3439" s="1"/>
      <c r="H3439" s="1"/>
      <c r="I3439" s="1"/>
      <c r="J3439" s="1"/>
      <c r="K3439" s="1"/>
      <c r="L3439" s="1"/>
      <c r="M3439" s="1"/>
      <c r="N3439" s="33"/>
    </row>
    <row r="3440" spans="3:14" ht="15" customHeight="1">
      <c r="C3440" s="1"/>
      <c r="D3440" s="51"/>
      <c r="E3440" s="43"/>
      <c r="F3440" s="33"/>
      <c r="G3440" s="1"/>
      <c r="H3440" s="1"/>
      <c r="I3440" s="1"/>
      <c r="J3440" s="1"/>
      <c r="K3440" s="1"/>
      <c r="L3440" s="1"/>
      <c r="M3440" s="1"/>
      <c r="N3440" s="33"/>
    </row>
    <row r="3441" spans="3:14" ht="15" customHeight="1">
      <c r="C3441" s="1"/>
      <c r="D3441" s="51"/>
      <c r="E3441" s="43"/>
      <c r="F3441" s="33"/>
      <c r="G3441" s="1"/>
      <c r="H3441" s="1"/>
      <c r="I3441" s="1"/>
      <c r="J3441" s="1"/>
      <c r="K3441" s="1"/>
      <c r="L3441" s="1"/>
      <c r="M3441" s="1"/>
      <c r="N3441" s="33"/>
    </row>
    <row r="3442" spans="3:14" ht="15" customHeight="1">
      <c r="C3442" s="1"/>
      <c r="D3442" s="51"/>
      <c r="E3442" s="43"/>
      <c r="F3442" s="33"/>
      <c r="G3442" s="1"/>
      <c r="H3442" s="1"/>
      <c r="I3442" s="1"/>
      <c r="J3442" s="1"/>
      <c r="K3442" s="1"/>
      <c r="L3442" s="1"/>
      <c r="M3442" s="1"/>
      <c r="N3442" s="33"/>
    </row>
    <row r="3443" spans="3:14" ht="15" customHeight="1">
      <c r="C3443" s="1"/>
      <c r="D3443" s="51"/>
      <c r="E3443" s="43"/>
      <c r="F3443" s="33"/>
      <c r="G3443" s="1"/>
      <c r="H3443" s="1"/>
      <c r="I3443" s="1"/>
      <c r="J3443" s="1"/>
      <c r="K3443" s="1"/>
      <c r="L3443" s="1"/>
      <c r="M3443" s="1"/>
      <c r="N3443" s="33"/>
    </row>
    <row r="3444" spans="3:14" ht="15" customHeight="1">
      <c r="C3444" s="1"/>
      <c r="D3444" s="51"/>
      <c r="E3444" s="43"/>
      <c r="F3444" s="33"/>
      <c r="G3444" s="1"/>
      <c r="H3444" s="1"/>
      <c r="I3444" s="1"/>
      <c r="J3444" s="1"/>
      <c r="K3444" s="1"/>
      <c r="L3444" s="1"/>
      <c r="M3444" s="1"/>
      <c r="N3444" s="33"/>
    </row>
    <row r="3445" spans="3:14" ht="15" customHeight="1">
      <c r="C3445" s="1"/>
      <c r="D3445" s="51"/>
      <c r="E3445" s="43"/>
      <c r="F3445" s="33"/>
      <c r="G3445" s="1"/>
      <c r="H3445" s="1"/>
      <c r="I3445" s="1"/>
      <c r="J3445" s="1"/>
      <c r="K3445" s="1"/>
      <c r="L3445" s="1"/>
      <c r="M3445" s="1"/>
      <c r="N3445" s="33"/>
    </row>
    <row r="3446" spans="3:14" ht="15" customHeight="1">
      <c r="C3446" s="1"/>
      <c r="D3446" s="51"/>
      <c r="E3446" s="43"/>
      <c r="F3446" s="33"/>
      <c r="G3446" s="1"/>
      <c r="H3446" s="1"/>
      <c r="I3446" s="1"/>
      <c r="J3446" s="1"/>
      <c r="K3446" s="1"/>
      <c r="L3446" s="1"/>
      <c r="M3446" s="1"/>
      <c r="N3446" s="33"/>
    </row>
    <row r="3447" spans="3:14" ht="15" customHeight="1">
      <c r="C3447" s="1"/>
      <c r="D3447" s="51"/>
      <c r="E3447" s="43"/>
      <c r="F3447" s="33"/>
      <c r="G3447" s="1"/>
      <c r="H3447" s="1"/>
      <c r="I3447" s="1"/>
      <c r="J3447" s="1"/>
      <c r="K3447" s="1"/>
      <c r="L3447" s="1"/>
      <c r="M3447" s="1"/>
      <c r="N3447" s="33"/>
    </row>
    <row r="3448" spans="3:14" ht="15" customHeight="1">
      <c r="C3448" s="1"/>
      <c r="D3448" s="51"/>
      <c r="E3448" s="43"/>
      <c r="F3448" s="33"/>
      <c r="G3448" s="1"/>
      <c r="H3448" s="1"/>
      <c r="I3448" s="1"/>
      <c r="J3448" s="1"/>
      <c r="K3448" s="1"/>
      <c r="L3448" s="1"/>
      <c r="M3448" s="1"/>
      <c r="N3448" s="33"/>
    </row>
    <row r="3449" spans="3:14" ht="15" customHeight="1">
      <c r="C3449" s="1"/>
      <c r="D3449" s="51"/>
      <c r="E3449" s="43"/>
      <c r="F3449" s="33"/>
      <c r="G3449" s="1"/>
      <c r="H3449" s="1"/>
      <c r="I3449" s="1"/>
      <c r="J3449" s="1"/>
      <c r="K3449" s="1"/>
      <c r="L3449" s="1"/>
      <c r="M3449" s="1"/>
      <c r="N3449" s="33"/>
    </row>
    <row r="3450" spans="3:14" ht="15" customHeight="1">
      <c r="C3450" s="1"/>
      <c r="D3450" s="51"/>
      <c r="E3450" s="43"/>
      <c r="F3450" s="33"/>
      <c r="G3450" s="1"/>
      <c r="H3450" s="1"/>
      <c r="I3450" s="1"/>
      <c r="J3450" s="1"/>
      <c r="K3450" s="1"/>
      <c r="L3450" s="1"/>
      <c r="M3450" s="1"/>
      <c r="N3450" s="33"/>
    </row>
    <row r="3451" spans="3:14" ht="15" customHeight="1">
      <c r="C3451" s="1"/>
      <c r="D3451" s="51"/>
      <c r="E3451" s="43"/>
      <c r="F3451" s="33"/>
      <c r="G3451" s="1"/>
      <c r="H3451" s="1"/>
      <c r="I3451" s="1"/>
      <c r="J3451" s="1"/>
      <c r="K3451" s="1"/>
      <c r="L3451" s="1"/>
      <c r="M3451" s="1"/>
      <c r="N3451" s="33"/>
    </row>
    <row r="3452" spans="3:14" ht="15" customHeight="1">
      <c r="C3452" s="1"/>
      <c r="D3452" s="51"/>
      <c r="E3452" s="43"/>
      <c r="F3452" s="33"/>
      <c r="G3452" s="1"/>
      <c r="H3452" s="1"/>
      <c r="I3452" s="1"/>
      <c r="J3452" s="1"/>
      <c r="K3452" s="1"/>
      <c r="L3452" s="1"/>
      <c r="M3452" s="1"/>
      <c r="N3452" s="33"/>
    </row>
    <row r="3453" spans="3:14" ht="15" customHeight="1">
      <c r="C3453" s="1"/>
      <c r="D3453" s="51"/>
      <c r="E3453" s="43"/>
      <c r="F3453" s="33"/>
      <c r="G3453" s="1"/>
      <c r="H3453" s="1"/>
      <c r="I3453" s="1"/>
      <c r="J3453" s="1"/>
      <c r="K3453" s="1"/>
      <c r="L3453" s="1"/>
      <c r="M3453" s="1"/>
      <c r="N3453" s="33"/>
    </row>
    <row r="3454" spans="3:14" ht="15" customHeight="1">
      <c r="C3454" s="1"/>
      <c r="D3454" s="51"/>
      <c r="E3454" s="43"/>
      <c r="F3454" s="33"/>
      <c r="G3454" s="1"/>
      <c r="H3454" s="1"/>
      <c r="I3454" s="1"/>
      <c r="J3454" s="1"/>
      <c r="K3454" s="1"/>
      <c r="L3454" s="1"/>
      <c r="M3454" s="1"/>
      <c r="N3454" s="33"/>
    </row>
    <row r="3455" spans="3:14" ht="15" customHeight="1">
      <c r="C3455" s="1"/>
      <c r="D3455" s="51"/>
      <c r="E3455" s="43"/>
      <c r="F3455" s="33"/>
      <c r="G3455" s="1"/>
      <c r="H3455" s="1"/>
      <c r="I3455" s="1"/>
      <c r="J3455" s="1"/>
      <c r="K3455" s="1"/>
      <c r="L3455" s="1"/>
      <c r="M3455" s="1"/>
      <c r="N3455" s="33"/>
    </row>
    <row r="3456" spans="3:14" ht="15" customHeight="1">
      <c r="C3456" s="1"/>
      <c r="D3456" s="51"/>
      <c r="E3456" s="43"/>
      <c r="F3456" s="33"/>
      <c r="G3456" s="1"/>
      <c r="H3456" s="1"/>
      <c r="I3456" s="1"/>
      <c r="J3456" s="1"/>
      <c r="K3456" s="1"/>
      <c r="L3456" s="1"/>
      <c r="M3456" s="1"/>
      <c r="N3456" s="33"/>
    </row>
    <row r="3457" spans="3:14" ht="15" customHeight="1">
      <c r="C3457" s="1"/>
      <c r="D3457" s="51"/>
      <c r="E3457" s="43"/>
      <c r="F3457" s="33"/>
      <c r="G3457" s="1"/>
      <c r="H3457" s="1"/>
      <c r="I3457" s="1"/>
      <c r="J3457" s="1"/>
      <c r="K3457" s="1"/>
      <c r="L3457" s="1"/>
      <c r="M3457" s="1"/>
      <c r="N3457" s="33"/>
    </row>
    <row r="3458" spans="3:14" ht="15" customHeight="1">
      <c r="C3458" s="1"/>
      <c r="D3458" s="51"/>
      <c r="E3458" s="43"/>
      <c r="F3458" s="33"/>
      <c r="G3458" s="1"/>
      <c r="H3458" s="1"/>
      <c r="I3458" s="1"/>
      <c r="J3458" s="1"/>
      <c r="K3458" s="1"/>
      <c r="L3458" s="1"/>
      <c r="M3458" s="1"/>
      <c r="N3458" s="33"/>
    </row>
    <row r="3459" spans="3:14" ht="15" customHeight="1">
      <c r="C3459" s="1"/>
      <c r="D3459" s="51"/>
      <c r="E3459" s="43"/>
      <c r="F3459" s="33"/>
      <c r="G3459" s="1"/>
      <c r="H3459" s="1"/>
      <c r="I3459" s="1"/>
      <c r="J3459" s="1"/>
      <c r="K3459" s="1"/>
      <c r="L3459" s="1"/>
      <c r="M3459" s="1"/>
      <c r="N3459" s="33"/>
    </row>
    <row r="3460" spans="3:14" ht="15" customHeight="1">
      <c r="C3460" s="1"/>
      <c r="D3460" s="51"/>
      <c r="E3460" s="43"/>
      <c r="F3460" s="33"/>
      <c r="G3460" s="1"/>
      <c r="H3460" s="1"/>
      <c r="I3460" s="1"/>
      <c r="J3460" s="1"/>
      <c r="K3460" s="1"/>
      <c r="L3460" s="1"/>
      <c r="M3460" s="1"/>
      <c r="N3460" s="33"/>
    </row>
    <row r="3461" spans="3:14" ht="15" customHeight="1">
      <c r="C3461" s="1"/>
      <c r="D3461" s="51"/>
      <c r="E3461" s="43"/>
      <c r="F3461" s="33"/>
      <c r="G3461" s="1"/>
      <c r="H3461" s="1"/>
      <c r="I3461" s="1"/>
      <c r="J3461" s="1"/>
      <c r="K3461" s="1"/>
      <c r="L3461" s="1"/>
      <c r="M3461" s="1"/>
      <c r="N3461" s="33"/>
    </row>
    <row r="3462" spans="3:14" ht="15" customHeight="1">
      <c r="C3462" s="1"/>
      <c r="D3462" s="51"/>
      <c r="E3462" s="43"/>
      <c r="F3462" s="33"/>
      <c r="G3462" s="1"/>
      <c r="H3462" s="1"/>
      <c r="I3462" s="1"/>
      <c r="J3462" s="1"/>
      <c r="K3462" s="1"/>
      <c r="L3462" s="1"/>
      <c r="M3462" s="1"/>
      <c r="N3462" s="33"/>
    </row>
    <row r="3463" spans="3:14" ht="15" customHeight="1">
      <c r="C3463" s="1"/>
      <c r="D3463" s="51"/>
      <c r="E3463" s="43"/>
      <c r="F3463" s="33"/>
      <c r="G3463" s="1"/>
      <c r="H3463" s="1"/>
      <c r="I3463" s="1"/>
      <c r="J3463" s="1"/>
      <c r="K3463" s="1"/>
      <c r="L3463" s="1"/>
      <c r="M3463" s="1"/>
      <c r="N3463" s="33"/>
    </row>
    <row r="3464" spans="3:14" ht="15" customHeight="1">
      <c r="C3464" s="1"/>
      <c r="D3464" s="51"/>
      <c r="E3464" s="43"/>
      <c r="F3464" s="33"/>
      <c r="G3464" s="1"/>
      <c r="H3464" s="1"/>
      <c r="I3464" s="1"/>
      <c r="J3464" s="1"/>
      <c r="K3464" s="1"/>
      <c r="L3464" s="1"/>
      <c r="M3464" s="1"/>
      <c r="N3464" s="33"/>
    </row>
    <row r="3465" spans="3:14" ht="15" customHeight="1">
      <c r="C3465" s="1"/>
      <c r="D3465" s="51"/>
      <c r="E3465" s="43"/>
      <c r="F3465" s="33"/>
      <c r="G3465" s="1"/>
      <c r="H3465" s="1"/>
      <c r="I3465" s="1"/>
      <c r="J3465" s="1"/>
      <c r="K3465" s="1"/>
      <c r="L3465" s="1"/>
      <c r="M3465" s="1"/>
      <c r="N3465" s="33"/>
    </row>
    <row r="3466" spans="3:14" ht="15" customHeight="1">
      <c r="C3466" s="1"/>
      <c r="D3466" s="51"/>
      <c r="E3466" s="43"/>
      <c r="F3466" s="33"/>
      <c r="G3466" s="1"/>
      <c r="H3466" s="1"/>
      <c r="I3466" s="1"/>
      <c r="J3466" s="1"/>
      <c r="K3466" s="1"/>
      <c r="L3466" s="1"/>
      <c r="M3466" s="1"/>
      <c r="N3466" s="33"/>
    </row>
    <row r="3467" spans="3:14" ht="15" customHeight="1">
      <c r="C3467" s="1"/>
      <c r="D3467" s="51"/>
      <c r="E3467" s="43"/>
      <c r="F3467" s="33"/>
      <c r="G3467" s="1"/>
      <c r="H3467" s="1"/>
      <c r="I3467" s="1"/>
      <c r="J3467" s="1"/>
      <c r="K3467" s="1"/>
      <c r="L3467" s="1"/>
      <c r="M3467" s="1"/>
      <c r="N3467" s="33"/>
    </row>
    <row r="3468" spans="3:14" ht="15" customHeight="1">
      <c r="C3468" s="1"/>
      <c r="D3468" s="51"/>
      <c r="E3468" s="43"/>
      <c r="F3468" s="33"/>
      <c r="G3468" s="1"/>
      <c r="H3468" s="1"/>
      <c r="I3468" s="1"/>
      <c r="J3468" s="1"/>
      <c r="K3468" s="1"/>
      <c r="L3468" s="1"/>
      <c r="M3468" s="1"/>
      <c r="N3468" s="33"/>
    </row>
    <row r="3469" spans="3:14" ht="15" customHeight="1">
      <c r="C3469" s="1"/>
      <c r="D3469" s="51"/>
      <c r="E3469" s="43"/>
      <c r="F3469" s="33"/>
      <c r="G3469" s="1"/>
      <c r="H3469" s="1"/>
      <c r="I3469" s="1"/>
      <c r="J3469" s="1"/>
      <c r="K3469" s="1"/>
      <c r="L3469" s="1"/>
      <c r="M3469" s="1"/>
      <c r="N3469" s="33"/>
    </row>
    <row r="3470" spans="3:14" ht="15" customHeight="1">
      <c r="C3470" s="1"/>
      <c r="D3470" s="51"/>
      <c r="E3470" s="43"/>
      <c r="F3470" s="33"/>
      <c r="G3470" s="1"/>
      <c r="H3470" s="1"/>
      <c r="I3470" s="1"/>
      <c r="J3470" s="1"/>
      <c r="K3470" s="1"/>
      <c r="L3470" s="1"/>
      <c r="M3470" s="1"/>
      <c r="N3470" s="33"/>
    </row>
    <row r="3471" spans="3:14" ht="15" customHeight="1">
      <c r="C3471" s="1"/>
      <c r="D3471" s="51"/>
      <c r="E3471" s="43"/>
      <c r="F3471" s="33"/>
      <c r="G3471" s="1"/>
      <c r="H3471" s="1"/>
      <c r="I3471" s="1"/>
      <c r="J3471" s="1"/>
      <c r="K3471" s="1"/>
      <c r="L3471" s="1"/>
      <c r="M3471" s="1"/>
      <c r="N3471" s="33"/>
    </row>
    <row r="3472" spans="3:14" ht="15" customHeight="1">
      <c r="C3472" s="1"/>
      <c r="D3472" s="51"/>
      <c r="E3472" s="43"/>
      <c r="F3472" s="33"/>
      <c r="G3472" s="1"/>
      <c r="H3472" s="1"/>
      <c r="I3472" s="1"/>
      <c r="J3472" s="1"/>
      <c r="K3472" s="1"/>
      <c r="L3472" s="1"/>
      <c r="M3472" s="1"/>
      <c r="N3472" s="33"/>
    </row>
    <row r="3473" spans="3:14" ht="15" customHeight="1">
      <c r="C3473" s="1"/>
      <c r="D3473" s="51"/>
      <c r="E3473" s="43"/>
      <c r="F3473" s="33"/>
      <c r="G3473" s="1"/>
      <c r="H3473" s="1"/>
      <c r="I3473" s="1"/>
      <c r="J3473" s="1"/>
      <c r="K3473" s="1"/>
      <c r="L3473" s="1"/>
      <c r="M3473" s="1"/>
      <c r="N3473" s="33"/>
    </row>
    <row r="3474" spans="3:14" ht="15" customHeight="1">
      <c r="C3474" s="1"/>
      <c r="D3474" s="51"/>
      <c r="E3474" s="43"/>
      <c r="F3474" s="33"/>
      <c r="G3474" s="1"/>
      <c r="H3474" s="1"/>
      <c r="I3474" s="1"/>
      <c r="J3474" s="1"/>
      <c r="K3474" s="1"/>
      <c r="L3474" s="1"/>
      <c r="M3474" s="1"/>
      <c r="N3474" s="33"/>
    </row>
    <row r="3475" spans="3:14" ht="15" customHeight="1">
      <c r="C3475" s="1"/>
      <c r="D3475" s="51"/>
      <c r="E3475" s="43"/>
      <c r="F3475" s="33"/>
      <c r="G3475" s="1"/>
      <c r="H3475" s="1"/>
      <c r="I3475" s="1"/>
      <c r="J3475" s="1"/>
      <c r="K3475" s="1"/>
      <c r="L3475" s="1"/>
      <c r="M3475" s="1"/>
      <c r="N3475" s="33"/>
    </row>
    <row r="3476" spans="3:14" ht="15" customHeight="1">
      <c r="C3476" s="1"/>
      <c r="D3476" s="51"/>
      <c r="E3476" s="43"/>
      <c r="F3476" s="33"/>
      <c r="G3476" s="1"/>
      <c r="H3476" s="1"/>
      <c r="I3476" s="1"/>
      <c r="J3476" s="1"/>
      <c r="K3476" s="1"/>
      <c r="L3476" s="1"/>
      <c r="M3476" s="1"/>
      <c r="N3476" s="33"/>
    </row>
    <row r="3477" spans="3:14" ht="15" customHeight="1">
      <c r="C3477" s="1"/>
      <c r="D3477" s="51"/>
      <c r="E3477" s="43"/>
      <c r="F3477" s="33"/>
      <c r="G3477" s="1"/>
      <c r="H3477" s="1"/>
      <c r="I3477" s="1"/>
      <c r="J3477" s="1"/>
      <c r="K3477" s="1"/>
      <c r="L3477" s="1"/>
      <c r="M3477" s="1"/>
      <c r="N3477" s="33"/>
    </row>
    <row r="3478" spans="3:14" ht="15" customHeight="1">
      <c r="C3478" s="1"/>
      <c r="D3478" s="51"/>
      <c r="E3478" s="43"/>
      <c r="F3478" s="33"/>
      <c r="G3478" s="1"/>
      <c r="H3478" s="1"/>
      <c r="I3478" s="1"/>
      <c r="J3478" s="1"/>
      <c r="K3478" s="1"/>
      <c r="L3478" s="1"/>
      <c r="M3478" s="1"/>
      <c r="N3478" s="33"/>
    </row>
    <row r="3479" spans="3:14" ht="15" customHeight="1">
      <c r="C3479" s="1"/>
      <c r="D3479" s="51"/>
      <c r="E3479" s="43"/>
      <c r="F3479" s="33"/>
      <c r="G3479" s="1"/>
      <c r="H3479" s="1"/>
      <c r="I3479" s="1"/>
      <c r="J3479" s="1"/>
      <c r="K3479" s="1"/>
      <c r="L3479" s="1"/>
      <c r="M3479" s="1"/>
      <c r="N3479" s="33"/>
    </row>
    <row r="3480" spans="3:14" ht="15" customHeight="1">
      <c r="C3480" s="1"/>
      <c r="D3480" s="51"/>
      <c r="E3480" s="43"/>
      <c r="F3480" s="33"/>
      <c r="G3480" s="1"/>
      <c r="H3480" s="1"/>
      <c r="I3480" s="1"/>
      <c r="J3480" s="1"/>
      <c r="K3480" s="1"/>
      <c r="L3480" s="1"/>
      <c r="M3480" s="1"/>
      <c r="N3480" s="33"/>
    </row>
    <row r="3481" spans="3:14" ht="15" customHeight="1">
      <c r="C3481" s="1"/>
      <c r="D3481" s="51"/>
      <c r="E3481" s="43"/>
      <c r="F3481" s="33"/>
      <c r="G3481" s="1"/>
      <c r="H3481" s="1"/>
      <c r="I3481" s="1"/>
      <c r="J3481" s="1"/>
      <c r="K3481" s="1"/>
      <c r="L3481" s="1"/>
      <c r="M3481" s="1"/>
      <c r="N3481" s="33"/>
    </row>
    <row r="3482" spans="3:14" ht="15" customHeight="1">
      <c r="C3482" s="1"/>
      <c r="D3482" s="51"/>
      <c r="E3482" s="43"/>
      <c r="F3482" s="33"/>
      <c r="G3482" s="1"/>
      <c r="H3482" s="1"/>
      <c r="I3482" s="1"/>
      <c r="J3482" s="1"/>
      <c r="K3482" s="1"/>
      <c r="L3482" s="1"/>
      <c r="M3482" s="1"/>
      <c r="N3482" s="33"/>
    </row>
    <row r="3483" spans="3:14" ht="15" customHeight="1">
      <c r="C3483" s="1"/>
      <c r="D3483" s="51"/>
      <c r="E3483" s="43"/>
      <c r="F3483" s="33"/>
      <c r="G3483" s="1"/>
      <c r="H3483" s="1"/>
      <c r="I3483" s="1"/>
      <c r="J3483" s="1"/>
      <c r="K3483" s="1"/>
      <c r="L3483" s="1"/>
      <c r="M3483" s="1"/>
      <c r="N3483" s="33"/>
    </row>
    <row r="3484" spans="3:14" ht="15" customHeight="1">
      <c r="C3484" s="1"/>
      <c r="D3484" s="51"/>
      <c r="E3484" s="43"/>
      <c r="F3484" s="33"/>
      <c r="G3484" s="1"/>
      <c r="H3484" s="1"/>
      <c r="I3484" s="1"/>
      <c r="J3484" s="1"/>
      <c r="K3484" s="1"/>
      <c r="L3484" s="1"/>
      <c r="M3484" s="1"/>
      <c r="N3484" s="33"/>
    </row>
    <row r="3485" spans="3:14" ht="15" customHeight="1">
      <c r="C3485" s="1"/>
      <c r="D3485" s="51"/>
      <c r="E3485" s="43"/>
      <c r="F3485" s="33"/>
      <c r="G3485" s="1"/>
      <c r="H3485" s="1"/>
      <c r="I3485" s="1"/>
      <c r="J3485" s="1"/>
      <c r="K3485" s="1"/>
      <c r="L3485" s="1"/>
      <c r="M3485" s="1"/>
      <c r="N3485" s="33"/>
    </row>
    <row r="3486" spans="3:14" ht="15" customHeight="1">
      <c r="C3486" s="1"/>
      <c r="D3486" s="51"/>
      <c r="E3486" s="43"/>
      <c r="F3486" s="33"/>
      <c r="G3486" s="1"/>
      <c r="H3486" s="1"/>
      <c r="I3486" s="1"/>
      <c r="J3486" s="1"/>
      <c r="K3486" s="1"/>
      <c r="L3486" s="1"/>
      <c r="M3486" s="1"/>
      <c r="N3486" s="33"/>
    </row>
    <row r="3487" spans="3:14" ht="15" customHeight="1">
      <c r="C3487" s="1"/>
      <c r="D3487" s="51"/>
      <c r="E3487" s="43"/>
      <c r="F3487" s="33"/>
      <c r="G3487" s="1"/>
      <c r="H3487" s="1"/>
      <c r="I3487" s="1"/>
      <c r="J3487" s="1"/>
      <c r="K3487" s="1"/>
      <c r="L3487" s="1"/>
      <c r="M3487" s="1"/>
      <c r="N3487" s="33"/>
    </row>
    <row r="3488" spans="3:14" ht="15" customHeight="1">
      <c r="C3488" s="1"/>
      <c r="D3488" s="51"/>
      <c r="E3488" s="43"/>
      <c r="F3488" s="33"/>
      <c r="G3488" s="1"/>
      <c r="H3488" s="1"/>
      <c r="I3488" s="1"/>
      <c r="J3488" s="1"/>
      <c r="K3488" s="1"/>
      <c r="L3488" s="1"/>
      <c r="M3488" s="1"/>
      <c r="N3488" s="33"/>
    </row>
    <row r="3489" spans="3:14" ht="15" customHeight="1">
      <c r="C3489" s="1"/>
      <c r="D3489" s="51"/>
      <c r="E3489" s="43"/>
      <c r="F3489" s="33"/>
      <c r="G3489" s="1"/>
      <c r="H3489" s="1"/>
      <c r="I3489" s="1"/>
      <c r="J3489" s="1"/>
      <c r="K3489" s="1"/>
      <c r="L3489" s="1"/>
      <c r="M3489" s="1"/>
      <c r="N3489" s="33"/>
    </row>
    <row r="3490" spans="3:14" ht="15" customHeight="1">
      <c r="C3490" s="1"/>
      <c r="D3490" s="51"/>
      <c r="E3490" s="43"/>
      <c r="F3490" s="33"/>
      <c r="G3490" s="1"/>
      <c r="H3490" s="1"/>
      <c r="I3490" s="1"/>
      <c r="J3490" s="1"/>
      <c r="K3490" s="1"/>
      <c r="L3490" s="1"/>
      <c r="M3490" s="1"/>
      <c r="N3490" s="33"/>
    </row>
    <row r="3491" spans="3:14" ht="15" customHeight="1">
      <c r="C3491" s="1"/>
      <c r="D3491" s="51"/>
      <c r="E3491" s="43"/>
      <c r="F3491" s="33"/>
      <c r="G3491" s="1"/>
      <c r="H3491" s="1"/>
      <c r="I3491" s="1"/>
      <c r="J3491" s="1"/>
      <c r="K3491" s="1"/>
      <c r="L3491" s="1"/>
      <c r="M3491" s="1"/>
      <c r="N3491" s="33"/>
    </row>
    <row r="3492" spans="3:14" ht="15" customHeight="1">
      <c r="C3492" s="1"/>
      <c r="D3492" s="51"/>
      <c r="E3492" s="43"/>
      <c r="F3492" s="33"/>
      <c r="G3492" s="1"/>
      <c r="H3492" s="1"/>
      <c r="I3492" s="1"/>
      <c r="J3492" s="1"/>
      <c r="K3492" s="1"/>
      <c r="L3492" s="1"/>
      <c r="M3492" s="1"/>
      <c r="N3492" s="33"/>
    </row>
    <row r="3493" spans="3:14" ht="15" customHeight="1">
      <c r="C3493" s="1"/>
      <c r="D3493" s="51"/>
      <c r="E3493" s="43"/>
      <c r="F3493" s="33"/>
      <c r="G3493" s="1"/>
      <c r="H3493" s="1"/>
      <c r="I3493" s="1"/>
      <c r="J3493" s="1"/>
      <c r="K3493" s="1"/>
      <c r="L3493" s="1"/>
      <c r="M3493" s="1"/>
      <c r="N3493" s="33"/>
    </row>
    <row r="3494" spans="3:14" ht="15" customHeight="1">
      <c r="C3494" s="1"/>
      <c r="D3494" s="51"/>
      <c r="E3494" s="43"/>
      <c r="F3494" s="33"/>
      <c r="G3494" s="1"/>
      <c r="H3494" s="1"/>
      <c r="I3494" s="1"/>
      <c r="J3494" s="1"/>
      <c r="K3494" s="1"/>
      <c r="L3494" s="1"/>
      <c r="M3494" s="1"/>
      <c r="N3494" s="33"/>
    </row>
    <row r="3495" spans="3:14" ht="15" customHeight="1">
      <c r="C3495" s="1"/>
      <c r="D3495" s="51"/>
      <c r="E3495" s="43"/>
      <c r="F3495" s="33"/>
      <c r="G3495" s="1"/>
      <c r="H3495" s="1"/>
      <c r="I3495" s="1"/>
      <c r="J3495" s="1"/>
      <c r="K3495" s="1"/>
      <c r="L3495" s="1"/>
      <c r="M3495" s="1"/>
      <c r="N3495" s="33"/>
    </row>
    <row r="3496" spans="3:14" ht="15" customHeight="1">
      <c r="C3496" s="1"/>
      <c r="D3496" s="51"/>
      <c r="E3496" s="43"/>
      <c r="F3496" s="33"/>
      <c r="G3496" s="1"/>
      <c r="H3496" s="1"/>
      <c r="I3496" s="1"/>
      <c r="J3496" s="1"/>
      <c r="K3496" s="1"/>
      <c r="L3496" s="1"/>
      <c r="M3496" s="1"/>
      <c r="N3496" s="33"/>
    </row>
    <row r="3497" spans="3:14" ht="15" customHeight="1">
      <c r="C3497" s="1"/>
      <c r="D3497" s="51"/>
      <c r="E3497" s="43"/>
      <c r="F3497" s="33"/>
      <c r="G3497" s="1"/>
      <c r="H3497" s="1"/>
      <c r="I3497" s="1"/>
      <c r="J3497" s="1"/>
      <c r="K3497" s="1"/>
      <c r="L3497" s="1"/>
      <c r="M3497" s="1"/>
      <c r="N3497" s="33"/>
    </row>
    <row r="3498" spans="3:14" ht="15" customHeight="1">
      <c r="C3498" s="1"/>
      <c r="D3498" s="51"/>
      <c r="E3498" s="43"/>
      <c r="F3498" s="33"/>
      <c r="G3498" s="1"/>
      <c r="H3498" s="1"/>
      <c r="I3498" s="1"/>
      <c r="J3498" s="1"/>
      <c r="K3498" s="1"/>
      <c r="L3498" s="1"/>
      <c r="M3498" s="1"/>
      <c r="N3498" s="33"/>
    </row>
    <row r="3499" spans="3:14" ht="15" customHeight="1">
      <c r="C3499" s="1"/>
      <c r="D3499" s="51"/>
      <c r="E3499" s="43"/>
      <c r="F3499" s="33"/>
      <c r="G3499" s="1"/>
      <c r="H3499" s="1"/>
      <c r="I3499" s="1"/>
      <c r="J3499" s="1"/>
      <c r="K3499" s="1"/>
      <c r="L3499" s="1"/>
      <c r="M3499" s="1"/>
      <c r="N3499" s="33"/>
    </row>
    <row r="3500" spans="3:14" ht="15" customHeight="1">
      <c r="C3500" s="1"/>
      <c r="D3500" s="51"/>
      <c r="E3500" s="43"/>
      <c r="F3500" s="33"/>
      <c r="G3500" s="1"/>
      <c r="H3500" s="1"/>
      <c r="I3500" s="1"/>
      <c r="J3500" s="1"/>
      <c r="K3500" s="1"/>
      <c r="L3500" s="1"/>
      <c r="M3500" s="1"/>
      <c r="N3500" s="33"/>
    </row>
    <row r="3501" spans="3:14" ht="15" customHeight="1">
      <c r="C3501" s="1"/>
      <c r="D3501" s="51"/>
      <c r="E3501" s="43"/>
      <c r="F3501" s="33"/>
      <c r="G3501" s="1"/>
      <c r="H3501" s="1"/>
      <c r="I3501" s="1"/>
      <c r="J3501" s="1"/>
      <c r="K3501" s="1"/>
      <c r="L3501" s="1"/>
      <c r="M3501" s="1"/>
      <c r="N3501" s="33"/>
    </row>
    <row r="3502" spans="3:14" ht="15" customHeight="1">
      <c r="C3502" s="1"/>
      <c r="D3502" s="51"/>
      <c r="E3502" s="43"/>
      <c r="F3502" s="33"/>
      <c r="G3502" s="1"/>
      <c r="H3502" s="1"/>
      <c r="I3502" s="1"/>
      <c r="J3502" s="1"/>
      <c r="K3502" s="1"/>
      <c r="L3502" s="1"/>
      <c r="M3502" s="1"/>
      <c r="N3502" s="33"/>
    </row>
    <row r="3503" spans="3:14" ht="15" customHeight="1">
      <c r="C3503" s="1"/>
      <c r="D3503" s="51"/>
      <c r="E3503" s="43"/>
      <c r="F3503" s="33"/>
      <c r="G3503" s="1"/>
      <c r="H3503" s="1"/>
      <c r="I3503" s="1"/>
      <c r="J3503" s="1"/>
      <c r="K3503" s="1"/>
      <c r="L3503" s="1"/>
      <c r="M3503" s="1"/>
      <c r="N3503" s="33"/>
    </row>
    <row r="3504" spans="3:14" ht="15" customHeight="1">
      <c r="C3504" s="1"/>
      <c r="D3504" s="51"/>
      <c r="E3504" s="43"/>
      <c r="F3504" s="33"/>
      <c r="G3504" s="1"/>
      <c r="H3504" s="1"/>
      <c r="I3504" s="1"/>
      <c r="J3504" s="1"/>
      <c r="K3504" s="1"/>
      <c r="L3504" s="1"/>
      <c r="M3504" s="1"/>
      <c r="N3504" s="33"/>
    </row>
    <row r="3505" spans="3:14" ht="15" customHeight="1">
      <c r="C3505" s="1"/>
      <c r="D3505" s="51"/>
      <c r="E3505" s="43"/>
      <c r="F3505" s="33"/>
      <c r="G3505" s="1"/>
      <c r="H3505" s="1"/>
      <c r="I3505" s="1"/>
      <c r="J3505" s="1"/>
      <c r="K3505" s="1"/>
      <c r="L3505" s="1"/>
      <c r="M3505" s="1"/>
      <c r="N3505" s="33"/>
    </row>
    <row r="3506" spans="3:14" ht="15" customHeight="1">
      <c r="C3506" s="1"/>
      <c r="D3506" s="51"/>
      <c r="E3506" s="43"/>
      <c r="F3506" s="33"/>
      <c r="G3506" s="1"/>
      <c r="H3506" s="1"/>
      <c r="I3506" s="1"/>
      <c r="J3506" s="1"/>
      <c r="K3506" s="1"/>
      <c r="L3506" s="1"/>
      <c r="M3506" s="1"/>
      <c r="N3506" s="33"/>
    </row>
    <row r="3507" spans="3:14" ht="15" customHeight="1">
      <c r="C3507" s="1"/>
      <c r="D3507" s="51"/>
      <c r="E3507" s="43"/>
      <c r="F3507" s="33"/>
      <c r="G3507" s="1"/>
      <c r="H3507" s="1"/>
      <c r="I3507" s="1"/>
      <c r="J3507" s="1"/>
      <c r="K3507" s="1"/>
      <c r="L3507" s="1"/>
      <c r="M3507" s="1"/>
      <c r="N3507" s="33"/>
    </row>
    <row r="3508" spans="3:14" ht="15" customHeight="1">
      <c r="C3508" s="1"/>
      <c r="D3508" s="51"/>
      <c r="E3508" s="43"/>
      <c r="F3508" s="33"/>
      <c r="G3508" s="1"/>
      <c r="H3508" s="1"/>
      <c r="I3508" s="1"/>
      <c r="J3508" s="1"/>
      <c r="K3508" s="1"/>
      <c r="L3508" s="1"/>
      <c r="M3508" s="1"/>
      <c r="N3508" s="33"/>
    </row>
    <row r="3509" spans="3:14" ht="15" customHeight="1">
      <c r="C3509" s="1"/>
      <c r="D3509" s="51"/>
      <c r="E3509" s="43"/>
      <c r="F3509" s="33"/>
      <c r="G3509" s="1"/>
      <c r="H3509" s="1"/>
      <c r="I3509" s="1"/>
      <c r="J3509" s="1"/>
      <c r="K3509" s="1"/>
      <c r="L3509" s="1"/>
      <c r="M3509" s="1"/>
      <c r="N3509" s="33"/>
    </row>
    <row r="3510" spans="3:14" ht="15" customHeight="1">
      <c r="C3510" s="1"/>
      <c r="D3510" s="51"/>
      <c r="E3510" s="43"/>
      <c r="F3510" s="33"/>
      <c r="G3510" s="1"/>
      <c r="H3510" s="1"/>
      <c r="I3510" s="1"/>
      <c r="J3510" s="1"/>
      <c r="K3510" s="1"/>
      <c r="L3510" s="1"/>
      <c r="M3510" s="1"/>
      <c r="N3510" s="33"/>
    </row>
    <row r="3511" spans="3:14" ht="15" customHeight="1">
      <c r="C3511" s="1"/>
      <c r="D3511" s="51"/>
      <c r="E3511" s="43"/>
      <c r="F3511" s="33"/>
      <c r="G3511" s="1"/>
      <c r="H3511" s="1"/>
      <c r="I3511" s="1"/>
      <c r="J3511" s="1"/>
      <c r="K3511" s="1"/>
      <c r="L3511" s="1"/>
      <c r="M3511" s="1"/>
      <c r="N3511" s="33"/>
    </row>
    <row r="3512" spans="3:14" ht="15" customHeight="1">
      <c r="C3512" s="1"/>
      <c r="D3512" s="51"/>
      <c r="E3512" s="43"/>
      <c r="F3512" s="33"/>
      <c r="G3512" s="1"/>
      <c r="H3512" s="1"/>
      <c r="I3512" s="1"/>
      <c r="J3512" s="1"/>
      <c r="K3512" s="1"/>
      <c r="L3512" s="1"/>
      <c r="M3512" s="1"/>
      <c r="N3512" s="33"/>
    </row>
    <row r="3513" spans="3:14" ht="15" customHeight="1">
      <c r="C3513" s="1"/>
      <c r="D3513" s="51"/>
      <c r="E3513" s="43"/>
      <c r="F3513" s="33"/>
      <c r="G3513" s="1"/>
      <c r="H3513" s="1"/>
      <c r="I3513" s="1"/>
      <c r="J3513" s="1"/>
      <c r="K3513" s="1"/>
      <c r="L3513" s="1"/>
      <c r="M3513" s="1"/>
      <c r="N3513" s="33"/>
    </row>
    <row r="3514" spans="3:14" ht="15" customHeight="1">
      <c r="C3514" s="1"/>
      <c r="D3514" s="51"/>
      <c r="E3514" s="43"/>
      <c r="F3514" s="33"/>
      <c r="G3514" s="1"/>
      <c r="H3514" s="1"/>
      <c r="I3514" s="1"/>
      <c r="J3514" s="1"/>
      <c r="K3514" s="1"/>
      <c r="L3514" s="1"/>
      <c r="M3514" s="1"/>
      <c r="N3514" s="33"/>
    </row>
    <row r="3515" spans="3:14" ht="15" customHeight="1">
      <c r="C3515" s="1"/>
      <c r="D3515" s="51"/>
      <c r="E3515" s="43"/>
      <c r="F3515" s="33"/>
      <c r="G3515" s="1"/>
      <c r="H3515" s="1"/>
      <c r="I3515" s="1"/>
      <c r="J3515" s="1"/>
      <c r="K3515" s="1"/>
      <c r="L3515" s="1"/>
      <c r="M3515" s="1"/>
      <c r="N3515" s="33"/>
    </row>
    <row r="3516" spans="3:14" ht="15" customHeight="1">
      <c r="C3516" s="1"/>
      <c r="D3516" s="51"/>
      <c r="E3516" s="43"/>
      <c r="F3516" s="33"/>
      <c r="G3516" s="1"/>
      <c r="H3516" s="1"/>
      <c r="I3516" s="1"/>
      <c r="J3516" s="1"/>
      <c r="K3516" s="1"/>
      <c r="L3516" s="1"/>
      <c r="M3516" s="1"/>
      <c r="N3516" s="33"/>
    </row>
    <row r="3517" spans="3:14" ht="15" customHeight="1">
      <c r="C3517" s="1"/>
      <c r="D3517" s="51"/>
      <c r="E3517" s="43"/>
      <c r="F3517" s="33"/>
      <c r="G3517" s="1"/>
      <c r="H3517" s="1"/>
      <c r="I3517" s="1"/>
      <c r="J3517" s="1"/>
      <c r="K3517" s="1"/>
      <c r="L3517" s="1"/>
      <c r="M3517" s="1"/>
      <c r="N3517" s="33"/>
    </row>
    <row r="3518" spans="3:14" ht="15" customHeight="1">
      <c r="C3518" s="1"/>
      <c r="D3518" s="51"/>
      <c r="E3518" s="43"/>
      <c r="F3518" s="33"/>
      <c r="G3518" s="1"/>
      <c r="H3518" s="1"/>
      <c r="I3518" s="1"/>
      <c r="J3518" s="1"/>
      <c r="K3518" s="1"/>
      <c r="L3518" s="1"/>
      <c r="M3518" s="1"/>
      <c r="N3518" s="33"/>
    </row>
    <row r="3519" spans="3:14" ht="15" customHeight="1">
      <c r="C3519" s="1"/>
      <c r="D3519" s="51"/>
      <c r="E3519" s="43"/>
      <c r="F3519" s="33"/>
      <c r="G3519" s="1"/>
      <c r="H3519" s="1"/>
      <c r="I3519" s="1"/>
      <c r="J3519" s="1"/>
      <c r="K3519" s="1"/>
      <c r="L3519" s="1"/>
      <c r="M3519" s="1"/>
      <c r="N3519" s="33"/>
    </row>
    <row r="3520" spans="3:14" ht="15" customHeight="1">
      <c r="C3520" s="1"/>
      <c r="D3520" s="51"/>
      <c r="E3520" s="43"/>
      <c r="F3520" s="33"/>
      <c r="G3520" s="1"/>
      <c r="H3520" s="1"/>
      <c r="I3520" s="1"/>
      <c r="J3520" s="1"/>
      <c r="K3520" s="1"/>
      <c r="L3520" s="1"/>
      <c r="M3520" s="1"/>
      <c r="N3520" s="33"/>
    </row>
    <row r="3521" spans="3:14" ht="15" customHeight="1">
      <c r="C3521" s="1"/>
      <c r="D3521" s="51"/>
      <c r="E3521" s="43"/>
      <c r="F3521" s="33"/>
      <c r="G3521" s="1"/>
      <c r="H3521" s="1"/>
      <c r="I3521" s="1"/>
      <c r="J3521" s="1"/>
      <c r="K3521" s="1"/>
      <c r="L3521" s="1"/>
      <c r="M3521" s="1"/>
      <c r="N3521" s="33"/>
    </row>
    <row r="3522" spans="3:14" ht="15" customHeight="1">
      <c r="C3522" s="1"/>
      <c r="D3522" s="51"/>
      <c r="E3522" s="43"/>
      <c r="F3522" s="33"/>
      <c r="G3522" s="1"/>
      <c r="H3522" s="1"/>
      <c r="I3522" s="1"/>
      <c r="J3522" s="1"/>
      <c r="K3522" s="1"/>
      <c r="L3522" s="1"/>
      <c r="M3522" s="1"/>
      <c r="N3522" s="33"/>
    </row>
    <row r="3523" spans="3:14" ht="15" customHeight="1">
      <c r="C3523" s="1"/>
      <c r="D3523" s="51"/>
      <c r="E3523" s="43"/>
      <c r="F3523" s="33"/>
      <c r="G3523" s="1"/>
      <c r="H3523" s="1"/>
      <c r="I3523" s="1"/>
      <c r="J3523" s="1"/>
      <c r="K3523" s="1"/>
      <c r="L3523" s="1"/>
      <c r="M3523" s="1"/>
      <c r="N3523" s="33"/>
    </row>
    <row r="3524" spans="3:14" ht="15" customHeight="1">
      <c r="C3524" s="1"/>
      <c r="D3524" s="51"/>
      <c r="E3524" s="43"/>
      <c r="F3524" s="33"/>
      <c r="G3524" s="1"/>
      <c r="H3524" s="1"/>
      <c r="I3524" s="1"/>
      <c r="J3524" s="1"/>
      <c r="K3524" s="1"/>
      <c r="L3524" s="1"/>
      <c r="M3524" s="1"/>
      <c r="N3524" s="33"/>
    </row>
    <row r="3525" spans="3:14" ht="15" customHeight="1">
      <c r="C3525" s="1"/>
      <c r="D3525" s="51"/>
      <c r="E3525" s="43"/>
      <c r="F3525" s="33"/>
      <c r="G3525" s="1"/>
      <c r="H3525" s="1"/>
      <c r="I3525" s="1"/>
      <c r="J3525" s="1"/>
      <c r="K3525" s="1"/>
      <c r="L3525" s="1"/>
      <c r="M3525" s="1"/>
      <c r="N3525" s="33"/>
    </row>
    <row r="3526" spans="3:14" ht="15" customHeight="1">
      <c r="C3526" s="1"/>
      <c r="D3526" s="51"/>
      <c r="E3526" s="43"/>
      <c r="F3526" s="33"/>
      <c r="G3526" s="1"/>
      <c r="H3526" s="1"/>
      <c r="I3526" s="1"/>
      <c r="J3526" s="1"/>
      <c r="K3526" s="1"/>
      <c r="L3526" s="1"/>
      <c r="M3526" s="1"/>
      <c r="N3526" s="33"/>
    </row>
    <row r="3527" spans="3:14" ht="15" customHeight="1">
      <c r="C3527" s="1"/>
      <c r="D3527" s="51"/>
      <c r="E3527" s="43"/>
      <c r="F3527" s="33"/>
      <c r="G3527" s="1"/>
      <c r="H3527" s="1"/>
      <c r="I3527" s="1"/>
      <c r="J3527" s="1"/>
      <c r="K3527" s="1"/>
      <c r="L3527" s="1"/>
      <c r="M3527" s="1"/>
      <c r="N3527" s="33"/>
    </row>
    <row r="3528" spans="3:14" ht="15" customHeight="1">
      <c r="C3528" s="1"/>
      <c r="D3528" s="51"/>
      <c r="E3528" s="43"/>
      <c r="F3528" s="33"/>
      <c r="G3528" s="1"/>
      <c r="H3528" s="1"/>
      <c r="I3528" s="1"/>
      <c r="J3528" s="1"/>
      <c r="K3528" s="1"/>
      <c r="L3528" s="1"/>
      <c r="M3528" s="1"/>
      <c r="N3528" s="33"/>
    </row>
    <row r="3529" spans="3:14" ht="15" customHeight="1">
      <c r="C3529" s="1"/>
      <c r="D3529" s="51"/>
      <c r="E3529" s="43"/>
      <c r="F3529" s="33"/>
      <c r="G3529" s="1"/>
      <c r="H3529" s="1"/>
      <c r="I3529" s="1"/>
      <c r="J3529" s="1"/>
      <c r="K3529" s="1"/>
      <c r="L3529" s="1"/>
      <c r="M3529" s="1"/>
      <c r="N3529" s="33"/>
    </row>
    <row r="3530" spans="3:14" ht="15" customHeight="1">
      <c r="C3530" s="1"/>
      <c r="D3530" s="51"/>
      <c r="E3530" s="43"/>
      <c r="F3530" s="33"/>
      <c r="G3530" s="1"/>
      <c r="H3530" s="1"/>
      <c r="I3530" s="1"/>
      <c r="J3530" s="1"/>
      <c r="K3530" s="1"/>
      <c r="L3530" s="1"/>
      <c r="M3530" s="1"/>
      <c r="N3530" s="33"/>
    </row>
    <row r="3531" spans="3:14" ht="15" customHeight="1">
      <c r="C3531" s="1"/>
      <c r="D3531" s="51"/>
      <c r="E3531" s="43"/>
      <c r="F3531" s="33"/>
      <c r="G3531" s="1"/>
      <c r="H3531" s="1"/>
      <c r="I3531" s="1"/>
      <c r="J3531" s="1"/>
      <c r="K3531" s="1"/>
      <c r="L3531" s="1"/>
      <c r="M3531" s="1"/>
      <c r="N3531" s="33"/>
    </row>
    <row r="3532" spans="3:14" ht="15" customHeight="1">
      <c r="C3532" s="1"/>
      <c r="D3532" s="51"/>
      <c r="E3532" s="43"/>
      <c r="F3532" s="33"/>
      <c r="G3532" s="1"/>
      <c r="H3532" s="1"/>
      <c r="I3532" s="1"/>
      <c r="J3532" s="1"/>
      <c r="K3532" s="1"/>
      <c r="L3532" s="1"/>
      <c r="M3532" s="1"/>
      <c r="N3532" s="33"/>
    </row>
    <row r="3533" spans="3:14" ht="15" customHeight="1">
      <c r="C3533" s="1"/>
      <c r="D3533" s="51"/>
      <c r="E3533" s="43"/>
      <c r="F3533" s="33"/>
      <c r="G3533" s="1"/>
      <c r="H3533" s="1"/>
      <c r="I3533" s="1"/>
      <c r="J3533" s="1"/>
      <c r="K3533" s="1"/>
      <c r="L3533" s="1"/>
      <c r="M3533" s="1"/>
      <c r="N3533" s="33"/>
    </row>
    <row r="3534" spans="3:14" ht="15" customHeight="1">
      <c r="C3534" s="1"/>
      <c r="D3534" s="51"/>
      <c r="E3534" s="43"/>
      <c r="F3534" s="33"/>
      <c r="G3534" s="1"/>
      <c r="H3534" s="1"/>
      <c r="I3534" s="1"/>
      <c r="J3534" s="1"/>
      <c r="K3534" s="1"/>
      <c r="L3534" s="1"/>
      <c r="M3534" s="1"/>
      <c r="N3534" s="33"/>
    </row>
    <row r="3535" spans="3:14" ht="15" customHeight="1">
      <c r="C3535" s="1"/>
      <c r="D3535" s="51"/>
      <c r="E3535" s="43"/>
      <c r="F3535" s="33"/>
      <c r="G3535" s="1"/>
      <c r="H3535" s="1"/>
      <c r="I3535" s="1"/>
      <c r="J3535" s="1"/>
      <c r="K3535" s="1"/>
      <c r="L3535" s="1"/>
      <c r="M3535" s="1"/>
      <c r="N3535" s="33"/>
    </row>
    <row r="3536" spans="3:14" ht="15" customHeight="1">
      <c r="C3536" s="1"/>
      <c r="D3536" s="51"/>
      <c r="E3536" s="43"/>
      <c r="F3536" s="33"/>
      <c r="G3536" s="1"/>
      <c r="H3536" s="1"/>
      <c r="I3536" s="1"/>
      <c r="J3536" s="1"/>
      <c r="K3536" s="1"/>
      <c r="L3536" s="1"/>
      <c r="M3536" s="1"/>
      <c r="N3536" s="33"/>
    </row>
    <row r="3537" spans="3:14" ht="15" customHeight="1">
      <c r="C3537" s="1"/>
      <c r="D3537" s="51"/>
      <c r="E3537" s="43"/>
      <c r="F3537" s="33"/>
      <c r="G3537" s="1"/>
      <c r="H3537" s="1"/>
      <c r="I3537" s="1"/>
      <c r="J3537" s="1"/>
      <c r="K3537" s="1"/>
      <c r="L3537" s="1"/>
      <c r="M3537" s="1"/>
      <c r="N3537" s="33"/>
    </row>
    <row r="3538" spans="3:14" ht="15" customHeight="1">
      <c r="C3538" s="1"/>
      <c r="D3538" s="51"/>
      <c r="E3538" s="43"/>
      <c r="F3538" s="33"/>
      <c r="G3538" s="1"/>
      <c r="H3538" s="1"/>
      <c r="I3538" s="1"/>
      <c r="J3538" s="1"/>
      <c r="K3538" s="1"/>
      <c r="L3538" s="1"/>
      <c r="M3538" s="1"/>
      <c r="N3538" s="33"/>
    </row>
    <row r="3539" spans="3:14" ht="15" customHeight="1">
      <c r="C3539" s="1"/>
      <c r="D3539" s="51"/>
      <c r="E3539" s="43"/>
      <c r="F3539" s="33"/>
      <c r="G3539" s="1"/>
      <c r="H3539" s="1"/>
      <c r="I3539" s="1"/>
      <c r="J3539" s="1"/>
      <c r="K3539" s="1"/>
      <c r="L3539" s="1"/>
      <c r="M3539" s="1"/>
      <c r="N3539" s="33"/>
    </row>
    <row r="3540" spans="3:14" ht="15" customHeight="1">
      <c r="C3540" s="1"/>
      <c r="D3540" s="51"/>
      <c r="E3540" s="43"/>
      <c r="F3540" s="33"/>
      <c r="G3540" s="1"/>
      <c r="H3540" s="1"/>
      <c r="I3540" s="1"/>
      <c r="J3540" s="1"/>
      <c r="K3540" s="1"/>
      <c r="L3540" s="1"/>
      <c r="M3540" s="1"/>
      <c r="N3540" s="33"/>
    </row>
    <row r="3541" spans="3:14" ht="15" customHeight="1">
      <c r="C3541" s="1"/>
      <c r="D3541" s="51"/>
      <c r="E3541" s="43"/>
      <c r="F3541" s="33"/>
      <c r="G3541" s="1"/>
      <c r="H3541" s="1"/>
      <c r="I3541" s="1"/>
      <c r="J3541" s="1"/>
      <c r="K3541" s="1"/>
      <c r="L3541" s="1"/>
      <c r="M3541" s="1"/>
      <c r="N3541" s="33"/>
    </row>
    <row r="3542" spans="3:14" ht="15" customHeight="1">
      <c r="C3542" s="1"/>
      <c r="D3542" s="51"/>
      <c r="E3542" s="43"/>
      <c r="F3542" s="33"/>
      <c r="G3542" s="1"/>
      <c r="H3542" s="1"/>
      <c r="I3542" s="1"/>
      <c r="J3542" s="1"/>
      <c r="K3542" s="1"/>
      <c r="L3542" s="1"/>
      <c r="M3542" s="1"/>
      <c r="N3542" s="33"/>
    </row>
    <row r="3543" spans="3:14" ht="15" customHeight="1">
      <c r="C3543" s="1"/>
      <c r="D3543" s="51"/>
      <c r="E3543" s="43"/>
      <c r="F3543" s="33"/>
      <c r="G3543" s="1"/>
      <c r="H3543" s="1"/>
      <c r="I3543" s="1"/>
      <c r="J3543" s="1"/>
      <c r="K3543" s="1"/>
      <c r="L3543" s="1"/>
      <c r="M3543" s="1"/>
      <c r="N3543" s="33"/>
    </row>
    <row r="3544" spans="3:14" ht="15" customHeight="1">
      <c r="C3544" s="1"/>
      <c r="D3544" s="51"/>
      <c r="E3544" s="43"/>
      <c r="F3544" s="33"/>
      <c r="G3544" s="1"/>
      <c r="H3544" s="1"/>
      <c r="I3544" s="1"/>
      <c r="J3544" s="1"/>
      <c r="K3544" s="1"/>
      <c r="L3544" s="1"/>
      <c r="M3544" s="1"/>
      <c r="N3544" s="33"/>
    </row>
    <row r="3545" spans="3:14" ht="15" customHeight="1">
      <c r="C3545" s="1"/>
      <c r="D3545" s="51"/>
      <c r="E3545" s="43"/>
      <c r="F3545" s="33"/>
      <c r="G3545" s="1"/>
      <c r="H3545" s="1"/>
      <c r="I3545" s="1"/>
      <c r="J3545" s="1"/>
      <c r="K3545" s="1"/>
      <c r="L3545" s="1"/>
      <c r="M3545" s="1"/>
      <c r="N3545" s="33"/>
    </row>
    <row r="3546" spans="3:14" ht="15" customHeight="1">
      <c r="C3546" s="1"/>
      <c r="D3546" s="51"/>
      <c r="E3546" s="43"/>
      <c r="F3546" s="33"/>
      <c r="G3546" s="1"/>
      <c r="H3546" s="1"/>
      <c r="I3546" s="1"/>
      <c r="J3546" s="1"/>
      <c r="K3546" s="1"/>
      <c r="L3546" s="1"/>
      <c r="M3546" s="1"/>
      <c r="N3546" s="33"/>
    </row>
    <row r="3547" spans="3:14" ht="15" customHeight="1">
      <c r="C3547" s="1"/>
      <c r="D3547" s="51"/>
      <c r="E3547" s="43"/>
      <c r="F3547" s="33"/>
      <c r="G3547" s="1"/>
      <c r="H3547" s="1"/>
      <c r="I3547" s="1"/>
      <c r="J3547" s="1"/>
      <c r="K3547" s="1"/>
      <c r="L3547" s="1"/>
      <c r="M3547" s="1"/>
      <c r="N3547" s="33"/>
    </row>
    <row r="3548" spans="3:14" ht="15" customHeight="1">
      <c r="C3548" s="1"/>
      <c r="D3548" s="51"/>
      <c r="E3548" s="43"/>
      <c r="F3548" s="33"/>
      <c r="G3548" s="1"/>
      <c r="H3548" s="1"/>
      <c r="I3548" s="1"/>
      <c r="J3548" s="1"/>
      <c r="K3548" s="1"/>
      <c r="L3548" s="1"/>
      <c r="M3548" s="1"/>
      <c r="N3548" s="33"/>
    </row>
    <row r="3549" spans="3:14" ht="15" customHeight="1">
      <c r="C3549" s="1"/>
      <c r="D3549" s="51"/>
      <c r="E3549" s="43"/>
      <c r="F3549" s="33"/>
      <c r="G3549" s="1"/>
      <c r="H3549" s="1"/>
      <c r="I3549" s="1"/>
      <c r="J3549" s="1"/>
      <c r="K3549" s="1"/>
      <c r="L3549" s="1"/>
      <c r="M3549" s="1"/>
      <c r="N3549" s="33"/>
    </row>
    <row r="3550" spans="3:14" ht="15" customHeight="1">
      <c r="C3550" s="1"/>
      <c r="D3550" s="51"/>
      <c r="E3550" s="43"/>
      <c r="F3550" s="33"/>
      <c r="G3550" s="1"/>
      <c r="H3550" s="1"/>
      <c r="I3550" s="1"/>
      <c r="J3550" s="1"/>
      <c r="K3550" s="1"/>
      <c r="L3550" s="1"/>
      <c r="M3550" s="1"/>
      <c r="N3550" s="33"/>
    </row>
    <row r="3551" spans="3:14" ht="15" customHeight="1">
      <c r="C3551" s="1"/>
      <c r="D3551" s="51"/>
      <c r="E3551" s="43"/>
      <c r="F3551" s="33"/>
      <c r="G3551" s="1"/>
      <c r="H3551" s="1"/>
      <c r="I3551" s="1"/>
      <c r="J3551" s="1"/>
      <c r="K3551" s="1"/>
      <c r="L3551" s="1"/>
      <c r="M3551" s="1"/>
      <c r="N3551" s="33"/>
    </row>
    <row r="3552" spans="3:14" ht="15" customHeight="1">
      <c r="C3552" s="1"/>
      <c r="D3552" s="51"/>
      <c r="E3552" s="43"/>
      <c r="F3552" s="33"/>
      <c r="G3552" s="1"/>
      <c r="H3552" s="1"/>
      <c r="I3552" s="1"/>
      <c r="J3552" s="1"/>
      <c r="K3552" s="1"/>
      <c r="L3552" s="1"/>
      <c r="M3552" s="1"/>
      <c r="N3552" s="33"/>
    </row>
    <row r="3553" spans="3:14" ht="15" customHeight="1">
      <c r="C3553" s="1"/>
      <c r="D3553" s="51"/>
      <c r="E3553" s="43"/>
      <c r="F3553" s="33"/>
      <c r="G3553" s="1"/>
      <c r="H3553" s="1"/>
      <c r="I3553" s="1"/>
      <c r="J3553" s="1"/>
      <c r="K3553" s="1"/>
      <c r="L3553" s="1"/>
      <c r="M3553" s="1"/>
      <c r="N3553" s="33"/>
    </row>
    <row r="3554" spans="3:14" ht="15" customHeight="1">
      <c r="C3554" s="1"/>
      <c r="D3554" s="51"/>
      <c r="E3554" s="43"/>
      <c r="F3554" s="33"/>
      <c r="G3554" s="1"/>
      <c r="H3554" s="1"/>
      <c r="I3554" s="1"/>
      <c r="J3554" s="1"/>
      <c r="K3554" s="1"/>
      <c r="L3554" s="1"/>
      <c r="M3554" s="1"/>
      <c r="N3554" s="33"/>
    </row>
    <row r="3555" spans="3:14" ht="15" customHeight="1">
      <c r="C3555" s="1"/>
      <c r="D3555" s="51"/>
      <c r="E3555" s="43"/>
      <c r="F3555" s="33"/>
      <c r="G3555" s="1"/>
      <c r="H3555" s="1"/>
      <c r="I3555" s="1"/>
      <c r="J3555" s="1"/>
      <c r="K3555" s="1"/>
      <c r="L3555" s="1"/>
      <c r="M3555" s="1"/>
      <c r="N3555" s="33"/>
    </row>
    <row r="3556" spans="3:14" ht="15" customHeight="1">
      <c r="C3556" s="1"/>
      <c r="D3556" s="51"/>
      <c r="E3556" s="43"/>
      <c r="F3556" s="33"/>
      <c r="G3556" s="1"/>
      <c r="H3556" s="1"/>
      <c r="I3556" s="1"/>
      <c r="J3556" s="1"/>
      <c r="K3556" s="1"/>
      <c r="L3556" s="1"/>
      <c r="M3556" s="1"/>
      <c r="N3556" s="33"/>
    </row>
    <row r="3557" spans="3:14" ht="15" customHeight="1">
      <c r="C3557" s="1"/>
      <c r="D3557" s="51"/>
      <c r="E3557" s="43"/>
      <c r="F3557" s="33"/>
      <c r="G3557" s="1"/>
      <c r="H3557" s="1"/>
      <c r="I3557" s="1"/>
      <c r="J3557" s="1"/>
      <c r="K3557" s="1"/>
      <c r="L3557" s="1"/>
      <c r="M3557" s="1"/>
      <c r="N3557" s="33"/>
    </row>
    <row r="3558" spans="3:14" ht="15" customHeight="1">
      <c r="C3558" s="1"/>
      <c r="D3558" s="51"/>
      <c r="E3558" s="43"/>
      <c r="F3558" s="33"/>
      <c r="G3558" s="1"/>
      <c r="H3558" s="1"/>
      <c r="I3558" s="1"/>
      <c r="J3558" s="1"/>
      <c r="K3558" s="1"/>
      <c r="L3558" s="1"/>
      <c r="M3558" s="1"/>
      <c r="N3558" s="33"/>
    </row>
    <row r="3559" spans="3:14" ht="15" customHeight="1">
      <c r="C3559" s="1"/>
      <c r="D3559" s="51"/>
      <c r="E3559" s="43"/>
      <c r="F3559" s="33"/>
      <c r="G3559" s="1"/>
      <c r="H3559" s="1"/>
      <c r="I3559" s="1"/>
      <c r="J3559" s="1"/>
      <c r="K3559" s="1"/>
      <c r="L3559" s="1"/>
      <c r="M3559" s="1"/>
      <c r="N3559" s="33"/>
    </row>
    <row r="3560" spans="3:14" ht="15" customHeight="1">
      <c r="C3560" s="1"/>
      <c r="D3560" s="51"/>
      <c r="E3560" s="43"/>
      <c r="F3560" s="33"/>
      <c r="G3560" s="1"/>
      <c r="H3560" s="1"/>
      <c r="I3560" s="1"/>
      <c r="J3560" s="1"/>
      <c r="K3560" s="1"/>
      <c r="L3560" s="1"/>
      <c r="M3560" s="1"/>
      <c r="N3560" s="33"/>
    </row>
    <row r="3561" spans="3:14" ht="15" customHeight="1">
      <c r="C3561" s="1"/>
      <c r="D3561" s="51"/>
      <c r="E3561" s="43"/>
      <c r="F3561" s="33"/>
      <c r="G3561" s="1"/>
      <c r="H3561" s="1"/>
      <c r="I3561" s="1"/>
      <c r="J3561" s="1"/>
      <c r="K3561" s="1"/>
      <c r="L3561" s="1"/>
      <c r="M3561" s="1"/>
      <c r="N3561" s="33"/>
    </row>
    <row r="3562" spans="3:14" ht="15" customHeight="1">
      <c r="C3562" s="1"/>
      <c r="D3562" s="51"/>
      <c r="E3562" s="43"/>
      <c r="F3562" s="33"/>
      <c r="G3562" s="1"/>
      <c r="H3562" s="1"/>
      <c r="I3562" s="1"/>
      <c r="J3562" s="1"/>
      <c r="K3562" s="1"/>
      <c r="L3562" s="1"/>
      <c r="M3562" s="1"/>
      <c r="N3562" s="33"/>
    </row>
    <row r="3563" spans="3:14" ht="15" customHeight="1">
      <c r="C3563" s="1"/>
      <c r="D3563" s="51"/>
      <c r="E3563" s="43"/>
      <c r="F3563" s="33"/>
      <c r="G3563" s="1"/>
      <c r="H3563" s="1"/>
      <c r="I3563" s="1"/>
      <c r="J3563" s="1"/>
      <c r="K3563" s="1"/>
      <c r="L3563" s="1"/>
      <c r="M3563" s="1"/>
      <c r="N3563" s="33"/>
    </row>
    <row r="3564" spans="3:14" ht="15" customHeight="1">
      <c r="C3564" s="1"/>
      <c r="D3564" s="51"/>
      <c r="E3564" s="43"/>
      <c r="F3564" s="33"/>
      <c r="G3564" s="1"/>
      <c r="H3564" s="1"/>
      <c r="I3564" s="1"/>
      <c r="J3564" s="1"/>
      <c r="K3564" s="1"/>
      <c r="L3564" s="1"/>
      <c r="M3564" s="1"/>
      <c r="N3564" s="33"/>
    </row>
    <row r="3565" spans="3:14" ht="15" customHeight="1">
      <c r="C3565" s="1"/>
      <c r="D3565" s="51"/>
      <c r="E3565" s="43"/>
      <c r="F3565" s="33"/>
      <c r="G3565" s="1"/>
      <c r="H3565" s="1"/>
      <c r="I3565" s="1"/>
      <c r="J3565" s="1"/>
      <c r="K3565" s="1"/>
      <c r="L3565" s="1"/>
      <c r="M3565" s="1"/>
      <c r="N3565" s="33"/>
    </row>
    <row r="3566" spans="3:14" ht="15" customHeight="1">
      <c r="C3566" s="1"/>
      <c r="D3566" s="51"/>
      <c r="E3566" s="43"/>
      <c r="F3566" s="33"/>
      <c r="G3566" s="1"/>
      <c r="H3566" s="1"/>
      <c r="I3566" s="1"/>
      <c r="J3566" s="1"/>
      <c r="K3566" s="1"/>
      <c r="L3566" s="1"/>
      <c r="M3566" s="1"/>
      <c r="N3566" s="33"/>
    </row>
    <row r="3567" spans="3:14" ht="15" customHeight="1">
      <c r="C3567" s="1"/>
      <c r="D3567" s="51"/>
      <c r="E3567" s="43"/>
      <c r="F3567" s="33"/>
      <c r="G3567" s="1"/>
      <c r="H3567" s="1"/>
      <c r="I3567" s="1"/>
      <c r="J3567" s="1"/>
      <c r="K3567" s="1"/>
      <c r="L3567" s="1"/>
      <c r="M3567" s="1"/>
      <c r="N3567" s="33"/>
    </row>
    <row r="3568" spans="3:14" ht="15" customHeight="1">
      <c r="C3568" s="1"/>
      <c r="D3568" s="51"/>
      <c r="E3568" s="43"/>
      <c r="F3568" s="33"/>
      <c r="G3568" s="1"/>
      <c r="H3568" s="1"/>
      <c r="I3568" s="1"/>
      <c r="J3568" s="1"/>
      <c r="K3568" s="1"/>
      <c r="L3568" s="1"/>
      <c r="M3568" s="1"/>
      <c r="N3568" s="33"/>
    </row>
    <row r="3569" spans="3:14" ht="15" customHeight="1">
      <c r="C3569" s="1"/>
      <c r="D3569" s="51"/>
      <c r="E3569" s="43"/>
      <c r="F3569" s="33"/>
      <c r="G3569" s="1"/>
      <c r="H3569" s="1"/>
      <c r="I3569" s="1"/>
      <c r="J3569" s="1"/>
      <c r="K3569" s="1"/>
      <c r="L3569" s="1"/>
      <c r="M3569" s="1"/>
      <c r="N3569" s="33"/>
    </row>
    <row r="3570" spans="3:14" ht="15" customHeight="1">
      <c r="C3570" s="1"/>
      <c r="D3570" s="51"/>
      <c r="E3570" s="43"/>
      <c r="F3570" s="33"/>
      <c r="G3570" s="1"/>
      <c r="H3570" s="1"/>
      <c r="I3570" s="1"/>
      <c r="J3570" s="1"/>
      <c r="K3570" s="1"/>
      <c r="L3570" s="1"/>
      <c r="M3570" s="1"/>
      <c r="N3570" s="33"/>
    </row>
    <row r="3571" spans="3:14" ht="15" customHeight="1">
      <c r="C3571" s="1"/>
      <c r="D3571" s="51"/>
      <c r="E3571" s="43"/>
      <c r="F3571" s="33"/>
      <c r="G3571" s="1"/>
      <c r="H3571" s="1"/>
      <c r="I3571" s="1"/>
      <c r="J3571" s="1"/>
      <c r="K3571" s="1"/>
      <c r="L3571" s="1"/>
      <c r="M3571" s="1"/>
      <c r="N3571" s="33"/>
    </row>
    <row r="3572" spans="3:14" ht="15" customHeight="1">
      <c r="C3572" s="1"/>
      <c r="D3572" s="51"/>
      <c r="E3572" s="43"/>
      <c r="F3572" s="33"/>
      <c r="G3572" s="1"/>
      <c r="H3572" s="1"/>
      <c r="I3572" s="1"/>
      <c r="J3572" s="1"/>
      <c r="K3572" s="1"/>
      <c r="L3572" s="1"/>
      <c r="M3572" s="1"/>
      <c r="N3572" s="33"/>
    </row>
    <row r="3573" spans="3:14" ht="15" customHeight="1">
      <c r="C3573" s="1"/>
      <c r="D3573" s="51"/>
      <c r="E3573" s="43"/>
      <c r="F3573" s="33"/>
      <c r="G3573" s="1"/>
      <c r="H3573" s="1"/>
      <c r="I3573" s="1"/>
      <c r="J3573" s="1"/>
      <c r="K3573" s="1"/>
      <c r="L3573" s="1"/>
      <c r="M3573" s="1"/>
      <c r="N3573" s="33"/>
    </row>
    <row r="3574" spans="3:14" ht="15" customHeight="1">
      <c r="C3574" s="1"/>
      <c r="D3574" s="51"/>
      <c r="E3574" s="43"/>
      <c r="F3574" s="33"/>
      <c r="G3574" s="1"/>
      <c r="H3574" s="1"/>
      <c r="I3574" s="1"/>
      <c r="J3574" s="1"/>
      <c r="K3574" s="1"/>
      <c r="L3574" s="1"/>
      <c r="M3574" s="1"/>
      <c r="N3574" s="33"/>
    </row>
    <row r="3575" spans="3:14" ht="15" customHeight="1">
      <c r="C3575" s="1"/>
      <c r="D3575" s="51"/>
      <c r="E3575" s="43"/>
      <c r="F3575" s="33"/>
      <c r="G3575" s="1"/>
      <c r="H3575" s="1"/>
      <c r="I3575" s="1"/>
      <c r="J3575" s="1"/>
      <c r="K3575" s="1"/>
      <c r="L3575" s="1"/>
      <c r="M3575" s="1"/>
      <c r="N3575" s="33"/>
    </row>
    <row r="3576" spans="3:14" ht="15" customHeight="1">
      <c r="C3576" s="1"/>
      <c r="D3576" s="51"/>
      <c r="E3576" s="43"/>
      <c r="F3576" s="33"/>
      <c r="G3576" s="1"/>
      <c r="H3576" s="1"/>
      <c r="I3576" s="1"/>
      <c r="J3576" s="1"/>
      <c r="K3576" s="1"/>
      <c r="L3576" s="1"/>
      <c r="M3576" s="1"/>
      <c r="N3576" s="33"/>
    </row>
    <row r="3577" spans="3:14" ht="15" customHeight="1">
      <c r="C3577" s="1"/>
      <c r="D3577" s="51"/>
      <c r="E3577" s="43"/>
      <c r="F3577" s="33"/>
      <c r="G3577" s="1"/>
      <c r="H3577" s="1"/>
      <c r="I3577" s="1"/>
      <c r="J3577" s="1"/>
      <c r="K3577" s="1"/>
      <c r="L3577" s="1"/>
      <c r="M3577" s="1"/>
      <c r="N3577" s="33"/>
    </row>
    <row r="3578" spans="3:14" ht="15" customHeight="1">
      <c r="C3578" s="1"/>
      <c r="D3578" s="51"/>
      <c r="E3578" s="43"/>
      <c r="F3578" s="33"/>
      <c r="G3578" s="1"/>
      <c r="H3578" s="1"/>
      <c r="I3578" s="1"/>
      <c r="J3578" s="1"/>
      <c r="K3578" s="1"/>
      <c r="L3578" s="1"/>
      <c r="M3578" s="1"/>
      <c r="N3578" s="33"/>
    </row>
    <row r="3579" spans="3:14" ht="15" customHeight="1">
      <c r="C3579" s="1"/>
      <c r="D3579" s="51"/>
      <c r="E3579" s="43"/>
      <c r="F3579" s="33"/>
      <c r="G3579" s="1"/>
      <c r="H3579" s="1"/>
      <c r="I3579" s="1"/>
      <c r="J3579" s="1"/>
      <c r="K3579" s="1"/>
      <c r="L3579" s="1"/>
      <c r="M3579" s="1"/>
      <c r="N3579" s="33"/>
    </row>
    <row r="3580" spans="3:14" ht="15" customHeight="1">
      <c r="C3580" s="1"/>
      <c r="D3580" s="51"/>
      <c r="E3580" s="43"/>
      <c r="F3580" s="33"/>
      <c r="G3580" s="1"/>
      <c r="H3580" s="1"/>
      <c r="I3580" s="1"/>
      <c r="J3580" s="1"/>
      <c r="K3580" s="1"/>
      <c r="L3580" s="1"/>
      <c r="M3580" s="1"/>
      <c r="N3580" s="33"/>
    </row>
    <row r="3581" spans="3:14" ht="15" customHeight="1">
      <c r="C3581" s="1"/>
      <c r="D3581" s="51"/>
      <c r="E3581" s="43"/>
      <c r="F3581" s="33"/>
      <c r="G3581" s="1"/>
      <c r="H3581" s="1"/>
      <c r="I3581" s="1"/>
      <c r="J3581" s="1"/>
      <c r="K3581" s="1"/>
      <c r="L3581" s="1"/>
      <c r="M3581" s="1"/>
      <c r="N3581" s="33"/>
    </row>
    <row r="3582" spans="3:14" ht="15" customHeight="1">
      <c r="C3582" s="1"/>
      <c r="D3582" s="51"/>
      <c r="E3582" s="43"/>
      <c r="F3582" s="33"/>
      <c r="G3582" s="1"/>
      <c r="H3582" s="1"/>
      <c r="I3582" s="1"/>
      <c r="J3582" s="1"/>
      <c r="K3582" s="1"/>
      <c r="L3582" s="1"/>
      <c r="M3582" s="1"/>
      <c r="N3582" s="33"/>
    </row>
    <row r="3583" spans="3:14" ht="15" customHeight="1">
      <c r="C3583" s="1"/>
      <c r="D3583" s="51"/>
      <c r="E3583" s="43"/>
      <c r="F3583" s="33"/>
      <c r="G3583" s="1"/>
      <c r="H3583" s="1"/>
      <c r="I3583" s="1"/>
      <c r="J3583" s="1"/>
      <c r="K3583" s="1"/>
      <c r="L3583" s="1"/>
      <c r="M3583" s="1"/>
      <c r="N3583" s="33"/>
    </row>
    <row r="3584" spans="3:14" ht="15" customHeight="1">
      <c r="C3584" s="1"/>
      <c r="D3584" s="51"/>
      <c r="E3584" s="43"/>
      <c r="F3584" s="33"/>
      <c r="G3584" s="1"/>
      <c r="H3584" s="1"/>
      <c r="I3584" s="1"/>
      <c r="J3584" s="1"/>
      <c r="K3584" s="1"/>
      <c r="L3584" s="1"/>
      <c r="M3584" s="1"/>
      <c r="N3584" s="33"/>
    </row>
    <row r="3585" spans="3:14" ht="15" customHeight="1">
      <c r="C3585" s="1"/>
      <c r="D3585" s="51"/>
      <c r="E3585" s="43"/>
      <c r="F3585" s="33"/>
      <c r="G3585" s="1"/>
      <c r="H3585" s="1"/>
      <c r="I3585" s="1"/>
      <c r="J3585" s="1"/>
      <c r="K3585" s="1"/>
      <c r="L3585" s="1"/>
      <c r="M3585" s="1"/>
      <c r="N3585" s="33"/>
    </row>
    <row r="3586" spans="3:14" ht="15" customHeight="1">
      <c r="C3586" s="1"/>
      <c r="D3586" s="51"/>
      <c r="E3586" s="43"/>
      <c r="F3586" s="33"/>
      <c r="G3586" s="1"/>
      <c r="H3586" s="1"/>
      <c r="I3586" s="1"/>
      <c r="J3586" s="1"/>
      <c r="K3586" s="1"/>
      <c r="L3586" s="1"/>
      <c r="M3586" s="1"/>
      <c r="N3586" s="33"/>
    </row>
    <row r="3587" spans="3:14" ht="15" customHeight="1">
      <c r="C3587" s="1"/>
      <c r="D3587" s="51"/>
      <c r="E3587" s="43"/>
      <c r="F3587" s="33"/>
      <c r="G3587" s="1"/>
      <c r="H3587" s="1"/>
      <c r="I3587" s="1"/>
      <c r="J3587" s="1"/>
      <c r="K3587" s="1"/>
      <c r="L3587" s="1"/>
      <c r="M3587" s="1"/>
      <c r="N3587" s="33"/>
    </row>
    <row r="3588" spans="3:14" ht="15" customHeight="1">
      <c r="C3588" s="1"/>
      <c r="D3588" s="51"/>
      <c r="E3588" s="43"/>
      <c r="F3588" s="33"/>
      <c r="G3588" s="1"/>
      <c r="H3588" s="1"/>
      <c r="I3588" s="1"/>
      <c r="J3588" s="1"/>
      <c r="K3588" s="1"/>
      <c r="L3588" s="1"/>
      <c r="M3588" s="1"/>
      <c r="N3588" s="33"/>
    </row>
    <row r="3589" spans="3:14" ht="15" customHeight="1">
      <c r="C3589" s="1"/>
      <c r="D3589" s="51"/>
      <c r="E3589" s="43"/>
      <c r="F3589" s="33"/>
      <c r="G3589" s="1"/>
      <c r="H3589" s="1"/>
      <c r="I3589" s="1"/>
      <c r="J3589" s="1"/>
      <c r="K3589" s="1"/>
      <c r="L3589" s="1"/>
      <c r="M3589" s="1"/>
      <c r="N3589" s="33"/>
    </row>
    <row r="3590" spans="3:14" ht="15" customHeight="1">
      <c r="C3590" s="1"/>
      <c r="D3590" s="51"/>
      <c r="E3590" s="43"/>
      <c r="F3590" s="33"/>
      <c r="G3590" s="1"/>
      <c r="H3590" s="1"/>
      <c r="I3590" s="1"/>
      <c r="J3590" s="1"/>
      <c r="K3590" s="1"/>
      <c r="L3590" s="1"/>
      <c r="M3590" s="1"/>
      <c r="N3590" s="33"/>
    </row>
    <row r="3591" spans="3:14" ht="15" customHeight="1">
      <c r="C3591" s="1"/>
      <c r="D3591" s="51"/>
      <c r="E3591" s="43"/>
      <c r="F3591" s="33"/>
      <c r="G3591" s="1"/>
      <c r="H3591" s="1"/>
      <c r="I3591" s="1"/>
      <c r="J3591" s="1"/>
      <c r="K3591" s="1"/>
      <c r="L3591" s="1"/>
      <c r="M3591" s="1"/>
      <c r="N3591" s="33"/>
    </row>
    <row r="3592" spans="3:14" ht="15" customHeight="1">
      <c r="C3592" s="1"/>
      <c r="D3592" s="51"/>
      <c r="E3592" s="43"/>
      <c r="F3592" s="33"/>
      <c r="G3592" s="1"/>
      <c r="H3592" s="1"/>
      <c r="I3592" s="1"/>
      <c r="J3592" s="1"/>
      <c r="K3592" s="1"/>
      <c r="L3592" s="1"/>
      <c r="M3592" s="1"/>
      <c r="N3592" s="33"/>
    </row>
    <row r="3593" spans="3:14" ht="15" customHeight="1">
      <c r="C3593" s="1"/>
      <c r="D3593" s="51"/>
      <c r="E3593" s="43"/>
      <c r="F3593" s="33"/>
      <c r="G3593" s="1"/>
      <c r="H3593" s="1"/>
      <c r="I3593" s="1"/>
      <c r="J3593" s="1"/>
      <c r="K3593" s="1"/>
      <c r="L3593" s="1"/>
      <c r="M3593" s="1"/>
      <c r="N3593" s="33"/>
    </row>
    <row r="3594" spans="3:14" ht="15" customHeight="1">
      <c r="C3594" s="1"/>
      <c r="D3594" s="51"/>
      <c r="E3594" s="43"/>
      <c r="F3594" s="33"/>
      <c r="G3594" s="1"/>
      <c r="H3594" s="1"/>
      <c r="I3594" s="1"/>
      <c r="J3594" s="1"/>
      <c r="K3594" s="1"/>
      <c r="L3594" s="1"/>
      <c r="M3594" s="1"/>
      <c r="N3594" s="33"/>
    </row>
    <row r="3595" spans="3:14" ht="15" customHeight="1">
      <c r="C3595" s="1"/>
      <c r="D3595" s="51"/>
      <c r="E3595" s="43"/>
      <c r="F3595" s="33"/>
      <c r="G3595" s="1"/>
      <c r="H3595" s="1"/>
      <c r="I3595" s="1"/>
      <c r="J3595" s="1"/>
      <c r="K3595" s="1"/>
      <c r="L3595" s="1"/>
      <c r="M3595" s="1"/>
      <c r="N3595" s="33"/>
    </row>
    <row r="3596" spans="3:14" ht="15" customHeight="1">
      <c r="C3596" s="1"/>
      <c r="D3596" s="51"/>
      <c r="E3596" s="43"/>
      <c r="F3596" s="33"/>
      <c r="G3596" s="1"/>
      <c r="H3596" s="1"/>
      <c r="I3596" s="1"/>
      <c r="J3596" s="1"/>
      <c r="K3596" s="1"/>
      <c r="L3596" s="1"/>
      <c r="M3596" s="1"/>
      <c r="N3596" s="33"/>
    </row>
    <row r="3597" spans="3:14" ht="15" customHeight="1">
      <c r="C3597" s="1"/>
      <c r="D3597" s="51"/>
      <c r="E3597" s="43"/>
      <c r="F3597" s="33"/>
      <c r="G3597" s="1"/>
      <c r="H3597" s="1"/>
      <c r="I3597" s="1"/>
      <c r="J3597" s="1"/>
      <c r="K3597" s="1"/>
      <c r="L3597" s="1"/>
      <c r="M3597" s="1"/>
      <c r="N3597" s="33"/>
    </row>
    <row r="3598" spans="3:14" ht="15" customHeight="1">
      <c r="C3598" s="1"/>
      <c r="D3598" s="51"/>
      <c r="E3598" s="43"/>
      <c r="F3598" s="33"/>
      <c r="G3598" s="1"/>
      <c r="H3598" s="1"/>
      <c r="I3598" s="1"/>
      <c r="J3598" s="1"/>
      <c r="K3598" s="1"/>
      <c r="L3598" s="1"/>
      <c r="M3598" s="1"/>
      <c r="N3598" s="33"/>
    </row>
    <row r="3599" spans="3:14" ht="15" customHeight="1">
      <c r="C3599" s="1"/>
      <c r="D3599" s="51"/>
      <c r="E3599" s="43"/>
      <c r="F3599" s="33"/>
      <c r="G3599" s="1"/>
      <c r="H3599" s="1"/>
      <c r="I3599" s="1"/>
      <c r="J3599" s="1"/>
      <c r="K3599" s="1"/>
      <c r="L3599" s="1"/>
      <c r="M3599" s="1"/>
      <c r="N3599" s="33"/>
    </row>
    <row r="3600" spans="3:14" ht="15" customHeight="1">
      <c r="C3600" s="1"/>
      <c r="D3600" s="51"/>
      <c r="E3600" s="43"/>
      <c r="F3600" s="33"/>
      <c r="G3600" s="1"/>
      <c r="H3600" s="1"/>
      <c r="I3600" s="1"/>
      <c r="J3600" s="1"/>
      <c r="K3600" s="1"/>
      <c r="L3600" s="1"/>
      <c r="M3600" s="1"/>
      <c r="N3600" s="33"/>
    </row>
    <row r="3601" spans="3:14" ht="15" customHeight="1">
      <c r="C3601" s="1"/>
      <c r="D3601" s="51"/>
      <c r="E3601" s="43"/>
      <c r="F3601" s="33"/>
      <c r="G3601" s="1"/>
      <c r="H3601" s="1"/>
      <c r="I3601" s="1"/>
      <c r="J3601" s="1"/>
      <c r="K3601" s="1"/>
      <c r="L3601" s="1"/>
      <c r="M3601" s="1"/>
      <c r="N3601" s="33"/>
    </row>
    <row r="3602" spans="3:14" ht="15" customHeight="1">
      <c r="C3602" s="1"/>
      <c r="D3602" s="51"/>
      <c r="E3602" s="43"/>
      <c r="F3602" s="33"/>
      <c r="G3602" s="1"/>
      <c r="H3602" s="1"/>
      <c r="I3602" s="1"/>
      <c r="J3602" s="1"/>
      <c r="K3602" s="1"/>
      <c r="L3602" s="1"/>
      <c r="M3602" s="1"/>
      <c r="N3602" s="33"/>
    </row>
    <row r="3603" spans="3:14" ht="15" customHeight="1">
      <c r="C3603" s="1"/>
      <c r="D3603" s="51"/>
      <c r="E3603" s="43"/>
      <c r="F3603" s="33"/>
      <c r="G3603" s="1"/>
      <c r="H3603" s="1"/>
      <c r="I3603" s="1"/>
      <c r="J3603" s="1"/>
      <c r="K3603" s="1"/>
      <c r="L3603" s="1"/>
      <c r="M3603" s="1"/>
      <c r="N3603" s="33"/>
    </row>
    <row r="3604" spans="3:14" ht="15" customHeight="1">
      <c r="C3604" s="1"/>
      <c r="D3604" s="51"/>
      <c r="E3604" s="43"/>
      <c r="F3604" s="33"/>
      <c r="G3604" s="1"/>
      <c r="H3604" s="1"/>
      <c r="I3604" s="1"/>
      <c r="J3604" s="1"/>
      <c r="K3604" s="1"/>
      <c r="L3604" s="1"/>
      <c r="M3604" s="1"/>
      <c r="N3604" s="33"/>
    </row>
    <row r="3605" spans="3:14" ht="15" customHeight="1">
      <c r="C3605" s="1"/>
      <c r="D3605" s="51"/>
      <c r="E3605" s="43"/>
      <c r="F3605" s="33"/>
      <c r="G3605" s="1"/>
      <c r="H3605" s="1"/>
      <c r="I3605" s="1"/>
      <c r="J3605" s="1"/>
      <c r="K3605" s="1"/>
      <c r="L3605" s="1"/>
      <c r="M3605" s="1"/>
      <c r="N3605" s="33"/>
    </row>
    <row r="3606" spans="3:14" ht="15" customHeight="1">
      <c r="C3606" s="1"/>
      <c r="D3606" s="51"/>
      <c r="E3606" s="43"/>
      <c r="F3606" s="33"/>
      <c r="G3606" s="1"/>
      <c r="H3606" s="1"/>
      <c r="I3606" s="1"/>
      <c r="J3606" s="1"/>
      <c r="K3606" s="1"/>
      <c r="L3606" s="1"/>
      <c r="M3606" s="1"/>
      <c r="N3606" s="33"/>
    </row>
    <row r="3607" spans="3:14" ht="15" customHeight="1">
      <c r="C3607" s="1"/>
      <c r="D3607" s="51"/>
      <c r="E3607" s="43"/>
      <c r="F3607" s="33"/>
      <c r="G3607" s="1"/>
      <c r="H3607" s="1"/>
      <c r="I3607" s="1"/>
      <c r="J3607" s="1"/>
      <c r="K3607" s="1"/>
      <c r="L3607" s="1"/>
      <c r="M3607" s="1"/>
      <c r="N3607" s="33"/>
    </row>
    <row r="3608" spans="3:14" ht="15" customHeight="1">
      <c r="C3608" s="1"/>
      <c r="D3608" s="51"/>
      <c r="E3608" s="43"/>
      <c r="F3608" s="33"/>
      <c r="G3608" s="1"/>
      <c r="H3608" s="1"/>
      <c r="I3608" s="1"/>
      <c r="J3608" s="1"/>
      <c r="K3608" s="1"/>
      <c r="L3608" s="1"/>
      <c r="M3608" s="1"/>
      <c r="N3608" s="33"/>
    </row>
    <row r="3609" spans="3:14" ht="15" customHeight="1">
      <c r="C3609" s="1"/>
      <c r="D3609" s="51"/>
      <c r="E3609" s="43"/>
      <c r="F3609" s="33"/>
      <c r="G3609" s="1"/>
      <c r="H3609" s="1"/>
      <c r="I3609" s="1"/>
      <c r="J3609" s="1"/>
      <c r="K3609" s="1"/>
      <c r="L3609" s="1"/>
      <c r="M3609" s="1"/>
      <c r="N3609" s="33"/>
    </row>
    <row r="3610" spans="3:14" ht="15" customHeight="1">
      <c r="C3610" s="1"/>
      <c r="D3610" s="51"/>
      <c r="E3610" s="43"/>
      <c r="F3610" s="33"/>
      <c r="G3610" s="1"/>
      <c r="H3610" s="1"/>
      <c r="I3610" s="1"/>
      <c r="J3610" s="1"/>
      <c r="K3610" s="1"/>
      <c r="L3610" s="1"/>
      <c r="M3610" s="1"/>
      <c r="N3610" s="33"/>
    </row>
    <row r="3611" spans="3:14" ht="15" customHeight="1">
      <c r="C3611" s="1"/>
      <c r="D3611" s="51"/>
      <c r="E3611" s="43"/>
      <c r="F3611" s="33"/>
      <c r="G3611" s="1"/>
      <c r="H3611" s="1"/>
      <c r="I3611" s="1"/>
      <c r="J3611" s="1"/>
      <c r="K3611" s="1"/>
      <c r="L3611" s="1"/>
      <c r="M3611" s="1"/>
      <c r="N3611" s="33"/>
    </row>
  </sheetData>
  <autoFilter ref="B1:N2776" xr:uid="{00000000-0009-0000-0000-000001000000}"/>
  <conditionalFormatting sqref="E2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57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5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58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575:E1580 E1582:E1583 E1585 E1587:E1589 E159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3610"/>
  <sheetViews>
    <sheetView zoomScaleNormal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sqref="A1:XFD1"/>
    </sheetView>
  </sheetViews>
  <sheetFormatPr defaultColWidth="12.5703125" defaultRowHeight="20.25" customHeight="1"/>
  <cols>
    <col min="1" max="1" width="5" style="131" bestFit="1" customWidth="1"/>
    <col min="2" max="2" width="14.7109375" style="131" customWidth="1"/>
    <col min="3" max="3" width="15.28515625" style="131" bestFit="1" customWidth="1"/>
    <col min="4" max="4" width="29.140625" style="131" customWidth="1"/>
    <col min="5" max="5" width="25.28515625" style="131" customWidth="1"/>
    <col min="6" max="7" width="19.42578125" style="131" customWidth="1"/>
    <col min="8" max="8" width="15.28515625" style="131" customWidth="1"/>
    <col min="9" max="9" width="10.5703125" style="131" customWidth="1"/>
    <col min="10" max="12" width="8.140625" style="131" customWidth="1"/>
    <col min="13" max="13" width="15.42578125" style="131" customWidth="1"/>
    <col min="14" max="14" width="6.7109375" style="131" customWidth="1"/>
    <col min="15" max="17" width="13.42578125" style="131" customWidth="1"/>
    <col min="18" max="18" width="18" style="131" customWidth="1"/>
    <col min="19" max="19" width="40.5703125" style="131" customWidth="1"/>
    <col min="20" max="22" width="19.42578125" style="131" customWidth="1"/>
    <col min="23" max="24" width="12.5703125" style="131" customWidth="1"/>
    <col min="25" max="25" width="12.5703125" style="131"/>
    <col min="26" max="26" width="22.5703125" style="131" customWidth="1"/>
    <col min="27" max="16384" width="12.5703125" style="131"/>
  </cols>
  <sheetData>
    <row r="1" spans="1:39" ht="38.25" customHeight="1">
      <c r="A1" s="17" t="s">
        <v>476</v>
      </c>
      <c r="B1" s="17" t="s">
        <v>0</v>
      </c>
      <c r="C1" s="48" t="s">
        <v>477</v>
      </c>
      <c r="D1" s="127" t="s">
        <v>478</v>
      </c>
      <c r="E1" s="127" t="s">
        <v>1</v>
      </c>
      <c r="F1" s="127" t="s">
        <v>1</v>
      </c>
      <c r="G1" s="127" t="s">
        <v>3969</v>
      </c>
      <c r="H1" s="5" t="s">
        <v>797</v>
      </c>
      <c r="I1" s="5" t="s">
        <v>4290</v>
      </c>
      <c r="J1" s="5" t="s">
        <v>798</v>
      </c>
      <c r="K1" s="5" t="s">
        <v>800</v>
      </c>
      <c r="L1" s="5" t="s">
        <v>799</v>
      </c>
      <c r="M1" s="5" t="s">
        <v>801</v>
      </c>
      <c r="N1" s="5" t="s">
        <v>3970</v>
      </c>
      <c r="O1" s="5" t="s">
        <v>802</v>
      </c>
      <c r="P1" s="5" t="s">
        <v>3971</v>
      </c>
      <c r="Q1" s="5" t="s">
        <v>802</v>
      </c>
      <c r="R1" s="128" t="s">
        <v>803</v>
      </c>
      <c r="S1" s="128" t="s">
        <v>803</v>
      </c>
      <c r="T1" s="128" t="s">
        <v>3972</v>
      </c>
      <c r="U1" s="17" t="s">
        <v>804</v>
      </c>
      <c r="V1" s="17" t="s">
        <v>805</v>
      </c>
      <c r="W1" s="17" t="s">
        <v>806</v>
      </c>
      <c r="X1" s="17" t="s">
        <v>4291</v>
      </c>
      <c r="Y1" s="17" t="s">
        <v>807</v>
      </c>
      <c r="Z1" s="17" t="s">
        <v>808</v>
      </c>
      <c r="AA1" s="17" t="s">
        <v>4292</v>
      </c>
    </row>
    <row r="2" spans="1:39" ht="20.25" customHeight="1">
      <c r="A2" s="132">
        <v>1</v>
      </c>
      <c r="B2" s="19" t="s">
        <v>4476</v>
      </c>
      <c r="C2" s="250">
        <v>62046239000</v>
      </c>
      <c r="D2" s="260" t="s">
        <v>875</v>
      </c>
      <c r="E2" s="143" t="str">
        <f>PROPER(F2)</f>
        <v>Տաբատներ</v>
      </c>
      <c r="F2" s="273" t="s">
        <v>7795</v>
      </c>
      <c r="G2" s="144">
        <f>VLOOKUP(E2,subcategory!A:B,2,0)</f>
        <v>93</v>
      </c>
      <c r="H2" s="273" t="s">
        <v>55</v>
      </c>
      <c r="I2" s="213" t="e">
        <f>VLOOKUP(H2,gender!A:B,2,0)</f>
        <v>#N/A</v>
      </c>
      <c r="J2" s="273">
        <v>125</v>
      </c>
      <c r="K2" s="273">
        <v>125</v>
      </c>
      <c r="L2" s="273">
        <v>1</v>
      </c>
      <c r="M2" s="273" t="s">
        <v>44</v>
      </c>
      <c r="N2" s="144">
        <f>VLOOKUP(M2,brand!A:B,2,0)</f>
        <v>608</v>
      </c>
      <c r="O2" s="144" t="str">
        <f>UPPER(Q2)</f>
        <v>BANGLADESH</v>
      </c>
      <c r="P2" s="144">
        <f>VLOOKUP(O2,country!A:B,2,0)</f>
        <v>7485</v>
      </c>
      <c r="Q2" s="273" t="s">
        <v>440</v>
      </c>
      <c r="R2" s="144" t="str">
        <f>PROPER(S2)</f>
        <v>Բամբակ</v>
      </c>
      <c r="S2" s="144" t="s">
        <v>25</v>
      </c>
      <c r="T2" s="144">
        <f>VLOOKUP(R2,material!A:B,2,0)</f>
        <v>9</v>
      </c>
      <c r="U2" s="141" t="s">
        <v>3416</v>
      </c>
      <c r="V2" s="141"/>
      <c r="W2" s="273" t="s">
        <v>7646</v>
      </c>
      <c r="X2" s="141" t="e">
        <f>VLOOKUP(W2,SIZE!A:B,2,0)</f>
        <v>#N/A</v>
      </c>
      <c r="Y2" s="141" t="s">
        <v>7723</v>
      </c>
      <c r="Z2" s="141" t="s">
        <v>1057</v>
      </c>
      <c r="AA2" s="141">
        <f>VLOOKUP(Z2,COLOR!A:B,2,0)</f>
        <v>5</v>
      </c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</row>
    <row r="3" spans="1:39" ht="20.25" customHeight="1">
      <c r="A3" s="132">
        <v>2</v>
      </c>
      <c r="B3" s="19" t="s">
        <v>4477</v>
      </c>
      <c r="C3" s="250">
        <v>61046200000</v>
      </c>
      <c r="D3" s="261" t="s">
        <v>545</v>
      </c>
      <c r="E3" s="143" t="str">
        <f t="shared" ref="E3:E66" si="0">PROPER(F3)</f>
        <v>Շորտ</v>
      </c>
      <c r="F3" s="273" t="s">
        <v>69</v>
      </c>
      <c r="G3" s="144">
        <f>VLOOKUP(E3,subcategory!A:B,2,0)</f>
        <v>24</v>
      </c>
      <c r="H3" s="273" t="s">
        <v>55</v>
      </c>
      <c r="I3" s="213" t="e">
        <f>VLOOKUP(H3,gender!A:B,2,0)</f>
        <v>#N/A</v>
      </c>
      <c r="J3" s="273">
        <v>55</v>
      </c>
      <c r="K3" s="273">
        <v>55</v>
      </c>
      <c r="L3" s="273">
        <v>1</v>
      </c>
      <c r="M3" s="273" t="s">
        <v>44</v>
      </c>
      <c r="N3" s="144">
        <f>VLOOKUP(M3,brand!A:B,2,0)</f>
        <v>608</v>
      </c>
      <c r="O3" s="144" t="str">
        <f t="shared" ref="O3:O66" si="1">UPPER(Q3)</f>
        <v>BANGLADESH</v>
      </c>
      <c r="P3" s="144">
        <f>VLOOKUP(O3,country!A:B,2,0)</f>
        <v>7485</v>
      </c>
      <c r="Q3" s="273" t="s">
        <v>440</v>
      </c>
      <c r="R3" s="144" t="str">
        <f t="shared" ref="R3:R66" si="2">PROPER(S3)</f>
        <v>Բամբակ</v>
      </c>
      <c r="S3" s="144" t="s">
        <v>25</v>
      </c>
      <c r="T3" s="144">
        <f>VLOOKUP(R3,material!A:B,2,0)</f>
        <v>9</v>
      </c>
      <c r="U3" s="141" t="s">
        <v>3416</v>
      </c>
      <c r="V3" s="141"/>
      <c r="W3" s="273" t="s">
        <v>7647</v>
      </c>
      <c r="X3" s="141" t="e">
        <f>VLOOKUP(W3,SIZE!A:B,2,0)</f>
        <v>#N/A</v>
      </c>
      <c r="Y3" s="141" t="s">
        <v>7724</v>
      </c>
      <c r="Z3" s="141" t="s">
        <v>1033</v>
      </c>
      <c r="AA3" s="141">
        <f>VLOOKUP(Z3,COLOR!A:B,2,0)</f>
        <v>20</v>
      </c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</row>
    <row r="4" spans="1:39" ht="20.25" customHeight="1">
      <c r="A4" s="132">
        <v>3</v>
      </c>
      <c r="B4" s="19" t="s">
        <v>4478</v>
      </c>
      <c r="C4" s="251">
        <v>64041990000</v>
      </c>
      <c r="D4" s="262" t="s">
        <v>6787</v>
      </c>
      <c r="E4" s="143" t="str">
        <f t="shared" si="0"/>
        <v>Սպորտ Կիսաճտքավոր</v>
      </c>
      <c r="F4" s="273" t="s">
        <v>7089</v>
      </c>
      <c r="G4" s="144" t="e">
        <f>VLOOKUP(E4,subcategory!A:B,2,0)</f>
        <v>#N/A</v>
      </c>
      <c r="H4" s="273" t="s">
        <v>7150</v>
      </c>
      <c r="I4" s="213" t="e">
        <f>VLOOKUP(H4,gender!A:B,2,0)</f>
        <v>#N/A</v>
      </c>
      <c r="J4" s="273">
        <v>735</v>
      </c>
      <c r="K4" s="273">
        <v>735</v>
      </c>
      <c r="L4" s="273">
        <v>1</v>
      </c>
      <c r="M4" s="273" t="s">
        <v>7155</v>
      </c>
      <c r="N4" s="144" t="e">
        <f>VLOOKUP(M4,brand!A:B,2,0)</f>
        <v>#N/A</v>
      </c>
      <c r="O4" s="144" t="str">
        <f t="shared" si="1"/>
        <v>GERMANY</v>
      </c>
      <c r="P4" s="144">
        <f>VLOOKUP(O4,country!A:B,2,0)</f>
        <v>1725</v>
      </c>
      <c r="Q4" s="273" t="s">
        <v>2787</v>
      </c>
      <c r="R4" s="144" t="str">
        <f t="shared" si="2"/>
        <v>Ռեզին, Պոլիեսթեր</v>
      </c>
      <c r="S4" s="144" t="s">
        <v>7198</v>
      </c>
      <c r="T4" s="144" t="e">
        <f>VLOOKUP(R4,material!A:B,2,0)</f>
        <v>#N/A</v>
      </c>
      <c r="U4" s="141" t="s">
        <v>7161</v>
      </c>
      <c r="V4" s="141"/>
      <c r="W4" s="273">
        <v>35</v>
      </c>
      <c r="X4" s="141">
        <f>VLOOKUP(W4,SIZE!A:B,2,0)</f>
        <v>217</v>
      </c>
      <c r="Y4" s="141">
        <v>0</v>
      </c>
      <c r="Z4" s="141" t="s">
        <v>1057</v>
      </c>
      <c r="AA4" s="141">
        <f>VLOOKUP(Z4,COLOR!A:B,2,0)</f>
        <v>5</v>
      </c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</row>
    <row r="5" spans="1:39" ht="20.25" customHeight="1">
      <c r="A5" s="132">
        <v>4</v>
      </c>
      <c r="B5" s="19" t="s">
        <v>4479</v>
      </c>
      <c r="C5" s="251">
        <v>64041990000</v>
      </c>
      <c r="D5" s="262" t="s">
        <v>6787</v>
      </c>
      <c r="E5" s="143" t="str">
        <f t="shared" si="0"/>
        <v>Սպորտ Կիսաճտքավոր</v>
      </c>
      <c r="F5" s="273" t="s">
        <v>7089</v>
      </c>
      <c r="G5" s="144" t="e">
        <f>VLOOKUP(E5,subcategory!A:B,2,0)</f>
        <v>#N/A</v>
      </c>
      <c r="H5" s="273" t="s">
        <v>7150</v>
      </c>
      <c r="I5" s="213" t="e">
        <f>VLOOKUP(H5,gender!A:B,2,0)</f>
        <v>#N/A</v>
      </c>
      <c r="J5" s="273">
        <v>460</v>
      </c>
      <c r="K5" s="273">
        <v>460</v>
      </c>
      <c r="L5" s="273">
        <v>1</v>
      </c>
      <c r="M5" s="273" t="s">
        <v>7156</v>
      </c>
      <c r="N5" s="144" t="e">
        <f>VLOOKUP(M5,brand!A:B,2,0)</f>
        <v>#N/A</v>
      </c>
      <c r="O5" s="144" t="str">
        <f t="shared" si="1"/>
        <v>GERMANY</v>
      </c>
      <c r="P5" s="144">
        <f>VLOOKUP(O5,country!A:B,2,0)</f>
        <v>1725</v>
      </c>
      <c r="Q5" s="273" t="s">
        <v>2787</v>
      </c>
      <c r="R5" s="144" t="str">
        <f t="shared" si="2"/>
        <v>Ռեզին, Պոլիեսթեր</v>
      </c>
      <c r="S5" s="144" t="s">
        <v>7198</v>
      </c>
      <c r="T5" s="144" t="e">
        <f>VLOOKUP(R5,material!A:B,2,0)</f>
        <v>#N/A</v>
      </c>
      <c r="U5" s="141" t="s">
        <v>7161</v>
      </c>
      <c r="V5" s="141"/>
      <c r="W5" s="273">
        <v>26</v>
      </c>
      <c r="X5" s="141">
        <f>VLOOKUP(W5,SIZE!A:B,2,0)</f>
        <v>484</v>
      </c>
      <c r="Y5" s="141">
        <v>0</v>
      </c>
      <c r="Z5" s="141" t="s">
        <v>1057</v>
      </c>
      <c r="AA5" s="141">
        <f>VLOOKUP(Z5,COLOR!A:B,2,0)</f>
        <v>5</v>
      </c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</row>
    <row r="6" spans="1:39" ht="20.25" customHeight="1">
      <c r="A6" s="132">
        <v>5</v>
      </c>
      <c r="B6" s="19" t="s">
        <v>4480</v>
      </c>
      <c r="C6" s="250">
        <v>61103099000</v>
      </c>
      <c r="D6" s="261" t="s">
        <v>2338</v>
      </c>
      <c r="E6" s="143" t="str">
        <f t="shared" si="0"/>
        <v>Սվիտրեր</v>
      </c>
      <c r="F6" s="16" t="s">
        <v>459</v>
      </c>
      <c r="G6" s="144">
        <f>VLOOKUP(E6,subcategory!A:B,2,0)</f>
        <v>88</v>
      </c>
      <c r="H6" s="273" t="s">
        <v>20</v>
      </c>
      <c r="I6" s="213" t="e">
        <f>VLOOKUP(H6,gender!A:B,2,0)</f>
        <v>#N/A</v>
      </c>
      <c r="J6" s="273">
        <v>434</v>
      </c>
      <c r="K6" s="273">
        <v>434</v>
      </c>
      <c r="L6" s="273">
        <v>1</v>
      </c>
      <c r="M6" s="273" t="s">
        <v>2262</v>
      </c>
      <c r="N6" s="144">
        <f>VLOOKUP(M6,brand!A:B,2,0)</f>
        <v>823</v>
      </c>
      <c r="O6" s="144" t="str">
        <f t="shared" si="1"/>
        <v>TURKEY</v>
      </c>
      <c r="P6" s="144">
        <f>VLOOKUP(O6,country!A:B,2,0)</f>
        <v>1840</v>
      </c>
      <c r="Q6" s="273" t="s">
        <v>436</v>
      </c>
      <c r="R6" s="144" t="str">
        <f t="shared" si="2"/>
        <v>72% Ակրիլ, 24% Պոլիեսթեր, 4% Վիսկոզ</v>
      </c>
      <c r="S6" s="144" t="s">
        <v>7199</v>
      </c>
      <c r="T6" s="144" t="e">
        <f>VLOOKUP(R6,material!A:B,2,0)</f>
        <v>#N/A</v>
      </c>
      <c r="U6" s="141" t="s">
        <v>2262</v>
      </c>
      <c r="V6" s="141"/>
      <c r="W6" s="273" t="s">
        <v>828</v>
      </c>
      <c r="X6" s="141">
        <f>VLOOKUP(W6,SIZE!A:B,2,0)</f>
        <v>124</v>
      </c>
      <c r="Y6" s="141">
        <v>0</v>
      </c>
      <c r="Z6" s="141" t="s">
        <v>2042</v>
      </c>
      <c r="AA6" s="141" t="e">
        <f>VLOOKUP(Z6,COLOR!A:B,2,0)</f>
        <v>#N/A</v>
      </c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</row>
    <row r="7" spans="1:39" ht="20.25" customHeight="1">
      <c r="A7" s="132">
        <v>6</v>
      </c>
      <c r="B7" s="19" t="s">
        <v>4481</v>
      </c>
      <c r="C7" s="250">
        <v>61044300000</v>
      </c>
      <c r="D7" s="261" t="s">
        <v>2184</v>
      </c>
      <c r="E7" s="143" t="str">
        <f t="shared" si="0"/>
        <v>Զգեստ</v>
      </c>
      <c r="F7" s="273" t="s">
        <v>64</v>
      </c>
      <c r="G7" s="144">
        <f>VLOOKUP(E7,subcategory!A:B,2,0)</f>
        <v>43</v>
      </c>
      <c r="H7" s="273" t="s">
        <v>20</v>
      </c>
      <c r="I7" s="213" t="e">
        <f>VLOOKUP(H7,gender!A:B,2,0)</f>
        <v>#N/A</v>
      </c>
      <c r="J7" s="273">
        <v>448</v>
      </c>
      <c r="K7" s="273">
        <v>448</v>
      </c>
      <c r="L7" s="273">
        <v>1</v>
      </c>
      <c r="M7" s="273" t="s">
        <v>2262</v>
      </c>
      <c r="N7" s="144">
        <f>VLOOKUP(M7,brand!A:B,2,0)</f>
        <v>823</v>
      </c>
      <c r="O7" s="144" t="str">
        <f t="shared" si="1"/>
        <v>TURKEY</v>
      </c>
      <c r="P7" s="144">
        <f>VLOOKUP(O7,country!A:B,2,0)</f>
        <v>1840</v>
      </c>
      <c r="Q7" s="273" t="s">
        <v>436</v>
      </c>
      <c r="R7" s="144" t="str">
        <f t="shared" si="2"/>
        <v>76% Պոլիեսթեր, 24% Բամբակ</v>
      </c>
      <c r="S7" s="144" t="s">
        <v>7200</v>
      </c>
      <c r="T7" s="144" t="e">
        <f>VLOOKUP(R7,material!A:B,2,0)</f>
        <v>#N/A</v>
      </c>
      <c r="U7" s="141" t="s">
        <v>2262</v>
      </c>
      <c r="V7" s="141"/>
      <c r="W7" s="273" t="s">
        <v>828</v>
      </c>
      <c r="X7" s="141">
        <f>VLOOKUP(W7,SIZE!A:B,2,0)</f>
        <v>124</v>
      </c>
      <c r="Y7" s="141">
        <v>0</v>
      </c>
      <c r="Z7" s="141" t="s">
        <v>2042</v>
      </c>
      <c r="AA7" s="141" t="e">
        <f>VLOOKUP(Z7,COLOR!A:B,2,0)</f>
        <v>#N/A</v>
      </c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</row>
    <row r="8" spans="1:39" ht="20.25" customHeight="1">
      <c r="A8" s="132">
        <v>7</v>
      </c>
      <c r="B8" s="19" t="s">
        <v>4482</v>
      </c>
      <c r="C8" s="252">
        <v>61061000000</v>
      </c>
      <c r="D8" s="263" t="s">
        <v>976</v>
      </c>
      <c r="E8" s="143" t="str">
        <f t="shared" si="0"/>
        <v>Բլուզ</v>
      </c>
      <c r="F8" s="273" t="s">
        <v>14</v>
      </c>
      <c r="G8" s="144">
        <f>VLOOKUP(E8,subcategory!A:B,2,0)</f>
        <v>77</v>
      </c>
      <c r="H8" s="273" t="s">
        <v>20</v>
      </c>
      <c r="I8" s="213" t="e">
        <f>VLOOKUP(H8,gender!A:B,2,0)</f>
        <v>#N/A</v>
      </c>
      <c r="J8" s="273">
        <v>172</v>
      </c>
      <c r="K8" s="273">
        <v>172</v>
      </c>
      <c r="L8" s="273">
        <v>1</v>
      </c>
      <c r="M8" s="273" t="s">
        <v>2262</v>
      </c>
      <c r="N8" s="144">
        <f>VLOOKUP(M8,brand!A:B,2,0)</f>
        <v>823</v>
      </c>
      <c r="O8" s="144" t="str">
        <f t="shared" si="1"/>
        <v>TURKEY</v>
      </c>
      <c r="P8" s="144">
        <f>VLOOKUP(O8,country!A:B,2,0)</f>
        <v>1840</v>
      </c>
      <c r="Q8" s="273" t="s">
        <v>436</v>
      </c>
      <c r="R8" s="144" t="str">
        <f t="shared" si="2"/>
        <v>53% Պոլիեսթեր, 27% Վիսկոզա</v>
      </c>
      <c r="S8" s="144" t="s">
        <v>7201</v>
      </c>
      <c r="T8" s="144" t="e">
        <f>VLOOKUP(R8,material!A:B,2,0)</f>
        <v>#N/A</v>
      </c>
      <c r="U8" s="141" t="s">
        <v>2262</v>
      </c>
      <c r="V8" s="141"/>
      <c r="W8" s="273" t="s">
        <v>810</v>
      </c>
      <c r="X8" s="141">
        <f>VLOOKUP(W8,SIZE!A:B,2,0)</f>
        <v>122</v>
      </c>
      <c r="Y8" s="141">
        <v>0</v>
      </c>
      <c r="Z8" s="141" t="s">
        <v>1033</v>
      </c>
      <c r="AA8" s="141">
        <f>VLOOKUP(Z8,COLOR!A:B,2,0)</f>
        <v>20</v>
      </c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</row>
    <row r="9" spans="1:39" ht="20.25" customHeight="1">
      <c r="A9" s="132">
        <v>8</v>
      </c>
      <c r="B9" s="19" t="s">
        <v>4483</v>
      </c>
      <c r="C9" s="250">
        <v>62034319000</v>
      </c>
      <c r="D9" s="261" t="s">
        <v>6788</v>
      </c>
      <c r="E9" s="143" t="str">
        <f t="shared" si="0"/>
        <v>Տաբատներ</v>
      </c>
      <c r="F9" s="273" t="s">
        <v>7795</v>
      </c>
      <c r="G9" s="144">
        <f>VLOOKUP(E9,subcategory!A:B,2,0)</f>
        <v>93</v>
      </c>
      <c r="H9" s="273" t="s">
        <v>10</v>
      </c>
      <c r="I9" s="213" t="e">
        <f>VLOOKUP(H9,gender!A:B,2,0)</f>
        <v>#N/A</v>
      </c>
      <c r="J9" s="273">
        <v>490</v>
      </c>
      <c r="K9" s="273">
        <v>490</v>
      </c>
      <c r="L9" s="273">
        <v>1</v>
      </c>
      <c r="M9" s="273" t="s">
        <v>2262</v>
      </c>
      <c r="N9" s="144">
        <f>VLOOKUP(M9,brand!A:B,2,0)</f>
        <v>823</v>
      </c>
      <c r="O9" s="144" t="str">
        <f t="shared" si="1"/>
        <v>TURKEY</v>
      </c>
      <c r="P9" s="144">
        <f>VLOOKUP(O9,country!A:B,2,0)</f>
        <v>1840</v>
      </c>
      <c r="Q9" s="273" t="s">
        <v>436</v>
      </c>
      <c r="R9" s="144" t="str">
        <f t="shared" si="2"/>
        <v>55% Պոլիամիդ, 45% Բամբակ</v>
      </c>
      <c r="S9" s="144" t="s">
        <v>7202</v>
      </c>
      <c r="T9" s="144" t="e">
        <f>VLOOKUP(R9,material!A:B,2,0)</f>
        <v>#N/A</v>
      </c>
      <c r="U9" s="141" t="s">
        <v>2262</v>
      </c>
      <c r="V9" s="141"/>
      <c r="W9" s="273" t="s">
        <v>810</v>
      </c>
      <c r="X9" s="141">
        <f>VLOOKUP(W9,SIZE!A:B,2,0)</f>
        <v>122</v>
      </c>
      <c r="Y9" s="141">
        <v>0</v>
      </c>
      <c r="Z9" s="141" t="s">
        <v>1204</v>
      </c>
      <c r="AA9" s="141">
        <f>VLOOKUP(Z9,COLOR!A:B,2,0)</f>
        <v>25</v>
      </c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</row>
    <row r="10" spans="1:39" ht="20.25" customHeight="1">
      <c r="A10" s="132">
        <v>9</v>
      </c>
      <c r="B10" s="19" t="s">
        <v>4484</v>
      </c>
      <c r="C10" s="250">
        <v>61042300000</v>
      </c>
      <c r="D10" s="260" t="s">
        <v>6789</v>
      </c>
      <c r="E10" s="143" t="str">
        <f t="shared" si="0"/>
        <v>Տոպ+Գլխարկ</v>
      </c>
      <c r="F10" s="273" t="s">
        <v>7090</v>
      </c>
      <c r="G10" s="144">
        <f>VLOOKUP(E10,subcategory!A:B,2,0)</f>
        <v>481</v>
      </c>
      <c r="H10" s="273" t="s">
        <v>20</v>
      </c>
      <c r="I10" s="213" t="e">
        <f>VLOOKUP(H10,gender!A:B,2,0)</f>
        <v>#N/A</v>
      </c>
      <c r="J10" s="273">
        <v>102</v>
      </c>
      <c r="K10" s="273">
        <v>102</v>
      </c>
      <c r="L10" s="273">
        <v>1</v>
      </c>
      <c r="M10" s="273" t="s">
        <v>2262</v>
      </c>
      <c r="N10" s="144">
        <f>VLOOKUP(M10,brand!A:B,2,0)</f>
        <v>823</v>
      </c>
      <c r="O10" s="144" t="str">
        <f t="shared" si="1"/>
        <v>TURKEY</v>
      </c>
      <c r="P10" s="144">
        <f>VLOOKUP(O10,country!A:B,2,0)</f>
        <v>1840</v>
      </c>
      <c r="Q10" s="273" t="s">
        <v>436</v>
      </c>
      <c r="R10" s="144" t="str">
        <f t="shared" si="2"/>
        <v>100% Պոլիեսթեր</v>
      </c>
      <c r="S10" s="144" t="s">
        <v>7203</v>
      </c>
      <c r="T10" s="144" t="e">
        <f>VLOOKUP(R10,material!A:B,2,0)</f>
        <v>#N/A</v>
      </c>
      <c r="U10" s="141" t="s">
        <v>2262</v>
      </c>
      <c r="V10" s="141"/>
      <c r="W10" s="273" t="s">
        <v>810</v>
      </c>
      <c r="X10" s="141">
        <f>VLOOKUP(W10,SIZE!A:B,2,0)</f>
        <v>122</v>
      </c>
      <c r="Y10" s="141">
        <v>0</v>
      </c>
      <c r="Z10" s="141" t="s">
        <v>1204</v>
      </c>
      <c r="AA10" s="141">
        <f>VLOOKUP(Z10,COLOR!A:B,2,0)</f>
        <v>25</v>
      </c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</row>
    <row r="11" spans="1:39" ht="20.25" customHeight="1">
      <c r="A11" s="132">
        <v>10</v>
      </c>
      <c r="B11" s="19" t="s">
        <v>4485</v>
      </c>
      <c r="C11" s="250">
        <v>61103091000</v>
      </c>
      <c r="D11" s="261" t="s">
        <v>6790</v>
      </c>
      <c r="E11" s="143" t="str">
        <f t="shared" si="0"/>
        <v>Սվիտեր Վդ․</v>
      </c>
      <c r="F11" s="276" t="s">
        <v>7091</v>
      </c>
      <c r="G11" s="144" t="e">
        <f>VLOOKUP(E11,subcategory!A:B,2,0)</f>
        <v>#N/A</v>
      </c>
      <c r="H11" s="273" t="s">
        <v>10</v>
      </c>
      <c r="I11" s="213" t="e">
        <f>VLOOKUP(H11,gender!A:B,2,0)</f>
        <v>#N/A</v>
      </c>
      <c r="J11" s="273">
        <v>296</v>
      </c>
      <c r="K11" s="273">
        <v>296</v>
      </c>
      <c r="L11" s="273">
        <v>1</v>
      </c>
      <c r="M11" s="273" t="s">
        <v>2262</v>
      </c>
      <c r="N11" s="144">
        <f>VLOOKUP(M11,brand!A:B,2,0)</f>
        <v>823</v>
      </c>
      <c r="O11" s="144" t="str">
        <f t="shared" si="1"/>
        <v>TURKEY</v>
      </c>
      <c r="P11" s="144">
        <f>VLOOKUP(O11,country!A:B,2,0)</f>
        <v>1840</v>
      </c>
      <c r="Q11" s="273" t="s">
        <v>436</v>
      </c>
      <c r="R11" s="144" t="str">
        <f t="shared" si="2"/>
        <v>100% Ակրիլ</v>
      </c>
      <c r="S11" s="144" t="s">
        <v>7204</v>
      </c>
      <c r="T11" s="144" t="e">
        <f>VLOOKUP(R11,material!A:B,2,0)</f>
        <v>#N/A</v>
      </c>
      <c r="U11" s="141" t="s">
        <v>2262</v>
      </c>
      <c r="V11" s="141"/>
      <c r="W11" s="273" t="s">
        <v>828</v>
      </c>
      <c r="X11" s="141">
        <f>VLOOKUP(W11,SIZE!A:B,2,0)</f>
        <v>124</v>
      </c>
      <c r="Y11" s="141">
        <v>0</v>
      </c>
      <c r="Z11" s="141" t="s">
        <v>2042</v>
      </c>
      <c r="AA11" s="141" t="e">
        <f>VLOOKUP(Z11,COLOR!A:B,2,0)</f>
        <v>#N/A</v>
      </c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</row>
    <row r="12" spans="1:39" ht="20.25" customHeight="1">
      <c r="A12" s="132">
        <v>11</v>
      </c>
      <c r="B12" s="19" t="s">
        <v>4486</v>
      </c>
      <c r="C12" s="250">
        <v>62071100000</v>
      </c>
      <c r="D12" s="260" t="s">
        <v>6791</v>
      </c>
      <c r="E12" s="143" t="str">
        <f t="shared" si="0"/>
        <v>Վարտիկ Սեթ 3Հատ</v>
      </c>
      <c r="F12" s="273" t="s">
        <v>7092</v>
      </c>
      <c r="G12" s="144" t="e">
        <f>VLOOKUP(E12,subcategory!A:B,2,0)</f>
        <v>#N/A</v>
      </c>
      <c r="H12" s="273" t="s">
        <v>10</v>
      </c>
      <c r="I12" s="213" t="e">
        <f>VLOOKUP(H12,gender!A:B,2,0)</f>
        <v>#N/A</v>
      </c>
      <c r="J12" s="273">
        <v>224</v>
      </c>
      <c r="K12" s="273">
        <v>224</v>
      </c>
      <c r="L12" s="273">
        <v>1</v>
      </c>
      <c r="M12" s="273" t="s">
        <v>2262</v>
      </c>
      <c r="N12" s="144">
        <f>VLOOKUP(M12,brand!A:B,2,0)</f>
        <v>823</v>
      </c>
      <c r="O12" s="144" t="str">
        <f t="shared" si="1"/>
        <v>BANGLADESH</v>
      </c>
      <c r="P12" s="144">
        <f>VLOOKUP(O12,country!A:B,2,0)</f>
        <v>7485</v>
      </c>
      <c r="Q12" s="273" t="s">
        <v>440</v>
      </c>
      <c r="R12" s="144" t="str">
        <f t="shared" si="2"/>
        <v>100% Բամբակ</v>
      </c>
      <c r="S12" s="144" t="s">
        <v>7205</v>
      </c>
      <c r="T12" s="144" t="e">
        <f>VLOOKUP(R12,material!A:B,2,0)</f>
        <v>#N/A</v>
      </c>
      <c r="U12" s="141" t="s">
        <v>2262</v>
      </c>
      <c r="V12" s="141"/>
      <c r="W12" s="273" t="s">
        <v>828</v>
      </c>
      <c r="X12" s="141">
        <f>VLOOKUP(W12,SIZE!A:B,2,0)</f>
        <v>124</v>
      </c>
      <c r="Y12" s="141">
        <v>0</v>
      </c>
      <c r="Z12" s="141" t="s">
        <v>2095</v>
      </c>
      <c r="AA12" s="141">
        <f>VLOOKUP(Z12,COLOR!A:B,2,0)</f>
        <v>17</v>
      </c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</row>
    <row r="13" spans="1:39" ht="20.25" customHeight="1">
      <c r="A13" s="132">
        <v>12</v>
      </c>
      <c r="B13" s="19" t="s">
        <v>4487</v>
      </c>
      <c r="C13" s="250">
        <v>62024000010</v>
      </c>
      <c r="D13" s="261" t="s">
        <v>487</v>
      </c>
      <c r="E13" s="143" t="str">
        <f t="shared" si="0"/>
        <v>Վերարկու</v>
      </c>
      <c r="F13" s="273" t="s">
        <v>34</v>
      </c>
      <c r="G13" s="144">
        <f>VLOOKUP(E13,subcategory!A:B,2,0)</f>
        <v>92</v>
      </c>
      <c r="H13" s="273" t="s">
        <v>20</v>
      </c>
      <c r="I13" s="213" t="e">
        <f>VLOOKUP(H13,gender!A:B,2,0)</f>
        <v>#N/A</v>
      </c>
      <c r="J13" s="273">
        <v>1534</v>
      </c>
      <c r="K13" s="273">
        <v>1534</v>
      </c>
      <c r="L13" s="273">
        <v>1</v>
      </c>
      <c r="M13" s="273" t="s">
        <v>2262</v>
      </c>
      <c r="N13" s="144">
        <f>VLOOKUP(M13,brand!A:B,2,0)</f>
        <v>823</v>
      </c>
      <c r="O13" s="144" t="str">
        <f t="shared" si="1"/>
        <v>MYANMAR</v>
      </c>
      <c r="P13" s="144">
        <f>VLOOKUP(O13,country!A:B,2,0)</f>
        <v>7495</v>
      </c>
      <c r="Q13" s="273" t="s">
        <v>7193</v>
      </c>
      <c r="R13" s="144" t="str">
        <f t="shared" si="2"/>
        <v>100% Պոլիեսթեր</v>
      </c>
      <c r="S13" s="144" t="s">
        <v>7203</v>
      </c>
      <c r="T13" s="144" t="e">
        <f>VLOOKUP(R13,material!A:B,2,0)</f>
        <v>#N/A</v>
      </c>
      <c r="U13" s="141" t="s">
        <v>2262</v>
      </c>
      <c r="V13" s="141"/>
      <c r="W13" s="273" t="s">
        <v>828</v>
      </c>
      <c r="X13" s="141">
        <f>VLOOKUP(W13,SIZE!A:B,2,0)</f>
        <v>124</v>
      </c>
      <c r="Y13" s="141">
        <v>0</v>
      </c>
      <c r="Z13" s="141" t="s">
        <v>1033</v>
      </c>
      <c r="AA13" s="141">
        <f>VLOOKUP(Z13,COLOR!A:B,2,0)</f>
        <v>20</v>
      </c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</row>
    <row r="14" spans="1:39" ht="20.25" customHeight="1">
      <c r="A14" s="132">
        <v>13</v>
      </c>
      <c r="B14" s="19" t="s">
        <v>4488</v>
      </c>
      <c r="C14" s="250">
        <v>61091000000</v>
      </c>
      <c r="D14" s="261" t="s">
        <v>856</v>
      </c>
      <c r="E14" s="143" t="str">
        <f t="shared" si="0"/>
        <v>Կարճաթև Շապիկ</v>
      </c>
      <c r="F14" s="273" t="s">
        <v>3654</v>
      </c>
      <c r="G14" s="144">
        <f>VLOOKUP(E14,subcategory!A:B,2,0)</f>
        <v>22</v>
      </c>
      <c r="H14" s="273" t="s">
        <v>20</v>
      </c>
      <c r="I14" s="213" t="e">
        <f>VLOOKUP(H14,gender!A:B,2,0)</f>
        <v>#N/A</v>
      </c>
      <c r="J14" s="273">
        <v>135</v>
      </c>
      <c r="K14" s="273">
        <v>135</v>
      </c>
      <c r="L14" s="273">
        <v>1</v>
      </c>
      <c r="M14" s="273" t="s">
        <v>2262</v>
      </c>
      <c r="N14" s="144">
        <f>VLOOKUP(M14,brand!A:B,2,0)</f>
        <v>823</v>
      </c>
      <c r="O14" s="144" t="str">
        <f t="shared" si="1"/>
        <v>TURKEY</v>
      </c>
      <c r="P14" s="144">
        <f>VLOOKUP(O14,country!A:B,2,0)</f>
        <v>1840</v>
      </c>
      <c r="Q14" s="273" t="s">
        <v>436</v>
      </c>
      <c r="R14" s="144" t="str">
        <f t="shared" si="2"/>
        <v>100% Բամբակ</v>
      </c>
      <c r="S14" s="144" t="s">
        <v>7205</v>
      </c>
      <c r="T14" s="144" t="e">
        <f>VLOOKUP(R14,material!A:B,2,0)</f>
        <v>#N/A</v>
      </c>
      <c r="U14" s="141" t="s">
        <v>2262</v>
      </c>
      <c r="V14" s="141"/>
      <c r="W14" s="273" t="s">
        <v>825</v>
      </c>
      <c r="X14" s="141">
        <f>VLOOKUP(W14,SIZE!A:B,2,0)</f>
        <v>119</v>
      </c>
      <c r="Y14" s="141">
        <v>0</v>
      </c>
      <c r="Z14" s="141" t="s">
        <v>1033</v>
      </c>
      <c r="AA14" s="141">
        <f>VLOOKUP(Z14,COLOR!A:B,2,0)</f>
        <v>20</v>
      </c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</row>
    <row r="15" spans="1:39" ht="20.25" customHeight="1">
      <c r="A15" s="132">
        <v>14</v>
      </c>
      <c r="B15" s="19" t="s">
        <v>4489</v>
      </c>
      <c r="C15" s="250">
        <v>62034235000</v>
      </c>
      <c r="D15" s="261" t="s">
        <v>548</v>
      </c>
      <c r="E15" s="143" t="str">
        <f t="shared" si="0"/>
        <v>Տաբատներ</v>
      </c>
      <c r="F15" s="273" t="s">
        <v>7795</v>
      </c>
      <c r="G15" s="144">
        <f>VLOOKUP(E15,subcategory!A:B,2,0)</f>
        <v>93</v>
      </c>
      <c r="H15" s="273" t="s">
        <v>10</v>
      </c>
      <c r="I15" s="213" t="e">
        <f>VLOOKUP(H15,gender!A:B,2,0)</f>
        <v>#N/A</v>
      </c>
      <c r="J15" s="273">
        <v>245</v>
      </c>
      <c r="K15" s="273">
        <v>245</v>
      </c>
      <c r="L15" s="273">
        <v>1</v>
      </c>
      <c r="M15" s="273" t="s">
        <v>2262</v>
      </c>
      <c r="N15" s="144">
        <f>VLOOKUP(M15,brand!A:B,2,0)</f>
        <v>823</v>
      </c>
      <c r="O15" s="144" t="str">
        <f t="shared" si="1"/>
        <v>TURKEY</v>
      </c>
      <c r="P15" s="144">
        <f>VLOOKUP(O15,country!A:B,2,0)</f>
        <v>1840</v>
      </c>
      <c r="Q15" s="273" t="s">
        <v>436</v>
      </c>
      <c r="R15" s="144" t="str">
        <f t="shared" si="2"/>
        <v>100% Բամբակ</v>
      </c>
      <c r="S15" s="144" t="s">
        <v>7205</v>
      </c>
      <c r="T15" s="144" t="e">
        <f>VLOOKUP(R15,material!A:B,2,0)</f>
        <v>#N/A</v>
      </c>
      <c r="U15" s="141" t="s">
        <v>2262</v>
      </c>
      <c r="V15" s="141"/>
      <c r="W15" s="273">
        <v>30</v>
      </c>
      <c r="X15" s="141">
        <f>VLOOKUP(W15,SIZE!A:B,2,0)</f>
        <v>22</v>
      </c>
      <c r="Y15" s="141">
        <v>0</v>
      </c>
      <c r="Z15" s="141" t="s">
        <v>1105</v>
      </c>
      <c r="AA15" s="141">
        <f>VLOOKUP(Z15,COLOR!A:B,2,0)</f>
        <v>16</v>
      </c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</row>
    <row r="16" spans="1:39" ht="20.25" customHeight="1">
      <c r="A16" s="132">
        <v>15</v>
      </c>
      <c r="B16" s="19" t="s">
        <v>4490</v>
      </c>
      <c r="C16" s="250">
        <v>61091000000</v>
      </c>
      <c r="D16" s="261" t="s">
        <v>6792</v>
      </c>
      <c r="E16" s="143" t="str">
        <f t="shared" si="0"/>
        <v>Երկարաթև Շապիկ</v>
      </c>
      <c r="F16" s="273" t="s">
        <v>326</v>
      </c>
      <c r="G16" s="144">
        <f>VLOOKUP(E16,subcategory!A:B,2,0)</f>
        <v>21</v>
      </c>
      <c r="H16" s="273" t="s">
        <v>20</v>
      </c>
      <c r="I16" s="213" t="e">
        <f>VLOOKUP(H16,gender!A:B,2,0)</f>
        <v>#N/A</v>
      </c>
      <c r="J16" s="273">
        <v>130</v>
      </c>
      <c r="K16" s="273">
        <v>130</v>
      </c>
      <c r="L16" s="273">
        <v>1</v>
      </c>
      <c r="M16" s="273" t="s">
        <v>2262</v>
      </c>
      <c r="N16" s="144">
        <f>VLOOKUP(M16,brand!A:B,2,0)</f>
        <v>823</v>
      </c>
      <c r="O16" s="144" t="str">
        <f t="shared" si="1"/>
        <v>BANGLADESH</v>
      </c>
      <c r="P16" s="144">
        <f>VLOOKUP(O16,country!A:B,2,0)</f>
        <v>7485</v>
      </c>
      <c r="Q16" s="273" t="s">
        <v>440</v>
      </c>
      <c r="R16" s="144" t="str">
        <f t="shared" si="2"/>
        <v>95% Բամբակ, 5% Էլաստան</v>
      </c>
      <c r="S16" s="144" t="s">
        <v>7206</v>
      </c>
      <c r="T16" s="144" t="e">
        <f>VLOOKUP(R16,material!A:B,2,0)</f>
        <v>#N/A</v>
      </c>
      <c r="U16" s="141" t="s">
        <v>2262</v>
      </c>
      <c r="V16" s="141"/>
      <c r="W16" s="273" t="s">
        <v>810</v>
      </c>
      <c r="X16" s="141">
        <f>VLOOKUP(W16,SIZE!A:B,2,0)</f>
        <v>122</v>
      </c>
      <c r="Y16" s="141">
        <v>0</v>
      </c>
      <c r="Z16" s="141" t="s">
        <v>2092</v>
      </c>
      <c r="AA16" s="141">
        <f>VLOOKUP(Z16,COLOR!A:B,2,0)</f>
        <v>8</v>
      </c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</row>
    <row r="17" spans="1:39" ht="20.25" customHeight="1">
      <c r="A17" s="132">
        <v>16</v>
      </c>
      <c r="B17" s="19" t="s">
        <v>4491</v>
      </c>
      <c r="C17" s="250">
        <v>62046239000</v>
      </c>
      <c r="D17" s="260" t="s">
        <v>510</v>
      </c>
      <c r="E17" s="143" t="str">
        <f t="shared" si="0"/>
        <v>Տաբատներ</v>
      </c>
      <c r="F17" s="273" t="s">
        <v>7795</v>
      </c>
      <c r="G17" s="144">
        <f>VLOOKUP(E17,subcategory!A:B,2,0)</f>
        <v>93</v>
      </c>
      <c r="H17" s="273" t="s">
        <v>20</v>
      </c>
      <c r="I17" s="213" t="e">
        <f>VLOOKUP(H17,gender!A:B,2,0)</f>
        <v>#N/A</v>
      </c>
      <c r="J17" s="273">
        <v>255</v>
      </c>
      <c r="K17" s="273">
        <v>255</v>
      </c>
      <c r="L17" s="273">
        <v>1</v>
      </c>
      <c r="M17" s="273" t="s">
        <v>2262</v>
      </c>
      <c r="N17" s="144">
        <f>VLOOKUP(M17,brand!A:B,2,0)</f>
        <v>823</v>
      </c>
      <c r="O17" s="144" t="str">
        <f t="shared" si="1"/>
        <v>TURKEY</v>
      </c>
      <c r="P17" s="144">
        <f>VLOOKUP(O17,country!A:B,2,0)</f>
        <v>1840</v>
      </c>
      <c r="Q17" s="273" t="s">
        <v>436</v>
      </c>
      <c r="R17" s="144" t="str">
        <f t="shared" si="2"/>
        <v>26% Պոլիեսթեր, 70% Բամբակ</v>
      </c>
      <c r="S17" s="144" t="s">
        <v>7207</v>
      </c>
      <c r="T17" s="144" t="e">
        <f>VLOOKUP(R17,material!A:B,2,0)</f>
        <v>#N/A</v>
      </c>
      <c r="U17" s="141" t="s">
        <v>2262</v>
      </c>
      <c r="V17" s="141"/>
      <c r="W17" s="273">
        <v>36</v>
      </c>
      <c r="X17" s="141">
        <f>VLOOKUP(W17,SIZE!A:B,2,0)</f>
        <v>52</v>
      </c>
      <c r="Y17" s="141">
        <v>0</v>
      </c>
      <c r="Z17" s="141" t="s">
        <v>7754</v>
      </c>
      <c r="AA17" s="141" t="e">
        <f>VLOOKUP(Z17,COLOR!A:B,2,0)</f>
        <v>#N/A</v>
      </c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</row>
    <row r="18" spans="1:39" ht="20.25" customHeight="1">
      <c r="A18" s="132">
        <v>17</v>
      </c>
      <c r="B18" s="19" t="s">
        <v>4492</v>
      </c>
      <c r="C18" s="250">
        <v>61112090000</v>
      </c>
      <c r="D18" s="261" t="s">
        <v>6793</v>
      </c>
      <c r="E18" s="143" t="str">
        <f t="shared" si="0"/>
        <v>Շապիկ+Տաբատ</v>
      </c>
      <c r="F18" s="273" t="s">
        <v>7093</v>
      </c>
      <c r="G18" s="144" t="e">
        <f>VLOOKUP(E18,subcategory!A:B,2,0)</f>
        <v>#N/A</v>
      </c>
      <c r="H18" s="273" t="s">
        <v>7151</v>
      </c>
      <c r="I18" s="213">
        <f>VLOOKUP(H18,gender!A:B,2,0)</f>
        <v>7</v>
      </c>
      <c r="J18" s="273">
        <v>100</v>
      </c>
      <c r="K18" s="273">
        <v>100</v>
      </c>
      <c r="L18" s="273">
        <v>1</v>
      </c>
      <c r="M18" s="273" t="s">
        <v>44</v>
      </c>
      <c r="N18" s="144">
        <f>VLOOKUP(M18,brand!A:B,2,0)</f>
        <v>608</v>
      </c>
      <c r="O18" s="144" t="str">
        <f t="shared" si="1"/>
        <v>CHINA</v>
      </c>
      <c r="P18" s="144">
        <f>VLOOKUP(O18,country!A:B,2,0)</f>
        <v>7497</v>
      </c>
      <c r="Q18" s="273" t="s">
        <v>3915</v>
      </c>
      <c r="R18" s="144" t="str">
        <f t="shared" si="2"/>
        <v>Բամբակ</v>
      </c>
      <c r="S18" s="144" t="s">
        <v>25</v>
      </c>
      <c r="T18" s="144">
        <f>VLOOKUP(R18,material!A:B,2,0)</f>
        <v>9</v>
      </c>
      <c r="U18" s="141" t="s">
        <v>3416</v>
      </c>
      <c r="V18" s="141"/>
      <c r="W18" s="273" t="s">
        <v>7648</v>
      </c>
      <c r="X18" s="141" t="e">
        <f>VLOOKUP(W18,SIZE!A:B,2,0)</f>
        <v>#N/A</v>
      </c>
      <c r="Y18" s="141">
        <v>0</v>
      </c>
      <c r="Z18" s="141" t="s">
        <v>1071</v>
      </c>
      <c r="AA18" s="141">
        <f>VLOOKUP(Z18,COLOR!A:B,2,0)</f>
        <v>12</v>
      </c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</row>
    <row r="19" spans="1:39" ht="20.25" customHeight="1">
      <c r="A19" s="132">
        <v>18</v>
      </c>
      <c r="B19" s="19" t="s">
        <v>4493</v>
      </c>
      <c r="C19" s="250">
        <v>61112090000</v>
      </c>
      <c r="D19" s="261" t="s">
        <v>6794</v>
      </c>
      <c r="E19" s="143" t="str">
        <f t="shared" si="0"/>
        <v>Բաճկոն</v>
      </c>
      <c r="F19" s="273" t="s">
        <v>62</v>
      </c>
      <c r="G19" s="144">
        <f>VLOOKUP(E19,subcategory!A:B,2,0)</f>
        <v>14</v>
      </c>
      <c r="H19" s="273" t="s">
        <v>7152</v>
      </c>
      <c r="I19" s="213" t="e">
        <f>VLOOKUP(H19,gender!A:B,2,0)</f>
        <v>#N/A</v>
      </c>
      <c r="J19" s="273">
        <v>115</v>
      </c>
      <c r="K19" s="273">
        <v>115</v>
      </c>
      <c r="L19" s="273">
        <v>1</v>
      </c>
      <c r="M19" s="273" t="s">
        <v>44</v>
      </c>
      <c r="N19" s="144">
        <f>VLOOKUP(M19,brand!A:B,2,0)</f>
        <v>608</v>
      </c>
      <c r="O19" s="144" t="str">
        <f t="shared" si="1"/>
        <v>INDIA</v>
      </c>
      <c r="P19" s="144">
        <f>VLOOKUP(O19,country!A:B,2,0)</f>
        <v>7505</v>
      </c>
      <c r="Q19" s="273" t="s">
        <v>428</v>
      </c>
      <c r="R19" s="144" t="str">
        <f t="shared" si="2"/>
        <v>Բամբակ</v>
      </c>
      <c r="S19" s="144" t="s">
        <v>25</v>
      </c>
      <c r="T19" s="144">
        <f>VLOOKUP(R19,material!A:B,2,0)</f>
        <v>9</v>
      </c>
      <c r="U19" s="141" t="s">
        <v>3416</v>
      </c>
      <c r="V19" s="141"/>
      <c r="W19" s="273" t="s">
        <v>7649</v>
      </c>
      <c r="X19" s="141" t="e">
        <f>VLOOKUP(W19,SIZE!A:B,2,0)</f>
        <v>#N/A</v>
      </c>
      <c r="Y19" s="141">
        <v>29.99</v>
      </c>
      <c r="Z19" s="141" t="s">
        <v>1063</v>
      </c>
      <c r="AA19" s="141">
        <f>VLOOKUP(Z19,COLOR!A:B,2,0)</f>
        <v>13</v>
      </c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</row>
    <row r="20" spans="1:39" ht="20.25" customHeight="1">
      <c r="A20" s="132">
        <v>19</v>
      </c>
      <c r="B20" s="19" t="s">
        <v>4494</v>
      </c>
      <c r="C20" s="250">
        <v>61142000000</v>
      </c>
      <c r="D20" s="261" t="s">
        <v>6795</v>
      </c>
      <c r="E20" s="143" t="str">
        <f t="shared" si="0"/>
        <v>Բոդի</v>
      </c>
      <c r="F20" s="273" t="s">
        <v>247</v>
      </c>
      <c r="G20" s="144">
        <f>VLOOKUP(E20,subcategory!A:B,2,0)</f>
        <v>15</v>
      </c>
      <c r="H20" s="273" t="s">
        <v>7150</v>
      </c>
      <c r="I20" s="213" t="e">
        <f>VLOOKUP(H20,gender!A:B,2,0)</f>
        <v>#N/A</v>
      </c>
      <c r="J20" s="273">
        <v>235</v>
      </c>
      <c r="K20" s="273">
        <v>235</v>
      </c>
      <c r="L20" s="273">
        <v>1</v>
      </c>
      <c r="M20" s="273" t="s">
        <v>44</v>
      </c>
      <c r="N20" s="144">
        <f>VLOOKUP(M20,brand!A:B,2,0)</f>
        <v>608</v>
      </c>
      <c r="O20" s="144" t="str">
        <f t="shared" si="1"/>
        <v>CHINA</v>
      </c>
      <c r="P20" s="144">
        <f>VLOOKUP(O20,country!A:B,2,0)</f>
        <v>7497</v>
      </c>
      <c r="Q20" s="273" t="s">
        <v>3915</v>
      </c>
      <c r="R20" s="144" t="str">
        <f t="shared" si="2"/>
        <v>Բամբակ</v>
      </c>
      <c r="S20" s="144" t="s">
        <v>25</v>
      </c>
      <c r="T20" s="144">
        <f>VLOOKUP(R20,material!A:B,2,0)</f>
        <v>9</v>
      </c>
      <c r="U20" s="141" t="s">
        <v>3416</v>
      </c>
      <c r="V20" s="141"/>
      <c r="W20" s="273" t="s">
        <v>7650</v>
      </c>
      <c r="X20" s="141" t="e">
        <f>VLOOKUP(W20,SIZE!A:B,2,0)</f>
        <v>#N/A</v>
      </c>
      <c r="Y20" s="141">
        <v>29.99</v>
      </c>
      <c r="Z20" s="141" t="s">
        <v>1059</v>
      </c>
      <c r="AA20" s="141">
        <f>VLOOKUP(Z20,COLOR!A:B,2,0)</f>
        <v>1</v>
      </c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</row>
    <row r="21" spans="1:39" ht="20.25" customHeight="1">
      <c r="A21" s="132">
        <v>20</v>
      </c>
      <c r="B21" s="19" t="s">
        <v>4495</v>
      </c>
      <c r="C21" s="250">
        <v>62034235000</v>
      </c>
      <c r="D21" s="261" t="s">
        <v>6796</v>
      </c>
      <c r="E21" s="143" t="str">
        <f t="shared" si="0"/>
        <v>Տաբատներ</v>
      </c>
      <c r="F21" s="273" t="s">
        <v>7795</v>
      </c>
      <c r="G21" s="144">
        <f>VLOOKUP(E21,subcategory!A:B,2,0)</f>
        <v>93</v>
      </c>
      <c r="H21" s="273" t="s">
        <v>7150</v>
      </c>
      <c r="I21" s="213" t="e">
        <f>VLOOKUP(H21,gender!A:B,2,0)</f>
        <v>#N/A</v>
      </c>
      <c r="J21" s="273">
        <v>115</v>
      </c>
      <c r="K21" s="273">
        <v>115</v>
      </c>
      <c r="L21" s="273">
        <v>1</v>
      </c>
      <c r="M21" s="273" t="s">
        <v>44</v>
      </c>
      <c r="N21" s="144">
        <f>VLOOKUP(M21,brand!A:B,2,0)</f>
        <v>608</v>
      </c>
      <c r="O21" s="144" t="str">
        <f t="shared" si="1"/>
        <v>BANGLADESH</v>
      </c>
      <c r="P21" s="144">
        <f>VLOOKUP(O21,country!A:B,2,0)</f>
        <v>7485</v>
      </c>
      <c r="Q21" s="273" t="s">
        <v>440</v>
      </c>
      <c r="R21" s="144" t="str">
        <f t="shared" si="2"/>
        <v>Բամբակ</v>
      </c>
      <c r="S21" s="144" t="s">
        <v>25</v>
      </c>
      <c r="T21" s="144">
        <f>VLOOKUP(R21,material!A:B,2,0)</f>
        <v>9</v>
      </c>
      <c r="U21" s="141" t="s">
        <v>3416</v>
      </c>
      <c r="V21" s="141"/>
      <c r="W21" s="273" t="s">
        <v>7650</v>
      </c>
      <c r="X21" s="141" t="e">
        <f>VLOOKUP(W21,SIZE!A:B,2,0)</f>
        <v>#N/A</v>
      </c>
      <c r="Y21" s="141">
        <v>10.99</v>
      </c>
      <c r="Z21" s="141" t="s">
        <v>1057</v>
      </c>
      <c r="AA21" s="141">
        <f>VLOOKUP(Z21,COLOR!A:B,2,0)</f>
        <v>5</v>
      </c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</row>
    <row r="22" spans="1:39" ht="20.25" customHeight="1">
      <c r="A22" s="132">
        <v>21</v>
      </c>
      <c r="B22" s="19" t="s">
        <v>4496</v>
      </c>
      <c r="C22" s="250">
        <v>61044200000</v>
      </c>
      <c r="D22" s="261" t="s">
        <v>700</v>
      </c>
      <c r="E22" s="143" t="str">
        <f t="shared" si="0"/>
        <v>Զգեստ</v>
      </c>
      <c r="F22" s="273" t="s">
        <v>64</v>
      </c>
      <c r="G22" s="144">
        <f>VLOOKUP(E22,subcategory!A:B,2,0)</f>
        <v>43</v>
      </c>
      <c r="H22" s="273" t="s">
        <v>55</v>
      </c>
      <c r="I22" s="213" t="e">
        <f>VLOOKUP(H22,gender!A:B,2,0)</f>
        <v>#N/A</v>
      </c>
      <c r="J22" s="273">
        <v>110</v>
      </c>
      <c r="K22" s="273">
        <v>110</v>
      </c>
      <c r="L22" s="273">
        <v>1</v>
      </c>
      <c r="M22" s="273" t="s">
        <v>44</v>
      </c>
      <c r="N22" s="144">
        <f>VLOOKUP(M22,brand!A:B,2,0)</f>
        <v>608</v>
      </c>
      <c r="O22" s="144" t="str">
        <f t="shared" si="1"/>
        <v>INDIA</v>
      </c>
      <c r="P22" s="144">
        <f>VLOOKUP(O22,country!A:B,2,0)</f>
        <v>7505</v>
      </c>
      <c r="Q22" s="273" t="s">
        <v>428</v>
      </c>
      <c r="R22" s="144" t="str">
        <f t="shared" si="2"/>
        <v>Բամբակ</v>
      </c>
      <c r="S22" s="144" t="s">
        <v>25</v>
      </c>
      <c r="T22" s="144">
        <f>VLOOKUP(R22,material!A:B,2,0)</f>
        <v>9</v>
      </c>
      <c r="U22" s="141" t="s">
        <v>3416</v>
      </c>
      <c r="V22" s="141"/>
      <c r="W22" s="273" t="s">
        <v>7651</v>
      </c>
      <c r="X22" s="141" t="e">
        <f>VLOOKUP(W22,SIZE!A:B,2,0)</f>
        <v>#N/A</v>
      </c>
      <c r="Y22" s="141">
        <v>0</v>
      </c>
      <c r="Z22" s="141" t="s">
        <v>1071</v>
      </c>
      <c r="AA22" s="141">
        <f>VLOOKUP(Z22,COLOR!A:B,2,0)</f>
        <v>12</v>
      </c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</row>
    <row r="23" spans="1:39" ht="20.25" customHeight="1">
      <c r="A23" s="132">
        <v>22</v>
      </c>
      <c r="B23" s="19" t="s">
        <v>4497</v>
      </c>
      <c r="C23" s="250">
        <v>61091000000</v>
      </c>
      <c r="D23" s="261" t="s">
        <v>2290</v>
      </c>
      <c r="E23" s="143" t="str">
        <f t="shared" si="0"/>
        <v>Շապիկ</v>
      </c>
      <c r="F23" s="273" t="s">
        <v>46</v>
      </c>
      <c r="G23" s="144">
        <f>VLOOKUP(E23,subcategory!A:B,2,0)</f>
        <v>73</v>
      </c>
      <c r="H23" s="273" t="s">
        <v>7150</v>
      </c>
      <c r="I23" s="213" t="e">
        <f>VLOOKUP(H23,gender!A:B,2,0)</f>
        <v>#N/A</v>
      </c>
      <c r="J23" s="273">
        <v>55</v>
      </c>
      <c r="K23" s="273">
        <v>55</v>
      </c>
      <c r="L23" s="273">
        <v>1</v>
      </c>
      <c r="M23" s="273" t="s">
        <v>44</v>
      </c>
      <c r="N23" s="144">
        <f>VLOOKUP(M23,brand!A:B,2,0)</f>
        <v>608</v>
      </c>
      <c r="O23" s="144" t="str">
        <f t="shared" si="1"/>
        <v>BANGLADESH</v>
      </c>
      <c r="P23" s="144">
        <f>VLOOKUP(O23,country!A:B,2,0)</f>
        <v>7485</v>
      </c>
      <c r="Q23" s="273" t="s">
        <v>440</v>
      </c>
      <c r="R23" s="144" t="str">
        <f t="shared" si="2"/>
        <v>Բամբակ</v>
      </c>
      <c r="S23" s="144" t="s">
        <v>25</v>
      </c>
      <c r="T23" s="144">
        <f>VLOOKUP(R23,material!A:B,2,0)</f>
        <v>9</v>
      </c>
      <c r="U23" s="141" t="s">
        <v>3416</v>
      </c>
      <c r="V23" s="141"/>
      <c r="W23" s="273" t="s">
        <v>7650</v>
      </c>
      <c r="X23" s="141" t="e">
        <f>VLOOKUP(W23,SIZE!A:B,2,0)</f>
        <v>#N/A</v>
      </c>
      <c r="Y23" s="141">
        <v>12.99</v>
      </c>
      <c r="Z23" s="141" t="s">
        <v>1071</v>
      </c>
      <c r="AA23" s="141">
        <f>VLOOKUP(Z23,COLOR!A:B,2,0)</f>
        <v>12</v>
      </c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</row>
    <row r="24" spans="1:39" ht="20.25" customHeight="1">
      <c r="A24" s="132">
        <v>23</v>
      </c>
      <c r="B24" s="19" t="s">
        <v>4498</v>
      </c>
      <c r="C24" s="250">
        <v>61044200000</v>
      </c>
      <c r="D24" s="261" t="s">
        <v>700</v>
      </c>
      <c r="E24" s="143" t="str">
        <f t="shared" si="0"/>
        <v>Զգեստ</v>
      </c>
      <c r="F24" s="273" t="s">
        <v>64</v>
      </c>
      <c r="G24" s="144">
        <f>VLOOKUP(E24,subcategory!A:B,2,0)</f>
        <v>43</v>
      </c>
      <c r="H24" s="273" t="s">
        <v>55</v>
      </c>
      <c r="I24" s="213" t="e">
        <f>VLOOKUP(H24,gender!A:B,2,0)</f>
        <v>#N/A</v>
      </c>
      <c r="J24" s="273">
        <v>140</v>
      </c>
      <c r="K24" s="273">
        <v>140</v>
      </c>
      <c r="L24" s="273">
        <v>1</v>
      </c>
      <c r="M24" s="273" t="s">
        <v>44</v>
      </c>
      <c r="N24" s="144">
        <f>VLOOKUP(M24,brand!A:B,2,0)</f>
        <v>608</v>
      </c>
      <c r="O24" s="144" t="str">
        <f t="shared" si="1"/>
        <v>INDIA</v>
      </c>
      <c r="P24" s="144">
        <f>VLOOKUP(O24,country!A:B,2,0)</f>
        <v>7505</v>
      </c>
      <c r="Q24" s="273" t="s">
        <v>428</v>
      </c>
      <c r="R24" s="144" t="str">
        <f t="shared" si="2"/>
        <v>Բամբակ</v>
      </c>
      <c r="S24" s="144" t="s">
        <v>25</v>
      </c>
      <c r="T24" s="144">
        <f>VLOOKUP(R24,material!A:B,2,0)</f>
        <v>9</v>
      </c>
      <c r="U24" s="141" t="s">
        <v>3416</v>
      </c>
      <c r="V24" s="141"/>
      <c r="W24" s="273" t="s">
        <v>7652</v>
      </c>
      <c r="X24" s="141" t="e">
        <f>VLOOKUP(W24,SIZE!A:B,2,0)</f>
        <v>#N/A</v>
      </c>
      <c r="Y24" s="141">
        <v>0</v>
      </c>
      <c r="Z24" s="141" t="s">
        <v>1071</v>
      </c>
      <c r="AA24" s="141">
        <f>VLOOKUP(Z24,COLOR!A:B,2,0)</f>
        <v>12</v>
      </c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</row>
    <row r="25" spans="1:39" ht="20.25" customHeight="1">
      <c r="A25" s="132">
        <v>24</v>
      </c>
      <c r="B25" s="19" t="s">
        <v>4499</v>
      </c>
      <c r="C25" s="250">
        <v>61112090000</v>
      </c>
      <c r="D25" s="261" t="s">
        <v>6797</v>
      </c>
      <c r="E25" s="143" t="str">
        <f t="shared" si="0"/>
        <v>Զգեստ</v>
      </c>
      <c r="F25" s="273" t="s">
        <v>64</v>
      </c>
      <c r="G25" s="144">
        <f>VLOOKUP(E25,subcategory!A:B,2,0)</f>
        <v>43</v>
      </c>
      <c r="H25" s="273" t="s">
        <v>7152</v>
      </c>
      <c r="I25" s="213" t="e">
        <f>VLOOKUP(H25,gender!A:B,2,0)</f>
        <v>#N/A</v>
      </c>
      <c r="J25" s="273">
        <v>95</v>
      </c>
      <c r="K25" s="273">
        <v>95</v>
      </c>
      <c r="L25" s="273">
        <v>1</v>
      </c>
      <c r="M25" s="273" t="s">
        <v>44</v>
      </c>
      <c r="N25" s="144">
        <f>VLOOKUP(M25,brand!A:B,2,0)</f>
        <v>608</v>
      </c>
      <c r="O25" s="144" t="str">
        <f t="shared" si="1"/>
        <v>INDIA</v>
      </c>
      <c r="P25" s="144">
        <f>VLOOKUP(O25,country!A:B,2,0)</f>
        <v>7505</v>
      </c>
      <c r="Q25" s="273" t="s">
        <v>428</v>
      </c>
      <c r="R25" s="144" t="str">
        <f t="shared" si="2"/>
        <v>Բամբակ</v>
      </c>
      <c r="S25" s="144" t="s">
        <v>25</v>
      </c>
      <c r="T25" s="144">
        <f>VLOOKUP(R25,material!A:B,2,0)</f>
        <v>9</v>
      </c>
      <c r="U25" s="141" t="s">
        <v>3416</v>
      </c>
      <c r="V25" s="141"/>
      <c r="W25" s="273" t="s">
        <v>7653</v>
      </c>
      <c r="X25" s="141" t="e">
        <f>VLOOKUP(W25,SIZE!A:B,2,0)</f>
        <v>#N/A</v>
      </c>
      <c r="Y25" s="141">
        <v>0</v>
      </c>
      <c r="Z25" s="141" t="s">
        <v>1071</v>
      </c>
      <c r="AA25" s="141">
        <f>VLOOKUP(Z25,COLOR!A:B,2,0)</f>
        <v>12</v>
      </c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</row>
    <row r="26" spans="1:39" ht="20.25" customHeight="1">
      <c r="A26" s="132">
        <v>25</v>
      </c>
      <c r="B26" s="19" t="s">
        <v>4500</v>
      </c>
      <c r="C26" s="250">
        <v>61112090000</v>
      </c>
      <c r="D26" s="261" t="s">
        <v>6798</v>
      </c>
      <c r="E26" s="143" t="str">
        <f t="shared" si="0"/>
        <v>Շապիկ</v>
      </c>
      <c r="F26" s="273" t="s">
        <v>46</v>
      </c>
      <c r="G26" s="144">
        <f>VLOOKUP(E26,subcategory!A:B,2,0)</f>
        <v>73</v>
      </c>
      <c r="H26" s="273" t="s">
        <v>7152</v>
      </c>
      <c r="I26" s="213" t="e">
        <f>VLOOKUP(H26,gender!A:B,2,0)</f>
        <v>#N/A</v>
      </c>
      <c r="J26" s="273">
        <v>59</v>
      </c>
      <c r="K26" s="273">
        <v>59</v>
      </c>
      <c r="L26" s="273">
        <v>1</v>
      </c>
      <c r="M26" s="273" t="s">
        <v>44</v>
      </c>
      <c r="N26" s="144">
        <f>VLOOKUP(M26,brand!A:B,2,0)</f>
        <v>608</v>
      </c>
      <c r="O26" s="144" t="str">
        <f t="shared" si="1"/>
        <v>INDIA</v>
      </c>
      <c r="P26" s="144">
        <f>VLOOKUP(O26,country!A:B,2,0)</f>
        <v>7505</v>
      </c>
      <c r="Q26" s="273" t="s">
        <v>428</v>
      </c>
      <c r="R26" s="144" t="str">
        <f t="shared" si="2"/>
        <v>Բամբակ</v>
      </c>
      <c r="S26" s="144" t="s">
        <v>25</v>
      </c>
      <c r="T26" s="144">
        <f>VLOOKUP(R26,material!A:B,2,0)</f>
        <v>9</v>
      </c>
      <c r="U26" s="141" t="s">
        <v>3416</v>
      </c>
      <c r="V26" s="141"/>
      <c r="W26" s="273" t="s">
        <v>7649</v>
      </c>
      <c r="X26" s="141" t="e">
        <f>VLOOKUP(W26,SIZE!A:B,2,0)</f>
        <v>#N/A</v>
      </c>
      <c r="Y26" s="141">
        <v>22.99</v>
      </c>
      <c r="Z26" s="141" t="s">
        <v>1071</v>
      </c>
      <c r="AA26" s="141">
        <f>VLOOKUP(Z26,COLOR!A:B,2,0)</f>
        <v>12</v>
      </c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</row>
    <row r="27" spans="1:39" ht="20.25" customHeight="1">
      <c r="A27" s="132">
        <v>26</v>
      </c>
      <c r="B27" s="19" t="s">
        <v>4501</v>
      </c>
      <c r="C27" s="250">
        <v>61102099000</v>
      </c>
      <c r="D27" s="261" t="s">
        <v>6799</v>
      </c>
      <c r="E27" s="143" t="str">
        <f t="shared" si="0"/>
        <v>Սվիտեր</v>
      </c>
      <c r="F27" s="273" t="s">
        <v>49</v>
      </c>
      <c r="G27" s="144" t="e">
        <f>VLOOKUP(E27,subcategory!A:B,2,0)</f>
        <v>#N/A</v>
      </c>
      <c r="H27" s="273" t="s">
        <v>55</v>
      </c>
      <c r="I27" s="213" t="e">
        <f>VLOOKUP(H27,gender!A:B,2,0)</f>
        <v>#N/A</v>
      </c>
      <c r="J27" s="273">
        <v>240</v>
      </c>
      <c r="K27" s="273">
        <v>240</v>
      </c>
      <c r="L27" s="273">
        <v>1</v>
      </c>
      <c r="M27" s="273" t="s">
        <v>44</v>
      </c>
      <c r="N27" s="144">
        <f>VLOOKUP(M27,brand!A:B,2,0)</f>
        <v>608</v>
      </c>
      <c r="O27" s="144" t="str">
        <f t="shared" si="1"/>
        <v>INDIA</v>
      </c>
      <c r="P27" s="144">
        <f>VLOOKUP(O27,country!A:B,2,0)</f>
        <v>7505</v>
      </c>
      <c r="Q27" s="273" t="s">
        <v>428</v>
      </c>
      <c r="R27" s="144" t="str">
        <f t="shared" si="2"/>
        <v>Բամբակ</v>
      </c>
      <c r="S27" s="144" t="s">
        <v>25</v>
      </c>
      <c r="T27" s="144">
        <f>VLOOKUP(R27,material!A:B,2,0)</f>
        <v>9</v>
      </c>
      <c r="U27" s="141" t="s">
        <v>3416</v>
      </c>
      <c r="V27" s="141"/>
      <c r="W27" s="273" t="s">
        <v>1207</v>
      </c>
      <c r="X27" s="141" t="e">
        <f>VLOOKUP(W27,SIZE!A:B,2,0)</f>
        <v>#N/A</v>
      </c>
      <c r="Y27" s="141">
        <v>0</v>
      </c>
      <c r="Z27" s="141" t="s">
        <v>1063</v>
      </c>
      <c r="AA27" s="141">
        <f>VLOOKUP(Z27,COLOR!A:B,2,0)</f>
        <v>13</v>
      </c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</row>
    <row r="28" spans="1:39" ht="20.25" customHeight="1">
      <c r="A28" s="132">
        <v>27</v>
      </c>
      <c r="B28" s="19" t="s">
        <v>4502</v>
      </c>
      <c r="C28" s="250">
        <v>62046239000</v>
      </c>
      <c r="D28" s="260" t="s">
        <v>546</v>
      </c>
      <c r="E28" s="143" t="str">
        <f t="shared" si="0"/>
        <v>Տաբատներ</v>
      </c>
      <c r="F28" s="273" t="s">
        <v>7795</v>
      </c>
      <c r="G28" s="144">
        <f>VLOOKUP(E28,subcategory!A:B,2,0)</f>
        <v>93</v>
      </c>
      <c r="H28" s="273" t="s">
        <v>55</v>
      </c>
      <c r="I28" s="213" t="e">
        <f>VLOOKUP(H28,gender!A:B,2,0)</f>
        <v>#N/A</v>
      </c>
      <c r="J28" s="273">
        <v>140</v>
      </c>
      <c r="K28" s="273">
        <v>140</v>
      </c>
      <c r="L28" s="273">
        <v>1</v>
      </c>
      <c r="M28" s="273" t="s">
        <v>44</v>
      </c>
      <c r="N28" s="144">
        <f>VLOOKUP(M28,brand!A:B,2,0)</f>
        <v>608</v>
      </c>
      <c r="O28" s="144" t="str">
        <f t="shared" si="1"/>
        <v>INDIA</v>
      </c>
      <c r="P28" s="144">
        <f>VLOOKUP(O28,country!A:B,2,0)</f>
        <v>7505</v>
      </c>
      <c r="Q28" s="273" t="s">
        <v>428</v>
      </c>
      <c r="R28" s="144" t="str">
        <f t="shared" si="2"/>
        <v>Բամբակ</v>
      </c>
      <c r="S28" s="144" t="s">
        <v>25</v>
      </c>
      <c r="T28" s="144">
        <f>VLOOKUP(R28,material!A:B,2,0)</f>
        <v>9</v>
      </c>
      <c r="U28" s="141" t="s">
        <v>3416</v>
      </c>
      <c r="V28" s="141"/>
      <c r="W28" s="273" t="s">
        <v>1207</v>
      </c>
      <c r="X28" s="141" t="e">
        <f>VLOOKUP(W28,SIZE!A:B,2,0)</f>
        <v>#N/A</v>
      </c>
      <c r="Y28" s="141">
        <v>0</v>
      </c>
      <c r="Z28" s="141" t="s">
        <v>1057</v>
      </c>
      <c r="AA28" s="141">
        <f>VLOOKUP(Z28,COLOR!A:B,2,0)</f>
        <v>5</v>
      </c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</row>
    <row r="29" spans="1:39" ht="20.25" customHeight="1">
      <c r="A29" s="132">
        <v>28</v>
      </c>
      <c r="B29" s="19" t="s">
        <v>4503</v>
      </c>
      <c r="C29" s="250">
        <v>61044200000</v>
      </c>
      <c r="D29" s="261" t="s">
        <v>700</v>
      </c>
      <c r="E29" s="143" t="str">
        <f t="shared" si="0"/>
        <v>Զգեստ</v>
      </c>
      <c r="F29" s="273" t="s">
        <v>64</v>
      </c>
      <c r="G29" s="144">
        <f>VLOOKUP(E29,subcategory!A:B,2,0)</f>
        <v>43</v>
      </c>
      <c r="H29" s="273" t="s">
        <v>55</v>
      </c>
      <c r="I29" s="213" t="e">
        <f>VLOOKUP(H29,gender!A:B,2,0)</f>
        <v>#N/A</v>
      </c>
      <c r="J29" s="273">
        <v>105</v>
      </c>
      <c r="K29" s="273">
        <v>105</v>
      </c>
      <c r="L29" s="273">
        <v>1</v>
      </c>
      <c r="M29" s="273" t="s">
        <v>44</v>
      </c>
      <c r="N29" s="144">
        <f>VLOOKUP(M29,brand!A:B,2,0)</f>
        <v>608</v>
      </c>
      <c r="O29" s="144" t="str">
        <f t="shared" si="1"/>
        <v>INDIA</v>
      </c>
      <c r="P29" s="144">
        <f>VLOOKUP(O29,country!A:B,2,0)</f>
        <v>7505</v>
      </c>
      <c r="Q29" s="273" t="s">
        <v>428</v>
      </c>
      <c r="R29" s="144" t="str">
        <f t="shared" si="2"/>
        <v>Բամբակ</v>
      </c>
      <c r="S29" s="144" t="s">
        <v>25</v>
      </c>
      <c r="T29" s="144">
        <f>VLOOKUP(R29,material!A:B,2,0)</f>
        <v>9</v>
      </c>
      <c r="U29" s="141" t="s">
        <v>3416</v>
      </c>
      <c r="V29" s="141"/>
      <c r="W29" s="273" t="s">
        <v>2044</v>
      </c>
      <c r="X29" s="141" t="e">
        <f>VLOOKUP(W29,SIZE!A:B,2,0)</f>
        <v>#N/A</v>
      </c>
      <c r="Y29" s="141">
        <v>35.99</v>
      </c>
      <c r="Z29" s="141" t="s">
        <v>1071</v>
      </c>
      <c r="AA29" s="141">
        <f>VLOOKUP(Z29,COLOR!A:B,2,0)</f>
        <v>12</v>
      </c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</row>
    <row r="30" spans="1:39" ht="20.25" customHeight="1">
      <c r="A30" s="132">
        <v>29</v>
      </c>
      <c r="B30" s="19" t="s">
        <v>4504</v>
      </c>
      <c r="C30" s="250">
        <v>61112090000</v>
      </c>
      <c r="D30" s="261" t="s">
        <v>6800</v>
      </c>
      <c r="E30" s="143" t="str">
        <f t="shared" si="0"/>
        <v>Բոդի</v>
      </c>
      <c r="F30" s="273" t="s">
        <v>247</v>
      </c>
      <c r="G30" s="144">
        <f>VLOOKUP(E30,subcategory!A:B,2,0)</f>
        <v>15</v>
      </c>
      <c r="H30" s="273" t="s">
        <v>7151</v>
      </c>
      <c r="I30" s="213">
        <f>VLOOKUP(H30,gender!A:B,2,0)</f>
        <v>7</v>
      </c>
      <c r="J30" s="273">
        <v>110</v>
      </c>
      <c r="K30" s="273">
        <v>110</v>
      </c>
      <c r="L30" s="273">
        <v>1</v>
      </c>
      <c r="M30" s="273" t="s">
        <v>44</v>
      </c>
      <c r="N30" s="144">
        <f>VLOOKUP(M30,brand!A:B,2,0)</f>
        <v>608</v>
      </c>
      <c r="O30" s="144" t="str">
        <f t="shared" si="1"/>
        <v>CHINA</v>
      </c>
      <c r="P30" s="144">
        <f>VLOOKUP(O30,country!A:B,2,0)</f>
        <v>7497</v>
      </c>
      <c r="Q30" s="273" t="s">
        <v>3915</v>
      </c>
      <c r="R30" s="144" t="str">
        <f t="shared" si="2"/>
        <v>Բամբակ</v>
      </c>
      <c r="S30" s="144" t="s">
        <v>25</v>
      </c>
      <c r="T30" s="144">
        <f>VLOOKUP(R30,material!A:B,2,0)</f>
        <v>9</v>
      </c>
      <c r="U30" s="141" t="s">
        <v>3416</v>
      </c>
      <c r="V30" s="141"/>
      <c r="W30" s="273" t="s">
        <v>7649</v>
      </c>
      <c r="X30" s="141" t="e">
        <f>VLOOKUP(W30,SIZE!A:B,2,0)</f>
        <v>#N/A</v>
      </c>
      <c r="Y30" s="141">
        <v>0</v>
      </c>
      <c r="Z30" s="141" t="s">
        <v>1071</v>
      </c>
      <c r="AA30" s="141">
        <f>VLOOKUP(Z30,COLOR!A:B,2,0)</f>
        <v>12</v>
      </c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</row>
    <row r="31" spans="1:39" ht="20.25" customHeight="1">
      <c r="A31" s="132">
        <v>30</v>
      </c>
      <c r="B31" s="19" t="s">
        <v>4505</v>
      </c>
      <c r="C31" s="250">
        <v>61044200000</v>
      </c>
      <c r="D31" s="261" t="s">
        <v>700</v>
      </c>
      <c r="E31" s="143" t="str">
        <f t="shared" si="0"/>
        <v>Զգեստ</v>
      </c>
      <c r="F31" s="273" t="s">
        <v>64</v>
      </c>
      <c r="G31" s="144">
        <f>VLOOKUP(E31,subcategory!A:B,2,0)</f>
        <v>43</v>
      </c>
      <c r="H31" s="273" t="s">
        <v>55</v>
      </c>
      <c r="I31" s="213" t="e">
        <f>VLOOKUP(H31,gender!A:B,2,0)</f>
        <v>#N/A</v>
      </c>
      <c r="J31" s="273">
        <v>105</v>
      </c>
      <c r="K31" s="273">
        <v>105</v>
      </c>
      <c r="L31" s="273">
        <v>1</v>
      </c>
      <c r="M31" s="273" t="s">
        <v>44</v>
      </c>
      <c r="N31" s="144">
        <f>VLOOKUP(M31,brand!A:B,2,0)</f>
        <v>608</v>
      </c>
      <c r="O31" s="144" t="str">
        <f t="shared" si="1"/>
        <v>INDIA</v>
      </c>
      <c r="P31" s="144">
        <f>VLOOKUP(O31,country!A:B,2,0)</f>
        <v>7505</v>
      </c>
      <c r="Q31" s="273" t="s">
        <v>428</v>
      </c>
      <c r="R31" s="144" t="str">
        <f t="shared" si="2"/>
        <v>Բամբակ</v>
      </c>
      <c r="S31" s="144" t="s">
        <v>25</v>
      </c>
      <c r="T31" s="144">
        <f>VLOOKUP(R31,material!A:B,2,0)</f>
        <v>9</v>
      </c>
      <c r="U31" s="141" t="s">
        <v>3416</v>
      </c>
      <c r="V31" s="141"/>
      <c r="W31" s="273" t="s">
        <v>7650</v>
      </c>
      <c r="X31" s="141" t="e">
        <f>VLOOKUP(W31,SIZE!A:B,2,0)</f>
        <v>#N/A</v>
      </c>
      <c r="Y31" s="141">
        <v>0</v>
      </c>
      <c r="Z31" s="141" t="s">
        <v>1071</v>
      </c>
      <c r="AA31" s="141">
        <f>VLOOKUP(Z31,COLOR!A:B,2,0)</f>
        <v>12</v>
      </c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</row>
    <row r="32" spans="1:39" ht="20.25" customHeight="1">
      <c r="A32" s="132">
        <v>31</v>
      </c>
      <c r="B32" s="19" t="s">
        <v>4506</v>
      </c>
      <c r="C32" s="250">
        <v>61112090000</v>
      </c>
      <c r="D32" s="261" t="s">
        <v>6801</v>
      </c>
      <c r="E32" s="143" t="str">
        <f t="shared" si="0"/>
        <v>Տաբատներ</v>
      </c>
      <c r="F32" s="273" t="s">
        <v>7795</v>
      </c>
      <c r="G32" s="144">
        <f>VLOOKUP(E32,subcategory!A:B,2,0)</f>
        <v>93</v>
      </c>
      <c r="H32" s="273" t="s">
        <v>7151</v>
      </c>
      <c r="I32" s="213">
        <f>VLOOKUP(H32,gender!A:B,2,0)</f>
        <v>7</v>
      </c>
      <c r="J32" s="273">
        <v>115</v>
      </c>
      <c r="K32" s="273">
        <v>115</v>
      </c>
      <c r="L32" s="273">
        <v>1</v>
      </c>
      <c r="M32" s="273" t="s">
        <v>44</v>
      </c>
      <c r="N32" s="144">
        <f>VLOOKUP(M32,brand!A:B,2,0)</f>
        <v>608</v>
      </c>
      <c r="O32" s="144" t="str">
        <f t="shared" si="1"/>
        <v>INDIA</v>
      </c>
      <c r="P32" s="144">
        <f>VLOOKUP(O32,country!A:B,2,0)</f>
        <v>7505</v>
      </c>
      <c r="Q32" s="273" t="s">
        <v>428</v>
      </c>
      <c r="R32" s="144" t="str">
        <f t="shared" si="2"/>
        <v>Բամբակ</v>
      </c>
      <c r="S32" s="144" t="s">
        <v>25</v>
      </c>
      <c r="T32" s="144">
        <f>VLOOKUP(R32,material!A:B,2,0)</f>
        <v>9</v>
      </c>
      <c r="U32" s="141" t="s">
        <v>3416</v>
      </c>
      <c r="V32" s="141"/>
      <c r="W32" s="273" t="s">
        <v>7653</v>
      </c>
      <c r="X32" s="141" t="e">
        <f>VLOOKUP(W32,SIZE!A:B,2,0)</f>
        <v>#N/A</v>
      </c>
      <c r="Y32" s="141">
        <v>29.99</v>
      </c>
      <c r="Z32" s="141" t="s">
        <v>1057</v>
      </c>
      <c r="AA32" s="141">
        <f>VLOOKUP(Z32,COLOR!A:B,2,0)</f>
        <v>5</v>
      </c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</row>
    <row r="33" spans="1:39" ht="20.25" customHeight="1">
      <c r="A33" s="132">
        <v>32</v>
      </c>
      <c r="B33" s="19" t="s">
        <v>4507</v>
      </c>
      <c r="C33" s="250">
        <v>61046200000</v>
      </c>
      <c r="D33" s="261" t="s">
        <v>545</v>
      </c>
      <c r="E33" s="143" t="str">
        <f t="shared" si="0"/>
        <v>Շորտ</v>
      </c>
      <c r="F33" s="273" t="s">
        <v>69</v>
      </c>
      <c r="G33" s="144">
        <f>VLOOKUP(E33,subcategory!A:B,2,0)</f>
        <v>24</v>
      </c>
      <c r="H33" s="273" t="s">
        <v>55</v>
      </c>
      <c r="I33" s="213" t="e">
        <f>VLOOKUP(H33,gender!A:B,2,0)</f>
        <v>#N/A</v>
      </c>
      <c r="J33" s="273">
        <v>60</v>
      </c>
      <c r="K33" s="273">
        <v>60</v>
      </c>
      <c r="L33" s="273">
        <v>1</v>
      </c>
      <c r="M33" s="273" t="s">
        <v>44</v>
      </c>
      <c r="N33" s="144">
        <f>VLOOKUP(M33,brand!A:B,2,0)</f>
        <v>608</v>
      </c>
      <c r="O33" s="144" t="str">
        <f t="shared" si="1"/>
        <v>BANGLADESH</v>
      </c>
      <c r="P33" s="144">
        <f>VLOOKUP(O33,country!A:B,2,0)</f>
        <v>7485</v>
      </c>
      <c r="Q33" s="273" t="s">
        <v>440</v>
      </c>
      <c r="R33" s="144" t="str">
        <f t="shared" si="2"/>
        <v>Բամբակ</v>
      </c>
      <c r="S33" s="144" t="s">
        <v>25</v>
      </c>
      <c r="T33" s="144">
        <f>VLOOKUP(R33,material!A:B,2,0)</f>
        <v>9</v>
      </c>
      <c r="U33" s="141" t="s">
        <v>3416</v>
      </c>
      <c r="V33" s="141"/>
      <c r="W33" s="273" t="s">
        <v>7654</v>
      </c>
      <c r="X33" s="141" t="e">
        <f>VLOOKUP(W33,SIZE!A:B,2,0)</f>
        <v>#N/A</v>
      </c>
      <c r="Y33" s="141">
        <v>8.99</v>
      </c>
      <c r="Z33" s="141" t="s">
        <v>1057</v>
      </c>
      <c r="AA33" s="141">
        <f>VLOOKUP(Z33,COLOR!A:B,2,0)</f>
        <v>5</v>
      </c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</row>
    <row r="34" spans="1:39" ht="20.25" customHeight="1">
      <c r="A34" s="132">
        <v>33</v>
      </c>
      <c r="B34" s="19" t="s">
        <v>4508</v>
      </c>
      <c r="C34" s="250">
        <v>61091000000</v>
      </c>
      <c r="D34" s="261" t="s">
        <v>2290</v>
      </c>
      <c r="E34" s="143" t="str">
        <f t="shared" si="0"/>
        <v>Շապիկ</v>
      </c>
      <c r="F34" s="273" t="s">
        <v>46</v>
      </c>
      <c r="G34" s="144">
        <f>VLOOKUP(E34,subcategory!A:B,2,0)</f>
        <v>73</v>
      </c>
      <c r="H34" s="273" t="s">
        <v>7150</v>
      </c>
      <c r="I34" s="213" t="e">
        <f>VLOOKUP(H34,gender!A:B,2,0)</f>
        <v>#N/A</v>
      </c>
      <c r="J34" s="273">
        <v>70</v>
      </c>
      <c r="K34" s="273">
        <v>70</v>
      </c>
      <c r="L34" s="273">
        <v>1</v>
      </c>
      <c r="M34" s="273" t="s">
        <v>44</v>
      </c>
      <c r="N34" s="144">
        <f>VLOOKUP(M34,brand!A:B,2,0)</f>
        <v>608</v>
      </c>
      <c r="O34" s="144" t="str">
        <f t="shared" si="1"/>
        <v>BANGLADESH</v>
      </c>
      <c r="P34" s="144">
        <f>VLOOKUP(O34,country!A:B,2,0)</f>
        <v>7485</v>
      </c>
      <c r="Q34" s="273" t="s">
        <v>440</v>
      </c>
      <c r="R34" s="144" t="str">
        <f t="shared" si="2"/>
        <v>Բամբակ</v>
      </c>
      <c r="S34" s="144" t="s">
        <v>25</v>
      </c>
      <c r="T34" s="144">
        <f>VLOOKUP(R34,material!A:B,2,0)</f>
        <v>9</v>
      </c>
      <c r="U34" s="141" t="s">
        <v>3416</v>
      </c>
      <c r="V34" s="141"/>
      <c r="W34" s="273" t="s">
        <v>7651</v>
      </c>
      <c r="X34" s="141" t="e">
        <f>VLOOKUP(W34,SIZE!A:B,2,0)</f>
        <v>#N/A</v>
      </c>
      <c r="Y34" s="141">
        <v>10.99</v>
      </c>
      <c r="Z34" s="141" t="s">
        <v>1071</v>
      </c>
      <c r="AA34" s="141">
        <f>VLOOKUP(Z34,COLOR!A:B,2,0)</f>
        <v>12</v>
      </c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</row>
    <row r="35" spans="1:39" ht="20.25" customHeight="1">
      <c r="A35" s="132">
        <v>34</v>
      </c>
      <c r="B35" s="19" t="s">
        <v>4509</v>
      </c>
      <c r="C35" s="250">
        <v>61112090000</v>
      </c>
      <c r="D35" s="261" t="s">
        <v>6801</v>
      </c>
      <c r="E35" s="143" t="str">
        <f t="shared" si="0"/>
        <v>Տաբատներ</v>
      </c>
      <c r="F35" s="273" t="s">
        <v>7795</v>
      </c>
      <c r="G35" s="144">
        <f>VLOOKUP(E35,subcategory!A:B,2,0)</f>
        <v>93</v>
      </c>
      <c r="H35" s="273" t="s">
        <v>7151</v>
      </c>
      <c r="I35" s="213">
        <f>VLOOKUP(H35,gender!A:B,2,0)</f>
        <v>7</v>
      </c>
      <c r="J35" s="273">
        <v>59</v>
      </c>
      <c r="K35" s="273">
        <v>59</v>
      </c>
      <c r="L35" s="273">
        <v>1</v>
      </c>
      <c r="M35" s="273" t="s">
        <v>44</v>
      </c>
      <c r="N35" s="144">
        <f>VLOOKUP(M35,brand!A:B,2,0)</f>
        <v>608</v>
      </c>
      <c r="O35" s="144" t="str">
        <f t="shared" si="1"/>
        <v>INDIA</v>
      </c>
      <c r="P35" s="144">
        <f>VLOOKUP(O35,country!A:B,2,0)</f>
        <v>7505</v>
      </c>
      <c r="Q35" s="273" t="s">
        <v>428</v>
      </c>
      <c r="R35" s="144" t="str">
        <f t="shared" si="2"/>
        <v>Բամբակ</v>
      </c>
      <c r="S35" s="144" t="s">
        <v>25</v>
      </c>
      <c r="T35" s="144">
        <f>VLOOKUP(R35,material!A:B,2,0)</f>
        <v>9</v>
      </c>
      <c r="U35" s="141" t="s">
        <v>3416</v>
      </c>
      <c r="V35" s="141"/>
      <c r="W35" s="273" t="s">
        <v>7649</v>
      </c>
      <c r="X35" s="141" t="e">
        <f>VLOOKUP(W35,SIZE!A:B,2,0)</f>
        <v>#N/A</v>
      </c>
      <c r="Y35" s="141">
        <v>27.99</v>
      </c>
      <c r="Z35" s="141" t="s">
        <v>2092</v>
      </c>
      <c r="AA35" s="141">
        <f>VLOOKUP(Z35,COLOR!A:B,2,0)</f>
        <v>8</v>
      </c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</row>
    <row r="36" spans="1:39" ht="20.25" customHeight="1">
      <c r="A36" s="132">
        <v>35</v>
      </c>
      <c r="B36" s="19" t="s">
        <v>4510</v>
      </c>
      <c r="C36" s="250">
        <v>61046200000</v>
      </c>
      <c r="D36" s="261" t="s">
        <v>6802</v>
      </c>
      <c r="E36" s="143" t="str">
        <f t="shared" si="0"/>
        <v>Շորտ Սեթ 3 Հատ</v>
      </c>
      <c r="F36" s="273" t="s">
        <v>7094</v>
      </c>
      <c r="G36" s="144" t="e">
        <f>VLOOKUP(E36,subcategory!A:B,2,0)</f>
        <v>#N/A</v>
      </c>
      <c r="H36" s="273" t="s">
        <v>55</v>
      </c>
      <c r="I36" s="213" t="e">
        <f>VLOOKUP(H36,gender!A:B,2,0)</f>
        <v>#N/A</v>
      </c>
      <c r="J36" s="273">
        <v>130</v>
      </c>
      <c r="K36" s="273">
        <v>130</v>
      </c>
      <c r="L36" s="273">
        <v>1</v>
      </c>
      <c r="M36" s="273" t="s">
        <v>44</v>
      </c>
      <c r="N36" s="144">
        <f>VLOOKUP(M36,brand!A:B,2,0)</f>
        <v>608</v>
      </c>
      <c r="O36" s="144" t="str">
        <f t="shared" si="1"/>
        <v>BANGLADESH</v>
      </c>
      <c r="P36" s="144">
        <f>VLOOKUP(O36,country!A:B,2,0)</f>
        <v>7485</v>
      </c>
      <c r="Q36" s="273" t="s">
        <v>440</v>
      </c>
      <c r="R36" s="144" t="str">
        <f t="shared" si="2"/>
        <v>Բամբակ</v>
      </c>
      <c r="S36" s="144" t="s">
        <v>25</v>
      </c>
      <c r="T36" s="144">
        <f>VLOOKUP(R36,material!A:B,2,0)</f>
        <v>9</v>
      </c>
      <c r="U36" s="141" t="s">
        <v>3416</v>
      </c>
      <c r="V36" s="141"/>
      <c r="W36" s="273" t="s">
        <v>7651</v>
      </c>
      <c r="X36" s="141" t="e">
        <f>VLOOKUP(W36,SIZE!A:B,2,0)</f>
        <v>#N/A</v>
      </c>
      <c r="Y36" s="141">
        <v>0</v>
      </c>
      <c r="Z36" s="141" t="s">
        <v>1080</v>
      </c>
      <c r="AA36" s="141">
        <f>VLOOKUP(Z36,COLOR!A:B,2,0)</f>
        <v>13</v>
      </c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</row>
    <row r="37" spans="1:39" ht="20.25" customHeight="1">
      <c r="A37" s="132">
        <v>36</v>
      </c>
      <c r="B37" s="19" t="s">
        <v>4511</v>
      </c>
      <c r="C37" s="250">
        <v>61091000000</v>
      </c>
      <c r="D37" s="261" t="s">
        <v>856</v>
      </c>
      <c r="E37" s="143" t="str">
        <f t="shared" si="0"/>
        <v>Շապիկ</v>
      </c>
      <c r="F37" s="273" t="s">
        <v>46</v>
      </c>
      <c r="G37" s="144">
        <f>VLOOKUP(E37,subcategory!A:B,2,0)</f>
        <v>73</v>
      </c>
      <c r="H37" s="273" t="s">
        <v>55</v>
      </c>
      <c r="I37" s="213" t="e">
        <f>VLOOKUP(H37,gender!A:B,2,0)</f>
        <v>#N/A</v>
      </c>
      <c r="J37" s="273">
        <v>70</v>
      </c>
      <c r="K37" s="273">
        <v>70</v>
      </c>
      <c r="L37" s="273">
        <v>1</v>
      </c>
      <c r="M37" s="273" t="s">
        <v>44</v>
      </c>
      <c r="N37" s="144">
        <f>VLOOKUP(M37,brand!A:B,2,0)</f>
        <v>608</v>
      </c>
      <c r="O37" s="144" t="str">
        <f t="shared" si="1"/>
        <v>BANGLADESH</v>
      </c>
      <c r="P37" s="144">
        <f>VLOOKUP(O37,country!A:B,2,0)</f>
        <v>7485</v>
      </c>
      <c r="Q37" s="273" t="s">
        <v>440</v>
      </c>
      <c r="R37" s="144" t="str">
        <f t="shared" si="2"/>
        <v>Բամբակ</v>
      </c>
      <c r="S37" s="144" t="s">
        <v>25</v>
      </c>
      <c r="T37" s="144">
        <f>VLOOKUP(R37,material!A:B,2,0)</f>
        <v>9</v>
      </c>
      <c r="U37" s="141" t="s">
        <v>3416</v>
      </c>
      <c r="V37" s="141"/>
      <c r="W37" s="273" t="s">
        <v>7655</v>
      </c>
      <c r="X37" s="141" t="e">
        <f>VLOOKUP(W37,SIZE!A:B,2,0)</f>
        <v>#N/A</v>
      </c>
      <c r="Y37" s="141">
        <v>10.99</v>
      </c>
      <c r="Z37" s="141" t="s">
        <v>1071</v>
      </c>
      <c r="AA37" s="141">
        <f>VLOOKUP(Z37,COLOR!A:B,2,0)</f>
        <v>12</v>
      </c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</row>
    <row r="38" spans="1:39" ht="20.25" customHeight="1">
      <c r="A38" s="132">
        <v>37</v>
      </c>
      <c r="B38" s="19" t="s">
        <v>4512</v>
      </c>
      <c r="C38" s="250">
        <v>62034235000</v>
      </c>
      <c r="D38" s="261" t="s">
        <v>6796</v>
      </c>
      <c r="E38" s="143" t="str">
        <f t="shared" si="0"/>
        <v>Տաբատներ</v>
      </c>
      <c r="F38" s="273" t="s">
        <v>7795</v>
      </c>
      <c r="G38" s="144">
        <f>VLOOKUP(E38,subcategory!A:B,2,0)</f>
        <v>93</v>
      </c>
      <c r="H38" s="273" t="s">
        <v>7150</v>
      </c>
      <c r="I38" s="213" t="e">
        <f>VLOOKUP(H38,gender!A:B,2,0)</f>
        <v>#N/A</v>
      </c>
      <c r="J38" s="273">
        <v>125</v>
      </c>
      <c r="K38" s="273">
        <v>125</v>
      </c>
      <c r="L38" s="273">
        <v>1</v>
      </c>
      <c r="M38" s="273" t="s">
        <v>44</v>
      </c>
      <c r="N38" s="144">
        <f>VLOOKUP(M38,brand!A:B,2,0)</f>
        <v>608</v>
      </c>
      <c r="O38" s="144" t="str">
        <f t="shared" si="1"/>
        <v>BANGLADESH</v>
      </c>
      <c r="P38" s="144">
        <f>VLOOKUP(O38,country!A:B,2,0)</f>
        <v>7485</v>
      </c>
      <c r="Q38" s="273" t="s">
        <v>440</v>
      </c>
      <c r="R38" s="144" t="str">
        <f t="shared" si="2"/>
        <v>Բամբակ</v>
      </c>
      <c r="S38" s="144" t="s">
        <v>25</v>
      </c>
      <c r="T38" s="144">
        <f>VLOOKUP(R38,material!A:B,2,0)</f>
        <v>9</v>
      </c>
      <c r="U38" s="141" t="s">
        <v>3416</v>
      </c>
      <c r="V38" s="141"/>
      <c r="W38" s="273" t="s">
        <v>7650</v>
      </c>
      <c r="X38" s="141" t="e">
        <f>VLOOKUP(W38,SIZE!A:B,2,0)</f>
        <v>#N/A</v>
      </c>
      <c r="Y38" s="141">
        <v>10.99</v>
      </c>
      <c r="Z38" s="141" t="s">
        <v>1033</v>
      </c>
      <c r="AA38" s="141">
        <f>VLOOKUP(Z38,COLOR!A:B,2,0)</f>
        <v>20</v>
      </c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</row>
    <row r="39" spans="1:39" ht="20.25" customHeight="1">
      <c r="A39" s="132">
        <v>38</v>
      </c>
      <c r="B39" s="19" t="s">
        <v>4513</v>
      </c>
      <c r="C39" s="252">
        <v>61051000000</v>
      </c>
      <c r="D39" s="261" t="s">
        <v>6803</v>
      </c>
      <c r="E39" s="143" t="str">
        <f t="shared" si="0"/>
        <v>Վերնաշապիկ</v>
      </c>
      <c r="F39" s="273" t="s">
        <v>47</v>
      </c>
      <c r="G39" s="144">
        <f>VLOOKUP(E39,subcategory!A:B,2,0)</f>
        <v>82</v>
      </c>
      <c r="H39" s="273" t="s">
        <v>7150</v>
      </c>
      <c r="I39" s="213" t="e">
        <f>VLOOKUP(H39,gender!A:B,2,0)</f>
        <v>#N/A</v>
      </c>
      <c r="J39" s="273">
        <v>105</v>
      </c>
      <c r="K39" s="273">
        <v>105</v>
      </c>
      <c r="L39" s="273">
        <v>1</v>
      </c>
      <c r="M39" s="273" t="s">
        <v>44</v>
      </c>
      <c r="N39" s="144">
        <f>VLOOKUP(M39,brand!A:B,2,0)</f>
        <v>608</v>
      </c>
      <c r="O39" s="144" t="str">
        <f t="shared" si="1"/>
        <v>INDIA</v>
      </c>
      <c r="P39" s="144">
        <f>VLOOKUP(O39,country!A:B,2,0)</f>
        <v>7505</v>
      </c>
      <c r="Q39" s="273" t="s">
        <v>428</v>
      </c>
      <c r="R39" s="144" t="str">
        <f t="shared" si="2"/>
        <v>Բամբակ/Լիոն</v>
      </c>
      <c r="S39" s="144" t="s">
        <v>7208</v>
      </c>
      <c r="T39" s="144" t="e">
        <f>VLOOKUP(R39,material!A:B,2,0)</f>
        <v>#N/A</v>
      </c>
      <c r="U39" s="141" t="s">
        <v>3416</v>
      </c>
      <c r="V39" s="141"/>
      <c r="W39" s="273" t="s">
        <v>2044</v>
      </c>
      <c r="X39" s="141" t="e">
        <f>VLOOKUP(W39,SIZE!A:B,2,0)</f>
        <v>#N/A</v>
      </c>
      <c r="Y39" s="141">
        <v>29.99</v>
      </c>
      <c r="Z39" s="141" t="s">
        <v>1071</v>
      </c>
      <c r="AA39" s="141">
        <f>VLOOKUP(Z39,COLOR!A:B,2,0)</f>
        <v>12</v>
      </c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</row>
    <row r="40" spans="1:39" ht="20.25" customHeight="1">
      <c r="A40" s="132">
        <v>39</v>
      </c>
      <c r="B40" s="19" t="s">
        <v>4514</v>
      </c>
      <c r="C40" s="250">
        <v>61112090000</v>
      </c>
      <c r="D40" s="261" t="s">
        <v>6804</v>
      </c>
      <c r="E40" s="143" t="str">
        <f t="shared" si="0"/>
        <v>Բոդի</v>
      </c>
      <c r="F40" s="273" t="s">
        <v>247</v>
      </c>
      <c r="G40" s="144">
        <f>VLOOKUP(E40,subcategory!A:B,2,0)</f>
        <v>15</v>
      </c>
      <c r="H40" s="273" t="s">
        <v>7152</v>
      </c>
      <c r="I40" s="213" t="e">
        <f>VLOOKUP(H40,gender!A:B,2,0)</f>
        <v>#N/A</v>
      </c>
      <c r="J40" s="273">
        <v>80</v>
      </c>
      <c r="K40" s="273">
        <v>80</v>
      </c>
      <c r="L40" s="273">
        <v>1</v>
      </c>
      <c r="M40" s="273" t="s">
        <v>44</v>
      </c>
      <c r="N40" s="144">
        <f>VLOOKUP(M40,brand!A:B,2,0)</f>
        <v>608</v>
      </c>
      <c r="O40" s="144" t="str">
        <f t="shared" si="1"/>
        <v>INDIA</v>
      </c>
      <c r="P40" s="144">
        <f>VLOOKUP(O40,country!A:B,2,0)</f>
        <v>7505</v>
      </c>
      <c r="Q40" s="273" t="s">
        <v>428</v>
      </c>
      <c r="R40" s="144" t="str">
        <f t="shared" si="2"/>
        <v>Բամբակ</v>
      </c>
      <c r="S40" s="144" t="s">
        <v>25</v>
      </c>
      <c r="T40" s="144">
        <f>VLOOKUP(R40,material!A:B,2,0)</f>
        <v>9</v>
      </c>
      <c r="U40" s="141" t="s">
        <v>3416</v>
      </c>
      <c r="V40" s="141"/>
      <c r="W40" s="273" t="s">
        <v>7649</v>
      </c>
      <c r="X40" s="141" t="e">
        <f>VLOOKUP(W40,SIZE!A:B,2,0)</f>
        <v>#N/A</v>
      </c>
      <c r="Y40" s="141">
        <v>35.99</v>
      </c>
      <c r="Z40" s="141" t="s">
        <v>1071</v>
      </c>
      <c r="AA40" s="141">
        <f>VLOOKUP(Z40,COLOR!A:B,2,0)</f>
        <v>12</v>
      </c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</row>
    <row r="41" spans="1:39" ht="20.25" customHeight="1">
      <c r="A41" s="132">
        <v>40</v>
      </c>
      <c r="B41" s="19" t="s">
        <v>4515</v>
      </c>
      <c r="C41" s="250">
        <v>62034231000</v>
      </c>
      <c r="D41" s="261" t="s">
        <v>706</v>
      </c>
      <c r="E41" s="143" t="str">
        <f t="shared" si="0"/>
        <v>Շորտ Ջինսե</v>
      </c>
      <c r="F41" s="273" t="s">
        <v>7095</v>
      </c>
      <c r="G41" s="144" t="e">
        <f>VLOOKUP(E41,subcategory!A:B,2,0)</f>
        <v>#N/A</v>
      </c>
      <c r="H41" s="273" t="s">
        <v>7150</v>
      </c>
      <c r="I41" s="213" t="e">
        <f>VLOOKUP(H41,gender!A:B,2,0)</f>
        <v>#N/A</v>
      </c>
      <c r="J41" s="273">
        <v>85</v>
      </c>
      <c r="K41" s="273">
        <v>85</v>
      </c>
      <c r="L41" s="273">
        <v>1</v>
      </c>
      <c r="M41" s="273" t="s">
        <v>44</v>
      </c>
      <c r="N41" s="144">
        <f>VLOOKUP(M41,brand!A:B,2,0)</f>
        <v>608</v>
      </c>
      <c r="O41" s="144" t="str">
        <f t="shared" si="1"/>
        <v>INDIA</v>
      </c>
      <c r="P41" s="144">
        <f>VLOOKUP(O41,country!A:B,2,0)</f>
        <v>7505</v>
      </c>
      <c r="Q41" s="273" t="s">
        <v>428</v>
      </c>
      <c r="R41" s="144" t="str">
        <f t="shared" si="2"/>
        <v>Բամբակ</v>
      </c>
      <c r="S41" s="144" t="s">
        <v>25</v>
      </c>
      <c r="T41" s="144">
        <f>VLOOKUP(R41,material!A:B,2,0)</f>
        <v>9</v>
      </c>
      <c r="U41" s="141" t="s">
        <v>3416</v>
      </c>
      <c r="V41" s="141"/>
      <c r="W41" s="273" t="s">
        <v>7656</v>
      </c>
      <c r="X41" s="141" t="e">
        <f>VLOOKUP(W41,SIZE!A:B,2,0)</f>
        <v>#N/A</v>
      </c>
      <c r="Y41" s="141">
        <v>25.99</v>
      </c>
      <c r="Z41" s="141" t="s">
        <v>1057</v>
      </c>
      <c r="AA41" s="141">
        <f>VLOOKUP(Z41,COLOR!A:B,2,0)</f>
        <v>5</v>
      </c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</row>
    <row r="42" spans="1:39" ht="20.25" customHeight="1">
      <c r="A42" s="132">
        <v>41</v>
      </c>
      <c r="B42" s="19" t="s">
        <v>4516</v>
      </c>
      <c r="C42" s="250">
        <v>61102099000</v>
      </c>
      <c r="D42" s="261" t="s">
        <v>743</v>
      </c>
      <c r="E42" s="143" t="str">
        <f t="shared" si="0"/>
        <v>Սվիտեր</v>
      </c>
      <c r="F42" s="273" t="s">
        <v>49</v>
      </c>
      <c r="G42" s="144" t="e">
        <f>VLOOKUP(E42,subcategory!A:B,2,0)</f>
        <v>#N/A</v>
      </c>
      <c r="H42" s="273" t="s">
        <v>55</v>
      </c>
      <c r="I42" s="213" t="e">
        <f>VLOOKUP(H42,gender!A:B,2,0)</f>
        <v>#N/A</v>
      </c>
      <c r="J42" s="273">
        <v>110</v>
      </c>
      <c r="K42" s="273">
        <v>110</v>
      </c>
      <c r="L42" s="273">
        <v>1</v>
      </c>
      <c r="M42" s="273" t="s">
        <v>44</v>
      </c>
      <c r="N42" s="144">
        <f>VLOOKUP(M42,brand!A:B,2,0)</f>
        <v>608</v>
      </c>
      <c r="O42" s="144" t="str">
        <f t="shared" si="1"/>
        <v>CHINA</v>
      </c>
      <c r="P42" s="144">
        <f>VLOOKUP(O42,country!A:B,2,0)</f>
        <v>7497</v>
      </c>
      <c r="Q42" s="273" t="s">
        <v>3915</v>
      </c>
      <c r="R42" s="144" t="str">
        <f t="shared" si="2"/>
        <v>Բամբակ</v>
      </c>
      <c r="S42" s="144" t="s">
        <v>25</v>
      </c>
      <c r="T42" s="144">
        <f>VLOOKUP(R42,material!A:B,2,0)</f>
        <v>9</v>
      </c>
      <c r="U42" s="141" t="s">
        <v>3416</v>
      </c>
      <c r="V42" s="141"/>
      <c r="W42" s="273" t="s">
        <v>7651</v>
      </c>
      <c r="X42" s="141" t="e">
        <f>VLOOKUP(W42,SIZE!A:B,2,0)</f>
        <v>#N/A</v>
      </c>
      <c r="Y42" s="141">
        <v>39.99</v>
      </c>
      <c r="Z42" s="141" t="s">
        <v>1071</v>
      </c>
      <c r="AA42" s="141">
        <f>VLOOKUP(Z42,COLOR!A:B,2,0)</f>
        <v>12</v>
      </c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</row>
    <row r="43" spans="1:39" ht="20.25" customHeight="1">
      <c r="A43" s="132">
        <v>42</v>
      </c>
      <c r="B43" s="19" t="s">
        <v>4517</v>
      </c>
      <c r="C43" s="250">
        <v>61091000000</v>
      </c>
      <c r="D43" s="261" t="s">
        <v>856</v>
      </c>
      <c r="E43" s="143" t="str">
        <f t="shared" si="0"/>
        <v>Շապիկ</v>
      </c>
      <c r="F43" s="273" t="s">
        <v>46</v>
      </c>
      <c r="G43" s="144">
        <f>VLOOKUP(E43,subcategory!A:B,2,0)</f>
        <v>73</v>
      </c>
      <c r="H43" s="273" t="s">
        <v>55</v>
      </c>
      <c r="I43" s="213" t="e">
        <f>VLOOKUP(H43,gender!A:B,2,0)</f>
        <v>#N/A</v>
      </c>
      <c r="J43" s="273">
        <v>90</v>
      </c>
      <c r="K43" s="273">
        <v>90</v>
      </c>
      <c r="L43" s="273">
        <v>1</v>
      </c>
      <c r="M43" s="273" t="s">
        <v>44</v>
      </c>
      <c r="N43" s="144">
        <f>VLOOKUP(M43,brand!A:B,2,0)</f>
        <v>608</v>
      </c>
      <c r="O43" s="144" t="str">
        <f t="shared" si="1"/>
        <v>BANGLADESH</v>
      </c>
      <c r="P43" s="144">
        <f>VLOOKUP(O43,country!A:B,2,0)</f>
        <v>7485</v>
      </c>
      <c r="Q43" s="273" t="s">
        <v>440</v>
      </c>
      <c r="R43" s="144" t="str">
        <f t="shared" si="2"/>
        <v>Բամբակ</v>
      </c>
      <c r="S43" s="144" t="s">
        <v>25</v>
      </c>
      <c r="T43" s="144">
        <f>VLOOKUP(R43,material!A:B,2,0)</f>
        <v>9</v>
      </c>
      <c r="U43" s="141" t="s">
        <v>3416</v>
      </c>
      <c r="V43" s="141"/>
      <c r="W43" s="273" t="s">
        <v>2044</v>
      </c>
      <c r="X43" s="141" t="e">
        <f>VLOOKUP(W43,SIZE!A:B,2,0)</f>
        <v>#N/A</v>
      </c>
      <c r="Y43" s="141">
        <v>10.99</v>
      </c>
      <c r="Z43" s="141" t="s">
        <v>2092</v>
      </c>
      <c r="AA43" s="141">
        <f>VLOOKUP(Z43,COLOR!A:B,2,0)</f>
        <v>8</v>
      </c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</row>
    <row r="44" spans="1:39" ht="20.25" customHeight="1">
      <c r="A44" s="132">
        <v>43</v>
      </c>
      <c r="B44" s="19" t="s">
        <v>4518</v>
      </c>
      <c r="C44" s="250">
        <v>61091000000</v>
      </c>
      <c r="D44" s="261" t="s">
        <v>605</v>
      </c>
      <c r="E44" s="143" t="str">
        <f t="shared" si="0"/>
        <v>Շապիկ</v>
      </c>
      <c r="F44" s="273" t="s">
        <v>46</v>
      </c>
      <c r="G44" s="144">
        <f>VLOOKUP(E44,subcategory!A:B,2,0)</f>
        <v>73</v>
      </c>
      <c r="H44" s="273" t="s">
        <v>55</v>
      </c>
      <c r="I44" s="213" t="e">
        <f>VLOOKUP(H44,gender!A:B,2,0)</f>
        <v>#N/A</v>
      </c>
      <c r="J44" s="273">
        <v>65</v>
      </c>
      <c r="K44" s="273">
        <v>65</v>
      </c>
      <c r="L44" s="273">
        <v>1</v>
      </c>
      <c r="M44" s="273" t="s">
        <v>44</v>
      </c>
      <c r="N44" s="144">
        <f>VLOOKUP(M44,brand!A:B,2,0)</f>
        <v>608</v>
      </c>
      <c r="O44" s="144" t="str">
        <f t="shared" si="1"/>
        <v>INDIA</v>
      </c>
      <c r="P44" s="144">
        <f>VLOOKUP(O44,country!A:B,2,0)</f>
        <v>7505</v>
      </c>
      <c r="Q44" s="273" t="s">
        <v>428</v>
      </c>
      <c r="R44" s="144" t="str">
        <f t="shared" si="2"/>
        <v>Բամբակ</v>
      </c>
      <c r="S44" s="144" t="s">
        <v>25</v>
      </c>
      <c r="T44" s="144">
        <f>VLOOKUP(R44,material!A:B,2,0)</f>
        <v>9</v>
      </c>
      <c r="U44" s="141" t="s">
        <v>3416</v>
      </c>
      <c r="V44" s="141"/>
      <c r="W44" s="273" t="s">
        <v>7656</v>
      </c>
      <c r="X44" s="141" t="e">
        <f>VLOOKUP(W44,SIZE!A:B,2,0)</f>
        <v>#N/A</v>
      </c>
      <c r="Y44" s="141">
        <v>19.989999999999998</v>
      </c>
      <c r="Z44" s="141" t="s">
        <v>1071</v>
      </c>
      <c r="AA44" s="141">
        <f>VLOOKUP(Z44,COLOR!A:B,2,0)</f>
        <v>12</v>
      </c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</row>
    <row r="45" spans="1:39" ht="20.25" customHeight="1">
      <c r="A45" s="132">
        <v>44</v>
      </c>
      <c r="B45" s="19" t="s">
        <v>4519</v>
      </c>
      <c r="C45" s="250">
        <v>62034235000</v>
      </c>
      <c r="D45" s="261" t="s">
        <v>484</v>
      </c>
      <c r="E45" s="143" t="str">
        <f t="shared" si="0"/>
        <v>Տաբատներ</v>
      </c>
      <c r="F45" s="273" t="s">
        <v>7795</v>
      </c>
      <c r="G45" s="144">
        <f>VLOOKUP(E45,subcategory!A:B,2,0)</f>
        <v>93</v>
      </c>
      <c r="H45" s="273" t="s">
        <v>7150</v>
      </c>
      <c r="I45" s="213" t="e">
        <f>VLOOKUP(H45,gender!A:B,2,0)</f>
        <v>#N/A</v>
      </c>
      <c r="J45" s="273">
        <v>115</v>
      </c>
      <c r="K45" s="273">
        <v>115</v>
      </c>
      <c r="L45" s="273">
        <v>1</v>
      </c>
      <c r="M45" s="273" t="s">
        <v>44</v>
      </c>
      <c r="N45" s="144">
        <f>VLOOKUP(M45,brand!A:B,2,0)</f>
        <v>608</v>
      </c>
      <c r="O45" s="144" t="str">
        <f t="shared" si="1"/>
        <v>INDIA</v>
      </c>
      <c r="P45" s="144">
        <f>VLOOKUP(O45,country!A:B,2,0)</f>
        <v>7505</v>
      </c>
      <c r="Q45" s="273" t="s">
        <v>428</v>
      </c>
      <c r="R45" s="144" t="str">
        <f t="shared" si="2"/>
        <v>Բամբակ</v>
      </c>
      <c r="S45" s="144" t="s">
        <v>25</v>
      </c>
      <c r="T45" s="144">
        <f>VLOOKUP(R45,material!A:B,2,0)</f>
        <v>9</v>
      </c>
      <c r="U45" s="141" t="s">
        <v>3416</v>
      </c>
      <c r="V45" s="141"/>
      <c r="W45" s="273" t="s">
        <v>2044</v>
      </c>
      <c r="X45" s="141" t="e">
        <f>VLOOKUP(W45,SIZE!A:B,2,0)</f>
        <v>#N/A</v>
      </c>
      <c r="Y45" s="141">
        <v>10.99</v>
      </c>
      <c r="Z45" s="141" t="s">
        <v>1057</v>
      </c>
      <c r="AA45" s="141">
        <f>VLOOKUP(Z45,COLOR!A:B,2,0)</f>
        <v>5</v>
      </c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</row>
    <row r="46" spans="1:39" ht="20.25" customHeight="1">
      <c r="A46" s="132">
        <v>45</v>
      </c>
      <c r="B46" s="19" t="s">
        <v>4520</v>
      </c>
      <c r="C46" s="250">
        <v>62023000000</v>
      </c>
      <c r="D46" s="261" t="s">
        <v>6805</v>
      </c>
      <c r="E46" s="143" t="str">
        <f t="shared" si="0"/>
        <v>Բաճկոն</v>
      </c>
      <c r="F46" s="273" t="s">
        <v>62</v>
      </c>
      <c r="G46" s="144">
        <f>VLOOKUP(E46,subcategory!A:B,2,0)</f>
        <v>14</v>
      </c>
      <c r="H46" s="273" t="s">
        <v>55</v>
      </c>
      <c r="I46" s="213" t="e">
        <f>VLOOKUP(H46,gender!A:B,2,0)</f>
        <v>#N/A</v>
      </c>
      <c r="J46" s="273">
        <v>140</v>
      </c>
      <c r="K46" s="273">
        <v>140</v>
      </c>
      <c r="L46" s="273">
        <v>1</v>
      </c>
      <c r="M46" s="273" t="s">
        <v>44</v>
      </c>
      <c r="N46" s="144">
        <f>VLOOKUP(M46,brand!A:B,2,0)</f>
        <v>608</v>
      </c>
      <c r="O46" s="144" t="str">
        <f t="shared" si="1"/>
        <v>INDIA</v>
      </c>
      <c r="P46" s="144">
        <f>VLOOKUP(O46,country!A:B,2,0)</f>
        <v>7505</v>
      </c>
      <c r="Q46" s="273" t="s">
        <v>428</v>
      </c>
      <c r="R46" s="144" t="str">
        <f t="shared" si="2"/>
        <v>Բամբակ/Լիոսել</v>
      </c>
      <c r="S46" s="144" t="s">
        <v>4335</v>
      </c>
      <c r="T46" s="144" t="str">
        <f>VLOOKUP(R46,material!A:B,2,0)</f>
        <v>9-54</v>
      </c>
      <c r="U46" s="141" t="s">
        <v>3416</v>
      </c>
      <c r="V46" s="141"/>
      <c r="W46" s="273" t="s">
        <v>7650</v>
      </c>
      <c r="X46" s="141" t="e">
        <f>VLOOKUP(W46,SIZE!A:B,2,0)</f>
        <v>#N/A</v>
      </c>
      <c r="Y46" s="141">
        <v>32.99</v>
      </c>
      <c r="Z46" s="141" t="s">
        <v>2101</v>
      </c>
      <c r="AA46" s="141" t="e">
        <f>VLOOKUP(Z46,COLOR!A:B,2,0)</f>
        <v>#N/A</v>
      </c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</row>
    <row r="47" spans="1:39" ht="20.25" customHeight="1">
      <c r="A47" s="132">
        <v>46</v>
      </c>
      <c r="B47" s="19" t="s">
        <v>4521</v>
      </c>
      <c r="C47" s="250">
        <v>61034200090</v>
      </c>
      <c r="D47" s="261" t="s">
        <v>2158</v>
      </c>
      <c r="E47" s="143" t="str">
        <f t="shared" si="0"/>
        <v>Շորտ</v>
      </c>
      <c r="F47" s="273" t="s">
        <v>69</v>
      </c>
      <c r="G47" s="144">
        <f>VLOOKUP(E47,subcategory!A:B,2,0)</f>
        <v>24</v>
      </c>
      <c r="H47" s="273" t="s">
        <v>7150</v>
      </c>
      <c r="I47" s="213" t="e">
        <f>VLOOKUP(H47,gender!A:B,2,0)</f>
        <v>#N/A</v>
      </c>
      <c r="J47" s="273">
        <v>60</v>
      </c>
      <c r="K47" s="273">
        <v>60</v>
      </c>
      <c r="L47" s="273">
        <v>1</v>
      </c>
      <c r="M47" s="273" t="s">
        <v>44</v>
      </c>
      <c r="N47" s="144">
        <f>VLOOKUP(M47,brand!A:B,2,0)</f>
        <v>608</v>
      </c>
      <c r="O47" s="144" t="str">
        <f t="shared" si="1"/>
        <v>INDIA</v>
      </c>
      <c r="P47" s="144">
        <f>VLOOKUP(O47,country!A:B,2,0)</f>
        <v>7505</v>
      </c>
      <c r="Q47" s="273" t="s">
        <v>428</v>
      </c>
      <c r="R47" s="144" t="str">
        <f t="shared" si="2"/>
        <v>Բամբակ</v>
      </c>
      <c r="S47" s="144" t="s">
        <v>25</v>
      </c>
      <c r="T47" s="144">
        <f>VLOOKUP(R47,material!A:B,2,0)</f>
        <v>9</v>
      </c>
      <c r="U47" s="141" t="s">
        <v>3416</v>
      </c>
      <c r="V47" s="141"/>
      <c r="W47" s="273" t="s">
        <v>2044</v>
      </c>
      <c r="X47" s="141" t="e">
        <f>VLOOKUP(W47,SIZE!A:B,2,0)</f>
        <v>#N/A</v>
      </c>
      <c r="Y47" s="141">
        <v>10.99</v>
      </c>
      <c r="Z47" s="141" t="s">
        <v>1057</v>
      </c>
      <c r="AA47" s="141">
        <f>VLOOKUP(Z47,COLOR!A:B,2,0)</f>
        <v>5</v>
      </c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</row>
    <row r="48" spans="1:39" ht="20.25" customHeight="1">
      <c r="A48" s="132">
        <v>47</v>
      </c>
      <c r="B48" s="19" t="s">
        <v>4522</v>
      </c>
      <c r="C48" s="252">
        <v>61113090000</v>
      </c>
      <c r="D48" s="260" t="s">
        <v>6806</v>
      </c>
      <c r="E48" s="143" t="str">
        <f t="shared" si="0"/>
        <v>Բաճկոն</v>
      </c>
      <c r="F48" s="273" t="s">
        <v>62</v>
      </c>
      <c r="G48" s="144">
        <f>VLOOKUP(E48,subcategory!A:B,2,0)</f>
        <v>14</v>
      </c>
      <c r="H48" s="273" t="s">
        <v>7151</v>
      </c>
      <c r="I48" s="213">
        <f>VLOOKUP(H48,gender!A:B,2,0)</f>
        <v>7</v>
      </c>
      <c r="J48" s="273">
        <v>195</v>
      </c>
      <c r="K48" s="273">
        <v>195</v>
      </c>
      <c r="L48" s="273">
        <v>1</v>
      </c>
      <c r="M48" s="273" t="s">
        <v>44</v>
      </c>
      <c r="N48" s="144">
        <f>VLOOKUP(M48,brand!A:B,2,0)</f>
        <v>608</v>
      </c>
      <c r="O48" s="144" t="str">
        <f t="shared" si="1"/>
        <v>CHINA</v>
      </c>
      <c r="P48" s="144">
        <f>VLOOKUP(O48,country!A:B,2,0)</f>
        <v>7497</v>
      </c>
      <c r="Q48" s="273" t="s">
        <v>3915</v>
      </c>
      <c r="R48" s="144" t="str">
        <f t="shared" si="2"/>
        <v>Պոլիեսթեր</v>
      </c>
      <c r="S48" s="144" t="s">
        <v>36</v>
      </c>
      <c r="T48" s="144">
        <f>VLOOKUP(R48,material!A:B,2,0)</f>
        <v>37</v>
      </c>
      <c r="U48" s="141" t="s">
        <v>3416</v>
      </c>
      <c r="V48" s="141"/>
      <c r="W48" s="273" t="s">
        <v>7649</v>
      </c>
      <c r="X48" s="141" t="e">
        <f>VLOOKUP(W48,SIZE!A:B,2,0)</f>
        <v>#N/A</v>
      </c>
      <c r="Y48" s="141">
        <v>0</v>
      </c>
      <c r="Z48" s="141" t="s">
        <v>1052</v>
      </c>
      <c r="AA48" s="141">
        <f>VLOOKUP(Z48,COLOR!A:B,2,0)</f>
        <v>3</v>
      </c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</row>
    <row r="49" spans="1:39" ht="20.25" customHeight="1">
      <c r="A49" s="132">
        <v>48</v>
      </c>
      <c r="B49" s="19" t="s">
        <v>4523</v>
      </c>
      <c r="C49" s="250">
        <v>61112090000</v>
      </c>
      <c r="D49" s="261" t="s">
        <v>6807</v>
      </c>
      <c r="E49" s="143" t="str">
        <f t="shared" si="0"/>
        <v>Շապիկ</v>
      </c>
      <c r="F49" s="273" t="s">
        <v>46</v>
      </c>
      <c r="G49" s="144">
        <f>VLOOKUP(E49,subcategory!A:B,2,0)</f>
        <v>73</v>
      </c>
      <c r="H49" s="273" t="s">
        <v>7152</v>
      </c>
      <c r="I49" s="213" t="e">
        <f>VLOOKUP(H49,gender!A:B,2,0)</f>
        <v>#N/A</v>
      </c>
      <c r="J49" s="273">
        <v>80</v>
      </c>
      <c r="K49" s="273">
        <v>80</v>
      </c>
      <c r="L49" s="273">
        <v>1</v>
      </c>
      <c r="M49" s="273" t="s">
        <v>44</v>
      </c>
      <c r="N49" s="144">
        <f>VLOOKUP(M49,brand!A:B,2,0)</f>
        <v>608</v>
      </c>
      <c r="O49" s="144" t="str">
        <f t="shared" si="1"/>
        <v>EU</v>
      </c>
      <c r="P49" s="144">
        <f>VLOOKUP(O49,country!A:B,2,0)</f>
        <v>9001</v>
      </c>
      <c r="Q49" s="273" t="s">
        <v>568</v>
      </c>
      <c r="R49" s="144" t="str">
        <f t="shared" si="2"/>
        <v>Բամբակ</v>
      </c>
      <c r="S49" s="144" t="s">
        <v>25</v>
      </c>
      <c r="T49" s="144">
        <f>VLOOKUP(R49,material!A:B,2,0)</f>
        <v>9</v>
      </c>
      <c r="U49" s="141" t="s">
        <v>3416</v>
      </c>
      <c r="V49" s="141"/>
      <c r="W49" s="273" t="s">
        <v>7657</v>
      </c>
      <c r="X49" s="141" t="e">
        <f>VLOOKUP(W49,SIZE!A:B,2,0)</f>
        <v>#N/A</v>
      </c>
      <c r="Y49" s="141">
        <v>0</v>
      </c>
      <c r="Z49" s="141" t="s">
        <v>1071</v>
      </c>
      <c r="AA49" s="141">
        <f>VLOOKUP(Z49,COLOR!A:B,2,0)</f>
        <v>12</v>
      </c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</row>
    <row r="50" spans="1:39" ht="20.25" customHeight="1">
      <c r="A50" s="132">
        <v>49</v>
      </c>
      <c r="B50" s="19" t="s">
        <v>4524</v>
      </c>
      <c r="C50" s="250">
        <v>61112090000</v>
      </c>
      <c r="D50" s="261" t="s">
        <v>6800</v>
      </c>
      <c r="E50" s="143" t="str">
        <f t="shared" si="0"/>
        <v>Բոդի</v>
      </c>
      <c r="F50" s="273" t="s">
        <v>247</v>
      </c>
      <c r="G50" s="144">
        <f>VLOOKUP(E50,subcategory!A:B,2,0)</f>
        <v>15</v>
      </c>
      <c r="H50" s="273" t="s">
        <v>7151</v>
      </c>
      <c r="I50" s="213">
        <f>VLOOKUP(H50,gender!A:B,2,0)</f>
        <v>7</v>
      </c>
      <c r="J50" s="273">
        <v>95</v>
      </c>
      <c r="K50" s="273">
        <v>95</v>
      </c>
      <c r="L50" s="273">
        <v>1</v>
      </c>
      <c r="M50" s="273" t="s">
        <v>44</v>
      </c>
      <c r="N50" s="144">
        <f>VLOOKUP(M50,brand!A:B,2,0)</f>
        <v>608</v>
      </c>
      <c r="O50" s="144" t="str">
        <f t="shared" si="1"/>
        <v>CHINA</v>
      </c>
      <c r="P50" s="144">
        <f>VLOOKUP(O50,country!A:B,2,0)</f>
        <v>7497</v>
      </c>
      <c r="Q50" s="273" t="s">
        <v>3915</v>
      </c>
      <c r="R50" s="144" t="str">
        <f t="shared" si="2"/>
        <v>Բամբակ</v>
      </c>
      <c r="S50" s="144" t="s">
        <v>25</v>
      </c>
      <c r="T50" s="144">
        <f>VLOOKUP(R50,material!A:B,2,0)</f>
        <v>9</v>
      </c>
      <c r="U50" s="141" t="s">
        <v>3416</v>
      </c>
      <c r="V50" s="141"/>
      <c r="W50" s="273" t="s">
        <v>7648</v>
      </c>
      <c r="X50" s="141" t="e">
        <f>VLOOKUP(W50,SIZE!A:B,2,0)</f>
        <v>#N/A</v>
      </c>
      <c r="Y50" s="141">
        <v>29.99</v>
      </c>
      <c r="Z50" s="141" t="s">
        <v>1071</v>
      </c>
      <c r="AA50" s="141">
        <f>VLOOKUP(Z50,COLOR!A:B,2,0)</f>
        <v>12</v>
      </c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</row>
    <row r="51" spans="1:39" ht="20.25" customHeight="1">
      <c r="A51" s="132">
        <v>50</v>
      </c>
      <c r="B51" s="19" t="s">
        <v>4525</v>
      </c>
      <c r="C51" s="250">
        <v>61091000000</v>
      </c>
      <c r="D51" s="261" t="s">
        <v>2290</v>
      </c>
      <c r="E51" s="143" t="str">
        <f t="shared" si="0"/>
        <v>Շապիկ</v>
      </c>
      <c r="F51" s="273" t="s">
        <v>46</v>
      </c>
      <c r="G51" s="144">
        <f>VLOOKUP(E51,subcategory!A:B,2,0)</f>
        <v>73</v>
      </c>
      <c r="H51" s="273" t="s">
        <v>7150</v>
      </c>
      <c r="I51" s="213" t="e">
        <f>VLOOKUP(H51,gender!A:B,2,0)</f>
        <v>#N/A</v>
      </c>
      <c r="J51" s="273">
        <v>60</v>
      </c>
      <c r="K51" s="273">
        <v>60</v>
      </c>
      <c r="L51" s="273">
        <v>1</v>
      </c>
      <c r="M51" s="273" t="s">
        <v>44</v>
      </c>
      <c r="N51" s="144">
        <f>VLOOKUP(M51,brand!A:B,2,0)</f>
        <v>608</v>
      </c>
      <c r="O51" s="144" t="str">
        <f t="shared" si="1"/>
        <v>BANGLADESH</v>
      </c>
      <c r="P51" s="144">
        <f>VLOOKUP(O51,country!A:B,2,0)</f>
        <v>7485</v>
      </c>
      <c r="Q51" s="273" t="s">
        <v>440</v>
      </c>
      <c r="R51" s="144" t="str">
        <f t="shared" si="2"/>
        <v>Բամբակ</v>
      </c>
      <c r="S51" s="144" t="s">
        <v>25</v>
      </c>
      <c r="T51" s="144">
        <f>VLOOKUP(R51,material!A:B,2,0)</f>
        <v>9</v>
      </c>
      <c r="U51" s="141" t="s">
        <v>3416</v>
      </c>
      <c r="V51" s="141"/>
      <c r="W51" s="273" t="s">
        <v>7658</v>
      </c>
      <c r="X51" s="141" t="e">
        <f>VLOOKUP(W51,SIZE!A:B,2,0)</f>
        <v>#N/A</v>
      </c>
      <c r="Y51" s="141">
        <v>10.99</v>
      </c>
      <c r="Z51" s="141" t="s">
        <v>1071</v>
      </c>
      <c r="AA51" s="141">
        <f>VLOOKUP(Z51,COLOR!A:B,2,0)</f>
        <v>12</v>
      </c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</row>
    <row r="52" spans="1:39" ht="20.25" customHeight="1">
      <c r="A52" s="132">
        <v>51</v>
      </c>
      <c r="B52" s="19" t="s">
        <v>4526</v>
      </c>
      <c r="C52" s="250">
        <v>61112090000</v>
      </c>
      <c r="D52" s="261" t="s">
        <v>6800</v>
      </c>
      <c r="E52" s="143" t="str">
        <f t="shared" si="0"/>
        <v>Բոդի</v>
      </c>
      <c r="F52" s="273" t="s">
        <v>247</v>
      </c>
      <c r="G52" s="144">
        <f>VLOOKUP(E52,subcategory!A:B,2,0)</f>
        <v>15</v>
      </c>
      <c r="H52" s="277" t="s">
        <v>7151</v>
      </c>
      <c r="I52" s="213">
        <f>VLOOKUP(H52,gender!A:B,2,0)</f>
        <v>7</v>
      </c>
      <c r="J52" s="273">
        <v>75</v>
      </c>
      <c r="K52" s="273">
        <v>75</v>
      </c>
      <c r="L52" s="273">
        <v>1</v>
      </c>
      <c r="M52" s="273" t="s">
        <v>44</v>
      </c>
      <c r="N52" s="144">
        <f>VLOOKUP(M52,brand!A:B,2,0)</f>
        <v>608</v>
      </c>
      <c r="O52" s="144" t="str">
        <f t="shared" si="1"/>
        <v>CHINA</v>
      </c>
      <c r="P52" s="144">
        <f>VLOOKUP(O52,country!A:B,2,0)</f>
        <v>7497</v>
      </c>
      <c r="Q52" s="273" t="s">
        <v>3915</v>
      </c>
      <c r="R52" s="144" t="str">
        <f t="shared" si="2"/>
        <v>Բամբակ</v>
      </c>
      <c r="S52" s="144" t="s">
        <v>25</v>
      </c>
      <c r="T52" s="144">
        <f>VLOOKUP(R52,material!A:B,2,0)</f>
        <v>9</v>
      </c>
      <c r="U52" s="141" t="s">
        <v>3416</v>
      </c>
      <c r="V52" s="141"/>
      <c r="W52" s="273" t="s">
        <v>7659</v>
      </c>
      <c r="X52" s="141" t="e">
        <f>VLOOKUP(W52,SIZE!A:B,2,0)</f>
        <v>#N/A</v>
      </c>
      <c r="Y52" s="141">
        <v>27.99</v>
      </c>
      <c r="Z52" s="141" t="s">
        <v>1071</v>
      </c>
      <c r="AA52" s="141">
        <f>VLOOKUP(Z52,COLOR!A:B,2,0)</f>
        <v>12</v>
      </c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</row>
    <row r="53" spans="1:39" ht="20.25" customHeight="1">
      <c r="A53" s="132">
        <v>52</v>
      </c>
      <c r="B53" s="19" t="s">
        <v>4527</v>
      </c>
      <c r="C53" s="250">
        <v>61112090000</v>
      </c>
      <c r="D53" s="261" t="s">
        <v>6800</v>
      </c>
      <c r="E53" s="143" t="str">
        <f t="shared" si="0"/>
        <v>Բոդի</v>
      </c>
      <c r="F53" s="273" t="s">
        <v>247</v>
      </c>
      <c r="G53" s="144">
        <f>VLOOKUP(E53,subcategory!A:B,2,0)</f>
        <v>15</v>
      </c>
      <c r="H53" s="273" t="s">
        <v>7151</v>
      </c>
      <c r="I53" s="213">
        <f>VLOOKUP(H53,gender!A:B,2,0)</f>
        <v>7</v>
      </c>
      <c r="J53" s="273">
        <v>105</v>
      </c>
      <c r="K53" s="273">
        <v>105</v>
      </c>
      <c r="L53" s="273">
        <v>1</v>
      </c>
      <c r="M53" s="273" t="s">
        <v>44</v>
      </c>
      <c r="N53" s="144">
        <f>VLOOKUP(M53,brand!A:B,2,0)</f>
        <v>608</v>
      </c>
      <c r="O53" s="144" t="str">
        <f t="shared" si="1"/>
        <v>CHINA</v>
      </c>
      <c r="P53" s="144">
        <f>VLOOKUP(O53,country!A:B,2,0)</f>
        <v>7497</v>
      </c>
      <c r="Q53" s="273" t="s">
        <v>3915</v>
      </c>
      <c r="R53" s="144" t="str">
        <f t="shared" si="2"/>
        <v>Բամբակ</v>
      </c>
      <c r="S53" s="144" t="s">
        <v>25</v>
      </c>
      <c r="T53" s="144">
        <f>VLOOKUP(R53,material!A:B,2,0)</f>
        <v>9</v>
      </c>
      <c r="U53" s="141" t="s">
        <v>3416</v>
      </c>
      <c r="V53" s="141"/>
      <c r="W53" s="273" t="s">
        <v>7648</v>
      </c>
      <c r="X53" s="141" t="e">
        <f>VLOOKUP(W53,SIZE!A:B,2,0)</f>
        <v>#N/A</v>
      </c>
      <c r="Y53" s="141">
        <v>0</v>
      </c>
      <c r="Z53" s="141" t="s">
        <v>1071</v>
      </c>
      <c r="AA53" s="141">
        <f>VLOOKUP(Z53,COLOR!A:B,2,0)</f>
        <v>12</v>
      </c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</row>
    <row r="54" spans="1:39" ht="20.25" customHeight="1">
      <c r="A54" s="132">
        <v>53</v>
      </c>
      <c r="B54" s="19" t="s">
        <v>4528</v>
      </c>
      <c r="C54" s="250">
        <v>61112090000</v>
      </c>
      <c r="D54" s="261" t="s">
        <v>6804</v>
      </c>
      <c r="E54" s="143" t="str">
        <f t="shared" si="0"/>
        <v>Բոդի</v>
      </c>
      <c r="F54" s="273" t="s">
        <v>247</v>
      </c>
      <c r="G54" s="144">
        <f>VLOOKUP(E54,subcategory!A:B,2,0)</f>
        <v>15</v>
      </c>
      <c r="H54" s="273" t="s">
        <v>7152</v>
      </c>
      <c r="I54" s="213" t="e">
        <f>VLOOKUP(H54,gender!A:B,2,0)</f>
        <v>#N/A</v>
      </c>
      <c r="J54" s="273">
        <v>85</v>
      </c>
      <c r="K54" s="273">
        <v>85</v>
      </c>
      <c r="L54" s="273">
        <v>1</v>
      </c>
      <c r="M54" s="273" t="s">
        <v>44</v>
      </c>
      <c r="N54" s="144">
        <f>VLOOKUP(M54,brand!A:B,2,0)</f>
        <v>608</v>
      </c>
      <c r="O54" s="144" t="str">
        <f t="shared" si="1"/>
        <v>INDIA</v>
      </c>
      <c r="P54" s="144">
        <f>VLOOKUP(O54,country!A:B,2,0)</f>
        <v>7505</v>
      </c>
      <c r="Q54" s="273" t="s">
        <v>428</v>
      </c>
      <c r="R54" s="144" t="str">
        <f t="shared" si="2"/>
        <v>Բամբակ</v>
      </c>
      <c r="S54" s="144" t="s">
        <v>25</v>
      </c>
      <c r="T54" s="144">
        <f>VLOOKUP(R54,material!A:B,2,0)</f>
        <v>9</v>
      </c>
      <c r="U54" s="141" t="s">
        <v>3416</v>
      </c>
      <c r="V54" s="141"/>
      <c r="W54" s="273" t="s">
        <v>7649</v>
      </c>
      <c r="X54" s="141" t="e">
        <f>VLOOKUP(W54,SIZE!A:B,2,0)</f>
        <v>#N/A</v>
      </c>
      <c r="Y54" s="141">
        <v>35.99</v>
      </c>
      <c r="Z54" s="141" t="s">
        <v>1071</v>
      </c>
      <c r="AA54" s="141">
        <f>VLOOKUP(Z54,COLOR!A:B,2,0)</f>
        <v>12</v>
      </c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</row>
    <row r="55" spans="1:39" ht="20.25" customHeight="1">
      <c r="A55" s="132">
        <v>54</v>
      </c>
      <c r="B55" s="19" t="s">
        <v>4529</v>
      </c>
      <c r="C55" s="250">
        <v>63026000000</v>
      </c>
      <c r="D55" s="261" t="s">
        <v>6808</v>
      </c>
      <c r="E55" s="143" t="str">
        <f t="shared" si="0"/>
        <v>Սրբիչ</v>
      </c>
      <c r="F55" s="276" t="s">
        <v>7096</v>
      </c>
      <c r="G55" s="144">
        <f>VLOOKUP(E55,subcategory!A:B,2,0)</f>
        <v>479</v>
      </c>
      <c r="H55" s="273" t="s">
        <v>20</v>
      </c>
      <c r="I55" s="213" t="e">
        <f>VLOOKUP(H55,gender!A:B,2,0)</f>
        <v>#N/A</v>
      </c>
      <c r="J55" s="273">
        <v>825</v>
      </c>
      <c r="K55" s="273">
        <v>825</v>
      </c>
      <c r="L55" s="273">
        <v>1</v>
      </c>
      <c r="M55" s="277" t="s">
        <v>7157</v>
      </c>
      <c r="N55" s="144">
        <f>VLOOKUP(M55,brand!A:B,2,0)</f>
        <v>840</v>
      </c>
      <c r="O55" s="144" t="str">
        <f t="shared" si="1"/>
        <v>EU</v>
      </c>
      <c r="P55" s="144">
        <f>VLOOKUP(O55,country!A:B,2,0)</f>
        <v>9001</v>
      </c>
      <c r="Q55" s="273" t="s">
        <v>568</v>
      </c>
      <c r="R55" s="144" t="str">
        <f t="shared" si="2"/>
        <v>Բամբակ</v>
      </c>
      <c r="S55" s="144" t="s">
        <v>25</v>
      </c>
      <c r="T55" s="144">
        <f>VLOOKUP(R55,material!A:B,2,0)</f>
        <v>9</v>
      </c>
      <c r="U55" s="141" t="s">
        <v>3416</v>
      </c>
      <c r="V55" s="141"/>
      <c r="W55" s="273" t="s">
        <v>7660</v>
      </c>
      <c r="X55" s="141">
        <f>VLOOKUP(W55,SIZE!A:B,2,0)</f>
        <v>311</v>
      </c>
      <c r="Y55" s="141">
        <v>0</v>
      </c>
      <c r="Z55" s="141" t="s">
        <v>1061</v>
      </c>
      <c r="AA55" s="141">
        <f>VLOOKUP(Z55,COLOR!A:B,2,0)</f>
        <v>4</v>
      </c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</row>
    <row r="56" spans="1:39" ht="20.25" customHeight="1">
      <c r="A56" s="132">
        <v>55</v>
      </c>
      <c r="B56" s="19" t="s">
        <v>4530</v>
      </c>
      <c r="C56" s="250">
        <v>65050090000</v>
      </c>
      <c r="D56" s="261" t="s">
        <v>716</v>
      </c>
      <c r="E56" s="143" t="str">
        <f t="shared" si="0"/>
        <v>Գլխարկ</v>
      </c>
      <c r="F56" s="273" t="s">
        <v>73</v>
      </c>
      <c r="G56" s="144">
        <f>VLOOKUP(E56,subcategory!A:B,2,0)</f>
        <v>5</v>
      </c>
      <c r="H56" s="273" t="s">
        <v>55</v>
      </c>
      <c r="I56" s="213" t="e">
        <f>VLOOKUP(H56,gender!A:B,2,0)</f>
        <v>#N/A</v>
      </c>
      <c r="J56" s="273">
        <v>35</v>
      </c>
      <c r="K56" s="273">
        <v>35</v>
      </c>
      <c r="L56" s="273">
        <v>1</v>
      </c>
      <c r="M56" s="273" t="s">
        <v>44</v>
      </c>
      <c r="N56" s="144">
        <f>VLOOKUP(M56,brand!A:B,2,0)</f>
        <v>608</v>
      </c>
      <c r="O56" s="144" t="str">
        <f t="shared" si="1"/>
        <v>CHINA</v>
      </c>
      <c r="P56" s="144">
        <f>VLOOKUP(O56,country!A:B,2,0)</f>
        <v>7497</v>
      </c>
      <c r="Q56" s="273" t="s">
        <v>3915</v>
      </c>
      <c r="R56" s="144" t="str">
        <f t="shared" si="2"/>
        <v>Բամբակ</v>
      </c>
      <c r="S56" s="144" t="s">
        <v>25</v>
      </c>
      <c r="T56" s="144">
        <f>VLOOKUP(R56,material!A:B,2,0)</f>
        <v>9</v>
      </c>
      <c r="U56" s="141" t="s">
        <v>3416</v>
      </c>
      <c r="V56" s="141"/>
      <c r="W56" s="273" t="s">
        <v>7661</v>
      </c>
      <c r="X56" s="141" t="e">
        <f>VLOOKUP(W56,SIZE!A:B,2,0)</f>
        <v>#N/A</v>
      </c>
      <c r="Y56" s="141">
        <v>14.99</v>
      </c>
      <c r="Z56" s="141" t="s">
        <v>1057</v>
      </c>
      <c r="AA56" s="141">
        <f>VLOOKUP(Z56,COLOR!A:B,2,0)</f>
        <v>5</v>
      </c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</row>
    <row r="57" spans="1:39" ht="20.25" customHeight="1">
      <c r="A57" s="132">
        <v>56</v>
      </c>
      <c r="B57" s="19" t="s">
        <v>4531</v>
      </c>
      <c r="C57" s="250">
        <v>61044200000</v>
      </c>
      <c r="D57" s="261" t="s">
        <v>700</v>
      </c>
      <c r="E57" s="143" t="str">
        <f t="shared" si="0"/>
        <v>Զգեստ</v>
      </c>
      <c r="F57" s="273" t="s">
        <v>64</v>
      </c>
      <c r="G57" s="144">
        <f>VLOOKUP(E57,subcategory!A:B,2,0)</f>
        <v>43</v>
      </c>
      <c r="H57" s="273" t="s">
        <v>55</v>
      </c>
      <c r="I57" s="213" t="e">
        <f>VLOOKUP(H57,gender!A:B,2,0)</f>
        <v>#N/A</v>
      </c>
      <c r="J57" s="273">
        <v>160</v>
      </c>
      <c r="K57" s="273">
        <v>160</v>
      </c>
      <c r="L57" s="273">
        <v>1</v>
      </c>
      <c r="M57" s="273" t="s">
        <v>44</v>
      </c>
      <c r="N57" s="144">
        <f>VLOOKUP(M57,brand!A:B,2,0)</f>
        <v>608</v>
      </c>
      <c r="O57" s="144" t="str">
        <f t="shared" si="1"/>
        <v>CHINA</v>
      </c>
      <c r="P57" s="144">
        <f>VLOOKUP(O57,country!A:B,2,0)</f>
        <v>7497</v>
      </c>
      <c r="Q57" s="273" t="s">
        <v>3915</v>
      </c>
      <c r="R57" s="144" t="str">
        <f t="shared" si="2"/>
        <v>Բամբակ</v>
      </c>
      <c r="S57" s="144" t="s">
        <v>25</v>
      </c>
      <c r="T57" s="144">
        <f>VLOOKUP(R57,material!A:B,2,0)</f>
        <v>9</v>
      </c>
      <c r="U57" s="141" t="s">
        <v>3416</v>
      </c>
      <c r="V57" s="141"/>
      <c r="W57" s="273" t="s">
        <v>7656</v>
      </c>
      <c r="X57" s="141" t="e">
        <f>VLOOKUP(W57,SIZE!A:B,2,0)</f>
        <v>#N/A</v>
      </c>
      <c r="Y57" s="141">
        <v>0</v>
      </c>
      <c r="Z57" s="141" t="s">
        <v>1071</v>
      </c>
      <c r="AA57" s="141">
        <f>VLOOKUP(Z57,COLOR!A:B,2,0)</f>
        <v>12</v>
      </c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</row>
    <row r="58" spans="1:39" ht="20.25" customHeight="1">
      <c r="A58" s="132">
        <v>57</v>
      </c>
      <c r="B58" s="19" t="s">
        <v>4532</v>
      </c>
      <c r="C58" s="250">
        <v>61044200000</v>
      </c>
      <c r="D58" s="261" t="s">
        <v>700</v>
      </c>
      <c r="E58" s="143" t="str">
        <f t="shared" si="0"/>
        <v>Զգեստ</v>
      </c>
      <c r="F58" s="273" t="s">
        <v>64</v>
      </c>
      <c r="G58" s="144">
        <f>VLOOKUP(E58,subcategory!A:B,2,0)</f>
        <v>43</v>
      </c>
      <c r="H58" s="273" t="s">
        <v>55</v>
      </c>
      <c r="I58" s="213" t="e">
        <f>VLOOKUP(H58,gender!A:B,2,0)</f>
        <v>#N/A</v>
      </c>
      <c r="J58" s="273">
        <v>270</v>
      </c>
      <c r="K58" s="273">
        <v>270</v>
      </c>
      <c r="L58" s="273">
        <v>1</v>
      </c>
      <c r="M58" s="273" t="s">
        <v>44</v>
      </c>
      <c r="N58" s="144">
        <f>VLOOKUP(M58,brand!A:B,2,0)</f>
        <v>608</v>
      </c>
      <c r="O58" s="144" t="str">
        <f t="shared" si="1"/>
        <v>CHINA</v>
      </c>
      <c r="P58" s="144">
        <f>VLOOKUP(O58,country!A:B,2,0)</f>
        <v>7497</v>
      </c>
      <c r="Q58" s="273" t="s">
        <v>3915</v>
      </c>
      <c r="R58" s="144" t="str">
        <f t="shared" si="2"/>
        <v>Բամբակ</v>
      </c>
      <c r="S58" s="144" t="s">
        <v>25</v>
      </c>
      <c r="T58" s="144">
        <f>VLOOKUP(R58,material!A:B,2,0)</f>
        <v>9</v>
      </c>
      <c r="U58" s="141" t="s">
        <v>3416</v>
      </c>
      <c r="V58" s="141"/>
      <c r="W58" s="273" t="s">
        <v>7662</v>
      </c>
      <c r="X58" s="141" t="e">
        <f>VLOOKUP(W58,SIZE!A:B,2,0)</f>
        <v>#N/A</v>
      </c>
      <c r="Y58" s="141">
        <v>40.99</v>
      </c>
      <c r="Z58" s="141" t="s">
        <v>1071</v>
      </c>
      <c r="AA58" s="141">
        <f>VLOOKUP(Z58,COLOR!A:B,2,0)</f>
        <v>12</v>
      </c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</row>
    <row r="59" spans="1:39" ht="20.25" customHeight="1">
      <c r="A59" s="132">
        <v>58</v>
      </c>
      <c r="B59" s="19" t="s">
        <v>4533</v>
      </c>
      <c r="C59" s="252">
        <v>62024000090</v>
      </c>
      <c r="D59" s="260" t="s">
        <v>6809</v>
      </c>
      <c r="E59" s="143" t="str">
        <f t="shared" si="0"/>
        <v>Բաճկոն</v>
      </c>
      <c r="F59" s="273" t="s">
        <v>62</v>
      </c>
      <c r="G59" s="144">
        <f>VLOOKUP(E59,subcategory!A:B,2,0)</f>
        <v>14</v>
      </c>
      <c r="H59" s="273" t="s">
        <v>55</v>
      </c>
      <c r="I59" s="213" t="e">
        <f>VLOOKUP(H59,gender!A:B,2,0)</f>
        <v>#N/A</v>
      </c>
      <c r="J59" s="273">
        <v>140</v>
      </c>
      <c r="K59" s="273">
        <v>140</v>
      </c>
      <c r="L59" s="273">
        <v>1</v>
      </c>
      <c r="M59" s="273" t="s">
        <v>44</v>
      </c>
      <c r="N59" s="144">
        <f>VLOOKUP(M59,brand!A:B,2,0)</f>
        <v>608</v>
      </c>
      <c r="O59" s="144" t="str">
        <f t="shared" si="1"/>
        <v>MYANMAR</v>
      </c>
      <c r="P59" s="144">
        <f>VLOOKUP(O59,country!A:B,2,0)</f>
        <v>7495</v>
      </c>
      <c r="Q59" s="273" t="s">
        <v>7193</v>
      </c>
      <c r="R59" s="144" t="str">
        <f t="shared" si="2"/>
        <v>Պոլիեսթեր</v>
      </c>
      <c r="S59" s="144" t="s">
        <v>36</v>
      </c>
      <c r="T59" s="144">
        <f>VLOOKUP(R59,material!A:B,2,0)</f>
        <v>37</v>
      </c>
      <c r="U59" s="141" t="s">
        <v>3416</v>
      </c>
      <c r="V59" s="141"/>
      <c r="W59" s="273" t="s">
        <v>7650</v>
      </c>
      <c r="X59" s="141" t="e">
        <f>VLOOKUP(W59,SIZE!A:B,2,0)</f>
        <v>#N/A</v>
      </c>
      <c r="Y59" s="141">
        <v>22.99</v>
      </c>
      <c r="Z59" s="141" t="s">
        <v>1071</v>
      </c>
      <c r="AA59" s="141">
        <f>VLOOKUP(Z59,COLOR!A:B,2,0)</f>
        <v>12</v>
      </c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</row>
    <row r="60" spans="1:39" ht="20.25" customHeight="1">
      <c r="A60" s="132">
        <v>59</v>
      </c>
      <c r="B60" s="19" t="s">
        <v>4534</v>
      </c>
      <c r="C60" s="252">
        <v>61113090000</v>
      </c>
      <c r="D60" s="260" t="s">
        <v>6806</v>
      </c>
      <c r="E60" s="143" t="str">
        <f t="shared" si="0"/>
        <v>Բաճկոն</v>
      </c>
      <c r="F60" s="273" t="s">
        <v>62</v>
      </c>
      <c r="G60" s="144">
        <f>VLOOKUP(E60,subcategory!A:B,2,0)</f>
        <v>14</v>
      </c>
      <c r="H60" s="273" t="s">
        <v>7151</v>
      </c>
      <c r="I60" s="213">
        <f>VLOOKUP(H60,gender!A:B,2,0)</f>
        <v>7</v>
      </c>
      <c r="J60" s="273">
        <v>190</v>
      </c>
      <c r="K60" s="273">
        <v>190</v>
      </c>
      <c r="L60" s="273">
        <v>1</v>
      </c>
      <c r="M60" s="273" t="s">
        <v>44</v>
      </c>
      <c r="N60" s="144">
        <f>VLOOKUP(M60,brand!A:B,2,0)</f>
        <v>608</v>
      </c>
      <c r="O60" s="144" t="str">
        <f t="shared" si="1"/>
        <v>MYANMAR</v>
      </c>
      <c r="P60" s="144">
        <f>VLOOKUP(O60,country!A:B,2,0)</f>
        <v>7495</v>
      </c>
      <c r="Q60" s="273" t="s">
        <v>7193</v>
      </c>
      <c r="R60" s="144" t="str">
        <f t="shared" si="2"/>
        <v>Պոլիեսթեր</v>
      </c>
      <c r="S60" s="144" t="s">
        <v>36</v>
      </c>
      <c r="T60" s="144">
        <f>VLOOKUP(R60,material!A:B,2,0)</f>
        <v>37</v>
      </c>
      <c r="U60" s="141" t="s">
        <v>3416</v>
      </c>
      <c r="V60" s="141"/>
      <c r="W60" s="273" t="s">
        <v>7649</v>
      </c>
      <c r="X60" s="141" t="e">
        <f>VLOOKUP(W60,SIZE!A:B,2,0)</f>
        <v>#N/A</v>
      </c>
      <c r="Y60" s="141">
        <v>22.99</v>
      </c>
      <c r="Z60" s="141" t="s">
        <v>1033</v>
      </c>
      <c r="AA60" s="141">
        <f>VLOOKUP(Z60,COLOR!A:B,2,0)</f>
        <v>20</v>
      </c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</row>
    <row r="61" spans="1:39" ht="20.25" customHeight="1">
      <c r="A61" s="132">
        <v>60</v>
      </c>
      <c r="B61" s="19" t="s">
        <v>4535</v>
      </c>
      <c r="C61" s="252">
        <v>61113090000</v>
      </c>
      <c r="D61" s="260" t="s">
        <v>6810</v>
      </c>
      <c r="E61" s="143" t="str">
        <f t="shared" si="0"/>
        <v>Բաճկոն</v>
      </c>
      <c r="F61" s="273" t="s">
        <v>62</v>
      </c>
      <c r="G61" s="144">
        <f>VLOOKUP(E61,subcategory!A:B,2,0)</f>
        <v>14</v>
      </c>
      <c r="H61" s="273" t="s">
        <v>7152</v>
      </c>
      <c r="I61" s="213" t="e">
        <f>VLOOKUP(H61,gender!A:B,2,0)</f>
        <v>#N/A</v>
      </c>
      <c r="J61" s="273">
        <v>120</v>
      </c>
      <c r="K61" s="273">
        <v>120</v>
      </c>
      <c r="L61" s="273">
        <v>1</v>
      </c>
      <c r="M61" s="273" t="s">
        <v>44</v>
      </c>
      <c r="N61" s="144">
        <f>VLOOKUP(M61,brand!A:B,2,0)</f>
        <v>608</v>
      </c>
      <c r="O61" s="144" t="str">
        <f t="shared" si="1"/>
        <v>MYANMAR</v>
      </c>
      <c r="P61" s="144">
        <f>VLOOKUP(O61,country!A:B,2,0)</f>
        <v>7495</v>
      </c>
      <c r="Q61" s="273" t="s">
        <v>7193</v>
      </c>
      <c r="R61" s="144" t="str">
        <f t="shared" si="2"/>
        <v>Պոլիեսթեր</v>
      </c>
      <c r="S61" s="144" t="s">
        <v>36</v>
      </c>
      <c r="T61" s="144">
        <f>VLOOKUP(R61,material!A:B,2,0)</f>
        <v>37</v>
      </c>
      <c r="U61" s="141" t="s">
        <v>3416</v>
      </c>
      <c r="V61" s="141"/>
      <c r="W61" s="273" t="s">
        <v>7663</v>
      </c>
      <c r="X61" s="141" t="e">
        <f>VLOOKUP(W61,SIZE!A:B,2,0)</f>
        <v>#N/A</v>
      </c>
      <c r="Y61" s="141">
        <v>22.99</v>
      </c>
      <c r="Z61" s="141" t="s">
        <v>1080</v>
      </c>
      <c r="AA61" s="141">
        <f>VLOOKUP(Z61,COLOR!A:B,2,0)</f>
        <v>13</v>
      </c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</row>
    <row r="62" spans="1:39" ht="20.25" customHeight="1">
      <c r="A62" s="132">
        <v>61</v>
      </c>
      <c r="B62" s="19" t="s">
        <v>4536</v>
      </c>
      <c r="C62" s="250">
        <v>61112090000</v>
      </c>
      <c r="D62" s="261" t="s">
        <v>6800</v>
      </c>
      <c r="E62" s="143" t="str">
        <f t="shared" si="0"/>
        <v>Բոդի</v>
      </c>
      <c r="F62" s="273" t="s">
        <v>247</v>
      </c>
      <c r="G62" s="144">
        <f>VLOOKUP(E62,subcategory!A:B,2,0)</f>
        <v>15</v>
      </c>
      <c r="H62" s="273" t="s">
        <v>7151</v>
      </c>
      <c r="I62" s="213">
        <f>VLOOKUP(H62,gender!A:B,2,0)</f>
        <v>7</v>
      </c>
      <c r="J62" s="273">
        <v>100</v>
      </c>
      <c r="K62" s="273">
        <v>100</v>
      </c>
      <c r="L62" s="273">
        <v>1</v>
      </c>
      <c r="M62" s="273" t="s">
        <v>44</v>
      </c>
      <c r="N62" s="144">
        <f>VLOOKUP(M62,brand!A:B,2,0)</f>
        <v>608</v>
      </c>
      <c r="O62" s="144" t="str">
        <f t="shared" si="1"/>
        <v>CHINA</v>
      </c>
      <c r="P62" s="144">
        <f>VLOOKUP(O62,country!A:B,2,0)</f>
        <v>7497</v>
      </c>
      <c r="Q62" s="273" t="s">
        <v>3915</v>
      </c>
      <c r="R62" s="144" t="str">
        <f t="shared" si="2"/>
        <v>Բամբակ</v>
      </c>
      <c r="S62" s="144" t="s">
        <v>25</v>
      </c>
      <c r="T62" s="144">
        <f>VLOOKUP(R62,material!A:B,2,0)</f>
        <v>9</v>
      </c>
      <c r="U62" s="141" t="s">
        <v>3416</v>
      </c>
      <c r="V62" s="141"/>
      <c r="W62" s="273" t="s">
        <v>7648</v>
      </c>
      <c r="X62" s="141" t="e">
        <f>VLOOKUP(W62,SIZE!A:B,2,0)</f>
        <v>#N/A</v>
      </c>
      <c r="Y62" s="141">
        <v>29.99</v>
      </c>
      <c r="Z62" s="141" t="s">
        <v>1057</v>
      </c>
      <c r="AA62" s="141">
        <f>VLOOKUP(Z62,COLOR!A:B,2,0)</f>
        <v>5</v>
      </c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</row>
    <row r="63" spans="1:39" ht="20.25" customHeight="1">
      <c r="A63" s="132">
        <v>62</v>
      </c>
      <c r="B63" s="19" t="s">
        <v>4537</v>
      </c>
      <c r="C63" s="250">
        <v>62046239000</v>
      </c>
      <c r="D63" s="261" t="s">
        <v>543</v>
      </c>
      <c r="E63" s="143" t="str">
        <f t="shared" si="0"/>
        <v>Տրիկո</v>
      </c>
      <c r="F63" s="273" t="s">
        <v>114</v>
      </c>
      <c r="G63" s="144" t="e">
        <f>VLOOKUP(E63,subcategory!A:B,2,0)</f>
        <v>#N/A</v>
      </c>
      <c r="H63" s="273" t="s">
        <v>55</v>
      </c>
      <c r="I63" s="213" t="e">
        <f>VLOOKUP(H63,gender!A:B,2,0)</f>
        <v>#N/A</v>
      </c>
      <c r="J63" s="273">
        <v>100</v>
      </c>
      <c r="K63" s="273">
        <v>100</v>
      </c>
      <c r="L63" s="273">
        <v>1</v>
      </c>
      <c r="M63" s="273" t="s">
        <v>44</v>
      </c>
      <c r="N63" s="144">
        <f>VLOOKUP(M63,brand!A:B,2,0)</f>
        <v>608</v>
      </c>
      <c r="O63" s="144" t="str">
        <f t="shared" si="1"/>
        <v>BANGLADESH</v>
      </c>
      <c r="P63" s="144">
        <f>VLOOKUP(O63,country!A:B,2,0)</f>
        <v>7485</v>
      </c>
      <c r="Q63" s="273" t="s">
        <v>440</v>
      </c>
      <c r="R63" s="144" t="str">
        <f t="shared" si="2"/>
        <v>Բամբակ</v>
      </c>
      <c r="S63" s="144" t="s">
        <v>25</v>
      </c>
      <c r="T63" s="144">
        <f>VLOOKUP(R63,material!A:B,2,0)</f>
        <v>9</v>
      </c>
      <c r="U63" s="141" t="s">
        <v>3416</v>
      </c>
      <c r="V63" s="141"/>
      <c r="W63" s="273" t="s">
        <v>7652</v>
      </c>
      <c r="X63" s="141" t="e">
        <f>VLOOKUP(W63,SIZE!A:B,2,0)</f>
        <v>#N/A</v>
      </c>
      <c r="Y63" s="141">
        <v>13.99</v>
      </c>
      <c r="Z63" s="141" t="s">
        <v>1033</v>
      </c>
      <c r="AA63" s="141">
        <f>VLOOKUP(Z63,COLOR!A:B,2,0)</f>
        <v>20</v>
      </c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</row>
    <row r="64" spans="1:39" ht="20.25" customHeight="1">
      <c r="A64" s="132">
        <v>63</v>
      </c>
      <c r="B64" s="19" t="s">
        <v>4538</v>
      </c>
      <c r="C64" s="250">
        <v>62034235000</v>
      </c>
      <c r="D64" s="261" t="s">
        <v>6796</v>
      </c>
      <c r="E64" s="143" t="str">
        <f t="shared" si="0"/>
        <v>Տաբատներ</v>
      </c>
      <c r="F64" s="273" t="s">
        <v>7795</v>
      </c>
      <c r="G64" s="144">
        <f>VLOOKUP(E64,subcategory!A:B,2,0)</f>
        <v>93</v>
      </c>
      <c r="H64" s="273" t="s">
        <v>7150</v>
      </c>
      <c r="I64" s="213" t="e">
        <f>VLOOKUP(H64,gender!A:B,2,0)</f>
        <v>#N/A</v>
      </c>
      <c r="J64" s="273">
        <v>125</v>
      </c>
      <c r="K64" s="273">
        <v>125</v>
      </c>
      <c r="L64" s="273">
        <v>1</v>
      </c>
      <c r="M64" s="273" t="s">
        <v>44</v>
      </c>
      <c r="N64" s="144">
        <f>VLOOKUP(M64,brand!A:B,2,0)</f>
        <v>608</v>
      </c>
      <c r="O64" s="144" t="str">
        <f t="shared" si="1"/>
        <v>BANGLADESH</v>
      </c>
      <c r="P64" s="144">
        <f>VLOOKUP(O64,country!A:B,2,0)</f>
        <v>7485</v>
      </c>
      <c r="Q64" s="273" t="s">
        <v>440</v>
      </c>
      <c r="R64" s="144" t="str">
        <f t="shared" si="2"/>
        <v>Բամբակ</v>
      </c>
      <c r="S64" s="144" t="s">
        <v>25</v>
      </c>
      <c r="T64" s="144">
        <f>VLOOKUP(R64,material!A:B,2,0)</f>
        <v>9</v>
      </c>
      <c r="U64" s="141" t="s">
        <v>3416</v>
      </c>
      <c r="V64" s="141"/>
      <c r="W64" s="273" t="s">
        <v>7651</v>
      </c>
      <c r="X64" s="141" t="e">
        <f>VLOOKUP(W64,SIZE!A:B,2,0)</f>
        <v>#N/A</v>
      </c>
      <c r="Y64" s="141">
        <v>10.99</v>
      </c>
      <c r="Z64" s="141" t="s">
        <v>1057</v>
      </c>
      <c r="AA64" s="141">
        <f>VLOOKUP(Z64,COLOR!A:B,2,0)</f>
        <v>5</v>
      </c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  <row r="65" spans="1:39" ht="20.25" customHeight="1">
      <c r="A65" s="132">
        <v>64</v>
      </c>
      <c r="B65" s="19" t="s">
        <v>4539</v>
      </c>
      <c r="C65" s="250">
        <v>61112090000</v>
      </c>
      <c r="D65" s="261" t="s">
        <v>6811</v>
      </c>
      <c r="E65" s="143" t="str">
        <f t="shared" si="0"/>
        <v>Շապիկ</v>
      </c>
      <c r="F65" s="273" t="s">
        <v>46</v>
      </c>
      <c r="G65" s="144">
        <f>VLOOKUP(E65,subcategory!A:B,2,0)</f>
        <v>73</v>
      </c>
      <c r="H65" s="273" t="s">
        <v>7151</v>
      </c>
      <c r="I65" s="213">
        <f>VLOOKUP(H65,gender!A:B,2,0)</f>
        <v>7</v>
      </c>
      <c r="J65" s="273">
        <v>45</v>
      </c>
      <c r="K65" s="273">
        <v>45</v>
      </c>
      <c r="L65" s="273">
        <v>1</v>
      </c>
      <c r="M65" s="273" t="s">
        <v>44</v>
      </c>
      <c r="N65" s="144">
        <f>VLOOKUP(M65,brand!A:B,2,0)</f>
        <v>608</v>
      </c>
      <c r="O65" s="144" t="str">
        <f t="shared" si="1"/>
        <v>INDIA</v>
      </c>
      <c r="P65" s="144">
        <f>VLOOKUP(O65,country!A:B,2,0)</f>
        <v>7505</v>
      </c>
      <c r="Q65" s="273" t="s">
        <v>428</v>
      </c>
      <c r="R65" s="144" t="str">
        <f t="shared" si="2"/>
        <v>Բամբակ</v>
      </c>
      <c r="S65" s="144" t="s">
        <v>25</v>
      </c>
      <c r="T65" s="144">
        <f>VLOOKUP(R65,material!A:B,2,0)</f>
        <v>9</v>
      </c>
      <c r="U65" s="141" t="s">
        <v>3416</v>
      </c>
      <c r="V65" s="141"/>
      <c r="W65" s="273" t="s">
        <v>7649</v>
      </c>
      <c r="X65" s="141" t="e">
        <f>VLOOKUP(W65,SIZE!A:B,2,0)</f>
        <v>#N/A</v>
      </c>
      <c r="Y65" s="141">
        <v>12.99</v>
      </c>
      <c r="Z65" s="141" t="s">
        <v>1071</v>
      </c>
      <c r="AA65" s="141">
        <f>VLOOKUP(Z65,COLOR!A:B,2,0)</f>
        <v>12</v>
      </c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</row>
    <row r="66" spans="1:39" ht="20.25" customHeight="1">
      <c r="A66" s="132">
        <v>65</v>
      </c>
      <c r="B66" s="19" t="s">
        <v>4540</v>
      </c>
      <c r="C66" s="250">
        <v>61112090000</v>
      </c>
      <c r="D66" s="261" t="s">
        <v>6804</v>
      </c>
      <c r="E66" s="143" t="str">
        <f t="shared" si="0"/>
        <v>Բոդի</v>
      </c>
      <c r="F66" s="273" t="s">
        <v>247</v>
      </c>
      <c r="G66" s="144">
        <f>VLOOKUP(E66,subcategory!A:B,2,0)</f>
        <v>15</v>
      </c>
      <c r="H66" s="273" t="s">
        <v>7152</v>
      </c>
      <c r="I66" s="213" t="e">
        <f>VLOOKUP(H66,gender!A:B,2,0)</f>
        <v>#N/A</v>
      </c>
      <c r="J66" s="273">
        <v>160</v>
      </c>
      <c r="K66" s="273">
        <v>160</v>
      </c>
      <c r="L66" s="273">
        <v>1</v>
      </c>
      <c r="M66" s="273" t="s">
        <v>44</v>
      </c>
      <c r="N66" s="144">
        <f>VLOOKUP(M66,brand!A:B,2,0)</f>
        <v>608</v>
      </c>
      <c r="O66" s="144" t="str">
        <f t="shared" si="1"/>
        <v>CHINA</v>
      </c>
      <c r="P66" s="144">
        <f>VLOOKUP(O66,country!A:B,2,0)</f>
        <v>7497</v>
      </c>
      <c r="Q66" s="273" t="s">
        <v>3915</v>
      </c>
      <c r="R66" s="144" t="str">
        <f t="shared" si="2"/>
        <v>Բամբակ</v>
      </c>
      <c r="S66" s="144" t="s">
        <v>25</v>
      </c>
      <c r="T66" s="144">
        <f>VLOOKUP(R66,material!A:B,2,0)</f>
        <v>9</v>
      </c>
      <c r="U66" s="141" t="s">
        <v>3416</v>
      </c>
      <c r="V66" s="141"/>
      <c r="W66" s="273" t="s">
        <v>7649</v>
      </c>
      <c r="X66" s="141" t="e">
        <f>VLOOKUP(W66,SIZE!A:B,2,0)</f>
        <v>#N/A</v>
      </c>
      <c r="Y66" s="141">
        <v>18.989999999999998</v>
      </c>
      <c r="Z66" s="141" t="s">
        <v>1071</v>
      </c>
      <c r="AA66" s="141">
        <f>VLOOKUP(Z66,COLOR!A:B,2,0)</f>
        <v>12</v>
      </c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</row>
    <row r="67" spans="1:39" ht="20.25" customHeight="1">
      <c r="A67" s="132">
        <v>66</v>
      </c>
      <c r="B67" s="19" t="s">
        <v>4541</v>
      </c>
      <c r="C67" s="250">
        <v>61112090000</v>
      </c>
      <c r="D67" s="261" t="s">
        <v>6812</v>
      </c>
      <c r="E67" s="143" t="str">
        <f t="shared" ref="E67:E130" si="3">PROPER(F67)</f>
        <v>Շորտ+Շապիկ</v>
      </c>
      <c r="F67" s="273" t="s">
        <v>4312</v>
      </c>
      <c r="G67" s="144">
        <f>VLOOKUP(E67,subcategory!A:B,2,0)</f>
        <v>457</v>
      </c>
      <c r="H67" s="273" t="s">
        <v>7151</v>
      </c>
      <c r="I67" s="213">
        <f>VLOOKUP(H67,gender!A:B,2,0)</f>
        <v>7</v>
      </c>
      <c r="J67" s="273">
        <v>80</v>
      </c>
      <c r="K67" s="273">
        <v>80</v>
      </c>
      <c r="L67" s="273">
        <v>1</v>
      </c>
      <c r="M67" s="273" t="s">
        <v>44</v>
      </c>
      <c r="N67" s="144">
        <f>VLOOKUP(M67,brand!A:B,2,0)</f>
        <v>608</v>
      </c>
      <c r="O67" s="144" t="str">
        <f t="shared" ref="O67:O130" si="4">UPPER(Q67)</f>
        <v>INDIA</v>
      </c>
      <c r="P67" s="144">
        <f>VLOOKUP(O67,country!A:B,2,0)</f>
        <v>7505</v>
      </c>
      <c r="Q67" s="273" t="s">
        <v>428</v>
      </c>
      <c r="R67" s="144" t="str">
        <f t="shared" ref="R67:R130" si="5">PROPER(S67)</f>
        <v>Բամբակ</v>
      </c>
      <c r="S67" s="144" t="s">
        <v>25</v>
      </c>
      <c r="T67" s="144">
        <f>VLOOKUP(R67,material!A:B,2,0)</f>
        <v>9</v>
      </c>
      <c r="U67" s="141" t="s">
        <v>3416</v>
      </c>
      <c r="V67" s="141"/>
      <c r="W67" s="273" t="s">
        <v>7649</v>
      </c>
      <c r="X67" s="141" t="e">
        <f>VLOOKUP(W67,SIZE!A:B,2,0)</f>
        <v>#N/A</v>
      </c>
      <c r="Y67" s="141">
        <v>20.99</v>
      </c>
      <c r="Z67" s="141" t="s">
        <v>1057</v>
      </c>
      <c r="AA67" s="141">
        <f>VLOOKUP(Z67,COLOR!A:B,2,0)</f>
        <v>5</v>
      </c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</row>
    <row r="68" spans="1:39" ht="20.25" customHeight="1">
      <c r="A68" s="132">
        <v>67</v>
      </c>
      <c r="B68" s="19" t="s">
        <v>4542</v>
      </c>
      <c r="C68" s="250">
        <v>61112090000</v>
      </c>
      <c r="D68" s="261" t="s">
        <v>6798</v>
      </c>
      <c r="E68" s="143" t="str">
        <f t="shared" si="3"/>
        <v>Շապիկ</v>
      </c>
      <c r="F68" s="273" t="s">
        <v>46</v>
      </c>
      <c r="G68" s="144">
        <f>VLOOKUP(E68,subcategory!A:B,2,0)</f>
        <v>73</v>
      </c>
      <c r="H68" s="273" t="s">
        <v>7152</v>
      </c>
      <c r="I68" s="213" t="e">
        <f>VLOOKUP(H68,gender!A:B,2,0)</f>
        <v>#N/A</v>
      </c>
      <c r="J68" s="273">
        <v>55</v>
      </c>
      <c r="K68" s="273">
        <v>55</v>
      </c>
      <c r="L68" s="273">
        <v>1</v>
      </c>
      <c r="M68" s="273" t="s">
        <v>44</v>
      </c>
      <c r="N68" s="144">
        <f>VLOOKUP(M68,brand!A:B,2,0)</f>
        <v>608</v>
      </c>
      <c r="O68" s="144" t="str">
        <f t="shared" si="4"/>
        <v>CHINA</v>
      </c>
      <c r="P68" s="144">
        <f>VLOOKUP(O68,country!A:B,2,0)</f>
        <v>7497</v>
      </c>
      <c r="Q68" s="273" t="s">
        <v>3915</v>
      </c>
      <c r="R68" s="144" t="str">
        <f t="shared" si="5"/>
        <v>Բամբակ</v>
      </c>
      <c r="S68" s="144" t="s">
        <v>25</v>
      </c>
      <c r="T68" s="144">
        <f>VLOOKUP(R68,material!A:B,2,0)</f>
        <v>9</v>
      </c>
      <c r="U68" s="141" t="s">
        <v>3416</v>
      </c>
      <c r="V68" s="141"/>
      <c r="W68" s="273" t="s">
        <v>7649</v>
      </c>
      <c r="X68" s="141" t="e">
        <f>VLOOKUP(W68,SIZE!A:B,2,0)</f>
        <v>#N/A</v>
      </c>
      <c r="Y68" s="141">
        <v>27.99</v>
      </c>
      <c r="Z68" s="141" t="s">
        <v>1071</v>
      </c>
      <c r="AA68" s="141">
        <f>VLOOKUP(Z68,COLOR!A:B,2,0)</f>
        <v>12</v>
      </c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</row>
    <row r="69" spans="1:39" ht="20.25" customHeight="1">
      <c r="A69" s="132">
        <v>68</v>
      </c>
      <c r="B69" s="19" t="s">
        <v>4543</v>
      </c>
      <c r="C69" s="250">
        <v>61112090000</v>
      </c>
      <c r="D69" s="261" t="s">
        <v>6797</v>
      </c>
      <c r="E69" s="143" t="str">
        <f t="shared" si="3"/>
        <v>Զգեստ</v>
      </c>
      <c r="F69" s="273" t="s">
        <v>64</v>
      </c>
      <c r="G69" s="144">
        <f>VLOOKUP(E69,subcategory!A:B,2,0)</f>
        <v>43</v>
      </c>
      <c r="H69" s="273" t="s">
        <v>7152</v>
      </c>
      <c r="I69" s="213" t="e">
        <f>VLOOKUP(H69,gender!A:B,2,0)</f>
        <v>#N/A</v>
      </c>
      <c r="J69" s="273">
        <v>125</v>
      </c>
      <c r="K69" s="273">
        <v>125</v>
      </c>
      <c r="L69" s="273">
        <v>1</v>
      </c>
      <c r="M69" s="273" t="s">
        <v>44</v>
      </c>
      <c r="N69" s="144">
        <f>VLOOKUP(M69,brand!A:B,2,0)</f>
        <v>608</v>
      </c>
      <c r="O69" s="144" t="str">
        <f t="shared" si="4"/>
        <v>INDIA</v>
      </c>
      <c r="P69" s="144">
        <f>VLOOKUP(O69,country!A:B,2,0)</f>
        <v>7505</v>
      </c>
      <c r="Q69" s="273" t="s">
        <v>428</v>
      </c>
      <c r="R69" s="144" t="str">
        <f t="shared" si="5"/>
        <v>Բամբակ</v>
      </c>
      <c r="S69" s="144" t="s">
        <v>25</v>
      </c>
      <c r="T69" s="144">
        <f>VLOOKUP(R69,material!A:B,2,0)</f>
        <v>9</v>
      </c>
      <c r="U69" s="141" t="s">
        <v>3416</v>
      </c>
      <c r="V69" s="141"/>
      <c r="W69" s="273" t="s">
        <v>7649</v>
      </c>
      <c r="X69" s="141" t="e">
        <f>VLOOKUP(W69,SIZE!A:B,2,0)</f>
        <v>#N/A</v>
      </c>
      <c r="Y69" s="141">
        <v>27.99</v>
      </c>
      <c r="Z69" s="141" t="s">
        <v>1057</v>
      </c>
      <c r="AA69" s="141">
        <f>VLOOKUP(Z69,COLOR!A:B,2,0)</f>
        <v>5</v>
      </c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</row>
    <row r="70" spans="1:39" ht="20.25" customHeight="1">
      <c r="A70" s="132">
        <v>69</v>
      </c>
      <c r="B70" s="19" t="s">
        <v>4544</v>
      </c>
      <c r="C70" s="250">
        <v>61112090000</v>
      </c>
      <c r="D70" s="261" t="s">
        <v>6804</v>
      </c>
      <c r="E70" s="143" t="str">
        <f t="shared" si="3"/>
        <v>Բոդի</v>
      </c>
      <c r="F70" s="273" t="s">
        <v>247</v>
      </c>
      <c r="G70" s="144">
        <f>VLOOKUP(E70,subcategory!A:B,2,0)</f>
        <v>15</v>
      </c>
      <c r="H70" s="273" t="s">
        <v>7152</v>
      </c>
      <c r="I70" s="213" t="e">
        <f>VLOOKUP(H70,gender!A:B,2,0)</f>
        <v>#N/A</v>
      </c>
      <c r="J70" s="273">
        <v>90</v>
      </c>
      <c r="K70" s="273">
        <v>90</v>
      </c>
      <c r="L70" s="273">
        <v>1</v>
      </c>
      <c r="M70" s="273" t="s">
        <v>44</v>
      </c>
      <c r="N70" s="144">
        <f>VLOOKUP(M70,brand!A:B,2,0)</f>
        <v>608</v>
      </c>
      <c r="O70" s="144" t="str">
        <f t="shared" si="4"/>
        <v>CHINA</v>
      </c>
      <c r="P70" s="144">
        <f>VLOOKUP(O70,country!A:B,2,0)</f>
        <v>7497</v>
      </c>
      <c r="Q70" s="273" t="s">
        <v>3915</v>
      </c>
      <c r="R70" s="144" t="str">
        <f t="shared" si="5"/>
        <v>Բամբակ</v>
      </c>
      <c r="S70" s="144" t="s">
        <v>25</v>
      </c>
      <c r="T70" s="144">
        <f>VLOOKUP(R70,material!A:B,2,0)</f>
        <v>9</v>
      </c>
      <c r="U70" s="141" t="s">
        <v>3416</v>
      </c>
      <c r="V70" s="141"/>
      <c r="W70" s="273" t="s">
        <v>7648</v>
      </c>
      <c r="X70" s="141" t="e">
        <f>VLOOKUP(W70,SIZE!A:B,2,0)</f>
        <v>#N/A</v>
      </c>
      <c r="Y70" s="141">
        <v>0</v>
      </c>
      <c r="Z70" s="141" t="s">
        <v>1071</v>
      </c>
      <c r="AA70" s="141">
        <f>VLOOKUP(Z70,COLOR!A:B,2,0)</f>
        <v>12</v>
      </c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  <c r="AM70" s="130"/>
    </row>
    <row r="71" spans="1:39" ht="20.25" customHeight="1">
      <c r="A71" s="132">
        <v>70</v>
      </c>
      <c r="B71" s="19" t="s">
        <v>4545</v>
      </c>
      <c r="C71" s="250">
        <v>61112090000</v>
      </c>
      <c r="D71" s="261" t="s">
        <v>6800</v>
      </c>
      <c r="E71" s="143" t="str">
        <f t="shared" si="3"/>
        <v>Բոդի</v>
      </c>
      <c r="F71" s="273" t="s">
        <v>247</v>
      </c>
      <c r="G71" s="144">
        <f>VLOOKUP(E71,subcategory!A:B,2,0)</f>
        <v>15</v>
      </c>
      <c r="H71" s="273" t="s">
        <v>7151</v>
      </c>
      <c r="I71" s="213">
        <f>VLOOKUP(H71,gender!A:B,2,0)</f>
        <v>7</v>
      </c>
      <c r="J71" s="273">
        <v>95</v>
      </c>
      <c r="K71" s="273">
        <v>95</v>
      </c>
      <c r="L71" s="273">
        <v>1</v>
      </c>
      <c r="M71" s="273" t="s">
        <v>44</v>
      </c>
      <c r="N71" s="144">
        <f>VLOOKUP(M71,brand!A:B,2,0)</f>
        <v>608</v>
      </c>
      <c r="O71" s="144" t="str">
        <f t="shared" si="4"/>
        <v>CHINA</v>
      </c>
      <c r="P71" s="144">
        <f>VLOOKUP(O71,country!A:B,2,0)</f>
        <v>7497</v>
      </c>
      <c r="Q71" s="273" t="s">
        <v>3915</v>
      </c>
      <c r="R71" s="144" t="str">
        <f t="shared" si="5"/>
        <v>Բամբակ</v>
      </c>
      <c r="S71" s="144" t="s">
        <v>25</v>
      </c>
      <c r="T71" s="144">
        <f>VLOOKUP(R71,material!A:B,2,0)</f>
        <v>9</v>
      </c>
      <c r="U71" s="141" t="s">
        <v>3416</v>
      </c>
      <c r="V71" s="141"/>
      <c r="W71" s="273" t="s">
        <v>7648</v>
      </c>
      <c r="X71" s="141" t="e">
        <f>VLOOKUP(W71,SIZE!A:B,2,0)</f>
        <v>#N/A</v>
      </c>
      <c r="Y71" s="141">
        <v>0</v>
      </c>
      <c r="Z71" s="141" t="s">
        <v>1071</v>
      </c>
      <c r="AA71" s="141">
        <f>VLOOKUP(Z71,COLOR!A:B,2,0)</f>
        <v>12</v>
      </c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  <c r="AM71" s="130"/>
    </row>
    <row r="72" spans="1:39" ht="20.25" customHeight="1">
      <c r="A72" s="132">
        <v>71</v>
      </c>
      <c r="B72" s="19" t="s">
        <v>4546</v>
      </c>
      <c r="C72" s="250">
        <v>61091000000</v>
      </c>
      <c r="D72" s="261" t="s">
        <v>605</v>
      </c>
      <c r="E72" s="143" t="str">
        <f t="shared" si="3"/>
        <v>Շապիկ</v>
      </c>
      <c r="F72" s="273" t="s">
        <v>46</v>
      </c>
      <c r="G72" s="144">
        <f>VLOOKUP(E72,subcategory!A:B,2,0)</f>
        <v>73</v>
      </c>
      <c r="H72" s="273" t="s">
        <v>55</v>
      </c>
      <c r="I72" s="213" t="e">
        <f>VLOOKUP(H72,gender!A:B,2,0)</f>
        <v>#N/A</v>
      </c>
      <c r="J72" s="273">
        <v>50</v>
      </c>
      <c r="K72" s="273">
        <v>50</v>
      </c>
      <c r="L72" s="273">
        <v>1</v>
      </c>
      <c r="M72" s="273" t="s">
        <v>44</v>
      </c>
      <c r="N72" s="144">
        <f>VLOOKUP(M72,brand!A:B,2,0)</f>
        <v>608</v>
      </c>
      <c r="O72" s="144" t="str">
        <f t="shared" si="4"/>
        <v>INDIA</v>
      </c>
      <c r="P72" s="144">
        <f>VLOOKUP(O72,country!A:B,2,0)</f>
        <v>7505</v>
      </c>
      <c r="Q72" s="273" t="s">
        <v>428</v>
      </c>
      <c r="R72" s="144" t="str">
        <f t="shared" si="5"/>
        <v>Բամբակ</v>
      </c>
      <c r="S72" s="144" t="s">
        <v>25</v>
      </c>
      <c r="T72" s="144">
        <f>VLOOKUP(R72,material!A:B,2,0)</f>
        <v>9</v>
      </c>
      <c r="U72" s="141" t="s">
        <v>3416</v>
      </c>
      <c r="V72" s="141"/>
      <c r="W72" s="273" t="s">
        <v>7656</v>
      </c>
      <c r="X72" s="141" t="e">
        <f>VLOOKUP(W72,SIZE!A:B,2,0)</f>
        <v>#N/A</v>
      </c>
      <c r="Y72" s="141">
        <v>19.989999999999998</v>
      </c>
      <c r="Z72" s="141" t="s">
        <v>1080</v>
      </c>
      <c r="AA72" s="141">
        <f>VLOOKUP(Z72,COLOR!A:B,2,0)</f>
        <v>13</v>
      </c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  <c r="AL72" s="130"/>
      <c r="AM72" s="130"/>
    </row>
    <row r="73" spans="1:39" ht="20.25" customHeight="1">
      <c r="A73" s="132">
        <v>72</v>
      </c>
      <c r="B73" s="19" t="s">
        <v>4547</v>
      </c>
      <c r="C73" s="250">
        <v>61112090000</v>
      </c>
      <c r="D73" s="261" t="s">
        <v>6813</v>
      </c>
      <c r="E73" s="143" t="str">
        <f t="shared" si="3"/>
        <v>Շորտ+Շապիկ</v>
      </c>
      <c r="F73" s="273" t="s">
        <v>4312</v>
      </c>
      <c r="G73" s="144">
        <f>VLOOKUP(E73,subcategory!A:B,2,0)</f>
        <v>457</v>
      </c>
      <c r="H73" s="273" t="s">
        <v>7152</v>
      </c>
      <c r="I73" s="213" t="e">
        <f>VLOOKUP(H73,gender!A:B,2,0)</f>
        <v>#N/A</v>
      </c>
      <c r="J73" s="273">
        <v>90</v>
      </c>
      <c r="K73" s="273">
        <v>90</v>
      </c>
      <c r="L73" s="273">
        <v>1</v>
      </c>
      <c r="M73" s="273" t="s">
        <v>44</v>
      </c>
      <c r="N73" s="144">
        <f>VLOOKUP(M73,brand!A:B,2,0)</f>
        <v>608</v>
      </c>
      <c r="O73" s="144" t="str">
        <f t="shared" si="4"/>
        <v>INDIA</v>
      </c>
      <c r="P73" s="144">
        <f>VLOOKUP(O73,country!A:B,2,0)</f>
        <v>7505</v>
      </c>
      <c r="Q73" s="273" t="s">
        <v>428</v>
      </c>
      <c r="R73" s="144" t="str">
        <f t="shared" si="5"/>
        <v>Բամբակ</v>
      </c>
      <c r="S73" s="144" t="s">
        <v>25</v>
      </c>
      <c r="T73" s="144">
        <f>VLOOKUP(R73,material!A:B,2,0)</f>
        <v>9</v>
      </c>
      <c r="U73" s="141" t="s">
        <v>3416</v>
      </c>
      <c r="V73" s="141"/>
      <c r="W73" s="273" t="s">
        <v>7663</v>
      </c>
      <c r="X73" s="141" t="e">
        <f>VLOOKUP(W73,SIZE!A:B,2,0)</f>
        <v>#N/A</v>
      </c>
      <c r="Y73" s="141">
        <v>25.99</v>
      </c>
      <c r="Z73" s="141" t="s">
        <v>1071</v>
      </c>
      <c r="AA73" s="141">
        <f>VLOOKUP(Z73,COLOR!A:B,2,0)</f>
        <v>12</v>
      </c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  <c r="AM73" s="130"/>
    </row>
    <row r="74" spans="1:39" ht="20.25" customHeight="1">
      <c r="A74" s="132">
        <v>73</v>
      </c>
      <c r="B74" s="19" t="s">
        <v>4548</v>
      </c>
      <c r="C74" s="250">
        <v>62034235000</v>
      </c>
      <c r="D74" s="261" t="s">
        <v>6796</v>
      </c>
      <c r="E74" s="143" t="str">
        <f t="shared" si="3"/>
        <v>Տաբատներ</v>
      </c>
      <c r="F74" s="273" t="s">
        <v>7795</v>
      </c>
      <c r="G74" s="144">
        <f>VLOOKUP(E74,subcategory!A:B,2,0)</f>
        <v>93</v>
      </c>
      <c r="H74" s="273" t="s">
        <v>7150</v>
      </c>
      <c r="I74" s="213" t="e">
        <f>VLOOKUP(H74,gender!A:B,2,0)</f>
        <v>#N/A</v>
      </c>
      <c r="J74" s="273">
        <v>125</v>
      </c>
      <c r="K74" s="273">
        <v>125</v>
      </c>
      <c r="L74" s="273">
        <v>1</v>
      </c>
      <c r="M74" s="273" t="s">
        <v>44</v>
      </c>
      <c r="N74" s="144">
        <f>VLOOKUP(M74,brand!A:B,2,0)</f>
        <v>608</v>
      </c>
      <c r="O74" s="144" t="str">
        <f t="shared" si="4"/>
        <v>BANGLADESH</v>
      </c>
      <c r="P74" s="144">
        <f>VLOOKUP(O74,country!A:B,2,0)</f>
        <v>7485</v>
      </c>
      <c r="Q74" s="273" t="s">
        <v>440</v>
      </c>
      <c r="R74" s="144" t="str">
        <f t="shared" si="5"/>
        <v>Բամբակ</v>
      </c>
      <c r="S74" s="144" t="s">
        <v>25</v>
      </c>
      <c r="T74" s="144">
        <f>VLOOKUP(R74,material!A:B,2,0)</f>
        <v>9</v>
      </c>
      <c r="U74" s="141" t="s">
        <v>3416</v>
      </c>
      <c r="V74" s="141"/>
      <c r="W74" s="273" t="s">
        <v>7650</v>
      </c>
      <c r="X74" s="141" t="e">
        <f>VLOOKUP(W74,SIZE!A:B,2,0)</f>
        <v>#N/A</v>
      </c>
      <c r="Y74" s="141">
        <v>10.99</v>
      </c>
      <c r="Z74" s="141" t="s">
        <v>1033</v>
      </c>
      <c r="AA74" s="141">
        <f>VLOOKUP(Z74,COLOR!A:B,2,0)</f>
        <v>20</v>
      </c>
      <c r="AB74" s="130"/>
      <c r="AC74" s="130"/>
      <c r="AD74" s="130"/>
      <c r="AE74" s="130"/>
      <c r="AF74" s="130"/>
      <c r="AG74" s="130"/>
      <c r="AH74" s="130"/>
      <c r="AI74" s="130"/>
      <c r="AJ74" s="130"/>
      <c r="AK74" s="130"/>
      <c r="AL74" s="130"/>
      <c r="AM74" s="130"/>
    </row>
    <row r="75" spans="1:39" ht="20.25" customHeight="1">
      <c r="A75" s="132">
        <v>74</v>
      </c>
      <c r="B75" s="19" t="s">
        <v>4549</v>
      </c>
      <c r="C75" s="250">
        <v>62034235000</v>
      </c>
      <c r="D75" s="261" t="s">
        <v>6796</v>
      </c>
      <c r="E75" s="143" t="str">
        <f t="shared" si="3"/>
        <v>Տաբատներ</v>
      </c>
      <c r="F75" s="273" t="s">
        <v>7795</v>
      </c>
      <c r="G75" s="144">
        <f>VLOOKUP(E75,subcategory!A:B,2,0)</f>
        <v>93</v>
      </c>
      <c r="H75" s="273" t="s">
        <v>7150</v>
      </c>
      <c r="I75" s="213" t="e">
        <f>VLOOKUP(H75,gender!A:B,2,0)</f>
        <v>#N/A</v>
      </c>
      <c r="J75" s="273">
        <v>140</v>
      </c>
      <c r="K75" s="273">
        <v>140</v>
      </c>
      <c r="L75" s="273">
        <v>1</v>
      </c>
      <c r="M75" s="273" t="s">
        <v>44</v>
      </c>
      <c r="N75" s="144">
        <f>VLOOKUP(M75,brand!A:B,2,0)</f>
        <v>608</v>
      </c>
      <c r="O75" s="144" t="str">
        <f t="shared" si="4"/>
        <v>BANGLADESH</v>
      </c>
      <c r="P75" s="144">
        <f>VLOOKUP(O75,country!A:B,2,0)</f>
        <v>7485</v>
      </c>
      <c r="Q75" s="273" t="s">
        <v>440</v>
      </c>
      <c r="R75" s="144" t="str">
        <f t="shared" si="5"/>
        <v>Բամբակ</v>
      </c>
      <c r="S75" s="144" t="s">
        <v>25</v>
      </c>
      <c r="T75" s="144">
        <f>VLOOKUP(R75,material!A:B,2,0)</f>
        <v>9</v>
      </c>
      <c r="U75" s="141" t="s">
        <v>3416</v>
      </c>
      <c r="V75" s="141"/>
      <c r="W75" s="273" t="s">
        <v>7656</v>
      </c>
      <c r="X75" s="141" t="e">
        <f>VLOOKUP(W75,SIZE!A:B,2,0)</f>
        <v>#N/A</v>
      </c>
      <c r="Y75" s="141">
        <v>10.99</v>
      </c>
      <c r="Z75" s="141" t="s">
        <v>1033</v>
      </c>
      <c r="AA75" s="141">
        <f>VLOOKUP(Z75,COLOR!A:B,2,0)</f>
        <v>20</v>
      </c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</row>
    <row r="76" spans="1:39" ht="20.25" customHeight="1">
      <c r="A76" s="132">
        <v>75</v>
      </c>
      <c r="B76" s="19" t="s">
        <v>4550</v>
      </c>
      <c r="C76" s="250">
        <v>61112090000</v>
      </c>
      <c r="D76" s="261" t="s">
        <v>6814</v>
      </c>
      <c r="E76" s="143" t="str">
        <f t="shared" si="3"/>
        <v>Ժակետ</v>
      </c>
      <c r="F76" s="273" t="s">
        <v>58</v>
      </c>
      <c r="G76" s="144">
        <f>VLOOKUP(E76,subcategory!A:B,2,0)</f>
        <v>466</v>
      </c>
      <c r="H76" s="273" t="s">
        <v>7151</v>
      </c>
      <c r="I76" s="213">
        <f>VLOOKUP(H76,gender!A:B,2,0)</f>
        <v>7</v>
      </c>
      <c r="J76" s="273">
        <v>140</v>
      </c>
      <c r="K76" s="273">
        <v>140</v>
      </c>
      <c r="L76" s="273">
        <v>1</v>
      </c>
      <c r="M76" s="273" t="s">
        <v>44</v>
      </c>
      <c r="N76" s="144">
        <f>VLOOKUP(M76,brand!A:B,2,0)</f>
        <v>608</v>
      </c>
      <c r="O76" s="144" t="str">
        <f t="shared" si="4"/>
        <v>INDIA</v>
      </c>
      <c r="P76" s="144">
        <f>VLOOKUP(O76,country!A:B,2,0)</f>
        <v>7505</v>
      </c>
      <c r="Q76" s="273" t="s">
        <v>428</v>
      </c>
      <c r="R76" s="144" t="str">
        <f t="shared" si="5"/>
        <v>Բամբակ</v>
      </c>
      <c r="S76" s="144" t="s">
        <v>25</v>
      </c>
      <c r="T76" s="144">
        <f>VLOOKUP(R76,material!A:B,2,0)</f>
        <v>9</v>
      </c>
      <c r="U76" s="141" t="s">
        <v>3416</v>
      </c>
      <c r="V76" s="141"/>
      <c r="W76" s="273" t="s">
        <v>7649</v>
      </c>
      <c r="X76" s="141" t="e">
        <f>VLOOKUP(W76,SIZE!A:B,2,0)</f>
        <v>#N/A</v>
      </c>
      <c r="Y76" s="141">
        <v>29.99</v>
      </c>
      <c r="Z76" s="141" t="s">
        <v>2092</v>
      </c>
      <c r="AA76" s="141">
        <f>VLOOKUP(Z76,COLOR!A:B,2,0)</f>
        <v>8</v>
      </c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  <c r="AL76" s="130"/>
      <c r="AM76" s="130"/>
    </row>
    <row r="77" spans="1:39" ht="20.25" customHeight="1">
      <c r="A77" s="132">
        <v>76</v>
      </c>
      <c r="B77" s="19" t="s">
        <v>4551</v>
      </c>
      <c r="C77" s="253">
        <v>61033200000</v>
      </c>
      <c r="D77" s="263" t="s">
        <v>747</v>
      </c>
      <c r="E77" s="143" t="str">
        <f t="shared" si="3"/>
        <v>Ժակետ</v>
      </c>
      <c r="F77" s="273" t="s">
        <v>58</v>
      </c>
      <c r="G77" s="144">
        <f>VLOOKUP(E77,subcategory!A:B,2,0)</f>
        <v>466</v>
      </c>
      <c r="H77" s="273" t="s">
        <v>7150</v>
      </c>
      <c r="I77" s="213" t="e">
        <f>VLOOKUP(H77,gender!A:B,2,0)</f>
        <v>#N/A</v>
      </c>
      <c r="J77" s="273">
        <v>215</v>
      </c>
      <c r="K77" s="273">
        <v>215</v>
      </c>
      <c r="L77" s="273">
        <v>1</v>
      </c>
      <c r="M77" s="273" t="s">
        <v>44</v>
      </c>
      <c r="N77" s="144">
        <f>VLOOKUP(M77,brand!A:B,2,0)</f>
        <v>608</v>
      </c>
      <c r="O77" s="144" t="str">
        <f t="shared" si="4"/>
        <v>BANGLADESH</v>
      </c>
      <c r="P77" s="144">
        <f>VLOOKUP(O77,country!A:B,2,0)</f>
        <v>7485</v>
      </c>
      <c r="Q77" s="273" t="s">
        <v>440</v>
      </c>
      <c r="R77" s="144" t="str">
        <f t="shared" si="5"/>
        <v>Բամբակ</v>
      </c>
      <c r="S77" s="144" t="s">
        <v>25</v>
      </c>
      <c r="T77" s="144">
        <f>VLOOKUP(R77,material!A:B,2,0)</f>
        <v>9</v>
      </c>
      <c r="U77" s="141" t="s">
        <v>3416</v>
      </c>
      <c r="V77" s="141"/>
      <c r="W77" s="273" t="s">
        <v>7650</v>
      </c>
      <c r="X77" s="141" t="e">
        <f>VLOOKUP(W77,SIZE!A:B,2,0)</f>
        <v>#N/A</v>
      </c>
      <c r="Y77" s="141">
        <v>19.989999999999998</v>
      </c>
      <c r="Z77" s="141" t="s">
        <v>1059</v>
      </c>
      <c r="AA77" s="141">
        <f>VLOOKUP(Z77,COLOR!A:B,2,0)</f>
        <v>1</v>
      </c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30"/>
    </row>
    <row r="78" spans="1:39" ht="20.25" customHeight="1">
      <c r="A78" s="132">
        <v>77</v>
      </c>
      <c r="B78" s="19" t="s">
        <v>4552</v>
      </c>
      <c r="C78" s="250">
        <v>61091000000</v>
      </c>
      <c r="D78" s="261" t="s">
        <v>2290</v>
      </c>
      <c r="E78" s="143" t="str">
        <f t="shared" si="3"/>
        <v>Շապիկ</v>
      </c>
      <c r="F78" s="273" t="s">
        <v>453</v>
      </c>
      <c r="G78" s="144">
        <f>VLOOKUP(E78,subcategory!A:B,2,0)</f>
        <v>73</v>
      </c>
      <c r="H78" s="273" t="s">
        <v>7150</v>
      </c>
      <c r="I78" s="213" t="e">
        <f>VLOOKUP(H78,gender!A:B,2,0)</f>
        <v>#N/A</v>
      </c>
      <c r="J78" s="273">
        <v>70</v>
      </c>
      <c r="K78" s="273">
        <v>70</v>
      </c>
      <c r="L78" s="273">
        <v>1</v>
      </c>
      <c r="M78" s="273" t="s">
        <v>44</v>
      </c>
      <c r="N78" s="144">
        <f>VLOOKUP(M78,brand!A:B,2,0)</f>
        <v>608</v>
      </c>
      <c r="O78" s="144" t="str">
        <f t="shared" si="4"/>
        <v>INDIA</v>
      </c>
      <c r="P78" s="144">
        <f>VLOOKUP(O78,country!A:B,2,0)</f>
        <v>7505</v>
      </c>
      <c r="Q78" s="273" t="s">
        <v>428</v>
      </c>
      <c r="R78" s="144" t="str">
        <f t="shared" si="5"/>
        <v>Բամբակ</v>
      </c>
      <c r="S78" s="144" t="s">
        <v>439</v>
      </c>
      <c r="T78" s="144">
        <f>VLOOKUP(R78,material!A:B,2,0)</f>
        <v>9</v>
      </c>
      <c r="U78" s="141" t="s">
        <v>3416</v>
      </c>
      <c r="V78" s="141"/>
      <c r="W78" s="273" t="s">
        <v>7656</v>
      </c>
      <c r="X78" s="141" t="e">
        <f>VLOOKUP(W78,SIZE!A:B,2,0)</f>
        <v>#N/A</v>
      </c>
      <c r="Y78" s="141">
        <v>17.989999999999998</v>
      </c>
      <c r="Z78" s="141" t="s">
        <v>1046</v>
      </c>
      <c r="AA78" s="141">
        <f>VLOOKUP(Z78,COLOR!A:B,2,0)</f>
        <v>12</v>
      </c>
      <c r="AB78" s="130"/>
      <c r="AC78" s="130"/>
      <c r="AD78" s="130"/>
      <c r="AE78" s="130"/>
      <c r="AF78" s="130"/>
      <c r="AG78" s="130"/>
      <c r="AH78" s="130"/>
      <c r="AI78" s="130"/>
      <c r="AJ78" s="130"/>
      <c r="AK78" s="130"/>
      <c r="AL78" s="130"/>
      <c r="AM78" s="130"/>
    </row>
    <row r="79" spans="1:39" ht="20.25" customHeight="1">
      <c r="A79" s="132">
        <v>78</v>
      </c>
      <c r="B79" s="19" t="s">
        <v>4553</v>
      </c>
      <c r="C79" s="250">
        <v>61112090000</v>
      </c>
      <c r="D79" s="261" t="s">
        <v>6800</v>
      </c>
      <c r="E79" s="143" t="str">
        <f t="shared" si="3"/>
        <v>Բոդի</v>
      </c>
      <c r="F79" s="273" t="s">
        <v>458</v>
      </c>
      <c r="G79" s="144">
        <f>VLOOKUP(E79,subcategory!A:B,2,0)</f>
        <v>15</v>
      </c>
      <c r="H79" s="273" t="s">
        <v>7151</v>
      </c>
      <c r="I79" s="213">
        <f>VLOOKUP(H79,gender!A:B,2,0)</f>
        <v>7</v>
      </c>
      <c r="J79" s="273">
        <v>120</v>
      </c>
      <c r="K79" s="273">
        <v>120</v>
      </c>
      <c r="L79" s="273">
        <v>1</v>
      </c>
      <c r="M79" s="273" t="s">
        <v>44</v>
      </c>
      <c r="N79" s="144">
        <f>VLOOKUP(M79,brand!A:B,2,0)</f>
        <v>608</v>
      </c>
      <c r="O79" s="144" t="str">
        <f t="shared" si="4"/>
        <v>CHINA</v>
      </c>
      <c r="P79" s="144">
        <f>VLOOKUP(O79,country!A:B,2,0)</f>
        <v>7497</v>
      </c>
      <c r="Q79" s="273" t="s">
        <v>3915</v>
      </c>
      <c r="R79" s="144" t="str">
        <f t="shared" si="5"/>
        <v>Բամբակ</v>
      </c>
      <c r="S79" s="144" t="s">
        <v>439</v>
      </c>
      <c r="T79" s="144">
        <f>VLOOKUP(R79,material!A:B,2,0)</f>
        <v>9</v>
      </c>
      <c r="U79" s="141" t="s">
        <v>3416</v>
      </c>
      <c r="V79" s="141"/>
      <c r="W79" s="273" t="s">
        <v>7653</v>
      </c>
      <c r="X79" s="141" t="e">
        <f>VLOOKUP(W79,SIZE!A:B,2,0)</f>
        <v>#N/A</v>
      </c>
      <c r="Y79" s="141">
        <v>0</v>
      </c>
      <c r="Z79" s="141" t="s">
        <v>1046</v>
      </c>
      <c r="AA79" s="141">
        <f>VLOOKUP(Z79,COLOR!A:B,2,0)</f>
        <v>12</v>
      </c>
      <c r="AB79" s="130"/>
      <c r="AC79" s="130"/>
      <c r="AD79" s="130"/>
      <c r="AE79" s="130"/>
      <c r="AF79" s="130"/>
      <c r="AG79" s="130"/>
      <c r="AH79" s="130"/>
      <c r="AI79" s="130"/>
      <c r="AJ79" s="130"/>
      <c r="AK79" s="130"/>
      <c r="AL79" s="130"/>
      <c r="AM79" s="130"/>
    </row>
    <row r="80" spans="1:39" ht="20.25" customHeight="1">
      <c r="A80" s="132">
        <v>79</v>
      </c>
      <c r="B80" s="19" t="s">
        <v>4554</v>
      </c>
      <c r="C80" s="250">
        <v>61103099000</v>
      </c>
      <c r="D80" s="261" t="s">
        <v>6815</v>
      </c>
      <c r="E80" s="143" t="str">
        <f t="shared" si="3"/>
        <v>Վերնաշապիկ</v>
      </c>
      <c r="F80" s="273" t="s">
        <v>444</v>
      </c>
      <c r="G80" s="144">
        <f>VLOOKUP(E80,subcategory!A:B,2,0)</f>
        <v>82</v>
      </c>
      <c r="H80" s="273" t="s">
        <v>20</v>
      </c>
      <c r="I80" s="213" t="e">
        <f>VLOOKUP(H80,gender!A:B,2,0)</f>
        <v>#N/A</v>
      </c>
      <c r="J80" s="273">
        <v>260</v>
      </c>
      <c r="K80" s="273">
        <v>260</v>
      </c>
      <c r="L80" s="273">
        <v>1</v>
      </c>
      <c r="M80" s="277" t="s">
        <v>7157</v>
      </c>
      <c r="N80" s="144">
        <f>VLOOKUP(M80,brand!A:B,2,0)</f>
        <v>840</v>
      </c>
      <c r="O80" s="144" t="str">
        <f t="shared" si="4"/>
        <v>EU</v>
      </c>
      <c r="P80" s="144">
        <f>VLOOKUP(O80,country!A:B,2,0)</f>
        <v>9001</v>
      </c>
      <c r="Q80" s="273" t="s">
        <v>568</v>
      </c>
      <c r="R80" s="144" t="str">
        <f t="shared" si="5"/>
        <v>Մոդալ</v>
      </c>
      <c r="S80" s="144" t="s">
        <v>3879</v>
      </c>
      <c r="T80" s="144">
        <f>VLOOKUP(R80,material!A:B,2,0)</f>
        <v>57</v>
      </c>
      <c r="U80" s="141" t="s">
        <v>3416</v>
      </c>
      <c r="V80" s="141"/>
      <c r="W80" s="273" t="s">
        <v>828</v>
      </c>
      <c r="X80" s="141">
        <f>VLOOKUP(W80,SIZE!A:B,2,0)</f>
        <v>124</v>
      </c>
      <c r="Y80" s="141">
        <v>0</v>
      </c>
      <c r="Z80" s="141" t="s">
        <v>1038</v>
      </c>
      <c r="AA80" s="141">
        <f>VLOOKUP(Z80,COLOR!A:B,2,0)</f>
        <v>5</v>
      </c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0"/>
      <c r="AM80" s="130"/>
    </row>
    <row r="81" spans="1:39" ht="20.25" customHeight="1">
      <c r="A81" s="132">
        <v>80</v>
      </c>
      <c r="B81" s="19" t="s">
        <v>4555</v>
      </c>
      <c r="C81" s="250">
        <v>61112090000</v>
      </c>
      <c r="D81" s="261" t="s">
        <v>6816</v>
      </c>
      <c r="E81" s="143" t="str">
        <f t="shared" si="3"/>
        <v>Տաբատներ</v>
      </c>
      <c r="F81" s="273" t="s">
        <v>7795</v>
      </c>
      <c r="G81" s="144">
        <f>VLOOKUP(E81,subcategory!A:B,2,0)</f>
        <v>93</v>
      </c>
      <c r="H81" s="273" t="s">
        <v>7151</v>
      </c>
      <c r="I81" s="213">
        <f>VLOOKUP(H81,gender!A:B,2,0)</f>
        <v>7</v>
      </c>
      <c r="J81" s="273">
        <v>35</v>
      </c>
      <c r="K81" s="273">
        <v>35</v>
      </c>
      <c r="L81" s="273">
        <v>1</v>
      </c>
      <c r="M81" s="273" t="s">
        <v>44</v>
      </c>
      <c r="N81" s="144">
        <f>VLOOKUP(M81,brand!A:B,2,0)</f>
        <v>608</v>
      </c>
      <c r="O81" s="144" t="str">
        <f t="shared" si="4"/>
        <v>PORTUGAL</v>
      </c>
      <c r="P81" s="144">
        <f>VLOOKUP(O81,country!A:B,2,0)</f>
        <v>1810</v>
      </c>
      <c r="Q81" s="273" t="s">
        <v>2818</v>
      </c>
      <c r="R81" s="144" t="str">
        <f t="shared" si="5"/>
        <v>Բամբակ</v>
      </c>
      <c r="S81" s="144" t="s">
        <v>439</v>
      </c>
      <c r="T81" s="144">
        <f>VLOOKUP(R81,material!A:B,2,0)</f>
        <v>9</v>
      </c>
      <c r="U81" s="141" t="s">
        <v>3416</v>
      </c>
      <c r="V81" s="141"/>
      <c r="W81" s="273" t="s">
        <v>7648</v>
      </c>
      <c r="X81" s="141" t="e">
        <f>VLOOKUP(W81,SIZE!A:B,2,0)</f>
        <v>#N/A</v>
      </c>
      <c r="Y81" s="141">
        <v>0</v>
      </c>
      <c r="Z81" s="141" t="s">
        <v>7755</v>
      </c>
      <c r="AA81" s="141" t="e">
        <f>VLOOKUP(Z81,COLOR!A:B,2,0)</f>
        <v>#N/A</v>
      </c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0"/>
      <c r="AM81" s="130"/>
    </row>
    <row r="82" spans="1:39" ht="20.25" customHeight="1">
      <c r="A82" s="132">
        <v>81</v>
      </c>
      <c r="B82" s="19" t="s">
        <v>4556</v>
      </c>
      <c r="C82" s="250">
        <v>61044200000</v>
      </c>
      <c r="D82" s="261" t="s">
        <v>700</v>
      </c>
      <c r="E82" s="143" t="str">
        <f t="shared" si="3"/>
        <v>Զգեստ</v>
      </c>
      <c r="F82" s="273" t="s">
        <v>426</v>
      </c>
      <c r="G82" s="144">
        <f>VLOOKUP(E82,subcategory!A:B,2,0)</f>
        <v>43</v>
      </c>
      <c r="H82" s="273" t="s">
        <v>55</v>
      </c>
      <c r="I82" s="213" t="e">
        <f>VLOOKUP(H82,gender!A:B,2,0)</f>
        <v>#N/A</v>
      </c>
      <c r="J82" s="273">
        <v>160</v>
      </c>
      <c r="K82" s="273">
        <v>160</v>
      </c>
      <c r="L82" s="273">
        <v>1</v>
      </c>
      <c r="M82" s="273" t="s">
        <v>44</v>
      </c>
      <c r="N82" s="144">
        <f>VLOOKUP(M82,brand!A:B,2,0)</f>
        <v>608</v>
      </c>
      <c r="O82" s="144" t="str">
        <f t="shared" si="4"/>
        <v>INDIA</v>
      </c>
      <c r="P82" s="144">
        <f>VLOOKUP(O82,country!A:B,2,0)</f>
        <v>7505</v>
      </c>
      <c r="Q82" s="273" t="s">
        <v>428</v>
      </c>
      <c r="R82" s="144" t="str">
        <f t="shared" si="5"/>
        <v>Բամբակ</v>
      </c>
      <c r="S82" s="144" t="s">
        <v>439</v>
      </c>
      <c r="T82" s="144">
        <f>VLOOKUP(R82,material!A:B,2,0)</f>
        <v>9</v>
      </c>
      <c r="U82" s="141" t="s">
        <v>3416</v>
      </c>
      <c r="V82" s="141"/>
      <c r="W82" s="273" t="s">
        <v>7650</v>
      </c>
      <c r="X82" s="141" t="e">
        <f>VLOOKUP(W82,SIZE!A:B,2,0)</f>
        <v>#N/A</v>
      </c>
      <c r="Y82" s="141">
        <v>32.99</v>
      </c>
      <c r="Z82" s="141" t="s">
        <v>1038</v>
      </c>
      <c r="AA82" s="141">
        <f>VLOOKUP(Z82,COLOR!A:B,2,0)</f>
        <v>5</v>
      </c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30"/>
    </row>
    <row r="83" spans="1:39" ht="20.25" customHeight="1">
      <c r="A83" s="132">
        <v>82</v>
      </c>
      <c r="B83" s="19" t="s">
        <v>4557</v>
      </c>
      <c r="C83" s="253">
        <v>61079100000</v>
      </c>
      <c r="D83" s="263" t="s">
        <v>6817</v>
      </c>
      <c r="E83" s="143" t="str">
        <f t="shared" si="3"/>
        <v>Խալաթ</v>
      </c>
      <c r="F83" s="273" t="s">
        <v>3660</v>
      </c>
      <c r="G83" s="144">
        <f>VLOOKUP(E83,subcategory!A:B,2,0)</f>
        <v>38</v>
      </c>
      <c r="H83" s="273" t="s">
        <v>7150</v>
      </c>
      <c r="I83" s="213" t="e">
        <f>VLOOKUP(H83,gender!A:B,2,0)</f>
        <v>#N/A</v>
      </c>
      <c r="J83" s="273">
        <v>650</v>
      </c>
      <c r="K83" s="273">
        <v>650</v>
      </c>
      <c r="L83" s="273">
        <v>1</v>
      </c>
      <c r="M83" s="273" t="s">
        <v>44</v>
      </c>
      <c r="N83" s="144">
        <f>VLOOKUP(M83,brand!A:B,2,0)</f>
        <v>608</v>
      </c>
      <c r="O83" s="144" t="str">
        <f t="shared" si="4"/>
        <v>TURKEY</v>
      </c>
      <c r="P83" s="144">
        <f>VLOOKUP(O83,country!A:B,2,0)</f>
        <v>1840</v>
      </c>
      <c r="Q83" s="273" t="s">
        <v>436</v>
      </c>
      <c r="R83" s="144" t="str">
        <f t="shared" si="5"/>
        <v>Բամբակ</v>
      </c>
      <c r="S83" s="144" t="s">
        <v>439</v>
      </c>
      <c r="T83" s="144">
        <f>VLOOKUP(R83,material!A:B,2,0)</f>
        <v>9</v>
      </c>
      <c r="U83" s="141" t="s">
        <v>3416</v>
      </c>
      <c r="V83" s="141"/>
      <c r="W83" s="273" t="s">
        <v>2048</v>
      </c>
      <c r="X83" s="141" t="e">
        <f>VLOOKUP(W83,SIZE!A:B,2,0)</f>
        <v>#N/A</v>
      </c>
      <c r="Y83" s="141">
        <v>0</v>
      </c>
      <c r="Z83" s="141" t="s">
        <v>1048</v>
      </c>
      <c r="AA83" s="141">
        <f>VLOOKUP(Z83,COLOR!A:B,2,0)</f>
        <v>4</v>
      </c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30"/>
    </row>
    <row r="84" spans="1:39" ht="20.25" customHeight="1">
      <c r="A84" s="132">
        <v>83</v>
      </c>
      <c r="B84" s="19" t="s">
        <v>4558</v>
      </c>
      <c r="C84" s="252">
        <v>61113090000</v>
      </c>
      <c r="D84" s="260" t="s">
        <v>6810</v>
      </c>
      <c r="E84" s="143" t="str">
        <f t="shared" si="3"/>
        <v>Բաճկոն</v>
      </c>
      <c r="F84" s="273" t="s">
        <v>3650</v>
      </c>
      <c r="G84" s="144">
        <f>VLOOKUP(E84,subcategory!A:B,2,0)</f>
        <v>14</v>
      </c>
      <c r="H84" s="273" t="s">
        <v>7152</v>
      </c>
      <c r="I84" s="213" t="e">
        <f>VLOOKUP(H84,gender!A:B,2,0)</f>
        <v>#N/A</v>
      </c>
      <c r="J84" s="273">
        <v>160</v>
      </c>
      <c r="K84" s="273">
        <v>160</v>
      </c>
      <c r="L84" s="273">
        <v>1</v>
      </c>
      <c r="M84" s="273" t="s">
        <v>44</v>
      </c>
      <c r="N84" s="144">
        <f>VLOOKUP(M84,brand!A:B,2,0)</f>
        <v>608</v>
      </c>
      <c r="O84" s="144" t="str">
        <f t="shared" si="4"/>
        <v>MYANMAR</v>
      </c>
      <c r="P84" s="144">
        <f>VLOOKUP(O84,country!A:B,2,0)</f>
        <v>7495</v>
      </c>
      <c r="Q84" s="273" t="s">
        <v>7193</v>
      </c>
      <c r="R84" s="144" t="str">
        <f t="shared" si="5"/>
        <v>Պոլիէստեր</v>
      </c>
      <c r="S84" s="144" t="s">
        <v>7209</v>
      </c>
      <c r="T84" s="144" t="e">
        <f>VLOOKUP(R84,material!A:B,2,0)</f>
        <v>#N/A</v>
      </c>
      <c r="U84" s="141" t="s">
        <v>3416</v>
      </c>
      <c r="V84" s="141"/>
      <c r="W84" s="273" t="s">
        <v>7649</v>
      </c>
      <c r="X84" s="141" t="e">
        <f>VLOOKUP(W84,SIZE!A:B,2,0)</f>
        <v>#N/A</v>
      </c>
      <c r="Y84" s="141">
        <v>39.99</v>
      </c>
      <c r="Z84" s="141" t="s">
        <v>7756</v>
      </c>
      <c r="AA84" s="141" t="e">
        <f>VLOOKUP(Z84,COLOR!A:B,2,0)</f>
        <v>#N/A</v>
      </c>
      <c r="AB84" s="130"/>
      <c r="AC84" s="130"/>
      <c r="AD84" s="130"/>
      <c r="AE84" s="130"/>
      <c r="AF84" s="130"/>
      <c r="AG84" s="130"/>
      <c r="AH84" s="130"/>
      <c r="AI84" s="130"/>
      <c r="AJ84" s="130"/>
      <c r="AK84" s="130"/>
      <c r="AL84" s="130"/>
      <c r="AM84" s="130"/>
    </row>
    <row r="85" spans="1:39" ht="20.25" customHeight="1">
      <c r="A85" s="132">
        <v>84</v>
      </c>
      <c r="B85" s="19" t="s">
        <v>4559</v>
      </c>
      <c r="C85" s="252">
        <v>61113090000</v>
      </c>
      <c r="D85" s="260" t="s">
        <v>6810</v>
      </c>
      <c r="E85" s="143" t="str">
        <f t="shared" si="3"/>
        <v>Բաճկոն</v>
      </c>
      <c r="F85" s="273" t="s">
        <v>3650</v>
      </c>
      <c r="G85" s="144">
        <f>VLOOKUP(E85,subcategory!A:B,2,0)</f>
        <v>14</v>
      </c>
      <c r="H85" s="273" t="s">
        <v>7152</v>
      </c>
      <c r="I85" s="213" t="e">
        <f>VLOOKUP(H85,gender!A:B,2,0)</f>
        <v>#N/A</v>
      </c>
      <c r="J85" s="273">
        <v>160</v>
      </c>
      <c r="K85" s="273">
        <v>160</v>
      </c>
      <c r="L85" s="273">
        <v>1</v>
      </c>
      <c r="M85" s="273" t="s">
        <v>44</v>
      </c>
      <c r="N85" s="144">
        <f>VLOOKUP(M85,brand!A:B,2,0)</f>
        <v>608</v>
      </c>
      <c r="O85" s="144" t="str">
        <f t="shared" si="4"/>
        <v>MYANMAR</v>
      </c>
      <c r="P85" s="144">
        <f>VLOOKUP(O85,country!A:B,2,0)</f>
        <v>7495</v>
      </c>
      <c r="Q85" s="273" t="s">
        <v>7193</v>
      </c>
      <c r="R85" s="144" t="str">
        <f t="shared" si="5"/>
        <v>Պոլիէստեր</v>
      </c>
      <c r="S85" s="144" t="s">
        <v>7209</v>
      </c>
      <c r="T85" s="144" t="e">
        <f>VLOOKUP(R85,material!A:B,2,0)</f>
        <v>#N/A</v>
      </c>
      <c r="U85" s="141" t="s">
        <v>3416</v>
      </c>
      <c r="V85" s="141"/>
      <c r="W85" s="273" t="s">
        <v>7649</v>
      </c>
      <c r="X85" s="141" t="e">
        <f>VLOOKUP(W85,SIZE!A:B,2,0)</f>
        <v>#N/A</v>
      </c>
      <c r="Y85" s="141">
        <v>39.99</v>
      </c>
      <c r="Z85" s="141" t="s">
        <v>7756</v>
      </c>
      <c r="AA85" s="141" t="e">
        <f>VLOOKUP(Z85,COLOR!A:B,2,0)</f>
        <v>#N/A</v>
      </c>
      <c r="AB85" s="130"/>
      <c r="AC85" s="130"/>
      <c r="AD85" s="130"/>
      <c r="AE85" s="130"/>
      <c r="AF85" s="130"/>
      <c r="AG85" s="130"/>
      <c r="AH85" s="130"/>
      <c r="AI85" s="130"/>
      <c r="AJ85" s="130"/>
      <c r="AK85" s="130"/>
      <c r="AL85" s="130"/>
      <c r="AM85" s="130"/>
    </row>
    <row r="86" spans="1:39" ht="20.25" customHeight="1">
      <c r="A86" s="132">
        <v>85</v>
      </c>
      <c r="B86" s="19" t="s">
        <v>4560</v>
      </c>
      <c r="C86" s="254">
        <v>61112090000</v>
      </c>
      <c r="D86" s="260" t="s">
        <v>6818</v>
      </c>
      <c r="E86" s="143" t="str">
        <f t="shared" si="3"/>
        <v>Ժիլետ+Տաբատ</v>
      </c>
      <c r="F86" s="273" t="s">
        <v>7097</v>
      </c>
      <c r="G86" s="144" t="e">
        <f>VLOOKUP(E86,subcategory!A:B,2,0)</f>
        <v>#N/A</v>
      </c>
      <c r="H86" s="273" t="s">
        <v>55</v>
      </c>
      <c r="I86" s="213" t="e">
        <f>VLOOKUP(H86,gender!A:B,2,0)</f>
        <v>#N/A</v>
      </c>
      <c r="J86" s="273">
        <v>190</v>
      </c>
      <c r="K86" s="273">
        <v>190</v>
      </c>
      <c r="L86" s="273">
        <v>1</v>
      </c>
      <c r="M86" s="273" t="s">
        <v>44</v>
      </c>
      <c r="N86" s="144">
        <f>VLOOKUP(M86,brand!A:B,2,0)</f>
        <v>608</v>
      </c>
      <c r="O86" s="144" t="str">
        <f t="shared" si="4"/>
        <v>INDIA</v>
      </c>
      <c r="P86" s="144">
        <f>VLOOKUP(O86,country!A:B,2,0)</f>
        <v>7505</v>
      </c>
      <c r="Q86" s="273" t="s">
        <v>428</v>
      </c>
      <c r="R86" s="144" t="str">
        <f t="shared" si="5"/>
        <v>Բամբակ</v>
      </c>
      <c r="S86" s="144" t="s">
        <v>439</v>
      </c>
      <c r="T86" s="144">
        <f>VLOOKUP(R86,material!A:B,2,0)</f>
        <v>9</v>
      </c>
      <c r="U86" s="141" t="s">
        <v>3416</v>
      </c>
      <c r="V86" s="141"/>
      <c r="W86" s="277" t="s">
        <v>2051</v>
      </c>
      <c r="X86" s="141" t="e">
        <f>VLOOKUP(W86,SIZE!A:B,2,0)</f>
        <v>#N/A</v>
      </c>
      <c r="Y86" s="141">
        <v>29.99</v>
      </c>
      <c r="Z86" s="141" t="s">
        <v>1038</v>
      </c>
      <c r="AA86" s="141">
        <f>VLOOKUP(Z86,COLOR!A:B,2,0)</f>
        <v>5</v>
      </c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</row>
    <row r="87" spans="1:39" ht="20.25" customHeight="1">
      <c r="A87" s="132">
        <v>86</v>
      </c>
      <c r="B87" s="19" t="s">
        <v>4561</v>
      </c>
      <c r="C87" s="250">
        <v>61059090000</v>
      </c>
      <c r="D87" s="261" t="s">
        <v>6819</v>
      </c>
      <c r="E87" s="143" t="str">
        <f t="shared" si="3"/>
        <v>Վերնաշապիկ</v>
      </c>
      <c r="F87" s="273" t="s">
        <v>444</v>
      </c>
      <c r="G87" s="144">
        <f>VLOOKUP(E87,subcategory!A:B,2,0)</f>
        <v>82</v>
      </c>
      <c r="H87" s="273" t="s">
        <v>7150</v>
      </c>
      <c r="I87" s="213" t="e">
        <f>VLOOKUP(H87,gender!A:B,2,0)</f>
        <v>#N/A</v>
      </c>
      <c r="J87" s="273">
        <v>115</v>
      </c>
      <c r="K87" s="273">
        <v>115</v>
      </c>
      <c r="L87" s="273">
        <v>1</v>
      </c>
      <c r="M87" s="273" t="s">
        <v>44</v>
      </c>
      <c r="N87" s="144">
        <f>VLOOKUP(M87,brand!A:B,2,0)</f>
        <v>608</v>
      </c>
      <c r="O87" s="144" t="str">
        <f t="shared" si="4"/>
        <v>INDIA</v>
      </c>
      <c r="P87" s="144">
        <f>VLOOKUP(O87,country!A:B,2,0)</f>
        <v>7505</v>
      </c>
      <c r="Q87" s="273" t="s">
        <v>428</v>
      </c>
      <c r="R87" s="144" t="str">
        <f t="shared" si="5"/>
        <v>Լինեն/Բամբակ</v>
      </c>
      <c r="S87" s="144" t="s">
        <v>3960</v>
      </c>
      <c r="T87" s="144" t="str">
        <f>VLOOKUP(R87,material!A:B,2,0)</f>
        <v>94-9</v>
      </c>
      <c r="U87" s="141" t="s">
        <v>3416</v>
      </c>
      <c r="V87" s="141"/>
      <c r="W87" s="273" t="s">
        <v>7662</v>
      </c>
      <c r="X87" s="141" t="e">
        <f>VLOOKUP(W87,SIZE!A:B,2,0)</f>
        <v>#N/A</v>
      </c>
      <c r="Y87" s="141">
        <v>29.99</v>
      </c>
      <c r="Z87" s="141" t="s">
        <v>1046</v>
      </c>
      <c r="AA87" s="141">
        <f>VLOOKUP(Z87,COLOR!A:B,2,0)</f>
        <v>12</v>
      </c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</row>
    <row r="88" spans="1:39" ht="20.25" customHeight="1">
      <c r="A88" s="132">
        <v>87</v>
      </c>
      <c r="B88" s="19" t="s">
        <v>4562</v>
      </c>
      <c r="C88" s="250">
        <v>61112090000</v>
      </c>
      <c r="D88" s="261" t="s">
        <v>6804</v>
      </c>
      <c r="E88" s="143" t="str">
        <f t="shared" si="3"/>
        <v>Բոդի</v>
      </c>
      <c r="F88" s="273" t="s">
        <v>458</v>
      </c>
      <c r="G88" s="144">
        <f>VLOOKUP(E88,subcategory!A:B,2,0)</f>
        <v>15</v>
      </c>
      <c r="H88" s="273" t="s">
        <v>7152</v>
      </c>
      <c r="I88" s="213" t="e">
        <f>VLOOKUP(H88,gender!A:B,2,0)</f>
        <v>#N/A</v>
      </c>
      <c r="J88" s="273">
        <v>115</v>
      </c>
      <c r="K88" s="273">
        <v>115</v>
      </c>
      <c r="L88" s="273">
        <v>1</v>
      </c>
      <c r="M88" s="273" t="s">
        <v>44</v>
      </c>
      <c r="N88" s="144">
        <f>VLOOKUP(M88,brand!A:B,2,0)</f>
        <v>608</v>
      </c>
      <c r="O88" s="144" t="str">
        <f t="shared" si="4"/>
        <v>INDIA</v>
      </c>
      <c r="P88" s="144">
        <f>VLOOKUP(O88,country!A:B,2,0)</f>
        <v>7505</v>
      </c>
      <c r="Q88" s="273" t="s">
        <v>428</v>
      </c>
      <c r="R88" s="144" t="str">
        <f t="shared" si="5"/>
        <v>Բամբակ</v>
      </c>
      <c r="S88" s="144" t="s">
        <v>439</v>
      </c>
      <c r="T88" s="144">
        <f>VLOOKUP(R88,material!A:B,2,0)</f>
        <v>9</v>
      </c>
      <c r="U88" s="141" t="s">
        <v>3416</v>
      </c>
      <c r="V88" s="141"/>
      <c r="W88" s="273" t="s">
        <v>7657</v>
      </c>
      <c r="X88" s="141" t="e">
        <f>VLOOKUP(W88,SIZE!A:B,2,0)</f>
        <v>#N/A</v>
      </c>
      <c r="Y88" s="141">
        <v>27.99</v>
      </c>
      <c r="Z88" s="141" t="s">
        <v>1073</v>
      </c>
      <c r="AA88" s="141">
        <f>VLOOKUP(Z88,COLOR!A:B,2,0)</f>
        <v>8</v>
      </c>
      <c r="AB88" s="130"/>
      <c r="AC88" s="130"/>
      <c r="AD88" s="130"/>
      <c r="AE88" s="130"/>
      <c r="AF88" s="130"/>
      <c r="AG88" s="130"/>
      <c r="AH88" s="130"/>
      <c r="AI88" s="130"/>
      <c r="AJ88" s="130"/>
      <c r="AK88" s="130"/>
      <c r="AL88" s="130"/>
      <c r="AM88" s="130"/>
    </row>
    <row r="89" spans="1:39" ht="20.25" customHeight="1">
      <c r="A89" s="132">
        <v>88</v>
      </c>
      <c r="B89" s="19" t="s">
        <v>4563</v>
      </c>
      <c r="C89" s="253">
        <v>61033200000</v>
      </c>
      <c r="D89" s="263" t="s">
        <v>6820</v>
      </c>
      <c r="E89" s="143" t="str">
        <f t="shared" si="3"/>
        <v>Ժակետ</v>
      </c>
      <c r="F89" s="273" t="s">
        <v>4293</v>
      </c>
      <c r="G89" s="144">
        <f>VLOOKUP(E89,subcategory!A:B,2,0)</f>
        <v>466</v>
      </c>
      <c r="H89" s="273" t="s">
        <v>7150</v>
      </c>
      <c r="I89" s="213" t="e">
        <f>VLOOKUP(H89,gender!A:B,2,0)</f>
        <v>#N/A</v>
      </c>
      <c r="J89" s="273">
        <v>110</v>
      </c>
      <c r="K89" s="273">
        <v>110</v>
      </c>
      <c r="L89" s="273">
        <v>1</v>
      </c>
      <c r="M89" s="273" t="s">
        <v>44</v>
      </c>
      <c r="N89" s="144">
        <f>VLOOKUP(M89,brand!A:B,2,0)</f>
        <v>608</v>
      </c>
      <c r="O89" s="144" t="str">
        <f t="shared" si="4"/>
        <v>LAUS</v>
      </c>
      <c r="P89" s="144" t="e">
        <f>VLOOKUP(O89,country!A:B,2,0)</f>
        <v>#N/A</v>
      </c>
      <c r="Q89" s="273" t="s">
        <v>7194</v>
      </c>
      <c r="R89" s="144" t="str">
        <f t="shared" si="5"/>
        <v>Բամբակ</v>
      </c>
      <c r="S89" s="144" t="s">
        <v>439</v>
      </c>
      <c r="T89" s="144">
        <f>VLOOKUP(R89,material!A:B,2,0)</f>
        <v>9</v>
      </c>
      <c r="U89" s="141" t="s">
        <v>3416</v>
      </c>
      <c r="V89" s="141"/>
      <c r="W89" s="273" t="s">
        <v>7651</v>
      </c>
      <c r="X89" s="141" t="e">
        <f>VLOOKUP(W89,SIZE!A:B,2,0)</f>
        <v>#N/A</v>
      </c>
      <c r="Y89" s="141">
        <v>0</v>
      </c>
      <c r="Z89" s="141" t="s">
        <v>1038</v>
      </c>
      <c r="AA89" s="141">
        <f>VLOOKUP(Z89,COLOR!A:B,2,0)</f>
        <v>5</v>
      </c>
      <c r="AB89" s="130"/>
      <c r="AC89" s="130"/>
      <c r="AD89" s="130"/>
      <c r="AE89" s="130"/>
      <c r="AF89" s="130"/>
      <c r="AG89" s="130"/>
      <c r="AH89" s="130"/>
      <c r="AI89" s="130"/>
      <c r="AJ89" s="130"/>
      <c r="AK89" s="130"/>
      <c r="AL89" s="130"/>
      <c r="AM89" s="130"/>
    </row>
    <row r="90" spans="1:39" ht="20.25" customHeight="1">
      <c r="A90" s="132">
        <v>89</v>
      </c>
      <c r="B90" s="19" t="s">
        <v>4564</v>
      </c>
      <c r="C90" s="250">
        <v>61046300000</v>
      </c>
      <c r="D90" s="261" t="s">
        <v>1175</v>
      </c>
      <c r="E90" s="143" t="str">
        <f t="shared" si="3"/>
        <v>Շորտ</v>
      </c>
      <c r="F90" s="273" t="s">
        <v>442</v>
      </c>
      <c r="G90" s="144">
        <f>VLOOKUP(E90,subcategory!A:B,2,0)</f>
        <v>24</v>
      </c>
      <c r="H90" s="273" t="s">
        <v>55</v>
      </c>
      <c r="I90" s="213" t="e">
        <f>VLOOKUP(H90,gender!A:B,2,0)</f>
        <v>#N/A</v>
      </c>
      <c r="J90" s="273">
        <v>100</v>
      </c>
      <c r="K90" s="273">
        <v>100</v>
      </c>
      <c r="L90" s="273">
        <v>1</v>
      </c>
      <c r="M90" s="273" t="s">
        <v>44</v>
      </c>
      <c r="N90" s="144">
        <f>VLOOKUP(M90,brand!A:B,2,0)</f>
        <v>608</v>
      </c>
      <c r="O90" s="144" t="str">
        <f t="shared" si="4"/>
        <v>CHINA</v>
      </c>
      <c r="P90" s="144">
        <f>VLOOKUP(O90,country!A:B,2,0)</f>
        <v>7497</v>
      </c>
      <c r="Q90" s="273" t="s">
        <v>3915</v>
      </c>
      <c r="R90" s="144" t="str">
        <f t="shared" si="5"/>
        <v>Պոլիէստեր</v>
      </c>
      <c r="S90" s="144" t="s">
        <v>7209</v>
      </c>
      <c r="T90" s="144" t="e">
        <f>VLOOKUP(R90,material!A:B,2,0)</f>
        <v>#N/A</v>
      </c>
      <c r="U90" s="141" t="s">
        <v>3416</v>
      </c>
      <c r="V90" s="141"/>
      <c r="W90" s="273" t="s">
        <v>2044</v>
      </c>
      <c r="X90" s="141" t="e">
        <f>VLOOKUP(W90,SIZE!A:B,2,0)</f>
        <v>#N/A</v>
      </c>
      <c r="Y90" s="141">
        <v>25.99</v>
      </c>
      <c r="Z90" s="141" t="s">
        <v>1050</v>
      </c>
      <c r="AA90" s="141">
        <f>VLOOKUP(Z90,COLOR!A:B,2,0)</f>
        <v>20</v>
      </c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  <c r="AL90" s="130"/>
      <c r="AM90" s="130"/>
    </row>
    <row r="91" spans="1:39" ht="20.25" customHeight="1">
      <c r="A91" s="132">
        <v>90</v>
      </c>
      <c r="B91" s="19" t="s">
        <v>4565</v>
      </c>
      <c r="C91" s="250">
        <v>62046318000</v>
      </c>
      <c r="D91" s="261" t="s">
        <v>987</v>
      </c>
      <c r="E91" s="143" t="str">
        <f t="shared" si="3"/>
        <v>Տաբատներ</v>
      </c>
      <c r="F91" s="273" t="s">
        <v>7795</v>
      </c>
      <c r="G91" s="144">
        <f>VLOOKUP(E91,subcategory!A:B,2,0)</f>
        <v>93</v>
      </c>
      <c r="H91" s="273" t="s">
        <v>55</v>
      </c>
      <c r="I91" s="213" t="e">
        <f>VLOOKUP(H91,gender!A:B,2,0)</f>
        <v>#N/A</v>
      </c>
      <c r="J91" s="273">
        <v>90</v>
      </c>
      <c r="K91" s="273">
        <v>90</v>
      </c>
      <c r="L91" s="273">
        <v>1</v>
      </c>
      <c r="M91" s="273" t="s">
        <v>44</v>
      </c>
      <c r="N91" s="144">
        <f>VLOOKUP(M91,brand!A:B,2,0)</f>
        <v>608</v>
      </c>
      <c r="O91" s="144" t="str">
        <f t="shared" si="4"/>
        <v>BANGLADESH</v>
      </c>
      <c r="P91" s="144">
        <f>VLOOKUP(O91,country!A:B,2,0)</f>
        <v>7485</v>
      </c>
      <c r="Q91" s="273" t="s">
        <v>440</v>
      </c>
      <c r="R91" s="144" t="str">
        <f t="shared" si="5"/>
        <v>Պոլիէստեր</v>
      </c>
      <c r="S91" s="144" t="s">
        <v>7209</v>
      </c>
      <c r="T91" s="144" t="e">
        <f>VLOOKUP(R91,material!A:B,2,0)</f>
        <v>#N/A</v>
      </c>
      <c r="U91" s="141" t="s">
        <v>3416</v>
      </c>
      <c r="V91" s="141"/>
      <c r="W91" s="273" t="s">
        <v>7651</v>
      </c>
      <c r="X91" s="141" t="e">
        <f>VLOOKUP(W91,SIZE!A:B,2,0)</f>
        <v>#N/A</v>
      </c>
      <c r="Y91" s="141">
        <v>12.99</v>
      </c>
      <c r="Z91" s="141" t="s">
        <v>1073</v>
      </c>
      <c r="AA91" s="141">
        <f>VLOOKUP(Z91,COLOR!A:B,2,0)</f>
        <v>8</v>
      </c>
      <c r="AB91" s="130"/>
      <c r="AC91" s="130"/>
      <c r="AD91" s="130"/>
      <c r="AE91" s="130"/>
      <c r="AF91" s="130"/>
      <c r="AG91" s="130"/>
      <c r="AH91" s="130"/>
      <c r="AI91" s="130"/>
      <c r="AJ91" s="130"/>
      <c r="AK91" s="130"/>
      <c r="AL91" s="130"/>
      <c r="AM91" s="130"/>
    </row>
    <row r="92" spans="1:39" ht="20.25" customHeight="1">
      <c r="A92" s="132">
        <v>91</v>
      </c>
      <c r="B92" s="19" t="s">
        <v>4566</v>
      </c>
      <c r="C92" s="250">
        <v>61112090000</v>
      </c>
      <c r="D92" s="261" t="s">
        <v>6800</v>
      </c>
      <c r="E92" s="143" t="str">
        <f t="shared" si="3"/>
        <v>Բոդի</v>
      </c>
      <c r="F92" s="273" t="s">
        <v>458</v>
      </c>
      <c r="G92" s="144">
        <f>VLOOKUP(E92,subcategory!A:B,2,0)</f>
        <v>15</v>
      </c>
      <c r="H92" s="273" t="s">
        <v>7151</v>
      </c>
      <c r="I92" s="213">
        <f>VLOOKUP(H92,gender!A:B,2,0)</f>
        <v>7</v>
      </c>
      <c r="J92" s="273">
        <v>120</v>
      </c>
      <c r="K92" s="273">
        <v>120</v>
      </c>
      <c r="L92" s="273">
        <v>1</v>
      </c>
      <c r="M92" s="273" t="s">
        <v>44</v>
      </c>
      <c r="N92" s="144">
        <f>VLOOKUP(M92,brand!A:B,2,0)</f>
        <v>608</v>
      </c>
      <c r="O92" s="144" t="str">
        <f t="shared" si="4"/>
        <v>CHINA</v>
      </c>
      <c r="P92" s="144">
        <f>VLOOKUP(O92,country!A:B,2,0)</f>
        <v>7497</v>
      </c>
      <c r="Q92" s="273" t="s">
        <v>3915</v>
      </c>
      <c r="R92" s="144" t="str">
        <f t="shared" si="5"/>
        <v>Բամբակ</v>
      </c>
      <c r="S92" s="144" t="s">
        <v>439</v>
      </c>
      <c r="T92" s="144">
        <f>VLOOKUP(R92,material!A:B,2,0)</f>
        <v>9</v>
      </c>
      <c r="U92" s="141" t="s">
        <v>3416</v>
      </c>
      <c r="V92" s="141"/>
      <c r="W92" s="273" t="s">
        <v>7648</v>
      </c>
      <c r="X92" s="141" t="e">
        <f>VLOOKUP(W92,SIZE!A:B,2,0)</f>
        <v>#N/A</v>
      </c>
      <c r="Y92" s="141">
        <v>0</v>
      </c>
      <c r="Z92" s="141" t="s">
        <v>1073</v>
      </c>
      <c r="AA92" s="141">
        <f>VLOOKUP(Z92,COLOR!A:B,2,0)</f>
        <v>8</v>
      </c>
      <c r="AB92" s="130"/>
      <c r="AC92" s="130"/>
      <c r="AD92" s="130"/>
      <c r="AE92" s="130"/>
      <c r="AF92" s="130"/>
      <c r="AG92" s="130"/>
      <c r="AH92" s="130"/>
      <c r="AI92" s="130"/>
      <c r="AJ92" s="130"/>
      <c r="AK92" s="130"/>
      <c r="AL92" s="130"/>
      <c r="AM92" s="130"/>
    </row>
    <row r="93" spans="1:39" ht="20.25" customHeight="1">
      <c r="A93" s="132">
        <v>92</v>
      </c>
      <c r="B93" s="19" t="s">
        <v>4567</v>
      </c>
      <c r="C93" s="250">
        <v>62046318000</v>
      </c>
      <c r="D93" s="261" t="s">
        <v>987</v>
      </c>
      <c r="E93" s="143" t="str">
        <f t="shared" si="3"/>
        <v>Տաբատներ</v>
      </c>
      <c r="F93" s="273" t="s">
        <v>7795</v>
      </c>
      <c r="G93" s="144">
        <f>VLOOKUP(E93,subcategory!A:B,2,0)</f>
        <v>93</v>
      </c>
      <c r="H93" s="273" t="s">
        <v>55</v>
      </c>
      <c r="I93" s="213" t="e">
        <f>VLOOKUP(H93,gender!A:B,2,0)</f>
        <v>#N/A</v>
      </c>
      <c r="J93" s="273">
        <v>190</v>
      </c>
      <c r="K93" s="273">
        <v>190</v>
      </c>
      <c r="L93" s="273">
        <v>1</v>
      </c>
      <c r="M93" s="273" t="s">
        <v>44</v>
      </c>
      <c r="N93" s="144">
        <f>VLOOKUP(M93,brand!A:B,2,0)</f>
        <v>608</v>
      </c>
      <c r="O93" s="144" t="str">
        <f t="shared" si="4"/>
        <v>CHINA</v>
      </c>
      <c r="P93" s="144">
        <f>VLOOKUP(O93,country!A:B,2,0)</f>
        <v>7497</v>
      </c>
      <c r="Q93" s="273" t="s">
        <v>3915</v>
      </c>
      <c r="R93" s="144" t="str">
        <f t="shared" si="5"/>
        <v>Պոլիէստեր</v>
      </c>
      <c r="S93" s="144" t="s">
        <v>7209</v>
      </c>
      <c r="T93" s="144" t="e">
        <f>VLOOKUP(R93,material!A:B,2,0)</f>
        <v>#N/A</v>
      </c>
      <c r="U93" s="141" t="s">
        <v>3416</v>
      </c>
      <c r="V93" s="141"/>
      <c r="W93" s="273" t="s">
        <v>7662</v>
      </c>
      <c r="X93" s="141" t="e">
        <f>VLOOKUP(W93,SIZE!A:B,2,0)</f>
        <v>#N/A</v>
      </c>
      <c r="Y93" s="141">
        <v>35.99</v>
      </c>
      <c r="Z93" s="141" t="s">
        <v>7755</v>
      </c>
      <c r="AA93" s="141" t="e">
        <f>VLOOKUP(Z93,COLOR!A:B,2,0)</f>
        <v>#N/A</v>
      </c>
      <c r="AB93" s="130"/>
      <c r="AC93" s="130"/>
      <c r="AD93" s="130"/>
      <c r="AE93" s="130"/>
      <c r="AF93" s="130"/>
      <c r="AG93" s="130"/>
      <c r="AH93" s="130"/>
      <c r="AI93" s="130"/>
      <c r="AJ93" s="130"/>
      <c r="AK93" s="130"/>
      <c r="AL93" s="130"/>
      <c r="AM93" s="130"/>
    </row>
    <row r="94" spans="1:39" ht="20.25" customHeight="1">
      <c r="A94" s="132">
        <v>93</v>
      </c>
      <c r="B94" s="19" t="s">
        <v>4568</v>
      </c>
      <c r="C94" s="250">
        <v>61103091000</v>
      </c>
      <c r="D94" s="261" t="s">
        <v>6821</v>
      </c>
      <c r="E94" s="143" t="str">
        <f t="shared" si="3"/>
        <v>Սվիտեր</v>
      </c>
      <c r="F94" s="273" t="s">
        <v>49</v>
      </c>
      <c r="G94" s="144" t="e">
        <f>VLOOKUP(E94,subcategory!A:B,2,0)</f>
        <v>#N/A</v>
      </c>
      <c r="H94" s="273" t="s">
        <v>7150</v>
      </c>
      <c r="I94" s="213" t="e">
        <f>VLOOKUP(H94,gender!A:B,2,0)</f>
        <v>#N/A</v>
      </c>
      <c r="J94" s="273">
        <v>130</v>
      </c>
      <c r="K94" s="273">
        <v>130</v>
      </c>
      <c r="L94" s="273">
        <v>1</v>
      </c>
      <c r="M94" s="273" t="s">
        <v>44</v>
      </c>
      <c r="N94" s="144">
        <f>VLOOKUP(M94,brand!A:B,2,0)</f>
        <v>608</v>
      </c>
      <c r="O94" s="144" t="str">
        <f t="shared" si="4"/>
        <v>BANGLADESH</v>
      </c>
      <c r="P94" s="144">
        <f>VLOOKUP(O94,country!A:B,2,0)</f>
        <v>7485</v>
      </c>
      <c r="Q94" s="273" t="s">
        <v>440</v>
      </c>
      <c r="R94" s="144" t="str">
        <f t="shared" si="5"/>
        <v>Պոլիէստեր</v>
      </c>
      <c r="S94" s="144" t="s">
        <v>7209</v>
      </c>
      <c r="T94" s="144" t="e">
        <f>VLOOKUP(R94,material!A:B,2,0)</f>
        <v>#N/A</v>
      </c>
      <c r="U94" s="141" t="s">
        <v>3416</v>
      </c>
      <c r="V94" s="141"/>
      <c r="W94" s="273" t="s">
        <v>7651</v>
      </c>
      <c r="X94" s="141" t="e">
        <f>VLOOKUP(W94,SIZE!A:B,2,0)</f>
        <v>#N/A</v>
      </c>
      <c r="Y94" s="141">
        <v>19.989999999999998</v>
      </c>
      <c r="Z94" s="141" t="s">
        <v>1059</v>
      </c>
      <c r="AA94" s="141">
        <f>VLOOKUP(Z94,COLOR!A:B,2,0)</f>
        <v>1</v>
      </c>
      <c r="AB94" s="130"/>
      <c r="AC94" s="130"/>
      <c r="AD94" s="130"/>
      <c r="AE94" s="130"/>
      <c r="AF94" s="130"/>
      <c r="AG94" s="130"/>
      <c r="AH94" s="130"/>
      <c r="AI94" s="130"/>
      <c r="AJ94" s="130"/>
      <c r="AK94" s="130"/>
      <c r="AL94" s="130"/>
      <c r="AM94" s="130"/>
    </row>
    <row r="95" spans="1:39" ht="20.25" customHeight="1">
      <c r="A95" s="132">
        <v>94</v>
      </c>
      <c r="B95" s="19" t="s">
        <v>4569</v>
      </c>
      <c r="C95" s="250">
        <v>61046200000</v>
      </c>
      <c r="D95" s="261" t="s">
        <v>545</v>
      </c>
      <c r="E95" s="143" t="str">
        <f t="shared" si="3"/>
        <v>Շորտ</v>
      </c>
      <c r="F95" s="273" t="s">
        <v>442</v>
      </c>
      <c r="G95" s="144">
        <f>VLOOKUP(E95,subcategory!A:B,2,0)</f>
        <v>24</v>
      </c>
      <c r="H95" s="273" t="s">
        <v>55</v>
      </c>
      <c r="I95" s="213" t="e">
        <f>VLOOKUP(H95,gender!A:B,2,0)</f>
        <v>#N/A</v>
      </c>
      <c r="J95" s="273">
        <v>95</v>
      </c>
      <c r="K95" s="273">
        <v>95</v>
      </c>
      <c r="L95" s="273">
        <v>1</v>
      </c>
      <c r="M95" s="273" t="s">
        <v>44</v>
      </c>
      <c r="N95" s="144">
        <f>VLOOKUP(M95,brand!A:B,2,0)</f>
        <v>608</v>
      </c>
      <c r="O95" s="144" t="str">
        <f t="shared" si="4"/>
        <v>BANGLADESH</v>
      </c>
      <c r="P95" s="144">
        <f>VLOOKUP(O95,country!A:B,2,0)</f>
        <v>7485</v>
      </c>
      <c r="Q95" s="273" t="s">
        <v>440</v>
      </c>
      <c r="R95" s="144" t="str">
        <f t="shared" si="5"/>
        <v>Բամբակ</v>
      </c>
      <c r="S95" s="144" t="s">
        <v>439</v>
      </c>
      <c r="T95" s="144">
        <f>VLOOKUP(R95,material!A:B,2,0)</f>
        <v>9</v>
      </c>
      <c r="U95" s="141" t="s">
        <v>3416</v>
      </c>
      <c r="V95" s="141"/>
      <c r="W95" s="273" t="s">
        <v>2059</v>
      </c>
      <c r="X95" s="141" t="e">
        <f>VLOOKUP(W95,SIZE!A:B,2,0)</f>
        <v>#N/A</v>
      </c>
      <c r="Y95" s="141">
        <v>9.99</v>
      </c>
      <c r="Z95" s="141" t="s">
        <v>1057</v>
      </c>
      <c r="AA95" s="141">
        <f>VLOOKUP(Z95,COLOR!A:B,2,0)</f>
        <v>5</v>
      </c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</row>
    <row r="96" spans="1:39" ht="20.25" customHeight="1">
      <c r="A96" s="132">
        <v>95</v>
      </c>
      <c r="B96" s="19" t="s">
        <v>4570</v>
      </c>
      <c r="C96" s="250">
        <v>62046239000</v>
      </c>
      <c r="D96" s="261" t="s">
        <v>543</v>
      </c>
      <c r="E96" s="143" t="str">
        <f t="shared" si="3"/>
        <v>Տրիկո</v>
      </c>
      <c r="F96" s="273" t="s">
        <v>114</v>
      </c>
      <c r="G96" s="144" t="e">
        <f>VLOOKUP(E96,subcategory!A:B,2,0)</f>
        <v>#N/A</v>
      </c>
      <c r="H96" s="273" t="s">
        <v>55</v>
      </c>
      <c r="I96" s="213" t="e">
        <f>VLOOKUP(H96,gender!A:B,2,0)</f>
        <v>#N/A</v>
      </c>
      <c r="J96" s="273">
        <v>100</v>
      </c>
      <c r="K96" s="273">
        <v>100</v>
      </c>
      <c r="L96" s="273">
        <v>1</v>
      </c>
      <c r="M96" s="273" t="s">
        <v>44</v>
      </c>
      <c r="N96" s="144">
        <f>VLOOKUP(M96,brand!A:B,2,0)</f>
        <v>608</v>
      </c>
      <c r="O96" s="144" t="str">
        <f t="shared" si="4"/>
        <v>BANGLADESH</v>
      </c>
      <c r="P96" s="144">
        <f>VLOOKUP(O96,country!A:B,2,0)</f>
        <v>7485</v>
      </c>
      <c r="Q96" s="273" t="s">
        <v>440</v>
      </c>
      <c r="R96" s="144" t="str">
        <f t="shared" si="5"/>
        <v>Բամբակ</v>
      </c>
      <c r="S96" s="144" t="s">
        <v>439</v>
      </c>
      <c r="T96" s="144">
        <f>VLOOKUP(R96,material!A:B,2,0)</f>
        <v>9</v>
      </c>
      <c r="U96" s="141" t="s">
        <v>3416</v>
      </c>
      <c r="V96" s="141"/>
      <c r="W96" s="273" t="s">
        <v>7655</v>
      </c>
      <c r="X96" s="141" t="e">
        <f>VLOOKUP(W96,SIZE!A:B,2,0)</f>
        <v>#N/A</v>
      </c>
      <c r="Y96" s="141">
        <v>13.99</v>
      </c>
      <c r="Z96" s="141" t="s">
        <v>1033</v>
      </c>
      <c r="AA96" s="141">
        <f>VLOOKUP(Z96,COLOR!A:B,2,0)</f>
        <v>20</v>
      </c>
      <c r="AB96" s="130"/>
      <c r="AC96" s="130"/>
      <c r="AD96" s="130"/>
      <c r="AE96" s="130"/>
      <c r="AF96" s="130"/>
      <c r="AG96" s="130"/>
      <c r="AH96" s="130"/>
      <c r="AI96" s="130"/>
      <c r="AJ96" s="130"/>
      <c r="AK96" s="130"/>
      <c r="AL96" s="130"/>
      <c r="AM96" s="130"/>
    </row>
    <row r="97" spans="1:39" ht="20.25" customHeight="1">
      <c r="A97" s="132">
        <v>96</v>
      </c>
      <c r="B97" s="19" t="s">
        <v>4571</v>
      </c>
      <c r="C97" s="250">
        <v>61102091000</v>
      </c>
      <c r="D97" s="261" t="s">
        <v>739</v>
      </c>
      <c r="E97" s="143" t="str">
        <f t="shared" si="3"/>
        <v>Սվիտեր</v>
      </c>
      <c r="F97" s="273" t="s">
        <v>49</v>
      </c>
      <c r="G97" s="144" t="e">
        <f>VLOOKUP(E97,subcategory!A:B,2,0)</f>
        <v>#N/A</v>
      </c>
      <c r="H97" s="273" t="s">
        <v>7150</v>
      </c>
      <c r="I97" s="213" t="e">
        <f>VLOOKUP(H97,gender!A:B,2,0)</f>
        <v>#N/A</v>
      </c>
      <c r="J97" s="273">
        <v>145</v>
      </c>
      <c r="K97" s="273">
        <v>145</v>
      </c>
      <c r="L97" s="273">
        <v>1</v>
      </c>
      <c r="M97" s="273" t="s">
        <v>44</v>
      </c>
      <c r="N97" s="144">
        <f>VLOOKUP(M97,brand!A:B,2,0)</f>
        <v>608</v>
      </c>
      <c r="O97" s="144" t="str">
        <f t="shared" si="4"/>
        <v>INDIA</v>
      </c>
      <c r="P97" s="144">
        <f>VLOOKUP(O97,country!A:B,2,0)</f>
        <v>7505</v>
      </c>
      <c r="Q97" s="273" t="s">
        <v>428</v>
      </c>
      <c r="R97" s="144" t="str">
        <f t="shared" si="5"/>
        <v>Բամբակ</v>
      </c>
      <c r="S97" s="144" t="s">
        <v>439</v>
      </c>
      <c r="T97" s="144">
        <f>VLOOKUP(R97,material!A:B,2,0)</f>
        <v>9</v>
      </c>
      <c r="U97" s="141" t="s">
        <v>3416</v>
      </c>
      <c r="V97" s="141"/>
      <c r="W97" s="273" t="s">
        <v>7650</v>
      </c>
      <c r="X97" s="141" t="e">
        <f>VLOOKUP(W97,SIZE!A:B,2,0)</f>
        <v>#N/A</v>
      </c>
      <c r="Y97" s="141">
        <v>25.99</v>
      </c>
      <c r="Z97" s="141" t="s">
        <v>1059</v>
      </c>
      <c r="AA97" s="141">
        <f>VLOOKUP(Z97,COLOR!A:B,2,0)</f>
        <v>1</v>
      </c>
      <c r="AB97" s="130"/>
      <c r="AC97" s="130"/>
      <c r="AD97" s="130"/>
      <c r="AE97" s="130"/>
      <c r="AF97" s="130"/>
      <c r="AG97" s="130"/>
      <c r="AH97" s="130"/>
      <c r="AI97" s="130"/>
      <c r="AJ97" s="130"/>
      <c r="AK97" s="130"/>
      <c r="AL97" s="130"/>
      <c r="AM97" s="130"/>
    </row>
    <row r="98" spans="1:39" ht="20.25" customHeight="1">
      <c r="A98" s="132">
        <v>97</v>
      </c>
      <c r="B98" s="19" t="s">
        <v>4572</v>
      </c>
      <c r="C98" s="250">
        <v>61112090000</v>
      </c>
      <c r="D98" s="261" t="s">
        <v>6811</v>
      </c>
      <c r="E98" s="143" t="str">
        <f t="shared" si="3"/>
        <v>Շապիկ</v>
      </c>
      <c r="F98" s="273" t="s">
        <v>46</v>
      </c>
      <c r="G98" s="144">
        <f>VLOOKUP(E98,subcategory!A:B,2,0)</f>
        <v>73</v>
      </c>
      <c r="H98" s="273" t="s">
        <v>7151</v>
      </c>
      <c r="I98" s="213">
        <f>VLOOKUP(H98,gender!A:B,2,0)</f>
        <v>7</v>
      </c>
      <c r="J98" s="273">
        <v>50</v>
      </c>
      <c r="K98" s="273">
        <v>50</v>
      </c>
      <c r="L98" s="273">
        <v>1</v>
      </c>
      <c r="M98" s="273" t="s">
        <v>44</v>
      </c>
      <c r="N98" s="144">
        <f>VLOOKUP(M98,brand!A:B,2,0)</f>
        <v>608</v>
      </c>
      <c r="O98" s="144" t="str">
        <f t="shared" si="4"/>
        <v>INDIA</v>
      </c>
      <c r="P98" s="144">
        <f>VLOOKUP(O98,country!A:B,2,0)</f>
        <v>7505</v>
      </c>
      <c r="Q98" s="273" t="s">
        <v>428</v>
      </c>
      <c r="R98" s="144" t="str">
        <f t="shared" si="5"/>
        <v>Բամբակ</v>
      </c>
      <c r="S98" s="144" t="s">
        <v>439</v>
      </c>
      <c r="T98" s="144">
        <f>VLOOKUP(R98,material!A:B,2,0)</f>
        <v>9</v>
      </c>
      <c r="U98" s="141" t="s">
        <v>3416</v>
      </c>
      <c r="V98" s="141"/>
      <c r="W98" s="273" t="s">
        <v>7653</v>
      </c>
      <c r="X98" s="141" t="e">
        <f>VLOOKUP(W98,SIZE!A:B,2,0)</f>
        <v>#N/A</v>
      </c>
      <c r="Y98" s="141">
        <v>9.99</v>
      </c>
      <c r="Z98" s="141" t="s">
        <v>1059</v>
      </c>
      <c r="AA98" s="141">
        <f>VLOOKUP(Z98,COLOR!A:B,2,0)</f>
        <v>1</v>
      </c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</row>
    <row r="99" spans="1:39" ht="20.25" customHeight="1">
      <c r="A99" s="132">
        <v>98</v>
      </c>
      <c r="B99" s="19" t="s">
        <v>4573</v>
      </c>
      <c r="C99" s="250">
        <v>61091000000</v>
      </c>
      <c r="D99" s="261" t="s">
        <v>605</v>
      </c>
      <c r="E99" s="143" t="str">
        <f t="shared" si="3"/>
        <v>Շապիկ</v>
      </c>
      <c r="F99" s="273" t="s">
        <v>46</v>
      </c>
      <c r="G99" s="144">
        <f>VLOOKUP(E99,subcategory!A:B,2,0)</f>
        <v>73</v>
      </c>
      <c r="H99" s="273" t="s">
        <v>55</v>
      </c>
      <c r="I99" s="213" t="e">
        <f>VLOOKUP(H99,gender!A:B,2,0)</f>
        <v>#N/A</v>
      </c>
      <c r="J99" s="273">
        <v>60</v>
      </c>
      <c r="K99" s="273">
        <v>60</v>
      </c>
      <c r="L99" s="273">
        <v>1</v>
      </c>
      <c r="M99" s="273" t="s">
        <v>44</v>
      </c>
      <c r="N99" s="144">
        <f>VLOOKUP(M99,brand!A:B,2,0)</f>
        <v>608</v>
      </c>
      <c r="O99" s="144" t="str">
        <f t="shared" si="4"/>
        <v>INDIA</v>
      </c>
      <c r="P99" s="144">
        <f>VLOOKUP(O99,country!A:B,2,0)</f>
        <v>7505</v>
      </c>
      <c r="Q99" s="273" t="s">
        <v>428</v>
      </c>
      <c r="R99" s="144" t="str">
        <f t="shared" si="5"/>
        <v>Բամբակ</v>
      </c>
      <c r="S99" s="144" t="s">
        <v>439</v>
      </c>
      <c r="T99" s="144">
        <f>VLOOKUP(R99,material!A:B,2,0)</f>
        <v>9</v>
      </c>
      <c r="U99" s="141" t="s">
        <v>3416</v>
      </c>
      <c r="V99" s="141"/>
      <c r="W99" s="273" t="s">
        <v>7651</v>
      </c>
      <c r="X99" s="141" t="e">
        <f>VLOOKUP(W99,SIZE!A:B,2,0)</f>
        <v>#N/A</v>
      </c>
      <c r="Y99" s="141">
        <v>29.99</v>
      </c>
      <c r="Z99" s="141" t="s">
        <v>1071</v>
      </c>
      <c r="AA99" s="141">
        <f>VLOOKUP(Z99,COLOR!A:B,2,0)</f>
        <v>12</v>
      </c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  <c r="AM99" s="130"/>
    </row>
    <row r="100" spans="1:39" ht="20.25" customHeight="1">
      <c r="A100" s="132">
        <v>99</v>
      </c>
      <c r="B100" s="19" t="s">
        <v>4574</v>
      </c>
      <c r="C100" s="250">
        <v>61091000000</v>
      </c>
      <c r="D100" s="261" t="s">
        <v>605</v>
      </c>
      <c r="E100" s="143" t="str">
        <f t="shared" si="3"/>
        <v>Շապիկ</v>
      </c>
      <c r="F100" s="273" t="s">
        <v>46</v>
      </c>
      <c r="G100" s="144">
        <f>VLOOKUP(E100,subcategory!A:B,2,0)</f>
        <v>73</v>
      </c>
      <c r="H100" s="273" t="s">
        <v>55</v>
      </c>
      <c r="I100" s="213" t="e">
        <f>VLOOKUP(H100,gender!A:B,2,0)</f>
        <v>#N/A</v>
      </c>
      <c r="J100" s="273">
        <v>45</v>
      </c>
      <c r="K100" s="273">
        <v>45</v>
      </c>
      <c r="L100" s="273">
        <v>1</v>
      </c>
      <c r="M100" s="273" t="s">
        <v>44</v>
      </c>
      <c r="N100" s="144">
        <f>VLOOKUP(M100,brand!A:B,2,0)</f>
        <v>608</v>
      </c>
      <c r="O100" s="144" t="str">
        <f t="shared" si="4"/>
        <v>INDIA</v>
      </c>
      <c r="P100" s="144">
        <f>VLOOKUP(O100,country!A:B,2,0)</f>
        <v>7505</v>
      </c>
      <c r="Q100" s="273" t="s">
        <v>428</v>
      </c>
      <c r="R100" s="144" t="str">
        <f t="shared" si="5"/>
        <v>Բամբակ</v>
      </c>
      <c r="S100" s="144" t="s">
        <v>439</v>
      </c>
      <c r="T100" s="144">
        <f>VLOOKUP(R100,material!A:B,2,0)</f>
        <v>9</v>
      </c>
      <c r="U100" s="141" t="s">
        <v>3416</v>
      </c>
      <c r="V100" s="141"/>
      <c r="W100" s="273" t="s">
        <v>7651</v>
      </c>
      <c r="X100" s="141" t="e">
        <f>VLOOKUP(W100,SIZE!A:B,2,0)</f>
        <v>#N/A</v>
      </c>
      <c r="Y100" s="141">
        <v>12.99</v>
      </c>
      <c r="Z100" s="141" t="s">
        <v>1080</v>
      </c>
      <c r="AA100" s="141">
        <f>VLOOKUP(Z100,COLOR!A:B,2,0)</f>
        <v>13</v>
      </c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</row>
    <row r="101" spans="1:39" ht="20.25" customHeight="1">
      <c r="A101" s="132">
        <v>100</v>
      </c>
      <c r="B101" s="19" t="s">
        <v>4575</v>
      </c>
      <c r="C101" s="250">
        <v>61091000000</v>
      </c>
      <c r="D101" s="261" t="s">
        <v>856</v>
      </c>
      <c r="E101" s="143" t="str">
        <f t="shared" si="3"/>
        <v>Շապիկ</v>
      </c>
      <c r="F101" s="273" t="s">
        <v>46</v>
      </c>
      <c r="G101" s="144">
        <f>VLOOKUP(E101,subcategory!A:B,2,0)</f>
        <v>73</v>
      </c>
      <c r="H101" s="273" t="s">
        <v>55</v>
      </c>
      <c r="I101" s="213" t="e">
        <f>VLOOKUP(H101,gender!A:B,2,0)</f>
        <v>#N/A</v>
      </c>
      <c r="J101" s="273">
        <v>55</v>
      </c>
      <c r="K101" s="273">
        <v>55</v>
      </c>
      <c r="L101" s="273">
        <v>1</v>
      </c>
      <c r="M101" s="273" t="s">
        <v>44</v>
      </c>
      <c r="N101" s="144">
        <f>VLOOKUP(M101,brand!A:B,2,0)</f>
        <v>608</v>
      </c>
      <c r="O101" s="144" t="str">
        <f t="shared" si="4"/>
        <v>BANGLADESH</v>
      </c>
      <c r="P101" s="144">
        <f>VLOOKUP(O101,country!A:B,2,0)</f>
        <v>7485</v>
      </c>
      <c r="Q101" s="273" t="s">
        <v>440</v>
      </c>
      <c r="R101" s="144" t="str">
        <f t="shared" si="5"/>
        <v>Բամբակ</v>
      </c>
      <c r="S101" s="144" t="s">
        <v>439</v>
      </c>
      <c r="T101" s="144">
        <f>VLOOKUP(R101,material!A:B,2,0)</f>
        <v>9</v>
      </c>
      <c r="U101" s="141" t="s">
        <v>3416</v>
      </c>
      <c r="V101" s="141"/>
      <c r="W101" s="273" t="s">
        <v>7656</v>
      </c>
      <c r="X101" s="141" t="e">
        <f>VLOOKUP(W101,SIZE!A:B,2,0)</f>
        <v>#N/A</v>
      </c>
      <c r="Y101" s="141">
        <v>15.95</v>
      </c>
      <c r="Z101" s="141" t="s">
        <v>1071</v>
      </c>
      <c r="AA101" s="141">
        <f>VLOOKUP(Z101,COLOR!A:B,2,0)</f>
        <v>12</v>
      </c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</row>
    <row r="102" spans="1:39" ht="20.25" customHeight="1">
      <c r="A102" s="132">
        <v>101</v>
      </c>
      <c r="B102" s="19" t="s">
        <v>4576</v>
      </c>
      <c r="C102" s="250">
        <v>61044200000</v>
      </c>
      <c r="D102" s="261" t="s">
        <v>700</v>
      </c>
      <c r="E102" s="143" t="str">
        <f t="shared" si="3"/>
        <v>Զգեստ</v>
      </c>
      <c r="F102" s="273" t="s">
        <v>64</v>
      </c>
      <c r="G102" s="144">
        <f>VLOOKUP(E102,subcategory!A:B,2,0)</f>
        <v>43</v>
      </c>
      <c r="H102" s="273" t="s">
        <v>55</v>
      </c>
      <c r="I102" s="213" t="e">
        <f>VLOOKUP(H102,gender!A:B,2,0)</f>
        <v>#N/A</v>
      </c>
      <c r="J102" s="273">
        <v>105</v>
      </c>
      <c r="K102" s="273">
        <v>105</v>
      </c>
      <c r="L102" s="273">
        <v>1</v>
      </c>
      <c r="M102" s="273" t="s">
        <v>44</v>
      </c>
      <c r="N102" s="144">
        <f>VLOOKUP(M102,brand!A:B,2,0)</f>
        <v>608</v>
      </c>
      <c r="O102" s="144" t="str">
        <f t="shared" si="4"/>
        <v>INDIA</v>
      </c>
      <c r="P102" s="144">
        <f>VLOOKUP(O102,country!A:B,2,0)</f>
        <v>7505</v>
      </c>
      <c r="Q102" s="273" t="s">
        <v>428</v>
      </c>
      <c r="R102" s="144" t="str">
        <f t="shared" si="5"/>
        <v>Բամբակ</v>
      </c>
      <c r="S102" s="144" t="s">
        <v>439</v>
      </c>
      <c r="T102" s="144">
        <f>VLOOKUP(R102,material!A:B,2,0)</f>
        <v>9</v>
      </c>
      <c r="U102" s="141" t="s">
        <v>3416</v>
      </c>
      <c r="V102" s="141"/>
      <c r="W102" s="273" t="s">
        <v>7652</v>
      </c>
      <c r="X102" s="141" t="e">
        <f>VLOOKUP(W102,SIZE!A:B,2,0)</f>
        <v>#N/A</v>
      </c>
      <c r="Y102" s="141">
        <v>22.99</v>
      </c>
      <c r="Z102" s="141" t="s">
        <v>1071</v>
      </c>
      <c r="AA102" s="141">
        <f>VLOOKUP(Z102,COLOR!A:B,2,0)</f>
        <v>12</v>
      </c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30"/>
    </row>
    <row r="103" spans="1:39" ht="20.25" customHeight="1">
      <c r="A103" s="132">
        <v>102</v>
      </c>
      <c r="B103" s="19" t="s">
        <v>4577</v>
      </c>
      <c r="C103" s="250">
        <v>62046239000</v>
      </c>
      <c r="D103" s="260" t="s">
        <v>875</v>
      </c>
      <c r="E103" s="143" t="str">
        <f t="shared" si="3"/>
        <v>Տաբատներ</v>
      </c>
      <c r="F103" s="273" t="s">
        <v>7795</v>
      </c>
      <c r="G103" s="144">
        <f>VLOOKUP(E103,subcategory!A:B,2,0)</f>
        <v>93</v>
      </c>
      <c r="H103" s="273" t="s">
        <v>55</v>
      </c>
      <c r="I103" s="213" t="e">
        <f>VLOOKUP(H103,gender!A:B,2,0)</f>
        <v>#N/A</v>
      </c>
      <c r="J103" s="273">
        <v>105</v>
      </c>
      <c r="K103" s="273">
        <v>105</v>
      </c>
      <c r="L103" s="273">
        <v>1</v>
      </c>
      <c r="M103" s="273" t="s">
        <v>44</v>
      </c>
      <c r="N103" s="144">
        <f>VLOOKUP(M103,brand!A:B,2,0)</f>
        <v>608</v>
      </c>
      <c r="O103" s="144" t="str">
        <f t="shared" si="4"/>
        <v>BANGLADESH</v>
      </c>
      <c r="P103" s="144">
        <f>VLOOKUP(O103,country!A:B,2,0)</f>
        <v>7485</v>
      </c>
      <c r="Q103" s="273" t="s">
        <v>440</v>
      </c>
      <c r="R103" s="144" t="str">
        <f t="shared" si="5"/>
        <v>Բամբակ</v>
      </c>
      <c r="S103" s="144" t="s">
        <v>439</v>
      </c>
      <c r="T103" s="144">
        <f>VLOOKUP(R103,material!A:B,2,0)</f>
        <v>9</v>
      </c>
      <c r="U103" s="141" t="s">
        <v>3416</v>
      </c>
      <c r="V103" s="141"/>
      <c r="W103" s="273" t="s">
        <v>2044</v>
      </c>
      <c r="X103" s="141" t="e">
        <f>VLOOKUP(W103,SIZE!A:B,2,0)</f>
        <v>#N/A</v>
      </c>
      <c r="Y103" s="141">
        <v>0</v>
      </c>
      <c r="Z103" s="141" t="s">
        <v>1080</v>
      </c>
      <c r="AA103" s="141">
        <f>VLOOKUP(Z103,COLOR!A:B,2,0)</f>
        <v>13</v>
      </c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30"/>
    </row>
    <row r="104" spans="1:39" ht="20.25" customHeight="1">
      <c r="A104" s="132">
        <v>103</v>
      </c>
      <c r="B104" s="19" t="s">
        <v>4578</v>
      </c>
      <c r="C104" s="252">
        <v>62114210000</v>
      </c>
      <c r="D104" s="264" t="s">
        <v>6822</v>
      </c>
      <c r="E104" s="143" t="str">
        <f t="shared" si="3"/>
        <v>Գոգնոց</v>
      </c>
      <c r="F104" s="273" t="s">
        <v>7098</v>
      </c>
      <c r="G104" s="144">
        <f>VLOOKUP(E104,subcategory!A:B,2,0)</f>
        <v>285</v>
      </c>
      <c r="H104" s="273" t="s">
        <v>55</v>
      </c>
      <c r="I104" s="213" t="e">
        <f>VLOOKUP(H104,gender!A:B,2,0)</f>
        <v>#N/A</v>
      </c>
      <c r="J104" s="273">
        <v>90</v>
      </c>
      <c r="K104" s="273">
        <v>90</v>
      </c>
      <c r="L104" s="273">
        <v>1</v>
      </c>
      <c r="M104" s="273" t="s">
        <v>44</v>
      </c>
      <c r="N104" s="144">
        <f>VLOOKUP(M104,brand!A:B,2,0)</f>
        <v>608</v>
      </c>
      <c r="O104" s="144" t="str">
        <f t="shared" si="4"/>
        <v>CHINA</v>
      </c>
      <c r="P104" s="144">
        <f>VLOOKUP(O104,country!A:B,2,0)</f>
        <v>7497</v>
      </c>
      <c r="Q104" s="273" t="s">
        <v>3915</v>
      </c>
      <c r="R104" s="144" t="str">
        <f t="shared" si="5"/>
        <v>Բամբակ</v>
      </c>
      <c r="S104" s="144" t="s">
        <v>439</v>
      </c>
      <c r="T104" s="144">
        <f>VLOOKUP(R104,material!A:B,2,0)</f>
        <v>9</v>
      </c>
      <c r="U104" s="141" t="s">
        <v>3416</v>
      </c>
      <c r="V104" s="141"/>
      <c r="W104" s="273">
        <v>0</v>
      </c>
      <c r="X104" s="141">
        <f>VLOOKUP(W104,SIZE!A:B,2,0)</f>
        <v>4</v>
      </c>
      <c r="Y104" s="141">
        <v>9.99</v>
      </c>
      <c r="Z104" s="141" t="s">
        <v>1071</v>
      </c>
      <c r="AA104" s="141">
        <f>VLOOKUP(Z104,COLOR!A:B,2,0)</f>
        <v>12</v>
      </c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  <c r="AM104" s="130"/>
    </row>
    <row r="105" spans="1:39" ht="20.25" customHeight="1">
      <c r="A105" s="132">
        <v>104</v>
      </c>
      <c r="B105" s="19" t="s">
        <v>4579</v>
      </c>
      <c r="C105" s="250">
        <v>61046200000</v>
      </c>
      <c r="D105" s="261" t="s">
        <v>545</v>
      </c>
      <c r="E105" s="143" t="str">
        <f t="shared" si="3"/>
        <v>Շորտ</v>
      </c>
      <c r="F105" s="273" t="s">
        <v>69</v>
      </c>
      <c r="G105" s="144">
        <f>VLOOKUP(E105,subcategory!A:B,2,0)</f>
        <v>24</v>
      </c>
      <c r="H105" s="273" t="s">
        <v>55</v>
      </c>
      <c r="I105" s="213" t="e">
        <f>VLOOKUP(H105,gender!A:B,2,0)</f>
        <v>#N/A</v>
      </c>
      <c r="J105" s="273">
        <v>60</v>
      </c>
      <c r="K105" s="273">
        <v>60</v>
      </c>
      <c r="L105" s="273">
        <v>1</v>
      </c>
      <c r="M105" s="273" t="s">
        <v>44</v>
      </c>
      <c r="N105" s="144">
        <f>VLOOKUP(M105,brand!A:B,2,0)</f>
        <v>608</v>
      </c>
      <c r="O105" s="144" t="str">
        <f t="shared" si="4"/>
        <v>BANGLADESH</v>
      </c>
      <c r="P105" s="144">
        <f>VLOOKUP(O105,country!A:B,2,0)</f>
        <v>7485</v>
      </c>
      <c r="Q105" s="273" t="s">
        <v>440</v>
      </c>
      <c r="R105" s="144" t="str">
        <f t="shared" si="5"/>
        <v>Բամբակ</v>
      </c>
      <c r="S105" s="144" t="s">
        <v>439</v>
      </c>
      <c r="T105" s="144">
        <f>VLOOKUP(R105,material!A:B,2,0)</f>
        <v>9</v>
      </c>
      <c r="U105" s="141" t="s">
        <v>3416</v>
      </c>
      <c r="V105" s="141"/>
      <c r="W105" s="273" t="s">
        <v>7658</v>
      </c>
      <c r="X105" s="141" t="e">
        <f>VLOOKUP(W105,SIZE!A:B,2,0)</f>
        <v>#N/A</v>
      </c>
      <c r="Y105" s="141">
        <v>9.99</v>
      </c>
      <c r="Z105" s="141" t="s">
        <v>1061</v>
      </c>
      <c r="AA105" s="141">
        <f>VLOOKUP(Z105,COLOR!A:B,2,0)</f>
        <v>4</v>
      </c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30"/>
    </row>
    <row r="106" spans="1:39" ht="20.25" customHeight="1">
      <c r="A106" s="132">
        <v>105</v>
      </c>
      <c r="B106" s="19" t="s">
        <v>4580</v>
      </c>
      <c r="C106" s="250">
        <v>61046200000</v>
      </c>
      <c r="D106" s="261" t="s">
        <v>545</v>
      </c>
      <c r="E106" s="143" t="str">
        <f t="shared" si="3"/>
        <v>Շորտ</v>
      </c>
      <c r="F106" s="273" t="s">
        <v>69</v>
      </c>
      <c r="G106" s="144">
        <f>VLOOKUP(E106,subcategory!A:B,2,0)</f>
        <v>24</v>
      </c>
      <c r="H106" s="273" t="s">
        <v>55</v>
      </c>
      <c r="I106" s="213" t="e">
        <f>VLOOKUP(H106,gender!A:B,2,0)</f>
        <v>#N/A</v>
      </c>
      <c r="J106" s="273">
        <v>40</v>
      </c>
      <c r="K106" s="273">
        <v>40</v>
      </c>
      <c r="L106" s="273">
        <v>1</v>
      </c>
      <c r="M106" s="273" t="s">
        <v>44</v>
      </c>
      <c r="N106" s="144">
        <f>VLOOKUP(M106,brand!A:B,2,0)</f>
        <v>608</v>
      </c>
      <c r="O106" s="144" t="str">
        <f t="shared" si="4"/>
        <v>BANGLADESH</v>
      </c>
      <c r="P106" s="144">
        <f>VLOOKUP(O106,country!A:B,2,0)</f>
        <v>7485</v>
      </c>
      <c r="Q106" s="273" t="s">
        <v>440</v>
      </c>
      <c r="R106" s="144" t="str">
        <f t="shared" si="5"/>
        <v>Բամբակ</v>
      </c>
      <c r="S106" s="144" t="s">
        <v>439</v>
      </c>
      <c r="T106" s="144">
        <f>VLOOKUP(R106,material!A:B,2,0)</f>
        <v>9</v>
      </c>
      <c r="U106" s="141" t="s">
        <v>3416</v>
      </c>
      <c r="V106" s="141"/>
      <c r="W106" s="273" t="s">
        <v>7650</v>
      </c>
      <c r="X106" s="141" t="e">
        <f>VLOOKUP(W106,SIZE!A:B,2,0)</f>
        <v>#N/A</v>
      </c>
      <c r="Y106" s="141">
        <v>0</v>
      </c>
      <c r="Z106" s="141" t="s">
        <v>1080</v>
      </c>
      <c r="AA106" s="141">
        <f>VLOOKUP(Z106,COLOR!A:B,2,0)</f>
        <v>13</v>
      </c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30"/>
    </row>
    <row r="107" spans="1:39" ht="20.25" customHeight="1">
      <c r="A107" s="132">
        <v>106</v>
      </c>
      <c r="B107" s="19" t="s">
        <v>4581</v>
      </c>
      <c r="C107" s="250">
        <v>61159500000</v>
      </c>
      <c r="D107" s="261" t="s">
        <v>745</v>
      </c>
      <c r="E107" s="143" t="str">
        <f t="shared" si="3"/>
        <v>Գուլպա 2Զույգ</v>
      </c>
      <c r="F107" s="273" t="s">
        <v>7099</v>
      </c>
      <c r="G107" s="144" t="e">
        <f>VLOOKUP(E107,subcategory!A:B,2,0)</f>
        <v>#N/A</v>
      </c>
      <c r="H107" s="273" t="s">
        <v>7150</v>
      </c>
      <c r="I107" s="213" t="e">
        <f>VLOOKUP(H107,gender!A:B,2,0)</f>
        <v>#N/A</v>
      </c>
      <c r="J107" s="273">
        <v>25</v>
      </c>
      <c r="K107" s="273">
        <v>25</v>
      </c>
      <c r="L107" s="273">
        <v>1</v>
      </c>
      <c r="M107" s="273" t="s">
        <v>44</v>
      </c>
      <c r="N107" s="144">
        <f>VLOOKUP(M107,brand!A:B,2,0)</f>
        <v>608</v>
      </c>
      <c r="O107" s="144" t="str">
        <f t="shared" si="4"/>
        <v>CHINA</v>
      </c>
      <c r="P107" s="144">
        <f>VLOOKUP(O107,country!A:B,2,0)</f>
        <v>7497</v>
      </c>
      <c r="Q107" s="273" t="s">
        <v>3915</v>
      </c>
      <c r="R107" s="144" t="str">
        <f t="shared" si="5"/>
        <v>Բամբակ</v>
      </c>
      <c r="S107" s="144" t="s">
        <v>439</v>
      </c>
      <c r="T107" s="144">
        <f>VLOOKUP(R107,material!A:B,2,0)</f>
        <v>9</v>
      </c>
      <c r="U107" s="141" t="s">
        <v>3416</v>
      </c>
      <c r="V107" s="141"/>
      <c r="W107" s="273" t="s">
        <v>7664</v>
      </c>
      <c r="X107" s="141" t="e">
        <f>VLOOKUP(W107,SIZE!A:B,2,0)</f>
        <v>#N/A</v>
      </c>
      <c r="Y107" s="141">
        <v>9.99</v>
      </c>
      <c r="Z107" s="141" t="s">
        <v>2117</v>
      </c>
      <c r="AA107" s="141" t="e">
        <f>VLOOKUP(Z107,COLOR!A:B,2,0)</f>
        <v>#N/A</v>
      </c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  <c r="AM107" s="130"/>
    </row>
    <row r="108" spans="1:39" ht="20.25" customHeight="1">
      <c r="A108" s="132">
        <v>107</v>
      </c>
      <c r="B108" s="19" t="s">
        <v>4582</v>
      </c>
      <c r="C108" s="250">
        <v>61046200000</v>
      </c>
      <c r="D108" s="261" t="s">
        <v>545</v>
      </c>
      <c r="E108" s="143" t="str">
        <f t="shared" si="3"/>
        <v>Շորտ</v>
      </c>
      <c r="F108" s="273" t="s">
        <v>69</v>
      </c>
      <c r="G108" s="144">
        <f>VLOOKUP(E108,subcategory!A:B,2,0)</f>
        <v>24</v>
      </c>
      <c r="H108" s="273" t="s">
        <v>55</v>
      </c>
      <c r="I108" s="213" t="e">
        <f>VLOOKUP(H108,gender!A:B,2,0)</f>
        <v>#N/A</v>
      </c>
      <c r="J108" s="273">
        <v>50</v>
      </c>
      <c r="K108" s="273">
        <v>50</v>
      </c>
      <c r="L108" s="273">
        <v>1</v>
      </c>
      <c r="M108" s="273" t="s">
        <v>44</v>
      </c>
      <c r="N108" s="144">
        <f>VLOOKUP(M108,brand!A:B,2,0)</f>
        <v>608</v>
      </c>
      <c r="O108" s="144" t="str">
        <f t="shared" si="4"/>
        <v>BANGLADESH</v>
      </c>
      <c r="P108" s="144">
        <f>VLOOKUP(O108,country!A:B,2,0)</f>
        <v>7485</v>
      </c>
      <c r="Q108" s="273" t="s">
        <v>440</v>
      </c>
      <c r="R108" s="144" t="str">
        <f t="shared" si="5"/>
        <v>Բամբակ</v>
      </c>
      <c r="S108" s="144" t="s">
        <v>25</v>
      </c>
      <c r="T108" s="144">
        <f>VLOOKUP(R108,material!A:B,2,0)</f>
        <v>9</v>
      </c>
      <c r="U108" s="141" t="s">
        <v>3416</v>
      </c>
      <c r="V108" s="141"/>
      <c r="W108" s="273" t="s">
        <v>7654</v>
      </c>
      <c r="X108" s="141" t="e">
        <f>VLOOKUP(W108,SIZE!A:B,2,0)</f>
        <v>#N/A</v>
      </c>
      <c r="Y108" s="141">
        <v>8.99</v>
      </c>
      <c r="Z108" s="141" t="s">
        <v>1080</v>
      </c>
      <c r="AA108" s="141">
        <f>VLOOKUP(Z108,COLOR!A:B,2,0)</f>
        <v>13</v>
      </c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30"/>
    </row>
    <row r="109" spans="1:39" ht="20.25" customHeight="1">
      <c r="A109" s="132">
        <v>108</v>
      </c>
      <c r="B109" s="19" t="s">
        <v>4583</v>
      </c>
      <c r="C109" s="252">
        <v>62024000090</v>
      </c>
      <c r="D109" s="260" t="s">
        <v>6809</v>
      </c>
      <c r="E109" s="143" t="str">
        <f t="shared" si="3"/>
        <v>Բաճկոն</v>
      </c>
      <c r="F109" s="273" t="s">
        <v>62</v>
      </c>
      <c r="G109" s="144">
        <f>VLOOKUP(E109,subcategory!A:B,2,0)</f>
        <v>14</v>
      </c>
      <c r="H109" s="273" t="s">
        <v>55</v>
      </c>
      <c r="I109" s="213" t="e">
        <f>VLOOKUP(H109,gender!A:B,2,0)</f>
        <v>#N/A</v>
      </c>
      <c r="J109" s="273">
        <v>115</v>
      </c>
      <c r="K109" s="273">
        <v>115</v>
      </c>
      <c r="L109" s="273">
        <v>1</v>
      </c>
      <c r="M109" s="273" t="s">
        <v>44</v>
      </c>
      <c r="N109" s="144">
        <f>VLOOKUP(M109,brand!A:B,2,0)</f>
        <v>608</v>
      </c>
      <c r="O109" s="144" t="str">
        <f t="shared" si="4"/>
        <v>MYANMAR</v>
      </c>
      <c r="P109" s="144">
        <f>VLOOKUP(O109,country!A:B,2,0)</f>
        <v>7495</v>
      </c>
      <c r="Q109" s="273" t="s">
        <v>7193</v>
      </c>
      <c r="R109" s="144" t="str">
        <f t="shared" si="5"/>
        <v>Պոլիեսթեր</v>
      </c>
      <c r="S109" s="144" t="s">
        <v>36</v>
      </c>
      <c r="T109" s="144">
        <f>VLOOKUP(R109,material!A:B,2,0)</f>
        <v>37</v>
      </c>
      <c r="U109" s="141" t="s">
        <v>3416</v>
      </c>
      <c r="V109" s="141"/>
      <c r="W109" s="273" t="s">
        <v>7656</v>
      </c>
      <c r="X109" s="141" t="e">
        <f>VLOOKUP(W109,SIZE!A:B,2,0)</f>
        <v>#N/A</v>
      </c>
      <c r="Y109" s="141">
        <v>19.989999999999998</v>
      </c>
      <c r="Z109" s="141" t="s">
        <v>1080</v>
      </c>
      <c r="AA109" s="141">
        <f>VLOOKUP(Z109,COLOR!A:B,2,0)</f>
        <v>13</v>
      </c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30"/>
    </row>
    <row r="110" spans="1:39" ht="20.25" customHeight="1">
      <c r="A110" s="132">
        <v>109</v>
      </c>
      <c r="B110" s="19" t="s">
        <v>4584</v>
      </c>
      <c r="C110" s="250">
        <v>61112090000</v>
      </c>
      <c r="D110" s="261" t="s">
        <v>6797</v>
      </c>
      <c r="E110" s="143" t="str">
        <f t="shared" si="3"/>
        <v>Զգեստ</v>
      </c>
      <c r="F110" s="273" t="s">
        <v>64</v>
      </c>
      <c r="G110" s="144">
        <f>VLOOKUP(E110,subcategory!A:B,2,0)</f>
        <v>43</v>
      </c>
      <c r="H110" s="273" t="s">
        <v>7152</v>
      </c>
      <c r="I110" s="213" t="e">
        <f>VLOOKUP(H110,gender!A:B,2,0)</f>
        <v>#N/A</v>
      </c>
      <c r="J110" s="273">
        <v>135</v>
      </c>
      <c r="K110" s="273">
        <v>135</v>
      </c>
      <c r="L110" s="273">
        <v>1</v>
      </c>
      <c r="M110" s="273" t="s">
        <v>44</v>
      </c>
      <c r="N110" s="144">
        <f>VLOOKUP(M110,brand!A:B,2,0)</f>
        <v>608</v>
      </c>
      <c r="O110" s="144" t="str">
        <f t="shared" si="4"/>
        <v>INDIA</v>
      </c>
      <c r="P110" s="144">
        <f>VLOOKUP(O110,country!A:B,2,0)</f>
        <v>7505</v>
      </c>
      <c r="Q110" s="273" t="s">
        <v>428</v>
      </c>
      <c r="R110" s="144" t="str">
        <f t="shared" si="5"/>
        <v>Բամբակ</v>
      </c>
      <c r="S110" s="144" t="s">
        <v>25</v>
      </c>
      <c r="T110" s="144">
        <f>VLOOKUP(R110,material!A:B,2,0)</f>
        <v>9</v>
      </c>
      <c r="U110" s="141" t="s">
        <v>3416</v>
      </c>
      <c r="V110" s="141"/>
      <c r="W110" s="273" t="s">
        <v>7653</v>
      </c>
      <c r="X110" s="141" t="e">
        <f>VLOOKUP(W110,SIZE!A:B,2,0)</f>
        <v>#N/A</v>
      </c>
      <c r="Y110" s="141">
        <v>27.99</v>
      </c>
      <c r="Z110" s="141" t="s">
        <v>1033</v>
      </c>
      <c r="AA110" s="141">
        <f>VLOOKUP(Z110,COLOR!A:B,2,0)</f>
        <v>20</v>
      </c>
      <c r="AB110" s="130"/>
      <c r="AC110" s="130"/>
      <c r="AD110" s="130"/>
      <c r="AE110" s="130"/>
      <c r="AF110" s="130"/>
      <c r="AG110" s="130"/>
      <c r="AH110" s="130"/>
      <c r="AI110" s="130"/>
      <c r="AJ110" s="130"/>
      <c r="AK110" s="130"/>
      <c r="AL110" s="130"/>
      <c r="AM110" s="130"/>
    </row>
    <row r="111" spans="1:39" ht="20.25" customHeight="1">
      <c r="A111" s="132">
        <v>110</v>
      </c>
      <c r="B111" s="19" t="s">
        <v>4585</v>
      </c>
      <c r="C111" s="250">
        <v>61112090000</v>
      </c>
      <c r="D111" s="261" t="s">
        <v>6800</v>
      </c>
      <c r="E111" s="143" t="str">
        <f t="shared" si="3"/>
        <v>Բոդի</v>
      </c>
      <c r="F111" s="273" t="s">
        <v>247</v>
      </c>
      <c r="G111" s="144">
        <f>VLOOKUP(E111,subcategory!A:B,2,0)</f>
        <v>15</v>
      </c>
      <c r="H111" s="273" t="s">
        <v>7151</v>
      </c>
      <c r="I111" s="213">
        <f>VLOOKUP(H111,gender!A:B,2,0)</f>
        <v>7</v>
      </c>
      <c r="J111" s="273">
        <v>65</v>
      </c>
      <c r="K111" s="273">
        <v>65</v>
      </c>
      <c r="L111" s="273">
        <v>1</v>
      </c>
      <c r="M111" s="273" t="s">
        <v>44</v>
      </c>
      <c r="N111" s="144">
        <f>VLOOKUP(M111,brand!A:B,2,0)</f>
        <v>608</v>
      </c>
      <c r="O111" s="144" t="str">
        <f t="shared" si="4"/>
        <v>TURKEY</v>
      </c>
      <c r="P111" s="144">
        <f>VLOOKUP(O111,country!A:B,2,0)</f>
        <v>1840</v>
      </c>
      <c r="Q111" s="273" t="s">
        <v>436</v>
      </c>
      <c r="R111" s="144" t="str">
        <f t="shared" si="5"/>
        <v>Բամբակ</v>
      </c>
      <c r="S111" s="144" t="s">
        <v>25</v>
      </c>
      <c r="T111" s="144">
        <f>VLOOKUP(R111,material!A:B,2,0)</f>
        <v>9</v>
      </c>
      <c r="U111" s="141" t="s">
        <v>3416</v>
      </c>
      <c r="V111" s="141"/>
      <c r="W111" s="273" t="s">
        <v>7648</v>
      </c>
      <c r="X111" s="141" t="e">
        <f>VLOOKUP(W111,SIZE!A:B,2,0)</f>
        <v>#N/A</v>
      </c>
      <c r="Y111" s="141">
        <v>20.99</v>
      </c>
      <c r="Z111" s="141" t="s">
        <v>1052</v>
      </c>
      <c r="AA111" s="141">
        <f>VLOOKUP(Z111,COLOR!A:B,2,0)</f>
        <v>3</v>
      </c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</row>
    <row r="112" spans="1:39" ht="20.25" customHeight="1">
      <c r="A112" s="132">
        <v>111</v>
      </c>
      <c r="B112" s="19" t="s">
        <v>4586</v>
      </c>
      <c r="C112" s="250">
        <v>62034235000</v>
      </c>
      <c r="D112" s="261" t="s">
        <v>484</v>
      </c>
      <c r="E112" s="143" t="str">
        <f t="shared" si="3"/>
        <v>Տաբատներ</v>
      </c>
      <c r="F112" s="273" t="s">
        <v>7795</v>
      </c>
      <c r="G112" s="144">
        <f>VLOOKUP(E112,subcategory!A:B,2,0)</f>
        <v>93</v>
      </c>
      <c r="H112" s="273" t="s">
        <v>7150</v>
      </c>
      <c r="I112" s="213" t="e">
        <f>VLOOKUP(H112,gender!A:B,2,0)</f>
        <v>#N/A</v>
      </c>
      <c r="J112" s="273">
        <v>180</v>
      </c>
      <c r="K112" s="273">
        <v>180</v>
      </c>
      <c r="L112" s="273">
        <v>1</v>
      </c>
      <c r="M112" s="273" t="s">
        <v>44</v>
      </c>
      <c r="N112" s="144">
        <f>VLOOKUP(M112,brand!A:B,2,0)</f>
        <v>608</v>
      </c>
      <c r="O112" s="144" t="str">
        <f t="shared" si="4"/>
        <v>INDIA</v>
      </c>
      <c r="P112" s="144">
        <f>VLOOKUP(O112,country!A:B,2,0)</f>
        <v>7505</v>
      </c>
      <c r="Q112" s="273" t="s">
        <v>428</v>
      </c>
      <c r="R112" s="144" t="str">
        <f t="shared" si="5"/>
        <v>Բամբակ</v>
      </c>
      <c r="S112" s="144" t="s">
        <v>25</v>
      </c>
      <c r="T112" s="144">
        <f>VLOOKUP(R112,material!A:B,2,0)</f>
        <v>9</v>
      </c>
      <c r="U112" s="141" t="s">
        <v>3416</v>
      </c>
      <c r="V112" s="141"/>
      <c r="W112" s="273" t="s">
        <v>7658</v>
      </c>
      <c r="X112" s="141" t="e">
        <f>VLOOKUP(W112,SIZE!A:B,2,0)</f>
        <v>#N/A</v>
      </c>
      <c r="Y112" s="141">
        <v>25.99</v>
      </c>
      <c r="Z112" s="141" t="s">
        <v>1057</v>
      </c>
      <c r="AA112" s="141">
        <f>VLOOKUP(Z112,COLOR!A:B,2,0)</f>
        <v>5</v>
      </c>
      <c r="AB112" s="130"/>
      <c r="AC112" s="130"/>
      <c r="AD112" s="130"/>
      <c r="AE112" s="130"/>
      <c r="AF112" s="130"/>
      <c r="AG112" s="130"/>
      <c r="AH112" s="130"/>
      <c r="AI112" s="130"/>
      <c r="AJ112" s="130"/>
      <c r="AK112" s="130"/>
      <c r="AL112" s="130"/>
      <c r="AM112" s="130"/>
    </row>
    <row r="113" spans="1:39" ht="20.25" customHeight="1">
      <c r="A113" s="132">
        <v>112</v>
      </c>
      <c r="B113" s="19" t="s">
        <v>4587</v>
      </c>
      <c r="C113" s="254">
        <v>61113090000</v>
      </c>
      <c r="D113" s="261" t="s">
        <v>6823</v>
      </c>
      <c r="E113" s="143" t="str">
        <f t="shared" si="3"/>
        <v>Շորտ</v>
      </c>
      <c r="F113" s="273" t="s">
        <v>69</v>
      </c>
      <c r="G113" s="144">
        <f>VLOOKUP(E113,subcategory!A:B,2,0)</f>
        <v>24</v>
      </c>
      <c r="H113" s="277" t="s">
        <v>7150</v>
      </c>
      <c r="I113" s="213" t="e">
        <f>VLOOKUP(H113,gender!A:B,2,0)</f>
        <v>#N/A</v>
      </c>
      <c r="J113" s="273">
        <v>70</v>
      </c>
      <c r="K113" s="273">
        <v>70</v>
      </c>
      <c r="L113" s="273">
        <v>1</v>
      </c>
      <c r="M113" s="273" t="s">
        <v>44</v>
      </c>
      <c r="N113" s="144">
        <f>VLOOKUP(M113,brand!A:B,2,0)</f>
        <v>608</v>
      </c>
      <c r="O113" s="144" t="str">
        <f t="shared" si="4"/>
        <v>CHINA</v>
      </c>
      <c r="P113" s="144">
        <f>VLOOKUP(O113,country!A:B,2,0)</f>
        <v>7497</v>
      </c>
      <c r="Q113" s="273" t="s">
        <v>3915</v>
      </c>
      <c r="R113" s="144" t="str">
        <f t="shared" si="5"/>
        <v>Պոլիեսթեր</v>
      </c>
      <c r="S113" s="144" t="s">
        <v>36</v>
      </c>
      <c r="T113" s="144">
        <f>VLOOKUP(R113,material!A:B,2,0)</f>
        <v>37</v>
      </c>
      <c r="U113" s="141" t="s">
        <v>3416</v>
      </c>
      <c r="V113" s="141"/>
      <c r="W113" s="277" t="s">
        <v>2051</v>
      </c>
      <c r="X113" s="141" t="e">
        <f>VLOOKUP(W113,SIZE!A:B,2,0)</f>
        <v>#N/A</v>
      </c>
      <c r="Y113" s="141">
        <v>20.99</v>
      </c>
      <c r="Z113" s="141" t="s">
        <v>1057</v>
      </c>
      <c r="AA113" s="141">
        <f>VLOOKUP(Z113,COLOR!A:B,2,0)</f>
        <v>5</v>
      </c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</row>
    <row r="114" spans="1:39" ht="20.25" customHeight="1">
      <c r="A114" s="132">
        <v>113</v>
      </c>
      <c r="B114" s="19" t="s">
        <v>4588</v>
      </c>
      <c r="C114" s="250">
        <v>61112090000</v>
      </c>
      <c r="D114" s="261" t="s">
        <v>6824</v>
      </c>
      <c r="E114" s="143" t="str">
        <f t="shared" si="3"/>
        <v>Շորտ</v>
      </c>
      <c r="F114" s="273" t="s">
        <v>69</v>
      </c>
      <c r="G114" s="144">
        <f>VLOOKUP(E114,subcategory!A:B,2,0)</f>
        <v>24</v>
      </c>
      <c r="H114" s="273" t="s">
        <v>7152</v>
      </c>
      <c r="I114" s="213" t="e">
        <f>VLOOKUP(H114,gender!A:B,2,0)</f>
        <v>#N/A</v>
      </c>
      <c r="J114" s="273">
        <v>45</v>
      </c>
      <c r="K114" s="273">
        <v>45</v>
      </c>
      <c r="L114" s="273">
        <v>1</v>
      </c>
      <c r="M114" s="273" t="s">
        <v>44</v>
      </c>
      <c r="N114" s="144">
        <f>VLOOKUP(M114,brand!A:B,2,0)</f>
        <v>608</v>
      </c>
      <c r="O114" s="144" t="str">
        <f t="shared" si="4"/>
        <v>CHINA</v>
      </c>
      <c r="P114" s="144">
        <f>VLOOKUP(O114,country!A:B,2,0)</f>
        <v>7497</v>
      </c>
      <c r="Q114" s="273" t="s">
        <v>3915</v>
      </c>
      <c r="R114" s="144" t="str">
        <f t="shared" si="5"/>
        <v>Բամբակ</v>
      </c>
      <c r="S114" s="144" t="s">
        <v>25</v>
      </c>
      <c r="T114" s="144">
        <f>VLOOKUP(R114,material!A:B,2,0)</f>
        <v>9</v>
      </c>
      <c r="U114" s="141" t="s">
        <v>3416</v>
      </c>
      <c r="V114" s="141"/>
      <c r="W114" s="273" t="s">
        <v>7649</v>
      </c>
      <c r="X114" s="141" t="e">
        <f>VLOOKUP(W114,SIZE!A:B,2,0)</f>
        <v>#N/A</v>
      </c>
      <c r="Y114" s="141">
        <v>24.99</v>
      </c>
      <c r="Z114" s="141" t="s">
        <v>1071</v>
      </c>
      <c r="AA114" s="141">
        <f>VLOOKUP(Z114,COLOR!A:B,2,0)</f>
        <v>12</v>
      </c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  <c r="AL114" s="130"/>
      <c r="AM114" s="130"/>
    </row>
    <row r="115" spans="1:39" ht="20.25" customHeight="1">
      <c r="A115" s="132">
        <v>114</v>
      </c>
      <c r="B115" s="19" t="s">
        <v>4589</v>
      </c>
      <c r="C115" s="253">
        <v>61033200000</v>
      </c>
      <c r="D115" s="263" t="s">
        <v>747</v>
      </c>
      <c r="E115" s="143" t="str">
        <f t="shared" si="3"/>
        <v>Ժակետ</v>
      </c>
      <c r="F115" s="273" t="s">
        <v>4293</v>
      </c>
      <c r="G115" s="144">
        <f>VLOOKUP(E115,subcategory!A:B,2,0)</f>
        <v>466</v>
      </c>
      <c r="H115" s="273" t="s">
        <v>7150</v>
      </c>
      <c r="I115" s="213" t="e">
        <f>VLOOKUP(H115,gender!A:B,2,0)</f>
        <v>#N/A</v>
      </c>
      <c r="J115" s="273">
        <v>190</v>
      </c>
      <c r="K115" s="273">
        <v>190</v>
      </c>
      <c r="L115" s="273">
        <v>1</v>
      </c>
      <c r="M115" s="273" t="s">
        <v>44</v>
      </c>
      <c r="N115" s="144">
        <f>VLOOKUP(M115,brand!A:B,2,0)</f>
        <v>608</v>
      </c>
      <c r="O115" s="144" t="str">
        <f t="shared" si="4"/>
        <v>BANGLADESH</v>
      </c>
      <c r="P115" s="144">
        <f>VLOOKUP(O115,country!A:B,2,0)</f>
        <v>7485</v>
      </c>
      <c r="Q115" s="273" t="s">
        <v>440</v>
      </c>
      <c r="R115" s="144" t="str">
        <f t="shared" si="5"/>
        <v>Բամբակ</v>
      </c>
      <c r="S115" s="144" t="s">
        <v>25</v>
      </c>
      <c r="T115" s="144">
        <f>VLOOKUP(R115,material!A:B,2,0)</f>
        <v>9</v>
      </c>
      <c r="U115" s="141" t="s">
        <v>3416</v>
      </c>
      <c r="V115" s="141"/>
      <c r="W115" s="273" t="s">
        <v>7656</v>
      </c>
      <c r="X115" s="141" t="e">
        <f>VLOOKUP(W115,SIZE!A:B,2,0)</f>
        <v>#N/A</v>
      </c>
      <c r="Y115" s="141">
        <v>0</v>
      </c>
      <c r="Z115" s="141" t="s">
        <v>1057</v>
      </c>
      <c r="AA115" s="141">
        <f>VLOOKUP(Z115,COLOR!A:B,2,0)</f>
        <v>5</v>
      </c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</row>
    <row r="116" spans="1:39" ht="20.25" customHeight="1">
      <c r="A116" s="132">
        <v>115</v>
      </c>
      <c r="B116" s="19" t="s">
        <v>4590</v>
      </c>
      <c r="C116" s="250">
        <v>61112090000</v>
      </c>
      <c r="D116" s="261" t="s">
        <v>6824</v>
      </c>
      <c r="E116" s="143" t="str">
        <f t="shared" si="3"/>
        <v>Շորտ</v>
      </c>
      <c r="F116" s="273" t="s">
        <v>69</v>
      </c>
      <c r="G116" s="144">
        <f>VLOOKUP(E116,subcategory!A:B,2,0)</f>
        <v>24</v>
      </c>
      <c r="H116" s="273" t="s">
        <v>7152</v>
      </c>
      <c r="I116" s="213" t="e">
        <f>VLOOKUP(H116,gender!A:B,2,0)</f>
        <v>#N/A</v>
      </c>
      <c r="J116" s="273">
        <v>25</v>
      </c>
      <c r="K116" s="273">
        <v>25</v>
      </c>
      <c r="L116" s="273">
        <v>1</v>
      </c>
      <c r="M116" s="273" t="s">
        <v>44</v>
      </c>
      <c r="N116" s="144">
        <f>VLOOKUP(M116,brand!A:B,2,0)</f>
        <v>608</v>
      </c>
      <c r="O116" s="144" t="str">
        <f t="shared" si="4"/>
        <v>CHINA</v>
      </c>
      <c r="P116" s="144">
        <f>VLOOKUP(O116,country!A:B,2,0)</f>
        <v>7497</v>
      </c>
      <c r="Q116" s="273" t="s">
        <v>3915</v>
      </c>
      <c r="R116" s="144" t="str">
        <f t="shared" si="5"/>
        <v>Բամբակ</v>
      </c>
      <c r="S116" s="144" t="s">
        <v>25</v>
      </c>
      <c r="T116" s="144">
        <f>VLOOKUP(R116,material!A:B,2,0)</f>
        <v>9</v>
      </c>
      <c r="U116" s="141" t="s">
        <v>3416</v>
      </c>
      <c r="V116" s="141"/>
      <c r="W116" s="273" t="s">
        <v>7653</v>
      </c>
      <c r="X116" s="141" t="e">
        <f>VLOOKUP(W116,SIZE!A:B,2,0)</f>
        <v>#N/A</v>
      </c>
      <c r="Y116" s="141">
        <v>0</v>
      </c>
      <c r="Z116" s="141" t="s">
        <v>1059</v>
      </c>
      <c r="AA116" s="141">
        <f>VLOOKUP(Z116,COLOR!A:B,2,0)</f>
        <v>1</v>
      </c>
      <c r="AB116" s="130"/>
      <c r="AC116" s="130"/>
      <c r="AD116" s="130"/>
      <c r="AE116" s="130"/>
      <c r="AF116" s="130"/>
      <c r="AG116" s="130"/>
      <c r="AH116" s="130"/>
      <c r="AI116" s="130"/>
      <c r="AJ116" s="130"/>
      <c r="AK116" s="130"/>
      <c r="AL116" s="130"/>
      <c r="AM116" s="130"/>
    </row>
    <row r="117" spans="1:39" ht="20.25" customHeight="1">
      <c r="A117" s="132">
        <v>116</v>
      </c>
      <c r="B117" s="19" t="s">
        <v>4591</v>
      </c>
      <c r="C117" s="250">
        <v>61091000000</v>
      </c>
      <c r="D117" s="261" t="s">
        <v>2290</v>
      </c>
      <c r="E117" s="143" t="str">
        <f t="shared" si="3"/>
        <v>Շապիկ</v>
      </c>
      <c r="F117" s="273" t="s">
        <v>46</v>
      </c>
      <c r="G117" s="144">
        <f>VLOOKUP(E117,subcategory!A:B,2,0)</f>
        <v>73</v>
      </c>
      <c r="H117" s="273" t="s">
        <v>7150</v>
      </c>
      <c r="I117" s="213" t="e">
        <f>VLOOKUP(H117,gender!A:B,2,0)</f>
        <v>#N/A</v>
      </c>
      <c r="J117" s="273">
        <v>60</v>
      </c>
      <c r="K117" s="273">
        <v>60</v>
      </c>
      <c r="L117" s="273">
        <v>1</v>
      </c>
      <c r="M117" s="273" t="s">
        <v>44</v>
      </c>
      <c r="N117" s="144">
        <f>VLOOKUP(M117,brand!A:B,2,0)</f>
        <v>608</v>
      </c>
      <c r="O117" s="144" t="str">
        <f t="shared" si="4"/>
        <v>BANGLADESH</v>
      </c>
      <c r="P117" s="144">
        <f>VLOOKUP(O117,country!A:B,2,0)</f>
        <v>7485</v>
      </c>
      <c r="Q117" s="273" t="s">
        <v>440</v>
      </c>
      <c r="R117" s="144" t="str">
        <f t="shared" si="5"/>
        <v>Բամբակ</v>
      </c>
      <c r="S117" s="144" t="s">
        <v>25</v>
      </c>
      <c r="T117" s="144">
        <f>VLOOKUP(R117,material!A:B,2,0)</f>
        <v>9</v>
      </c>
      <c r="U117" s="141" t="s">
        <v>3416</v>
      </c>
      <c r="V117" s="141"/>
      <c r="W117" s="273" t="s">
        <v>7650</v>
      </c>
      <c r="X117" s="141" t="e">
        <f>VLOOKUP(W117,SIZE!A:B,2,0)</f>
        <v>#N/A</v>
      </c>
      <c r="Y117" s="141">
        <v>24.99</v>
      </c>
      <c r="Z117" s="141" t="s">
        <v>1071</v>
      </c>
      <c r="AA117" s="141">
        <f>VLOOKUP(Z117,COLOR!A:B,2,0)</f>
        <v>12</v>
      </c>
      <c r="AB117" s="130"/>
      <c r="AC117" s="130"/>
      <c r="AD117" s="130"/>
      <c r="AE117" s="130"/>
      <c r="AF117" s="130"/>
      <c r="AG117" s="130"/>
      <c r="AH117" s="130"/>
      <c r="AI117" s="130"/>
      <c r="AJ117" s="130"/>
      <c r="AK117" s="130"/>
      <c r="AL117" s="130"/>
      <c r="AM117" s="130"/>
    </row>
    <row r="118" spans="1:39" ht="20.25" customHeight="1">
      <c r="A118" s="132">
        <v>117</v>
      </c>
      <c r="B118" s="19" t="s">
        <v>4592</v>
      </c>
      <c r="C118" s="250">
        <v>62034235000</v>
      </c>
      <c r="D118" s="261" t="s">
        <v>484</v>
      </c>
      <c r="E118" s="143" t="str">
        <f t="shared" si="3"/>
        <v>Տաբատներ</v>
      </c>
      <c r="F118" s="273" t="s">
        <v>7795</v>
      </c>
      <c r="G118" s="144">
        <f>VLOOKUP(E118,subcategory!A:B,2,0)</f>
        <v>93</v>
      </c>
      <c r="H118" s="273" t="s">
        <v>7150</v>
      </c>
      <c r="I118" s="213" t="e">
        <f>VLOOKUP(H118,gender!A:B,2,0)</f>
        <v>#N/A</v>
      </c>
      <c r="J118" s="273">
        <v>90</v>
      </c>
      <c r="K118" s="273">
        <v>90</v>
      </c>
      <c r="L118" s="273">
        <v>1</v>
      </c>
      <c r="M118" s="273" t="s">
        <v>44</v>
      </c>
      <c r="N118" s="144">
        <f>VLOOKUP(M118,brand!A:B,2,0)</f>
        <v>608</v>
      </c>
      <c r="O118" s="144" t="str">
        <f t="shared" si="4"/>
        <v>INDIA</v>
      </c>
      <c r="P118" s="144">
        <f>VLOOKUP(O118,country!A:B,2,0)</f>
        <v>7505</v>
      </c>
      <c r="Q118" s="273" t="s">
        <v>428</v>
      </c>
      <c r="R118" s="144" t="str">
        <f t="shared" si="5"/>
        <v>Բամբակ</v>
      </c>
      <c r="S118" s="144" t="s">
        <v>25</v>
      </c>
      <c r="T118" s="144">
        <f>VLOOKUP(R118,material!A:B,2,0)</f>
        <v>9</v>
      </c>
      <c r="U118" s="141" t="s">
        <v>3416</v>
      </c>
      <c r="V118" s="141"/>
      <c r="W118" s="273" t="s">
        <v>7650</v>
      </c>
      <c r="X118" s="141" t="e">
        <f>VLOOKUP(W118,SIZE!A:B,2,0)</f>
        <v>#N/A</v>
      </c>
      <c r="Y118" s="141">
        <v>10.99</v>
      </c>
      <c r="Z118" s="141" t="s">
        <v>1052</v>
      </c>
      <c r="AA118" s="141">
        <f>VLOOKUP(Z118,COLOR!A:B,2,0)</f>
        <v>3</v>
      </c>
      <c r="AB118" s="130"/>
      <c r="AC118" s="130"/>
      <c r="AD118" s="130"/>
      <c r="AE118" s="130"/>
      <c r="AF118" s="130"/>
      <c r="AG118" s="130"/>
      <c r="AH118" s="130"/>
      <c r="AI118" s="130"/>
      <c r="AJ118" s="130"/>
      <c r="AK118" s="130"/>
      <c r="AL118" s="130"/>
      <c r="AM118" s="130"/>
    </row>
    <row r="119" spans="1:39" ht="20.25" customHeight="1">
      <c r="A119" s="132">
        <v>118</v>
      </c>
      <c r="B119" s="19" t="s">
        <v>4593</v>
      </c>
      <c r="C119" s="250">
        <v>61091000000</v>
      </c>
      <c r="D119" s="261" t="s">
        <v>605</v>
      </c>
      <c r="E119" s="143" t="str">
        <f t="shared" si="3"/>
        <v>Շապիկ</v>
      </c>
      <c r="F119" s="273" t="s">
        <v>46</v>
      </c>
      <c r="G119" s="144">
        <f>VLOOKUP(E119,subcategory!A:B,2,0)</f>
        <v>73</v>
      </c>
      <c r="H119" s="273" t="s">
        <v>55</v>
      </c>
      <c r="I119" s="213" t="e">
        <f>VLOOKUP(H119,gender!A:B,2,0)</f>
        <v>#N/A</v>
      </c>
      <c r="J119" s="273">
        <v>60</v>
      </c>
      <c r="K119" s="273">
        <v>60</v>
      </c>
      <c r="L119" s="273">
        <v>1</v>
      </c>
      <c r="M119" s="273" t="s">
        <v>44</v>
      </c>
      <c r="N119" s="144">
        <f>VLOOKUP(M119,brand!A:B,2,0)</f>
        <v>608</v>
      </c>
      <c r="O119" s="144" t="str">
        <f t="shared" si="4"/>
        <v>INDIA</v>
      </c>
      <c r="P119" s="144">
        <f>VLOOKUP(O119,country!A:B,2,0)</f>
        <v>7505</v>
      </c>
      <c r="Q119" s="273" t="s">
        <v>428</v>
      </c>
      <c r="R119" s="144" t="str">
        <f t="shared" si="5"/>
        <v>Բամբակ</v>
      </c>
      <c r="S119" s="144" t="s">
        <v>25</v>
      </c>
      <c r="T119" s="144">
        <f>VLOOKUP(R119,material!A:B,2,0)</f>
        <v>9</v>
      </c>
      <c r="U119" s="141" t="s">
        <v>3416</v>
      </c>
      <c r="V119" s="141"/>
      <c r="W119" s="273" t="s">
        <v>7656</v>
      </c>
      <c r="X119" s="141" t="e">
        <f>VLOOKUP(W119,SIZE!A:B,2,0)</f>
        <v>#N/A</v>
      </c>
      <c r="Y119" s="141">
        <v>18.989999999999998</v>
      </c>
      <c r="Z119" s="141" t="s">
        <v>1080</v>
      </c>
      <c r="AA119" s="141">
        <f>VLOOKUP(Z119,COLOR!A:B,2,0)</f>
        <v>13</v>
      </c>
      <c r="AB119" s="130"/>
      <c r="AC119" s="130"/>
      <c r="AD119" s="130"/>
      <c r="AE119" s="130"/>
      <c r="AF119" s="130"/>
      <c r="AG119" s="130"/>
      <c r="AH119" s="130"/>
      <c r="AI119" s="130"/>
      <c r="AJ119" s="130"/>
      <c r="AK119" s="130"/>
      <c r="AL119" s="130"/>
      <c r="AM119" s="130"/>
    </row>
    <row r="120" spans="1:39" ht="20.25" customHeight="1">
      <c r="A120" s="132">
        <v>119</v>
      </c>
      <c r="B120" s="19" t="s">
        <v>4594</v>
      </c>
      <c r="C120" s="250">
        <v>61034200090</v>
      </c>
      <c r="D120" s="261" t="s">
        <v>2157</v>
      </c>
      <c r="E120" s="143" t="str">
        <f t="shared" si="3"/>
        <v>Շորտ</v>
      </c>
      <c r="F120" s="273" t="s">
        <v>69</v>
      </c>
      <c r="G120" s="144">
        <f>VLOOKUP(E120,subcategory!A:B,2,0)</f>
        <v>24</v>
      </c>
      <c r="H120" s="273" t="s">
        <v>7150</v>
      </c>
      <c r="I120" s="213" t="e">
        <f>VLOOKUP(H120,gender!A:B,2,0)</f>
        <v>#N/A</v>
      </c>
      <c r="J120" s="273">
        <v>100</v>
      </c>
      <c r="K120" s="273">
        <v>100</v>
      </c>
      <c r="L120" s="273">
        <v>1</v>
      </c>
      <c r="M120" s="273" t="s">
        <v>44</v>
      </c>
      <c r="N120" s="144">
        <f>VLOOKUP(M120,brand!A:B,2,0)</f>
        <v>608</v>
      </c>
      <c r="O120" s="144" t="str">
        <f t="shared" si="4"/>
        <v>PAKESTAN</v>
      </c>
      <c r="P120" s="144" t="e">
        <f>VLOOKUP(O120,country!A:B,2,0)</f>
        <v>#N/A</v>
      </c>
      <c r="Q120" s="273" t="s">
        <v>7195</v>
      </c>
      <c r="R120" s="144" t="str">
        <f t="shared" si="5"/>
        <v>Բամբակ</v>
      </c>
      <c r="S120" s="144" t="s">
        <v>25</v>
      </c>
      <c r="T120" s="144">
        <f>VLOOKUP(R120,material!A:B,2,0)</f>
        <v>9</v>
      </c>
      <c r="U120" s="141" t="s">
        <v>3416</v>
      </c>
      <c r="V120" s="141"/>
      <c r="W120" s="273" t="s">
        <v>7651</v>
      </c>
      <c r="X120" s="141" t="e">
        <f>VLOOKUP(W120,SIZE!A:B,2,0)</f>
        <v>#N/A</v>
      </c>
      <c r="Y120" s="141">
        <v>17.989999999999998</v>
      </c>
      <c r="Z120" s="141" t="s">
        <v>2092</v>
      </c>
      <c r="AA120" s="141">
        <f>VLOOKUP(Z120,COLOR!A:B,2,0)</f>
        <v>8</v>
      </c>
      <c r="AB120" s="130"/>
      <c r="AC120" s="130"/>
      <c r="AD120" s="130"/>
      <c r="AE120" s="130"/>
      <c r="AF120" s="130"/>
      <c r="AG120" s="130"/>
      <c r="AH120" s="130"/>
      <c r="AI120" s="130"/>
      <c r="AJ120" s="130"/>
      <c r="AK120" s="130"/>
      <c r="AL120" s="130"/>
      <c r="AM120" s="130"/>
    </row>
    <row r="121" spans="1:39" ht="20.25" customHeight="1">
      <c r="A121" s="132">
        <v>120</v>
      </c>
      <c r="B121" s="19" t="s">
        <v>4595</v>
      </c>
      <c r="C121" s="250">
        <v>61091000000</v>
      </c>
      <c r="D121" s="261" t="s">
        <v>2290</v>
      </c>
      <c r="E121" s="143" t="str">
        <f t="shared" si="3"/>
        <v>Շապիկ</v>
      </c>
      <c r="F121" s="273" t="s">
        <v>46</v>
      </c>
      <c r="G121" s="144">
        <f>VLOOKUP(E121,subcategory!A:B,2,0)</f>
        <v>73</v>
      </c>
      <c r="H121" s="273" t="s">
        <v>7150</v>
      </c>
      <c r="I121" s="213" t="e">
        <f>VLOOKUP(H121,gender!A:B,2,0)</f>
        <v>#N/A</v>
      </c>
      <c r="J121" s="273">
        <v>60</v>
      </c>
      <c r="K121" s="273">
        <v>60</v>
      </c>
      <c r="L121" s="273">
        <v>1</v>
      </c>
      <c r="M121" s="273" t="s">
        <v>44</v>
      </c>
      <c r="N121" s="144">
        <f>VLOOKUP(M121,brand!A:B,2,0)</f>
        <v>608</v>
      </c>
      <c r="O121" s="144" t="str">
        <f t="shared" si="4"/>
        <v>INDIA</v>
      </c>
      <c r="P121" s="144">
        <f>VLOOKUP(O121,country!A:B,2,0)</f>
        <v>7505</v>
      </c>
      <c r="Q121" s="273" t="s">
        <v>428</v>
      </c>
      <c r="R121" s="144" t="str">
        <f t="shared" si="5"/>
        <v>Բամբակ</v>
      </c>
      <c r="S121" s="144" t="s">
        <v>25</v>
      </c>
      <c r="T121" s="144">
        <f>VLOOKUP(R121,material!A:B,2,0)</f>
        <v>9</v>
      </c>
      <c r="U121" s="141" t="s">
        <v>3416</v>
      </c>
      <c r="V121" s="141"/>
      <c r="W121" s="273" t="s">
        <v>7651</v>
      </c>
      <c r="X121" s="141" t="e">
        <f>VLOOKUP(W121,SIZE!A:B,2,0)</f>
        <v>#N/A</v>
      </c>
      <c r="Y121" s="141">
        <v>22.99</v>
      </c>
      <c r="Z121" s="141" t="s">
        <v>1052</v>
      </c>
      <c r="AA121" s="141">
        <f>VLOOKUP(Z121,COLOR!A:B,2,0)</f>
        <v>3</v>
      </c>
      <c r="AB121" s="130"/>
      <c r="AC121" s="130"/>
      <c r="AD121" s="130"/>
      <c r="AE121" s="130"/>
      <c r="AF121" s="130"/>
      <c r="AG121" s="130"/>
      <c r="AH121" s="130"/>
      <c r="AI121" s="130"/>
      <c r="AJ121" s="130"/>
      <c r="AK121" s="130"/>
      <c r="AL121" s="130"/>
      <c r="AM121" s="130"/>
    </row>
    <row r="122" spans="1:39" ht="20.25" customHeight="1">
      <c r="A122" s="132">
        <v>121</v>
      </c>
      <c r="B122" s="19" t="s">
        <v>4596</v>
      </c>
      <c r="C122" s="250">
        <v>61091000000</v>
      </c>
      <c r="D122" s="261" t="s">
        <v>2289</v>
      </c>
      <c r="E122" s="143" t="str">
        <f t="shared" si="3"/>
        <v>Շապիկ Երկարաթև</v>
      </c>
      <c r="F122" s="273" t="s">
        <v>332</v>
      </c>
      <c r="G122" s="144" t="e">
        <f>VLOOKUP(E122,subcategory!A:B,2,0)</f>
        <v>#N/A</v>
      </c>
      <c r="H122" s="273" t="s">
        <v>7150</v>
      </c>
      <c r="I122" s="213" t="e">
        <f>VLOOKUP(H122,gender!A:B,2,0)</f>
        <v>#N/A</v>
      </c>
      <c r="J122" s="273">
        <v>95</v>
      </c>
      <c r="K122" s="273">
        <v>95</v>
      </c>
      <c r="L122" s="273">
        <v>1</v>
      </c>
      <c r="M122" s="273" t="s">
        <v>44</v>
      </c>
      <c r="N122" s="144">
        <f>VLOOKUP(M122,brand!A:B,2,0)</f>
        <v>608</v>
      </c>
      <c r="O122" s="144" t="str">
        <f t="shared" si="4"/>
        <v>INDIA</v>
      </c>
      <c r="P122" s="144">
        <f>VLOOKUP(O122,country!A:B,2,0)</f>
        <v>7505</v>
      </c>
      <c r="Q122" s="273" t="s">
        <v>428</v>
      </c>
      <c r="R122" s="144" t="str">
        <f t="shared" si="5"/>
        <v>Բամբակ</v>
      </c>
      <c r="S122" s="144" t="s">
        <v>25</v>
      </c>
      <c r="T122" s="144">
        <f>VLOOKUP(R122,material!A:B,2,0)</f>
        <v>9</v>
      </c>
      <c r="U122" s="141" t="s">
        <v>3416</v>
      </c>
      <c r="V122" s="141"/>
      <c r="W122" s="273" t="s">
        <v>7650</v>
      </c>
      <c r="X122" s="141" t="e">
        <f>VLOOKUP(W122,SIZE!A:B,2,0)</f>
        <v>#N/A</v>
      </c>
      <c r="Y122" s="141">
        <v>15.99</v>
      </c>
      <c r="Z122" s="141" t="s">
        <v>1059</v>
      </c>
      <c r="AA122" s="141">
        <f>VLOOKUP(Z122,COLOR!A:B,2,0)</f>
        <v>1</v>
      </c>
      <c r="AB122" s="130"/>
      <c r="AC122" s="130"/>
      <c r="AD122" s="130"/>
      <c r="AE122" s="130"/>
      <c r="AF122" s="130"/>
      <c r="AG122" s="130"/>
      <c r="AH122" s="130"/>
      <c r="AI122" s="130"/>
      <c r="AJ122" s="130"/>
      <c r="AK122" s="130"/>
      <c r="AL122" s="130"/>
      <c r="AM122" s="130"/>
    </row>
    <row r="123" spans="1:39" ht="20.25" customHeight="1">
      <c r="A123" s="132">
        <v>122</v>
      </c>
      <c r="B123" s="19" t="s">
        <v>4597</v>
      </c>
      <c r="C123" s="250">
        <v>61091000000</v>
      </c>
      <c r="D123" s="261" t="s">
        <v>2290</v>
      </c>
      <c r="E123" s="143" t="str">
        <f t="shared" si="3"/>
        <v>Շապիկ</v>
      </c>
      <c r="F123" s="273" t="s">
        <v>46</v>
      </c>
      <c r="G123" s="144">
        <f>VLOOKUP(E123,subcategory!A:B,2,0)</f>
        <v>73</v>
      </c>
      <c r="H123" s="273" t="s">
        <v>7150</v>
      </c>
      <c r="I123" s="213" t="e">
        <f>VLOOKUP(H123,gender!A:B,2,0)</f>
        <v>#N/A</v>
      </c>
      <c r="J123" s="273">
        <v>120</v>
      </c>
      <c r="K123" s="273">
        <v>120</v>
      </c>
      <c r="L123" s="273">
        <v>1</v>
      </c>
      <c r="M123" s="273" t="s">
        <v>44</v>
      </c>
      <c r="N123" s="144">
        <f>VLOOKUP(M123,brand!A:B,2,0)</f>
        <v>608</v>
      </c>
      <c r="O123" s="144" t="str">
        <f t="shared" si="4"/>
        <v>INDIA</v>
      </c>
      <c r="P123" s="144">
        <f>VLOOKUP(O123,country!A:B,2,0)</f>
        <v>7505</v>
      </c>
      <c r="Q123" s="273" t="s">
        <v>428</v>
      </c>
      <c r="R123" s="144" t="str">
        <f t="shared" si="5"/>
        <v>Բամբակ</v>
      </c>
      <c r="S123" s="144" t="s">
        <v>25</v>
      </c>
      <c r="T123" s="144">
        <f>VLOOKUP(R123,material!A:B,2,0)</f>
        <v>9</v>
      </c>
      <c r="U123" s="141" t="s">
        <v>3416</v>
      </c>
      <c r="V123" s="141"/>
      <c r="W123" s="273" t="s">
        <v>7654</v>
      </c>
      <c r="X123" s="141" t="e">
        <f>VLOOKUP(W123,SIZE!A:B,2,0)</f>
        <v>#N/A</v>
      </c>
      <c r="Y123" s="141">
        <v>16.989999999999998</v>
      </c>
      <c r="Z123" s="141" t="s">
        <v>1059</v>
      </c>
      <c r="AA123" s="141">
        <f>VLOOKUP(Z123,COLOR!A:B,2,0)</f>
        <v>1</v>
      </c>
      <c r="AB123" s="130"/>
      <c r="AC123" s="130"/>
      <c r="AD123" s="130"/>
      <c r="AE123" s="130"/>
      <c r="AF123" s="130"/>
      <c r="AG123" s="130"/>
      <c r="AH123" s="130"/>
      <c r="AI123" s="130"/>
      <c r="AJ123" s="130"/>
      <c r="AK123" s="130"/>
      <c r="AL123" s="130"/>
      <c r="AM123" s="130"/>
    </row>
    <row r="124" spans="1:39" ht="20.25" customHeight="1">
      <c r="A124" s="132">
        <v>123</v>
      </c>
      <c r="B124" s="19" t="s">
        <v>4598</v>
      </c>
      <c r="C124" s="250">
        <v>61091000000</v>
      </c>
      <c r="D124" s="261" t="s">
        <v>2290</v>
      </c>
      <c r="E124" s="143" t="str">
        <f t="shared" si="3"/>
        <v>Շապիկ</v>
      </c>
      <c r="F124" s="273" t="s">
        <v>46</v>
      </c>
      <c r="G124" s="144">
        <f>VLOOKUP(E124,subcategory!A:B,2,0)</f>
        <v>73</v>
      </c>
      <c r="H124" s="273" t="s">
        <v>7150</v>
      </c>
      <c r="I124" s="213" t="e">
        <f>VLOOKUP(H124,gender!A:B,2,0)</f>
        <v>#N/A</v>
      </c>
      <c r="J124" s="273">
        <v>100</v>
      </c>
      <c r="K124" s="273">
        <v>100</v>
      </c>
      <c r="L124" s="273">
        <v>1</v>
      </c>
      <c r="M124" s="273" t="s">
        <v>44</v>
      </c>
      <c r="N124" s="144">
        <f>VLOOKUP(M124,brand!A:B,2,0)</f>
        <v>608</v>
      </c>
      <c r="O124" s="144" t="str">
        <f t="shared" si="4"/>
        <v>BANGLADESH</v>
      </c>
      <c r="P124" s="144">
        <f>VLOOKUP(O124,country!A:B,2,0)</f>
        <v>7485</v>
      </c>
      <c r="Q124" s="273" t="s">
        <v>440</v>
      </c>
      <c r="R124" s="144" t="str">
        <f t="shared" si="5"/>
        <v>Բամբակ</v>
      </c>
      <c r="S124" s="144" t="s">
        <v>25</v>
      </c>
      <c r="T124" s="144">
        <f>VLOOKUP(R124,material!A:B,2,0)</f>
        <v>9</v>
      </c>
      <c r="U124" s="141" t="s">
        <v>3416</v>
      </c>
      <c r="V124" s="141"/>
      <c r="W124" s="273" t="s">
        <v>7654</v>
      </c>
      <c r="X124" s="141" t="e">
        <f>VLOOKUP(W124,SIZE!A:B,2,0)</f>
        <v>#N/A</v>
      </c>
      <c r="Y124" s="141">
        <v>16.989999999999998</v>
      </c>
      <c r="Z124" s="141" t="s">
        <v>1071</v>
      </c>
      <c r="AA124" s="141">
        <f>VLOOKUP(Z124,COLOR!A:B,2,0)</f>
        <v>12</v>
      </c>
      <c r="AB124" s="130"/>
      <c r="AC124" s="130"/>
      <c r="AD124" s="130"/>
      <c r="AE124" s="130"/>
      <c r="AF124" s="130"/>
      <c r="AG124" s="130"/>
      <c r="AH124" s="130"/>
      <c r="AI124" s="130"/>
      <c r="AJ124" s="130"/>
      <c r="AK124" s="130"/>
      <c r="AL124" s="130"/>
      <c r="AM124" s="130"/>
    </row>
    <row r="125" spans="1:39" ht="20.25" customHeight="1">
      <c r="A125" s="132">
        <v>124</v>
      </c>
      <c r="B125" s="19" t="s">
        <v>4599</v>
      </c>
      <c r="C125" s="250">
        <v>62046318000</v>
      </c>
      <c r="D125" s="261" t="s">
        <v>987</v>
      </c>
      <c r="E125" s="143" t="str">
        <f t="shared" si="3"/>
        <v>Տաբատներ</v>
      </c>
      <c r="F125" s="273" t="s">
        <v>7795</v>
      </c>
      <c r="G125" s="144">
        <f>VLOOKUP(E125,subcategory!A:B,2,0)</f>
        <v>93</v>
      </c>
      <c r="H125" s="273" t="s">
        <v>55</v>
      </c>
      <c r="I125" s="213" t="e">
        <f>VLOOKUP(H125,gender!A:B,2,0)</f>
        <v>#N/A</v>
      </c>
      <c r="J125" s="273">
        <v>85</v>
      </c>
      <c r="K125" s="273">
        <v>85</v>
      </c>
      <c r="L125" s="273">
        <v>1</v>
      </c>
      <c r="M125" s="273" t="s">
        <v>44</v>
      </c>
      <c r="N125" s="144">
        <f>VLOOKUP(M125,brand!A:B,2,0)</f>
        <v>608</v>
      </c>
      <c r="O125" s="144" t="str">
        <f t="shared" si="4"/>
        <v>BANGLADESH</v>
      </c>
      <c r="P125" s="144">
        <f>VLOOKUP(O125,country!A:B,2,0)</f>
        <v>7485</v>
      </c>
      <c r="Q125" s="273" t="s">
        <v>440</v>
      </c>
      <c r="R125" s="144" t="str">
        <f t="shared" si="5"/>
        <v>Պոլիեսթեր</v>
      </c>
      <c r="S125" s="144" t="s">
        <v>36</v>
      </c>
      <c r="T125" s="144">
        <f>VLOOKUP(R125,material!A:B,2,0)</f>
        <v>37</v>
      </c>
      <c r="U125" s="141" t="s">
        <v>3416</v>
      </c>
      <c r="V125" s="141"/>
      <c r="W125" s="273" t="s">
        <v>2051</v>
      </c>
      <c r="X125" s="141" t="e">
        <f>VLOOKUP(W125,SIZE!A:B,2,0)</f>
        <v>#N/A</v>
      </c>
      <c r="Y125" s="141">
        <v>12.99</v>
      </c>
      <c r="Z125" s="141" t="s">
        <v>2092</v>
      </c>
      <c r="AA125" s="141">
        <f>VLOOKUP(Z125,COLOR!A:B,2,0)</f>
        <v>8</v>
      </c>
      <c r="AB125" s="130"/>
      <c r="AC125" s="130"/>
      <c r="AD125" s="130"/>
      <c r="AE125" s="130"/>
      <c r="AF125" s="130"/>
      <c r="AG125" s="130"/>
      <c r="AH125" s="130"/>
      <c r="AI125" s="130"/>
      <c r="AJ125" s="130"/>
      <c r="AK125" s="130"/>
      <c r="AL125" s="130"/>
      <c r="AM125" s="130"/>
    </row>
    <row r="126" spans="1:39" ht="20.25" customHeight="1">
      <c r="A126" s="132">
        <v>125</v>
      </c>
      <c r="B126" s="19" t="s">
        <v>4600</v>
      </c>
      <c r="C126" s="250">
        <v>61091000000</v>
      </c>
      <c r="D126" s="261" t="s">
        <v>856</v>
      </c>
      <c r="E126" s="143" t="str">
        <f t="shared" si="3"/>
        <v>Շապիկ</v>
      </c>
      <c r="F126" s="273" t="s">
        <v>46</v>
      </c>
      <c r="G126" s="144">
        <f>VLOOKUP(E126,subcategory!A:B,2,0)</f>
        <v>73</v>
      </c>
      <c r="H126" s="273" t="s">
        <v>55</v>
      </c>
      <c r="I126" s="213" t="e">
        <f>VLOOKUP(H126,gender!A:B,2,0)</f>
        <v>#N/A</v>
      </c>
      <c r="J126" s="273">
        <v>120</v>
      </c>
      <c r="K126" s="273">
        <v>120</v>
      </c>
      <c r="L126" s="273">
        <v>1</v>
      </c>
      <c r="M126" s="273" t="s">
        <v>44</v>
      </c>
      <c r="N126" s="144">
        <f>VLOOKUP(M126,brand!A:B,2,0)</f>
        <v>608</v>
      </c>
      <c r="O126" s="144" t="str">
        <f t="shared" si="4"/>
        <v>BANGLADESH</v>
      </c>
      <c r="P126" s="144">
        <f>VLOOKUP(O126,country!A:B,2,0)</f>
        <v>7485</v>
      </c>
      <c r="Q126" s="273" t="s">
        <v>440</v>
      </c>
      <c r="R126" s="144" t="str">
        <f t="shared" si="5"/>
        <v>Բամբակ</v>
      </c>
      <c r="S126" s="144" t="s">
        <v>25</v>
      </c>
      <c r="T126" s="144">
        <f>VLOOKUP(R126,material!A:B,2,0)</f>
        <v>9</v>
      </c>
      <c r="U126" s="141" t="s">
        <v>3416</v>
      </c>
      <c r="V126" s="141"/>
      <c r="W126" s="273" t="s">
        <v>7662</v>
      </c>
      <c r="X126" s="141" t="e">
        <f>VLOOKUP(W126,SIZE!A:B,2,0)</f>
        <v>#N/A</v>
      </c>
      <c r="Y126" s="141">
        <v>0</v>
      </c>
      <c r="Z126" s="141" t="s">
        <v>1052</v>
      </c>
      <c r="AA126" s="141">
        <f>VLOOKUP(Z126,COLOR!A:B,2,0)</f>
        <v>3</v>
      </c>
      <c r="AB126" s="130"/>
      <c r="AC126" s="130"/>
      <c r="AD126" s="130"/>
      <c r="AE126" s="130"/>
      <c r="AF126" s="130"/>
      <c r="AG126" s="130"/>
      <c r="AH126" s="130"/>
      <c r="AI126" s="130"/>
      <c r="AJ126" s="130"/>
      <c r="AK126" s="130"/>
      <c r="AL126" s="130"/>
      <c r="AM126" s="130"/>
    </row>
    <row r="127" spans="1:39" ht="20.25" customHeight="1">
      <c r="A127" s="132">
        <v>126</v>
      </c>
      <c r="B127" s="19" t="s">
        <v>4601</v>
      </c>
      <c r="C127" s="250">
        <v>62034235000</v>
      </c>
      <c r="D127" s="261" t="s">
        <v>484</v>
      </c>
      <c r="E127" s="143" t="str">
        <f t="shared" si="3"/>
        <v>Տաբատներ</v>
      </c>
      <c r="F127" s="273" t="s">
        <v>7795</v>
      </c>
      <c r="G127" s="144">
        <f>VLOOKUP(E127,subcategory!A:B,2,0)</f>
        <v>93</v>
      </c>
      <c r="H127" s="273" t="s">
        <v>7150</v>
      </c>
      <c r="I127" s="213" t="e">
        <f>VLOOKUP(H127,gender!A:B,2,0)</f>
        <v>#N/A</v>
      </c>
      <c r="J127" s="273">
        <v>105</v>
      </c>
      <c r="K127" s="273">
        <v>105</v>
      </c>
      <c r="L127" s="273">
        <v>1</v>
      </c>
      <c r="M127" s="273" t="s">
        <v>44</v>
      </c>
      <c r="N127" s="144">
        <f>VLOOKUP(M127,brand!A:B,2,0)</f>
        <v>608</v>
      </c>
      <c r="O127" s="144" t="str">
        <f t="shared" si="4"/>
        <v>INDIA</v>
      </c>
      <c r="P127" s="144">
        <f>VLOOKUP(O127,country!A:B,2,0)</f>
        <v>7505</v>
      </c>
      <c r="Q127" s="273" t="s">
        <v>428</v>
      </c>
      <c r="R127" s="144" t="str">
        <f t="shared" si="5"/>
        <v>Բամբակ</v>
      </c>
      <c r="S127" s="144" t="s">
        <v>25</v>
      </c>
      <c r="T127" s="144">
        <f>VLOOKUP(R127,material!A:B,2,0)</f>
        <v>9</v>
      </c>
      <c r="U127" s="141" t="s">
        <v>3416</v>
      </c>
      <c r="V127" s="141"/>
      <c r="W127" s="273" t="s">
        <v>7650</v>
      </c>
      <c r="X127" s="141" t="e">
        <f>VLOOKUP(W127,SIZE!A:B,2,0)</f>
        <v>#N/A</v>
      </c>
      <c r="Y127" s="141">
        <v>22.99</v>
      </c>
      <c r="Z127" s="141" t="s">
        <v>1057</v>
      </c>
      <c r="AA127" s="141">
        <f>VLOOKUP(Z127,COLOR!A:B,2,0)</f>
        <v>5</v>
      </c>
      <c r="AB127" s="130"/>
      <c r="AC127" s="130"/>
      <c r="AD127" s="130"/>
      <c r="AE127" s="130"/>
      <c r="AF127" s="130"/>
      <c r="AG127" s="130"/>
      <c r="AH127" s="130"/>
      <c r="AI127" s="130"/>
      <c r="AJ127" s="130"/>
      <c r="AK127" s="130"/>
      <c r="AL127" s="130"/>
      <c r="AM127" s="130"/>
    </row>
    <row r="128" spans="1:39" ht="20.25" customHeight="1">
      <c r="A128" s="132">
        <v>127</v>
      </c>
      <c r="B128" s="19" t="s">
        <v>4602</v>
      </c>
      <c r="C128" s="250">
        <v>62046239000</v>
      </c>
      <c r="D128" s="261" t="s">
        <v>543</v>
      </c>
      <c r="E128" s="143" t="str">
        <f t="shared" si="3"/>
        <v>Տրիկո</v>
      </c>
      <c r="F128" s="273" t="s">
        <v>114</v>
      </c>
      <c r="G128" s="144" t="e">
        <f>VLOOKUP(E128,subcategory!A:B,2,0)</f>
        <v>#N/A</v>
      </c>
      <c r="H128" s="273" t="s">
        <v>55</v>
      </c>
      <c r="I128" s="213" t="e">
        <f>VLOOKUP(H128,gender!A:B,2,0)</f>
        <v>#N/A</v>
      </c>
      <c r="J128" s="273">
        <v>50</v>
      </c>
      <c r="K128" s="273">
        <v>50</v>
      </c>
      <c r="L128" s="273">
        <v>1</v>
      </c>
      <c r="M128" s="273" t="s">
        <v>44</v>
      </c>
      <c r="N128" s="144">
        <f>VLOOKUP(M128,brand!A:B,2,0)</f>
        <v>608</v>
      </c>
      <c r="O128" s="144" t="str">
        <f t="shared" si="4"/>
        <v>BANGLADESH</v>
      </c>
      <c r="P128" s="144">
        <f>VLOOKUP(O128,country!A:B,2,0)</f>
        <v>7485</v>
      </c>
      <c r="Q128" s="273" t="s">
        <v>440</v>
      </c>
      <c r="R128" s="144" t="str">
        <f t="shared" si="5"/>
        <v>Բամբակ</v>
      </c>
      <c r="S128" s="144" t="s">
        <v>25</v>
      </c>
      <c r="T128" s="144">
        <f>VLOOKUP(R128,material!A:B,2,0)</f>
        <v>9</v>
      </c>
      <c r="U128" s="141" t="s">
        <v>3416</v>
      </c>
      <c r="V128" s="141"/>
      <c r="W128" s="273" t="s">
        <v>2044</v>
      </c>
      <c r="X128" s="141" t="e">
        <f>VLOOKUP(W128,SIZE!A:B,2,0)</f>
        <v>#N/A</v>
      </c>
      <c r="Y128" s="141">
        <v>0</v>
      </c>
      <c r="Z128" s="141" t="s">
        <v>1057</v>
      </c>
      <c r="AA128" s="141">
        <f>VLOOKUP(Z128,COLOR!A:B,2,0)</f>
        <v>5</v>
      </c>
      <c r="AB128" s="130"/>
      <c r="AC128" s="130"/>
      <c r="AD128" s="130"/>
      <c r="AE128" s="130"/>
      <c r="AF128" s="130"/>
      <c r="AG128" s="130"/>
      <c r="AH128" s="130"/>
      <c r="AI128" s="130"/>
      <c r="AJ128" s="130"/>
      <c r="AK128" s="130"/>
      <c r="AL128" s="130"/>
      <c r="AM128" s="130"/>
    </row>
    <row r="129" spans="1:39" ht="20.25" customHeight="1">
      <c r="A129" s="132">
        <v>128</v>
      </c>
      <c r="B129" s="19" t="s">
        <v>4603</v>
      </c>
      <c r="C129" s="250">
        <v>61091000000</v>
      </c>
      <c r="D129" s="261" t="s">
        <v>2290</v>
      </c>
      <c r="E129" s="143" t="str">
        <f t="shared" si="3"/>
        <v>Շապիկ</v>
      </c>
      <c r="F129" s="273" t="s">
        <v>46</v>
      </c>
      <c r="G129" s="144">
        <f>VLOOKUP(E129,subcategory!A:B,2,0)</f>
        <v>73</v>
      </c>
      <c r="H129" s="273" t="s">
        <v>7150</v>
      </c>
      <c r="I129" s="213" t="e">
        <f>VLOOKUP(H129,gender!A:B,2,0)</f>
        <v>#N/A</v>
      </c>
      <c r="J129" s="273">
        <v>75</v>
      </c>
      <c r="K129" s="273">
        <v>75</v>
      </c>
      <c r="L129" s="273">
        <v>1</v>
      </c>
      <c r="M129" s="273" t="s">
        <v>44</v>
      </c>
      <c r="N129" s="144">
        <f>VLOOKUP(M129,brand!A:B,2,0)</f>
        <v>608</v>
      </c>
      <c r="O129" s="144" t="str">
        <f t="shared" si="4"/>
        <v>BANGLADESH</v>
      </c>
      <c r="P129" s="144">
        <f>VLOOKUP(O129,country!A:B,2,0)</f>
        <v>7485</v>
      </c>
      <c r="Q129" s="273" t="s">
        <v>440</v>
      </c>
      <c r="R129" s="144" t="str">
        <f t="shared" si="5"/>
        <v>Բամբակ</v>
      </c>
      <c r="S129" s="144" t="s">
        <v>25</v>
      </c>
      <c r="T129" s="144">
        <f>VLOOKUP(R129,material!A:B,2,0)</f>
        <v>9</v>
      </c>
      <c r="U129" s="141" t="s">
        <v>3416</v>
      </c>
      <c r="V129" s="141"/>
      <c r="W129" s="273" t="s">
        <v>7652</v>
      </c>
      <c r="X129" s="141" t="e">
        <f>VLOOKUP(W129,SIZE!A:B,2,0)</f>
        <v>#N/A</v>
      </c>
      <c r="Y129" s="141">
        <v>10.99</v>
      </c>
      <c r="Z129" s="141" t="s">
        <v>1071</v>
      </c>
      <c r="AA129" s="141">
        <f>VLOOKUP(Z129,COLOR!A:B,2,0)</f>
        <v>12</v>
      </c>
      <c r="AB129" s="130"/>
      <c r="AC129" s="130"/>
      <c r="AD129" s="130"/>
      <c r="AE129" s="130"/>
      <c r="AF129" s="130"/>
      <c r="AG129" s="130"/>
      <c r="AH129" s="130"/>
      <c r="AI129" s="130"/>
      <c r="AJ129" s="130"/>
      <c r="AK129" s="130"/>
      <c r="AL129" s="130"/>
      <c r="AM129" s="130"/>
    </row>
    <row r="130" spans="1:39" ht="20.25" customHeight="1">
      <c r="A130" s="132">
        <v>129</v>
      </c>
      <c r="B130" s="19" t="s">
        <v>4604</v>
      </c>
      <c r="C130" s="250">
        <v>61112090000</v>
      </c>
      <c r="D130" s="261" t="s">
        <v>6811</v>
      </c>
      <c r="E130" s="143" t="str">
        <f t="shared" si="3"/>
        <v>Շապիկ</v>
      </c>
      <c r="F130" s="273" t="s">
        <v>46</v>
      </c>
      <c r="G130" s="144">
        <f>VLOOKUP(E130,subcategory!A:B,2,0)</f>
        <v>73</v>
      </c>
      <c r="H130" s="273" t="s">
        <v>7151</v>
      </c>
      <c r="I130" s="213">
        <f>VLOOKUP(H130,gender!A:B,2,0)</f>
        <v>7</v>
      </c>
      <c r="J130" s="273">
        <v>55</v>
      </c>
      <c r="K130" s="273">
        <v>55</v>
      </c>
      <c r="L130" s="273">
        <v>1</v>
      </c>
      <c r="M130" s="273" t="s">
        <v>44</v>
      </c>
      <c r="N130" s="144">
        <f>VLOOKUP(M130,brand!A:B,2,0)</f>
        <v>608</v>
      </c>
      <c r="O130" s="144" t="str">
        <f t="shared" si="4"/>
        <v>CHINA</v>
      </c>
      <c r="P130" s="144">
        <f>VLOOKUP(O130,country!A:B,2,0)</f>
        <v>7497</v>
      </c>
      <c r="Q130" s="273" t="s">
        <v>3915</v>
      </c>
      <c r="R130" s="144" t="str">
        <f t="shared" si="5"/>
        <v>Բամբակ</v>
      </c>
      <c r="S130" s="144" t="s">
        <v>25</v>
      </c>
      <c r="T130" s="144">
        <f>VLOOKUP(R130,material!A:B,2,0)</f>
        <v>9</v>
      </c>
      <c r="U130" s="141" t="s">
        <v>3416</v>
      </c>
      <c r="V130" s="141"/>
      <c r="W130" s="273" t="s">
        <v>7653</v>
      </c>
      <c r="X130" s="141" t="e">
        <f>VLOOKUP(W130,SIZE!A:B,2,0)</f>
        <v>#N/A</v>
      </c>
      <c r="Y130" s="141">
        <v>22.99</v>
      </c>
      <c r="Z130" s="141" t="s">
        <v>1071</v>
      </c>
      <c r="AA130" s="141">
        <f>VLOOKUP(Z130,COLOR!A:B,2,0)</f>
        <v>12</v>
      </c>
      <c r="AB130" s="130"/>
      <c r="AC130" s="130"/>
      <c r="AD130" s="130"/>
      <c r="AE130" s="130"/>
      <c r="AF130" s="130"/>
      <c r="AG130" s="130"/>
      <c r="AH130" s="130"/>
      <c r="AI130" s="130"/>
      <c r="AJ130" s="130"/>
      <c r="AK130" s="130"/>
      <c r="AL130" s="130"/>
      <c r="AM130" s="130"/>
    </row>
    <row r="131" spans="1:39" ht="20.25" customHeight="1">
      <c r="A131" s="132">
        <v>130</v>
      </c>
      <c r="B131" s="19" t="s">
        <v>4605</v>
      </c>
      <c r="C131" s="253">
        <v>61033200000</v>
      </c>
      <c r="D131" s="263" t="s">
        <v>747</v>
      </c>
      <c r="E131" s="143" t="str">
        <f t="shared" ref="E131:E194" si="6">PROPER(F131)</f>
        <v>Ժակետ</v>
      </c>
      <c r="F131" s="273" t="s">
        <v>4293</v>
      </c>
      <c r="G131" s="144">
        <f>VLOOKUP(E131,subcategory!A:B,2,0)</f>
        <v>466</v>
      </c>
      <c r="H131" s="273" t="s">
        <v>7150</v>
      </c>
      <c r="I131" s="213" t="e">
        <f>VLOOKUP(H131,gender!A:B,2,0)</f>
        <v>#N/A</v>
      </c>
      <c r="J131" s="273">
        <v>215</v>
      </c>
      <c r="K131" s="273">
        <v>215</v>
      </c>
      <c r="L131" s="273">
        <v>1</v>
      </c>
      <c r="M131" s="273" t="s">
        <v>44</v>
      </c>
      <c r="N131" s="144">
        <f>VLOOKUP(M131,brand!A:B,2,0)</f>
        <v>608</v>
      </c>
      <c r="O131" s="144" t="str">
        <f t="shared" ref="O131:O194" si="7">UPPER(Q131)</f>
        <v>BANGLADESH</v>
      </c>
      <c r="P131" s="144">
        <f>VLOOKUP(O131,country!A:B,2,0)</f>
        <v>7485</v>
      </c>
      <c r="Q131" s="273" t="s">
        <v>440</v>
      </c>
      <c r="R131" s="144" t="str">
        <f t="shared" ref="R131:R194" si="8">PROPER(S131)</f>
        <v>Բամբակ</v>
      </c>
      <c r="S131" s="144" t="s">
        <v>25</v>
      </c>
      <c r="T131" s="144">
        <f>VLOOKUP(R131,material!A:B,2,0)</f>
        <v>9</v>
      </c>
      <c r="U131" s="141" t="s">
        <v>3416</v>
      </c>
      <c r="V131" s="141"/>
      <c r="W131" s="273" t="s">
        <v>7650</v>
      </c>
      <c r="X131" s="141" t="e">
        <f>VLOOKUP(W131,SIZE!A:B,2,0)</f>
        <v>#N/A</v>
      </c>
      <c r="Y131" s="141">
        <v>19.989999999999998</v>
      </c>
      <c r="Z131" s="141" t="s">
        <v>1059</v>
      </c>
      <c r="AA131" s="141">
        <f>VLOOKUP(Z131,COLOR!A:B,2,0)</f>
        <v>1</v>
      </c>
      <c r="AB131" s="130"/>
      <c r="AC131" s="130"/>
      <c r="AD131" s="130"/>
      <c r="AE131" s="130"/>
      <c r="AF131" s="130"/>
      <c r="AG131" s="130"/>
      <c r="AH131" s="130"/>
      <c r="AI131" s="130"/>
      <c r="AJ131" s="130"/>
      <c r="AK131" s="130"/>
      <c r="AL131" s="130"/>
      <c r="AM131" s="130"/>
    </row>
    <row r="132" spans="1:39" ht="20.25" customHeight="1">
      <c r="A132" s="132">
        <v>131</v>
      </c>
      <c r="B132" s="19" t="s">
        <v>4606</v>
      </c>
      <c r="C132" s="250">
        <v>61091000000</v>
      </c>
      <c r="D132" s="261" t="s">
        <v>605</v>
      </c>
      <c r="E132" s="143" t="str">
        <f t="shared" si="6"/>
        <v>Շապիկ</v>
      </c>
      <c r="F132" s="273" t="s">
        <v>46</v>
      </c>
      <c r="G132" s="144">
        <f>VLOOKUP(E132,subcategory!A:B,2,0)</f>
        <v>73</v>
      </c>
      <c r="H132" s="273" t="s">
        <v>55</v>
      </c>
      <c r="I132" s="213" t="e">
        <f>VLOOKUP(H132,gender!A:B,2,0)</f>
        <v>#N/A</v>
      </c>
      <c r="J132" s="273">
        <v>50</v>
      </c>
      <c r="K132" s="273">
        <v>50</v>
      </c>
      <c r="L132" s="273">
        <v>1</v>
      </c>
      <c r="M132" s="273" t="s">
        <v>44</v>
      </c>
      <c r="N132" s="144">
        <f>VLOOKUP(M132,brand!A:B,2,0)</f>
        <v>608</v>
      </c>
      <c r="O132" s="144" t="str">
        <f t="shared" si="7"/>
        <v>INDIA</v>
      </c>
      <c r="P132" s="144">
        <f>VLOOKUP(O132,country!A:B,2,0)</f>
        <v>7505</v>
      </c>
      <c r="Q132" s="273" t="s">
        <v>428</v>
      </c>
      <c r="R132" s="144" t="str">
        <f t="shared" si="8"/>
        <v>Բամբակ</v>
      </c>
      <c r="S132" s="144" t="s">
        <v>25</v>
      </c>
      <c r="T132" s="144">
        <f>VLOOKUP(R132,material!A:B,2,0)</f>
        <v>9</v>
      </c>
      <c r="U132" s="141" t="s">
        <v>3416</v>
      </c>
      <c r="V132" s="141"/>
      <c r="W132" s="273" t="s">
        <v>2044</v>
      </c>
      <c r="X132" s="141" t="e">
        <f>VLOOKUP(W132,SIZE!A:B,2,0)</f>
        <v>#N/A</v>
      </c>
      <c r="Y132" s="141">
        <v>0</v>
      </c>
      <c r="Z132" s="141" t="s">
        <v>1080</v>
      </c>
      <c r="AA132" s="141">
        <f>VLOOKUP(Z132,COLOR!A:B,2,0)</f>
        <v>13</v>
      </c>
      <c r="AB132" s="130"/>
      <c r="AC132" s="130"/>
      <c r="AD132" s="130"/>
      <c r="AE132" s="130"/>
      <c r="AF132" s="130"/>
      <c r="AG132" s="130"/>
      <c r="AH132" s="130"/>
      <c r="AI132" s="130"/>
      <c r="AJ132" s="130"/>
      <c r="AK132" s="130"/>
      <c r="AL132" s="130"/>
      <c r="AM132" s="130"/>
    </row>
    <row r="133" spans="1:39" ht="20.25" customHeight="1">
      <c r="A133" s="132">
        <v>132</v>
      </c>
      <c r="B133" s="19" t="s">
        <v>4607</v>
      </c>
      <c r="C133" s="250">
        <v>61112090000</v>
      </c>
      <c r="D133" s="261" t="s">
        <v>6801</v>
      </c>
      <c r="E133" s="143" t="str">
        <f t="shared" si="6"/>
        <v>Տաբատներ</v>
      </c>
      <c r="F133" s="273" t="s">
        <v>7795</v>
      </c>
      <c r="G133" s="144">
        <f>VLOOKUP(E133,subcategory!A:B,2,0)</f>
        <v>93</v>
      </c>
      <c r="H133" s="273" t="s">
        <v>7151</v>
      </c>
      <c r="I133" s="213">
        <f>VLOOKUP(H133,gender!A:B,2,0)</f>
        <v>7</v>
      </c>
      <c r="J133" s="273">
        <v>85</v>
      </c>
      <c r="K133" s="273">
        <v>85</v>
      </c>
      <c r="L133" s="273">
        <v>1</v>
      </c>
      <c r="M133" s="273" t="s">
        <v>44</v>
      </c>
      <c r="N133" s="144">
        <f>VLOOKUP(M133,brand!A:B,2,0)</f>
        <v>608</v>
      </c>
      <c r="O133" s="144" t="str">
        <f t="shared" si="7"/>
        <v>INDIA</v>
      </c>
      <c r="P133" s="144">
        <f>VLOOKUP(O133,country!A:B,2,0)</f>
        <v>7505</v>
      </c>
      <c r="Q133" s="273" t="s">
        <v>428</v>
      </c>
      <c r="R133" s="144" t="str">
        <f t="shared" si="8"/>
        <v>Բամբակ</v>
      </c>
      <c r="S133" s="144" t="s">
        <v>25</v>
      </c>
      <c r="T133" s="144">
        <f>VLOOKUP(R133,material!A:B,2,0)</f>
        <v>9</v>
      </c>
      <c r="U133" s="141" t="s">
        <v>3416</v>
      </c>
      <c r="V133" s="141"/>
      <c r="W133" s="273" t="s">
        <v>7663</v>
      </c>
      <c r="X133" s="141" t="e">
        <f>VLOOKUP(W133,SIZE!A:B,2,0)</f>
        <v>#N/A</v>
      </c>
      <c r="Y133" s="141">
        <v>0</v>
      </c>
      <c r="Z133" s="141" t="s">
        <v>1057</v>
      </c>
      <c r="AA133" s="141">
        <f>VLOOKUP(Z133,COLOR!A:B,2,0)</f>
        <v>5</v>
      </c>
      <c r="AB133" s="130"/>
      <c r="AC133" s="130"/>
      <c r="AD133" s="130"/>
      <c r="AE133" s="130"/>
      <c r="AF133" s="130"/>
      <c r="AG133" s="130"/>
      <c r="AH133" s="130"/>
      <c r="AI133" s="130"/>
      <c r="AJ133" s="130"/>
      <c r="AK133" s="130"/>
      <c r="AL133" s="130"/>
      <c r="AM133" s="130"/>
    </row>
    <row r="134" spans="1:39" ht="20.25" customHeight="1">
      <c r="A134" s="132">
        <v>133</v>
      </c>
      <c r="B134" s="19" t="s">
        <v>4608</v>
      </c>
      <c r="C134" s="252">
        <v>61051000000</v>
      </c>
      <c r="D134" s="261" t="s">
        <v>6803</v>
      </c>
      <c r="E134" s="143" t="str">
        <f t="shared" si="6"/>
        <v>Վերնաշապիկ</v>
      </c>
      <c r="F134" s="273" t="s">
        <v>444</v>
      </c>
      <c r="G134" s="144">
        <f>VLOOKUP(E134,subcategory!A:B,2,0)</f>
        <v>82</v>
      </c>
      <c r="H134" s="273" t="s">
        <v>7150</v>
      </c>
      <c r="I134" s="213" t="e">
        <f>VLOOKUP(H134,gender!A:B,2,0)</f>
        <v>#N/A</v>
      </c>
      <c r="J134" s="273">
        <v>80</v>
      </c>
      <c r="K134" s="273">
        <v>80</v>
      </c>
      <c r="L134" s="273">
        <v>1</v>
      </c>
      <c r="M134" s="273" t="s">
        <v>44</v>
      </c>
      <c r="N134" s="144">
        <f>VLOOKUP(M134,brand!A:B,2,0)</f>
        <v>608</v>
      </c>
      <c r="O134" s="144" t="str">
        <f t="shared" si="7"/>
        <v>INDIA</v>
      </c>
      <c r="P134" s="144">
        <f>VLOOKUP(O134,country!A:B,2,0)</f>
        <v>7505</v>
      </c>
      <c r="Q134" s="273" t="s">
        <v>428</v>
      </c>
      <c r="R134" s="144" t="str">
        <f t="shared" si="8"/>
        <v>Բամբակ</v>
      </c>
      <c r="S134" s="144" t="s">
        <v>25</v>
      </c>
      <c r="T134" s="144">
        <f>VLOOKUP(R134,material!A:B,2,0)</f>
        <v>9</v>
      </c>
      <c r="U134" s="141" t="s">
        <v>3416</v>
      </c>
      <c r="V134" s="141"/>
      <c r="W134" s="273" t="s">
        <v>7658</v>
      </c>
      <c r="X134" s="141" t="e">
        <f>VLOOKUP(W134,SIZE!A:B,2,0)</f>
        <v>#N/A</v>
      </c>
      <c r="Y134" s="141">
        <v>29.99</v>
      </c>
      <c r="Z134" s="141" t="s">
        <v>1071</v>
      </c>
      <c r="AA134" s="141">
        <f>VLOOKUP(Z134,COLOR!A:B,2,0)</f>
        <v>12</v>
      </c>
      <c r="AB134" s="130"/>
      <c r="AC134" s="130"/>
      <c r="AD134" s="130"/>
      <c r="AE134" s="130"/>
      <c r="AF134" s="130"/>
      <c r="AG134" s="130"/>
      <c r="AH134" s="130"/>
      <c r="AI134" s="130"/>
      <c r="AJ134" s="130"/>
      <c r="AK134" s="130"/>
      <c r="AL134" s="130"/>
      <c r="AM134" s="130"/>
    </row>
    <row r="135" spans="1:39" ht="20.25" customHeight="1">
      <c r="A135" s="132">
        <v>134</v>
      </c>
      <c r="B135" s="19" t="s">
        <v>4609</v>
      </c>
      <c r="C135" s="250">
        <v>62034235000</v>
      </c>
      <c r="D135" s="261" t="s">
        <v>484</v>
      </c>
      <c r="E135" s="143" t="str">
        <f t="shared" si="6"/>
        <v>Տաբատներ</v>
      </c>
      <c r="F135" s="273" t="s">
        <v>7795</v>
      </c>
      <c r="G135" s="144">
        <f>VLOOKUP(E135,subcategory!A:B,2,0)</f>
        <v>93</v>
      </c>
      <c r="H135" s="273" t="s">
        <v>7150</v>
      </c>
      <c r="I135" s="213" t="e">
        <f>VLOOKUP(H135,gender!A:B,2,0)</f>
        <v>#N/A</v>
      </c>
      <c r="J135" s="273">
        <v>100</v>
      </c>
      <c r="K135" s="273">
        <v>100</v>
      </c>
      <c r="L135" s="273">
        <v>1</v>
      </c>
      <c r="M135" s="273" t="s">
        <v>44</v>
      </c>
      <c r="N135" s="144">
        <f>VLOOKUP(M135,brand!A:B,2,0)</f>
        <v>608</v>
      </c>
      <c r="O135" s="144" t="str">
        <f t="shared" si="7"/>
        <v>INDIA</v>
      </c>
      <c r="P135" s="144">
        <f>VLOOKUP(O135,country!A:B,2,0)</f>
        <v>7505</v>
      </c>
      <c r="Q135" s="273" t="s">
        <v>428</v>
      </c>
      <c r="R135" s="144" t="str">
        <f t="shared" si="8"/>
        <v>Բամբակ</v>
      </c>
      <c r="S135" s="144" t="s">
        <v>25</v>
      </c>
      <c r="T135" s="144">
        <f>VLOOKUP(R135,material!A:B,2,0)</f>
        <v>9</v>
      </c>
      <c r="U135" s="141" t="s">
        <v>3416</v>
      </c>
      <c r="V135" s="141"/>
      <c r="W135" s="273" t="s">
        <v>2044</v>
      </c>
      <c r="X135" s="141" t="e">
        <f>VLOOKUP(W135,SIZE!A:B,2,0)</f>
        <v>#N/A</v>
      </c>
      <c r="Y135" s="141">
        <v>10.99</v>
      </c>
      <c r="Z135" s="141" t="s">
        <v>1052</v>
      </c>
      <c r="AA135" s="141">
        <f>VLOOKUP(Z135,COLOR!A:B,2,0)</f>
        <v>3</v>
      </c>
      <c r="AB135" s="130"/>
      <c r="AC135" s="130"/>
      <c r="AD135" s="130"/>
      <c r="AE135" s="130"/>
      <c r="AF135" s="130"/>
      <c r="AG135" s="130"/>
      <c r="AH135" s="130"/>
      <c r="AI135" s="130"/>
      <c r="AJ135" s="130"/>
      <c r="AK135" s="130"/>
      <c r="AL135" s="130"/>
      <c r="AM135" s="130"/>
    </row>
    <row r="136" spans="1:39" ht="20.25" customHeight="1">
      <c r="A136" s="132">
        <v>135</v>
      </c>
      <c r="B136" s="19" t="s">
        <v>4610</v>
      </c>
      <c r="C136" s="250">
        <v>61112090000</v>
      </c>
      <c r="D136" s="261" t="s">
        <v>6807</v>
      </c>
      <c r="E136" s="143" t="str">
        <f t="shared" si="6"/>
        <v>Շապիկ</v>
      </c>
      <c r="F136" s="273" t="s">
        <v>46</v>
      </c>
      <c r="G136" s="144">
        <f>VLOOKUP(E136,subcategory!A:B,2,0)</f>
        <v>73</v>
      </c>
      <c r="H136" s="273" t="s">
        <v>7152</v>
      </c>
      <c r="I136" s="213" t="e">
        <f>VLOOKUP(H136,gender!A:B,2,0)</f>
        <v>#N/A</v>
      </c>
      <c r="J136" s="273">
        <v>70</v>
      </c>
      <c r="K136" s="273">
        <v>70</v>
      </c>
      <c r="L136" s="273">
        <v>1</v>
      </c>
      <c r="M136" s="273" t="s">
        <v>44</v>
      </c>
      <c r="N136" s="144">
        <f>VLOOKUP(M136,brand!A:B,2,0)</f>
        <v>608</v>
      </c>
      <c r="O136" s="144" t="str">
        <f t="shared" si="7"/>
        <v>BANGLADESH</v>
      </c>
      <c r="P136" s="144">
        <f>VLOOKUP(O136,country!A:B,2,0)</f>
        <v>7485</v>
      </c>
      <c r="Q136" s="273" t="s">
        <v>440</v>
      </c>
      <c r="R136" s="144" t="str">
        <f t="shared" si="8"/>
        <v>Բամբակ</v>
      </c>
      <c r="S136" s="144" t="s">
        <v>25</v>
      </c>
      <c r="T136" s="144">
        <f>VLOOKUP(R136,material!A:B,2,0)</f>
        <v>9</v>
      </c>
      <c r="U136" s="141" t="s">
        <v>3416</v>
      </c>
      <c r="V136" s="141"/>
      <c r="W136" s="273" t="s">
        <v>7663</v>
      </c>
      <c r="X136" s="141" t="e">
        <f>VLOOKUP(W136,SIZE!A:B,2,0)</f>
        <v>#N/A</v>
      </c>
      <c r="Y136" s="141">
        <v>10.99</v>
      </c>
      <c r="Z136" s="141" t="s">
        <v>2092</v>
      </c>
      <c r="AA136" s="141">
        <f>VLOOKUP(Z136,COLOR!A:B,2,0)</f>
        <v>8</v>
      </c>
      <c r="AB136" s="130"/>
      <c r="AC136" s="130"/>
      <c r="AD136" s="130"/>
      <c r="AE136" s="130"/>
      <c r="AF136" s="130"/>
      <c r="AG136" s="130"/>
      <c r="AH136" s="130"/>
      <c r="AI136" s="130"/>
      <c r="AJ136" s="130"/>
      <c r="AK136" s="130"/>
      <c r="AL136" s="130"/>
      <c r="AM136" s="130"/>
    </row>
    <row r="137" spans="1:39" ht="20.25" customHeight="1">
      <c r="A137" s="132">
        <v>136</v>
      </c>
      <c r="B137" s="19" t="s">
        <v>4611</v>
      </c>
      <c r="C137" s="250">
        <v>62034235000</v>
      </c>
      <c r="D137" s="261" t="s">
        <v>484</v>
      </c>
      <c r="E137" s="143" t="str">
        <f t="shared" si="6"/>
        <v>Տաբատներ</v>
      </c>
      <c r="F137" s="273" t="s">
        <v>7795</v>
      </c>
      <c r="G137" s="144">
        <f>VLOOKUP(E137,subcategory!A:B,2,0)</f>
        <v>93</v>
      </c>
      <c r="H137" s="273" t="s">
        <v>7150</v>
      </c>
      <c r="I137" s="213" t="e">
        <f>VLOOKUP(H137,gender!A:B,2,0)</f>
        <v>#N/A</v>
      </c>
      <c r="J137" s="273">
        <v>275</v>
      </c>
      <c r="K137" s="273">
        <v>275</v>
      </c>
      <c r="L137" s="273">
        <v>1</v>
      </c>
      <c r="M137" s="273" t="s">
        <v>44</v>
      </c>
      <c r="N137" s="144">
        <f>VLOOKUP(M137,brand!A:B,2,0)</f>
        <v>608</v>
      </c>
      <c r="O137" s="144" t="str">
        <f t="shared" si="7"/>
        <v>INDIA</v>
      </c>
      <c r="P137" s="144">
        <f>VLOOKUP(O137,country!A:B,2,0)</f>
        <v>7505</v>
      </c>
      <c r="Q137" s="273" t="s">
        <v>428</v>
      </c>
      <c r="R137" s="144" t="str">
        <f t="shared" si="8"/>
        <v>Բամբակ</v>
      </c>
      <c r="S137" s="144" t="s">
        <v>25</v>
      </c>
      <c r="T137" s="144">
        <f>VLOOKUP(R137,material!A:B,2,0)</f>
        <v>9</v>
      </c>
      <c r="U137" s="141" t="s">
        <v>3416</v>
      </c>
      <c r="V137" s="141"/>
      <c r="W137" s="273" t="s">
        <v>7662</v>
      </c>
      <c r="X137" s="141" t="e">
        <f>VLOOKUP(W137,SIZE!A:B,2,0)</f>
        <v>#N/A</v>
      </c>
      <c r="Y137" s="141">
        <v>27.99</v>
      </c>
      <c r="Z137" s="141" t="s">
        <v>1057</v>
      </c>
      <c r="AA137" s="141">
        <f>VLOOKUP(Z137,COLOR!A:B,2,0)</f>
        <v>5</v>
      </c>
      <c r="AB137" s="130"/>
      <c r="AC137" s="130"/>
      <c r="AD137" s="130"/>
      <c r="AE137" s="130"/>
      <c r="AF137" s="130"/>
      <c r="AG137" s="130"/>
      <c r="AH137" s="130"/>
      <c r="AI137" s="130"/>
      <c r="AJ137" s="130"/>
      <c r="AK137" s="130"/>
      <c r="AL137" s="130"/>
      <c r="AM137" s="130"/>
    </row>
    <row r="138" spans="1:39" ht="20.25" customHeight="1">
      <c r="A138" s="132">
        <v>137</v>
      </c>
      <c r="B138" s="19" t="s">
        <v>4612</v>
      </c>
      <c r="C138" s="250">
        <v>61112090000</v>
      </c>
      <c r="D138" s="261" t="s">
        <v>6825</v>
      </c>
      <c r="E138" s="143" t="str">
        <f t="shared" si="6"/>
        <v>Շորտ</v>
      </c>
      <c r="F138" s="273" t="s">
        <v>69</v>
      </c>
      <c r="G138" s="144">
        <f>VLOOKUP(E138,subcategory!A:B,2,0)</f>
        <v>24</v>
      </c>
      <c r="H138" s="273" t="s">
        <v>7152</v>
      </c>
      <c r="I138" s="213" t="e">
        <f>VLOOKUP(H138,gender!A:B,2,0)</f>
        <v>#N/A</v>
      </c>
      <c r="J138" s="273">
        <v>33</v>
      </c>
      <c r="K138" s="273">
        <v>33</v>
      </c>
      <c r="L138" s="273">
        <v>1</v>
      </c>
      <c r="M138" s="273" t="s">
        <v>44</v>
      </c>
      <c r="N138" s="144">
        <f>VLOOKUP(M138,brand!A:B,2,0)</f>
        <v>608</v>
      </c>
      <c r="O138" s="144" t="str">
        <f t="shared" si="7"/>
        <v>TURKEY</v>
      </c>
      <c r="P138" s="144">
        <f>VLOOKUP(O138,country!A:B,2,0)</f>
        <v>1840</v>
      </c>
      <c r="Q138" s="273" t="s">
        <v>436</v>
      </c>
      <c r="R138" s="144" t="str">
        <f t="shared" si="8"/>
        <v>Բամբակ</v>
      </c>
      <c r="S138" s="144" t="s">
        <v>25</v>
      </c>
      <c r="T138" s="144">
        <f>VLOOKUP(R138,material!A:B,2,0)</f>
        <v>9</v>
      </c>
      <c r="U138" s="141" t="s">
        <v>3416</v>
      </c>
      <c r="V138" s="141"/>
      <c r="W138" s="273" t="s">
        <v>7663</v>
      </c>
      <c r="X138" s="141" t="e">
        <f>VLOOKUP(W138,SIZE!A:B,2,0)</f>
        <v>#N/A</v>
      </c>
      <c r="Y138" s="141">
        <v>0</v>
      </c>
      <c r="Z138" s="245" t="s">
        <v>1058</v>
      </c>
      <c r="AA138" s="141">
        <f>VLOOKUP(Z138,COLOR!A:B,2,0)</f>
        <v>9</v>
      </c>
      <c r="AB138" s="130"/>
      <c r="AC138" s="130"/>
      <c r="AD138" s="130"/>
      <c r="AE138" s="130"/>
      <c r="AF138" s="130"/>
      <c r="AG138" s="130"/>
      <c r="AH138" s="130"/>
      <c r="AI138" s="130"/>
      <c r="AJ138" s="130"/>
      <c r="AK138" s="130"/>
      <c r="AL138" s="130"/>
      <c r="AM138" s="130"/>
    </row>
    <row r="139" spans="1:39" ht="20.25" customHeight="1">
      <c r="A139" s="132">
        <v>138</v>
      </c>
      <c r="B139" s="19" t="s">
        <v>4613</v>
      </c>
      <c r="C139" s="250">
        <v>61046200000</v>
      </c>
      <c r="D139" s="261" t="s">
        <v>545</v>
      </c>
      <c r="E139" s="143" t="str">
        <f t="shared" si="6"/>
        <v>Շորտ</v>
      </c>
      <c r="F139" s="273" t="s">
        <v>69</v>
      </c>
      <c r="G139" s="144">
        <f>VLOOKUP(E139,subcategory!A:B,2,0)</f>
        <v>24</v>
      </c>
      <c r="H139" s="273" t="s">
        <v>55</v>
      </c>
      <c r="I139" s="213" t="e">
        <f>VLOOKUP(H139,gender!A:B,2,0)</f>
        <v>#N/A</v>
      </c>
      <c r="J139" s="273">
        <v>40</v>
      </c>
      <c r="K139" s="273">
        <v>40</v>
      </c>
      <c r="L139" s="273">
        <v>1</v>
      </c>
      <c r="M139" s="273" t="s">
        <v>44</v>
      </c>
      <c r="N139" s="144">
        <f>VLOOKUP(M139,brand!A:B,2,0)</f>
        <v>608</v>
      </c>
      <c r="O139" s="144" t="str">
        <f t="shared" si="7"/>
        <v>INDIA</v>
      </c>
      <c r="P139" s="144">
        <f>VLOOKUP(O139,country!A:B,2,0)</f>
        <v>7505</v>
      </c>
      <c r="Q139" s="273" t="s">
        <v>428</v>
      </c>
      <c r="R139" s="144" t="str">
        <f t="shared" si="8"/>
        <v>Բամբակ</v>
      </c>
      <c r="S139" s="144" t="s">
        <v>25</v>
      </c>
      <c r="T139" s="144">
        <f>VLOOKUP(R139,material!A:B,2,0)</f>
        <v>9</v>
      </c>
      <c r="U139" s="141" t="s">
        <v>3416</v>
      </c>
      <c r="V139" s="141"/>
      <c r="W139" s="273" t="s">
        <v>7651</v>
      </c>
      <c r="X139" s="141" t="e">
        <f>VLOOKUP(W139,SIZE!A:B,2,0)</f>
        <v>#N/A</v>
      </c>
      <c r="Y139" s="141">
        <v>0</v>
      </c>
      <c r="Z139" s="141" t="s">
        <v>1057</v>
      </c>
      <c r="AA139" s="141">
        <f>VLOOKUP(Z139,COLOR!A:B,2,0)</f>
        <v>5</v>
      </c>
      <c r="AB139" s="130"/>
      <c r="AC139" s="130"/>
      <c r="AD139" s="130"/>
      <c r="AE139" s="130"/>
      <c r="AF139" s="130"/>
      <c r="AG139" s="130"/>
      <c r="AH139" s="130"/>
      <c r="AI139" s="130"/>
      <c r="AJ139" s="130"/>
      <c r="AK139" s="130"/>
      <c r="AL139" s="130"/>
      <c r="AM139" s="130"/>
    </row>
    <row r="140" spans="1:39" ht="20.25" customHeight="1">
      <c r="A140" s="132">
        <v>139</v>
      </c>
      <c r="B140" s="19" t="s">
        <v>4614</v>
      </c>
      <c r="C140" s="250">
        <v>61112090000</v>
      </c>
      <c r="D140" s="261" t="s">
        <v>6824</v>
      </c>
      <c r="E140" s="143" t="str">
        <f t="shared" si="6"/>
        <v>Շորտ</v>
      </c>
      <c r="F140" s="273" t="s">
        <v>69</v>
      </c>
      <c r="G140" s="144">
        <f>VLOOKUP(E140,subcategory!A:B,2,0)</f>
        <v>24</v>
      </c>
      <c r="H140" s="273" t="s">
        <v>7152</v>
      </c>
      <c r="I140" s="213" t="e">
        <f>VLOOKUP(H140,gender!A:B,2,0)</f>
        <v>#N/A</v>
      </c>
      <c r="J140" s="273">
        <v>40</v>
      </c>
      <c r="K140" s="273">
        <v>40</v>
      </c>
      <c r="L140" s="273">
        <v>1</v>
      </c>
      <c r="M140" s="273" t="s">
        <v>44</v>
      </c>
      <c r="N140" s="144">
        <f>VLOOKUP(M140,brand!A:B,2,0)</f>
        <v>608</v>
      </c>
      <c r="O140" s="144" t="str">
        <f t="shared" si="7"/>
        <v>INDIA</v>
      </c>
      <c r="P140" s="144">
        <f>VLOOKUP(O140,country!A:B,2,0)</f>
        <v>7505</v>
      </c>
      <c r="Q140" s="273" t="s">
        <v>428</v>
      </c>
      <c r="R140" s="144" t="str">
        <f t="shared" si="8"/>
        <v>Բամբակ</v>
      </c>
      <c r="S140" s="144" t="s">
        <v>25</v>
      </c>
      <c r="T140" s="144">
        <f>VLOOKUP(R140,material!A:B,2,0)</f>
        <v>9</v>
      </c>
      <c r="U140" s="141" t="s">
        <v>3416</v>
      </c>
      <c r="V140" s="141"/>
      <c r="W140" s="273" t="s">
        <v>7648</v>
      </c>
      <c r="X140" s="141" t="e">
        <f>VLOOKUP(W140,SIZE!A:B,2,0)</f>
        <v>#N/A</v>
      </c>
      <c r="Y140" s="141">
        <v>0</v>
      </c>
      <c r="Z140" s="141" t="s">
        <v>2092</v>
      </c>
      <c r="AA140" s="141">
        <f>VLOOKUP(Z140,COLOR!A:B,2,0)</f>
        <v>8</v>
      </c>
      <c r="AB140" s="130"/>
      <c r="AC140" s="130"/>
      <c r="AD140" s="130"/>
      <c r="AE140" s="130"/>
      <c r="AF140" s="130"/>
      <c r="AG140" s="130"/>
      <c r="AH140" s="130"/>
      <c r="AI140" s="130"/>
      <c r="AJ140" s="130"/>
      <c r="AK140" s="130"/>
      <c r="AL140" s="130"/>
      <c r="AM140" s="130"/>
    </row>
    <row r="141" spans="1:39" ht="20.25" customHeight="1">
      <c r="A141" s="132">
        <v>140</v>
      </c>
      <c r="B141" s="19" t="s">
        <v>4615</v>
      </c>
      <c r="C141" s="250">
        <v>61091000000</v>
      </c>
      <c r="D141" s="261" t="s">
        <v>6826</v>
      </c>
      <c r="E141" s="143" t="str">
        <f t="shared" si="6"/>
        <v>Շապիկ Երկարաթև</v>
      </c>
      <c r="F141" s="273" t="s">
        <v>332</v>
      </c>
      <c r="G141" s="144" t="e">
        <f>VLOOKUP(E141,subcategory!A:B,2,0)</f>
        <v>#N/A</v>
      </c>
      <c r="H141" s="273" t="s">
        <v>7150</v>
      </c>
      <c r="I141" s="213" t="e">
        <f>VLOOKUP(H141,gender!A:B,2,0)</f>
        <v>#N/A</v>
      </c>
      <c r="J141" s="273">
        <v>80</v>
      </c>
      <c r="K141" s="273">
        <v>80</v>
      </c>
      <c r="L141" s="273">
        <v>1</v>
      </c>
      <c r="M141" s="273" t="s">
        <v>44</v>
      </c>
      <c r="N141" s="144">
        <f>VLOOKUP(M141,brand!A:B,2,0)</f>
        <v>608</v>
      </c>
      <c r="O141" s="144" t="str">
        <f t="shared" si="7"/>
        <v>BANGLADESH</v>
      </c>
      <c r="P141" s="144">
        <f>VLOOKUP(O141,country!A:B,2,0)</f>
        <v>7485</v>
      </c>
      <c r="Q141" s="273" t="s">
        <v>440</v>
      </c>
      <c r="R141" s="144" t="str">
        <f t="shared" si="8"/>
        <v>Բամբակ</v>
      </c>
      <c r="S141" s="144" t="s">
        <v>25</v>
      </c>
      <c r="T141" s="144">
        <f>VLOOKUP(R141,material!A:B,2,0)</f>
        <v>9</v>
      </c>
      <c r="U141" s="141" t="s">
        <v>3416</v>
      </c>
      <c r="V141" s="141"/>
      <c r="W141" s="273" t="s">
        <v>7665</v>
      </c>
      <c r="X141" s="141" t="e">
        <f>VLOOKUP(W141,SIZE!A:B,2,0)</f>
        <v>#N/A</v>
      </c>
      <c r="Y141" s="141">
        <v>10.99</v>
      </c>
      <c r="Z141" s="141" t="s">
        <v>2092</v>
      </c>
      <c r="AA141" s="141">
        <f>VLOOKUP(Z141,COLOR!A:B,2,0)</f>
        <v>8</v>
      </c>
      <c r="AB141" s="130"/>
      <c r="AC141" s="130"/>
      <c r="AD141" s="130"/>
      <c r="AE141" s="130"/>
      <c r="AF141" s="130"/>
      <c r="AG141" s="130"/>
      <c r="AH141" s="130"/>
      <c r="AI141" s="130"/>
      <c r="AJ141" s="130"/>
      <c r="AK141" s="130"/>
      <c r="AL141" s="130"/>
      <c r="AM141" s="130"/>
    </row>
    <row r="142" spans="1:39" ht="20.25" customHeight="1">
      <c r="A142" s="132">
        <v>141</v>
      </c>
      <c r="B142" s="19" t="s">
        <v>4616</v>
      </c>
      <c r="C142" s="250">
        <v>61112090000</v>
      </c>
      <c r="D142" s="261" t="s">
        <v>6827</v>
      </c>
      <c r="E142" s="143" t="str">
        <f t="shared" si="6"/>
        <v>Կարդիգան</v>
      </c>
      <c r="F142" s="273" t="s">
        <v>328</v>
      </c>
      <c r="G142" s="144">
        <f>VLOOKUP(E142,subcategory!A:B,2,0)</f>
        <v>89</v>
      </c>
      <c r="H142" s="273" t="s">
        <v>7151</v>
      </c>
      <c r="I142" s="213">
        <f>VLOOKUP(H142,gender!A:B,2,0)</f>
        <v>7</v>
      </c>
      <c r="J142" s="273">
        <v>50</v>
      </c>
      <c r="K142" s="273">
        <v>50</v>
      </c>
      <c r="L142" s="273">
        <v>1</v>
      </c>
      <c r="M142" s="273" t="s">
        <v>44</v>
      </c>
      <c r="N142" s="144">
        <f>VLOOKUP(M142,brand!A:B,2,0)</f>
        <v>608</v>
      </c>
      <c r="O142" s="144" t="str">
        <f t="shared" si="7"/>
        <v>PORTUGAL</v>
      </c>
      <c r="P142" s="144">
        <f>VLOOKUP(O142,country!A:B,2,0)</f>
        <v>1810</v>
      </c>
      <c r="Q142" s="273" t="s">
        <v>2818</v>
      </c>
      <c r="R142" s="144" t="str">
        <f t="shared" si="8"/>
        <v>Բամբակ</v>
      </c>
      <c r="S142" s="144" t="s">
        <v>25</v>
      </c>
      <c r="T142" s="144">
        <f>VLOOKUP(R142,material!A:B,2,0)</f>
        <v>9</v>
      </c>
      <c r="U142" s="141" t="s">
        <v>3416</v>
      </c>
      <c r="V142" s="141"/>
      <c r="W142" s="273" t="s">
        <v>7648</v>
      </c>
      <c r="X142" s="141" t="e">
        <f>VLOOKUP(W142,SIZE!A:B,2,0)</f>
        <v>#N/A</v>
      </c>
      <c r="Y142" s="141">
        <v>25.99</v>
      </c>
      <c r="Z142" s="141" t="s">
        <v>1057</v>
      </c>
      <c r="AA142" s="141">
        <f>VLOOKUP(Z142,COLOR!A:B,2,0)</f>
        <v>5</v>
      </c>
      <c r="AB142" s="130"/>
      <c r="AC142" s="130"/>
      <c r="AD142" s="130"/>
      <c r="AE142" s="130"/>
      <c r="AF142" s="130"/>
      <c r="AG142" s="130"/>
      <c r="AH142" s="130"/>
      <c r="AI142" s="130"/>
      <c r="AJ142" s="130"/>
      <c r="AK142" s="130"/>
      <c r="AL142" s="130"/>
      <c r="AM142" s="130"/>
    </row>
    <row r="143" spans="1:39" ht="20.25" customHeight="1">
      <c r="A143" s="132">
        <v>142</v>
      </c>
      <c r="B143" s="19" t="s">
        <v>4617</v>
      </c>
      <c r="C143" s="250">
        <v>61112090000</v>
      </c>
      <c r="D143" s="261" t="s">
        <v>6827</v>
      </c>
      <c r="E143" s="143" t="str">
        <f t="shared" si="6"/>
        <v>Կարդիգան</v>
      </c>
      <c r="F143" s="273" t="s">
        <v>328</v>
      </c>
      <c r="G143" s="144">
        <f>VLOOKUP(E143,subcategory!A:B,2,0)</f>
        <v>89</v>
      </c>
      <c r="H143" s="273" t="s">
        <v>7151</v>
      </c>
      <c r="I143" s="213">
        <f>VLOOKUP(H143,gender!A:B,2,0)</f>
        <v>7</v>
      </c>
      <c r="J143" s="273">
        <v>55</v>
      </c>
      <c r="K143" s="273">
        <v>55</v>
      </c>
      <c r="L143" s="273">
        <v>1</v>
      </c>
      <c r="M143" s="273" t="s">
        <v>44</v>
      </c>
      <c r="N143" s="144">
        <f>VLOOKUP(M143,brand!A:B,2,0)</f>
        <v>608</v>
      </c>
      <c r="O143" s="144" t="str">
        <f t="shared" si="7"/>
        <v>PORTUGAL</v>
      </c>
      <c r="P143" s="144">
        <f>VLOOKUP(O143,country!A:B,2,0)</f>
        <v>1810</v>
      </c>
      <c r="Q143" s="273" t="s">
        <v>2818</v>
      </c>
      <c r="R143" s="144" t="str">
        <f t="shared" si="8"/>
        <v>Բամբակ</v>
      </c>
      <c r="S143" s="144" t="s">
        <v>25</v>
      </c>
      <c r="T143" s="144">
        <f>VLOOKUP(R143,material!A:B,2,0)</f>
        <v>9</v>
      </c>
      <c r="U143" s="141" t="s">
        <v>3416</v>
      </c>
      <c r="V143" s="141"/>
      <c r="W143" s="273" t="s">
        <v>7657</v>
      </c>
      <c r="X143" s="141" t="e">
        <f>VLOOKUP(W143,SIZE!A:B,2,0)</f>
        <v>#N/A</v>
      </c>
      <c r="Y143" s="141">
        <v>0</v>
      </c>
      <c r="Z143" s="141" t="s">
        <v>1071</v>
      </c>
      <c r="AA143" s="141">
        <f>VLOOKUP(Z143,COLOR!A:B,2,0)</f>
        <v>12</v>
      </c>
      <c r="AB143" s="130"/>
      <c r="AC143" s="130"/>
      <c r="AD143" s="130"/>
      <c r="AE143" s="130"/>
      <c r="AF143" s="130"/>
      <c r="AG143" s="130"/>
      <c r="AH143" s="130"/>
      <c r="AI143" s="130"/>
      <c r="AJ143" s="130"/>
      <c r="AK143" s="130"/>
      <c r="AL143" s="130"/>
      <c r="AM143" s="130"/>
    </row>
    <row r="144" spans="1:39" ht="20.25" customHeight="1">
      <c r="A144" s="132">
        <v>143</v>
      </c>
      <c r="B144" s="19" t="s">
        <v>4618</v>
      </c>
      <c r="C144" s="250">
        <v>61034200090</v>
      </c>
      <c r="D144" s="261" t="s">
        <v>2158</v>
      </c>
      <c r="E144" s="143" t="str">
        <f t="shared" si="6"/>
        <v>Շորտ</v>
      </c>
      <c r="F144" s="273" t="s">
        <v>69</v>
      </c>
      <c r="G144" s="144">
        <f>VLOOKUP(E144,subcategory!A:B,2,0)</f>
        <v>24</v>
      </c>
      <c r="H144" s="273" t="s">
        <v>7150</v>
      </c>
      <c r="I144" s="213" t="e">
        <f>VLOOKUP(H144,gender!A:B,2,0)</f>
        <v>#N/A</v>
      </c>
      <c r="J144" s="273">
        <v>45</v>
      </c>
      <c r="K144" s="273">
        <v>45</v>
      </c>
      <c r="L144" s="273">
        <v>1</v>
      </c>
      <c r="M144" s="273" t="s">
        <v>44</v>
      </c>
      <c r="N144" s="144">
        <f>VLOOKUP(M144,brand!A:B,2,0)</f>
        <v>608</v>
      </c>
      <c r="O144" s="144" t="str">
        <f t="shared" si="7"/>
        <v>BANGLADESH</v>
      </c>
      <c r="P144" s="144">
        <f>VLOOKUP(O144,country!A:B,2,0)</f>
        <v>7485</v>
      </c>
      <c r="Q144" s="273" t="s">
        <v>440</v>
      </c>
      <c r="R144" s="144" t="str">
        <f t="shared" si="8"/>
        <v>Բամբակ</v>
      </c>
      <c r="S144" s="144" t="s">
        <v>25</v>
      </c>
      <c r="T144" s="144">
        <f>VLOOKUP(R144,material!A:B,2,0)</f>
        <v>9</v>
      </c>
      <c r="U144" s="141" t="s">
        <v>3416</v>
      </c>
      <c r="V144" s="141"/>
      <c r="W144" s="273" t="s">
        <v>7650</v>
      </c>
      <c r="X144" s="141" t="e">
        <f>VLOOKUP(W144,SIZE!A:B,2,0)</f>
        <v>#N/A</v>
      </c>
      <c r="Y144" s="141">
        <v>9.99</v>
      </c>
      <c r="Z144" s="141" t="s">
        <v>1057</v>
      </c>
      <c r="AA144" s="141">
        <f>VLOOKUP(Z144,COLOR!A:B,2,0)</f>
        <v>5</v>
      </c>
      <c r="AB144" s="130"/>
      <c r="AC144" s="130"/>
      <c r="AD144" s="130"/>
      <c r="AE144" s="130"/>
      <c r="AF144" s="130"/>
      <c r="AG144" s="130"/>
      <c r="AH144" s="130"/>
      <c r="AI144" s="130"/>
      <c r="AJ144" s="130"/>
      <c r="AK144" s="130"/>
      <c r="AL144" s="130"/>
      <c r="AM144" s="130"/>
    </row>
    <row r="145" spans="1:39" ht="20.25" customHeight="1">
      <c r="A145" s="132">
        <v>144</v>
      </c>
      <c r="B145" s="19" t="s">
        <v>4619</v>
      </c>
      <c r="C145" s="250">
        <v>61091000000</v>
      </c>
      <c r="D145" s="261" t="s">
        <v>2289</v>
      </c>
      <c r="E145" s="143" t="str">
        <f t="shared" si="6"/>
        <v>Շապիկ Երկարաթև</v>
      </c>
      <c r="F145" s="273" t="s">
        <v>332</v>
      </c>
      <c r="G145" s="144" t="e">
        <f>VLOOKUP(E145,subcategory!A:B,2,0)</f>
        <v>#N/A</v>
      </c>
      <c r="H145" s="273" t="s">
        <v>7150</v>
      </c>
      <c r="I145" s="213" t="e">
        <f>VLOOKUP(H145,gender!A:B,2,0)</f>
        <v>#N/A</v>
      </c>
      <c r="J145" s="273">
        <v>95</v>
      </c>
      <c r="K145" s="273">
        <v>95</v>
      </c>
      <c r="L145" s="273">
        <v>1</v>
      </c>
      <c r="M145" s="273" t="s">
        <v>44</v>
      </c>
      <c r="N145" s="144">
        <f>VLOOKUP(M145,brand!A:B,2,0)</f>
        <v>608</v>
      </c>
      <c r="O145" s="144" t="str">
        <f t="shared" si="7"/>
        <v>INDIA</v>
      </c>
      <c r="P145" s="144">
        <f>VLOOKUP(O145,country!A:B,2,0)</f>
        <v>7505</v>
      </c>
      <c r="Q145" s="273" t="s">
        <v>428</v>
      </c>
      <c r="R145" s="144" t="str">
        <f t="shared" si="8"/>
        <v>Բամբակ</v>
      </c>
      <c r="S145" s="144" t="s">
        <v>25</v>
      </c>
      <c r="T145" s="144">
        <f>VLOOKUP(R145,material!A:B,2,0)</f>
        <v>9</v>
      </c>
      <c r="U145" s="141" t="s">
        <v>3416</v>
      </c>
      <c r="V145" s="141"/>
      <c r="W145" s="273" t="s">
        <v>7646</v>
      </c>
      <c r="X145" s="141" t="e">
        <f>VLOOKUP(W145,SIZE!A:B,2,0)</f>
        <v>#N/A</v>
      </c>
      <c r="Y145" s="141">
        <v>12.99</v>
      </c>
      <c r="Z145" s="141" t="s">
        <v>1058</v>
      </c>
      <c r="AA145" s="141">
        <f>VLOOKUP(Z145,COLOR!A:B,2,0)</f>
        <v>9</v>
      </c>
      <c r="AB145" s="130"/>
      <c r="AC145" s="130"/>
      <c r="AD145" s="130"/>
      <c r="AE145" s="130"/>
      <c r="AF145" s="130"/>
      <c r="AG145" s="130"/>
      <c r="AH145" s="130"/>
      <c r="AI145" s="130"/>
      <c r="AJ145" s="130"/>
      <c r="AK145" s="130"/>
      <c r="AL145" s="130"/>
      <c r="AM145" s="130"/>
    </row>
    <row r="146" spans="1:39" ht="20.25" customHeight="1">
      <c r="A146" s="132">
        <v>145</v>
      </c>
      <c r="B146" s="19" t="s">
        <v>4620</v>
      </c>
      <c r="C146" s="250">
        <v>61091000000</v>
      </c>
      <c r="D146" s="261" t="s">
        <v>605</v>
      </c>
      <c r="E146" s="143" t="str">
        <f t="shared" si="6"/>
        <v>Շապիկ</v>
      </c>
      <c r="F146" s="273" t="s">
        <v>46</v>
      </c>
      <c r="G146" s="144">
        <f>VLOOKUP(E146,subcategory!A:B,2,0)</f>
        <v>73</v>
      </c>
      <c r="H146" s="273" t="s">
        <v>55</v>
      </c>
      <c r="I146" s="213" t="e">
        <f>VLOOKUP(H146,gender!A:B,2,0)</f>
        <v>#N/A</v>
      </c>
      <c r="J146" s="273">
        <v>85</v>
      </c>
      <c r="K146" s="273">
        <v>85</v>
      </c>
      <c r="L146" s="273">
        <v>1</v>
      </c>
      <c r="M146" s="273" t="s">
        <v>44</v>
      </c>
      <c r="N146" s="144">
        <f>VLOOKUP(M146,brand!A:B,2,0)</f>
        <v>608</v>
      </c>
      <c r="O146" s="144" t="str">
        <f t="shared" si="7"/>
        <v>INDIA</v>
      </c>
      <c r="P146" s="144">
        <f>VLOOKUP(O146,country!A:B,2,0)</f>
        <v>7505</v>
      </c>
      <c r="Q146" s="273" t="s">
        <v>428</v>
      </c>
      <c r="R146" s="144" t="str">
        <f t="shared" si="8"/>
        <v>Բամբակ</v>
      </c>
      <c r="S146" s="144" t="s">
        <v>25</v>
      </c>
      <c r="T146" s="144">
        <f>VLOOKUP(R146,material!A:B,2,0)</f>
        <v>9</v>
      </c>
      <c r="U146" s="141" t="s">
        <v>3416</v>
      </c>
      <c r="V146" s="141"/>
      <c r="W146" s="273" t="s">
        <v>7650</v>
      </c>
      <c r="X146" s="141" t="e">
        <f>VLOOKUP(W146,SIZE!A:B,2,0)</f>
        <v>#N/A</v>
      </c>
      <c r="Y146" s="141">
        <v>20.99</v>
      </c>
      <c r="Z146" s="141" t="s">
        <v>1071</v>
      </c>
      <c r="AA146" s="141">
        <f>VLOOKUP(Z146,COLOR!A:B,2,0)</f>
        <v>12</v>
      </c>
      <c r="AB146" s="130"/>
      <c r="AC146" s="130"/>
      <c r="AD146" s="130"/>
      <c r="AE146" s="130"/>
      <c r="AF146" s="130"/>
      <c r="AG146" s="130"/>
      <c r="AH146" s="130"/>
      <c r="AI146" s="130"/>
      <c r="AJ146" s="130"/>
      <c r="AK146" s="130"/>
      <c r="AL146" s="130"/>
      <c r="AM146" s="130"/>
    </row>
    <row r="147" spans="1:39" ht="20.25" customHeight="1">
      <c r="A147" s="132">
        <v>146</v>
      </c>
      <c r="B147" s="19" t="s">
        <v>4621</v>
      </c>
      <c r="C147" s="250">
        <v>65050090000</v>
      </c>
      <c r="D147" s="261" t="s">
        <v>716</v>
      </c>
      <c r="E147" s="143" t="str">
        <f t="shared" si="6"/>
        <v>Գլխարկ</v>
      </c>
      <c r="F147" s="273" t="s">
        <v>73</v>
      </c>
      <c r="G147" s="144">
        <f>VLOOKUP(E147,subcategory!A:B,2,0)</f>
        <v>5</v>
      </c>
      <c r="H147" s="273" t="s">
        <v>7152</v>
      </c>
      <c r="I147" s="213" t="e">
        <f>VLOOKUP(H147,gender!A:B,2,0)</f>
        <v>#N/A</v>
      </c>
      <c r="J147" s="273">
        <v>25</v>
      </c>
      <c r="K147" s="273">
        <v>25</v>
      </c>
      <c r="L147" s="273">
        <v>1</v>
      </c>
      <c r="M147" s="273" t="s">
        <v>44</v>
      </c>
      <c r="N147" s="144">
        <f>VLOOKUP(M147,brand!A:B,2,0)</f>
        <v>608</v>
      </c>
      <c r="O147" s="144" t="str">
        <f t="shared" si="7"/>
        <v>CHINA</v>
      </c>
      <c r="P147" s="144">
        <f>VLOOKUP(O147,country!A:B,2,0)</f>
        <v>7497</v>
      </c>
      <c r="Q147" s="273" t="s">
        <v>3915</v>
      </c>
      <c r="R147" s="144" t="str">
        <f t="shared" si="8"/>
        <v>Բամբակ</v>
      </c>
      <c r="S147" s="144" t="s">
        <v>25</v>
      </c>
      <c r="T147" s="144">
        <f>VLOOKUP(R147,material!A:B,2,0)</f>
        <v>9</v>
      </c>
      <c r="U147" s="141" t="s">
        <v>3416</v>
      </c>
      <c r="V147" s="141"/>
      <c r="W147" s="273" t="s">
        <v>7666</v>
      </c>
      <c r="X147" s="141" t="e">
        <f>VLOOKUP(W147,SIZE!A:B,2,0)</f>
        <v>#N/A</v>
      </c>
      <c r="Y147" s="141">
        <v>12.99</v>
      </c>
      <c r="Z147" s="141" t="s">
        <v>1071</v>
      </c>
      <c r="AA147" s="141">
        <f>VLOOKUP(Z147,COLOR!A:B,2,0)</f>
        <v>12</v>
      </c>
      <c r="AB147" s="130"/>
      <c r="AC147" s="130"/>
      <c r="AD147" s="130"/>
      <c r="AE147" s="130"/>
      <c r="AF147" s="130"/>
      <c r="AG147" s="130"/>
      <c r="AH147" s="130"/>
      <c r="AI147" s="130"/>
      <c r="AJ147" s="130"/>
      <c r="AK147" s="130"/>
      <c r="AL147" s="130"/>
      <c r="AM147" s="130"/>
    </row>
    <row r="148" spans="1:39" ht="20.25" customHeight="1">
      <c r="A148" s="132">
        <v>147</v>
      </c>
      <c r="B148" s="19" t="s">
        <v>4622</v>
      </c>
      <c r="C148" s="250">
        <v>61112090000</v>
      </c>
      <c r="D148" s="261" t="s">
        <v>6797</v>
      </c>
      <c r="E148" s="143" t="str">
        <f t="shared" si="6"/>
        <v>Զգեստ</v>
      </c>
      <c r="F148" s="273" t="s">
        <v>64</v>
      </c>
      <c r="G148" s="144">
        <f>VLOOKUP(E148,subcategory!A:B,2,0)</f>
        <v>43</v>
      </c>
      <c r="H148" s="273" t="s">
        <v>7152</v>
      </c>
      <c r="I148" s="213" t="e">
        <f>VLOOKUP(H148,gender!A:B,2,0)</f>
        <v>#N/A</v>
      </c>
      <c r="J148" s="273">
        <v>100</v>
      </c>
      <c r="K148" s="273">
        <v>100</v>
      </c>
      <c r="L148" s="273">
        <v>1</v>
      </c>
      <c r="M148" s="273" t="s">
        <v>44</v>
      </c>
      <c r="N148" s="144">
        <f>VLOOKUP(M148,brand!A:B,2,0)</f>
        <v>608</v>
      </c>
      <c r="O148" s="144" t="str">
        <f t="shared" si="7"/>
        <v>CHINA</v>
      </c>
      <c r="P148" s="144">
        <f>VLOOKUP(O148,country!A:B,2,0)</f>
        <v>7497</v>
      </c>
      <c r="Q148" s="273" t="s">
        <v>3915</v>
      </c>
      <c r="R148" s="144" t="str">
        <f t="shared" si="8"/>
        <v>Բամբակ</v>
      </c>
      <c r="S148" s="144" t="s">
        <v>25</v>
      </c>
      <c r="T148" s="144">
        <f>VLOOKUP(R148,material!A:B,2,0)</f>
        <v>9</v>
      </c>
      <c r="U148" s="141" t="s">
        <v>3416</v>
      </c>
      <c r="V148" s="141"/>
      <c r="W148" s="273" t="s">
        <v>7649</v>
      </c>
      <c r="X148" s="141" t="e">
        <f>VLOOKUP(W148,SIZE!A:B,2,0)</f>
        <v>#N/A</v>
      </c>
      <c r="Y148" s="141">
        <v>35.99</v>
      </c>
      <c r="Z148" s="141" t="s">
        <v>1080</v>
      </c>
      <c r="AA148" s="141">
        <f>VLOOKUP(Z148,COLOR!A:B,2,0)</f>
        <v>13</v>
      </c>
      <c r="AB148" s="130"/>
      <c r="AC148" s="130"/>
      <c r="AD148" s="130"/>
      <c r="AE148" s="130"/>
      <c r="AF148" s="130"/>
      <c r="AG148" s="130"/>
      <c r="AH148" s="130"/>
      <c r="AI148" s="130"/>
      <c r="AJ148" s="130"/>
      <c r="AK148" s="130"/>
      <c r="AL148" s="130"/>
      <c r="AM148" s="130"/>
    </row>
    <row r="149" spans="1:39" ht="20.25" customHeight="1">
      <c r="A149" s="132">
        <v>148</v>
      </c>
      <c r="B149" s="19" t="s">
        <v>4623</v>
      </c>
      <c r="C149" s="250">
        <v>65050090000</v>
      </c>
      <c r="D149" s="261" t="s">
        <v>734</v>
      </c>
      <c r="E149" s="143" t="str">
        <f t="shared" si="6"/>
        <v>Գլխարկ</v>
      </c>
      <c r="F149" s="273" t="s">
        <v>73</v>
      </c>
      <c r="G149" s="144">
        <f>VLOOKUP(E149,subcategory!A:B,2,0)</f>
        <v>5</v>
      </c>
      <c r="H149" s="273" t="s">
        <v>7151</v>
      </c>
      <c r="I149" s="213">
        <f>VLOOKUP(H149,gender!A:B,2,0)</f>
        <v>7</v>
      </c>
      <c r="J149" s="273">
        <v>15</v>
      </c>
      <c r="K149" s="273">
        <v>15</v>
      </c>
      <c r="L149" s="273">
        <v>1</v>
      </c>
      <c r="M149" s="273" t="s">
        <v>44</v>
      </c>
      <c r="N149" s="144">
        <f>VLOOKUP(M149,brand!A:B,2,0)</f>
        <v>608</v>
      </c>
      <c r="O149" s="144" t="str">
        <f t="shared" si="7"/>
        <v>CHINA</v>
      </c>
      <c r="P149" s="144">
        <f>VLOOKUP(O149,country!A:B,2,0)</f>
        <v>7497</v>
      </c>
      <c r="Q149" s="273" t="s">
        <v>3915</v>
      </c>
      <c r="R149" s="144" t="str">
        <f t="shared" si="8"/>
        <v>Բամբակ</v>
      </c>
      <c r="S149" s="144" t="s">
        <v>25</v>
      </c>
      <c r="T149" s="144">
        <f>VLOOKUP(R149,material!A:B,2,0)</f>
        <v>9</v>
      </c>
      <c r="U149" s="141" t="s">
        <v>3416</v>
      </c>
      <c r="V149" s="141"/>
      <c r="W149" s="273" t="s">
        <v>7667</v>
      </c>
      <c r="X149" s="141" t="e">
        <f>VLOOKUP(W149,SIZE!A:B,2,0)</f>
        <v>#N/A</v>
      </c>
      <c r="Y149" s="141">
        <v>9.99</v>
      </c>
      <c r="Z149" s="141" t="s">
        <v>1052</v>
      </c>
      <c r="AA149" s="141">
        <f>VLOOKUP(Z149,COLOR!A:B,2,0)</f>
        <v>3</v>
      </c>
      <c r="AB149" s="130"/>
      <c r="AC149" s="130"/>
      <c r="AD149" s="130"/>
      <c r="AE149" s="130"/>
      <c r="AF149" s="130"/>
      <c r="AG149" s="130"/>
      <c r="AH149" s="130"/>
      <c r="AI149" s="130"/>
      <c r="AJ149" s="130"/>
      <c r="AK149" s="130"/>
      <c r="AL149" s="130"/>
      <c r="AM149" s="130"/>
    </row>
    <row r="150" spans="1:39" ht="20.25" customHeight="1">
      <c r="A150" s="132">
        <v>149</v>
      </c>
      <c r="B150" s="19" t="s">
        <v>4624</v>
      </c>
      <c r="C150" s="250">
        <v>61102099000</v>
      </c>
      <c r="D150" s="261" t="s">
        <v>6828</v>
      </c>
      <c r="E150" s="143" t="str">
        <f t="shared" si="6"/>
        <v>Կարդիգան</v>
      </c>
      <c r="F150" s="273" t="s">
        <v>328</v>
      </c>
      <c r="G150" s="144">
        <f>VLOOKUP(E150,subcategory!A:B,2,0)</f>
        <v>89</v>
      </c>
      <c r="H150" s="273" t="s">
        <v>55</v>
      </c>
      <c r="I150" s="213" t="e">
        <f>VLOOKUP(H150,gender!A:B,2,0)</f>
        <v>#N/A</v>
      </c>
      <c r="J150" s="273">
        <v>25</v>
      </c>
      <c r="K150" s="273">
        <v>25</v>
      </c>
      <c r="L150" s="273">
        <v>1</v>
      </c>
      <c r="M150" s="273" t="s">
        <v>44</v>
      </c>
      <c r="N150" s="144">
        <f>VLOOKUP(M150,brand!A:B,2,0)</f>
        <v>608</v>
      </c>
      <c r="O150" s="144" t="str">
        <f t="shared" si="7"/>
        <v>CHINA</v>
      </c>
      <c r="P150" s="144">
        <f>VLOOKUP(O150,country!A:B,2,0)</f>
        <v>7497</v>
      </c>
      <c r="Q150" s="273" t="s">
        <v>3915</v>
      </c>
      <c r="R150" s="144" t="str">
        <f t="shared" si="8"/>
        <v>Բամբակ</v>
      </c>
      <c r="S150" s="144" t="s">
        <v>25</v>
      </c>
      <c r="T150" s="144">
        <f>VLOOKUP(R150,material!A:B,2,0)</f>
        <v>9</v>
      </c>
      <c r="U150" s="141" t="s">
        <v>3416</v>
      </c>
      <c r="V150" s="141"/>
      <c r="W150" s="273" t="s">
        <v>7651</v>
      </c>
      <c r="X150" s="141" t="e">
        <f>VLOOKUP(W150,SIZE!A:B,2,0)</f>
        <v>#N/A</v>
      </c>
      <c r="Y150" s="141">
        <v>0</v>
      </c>
      <c r="Z150" s="141" t="s">
        <v>1071</v>
      </c>
      <c r="AA150" s="141">
        <f>VLOOKUP(Z150,COLOR!A:B,2,0)</f>
        <v>12</v>
      </c>
      <c r="AB150" s="130"/>
      <c r="AC150" s="130"/>
      <c r="AD150" s="130"/>
      <c r="AE150" s="130"/>
      <c r="AF150" s="130"/>
      <c r="AG150" s="130"/>
      <c r="AH150" s="130"/>
      <c r="AI150" s="130"/>
      <c r="AJ150" s="130"/>
      <c r="AK150" s="130"/>
      <c r="AL150" s="130"/>
      <c r="AM150" s="130"/>
    </row>
    <row r="151" spans="1:39" ht="20.25" customHeight="1">
      <c r="A151" s="132">
        <v>150</v>
      </c>
      <c r="B151" s="19" t="s">
        <v>4625</v>
      </c>
      <c r="C151" s="250">
        <v>65050090000</v>
      </c>
      <c r="D151" s="261" t="s">
        <v>734</v>
      </c>
      <c r="E151" s="143" t="str">
        <f t="shared" si="6"/>
        <v>Գլխարկ</v>
      </c>
      <c r="F151" s="273" t="s">
        <v>73</v>
      </c>
      <c r="G151" s="144">
        <f>VLOOKUP(E151,subcategory!A:B,2,0)</f>
        <v>5</v>
      </c>
      <c r="H151" s="273" t="s">
        <v>7151</v>
      </c>
      <c r="I151" s="213">
        <f>VLOOKUP(H151,gender!A:B,2,0)</f>
        <v>7</v>
      </c>
      <c r="J151" s="273">
        <v>25</v>
      </c>
      <c r="K151" s="273">
        <v>25</v>
      </c>
      <c r="L151" s="273">
        <v>1</v>
      </c>
      <c r="M151" s="273" t="s">
        <v>44</v>
      </c>
      <c r="N151" s="144">
        <f>VLOOKUP(M151,brand!A:B,2,0)</f>
        <v>608</v>
      </c>
      <c r="O151" s="144" t="str">
        <f t="shared" si="7"/>
        <v>CHINA</v>
      </c>
      <c r="P151" s="144">
        <f>VLOOKUP(O151,country!A:B,2,0)</f>
        <v>7497</v>
      </c>
      <c r="Q151" s="273" t="s">
        <v>3915</v>
      </c>
      <c r="R151" s="144" t="str">
        <f t="shared" si="8"/>
        <v>Բամբակ</v>
      </c>
      <c r="S151" s="144" t="s">
        <v>25</v>
      </c>
      <c r="T151" s="144">
        <f>VLOOKUP(R151,material!A:B,2,0)</f>
        <v>9</v>
      </c>
      <c r="U151" s="141" t="s">
        <v>3416</v>
      </c>
      <c r="V151" s="141"/>
      <c r="W151" s="273" t="s">
        <v>7667</v>
      </c>
      <c r="X151" s="141" t="e">
        <f>VLOOKUP(W151,SIZE!A:B,2,0)</f>
        <v>#N/A</v>
      </c>
      <c r="Y151" s="141">
        <v>15.99</v>
      </c>
      <c r="Z151" s="141" t="s">
        <v>1052</v>
      </c>
      <c r="AA151" s="141">
        <f>VLOOKUP(Z151,COLOR!A:B,2,0)</f>
        <v>3</v>
      </c>
      <c r="AB151" s="130"/>
      <c r="AC151" s="130"/>
      <c r="AD151" s="130"/>
      <c r="AE151" s="130"/>
      <c r="AF151" s="130"/>
      <c r="AG151" s="130"/>
      <c r="AH151" s="130"/>
      <c r="AI151" s="130"/>
      <c r="AJ151" s="130"/>
      <c r="AK151" s="130"/>
      <c r="AL151" s="130"/>
      <c r="AM151" s="130"/>
    </row>
    <row r="152" spans="1:39" ht="20.25" customHeight="1">
      <c r="A152" s="132">
        <v>151</v>
      </c>
      <c r="B152" s="19" t="s">
        <v>4626</v>
      </c>
      <c r="C152" s="250">
        <v>65050090000</v>
      </c>
      <c r="D152" s="261" t="s">
        <v>734</v>
      </c>
      <c r="E152" s="143" t="str">
        <f t="shared" si="6"/>
        <v>Գլխարկ</v>
      </c>
      <c r="F152" s="273" t="s">
        <v>73</v>
      </c>
      <c r="G152" s="144">
        <f>VLOOKUP(E152,subcategory!A:B,2,0)</f>
        <v>5</v>
      </c>
      <c r="H152" s="273" t="s">
        <v>7151</v>
      </c>
      <c r="I152" s="213">
        <f>VLOOKUP(H152,gender!A:B,2,0)</f>
        <v>7</v>
      </c>
      <c r="J152" s="273">
        <v>95</v>
      </c>
      <c r="K152" s="273">
        <v>95</v>
      </c>
      <c r="L152" s="273">
        <v>1</v>
      </c>
      <c r="M152" s="273" t="s">
        <v>44</v>
      </c>
      <c r="N152" s="144">
        <f>VLOOKUP(M152,brand!A:B,2,0)</f>
        <v>608</v>
      </c>
      <c r="O152" s="144" t="str">
        <f t="shared" si="7"/>
        <v>CHINA</v>
      </c>
      <c r="P152" s="144">
        <f>VLOOKUP(O152,country!A:B,2,0)</f>
        <v>7497</v>
      </c>
      <c r="Q152" s="273" t="s">
        <v>3915</v>
      </c>
      <c r="R152" s="144" t="str">
        <f t="shared" si="8"/>
        <v>Բամբակ</v>
      </c>
      <c r="S152" s="144" t="s">
        <v>25</v>
      </c>
      <c r="T152" s="144">
        <f>VLOOKUP(R152,material!A:B,2,0)</f>
        <v>9</v>
      </c>
      <c r="U152" s="141" t="s">
        <v>3416</v>
      </c>
      <c r="V152" s="141"/>
      <c r="W152" s="273" t="s">
        <v>7668</v>
      </c>
      <c r="X152" s="141" t="e">
        <f>VLOOKUP(W152,SIZE!A:B,2,0)</f>
        <v>#N/A</v>
      </c>
      <c r="Y152" s="141">
        <v>9.99</v>
      </c>
      <c r="Z152" s="141" t="s">
        <v>2092</v>
      </c>
      <c r="AA152" s="141">
        <f>VLOOKUP(Z152,COLOR!A:B,2,0)</f>
        <v>8</v>
      </c>
      <c r="AB152" s="130"/>
      <c r="AC152" s="130"/>
      <c r="AD152" s="130"/>
      <c r="AE152" s="130"/>
      <c r="AF152" s="130"/>
      <c r="AG152" s="130"/>
      <c r="AH152" s="130"/>
      <c r="AI152" s="130"/>
      <c r="AJ152" s="130"/>
      <c r="AK152" s="130"/>
      <c r="AL152" s="130"/>
      <c r="AM152" s="130"/>
    </row>
    <row r="153" spans="1:39" ht="20.25" customHeight="1">
      <c r="A153" s="132">
        <v>152</v>
      </c>
      <c r="B153" s="19" t="s">
        <v>4627</v>
      </c>
      <c r="C153" s="250">
        <v>65050090000</v>
      </c>
      <c r="D153" s="261" t="s">
        <v>734</v>
      </c>
      <c r="E153" s="143" t="str">
        <f t="shared" si="6"/>
        <v>Գլխարկ</v>
      </c>
      <c r="F153" s="273" t="s">
        <v>73</v>
      </c>
      <c r="G153" s="144">
        <f>VLOOKUP(E153,subcategory!A:B,2,0)</f>
        <v>5</v>
      </c>
      <c r="H153" s="273" t="s">
        <v>7151</v>
      </c>
      <c r="I153" s="213">
        <f>VLOOKUP(H153,gender!A:B,2,0)</f>
        <v>7</v>
      </c>
      <c r="J153" s="273">
        <v>30</v>
      </c>
      <c r="K153" s="273">
        <v>30</v>
      </c>
      <c r="L153" s="273">
        <v>1</v>
      </c>
      <c r="M153" s="273" t="s">
        <v>44</v>
      </c>
      <c r="N153" s="144">
        <f>VLOOKUP(M153,brand!A:B,2,0)</f>
        <v>608</v>
      </c>
      <c r="O153" s="144" t="str">
        <f t="shared" si="7"/>
        <v>CHINA</v>
      </c>
      <c r="P153" s="144">
        <f>VLOOKUP(O153,country!A:B,2,0)</f>
        <v>7497</v>
      </c>
      <c r="Q153" s="273" t="s">
        <v>3915</v>
      </c>
      <c r="R153" s="144" t="str">
        <f t="shared" si="8"/>
        <v>Բամբակ</v>
      </c>
      <c r="S153" s="144" t="s">
        <v>25</v>
      </c>
      <c r="T153" s="144">
        <f>VLOOKUP(R153,material!A:B,2,0)</f>
        <v>9</v>
      </c>
      <c r="U153" s="141" t="s">
        <v>3416</v>
      </c>
      <c r="V153" s="141"/>
      <c r="W153" s="273" t="s">
        <v>7667</v>
      </c>
      <c r="X153" s="141" t="e">
        <f>VLOOKUP(W153,SIZE!A:B,2,0)</f>
        <v>#N/A</v>
      </c>
      <c r="Y153" s="141">
        <v>9.99</v>
      </c>
      <c r="Z153" s="141" t="s">
        <v>1071</v>
      </c>
      <c r="AA153" s="141">
        <f>VLOOKUP(Z153,COLOR!A:B,2,0)</f>
        <v>12</v>
      </c>
      <c r="AB153" s="130"/>
      <c r="AC153" s="130"/>
      <c r="AD153" s="130"/>
      <c r="AE153" s="130"/>
      <c r="AF153" s="130"/>
      <c r="AG153" s="130"/>
      <c r="AH153" s="130"/>
      <c r="AI153" s="130"/>
      <c r="AJ153" s="130"/>
      <c r="AK153" s="130"/>
      <c r="AL153" s="130"/>
      <c r="AM153" s="130"/>
    </row>
    <row r="154" spans="1:39" ht="20.25" customHeight="1">
      <c r="A154" s="132">
        <v>153</v>
      </c>
      <c r="B154" s="19" t="s">
        <v>4628</v>
      </c>
      <c r="C154" s="250">
        <v>61034200090</v>
      </c>
      <c r="D154" s="261" t="s">
        <v>2158</v>
      </c>
      <c r="E154" s="143" t="str">
        <f t="shared" si="6"/>
        <v>Շորտ</v>
      </c>
      <c r="F154" s="273" t="s">
        <v>69</v>
      </c>
      <c r="G154" s="144">
        <f>VLOOKUP(E154,subcategory!A:B,2,0)</f>
        <v>24</v>
      </c>
      <c r="H154" s="273" t="s">
        <v>7150</v>
      </c>
      <c r="I154" s="213" t="e">
        <f>VLOOKUP(H154,gender!A:B,2,0)</f>
        <v>#N/A</v>
      </c>
      <c r="J154" s="273">
        <v>80</v>
      </c>
      <c r="K154" s="273">
        <v>80</v>
      </c>
      <c r="L154" s="273">
        <v>1</v>
      </c>
      <c r="M154" s="273" t="s">
        <v>44</v>
      </c>
      <c r="N154" s="144">
        <f>VLOOKUP(M154,brand!A:B,2,0)</f>
        <v>608</v>
      </c>
      <c r="O154" s="144" t="str">
        <f t="shared" si="7"/>
        <v>INDIA</v>
      </c>
      <c r="P154" s="144">
        <f>VLOOKUP(O154,country!A:B,2,0)</f>
        <v>7505</v>
      </c>
      <c r="Q154" s="273" t="s">
        <v>428</v>
      </c>
      <c r="R154" s="144" t="str">
        <f t="shared" si="8"/>
        <v>Բամբակ</v>
      </c>
      <c r="S154" s="144" t="s">
        <v>25</v>
      </c>
      <c r="T154" s="144">
        <f>VLOOKUP(R154,material!A:B,2,0)</f>
        <v>9</v>
      </c>
      <c r="U154" s="141" t="s">
        <v>3416</v>
      </c>
      <c r="V154" s="141"/>
      <c r="W154" s="273" t="s">
        <v>7662</v>
      </c>
      <c r="X154" s="141" t="e">
        <f>VLOOKUP(W154,SIZE!A:B,2,0)</f>
        <v>#N/A</v>
      </c>
      <c r="Y154" s="141">
        <v>0</v>
      </c>
      <c r="Z154" s="141" t="s">
        <v>1033</v>
      </c>
      <c r="AA154" s="141">
        <f>VLOOKUP(Z154,COLOR!A:B,2,0)</f>
        <v>20</v>
      </c>
      <c r="AB154" s="130"/>
      <c r="AC154" s="130"/>
      <c r="AD154" s="130"/>
      <c r="AE154" s="130"/>
      <c r="AF154" s="130"/>
      <c r="AG154" s="130"/>
      <c r="AH154" s="130"/>
      <c r="AI154" s="130"/>
      <c r="AJ154" s="130"/>
      <c r="AK154" s="130"/>
      <c r="AL154" s="130"/>
      <c r="AM154" s="130"/>
    </row>
    <row r="155" spans="1:39" ht="20.25" customHeight="1">
      <c r="A155" s="132">
        <v>154</v>
      </c>
      <c r="B155" s="19" t="s">
        <v>4629</v>
      </c>
      <c r="C155" s="250">
        <v>62046239000</v>
      </c>
      <c r="D155" s="261" t="s">
        <v>543</v>
      </c>
      <c r="E155" s="143" t="str">
        <f t="shared" si="6"/>
        <v>Տրիկո</v>
      </c>
      <c r="F155" s="273" t="s">
        <v>114</v>
      </c>
      <c r="G155" s="144" t="e">
        <f>VLOOKUP(E155,subcategory!A:B,2,0)</f>
        <v>#N/A</v>
      </c>
      <c r="H155" s="273" t="s">
        <v>55</v>
      </c>
      <c r="I155" s="213" t="e">
        <f>VLOOKUP(H155,gender!A:B,2,0)</f>
        <v>#N/A</v>
      </c>
      <c r="J155" s="273">
        <v>50</v>
      </c>
      <c r="K155" s="273">
        <v>50</v>
      </c>
      <c r="L155" s="273">
        <v>1</v>
      </c>
      <c r="M155" s="273" t="s">
        <v>44</v>
      </c>
      <c r="N155" s="144">
        <f>VLOOKUP(M155,brand!A:B,2,0)</f>
        <v>608</v>
      </c>
      <c r="O155" s="144" t="str">
        <f t="shared" si="7"/>
        <v>INDIA</v>
      </c>
      <c r="P155" s="144">
        <f>VLOOKUP(O155,country!A:B,2,0)</f>
        <v>7505</v>
      </c>
      <c r="Q155" s="273" t="s">
        <v>428</v>
      </c>
      <c r="R155" s="144" t="str">
        <f t="shared" si="8"/>
        <v>Բամբակ</v>
      </c>
      <c r="S155" s="144" t="s">
        <v>25</v>
      </c>
      <c r="T155" s="144">
        <f>VLOOKUP(R155,material!A:B,2,0)</f>
        <v>9</v>
      </c>
      <c r="U155" s="141" t="s">
        <v>3416</v>
      </c>
      <c r="V155" s="141"/>
      <c r="W155" s="273" t="s">
        <v>2044</v>
      </c>
      <c r="X155" s="141" t="e">
        <f>VLOOKUP(W155,SIZE!A:B,2,0)</f>
        <v>#N/A</v>
      </c>
      <c r="Y155" s="141">
        <v>0</v>
      </c>
      <c r="Z155" s="141" t="s">
        <v>1057</v>
      </c>
      <c r="AA155" s="141">
        <f>VLOOKUP(Z155,COLOR!A:B,2,0)</f>
        <v>5</v>
      </c>
      <c r="AB155" s="130"/>
      <c r="AC155" s="130"/>
      <c r="AD155" s="130"/>
      <c r="AE155" s="130"/>
      <c r="AF155" s="130"/>
      <c r="AG155" s="130"/>
      <c r="AH155" s="130"/>
      <c r="AI155" s="130"/>
      <c r="AJ155" s="130"/>
      <c r="AK155" s="130"/>
      <c r="AL155" s="130"/>
      <c r="AM155" s="130"/>
    </row>
    <row r="156" spans="1:39" ht="20.25" customHeight="1">
      <c r="A156" s="132">
        <v>155</v>
      </c>
      <c r="B156" s="19" t="s">
        <v>4630</v>
      </c>
      <c r="C156" s="250">
        <v>61112090000</v>
      </c>
      <c r="D156" s="261" t="s">
        <v>6829</v>
      </c>
      <c r="E156" s="143" t="str">
        <f t="shared" si="6"/>
        <v>Տրիկո</v>
      </c>
      <c r="F156" s="273" t="s">
        <v>114</v>
      </c>
      <c r="G156" s="144" t="e">
        <f>VLOOKUP(E156,subcategory!A:B,2,0)</f>
        <v>#N/A</v>
      </c>
      <c r="H156" s="273" t="s">
        <v>7152</v>
      </c>
      <c r="I156" s="213" t="e">
        <f>VLOOKUP(H156,gender!A:B,2,0)</f>
        <v>#N/A</v>
      </c>
      <c r="J156" s="273">
        <v>25</v>
      </c>
      <c r="K156" s="273">
        <v>25</v>
      </c>
      <c r="L156" s="273">
        <v>1</v>
      </c>
      <c r="M156" s="273" t="s">
        <v>44</v>
      </c>
      <c r="N156" s="144">
        <f>VLOOKUP(M156,brand!A:B,2,0)</f>
        <v>608</v>
      </c>
      <c r="O156" s="144" t="str">
        <f t="shared" si="7"/>
        <v>INDIA</v>
      </c>
      <c r="P156" s="144">
        <f>VLOOKUP(O156,country!A:B,2,0)</f>
        <v>7505</v>
      </c>
      <c r="Q156" s="273" t="s">
        <v>428</v>
      </c>
      <c r="R156" s="144" t="str">
        <f t="shared" si="8"/>
        <v>Բամբակ</v>
      </c>
      <c r="S156" s="144" t="s">
        <v>25</v>
      </c>
      <c r="T156" s="144">
        <f>VLOOKUP(R156,material!A:B,2,0)</f>
        <v>9</v>
      </c>
      <c r="U156" s="141" t="s">
        <v>3416</v>
      </c>
      <c r="V156" s="141"/>
      <c r="W156" s="273" t="s">
        <v>7657</v>
      </c>
      <c r="X156" s="141" t="e">
        <f>VLOOKUP(W156,SIZE!A:B,2,0)</f>
        <v>#N/A</v>
      </c>
      <c r="Y156" s="141">
        <v>0</v>
      </c>
      <c r="Z156" s="141" t="s">
        <v>1057</v>
      </c>
      <c r="AA156" s="141">
        <f>VLOOKUP(Z156,COLOR!A:B,2,0)</f>
        <v>5</v>
      </c>
      <c r="AB156" s="130"/>
      <c r="AC156" s="130"/>
      <c r="AD156" s="130"/>
      <c r="AE156" s="130"/>
      <c r="AF156" s="130"/>
      <c r="AG156" s="130"/>
      <c r="AH156" s="130"/>
      <c r="AI156" s="130"/>
      <c r="AJ156" s="130"/>
      <c r="AK156" s="130"/>
      <c r="AL156" s="130"/>
      <c r="AM156" s="130"/>
    </row>
    <row r="157" spans="1:39" ht="20.25" customHeight="1">
      <c r="A157" s="132">
        <v>156</v>
      </c>
      <c r="B157" s="19" t="s">
        <v>4631</v>
      </c>
      <c r="C157" s="250">
        <v>61112090000</v>
      </c>
      <c r="D157" s="261" t="s">
        <v>6830</v>
      </c>
      <c r="E157" s="143" t="str">
        <f t="shared" si="6"/>
        <v>Գուլպա</v>
      </c>
      <c r="F157" s="273" t="s">
        <v>166</v>
      </c>
      <c r="G157" s="144" t="e">
        <f>VLOOKUP(E157,subcategory!A:B,2,0)</f>
        <v>#N/A</v>
      </c>
      <c r="H157" s="273" t="s">
        <v>7151</v>
      </c>
      <c r="I157" s="213">
        <f>VLOOKUP(H157,gender!A:B,2,0)</f>
        <v>7</v>
      </c>
      <c r="J157" s="273">
        <v>15</v>
      </c>
      <c r="K157" s="273">
        <v>15</v>
      </c>
      <c r="L157" s="273">
        <v>1</v>
      </c>
      <c r="M157" s="273" t="s">
        <v>44</v>
      </c>
      <c r="N157" s="144">
        <f>VLOOKUP(M157,brand!A:B,2,0)</f>
        <v>608</v>
      </c>
      <c r="O157" s="144" t="str">
        <f t="shared" si="7"/>
        <v>ITALY</v>
      </c>
      <c r="P157" s="144">
        <f>VLOOKUP(O157,country!A:B,2,0)</f>
        <v>1760</v>
      </c>
      <c r="Q157" s="273" t="s">
        <v>468</v>
      </c>
      <c r="R157" s="144" t="str">
        <f t="shared" si="8"/>
        <v>Բամբակ</v>
      </c>
      <c r="S157" s="144" t="s">
        <v>25</v>
      </c>
      <c r="T157" s="144">
        <f>VLOOKUP(R157,material!A:B,2,0)</f>
        <v>9</v>
      </c>
      <c r="U157" s="141" t="s">
        <v>3416</v>
      </c>
      <c r="V157" s="141"/>
      <c r="W157" s="273" t="s">
        <v>7668</v>
      </c>
      <c r="X157" s="141" t="e">
        <f>VLOOKUP(W157,SIZE!A:B,2,0)</f>
        <v>#N/A</v>
      </c>
      <c r="Y157" s="141">
        <v>5.99</v>
      </c>
      <c r="Z157" s="141" t="s">
        <v>2092</v>
      </c>
      <c r="AA157" s="141">
        <f>VLOOKUP(Z157,COLOR!A:B,2,0)</f>
        <v>8</v>
      </c>
      <c r="AB157" s="130"/>
      <c r="AC157" s="130"/>
      <c r="AD157" s="130"/>
      <c r="AE157" s="130"/>
      <c r="AF157" s="130"/>
      <c r="AG157" s="130"/>
      <c r="AH157" s="130"/>
      <c r="AI157" s="130"/>
      <c r="AJ157" s="130"/>
      <c r="AK157" s="130"/>
      <c r="AL157" s="130"/>
      <c r="AM157" s="130"/>
    </row>
    <row r="158" spans="1:39" ht="20.25" customHeight="1">
      <c r="A158" s="132">
        <v>157</v>
      </c>
      <c r="B158" s="19" t="s">
        <v>4632</v>
      </c>
      <c r="C158" s="250">
        <v>61099020000</v>
      </c>
      <c r="D158" s="261" t="s">
        <v>6831</v>
      </c>
      <c r="E158" s="143" t="str">
        <f t="shared" si="6"/>
        <v>Շապիկ</v>
      </c>
      <c r="F158" s="273" t="s">
        <v>46</v>
      </c>
      <c r="G158" s="144">
        <f>VLOOKUP(E158,subcategory!A:B,2,0)</f>
        <v>73</v>
      </c>
      <c r="H158" s="273" t="s">
        <v>7150</v>
      </c>
      <c r="I158" s="213" t="e">
        <f>VLOOKUP(H158,gender!A:B,2,0)</f>
        <v>#N/A</v>
      </c>
      <c r="J158" s="273">
        <v>175</v>
      </c>
      <c r="K158" s="273">
        <v>175</v>
      </c>
      <c r="L158" s="273">
        <v>1</v>
      </c>
      <c r="M158" s="273" t="s">
        <v>44</v>
      </c>
      <c r="N158" s="144">
        <f>VLOOKUP(M158,brand!A:B,2,0)</f>
        <v>608</v>
      </c>
      <c r="O158" s="144" t="str">
        <f t="shared" si="7"/>
        <v>INDIA</v>
      </c>
      <c r="P158" s="144">
        <f>VLOOKUP(O158,country!A:B,2,0)</f>
        <v>7505</v>
      </c>
      <c r="Q158" s="273" t="s">
        <v>428</v>
      </c>
      <c r="R158" s="144" t="str">
        <f t="shared" si="8"/>
        <v>Պոլիեսթեր</v>
      </c>
      <c r="S158" s="144" t="s">
        <v>36</v>
      </c>
      <c r="T158" s="144">
        <f>VLOOKUP(R158,material!A:B,2,0)</f>
        <v>37</v>
      </c>
      <c r="U158" s="141" t="s">
        <v>3416</v>
      </c>
      <c r="V158" s="141"/>
      <c r="W158" s="273" t="s">
        <v>7665</v>
      </c>
      <c r="X158" s="141" t="e">
        <f>VLOOKUP(W158,SIZE!A:B,2,0)</f>
        <v>#N/A</v>
      </c>
      <c r="Y158" s="141">
        <v>25.99</v>
      </c>
      <c r="Z158" s="141" t="s">
        <v>1058</v>
      </c>
      <c r="AA158" s="141">
        <f>VLOOKUP(Z158,COLOR!A:B,2,0)</f>
        <v>9</v>
      </c>
      <c r="AB158" s="130"/>
      <c r="AC158" s="130"/>
      <c r="AD158" s="130"/>
      <c r="AE158" s="130"/>
      <c r="AF158" s="130"/>
      <c r="AG158" s="130"/>
      <c r="AH158" s="130"/>
      <c r="AI158" s="130"/>
      <c r="AJ158" s="130"/>
      <c r="AK158" s="130"/>
      <c r="AL158" s="130"/>
      <c r="AM158" s="130"/>
    </row>
    <row r="159" spans="1:39" ht="20.25" customHeight="1">
      <c r="A159" s="132">
        <v>158</v>
      </c>
      <c r="B159" s="19" t="s">
        <v>4633</v>
      </c>
      <c r="C159" s="250">
        <v>61112090000</v>
      </c>
      <c r="D159" s="261" t="s">
        <v>6832</v>
      </c>
      <c r="E159" s="143" t="str">
        <f t="shared" si="6"/>
        <v>Ժիլետ</v>
      </c>
      <c r="F159" s="273" t="s">
        <v>316</v>
      </c>
      <c r="G159" s="144">
        <f>VLOOKUP(E159,subcategory!A:B,2,0)</f>
        <v>17</v>
      </c>
      <c r="H159" s="273" t="s">
        <v>7151</v>
      </c>
      <c r="I159" s="213">
        <f>VLOOKUP(H159,gender!A:B,2,0)</f>
        <v>7</v>
      </c>
      <c r="J159" s="273">
        <v>75</v>
      </c>
      <c r="K159" s="273">
        <v>75</v>
      </c>
      <c r="L159" s="273">
        <v>1</v>
      </c>
      <c r="M159" s="273" t="s">
        <v>44</v>
      </c>
      <c r="N159" s="144">
        <f>VLOOKUP(M159,brand!A:B,2,0)</f>
        <v>608</v>
      </c>
      <c r="O159" s="144" t="str">
        <f t="shared" si="7"/>
        <v>MYANMAR</v>
      </c>
      <c r="P159" s="144">
        <f>VLOOKUP(O159,country!A:B,2,0)</f>
        <v>7495</v>
      </c>
      <c r="Q159" s="273" t="s">
        <v>7193</v>
      </c>
      <c r="R159" s="144" t="str">
        <f t="shared" si="8"/>
        <v>Բամբակ</v>
      </c>
      <c r="S159" s="144" t="s">
        <v>25</v>
      </c>
      <c r="T159" s="144">
        <f>VLOOKUP(R159,material!A:B,2,0)</f>
        <v>9</v>
      </c>
      <c r="U159" s="141" t="s">
        <v>3416</v>
      </c>
      <c r="V159" s="141"/>
      <c r="W159" s="273" t="s">
        <v>7649</v>
      </c>
      <c r="X159" s="141" t="e">
        <f>VLOOKUP(W159,SIZE!A:B,2,0)</f>
        <v>#N/A</v>
      </c>
      <c r="Y159" s="141">
        <v>27.99</v>
      </c>
      <c r="Z159" s="141" t="s">
        <v>1057</v>
      </c>
      <c r="AA159" s="141">
        <f>VLOOKUP(Z159,COLOR!A:B,2,0)</f>
        <v>5</v>
      </c>
      <c r="AB159" s="130"/>
      <c r="AC159" s="130"/>
      <c r="AD159" s="130"/>
      <c r="AE159" s="130"/>
      <c r="AF159" s="130"/>
      <c r="AG159" s="130"/>
      <c r="AH159" s="130"/>
      <c r="AI159" s="130"/>
      <c r="AJ159" s="130"/>
      <c r="AK159" s="130"/>
      <c r="AL159" s="130"/>
      <c r="AM159" s="130"/>
    </row>
    <row r="160" spans="1:39" ht="20.25" customHeight="1">
      <c r="A160" s="132">
        <v>159</v>
      </c>
      <c r="B160" s="19" t="s">
        <v>4634</v>
      </c>
      <c r="C160" s="250">
        <v>62034235000</v>
      </c>
      <c r="D160" s="261" t="s">
        <v>484</v>
      </c>
      <c r="E160" s="143" t="str">
        <f t="shared" si="6"/>
        <v>Տաբատներ</v>
      </c>
      <c r="F160" s="273" t="s">
        <v>7795</v>
      </c>
      <c r="G160" s="144">
        <f>VLOOKUP(E160,subcategory!A:B,2,0)</f>
        <v>93</v>
      </c>
      <c r="H160" s="273" t="s">
        <v>7150</v>
      </c>
      <c r="I160" s="213" t="e">
        <f>VLOOKUP(H160,gender!A:B,2,0)</f>
        <v>#N/A</v>
      </c>
      <c r="J160" s="273">
        <v>105</v>
      </c>
      <c r="K160" s="273">
        <v>105</v>
      </c>
      <c r="L160" s="273">
        <v>1</v>
      </c>
      <c r="M160" s="273" t="s">
        <v>44</v>
      </c>
      <c r="N160" s="144">
        <f>VLOOKUP(M160,brand!A:B,2,0)</f>
        <v>608</v>
      </c>
      <c r="O160" s="144" t="str">
        <f t="shared" si="7"/>
        <v>INDIA</v>
      </c>
      <c r="P160" s="144">
        <f>VLOOKUP(O160,country!A:B,2,0)</f>
        <v>7505</v>
      </c>
      <c r="Q160" s="273" t="s">
        <v>428</v>
      </c>
      <c r="R160" s="144" t="str">
        <f t="shared" si="8"/>
        <v>Բամբակ</v>
      </c>
      <c r="S160" s="144" t="s">
        <v>25</v>
      </c>
      <c r="T160" s="144">
        <f>VLOOKUP(R160,material!A:B,2,0)</f>
        <v>9</v>
      </c>
      <c r="U160" s="141" t="s">
        <v>3416</v>
      </c>
      <c r="V160" s="141"/>
      <c r="W160" s="273" t="s">
        <v>7650</v>
      </c>
      <c r="X160" s="141" t="e">
        <f>VLOOKUP(W160,SIZE!A:B,2,0)</f>
        <v>#N/A</v>
      </c>
      <c r="Y160" s="141">
        <v>10.99</v>
      </c>
      <c r="Z160" s="141" t="s">
        <v>1057</v>
      </c>
      <c r="AA160" s="141">
        <f>VLOOKUP(Z160,COLOR!A:B,2,0)</f>
        <v>5</v>
      </c>
      <c r="AB160" s="130"/>
      <c r="AC160" s="130"/>
      <c r="AD160" s="130"/>
      <c r="AE160" s="130"/>
      <c r="AF160" s="130"/>
      <c r="AG160" s="130"/>
      <c r="AH160" s="130"/>
      <c r="AI160" s="130"/>
      <c r="AJ160" s="130"/>
      <c r="AK160" s="130"/>
      <c r="AL160" s="130"/>
      <c r="AM160" s="130"/>
    </row>
    <row r="161" spans="1:39" ht="20.25" customHeight="1">
      <c r="A161" s="132">
        <v>160</v>
      </c>
      <c r="B161" s="19" t="s">
        <v>4635</v>
      </c>
      <c r="C161" s="250">
        <v>61112090000</v>
      </c>
      <c r="D161" s="261" t="s">
        <v>6798</v>
      </c>
      <c r="E161" s="143" t="str">
        <f t="shared" si="6"/>
        <v>Շապիկ</v>
      </c>
      <c r="F161" s="273" t="s">
        <v>46</v>
      </c>
      <c r="G161" s="144">
        <f>VLOOKUP(E161,subcategory!A:B,2,0)</f>
        <v>73</v>
      </c>
      <c r="H161" s="273" t="s">
        <v>7152</v>
      </c>
      <c r="I161" s="213" t="e">
        <f>VLOOKUP(H161,gender!A:B,2,0)</f>
        <v>#N/A</v>
      </c>
      <c r="J161" s="273">
        <v>50</v>
      </c>
      <c r="K161" s="273">
        <v>50</v>
      </c>
      <c r="L161" s="273">
        <v>1</v>
      </c>
      <c r="M161" s="273" t="s">
        <v>44</v>
      </c>
      <c r="N161" s="144">
        <f>VLOOKUP(M161,brand!A:B,2,0)</f>
        <v>608</v>
      </c>
      <c r="O161" s="144" t="str">
        <f t="shared" si="7"/>
        <v>CHINA</v>
      </c>
      <c r="P161" s="144">
        <f>VLOOKUP(O161,country!A:B,2,0)</f>
        <v>7497</v>
      </c>
      <c r="Q161" s="273" t="s">
        <v>3915</v>
      </c>
      <c r="R161" s="144" t="str">
        <f t="shared" si="8"/>
        <v>Բամբակ</v>
      </c>
      <c r="S161" s="144" t="s">
        <v>25</v>
      </c>
      <c r="T161" s="144">
        <f>VLOOKUP(R161,material!A:B,2,0)</f>
        <v>9</v>
      </c>
      <c r="U161" s="141" t="s">
        <v>3416</v>
      </c>
      <c r="V161" s="141"/>
      <c r="W161" s="273" t="s">
        <v>7653</v>
      </c>
      <c r="X161" s="141" t="e">
        <f>VLOOKUP(W161,SIZE!A:B,2,0)</f>
        <v>#N/A</v>
      </c>
      <c r="Y161" s="141">
        <v>17.989999999999998</v>
      </c>
      <c r="Z161" s="141" t="s">
        <v>1059</v>
      </c>
      <c r="AA161" s="141">
        <f>VLOOKUP(Z161,COLOR!A:B,2,0)</f>
        <v>1</v>
      </c>
      <c r="AB161" s="130"/>
      <c r="AC161" s="130"/>
      <c r="AD161" s="130"/>
      <c r="AE161" s="130"/>
      <c r="AF161" s="130"/>
      <c r="AG161" s="130"/>
      <c r="AH161" s="130"/>
      <c r="AI161" s="130"/>
      <c r="AJ161" s="130"/>
      <c r="AK161" s="130"/>
      <c r="AL161" s="130"/>
      <c r="AM161" s="130"/>
    </row>
    <row r="162" spans="1:39" ht="20.25" customHeight="1">
      <c r="A162" s="132">
        <v>161</v>
      </c>
      <c r="B162" s="19" t="s">
        <v>4636</v>
      </c>
      <c r="C162" s="250">
        <v>61091000000</v>
      </c>
      <c r="D162" s="261" t="s">
        <v>2290</v>
      </c>
      <c r="E162" s="143" t="str">
        <f t="shared" si="6"/>
        <v>Շապիկ</v>
      </c>
      <c r="F162" s="273" t="s">
        <v>46</v>
      </c>
      <c r="G162" s="144">
        <f>VLOOKUP(E162,subcategory!A:B,2,0)</f>
        <v>73</v>
      </c>
      <c r="H162" s="273" t="s">
        <v>7150</v>
      </c>
      <c r="I162" s="213" t="e">
        <f>VLOOKUP(H162,gender!A:B,2,0)</f>
        <v>#N/A</v>
      </c>
      <c r="J162" s="273">
        <v>120</v>
      </c>
      <c r="K162" s="273">
        <v>120</v>
      </c>
      <c r="L162" s="273">
        <v>1</v>
      </c>
      <c r="M162" s="273" t="s">
        <v>44</v>
      </c>
      <c r="N162" s="144">
        <f>VLOOKUP(M162,brand!A:B,2,0)</f>
        <v>608</v>
      </c>
      <c r="O162" s="144" t="str">
        <f t="shared" si="7"/>
        <v>BANGLADESH</v>
      </c>
      <c r="P162" s="144">
        <f>VLOOKUP(O162,country!A:B,2,0)</f>
        <v>7485</v>
      </c>
      <c r="Q162" s="273" t="s">
        <v>440</v>
      </c>
      <c r="R162" s="144" t="str">
        <f t="shared" si="8"/>
        <v>Բամբակ</v>
      </c>
      <c r="S162" s="144" t="s">
        <v>25</v>
      </c>
      <c r="T162" s="144">
        <f>VLOOKUP(R162,material!A:B,2,0)</f>
        <v>9</v>
      </c>
      <c r="U162" s="141" t="s">
        <v>3416</v>
      </c>
      <c r="V162" s="141"/>
      <c r="W162" s="273" t="s">
        <v>7650</v>
      </c>
      <c r="X162" s="141" t="e">
        <f>VLOOKUP(W162,SIZE!A:B,2,0)</f>
        <v>#N/A</v>
      </c>
      <c r="Y162" s="141">
        <v>25.99</v>
      </c>
      <c r="Z162" s="141" t="s">
        <v>1057</v>
      </c>
      <c r="AA162" s="141">
        <f>VLOOKUP(Z162,COLOR!A:B,2,0)</f>
        <v>5</v>
      </c>
      <c r="AB162" s="130"/>
      <c r="AC162" s="130"/>
      <c r="AD162" s="130"/>
      <c r="AE162" s="130"/>
      <c r="AF162" s="130"/>
      <c r="AG162" s="130"/>
      <c r="AH162" s="130"/>
      <c r="AI162" s="130"/>
      <c r="AJ162" s="130"/>
      <c r="AK162" s="130"/>
      <c r="AL162" s="130"/>
      <c r="AM162" s="130"/>
    </row>
    <row r="163" spans="1:39" ht="20.25" customHeight="1">
      <c r="A163" s="132">
        <v>162</v>
      </c>
      <c r="B163" s="19" t="s">
        <v>4637</v>
      </c>
      <c r="C163" s="250">
        <v>61091000000</v>
      </c>
      <c r="D163" s="261" t="s">
        <v>2290</v>
      </c>
      <c r="E163" s="143" t="str">
        <f t="shared" si="6"/>
        <v>Շապիկ</v>
      </c>
      <c r="F163" s="273" t="s">
        <v>46</v>
      </c>
      <c r="G163" s="144">
        <f>VLOOKUP(E163,subcategory!A:B,2,0)</f>
        <v>73</v>
      </c>
      <c r="H163" s="273" t="s">
        <v>7150</v>
      </c>
      <c r="I163" s="213" t="e">
        <f>VLOOKUP(H163,gender!A:B,2,0)</f>
        <v>#N/A</v>
      </c>
      <c r="J163" s="273">
        <v>60</v>
      </c>
      <c r="K163" s="273">
        <v>60</v>
      </c>
      <c r="L163" s="273">
        <v>1</v>
      </c>
      <c r="M163" s="273" t="s">
        <v>44</v>
      </c>
      <c r="N163" s="144">
        <f>VLOOKUP(M163,brand!A:B,2,0)</f>
        <v>608</v>
      </c>
      <c r="O163" s="144" t="str">
        <f t="shared" si="7"/>
        <v>BANGLADESH</v>
      </c>
      <c r="P163" s="144">
        <f>VLOOKUP(O163,country!A:B,2,0)</f>
        <v>7485</v>
      </c>
      <c r="Q163" s="273" t="s">
        <v>440</v>
      </c>
      <c r="R163" s="144" t="str">
        <f t="shared" si="8"/>
        <v>Բամբակ</v>
      </c>
      <c r="S163" s="144" t="s">
        <v>25</v>
      </c>
      <c r="T163" s="144">
        <f>VLOOKUP(R163,material!A:B,2,0)</f>
        <v>9</v>
      </c>
      <c r="U163" s="141" t="s">
        <v>3416</v>
      </c>
      <c r="V163" s="141"/>
      <c r="W163" s="273" t="s">
        <v>7658</v>
      </c>
      <c r="X163" s="141" t="e">
        <f>VLOOKUP(W163,SIZE!A:B,2,0)</f>
        <v>#N/A</v>
      </c>
      <c r="Y163" s="141">
        <v>12.99</v>
      </c>
      <c r="Z163" s="141" t="s">
        <v>1071</v>
      </c>
      <c r="AA163" s="141">
        <f>VLOOKUP(Z163,COLOR!A:B,2,0)</f>
        <v>12</v>
      </c>
      <c r="AB163" s="130"/>
      <c r="AC163" s="130"/>
      <c r="AD163" s="130"/>
      <c r="AE163" s="130"/>
      <c r="AF163" s="130"/>
      <c r="AG163" s="130"/>
      <c r="AH163" s="130"/>
      <c r="AI163" s="130"/>
      <c r="AJ163" s="130"/>
      <c r="AK163" s="130"/>
      <c r="AL163" s="130"/>
      <c r="AM163" s="130"/>
    </row>
    <row r="164" spans="1:39" ht="20.25" customHeight="1">
      <c r="A164" s="132">
        <v>163</v>
      </c>
      <c r="B164" s="19" t="s">
        <v>4638</v>
      </c>
      <c r="C164" s="252">
        <v>61113090000</v>
      </c>
      <c r="D164" s="260" t="s">
        <v>6810</v>
      </c>
      <c r="E164" s="143" t="str">
        <f t="shared" si="6"/>
        <v>Բաճկոն</v>
      </c>
      <c r="F164" s="273" t="s">
        <v>62</v>
      </c>
      <c r="G164" s="144">
        <f>VLOOKUP(E164,subcategory!A:B,2,0)</f>
        <v>14</v>
      </c>
      <c r="H164" s="273" t="s">
        <v>7152</v>
      </c>
      <c r="I164" s="213" t="e">
        <f>VLOOKUP(H164,gender!A:B,2,0)</f>
        <v>#N/A</v>
      </c>
      <c r="J164" s="273">
        <v>125</v>
      </c>
      <c r="K164" s="273">
        <v>125</v>
      </c>
      <c r="L164" s="273">
        <v>1</v>
      </c>
      <c r="M164" s="273" t="s">
        <v>44</v>
      </c>
      <c r="N164" s="144">
        <f>VLOOKUP(M164,brand!A:B,2,0)</f>
        <v>608</v>
      </c>
      <c r="O164" s="144" t="str">
        <f t="shared" si="7"/>
        <v>MYANMAR</v>
      </c>
      <c r="P164" s="144">
        <f>VLOOKUP(O164,country!A:B,2,0)</f>
        <v>7495</v>
      </c>
      <c r="Q164" s="273" t="s">
        <v>7193</v>
      </c>
      <c r="R164" s="144" t="str">
        <f t="shared" si="8"/>
        <v>Պոլիեսթեր</v>
      </c>
      <c r="S164" s="144" t="s">
        <v>36</v>
      </c>
      <c r="T164" s="144">
        <f>VLOOKUP(R164,material!A:B,2,0)</f>
        <v>37</v>
      </c>
      <c r="U164" s="141" t="s">
        <v>3416</v>
      </c>
      <c r="V164" s="141"/>
      <c r="W164" s="273" t="s">
        <v>7663</v>
      </c>
      <c r="X164" s="141" t="e">
        <f>VLOOKUP(W164,SIZE!A:B,2,0)</f>
        <v>#N/A</v>
      </c>
      <c r="Y164" s="141">
        <v>22.99</v>
      </c>
      <c r="Z164" s="141" t="s">
        <v>1033</v>
      </c>
      <c r="AA164" s="141">
        <f>VLOOKUP(Z164,COLOR!A:B,2,0)</f>
        <v>20</v>
      </c>
      <c r="AB164" s="130"/>
      <c r="AC164" s="130"/>
      <c r="AD164" s="130"/>
      <c r="AE164" s="130"/>
      <c r="AF164" s="130"/>
      <c r="AG164" s="130"/>
      <c r="AH164" s="130"/>
      <c r="AI164" s="130"/>
      <c r="AJ164" s="130"/>
      <c r="AK164" s="130"/>
      <c r="AL164" s="130"/>
      <c r="AM164" s="130"/>
    </row>
    <row r="165" spans="1:39" ht="20.25" customHeight="1">
      <c r="A165" s="132">
        <v>164</v>
      </c>
      <c r="B165" s="19" t="s">
        <v>4639</v>
      </c>
      <c r="C165" s="250">
        <v>61112090000</v>
      </c>
      <c r="D165" s="261" t="s">
        <v>6804</v>
      </c>
      <c r="E165" s="143" t="str">
        <f t="shared" si="6"/>
        <v>Բոդի</v>
      </c>
      <c r="F165" s="273" t="s">
        <v>247</v>
      </c>
      <c r="G165" s="144">
        <f>VLOOKUP(E165,subcategory!A:B,2,0)</f>
        <v>15</v>
      </c>
      <c r="H165" s="273" t="s">
        <v>7152</v>
      </c>
      <c r="I165" s="213" t="e">
        <f>VLOOKUP(H165,gender!A:B,2,0)</f>
        <v>#N/A</v>
      </c>
      <c r="J165" s="273">
        <v>100</v>
      </c>
      <c r="K165" s="273">
        <v>100</v>
      </c>
      <c r="L165" s="273">
        <v>1</v>
      </c>
      <c r="M165" s="273" t="s">
        <v>44</v>
      </c>
      <c r="N165" s="144">
        <f>VLOOKUP(M165,brand!A:B,2,0)</f>
        <v>608</v>
      </c>
      <c r="O165" s="144" t="str">
        <f t="shared" si="7"/>
        <v>CHINA</v>
      </c>
      <c r="P165" s="144">
        <f>VLOOKUP(O165,country!A:B,2,0)</f>
        <v>7497</v>
      </c>
      <c r="Q165" s="273" t="s">
        <v>3915</v>
      </c>
      <c r="R165" s="144" t="str">
        <f t="shared" si="8"/>
        <v>Բամբակ</v>
      </c>
      <c r="S165" s="144" t="s">
        <v>25</v>
      </c>
      <c r="T165" s="144">
        <f>VLOOKUP(R165,material!A:B,2,0)</f>
        <v>9</v>
      </c>
      <c r="U165" s="141" t="s">
        <v>3416</v>
      </c>
      <c r="V165" s="141"/>
      <c r="W165" s="273" t="s">
        <v>7648</v>
      </c>
      <c r="X165" s="141" t="e">
        <f>VLOOKUP(W165,SIZE!A:B,2,0)</f>
        <v>#N/A</v>
      </c>
      <c r="Y165" s="141">
        <v>25.99</v>
      </c>
      <c r="Z165" s="141" t="s">
        <v>1057</v>
      </c>
      <c r="AA165" s="141">
        <f>VLOOKUP(Z165,COLOR!A:B,2,0)</f>
        <v>5</v>
      </c>
      <c r="AB165" s="130"/>
      <c r="AC165" s="130"/>
      <c r="AD165" s="130"/>
      <c r="AE165" s="130"/>
      <c r="AF165" s="130"/>
      <c r="AG165" s="130"/>
      <c r="AH165" s="130"/>
      <c r="AI165" s="130"/>
      <c r="AJ165" s="130"/>
      <c r="AK165" s="130"/>
      <c r="AL165" s="130"/>
      <c r="AM165" s="130"/>
    </row>
    <row r="166" spans="1:39" ht="20.25" customHeight="1">
      <c r="A166" s="132">
        <v>165</v>
      </c>
      <c r="B166" s="19" t="s">
        <v>4640</v>
      </c>
      <c r="C166" s="250">
        <v>61091000000</v>
      </c>
      <c r="D166" s="261" t="s">
        <v>605</v>
      </c>
      <c r="E166" s="143" t="str">
        <f t="shared" si="6"/>
        <v>Շապիկ</v>
      </c>
      <c r="F166" s="273" t="s">
        <v>46</v>
      </c>
      <c r="G166" s="144">
        <f>VLOOKUP(E166,subcategory!A:B,2,0)</f>
        <v>73</v>
      </c>
      <c r="H166" s="273" t="s">
        <v>55</v>
      </c>
      <c r="I166" s="213" t="e">
        <f>VLOOKUP(H166,gender!A:B,2,0)</f>
        <v>#N/A</v>
      </c>
      <c r="J166" s="273">
        <v>50</v>
      </c>
      <c r="K166" s="273">
        <v>50</v>
      </c>
      <c r="L166" s="273">
        <v>1</v>
      </c>
      <c r="M166" s="273" t="s">
        <v>44</v>
      </c>
      <c r="N166" s="144">
        <f>VLOOKUP(M166,brand!A:B,2,0)</f>
        <v>608</v>
      </c>
      <c r="O166" s="144" t="str">
        <f t="shared" si="7"/>
        <v>INDIA</v>
      </c>
      <c r="P166" s="144">
        <f>VLOOKUP(O166,country!A:B,2,0)</f>
        <v>7505</v>
      </c>
      <c r="Q166" s="273" t="s">
        <v>428</v>
      </c>
      <c r="R166" s="144" t="str">
        <f t="shared" si="8"/>
        <v>Բամբակ</v>
      </c>
      <c r="S166" s="144" t="s">
        <v>25</v>
      </c>
      <c r="T166" s="144">
        <f>VLOOKUP(R166,material!A:B,2,0)</f>
        <v>9</v>
      </c>
      <c r="U166" s="141" t="s">
        <v>3416</v>
      </c>
      <c r="V166" s="141"/>
      <c r="W166" s="273" t="s">
        <v>2044</v>
      </c>
      <c r="X166" s="141" t="e">
        <f>VLOOKUP(W166,SIZE!A:B,2,0)</f>
        <v>#N/A</v>
      </c>
      <c r="Y166" s="141">
        <v>17.989999999999998</v>
      </c>
      <c r="Z166" s="141" t="s">
        <v>1059</v>
      </c>
      <c r="AA166" s="141">
        <f>VLOOKUP(Z166,COLOR!A:B,2,0)</f>
        <v>1</v>
      </c>
      <c r="AB166" s="130"/>
      <c r="AC166" s="130"/>
      <c r="AD166" s="130"/>
      <c r="AE166" s="130"/>
      <c r="AF166" s="130"/>
      <c r="AG166" s="130"/>
      <c r="AH166" s="130"/>
      <c r="AI166" s="130"/>
      <c r="AJ166" s="130"/>
      <c r="AK166" s="130"/>
      <c r="AL166" s="130"/>
      <c r="AM166" s="130"/>
    </row>
    <row r="167" spans="1:39" ht="20.25" customHeight="1">
      <c r="A167" s="132">
        <v>166</v>
      </c>
      <c r="B167" s="19" t="s">
        <v>4641</v>
      </c>
      <c r="C167" s="250">
        <v>61091000000</v>
      </c>
      <c r="D167" s="261" t="s">
        <v>2290</v>
      </c>
      <c r="E167" s="143" t="str">
        <f t="shared" si="6"/>
        <v>Շապիկ</v>
      </c>
      <c r="F167" s="273" t="s">
        <v>46</v>
      </c>
      <c r="G167" s="144">
        <f>VLOOKUP(E167,subcategory!A:B,2,0)</f>
        <v>73</v>
      </c>
      <c r="H167" s="273" t="s">
        <v>7150</v>
      </c>
      <c r="I167" s="213" t="e">
        <f>VLOOKUP(H167,gender!A:B,2,0)</f>
        <v>#N/A</v>
      </c>
      <c r="J167" s="273">
        <v>60</v>
      </c>
      <c r="K167" s="273">
        <v>60</v>
      </c>
      <c r="L167" s="273">
        <v>1</v>
      </c>
      <c r="M167" s="273" t="s">
        <v>44</v>
      </c>
      <c r="N167" s="144">
        <f>VLOOKUP(M167,brand!A:B,2,0)</f>
        <v>608</v>
      </c>
      <c r="O167" s="144" t="str">
        <f t="shared" si="7"/>
        <v>INDIA</v>
      </c>
      <c r="P167" s="144">
        <f>VLOOKUP(O167,country!A:B,2,0)</f>
        <v>7505</v>
      </c>
      <c r="Q167" s="273" t="s">
        <v>428</v>
      </c>
      <c r="R167" s="144" t="str">
        <f t="shared" si="8"/>
        <v>Բամբակ</v>
      </c>
      <c r="S167" s="144" t="s">
        <v>25</v>
      </c>
      <c r="T167" s="144">
        <f>VLOOKUP(R167,material!A:B,2,0)</f>
        <v>9</v>
      </c>
      <c r="U167" s="141" t="s">
        <v>3416</v>
      </c>
      <c r="V167" s="141"/>
      <c r="W167" s="273" t="s">
        <v>7650</v>
      </c>
      <c r="X167" s="141" t="e">
        <f>VLOOKUP(W167,SIZE!A:B,2,0)</f>
        <v>#N/A</v>
      </c>
      <c r="Y167" s="141">
        <v>0</v>
      </c>
      <c r="Z167" s="141" t="s">
        <v>1057</v>
      </c>
      <c r="AA167" s="141">
        <f>VLOOKUP(Z167,COLOR!A:B,2,0)</f>
        <v>5</v>
      </c>
      <c r="AB167" s="130"/>
      <c r="AC167" s="130"/>
      <c r="AD167" s="130"/>
      <c r="AE167" s="130"/>
      <c r="AF167" s="130"/>
      <c r="AG167" s="130"/>
      <c r="AH167" s="130"/>
      <c r="AI167" s="130"/>
      <c r="AJ167" s="130"/>
      <c r="AK167" s="130"/>
      <c r="AL167" s="130"/>
      <c r="AM167" s="130"/>
    </row>
    <row r="168" spans="1:39" ht="20.25" customHeight="1">
      <c r="A168" s="132">
        <v>167</v>
      </c>
      <c r="B168" s="19" t="s">
        <v>4642</v>
      </c>
      <c r="C168" s="250">
        <v>62046239000</v>
      </c>
      <c r="D168" s="261" t="s">
        <v>543</v>
      </c>
      <c r="E168" s="143" t="str">
        <f t="shared" si="6"/>
        <v>Տրիկո</v>
      </c>
      <c r="F168" s="273" t="s">
        <v>114</v>
      </c>
      <c r="G168" s="144" t="e">
        <f>VLOOKUP(E168,subcategory!A:B,2,0)</f>
        <v>#N/A</v>
      </c>
      <c r="H168" s="273" t="s">
        <v>55</v>
      </c>
      <c r="I168" s="213" t="e">
        <f>VLOOKUP(H168,gender!A:B,2,0)</f>
        <v>#N/A</v>
      </c>
      <c r="J168" s="273">
        <v>45</v>
      </c>
      <c r="K168" s="273">
        <v>45</v>
      </c>
      <c r="L168" s="273">
        <v>1</v>
      </c>
      <c r="M168" s="273" t="s">
        <v>44</v>
      </c>
      <c r="N168" s="144">
        <f>VLOOKUP(M168,brand!A:B,2,0)</f>
        <v>608</v>
      </c>
      <c r="O168" s="144" t="str">
        <f t="shared" si="7"/>
        <v>BANGLADESH</v>
      </c>
      <c r="P168" s="144">
        <f>VLOOKUP(O168,country!A:B,2,0)</f>
        <v>7485</v>
      </c>
      <c r="Q168" s="273" t="s">
        <v>440</v>
      </c>
      <c r="R168" s="144" t="str">
        <f t="shared" si="8"/>
        <v>Բամբակ</v>
      </c>
      <c r="S168" s="144" t="s">
        <v>25</v>
      </c>
      <c r="T168" s="144">
        <f>VLOOKUP(R168,material!A:B,2,0)</f>
        <v>9</v>
      </c>
      <c r="U168" s="141" t="s">
        <v>3416</v>
      </c>
      <c r="V168" s="141"/>
      <c r="W168" s="273" t="s">
        <v>7669</v>
      </c>
      <c r="X168" s="141" t="e">
        <f>VLOOKUP(W168,SIZE!A:B,2,0)</f>
        <v>#N/A</v>
      </c>
      <c r="Y168" s="141">
        <v>10.99</v>
      </c>
      <c r="Z168" s="141" t="s">
        <v>1080</v>
      </c>
      <c r="AA168" s="141">
        <f>VLOOKUP(Z168,COLOR!A:B,2,0)</f>
        <v>13</v>
      </c>
      <c r="AB168" s="130"/>
      <c r="AC168" s="130"/>
      <c r="AD168" s="130"/>
      <c r="AE168" s="130"/>
      <c r="AF168" s="130"/>
      <c r="AG168" s="130"/>
      <c r="AH168" s="130"/>
      <c r="AI168" s="130"/>
      <c r="AJ168" s="130"/>
      <c r="AK168" s="130"/>
      <c r="AL168" s="130"/>
      <c r="AM168" s="130"/>
    </row>
    <row r="169" spans="1:39" ht="20.25" customHeight="1">
      <c r="A169" s="132">
        <v>168</v>
      </c>
      <c r="B169" s="19" t="s">
        <v>4643</v>
      </c>
      <c r="C169" s="250">
        <v>61112090000</v>
      </c>
      <c r="D169" s="261" t="s">
        <v>703</v>
      </c>
      <c r="E169" s="143" t="str">
        <f t="shared" si="6"/>
        <v>Կոմբինեզոն</v>
      </c>
      <c r="F169" s="273" t="s">
        <v>183</v>
      </c>
      <c r="G169" s="144">
        <f>VLOOKUP(E169,subcategory!A:B,2,0)</f>
        <v>54</v>
      </c>
      <c r="H169" s="273" t="s">
        <v>7152</v>
      </c>
      <c r="I169" s="213" t="e">
        <f>VLOOKUP(H169,gender!A:B,2,0)</f>
        <v>#N/A</v>
      </c>
      <c r="J169" s="273">
        <v>129</v>
      </c>
      <c r="K169" s="273">
        <v>129</v>
      </c>
      <c r="L169" s="273">
        <v>1</v>
      </c>
      <c r="M169" s="273" t="s">
        <v>44</v>
      </c>
      <c r="N169" s="144">
        <f>VLOOKUP(M169,brand!A:B,2,0)</f>
        <v>608</v>
      </c>
      <c r="O169" s="144" t="str">
        <f t="shared" si="7"/>
        <v>INDIA</v>
      </c>
      <c r="P169" s="144">
        <f>VLOOKUP(O169,country!A:B,2,0)</f>
        <v>7505</v>
      </c>
      <c r="Q169" s="273" t="s">
        <v>428</v>
      </c>
      <c r="R169" s="144" t="str">
        <f t="shared" si="8"/>
        <v>Բամբակ</v>
      </c>
      <c r="S169" s="144" t="s">
        <v>25</v>
      </c>
      <c r="T169" s="144">
        <f>VLOOKUP(R169,material!A:B,2,0)</f>
        <v>9</v>
      </c>
      <c r="U169" s="141" t="s">
        <v>3416</v>
      </c>
      <c r="V169" s="141"/>
      <c r="W169" s="273" t="s">
        <v>7663</v>
      </c>
      <c r="X169" s="141" t="e">
        <f>VLOOKUP(W169,SIZE!A:B,2,0)</f>
        <v>#N/A</v>
      </c>
      <c r="Y169" s="141">
        <v>0</v>
      </c>
      <c r="Z169" s="141" t="s">
        <v>1057</v>
      </c>
      <c r="AA169" s="141">
        <f>VLOOKUP(Z169,COLOR!A:B,2,0)</f>
        <v>5</v>
      </c>
      <c r="AB169" s="130"/>
      <c r="AC169" s="130"/>
      <c r="AD169" s="130"/>
      <c r="AE169" s="130"/>
      <c r="AF169" s="130"/>
      <c r="AG169" s="130"/>
      <c r="AH169" s="130"/>
      <c r="AI169" s="130"/>
      <c r="AJ169" s="130"/>
      <c r="AK169" s="130"/>
      <c r="AL169" s="130"/>
      <c r="AM169" s="130"/>
    </row>
    <row r="170" spans="1:39" ht="20.25" customHeight="1">
      <c r="A170" s="132">
        <v>169</v>
      </c>
      <c r="B170" s="19" t="s">
        <v>4644</v>
      </c>
      <c r="C170" s="250">
        <v>61046200000</v>
      </c>
      <c r="D170" s="261" t="s">
        <v>545</v>
      </c>
      <c r="E170" s="143" t="str">
        <f t="shared" si="6"/>
        <v>Շորտ</v>
      </c>
      <c r="F170" s="273" t="s">
        <v>69</v>
      </c>
      <c r="G170" s="144">
        <f>VLOOKUP(E170,subcategory!A:B,2,0)</f>
        <v>24</v>
      </c>
      <c r="H170" s="273" t="s">
        <v>55</v>
      </c>
      <c r="I170" s="213" t="e">
        <f>VLOOKUP(H170,gender!A:B,2,0)</f>
        <v>#N/A</v>
      </c>
      <c r="J170" s="273">
        <v>55</v>
      </c>
      <c r="K170" s="273">
        <v>55</v>
      </c>
      <c r="L170" s="273">
        <v>1</v>
      </c>
      <c r="M170" s="273" t="s">
        <v>44</v>
      </c>
      <c r="N170" s="144">
        <f>VLOOKUP(M170,brand!A:B,2,0)</f>
        <v>608</v>
      </c>
      <c r="O170" s="144" t="str">
        <f t="shared" si="7"/>
        <v>INDIA</v>
      </c>
      <c r="P170" s="144">
        <f>VLOOKUP(O170,country!A:B,2,0)</f>
        <v>7505</v>
      </c>
      <c r="Q170" s="273" t="s">
        <v>428</v>
      </c>
      <c r="R170" s="144" t="str">
        <f t="shared" si="8"/>
        <v>Բամբակ</v>
      </c>
      <c r="S170" s="144" t="s">
        <v>25</v>
      </c>
      <c r="T170" s="144">
        <f>VLOOKUP(R170,material!A:B,2,0)</f>
        <v>9</v>
      </c>
      <c r="U170" s="141" t="s">
        <v>3416</v>
      </c>
      <c r="V170" s="141"/>
      <c r="W170" s="273" t="s">
        <v>7650</v>
      </c>
      <c r="X170" s="141" t="e">
        <f>VLOOKUP(W170,SIZE!A:B,2,0)</f>
        <v>#N/A</v>
      </c>
      <c r="Y170" s="141">
        <v>20.99</v>
      </c>
      <c r="Z170" s="141" t="s">
        <v>1057</v>
      </c>
      <c r="AA170" s="141">
        <f>VLOOKUP(Z170,COLOR!A:B,2,0)</f>
        <v>5</v>
      </c>
      <c r="AB170" s="130"/>
      <c r="AC170" s="130"/>
      <c r="AD170" s="130"/>
      <c r="AE170" s="130"/>
      <c r="AF170" s="130"/>
      <c r="AG170" s="130"/>
      <c r="AH170" s="130"/>
      <c r="AI170" s="130"/>
      <c r="AJ170" s="130"/>
      <c r="AK170" s="130"/>
      <c r="AL170" s="130"/>
      <c r="AM170" s="130"/>
    </row>
    <row r="171" spans="1:39" ht="20.25" customHeight="1">
      <c r="A171" s="132">
        <v>170</v>
      </c>
      <c r="B171" s="19" t="s">
        <v>4645</v>
      </c>
      <c r="C171" s="250">
        <v>61091000000</v>
      </c>
      <c r="D171" s="261" t="s">
        <v>2290</v>
      </c>
      <c r="E171" s="143" t="str">
        <f t="shared" si="6"/>
        <v>Շապիկ</v>
      </c>
      <c r="F171" s="273" t="s">
        <v>46</v>
      </c>
      <c r="G171" s="144">
        <f>VLOOKUP(E171,subcategory!A:B,2,0)</f>
        <v>73</v>
      </c>
      <c r="H171" s="273" t="s">
        <v>7150</v>
      </c>
      <c r="I171" s="213" t="e">
        <f>VLOOKUP(H171,gender!A:B,2,0)</f>
        <v>#N/A</v>
      </c>
      <c r="J171" s="273">
        <v>80</v>
      </c>
      <c r="K171" s="273">
        <v>80</v>
      </c>
      <c r="L171" s="273">
        <v>1</v>
      </c>
      <c r="M171" s="273" t="s">
        <v>44</v>
      </c>
      <c r="N171" s="144">
        <f>VLOOKUP(M171,brand!A:B,2,0)</f>
        <v>608</v>
      </c>
      <c r="O171" s="144" t="str">
        <f t="shared" si="7"/>
        <v>INDIA</v>
      </c>
      <c r="P171" s="144">
        <f>VLOOKUP(O171,country!A:B,2,0)</f>
        <v>7505</v>
      </c>
      <c r="Q171" s="273" t="s">
        <v>428</v>
      </c>
      <c r="R171" s="144" t="str">
        <f t="shared" si="8"/>
        <v>Բամբակ</v>
      </c>
      <c r="S171" s="144" t="s">
        <v>25</v>
      </c>
      <c r="T171" s="144">
        <f>VLOOKUP(R171,material!A:B,2,0)</f>
        <v>9</v>
      </c>
      <c r="U171" s="141" t="s">
        <v>3416</v>
      </c>
      <c r="V171" s="141"/>
      <c r="W171" s="273" t="s">
        <v>7670</v>
      </c>
      <c r="X171" s="141" t="e">
        <f>VLOOKUP(W171,SIZE!A:B,2,0)</f>
        <v>#N/A</v>
      </c>
      <c r="Y171" s="141">
        <v>9.99</v>
      </c>
      <c r="Z171" s="141" t="s">
        <v>1057</v>
      </c>
      <c r="AA171" s="141">
        <f>VLOOKUP(Z171,COLOR!A:B,2,0)</f>
        <v>5</v>
      </c>
      <c r="AB171" s="130"/>
      <c r="AC171" s="130"/>
      <c r="AD171" s="130"/>
      <c r="AE171" s="130"/>
      <c r="AF171" s="130"/>
      <c r="AG171" s="130"/>
      <c r="AH171" s="130"/>
      <c r="AI171" s="130"/>
      <c r="AJ171" s="130"/>
      <c r="AK171" s="130"/>
      <c r="AL171" s="130"/>
      <c r="AM171" s="130"/>
    </row>
    <row r="172" spans="1:39" ht="20.25" customHeight="1">
      <c r="A172" s="132">
        <v>171</v>
      </c>
      <c r="B172" s="19" t="s">
        <v>4646</v>
      </c>
      <c r="C172" s="250">
        <v>61112090000</v>
      </c>
      <c r="D172" s="261" t="s">
        <v>6800</v>
      </c>
      <c r="E172" s="143" t="str">
        <f t="shared" si="6"/>
        <v>Բոդի</v>
      </c>
      <c r="F172" s="273" t="s">
        <v>247</v>
      </c>
      <c r="G172" s="144">
        <f>VLOOKUP(E172,subcategory!A:B,2,0)</f>
        <v>15</v>
      </c>
      <c r="H172" s="273" t="s">
        <v>7151</v>
      </c>
      <c r="I172" s="213">
        <f>VLOOKUP(H172,gender!A:B,2,0)</f>
        <v>7</v>
      </c>
      <c r="J172" s="273">
        <v>100</v>
      </c>
      <c r="K172" s="273">
        <v>100</v>
      </c>
      <c r="L172" s="273">
        <v>1</v>
      </c>
      <c r="M172" s="273" t="s">
        <v>44</v>
      </c>
      <c r="N172" s="144">
        <f>VLOOKUP(M172,brand!A:B,2,0)</f>
        <v>608</v>
      </c>
      <c r="O172" s="144" t="str">
        <f t="shared" si="7"/>
        <v>CHINA</v>
      </c>
      <c r="P172" s="144">
        <f>VLOOKUP(O172,country!A:B,2,0)</f>
        <v>7497</v>
      </c>
      <c r="Q172" s="273" t="s">
        <v>3915</v>
      </c>
      <c r="R172" s="144" t="str">
        <f t="shared" si="8"/>
        <v>Բամբակ</v>
      </c>
      <c r="S172" s="144" t="s">
        <v>25</v>
      </c>
      <c r="T172" s="144">
        <f>VLOOKUP(R172,material!A:B,2,0)</f>
        <v>9</v>
      </c>
      <c r="U172" s="141" t="s">
        <v>3416</v>
      </c>
      <c r="V172" s="141"/>
      <c r="W172" s="273" t="s">
        <v>7648</v>
      </c>
      <c r="X172" s="141" t="e">
        <f>VLOOKUP(W172,SIZE!A:B,2,0)</f>
        <v>#N/A</v>
      </c>
      <c r="Y172" s="141">
        <v>0</v>
      </c>
      <c r="Z172" s="141" t="s">
        <v>1057</v>
      </c>
      <c r="AA172" s="141">
        <f>VLOOKUP(Z172,COLOR!A:B,2,0)</f>
        <v>5</v>
      </c>
      <c r="AB172" s="130"/>
      <c r="AC172" s="130"/>
      <c r="AD172" s="130"/>
      <c r="AE172" s="130"/>
      <c r="AF172" s="130"/>
      <c r="AG172" s="130"/>
      <c r="AH172" s="130"/>
      <c r="AI172" s="130"/>
      <c r="AJ172" s="130"/>
      <c r="AK172" s="130"/>
      <c r="AL172" s="130"/>
      <c r="AM172" s="130"/>
    </row>
    <row r="173" spans="1:39" ht="20.25" customHeight="1">
      <c r="A173" s="132">
        <v>172</v>
      </c>
      <c r="B173" s="19" t="s">
        <v>4647</v>
      </c>
      <c r="C173" s="250">
        <v>61034200090</v>
      </c>
      <c r="D173" s="261" t="s">
        <v>2158</v>
      </c>
      <c r="E173" s="143" t="str">
        <f t="shared" si="6"/>
        <v>Շորտ</v>
      </c>
      <c r="F173" s="273" t="s">
        <v>69</v>
      </c>
      <c r="G173" s="144">
        <f>VLOOKUP(E173,subcategory!A:B,2,0)</f>
        <v>24</v>
      </c>
      <c r="H173" s="273" t="s">
        <v>7150</v>
      </c>
      <c r="I173" s="213" t="e">
        <f>VLOOKUP(H173,gender!A:B,2,0)</f>
        <v>#N/A</v>
      </c>
      <c r="J173" s="273">
        <v>150</v>
      </c>
      <c r="K173" s="273">
        <v>150</v>
      </c>
      <c r="L173" s="273">
        <v>1</v>
      </c>
      <c r="M173" s="273" t="s">
        <v>44</v>
      </c>
      <c r="N173" s="144">
        <f>VLOOKUP(M173,brand!A:B,2,0)</f>
        <v>608</v>
      </c>
      <c r="O173" s="144" t="str">
        <f t="shared" si="7"/>
        <v>INDIA</v>
      </c>
      <c r="P173" s="144">
        <f>VLOOKUP(O173,country!A:B,2,0)</f>
        <v>7505</v>
      </c>
      <c r="Q173" s="273" t="s">
        <v>428</v>
      </c>
      <c r="R173" s="144" t="str">
        <f t="shared" si="8"/>
        <v>Բամբակ</v>
      </c>
      <c r="S173" s="144" t="s">
        <v>25</v>
      </c>
      <c r="T173" s="144">
        <f>VLOOKUP(R173,material!A:B,2,0)</f>
        <v>9</v>
      </c>
      <c r="U173" s="141" t="s">
        <v>3416</v>
      </c>
      <c r="V173" s="141"/>
      <c r="W173" s="273" t="s">
        <v>7670</v>
      </c>
      <c r="X173" s="141" t="e">
        <f>VLOOKUP(W173,SIZE!A:B,2,0)</f>
        <v>#N/A</v>
      </c>
      <c r="Y173" s="141">
        <v>27.99</v>
      </c>
      <c r="Z173" s="141" t="s">
        <v>1057</v>
      </c>
      <c r="AA173" s="141">
        <f>VLOOKUP(Z173,COLOR!A:B,2,0)</f>
        <v>5</v>
      </c>
      <c r="AB173" s="130"/>
      <c r="AC173" s="130"/>
      <c r="AD173" s="130"/>
      <c r="AE173" s="130"/>
      <c r="AF173" s="130"/>
      <c r="AG173" s="130"/>
      <c r="AH173" s="130"/>
      <c r="AI173" s="130"/>
      <c r="AJ173" s="130"/>
      <c r="AK173" s="130"/>
      <c r="AL173" s="130"/>
      <c r="AM173" s="130"/>
    </row>
    <row r="174" spans="1:39" ht="20.25" customHeight="1">
      <c r="A174" s="132">
        <v>173</v>
      </c>
      <c r="B174" s="19" t="s">
        <v>4648</v>
      </c>
      <c r="C174" s="250">
        <v>61112090000</v>
      </c>
      <c r="D174" s="261" t="s">
        <v>6833</v>
      </c>
      <c r="E174" s="143" t="str">
        <f t="shared" si="6"/>
        <v>Տաբատներ</v>
      </c>
      <c r="F174" s="273" t="s">
        <v>7795</v>
      </c>
      <c r="G174" s="144">
        <f>VLOOKUP(E174,subcategory!A:B,2,0)</f>
        <v>93</v>
      </c>
      <c r="H174" s="273" t="s">
        <v>7152</v>
      </c>
      <c r="I174" s="213" t="e">
        <f>VLOOKUP(H174,gender!A:B,2,0)</f>
        <v>#N/A</v>
      </c>
      <c r="J174" s="273">
        <v>80</v>
      </c>
      <c r="K174" s="273">
        <v>80</v>
      </c>
      <c r="L174" s="273">
        <v>1</v>
      </c>
      <c r="M174" s="273" t="s">
        <v>44</v>
      </c>
      <c r="N174" s="144">
        <f>VLOOKUP(M174,brand!A:B,2,0)</f>
        <v>608</v>
      </c>
      <c r="O174" s="144" t="str">
        <f t="shared" si="7"/>
        <v>INDIA</v>
      </c>
      <c r="P174" s="144">
        <f>VLOOKUP(O174,country!A:B,2,0)</f>
        <v>7505</v>
      </c>
      <c r="Q174" s="273" t="s">
        <v>428</v>
      </c>
      <c r="R174" s="144" t="str">
        <f t="shared" si="8"/>
        <v>Բամբակ</v>
      </c>
      <c r="S174" s="144" t="s">
        <v>25</v>
      </c>
      <c r="T174" s="144">
        <f>VLOOKUP(R174,material!A:B,2,0)</f>
        <v>9</v>
      </c>
      <c r="U174" s="141" t="s">
        <v>3416</v>
      </c>
      <c r="V174" s="141"/>
      <c r="W174" s="273" t="s">
        <v>7649</v>
      </c>
      <c r="X174" s="141" t="e">
        <f>VLOOKUP(W174,SIZE!A:B,2,0)</f>
        <v>#N/A</v>
      </c>
      <c r="Y174" s="141">
        <v>22.99</v>
      </c>
      <c r="Z174" s="141" t="s">
        <v>1057</v>
      </c>
      <c r="AA174" s="141">
        <f>VLOOKUP(Z174,COLOR!A:B,2,0)</f>
        <v>5</v>
      </c>
      <c r="AB174" s="130"/>
      <c r="AC174" s="130"/>
      <c r="AD174" s="130"/>
      <c r="AE174" s="130"/>
      <c r="AF174" s="130"/>
      <c r="AG174" s="130"/>
      <c r="AH174" s="130"/>
      <c r="AI174" s="130"/>
      <c r="AJ174" s="130"/>
      <c r="AK174" s="130"/>
      <c r="AL174" s="130"/>
      <c r="AM174" s="130"/>
    </row>
    <row r="175" spans="1:39" ht="20.25" customHeight="1">
      <c r="A175" s="132">
        <v>174</v>
      </c>
      <c r="B175" s="19" t="s">
        <v>4649</v>
      </c>
      <c r="C175" s="250">
        <v>61112090000</v>
      </c>
      <c r="D175" s="261" t="s">
        <v>6834</v>
      </c>
      <c r="E175" s="143" t="str">
        <f t="shared" si="6"/>
        <v>Տաբատներ</v>
      </c>
      <c r="F175" s="273" t="s">
        <v>7795</v>
      </c>
      <c r="G175" s="144">
        <f>VLOOKUP(E175,subcategory!A:B,2,0)</f>
        <v>93</v>
      </c>
      <c r="H175" s="273" t="s">
        <v>7151</v>
      </c>
      <c r="I175" s="213">
        <f>VLOOKUP(H175,gender!A:B,2,0)</f>
        <v>7</v>
      </c>
      <c r="J175" s="273">
        <v>110</v>
      </c>
      <c r="K175" s="273">
        <v>110</v>
      </c>
      <c r="L175" s="273">
        <v>1</v>
      </c>
      <c r="M175" s="273" t="s">
        <v>44</v>
      </c>
      <c r="N175" s="144">
        <f>VLOOKUP(M175,brand!A:B,2,0)</f>
        <v>608</v>
      </c>
      <c r="O175" s="144" t="str">
        <f t="shared" si="7"/>
        <v>BANGLADESH</v>
      </c>
      <c r="P175" s="144">
        <f>VLOOKUP(O175,country!A:B,2,0)</f>
        <v>7485</v>
      </c>
      <c r="Q175" s="273" t="s">
        <v>440</v>
      </c>
      <c r="R175" s="144" t="str">
        <f t="shared" si="8"/>
        <v>Բամբակ</v>
      </c>
      <c r="S175" s="144" t="s">
        <v>25</v>
      </c>
      <c r="T175" s="144">
        <f>VLOOKUP(R175,material!A:B,2,0)</f>
        <v>9</v>
      </c>
      <c r="U175" s="141" t="s">
        <v>3416</v>
      </c>
      <c r="V175" s="141"/>
      <c r="W175" s="273" t="s">
        <v>7663</v>
      </c>
      <c r="X175" s="141" t="e">
        <f>VLOOKUP(W175,SIZE!A:B,2,0)</f>
        <v>#N/A</v>
      </c>
      <c r="Y175" s="141">
        <v>10.99</v>
      </c>
      <c r="Z175" s="141" t="s">
        <v>2092</v>
      </c>
      <c r="AA175" s="141">
        <f>VLOOKUP(Z175,COLOR!A:B,2,0)</f>
        <v>8</v>
      </c>
      <c r="AB175" s="130"/>
      <c r="AC175" s="130"/>
      <c r="AD175" s="130"/>
      <c r="AE175" s="130"/>
      <c r="AF175" s="130"/>
      <c r="AG175" s="130"/>
      <c r="AH175" s="130"/>
      <c r="AI175" s="130"/>
      <c r="AJ175" s="130"/>
      <c r="AK175" s="130"/>
      <c r="AL175" s="130"/>
      <c r="AM175" s="130"/>
    </row>
    <row r="176" spans="1:39" ht="20.25" customHeight="1">
      <c r="A176" s="132">
        <v>175</v>
      </c>
      <c r="B176" s="19" t="s">
        <v>4650</v>
      </c>
      <c r="C176" s="250">
        <v>61112090000</v>
      </c>
      <c r="D176" s="261" t="s">
        <v>6814</v>
      </c>
      <c r="E176" s="143" t="str">
        <f t="shared" si="6"/>
        <v>Ժակետ</v>
      </c>
      <c r="F176" s="273" t="s">
        <v>4293</v>
      </c>
      <c r="G176" s="144">
        <f>VLOOKUP(E176,subcategory!A:B,2,0)</f>
        <v>466</v>
      </c>
      <c r="H176" s="273" t="s">
        <v>7151</v>
      </c>
      <c r="I176" s="213">
        <f>VLOOKUP(H176,gender!A:B,2,0)</f>
        <v>7</v>
      </c>
      <c r="J176" s="273">
        <v>90</v>
      </c>
      <c r="K176" s="273">
        <v>90</v>
      </c>
      <c r="L176" s="273">
        <v>1</v>
      </c>
      <c r="M176" s="273" t="s">
        <v>44</v>
      </c>
      <c r="N176" s="144">
        <f>VLOOKUP(M176,brand!A:B,2,0)</f>
        <v>608</v>
      </c>
      <c r="O176" s="144" t="str">
        <f t="shared" si="7"/>
        <v>INDIA</v>
      </c>
      <c r="P176" s="144">
        <f>VLOOKUP(O176,country!A:B,2,0)</f>
        <v>7505</v>
      </c>
      <c r="Q176" s="273" t="s">
        <v>428</v>
      </c>
      <c r="R176" s="144" t="str">
        <f t="shared" si="8"/>
        <v>Բամբակ</v>
      </c>
      <c r="S176" s="144" t="s">
        <v>25</v>
      </c>
      <c r="T176" s="144">
        <f>VLOOKUP(R176,material!A:B,2,0)</f>
        <v>9</v>
      </c>
      <c r="U176" s="141" t="s">
        <v>3416</v>
      </c>
      <c r="V176" s="141"/>
      <c r="W176" s="273" t="s">
        <v>7657</v>
      </c>
      <c r="X176" s="141" t="e">
        <f>VLOOKUP(W176,SIZE!A:B,2,0)</f>
        <v>#N/A</v>
      </c>
      <c r="Y176" s="141">
        <v>29.99</v>
      </c>
      <c r="Z176" s="141" t="s">
        <v>1057</v>
      </c>
      <c r="AA176" s="141">
        <f>VLOOKUP(Z176,COLOR!A:B,2,0)</f>
        <v>5</v>
      </c>
      <c r="AB176" s="130"/>
      <c r="AC176" s="130"/>
      <c r="AD176" s="130"/>
      <c r="AE176" s="130"/>
      <c r="AF176" s="130"/>
      <c r="AG176" s="130"/>
      <c r="AH176" s="130"/>
      <c r="AI176" s="130"/>
      <c r="AJ176" s="130"/>
      <c r="AK176" s="130"/>
      <c r="AL176" s="130"/>
      <c r="AM176" s="130"/>
    </row>
    <row r="177" spans="1:39" ht="20.25" customHeight="1">
      <c r="A177" s="132">
        <v>176</v>
      </c>
      <c r="B177" s="19" t="s">
        <v>4651</v>
      </c>
      <c r="C177" s="250">
        <v>61112090000</v>
      </c>
      <c r="D177" s="261" t="s">
        <v>6835</v>
      </c>
      <c r="E177" s="143" t="str">
        <f t="shared" si="6"/>
        <v>Ժակետ</v>
      </c>
      <c r="F177" s="273" t="s">
        <v>4293</v>
      </c>
      <c r="G177" s="144">
        <f>VLOOKUP(E177,subcategory!A:B,2,0)</f>
        <v>466</v>
      </c>
      <c r="H177" s="273" t="s">
        <v>7152</v>
      </c>
      <c r="I177" s="213" t="e">
        <f>VLOOKUP(H177,gender!A:B,2,0)</f>
        <v>#N/A</v>
      </c>
      <c r="J177" s="273">
        <v>95</v>
      </c>
      <c r="K177" s="273">
        <v>95</v>
      </c>
      <c r="L177" s="273">
        <v>1</v>
      </c>
      <c r="M177" s="273" t="s">
        <v>44</v>
      </c>
      <c r="N177" s="144">
        <f>VLOOKUP(M177,brand!A:B,2,0)</f>
        <v>608</v>
      </c>
      <c r="O177" s="144" t="str">
        <f t="shared" si="7"/>
        <v>BANGLADESH</v>
      </c>
      <c r="P177" s="144">
        <f>VLOOKUP(O177,country!A:B,2,0)</f>
        <v>7485</v>
      </c>
      <c r="Q177" s="273" t="s">
        <v>440</v>
      </c>
      <c r="R177" s="144" t="str">
        <f t="shared" si="8"/>
        <v>Բամբակ</v>
      </c>
      <c r="S177" s="144" t="s">
        <v>25</v>
      </c>
      <c r="T177" s="144">
        <f>VLOOKUP(R177,material!A:B,2,0)</f>
        <v>9</v>
      </c>
      <c r="U177" s="141" t="s">
        <v>3416</v>
      </c>
      <c r="V177" s="141"/>
      <c r="W177" s="273" t="s">
        <v>7663</v>
      </c>
      <c r="X177" s="141" t="e">
        <f>VLOOKUP(W177,SIZE!A:B,2,0)</f>
        <v>#N/A</v>
      </c>
      <c r="Y177" s="141">
        <v>19.989999999999998</v>
      </c>
      <c r="Z177" s="141" t="s">
        <v>1080</v>
      </c>
      <c r="AA177" s="141">
        <f>VLOOKUP(Z177,COLOR!A:B,2,0)</f>
        <v>13</v>
      </c>
      <c r="AB177" s="130"/>
      <c r="AC177" s="130"/>
      <c r="AD177" s="130"/>
      <c r="AE177" s="130"/>
      <c r="AF177" s="130"/>
      <c r="AG177" s="130"/>
      <c r="AH177" s="130"/>
      <c r="AI177" s="130"/>
      <c r="AJ177" s="130"/>
      <c r="AK177" s="130"/>
      <c r="AL177" s="130"/>
      <c r="AM177" s="130"/>
    </row>
    <row r="178" spans="1:39" ht="20.25" customHeight="1">
      <c r="A178" s="132">
        <v>177</v>
      </c>
      <c r="B178" s="19" t="s">
        <v>4652</v>
      </c>
      <c r="C178" s="250">
        <v>61044900000</v>
      </c>
      <c r="D178" s="261" t="s">
        <v>6836</v>
      </c>
      <c r="E178" s="143" t="str">
        <f t="shared" si="6"/>
        <v>Զգեստ</v>
      </c>
      <c r="F178" s="273" t="s">
        <v>64</v>
      </c>
      <c r="G178" s="144">
        <f>VLOOKUP(E178,subcategory!A:B,2,0)</f>
        <v>43</v>
      </c>
      <c r="H178" s="273" t="s">
        <v>55</v>
      </c>
      <c r="I178" s="213" t="e">
        <f>VLOOKUP(H178,gender!A:B,2,0)</f>
        <v>#N/A</v>
      </c>
      <c r="J178" s="273">
        <v>85</v>
      </c>
      <c r="K178" s="273">
        <v>85</v>
      </c>
      <c r="L178" s="273">
        <v>1</v>
      </c>
      <c r="M178" s="273" t="s">
        <v>44</v>
      </c>
      <c r="N178" s="144">
        <f>VLOOKUP(M178,brand!A:B,2,0)</f>
        <v>608</v>
      </c>
      <c r="O178" s="144" t="str">
        <f t="shared" si="7"/>
        <v>INDIA</v>
      </c>
      <c r="P178" s="144">
        <f>VLOOKUP(O178,country!A:B,2,0)</f>
        <v>7505</v>
      </c>
      <c r="Q178" s="273" t="s">
        <v>428</v>
      </c>
      <c r="R178" s="144" t="str">
        <f t="shared" si="8"/>
        <v>Վիսկոզ</v>
      </c>
      <c r="S178" s="144" t="s">
        <v>149</v>
      </c>
      <c r="T178" s="144">
        <f>VLOOKUP(R178,material!A:B,2,0)</f>
        <v>53</v>
      </c>
      <c r="U178" s="141" t="s">
        <v>3416</v>
      </c>
      <c r="V178" s="141"/>
      <c r="W178" s="273" t="s">
        <v>7669</v>
      </c>
      <c r="X178" s="141" t="e">
        <f>VLOOKUP(W178,SIZE!A:B,2,0)</f>
        <v>#N/A</v>
      </c>
      <c r="Y178" s="141">
        <v>25.99</v>
      </c>
      <c r="Z178" s="141" t="s">
        <v>2095</v>
      </c>
      <c r="AA178" s="141">
        <f>VLOOKUP(Z178,COLOR!A:B,2,0)</f>
        <v>17</v>
      </c>
      <c r="AB178" s="130"/>
      <c r="AC178" s="130"/>
      <c r="AD178" s="130"/>
      <c r="AE178" s="130"/>
      <c r="AF178" s="130"/>
      <c r="AG178" s="130"/>
      <c r="AH178" s="130"/>
      <c r="AI178" s="130"/>
      <c r="AJ178" s="130"/>
      <c r="AK178" s="130"/>
      <c r="AL178" s="130"/>
      <c r="AM178" s="130"/>
    </row>
    <row r="179" spans="1:39" ht="20.25" customHeight="1">
      <c r="A179" s="132">
        <v>178</v>
      </c>
      <c r="B179" s="19" t="s">
        <v>4653</v>
      </c>
      <c r="C179" s="250">
        <v>62046239000</v>
      </c>
      <c r="D179" s="261" t="s">
        <v>543</v>
      </c>
      <c r="E179" s="143" t="str">
        <f t="shared" si="6"/>
        <v>Տրիկո</v>
      </c>
      <c r="F179" s="273" t="s">
        <v>114</v>
      </c>
      <c r="G179" s="144" t="e">
        <f>VLOOKUP(E179,subcategory!A:B,2,0)</f>
        <v>#N/A</v>
      </c>
      <c r="H179" s="273" t="s">
        <v>55</v>
      </c>
      <c r="I179" s="213" t="e">
        <f>VLOOKUP(H179,gender!A:B,2,0)</f>
        <v>#N/A</v>
      </c>
      <c r="J179" s="273">
        <v>95</v>
      </c>
      <c r="K179" s="273">
        <v>95</v>
      </c>
      <c r="L179" s="273">
        <v>1</v>
      </c>
      <c r="M179" s="273" t="s">
        <v>44</v>
      </c>
      <c r="N179" s="144">
        <f>VLOOKUP(M179,brand!A:B,2,0)</f>
        <v>608</v>
      </c>
      <c r="O179" s="144" t="str">
        <f t="shared" si="7"/>
        <v>BANGLADESH</v>
      </c>
      <c r="P179" s="144">
        <f>VLOOKUP(O179,country!A:B,2,0)</f>
        <v>7485</v>
      </c>
      <c r="Q179" s="273" t="s">
        <v>440</v>
      </c>
      <c r="R179" s="144" t="str">
        <f t="shared" si="8"/>
        <v>Բամբակ</v>
      </c>
      <c r="S179" s="144" t="s">
        <v>25</v>
      </c>
      <c r="T179" s="144">
        <f>VLOOKUP(R179,material!A:B,2,0)</f>
        <v>9</v>
      </c>
      <c r="U179" s="141" t="s">
        <v>3416</v>
      </c>
      <c r="V179" s="141"/>
      <c r="W179" s="273" t="s">
        <v>7646</v>
      </c>
      <c r="X179" s="141" t="e">
        <f>VLOOKUP(W179,SIZE!A:B,2,0)</f>
        <v>#N/A</v>
      </c>
      <c r="Y179" s="141">
        <v>13.99</v>
      </c>
      <c r="Z179" s="141" t="s">
        <v>1033</v>
      </c>
      <c r="AA179" s="141">
        <f>VLOOKUP(Z179,COLOR!A:B,2,0)</f>
        <v>20</v>
      </c>
      <c r="AB179" s="130"/>
      <c r="AC179" s="130"/>
      <c r="AD179" s="130"/>
      <c r="AE179" s="130"/>
      <c r="AF179" s="130"/>
      <c r="AG179" s="130"/>
      <c r="AH179" s="130"/>
      <c r="AI179" s="130"/>
      <c r="AJ179" s="130"/>
      <c r="AK179" s="130"/>
      <c r="AL179" s="130"/>
      <c r="AM179" s="130"/>
    </row>
    <row r="180" spans="1:39" ht="20.25" customHeight="1">
      <c r="A180" s="132">
        <v>179</v>
      </c>
      <c r="B180" s="19" t="s">
        <v>4654</v>
      </c>
      <c r="C180" s="250">
        <v>61112090000</v>
      </c>
      <c r="D180" s="261" t="s">
        <v>6801</v>
      </c>
      <c r="E180" s="143" t="str">
        <f t="shared" si="6"/>
        <v>Տաբատներ</v>
      </c>
      <c r="F180" s="273" t="s">
        <v>7795</v>
      </c>
      <c r="G180" s="144">
        <f>VLOOKUP(E180,subcategory!A:B,2,0)</f>
        <v>93</v>
      </c>
      <c r="H180" s="273" t="s">
        <v>7151</v>
      </c>
      <c r="I180" s="213">
        <f>VLOOKUP(H180,gender!A:B,2,0)</f>
        <v>7</v>
      </c>
      <c r="J180" s="273">
        <v>125</v>
      </c>
      <c r="K180" s="273">
        <v>125</v>
      </c>
      <c r="L180" s="273">
        <v>1</v>
      </c>
      <c r="M180" s="273" t="s">
        <v>44</v>
      </c>
      <c r="N180" s="144">
        <f>VLOOKUP(M180,brand!A:B,2,0)</f>
        <v>608</v>
      </c>
      <c r="O180" s="144" t="str">
        <f t="shared" si="7"/>
        <v>INDIA</v>
      </c>
      <c r="P180" s="144">
        <f>VLOOKUP(O180,country!A:B,2,0)</f>
        <v>7505</v>
      </c>
      <c r="Q180" s="273" t="s">
        <v>428</v>
      </c>
      <c r="R180" s="144" t="str">
        <f t="shared" si="8"/>
        <v>Բամբակ</v>
      </c>
      <c r="S180" s="144" t="s">
        <v>25</v>
      </c>
      <c r="T180" s="144">
        <f>VLOOKUP(R180,material!A:B,2,0)</f>
        <v>9</v>
      </c>
      <c r="U180" s="141" t="s">
        <v>3416</v>
      </c>
      <c r="V180" s="141"/>
      <c r="W180" s="273" t="s">
        <v>7649</v>
      </c>
      <c r="X180" s="141" t="e">
        <f>VLOOKUP(W180,SIZE!A:B,2,0)</f>
        <v>#N/A</v>
      </c>
      <c r="Y180" s="141">
        <v>35.99</v>
      </c>
      <c r="Z180" s="141" t="s">
        <v>2092</v>
      </c>
      <c r="AA180" s="141">
        <f>VLOOKUP(Z180,COLOR!A:B,2,0)</f>
        <v>8</v>
      </c>
      <c r="AB180" s="130"/>
      <c r="AC180" s="130"/>
      <c r="AD180" s="130"/>
      <c r="AE180" s="130"/>
      <c r="AF180" s="130"/>
      <c r="AG180" s="130"/>
      <c r="AH180" s="130"/>
      <c r="AI180" s="130"/>
      <c r="AJ180" s="130"/>
      <c r="AK180" s="130"/>
      <c r="AL180" s="130"/>
      <c r="AM180" s="130"/>
    </row>
    <row r="181" spans="1:39" ht="20.25" customHeight="1">
      <c r="A181" s="132">
        <v>180</v>
      </c>
      <c r="B181" s="19" t="s">
        <v>4655</v>
      </c>
      <c r="C181" s="250">
        <v>61091000000</v>
      </c>
      <c r="D181" s="261" t="s">
        <v>605</v>
      </c>
      <c r="E181" s="143" t="str">
        <f t="shared" si="6"/>
        <v>Շապիկ</v>
      </c>
      <c r="F181" s="273" t="s">
        <v>46</v>
      </c>
      <c r="G181" s="144">
        <f>VLOOKUP(E181,subcategory!A:B,2,0)</f>
        <v>73</v>
      </c>
      <c r="H181" s="273" t="s">
        <v>55</v>
      </c>
      <c r="I181" s="213" t="e">
        <f>VLOOKUP(H181,gender!A:B,2,0)</f>
        <v>#N/A</v>
      </c>
      <c r="J181" s="273">
        <v>75</v>
      </c>
      <c r="K181" s="273">
        <v>75</v>
      </c>
      <c r="L181" s="273">
        <v>1</v>
      </c>
      <c r="M181" s="273" t="s">
        <v>44</v>
      </c>
      <c r="N181" s="144">
        <f>VLOOKUP(M181,brand!A:B,2,0)</f>
        <v>608</v>
      </c>
      <c r="O181" s="144" t="str">
        <f t="shared" si="7"/>
        <v>INDIA</v>
      </c>
      <c r="P181" s="144">
        <f>VLOOKUP(O181,country!A:B,2,0)</f>
        <v>7505</v>
      </c>
      <c r="Q181" s="273" t="s">
        <v>428</v>
      </c>
      <c r="R181" s="144" t="str">
        <f t="shared" si="8"/>
        <v>Բամբակ</v>
      </c>
      <c r="S181" s="144" t="s">
        <v>25</v>
      </c>
      <c r="T181" s="144">
        <f>VLOOKUP(R181,material!A:B,2,0)</f>
        <v>9</v>
      </c>
      <c r="U181" s="141" t="s">
        <v>3416</v>
      </c>
      <c r="V181" s="141"/>
      <c r="W181" s="273" t="s">
        <v>7671</v>
      </c>
      <c r="X181" s="141" t="e">
        <f>VLOOKUP(W181,SIZE!A:B,2,0)</f>
        <v>#N/A</v>
      </c>
      <c r="Y181" s="141">
        <v>18.989999999999998</v>
      </c>
      <c r="Z181" s="141" t="s">
        <v>1071</v>
      </c>
      <c r="AA181" s="141">
        <f>VLOOKUP(Z181,COLOR!A:B,2,0)</f>
        <v>12</v>
      </c>
      <c r="AB181" s="130"/>
      <c r="AC181" s="130"/>
      <c r="AD181" s="130"/>
      <c r="AE181" s="130"/>
      <c r="AF181" s="130"/>
      <c r="AG181" s="130"/>
      <c r="AH181" s="130"/>
      <c r="AI181" s="130"/>
      <c r="AJ181" s="130"/>
      <c r="AK181" s="130"/>
      <c r="AL181" s="130"/>
      <c r="AM181" s="130"/>
    </row>
    <row r="182" spans="1:39" ht="20.25" customHeight="1">
      <c r="A182" s="132">
        <v>181</v>
      </c>
      <c r="B182" s="19" t="s">
        <v>4656</v>
      </c>
      <c r="C182" s="250">
        <v>61091000000</v>
      </c>
      <c r="D182" s="261" t="s">
        <v>856</v>
      </c>
      <c r="E182" s="143" t="str">
        <f t="shared" si="6"/>
        <v>Շապիկ</v>
      </c>
      <c r="F182" s="273" t="s">
        <v>46</v>
      </c>
      <c r="G182" s="144">
        <f>VLOOKUP(E182,subcategory!A:B,2,0)</f>
        <v>73</v>
      </c>
      <c r="H182" s="273" t="s">
        <v>55</v>
      </c>
      <c r="I182" s="213" t="e">
        <f>VLOOKUP(H182,gender!A:B,2,0)</f>
        <v>#N/A</v>
      </c>
      <c r="J182" s="273">
        <v>55</v>
      </c>
      <c r="K182" s="273">
        <v>55</v>
      </c>
      <c r="L182" s="273">
        <v>1</v>
      </c>
      <c r="M182" s="273" t="s">
        <v>44</v>
      </c>
      <c r="N182" s="144">
        <f>VLOOKUP(M182,brand!A:B,2,0)</f>
        <v>608</v>
      </c>
      <c r="O182" s="144" t="str">
        <f t="shared" si="7"/>
        <v>BANGLADESH</v>
      </c>
      <c r="P182" s="144">
        <f>VLOOKUP(O182,country!A:B,2,0)</f>
        <v>7485</v>
      </c>
      <c r="Q182" s="273" t="s">
        <v>440</v>
      </c>
      <c r="R182" s="144" t="str">
        <f t="shared" si="8"/>
        <v>Բամբակ</v>
      </c>
      <c r="S182" s="144" t="s">
        <v>25</v>
      </c>
      <c r="T182" s="144">
        <f>VLOOKUP(R182,material!A:B,2,0)</f>
        <v>9</v>
      </c>
      <c r="U182" s="141" t="s">
        <v>3416</v>
      </c>
      <c r="V182" s="141"/>
      <c r="W182" s="273" t="s">
        <v>7647</v>
      </c>
      <c r="X182" s="141" t="e">
        <f>VLOOKUP(W182,SIZE!A:B,2,0)</f>
        <v>#N/A</v>
      </c>
      <c r="Y182" s="141">
        <v>0</v>
      </c>
      <c r="Z182" s="141" t="s">
        <v>1071</v>
      </c>
      <c r="AA182" s="141">
        <f>VLOOKUP(Z182,COLOR!A:B,2,0)</f>
        <v>12</v>
      </c>
      <c r="AB182" s="130"/>
      <c r="AC182" s="130"/>
      <c r="AD182" s="130"/>
      <c r="AE182" s="130"/>
      <c r="AF182" s="130"/>
      <c r="AG182" s="130"/>
      <c r="AH182" s="130"/>
      <c r="AI182" s="130"/>
      <c r="AJ182" s="130"/>
      <c r="AK182" s="130"/>
      <c r="AL182" s="130"/>
      <c r="AM182" s="130"/>
    </row>
    <row r="183" spans="1:39" ht="20.25" customHeight="1">
      <c r="A183" s="132">
        <v>182</v>
      </c>
      <c r="B183" s="19" t="s">
        <v>4657</v>
      </c>
      <c r="C183" s="250">
        <v>61034200090</v>
      </c>
      <c r="D183" s="261" t="s">
        <v>2158</v>
      </c>
      <c r="E183" s="143" t="str">
        <f t="shared" si="6"/>
        <v>Շորտ</v>
      </c>
      <c r="F183" s="273" t="s">
        <v>69</v>
      </c>
      <c r="G183" s="144">
        <f>VLOOKUP(E183,subcategory!A:B,2,0)</f>
        <v>24</v>
      </c>
      <c r="H183" s="273" t="s">
        <v>7150</v>
      </c>
      <c r="I183" s="213" t="e">
        <f>VLOOKUP(H183,gender!A:B,2,0)</f>
        <v>#N/A</v>
      </c>
      <c r="J183" s="273">
        <v>95</v>
      </c>
      <c r="K183" s="273">
        <v>95</v>
      </c>
      <c r="L183" s="273">
        <v>1</v>
      </c>
      <c r="M183" s="273" t="s">
        <v>44</v>
      </c>
      <c r="N183" s="144">
        <f>VLOOKUP(M183,brand!A:B,2,0)</f>
        <v>608</v>
      </c>
      <c r="O183" s="144" t="str">
        <f t="shared" si="7"/>
        <v>INDIA</v>
      </c>
      <c r="P183" s="144">
        <f>VLOOKUP(O183,country!A:B,2,0)</f>
        <v>7505</v>
      </c>
      <c r="Q183" s="273" t="s">
        <v>428</v>
      </c>
      <c r="R183" s="144" t="str">
        <f t="shared" si="8"/>
        <v>Բամբակ</v>
      </c>
      <c r="S183" s="144" t="s">
        <v>25</v>
      </c>
      <c r="T183" s="144">
        <f>VLOOKUP(R183,material!A:B,2,0)</f>
        <v>9</v>
      </c>
      <c r="U183" s="141" t="s">
        <v>3416</v>
      </c>
      <c r="V183" s="141"/>
      <c r="W183" s="273" t="s">
        <v>7646</v>
      </c>
      <c r="X183" s="141" t="e">
        <f>VLOOKUP(W183,SIZE!A:B,2,0)</f>
        <v>#N/A</v>
      </c>
      <c r="Y183" s="141">
        <v>29.99</v>
      </c>
      <c r="Z183" s="141" t="s">
        <v>1057</v>
      </c>
      <c r="AA183" s="141">
        <f>VLOOKUP(Z183,COLOR!A:B,2,0)</f>
        <v>5</v>
      </c>
      <c r="AB183" s="130"/>
      <c r="AC183" s="130"/>
      <c r="AD183" s="130"/>
      <c r="AE183" s="130"/>
      <c r="AF183" s="130"/>
      <c r="AG183" s="130"/>
      <c r="AH183" s="130"/>
      <c r="AI183" s="130"/>
      <c r="AJ183" s="130"/>
      <c r="AK183" s="130"/>
      <c r="AL183" s="130"/>
      <c r="AM183" s="130"/>
    </row>
    <row r="184" spans="1:39" ht="20.25" customHeight="1">
      <c r="A184" s="132">
        <v>183</v>
      </c>
      <c r="B184" s="19" t="s">
        <v>4658</v>
      </c>
      <c r="C184" s="250">
        <v>61091000000</v>
      </c>
      <c r="D184" s="261" t="s">
        <v>2290</v>
      </c>
      <c r="E184" s="143" t="str">
        <f t="shared" si="6"/>
        <v>Շապիկ</v>
      </c>
      <c r="F184" s="273" t="s">
        <v>46</v>
      </c>
      <c r="G184" s="144">
        <f>VLOOKUP(E184,subcategory!A:B,2,0)</f>
        <v>73</v>
      </c>
      <c r="H184" s="273" t="s">
        <v>7150</v>
      </c>
      <c r="I184" s="213" t="e">
        <f>VLOOKUP(H184,gender!A:B,2,0)</f>
        <v>#N/A</v>
      </c>
      <c r="J184" s="273">
        <v>95</v>
      </c>
      <c r="K184" s="273">
        <v>95</v>
      </c>
      <c r="L184" s="273">
        <v>1</v>
      </c>
      <c r="M184" s="273" t="s">
        <v>44</v>
      </c>
      <c r="N184" s="144">
        <f>VLOOKUP(M184,brand!A:B,2,0)</f>
        <v>608</v>
      </c>
      <c r="O184" s="144" t="str">
        <f t="shared" si="7"/>
        <v>INDIA</v>
      </c>
      <c r="P184" s="144">
        <f>VLOOKUP(O184,country!A:B,2,0)</f>
        <v>7505</v>
      </c>
      <c r="Q184" s="273" t="s">
        <v>428</v>
      </c>
      <c r="R184" s="144" t="str">
        <f t="shared" si="8"/>
        <v>Բամբակ</v>
      </c>
      <c r="S184" s="144" t="s">
        <v>25</v>
      </c>
      <c r="T184" s="144">
        <f>VLOOKUP(R184,material!A:B,2,0)</f>
        <v>9</v>
      </c>
      <c r="U184" s="141" t="s">
        <v>3416</v>
      </c>
      <c r="V184" s="141"/>
      <c r="W184" s="273" t="s">
        <v>7672</v>
      </c>
      <c r="X184" s="141" t="e">
        <f>VLOOKUP(W184,SIZE!A:B,2,0)</f>
        <v>#N/A</v>
      </c>
      <c r="Y184" s="141">
        <v>27.95</v>
      </c>
      <c r="Z184" s="141" t="s">
        <v>1071</v>
      </c>
      <c r="AA184" s="141">
        <f>VLOOKUP(Z184,COLOR!A:B,2,0)</f>
        <v>12</v>
      </c>
      <c r="AB184" s="130"/>
      <c r="AC184" s="130"/>
      <c r="AD184" s="130"/>
      <c r="AE184" s="130"/>
      <c r="AF184" s="130"/>
      <c r="AG184" s="130"/>
      <c r="AH184" s="130"/>
      <c r="AI184" s="130"/>
      <c r="AJ184" s="130"/>
      <c r="AK184" s="130"/>
      <c r="AL184" s="130"/>
      <c r="AM184" s="130"/>
    </row>
    <row r="185" spans="1:39" ht="20.25" customHeight="1">
      <c r="A185" s="132">
        <v>184</v>
      </c>
      <c r="B185" s="19" t="s">
        <v>4659</v>
      </c>
      <c r="C185" s="250">
        <v>62034235000</v>
      </c>
      <c r="D185" s="261" t="s">
        <v>484</v>
      </c>
      <c r="E185" s="143" t="str">
        <f t="shared" si="6"/>
        <v>Տաբատներ</v>
      </c>
      <c r="F185" s="273" t="s">
        <v>7795</v>
      </c>
      <c r="G185" s="144">
        <f>VLOOKUP(E185,subcategory!A:B,2,0)</f>
        <v>93</v>
      </c>
      <c r="H185" s="273" t="s">
        <v>7150</v>
      </c>
      <c r="I185" s="213" t="e">
        <f>VLOOKUP(H185,gender!A:B,2,0)</f>
        <v>#N/A</v>
      </c>
      <c r="J185" s="273">
        <v>85</v>
      </c>
      <c r="K185" s="273">
        <v>85</v>
      </c>
      <c r="L185" s="273">
        <v>1</v>
      </c>
      <c r="M185" s="273" t="s">
        <v>44</v>
      </c>
      <c r="N185" s="144">
        <f>VLOOKUP(M185,brand!A:B,2,0)</f>
        <v>608</v>
      </c>
      <c r="O185" s="144" t="str">
        <f t="shared" si="7"/>
        <v>INDIA</v>
      </c>
      <c r="P185" s="144">
        <f>VLOOKUP(O185,country!A:B,2,0)</f>
        <v>7505</v>
      </c>
      <c r="Q185" s="273" t="s">
        <v>428</v>
      </c>
      <c r="R185" s="144" t="str">
        <f t="shared" si="8"/>
        <v>Բամբակ</v>
      </c>
      <c r="S185" s="144" t="s">
        <v>25</v>
      </c>
      <c r="T185" s="144">
        <f>VLOOKUP(R185,material!A:B,2,0)</f>
        <v>9</v>
      </c>
      <c r="U185" s="141" t="s">
        <v>3416</v>
      </c>
      <c r="V185" s="141"/>
      <c r="W185" s="273" t="s">
        <v>7669</v>
      </c>
      <c r="X185" s="141" t="e">
        <f>VLOOKUP(W185,SIZE!A:B,2,0)</f>
        <v>#N/A</v>
      </c>
      <c r="Y185" s="141">
        <v>25.99</v>
      </c>
      <c r="Z185" s="141" t="s">
        <v>1061</v>
      </c>
      <c r="AA185" s="141">
        <f>VLOOKUP(Z185,COLOR!A:B,2,0)</f>
        <v>4</v>
      </c>
      <c r="AB185" s="130"/>
      <c r="AC185" s="130"/>
      <c r="AD185" s="130"/>
      <c r="AE185" s="130"/>
      <c r="AF185" s="130"/>
      <c r="AG185" s="130"/>
      <c r="AH185" s="130"/>
      <c r="AI185" s="130"/>
      <c r="AJ185" s="130"/>
      <c r="AK185" s="130"/>
      <c r="AL185" s="130"/>
      <c r="AM185" s="130"/>
    </row>
    <row r="186" spans="1:39" ht="20.25" customHeight="1">
      <c r="A186" s="132">
        <v>185</v>
      </c>
      <c r="B186" s="19" t="s">
        <v>4660</v>
      </c>
      <c r="C186" s="250">
        <v>61091000000</v>
      </c>
      <c r="D186" s="261" t="s">
        <v>2290</v>
      </c>
      <c r="E186" s="143" t="str">
        <f t="shared" si="6"/>
        <v>Շապիկ</v>
      </c>
      <c r="F186" s="273" t="s">
        <v>46</v>
      </c>
      <c r="G186" s="144">
        <f>VLOOKUP(E186,subcategory!A:B,2,0)</f>
        <v>73</v>
      </c>
      <c r="H186" s="273" t="s">
        <v>7150</v>
      </c>
      <c r="I186" s="213" t="e">
        <f>VLOOKUP(H186,gender!A:B,2,0)</f>
        <v>#N/A</v>
      </c>
      <c r="J186" s="273">
        <v>60</v>
      </c>
      <c r="K186" s="273">
        <v>60</v>
      </c>
      <c r="L186" s="273">
        <v>1</v>
      </c>
      <c r="M186" s="273" t="s">
        <v>44</v>
      </c>
      <c r="N186" s="144">
        <f>VLOOKUP(M186,brand!A:B,2,0)</f>
        <v>608</v>
      </c>
      <c r="O186" s="144" t="str">
        <f t="shared" si="7"/>
        <v>INDIA</v>
      </c>
      <c r="P186" s="144">
        <f>VLOOKUP(O186,country!A:B,2,0)</f>
        <v>7505</v>
      </c>
      <c r="Q186" s="273" t="s">
        <v>428</v>
      </c>
      <c r="R186" s="144" t="str">
        <f t="shared" si="8"/>
        <v>Բամբակ</v>
      </c>
      <c r="S186" s="144" t="s">
        <v>25</v>
      </c>
      <c r="T186" s="144">
        <f>VLOOKUP(R186,material!A:B,2,0)</f>
        <v>9</v>
      </c>
      <c r="U186" s="141" t="s">
        <v>3416</v>
      </c>
      <c r="V186" s="141"/>
      <c r="W186" s="273" t="s">
        <v>7669</v>
      </c>
      <c r="X186" s="141" t="e">
        <f>VLOOKUP(W186,SIZE!A:B,2,0)</f>
        <v>#N/A</v>
      </c>
      <c r="Y186" s="141">
        <v>12.99</v>
      </c>
      <c r="Z186" s="141" t="s">
        <v>1061</v>
      </c>
      <c r="AA186" s="141">
        <f>VLOOKUP(Z186,COLOR!A:B,2,0)</f>
        <v>4</v>
      </c>
      <c r="AB186" s="130"/>
      <c r="AC186" s="130"/>
      <c r="AD186" s="130"/>
      <c r="AE186" s="130"/>
      <c r="AF186" s="130"/>
      <c r="AG186" s="130"/>
      <c r="AH186" s="130"/>
      <c r="AI186" s="130"/>
      <c r="AJ186" s="130"/>
      <c r="AK186" s="130"/>
      <c r="AL186" s="130"/>
      <c r="AM186" s="130"/>
    </row>
    <row r="187" spans="1:39" ht="20.25" customHeight="1">
      <c r="A187" s="132">
        <v>186</v>
      </c>
      <c r="B187" s="19" t="s">
        <v>4661</v>
      </c>
      <c r="C187" s="250">
        <v>61112090000</v>
      </c>
      <c r="D187" s="261" t="s">
        <v>6837</v>
      </c>
      <c r="E187" s="143" t="str">
        <f t="shared" si="6"/>
        <v>Ժակետ</v>
      </c>
      <c r="F187" s="273" t="s">
        <v>4293</v>
      </c>
      <c r="G187" s="144">
        <f>VLOOKUP(E187,subcategory!A:B,2,0)</f>
        <v>466</v>
      </c>
      <c r="H187" s="273" t="s">
        <v>7151</v>
      </c>
      <c r="I187" s="213">
        <f>VLOOKUP(H187,gender!A:B,2,0)</f>
        <v>7</v>
      </c>
      <c r="J187" s="273">
        <v>80</v>
      </c>
      <c r="K187" s="273">
        <v>80</v>
      </c>
      <c r="L187" s="273">
        <v>1</v>
      </c>
      <c r="M187" s="273" t="s">
        <v>44</v>
      </c>
      <c r="N187" s="144">
        <f>VLOOKUP(M187,brand!A:B,2,0)</f>
        <v>608</v>
      </c>
      <c r="O187" s="144" t="str">
        <f t="shared" si="7"/>
        <v>CHINA</v>
      </c>
      <c r="P187" s="144">
        <f>VLOOKUP(O187,country!A:B,2,0)</f>
        <v>7497</v>
      </c>
      <c r="Q187" s="273" t="s">
        <v>3915</v>
      </c>
      <c r="R187" s="144" t="str">
        <f t="shared" si="8"/>
        <v>Բամբակ</v>
      </c>
      <c r="S187" s="144" t="s">
        <v>25</v>
      </c>
      <c r="T187" s="144">
        <f>VLOOKUP(R187,material!A:B,2,0)</f>
        <v>9</v>
      </c>
      <c r="U187" s="141" t="s">
        <v>3416</v>
      </c>
      <c r="V187" s="141"/>
      <c r="W187" s="273" t="s">
        <v>7653</v>
      </c>
      <c r="X187" s="141" t="e">
        <f>VLOOKUP(W187,SIZE!A:B,2,0)</f>
        <v>#N/A</v>
      </c>
      <c r="Y187" s="141">
        <v>35.99</v>
      </c>
      <c r="Z187" s="141" t="s">
        <v>1071</v>
      </c>
      <c r="AA187" s="141">
        <f>VLOOKUP(Z187,COLOR!A:B,2,0)</f>
        <v>12</v>
      </c>
      <c r="AB187" s="130"/>
      <c r="AC187" s="130"/>
      <c r="AD187" s="130"/>
      <c r="AE187" s="130"/>
      <c r="AF187" s="130"/>
      <c r="AG187" s="130"/>
      <c r="AH187" s="130"/>
      <c r="AI187" s="130"/>
      <c r="AJ187" s="130"/>
      <c r="AK187" s="130"/>
      <c r="AL187" s="130"/>
      <c r="AM187" s="130"/>
    </row>
    <row r="188" spans="1:39" ht="20.25" customHeight="1">
      <c r="A188" s="132">
        <v>187</v>
      </c>
      <c r="B188" s="19" t="s">
        <v>4662</v>
      </c>
      <c r="C188" s="250">
        <v>65050090000</v>
      </c>
      <c r="D188" s="261" t="s">
        <v>716</v>
      </c>
      <c r="E188" s="143" t="str">
        <f t="shared" si="6"/>
        <v>Գլխարկ</v>
      </c>
      <c r="F188" s="273" t="s">
        <v>73</v>
      </c>
      <c r="G188" s="144">
        <f>VLOOKUP(E188,subcategory!A:B,2,0)</f>
        <v>5</v>
      </c>
      <c r="H188" s="273" t="s">
        <v>55</v>
      </c>
      <c r="I188" s="213" t="e">
        <f>VLOOKUP(H188,gender!A:B,2,0)</f>
        <v>#N/A</v>
      </c>
      <c r="J188" s="273">
        <v>35</v>
      </c>
      <c r="K188" s="273">
        <v>35</v>
      </c>
      <c r="L188" s="273">
        <v>1</v>
      </c>
      <c r="M188" s="273" t="s">
        <v>44</v>
      </c>
      <c r="N188" s="144">
        <f>VLOOKUP(M188,brand!A:B,2,0)</f>
        <v>608</v>
      </c>
      <c r="O188" s="144" t="str">
        <f t="shared" si="7"/>
        <v>CHINA</v>
      </c>
      <c r="P188" s="144">
        <f>VLOOKUP(O188,country!A:B,2,0)</f>
        <v>7497</v>
      </c>
      <c r="Q188" s="273" t="s">
        <v>3915</v>
      </c>
      <c r="R188" s="144" t="str">
        <f t="shared" si="8"/>
        <v>Բամբակ</v>
      </c>
      <c r="S188" s="144" t="s">
        <v>25</v>
      </c>
      <c r="T188" s="144">
        <f>VLOOKUP(R188,material!A:B,2,0)</f>
        <v>9</v>
      </c>
      <c r="U188" s="141" t="s">
        <v>3416</v>
      </c>
      <c r="V188" s="141"/>
      <c r="W188" s="273" t="s">
        <v>7673</v>
      </c>
      <c r="X188" s="141" t="e">
        <f>VLOOKUP(W188,SIZE!A:B,2,0)</f>
        <v>#N/A</v>
      </c>
      <c r="Y188" s="141">
        <v>10.99</v>
      </c>
      <c r="Z188" s="141" t="s">
        <v>1071</v>
      </c>
      <c r="AA188" s="141">
        <f>VLOOKUP(Z188,COLOR!A:B,2,0)</f>
        <v>12</v>
      </c>
      <c r="AB188" s="130"/>
      <c r="AC188" s="130"/>
      <c r="AD188" s="130"/>
      <c r="AE188" s="130"/>
      <c r="AF188" s="130"/>
      <c r="AG188" s="130"/>
      <c r="AH188" s="130"/>
      <c r="AI188" s="130"/>
      <c r="AJ188" s="130"/>
      <c r="AK188" s="130"/>
      <c r="AL188" s="130"/>
      <c r="AM188" s="130"/>
    </row>
    <row r="189" spans="1:39" ht="20.25" customHeight="1">
      <c r="A189" s="132">
        <v>188</v>
      </c>
      <c r="B189" s="19" t="s">
        <v>4663</v>
      </c>
      <c r="C189" s="250">
        <v>61112090000</v>
      </c>
      <c r="D189" s="261" t="s">
        <v>6838</v>
      </c>
      <c r="E189" s="143" t="str">
        <f t="shared" si="6"/>
        <v>Վարտիկ</v>
      </c>
      <c r="F189" s="273" t="s">
        <v>7100</v>
      </c>
      <c r="G189" s="144" t="e">
        <f>VLOOKUP(E189,subcategory!A:B,2,0)</f>
        <v>#N/A</v>
      </c>
      <c r="H189" s="273" t="s">
        <v>7152</v>
      </c>
      <c r="I189" s="213" t="e">
        <f>VLOOKUP(H189,gender!A:B,2,0)</f>
        <v>#N/A</v>
      </c>
      <c r="J189" s="273">
        <v>25</v>
      </c>
      <c r="K189" s="273">
        <v>25</v>
      </c>
      <c r="L189" s="273">
        <v>1</v>
      </c>
      <c r="M189" s="273" t="s">
        <v>44</v>
      </c>
      <c r="N189" s="144">
        <f>VLOOKUP(M189,brand!A:B,2,0)</f>
        <v>608</v>
      </c>
      <c r="O189" s="144" t="str">
        <f t="shared" si="7"/>
        <v>CHINA</v>
      </c>
      <c r="P189" s="144">
        <f>VLOOKUP(O189,country!A:B,2,0)</f>
        <v>7497</v>
      </c>
      <c r="Q189" s="273" t="s">
        <v>3915</v>
      </c>
      <c r="R189" s="144" t="str">
        <f t="shared" si="8"/>
        <v>Բամբակ</v>
      </c>
      <c r="S189" s="144" t="s">
        <v>25</v>
      </c>
      <c r="T189" s="144">
        <f>VLOOKUP(R189,material!A:B,2,0)</f>
        <v>9</v>
      </c>
      <c r="U189" s="141" t="s">
        <v>3416</v>
      </c>
      <c r="V189" s="141"/>
      <c r="W189" s="273" t="s">
        <v>7649</v>
      </c>
      <c r="X189" s="141" t="e">
        <f>VLOOKUP(W189,SIZE!A:B,2,0)</f>
        <v>#N/A</v>
      </c>
      <c r="Y189" s="141">
        <v>0</v>
      </c>
      <c r="Z189" s="141" t="s">
        <v>1059</v>
      </c>
      <c r="AA189" s="141">
        <f>VLOOKUP(Z189,COLOR!A:B,2,0)</f>
        <v>1</v>
      </c>
      <c r="AB189" s="130"/>
      <c r="AC189" s="130"/>
      <c r="AD189" s="130"/>
      <c r="AE189" s="130"/>
      <c r="AF189" s="130"/>
      <c r="AG189" s="130"/>
      <c r="AH189" s="130"/>
      <c r="AI189" s="130"/>
      <c r="AJ189" s="130"/>
      <c r="AK189" s="130"/>
      <c r="AL189" s="130"/>
      <c r="AM189" s="130"/>
    </row>
    <row r="190" spans="1:39" ht="20.25" customHeight="1">
      <c r="A190" s="132">
        <v>189</v>
      </c>
      <c r="B190" s="19" t="s">
        <v>4664</v>
      </c>
      <c r="C190" s="250">
        <v>62034235000</v>
      </c>
      <c r="D190" s="261" t="s">
        <v>484</v>
      </c>
      <c r="E190" s="143" t="str">
        <f t="shared" si="6"/>
        <v>Տաբատներ</v>
      </c>
      <c r="F190" s="273" t="s">
        <v>7795</v>
      </c>
      <c r="G190" s="144">
        <f>VLOOKUP(E190,subcategory!A:B,2,0)</f>
        <v>93</v>
      </c>
      <c r="H190" s="273" t="s">
        <v>7150</v>
      </c>
      <c r="I190" s="213" t="e">
        <f>VLOOKUP(H190,gender!A:B,2,0)</f>
        <v>#N/A</v>
      </c>
      <c r="J190" s="273">
        <v>140</v>
      </c>
      <c r="K190" s="273">
        <v>140</v>
      </c>
      <c r="L190" s="273">
        <v>1</v>
      </c>
      <c r="M190" s="273" t="s">
        <v>44</v>
      </c>
      <c r="N190" s="144">
        <f>VLOOKUP(M190,brand!A:B,2,0)</f>
        <v>608</v>
      </c>
      <c r="O190" s="144" t="str">
        <f t="shared" si="7"/>
        <v>INDIA</v>
      </c>
      <c r="P190" s="144">
        <f>VLOOKUP(O190,country!A:B,2,0)</f>
        <v>7505</v>
      </c>
      <c r="Q190" s="273" t="s">
        <v>428</v>
      </c>
      <c r="R190" s="144" t="str">
        <f t="shared" si="8"/>
        <v>Բամբակ</v>
      </c>
      <c r="S190" s="144" t="s">
        <v>25</v>
      </c>
      <c r="T190" s="144">
        <f>VLOOKUP(R190,material!A:B,2,0)</f>
        <v>9</v>
      </c>
      <c r="U190" s="141" t="s">
        <v>3416</v>
      </c>
      <c r="V190" s="141"/>
      <c r="W190" s="273" t="s">
        <v>7665</v>
      </c>
      <c r="X190" s="141" t="e">
        <f>VLOOKUP(W190,SIZE!A:B,2,0)</f>
        <v>#N/A</v>
      </c>
      <c r="Y190" s="141">
        <v>25.99</v>
      </c>
      <c r="Z190" s="141" t="s">
        <v>7757</v>
      </c>
      <c r="AA190" s="141" t="e">
        <f>VLOOKUP(Z190,COLOR!A:B,2,0)</f>
        <v>#N/A</v>
      </c>
      <c r="AB190" s="130"/>
      <c r="AC190" s="130"/>
      <c r="AD190" s="130"/>
      <c r="AE190" s="130"/>
      <c r="AF190" s="130"/>
      <c r="AG190" s="130"/>
      <c r="AH190" s="130"/>
      <c r="AI190" s="130"/>
      <c r="AJ190" s="130"/>
      <c r="AK190" s="130"/>
      <c r="AL190" s="130"/>
      <c r="AM190" s="130"/>
    </row>
    <row r="191" spans="1:39" ht="20.25" customHeight="1">
      <c r="A191" s="132">
        <v>190</v>
      </c>
      <c r="B191" s="19" t="s">
        <v>4665</v>
      </c>
      <c r="C191" s="250">
        <v>61032200000</v>
      </c>
      <c r="D191" s="261" t="s">
        <v>6839</v>
      </c>
      <c r="E191" s="143" t="str">
        <f t="shared" si="6"/>
        <v>Շապիկ+Շորտ</v>
      </c>
      <c r="F191" s="273" t="s">
        <v>7101</v>
      </c>
      <c r="G191" s="144" t="e">
        <f>VLOOKUP(E191,subcategory!A:B,2,0)</f>
        <v>#N/A</v>
      </c>
      <c r="H191" s="273" t="s">
        <v>7150</v>
      </c>
      <c r="I191" s="213" t="e">
        <f>VLOOKUP(H191,gender!A:B,2,0)</f>
        <v>#N/A</v>
      </c>
      <c r="J191" s="273">
        <v>85</v>
      </c>
      <c r="K191" s="273">
        <v>85</v>
      </c>
      <c r="L191" s="273">
        <v>1</v>
      </c>
      <c r="M191" s="273" t="s">
        <v>44</v>
      </c>
      <c r="N191" s="144">
        <f>VLOOKUP(M191,brand!A:B,2,0)</f>
        <v>608</v>
      </c>
      <c r="O191" s="144" t="str">
        <f t="shared" si="7"/>
        <v>INDIA</v>
      </c>
      <c r="P191" s="144">
        <f>VLOOKUP(O191,country!A:B,2,0)</f>
        <v>7505</v>
      </c>
      <c r="Q191" s="273" t="s">
        <v>428</v>
      </c>
      <c r="R191" s="144" t="str">
        <f t="shared" si="8"/>
        <v>Բամբակ</v>
      </c>
      <c r="S191" s="144" t="s">
        <v>25</v>
      </c>
      <c r="T191" s="144">
        <f>VLOOKUP(R191,material!A:B,2,0)</f>
        <v>9</v>
      </c>
      <c r="U191" s="141" t="s">
        <v>3416</v>
      </c>
      <c r="V191" s="141"/>
      <c r="W191" s="273" t="s">
        <v>7651</v>
      </c>
      <c r="X191" s="141" t="e">
        <f>VLOOKUP(W191,SIZE!A:B,2,0)</f>
        <v>#N/A</v>
      </c>
      <c r="Y191" s="141">
        <v>18.989999999999998</v>
      </c>
      <c r="Z191" s="141" t="s">
        <v>1071</v>
      </c>
      <c r="AA191" s="141">
        <f>VLOOKUP(Z191,COLOR!A:B,2,0)</f>
        <v>12</v>
      </c>
      <c r="AB191" s="130"/>
      <c r="AC191" s="130"/>
      <c r="AD191" s="130"/>
      <c r="AE191" s="130"/>
      <c r="AF191" s="130"/>
      <c r="AG191" s="130"/>
      <c r="AH191" s="130"/>
      <c r="AI191" s="130"/>
      <c r="AJ191" s="130"/>
      <c r="AK191" s="130"/>
      <c r="AL191" s="130"/>
      <c r="AM191" s="130"/>
    </row>
    <row r="192" spans="1:39" ht="20.25" customHeight="1">
      <c r="A192" s="132">
        <v>191</v>
      </c>
      <c r="B192" s="19" t="s">
        <v>4666</v>
      </c>
      <c r="C192" s="250">
        <v>61112090000</v>
      </c>
      <c r="D192" s="261" t="s">
        <v>6840</v>
      </c>
      <c r="E192" s="143" t="str">
        <f t="shared" si="6"/>
        <v>Վերնաշապիկ</v>
      </c>
      <c r="F192" s="273" t="s">
        <v>444</v>
      </c>
      <c r="G192" s="144">
        <f>VLOOKUP(E192,subcategory!A:B,2,0)</f>
        <v>82</v>
      </c>
      <c r="H192" s="273" t="s">
        <v>7151</v>
      </c>
      <c r="I192" s="213">
        <f>VLOOKUP(H192,gender!A:B,2,0)</f>
        <v>7</v>
      </c>
      <c r="J192" s="273">
        <v>70</v>
      </c>
      <c r="K192" s="273">
        <v>70</v>
      </c>
      <c r="L192" s="273">
        <v>1</v>
      </c>
      <c r="M192" s="273" t="s">
        <v>44</v>
      </c>
      <c r="N192" s="144">
        <f>VLOOKUP(M192,brand!A:B,2,0)</f>
        <v>608</v>
      </c>
      <c r="O192" s="144" t="str">
        <f t="shared" si="7"/>
        <v>INDIA</v>
      </c>
      <c r="P192" s="144">
        <f>VLOOKUP(O192,country!A:B,2,0)</f>
        <v>7505</v>
      </c>
      <c r="Q192" s="273" t="s">
        <v>428</v>
      </c>
      <c r="R192" s="144" t="str">
        <f t="shared" si="8"/>
        <v>Բամբակ</v>
      </c>
      <c r="S192" s="144" t="s">
        <v>25</v>
      </c>
      <c r="T192" s="144">
        <f>VLOOKUP(R192,material!A:B,2,0)</f>
        <v>9</v>
      </c>
      <c r="U192" s="141" t="s">
        <v>3416</v>
      </c>
      <c r="V192" s="141"/>
      <c r="W192" s="273" t="s">
        <v>7657</v>
      </c>
      <c r="X192" s="141" t="e">
        <f>VLOOKUP(W192,SIZE!A:B,2,0)</f>
        <v>#N/A</v>
      </c>
      <c r="Y192" s="141">
        <v>29.99</v>
      </c>
      <c r="Z192" s="141" t="s">
        <v>1071</v>
      </c>
      <c r="AA192" s="141">
        <f>VLOOKUP(Z192,COLOR!A:B,2,0)</f>
        <v>12</v>
      </c>
      <c r="AB192" s="130"/>
      <c r="AC192" s="130"/>
      <c r="AD192" s="130"/>
      <c r="AE192" s="130"/>
      <c r="AF192" s="130"/>
      <c r="AG192" s="130"/>
      <c r="AH192" s="130"/>
      <c r="AI192" s="130"/>
      <c r="AJ192" s="130"/>
      <c r="AK192" s="130"/>
      <c r="AL192" s="130"/>
      <c r="AM192" s="130"/>
    </row>
    <row r="193" spans="1:39" ht="20.25" customHeight="1">
      <c r="A193" s="132">
        <v>192</v>
      </c>
      <c r="B193" s="19" t="s">
        <v>4667</v>
      </c>
      <c r="C193" s="252">
        <v>61082200000</v>
      </c>
      <c r="D193" s="263" t="s">
        <v>6841</v>
      </c>
      <c r="E193" s="143" t="str">
        <f t="shared" si="6"/>
        <v>Վարտիկ</v>
      </c>
      <c r="F193" s="273" t="s">
        <v>7100</v>
      </c>
      <c r="G193" s="144" t="e">
        <f>VLOOKUP(E193,subcategory!A:B,2,0)</f>
        <v>#N/A</v>
      </c>
      <c r="H193" s="273" t="s">
        <v>55</v>
      </c>
      <c r="I193" s="213" t="e">
        <f>VLOOKUP(H193,gender!A:B,2,0)</f>
        <v>#N/A</v>
      </c>
      <c r="J193" s="273">
        <v>40</v>
      </c>
      <c r="K193" s="273">
        <v>40</v>
      </c>
      <c r="L193" s="273">
        <v>1</v>
      </c>
      <c r="M193" s="273" t="s">
        <v>44</v>
      </c>
      <c r="N193" s="144">
        <f>VLOOKUP(M193,brand!A:B,2,0)</f>
        <v>608</v>
      </c>
      <c r="O193" s="144" t="str">
        <f t="shared" si="7"/>
        <v>CHINA</v>
      </c>
      <c r="P193" s="144">
        <f>VLOOKUP(O193,country!A:B,2,0)</f>
        <v>7497</v>
      </c>
      <c r="Q193" s="273" t="s">
        <v>3915</v>
      </c>
      <c r="R193" s="144" t="str">
        <f t="shared" si="8"/>
        <v>Պոլիեսթեր</v>
      </c>
      <c r="S193" s="144" t="s">
        <v>36</v>
      </c>
      <c r="T193" s="144">
        <f>VLOOKUP(R193,material!A:B,2,0)</f>
        <v>37</v>
      </c>
      <c r="U193" s="141" t="s">
        <v>3416</v>
      </c>
      <c r="V193" s="141"/>
      <c r="W193" s="273" t="s">
        <v>7669</v>
      </c>
      <c r="X193" s="141" t="e">
        <f>VLOOKUP(W193,SIZE!A:B,2,0)</f>
        <v>#N/A</v>
      </c>
      <c r="Y193" s="141">
        <v>15.99</v>
      </c>
      <c r="Z193" s="141" t="s">
        <v>1059</v>
      </c>
      <c r="AA193" s="141">
        <f>VLOOKUP(Z193,COLOR!A:B,2,0)</f>
        <v>1</v>
      </c>
      <c r="AB193" s="130"/>
      <c r="AC193" s="130"/>
      <c r="AD193" s="130"/>
      <c r="AE193" s="130"/>
      <c r="AF193" s="130"/>
      <c r="AG193" s="130"/>
      <c r="AH193" s="130"/>
      <c r="AI193" s="130"/>
      <c r="AJ193" s="130"/>
      <c r="AK193" s="130"/>
      <c r="AL193" s="130"/>
      <c r="AM193" s="130"/>
    </row>
    <row r="194" spans="1:39" ht="20.25" customHeight="1">
      <c r="A194" s="132">
        <v>193</v>
      </c>
      <c r="B194" s="19" t="s">
        <v>4668</v>
      </c>
      <c r="C194" s="250">
        <v>65050090000</v>
      </c>
      <c r="D194" s="261" t="s">
        <v>6842</v>
      </c>
      <c r="E194" s="143" t="str">
        <f t="shared" si="6"/>
        <v>Գլխարկ</v>
      </c>
      <c r="F194" s="273" t="s">
        <v>73</v>
      </c>
      <c r="G194" s="144">
        <f>VLOOKUP(E194,subcategory!A:B,2,0)</f>
        <v>5</v>
      </c>
      <c r="H194" s="273" t="s">
        <v>7151</v>
      </c>
      <c r="I194" s="213">
        <f>VLOOKUP(H194,gender!A:B,2,0)</f>
        <v>7</v>
      </c>
      <c r="J194" s="273">
        <v>45</v>
      </c>
      <c r="K194" s="273">
        <v>45</v>
      </c>
      <c r="L194" s="273">
        <v>1</v>
      </c>
      <c r="M194" s="273" t="s">
        <v>44</v>
      </c>
      <c r="N194" s="144">
        <f>VLOOKUP(M194,brand!A:B,2,0)</f>
        <v>608</v>
      </c>
      <c r="O194" s="144" t="str">
        <f t="shared" si="7"/>
        <v>EGYPT</v>
      </c>
      <c r="P194" s="144">
        <f>VLOOKUP(O194,country!A:B,2,0)</f>
        <v>2050</v>
      </c>
      <c r="Q194" s="273" t="s">
        <v>2841</v>
      </c>
      <c r="R194" s="144" t="str">
        <f t="shared" si="8"/>
        <v>Բամբակ</v>
      </c>
      <c r="S194" s="144" t="s">
        <v>25</v>
      </c>
      <c r="T194" s="144">
        <f>VLOOKUP(R194,material!A:B,2,0)</f>
        <v>9</v>
      </c>
      <c r="U194" s="141" t="s">
        <v>3416</v>
      </c>
      <c r="V194" s="141"/>
      <c r="W194" s="273" t="s">
        <v>7674</v>
      </c>
      <c r="X194" s="141" t="e">
        <f>VLOOKUP(W194,SIZE!A:B,2,0)</f>
        <v>#N/A</v>
      </c>
      <c r="Y194" s="141">
        <v>8.99</v>
      </c>
      <c r="Z194" s="141" t="s">
        <v>1052</v>
      </c>
      <c r="AA194" s="141">
        <f>VLOOKUP(Z194,COLOR!A:B,2,0)</f>
        <v>3</v>
      </c>
      <c r="AB194" s="130"/>
      <c r="AC194" s="130"/>
      <c r="AD194" s="130"/>
      <c r="AE194" s="130"/>
      <c r="AF194" s="130"/>
      <c r="AG194" s="130"/>
      <c r="AH194" s="130"/>
      <c r="AI194" s="130"/>
      <c r="AJ194" s="130"/>
      <c r="AK194" s="130"/>
      <c r="AL194" s="130"/>
      <c r="AM194" s="130"/>
    </row>
    <row r="195" spans="1:39" ht="20.25" customHeight="1">
      <c r="A195" s="132">
        <v>194</v>
      </c>
      <c r="B195" s="19" t="s">
        <v>4669</v>
      </c>
      <c r="C195" s="250">
        <v>65050090000</v>
      </c>
      <c r="D195" s="261" t="s">
        <v>6842</v>
      </c>
      <c r="E195" s="143" t="str">
        <f t="shared" ref="E195:E258" si="9">PROPER(F195)</f>
        <v>Գլխարկ</v>
      </c>
      <c r="F195" s="273" t="s">
        <v>73</v>
      </c>
      <c r="G195" s="144">
        <f>VLOOKUP(E195,subcategory!A:B,2,0)</f>
        <v>5</v>
      </c>
      <c r="H195" s="273" t="s">
        <v>7151</v>
      </c>
      <c r="I195" s="213">
        <f>VLOOKUP(H195,gender!A:B,2,0)</f>
        <v>7</v>
      </c>
      <c r="J195" s="273">
        <v>20</v>
      </c>
      <c r="K195" s="273">
        <v>20</v>
      </c>
      <c r="L195" s="273">
        <v>1</v>
      </c>
      <c r="M195" s="273" t="s">
        <v>44</v>
      </c>
      <c r="N195" s="144">
        <f>VLOOKUP(M195,brand!A:B,2,0)</f>
        <v>608</v>
      </c>
      <c r="O195" s="144" t="str">
        <f t="shared" ref="O195:O258" si="10">UPPER(Q195)</f>
        <v>INDIA</v>
      </c>
      <c r="P195" s="144">
        <f>VLOOKUP(O195,country!A:B,2,0)</f>
        <v>7505</v>
      </c>
      <c r="Q195" s="273" t="s">
        <v>428</v>
      </c>
      <c r="R195" s="144" t="str">
        <f t="shared" ref="R195:R258" si="11">PROPER(S195)</f>
        <v>Բամբակ</v>
      </c>
      <c r="S195" s="144" t="s">
        <v>25</v>
      </c>
      <c r="T195" s="144">
        <f>VLOOKUP(R195,material!A:B,2,0)</f>
        <v>9</v>
      </c>
      <c r="U195" s="141" t="s">
        <v>3416</v>
      </c>
      <c r="V195" s="141"/>
      <c r="W195" s="273" t="s">
        <v>7675</v>
      </c>
      <c r="X195" s="141" t="e">
        <f>VLOOKUP(W195,SIZE!A:B,2,0)</f>
        <v>#N/A</v>
      </c>
      <c r="Y195" s="141">
        <v>9.99</v>
      </c>
      <c r="Z195" s="141" t="s">
        <v>1052</v>
      </c>
      <c r="AA195" s="141">
        <f>VLOOKUP(Z195,COLOR!A:B,2,0)</f>
        <v>3</v>
      </c>
      <c r="AB195" s="130"/>
      <c r="AC195" s="130"/>
      <c r="AD195" s="130"/>
      <c r="AE195" s="130"/>
      <c r="AF195" s="130"/>
      <c r="AG195" s="130"/>
      <c r="AH195" s="130"/>
      <c r="AI195" s="130"/>
      <c r="AJ195" s="130"/>
      <c r="AK195" s="130"/>
      <c r="AL195" s="130"/>
      <c r="AM195" s="130"/>
    </row>
    <row r="196" spans="1:39" ht="20.25" customHeight="1">
      <c r="A196" s="132">
        <v>195</v>
      </c>
      <c r="B196" s="19" t="s">
        <v>4670</v>
      </c>
      <c r="C196" s="250">
        <v>65050090000</v>
      </c>
      <c r="D196" s="261" t="s">
        <v>734</v>
      </c>
      <c r="E196" s="143" t="str">
        <f t="shared" si="9"/>
        <v>Գլխարկ</v>
      </c>
      <c r="F196" s="273" t="s">
        <v>73</v>
      </c>
      <c r="G196" s="144">
        <f>VLOOKUP(E196,subcategory!A:B,2,0)</f>
        <v>5</v>
      </c>
      <c r="H196" s="273" t="s">
        <v>7151</v>
      </c>
      <c r="I196" s="213">
        <f>VLOOKUP(H196,gender!A:B,2,0)</f>
        <v>7</v>
      </c>
      <c r="J196" s="273">
        <v>30</v>
      </c>
      <c r="K196" s="273">
        <v>30</v>
      </c>
      <c r="L196" s="273">
        <v>1</v>
      </c>
      <c r="M196" s="273" t="s">
        <v>44</v>
      </c>
      <c r="N196" s="144">
        <f>VLOOKUP(M196,brand!A:B,2,0)</f>
        <v>608</v>
      </c>
      <c r="O196" s="144" t="str">
        <f t="shared" si="10"/>
        <v>TURKEY</v>
      </c>
      <c r="P196" s="144">
        <f>VLOOKUP(O196,country!A:B,2,0)</f>
        <v>1840</v>
      </c>
      <c r="Q196" s="273" t="s">
        <v>436</v>
      </c>
      <c r="R196" s="144" t="str">
        <f t="shared" si="11"/>
        <v>Բամբակ</v>
      </c>
      <c r="S196" s="144" t="s">
        <v>25</v>
      </c>
      <c r="T196" s="144">
        <f>VLOOKUP(R196,material!A:B,2,0)</f>
        <v>9</v>
      </c>
      <c r="U196" s="141" t="s">
        <v>3416</v>
      </c>
      <c r="V196" s="141"/>
      <c r="W196" s="273" t="s">
        <v>7667</v>
      </c>
      <c r="X196" s="141" t="e">
        <f>VLOOKUP(W196,SIZE!A:B,2,0)</f>
        <v>#N/A</v>
      </c>
      <c r="Y196" s="141">
        <v>9.99</v>
      </c>
      <c r="Z196" s="141" t="s">
        <v>2092</v>
      </c>
      <c r="AA196" s="141">
        <f>VLOOKUP(Z196,COLOR!A:B,2,0)</f>
        <v>8</v>
      </c>
      <c r="AB196" s="130"/>
      <c r="AC196" s="130"/>
      <c r="AD196" s="130"/>
      <c r="AE196" s="130"/>
      <c r="AF196" s="130"/>
      <c r="AG196" s="130"/>
      <c r="AH196" s="130"/>
      <c r="AI196" s="130"/>
      <c r="AJ196" s="130"/>
      <c r="AK196" s="130"/>
      <c r="AL196" s="130"/>
      <c r="AM196" s="130"/>
    </row>
    <row r="197" spans="1:39" ht="20.25" customHeight="1">
      <c r="A197" s="132">
        <v>196</v>
      </c>
      <c r="B197" s="19" t="s">
        <v>4671</v>
      </c>
      <c r="C197" s="250">
        <v>65050090000</v>
      </c>
      <c r="D197" s="261" t="s">
        <v>734</v>
      </c>
      <c r="E197" s="143" t="str">
        <f t="shared" si="9"/>
        <v>Գլխարկ</v>
      </c>
      <c r="F197" s="273" t="s">
        <v>73</v>
      </c>
      <c r="G197" s="144">
        <f>VLOOKUP(E197,subcategory!A:B,2,0)</f>
        <v>5</v>
      </c>
      <c r="H197" s="273" t="s">
        <v>7150</v>
      </c>
      <c r="I197" s="213" t="e">
        <f>VLOOKUP(H197,gender!A:B,2,0)</f>
        <v>#N/A</v>
      </c>
      <c r="J197" s="273">
        <v>30</v>
      </c>
      <c r="K197" s="273">
        <v>30</v>
      </c>
      <c r="L197" s="273">
        <v>1</v>
      </c>
      <c r="M197" s="273" t="s">
        <v>44</v>
      </c>
      <c r="N197" s="144">
        <f>VLOOKUP(M197,brand!A:B,2,0)</f>
        <v>608</v>
      </c>
      <c r="O197" s="144" t="str">
        <f t="shared" si="10"/>
        <v>CHINA</v>
      </c>
      <c r="P197" s="144">
        <f>VLOOKUP(O197,country!A:B,2,0)</f>
        <v>7497</v>
      </c>
      <c r="Q197" s="273" t="s">
        <v>3915</v>
      </c>
      <c r="R197" s="144" t="str">
        <f t="shared" si="11"/>
        <v>Բամբակ</v>
      </c>
      <c r="S197" s="144" t="s">
        <v>25</v>
      </c>
      <c r="T197" s="144">
        <f>VLOOKUP(R197,material!A:B,2,0)</f>
        <v>9</v>
      </c>
      <c r="U197" s="141" t="s">
        <v>3416</v>
      </c>
      <c r="V197" s="141"/>
      <c r="W197" s="273" t="s">
        <v>7676</v>
      </c>
      <c r="X197" s="141" t="e">
        <f>VLOOKUP(W197,SIZE!A:B,2,0)</f>
        <v>#N/A</v>
      </c>
      <c r="Y197" s="141">
        <v>8.99</v>
      </c>
      <c r="Z197" s="141" t="s">
        <v>1071</v>
      </c>
      <c r="AA197" s="141">
        <f>VLOOKUP(Z197,COLOR!A:B,2,0)</f>
        <v>12</v>
      </c>
      <c r="AB197" s="130"/>
      <c r="AC197" s="130"/>
      <c r="AD197" s="130"/>
      <c r="AE197" s="130"/>
      <c r="AF197" s="130"/>
      <c r="AG197" s="130"/>
      <c r="AH197" s="130"/>
      <c r="AI197" s="130"/>
      <c r="AJ197" s="130"/>
      <c r="AK197" s="130"/>
      <c r="AL197" s="130"/>
      <c r="AM197" s="130"/>
    </row>
    <row r="198" spans="1:39" ht="20.25" customHeight="1">
      <c r="A198" s="132">
        <v>197</v>
      </c>
      <c r="B198" s="19" t="s">
        <v>4672</v>
      </c>
      <c r="C198" s="250">
        <v>63026000000</v>
      </c>
      <c r="D198" s="260" t="s">
        <v>6843</v>
      </c>
      <c r="E198" s="143" t="str">
        <f t="shared" si="9"/>
        <v>Սրբիչ Ծովային</v>
      </c>
      <c r="F198" s="273" t="s">
        <v>7102</v>
      </c>
      <c r="G198" s="144" t="e">
        <f>VLOOKUP(E198,subcategory!A:B,2,0)</f>
        <v>#N/A</v>
      </c>
      <c r="H198" s="273" t="s">
        <v>7150</v>
      </c>
      <c r="I198" s="213" t="e">
        <f>VLOOKUP(H198,gender!A:B,2,0)</f>
        <v>#N/A</v>
      </c>
      <c r="J198" s="273">
        <v>320</v>
      </c>
      <c r="K198" s="273">
        <v>320</v>
      </c>
      <c r="L198" s="273">
        <v>1</v>
      </c>
      <c r="M198" s="273" t="s">
        <v>44</v>
      </c>
      <c r="N198" s="144">
        <f>VLOOKUP(M198,brand!A:B,2,0)</f>
        <v>608</v>
      </c>
      <c r="O198" s="144" t="str">
        <f t="shared" si="10"/>
        <v>TURKEY</v>
      </c>
      <c r="P198" s="144">
        <f>VLOOKUP(O198,country!A:B,2,0)</f>
        <v>1840</v>
      </c>
      <c r="Q198" s="273" t="s">
        <v>436</v>
      </c>
      <c r="R198" s="144" t="str">
        <f t="shared" si="11"/>
        <v>Բամբակ</v>
      </c>
      <c r="S198" s="144" t="s">
        <v>25</v>
      </c>
      <c r="T198" s="144">
        <f>VLOOKUP(R198,material!A:B,2,0)</f>
        <v>9</v>
      </c>
      <c r="U198" s="141" t="s">
        <v>3416</v>
      </c>
      <c r="V198" s="141"/>
      <c r="W198" s="273" t="s">
        <v>7676</v>
      </c>
      <c r="X198" s="141" t="e">
        <f>VLOOKUP(W198,SIZE!A:B,2,0)</f>
        <v>#N/A</v>
      </c>
      <c r="Y198" s="141">
        <v>27.99</v>
      </c>
      <c r="Z198" s="141" t="s">
        <v>1071</v>
      </c>
      <c r="AA198" s="141">
        <f>VLOOKUP(Z198,COLOR!A:B,2,0)</f>
        <v>12</v>
      </c>
      <c r="AB198" s="130"/>
      <c r="AC198" s="130"/>
      <c r="AD198" s="130"/>
      <c r="AE198" s="130"/>
      <c r="AF198" s="130"/>
      <c r="AG198" s="130"/>
      <c r="AH198" s="130"/>
      <c r="AI198" s="130"/>
      <c r="AJ198" s="130"/>
      <c r="AK198" s="130"/>
      <c r="AL198" s="130"/>
      <c r="AM198" s="130"/>
    </row>
    <row r="199" spans="1:39" ht="20.25" customHeight="1">
      <c r="A199" s="132">
        <v>198</v>
      </c>
      <c r="B199" s="19" t="s">
        <v>4673</v>
      </c>
      <c r="C199" s="250">
        <v>61091000000</v>
      </c>
      <c r="D199" s="261" t="s">
        <v>2290</v>
      </c>
      <c r="E199" s="143" t="str">
        <f t="shared" si="9"/>
        <v>Շապիկ</v>
      </c>
      <c r="F199" s="273" t="s">
        <v>46</v>
      </c>
      <c r="G199" s="144">
        <f>VLOOKUP(E199,subcategory!A:B,2,0)</f>
        <v>73</v>
      </c>
      <c r="H199" s="273" t="s">
        <v>7150</v>
      </c>
      <c r="I199" s="213" t="e">
        <f>VLOOKUP(H199,gender!A:B,2,0)</f>
        <v>#N/A</v>
      </c>
      <c r="J199" s="273">
        <v>79</v>
      </c>
      <c r="K199" s="273">
        <v>79</v>
      </c>
      <c r="L199" s="273">
        <v>1</v>
      </c>
      <c r="M199" s="273" t="s">
        <v>44</v>
      </c>
      <c r="N199" s="144">
        <f>VLOOKUP(M199,brand!A:B,2,0)</f>
        <v>608</v>
      </c>
      <c r="O199" s="144" t="str">
        <f t="shared" si="10"/>
        <v>INDIA</v>
      </c>
      <c r="P199" s="144">
        <f>VLOOKUP(O199,country!A:B,2,0)</f>
        <v>7505</v>
      </c>
      <c r="Q199" s="273" t="s">
        <v>428</v>
      </c>
      <c r="R199" s="144" t="str">
        <f t="shared" si="11"/>
        <v>Բամբակ</v>
      </c>
      <c r="S199" s="144" t="s">
        <v>25</v>
      </c>
      <c r="T199" s="144">
        <f>VLOOKUP(R199,material!A:B,2,0)</f>
        <v>9</v>
      </c>
      <c r="U199" s="141" t="s">
        <v>3416</v>
      </c>
      <c r="V199" s="141"/>
      <c r="W199" s="273" t="s">
        <v>7672</v>
      </c>
      <c r="X199" s="141" t="e">
        <f>VLOOKUP(W199,SIZE!A:B,2,0)</f>
        <v>#N/A</v>
      </c>
      <c r="Y199" s="141">
        <v>18.989999999999998</v>
      </c>
      <c r="Z199" s="141" t="s">
        <v>1057</v>
      </c>
      <c r="AA199" s="141">
        <f>VLOOKUP(Z199,COLOR!A:B,2,0)</f>
        <v>5</v>
      </c>
      <c r="AB199" s="130"/>
      <c r="AC199" s="130"/>
      <c r="AD199" s="130"/>
      <c r="AE199" s="130"/>
      <c r="AF199" s="130"/>
      <c r="AG199" s="130"/>
      <c r="AH199" s="130"/>
      <c r="AI199" s="130"/>
      <c r="AJ199" s="130"/>
      <c r="AK199" s="130"/>
      <c r="AL199" s="130"/>
      <c r="AM199" s="130"/>
    </row>
    <row r="200" spans="1:39" ht="20.25" customHeight="1">
      <c r="A200" s="132">
        <v>199</v>
      </c>
      <c r="B200" s="19" t="s">
        <v>4674</v>
      </c>
      <c r="C200" s="250">
        <v>61112090000</v>
      </c>
      <c r="D200" s="261" t="s">
        <v>6800</v>
      </c>
      <c r="E200" s="143" t="str">
        <f t="shared" si="9"/>
        <v>Բոդի</v>
      </c>
      <c r="F200" s="273" t="s">
        <v>247</v>
      </c>
      <c r="G200" s="144">
        <f>VLOOKUP(E200,subcategory!A:B,2,0)</f>
        <v>15</v>
      </c>
      <c r="H200" s="273" t="s">
        <v>7151</v>
      </c>
      <c r="I200" s="213">
        <f>VLOOKUP(H200,gender!A:B,2,0)</f>
        <v>7</v>
      </c>
      <c r="J200" s="273">
        <v>110</v>
      </c>
      <c r="K200" s="273">
        <v>110</v>
      </c>
      <c r="L200" s="273">
        <v>1</v>
      </c>
      <c r="M200" s="273" t="s">
        <v>44</v>
      </c>
      <c r="N200" s="144">
        <f>VLOOKUP(M200,brand!A:B,2,0)</f>
        <v>608</v>
      </c>
      <c r="O200" s="144" t="str">
        <f t="shared" si="10"/>
        <v>CHINA</v>
      </c>
      <c r="P200" s="144">
        <f>VLOOKUP(O200,country!A:B,2,0)</f>
        <v>7497</v>
      </c>
      <c r="Q200" s="273" t="s">
        <v>3915</v>
      </c>
      <c r="R200" s="144" t="str">
        <f t="shared" si="11"/>
        <v>Բամբակ</v>
      </c>
      <c r="S200" s="144" t="s">
        <v>25</v>
      </c>
      <c r="T200" s="144">
        <f>VLOOKUP(R200,material!A:B,2,0)</f>
        <v>9</v>
      </c>
      <c r="U200" s="141" t="s">
        <v>3416</v>
      </c>
      <c r="V200" s="141"/>
      <c r="W200" s="273" t="s">
        <v>7648</v>
      </c>
      <c r="X200" s="141" t="e">
        <f>VLOOKUP(W200,SIZE!A:B,2,0)</f>
        <v>#N/A</v>
      </c>
      <c r="Y200" s="141">
        <v>27.99</v>
      </c>
      <c r="Z200" s="141" t="s">
        <v>1071</v>
      </c>
      <c r="AA200" s="141">
        <f>VLOOKUP(Z200,COLOR!A:B,2,0)</f>
        <v>12</v>
      </c>
      <c r="AB200" s="130"/>
      <c r="AC200" s="130"/>
      <c r="AD200" s="130"/>
      <c r="AE200" s="130"/>
      <c r="AF200" s="130"/>
      <c r="AG200" s="130"/>
      <c r="AH200" s="130"/>
      <c r="AI200" s="130"/>
      <c r="AJ200" s="130"/>
      <c r="AK200" s="130"/>
      <c r="AL200" s="130"/>
      <c r="AM200" s="130"/>
    </row>
    <row r="201" spans="1:39" ht="20.25" customHeight="1">
      <c r="A201" s="132">
        <v>200</v>
      </c>
      <c r="B201" s="19" t="s">
        <v>4675</v>
      </c>
      <c r="C201" s="250">
        <v>61091000000</v>
      </c>
      <c r="D201" s="261" t="s">
        <v>2271</v>
      </c>
      <c r="E201" s="143" t="str">
        <f t="shared" si="9"/>
        <v>Շապիկ Երկարաթև</v>
      </c>
      <c r="F201" s="273" t="s">
        <v>332</v>
      </c>
      <c r="G201" s="144" t="e">
        <f>VLOOKUP(E201,subcategory!A:B,2,0)</f>
        <v>#N/A</v>
      </c>
      <c r="H201" s="273" t="s">
        <v>55</v>
      </c>
      <c r="I201" s="213" t="e">
        <f>VLOOKUP(H201,gender!A:B,2,0)</f>
        <v>#N/A</v>
      </c>
      <c r="J201" s="273">
        <v>70</v>
      </c>
      <c r="K201" s="273">
        <v>70</v>
      </c>
      <c r="L201" s="273">
        <v>1</v>
      </c>
      <c r="M201" s="273" t="s">
        <v>44</v>
      </c>
      <c r="N201" s="144">
        <f>VLOOKUP(M201,brand!A:B,2,0)</f>
        <v>608</v>
      </c>
      <c r="O201" s="144" t="str">
        <f t="shared" si="10"/>
        <v>INDIA</v>
      </c>
      <c r="P201" s="144">
        <f>VLOOKUP(O201,country!A:B,2,0)</f>
        <v>7505</v>
      </c>
      <c r="Q201" s="273" t="s">
        <v>428</v>
      </c>
      <c r="R201" s="144" t="str">
        <f t="shared" si="11"/>
        <v>Բամբակ</v>
      </c>
      <c r="S201" s="144" t="s">
        <v>25</v>
      </c>
      <c r="T201" s="144">
        <f>VLOOKUP(R201,material!A:B,2,0)</f>
        <v>9</v>
      </c>
      <c r="U201" s="141" t="s">
        <v>3416</v>
      </c>
      <c r="V201" s="141"/>
      <c r="W201" s="273" t="s">
        <v>7650</v>
      </c>
      <c r="X201" s="141" t="e">
        <f>VLOOKUP(W201,SIZE!A:B,2,0)</f>
        <v>#N/A</v>
      </c>
      <c r="Y201" s="141">
        <v>15.99</v>
      </c>
      <c r="Z201" s="141" t="s">
        <v>1071</v>
      </c>
      <c r="AA201" s="141">
        <f>VLOOKUP(Z201,COLOR!A:B,2,0)</f>
        <v>12</v>
      </c>
      <c r="AB201" s="130"/>
      <c r="AC201" s="130"/>
      <c r="AD201" s="130"/>
      <c r="AE201" s="130"/>
      <c r="AF201" s="130"/>
      <c r="AG201" s="130"/>
      <c r="AH201" s="130"/>
      <c r="AI201" s="130"/>
      <c r="AJ201" s="130"/>
      <c r="AK201" s="130"/>
      <c r="AL201" s="130"/>
      <c r="AM201" s="130"/>
    </row>
    <row r="202" spans="1:39" ht="20.25" customHeight="1">
      <c r="A202" s="132">
        <v>201</v>
      </c>
      <c r="B202" s="19" t="s">
        <v>4676</v>
      </c>
      <c r="C202" s="250">
        <v>61091000000</v>
      </c>
      <c r="D202" s="261" t="s">
        <v>6792</v>
      </c>
      <c r="E202" s="143" t="str">
        <f t="shared" si="9"/>
        <v>Շապիկ Երկարաթև</v>
      </c>
      <c r="F202" s="273" t="s">
        <v>332</v>
      </c>
      <c r="G202" s="144" t="e">
        <f>VLOOKUP(E202,subcategory!A:B,2,0)</f>
        <v>#N/A</v>
      </c>
      <c r="H202" s="273" t="s">
        <v>55</v>
      </c>
      <c r="I202" s="213" t="e">
        <f>VLOOKUP(H202,gender!A:B,2,0)</f>
        <v>#N/A</v>
      </c>
      <c r="J202" s="273">
        <v>100</v>
      </c>
      <c r="K202" s="273">
        <v>100</v>
      </c>
      <c r="L202" s="273">
        <v>1</v>
      </c>
      <c r="M202" s="273" t="s">
        <v>44</v>
      </c>
      <c r="N202" s="144">
        <f>VLOOKUP(M202,brand!A:B,2,0)</f>
        <v>608</v>
      </c>
      <c r="O202" s="144" t="str">
        <f t="shared" si="10"/>
        <v>BANGLADESH</v>
      </c>
      <c r="P202" s="144">
        <f>VLOOKUP(O202,country!A:B,2,0)</f>
        <v>7485</v>
      </c>
      <c r="Q202" s="273" t="s">
        <v>440</v>
      </c>
      <c r="R202" s="144" t="str">
        <f t="shared" si="11"/>
        <v>Բամբակ</v>
      </c>
      <c r="S202" s="144" t="s">
        <v>25</v>
      </c>
      <c r="T202" s="144">
        <f>VLOOKUP(R202,material!A:B,2,0)</f>
        <v>9</v>
      </c>
      <c r="U202" s="141" t="s">
        <v>3416</v>
      </c>
      <c r="V202" s="141"/>
      <c r="W202" s="273" t="s">
        <v>7646</v>
      </c>
      <c r="X202" s="141" t="e">
        <f>VLOOKUP(W202,SIZE!A:B,2,0)</f>
        <v>#N/A</v>
      </c>
      <c r="Y202" s="141">
        <v>10.99</v>
      </c>
      <c r="Z202" s="141" t="s">
        <v>1080</v>
      </c>
      <c r="AA202" s="141">
        <f>VLOOKUP(Z202,COLOR!A:B,2,0)</f>
        <v>13</v>
      </c>
      <c r="AB202" s="130"/>
      <c r="AC202" s="130"/>
      <c r="AD202" s="130"/>
      <c r="AE202" s="130"/>
      <c r="AF202" s="130"/>
      <c r="AG202" s="130"/>
      <c r="AH202" s="130"/>
      <c r="AI202" s="130"/>
      <c r="AJ202" s="130"/>
      <c r="AK202" s="130"/>
      <c r="AL202" s="130"/>
      <c r="AM202" s="130"/>
    </row>
    <row r="203" spans="1:39" ht="20.25" customHeight="1">
      <c r="A203" s="132">
        <v>202</v>
      </c>
      <c r="B203" s="19" t="s">
        <v>4677</v>
      </c>
      <c r="C203" s="250">
        <v>61091000000</v>
      </c>
      <c r="D203" s="261" t="s">
        <v>605</v>
      </c>
      <c r="E203" s="143" t="str">
        <f t="shared" si="9"/>
        <v>Շապիկ</v>
      </c>
      <c r="F203" s="273" t="s">
        <v>46</v>
      </c>
      <c r="G203" s="144">
        <f>VLOOKUP(E203,subcategory!A:B,2,0)</f>
        <v>73</v>
      </c>
      <c r="H203" s="273" t="s">
        <v>55</v>
      </c>
      <c r="I203" s="213" t="e">
        <f>VLOOKUP(H203,gender!A:B,2,0)</f>
        <v>#N/A</v>
      </c>
      <c r="J203" s="273">
        <v>65</v>
      </c>
      <c r="K203" s="273">
        <v>65</v>
      </c>
      <c r="L203" s="273">
        <v>1</v>
      </c>
      <c r="M203" s="273" t="s">
        <v>44</v>
      </c>
      <c r="N203" s="144">
        <f>VLOOKUP(M203,brand!A:B,2,0)</f>
        <v>608</v>
      </c>
      <c r="O203" s="144" t="str">
        <f t="shared" si="10"/>
        <v>INDIA</v>
      </c>
      <c r="P203" s="144">
        <f>VLOOKUP(O203,country!A:B,2,0)</f>
        <v>7505</v>
      </c>
      <c r="Q203" s="273" t="s">
        <v>428</v>
      </c>
      <c r="R203" s="144" t="str">
        <f t="shared" si="11"/>
        <v>Բամբակ</v>
      </c>
      <c r="S203" s="144" t="s">
        <v>25</v>
      </c>
      <c r="T203" s="144">
        <f>VLOOKUP(R203,material!A:B,2,0)</f>
        <v>9</v>
      </c>
      <c r="U203" s="141" t="s">
        <v>3416</v>
      </c>
      <c r="V203" s="141"/>
      <c r="W203" s="273" t="s">
        <v>7672</v>
      </c>
      <c r="X203" s="141" t="e">
        <f>VLOOKUP(W203,SIZE!A:B,2,0)</f>
        <v>#N/A</v>
      </c>
      <c r="Y203" s="141">
        <v>18.989999999999998</v>
      </c>
      <c r="Z203" s="141" t="s">
        <v>1071</v>
      </c>
      <c r="AA203" s="141">
        <f>VLOOKUP(Z203,COLOR!A:B,2,0)</f>
        <v>12</v>
      </c>
      <c r="AB203" s="130"/>
      <c r="AC203" s="130"/>
      <c r="AD203" s="130"/>
      <c r="AE203" s="130"/>
      <c r="AF203" s="130"/>
      <c r="AG203" s="130"/>
      <c r="AH203" s="130"/>
      <c r="AI203" s="130"/>
      <c r="AJ203" s="130"/>
      <c r="AK203" s="130"/>
      <c r="AL203" s="130"/>
      <c r="AM203" s="130"/>
    </row>
    <row r="204" spans="1:39" ht="20.25" customHeight="1">
      <c r="A204" s="132">
        <v>203</v>
      </c>
      <c r="B204" s="19" t="s">
        <v>4678</v>
      </c>
      <c r="C204" s="252">
        <v>61051000000</v>
      </c>
      <c r="D204" s="261" t="s">
        <v>6803</v>
      </c>
      <c r="E204" s="143" t="str">
        <f t="shared" si="9"/>
        <v>Վերնաշապիկ</v>
      </c>
      <c r="F204" s="273" t="s">
        <v>47</v>
      </c>
      <c r="G204" s="144">
        <f>VLOOKUP(E204,subcategory!A:B,2,0)</f>
        <v>82</v>
      </c>
      <c r="H204" s="273" t="s">
        <v>7150</v>
      </c>
      <c r="I204" s="213" t="e">
        <f>VLOOKUP(H204,gender!A:B,2,0)</f>
        <v>#N/A</v>
      </c>
      <c r="J204" s="273">
        <v>85</v>
      </c>
      <c r="K204" s="273">
        <v>85</v>
      </c>
      <c r="L204" s="273">
        <v>1</v>
      </c>
      <c r="M204" s="273" t="s">
        <v>44</v>
      </c>
      <c r="N204" s="144">
        <f>VLOOKUP(M204,brand!A:B,2,0)</f>
        <v>608</v>
      </c>
      <c r="O204" s="144" t="str">
        <f t="shared" si="10"/>
        <v>INDIA</v>
      </c>
      <c r="P204" s="144">
        <f>VLOOKUP(O204,country!A:B,2,0)</f>
        <v>7505</v>
      </c>
      <c r="Q204" s="273" t="s">
        <v>428</v>
      </c>
      <c r="R204" s="144" t="str">
        <f t="shared" si="11"/>
        <v>Բամբակ</v>
      </c>
      <c r="S204" s="144" t="s">
        <v>25</v>
      </c>
      <c r="T204" s="144">
        <f>VLOOKUP(R204,material!A:B,2,0)</f>
        <v>9</v>
      </c>
      <c r="U204" s="141" t="s">
        <v>3416</v>
      </c>
      <c r="V204" s="141"/>
      <c r="W204" s="273" t="s">
        <v>7665</v>
      </c>
      <c r="X204" s="141" t="e">
        <f>VLOOKUP(W204,SIZE!A:B,2,0)</f>
        <v>#N/A</v>
      </c>
      <c r="Y204" s="141">
        <v>29.99</v>
      </c>
      <c r="Z204" s="141" t="s">
        <v>1071</v>
      </c>
      <c r="AA204" s="141">
        <f>VLOOKUP(Z204,COLOR!A:B,2,0)</f>
        <v>12</v>
      </c>
      <c r="AB204" s="130"/>
      <c r="AC204" s="130"/>
      <c r="AD204" s="130"/>
      <c r="AE204" s="130"/>
      <c r="AF204" s="130"/>
      <c r="AG204" s="130"/>
      <c r="AH204" s="130"/>
      <c r="AI204" s="130"/>
      <c r="AJ204" s="130"/>
      <c r="AK204" s="130"/>
      <c r="AL204" s="130"/>
      <c r="AM204" s="130"/>
    </row>
    <row r="205" spans="1:39" ht="20.25" customHeight="1">
      <c r="A205" s="132">
        <v>204</v>
      </c>
      <c r="B205" s="19" t="s">
        <v>4679</v>
      </c>
      <c r="C205" s="250">
        <v>61112090000</v>
      </c>
      <c r="D205" s="261" t="s">
        <v>6840</v>
      </c>
      <c r="E205" s="143" t="str">
        <f t="shared" si="9"/>
        <v>Վերնաշապիկ</v>
      </c>
      <c r="F205" s="273" t="s">
        <v>47</v>
      </c>
      <c r="G205" s="144">
        <f>VLOOKUP(E205,subcategory!A:B,2,0)</f>
        <v>82</v>
      </c>
      <c r="H205" s="273" t="s">
        <v>7151</v>
      </c>
      <c r="I205" s="213">
        <f>VLOOKUP(H205,gender!A:B,2,0)</f>
        <v>7</v>
      </c>
      <c r="J205" s="273">
        <v>50</v>
      </c>
      <c r="K205" s="273">
        <v>50</v>
      </c>
      <c r="L205" s="273">
        <v>1</v>
      </c>
      <c r="M205" s="273" t="s">
        <v>44</v>
      </c>
      <c r="N205" s="144">
        <f>VLOOKUP(M205,brand!A:B,2,0)</f>
        <v>608</v>
      </c>
      <c r="O205" s="144" t="str">
        <f t="shared" si="10"/>
        <v>INDIA</v>
      </c>
      <c r="P205" s="144">
        <f>VLOOKUP(O205,country!A:B,2,0)</f>
        <v>7505</v>
      </c>
      <c r="Q205" s="273" t="s">
        <v>428</v>
      </c>
      <c r="R205" s="144" t="str">
        <f t="shared" si="11"/>
        <v>Բամբակ</v>
      </c>
      <c r="S205" s="144" t="s">
        <v>25</v>
      </c>
      <c r="T205" s="144">
        <f>VLOOKUP(R205,material!A:B,2,0)</f>
        <v>9</v>
      </c>
      <c r="U205" s="141" t="s">
        <v>3416</v>
      </c>
      <c r="V205" s="141"/>
      <c r="W205" s="273" t="s">
        <v>7657</v>
      </c>
      <c r="X205" s="141" t="e">
        <f>VLOOKUP(W205,SIZE!A:B,2,0)</f>
        <v>#N/A</v>
      </c>
      <c r="Y205" s="141">
        <v>25.99</v>
      </c>
      <c r="Z205" s="141" t="s">
        <v>2095</v>
      </c>
      <c r="AA205" s="141">
        <f>VLOOKUP(Z205,COLOR!A:B,2,0)</f>
        <v>17</v>
      </c>
      <c r="AB205" s="130"/>
      <c r="AC205" s="130"/>
      <c r="AD205" s="130"/>
      <c r="AE205" s="130"/>
      <c r="AF205" s="130"/>
      <c r="AG205" s="130"/>
      <c r="AH205" s="130"/>
      <c r="AI205" s="130"/>
      <c r="AJ205" s="130"/>
      <c r="AK205" s="130"/>
      <c r="AL205" s="130"/>
      <c r="AM205" s="130"/>
    </row>
    <row r="206" spans="1:39" ht="20.25" customHeight="1">
      <c r="A206" s="132">
        <v>205</v>
      </c>
      <c r="B206" s="19" t="s">
        <v>4680</v>
      </c>
      <c r="C206" s="250">
        <v>61091000000</v>
      </c>
      <c r="D206" s="261" t="s">
        <v>2271</v>
      </c>
      <c r="E206" s="143" t="str">
        <f t="shared" si="9"/>
        <v>Շապիկ Երկարաթև</v>
      </c>
      <c r="F206" s="273" t="s">
        <v>332</v>
      </c>
      <c r="G206" s="144" t="e">
        <f>VLOOKUP(E206,subcategory!A:B,2,0)</f>
        <v>#N/A</v>
      </c>
      <c r="H206" s="273" t="s">
        <v>55</v>
      </c>
      <c r="I206" s="213" t="e">
        <f>VLOOKUP(H206,gender!A:B,2,0)</f>
        <v>#N/A</v>
      </c>
      <c r="J206" s="273">
        <v>95</v>
      </c>
      <c r="K206" s="273">
        <v>95</v>
      </c>
      <c r="L206" s="273">
        <v>1</v>
      </c>
      <c r="M206" s="273" t="s">
        <v>44</v>
      </c>
      <c r="N206" s="144">
        <f>VLOOKUP(M206,brand!A:B,2,0)</f>
        <v>608</v>
      </c>
      <c r="O206" s="144" t="str">
        <f t="shared" si="10"/>
        <v>INDIA</v>
      </c>
      <c r="P206" s="144">
        <f>VLOOKUP(O206,country!A:B,2,0)</f>
        <v>7505</v>
      </c>
      <c r="Q206" s="273" t="s">
        <v>428</v>
      </c>
      <c r="R206" s="144" t="str">
        <f t="shared" si="11"/>
        <v>Բամբակ</v>
      </c>
      <c r="S206" s="144" t="s">
        <v>25</v>
      </c>
      <c r="T206" s="144">
        <f>VLOOKUP(R206,material!A:B,2,0)</f>
        <v>9</v>
      </c>
      <c r="U206" s="141" t="s">
        <v>3416</v>
      </c>
      <c r="V206" s="141"/>
      <c r="W206" s="273" t="s">
        <v>7650</v>
      </c>
      <c r="X206" s="141" t="e">
        <f>VLOOKUP(W206,SIZE!A:B,2,0)</f>
        <v>#N/A</v>
      </c>
      <c r="Y206" s="141">
        <v>15.99</v>
      </c>
      <c r="Z206" s="141" t="s">
        <v>1071</v>
      </c>
      <c r="AA206" s="141">
        <f>VLOOKUP(Z206,COLOR!A:B,2,0)</f>
        <v>12</v>
      </c>
      <c r="AB206" s="130"/>
      <c r="AC206" s="130"/>
      <c r="AD206" s="130"/>
      <c r="AE206" s="130"/>
      <c r="AF206" s="130"/>
      <c r="AG206" s="130"/>
      <c r="AH206" s="130"/>
      <c r="AI206" s="130"/>
      <c r="AJ206" s="130"/>
      <c r="AK206" s="130"/>
      <c r="AL206" s="130"/>
      <c r="AM206" s="130"/>
    </row>
    <row r="207" spans="1:39" ht="20.25" customHeight="1">
      <c r="A207" s="132">
        <v>206</v>
      </c>
      <c r="B207" s="19" t="s">
        <v>4681</v>
      </c>
      <c r="C207" s="250">
        <v>61112090000</v>
      </c>
      <c r="D207" s="261" t="s">
        <v>6844</v>
      </c>
      <c r="E207" s="143" t="str">
        <f t="shared" si="9"/>
        <v>Շապիկ Երկարաթև</v>
      </c>
      <c r="F207" s="273" t="s">
        <v>332</v>
      </c>
      <c r="G207" s="144" t="e">
        <f>VLOOKUP(E207,subcategory!A:B,2,0)</f>
        <v>#N/A</v>
      </c>
      <c r="H207" s="273" t="s">
        <v>7152</v>
      </c>
      <c r="I207" s="213" t="e">
        <f>VLOOKUP(H207,gender!A:B,2,0)</f>
        <v>#N/A</v>
      </c>
      <c r="J207" s="273">
        <v>60</v>
      </c>
      <c r="K207" s="273">
        <v>60</v>
      </c>
      <c r="L207" s="273">
        <v>1</v>
      </c>
      <c r="M207" s="273" t="s">
        <v>44</v>
      </c>
      <c r="N207" s="144">
        <f>VLOOKUP(M207,brand!A:B,2,0)</f>
        <v>608</v>
      </c>
      <c r="O207" s="144" t="str">
        <f t="shared" si="10"/>
        <v>INDIA</v>
      </c>
      <c r="P207" s="144">
        <f>VLOOKUP(O207,country!A:B,2,0)</f>
        <v>7505</v>
      </c>
      <c r="Q207" s="273" t="s">
        <v>428</v>
      </c>
      <c r="R207" s="144" t="str">
        <f t="shared" si="11"/>
        <v>Բամբակ</v>
      </c>
      <c r="S207" s="144" t="s">
        <v>25</v>
      </c>
      <c r="T207" s="144">
        <f>VLOOKUP(R207,material!A:B,2,0)</f>
        <v>9</v>
      </c>
      <c r="U207" s="141" t="s">
        <v>3416</v>
      </c>
      <c r="V207" s="141"/>
      <c r="W207" s="273" t="s">
        <v>7653</v>
      </c>
      <c r="X207" s="141" t="e">
        <f>VLOOKUP(W207,SIZE!A:B,2,0)</f>
        <v>#N/A</v>
      </c>
      <c r="Y207" s="141">
        <v>15.99</v>
      </c>
      <c r="Z207" s="141" t="s">
        <v>1195</v>
      </c>
      <c r="AA207" s="141">
        <f>VLOOKUP(Z207,COLOR!A:B,2,0)</f>
        <v>29</v>
      </c>
      <c r="AB207" s="130"/>
      <c r="AC207" s="130"/>
      <c r="AD207" s="130"/>
      <c r="AE207" s="130"/>
      <c r="AF207" s="130"/>
      <c r="AG207" s="130"/>
      <c r="AH207" s="130"/>
      <c r="AI207" s="130"/>
      <c r="AJ207" s="130"/>
      <c r="AK207" s="130"/>
      <c r="AL207" s="130"/>
      <c r="AM207" s="130"/>
    </row>
    <row r="208" spans="1:39" ht="20.25" customHeight="1">
      <c r="A208" s="132">
        <v>207</v>
      </c>
      <c r="B208" s="19" t="s">
        <v>4682</v>
      </c>
      <c r="C208" s="250">
        <v>61091000000</v>
      </c>
      <c r="D208" s="261" t="s">
        <v>605</v>
      </c>
      <c r="E208" s="143" t="str">
        <f t="shared" si="9"/>
        <v>Շապիկ</v>
      </c>
      <c r="F208" s="273" t="s">
        <v>46</v>
      </c>
      <c r="G208" s="144">
        <f>VLOOKUP(E208,subcategory!A:B,2,0)</f>
        <v>73</v>
      </c>
      <c r="H208" s="273" t="s">
        <v>55</v>
      </c>
      <c r="I208" s="213" t="e">
        <f>VLOOKUP(H208,gender!A:B,2,0)</f>
        <v>#N/A</v>
      </c>
      <c r="J208" s="273">
        <v>115</v>
      </c>
      <c r="K208" s="273">
        <v>115</v>
      </c>
      <c r="L208" s="273">
        <v>1</v>
      </c>
      <c r="M208" s="273" t="s">
        <v>44</v>
      </c>
      <c r="N208" s="144">
        <f>VLOOKUP(M208,brand!A:B,2,0)</f>
        <v>608</v>
      </c>
      <c r="O208" s="144" t="str">
        <f t="shared" si="10"/>
        <v>INDIA</v>
      </c>
      <c r="P208" s="144">
        <f>VLOOKUP(O208,country!A:B,2,0)</f>
        <v>7505</v>
      </c>
      <c r="Q208" s="273" t="s">
        <v>428</v>
      </c>
      <c r="R208" s="144" t="str">
        <f t="shared" si="11"/>
        <v>Բամբակ</v>
      </c>
      <c r="S208" s="144" t="s">
        <v>25</v>
      </c>
      <c r="T208" s="144">
        <f>VLOOKUP(R208,material!A:B,2,0)</f>
        <v>9</v>
      </c>
      <c r="U208" s="141" t="s">
        <v>3416</v>
      </c>
      <c r="V208" s="141"/>
      <c r="W208" s="273" t="s">
        <v>7672</v>
      </c>
      <c r="X208" s="141" t="e">
        <f>VLOOKUP(W208,SIZE!A:B,2,0)</f>
        <v>#N/A</v>
      </c>
      <c r="Y208" s="141">
        <v>18.989999999999998</v>
      </c>
      <c r="Z208" s="141" t="s">
        <v>1071</v>
      </c>
      <c r="AA208" s="141">
        <f>VLOOKUP(Z208,COLOR!A:B,2,0)</f>
        <v>12</v>
      </c>
      <c r="AB208" s="130"/>
      <c r="AC208" s="130"/>
      <c r="AD208" s="130"/>
      <c r="AE208" s="130"/>
      <c r="AF208" s="130"/>
      <c r="AG208" s="130"/>
      <c r="AH208" s="130"/>
      <c r="AI208" s="130"/>
      <c r="AJ208" s="130"/>
      <c r="AK208" s="130"/>
      <c r="AL208" s="130"/>
      <c r="AM208" s="130"/>
    </row>
    <row r="209" spans="1:39" ht="20.25" customHeight="1">
      <c r="A209" s="132">
        <v>208</v>
      </c>
      <c r="B209" s="19" t="s">
        <v>4683</v>
      </c>
      <c r="C209" s="250">
        <v>61112090000</v>
      </c>
      <c r="D209" s="261" t="s">
        <v>6845</v>
      </c>
      <c r="E209" s="143" t="str">
        <f t="shared" si="9"/>
        <v>Պիջակ</v>
      </c>
      <c r="F209" s="273" t="s">
        <v>154</v>
      </c>
      <c r="G209" s="144">
        <f>VLOOKUP(E209,subcategory!A:B,2,0)</f>
        <v>153</v>
      </c>
      <c r="H209" s="273" t="s">
        <v>7151</v>
      </c>
      <c r="I209" s="213">
        <f>VLOOKUP(H209,gender!A:B,2,0)</f>
        <v>7</v>
      </c>
      <c r="J209" s="273">
        <v>130</v>
      </c>
      <c r="K209" s="273">
        <v>130</v>
      </c>
      <c r="L209" s="273">
        <v>1</v>
      </c>
      <c r="M209" s="273" t="s">
        <v>44</v>
      </c>
      <c r="N209" s="144">
        <f>VLOOKUP(M209,brand!A:B,2,0)</f>
        <v>608</v>
      </c>
      <c r="O209" s="144" t="str">
        <f t="shared" si="10"/>
        <v>INDIA</v>
      </c>
      <c r="P209" s="144">
        <f>VLOOKUP(O209,country!A:B,2,0)</f>
        <v>7505</v>
      </c>
      <c r="Q209" s="273" t="s">
        <v>428</v>
      </c>
      <c r="R209" s="144" t="str">
        <f t="shared" si="11"/>
        <v>Բամբակ</v>
      </c>
      <c r="S209" s="144" t="s">
        <v>25</v>
      </c>
      <c r="T209" s="144">
        <f>VLOOKUP(R209,material!A:B,2,0)</f>
        <v>9</v>
      </c>
      <c r="U209" s="141" t="s">
        <v>3416</v>
      </c>
      <c r="V209" s="141"/>
      <c r="W209" s="273" t="s">
        <v>7657</v>
      </c>
      <c r="X209" s="141" t="e">
        <f>VLOOKUP(W209,SIZE!A:B,2,0)</f>
        <v>#N/A</v>
      </c>
      <c r="Y209" s="141">
        <v>39.99</v>
      </c>
      <c r="Z209" s="141" t="s">
        <v>1057</v>
      </c>
      <c r="AA209" s="141">
        <f>VLOOKUP(Z209,COLOR!A:B,2,0)</f>
        <v>5</v>
      </c>
      <c r="AB209" s="130"/>
      <c r="AC209" s="130"/>
      <c r="AD209" s="130"/>
      <c r="AE209" s="130"/>
      <c r="AF209" s="130"/>
      <c r="AG209" s="130"/>
      <c r="AH209" s="130"/>
      <c r="AI209" s="130"/>
      <c r="AJ209" s="130"/>
      <c r="AK209" s="130"/>
      <c r="AL209" s="130"/>
      <c r="AM209" s="130"/>
    </row>
    <row r="210" spans="1:39" ht="20.25" customHeight="1">
      <c r="A210" s="132">
        <v>209</v>
      </c>
      <c r="B210" s="19" t="s">
        <v>4684</v>
      </c>
      <c r="C210" s="250">
        <v>62046239000</v>
      </c>
      <c r="D210" s="261" t="s">
        <v>543</v>
      </c>
      <c r="E210" s="143" t="str">
        <f t="shared" si="9"/>
        <v>Տրիկո</v>
      </c>
      <c r="F210" s="273" t="s">
        <v>114</v>
      </c>
      <c r="G210" s="144" t="e">
        <f>VLOOKUP(E210,subcategory!A:B,2,0)</f>
        <v>#N/A</v>
      </c>
      <c r="H210" s="273" t="s">
        <v>55</v>
      </c>
      <c r="I210" s="213" t="e">
        <f>VLOOKUP(H210,gender!A:B,2,0)</f>
        <v>#N/A</v>
      </c>
      <c r="J210" s="273">
        <v>119</v>
      </c>
      <c r="K210" s="273">
        <v>119</v>
      </c>
      <c r="L210" s="273">
        <v>1</v>
      </c>
      <c r="M210" s="273" t="s">
        <v>44</v>
      </c>
      <c r="N210" s="144">
        <f>VLOOKUP(M210,brand!A:B,2,0)</f>
        <v>608</v>
      </c>
      <c r="O210" s="144" t="str">
        <f t="shared" si="10"/>
        <v>INDIA</v>
      </c>
      <c r="P210" s="144">
        <f>VLOOKUP(O210,country!A:B,2,0)</f>
        <v>7505</v>
      </c>
      <c r="Q210" s="273" t="s">
        <v>428</v>
      </c>
      <c r="R210" s="144" t="str">
        <f t="shared" si="11"/>
        <v>Բամբակ</v>
      </c>
      <c r="S210" s="144" t="s">
        <v>25</v>
      </c>
      <c r="T210" s="144">
        <f>VLOOKUP(R210,material!A:B,2,0)</f>
        <v>9</v>
      </c>
      <c r="U210" s="141" t="s">
        <v>3416</v>
      </c>
      <c r="V210" s="141"/>
      <c r="W210" s="273" t="s">
        <v>7670</v>
      </c>
      <c r="X210" s="141" t="e">
        <f>VLOOKUP(W210,SIZE!A:B,2,0)</f>
        <v>#N/A</v>
      </c>
      <c r="Y210" s="141">
        <v>0</v>
      </c>
      <c r="Z210" s="141" t="s">
        <v>1033</v>
      </c>
      <c r="AA210" s="141">
        <f>VLOOKUP(Z210,COLOR!A:B,2,0)</f>
        <v>20</v>
      </c>
      <c r="AB210" s="130"/>
      <c r="AC210" s="130"/>
      <c r="AD210" s="130"/>
      <c r="AE210" s="130"/>
      <c r="AF210" s="130"/>
      <c r="AG210" s="130"/>
      <c r="AH210" s="130"/>
      <c r="AI210" s="130"/>
      <c r="AJ210" s="130"/>
      <c r="AK210" s="130"/>
      <c r="AL210" s="130"/>
      <c r="AM210" s="130"/>
    </row>
    <row r="211" spans="1:39" ht="20.25" customHeight="1">
      <c r="A211" s="132">
        <v>210</v>
      </c>
      <c r="B211" s="19" t="s">
        <v>4685</v>
      </c>
      <c r="C211" s="250">
        <v>61112090000</v>
      </c>
      <c r="D211" s="261" t="s">
        <v>6804</v>
      </c>
      <c r="E211" s="143" t="str">
        <f t="shared" si="9"/>
        <v>Բոդի</v>
      </c>
      <c r="F211" s="273" t="s">
        <v>247</v>
      </c>
      <c r="G211" s="144">
        <f>VLOOKUP(E211,subcategory!A:B,2,0)</f>
        <v>15</v>
      </c>
      <c r="H211" s="273" t="s">
        <v>7152</v>
      </c>
      <c r="I211" s="213" t="e">
        <f>VLOOKUP(H211,gender!A:B,2,0)</f>
        <v>#N/A</v>
      </c>
      <c r="J211" s="273">
        <v>85</v>
      </c>
      <c r="K211" s="273">
        <v>85</v>
      </c>
      <c r="L211" s="273">
        <v>1</v>
      </c>
      <c r="M211" s="273" t="s">
        <v>44</v>
      </c>
      <c r="N211" s="144">
        <f>VLOOKUP(M211,brand!A:B,2,0)</f>
        <v>608</v>
      </c>
      <c r="O211" s="144" t="str">
        <f t="shared" si="10"/>
        <v>CHINA</v>
      </c>
      <c r="P211" s="144">
        <f>VLOOKUP(O211,country!A:B,2,0)</f>
        <v>7497</v>
      </c>
      <c r="Q211" s="273" t="s">
        <v>3915</v>
      </c>
      <c r="R211" s="144" t="str">
        <f t="shared" si="11"/>
        <v>Բամբակ</v>
      </c>
      <c r="S211" s="144" t="s">
        <v>25</v>
      </c>
      <c r="T211" s="144">
        <f>VLOOKUP(R211,material!A:B,2,0)</f>
        <v>9</v>
      </c>
      <c r="U211" s="141" t="s">
        <v>3416</v>
      </c>
      <c r="V211" s="141"/>
      <c r="W211" s="273" t="s">
        <v>7666</v>
      </c>
      <c r="X211" s="141" t="e">
        <f>VLOOKUP(W211,SIZE!A:B,2,0)</f>
        <v>#N/A</v>
      </c>
      <c r="Y211" s="141">
        <v>0</v>
      </c>
      <c r="Z211" s="141" t="s">
        <v>1071</v>
      </c>
      <c r="AA211" s="141">
        <f>VLOOKUP(Z211,COLOR!A:B,2,0)</f>
        <v>12</v>
      </c>
      <c r="AB211" s="130"/>
      <c r="AC211" s="130"/>
      <c r="AD211" s="130"/>
      <c r="AE211" s="130"/>
      <c r="AF211" s="130"/>
      <c r="AG211" s="130"/>
      <c r="AH211" s="130"/>
      <c r="AI211" s="130"/>
      <c r="AJ211" s="130"/>
      <c r="AK211" s="130"/>
      <c r="AL211" s="130"/>
      <c r="AM211" s="130"/>
    </row>
    <row r="212" spans="1:39" ht="20.25" customHeight="1">
      <c r="A212" s="132">
        <v>211</v>
      </c>
      <c r="B212" s="19" t="s">
        <v>4686</v>
      </c>
      <c r="C212" s="250">
        <v>61112090000</v>
      </c>
      <c r="D212" s="261" t="s">
        <v>6840</v>
      </c>
      <c r="E212" s="143" t="str">
        <f t="shared" si="9"/>
        <v>Վերնաշապիկ</v>
      </c>
      <c r="F212" s="273" t="s">
        <v>47</v>
      </c>
      <c r="G212" s="144">
        <f>VLOOKUP(E212,subcategory!A:B,2,0)</f>
        <v>82</v>
      </c>
      <c r="H212" s="273" t="s">
        <v>7151</v>
      </c>
      <c r="I212" s="213">
        <f>VLOOKUP(H212,gender!A:B,2,0)</f>
        <v>7</v>
      </c>
      <c r="J212" s="273">
        <v>70</v>
      </c>
      <c r="K212" s="273">
        <v>70</v>
      </c>
      <c r="L212" s="273">
        <v>1</v>
      </c>
      <c r="M212" s="273" t="s">
        <v>44</v>
      </c>
      <c r="N212" s="144">
        <f>VLOOKUP(M212,brand!A:B,2,0)</f>
        <v>608</v>
      </c>
      <c r="O212" s="144" t="str">
        <f t="shared" si="10"/>
        <v>INDIA</v>
      </c>
      <c r="P212" s="144">
        <f>VLOOKUP(O212,country!A:B,2,0)</f>
        <v>7505</v>
      </c>
      <c r="Q212" s="273" t="s">
        <v>428</v>
      </c>
      <c r="R212" s="144" t="str">
        <f t="shared" si="11"/>
        <v>Բամբակ</v>
      </c>
      <c r="S212" s="144" t="s">
        <v>25</v>
      </c>
      <c r="T212" s="144">
        <f>VLOOKUP(R212,material!A:B,2,0)</f>
        <v>9</v>
      </c>
      <c r="U212" s="141" t="s">
        <v>3416</v>
      </c>
      <c r="V212" s="141"/>
      <c r="W212" s="273" t="s">
        <v>7653</v>
      </c>
      <c r="X212" s="141" t="e">
        <f>VLOOKUP(W212,SIZE!A:B,2,0)</f>
        <v>#N/A</v>
      </c>
      <c r="Y212" s="141">
        <v>0</v>
      </c>
      <c r="Z212" s="141" t="s">
        <v>1105</v>
      </c>
      <c r="AA212" s="141">
        <f>VLOOKUP(Z212,COLOR!A:B,2,0)</f>
        <v>16</v>
      </c>
      <c r="AB212" s="130"/>
      <c r="AC212" s="130"/>
      <c r="AD212" s="130"/>
      <c r="AE212" s="130"/>
      <c r="AF212" s="130"/>
      <c r="AG212" s="130"/>
      <c r="AH212" s="130"/>
      <c r="AI212" s="130"/>
      <c r="AJ212" s="130"/>
      <c r="AK212" s="130"/>
      <c r="AL212" s="130"/>
      <c r="AM212" s="130"/>
    </row>
    <row r="213" spans="1:39" ht="20.25" customHeight="1">
      <c r="A213" s="132">
        <v>212</v>
      </c>
      <c r="B213" s="19" t="s">
        <v>4687</v>
      </c>
      <c r="C213" s="250">
        <v>61091000000</v>
      </c>
      <c r="D213" s="261" t="s">
        <v>2290</v>
      </c>
      <c r="E213" s="143" t="str">
        <f t="shared" si="9"/>
        <v>Շապիկ</v>
      </c>
      <c r="F213" s="273" t="s">
        <v>46</v>
      </c>
      <c r="G213" s="144">
        <f>VLOOKUP(E213,subcategory!A:B,2,0)</f>
        <v>73</v>
      </c>
      <c r="H213" s="273" t="s">
        <v>7150</v>
      </c>
      <c r="I213" s="213" t="e">
        <f>VLOOKUP(H213,gender!A:B,2,0)</f>
        <v>#N/A</v>
      </c>
      <c r="J213" s="273">
        <v>85</v>
      </c>
      <c r="K213" s="273">
        <v>85</v>
      </c>
      <c r="L213" s="273">
        <v>1</v>
      </c>
      <c r="M213" s="273" t="s">
        <v>44</v>
      </c>
      <c r="N213" s="144">
        <f>VLOOKUP(M213,brand!A:B,2,0)</f>
        <v>608</v>
      </c>
      <c r="O213" s="144" t="str">
        <f t="shared" si="10"/>
        <v>CHINA</v>
      </c>
      <c r="P213" s="144">
        <f>VLOOKUP(O213,country!A:B,2,0)</f>
        <v>7497</v>
      </c>
      <c r="Q213" s="273" t="s">
        <v>3915</v>
      </c>
      <c r="R213" s="144" t="str">
        <f t="shared" si="11"/>
        <v>Բամբակ</v>
      </c>
      <c r="S213" s="144" t="s">
        <v>25</v>
      </c>
      <c r="T213" s="144">
        <f>VLOOKUP(R213,material!A:B,2,0)</f>
        <v>9</v>
      </c>
      <c r="U213" s="141" t="s">
        <v>3416</v>
      </c>
      <c r="V213" s="141"/>
      <c r="W213" s="273" t="s">
        <v>7669</v>
      </c>
      <c r="X213" s="141" t="e">
        <f>VLOOKUP(W213,SIZE!A:B,2,0)</f>
        <v>#N/A</v>
      </c>
      <c r="Y213" s="141">
        <v>29.99</v>
      </c>
      <c r="Z213" s="141" t="s">
        <v>1071</v>
      </c>
      <c r="AA213" s="141">
        <f>VLOOKUP(Z213,COLOR!A:B,2,0)</f>
        <v>12</v>
      </c>
      <c r="AB213" s="130"/>
      <c r="AC213" s="130"/>
      <c r="AD213" s="130"/>
      <c r="AE213" s="130"/>
      <c r="AF213" s="130"/>
      <c r="AG213" s="130"/>
      <c r="AH213" s="130"/>
      <c r="AI213" s="130"/>
      <c r="AJ213" s="130"/>
      <c r="AK213" s="130"/>
      <c r="AL213" s="130"/>
      <c r="AM213" s="130"/>
    </row>
    <row r="214" spans="1:39" s="134" customFormat="1" ht="20.25" customHeight="1">
      <c r="A214" s="132">
        <v>213</v>
      </c>
      <c r="B214" s="19" t="s">
        <v>4688</v>
      </c>
      <c r="C214" s="250">
        <v>61091000000</v>
      </c>
      <c r="D214" s="261" t="s">
        <v>6846</v>
      </c>
      <c r="E214" s="143" t="str">
        <f t="shared" si="9"/>
        <v>Շապիկ</v>
      </c>
      <c r="F214" s="273" t="s">
        <v>46</v>
      </c>
      <c r="G214" s="144">
        <f>VLOOKUP(E214,subcategory!A:B,2,0)</f>
        <v>73</v>
      </c>
      <c r="H214" s="273" t="s">
        <v>7150</v>
      </c>
      <c r="I214" s="213" t="e">
        <f>VLOOKUP(H214,gender!A:B,2,0)</f>
        <v>#N/A</v>
      </c>
      <c r="J214" s="273">
        <v>105</v>
      </c>
      <c r="K214" s="273">
        <v>105</v>
      </c>
      <c r="L214" s="273">
        <v>1</v>
      </c>
      <c r="M214" s="273" t="s">
        <v>44</v>
      </c>
      <c r="N214" s="144">
        <f>VLOOKUP(M214,brand!A:B,2,0)</f>
        <v>608</v>
      </c>
      <c r="O214" s="144" t="str">
        <f t="shared" si="10"/>
        <v>INDIA</v>
      </c>
      <c r="P214" s="144">
        <f>VLOOKUP(O214,country!A:B,2,0)</f>
        <v>7505</v>
      </c>
      <c r="Q214" s="273" t="s">
        <v>428</v>
      </c>
      <c r="R214" s="144" t="str">
        <f t="shared" si="11"/>
        <v>Բամբակ/Լիոն</v>
      </c>
      <c r="S214" s="144" t="s">
        <v>7208</v>
      </c>
      <c r="T214" s="144" t="e">
        <f>VLOOKUP(R214,material!A:B,2,0)</f>
        <v>#N/A</v>
      </c>
      <c r="U214" s="141" t="s">
        <v>3416</v>
      </c>
      <c r="V214" s="141"/>
      <c r="W214" s="273" t="s">
        <v>7670</v>
      </c>
      <c r="X214" s="141" t="e">
        <f>VLOOKUP(W214,SIZE!A:B,2,0)</f>
        <v>#N/A</v>
      </c>
      <c r="Y214" s="141">
        <v>0</v>
      </c>
      <c r="Z214" s="141" t="s">
        <v>1071</v>
      </c>
      <c r="AA214" s="141">
        <f>VLOOKUP(Z214,COLOR!A:B,2,0)</f>
        <v>12</v>
      </c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</row>
    <row r="215" spans="1:39" ht="20.25" customHeight="1">
      <c r="A215" s="132">
        <v>214</v>
      </c>
      <c r="B215" s="19" t="s">
        <v>4689</v>
      </c>
      <c r="C215" s="250">
        <v>61112090000</v>
      </c>
      <c r="D215" s="261" t="s">
        <v>6800</v>
      </c>
      <c r="E215" s="143" t="str">
        <f t="shared" si="9"/>
        <v>Բոդի</v>
      </c>
      <c r="F215" s="273" t="s">
        <v>247</v>
      </c>
      <c r="G215" s="144">
        <f>VLOOKUP(E215,subcategory!A:B,2,0)</f>
        <v>15</v>
      </c>
      <c r="H215" s="273" t="s">
        <v>7151</v>
      </c>
      <c r="I215" s="213">
        <f>VLOOKUP(H215,gender!A:B,2,0)</f>
        <v>7</v>
      </c>
      <c r="J215" s="273">
        <v>110</v>
      </c>
      <c r="K215" s="273">
        <v>110</v>
      </c>
      <c r="L215" s="273">
        <v>1</v>
      </c>
      <c r="M215" s="273" t="s">
        <v>44</v>
      </c>
      <c r="N215" s="144">
        <f>VLOOKUP(M215,brand!A:B,2,0)</f>
        <v>608</v>
      </c>
      <c r="O215" s="144" t="str">
        <f t="shared" si="10"/>
        <v>CHINA</v>
      </c>
      <c r="P215" s="144">
        <f>VLOOKUP(O215,country!A:B,2,0)</f>
        <v>7497</v>
      </c>
      <c r="Q215" s="273" t="s">
        <v>3915</v>
      </c>
      <c r="R215" s="144" t="str">
        <f t="shared" si="11"/>
        <v>Բամբակ</v>
      </c>
      <c r="S215" s="144" t="s">
        <v>25</v>
      </c>
      <c r="T215" s="144">
        <f>VLOOKUP(R215,material!A:B,2,0)</f>
        <v>9</v>
      </c>
      <c r="U215" s="141" t="s">
        <v>3416</v>
      </c>
      <c r="V215" s="141"/>
      <c r="W215" s="273" t="s">
        <v>7657</v>
      </c>
      <c r="X215" s="141" t="e">
        <f>VLOOKUP(W215,SIZE!A:B,2,0)</f>
        <v>#N/A</v>
      </c>
      <c r="Y215" s="141">
        <v>0</v>
      </c>
      <c r="Z215" s="141" t="s">
        <v>1057</v>
      </c>
      <c r="AA215" s="141">
        <f>VLOOKUP(Z215,COLOR!A:B,2,0)</f>
        <v>5</v>
      </c>
      <c r="AB215" s="130"/>
      <c r="AC215" s="130"/>
      <c r="AD215" s="130"/>
      <c r="AE215" s="130"/>
      <c r="AF215" s="130"/>
      <c r="AG215" s="130"/>
      <c r="AH215" s="130"/>
      <c r="AI215" s="130"/>
      <c r="AJ215" s="130"/>
      <c r="AK215" s="130"/>
      <c r="AL215" s="130"/>
      <c r="AM215" s="130"/>
    </row>
    <row r="216" spans="1:39" ht="20.25" customHeight="1">
      <c r="A216" s="132">
        <v>215</v>
      </c>
      <c r="B216" s="19" t="s">
        <v>4690</v>
      </c>
      <c r="C216" s="253">
        <v>61072100000</v>
      </c>
      <c r="D216" s="260" t="s">
        <v>6847</v>
      </c>
      <c r="E216" s="143" t="str">
        <f t="shared" si="9"/>
        <v>Գիշերազգեստ Տաբատ+Շապիկ</v>
      </c>
      <c r="F216" s="273" t="s">
        <v>7103</v>
      </c>
      <c r="G216" s="144" t="e">
        <f>VLOOKUP(E216,subcategory!A:B,2,0)</f>
        <v>#N/A</v>
      </c>
      <c r="H216" s="273" t="s">
        <v>7150</v>
      </c>
      <c r="I216" s="213" t="e">
        <f>VLOOKUP(H216,gender!A:B,2,0)</f>
        <v>#N/A</v>
      </c>
      <c r="J216" s="273">
        <v>260</v>
      </c>
      <c r="K216" s="273">
        <v>260</v>
      </c>
      <c r="L216" s="273">
        <v>1</v>
      </c>
      <c r="M216" s="273" t="s">
        <v>44</v>
      </c>
      <c r="N216" s="144">
        <f>VLOOKUP(M216,brand!A:B,2,0)</f>
        <v>608</v>
      </c>
      <c r="O216" s="144" t="str">
        <f t="shared" si="10"/>
        <v>INDIA</v>
      </c>
      <c r="P216" s="144">
        <f>VLOOKUP(O216,country!A:B,2,0)</f>
        <v>7505</v>
      </c>
      <c r="Q216" s="273" t="s">
        <v>428</v>
      </c>
      <c r="R216" s="144" t="str">
        <f t="shared" si="11"/>
        <v>Բամբակ</v>
      </c>
      <c r="S216" s="144" t="s">
        <v>25</v>
      </c>
      <c r="T216" s="144">
        <f>VLOOKUP(R216,material!A:B,2,0)</f>
        <v>9</v>
      </c>
      <c r="U216" s="141" t="s">
        <v>3416</v>
      </c>
      <c r="V216" s="141"/>
      <c r="W216" s="273" t="s">
        <v>7671</v>
      </c>
      <c r="X216" s="141" t="e">
        <f>VLOOKUP(W216,SIZE!A:B,2,0)</f>
        <v>#N/A</v>
      </c>
      <c r="Y216" s="141">
        <v>27.99</v>
      </c>
      <c r="Z216" s="141" t="s">
        <v>1057</v>
      </c>
      <c r="AA216" s="141">
        <f>VLOOKUP(Z216,COLOR!A:B,2,0)</f>
        <v>5</v>
      </c>
      <c r="AB216" s="130"/>
      <c r="AC216" s="130"/>
      <c r="AD216" s="130"/>
      <c r="AE216" s="130"/>
      <c r="AF216" s="130"/>
      <c r="AG216" s="130"/>
      <c r="AH216" s="130"/>
      <c r="AI216" s="130"/>
      <c r="AJ216" s="130"/>
      <c r="AK216" s="130"/>
      <c r="AL216" s="130"/>
      <c r="AM216" s="130"/>
    </row>
    <row r="217" spans="1:39" ht="20.25" customHeight="1">
      <c r="A217" s="132">
        <v>216</v>
      </c>
      <c r="B217" s="19" t="s">
        <v>4691</v>
      </c>
      <c r="C217" s="250">
        <v>61042200000</v>
      </c>
      <c r="D217" s="260" t="s">
        <v>6848</v>
      </c>
      <c r="E217" s="143" t="str">
        <f t="shared" si="9"/>
        <v>Շապիկ+Տաբատ</v>
      </c>
      <c r="F217" s="273" t="s">
        <v>7093</v>
      </c>
      <c r="G217" s="144" t="e">
        <f>VLOOKUP(E217,subcategory!A:B,2,0)</f>
        <v>#N/A</v>
      </c>
      <c r="H217" s="273" t="s">
        <v>55</v>
      </c>
      <c r="I217" s="213" t="e">
        <f>VLOOKUP(H217,gender!A:B,2,0)</f>
        <v>#N/A</v>
      </c>
      <c r="J217" s="273">
        <v>125</v>
      </c>
      <c r="K217" s="273">
        <v>125</v>
      </c>
      <c r="L217" s="273">
        <v>1</v>
      </c>
      <c r="M217" s="273" t="s">
        <v>44</v>
      </c>
      <c r="N217" s="144">
        <f>VLOOKUP(M217,brand!A:B,2,0)</f>
        <v>608</v>
      </c>
      <c r="O217" s="144" t="str">
        <f t="shared" si="10"/>
        <v>INDIA</v>
      </c>
      <c r="P217" s="144">
        <f>VLOOKUP(O217,country!A:B,2,0)</f>
        <v>7505</v>
      </c>
      <c r="Q217" s="273" t="s">
        <v>428</v>
      </c>
      <c r="R217" s="144" t="str">
        <f t="shared" si="11"/>
        <v>Բամբակ</v>
      </c>
      <c r="S217" s="144" t="s">
        <v>25</v>
      </c>
      <c r="T217" s="144">
        <f>VLOOKUP(R217,material!A:B,2,0)</f>
        <v>9</v>
      </c>
      <c r="U217" s="141" t="s">
        <v>3416</v>
      </c>
      <c r="V217" s="141"/>
      <c r="W217" s="273" t="s">
        <v>7646</v>
      </c>
      <c r="X217" s="141" t="e">
        <f>VLOOKUP(W217,SIZE!A:B,2,0)</f>
        <v>#N/A</v>
      </c>
      <c r="Y217" s="141">
        <v>0</v>
      </c>
      <c r="Z217" s="141" t="s">
        <v>1059</v>
      </c>
      <c r="AA217" s="141">
        <f>VLOOKUP(Z217,COLOR!A:B,2,0)</f>
        <v>1</v>
      </c>
      <c r="AB217" s="130"/>
      <c r="AC217" s="130"/>
      <c r="AD217" s="130"/>
      <c r="AE217" s="130"/>
      <c r="AF217" s="130"/>
      <c r="AG217" s="130"/>
      <c r="AH217" s="130"/>
      <c r="AI217" s="130"/>
      <c r="AJ217" s="130"/>
      <c r="AK217" s="130"/>
      <c r="AL217" s="130"/>
      <c r="AM217" s="130"/>
    </row>
    <row r="218" spans="1:39" ht="20.25" customHeight="1">
      <c r="A218" s="132">
        <v>217</v>
      </c>
      <c r="B218" s="19" t="s">
        <v>4692</v>
      </c>
      <c r="C218" s="250">
        <v>61112090000</v>
      </c>
      <c r="D218" s="261" t="s">
        <v>6849</v>
      </c>
      <c r="E218" s="143" t="str">
        <f t="shared" si="9"/>
        <v>Կոմբինեզոն</v>
      </c>
      <c r="F218" s="273" t="s">
        <v>183</v>
      </c>
      <c r="G218" s="144">
        <f>VLOOKUP(E218,subcategory!A:B,2,0)</f>
        <v>54</v>
      </c>
      <c r="H218" s="273" t="s">
        <v>7151</v>
      </c>
      <c r="I218" s="213">
        <f>VLOOKUP(H218,gender!A:B,2,0)</f>
        <v>7</v>
      </c>
      <c r="J218" s="273">
        <v>70</v>
      </c>
      <c r="K218" s="273">
        <v>70</v>
      </c>
      <c r="L218" s="273">
        <v>1</v>
      </c>
      <c r="M218" s="273" t="s">
        <v>44</v>
      </c>
      <c r="N218" s="144">
        <f>VLOOKUP(M218,brand!A:B,2,0)</f>
        <v>608</v>
      </c>
      <c r="O218" s="144" t="str">
        <f t="shared" si="10"/>
        <v>BANGLADESH</v>
      </c>
      <c r="P218" s="144">
        <f>VLOOKUP(O218,country!A:B,2,0)</f>
        <v>7485</v>
      </c>
      <c r="Q218" s="273" t="s">
        <v>440</v>
      </c>
      <c r="R218" s="144" t="str">
        <f t="shared" si="11"/>
        <v>Բամբակ</v>
      </c>
      <c r="S218" s="144" t="s">
        <v>25</v>
      </c>
      <c r="T218" s="144">
        <f>VLOOKUP(R218,material!A:B,2,0)</f>
        <v>9</v>
      </c>
      <c r="U218" s="141" t="s">
        <v>3416</v>
      </c>
      <c r="V218" s="141"/>
      <c r="W218" s="273" t="s">
        <v>7677</v>
      </c>
      <c r="X218" s="141" t="e">
        <f>VLOOKUP(W218,SIZE!A:B,2,0)</f>
        <v>#N/A</v>
      </c>
      <c r="Y218" s="141">
        <v>19.989999999999998</v>
      </c>
      <c r="Z218" s="141" t="s">
        <v>1057</v>
      </c>
      <c r="AA218" s="141">
        <f>VLOOKUP(Z218,COLOR!A:B,2,0)</f>
        <v>5</v>
      </c>
      <c r="AB218" s="130"/>
      <c r="AC218" s="130"/>
      <c r="AD218" s="130"/>
      <c r="AE218" s="130"/>
      <c r="AF218" s="130"/>
      <c r="AG218" s="130"/>
      <c r="AH218" s="130"/>
      <c r="AI218" s="130"/>
      <c r="AJ218" s="130"/>
      <c r="AK218" s="130"/>
      <c r="AL218" s="130"/>
      <c r="AM218" s="130"/>
    </row>
    <row r="219" spans="1:39" ht="20.25" customHeight="1">
      <c r="A219" s="132">
        <v>218</v>
      </c>
      <c r="B219" s="19" t="s">
        <v>4693</v>
      </c>
      <c r="C219" s="250">
        <v>61091000000</v>
      </c>
      <c r="D219" s="261" t="s">
        <v>2271</v>
      </c>
      <c r="E219" s="143" t="str">
        <f t="shared" si="9"/>
        <v>Շապիկ Երկարաթև</v>
      </c>
      <c r="F219" s="273" t="s">
        <v>332</v>
      </c>
      <c r="G219" s="144" t="e">
        <f>VLOOKUP(E219,subcategory!A:B,2,0)</f>
        <v>#N/A</v>
      </c>
      <c r="H219" s="273" t="s">
        <v>55</v>
      </c>
      <c r="I219" s="213" t="e">
        <f>VLOOKUP(H219,gender!A:B,2,0)</f>
        <v>#N/A</v>
      </c>
      <c r="J219" s="273">
        <v>105</v>
      </c>
      <c r="K219" s="273">
        <v>105</v>
      </c>
      <c r="L219" s="273">
        <v>1</v>
      </c>
      <c r="M219" s="273" t="s">
        <v>44</v>
      </c>
      <c r="N219" s="144">
        <f>VLOOKUP(M219,brand!A:B,2,0)</f>
        <v>608</v>
      </c>
      <c r="O219" s="144" t="str">
        <f t="shared" si="10"/>
        <v>INDIA</v>
      </c>
      <c r="P219" s="144">
        <f>VLOOKUP(O219,country!A:B,2,0)</f>
        <v>7505</v>
      </c>
      <c r="Q219" s="273" t="s">
        <v>428</v>
      </c>
      <c r="R219" s="144" t="str">
        <f t="shared" si="11"/>
        <v>Բամբակ</v>
      </c>
      <c r="S219" s="144" t="s">
        <v>25</v>
      </c>
      <c r="T219" s="144">
        <f>VLOOKUP(R219,material!A:B,2,0)</f>
        <v>9</v>
      </c>
      <c r="U219" s="141" t="s">
        <v>3416</v>
      </c>
      <c r="V219" s="141"/>
      <c r="W219" s="273" t="s">
        <v>7669</v>
      </c>
      <c r="X219" s="141" t="e">
        <f>VLOOKUP(W219,SIZE!A:B,2,0)</f>
        <v>#N/A</v>
      </c>
      <c r="Y219" s="141">
        <v>15.99</v>
      </c>
      <c r="Z219" s="141" t="s">
        <v>1105</v>
      </c>
      <c r="AA219" s="141">
        <f>VLOOKUP(Z219,COLOR!A:B,2,0)</f>
        <v>16</v>
      </c>
      <c r="AB219" s="130"/>
      <c r="AC219" s="130"/>
      <c r="AD219" s="130"/>
      <c r="AE219" s="130"/>
      <c r="AF219" s="130"/>
      <c r="AG219" s="130"/>
      <c r="AH219" s="130"/>
      <c r="AI219" s="130"/>
      <c r="AJ219" s="130"/>
      <c r="AK219" s="130"/>
      <c r="AL219" s="130"/>
      <c r="AM219" s="130"/>
    </row>
    <row r="220" spans="1:39" ht="20.25" customHeight="1">
      <c r="A220" s="132">
        <v>219</v>
      </c>
      <c r="B220" s="19" t="s">
        <v>4694</v>
      </c>
      <c r="C220" s="250">
        <v>61046200000</v>
      </c>
      <c r="D220" s="261" t="s">
        <v>545</v>
      </c>
      <c r="E220" s="143" t="str">
        <f t="shared" si="9"/>
        <v>Շորտ</v>
      </c>
      <c r="F220" s="273" t="s">
        <v>69</v>
      </c>
      <c r="G220" s="144">
        <f>VLOOKUP(E220,subcategory!A:B,2,0)</f>
        <v>24</v>
      </c>
      <c r="H220" s="273" t="s">
        <v>55</v>
      </c>
      <c r="I220" s="213" t="e">
        <f>VLOOKUP(H220,gender!A:B,2,0)</f>
        <v>#N/A</v>
      </c>
      <c r="J220" s="273">
        <v>60</v>
      </c>
      <c r="K220" s="273">
        <v>60</v>
      </c>
      <c r="L220" s="273">
        <v>1</v>
      </c>
      <c r="M220" s="273" t="s">
        <v>44</v>
      </c>
      <c r="N220" s="144">
        <f>VLOOKUP(M220,brand!A:B,2,0)</f>
        <v>608</v>
      </c>
      <c r="O220" s="144" t="str">
        <f t="shared" si="10"/>
        <v>INDIA</v>
      </c>
      <c r="P220" s="144">
        <f>VLOOKUP(O220,country!A:B,2,0)</f>
        <v>7505</v>
      </c>
      <c r="Q220" s="273" t="s">
        <v>428</v>
      </c>
      <c r="R220" s="144" t="str">
        <f t="shared" si="11"/>
        <v>Բամբակ</v>
      </c>
      <c r="S220" s="144" t="s">
        <v>25</v>
      </c>
      <c r="T220" s="144">
        <f>VLOOKUP(R220,material!A:B,2,0)</f>
        <v>9</v>
      </c>
      <c r="U220" s="141" t="s">
        <v>3416</v>
      </c>
      <c r="V220" s="141"/>
      <c r="W220" s="273" t="s">
        <v>7665</v>
      </c>
      <c r="X220" s="141" t="e">
        <f>VLOOKUP(W220,SIZE!A:B,2,0)</f>
        <v>#N/A</v>
      </c>
      <c r="Y220" s="141">
        <v>22.99</v>
      </c>
      <c r="Z220" s="141" t="s">
        <v>1057</v>
      </c>
      <c r="AA220" s="141">
        <f>VLOOKUP(Z220,COLOR!A:B,2,0)</f>
        <v>5</v>
      </c>
      <c r="AB220" s="130"/>
      <c r="AC220" s="130"/>
      <c r="AD220" s="130"/>
      <c r="AE220" s="130"/>
      <c r="AF220" s="130"/>
      <c r="AG220" s="130"/>
      <c r="AH220" s="130"/>
      <c r="AI220" s="130"/>
      <c r="AJ220" s="130"/>
      <c r="AK220" s="130"/>
      <c r="AL220" s="130"/>
      <c r="AM220" s="130"/>
    </row>
    <row r="221" spans="1:39" ht="20.25" customHeight="1">
      <c r="A221" s="132">
        <v>220</v>
      </c>
      <c r="B221" s="19" t="s">
        <v>4695</v>
      </c>
      <c r="C221" s="250">
        <v>61091000000</v>
      </c>
      <c r="D221" s="261" t="s">
        <v>605</v>
      </c>
      <c r="E221" s="143" t="str">
        <f t="shared" si="9"/>
        <v>Շապիկ</v>
      </c>
      <c r="F221" s="273" t="s">
        <v>46</v>
      </c>
      <c r="G221" s="144">
        <f>VLOOKUP(E221,subcategory!A:B,2,0)</f>
        <v>73</v>
      </c>
      <c r="H221" s="273" t="s">
        <v>55</v>
      </c>
      <c r="I221" s="213" t="e">
        <f>VLOOKUP(H221,gender!A:B,2,0)</f>
        <v>#N/A</v>
      </c>
      <c r="J221" s="273">
        <v>60</v>
      </c>
      <c r="K221" s="273">
        <v>60</v>
      </c>
      <c r="L221" s="273">
        <v>1</v>
      </c>
      <c r="M221" s="273" t="s">
        <v>44</v>
      </c>
      <c r="N221" s="144">
        <f>VLOOKUP(M221,brand!A:B,2,0)</f>
        <v>608</v>
      </c>
      <c r="O221" s="144" t="str">
        <f t="shared" si="10"/>
        <v>INDIA</v>
      </c>
      <c r="P221" s="144">
        <f>VLOOKUP(O221,country!A:B,2,0)</f>
        <v>7505</v>
      </c>
      <c r="Q221" s="273" t="s">
        <v>428</v>
      </c>
      <c r="R221" s="144" t="str">
        <f t="shared" si="11"/>
        <v>Բամբակ</v>
      </c>
      <c r="S221" s="150" t="s">
        <v>25</v>
      </c>
      <c r="T221" s="144">
        <f>VLOOKUP(R221,material!A:B,2,0)</f>
        <v>9</v>
      </c>
      <c r="U221" s="141" t="s">
        <v>3416</v>
      </c>
      <c r="V221" s="141"/>
      <c r="W221" s="273" t="s">
        <v>7669</v>
      </c>
      <c r="X221" s="141" t="e">
        <f>VLOOKUP(W221,SIZE!A:B,2,0)</f>
        <v>#N/A</v>
      </c>
      <c r="Y221" s="141">
        <v>15.99</v>
      </c>
      <c r="Z221" s="141" t="s">
        <v>1071</v>
      </c>
      <c r="AA221" s="141">
        <f>VLOOKUP(Z221,COLOR!A:B,2,0)</f>
        <v>12</v>
      </c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  <c r="AM221" s="135"/>
    </row>
    <row r="222" spans="1:39" ht="20.25" customHeight="1">
      <c r="A222" s="132">
        <v>221</v>
      </c>
      <c r="B222" s="19" t="s">
        <v>4696</v>
      </c>
      <c r="C222" s="250">
        <v>61112090000</v>
      </c>
      <c r="D222" s="261" t="s">
        <v>6800</v>
      </c>
      <c r="E222" s="143" t="str">
        <f t="shared" si="9"/>
        <v>Բոդի</v>
      </c>
      <c r="F222" s="273" t="s">
        <v>247</v>
      </c>
      <c r="G222" s="144">
        <f>VLOOKUP(E222,subcategory!A:B,2,0)</f>
        <v>15</v>
      </c>
      <c r="H222" s="273" t="s">
        <v>7151</v>
      </c>
      <c r="I222" s="213">
        <f>VLOOKUP(H222,gender!A:B,2,0)</f>
        <v>7</v>
      </c>
      <c r="J222" s="273">
        <v>105</v>
      </c>
      <c r="K222" s="273">
        <v>105</v>
      </c>
      <c r="L222" s="273">
        <v>1</v>
      </c>
      <c r="M222" s="273" t="s">
        <v>44</v>
      </c>
      <c r="N222" s="144">
        <f>VLOOKUP(M222,brand!A:B,2,0)</f>
        <v>608</v>
      </c>
      <c r="O222" s="144" t="str">
        <f t="shared" si="10"/>
        <v>INDIA</v>
      </c>
      <c r="P222" s="144">
        <f>VLOOKUP(O222,country!A:B,2,0)</f>
        <v>7505</v>
      </c>
      <c r="Q222" s="273" t="s">
        <v>428</v>
      </c>
      <c r="R222" s="144" t="str">
        <f t="shared" si="11"/>
        <v>Բամբակ</v>
      </c>
      <c r="S222" s="144" t="s">
        <v>25</v>
      </c>
      <c r="T222" s="144">
        <f>VLOOKUP(R222,material!A:B,2,0)</f>
        <v>9</v>
      </c>
      <c r="U222" s="141" t="s">
        <v>3416</v>
      </c>
      <c r="V222" s="141"/>
      <c r="W222" s="273" t="s">
        <v>7663</v>
      </c>
      <c r="X222" s="141" t="e">
        <f>VLOOKUP(W222,SIZE!A:B,2,0)</f>
        <v>#N/A</v>
      </c>
      <c r="Y222" s="141">
        <v>14.99</v>
      </c>
      <c r="Z222" s="141" t="s">
        <v>1195</v>
      </c>
      <c r="AA222" s="141">
        <f>VLOOKUP(Z222,COLOR!A:B,2,0)</f>
        <v>29</v>
      </c>
      <c r="AB222" s="130"/>
      <c r="AC222" s="130"/>
      <c r="AD222" s="130"/>
      <c r="AE222" s="130"/>
      <c r="AF222" s="130"/>
      <c r="AG222" s="130"/>
      <c r="AH222" s="130"/>
      <c r="AI222" s="130"/>
      <c r="AJ222" s="130"/>
      <c r="AK222" s="130"/>
      <c r="AL222" s="130"/>
      <c r="AM222" s="130"/>
    </row>
    <row r="223" spans="1:39" ht="20.25" customHeight="1">
      <c r="A223" s="132">
        <v>222</v>
      </c>
      <c r="B223" s="19" t="s">
        <v>4697</v>
      </c>
      <c r="C223" s="250">
        <v>61112090000</v>
      </c>
      <c r="D223" s="261" t="s">
        <v>6811</v>
      </c>
      <c r="E223" s="143" t="str">
        <f t="shared" si="9"/>
        <v>Շապիկ</v>
      </c>
      <c r="F223" s="273" t="s">
        <v>46</v>
      </c>
      <c r="G223" s="144">
        <f>VLOOKUP(E223,subcategory!A:B,2,0)</f>
        <v>73</v>
      </c>
      <c r="H223" s="273" t="s">
        <v>7151</v>
      </c>
      <c r="I223" s="213">
        <f>VLOOKUP(H223,gender!A:B,2,0)</f>
        <v>7</v>
      </c>
      <c r="J223" s="273">
        <v>55</v>
      </c>
      <c r="K223" s="273">
        <v>55</v>
      </c>
      <c r="L223" s="273">
        <v>1</v>
      </c>
      <c r="M223" s="273" t="s">
        <v>44</v>
      </c>
      <c r="N223" s="144">
        <f>VLOOKUP(M223,brand!A:B,2,0)</f>
        <v>608</v>
      </c>
      <c r="O223" s="144" t="str">
        <f t="shared" si="10"/>
        <v>CHINA</v>
      </c>
      <c r="P223" s="144">
        <f>VLOOKUP(O223,country!A:B,2,0)</f>
        <v>7497</v>
      </c>
      <c r="Q223" s="273" t="s">
        <v>3915</v>
      </c>
      <c r="R223" s="144" t="str">
        <f t="shared" si="11"/>
        <v>Բամբակ</v>
      </c>
      <c r="S223" s="144" t="s">
        <v>25</v>
      </c>
      <c r="T223" s="144">
        <f>VLOOKUP(R223,material!A:B,2,0)</f>
        <v>9</v>
      </c>
      <c r="U223" s="141" t="s">
        <v>3416</v>
      </c>
      <c r="V223" s="141"/>
      <c r="W223" s="273" t="s">
        <v>7649</v>
      </c>
      <c r="X223" s="141" t="e">
        <f>VLOOKUP(W223,SIZE!A:B,2,0)</f>
        <v>#N/A</v>
      </c>
      <c r="Y223" s="141">
        <v>27.99</v>
      </c>
      <c r="Z223" s="141" t="s">
        <v>1071</v>
      </c>
      <c r="AA223" s="141">
        <f>VLOOKUP(Z223,COLOR!A:B,2,0)</f>
        <v>12</v>
      </c>
      <c r="AB223" s="130"/>
      <c r="AC223" s="130"/>
      <c r="AD223" s="130"/>
      <c r="AE223" s="130"/>
      <c r="AF223" s="130"/>
      <c r="AG223" s="130"/>
      <c r="AH223" s="130"/>
      <c r="AI223" s="130"/>
      <c r="AJ223" s="130"/>
      <c r="AK223" s="130"/>
      <c r="AL223" s="130"/>
      <c r="AM223" s="130"/>
    </row>
    <row r="224" spans="1:39" ht="20.25" customHeight="1">
      <c r="A224" s="132">
        <v>223</v>
      </c>
      <c r="B224" s="19" t="s">
        <v>4698</v>
      </c>
      <c r="C224" s="250">
        <v>61091000000</v>
      </c>
      <c r="D224" s="261" t="s">
        <v>856</v>
      </c>
      <c r="E224" s="143" t="str">
        <f t="shared" si="9"/>
        <v>Շապիկ</v>
      </c>
      <c r="F224" s="273" t="s">
        <v>46</v>
      </c>
      <c r="G224" s="144">
        <f>VLOOKUP(E224,subcategory!A:B,2,0)</f>
        <v>73</v>
      </c>
      <c r="H224" s="273" t="s">
        <v>55</v>
      </c>
      <c r="I224" s="213" t="e">
        <f>VLOOKUP(H224,gender!A:B,2,0)</f>
        <v>#N/A</v>
      </c>
      <c r="J224" s="273">
        <v>50</v>
      </c>
      <c r="K224" s="273">
        <v>50</v>
      </c>
      <c r="L224" s="273">
        <v>1</v>
      </c>
      <c r="M224" s="273" t="s">
        <v>44</v>
      </c>
      <c r="N224" s="144">
        <f>VLOOKUP(M224,brand!A:B,2,0)</f>
        <v>608</v>
      </c>
      <c r="O224" s="144" t="str">
        <f t="shared" si="10"/>
        <v>BANGLADESH</v>
      </c>
      <c r="P224" s="144">
        <f>VLOOKUP(O224,country!A:B,2,0)</f>
        <v>7485</v>
      </c>
      <c r="Q224" s="273" t="s">
        <v>440</v>
      </c>
      <c r="R224" s="144" t="str">
        <f t="shared" si="11"/>
        <v>Բամբակ</v>
      </c>
      <c r="S224" s="144" t="s">
        <v>25</v>
      </c>
      <c r="T224" s="144">
        <f>VLOOKUP(R224,material!A:B,2,0)</f>
        <v>9</v>
      </c>
      <c r="U224" s="141" t="s">
        <v>3416</v>
      </c>
      <c r="V224" s="141"/>
      <c r="W224" s="273" t="s">
        <v>7669</v>
      </c>
      <c r="X224" s="141" t="e">
        <f>VLOOKUP(W224,SIZE!A:B,2,0)</f>
        <v>#N/A</v>
      </c>
      <c r="Y224" s="141">
        <v>10.99</v>
      </c>
      <c r="Z224" s="141" t="s">
        <v>1071</v>
      </c>
      <c r="AA224" s="141">
        <f>VLOOKUP(Z224,COLOR!A:B,2,0)</f>
        <v>12</v>
      </c>
      <c r="AB224" s="130"/>
      <c r="AC224" s="130"/>
      <c r="AD224" s="130"/>
      <c r="AE224" s="130"/>
      <c r="AF224" s="130"/>
      <c r="AG224" s="130"/>
      <c r="AH224" s="130"/>
      <c r="AI224" s="130"/>
      <c r="AJ224" s="130"/>
      <c r="AK224" s="130"/>
      <c r="AL224" s="130"/>
      <c r="AM224" s="130"/>
    </row>
    <row r="225" spans="1:39" ht="20.25" customHeight="1">
      <c r="A225" s="132">
        <v>224</v>
      </c>
      <c r="B225" s="19" t="s">
        <v>4699</v>
      </c>
      <c r="C225" s="250">
        <v>61091000000</v>
      </c>
      <c r="D225" s="261" t="s">
        <v>2290</v>
      </c>
      <c r="E225" s="143" t="str">
        <f t="shared" si="9"/>
        <v>Շապիկ</v>
      </c>
      <c r="F225" s="273" t="s">
        <v>46</v>
      </c>
      <c r="G225" s="144">
        <f>VLOOKUP(E225,subcategory!A:B,2,0)</f>
        <v>73</v>
      </c>
      <c r="H225" s="273" t="s">
        <v>7150</v>
      </c>
      <c r="I225" s="213" t="e">
        <f>VLOOKUP(H225,gender!A:B,2,0)</f>
        <v>#N/A</v>
      </c>
      <c r="J225" s="273">
        <v>70</v>
      </c>
      <c r="K225" s="273">
        <v>70</v>
      </c>
      <c r="L225" s="273">
        <v>1</v>
      </c>
      <c r="M225" s="273" t="s">
        <v>44</v>
      </c>
      <c r="N225" s="144">
        <f>VLOOKUP(M225,brand!A:B,2,0)</f>
        <v>608</v>
      </c>
      <c r="O225" s="144" t="str">
        <f t="shared" si="10"/>
        <v>INDIA</v>
      </c>
      <c r="P225" s="144">
        <f>VLOOKUP(O225,country!A:B,2,0)</f>
        <v>7505</v>
      </c>
      <c r="Q225" s="273" t="s">
        <v>428</v>
      </c>
      <c r="R225" s="144" t="str">
        <f t="shared" si="11"/>
        <v>Բամբակ</v>
      </c>
      <c r="S225" s="144" t="s">
        <v>25</v>
      </c>
      <c r="T225" s="144">
        <f>VLOOKUP(R225,material!A:B,2,0)</f>
        <v>9</v>
      </c>
      <c r="U225" s="141" t="s">
        <v>3416</v>
      </c>
      <c r="V225" s="141"/>
      <c r="W225" s="273" t="s">
        <v>7672</v>
      </c>
      <c r="X225" s="141" t="e">
        <f>VLOOKUP(W225,SIZE!A:B,2,0)</f>
        <v>#N/A</v>
      </c>
      <c r="Y225" s="141">
        <v>9.99</v>
      </c>
      <c r="Z225" s="141" t="s">
        <v>1057</v>
      </c>
      <c r="AA225" s="141">
        <f>VLOOKUP(Z225,COLOR!A:B,2,0)</f>
        <v>5</v>
      </c>
      <c r="AB225" s="130"/>
      <c r="AC225" s="130"/>
      <c r="AD225" s="130"/>
      <c r="AE225" s="130"/>
      <c r="AF225" s="130"/>
      <c r="AG225" s="130"/>
      <c r="AH225" s="130"/>
      <c r="AI225" s="130"/>
      <c r="AJ225" s="130"/>
      <c r="AK225" s="130"/>
      <c r="AL225" s="130"/>
      <c r="AM225" s="130"/>
    </row>
    <row r="226" spans="1:39" ht="20.25" customHeight="1">
      <c r="A226" s="132">
        <v>225</v>
      </c>
      <c r="B226" s="19" t="s">
        <v>4700</v>
      </c>
      <c r="C226" s="250">
        <v>61159500000</v>
      </c>
      <c r="D226" s="261" t="s">
        <v>768</v>
      </c>
      <c r="E226" s="143" t="str">
        <f t="shared" si="9"/>
        <v>Գուլպա</v>
      </c>
      <c r="F226" s="273" t="s">
        <v>166</v>
      </c>
      <c r="G226" s="144" t="e">
        <f>VLOOKUP(E226,subcategory!A:B,2,0)</f>
        <v>#N/A</v>
      </c>
      <c r="H226" s="273" t="s">
        <v>7150</v>
      </c>
      <c r="I226" s="213" t="e">
        <f>VLOOKUP(H226,gender!A:B,2,0)</f>
        <v>#N/A</v>
      </c>
      <c r="J226" s="273">
        <v>20</v>
      </c>
      <c r="K226" s="273">
        <v>20</v>
      </c>
      <c r="L226" s="273">
        <v>1</v>
      </c>
      <c r="M226" s="273" t="s">
        <v>44</v>
      </c>
      <c r="N226" s="144">
        <f>VLOOKUP(M226,brand!A:B,2,0)</f>
        <v>608</v>
      </c>
      <c r="O226" s="144" t="str">
        <f t="shared" si="10"/>
        <v>ITALY</v>
      </c>
      <c r="P226" s="144">
        <f>VLOOKUP(O226,country!A:B,2,0)</f>
        <v>1760</v>
      </c>
      <c r="Q226" s="273" t="s">
        <v>468</v>
      </c>
      <c r="R226" s="144" t="str">
        <f t="shared" si="11"/>
        <v>Բամբակ</v>
      </c>
      <c r="S226" s="144" t="s">
        <v>25</v>
      </c>
      <c r="T226" s="144">
        <f>VLOOKUP(R226,material!A:B,2,0)</f>
        <v>9</v>
      </c>
      <c r="U226" s="141" t="s">
        <v>3416</v>
      </c>
      <c r="V226" s="141"/>
      <c r="W226" s="273" t="s">
        <v>7669</v>
      </c>
      <c r="X226" s="141" t="e">
        <f>VLOOKUP(W226,SIZE!A:B,2,0)</f>
        <v>#N/A</v>
      </c>
      <c r="Y226" s="141">
        <v>5.99</v>
      </c>
      <c r="Z226" s="141" t="s">
        <v>2092</v>
      </c>
      <c r="AA226" s="141">
        <f>VLOOKUP(Z226,COLOR!A:B,2,0)</f>
        <v>8</v>
      </c>
      <c r="AB226" s="130"/>
      <c r="AC226" s="130"/>
      <c r="AD226" s="130"/>
      <c r="AE226" s="130"/>
      <c r="AF226" s="130"/>
      <c r="AG226" s="130"/>
      <c r="AH226" s="130"/>
      <c r="AI226" s="130"/>
      <c r="AJ226" s="130"/>
      <c r="AK226" s="130"/>
      <c r="AL226" s="130"/>
      <c r="AM226" s="130"/>
    </row>
    <row r="227" spans="1:39" ht="20.25" customHeight="1">
      <c r="A227" s="132">
        <v>226</v>
      </c>
      <c r="B227" s="19" t="s">
        <v>4701</v>
      </c>
      <c r="C227" s="250">
        <v>61112090000</v>
      </c>
      <c r="D227" s="261" t="s">
        <v>6800</v>
      </c>
      <c r="E227" s="143" t="str">
        <f t="shared" si="9"/>
        <v>Բոդի</v>
      </c>
      <c r="F227" s="273" t="s">
        <v>247</v>
      </c>
      <c r="G227" s="144">
        <f>VLOOKUP(E227,subcategory!A:B,2,0)</f>
        <v>15</v>
      </c>
      <c r="H227" s="273" t="s">
        <v>7151</v>
      </c>
      <c r="I227" s="213">
        <f>VLOOKUP(H227,gender!A:B,2,0)</f>
        <v>7</v>
      </c>
      <c r="J227" s="273">
        <v>80</v>
      </c>
      <c r="K227" s="273">
        <v>80</v>
      </c>
      <c r="L227" s="273">
        <v>1</v>
      </c>
      <c r="M227" s="273" t="s">
        <v>44</v>
      </c>
      <c r="N227" s="144">
        <f>VLOOKUP(M227,brand!A:B,2,0)</f>
        <v>608</v>
      </c>
      <c r="O227" s="144" t="str">
        <f t="shared" si="10"/>
        <v>CHINA</v>
      </c>
      <c r="P227" s="144">
        <f>VLOOKUP(O227,country!A:B,2,0)</f>
        <v>7497</v>
      </c>
      <c r="Q227" s="273" t="s">
        <v>3915</v>
      </c>
      <c r="R227" s="144" t="str">
        <f t="shared" si="11"/>
        <v>Բամբակ</v>
      </c>
      <c r="S227" s="144" t="s">
        <v>25</v>
      </c>
      <c r="T227" s="144">
        <f>VLOOKUP(R227,material!A:B,2,0)</f>
        <v>9</v>
      </c>
      <c r="U227" s="141" t="s">
        <v>3416</v>
      </c>
      <c r="V227" s="141"/>
      <c r="W227" s="273" t="s">
        <v>7648</v>
      </c>
      <c r="X227" s="141" t="e">
        <f>VLOOKUP(W227,SIZE!A:B,2,0)</f>
        <v>#N/A</v>
      </c>
      <c r="Y227" s="141">
        <v>20.99</v>
      </c>
      <c r="Z227" s="141" t="s">
        <v>1071</v>
      </c>
      <c r="AA227" s="141">
        <f>VLOOKUP(Z227,COLOR!A:B,2,0)</f>
        <v>12</v>
      </c>
      <c r="AB227" s="130"/>
      <c r="AC227" s="130"/>
      <c r="AD227" s="130"/>
      <c r="AE227" s="130"/>
      <c r="AF227" s="130"/>
      <c r="AG227" s="130"/>
      <c r="AH227" s="130"/>
      <c r="AI227" s="130"/>
      <c r="AJ227" s="130"/>
      <c r="AK227" s="130"/>
      <c r="AL227" s="130"/>
      <c r="AM227" s="130"/>
    </row>
    <row r="228" spans="1:39" ht="20.25" customHeight="1">
      <c r="A228" s="132">
        <v>227</v>
      </c>
      <c r="B228" s="19" t="s">
        <v>4702</v>
      </c>
      <c r="C228" s="250">
        <v>61112090000</v>
      </c>
      <c r="D228" s="261" t="s">
        <v>693</v>
      </c>
      <c r="E228" s="143" t="str">
        <f t="shared" si="9"/>
        <v>Կոմբինեզոն</v>
      </c>
      <c r="F228" s="273" t="s">
        <v>183</v>
      </c>
      <c r="G228" s="144">
        <f>VLOOKUP(E228,subcategory!A:B,2,0)</f>
        <v>54</v>
      </c>
      <c r="H228" s="273" t="s">
        <v>7151</v>
      </c>
      <c r="I228" s="213">
        <f>VLOOKUP(H228,gender!A:B,2,0)</f>
        <v>7</v>
      </c>
      <c r="J228" s="273">
        <v>65</v>
      </c>
      <c r="K228" s="273">
        <v>65</v>
      </c>
      <c r="L228" s="273">
        <v>1</v>
      </c>
      <c r="M228" s="273" t="s">
        <v>44</v>
      </c>
      <c r="N228" s="144">
        <f>VLOOKUP(M228,brand!A:B,2,0)</f>
        <v>608</v>
      </c>
      <c r="O228" s="144" t="str">
        <f t="shared" si="10"/>
        <v>INDIA</v>
      </c>
      <c r="P228" s="144">
        <f>VLOOKUP(O228,country!A:B,2,0)</f>
        <v>7505</v>
      </c>
      <c r="Q228" s="273" t="s">
        <v>428</v>
      </c>
      <c r="R228" s="144" t="str">
        <f t="shared" si="11"/>
        <v>Բամբակ</v>
      </c>
      <c r="S228" s="144" t="s">
        <v>25</v>
      </c>
      <c r="T228" s="144">
        <f>VLOOKUP(R228,material!A:B,2,0)</f>
        <v>9</v>
      </c>
      <c r="U228" s="141" t="s">
        <v>3416</v>
      </c>
      <c r="V228" s="141"/>
      <c r="W228" s="273" t="s">
        <v>7653</v>
      </c>
      <c r="X228" s="141" t="e">
        <f>VLOOKUP(W228,SIZE!A:B,2,0)</f>
        <v>#N/A</v>
      </c>
      <c r="Y228" s="141">
        <v>19.989999999999998</v>
      </c>
      <c r="Z228" s="141" t="s">
        <v>1195</v>
      </c>
      <c r="AA228" s="141">
        <f>VLOOKUP(Z228,COLOR!A:B,2,0)</f>
        <v>29</v>
      </c>
      <c r="AB228" s="130"/>
      <c r="AC228" s="130"/>
      <c r="AD228" s="130"/>
      <c r="AE228" s="130"/>
      <c r="AF228" s="130"/>
      <c r="AG228" s="130"/>
      <c r="AH228" s="130"/>
      <c r="AI228" s="130"/>
      <c r="AJ228" s="130"/>
      <c r="AK228" s="130"/>
      <c r="AL228" s="130"/>
      <c r="AM228" s="130"/>
    </row>
    <row r="229" spans="1:39" ht="20.25" customHeight="1">
      <c r="A229" s="132">
        <v>228</v>
      </c>
      <c r="B229" s="19" t="s">
        <v>4703</v>
      </c>
      <c r="C229" s="250">
        <v>61112090000</v>
      </c>
      <c r="D229" s="261" t="s">
        <v>6804</v>
      </c>
      <c r="E229" s="143" t="str">
        <f t="shared" si="9"/>
        <v>Բոդի</v>
      </c>
      <c r="F229" s="273" t="s">
        <v>247</v>
      </c>
      <c r="G229" s="144">
        <f>VLOOKUP(E229,subcategory!A:B,2,0)</f>
        <v>15</v>
      </c>
      <c r="H229" s="273" t="s">
        <v>7152</v>
      </c>
      <c r="I229" s="213" t="e">
        <f>VLOOKUP(H229,gender!A:B,2,0)</f>
        <v>#N/A</v>
      </c>
      <c r="J229" s="273">
        <v>90</v>
      </c>
      <c r="K229" s="273">
        <v>90</v>
      </c>
      <c r="L229" s="273">
        <v>1</v>
      </c>
      <c r="M229" s="273" t="s">
        <v>44</v>
      </c>
      <c r="N229" s="144">
        <f>VLOOKUP(M229,brand!A:B,2,0)</f>
        <v>608</v>
      </c>
      <c r="O229" s="144" t="str">
        <f t="shared" si="10"/>
        <v>CHINA</v>
      </c>
      <c r="P229" s="144">
        <f>VLOOKUP(O229,country!A:B,2,0)</f>
        <v>7497</v>
      </c>
      <c r="Q229" s="273" t="s">
        <v>3915</v>
      </c>
      <c r="R229" s="144" t="str">
        <f t="shared" si="11"/>
        <v>Բամբակ</v>
      </c>
      <c r="S229" s="144" t="s">
        <v>25</v>
      </c>
      <c r="T229" s="144">
        <f>VLOOKUP(R229,material!A:B,2,0)</f>
        <v>9</v>
      </c>
      <c r="U229" s="141" t="s">
        <v>3416</v>
      </c>
      <c r="V229" s="141"/>
      <c r="W229" s="273" t="s">
        <v>7657</v>
      </c>
      <c r="X229" s="141" t="e">
        <f>VLOOKUP(W229,SIZE!A:B,2,0)</f>
        <v>#N/A</v>
      </c>
      <c r="Y229" s="141">
        <v>99</v>
      </c>
      <c r="Z229" s="141" t="s">
        <v>1071</v>
      </c>
      <c r="AA229" s="141">
        <f>VLOOKUP(Z229,COLOR!A:B,2,0)</f>
        <v>12</v>
      </c>
      <c r="AB229" s="130"/>
      <c r="AC229" s="130"/>
      <c r="AD229" s="130"/>
      <c r="AE229" s="130"/>
      <c r="AF229" s="130"/>
      <c r="AG229" s="130"/>
      <c r="AH229" s="130"/>
      <c r="AI229" s="130"/>
      <c r="AJ229" s="130"/>
      <c r="AK229" s="130"/>
      <c r="AL229" s="130"/>
      <c r="AM229" s="130"/>
    </row>
    <row r="230" spans="1:39" ht="20.25" customHeight="1">
      <c r="A230" s="132">
        <v>229</v>
      </c>
      <c r="B230" s="19" t="s">
        <v>4704</v>
      </c>
      <c r="C230" s="250">
        <v>61091000000</v>
      </c>
      <c r="D230" s="261" t="s">
        <v>2290</v>
      </c>
      <c r="E230" s="143" t="str">
        <f t="shared" si="9"/>
        <v>Շապիկ</v>
      </c>
      <c r="F230" s="273" t="s">
        <v>46</v>
      </c>
      <c r="G230" s="144">
        <f>VLOOKUP(E230,subcategory!A:B,2,0)</f>
        <v>73</v>
      </c>
      <c r="H230" s="273" t="s">
        <v>7150</v>
      </c>
      <c r="I230" s="213" t="e">
        <f>VLOOKUP(H230,gender!A:B,2,0)</f>
        <v>#N/A</v>
      </c>
      <c r="J230" s="273">
        <v>70</v>
      </c>
      <c r="K230" s="273">
        <v>70</v>
      </c>
      <c r="L230" s="273">
        <v>1</v>
      </c>
      <c r="M230" s="273" t="s">
        <v>44</v>
      </c>
      <c r="N230" s="144">
        <f>VLOOKUP(M230,brand!A:B,2,0)</f>
        <v>608</v>
      </c>
      <c r="O230" s="144" t="str">
        <f t="shared" si="10"/>
        <v>BANGLADESH</v>
      </c>
      <c r="P230" s="144">
        <f>VLOOKUP(O230,country!A:B,2,0)</f>
        <v>7485</v>
      </c>
      <c r="Q230" s="273" t="s">
        <v>440</v>
      </c>
      <c r="R230" s="144" t="str">
        <f t="shared" si="11"/>
        <v>Բամբակ</v>
      </c>
      <c r="S230" s="144" t="s">
        <v>25</v>
      </c>
      <c r="T230" s="144">
        <f>VLOOKUP(R230,material!A:B,2,0)</f>
        <v>9</v>
      </c>
      <c r="U230" s="141" t="s">
        <v>3416</v>
      </c>
      <c r="V230" s="141"/>
      <c r="W230" s="273" t="s">
        <v>7672</v>
      </c>
      <c r="X230" s="141" t="e">
        <f>VLOOKUP(W230,SIZE!A:B,2,0)</f>
        <v>#N/A</v>
      </c>
      <c r="Y230" s="141">
        <v>13.99</v>
      </c>
      <c r="Z230" s="141" t="s">
        <v>1071</v>
      </c>
      <c r="AA230" s="141">
        <f>VLOOKUP(Z230,COLOR!A:B,2,0)</f>
        <v>12</v>
      </c>
      <c r="AB230" s="130"/>
      <c r="AC230" s="130"/>
      <c r="AD230" s="130"/>
      <c r="AE230" s="130"/>
      <c r="AF230" s="130"/>
      <c r="AG230" s="130"/>
      <c r="AH230" s="130"/>
      <c r="AI230" s="130"/>
      <c r="AJ230" s="130"/>
      <c r="AK230" s="130"/>
      <c r="AL230" s="130"/>
      <c r="AM230" s="130"/>
    </row>
    <row r="231" spans="1:39" ht="20.25" customHeight="1">
      <c r="A231" s="132">
        <v>230</v>
      </c>
      <c r="B231" s="19" t="s">
        <v>4705</v>
      </c>
      <c r="C231" s="250">
        <v>61112090000</v>
      </c>
      <c r="D231" s="261" t="s">
        <v>6797</v>
      </c>
      <c r="E231" s="143" t="str">
        <f t="shared" si="9"/>
        <v>Զգեստ</v>
      </c>
      <c r="F231" s="273" t="s">
        <v>64</v>
      </c>
      <c r="G231" s="144">
        <f>VLOOKUP(E231,subcategory!A:B,2,0)</f>
        <v>43</v>
      </c>
      <c r="H231" s="273" t="s">
        <v>7152</v>
      </c>
      <c r="I231" s="213" t="e">
        <f>VLOOKUP(H231,gender!A:B,2,0)</f>
        <v>#N/A</v>
      </c>
      <c r="J231" s="273">
        <v>55</v>
      </c>
      <c r="K231" s="273">
        <v>55</v>
      </c>
      <c r="L231" s="273">
        <v>1</v>
      </c>
      <c r="M231" s="273" t="s">
        <v>44</v>
      </c>
      <c r="N231" s="144">
        <f>VLOOKUP(M231,brand!A:B,2,0)</f>
        <v>608</v>
      </c>
      <c r="O231" s="144" t="str">
        <f t="shared" si="10"/>
        <v>BANGLADESH</v>
      </c>
      <c r="P231" s="144">
        <f>VLOOKUP(O231,country!A:B,2,0)</f>
        <v>7485</v>
      </c>
      <c r="Q231" s="273" t="s">
        <v>440</v>
      </c>
      <c r="R231" s="144" t="str">
        <f t="shared" si="11"/>
        <v>Բամբակ</v>
      </c>
      <c r="S231" s="144" t="s">
        <v>25</v>
      </c>
      <c r="T231" s="144">
        <f>VLOOKUP(R231,material!A:B,2,0)</f>
        <v>9</v>
      </c>
      <c r="U231" s="141" t="s">
        <v>3416</v>
      </c>
      <c r="V231" s="141"/>
      <c r="W231" s="273" t="s">
        <v>7649</v>
      </c>
      <c r="X231" s="141" t="e">
        <f>VLOOKUP(W231,SIZE!A:B,2,0)</f>
        <v>#N/A</v>
      </c>
      <c r="Y231" s="141">
        <v>22.99</v>
      </c>
      <c r="Z231" s="141" t="s">
        <v>1052</v>
      </c>
      <c r="AA231" s="141">
        <f>VLOOKUP(Z231,COLOR!A:B,2,0)</f>
        <v>3</v>
      </c>
      <c r="AB231" s="130"/>
      <c r="AC231" s="130"/>
      <c r="AD231" s="130"/>
      <c r="AE231" s="130"/>
      <c r="AF231" s="130"/>
      <c r="AG231" s="130"/>
      <c r="AH231" s="130"/>
      <c r="AI231" s="130"/>
      <c r="AJ231" s="130"/>
      <c r="AK231" s="130"/>
      <c r="AL231" s="130"/>
      <c r="AM231" s="130"/>
    </row>
    <row r="232" spans="1:39" ht="20.25" customHeight="1">
      <c r="A232" s="132">
        <v>231</v>
      </c>
      <c r="B232" s="19" t="s">
        <v>4706</v>
      </c>
      <c r="C232" s="250">
        <v>61091000000</v>
      </c>
      <c r="D232" s="261" t="s">
        <v>2290</v>
      </c>
      <c r="E232" s="143" t="str">
        <f t="shared" si="9"/>
        <v>Շապիկ</v>
      </c>
      <c r="F232" s="273" t="s">
        <v>46</v>
      </c>
      <c r="G232" s="144">
        <f>VLOOKUP(E232,subcategory!A:B,2,0)</f>
        <v>73</v>
      </c>
      <c r="H232" s="273" t="s">
        <v>7150</v>
      </c>
      <c r="I232" s="213" t="e">
        <f>VLOOKUP(H232,gender!A:B,2,0)</f>
        <v>#N/A</v>
      </c>
      <c r="J232" s="273">
        <v>95</v>
      </c>
      <c r="K232" s="273">
        <v>95</v>
      </c>
      <c r="L232" s="273">
        <v>1</v>
      </c>
      <c r="M232" s="273" t="s">
        <v>44</v>
      </c>
      <c r="N232" s="144">
        <f>VLOOKUP(M232,brand!A:B,2,0)</f>
        <v>608</v>
      </c>
      <c r="O232" s="144" t="str">
        <f t="shared" si="10"/>
        <v>INDIA</v>
      </c>
      <c r="P232" s="144">
        <f>VLOOKUP(O232,country!A:B,2,0)</f>
        <v>7505</v>
      </c>
      <c r="Q232" s="273" t="s">
        <v>428</v>
      </c>
      <c r="R232" s="144" t="str">
        <f t="shared" si="11"/>
        <v>Բամբակ</v>
      </c>
      <c r="S232" s="144" t="s">
        <v>25</v>
      </c>
      <c r="T232" s="144">
        <f>VLOOKUP(R232,material!A:B,2,0)</f>
        <v>9</v>
      </c>
      <c r="U232" s="141" t="s">
        <v>3416</v>
      </c>
      <c r="V232" s="141"/>
      <c r="W232" s="273" t="s">
        <v>7650</v>
      </c>
      <c r="X232" s="141" t="e">
        <f>VLOOKUP(W232,SIZE!A:B,2,0)</f>
        <v>#N/A</v>
      </c>
      <c r="Y232" s="141">
        <v>29.99</v>
      </c>
      <c r="Z232" s="141" t="s">
        <v>1071</v>
      </c>
      <c r="AA232" s="141">
        <f>VLOOKUP(Z232,COLOR!A:B,2,0)</f>
        <v>12</v>
      </c>
      <c r="AB232" s="130"/>
      <c r="AC232" s="130"/>
      <c r="AD232" s="130"/>
      <c r="AE232" s="130"/>
      <c r="AF232" s="130"/>
      <c r="AG232" s="130"/>
      <c r="AH232" s="130"/>
      <c r="AI232" s="130"/>
      <c r="AJ232" s="130"/>
      <c r="AK232" s="130"/>
      <c r="AL232" s="130"/>
      <c r="AM232" s="130"/>
    </row>
    <row r="233" spans="1:39" ht="20.25" customHeight="1">
      <c r="A233" s="132">
        <v>232</v>
      </c>
      <c r="B233" s="19" t="s">
        <v>4707</v>
      </c>
      <c r="C233" s="250">
        <v>61112090000</v>
      </c>
      <c r="D233" s="261" t="s">
        <v>6800</v>
      </c>
      <c r="E233" s="143" t="str">
        <f t="shared" si="9"/>
        <v>Բոդի</v>
      </c>
      <c r="F233" s="273" t="s">
        <v>247</v>
      </c>
      <c r="G233" s="144">
        <f>VLOOKUP(E233,subcategory!A:B,2,0)</f>
        <v>15</v>
      </c>
      <c r="H233" s="273" t="s">
        <v>7151</v>
      </c>
      <c r="I233" s="213">
        <f>VLOOKUP(H233,gender!A:B,2,0)</f>
        <v>7</v>
      </c>
      <c r="J233" s="273">
        <v>135</v>
      </c>
      <c r="K233" s="273">
        <v>135</v>
      </c>
      <c r="L233" s="273">
        <v>1</v>
      </c>
      <c r="M233" s="273" t="s">
        <v>44</v>
      </c>
      <c r="N233" s="144">
        <f>VLOOKUP(M233,brand!A:B,2,0)</f>
        <v>608</v>
      </c>
      <c r="O233" s="144" t="str">
        <f t="shared" si="10"/>
        <v>CHINA</v>
      </c>
      <c r="P233" s="144">
        <f>VLOOKUP(O233,country!A:B,2,0)</f>
        <v>7497</v>
      </c>
      <c r="Q233" s="273" t="s">
        <v>3915</v>
      </c>
      <c r="R233" s="144" t="str">
        <f t="shared" si="11"/>
        <v>Բամբակ</v>
      </c>
      <c r="S233" s="144" t="s">
        <v>25</v>
      </c>
      <c r="T233" s="144">
        <f>VLOOKUP(R233,material!A:B,2,0)</f>
        <v>9</v>
      </c>
      <c r="U233" s="141" t="s">
        <v>3416</v>
      </c>
      <c r="V233" s="141"/>
      <c r="W233" s="273" t="s">
        <v>7653</v>
      </c>
      <c r="X233" s="141" t="e">
        <f>VLOOKUP(W233,SIZE!A:B,2,0)</f>
        <v>#N/A</v>
      </c>
      <c r="Y233" s="141">
        <v>0</v>
      </c>
      <c r="Z233" s="141" t="s">
        <v>1071</v>
      </c>
      <c r="AA233" s="141">
        <f>VLOOKUP(Z233,COLOR!A:B,2,0)</f>
        <v>12</v>
      </c>
      <c r="AB233" s="130"/>
      <c r="AC233" s="130"/>
      <c r="AD233" s="130"/>
      <c r="AE233" s="130"/>
      <c r="AF233" s="130"/>
      <c r="AG233" s="130"/>
      <c r="AH233" s="130"/>
      <c r="AI233" s="130"/>
      <c r="AJ233" s="130"/>
      <c r="AK233" s="130"/>
      <c r="AL233" s="130"/>
      <c r="AM233" s="130"/>
    </row>
    <row r="234" spans="1:39" ht="20.25" customHeight="1">
      <c r="A234" s="132">
        <v>233</v>
      </c>
      <c r="B234" s="19" t="s">
        <v>4708</v>
      </c>
      <c r="C234" s="250">
        <v>61112090000</v>
      </c>
      <c r="D234" s="261" t="s">
        <v>6800</v>
      </c>
      <c r="E234" s="143" t="str">
        <f t="shared" si="9"/>
        <v>Բոդի</v>
      </c>
      <c r="F234" s="273" t="s">
        <v>247</v>
      </c>
      <c r="G234" s="144">
        <f>VLOOKUP(E234,subcategory!A:B,2,0)</f>
        <v>15</v>
      </c>
      <c r="H234" s="273" t="s">
        <v>7151</v>
      </c>
      <c r="I234" s="213">
        <f>VLOOKUP(H234,gender!A:B,2,0)</f>
        <v>7</v>
      </c>
      <c r="J234" s="273">
        <v>100</v>
      </c>
      <c r="K234" s="273">
        <v>100</v>
      </c>
      <c r="L234" s="273">
        <v>1</v>
      </c>
      <c r="M234" s="273" t="s">
        <v>44</v>
      </c>
      <c r="N234" s="144">
        <f>VLOOKUP(M234,brand!A:B,2,0)</f>
        <v>608</v>
      </c>
      <c r="O234" s="144" t="str">
        <f t="shared" si="10"/>
        <v>CHINA</v>
      </c>
      <c r="P234" s="144">
        <f>VLOOKUP(O234,country!A:B,2,0)</f>
        <v>7497</v>
      </c>
      <c r="Q234" s="273" t="s">
        <v>3915</v>
      </c>
      <c r="R234" s="144" t="str">
        <f t="shared" si="11"/>
        <v>Բամբակ</v>
      </c>
      <c r="S234" s="144" t="s">
        <v>25</v>
      </c>
      <c r="T234" s="144">
        <f>VLOOKUP(R234,material!A:B,2,0)</f>
        <v>9</v>
      </c>
      <c r="U234" s="141" t="s">
        <v>3416</v>
      </c>
      <c r="V234" s="141"/>
      <c r="W234" s="273" t="s">
        <v>7648</v>
      </c>
      <c r="X234" s="141" t="e">
        <f>VLOOKUP(W234,SIZE!A:B,2,0)</f>
        <v>#N/A</v>
      </c>
      <c r="Y234" s="141">
        <v>0</v>
      </c>
      <c r="Z234" s="141" t="s">
        <v>1071</v>
      </c>
      <c r="AA234" s="141">
        <f>VLOOKUP(Z234,COLOR!A:B,2,0)</f>
        <v>12</v>
      </c>
      <c r="AB234" s="130"/>
      <c r="AC234" s="130"/>
      <c r="AD234" s="130"/>
      <c r="AE234" s="130"/>
      <c r="AF234" s="130"/>
      <c r="AG234" s="130"/>
      <c r="AH234" s="130"/>
      <c r="AI234" s="130"/>
      <c r="AJ234" s="130"/>
      <c r="AK234" s="130"/>
      <c r="AL234" s="130"/>
      <c r="AM234" s="130"/>
    </row>
    <row r="235" spans="1:39" ht="20.25" customHeight="1">
      <c r="A235" s="132">
        <v>234</v>
      </c>
      <c r="B235" s="19" t="s">
        <v>4709</v>
      </c>
      <c r="C235" s="250">
        <v>61112090000</v>
      </c>
      <c r="D235" s="261" t="s">
        <v>6804</v>
      </c>
      <c r="E235" s="143" t="str">
        <f t="shared" si="9"/>
        <v>Բոդի</v>
      </c>
      <c r="F235" s="273" t="s">
        <v>247</v>
      </c>
      <c r="G235" s="144">
        <f>VLOOKUP(E235,subcategory!A:B,2,0)</f>
        <v>15</v>
      </c>
      <c r="H235" s="273" t="s">
        <v>7152</v>
      </c>
      <c r="I235" s="213" t="e">
        <f>VLOOKUP(H235,gender!A:B,2,0)</f>
        <v>#N/A</v>
      </c>
      <c r="J235" s="273">
        <v>135</v>
      </c>
      <c r="K235" s="273">
        <v>135</v>
      </c>
      <c r="L235" s="273">
        <v>1</v>
      </c>
      <c r="M235" s="273" t="s">
        <v>44</v>
      </c>
      <c r="N235" s="144">
        <f>VLOOKUP(M235,brand!A:B,2,0)</f>
        <v>608</v>
      </c>
      <c r="O235" s="144" t="str">
        <f t="shared" si="10"/>
        <v>CHINA</v>
      </c>
      <c r="P235" s="144">
        <f>VLOOKUP(O235,country!A:B,2,0)</f>
        <v>7497</v>
      </c>
      <c r="Q235" s="273" t="s">
        <v>3915</v>
      </c>
      <c r="R235" s="144" t="str">
        <f t="shared" si="11"/>
        <v>Բամբակ</v>
      </c>
      <c r="S235" s="144" t="s">
        <v>25</v>
      </c>
      <c r="T235" s="144">
        <f>VLOOKUP(R235,material!A:B,2,0)</f>
        <v>9</v>
      </c>
      <c r="U235" s="141" t="s">
        <v>3416</v>
      </c>
      <c r="V235" s="141"/>
      <c r="W235" s="273" t="s">
        <v>7649</v>
      </c>
      <c r="X235" s="141" t="e">
        <f>VLOOKUP(W235,SIZE!A:B,2,0)</f>
        <v>#N/A</v>
      </c>
      <c r="Y235" s="141">
        <v>0</v>
      </c>
      <c r="Z235" s="141" t="s">
        <v>1071</v>
      </c>
      <c r="AA235" s="141">
        <f>VLOOKUP(Z235,COLOR!A:B,2,0)</f>
        <v>12</v>
      </c>
      <c r="AB235" s="130"/>
      <c r="AC235" s="130"/>
      <c r="AD235" s="130"/>
      <c r="AE235" s="130"/>
      <c r="AF235" s="130"/>
      <c r="AG235" s="130"/>
      <c r="AH235" s="130"/>
      <c r="AI235" s="130"/>
      <c r="AJ235" s="130"/>
      <c r="AK235" s="130"/>
      <c r="AL235" s="130"/>
      <c r="AM235" s="130"/>
    </row>
    <row r="236" spans="1:39" ht="20.25" customHeight="1">
      <c r="A236" s="132">
        <v>235</v>
      </c>
      <c r="B236" s="19" t="s">
        <v>4710</v>
      </c>
      <c r="C236" s="250">
        <v>61112090000</v>
      </c>
      <c r="D236" s="261" t="s">
        <v>6804</v>
      </c>
      <c r="E236" s="143" t="str">
        <f t="shared" si="9"/>
        <v>Բոդի</v>
      </c>
      <c r="F236" s="273" t="s">
        <v>247</v>
      </c>
      <c r="G236" s="144">
        <f>VLOOKUP(E236,subcategory!A:B,2,0)</f>
        <v>15</v>
      </c>
      <c r="H236" s="273" t="s">
        <v>7152</v>
      </c>
      <c r="I236" s="213" t="e">
        <f>VLOOKUP(H236,gender!A:B,2,0)</f>
        <v>#N/A</v>
      </c>
      <c r="J236" s="273">
        <v>105</v>
      </c>
      <c r="K236" s="273">
        <v>105</v>
      </c>
      <c r="L236" s="273">
        <v>1</v>
      </c>
      <c r="M236" s="273" t="s">
        <v>44</v>
      </c>
      <c r="N236" s="144">
        <f>VLOOKUP(M236,brand!A:B,2,0)</f>
        <v>608</v>
      </c>
      <c r="O236" s="144" t="str">
        <f t="shared" si="10"/>
        <v>CHINA</v>
      </c>
      <c r="P236" s="144">
        <f>VLOOKUP(O236,country!A:B,2,0)</f>
        <v>7497</v>
      </c>
      <c r="Q236" s="273" t="s">
        <v>3915</v>
      </c>
      <c r="R236" s="144" t="str">
        <f t="shared" si="11"/>
        <v>Բամբակ</v>
      </c>
      <c r="S236" s="144" t="s">
        <v>25</v>
      </c>
      <c r="T236" s="144">
        <f>VLOOKUP(R236,material!A:B,2,0)</f>
        <v>9</v>
      </c>
      <c r="U236" s="141" t="s">
        <v>3416</v>
      </c>
      <c r="V236" s="141"/>
      <c r="W236" s="273" t="s">
        <v>7648</v>
      </c>
      <c r="X236" s="141" t="e">
        <f>VLOOKUP(W236,SIZE!A:B,2,0)</f>
        <v>#N/A</v>
      </c>
      <c r="Y236" s="141">
        <v>0</v>
      </c>
      <c r="Z236" s="141" t="s">
        <v>1071</v>
      </c>
      <c r="AA236" s="141">
        <f>VLOOKUP(Z236,COLOR!A:B,2,0)</f>
        <v>12</v>
      </c>
      <c r="AB236" s="130"/>
      <c r="AC236" s="130"/>
      <c r="AD236" s="130"/>
      <c r="AE236" s="130"/>
      <c r="AF236" s="130"/>
      <c r="AG236" s="130"/>
      <c r="AH236" s="130"/>
      <c r="AI236" s="130"/>
      <c r="AJ236" s="130"/>
      <c r="AK236" s="130"/>
      <c r="AL236" s="130"/>
      <c r="AM236" s="130"/>
    </row>
    <row r="237" spans="1:39" ht="20.25" customHeight="1">
      <c r="A237" s="132">
        <v>236</v>
      </c>
      <c r="B237" s="19" t="s">
        <v>4711</v>
      </c>
      <c r="C237" s="250">
        <v>61112090000</v>
      </c>
      <c r="D237" s="261" t="s">
        <v>6804</v>
      </c>
      <c r="E237" s="143" t="str">
        <f t="shared" si="9"/>
        <v>Բոդի</v>
      </c>
      <c r="F237" s="273" t="s">
        <v>247</v>
      </c>
      <c r="G237" s="144">
        <f>VLOOKUP(E237,subcategory!A:B,2,0)</f>
        <v>15</v>
      </c>
      <c r="H237" s="273" t="s">
        <v>7152</v>
      </c>
      <c r="I237" s="213" t="e">
        <f>VLOOKUP(H237,gender!A:B,2,0)</f>
        <v>#N/A</v>
      </c>
      <c r="J237" s="273">
        <v>105</v>
      </c>
      <c r="K237" s="273">
        <v>105</v>
      </c>
      <c r="L237" s="273">
        <v>1</v>
      </c>
      <c r="M237" s="273" t="s">
        <v>44</v>
      </c>
      <c r="N237" s="144">
        <f>VLOOKUP(M237,brand!A:B,2,0)</f>
        <v>608</v>
      </c>
      <c r="O237" s="144" t="str">
        <f t="shared" si="10"/>
        <v>CHINA</v>
      </c>
      <c r="P237" s="144">
        <f>VLOOKUP(O237,country!A:B,2,0)</f>
        <v>7497</v>
      </c>
      <c r="Q237" s="273" t="s">
        <v>3915</v>
      </c>
      <c r="R237" s="144" t="str">
        <f t="shared" si="11"/>
        <v>Բամբակ</v>
      </c>
      <c r="S237" s="144" t="s">
        <v>25</v>
      </c>
      <c r="T237" s="144">
        <f>VLOOKUP(R237,material!A:B,2,0)</f>
        <v>9</v>
      </c>
      <c r="U237" s="141" t="s">
        <v>3416</v>
      </c>
      <c r="V237" s="141"/>
      <c r="W237" s="273" t="s">
        <v>7649</v>
      </c>
      <c r="X237" s="141" t="e">
        <f>VLOOKUP(W237,SIZE!A:B,2,0)</f>
        <v>#N/A</v>
      </c>
      <c r="Y237" s="141">
        <v>0</v>
      </c>
      <c r="Z237" s="141" t="s">
        <v>1080</v>
      </c>
      <c r="AA237" s="141">
        <f>VLOOKUP(Z237,COLOR!A:B,2,0)</f>
        <v>13</v>
      </c>
      <c r="AB237" s="130"/>
      <c r="AC237" s="130"/>
      <c r="AD237" s="130"/>
      <c r="AE237" s="130"/>
      <c r="AF237" s="130"/>
      <c r="AG237" s="130"/>
      <c r="AH237" s="130"/>
      <c r="AI237" s="130"/>
      <c r="AJ237" s="130"/>
      <c r="AK237" s="130"/>
      <c r="AL237" s="130"/>
      <c r="AM237" s="130"/>
    </row>
    <row r="238" spans="1:39" ht="20.25" customHeight="1">
      <c r="A238" s="132">
        <v>237</v>
      </c>
      <c r="B238" s="19" t="s">
        <v>4712</v>
      </c>
      <c r="C238" s="250">
        <v>61112090000</v>
      </c>
      <c r="D238" s="261" t="s">
        <v>6804</v>
      </c>
      <c r="E238" s="143" t="str">
        <f t="shared" si="9"/>
        <v>Բոդի</v>
      </c>
      <c r="F238" s="273" t="s">
        <v>247</v>
      </c>
      <c r="G238" s="144">
        <f>VLOOKUP(E238,subcategory!A:B,2,0)</f>
        <v>15</v>
      </c>
      <c r="H238" s="273" t="s">
        <v>7152</v>
      </c>
      <c r="I238" s="213" t="e">
        <f>VLOOKUP(H238,gender!A:B,2,0)</f>
        <v>#N/A</v>
      </c>
      <c r="J238" s="273">
        <v>85</v>
      </c>
      <c r="K238" s="273">
        <v>85</v>
      </c>
      <c r="L238" s="273">
        <v>1</v>
      </c>
      <c r="M238" s="273" t="s">
        <v>44</v>
      </c>
      <c r="N238" s="144">
        <f>VLOOKUP(M238,brand!A:B,2,0)</f>
        <v>608</v>
      </c>
      <c r="O238" s="144" t="str">
        <f t="shared" si="10"/>
        <v>CHINA</v>
      </c>
      <c r="P238" s="144">
        <f>VLOOKUP(O238,country!A:B,2,0)</f>
        <v>7497</v>
      </c>
      <c r="Q238" s="273" t="s">
        <v>3915</v>
      </c>
      <c r="R238" s="144" t="str">
        <f t="shared" si="11"/>
        <v>Բամբակ</v>
      </c>
      <c r="S238" s="144" t="s">
        <v>25</v>
      </c>
      <c r="T238" s="144">
        <f>VLOOKUP(R238,material!A:B,2,0)</f>
        <v>9</v>
      </c>
      <c r="U238" s="141" t="s">
        <v>3416</v>
      </c>
      <c r="V238" s="141"/>
      <c r="W238" s="273" t="s">
        <v>7648</v>
      </c>
      <c r="X238" s="141" t="e">
        <f>VLOOKUP(W238,SIZE!A:B,2,0)</f>
        <v>#N/A</v>
      </c>
      <c r="Y238" s="141">
        <v>0</v>
      </c>
      <c r="Z238" s="141" t="s">
        <v>1080</v>
      </c>
      <c r="AA238" s="141">
        <f>VLOOKUP(Z238,COLOR!A:B,2,0)</f>
        <v>13</v>
      </c>
      <c r="AB238" s="130"/>
      <c r="AC238" s="130"/>
      <c r="AD238" s="130"/>
      <c r="AE238" s="130"/>
      <c r="AF238" s="130"/>
      <c r="AG238" s="130"/>
      <c r="AH238" s="130"/>
      <c r="AI238" s="130"/>
      <c r="AJ238" s="130"/>
      <c r="AK238" s="130"/>
      <c r="AL238" s="130"/>
      <c r="AM238" s="130"/>
    </row>
    <row r="239" spans="1:39" ht="20.25" customHeight="1">
      <c r="A239" s="132">
        <v>238</v>
      </c>
      <c r="B239" s="19" t="s">
        <v>4713</v>
      </c>
      <c r="C239" s="250">
        <v>61112090000</v>
      </c>
      <c r="D239" s="261" t="s">
        <v>6797</v>
      </c>
      <c r="E239" s="143" t="str">
        <f t="shared" si="9"/>
        <v>Զգեստ</v>
      </c>
      <c r="F239" s="273" t="s">
        <v>64</v>
      </c>
      <c r="G239" s="144">
        <f>VLOOKUP(E239,subcategory!A:B,2,0)</f>
        <v>43</v>
      </c>
      <c r="H239" s="273" t="s">
        <v>7152</v>
      </c>
      <c r="I239" s="213" t="e">
        <f>VLOOKUP(H239,gender!A:B,2,0)</f>
        <v>#N/A</v>
      </c>
      <c r="J239" s="273">
        <v>110</v>
      </c>
      <c r="K239" s="273">
        <v>110</v>
      </c>
      <c r="L239" s="273">
        <v>1</v>
      </c>
      <c r="M239" s="273" t="s">
        <v>44</v>
      </c>
      <c r="N239" s="144">
        <f>VLOOKUP(M239,brand!A:B,2,0)</f>
        <v>608</v>
      </c>
      <c r="O239" s="144" t="str">
        <f t="shared" si="10"/>
        <v>CHINA</v>
      </c>
      <c r="P239" s="144">
        <f>VLOOKUP(O239,country!A:B,2,0)</f>
        <v>7497</v>
      </c>
      <c r="Q239" s="273" t="s">
        <v>3915</v>
      </c>
      <c r="R239" s="144" t="str">
        <f t="shared" si="11"/>
        <v>Բամբակ</v>
      </c>
      <c r="S239" s="144" t="s">
        <v>25</v>
      </c>
      <c r="T239" s="144">
        <f>VLOOKUP(R239,material!A:B,2,0)</f>
        <v>9</v>
      </c>
      <c r="U239" s="141" t="s">
        <v>3416</v>
      </c>
      <c r="V239" s="141"/>
      <c r="W239" s="273" t="s">
        <v>7649</v>
      </c>
      <c r="X239" s="141" t="e">
        <f>VLOOKUP(W239,SIZE!A:B,2,0)</f>
        <v>#N/A</v>
      </c>
      <c r="Y239" s="141">
        <v>29.99</v>
      </c>
      <c r="Z239" s="141" t="s">
        <v>1080</v>
      </c>
      <c r="AA239" s="141">
        <f>VLOOKUP(Z239,COLOR!A:B,2,0)</f>
        <v>13</v>
      </c>
      <c r="AB239" s="130"/>
      <c r="AC239" s="130"/>
      <c r="AD239" s="130"/>
      <c r="AE239" s="130"/>
      <c r="AF239" s="130"/>
      <c r="AG239" s="130"/>
      <c r="AH239" s="130"/>
      <c r="AI239" s="130"/>
      <c r="AJ239" s="130"/>
      <c r="AK239" s="130"/>
      <c r="AL239" s="130"/>
      <c r="AM239" s="130"/>
    </row>
    <row r="240" spans="1:39" ht="20.25" customHeight="1">
      <c r="A240" s="132">
        <v>239</v>
      </c>
      <c r="B240" s="19" t="s">
        <v>4714</v>
      </c>
      <c r="C240" s="250">
        <v>61112090000</v>
      </c>
      <c r="D240" s="261" t="s">
        <v>6797</v>
      </c>
      <c r="E240" s="143" t="str">
        <f t="shared" si="9"/>
        <v>Զգեստ</v>
      </c>
      <c r="F240" s="273" t="s">
        <v>64</v>
      </c>
      <c r="G240" s="144">
        <f>VLOOKUP(E240,subcategory!A:B,2,0)</f>
        <v>43</v>
      </c>
      <c r="H240" s="273" t="s">
        <v>7152</v>
      </c>
      <c r="I240" s="213" t="e">
        <f>VLOOKUP(H240,gender!A:B,2,0)</f>
        <v>#N/A</v>
      </c>
      <c r="J240" s="273">
        <v>105</v>
      </c>
      <c r="K240" s="273">
        <v>105</v>
      </c>
      <c r="L240" s="273">
        <v>1</v>
      </c>
      <c r="M240" s="273" t="s">
        <v>44</v>
      </c>
      <c r="N240" s="144">
        <f>VLOOKUP(M240,brand!A:B,2,0)</f>
        <v>608</v>
      </c>
      <c r="O240" s="144" t="str">
        <f t="shared" si="10"/>
        <v>CHINA</v>
      </c>
      <c r="P240" s="144">
        <f>VLOOKUP(O240,country!A:B,2,0)</f>
        <v>7497</v>
      </c>
      <c r="Q240" s="273" t="s">
        <v>3915</v>
      </c>
      <c r="R240" s="144" t="str">
        <f t="shared" si="11"/>
        <v>Բամբակ</v>
      </c>
      <c r="S240" s="144" t="s">
        <v>25</v>
      </c>
      <c r="T240" s="144">
        <f>VLOOKUP(R240,material!A:B,2,0)</f>
        <v>9</v>
      </c>
      <c r="U240" s="141" t="s">
        <v>3416</v>
      </c>
      <c r="V240" s="141"/>
      <c r="W240" s="273" t="s">
        <v>7657</v>
      </c>
      <c r="X240" s="141" t="e">
        <f>VLOOKUP(W240,SIZE!A:B,2,0)</f>
        <v>#N/A</v>
      </c>
      <c r="Y240" s="141">
        <v>29.99</v>
      </c>
      <c r="Z240" s="141" t="s">
        <v>1080</v>
      </c>
      <c r="AA240" s="141">
        <f>VLOOKUP(Z240,COLOR!A:B,2,0)</f>
        <v>13</v>
      </c>
      <c r="AB240" s="130"/>
      <c r="AC240" s="130"/>
      <c r="AD240" s="130"/>
      <c r="AE240" s="130"/>
      <c r="AF240" s="130"/>
      <c r="AG240" s="130"/>
      <c r="AH240" s="130"/>
      <c r="AI240" s="130"/>
      <c r="AJ240" s="130"/>
      <c r="AK240" s="130"/>
      <c r="AL240" s="130"/>
      <c r="AM240" s="130"/>
    </row>
    <row r="241" spans="1:39" ht="20.25" customHeight="1">
      <c r="A241" s="132">
        <v>240</v>
      </c>
      <c r="B241" s="19" t="s">
        <v>4715</v>
      </c>
      <c r="C241" s="250">
        <v>61112090000</v>
      </c>
      <c r="D241" s="261" t="s">
        <v>6800</v>
      </c>
      <c r="E241" s="143" t="str">
        <f t="shared" si="9"/>
        <v>Բոդի</v>
      </c>
      <c r="F241" s="273" t="s">
        <v>247</v>
      </c>
      <c r="G241" s="144">
        <f>VLOOKUP(E241,subcategory!A:B,2,0)</f>
        <v>15</v>
      </c>
      <c r="H241" s="273" t="s">
        <v>7151</v>
      </c>
      <c r="I241" s="213">
        <f>VLOOKUP(H241,gender!A:B,2,0)</f>
        <v>7</v>
      </c>
      <c r="J241" s="273">
        <v>95</v>
      </c>
      <c r="K241" s="273">
        <v>95</v>
      </c>
      <c r="L241" s="273">
        <v>1</v>
      </c>
      <c r="M241" s="273" t="s">
        <v>44</v>
      </c>
      <c r="N241" s="144">
        <f>VLOOKUP(M241,brand!A:B,2,0)</f>
        <v>608</v>
      </c>
      <c r="O241" s="144" t="str">
        <f t="shared" si="10"/>
        <v>CHINA</v>
      </c>
      <c r="P241" s="144">
        <f>VLOOKUP(O241,country!A:B,2,0)</f>
        <v>7497</v>
      </c>
      <c r="Q241" s="273" t="s">
        <v>3915</v>
      </c>
      <c r="R241" s="144" t="str">
        <f t="shared" si="11"/>
        <v>Բամբակ</v>
      </c>
      <c r="S241" s="144" t="s">
        <v>25</v>
      </c>
      <c r="T241" s="144">
        <f>VLOOKUP(R241,material!A:B,2,0)</f>
        <v>9</v>
      </c>
      <c r="U241" s="141" t="s">
        <v>3416</v>
      </c>
      <c r="V241" s="141"/>
      <c r="W241" s="273" t="s">
        <v>7648</v>
      </c>
      <c r="X241" s="141" t="e">
        <f>VLOOKUP(W241,SIZE!A:B,2,0)</f>
        <v>#N/A</v>
      </c>
      <c r="Y241" s="141">
        <v>29.99</v>
      </c>
      <c r="Z241" s="141" t="s">
        <v>1071</v>
      </c>
      <c r="AA241" s="141">
        <f>VLOOKUP(Z241,COLOR!A:B,2,0)</f>
        <v>12</v>
      </c>
      <c r="AB241" s="130"/>
      <c r="AC241" s="130"/>
      <c r="AD241" s="130"/>
      <c r="AE241" s="130"/>
      <c r="AF241" s="130"/>
      <c r="AG241" s="130"/>
      <c r="AH241" s="130"/>
      <c r="AI241" s="130"/>
      <c r="AJ241" s="130"/>
      <c r="AK241" s="130"/>
      <c r="AL241" s="130"/>
      <c r="AM241" s="130"/>
    </row>
    <row r="242" spans="1:39" ht="20.25" customHeight="1">
      <c r="A242" s="132">
        <v>241</v>
      </c>
      <c r="B242" s="19" t="s">
        <v>4716</v>
      </c>
      <c r="C242" s="250">
        <v>61112090000</v>
      </c>
      <c r="D242" s="261" t="s">
        <v>6800</v>
      </c>
      <c r="E242" s="143" t="str">
        <f t="shared" si="9"/>
        <v>Բոդի</v>
      </c>
      <c r="F242" s="273" t="s">
        <v>247</v>
      </c>
      <c r="G242" s="144">
        <f>VLOOKUP(E242,subcategory!A:B,2,0)</f>
        <v>15</v>
      </c>
      <c r="H242" s="273" t="s">
        <v>7151</v>
      </c>
      <c r="I242" s="213">
        <f>VLOOKUP(H242,gender!A:B,2,0)</f>
        <v>7</v>
      </c>
      <c r="J242" s="273">
        <v>90</v>
      </c>
      <c r="K242" s="273">
        <v>90</v>
      </c>
      <c r="L242" s="273">
        <v>1</v>
      </c>
      <c r="M242" s="273" t="s">
        <v>44</v>
      </c>
      <c r="N242" s="144">
        <f>VLOOKUP(M242,brand!A:B,2,0)</f>
        <v>608</v>
      </c>
      <c r="O242" s="144" t="str">
        <f t="shared" si="10"/>
        <v>CHINA</v>
      </c>
      <c r="P242" s="144">
        <f>VLOOKUP(O242,country!A:B,2,0)</f>
        <v>7497</v>
      </c>
      <c r="Q242" s="273" t="s">
        <v>3915</v>
      </c>
      <c r="R242" s="144" t="str">
        <f t="shared" si="11"/>
        <v>Բամբակ</v>
      </c>
      <c r="S242" s="144" t="s">
        <v>25</v>
      </c>
      <c r="T242" s="144">
        <f>VLOOKUP(R242,material!A:B,2,0)</f>
        <v>9</v>
      </c>
      <c r="U242" s="141" t="s">
        <v>3416</v>
      </c>
      <c r="V242" s="141"/>
      <c r="W242" s="273" t="s">
        <v>7648</v>
      </c>
      <c r="X242" s="141" t="e">
        <f>VLOOKUP(W242,SIZE!A:B,2,0)</f>
        <v>#N/A</v>
      </c>
      <c r="Y242" s="141">
        <v>29.99</v>
      </c>
      <c r="Z242" s="245" t="s">
        <v>1071</v>
      </c>
      <c r="AA242" s="141">
        <f>VLOOKUP(Z242,COLOR!A:B,2,0)</f>
        <v>12</v>
      </c>
      <c r="AB242" s="130"/>
      <c r="AC242" s="130"/>
      <c r="AD242" s="130"/>
      <c r="AE242" s="130"/>
      <c r="AF242" s="130"/>
      <c r="AG242" s="130"/>
      <c r="AH242" s="130"/>
      <c r="AI242" s="130"/>
      <c r="AJ242" s="130"/>
      <c r="AK242" s="130"/>
      <c r="AL242" s="130"/>
      <c r="AM242" s="130"/>
    </row>
    <row r="243" spans="1:39" ht="20.25" customHeight="1">
      <c r="A243" s="132">
        <v>242</v>
      </c>
      <c r="B243" s="19" t="s">
        <v>4717</v>
      </c>
      <c r="C243" s="250">
        <v>65050090000</v>
      </c>
      <c r="D243" s="261" t="s">
        <v>734</v>
      </c>
      <c r="E243" s="143" t="str">
        <f t="shared" si="9"/>
        <v>Գլխարկ</v>
      </c>
      <c r="F243" s="273" t="s">
        <v>73</v>
      </c>
      <c r="G243" s="144">
        <f>VLOOKUP(E243,subcategory!A:B,2,0)</f>
        <v>5</v>
      </c>
      <c r="H243" s="273" t="s">
        <v>7150</v>
      </c>
      <c r="I243" s="213" t="e">
        <f>VLOOKUP(H243,gender!A:B,2,0)</f>
        <v>#N/A</v>
      </c>
      <c r="J243" s="273">
        <v>30</v>
      </c>
      <c r="K243" s="273">
        <v>30</v>
      </c>
      <c r="L243" s="273">
        <v>1</v>
      </c>
      <c r="M243" s="273" t="s">
        <v>44</v>
      </c>
      <c r="N243" s="144">
        <f>VLOOKUP(M243,brand!A:B,2,0)</f>
        <v>608</v>
      </c>
      <c r="O243" s="144" t="str">
        <f t="shared" si="10"/>
        <v>CHINA</v>
      </c>
      <c r="P243" s="144">
        <f>VLOOKUP(O243,country!A:B,2,0)</f>
        <v>7497</v>
      </c>
      <c r="Q243" s="273" t="s">
        <v>3915</v>
      </c>
      <c r="R243" s="144" t="str">
        <f t="shared" si="11"/>
        <v>Բամբակ</v>
      </c>
      <c r="S243" s="144" t="s">
        <v>25</v>
      </c>
      <c r="T243" s="144">
        <f>VLOOKUP(R243,material!A:B,2,0)</f>
        <v>9</v>
      </c>
      <c r="U243" s="141" t="s">
        <v>3416</v>
      </c>
      <c r="V243" s="141"/>
      <c r="W243" s="273" t="s">
        <v>7678</v>
      </c>
      <c r="X243" s="141" t="e">
        <f>VLOOKUP(W243,SIZE!A:B,2,0)</f>
        <v>#N/A</v>
      </c>
      <c r="Y243" s="141">
        <v>9.99</v>
      </c>
      <c r="Z243" s="245" t="s">
        <v>1057</v>
      </c>
      <c r="AA243" s="141">
        <f>VLOOKUP(Z243,COLOR!A:B,2,0)</f>
        <v>5</v>
      </c>
      <c r="AB243" s="130"/>
      <c r="AC243" s="130"/>
      <c r="AD243" s="130"/>
      <c r="AE243" s="130"/>
      <c r="AF243" s="130"/>
      <c r="AG243" s="130"/>
      <c r="AH243" s="130"/>
      <c r="AI243" s="130"/>
      <c r="AJ243" s="130"/>
      <c r="AK243" s="130"/>
      <c r="AL243" s="130"/>
      <c r="AM243" s="130"/>
    </row>
    <row r="244" spans="1:39" ht="20.25" customHeight="1">
      <c r="A244" s="132">
        <v>243</v>
      </c>
      <c r="B244" s="19" t="s">
        <v>4718</v>
      </c>
      <c r="C244" s="250">
        <v>61046200000</v>
      </c>
      <c r="D244" s="261" t="s">
        <v>545</v>
      </c>
      <c r="E244" s="143" t="str">
        <f t="shared" si="9"/>
        <v>Շորտ</v>
      </c>
      <c r="F244" s="273" t="s">
        <v>69</v>
      </c>
      <c r="G244" s="144">
        <f>VLOOKUP(E244,subcategory!A:B,2,0)</f>
        <v>24</v>
      </c>
      <c r="H244" s="273" t="s">
        <v>55</v>
      </c>
      <c r="I244" s="213" t="e">
        <f>VLOOKUP(H244,gender!A:B,2,0)</f>
        <v>#N/A</v>
      </c>
      <c r="J244" s="273">
        <v>60</v>
      </c>
      <c r="K244" s="273">
        <v>60</v>
      </c>
      <c r="L244" s="273">
        <v>1</v>
      </c>
      <c r="M244" s="273" t="s">
        <v>44</v>
      </c>
      <c r="N244" s="144">
        <f>VLOOKUP(M244,brand!A:B,2,0)</f>
        <v>608</v>
      </c>
      <c r="O244" s="144" t="str">
        <f t="shared" si="10"/>
        <v>BANGLADESH</v>
      </c>
      <c r="P244" s="144">
        <f>VLOOKUP(O244,country!A:B,2,0)</f>
        <v>7485</v>
      </c>
      <c r="Q244" s="273" t="s">
        <v>440</v>
      </c>
      <c r="R244" s="144" t="str">
        <f t="shared" si="11"/>
        <v>Բամբակ</v>
      </c>
      <c r="S244" s="144" t="s">
        <v>25</v>
      </c>
      <c r="T244" s="144">
        <f>VLOOKUP(R244,material!A:B,2,0)</f>
        <v>9</v>
      </c>
      <c r="U244" s="141" t="s">
        <v>3416</v>
      </c>
      <c r="V244" s="141"/>
      <c r="W244" s="273" t="s">
        <v>7670</v>
      </c>
      <c r="X244" s="141" t="e">
        <f>VLOOKUP(W244,SIZE!A:B,2,0)</f>
        <v>#N/A</v>
      </c>
      <c r="Y244" s="141">
        <v>0</v>
      </c>
      <c r="Z244" s="245" t="s">
        <v>1071</v>
      </c>
      <c r="AA244" s="141">
        <f>VLOOKUP(Z244,COLOR!A:B,2,0)</f>
        <v>12</v>
      </c>
      <c r="AB244" s="130"/>
      <c r="AC244" s="130"/>
      <c r="AD244" s="130"/>
      <c r="AE244" s="130"/>
      <c r="AF244" s="130"/>
      <c r="AG244" s="130"/>
      <c r="AH244" s="130"/>
      <c r="AI244" s="130"/>
      <c r="AJ244" s="130"/>
      <c r="AK244" s="130"/>
      <c r="AL244" s="130"/>
      <c r="AM244" s="130"/>
    </row>
    <row r="245" spans="1:39" ht="20.25" customHeight="1">
      <c r="A245" s="132">
        <v>244</v>
      </c>
      <c r="B245" s="19" t="s">
        <v>4719</v>
      </c>
      <c r="C245" s="250">
        <v>61112090000</v>
      </c>
      <c r="D245" s="261" t="s">
        <v>6800</v>
      </c>
      <c r="E245" s="143" t="str">
        <f t="shared" si="9"/>
        <v>Բոդի</v>
      </c>
      <c r="F245" s="273" t="s">
        <v>247</v>
      </c>
      <c r="G245" s="144">
        <f>VLOOKUP(E245,subcategory!A:B,2,0)</f>
        <v>15</v>
      </c>
      <c r="H245" s="273" t="s">
        <v>7151</v>
      </c>
      <c r="I245" s="213">
        <f>VLOOKUP(H245,gender!A:B,2,0)</f>
        <v>7</v>
      </c>
      <c r="J245" s="273">
        <v>100</v>
      </c>
      <c r="K245" s="273">
        <v>100</v>
      </c>
      <c r="L245" s="273">
        <v>1</v>
      </c>
      <c r="M245" s="273" t="s">
        <v>44</v>
      </c>
      <c r="N245" s="144">
        <f>VLOOKUP(M245,brand!A:B,2,0)</f>
        <v>608</v>
      </c>
      <c r="O245" s="144" t="str">
        <f t="shared" si="10"/>
        <v>CHINA</v>
      </c>
      <c r="P245" s="144">
        <f>VLOOKUP(O245,country!A:B,2,0)</f>
        <v>7497</v>
      </c>
      <c r="Q245" s="273" t="s">
        <v>3915</v>
      </c>
      <c r="R245" s="144" t="str">
        <f t="shared" si="11"/>
        <v>Բամբակ</v>
      </c>
      <c r="S245" s="144" t="s">
        <v>25</v>
      </c>
      <c r="T245" s="144">
        <f>VLOOKUP(R245,material!A:B,2,0)</f>
        <v>9</v>
      </c>
      <c r="U245" s="141" t="s">
        <v>3416</v>
      </c>
      <c r="V245" s="141"/>
      <c r="W245" s="273" t="s">
        <v>7648</v>
      </c>
      <c r="X245" s="141" t="e">
        <f>VLOOKUP(W245,SIZE!A:B,2,0)</f>
        <v>#N/A</v>
      </c>
      <c r="Y245" s="141">
        <v>29.99</v>
      </c>
      <c r="Z245" s="245" t="s">
        <v>1071</v>
      </c>
      <c r="AA245" s="141">
        <f>VLOOKUP(Z245,COLOR!A:B,2,0)</f>
        <v>12</v>
      </c>
      <c r="AB245" s="130"/>
      <c r="AC245" s="130"/>
      <c r="AD245" s="130"/>
      <c r="AE245" s="130"/>
      <c r="AF245" s="130"/>
      <c r="AG245" s="130"/>
      <c r="AH245" s="130"/>
      <c r="AI245" s="130"/>
      <c r="AJ245" s="130"/>
      <c r="AK245" s="130"/>
      <c r="AL245" s="130"/>
      <c r="AM245" s="130"/>
    </row>
    <row r="246" spans="1:39" ht="20.25" customHeight="1">
      <c r="A246" s="132">
        <v>245</v>
      </c>
      <c r="B246" s="19" t="s">
        <v>4720</v>
      </c>
      <c r="C246" s="250">
        <v>61112090000</v>
      </c>
      <c r="D246" s="261" t="s">
        <v>6800</v>
      </c>
      <c r="E246" s="143" t="str">
        <f t="shared" si="9"/>
        <v>Բոդի</v>
      </c>
      <c r="F246" s="273" t="s">
        <v>247</v>
      </c>
      <c r="G246" s="144">
        <f>VLOOKUP(E246,subcategory!A:B,2,0)</f>
        <v>15</v>
      </c>
      <c r="H246" s="273" t="s">
        <v>7151</v>
      </c>
      <c r="I246" s="213">
        <f>VLOOKUP(H246,gender!A:B,2,0)</f>
        <v>7</v>
      </c>
      <c r="J246" s="273">
        <v>140</v>
      </c>
      <c r="K246" s="273">
        <v>140</v>
      </c>
      <c r="L246" s="273">
        <v>1</v>
      </c>
      <c r="M246" s="273" t="s">
        <v>44</v>
      </c>
      <c r="N246" s="144">
        <f>VLOOKUP(M246,brand!A:B,2,0)</f>
        <v>608</v>
      </c>
      <c r="O246" s="144" t="str">
        <f t="shared" si="10"/>
        <v>CHINA</v>
      </c>
      <c r="P246" s="144">
        <f>VLOOKUP(O246,country!A:B,2,0)</f>
        <v>7497</v>
      </c>
      <c r="Q246" s="273" t="s">
        <v>3915</v>
      </c>
      <c r="R246" s="144" t="str">
        <f t="shared" si="11"/>
        <v>Բամբակ</v>
      </c>
      <c r="S246" s="144" t="s">
        <v>25</v>
      </c>
      <c r="T246" s="144">
        <f>VLOOKUP(R246,material!A:B,2,0)</f>
        <v>9</v>
      </c>
      <c r="U246" s="141" t="s">
        <v>3416</v>
      </c>
      <c r="V246" s="141"/>
      <c r="W246" s="273" t="s">
        <v>7663</v>
      </c>
      <c r="X246" s="141" t="e">
        <f>VLOOKUP(W246,SIZE!A:B,2,0)</f>
        <v>#N/A</v>
      </c>
      <c r="Y246" s="141">
        <v>0</v>
      </c>
      <c r="Z246" s="141" t="s">
        <v>1071</v>
      </c>
      <c r="AA246" s="141">
        <f>VLOOKUP(Z246,COLOR!A:B,2,0)</f>
        <v>12</v>
      </c>
      <c r="AB246" s="130"/>
      <c r="AC246" s="130"/>
      <c r="AD246" s="130"/>
      <c r="AE246" s="130"/>
      <c r="AF246" s="130"/>
      <c r="AG246" s="130"/>
      <c r="AH246" s="130"/>
      <c r="AI246" s="130"/>
      <c r="AJ246" s="130"/>
      <c r="AK246" s="130"/>
      <c r="AL246" s="130"/>
      <c r="AM246" s="130"/>
    </row>
    <row r="247" spans="1:39" ht="20.25" customHeight="1">
      <c r="A247" s="132">
        <v>246</v>
      </c>
      <c r="B247" s="19" t="s">
        <v>4721</v>
      </c>
      <c r="C247" s="250">
        <v>61112090000</v>
      </c>
      <c r="D247" s="261" t="s">
        <v>6800</v>
      </c>
      <c r="E247" s="143" t="str">
        <f t="shared" si="9"/>
        <v>Բոդի</v>
      </c>
      <c r="F247" s="273" t="s">
        <v>247</v>
      </c>
      <c r="G247" s="144">
        <f>VLOOKUP(E247,subcategory!A:B,2,0)</f>
        <v>15</v>
      </c>
      <c r="H247" s="273" t="s">
        <v>7151</v>
      </c>
      <c r="I247" s="213">
        <f>VLOOKUP(H247,gender!A:B,2,0)</f>
        <v>7</v>
      </c>
      <c r="J247" s="273">
        <v>110</v>
      </c>
      <c r="K247" s="273">
        <v>110</v>
      </c>
      <c r="L247" s="273">
        <v>1</v>
      </c>
      <c r="M247" s="273" t="s">
        <v>44</v>
      </c>
      <c r="N247" s="144">
        <f>VLOOKUP(M247,brand!A:B,2,0)</f>
        <v>608</v>
      </c>
      <c r="O247" s="144" t="str">
        <f t="shared" si="10"/>
        <v>CHINA</v>
      </c>
      <c r="P247" s="144">
        <f>VLOOKUP(O247,country!A:B,2,0)</f>
        <v>7497</v>
      </c>
      <c r="Q247" s="273" t="s">
        <v>3915</v>
      </c>
      <c r="R247" s="144" t="str">
        <f t="shared" si="11"/>
        <v>Բամբակ</v>
      </c>
      <c r="S247" s="144" t="s">
        <v>25</v>
      </c>
      <c r="T247" s="144">
        <f>VLOOKUP(R247,material!A:B,2,0)</f>
        <v>9</v>
      </c>
      <c r="U247" s="141" t="s">
        <v>3416</v>
      </c>
      <c r="V247" s="141"/>
      <c r="W247" s="273" t="s">
        <v>7657</v>
      </c>
      <c r="X247" s="141" t="e">
        <f>VLOOKUP(W247,SIZE!A:B,2,0)</f>
        <v>#N/A</v>
      </c>
      <c r="Y247" s="141">
        <v>0</v>
      </c>
      <c r="Z247" s="141" t="s">
        <v>1071</v>
      </c>
      <c r="AA247" s="141">
        <f>VLOOKUP(Z247,COLOR!A:B,2,0)</f>
        <v>12</v>
      </c>
      <c r="AB247" s="130"/>
      <c r="AC247" s="130"/>
      <c r="AD247" s="130"/>
      <c r="AE247" s="130"/>
      <c r="AF247" s="130"/>
      <c r="AG247" s="130"/>
      <c r="AH247" s="130"/>
      <c r="AI247" s="130"/>
      <c r="AJ247" s="130"/>
      <c r="AK247" s="130"/>
      <c r="AL247" s="130"/>
      <c r="AM247" s="130"/>
    </row>
    <row r="248" spans="1:39" ht="20.25" customHeight="1">
      <c r="A248" s="132">
        <v>247</v>
      </c>
      <c r="B248" s="19" t="s">
        <v>4722</v>
      </c>
      <c r="C248" s="253">
        <v>61113090000</v>
      </c>
      <c r="D248" s="265" t="s">
        <v>6850</v>
      </c>
      <c r="E248" s="143" t="str">
        <f t="shared" si="9"/>
        <v>Զգեստ</v>
      </c>
      <c r="F248" s="273" t="s">
        <v>64</v>
      </c>
      <c r="G248" s="144">
        <f>VLOOKUP(E248,subcategory!A:B,2,0)</f>
        <v>43</v>
      </c>
      <c r="H248" s="273" t="s">
        <v>7152</v>
      </c>
      <c r="I248" s="213" t="e">
        <f>VLOOKUP(H248,gender!A:B,2,0)</f>
        <v>#N/A</v>
      </c>
      <c r="J248" s="273">
        <v>105</v>
      </c>
      <c r="K248" s="273">
        <v>105</v>
      </c>
      <c r="L248" s="273">
        <v>1</v>
      </c>
      <c r="M248" s="273" t="s">
        <v>44</v>
      </c>
      <c r="N248" s="144">
        <f>VLOOKUP(M248,brand!A:B,2,0)</f>
        <v>608</v>
      </c>
      <c r="O248" s="144" t="str">
        <f t="shared" si="10"/>
        <v>CHINA</v>
      </c>
      <c r="P248" s="144">
        <f>VLOOKUP(O248,country!A:B,2,0)</f>
        <v>7497</v>
      </c>
      <c r="Q248" s="273" t="s">
        <v>3915</v>
      </c>
      <c r="R248" s="144" t="str">
        <f t="shared" si="11"/>
        <v>Պոլիեսթեր</v>
      </c>
      <c r="S248" s="144" t="s">
        <v>36</v>
      </c>
      <c r="T248" s="144">
        <f>VLOOKUP(R248,material!A:B,2,0)</f>
        <v>37</v>
      </c>
      <c r="U248" s="141" t="s">
        <v>3416</v>
      </c>
      <c r="V248" s="141"/>
      <c r="W248" s="273" t="s">
        <v>7653</v>
      </c>
      <c r="X248" s="141" t="e">
        <f>VLOOKUP(W248,SIZE!A:B,2,0)</f>
        <v>#N/A</v>
      </c>
      <c r="Y248" s="141">
        <v>0</v>
      </c>
      <c r="Z248" s="141" t="s">
        <v>1080</v>
      </c>
      <c r="AA248" s="141">
        <f>VLOOKUP(Z248,COLOR!A:B,2,0)</f>
        <v>13</v>
      </c>
      <c r="AB248" s="130"/>
      <c r="AC248" s="130"/>
      <c r="AD248" s="130"/>
      <c r="AE248" s="130"/>
      <c r="AF248" s="130"/>
      <c r="AG248" s="130"/>
      <c r="AH248" s="130"/>
      <c r="AI248" s="130"/>
      <c r="AJ248" s="130"/>
      <c r="AK248" s="130"/>
      <c r="AL248" s="130"/>
      <c r="AM248" s="130"/>
    </row>
    <row r="249" spans="1:39" ht="20.25" customHeight="1">
      <c r="A249" s="132">
        <v>248</v>
      </c>
      <c r="B249" s="19" t="s">
        <v>4723</v>
      </c>
      <c r="C249" s="253">
        <v>61113090000</v>
      </c>
      <c r="D249" s="265" t="s">
        <v>6850</v>
      </c>
      <c r="E249" s="143" t="str">
        <f t="shared" si="9"/>
        <v>Զգեստ</v>
      </c>
      <c r="F249" s="273" t="s">
        <v>64</v>
      </c>
      <c r="G249" s="144">
        <f>VLOOKUP(E249,subcategory!A:B,2,0)</f>
        <v>43</v>
      </c>
      <c r="H249" s="273" t="s">
        <v>7152</v>
      </c>
      <c r="I249" s="213" t="e">
        <f>VLOOKUP(H249,gender!A:B,2,0)</f>
        <v>#N/A</v>
      </c>
      <c r="J249" s="273">
        <v>105</v>
      </c>
      <c r="K249" s="273">
        <v>105</v>
      </c>
      <c r="L249" s="273">
        <v>1</v>
      </c>
      <c r="M249" s="273" t="s">
        <v>44</v>
      </c>
      <c r="N249" s="144">
        <f>VLOOKUP(M249,brand!A:B,2,0)</f>
        <v>608</v>
      </c>
      <c r="O249" s="144" t="str">
        <f t="shared" si="10"/>
        <v>CHINA</v>
      </c>
      <c r="P249" s="144">
        <f>VLOOKUP(O249,country!A:B,2,0)</f>
        <v>7497</v>
      </c>
      <c r="Q249" s="273" t="s">
        <v>3915</v>
      </c>
      <c r="R249" s="144" t="str">
        <f t="shared" si="11"/>
        <v>Պոլիեսթեր</v>
      </c>
      <c r="S249" s="144" t="s">
        <v>36</v>
      </c>
      <c r="T249" s="144">
        <f>VLOOKUP(R249,material!A:B,2,0)</f>
        <v>37</v>
      </c>
      <c r="U249" s="141" t="s">
        <v>3416</v>
      </c>
      <c r="V249" s="141"/>
      <c r="W249" s="273" t="s">
        <v>7653</v>
      </c>
      <c r="X249" s="141" t="e">
        <f>VLOOKUP(W249,SIZE!A:B,2,0)</f>
        <v>#N/A</v>
      </c>
      <c r="Y249" s="141">
        <v>42.99</v>
      </c>
      <c r="Z249" s="141" t="s">
        <v>1080</v>
      </c>
      <c r="AA249" s="141">
        <f>VLOOKUP(Z249,COLOR!A:B,2,0)</f>
        <v>13</v>
      </c>
      <c r="AB249" s="130"/>
      <c r="AC249" s="130"/>
      <c r="AD249" s="130"/>
      <c r="AE249" s="130"/>
      <c r="AF249" s="130"/>
      <c r="AG249" s="130"/>
      <c r="AH249" s="130"/>
      <c r="AI249" s="130"/>
      <c r="AJ249" s="130"/>
      <c r="AK249" s="130"/>
      <c r="AL249" s="130"/>
      <c r="AM249" s="130"/>
    </row>
    <row r="250" spans="1:39" ht="20.25" customHeight="1">
      <c r="A250" s="132">
        <v>249</v>
      </c>
      <c r="B250" s="19" t="s">
        <v>4724</v>
      </c>
      <c r="C250" s="252">
        <v>61051000000</v>
      </c>
      <c r="D250" s="261" t="s">
        <v>6803</v>
      </c>
      <c r="E250" s="143" t="str">
        <f t="shared" si="9"/>
        <v>Վերնաշապիկ</v>
      </c>
      <c r="F250" s="273" t="s">
        <v>47</v>
      </c>
      <c r="G250" s="144">
        <f>VLOOKUP(E250,subcategory!A:B,2,0)</f>
        <v>82</v>
      </c>
      <c r="H250" s="273" t="s">
        <v>7150</v>
      </c>
      <c r="I250" s="213" t="e">
        <f>VLOOKUP(H250,gender!A:B,2,0)</f>
        <v>#N/A</v>
      </c>
      <c r="J250" s="273">
        <v>120</v>
      </c>
      <c r="K250" s="273">
        <v>120</v>
      </c>
      <c r="L250" s="273">
        <v>1</v>
      </c>
      <c r="M250" s="273" t="s">
        <v>44</v>
      </c>
      <c r="N250" s="144">
        <f>VLOOKUP(M250,brand!A:B,2,0)</f>
        <v>608</v>
      </c>
      <c r="O250" s="144" t="str">
        <f t="shared" si="10"/>
        <v>INDIA</v>
      </c>
      <c r="P250" s="144">
        <f>VLOOKUP(O250,country!A:B,2,0)</f>
        <v>7505</v>
      </c>
      <c r="Q250" s="273" t="s">
        <v>428</v>
      </c>
      <c r="R250" s="144" t="str">
        <f t="shared" si="11"/>
        <v>Բամբակ</v>
      </c>
      <c r="S250" s="144" t="s">
        <v>25</v>
      </c>
      <c r="T250" s="144">
        <f>VLOOKUP(R250,material!A:B,2,0)</f>
        <v>9</v>
      </c>
      <c r="U250" s="141" t="s">
        <v>3416</v>
      </c>
      <c r="V250" s="141"/>
      <c r="W250" s="273" t="s">
        <v>7671</v>
      </c>
      <c r="X250" s="141" t="e">
        <f>VLOOKUP(W250,SIZE!A:B,2,0)</f>
        <v>#N/A</v>
      </c>
      <c r="Y250" s="141">
        <v>31.99</v>
      </c>
      <c r="Z250" s="141" t="s">
        <v>1057</v>
      </c>
      <c r="AA250" s="141">
        <f>VLOOKUP(Z250,COLOR!A:B,2,0)</f>
        <v>5</v>
      </c>
      <c r="AB250" s="130"/>
      <c r="AC250" s="130"/>
      <c r="AD250" s="130"/>
      <c r="AE250" s="130"/>
      <c r="AF250" s="130"/>
      <c r="AG250" s="130"/>
      <c r="AH250" s="130"/>
      <c r="AI250" s="130"/>
      <c r="AJ250" s="130"/>
      <c r="AK250" s="130"/>
      <c r="AL250" s="130"/>
      <c r="AM250" s="130"/>
    </row>
    <row r="251" spans="1:39" ht="20.25" customHeight="1">
      <c r="A251" s="132">
        <v>250</v>
      </c>
      <c r="B251" s="19" t="s">
        <v>4725</v>
      </c>
      <c r="C251" s="252">
        <v>61051000000</v>
      </c>
      <c r="D251" s="261" t="s">
        <v>6803</v>
      </c>
      <c r="E251" s="143" t="str">
        <f t="shared" si="9"/>
        <v>Վերնաշապիկ</v>
      </c>
      <c r="F251" s="273" t="s">
        <v>47</v>
      </c>
      <c r="G251" s="144">
        <f>VLOOKUP(E251,subcategory!A:B,2,0)</f>
        <v>82</v>
      </c>
      <c r="H251" s="273" t="s">
        <v>7150</v>
      </c>
      <c r="I251" s="213" t="e">
        <f>VLOOKUP(H251,gender!A:B,2,0)</f>
        <v>#N/A</v>
      </c>
      <c r="J251" s="273">
        <v>109</v>
      </c>
      <c r="K251" s="273">
        <v>109</v>
      </c>
      <c r="L251" s="273">
        <v>1</v>
      </c>
      <c r="M251" s="273" t="s">
        <v>44</v>
      </c>
      <c r="N251" s="144">
        <f>VLOOKUP(M251,brand!A:B,2,0)</f>
        <v>608</v>
      </c>
      <c r="O251" s="144" t="str">
        <f t="shared" si="10"/>
        <v>INDIA</v>
      </c>
      <c r="P251" s="144">
        <f>VLOOKUP(O251,country!A:B,2,0)</f>
        <v>7505</v>
      </c>
      <c r="Q251" s="273" t="s">
        <v>428</v>
      </c>
      <c r="R251" s="144" t="str">
        <f t="shared" si="11"/>
        <v>Բամբակ</v>
      </c>
      <c r="S251" s="144" t="s">
        <v>25</v>
      </c>
      <c r="T251" s="144">
        <f>VLOOKUP(R251,material!A:B,2,0)</f>
        <v>9</v>
      </c>
      <c r="U251" s="141" t="s">
        <v>3416</v>
      </c>
      <c r="V251" s="141"/>
      <c r="W251" s="273" t="s">
        <v>7670</v>
      </c>
      <c r="X251" s="141" t="e">
        <f>VLOOKUP(W251,SIZE!A:B,2,0)</f>
        <v>#N/A</v>
      </c>
      <c r="Y251" s="141">
        <v>31.99</v>
      </c>
      <c r="Z251" s="141" t="s">
        <v>1057</v>
      </c>
      <c r="AA251" s="141">
        <f>VLOOKUP(Z251,COLOR!A:B,2,0)</f>
        <v>5</v>
      </c>
      <c r="AB251" s="130"/>
      <c r="AC251" s="130"/>
      <c r="AD251" s="130"/>
      <c r="AE251" s="130"/>
      <c r="AF251" s="130"/>
      <c r="AG251" s="130"/>
      <c r="AH251" s="130"/>
      <c r="AI251" s="130"/>
      <c r="AJ251" s="130"/>
      <c r="AK251" s="130"/>
      <c r="AL251" s="130"/>
      <c r="AM251" s="130"/>
    </row>
    <row r="252" spans="1:39" ht="20.25" customHeight="1">
      <c r="A252" s="132">
        <v>251</v>
      </c>
      <c r="B252" s="19" t="s">
        <v>4726</v>
      </c>
      <c r="C252" s="250">
        <v>61091000000</v>
      </c>
      <c r="D252" s="261" t="s">
        <v>856</v>
      </c>
      <c r="E252" s="143" t="str">
        <f t="shared" si="9"/>
        <v>Շապիկ</v>
      </c>
      <c r="F252" s="273" t="s">
        <v>46</v>
      </c>
      <c r="G252" s="144">
        <f>VLOOKUP(E252,subcategory!A:B,2,0)</f>
        <v>73</v>
      </c>
      <c r="H252" s="273" t="s">
        <v>55</v>
      </c>
      <c r="I252" s="213" t="e">
        <f>VLOOKUP(H252,gender!A:B,2,0)</f>
        <v>#N/A</v>
      </c>
      <c r="J252" s="273">
        <v>110</v>
      </c>
      <c r="K252" s="273">
        <v>110</v>
      </c>
      <c r="L252" s="273">
        <v>1</v>
      </c>
      <c r="M252" s="273" t="s">
        <v>44</v>
      </c>
      <c r="N252" s="144">
        <f>VLOOKUP(M252,brand!A:B,2,0)</f>
        <v>608</v>
      </c>
      <c r="O252" s="144" t="str">
        <f t="shared" si="10"/>
        <v>BANGLADESH</v>
      </c>
      <c r="P252" s="144">
        <f>VLOOKUP(O252,country!A:B,2,0)</f>
        <v>7485</v>
      </c>
      <c r="Q252" s="273" t="s">
        <v>440</v>
      </c>
      <c r="R252" s="144" t="str">
        <f t="shared" si="11"/>
        <v>Բամբակ</v>
      </c>
      <c r="S252" s="144" t="s">
        <v>25</v>
      </c>
      <c r="T252" s="144">
        <f>VLOOKUP(R252,material!A:B,2,0)</f>
        <v>9</v>
      </c>
      <c r="U252" s="141" t="s">
        <v>3416</v>
      </c>
      <c r="V252" s="141"/>
      <c r="W252" s="273" t="s">
        <v>7679</v>
      </c>
      <c r="X252" s="141" t="e">
        <f>VLOOKUP(W252,SIZE!A:B,2,0)</f>
        <v>#N/A</v>
      </c>
      <c r="Y252" s="141">
        <v>10.99</v>
      </c>
      <c r="Z252" s="141" t="s">
        <v>1080</v>
      </c>
      <c r="AA252" s="141">
        <f>VLOOKUP(Z252,COLOR!A:B,2,0)</f>
        <v>13</v>
      </c>
      <c r="AB252" s="130"/>
      <c r="AC252" s="130"/>
      <c r="AD252" s="130"/>
      <c r="AE252" s="130"/>
      <c r="AF252" s="130"/>
      <c r="AG252" s="130"/>
      <c r="AH252" s="130"/>
      <c r="AI252" s="130"/>
      <c r="AJ252" s="130"/>
      <c r="AK252" s="130"/>
      <c r="AL252" s="130"/>
      <c r="AM252" s="130"/>
    </row>
    <row r="253" spans="1:39" ht="20.25" customHeight="1">
      <c r="A253" s="132">
        <v>252</v>
      </c>
      <c r="B253" s="19" t="s">
        <v>4727</v>
      </c>
      <c r="C253" s="250">
        <v>61091000000</v>
      </c>
      <c r="D253" s="261" t="s">
        <v>856</v>
      </c>
      <c r="E253" s="143" t="str">
        <f t="shared" si="9"/>
        <v>Շապիկ</v>
      </c>
      <c r="F253" s="273" t="s">
        <v>46</v>
      </c>
      <c r="G253" s="144">
        <f>VLOOKUP(E253,subcategory!A:B,2,0)</f>
        <v>73</v>
      </c>
      <c r="H253" s="273" t="s">
        <v>55</v>
      </c>
      <c r="I253" s="213" t="e">
        <f>VLOOKUP(H253,gender!A:B,2,0)</f>
        <v>#N/A</v>
      </c>
      <c r="J253" s="273">
        <v>90</v>
      </c>
      <c r="K253" s="273">
        <v>90</v>
      </c>
      <c r="L253" s="273">
        <v>1</v>
      </c>
      <c r="M253" s="273" t="s">
        <v>44</v>
      </c>
      <c r="N253" s="144">
        <f>VLOOKUP(M253,brand!A:B,2,0)</f>
        <v>608</v>
      </c>
      <c r="O253" s="144" t="str">
        <f t="shared" si="10"/>
        <v>BANGLADESH</v>
      </c>
      <c r="P253" s="144">
        <f>VLOOKUP(O253,country!A:B,2,0)</f>
        <v>7485</v>
      </c>
      <c r="Q253" s="273" t="s">
        <v>440</v>
      </c>
      <c r="R253" s="144" t="str">
        <f t="shared" si="11"/>
        <v>Բամբակ</v>
      </c>
      <c r="S253" s="144" t="s">
        <v>25</v>
      </c>
      <c r="T253" s="144">
        <f>VLOOKUP(R253,material!A:B,2,0)</f>
        <v>9</v>
      </c>
      <c r="U253" s="141" t="s">
        <v>3416</v>
      </c>
      <c r="V253" s="141"/>
      <c r="W253" s="273" t="s">
        <v>7679</v>
      </c>
      <c r="X253" s="141" t="e">
        <f>VLOOKUP(W253,SIZE!A:B,2,0)</f>
        <v>#N/A</v>
      </c>
      <c r="Y253" s="141">
        <v>10.99</v>
      </c>
      <c r="Z253" s="141" t="s">
        <v>1080</v>
      </c>
      <c r="AA253" s="141">
        <f>VLOOKUP(Z253,COLOR!A:B,2,0)</f>
        <v>13</v>
      </c>
      <c r="AB253" s="130"/>
      <c r="AC253" s="130"/>
      <c r="AD253" s="130"/>
      <c r="AE253" s="130"/>
      <c r="AF253" s="130"/>
      <c r="AG253" s="130"/>
      <c r="AH253" s="130"/>
      <c r="AI253" s="130"/>
      <c r="AJ253" s="130"/>
      <c r="AK253" s="130"/>
      <c r="AL253" s="130"/>
      <c r="AM253" s="130"/>
    </row>
    <row r="254" spans="1:39" ht="20.25" customHeight="1">
      <c r="A254" s="132">
        <v>253</v>
      </c>
      <c r="B254" s="19" t="s">
        <v>4728</v>
      </c>
      <c r="C254" s="250">
        <v>61091000000</v>
      </c>
      <c r="D254" s="261" t="s">
        <v>856</v>
      </c>
      <c r="E254" s="143" t="str">
        <f t="shared" si="9"/>
        <v>Շապիկ</v>
      </c>
      <c r="F254" s="273" t="s">
        <v>46</v>
      </c>
      <c r="G254" s="144">
        <f>VLOOKUP(E254,subcategory!A:B,2,0)</f>
        <v>73</v>
      </c>
      <c r="H254" s="273" t="s">
        <v>55</v>
      </c>
      <c r="I254" s="213" t="e">
        <f>VLOOKUP(H254,gender!A:B,2,0)</f>
        <v>#N/A</v>
      </c>
      <c r="J254" s="273">
        <v>110</v>
      </c>
      <c r="K254" s="273">
        <v>110</v>
      </c>
      <c r="L254" s="273">
        <v>1</v>
      </c>
      <c r="M254" s="273" t="s">
        <v>44</v>
      </c>
      <c r="N254" s="144">
        <f>VLOOKUP(M254,brand!A:B,2,0)</f>
        <v>608</v>
      </c>
      <c r="O254" s="144" t="str">
        <f t="shared" si="10"/>
        <v>BANGLADESH</v>
      </c>
      <c r="P254" s="144">
        <f>VLOOKUP(O254,country!A:B,2,0)</f>
        <v>7485</v>
      </c>
      <c r="Q254" s="273" t="s">
        <v>440</v>
      </c>
      <c r="R254" s="144" t="str">
        <f t="shared" si="11"/>
        <v>Բամբակ</v>
      </c>
      <c r="S254" s="144" t="s">
        <v>25</v>
      </c>
      <c r="T254" s="144">
        <f>VLOOKUP(R254,material!A:B,2,0)</f>
        <v>9</v>
      </c>
      <c r="U254" s="141" t="s">
        <v>3416</v>
      </c>
      <c r="V254" s="141"/>
      <c r="W254" s="273" t="s">
        <v>7679</v>
      </c>
      <c r="X254" s="141" t="e">
        <f>VLOOKUP(W254,SIZE!A:B,2,0)</f>
        <v>#N/A</v>
      </c>
      <c r="Y254" s="141">
        <v>10.99</v>
      </c>
      <c r="Z254" s="141" t="s">
        <v>1080</v>
      </c>
      <c r="AA254" s="141">
        <f>VLOOKUP(Z254,COLOR!A:B,2,0)</f>
        <v>13</v>
      </c>
      <c r="AB254" s="130"/>
      <c r="AC254" s="130"/>
      <c r="AD254" s="130"/>
      <c r="AE254" s="130"/>
      <c r="AF254" s="130"/>
      <c r="AG254" s="130"/>
      <c r="AH254" s="130"/>
      <c r="AI254" s="130"/>
      <c r="AJ254" s="130"/>
      <c r="AK254" s="130"/>
      <c r="AL254" s="130"/>
      <c r="AM254" s="130"/>
    </row>
    <row r="255" spans="1:39" ht="20.25" customHeight="1">
      <c r="A255" s="132">
        <v>254</v>
      </c>
      <c r="B255" s="19" t="s">
        <v>4729</v>
      </c>
      <c r="C255" s="250">
        <v>61091000000</v>
      </c>
      <c r="D255" s="261" t="s">
        <v>605</v>
      </c>
      <c r="E255" s="143" t="str">
        <f t="shared" si="9"/>
        <v>Շապիկ</v>
      </c>
      <c r="F255" s="273" t="s">
        <v>46</v>
      </c>
      <c r="G255" s="144">
        <f>VLOOKUP(E255,subcategory!A:B,2,0)</f>
        <v>73</v>
      </c>
      <c r="H255" s="273" t="s">
        <v>55</v>
      </c>
      <c r="I255" s="213" t="e">
        <f>VLOOKUP(H255,gender!A:B,2,0)</f>
        <v>#N/A</v>
      </c>
      <c r="J255" s="273">
        <v>50</v>
      </c>
      <c r="K255" s="273">
        <v>50</v>
      </c>
      <c r="L255" s="273">
        <v>1</v>
      </c>
      <c r="M255" s="273" t="s">
        <v>44</v>
      </c>
      <c r="N255" s="144">
        <f>VLOOKUP(M255,brand!A:B,2,0)</f>
        <v>608</v>
      </c>
      <c r="O255" s="144" t="str">
        <f t="shared" si="10"/>
        <v>INDIA</v>
      </c>
      <c r="P255" s="144">
        <f>VLOOKUP(O255,country!A:B,2,0)</f>
        <v>7505</v>
      </c>
      <c r="Q255" s="273" t="s">
        <v>428</v>
      </c>
      <c r="R255" s="144" t="str">
        <f t="shared" si="11"/>
        <v>Բամբակ</v>
      </c>
      <c r="S255" s="144" t="s">
        <v>25</v>
      </c>
      <c r="T255" s="144">
        <f>VLOOKUP(R255,material!A:B,2,0)</f>
        <v>9</v>
      </c>
      <c r="U255" s="141" t="s">
        <v>3416</v>
      </c>
      <c r="V255" s="141"/>
      <c r="W255" s="273" t="s">
        <v>7650</v>
      </c>
      <c r="X255" s="141" t="e">
        <f>VLOOKUP(W255,SIZE!A:B,2,0)</f>
        <v>#N/A</v>
      </c>
      <c r="Y255" s="141">
        <v>19.989999999999998</v>
      </c>
      <c r="Z255" s="141" t="s">
        <v>1071</v>
      </c>
      <c r="AA255" s="141">
        <f>VLOOKUP(Z255,COLOR!A:B,2,0)</f>
        <v>12</v>
      </c>
      <c r="AB255" s="130"/>
      <c r="AC255" s="130"/>
      <c r="AD255" s="130"/>
      <c r="AE255" s="130"/>
      <c r="AF255" s="130"/>
      <c r="AG255" s="130"/>
      <c r="AH255" s="130"/>
      <c r="AI255" s="130"/>
      <c r="AJ255" s="130"/>
      <c r="AK255" s="130"/>
      <c r="AL255" s="130"/>
      <c r="AM255" s="130"/>
    </row>
    <row r="256" spans="1:39" ht="20.25" customHeight="1">
      <c r="A256" s="132">
        <v>255</v>
      </c>
      <c r="B256" s="19" t="s">
        <v>4730</v>
      </c>
      <c r="C256" s="250">
        <v>61112090000</v>
      </c>
      <c r="D256" s="261" t="s">
        <v>6797</v>
      </c>
      <c r="E256" s="143" t="str">
        <f t="shared" si="9"/>
        <v>Զգեստ</v>
      </c>
      <c r="F256" s="273" t="s">
        <v>64</v>
      </c>
      <c r="G256" s="144">
        <f>VLOOKUP(E256,subcategory!A:B,2,0)</f>
        <v>43</v>
      </c>
      <c r="H256" s="273" t="s">
        <v>7152</v>
      </c>
      <c r="I256" s="213" t="e">
        <f>VLOOKUP(H256,gender!A:B,2,0)</f>
        <v>#N/A</v>
      </c>
      <c r="J256" s="273">
        <v>90</v>
      </c>
      <c r="K256" s="273">
        <v>90</v>
      </c>
      <c r="L256" s="273">
        <v>1</v>
      </c>
      <c r="M256" s="273" t="s">
        <v>44</v>
      </c>
      <c r="N256" s="144">
        <f>VLOOKUP(M256,brand!A:B,2,0)</f>
        <v>608</v>
      </c>
      <c r="O256" s="144" t="str">
        <f t="shared" si="10"/>
        <v>INDIA</v>
      </c>
      <c r="P256" s="144">
        <f>VLOOKUP(O256,country!A:B,2,0)</f>
        <v>7505</v>
      </c>
      <c r="Q256" s="273" t="s">
        <v>428</v>
      </c>
      <c r="R256" s="144" t="str">
        <f t="shared" si="11"/>
        <v>Բամբակ</v>
      </c>
      <c r="S256" s="144" t="s">
        <v>25</v>
      </c>
      <c r="T256" s="144">
        <f>VLOOKUP(R256,material!A:B,2,0)</f>
        <v>9</v>
      </c>
      <c r="U256" s="141" t="s">
        <v>3416</v>
      </c>
      <c r="V256" s="141"/>
      <c r="W256" s="273" t="s">
        <v>7649</v>
      </c>
      <c r="X256" s="141" t="e">
        <f>VLOOKUP(W256,SIZE!A:B,2,0)</f>
        <v>#N/A</v>
      </c>
      <c r="Y256" s="141">
        <v>22.99</v>
      </c>
      <c r="Z256" s="141" t="s">
        <v>1071</v>
      </c>
      <c r="AA256" s="141">
        <f>VLOOKUP(Z256,COLOR!A:B,2,0)</f>
        <v>12</v>
      </c>
      <c r="AB256" s="130"/>
      <c r="AC256" s="130"/>
      <c r="AD256" s="130"/>
      <c r="AE256" s="130"/>
      <c r="AF256" s="130"/>
      <c r="AG256" s="130"/>
      <c r="AH256" s="130"/>
      <c r="AI256" s="130"/>
      <c r="AJ256" s="130"/>
      <c r="AK256" s="130"/>
      <c r="AL256" s="130"/>
      <c r="AM256" s="130"/>
    </row>
    <row r="257" spans="1:39" ht="20.25" customHeight="1">
      <c r="A257" s="132">
        <v>256</v>
      </c>
      <c r="B257" s="19" t="s">
        <v>4731</v>
      </c>
      <c r="C257" s="250">
        <v>61112090000</v>
      </c>
      <c r="D257" s="261" t="s">
        <v>6797</v>
      </c>
      <c r="E257" s="143" t="str">
        <f t="shared" si="9"/>
        <v>Զգեստ</v>
      </c>
      <c r="F257" s="273" t="s">
        <v>64</v>
      </c>
      <c r="G257" s="144">
        <f>VLOOKUP(E257,subcategory!A:B,2,0)</f>
        <v>43</v>
      </c>
      <c r="H257" s="273" t="s">
        <v>7152</v>
      </c>
      <c r="I257" s="213" t="e">
        <f>VLOOKUP(H257,gender!A:B,2,0)</f>
        <v>#N/A</v>
      </c>
      <c r="J257" s="273">
        <v>90</v>
      </c>
      <c r="K257" s="273">
        <v>90</v>
      </c>
      <c r="L257" s="273">
        <v>1</v>
      </c>
      <c r="M257" s="273" t="s">
        <v>44</v>
      </c>
      <c r="N257" s="144">
        <f>VLOOKUP(M257,brand!A:B,2,0)</f>
        <v>608</v>
      </c>
      <c r="O257" s="144" t="str">
        <f t="shared" si="10"/>
        <v>INDIA</v>
      </c>
      <c r="P257" s="144">
        <f>VLOOKUP(O257,country!A:B,2,0)</f>
        <v>7505</v>
      </c>
      <c r="Q257" s="273" t="s">
        <v>428</v>
      </c>
      <c r="R257" s="144" t="str">
        <f t="shared" si="11"/>
        <v>Բամբակ</v>
      </c>
      <c r="S257" s="144" t="s">
        <v>25</v>
      </c>
      <c r="T257" s="144">
        <f>VLOOKUP(R257,material!A:B,2,0)</f>
        <v>9</v>
      </c>
      <c r="U257" s="141" t="s">
        <v>3416</v>
      </c>
      <c r="V257" s="141"/>
      <c r="W257" s="273" t="s">
        <v>7653</v>
      </c>
      <c r="X257" s="141" t="e">
        <f>VLOOKUP(W257,SIZE!A:B,2,0)</f>
        <v>#N/A</v>
      </c>
      <c r="Y257" s="141">
        <v>22.99</v>
      </c>
      <c r="Z257" s="141" t="s">
        <v>1071</v>
      </c>
      <c r="AA257" s="141">
        <f>VLOOKUP(Z257,COLOR!A:B,2,0)</f>
        <v>12</v>
      </c>
      <c r="AB257" s="130"/>
      <c r="AC257" s="130"/>
      <c r="AD257" s="130"/>
      <c r="AE257" s="130"/>
      <c r="AF257" s="130"/>
      <c r="AG257" s="130"/>
      <c r="AH257" s="130"/>
      <c r="AI257" s="130"/>
      <c r="AJ257" s="130"/>
      <c r="AK257" s="130"/>
      <c r="AL257" s="130"/>
      <c r="AM257" s="130"/>
    </row>
    <row r="258" spans="1:39" ht="20.25" customHeight="1">
      <c r="A258" s="132">
        <v>257</v>
      </c>
      <c r="B258" s="19" t="s">
        <v>4732</v>
      </c>
      <c r="C258" s="250">
        <v>61112090000</v>
      </c>
      <c r="D258" s="261" t="s">
        <v>6812</v>
      </c>
      <c r="E258" s="143" t="str">
        <f t="shared" si="9"/>
        <v>Շորտ+Շապիկ</v>
      </c>
      <c r="F258" s="273" t="s">
        <v>4312</v>
      </c>
      <c r="G258" s="144">
        <f>VLOOKUP(E258,subcategory!A:B,2,0)</f>
        <v>457</v>
      </c>
      <c r="H258" s="273" t="s">
        <v>7151</v>
      </c>
      <c r="I258" s="213">
        <f>VLOOKUP(H258,gender!A:B,2,0)</f>
        <v>7</v>
      </c>
      <c r="J258" s="273">
        <v>95</v>
      </c>
      <c r="K258" s="273">
        <v>95</v>
      </c>
      <c r="L258" s="273">
        <v>1</v>
      </c>
      <c r="M258" s="273" t="s">
        <v>44</v>
      </c>
      <c r="N258" s="144">
        <f>VLOOKUP(M258,brand!A:B,2,0)</f>
        <v>608</v>
      </c>
      <c r="O258" s="144" t="str">
        <f t="shared" si="10"/>
        <v>BANGLADESH</v>
      </c>
      <c r="P258" s="144">
        <f>VLOOKUP(O258,country!A:B,2,0)</f>
        <v>7485</v>
      </c>
      <c r="Q258" s="273" t="s">
        <v>440</v>
      </c>
      <c r="R258" s="144" t="str">
        <f t="shared" si="11"/>
        <v>Բամբակ</v>
      </c>
      <c r="S258" s="144" t="s">
        <v>25</v>
      </c>
      <c r="T258" s="144">
        <f>VLOOKUP(R258,material!A:B,2,0)</f>
        <v>9</v>
      </c>
      <c r="U258" s="141" t="s">
        <v>3416</v>
      </c>
      <c r="V258" s="141"/>
      <c r="W258" s="273" t="s">
        <v>7649</v>
      </c>
      <c r="X258" s="141" t="e">
        <f>VLOOKUP(W258,SIZE!A:B,2,0)</f>
        <v>#N/A</v>
      </c>
      <c r="Y258" s="141">
        <v>25.99</v>
      </c>
      <c r="Z258" s="141" t="s">
        <v>1071</v>
      </c>
      <c r="AA258" s="141">
        <f>VLOOKUP(Z258,COLOR!A:B,2,0)</f>
        <v>12</v>
      </c>
      <c r="AB258" s="130"/>
      <c r="AC258" s="130"/>
      <c r="AD258" s="130"/>
      <c r="AE258" s="130"/>
      <c r="AF258" s="130"/>
      <c r="AG258" s="130"/>
      <c r="AH258" s="130"/>
      <c r="AI258" s="130"/>
      <c r="AJ258" s="130"/>
      <c r="AK258" s="130"/>
      <c r="AL258" s="130"/>
      <c r="AM258" s="130"/>
    </row>
    <row r="259" spans="1:39" ht="20.25" customHeight="1">
      <c r="A259" s="132">
        <v>258</v>
      </c>
      <c r="B259" s="19" t="s">
        <v>4733</v>
      </c>
      <c r="C259" s="250">
        <v>61112090000</v>
      </c>
      <c r="D259" s="261" t="s">
        <v>6813</v>
      </c>
      <c r="E259" s="143" t="str">
        <f t="shared" ref="E259:E322" si="12">PROPER(F259)</f>
        <v>Շորտ+Շապիկ</v>
      </c>
      <c r="F259" s="273" t="s">
        <v>4312</v>
      </c>
      <c r="G259" s="144">
        <f>VLOOKUP(E259,subcategory!A:B,2,0)</f>
        <v>457</v>
      </c>
      <c r="H259" s="273" t="s">
        <v>7152</v>
      </c>
      <c r="I259" s="213" t="e">
        <f>VLOOKUP(H259,gender!A:B,2,0)</f>
        <v>#N/A</v>
      </c>
      <c r="J259" s="273">
        <v>75</v>
      </c>
      <c r="K259" s="273">
        <v>75</v>
      </c>
      <c r="L259" s="273">
        <v>1</v>
      </c>
      <c r="M259" s="273" t="s">
        <v>44</v>
      </c>
      <c r="N259" s="144">
        <f>VLOOKUP(M259,brand!A:B,2,0)</f>
        <v>608</v>
      </c>
      <c r="O259" s="144" t="str">
        <f t="shared" ref="O259:O322" si="13">UPPER(Q259)</f>
        <v>CHINA</v>
      </c>
      <c r="P259" s="144">
        <f>VLOOKUP(O259,country!A:B,2,0)</f>
        <v>7497</v>
      </c>
      <c r="Q259" s="273" t="s">
        <v>3915</v>
      </c>
      <c r="R259" s="144" t="str">
        <f t="shared" ref="R259:R322" si="14">PROPER(S259)</f>
        <v>Բամբակ</v>
      </c>
      <c r="S259" s="144" t="s">
        <v>25</v>
      </c>
      <c r="T259" s="144">
        <f>VLOOKUP(R259,material!A:B,2,0)</f>
        <v>9</v>
      </c>
      <c r="U259" s="141" t="s">
        <v>3416</v>
      </c>
      <c r="V259" s="141"/>
      <c r="W259" s="273" t="s">
        <v>7649</v>
      </c>
      <c r="X259" s="141" t="e">
        <f>VLOOKUP(W259,SIZE!A:B,2,0)</f>
        <v>#N/A</v>
      </c>
      <c r="Y259" s="141">
        <v>25.99</v>
      </c>
      <c r="Z259" s="141" t="s">
        <v>1071</v>
      </c>
      <c r="AA259" s="141">
        <f>VLOOKUP(Z259,COLOR!A:B,2,0)</f>
        <v>12</v>
      </c>
      <c r="AB259" s="130"/>
      <c r="AC259" s="130"/>
      <c r="AD259" s="130"/>
      <c r="AE259" s="130"/>
      <c r="AF259" s="130"/>
      <c r="AG259" s="130"/>
      <c r="AH259" s="130"/>
      <c r="AI259" s="130"/>
      <c r="AJ259" s="130"/>
      <c r="AK259" s="130"/>
      <c r="AL259" s="130"/>
      <c r="AM259" s="130"/>
    </row>
    <row r="260" spans="1:39" ht="20.25" customHeight="1">
      <c r="A260" s="132">
        <v>259</v>
      </c>
      <c r="B260" s="19" t="s">
        <v>4734</v>
      </c>
      <c r="C260" s="250">
        <v>61112090000</v>
      </c>
      <c r="D260" s="261" t="s">
        <v>6813</v>
      </c>
      <c r="E260" s="143" t="str">
        <f t="shared" si="12"/>
        <v>Շորտ+Շապիկ</v>
      </c>
      <c r="F260" s="273" t="s">
        <v>4312</v>
      </c>
      <c r="G260" s="144">
        <f>VLOOKUP(E260,subcategory!A:B,2,0)</f>
        <v>457</v>
      </c>
      <c r="H260" s="273" t="s">
        <v>7152</v>
      </c>
      <c r="I260" s="213" t="e">
        <f>VLOOKUP(H260,gender!A:B,2,0)</f>
        <v>#N/A</v>
      </c>
      <c r="J260" s="273">
        <v>140</v>
      </c>
      <c r="K260" s="273">
        <v>140</v>
      </c>
      <c r="L260" s="273">
        <v>1</v>
      </c>
      <c r="M260" s="273" t="s">
        <v>44</v>
      </c>
      <c r="N260" s="144">
        <f>VLOOKUP(M260,brand!A:B,2,0)</f>
        <v>608</v>
      </c>
      <c r="O260" s="144" t="str">
        <f t="shared" si="13"/>
        <v>CHINA</v>
      </c>
      <c r="P260" s="144">
        <f>VLOOKUP(O260,country!A:B,2,0)</f>
        <v>7497</v>
      </c>
      <c r="Q260" s="273" t="s">
        <v>3915</v>
      </c>
      <c r="R260" s="144" t="str">
        <f t="shared" si="14"/>
        <v>Բամբակ</v>
      </c>
      <c r="S260" s="144" t="s">
        <v>25</v>
      </c>
      <c r="T260" s="144">
        <f>VLOOKUP(R260,material!A:B,2,0)</f>
        <v>9</v>
      </c>
      <c r="U260" s="141" t="s">
        <v>3416</v>
      </c>
      <c r="V260" s="141"/>
      <c r="W260" s="273" t="s">
        <v>7649</v>
      </c>
      <c r="X260" s="141" t="e">
        <f>VLOOKUP(W260,SIZE!A:B,2,0)</f>
        <v>#N/A</v>
      </c>
      <c r="Y260" s="141">
        <v>27.99</v>
      </c>
      <c r="Z260" s="141" t="s">
        <v>7755</v>
      </c>
      <c r="AA260" s="141" t="e">
        <f>VLOOKUP(Z260,COLOR!A:B,2,0)</f>
        <v>#N/A</v>
      </c>
      <c r="AB260" s="130"/>
      <c r="AC260" s="130"/>
      <c r="AD260" s="130"/>
      <c r="AE260" s="130"/>
      <c r="AF260" s="130"/>
      <c r="AG260" s="130"/>
      <c r="AH260" s="130"/>
      <c r="AI260" s="130"/>
      <c r="AJ260" s="130"/>
      <c r="AK260" s="130"/>
      <c r="AL260" s="130"/>
      <c r="AM260" s="130"/>
    </row>
    <row r="261" spans="1:39" ht="20.25" customHeight="1">
      <c r="A261" s="132">
        <v>260</v>
      </c>
      <c r="B261" s="19" t="s">
        <v>4735</v>
      </c>
      <c r="C261" s="250">
        <v>61112090000</v>
      </c>
      <c r="D261" s="261" t="s">
        <v>6812</v>
      </c>
      <c r="E261" s="143" t="str">
        <f t="shared" si="12"/>
        <v>Շորտ+Շապիկ</v>
      </c>
      <c r="F261" s="273" t="s">
        <v>4312</v>
      </c>
      <c r="G261" s="144">
        <f>VLOOKUP(E261,subcategory!A:B,2,0)</f>
        <v>457</v>
      </c>
      <c r="H261" s="273" t="s">
        <v>7151</v>
      </c>
      <c r="I261" s="213">
        <f>VLOOKUP(H261,gender!A:B,2,0)</f>
        <v>7</v>
      </c>
      <c r="J261" s="273">
        <v>80</v>
      </c>
      <c r="K261" s="273">
        <v>80</v>
      </c>
      <c r="L261" s="273">
        <v>1</v>
      </c>
      <c r="M261" s="273" t="s">
        <v>44</v>
      </c>
      <c r="N261" s="144">
        <f>VLOOKUP(M261,brand!A:B,2,0)</f>
        <v>608</v>
      </c>
      <c r="O261" s="144" t="str">
        <f t="shared" si="13"/>
        <v>INDIA</v>
      </c>
      <c r="P261" s="144">
        <f>VLOOKUP(O261,country!A:B,2,0)</f>
        <v>7505</v>
      </c>
      <c r="Q261" s="273" t="s">
        <v>428</v>
      </c>
      <c r="R261" s="144" t="str">
        <f t="shared" si="14"/>
        <v>Բամբակ</v>
      </c>
      <c r="S261" s="144" t="s">
        <v>25</v>
      </c>
      <c r="T261" s="144">
        <f>VLOOKUP(R261,material!A:B,2,0)</f>
        <v>9</v>
      </c>
      <c r="U261" s="141" t="s">
        <v>3416</v>
      </c>
      <c r="V261" s="141"/>
      <c r="W261" s="273" t="s">
        <v>7649</v>
      </c>
      <c r="X261" s="141" t="e">
        <f>VLOOKUP(W261,SIZE!A:B,2,0)</f>
        <v>#N/A</v>
      </c>
      <c r="Y261" s="141">
        <v>20.99</v>
      </c>
      <c r="Z261" s="141" t="s">
        <v>1071</v>
      </c>
      <c r="AA261" s="141">
        <f>VLOOKUP(Z261,COLOR!A:B,2,0)</f>
        <v>12</v>
      </c>
      <c r="AB261" s="130"/>
      <c r="AC261" s="130"/>
      <c r="AD261" s="130"/>
      <c r="AE261" s="130"/>
      <c r="AF261" s="130"/>
      <c r="AG261" s="130"/>
      <c r="AH261" s="130"/>
      <c r="AI261" s="130"/>
      <c r="AJ261" s="130"/>
      <c r="AK261" s="130"/>
      <c r="AL261" s="130"/>
      <c r="AM261" s="130"/>
    </row>
    <row r="262" spans="1:39" ht="20.25" customHeight="1">
      <c r="A262" s="132">
        <v>261</v>
      </c>
      <c r="B262" s="19" t="s">
        <v>4736</v>
      </c>
      <c r="C262" s="250">
        <v>61112090000</v>
      </c>
      <c r="D262" s="261" t="s">
        <v>6804</v>
      </c>
      <c r="E262" s="143" t="str">
        <f t="shared" si="12"/>
        <v>Բոդի</v>
      </c>
      <c r="F262" s="273" t="s">
        <v>247</v>
      </c>
      <c r="G262" s="144">
        <f>VLOOKUP(E262,subcategory!A:B,2,0)</f>
        <v>15</v>
      </c>
      <c r="H262" s="273" t="s">
        <v>7152</v>
      </c>
      <c r="I262" s="213" t="e">
        <f>VLOOKUP(H262,gender!A:B,2,0)</f>
        <v>#N/A</v>
      </c>
      <c r="J262" s="273">
        <v>115</v>
      </c>
      <c r="K262" s="273">
        <v>115</v>
      </c>
      <c r="L262" s="273">
        <v>1</v>
      </c>
      <c r="M262" s="273" t="s">
        <v>44</v>
      </c>
      <c r="N262" s="144">
        <f>VLOOKUP(M262,brand!A:B,2,0)</f>
        <v>608</v>
      </c>
      <c r="O262" s="144" t="str">
        <f t="shared" si="13"/>
        <v>CHINA</v>
      </c>
      <c r="P262" s="144">
        <f>VLOOKUP(O262,country!A:B,2,0)</f>
        <v>7497</v>
      </c>
      <c r="Q262" s="273" t="s">
        <v>3915</v>
      </c>
      <c r="R262" s="144" t="str">
        <f t="shared" si="14"/>
        <v>Բամբակ</v>
      </c>
      <c r="S262" s="144" t="s">
        <v>25</v>
      </c>
      <c r="T262" s="144">
        <f>VLOOKUP(R262,material!A:B,2,0)</f>
        <v>9</v>
      </c>
      <c r="U262" s="141" t="s">
        <v>3416</v>
      </c>
      <c r="V262" s="141"/>
      <c r="W262" s="273" t="s">
        <v>7657</v>
      </c>
      <c r="X262" s="141" t="e">
        <f>VLOOKUP(W262,SIZE!A:B,2,0)</f>
        <v>#N/A</v>
      </c>
      <c r="Y262" s="141">
        <v>0</v>
      </c>
      <c r="Z262" s="141" t="s">
        <v>1080</v>
      </c>
      <c r="AA262" s="141">
        <f>VLOOKUP(Z262,COLOR!A:B,2,0)</f>
        <v>13</v>
      </c>
      <c r="AB262" s="130"/>
      <c r="AC262" s="130"/>
      <c r="AD262" s="130"/>
      <c r="AE262" s="130"/>
      <c r="AF262" s="130"/>
      <c r="AG262" s="130"/>
      <c r="AH262" s="130"/>
      <c r="AI262" s="130"/>
      <c r="AJ262" s="130"/>
      <c r="AK262" s="130"/>
      <c r="AL262" s="130"/>
      <c r="AM262" s="130"/>
    </row>
    <row r="263" spans="1:39" ht="20.25" customHeight="1">
      <c r="A263" s="132">
        <v>262</v>
      </c>
      <c r="B263" s="19" t="s">
        <v>4737</v>
      </c>
      <c r="C263" s="250">
        <v>61112090000</v>
      </c>
      <c r="D263" s="261" t="s">
        <v>6804</v>
      </c>
      <c r="E263" s="143" t="str">
        <f t="shared" si="12"/>
        <v>Բոդի</v>
      </c>
      <c r="F263" s="273" t="s">
        <v>247</v>
      </c>
      <c r="G263" s="144">
        <f>VLOOKUP(E263,subcategory!A:B,2,0)</f>
        <v>15</v>
      </c>
      <c r="H263" s="273" t="s">
        <v>7152</v>
      </c>
      <c r="I263" s="213" t="e">
        <f>VLOOKUP(H263,gender!A:B,2,0)</f>
        <v>#N/A</v>
      </c>
      <c r="J263" s="273">
        <v>145</v>
      </c>
      <c r="K263" s="273">
        <v>145</v>
      </c>
      <c r="L263" s="273">
        <v>1</v>
      </c>
      <c r="M263" s="273" t="s">
        <v>44</v>
      </c>
      <c r="N263" s="144">
        <f>VLOOKUP(M263,brand!A:B,2,0)</f>
        <v>608</v>
      </c>
      <c r="O263" s="144" t="str">
        <f t="shared" si="13"/>
        <v>CHINA</v>
      </c>
      <c r="P263" s="144">
        <f>VLOOKUP(O263,country!A:B,2,0)</f>
        <v>7497</v>
      </c>
      <c r="Q263" s="273" t="s">
        <v>3915</v>
      </c>
      <c r="R263" s="144" t="str">
        <f t="shared" si="14"/>
        <v>Բամբակ</v>
      </c>
      <c r="S263" s="144" t="s">
        <v>25</v>
      </c>
      <c r="T263" s="144">
        <f>VLOOKUP(R263,material!A:B,2,0)</f>
        <v>9</v>
      </c>
      <c r="U263" s="141" t="s">
        <v>3416</v>
      </c>
      <c r="V263" s="141"/>
      <c r="W263" s="273" t="s">
        <v>7657</v>
      </c>
      <c r="X263" s="141" t="e">
        <f>VLOOKUP(W263,SIZE!A:B,2,0)</f>
        <v>#N/A</v>
      </c>
      <c r="Y263" s="141">
        <v>27.99</v>
      </c>
      <c r="Z263" s="141" t="s">
        <v>1071</v>
      </c>
      <c r="AA263" s="141">
        <f>VLOOKUP(Z263,COLOR!A:B,2,0)</f>
        <v>12</v>
      </c>
      <c r="AB263" s="130"/>
      <c r="AC263" s="130"/>
      <c r="AD263" s="130"/>
      <c r="AE263" s="130"/>
      <c r="AF263" s="130"/>
      <c r="AG263" s="130"/>
      <c r="AH263" s="130"/>
      <c r="AI263" s="130"/>
      <c r="AJ263" s="130"/>
      <c r="AK263" s="130"/>
      <c r="AL263" s="130"/>
      <c r="AM263" s="130"/>
    </row>
    <row r="264" spans="1:39" ht="20.25" customHeight="1">
      <c r="A264" s="132">
        <v>263</v>
      </c>
      <c r="B264" s="19" t="s">
        <v>4738</v>
      </c>
      <c r="C264" s="250">
        <v>61112090000</v>
      </c>
      <c r="D264" s="261" t="s">
        <v>6851</v>
      </c>
      <c r="E264" s="143" t="str">
        <f t="shared" si="12"/>
        <v>Շորտ</v>
      </c>
      <c r="F264" s="273" t="s">
        <v>69</v>
      </c>
      <c r="G264" s="144">
        <f>VLOOKUP(E264,subcategory!A:B,2,0)</f>
        <v>24</v>
      </c>
      <c r="H264" s="273" t="s">
        <v>7151</v>
      </c>
      <c r="I264" s="213">
        <f>VLOOKUP(H264,gender!A:B,2,0)</f>
        <v>7</v>
      </c>
      <c r="J264" s="273">
        <v>60</v>
      </c>
      <c r="K264" s="273">
        <v>60</v>
      </c>
      <c r="L264" s="273">
        <v>1</v>
      </c>
      <c r="M264" s="273" t="s">
        <v>44</v>
      </c>
      <c r="N264" s="144">
        <f>VLOOKUP(M264,brand!A:B,2,0)</f>
        <v>608</v>
      </c>
      <c r="O264" s="144" t="str">
        <f t="shared" si="13"/>
        <v>INDIA</v>
      </c>
      <c r="P264" s="144">
        <f>VLOOKUP(O264,country!A:B,2,0)</f>
        <v>7505</v>
      </c>
      <c r="Q264" s="273" t="s">
        <v>428</v>
      </c>
      <c r="R264" s="144" t="str">
        <f t="shared" si="14"/>
        <v>Բամբակ</v>
      </c>
      <c r="S264" s="144" t="s">
        <v>25</v>
      </c>
      <c r="T264" s="144">
        <f>VLOOKUP(R264,material!A:B,2,0)</f>
        <v>9</v>
      </c>
      <c r="U264" s="141" t="s">
        <v>3416</v>
      </c>
      <c r="V264" s="141"/>
      <c r="W264" s="273" t="s">
        <v>7653</v>
      </c>
      <c r="X264" s="141" t="e">
        <f>VLOOKUP(W264,SIZE!A:B,2,0)</f>
        <v>#N/A</v>
      </c>
      <c r="Y264" s="141">
        <v>25.99</v>
      </c>
      <c r="Z264" s="141" t="s">
        <v>2092</v>
      </c>
      <c r="AA264" s="141">
        <f>VLOOKUP(Z264,COLOR!A:B,2,0)</f>
        <v>8</v>
      </c>
      <c r="AB264" s="130"/>
      <c r="AC264" s="130"/>
      <c r="AD264" s="130"/>
      <c r="AE264" s="130"/>
      <c r="AF264" s="130"/>
      <c r="AG264" s="130"/>
      <c r="AH264" s="130"/>
      <c r="AI264" s="130"/>
      <c r="AJ264" s="130"/>
      <c r="AK264" s="130"/>
      <c r="AL264" s="130"/>
      <c r="AM264" s="130"/>
    </row>
    <row r="265" spans="1:39" ht="20.25" customHeight="1">
      <c r="A265" s="132">
        <v>264</v>
      </c>
      <c r="B265" s="19" t="s">
        <v>4739</v>
      </c>
      <c r="C265" s="250">
        <v>61091000000</v>
      </c>
      <c r="D265" s="261" t="s">
        <v>605</v>
      </c>
      <c r="E265" s="143" t="str">
        <f t="shared" si="12"/>
        <v>Շապիկ</v>
      </c>
      <c r="F265" s="273" t="s">
        <v>46</v>
      </c>
      <c r="G265" s="144">
        <f>VLOOKUP(E265,subcategory!A:B,2,0)</f>
        <v>73</v>
      </c>
      <c r="H265" s="273" t="s">
        <v>55</v>
      </c>
      <c r="I265" s="213" t="e">
        <f>VLOOKUP(H265,gender!A:B,2,0)</f>
        <v>#N/A</v>
      </c>
      <c r="J265" s="273">
        <v>85</v>
      </c>
      <c r="K265" s="273">
        <v>85</v>
      </c>
      <c r="L265" s="273">
        <v>1</v>
      </c>
      <c r="M265" s="273" t="s">
        <v>44</v>
      </c>
      <c r="N265" s="144">
        <f>VLOOKUP(M265,brand!A:B,2,0)</f>
        <v>608</v>
      </c>
      <c r="O265" s="144" t="str">
        <f t="shared" si="13"/>
        <v>INDIA</v>
      </c>
      <c r="P265" s="144">
        <f>VLOOKUP(O265,country!A:B,2,0)</f>
        <v>7505</v>
      </c>
      <c r="Q265" s="273" t="s">
        <v>428</v>
      </c>
      <c r="R265" s="144" t="str">
        <f t="shared" si="14"/>
        <v>Բամբակ</v>
      </c>
      <c r="S265" s="144" t="s">
        <v>25</v>
      </c>
      <c r="T265" s="144">
        <f>VLOOKUP(R265,material!A:B,2,0)</f>
        <v>9</v>
      </c>
      <c r="U265" s="141" t="s">
        <v>3416</v>
      </c>
      <c r="V265" s="141"/>
      <c r="W265" s="273" t="s">
        <v>7651</v>
      </c>
      <c r="X265" s="141" t="e">
        <f>VLOOKUP(W265,SIZE!A:B,2,0)</f>
        <v>#N/A</v>
      </c>
      <c r="Y265" s="141">
        <v>19.989999999999998</v>
      </c>
      <c r="Z265" s="141" t="s">
        <v>1052</v>
      </c>
      <c r="AA265" s="141">
        <f>VLOOKUP(Z265,COLOR!A:B,2,0)</f>
        <v>3</v>
      </c>
      <c r="AB265" s="130"/>
      <c r="AC265" s="130"/>
      <c r="AD265" s="130"/>
      <c r="AE265" s="130"/>
      <c r="AF265" s="130"/>
      <c r="AG265" s="130"/>
      <c r="AH265" s="130"/>
      <c r="AI265" s="130"/>
      <c r="AJ265" s="130"/>
      <c r="AK265" s="130"/>
      <c r="AL265" s="130"/>
      <c r="AM265" s="130"/>
    </row>
    <row r="266" spans="1:39" ht="20.25" customHeight="1">
      <c r="A266" s="132">
        <v>265</v>
      </c>
      <c r="B266" s="19" t="s">
        <v>4740</v>
      </c>
      <c r="C266" s="250">
        <v>61034200090</v>
      </c>
      <c r="D266" s="261" t="s">
        <v>2158</v>
      </c>
      <c r="E266" s="143" t="str">
        <f t="shared" si="12"/>
        <v>Շորտ</v>
      </c>
      <c r="F266" s="273" t="s">
        <v>69</v>
      </c>
      <c r="G266" s="144">
        <f>VLOOKUP(E266,subcategory!A:B,2,0)</f>
        <v>24</v>
      </c>
      <c r="H266" s="273" t="s">
        <v>7150</v>
      </c>
      <c r="I266" s="213" t="e">
        <f>VLOOKUP(H266,gender!A:B,2,0)</f>
        <v>#N/A</v>
      </c>
      <c r="J266" s="273">
        <v>45</v>
      </c>
      <c r="K266" s="273">
        <v>45</v>
      </c>
      <c r="L266" s="273">
        <v>1</v>
      </c>
      <c r="M266" s="273" t="s">
        <v>44</v>
      </c>
      <c r="N266" s="144">
        <f>VLOOKUP(M266,brand!A:B,2,0)</f>
        <v>608</v>
      </c>
      <c r="O266" s="144" t="str">
        <f t="shared" si="13"/>
        <v>BANGLADESH</v>
      </c>
      <c r="P266" s="144">
        <f>VLOOKUP(O266,country!A:B,2,0)</f>
        <v>7485</v>
      </c>
      <c r="Q266" s="273" t="s">
        <v>440</v>
      </c>
      <c r="R266" s="144" t="str">
        <f t="shared" si="14"/>
        <v>Բամբակ</v>
      </c>
      <c r="S266" s="144" t="s">
        <v>25</v>
      </c>
      <c r="T266" s="144">
        <f>VLOOKUP(R266,material!A:B,2,0)</f>
        <v>9</v>
      </c>
      <c r="U266" s="141" t="s">
        <v>3416</v>
      </c>
      <c r="V266" s="141"/>
      <c r="W266" s="273" t="s">
        <v>7650</v>
      </c>
      <c r="X266" s="141" t="e">
        <f>VLOOKUP(W266,SIZE!A:B,2,0)</f>
        <v>#N/A</v>
      </c>
      <c r="Y266" s="141">
        <v>9.99</v>
      </c>
      <c r="Z266" s="141" t="s">
        <v>1057</v>
      </c>
      <c r="AA266" s="141">
        <f>VLOOKUP(Z266,COLOR!A:B,2,0)</f>
        <v>5</v>
      </c>
      <c r="AB266" s="130"/>
      <c r="AC266" s="130"/>
      <c r="AD266" s="130"/>
      <c r="AE266" s="130"/>
      <c r="AF266" s="130"/>
      <c r="AG266" s="130"/>
      <c r="AH266" s="130"/>
      <c r="AI266" s="130"/>
      <c r="AJ266" s="130"/>
      <c r="AK266" s="130"/>
      <c r="AL266" s="130"/>
      <c r="AM266" s="130"/>
    </row>
    <row r="267" spans="1:39" ht="20.25" customHeight="1">
      <c r="A267" s="132">
        <v>266</v>
      </c>
      <c r="B267" s="19" t="s">
        <v>4741</v>
      </c>
      <c r="C267" s="250">
        <v>65050090000</v>
      </c>
      <c r="D267" s="261" t="s">
        <v>734</v>
      </c>
      <c r="E267" s="143" t="str">
        <f t="shared" si="12"/>
        <v>Գլխարկ</v>
      </c>
      <c r="F267" s="273" t="s">
        <v>73</v>
      </c>
      <c r="G267" s="144">
        <f>VLOOKUP(E267,subcategory!A:B,2,0)</f>
        <v>5</v>
      </c>
      <c r="H267" s="273" t="s">
        <v>7150</v>
      </c>
      <c r="I267" s="213" t="e">
        <f>VLOOKUP(H267,gender!A:B,2,0)</f>
        <v>#N/A</v>
      </c>
      <c r="J267" s="273">
        <v>35</v>
      </c>
      <c r="K267" s="273">
        <v>35</v>
      </c>
      <c r="L267" s="273">
        <v>1</v>
      </c>
      <c r="M267" s="273" t="s">
        <v>44</v>
      </c>
      <c r="N267" s="144">
        <f>VLOOKUP(M267,brand!A:B,2,0)</f>
        <v>608</v>
      </c>
      <c r="O267" s="144" t="str">
        <f t="shared" si="13"/>
        <v>CHINA</v>
      </c>
      <c r="P267" s="144">
        <f>VLOOKUP(O267,country!A:B,2,0)</f>
        <v>7497</v>
      </c>
      <c r="Q267" s="273" t="s">
        <v>3915</v>
      </c>
      <c r="R267" s="144" t="str">
        <f t="shared" si="14"/>
        <v>Բամբակ</v>
      </c>
      <c r="S267" s="144" t="s">
        <v>25</v>
      </c>
      <c r="T267" s="144">
        <f>VLOOKUP(R267,material!A:B,2,0)</f>
        <v>9</v>
      </c>
      <c r="U267" s="141" t="s">
        <v>3416</v>
      </c>
      <c r="V267" s="141"/>
      <c r="W267" s="273" t="s">
        <v>7669</v>
      </c>
      <c r="X267" s="141" t="e">
        <f>VLOOKUP(W267,SIZE!A:B,2,0)</f>
        <v>#N/A</v>
      </c>
      <c r="Y267" s="141">
        <v>15.99</v>
      </c>
      <c r="Z267" s="141" t="s">
        <v>1071</v>
      </c>
      <c r="AA267" s="141">
        <f>VLOOKUP(Z267,COLOR!A:B,2,0)</f>
        <v>12</v>
      </c>
      <c r="AB267" s="130"/>
      <c r="AC267" s="130"/>
      <c r="AD267" s="130"/>
      <c r="AE267" s="130"/>
      <c r="AF267" s="130"/>
      <c r="AG267" s="130"/>
      <c r="AH267" s="130"/>
      <c r="AI267" s="130"/>
      <c r="AJ267" s="130"/>
      <c r="AK267" s="130"/>
      <c r="AL267" s="130"/>
      <c r="AM267" s="130"/>
    </row>
    <row r="268" spans="1:39" ht="20.25" customHeight="1">
      <c r="A268" s="132">
        <v>267</v>
      </c>
      <c r="B268" s="19" t="s">
        <v>4742</v>
      </c>
      <c r="C268" s="250">
        <v>61091000000</v>
      </c>
      <c r="D268" s="261" t="s">
        <v>2290</v>
      </c>
      <c r="E268" s="143" t="str">
        <f t="shared" si="12"/>
        <v>Շապիկ</v>
      </c>
      <c r="F268" s="273" t="s">
        <v>46</v>
      </c>
      <c r="G268" s="144">
        <f>VLOOKUP(E268,subcategory!A:B,2,0)</f>
        <v>73</v>
      </c>
      <c r="H268" s="273" t="s">
        <v>7150</v>
      </c>
      <c r="I268" s="213" t="e">
        <f>VLOOKUP(H268,gender!A:B,2,0)</f>
        <v>#N/A</v>
      </c>
      <c r="J268" s="273">
        <v>55</v>
      </c>
      <c r="K268" s="273">
        <v>55</v>
      </c>
      <c r="L268" s="273">
        <v>1</v>
      </c>
      <c r="M268" s="273" t="s">
        <v>44</v>
      </c>
      <c r="N268" s="144">
        <f>VLOOKUP(M268,brand!A:B,2,0)</f>
        <v>608</v>
      </c>
      <c r="O268" s="144" t="str">
        <f t="shared" si="13"/>
        <v>INDIA</v>
      </c>
      <c r="P268" s="144">
        <f>VLOOKUP(O268,country!A:B,2,0)</f>
        <v>7505</v>
      </c>
      <c r="Q268" s="273" t="s">
        <v>428</v>
      </c>
      <c r="R268" s="144" t="str">
        <f t="shared" si="14"/>
        <v>Բամբակ</v>
      </c>
      <c r="S268" s="144" t="s">
        <v>25</v>
      </c>
      <c r="T268" s="144">
        <f>VLOOKUP(R268,material!A:B,2,0)</f>
        <v>9</v>
      </c>
      <c r="U268" s="141" t="s">
        <v>3416</v>
      </c>
      <c r="V268" s="141"/>
      <c r="W268" s="273" t="s">
        <v>7650</v>
      </c>
      <c r="X268" s="141" t="e">
        <f>VLOOKUP(W268,SIZE!A:B,2,0)</f>
        <v>#N/A</v>
      </c>
      <c r="Y268" s="141">
        <v>12.99</v>
      </c>
      <c r="Z268" s="141" t="s">
        <v>1071</v>
      </c>
      <c r="AA268" s="141">
        <f>VLOOKUP(Z268,COLOR!A:B,2,0)</f>
        <v>12</v>
      </c>
      <c r="AB268" s="130"/>
      <c r="AC268" s="130"/>
      <c r="AD268" s="130"/>
      <c r="AE268" s="130"/>
      <c r="AF268" s="130"/>
      <c r="AG268" s="130"/>
      <c r="AH268" s="130"/>
      <c r="AI268" s="130"/>
      <c r="AJ268" s="130"/>
      <c r="AK268" s="130"/>
      <c r="AL268" s="130"/>
      <c r="AM268" s="130"/>
    </row>
    <row r="269" spans="1:39" ht="20.25" customHeight="1">
      <c r="A269" s="132">
        <v>268</v>
      </c>
      <c r="B269" s="19" t="s">
        <v>4743</v>
      </c>
      <c r="C269" s="250">
        <v>62034235000</v>
      </c>
      <c r="D269" s="261" t="s">
        <v>484</v>
      </c>
      <c r="E269" s="143" t="str">
        <f t="shared" si="12"/>
        <v>Տաբատներ</v>
      </c>
      <c r="F269" s="273" t="s">
        <v>7795</v>
      </c>
      <c r="G269" s="144">
        <f>VLOOKUP(E269,subcategory!A:B,2,0)</f>
        <v>93</v>
      </c>
      <c r="H269" s="273" t="s">
        <v>7150</v>
      </c>
      <c r="I269" s="213" t="e">
        <f>VLOOKUP(H269,gender!A:B,2,0)</f>
        <v>#N/A</v>
      </c>
      <c r="J269" s="273">
        <v>105</v>
      </c>
      <c r="K269" s="273">
        <v>105</v>
      </c>
      <c r="L269" s="273">
        <v>1</v>
      </c>
      <c r="M269" s="273" t="s">
        <v>44</v>
      </c>
      <c r="N269" s="144">
        <f>VLOOKUP(M269,brand!A:B,2,0)</f>
        <v>608</v>
      </c>
      <c r="O269" s="144" t="str">
        <f t="shared" si="13"/>
        <v>INDIA</v>
      </c>
      <c r="P269" s="144">
        <f>VLOOKUP(O269,country!A:B,2,0)</f>
        <v>7505</v>
      </c>
      <c r="Q269" s="273" t="s">
        <v>428</v>
      </c>
      <c r="R269" s="144" t="str">
        <f t="shared" si="14"/>
        <v>Բամբակ</v>
      </c>
      <c r="S269" s="144" t="s">
        <v>25</v>
      </c>
      <c r="T269" s="144">
        <f>VLOOKUP(R269,material!A:B,2,0)</f>
        <v>9</v>
      </c>
      <c r="U269" s="141" t="s">
        <v>3416</v>
      </c>
      <c r="V269" s="141"/>
      <c r="W269" s="273" t="s">
        <v>7669</v>
      </c>
      <c r="X269" s="141" t="e">
        <f>VLOOKUP(W269,SIZE!A:B,2,0)</f>
        <v>#N/A</v>
      </c>
      <c r="Y269" s="141">
        <v>10.99</v>
      </c>
      <c r="Z269" s="141" t="s">
        <v>2092</v>
      </c>
      <c r="AA269" s="141">
        <f>VLOOKUP(Z269,COLOR!A:B,2,0)</f>
        <v>8</v>
      </c>
      <c r="AB269" s="130"/>
      <c r="AC269" s="130"/>
      <c r="AD269" s="130"/>
      <c r="AE269" s="130"/>
      <c r="AF269" s="130"/>
      <c r="AG269" s="130"/>
      <c r="AH269" s="130"/>
      <c r="AI269" s="130"/>
      <c r="AJ269" s="130"/>
      <c r="AK269" s="130"/>
      <c r="AL269" s="130"/>
      <c r="AM269" s="130"/>
    </row>
    <row r="270" spans="1:39" ht="20.25" customHeight="1">
      <c r="A270" s="132">
        <v>269</v>
      </c>
      <c r="B270" s="19" t="s">
        <v>4744</v>
      </c>
      <c r="C270" s="250">
        <v>61112090000</v>
      </c>
      <c r="D270" s="261" t="s">
        <v>6804</v>
      </c>
      <c r="E270" s="143" t="str">
        <f t="shared" si="12"/>
        <v>Բոդի</v>
      </c>
      <c r="F270" s="273" t="s">
        <v>247</v>
      </c>
      <c r="G270" s="144">
        <f>VLOOKUP(E270,subcategory!A:B,2,0)</f>
        <v>15</v>
      </c>
      <c r="H270" s="273" t="s">
        <v>7152</v>
      </c>
      <c r="I270" s="213" t="e">
        <f>VLOOKUP(H270,gender!A:B,2,0)</f>
        <v>#N/A</v>
      </c>
      <c r="J270" s="273">
        <v>110</v>
      </c>
      <c r="K270" s="273">
        <v>110</v>
      </c>
      <c r="L270" s="273">
        <v>1</v>
      </c>
      <c r="M270" s="273" t="s">
        <v>44</v>
      </c>
      <c r="N270" s="144">
        <f>VLOOKUP(M270,brand!A:B,2,0)</f>
        <v>608</v>
      </c>
      <c r="O270" s="144" t="str">
        <f t="shared" si="13"/>
        <v>CHINA</v>
      </c>
      <c r="P270" s="144">
        <f>VLOOKUP(O270,country!A:B,2,0)</f>
        <v>7497</v>
      </c>
      <c r="Q270" s="273" t="s">
        <v>3915</v>
      </c>
      <c r="R270" s="144" t="str">
        <f t="shared" si="14"/>
        <v>Բամբակ</v>
      </c>
      <c r="S270" s="144" t="s">
        <v>25</v>
      </c>
      <c r="T270" s="144">
        <f>VLOOKUP(R270,material!A:B,2,0)</f>
        <v>9</v>
      </c>
      <c r="U270" s="141" t="s">
        <v>3416</v>
      </c>
      <c r="V270" s="141"/>
      <c r="W270" s="273" t="s">
        <v>7649</v>
      </c>
      <c r="X270" s="141" t="e">
        <f>VLOOKUP(W270,SIZE!A:B,2,0)</f>
        <v>#N/A</v>
      </c>
      <c r="Y270" s="141">
        <v>25.99</v>
      </c>
      <c r="Z270" s="141" t="s">
        <v>7755</v>
      </c>
      <c r="AA270" s="141" t="e">
        <f>VLOOKUP(Z270,COLOR!A:B,2,0)</f>
        <v>#N/A</v>
      </c>
      <c r="AB270" s="130"/>
      <c r="AC270" s="130"/>
      <c r="AD270" s="130"/>
      <c r="AE270" s="130"/>
      <c r="AF270" s="130"/>
      <c r="AG270" s="130"/>
      <c r="AH270" s="130"/>
      <c r="AI270" s="130"/>
      <c r="AJ270" s="130"/>
      <c r="AK270" s="130"/>
      <c r="AL270" s="130"/>
      <c r="AM270" s="130"/>
    </row>
    <row r="271" spans="1:39" ht="20.25" customHeight="1">
      <c r="A271" s="132">
        <v>270</v>
      </c>
      <c r="B271" s="19" t="s">
        <v>4745</v>
      </c>
      <c r="C271" s="250">
        <v>62046239000</v>
      </c>
      <c r="D271" s="261" t="s">
        <v>543</v>
      </c>
      <c r="E271" s="143" t="str">
        <f t="shared" si="12"/>
        <v>Տրիկո</v>
      </c>
      <c r="F271" s="273" t="s">
        <v>114</v>
      </c>
      <c r="G271" s="144" t="e">
        <f>VLOOKUP(E271,subcategory!A:B,2,0)</f>
        <v>#N/A</v>
      </c>
      <c r="H271" s="273" t="s">
        <v>55</v>
      </c>
      <c r="I271" s="213" t="e">
        <f>VLOOKUP(H271,gender!A:B,2,0)</f>
        <v>#N/A</v>
      </c>
      <c r="J271" s="273">
        <v>70</v>
      </c>
      <c r="K271" s="273">
        <v>70</v>
      </c>
      <c r="L271" s="273">
        <v>1</v>
      </c>
      <c r="M271" s="273" t="s">
        <v>44</v>
      </c>
      <c r="N271" s="144">
        <f>VLOOKUP(M271,brand!A:B,2,0)</f>
        <v>608</v>
      </c>
      <c r="O271" s="144" t="str">
        <f t="shared" si="13"/>
        <v>BANGLADESH</v>
      </c>
      <c r="P271" s="144">
        <f>VLOOKUP(O271,country!A:B,2,0)</f>
        <v>7485</v>
      </c>
      <c r="Q271" s="273" t="s">
        <v>440</v>
      </c>
      <c r="R271" s="144" t="str">
        <f t="shared" si="14"/>
        <v>Բամբակ</v>
      </c>
      <c r="S271" s="144" t="s">
        <v>25</v>
      </c>
      <c r="T271" s="144">
        <f>VLOOKUP(R271,material!A:B,2,0)</f>
        <v>9</v>
      </c>
      <c r="U271" s="141" t="s">
        <v>3416</v>
      </c>
      <c r="V271" s="141"/>
      <c r="W271" s="273" t="s">
        <v>7647</v>
      </c>
      <c r="X271" s="141" t="e">
        <f>VLOOKUP(W271,SIZE!A:B,2,0)</f>
        <v>#N/A</v>
      </c>
      <c r="Y271" s="141">
        <v>10.99</v>
      </c>
      <c r="Z271" s="141" t="s">
        <v>1071</v>
      </c>
      <c r="AA271" s="141">
        <f>VLOOKUP(Z271,COLOR!A:B,2,0)</f>
        <v>12</v>
      </c>
      <c r="AB271" s="130"/>
      <c r="AC271" s="130"/>
      <c r="AD271" s="130"/>
      <c r="AE271" s="130"/>
      <c r="AF271" s="130"/>
      <c r="AG271" s="130"/>
      <c r="AH271" s="130"/>
      <c r="AI271" s="130"/>
      <c r="AJ271" s="130"/>
      <c r="AK271" s="130"/>
      <c r="AL271" s="130"/>
      <c r="AM271" s="130"/>
    </row>
    <row r="272" spans="1:39" ht="20.25" customHeight="1">
      <c r="A272" s="132">
        <v>271</v>
      </c>
      <c r="B272" s="19" t="s">
        <v>4746</v>
      </c>
      <c r="C272" s="250">
        <v>61043200000</v>
      </c>
      <c r="D272" s="261" t="s">
        <v>726</v>
      </c>
      <c r="E272" s="143" t="str">
        <f t="shared" si="12"/>
        <v>Ժակետ</v>
      </c>
      <c r="F272" s="273" t="s">
        <v>4293</v>
      </c>
      <c r="G272" s="144">
        <f>VLOOKUP(E272,subcategory!A:B,2,0)</f>
        <v>466</v>
      </c>
      <c r="H272" s="273" t="s">
        <v>55</v>
      </c>
      <c r="I272" s="213" t="e">
        <f>VLOOKUP(H272,gender!A:B,2,0)</f>
        <v>#N/A</v>
      </c>
      <c r="J272" s="273">
        <v>95</v>
      </c>
      <c r="K272" s="273">
        <v>95</v>
      </c>
      <c r="L272" s="273">
        <v>1</v>
      </c>
      <c r="M272" s="273" t="s">
        <v>44</v>
      </c>
      <c r="N272" s="144">
        <f>VLOOKUP(M272,brand!A:B,2,0)</f>
        <v>608</v>
      </c>
      <c r="O272" s="144" t="str">
        <f t="shared" si="13"/>
        <v>BANGLADESH</v>
      </c>
      <c r="P272" s="144">
        <f>VLOOKUP(O272,country!A:B,2,0)</f>
        <v>7485</v>
      </c>
      <c r="Q272" s="273" t="s">
        <v>440</v>
      </c>
      <c r="R272" s="144" t="str">
        <f t="shared" si="14"/>
        <v>Բամբակ</v>
      </c>
      <c r="S272" s="144" t="s">
        <v>25</v>
      </c>
      <c r="T272" s="144">
        <f>VLOOKUP(R272,material!A:B,2,0)</f>
        <v>9</v>
      </c>
      <c r="U272" s="141" t="s">
        <v>3416</v>
      </c>
      <c r="V272" s="141"/>
      <c r="W272" s="273" t="s">
        <v>7670</v>
      </c>
      <c r="X272" s="141" t="e">
        <f>VLOOKUP(W272,SIZE!A:B,2,0)</f>
        <v>#N/A</v>
      </c>
      <c r="Y272" s="141">
        <v>22.99</v>
      </c>
      <c r="Z272" s="141" t="s">
        <v>1071</v>
      </c>
      <c r="AA272" s="141">
        <f>VLOOKUP(Z272,COLOR!A:B,2,0)</f>
        <v>12</v>
      </c>
      <c r="AB272" s="130"/>
      <c r="AC272" s="130"/>
      <c r="AD272" s="130"/>
      <c r="AE272" s="130"/>
      <c r="AF272" s="130"/>
      <c r="AG272" s="130"/>
      <c r="AH272" s="130"/>
      <c r="AI272" s="130"/>
      <c r="AJ272" s="130"/>
      <c r="AK272" s="130"/>
      <c r="AL272" s="130"/>
      <c r="AM272" s="130"/>
    </row>
    <row r="273" spans="1:39" ht="20.25" customHeight="1">
      <c r="A273" s="132">
        <v>272</v>
      </c>
      <c r="B273" s="19" t="s">
        <v>4747</v>
      </c>
      <c r="C273" s="250">
        <v>61112090000</v>
      </c>
      <c r="D273" s="261" t="s">
        <v>6833</v>
      </c>
      <c r="E273" s="143" t="str">
        <f t="shared" si="12"/>
        <v>Տաբատներ</v>
      </c>
      <c r="F273" s="273" t="s">
        <v>7795</v>
      </c>
      <c r="G273" s="144">
        <f>VLOOKUP(E273,subcategory!A:B,2,0)</f>
        <v>93</v>
      </c>
      <c r="H273" s="273" t="s">
        <v>7152</v>
      </c>
      <c r="I273" s="213" t="e">
        <f>VLOOKUP(H273,gender!A:B,2,0)</f>
        <v>#N/A</v>
      </c>
      <c r="J273" s="273">
        <v>76</v>
      </c>
      <c r="K273" s="273">
        <v>76</v>
      </c>
      <c r="L273" s="273">
        <v>1</v>
      </c>
      <c r="M273" s="273" t="s">
        <v>44</v>
      </c>
      <c r="N273" s="144">
        <f>VLOOKUP(M273,brand!A:B,2,0)</f>
        <v>608</v>
      </c>
      <c r="O273" s="144" t="str">
        <f t="shared" si="13"/>
        <v>INDIA</v>
      </c>
      <c r="P273" s="144">
        <f>VLOOKUP(O273,country!A:B,2,0)</f>
        <v>7505</v>
      </c>
      <c r="Q273" s="273" t="s">
        <v>428</v>
      </c>
      <c r="R273" s="144" t="str">
        <f t="shared" si="14"/>
        <v>Բամբակ</v>
      </c>
      <c r="S273" s="144" t="s">
        <v>25</v>
      </c>
      <c r="T273" s="144">
        <f>VLOOKUP(R273,material!A:B,2,0)</f>
        <v>9</v>
      </c>
      <c r="U273" s="141" t="s">
        <v>3416</v>
      </c>
      <c r="V273" s="141"/>
      <c r="W273" s="273" t="s">
        <v>7653</v>
      </c>
      <c r="X273" s="141" t="e">
        <f>VLOOKUP(W273,SIZE!A:B,2,0)</f>
        <v>#N/A</v>
      </c>
      <c r="Y273" s="141" t="s">
        <v>7694</v>
      </c>
      <c r="Z273" s="141" t="s">
        <v>1057</v>
      </c>
      <c r="AA273" s="141">
        <f>VLOOKUP(Z273,COLOR!A:B,2,0)</f>
        <v>5</v>
      </c>
      <c r="AB273" s="130"/>
      <c r="AC273" s="130"/>
      <c r="AD273" s="130"/>
      <c r="AE273" s="130"/>
      <c r="AF273" s="130"/>
      <c r="AG273" s="130"/>
      <c r="AH273" s="130"/>
      <c r="AI273" s="130"/>
      <c r="AJ273" s="130"/>
      <c r="AK273" s="130"/>
      <c r="AL273" s="130"/>
      <c r="AM273" s="130"/>
    </row>
    <row r="274" spans="1:39" ht="20.25" customHeight="1">
      <c r="A274" s="132">
        <v>273</v>
      </c>
      <c r="B274" s="19" t="s">
        <v>4748</v>
      </c>
      <c r="C274" s="250">
        <v>61112090000</v>
      </c>
      <c r="D274" s="261" t="s">
        <v>6833</v>
      </c>
      <c r="E274" s="143" t="str">
        <f t="shared" si="12"/>
        <v>Տաբատներ</v>
      </c>
      <c r="F274" s="273" t="s">
        <v>7795</v>
      </c>
      <c r="G274" s="144">
        <f>VLOOKUP(E274,subcategory!A:B,2,0)</f>
        <v>93</v>
      </c>
      <c r="H274" s="273" t="s">
        <v>7152</v>
      </c>
      <c r="I274" s="213" t="e">
        <f>VLOOKUP(H274,gender!A:B,2,0)</f>
        <v>#N/A</v>
      </c>
      <c r="J274" s="273">
        <v>65</v>
      </c>
      <c r="K274" s="273">
        <v>65</v>
      </c>
      <c r="L274" s="273">
        <v>1</v>
      </c>
      <c r="M274" s="273" t="s">
        <v>44</v>
      </c>
      <c r="N274" s="144">
        <f>VLOOKUP(M274,brand!A:B,2,0)</f>
        <v>608</v>
      </c>
      <c r="O274" s="144" t="str">
        <f t="shared" si="13"/>
        <v>INDIA</v>
      </c>
      <c r="P274" s="144">
        <f>VLOOKUP(O274,country!A:B,2,0)</f>
        <v>7505</v>
      </c>
      <c r="Q274" s="273" t="s">
        <v>428</v>
      </c>
      <c r="R274" s="144" t="str">
        <f t="shared" si="14"/>
        <v>Բամբակ</v>
      </c>
      <c r="S274" s="144" t="s">
        <v>25</v>
      </c>
      <c r="T274" s="144">
        <f>VLOOKUP(R274,material!A:B,2,0)</f>
        <v>9</v>
      </c>
      <c r="U274" s="141" t="s">
        <v>3416</v>
      </c>
      <c r="V274" s="141"/>
      <c r="W274" s="273" t="s">
        <v>7649</v>
      </c>
      <c r="X274" s="141" t="e">
        <f>VLOOKUP(W274,SIZE!A:B,2,0)</f>
        <v>#N/A</v>
      </c>
      <c r="Y274" s="141" t="s">
        <v>7694</v>
      </c>
      <c r="Z274" s="141" t="s">
        <v>1057</v>
      </c>
      <c r="AA274" s="141">
        <f>VLOOKUP(Z274,COLOR!A:B,2,0)</f>
        <v>5</v>
      </c>
      <c r="AB274" s="130"/>
      <c r="AC274" s="130"/>
      <c r="AD274" s="130"/>
      <c r="AE274" s="130"/>
      <c r="AF274" s="130"/>
      <c r="AG274" s="130"/>
      <c r="AH274" s="130"/>
      <c r="AI274" s="130"/>
      <c r="AJ274" s="130"/>
      <c r="AK274" s="130"/>
      <c r="AL274" s="130"/>
      <c r="AM274" s="130"/>
    </row>
    <row r="275" spans="1:39" ht="20.25" customHeight="1">
      <c r="A275" s="132">
        <v>274</v>
      </c>
      <c r="B275" s="19" t="s">
        <v>4749</v>
      </c>
      <c r="C275" s="250">
        <v>61091000000</v>
      </c>
      <c r="D275" s="261" t="s">
        <v>2290</v>
      </c>
      <c r="E275" s="143" t="str">
        <f t="shared" si="12"/>
        <v>Շապիկ</v>
      </c>
      <c r="F275" s="273" t="s">
        <v>46</v>
      </c>
      <c r="G275" s="144">
        <f>VLOOKUP(E275,subcategory!A:B,2,0)</f>
        <v>73</v>
      </c>
      <c r="H275" s="273" t="s">
        <v>7150</v>
      </c>
      <c r="I275" s="213" t="e">
        <f>VLOOKUP(H275,gender!A:B,2,0)</f>
        <v>#N/A</v>
      </c>
      <c r="J275" s="273">
        <v>40</v>
      </c>
      <c r="K275" s="273">
        <v>40</v>
      </c>
      <c r="L275" s="273">
        <v>1</v>
      </c>
      <c r="M275" s="273" t="s">
        <v>44</v>
      </c>
      <c r="N275" s="144">
        <f>VLOOKUP(M275,brand!A:B,2,0)</f>
        <v>608</v>
      </c>
      <c r="O275" s="144" t="str">
        <f t="shared" si="13"/>
        <v>BANGLADESH</v>
      </c>
      <c r="P275" s="144">
        <f>VLOOKUP(O275,country!A:B,2,0)</f>
        <v>7485</v>
      </c>
      <c r="Q275" s="273" t="s">
        <v>440</v>
      </c>
      <c r="R275" s="144" t="str">
        <f t="shared" si="14"/>
        <v>Բամբակ</v>
      </c>
      <c r="S275" s="144" t="s">
        <v>25</v>
      </c>
      <c r="T275" s="144">
        <f>VLOOKUP(R275,material!A:B,2,0)</f>
        <v>9</v>
      </c>
      <c r="U275" s="141" t="s">
        <v>3416</v>
      </c>
      <c r="V275" s="141"/>
      <c r="W275" s="273" t="s">
        <v>7646</v>
      </c>
      <c r="X275" s="141" t="e">
        <f>VLOOKUP(W275,SIZE!A:B,2,0)</f>
        <v>#N/A</v>
      </c>
      <c r="Y275" s="141" t="s">
        <v>7723</v>
      </c>
      <c r="Z275" s="141" t="s">
        <v>1061</v>
      </c>
      <c r="AA275" s="141">
        <f>VLOOKUP(Z275,COLOR!A:B,2,0)</f>
        <v>4</v>
      </c>
      <c r="AB275" s="130"/>
      <c r="AC275" s="130"/>
      <c r="AD275" s="130"/>
      <c r="AE275" s="130"/>
      <c r="AF275" s="130"/>
      <c r="AG275" s="130"/>
      <c r="AH275" s="130"/>
      <c r="AI275" s="130"/>
      <c r="AJ275" s="130"/>
      <c r="AK275" s="130"/>
      <c r="AL275" s="130"/>
      <c r="AM275" s="130"/>
    </row>
    <row r="276" spans="1:39" ht="20.25" customHeight="1">
      <c r="A276" s="132">
        <v>275</v>
      </c>
      <c r="B276" s="19" t="s">
        <v>4750</v>
      </c>
      <c r="C276" s="250">
        <v>61091000000</v>
      </c>
      <c r="D276" s="261" t="s">
        <v>2290</v>
      </c>
      <c r="E276" s="143" t="str">
        <f t="shared" si="12"/>
        <v>Շապիկ</v>
      </c>
      <c r="F276" s="273" t="s">
        <v>46</v>
      </c>
      <c r="G276" s="144">
        <f>VLOOKUP(E276,subcategory!A:B,2,0)</f>
        <v>73</v>
      </c>
      <c r="H276" s="273" t="s">
        <v>7150</v>
      </c>
      <c r="I276" s="213" t="e">
        <f>VLOOKUP(H276,gender!A:B,2,0)</f>
        <v>#N/A</v>
      </c>
      <c r="J276" s="273">
        <v>45</v>
      </c>
      <c r="K276" s="273">
        <v>45</v>
      </c>
      <c r="L276" s="273">
        <v>1</v>
      </c>
      <c r="M276" s="273" t="s">
        <v>44</v>
      </c>
      <c r="N276" s="144">
        <f>VLOOKUP(M276,brand!A:B,2,0)</f>
        <v>608</v>
      </c>
      <c r="O276" s="144" t="str">
        <f t="shared" si="13"/>
        <v>BANGLADESH</v>
      </c>
      <c r="P276" s="144">
        <f>VLOOKUP(O276,country!A:B,2,0)</f>
        <v>7485</v>
      </c>
      <c r="Q276" s="273" t="s">
        <v>440</v>
      </c>
      <c r="R276" s="144" t="str">
        <f t="shared" si="14"/>
        <v>Բամբակ</v>
      </c>
      <c r="S276" s="144" t="s">
        <v>25</v>
      </c>
      <c r="T276" s="144">
        <f>VLOOKUP(R276,material!A:B,2,0)</f>
        <v>9</v>
      </c>
      <c r="U276" s="141" t="s">
        <v>3416</v>
      </c>
      <c r="V276" s="141"/>
      <c r="W276" s="273" t="s">
        <v>7646</v>
      </c>
      <c r="X276" s="141" t="e">
        <f>VLOOKUP(W276,SIZE!A:B,2,0)</f>
        <v>#N/A</v>
      </c>
      <c r="Y276" s="141" t="s">
        <v>7723</v>
      </c>
      <c r="Z276" s="141" t="s">
        <v>1061</v>
      </c>
      <c r="AA276" s="141">
        <f>VLOOKUP(Z276,COLOR!A:B,2,0)</f>
        <v>4</v>
      </c>
      <c r="AB276" s="130"/>
      <c r="AC276" s="130"/>
      <c r="AD276" s="130"/>
      <c r="AE276" s="130"/>
      <c r="AF276" s="130"/>
      <c r="AG276" s="130"/>
      <c r="AH276" s="130"/>
      <c r="AI276" s="130"/>
      <c r="AJ276" s="130"/>
      <c r="AK276" s="130"/>
      <c r="AL276" s="130"/>
      <c r="AM276" s="130"/>
    </row>
    <row r="277" spans="1:39" ht="20.25" customHeight="1">
      <c r="A277" s="132">
        <v>276</v>
      </c>
      <c r="B277" s="19" t="s">
        <v>4751</v>
      </c>
      <c r="C277" s="250">
        <v>61112090000</v>
      </c>
      <c r="D277" s="261" t="s">
        <v>6800</v>
      </c>
      <c r="E277" s="143" t="str">
        <f t="shared" si="12"/>
        <v>Բոդի</v>
      </c>
      <c r="F277" s="273" t="s">
        <v>247</v>
      </c>
      <c r="G277" s="144">
        <f>VLOOKUP(E277,subcategory!A:B,2,0)</f>
        <v>15</v>
      </c>
      <c r="H277" s="273" t="s">
        <v>7151</v>
      </c>
      <c r="I277" s="213">
        <f>VLOOKUP(H277,gender!A:B,2,0)</f>
        <v>7</v>
      </c>
      <c r="J277" s="273">
        <v>100</v>
      </c>
      <c r="K277" s="273">
        <v>100</v>
      </c>
      <c r="L277" s="273">
        <v>1</v>
      </c>
      <c r="M277" s="273" t="s">
        <v>44</v>
      </c>
      <c r="N277" s="144">
        <f>VLOOKUP(M277,brand!A:B,2,0)</f>
        <v>608</v>
      </c>
      <c r="O277" s="144" t="str">
        <f t="shared" si="13"/>
        <v>CHINA</v>
      </c>
      <c r="P277" s="144">
        <f>VLOOKUP(O277,country!A:B,2,0)</f>
        <v>7497</v>
      </c>
      <c r="Q277" s="273" t="s">
        <v>3915</v>
      </c>
      <c r="R277" s="144" t="str">
        <f t="shared" si="14"/>
        <v>Բամբակ</v>
      </c>
      <c r="S277" s="144" t="s">
        <v>25</v>
      </c>
      <c r="T277" s="144">
        <f>VLOOKUP(R277,material!A:B,2,0)</f>
        <v>9</v>
      </c>
      <c r="U277" s="141" t="s">
        <v>3416</v>
      </c>
      <c r="V277" s="141"/>
      <c r="W277" s="273" t="s">
        <v>7657</v>
      </c>
      <c r="X277" s="141" t="e">
        <f>VLOOKUP(W277,SIZE!A:B,2,0)</f>
        <v>#N/A</v>
      </c>
      <c r="Y277" s="141" t="s">
        <v>7694</v>
      </c>
      <c r="Z277" s="141" t="s">
        <v>1071</v>
      </c>
      <c r="AA277" s="141">
        <f>VLOOKUP(Z277,COLOR!A:B,2,0)</f>
        <v>12</v>
      </c>
      <c r="AB277" s="130"/>
      <c r="AC277" s="130"/>
      <c r="AD277" s="130"/>
      <c r="AE277" s="130"/>
      <c r="AF277" s="130"/>
      <c r="AG277" s="130"/>
      <c r="AH277" s="130"/>
      <c r="AI277" s="130"/>
      <c r="AJ277" s="130"/>
      <c r="AK277" s="130"/>
      <c r="AL277" s="130"/>
      <c r="AM277" s="130"/>
    </row>
    <row r="278" spans="1:39" ht="20.25" customHeight="1">
      <c r="A278" s="132">
        <v>277</v>
      </c>
      <c r="B278" s="19" t="s">
        <v>4752</v>
      </c>
      <c r="C278" s="250">
        <v>61112090000</v>
      </c>
      <c r="D278" s="261" t="s">
        <v>6800</v>
      </c>
      <c r="E278" s="143" t="str">
        <f t="shared" si="12"/>
        <v>Բոդի</v>
      </c>
      <c r="F278" s="273" t="s">
        <v>247</v>
      </c>
      <c r="G278" s="144">
        <f>VLOOKUP(E278,subcategory!A:B,2,0)</f>
        <v>15</v>
      </c>
      <c r="H278" s="273" t="s">
        <v>7151</v>
      </c>
      <c r="I278" s="213">
        <f>VLOOKUP(H278,gender!A:B,2,0)</f>
        <v>7</v>
      </c>
      <c r="J278" s="273">
        <v>100</v>
      </c>
      <c r="K278" s="273">
        <v>100</v>
      </c>
      <c r="L278" s="273">
        <v>1</v>
      </c>
      <c r="M278" s="273" t="s">
        <v>44</v>
      </c>
      <c r="N278" s="144">
        <f>VLOOKUP(M278,brand!A:B,2,0)</f>
        <v>608</v>
      </c>
      <c r="O278" s="144" t="str">
        <f t="shared" si="13"/>
        <v>CHINA</v>
      </c>
      <c r="P278" s="144">
        <f>VLOOKUP(O278,country!A:B,2,0)</f>
        <v>7497</v>
      </c>
      <c r="Q278" s="273" t="s">
        <v>3915</v>
      </c>
      <c r="R278" s="144" t="str">
        <f t="shared" si="14"/>
        <v>Բամբակ</v>
      </c>
      <c r="S278" s="144" t="s">
        <v>25</v>
      </c>
      <c r="T278" s="144">
        <f>VLOOKUP(R278,material!A:B,2,0)</f>
        <v>9</v>
      </c>
      <c r="U278" s="141" t="s">
        <v>3416</v>
      </c>
      <c r="V278" s="141"/>
      <c r="W278" s="273" t="s">
        <v>7657</v>
      </c>
      <c r="X278" s="141" t="e">
        <f>VLOOKUP(W278,SIZE!A:B,2,0)</f>
        <v>#N/A</v>
      </c>
      <c r="Y278" s="141" t="s">
        <v>7694</v>
      </c>
      <c r="Z278" s="141" t="s">
        <v>1071</v>
      </c>
      <c r="AA278" s="141">
        <f>VLOOKUP(Z278,COLOR!A:B,2,0)</f>
        <v>12</v>
      </c>
      <c r="AB278" s="130"/>
      <c r="AC278" s="130"/>
      <c r="AD278" s="130"/>
      <c r="AE278" s="130"/>
      <c r="AF278" s="130"/>
      <c r="AG278" s="130"/>
      <c r="AH278" s="130"/>
      <c r="AI278" s="130"/>
      <c r="AJ278" s="130"/>
      <c r="AK278" s="130"/>
      <c r="AL278" s="130"/>
      <c r="AM278" s="130"/>
    </row>
    <row r="279" spans="1:39" ht="20.25" customHeight="1">
      <c r="A279" s="132">
        <v>278</v>
      </c>
      <c r="B279" s="19" t="s">
        <v>4753</v>
      </c>
      <c r="C279" s="250">
        <v>61112090000</v>
      </c>
      <c r="D279" s="261" t="s">
        <v>703</v>
      </c>
      <c r="E279" s="143" t="str">
        <f t="shared" si="12"/>
        <v>Կոմբինեզոն</v>
      </c>
      <c r="F279" s="273" t="s">
        <v>183</v>
      </c>
      <c r="G279" s="144">
        <f>VLOOKUP(E279,subcategory!A:B,2,0)</f>
        <v>54</v>
      </c>
      <c r="H279" s="273" t="s">
        <v>7152</v>
      </c>
      <c r="I279" s="213" t="e">
        <f>VLOOKUP(H279,gender!A:B,2,0)</f>
        <v>#N/A</v>
      </c>
      <c r="J279" s="273">
        <v>80</v>
      </c>
      <c r="K279" s="273">
        <v>80</v>
      </c>
      <c r="L279" s="273">
        <v>1</v>
      </c>
      <c r="M279" s="273" t="s">
        <v>44</v>
      </c>
      <c r="N279" s="144">
        <f>VLOOKUP(M279,brand!A:B,2,0)</f>
        <v>608</v>
      </c>
      <c r="O279" s="144" t="str">
        <f t="shared" si="13"/>
        <v>INDIA</v>
      </c>
      <c r="P279" s="144">
        <f>VLOOKUP(O279,country!A:B,2,0)</f>
        <v>7505</v>
      </c>
      <c r="Q279" s="273" t="s">
        <v>428</v>
      </c>
      <c r="R279" s="144" t="str">
        <f t="shared" si="14"/>
        <v>Բամբակ</v>
      </c>
      <c r="S279" s="144" t="s">
        <v>25</v>
      </c>
      <c r="T279" s="144">
        <f>VLOOKUP(R279,material!A:B,2,0)</f>
        <v>9</v>
      </c>
      <c r="U279" s="141" t="s">
        <v>3416</v>
      </c>
      <c r="V279" s="141"/>
      <c r="W279" s="273" t="s">
        <v>7649</v>
      </c>
      <c r="X279" s="141" t="e">
        <f>VLOOKUP(W279,SIZE!A:B,2,0)</f>
        <v>#N/A</v>
      </c>
      <c r="Y279" s="141" t="s">
        <v>7725</v>
      </c>
      <c r="Z279" s="141" t="s">
        <v>1071</v>
      </c>
      <c r="AA279" s="141">
        <f>VLOOKUP(Z279,COLOR!A:B,2,0)</f>
        <v>12</v>
      </c>
      <c r="AB279" s="130"/>
      <c r="AC279" s="130"/>
      <c r="AD279" s="130"/>
      <c r="AE279" s="130"/>
      <c r="AF279" s="130"/>
      <c r="AG279" s="130"/>
      <c r="AH279" s="130"/>
      <c r="AI279" s="130"/>
      <c r="AJ279" s="130"/>
      <c r="AK279" s="130"/>
      <c r="AL279" s="130"/>
      <c r="AM279" s="130"/>
    </row>
    <row r="280" spans="1:39" ht="20.25" customHeight="1">
      <c r="A280" s="132">
        <v>279</v>
      </c>
      <c r="B280" s="19" t="s">
        <v>4754</v>
      </c>
      <c r="C280" s="250">
        <v>61112090000</v>
      </c>
      <c r="D280" s="261" t="s">
        <v>6852</v>
      </c>
      <c r="E280" s="143" t="str">
        <f t="shared" si="12"/>
        <v>Ժակետ+Տաբատ</v>
      </c>
      <c r="F280" s="273" t="s">
        <v>7104</v>
      </c>
      <c r="G280" s="144" t="e">
        <f>VLOOKUP(E280,subcategory!A:B,2,0)</f>
        <v>#N/A</v>
      </c>
      <c r="H280" s="273" t="s">
        <v>7151</v>
      </c>
      <c r="I280" s="213">
        <f>VLOOKUP(H280,gender!A:B,2,0)</f>
        <v>7</v>
      </c>
      <c r="J280" s="273">
        <v>245</v>
      </c>
      <c r="K280" s="273">
        <v>245</v>
      </c>
      <c r="L280" s="273">
        <v>1</v>
      </c>
      <c r="M280" s="273" t="s">
        <v>44</v>
      </c>
      <c r="N280" s="144">
        <f>VLOOKUP(M280,brand!A:B,2,0)</f>
        <v>608</v>
      </c>
      <c r="O280" s="144" t="str">
        <f t="shared" si="13"/>
        <v>INDIA</v>
      </c>
      <c r="P280" s="144">
        <f>VLOOKUP(O280,country!A:B,2,0)</f>
        <v>7505</v>
      </c>
      <c r="Q280" s="273" t="s">
        <v>428</v>
      </c>
      <c r="R280" s="144" t="str">
        <f t="shared" si="14"/>
        <v>Բամբակ</v>
      </c>
      <c r="S280" s="144" t="s">
        <v>25</v>
      </c>
      <c r="T280" s="144">
        <f>VLOOKUP(R280,material!A:B,2,0)</f>
        <v>9</v>
      </c>
      <c r="U280" s="141" t="s">
        <v>3416</v>
      </c>
      <c r="V280" s="141"/>
      <c r="W280" s="273" t="s">
        <v>7663</v>
      </c>
      <c r="X280" s="141" t="e">
        <f>VLOOKUP(W280,SIZE!A:B,2,0)</f>
        <v>#N/A</v>
      </c>
      <c r="Y280" s="141" t="s">
        <v>7726</v>
      </c>
      <c r="Z280" s="141" t="s">
        <v>1033</v>
      </c>
      <c r="AA280" s="141">
        <f>VLOOKUP(Z280,COLOR!A:B,2,0)</f>
        <v>20</v>
      </c>
      <c r="AB280" s="130"/>
      <c r="AC280" s="130"/>
      <c r="AD280" s="130"/>
      <c r="AE280" s="130"/>
      <c r="AF280" s="130"/>
      <c r="AG280" s="130"/>
      <c r="AH280" s="130"/>
      <c r="AI280" s="130"/>
      <c r="AJ280" s="130"/>
      <c r="AK280" s="130"/>
      <c r="AL280" s="130"/>
      <c r="AM280" s="130"/>
    </row>
    <row r="281" spans="1:39" ht="20.25" customHeight="1">
      <c r="A281" s="132">
        <v>280</v>
      </c>
      <c r="B281" s="19" t="s">
        <v>4755</v>
      </c>
      <c r="C281" s="250">
        <v>62046239000</v>
      </c>
      <c r="D281" s="260" t="s">
        <v>546</v>
      </c>
      <c r="E281" s="143" t="str">
        <f t="shared" si="12"/>
        <v>Տաբատներ</v>
      </c>
      <c r="F281" s="273" t="s">
        <v>7795</v>
      </c>
      <c r="G281" s="144">
        <f>VLOOKUP(E281,subcategory!A:B,2,0)</f>
        <v>93</v>
      </c>
      <c r="H281" s="273" t="s">
        <v>55</v>
      </c>
      <c r="I281" s="213" t="e">
        <f>VLOOKUP(H281,gender!A:B,2,0)</f>
        <v>#N/A</v>
      </c>
      <c r="J281" s="273">
        <v>105</v>
      </c>
      <c r="K281" s="273">
        <v>105</v>
      </c>
      <c r="L281" s="273">
        <v>1</v>
      </c>
      <c r="M281" s="273" t="s">
        <v>44</v>
      </c>
      <c r="N281" s="144">
        <f>VLOOKUP(M281,brand!A:B,2,0)</f>
        <v>608</v>
      </c>
      <c r="O281" s="144" t="str">
        <f t="shared" si="13"/>
        <v>INDIA</v>
      </c>
      <c r="P281" s="144">
        <f>VLOOKUP(O281,country!A:B,2,0)</f>
        <v>7505</v>
      </c>
      <c r="Q281" s="273" t="s">
        <v>428</v>
      </c>
      <c r="R281" s="144" t="str">
        <f t="shared" si="14"/>
        <v>Բամբակ</v>
      </c>
      <c r="S281" s="144" t="s">
        <v>25</v>
      </c>
      <c r="T281" s="144">
        <f>VLOOKUP(R281,material!A:B,2,0)</f>
        <v>9</v>
      </c>
      <c r="U281" s="141" t="s">
        <v>3416</v>
      </c>
      <c r="V281" s="141"/>
      <c r="W281" s="273" t="s">
        <v>7650</v>
      </c>
      <c r="X281" s="141" t="e">
        <f>VLOOKUP(W281,SIZE!A:B,2,0)</f>
        <v>#N/A</v>
      </c>
      <c r="Y281" s="141" t="s">
        <v>7727</v>
      </c>
      <c r="Z281" s="141" t="s">
        <v>1057</v>
      </c>
      <c r="AA281" s="141">
        <f>VLOOKUP(Z281,COLOR!A:B,2,0)</f>
        <v>5</v>
      </c>
      <c r="AB281" s="130"/>
      <c r="AC281" s="130"/>
      <c r="AD281" s="130"/>
      <c r="AE281" s="130"/>
      <c r="AF281" s="130"/>
      <c r="AG281" s="130"/>
      <c r="AH281" s="130"/>
      <c r="AI281" s="130"/>
      <c r="AJ281" s="130"/>
      <c r="AK281" s="130"/>
      <c r="AL281" s="130"/>
      <c r="AM281" s="130"/>
    </row>
    <row r="282" spans="1:39" ht="20.25" customHeight="1">
      <c r="A282" s="132">
        <v>281</v>
      </c>
      <c r="B282" s="19" t="s">
        <v>4756</v>
      </c>
      <c r="C282" s="250">
        <v>62034235000</v>
      </c>
      <c r="D282" s="261" t="s">
        <v>6796</v>
      </c>
      <c r="E282" s="143" t="str">
        <f t="shared" si="12"/>
        <v>Տաբատներ</v>
      </c>
      <c r="F282" s="273" t="s">
        <v>7795</v>
      </c>
      <c r="G282" s="144">
        <f>VLOOKUP(E282,subcategory!A:B,2,0)</f>
        <v>93</v>
      </c>
      <c r="H282" s="273" t="s">
        <v>7150</v>
      </c>
      <c r="I282" s="213" t="e">
        <f>VLOOKUP(H282,gender!A:B,2,0)</f>
        <v>#N/A</v>
      </c>
      <c r="J282" s="273">
        <v>125</v>
      </c>
      <c r="K282" s="273">
        <v>125</v>
      </c>
      <c r="L282" s="273">
        <v>1</v>
      </c>
      <c r="M282" s="273" t="s">
        <v>44</v>
      </c>
      <c r="N282" s="144">
        <f>VLOOKUP(M282,brand!A:B,2,0)</f>
        <v>608</v>
      </c>
      <c r="O282" s="144" t="str">
        <f t="shared" si="13"/>
        <v>BANGLADESH</v>
      </c>
      <c r="P282" s="144">
        <f>VLOOKUP(O282,country!A:B,2,0)</f>
        <v>7485</v>
      </c>
      <c r="Q282" s="273" t="s">
        <v>440</v>
      </c>
      <c r="R282" s="144" t="str">
        <f t="shared" si="14"/>
        <v>Բամբակ</v>
      </c>
      <c r="S282" s="144" t="s">
        <v>25</v>
      </c>
      <c r="T282" s="144">
        <f>VLOOKUP(R282,material!A:B,2,0)</f>
        <v>9</v>
      </c>
      <c r="U282" s="141" t="s">
        <v>3416</v>
      </c>
      <c r="V282" s="141"/>
      <c r="W282" s="273" t="s">
        <v>7650</v>
      </c>
      <c r="X282" s="141" t="e">
        <f>VLOOKUP(W282,SIZE!A:B,2,0)</f>
        <v>#N/A</v>
      </c>
      <c r="Y282" s="141" t="s">
        <v>7723</v>
      </c>
      <c r="Z282" s="141" t="s">
        <v>1033</v>
      </c>
      <c r="AA282" s="141">
        <f>VLOOKUP(Z282,COLOR!A:B,2,0)</f>
        <v>20</v>
      </c>
      <c r="AB282" s="130"/>
      <c r="AC282" s="130"/>
      <c r="AD282" s="130"/>
      <c r="AE282" s="130"/>
      <c r="AF282" s="130"/>
      <c r="AG282" s="130"/>
      <c r="AH282" s="130"/>
      <c r="AI282" s="130"/>
      <c r="AJ282" s="130"/>
      <c r="AK282" s="130"/>
      <c r="AL282" s="130"/>
      <c r="AM282" s="130"/>
    </row>
    <row r="283" spans="1:39" ht="20.25" customHeight="1">
      <c r="A283" s="132">
        <v>282</v>
      </c>
      <c r="B283" s="19" t="s">
        <v>4757</v>
      </c>
      <c r="C283" s="250">
        <v>61112090000</v>
      </c>
      <c r="D283" s="261" t="s">
        <v>6801</v>
      </c>
      <c r="E283" s="143" t="str">
        <f t="shared" si="12"/>
        <v>Տաբատներ</v>
      </c>
      <c r="F283" s="273" t="s">
        <v>7795</v>
      </c>
      <c r="G283" s="144">
        <f>VLOOKUP(E283,subcategory!A:B,2,0)</f>
        <v>93</v>
      </c>
      <c r="H283" s="273" t="s">
        <v>7151</v>
      </c>
      <c r="I283" s="213">
        <f>VLOOKUP(H283,gender!A:B,2,0)</f>
        <v>7</v>
      </c>
      <c r="J283" s="273">
        <v>80</v>
      </c>
      <c r="K283" s="273">
        <v>80</v>
      </c>
      <c r="L283" s="273">
        <v>1</v>
      </c>
      <c r="M283" s="273" t="s">
        <v>44</v>
      </c>
      <c r="N283" s="144">
        <f>VLOOKUP(M283,brand!A:B,2,0)</f>
        <v>608</v>
      </c>
      <c r="O283" s="144" t="str">
        <f t="shared" si="13"/>
        <v>INDIA</v>
      </c>
      <c r="P283" s="144">
        <f>VLOOKUP(O283,country!A:B,2,0)</f>
        <v>7505</v>
      </c>
      <c r="Q283" s="273" t="s">
        <v>428</v>
      </c>
      <c r="R283" s="144" t="str">
        <f t="shared" si="14"/>
        <v>Բամբակ</v>
      </c>
      <c r="S283" s="144" t="s">
        <v>25</v>
      </c>
      <c r="T283" s="144">
        <f>VLOOKUP(R283,material!A:B,2,0)</f>
        <v>9</v>
      </c>
      <c r="U283" s="141" t="s">
        <v>3416</v>
      </c>
      <c r="V283" s="141"/>
      <c r="W283" s="273" t="s">
        <v>7649</v>
      </c>
      <c r="X283" s="141" t="e">
        <f>VLOOKUP(W283,SIZE!A:B,2,0)</f>
        <v>#N/A</v>
      </c>
      <c r="Y283" s="141" t="s">
        <v>7723</v>
      </c>
      <c r="Z283" s="141" t="s">
        <v>2092</v>
      </c>
      <c r="AA283" s="141">
        <f>VLOOKUP(Z283,COLOR!A:B,2,0)</f>
        <v>8</v>
      </c>
      <c r="AB283" s="130"/>
      <c r="AC283" s="130"/>
      <c r="AD283" s="130"/>
      <c r="AE283" s="130"/>
      <c r="AF283" s="130"/>
      <c r="AG283" s="130"/>
      <c r="AH283" s="130"/>
      <c r="AI283" s="130"/>
      <c r="AJ283" s="130"/>
      <c r="AK283" s="130"/>
      <c r="AL283" s="130"/>
      <c r="AM283" s="130"/>
    </row>
    <row r="284" spans="1:39" ht="20.25" customHeight="1">
      <c r="A284" s="132">
        <v>283</v>
      </c>
      <c r="B284" s="19" t="s">
        <v>4758</v>
      </c>
      <c r="C284" s="250">
        <v>61112090000</v>
      </c>
      <c r="D284" s="261" t="s">
        <v>6851</v>
      </c>
      <c r="E284" s="143" t="str">
        <f t="shared" si="12"/>
        <v>Շորտ</v>
      </c>
      <c r="F284" s="273" t="s">
        <v>69</v>
      </c>
      <c r="G284" s="144">
        <f>VLOOKUP(E284,subcategory!A:B,2,0)</f>
        <v>24</v>
      </c>
      <c r="H284" s="273" t="s">
        <v>7151</v>
      </c>
      <c r="I284" s="213">
        <f>VLOOKUP(H284,gender!A:B,2,0)</f>
        <v>7</v>
      </c>
      <c r="J284" s="273">
        <v>80</v>
      </c>
      <c r="K284" s="273">
        <v>80</v>
      </c>
      <c r="L284" s="273">
        <v>1</v>
      </c>
      <c r="M284" s="273" t="s">
        <v>44</v>
      </c>
      <c r="N284" s="144">
        <f>VLOOKUP(M284,brand!A:B,2,0)</f>
        <v>608</v>
      </c>
      <c r="O284" s="144" t="str">
        <f t="shared" si="13"/>
        <v>INDIA</v>
      </c>
      <c r="P284" s="144">
        <f>VLOOKUP(O284,country!A:B,2,0)</f>
        <v>7505</v>
      </c>
      <c r="Q284" s="273" t="s">
        <v>428</v>
      </c>
      <c r="R284" s="144" t="str">
        <f t="shared" si="14"/>
        <v>Բամբակ</v>
      </c>
      <c r="S284" s="144" t="s">
        <v>25</v>
      </c>
      <c r="T284" s="144">
        <f>VLOOKUP(R284,material!A:B,2,0)</f>
        <v>9</v>
      </c>
      <c r="U284" s="141" t="s">
        <v>3416</v>
      </c>
      <c r="V284" s="141"/>
      <c r="W284" s="273" t="s">
        <v>7657</v>
      </c>
      <c r="X284" s="141" t="e">
        <f>VLOOKUP(W284,SIZE!A:B,2,0)</f>
        <v>#N/A</v>
      </c>
      <c r="Y284" s="141" t="s">
        <v>7728</v>
      </c>
      <c r="Z284" s="141" t="s">
        <v>2092</v>
      </c>
      <c r="AA284" s="141">
        <f>VLOOKUP(Z284,COLOR!A:B,2,0)</f>
        <v>8</v>
      </c>
      <c r="AB284" s="130"/>
      <c r="AC284" s="130"/>
      <c r="AD284" s="130"/>
      <c r="AE284" s="130"/>
      <c r="AF284" s="130"/>
      <c r="AG284" s="130"/>
      <c r="AH284" s="130"/>
      <c r="AI284" s="130"/>
      <c r="AJ284" s="130"/>
      <c r="AK284" s="130"/>
      <c r="AL284" s="130"/>
      <c r="AM284" s="130"/>
    </row>
    <row r="285" spans="1:39" ht="20.25" customHeight="1">
      <c r="A285" s="132">
        <v>284</v>
      </c>
      <c r="B285" s="19" t="s">
        <v>4759</v>
      </c>
      <c r="C285" s="250">
        <v>61099090000</v>
      </c>
      <c r="D285" s="261" t="s">
        <v>6853</v>
      </c>
      <c r="E285" s="143" t="str">
        <f t="shared" si="12"/>
        <v>Շապիկ</v>
      </c>
      <c r="F285" s="273" t="s">
        <v>46</v>
      </c>
      <c r="G285" s="144">
        <f>VLOOKUP(E285,subcategory!A:B,2,0)</f>
        <v>73</v>
      </c>
      <c r="H285" s="273" t="s">
        <v>20</v>
      </c>
      <c r="I285" s="213" t="e">
        <f>VLOOKUP(H285,gender!A:B,2,0)</f>
        <v>#N/A</v>
      </c>
      <c r="J285" s="273">
        <v>190</v>
      </c>
      <c r="K285" s="273">
        <v>190</v>
      </c>
      <c r="L285" s="273">
        <v>1</v>
      </c>
      <c r="M285" s="277" t="s">
        <v>7157</v>
      </c>
      <c r="N285" s="144">
        <f>VLOOKUP(M285,brand!A:B,2,0)</f>
        <v>840</v>
      </c>
      <c r="O285" s="144" t="str">
        <f t="shared" si="13"/>
        <v>EU</v>
      </c>
      <c r="P285" s="144">
        <f>VLOOKUP(O285,country!A:B,2,0)</f>
        <v>9001</v>
      </c>
      <c r="Q285" s="273" t="s">
        <v>568</v>
      </c>
      <c r="R285" s="144" t="str">
        <f t="shared" si="14"/>
        <v>Վիսկոզ</v>
      </c>
      <c r="S285" s="144" t="s">
        <v>149</v>
      </c>
      <c r="T285" s="144">
        <f>VLOOKUP(R285,material!A:B,2,0)</f>
        <v>53</v>
      </c>
      <c r="U285" s="141" t="s">
        <v>3416</v>
      </c>
      <c r="V285" s="141"/>
      <c r="W285" s="273" t="s">
        <v>828</v>
      </c>
      <c r="X285" s="141">
        <f>VLOOKUP(W285,SIZE!A:B,2,0)</f>
        <v>124</v>
      </c>
      <c r="Y285" s="141" t="s">
        <v>7694</v>
      </c>
      <c r="Z285" s="141" t="s">
        <v>2042</v>
      </c>
      <c r="AA285" s="141" t="e">
        <f>VLOOKUP(Z285,COLOR!A:B,2,0)</f>
        <v>#N/A</v>
      </c>
      <c r="AB285" s="130"/>
      <c r="AC285" s="130"/>
      <c r="AD285" s="130"/>
      <c r="AE285" s="130"/>
      <c r="AF285" s="130"/>
      <c r="AG285" s="130"/>
      <c r="AH285" s="130"/>
      <c r="AI285" s="130"/>
      <c r="AJ285" s="130"/>
      <c r="AK285" s="130"/>
      <c r="AL285" s="130"/>
      <c r="AM285" s="130"/>
    </row>
    <row r="286" spans="1:39" ht="20.25" customHeight="1">
      <c r="A286" s="132">
        <v>285</v>
      </c>
      <c r="B286" s="19" t="s">
        <v>4760</v>
      </c>
      <c r="C286" s="250">
        <v>61091000000</v>
      </c>
      <c r="D286" s="261" t="s">
        <v>2290</v>
      </c>
      <c r="E286" s="143" t="str">
        <f t="shared" si="12"/>
        <v>Շապիկ</v>
      </c>
      <c r="F286" s="273" t="s">
        <v>46</v>
      </c>
      <c r="G286" s="144">
        <f>VLOOKUP(E286,subcategory!A:B,2,0)</f>
        <v>73</v>
      </c>
      <c r="H286" s="273" t="s">
        <v>7150</v>
      </c>
      <c r="I286" s="213" t="e">
        <f>VLOOKUP(H286,gender!A:B,2,0)</f>
        <v>#N/A</v>
      </c>
      <c r="J286" s="273">
        <v>85</v>
      </c>
      <c r="K286" s="273">
        <v>85</v>
      </c>
      <c r="L286" s="273">
        <v>1</v>
      </c>
      <c r="M286" s="273" t="s">
        <v>44</v>
      </c>
      <c r="N286" s="144">
        <f>VLOOKUP(M286,brand!A:B,2,0)</f>
        <v>608</v>
      </c>
      <c r="O286" s="144" t="str">
        <f t="shared" si="13"/>
        <v>INDIA</v>
      </c>
      <c r="P286" s="144">
        <f>VLOOKUP(O286,country!A:B,2,0)</f>
        <v>7505</v>
      </c>
      <c r="Q286" s="273" t="s">
        <v>428</v>
      </c>
      <c r="R286" s="144" t="str">
        <f t="shared" si="14"/>
        <v>Բամբակ</v>
      </c>
      <c r="S286" s="144" t="s">
        <v>25</v>
      </c>
      <c r="T286" s="144">
        <f>VLOOKUP(R286,material!A:B,2,0)</f>
        <v>9</v>
      </c>
      <c r="U286" s="141" t="s">
        <v>3416</v>
      </c>
      <c r="V286" s="141"/>
      <c r="W286" s="273" t="s">
        <v>7646</v>
      </c>
      <c r="X286" s="141" t="e">
        <f>VLOOKUP(W286,SIZE!A:B,2,0)</f>
        <v>#N/A</v>
      </c>
      <c r="Y286" s="141" t="s">
        <v>7729</v>
      </c>
      <c r="Z286" s="141" t="s">
        <v>1057</v>
      </c>
      <c r="AA286" s="141">
        <f>VLOOKUP(Z286,COLOR!A:B,2,0)</f>
        <v>5</v>
      </c>
      <c r="AB286" s="130"/>
      <c r="AC286" s="130"/>
      <c r="AD286" s="130"/>
      <c r="AE286" s="130"/>
      <c r="AF286" s="130"/>
      <c r="AG286" s="130"/>
      <c r="AH286" s="130"/>
      <c r="AI286" s="130"/>
      <c r="AJ286" s="130"/>
      <c r="AK286" s="130"/>
      <c r="AL286" s="130"/>
      <c r="AM286" s="130"/>
    </row>
    <row r="287" spans="1:39" ht="20.25" customHeight="1">
      <c r="A287" s="132">
        <v>286</v>
      </c>
      <c r="B287" s="19" t="s">
        <v>4761</v>
      </c>
      <c r="C287" s="250">
        <v>61099090000</v>
      </c>
      <c r="D287" s="261" t="s">
        <v>6854</v>
      </c>
      <c r="E287" s="143" t="str">
        <f t="shared" si="12"/>
        <v>Շապիկ</v>
      </c>
      <c r="F287" s="273" t="s">
        <v>46</v>
      </c>
      <c r="G287" s="144">
        <f>VLOOKUP(E287,subcategory!A:B,2,0)</f>
        <v>73</v>
      </c>
      <c r="H287" s="273" t="s">
        <v>55</v>
      </c>
      <c r="I287" s="213" t="e">
        <f>VLOOKUP(H287,gender!A:B,2,0)</f>
        <v>#N/A</v>
      </c>
      <c r="J287" s="273">
        <v>120</v>
      </c>
      <c r="K287" s="273">
        <v>120</v>
      </c>
      <c r="L287" s="273">
        <v>1</v>
      </c>
      <c r="M287" s="273" t="s">
        <v>44</v>
      </c>
      <c r="N287" s="144">
        <f>VLOOKUP(M287,brand!A:B,2,0)</f>
        <v>608</v>
      </c>
      <c r="O287" s="144" t="str">
        <f t="shared" si="13"/>
        <v>INDIA</v>
      </c>
      <c r="P287" s="144">
        <f>VLOOKUP(O287,country!A:B,2,0)</f>
        <v>7505</v>
      </c>
      <c r="Q287" s="273" t="s">
        <v>428</v>
      </c>
      <c r="R287" s="144" t="str">
        <f t="shared" si="14"/>
        <v>Վիսկոզ/Բամբակ</v>
      </c>
      <c r="S287" s="144" t="s">
        <v>180</v>
      </c>
      <c r="T287" s="144" t="str">
        <f>VLOOKUP(R287,material!A:B,2,0)</f>
        <v>53-9</v>
      </c>
      <c r="U287" s="141" t="s">
        <v>3416</v>
      </c>
      <c r="V287" s="141"/>
      <c r="W287" s="273" t="s">
        <v>7647</v>
      </c>
      <c r="X287" s="141" t="e">
        <f>VLOOKUP(W287,SIZE!A:B,2,0)</f>
        <v>#N/A</v>
      </c>
      <c r="Y287" s="141" t="s">
        <v>7727</v>
      </c>
      <c r="Z287" s="141" t="s">
        <v>2042</v>
      </c>
      <c r="AA287" s="141" t="e">
        <f>VLOOKUP(Z287,COLOR!A:B,2,0)</f>
        <v>#N/A</v>
      </c>
      <c r="AB287" s="130"/>
      <c r="AC287" s="130"/>
      <c r="AD287" s="130"/>
      <c r="AE287" s="130"/>
      <c r="AF287" s="130"/>
      <c r="AG287" s="130"/>
      <c r="AH287" s="130"/>
      <c r="AI287" s="130"/>
      <c r="AJ287" s="130"/>
      <c r="AK287" s="130"/>
      <c r="AL287" s="130"/>
      <c r="AM287" s="130"/>
    </row>
    <row r="288" spans="1:39" ht="20.25" customHeight="1">
      <c r="A288" s="132">
        <v>287</v>
      </c>
      <c r="B288" s="19" t="s">
        <v>4762</v>
      </c>
      <c r="C288" s="250">
        <v>62143000000</v>
      </c>
      <c r="D288" s="261" t="s">
        <v>6855</v>
      </c>
      <c r="E288" s="143" t="str">
        <f t="shared" si="12"/>
        <v>Շարֆ</v>
      </c>
      <c r="F288" s="273" t="s">
        <v>314</v>
      </c>
      <c r="G288" s="144">
        <f>VLOOKUP(E288,subcategory!A:B,2,0)</f>
        <v>11</v>
      </c>
      <c r="H288" s="273" t="s">
        <v>7150</v>
      </c>
      <c r="I288" s="213" t="e">
        <f>VLOOKUP(H288,gender!A:B,2,0)</f>
        <v>#N/A</v>
      </c>
      <c r="J288" s="273">
        <v>110</v>
      </c>
      <c r="K288" s="273">
        <v>110</v>
      </c>
      <c r="L288" s="273">
        <v>1</v>
      </c>
      <c r="M288" s="273" t="s">
        <v>44</v>
      </c>
      <c r="N288" s="144">
        <f>VLOOKUP(M288,brand!A:B,2,0)</f>
        <v>608</v>
      </c>
      <c r="O288" s="144" t="str">
        <f t="shared" si="13"/>
        <v>CHINA</v>
      </c>
      <c r="P288" s="144">
        <f>VLOOKUP(O288,country!A:B,2,0)</f>
        <v>7497</v>
      </c>
      <c r="Q288" s="273" t="s">
        <v>3915</v>
      </c>
      <c r="R288" s="144" t="str">
        <f t="shared" si="14"/>
        <v>Պոլիեսթեր</v>
      </c>
      <c r="S288" s="144" t="s">
        <v>36</v>
      </c>
      <c r="T288" s="144">
        <f>VLOOKUP(R288,material!A:B,2,0)</f>
        <v>37</v>
      </c>
      <c r="U288" s="141" t="s">
        <v>3416</v>
      </c>
      <c r="V288" s="141"/>
      <c r="W288" s="273" t="s">
        <v>7660</v>
      </c>
      <c r="X288" s="141">
        <f>VLOOKUP(W288,SIZE!A:B,2,0)</f>
        <v>311</v>
      </c>
      <c r="Y288" s="141" t="s">
        <v>7730</v>
      </c>
      <c r="Z288" s="141" t="s">
        <v>1057</v>
      </c>
      <c r="AA288" s="141">
        <f>VLOOKUP(Z288,COLOR!A:B,2,0)</f>
        <v>5</v>
      </c>
      <c r="AB288" s="130"/>
      <c r="AC288" s="130"/>
      <c r="AD288" s="130"/>
      <c r="AE288" s="130"/>
      <c r="AF288" s="130"/>
      <c r="AG288" s="130"/>
      <c r="AH288" s="130"/>
      <c r="AI288" s="130"/>
      <c r="AJ288" s="130"/>
      <c r="AK288" s="130"/>
      <c r="AL288" s="130"/>
      <c r="AM288" s="130"/>
    </row>
    <row r="289" spans="1:39" ht="20.25" customHeight="1">
      <c r="A289" s="132">
        <v>288</v>
      </c>
      <c r="B289" s="19" t="s">
        <v>4763</v>
      </c>
      <c r="C289" s="250">
        <v>61042200000</v>
      </c>
      <c r="D289" s="260" t="s">
        <v>6848</v>
      </c>
      <c r="E289" s="143" t="str">
        <f t="shared" si="12"/>
        <v>Շապիկ+Տաբատ</v>
      </c>
      <c r="F289" s="273" t="s">
        <v>7093</v>
      </c>
      <c r="G289" s="144" t="e">
        <f>VLOOKUP(E289,subcategory!A:B,2,0)</f>
        <v>#N/A</v>
      </c>
      <c r="H289" s="273" t="s">
        <v>55</v>
      </c>
      <c r="I289" s="213" t="e">
        <f>VLOOKUP(H289,gender!A:B,2,0)</f>
        <v>#N/A</v>
      </c>
      <c r="J289" s="273">
        <v>245</v>
      </c>
      <c r="K289" s="273">
        <v>245</v>
      </c>
      <c r="L289" s="273">
        <v>1</v>
      </c>
      <c r="M289" s="273" t="s">
        <v>44</v>
      </c>
      <c r="N289" s="144">
        <f>VLOOKUP(M289,brand!A:B,2,0)</f>
        <v>608</v>
      </c>
      <c r="O289" s="144" t="str">
        <f t="shared" si="13"/>
        <v>INDIA</v>
      </c>
      <c r="P289" s="144">
        <f>VLOOKUP(O289,country!A:B,2,0)</f>
        <v>7505</v>
      </c>
      <c r="Q289" s="273" t="s">
        <v>428</v>
      </c>
      <c r="R289" s="144" t="str">
        <f t="shared" si="14"/>
        <v>Բամբակ</v>
      </c>
      <c r="S289" s="144" t="s">
        <v>25</v>
      </c>
      <c r="T289" s="144">
        <f>VLOOKUP(R289,material!A:B,2,0)</f>
        <v>9</v>
      </c>
      <c r="U289" s="141" t="s">
        <v>3416</v>
      </c>
      <c r="V289" s="141"/>
      <c r="W289" s="273" t="s">
        <v>7647</v>
      </c>
      <c r="X289" s="141" t="e">
        <f>VLOOKUP(W289,SIZE!A:B,2,0)</f>
        <v>#N/A</v>
      </c>
      <c r="Y289" s="141">
        <v>0</v>
      </c>
      <c r="Z289" s="141" t="s">
        <v>1080</v>
      </c>
      <c r="AA289" s="141">
        <f>VLOOKUP(Z289,COLOR!A:B,2,0)</f>
        <v>13</v>
      </c>
      <c r="AB289" s="130"/>
      <c r="AC289" s="130"/>
      <c r="AD289" s="130"/>
      <c r="AE289" s="130"/>
      <c r="AF289" s="130"/>
      <c r="AG289" s="130"/>
      <c r="AH289" s="130"/>
      <c r="AI289" s="130"/>
      <c r="AJ289" s="130"/>
      <c r="AK289" s="130"/>
      <c r="AL289" s="130"/>
      <c r="AM289" s="130"/>
    </row>
    <row r="290" spans="1:39" ht="20.25" customHeight="1">
      <c r="A290" s="132">
        <v>289</v>
      </c>
      <c r="B290" s="19" t="s">
        <v>4764</v>
      </c>
      <c r="C290" s="250">
        <v>61091000000</v>
      </c>
      <c r="D290" s="261" t="s">
        <v>605</v>
      </c>
      <c r="E290" s="143" t="str">
        <f t="shared" si="12"/>
        <v>Շապիկ</v>
      </c>
      <c r="F290" s="273" t="s">
        <v>46</v>
      </c>
      <c r="G290" s="144">
        <f>VLOOKUP(E290,subcategory!A:B,2,0)</f>
        <v>73</v>
      </c>
      <c r="H290" s="273" t="s">
        <v>55</v>
      </c>
      <c r="I290" s="213" t="e">
        <f>VLOOKUP(H290,gender!A:B,2,0)</f>
        <v>#N/A</v>
      </c>
      <c r="J290" s="273">
        <v>115</v>
      </c>
      <c r="K290" s="273">
        <v>115</v>
      </c>
      <c r="L290" s="273">
        <v>1</v>
      </c>
      <c r="M290" s="273" t="s">
        <v>44</v>
      </c>
      <c r="N290" s="144">
        <f>VLOOKUP(M290,brand!A:B,2,0)</f>
        <v>608</v>
      </c>
      <c r="O290" s="144" t="str">
        <f t="shared" si="13"/>
        <v>INDIA</v>
      </c>
      <c r="P290" s="144">
        <f>VLOOKUP(O290,country!A:B,2,0)</f>
        <v>7505</v>
      </c>
      <c r="Q290" s="273" t="s">
        <v>428</v>
      </c>
      <c r="R290" s="144" t="str">
        <f t="shared" si="14"/>
        <v>Բամբակ</v>
      </c>
      <c r="S290" s="144" t="s">
        <v>25</v>
      </c>
      <c r="T290" s="144">
        <f>VLOOKUP(R290,material!A:B,2,0)</f>
        <v>9</v>
      </c>
      <c r="U290" s="141" t="s">
        <v>3416</v>
      </c>
      <c r="V290" s="141"/>
      <c r="W290" s="273" t="s">
        <v>7680</v>
      </c>
      <c r="X290" s="141" t="e">
        <f>VLOOKUP(W290,SIZE!A:B,2,0)</f>
        <v>#N/A</v>
      </c>
      <c r="Y290" s="141" t="s">
        <v>7731</v>
      </c>
      <c r="Z290" s="141" t="s">
        <v>1080</v>
      </c>
      <c r="AA290" s="141">
        <f>VLOOKUP(Z290,COLOR!A:B,2,0)</f>
        <v>13</v>
      </c>
      <c r="AB290" s="130"/>
      <c r="AC290" s="130"/>
      <c r="AD290" s="130"/>
      <c r="AE290" s="130"/>
      <c r="AF290" s="130"/>
      <c r="AG290" s="130"/>
      <c r="AH290" s="130"/>
      <c r="AI290" s="130"/>
      <c r="AJ290" s="130"/>
      <c r="AK290" s="130"/>
      <c r="AL290" s="130"/>
      <c r="AM290" s="130"/>
    </row>
    <row r="291" spans="1:39" ht="20.25" customHeight="1">
      <c r="A291" s="132">
        <v>290</v>
      </c>
      <c r="B291" s="19" t="s">
        <v>4765</v>
      </c>
      <c r="C291" s="250">
        <v>61059090000</v>
      </c>
      <c r="D291" s="261" t="s">
        <v>6819</v>
      </c>
      <c r="E291" s="143" t="str">
        <f t="shared" si="12"/>
        <v>Վերնաշապիկ</v>
      </c>
      <c r="F291" s="273" t="s">
        <v>47</v>
      </c>
      <c r="G291" s="144">
        <f>VLOOKUP(E291,subcategory!A:B,2,0)</f>
        <v>82</v>
      </c>
      <c r="H291" s="273" t="s">
        <v>7150</v>
      </c>
      <c r="I291" s="213" t="e">
        <f>VLOOKUP(H291,gender!A:B,2,0)</f>
        <v>#N/A</v>
      </c>
      <c r="J291" s="273">
        <v>100</v>
      </c>
      <c r="K291" s="273">
        <v>100</v>
      </c>
      <c r="L291" s="273">
        <v>1</v>
      </c>
      <c r="M291" s="273" t="s">
        <v>44</v>
      </c>
      <c r="N291" s="144">
        <f>VLOOKUP(M291,brand!A:B,2,0)</f>
        <v>608</v>
      </c>
      <c r="O291" s="144" t="str">
        <f t="shared" si="13"/>
        <v>INDIA</v>
      </c>
      <c r="P291" s="144">
        <f>VLOOKUP(O291,country!A:B,2,0)</f>
        <v>7505</v>
      </c>
      <c r="Q291" s="273" t="s">
        <v>428</v>
      </c>
      <c r="R291" s="144" t="str">
        <f t="shared" si="14"/>
        <v>Լիոն</v>
      </c>
      <c r="S291" s="144" t="s">
        <v>7210</v>
      </c>
      <c r="T291" s="144" t="e">
        <f>VLOOKUP(R291,material!A:B,2,0)</f>
        <v>#N/A</v>
      </c>
      <c r="U291" s="141" t="s">
        <v>3416</v>
      </c>
      <c r="V291" s="141"/>
      <c r="W291" s="273" t="s">
        <v>7670</v>
      </c>
      <c r="X291" s="141" t="e">
        <f>VLOOKUP(W291,SIZE!A:B,2,0)</f>
        <v>#N/A</v>
      </c>
      <c r="Y291" s="141" t="s">
        <v>7727</v>
      </c>
      <c r="Z291" s="141" t="s">
        <v>1071</v>
      </c>
      <c r="AA291" s="141">
        <f>VLOOKUP(Z291,COLOR!A:B,2,0)</f>
        <v>12</v>
      </c>
      <c r="AB291" s="130"/>
      <c r="AC291" s="130"/>
      <c r="AD291" s="130"/>
      <c r="AE291" s="130"/>
      <c r="AF291" s="130"/>
      <c r="AG291" s="130"/>
      <c r="AH291" s="130"/>
      <c r="AI291" s="130"/>
      <c r="AJ291" s="130"/>
      <c r="AK291" s="130"/>
      <c r="AL291" s="130"/>
      <c r="AM291" s="130"/>
    </row>
    <row r="292" spans="1:39" ht="20.25" customHeight="1">
      <c r="A292" s="132">
        <v>291</v>
      </c>
      <c r="B292" s="19" t="s">
        <v>4766</v>
      </c>
      <c r="C292" s="250">
        <v>61046200000</v>
      </c>
      <c r="D292" s="261" t="s">
        <v>545</v>
      </c>
      <c r="E292" s="143" t="str">
        <f t="shared" si="12"/>
        <v>Շորտ</v>
      </c>
      <c r="F292" s="273" t="s">
        <v>69</v>
      </c>
      <c r="G292" s="144">
        <f>VLOOKUP(E292,subcategory!A:B,2,0)</f>
        <v>24</v>
      </c>
      <c r="H292" s="273" t="s">
        <v>55</v>
      </c>
      <c r="I292" s="213" t="e">
        <f>VLOOKUP(H292,gender!A:B,2,0)</f>
        <v>#N/A</v>
      </c>
      <c r="J292" s="273">
        <v>110</v>
      </c>
      <c r="K292" s="273">
        <v>110</v>
      </c>
      <c r="L292" s="273">
        <v>1</v>
      </c>
      <c r="M292" s="273" t="s">
        <v>44</v>
      </c>
      <c r="N292" s="144">
        <f>VLOOKUP(M292,brand!A:B,2,0)</f>
        <v>608</v>
      </c>
      <c r="O292" s="144" t="str">
        <f t="shared" si="13"/>
        <v>BANGLADESH</v>
      </c>
      <c r="P292" s="144">
        <f>VLOOKUP(O292,country!A:B,2,0)</f>
        <v>7485</v>
      </c>
      <c r="Q292" s="273" t="s">
        <v>440</v>
      </c>
      <c r="R292" s="144" t="str">
        <f t="shared" si="14"/>
        <v>Բամբակ</v>
      </c>
      <c r="S292" s="144" t="s">
        <v>25</v>
      </c>
      <c r="T292" s="144">
        <f>VLOOKUP(R292,material!A:B,2,0)</f>
        <v>9</v>
      </c>
      <c r="U292" s="141" t="s">
        <v>3416</v>
      </c>
      <c r="V292" s="141"/>
      <c r="W292" s="273" t="s">
        <v>7672</v>
      </c>
      <c r="X292" s="141" t="e">
        <f>VLOOKUP(W292,SIZE!A:B,2,0)</f>
        <v>#N/A</v>
      </c>
      <c r="Y292" s="141" t="s">
        <v>7732</v>
      </c>
      <c r="Z292" s="141" t="s">
        <v>1071</v>
      </c>
      <c r="AA292" s="141">
        <f>VLOOKUP(Z292,COLOR!A:B,2,0)</f>
        <v>12</v>
      </c>
      <c r="AB292" s="130"/>
      <c r="AC292" s="130"/>
      <c r="AD292" s="130"/>
      <c r="AE292" s="130"/>
      <c r="AF292" s="130"/>
      <c r="AG292" s="130"/>
      <c r="AH292" s="130"/>
      <c r="AI292" s="130"/>
      <c r="AJ292" s="130"/>
      <c r="AK292" s="130"/>
      <c r="AL292" s="130"/>
      <c r="AM292" s="130"/>
    </row>
    <row r="293" spans="1:39" ht="20.25" customHeight="1">
      <c r="A293" s="132">
        <v>292</v>
      </c>
      <c r="B293" s="19" t="s">
        <v>4767</v>
      </c>
      <c r="C293" s="250">
        <v>61043200000</v>
      </c>
      <c r="D293" s="261" t="s">
        <v>726</v>
      </c>
      <c r="E293" s="143" t="str">
        <f t="shared" si="12"/>
        <v>Ժակետ</v>
      </c>
      <c r="F293" s="273" t="s">
        <v>58</v>
      </c>
      <c r="G293" s="144">
        <f>VLOOKUP(E293,subcategory!A:B,2,0)</f>
        <v>466</v>
      </c>
      <c r="H293" s="273" t="s">
        <v>55</v>
      </c>
      <c r="I293" s="213" t="e">
        <f>VLOOKUP(H293,gender!A:B,2,0)</f>
        <v>#N/A</v>
      </c>
      <c r="J293" s="273">
        <v>245</v>
      </c>
      <c r="K293" s="273">
        <v>245</v>
      </c>
      <c r="L293" s="273">
        <v>1</v>
      </c>
      <c r="M293" s="273" t="s">
        <v>44</v>
      </c>
      <c r="N293" s="144">
        <f>VLOOKUP(M293,brand!A:B,2,0)</f>
        <v>608</v>
      </c>
      <c r="O293" s="144" t="str">
        <f t="shared" si="13"/>
        <v>BANGLADESH</v>
      </c>
      <c r="P293" s="144">
        <f>VLOOKUP(O293,country!A:B,2,0)</f>
        <v>7485</v>
      </c>
      <c r="Q293" s="273" t="s">
        <v>440</v>
      </c>
      <c r="R293" s="144" t="str">
        <f t="shared" si="14"/>
        <v>Բամբակ/Պոլիեսթեր</v>
      </c>
      <c r="S293" s="144" t="s">
        <v>13</v>
      </c>
      <c r="T293" s="144" t="str">
        <f>VLOOKUP(R293,material!A:B,2,0)</f>
        <v>9-37</v>
      </c>
      <c r="U293" s="141" t="s">
        <v>3416</v>
      </c>
      <c r="V293" s="141"/>
      <c r="W293" s="273" t="s">
        <v>7681</v>
      </c>
      <c r="X293" s="141" t="e">
        <f>VLOOKUP(W293,SIZE!A:B,2,0)</f>
        <v>#N/A</v>
      </c>
      <c r="Y293" s="141" t="s">
        <v>7733</v>
      </c>
      <c r="Z293" s="141" t="s">
        <v>1071</v>
      </c>
      <c r="AA293" s="141">
        <f>VLOOKUP(Z293,COLOR!A:B,2,0)</f>
        <v>12</v>
      </c>
      <c r="AB293" s="130"/>
      <c r="AC293" s="130"/>
      <c r="AD293" s="130"/>
      <c r="AE293" s="130"/>
      <c r="AF293" s="130"/>
      <c r="AG293" s="130"/>
      <c r="AH293" s="130"/>
      <c r="AI293" s="130"/>
      <c r="AJ293" s="130"/>
      <c r="AK293" s="130"/>
      <c r="AL293" s="130"/>
      <c r="AM293" s="130"/>
    </row>
    <row r="294" spans="1:39" ht="20.25" customHeight="1">
      <c r="A294" s="132">
        <v>293</v>
      </c>
      <c r="B294" s="19" t="s">
        <v>4768</v>
      </c>
      <c r="C294" s="250">
        <v>61112090000</v>
      </c>
      <c r="D294" s="261" t="s">
        <v>6811</v>
      </c>
      <c r="E294" s="143" t="str">
        <f t="shared" si="12"/>
        <v>Շապիկ</v>
      </c>
      <c r="F294" s="273" t="s">
        <v>46</v>
      </c>
      <c r="G294" s="144">
        <f>VLOOKUP(E294,subcategory!A:B,2,0)</f>
        <v>73</v>
      </c>
      <c r="H294" s="273" t="s">
        <v>7151</v>
      </c>
      <c r="I294" s="213">
        <f>VLOOKUP(H294,gender!A:B,2,0)</f>
        <v>7</v>
      </c>
      <c r="J294" s="273">
        <v>50</v>
      </c>
      <c r="K294" s="273">
        <v>50</v>
      </c>
      <c r="L294" s="273">
        <v>1</v>
      </c>
      <c r="M294" s="273" t="s">
        <v>44</v>
      </c>
      <c r="N294" s="144">
        <f>VLOOKUP(M294,brand!A:B,2,0)</f>
        <v>608</v>
      </c>
      <c r="O294" s="144" t="str">
        <f t="shared" si="13"/>
        <v>BANGLADESH</v>
      </c>
      <c r="P294" s="144">
        <f>VLOOKUP(O294,country!A:B,2,0)</f>
        <v>7485</v>
      </c>
      <c r="Q294" s="273" t="s">
        <v>440</v>
      </c>
      <c r="R294" s="144" t="str">
        <f t="shared" si="14"/>
        <v>Բամբակ</v>
      </c>
      <c r="S294" s="144" t="s">
        <v>25</v>
      </c>
      <c r="T294" s="144">
        <f>VLOOKUP(R294,material!A:B,2,0)</f>
        <v>9</v>
      </c>
      <c r="U294" s="141" t="s">
        <v>3416</v>
      </c>
      <c r="V294" s="141"/>
      <c r="W294" s="273" t="s">
        <v>7649</v>
      </c>
      <c r="X294" s="141" t="e">
        <f>VLOOKUP(W294,SIZE!A:B,2,0)</f>
        <v>#N/A</v>
      </c>
      <c r="Y294" s="141" t="s">
        <v>7723</v>
      </c>
      <c r="Z294" s="141" t="s">
        <v>1071</v>
      </c>
      <c r="AA294" s="141">
        <f>VLOOKUP(Z294,COLOR!A:B,2,0)</f>
        <v>12</v>
      </c>
      <c r="AB294" s="130"/>
      <c r="AC294" s="130"/>
      <c r="AD294" s="130"/>
      <c r="AE294" s="130"/>
      <c r="AF294" s="130"/>
      <c r="AG294" s="130"/>
      <c r="AH294" s="130"/>
      <c r="AI294" s="130"/>
      <c r="AJ294" s="130"/>
      <c r="AK294" s="130"/>
      <c r="AL294" s="130"/>
      <c r="AM294" s="130"/>
    </row>
    <row r="295" spans="1:39" ht="20.25" customHeight="1">
      <c r="A295" s="132">
        <v>294</v>
      </c>
      <c r="B295" s="19" t="s">
        <v>4769</v>
      </c>
      <c r="C295" s="250">
        <v>62071100000</v>
      </c>
      <c r="D295" s="260" t="s">
        <v>6856</v>
      </c>
      <c r="E295" s="143" t="str">
        <f t="shared" si="12"/>
        <v>Վարտիկ 2 Հատ Սեթ</v>
      </c>
      <c r="F295" s="273" t="s">
        <v>7105</v>
      </c>
      <c r="G295" s="144" t="e">
        <f>VLOOKUP(E295,subcategory!A:B,2,0)</f>
        <v>#N/A</v>
      </c>
      <c r="H295" s="273" t="s">
        <v>7150</v>
      </c>
      <c r="I295" s="213" t="e">
        <f>VLOOKUP(H295,gender!A:B,2,0)</f>
        <v>#N/A</v>
      </c>
      <c r="J295" s="273">
        <v>90</v>
      </c>
      <c r="K295" s="273">
        <v>90</v>
      </c>
      <c r="L295" s="273">
        <v>1</v>
      </c>
      <c r="M295" s="273" t="s">
        <v>44</v>
      </c>
      <c r="N295" s="144">
        <f>VLOOKUP(M295,brand!A:B,2,0)</f>
        <v>608</v>
      </c>
      <c r="O295" s="144" t="str">
        <f t="shared" si="13"/>
        <v>INDIA</v>
      </c>
      <c r="P295" s="144">
        <f>VLOOKUP(O295,country!A:B,2,0)</f>
        <v>7505</v>
      </c>
      <c r="Q295" s="273" t="s">
        <v>428</v>
      </c>
      <c r="R295" s="144" t="str">
        <f t="shared" si="14"/>
        <v>Բամբակ</v>
      </c>
      <c r="S295" s="144" t="s">
        <v>25</v>
      </c>
      <c r="T295" s="144">
        <f>VLOOKUP(R295,material!A:B,2,0)</f>
        <v>9</v>
      </c>
      <c r="U295" s="141" t="s">
        <v>3416</v>
      </c>
      <c r="V295" s="141"/>
      <c r="W295" s="273" t="s">
        <v>7679</v>
      </c>
      <c r="X295" s="141" t="e">
        <f>VLOOKUP(W295,SIZE!A:B,2,0)</f>
        <v>#N/A</v>
      </c>
      <c r="Y295" s="141" t="s">
        <v>7734</v>
      </c>
      <c r="Z295" s="141" t="s">
        <v>1071</v>
      </c>
      <c r="AA295" s="141">
        <f>VLOOKUP(Z295,COLOR!A:B,2,0)</f>
        <v>12</v>
      </c>
      <c r="AB295" s="130"/>
      <c r="AC295" s="130"/>
      <c r="AD295" s="130"/>
      <c r="AE295" s="130"/>
      <c r="AF295" s="130"/>
      <c r="AG295" s="130"/>
      <c r="AH295" s="130"/>
      <c r="AI295" s="130"/>
      <c r="AJ295" s="130"/>
      <c r="AK295" s="130"/>
      <c r="AL295" s="130"/>
      <c r="AM295" s="130"/>
    </row>
    <row r="296" spans="1:39" ht="20.25" customHeight="1">
      <c r="A296" s="132">
        <v>295</v>
      </c>
      <c r="B296" s="19" t="s">
        <v>4770</v>
      </c>
      <c r="C296" s="250">
        <v>61112090000</v>
      </c>
      <c r="D296" s="261" t="s">
        <v>6797</v>
      </c>
      <c r="E296" s="143" t="str">
        <f t="shared" si="12"/>
        <v>Զգեստ</v>
      </c>
      <c r="F296" s="273" t="s">
        <v>64</v>
      </c>
      <c r="G296" s="144">
        <f>VLOOKUP(E296,subcategory!A:B,2,0)</f>
        <v>43</v>
      </c>
      <c r="H296" s="273" t="s">
        <v>7152</v>
      </c>
      <c r="I296" s="213" t="e">
        <f>VLOOKUP(H296,gender!A:B,2,0)</f>
        <v>#N/A</v>
      </c>
      <c r="J296" s="273">
        <v>115</v>
      </c>
      <c r="K296" s="273">
        <v>115</v>
      </c>
      <c r="L296" s="273">
        <v>1</v>
      </c>
      <c r="M296" s="273" t="s">
        <v>44</v>
      </c>
      <c r="N296" s="144">
        <f>VLOOKUP(M296,brand!A:B,2,0)</f>
        <v>608</v>
      </c>
      <c r="O296" s="144" t="str">
        <f>UPPER(Q296)</f>
        <v>CHINA</v>
      </c>
      <c r="P296" s="144">
        <f>VLOOKUP(O296,country!A:B,2,0)</f>
        <v>7497</v>
      </c>
      <c r="Q296" s="273" t="s">
        <v>3915</v>
      </c>
      <c r="R296" s="144" t="str">
        <f t="shared" si="14"/>
        <v>Բամբակ</v>
      </c>
      <c r="S296" s="144" t="s">
        <v>25</v>
      </c>
      <c r="T296" s="144">
        <f>VLOOKUP(R296,material!A:B,2,0)</f>
        <v>9</v>
      </c>
      <c r="U296" s="141" t="s">
        <v>3416</v>
      </c>
      <c r="V296" s="141"/>
      <c r="W296" s="273" t="s">
        <v>7649</v>
      </c>
      <c r="X296" s="141" t="e">
        <f>VLOOKUP(W296,SIZE!A:B,2,0)</f>
        <v>#N/A</v>
      </c>
      <c r="Y296" s="141" t="s">
        <v>7694</v>
      </c>
      <c r="Z296" s="141" t="s">
        <v>1080</v>
      </c>
      <c r="AA296" s="141">
        <f>VLOOKUP(Z296,COLOR!A:B,2,0)</f>
        <v>13</v>
      </c>
      <c r="AB296" s="130"/>
      <c r="AC296" s="130"/>
      <c r="AD296" s="130"/>
      <c r="AE296" s="130"/>
      <c r="AF296" s="130"/>
      <c r="AG296" s="130"/>
      <c r="AH296" s="130"/>
      <c r="AI296" s="130"/>
      <c r="AJ296" s="130"/>
      <c r="AK296" s="130"/>
      <c r="AL296" s="130"/>
      <c r="AM296" s="130"/>
    </row>
    <row r="297" spans="1:39" ht="20.25" customHeight="1">
      <c r="A297" s="132">
        <v>296</v>
      </c>
      <c r="B297" s="19" t="s">
        <v>4771</v>
      </c>
      <c r="C297" s="255"/>
      <c r="D297" s="266"/>
      <c r="E297" s="143" t="str">
        <f t="shared" si="12"/>
        <v/>
      </c>
      <c r="F297" s="276"/>
      <c r="G297" s="144" t="e">
        <f>VLOOKUP(E297,subcategory!A:B,2,0)</f>
        <v>#N/A</v>
      </c>
      <c r="H297" s="273" t="s">
        <v>55</v>
      </c>
      <c r="I297" s="213" t="e">
        <f>VLOOKUP(H297,gender!A:B,2,0)</f>
        <v>#N/A</v>
      </c>
      <c r="J297" s="273">
        <v>95</v>
      </c>
      <c r="K297" s="273">
        <v>95</v>
      </c>
      <c r="L297" s="273">
        <v>1</v>
      </c>
      <c r="M297" s="273" t="s">
        <v>44</v>
      </c>
      <c r="N297" s="144">
        <f>VLOOKUP(M297,brand!A:B,2,0)</f>
        <v>608</v>
      </c>
      <c r="O297" s="144" t="str">
        <f t="shared" si="13"/>
        <v>TURKEY</v>
      </c>
      <c r="P297" s="144">
        <f>VLOOKUP(O297,country!A:B,2,0)</f>
        <v>1840</v>
      </c>
      <c r="Q297" s="273" t="s">
        <v>436</v>
      </c>
      <c r="R297" s="144" t="str">
        <f t="shared" si="14"/>
        <v>Բամբակ</v>
      </c>
      <c r="S297" s="144" t="s">
        <v>25</v>
      </c>
      <c r="T297" s="144">
        <f>VLOOKUP(R297,material!A:B,2,0)</f>
        <v>9</v>
      </c>
      <c r="U297" s="141" t="s">
        <v>3416</v>
      </c>
      <c r="V297" s="141"/>
      <c r="W297" s="273" t="s">
        <v>7660</v>
      </c>
      <c r="X297" s="141">
        <f>VLOOKUP(W297,SIZE!A:B,2,0)</f>
        <v>311</v>
      </c>
      <c r="Y297" s="141" t="s">
        <v>7724</v>
      </c>
      <c r="Z297" s="141" t="s">
        <v>1071</v>
      </c>
      <c r="AA297" s="141">
        <f>VLOOKUP(Z297,COLOR!A:B,2,0)</f>
        <v>12</v>
      </c>
      <c r="AB297" s="130"/>
      <c r="AC297" s="130"/>
      <c r="AD297" s="130"/>
      <c r="AE297" s="130"/>
      <c r="AF297" s="130"/>
      <c r="AG297" s="130"/>
      <c r="AH297" s="130"/>
      <c r="AI297" s="130"/>
      <c r="AJ297" s="130"/>
      <c r="AK297" s="130"/>
      <c r="AL297" s="130"/>
      <c r="AM297" s="130"/>
    </row>
    <row r="298" spans="1:39" ht="20.25" customHeight="1">
      <c r="A298" s="132">
        <v>297</v>
      </c>
      <c r="B298" s="19" t="s">
        <v>4772</v>
      </c>
      <c r="C298" s="253">
        <v>61159699000</v>
      </c>
      <c r="D298" s="265" t="s">
        <v>766</v>
      </c>
      <c r="E298" s="143" t="str">
        <f t="shared" si="12"/>
        <v>Գուլպա</v>
      </c>
      <c r="F298" s="273" t="s">
        <v>166</v>
      </c>
      <c r="G298" s="144" t="e">
        <f>VLOOKUP(E298,subcategory!A:B,2,0)</f>
        <v>#N/A</v>
      </c>
      <c r="H298" s="273" t="s">
        <v>55</v>
      </c>
      <c r="I298" s="213" t="e">
        <f>VLOOKUP(H298,gender!A:B,2,0)</f>
        <v>#N/A</v>
      </c>
      <c r="J298" s="273">
        <v>25</v>
      </c>
      <c r="K298" s="273">
        <v>25</v>
      </c>
      <c r="L298" s="273">
        <v>1</v>
      </c>
      <c r="M298" s="273" t="s">
        <v>44</v>
      </c>
      <c r="N298" s="144">
        <f>VLOOKUP(M298,brand!A:B,2,0)</f>
        <v>608</v>
      </c>
      <c r="O298" s="144" t="str">
        <f t="shared" si="13"/>
        <v>ITALY</v>
      </c>
      <c r="P298" s="144">
        <f>VLOOKUP(O298,country!A:B,2,0)</f>
        <v>1760</v>
      </c>
      <c r="Q298" s="273" t="s">
        <v>468</v>
      </c>
      <c r="R298" s="144" t="str">
        <f t="shared" si="14"/>
        <v>Պոլիամիդ</v>
      </c>
      <c r="S298" s="144" t="s">
        <v>156</v>
      </c>
      <c r="T298" s="144">
        <f>VLOOKUP(R298,material!A:B,2,0)</f>
        <v>56</v>
      </c>
      <c r="U298" s="141" t="s">
        <v>3416</v>
      </c>
      <c r="V298" s="141"/>
      <c r="W298" s="273" t="s">
        <v>7682</v>
      </c>
      <c r="X298" s="141" t="e">
        <f>VLOOKUP(W298,SIZE!A:B,2,0)</f>
        <v>#N/A</v>
      </c>
      <c r="Y298" s="141" t="s">
        <v>7735</v>
      </c>
      <c r="Z298" s="141" t="s">
        <v>1071</v>
      </c>
      <c r="AA298" s="141">
        <f>VLOOKUP(Z298,COLOR!A:B,2,0)</f>
        <v>12</v>
      </c>
      <c r="AB298" s="130"/>
      <c r="AC298" s="130"/>
      <c r="AD298" s="130"/>
      <c r="AE298" s="130"/>
      <c r="AF298" s="130"/>
      <c r="AG298" s="130"/>
      <c r="AH298" s="130"/>
      <c r="AI298" s="130"/>
      <c r="AJ298" s="130"/>
      <c r="AK298" s="130"/>
      <c r="AL298" s="130"/>
      <c r="AM298" s="130"/>
    </row>
    <row r="299" spans="1:39" ht="20.25" customHeight="1">
      <c r="A299" s="132">
        <v>298</v>
      </c>
      <c r="B299" s="19" t="s">
        <v>4773</v>
      </c>
      <c r="C299" s="253">
        <v>61159699000</v>
      </c>
      <c r="D299" s="265" t="s">
        <v>766</v>
      </c>
      <c r="E299" s="143" t="str">
        <f t="shared" si="12"/>
        <v>Գուլպա</v>
      </c>
      <c r="F299" s="273" t="s">
        <v>166</v>
      </c>
      <c r="G299" s="144" t="e">
        <f>VLOOKUP(E299,subcategory!A:B,2,0)</f>
        <v>#N/A</v>
      </c>
      <c r="H299" s="273" t="s">
        <v>55</v>
      </c>
      <c r="I299" s="213" t="e">
        <f>VLOOKUP(H299,gender!A:B,2,0)</f>
        <v>#N/A</v>
      </c>
      <c r="J299" s="273">
        <v>25</v>
      </c>
      <c r="K299" s="273">
        <v>25</v>
      </c>
      <c r="L299" s="273">
        <v>1</v>
      </c>
      <c r="M299" s="273" t="s">
        <v>44</v>
      </c>
      <c r="N299" s="144">
        <f>VLOOKUP(M299,brand!A:B,2,0)</f>
        <v>608</v>
      </c>
      <c r="O299" s="144" t="str">
        <f t="shared" si="13"/>
        <v>ITALY</v>
      </c>
      <c r="P299" s="144">
        <f>VLOOKUP(O299,country!A:B,2,0)</f>
        <v>1760</v>
      </c>
      <c r="Q299" s="273" t="s">
        <v>468</v>
      </c>
      <c r="R299" s="144" t="str">
        <f t="shared" si="14"/>
        <v>Պոլիամիդ</v>
      </c>
      <c r="S299" s="144" t="s">
        <v>156</v>
      </c>
      <c r="T299" s="144">
        <f>VLOOKUP(R299,material!A:B,2,0)</f>
        <v>56</v>
      </c>
      <c r="U299" s="141" t="s">
        <v>3416</v>
      </c>
      <c r="V299" s="141"/>
      <c r="W299" s="273" t="s">
        <v>7682</v>
      </c>
      <c r="X299" s="141" t="e">
        <f>VLOOKUP(W299,SIZE!A:B,2,0)</f>
        <v>#N/A</v>
      </c>
      <c r="Y299" s="141" t="s">
        <v>7735</v>
      </c>
      <c r="Z299" s="141" t="s">
        <v>1071</v>
      </c>
      <c r="AA299" s="141">
        <f>VLOOKUP(Z299,COLOR!A:B,2,0)</f>
        <v>12</v>
      </c>
      <c r="AB299" s="130"/>
      <c r="AC299" s="130"/>
      <c r="AD299" s="130"/>
      <c r="AE299" s="130"/>
      <c r="AF299" s="130"/>
      <c r="AG299" s="130"/>
      <c r="AH299" s="130"/>
      <c r="AI299" s="130"/>
      <c r="AJ299" s="130"/>
      <c r="AK299" s="130"/>
      <c r="AL299" s="130"/>
      <c r="AM299" s="130"/>
    </row>
    <row r="300" spans="1:39" ht="20.25" customHeight="1">
      <c r="A300" s="132">
        <v>299</v>
      </c>
      <c r="B300" s="19" t="s">
        <v>4774</v>
      </c>
      <c r="C300" s="250">
        <v>61112090000</v>
      </c>
      <c r="D300" s="261" t="s">
        <v>6793</v>
      </c>
      <c r="E300" s="143" t="str">
        <f t="shared" si="12"/>
        <v>Շապիկ+Տաբատ</v>
      </c>
      <c r="F300" s="273" t="s">
        <v>7093</v>
      </c>
      <c r="G300" s="144" t="e">
        <f>VLOOKUP(E300,subcategory!A:B,2,0)</f>
        <v>#N/A</v>
      </c>
      <c r="H300" s="273" t="s">
        <v>7151</v>
      </c>
      <c r="I300" s="213">
        <f>VLOOKUP(H300,gender!A:B,2,0)</f>
        <v>7</v>
      </c>
      <c r="J300" s="273">
        <v>85</v>
      </c>
      <c r="K300" s="273">
        <v>85</v>
      </c>
      <c r="L300" s="273">
        <v>1</v>
      </c>
      <c r="M300" s="273" t="s">
        <v>44</v>
      </c>
      <c r="N300" s="144">
        <f>VLOOKUP(M300,brand!A:B,2,0)</f>
        <v>608</v>
      </c>
      <c r="O300" s="144" t="str">
        <f t="shared" si="13"/>
        <v>BANGLADESH</v>
      </c>
      <c r="P300" s="144">
        <f>VLOOKUP(O300,country!A:B,2,0)</f>
        <v>7485</v>
      </c>
      <c r="Q300" s="273" t="s">
        <v>440</v>
      </c>
      <c r="R300" s="144" t="str">
        <f t="shared" si="14"/>
        <v>Բամբակ</v>
      </c>
      <c r="S300" s="144" t="s">
        <v>25</v>
      </c>
      <c r="T300" s="144">
        <f>VLOOKUP(R300,material!A:B,2,0)</f>
        <v>9</v>
      </c>
      <c r="U300" s="141" t="s">
        <v>3416</v>
      </c>
      <c r="V300" s="141"/>
      <c r="W300" s="273" t="s">
        <v>7653</v>
      </c>
      <c r="X300" s="141" t="e">
        <f>VLOOKUP(W300,SIZE!A:B,2,0)</f>
        <v>#N/A</v>
      </c>
      <c r="Y300" s="141" t="s">
        <v>7736</v>
      </c>
      <c r="Z300" s="141" t="s">
        <v>1071</v>
      </c>
      <c r="AA300" s="141">
        <f>VLOOKUP(Z300,COLOR!A:B,2,0)</f>
        <v>12</v>
      </c>
      <c r="AB300" s="130"/>
      <c r="AC300" s="130"/>
      <c r="AD300" s="130"/>
      <c r="AE300" s="130"/>
      <c r="AF300" s="130"/>
      <c r="AG300" s="130"/>
      <c r="AH300" s="130"/>
      <c r="AI300" s="130"/>
      <c r="AJ300" s="130"/>
      <c r="AK300" s="130"/>
      <c r="AL300" s="130"/>
      <c r="AM300" s="130"/>
    </row>
    <row r="301" spans="1:39" ht="20.25" customHeight="1">
      <c r="A301" s="132">
        <v>300</v>
      </c>
      <c r="B301" s="19" t="s">
        <v>4775</v>
      </c>
      <c r="C301" s="250">
        <v>61112090000</v>
      </c>
      <c r="D301" s="261" t="s">
        <v>6857</v>
      </c>
      <c r="E301" s="143" t="str">
        <f t="shared" si="12"/>
        <v>Լողազգեստ</v>
      </c>
      <c r="F301" s="273" t="s">
        <v>171</v>
      </c>
      <c r="G301" s="144" t="e">
        <f>VLOOKUP(E301,subcategory!A:B,2,0)</f>
        <v>#N/A</v>
      </c>
      <c r="H301" s="273" t="s">
        <v>7152</v>
      </c>
      <c r="I301" s="213" t="e">
        <f>VLOOKUP(H301,gender!A:B,2,0)</f>
        <v>#N/A</v>
      </c>
      <c r="J301" s="273">
        <v>55</v>
      </c>
      <c r="K301" s="273">
        <v>55</v>
      </c>
      <c r="L301" s="273">
        <v>1</v>
      </c>
      <c r="M301" s="273" t="s">
        <v>44</v>
      </c>
      <c r="N301" s="144">
        <f>VLOOKUP(M301,brand!A:B,2,0)</f>
        <v>608</v>
      </c>
      <c r="O301" s="144" t="str">
        <f t="shared" si="13"/>
        <v>CHINA</v>
      </c>
      <c r="P301" s="144">
        <f>VLOOKUP(O301,country!A:B,2,0)</f>
        <v>7497</v>
      </c>
      <c r="Q301" s="273" t="s">
        <v>3915</v>
      </c>
      <c r="R301" s="144" t="str">
        <f t="shared" si="14"/>
        <v>Բամբակ</v>
      </c>
      <c r="S301" s="144" t="s">
        <v>25</v>
      </c>
      <c r="T301" s="144">
        <f>VLOOKUP(R301,material!A:B,2,0)</f>
        <v>9</v>
      </c>
      <c r="U301" s="141" t="s">
        <v>3416</v>
      </c>
      <c r="V301" s="141"/>
      <c r="W301" s="273" t="s">
        <v>7649</v>
      </c>
      <c r="X301" s="141" t="e">
        <f>VLOOKUP(W301,SIZE!A:B,2,0)</f>
        <v>#N/A</v>
      </c>
      <c r="Y301" s="141" t="s">
        <v>7737</v>
      </c>
      <c r="Z301" s="141" t="s">
        <v>1057</v>
      </c>
      <c r="AA301" s="141">
        <f>VLOOKUP(Z301,COLOR!A:B,2,0)</f>
        <v>5</v>
      </c>
      <c r="AB301" s="130"/>
      <c r="AC301" s="130"/>
      <c r="AD301" s="130"/>
      <c r="AE301" s="130"/>
      <c r="AF301" s="130"/>
      <c r="AG301" s="130"/>
      <c r="AH301" s="130"/>
      <c r="AI301" s="130"/>
      <c r="AJ301" s="130"/>
      <c r="AK301" s="130"/>
      <c r="AL301" s="130"/>
      <c r="AM301" s="130"/>
    </row>
    <row r="302" spans="1:39" ht="20.25" customHeight="1">
      <c r="A302" s="132">
        <v>301</v>
      </c>
      <c r="B302" s="19" t="s">
        <v>4776</v>
      </c>
      <c r="C302" s="252">
        <v>62113290000</v>
      </c>
      <c r="D302" s="263" t="s">
        <v>6858</v>
      </c>
      <c r="E302" s="143" t="str">
        <f t="shared" si="12"/>
        <v>Գոգնոց</v>
      </c>
      <c r="F302" s="273" t="s">
        <v>7098</v>
      </c>
      <c r="G302" s="144">
        <f>VLOOKUP(E302,subcategory!A:B,2,0)</f>
        <v>285</v>
      </c>
      <c r="H302" s="273" t="s">
        <v>7150</v>
      </c>
      <c r="I302" s="213" t="e">
        <f>VLOOKUP(H302,gender!A:B,2,0)</f>
        <v>#N/A</v>
      </c>
      <c r="J302" s="273">
        <v>75</v>
      </c>
      <c r="K302" s="273">
        <v>75</v>
      </c>
      <c r="L302" s="273">
        <v>1</v>
      </c>
      <c r="M302" s="273" t="s">
        <v>44</v>
      </c>
      <c r="N302" s="144">
        <f>VLOOKUP(M302,brand!A:B,2,0)</f>
        <v>608</v>
      </c>
      <c r="O302" s="144" t="str">
        <f t="shared" si="13"/>
        <v>CHINA</v>
      </c>
      <c r="P302" s="144">
        <f>VLOOKUP(O302,country!A:B,2,0)</f>
        <v>7497</v>
      </c>
      <c r="Q302" s="273" t="s">
        <v>3915</v>
      </c>
      <c r="R302" s="144" t="str">
        <f t="shared" si="14"/>
        <v>Բամբակ</v>
      </c>
      <c r="S302" s="144" t="s">
        <v>25</v>
      </c>
      <c r="T302" s="144">
        <f>VLOOKUP(R302,material!A:B,2,0)</f>
        <v>9</v>
      </c>
      <c r="U302" s="141" t="s">
        <v>3416</v>
      </c>
      <c r="V302" s="141"/>
      <c r="W302" s="273" t="s">
        <v>7660</v>
      </c>
      <c r="X302" s="141">
        <f>VLOOKUP(W302,SIZE!A:B,2,0)</f>
        <v>311</v>
      </c>
      <c r="Y302" s="141" t="s">
        <v>7724</v>
      </c>
      <c r="Z302" s="141" t="s">
        <v>1057</v>
      </c>
      <c r="AA302" s="141">
        <f>VLOOKUP(Z302,COLOR!A:B,2,0)</f>
        <v>5</v>
      </c>
      <c r="AB302" s="130"/>
      <c r="AC302" s="130"/>
      <c r="AD302" s="130"/>
      <c r="AE302" s="130"/>
      <c r="AF302" s="130"/>
      <c r="AG302" s="130"/>
      <c r="AH302" s="130"/>
      <c r="AI302" s="130"/>
      <c r="AJ302" s="130"/>
      <c r="AK302" s="130"/>
      <c r="AL302" s="130"/>
      <c r="AM302" s="130"/>
    </row>
    <row r="303" spans="1:39" ht="20.25" customHeight="1">
      <c r="A303" s="132">
        <v>302</v>
      </c>
      <c r="B303" s="19" t="s">
        <v>4777</v>
      </c>
      <c r="C303" s="252">
        <v>61112090000</v>
      </c>
      <c r="D303" s="261" t="s">
        <v>6804</v>
      </c>
      <c r="E303" s="143" t="str">
        <f t="shared" si="12"/>
        <v>Բոդի</v>
      </c>
      <c r="F303" s="273" t="s">
        <v>247</v>
      </c>
      <c r="G303" s="144">
        <f>VLOOKUP(E303,subcategory!A:B,2,0)</f>
        <v>15</v>
      </c>
      <c r="H303" s="273" t="s">
        <v>7152</v>
      </c>
      <c r="I303" s="213" t="e">
        <f>VLOOKUP(H303,gender!A:B,2,0)</f>
        <v>#N/A</v>
      </c>
      <c r="J303" s="273">
        <v>170</v>
      </c>
      <c r="K303" s="273">
        <v>170</v>
      </c>
      <c r="L303" s="273">
        <v>1</v>
      </c>
      <c r="M303" s="273" t="s">
        <v>44</v>
      </c>
      <c r="N303" s="144">
        <f>VLOOKUP(M303,brand!A:B,2,0)</f>
        <v>608</v>
      </c>
      <c r="O303" s="144" t="str">
        <f t="shared" si="13"/>
        <v>CHINA</v>
      </c>
      <c r="P303" s="144">
        <f>VLOOKUP(O303,country!A:B,2,0)</f>
        <v>7497</v>
      </c>
      <c r="Q303" s="273" t="s">
        <v>3915</v>
      </c>
      <c r="R303" s="144" t="str">
        <f t="shared" si="14"/>
        <v>Բամբակ</v>
      </c>
      <c r="S303" s="144" t="s">
        <v>25</v>
      </c>
      <c r="T303" s="144">
        <f>VLOOKUP(R303,material!A:B,2,0)</f>
        <v>9</v>
      </c>
      <c r="U303" s="141" t="s">
        <v>3416</v>
      </c>
      <c r="V303" s="141"/>
      <c r="W303" s="273" t="s">
        <v>7649</v>
      </c>
      <c r="X303" s="141" t="e">
        <f>VLOOKUP(W303,SIZE!A:B,2,0)</f>
        <v>#N/A</v>
      </c>
      <c r="Y303" s="141" t="s">
        <v>7727</v>
      </c>
      <c r="Z303" s="141" t="s">
        <v>1071</v>
      </c>
      <c r="AA303" s="141">
        <f>VLOOKUP(Z303,COLOR!A:B,2,0)</f>
        <v>12</v>
      </c>
      <c r="AB303" s="130"/>
      <c r="AC303" s="130"/>
      <c r="AD303" s="130"/>
      <c r="AE303" s="130"/>
      <c r="AF303" s="130"/>
      <c r="AG303" s="130"/>
      <c r="AH303" s="130"/>
      <c r="AI303" s="130"/>
      <c r="AJ303" s="130"/>
      <c r="AK303" s="130"/>
      <c r="AL303" s="130"/>
      <c r="AM303" s="130"/>
    </row>
    <row r="304" spans="1:39" ht="20.25" customHeight="1">
      <c r="A304" s="132">
        <v>303</v>
      </c>
      <c r="B304" s="19" t="s">
        <v>4778</v>
      </c>
      <c r="C304" s="250">
        <v>61102099000</v>
      </c>
      <c r="D304" s="261" t="s">
        <v>6828</v>
      </c>
      <c r="E304" s="143" t="str">
        <f t="shared" si="12"/>
        <v>Կարդիգան</v>
      </c>
      <c r="F304" s="273" t="s">
        <v>328</v>
      </c>
      <c r="G304" s="144">
        <f>VLOOKUP(E304,subcategory!A:B,2,0)</f>
        <v>89</v>
      </c>
      <c r="H304" s="273" t="s">
        <v>55</v>
      </c>
      <c r="I304" s="213" t="e">
        <f>VLOOKUP(H304,gender!A:B,2,0)</f>
        <v>#N/A</v>
      </c>
      <c r="J304" s="273">
        <v>180</v>
      </c>
      <c r="K304" s="273">
        <v>180</v>
      </c>
      <c r="L304" s="273">
        <v>1</v>
      </c>
      <c r="M304" s="273" t="s">
        <v>44</v>
      </c>
      <c r="N304" s="144">
        <f>VLOOKUP(M304,brand!A:B,2,0)</f>
        <v>608</v>
      </c>
      <c r="O304" s="144" t="str">
        <f t="shared" si="13"/>
        <v>INDIA</v>
      </c>
      <c r="P304" s="144">
        <f>VLOOKUP(O304,country!A:B,2,0)</f>
        <v>7505</v>
      </c>
      <c r="Q304" s="273" t="s">
        <v>428</v>
      </c>
      <c r="R304" s="144" t="str">
        <f t="shared" si="14"/>
        <v>Բամբակ</v>
      </c>
      <c r="S304" s="144" t="s">
        <v>25</v>
      </c>
      <c r="T304" s="144">
        <f>VLOOKUP(R304,material!A:B,2,0)</f>
        <v>9</v>
      </c>
      <c r="U304" s="141" t="s">
        <v>3416</v>
      </c>
      <c r="V304" s="141"/>
      <c r="W304" s="273" t="s">
        <v>7646</v>
      </c>
      <c r="X304" s="141" t="e">
        <f>VLOOKUP(W304,SIZE!A:B,2,0)</f>
        <v>#N/A</v>
      </c>
      <c r="Y304" s="141" t="s">
        <v>7736</v>
      </c>
      <c r="Z304" s="141" t="s">
        <v>1071</v>
      </c>
      <c r="AA304" s="141">
        <f>VLOOKUP(Z304,COLOR!A:B,2,0)</f>
        <v>12</v>
      </c>
      <c r="AB304" s="130"/>
      <c r="AC304" s="130"/>
      <c r="AD304" s="130"/>
      <c r="AE304" s="130"/>
      <c r="AF304" s="130"/>
      <c r="AG304" s="130"/>
      <c r="AH304" s="130"/>
      <c r="AI304" s="130"/>
      <c r="AJ304" s="130"/>
      <c r="AK304" s="130"/>
      <c r="AL304" s="130"/>
      <c r="AM304" s="130"/>
    </row>
    <row r="305" spans="1:39" ht="20.25" customHeight="1">
      <c r="A305" s="132">
        <v>304</v>
      </c>
      <c r="B305" s="19" t="s">
        <v>4779</v>
      </c>
      <c r="C305" s="252">
        <v>62024000090</v>
      </c>
      <c r="D305" s="260" t="s">
        <v>6809</v>
      </c>
      <c r="E305" s="143" t="str">
        <f t="shared" si="12"/>
        <v>Բաճկոն</v>
      </c>
      <c r="F305" s="273" t="s">
        <v>62</v>
      </c>
      <c r="G305" s="144">
        <f>VLOOKUP(E305,subcategory!A:B,2,0)</f>
        <v>14</v>
      </c>
      <c r="H305" s="273" t="s">
        <v>55</v>
      </c>
      <c r="I305" s="213" t="e">
        <f>VLOOKUP(H305,gender!A:B,2,0)</f>
        <v>#N/A</v>
      </c>
      <c r="J305" s="273">
        <v>145</v>
      </c>
      <c r="K305" s="273">
        <v>145</v>
      </c>
      <c r="L305" s="273">
        <v>1</v>
      </c>
      <c r="M305" s="273" t="s">
        <v>44</v>
      </c>
      <c r="N305" s="144">
        <f>VLOOKUP(M305,brand!A:B,2,0)</f>
        <v>608</v>
      </c>
      <c r="O305" s="144" t="str">
        <f t="shared" si="13"/>
        <v>CHINA</v>
      </c>
      <c r="P305" s="144">
        <f>VLOOKUP(O305,country!A:B,2,0)</f>
        <v>7497</v>
      </c>
      <c r="Q305" s="273" t="s">
        <v>3915</v>
      </c>
      <c r="R305" s="144" t="str">
        <f t="shared" si="14"/>
        <v>Պոլիեսթեր</v>
      </c>
      <c r="S305" s="144" t="s">
        <v>36</v>
      </c>
      <c r="T305" s="144">
        <f>VLOOKUP(R305,material!A:B,2,0)</f>
        <v>37</v>
      </c>
      <c r="U305" s="141" t="s">
        <v>3416</v>
      </c>
      <c r="V305" s="141"/>
      <c r="W305" s="273" t="s">
        <v>7650</v>
      </c>
      <c r="X305" s="141" t="e">
        <f>VLOOKUP(W305,SIZE!A:B,2,0)</f>
        <v>#N/A</v>
      </c>
      <c r="Y305" s="141" t="s">
        <v>7694</v>
      </c>
      <c r="Z305" s="141" t="s">
        <v>1057</v>
      </c>
      <c r="AA305" s="141">
        <f>VLOOKUP(Z305,COLOR!A:B,2,0)</f>
        <v>5</v>
      </c>
      <c r="AB305" s="130"/>
      <c r="AC305" s="130"/>
      <c r="AD305" s="130"/>
      <c r="AE305" s="130"/>
      <c r="AF305" s="130"/>
      <c r="AG305" s="130"/>
      <c r="AH305" s="130"/>
      <c r="AI305" s="130"/>
      <c r="AJ305" s="130"/>
      <c r="AK305" s="130"/>
      <c r="AL305" s="130"/>
      <c r="AM305" s="130"/>
    </row>
    <row r="306" spans="1:39" ht="20.25" customHeight="1">
      <c r="A306" s="132">
        <v>305</v>
      </c>
      <c r="B306" s="19" t="s">
        <v>4780</v>
      </c>
      <c r="C306" s="250">
        <v>61044200000</v>
      </c>
      <c r="D306" s="261" t="s">
        <v>700</v>
      </c>
      <c r="E306" s="143" t="str">
        <f t="shared" si="12"/>
        <v>Զգեստ</v>
      </c>
      <c r="F306" s="273" t="s">
        <v>64</v>
      </c>
      <c r="G306" s="144">
        <f>VLOOKUP(E306,subcategory!A:B,2,0)</f>
        <v>43</v>
      </c>
      <c r="H306" s="273" t="s">
        <v>55</v>
      </c>
      <c r="I306" s="213" t="e">
        <f>VLOOKUP(H306,gender!A:B,2,0)</f>
        <v>#N/A</v>
      </c>
      <c r="J306" s="273">
        <v>110</v>
      </c>
      <c r="K306" s="273">
        <v>110</v>
      </c>
      <c r="L306" s="273">
        <v>1</v>
      </c>
      <c r="M306" s="273" t="s">
        <v>44</v>
      </c>
      <c r="N306" s="144">
        <f>VLOOKUP(M306,brand!A:B,2,0)</f>
        <v>608</v>
      </c>
      <c r="O306" s="144" t="str">
        <f t="shared" si="13"/>
        <v>INDIA</v>
      </c>
      <c r="P306" s="144">
        <f>VLOOKUP(O306,country!A:B,2,0)</f>
        <v>7505</v>
      </c>
      <c r="Q306" s="273" t="s">
        <v>428</v>
      </c>
      <c r="R306" s="144" t="str">
        <f t="shared" si="14"/>
        <v>Բամբակ</v>
      </c>
      <c r="S306" s="144" t="s">
        <v>25</v>
      </c>
      <c r="T306" s="144">
        <f>VLOOKUP(R306,material!A:B,2,0)</f>
        <v>9</v>
      </c>
      <c r="U306" s="141" t="s">
        <v>3416</v>
      </c>
      <c r="V306" s="141"/>
      <c r="W306" s="273" t="s">
        <v>7651</v>
      </c>
      <c r="X306" s="141" t="e">
        <f>VLOOKUP(W306,SIZE!A:B,2,0)</f>
        <v>#N/A</v>
      </c>
      <c r="Y306" s="141" t="s">
        <v>7694</v>
      </c>
      <c r="Z306" s="141" t="s">
        <v>1071</v>
      </c>
      <c r="AA306" s="141">
        <f>VLOOKUP(Z306,COLOR!A:B,2,0)</f>
        <v>12</v>
      </c>
      <c r="AB306" s="130"/>
      <c r="AC306" s="130"/>
      <c r="AD306" s="130"/>
      <c r="AE306" s="130"/>
      <c r="AF306" s="130"/>
      <c r="AG306" s="130"/>
      <c r="AH306" s="130"/>
      <c r="AI306" s="130"/>
      <c r="AJ306" s="130"/>
      <c r="AK306" s="130"/>
      <c r="AL306" s="130"/>
      <c r="AM306" s="130"/>
    </row>
    <row r="307" spans="1:39" ht="20.25" customHeight="1">
      <c r="A307" s="132">
        <v>306</v>
      </c>
      <c r="B307" s="19" t="s">
        <v>4781</v>
      </c>
      <c r="C307" s="250">
        <v>61044200000</v>
      </c>
      <c r="D307" s="261" t="s">
        <v>700</v>
      </c>
      <c r="E307" s="143" t="str">
        <f t="shared" si="12"/>
        <v>Զգեստ</v>
      </c>
      <c r="F307" s="273" t="s">
        <v>64</v>
      </c>
      <c r="G307" s="144">
        <f>VLOOKUP(E307,subcategory!A:B,2,0)</f>
        <v>43</v>
      </c>
      <c r="H307" s="273" t="s">
        <v>55</v>
      </c>
      <c r="I307" s="213" t="e">
        <f>VLOOKUP(H307,gender!A:B,2,0)</f>
        <v>#N/A</v>
      </c>
      <c r="J307" s="273">
        <v>145</v>
      </c>
      <c r="K307" s="273">
        <v>145</v>
      </c>
      <c r="L307" s="273">
        <v>1</v>
      </c>
      <c r="M307" s="273" t="s">
        <v>44</v>
      </c>
      <c r="N307" s="144">
        <f>VLOOKUP(M307,brand!A:B,2,0)</f>
        <v>608</v>
      </c>
      <c r="O307" s="144" t="str">
        <f t="shared" si="13"/>
        <v>CHINA</v>
      </c>
      <c r="P307" s="144">
        <f>VLOOKUP(O307,country!A:B,2,0)</f>
        <v>7497</v>
      </c>
      <c r="Q307" s="273" t="s">
        <v>3915</v>
      </c>
      <c r="R307" s="144" t="str">
        <f t="shared" si="14"/>
        <v>Բամբակ</v>
      </c>
      <c r="S307" s="144" t="s">
        <v>25</v>
      </c>
      <c r="T307" s="144">
        <f>VLOOKUP(R307,material!A:B,2,0)</f>
        <v>9</v>
      </c>
      <c r="U307" s="141" t="s">
        <v>3416</v>
      </c>
      <c r="V307" s="141"/>
      <c r="W307" s="273" t="s">
        <v>7650</v>
      </c>
      <c r="X307" s="141" t="e">
        <f>VLOOKUP(W307,SIZE!A:B,2,0)</f>
        <v>#N/A</v>
      </c>
      <c r="Y307" s="141" t="s">
        <v>7738</v>
      </c>
      <c r="Z307" s="141" t="s">
        <v>1071</v>
      </c>
      <c r="AA307" s="141">
        <f>VLOOKUP(Z307,COLOR!A:B,2,0)</f>
        <v>12</v>
      </c>
      <c r="AB307" s="130"/>
      <c r="AC307" s="130"/>
      <c r="AD307" s="130"/>
      <c r="AE307" s="130"/>
      <c r="AF307" s="130"/>
      <c r="AG307" s="130"/>
      <c r="AH307" s="130"/>
      <c r="AI307" s="130"/>
      <c r="AJ307" s="130"/>
      <c r="AK307" s="130"/>
      <c r="AL307" s="130"/>
      <c r="AM307" s="130"/>
    </row>
    <row r="308" spans="1:39" ht="20.25" customHeight="1">
      <c r="A308" s="132">
        <v>307</v>
      </c>
      <c r="B308" s="19" t="s">
        <v>4782</v>
      </c>
      <c r="C308" s="252">
        <v>61112090000</v>
      </c>
      <c r="D308" s="261" t="s">
        <v>6800</v>
      </c>
      <c r="E308" s="143" t="str">
        <f t="shared" si="12"/>
        <v>Բոդի</v>
      </c>
      <c r="F308" s="273" t="s">
        <v>247</v>
      </c>
      <c r="G308" s="144">
        <f>VLOOKUP(E308,subcategory!A:B,2,0)</f>
        <v>15</v>
      </c>
      <c r="H308" s="277" t="s">
        <v>7151</v>
      </c>
      <c r="I308" s="213">
        <f>VLOOKUP(H308,gender!A:B,2,0)</f>
        <v>7</v>
      </c>
      <c r="J308" s="273">
        <v>105</v>
      </c>
      <c r="K308" s="273">
        <v>105</v>
      </c>
      <c r="L308" s="273">
        <v>1</v>
      </c>
      <c r="M308" s="273" t="s">
        <v>44</v>
      </c>
      <c r="N308" s="144">
        <f>VLOOKUP(M308,brand!A:B,2,0)</f>
        <v>608</v>
      </c>
      <c r="O308" s="144" t="str">
        <f t="shared" si="13"/>
        <v>PORTUGAL</v>
      </c>
      <c r="P308" s="144">
        <f>VLOOKUP(O308,country!A:B,2,0)</f>
        <v>1810</v>
      </c>
      <c r="Q308" s="273" t="s">
        <v>2818</v>
      </c>
      <c r="R308" s="144" t="str">
        <f t="shared" si="14"/>
        <v>Բամբակ</v>
      </c>
      <c r="S308" s="144" t="s">
        <v>25</v>
      </c>
      <c r="T308" s="144">
        <f>VLOOKUP(R308,material!A:B,2,0)</f>
        <v>9</v>
      </c>
      <c r="U308" s="141" t="s">
        <v>3416</v>
      </c>
      <c r="V308" s="141"/>
      <c r="W308" s="273" t="s">
        <v>7683</v>
      </c>
      <c r="X308" s="141" t="e">
        <f>VLOOKUP(W308,SIZE!A:B,2,0)</f>
        <v>#N/A</v>
      </c>
      <c r="Y308" s="141" t="s">
        <v>7694</v>
      </c>
      <c r="Z308" s="141" t="s">
        <v>1057</v>
      </c>
      <c r="AA308" s="141">
        <f>VLOOKUP(Z308,COLOR!A:B,2,0)</f>
        <v>5</v>
      </c>
      <c r="AB308" s="130"/>
      <c r="AC308" s="130"/>
      <c r="AD308" s="130"/>
      <c r="AE308" s="130"/>
      <c r="AF308" s="130"/>
      <c r="AG308" s="130"/>
      <c r="AH308" s="130"/>
      <c r="AI308" s="130"/>
      <c r="AJ308" s="130"/>
      <c r="AK308" s="130"/>
      <c r="AL308" s="130"/>
      <c r="AM308" s="130"/>
    </row>
    <row r="309" spans="1:39" ht="20.25" customHeight="1">
      <c r="A309" s="132">
        <v>308</v>
      </c>
      <c r="B309" s="19" t="s">
        <v>4783</v>
      </c>
      <c r="C309" s="250">
        <v>61112090000</v>
      </c>
      <c r="D309" s="261" t="s">
        <v>6859</v>
      </c>
      <c r="E309" s="143" t="str">
        <f t="shared" si="12"/>
        <v>Շորտ+Վերնաշապիկ</v>
      </c>
      <c r="F309" s="273" t="s">
        <v>7106</v>
      </c>
      <c r="G309" s="144" t="e">
        <f>VLOOKUP(E309,subcategory!A:B,2,0)</f>
        <v>#N/A</v>
      </c>
      <c r="H309" s="273" t="s">
        <v>7151</v>
      </c>
      <c r="I309" s="213">
        <f>VLOOKUP(H309,gender!A:B,2,0)</f>
        <v>7</v>
      </c>
      <c r="J309" s="273">
        <v>185</v>
      </c>
      <c r="K309" s="273">
        <v>185</v>
      </c>
      <c r="L309" s="273">
        <v>1</v>
      </c>
      <c r="M309" s="273" t="s">
        <v>44</v>
      </c>
      <c r="N309" s="144">
        <f>VLOOKUP(M309,brand!A:B,2,0)</f>
        <v>608</v>
      </c>
      <c r="O309" s="144" t="str">
        <f t="shared" si="13"/>
        <v>INDIA</v>
      </c>
      <c r="P309" s="144">
        <f>VLOOKUP(O309,country!A:B,2,0)</f>
        <v>7505</v>
      </c>
      <c r="Q309" s="273" t="s">
        <v>428</v>
      </c>
      <c r="R309" s="144" t="str">
        <f t="shared" si="14"/>
        <v>Բամբակ</v>
      </c>
      <c r="S309" s="144" t="s">
        <v>25</v>
      </c>
      <c r="T309" s="144">
        <f>VLOOKUP(R309,material!A:B,2,0)</f>
        <v>9</v>
      </c>
      <c r="U309" s="141" t="s">
        <v>3416</v>
      </c>
      <c r="V309" s="141"/>
      <c r="W309" s="273" t="s">
        <v>7649</v>
      </c>
      <c r="X309" s="141" t="e">
        <f>VLOOKUP(W309,SIZE!A:B,2,0)</f>
        <v>#N/A</v>
      </c>
      <c r="Y309" s="141" t="s">
        <v>7694</v>
      </c>
      <c r="Z309" s="141" t="s">
        <v>1071</v>
      </c>
      <c r="AA309" s="141">
        <f>VLOOKUP(Z309,COLOR!A:B,2,0)</f>
        <v>12</v>
      </c>
      <c r="AB309" s="130"/>
      <c r="AC309" s="130"/>
      <c r="AD309" s="130"/>
      <c r="AE309" s="130"/>
      <c r="AF309" s="130"/>
      <c r="AG309" s="130"/>
      <c r="AH309" s="130"/>
      <c r="AI309" s="130"/>
      <c r="AJ309" s="130"/>
      <c r="AK309" s="130"/>
      <c r="AL309" s="130"/>
      <c r="AM309" s="130"/>
    </row>
    <row r="310" spans="1:39" ht="20.25" customHeight="1">
      <c r="A310" s="132">
        <v>309</v>
      </c>
      <c r="B310" s="19" t="s">
        <v>4784</v>
      </c>
      <c r="C310" s="250">
        <v>61032200000</v>
      </c>
      <c r="D310" s="261" t="s">
        <v>6839</v>
      </c>
      <c r="E310" s="143" t="str">
        <f t="shared" si="12"/>
        <v>Շորտ+Շապիկ</v>
      </c>
      <c r="F310" s="273" t="s">
        <v>4312</v>
      </c>
      <c r="G310" s="144">
        <f>VLOOKUP(E310,subcategory!A:B,2,0)</f>
        <v>457</v>
      </c>
      <c r="H310" s="273" t="s">
        <v>7150</v>
      </c>
      <c r="I310" s="213" t="e">
        <f>VLOOKUP(H310,gender!A:B,2,0)</f>
        <v>#N/A</v>
      </c>
      <c r="J310" s="273">
        <v>135</v>
      </c>
      <c r="K310" s="273">
        <v>135</v>
      </c>
      <c r="L310" s="273">
        <v>1</v>
      </c>
      <c r="M310" s="273" t="s">
        <v>44</v>
      </c>
      <c r="N310" s="144">
        <f>VLOOKUP(M310,brand!A:B,2,0)</f>
        <v>608</v>
      </c>
      <c r="O310" s="144" t="str">
        <f t="shared" si="13"/>
        <v>BANGLADESH</v>
      </c>
      <c r="P310" s="144">
        <f>VLOOKUP(O310,country!A:B,2,0)</f>
        <v>7485</v>
      </c>
      <c r="Q310" s="273" t="s">
        <v>440</v>
      </c>
      <c r="R310" s="144" t="str">
        <f t="shared" si="14"/>
        <v>Բամբակ</v>
      </c>
      <c r="S310" s="144" t="s">
        <v>25</v>
      </c>
      <c r="T310" s="144">
        <f>VLOOKUP(R310,material!A:B,2,0)</f>
        <v>9</v>
      </c>
      <c r="U310" s="141" t="s">
        <v>3416</v>
      </c>
      <c r="V310" s="141"/>
      <c r="W310" s="273" t="s">
        <v>7672</v>
      </c>
      <c r="X310" s="141" t="e">
        <f>VLOOKUP(W310,SIZE!A:B,2,0)</f>
        <v>#N/A</v>
      </c>
      <c r="Y310" s="141" t="s">
        <v>7733</v>
      </c>
      <c r="Z310" s="141" t="s">
        <v>1057</v>
      </c>
      <c r="AA310" s="141">
        <f>VLOOKUP(Z310,COLOR!A:B,2,0)</f>
        <v>5</v>
      </c>
      <c r="AB310" s="130"/>
      <c r="AC310" s="130"/>
      <c r="AD310" s="130"/>
      <c r="AE310" s="130"/>
      <c r="AF310" s="130"/>
      <c r="AG310" s="130"/>
      <c r="AH310" s="130"/>
      <c r="AI310" s="130"/>
      <c r="AJ310" s="130"/>
      <c r="AK310" s="130"/>
      <c r="AL310" s="130"/>
      <c r="AM310" s="130"/>
    </row>
    <row r="311" spans="1:39" ht="20.25" customHeight="1">
      <c r="A311" s="132">
        <v>310</v>
      </c>
      <c r="B311" s="19" t="s">
        <v>4785</v>
      </c>
      <c r="C311" s="250">
        <v>62046239000</v>
      </c>
      <c r="D311" s="261" t="s">
        <v>543</v>
      </c>
      <c r="E311" s="143" t="str">
        <f t="shared" si="12"/>
        <v>Տրիկո</v>
      </c>
      <c r="F311" s="273" t="s">
        <v>114</v>
      </c>
      <c r="G311" s="144" t="e">
        <f>VLOOKUP(E311,subcategory!A:B,2,0)</f>
        <v>#N/A</v>
      </c>
      <c r="H311" s="273" t="s">
        <v>55</v>
      </c>
      <c r="I311" s="213" t="e">
        <f>VLOOKUP(H311,gender!A:B,2,0)</f>
        <v>#N/A</v>
      </c>
      <c r="J311" s="273">
        <v>65</v>
      </c>
      <c r="K311" s="273">
        <v>65</v>
      </c>
      <c r="L311" s="273">
        <v>1</v>
      </c>
      <c r="M311" s="273" t="s">
        <v>44</v>
      </c>
      <c r="N311" s="144">
        <f>VLOOKUP(M311,brand!A:B,2,0)</f>
        <v>608</v>
      </c>
      <c r="O311" s="144" t="str">
        <f t="shared" si="13"/>
        <v>BANGLADESH</v>
      </c>
      <c r="P311" s="144">
        <f>VLOOKUP(O311,country!A:B,2,0)</f>
        <v>7485</v>
      </c>
      <c r="Q311" s="273" t="s">
        <v>440</v>
      </c>
      <c r="R311" s="144" t="str">
        <f t="shared" si="14"/>
        <v>Բամբակ</v>
      </c>
      <c r="S311" s="144" t="s">
        <v>25</v>
      </c>
      <c r="T311" s="144">
        <f>VLOOKUP(R311,material!A:B,2,0)</f>
        <v>9</v>
      </c>
      <c r="U311" s="141" t="s">
        <v>3416</v>
      </c>
      <c r="V311" s="141"/>
      <c r="W311" s="273" t="s">
        <v>7647</v>
      </c>
      <c r="X311" s="141" t="e">
        <f>VLOOKUP(W311,SIZE!A:B,2,0)</f>
        <v>#N/A</v>
      </c>
      <c r="Y311" s="141" t="s">
        <v>7739</v>
      </c>
      <c r="Z311" s="141" t="s">
        <v>1080</v>
      </c>
      <c r="AA311" s="141">
        <f>VLOOKUP(Z311,COLOR!A:B,2,0)</f>
        <v>13</v>
      </c>
      <c r="AB311" s="130"/>
      <c r="AC311" s="130"/>
      <c r="AD311" s="130"/>
      <c r="AE311" s="130"/>
      <c r="AF311" s="130"/>
      <c r="AG311" s="130"/>
      <c r="AH311" s="130"/>
      <c r="AI311" s="130"/>
      <c r="AJ311" s="130"/>
      <c r="AK311" s="130"/>
      <c r="AL311" s="130"/>
      <c r="AM311" s="130"/>
    </row>
    <row r="312" spans="1:39" ht="20.25" customHeight="1">
      <c r="A312" s="132">
        <v>311</v>
      </c>
      <c r="B312" s="19" t="s">
        <v>4786</v>
      </c>
      <c r="C312" s="250">
        <v>62046239000</v>
      </c>
      <c r="D312" s="260" t="s">
        <v>875</v>
      </c>
      <c r="E312" s="143" t="str">
        <f t="shared" si="12"/>
        <v>Տաբատներ</v>
      </c>
      <c r="F312" s="273" t="s">
        <v>7795</v>
      </c>
      <c r="G312" s="144">
        <f>VLOOKUP(E312,subcategory!A:B,2,0)</f>
        <v>93</v>
      </c>
      <c r="H312" s="273" t="s">
        <v>55</v>
      </c>
      <c r="I312" s="213" t="e">
        <f>VLOOKUP(H312,gender!A:B,2,0)</f>
        <v>#N/A</v>
      </c>
      <c r="J312" s="273">
        <v>320</v>
      </c>
      <c r="K312" s="273">
        <v>320</v>
      </c>
      <c r="L312" s="273">
        <v>1</v>
      </c>
      <c r="M312" s="273" t="s">
        <v>44</v>
      </c>
      <c r="N312" s="144">
        <f>VLOOKUP(M312,brand!A:B,2,0)</f>
        <v>608</v>
      </c>
      <c r="O312" s="144" t="str">
        <f t="shared" si="13"/>
        <v>BANGLADESH</v>
      </c>
      <c r="P312" s="144">
        <f>VLOOKUP(O312,country!A:B,2,0)</f>
        <v>7485</v>
      </c>
      <c r="Q312" s="273" t="s">
        <v>440</v>
      </c>
      <c r="R312" s="144" t="str">
        <f t="shared" si="14"/>
        <v>Բամբակ</v>
      </c>
      <c r="S312" s="144" t="s">
        <v>25</v>
      </c>
      <c r="T312" s="144">
        <f>VLOOKUP(R312,material!A:B,2,0)</f>
        <v>9</v>
      </c>
      <c r="U312" s="141" t="s">
        <v>3416</v>
      </c>
      <c r="V312" s="141"/>
      <c r="W312" s="273" t="s">
        <v>7647</v>
      </c>
      <c r="X312" s="141" t="e">
        <f>VLOOKUP(W312,SIZE!A:B,2,0)</f>
        <v>#N/A</v>
      </c>
      <c r="Y312" s="141" t="s">
        <v>7740</v>
      </c>
      <c r="Z312" s="141" t="s">
        <v>2092</v>
      </c>
      <c r="AA312" s="141">
        <f>VLOOKUP(Z312,COLOR!A:B,2,0)</f>
        <v>8</v>
      </c>
      <c r="AB312" s="130"/>
      <c r="AC312" s="130"/>
      <c r="AD312" s="130"/>
      <c r="AE312" s="130"/>
      <c r="AF312" s="130"/>
      <c r="AG312" s="130"/>
      <c r="AH312" s="130"/>
      <c r="AI312" s="130"/>
      <c r="AJ312" s="130"/>
      <c r="AK312" s="130"/>
      <c r="AL312" s="130"/>
      <c r="AM312" s="130"/>
    </row>
    <row r="313" spans="1:39" ht="20.25" customHeight="1">
      <c r="A313" s="132">
        <v>312</v>
      </c>
      <c r="B313" s="19" t="s">
        <v>4787</v>
      </c>
      <c r="C313" s="252">
        <v>61142000000</v>
      </c>
      <c r="D313" s="261" t="s">
        <v>6795</v>
      </c>
      <c r="E313" s="143" t="str">
        <f t="shared" si="12"/>
        <v>Բոդի</v>
      </c>
      <c r="F313" s="273" t="s">
        <v>247</v>
      </c>
      <c r="G313" s="144">
        <f>VLOOKUP(E313,subcategory!A:B,2,0)</f>
        <v>15</v>
      </c>
      <c r="H313" s="273" t="s">
        <v>7150</v>
      </c>
      <c r="I313" s="213" t="e">
        <f>VLOOKUP(H313,gender!A:B,2,0)</f>
        <v>#N/A</v>
      </c>
      <c r="J313" s="273">
        <v>150</v>
      </c>
      <c r="K313" s="273">
        <v>150</v>
      </c>
      <c r="L313" s="273">
        <v>1</v>
      </c>
      <c r="M313" s="273" t="s">
        <v>44</v>
      </c>
      <c r="N313" s="144">
        <f>VLOOKUP(M313,brand!A:B,2,0)</f>
        <v>608</v>
      </c>
      <c r="O313" s="144" t="str">
        <f t="shared" si="13"/>
        <v>CHINA</v>
      </c>
      <c r="P313" s="144">
        <f>VLOOKUP(O313,country!A:B,2,0)</f>
        <v>7497</v>
      </c>
      <c r="Q313" s="273" t="s">
        <v>3915</v>
      </c>
      <c r="R313" s="144" t="str">
        <f t="shared" si="14"/>
        <v>Բամբակ</v>
      </c>
      <c r="S313" s="144" t="s">
        <v>25</v>
      </c>
      <c r="T313" s="144">
        <f>VLOOKUP(R313,material!A:B,2,0)</f>
        <v>9</v>
      </c>
      <c r="U313" s="141" t="s">
        <v>3416</v>
      </c>
      <c r="V313" s="141"/>
      <c r="W313" s="273" t="s">
        <v>7651</v>
      </c>
      <c r="X313" s="141" t="e">
        <f>VLOOKUP(W313,SIZE!A:B,2,0)</f>
        <v>#N/A</v>
      </c>
      <c r="Y313" s="141" t="s">
        <v>7740</v>
      </c>
      <c r="Z313" s="141" t="s">
        <v>1071</v>
      </c>
      <c r="AA313" s="141">
        <f>VLOOKUP(Z313,COLOR!A:B,2,0)</f>
        <v>12</v>
      </c>
      <c r="AB313" s="130"/>
      <c r="AC313" s="130"/>
      <c r="AD313" s="130"/>
      <c r="AE313" s="130"/>
      <c r="AF313" s="130"/>
      <c r="AG313" s="130"/>
      <c r="AH313" s="130"/>
      <c r="AI313" s="130"/>
      <c r="AJ313" s="130"/>
      <c r="AK313" s="130"/>
      <c r="AL313" s="130"/>
      <c r="AM313" s="130"/>
    </row>
    <row r="314" spans="1:39" ht="20.25" customHeight="1">
      <c r="A314" s="132">
        <v>313</v>
      </c>
      <c r="B314" s="19" t="s">
        <v>4788</v>
      </c>
      <c r="C314" s="250">
        <v>62046990000</v>
      </c>
      <c r="D314" s="261" t="s">
        <v>6860</v>
      </c>
      <c r="E314" s="143" t="str">
        <f t="shared" si="12"/>
        <v>Շորտ</v>
      </c>
      <c r="F314" s="273" t="s">
        <v>69</v>
      </c>
      <c r="G314" s="144">
        <f>VLOOKUP(E314,subcategory!A:B,2,0)</f>
        <v>24</v>
      </c>
      <c r="H314" s="273" t="s">
        <v>55</v>
      </c>
      <c r="I314" s="213" t="e">
        <f>VLOOKUP(H314,gender!A:B,2,0)</f>
        <v>#N/A</v>
      </c>
      <c r="J314" s="273">
        <v>105</v>
      </c>
      <c r="K314" s="273">
        <v>105</v>
      </c>
      <c r="L314" s="273">
        <v>1</v>
      </c>
      <c r="M314" s="273" t="s">
        <v>44</v>
      </c>
      <c r="N314" s="144">
        <f>VLOOKUP(M314,brand!A:B,2,0)</f>
        <v>608</v>
      </c>
      <c r="O314" s="144" t="str">
        <f t="shared" si="13"/>
        <v>INDIA</v>
      </c>
      <c r="P314" s="144">
        <f>VLOOKUP(O314,country!A:B,2,0)</f>
        <v>7505</v>
      </c>
      <c r="Q314" s="273" t="s">
        <v>428</v>
      </c>
      <c r="R314" s="144" t="str">
        <f t="shared" si="14"/>
        <v>Լիոն/Բամբակ</v>
      </c>
      <c r="S314" s="144" t="s">
        <v>7211</v>
      </c>
      <c r="T314" s="144" t="e">
        <f>VLOOKUP(R314,material!A:B,2,0)</f>
        <v>#N/A</v>
      </c>
      <c r="U314" s="141" t="s">
        <v>3416</v>
      </c>
      <c r="V314" s="141"/>
      <c r="W314" s="273" t="s">
        <v>7670</v>
      </c>
      <c r="X314" s="141" t="e">
        <f>VLOOKUP(W314,SIZE!A:B,2,0)</f>
        <v>#N/A</v>
      </c>
      <c r="Y314" s="141" t="s">
        <v>7694</v>
      </c>
      <c r="Z314" s="141" t="s">
        <v>1057</v>
      </c>
      <c r="AA314" s="141">
        <f>VLOOKUP(Z314,COLOR!A:B,2,0)</f>
        <v>5</v>
      </c>
      <c r="AB314" s="130"/>
      <c r="AC314" s="130"/>
      <c r="AD314" s="130"/>
      <c r="AE314" s="130"/>
      <c r="AF314" s="130"/>
      <c r="AG314" s="130"/>
      <c r="AH314" s="130"/>
      <c r="AI314" s="130"/>
      <c r="AJ314" s="130"/>
      <c r="AK314" s="130"/>
      <c r="AL314" s="130"/>
      <c r="AM314" s="130"/>
    </row>
    <row r="315" spans="1:39" ht="20.25" customHeight="1">
      <c r="A315" s="132">
        <v>314</v>
      </c>
      <c r="B315" s="19" t="s">
        <v>4789</v>
      </c>
      <c r="C315" s="250">
        <v>61034200090</v>
      </c>
      <c r="D315" s="261" t="s">
        <v>2158</v>
      </c>
      <c r="E315" s="143" t="str">
        <f t="shared" si="12"/>
        <v>Շորտ</v>
      </c>
      <c r="F315" s="273" t="s">
        <v>69</v>
      </c>
      <c r="G315" s="144">
        <f>VLOOKUP(E315,subcategory!A:B,2,0)</f>
        <v>24</v>
      </c>
      <c r="H315" s="273" t="s">
        <v>7150</v>
      </c>
      <c r="I315" s="213" t="e">
        <f>VLOOKUP(H315,gender!A:B,2,0)</f>
        <v>#N/A</v>
      </c>
      <c r="J315" s="273">
        <v>90</v>
      </c>
      <c r="K315" s="273">
        <v>90</v>
      </c>
      <c r="L315" s="273">
        <v>1</v>
      </c>
      <c r="M315" s="273" t="s">
        <v>44</v>
      </c>
      <c r="N315" s="144">
        <f>VLOOKUP(M315,brand!A:B,2,0)</f>
        <v>608</v>
      </c>
      <c r="O315" s="144" t="str">
        <f t="shared" si="13"/>
        <v>INDIA</v>
      </c>
      <c r="P315" s="144">
        <f>VLOOKUP(O315,country!A:B,2,0)</f>
        <v>7505</v>
      </c>
      <c r="Q315" s="273" t="s">
        <v>428</v>
      </c>
      <c r="R315" s="144" t="str">
        <f t="shared" si="14"/>
        <v>Բամբակ</v>
      </c>
      <c r="S315" s="144" t="s">
        <v>25</v>
      </c>
      <c r="T315" s="144">
        <f>VLOOKUP(R315,material!A:B,2,0)</f>
        <v>9</v>
      </c>
      <c r="U315" s="141" t="s">
        <v>3416</v>
      </c>
      <c r="V315" s="141"/>
      <c r="W315" s="273" t="s">
        <v>7646</v>
      </c>
      <c r="X315" s="141" t="e">
        <f>VLOOKUP(W315,SIZE!A:B,2,0)</f>
        <v>#N/A</v>
      </c>
      <c r="Y315" s="141" t="s">
        <v>7694</v>
      </c>
      <c r="Z315" s="141" t="s">
        <v>2101</v>
      </c>
      <c r="AA315" s="141" t="e">
        <f>VLOOKUP(Z315,COLOR!A:B,2,0)</f>
        <v>#N/A</v>
      </c>
      <c r="AB315" s="130"/>
      <c r="AC315" s="130"/>
      <c r="AD315" s="130"/>
      <c r="AE315" s="130"/>
      <c r="AF315" s="130"/>
      <c r="AG315" s="130"/>
      <c r="AH315" s="130"/>
      <c r="AI315" s="130"/>
      <c r="AJ315" s="130"/>
      <c r="AK315" s="130"/>
      <c r="AL315" s="130"/>
      <c r="AM315" s="130"/>
    </row>
    <row r="316" spans="1:39" ht="20.25" customHeight="1">
      <c r="A316" s="132">
        <v>315</v>
      </c>
      <c r="B316" s="19" t="s">
        <v>4790</v>
      </c>
      <c r="C316" s="252">
        <v>61112090000</v>
      </c>
      <c r="D316" s="261" t="s">
        <v>6800</v>
      </c>
      <c r="E316" s="143" t="str">
        <f t="shared" si="12"/>
        <v>Բոդի</v>
      </c>
      <c r="F316" s="273" t="s">
        <v>247</v>
      </c>
      <c r="G316" s="144">
        <f>VLOOKUP(E316,subcategory!A:B,2,0)</f>
        <v>15</v>
      </c>
      <c r="H316" s="273" t="s">
        <v>7151</v>
      </c>
      <c r="I316" s="213">
        <f>VLOOKUP(H316,gender!A:B,2,0)</f>
        <v>7</v>
      </c>
      <c r="J316" s="273">
        <v>130</v>
      </c>
      <c r="K316" s="273">
        <v>130</v>
      </c>
      <c r="L316" s="273">
        <v>1</v>
      </c>
      <c r="M316" s="273" t="s">
        <v>44</v>
      </c>
      <c r="N316" s="144">
        <f>VLOOKUP(M316,brand!A:B,2,0)</f>
        <v>608</v>
      </c>
      <c r="O316" s="144" t="str">
        <f t="shared" si="13"/>
        <v>CHINA</v>
      </c>
      <c r="P316" s="144">
        <f>VLOOKUP(O316,country!A:B,2,0)</f>
        <v>7497</v>
      </c>
      <c r="Q316" s="273" t="s">
        <v>3915</v>
      </c>
      <c r="R316" s="144" t="str">
        <f t="shared" si="14"/>
        <v>Բամբակ</v>
      </c>
      <c r="S316" s="144" t="s">
        <v>25</v>
      </c>
      <c r="T316" s="144">
        <f>VLOOKUP(R316,material!A:B,2,0)</f>
        <v>9</v>
      </c>
      <c r="U316" s="141" t="s">
        <v>3416</v>
      </c>
      <c r="V316" s="141"/>
      <c r="W316" s="273" t="s">
        <v>7649</v>
      </c>
      <c r="X316" s="141" t="e">
        <f>VLOOKUP(W316,SIZE!A:B,2,0)</f>
        <v>#N/A</v>
      </c>
      <c r="Y316" s="141" t="s">
        <v>7694</v>
      </c>
      <c r="Z316" s="141" t="s">
        <v>1071</v>
      </c>
      <c r="AA316" s="141">
        <f>VLOOKUP(Z316,COLOR!A:B,2,0)</f>
        <v>12</v>
      </c>
      <c r="AB316" s="130"/>
      <c r="AC316" s="130"/>
      <c r="AD316" s="130"/>
      <c r="AE316" s="130"/>
      <c r="AF316" s="130"/>
      <c r="AG316" s="130"/>
      <c r="AH316" s="130"/>
      <c r="AI316" s="130"/>
      <c r="AJ316" s="130"/>
      <c r="AK316" s="130"/>
      <c r="AL316" s="130"/>
      <c r="AM316" s="130"/>
    </row>
    <row r="317" spans="1:39" ht="20.25" customHeight="1">
      <c r="A317" s="132">
        <v>316</v>
      </c>
      <c r="B317" s="19" t="s">
        <v>4791</v>
      </c>
      <c r="C317" s="250">
        <v>61112090000</v>
      </c>
      <c r="D317" s="261" t="s">
        <v>6861</v>
      </c>
      <c r="E317" s="143" t="str">
        <f t="shared" si="12"/>
        <v>Տաբատներ</v>
      </c>
      <c r="F317" s="273" t="s">
        <v>7795</v>
      </c>
      <c r="G317" s="144">
        <f>VLOOKUP(E317,subcategory!A:B,2,0)</f>
        <v>93</v>
      </c>
      <c r="H317" s="273" t="s">
        <v>7152</v>
      </c>
      <c r="I317" s="213" t="e">
        <f>VLOOKUP(H317,gender!A:B,2,0)</f>
        <v>#N/A</v>
      </c>
      <c r="J317" s="273">
        <v>55</v>
      </c>
      <c r="K317" s="273">
        <v>55</v>
      </c>
      <c r="L317" s="273">
        <v>1</v>
      </c>
      <c r="M317" s="273" t="s">
        <v>44</v>
      </c>
      <c r="N317" s="144">
        <f>VLOOKUP(M317,brand!A:B,2,0)</f>
        <v>608</v>
      </c>
      <c r="O317" s="144" t="str">
        <f t="shared" si="13"/>
        <v>CHINA</v>
      </c>
      <c r="P317" s="144">
        <f>VLOOKUP(O317,country!A:B,2,0)</f>
        <v>7497</v>
      </c>
      <c r="Q317" s="273" t="s">
        <v>3915</v>
      </c>
      <c r="R317" s="144" t="str">
        <f t="shared" si="14"/>
        <v>Բամբակ</v>
      </c>
      <c r="S317" s="144" t="s">
        <v>25</v>
      </c>
      <c r="T317" s="144">
        <f>VLOOKUP(R317,material!A:B,2,0)</f>
        <v>9</v>
      </c>
      <c r="U317" s="141" t="s">
        <v>3416</v>
      </c>
      <c r="V317" s="141"/>
      <c r="W317" s="273" t="s">
        <v>7649</v>
      </c>
      <c r="X317" s="141" t="e">
        <f>VLOOKUP(W317,SIZE!A:B,2,0)</f>
        <v>#N/A</v>
      </c>
      <c r="Y317" s="141" t="s">
        <v>7694</v>
      </c>
      <c r="Z317" s="141" t="s">
        <v>1080</v>
      </c>
      <c r="AA317" s="141">
        <f>VLOOKUP(Z317,COLOR!A:B,2,0)</f>
        <v>13</v>
      </c>
      <c r="AB317" s="130"/>
      <c r="AC317" s="130"/>
      <c r="AD317" s="130"/>
      <c r="AE317" s="130"/>
      <c r="AF317" s="130"/>
      <c r="AG317" s="130"/>
      <c r="AH317" s="130"/>
      <c r="AI317" s="130"/>
      <c r="AJ317" s="130"/>
      <c r="AK317" s="130"/>
      <c r="AL317" s="130"/>
      <c r="AM317" s="130"/>
    </row>
    <row r="318" spans="1:39" ht="20.25" customHeight="1">
      <c r="A318" s="132">
        <v>317</v>
      </c>
      <c r="B318" s="19" t="s">
        <v>4792</v>
      </c>
      <c r="C318" s="253">
        <v>61113090000</v>
      </c>
      <c r="D318" s="265" t="s">
        <v>6850</v>
      </c>
      <c r="E318" s="143" t="str">
        <f t="shared" si="12"/>
        <v>Զգեստ</v>
      </c>
      <c r="F318" s="273" t="s">
        <v>64</v>
      </c>
      <c r="G318" s="144">
        <f>VLOOKUP(E318,subcategory!A:B,2,0)</f>
        <v>43</v>
      </c>
      <c r="H318" s="273" t="s">
        <v>7152</v>
      </c>
      <c r="I318" s="213" t="e">
        <f>VLOOKUP(H318,gender!A:B,2,0)</f>
        <v>#N/A</v>
      </c>
      <c r="J318" s="273">
        <v>170</v>
      </c>
      <c r="K318" s="273">
        <v>170</v>
      </c>
      <c r="L318" s="273">
        <v>1</v>
      </c>
      <c r="M318" s="273" t="s">
        <v>44</v>
      </c>
      <c r="N318" s="144">
        <f>VLOOKUP(M318,brand!A:B,2,0)</f>
        <v>608</v>
      </c>
      <c r="O318" s="144" t="str">
        <f t="shared" si="13"/>
        <v>CHINA</v>
      </c>
      <c r="P318" s="144">
        <f>VLOOKUP(O318,country!A:B,2,0)</f>
        <v>7497</v>
      </c>
      <c r="Q318" s="273" t="s">
        <v>3915</v>
      </c>
      <c r="R318" s="144" t="str">
        <f t="shared" si="14"/>
        <v>Պոլիեսթեր</v>
      </c>
      <c r="S318" s="144" t="s">
        <v>36</v>
      </c>
      <c r="T318" s="144">
        <f>VLOOKUP(R318,material!A:B,2,0)</f>
        <v>37</v>
      </c>
      <c r="U318" s="141" t="s">
        <v>3416</v>
      </c>
      <c r="V318" s="141"/>
      <c r="W318" s="273" t="s">
        <v>7663</v>
      </c>
      <c r="X318" s="141" t="e">
        <f>VLOOKUP(W318,SIZE!A:B,2,0)</f>
        <v>#N/A</v>
      </c>
      <c r="Y318" s="141" t="s">
        <v>7694</v>
      </c>
      <c r="Z318" s="141" t="s">
        <v>1080</v>
      </c>
      <c r="AA318" s="141">
        <f>VLOOKUP(Z318,COLOR!A:B,2,0)</f>
        <v>13</v>
      </c>
      <c r="AB318" s="130"/>
      <c r="AC318" s="130"/>
      <c r="AD318" s="130"/>
      <c r="AE318" s="130"/>
      <c r="AF318" s="130"/>
      <c r="AG318" s="130"/>
      <c r="AH318" s="130"/>
      <c r="AI318" s="130"/>
      <c r="AJ318" s="130"/>
      <c r="AK318" s="130"/>
      <c r="AL318" s="130"/>
      <c r="AM318" s="130"/>
    </row>
    <row r="319" spans="1:39" ht="20.25" customHeight="1">
      <c r="A319" s="132">
        <v>318</v>
      </c>
      <c r="B319" s="19" t="s">
        <v>4793</v>
      </c>
      <c r="C319" s="253">
        <v>61113090000</v>
      </c>
      <c r="D319" s="265" t="s">
        <v>6850</v>
      </c>
      <c r="E319" s="143" t="str">
        <f t="shared" si="12"/>
        <v>Զգեստ</v>
      </c>
      <c r="F319" s="273" t="s">
        <v>64</v>
      </c>
      <c r="G319" s="144">
        <f>VLOOKUP(E319,subcategory!A:B,2,0)</f>
        <v>43</v>
      </c>
      <c r="H319" s="273" t="s">
        <v>7152</v>
      </c>
      <c r="I319" s="213" t="e">
        <f>VLOOKUP(H319,gender!A:B,2,0)</f>
        <v>#N/A</v>
      </c>
      <c r="J319" s="273">
        <v>155</v>
      </c>
      <c r="K319" s="273">
        <v>155</v>
      </c>
      <c r="L319" s="273">
        <v>1</v>
      </c>
      <c r="M319" s="273" t="s">
        <v>44</v>
      </c>
      <c r="N319" s="144">
        <f>VLOOKUP(M319,brand!A:B,2,0)</f>
        <v>608</v>
      </c>
      <c r="O319" s="144" t="str">
        <f t="shared" si="13"/>
        <v>CHINA</v>
      </c>
      <c r="P319" s="144">
        <f>VLOOKUP(O319,country!A:B,2,0)</f>
        <v>7497</v>
      </c>
      <c r="Q319" s="273" t="s">
        <v>3915</v>
      </c>
      <c r="R319" s="144" t="str">
        <f t="shared" si="14"/>
        <v>Պոլիեսթեր</v>
      </c>
      <c r="S319" s="144" t="s">
        <v>36</v>
      </c>
      <c r="T319" s="144">
        <f>VLOOKUP(R319,material!A:B,2,0)</f>
        <v>37</v>
      </c>
      <c r="U319" s="141" t="s">
        <v>3416</v>
      </c>
      <c r="V319" s="141"/>
      <c r="W319" s="273" t="s">
        <v>7657</v>
      </c>
      <c r="X319" s="141" t="e">
        <f>VLOOKUP(W319,SIZE!A:B,2,0)</f>
        <v>#N/A</v>
      </c>
      <c r="Y319" s="141" t="s">
        <v>7694</v>
      </c>
      <c r="Z319" s="141" t="s">
        <v>1080</v>
      </c>
      <c r="AA319" s="141">
        <f>VLOOKUP(Z319,COLOR!A:B,2,0)</f>
        <v>13</v>
      </c>
      <c r="AB319" s="130"/>
      <c r="AC319" s="130"/>
      <c r="AD319" s="130"/>
      <c r="AE319" s="130"/>
      <c r="AF319" s="130"/>
      <c r="AG319" s="130"/>
      <c r="AH319" s="130"/>
      <c r="AI319" s="130"/>
      <c r="AJ319" s="130"/>
      <c r="AK319" s="130"/>
      <c r="AL319" s="130"/>
      <c r="AM319" s="130"/>
    </row>
    <row r="320" spans="1:39" ht="20.25" customHeight="1">
      <c r="A320" s="132">
        <v>319</v>
      </c>
      <c r="B320" s="19" t="s">
        <v>4794</v>
      </c>
      <c r="C320" s="250">
        <v>61042200000</v>
      </c>
      <c r="D320" s="260" t="s">
        <v>6862</v>
      </c>
      <c r="E320" s="143" t="str">
        <f t="shared" si="12"/>
        <v>Շապիկ+Շորտ</v>
      </c>
      <c r="F320" s="273" t="s">
        <v>7101</v>
      </c>
      <c r="G320" s="144" t="e">
        <f>VLOOKUP(E320,subcategory!A:B,2,0)</f>
        <v>#N/A</v>
      </c>
      <c r="H320" s="273" t="s">
        <v>55</v>
      </c>
      <c r="I320" s="213" t="e">
        <f>VLOOKUP(H320,gender!A:B,2,0)</f>
        <v>#N/A</v>
      </c>
      <c r="J320" s="273">
        <v>155</v>
      </c>
      <c r="K320" s="273">
        <v>155</v>
      </c>
      <c r="L320" s="273">
        <v>1</v>
      </c>
      <c r="M320" s="273" t="s">
        <v>44</v>
      </c>
      <c r="N320" s="144">
        <f>VLOOKUP(M320,brand!A:B,2,0)</f>
        <v>608</v>
      </c>
      <c r="O320" s="144" t="str">
        <f t="shared" si="13"/>
        <v>INDIA</v>
      </c>
      <c r="P320" s="144">
        <f>VLOOKUP(O320,country!A:B,2,0)</f>
        <v>7505</v>
      </c>
      <c r="Q320" s="273" t="s">
        <v>428</v>
      </c>
      <c r="R320" s="144" t="str">
        <f t="shared" si="14"/>
        <v>Բամբակ</v>
      </c>
      <c r="S320" s="144" t="s">
        <v>25</v>
      </c>
      <c r="T320" s="144">
        <f>VLOOKUP(R320,material!A:B,2,0)</f>
        <v>9</v>
      </c>
      <c r="U320" s="141" t="s">
        <v>3416</v>
      </c>
      <c r="V320" s="141"/>
      <c r="W320" s="273" t="s">
        <v>7669</v>
      </c>
      <c r="X320" s="141" t="e">
        <f>VLOOKUP(W320,SIZE!A:B,2,0)</f>
        <v>#N/A</v>
      </c>
      <c r="Y320" s="141" t="s">
        <v>7729</v>
      </c>
      <c r="Z320" s="141" t="s">
        <v>1071</v>
      </c>
      <c r="AA320" s="141">
        <f>VLOOKUP(Z320,COLOR!A:B,2,0)</f>
        <v>12</v>
      </c>
      <c r="AB320" s="130"/>
      <c r="AC320" s="130"/>
      <c r="AD320" s="130"/>
      <c r="AE320" s="130"/>
      <c r="AF320" s="130"/>
      <c r="AG320" s="130"/>
      <c r="AH320" s="130"/>
      <c r="AI320" s="130"/>
      <c r="AJ320" s="130"/>
      <c r="AK320" s="130"/>
      <c r="AL320" s="130"/>
      <c r="AM320" s="130"/>
    </row>
    <row r="321" spans="1:39" ht="20.25" customHeight="1">
      <c r="A321" s="132">
        <v>320</v>
      </c>
      <c r="B321" s="19" t="s">
        <v>4795</v>
      </c>
      <c r="C321" s="252">
        <v>61083100000</v>
      </c>
      <c r="D321" s="260" t="s">
        <v>6863</v>
      </c>
      <c r="E321" s="143" t="str">
        <f t="shared" si="12"/>
        <v>Գիշերային Զգեստ</v>
      </c>
      <c r="F321" s="273" t="s">
        <v>7107</v>
      </c>
      <c r="G321" s="144" t="e">
        <f>VLOOKUP(E321,subcategory!A:B,2,0)</f>
        <v>#N/A</v>
      </c>
      <c r="H321" s="273" t="s">
        <v>55</v>
      </c>
      <c r="I321" s="213" t="e">
        <f>VLOOKUP(H321,gender!A:B,2,0)</f>
        <v>#N/A</v>
      </c>
      <c r="J321" s="273">
        <v>170</v>
      </c>
      <c r="K321" s="273">
        <v>170</v>
      </c>
      <c r="L321" s="273">
        <v>1</v>
      </c>
      <c r="M321" s="273" t="s">
        <v>44</v>
      </c>
      <c r="N321" s="144">
        <f>VLOOKUP(M321,brand!A:B,2,0)</f>
        <v>608</v>
      </c>
      <c r="O321" s="144" t="str">
        <f t="shared" si="13"/>
        <v>INDIA</v>
      </c>
      <c r="P321" s="144">
        <f>VLOOKUP(O321,country!A:B,2,0)</f>
        <v>7505</v>
      </c>
      <c r="Q321" s="273" t="s">
        <v>428</v>
      </c>
      <c r="R321" s="144" t="str">
        <f t="shared" si="14"/>
        <v>Բամբակ</v>
      </c>
      <c r="S321" s="144" t="s">
        <v>25</v>
      </c>
      <c r="T321" s="144">
        <f>VLOOKUP(R321,material!A:B,2,0)</f>
        <v>9</v>
      </c>
      <c r="U321" s="141" t="s">
        <v>3416</v>
      </c>
      <c r="V321" s="141"/>
      <c r="W321" s="273" t="s">
        <v>7651</v>
      </c>
      <c r="X321" s="141" t="e">
        <f>VLOOKUP(W321,SIZE!A:B,2,0)</f>
        <v>#N/A</v>
      </c>
      <c r="Y321" s="141" t="s">
        <v>7733</v>
      </c>
      <c r="Z321" s="141" t="s">
        <v>1071</v>
      </c>
      <c r="AA321" s="141">
        <f>VLOOKUP(Z321,COLOR!A:B,2,0)</f>
        <v>12</v>
      </c>
      <c r="AB321" s="130"/>
      <c r="AC321" s="130"/>
      <c r="AD321" s="130"/>
      <c r="AE321" s="130"/>
      <c r="AF321" s="130"/>
      <c r="AG321" s="130"/>
      <c r="AH321" s="130"/>
      <c r="AI321" s="130"/>
      <c r="AJ321" s="130"/>
      <c r="AK321" s="130"/>
      <c r="AL321" s="130"/>
      <c r="AM321" s="130"/>
    </row>
    <row r="322" spans="1:39" ht="20.25" customHeight="1">
      <c r="A322" s="132">
        <v>321</v>
      </c>
      <c r="B322" s="19" t="s">
        <v>4796</v>
      </c>
      <c r="C322" s="250">
        <v>61032200000</v>
      </c>
      <c r="D322" s="261" t="s">
        <v>6864</v>
      </c>
      <c r="E322" s="143" t="str">
        <f t="shared" si="12"/>
        <v>Ժակետ+Շապիկ</v>
      </c>
      <c r="F322" s="273" t="s">
        <v>7108</v>
      </c>
      <c r="G322" s="144" t="e">
        <f>VLOOKUP(E322,subcategory!A:B,2,0)</f>
        <v>#N/A</v>
      </c>
      <c r="H322" s="273" t="s">
        <v>7150</v>
      </c>
      <c r="I322" s="213" t="e">
        <f>VLOOKUP(H322,gender!A:B,2,0)</f>
        <v>#N/A</v>
      </c>
      <c r="J322" s="273">
        <v>485</v>
      </c>
      <c r="K322" s="273">
        <v>485</v>
      </c>
      <c r="L322" s="273">
        <v>1</v>
      </c>
      <c r="M322" s="273" t="s">
        <v>44</v>
      </c>
      <c r="N322" s="144">
        <f>VLOOKUP(M322,brand!A:B,2,0)</f>
        <v>608</v>
      </c>
      <c r="O322" s="144" t="str">
        <f t="shared" si="13"/>
        <v>INDIA</v>
      </c>
      <c r="P322" s="144">
        <f>VLOOKUP(O322,country!A:B,2,0)</f>
        <v>7505</v>
      </c>
      <c r="Q322" s="273" t="s">
        <v>428</v>
      </c>
      <c r="R322" s="144" t="str">
        <f t="shared" si="14"/>
        <v>Բամբակ</v>
      </c>
      <c r="S322" s="144" t="s">
        <v>25</v>
      </c>
      <c r="T322" s="144">
        <f>VLOOKUP(R322,material!A:B,2,0)</f>
        <v>9</v>
      </c>
      <c r="U322" s="141" t="s">
        <v>3416</v>
      </c>
      <c r="V322" s="141"/>
      <c r="W322" s="273" t="s">
        <v>7684</v>
      </c>
      <c r="X322" s="141" t="e">
        <f>VLOOKUP(W322,SIZE!A:B,2,0)</f>
        <v>#N/A</v>
      </c>
      <c r="Y322" s="141" t="s">
        <v>7694</v>
      </c>
      <c r="Z322" s="141" t="s">
        <v>1033</v>
      </c>
      <c r="AA322" s="141">
        <f>VLOOKUP(Z322,COLOR!A:B,2,0)</f>
        <v>20</v>
      </c>
      <c r="AB322" s="130"/>
      <c r="AC322" s="130"/>
      <c r="AD322" s="130"/>
      <c r="AE322" s="130"/>
      <c r="AF322" s="130"/>
      <c r="AG322" s="130"/>
      <c r="AH322" s="130"/>
      <c r="AI322" s="130"/>
      <c r="AJ322" s="130"/>
      <c r="AK322" s="130"/>
      <c r="AL322" s="130"/>
      <c r="AM322" s="130"/>
    </row>
    <row r="323" spans="1:39" ht="20.25" customHeight="1">
      <c r="A323" s="132">
        <v>322</v>
      </c>
      <c r="B323" s="19" t="s">
        <v>4797</v>
      </c>
      <c r="C323" s="252">
        <v>65050090000</v>
      </c>
      <c r="D323" s="261" t="s">
        <v>716</v>
      </c>
      <c r="E323" s="143" t="str">
        <f t="shared" ref="E323:E386" si="15">PROPER(F323)</f>
        <v>Գլխարկ</v>
      </c>
      <c r="F323" s="273" t="s">
        <v>73</v>
      </c>
      <c r="G323" s="144">
        <f>VLOOKUP(E323,subcategory!A:B,2,0)</f>
        <v>5</v>
      </c>
      <c r="H323" s="273" t="s">
        <v>55</v>
      </c>
      <c r="I323" s="213" t="e">
        <f>VLOOKUP(H323,gender!A:B,2,0)</f>
        <v>#N/A</v>
      </c>
      <c r="J323" s="273">
        <v>40</v>
      </c>
      <c r="K323" s="273">
        <v>40</v>
      </c>
      <c r="L323" s="273">
        <v>1</v>
      </c>
      <c r="M323" s="273" t="s">
        <v>44</v>
      </c>
      <c r="N323" s="144">
        <f>VLOOKUP(M323,brand!A:B,2,0)</f>
        <v>608</v>
      </c>
      <c r="O323" s="144" t="str">
        <f t="shared" ref="O323:O386" si="16">UPPER(Q323)</f>
        <v>CHINA</v>
      </c>
      <c r="P323" s="144">
        <f>VLOOKUP(O323,country!A:B,2,0)</f>
        <v>7497</v>
      </c>
      <c r="Q323" s="273" t="s">
        <v>3915</v>
      </c>
      <c r="R323" s="144" t="str">
        <f t="shared" ref="R323:R386" si="17">PROPER(S323)</f>
        <v>Բամբակ</v>
      </c>
      <c r="S323" s="144" t="s">
        <v>25</v>
      </c>
      <c r="T323" s="144">
        <f>VLOOKUP(R323,material!A:B,2,0)</f>
        <v>9</v>
      </c>
      <c r="U323" s="141" t="s">
        <v>3416</v>
      </c>
      <c r="V323" s="141"/>
      <c r="W323" s="273" t="s">
        <v>7685</v>
      </c>
      <c r="X323" s="141" t="e">
        <f>VLOOKUP(W323,SIZE!A:B,2,0)</f>
        <v>#N/A</v>
      </c>
      <c r="Y323" s="141" t="s">
        <v>7731</v>
      </c>
      <c r="Z323" s="141" t="s">
        <v>1080</v>
      </c>
      <c r="AA323" s="141">
        <f>VLOOKUP(Z323,COLOR!A:B,2,0)</f>
        <v>13</v>
      </c>
      <c r="AB323" s="130"/>
      <c r="AC323" s="130"/>
      <c r="AD323" s="130"/>
      <c r="AE323" s="130"/>
      <c r="AF323" s="130"/>
      <c r="AG323" s="130"/>
      <c r="AH323" s="130"/>
      <c r="AI323" s="130"/>
      <c r="AJ323" s="130"/>
      <c r="AK323" s="130"/>
      <c r="AL323" s="130"/>
      <c r="AM323" s="130"/>
    </row>
    <row r="324" spans="1:39" ht="20.25" customHeight="1">
      <c r="A324" s="132">
        <v>323</v>
      </c>
      <c r="B324" s="19" t="s">
        <v>4798</v>
      </c>
      <c r="C324" s="252">
        <v>65050090000</v>
      </c>
      <c r="D324" s="261" t="s">
        <v>716</v>
      </c>
      <c r="E324" s="143" t="str">
        <f t="shared" si="15"/>
        <v>Գլխարկ</v>
      </c>
      <c r="F324" s="273" t="s">
        <v>73</v>
      </c>
      <c r="G324" s="144">
        <f>VLOOKUP(E324,subcategory!A:B,2,0)</f>
        <v>5</v>
      </c>
      <c r="H324" s="273" t="s">
        <v>55</v>
      </c>
      <c r="I324" s="213" t="e">
        <f>VLOOKUP(H324,gender!A:B,2,0)</f>
        <v>#N/A</v>
      </c>
      <c r="J324" s="273">
        <v>40</v>
      </c>
      <c r="K324" s="273">
        <v>40</v>
      </c>
      <c r="L324" s="273">
        <v>1</v>
      </c>
      <c r="M324" s="273" t="s">
        <v>44</v>
      </c>
      <c r="N324" s="144">
        <f>VLOOKUP(M324,brand!A:B,2,0)</f>
        <v>608</v>
      </c>
      <c r="O324" s="144" t="str">
        <f t="shared" si="16"/>
        <v>CHINA</v>
      </c>
      <c r="P324" s="144">
        <f>VLOOKUP(O324,country!A:B,2,0)</f>
        <v>7497</v>
      </c>
      <c r="Q324" s="273" t="s">
        <v>3915</v>
      </c>
      <c r="R324" s="144" t="str">
        <f t="shared" si="17"/>
        <v>Բամբակ</v>
      </c>
      <c r="S324" s="144" t="s">
        <v>25</v>
      </c>
      <c r="T324" s="144">
        <f>VLOOKUP(R324,material!A:B,2,0)</f>
        <v>9</v>
      </c>
      <c r="U324" s="141" t="s">
        <v>3416</v>
      </c>
      <c r="V324" s="141"/>
      <c r="W324" s="273" t="s">
        <v>7669</v>
      </c>
      <c r="X324" s="141" t="e">
        <f>VLOOKUP(W324,SIZE!A:B,2,0)</f>
        <v>#N/A</v>
      </c>
      <c r="Y324" s="141" t="s">
        <v>7731</v>
      </c>
      <c r="Z324" s="141" t="s">
        <v>1080</v>
      </c>
      <c r="AA324" s="141">
        <f>VLOOKUP(Z324,COLOR!A:B,2,0)</f>
        <v>13</v>
      </c>
      <c r="AB324" s="130"/>
      <c r="AC324" s="130"/>
      <c r="AD324" s="130"/>
      <c r="AE324" s="130"/>
      <c r="AF324" s="130"/>
      <c r="AG324" s="130"/>
      <c r="AH324" s="130"/>
      <c r="AI324" s="130"/>
      <c r="AJ324" s="130"/>
      <c r="AK324" s="130"/>
      <c r="AL324" s="130"/>
      <c r="AM324" s="130"/>
    </row>
    <row r="325" spans="1:39" ht="20.25" customHeight="1">
      <c r="A325" s="132">
        <v>324</v>
      </c>
      <c r="B325" s="19" t="s">
        <v>4799</v>
      </c>
      <c r="C325" s="252">
        <v>65050090000</v>
      </c>
      <c r="D325" s="261" t="s">
        <v>734</v>
      </c>
      <c r="E325" s="143" t="str">
        <f t="shared" si="15"/>
        <v>Գլխարկ</v>
      </c>
      <c r="F325" s="273" t="s">
        <v>73</v>
      </c>
      <c r="G325" s="144">
        <f>VLOOKUP(E325,subcategory!A:B,2,0)</f>
        <v>5</v>
      </c>
      <c r="H325" s="273" t="s">
        <v>7150</v>
      </c>
      <c r="I325" s="213" t="e">
        <f>VLOOKUP(H325,gender!A:B,2,0)</f>
        <v>#N/A</v>
      </c>
      <c r="J325" s="273">
        <v>30</v>
      </c>
      <c r="K325" s="273">
        <v>30</v>
      </c>
      <c r="L325" s="273">
        <v>1</v>
      </c>
      <c r="M325" s="273" t="s">
        <v>44</v>
      </c>
      <c r="N325" s="144">
        <f>VLOOKUP(M325,brand!A:B,2,0)</f>
        <v>608</v>
      </c>
      <c r="O325" s="144" t="str">
        <f t="shared" si="16"/>
        <v>CHINA</v>
      </c>
      <c r="P325" s="144">
        <f>VLOOKUP(O325,country!A:B,2,0)</f>
        <v>7497</v>
      </c>
      <c r="Q325" s="273" t="s">
        <v>3915</v>
      </c>
      <c r="R325" s="144" t="str">
        <f t="shared" si="17"/>
        <v>Բամբակ</v>
      </c>
      <c r="S325" s="144" t="s">
        <v>25</v>
      </c>
      <c r="T325" s="144">
        <f>VLOOKUP(R325,material!A:B,2,0)</f>
        <v>9</v>
      </c>
      <c r="U325" s="141" t="s">
        <v>3416</v>
      </c>
      <c r="V325" s="141"/>
      <c r="W325" s="273" t="s">
        <v>7676</v>
      </c>
      <c r="X325" s="141" t="e">
        <f>VLOOKUP(W325,SIZE!A:B,2,0)</f>
        <v>#N/A</v>
      </c>
      <c r="Y325" s="141" t="s">
        <v>7694</v>
      </c>
      <c r="Z325" s="141" t="s">
        <v>1195</v>
      </c>
      <c r="AA325" s="141">
        <f>VLOOKUP(Z325,COLOR!A:B,2,0)</f>
        <v>29</v>
      </c>
      <c r="AB325" s="130"/>
      <c r="AC325" s="130"/>
      <c r="AD325" s="130"/>
      <c r="AE325" s="130"/>
      <c r="AF325" s="130"/>
      <c r="AG325" s="130"/>
      <c r="AH325" s="130"/>
      <c r="AI325" s="130"/>
      <c r="AJ325" s="130"/>
      <c r="AK325" s="130"/>
      <c r="AL325" s="130"/>
      <c r="AM325" s="130"/>
    </row>
    <row r="326" spans="1:39" ht="20.25" customHeight="1">
      <c r="A326" s="132">
        <v>325</v>
      </c>
      <c r="B326" s="19" t="s">
        <v>4800</v>
      </c>
      <c r="C326" s="250">
        <v>61091000000</v>
      </c>
      <c r="D326" s="261" t="s">
        <v>2290</v>
      </c>
      <c r="E326" s="143" t="str">
        <f t="shared" si="15"/>
        <v>Շապիկ</v>
      </c>
      <c r="F326" s="273" t="s">
        <v>46</v>
      </c>
      <c r="G326" s="144">
        <f>VLOOKUP(E326,subcategory!A:B,2,0)</f>
        <v>73</v>
      </c>
      <c r="H326" s="273" t="s">
        <v>7150</v>
      </c>
      <c r="I326" s="213" t="e">
        <f>VLOOKUP(H326,gender!A:B,2,0)</f>
        <v>#N/A</v>
      </c>
      <c r="J326" s="273">
        <v>55</v>
      </c>
      <c r="K326" s="273">
        <v>55</v>
      </c>
      <c r="L326" s="273">
        <v>1</v>
      </c>
      <c r="M326" s="273" t="s">
        <v>44</v>
      </c>
      <c r="N326" s="144">
        <f>VLOOKUP(M326,brand!A:B,2,0)</f>
        <v>608</v>
      </c>
      <c r="O326" s="144" t="str">
        <f t="shared" si="16"/>
        <v>INDIA</v>
      </c>
      <c r="P326" s="144">
        <f>VLOOKUP(O326,country!A:B,2,0)</f>
        <v>7505</v>
      </c>
      <c r="Q326" s="273" t="s">
        <v>428</v>
      </c>
      <c r="R326" s="144" t="str">
        <f t="shared" si="17"/>
        <v>Բամբակ</v>
      </c>
      <c r="S326" s="144" t="s">
        <v>25</v>
      </c>
      <c r="T326" s="144">
        <f>VLOOKUP(R326,material!A:B,2,0)</f>
        <v>9</v>
      </c>
      <c r="U326" s="141" t="s">
        <v>3416</v>
      </c>
      <c r="V326" s="141"/>
      <c r="W326" s="273" t="s">
        <v>7651</v>
      </c>
      <c r="X326" s="141" t="e">
        <f>VLOOKUP(W326,SIZE!A:B,2,0)</f>
        <v>#N/A</v>
      </c>
      <c r="Y326" s="141" t="s">
        <v>7733</v>
      </c>
      <c r="Z326" s="141" t="s">
        <v>1195</v>
      </c>
      <c r="AA326" s="141">
        <f>VLOOKUP(Z326,COLOR!A:B,2,0)</f>
        <v>29</v>
      </c>
      <c r="AB326" s="130"/>
      <c r="AC326" s="130"/>
      <c r="AD326" s="130"/>
      <c r="AE326" s="130"/>
      <c r="AF326" s="130"/>
      <c r="AG326" s="130"/>
      <c r="AH326" s="130"/>
      <c r="AI326" s="130"/>
      <c r="AJ326" s="130"/>
      <c r="AK326" s="130"/>
      <c r="AL326" s="130"/>
      <c r="AM326" s="130"/>
    </row>
    <row r="327" spans="1:39" ht="20.25" customHeight="1">
      <c r="A327" s="132">
        <v>326</v>
      </c>
      <c r="B327" s="19" t="s">
        <v>4801</v>
      </c>
      <c r="C327" s="250">
        <v>61091000000</v>
      </c>
      <c r="D327" s="261" t="s">
        <v>2290</v>
      </c>
      <c r="E327" s="143" t="str">
        <f t="shared" si="15"/>
        <v>Շապիկ</v>
      </c>
      <c r="F327" s="273" t="s">
        <v>46</v>
      </c>
      <c r="G327" s="144">
        <f>VLOOKUP(E327,subcategory!A:B,2,0)</f>
        <v>73</v>
      </c>
      <c r="H327" s="273" t="s">
        <v>7150</v>
      </c>
      <c r="I327" s="213" t="e">
        <f>VLOOKUP(H327,gender!A:B,2,0)</f>
        <v>#N/A</v>
      </c>
      <c r="J327" s="273">
        <v>60</v>
      </c>
      <c r="K327" s="273">
        <v>60</v>
      </c>
      <c r="L327" s="273">
        <v>1</v>
      </c>
      <c r="M327" s="273" t="s">
        <v>44</v>
      </c>
      <c r="N327" s="144">
        <f>VLOOKUP(M327,brand!A:B,2,0)</f>
        <v>608</v>
      </c>
      <c r="O327" s="144" t="str">
        <f t="shared" si="16"/>
        <v>BANGLADESH</v>
      </c>
      <c r="P327" s="144">
        <f>VLOOKUP(O327,country!A:B,2,0)</f>
        <v>7485</v>
      </c>
      <c r="Q327" s="273" t="s">
        <v>440</v>
      </c>
      <c r="R327" s="144" t="str">
        <f t="shared" si="17"/>
        <v>Բամբակ</v>
      </c>
      <c r="S327" s="144" t="s">
        <v>25</v>
      </c>
      <c r="T327" s="144">
        <f>VLOOKUP(R327,material!A:B,2,0)</f>
        <v>9</v>
      </c>
      <c r="U327" s="141" t="s">
        <v>3416</v>
      </c>
      <c r="V327" s="141"/>
      <c r="W327" s="273" t="s">
        <v>7650</v>
      </c>
      <c r="X327" s="141" t="e">
        <f>VLOOKUP(W327,SIZE!A:B,2,0)</f>
        <v>#N/A</v>
      </c>
      <c r="Y327" s="141" t="s">
        <v>7694</v>
      </c>
      <c r="Z327" s="141" t="s">
        <v>1061</v>
      </c>
      <c r="AA327" s="141">
        <f>VLOOKUP(Z327,COLOR!A:B,2,0)</f>
        <v>4</v>
      </c>
      <c r="AB327" s="130"/>
      <c r="AC327" s="130"/>
      <c r="AD327" s="130"/>
      <c r="AE327" s="130"/>
      <c r="AF327" s="130"/>
      <c r="AG327" s="130"/>
      <c r="AH327" s="130"/>
      <c r="AI327" s="130"/>
      <c r="AJ327" s="130"/>
      <c r="AK327" s="130"/>
      <c r="AL327" s="130"/>
      <c r="AM327" s="130"/>
    </row>
    <row r="328" spans="1:39" ht="20.25" customHeight="1">
      <c r="A328" s="132">
        <v>327</v>
      </c>
      <c r="B328" s="19" t="s">
        <v>4802</v>
      </c>
      <c r="C328" s="250">
        <v>61034200090</v>
      </c>
      <c r="D328" s="261" t="s">
        <v>2158</v>
      </c>
      <c r="E328" s="143" t="str">
        <f t="shared" si="15"/>
        <v>Շորտ</v>
      </c>
      <c r="F328" s="273" t="s">
        <v>69</v>
      </c>
      <c r="G328" s="144">
        <f>VLOOKUP(E328,subcategory!A:B,2,0)</f>
        <v>24</v>
      </c>
      <c r="H328" s="273" t="s">
        <v>7150</v>
      </c>
      <c r="I328" s="213" t="e">
        <f>VLOOKUP(H328,gender!A:B,2,0)</f>
        <v>#N/A</v>
      </c>
      <c r="J328" s="273">
        <v>100</v>
      </c>
      <c r="K328" s="273">
        <v>100</v>
      </c>
      <c r="L328" s="273">
        <v>1</v>
      </c>
      <c r="M328" s="273" t="s">
        <v>44</v>
      </c>
      <c r="N328" s="144">
        <f>VLOOKUP(M328,brand!A:B,2,0)</f>
        <v>608</v>
      </c>
      <c r="O328" s="144" t="str">
        <f t="shared" si="16"/>
        <v>INDIA</v>
      </c>
      <c r="P328" s="144">
        <f>VLOOKUP(O328,country!A:B,2,0)</f>
        <v>7505</v>
      </c>
      <c r="Q328" s="273" t="s">
        <v>428</v>
      </c>
      <c r="R328" s="144" t="str">
        <f t="shared" si="17"/>
        <v>Բամբակ</v>
      </c>
      <c r="S328" s="144" t="s">
        <v>25</v>
      </c>
      <c r="T328" s="144">
        <f>VLOOKUP(R328,material!A:B,2,0)</f>
        <v>9</v>
      </c>
      <c r="U328" s="141" t="s">
        <v>3416</v>
      </c>
      <c r="V328" s="141"/>
      <c r="W328" s="273" t="s">
        <v>7670</v>
      </c>
      <c r="X328" s="141" t="e">
        <f>VLOOKUP(W328,SIZE!A:B,2,0)</f>
        <v>#N/A</v>
      </c>
      <c r="Y328" s="141" t="s">
        <v>7727</v>
      </c>
      <c r="Z328" s="141" t="s">
        <v>1033</v>
      </c>
      <c r="AA328" s="141">
        <f>VLOOKUP(Z328,COLOR!A:B,2,0)</f>
        <v>20</v>
      </c>
      <c r="AB328" s="130"/>
      <c r="AC328" s="130"/>
      <c r="AD328" s="130"/>
      <c r="AE328" s="130"/>
      <c r="AF328" s="130"/>
      <c r="AG328" s="130"/>
      <c r="AH328" s="130"/>
      <c r="AI328" s="130"/>
      <c r="AJ328" s="130"/>
      <c r="AK328" s="130"/>
      <c r="AL328" s="130"/>
      <c r="AM328" s="130"/>
    </row>
    <row r="329" spans="1:39" ht="20.25" customHeight="1">
      <c r="A329" s="132">
        <v>328</v>
      </c>
      <c r="B329" s="19" t="s">
        <v>4803</v>
      </c>
      <c r="C329" s="250">
        <v>61034200090</v>
      </c>
      <c r="D329" s="261" t="s">
        <v>2158</v>
      </c>
      <c r="E329" s="143" t="str">
        <f t="shared" si="15"/>
        <v>Շորտ</v>
      </c>
      <c r="F329" s="273" t="s">
        <v>69</v>
      </c>
      <c r="G329" s="144">
        <f>VLOOKUP(E329,subcategory!A:B,2,0)</f>
        <v>24</v>
      </c>
      <c r="H329" s="273" t="s">
        <v>7150</v>
      </c>
      <c r="I329" s="213" t="e">
        <f>VLOOKUP(H329,gender!A:B,2,0)</f>
        <v>#N/A</v>
      </c>
      <c r="J329" s="273">
        <v>95</v>
      </c>
      <c r="K329" s="273">
        <v>95</v>
      </c>
      <c r="L329" s="273">
        <v>1</v>
      </c>
      <c r="M329" s="273" t="s">
        <v>44</v>
      </c>
      <c r="N329" s="144">
        <f>VLOOKUP(M329,brand!A:B,2,0)</f>
        <v>608</v>
      </c>
      <c r="O329" s="144" t="str">
        <f t="shared" si="16"/>
        <v>BANGLADESH</v>
      </c>
      <c r="P329" s="144">
        <f>VLOOKUP(O329,country!A:B,2,0)</f>
        <v>7485</v>
      </c>
      <c r="Q329" s="273" t="s">
        <v>440</v>
      </c>
      <c r="R329" s="144" t="str">
        <f t="shared" si="17"/>
        <v>Բամբակ</v>
      </c>
      <c r="S329" s="144" t="s">
        <v>25</v>
      </c>
      <c r="T329" s="144">
        <f>VLOOKUP(R329,material!A:B,2,0)</f>
        <v>9</v>
      </c>
      <c r="U329" s="141" t="s">
        <v>3416</v>
      </c>
      <c r="V329" s="141"/>
      <c r="W329" s="273" t="s">
        <v>7665</v>
      </c>
      <c r="X329" s="141" t="e">
        <f>VLOOKUP(W329,SIZE!A:B,2,0)</f>
        <v>#N/A</v>
      </c>
      <c r="Y329" s="141" t="s">
        <v>7694</v>
      </c>
      <c r="Z329" s="141" t="s">
        <v>1059</v>
      </c>
      <c r="AA329" s="141">
        <f>VLOOKUP(Z329,COLOR!A:B,2,0)</f>
        <v>1</v>
      </c>
      <c r="AB329" s="130"/>
      <c r="AC329" s="130"/>
      <c r="AD329" s="130"/>
      <c r="AE329" s="130"/>
      <c r="AF329" s="130"/>
      <c r="AG329" s="130"/>
      <c r="AH329" s="130"/>
      <c r="AI329" s="130"/>
      <c r="AJ329" s="130"/>
      <c r="AK329" s="130"/>
      <c r="AL329" s="130"/>
      <c r="AM329" s="130"/>
    </row>
    <row r="330" spans="1:39" ht="20.25" customHeight="1">
      <c r="A330" s="132">
        <v>329</v>
      </c>
      <c r="B330" s="19" t="s">
        <v>4804</v>
      </c>
      <c r="C330" s="250">
        <v>61112090000</v>
      </c>
      <c r="D330" s="261" t="s">
        <v>6849</v>
      </c>
      <c r="E330" s="143" t="str">
        <f t="shared" si="15"/>
        <v>Կոմբինեզոն</v>
      </c>
      <c r="F330" s="273" t="s">
        <v>183</v>
      </c>
      <c r="G330" s="144">
        <f>VLOOKUP(E330,subcategory!A:B,2,0)</f>
        <v>54</v>
      </c>
      <c r="H330" s="273" t="s">
        <v>7151</v>
      </c>
      <c r="I330" s="213">
        <f>VLOOKUP(H330,gender!A:B,2,0)</f>
        <v>7</v>
      </c>
      <c r="J330" s="273">
        <v>65</v>
      </c>
      <c r="K330" s="273">
        <v>65</v>
      </c>
      <c r="L330" s="273">
        <v>1</v>
      </c>
      <c r="M330" s="273" t="s">
        <v>44</v>
      </c>
      <c r="N330" s="144">
        <f>VLOOKUP(M330,brand!A:B,2,0)</f>
        <v>608</v>
      </c>
      <c r="O330" s="144" t="str">
        <f t="shared" si="16"/>
        <v>TURKEY</v>
      </c>
      <c r="P330" s="144">
        <f>VLOOKUP(O330,country!A:B,2,0)</f>
        <v>1840</v>
      </c>
      <c r="Q330" s="273" t="s">
        <v>436</v>
      </c>
      <c r="R330" s="144" t="str">
        <f t="shared" si="17"/>
        <v>Բամբակ</v>
      </c>
      <c r="S330" s="144" t="s">
        <v>25</v>
      </c>
      <c r="T330" s="144">
        <f>VLOOKUP(R330,material!A:B,2,0)</f>
        <v>9</v>
      </c>
      <c r="U330" s="141" t="s">
        <v>3416</v>
      </c>
      <c r="V330" s="141"/>
      <c r="W330" s="273" t="s">
        <v>7657</v>
      </c>
      <c r="X330" s="141" t="e">
        <f>VLOOKUP(W330,SIZE!A:B,2,0)</f>
        <v>#N/A</v>
      </c>
      <c r="Y330" s="141" t="s">
        <v>7740</v>
      </c>
      <c r="Z330" s="141" t="s">
        <v>1052</v>
      </c>
      <c r="AA330" s="141">
        <f>VLOOKUP(Z330,COLOR!A:B,2,0)</f>
        <v>3</v>
      </c>
      <c r="AB330" s="130"/>
      <c r="AC330" s="130"/>
      <c r="AD330" s="130"/>
      <c r="AE330" s="130"/>
      <c r="AF330" s="130"/>
      <c r="AG330" s="130"/>
      <c r="AH330" s="130"/>
      <c r="AI330" s="130"/>
      <c r="AJ330" s="130"/>
      <c r="AK330" s="130"/>
      <c r="AL330" s="130"/>
      <c r="AM330" s="130"/>
    </row>
    <row r="331" spans="1:39" ht="20.25" customHeight="1">
      <c r="A331" s="132">
        <v>330</v>
      </c>
      <c r="B331" s="19" t="s">
        <v>4805</v>
      </c>
      <c r="C331" s="252">
        <v>61112090000</v>
      </c>
      <c r="D331" s="261" t="s">
        <v>6804</v>
      </c>
      <c r="E331" s="143" t="str">
        <f t="shared" si="15"/>
        <v>Բոդի</v>
      </c>
      <c r="F331" s="273" t="s">
        <v>247</v>
      </c>
      <c r="G331" s="144">
        <f>VLOOKUP(E331,subcategory!A:B,2,0)</f>
        <v>15</v>
      </c>
      <c r="H331" s="273" t="s">
        <v>7152</v>
      </c>
      <c r="I331" s="213" t="e">
        <f>VLOOKUP(H331,gender!A:B,2,0)</f>
        <v>#N/A</v>
      </c>
      <c r="J331" s="273">
        <v>105</v>
      </c>
      <c r="K331" s="273">
        <v>105</v>
      </c>
      <c r="L331" s="273">
        <v>1</v>
      </c>
      <c r="M331" s="273" t="s">
        <v>44</v>
      </c>
      <c r="N331" s="144">
        <f>VLOOKUP(M331,brand!A:B,2,0)</f>
        <v>608</v>
      </c>
      <c r="O331" s="144" t="str">
        <f t="shared" si="16"/>
        <v>CHINA</v>
      </c>
      <c r="P331" s="144">
        <f>VLOOKUP(O331,country!A:B,2,0)</f>
        <v>7497</v>
      </c>
      <c r="Q331" s="273" t="s">
        <v>3915</v>
      </c>
      <c r="R331" s="144" t="str">
        <f t="shared" si="17"/>
        <v>Բամբակ</v>
      </c>
      <c r="S331" s="144" t="s">
        <v>25</v>
      </c>
      <c r="T331" s="144">
        <f>VLOOKUP(R331,material!A:B,2,0)</f>
        <v>9</v>
      </c>
      <c r="U331" s="141" t="s">
        <v>3416</v>
      </c>
      <c r="V331" s="141"/>
      <c r="W331" s="273" t="s">
        <v>7648</v>
      </c>
      <c r="X331" s="141" t="e">
        <f>VLOOKUP(W331,SIZE!A:B,2,0)</f>
        <v>#N/A</v>
      </c>
      <c r="Y331" s="141" t="s">
        <v>7694</v>
      </c>
      <c r="Z331" s="141" t="s">
        <v>1080</v>
      </c>
      <c r="AA331" s="141">
        <f>VLOOKUP(Z331,COLOR!A:B,2,0)</f>
        <v>13</v>
      </c>
      <c r="AB331" s="130"/>
      <c r="AC331" s="130"/>
      <c r="AD331" s="130"/>
      <c r="AE331" s="130"/>
      <c r="AF331" s="130"/>
      <c r="AG331" s="130"/>
      <c r="AH331" s="130"/>
      <c r="AI331" s="130"/>
      <c r="AJ331" s="130"/>
      <c r="AK331" s="130"/>
      <c r="AL331" s="130"/>
      <c r="AM331" s="130"/>
    </row>
    <row r="332" spans="1:39" ht="20.25" customHeight="1">
      <c r="A332" s="132">
        <v>331</v>
      </c>
      <c r="B332" s="19" t="s">
        <v>4806</v>
      </c>
      <c r="C332" s="250">
        <v>61112090000</v>
      </c>
      <c r="D332" s="261" t="s">
        <v>6797</v>
      </c>
      <c r="E332" s="143" t="str">
        <f t="shared" si="15"/>
        <v>Զգեստ</v>
      </c>
      <c r="F332" s="273" t="s">
        <v>64</v>
      </c>
      <c r="G332" s="144">
        <f>VLOOKUP(E332,subcategory!A:B,2,0)</f>
        <v>43</v>
      </c>
      <c r="H332" s="273" t="s">
        <v>7152</v>
      </c>
      <c r="I332" s="213" t="e">
        <f>VLOOKUP(H332,gender!A:B,2,0)</f>
        <v>#N/A</v>
      </c>
      <c r="J332" s="273">
        <v>80</v>
      </c>
      <c r="K332" s="273">
        <v>80</v>
      </c>
      <c r="L332" s="273">
        <v>1</v>
      </c>
      <c r="M332" s="273" t="s">
        <v>44</v>
      </c>
      <c r="N332" s="144">
        <f>VLOOKUP(M332,brand!A:B,2,0)</f>
        <v>608</v>
      </c>
      <c r="O332" s="144" t="str">
        <f t="shared" si="16"/>
        <v>INDIA</v>
      </c>
      <c r="P332" s="144">
        <f>VLOOKUP(O332,country!A:B,2,0)</f>
        <v>7505</v>
      </c>
      <c r="Q332" s="273" t="s">
        <v>428</v>
      </c>
      <c r="R332" s="144" t="str">
        <f t="shared" si="17"/>
        <v>Բամբակ/Պոլիեսթեր</v>
      </c>
      <c r="S332" s="144" t="s">
        <v>13</v>
      </c>
      <c r="T332" s="144" t="str">
        <f>VLOOKUP(R332,material!A:B,2,0)</f>
        <v>9-37</v>
      </c>
      <c r="U332" s="141" t="s">
        <v>3416</v>
      </c>
      <c r="V332" s="141"/>
      <c r="W332" s="273" t="s">
        <v>7663</v>
      </c>
      <c r="X332" s="141" t="e">
        <f>VLOOKUP(W332,SIZE!A:B,2,0)</f>
        <v>#N/A</v>
      </c>
      <c r="Y332" s="141" t="s">
        <v>7694</v>
      </c>
      <c r="Z332" s="141" t="s">
        <v>1105</v>
      </c>
      <c r="AA332" s="141">
        <f>VLOOKUP(Z332,COLOR!A:B,2,0)</f>
        <v>16</v>
      </c>
      <c r="AB332" s="130"/>
      <c r="AC332" s="130"/>
      <c r="AD332" s="130"/>
      <c r="AE332" s="130"/>
      <c r="AF332" s="130"/>
      <c r="AG332" s="130"/>
      <c r="AH332" s="130"/>
      <c r="AI332" s="130"/>
      <c r="AJ332" s="130"/>
      <c r="AK332" s="130"/>
      <c r="AL332" s="130"/>
      <c r="AM332" s="130"/>
    </row>
    <row r="333" spans="1:39" ht="20.25" customHeight="1">
      <c r="A333" s="132">
        <v>332</v>
      </c>
      <c r="B333" s="19" t="s">
        <v>4807</v>
      </c>
      <c r="C333" s="250">
        <v>61112090000</v>
      </c>
      <c r="D333" s="261" t="s">
        <v>6813</v>
      </c>
      <c r="E333" s="143" t="str">
        <f t="shared" si="15"/>
        <v>Շապիկ+Շորտ</v>
      </c>
      <c r="F333" s="273" t="s">
        <v>7101</v>
      </c>
      <c r="G333" s="144" t="e">
        <f>VLOOKUP(E333,subcategory!A:B,2,0)</f>
        <v>#N/A</v>
      </c>
      <c r="H333" s="273" t="s">
        <v>7152</v>
      </c>
      <c r="I333" s="213" t="e">
        <f>VLOOKUP(H333,gender!A:B,2,0)</f>
        <v>#N/A</v>
      </c>
      <c r="J333" s="273">
        <v>85</v>
      </c>
      <c r="K333" s="273">
        <v>85</v>
      </c>
      <c r="L333" s="273">
        <v>1</v>
      </c>
      <c r="M333" s="273" t="s">
        <v>44</v>
      </c>
      <c r="N333" s="144">
        <f>VLOOKUP(M333,brand!A:B,2,0)</f>
        <v>608</v>
      </c>
      <c r="O333" s="144" t="str">
        <f t="shared" si="16"/>
        <v>INDIA</v>
      </c>
      <c r="P333" s="144">
        <f>VLOOKUP(O333,country!A:B,2,0)</f>
        <v>7505</v>
      </c>
      <c r="Q333" s="273" t="s">
        <v>428</v>
      </c>
      <c r="R333" s="144" t="str">
        <f t="shared" si="17"/>
        <v>Բամբակ</v>
      </c>
      <c r="S333" s="144" t="s">
        <v>25</v>
      </c>
      <c r="T333" s="144">
        <f>VLOOKUP(R333,material!A:B,2,0)</f>
        <v>9</v>
      </c>
      <c r="U333" s="141" t="s">
        <v>3416</v>
      </c>
      <c r="V333" s="141"/>
      <c r="W333" s="273" t="s">
        <v>7663</v>
      </c>
      <c r="X333" s="141" t="e">
        <f>VLOOKUP(W333,SIZE!A:B,2,0)</f>
        <v>#N/A</v>
      </c>
      <c r="Y333" s="141" t="s">
        <v>7741</v>
      </c>
      <c r="Z333" s="141" t="s">
        <v>1071</v>
      </c>
      <c r="AA333" s="141">
        <f>VLOOKUP(Z333,COLOR!A:B,2,0)</f>
        <v>12</v>
      </c>
      <c r="AB333" s="130"/>
      <c r="AC333" s="130"/>
      <c r="AD333" s="130"/>
      <c r="AE333" s="130"/>
      <c r="AF333" s="130"/>
      <c r="AG333" s="130"/>
      <c r="AH333" s="130"/>
      <c r="AI333" s="130"/>
      <c r="AJ333" s="130"/>
      <c r="AK333" s="130"/>
      <c r="AL333" s="130"/>
      <c r="AM333" s="130"/>
    </row>
    <row r="334" spans="1:39" ht="20.25" customHeight="1">
      <c r="A334" s="132">
        <v>333</v>
      </c>
      <c r="B334" s="19" t="s">
        <v>4808</v>
      </c>
      <c r="C334" s="252">
        <v>61112090000</v>
      </c>
      <c r="D334" s="261" t="s">
        <v>6804</v>
      </c>
      <c r="E334" s="143" t="str">
        <f t="shared" si="15"/>
        <v>Բոդի</v>
      </c>
      <c r="F334" s="273" t="s">
        <v>247</v>
      </c>
      <c r="G334" s="144">
        <f>VLOOKUP(E334,subcategory!A:B,2,0)</f>
        <v>15</v>
      </c>
      <c r="H334" s="273" t="s">
        <v>7152</v>
      </c>
      <c r="I334" s="213" t="e">
        <f>VLOOKUP(H334,gender!A:B,2,0)</f>
        <v>#N/A</v>
      </c>
      <c r="J334" s="273">
        <v>90</v>
      </c>
      <c r="K334" s="273">
        <v>90</v>
      </c>
      <c r="L334" s="273">
        <v>1</v>
      </c>
      <c r="M334" s="273" t="s">
        <v>44</v>
      </c>
      <c r="N334" s="144">
        <f>VLOOKUP(M334,brand!A:B,2,0)</f>
        <v>608</v>
      </c>
      <c r="O334" s="144" t="str">
        <f t="shared" si="16"/>
        <v>CHINA</v>
      </c>
      <c r="P334" s="144">
        <f>VLOOKUP(O334,country!A:B,2,0)</f>
        <v>7497</v>
      </c>
      <c r="Q334" s="273" t="s">
        <v>3915</v>
      </c>
      <c r="R334" s="144" t="str">
        <f t="shared" si="17"/>
        <v>Բամբակ</v>
      </c>
      <c r="S334" s="144" t="s">
        <v>25</v>
      </c>
      <c r="T334" s="144">
        <f>VLOOKUP(R334,material!A:B,2,0)</f>
        <v>9</v>
      </c>
      <c r="U334" s="141" t="s">
        <v>3416</v>
      </c>
      <c r="V334" s="141"/>
      <c r="W334" s="273" t="s">
        <v>7648</v>
      </c>
      <c r="X334" s="141" t="e">
        <f>VLOOKUP(W334,SIZE!A:B,2,0)</f>
        <v>#N/A</v>
      </c>
      <c r="Y334" s="141" t="s">
        <v>7694</v>
      </c>
      <c r="Z334" s="141" t="s">
        <v>1071</v>
      </c>
      <c r="AA334" s="141">
        <f>VLOOKUP(Z334,COLOR!A:B,2,0)</f>
        <v>12</v>
      </c>
      <c r="AB334" s="130"/>
      <c r="AC334" s="130"/>
      <c r="AD334" s="130"/>
      <c r="AE334" s="130"/>
      <c r="AF334" s="130"/>
      <c r="AG334" s="130"/>
      <c r="AH334" s="130"/>
      <c r="AI334" s="130"/>
      <c r="AJ334" s="130"/>
      <c r="AK334" s="130"/>
      <c r="AL334" s="130"/>
      <c r="AM334" s="130"/>
    </row>
    <row r="335" spans="1:39" ht="20.25" customHeight="1">
      <c r="A335" s="132">
        <v>334</v>
      </c>
      <c r="B335" s="19" t="s">
        <v>4809</v>
      </c>
      <c r="C335" s="250">
        <v>61112090000</v>
      </c>
      <c r="D335" s="261" t="s">
        <v>1186</v>
      </c>
      <c r="E335" s="143" t="str">
        <f t="shared" si="15"/>
        <v>Շապիկ</v>
      </c>
      <c r="F335" s="273" t="s">
        <v>46</v>
      </c>
      <c r="G335" s="144">
        <f>VLOOKUP(E335,subcategory!A:B,2,0)</f>
        <v>73</v>
      </c>
      <c r="H335" s="273" t="s">
        <v>7151</v>
      </c>
      <c r="I335" s="213">
        <f>VLOOKUP(H335,gender!A:B,2,0)</f>
        <v>7</v>
      </c>
      <c r="J335" s="273">
        <v>50</v>
      </c>
      <c r="K335" s="273">
        <v>50</v>
      </c>
      <c r="L335" s="273">
        <v>1</v>
      </c>
      <c r="M335" s="273" t="s">
        <v>44</v>
      </c>
      <c r="N335" s="144">
        <f>VLOOKUP(M335,brand!A:B,2,0)</f>
        <v>608</v>
      </c>
      <c r="O335" s="144" t="str">
        <f t="shared" si="16"/>
        <v>EU</v>
      </c>
      <c r="P335" s="144">
        <f>VLOOKUP(O335,country!A:B,2,0)</f>
        <v>9001</v>
      </c>
      <c r="Q335" s="273" t="s">
        <v>568</v>
      </c>
      <c r="R335" s="144" t="str">
        <f t="shared" si="17"/>
        <v>Բամբակ</v>
      </c>
      <c r="S335" s="144" t="s">
        <v>25</v>
      </c>
      <c r="T335" s="144">
        <f>VLOOKUP(R335,material!A:B,2,0)</f>
        <v>9</v>
      </c>
      <c r="U335" s="141" t="s">
        <v>3416</v>
      </c>
      <c r="V335" s="141"/>
      <c r="W335" s="273" t="s">
        <v>7653</v>
      </c>
      <c r="X335" s="141" t="e">
        <f>VLOOKUP(W335,SIZE!A:B,2,0)</f>
        <v>#N/A</v>
      </c>
      <c r="Y335" s="141" t="s">
        <v>7726</v>
      </c>
      <c r="Z335" s="141" t="s">
        <v>1071</v>
      </c>
      <c r="AA335" s="141">
        <f>VLOOKUP(Z335,COLOR!A:B,2,0)</f>
        <v>12</v>
      </c>
      <c r="AB335" s="130"/>
      <c r="AC335" s="130"/>
      <c r="AD335" s="130"/>
      <c r="AE335" s="130"/>
      <c r="AF335" s="130"/>
      <c r="AG335" s="130"/>
      <c r="AH335" s="130"/>
      <c r="AI335" s="130"/>
      <c r="AJ335" s="130"/>
      <c r="AK335" s="130"/>
      <c r="AL335" s="130"/>
      <c r="AM335" s="130"/>
    </row>
    <row r="336" spans="1:39" ht="20.25" customHeight="1">
      <c r="A336" s="132">
        <v>335</v>
      </c>
      <c r="B336" s="19" t="s">
        <v>4810</v>
      </c>
      <c r="C336" s="250">
        <v>61112090000</v>
      </c>
      <c r="D336" s="261" t="s">
        <v>6833</v>
      </c>
      <c r="E336" s="143" t="str">
        <f t="shared" si="15"/>
        <v>Տաբատներ</v>
      </c>
      <c r="F336" s="273" t="s">
        <v>7795</v>
      </c>
      <c r="G336" s="144">
        <f>VLOOKUP(E336,subcategory!A:B,2,0)</f>
        <v>93</v>
      </c>
      <c r="H336" s="273" t="s">
        <v>7152</v>
      </c>
      <c r="I336" s="213" t="e">
        <f>VLOOKUP(H336,gender!A:B,2,0)</f>
        <v>#N/A</v>
      </c>
      <c r="J336" s="273">
        <v>65</v>
      </c>
      <c r="K336" s="273">
        <v>65</v>
      </c>
      <c r="L336" s="273">
        <v>1</v>
      </c>
      <c r="M336" s="273" t="s">
        <v>44</v>
      </c>
      <c r="N336" s="144">
        <f>VLOOKUP(M336,brand!A:B,2,0)</f>
        <v>608</v>
      </c>
      <c r="O336" s="144" t="str">
        <f t="shared" si="16"/>
        <v>BANGLADESH</v>
      </c>
      <c r="P336" s="144">
        <f>VLOOKUP(O336,country!A:B,2,0)</f>
        <v>7485</v>
      </c>
      <c r="Q336" s="273" t="s">
        <v>440</v>
      </c>
      <c r="R336" s="144" t="str">
        <f t="shared" si="17"/>
        <v>Բամբակ</v>
      </c>
      <c r="S336" s="144" t="s">
        <v>25</v>
      </c>
      <c r="T336" s="144">
        <f>VLOOKUP(R336,material!A:B,2,0)</f>
        <v>9</v>
      </c>
      <c r="U336" s="141" t="s">
        <v>3416</v>
      </c>
      <c r="V336" s="141"/>
      <c r="W336" s="273" t="s">
        <v>7653</v>
      </c>
      <c r="X336" s="141" t="e">
        <f>VLOOKUP(W336,SIZE!A:B,2,0)</f>
        <v>#N/A</v>
      </c>
      <c r="Y336" s="141" t="s">
        <v>7740</v>
      </c>
      <c r="Z336" s="141" t="s">
        <v>1061</v>
      </c>
      <c r="AA336" s="141">
        <f>VLOOKUP(Z336,COLOR!A:B,2,0)</f>
        <v>4</v>
      </c>
      <c r="AB336" s="130"/>
      <c r="AC336" s="130"/>
      <c r="AD336" s="130"/>
      <c r="AE336" s="130"/>
      <c r="AF336" s="130"/>
      <c r="AG336" s="130"/>
      <c r="AH336" s="130"/>
      <c r="AI336" s="130"/>
      <c r="AJ336" s="130"/>
      <c r="AK336" s="130"/>
      <c r="AL336" s="130"/>
      <c r="AM336" s="130"/>
    </row>
    <row r="337" spans="1:39" ht="20.25" customHeight="1">
      <c r="A337" s="132">
        <v>336</v>
      </c>
      <c r="B337" s="19" t="s">
        <v>4811</v>
      </c>
      <c r="C337" s="250">
        <v>61112090000</v>
      </c>
      <c r="D337" s="261" t="s">
        <v>6865</v>
      </c>
      <c r="E337" s="143" t="str">
        <f t="shared" si="15"/>
        <v>Շորտ</v>
      </c>
      <c r="F337" s="273" t="s">
        <v>69</v>
      </c>
      <c r="G337" s="144">
        <f>VLOOKUP(E337,subcategory!A:B,2,0)</f>
        <v>24</v>
      </c>
      <c r="H337" s="273" t="s">
        <v>7151</v>
      </c>
      <c r="I337" s="213">
        <f>VLOOKUP(H337,gender!A:B,2,0)</f>
        <v>7</v>
      </c>
      <c r="J337" s="273">
        <v>45</v>
      </c>
      <c r="K337" s="273">
        <v>45</v>
      </c>
      <c r="L337" s="273">
        <v>1</v>
      </c>
      <c r="M337" s="273" t="s">
        <v>44</v>
      </c>
      <c r="N337" s="144">
        <f>VLOOKUP(M337,brand!A:B,2,0)</f>
        <v>608</v>
      </c>
      <c r="O337" s="144" t="str">
        <f t="shared" si="16"/>
        <v>BANGLADESH</v>
      </c>
      <c r="P337" s="144">
        <f>VLOOKUP(O337,country!A:B,2,0)</f>
        <v>7485</v>
      </c>
      <c r="Q337" s="273" t="s">
        <v>440</v>
      </c>
      <c r="R337" s="144" t="str">
        <f t="shared" si="17"/>
        <v>Բամբակ</v>
      </c>
      <c r="S337" s="144" t="s">
        <v>25</v>
      </c>
      <c r="T337" s="144">
        <f>VLOOKUP(R337,material!A:B,2,0)</f>
        <v>9</v>
      </c>
      <c r="U337" s="141" t="s">
        <v>3416</v>
      </c>
      <c r="V337" s="141"/>
      <c r="W337" s="273" t="s">
        <v>7663</v>
      </c>
      <c r="X337" s="141" t="e">
        <f>VLOOKUP(W337,SIZE!A:B,2,0)</f>
        <v>#N/A</v>
      </c>
      <c r="Y337" s="141" t="s">
        <v>7742</v>
      </c>
      <c r="Z337" s="141" t="s">
        <v>1059</v>
      </c>
      <c r="AA337" s="141">
        <f>VLOOKUP(Z337,COLOR!A:B,2,0)</f>
        <v>1</v>
      </c>
      <c r="AB337" s="130"/>
      <c r="AC337" s="130"/>
      <c r="AD337" s="130"/>
      <c r="AE337" s="130"/>
      <c r="AF337" s="130"/>
      <c r="AG337" s="130"/>
      <c r="AH337" s="130"/>
      <c r="AI337" s="130"/>
      <c r="AJ337" s="130"/>
      <c r="AK337" s="130"/>
      <c r="AL337" s="130"/>
      <c r="AM337" s="130"/>
    </row>
    <row r="338" spans="1:39" ht="20.25" customHeight="1">
      <c r="A338" s="132">
        <v>337</v>
      </c>
      <c r="B338" s="19" t="s">
        <v>4812</v>
      </c>
      <c r="C338" s="250">
        <v>61159500000</v>
      </c>
      <c r="D338" s="261" t="s">
        <v>768</v>
      </c>
      <c r="E338" s="143" t="str">
        <f t="shared" si="15"/>
        <v>Գուլպա</v>
      </c>
      <c r="F338" s="273" t="s">
        <v>166</v>
      </c>
      <c r="G338" s="144" t="e">
        <f>VLOOKUP(E338,subcategory!A:B,2,0)</f>
        <v>#N/A</v>
      </c>
      <c r="H338" s="273" t="s">
        <v>7150</v>
      </c>
      <c r="I338" s="213" t="e">
        <f>VLOOKUP(H338,gender!A:B,2,0)</f>
        <v>#N/A</v>
      </c>
      <c r="J338" s="273">
        <v>15</v>
      </c>
      <c r="K338" s="273">
        <v>15</v>
      </c>
      <c r="L338" s="273">
        <v>1</v>
      </c>
      <c r="M338" s="273" t="s">
        <v>44</v>
      </c>
      <c r="N338" s="144">
        <f>VLOOKUP(M338,brand!A:B,2,0)</f>
        <v>608</v>
      </c>
      <c r="O338" s="144" t="str">
        <f t="shared" si="16"/>
        <v>ITALY</v>
      </c>
      <c r="P338" s="144">
        <f>VLOOKUP(O338,country!A:B,2,0)</f>
        <v>1760</v>
      </c>
      <c r="Q338" s="273" t="s">
        <v>468</v>
      </c>
      <c r="R338" s="144" t="str">
        <f t="shared" si="17"/>
        <v>Բամբակ</v>
      </c>
      <c r="S338" s="144" t="s">
        <v>25</v>
      </c>
      <c r="T338" s="144">
        <f>VLOOKUP(R338,material!A:B,2,0)</f>
        <v>9</v>
      </c>
      <c r="U338" s="141" t="s">
        <v>3416</v>
      </c>
      <c r="V338" s="141"/>
      <c r="W338" s="273" t="s">
        <v>7676</v>
      </c>
      <c r="X338" s="141" t="e">
        <f>VLOOKUP(W338,SIZE!A:B,2,0)</f>
        <v>#N/A</v>
      </c>
      <c r="Y338" s="141" t="s">
        <v>7743</v>
      </c>
      <c r="Z338" s="141" t="s">
        <v>2092</v>
      </c>
      <c r="AA338" s="141">
        <f>VLOOKUP(Z338,COLOR!A:B,2,0)</f>
        <v>8</v>
      </c>
      <c r="AB338" s="130"/>
      <c r="AC338" s="130"/>
      <c r="AD338" s="130"/>
      <c r="AE338" s="130"/>
      <c r="AF338" s="130"/>
      <c r="AG338" s="130"/>
      <c r="AH338" s="130"/>
      <c r="AI338" s="130"/>
      <c r="AJ338" s="130"/>
      <c r="AK338" s="130"/>
      <c r="AL338" s="130"/>
      <c r="AM338" s="130"/>
    </row>
    <row r="339" spans="1:39" ht="20.25" customHeight="1">
      <c r="A339" s="132">
        <v>338</v>
      </c>
      <c r="B339" s="19" t="s">
        <v>4813</v>
      </c>
      <c r="C339" s="250">
        <v>61112090000</v>
      </c>
      <c r="D339" s="261" t="s">
        <v>6812</v>
      </c>
      <c r="E339" s="143" t="str">
        <f t="shared" si="15"/>
        <v>Շապիկ+Շորտ</v>
      </c>
      <c r="F339" s="273" t="s">
        <v>7101</v>
      </c>
      <c r="G339" s="144" t="e">
        <f>VLOOKUP(E339,subcategory!A:B,2,0)</f>
        <v>#N/A</v>
      </c>
      <c r="H339" s="273" t="s">
        <v>7151</v>
      </c>
      <c r="I339" s="213">
        <f>VLOOKUP(H339,gender!A:B,2,0)</f>
        <v>7</v>
      </c>
      <c r="J339" s="273">
        <v>85</v>
      </c>
      <c r="K339" s="273">
        <v>85</v>
      </c>
      <c r="L339" s="273">
        <v>1</v>
      </c>
      <c r="M339" s="273" t="s">
        <v>44</v>
      </c>
      <c r="N339" s="144">
        <f>VLOOKUP(M339,brand!A:B,2,0)</f>
        <v>608</v>
      </c>
      <c r="O339" s="144" t="str">
        <f t="shared" si="16"/>
        <v>INDIA</v>
      </c>
      <c r="P339" s="144">
        <f>VLOOKUP(O339,country!A:B,2,0)</f>
        <v>7505</v>
      </c>
      <c r="Q339" s="273" t="s">
        <v>428</v>
      </c>
      <c r="R339" s="144" t="str">
        <f t="shared" si="17"/>
        <v>Բամբակ</v>
      </c>
      <c r="S339" s="144" t="s">
        <v>25</v>
      </c>
      <c r="T339" s="144">
        <f>VLOOKUP(R339,material!A:B,2,0)</f>
        <v>9</v>
      </c>
      <c r="U339" s="141" t="s">
        <v>3416</v>
      </c>
      <c r="V339" s="141"/>
      <c r="W339" s="273" t="s">
        <v>7663</v>
      </c>
      <c r="X339" s="141" t="e">
        <f>VLOOKUP(W339,SIZE!A:B,2,0)</f>
        <v>#N/A</v>
      </c>
      <c r="Y339" s="141" t="s">
        <v>7729</v>
      </c>
      <c r="Z339" s="141" t="s">
        <v>1057</v>
      </c>
      <c r="AA339" s="141">
        <f>VLOOKUP(Z339,COLOR!A:B,2,0)</f>
        <v>5</v>
      </c>
      <c r="AB339" s="130"/>
      <c r="AC339" s="130"/>
      <c r="AD339" s="130"/>
      <c r="AE339" s="130"/>
      <c r="AF339" s="130"/>
      <c r="AG339" s="130"/>
      <c r="AH339" s="130"/>
      <c r="AI339" s="130"/>
      <c r="AJ339" s="130"/>
      <c r="AK339" s="130"/>
      <c r="AL339" s="130"/>
      <c r="AM339" s="130"/>
    </row>
    <row r="340" spans="1:39" ht="20.25" customHeight="1">
      <c r="A340" s="132">
        <v>339</v>
      </c>
      <c r="B340" s="19" t="s">
        <v>4814</v>
      </c>
      <c r="C340" s="250">
        <v>61112090000</v>
      </c>
      <c r="D340" s="261" t="s">
        <v>6838</v>
      </c>
      <c r="E340" s="143" t="str">
        <f t="shared" si="15"/>
        <v>Վարտիկ</v>
      </c>
      <c r="F340" s="273" t="s">
        <v>7100</v>
      </c>
      <c r="G340" s="144" t="e">
        <f>VLOOKUP(E340,subcategory!A:B,2,0)</f>
        <v>#N/A</v>
      </c>
      <c r="H340" s="273" t="s">
        <v>7152</v>
      </c>
      <c r="I340" s="213" t="e">
        <f>VLOOKUP(H340,gender!A:B,2,0)</f>
        <v>#N/A</v>
      </c>
      <c r="J340" s="273">
        <v>30</v>
      </c>
      <c r="K340" s="273">
        <v>30</v>
      </c>
      <c r="L340" s="273">
        <v>1</v>
      </c>
      <c r="M340" s="273" t="s">
        <v>44</v>
      </c>
      <c r="N340" s="144">
        <f>VLOOKUP(M340,brand!A:B,2,0)</f>
        <v>608</v>
      </c>
      <c r="O340" s="144" t="str">
        <f t="shared" si="16"/>
        <v>CHINA</v>
      </c>
      <c r="P340" s="144">
        <f>VLOOKUP(O340,country!A:B,2,0)</f>
        <v>7497</v>
      </c>
      <c r="Q340" s="273" t="s">
        <v>3915</v>
      </c>
      <c r="R340" s="144" t="str">
        <f t="shared" si="17"/>
        <v>Բամբակ</v>
      </c>
      <c r="S340" s="144" t="s">
        <v>25</v>
      </c>
      <c r="T340" s="144">
        <f>VLOOKUP(R340,material!A:B,2,0)</f>
        <v>9</v>
      </c>
      <c r="U340" s="141" t="s">
        <v>3416</v>
      </c>
      <c r="V340" s="141"/>
      <c r="W340" s="273" t="s">
        <v>7663</v>
      </c>
      <c r="X340" s="141" t="e">
        <f>VLOOKUP(W340,SIZE!A:B,2,0)</f>
        <v>#N/A</v>
      </c>
      <c r="Y340" s="141" t="s">
        <v>7694</v>
      </c>
      <c r="Z340" s="141" t="s">
        <v>1057</v>
      </c>
      <c r="AA340" s="141">
        <f>VLOOKUP(Z340,COLOR!A:B,2,0)</f>
        <v>5</v>
      </c>
      <c r="AB340" s="130"/>
      <c r="AC340" s="130"/>
      <c r="AD340" s="130"/>
      <c r="AE340" s="130"/>
      <c r="AF340" s="130"/>
      <c r="AG340" s="130"/>
      <c r="AH340" s="130"/>
      <c r="AI340" s="130"/>
      <c r="AJ340" s="130"/>
      <c r="AK340" s="130"/>
      <c r="AL340" s="130"/>
      <c r="AM340" s="130"/>
    </row>
    <row r="341" spans="1:39" ht="20.25" customHeight="1">
      <c r="A341" s="132">
        <v>340</v>
      </c>
      <c r="B341" s="19" t="s">
        <v>4815</v>
      </c>
      <c r="C341" s="252">
        <v>61112090000</v>
      </c>
      <c r="D341" s="261" t="s">
        <v>6804</v>
      </c>
      <c r="E341" s="143" t="str">
        <f t="shared" si="15"/>
        <v>Բոդի</v>
      </c>
      <c r="F341" s="273" t="s">
        <v>247</v>
      </c>
      <c r="G341" s="144">
        <f>VLOOKUP(E341,subcategory!A:B,2,0)</f>
        <v>15</v>
      </c>
      <c r="H341" s="273" t="s">
        <v>7152</v>
      </c>
      <c r="I341" s="213" t="e">
        <f>VLOOKUP(H341,gender!A:B,2,0)</f>
        <v>#N/A</v>
      </c>
      <c r="J341" s="273">
        <v>90</v>
      </c>
      <c r="K341" s="273">
        <v>90</v>
      </c>
      <c r="L341" s="273">
        <v>1</v>
      </c>
      <c r="M341" s="273" t="s">
        <v>44</v>
      </c>
      <c r="N341" s="144">
        <f>VLOOKUP(M341,brand!A:B,2,0)</f>
        <v>608</v>
      </c>
      <c r="O341" s="144" t="str">
        <f t="shared" si="16"/>
        <v>CHINA</v>
      </c>
      <c r="P341" s="144">
        <f>VLOOKUP(O341,country!A:B,2,0)</f>
        <v>7497</v>
      </c>
      <c r="Q341" s="273" t="s">
        <v>3915</v>
      </c>
      <c r="R341" s="144" t="str">
        <f t="shared" si="17"/>
        <v>Բամբակ</v>
      </c>
      <c r="S341" s="141" t="s">
        <v>25</v>
      </c>
      <c r="T341" s="144">
        <f>VLOOKUP(R341,material!A:B,2,0)</f>
        <v>9</v>
      </c>
      <c r="U341" s="141" t="s">
        <v>3416</v>
      </c>
      <c r="V341" s="141"/>
      <c r="W341" s="273" t="s">
        <v>7648</v>
      </c>
      <c r="X341" s="141" t="e">
        <f>VLOOKUP(W341,SIZE!A:B,2,0)</f>
        <v>#N/A</v>
      </c>
      <c r="Y341" s="141" t="s">
        <v>7694</v>
      </c>
      <c r="Z341" s="141" t="s">
        <v>1071</v>
      </c>
      <c r="AA341" s="141">
        <f>VLOOKUP(Z341,COLOR!A:B,2,0)</f>
        <v>12</v>
      </c>
      <c r="AB341" s="130"/>
      <c r="AC341" s="130"/>
      <c r="AD341" s="130"/>
      <c r="AE341" s="130"/>
      <c r="AF341" s="130"/>
      <c r="AG341" s="130"/>
      <c r="AH341" s="130"/>
      <c r="AI341" s="130"/>
      <c r="AJ341" s="130"/>
      <c r="AK341" s="130"/>
      <c r="AL341" s="130"/>
      <c r="AM341" s="130"/>
    </row>
    <row r="342" spans="1:39" ht="20.25" customHeight="1">
      <c r="A342" s="132">
        <v>341</v>
      </c>
      <c r="B342" s="19" t="s">
        <v>4816</v>
      </c>
      <c r="C342" s="252">
        <v>61112090000</v>
      </c>
      <c r="D342" s="261" t="s">
        <v>6866</v>
      </c>
      <c r="E342" s="143" t="str">
        <f t="shared" si="15"/>
        <v>Բոդի+Գլխարկ+Գոգնոց</v>
      </c>
      <c r="F342" s="273" t="s">
        <v>7109</v>
      </c>
      <c r="G342" s="144" t="e">
        <f>VLOOKUP(E342,subcategory!A:B,2,0)</f>
        <v>#N/A</v>
      </c>
      <c r="H342" s="273" t="s">
        <v>7151</v>
      </c>
      <c r="I342" s="213">
        <f>VLOOKUP(H342,gender!A:B,2,0)</f>
        <v>7</v>
      </c>
      <c r="J342" s="273">
        <v>270</v>
      </c>
      <c r="K342" s="273">
        <v>270</v>
      </c>
      <c r="L342" s="273">
        <v>1</v>
      </c>
      <c r="M342" s="273" t="s">
        <v>44</v>
      </c>
      <c r="N342" s="144">
        <f>VLOOKUP(M342,brand!A:B,2,0)</f>
        <v>608</v>
      </c>
      <c r="O342" s="144" t="str">
        <f t="shared" si="16"/>
        <v>CHINA</v>
      </c>
      <c r="P342" s="144">
        <f>VLOOKUP(O342,country!A:B,2,0)</f>
        <v>7497</v>
      </c>
      <c r="Q342" s="273" t="s">
        <v>3915</v>
      </c>
      <c r="R342" s="144" t="str">
        <f t="shared" si="17"/>
        <v>Բամբակ</v>
      </c>
      <c r="S342" s="144" t="s">
        <v>25</v>
      </c>
      <c r="T342" s="144">
        <f>VLOOKUP(R342,material!A:B,2,0)</f>
        <v>9</v>
      </c>
      <c r="U342" s="141" t="s">
        <v>3416</v>
      </c>
      <c r="V342" s="141"/>
      <c r="W342" s="273" t="s">
        <v>7648</v>
      </c>
      <c r="X342" s="141" t="e">
        <f>VLOOKUP(W342,SIZE!A:B,2,0)</f>
        <v>#N/A</v>
      </c>
      <c r="Y342" s="141" t="s">
        <v>7694</v>
      </c>
      <c r="Z342" s="141" t="s">
        <v>1195</v>
      </c>
      <c r="AA342" s="141">
        <f>VLOOKUP(Z342,COLOR!A:B,2,0)</f>
        <v>29</v>
      </c>
      <c r="AB342" s="130"/>
      <c r="AC342" s="130"/>
      <c r="AD342" s="130"/>
      <c r="AE342" s="130"/>
      <c r="AF342" s="130"/>
      <c r="AG342" s="130"/>
      <c r="AH342" s="130"/>
      <c r="AI342" s="130"/>
      <c r="AJ342" s="130"/>
      <c r="AK342" s="130"/>
      <c r="AL342" s="130"/>
      <c r="AM342" s="130"/>
    </row>
    <row r="343" spans="1:39" ht="20.25" customHeight="1">
      <c r="A343" s="132">
        <v>342</v>
      </c>
      <c r="B343" s="19" t="s">
        <v>4817</v>
      </c>
      <c r="C343" s="250">
        <v>61112090000</v>
      </c>
      <c r="D343" s="261" t="s">
        <v>6811</v>
      </c>
      <c r="E343" s="143" t="str">
        <f t="shared" si="15"/>
        <v>Շապիկ</v>
      </c>
      <c r="F343" s="273" t="s">
        <v>46</v>
      </c>
      <c r="G343" s="144">
        <f>VLOOKUP(E343,subcategory!A:B,2,0)</f>
        <v>73</v>
      </c>
      <c r="H343" s="273" t="s">
        <v>7151</v>
      </c>
      <c r="I343" s="213">
        <f>VLOOKUP(H343,gender!A:B,2,0)</f>
        <v>7</v>
      </c>
      <c r="J343" s="273">
        <v>75</v>
      </c>
      <c r="K343" s="273">
        <v>75</v>
      </c>
      <c r="L343" s="273">
        <v>1</v>
      </c>
      <c r="M343" s="273" t="s">
        <v>44</v>
      </c>
      <c r="N343" s="144">
        <f>VLOOKUP(M343,brand!A:B,2,0)</f>
        <v>608</v>
      </c>
      <c r="O343" s="144" t="str">
        <f t="shared" si="16"/>
        <v>BANGLADESH</v>
      </c>
      <c r="P343" s="144">
        <f>VLOOKUP(O343,country!A:B,2,0)</f>
        <v>7485</v>
      </c>
      <c r="Q343" s="273" t="s">
        <v>440</v>
      </c>
      <c r="R343" s="144" t="str">
        <f t="shared" si="17"/>
        <v>Բամբակ</v>
      </c>
      <c r="S343" s="144" t="s">
        <v>25</v>
      </c>
      <c r="T343" s="144">
        <f>VLOOKUP(R343,material!A:B,2,0)</f>
        <v>9</v>
      </c>
      <c r="U343" s="141" t="s">
        <v>3416</v>
      </c>
      <c r="V343" s="141"/>
      <c r="W343" s="273" t="s">
        <v>7653</v>
      </c>
      <c r="X343" s="141" t="e">
        <f>VLOOKUP(W343,SIZE!A:B,2,0)</f>
        <v>#N/A</v>
      </c>
      <c r="Y343" s="141" t="s">
        <v>7694</v>
      </c>
      <c r="Z343" s="141" t="s">
        <v>1071</v>
      </c>
      <c r="AA343" s="141">
        <f>VLOOKUP(Z343,COLOR!A:B,2,0)</f>
        <v>12</v>
      </c>
      <c r="AB343" s="130"/>
      <c r="AC343" s="130"/>
      <c r="AD343" s="130"/>
      <c r="AE343" s="130"/>
      <c r="AF343" s="130"/>
      <c r="AG343" s="130"/>
      <c r="AH343" s="130"/>
      <c r="AI343" s="130"/>
      <c r="AJ343" s="130"/>
      <c r="AK343" s="130"/>
      <c r="AL343" s="130"/>
      <c r="AM343" s="130"/>
    </row>
    <row r="344" spans="1:39" ht="20.25" customHeight="1">
      <c r="A344" s="132">
        <v>343</v>
      </c>
      <c r="B344" s="19" t="s">
        <v>4818</v>
      </c>
      <c r="C344" s="250">
        <v>61112090000</v>
      </c>
      <c r="D344" s="261" t="s">
        <v>6797</v>
      </c>
      <c r="E344" s="143" t="str">
        <f t="shared" si="15"/>
        <v>Սառաֆան</v>
      </c>
      <c r="F344" s="273" t="s">
        <v>7110</v>
      </c>
      <c r="G344" s="144" t="e">
        <f>VLOOKUP(E344,subcategory!A:B,2,0)</f>
        <v>#N/A</v>
      </c>
      <c r="H344" s="273" t="s">
        <v>7152</v>
      </c>
      <c r="I344" s="213" t="e">
        <f>VLOOKUP(H344,gender!A:B,2,0)</f>
        <v>#N/A</v>
      </c>
      <c r="J344" s="273">
        <v>140</v>
      </c>
      <c r="K344" s="273">
        <v>140</v>
      </c>
      <c r="L344" s="273">
        <v>1</v>
      </c>
      <c r="M344" s="273" t="s">
        <v>44</v>
      </c>
      <c r="N344" s="144">
        <f>VLOOKUP(M344,brand!A:B,2,0)</f>
        <v>608</v>
      </c>
      <c r="O344" s="144" t="str">
        <f t="shared" si="16"/>
        <v>INDIA</v>
      </c>
      <c r="P344" s="144">
        <f>VLOOKUP(O344,country!A:B,2,0)</f>
        <v>7505</v>
      </c>
      <c r="Q344" s="273" t="s">
        <v>428</v>
      </c>
      <c r="R344" s="144" t="str">
        <f t="shared" si="17"/>
        <v>Բամբակ</v>
      </c>
      <c r="S344" s="144" t="s">
        <v>25</v>
      </c>
      <c r="T344" s="144">
        <f>VLOOKUP(R344,material!A:B,2,0)</f>
        <v>9</v>
      </c>
      <c r="U344" s="141" t="s">
        <v>3416</v>
      </c>
      <c r="V344" s="141"/>
      <c r="W344" s="273" t="s">
        <v>7653</v>
      </c>
      <c r="X344" s="141" t="e">
        <f>VLOOKUP(W344,SIZE!A:B,2,0)</f>
        <v>#N/A</v>
      </c>
      <c r="Y344" s="141" t="s">
        <v>7728</v>
      </c>
      <c r="Z344" s="141" t="s">
        <v>1057</v>
      </c>
      <c r="AA344" s="141">
        <f>VLOOKUP(Z344,COLOR!A:B,2,0)</f>
        <v>5</v>
      </c>
      <c r="AB344" s="130"/>
      <c r="AC344" s="130"/>
      <c r="AD344" s="130"/>
      <c r="AE344" s="130"/>
      <c r="AF344" s="130"/>
      <c r="AG344" s="130"/>
      <c r="AH344" s="130"/>
      <c r="AI344" s="130"/>
      <c r="AJ344" s="130"/>
      <c r="AK344" s="130"/>
      <c r="AL344" s="130"/>
      <c r="AM344" s="130"/>
    </row>
    <row r="345" spans="1:39" ht="20.25" customHeight="1">
      <c r="A345" s="132">
        <v>344</v>
      </c>
      <c r="B345" s="19" t="s">
        <v>4819</v>
      </c>
      <c r="C345" s="250">
        <v>61112090000</v>
      </c>
      <c r="D345" s="261" t="s">
        <v>6835</v>
      </c>
      <c r="E345" s="143" t="str">
        <f t="shared" si="15"/>
        <v>Ժակետ</v>
      </c>
      <c r="F345" s="273" t="s">
        <v>58</v>
      </c>
      <c r="G345" s="144">
        <f>VLOOKUP(E345,subcategory!A:B,2,0)</f>
        <v>466</v>
      </c>
      <c r="H345" s="273" t="s">
        <v>7152</v>
      </c>
      <c r="I345" s="213" t="e">
        <f>VLOOKUP(H345,gender!A:B,2,0)</f>
        <v>#N/A</v>
      </c>
      <c r="J345" s="273">
        <v>100</v>
      </c>
      <c r="K345" s="273">
        <v>100</v>
      </c>
      <c r="L345" s="273">
        <v>1</v>
      </c>
      <c r="M345" s="273" t="s">
        <v>44</v>
      </c>
      <c r="N345" s="144">
        <f>VLOOKUP(M345,brand!A:B,2,0)</f>
        <v>608</v>
      </c>
      <c r="O345" s="144" t="str">
        <f t="shared" si="16"/>
        <v>BANGLADESH</v>
      </c>
      <c r="P345" s="144">
        <f>VLOOKUP(O345,country!A:B,2,0)</f>
        <v>7485</v>
      </c>
      <c r="Q345" s="273" t="s">
        <v>440</v>
      </c>
      <c r="R345" s="144" t="str">
        <f t="shared" si="17"/>
        <v>Բամբակ</v>
      </c>
      <c r="S345" s="144" t="s">
        <v>25</v>
      </c>
      <c r="T345" s="144">
        <f>VLOOKUP(R345,material!A:B,2,0)</f>
        <v>9</v>
      </c>
      <c r="U345" s="141" t="s">
        <v>3416</v>
      </c>
      <c r="V345" s="141"/>
      <c r="W345" s="273" t="s">
        <v>7663</v>
      </c>
      <c r="X345" s="141" t="e">
        <f>VLOOKUP(W345,SIZE!A:B,2,0)</f>
        <v>#N/A</v>
      </c>
      <c r="Y345" s="141" t="s">
        <v>7737</v>
      </c>
      <c r="Z345" s="141" t="s">
        <v>1057</v>
      </c>
      <c r="AA345" s="141">
        <f>VLOOKUP(Z345,COLOR!A:B,2,0)</f>
        <v>5</v>
      </c>
      <c r="AB345" s="130"/>
      <c r="AC345" s="130"/>
      <c r="AD345" s="130"/>
      <c r="AE345" s="130"/>
      <c r="AF345" s="130"/>
      <c r="AG345" s="130"/>
      <c r="AH345" s="130"/>
      <c r="AI345" s="130"/>
      <c r="AJ345" s="130"/>
      <c r="AK345" s="130"/>
      <c r="AL345" s="130"/>
      <c r="AM345" s="130"/>
    </row>
    <row r="346" spans="1:39" ht="20.25" customHeight="1">
      <c r="A346" s="132">
        <v>345</v>
      </c>
      <c r="B346" s="19" t="s">
        <v>4820</v>
      </c>
      <c r="C346" s="250">
        <v>61112090000</v>
      </c>
      <c r="D346" s="261" t="s">
        <v>6813</v>
      </c>
      <c r="E346" s="143" t="str">
        <f t="shared" si="15"/>
        <v>Շապիկ+Շորտ</v>
      </c>
      <c r="F346" s="273" t="s">
        <v>7101</v>
      </c>
      <c r="G346" s="144" t="e">
        <f>VLOOKUP(E346,subcategory!A:B,2,0)</f>
        <v>#N/A</v>
      </c>
      <c r="H346" s="273" t="s">
        <v>7152</v>
      </c>
      <c r="I346" s="213" t="e">
        <f>VLOOKUP(H346,gender!A:B,2,0)</f>
        <v>#N/A</v>
      </c>
      <c r="J346" s="273">
        <v>75</v>
      </c>
      <c r="K346" s="273">
        <v>75</v>
      </c>
      <c r="L346" s="273">
        <v>1</v>
      </c>
      <c r="M346" s="273" t="s">
        <v>44</v>
      </c>
      <c r="N346" s="144">
        <f>VLOOKUP(M346,brand!A:B,2,0)</f>
        <v>608</v>
      </c>
      <c r="O346" s="144" t="str">
        <f t="shared" si="16"/>
        <v>CHINA</v>
      </c>
      <c r="P346" s="144">
        <f>VLOOKUP(O346,country!A:B,2,0)</f>
        <v>7497</v>
      </c>
      <c r="Q346" s="273" t="s">
        <v>3915</v>
      </c>
      <c r="R346" s="144" t="str">
        <f t="shared" si="17"/>
        <v>Բամբակ</v>
      </c>
      <c r="S346" s="144" t="s">
        <v>25</v>
      </c>
      <c r="T346" s="144">
        <f>VLOOKUP(R346,material!A:B,2,0)</f>
        <v>9</v>
      </c>
      <c r="U346" s="141" t="s">
        <v>3416</v>
      </c>
      <c r="V346" s="141"/>
      <c r="W346" s="273" t="s">
        <v>7649</v>
      </c>
      <c r="X346" s="141" t="e">
        <f>VLOOKUP(W346,SIZE!A:B,2,0)</f>
        <v>#N/A</v>
      </c>
      <c r="Y346" s="141" t="s">
        <v>7741</v>
      </c>
      <c r="Z346" s="141" t="s">
        <v>1059</v>
      </c>
      <c r="AA346" s="141">
        <f>VLOOKUP(Z346,COLOR!A:B,2,0)</f>
        <v>1</v>
      </c>
      <c r="AB346" s="130"/>
      <c r="AC346" s="130"/>
      <c r="AD346" s="130"/>
      <c r="AE346" s="130"/>
      <c r="AF346" s="130"/>
      <c r="AG346" s="130"/>
      <c r="AH346" s="130"/>
      <c r="AI346" s="130"/>
      <c r="AJ346" s="130"/>
      <c r="AK346" s="130"/>
      <c r="AL346" s="130"/>
      <c r="AM346" s="130"/>
    </row>
    <row r="347" spans="1:39" ht="20.25" customHeight="1">
      <c r="A347" s="132">
        <v>346</v>
      </c>
      <c r="B347" s="19" t="s">
        <v>4821</v>
      </c>
      <c r="C347" s="250">
        <v>61112090000</v>
      </c>
      <c r="D347" s="261" t="s">
        <v>6867</v>
      </c>
      <c r="E347" s="143" t="str">
        <f t="shared" si="15"/>
        <v>Տաբատներ</v>
      </c>
      <c r="F347" s="273" t="s">
        <v>7795</v>
      </c>
      <c r="G347" s="144">
        <f>VLOOKUP(E347,subcategory!A:B,2,0)</f>
        <v>93</v>
      </c>
      <c r="H347" s="273" t="s">
        <v>7151</v>
      </c>
      <c r="I347" s="213">
        <f>VLOOKUP(H347,gender!A:B,2,0)</f>
        <v>7</v>
      </c>
      <c r="J347" s="273">
        <v>110</v>
      </c>
      <c r="K347" s="273">
        <v>110</v>
      </c>
      <c r="L347" s="273">
        <v>1</v>
      </c>
      <c r="M347" s="273" t="s">
        <v>44</v>
      </c>
      <c r="N347" s="144">
        <f>VLOOKUP(M347,brand!A:B,2,0)</f>
        <v>608</v>
      </c>
      <c r="O347" s="144" t="str">
        <f t="shared" si="16"/>
        <v>CHINA</v>
      </c>
      <c r="P347" s="144">
        <f>VLOOKUP(O347,country!A:B,2,0)</f>
        <v>7497</v>
      </c>
      <c r="Q347" s="273" t="s">
        <v>3915</v>
      </c>
      <c r="R347" s="144" t="str">
        <f t="shared" si="17"/>
        <v>Բամբակ</v>
      </c>
      <c r="S347" s="144" t="s">
        <v>25</v>
      </c>
      <c r="T347" s="144">
        <f>VLOOKUP(R347,material!A:B,2,0)</f>
        <v>9</v>
      </c>
      <c r="U347" s="141" t="s">
        <v>3416</v>
      </c>
      <c r="V347" s="141"/>
      <c r="W347" s="273" t="s">
        <v>7653</v>
      </c>
      <c r="X347" s="141" t="e">
        <f>VLOOKUP(W347,SIZE!A:B,2,0)</f>
        <v>#N/A</v>
      </c>
      <c r="Y347" s="141" t="s">
        <v>7694</v>
      </c>
      <c r="Z347" s="141" t="s">
        <v>2042</v>
      </c>
      <c r="AA347" s="141" t="e">
        <f>VLOOKUP(Z347,COLOR!A:B,2,0)</f>
        <v>#N/A</v>
      </c>
      <c r="AB347" s="130"/>
      <c r="AC347" s="130"/>
      <c r="AD347" s="130"/>
      <c r="AE347" s="130"/>
      <c r="AF347" s="130"/>
      <c r="AG347" s="130"/>
      <c r="AH347" s="130"/>
      <c r="AI347" s="130"/>
      <c r="AJ347" s="130"/>
      <c r="AK347" s="130"/>
      <c r="AL347" s="130"/>
      <c r="AM347" s="130"/>
    </row>
    <row r="348" spans="1:39" ht="20.25" customHeight="1">
      <c r="A348" s="132">
        <v>347</v>
      </c>
      <c r="B348" s="19" t="s">
        <v>4822</v>
      </c>
      <c r="C348" s="250">
        <v>61091000000</v>
      </c>
      <c r="D348" s="261" t="s">
        <v>605</v>
      </c>
      <c r="E348" s="143" t="str">
        <f t="shared" si="15"/>
        <v>Շապիկ</v>
      </c>
      <c r="F348" s="273" t="s">
        <v>46</v>
      </c>
      <c r="G348" s="144">
        <f>VLOOKUP(E348,subcategory!A:B,2,0)</f>
        <v>73</v>
      </c>
      <c r="H348" s="273" t="s">
        <v>55</v>
      </c>
      <c r="I348" s="213" t="e">
        <f>VLOOKUP(H348,gender!A:B,2,0)</f>
        <v>#N/A</v>
      </c>
      <c r="J348" s="273">
        <v>55</v>
      </c>
      <c r="K348" s="273">
        <v>55</v>
      </c>
      <c r="L348" s="273">
        <v>1</v>
      </c>
      <c r="M348" s="273" t="s">
        <v>44</v>
      </c>
      <c r="N348" s="144">
        <f>VLOOKUP(M348,brand!A:B,2,0)</f>
        <v>608</v>
      </c>
      <c r="O348" s="144" t="str">
        <f t="shared" si="16"/>
        <v>INDIA</v>
      </c>
      <c r="P348" s="144">
        <f>VLOOKUP(O348,country!A:B,2,0)</f>
        <v>7505</v>
      </c>
      <c r="Q348" s="273" t="s">
        <v>428</v>
      </c>
      <c r="R348" s="144" t="str">
        <f t="shared" si="17"/>
        <v>Բամբակ</v>
      </c>
      <c r="S348" s="144" t="s">
        <v>25</v>
      </c>
      <c r="T348" s="144">
        <f>VLOOKUP(R348,material!A:B,2,0)</f>
        <v>9</v>
      </c>
      <c r="U348" s="141" t="s">
        <v>3416</v>
      </c>
      <c r="V348" s="141"/>
      <c r="W348" s="273" t="s">
        <v>7647</v>
      </c>
      <c r="X348" s="141" t="e">
        <f>VLOOKUP(W348,SIZE!A:B,2,0)</f>
        <v>#N/A</v>
      </c>
      <c r="Y348" s="141" t="s">
        <v>7740</v>
      </c>
      <c r="Z348" s="141" t="s">
        <v>1105</v>
      </c>
      <c r="AA348" s="141">
        <f>VLOOKUP(Z348,COLOR!A:B,2,0)</f>
        <v>16</v>
      </c>
      <c r="AB348" s="130"/>
      <c r="AC348" s="130"/>
      <c r="AD348" s="130"/>
      <c r="AE348" s="130"/>
      <c r="AF348" s="130"/>
      <c r="AG348" s="130"/>
      <c r="AH348" s="130"/>
      <c r="AI348" s="130"/>
      <c r="AJ348" s="130"/>
      <c r="AK348" s="130"/>
      <c r="AL348" s="130"/>
      <c r="AM348" s="130"/>
    </row>
    <row r="349" spans="1:39" ht="20.25" customHeight="1">
      <c r="A349" s="132">
        <v>348</v>
      </c>
      <c r="B349" s="19" t="s">
        <v>4823</v>
      </c>
      <c r="C349" s="250">
        <v>61082100000</v>
      </c>
      <c r="D349" s="260" t="s">
        <v>6868</v>
      </c>
      <c r="E349" s="143" t="str">
        <f t="shared" si="15"/>
        <v>Վարտիկ 2 Հատ Սեթ</v>
      </c>
      <c r="F349" s="273" t="s">
        <v>7105</v>
      </c>
      <c r="G349" s="144" t="e">
        <f>VLOOKUP(E349,subcategory!A:B,2,0)</f>
        <v>#N/A</v>
      </c>
      <c r="H349" s="273" t="s">
        <v>55</v>
      </c>
      <c r="I349" s="213" t="e">
        <f>VLOOKUP(H349,gender!A:B,2,0)</f>
        <v>#N/A</v>
      </c>
      <c r="J349" s="273">
        <v>55</v>
      </c>
      <c r="K349" s="273">
        <v>55</v>
      </c>
      <c r="L349" s="273">
        <v>1</v>
      </c>
      <c r="M349" s="273" t="s">
        <v>44</v>
      </c>
      <c r="N349" s="144">
        <f>VLOOKUP(M349,brand!A:B,2,0)</f>
        <v>608</v>
      </c>
      <c r="O349" s="144" t="str">
        <f t="shared" si="16"/>
        <v>INDIA</v>
      </c>
      <c r="P349" s="144">
        <f>VLOOKUP(O349,country!A:B,2,0)</f>
        <v>7505</v>
      </c>
      <c r="Q349" s="273" t="s">
        <v>428</v>
      </c>
      <c r="R349" s="144" t="str">
        <f t="shared" si="17"/>
        <v>Բամբակ</v>
      </c>
      <c r="S349" s="144" t="s">
        <v>25</v>
      </c>
      <c r="T349" s="144">
        <f>VLOOKUP(R349,material!A:B,2,0)</f>
        <v>9</v>
      </c>
      <c r="U349" s="141" t="s">
        <v>3416</v>
      </c>
      <c r="V349" s="141"/>
      <c r="W349" s="273" t="s">
        <v>7680</v>
      </c>
      <c r="X349" s="141" t="e">
        <f>VLOOKUP(W349,SIZE!A:B,2,0)</f>
        <v>#N/A</v>
      </c>
      <c r="Y349" s="141" t="s">
        <v>7734</v>
      </c>
      <c r="Z349" s="141" t="s">
        <v>1080</v>
      </c>
      <c r="AA349" s="141">
        <f>VLOOKUP(Z349,COLOR!A:B,2,0)</f>
        <v>13</v>
      </c>
      <c r="AB349" s="130"/>
      <c r="AC349" s="130"/>
      <c r="AD349" s="130"/>
      <c r="AE349" s="130"/>
      <c r="AF349" s="130"/>
      <c r="AG349" s="130"/>
      <c r="AH349" s="130"/>
      <c r="AI349" s="130"/>
      <c r="AJ349" s="130"/>
      <c r="AK349" s="130"/>
      <c r="AL349" s="130"/>
      <c r="AM349" s="130"/>
    </row>
    <row r="350" spans="1:39" ht="20.25" customHeight="1">
      <c r="A350" s="132">
        <v>349</v>
      </c>
      <c r="B350" s="19" t="s">
        <v>4824</v>
      </c>
      <c r="C350" s="250">
        <v>61091000000</v>
      </c>
      <c r="D350" s="261" t="s">
        <v>605</v>
      </c>
      <c r="E350" s="143" t="str">
        <f t="shared" si="15"/>
        <v>Շապիկ</v>
      </c>
      <c r="F350" s="273" t="s">
        <v>46</v>
      </c>
      <c r="G350" s="144">
        <f>VLOOKUP(E350,subcategory!A:B,2,0)</f>
        <v>73</v>
      </c>
      <c r="H350" s="273" t="s">
        <v>55</v>
      </c>
      <c r="I350" s="213" t="e">
        <f>VLOOKUP(H350,gender!A:B,2,0)</f>
        <v>#N/A</v>
      </c>
      <c r="J350" s="273">
        <v>65</v>
      </c>
      <c r="K350" s="273">
        <v>65</v>
      </c>
      <c r="L350" s="273">
        <v>1</v>
      </c>
      <c r="M350" s="273" t="s">
        <v>44</v>
      </c>
      <c r="N350" s="144">
        <f>VLOOKUP(M350,brand!A:B,2,0)</f>
        <v>608</v>
      </c>
      <c r="O350" s="144" t="str">
        <f t="shared" si="16"/>
        <v>INDIA</v>
      </c>
      <c r="P350" s="144">
        <f>VLOOKUP(O350,country!A:B,2,0)</f>
        <v>7505</v>
      </c>
      <c r="Q350" s="273" t="s">
        <v>428</v>
      </c>
      <c r="R350" s="144" t="str">
        <f t="shared" si="17"/>
        <v>Բամբակ</v>
      </c>
      <c r="S350" s="144" t="s">
        <v>25</v>
      </c>
      <c r="T350" s="144">
        <f>VLOOKUP(R350,material!A:B,2,0)</f>
        <v>9</v>
      </c>
      <c r="U350" s="141" t="s">
        <v>3416</v>
      </c>
      <c r="V350" s="141"/>
      <c r="W350" s="273" t="s">
        <v>7665</v>
      </c>
      <c r="X350" s="141" t="e">
        <f>VLOOKUP(W350,SIZE!A:B,2,0)</f>
        <v>#N/A</v>
      </c>
      <c r="Y350" s="141" t="s">
        <v>7734</v>
      </c>
      <c r="Z350" s="141" t="s">
        <v>1071</v>
      </c>
      <c r="AA350" s="141">
        <f>VLOOKUP(Z350,COLOR!A:B,2,0)</f>
        <v>12</v>
      </c>
      <c r="AB350" s="130"/>
      <c r="AC350" s="130"/>
      <c r="AD350" s="130"/>
      <c r="AE350" s="130"/>
      <c r="AF350" s="130"/>
      <c r="AG350" s="130"/>
      <c r="AH350" s="130"/>
      <c r="AI350" s="130"/>
      <c r="AJ350" s="130"/>
      <c r="AK350" s="130"/>
      <c r="AL350" s="130"/>
      <c r="AM350" s="130"/>
    </row>
    <row r="351" spans="1:39" ht="20.25" customHeight="1">
      <c r="A351" s="132">
        <v>350</v>
      </c>
      <c r="B351" s="19" t="s">
        <v>4825</v>
      </c>
      <c r="C351" s="250">
        <v>61091000000</v>
      </c>
      <c r="D351" s="261" t="s">
        <v>605</v>
      </c>
      <c r="E351" s="143" t="str">
        <f t="shared" si="15"/>
        <v>Շապիկ</v>
      </c>
      <c r="F351" s="273" t="s">
        <v>46</v>
      </c>
      <c r="G351" s="144">
        <f>VLOOKUP(E351,subcategory!A:B,2,0)</f>
        <v>73</v>
      </c>
      <c r="H351" s="273" t="s">
        <v>55</v>
      </c>
      <c r="I351" s="213" t="e">
        <f>VLOOKUP(H351,gender!A:B,2,0)</f>
        <v>#N/A</v>
      </c>
      <c r="J351" s="273">
        <v>70</v>
      </c>
      <c r="K351" s="273">
        <v>70</v>
      </c>
      <c r="L351" s="273">
        <v>1</v>
      </c>
      <c r="M351" s="273" t="s">
        <v>44</v>
      </c>
      <c r="N351" s="144">
        <f>VLOOKUP(M351,brand!A:B,2,0)</f>
        <v>608</v>
      </c>
      <c r="O351" s="144" t="str">
        <f t="shared" si="16"/>
        <v>INDIA</v>
      </c>
      <c r="P351" s="144">
        <f>VLOOKUP(O351,country!A:B,2,0)</f>
        <v>7505</v>
      </c>
      <c r="Q351" s="273" t="s">
        <v>428</v>
      </c>
      <c r="R351" s="144" t="str">
        <f t="shared" si="17"/>
        <v>Բամբակ</v>
      </c>
      <c r="S351" s="144" t="s">
        <v>25</v>
      </c>
      <c r="T351" s="144">
        <f>VLOOKUP(R351,material!A:B,2,0)</f>
        <v>9</v>
      </c>
      <c r="U351" s="141" t="s">
        <v>3416</v>
      </c>
      <c r="V351" s="141"/>
      <c r="W351" s="273" t="s">
        <v>7647</v>
      </c>
      <c r="X351" s="141" t="e">
        <f>VLOOKUP(W351,SIZE!A:B,2,0)</f>
        <v>#N/A</v>
      </c>
      <c r="Y351" s="141" t="s">
        <v>7734</v>
      </c>
      <c r="Z351" s="141" t="s">
        <v>1071</v>
      </c>
      <c r="AA351" s="141">
        <f>VLOOKUP(Z351,COLOR!A:B,2,0)</f>
        <v>12</v>
      </c>
      <c r="AB351" s="130"/>
      <c r="AC351" s="130"/>
      <c r="AD351" s="130"/>
      <c r="AE351" s="130"/>
      <c r="AF351" s="130"/>
      <c r="AG351" s="130"/>
      <c r="AH351" s="130"/>
      <c r="AI351" s="130"/>
      <c r="AJ351" s="130"/>
      <c r="AK351" s="130"/>
      <c r="AL351" s="130"/>
      <c r="AM351" s="130"/>
    </row>
    <row r="352" spans="1:39" ht="20.25" customHeight="1">
      <c r="A352" s="132">
        <v>351</v>
      </c>
      <c r="B352" s="19" t="s">
        <v>4826</v>
      </c>
      <c r="C352" s="250">
        <v>61112090000</v>
      </c>
      <c r="D352" s="261" t="s">
        <v>6797</v>
      </c>
      <c r="E352" s="143" t="str">
        <f t="shared" si="15"/>
        <v>Զգեստ</v>
      </c>
      <c r="F352" s="273" t="s">
        <v>64</v>
      </c>
      <c r="G352" s="144">
        <f>VLOOKUP(E352,subcategory!A:B,2,0)</f>
        <v>43</v>
      </c>
      <c r="H352" s="273" t="s">
        <v>7152</v>
      </c>
      <c r="I352" s="213" t="e">
        <f>VLOOKUP(H352,gender!A:B,2,0)</f>
        <v>#N/A</v>
      </c>
      <c r="J352" s="273">
        <v>100</v>
      </c>
      <c r="K352" s="273">
        <v>100</v>
      </c>
      <c r="L352" s="273">
        <v>1</v>
      </c>
      <c r="M352" s="273" t="s">
        <v>44</v>
      </c>
      <c r="N352" s="144">
        <f>VLOOKUP(M352,brand!A:B,2,0)</f>
        <v>608</v>
      </c>
      <c r="O352" s="144" t="str">
        <f t="shared" si="16"/>
        <v>INDIA</v>
      </c>
      <c r="P352" s="144">
        <f>VLOOKUP(O352,country!A:B,2,0)</f>
        <v>7505</v>
      </c>
      <c r="Q352" s="273" t="s">
        <v>428</v>
      </c>
      <c r="R352" s="144" t="str">
        <f t="shared" si="17"/>
        <v>Բամբակ</v>
      </c>
      <c r="S352" s="144" t="s">
        <v>25</v>
      </c>
      <c r="T352" s="144">
        <f>VLOOKUP(R352,material!A:B,2,0)</f>
        <v>9</v>
      </c>
      <c r="U352" s="141" t="s">
        <v>3416</v>
      </c>
      <c r="V352" s="141"/>
      <c r="W352" s="273" t="s">
        <v>7653</v>
      </c>
      <c r="X352" s="141" t="e">
        <f>VLOOKUP(W352,SIZE!A:B,2,0)</f>
        <v>#N/A</v>
      </c>
      <c r="Y352" s="141" t="s">
        <v>7725</v>
      </c>
      <c r="Z352" s="141" t="s">
        <v>1071</v>
      </c>
      <c r="AA352" s="141">
        <f>VLOOKUP(Z352,COLOR!A:B,2,0)</f>
        <v>12</v>
      </c>
      <c r="AB352" s="130"/>
      <c r="AC352" s="130"/>
      <c r="AD352" s="130"/>
      <c r="AE352" s="130"/>
      <c r="AF352" s="130"/>
      <c r="AG352" s="130"/>
      <c r="AH352" s="130"/>
      <c r="AI352" s="130"/>
      <c r="AJ352" s="130"/>
      <c r="AK352" s="130"/>
      <c r="AL352" s="130"/>
      <c r="AM352" s="130"/>
    </row>
    <row r="353" spans="1:39" ht="20.25" customHeight="1">
      <c r="A353" s="132">
        <v>352</v>
      </c>
      <c r="B353" s="19" t="s">
        <v>4827</v>
      </c>
      <c r="C353" s="250">
        <v>62071100000</v>
      </c>
      <c r="D353" s="260" t="s">
        <v>6856</v>
      </c>
      <c r="E353" s="143" t="str">
        <f t="shared" si="15"/>
        <v>Վարտիկ 2 Հատ Սեթ</v>
      </c>
      <c r="F353" s="273" t="s">
        <v>7105</v>
      </c>
      <c r="G353" s="144" t="e">
        <f>VLOOKUP(E353,subcategory!A:B,2,0)</f>
        <v>#N/A</v>
      </c>
      <c r="H353" s="273" t="s">
        <v>7150</v>
      </c>
      <c r="I353" s="213" t="e">
        <f>VLOOKUP(H353,gender!A:B,2,0)</f>
        <v>#N/A</v>
      </c>
      <c r="J353" s="273">
        <v>105</v>
      </c>
      <c r="K353" s="273">
        <v>105</v>
      </c>
      <c r="L353" s="273">
        <v>1</v>
      </c>
      <c r="M353" s="273" t="s">
        <v>44</v>
      </c>
      <c r="N353" s="144">
        <f>VLOOKUP(M353,brand!A:B,2,0)</f>
        <v>608</v>
      </c>
      <c r="O353" s="144" t="str">
        <f t="shared" si="16"/>
        <v>INDIA</v>
      </c>
      <c r="P353" s="144">
        <f>VLOOKUP(O353,country!A:B,2,0)</f>
        <v>7505</v>
      </c>
      <c r="Q353" s="273" t="s">
        <v>428</v>
      </c>
      <c r="R353" s="144" t="str">
        <f t="shared" si="17"/>
        <v>Բամբակ</v>
      </c>
      <c r="S353" s="144" t="s">
        <v>25</v>
      </c>
      <c r="T353" s="144">
        <f>VLOOKUP(R353,material!A:B,2,0)</f>
        <v>9</v>
      </c>
      <c r="U353" s="141" t="s">
        <v>3416</v>
      </c>
      <c r="V353" s="141"/>
      <c r="W353" s="273" t="s">
        <v>7679</v>
      </c>
      <c r="X353" s="141" t="e">
        <f>VLOOKUP(W353,SIZE!A:B,2,0)</f>
        <v>#N/A</v>
      </c>
      <c r="Y353" s="141" t="s">
        <v>7734</v>
      </c>
      <c r="Z353" s="141" t="s">
        <v>1071</v>
      </c>
      <c r="AA353" s="141">
        <f>VLOOKUP(Z353,COLOR!A:B,2,0)</f>
        <v>12</v>
      </c>
      <c r="AB353" s="130"/>
      <c r="AC353" s="130"/>
      <c r="AD353" s="130"/>
      <c r="AE353" s="130"/>
      <c r="AF353" s="130"/>
      <c r="AG353" s="130"/>
      <c r="AH353" s="130"/>
      <c r="AI353" s="130"/>
      <c r="AJ353" s="130"/>
      <c r="AK353" s="130"/>
      <c r="AL353" s="130"/>
      <c r="AM353" s="130"/>
    </row>
    <row r="354" spans="1:39" ht="20.25" customHeight="1">
      <c r="A354" s="132">
        <v>353</v>
      </c>
      <c r="B354" s="19" t="s">
        <v>4828</v>
      </c>
      <c r="C354" s="252">
        <v>61112090000</v>
      </c>
      <c r="D354" s="261" t="s">
        <v>6869</v>
      </c>
      <c r="E354" s="143" t="str">
        <f t="shared" si="15"/>
        <v>Բոդի 2Հատ Սեթ</v>
      </c>
      <c r="F354" s="273" t="s">
        <v>7111</v>
      </c>
      <c r="G354" s="144" t="e">
        <f>VLOOKUP(E354,subcategory!A:B,2,0)</f>
        <v>#N/A</v>
      </c>
      <c r="H354" s="273" t="s">
        <v>7152</v>
      </c>
      <c r="I354" s="213" t="e">
        <f>VLOOKUP(H354,gender!A:B,2,0)</f>
        <v>#N/A</v>
      </c>
      <c r="J354" s="273">
        <v>95</v>
      </c>
      <c r="K354" s="273">
        <v>95</v>
      </c>
      <c r="L354" s="273">
        <v>1</v>
      </c>
      <c r="M354" s="273" t="s">
        <v>44</v>
      </c>
      <c r="N354" s="144">
        <f>VLOOKUP(M354,brand!A:B,2,0)</f>
        <v>608</v>
      </c>
      <c r="O354" s="144" t="str">
        <f t="shared" si="16"/>
        <v>INDIA</v>
      </c>
      <c r="P354" s="144">
        <f>VLOOKUP(O354,country!A:B,2,0)</f>
        <v>7505</v>
      </c>
      <c r="Q354" s="273" t="s">
        <v>428</v>
      </c>
      <c r="R354" s="144" t="str">
        <f t="shared" si="17"/>
        <v>Բամբակ</v>
      </c>
      <c r="S354" s="144" t="s">
        <v>25</v>
      </c>
      <c r="T354" s="144">
        <f>VLOOKUP(R354,material!A:B,2,0)</f>
        <v>9</v>
      </c>
      <c r="U354" s="141" t="s">
        <v>3416</v>
      </c>
      <c r="V354" s="141"/>
      <c r="W354" s="273" t="s">
        <v>7648</v>
      </c>
      <c r="X354" s="141" t="e">
        <f>VLOOKUP(W354,SIZE!A:B,2,0)</f>
        <v>#N/A</v>
      </c>
      <c r="Y354" s="141" t="s">
        <v>7739</v>
      </c>
      <c r="Z354" s="141" t="s">
        <v>1080</v>
      </c>
      <c r="AA354" s="141">
        <f>VLOOKUP(Z354,COLOR!A:B,2,0)</f>
        <v>13</v>
      </c>
      <c r="AB354" s="130"/>
      <c r="AC354" s="130"/>
      <c r="AD354" s="130"/>
      <c r="AE354" s="130"/>
      <c r="AF354" s="130"/>
      <c r="AG354" s="130"/>
      <c r="AH354" s="130"/>
      <c r="AI354" s="130"/>
      <c r="AJ354" s="130"/>
      <c r="AK354" s="130"/>
      <c r="AL354" s="130"/>
      <c r="AM354" s="130"/>
    </row>
    <row r="355" spans="1:39" ht="20.25" customHeight="1">
      <c r="A355" s="132">
        <v>354</v>
      </c>
      <c r="B355" s="19" t="s">
        <v>4829</v>
      </c>
      <c r="C355" s="250">
        <v>61032200000</v>
      </c>
      <c r="D355" s="261" t="s">
        <v>6839</v>
      </c>
      <c r="E355" s="143" t="str">
        <f t="shared" si="15"/>
        <v>Շապիկ+Շորտ</v>
      </c>
      <c r="F355" s="273" t="s">
        <v>7101</v>
      </c>
      <c r="G355" s="144" t="e">
        <f>VLOOKUP(E355,subcategory!A:B,2,0)</f>
        <v>#N/A</v>
      </c>
      <c r="H355" s="273" t="s">
        <v>7150</v>
      </c>
      <c r="I355" s="213" t="e">
        <f>VLOOKUP(H355,gender!A:B,2,0)</f>
        <v>#N/A</v>
      </c>
      <c r="J355" s="273">
        <v>115</v>
      </c>
      <c r="K355" s="273">
        <v>115</v>
      </c>
      <c r="L355" s="273">
        <v>1</v>
      </c>
      <c r="M355" s="273" t="s">
        <v>44</v>
      </c>
      <c r="N355" s="144">
        <f>VLOOKUP(M355,brand!A:B,2,0)</f>
        <v>608</v>
      </c>
      <c r="O355" s="144" t="str">
        <f t="shared" si="16"/>
        <v>BANGLADESH</v>
      </c>
      <c r="P355" s="144">
        <f>VLOOKUP(O355,country!A:B,2,0)</f>
        <v>7485</v>
      </c>
      <c r="Q355" s="273" t="s">
        <v>440</v>
      </c>
      <c r="R355" s="144" t="str">
        <f t="shared" si="17"/>
        <v>Բամբակ</v>
      </c>
      <c r="S355" s="144" t="s">
        <v>25</v>
      </c>
      <c r="T355" s="144">
        <f>VLOOKUP(R355,material!A:B,2,0)</f>
        <v>9</v>
      </c>
      <c r="U355" s="141" t="s">
        <v>3416</v>
      </c>
      <c r="V355" s="141"/>
      <c r="W355" s="273" t="s">
        <v>7669</v>
      </c>
      <c r="X355" s="141" t="e">
        <f>VLOOKUP(W355,SIZE!A:B,2,0)</f>
        <v>#N/A</v>
      </c>
      <c r="Y355" s="141" t="s">
        <v>7736</v>
      </c>
      <c r="Z355" s="141" t="s">
        <v>1071</v>
      </c>
      <c r="AA355" s="141">
        <f>VLOOKUP(Z355,COLOR!A:B,2,0)</f>
        <v>12</v>
      </c>
      <c r="AB355" s="130"/>
      <c r="AC355" s="130"/>
      <c r="AD355" s="130"/>
      <c r="AE355" s="130"/>
      <c r="AF355" s="130"/>
      <c r="AG355" s="130"/>
      <c r="AH355" s="130"/>
      <c r="AI355" s="130"/>
      <c r="AJ355" s="130"/>
      <c r="AK355" s="130"/>
      <c r="AL355" s="130"/>
      <c r="AM355" s="130"/>
    </row>
    <row r="356" spans="1:39" ht="20.25" customHeight="1">
      <c r="A356" s="132">
        <v>355</v>
      </c>
      <c r="B356" s="19" t="s">
        <v>4830</v>
      </c>
      <c r="C356" s="250">
        <v>65050090000</v>
      </c>
      <c r="D356" s="261" t="s">
        <v>6870</v>
      </c>
      <c r="E356" s="143" t="str">
        <f t="shared" si="15"/>
        <v>Գլխարկ</v>
      </c>
      <c r="F356" s="273" t="s">
        <v>73</v>
      </c>
      <c r="G356" s="144">
        <f>VLOOKUP(E356,subcategory!A:B,2,0)</f>
        <v>5</v>
      </c>
      <c r="H356" s="273" t="s">
        <v>7151</v>
      </c>
      <c r="I356" s="213">
        <f>VLOOKUP(H356,gender!A:B,2,0)</f>
        <v>7</v>
      </c>
      <c r="J356" s="273">
        <v>55</v>
      </c>
      <c r="K356" s="273">
        <v>55</v>
      </c>
      <c r="L356" s="273">
        <v>1</v>
      </c>
      <c r="M356" s="273" t="s">
        <v>44</v>
      </c>
      <c r="N356" s="144">
        <f>VLOOKUP(M356,brand!A:B,2,0)</f>
        <v>608</v>
      </c>
      <c r="O356" s="144" t="str">
        <f t="shared" si="16"/>
        <v>CHINA</v>
      </c>
      <c r="P356" s="144">
        <f>VLOOKUP(O356,country!A:B,2,0)</f>
        <v>7497</v>
      </c>
      <c r="Q356" s="273" t="s">
        <v>3915</v>
      </c>
      <c r="R356" s="144" t="str">
        <f t="shared" si="17"/>
        <v>Պոլիեսթեր</v>
      </c>
      <c r="S356" s="144" t="s">
        <v>36</v>
      </c>
      <c r="T356" s="144">
        <f>VLOOKUP(R356,material!A:B,2,0)</f>
        <v>37</v>
      </c>
      <c r="U356" s="141" t="s">
        <v>3416</v>
      </c>
      <c r="V356" s="141"/>
      <c r="W356" s="273" t="s">
        <v>7668</v>
      </c>
      <c r="X356" s="141" t="e">
        <f>VLOOKUP(W356,SIZE!A:B,2,0)</f>
        <v>#N/A</v>
      </c>
      <c r="Y356" s="141" t="s">
        <v>7724</v>
      </c>
      <c r="Z356" s="141" t="s">
        <v>1057</v>
      </c>
      <c r="AA356" s="141">
        <f>VLOOKUP(Z356,COLOR!A:B,2,0)</f>
        <v>5</v>
      </c>
      <c r="AB356" s="130"/>
      <c r="AC356" s="130"/>
      <c r="AD356" s="130"/>
      <c r="AE356" s="130"/>
      <c r="AF356" s="130"/>
      <c r="AG356" s="130"/>
      <c r="AH356" s="130"/>
      <c r="AI356" s="130"/>
      <c r="AJ356" s="130"/>
      <c r="AK356" s="130"/>
      <c r="AL356" s="130"/>
      <c r="AM356" s="130"/>
    </row>
    <row r="357" spans="1:39" ht="20.25" customHeight="1">
      <c r="A357" s="132">
        <v>356</v>
      </c>
      <c r="B357" s="19" t="s">
        <v>4831</v>
      </c>
      <c r="C357" s="252">
        <v>61051000000</v>
      </c>
      <c r="D357" s="261" t="s">
        <v>6803</v>
      </c>
      <c r="E357" s="143" t="str">
        <f t="shared" si="15"/>
        <v>Վերնաշապիկ</v>
      </c>
      <c r="F357" s="273" t="s">
        <v>47</v>
      </c>
      <c r="G357" s="144">
        <f>VLOOKUP(E357,subcategory!A:B,2,0)</f>
        <v>82</v>
      </c>
      <c r="H357" s="273" t="s">
        <v>7150</v>
      </c>
      <c r="I357" s="213" t="e">
        <f>VLOOKUP(H357,gender!A:B,2,0)</f>
        <v>#N/A</v>
      </c>
      <c r="J357" s="273">
        <v>95</v>
      </c>
      <c r="K357" s="273">
        <v>95</v>
      </c>
      <c r="L357" s="273">
        <v>1</v>
      </c>
      <c r="M357" s="273" t="s">
        <v>44</v>
      </c>
      <c r="N357" s="144">
        <f>VLOOKUP(M357,brand!A:B,2,0)</f>
        <v>608</v>
      </c>
      <c r="O357" s="144" t="str">
        <f t="shared" si="16"/>
        <v>INDIA</v>
      </c>
      <c r="P357" s="144">
        <f>VLOOKUP(O357,country!A:B,2,0)</f>
        <v>7505</v>
      </c>
      <c r="Q357" s="273" t="s">
        <v>428</v>
      </c>
      <c r="R357" s="144" t="str">
        <f t="shared" si="17"/>
        <v>Բամբակ</v>
      </c>
      <c r="S357" s="144" t="s">
        <v>25</v>
      </c>
      <c r="T357" s="144">
        <f>VLOOKUP(R357,material!A:B,2,0)</f>
        <v>9</v>
      </c>
      <c r="U357" s="141" t="s">
        <v>3416</v>
      </c>
      <c r="V357" s="141"/>
      <c r="W357" s="273" t="s">
        <v>7646</v>
      </c>
      <c r="X357" s="141" t="e">
        <f>VLOOKUP(W357,SIZE!A:B,2,0)</f>
        <v>#N/A</v>
      </c>
      <c r="Y357" s="141" t="s">
        <v>7727</v>
      </c>
      <c r="Z357" s="141" t="s">
        <v>1071</v>
      </c>
      <c r="AA357" s="141">
        <f>VLOOKUP(Z357,COLOR!A:B,2,0)</f>
        <v>12</v>
      </c>
      <c r="AB357" s="130"/>
      <c r="AC357" s="130"/>
      <c r="AD357" s="130"/>
      <c r="AE357" s="130"/>
      <c r="AF357" s="130"/>
      <c r="AG357" s="130"/>
      <c r="AH357" s="130"/>
      <c r="AI357" s="130"/>
      <c r="AJ357" s="130"/>
      <c r="AK357" s="130"/>
      <c r="AL357" s="130"/>
      <c r="AM357" s="130"/>
    </row>
    <row r="358" spans="1:39" ht="20.25" customHeight="1">
      <c r="A358" s="132">
        <v>357</v>
      </c>
      <c r="B358" s="19" t="s">
        <v>4832</v>
      </c>
      <c r="C358" s="250">
        <v>61034200090</v>
      </c>
      <c r="D358" s="261" t="s">
        <v>2158</v>
      </c>
      <c r="E358" s="143" t="str">
        <f t="shared" si="15"/>
        <v>Շորտ</v>
      </c>
      <c r="F358" s="273" t="s">
        <v>69</v>
      </c>
      <c r="G358" s="144">
        <f>VLOOKUP(E358,subcategory!A:B,2,0)</f>
        <v>24</v>
      </c>
      <c r="H358" s="273" t="s">
        <v>7150</v>
      </c>
      <c r="I358" s="213" t="e">
        <f>VLOOKUP(H358,gender!A:B,2,0)</f>
        <v>#N/A</v>
      </c>
      <c r="J358" s="273">
        <v>105</v>
      </c>
      <c r="K358" s="273">
        <v>105</v>
      </c>
      <c r="L358" s="273">
        <v>1</v>
      </c>
      <c r="M358" s="273" t="s">
        <v>44</v>
      </c>
      <c r="N358" s="144">
        <f>VLOOKUP(M358,brand!A:B,2,0)</f>
        <v>608</v>
      </c>
      <c r="O358" s="144" t="str">
        <f t="shared" si="16"/>
        <v>INDIA</v>
      </c>
      <c r="P358" s="144">
        <f>VLOOKUP(O358,country!A:B,2,0)</f>
        <v>7505</v>
      </c>
      <c r="Q358" s="273" t="s">
        <v>428</v>
      </c>
      <c r="R358" s="144" t="str">
        <f t="shared" si="17"/>
        <v>Բամբակ</v>
      </c>
      <c r="S358" s="144" t="s">
        <v>25</v>
      </c>
      <c r="T358" s="144">
        <f>VLOOKUP(R358,material!A:B,2,0)</f>
        <v>9</v>
      </c>
      <c r="U358" s="141" t="s">
        <v>3416</v>
      </c>
      <c r="V358" s="141"/>
      <c r="W358" s="273" t="s">
        <v>7670</v>
      </c>
      <c r="X358" s="141" t="e">
        <f>VLOOKUP(W358,SIZE!A:B,2,0)</f>
        <v>#N/A</v>
      </c>
      <c r="Y358" s="141" t="s">
        <v>7727</v>
      </c>
      <c r="Z358" s="141" t="s">
        <v>1057</v>
      </c>
      <c r="AA358" s="141">
        <f>VLOOKUP(Z358,COLOR!A:B,2,0)</f>
        <v>5</v>
      </c>
      <c r="AB358" s="130"/>
      <c r="AC358" s="130"/>
      <c r="AD358" s="130"/>
      <c r="AE358" s="130"/>
      <c r="AF358" s="130"/>
      <c r="AG358" s="130"/>
      <c r="AH358" s="130"/>
      <c r="AI358" s="130"/>
      <c r="AJ358" s="130"/>
      <c r="AK358" s="130"/>
      <c r="AL358" s="130"/>
      <c r="AM358" s="130"/>
    </row>
    <row r="359" spans="1:39" ht="20.25" customHeight="1">
      <c r="A359" s="132">
        <v>358</v>
      </c>
      <c r="B359" s="19" t="s">
        <v>4833</v>
      </c>
      <c r="C359" s="250">
        <v>62046239000</v>
      </c>
      <c r="D359" s="260" t="s">
        <v>875</v>
      </c>
      <c r="E359" s="143" t="str">
        <f t="shared" si="15"/>
        <v>Տաբատներ</v>
      </c>
      <c r="F359" s="273" t="s">
        <v>7795</v>
      </c>
      <c r="G359" s="144">
        <f>VLOOKUP(E359,subcategory!A:B,2,0)</f>
        <v>93</v>
      </c>
      <c r="H359" s="273" t="s">
        <v>55</v>
      </c>
      <c r="I359" s="213" t="e">
        <f>VLOOKUP(H359,gender!A:B,2,0)</f>
        <v>#N/A</v>
      </c>
      <c r="J359" s="273">
        <v>120</v>
      </c>
      <c r="K359" s="273">
        <v>120</v>
      </c>
      <c r="L359" s="273">
        <v>1</v>
      </c>
      <c r="M359" s="273" t="s">
        <v>44</v>
      </c>
      <c r="N359" s="144">
        <f>VLOOKUP(M359,brand!A:B,2,0)</f>
        <v>608</v>
      </c>
      <c r="O359" s="144" t="str">
        <f t="shared" si="16"/>
        <v>BANGLADESH</v>
      </c>
      <c r="P359" s="144">
        <f>VLOOKUP(O359,country!A:B,2,0)</f>
        <v>7485</v>
      </c>
      <c r="Q359" s="273" t="s">
        <v>440</v>
      </c>
      <c r="R359" s="144" t="str">
        <f t="shared" si="17"/>
        <v>Բամբակ</v>
      </c>
      <c r="S359" s="144" t="s">
        <v>25</v>
      </c>
      <c r="T359" s="144">
        <f>VLOOKUP(R359,material!A:B,2,0)</f>
        <v>9</v>
      </c>
      <c r="U359" s="141" t="s">
        <v>3416</v>
      </c>
      <c r="V359" s="141"/>
      <c r="W359" s="273" t="s">
        <v>7671</v>
      </c>
      <c r="X359" s="141" t="e">
        <f>VLOOKUP(W359,SIZE!A:B,2,0)</f>
        <v>#N/A</v>
      </c>
      <c r="Y359" s="141" t="s">
        <v>7744</v>
      </c>
      <c r="Z359" s="141" t="s">
        <v>1033</v>
      </c>
      <c r="AA359" s="141">
        <f>VLOOKUP(Z359,COLOR!A:B,2,0)</f>
        <v>20</v>
      </c>
      <c r="AB359" s="130"/>
      <c r="AC359" s="130"/>
      <c r="AD359" s="130"/>
      <c r="AE359" s="130"/>
      <c r="AF359" s="130"/>
      <c r="AG359" s="130"/>
      <c r="AH359" s="130"/>
      <c r="AI359" s="130"/>
      <c r="AJ359" s="130"/>
      <c r="AK359" s="130"/>
      <c r="AL359" s="130"/>
      <c r="AM359" s="130"/>
    </row>
    <row r="360" spans="1:39" ht="20.25" customHeight="1">
      <c r="A360" s="132">
        <v>359</v>
      </c>
      <c r="B360" s="19" t="s">
        <v>4834</v>
      </c>
      <c r="C360" s="252">
        <v>62024000090</v>
      </c>
      <c r="D360" s="260" t="s">
        <v>6871</v>
      </c>
      <c r="E360" s="143" t="str">
        <f t="shared" si="15"/>
        <v>Բաճկոն</v>
      </c>
      <c r="F360" s="273" t="s">
        <v>62</v>
      </c>
      <c r="G360" s="144">
        <f>VLOOKUP(E360,subcategory!A:B,2,0)</f>
        <v>14</v>
      </c>
      <c r="H360" s="273" t="s">
        <v>55</v>
      </c>
      <c r="I360" s="213" t="e">
        <f>VLOOKUP(H360,gender!A:B,2,0)</f>
        <v>#N/A</v>
      </c>
      <c r="J360" s="273">
        <v>140</v>
      </c>
      <c r="K360" s="273">
        <v>140</v>
      </c>
      <c r="L360" s="273">
        <v>1</v>
      </c>
      <c r="M360" s="273" t="s">
        <v>44</v>
      </c>
      <c r="N360" s="144">
        <f>VLOOKUP(M360,brand!A:B,2,0)</f>
        <v>608</v>
      </c>
      <c r="O360" s="144" t="str">
        <f t="shared" si="16"/>
        <v>INDIA</v>
      </c>
      <c r="P360" s="144">
        <f>VLOOKUP(O360,country!A:B,2,0)</f>
        <v>7505</v>
      </c>
      <c r="Q360" s="273" t="s">
        <v>428</v>
      </c>
      <c r="R360" s="144" t="str">
        <f t="shared" si="17"/>
        <v>Լիոսել</v>
      </c>
      <c r="S360" s="144" t="s">
        <v>7212</v>
      </c>
      <c r="T360" s="144" t="e">
        <f>VLOOKUP(R360,material!A:B,2,0)</f>
        <v>#N/A</v>
      </c>
      <c r="U360" s="141" t="s">
        <v>3416</v>
      </c>
      <c r="V360" s="141"/>
      <c r="W360" s="273" t="s">
        <v>7650</v>
      </c>
      <c r="X360" s="141" t="e">
        <f>VLOOKUP(W360,SIZE!A:B,2,0)</f>
        <v>#N/A</v>
      </c>
      <c r="Y360" s="141" t="s">
        <v>7726</v>
      </c>
      <c r="Z360" s="141" t="s">
        <v>2042</v>
      </c>
      <c r="AA360" s="141" t="e">
        <f>VLOOKUP(Z360,COLOR!A:B,2,0)</f>
        <v>#N/A</v>
      </c>
      <c r="AB360" s="130"/>
      <c r="AC360" s="130"/>
      <c r="AD360" s="130"/>
      <c r="AE360" s="130"/>
      <c r="AF360" s="130"/>
      <c r="AG360" s="130"/>
      <c r="AH360" s="130"/>
      <c r="AI360" s="130"/>
      <c r="AJ360" s="130"/>
      <c r="AK360" s="130"/>
      <c r="AL360" s="130"/>
      <c r="AM360" s="130"/>
    </row>
    <row r="361" spans="1:39" ht="20.25" customHeight="1">
      <c r="A361" s="132">
        <v>360</v>
      </c>
      <c r="B361" s="19" t="s">
        <v>4835</v>
      </c>
      <c r="C361" s="250">
        <v>61112090000</v>
      </c>
      <c r="D361" s="261" t="s">
        <v>6872</v>
      </c>
      <c r="E361" s="143" t="str">
        <f t="shared" si="15"/>
        <v>Տաբատ 2Հատ Սեթ</v>
      </c>
      <c r="F361" s="273" t="s">
        <v>7112</v>
      </c>
      <c r="G361" s="144" t="e">
        <f>VLOOKUP(E361,subcategory!A:B,2,0)</f>
        <v>#N/A</v>
      </c>
      <c r="H361" s="273" t="s">
        <v>7152</v>
      </c>
      <c r="I361" s="213" t="e">
        <f>VLOOKUP(H361,gender!A:B,2,0)</f>
        <v>#N/A</v>
      </c>
      <c r="J361" s="273">
        <v>130</v>
      </c>
      <c r="K361" s="273">
        <v>130</v>
      </c>
      <c r="L361" s="273">
        <v>1</v>
      </c>
      <c r="M361" s="273" t="s">
        <v>44</v>
      </c>
      <c r="N361" s="144">
        <f>VLOOKUP(M361,brand!A:B,2,0)</f>
        <v>608</v>
      </c>
      <c r="O361" s="144" t="str">
        <f t="shared" si="16"/>
        <v>CHINA</v>
      </c>
      <c r="P361" s="144">
        <f>VLOOKUP(O361,country!A:B,2,0)</f>
        <v>7497</v>
      </c>
      <c r="Q361" s="273" t="s">
        <v>3915</v>
      </c>
      <c r="R361" s="144" t="str">
        <f t="shared" si="17"/>
        <v>Բամբակ</v>
      </c>
      <c r="S361" s="144" t="s">
        <v>25</v>
      </c>
      <c r="T361" s="144">
        <f>VLOOKUP(R361,material!A:B,2,0)</f>
        <v>9</v>
      </c>
      <c r="U361" s="141" t="s">
        <v>3416</v>
      </c>
      <c r="V361" s="141"/>
      <c r="W361" s="273" t="s">
        <v>7666</v>
      </c>
      <c r="X361" s="141" t="e">
        <f>VLOOKUP(W361,SIZE!A:B,2,0)</f>
        <v>#N/A</v>
      </c>
      <c r="Y361" s="141" t="s">
        <v>7731</v>
      </c>
      <c r="Z361" s="141" t="s">
        <v>1071</v>
      </c>
      <c r="AA361" s="141">
        <f>VLOOKUP(Z361,COLOR!A:B,2,0)</f>
        <v>12</v>
      </c>
      <c r="AB361" s="130"/>
      <c r="AC361" s="130"/>
      <c r="AD361" s="130"/>
      <c r="AE361" s="130"/>
      <c r="AF361" s="130"/>
      <c r="AG361" s="130"/>
      <c r="AH361" s="130"/>
      <c r="AI361" s="130"/>
      <c r="AJ361" s="130"/>
      <c r="AK361" s="130"/>
      <c r="AL361" s="130"/>
      <c r="AM361" s="130"/>
    </row>
    <row r="362" spans="1:39" ht="20.25" customHeight="1">
      <c r="A362" s="132">
        <v>361</v>
      </c>
      <c r="B362" s="19" t="s">
        <v>4836</v>
      </c>
      <c r="C362" s="250">
        <v>61112090000</v>
      </c>
      <c r="D362" s="261" t="s">
        <v>6873</v>
      </c>
      <c r="E362" s="143" t="str">
        <f t="shared" si="15"/>
        <v>Շապիկ  2Հատ Սեթ</v>
      </c>
      <c r="F362" s="273" t="s">
        <v>7113</v>
      </c>
      <c r="G362" s="144" t="e">
        <f>VLOOKUP(E362,subcategory!A:B,2,0)</f>
        <v>#N/A</v>
      </c>
      <c r="H362" s="273" t="s">
        <v>7152</v>
      </c>
      <c r="I362" s="213" t="e">
        <f>VLOOKUP(H362,gender!A:B,2,0)</f>
        <v>#N/A</v>
      </c>
      <c r="J362" s="273">
        <v>95</v>
      </c>
      <c r="K362" s="273">
        <v>95</v>
      </c>
      <c r="L362" s="273">
        <v>1</v>
      </c>
      <c r="M362" s="273" t="s">
        <v>44</v>
      </c>
      <c r="N362" s="144">
        <f>VLOOKUP(M362,brand!A:B,2,0)</f>
        <v>608</v>
      </c>
      <c r="O362" s="144" t="str">
        <f t="shared" si="16"/>
        <v>INDIA</v>
      </c>
      <c r="P362" s="144">
        <f>VLOOKUP(O362,country!A:B,2,0)</f>
        <v>7505</v>
      </c>
      <c r="Q362" s="273" t="s">
        <v>428</v>
      </c>
      <c r="R362" s="144" t="str">
        <f t="shared" si="17"/>
        <v>Բամբակ</v>
      </c>
      <c r="S362" s="144" t="s">
        <v>25</v>
      </c>
      <c r="T362" s="144">
        <f>VLOOKUP(R362,material!A:B,2,0)</f>
        <v>9</v>
      </c>
      <c r="U362" s="141" t="s">
        <v>3416</v>
      </c>
      <c r="V362" s="141"/>
      <c r="W362" s="273" t="s">
        <v>7648</v>
      </c>
      <c r="X362" s="141" t="e">
        <f>VLOOKUP(W362,SIZE!A:B,2,0)</f>
        <v>#N/A</v>
      </c>
      <c r="Y362" s="141" t="s">
        <v>7739</v>
      </c>
      <c r="Z362" s="141" t="s">
        <v>1071</v>
      </c>
      <c r="AA362" s="141">
        <f>VLOOKUP(Z362,COLOR!A:B,2,0)</f>
        <v>12</v>
      </c>
      <c r="AB362" s="130"/>
      <c r="AC362" s="130"/>
      <c r="AD362" s="130"/>
      <c r="AE362" s="130"/>
      <c r="AF362" s="130"/>
      <c r="AG362" s="130"/>
      <c r="AH362" s="130"/>
      <c r="AI362" s="130"/>
      <c r="AJ362" s="130"/>
      <c r="AK362" s="130"/>
      <c r="AL362" s="130"/>
      <c r="AM362" s="130"/>
    </row>
    <row r="363" spans="1:39" ht="20.25" customHeight="1">
      <c r="A363" s="132">
        <v>362</v>
      </c>
      <c r="B363" s="19" t="s">
        <v>4837</v>
      </c>
      <c r="C363" s="250">
        <v>61112090000</v>
      </c>
      <c r="D363" s="261" t="s">
        <v>6873</v>
      </c>
      <c r="E363" s="143" t="str">
        <f t="shared" si="15"/>
        <v>Շապիկ  2Հատ Սեթ</v>
      </c>
      <c r="F363" s="273" t="s">
        <v>7113</v>
      </c>
      <c r="G363" s="144" t="e">
        <f>VLOOKUP(E363,subcategory!A:B,2,0)</f>
        <v>#N/A</v>
      </c>
      <c r="H363" s="273" t="s">
        <v>7152</v>
      </c>
      <c r="I363" s="213" t="e">
        <f>VLOOKUP(H363,gender!A:B,2,0)</f>
        <v>#N/A</v>
      </c>
      <c r="J363" s="273">
        <v>100</v>
      </c>
      <c r="K363" s="273">
        <v>100</v>
      </c>
      <c r="L363" s="273">
        <v>1</v>
      </c>
      <c r="M363" s="273" t="s">
        <v>44</v>
      </c>
      <c r="N363" s="144">
        <f>VLOOKUP(M363,brand!A:B,2,0)</f>
        <v>608</v>
      </c>
      <c r="O363" s="144" t="str">
        <f t="shared" si="16"/>
        <v>INDIA</v>
      </c>
      <c r="P363" s="144">
        <f>VLOOKUP(O363,country!A:B,2,0)</f>
        <v>7505</v>
      </c>
      <c r="Q363" s="273" t="s">
        <v>428</v>
      </c>
      <c r="R363" s="144" t="str">
        <f t="shared" si="17"/>
        <v>Բամբակ</v>
      </c>
      <c r="S363" s="144" t="s">
        <v>25</v>
      </c>
      <c r="T363" s="144">
        <f>VLOOKUP(R363,material!A:B,2,0)</f>
        <v>9</v>
      </c>
      <c r="U363" s="141" t="s">
        <v>3416</v>
      </c>
      <c r="V363" s="141"/>
      <c r="W363" s="273" t="s">
        <v>7648</v>
      </c>
      <c r="X363" s="141" t="e">
        <f>VLOOKUP(W363,SIZE!A:B,2,0)</f>
        <v>#N/A</v>
      </c>
      <c r="Y363" s="141" t="s">
        <v>7739</v>
      </c>
      <c r="Z363" s="141" t="s">
        <v>1071</v>
      </c>
      <c r="AA363" s="141">
        <f>VLOOKUP(Z363,COLOR!A:B,2,0)</f>
        <v>12</v>
      </c>
      <c r="AB363" s="130"/>
      <c r="AC363" s="130"/>
      <c r="AD363" s="130"/>
      <c r="AE363" s="130"/>
      <c r="AF363" s="130"/>
      <c r="AG363" s="130"/>
      <c r="AH363" s="130"/>
      <c r="AI363" s="130"/>
      <c r="AJ363" s="130"/>
      <c r="AK363" s="130"/>
      <c r="AL363" s="130"/>
      <c r="AM363" s="130"/>
    </row>
    <row r="364" spans="1:39" ht="20.25" customHeight="1">
      <c r="A364" s="132">
        <v>363</v>
      </c>
      <c r="B364" s="19" t="s">
        <v>4838</v>
      </c>
      <c r="C364" s="250">
        <v>61112090000</v>
      </c>
      <c r="D364" s="261" t="s">
        <v>6874</v>
      </c>
      <c r="E364" s="143" t="str">
        <f t="shared" si="15"/>
        <v>Շապիկ  2Հատ Սեթ</v>
      </c>
      <c r="F364" s="273" t="s">
        <v>7113</v>
      </c>
      <c r="G364" s="144" t="e">
        <f>VLOOKUP(E364,subcategory!A:B,2,0)</f>
        <v>#N/A</v>
      </c>
      <c r="H364" s="273" t="s">
        <v>7151</v>
      </c>
      <c r="I364" s="213">
        <f>VLOOKUP(H364,gender!A:B,2,0)</f>
        <v>7</v>
      </c>
      <c r="J364" s="273">
        <v>155</v>
      </c>
      <c r="K364" s="273">
        <v>155</v>
      </c>
      <c r="L364" s="273">
        <v>1</v>
      </c>
      <c r="M364" s="273" t="s">
        <v>44</v>
      </c>
      <c r="N364" s="144">
        <f>VLOOKUP(M364,brand!A:B,2,0)</f>
        <v>608</v>
      </c>
      <c r="O364" s="144" t="str">
        <f t="shared" si="16"/>
        <v>INDIA</v>
      </c>
      <c r="P364" s="144">
        <f>VLOOKUP(O364,country!A:B,2,0)</f>
        <v>7505</v>
      </c>
      <c r="Q364" s="273" t="s">
        <v>428</v>
      </c>
      <c r="R364" s="144" t="str">
        <f t="shared" si="17"/>
        <v>Բամբակ</v>
      </c>
      <c r="S364" s="144" t="s">
        <v>25</v>
      </c>
      <c r="T364" s="144">
        <f>VLOOKUP(R364,material!A:B,2,0)</f>
        <v>9</v>
      </c>
      <c r="U364" s="141" t="s">
        <v>3416</v>
      </c>
      <c r="V364" s="141"/>
      <c r="W364" s="273" t="s">
        <v>7649</v>
      </c>
      <c r="X364" s="141" t="e">
        <f>VLOOKUP(W364,SIZE!A:B,2,0)</f>
        <v>#N/A</v>
      </c>
      <c r="Y364" s="141" t="s">
        <v>7734</v>
      </c>
      <c r="Z364" s="141" t="s">
        <v>1071</v>
      </c>
      <c r="AA364" s="141">
        <f>VLOOKUP(Z364,COLOR!A:B,2,0)</f>
        <v>12</v>
      </c>
      <c r="AB364" s="130"/>
      <c r="AC364" s="130"/>
      <c r="AD364" s="130"/>
      <c r="AE364" s="130"/>
      <c r="AF364" s="130"/>
      <c r="AG364" s="130"/>
      <c r="AH364" s="130"/>
      <c r="AI364" s="130"/>
      <c r="AJ364" s="130"/>
      <c r="AK364" s="130"/>
      <c r="AL364" s="130"/>
      <c r="AM364" s="130"/>
    </row>
    <row r="365" spans="1:39" ht="20.25" customHeight="1">
      <c r="A365" s="132">
        <v>364</v>
      </c>
      <c r="B365" s="19" t="s">
        <v>4839</v>
      </c>
      <c r="C365" s="250">
        <v>62046239000</v>
      </c>
      <c r="D365" s="260" t="s">
        <v>875</v>
      </c>
      <c r="E365" s="143" t="str">
        <f t="shared" si="15"/>
        <v>Տաբատներ</v>
      </c>
      <c r="F365" s="273" t="s">
        <v>7795</v>
      </c>
      <c r="G365" s="144">
        <f>VLOOKUP(E365,subcategory!A:B,2,0)</f>
        <v>93</v>
      </c>
      <c r="H365" s="273" t="s">
        <v>55</v>
      </c>
      <c r="I365" s="213" t="e">
        <f>VLOOKUP(H365,gender!A:B,2,0)</f>
        <v>#N/A</v>
      </c>
      <c r="J365" s="273">
        <v>105</v>
      </c>
      <c r="K365" s="273">
        <v>105</v>
      </c>
      <c r="L365" s="273">
        <v>1</v>
      </c>
      <c r="M365" s="273" t="s">
        <v>44</v>
      </c>
      <c r="N365" s="144">
        <f>VLOOKUP(M365,brand!A:B,2,0)</f>
        <v>608</v>
      </c>
      <c r="O365" s="144" t="str">
        <f t="shared" si="16"/>
        <v>BANGLADESH</v>
      </c>
      <c r="P365" s="144">
        <f>VLOOKUP(O365,country!A:B,2,0)</f>
        <v>7485</v>
      </c>
      <c r="Q365" s="273" t="s">
        <v>440</v>
      </c>
      <c r="R365" s="144" t="str">
        <f t="shared" si="17"/>
        <v>Բամբակ</v>
      </c>
      <c r="S365" s="144" t="s">
        <v>25</v>
      </c>
      <c r="T365" s="144">
        <f>VLOOKUP(R365,material!A:B,2,0)</f>
        <v>9</v>
      </c>
      <c r="U365" s="141" t="s">
        <v>3416</v>
      </c>
      <c r="V365" s="141"/>
      <c r="W365" s="273" t="s">
        <v>7669</v>
      </c>
      <c r="X365" s="141" t="e">
        <f>VLOOKUP(W365,SIZE!A:B,2,0)</f>
        <v>#N/A</v>
      </c>
      <c r="Y365" s="141" t="s">
        <v>7723</v>
      </c>
      <c r="Z365" s="141" t="s">
        <v>1080</v>
      </c>
      <c r="AA365" s="141">
        <f>VLOOKUP(Z365,COLOR!A:B,2,0)</f>
        <v>13</v>
      </c>
      <c r="AB365" s="130"/>
      <c r="AC365" s="130"/>
      <c r="AD365" s="130"/>
      <c r="AE365" s="130"/>
      <c r="AF365" s="130"/>
      <c r="AG365" s="130"/>
      <c r="AH365" s="130"/>
      <c r="AI365" s="130"/>
      <c r="AJ365" s="130"/>
      <c r="AK365" s="130"/>
      <c r="AL365" s="130"/>
      <c r="AM365" s="130"/>
    </row>
    <row r="366" spans="1:39" ht="20.25" customHeight="1">
      <c r="A366" s="132">
        <v>365</v>
      </c>
      <c r="B366" s="19" t="s">
        <v>4840</v>
      </c>
      <c r="C366" s="250">
        <v>61112090000</v>
      </c>
      <c r="D366" s="261" t="s">
        <v>6874</v>
      </c>
      <c r="E366" s="143" t="str">
        <f t="shared" si="15"/>
        <v>Շապիկ  2Հատ Սեթ</v>
      </c>
      <c r="F366" s="273" t="s">
        <v>7113</v>
      </c>
      <c r="G366" s="144" t="e">
        <f>VLOOKUP(E366,subcategory!A:B,2,0)</f>
        <v>#N/A</v>
      </c>
      <c r="H366" s="273" t="s">
        <v>7151</v>
      </c>
      <c r="I366" s="213">
        <f>VLOOKUP(H366,gender!A:B,2,0)</f>
        <v>7</v>
      </c>
      <c r="J366" s="273">
        <v>110</v>
      </c>
      <c r="K366" s="273">
        <v>110</v>
      </c>
      <c r="L366" s="273">
        <v>1</v>
      </c>
      <c r="M366" s="273" t="s">
        <v>44</v>
      </c>
      <c r="N366" s="144">
        <f>VLOOKUP(M366,brand!A:B,2,0)</f>
        <v>608</v>
      </c>
      <c r="O366" s="144" t="str">
        <f t="shared" si="16"/>
        <v>EGYPT</v>
      </c>
      <c r="P366" s="144">
        <f>VLOOKUP(O366,country!A:B,2,0)</f>
        <v>2050</v>
      </c>
      <c r="Q366" s="273" t="s">
        <v>2841</v>
      </c>
      <c r="R366" s="144" t="str">
        <f t="shared" si="17"/>
        <v>Բամբակ</v>
      </c>
      <c r="S366" s="144" t="s">
        <v>25</v>
      </c>
      <c r="T366" s="144">
        <f>VLOOKUP(R366,material!A:B,2,0)</f>
        <v>9</v>
      </c>
      <c r="U366" s="141" t="s">
        <v>3416</v>
      </c>
      <c r="V366" s="141"/>
      <c r="W366" s="273" t="s">
        <v>7666</v>
      </c>
      <c r="X366" s="141" t="e">
        <f>VLOOKUP(W366,SIZE!A:B,2,0)</f>
        <v>#N/A</v>
      </c>
      <c r="Y366" s="141" t="s">
        <v>7723</v>
      </c>
      <c r="Z366" s="141" t="s">
        <v>1071</v>
      </c>
      <c r="AA366" s="141">
        <f>VLOOKUP(Z366,COLOR!A:B,2,0)</f>
        <v>12</v>
      </c>
      <c r="AB366" s="130"/>
      <c r="AC366" s="130"/>
      <c r="AD366" s="130"/>
      <c r="AE366" s="130"/>
      <c r="AF366" s="130"/>
      <c r="AG366" s="130"/>
      <c r="AH366" s="130"/>
      <c r="AI366" s="130"/>
      <c r="AJ366" s="130"/>
      <c r="AK366" s="130"/>
      <c r="AL366" s="130"/>
      <c r="AM366" s="130"/>
    </row>
    <row r="367" spans="1:39" ht="20.25" customHeight="1">
      <c r="A367" s="132">
        <v>366</v>
      </c>
      <c r="B367" s="19" t="s">
        <v>4841</v>
      </c>
      <c r="C367" s="252">
        <v>61113090000</v>
      </c>
      <c r="D367" s="260" t="s">
        <v>6875</v>
      </c>
      <c r="E367" s="143" t="str">
        <f t="shared" si="15"/>
        <v>Լողազգեստ</v>
      </c>
      <c r="F367" s="273" t="s">
        <v>171</v>
      </c>
      <c r="G367" s="144" t="e">
        <f>VLOOKUP(E367,subcategory!A:B,2,0)</f>
        <v>#N/A</v>
      </c>
      <c r="H367" s="273" t="s">
        <v>7152</v>
      </c>
      <c r="I367" s="213" t="e">
        <f>VLOOKUP(H367,gender!A:B,2,0)</f>
        <v>#N/A</v>
      </c>
      <c r="J367" s="273">
        <v>55</v>
      </c>
      <c r="K367" s="273">
        <v>55</v>
      </c>
      <c r="L367" s="273">
        <v>1</v>
      </c>
      <c r="M367" s="273" t="s">
        <v>44</v>
      </c>
      <c r="N367" s="144">
        <f>VLOOKUP(M367,brand!A:B,2,0)</f>
        <v>608</v>
      </c>
      <c r="O367" s="144" t="str">
        <f t="shared" si="16"/>
        <v>CHINA</v>
      </c>
      <c r="P367" s="144">
        <f>VLOOKUP(O367,country!A:B,2,0)</f>
        <v>7497</v>
      </c>
      <c r="Q367" s="273" t="s">
        <v>3915</v>
      </c>
      <c r="R367" s="144" t="str">
        <f t="shared" si="17"/>
        <v>Պոլիեսթեր</v>
      </c>
      <c r="S367" s="144" t="s">
        <v>36</v>
      </c>
      <c r="T367" s="144">
        <f>VLOOKUP(R367,material!A:B,2,0)</f>
        <v>37</v>
      </c>
      <c r="U367" s="141" t="s">
        <v>3416</v>
      </c>
      <c r="V367" s="141"/>
      <c r="W367" s="273" t="s">
        <v>7653</v>
      </c>
      <c r="X367" s="141" t="e">
        <f>VLOOKUP(W367,SIZE!A:B,2,0)</f>
        <v>#N/A</v>
      </c>
      <c r="Y367" s="141" t="s">
        <v>7737</v>
      </c>
      <c r="Z367" s="141" t="s">
        <v>1057</v>
      </c>
      <c r="AA367" s="141">
        <f>VLOOKUP(Z367,COLOR!A:B,2,0)</f>
        <v>5</v>
      </c>
      <c r="AB367" s="130"/>
      <c r="AC367" s="130"/>
      <c r="AD367" s="130"/>
      <c r="AE367" s="130"/>
      <c r="AF367" s="130"/>
      <c r="AG367" s="130"/>
      <c r="AH367" s="130"/>
      <c r="AI367" s="130"/>
      <c r="AJ367" s="130"/>
      <c r="AK367" s="130"/>
      <c r="AL367" s="130"/>
      <c r="AM367" s="130"/>
    </row>
    <row r="368" spans="1:39" ht="20.25" customHeight="1">
      <c r="A368" s="132">
        <v>367</v>
      </c>
      <c r="B368" s="19" t="s">
        <v>4842</v>
      </c>
      <c r="C368" s="250">
        <v>61112090000</v>
      </c>
      <c r="D368" s="261" t="s">
        <v>6811</v>
      </c>
      <c r="E368" s="143" t="str">
        <f t="shared" si="15"/>
        <v>Շապիկ</v>
      </c>
      <c r="F368" s="273" t="s">
        <v>46</v>
      </c>
      <c r="G368" s="144">
        <f>VLOOKUP(E368,subcategory!A:B,2,0)</f>
        <v>73</v>
      </c>
      <c r="H368" s="273" t="s">
        <v>7151</v>
      </c>
      <c r="I368" s="213">
        <f>VLOOKUP(H368,gender!A:B,2,0)</f>
        <v>7</v>
      </c>
      <c r="J368" s="273">
        <v>45</v>
      </c>
      <c r="K368" s="273">
        <v>45</v>
      </c>
      <c r="L368" s="273">
        <v>1</v>
      </c>
      <c r="M368" s="273" t="s">
        <v>44</v>
      </c>
      <c r="N368" s="144">
        <f>VLOOKUP(M368,brand!A:B,2,0)</f>
        <v>608</v>
      </c>
      <c r="O368" s="144" t="str">
        <f t="shared" si="16"/>
        <v>INDIA</v>
      </c>
      <c r="P368" s="144">
        <f>VLOOKUP(O368,country!A:B,2,0)</f>
        <v>7505</v>
      </c>
      <c r="Q368" s="273" t="s">
        <v>428</v>
      </c>
      <c r="R368" s="144" t="str">
        <f t="shared" si="17"/>
        <v>Բամբակ</v>
      </c>
      <c r="S368" s="144" t="s">
        <v>25</v>
      </c>
      <c r="T368" s="144">
        <f>VLOOKUP(R368,material!A:B,2,0)</f>
        <v>9</v>
      </c>
      <c r="U368" s="141" t="s">
        <v>3416</v>
      </c>
      <c r="V368" s="141"/>
      <c r="W368" s="273" t="s">
        <v>7653</v>
      </c>
      <c r="X368" s="141" t="e">
        <f>VLOOKUP(W368,SIZE!A:B,2,0)</f>
        <v>#N/A</v>
      </c>
      <c r="Y368" s="141" t="s">
        <v>7741</v>
      </c>
      <c r="Z368" s="141" t="s">
        <v>1061</v>
      </c>
      <c r="AA368" s="141">
        <f>VLOOKUP(Z368,COLOR!A:B,2,0)</f>
        <v>4</v>
      </c>
      <c r="AB368" s="130"/>
      <c r="AC368" s="130"/>
      <c r="AD368" s="130"/>
      <c r="AE368" s="130"/>
      <c r="AF368" s="130"/>
      <c r="AG368" s="130"/>
      <c r="AH368" s="130"/>
      <c r="AI368" s="130"/>
      <c r="AJ368" s="130"/>
      <c r="AK368" s="130"/>
      <c r="AL368" s="130"/>
      <c r="AM368" s="130"/>
    </row>
    <row r="369" spans="1:39" ht="20.25" customHeight="1">
      <c r="A369" s="132">
        <v>368</v>
      </c>
      <c r="B369" s="19" t="s">
        <v>4843</v>
      </c>
      <c r="C369" s="250">
        <v>61112090000</v>
      </c>
      <c r="D369" s="261" t="s">
        <v>6797</v>
      </c>
      <c r="E369" s="143" t="str">
        <f t="shared" si="15"/>
        <v>Զգեստ</v>
      </c>
      <c r="F369" s="273" t="s">
        <v>64</v>
      </c>
      <c r="G369" s="144">
        <f>VLOOKUP(E369,subcategory!A:B,2,0)</f>
        <v>43</v>
      </c>
      <c r="H369" s="273" t="s">
        <v>7152</v>
      </c>
      <c r="I369" s="213" t="e">
        <f>VLOOKUP(H369,gender!A:B,2,0)</f>
        <v>#N/A</v>
      </c>
      <c r="J369" s="273">
        <v>85</v>
      </c>
      <c r="K369" s="273">
        <v>85</v>
      </c>
      <c r="L369" s="273">
        <v>1</v>
      </c>
      <c r="M369" s="273" t="s">
        <v>44</v>
      </c>
      <c r="N369" s="144">
        <f>VLOOKUP(M369,brand!A:B,2,0)</f>
        <v>608</v>
      </c>
      <c r="O369" s="144" t="str">
        <f t="shared" si="16"/>
        <v>CHINA</v>
      </c>
      <c r="P369" s="144">
        <f>VLOOKUP(O369,country!A:B,2,0)</f>
        <v>7497</v>
      </c>
      <c r="Q369" s="273" t="s">
        <v>3915</v>
      </c>
      <c r="R369" s="144" t="str">
        <f t="shared" si="17"/>
        <v>Բամբակ</v>
      </c>
      <c r="S369" s="144" t="s">
        <v>25</v>
      </c>
      <c r="T369" s="144">
        <f>VLOOKUP(R369,material!A:B,2,0)</f>
        <v>9</v>
      </c>
      <c r="U369" s="141" t="s">
        <v>3416</v>
      </c>
      <c r="V369" s="141"/>
      <c r="W369" s="273" t="s">
        <v>7663</v>
      </c>
      <c r="X369" s="141" t="e">
        <f>VLOOKUP(W369,SIZE!A:B,2,0)</f>
        <v>#N/A</v>
      </c>
      <c r="Y369" s="141" t="s">
        <v>7694</v>
      </c>
      <c r="Z369" s="245" t="s">
        <v>1071</v>
      </c>
      <c r="AA369" s="141">
        <f>VLOOKUP(Z369,COLOR!A:B,2,0)</f>
        <v>12</v>
      </c>
      <c r="AB369" s="130"/>
      <c r="AC369" s="130"/>
      <c r="AD369" s="130"/>
      <c r="AE369" s="130"/>
      <c r="AF369" s="130"/>
      <c r="AG369" s="130"/>
      <c r="AH369" s="130"/>
      <c r="AI369" s="130"/>
      <c r="AJ369" s="130"/>
      <c r="AK369" s="130"/>
      <c r="AL369" s="130"/>
      <c r="AM369" s="130"/>
    </row>
    <row r="370" spans="1:39" ht="20.25" customHeight="1">
      <c r="A370" s="132">
        <v>369</v>
      </c>
      <c r="B370" s="19" t="s">
        <v>4844</v>
      </c>
      <c r="C370" s="253">
        <v>61152900000</v>
      </c>
      <c r="D370" s="263" t="s">
        <v>6876</v>
      </c>
      <c r="E370" s="143" t="str">
        <f t="shared" si="15"/>
        <v>Զուգագուլպա</v>
      </c>
      <c r="F370" s="273" t="s">
        <v>353</v>
      </c>
      <c r="G370" s="144">
        <f>VLOOKUP(E370,subcategory!A:B,2,0)</f>
        <v>403</v>
      </c>
      <c r="H370" s="273" t="s">
        <v>55</v>
      </c>
      <c r="I370" s="213" t="e">
        <f>VLOOKUP(H370,gender!A:B,2,0)</f>
        <v>#N/A</v>
      </c>
      <c r="J370" s="273">
        <v>35</v>
      </c>
      <c r="K370" s="273">
        <v>35</v>
      </c>
      <c r="L370" s="273">
        <v>1</v>
      </c>
      <c r="M370" s="273" t="s">
        <v>44</v>
      </c>
      <c r="N370" s="144">
        <f>VLOOKUP(M370,brand!A:B,2,0)</f>
        <v>608</v>
      </c>
      <c r="O370" s="144" t="str">
        <f t="shared" si="16"/>
        <v>ITALY</v>
      </c>
      <c r="P370" s="144">
        <f>VLOOKUP(O370,country!A:B,2,0)</f>
        <v>1760</v>
      </c>
      <c r="Q370" s="273" t="s">
        <v>468</v>
      </c>
      <c r="R370" s="144" t="str">
        <f t="shared" si="17"/>
        <v>Բամբակ</v>
      </c>
      <c r="S370" s="144" t="s">
        <v>25</v>
      </c>
      <c r="T370" s="144">
        <f>VLOOKUP(R370,material!A:B,2,0)</f>
        <v>9</v>
      </c>
      <c r="U370" s="141" t="s">
        <v>3416</v>
      </c>
      <c r="V370" s="141"/>
      <c r="W370" s="273" t="s">
        <v>7686</v>
      </c>
      <c r="X370" s="141" t="e">
        <f>VLOOKUP(W370,SIZE!A:B,2,0)</f>
        <v>#N/A</v>
      </c>
      <c r="Y370" s="141" t="s">
        <v>7742</v>
      </c>
      <c r="Z370" s="245" t="s">
        <v>1071</v>
      </c>
      <c r="AA370" s="141">
        <f>VLOOKUP(Z370,COLOR!A:B,2,0)</f>
        <v>12</v>
      </c>
      <c r="AB370" s="130"/>
      <c r="AC370" s="130"/>
      <c r="AD370" s="130"/>
      <c r="AE370" s="130"/>
      <c r="AF370" s="130"/>
      <c r="AG370" s="130"/>
      <c r="AH370" s="130"/>
      <c r="AI370" s="130"/>
      <c r="AJ370" s="130"/>
      <c r="AK370" s="130"/>
      <c r="AL370" s="130"/>
      <c r="AM370" s="130"/>
    </row>
    <row r="371" spans="1:39" ht="20.25" customHeight="1">
      <c r="A371" s="132">
        <v>370</v>
      </c>
      <c r="B371" s="19" t="s">
        <v>4845</v>
      </c>
      <c r="C371" s="253">
        <v>61152900000</v>
      </c>
      <c r="D371" s="263" t="s">
        <v>6876</v>
      </c>
      <c r="E371" s="143" t="str">
        <f t="shared" si="15"/>
        <v>Զուգագուլպա</v>
      </c>
      <c r="F371" s="273" t="s">
        <v>353</v>
      </c>
      <c r="G371" s="144">
        <f>VLOOKUP(E371,subcategory!A:B,2,0)</f>
        <v>403</v>
      </c>
      <c r="H371" s="273" t="s">
        <v>55</v>
      </c>
      <c r="I371" s="213" t="e">
        <f>VLOOKUP(H371,gender!A:B,2,0)</f>
        <v>#N/A</v>
      </c>
      <c r="J371" s="273">
        <v>40</v>
      </c>
      <c r="K371" s="273">
        <v>40</v>
      </c>
      <c r="L371" s="273">
        <v>1</v>
      </c>
      <c r="M371" s="273" t="s">
        <v>44</v>
      </c>
      <c r="N371" s="144">
        <f>VLOOKUP(M371,brand!A:B,2,0)</f>
        <v>608</v>
      </c>
      <c r="O371" s="144" t="str">
        <f t="shared" si="16"/>
        <v>ITALY</v>
      </c>
      <c r="P371" s="144">
        <f>VLOOKUP(O371,country!A:B,2,0)</f>
        <v>1760</v>
      </c>
      <c r="Q371" s="273" t="s">
        <v>468</v>
      </c>
      <c r="R371" s="144" t="str">
        <f t="shared" si="17"/>
        <v>Բամբակ</v>
      </c>
      <c r="S371" s="144" t="s">
        <v>25</v>
      </c>
      <c r="T371" s="144">
        <f>VLOOKUP(R371,material!A:B,2,0)</f>
        <v>9</v>
      </c>
      <c r="U371" s="141" t="s">
        <v>3416</v>
      </c>
      <c r="V371" s="141"/>
      <c r="W371" s="273" t="s">
        <v>7676</v>
      </c>
      <c r="X371" s="141" t="e">
        <f>VLOOKUP(W371,SIZE!A:B,2,0)</f>
        <v>#N/A</v>
      </c>
      <c r="Y371" s="141" t="s">
        <v>7742</v>
      </c>
      <c r="Z371" s="245" t="s">
        <v>1071</v>
      </c>
      <c r="AA371" s="141">
        <f>VLOOKUP(Z371,COLOR!A:B,2,0)</f>
        <v>12</v>
      </c>
      <c r="AB371" s="130"/>
      <c r="AC371" s="130"/>
      <c r="AD371" s="130"/>
      <c r="AE371" s="130"/>
      <c r="AF371" s="130"/>
      <c r="AG371" s="130"/>
      <c r="AH371" s="130"/>
      <c r="AI371" s="130"/>
      <c r="AJ371" s="130"/>
      <c r="AK371" s="130"/>
      <c r="AL371" s="130"/>
      <c r="AM371" s="130"/>
    </row>
    <row r="372" spans="1:39" ht="20.25" customHeight="1">
      <c r="A372" s="132">
        <v>371</v>
      </c>
      <c r="B372" s="19" t="s">
        <v>4846</v>
      </c>
      <c r="C372" s="252">
        <v>61051000000</v>
      </c>
      <c r="D372" s="261" t="s">
        <v>6803</v>
      </c>
      <c r="E372" s="143" t="str">
        <f t="shared" si="15"/>
        <v>Վերնաշապիկ</v>
      </c>
      <c r="F372" s="273" t="s">
        <v>47</v>
      </c>
      <c r="G372" s="144">
        <f>VLOOKUP(E372,subcategory!A:B,2,0)</f>
        <v>82</v>
      </c>
      <c r="H372" s="273" t="s">
        <v>7150</v>
      </c>
      <c r="I372" s="213" t="e">
        <f>VLOOKUP(H372,gender!A:B,2,0)</f>
        <v>#N/A</v>
      </c>
      <c r="J372" s="273">
        <v>155</v>
      </c>
      <c r="K372" s="273">
        <v>155</v>
      </c>
      <c r="L372" s="273">
        <v>1</v>
      </c>
      <c r="M372" s="273" t="s">
        <v>44</v>
      </c>
      <c r="N372" s="144">
        <f>VLOOKUP(M372,brand!A:B,2,0)</f>
        <v>608</v>
      </c>
      <c r="O372" s="144" t="str">
        <f t="shared" si="16"/>
        <v>INDIA</v>
      </c>
      <c r="P372" s="144">
        <f>VLOOKUP(O372,country!A:B,2,0)</f>
        <v>7505</v>
      </c>
      <c r="Q372" s="273" t="s">
        <v>428</v>
      </c>
      <c r="R372" s="144" t="str">
        <f t="shared" si="17"/>
        <v>Բամբակ</v>
      </c>
      <c r="S372" s="144" t="s">
        <v>25</v>
      </c>
      <c r="T372" s="144">
        <f>VLOOKUP(R372,material!A:B,2,0)</f>
        <v>9</v>
      </c>
      <c r="U372" s="141" t="s">
        <v>3416</v>
      </c>
      <c r="V372" s="141"/>
      <c r="W372" s="273" t="s">
        <v>7672</v>
      </c>
      <c r="X372" s="141" t="e">
        <f>VLOOKUP(W372,SIZE!A:B,2,0)</f>
        <v>#N/A</v>
      </c>
      <c r="Y372" s="141" t="s">
        <v>7745</v>
      </c>
      <c r="Z372" s="245" t="s">
        <v>1057</v>
      </c>
      <c r="AA372" s="141">
        <f>VLOOKUP(Z372,COLOR!A:B,2,0)</f>
        <v>5</v>
      </c>
      <c r="AB372" s="130"/>
      <c r="AC372" s="130"/>
      <c r="AD372" s="130"/>
      <c r="AE372" s="130"/>
      <c r="AF372" s="130"/>
      <c r="AG372" s="130"/>
      <c r="AH372" s="130"/>
      <c r="AI372" s="130"/>
      <c r="AJ372" s="130"/>
      <c r="AK372" s="130"/>
      <c r="AL372" s="130"/>
      <c r="AM372" s="130"/>
    </row>
    <row r="373" spans="1:39" ht="20.25" customHeight="1">
      <c r="A373" s="132">
        <v>372</v>
      </c>
      <c r="B373" s="19" t="s">
        <v>4847</v>
      </c>
      <c r="C373" s="250">
        <v>61046200000</v>
      </c>
      <c r="D373" s="261" t="s">
        <v>545</v>
      </c>
      <c r="E373" s="143" t="str">
        <f t="shared" si="15"/>
        <v>Շորտ</v>
      </c>
      <c r="F373" s="273" t="s">
        <v>69</v>
      </c>
      <c r="G373" s="144">
        <f>VLOOKUP(E373,subcategory!A:B,2,0)</f>
        <v>24</v>
      </c>
      <c r="H373" s="273" t="s">
        <v>55</v>
      </c>
      <c r="I373" s="213" t="e">
        <f>VLOOKUP(H373,gender!A:B,2,0)</f>
        <v>#N/A</v>
      </c>
      <c r="J373" s="273">
        <v>40</v>
      </c>
      <c r="K373" s="273">
        <v>40</v>
      </c>
      <c r="L373" s="273">
        <v>1</v>
      </c>
      <c r="M373" s="273" t="s">
        <v>44</v>
      </c>
      <c r="N373" s="144">
        <f>VLOOKUP(M373,brand!A:B,2,0)</f>
        <v>608</v>
      </c>
      <c r="O373" s="144" t="str">
        <f t="shared" si="16"/>
        <v>INDIA</v>
      </c>
      <c r="P373" s="144">
        <f>VLOOKUP(O373,country!A:B,2,0)</f>
        <v>7505</v>
      </c>
      <c r="Q373" s="273" t="s">
        <v>428</v>
      </c>
      <c r="R373" s="144" t="str">
        <f t="shared" si="17"/>
        <v>Բամբակ</v>
      </c>
      <c r="S373" s="144" t="s">
        <v>25</v>
      </c>
      <c r="T373" s="144">
        <f>VLOOKUP(R373,material!A:B,2,0)</f>
        <v>9</v>
      </c>
      <c r="U373" s="141" t="s">
        <v>3416</v>
      </c>
      <c r="V373" s="141"/>
      <c r="W373" s="273" t="s">
        <v>7669</v>
      </c>
      <c r="X373" s="141" t="e">
        <f>VLOOKUP(W373,SIZE!A:B,2,0)</f>
        <v>#N/A</v>
      </c>
      <c r="Y373" s="141" t="s">
        <v>7694</v>
      </c>
      <c r="Z373" s="245" t="s">
        <v>1071</v>
      </c>
      <c r="AA373" s="141">
        <f>VLOOKUP(Z373,COLOR!A:B,2,0)</f>
        <v>12</v>
      </c>
      <c r="AB373" s="130"/>
      <c r="AC373" s="130"/>
      <c r="AD373" s="130"/>
      <c r="AE373" s="130"/>
      <c r="AF373" s="130"/>
      <c r="AG373" s="130"/>
      <c r="AH373" s="130"/>
      <c r="AI373" s="130"/>
      <c r="AJ373" s="130"/>
      <c r="AK373" s="130"/>
      <c r="AL373" s="130"/>
      <c r="AM373" s="130"/>
    </row>
    <row r="374" spans="1:39" ht="20.25" customHeight="1">
      <c r="A374" s="132">
        <v>373</v>
      </c>
      <c r="B374" s="19" t="s">
        <v>4848</v>
      </c>
      <c r="C374" s="250">
        <v>61082100000</v>
      </c>
      <c r="D374" s="260" t="s">
        <v>6868</v>
      </c>
      <c r="E374" s="143" t="str">
        <f t="shared" si="15"/>
        <v>Վարտիկ 2 Հատ Սեթ</v>
      </c>
      <c r="F374" s="273" t="s">
        <v>7105</v>
      </c>
      <c r="G374" s="144" t="e">
        <f>VLOOKUP(E374,subcategory!A:B,2,0)</f>
        <v>#N/A</v>
      </c>
      <c r="H374" s="273" t="s">
        <v>55</v>
      </c>
      <c r="I374" s="213" t="e">
        <f>VLOOKUP(H374,gender!A:B,2,0)</f>
        <v>#N/A</v>
      </c>
      <c r="J374" s="273">
        <v>55</v>
      </c>
      <c r="K374" s="273">
        <v>55</v>
      </c>
      <c r="L374" s="273">
        <v>1</v>
      </c>
      <c r="M374" s="273" t="s">
        <v>44</v>
      </c>
      <c r="N374" s="144">
        <f>VLOOKUP(M374,brand!A:B,2,0)</f>
        <v>608</v>
      </c>
      <c r="O374" s="144" t="str">
        <f t="shared" si="16"/>
        <v>INDIA</v>
      </c>
      <c r="P374" s="144">
        <f>VLOOKUP(O374,country!A:B,2,0)</f>
        <v>7505</v>
      </c>
      <c r="Q374" s="273" t="s">
        <v>428</v>
      </c>
      <c r="R374" s="144" t="str">
        <f t="shared" si="17"/>
        <v>Բամբակ</v>
      </c>
      <c r="S374" s="144" t="s">
        <v>25</v>
      </c>
      <c r="T374" s="144">
        <f>VLOOKUP(R374,material!A:B,2,0)</f>
        <v>9</v>
      </c>
      <c r="U374" s="141" t="s">
        <v>3416</v>
      </c>
      <c r="V374" s="141"/>
      <c r="W374" s="273" t="s">
        <v>7669</v>
      </c>
      <c r="X374" s="141" t="e">
        <f>VLOOKUP(W374,SIZE!A:B,2,0)</f>
        <v>#N/A</v>
      </c>
      <c r="Y374" s="141" t="s">
        <v>7734</v>
      </c>
      <c r="Z374" s="141" t="s">
        <v>1080</v>
      </c>
      <c r="AA374" s="141">
        <f>VLOOKUP(Z374,COLOR!A:B,2,0)</f>
        <v>13</v>
      </c>
      <c r="AB374" s="130"/>
      <c r="AC374" s="130"/>
      <c r="AD374" s="130"/>
      <c r="AE374" s="130"/>
      <c r="AF374" s="130"/>
      <c r="AG374" s="130"/>
      <c r="AH374" s="130"/>
      <c r="AI374" s="130"/>
      <c r="AJ374" s="130"/>
      <c r="AK374" s="130"/>
      <c r="AL374" s="130"/>
      <c r="AM374" s="130"/>
    </row>
    <row r="375" spans="1:39" ht="20.25" customHeight="1">
      <c r="A375" s="132">
        <v>374</v>
      </c>
      <c r="B375" s="19" t="s">
        <v>4849</v>
      </c>
      <c r="C375" s="252">
        <v>65050090000</v>
      </c>
      <c r="D375" s="261" t="s">
        <v>716</v>
      </c>
      <c r="E375" s="143" t="str">
        <f t="shared" si="15"/>
        <v>Գլխարկ</v>
      </c>
      <c r="F375" s="273" t="s">
        <v>73</v>
      </c>
      <c r="G375" s="144">
        <f>VLOOKUP(E375,subcategory!A:B,2,0)</f>
        <v>5</v>
      </c>
      <c r="H375" s="273" t="s">
        <v>55</v>
      </c>
      <c r="I375" s="213" t="e">
        <f>VLOOKUP(H375,gender!A:B,2,0)</f>
        <v>#N/A</v>
      </c>
      <c r="J375" s="273">
        <v>65</v>
      </c>
      <c r="K375" s="273">
        <v>65</v>
      </c>
      <c r="L375" s="273">
        <v>1</v>
      </c>
      <c r="M375" s="273" t="s">
        <v>44</v>
      </c>
      <c r="N375" s="144">
        <f>VLOOKUP(M375,brand!A:B,2,0)</f>
        <v>608</v>
      </c>
      <c r="O375" s="144" t="str">
        <f t="shared" si="16"/>
        <v>CHINA</v>
      </c>
      <c r="P375" s="144">
        <f>VLOOKUP(O375,country!A:B,2,0)</f>
        <v>7497</v>
      </c>
      <c r="Q375" s="273" t="s">
        <v>3915</v>
      </c>
      <c r="R375" s="144" t="str">
        <f t="shared" si="17"/>
        <v>Բամբակ</v>
      </c>
      <c r="S375" s="144" t="s">
        <v>25</v>
      </c>
      <c r="T375" s="144">
        <f>VLOOKUP(R375,material!A:B,2,0)</f>
        <v>9</v>
      </c>
      <c r="U375" s="141" t="s">
        <v>3416</v>
      </c>
      <c r="V375" s="141"/>
      <c r="W375" s="273" t="s">
        <v>7669</v>
      </c>
      <c r="X375" s="141" t="e">
        <f>VLOOKUP(W375,SIZE!A:B,2,0)</f>
        <v>#N/A</v>
      </c>
      <c r="Y375" s="141" t="s">
        <v>7739</v>
      </c>
      <c r="Z375" s="141" t="s">
        <v>1059</v>
      </c>
      <c r="AA375" s="141">
        <f>VLOOKUP(Z375,COLOR!A:B,2,0)</f>
        <v>1</v>
      </c>
      <c r="AB375" s="130"/>
      <c r="AC375" s="130"/>
      <c r="AD375" s="130"/>
      <c r="AE375" s="130"/>
      <c r="AF375" s="130"/>
      <c r="AG375" s="130"/>
      <c r="AH375" s="130"/>
      <c r="AI375" s="130"/>
      <c r="AJ375" s="130"/>
      <c r="AK375" s="130"/>
      <c r="AL375" s="130"/>
      <c r="AM375" s="130"/>
    </row>
    <row r="376" spans="1:39" ht="20.25" customHeight="1">
      <c r="A376" s="132">
        <v>375</v>
      </c>
      <c r="B376" s="19" t="s">
        <v>4850</v>
      </c>
      <c r="C376" s="252">
        <v>65050090000</v>
      </c>
      <c r="D376" s="261" t="s">
        <v>734</v>
      </c>
      <c r="E376" s="143" t="str">
        <f t="shared" si="15"/>
        <v>Գլխարկ</v>
      </c>
      <c r="F376" s="273" t="s">
        <v>73</v>
      </c>
      <c r="G376" s="144">
        <f>VLOOKUP(E376,subcategory!A:B,2,0)</f>
        <v>5</v>
      </c>
      <c r="H376" s="273" t="s">
        <v>7151</v>
      </c>
      <c r="I376" s="213">
        <f>VLOOKUP(H376,gender!A:B,2,0)</f>
        <v>7</v>
      </c>
      <c r="J376" s="273">
        <v>25</v>
      </c>
      <c r="K376" s="273">
        <v>25</v>
      </c>
      <c r="L376" s="273">
        <v>1</v>
      </c>
      <c r="M376" s="273" t="s">
        <v>44</v>
      </c>
      <c r="N376" s="144">
        <f>VLOOKUP(M376,brand!A:B,2,0)</f>
        <v>608</v>
      </c>
      <c r="O376" s="144" t="str">
        <f t="shared" si="16"/>
        <v>CHINA</v>
      </c>
      <c r="P376" s="144">
        <f>VLOOKUP(O376,country!A:B,2,0)</f>
        <v>7497</v>
      </c>
      <c r="Q376" s="273" t="s">
        <v>3915</v>
      </c>
      <c r="R376" s="144" t="str">
        <f t="shared" si="17"/>
        <v>Բամբակ</v>
      </c>
      <c r="S376" s="144" t="s">
        <v>25</v>
      </c>
      <c r="T376" s="144">
        <f>VLOOKUP(R376,material!A:B,2,0)</f>
        <v>9</v>
      </c>
      <c r="U376" s="141" t="s">
        <v>3416</v>
      </c>
      <c r="V376" s="141"/>
      <c r="W376" s="273" t="s">
        <v>7667</v>
      </c>
      <c r="X376" s="141" t="e">
        <f>VLOOKUP(W376,SIZE!A:B,2,0)</f>
        <v>#N/A</v>
      </c>
      <c r="Y376" s="141" t="s">
        <v>7742</v>
      </c>
      <c r="Z376" s="141" t="s">
        <v>1052</v>
      </c>
      <c r="AA376" s="141">
        <f>VLOOKUP(Z376,COLOR!A:B,2,0)</f>
        <v>3</v>
      </c>
      <c r="AB376" s="130"/>
      <c r="AC376" s="130"/>
      <c r="AD376" s="130"/>
      <c r="AE376" s="130"/>
      <c r="AF376" s="130"/>
      <c r="AG376" s="130"/>
      <c r="AH376" s="130"/>
      <c r="AI376" s="130"/>
      <c r="AJ376" s="130"/>
      <c r="AK376" s="130"/>
      <c r="AL376" s="130"/>
      <c r="AM376" s="130"/>
    </row>
    <row r="377" spans="1:39" ht="20.25" customHeight="1">
      <c r="A377" s="132">
        <v>376</v>
      </c>
      <c r="B377" s="19" t="s">
        <v>4851</v>
      </c>
      <c r="C377" s="250">
        <v>61044200000</v>
      </c>
      <c r="D377" s="261" t="s">
        <v>700</v>
      </c>
      <c r="E377" s="143" t="str">
        <f t="shared" si="15"/>
        <v>Զգեստ</v>
      </c>
      <c r="F377" s="273" t="s">
        <v>64</v>
      </c>
      <c r="G377" s="144">
        <f>VLOOKUP(E377,subcategory!A:B,2,0)</f>
        <v>43</v>
      </c>
      <c r="H377" s="277" t="s">
        <v>7150</v>
      </c>
      <c r="I377" s="213" t="e">
        <f>VLOOKUP(H377,gender!A:B,2,0)</f>
        <v>#N/A</v>
      </c>
      <c r="J377" s="273">
        <v>200</v>
      </c>
      <c r="K377" s="273">
        <v>200</v>
      </c>
      <c r="L377" s="273">
        <v>1</v>
      </c>
      <c r="M377" s="273" t="s">
        <v>44</v>
      </c>
      <c r="N377" s="144">
        <f>VLOOKUP(M377,brand!A:B,2,0)</f>
        <v>608</v>
      </c>
      <c r="O377" s="144" t="str">
        <f t="shared" si="16"/>
        <v>CHINA</v>
      </c>
      <c r="P377" s="144">
        <f>VLOOKUP(O377,country!A:B,2,0)</f>
        <v>7497</v>
      </c>
      <c r="Q377" s="273" t="s">
        <v>3915</v>
      </c>
      <c r="R377" s="144" t="str">
        <f t="shared" si="17"/>
        <v>Բամբակ</v>
      </c>
      <c r="S377" s="144" t="s">
        <v>25</v>
      </c>
      <c r="T377" s="144">
        <f>VLOOKUP(R377,material!A:B,2,0)</f>
        <v>9</v>
      </c>
      <c r="U377" s="141" t="s">
        <v>3416</v>
      </c>
      <c r="V377" s="141"/>
      <c r="W377" s="273" t="s">
        <v>7669</v>
      </c>
      <c r="X377" s="141" t="e">
        <f>VLOOKUP(W377,SIZE!A:B,2,0)</f>
        <v>#N/A</v>
      </c>
      <c r="Y377" s="141" t="s">
        <v>7746</v>
      </c>
      <c r="Z377" s="141" t="s">
        <v>1059</v>
      </c>
      <c r="AA377" s="141">
        <f>VLOOKUP(Z377,COLOR!A:B,2,0)</f>
        <v>1</v>
      </c>
      <c r="AB377" s="130"/>
      <c r="AC377" s="130"/>
      <c r="AD377" s="130"/>
      <c r="AE377" s="130"/>
      <c r="AF377" s="130"/>
      <c r="AG377" s="130"/>
      <c r="AH377" s="130"/>
      <c r="AI377" s="130"/>
      <c r="AJ377" s="130"/>
      <c r="AK377" s="130"/>
      <c r="AL377" s="130"/>
      <c r="AM377" s="130"/>
    </row>
    <row r="378" spans="1:39" ht="20.25" customHeight="1">
      <c r="A378" s="132">
        <v>377</v>
      </c>
      <c r="B378" s="19" t="s">
        <v>4852</v>
      </c>
      <c r="C378" s="252">
        <v>61112090000</v>
      </c>
      <c r="D378" s="261" t="s">
        <v>690</v>
      </c>
      <c r="E378" s="143" t="str">
        <f t="shared" si="15"/>
        <v>Բաճկոն</v>
      </c>
      <c r="F378" s="273" t="s">
        <v>62</v>
      </c>
      <c r="G378" s="144">
        <f>VLOOKUP(E378,subcategory!A:B,2,0)</f>
        <v>14</v>
      </c>
      <c r="H378" s="273" t="s">
        <v>7151</v>
      </c>
      <c r="I378" s="213">
        <f>VLOOKUP(H378,gender!A:B,2,0)</f>
        <v>7</v>
      </c>
      <c r="J378" s="273">
        <v>130</v>
      </c>
      <c r="K378" s="273">
        <v>130</v>
      </c>
      <c r="L378" s="273">
        <v>1</v>
      </c>
      <c r="M378" s="273" t="s">
        <v>44</v>
      </c>
      <c r="N378" s="144">
        <f>VLOOKUP(M378,brand!A:B,2,0)</f>
        <v>608</v>
      </c>
      <c r="O378" s="144" t="str">
        <f t="shared" si="16"/>
        <v>INDIA</v>
      </c>
      <c r="P378" s="144">
        <f>VLOOKUP(O378,country!A:B,2,0)</f>
        <v>7505</v>
      </c>
      <c r="Q378" s="273" t="s">
        <v>428</v>
      </c>
      <c r="R378" s="144" t="str">
        <f t="shared" si="17"/>
        <v>Բամբակ</v>
      </c>
      <c r="S378" s="144" t="s">
        <v>25</v>
      </c>
      <c r="T378" s="144">
        <f>VLOOKUP(R378,material!A:B,2,0)</f>
        <v>9</v>
      </c>
      <c r="U378" s="141" t="s">
        <v>3416</v>
      </c>
      <c r="V378" s="141"/>
      <c r="W378" s="273" t="s">
        <v>7649</v>
      </c>
      <c r="X378" s="141" t="e">
        <f>VLOOKUP(W378,SIZE!A:B,2,0)</f>
        <v>#N/A</v>
      </c>
      <c r="Y378" s="141" t="s">
        <v>7726</v>
      </c>
      <c r="Z378" s="141" t="s">
        <v>1057</v>
      </c>
      <c r="AA378" s="141">
        <f>VLOOKUP(Z378,COLOR!A:B,2,0)</f>
        <v>5</v>
      </c>
      <c r="AB378" s="130"/>
      <c r="AC378" s="130"/>
      <c r="AD378" s="130"/>
      <c r="AE378" s="130"/>
      <c r="AF378" s="130"/>
      <c r="AG378" s="130"/>
      <c r="AH378" s="130"/>
      <c r="AI378" s="130"/>
      <c r="AJ378" s="130"/>
      <c r="AK378" s="130"/>
      <c r="AL378" s="130"/>
      <c r="AM378" s="130"/>
    </row>
    <row r="379" spans="1:39" ht="20.25" customHeight="1">
      <c r="A379" s="132">
        <v>378</v>
      </c>
      <c r="B379" s="19" t="s">
        <v>4477</v>
      </c>
      <c r="C379" s="250">
        <v>61091000000</v>
      </c>
      <c r="D379" s="261" t="s">
        <v>2290</v>
      </c>
      <c r="E379" s="143" t="str">
        <f t="shared" si="15"/>
        <v>Շապիկ</v>
      </c>
      <c r="F379" s="273" t="s">
        <v>46</v>
      </c>
      <c r="G379" s="144">
        <f>VLOOKUP(E379,subcategory!A:B,2,0)</f>
        <v>73</v>
      </c>
      <c r="H379" s="273" t="s">
        <v>7150</v>
      </c>
      <c r="I379" s="213" t="e">
        <f>VLOOKUP(H379,gender!A:B,2,0)</f>
        <v>#N/A</v>
      </c>
      <c r="J379" s="273">
        <v>60</v>
      </c>
      <c r="K379" s="273">
        <v>60</v>
      </c>
      <c r="L379" s="273">
        <v>1</v>
      </c>
      <c r="M379" s="273" t="s">
        <v>44</v>
      </c>
      <c r="N379" s="144">
        <f>VLOOKUP(M379,brand!A:B,2,0)</f>
        <v>608</v>
      </c>
      <c r="O379" s="144" t="str">
        <f t="shared" si="16"/>
        <v>INDIA</v>
      </c>
      <c r="P379" s="144">
        <f>VLOOKUP(O379,country!A:B,2,0)</f>
        <v>7505</v>
      </c>
      <c r="Q379" s="273" t="s">
        <v>428</v>
      </c>
      <c r="R379" s="144" t="str">
        <f t="shared" si="17"/>
        <v>Բամբակ</v>
      </c>
      <c r="S379" s="144" t="s">
        <v>25</v>
      </c>
      <c r="T379" s="144">
        <f>VLOOKUP(R379,material!A:B,2,0)</f>
        <v>9</v>
      </c>
      <c r="U379" s="141" t="s">
        <v>3416</v>
      </c>
      <c r="V379" s="141"/>
      <c r="W379" s="273" t="s">
        <v>7665</v>
      </c>
      <c r="X379" s="141" t="e">
        <f>VLOOKUP(W379,SIZE!A:B,2,0)</f>
        <v>#N/A</v>
      </c>
      <c r="Y379" s="141" t="s">
        <v>7734</v>
      </c>
      <c r="Z379" s="141" t="s">
        <v>1061</v>
      </c>
      <c r="AA379" s="141">
        <f>VLOOKUP(Z379,COLOR!A:B,2,0)</f>
        <v>4</v>
      </c>
      <c r="AB379" s="130"/>
      <c r="AC379" s="130"/>
      <c r="AD379" s="130"/>
      <c r="AE379" s="130"/>
      <c r="AF379" s="130"/>
      <c r="AG379" s="130"/>
      <c r="AH379" s="130"/>
      <c r="AI379" s="130"/>
      <c r="AJ379" s="130"/>
      <c r="AK379" s="130"/>
      <c r="AL379" s="130"/>
      <c r="AM379" s="130"/>
    </row>
    <row r="380" spans="1:39" ht="20.25" customHeight="1">
      <c r="A380" s="132">
        <v>379</v>
      </c>
      <c r="B380" s="19" t="s">
        <v>4853</v>
      </c>
      <c r="C380" s="252">
        <v>61112090000</v>
      </c>
      <c r="D380" s="261" t="s">
        <v>6804</v>
      </c>
      <c r="E380" s="143" t="str">
        <f t="shared" si="15"/>
        <v>Բոդի</v>
      </c>
      <c r="F380" s="273" t="s">
        <v>247</v>
      </c>
      <c r="G380" s="144">
        <f>VLOOKUP(E380,subcategory!A:B,2,0)</f>
        <v>15</v>
      </c>
      <c r="H380" s="273" t="s">
        <v>7152</v>
      </c>
      <c r="I380" s="213" t="e">
        <f>VLOOKUP(H380,gender!A:B,2,0)</f>
        <v>#N/A</v>
      </c>
      <c r="J380" s="273">
        <v>90</v>
      </c>
      <c r="K380" s="273">
        <v>90</v>
      </c>
      <c r="L380" s="273">
        <v>1</v>
      </c>
      <c r="M380" s="273" t="s">
        <v>44</v>
      </c>
      <c r="N380" s="144">
        <f>VLOOKUP(M380,brand!A:B,2,0)</f>
        <v>608</v>
      </c>
      <c r="O380" s="144" t="str">
        <f t="shared" si="16"/>
        <v>CHINA</v>
      </c>
      <c r="P380" s="144">
        <f>VLOOKUP(O380,country!A:B,2,0)</f>
        <v>7497</v>
      </c>
      <c r="Q380" s="273" t="s">
        <v>3915</v>
      </c>
      <c r="R380" s="144" t="str">
        <f t="shared" si="17"/>
        <v>Բամբակ</v>
      </c>
      <c r="S380" s="144" t="s">
        <v>25</v>
      </c>
      <c r="T380" s="144">
        <f>VLOOKUP(R380,material!A:B,2,0)</f>
        <v>9</v>
      </c>
      <c r="U380" s="141" t="s">
        <v>3416</v>
      </c>
      <c r="V380" s="141"/>
      <c r="W380" s="273" t="s">
        <v>7648</v>
      </c>
      <c r="X380" s="141" t="e">
        <f>VLOOKUP(W380,SIZE!A:B,2,0)</f>
        <v>#N/A</v>
      </c>
      <c r="Y380" s="141" t="s">
        <v>7694</v>
      </c>
      <c r="Z380" s="141" t="s">
        <v>1071</v>
      </c>
      <c r="AA380" s="141">
        <f>VLOOKUP(Z380,COLOR!A:B,2,0)</f>
        <v>12</v>
      </c>
      <c r="AB380" s="130"/>
      <c r="AC380" s="130"/>
      <c r="AD380" s="130"/>
      <c r="AE380" s="130"/>
      <c r="AF380" s="130"/>
      <c r="AG380" s="130"/>
      <c r="AH380" s="130"/>
      <c r="AI380" s="130"/>
      <c r="AJ380" s="130"/>
      <c r="AK380" s="130"/>
      <c r="AL380" s="130"/>
      <c r="AM380" s="130"/>
    </row>
    <row r="381" spans="1:39" ht="20.25" customHeight="1">
      <c r="A381" s="132">
        <v>380</v>
      </c>
      <c r="B381" s="19" t="s">
        <v>4854</v>
      </c>
      <c r="C381" s="252">
        <v>61113090000</v>
      </c>
      <c r="D381" s="260" t="s">
        <v>6877</v>
      </c>
      <c r="E381" s="143" t="str">
        <f t="shared" si="15"/>
        <v>Վերնաշապիկ</v>
      </c>
      <c r="F381" s="273" t="s">
        <v>47</v>
      </c>
      <c r="G381" s="144">
        <f>VLOOKUP(E381,subcategory!A:B,2,0)</f>
        <v>82</v>
      </c>
      <c r="H381" s="273" t="s">
        <v>7151</v>
      </c>
      <c r="I381" s="213">
        <f>VLOOKUP(H381,gender!A:B,2,0)</f>
        <v>7</v>
      </c>
      <c r="J381" s="273">
        <v>35</v>
      </c>
      <c r="K381" s="273">
        <v>35</v>
      </c>
      <c r="L381" s="273">
        <v>1</v>
      </c>
      <c r="M381" s="273" t="s">
        <v>44</v>
      </c>
      <c r="N381" s="144">
        <f>VLOOKUP(M381,brand!A:B,2,0)</f>
        <v>608</v>
      </c>
      <c r="O381" s="144" t="str">
        <f t="shared" si="16"/>
        <v>CHINA</v>
      </c>
      <c r="P381" s="144">
        <f>VLOOKUP(O381,country!A:B,2,0)</f>
        <v>7497</v>
      </c>
      <c r="Q381" s="273" t="s">
        <v>3915</v>
      </c>
      <c r="R381" s="144" t="str">
        <f t="shared" si="17"/>
        <v>Պոլիեսթեր</v>
      </c>
      <c r="S381" s="144" t="s">
        <v>36</v>
      </c>
      <c r="T381" s="144">
        <f>VLOOKUP(R381,material!A:B,2,0)</f>
        <v>37</v>
      </c>
      <c r="U381" s="141" t="s">
        <v>3416</v>
      </c>
      <c r="V381" s="141"/>
      <c r="W381" s="273" t="s">
        <v>7657</v>
      </c>
      <c r="X381" s="141" t="e">
        <f>VLOOKUP(W381,SIZE!A:B,2,0)</f>
        <v>#N/A</v>
      </c>
      <c r="Y381" s="141" t="s">
        <v>7739</v>
      </c>
      <c r="Z381" s="141" t="s">
        <v>1059</v>
      </c>
      <c r="AA381" s="141">
        <f>VLOOKUP(Z381,COLOR!A:B,2,0)</f>
        <v>1</v>
      </c>
      <c r="AB381" s="130"/>
      <c r="AC381" s="130"/>
      <c r="AD381" s="130"/>
      <c r="AE381" s="130"/>
      <c r="AF381" s="130"/>
      <c r="AG381" s="130"/>
      <c r="AH381" s="130"/>
      <c r="AI381" s="130"/>
      <c r="AJ381" s="130"/>
      <c r="AK381" s="130"/>
      <c r="AL381" s="130"/>
      <c r="AM381" s="130"/>
    </row>
    <row r="382" spans="1:39" ht="20.25" customHeight="1">
      <c r="A382" s="132">
        <v>381</v>
      </c>
      <c r="B382" s="19" t="s">
        <v>4855</v>
      </c>
      <c r="C382" s="250">
        <v>62034235000</v>
      </c>
      <c r="D382" s="261" t="s">
        <v>484</v>
      </c>
      <c r="E382" s="143" t="str">
        <f t="shared" si="15"/>
        <v>Տաբատներ</v>
      </c>
      <c r="F382" s="273" t="s">
        <v>7795</v>
      </c>
      <c r="G382" s="144">
        <f>VLOOKUP(E382,subcategory!A:B,2,0)</f>
        <v>93</v>
      </c>
      <c r="H382" s="273" t="s">
        <v>7150</v>
      </c>
      <c r="I382" s="213" t="e">
        <f>VLOOKUP(H382,gender!A:B,2,0)</f>
        <v>#N/A</v>
      </c>
      <c r="J382" s="273">
        <v>165</v>
      </c>
      <c r="K382" s="273">
        <v>165</v>
      </c>
      <c r="L382" s="273">
        <v>1</v>
      </c>
      <c r="M382" s="273" t="s">
        <v>44</v>
      </c>
      <c r="N382" s="144">
        <f>VLOOKUP(M382,brand!A:B,2,0)</f>
        <v>608</v>
      </c>
      <c r="O382" s="144" t="str">
        <f t="shared" si="16"/>
        <v>INDIA</v>
      </c>
      <c r="P382" s="144">
        <f>VLOOKUP(O382,country!A:B,2,0)</f>
        <v>7505</v>
      </c>
      <c r="Q382" s="273" t="s">
        <v>428</v>
      </c>
      <c r="R382" s="144" t="str">
        <f t="shared" si="17"/>
        <v>Բամբակ</v>
      </c>
      <c r="S382" s="144" t="s">
        <v>25</v>
      </c>
      <c r="T382" s="144">
        <f>VLOOKUP(R382,material!A:B,2,0)</f>
        <v>9</v>
      </c>
      <c r="U382" s="141" t="s">
        <v>3416</v>
      </c>
      <c r="V382" s="141"/>
      <c r="W382" s="273" t="s">
        <v>7670</v>
      </c>
      <c r="X382" s="141" t="e">
        <f>VLOOKUP(W382,SIZE!A:B,2,0)</f>
        <v>#N/A</v>
      </c>
      <c r="Y382" s="141" t="s">
        <v>7723</v>
      </c>
      <c r="Z382" s="141" t="s">
        <v>1057</v>
      </c>
      <c r="AA382" s="141">
        <f>VLOOKUP(Z382,COLOR!A:B,2,0)</f>
        <v>5</v>
      </c>
      <c r="AB382" s="130"/>
      <c r="AC382" s="130"/>
      <c r="AD382" s="130"/>
      <c r="AE382" s="130"/>
      <c r="AF382" s="130"/>
      <c r="AG382" s="130"/>
      <c r="AH382" s="130"/>
      <c r="AI382" s="130"/>
      <c r="AJ382" s="130"/>
      <c r="AK382" s="130"/>
      <c r="AL382" s="130"/>
      <c r="AM382" s="130"/>
    </row>
    <row r="383" spans="1:39" ht="20.25" customHeight="1">
      <c r="A383" s="132">
        <v>382</v>
      </c>
      <c r="B383" s="19" t="s">
        <v>4856</v>
      </c>
      <c r="C383" s="250">
        <v>61112090000</v>
      </c>
      <c r="D383" s="261" t="s">
        <v>6797</v>
      </c>
      <c r="E383" s="143" t="str">
        <f t="shared" si="15"/>
        <v>Զգեստ</v>
      </c>
      <c r="F383" s="273" t="s">
        <v>64</v>
      </c>
      <c r="G383" s="144">
        <f>VLOOKUP(E383,subcategory!A:B,2,0)</f>
        <v>43</v>
      </c>
      <c r="H383" s="273" t="s">
        <v>7152</v>
      </c>
      <c r="I383" s="213" t="e">
        <f>VLOOKUP(H383,gender!A:B,2,0)</f>
        <v>#N/A</v>
      </c>
      <c r="J383" s="273">
        <v>120</v>
      </c>
      <c r="K383" s="273">
        <v>120</v>
      </c>
      <c r="L383" s="273">
        <v>1</v>
      </c>
      <c r="M383" s="273" t="s">
        <v>44</v>
      </c>
      <c r="N383" s="144">
        <f>VLOOKUP(M383,brand!A:B,2,0)</f>
        <v>608</v>
      </c>
      <c r="O383" s="144" t="str">
        <f t="shared" si="16"/>
        <v>CHINA</v>
      </c>
      <c r="P383" s="144">
        <f>VLOOKUP(O383,country!A:B,2,0)</f>
        <v>7497</v>
      </c>
      <c r="Q383" s="273" t="s">
        <v>3915</v>
      </c>
      <c r="R383" s="144" t="str">
        <f t="shared" si="17"/>
        <v>Բամբակ</v>
      </c>
      <c r="S383" s="144" t="s">
        <v>25</v>
      </c>
      <c r="T383" s="144">
        <f>VLOOKUP(R383,material!A:B,2,0)</f>
        <v>9</v>
      </c>
      <c r="U383" s="141" t="s">
        <v>3416</v>
      </c>
      <c r="V383" s="141"/>
      <c r="W383" s="273" t="s">
        <v>7657</v>
      </c>
      <c r="X383" s="141" t="e">
        <f>VLOOKUP(W383,SIZE!A:B,2,0)</f>
        <v>#N/A</v>
      </c>
      <c r="Y383" s="141" t="s">
        <v>7694</v>
      </c>
      <c r="Z383" s="141" t="s">
        <v>1071</v>
      </c>
      <c r="AA383" s="141">
        <f>VLOOKUP(Z383,COLOR!A:B,2,0)</f>
        <v>12</v>
      </c>
      <c r="AB383" s="130"/>
      <c r="AC383" s="130"/>
      <c r="AD383" s="130"/>
      <c r="AE383" s="130"/>
      <c r="AF383" s="130"/>
      <c r="AG383" s="130"/>
      <c r="AH383" s="130"/>
      <c r="AI383" s="130"/>
      <c r="AJ383" s="130"/>
      <c r="AK383" s="130"/>
      <c r="AL383" s="130"/>
      <c r="AM383" s="130"/>
    </row>
    <row r="384" spans="1:39" ht="20.25" customHeight="1">
      <c r="A384" s="132">
        <v>383</v>
      </c>
      <c r="B384" s="19" t="s">
        <v>4857</v>
      </c>
      <c r="C384" s="250">
        <v>61043200000</v>
      </c>
      <c r="D384" s="261" t="s">
        <v>726</v>
      </c>
      <c r="E384" s="143" t="str">
        <f t="shared" si="15"/>
        <v>Ժակետ</v>
      </c>
      <c r="F384" s="273" t="s">
        <v>58</v>
      </c>
      <c r="G384" s="144">
        <f>VLOOKUP(E384,subcategory!A:B,2,0)</f>
        <v>466</v>
      </c>
      <c r="H384" s="273" t="s">
        <v>55</v>
      </c>
      <c r="I384" s="213" t="e">
        <f>VLOOKUP(H384,gender!A:B,2,0)</f>
        <v>#N/A</v>
      </c>
      <c r="J384" s="273">
        <v>255</v>
      </c>
      <c r="K384" s="273">
        <v>255</v>
      </c>
      <c r="L384" s="273">
        <v>1</v>
      </c>
      <c r="M384" s="273" t="s">
        <v>44</v>
      </c>
      <c r="N384" s="144">
        <f>VLOOKUP(M384,brand!A:B,2,0)</f>
        <v>608</v>
      </c>
      <c r="O384" s="144" t="str">
        <f t="shared" si="16"/>
        <v>BANGLADESH</v>
      </c>
      <c r="P384" s="144">
        <f>VLOOKUP(O384,country!A:B,2,0)</f>
        <v>7485</v>
      </c>
      <c r="Q384" s="273" t="s">
        <v>440</v>
      </c>
      <c r="R384" s="144" t="str">
        <f t="shared" si="17"/>
        <v>Բամբակ</v>
      </c>
      <c r="S384" s="144" t="s">
        <v>25</v>
      </c>
      <c r="T384" s="144">
        <f>VLOOKUP(R384,material!A:B,2,0)</f>
        <v>9</v>
      </c>
      <c r="U384" s="141" t="s">
        <v>3416</v>
      </c>
      <c r="V384" s="141"/>
      <c r="W384" s="273" t="s">
        <v>7681</v>
      </c>
      <c r="X384" s="141" t="e">
        <f>VLOOKUP(W384,SIZE!A:B,2,0)</f>
        <v>#N/A</v>
      </c>
      <c r="Y384" s="141" t="s">
        <v>7733</v>
      </c>
      <c r="Z384" s="141" t="s">
        <v>1080</v>
      </c>
      <c r="AA384" s="141">
        <f>VLOOKUP(Z384,COLOR!A:B,2,0)</f>
        <v>13</v>
      </c>
      <c r="AB384" s="130"/>
      <c r="AC384" s="130"/>
      <c r="AD384" s="130"/>
      <c r="AE384" s="130"/>
      <c r="AF384" s="130"/>
      <c r="AG384" s="130"/>
      <c r="AH384" s="130"/>
      <c r="AI384" s="130"/>
      <c r="AJ384" s="130"/>
      <c r="AK384" s="130"/>
      <c r="AL384" s="130"/>
      <c r="AM384" s="130"/>
    </row>
    <row r="385" spans="1:39" ht="20.25" customHeight="1">
      <c r="A385" s="132">
        <v>384</v>
      </c>
      <c r="B385" s="19" t="s">
        <v>4858</v>
      </c>
      <c r="C385" s="250">
        <v>61034200090</v>
      </c>
      <c r="D385" s="261" t="s">
        <v>2158</v>
      </c>
      <c r="E385" s="143" t="str">
        <f t="shared" si="15"/>
        <v>Շորտ</v>
      </c>
      <c r="F385" s="273" t="s">
        <v>69</v>
      </c>
      <c r="G385" s="144">
        <f>VLOOKUP(E385,subcategory!A:B,2,0)</f>
        <v>24</v>
      </c>
      <c r="H385" s="273" t="s">
        <v>7150</v>
      </c>
      <c r="I385" s="213" t="e">
        <f>VLOOKUP(H385,gender!A:B,2,0)</f>
        <v>#N/A</v>
      </c>
      <c r="J385" s="273">
        <v>85</v>
      </c>
      <c r="K385" s="273">
        <v>85</v>
      </c>
      <c r="L385" s="273">
        <v>1</v>
      </c>
      <c r="M385" s="273" t="s">
        <v>44</v>
      </c>
      <c r="N385" s="144">
        <f>VLOOKUP(M385,brand!A:B,2,0)</f>
        <v>608</v>
      </c>
      <c r="O385" s="144" t="str">
        <f t="shared" si="16"/>
        <v>INDIA</v>
      </c>
      <c r="P385" s="144">
        <f>VLOOKUP(O385,country!A:B,2,0)</f>
        <v>7505</v>
      </c>
      <c r="Q385" s="273" t="s">
        <v>428</v>
      </c>
      <c r="R385" s="144" t="str">
        <f t="shared" si="17"/>
        <v>Բամբակ</v>
      </c>
      <c r="S385" s="144" t="s">
        <v>25</v>
      </c>
      <c r="T385" s="144">
        <f>VLOOKUP(R385,material!A:B,2,0)</f>
        <v>9</v>
      </c>
      <c r="U385" s="141" t="s">
        <v>3416</v>
      </c>
      <c r="V385" s="141"/>
      <c r="W385" s="273" t="s">
        <v>7665</v>
      </c>
      <c r="X385" s="141" t="e">
        <f>VLOOKUP(W385,SIZE!A:B,2,0)</f>
        <v>#N/A</v>
      </c>
      <c r="Y385" s="141" t="s">
        <v>7741</v>
      </c>
      <c r="Z385" s="141" t="s">
        <v>1057</v>
      </c>
      <c r="AA385" s="141">
        <f>VLOOKUP(Z385,COLOR!A:B,2,0)</f>
        <v>5</v>
      </c>
      <c r="AB385" s="130"/>
      <c r="AC385" s="130"/>
      <c r="AD385" s="130"/>
      <c r="AE385" s="130"/>
      <c r="AF385" s="130"/>
      <c r="AG385" s="130"/>
      <c r="AH385" s="130"/>
      <c r="AI385" s="130"/>
      <c r="AJ385" s="130"/>
      <c r="AK385" s="130"/>
      <c r="AL385" s="130"/>
      <c r="AM385" s="130"/>
    </row>
    <row r="386" spans="1:39" ht="20.25" customHeight="1">
      <c r="A386" s="132">
        <v>385</v>
      </c>
      <c r="B386" s="19" t="s">
        <v>4859</v>
      </c>
      <c r="C386" s="250">
        <v>61159500000</v>
      </c>
      <c r="D386" s="261" t="s">
        <v>768</v>
      </c>
      <c r="E386" s="143" t="str">
        <f t="shared" si="15"/>
        <v>Գուլպա</v>
      </c>
      <c r="F386" s="273" t="s">
        <v>166</v>
      </c>
      <c r="G386" s="144" t="e">
        <f>VLOOKUP(E386,subcategory!A:B,2,0)</f>
        <v>#N/A</v>
      </c>
      <c r="H386" s="273" t="s">
        <v>7150</v>
      </c>
      <c r="I386" s="213" t="e">
        <f>VLOOKUP(H386,gender!A:B,2,0)</f>
        <v>#N/A</v>
      </c>
      <c r="J386" s="273">
        <v>40</v>
      </c>
      <c r="K386" s="273">
        <v>40</v>
      </c>
      <c r="L386" s="273">
        <v>1</v>
      </c>
      <c r="M386" s="273" t="s">
        <v>44</v>
      </c>
      <c r="N386" s="144">
        <f>VLOOKUP(M386,brand!A:B,2,0)</f>
        <v>608</v>
      </c>
      <c r="O386" s="144" t="str">
        <f t="shared" si="16"/>
        <v>ITALY</v>
      </c>
      <c r="P386" s="144">
        <f>VLOOKUP(O386,country!A:B,2,0)</f>
        <v>1760</v>
      </c>
      <c r="Q386" s="273" t="s">
        <v>468</v>
      </c>
      <c r="R386" s="144" t="str">
        <f t="shared" si="17"/>
        <v>Բամբակ</v>
      </c>
      <c r="S386" s="144" t="s">
        <v>25</v>
      </c>
      <c r="T386" s="144">
        <f>VLOOKUP(R386,material!A:B,2,0)</f>
        <v>9</v>
      </c>
      <c r="U386" s="141" t="s">
        <v>3416</v>
      </c>
      <c r="V386" s="141"/>
      <c r="W386" s="273">
        <v>22</v>
      </c>
      <c r="X386" s="141">
        <f>VLOOKUP(W386,SIZE!A:B,2,0)</f>
        <v>14</v>
      </c>
      <c r="Y386" s="141" t="s">
        <v>7747</v>
      </c>
      <c r="Z386" s="141" t="s">
        <v>1059</v>
      </c>
      <c r="AA386" s="141">
        <f>VLOOKUP(Z386,COLOR!A:B,2,0)</f>
        <v>1</v>
      </c>
      <c r="AB386" s="130"/>
      <c r="AC386" s="130"/>
      <c r="AD386" s="130"/>
      <c r="AE386" s="130"/>
      <c r="AF386" s="130"/>
      <c r="AG386" s="130"/>
      <c r="AH386" s="130"/>
      <c r="AI386" s="130"/>
      <c r="AJ386" s="130"/>
      <c r="AK386" s="130"/>
      <c r="AL386" s="130"/>
      <c r="AM386" s="130"/>
    </row>
    <row r="387" spans="1:39" ht="20.25" customHeight="1">
      <c r="A387" s="132">
        <v>386</v>
      </c>
      <c r="B387" s="19" t="s">
        <v>4860</v>
      </c>
      <c r="C387" s="250">
        <v>61112090000</v>
      </c>
      <c r="D387" s="261" t="s">
        <v>6801</v>
      </c>
      <c r="E387" s="143" t="str">
        <f t="shared" ref="E387:E450" si="18">PROPER(F387)</f>
        <v>Տաբատներ</v>
      </c>
      <c r="F387" s="273" t="s">
        <v>7795</v>
      </c>
      <c r="G387" s="144">
        <f>VLOOKUP(E387,subcategory!A:B,2,0)</f>
        <v>93</v>
      </c>
      <c r="H387" s="273" t="s">
        <v>7151</v>
      </c>
      <c r="I387" s="213">
        <f>VLOOKUP(H387,gender!A:B,2,0)</f>
        <v>7</v>
      </c>
      <c r="J387" s="273">
        <v>110</v>
      </c>
      <c r="K387" s="273">
        <v>110</v>
      </c>
      <c r="L387" s="273">
        <v>1</v>
      </c>
      <c r="M387" s="273" t="s">
        <v>44</v>
      </c>
      <c r="N387" s="144">
        <f>VLOOKUP(M387,brand!A:B,2,0)</f>
        <v>608</v>
      </c>
      <c r="O387" s="144" t="str">
        <f t="shared" ref="O387:O450" si="19">UPPER(Q387)</f>
        <v>INDIA</v>
      </c>
      <c r="P387" s="144">
        <f>VLOOKUP(O387,country!A:B,2,0)</f>
        <v>7505</v>
      </c>
      <c r="Q387" s="273" t="s">
        <v>428</v>
      </c>
      <c r="R387" s="144" t="str">
        <f t="shared" ref="R387:R450" si="20">PROPER(S387)</f>
        <v>Բամբակ</v>
      </c>
      <c r="S387" s="144" t="s">
        <v>25</v>
      </c>
      <c r="T387" s="144">
        <f>VLOOKUP(R387,material!A:B,2,0)</f>
        <v>9</v>
      </c>
      <c r="U387" s="141" t="s">
        <v>3416</v>
      </c>
      <c r="V387" s="141"/>
      <c r="W387" s="273" t="s">
        <v>7653</v>
      </c>
      <c r="X387" s="141" t="e">
        <f>VLOOKUP(W387,SIZE!A:B,2,0)</f>
        <v>#N/A</v>
      </c>
      <c r="Y387" s="141" t="s">
        <v>7741</v>
      </c>
      <c r="Z387" s="141" t="s">
        <v>1057</v>
      </c>
      <c r="AA387" s="141">
        <f>VLOOKUP(Z387,COLOR!A:B,2,0)</f>
        <v>5</v>
      </c>
      <c r="AB387" s="130"/>
      <c r="AC387" s="130"/>
      <c r="AD387" s="130"/>
      <c r="AE387" s="130"/>
      <c r="AF387" s="130"/>
      <c r="AG387" s="130"/>
      <c r="AH387" s="130"/>
      <c r="AI387" s="130"/>
      <c r="AJ387" s="130"/>
      <c r="AK387" s="130"/>
      <c r="AL387" s="130"/>
      <c r="AM387" s="130"/>
    </row>
    <row r="388" spans="1:39" ht="20.25" customHeight="1">
      <c r="A388" s="132">
        <v>387</v>
      </c>
      <c r="B388" s="19" t="s">
        <v>4861</v>
      </c>
      <c r="C388" s="250">
        <v>61112090000</v>
      </c>
      <c r="D388" s="261" t="s">
        <v>6797</v>
      </c>
      <c r="E388" s="143" t="str">
        <f t="shared" si="18"/>
        <v>Սառաֆան</v>
      </c>
      <c r="F388" s="273" t="s">
        <v>7110</v>
      </c>
      <c r="G388" s="144" t="e">
        <f>VLOOKUP(E388,subcategory!A:B,2,0)</f>
        <v>#N/A</v>
      </c>
      <c r="H388" s="273" t="s">
        <v>7152</v>
      </c>
      <c r="I388" s="213" t="e">
        <f>VLOOKUP(H388,gender!A:B,2,0)</f>
        <v>#N/A</v>
      </c>
      <c r="J388" s="273">
        <v>155</v>
      </c>
      <c r="K388" s="273">
        <v>155</v>
      </c>
      <c r="L388" s="273">
        <v>1</v>
      </c>
      <c r="M388" s="273" t="s">
        <v>44</v>
      </c>
      <c r="N388" s="144">
        <f>VLOOKUP(M388,brand!A:B,2,0)</f>
        <v>608</v>
      </c>
      <c r="O388" s="144" t="str">
        <f t="shared" si="19"/>
        <v>INDIA</v>
      </c>
      <c r="P388" s="144">
        <f>VLOOKUP(O388,country!A:B,2,0)</f>
        <v>7505</v>
      </c>
      <c r="Q388" s="273" t="s">
        <v>428</v>
      </c>
      <c r="R388" s="144" t="str">
        <f t="shared" si="20"/>
        <v>Բամբակ</v>
      </c>
      <c r="S388" s="144" t="s">
        <v>25</v>
      </c>
      <c r="T388" s="144">
        <f>VLOOKUP(R388,material!A:B,2,0)</f>
        <v>9</v>
      </c>
      <c r="U388" s="141" t="s">
        <v>3416</v>
      </c>
      <c r="V388" s="141"/>
      <c r="W388" s="273" t="s">
        <v>7663</v>
      </c>
      <c r="X388" s="141" t="e">
        <f>VLOOKUP(W388,SIZE!A:B,2,0)</f>
        <v>#N/A</v>
      </c>
      <c r="Y388" s="141" t="s">
        <v>7728</v>
      </c>
      <c r="Z388" s="141" t="s">
        <v>1057</v>
      </c>
      <c r="AA388" s="141">
        <f>VLOOKUP(Z388,COLOR!A:B,2,0)</f>
        <v>5</v>
      </c>
      <c r="AB388" s="130"/>
      <c r="AC388" s="130"/>
      <c r="AD388" s="130"/>
      <c r="AE388" s="130"/>
      <c r="AF388" s="130"/>
      <c r="AG388" s="130"/>
      <c r="AH388" s="130"/>
      <c r="AI388" s="130"/>
      <c r="AJ388" s="130"/>
      <c r="AK388" s="130"/>
      <c r="AL388" s="130"/>
      <c r="AM388" s="130"/>
    </row>
    <row r="389" spans="1:39" ht="20.25" customHeight="1">
      <c r="A389" s="132">
        <v>388</v>
      </c>
      <c r="B389" s="19" t="s">
        <v>4862</v>
      </c>
      <c r="C389" s="250">
        <v>61112090000</v>
      </c>
      <c r="D389" s="261" t="s">
        <v>6867</v>
      </c>
      <c r="E389" s="143" t="str">
        <f t="shared" si="18"/>
        <v>Տաբատներ</v>
      </c>
      <c r="F389" s="273" t="s">
        <v>7795</v>
      </c>
      <c r="G389" s="144">
        <f>VLOOKUP(E389,subcategory!A:B,2,0)</f>
        <v>93</v>
      </c>
      <c r="H389" s="273" t="s">
        <v>7151</v>
      </c>
      <c r="I389" s="213">
        <f>VLOOKUP(H389,gender!A:B,2,0)</f>
        <v>7</v>
      </c>
      <c r="J389" s="273">
        <v>35</v>
      </c>
      <c r="K389" s="273">
        <v>35</v>
      </c>
      <c r="L389" s="273">
        <v>1</v>
      </c>
      <c r="M389" s="273" t="s">
        <v>44</v>
      </c>
      <c r="N389" s="144">
        <f>VLOOKUP(M389,brand!A:B,2,0)</f>
        <v>608</v>
      </c>
      <c r="O389" s="144" t="str">
        <f t="shared" si="19"/>
        <v>CHINA</v>
      </c>
      <c r="P389" s="144">
        <f>VLOOKUP(O389,country!A:B,2,0)</f>
        <v>7497</v>
      </c>
      <c r="Q389" s="273" t="s">
        <v>3915</v>
      </c>
      <c r="R389" s="144" t="str">
        <f t="shared" si="20"/>
        <v>Բամբակ</v>
      </c>
      <c r="S389" s="144" t="s">
        <v>25</v>
      </c>
      <c r="T389" s="144">
        <f>VLOOKUP(R389,material!A:B,2,0)</f>
        <v>9</v>
      </c>
      <c r="U389" s="141" t="s">
        <v>3416</v>
      </c>
      <c r="V389" s="141"/>
      <c r="W389" s="273" t="s">
        <v>7648</v>
      </c>
      <c r="X389" s="141" t="e">
        <f>VLOOKUP(W389,SIZE!A:B,2,0)</f>
        <v>#N/A</v>
      </c>
      <c r="Y389" s="141" t="s">
        <v>7694</v>
      </c>
      <c r="Z389" s="141" t="s">
        <v>1195</v>
      </c>
      <c r="AA389" s="141">
        <f>VLOOKUP(Z389,COLOR!A:B,2,0)</f>
        <v>29</v>
      </c>
      <c r="AB389" s="130"/>
      <c r="AC389" s="130"/>
      <c r="AD389" s="130"/>
      <c r="AE389" s="130"/>
      <c r="AF389" s="130"/>
      <c r="AG389" s="130"/>
      <c r="AH389" s="130"/>
      <c r="AI389" s="130"/>
      <c r="AJ389" s="130"/>
      <c r="AK389" s="130"/>
      <c r="AL389" s="130"/>
      <c r="AM389" s="130"/>
    </row>
    <row r="390" spans="1:39" ht="20.25" customHeight="1">
      <c r="A390" s="132">
        <v>389</v>
      </c>
      <c r="B390" s="19" t="s">
        <v>4863</v>
      </c>
      <c r="C390" s="250">
        <v>61112090000</v>
      </c>
      <c r="D390" s="261" t="s">
        <v>6851</v>
      </c>
      <c r="E390" s="143" t="str">
        <f t="shared" si="18"/>
        <v>Շորտ</v>
      </c>
      <c r="F390" s="273" t="s">
        <v>69</v>
      </c>
      <c r="G390" s="144">
        <f>VLOOKUP(E390,subcategory!A:B,2,0)</f>
        <v>24</v>
      </c>
      <c r="H390" s="273" t="s">
        <v>7151</v>
      </c>
      <c r="I390" s="213">
        <f>VLOOKUP(H390,gender!A:B,2,0)</f>
        <v>7</v>
      </c>
      <c r="J390" s="273">
        <v>30</v>
      </c>
      <c r="K390" s="273">
        <v>30</v>
      </c>
      <c r="L390" s="273">
        <v>1</v>
      </c>
      <c r="M390" s="273" t="s">
        <v>44</v>
      </c>
      <c r="N390" s="144">
        <f>VLOOKUP(M390,brand!A:B,2,0)</f>
        <v>608</v>
      </c>
      <c r="O390" s="144" t="str">
        <f t="shared" si="19"/>
        <v>CHINA</v>
      </c>
      <c r="P390" s="144">
        <f>VLOOKUP(O390,country!A:B,2,0)</f>
        <v>7497</v>
      </c>
      <c r="Q390" s="273" t="s">
        <v>3915</v>
      </c>
      <c r="R390" s="144" t="str">
        <f t="shared" si="20"/>
        <v>Բամբակ</v>
      </c>
      <c r="S390" s="144" t="s">
        <v>25</v>
      </c>
      <c r="T390" s="144">
        <f>VLOOKUP(R390,material!A:B,2,0)</f>
        <v>9</v>
      </c>
      <c r="U390" s="141" t="s">
        <v>3416</v>
      </c>
      <c r="V390" s="141"/>
      <c r="W390" s="273" t="s">
        <v>7648</v>
      </c>
      <c r="X390" s="141" t="e">
        <f>VLOOKUP(W390,SIZE!A:B,2,0)</f>
        <v>#N/A</v>
      </c>
      <c r="Y390" s="141" t="s">
        <v>7694</v>
      </c>
      <c r="Z390" s="141" t="s">
        <v>1195</v>
      </c>
      <c r="AA390" s="141">
        <f>VLOOKUP(Z390,COLOR!A:B,2,0)</f>
        <v>29</v>
      </c>
      <c r="AB390" s="130"/>
      <c r="AC390" s="130"/>
      <c r="AD390" s="130"/>
      <c r="AE390" s="130"/>
      <c r="AF390" s="130"/>
      <c r="AG390" s="130"/>
      <c r="AH390" s="130"/>
      <c r="AI390" s="130"/>
      <c r="AJ390" s="130"/>
      <c r="AK390" s="130"/>
      <c r="AL390" s="130"/>
      <c r="AM390" s="130"/>
    </row>
    <row r="391" spans="1:39" ht="20.25" customHeight="1">
      <c r="A391" s="132">
        <v>390</v>
      </c>
      <c r="B391" s="19" t="s">
        <v>4864</v>
      </c>
      <c r="C391" s="250">
        <v>61034200090</v>
      </c>
      <c r="D391" s="261" t="s">
        <v>2158</v>
      </c>
      <c r="E391" s="143" t="str">
        <f t="shared" si="18"/>
        <v>Շորտ</v>
      </c>
      <c r="F391" s="273" t="s">
        <v>69</v>
      </c>
      <c r="G391" s="144">
        <f>VLOOKUP(E391,subcategory!A:B,2,0)</f>
        <v>24</v>
      </c>
      <c r="H391" s="273" t="s">
        <v>7150</v>
      </c>
      <c r="I391" s="213" t="e">
        <f>VLOOKUP(H391,gender!A:B,2,0)</f>
        <v>#N/A</v>
      </c>
      <c r="J391" s="273">
        <v>70</v>
      </c>
      <c r="K391" s="273">
        <v>70</v>
      </c>
      <c r="L391" s="273">
        <v>1</v>
      </c>
      <c r="M391" s="273" t="s">
        <v>44</v>
      </c>
      <c r="N391" s="144">
        <f>VLOOKUP(M391,brand!A:B,2,0)</f>
        <v>608</v>
      </c>
      <c r="O391" s="144" t="str">
        <f t="shared" si="19"/>
        <v>INDIA</v>
      </c>
      <c r="P391" s="144">
        <f>VLOOKUP(O391,country!A:B,2,0)</f>
        <v>7505</v>
      </c>
      <c r="Q391" s="273" t="s">
        <v>428</v>
      </c>
      <c r="R391" s="144" t="str">
        <f t="shared" si="20"/>
        <v>Բամբակ</v>
      </c>
      <c r="S391" s="144" t="s">
        <v>25</v>
      </c>
      <c r="T391" s="144">
        <f>VLOOKUP(R391,material!A:B,2,0)</f>
        <v>9</v>
      </c>
      <c r="U391" s="141" t="s">
        <v>3416</v>
      </c>
      <c r="V391" s="141"/>
      <c r="W391" s="273" t="s">
        <v>7650</v>
      </c>
      <c r="X391" s="141" t="e">
        <f>VLOOKUP(W391,SIZE!A:B,2,0)</f>
        <v>#N/A</v>
      </c>
      <c r="Y391" s="141" t="s">
        <v>7736</v>
      </c>
      <c r="Z391" s="141" t="s">
        <v>1057</v>
      </c>
      <c r="AA391" s="141">
        <f>VLOOKUP(Z391,COLOR!A:B,2,0)</f>
        <v>5</v>
      </c>
      <c r="AB391" s="130"/>
      <c r="AC391" s="130"/>
      <c r="AD391" s="130"/>
      <c r="AE391" s="130"/>
      <c r="AF391" s="130"/>
      <c r="AG391" s="130"/>
      <c r="AH391" s="130"/>
      <c r="AI391" s="130"/>
      <c r="AJ391" s="130"/>
      <c r="AK391" s="130"/>
      <c r="AL391" s="130"/>
      <c r="AM391" s="130"/>
    </row>
    <row r="392" spans="1:39" ht="20.25" customHeight="1">
      <c r="A392" s="132">
        <v>391</v>
      </c>
      <c r="B392" s="19" t="s">
        <v>4865</v>
      </c>
      <c r="C392" s="250">
        <v>61112090000</v>
      </c>
      <c r="D392" s="261" t="s">
        <v>6849</v>
      </c>
      <c r="E392" s="143" t="str">
        <f t="shared" si="18"/>
        <v>Կոմբինեզոն</v>
      </c>
      <c r="F392" s="273" t="s">
        <v>183</v>
      </c>
      <c r="G392" s="144">
        <f>VLOOKUP(E392,subcategory!A:B,2,0)</f>
        <v>54</v>
      </c>
      <c r="H392" s="273" t="s">
        <v>7151</v>
      </c>
      <c r="I392" s="213">
        <f>VLOOKUP(H392,gender!A:B,2,0)</f>
        <v>7</v>
      </c>
      <c r="J392" s="273">
        <v>90</v>
      </c>
      <c r="K392" s="273">
        <v>90</v>
      </c>
      <c r="L392" s="273">
        <v>1</v>
      </c>
      <c r="M392" s="273" t="s">
        <v>44</v>
      </c>
      <c r="N392" s="144">
        <f>VLOOKUP(M392,brand!A:B,2,0)</f>
        <v>608</v>
      </c>
      <c r="O392" s="144" t="str">
        <f t="shared" si="19"/>
        <v>CHINA</v>
      </c>
      <c r="P392" s="144">
        <f>VLOOKUP(O392,country!A:B,2,0)</f>
        <v>7497</v>
      </c>
      <c r="Q392" s="273" t="s">
        <v>3915</v>
      </c>
      <c r="R392" s="144" t="str">
        <f t="shared" si="20"/>
        <v>Բամբակ</v>
      </c>
      <c r="S392" s="144" t="s">
        <v>25</v>
      </c>
      <c r="T392" s="144">
        <f>VLOOKUP(R392,material!A:B,2,0)</f>
        <v>9</v>
      </c>
      <c r="U392" s="141" t="s">
        <v>3416</v>
      </c>
      <c r="V392" s="141"/>
      <c r="W392" s="273" t="s">
        <v>7649</v>
      </c>
      <c r="X392" s="141" t="e">
        <f>VLOOKUP(W392,SIZE!A:B,2,0)</f>
        <v>#N/A</v>
      </c>
      <c r="Y392" s="141" t="s">
        <v>7725</v>
      </c>
      <c r="Z392" s="141" t="s">
        <v>1057</v>
      </c>
      <c r="AA392" s="141">
        <f>VLOOKUP(Z392,COLOR!A:B,2,0)</f>
        <v>5</v>
      </c>
      <c r="AB392" s="130"/>
      <c r="AC392" s="130"/>
      <c r="AD392" s="130"/>
      <c r="AE392" s="130"/>
      <c r="AF392" s="130"/>
      <c r="AG392" s="130"/>
      <c r="AH392" s="130"/>
      <c r="AI392" s="130"/>
      <c r="AJ392" s="130"/>
      <c r="AK392" s="130"/>
      <c r="AL392" s="130"/>
      <c r="AM392" s="130"/>
    </row>
    <row r="393" spans="1:39" ht="20.25" customHeight="1">
      <c r="A393" s="132">
        <v>392</v>
      </c>
      <c r="B393" s="19" t="s">
        <v>4866</v>
      </c>
      <c r="C393" s="252">
        <v>61112090000</v>
      </c>
      <c r="D393" s="261" t="s">
        <v>6800</v>
      </c>
      <c r="E393" s="143" t="str">
        <f t="shared" si="18"/>
        <v>Բոդի</v>
      </c>
      <c r="F393" s="273" t="s">
        <v>247</v>
      </c>
      <c r="G393" s="144">
        <f>VLOOKUP(E393,subcategory!A:B,2,0)</f>
        <v>15</v>
      </c>
      <c r="H393" s="273" t="s">
        <v>7151</v>
      </c>
      <c r="I393" s="213">
        <f>VLOOKUP(H393,gender!A:B,2,0)</f>
        <v>7</v>
      </c>
      <c r="J393" s="273">
        <v>100</v>
      </c>
      <c r="K393" s="273">
        <v>100</v>
      </c>
      <c r="L393" s="273">
        <v>1</v>
      </c>
      <c r="M393" s="273" t="s">
        <v>44</v>
      </c>
      <c r="N393" s="144">
        <f>VLOOKUP(M393,brand!A:B,2,0)</f>
        <v>608</v>
      </c>
      <c r="O393" s="144" t="str">
        <f t="shared" si="19"/>
        <v>CHINA</v>
      </c>
      <c r="P393" s="144">
        <f>VLOOKUP(O393,country!A:B,2,0)</f>
        <v>7497</v>
      </c>
      <c r="Q393" s="273" t="s">
        <v>3915</v>
      </c>
      <c r="R393" s="144" t="str">
        <f t="shared" si="20"/>
        <v>Բամբակ</v>
      </c>
      <c r="S393" s="144" t="s">
        <v>25</v>
      </c>
      <c r="T393" s="144">
        <f>VLOOKUP(R393,material!A:B,2,0)</f>
        <v>9</v>
      </c>
      <c r="U393" s="141" t="s">
        <v>3416</v>
      </c>
      <c r="V393" s="141"/>
      <c r="W393" s="273" t="s">
        <v>7648</v>
      </c>
      <c r="X393" s="141" t="e">
        <f>VLOOKUP(W393,SIZE!A:B,2,0)</f>
        <v>#N/A</v>
      </c>
      <c r="Y393" s="141" t="s">
        <v>7694</v>
      </c>
      <c r="Z393" s="141" t="s">
        <v>1071</v>
      </c>
      <c r="AA393" s="141">
        <f>VLOOKUP(Z393,COLOR!A:B,2,0)</f>
        <v>12</v>
      </c>
      <c r="AB393" s="130"/>
      <c r="AC393" s="130"/>
      <c r="AD393" s="130"/>
      <c r="AE393" s="130"/>
      <c r="AF393" s="130"/>
      <c r="AG393" s="130"/>
      <c r="AH393" s="130"/>
      <c r="AI393" s="130"/>
      <c r="AJ393" s="130"/>
      <c r="AK393" s="130"/>
      <c r="AL393" s="130"/>
      <c r="AM393" s="130"/>
    </row>
    <row r="394" spans="1:39" ht="20.25" customHeight="1">
      <c r="A394" s="132">
        <v>393</v>
      </c>
      <c r="B394" s="19" t="s">
        <v>4867</v>
      </c>
      <c r="C394" s="252">
        <v>61112090000</v>
      </c>
      <c r="D394" s="261" t="s">
        <v>6804</v>
      </c>
      <c r="E394" s="143" t="str">
        <f t="shared" si="18"/>
        <v>Բոդի</v>
      </c>
      <c r="F394" s="273" t="s">
        <v>247</v>
      </c>
      <c r="G394" s="144">
        <f>VLOOKUP(E394,subcategory!A:B,2,0)</f>
        <v>15</v>
      </c>
      <c r="H394" s="273" t="s">
        <v>7152</v>
      </c>
      <c r="I394" s="213" t="e">
        <f>VLOOKUP(H394,gender!A:B,2,0)</f>
        <v>#N/A</v>
      </c>
      <c r="J394" s="273">
        <v>95</v>
      </c>
      <c r="K394" s="273">
        <v>95</v>
      </c>
      <c r="L394" s="273">
        <v>1</v>
      </c>
      <c r="M394" s="273" t="s">
        <v>44</v>
      </c>
      <c r="N394" s="144">
        <f>VLOOKUP(M394,brand!A:B,2,0)</f>
        <v>608</v>
      </c>
      <c r="O394" s="144" t="str">
        <f t="shared" si="19"/>
        <v>CHINA</v>
      </c>
      <c r="P394" s="144">
        <f>VLOOKUP(O394,country!A:B,2,0)</f>
        <v>7497</v>
      </c>
      <c r="Q394" s="273" t="s">
        <v>3915</v>
      </c>
      <c r="R394" s="144" t="str">
        <f t="shared" si="20"/>
        <v>Բամբակ</v>
      </c>
      <c r="S394" s="144" t="s">
        <v>25</v>
      </c>
      <c r="T394" s="144">
        <f>VLOOKUP(R394,material!A:B,2,0)</f>
        <v>9</v>
      </c>
      <c r="U394" s="141" t="s">
        <v>3416</v>
      </c>
      <c r="V394" s="141"/>
      <c r="W394" s="273" t="s">
        <v>7648</v>
      </c>
      <c r="X394" s="141" t="e">
        <f>VLOOKUP(W394,SIZE!A:B,2,0)</f>
        <v>#N/A</v>
      </c>
      <c r="Y394" s="141" t="s">
        <v>7694</v>
      </c>
      <c r="Z394" s="141" t="s">
        <v>1071</v>
      </c>
      <c r="AA394" s="141">
        <f>VLOOKUP(Z394,COLOR!A:B,2,0)</f>
        <v>12</v>
      </c>
      <c r="AB394" s="130"/>
      <c r="AC394" s="130"/>
      <c r="AD394" s="130"/>
      <c r="AE394" s="130"/>
      <c r="AF394" s="130"/>
      <c r="AG394" s="130"/>
      <c r="AH394" s="130"/>
      <c r="AI394" s="130"/>
      <c r="AJ394" s="130"/>
      <c r="AK394" s="130"/>
      <c r="AL394" s="130"/>
      <c r="AM394" s="130"/>
    </row>
    <row r="395" spans="1:39" ht="20.25" customHeight="1">
      <c r="A395" s="132">
        <v>394</v>
      </c>
      <c r="B395" s="19" t="s">
        <v>4868</v>
      </c>
      <c r="C395" s="252">
        <v>61051000000</v>
      </c>
      <c r="D395" s="261" t="s">
        <v>6803</v>
      </c>
      <c r="E395" s="143" t="str">
        <f t="shared" si="18"/>
        <v>Վերնաշապիկ</v>
      </c>
      <c r="F395" s="273" t="s">
        <v>47</v>
      </c>
      <c r="G395" s="144">
        <f>VLOOKUP(E395,subcategory!A:B,2,0)</f>
        <v>82</v>
      </c>
      <c r="H395" s="273" t="s">
        <v>7150</v>
      </c>
      <c r="I395" s="213" t="e">
        <f>VLOOKUP(H395,gender!A:B,2,0)</f>
        <v>#N/A</v>
      </c>
      <c r="J395" s="273">
        <v>180</v>
      </c>
      <c r="K395" s="273">
        <v>180</v>
      </c>
      <c r="L395" s="273">
        <v>1</v>
      </c>
      <c r="M395" s="273" t="s">
        <v>44</v>
      </c>
      <c r="N395" s="144">
        <f>VLOOKUP(M395,brand!A:B,2,0)</f>
        <v>608</v>
      </c>
      <c r="O395" s="144" t="str">
        <f t="shared" si="19"/>
        <v>INDIA</v>
      </c>
      <c r="P395" s="144">
        <f>VLOOKUP(O395,country!A:B,2,0)</f>
        <v>7505</v>
      </c>
      <c r="Q395" s="273" t="s">
        <v>428</v>
      </c>
      <c r="R395" s="144" t="str">
        <f t="shared" si="20"/>
        <v>Բամբակ</v>
      </c>
      <c r="S395" s="144" t="s">
        <v>25</v>
      </c>
      <c r="T395" s="144">
        <f>VLOOKUP(R395,material!A:B,2,0)</f>
        <v>9</v>
      </c>
      <c r="U395" s="141" t="s">
        <v>3416</v>
      </c>
      <c r="V395" s="141"/>
      <c r="W395" s="273" t="s">
        <v>7672</v>
      </c>
      <c r="X395" s="141" t="e">
        <f>VLOOKUP(W395,SIZE!A:B,2,0)</f>
        <v>#N/A</v>
      </c>
      <c r="Y395" s="141" t="s">
        <v>7748</v>
      </c>
      <c r="Z395" s="141" t="s">
        <v>1071</v>
      </c>
      <c r="AA395" s="141">
        <f>VLOOKUP(Z395,COLOR!A:B,2,0)</f>
        <v>12</v>
      </c>
      <c r="AB395" s="130"/>
      <c r="AC395" s="130"/>
      <c r="AD395" s="130"/>
      <c r="AE395" s="130"/>
      <c r="AF395" s="130"/>
      <c r="AG395" s="130"/>
      <c r="AH395" s="130"/>
      <c r="AI395" s="130"/>
      <c r="AJ395" s="130"/>
      <c r="AK395" s="130"/>
      <c r="AL395" s="130"/>
      <c r="AM395" s="130"/>
    </row>
    <row r="396" spans="1:39" ht="20.25" customHeight="1">
      <c r="A396" s="132">
        <v>395</v>
      </c>
      <c r="B396" s="19" t="s">
        <v>4869</v>
      </c>
      <c r="C396" s="250">
        <v>61112090000</v>
      </c>
      <c r="D396" s="261" t="s">
        <v>6840</v>
      </c>
      <c r="E396" s="143" t="str">
        <f t="shared" si="18"/>
        <v>Վերնաշապիկ</v>
      </c>
      <c r="F396" s="273" t="s">
        <v>47</v>
      </c>
      <c r="G396" s="144">
        <f>VLOOKUP(E396,subcategory!A:B,2,0)</f>
        <v>82</v>
      </c>
      <c r="H396" s="273" t="s">
        <v>7151</v>
      </c>
      <c r="I396" s="213">
        <f>VLOOKUP(H396,gender!A:B,2,0)</f>
        <v>7</v>
      </c>
      <c r="J396" s="273">
        <v>75</v>
      </c>
      <c r="K396" s="273">
        <v>75</v>
      </c>
      <c r="L396" s="273">
        <v>1</v>
      </c>
      <c r="M396" s="273" t="s">
        <v>44</v>
      </c>
      <c r="N396" s="144">
        <f>VLOOKUP(M396,brand!A:B,2,0)</f>
        <v>608</v>
      </c>
      <c r="O396" s="144" t="str">
        <f t="shared" si="19"/>
        <v>INDIA</v>
      </c>
      <c r="P396" s="144">
        <f>VLOOKUP(O396,country!A:B,2,0)</f>
        <v>7505</v>
      </c>
      <c r="Q396" s="273" t="s">
        <v>428</v>
      </c>
      <c r="R396" s="144" t="str">
        <f t="shared" si="20"/>
        <v>Բամբակ</v>
      </c>
      <c r="S396" s="144" t="s">
        <v>25</v>
      </c>
      <c r="T396" s="144">
        <f>VLOOKUP(R396,material!A:B,2,0)</f>
        <v>9</v>
      </c>
      <c r="U396" s="141" t="s">
        <v>3416</v>
      </c>
      <c r="V396" s="141"/>
      <c r="W396" s="273" t="s">
        <v>7649</v>
      </c>
      <c r="X396" s="141" t="e">
        <f>VLOOKUP(W396,SIZE!A:B,2,0)</f>
        <v>#N/A</v>
      </c>
      <c r="Y396" s="141" t="s">
        <v>7727</v>
      </c>
      <c r="Z396" s="141" t="s">
        <v>1071</v>
      </c>
      <c r="AA396" s="141">
        <f>VLOOKUP(Z396,COLOR!A:B,2,0)</f>
        <v>12</v>
      </c>
      <c r="AB396" s="130"/>
      <c r="AC396" s="130"/>
      <c r="AD396" s="130"/>
      <c r="AE396" s="130"/>
      <c r="AF396" s="130"/>
      <c r="AG396" s="130"/>
      <c r="AH396" s="130"/>
      <c r="AI396" s="130"/>
      <c r="AJ396" s="130"/>
      <c r="AK396" s="130"/>
      <c r="AL396" s="130"/>
      <c r="AM396" s="130"/>
    </row>
    <row r="397" spans="1:39" ht="20.25" customHeight="1">
      <c r="A397" s="132">
        <v>396</v>
      </c>
      <c r="B397" s="19" t="s">
        <v>4870</v>
      </c>
      <c r="C397" s="252">
        <v>61051000000</v>
      </c>
      <c r="D397" s="261" t="s">
        <v>6803</v>
      </c>
      <c r="E397" s="143" t="str">
        <f t="shared" si="18"/>
        <v>Վերնաշապիկ</v>
      </c>
      <c r="F397" s="273" t="s">
        <v>47</v>
      </c>
      <c r="G397" s="144">
        <f>VLOOKUP(E397,subcategory!A:B,2,0)</f>
        <v>82</v>
      </c>
      <c r="H397" s="273" t="s">
        <v>7150</v>
      </c>
      <c r="I397" s="213" t="e">
        <f>VLOOKUP(H397,gender!A:B,2,0)</f>
        <v>#N/A</v>
      </c>
      <c r="J397" s="273">
        <v>85</v>
      </c>
      <c r="K397" s="273">
        <v>85</v>
      </c>
      <c r="L397" s="273">
        <v>1</v>
      </c>
      <c r="M397" s="273" t="s">
        <v>44</v>
      </c>
      <c r="N397" s="144">
        <f>VLOOKUP(M397,brand!A:B,2,0)</f>
        <v>608</v>
      </c>
      <c r="O397" s="144" t="str">
        <f t="shared" si="19"/>
        <v>CHINA</v>
      </c>
      <c r="P397" s="144">
        <f>VLOOKUP(O397,country!A:B,2,0)</f>
        <v>7497</v>
      </c>
      <c r="Q397" s="273" t="s">
        <v>3915</v>
      </c>
      <c r="R397" s="144" t="str">
        <f t="shared" si="20"/>
        <v>Բամբակ</v>
      </c>
      <c r="S397" s="144" t="s">
        <v>25</v>
      </c>
      <c r="T397" s="144">
        <f>VLOOKUP(R397,material!A:B,2,0)</f>
        <v>9</v>
      </c>
      <c r="U397" s="141" t="s">
        <v>3416</v>
      </c>
      <c r="V397" s="141"/>
      <c r="W397" s="273" t="s">
        <v>7650</v>
      </c>
      <c r="X397" s="141" t="e">
        <f>VLOOKUP(W397,SIZE!A:B,2,0)</f>
        <v>#N/A</v>
      </c>
      <c r="Y397" s="141" t="s">
        <v>7694</v>
      </c>
      <c r="Z397" s="141" t="s">
        <v>1071</v>
      </c>
      <c r="AA397" s="141">
        <f>VLOOKUP(Z397,COLOR!A:B,2,0)</f>
        <v>12</v>
      </c>
      <c r="AB397" s="130"/>
      <c r="AC397" s="130"/>
      <c r="AD397" s="130"/>
      <c r="AE397" s="130"/>
      <c r="AF397" s="130"/>
      <c r="AG397" s="130"/>
      <c r="AH397" s="130"/>
      <c r="AI397" s="130"/>
      <c r="AJ397" s="130"/>
      <c r="AK397" s="130"/>
      <c r="AL397" s="130"/>
      <c r="AM397" s="130"/>
    </row>
    <row r="398" spans="1:39" ht="20.25" customHeight="1">
      <c r="A398" s="132">
        <v>397</v>
      </c>
      <c r="B398" s="19" t="s">
        <v>4871</v>
      </c>
      <c r="C398" s="250">
        <v>61112090000</v>
      </c>
      <c r="D398" s="261" t="s">
        <v>6797</v>
      </c>
      <c r="E398" s="143" t="str">
        <f t="shared" si="18"/>
        <v>Զգեստ</v>
      </c>
      <c r="F398" s="273" t="s">
        <v>64</v>
      </c>
      <c r="G398" s="144">
        <f>VLOOKUP(E398,subcategory!A:B,2,0)</f>
        <v>43</v>
      </c>
      <c r="H398" s="273" t="s">
        <v>7152</v>
      </c>
      <c r="I398" s="213" t="e">
        <f>VLOOKUP(H398,gender!A:B,2,0)</f>
        <v>#N/A</v>
      </c>
      <c r="J398" s="273">
        <v>120</v>
      </c>
      <c r="K398" s="273">
        <v>120</v>
      </c>
      <c r="L398" s="273">
        <v>1</v>
      </c>
      <c r="M398" s="273" t="s">
        <v>44</v>
      </c>
      <c r="N398" s="144">
        <f>VLOOKUP(M398,brand!A:B,2,0)</f>
        <v>608</v>
      </c>
      <c r="O398" s="144" t="str">
        <f t="shared" si="19"/>
        <v>CHINA</v>
      </c>
      <c r="P398" s="144">
        <f>VLOOKUP(O398,country!A:B,2,0)</f>
        <v>7497</v>
      </c>
      <c r="Q398" s="273" t="s">
        <v>3915</v>
      </c>
      <c r="R398" s="144" t="str">
        <f t="shared" si="20"/>
        <v>Բամբակ</v>
      </c>
      <c r="S398" s="144" t="s">
        <v>25</v>
      </c>
      <c r="T398" s="144">
        <f>VLOOKUP(R398,material!A:B,2,0)</f>
        <v>9</v>
      </c>
      <c r="U398" s="141" t="s">
        <v>3416</v>
      </c>
      <c r="V398" s="141"/>
      <c r="W398" s="273" t="s">
        <v>7649</v>
      </c>
      <c r="X398" s="141" t="e">
        <f>VLOOKUP(W398,SIZE!A:B,2,0)</f>
        <v>#N/A</v>
      </c>
      <c r="Y398" s="141" t="s">
        <v>7748</v>
      </c>
      <c r="Z398" s="141" t="s">
        <v>1080</v>
      </c>
      <c r="AA398" s="141">
        <f>VLOOKUP(Z398,COLOR!A:B,2,0)</f>
        <v>13</v>
      </c>
      <c r="AB398" s="130"/>
      <c r="AC398" s="130"/>
      <c r="AD398" s="130"/>
      <c r="AE398" s="130"/>
      <c r="AF398" s="130"/>
      <c r="AG398" s="130"/>
      <c r="AH398" s="130"/>
      <c r="AI398" s="130"/>
      <c r="AJ398" s="130"/>
      <c r="AK398" s="130"/>
      <c r="AL398" s="130"/>
      <c r="AM398" s="130"/>
    </row>
    <row r="399" spans="1:39" ht="20.25" customHeight="1">
      <c r="A399" s="132">
        <v>398</v>
      </c>
      <c r="B399" s="19" t="s">
        <v>4872</v>
      </c>
      <c r="C399" s="250">
        <v>61034200090</v>
      </c>
      <c r="D399" s="261" t="s">
        <v>2157</v>
      </c>
      <c r="E399" s="143" t="str">
        <f t="shared" si="18"/>
        <v>Շորտ</v>
      </c>
      <c r="F399" s="273" t="s">
        <v>69</v>
      </c>
      <c r="G399" s="144">
        <f>VLOOKUP(E399,subcategory!A:B,2,0)</f>
        <v>24</v>
      </c>
      <c r="H399" s="273" t="s">
        <v>7150</v>
      </c>
      <c r="I399" s="213" t="e">
        <f>VLOOKUP(H399,gender!A:B,2,0)</f>
        <v>#N/A</v>
      </c>
      <c r="J399" s="273">
        <v>70</v>
      </c>
      <c r="K399" s="273">
        <v>70</v>
      </c>
      <c r="L399" s="273">
        <v>1</v>
      </c>
      <c r="M399" s="273" t="s">
        <v>44</v>
      </c>
      <c r="N399" s="144">
        <f>VLOOKUP(M399,brand!A:B,2,0)</f>
        <v>608</v>
      </c>
      <c r="O399" s="144" t="str">
        <f t="shared" si="19"/>
        <v>CHINA</v>
      </c>
      <c r="P399" s="144">
        <f>VLOOKUP(O399,country!A:B,2,0)</f>
        <v>7497</v>
      </c>
      <c r="Q399" s="273" t="s">
        <v>3915</v>
      </c>
      <c r="R399" s="144" t="str">
        <f t="shared" si="20"/>
        <v>Բամբակ</v>
      </c>
      <c r="S399" s="144" t="s">
        <v>25</v>
      </c>
      <c r="T399" s="144">
        <f>VLOOKUP(R399,material!A:B,2,0)</f>
        <v>9</v>
      </c>
      <c r="U399" s="141" t="s">
        <v>3416</v>
      </c>
      <c r="V399" s="141"/>
      <c r="W399" s="273" t="s">
        <v>7650</v>
      </c>
      <c r="X399" s="141" t="e">
        <f>VLOOKUP(W399,SIZE!A:B,2,0)</f>
        <v>#N/A</v>
      </c>
      <c r="Y399" s="141" t="s">
        <v>7694</v>
      </c>
      <c r="Z399" s="141" t="s">
        <v>2092</v>
      </c>
      <c r="AA399" s="141">
        <f>VLOOKUP(Z399,COLOR!A:B,2,0)</f>
        <v>8</v>
      </c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</row>
    <row r="400" spans="1:39" ht="20.25" customHeight="1">
      <c r="A400" s="132">
        <v>399</v>
      </c>
      <c r="B400" s="19" t="s">
        <v>4873</v>
      </c>
      <c r="C400" s="250">
        <v>61159500000</v>
      </c>
      <c r="D400" s="261" t="s">
        <v>768</v>
      </c>
      <c r="E400" s="143" t="str">
        <f t="shared" si="18"/>
        <v>Գուլպա</v>
      </c>
      <c r="F400" s="273" t="s">
        <v>166</v>
      </c>
      <c r="G400" s="144" t="e">
        <f>VLOOKUP(E400,subcategory!A:B,2,0)</f>
        <v>#N/A</v>
      </c>
      <c r="H400" s="273" t="s">
        <v>7150</v>
      </c>
      <c r="I400" s="213" t="e">
        <f>VLOOKUP(H400,gender!A:B,2,0)</f>
        <v>#N/A</v>
      </c>
      <c r="J400" s="273">
        <v>25</v>
      </c>
      <c r="K400" s="273">
        <v>25</v>
      </c>
      <c r="L400" s="273">
        <v>1</v>
      </c>
      <c r="M400" s="273" t="s">
        <v>44</v>
      </c>
      <c r="N400" s="144">
        <f>VLOOKUP(M400,brand!A:B,2,0)</f>
        <v>608</v>
      </c>
      <c r="O400" s="144" t="str">
        <f t="shared" si="19"/>
        <v>ITALY</v>
      </c>
      <c r="P400" s="144">
        <f>VLOOKUP(O400,country!A:B,2,0)</f>
        <v>1760</v>
      </c>
      <c r="Q400" s="273" t="s">
        <v>468</v>
      </c>
      <c r="R400" s="144" t="str">
        <f t="shared" si="20"/>
        <v>Բամբակ</v>
      </c>
      <c r="S400" s="144" t="s">
        <v>25</v>
      </c>
      <c r="T400" s="144">
        <f>VLOOKUP(R400,material!A:B,2,0)</f>
        <v>9</v>
      </c>
      <c r="U400" s="141" t="s">
        <v>3416</v>
      </c>
      <c r="V400" s="141"/>
      <c r="W400" s="273" t="s">
        <v>7650</v>
      </c>
      <c r="X400" s="141" t="e">
        <f>VLOOKUP(W400,SIZE!A:B,2,0)</f>
        <v>#N/A</v>
      </c>
      <c r="Y400" s="141" t="s">
        <v>7747</v>
      </c>
      <c r="Z400" s="141" t="s">
        <v>1059</v>
      </c>
      <c r="AA400" s="141">
        <f>VLOOKUP(Z400,COLOR!A:B,2,0)</f>
        <v>1</v>
      </c>
      <c r="AB400" s="130"/>
      <c r="AC400" s="130"/>
      <c r="AD400" s="130"/>
      <c r="AE400" s="130"/>
      <c r="AF400" s="130"/>
      <c r="AG400" s="130"/>
      <c r="AH400" s="130"/>
      <c r="AI400" s="130"/>
      <c r="AJ400" s="130"/>
      <c r="AK400" s="130"/>
      <c r="AL400" s="130"/>
      <c r="AM400" s="130"/>
    </row>
    <row r="401" spans="1:39" ht="20.25" customHeight="1">
      <c r="A401" s="132">
        <v>400</v>
      </c>
      <c r="B401" s="19" t="s">
        <v>4874</v>
      </c>
      <c r="C401" s="250">
        <v>61112090000</v>
      </c>
      <c r="D401" s="261" t="s">
        <v>6798</v>
      </c>
      <c r="E401" s="143" t="str">
        <f t="shared" si="18"/>
        <v>Շապիկ</v>
      </c>
      <c r="F401" s="273" t="s">
        <v>46</v>
      </c>
      <c r="G401" s="144">
        <f>VLOOKUP(E401,subcategory!A:B,2,0)</f>
        <v>73</v>
      </c>
      <c r="H401" s="273" t="s">
        <v>7152</v>
      </c>
      <c r="I401" s="213" t="e">
        <f>VLOOKUP(H401,gender!A:B,2,0)</f>
        <v>#N/A</v>
      </c>
      <c r="J401" s="273">
        <v>60</v>
      </c>
      <c r="K401" s="273">
        <v>60</v>
      </c>
      <c r="L401" s="273">
        <v>1</v>
      </c>
      <c r="M401" s="273" t="s">
        <v>44</v>
      </c>
      <c r="N401" s="144">
        <f>VLOOKUP(M401,brand!A:B,2,0)</f>
        <v>608</v>
      </c>
      <c r="O401" s="144" t="str">
        <f t="shared" si="19"/>
        <v>INDIA</v>
      </c>
      <c r="P401" s="144">
        <f>VLOOKUP(O401,country!A:B,2,0)</f>
        <v>7505</v>
      </c>
      <c r="Q401" s="273" t="s">
        <v>428</v>
      </c>
      <c r="R401" s="144" t="str">
        <f t="shared" si="20"/>
        <v>Բամբակ</v>
      </c>
      <c r="S401" s="144" t="s">
        <v>25</v>
      </c>
      <c r="T401" s="144">
        <f>VLOOKUP(R401,material!A:B,2,0)</f>
        <v>9</v>
      </c>
      <c r="U401" s="141" t="s">
        <v>3416</v>
      </c>
      <c r="V401" s="141"/>
      <c r="W401" s="273" t="s">
        <v>7649</v>
      </c>
      <c r="X401" s="141" t="e">
        <f>VLOOKUP(W401,SIZE!A:B,2,0)</f>
        <v>#N/A</v>
      </c>
      <c r="Y401" s="141" t="s">
        <v>7736</v>
      </c>
      <c r="Z401" s="141" t="s">
        <v>1071</v>
      </c>
      <c r="AA401" s="141">
        <f>VLOOKUP(Z401,COLOR!A:B,2,0)</f>
        <v>12</v>
      </c>
      <c r="AB401" s="130"/>
      <c r="AC401" s="130"/>
      <c r="AD401" s="130"/>
      <c r="AE401" s="130"/>
      <c r="AF401" s="130"/>
      <c r="AG401" s="130"/>
      <c r="AH401" s="130"/>
      <c r="AI401" s="130"/>
      <c r="AJ401" s="130"/>
      <c r="AK401" s="130"/>
      <c r="AL401" s="130"/>
      <c r="AM401" s="130"/>
    </row>
    <row r="402" spans="1:39" ht="20.25" customHeight="1">
      <c r="A402" s="132">
        <v>401</v>
      </c>
      <c r="B402" s="19" t="s">
        <v>4875</v>
      </c>
      <c r="C402" s="250">
        <v>61091000000</v>
      </c>
      <c r="D402" s="261" t="s">
        <v>2289</v>
      </c>
      <c r="E402" s="143" t="str">
        <f t="shared" si="18"/>
        <v>Շապիկ Երկարաթև</v>
      </c>
      <c r="F402" s="273" t="s">
        <v>332</v>
      </c>
      <c r="G402" s="144" t="e">
        <f>VLOOKUP(E402,subcategory!A:B,2,0)</f>
        <v>#N/A</v>
      </c>
      <c r="H402" s="273" t="s">
        <v>7150</v>
      </c>
      <c r="I402" s="213" t="e">
        <f>VLOOKUP(H402,gender!A:B,2,0)</f>
        <v>#N/A</v>
      </c>
      <c r="J402" s="273">
        <v>115</v>
      </c>
      <c r="K402" s="273">
        <v>115</v>
      </c>
      <c r="L402" s="273">
        <v>1</v>
      </c>
      <c r="M402" s="273" t="s">
        <v>44</v>
      </c>
      <c r="N402" s="144">
        <f>VLOOKUP(M402,brand!A:B,2,0)</f>
        <v>608</v>
      </c>
      <c r="O402" s="144" t="str">
        <f t="shared" si="19"/>
        <v>INDIA</v>
      </c>
      <c r="P402" s="144">
        <f>VLOOKUP(O402,country!A:B,2,0)</f>
        <v>7505</v>
      </c>
      <c r="Q402" s="273" t="s">
        <v>428</v>
      </c>
      <c r="R402" s="144" t="str">
        <f t="shared" si="20"/>
        <v>Բամբակ</v>
      </c>
      <c r="S402" s="144" t="s">
        <v>25</v>
      </c>
      <c r="T402" s="144">
        <f>VLOOKUP(R402,material!A:B,2,0)</f>
        <v>9</v>
      </c>
      <c r="U402" s="141" t="s">
        <v>3416</v>
      </c>
      <c r="V402" s="141"/>
      <c r="W402" s="273" t="s">
        <v>7679</v>
      </c>
      <c r="X402" s="141" t="e">
        <f>VLOOKUP(W402,SIZE!A:B,2,0)</f>
        <v>#N/A</v>
      </c>
      <c r="Y402" s="141" t="s">
        <v>7736</v>
      </c>
      <c r="Z402" s="141" t="s">
        <v>2095</v>
      </c>
      <c r="AA402" s="141">
        <f>VLOOKUP(Z402,COLOR!A:B,2,0)</f>
        <v>17</v>
      </c>
      <c r="AB402" s="130"/>
      <c r="AC402" s="130"/>
      <c r="AD402" s="130"/>
      <c r="AE402" s="130"/>
      <c r="AF402" s="130"/>
      <c r="AG402" s="130"/>
      <c r="AH402" s="130"/>
      <c r="AI402" s="130"/>
      <c r="AJ402" s="130"/>
      <c r="AK402" s="130"/>
      <c r="AL402" s="130"/>
      <c r="AM402" s="130"/>
    </row>
    <row r="403" spans="1:39" ht="20.25" customHeight="1">
      <c r="A403" s="132">
        <v>402</v>
      </c>
      <c r="B403" s="19" t="s">
        <v>4876</v>
      </c>
      <c r="C403" s="250">
        <v>61112090000</v>
      </c>
      <c r="D403" s="261" t="s">
        <v>6878</v>
      </c>
      <c r="E403" s="143" t="str">
        <f t="shared" si="18"/>
        <v>Զուգագուլպա</v>
      </c>
      <c r="F403" s="273" t="s">
        <v>353</v>
      </c>
      <c r="G403" s="144">
        <f>VLOOKUP(E403,subcategory!A:B,2,0)</f>
        <v>403</v>
      </c>
      <c r="H403" s="273" t="s">
        <v>7152</v>
      </c>
      <c r="I403" s="213" t="e">
        <f>VLOOKUP(H403,gender!A:B,2,0)</f>
        <v>#N/A</v>
      </c>
      <c r="J403" s="273">
        <v>40</v>
      </c>
      <c r="K403" s="273">
        <v>40</v>
      </c>
      <c r="L403" s="273">
        <v>1</v>
      </c>
      <c r="M403" s="273" t="s">
        <v>44</v>
      </c>
      <c r="N403" s="144">
        <f>VLOOKUP(M403,brand!A:B,2,0)</f>
        <v>608</v>
      </c>
      <c r="O403" s="144" t="str">
        <f t="shared" si="19"/>
        <v>ITALY</v>
      </c>
      <c r="P403" s="144">
        <f>VLOOKUP(O403,country!A:B,2,0)</f>
        <v>1760</v>
      </c>
      <c r="Q403" s="273" t="s">
        <v>468</v>
      </c>
      <c r="R403" s="144" t="str">
        <f t="shared" si="20"/>
        <v>Բամբակ</v>
      </c>
      <c r="S403" s="144" t="s">
        <v>25</v>
      </c>
      <c r="T403" s="144">
        <f>VLOOKUP(R403,material!A:B,2,0)</f>
        <v>9</v>
      </c>
      <c r="U403" s="141" t="s">
        <v>3416</v>
      </c>
      <c r="V403" s="141"/>
      <c r="W403" s="273" t="s">
        <v>7668</v>
      </c>
      <c r="X403" s="141" t="e">
        <f>VLOOKUP(W403,SIZE!A:B,2,0)</f>
        <v>#N/A</v>
      </c>
      <c r="Y403" s="141" t="s">
        <v>7742</v>
      </c>
      <c r="Z403" s="141" t="s">
        <v>1071</v>
      </c>
      <c r="AA403" s="141">
        <f>VLOOKUP(Z403,COLOR!A:B,2,0)</f>
        <v>12</v>
      </c>
      <c r="AB403" s="130"/>
      <c r="AC403" s="130"/>
      <c r="AD403" s="130"/>
      <c r="AE403" s="130"/>
      <c r="AF403" s="130"/>
      <c r="AG403" s="130"/>
      <c r="AH403" s="130"/>
      <c r="AI403" s="130"/>
      <c r="AJ403" s="130"/>
      <c r="AK403" s="130"/>
      <c r="AL403" s="130"/>
      <c r="AM403" s="130"/>
    </row>
    <row r="404" spans="1:39" ht="20.25" customHeight="1">
      <c r="A404" s="132">
        <v>403</v>
      </c>
      <c r="B404" s="19" t="s">
        <v>4877</v>
      </c>
      <c r="C404" s="252">
        <v>65050090000</v>
      </c>
      <c r="D404" s="261" t="s">
        <v>716</v>
      </c>
      <c r="E404" s="143" t="str">
        <f t="shared" si="18"/>
        <v>Գլխարկ</v>
      </c>
      <c r="F404" s="273" t="s">
        <v>73</v>
      </c>
      <c r="G404" s="144">
        <f>VLOOKUP(E404,subcategory!A:B,2,0)</f>
        <v>5</v>
      </c>
      <c r="H404" s="273" t="s">
        <v>55</v>
      </c>
      <c r="I404" s="213" t="e">
        <f>VLOOKUP(H404,gender!A:B,2,0)</f>
        <v>#N/A</v>
      </c>
      <c r="J404" s="273">
        <v>35</v>
      </c>
      <c r="K404" s="273">
        <v>35</v>
      </c>
      <c r="L404" s="273">
        <v>1</v>
      </c>
      <c r="M404" s="273" t="s">
        <v>44</v>
      </c>
      <c r="N404" s="144">
        <f>VLOOKUP(M404,brand!A:B,2,0)</f>
        <v>608</v>
      </c>
      <c r="O404" s="144" t="str">
        <f t="shared" si="19"/>
        <v>CHINA</v>
      </c>
      <c r="P404" s="144">
        <f>VLOOKUP(O404,country!A:B,2,0)</f>
        <v>7497</v>
      </c>
      <c r="Q404" s="273" t="s">
        <v>3915</v>
      </c>
      <c r="R404" s="144" t="str">
        <f t="shared" si="20"/>
        <v>Բամբակ</v>
      </c>
      <c r="S404" s="144" t="s">
        <v>25</v>
      </c>
      <c r="T404" s="144">
        <f>VLOOKUP(R404,material!A:B,2,0)</f>
        <v>9</v>
      </c>
      <c r="U404" s="141" t="s">
        <v>3416</v>
      </c>
      <c r="V404" s="141"/>
      <c r="W404" s="273" t="s">
        <v>7678</v>
      </c>
      <c r="X404" s="141" t="e">
        <f>VLOOKUP(W404,SIZE!A:B,2,0)</f>
        <v>#N/A</v>
      </c>
      <c r="Y404" s="141" t="s">
        <v>7723</v>
      </c>
      <c r="Z404" s="141" t="s">
        <v>1071</v>
      </c>
      <c r="AA404" s="141">
        <f>VLOOKUP(Z404,COLOR!A:B,2,0)</f>
        <v>12</v>
      </c>
      <c r="AB404" s="130"/>
      <c r="AC404" s="130"/>
      <c r="AD404" s="130"/>
      <c r="AE404" s="130"/>
      <c r="AF404" s="130"/>
      <c r="AG404" s="130"/>
      <c r="AH404" s="130"/>
      <c r="AI404" s="130"/>
      <c r="AJ404" s="130"/>
      <c r="AK404" s="130"/>
      <c r="AL404" s="130"/>
      <c r="AM404" s="130"/>
    </row>
    <row r="405" spans="1:39" ht="20.25" customHeight="1">
      <c r="A405" s="132">
        <v>404</v>
      </c>
      <c r="B405" s="19" t="s">
        <v>4878</v>
      </c>
      <c r="C405" s="252">
        <v>61113090000</v>
      </c>
      <c r="D405" s="260" t="s">
        <v>6879</v>
      </c>
      <c r="E405" s="143" t="str">
        <f t="shared" si="18"/>
        <v>Լողավարտիք</v>
      </c>
      <c r="F405" s="273" t="s">
        <v>259</v>
      </c>
      <c r="G405" s="144">
        <f>VLOOKUP(E405,subcategory!A:B,2,0)</f>
        <v>50</v>
      </c>
      <c r="H405" s="273" t="s">
        <v>7151</v>
      </c>
      <c r="I405" s="213">
        <f>VLOOKUP(H405,gender!A:B,2,0)</f>
        <v>7</v>
      </c>
      <c r="J405" s="273">
        <v>35</v>
      </c>
      <c r="K405" s="273">
        <v>35</v>
      </c>
      <c r="L405" s="273">
        <v>1</v>
      </c>
      <c r="M405" s="273" t="s">
        <v>44</v>
      </c>
      <c r="N405" s="144">
        <f>VLOOKUP(M405,brand!A:B,2,0)</f>
        <v>608</v>
      </c>
      <c r="O405" s="144" t="str">
        <f t="shared" si="19"/>
        <v>CHINA</v>
      </c>
      <c r="P405" s="144">
        <f>VLOOKUP(O405,country!A:B,2,0)</f>
        <v>7497</v>
      </c>
      <c r="Q405" s="273" t="s">
        <v>3915</v>
      </c>
      <c r="R405" s="144" t="str">
        <f t="shared" si="20"/>
        <v>Պոլիեսթեր</v>
      </c>
      <c r="S405" s="144" t="s">
        <v>36</v>
      </c>
      <c r="T405" s="144">
        <f>VLOOKUP(R405,material!A:B,2,0)</f>
        <v>37</v>
      </c>
      <c r="U405" s="141" t="s">
        <v>3416</v>
      </c>
      <c r="V405" s="141"/>
      <c r="W405" s="273" t="s">
        <v>7653</v>
      </c>
      <c r="X405" s="141" t="e">
        <f>VLOOKUP(W405,SIZE!A:B,2,0)</f>
        <v>#N/A</v>
      </c>
      <c r="Y405" s="141" t="s">
        <v>7731</v>
      </c>
      <c r="Z405" s="141" t="s">
        <v>1057</v>
      </c>
      <c r="AA405" s="141">
        <f>VLOOKUP(Z405,COLOR!A:B,2,0)</f>
        <v>5</v>
      </c>
      <c r="AB405" s="130"/>
      <c r="AC405" s="130"/>
      <c r="AD405" s="130"/>
      <c r="AE405" s="130"/>
      <c r="AF405" s="130"/>
      <c r="AG405" s="130"/>
      <c r="AH405" s="130"/>
      <c r="AI405" s="130"/>
      <c r="AJ405" s="130"/>
      <c r="AK405" s="130"/>
      <c r="AL405" s="130"/>
      <c r="AM405" s="130"/>
    </row>
    <row r="406" spans="1:39" ht="20.25" customHeight="1">
      <c r="A406" s="132">
        <v>405</v>
      </c>
      <c r="B406" s="19" t="s">
        <v>4879</v>
      </c>
      <c r="C406" s="250">
        <v>61112090000</v>
      </c>
      <c r="D406" s="261" t="s">
        <v>6851</v>
      </c>
      <c r="E406" s="143" t="str">
        <f t="shared" si="18"/>
        <v>Շորտ</v>
      </c>
      <c r="F406" s="273" t="s">
        <v>69</v>
      </c>
      <c r="G406" s="144">
        <f>VLOOKUP(E406,subcategory!A:B,2,0)</f>
        <v>24</v>
      </c>
      <c r="H406" s="273" t="s">
        <v>7151</v>
      </c>
      <c r="I406" s="213">
        <f>VLOOKUP(H406,gender!A:B,2,0)</f>
        <v>7</v>
      </c>
      <c r="J406" s="273">
        <v>40</v>
      </c>
      <c r="K406" s="273">
        <v>40</v>
      </c>
      <c r="L406" s="273">
        <v>1</v>
      </c>
      <c r="M406" s="273" t="s">
        <v>44</v>
      </c>
      <c r="N406" s="144">
        <f>VLOOKUP(M406,brand!A:B,2,0)</f>
        <v>608</v>
      </c>
      <c r="O406" s="144" t="str">
        <f t="shared" si="19"/>
        <v>INDIA</v>
      </c>
      <c r="P406" s="144">
        <f>VLOOKUP(O406,country!A:B,2,0)</f>
        <v>7505</v>
      </c>
      <c r="Q406" s="273" t="s">
        <v>428</v>
      </c>
      <c r="R406" s="144" t="str">
        <f t="shared" si="20"/>
        <v>Բամբակ</v>
      </c>
      <c r="S406" s="144" t="s">
        <v>25</v>
      </c>
      <c r="T406" s="144">
        <f>VLOOKUP(R406,material!A:B,2,0)</f>
        <v>9</v>
      </c>
      <c r="U406" s="141" t="s">
        <v>3416</v>
      </c>
      <c r="V406" s="141"/>
      <c r="W406" s="273" t="s">
        <v>7653</v>
      </c>
      <c r="X406" s="141" t="e">
        <f>VLOOKUP(W406,SIZE!A:B,2,0)</f>
        <v>#N/A</v>
      </c>
      <c r="Y406" s="141" t="s">
        <v>7694</v>
      </c>
      <c r="Z406" s="141" t="s">
        <v>1057</v>
      </c>
      <c r="AA406" s="141">
        <f>VLOOKUP(Z406,COLOR!A:B,2,0)</f>
        <v>5</v>
      </c>
      <c r="AB406" s="130"/>
      <c r="AC406" s="130"/>
      <c r="AD406" s="130"/>
      <c r="AE406" s="130"/>
      <c r="AF406" s="130"/>
      <c r="AG406" s="130"/>
      <c r="AH406" s="130"/>
      <c r="AI406" s="130"/>
      <c r="AJ406" s="130"/>
      <c r="AK406" s="130"/>
      <c r="AL406" s="130"/>
      <c r="AM406" s="130"/>
    </row>
    <row r="407" spans="1:39" ht="20.25" customHeight="1">
      <c r="A407" s="132">
        <v>406</v>
      </c>
      <c r="B407" s="19" t="s">
        <v>4880</v>
      </c>
      <c r="C407" s="250">
        <v>63026000000</v>
      </c>
      <c r="D407" s="260" t="s">
        <v>6843</v>
      </c>
      <c r="E407" s="143" t="str">
        <f t="shared" si="18"/>
        <v>Սրբիչ Ծովային</v>
      </c>
      <c r="F407" s="273" t="s">
        <v>7102</v>
      </c>
      <c r="G407" s="144" t="e">
        <f>VLOOKUP(E407,subcategory!A:B,2,0)</f>
        <v>#N/A</v>
      </c>
      <c r="H407" s="273" t="s">
        <v>7150</v>
      </c>
      <c r="I407" s="213" t="e">
        <f>VLOOKUP(H407,gender!A:B,2,0)</f>
        <v>#N/A</v>
      </c>
      <c r="J407" s="273">
        <v>325</v>
      </c>
      <c r="K407" s="273">
        <v>325</v>
      </c>
      <c r="L407" s="273">
        <v>1</v>
      </c>
      <c r="M407" s="273" t="s">
        <v>44</v>
      </c>
      <c r="N407" s="144">
        <f>VLOOKUP(M407,brand!A:B,2,0)</f>
        <v>608</v>
      </c>
      <c r="O407" s="144" t="str">
        <f t="shared" si="19"/>
        <v>TURKEY</v>
      </c>
      <c r="P407" s="144">
        <f>VLOOKUP(O407,country!A:B,2,0)</f>
        <v>1840</v>
      </c>
      <c r="Q407" s="273" t="s">
        <v>436</v>
      </c>
      <c r="R407" s="144" t="str">
        <f t="shared" si="20"/>
        <v>Բամբակ</v>
      </c>
      <c r="S407" s="144" t="s">
        <v>25</v>
      </c>
      <c r="T407" s="144">
        <f>VLOOKUP(R407,material!A:B,2,0)</f>
        <v>9</v>
      </c>
      <c r="U407" s="141" t="s">
        <v>3416</v>
      </c>
      <c r="V407" s="141"/>
      <c r="W407" s="273" t="s">
        <v>7676</v>
      </c>
      <c r="X407" s="141" t="e">
        <f>VLOOKUP(W407,SIZE!A:B,2,0)</f>
        <v>#N/A</v>
      </c>
      <c r="Y407" s="141" t="s">
        <v>7728</v>
      </c>
      <c r="Z407" s="141" t="s">
        <v>1071</v>
      </c>
      <c r="AA407" s="141">
        <f>VLOOKUP(Z407,COLOR!A:B,2,0)</f>
        <v>12</v>
      </c>
      <c r="AB407" s="130"/>
      <c r="AC407" s="130"/>
      <c r="AD407" s="130"/>
      <c r="AE407" s="130"/>
      <c r="AF407" s="130"/>
      <c r="AG407" s="130"/>
      <c r="AH407" s="130"/>
      <c r="AI407" s="130"/>
      <c r="AJ407" s="130"/>
      <c r="AK407" s="130"/>
      <c r="AL407" s="130"/>
      <c r="AM407" s="130"/>
    </row>
    <row r="408" spans="1:39" ht="20.25" customHeight="1">
      <c r="A408" s="132">
        <v>407</v>
      </c>
      <c r="B408" s="19" t="s">
        <v>4881</v>
      </c>
      <c r="C408" s="250">
        <v>61112090000</v>
      </c>
      <c r="D408" s="261" t="s">
        <v>6878</v>
      </c>
      <c r="E408" s="143" t="str">
        <f t="shared" si="18"/>
        <v>Զուգագուլպա</v>
      </c>
      <c r="F408" s="273" t="s">
        <v>353</v>
      </c>
      <c r="G408" s="144">
        <f>VLOOKUP(E408,subcategory!A:B,2,0)</f>
        <v>403</v>
      </c>
      <c r="H408" s="273" t="s">
        <v>7152</v>
      </c>
      <c r="I408" s="213" t="e">
        <f>VLOOKUP(H408,gender!A:B,2,0)</f>
        <v>#N/A</v>
      </c>
      <c r="J408" s="273">
        <v>40</v>
      </c>
      <c r="K408" s="273">
        <v>40</v>
      </c>
      <c r="L408" s="273">
        <v>1</v>
      </c>
      <c r="M408" s="273" t="s">
        <v>44</v>
      </c>
      <c r="N408" s="144">
        <f>VLOOKUP(M408,brand!A:B,2,0)</f>
        <v>608</v>
      </c>
      <c r="O408" s="144" t="str">
        <f t="shared" si="19"/>
        <v>ITALY</v>
      </c>
      <c r="P408" s="144">
        <f>VLOOKUP(O408,country!A:B,2,0)</f>
        <v>1760</v>
      </c>
      <c r="Q408" s="273" t="s">
        <v>468</v>
      </c>
      <c r="R408" s="144" t="str">
        <f t="shared" si="20"/>
        <v>Բամբակ</v>
      </c>
      <c r="S408" s="144" t="s">
        <v>25</v>
      </c>
      <c r="T408" s="144">
        <f>VLOOKUP(R408,material!A:B,2,0)</f>
        <v>9</v>
      </c>
      <c r="U408" s="141" t="s">
        <v>3416</v>
      </c>
      <c r="V408" s="141"/>
      <c r="W408" s="273" t="s">
        <v>7668</v>
      </c>
      <c r="X408" s="141" t="e">
        <f>VLOOKUP(W408,SIZE!A:B,2,0)</f>
        <v>#N/A</v>
      </c>
      <c r="Y408" s="141" t="s">
        <v>7742</v>
      </c>
      <c r="Z408" s="141" t="s">
        <v>1071</v>
      </c>
      <c r="AA408" s="141">
        <f>VLOOKUP(Z408,COLOR!A:B,2,0)</f>
        <v>12</v>
      </c>
      <c r="AB408" s="130"/>
      <c r="AC408" s="130"/>
      <c r="AD408" s="130"/>
      <c r="AE408" s="130"/>
      <c r="AF408" s="130"/>
      <c r="AG408" s="130"/>
      <c r="AH408" s="130"/>
      <c r="AI408" s="130"/>
      <c r="AJ408" s="130"/>
      <c r="AK408" s="130"/>
      <c r="AL408" s="130"/>
      <c r="AM408" s="130"/>
    </row>
    <row r="409" spans="1:39" ht="20.25" customHeight="1">
      <c r="A409" s="132">
        <v>408</v>
      </c>
      <c r="B409" s="19" t="s">
        <v>4882</v>
      </c>
      <c r="C409" s="250">
        <v>61112090000</v>
      </c>
      <c r="D409" s="261" t="s">
        <v>6801</v>
      </c>
      <c r="E409" s="143" t="str">
        <f t="shared" si="18"/>
        <v>Տաբատներ</v>
      </c>
      <c r="F409" s="273" t="s">
        <v>7795</v>
      </c>
      <c r="G409" s="144">
        <f>VLOOKUP(E409,subcategory!A:B,2,0)</f>
        <v>93</v>
      </c>
      <c r="H409" s="273" t="s">
        <v>7151</v>
      </c>
      <c r="I409" s="213">
        <f>VLOOKUP(H409,gender!A:B,2,0)</f>
        <v>7</v>
      </c>
      <c r="J409" s="273">
        <v>85</v>
      </c>
      <c r="K409" s="273">
        <v>85</v>
      </c>
      <c r="L409" s="273">
        <v>1</v>
      </c>
      <c r="M409" s="273" t="s">
        <v>44</v>
      </c>
      <c r="N409" s="144">
        <f>VLOOKUP(M409,brand!A:B,2,0)</f>
        <v>608</v>
      </c>
      <c r="O409" s="144" t="str">
        <f t="shared" si="19"/>
        <v>INDIA</v>
      </c>
      <c r="P409" s="144">
        <f>VLOOKUP(O409,country!A:B,2,0)</f>
        <v>7505</v>
      </c>
      <c r="Q409" s="273" t="s">
        <v>428</v>
      </c>
      <c r="R409" s="144" t="str">
        <f t="shared" si="20"/>
        <v>Բամբակ</v>
      </c>
      <c r="S409" s="144" t="s">
        <v>25</v>
      </c>
      <c r="T409" s="144">
        <f>VLOOKUP(R409,material!A:B,2,0)</f>
        <v>9</v>
      </c>
      <c r="U409" s="141" t="s">
        <v>3416</v>
      </c>
      <c r="V409" s="141"/>
      <c r="W409" s="273" t="s">
        <v>7663</v>
      </c>
      <c r="X409" s="141" t="e">
        <f>VLOOKUP(W409,SIZE!A:B,2,0)</f>
        <v>#N/A</v>
      </c>
      <c r="Y409" s="141" t="s">
        <v>7734</v>
      </c>
      <c r="Z409" s="141" t="s">
        <v>2042</v>
      </c>
      <c r="AA409" s="141" t="e">
        <f>VLOOKUP(Z409,COLOR!A:B,2,0)</f>
        <v>#N/A</v>
      </c>
      <c r="AB409" s="130"/>
      <c r="AC409" s="130"/>
      <c r="AD409" s="130"/>
      <c r="AE409" s="130"/>
      <c r="AF409" s="130"/>
      <c r="AG409" s="130"/>
      <c r="AH409" s="130"/>
      <c r="AI409" s="130"/>
      <c r="AJ409" s="130"/>
      <c r="AK409" s="130"/>
      <c r="AL409" s="130"/>
      <c r="AM409" s="130"/>
    </row>
    <row r="410" spans="1:39" ht="20.25" customHeight="1">
      <c r="A410" s="132">
        <v>409</v>
      </c>
      <c r="B410" s="19" t="s">
        <v>4883</v>
      </c>
      <c r="C410" s="250">
        <v>61112090000</v>
      </c>
      <c r="D410" s="261" t="s">
        <v>6880</v>
      </c>
      <c r="E410" s="143" t="str">
        <f t="shared" si="18"/>
        <v>Շապիկ Երկարաթև</v>
      </c>
      <c r="F410" s="273" t="s">
        <v>332</v>
      </c>
      <c r="G410" s="144" t="e">
        <f>VLOOKUP(E410,subcategory!A:B,2,0)</f>
        <v>#N/A</v>
      </c>
      <c r="H410" s="273" t="s">
        <v>7152</v>
      </c>
      <c r="I410" s="213" t="e">
        <f>VLOOKUP(H410,gender!A:B,2,0)</f>
        <v>#N/A</v>
      </c>
      <c r="J410" s="273">
        <v>50</v>
      </c>
      <c r="K410" s="273">
        <v>50</v>
      </c>
      <c r="L410" s="273">
        <v>1</v>
      </c>
      <c r="M410" s="273" t="s">
        <v>44</v>
      </c>
      <c r="N410" s="144">
        <f>VLOOKUP(M410,brand!A:B,2,0)</f>
        <v>608</v>
      </c>
      <c r="O410" s="144" t="str">
        <f t="shared" si="19"/>
        <v>CHINA</v>
      </c>
      <c r="P410" s="144">
        <f>VLOOKUP(O410,country!A:B,2,0)</f>
        <v>7497</v>
      </c>
      <c r="Q410" s="273" t="s">
        <v>3915</v>
      </c>
      <c r="R410" s="144" t="str">
        <f t="shared" si="20"/>
        <v>Բամբակ</v>
      </c>
      <c r="S410" s="144" t="s">
        <v>25</v>
      </c>
      <c r="T410" s="144">
        <f>VLOOKUP(R410,material!A:B,2,0)</f>
        <v>9</v>
      </c>
      <c r="U410" s="141" t="s">
        <v>3416</v>
      </c>
      <c r="V410" s="141"/>
      <c r="W410" s="273" t="s">
        <v>7657</v>
      </c>
      <c r="X410" s="141" t="e">
        <f>VLOOKUP(W410,SIZE!A:B,2,0)</f>
        <v>#N/A</v>
      </c>
      <c r="Y410" s="141" t="s">
        <v>7737</v>
      </c>
      <c r="Z410" s="141" t="s">
        <v>1071</v>
      </c>
      <c r="AA410" s="141">
        <f>VLOOKUP(Z410,COLOR!A:B,2,0)</f>
        <v>12</v>
      </c>
      <c r="AB410" s="130"/>
      <c r="AC410" s="130"/>
      <c r="AD410" s="130"/>
      <c r="AE410" s="130"/>
      <c r="AF410" s="130"/>
      <c r="AG410" s="130"/>
      <c r="AH410" s="130"/>
      <c r="AI410" s="130"/>
      <c r="AJ410" s="130"/>
      <c r="AK410" s="130"/>
      <c r="AL410" s="130"/>
      <c r="AM410" s="130"/>
    </row>
    <row r="411" spans="1:39" ht="20.25" customHeight="1">
      <c r="A411" s="132">
        <v>410</v>
      </c>
      <c r="B411" s="19" t="s">
        <v>4884</v>
      </c>
      <c r="C411" s="250">
        <v>61112090000</v>
      </c>
      <c r="D411" s="261" t="s">
        <v>6880</v>
      </c>
      <c r="E411" s="143" t="str">
        <f t="shared" si="18"/>
        <v>Շապիկ Երկարաթև</v>
      </c>
      <c r="F411" s="273" t="s">
        <v>332</v>
      </c>
      <c r="G411" s="144" t="e">
        <f>VLOOKUP(E411,subcategory!A:B,2,0)</f>
        <v>#N/A</v>
      </c>
      <c r="H411" s="273" t="s">
        <v>7152</v>
      </c>
      <c r="I411" s="213" t="e">
        <f>VLOOKUP(H411,gender!A:B,2,0)</f>
        <v>#N/A</v>
      </c>
      <c r="J411" s="273">
        <v>50</v>
      </c>
      <c r="K411" s="273">
        <v>50</v>
      </c>
      <c r="L411" s="273">
        <v>1</v>
      </c>
      <c r="M411" s="273" t="s">
        <v>44</v>
      </c>
      <c r="N411" s="144">
        <f>VLOOKUP(M411,brand!A:B,2,0)</f>
        <v>608</v>
      </c>
      <c r="O411" s="144" t="str">
        <f t="shared" si="19"/>
        <v>CHINA</v>
      </c>
      <c r="P411" s="144">
        <f>VLOOKUP(O411,country!A:B,2,0)</f>
        <v>7497</v>
      </c>
      <c r="Q411" s="273" t="s">
        <v>3915</v>
      </c>
      <c r="R411" s="144" t="str">
        <f t="shared" si="20"/>
        <v>Բամբակ</v>
      </c>
      <c r="S411" s="144" t="s">
        <v>25</v>
      </c>
      <c r="T411" s="144">
        <f>VLOOKUP(R411,material!A:B,2,0)</f>
        <v>9</v>
      </c>
      <c r="U411" s="141" t="s">
        <v>3416</v>
      </c>
      <c r="V411" s="141"/>
      <c r="W411" s="273" t="s">
        <v>7657</v>
      </c>
      <c r="X411" s="141" t="e">
        <f>VLOOKUP(W411,SIZE!A:B,2,0)</f>
        <v>#N/A</v>
      </c>
      <c r="Y411" s="141" t="s">
        <v>7737</v>
      </c>
      <c r="Z411" s="141" t="s">
        <v>1071</v>
      </c>
      <c r="AA411" s="141">
        <f>VLOOKUP(Z411,COLOR!A:B,2,0)</f>
        <v>12</v>
      </c>
      <c r="AB411" s="130"/>
      <c r="AC411" s="130"/>
      <c r="AD411" s="130"/>
      <c r="AE411" s="130"/>
      <c r="AF411" s="130"/>
      <c r="AG411" s="130"/>
      <c r="AH411" s="130"/>
      <c r="AI411" s="130"/>
      <c r="AJ411" s="130"/>
      <c r="AK411" s="130"/>
      <c r="AL411" s="130"/>
      <c r="AM411" s="130"/>
    </row>
    <row r="412" spans="1:39" ht="20.25" customHeight="1">
      <c r="A412" s="132">
        <v>411</v>
      </c>
      <c r="B412" s="19" t="s">
        <v>4885</v>
      </c>
      <c r="C412" s="250">
        <v>61091000000</v>
      </c>
      <c r="D412" s="261" t="s">
        <v>6881</v>
      </c>
      <c r="E412" s="143" t="str">
        <f t="shared" si="18"/>
        <v>Շապիկ  2Հատ Սեթ</v>
      </c>
      <c r="F412" s="273" t="s">
        <v>7113</v>
      </c>
      <c r="G412" s="144" t="e">
        <f>VLOOKUP(E412,subcategory!A:B,2,0)</f>
        <v>#N/A</v>
      </c>
      <c r="H412" s="273" t="s">
        <v>7150</v>
      </c>
      <c r="I412" s="213" t="e">
        <f>VLOOKUP(H412,gender!A:B,2,0)</f>
        <v>#N/A</v>
      </c>
      <c r="J412" s="273">
        <v>109</v>
      </c>
      <c r="K412" s="273">
        <v>109</v>
      </c>
      <c r="L412" s="273">
        <v>1</v>
      </c>
      <c r="M412" s="273" t="s">
        <v>44</v>
      </c>
      <c r="N412" s="144">
        <f>VLOOKUP(M412,brand!A:B,2,0)</f>
        <v>608</v>
      </c>
      <c r="O412" s="144" t="str">
        <f t="shared" si="19"/>
        <v>INDIA</v>
      </c>
      <c r="P412" s="144">
        <f>VLOOKUP(O412,country!A:B,2,0)</f>
        <v>7505</v>
      </c>
      <c r="Q412" s="273" t="s">
        <v>428</v>
      </c>
      <c r="R412" s="144" t="str">
        <f t="shared" si="20"/>
        <v>Բամբակ</v>
      </c>
      <c r="S412" s="144" t="s">
        <v>25</v>
      </c>
      <c r="T412" s="144">
        <f>VLOOKUP(R412,material!A:B,2,0)</f>
        <v>9</v>
      </c>
      <c r="U412" s="141" t="s">
        <v>3416</v>
      </c>
      <c r="V412" s="141"/>
      <c r="W412" s="273" t="s">
        <v>7650</v>
      </c>
      <c r="X412" s="141" t="e">
        <f>VLOOKUP(W412,SIZE!A:B,2,0)</f>
        <v>#N/A</v>
      </c>
      <c r="Y412" s="141" t="s">
        <v>7739</v>
      </c>
      <c r="Z412" s="141" t="s">
        <v>1071</v>
      </c>
      <c r="AA412" s="141">
        <f>VLOOKUP(Z412,COLOR!A:B,2,0)</f>
        <v>12</v>
      </c>
      <c r="AB412" s="130"/>
      <c r="AC412" s="130"/>
      <c r="AD412" s="130"/>
      <c r="AE412" s="130"/>
      <c r="AF412" s="130"/>
      <c r="AG412" s="130"/>
      <c r="AH412" s="130"/>
      <c r="AI412" s="130"/>
      <c r="AJ412" s="130"/>
      <c r="AK412" s="130"/>
      <c r="AL412" s="130"/>
      <c r="AM412" s="130"/>
    </row>
    <row r="413" spans="1:39" ht="20.25" customHeight="1">
      <c r="A413" s="132">
        <v>412</v>
      </c>
      <c r="B413" s="19" t="s">
        <v>4886</v>
      </c>
      <c r="C413" s="250">
        <v>61112090000</v>
      </c>
      <c r="D413" s="261" t="s">
        <v>6873</v>
      </c>
      <c r="E413" s="143" t="str">
        <f t="shared" si="18"/>
        <v>Շապիկ  2Հատ Սեթ</v>
      </c>
      <c r="F413" s="273" t="s">
        <v>7113</v>
      </c>
      <c r="G413" s="144" t="e">
        <f>VLOOKUP(E413,subcategory!A:B,2,0)</f>
        <v>#N/A</v>
      </c>
      <c r="H413" s="273" t="s">
        <v>7152</v>
      </c>
      <c r="I413" s="213" t="e">
        <f>VLOOKUP(H413,gender!A:B,2,0)</f>
        <v>#N/A</v>
      </c>
      <c r="J413" s="273">
        <v>75</v>
      </c>
      <c r="K413" s="273">
        <v>75</v>
      </c>
      <c r="L413" s="273">
        <v>1</v>
      </c>
      <c r="M413" s="273" t="s">
        <v>44</v>
      </c>
      <c r="N413" s="144">
        <f>VLOOKUP(M413,brand!A:B,2,0)</f>
        <v>608</v>
      </c>
      <c r="O413" s="144" t="str">
        <f t="shared" si="19"/>
        <v>INDIA</v>
      </c>
      <c r="P413" s="144">
        <f>VLOOKUP(O413,country!A:B,2,0)</f>
        <v>7505</v>
      </c>
      <c r="Q413" s="273" t="s">
        <v>428</v>
      </c>
      <c r="R413" s="144" t="str">
        <f t="shared" si="20"/>
        <v>Բամբակ</v>
      </c>
      <c r="S413" s="144" t="s">
        <v>25</v>
      </c>
      <c r="T413" s="144">
        <f>VLOOKUP(R413,material!A:B,2,0)</f>
        <v>9</v>
      </c>
      <c r="U413" s="141" t="s">
        <v>3416</v>
      </c>
      <c r="V413" s="141"/>
      <c r="W413" s="273" t="s">
        <v>7648</v>
      </c>
      <c r="X413" s="141" t="e">
        <f>VLOOKUP(W413,SIZE!A:B,2,0)</f>
        <v>#N/A</v>
      </c>
      <c r="Y413" s="141" t="s">
        <v>7731</v>
      </c>
      <c r="Z413" s="141" t="s">
        <v>1071</v>
      </c>
      <c r="AA413" s="141">
        <f>VLOOKUP(Z413,COLOR!A:B,2,0)</f>
        <v>12</v>
      </c>
      <c r="AB413" s="130"/>
      <c r="AC413" s="130"/>
      <c r="AD413" s="130"/>
      <c r="AE413" s="130"/>
      <c r="AF413" s="130"/>
      <c r="AG413" s="130"/>
      <c r="AH413" s="130"/>
      <c r="AI413" s="130"/>
      <c r="AJ413" s="130"/>
      <c r="AK413" s="130"/>
      <c r="AL413" s="130"/>
      <c r="AM413" s="130"/>
    </row>
    <row r="414" spans="1:39" ht="20.25" customHeight="1">
      <c r="A414" s="132">
        <v>413</v>
      </c>
      <c r="B414" s="19" t="s">
        <v>4887</v>
      </c>
      <c r="C414" s="250">
        <v>61112090000</v>
      </c>
      <c r="D414" s="261" t="s">
        <v>6798</v>
      </c>
      <c r="E414" s="143" t="str">
        <f t="shared" si="18"/>
        <v>Շապիկ</v>
      </c>
      <c r="F414" s="273" t="s">
        <v>46</v>
      </c>
      <c r="G414" s="144">
        <f>VLOOKUP(E414,subcategory!A:B,2,0)</f>
        <v>73</v>
      </c>
      <c r="H414" s="273" t="s">
        <v>7152</v>
      </c>
      <c r="I414" s="213" t="e">
        <f>VLOOKUP(H414,gender!A:B,2,0)</f>
        <v>#N/A</v>
      </c>
      <c r="J414" s="273">
        <v>55</v>
      </c>
      <c r="K414" s="273">
        <v>55</v>
      </c>
      <c r="L414" s="273">
        <v>1</v>
      </c>
      <c r="M414" s="273" t="s">
        <v>44</v>
      </c>
      <c r="N414" s="144">
        <f>VLOOKUP(M414,brand!A:B,2,0)</f>
        <v>608</v>
      </c>
      <c r="O414" s="144" t="str">
        <f t="shared" si="19"/>
        <v>INDIA</v>
      </c>
      <c r="P414" s="144">
        <f>VLOOKUP(O414,country!A:B,2,0)</f>
        <v>7505</v>
      </c>
      <c r="Q414" s="273" t="s">
        <v>428</v>
      </c>
      <c r="R414" s="144" t="str">
        <f t="shared" si="20"/>
        <v>Բամբակ</v>
      </c>
      <c r="S414" s="144" t="s">
        <v>25</v>
      </c>
      <c r="T414" s="144">
        <f>VLOOKUP(R414,material!A:B,2,0)</f>
        <v>9</v>
      </c>
      <c r="U414" s="141" t="s">
        <v>3416</v>
      </c>
      <c r="V414" s="141"/>
      <c r="W414" s="273" t="s">
        <v>7648</v>
      </c>
      <c r="X414" s="141" t="e">
        <f>VLOOKUP(W414,SIZE!A:B,2,0)</f>
        <v>#N/A</v>
      </c>
      <c r="Y414" s="141" t="s">
        <v>7739</v>
      </c>
      <c r="Z414" s="141" t="s">
        <v>1071</v>
      </c>
      <c r="AA414" s="141">
        <f>VLOOKUP(Z414,COLOR!A:B,2,0)</f>
        <v>12</v>
      </c>
      <c r="AB414" s="130"/>
      <c r="AC414" s="130"/>
      <c r="AD414" s="130"/>
      <c r="AE414" s="130"/>
      <c r="AF414" s="130"/>
      <c r="AG414" s="130"/>
      <c r="AH414" s="130"/>
      <c r="AI414" s="130"/>
      <c r="AJ414" s="130"/>
      <c r="AK414" s="130"/>
      <c r="AL414" s="130"/>
      <c r="AM414" s="130"/>
    </row>
    <row r="415" spans="1:39" ht="20.25" customHeight="1">
      <c r="A415" s="132">
        <v>414</v>
      </c>
      <c r="B415" s="19" t="s">
        <v>4888</v>
      </c>
      <c r="C415" s="250">
        <v>61159500000</v>
      </c>
      <c r="D415" s="261" t="s">
        <v>748</v>
      </c>
      <c r="E415" s="143" t="str">
        <f t="shared" si="18"/>
        <v>Գուլպա</v>
      </c>
      <c r="F415" s="273" t="s">
        <v>166</v>
      </c>
      <c r="G415" s="144" t="e">
        <f>VLOOKUP(E415,subcategory!A:B,2,0)</f>
        <v>#N/A</v>
      </c>
      <c r="H415" s="273" t="s">
        <v>55</v>
      </c>
      <c r="I415" s="213" t="e">
        <f>VLOOKUP(H415,gender!A:B,2,0)</f>
        <v>#N/A</v>
      </c>
      <c r="J415" s="273">
        <v>50</v>
      </c>
      <c r="K415" s="273">
        <v>50</v>
      </c>
      <c r="L415" s="273">
        <v>1</v>
      </c>
      <c r="M415" s="273" t="s">
        <v>44</v>
      </c>
      <c r="N415" s="144">
        <f>VLOOKUP(M415,brand!A:B,2,0)</f>
        <v>608</v>
      </c>
      <c r="O415" s="144" t="str">
        <f t="shared" si="19"/>
        <v>ITALY</v>
      </c>
      <c r="P415" s="144">
        <f>VLOOKUP(O415,country!A:B,2,0)</f>
        <v>1760</v>
      </c>
      <c r="Q415" s="273" t="s">
        <v>468</v>
      </c>
      <c r="R415" s="144" t="str">
        <f t="shared" si="20"/>
        <v>Բամբակ</v>
      </c>
      <c r="S415" s="144" t="s">
        <v>25</v>
      </c>
      <c r="T415" s="144">
        <f>VLOOKUP(R415,material!A:B,2,0)</f>
        <v>9</v>
      </c>
      <c r="U415" s="141" t="s">
        <v>3416</v>
      </c>
      <c r="V415" s="141"/>
      <c r="W415" s="273" t="s">
        <v>7687</v>
      </c>
      <c r="X415" s="141" t="e">
        <f>VLOOKUP(W415,SIZE!A:B,2,0)</f>
        <v>#N/A</v>
      </c>
      <c r="Y415" s="141" t="s">
        <v>7731</v>
      </c>
      <c r="Z415" s="141" t="s">
        <v>1071</v>
      </c>
      <c r="AA415" s="141">
        <f>VLOOKUP(Z415,COLOR!A:B,2,0)</f>
        <v>12</v>
      </c>
      <c r="AB415" s="130"/>
      <c r="AC415" s="130"/>
      <c r="AD415" s="130"/>
      <c r="AE415" s="130"/>
      <c r="AF415" s="130"/>
      <c r="AG415" s="130"/>
      <c r="AH415" s="130"/>
      <c r="AI415" s="130"/>
      <c r="AJ415" s="130"/>
      <c r="AK415" s="130"/>
      <c r="AL415" s="130"/>
      <c r="AM415" s="130"/>
    </row>
    <row r="416" spans="1:39" ht="20.25" customHeight="1">
      <c r="A416" s="132">
        <v>415</v>
      </c>
      <c r="B416" s="19" t="s">
        <v>4889</v>
      </c>
      <c r="C416" s="250">
        <v>61112090000</v>
      </c>
      <c r="D416" s="261" t="s">
        <v>703</v>
      </c>
      <c r="E416" s="143" t="str">
        <f t="shared" si="18"/>
        <v>Կոմբինեզոն</v>
      </c>
      <c r="F416" s="273" t="s">
        <v>183</v>
      </c>
      <c r="G416" s="144">
        <f>VLOOKUP(E416,subcategory!A:B,2,0)</f>
        <v>54</v>
      </c>
      <c r="H416" s="273" t="s">
        <v>7152</v>
      </c>
      <c r="I416" s="213" t="e">
        <f>VLOOKUP(H416,gender!A:B,2,0)</f>
        <v>#N/A</v>
      </c>
      <c r="J416" s="273">
        <v>120</v>
      </c>
      <c r="K416" s="273">
        <v>120</v>
      </c>
      <c r="L416" s="273">
        <v>1</v>
      </c>
      <c r="M416" s="273" t="s">
        <v>44</v>
      </c>
      <c r="N416" s="144">
        <f>VLOOKUP(M416,brand!A:B,2,0)</f>
        <v>608</v>
      </c>
      <c r="O416" s="144" t="str">
        <f t="shared" si="19"/>
        <v>CHINA</v>
      </c>
      <c r="P416" s="144">
        <f>VLOOKUP(O416,country!A:B,2,0)</f>
        <v>7497</v>
      </c>
      <c r="Q416" s="273" t="s">
        <v>3915</v>
      </c>
      <c r="R416" s="144" t="str">
        <f t="shared" si="20"/>
        <v>Բամբակ</v>
      </c>
      <c r="S416" s="144" t="s">
        <v>25</v>
      </c>
      <c r="T416" s="144">
        <f>VLOOKUP(R416,material!A:B,2,0)</f>
        <v>9</v>
      </c>
      <c r="U416" s="141" t="s">
        <v>3416</v>
      </c>
      <c r="V416" s="141"/>
      <c r="W416" s="273" t="s">
        <v>7666</v>
      </c>
      <c r="X416" s="141" t="e">
        <f>VLOOKUP(W416,SIZE!A:B,2,0)</f>
        <v>#N/A</v>
      </c>
      <c r="Y416" s="141" t="s">
        <v>7741</v>
      </c>
      <c r="Z416" s="141" t="s">
        <v>1080</v>
      </c>
      <c r="AA416" s="141">
        <f>VLOOKUP(Z416,COLOR!A:B,2,0)</f>
        <v>13</v>
      </c>
      <c r="AB416" s="130"/>
      <c r="AC416" s="130"/>
      <c r="AD416" s="130"/>
      <c r="AE416" s="130"/>
      <c r="AF416" s="130"/>
      <c r="AG416" s="130"/>
      <c r="AH416" s="130"/>
      <c r="AI416" s="130"/>
      <c r="AJ416" s="130"/>
      <c r="AK416" s="130"/>
      <c r="AL416" s="130"/>
      <c r="AM416" s="130"/>
    </row>
    <row r="417" spans="1:39" ht="20.25" customHeight="1">
      <c r="A417" s="132">
        <v>416</v>
      </c>
      <c r="B417" s="19" t="s">
        <v>4890</v>
      </c>
      <c r="C417" s="250">
        <v>61112090000</v>
      </c>
      <c r="D417" s="261" t="s">
        <v>6874</v>
      </c>
      <c r="E417" s="143" t="str">
        <f t="shared" si="18"/>
        <v>Շապիկ  2Հատ Սեթ</v>
      </c>
      <c r="F417" s="273" t="s">
        <v>7113</v>
      </c>
      <c r="G417" s="144" t="e">
        <f>VLOOKUP(E417,subcategory!A:B,2,0)</f>
        <v>#N/A</v>
      </c>
      <c r="H417" s="273" t="s">
        <v>7151</v>
      </c>
      <c r="I417" s="213">
        <f>VLOOKUP(H417,gender!A:B,2,0)</f>
        <v>7</v>
      </c>
      <c r="J417" s="273">
        <v>90</v>
      </c>
      <c r="K417" s="273">
        <v>90</v>
      </c>
      <c r="L417" s="273">
        <v>1</v>
      </c>
      <c r="M417" s="273" t="s">
        <v>44</v>
      </c>
      <c r="N417" s="144">
        <f>VLOOKUP(M417,brand!A:B,2,0)</f>
        <v>608</v>
      </c>
      <c r="O417" s="144" t="str">
        <f t="shared" si="19"/>
        <v>CHINA</v>
      </c>
      <c r="P417" s="144">
        <f>VLOOKUP(O417,country!A:B,2,0)</f>
        <v>7497</v>
      </c>
      <c r="Q417" s="273" t="s">
        <v>3915</v>
      </c>
      <c r="R417" s="144" t="str">
        <f t="shared" si="20"/>
        <v>Բամբակ</v>
      </c>
      <c r="S417" s="144" t="s">
        <v>25</v>
      </c>
      <c r="T417" s="144">
        <f>VLOOKUP(R417,material!A:B,2,0)</f>
        <v>9</v>
      </c>
      <c r="U417" s="141" t="s">
        <v>3416</v>
      </c>
      <c r="V417" s="141"/>
      <c r="W417" s="273" t="s">
        <v>7666</v>
      </c>
      <c r="X417" s="141" t="e">
        <f>VLOOKUP(W417,SIZE!A:B,2,0)</f>
        <v>#N/A</v>
      </c>
      <c r="Y417" s="141" t="s">
        <v>7731</v>
      </c>
      <c r="Z417" s="141" t="s">
        <v>1071</v>
      </c>
      <c r="AA417" s="141">
        <f>VLOOKUP(Z417,COLOR!A:B,2,0)</f>
        <v>12</v>
      </c>
      <c r="AB417" s="130"/>
      <c r="AC417" s="130"/>
      <c r="AD417" s="130"/>
      <c r="AE417" s="130"/>
      <c r="AF417" s="130"/>
      <c r="AG417" s="130"/>
      <c r="AH417" s="130"/>
      <c r="AI417" s="130"/>
      <c r="AJ417" s="130"/>
      <c r="AK417" s="130"/>
      <c r="AL417" s="130"/>
      <c r="AM417" s="130"/>
    </row>
    <row r="418" spans="1:39" ht="20.25" customHeight="1">
      <c r="A418" s="132">
        <v>417</v>
      </c>
      <c r="B418" s="19" t="s">
        <v>4891</v>
      </c>
      <c r="C418" s="250">
        <v>61112090000</v>
      </c>
      <c r="D418" s="261" t="s">
        <v>6872</v>
      </c>
      <c r="E418" s="143" t="str">
        <f t="shared" si="18"/>
        <v>Տաբատ 2Հատ Սեթ</v>
      </c>
      <c r="F418" s="273" t="s">
        <v>7112</v>
      </c>
      <c r="G418" s="144" t="e">
        <f>VLOOKUP(E418,subcategory!A:B,2,0)</f>
        <v>#N/A</v>
      </c>
      <c r="H418" s="273" t="s">
        <v>7152</v>
      </c>
      <c r="I418" s="213" t="e">
        <f>VLOOKUP(H418,gender!A:B,2,0)</f>
        <v>#N/A</v>
      </c>
      <c r="J418" s="273">
        <v>175</v>
      </c>
      <c r="K418" s="273">
        <v>175</v>
      </c>
      <c r="L418" s="273">
        <v>1</v>
      </c>
      <c r="M418" s="273" t="s">
        <v>44</v>
      </c>
      <c r="N418" s="144">
        <f>VLOOKUP(M418,brand!A:B,2,0)</f>
        <v>608</v>
      </c>
      <c r="O418" s="144" t="str">
        <f t="shared" si="19"/>
        <v>THAILAND</v>
      </c>
      <c r="P418" s="144">
        <f>VLOOKUP(O418,country!A:B,2,0)</f>
        <v>7575</v>
      </c>
      <c r="Q418" s="273" t="s">
        <v>2953</v>
      </c>
      <c r="R418" s="144" t="str">
        <f t="shared" si="20"/>
        <v>Բամբակ</v>
      </c>
      <c r="S418" s="144" t="s">
        <v>25</v>
      </c>
      <c r="T418" s="144">
        <f>VLOOKUP(R418,material!A:B,2,0)</f>
        <v>9</v>
      </c>
      <c r="U418" s="141" t="s">
        <v>3416</v>
      </c>
      <c r="V418" s="141"/>
      <c r="W418" s="273" t="s">
        <v>7648</v>
      </c>
      <c r="X418" s="141" t="e">
        <f>VLOOKUP(W418,SIZE!A:B,2,0)</f>
        <v>#N/A</v>
      </c>
      <c r="Y418" s="141" t="s">
        <v>7749</v>
      </c>
      <c r="Z418" s="141" t="s">
        <v>1071</v>
      </c>
      <c r="AA418" s="141">
        <f>VLOOKUP(Z418,COLOR!A:B,2,0)</f>
        <v>12</v>
      </c>
      <c r="AB418" s="130"/>
      <c r="AC418" s="130"/>
      <c r="AD418" s="130"/>
      <c r="AE418" s="130"/>
      <c r="AF418" s="130"/>
      <c r="AG418" s="130"/>
      <c r="AH418" s="130"/>
      <c r="AI418" s="130"/>
      <c r="AJ418" s="130"/>
      <c r="AK418" s="130"/>
      <c r="AL418" s="130"/>
      <c r="AM418" s="130"/>
    </row>
    <row r="419" spans="1:39" ht="20.25" customHeight="1">
      <c r="A419" s="132">
        <v>418</v>
      </c>
      <c r="B419" s="19" t="s">
        <v>4892</v>
      </c>
      <c r="C419" s="252">
        <v>62113290000</v>
      </c>
      <c r="D419" s="263" t="s">
        <v>6858</v>
      </c>
      <c r="E419" s="143" t="str">
        <f t="shared" si="18"/>
        <v>Գոգնոց</v>
      </c>
      <c r="F419" s="273" t="s">
        <v>7098</v>
      </c>
      <c r="G419" s="144">
        <f>VLOOKUP(E419,subcategory!A:B,2,0)</f>
        <v>285</v>
      </c>
      <c r="H419" s="273" t="s">
        <v>7150</v>
      </c>
      <c r="I419" s="213" t="e">
        <f>VLOOKUP(H419,gender!A:B,2,0)</f>
        <v>#N/A</v>
      </c>
      <c r="J419" s="273">
        <v>90</v>
      </c>
      <c r="K419" s="273">
        <v>90</v>
      </c>
      <c r="L419" s="273">
        <v>1</v>
      </c>
      <c r="M419" s="273" t="s">
        <v>44</v>
      </c>
      <c r="N419" s="144">
        <f>VLOOKUP(M419,brand!A:B,2,0)</f>
        <v>608</v>
      </c>
      <c r="O419" s="144" t="str">
        <f t="shared" si="19"/>
        <v>CHINA</v>
      </c>
      <c r="P419" s="144">
        <f>VLOOKUP(O419,country!A:B,2,0)</f>
        <v>7497</v>
      </c>
      <c r="Q419" s="273" t="s">
        <v>3915</v>
      </c>
      <c r="R419" s="144" t="str">
        <f t="shared" si="20"/>
        <v>Բամբակ</v>
      </c>
      <c r="S419" s="144" t="s">
        <v>25</v>
      </c>
      <c r="T419" s="144">
        <f>VLOOKUP(R419,material!A:B,2,0)</f>
        <v>9</v>
      </c>
      <c r="U419" s="141" t="s">
        <v>3416</v>
      </c>
      <c r="V419" s="141"/>
      <c r="W419" s="273" t="s">
        <v>7660</v>
      </c>
      <c r="X419" s="141">
        <f>VLOOKUP(W419,SIZE!A:B,2,0)</f>
        <v>311</v>
      </c>
      <c r="Y419" s="141" t="s">
        <v>7724</v>
      </c>
      <c r="Z419" s="141" t="s">
        <v>1071</v>
      </c>
      <c r="AA419" s="141">
        <f>VLOOKUP(Z419,COLOR!A:B,2,0)</f>
        <v>12</v>
      </c>
      <c r="AB419" s="130"/>
      <c r="AC419" s="130"/>
      <c r="AD419" s="130"/>
      <c r="AE419" s="130"/>
      <c r="AF419" s="130"/>
      <c r="AG419" s="130"/>
      <c r="AH419" s="130"/>
      <c r="AI419" s="130"/>
      <c r="AJ419" s="130"/>
      <c r="AK419" s="130"/>
      <c r="AL419" s="130"/>
      <c r="AM419" s="130"/>
    </row>
    <row r="420" spans="1:39" ht="20.25" customHeight="1">
      <c r="A420" s="132">
        <v>419</v>
      </c>
      <c r="B420" s="19" t="s">
        <v>4893</v>
      </c>
      <c r="C420" s="250">
        <v>61091000000</v>
      </c>
      <c r="D420" s="261" t="s">
        <v>2271</v>
      </c>
      <c r="E420" s="143" t="str">
        <f t="shared" si="18"/>
        <v>Շապիկ Երկարաթև 2 Հատ</v>
      </c>
      <c r="F420" s="273" t="s">
        <v>7114</v>
      </c>
      <c r="G420" s="144" t="e">
        <f>VLOOKUP(E420,subcategory!A:B,2,0)</f>
        <v>#N/A</v>
      </c>
      <c r="H420" s="273" t="s">
        <v>55</v>
      </c>
      <c r="I420" s="213" t="e">
        <f>VLOOKUP(H420,gender!A:B,2,0)</f>
        <v>#N/A</v>
      </c>
      <c r="J420" s="273">
        <v>160</v>
      </c>
      <c r="K420" s="273">
        <v>160</v>
      </c>
      <c r="L420" s="273">
        <v>1</v>
      </c>
      <c r="M420" s="273" t="s">
        <v>44</v>
      </c>
      <c r="N420" s="144">
        <f>VLOOKUP(M420,brand!A:B,2,0)</f>
        <v>608</v>
      </c>
      <c r="O420" s="144" t="str">
        <f t="shared" si="19"/>
        <v>INDIA</v>
      </c>
      <c r="P420" s="144">
        <f>VLOOKUP(O420,country!A:B,2,0)</f>
        <v>7505</v>
      </c>
      <c r="Q420" s="273" t="s">
        <v>428</v>
      </c>
      <c r="R420" s="144" t="str">
        <f t="shared" si="20"/>
        <v>Բամբակ</v>
      </c>
      <c r="S420" s="144" t="s">
        <v>25</v>
      </c>
      <c r="T420" s="144">
        <f>VLOOKUP(R420,material!A:B,2,0)</f>
        <v>9</v>
      </c>
      <c r="U420" s="141" t="s">
        <v>3416</v>
      </c>
      <c r="V420" s="141"/>
      <c r="W420" s="273" t="s">
        <v>7650</v>
      </c>
      <c r="X420" s="141" t="e">
        <f>VLOOKUP(W420,SIZE!A:B,2,0)</f>
        <v>#N/A</v>
      </c>
      <c r="Y420" s="141" t="s">
        <v>7740</v>
      </c>
      <c r="Z420" s="141" t="s">
        <v>1080</v>
      </c>
      <c r="AA420" s="141">
        <f>VLOOKUP(Z420,COLOR!A:B,2,0)</f>
        <v>13</v>
      </c>
      <c r="AB420" s="130"/>
      <c r="AC420" s="130"/>
      <c r="AD420" s="130"/>
      <c r="AE420" s="130"/>
      <c r="AF420" s="130"/>
      <c r="AG420" s="130"/>
      <c r="AH420" s="130"/>
      <c r="AI420" s="130"/>
      <c r="AJ420" s="130"/>
      <c r="AK420" s="130"/>
      <c r="AL420" s="130"/>
      <c r="AM420" s="130"/>
    </row>
    <row r="421" spans="1:39" ht="20.25" customHeight="1">
      <c r="A421" s="132">
        <v>420</v>
      </c>
      <c r="B421" s="19" t="s">
        <v>4894</v>
      </c>
      <c r="C421" s="250">
        <v>63026000000</v>
      </c>
      <c r="D421" s="260" t="s">
        <v>6843</v>
      </c>
      <c r="E421" s="143" t="str">
        <f t="shared" si="18"/>
        <v>Սրբիչ</v>
      </c>
      <c r="F421" s="273" t="s">
        <v>7096</v>
      </c>
      <c r="G421" s="144">
        <f>VLOOKUP(E421,subcategory!A:B,2,0)</f>
        <v>479</v>
      </c>
      <c r="H421" s="273" t="s">
        <v>7150</v>
      </c>
      <c r="I421" s="213" t="e">
        <f>VLOOKUP(H421,gender!A:B,2,0)</f>
        <v>#N/A</v>
      </c>
      <c r="J421" s="273">
        <v>360</v>
      </c>
      <c r="K421" s="273">
        <v>360</v>
      </c>
      <c r="L421" s="273">
        <v>1</v>
      </c>
      <c r="M421" s="273" t="s">
        <v>44</v>
      </c>
      <c r="N421" s="144">
        <f>VLOOKUP(M421,brand!A:B,2,0)</f>
        <v>608</v>
      </c>
      <c r="O421" s="144" t="str">
        <f t="shared" si="19"/>
        <v>TURKEY</v>
      </c>
      <c r="P421" s="144">
        <f>VLOOKUP(O421,country!A:B,2,0)</f>
        <v>1840</v>
      </c>
      <c r="Q421" s="273" t="s">
        <v>436</v>
      </c>
      <c r="R421" s="144" t="str">
        <f t="shared" si="20"/>
        <v>Բամբակ</v>
      </c>
      <c r="S421" s="144" t="s">
        <v>25</v>
      </c>
      <c r="T421" s="144">
        <f>VLOOKUP(R421,material!A:B,2,0)</f>
        <v>9</v>
      </c>
      <c r="U421" s="141" t="s">
        <v>3416</v>
      </c>
      <c r="V421" s="141"/>
      <c r="W421" s="273" t="s">
        <v>7660</v>
      </c>
      <c r="X421" s="141">
        <f>VLOOKUP(W421,SIZE!A:B,2,0)</f>
        <v>311</v>
      </c>
      <c r="Y421" s="141" t="s">
        <v>7727</v>
      </c>
      <c r="Z421" s="141" t="s">
        <v>1071</v>
      </c>
      <c r="AA421" s="141">
        <f>VLOOKUP(Z421,COLOR!A:B,2,0)</f>
        <v>12</v>
      </c>
      <c r="AB421" s="130"/>
      <c r="AC421" s="130"/>
      <c r="AD421" s="130"/>
      <c r="AE421" s="130"/>
      <c r="AF421" s="130"/>
      <c r="AG421" s="130"/>
      <c r="AH421" s="130"/>
      <c r="AI421" s="130"/>
      <c r="AJ421" s="130"/>
      <c r="AK421" s="130"/>
      <c r="AL421" s="130"/>
      <c r="AM421" s="130"/>
    </row>
    <row r="422" spans="1:39" ht="20.25" customHeight="1">
      <c r="A422" s="132">
        <v>421</v>
      </c>
      <c r="B422" s="19" t="s">
        <v>4895</v>
      </c>
      <c r="C422" s="250">
        <v>61112090000</v>
      </c>
      <c r="D422" s="261" t="s">
        <v>693</v>
      </c>
      <c r="E422" s="143" t="str">
        <f t="shared" si="18"/>
        <v>Կոմբինեզոն</v>
      </c>
      <c r="F422" s="273" t="s">
        <v>183</v>
      </c>
      <c r="G422" s="144">
        <f>VLOOKUP(E422,subcategory!A:B,2,0)</f>
        <v>54</v>
      </c>
      <c r="H422" s="273" t="s">
        <v>7151</v>
      </c>
      <c r="I422" s="213">
        <f>VLOOKUP(H422,gender!A:B,2,0)</f>
        <v>7</v>
      </c>
      <c r="J422" s="273">
        <v>185</v>
      </c>
      <c r="K422" s="273">
        <v>185</v>
      </c>
      <c r="L422" s="273">
        <v>1</v>
      </c>
      <c r="M422" s="273" t="s">
        <v>44</v>
      </c>
      <c r="N422" s="144">
        <f>VLOOKUP(M422,brand!A:B,2,0)</f>
        <v>608</v>
      </c>
      <c r="O422" s="144" t="str">
        <f t="shared" si="19"/>
        <v>PORTUGAL</v>
      </c>
      <c r="P422" s="144">
        <f>VLOOKUP(O422,country!A:B,2,0)</f>
        <v>1810</v>
      </c>
      <c r="Q422" s="273" t="s">
        <v>2818</v>
      </c>
      <c r="R422" s="144" t="str">
        <f t="shared" si="20"/>
        <v>Բամբակ/Մոդալ</v>
      </c>
      <c r="S422" s="144" t="s">
        <v>182</v>
      </c>
      <c r="T422" s="144" t="str">
        <f>VLOOKUP(R422,material!A:B,2,0)</f>
        <v>9-57</v>
      </c>
      <c r="U422" s="141" t="s">
        <v>3416</v>
      </c>
      <c r="V422" s="141"/>
      <c r="W422" s="273" t="s">
        <v>7657</v>
      </c>
      <c r="X422" s="141" t="e">
        <f>VLOOKUP(W422,SIZE!A:B,2,0)</f>
        <v>#N/A</v>
      </c>
      <c r="Y422" s="141" t="s">
        <v>7750</v>
      </c>
      <c r="Z422" s="141" t="s">
        <v>1071</v>
      </c>
      <c r="AA422" s="141">
        <f>VLOOKUP(Z422,COLOR!A:B,2,0)</f>
        <v>12</v>
      </c>
      <c r="AB422" s="130"/>
      <c r="AC422" s="130"/>
      <c r="AD422" s="130"/>
      <c r="AE422" s="130"/>
      <c r="AF422" s="130"/>
      <c r="AG422" s="130"/>
      <c r="AH422" s="130"/>
      <c r="AI422" s="130"/>
      <c r="AJ422" s="130"/>
      <c r="AK422" s="130"/>
      <c r="AL422" s="130"/>
      <c r="AM422" s="130"/>
    </row>
    <row r="423" spans="1:39" ht="20.25" customHeight="1">
      <c r="A423" s="132">
        <v>422</v>
      </c>
      <c r="B423" s="19" t="s">
        <v>4896</v>
      </c>
      <c r="C423" s="252">
        <v>61083100000</v>
      </c>
      <c r="D423" s="260" t="s">
        <v>6882</v>
      </c>
      <c r="E423" s="143" t="str">
        <f t="shared" si="18"/>
        <v>Գիշերազգեստ</v>
      </c>
      <c r="F423" s="273" t="s">
        <v>7797</v>
      </c>
      <c r="G423" s="144">
        <f>VLOOKUP(E423,subcategory!A:B,2,0)</f>
        <v>193</v>
      </c>
      <c r="H423" s="273" t="s">
        <v>20</v>
      </c>
      <c r="I423" s="213" t="e">
        <f>VLOOKUP(H423,gender!A:B,2,0)</f>
        <v>#N/A</v>
      </c>
      <c r="J423" s="273">
        <v>280</v>
      </c>
      <c r="K423" s="273">
        <v>280</v>
      </c>
      <c r="L423" s="273">
        <v>1</v>
      </c>
      <c r="M423" s="277" t="s">
        <v>7157</v>
      </c>
      <c r="N423" s="144">
        <f>VLOOKUP(M423,brand!A:B,2,0)</f>
        <v>840</v>
      </c>
      <c r="O423" s="144" t="str">
        <f t="shared" si="19"/>
        <v>BANGLADESH</v>
      </c>
      <c r="P423" s="144">
        <f>VLOOKUP(O423,country!A:B,2,0)</f>
        <v>7485</v>
      </c>
      <c r="Q423" s="273" t="s">
        <v>440</v>
      </c>
      <c r="R423" s="144" t="str">
        <f t="shared" si="20"/>
        <v>Բամբակ</v>
      </c>
      <c r="S423" s="144" t="s">
        <v>25</v>
      </c>
      <c r="T423" s="144">
        <f>VLOOKUP(R423,material!A:B,2,0)</f>
        <v>9</v>
      </c>
      <c r="U423" s="141" t="s">
        <v>3416</v>
      </c>
      <c r="V423" s="141"/>
      <c r="W423" s="273" t="s">
        <v>810</v>
      </c>
      <c r="X423" s="141">
        <f>VLOOKUP(W423,SIZE!A:B,2,0)</f>
        <v>122</v>
      </c>
      <c r="Y423" s="141" t="s">
        <v>7694</v>
      </c>
      <c r="Z423" s="141" t="s">
        <v>1071</v>
      </c>
      <c r="AA423" s="141">
        <f>VLOOKUP(Z423,COLOR!A:B,2,0)</f>
        <v>12</v>
      </c>
      <c r="AB423" s="130"/>
      <c r="AC423" s="130"/>
      <c r="AD423" s="130"/>
      <c r="AE423" s="130"/>
      <c r="AF423" s="130"/>
      <c r="AG423" s="130"/>
      <c r="AH423" s="130"/>
      <c r="AI423" s="130"/>
      <c r="AJ423" s="130"/>
      <c r="AK423" s="130"/>
      <c r="AL423" s="130"/>
      <c r="AM423" s="130"/>
    </row>
    <row r="424" spans="1:39" ht="20.25" customHeight="1">
      <c r="A424" s="132">
        <v>423</v>
      </c>
      <c r="B424" s="19" t="s">
        <v>4897</v>
      </c>
      <c r="C424" s="250">
        <v>64029991000</v>
      </c>
      <c r="D424" s="267" t="s">
        <v>6883</v>
      </c>
      <c r="E424" s="143" t="str">
        <f t="shared" si="18"/>
        <v>Կոշիկ</v>
      </c>
      <c r="F424" s="276" t="s">
        <v>132</v>
      </c>
      <c r="G424" s="144">
        <f>VLOOKUP(E424,subcategory!A:B,2,0)</f>
        <v>55</v>
      </c>
      <c r="H424" s="273" t="s">
        <v>7150</v>
      </c>
      <c r="I424" s="213" t="e">
        <f>VLOOKUP(H424,gender!A:B,2,0)</f>
        <v>#N/A</v>
      </c>
      <c r="J424" s="273">
        <v>100</v>
      </c>
      <c r="K424" s="273">
        <v>100</v>
      </c>
      <c r="L424" s="273">
        <v>1</v>
      </c>
      <c r="M424" s="273" t="s">
        <v>44</v>
      </c>
      <c r="N424" s="144">
        <f>VLOOKUP(M424,brand!A:B,2,0)</f>
        <v>608</v>
      </c>
      <c r="O424" s="144" t="str">
        <f t="shared" si="19"/>
        <v>CHINA</v>
      </c>
      <c r="P424" s="144">
        <f>VLOOKUP(O424,country!A:B,2,0)</f>
        <v>7497</v>
      </c>
      <c r="Q424" s="273" t="s">
        <v>3915</v>
      </c>
      <c r="R424" s="144" t="str">
        <f t="shared" si="20"/>
        <v>Արհ. Կաշի, Տեքստիլ</v>
      </c>
      <c r="S424" s="144" t="s">
        <v>7213</v>
      </c>
      <c r="T424" s="144" t="e">
        <f>VLOOKUP(R424,material!A:B,2,0)</f>
        <v>#N/A</v>
      </c>
      <c r="U424" s="141" t="s">
        <v>3416</v>
      </c>
      <c r="V424" s="141"/>
      <c r="W424" s="273" t="s">
        <v>7650</v>
      </c>
      <c r="X424" s="141" t="e">
        <f>VLOOKUP(W424,SIZE!A:B,2,0)</f>
        <v>#N/A</v>
      </c>
      <c r="Y424" s="141" t="s">
        <v>7731</v>
      </c>
      <c r="Z424" s="141" t="s">
        <v>1057</v>
      </c>
      <c r="AA424" s="141">
        <f>VLOOKUP(Z424,COLOR!A:B,2,0)</f>
        <v>5</v>
      </c>
      <c r="AB424" s="130"/>
      <c r="AC424" s="130"/>
      <c r="AD424" s="130"/>
      <c r="AE424" s="130"/>
      <c r="AF424" s="130"/>
      <c r="AG424" s="130"/>
      <c r="AH424" s="130"/>
      <c r="AI424" s="130"/>
      <c r="AJ424" s="130"/>
      <c r="AK424" s="130"/>
      <c r="AL424" s="130"/>
      <c r="AM424" s="130"/>
    </row>
    <row r="425" spans="1:39" ht="20.25" customHeight="1">
      <c r="A425" s="132">
        <v>424</v>
      </c>
      <c r="B425" s="19" t="s">
        <v>4898</v>
      </c>
      <c r="C425" s="256">
        <v>64052099000</v>
      </c>
      <c r="D425" s="268" t="s">
        <v>855</v>
      </c>
      <c r="E425" s="143" t="str">
        <f t="shared" si="18"/>
        <v>Կոշիկ</v>
      </c>
      <c r="F425" s="273" t="s">
        <v>132</v>
      </c>
      <c r="G425" s="144">
        <f>VLOOKUP(E425,subcategory!A:B,2,0)</f>
        <v>55</v>
      </c>
      <c r="H425" s="273" t="s">
        <v>55</v>
      </c>
      <c r="I425" s="213" t="e">
        <f>VLOOKUP(H425,gender!A:B,2,0)</f>
        <v>#N/A</v>
      </c>
      <c r="J425" s="273">
        <v>95</v>
      </c>
      <c r="K425" s="273">
        <v>95</v>
      </c>
      <c r="L425" s="273">
        <v>1</v>
      </c>
      <c r="M425" s="273" t="s">
        <v>44</v>
      </c>
      <c r="N425" s="144">
        <f>VLOOKUP(M425,brand!A:B,2,0)</f>
        <v>608</v>
      </c>
      <c r="O425" s="144" t="str">
        <f t="shared" si="19"/>
        <v>CHINA</v>
      </c>
      <c r="P425" s="144">
        <f>VLOOKUP(O425,country!A:B,2,0)</f>
        <v>7497</v>
      </c>
      <c r="Q425" s="273" t="s">
        <v>3915</v>
      </c>
      <c r="R425" s="144" t="str">
        <f t="shared" si="20"/>
        <v>Կտոր, Տեքստիլ</v>
      </c>
      <c r="S425" s="144" t="s">
        <v>7214</v>
      </c>
      <c r="T425" s="144" t="e">
        <f>VLOOKUP(R425,material!A:B,2,0)</f>
        <v>#N/A</v>
      </c>
      <c r="U425" s="141" t="s">
        <v>3416</v>
      </c>
      <c r="V425" s="141"/>
      <c r="W425" s="273">
        <v>18</v>
      </c>
      <c r="X425" s="141">
        <f>VLOOKUP(W425,SIZE!A:B,2,0)</f>
        <v>2</v>
      </c>
      <c r="Y425" s="141" t="s">
        <v>7731</v>
      </c>
      <c r="Z425" s="141" t="s">
        <v>1071</v>
      </c>
      <c r="AA425" s="141">
        <f>VLOOKUP(Z425,COLOR!A:B,2,0)</f>
        <v>12</v>
      </c>
      <c r="AB425" s="130"/>
      <c r="AC425" s="130"/>
      <c r="AD425" s="130"/>
      <c r="AE425" s="130"/>
      <c r="AF425" s="130"/>
      <c r="AG425" s="130"/>
      <c r="AH425" s="130"/>
      <c r="AI425" s="130"/>
      <c r="AJ425" s="130"/>
      <c r="AK425" s="130"/>
      <c r="AL425" s="130"/>
      <c r="AM425" s="130"/>
    </row>
    <row r="426" spans="1:39" ht="20.25" customHeight="1">
      <c r="A426" s="132">
        <v>425</v>
      </c>
      <c r="B426" s="19" t="s">
        <v>4899</v>
      </c>
      <c r="C426" s="250">
        <v>64029991000</v>
      </c>
      <c r="D426" s="267" t="s">
        <v>6884</v>
      </c>
      <c r="E426" s="143" t="str">
        <f t="shared" si="18"/>
        <v>Կոշիկ</v>
      </c>
      <c r="F426" s="276" t="s">
        <v>132</v>
      </c>
      <c r="G426" s="144">
        <f>VLOOKUP(E426,subcategory!A:B,2,0)</f>
        <v>55</v>
      </c>
      <c r="H426" s="273" t="s">
        <v>55</v>
      </c>
      <c r="I426" s="213" t="e">
        <f>VLOOKUP(H426,gender!A:B,2,0)</f>
        <v>#N/A</v>
      </c>
      <c r="J426" s="273">
        <v>85</v>
      </c>
      <c r="K426" s="273">
        <v>85</v>
      </c>
      <c r="L426" s="273">
        <v>1</v>
      </c>
      <c r="M426" s="273" t="s">
        <v>44</v>
      </c>
      <c r="N426" s="144">
        <f>VLOOKUP(M426,brand!A:B,2,0)</f>
        <v>608</v>
      </c>
      <c r="O426" s="144" t="str">
        <f t="shared" si="19"/>
        <v>CHINA</v>
      </c>
      <c r="P426" s="144">
        <f>VLOOKUP(O426,country!A:B,2,0)</f>
        <v>7497</v>
      </c>
      <c r="Q426" s="273" t="s">
        <v>3915</v>
      </c>
      <c r="R426" s="144" t="str">
        <f t="shared" si="20"/>
        <v>Արհ. Կաշի, Տեքստիլ</v>
      </c>
      <c r="S426" s="144" t="s">
        <v>7213</v>
      </c>
      <c r="T426" s="144" t="e">
        <f>VLOOKUP(R426,material!A:B,2,0)</f>
        <v>#N/A</v>
      </c>
      <c r="U426" s="141" t="s">
        <v>3416</v>
      </c>
      <c r="V426" s="141"/>
      <c r="W426" s="273">
        <v>16</v>
      </c>
      <c r="X426" s="141">
        <f>VLOOKUP(W426,SIZE!A:B,2,0)</f>
        <v>9</v>
      </c>
      <c r="Y426" s="141" t="s">
        <v>7737</v>
      </c>
      <c r="Z426" s="141" t="s">
        <v>2099</v>
      </c>
      <c r="AA426" s="141">
        <f>VLOOKUP(Z426,COLOR!A:B,2,0)</f>
        <v>21</v>
      </c>
      <c r="AB426" s="130"/>
      <c r="AC426" s="130"/>
      <c r="AD426" s="130"/>
      <c r="AE426" s="130"/>
      <c r="AF426" s="130"/>
      <c r="AG426" s="130"/>
      <c r="AH426" s="130"/>
      <c r="AI426" s="130"/>
      <c r="AJ426" s="130"/>
      <c r="AK426" s="130"/>
      <c r="AL426" s="130"/>
      <c r="AM426" s="130"/>
    </row>
    <row r="427" spans="1:39" ht="20.25" customHeight="1">
      <c r="A427" s="132">
        <v>426</v>
      </c>
      <c r="B427" s="19" t="s">
        <v>4900</v>
      </c>
      <c r="C427" s="250">
        <v>61112090000</v>
      </c>
      <c r="D427" s="261" t="s">
        <v>693</v>
      </c>
      <c r="E427" s="143" t="str">
        <f t="shared" si="18"/>
        <v>Կոմբինեզոն</v>
      </c>
      <c r="F427" s="273" t="s">
        <v>183</v>
      </c>
      <c r="G427" s="144">
        <f>VLOOKUP(E427,subcategory!A:B,2,0)</f>
        <v>54</v>
      </c>
      <c r="H427" s="273" t="s">
        <v>7151</v>
      </c>
      <c r="I427" s="213">
        <f>VLOOKUP(H427,gender!A:B,2,0)</f>
        <v>7</v>
      </c>
      <c r="J427" s="273">
        <v>170</v>
      </c>
      <c r="K427" s="273">
        <v>170</v>
      </c>
      <c r="L427" s="273">
        <v>1</v>
      </c>
      <c r="M427" s="273" t="s">
        <v>44</v>
      </c>
      <c r="N427" s="144">
        <f>VLOOKUP(M427,brand!A:B,2,0)</f>
        <v>608</v>
      </c>
      <c r="O427" s="144" t="str">
        <f t="shared" si="19"/>
        <v>PORTUGAL</v>
      </c>
      <c r="P427" s="144">
        <f>VLOOKUP(O427,country!A:B,2,0)</f>
        <v>1810</v>
      </c>
      <c r="Q427" s="273" t="s">
        <v>2818</v>
      </c>
      <c r="R427" s="144" t="str">
        <f t="shared" si="20"/>
        <v>Բամբակ/Մոդալ</v>
      </c>
      <c r="S427" s="144" t="s">
        <v>182</v>
      </c>
      <c r="T427" s="144" t="str">
        <f>VLOOKUP(R427,material!A:B,2,0)</f>
        <v>9-57</v>
      </c>
      <c r="U427" s="141" t="s">
        <v>3416</v>
      </c>
      <c r="V427" s="141"/>
      <c r="W427" s="273" t="s">
        <v>7648</v>
      </c>
      <c r="X427" s="141" t="e">
        <f>VLOOKUP(W427,SIZE!A:B,2,0)</f>
        <v>#N/A</v>
      </c>
      <c r="Y427" s="141" t="s">
        <v>7750</v>
      </c>
      <c r="Z427" s="141" t="s">
        <v>1071</v>
      </c>
      <c r="AA427" s="141">
        <f>VLOOKUP(Z427,COLOR!A:B,2,0)</f>
        <v>12</v>
      </c>
      <c r="AB427" s="130"/>
      <c r="AC427" s="130"/>
      <c r="AD427" s="130"/>
      <c r="AE427" s="130"/>
      <c r="AF427" s="130"/>
      <c r="AG427" s="130"/>
      <c r="AH427" s="130"/>
      <c r="AI427" s="130"/>
      <c r="AJ427" s="130"/>
      <c r="AK427" s="130"/>
      <c r="AL427" s="130"/>
      <c r="AM427" s="130"/>
    </row>
    <row r="428" spans="1:39" ht="20.25" customHeight="1">
      <c r="A428" s="132">
        <v>427</v>
      </c>
      <c r="B428" s="19" t="s">
        <v>4901</v>
      </c>
      <c r="C428" s="250">
        <v>61112090000</v>
      </c>
      <c r="D428" s="261" t="s">
        <v>6885</v>
      </c>
      <c r="E428" s="143" t="str">
        <f t="shared" si="18"/>
        <v>Գլխարկ+Գոգնոց+Կոմբինեզոն</v>
      </c>
      <c r="F428" s="273" t="s">
        <v>7115</v>
      </c>
      <c r="G428" s="144" t="e">
        <f>VLOOKUP(E428,subcategory!A:B,2,0)</f>
        <v>#N/A</v>
      </c>
      <c r="H428" s="273" t="s">
        <v>7152</v>
      </c>
      <c r="I428" s="213" t="e">
        <f>VLOOKUP(H428,gender!A:B,2,0)</f>
        <v>#N/A</v>
      </c>
      <c r="J428" s="273">
        <v>285</v>
      </c>
      <c r="K428" s="273">
        <v>285</v>
      </c>
      <c r="L428" s="273">
        <v>1</v>
      </c>
      <c r="M428" s="273" t="s">
        <v>44</v>
      </c>
      <c r="N428" s="144">
        <f>VLOOKUP(M428,brand!A:B,2,0)</f>
        <v>608</v>
      </c>
      <c r="O428" s="144" t="str">
        <f t="shared" si="19"/>
        <v>CHINA</v>
      </c>
      <c r="P428" s="144">
        <f>VLOOKUP(O428,country!A:B,2,0)</f>
        <v>7497</v>
      </c>
      <c r="Q428" s="273" t="s">
        <v>3915</v>
      </c>
      <c r="R428" s="144" t="str">
        <f t="shared" si="20"/>
        <v>Բամբակ</v>
      </c>
      <c r="S428" s="144" t="s">
        <v>25</v>
      </c>
      <c r="T428" s="144">
        <f>VLOOKUP(R428,material!A:B,2,0)</f>
        <v>9</v>
      </c>
      <c r="U428" s="141" t="s">
        <v>3416</v>
      </c>
      <c r="V428" s="141"/>
      <c r="W428" s="273" t="s">
        <v>7657</v>
      </c>
      <c r="X428" s="141" t="e">
        <f>VLOOKUP(W428,SIZE!A:B,2,0)</f>
        <v>#N/A</v>
      </c>
      <c r="Y428" s="141" t="s">
        <v>7694</v>
      </c>
      <c r="Z428" s="141" t="s">
        <v>1080</v>
      </c>
      <c r="AA428" s="141">
        <f>VLOOKUP(Z428,COLOR!A:B,2,0)</f>
        <v>13</v>
      </c>
      <c r="AB428" s="130"/>
      <c r="AC428" s="130"/>
      <c r="AD428" s="130"/>
      <c r="AE428" s="130"/>
      <c r="AF428" s="130"/>
      <c r="AG428" s="130"/>
      <c r="AH428" s="130"/>
      <c r="AI428" s="130"/>
      <c r="AJ428" s="130"/>
      <c r="AK428" s="130"/>
      <c r="AL428" s="130"/>
      <c r="AM428" s="130"/>
    </row>
    <row r="429" spans="1:39" ht="20.25" customHeight="1">
      <c r="A429" s="132">
        <v>428</v>
      </c>
      <c r="B429" s="19" t="s">
        <v>4902</v>
      </c>
      <c r="C429" s="252">
        <v>61178080090</v>
      </c>
      <c r="D429" s="263" t="s">
        <v>6886</v>
      </c>
      <c r="E429" s="143" t="str">
        <f t="shared" si="18"/>
        <v>Աբադոկ</v>
      </c>
      <c r="F429" s="273" t="s">
        <v>350</v>
      </c>
      <c r="G429" s="144">
        <f>VLOOKUP(E429,subcategory!A:B,2,0)</f>
        <v>168</v>
      </c>
      <c r="H429" s="273" t="s">
        <v>55</v>
      </c>
      <c r="I429" s="213" t="e">
        <f>VLOOKUP(H429,gender!A:B,2,0)</f>
        <v>#N/A</v>
      </c>
      <c r="J429" s="273">
        <v>15</v>
      </c>
      <c r="K429" s="273">
        <v>15</v>
      </c>
      <c r="L429" s="273">
        <v>1</v>
      </c>
      <c r="M429" s="273" t="s">
        <v>44</v>
      </c>
      <c r="N429" s="144">
        <f>VLOOKUP(M429,brand!A:B,2,0)</f>
        <v>608</v>
      </c>
      <c r="O429" s="144" t="str">
        <f t="shared" si="19"/>
        <v>CHINA</v>
      </c>
      <c r="P429" s="144">
        <f>VLOOKUP(O429,country!A:B,2,0)</f>
        <v>7497</v>
      </c>
      <c r="Q429" s="273" t="s">
        <v>3915</v>
      </c>
      <c r="R429" s="144" t="str">
        <f t="shared" si="20"/>
        <v>Մետակ. Կտորից Ծածկույթ</v>
      </c>
      <c r="S429" s="144" t="s">
        <v>7215</v>
      </c>
      <c r="T429" s="144" t="e">
        <f>VLOOKUP(R429,material!A:B,2,0)</f>
        <v>#N/A</v>
      </c>
      <c r="U429" s="141" t="s">
        <v>3416</v>
      </c>
      <c r="V429" s="141"/>
      <c r="W429" s="273" t="s">
        <v>7660</v>
      </c>
      <c r="X429" s="141">
        <f>VLOOKUP(W429,SIZE!A:B,2,0)</f>
        <v>311</v>
      </c>
      <c r="Y429" s="141" t="s">
        <v>7751</v>
      </c>
      <c r="Z429" s="141" t="s">
        <v>1080</v>
      </c>
      <c r="AA429" s="141">
        <f>VLOOKUP(Z429,COLOR!A:B,2,0)</f>
        <v>13</v>
      </c>
      <c r="AB429" s="130"/>
      <c r="AC429" s="130"/>
      <c r="AD429" s="130"/>
      <c r="AE429" s="130"/>
      <c r="AF429" s="130"/>
      <c r="AG429" s="130"/>
      <c r="AH429" s="130"/>
      <c r="AI429" s="130"/>
      <c r="AJ429" s="130"/>
      <c r="AK429" s="130"/>
      <c r="AL429" s="130"/>
      <c r="AM429" s="130"/>
    </row>
    <row r="430" spans="1:39" ht="20.25" customHeight="1">
      <c r="A430" s="132">
        <v>429</v>
      </c>
      <c r="B430" s="19" t="s">
        <v>4903</v>
      </c>
      <c r="C430" s="250">
        <v>96159000000</v>
      </c>
      <c r="D430" s="269" t="s">
        <v>6887</v>
      </c>
      <c r="E430" s="143" t="str">
        <f t="shared" si="18"/>
        <v>Մազակալ</v>
      </c>
      <c r="F430" s="276" t="s">
        <v>7116</v>
      </c>
      <c r="G430" s="144">
        <f>VLOOKUP(E430,subcategory!A:B,2,0)</f>
        <v>34</v>
      </c>
      <c r="H430" s="273" t="s">
        <v>55</v>
      </c>
      <c r="I430" s="213" t="e">
        <f>VLOOKUP(H430,gender!A:B,2,0)</f>
        <v>#N/A</v>
      </c>
      <c r="J430" s="273">
        <v>10</v>
      </c>
      <c r="K430" s="273">
        <v>10</v>
      </c>
      <c r="L430" s="273">
        <v>1</v>
      </c>
      <c r="M430" s="273" t="s">
        <v>44</v>
      </c>
      <c r="N430" s="144">
        <f>VLOOKUP(M430,brand!A:B,2,0)</f>
        <v>608</v>
      </c>
      <c r="O430" s="144" t="str">
        <f t="shared" si="19"/>
        <v>CHINA</v>
      </c>
      <c r="P430" s="144">
        <f>VLOOKUP(O430,country!A:B,2,0)</f>
        <v>7497</v>
      </c>
      <c r="Q430" s="273" t="s">
        <v>3915</v>
      </c>
      <c r="R430" s="144" t="str">
        <f t="shared" si="20"/>
        <v>Պոլիեսթեր-Երկարթ</v>
      </c>
      <c r="S430" s="144" t="s">
        <v>7216</v>
      </c>
      <c r="T430" s="144" t="e">
        <f>VLOOKUP(R430,material!A:B,2,0)</f>
        <v>#N/A</v>
      </c>
      <c r="U430" s="141" t="s">
        <v>3416</v>
      </c>
      <c r="V430" s="141"/>
      <c r="W430" s="273" t="s">
        <v>7660</v>
      </c>
      <c r="X430" s="141">
        <f>VLOOKUP(W430,SIZE!A:B,2,0)</f>
        <v>311</v>
      </c>
      <c r="Y430" s="141" t="s">
        <v>7735</v>
      </c>
      <c r="Z430" s="141" t="s">
        <v>1071</v>
      </c>
      <c r="AA430" s="141">
        <f>VLOOKUP(Z430,COLOR!A:B,2,0)</f>
        <v>12</v>
      </c>
      <c r="AB430" s="130"/>
      <c r="AC430" s="130"/>
      <c r="AD430" s="130"/>
      <c r="AE430" s="130"/>
      <c r="AF430" s="130"/>
      <c r="AG430" s="130"/>
      <c r="AH430" s="130"/>
      <c r="AI430" s="130"/>
      <c r="AJ430" s="130"/>
      <c r="AK430" s="130"/>
      <c r="AL430" s="130"/>
      <c r="AM430" s="130"/>
    </row>
    <row r="431" spans="1:39" ht="20.25" customHeight="1">
      <c r="A431" s="132">
        <v>430</v>
      </c>
      <c r="B431" s="19" t="s">
        <v>4904</v>
      </c>
      <c r="C431" s="250">
        <v>61159500000</v>
      </c>
      <c r="D431" s="261" t="s">
        <v>748</v>
      </c>
      <c r="E431" s="143" t="str">
        <f t="shared" si="18"/>
        <v>Գուլպա</v>
      </c>
      <c r="F431" s="273" t="s">
        <v>166</v>
      </c>
      <c r="G431" s="144" t="e">
        <f>VLOOKUP(E431,subcategory!A:B,2,0)</f>
        <v>#N/A</v>
      </c>
      <c r="H431" s="273" t="s">
        <v>55</v>
      </c>
      <c r="I431" s="213" t="e">
        <f>VLOOKUP(H431,gender!A:B,2,0)</f>
        <v>#N/A</v>
      </c>
      <c r="J431" s="273">
        <v>15</v>
      </c>
      <c r="K431" s="273">
        <v>15</v>
      </c>
      <c r="L431" s="273">
        <v>1</v>
      </c>
      <c r="M431" s="273" t="s">
        <v>44</v>
      </c>
      <c r="N431" s="144">
        <f>VLOOKUP(M431,brand!A:B,2,0)</f>
        <v>608</v>
      </c>
      <c r="O431" s="144" t="str">
        <f t="shared" si="19"/>
        <v>ITALY</v>
      </c>
      <c r="P431" s="144">
        <f>VLOOKUP(O431,country!A:B,2,0)</f>
        <v>1760</v>
      </c>
      <c r="Q431" s="273" t="s">
        <v>468</v>
      </c>
      <c r="R431" s="144" t="str">
        <f t="shared" si="20"/>
        <v>Բամբակ</v>
      </c>
      <c r="S431" s="144" t="s">
        <v>25</v>
      </c>
      <c r="T431" s="144">
        <f>VLOOKUP(R431,material!A:B,2,0)</f>
        <v>9</v>
      </c>
      <c r="U431" s="141" t="s">
        <v>3416</v>
      </c>
      <c r="V431" s="141"/>
      <c r="W431" s="273" t="s">
        <v>7650</v>
      </c>
      <c r="X431" s="141" t="e">
        <f>VLOOKUP(W431,SIZE!A:B,2,0)</f>
        <v>#N/A</v>
      </c>
      <c r="Y431" s="141" t="s">
        <v>7747</v>
      </c>
      <c r="Z431" s="141" t="s">
        <v>1071</v>
      </c>
      <c r="AA431" s="141">
        <f>VLOOKUP(Z431,COLOR!A:B,2,0)</f>
        <v>12</v>
      </c>
      <c r="AB431" s="130"/>
      <c r="AC431" s="130"/>
      <c r="AD431" s="130"/>
      <c r="AE431" s="130"/>
      <c r="AF431" s="130"/>
      <c r="AG431" s="130"/>
      <c r="AH431" s="130"/>
      <c r="AI431" s="130"/>
      <c r="AJ431" s="130"/>
      <c r="AK431" s="130"/>
      <c r="AL431" s="130"/>
      <c r="AM431" s="130"/>
    </row>
    <row r="432" spans="1:39" ht="20.25" customHeight="1">
      <c r="A432" s="132">
        <v>431</v>
      </c>
      <c r="B432" s="19" t="s">
        <v>4905</v>
      </c>
      <c r="C432" s="256">
        <v>64052099000</v>
      </c>
      <c r="D432" s="268" t="s">
        <v>855</v>
      </c>
      <c r="E432" s="143" t="str">
        <f t="shared" si="18"/>
        <v>Կոշիկ</v>
      </c>
      <c r="F432" s="276" t="s">
        <v>132</v>
      </c>
      <c r="G432" s="144">
        <f>VLOOKUP(E432,subcategory!A:B,2,0)</f>
        <v>55</v>
      </c>
      <c r="H432" s="273" t="s">
        <v>55</v>
      </c>
      <c r="I432" s="213" t="e">
        <f>VLOOKUP(H432,gender!A:B,2,0)</f>
        <v>#N/A</v>
      </c>
      <c r="J432" s="273">
        <v>10</v>
      </c>
      <c r="K432" s="273">
        <v>10</v>
      </c>
      <c r="L432" s="273">
        <v>1</v>
      </c>
      <c r="M432" s="273" t="s">
        <v>44</v>
      </c>
      <c r="N432" s="144">
        <f>VLOOKUP(M432,brand!A:B,2,0)</f>
        <v>608</v>
      </c>
      <c r="O432" s="144" t="str">
        <f t="shared" si="19"/>
        <v>CHINA</v>
      </c>
      <c r="P432" s="144">
        <f>VLOOKUP(O432,country!A:B,2,0)</f>
        <v>7497</v>
      </c>
      <c r="Q432" s="273" t="s">
        <v>3915</v>
      </c>
      <c r="R432" s="144" t="str">
        <f t="shared" si="20"/>
        <v>Պոլիեսթեր-Երկարթ</v>
      </c>
      <c r="S432" s="144" t="s">
        <v>7216</v>
      </c>
      <c r="T432" s="144" t="e">
        <f>VLOOKUP(R432,material!A:B,2,0)</f>
        <v>#N/A</v>
      </c>
      <c r="U432" s="141" t="s">
        <v>3416</v>
      </c>
      <c r="V432" s="141"/>
      <c r="W432" s="279" t="s">
        <v>7660</v>
      </c>
      <c r="X432" s="141">
        <f>VLOOKUP(W432,SIZE!A:B,2,0)</f>
        <v>311</v>
      </c>
      <c r="Y432" s="141" t="s">
        <v>7752</v>
      </c>
      <c r="Z432" s="141" t="s">
        <v>1071</v>
      </c>
      <c r="AA432" s="141">
        <f>VLOOKUP(Z432,COLOR!A:B,2,0)</f>
        <v>12</v>
      </c>
      <c r="AB432" s="130"/>
      <c r="AC432" s="130"/>
      <c r="AD432" s="130"/>
      <c r="AE432" s="130"/>
      <c r="AF432" s="130"/>
      <c r="AG432" s="130"/>
      <c r="AH432" s="130"/>
      <c r="AI432" s="130"/>
      <c r="AJ432" s="130"/>
      <c r="AK432" s="130"/>
      <c r="AL432" s="130"/>
      <c r="AM432" s="130"/>
    </row>
    <row r="433" spans="1:39" ht="20.25" customHeight="1">
      <c r="A433" s="132">
        <v>432</v>
      </c>
      <c r="B433" s="19" t="s">
        <v>4906</v>
      </c>
      <c r="C433" s="250">
        <v>64029991000</v>
      </c>
      <c r="D433" s="267" t="s">
        <v>6884</v>
      </c>
      <c r="E433" s="143" t="str">
        <f t="shared" si="18"/>
        <v>Կոշիկ</v>
      </c>
      <c r="F433" s="276" t="s">
        <v>132</v>
      </c>
      <c r="G433" s="144">
        <f>VLOOKUP(E433,subcategory!A:B,2,0)</f>
        <v>55</v>
      </c>
      <c r="H433" s="273" t="s">
        <v>55</v>
      </c>
      <c r="I433" s="213" t="e">
        <f>VLOOKUP(H433,gender!A:B,2,0)</f>
        <v>#N/A</v>
      </c>
      <c r="J433" s="273">
        <v>80</v>
      </c>
      <c r="K433" s="273">
        <v>80</v>
      </c>
      <c r="L433" s="273">
        <v>1</v>
      </c>
      <c r="M433" s="273" t="s">
        <v>44</v>
      </c>
      <c r="N433" s="144">
        <f>VLOOKUP(M433,brand!A:B,2,0)</f>
        <v>608</v>
      </c>
      <c r="O433" s="144" t="str">
        <f t="shared" si="19"/>
        <v>CHINA</v>
      </c>
      <c r="P433" s="144">
        <f>VLOOKUP(O433,country!A:B,2,0)</f>
        <v>7497</v>
      </c>
      <c r="Q433" s="273" t="s">
        <v>3915</v>
      </c>
      <c r="R433" s="144" t="str">
        <f t="shared" si="20"/>
        <v>Արհ. Կաշի, Կտոր</v>
      </c>
      <c r="S433" s="144" t="s">
        <v>7217</v>
      </c>
      <c r="T433" s="144" t="e">
        <f>VLOOKUP(R433,material!A:B,2,0)</f>
        <v>#N/A</v>
      </c>
      <c r="U433" s="141" t="s">
        <v>3416</v>
      </c>
      <c r="V433" s="141"/>
      <c r="W433" s="273">
        <v>17</v>
      </c>
      <c r="X433" s="141">
        <f>VLOOKUP(W433,SIZE!A:B,2,0)</f>
        <v>369</v>
      </c>
      <c r="Y433" s="141" t="s">
        <v>7731</v>
      </c>
      <c r="Z433" s="141" t="s">
        <v>1071</v>
      </c>
      <c r="AA433" s="141">
        <f>VLOOKUP(Z433,COLOR!A:B,2,0)</f>
        <v>12</v>
      </c>
      <c r="AB433" s="130"/>
      <c r="AC433" s="130"/>
      <c r="AD433" s="130"/>
      <c r="AE433" s="130"/>
      <c r="AF433" s="130"/>
      <c r="AG433" s="130"/>
      <c r="AH433" s="130"/>
      <c r="AI433" s="130"/>
      <c r="AJ433" s="130"/>
      <c r="AK433" s="130"/>
      <c r="AL433" s="130"/>
      <c r="AM433" s="130"/>
    </row>
    <row r="434" spans="1:39" ht="20.25" customHeight="1">
      <c r="A434" s="132">
        <v>433</v>
      </c>
      <c r="B434" s="19" t="s">
        <v>4907</v>
      </c>
      <c r="C434" s="250">
        <v>64029991000</v>
      </c>
      <c r="D434" s="267" t="s">
        <v>6884</v>
      </c>
      <c r="E434" s="143" t="str">
        <f t="shared" si="18"/>
        <v>Կոշիկ</v>
      </c>
      <c r="F434" s="276" t="s">
        <v>132</v>
      </c>
      <c r="G434" s="144">
        <f>VLOOKUP(E434,subcategory!A:B,2,0)</f>
        <v>55</v>
      </c>
      <c r="H434" s="273" t="s">
        <v>55</v>
      </c>
      <c r="I434" s="213" t="e">
        <f>VLOOKUP(H434,gender!A:B,2,0)</f>
        <v>#N/A</v>
      </c>
      <c r="J434" s="273">
        <v>85</v>
      </c>
      <c r="K434" s="273">
        <v>85</v>
      </c>
      <c r="L434" s="273">
        <v>1</v>
      </c>
      <c r="M434" s="273" t="s">
        <v>44</v>
      </c>
      <c r="N434" s="144">
        <f>VLOOKUP(M434,brand!A:B,2,0)</f>
        <v>608</v>
      </c>
      <c r="O434" s="144" t="str">
        <f t="shared" si="19"/>
        <v>CHINA</v>
      </c>
      <c r="P434" s="144">
        <f>VLOOKUP(O434,country!A:B,2,0)</f>
        <v>7497</v>
      </c>
      <c r="Q434" s="273" t="s">
        <v>3915</v>
      </c>
      <c r="R434" s="144" t="str">
        <f t="shared" si="20"/>
        <v>Արհ. Կաշի, Կտոր</v>
      </c>
      <c r="S434" s="144" t="s">
        <v>7217</v>
      </c>
      <c r="T434" s="144" t="e">
        <f>VLOOKUP(R434,material!A:B,2,0)</f>
        <v>#N/A</v>
      </c>
      <c r="U434" s="141" t="s">
        <v>3416</v>
      </c>
      <c r="V434" s="141"/>
      <c r="W434" s="273">
        <v>15</v>
      </c>
      <c r="X434" s="141" t="e">
        <f>VLOOKUP(W434,SIZE!A:B,2,0)</f>
        <v>#N/A</v>
      </c>
      <c r="Y434" s="141" t="s">
        <v>7753</v>
      </c>
      <c r="Z434" s="141" t="s">
        <v>2092</v>
      </c>
      <c r="AA434" s="141">
        <f>VLOOKUP(Z434,COLOR!A:B,2,0)</f>
        <v>8</v>
      </c>
      <c r="AB434" s="130"/>
      <c r="AC434" s="130"/>
      <c r="AD434" s="130"/>
      <c r="AE434" s="130"/>
      <c r="AF434" s="130"/>
      <c r="AG434" s="130"/>
      <c r="AH434" s="130"/>
      <c r="AI434" s="130"/>
      <c r="AJ434" s="130"/>
      <c r="AK434" s="130"/>
      <c r="AL434" s="130"/>
      <c r="AM434" s="130"/>
    </row>
    <row r="435" spans="1:39" ht="20.25" customHeight="1">
      <c r="A435" s="132">
        <v>434</v>
      </c>
      <c r="B435" s="19" t="s">
        <v>4908</v>
      </c>
      <c r="C435" s="256">
        <v>64052099000</v>
      </c>
      <c r="D435" s="268" t="s">
        <v>6888</v>
      </c>
      <c r="E435" s="143" t="str">
        <f t="shared" si="18"/>
        <v>Կոշիկ Գործվածք</v>
      </c>
      <c r="F435" s="273" t="s">
        <v>7117</v>
      </c>
      <c r="G435" s="144" t="e">
        <f>VLOOKUP(E435,subcategory!A:B,2,0)</f>
        <v>#N/A</v>
      </c>
      <c r="H435" s="273" t="s">
        <v>55</v>
      </c>
      <c r="I435" s="213" t="e">
        <f>VLOOKUP(H435,gender!A:B,2,0)</f>
        <v>#N/A</v>
      </c>
      <c r="J435" s="273">
        <v>70</v>
      </c>
      <c r="K435" s="273">
        <v>70</v>
      </c>
      <c r="L435" s="273">
        <v>1</v>
      </c>
      <c r="M435" s="273" t="s">
        <v>44</v>
      </c>
      <c r="N435" s="144">
        <f>VLOOKUP(M435,brand!A:B,2,0)</f>
        <v>608</v>
      </c>
      <c r="O435" s="144" t="str">
        <f t="shared" si="19"/>
        <v>PORTUGAL</v>
      </c>
      <c r="P435" s="144">
        <f>VLOOKUP(O435,country!A:B,2,0)</f>
        <v>1810</v>
      </c>
      <c r="Q435" s="273" t="s">
        <v>2818</v>
      </c>
      <c r="R435" s="144" t="str">
        <f t="shared" si="20"/>
        <v>Բամբակ</v>
      </c>
      <c r="S435" s="144" t="s">
        <v>25</v>
      </c>
      <c r="T435" s="144">
        <f>VLOOKUP(R435,material!A:B,2,0)</f>
        <v>9</v>
      </c>
      <c r="U435" s="141" t="s">
        <v>3416</v>
      </c>
      <c r="V435" s="141"/>
      <c r="W435" s="279" t="s">
        <v>7660</v>
      </c>
      <c r="X435" s="141">
        <f>VLOOKUP(W435,SIZE!A:B,2,0)</f>
        <v>311</v>
      </c>
      <c r="Y435" s="141" t="s">
        <v>7731</v>
      </c>
      <c r="Z435" s="141" t="s">
        <v>2101</v>
      </c>
      <c r="AA435" s="141" t="e">
        <f>VLOOKUP(Z435,COLOR!A:B,2,0)</f>
        <v>#N/A</v>
      </c>
      <c r="AB435" s="130"/>
      <c r="AC435" s="130"/>
      <c r="AD435" s="130"/>
      <c r="AE435" s="130"/>
      <c r="AF435" s="130"/>
      <c r="AG435" s="130"/>
      <c r="AH435" s="130"/>
      <c r="AI435" s="130"/>
      <c r="AJ435" s="130"/>
      <c r="AK435" s="130"/>
      <c r="AL435" s="130"/>
      <c r="AM435" s="130"/>
    </row>
    <row r="436" spans="1:39" ht="20.25" customHeight="1">
      <c r="A436" s="132">
        <v>435</v>
      </c>
      <c r="B436" s="19" t="s">
        <v>4909</v>
      </c>
      <c r="C436" s="250">
        <v>61112090000</v>
      </c>
      <c r="D436" s="261" t="s">
        <v>6859</v>
      </c>
      <c r="E436" s="143" t="str">
        <f t="shared" si="18"/>
        <v>Վերնաշապիկ+Շորտ</v>
      </c>
      <c r="F436" s="273" t="s">
        <v>7118</v>
      </c>
      <c r="G436" s="144" t="e">
        <f>VLOOKUP(E436,subcategory!A:B,2,0)</f>
        <v>#N/A</v>
      </c>
      <c r="H436" s="273" t="s">
        <v>7151</v>
      </c>
      <c r="I436" s="213">
        <f>VLOOKUP(H436,gender!A:B,2,0)</f>
        <v>7</v>
      </c>
      <c r="J436" s="273">
        <v>175</v>
      </c>
      <c r="K436" s="273">
        <v>175</v>
      </c>
      <c r="L436" s="273">
        <v>1</v>
      </c>
      <c r="M436" s="273" t="s">
        <v>44</v>
      </c>
      <c r="N436" s="144">
        <f>VLOOKUP(M436,brand!A:B,2,0)</f>
        <v>608</v>
      </c>
      <c r="O436" s="144" t="str">
        <f t="shared" si="19"/>
        <v>CHINA</v>
      </c>
      <c r="P436" s="144">
        <f>VLOOKUP(O436,country!A:B,2,0)</f>
        <v>7497</v>
      </c>
      <c r="Q436" s="273" t="s">
        <v>3915</v>
      </c>
      <c r="R436" s="144" t="str">
        <f t="shared" si="20"/>
        <v>Բամբակ</v>
      </c>
      <c r="S436" s="144" t="s">
        <v>25</v>
      </c>
      <c r="T436" s="144">
        <f>VLOOKUP(R436,material!A:B,2,0)</f>
        <v>9</v>
      </c>
      <c r="U436" s="141" t="s">
        <v>3416</v>
      </c>
      <c r="V436" s="141"/>
      <c r="W436" s="273" t="s">
        <v>7653</v>
      </c>
      <c r="X436" s="141" t="e">
        <f>VLOOKUP(W436,SIZE!A:B,2,0)</f>
        <v>#N/A</v>
      </c>
      <c r="Y436" s="141" t="s">
        <v>7694</v>
      </c>
      <c r="Z436" s="141" t="s">
        <v>1071</v>
      </c>
      <c r="AA436" s="141">
        <f>VLOOKUP(Z436,COLOR!A:B,2,0)</f>
        <v>12</v>
      </c>
      <c r="AB436" s="130"/>
      <c r="AC436" s="130"/>
      <c r="AD436" s="130"/>
      <c r="AE436" s="130"/>
      <c r="AF436" s="130"/>
      <c r="AG436" s="130"/>
      <c r="AH436" s="130"/>
      <c r="AI436" s="130"/>
      <c r="AJ436" s="130"/>
      <c r="AK436" s="130"/>
      <c r="AL436" s="130"/>
      <c r="AM436" s="130"/>
    </row>
    <row r="437" spans="1:39" ht="20.25" customHeight="1">
      <c r="A437" s="132">
        <v>436</v>
      </c>
      <c r="B437" s="19" t="s">
        <v>4910</v>
      </c>
      <c r="C437" s="250">
        <v>61112090000</v>
      </c>
      <c r="D437" s="261" t="s">
        <v>6798</v>
      </c>
      <c r="E437" s="143" t="str">
        <f t="shared" si="18"/>
        <v>Շապիկ</v>
      </c>
      <c r="F437" s="273" t="s">
        <v>46</v>
      </c>
      <c r="G437" s="144">
        <f>VLOOKUP(E437,subcategory!A:B,2,0)</f>
        <v>73</v>
      </c>
      <c r="H437" s="273" t="s">
        <v>7152</v>
      </c>
      <c r="I437" s="213" t="e">
        <f>VLOOKUP(H437,gender!A:B,2,0)</f>
        <v>#N/A</v>
      </c>
      <c r="J437" s="273">
        <v>50</v>
      </c>
      <c r="K437" s="273">
        <v>50</v>
      </c>
      <c r="L437" s="273">
        <v>1</v>
      </c>
      <c r="M437" s="273" t="s">
        <v>44</v>
      </c>
      <c r="N437" s="144">
        <f>VLOOKUP(M437,brand!A:B,2,0)</f>
        <v>608</v>
      </c>
      <c r="O437" s="144" t="str">
        <f t="shared" si="19"/>
        <v>CHINA</v>
      </c>
      <c r="P437" s="144">
        <f>VLOOKUP(O437,country!A:B,2,0)</f>
        <v>7497</v>
      </c>
      <c r="Q437" s="273" t="s">
        <v>3915</v>
      </c>
      <c r="R437" s="144" t="str">
        <f t="shared" si="20"/>
        <v>Բամբակ</v>
      </c>
      <c r="S437" s="144" t="s">
        <v>25</v>
      </c>
      <c r="T437" s="144">
        <f>VLOOKUP(R437,material!A:B,2,0)</f>
        <v>9</v>
      </c>
      <c r="U437" s="141" t="s">
        <v>3416</v>
      </c>
      <c r="V437" s="141"/>
      <c r="W437" s="273" t="s">
        <v>7653</v>
      </c>
      <c r="X437" s="141" t="e">
        <f>VLOOKUP(W437,SIZE!A:B,2,0)</f>
        <v>#N/A</v>
      </c>
      <c r="Y437" s="141" t="s">
        <v>7740</v>
      </c>
      <c r="Z437" s="141" t="s">
        <v>1059</v>
      </c>
      <c r="AA437" s="141">
        <f>VLOOKUP(Z437,COLOR!A:B,2,0)</f>
        <v>1</v>
      </c>
      <c r="AB437" s="130"/>
      <c r="AC437" s="130"/>
      <c r="AD437" s="130"/>
      <c r="AE437" s="130"/>
      <c r="AF437" s="130"/>
      <c r="AG437" s="130"/>
      <c r="AH437" s="130"/>
      <c r="AI437" s="130"/>
      <c r="AJ437" s="130"/>
      <c r="AK437" s="130"/>
      <c r="AL437" s="130"/>
      <c r="AM437" s="130"/>
    </row>
    <row r="438" spans="1:39" ht="20.25" customHeight="1">
      <c r="A438" s="132">
        <v>437</v>
      </c>
      <c r="B438" s="19" t="s">
        <v>4911</v>
      </c>
      <c r="C438" s="250">
        <v>61112090000</v>
      </c>
      <c r="D438" s="261" t="s">
        <v>6797</v>
      </c>
      <c r="E438" s="143" t="str">
        <f t="shared" si="18"/>
        <v>Զգեստ</v>
      </c>
      <c r="F438" s="273" t="s">
        <v>64</v>
      </c>
      <c r="G438" s="144">
        <f>VLOOKUP(E438,subcategory!A:B,2,0)</f>
        <v>43</v>
      </c>
      <c r="H438" s="273" t="s">
        <v>7152</v>
      </c>
      <c r="I438" s="213" t="e">
        <f>VLOOKUP(H438,gender!A:B,2,0)</f>
        <v>#N/A</v>
      </c>
      <c r="J438" s="273">
        <v>70</v>
      </c>
      <c r="K438" s="273">
        <v>70</v>
      </c>
      <c r="L438" s="273">
        <v>1</v>
      </c>
      <c r="M438" s="273" t="s">
        <v>44</v>
      </c>
      <c r="N438" s="144">
        <f>VLOOKUP(M438,brand!A:B,2,0)</f>
        <v>608</v>
      </c>
      <c r="O438" s="144" t="str">
        <f t="shared" si="19"/>
        <v>INDIA</v>
      </c>
      <c r="P438" s="144">
        <f>VLOOKUP(O438,country!A:B,2,0)</f>
        <v>7505</v>
      </c>
      <c r="Q438" s="273" t="s">
        <v>428</v>
      </c>
      <c r="R438" s="144" t="str">
        <f t="shared" si="20"/>
        <v>Բամբակ</v>
      </c>
      <c r="S438" s="144" t="s">
        <v>25</v>
      </c>
      <c r="T438" s="144">
        <f>VLOOKUP(R438,material!A:B,2,0)</f>
        <v>9</v>
      </c>
      <c r="U438" s="141" t="s">
        <v>3416</v>
      </c>
      <c r="V438" s="141"/>
      <c r="W438" s="273" t="s">
        <v>7653</v>
      </c>
      <c r="X438" s="141" t="e">
        <f>VLOOKUP(W438,SIZE!A:B,2,0)</f>
        <v>#N/A</v>
      </c>
      <c r="Y438" s="141" t="s">
        <v>7727</v>
      </c>
      <c r="Z438" s="141" t="s">
        <v>1071</v>
      </c>
      <c r="AA438" s="141">
        <f>VLOOKUP(Z438,COLOR!A:B,2,0)</f>
        <v>12</v>
      </c>
      <c r="AB438" s="130"/>
      <c r="AC438" s="130"/>
      <c r="AD438" s="130"/>
      <c r="AE438" s="130"/>
      <c r="AF438" s="130"/>
      <c r="AG438" s="130"/>
      <c r="AH438" s="130"/>
      <c r="AI438" s="130"/>
      <c r="AJ438" s="130"/>
      <c r="AK438" s="130"/>
      <c r="AL438" s="130"/>
      <c r="AM438" s="130"/>
    </row>
    <row r="439" spans="1:39" ht="20.25" customHeight="1">
      <c r="A439" s="132">
        <v>438</v>
      </c>
      <c r="B439" s="19" t="s">
        <v>4912</v>
      </c>
      <c r="C439" s="250">
        <v>61112090000</v>
      </c>
      <c r="D439" s="261" t="s">
        <v>6798</v>
      </c>
      <c r="E439" s="143" t="str">
        <f t="shared" si="18"/>
        <v>Շապիկ</v>
      </c>
      <c r="F439" s="273" t="s">
        <v>46</v>
      </c>
      <c r="G439" s="144">
        <f>VLOOKUP(E439,subcategory!A:B,2,0)</f>
        <v>73</v>
      </c>
      <c r="H439" s="273" t="s">
        <v>7152</v>
      </c>
      <c r="I439" s="213" t="e">
        <f>VLOOKUP(H439,gender!A:B,2,0)</f>
        <v>#N/A</v>
      </c>
      <c r="J439" s="273">
        <v>60</v>
      </c>
      <c r="K439" s="273">
        <v>60</v>
      </c>
      <c r="L439" s="273">
        <v>1</v>
      </c>
      <c r="M439" s="273" t="s">
        <v>44</v>
      </c>
      <c r="N439" s="144">
        <f>VLOOKUP(M439,brand!A:B,2,0)</f>
        <v>608</v>
      </c>
      <c r="O439" s="144" t="str">
        <f t="shared" si="19"/>
        <v>INDIA</v>
      </c>
      <c r="P439" s="144">
        <f>VLOOKUP(O439,country!A:B,2,0)</f>
        <v>7505</v>
      </c>
      <c r="Q439" s="273" t="s">
        <v>428</v>
      </c>
      <c r="R439" s="144" t="str">
        <f t="shared" si="20"/>
        <v>Բամբակ</v>
      </c>
      <c r="S439" s="144" t="s">
        <v>25</v>
      </c>
      <c r="T439" s="144">
        <f>VLOOKUP(R439,material!A:B,2,0)</f>
        <v>9</v>
      </c>
      <c r="U439" s="141" t="s">
        <v>3416</v>
      </c>
      <c r="V439" s="141"/>
      <c r="W439" s="273" t="s">
        <v>7649</v>
      </c>
      <c r="X439" s="141" t="e">
        <f>VLOOKUP(W439,SIZE!A:B,2,0)</f>
        <v>#N/A</v>
      </c>
      <c r="Y439" s="141" t="s">
        <v>7736</v>
      </c>
      <c r="Z439" s="141" t="s">
        <v>1071</v>
      </c>
      <c r="AA439" s="141">
        <f>VLOOKUP(Z439,COLOR!A:B,2,0)</f>
        <v>12</v>
      </c>
      <c r="AB439" s="130"/>
      <c r="AC439" s="130"/>
      <c r="AD439" s="130"/>
      <c r="AE439" s="130"/>
      <c r="AF439" s="130"/>
      <c r="AG439" s="130"/>
      <c r="AH439" s="130"/>
      <c r="AI439" s="130"/>
      <c r="AJ439" s="130"/>
      <c r="AK439" s="130"/>
      <c r="AL439" s="130"/>
      <c r="AM439" s="130"/>
    </row>
    <row r="440" spans="1:39" ht="20.25" customHeight="1">
      <c r="A440" s="132">
        <v>439</v>
      </c>
      <c r="B440" s="19" t="s">
        <v>4913</v>
      </c>
      <c r="C440" s="250">
        <v>61091000000</v>
      </c>
      <c r="D440" s="261" t="s">
        <v>2271</v>
      </c>
      <c r="E440" s="143" t="str">
        <f t="shared" si="18"/>
        <v>Շապիկ Երկարաթև</v>
      </c>
      <c r="F440" s="273" t="s">
        <v>332</v>
      </c>
      <c r="G440" s="144" t="e">
        <f>VLOOKUP(E440,subcategory!A:B,2,0)</f>
        <v>#N/A</v>
      </c>
      <c r="H440" s="273" t="s">
        <v>55</v>
      </c>
      <c r="I440" s="213" t="e">
        <f>VLOOKUP(H440,gender!A:B,2,0)</f>
        <v>#N/A</v>
      </c>
      <c r="J440" s="273">
        <v>140</v>
      </c>
      <c r="K440" s="273">
        <v>140</v>
      </c>
      <c r="L440" s="273">
        <v>1</v>
      </c>
      <c r="M440" s="273" t="s">
        <v>44</v>
      </c>
      <c r="N440" s="144">
        <f>VLOOKUP(M440,brand!A:B,2,0)</f>
        <v>608</v>
      </c>
      <c r="O440" s="144" t="str">
        <f t="shared" si="19"/>
        <v>INDIA</v>
      </c>
      <c r="P440" s="144">
        <f>VLOOKUP(O440,country!A:B,2,0)</f>
        <v>7505</v>
      </c>
      <c r="Q440" s="273" t="s">
        <v>428</v>
      </c>
      <c r="R440" s="144" t="str">
        <f t="shared" si="20"/>
        <v>Բամբակ</v>
      </c>
      <c r="S440" s="144" t="s">
        <v>25</v>
      </c>
      <c r="T440" s="144">
        <f>VLOOKUP(R440,material!A:B,2,0)</f>
        <v>9</v>
      </c>
      <c r="U440" s="141" t="s">
        <v>3416</v>
      </c>
      <c r="V440" s="141"/>
      <c r="W440" s="273" t="s">
        <v>7671</v>
      </c>
      <c r="X440" s="141" t="e">
        <f>VLOOKUP(W440,SIZE!A:B,2,0)</f>
        <v>#N/A</v>
      </c>
      <c r="Y440" s="141" t="s">
        <v>7753</v>
      </c>
      <c r="Z440" s="141" t="s">
        <v>1105</v>
      </c>
      <c r="AA440" s="141">
        <f>VLOOKUP(Z440,COLOR!A:B,2,0)</f>
        <v>16</v>
      </c>
      <c r="AB440" s="130"/>
      <c r="AC440" s="130"/>
      <c r="AD440" s="130"/>
      <c r="AE440" s="130"/>
      <c r="AF440" s="130"/>
      <c r="AG440" s="130"/>
      <c r="AH440" s="130"/>
      <c r="AI440" s="130"/>
      <c r="AJ440" s="130"/>
      <c r="AK440" s="130"/>
      <c r="AL440" s="130"/>
      <c r="AM440" s="130"/>
    </row>
    <row r="441" spans="1:39" ht="20.25" customHeight="1">
      <c r="A441" s="132">
        <v>440</v>
      </c>
      <c r="B441" s="19" t="s">
        <v>4914</v>
      </c>
      <c r="C441" s="250">
        <v>61091000000</v>
      </c>
      <c r="D441" s="261" t="s">
        <v>856</v>
      </c>
      <c r="E441" s="143" t="str">
        <f t="shared" si="18"/>
        <v>Շապիկ</v>
      </c>
      <c r="F441" s="273" t="s">
        <v>46</v>
      </c>
      <c r="G441" s="144">
        <f>VLOOKUP(E441,subcategory!A:B,2,0)</f>
        <v>73</v>
      </c>
      <c r="H441" s="273" t="s">
        <v>55</v>
      </c>
      <c r="I441" s="213" t="e">
        <f>VLOOKUP(H441,gender!A:B,2,0)</f>
        <v>#N/A</v>
      </c>
      <c r="J441" s="273">
        <v>80</v>
      </c>
      <c r="K441" s="273">
        <v>80</v>
      </c>
      <c r="L441" s="273">
        <v>1</v>
      </c>
      <c r="M441" s="273" t="s">
        <v>44</v>
      </c>
      <c r="N441" s="144">
        <f>VLOOKUP(M441,brand!A:B,2,0)</f>
        <v>608</v>
      </c>
      <c r="O441" s="144" t="str">
        <f t="shared" si="19"/>
        <v>BANGLADESH</v>
      </c>
      <c r="P441" s="144">
        <f>VLOOKUP(O441,country!A:B,2,0)</f>
        <v>7485</v>
      </c>
      <c r="Q441" s="273" t="s">
        <v>440</v>
      </c>
      <c r="R441" s="144" t="str">
        <f t="shared" si="20"/>
        <v>Բամբակ</v>
      </c>
      <c r="S441" s="144" t="s">
        <v>25</v>
      </c>
      <c r="T441" s="144">
        <f>VLOOKUP(R441,material!A:B,2,0)</f>
        <v>9</v>
      </c>
      <c r="U441" s="141" t="s">
        <v>3416</v>
      </c>
      <c r="V441" s="141"/>
      <c r="W441" s="273" t="s">
        <v>7671</v>
      </c>
      <c r="X441" s="141" t="e">
        <f>VLOOKUP(W441,SIZE!A:B,2,0)</f>
        <v>#N/A</v>
      </c>
      <c r="Y441" s="141" t="s">
        <v>7723</v>
      </c>
      <c r="Z441" s="141" t="s">
        <v>1080</v>
      </c>
      <c r="AA441" s="141">
        <f>VLOOKUP(Z441,COLOR!A:B,2,0)</f>
        <v>13</v>
      </c>
      <c r="AB441" s="130"/>
      <c r="AC441" s="130"/>
      <c r="AD441" s="130"/>
      <c r="AE441" s="130"/>
      <c r="AF441" s="130"/>
      <c r="AG441" s="130"/>
      <c r="AH441" s="130"/>
      <c r="AI441" s="130"/>
      <c r="AJ441" s="130"/>
      <c r="AK441" s="130"/>
      <c r="AL441" s="130"/>
      <c r="AM441" s="130"/>
    </row>
    <row r="442" spans="1:39" ht="20.25" customHeight="1">
      <c r="A442" s="132">
        <v>441</v>
      </c>
      <c r="B442" s="19" t="s">
        <v>4915</v>
      </c>
      <c r="C442" s="250">
        <v>61091000000</v>
      </c>
      <c r="D442" s="261" t="s">
        <v>2290</v>
      </c>
      <c r="E442" s="143" t="str">
        <f t="shared" si="18"/>
        <v>Շապիկ</v>
      </c>
      <c r="F442" s="273" t="s">
        <v>46</v>
      </c>
      <c r="G442" s="144">
        <f>VLOOKUP(E442,subcategory!A:B,2,0)</f>
        <v>73</v>
      </c>
      <c r="H442" s="273" t="s">
        <v>7150</v>
      </c>
      <c r="I442" s="213" t="e">
        <f>VLOOKUP(H442,gender!A:B,2,0)</f>
        <v>#N/A</v>
      </c>
      <c r="J442" s="273">
        <v>65</v>
      </c>
      <c r="K442" s="273">
        <v>65</v>
      </c>
      <c r="L442" s="273">
        <v>1</v>
      </c>
      <c r="M442" s="273" t="s">
        <v>44</v>
      </c>
      <c r="N442" s="144">
        <f>VLOOKUP(M442,brand!A:B,2,0)</f>
        <v>608</v>
      </c>
      <c r="O442" s="144" t="str">
        <f t="shared" si="19"/>
        <v>BANGLADESH</v>
      </c>
      <c r="P442" s="144">
        <f>VLOOKUP(O442,country!A:B,2,0)</f>
        <v>7485</v>
      </c>
      <c r="Q442" s="273" t="s">
        <v>440</v>
      </c>
      <c r="R442" s="144" t="str">
        <f t="shared" si="20"/>
        <v>Բամբակ</v>
      </c>
      <c r="S442" s="144" t="s">
        <v>25</v>
      </c>
      <c r="T442" s="144">
        <f>VLOOKUP(R442,material!A:B,2,0)</f>
        <v>9</v>
      </c>
      <c r="U442" s="141" t="s">
        <v>3416</v>
      </c>
      <c r="V442" s="141"/>
      <c r="W442" s="273" t="s">
        <v>7647</v>
      </c>
      <c r="X442" s="141" t="e">
        <f>VLOOKUP(W442,SIZE!A:B,2,0)</f>
        <v>#N/A</v>
      </c>
      <c r="Y442" s="141" t="s">
        <v>7734</v>
      </c>
      <c r="Z442" s="141" t="s">
        <v>1071</v>
      </c>
      <c r="AA442" s="141">
        <f>VLOOKUP(Z442,COLOR!A:B,2,0)</f>
        <v>12</v>
      </c>
      <c r="AB442" s="130"/>
      <c r="AC442" s="130"/>
      <c r="AD442" s="130"/>
      <c r="AE442" s="130"/>
      <c r="AF442" s="130"/>
      <c r="AG442" s="130"/>
      <c r="AH442" s="130"/>
      <c r="AI442" s="130"/>
      <c r="AJ442" s="130"/>
      <c r="AK442" s="130"/>
      <c r="AL442" s="130"/>
      <c r="AM442" s="130"/>
    </row>
    <row r="443" spans="1:39" ht="20.25" customHeight="1">
      <c r="A443" s="132">
        <v>442</v>
      </c>
      <c r="B443" s="19" t="s">
        <v>4916</v>
      </c>
      <c r="C443" s="250">
        <v>61044200000</v>
      </c>
      <c r="D443" s="261" t="s">
        <v>700</v>
      </c>
      <c r="E443" s="143" t="str">
        <f t="shared" si="18"/>
        <v>Զգեստ</v>
      </c>
      <c r="F443" s="273" t="s">
        <v>64</v>
      </c>
      <c r="G443" s="144">
        <f>VLOOKUP(E443,subcategory!A:B,2,0)</f>
        <v>43</v>
      </c>
      <c r="H443" s="273" t="s">
        <v>55</v>
      </c>
      <c r="I443" s="213" t="e">
        <f>VLOOKUP(H443,gender!A:B,2,0)</f>
        <v>#N/A</v>
      </c>
      <c r="J443" s="273">
        <v>175</v>
      </c>
      <c r="K443" s="273">
        <v>175</v>
      </c>
      <c r="L443" s="273">
        <v>1</v>
      </c>
      <c r="M443" s="273" t="s">
        <v>44</v>
      </c>
      <c r="N443" s="144">
        <f>VLOOKUP(M443,brand!A:B,2,0)</f>
        <v>608</v>
      </c>
      <c r="O443" s="144" t="str">
        <f t="shared" si="19"/>
        <v>CHINA</v>
      </c>
      <c r="P443" s="144">
        <f>VLOOKUP(O443,country!A:B,2,0)</f>
        <v>7497</v>
      </c>
      <c r="Q443" s="273" t="s">
        <v>3915</v>
      </c>
      <c r="R443" s="144" t="str">
        <f t="shared" si="20"/>
        <v>Բամբակ</v>
      </c>
      <c r="S443" s="144" t="s">
        <v>25</v>
      </c>
      <c r="T443" s="144">
        <f>VLOOKUP(R443,material!A:B,2,0)</f>
        <v>9</v>
      </c>
      <c r="U443" s="141" t="s">
        <v>3416</v>
      </c>
      <c r="V443" s="141"/>
      <c r="W443" s="273" t="s">
        <v>7672</v>
      </c>
      <c r="X443" s="141" t="e">
        <f>VLOOKUP(W443,SIZE!A:B,2,0)</f>
        <v>#N/A</v>
      </c>
      <c r="Y443" s="141" t="s">
        <v>7694</v>
      </c>
      <c r="Z443" s="141" t="s">
        <v>1071</v>
      </c>
      <c r="AA443" s="141">
        <f>VLOOKUP(Z443,COLOR!A:B,2,0)</f>
        <v>12</v>
      </c>
      <c r="AB443" s="130"/>
      <c r="AC443" s="130"/>
      <c r="AD443" s="130"/>
      <c r="AE443" s="130"/>
      <c r="AF443" s="130"/>
      <c r="AG443" s="130"/>
      <c r="AH443" s="130"/>
      <c r="AI443" s="130"/>
      <c r="AJ443" s="130"/>
      <c r="AK443" s="130"/>
      <c r="AL443" s="130"/>
      <c r="AM443" s="130"/>
    </row>
    <row r="444" spans="1:39" ht="20.25" customHeight="1">
      <c r="A444" s="132">
        <v>443</v>
      </c>
      <c r="B444" s="19" t="s">
        <v>4917</v>
      </c>
      <c r="C444" s="250">
        <v>61044200000</v>
      </c>
      <c r="D444" s="261" t="s">
        <v>700</v>
      </c>
      <c r="E444" s="143" t="str">
        <f t="shared" si="18"/>
        <v>Զգեստ</v>
      </c>
      <c r="F444" s="273" t="s">
        <v>64</v>
      </c>
      <c r="G444" s="144">
        <f>VLOOKUP(E444,subcategory!A:B,2,0)</f>
        <v>43</v>
      </c>
      <c r="H444" s="273" t="s">
        <v>55</v>
      </c>
      <c r="I444" s="213" t="e">
        <f>VLOOKUP(H444,gender!A:B,2,0)</f>
        <v>#N/A</v>
      </c>
      <c r="J444" s="273">
        <v>150</v>
      </c>
      <c r="K444" s="273">
        <v>150</v>
      </c>
      <c r="L444" s="273">
        <v>1</v>
      </c>
      <c r="M444" s="273" t="s">
        <v>44</v>
      </c>
      <c r="N444" s="144">
        <f>VLOOKUP(M444,brand!A:B,2,0)</f>
        <v>608</v>
      </c>
      <c r="O444" s="144" t="str">
        <f t="shared" si="19"/>
        <v>INDIA</v>
      </c>
      <c r="P444" s="144">
        <f>VLOOKUP(O444,country!A:B,2,0)</f>
        <v>7505</v>
      </c>
      <c r="Q444" s="273" t="s">
        <v>428</v>
      </c>
      <c r="R444" s="144" t="str">
        <f t="shared" si="20"/>
        <v>Բամբակ</v>
      </c>
      <c r="S444" s="144" t="s">
        <v>25</v>
      </c>
      <c r="T444" s="144">
        <f>VLOOKUP(R444,material!A:B,2,0)</f>
        <v>9</v>
      </c>
      <c r="U444" s="141" t="s">
        <v>3416</v>
      </c>
      <c r="V444" s="141"/>
      <c r="W444" s="273" t="s">
        <v>7669</v>
      </c>
      <c r="X444" s="141" t="e">
        <f>VLOOKUP(W444,SIZE!A:B,2,0)</f>
        <v>#N/A</v>
      </c>
      <c r="Y444" s="141" t="s">
        <v>7694</v>
      </c>
      <c r="Z444" s="141" t="s">
        <v>1057</v>
      </c>
      <c r="AA444" s="141">
        <f>VLOOKUP(Z444,COLOR!A:B,2,0)</f>
        <v>5</v>
      </c>
      <c r="AB444" s="130"/>
      <c r="AC444" s="130"/>
      <c r="AD444" s="130"/>
      <c r="AE444" s="130"/>
      <c r="AF444" s="130"/>
      <c r="AG444" s="130"/>
      <c r="AH444" s="130"/>
      <c r="AI444" s="130"/>
      <c r="AJ444" s="130"/>
      <c r="AK444" s="130"/>
      <c r="AL444" s="130"/>
      <c r="AM444" s="130"/>
    </row>
    <row r="445" spans="1:39" ht="20.25" customHeight="1">
      <c r="A445" s="132">
        <v>444</v>
      </c>
      <c r="B445" s="19" t="s">
        <v>4918</v>
      </c>
      <c r="C445" s="250">
        <v>61091000000</v>
      </c>
      <c r="D445" s="261" t="s">
        <v>6881</v>
      </c>
      <c r="E445" s="143" t="str">
        <f t="shared" si="18"/>
        <v>Շապիկ  2Հատ Սեթ</v>
      </c>
      <c r="F445" s="273" t="s">
        <v>7113</v>
      </c>
      <c r="G445" s="144" t="e">
        <f>VLOOKUP(E445,subcategory!A:B,2,0)</f>
        <v>#N/A</v>
      </c>
      <c r="H445" s="273" t="s">
        <v>7150</v>
      </c>
      <c r="I445" s="213" t="e">
        <f>VLOOKUP(H445,gender!A:B,2,0)</f>
        <v>#N/A</v>
      </c>
      <c r="J445" s="273">
        <v>90</v>
      </c>
      <c r="K445" s="273">
        <v>90</v>
      </c>
      <c r="L445" s="273">
        <v>1</v>
      </c>
      <c r="M445" s="273" t="s">
        <v>44</v>
      </c>
      <c r="N445" s="144">
        <f>VLOOKUP(M445,brand!A:B,2,0)</f>
        <v>608</v>
      </c>
      <c r="O445" s="144" t="str">
        <f t="shared" si="19"/>
        <v>INDIA</v>
      </c>
      <c r="P445" s="144">
        <f>VLOOKUP(O445,country!A:B,2,0)</f>
        <v>7505</v>
      </c>
      <c r="Q445" s="273" t="s">
        <v>428</v>
      </c>
      <c r="R445" s="144" t="str">
        <f t="shared" si="20"/>
        <v>Բամբակ</v>
      </c>
      <c r="S445" s="144" t="s">
        <v>25</v>
      </c>
      <c r="T445" s="144">
        <f>VLOOKUP(R445,material!A:B,2,0)</f>
        <v>9</v>
      </c>
      <c r="U445" s="141" t="s">
        <v>3416</v>
      </c>
      <c r="V445" s="141"/>
      <c r="W445" s="273" t="s">
        <v>7688</v>
      </c>
      <c r="X445" s="141" t="e">
        <f>VLOOKUP(W445,SIZE!A:B,2,0)</f>
        <v>#N/A</v>
      </c>
      <c r="Y445" s="141" t="s">
        <v>7694</v>
      </c>
      <c r="Z445" s="141" t="s">
        <v>1071</v>
      </c>
      <c r="AA445" s="141">
        <f>VLOOKUP(Z445,COLOR!A:B,2,0)</f>
        <v>12</v>
      </c>
      <c r="AB445" s="130"/>
      <c r="AC445" s="130"/>
      <c r="AD445" s="130"/>
      <c r="AE445" s="130"/>
      <c r="AF445" s="130"/>
      <c r="AG445" s="130"/>
      <c r="AH445" s="130"/>
      <c r="AI445" s="130"/>
      <c r="AJ445" s="130"/>
      <c r="AK445" s="130"/>
      <c r="AL445" s="130"/>
      <c r="AM445" s="130"/>
    </row>
    <row r="446" spans="1:39" ht="20.25" customHeight="1">
      <c r="A446" s="132">
        <v>445</v>
      </c>
      <c r="B446" s="19" t="s">
        <v>4919</v>
      </c>
      <c r="C446" s="251">
        <v>64041990000</v>
      </c>
      <c r="D446" s="262" t="s">
        <v>6889</v>
      </c>
      <c r="E446" s="143" t="str">
        <f t="shared" si="18"/>
        <v>Սպորտային Կոշիկ</v>
      </c>
      <c r="F446" s="273" t="s">
        <v>7119</v>
      </c>
      <c r="G446" s="144">
        <f>VLOOKUP(E446,subcategory!A:B,2,0)</f>
        <v>67</v>
      </c>
      <c r="H446" s="273" t="s">
        <v>7150</v>
      </c>
      <c r="I446" s="213" t="e">
        <f>VLOOKUP(H446,gender!A:B,2,0)</f>
        <v>#N/A</v>
      </c>
      <c r="J446" s="273">
        <v>740</v>
      </c>
      <c r="K446" s="273">
        <v>740</v>
      </c>
      <c r="L446" s="273">
        <v>1</v>
      </c>
      <c r="M446" s="273" t="s">
        <v>7158</v>
      </c>
      <c r="N446" s="144" t="e">
        <f>VLOOKUP(M446,brand!A:B,2,0)</f>
        <v>#N/A</v>
      </c>
      <c r="O446" s="144" t="str">
        <f t="shared" si="19"/>
        <v>GERMANY</v>
      </c>
      <c r="P446" s="144">
        <f>VLOOKUP(O446,country!A:B,2,0)</f>
        <v>1725</v>
      </c>
      <c r="Q446" s="273" t="s">
        <v>2787</v>
      </c>
      <c r="R446" s="144" t="str">
        <f t="shared" si="20"/>
        <v>Ռետին,Կտոր Արհեստական Կաշվի Համադ</v>
      </c>
      <c r="S446" s="144" t="s">
        <v>7218</v>
      </c>
      <c r="T446" s="144" t="e">
        <f>VLOOKUP(R446,material!A:B,2,0)</f>
        <v>#N/A</v>
      </c>
      <c r="U446" s="141" t="s">
        <v>7640</v>
      </c>
      <c r="V446" s="141"/>
      <c r="W446" s="273">
        <v>36</v>
      </c>
      <c r="X446" s="141">
        <f>VLOOKUP(W446,SIZE!A:B,2,0)</f>
        <v>52</v>
      </c>
      <c r="Y446" s="141">
        <v>0</v>
      </c>
      <c r="Z446" s="141" t="s">
        <v>1057</v>
      </c>
      <c r="AA446" s="141">
        <f>VLOOKUP(Z446,COLOR!A:B,2,0)</f>
        <v>5</v>
      </c>
      <c r="AB446" s="130"/>
      <c r="AC446" s="130"/>
      <c r="AD446" s="130"/>
      <c r="AE446" s="130"/>
      <c r="AF446" s="130"/>
      <c r="AG446" s="130"/>
      <c r="AH446" s="130"/>
      <c r="AI446" s="130"/>
      <c r="AJ446" s="130"/>
      <c r="AK446" s="130"/>
      <c r="AL446" s="130"/>
      <c r="AM446" s="130"/>
    </row>
    <row r="447" spans="1:39" ht="20.25" customHeight="1">
      <c r="A447" s="132">
        <v>446</v>
      </c>
      <c r="B447" s="19" t="s">
        <v>4920</v>
      </c>
      <c r="C447" s="252">
        <v>64039998000</v>
      </c>
      <c r="D447" s="270" t="s">
        <v>6890</v>
      </c>
      <c r="E447" s="143" t="str">
        <f t="shared" si="18"/>
        <v>Սպորտային Կոշիկ</v>
      </c>
      <c r="F447" s="273" t="s">
        <v>7119</v>
      </c>
      <c r="G447" s="144">
        <f>VLOOKUP(E447,subcategory!A:B,2,0)</f>
        <v>67</v>
      </c>
      <c r="H447" s="277" t="s">
        <v>55</v>
      </c>
      <c r="I447" s="213" t="e">
        <f>VLOOKUP(H447,gender!A:B,2,0)</f>
        <v>#N/A</v>
      </c>
      <c r="J447" s="273">
        <v>765</v>
      </c>
      <c r="K447" s="273">
        <v>765</v>
      </c>
      <c r="L447" s="273">
        <v>1</v>
      </c>
      <c r="M447" s="273" t="s">
        <v>7159</v>
      </c>
      <c r="N447" s="144" t="e">
        <f>VLOOKUP(M447,brand!A:B,2,0)</f>
        <v>#N/A</v>
      </c>
      <c r="O447" s="144" t="str">
        <f t="shared" si="19"/>
        <v>GERMANY</v>
      </c>
      <c r="P447" s="144">
        <f>VLOOKUP(O447,country!A:B,2,0)</f>
        <v>1725</v>
      </c>
      <c r="Q447" s="273" t="s">
        <v>2787</v>
      </c>
      <c r="R447" s="144" t="str">
        <f t="shared" si="20"/>
        <v>Ռետին, Կաշի, Պոլիեսթեր</v>
      </c>
      <c r="S447" s="144" t="s">
        <v>7219</v>
      </c>
      <c r="T447" s="144" t="e">
        <f>VLOOKUP(R447,material!A:B,2,0)</f>
        <v>#N/A</v>
      </c>
      <c r="U447" s="141" t="s">
        <v>7640</v>
      </c>
      <c r="V447" s="141"/>
      <c r="W447" s="273">
        <v>38</v>
      </c>
      <c r="X447" s="141">
        <f>VLOOKUP(W447,SIZE!A:B,2,0)</f>
        <v>64</v>
      </c>
      <c r="Y447" s="141">
        <v>0</v>
      </c>
      <c r="Z447" s="141" t="s">
        <v>1071</v>
      </c>
      <c r="AA447" s="141">
        <f>VLOOKUP(Z447,COLOR!A:B,2,0)</f>
        <v>12</v>
      </c>
      <c r="AB447" s="130"/>
      <c r="AC447" s="130"/>
      <c r="AD447" s="130"/>
      <c r="AE447" s="130"/>
      <c r="AF447" s="130"/>
      <c r="AG447" s="130"/>
      <c r="AH447" s="130"/>
      <c r="AI447" s="130"/>
      <c r="AJ447" s="130"/>
      <c r="AK447" s="130"/>
      <c r="AL447" s="130"/>
      <c r="AM447" s="130"/>
    </row>
    <row r="448" spans="1:39" ht="20.25" customHeight="1">
      <c r="A448" s="132">
        <v>447</v>
      </c>
      <c r="B448" s="19" t="s">
        <v>4921</v>
      </c>
      <c r="C448" s="256">
        <v>64039996000</v>
      </c>
      <c r="D448" s="268" t="s">
        <v>6891</v>
      </c>
      <c r="E448" s="143" t="str">
        <f t="shared" si="18"/>
        <v>Կոշիկ</v>
      </c>
      <c r="F448" s="273" t="s">
        <v>132</v>
      </c>
      <c r="G448" s="144">
        <f>VLOOKUP(E448,subcategory!A:B,2,0)</f>
        <v>55</v>
      </c>
      <c r="H448" s="273" t="s">
        <v>10</v>
      </c>
      <c r="I448" s="213" t="e">
        <f>VLOOKUP(H448,gender!A:B,2,0)</f>
        <v>#N/A</v>
      </c>
      <c r="J448" s="273">
        <v>855</v>
      </c>
      <c r="K448" s="273">
        <v>855</v>
      </c>
      <c r="L448" s="273">
        <v>1</v>
      </c>
      <c r="M448" s="273" t="s">
        <v>7160</v>
      </c>
      <c r="N448" s="144" t="e">
        <f>VLOOKUP(M448,brand!A:B,2,0)</f>
        <v>#N/A</v>
      </c>
      <c r="O448" s="144" t="str">
        <f t="shared" si="19"/>
        <v>GERMANY</v>
      </c>
      <c r="P448" s="144">
        <f>VLOOKUP(O448,country!A:B,2,0)</f>
        <v>1725</v>
      </c>
      <c r="Q448" s="273" t="s">
        <v>2787</v>
      </c>
      <c r="R448" s="144" t="str">
        <f t="shared" si="20"/>
        <v>Բնական Կաշի, Պոլիուռետամ</v>
      </c>
      <c r="S448" s="144" t="s">
        <v>7220</v>
      </c>
      <c r="T448" s="144" t="e">
        <f>VLOOKUP(R448,material!A:B,2,0)</f>
        <v>#N/A</v>
      </c>
      <c r="U448" s="141" t="s">
        <v>7640</v>
      </c>
      <c r="V448" s="141"/>
      <c r="W448" s="273">
        <v>41</v>
      </c>
      <c r="X448" s="141">
        <f>VLOOKUP(W448,SIZE!A:B,2,0)</f>
        <v>288</v>
      </c>
      <c r="Y448" s="141">
        <v>0</v>
      </c>
      <c r="Z448" s="141" t="s">
        <v>2101</v>
      </c>
      <c r="AA448" s="141" t="e">
        <f>VLOOKUP(Z448,COLOR!A:B,2,0)</f>
        <v>#N/A</v>
      </c>
      <c r="AB448" s="130"/>
      <c r="AC448" s="130"/>
      <c r="AD448" s="130"/>
      <c r="AE448" s="130"/>
      <c r="AF448" s="130"/>
      <c r="AG448" s="130"/>
      <c r="AH448" s="130"/>
      <c r="AI448" s="130"/>
      <c r="AJ448" s="130"/>
      <c r="AK448" s="130"/>
      <c r="AL448" s="130"/>
      <c r="AM448" s="130"/>
    </row>
    <row r="449" spans="1:39" ht="20.25" customHeight="1">
      <c r="A449" s="132">
        <v>448</v>
      </c>
      <c r="B449" s="19" t="s">
        <v>4922</v>
      </c>
      <c r="C449" s="256">
        <v>64041990000</v>
      </c>
      <c r="D449" s="268" t="s">
        <v>6892</v>
      </c>
      <c r="E449" s="143" t="str">
        <f t="shared" si="18"/>
        <v>Ճտքավոր Կոշիկ</v>
      </c>
      <c r="F449" s="273" t="s">
        <v>7120</v>
      </c>
      <c r="G449" s="144">
        <f>VLOOKUP(E449,subcategory!A:B,2,0)</f>
        <v>476</v>
      </c>
      <c r="H449" s="273" t="s">
        <v>55</v>
      </c>
      <c r="I449" s="213" t="e">
        <f>VLOOKUP(H449,gender!A:B,2,0)</f>
        <v>#N/A</v>
      </c>
      <c r="J449" s="273">
        <v>430</v>
      </c>
      <c r="K449" s="273">
        <v>430</v>
      </c>
      <c r="L449" s="273">
        <v>1</v>
      </c>
      <c r="M449" s="273" t="s">
        <v>7156</v>
      </c>
      <c r="N449" s="144" t="e">
        <f>VLOOKUP(M449,brand!A:B,2,0)</f>
        <v>#N/A</v>
      </c>
      <c r="O449" s="144" t="str">
        <f t="shared" si="19"/>
        <v>GERMANY</v>
      </c>
      <c r="P449" s="144">
        <f>VLOOKUP(O449,country!A:B,2,0)</f>
        <v>1725</v>
      </c>
      <c r="Q449" s="273" t="s">
        <v>2787</v>
      </c>
      <c r="R449" s="144" t="str">
        <f t="shared" si="20"/>
        <v>Ռետին, Կտոր Համդ</v>
      </c>
      <c r="S449" s="144" t="s">
        <v>7221</v>
      </c>
      <c r="T449" s="144" t="e">
        <f>VLOOKUP(R449,material!A:B,2,0)</f>
        <v>#N/A</v>
      </c>
      <c r="U449" s="141" t="s">
        <v>7640</v>
      </c>
      <c r="V449" s="141"/>
      <c r="W449" s="273">
        <v>23</v>
      </c>
      <c r="X449" s="141">
        <f>VLOOKUP(W449,SIZE!A:B,2,0)</f>
        <v>253</v>
      </c>
      <c r="Y449" s="141">
        <v>0</v>
      </c>
      <c r="Z449" s="141" t="s">
        <v>1057</v>
      </c>
      <c r="AA449" s="141">
        <f>VLOOKUP(Z449,COLOR!A:B,2,0)</f>
        <v>5</v>
      </c>
      <c r="AB449" s="130"/>
      <c r="AC449" s="130"/>
      <c r="AD449" s="130"/>
      <c r="AE449" s="130"/>
      <c r="AF449" s="130"/>
      <c r="AG449" s="130"/>
      <c r="AH449" s="130"/>
      <c r="AI449" s="130"/>
      <c r="AJ449" s="130"/>
      <c r="AK449" s="130"/>
      <c r="AL449" s="130"/>
      <c r="AM449" s="130"/>
    </row>
    <row r="450" spans="1:39" ht="20.25" customHeight="1">
      <c r="A450" s="132">
        <v>449</v>
      </c>
      <c r="B450" s="19" t="s">
        <v>4923</v>
      </c>
      <c r="C450" s="252">
        <v>64039991000</v>
      </c>
      <c r="D450" s="264" t="s">
        <v>6893</v>
      </c>
      <c r="E450" s="143" t="str">
        <f t="shared" si="18"/>
        <v>Ճտքավոր Կոշիկ</v>
      </c>
      <c r="F450" s="273" t="s">
        <v>7120</v>
      </c>
      <c r="G450" s="144">
        <f>VLOOKUP(E450,subcategory!A:B,2,0)</f>
        <v>476</v>
      </c>
      <c r="H450" s="273" t="s">
        <v>55</v>
      </c>
      <c r="I450" s="213" t="e">
        <f>VLOOKUP(H450,gender!A:B,2,0)</f>
        <v>#N/A</v>
      </c>
      <c r="J450" s="273">
        <v>430</v>
      </c>
      <c r="K450" s="273">
        <v>430</v>
      </c>
      <c r="L450" s="273">
        <v>1</v>
      </c>
      <c r="M450" s="273" t="s">
        <v>7161</v>
      </c>
      <c r="N450" s="144" t="e">
        <f>VLOOKUP(M450,brand!A:B,2,0)</f>
        <v>#N/A</v>
      </c>
      <c r="O450" s="144" t="str">
        <f t="shared" si="19"/>
        <v>GERMANY</v>
      </c>
      <c r="P450" s="144">
        <f>VLOOKUP(O450,country!A:B,2,0)</f>
        <v>1725</v>
      </c>
      <c r="Q450" s="273" t="s">
        <v>2787</v>
      </c>
      <c r="R450" s="144" t="str">
        <f t="shared" si="20"/>
        <v>Ռետին, Կաշի, Կտոր</v>
      </c>
      <c r="S450" s="144" t="s">
        <v>7222</v>
      </c>
      <c r="T450" s="144" t="e">
        <f>VLOOKUP(R450,material!A:B,2,0)</f>
        <v>#N/A</v>
      </c>
      <c r="U450" s="141" t="s">
        <v>7640</v>
      </c>
      <c r="V450" s="141"/>
      <c r="W450" s="273">
        <v>24</v>
      </c>
      <c r="X450" s="141">
        <f>VLOOKUP(W450,SIZE!A:B,2,0)</f>
        <v>15</v>
      </c>
      <c r="Y450" s="141">
        <v>0</v>
      </c>
      <c r="Z450" s="141" t="s">
        <v>1033</v>
      </c>
      <c r="AA450" s="141">
        <f>VLOOKUP(Z450,COLOR!A:B,2,0)</f>
        <v>20</v>
      </c>
      <c r="AB450" s="130"/>
      <c r="AC450" s="130"/>
      <c r="AD450" s="130"/>
      <c r="AE450" s="130"/>
      <c r="AF450" s="130"/>
      <c r="AG450" s="130"/>
      <c r="AH450" s="130"/>
      <c r="AI450" s="130"/>
      <c r="AJ450" s="130"/>
      <c r="AK450" s="130"/>
      <c r="AL450" s="130"/>
      <c r="AM450" s="130"/>
    </row>
    <row r="451" spans="1:39" ht="20.25" customHeight="1">
      <c r="A451" s="132">
        <v>450</v>
      </c>
      <c r="B451" s="19" t="s">
        <v>4924</v>
      </c>
      <c r="C451" s="252">
        <v>64039998000</v>
      </c>
      <c r="D451" s="268" t="s">
        <v>6894</v>
      </c>
      <c r="E451" s="143" t="str">
        <f t="shared" ref="E451:E514" si="21">PROPER(F451)</f>
        <v>Կոշիկ</v>
      </c>
      <c r="F451" s="273" t="s">
        <v>132</v>
      </c>
      <c r="G451" s="144">
        <f>VLOOKUP(E451,subcategory!A:B,2,0)</f>
        <v>55</v>
      </c>
      <c r="H451" s="273" t="s">
        <v>20</v>
      </c>
      <c r="I451" s="213" t="e">
        <f>VLOOKUP(H451,gender!A:B,2,0)</f>
        <v>#N/A</v>
      </c>
      <c r="J451" s="273">
        <v>960</v>
      </c>
      <c r="K451" s="273">
        <v>960</v>
      </c>
      <c r="L451" s="273">
        <v>1</v>
      </c>
      <c r="M451" s="273" t="s">
        <v>7160</v>
      </c>
      <c r="N451" s="144" t="e">
        <f>VLOOKUP(M451,brand!A:B,2,0)</f>
        <v>#N/A</v>
      </c>
      <c r="O451" s="144" t="str">
        <f t="shared" ref="O451:O514" si="22">UPPER(Q451)</f>
        <v>GERMANY</v>
      </c>
      <c r="P451" s="144">
        <f>VLOOKUP(O451,country!A:B,2,0)</f>
        <v>1725</v>
      </c>
      <c r="Q451" s="273" t="s">
        <v>2787</v>
      </c>
      <c r="R451" s="144" t="str">
        <f t="shared" ref="R451:R514" si="23">PROPER(S451)</f>
        <v>Ռետին, Կաշի, Կտոր</v>
      </c>
      <c r="S451" s="144" t="s">
        <v>7222</v>
      </c>
      <c r="T451" s="144" t="e">
        <f>VLOOKUP(R451,material!A:B,2,0)</f>
        <v>#N/A</v>
      </c>
      <c r="U451" s="141" t="s">
        <v>7640</v>
      </c>
      <c r="V451" s="141"/>
      <c r="W451" s="273">
        <v>41</v>
      </c>
      <c r="X451" s="141">
        <f>VLOOKUP(W451,SIZE!A:B,2,0)</f>
        <v>288</v>
      </c>
      <c r="Y451" s="141">
        <v>0</v>
      </c>
      <c r="Z451" s="141" t="s">
        <v>1033</v>
      </c>
      <c r="AA451" s="141">
        <f>VLOOKUP(Z451,COLOR!A:B,2,0)</f>
        <v>20</v>
      </c>
      <c r="AB451" s="130"/>
      <c r="AC451" s="130"/>
      <c r="AD451" s="130"/>
      <c r="AE451" s="130"/>
      <c r="AF451" s="130"/>
      <c r="AG451" s="130"/>
      <c r="AH451" s="130"/>
      <c r="AI451" s="130"/>
      <c r="AJ451" s="130"/>
      <c r="AK451" s="130"/>
      <c r="AL451" s="130"/>
      <c r="AM451" s="130"/>
    </row>
    <row r="452" spans="1:39" ht="20.25" customHeight="1">
      <c r="A452" s="132">
        <v>451</v>
      </c>
      <c r="B452" s="19" t="s">
        <v>4925</v>
      </c>
      <c r="C452" s="252">
        <v>64039991000</v>
      </c>
      <c r="D452" s="264" t="s">
        <v>6895</v>
      </c>
      <c r="E452" s="143" t="str">
        <f t="shared" si="21"/>
        <v>Սպորտային Կոշիկ</v>
      </c>
      <c r="F452" s="273" t="s">
        <v>7119</v>
      </c>
      <c r="G452" s="144">
        <f>VLOOKUP(E452,subcategory!A:B,2,0)</f>
        <v>67</v>
      </c>
      <c r="H452" s="273" t="s">
        <v>7150</v>
      </c>
      <c r="I452" s="213" t="e">
        <f>VLOOKUP(H452,gender!A:B,2,0)</f>
        <v>#N/A</v>
      </c>
      <c r="J452" s="273">
        <v>670</v>
      </c>
      <c r="K452" s="273">
        <v>670</v>
      </c>
      <c r="L452" s="273">
        <v>1</v>
      </c>
      <c r="M452" s="273" t="s">
        <v>7155</v>
      </c>
      <c r="N452" s="144" t="e">
        <f>VLOOKUP(M452,brand!A:B,2,0)</f>
        <v>#N/A</v>
      </c>
      <c r="O452" s="144" t="str">
        <f t="shared" si="22"/>
        <v>GERMANY</v>
      </c>
      <c r="P452" s="144">
        <f>VLOOKUP(O452,country!A:B,2,0)</f>
        <v>1725</v>
      </c>
      <c r="Q452" s="273" t="s">
        <v>2787</v>
      </c>
      <c r="R452" s="144" t="str">
        <f t="shared" si="23"/>
        <v>Ռետին, Կաշի</v>
      </c>
      <c r="S452" s="144" t="s">
        <v>7223</v>
      </c>
      <c r="T452" s="144" t="e">
        <f>VLOOKUP(R452,material!A:B,2,0)</f>
        <v>#N/A</v>
      </c>
      <c r="U452" s="141" t="s">
        <v>7640</v>
      </c>
      <c r="V452" s="141"/>
      <c r="W452" s="273">
        <v>35</v>
      </c>
      <c r="X452" s="141">
        <f>VLOOKUP(W452,SIZE!A:B,2,0)</f>
        <v>217</v>
      </c>
      <c r="Y452" s="141">
        <v>0</v>
      </c>
      <c r="Z452" s="141" t="s">
        <v>1033</v>
      </c>
      <c r="AA452" s="141">
        <f>VLOOKUP(Z452,COLOR!A:B,2,0)</f>
        <v>20</v>
      </c>
      <c r="AB452" s="130"/>
      <c r="AC452" s="130"/>
      <c r="AD452" s="130"/>
      <c r="AE452" s="130"/>
      <c r="AF452" s="130"/>
      <c r="AG452" s="130"/>
      <c r="AH452" s="130"/>
      <c r="AI452" s="130"/>
      <c r="AJ452" s="130"/>
      <c r="AK452" s="130"/>
      <c r="AL452" s="130"/>
      <c r="AM452" s="130"/>
    </row>
    <row r="453" spans="1:39" ht="20.25" customHeight="1">
      <c r="A453" s="132">
        <v>452</v>
      </c>
      <c r="B453" s="19" t="s">
        <v>4926</v>
      </c>
      <c r="C453" s="252">
        <v>64052091000</v>
      </c>
      <c r="D453" s="266" t="s">
        <v>6896</v>
      </c>
      <c r="E453" s="143" t="str">
        <f t="shared" si="21"/>
        <v>Հողաթափ</v>
      </c>
      <c r="F453" s="276" t="s">
        <v>3912</v>
      </c>
      <c r="G453" s="144">
        <f>VLOOKUP(E453,subcategory!A:B,2,0)</f>
        <v>310</v>
      </c>
      <c r="H453" s="273" t="s">
        <v>55</v>
      </c>
      <c r="I453" s="213" t="e">
        <f>VLOOKUP(H453,gender!A:B,2,0)</f>
        <v>#N/A</v>
      </c>
      <c r="J453" s="273">
        <v>215</v>
      </c>
      <c r="K453" s="273">
        <v>215</v>
      </c>
      <c r="L453" s="273">
        <v>1</v>
      </c>
      <c r="M453" s="273" t="s">
        <v>7156</v>
      </c>
      <c r="N453" s="144" t="e">
        <f>VLOOKUP(M453,brand!A:B,2,0)</f>
        <v>#N/A</v>
      </c>
      <c r="O453" s="144" t="str">
        <f t="shared" si="22"/>
        <v>GERMANY</v>
      </c>
      <c r="P453" s="144">
        <f>VLOOKUP(O453,country!A:B,2,0)</f>
        <v>1725</v>
      </c>
      <c r="Q453" s="273" t="s">
        <v>2787</v>
      </c>
      <c r="R453" s="144" t="str">
        <f t="shared" si="23"/>
        <v>Կտոր</v>
      </c>
      <c r="S453" s="144" t="s">
        <v>3976</v>
      </c>
      <c r="T453" s="144">
        <f>VLOOKUP(R453,material!A:B,2,0)</f>
        <v>25</v>
      </c>
      <c r="U453" s="141" t="s">
        <v>7640</v>
      </c>
      <c r="V453" s="141"/>
      <c r="W453" s="273">
        <v>26</v>
      </c>
      <c r="X453" s="141">
        <f>VLOOKUP(W453,SIZE!A:B,2,0)</f>
        <v>484</v>
      </c>
      <c r="Y453" s="141">
        <v>0</v>
      </c>
      <c r="Z453" s="141" t="s">
        <v>1057</v>
      </c>
      <c r="AA453" s="141">
        <f>VLOOKUP(Z453,COLOR!A:B,2,0)</f>
        <v>5</v>
      </c>
      <c r="AB453" s="130"/>
      <c r="AC453" s="130"/>
      <c r="AD453" s="130"/>
      <c r="AE453" s="130"/>
      <c r="AF453" s="130"/>
      <c r="AG453" s="130"/>
      <c r="AH453" s="130"/>
      <c r="AI453" s="130"/>
      <c r="AJ453" s="130"/>
      <c r="AK453" s="130"/>
      <c r="AL453" s="130"/>
      <c r="AM453" s="130"/>
    </row>
    <row r="454" spans="1:39" ht="20.25" customHeight="1">
      <c r="A454" s="132">
        <v>453</v>
      </c>
      <c r="B454" s="19" t="s">
        <v>4927</v>
      </c>
      <c r="C454" s="252">
        <v>64052091000</v>
      </c>
      <c r="D454" s="266" t="s">
        <v>6896</v>
      </c>
      <c r="E454" s="143" t="str">
        <f t="shared" si="21"/>
        <v>Հողաթափ</v>
      </c>
      <c r="F454" s="276" t="s">
        <v>3912</v>
      </c>
      <c r="G454" s="144">
        <f>VLOOKUP(E454,subcategory!A:B,2,0)</f>
        <v>310</v>
      </c>
      <c r="H454" s="273" t="s">
        <v>55</v>
      </c>
      <c r="I454" s="213" t="e">
        <f>VLOOKUP(H454,gender!A:B,2,0)</f>
        <v>#N/A</v>
      </c>
      <c r="J454" s="273">
        <v>170</v>
      </c>
      <c r="K454" s="273">
        <v>170</v>
      </c>
      <c r="L454" s="273">
        <v>1</v>
      </c>
      <c r="M454" s="273" t="s">
        <v>7156</v>
      </c>
      <c r="N454" s="144" t="e">
        <f>VLOOKUP(M454,brand!A:B,2,0)</f>
        <v>#N/A</v>
      </c>
      <c r="O454" s="144" t="str">
        <f t="shared" si="22"/>
        <v>GERMANY</v>
      </c>
      <c r="P454" s="144">
        <f>VLOOKUP(O454,country!A:B,2,0)</f>
        <v>1725</v>
      </c>
      <c r="Q454" s="273" t="s">
        <v>2787</v>
      </c>
      <c r="R454" s="144" t="str">
        <f t="shared" si="23"/>
        <v>Կտոր</v>
      </c>
      <c r="S454" s="144" t="s">
        <v>3976</v>
      </c>
      <c r="T454" s="144">
        <f>VLOOKUP(R454,material!A:B,2,0)</f>
        <v>25</v>
      </c>
      <c r="U454" s="141" t="s">
        <v>7640</v>
      </c>
      <c r="V454" s="141"/>
      <c r="W454" s="273">
        <v>21</v>
      </c>
      <c r="X454" s="141">
        <f>VLOOKUP(W454,SIZE!A:B,2,0)</f>
        <v>549</v>
      </c>
      <c r="Y454" s="141">
        <v>0</v>
      </c>
      <c r="Z454" s="141" t="s">
        <v>2088</v>
      </c>
      <c r="AA454" s="141">
        <f>VLOOKUP(Z454,COLOR!A:B,2,0)</f>
        <v>7</v>
      </c>
      <c r="AB454" s="130"/>
      <c r="AC454" s="130"/>
      <c r="AD454" s="130"/>
      <c r="AE454" s="130"/>
      <c r="AF454" s="130"/>
      <c r="AG454" s="130"/>
      <c r="AH454" s="130"/>
      <c r="AI454" s="130"/>
      <c r="AJ454" s="130"/>
      <c r="AK454" s="130"/>
      <c r="AL454" s="130"/>
      <c r="AM454" s="130"/>
    </row>
    <row r="455" spans="1:39" ht="20.25" customHeight="1">
      <c r="A455" s="132">
        <v>454</v>
      </c>
      <c r="B455" s="19" t="s">
        <v>4928</v>
      </c>
      <c r="C455" s="252">
        <v>64039991000</v>
      </c>
      <c r="D455" s="264" t="s">
        <v>6897</v>
      </c>
      <c r="E455" s="143" t="str">
        <f t="shared" si="21"/>
        <v>Սպորտային Կոշիկ</v>
      </c>
      <c r="F455" s="273" t="s">
        <v>7119</v>
      </c>
      <c r="G455" s="144">
        <f>VLOOKUP(E455,subcategory!A:B,2,0)</f>
        <v>67</v>
      </c>
      <c r="H455" s="273" t="s">
        <v>7150</v>
      </c>
      <c r="I455" s="213" t="e">
        <f>VLOOKUP(H455,gender!A:B,2,0)</f>
        <v>#N/A</v>
      </c>
      <c r="J455" s="273">
        <v>610</v>
      </c>
      <c r="K455" s="273">
        <v>610</v>
      </c>
      <c r="L455" s="273">
        <v>1</v>
      </c>
      <c r="M455" s="273" t="s">
        <v>7155</v>
      </c>
      <c r="N455" s="144" t="e">
        <f>VLOOKUP(M455,brand!A:B,2,0)</f>
        <v>#N/A</v>
      </c>
      <c r="O455" s="144" t="str">
        <f t="shared" si="22"/>
        <v>GERMANY</v>
      </c>
      <c r="P455" s="144">
        <f>VLOOKUP(O455,country!A:B,2,0)</f>
        <v>1725</v>
      </c>
      <c r="Q455" s="273" t="s">
        <v>2787</v>
      </c>
      <c r="R455" s="144" t="str">
        <f t="shared" si="23"/>
        <v>Ռետին, Կաշի, Կտոր</v>
      </c>
      <c r="S455" s="144" t="s">
        <v>7222</v>
      </c>
      <c r="T455" s="144" t="e">
        <f>VLOOKUP(R455,material!A:B,2,0)</f>
        <v>#N/A</v>
      </c>
      <c r="U455" s="141" t="s">
        <v>7640</v>
      </c>
      <c r="V455" s="141"/>
      <c r="W455" s="273">
        <v>32</v>
      </c>
      <c r="X455" s="141">
        <f>VLOOKUP(W455,SIZE!A:B,2,0)</f>
        <v>31</v>
      </c>
      <c r="Y455" s="141">
        <v>0</v>
      </c>
      <c r="Z455" s="141" t="s">
        <v>1033</v>
      </c>
      <c r="AA455" s="141">
        <f>VLOOKUP(Z455,COLOR!A:B,2,0)</f>
        <v>20</v>
      </c>
      <c r="AB455" s="130"/>
      <c r="AC455" s="130"/>
      <c r="AD455" s="130"/>
      <c r="AE455" s="130"/>
      <c r="AF455" s="130"/>
      <c r="AG455" s="130"/>
      <c r="AH455" s="130"/>
      <c r="AI455" s="130"/>
      <c r="AJ455" s="130"/>
      <c r="AK455" s="130"/>
      <c r="AL455" s="130"/>
      <c r="AM455" s="130"/>
    </row>
    <row r="456" spans="1:39" ht="20.25" customHeight="1">
      <c r="A456" s="132">
        <v>455</v>
      </c>
      <c r="B456" s="19" t="s">
        <v>4929</v>
      </c>
      <c r="C456" s="256">
        <v>64041990000</v>
      </c>
      <c r="D456" s="268" t="s">
        <v>6892</v>
      </c>
      <c r="E456" s="143" t="str">
        <f t="shared" si="21"/>
        <v>Ճտքավոր Կոշիկ</v>
      </c>
      <c r="F456" s="273" t="s">
        <v>7120</v>
      </c>
      <c r="G456" s="144">
        <f>VLOOKUP(E456,subcategory!A:B,2,0)</f>
        <v>476</v>
      </c>
      <c r="H456" s="273" t="s">
        <v>55</v>
      </c>
      <c r="I456" s="213" t="e">
        <f>VLOOKUP(H456,gender!A:B,2,0)</f>
        <v>#N/A</v>
      </c>
      <c r="J456" s="273">
        <v>735</v>
      </c>
      <c r="K456" s="273">
        <v>735</v>
      </c>
      <c r="L456" s="273">
        <v>1</v>
      </c>
      <c r="M456" s="273" t="s">
        <v>7155</v>
      </c>
      <c r="N456" s="144" t="e">
        <f>VLOOKUP(M456,brand!A:B,2,0)</f>
        <v>#N/A</v>
      </c>
      <c r="O456" s="144" t="str">
        <f t="shared" si="22"/>
        <v>GERMANY</v>
      </c>
      <c r="P456" s="144">
        <f>VLOOKUP(O456,country!A:B,2,0)</f>
        <v>1725</v>
      </c>
      <c r="Q456" s="273" t="s">
        <v>2787</v>
      </c>
      <c r="R456" s="144" t="str">
        <f t="shared" si="23"/>
        <v>Ռետին, Կտոր</v>
      </c>
      <c r="S456" s="144" t="s">
        <v>7224</v>
      </c>
      <c r="T456" s="144" t="e">
        <f>VLOOKUP(R456,material!A:B,2,0)</f>
        <v>#N/A</v>
      </c>
      <c r="U456" s="141" t="s">
        <v>7640</v>
      </c>
      <c r="V456" s="141"/>
      <c r="W456" s="273">
        <v>36</v>
      </c>
      <c r="X456" s="141">
        <f>VLOOKUP(W456,SIZE!A:B,2,0)</f>
        <v>52</v>
      </c>
      <c r="Y456" s="141">
        <v>0</v>
      </c>
      <c r="Z456" s="141" t="s">
        <v>7758</v>
      </c>
      <c r="AA456" s="141" t="e">
        <f>VLOOKUP(Z456,COLOR!A:B,2,0)</f>
        <v>#N/A</v>
      </c>
      <c r="AB456" s="130"/>
      <c r="AC456" s="130"/>
      <c r="AD456" s="130"/>
      <c r="AE456" s="130"/>
      <c r="AF456" s="130"/>
      <c r="AG456" s="130"/>
      <c r="AH456" s="130"/>
      <c r="AI456" s="130"/>
      <c r="AJ456" s="130"/>
      <c r="AK456" s="130"/>
      <c r="AL456" s="130"/>
      <c r="AM456" s="130"/>
    </row>
    <row r="457" spans="1:39" ht="20.25" customHeight="1">
      <c r="A457" s="132">
        <v>456</v>
      </c>
      <c r="B457" s="19" t="s">
        <v>4930</v>
      </c>
      <c r="C457" s="256">
        <v>64039998000</v>
      </c>
      <c r="D457" s="268" t="s">
        <v>6894</v>
      </c>
      <c r="E457" s="143" t="str">
        <f t="shared" si="21"/>
        <v>Կոշիկ</v>
      </c>
      <c r="F457" s="276" t="s">
        <v>132</v>
      </c>
      <c r="G457" s="144">
        <f>VLOOKUP(E457,subcategory!A:B,2,0)</f>
        <v>55</v>
      </c>
      <c r="H457" s="273" t="s">
        <v>20</v>
      </c>
      <c r="I457" s="213" t="e">
        <f>VLOOKUP(H457,gender!A:B,2,0)</f>
        <v>#N/A</v>
      </c>
      <c r="J457" s="273">
        <v>875</v>
      </c>
      <c r="K457" s="273">
        <v>875</v>
      </c>
      <c r="L457" s="273">
        <v>1</v>
      </c>
      <c r="M457" s="273" t="s">
        <v>7160</v>
      </c>
      <c r="N457" s="144" t="e">
        <f>VLOOKUP(M457,brand!A:B,2,0)</f>
        <v>#N/A</v>
      </c>
      <c r="O457" s="144" t="str">
        <f t="shared" si="22"/>
        <v>GERMANY</v>
      </c>
      <c r="P457" s="144">
        <f>VLOOKUP(O457,country!A:B,2,0)</f>
        <v>1725</v>
      </c>
      <c r="Q457" s="273" t="s">
        <v>2787</v>
      </c>
      <c r="R457" s="144" t="str">
        <f t="shared" si="23"/>
        <v>Կաշի, Կտոր</v>
      </c>
      <c r="S457" s="144" t="s">
        <v>7225</v>
      </c>
      <c r="T457" s="144" t="e">
        <f>VLOOKUP(R457,material!A:B,2,0)</f>
        <v>#N/A</v>
      </c>
      <c r="U457" s="141" t="s">
        <v>7640</v>
      </c>
      <c r="V457" s="141"/>
      <c r="W457" s="273">
        <v>37</v>
      </c>
      <c r="X457" s="141">
        <f>VLOOKUP(W457,SIZE!A:B,2,0)</f>
        <v>282</v>
      </c>
      <c r="Y457" s="141">
        <v>0</v>
      </c>
      <c r="Z457" s="141" t="s">
        <v>1033</v>
      </c>
      <c r="AA457" s="141">
        <f>VLOOKUP(Z457,COLOR!A:B,2,0)</f>
        <v>20</v>
      </c>
      <c r="AB457" s="130"/>
      <c r="AC457" s="130"/>
      <c r="AD457" s="130"/>
      <c r="AE457" s="130"/>
      <c r="AF457" s="130"/>
      <c r="AG457" s="130"/>
      <c r="AH457" s="130"/>
      <c r="AI457" s="130"/>
      <c r="AJ457" s="130"/>
      <c r="AK457" s="130"/>
      <c r="AL457" s="130"/>
      <c r="AM457" s="130"/>
    </row>
    <row r="458" spans="1:39" ht="20.25" customHeight="1">
      <c r="A458" s="132">
        <v>457</v>
      </c>
      <c r="B458" s="19" t="s">
        <v>4931</v>
      </c>
      <c r="C458" s="256">
        <v>64039998000</v>
      </c>
      <c r="D458" s="268" t="s">
        <v>6894</v>
      </c>
      <c r="E458" s="143" t="str">
        <f t="shared" si="21"/>
        <v>Կոշիկ</v>
      </c>
      <c r="F458" s="273" t="s">
        <v>132</v>
      </c>
      <c r="G458" s="144">
        <f>VLOOKUP(E458,subcategory!A:B,2,0)</f>
        <v>55</v>
      </c>
      <c r="H458" s="273" t="s">
        <v>55</v>
      </c>
      <c r="I458" s="213" t="e">
        <f>VLOOKUP(H458,gender!A:B,2,0)</f>
        <v>#N/A</v>
      </c>
      <c r="J458" s="273">
        <v>965</v>
      </c>
      <c r="K458" s="273">
        <v>965</v>
      </c>
      <c r="L458" s="273">
        <v>1</v>
      </c>
      <c r="M458" s="273" t="s">
        <v>7160</v>
      </c>
      <c r="N458" s="144" t="e">
        <f>VLOOKUP(M458,brand!A:B,2,0)</f>
        <v>#N/A</v>
      </c>
      <c r="O458" s="144" t="str">
        <f t="shared" si="22"/>
        <v>GERMANY</v>
      </c>
      <c r="P458" s="144">
        <f>VLOOKUP(O458,country!A:B,2,0)</f>
        <v>1725</v>
      </c>
      <c r="Q458" s="273" t="s">
        <v>2787</v>
      </c>
      <c r="R458" s="144" t="str">
        <f t="shared" si="23"/>
        <v>Ռետին, Կաշի, Կտոր</v>
      </c>
      <c r="S458" s="144" t="s">
        <v>7222</v>
      </c>
      <c r="T458" s="144" t="e">
        <f>VLOOKUP(R458,material!A:B,2,0)</f>
        <v>#N/A</v>
      </c>
      <c r="U458" s="141" t="s">
        <v>7640</v>
      </c>
      <c r="V458" s="141"/>
      <c r="W458" s="273">
        <v>40</v>
      </c>
      <c r="X458" s="141">
        <f>VLOOKUP(W458,SIZE!A:B,2,0)</f>
        <v>79</v>
      </c>
      <c r="Y458" s="141">
        <v>0</v>
      </c>
      <c r="Z458" s="141" t="s">
        <v>1033</v>
      </c>
      <c r="AA458" s="141">
        <f>VLOOKUP(Z458,COLOR!A:B,2,0)</f>
        <v>20</v>
      </c>
      <c r="AB458" s="130"/>
      <c r="AC458" s="130"/>
      <c r="AD458" s="130"/>
      <c r="AE458" s="130"/>
      <c r="AF458" s="130"/>
      <c r="AG458" s="130"/>
      <c r="AH458" s="130"/>
      <c r="AI458" s="130"/>
      <c r="AJ458" s="130"/>
      <c r="AK458" s="130"/>
      <c r="AL458" s="130"/>
      <c r="AM458" s="130"/>
    </row>
    <row r="459" spans="1:39" ht="20.25" customHeight="1">
      <c r="A459" s="132">
        <v>458</v>
      </c>
      <c r="B459" s="19" t="s">
        <v>4932</v>
      </c>
      <c r="C459" s="252">
        <v>64039991000</v>
      </c>
      <c r="D459" s="264" t="s">
        <v>6897</v>
      </c>
      <c r="E459" s="143" t="str">
        <f t="shared" si="21"/>
        <v>Սպորտային Կոշիկ</v>
      </c>
      <c r="F459" s="273" t="s">
        <v>7119</v>
      </c>
      <c r="G459" s="144">
        <f>VLOOKUP(E459,subcategory!A:B,2,0)</f>
        <v>67</v>
      </c>
      <c r="H459" s="273" t="s">
        <v>7150</v>
      </c>
      <c r="I459" s="213" t="e">
        <f>VLOOKUP(H459,gender!A:B,2,0)</f>
        <v>#N/A</v>
      </c>
      <c r="J459" s="273">
        <v>965</v>
      </c>
      <c r="K459" s="273">
        <v>965</v>
      </c>
      <c r="L459" s="273">
        <v>1</v>
      </c>
      <c r="M459" s="273" t="s">
        <v>7162</v>
      </c>
      <c r="N459" s="144" t="e">
        <f>VLOOKUP(M459,brand!A:B,2,0)</f>
        <v>#N/A</v>
      </c>
      <c r="O459" s="144" t="str">
        <f t="shared" si="22"/>
        <v>GERMANY</v>
      </c>
      <c r="P459" s="144">
        <f>VLOOKUP(O459,country!A:B,2,0)</f>
        <v>1725</v>
      </c>
      <c r="Q459" s="273" t="s">
        <v>2787</v>
      </c>
      <c r="R459" s="144" t="str">
        <f t="shared" si="23"/>
        <v>Ռետին, Կաշի, Կտոր</v>
      </c>
      <c r="S459" s="144" t="s">
        <v>7222</v>
      </c>
      <c r="T459" s="144" t="e">
        <f>VLOOKUP(R459,material!A:B,2,0)</f>
        <v>#N/A</v>
      </c>
      <c r="U459" s="141" t="s">
        <v>7640</v>
      </c>
      <c r="V459" s="141"/>
      <c r="W459" s="273">
        <v>45</v>
      </c>
      <c r="X459" s="141">
        <f>VLOOKUP(W459,SIZE!A:B,2,0)</f>
        <v>283</v>
      </c>
      <c r="Y459" s="141">
        <v>0</v>
      </c>
      <c r="Z459" s="141" t="s">
        <v>1033</v>
      </c>
      <c r="AA459" s="141">
        <f>VLOOKUP(Z459,COLOR!A:B,2,0)</f>
        <v>20</v>
      </c>
      <c r="AB459" s="130"/>
      <c r="AC459" s="130"/>
      <c r="AD459" s="130"/>
      <c r="AE459" s="130"/>
      <c r="AF459" s="130"/>
      <c r="AG459" s="130"/>
      <c r="AH459" s="130"/>
      <c r="AI459" s="130"/>
      <c r="AJ459" s="130"/>
      <c r="AK459" s="130"/>
      <c r="AL459" s="130"/>
      <c r="AM459" s="130"/>
    </row>
    <row r="460" spans="1:39" ht="20.25" customHeight="1">
      <c r="A460" s="132">
        <v>459</v>
      </c>
      <c r="B460" s="19" t="s">
        <v>4933</v>
      </c>
      <c r="C460" s="252">
        <v>64039991000</v>
      </c>
      <c r="D460" s="264" t="s">
        <v>6897</v>
      </c>
      <c r="E460" s="143" t="str">
        <f t="shared" si="21"/>
        <v>Սպորտային Կոշիկ</v>
      </c>
      <c r="F460" s="273" t="s">
        <v>7119</v>
      </c>
      <c r="G460" s="144">
        <f>VLOOKUP(E460,subcategory!A:B,2,0)</f>
        <v>67</v>
      </c>
      <c r="H460" s="273" t="s">
        <v>7150</v>
      </c>
      <c r="I460" s="213" t="e">
        <f>VLOOKUP(H460,gender!A:B,2,0)</f>
        <v>#N/A</v>
      </c>
      <c r="J460" s="273">
        <v>980</v>
      </c>
      <c r="K460" s="273">
        <v>980</v>
      </c>
      <c r="L460" s="273">
        <v>1</v>
      </c>
      <c r="M460" s="273" t="s">
        <v>7162</v>
      </c>
      <c r="N460" s="144" t="e">
        <f>VLOOKUP(M460,brand!A:B,2,0)</f>
        <v>#N/A</v>
      </c>
      <c r="O460" s="144" t="str">
        <f t="shared" si="22"/>
        <v>GERMANY</v>
      </c>
      <c r="P460" s="144">
        <f>VLOOKUP(O460,country!A:B,2,0)</f>
        <v>1725</v>
      </c>
      <c r="Q460" s="273" t="s">
        <v>2787</v>
      </c>
      <c r="R460" s="144" t="str">
        <f t="shared" si="23"/>
        <v>Ռետին, Կաշի, Կտոր</v>
      </c>
      <c r="S460" s="144" t="s">
        <v>7222</v>
      </c>
      <c r="T460" s="144" t="e">
        <f>VLOOKUP(R460,material!A:B,2,0)</f>
        <v>#N/A</v>
      </c>
      <c r="U460" s="141" t="s">
        <v>7640</v>
      </c>
      <c r="V460" s="141"/>
      <c r="W460" s="273">
        <v>45</v>
      </c>
      <c r="X460" s="141">
        <f>VLOOKUP(W460,SIZE!A:B,2,0)</f>
        <v>283</v>
      </c>
      <c r="Y460" s="141">
        <v>0</v>
      </c>
      <c r="Z460" s="141" t="s">
        <v>1033</v>
      </c>
      <c r="AA460" s="141">
        <f>VLOOKUP(Z460,COLOR!A:B,2,0)</f>
        <v>20</v>
      </c>
      <c r="AB460" s="130"/>
      <c r="AC460" s="130"/>
      <c r="AD460" s="130"/>
      <c r="AE460" s="130"/>
      <c r="AF460" s="130"/>
      <c r="AG460" s="130"/>
      <c r="AH460" s="130"/>
      <c r="AI460" s="130"/>
      <c r="AJ460" s="130"/>
      <c r="AK460" s="130"/>
      <c r="AL460" s="130"/>
      <c r="AM460" s="130"/>
    </row>
    <row r="461" spans="1:39" ht="20.25" customHeight="1">
      <c r="A461" s="132">
        <v>460</v>
      </c>
      <c r="B461" s="19" t="s">
        <v>4934</v>
      </c>
      <c r="C461" s="250">
        <v>64039111000</v>
      </c>
      <c r="D461" s="261" t="s">
        <v>6898</v>
      </c>
      <c r="E461" s="143" t="str">
        <f t="shared" si="21"/>
        <v>Սպորտ Կիսաճտքավոր</v>
      </c>
      <c r="F461" s="273" t="s">
        <v>7089</v>
      </c>
      <c r="G461" s="144" t="e">
        <f>VLOOKUP(E461,subcategory!A:B,2,0)</f>
        <v>#N/A</v>
      </c>
      <c r="H461" s="273" t="s">
        <v>55</v>
      </c>
      <c r="I461" s="213" t="e">
        <f>VLOOKUP(H461,gender!A:B,2,0)</f>
        <v>#N/A</v>
      </c>
      <c r="J461" s="273">
        <v>350</v>
      </c>
      <c r="K461" s="273">
        <v>350</v>
      </c>
      <c r="L461" s="273">
        <v>1</v>
      </c>
      <c r="M461" s="273" t="s">
        <v>7156</v>
      </c>
      <c r="N461" s="144" t="e">
        <f>VLOOKUP(M461,brand!A:B,2,0)</f>
        <v>#N/A</v>
      </c>
      <c r="O461" s="144" t="str">
        <f t="shared" si="22"/>
        <v>GERMANY</v>
      </c>
      <c r="P461" s="144">
        <f>VLOOKUP(O461,country!A:B,2,0)</f>
        <v>1725</v>
      </c>
      <c r="Q461" s="273" t="s">
        <v>2787</v>
      </c>
      <c r="R461" s="144" t="str">
        <f t="shared" si="23"/>
        <v>Ռետին, Կաշի, Կտոր</v>
      </c>
      <c r="S461" s="144" t="s">
        <v>7222</v>
      </c>
      <c r="T461" s="144" t="e">
        <f>VLOOKUP(R461,material!A:B,2,0)</f>
        <v>#N/A</v>
      </c>
      <c r="U461" s="141" t="s">
        <v>7640</v>
      </c>
      <c r="V461" s="141"/>
      <c r="W461" s="273">
        <v>22</v>
      </c>
      <c r="X461" s="141">
        <f>VLOOKUP(W461,SIZE!A:B,2,0)</f>
        <v>14</v>
      </c>
      <c r="Y461" s="141">
        <v>0</v>
      </c>
      <c r="Z461" s="141" t="s">
        <v>1057</v>
      </c>
      <c r="AA461" s="141">
        <f>VLOOKUP(Z461,COLOR!A:B,2,0)</f>
        <v>5</v>
      </c>
      <c r="AB461" s="130"/>
      <c r="AC461" s="130"/>
      <c r="AD461" s="130"/>
      <c r="AE461" s="130"/>
      <c r="AF461" s="130"/>
      <c r="AG461" s="130"/>
      <c r="AH461" s="130"/>
      <c r="AI461" s="130"/>
      <c r="AJ461" s="130"/>
      <c r="AK461" s="130"/>
      <c r="AL461" s="130"/>
      <c r="AM461" s="130"/>
    </row>
    <row r="462" spans="1:39" ht="20.25" customHeight="1">
      <c r="A462" s="132">
        <v>461</v>
      </c>
      <c r="B462" s="19" t="s">
        <v>4935</v>
      </c>
      <c r="C462" s="250">
        <v>64039111000</v>
      </c>
      <c r="D462" s="261" t="s">
        <v>6898</v>
      </c>
      <c r="E462" s="143" t="str">
        <f t="shared" si="21"/>
        <v>Սպորտ Կիսաճտքավոր</v>
      </c>
      <c r="F462" s="273" t="s">
        <v>7089</v>
      </c>
      <c r="G462" s="144" t="e">
        <f>VLOOKUP(E462,subcategory!A:B,2,0)</f>
        <v>#N/A</v>
      </c>
      <c r="H462" s="273" t="s">
        <v>55</v>
      </c>
      <c r="I462" s="213" t="e">
        <f>VLOOKUP(H462,gender!A:B,2,0)</f>
        <v>#N/A</v>
      </c>
      <c r="J462" s="273">
        <v>350</v>
      </c>
      <c r="K462" s="273">
        <v>350</v>
      </c>
      <c r="L462" s="273">
        <v>1</v>
      </c>
      <c r="M462" s="273" t="s">
        <v>7156</v>
      </c>
      <c r="N462" s="144" t="e">
        <f>VLOOKUP(M462,brand!A:B,2,0)</f>
        <v>#N/A</v>
      </c>
      <c r="O462" s="144" t="str">
        <f t="shared" si="22"/>
        <v>GERMANY</v>
      </c>
      <c r="P462" s="144">
        <f>VLOOKUP(O462,country!A:B,2,0)</f>
        <v>1725</v>
      </c>
      <c r="Q462" s="273" t="s">
        <v>2787</v>
      </c>
      <c r="R462" s="144" t="str">
        <f t="shared" si="23"/>
        <v>Ռետին, Կաշի, Կտոր</v>
      </c>
      <c r="S462" s="144" t="s">
        <v>7222</v>
      </c>
      <c r="T462" s="144" t="e">
        <f>VLOOKUP(R462,material!A:B,2,0)</f>
        <v>#N/A</v>
      </c>
      <c r="U462" s="141" t="s">
        <v>7640</v>
      </c>
      <c r="V462" s="141"/>
      <c r="W462" s="273">
        <v>22</v>
      </c>
      <c r="X462" s="141">
        <f>VLOOKUP(W462,SIZE!A:B,2,0)</f>
        <v>14</v>
      </c>
      <c r="Y462" s="141">
        <v>0</v>
      </c>
      <c r="Z462" s="141" t="s">
        <v>1057</v>
      </c>
      <c r="AA462" s="141">
        <f>VLOOKUP(Z462,COLOR!A:B,2,0)</f>
        <v>5</v>
      </c>
      <c r="AB462" s="130"/>
      <c r="AC462" s="130"/>
      <c r="AD462" s="130"/>
      <c r="AE462" s="130"/>
      <c r="AF462" s="130"/>
      <c r="AG462" s="130"/>
      <c r="AH462" s="130"/>
      <c r="AI462" s="130"/>
      <c r="AJ462" s="130"/>
      <c r="AK462" s="130"/>
      <c r="AL462" s="130"/>
      <c r="AM462" s="130"/>
    </row>
    <row r="463" spans="1:39" ht="20.25" customHeight="1">
      <c r="A463" s="132">
        <v>462</v>
      </c>
      <c r="B463" s="19" t="s">
        <v>4936</v>
      </c>
      <c r="C463" s="250">
        <v>64039111000</v>
      </c>
      <c r="D463" s="261" t="s">
        <v>6898</v>
      </c>
      <c r="E463" s="143" t="str">
        <f t="shared" si="21"/>
        <v>Սպորտ Կիսաճտքավոր</v>
      </c>
      <c r="F463" s="273" t="s">
        <v>7089</v>
      </c>
      <c r="G463" s="144" t="e">
        <f>VLOOKUP(E463,subcategory!A:B,2,0)</f>
        <v>#N/A</v>
      </c>
      <c r="H463" s="273" t="s">
        <v>55</v>
      </c>
      <c r="I463" s="213" t="e">
        <f>VLOOKUP(H463,gender!A:B,2,0)</f>
        <v>#N/A</v>
      </c>
      <c r="J463" s="273">
        <v>400</v>
      </c>
      <c r="K463" s="273">
        <v>400</v>
      </c>
      <c r="L463" s="273">
        <v>1</v>
      </c>
      <c r="M463" s="273" t="s">
        <v>7156</v>
      </c>
      <c r="N463" s="144" t="e">
        <f>VLOOKUP(M463,brand!A:B,2,0)</f>
        <v>#N/A</v>
      </c>
      <c r="O463" s="144" t="str">
        <f t="shared" si="22"/>
        <v>GERMANY</v>
      </c>
      <c r="P463" s="144">
        <f>VLOOKUP(O463,country!A:B,2,0)</f>
        <v>1725</v>
      </c>
      <c r="Q463" s="273" t="s">
        <v>2787</v>
      </c>
      <c r="R463" s="144" t="str">
        <f t="shared" si="23"/>
        <v>Ռետին, Կաշի, Կտոր</v>
      </c>
      <c r="S463" s="144" t="s">
        <v>7222</v>
      </c>
      <c r="T463" s="144" t="e">
        <f>VLOOKUP(R463,material!A:B,2,0)</f>
        <v>#N/A</v>
      </c>
      <c r="U463" s="141" t="s">
        <v>7640</v>
      </c>
      <c r="V463" s="141"/>
      <c r="W463" s="273">
        <v>24</v>
      </c>
      <c r="X463" s="141">
        <f>VLOOKUP(W463,SIZE!A:B,2,0)</f>
        <v>15</v>
      </c>
      <c r="Y463" s="141">
        <v>0</v>
      </c>
      <c r="Z463" s="141" t="s">
        <v>1057</v>
      </c>
      <c r="AA463" s="141">
        <f>VLOOKUP(Z463,COLOR!A:B,2,0)</f>
        <v>5</v>
      </c>
      <c r="AB463" s="130"/>
      <c r="AC463" s="130"/>
      <c r="AD463" s="130"/>
      <c r="AE463" s="130"/>
      <c r="AF463" s="130"/>
      <c r="AG463" s="130"/>
      <c r="AH463" s="130"/>
      <c r="AI463" s="130"/>
      <c r="AJ463" s="130"/>
      <c r="AK463" s="130"/>
      <c r="AL463" s="130"/>
      <c r="AM463" s="130"/>
    </row>
    <row r="464" spans="1:39" ht="20.25" customHeight="1">
      <c r="A464" s="132">
        <v>463</v>
      </c>
      <c r="B464" s="19" t="s">
        <v>4937</v>
      </c>
      <c r="C464" s="250">
        <v>64039111000</v>
      </c>
      <c r="D464" s="261" t="s">
        <v>6898</v>
      </c>
      <c r="E464" s="143" t="str">
        <f t="shared" si="21"/>
        <v>Սպորտ Կիսաճտքավոր</v>
      </c>
      <c r="F464" s="273" t="s">
        <v>7089</v>
      </c>
      <c r="G464" s="144" t="e">
        <f>VLOOKUP(E464,subcategory!A:B,2,0)</f>
        <v>#N/A</v>
      </c>
      <c r="H464" s="273" t="s">
        <v>55</v>
      </c>
      <c r="I464" s="213" t="e">
        <f>VLOOKUP(H464,gender!A:B,2,0)</f>
        <v>#N/A</v>
      </c>
      <c r="J464" s="273">
        <v>440</v>
      </c>
      <c r="K464" s="273">
        <v>440</v>
      </c>
      <c r="L464" s="273">
        <v>1</v>
      </c>
      <c r="M464" s="273" t="s">
        <v>7156</v>
      </c>
      <c r="N464" s="144" t="e">
        <f>VLOOKUP(M464,brand!A:B,2,0)</f>
        <v>#N/A</v>
      </c>
      <c r="O464" s="144" t="str">
        <f t="shared" si="22"/>
        <v>GERMANY</v>
      </c>
      <c r="P464" s="144">
        <f>VLOOKUP(O464,country!A:B,2,0)</f>
        <v>1725</v>
      </c>
      <c r="Q464" s="273" t="s">
        <v>2787</v>
      </c>
      <c r="R464" s="144" t="str">
        <f t="shared" si="23"/>
        <v>Ռետին, Կաշի, Կտոր</v>
      </c>
      <c r="S464" s="144" t="s">
        <v>7222</v>
      </c>
      <c r="T464" s="144" t="e">
        <f>VLOOKUP(R464,material!A:B,2,0)</f>
        <v>#N/A</v>
      </c>
      <c r="U464" s="141" t="s">
        <v>7640</v>
      </c>
      <c r="V464" s="141"/>
      <c r="W464" s="273">
        <v>25</v>
      </c>
      <c r="X464" s="141">
        <f>VLOOKUP(W464,SIZE!A:B,2,0)</f>
        <v>249</v>
      </c>
      <c r="Y464" s="141">
        <v>0</v>
      </c>
      <c r="Z464" s="141" t="s">
        <v>7758</v>
      </c>
      <c r="AA464" s="141" t="e">
        <f>VLOOKUP(Z464,COLOR!A:B,2,0)</f>
        <v>#N/A</v>
      </c>
      <c r="AB464" s="130"/>
      <c r="AC464" s="130"/>
      <c r="AD464" s="130"/>
      <c r="AE464" s="130"/>
      <c r="AF464" s="130"/>
      <c r="AG464" s="130"/>
      <c r="AH464" s="130"/>
      <c r="AI464" s="130"/>
      <c r="AJ464" s="130"/>
      <c r="AK464" s="130"/>
      <c r="AL464" s="130"/>
      <c r="AM464" s="130"/>
    </row>
    <row r="465" spans="1:39" ht="20.25" customHeight="1">
      <c r="A465" s="132">
        <v>464</v>
      </c>
      <c r="B465" s="19" t="s">
        <v>4938</v>
      </c>
      <c r="C465" s="250">
        <v>64039111000</v>
      </c>
      <c r="D465" s="261" t="s">
        <v>6898</v>
      </c>
      <c r="E465" s="143" t="str">
        <f t="shared" si="21"/>
        <v>Սպորտ Կիսաճտքավոր</v>
      </c>
      <c r="F465" s="273" t="s">
        <v>7089</v>
      </c>
      <c r="G465" s="144" t="e">
        <f>VLOOKUP(E465,subcategory!A:B,2,0)</f>
        <v>#N/A</v>
      </c>
      <c r="H465" s="273" t="s">
        <v>55</v>
      </c>
      <c r="I465" s="213" t="e">
        <f>VLOOKUP(H465,gender!A:B,2,0)</f>
        <v>#N/A</v>
      </c>
      <c r="J465" s="273">
        <v>455</v>
      </c>
      <c r="K465" s="273">
        <v>455</v>
      </c>
      <c r="L465" s="273">
        <v>1</v>
      </c>
      <c r="M465" s="273" t="s">
        <v>7156</v>
      </c>
      <c r="N465" s="144" t="e">
        <f>VLOOKUP(M465,brand!A:B,2,0)</f>
        <v>#N/A</v>
      </c>
      <c r="O465" s="144" t="str">
        <f t="shared" si="22"/>
        <v>GERMANY</v>
      </c>
      <c r="P465" s="144">
        <f>VLOOKUP(O465,country!A:B,2,0)</f>
        <v>1725</v>
      </c>
      <c r="Q465" s="273" t="s">
        <v>2787</v>
      </c>
      <c r="R465" s="144" t="str">
        <f t="shared" si="23"/>
        <v>Ռետին, Կաշի, Կտոր</v>
      </c>
      <c r="S465" s="144" t="s">
        <v>7222</v>
      </c>
      <c r="T465" s="144" t="e">
        <f>VLOOKUP(R465,material!A:B,2,0)</f>
        <v>#N/A</v>
      </c>
      <c r="U465" s="141" t="s">
        <v>7640</v>
      </c>
      <c r="V465" s="141"/>
      <c r="W465" s="273">
        <v>26</v>
      </c>
      <c r="X465" s="141">
        <f>VLOOKUP(W465,SIZE!A:B,2,0)</f>
        <v>484</v>
      </c>
      <c r="Y465" s="141">
        <v>0</v>
      </c>
      <c r="Z465" s="141" t="s">
        <v>7758</v>
      </c>
      <c r="AA465" s="141" t="e">
        <f>VLOOKUP(Z465,COLOR!A:B,2,0)</f>
        <v>#N/A</v>
      </c>
      <c r="AB465" s="130"/>
      <c r="AC465" s="130"/>
      <c r="AD465" s="130"/>
      <c r="AE465" s="130"/>
      <c r="AF465" s="130"/>
      <c r="AG465" s="130"/>
      <c r="AH465" s="130"/>
      <c r="AI465" s="130"/>
      <c r="AJ465" s="130"/>
      <c r="AK465" s="130"/>
      <c r="AL465" s="130"/>
      <c r="AM465" s="130"/>
    </row>
    <row r="466" spans="1:39" ht="20.25" customHeight="1">
      <c r="A466" s="132">
        <v>465</v>
      </c>
      <c r="B466" s="19" t="s">
        <v>4939</v>
      </c>
      <c r="C466" s="250">
        <v>64039111000</v>
      </c>
      <c r="D466" s="261" t="s">
        <v>6899</v>
      </c>
      <c r="E466" s="143" t="str">
        <f t="shared" si="21"/>
        <v>Սպորտ Կիսաճտքավոր</v>
      </c>
      <c r="F466" s="273" t="s">
        <v>7089</v>
      </c>
      <c r="G466" s="144" t="e">
        <f>VLOOKUP(E466,subcategory!A:B,2,0)</f>
        <v>#N/A</v>
      </c>
      <c r="H466" s="273" t="s">
        <v>7150</v>
      </c>
      <c r="I466" s="213" t="e">
        <f>VLOOKUP(H466,gender!A:B,2,0)</f>
        <v>#N/A</v>
      </c>
      <c r="J466" s="273">
        <v>420</v>
      </c>
      <c r="K466" s="273">
        <v>420</v>
      </c>
      <c r="L466" s="273">
        <v>1</v>
      </c>
      <c r="M466" s="273" t="s">
        <v>7158</v>
      </c>
      <c r="N466" s="144" t="e">
        <f>VLOOKUP(M466,brand!A:B,2,0)</f>
        <v>#N/A</v>
      </c>
      <c r="O466" s="144" t="str">
        <f t="shared" si="22"/>
        <v>GERMANY</v>
      </c>
      <c r="P466" s="144">
        <f>VLOOKUP(O466,country!A:B,2,0)</f>
        <v>1725</v>
      </c>
      <c r="Q466" s="273" t="s">
        <v>2787</v>
      </c>
      <c r="R466" s="144" t="str">
        <f t="shared" si="23"/>
        <v>Ռետին, Կաշի, Կտոր</v>
      </c>
      <c r="S466" s="144" t="s">
        <v>7222</v>
      </c>
      <c r="T466" s="144" t="e">
        <f>VLOOKUP(R466,material!A:B,2,0)</f>
        <v>#N/A</v>
      </c>
      <c r="U466" s="141" t="s">
        <v>7640</v>
      </c>
      <c r="V466" s="141"/>
      <c r="W466" s="273">
        <v>25</v>
      </c>
      <c r="X466" s="141">
        <f>VLOOKUP(W466,SIZE!A:B,2,0)</f>
        <v>249</v>
      </c>
      <c r="Y466" s="141">
        <v>0</v>
      </c>
      <c r="Z466" s="141" t="s">
        <v>1057</v>
      </c>
      <c r="AA466" s="141">
        <f>VLOOKUP(Z466,COLOR!A:B,2,0)</f>
        <v>5</v>
      </c>
      <c r="AB466" s="130"/>
      <c r="AC466" s="130"/>
      <c r="AD466" s="130"/>
      <c r="AE466" s="130"/>
      <c r="AF466" s="130"/>
      <c r="AG466" s="130"/>
      <c r="AH466" s="130"/>
      <c r="AI466" s="130"/>
      <c r="AJ466" s="130"/>
      <c r="AK466" s="130"/>
      <c r="AL466" s="130"/>
      <c r="AM466" s="130"/>
    </row>
    <row r="467" spans="1:39" ht="20.25" customHeight="1">
      <c r="A467" s="132">
        <v>466</v>
      </c>
      <c r="B467" s="19" t="s">
        <v>4940</v>
      </c>
      <c r="C467" s="250">
        <v>64039111000</v>
      </c>
      <c r="D467" s="261" t="s">
        <v>6899</v>
      </c>
      <c r="E467" s="143" t="str">
        <f t="shared" si="21"/>
        <v>Սպորտ Կիսաճտքավոր</v>
      </c>
      <c r="F467" s="273" t="s">
        <v>7089</v>
      </c>
      <c r="G467" s="144" t="e">
        <f>VLOOKUP(E467,subcategory!A:B,2,0)</f>
        <v>#N/A</v>
      </c>
      <c r="H467" s="273" t="s">
        <v>7150</v>
      </c>
      <c r="I467" s="213" t="e">
        <f>VLOOKUP(H467,gender!A:B,2,0)</f>
        <v>#N/A</v>
      </c>
      <c r="J467" s="273">
        <v>510</v>
      </c>
      <c r="K467" s="273">
        <v>510</v>
      </c>
      <c r="L467" s="273">
        <v>1</v>
      </c>
      <c r="M467" s="273" t="s">
        <v>7158</v>
      </c>
      <c r="N467" s="144" t="e">
        <f>VLOOKUP(M467,brand!A:B,2,0)</f>
        <v>#N/A</v>
      </c>
      <c r="O467" s="144" t="str">
        <f t="shared" si="22"/>
        <v>GERMANY</v>
      </c>
      <c r="P467" s="144">
        <f>VLOOKUP(O467,country!A:B,2,0)</f>
        <v>1725</v>
      </c>
      <c r="Q467" s="273" t="s">
        <v>2787</v>
      </c>
      <c r="R467" s="144" t="str">
        <f t="shared" si="23"/>
        <v>Ռետին, Կաշի, Կտոր</v>
      </c>
      <c r="S467" s="144" t="s">
        <v>7222</v>
      </c>
      <c r="T467" s="144" t="e">
        <f>VLOOKUP(R467,material!A:B,2,0)</f>
        <v>#N/A</v>
      </c>
      <c r="U467" s="141" t="s">
        <v>7640</v>
      </c>
      <c r="V467" s="141"/>
      <c r="W467" s="273">
        <v>27</v>
      </c>
      <c r="X467" s="141">
        <f>VLOOKUP(W467,SIZE!A:B,2,0)</f>
        <v>239</v>
      </c>
      <c r="Y467" s="141">
        <v>0</v>
      </c>
      <c r="Z467" s="141" t="s">
        <v>1057</v>
      </c>
      <c r="AA467" s="141">
        <f>VLOOKUP(Z467,COLOR!A:B,2,0)</f>
        <v>5</v>
      </c>
      <c r="AB467" s="130"/>
      <c r="AC467" s="130"/>
      <c r="AD467" s="130"/>
      <c r="AE467" s="130"/>
      <c r="AF467" s="130"/>
      <c r="AG467" s="130"/>
      <c r="AH467" s="130"/>
      <c r="AI467" s="130"/>
      <c r="AJ467" s="130"/>
      <c r="AK467" s="130"/>
      <c r="AL467" s="130"/>
      <c r="AM467" s="130"/>
    </row>
    <row r="468" spans="1:39" ht="20.25" customHeight="1">
      <c r="A468" s="132">
        <v>467</v>
      </c>
      <c r="B468" s="19" t="s">
        <v>4941</v>
      </c>
      <c r="C468" s="250">
        <v>64039111000</v>
      </c>
      <c r="D468" s="261" t="s">
        <v>6899</v>
      </c>
      <c r="E468" s="143" t="str">
        <f t="shared" si="21"/>
        <v>Սպորտ Կիսաճտքավոր</v>
      </c>
      <c r="F468" s="273" t="s">
        <v>7089</v>
      </c>
      <c r="G468" s="144" t="e">
        <f>VLOOKUP(E468,subcategory!A:B,2,0)</f>
        <v>#N/A</v>
      </c>
      <c r="H468" s="273" t="s">
        <v>7150</v>
      </c>
      <c r="I468" s="213" t="e">
        <f>VLOOKUP(H468,gender!A:B,2,0)</f>
        <v>#N/A</v>
      </c>
      <c r="J468" s="273">
        <v>435</v>
      </c>
      <c r="K468" s="273">
        <v>435</v>
      </c>
      <c r="L468" s="273">
        <v>1</v>
      </c>
      <c r="M468" s="273" t="s">
        <v>7156</v>
      </c>
      <c r="N468" s="144" t="e">
        <f>VLOOKUP(M468,brand!A:B,2,0)</f>
        <v>#N/A</v>
      </c>
      <c r="O468" s="144" t="str">
        <f t="shared" si="22"/>
        <v>GERMANY</v>
      </c>
      <c r="P468" s="144">
        <f>VLOOKUP(O468,country!A:B,2,0)</f>
        <v>1725</v>
      </c>
      <c r="Q468" s="273" t="s">
        <v>2787</v>
      </c>
      <c r="R468" s="144" t="str">
        <f t="shared" si="23"/>
        <v>Ռետին, Կաշի, Կտոր</v>
      </c>
      <c r="S468" s="144" t="s">
        <v>7222</v>
      </c>
      <c r="T468" s="144" t="e">
        <f>VLOOKUP(R468,material!A:B,2,0)</f>
        <v>#N/A</v>
      </c>
      <c r="U468" s="141" t="s">
        <v>7640</v>
      </c>
      <c r="V468" s="141"/>
      <c r="W468" s="273">
        <v>25</v>
      </c>
      <c r="X468" s="141">
        <f>VLOOKUP(W468,SIZE!A:B,2,0)</f>
        <v>249</v>
      </c>
      <c r="Y468" s="141">
        <v>0</v>
      </c>
      <c r="Z468" s="141" t="s">
        <v>1061</v>
      </c>
      <c r="AA468" s="141">
        <f>VLOOKUP(Z468,COLOR!A:B,2,0)</f>
        <v>4</v>
      </c>
      <c r="AB468" s="130"/>
      <c r="AC468" s="130"/>
      <c r="AD468" s="130"/>
      <c r="AE468" s="130"/>
      <c r="AF468" s="130"/>
      <c r="AG468" s="130"/>
      <c r="AH468" s="130"/>
      <c r="AI468" s="130"/>
      <c r="AJ468" s="130"/>
      <c r="AK468" s="130"/>
      <c r="AL468" s="130"/>
      <c r="AM468" s="130"/>
    </row>
    <row r="469" spans="1:39" ht="20.25" customHeight="1">
      <c r="A469" s="132">
        <v>468</v>
      </c>
      <c r="B469" s="19" t="s">
        <v>4942</v>
      </c>
      <c r="C469" s="250">
        <v>64039111000</v>
      </c>
      <c r="D469" s="261" t="s">
        <v>6899</v>
      </c>
      <c r="E469" s="143" t="str">
        <f t="shared" si="21"/>
        <v>Սպորտ Կիսաճտքավոր</v>
      </c>
      <c r="F469" s="273" t="s">
        <v>7089</v>
      </c>
      <c r="G469" s="144" t="e">
        <f>VLOOKUP(E469,subcategory!A:B,2,0)</f>
        <v>#N/A</v>
      </c>
      <c r="H469" s="273" t="s">
        <v>7150</v>
      </c>
      <c r="I469" s="213" t="e">
        <f>VLOOKUP(H469,gender!A:B,2,0)</f>
        <v>#N/A</v>
      </c>
      <c r="J469" s="273">
        <v>385</v>
      </c>
      <c r="K469" s="273">
        <v>385</v>
      </c>
      <c r="L469" s="273">
        <v>1</v>
      </c>
      <c r="M469" s="273" t="s">
        <v>7156</v>
      </c>
      <c r="N469" s="144" t="e">
        <f>VLOOKUP(M469,brand!A:B,2,0)</f>
        <v>#N/A</v>
      </c>
      <c r="O469" s="144" t="str">
        <f t="shared" si="22"/>
        <v>GERMANY</v>
      </c>
      <c r="P469" s="144">
        <f>VLOOKUP(O469,country!A:B,2,0)</f>
        <v>1725</v>
      </c>
      <c r="Q469" s="273" t="s">
        <v>2787</v>
      </c>
      <c r="R469" s="144" t="str">
        <f t="shared" si="23"/>
        <v>Ռետին, Կաշի, Կտոր</v>
      </c>
      <c r="S469" s="144" t="s">
        <v>7222</v>
      </c>
      <c r="T469" s="144" t="e">
        <f>VLOOKUP(R469,material!A:B,2,0)</f>
        <v>#N/A</v>
      </c>
      <c r="U469" s="141" t="s">
        <v>7640</v>
      </c>
      <c r="V469" s="141"/>
      <c r="W469" s="273">
        <v>22</v>
      </c>
      <c r="X469" s="141">
        <f>VLOOKUP(W469,SIZE!A:B,2,0)</f>
        <v>14</v>
      </c>
      <c r="Y469" s="141">
        <v>0</v>
      </c>
      <c r="Z469" s="141" t="s">
        <v>1061</v>
      </c>
      <c r="AA469" s="141">
        <f>VLOOKUP(Z469,COLOR!A:B,2,0)</f>
        <v>4</v>
      </c>
      <c r="AB469" s="130"/>
      <c r="AC469" s="130"/>
      <c r="AD469" s="130"/>
      <c r="AE469" s="130"/>
      <c r="AF469" s="130"/>
      <c r="AG469" s="130"/>
      <c r="AH469" s="130"/>
      <c r="AI469" s="130"/>
      <c r="AJ469" s="130"/>
      <c r="AK469" s="130"/>
      <c r="AL469" s="130"/>
      <c r="AM469" s="130"/>
    </row>
    <row r="470" spans="1:39" ht="20.25" customHeight="1">
      <c r="A470" s="132">
        <v>469</v>
      </c>
      <c r="B470" s="19" t="s">
        <v>4943</v>
      </c>
      <c r="C470" s="251">
        <v>64041910000</v>
      </c>
      <c r="D470" s="262" t="s">
        <v>6900</v>
      </c>
      <c r="E470" s="143" t="str">
        <f t="shared" si="21"/>
        <v>Հողաթափ</v>
      </c>
      <c r="F470" s="273" t="s">
        <v>3912</v>
      </c>
      <c r="G470" s="144">
        <f>VLOOKUP(E470,subcategory!A:B,2,0)</f>
        <v>310</v>
      </c>
      <c r="H470" s="273" t="s">
        <v>7150</v>
      </c>
      <c r="I470" s="213" t="e">
        <f>VLOOKUP(H470,gender!A:B,2,0)</f>
        <v>#N/A</v>
      </c>
      <c r="J470" s="273">
        <v>250</v>
      </c>
      <c r="K470" s="273">
        <v>250</v>
      </c>
      <c r="L470" s="273">
        <v>1</v>
      </c>
      <c r="M470" s="273" t="s">
        <v>7156</v>
      </c>
      <c r="N470" s="144" t="e">
        <f>VLOOKUP(M470,brand!A:B,2,0)</f>
        <v>#N/A</v>
      </c>
      <c r="O470" s="144" t="str">
        <f t="shared" si="22"/>
        <v>GERMANY</v>
      </c>
      <c r="P470" s="144">
        <f>VLOOKUP(O470,country!A:B,2,0)</f>
        <v>1725</v>
      </c>
      <c r="Q470" s="273" t="s">
        <v>2787</v>
      </c>
      <c r="R470" s="144" t="str">
        <f t="shared" si="23"/>
        <v>Կտոր, Ռետին</v>
      </c>
      <c r="S470" s="144" t="s">
        <v>7226</v>
      </c>
      <c r="T470" s="144" t="e">
        <f>VLOOKUP(R470,material!A:B,2,0)</f>
        <v>#N/A</v>
      </c>
      <c r="U470" s="141" t="s">
        <v>7640</v>
      </c>
      <c r="V470" s="141"/>
      <c r="W470" s="273">
        <v>28</v>
      </c>
      <c r="X470" s="141">
        <f>VLOOKUP(W470,SIZE!A:B,2,0)</f>
        <v>17</v>
      </c>
      <c r="Y470" s="141">
        <v>0</v>
      </c>
      <c r="Z470" s="141" t="s">
        <v>1057</v>
      </c>
      <c r="AA470" s="141">
        <f>VLOOKUP(Z470,COLOR!A:B,2,0)</f>
        <v>5</v>
      </c>
      <c r="AB470" s="130"/>
      <c r="AC470" s="130"/>
      <c r="AD470" s="130"/>
      <c r="AE470" s="130"/>
      <c r="AF470" s="130"/>
      <c r="AG470" s="130"/>
      <c r="AH470" s="130"/>
      <c r="AI470" s="130"/>
      <c r="AJ470" s="130"/>
      <c r="AK470" s="130"/>
      <c r="AL470" s="130"/>
      <c r="AM470" s="130"/>
    </row>
    <row r="471" spans="1:39" ht="20.25" customHeight="1">
      <c r="A471" s="132">
        <v>470</v>
      </c>
      <c r="B471" s="19" t="s">
        <v>4944</v>
      </c>
      <c r="C471" s="250">
        <v>64039111000</v>
      </c>
      <c r="D471" s="261" t="s">
        <v>6898</v>
      </c>
      <c r="E471" s="143" t="str">
        <f t="shared" si="21"/>
        <v>Սպորտ Կիսաճտքավոր</v>
      </c>
      <c r="F471" s="273" t="s">
        <v>7089</v>
      </c>
      <c r="G471" s="144" t="e">
        <f>VLOOKUP(E471,subcategory!A:B,2,0)</f>
        <v>#N/A</v>
      </c>
      <c r="H471" s="273" t="s">
        <v>55</v>
      </c>
      <c r="I471" s="213" t="e">
        <f>VLOOKUP(H471,gender!A:B,2,0)</f>
        <v>#N/A</v>
      </c>
      <c r="J471" s="273">
        <v>580</v>
      </c>
      <c r="K471" s="273">
        <v>580</v>
      </c>
      <c r="L471" s="273">
        <v>1</v>
      </c>
      <c r="M471" s="273" t="s">
        <v>7156</v>
      </c>
      <c r="N471" s="144" t="e">
        <f>VLOOKUP(M471,brand!A:B,2,0)</f>
        <v>#N/A</v>
      </c>
      <c r="O471" s="144" t="str">
        <f t="shared" si="22"/>
        <v>GERMANY</v>
      </c>
      <c r="P471" s="144">
        <f>VLOOKUP(O471,country!A:B,2,0)</f>
        <v>1725</v>
      </c>
      <c r="Q471" s="273" t="s">
        <v>2787</v>
      </c>
      <c r="R471" s="144" t="str">
        <f t="shared" si="23"/>
        <v>Ռետին, Կաշի, Կտոր</v>
      </c>
      <c r="S471" s="144" t="s">
        <v>7222</v>
      </c>
      <c r="T471" s="144" t="e">
        <f>VLOOKUP(R471,material!A:B,2,0)</f>
        <v>#N/A</v>
      </c>
      <c r="U471" s="141" t="s">
        <v>7640</v>
      </c>
      <c r="V471" s="141"/>
      <c r="W471" s="273">
        <v>31</v>
      </c>
      <c r="X471" s="141">
        <f>VLOOKUP(W471,SIZE!A:B,2,0)</f>
        <v>140</v>
      </c>
      <c r="Y471" s="141">
        <v>0</v>
      </c>
      <c r="Z471" s="141" t="s">
        <v>7758</v>
      </c>
      <c r="AA471" s="141" t="e">
        <f>VLOOKUP(Z471,COLOR!A:B,2,0)</f>
        <v>#N/A</v>
      </c>
      <c r="AB471" s="130"/>
      <c r="AC471" s="130"/>
      <c r="AD471" s="130"/>
      <c r="AE471" s="130"/>
      <c r="AF471" s="130"/>
      <c r="AG471" s="130"/>
      <c r="AH471" s="130"/>
      <c r="AI471" s="130"/>
      <c r="AJ471" s="130"/>
      <c r="AK471" s="130"/>
      <c r="AL471" s="130"/>
      <c r="AM471" s="130"/>
    </row>
    <row r="472" spans="1:39" ht="20.25" customHeight="1">
      <c r="A472" s="132">
        <v>471</v>
      </c>
      <c r="B472" s="19" t="s">
        <v>4945</v>
      </c>
      <c r="C472" s="250">
        <v>64039111000</v>
      </c>
      <c r="D472" s="261" t="s">
        <v>6899</v>
      </c>
      <c r="E472" s="143" t="str">
        <f t="shared" si="21"/>
        <v>Սպորտ Կիսաճտքավոր</v>
      </c>
      <c r="F472" s="273" t="s">
        <v>7089</v>
      </c>
      <c r="G472" s="144" t="e">
        <f>VLOOKUP(E472,subcategory!A:B,2,0)</f>
        <v>#N/A</v>
      </c>
      <c r="H472" s="273" t="s">
        <v>7150</v>
      </c>
      <c r="I472" s="213" t="e">
        <f>VLOOKUP(H472,gender!A:B,2,0)</f>
        <v>#N/A</v>
      </c>
      <c r="J472" s="273">
        <v>470</v>
      </c>
      <c r="K472" s="273">
        <v>470</v>
      </c>
      <c r="L472" s="273">
        <v>1</v>
      </c>
      <c r="M472" s="273" t="s">
        <v>7156</v>
      </c>
      <c r="N472" s="144" t="e">
        <f>VLOOKUP(M472,brand!A:B,2,0)</f>
        <v>#N/A</v>
      </c>
      <c r="O472" s="144" t="str">
        <f t="shared" si="22"/>
        <v>GERMANY</v>
      </c>
      <c r="P472" s="144">
        <f>VLOOKUP(O472,country!A:B,2,0)</f>
        <v>1725</v>
      </c>
      <c r="Q472" s="273" t="s">
        <v>2787</v>
      </c>
      <c r="R472" s="144" t="str">
        <f t="shared" si="23"/>
        <v>Ռետին, Կաշի, Կտոր</v>
      </c>
      <c r="S472" s="144" t="s">
        <v>7222</v>
      </c>
      <c r="T472" s="144" t="e">
        <f>VLOOKUP(R472,material!A:B,2,0)</f>
        <v>#N/A</v>
      </c>
      <c r="U472" s="141" t="s">
        <v>7640</v>
      </c>
      <c r="V472" s="141"/>
      <c r="W472" s="273">
        <v>27</v>
      </c>
      <c r="X472" s="141">
        <f>VLOOKUP(W472,SIZE!A:B,2,0)</f>
        <v>239</v>
      </c>
      <c r="Y472" s="141">
        <v>0</v>
      </c>
      <c r="Z472" s="141" t="s">
        <v>1057</v>
      </c>
      <c r="AA472" s="141">
        <f>VLOOKUP(Z472,COLOR!A:B,2,0)</f>
        <v>5</v>
      </c>
      <c r="AB472" s="130"/>
      <c r="AC472" s="130"/>
      <c r="AD472" s="130"/>
      <c r="AE472" s="130"/>
      <c r="AF472" s="130"/>
      <c r="AG472" s="130"/>
      <c r="AH472" s="130"/>
      <c r="AI472" s="130"/>
      <c r="AJ472" s="130"/>
      <c r="AK472" s="130"/>
      <c r="AL472" s="130"/>
      <c r="AM472" s="130"/>
    </row>
    <row r="473" spans="1:39" ht="20.25" customHeight="1">
      <c r="A473" s="132">
        <v>472</v>
      </c>
      <c r="B473" s="19" t="s">
        <v>4946</v>
      </c>
      <c r="C473" s="250">
        <v>64039111000</v>
      </c>
      <c r="D473" s="261" t="s">
        <v>6899</v>
      </c>
      <c r="E473" s="143" t="str">
        <f t="shared" si="21"/>
        <v>Սպորտ Կիսաճտքավոր</v>
      </c>
      <c r="F473" s="273" t="s">
        <v>7089</v>
      </c>
      <c r="G473" s="144" t="e">
        <f>VLOOKUP(E473,subcategory!A:B,2,0)</f>
        <v>#N/A</v>
      </c>
      <c r="H473" s="273" t="s">
        <v>7150</v>
      </c>
      <c r="I473" s="213" t="e">
        <f>VLOOKUP(H473,gender!A:B,2,0)</f>
        <v>#N/A</v>
      </c>
      <c r="J473" s="273">
        <v>615</v>
      </c>
      <c r="K473" s="273">
        <v>615</v>
      </c>
      <c r="L473" s="273">
        <v>1</v>
      </c>
      <c r="M473" s="273" t="s">
        <v>7155</v>
      </c>
      <c r="N473" s="144" t="e">
        <f>VLOOKUP(M473,brand!A:B,2,0)</f>
        <v>#N/A</v>
      </c>
      <c r="O473" s="144" t="str">
        <f t="shared" si="22"/>
        <v>GERMANY</v>
      </c>
      <c r="P473" s="144">
        <f>VLOOKUP(O473,country!A:B,2,0)</f>
        <v>1725</v>
      </c>
      <c r="Q473" s="273" t="s">
        <v>2787</v>
      </c>
      <c r="R473" s="144" t="str">
        <f t="shared" si="23"/>
        <v>Ռետին, Կաշի, Կտոր</v>
      </c>
      <c r="S473" s="144" t="s">
        <v>7222</v>
      </c>
      <c r="T473" s="144" t="e">
        <f>VLOOKUP(R473,material!A:B,2,0)</f>
        <v>#N/A</v>
      </c>
      <c r="U473" s="141" t="s">
        <v>7640</v>
      </c>
      <c r="V473" s="141"/>
      <c r="W473" s="273">
        <v>32</v>
      </c>
      <c r="X473" s="141">
        <f>VLOOKUP(W473,SIZE!A:B,2,0)</f>
        <v>31</v>
      </c>
      <c r="Y473" s="141">
        <v>0</v>
      </c>
      <c r="Z473" s="141" t="s">
        <v>1057</v>
      </c>
      <c r="AA473" s="141">
        <f>VLOOKUP(Z473,COLOR!A:B,2,0)</f>
        <v>5</v>
      </c>
      <c r="AB473" s="130"/>
      <c r="AC473" s="130"/>
      <c r="AD473" s="130"/>
      <c r="AE473" s="130"/>
      <c r="AF473" s="130"/>
      <c r="AG473" s="130"/>
      <c r="AH473" s="130"/>
      <c r="AI473" s="130"/>
      <c r="AJ473" s="130"/>
      <c r="AK473" s="130"/>
      <c r="AL473" s="130"/>
      <c r="AM473" s="130"/>
    </row>
    <row r="474" spans="1:39" ht="20.25" customHeight="1">
      <c r="A474" s="132">
        <v>473</v>
      </c>
      <c r="B474" s="19" t="s">
        <v>4947</v>
      </c>
      <c r="C474" s="250">
        <v>64039111000</v>
      </c>
      <c r="D474" s="261" t="s">
        <v>6899</v>
      </c>
      <c r="E474" s="143" t="str">
        <f t="shared" si="21"/>
        <v>Սպորտ Կիսաճտքավոր</v>
      </c>
      <c r="F474" s="273" t="s">
        <v>7089</v>
      </c>
      <c r="G474" s="144" t="e">
        <f>VLOOKUP(E474,subcategory!A:B,2,0)</f>
        <v>#N/A</v>
      </c>
      <c r="H474" s="273" t="s">
        <v>7150</v>
      </c>
      <c r="I474" s="213" t="e">
        <f>VLOOKUP(H474,gender!A:B,2,0)</f>
        <v>#N/A</v>
      </c>
      <c r="J474" s="273">
        <v>645</v>
      </c>
      <c r="K474" s="273">
        <v>645</v>
      </c>
      <c r="L474" s="273">
        <v>1</v>
      </c>
      <c r="M474" s="273" t="s">
        <v>7155</v>
      </c>
      <c r="N474" s="144" t="e">
        <f>VLOOKUP(M474,brand!A:B,2,0)</f>
        <v>#N/A</v>
      </c>
      <c r="O474" s="144" t="str">
        <f t="shared" si="22"/>
        <v>GERMANY</v>
      </c>
      <c r="P474" s="144">
        <f>VLOOKUP(O474,country!A:B,2,0)</f>
        <v>1725</v>
      </c>
      <c r="Q474" s="273" t="s">
        <v>2787</v>
      </c>
      <c r="R474" s="144" t="str">
        <f t="shared" si="23"/>
        <v>Ռետին, Կաշի, Կտոր</v>
      </c>
      <c r="S474" s="144" t="s">
        <v>7222</v>
      </c>
      <c r="T474" s="144" t="e">
        <f>VLOOKUP(R474,material!A:B,2,0)</f>
        <v>#N/A</v>
      </c>
      <c r="U474" s="141" t="s">
        <v>7640</v>
      </c>
      <c r="V474" s="141"/>
      <c r="W474" s="273">
        <v>33</v>
      </c>
      <c r="X474" s="141">
        <f>VLOOKUP(W474,SIZE!A:B,2,0)</f>
        <v>243</v>
      </c>
      <c r="Y474" s="141">
        <v>0</v>
      </c>
      <c r="Z474" s="141" t="s">
        <v>1057</v>
      </c>
      <c r="AA474" s="141">
        <f>VLOOKUP(Z474,COLOR!A:B,2,0)</f>
        <v>5</v>
      </c>
      <c r="AB474" s="130"/>
      <c r="AC474" s="130"/>
      <c r="AD474" s="130"/>
      <c r="AE474" s="130"/>
      <c r="AF474" s="130"/>
      <c r="AG474" s="130"/>
      <c r="AH474" s="130"/>
      <c r="AI474" s="130"/>
      <c r="AJ474" s="130"/>
      <c r="AK474" s="130"/>
      <c r="AL474" s="130"/>
      <c r="AM474" s="130"/>
    </row>
    <row r="475" spans="1:39" ht="20.25" customHeight="1">
      <c r="A475" s="132">
        <v>474</v>
      </c>
      <c r="B475" s="19" t="s">
        <v>4948</v>
      </c>
      <c r="C475" s="252">
        <v>64039996000</v>
      </c>
      <c r="D475" s="270" t="s">
        <v>6901</v>
      </c>
      <c r="E475" s="143" t="str">
        <f t="shared" si="21"/>
        <v>Սպորտ Կիսաճտքավոր</v>
      </c>
      <c r="F475" s="273" t="s">
        <v>7089</v>
      </c>
      <c r="G475" s="144" t="e">
        <f>VLOOKUP(E475,subcategory!A:B,2,0)</f>
        <v>#N/A</v>
      </c>
      <c r="H475" s="277" t="s">
        <v>7150</v>
      </c>
      <c r="I475" s="213" t="e">
        <f>VLOOKUP(H475,gender!A:B,2,0)</f>
        <v>#N/A</v>
      </c>
      <c r="J475" s="273">
        <v>795</v>
      </c>
      <c r="K475" s="273">
        <v>795</v>
      </c>
      <c r="L475" s="273">
        <v>1</v>
      </c>
      <c r="M475" s="273" t="s">
        <v>7162</v>
      </c>
      <c r="N475" s="144" t="e">
        <f>VLOOKUP(M475,brand!A:B,2,0)</f>
        <v>#N/A</v>
      </c>
      <c r="O475" s="144" t="str">
        <f t="shared" si="22"/>
        <v>GERMANY</v>
      </c>
      <c r="P475" s="144">
        <f>VLOOKUP(O475,country!A:B,2,0)</f>
        <v>1725</v>
      </c>
      <c r="Q475" s="273" t="s">
        <v>2787</v>
      </c>
      <c r="R475" s="144" t="str">
        <f t="shared" si="23"/>
        <v>Ռետին, Կաշի, Կտոր</v>
      </c>
      <c r="S475" s="144" t="s">
        <v>7222</v>
      </c>
      <c r="T475" s="144" t="e">
        <f>VLOOKUP(R475,material!A:B,2,0)</f>
        <v>#N/A</v>
      </c>
      <c r="U475" s="141" t="s">
        <v>7640</v>
      </c>
      <c r="V475" s="141"/>
      <c r="W475" s="273">
        <v>40</v>
      </c>
      <c r="X475" s="141">
        <f>VLOOKUP(W475,SIZE!A:B,2,0)</f>
        <v>79</v>
      </c>
      <c r="Y475" s="141">
        <v>0</v>
      </c>
      <c r="Z475" s="141" t="s">
        <v>1105</v>
      </c>
      <c r="AA475" s="141">
        <f>VLOOKUP(Z475,COLOR!A:B,2,0)</f>
        <v>16</v>
      </c>
      <c r="AB475" s="130"/>
      <c r="AC475" s="130"/>
      <c r="AD475" s="130"/>
      <c r="AE475" s="130"/>
      <c r="AF475" s="130"/>
      <c r="AG475" s="130"/>
      <c r="AH475" s="130"/>
      <c r="AI475" s="130"/>
      <c r="AJ475" s="130"/>
      <c r="AK475" s="130"/>
      <c r="AL475" s="130"/>
      <c r="AM475" s="130"/>
    </row>
    <row r="476" spans="1:39" ht="20.25" customHeight="1">
      <c r="A476" s="132">
        <v>475</v>
      </c>
      <c r="B476" s="19" t="s">
        <v>4949</v>
      </c>
      <c r="C476" s="250">
        <v>64039111000</v>
      </c>
      <c r="D476" s="261" t="s">
        <v>6899</v>
      </c>
      <c r="E476" s="143" t="str">
        <f t="shared" si="21"/>
        <v>Սպորտ Կիսաճտքավոր</v>
      </c>
      <c r="F476" s="273" t="s">
        <v>7089</v>
      </c>
      <c r="G476" s="144" t="e">
        <f>VLOOKUP(E476,subcategory!A:B,2,0)</f>
        <v>#N/A</v>
      </c>
      <c r="H476" s="273" t="s">
        <v>7150</v>
      </c>
      <c r="I476" s="213" t="e">
        <f>VLOOKUP(H476,gender!A:B,2,0)</f>
        <v>#N/A</v>
      </c>
      <c r="J476" s="273">
        <v>510</v>
      </c>
      <c r="K476" s="273">
        <v>510</v>
      </c>
      <c r="L476" s="273">
        <v>1</v>
      </c>
      <c r="M476" s="273" t="s">
        <v>7156</v>
      </c>
      <c r="N476" s="144" t="e">
        <f>VLOOKUP(M476,brand!A:B,2,0)</f>
        <v>#N/A</v>
      </c>
      <c r="O476" s="144" t="str">
        <f t="shared" si="22"/>
        <v>GERMANY</v>
      </c>
      <c r="P476" s="144">
        <f>VLOOKUP(O476,country!A:B,2,0)</f>
        <v>1725</v>
      </c>
      <c r="Q476" s="273" t="s">
        <v>2787</v>
      </c>
      <c r="R476" s="144" t="str">
        <f t="shared" si="23"/>
        <v>Ռետին, Կաշի, Կտոր, Պոլիեսթեր</v>
      </c>
      <c r="S476" s="144" t="s">
        <v>7227</v>
      </c>
      <c r="T476" s="144" t="e">
        <f>VLOOKUP(R476,material!A:B,2,0)</f>
        <v>#N/A</v>
      </c>
      <c r="U476" s="141" t="s">
        <v>7640</v>
      </c>
      <c r="V476" s="141"/>
      <c r="W476" s="273">
        <v>28</v>
      </c>
      <c r="X476" s="141">
        <f>VLOOKUP(W476,SIZE!A:B,2,0)</f>
        <v>17</v>
      </c>
      <c r="Y476" s="141">
        <v>0</v>
      </c>
      <c r="Z476" s="141" t="s">
        <v>1057</v>
      </c>
      <c r="AA476" s="141">
        <f>VLOOKUP(Z476,COLOR!A:B,2,0)</f>
        <v>5</v>
      </c>
      <c r="AB476" s="130"/>
      <c r="AC476" s="130"/>
      <c r="AD476" s="130"/>
      <c r="AE476" s="130"/>
      <c r="AF476" s="130"/>
      <c r="AG476" s="130"/>
      <c r="AH476" s="130"/>
      <c r="AI476" s="130"/>
      <c r="AJ476" s="130"/>
      <c r="AK476" s="130"/>
      <c r="AL476" s="130"/>
      <c r="AM476" s="130"/>
    </row>
    <row r="477" spans="1:39" ht="20.25" customHeight="1">
      <c r="A477" s="132">
        <v>476</v>
      </c>
      <c r="B477" s="19" t="s">
        <v>4950</v>
      </c>
      <c r="C477" s="250">
        <v>64039111000</v>
      </c>
      <c r="D477" s="261" t="s">
        <v>6899</v>
      </c>
      <c r="E477" s="143" t="str">
        <f t="shared" si="21"/>
        <v>Սպորտ Կիսաճտքավոր</v>
      </c>
      <c r="F477" s="273" t="s">
        <v>7089</v>
      </c>
      <c r="G477" s="144" t="e">
        <f>VLOOKUP(E477,subcategory!A:B,2,0)</f>
        <v>#N/A</v>
      </c>
      <c r="H477" s="273" t="s">
        <v>7150</v>
      </c>
      <c r="I477" s="213" t="e">
        <f>VLOOKUP(H477,gender!A:B,2,0)</f>
        <v>#N/A</v>
      </c>
      <c r="J477" s="273">
        <v>545</v>
      </c>
      <c r="K477" s="273">
        <v>545</v>
      </c>
      <c r="L477" s="273">
        <v>1</v>
      </c>
      <c r="M477" s="273" t="s">
        <v>7156</v>
      </c>
      <c r="N477" s="144" t="e">
        <f>VLOOKUP(M477,brand!A:B,2,0)</f>
        <v>#N/A</v>
      </c>
      <c r="O477" s="144" t="str">
        <f t="shared" si="22"/>
        <v>GERMANY</v>
      </c>
      <c r="P477" s="144">
        <f>VLOOKUP(O477,country!A:B,2,0)</f>
        <v>1725</v>
      </c>
      <c r="Q477" s="273" t="s">
        <v>2787</v>
      </c>
      <c r="R477" s="144" t="str">
        <f t="shared" si="23"/>
        <v>Ռետին, Կաշի, Կտոր</v>
      </c>
      <c r="S477" s="144" t="s">
        <v>7222</v>
      </c>
      <c r="T477" s="144" t="e">
        <f>VLOOKUP(R477,material!A:B,2,0)</f>
        <v>#N/A</v>
      </c>
      <c r="U477" s="141" t="s">
        <v>7640</v>
      </c>
      <c r="V477" s="141"/>
      <c r="W477" s="273">
        <v>30</v>
      </c>
      <c r="X477" s="141">
        <f>VLOOKUP(W477,SIZE!A:B,2,0)</f>
        <v>22</v>
      </c>
      <c r="Y477" s="141">
        <v>0</v>
      </c>
      <c r="Z477" s="141" t="s">
        <v>1057</v>
      </c>
      <c r="AA477" s="141">
        <f>VLOOKUP(Z477,COLOR!A:B,2,0)</f>
        <v>5</v>
      </c>
      <c r="AB477" s="130"/>
      <c r="AC477" s="130"/>
      <c r="AD477" s="130"/>
      <c r="AE477" s="130"/>
      <c r="AF477" s="130"/>
      <c r="AG477" s="130"/>
      <c r="AH477" s="130"/>
      <c r="AI477" s="130"/>
      <c r="AJ477" s="130"/>
      <c r="AK477" s="130"/>
      <c r="AL477" s="130"/>
      <c r="AM477" s="130"/>
    </row>
    <row r="478" spans="1:39" ht="20.25" customHeight="1">
      <c r="A478" s="132">
        <v>477</v>
      </c>
      <c r="B478" s="19" t="s">
        <v>4951</v>
      </c>
      <c r="C478" s="252">
        <v>64041990000</v>
      </c>
      <c r="D478" s="262" t="s">
        <v>6787</v>
      </c>
      <c r="E478" s="143" t="str">
        <f t="shared" si="21"/>
        <v>Կիսաճտքավոր Կոշիկ</v>
      </c>
      <c r="F478" s="273" t="s">
        <v>4307</v>
      </c>
      <c r="G478" s="144">
        <f>VLOOKUP(E478,subcategory!A:B,2,0)</f>
        <v>470</v>
      </c>
      <c r="H478" s="273" t="s">
        <v>7150</v>
      </c>
      <c r="I478" s="213" t="e">
        <f>VLOOKUP(H478,gender!A:B,2,0)</f>
        <v>#N/A</v>
      </c>
      <c r="J478" s="273">
        <v>455</v>
      </c>
      <c r="K478" s="273">
        <v>455</v>
      </c>
      <c r="L478" s="273">
        <v>1</v>
      </c>
      <c r="M478" s="273" t="s">
        <v>7163</v>
      </c>
      <c r="N478" s="144">
        <f>VLOOKUP(M478,brand!A:B,2,0)</f>
        <v>880</v>
      </c>
      <c r="O478" s="144" t="str">
        <f t="shared" si="22"/>
        <v>GERMANY</v>
      </c>
      <c r="P478" s="144">
        <f>VLOOKUP(O478,country!A:B,2,0)</f>
        <v>1725</v>
      </c>
      <c r="Q478" s="273" t="s">
        <v>2787</v>
      </c>
      <c r="R478" s="144" t="str">
        <f t="shared" si="23"/>
        <v>Ռետին, Կտոր</v>
      </c>
      <c r="S478" s="144" t="s">
        <v>7224</v>
      </c>
      <c r="T478" s="144" t="e">
        <f>VLOOKUP(R478,material!A:B,2,0)</f>
        <v>#N/A</v>
      </c>
      <c r="U478" s="141" t="s">
        <v>7640</v>
      </c>
      <c r="V478" s="141"/>
      <c r="W478" s="273">
        <v>25</v>
      </c>
      <c r="X478" s="141">
        <f>VLOOKUP(W478,SIZE!A:B,2,0)</f>
        <v>249</v>
      </c>
      <c r="Y478" s="141">
        <v>0</v>
      </c>
      <c r="Z478" s="141" t="s">
        <v>1033</v>
      </c>
      <c r="AA478" s="141">
        <f>VLOOKUP(Z478,COLOR!A:B,2,0)</f>
        <v>20</v>
      </c>
      <c r="AB478" s="130"/>
      <c r="AC478" s="130"/>
      <c r="AD478" s="130"/>
      <c r="AE478" s="130"/>
      <c r="AF478" s="130"/>
      <c r="AG478" s="130"/>
      <c r="AH478" s="130"/>
      <c r="AI478" s="130"/>
      <c r="AJ478" s="130"/>
      <c r="AK478" s="130"/>
      <c r="AL478" s="130"/>
      <c r="AM478" s="130"/>
    </row>
    <row r="479" spans="1:39" ht="20.25" customHeight="1">
      <c r="A479" s="132">
        <v>478</v>
      </c>
      <c r="B479" s="19" t="s">
        <v>4952</v>
      </c>
      <c r="C479" s="250">
        <v>64039116000</v>
      </c>
      <c r="D479" s="261" t="s">
        <v>6902</v>
      </c>
      <c r="E479" s="143" t="str">
        <f t="shared" si="21"/>
        <v>Սպորտ Կիսաճտքավոր</v>
      </c>
      <c r="F479" s="273" t="s">
        <v>7089</v>
      </c>
      <c r="G479" s="144" t="e">
        <f>VLOOKUP(E479,subcategory!A:B,2,0)</f>
        <v>#N/A</v>
      </c>
      <c r="H479" s="277" t="s">
        <v>7150</v>
      </c>
      <c r="I479" s="213" t="e">
        <f>VLOOKUP(H479,gender!A:B,2,0)</f>
        <v>#N/A</v>
      </c>
      <c r="J479" s="273">
        <v>840</v>
      </c>
      <c r="K479" s="273">
        <v>840</v>
      </c>
      <c r="L479" s="273">
        <v>1</v>
      </c>
      <c r="M479" s="273" t="s">
        <v>7162</v>
      </c>
      <c r="N479" s="144" t="e">
        <f>VLOOKUP(M479,brand!A:B,2,0)</f>
        <v>#N/A</v>
      </c>
      <c r="O479" s="144" t="str">
        <f t="shared" si="22"/>
        <v>GERMANY</v>
      </c>
      <c r="P479" s="144">
        <f>VLOOKUP(O479,country!A:B,2,0)</f>
        <v>1725</v>
      </c>
      <c r="Q479" s="273" t="s">
        <v>2787</v>
      </c>
      <c r="R479" s="144" t="str">
        <f t="shared" si="23"/>
        <v>Ռետին, Կաշի, Կտոր</v>
      </c>
      <c r="S479" s="144" t="s">
        <v>7222</v>
      </c>
      <c r="T479" s="144" t="e">
        <f>VLOOKUP(R479,material!A:B,2,0)</f>
        <v>#N/A</v>
      </c>
      <c r="U479" s="141" t="s">
        <v>7640</v>
      </c>
      <c r="V479" s="141"/>
      <c r="W479" s="273">
        <v>42</v>
      </c>
      <c r="X479" s="141">
        <f>VLOOKUP(W479,SIZE!A:B,2,0)</f>
        <v>88</v>
      </c>
      <c r="Y479" s="141">
        <v>0</v>
      </c>
      <c r="Z479" s="141" t="s">
        <v>2092</v>
      </c>
      <c r="AA479" s="141">
        <f>VLOOKUP(Z479,COLOR!A:B,2,0)</f>
        <v>8</v>
      </c>
      <c r="AB479" s="130"/>
      <c r="AC479" s="130"/>
      <c r="AD479" s="130"/>
      <c r="AE479" s="130"/>
      <c r="AF479" s="130"/>
      <c r="AG479" s="130"/>
      <c r="AH479" s="130"/>
      <c r="AI479" s="130"/>
      <c r="AJ479" s="130"/>
      <c r="AK479" s="130"/>
      <c r="AL479" s="130"/>
      <c r="AM479" s="130"/>
    </row>
    <row r="480" spans="1:39" ht="20.25" customHeight="1">
      <c r="A480" s="132">
        <v>479</v>
      </c>
      <c r="B480" s="19" t="s">
        <v>4953</v>
      </c>
      <c r="C480" s="252">
        <v>64039111000</v>
      </c>
      <c r="D480" s="261" t="s">
        <v>6903</v>
      </c>
      <c r="E480" s="143" t="str">
        <f t="shared" si="21"/>
        <v>Կիսաճտքավոր Կոշիկ</v>
      </c>
      <c r="F480" s="273" t="s">
        <v>4307</v>
      </c>
      <c r="G480" s="144">
        <f>VLOOKUP(E480,subcategory!A:B,2,0)</f>
        <v>470</v>
      </c>
      <c r="H480" s="273" t="s">
        <v>55</v>
      </c>
      <c r="I480" s="213" t="e">
        <f>VLOOKUP(H480,gender!A:B,2,0)</f>
        <v>#N/A</v>
      </c>
      <c r="J480" s="273">
        <v>780</v>
      </c>
      <c r="K480" s="273">
        <v>780</v>
      </c>
      <c r="L480" s="273">
        <v>1</v>
      </c>
      <c r="M480" s="273" t="s">
        <v>7155</v>
      </c>
      <c r="N480" s="144" t="e">
        <f>VLOOKUP(M480,brand!A:B,2,0)</f>
        <v>#N/A</v>
      </c>
      <c r="O480" s="144" t="str">
        <f t="shared" si="22"/>
        <v>GERMANY</v>
      </c>
      <c r="P480" s="144">
        <f>VLOOKUP(O480,country!A:B,2,0)</f>
        <v>1725</v>
      </c>
      <c r="Q480" s="273" t="s">
        <v>2787</v>
      </c>
      <c r="R480" s="144" t="str">
        <f t="shared" si="23"/>
        <v>Ռետին, Կաշի, Ռետին</v>
      </c>
      <c r="S480" s="144" t="s">
        <v>7228</v>
      </c>
      <c r="T480" s="144" t="e">
        <f>VLOOKUP(R480,material!A:B,2,0)</f>
        <v>#N/A</v>
      </c>
      <c r="U480" s="141" t="s">
        <v>7640</v>
      </c>
      <c r="V480" s="141"/>
      <c r="W480" s="273">
        <v>32</v>
      </c>
      <c r="X480" s="141">
        <f>VLOOKUP(W480,SIZE!A:B,2,0)</f>
        <v>31</v>
      </c>
      <c r="Y480" s="141">
        <v>0</v>
      </c>
      <c r="Z480" s="141" t="s">
        <v>1105</v>
      </c>
      <c r="AA480" s="141">
        <f>VLOOKUP(Z480,COLOR!A:B,2,0)</f>
        <v>16</v>
      </c>
      <c r="AB480" s="130"/>
      <c r="AC480" s="130"/>
      <c r="AD480" s="130"/>
      <c r="AE480" s="130"/>
      <c r="AF480" s="130"/>
      <c r="AG480" s="130"/>
      <c r="AH480" s="130"/>
      <c r="AI480" s="130"/>
      <c r="AJ480" s="130"/>
      <c r="AK480" s="130"/>
      <c r="AL480" s="130"/>
      <c r="AM480" s="130"/>
    </row>
    <row r="481" spans="1:39" ht="20.25" customHeight="1">
      <c r="A481" s="132">
        <v>480</v>
      </c>
      <c r="B481" s="19" t="s">
        <v>4954</v>
      </c>
      <c r="C481" s="251">
        <v>64041990000</v>
      </c>
      <c r="D481" s="262" t="s">
        <v>6904</v>
      </c>
      <c r="E481" s="143" t="str">
        <f t="shared" si="21"/>
        <v>Սպորտ Կիսաճտքավոր</v>
      </c>
      <c r="F481" s="273" t="s">
        <v>7089</v>
      </c>
      <c r="G481" s="144" t="e">
        <f>VLOOKUP(E481,subcategory!A:B,2,0)</f>
        <v>#N/A</v>
      </c>
      <c r="H481" s="273" t="s">
        <v>55</v>
      </c>
      <c r="I481" s="213" t="e">
        <f>VLOOKUP(H481,gender!A:B,2,0)</f>
        <v>#N/A</v>
      </c>
      <c r="J481" s="273">
        <v>770</v>
      </c>
      <c r="K481" s="273">
        <v>770</v>
      </c>
      <c r="L481" s="273">
        <v>1</v>
      </c>
      <c r="M481" s="273" t="s">
        <v>7163</v>
      </c>
      <c r="N481" s="144">
        <f>VLOOKUP(M481,brand!A:B,2,0)</f>
        <v>880</v>
      </c>
      <c r="O481" s="144" t="str">
        <f t="shared" si="22"/>
        <v>GERMANY</v>
      </c>
      <c r="P481" s="144">
        <f>VLOOKUP(O481,country!A:B,2,0)</f>
        <v>1725</v>
      </c>
      <c r="Q481" s="273" t="s">
        <v>2787</v>
      </c>
      <c r="R481" s="144" t="str">
        <f t="shared" si="23"/>
        <v>Ռետին, Կտոր, Ռետին</v>
      </c>
      <c r="S481" s="144" t="s">
        <v>7229</v>
      </c>
      <c r="T481" s="144" t="e">
        <f>VLOOKUP(R481,material!A:B,2,0)</f>
        <v>#N/A</v>
      </c>
      <c r="U481" s="141" t="s">
        <v>7640</v>
      </c>
      <c r="V481" s="141"/>
      <c r="W481" s="273">
        <v>37</v>
      </c>
      <c r="X481" s="141">
        <f>VLOOKUP(W481,SIZE!A:B,2,0)</f>
        <v>282</v>
      </c>
      <c r="Y481" s="141">
        <v>0</v>
      </c>
      <c r="Z481" s="141" t="s">
        <v>7759</v>
      </c>
      <c r="AA481" s="141" t="e">
        <f>VLOOKUP(Z481,COLOR!A:B,2,0)</f>
        <v>#N/A</v>
      </c>
      <c r="AB481" s="130"/>
      <c r="AC481" s="130"/>
      <c r="AD481" s="130"/>
      <c r="AE481" s="130"/>
      <c r="AF481" s="130"/>
      <c r="AG481" s="130"/>
      <c r="AH481" s="130"/>
      <c r="AI481" s="130"/>
      <c r="AJ481" s="130"/>
      <c r="AK481" s="130"/>
      <c r="AL481" s="130"/>
      <c r="AM481" s="130"/>
    </row>
    <row r="482" spans="1:39" ht="20.25" customHeight="1">
      <c r="A482" s="132">
        <v>481</v>
      </c>
      <c r="B482" s="19" t="s">
        <v>4955</v>
      </c>
      <c r="C482" s="251">
        <v>64039118000</v>
      </c>
      <c r="D482" s="262" t="s">
        <v>6905</v>
      </c>
      <c r="E482" s="143" t="str">
        <f t="shared" si="21"/>
        <v>Կիսաճտքավոր Կոշիկ</v>
      </c>
      <c r="F482" s="273" t="s">
        <v>4307</v>
      </c>
      <c r="G482" s="144">
        <f>VLOOKUP(E482,subcategory!A:B,2,0)</f>
        <v>470</v>
      </c>
      <c r="H482" s="277" t="s">
        <v>55</v>
      </c>
      <c r="I482" s="213" t="e">
        <f>VLOOKUP(H482,gender!A:B,2,0)</f>
        <v>#N/A</v>
      </c>
      <c r="J482" s="273">
        <v>915</v>
      </c>
      <c r="K482" s="273">
        <v>915</v>
      </c>
      <c r="L482" s="273">
        <v>1</v>
      </c>
      <c r="M482" s="273" t="s">
        <v>7160</v>
      </c>
      <c r="N482" s="144" t="e">
        <f>VLOOKUP(M482,brand!A:B,2,0)</f>
        <v>#N/A</v>
      </c>
      <c r="O482" s="144" t="str">
        <f t="shared" si="22"/>
        <v>GERMANY</v>
      </c>
      <c r="P482" s="144">
        <f>VLOOKUP(O482,country!A:B,2,0)</f>
        <v>1725</v>
      </c>
      <c r="Q482" s="273" t="s">
        <v>2787</v>
      </c>
      <c r="R482" s="144" t="str">
        <f t="shared" si="23"/>
        <v>Ռետին, Կտոր, Զամշ</v>
      </c>
      <c r="S482" s="144" t="s">
        <v>7230</v>
      </c>
      <c r="T482" s="144" t="e">
        <f>VLOOKUP(R482,material!A:B,2,0)</f>
        <v>#N/A</v>
      </c>
      <c r="U482" s="141" t="s">
        <v>7640</v>
      </c>
      <c r="V482" s="141"/>
      <c r="W482" s="273">
        <v>39</v>
      </c>
      <c r="X482" s="141">
        <f>VLOOKUP(W482,SIZE!A:B,2,0)</f>
        <v>275</v>
      </c>
      <c r="Y482" s="141">
        <v>0</v>
      </c>
      <c r="Z482" s="141" t="s">
        <v>1033</v>
      </c>
      <c r="AA482" s="141">
        <f>VLOOKUP(Z482,COLOR!A:B,2,0)</f>
        <v>20</v>
      </c>
      <c r="AB482" s="130"/>
      <c r="AC482" s="130"/>
      <c r="AD482" s="130"/>
      <c r="AE482" s="130"/>
      <c r="AF482" s="130"/>
      <c r="AG482" s="130"/>
      <c r="AH482" s="130"/>
      <c r="AI482" s="130"/>
      <c r="AJ482" s="130"/>
      <c r="AK482" s="130"/>
      <c r="AL482" s="130"/>
      <c r="AM482" s="130"/>
    </row>
    <row r="483" spans="1:39" ht="20.25" customHeight="1">
      <c r="A483" s="132">
        <v>482</v>
      </c>
      <c r="B483" s="19" t="s">
        <v>4956</v>
      </c>
      <c r="C483" s="251">
        <v>64041990000</v>
      </c>
      <c r="D483" s="262" t="s">
        <v>6904</v>
      </c>
      <c r="E483" s="143" t="str">
        <f t="shared" si="21"/>
        <v>Սպորտ Կիսաճտքավոր</v>
      </c>
      <c r="F483" s="273" t="s">
        <v>7089</v>
      </c>
      <c r="G483" s="144" t="e">
        <f>VLOOKUP(E483,subcategory!A:B,2,0)</f>
        <v>#N/A</v>
      </c>
      <c r="H483" s="273" t="s">
        <v>55</v>
      </c>
      <c r="I483" s="213" t="e">
        <f>VLOOKUP(H483,gender!A:B,2,0)</f>
        <v>#N/A</v>
      </c>
      <c r="J483" s="273">
        <v>425</v>
      </c>
      <c r="K483" s="273">
        <v>425</v>
      </c>
      <c r="L483" s="273">
        <v>1</v>
      </c>
      <c r="M483" s="273" t="s">
        <v>7156</v>
      </c>
      <c r="N483" s="144" t="e">
        <f>VLOOKUP(M483,brand!A:B,2,0)</f>
        <v>#N/A</v>
      </c>
      <c r="O483" s="144" t="str">
        <f t="shared" si="22"/>
        <v>GERMANY</v>
      </c>
      <c r="P483" s="144">
        <f>VLOOKUP(O483,country!A:B,2,0)</f>
        <v>1725</v>
      </c>
      <c r="Q483" s="273" t="s">
        <v>2787</v>
      </c>
      <c r="R483" s="144" t="str">
        <f t="shared" si="23"/>
        <v>Կտոր, Ռետին</v>
      </c>
      <c r="S483" s="144" t="s">
        <v>7226</v>
      </c>
      <c r="T483" s="144" t="e">
        <f>VLOOKUP(R483,material!A:B,2,0)</f>
        <v>#N/A</v>
      </c>
      <c r="U483" s="141" t="s">
        <v>7640</v>
      </c>
      <c r="V483" s="141"/>
      <c r="W483" s="273">
        <v>29</v>
      </c>
      <c r="X483" s="141">
        <f>VLOOKUP(W483,SIZE!A:B,2,0)</f>
        <v>133</v>
      </c>
      <c r="Y483" s="141">
        <v>0</v>
      </c>
      <c r="Z483" s="141" t="s">
        <v>2095</v>
      </c>
      <c r="AA483" s="141">
        <f>VLOOKUP(Z483,COLOR!A:B,2,0)</f>
        <v>17</v>
      </c>
      <c r="AB483" s="130"/>
      <c r="AC483" s="130"/>
      <c r="AD483" s="130"/>
      <c r="AE483" s="130"/>
      <c r="AF483" s="130"/>
      <c r="AG483" s="130"/>
      <c r="AH483" s="130"/>
      <c r="AI483" s="130"/>
      <c r="AJ483" s="130"/>
      <c r="AK483" s="130"/>
      <c r="AL483" s="130"/>
      <c r="AM483" s="130"/>
    </row>
    <row r="484" spans="1:39" ht="20.25" customHeight="1">
      <c r="A484" s="132">
        <v>483</v>
      </c>
      <c r="B484" s="19" t="s">
        <v>4957</v>
      </c>
      <c r="C484" s="252">
        <v>64041990000</v>
      </c>
      <c r="D484" s="262" t="s">
        <v>6904</v>
      </c>
      <c r="E484" s="143" t="str">
        <f t="shared" si="21"/>
        <v>Կիսաճտքավոր Կոշիկ</v>
      </c>
      <c r="F484" s="273" t="s">
        <v>4307</v>
      </c>
      <c r="G484" s="144">
        <f>VLOOKUP(E484,subcategory!A:B,2,0)</f>
        <v>470</v>
      </c>
      <c r="H484" s="273" t="s">
        <v>55</v>
      </c>
      <c r="I484" s="213" t="e">
        <f>VLOOKUP(H484,gender!A:B,2,0)</f>
        <v>#N/A</v>
      </c>
      <c r="J484" s="273">
        <v>415</v>
      </c>
      <c r="K484" s="273">
        <v>415</v>
      </c>
      <c r="L484" s="273">
        <v>1</v>
      </c>
      <c r="M484" s="273" t="s">
        <v>7156</v>
      </c>
      <c r="N484" s="144" t="e">
        <f>VLOOKUP(M484,brand!A:B,2,0)</f>
        <v>#N/A</v>
      </c>
      <c r="O484" s="144" t="str">
        <f t="shared" si="22"/>
        <v>GERMANY</v>
      </c>
      <c r="P484" s="144">
        <f>VLOOKUP(O484,country!A:B,2,0)</f>
        <v>1725</v>
      </c>
      <c r="Q484" s="273" t="s">
        <v>2787</v>
      </c>
      <c r="R484" s="144" t="str">
        <f t="shared" si="23"/>
        <v>Կտոր, Ռետին</v>
      </c>
      <c r="S484" s="144" t="s">
        <v>7226</v>
      </c>
      <c r="T484" s="144" t="e">
        <f>VLOOKUP(R484,material!A:B,2,0)</f>
        <v>#N/A</v>
      </c>
      <c r="U484" s="141" t="s">
        <v>7640</v>
      </c>
      <c r="V484" s="141"/>
      <c r="W484" s="273">
        <v>29</v>
      </c>
      <c r="X484" s="141">
        <f>VLOOKUP(W484,SIZE!A:B,2,0)</f>
        <v>133</v>
      </c>
      <c r="Y484" s="141">
        <v>0</v>
      </c>
      <c r="Z484" s="141" t="s">
        <v>2088</v>
      </c>
      <c r="AA484" s="141">
        <f>VLOOKUP(Z484,COLOR!A:B,2,0)</f>
        <v>7</v>
      </c>
      <c r="AB484" s="130"/>
      <c r="AC484" s="130"/>
      <c r="AD484" s="130"/>
      <c r="AE484" s="130"/>
      <c r="AF484" s="130"/>
      <c r="AG484" s="130"/>
      <c r="AH484" s="130"/>
      <c r="AI484" s="130"/>
      <c r="AJ484" s="130"/>
      <c r="AK484" s="130"/>
      <c r="AL484" s="130"/>
      <c r="AM484" s="130"/>
    </row>
    <row r="485" spans="1:39" ht="20.25" customHeight="1">
      <c r="A485" s="132">
        <v>484</v>
      </c>
      <c r="B485" s="19" t="s">
        <v>4958</v>
      </c>
      <c r="C485" s="251">
        <v>64039116000</v>
      </c>
      <c r="D485" s="262" t="s">
        <v>6906</v>
      </c>
      <c r="E485" s="143" t="str">
        <f t="shared" si="21"/>
        <v>Կիսաճտքավոր Կոշիկ</v>
      </c>
      <c r="F485" s="273" t="s">
        <v>4307</v>
      </c>
      <c r="G485" s="144">
        <f>VLOOKUP(E485,subcategory!A:B,2,0)</f>
        <v>470</v>
      </c>
      <c r="H485" s="277" t="s">
        <v>7150</v>
      </c>
      <c r="I485" s="213" t="e">
        <f>VLOOKUP(H485,gender!A:B,2,0)</f>
        <v>#N/A</v>
      </c>
      <c r="J485" s="273">
        <v>565</v>
      </c>
      <c r="K485" s="273">
        <v>565</v>
      </c>
      <c r="L485" s="273">
        <v>1</v>
      </c>
      <c r="M485" s="273" t="s">
        <v>7160</v>
      </c>
      <c r="N485" s="144" t="e">
        <f>VLOOKUP(M485,brand!A:B,2,0)</f>
        <v>#N/A</v>
      </c>
      <c r="O485" s="144" t="str">
        <f t="shared" si="22"/>
        <v>GERMANY</v>
      </c>
      <c r="P485" s="144">
        <f>VLOOKUP(O485,country!A:B,2,0)</f>
        <v>1725</v>
      </c>
      <c r="Q485" s="273" t="s">
        <v>2787</v>
      </c>
      <c r="R485" s="144" t="str">
        <f t="shared" si="23"/>
        <v>Զամշ, Պոլիեսթեր</v>
      </c>
      <c r="S485" s="141" t="s">
        <v>7231</v>
      </c>
      <c r="T485" s="144" t="e">
        <f>VLOOKUP(R485,material!A:B,2,0)</f>
        <v>#N/A</v>
      </c>
      <c r="U485" s="141" t="s">
        <v>7640</v>
      </c>
      <c r="V485" s="141"/>
      <c r="W485" s="273">
        <v>41</v>
      </c>
      <c r="X485" s="141">
        <f>VLOOKUP(W485,SIZE!A:B,2,0)</f>
        <v>288</v>
      </c>
      <c r="Y485" s="141">
        <v>0</v>
      </c>
      <c r="Z485" s="141" t="s">
        <v>1033</v>
      </c>
      <c r="AA485" s="141">
        <f>VLOOKUP(Z485,COLOR!A:B,2,0)</f>
        <v>20</v>
      </c>
      <c r="AB485" s="130"/>
      <c r="AC485" s="130"/>
      <c r="AD485" s="130"/>
      <c r="AE485" s="130"/>
      <c r="AF485" s="130"/>
      <c r="AG485" s="130"/>
      <c r="AH485" s="130"/>
      <c r="AI485" s="130"/>
      <c r="AJ485" s="130"/>
      <c r="AK485" s="130"/>
      <c r="AL485" s="130"/>
      <c r="AM485" s="130"/>
    </row>
    <row r="486" spans="1:39" ht="20.25" customHeight="1">
      <c r="A486" s="132">
        <v>485</v>
      </c>
      <c r="B486" s="19" t="s">
        <v>4959</v>
      </c>
      <c r="C486" s="252">
        <v>64039950000</v>
      </c>
      <c r="D486" s="263" t="s">
        <v>6907</v>
      </c>
      <c r="E486" s="143" t="str">
        <f t="shared" si="21"/>
        <v>Հողաթափ</v>
      </c>
      <c r="F486" s="273" t="s">
        <v>3912</v>
      </c>
      <c r="G486" s="144">
        <f>VLOOKUP(E486,subcategory!A:B,2,0)</f>
        <v>310</v>
      </c>
      <c r="H486" s="273" t="s">
        <v>20</v>
      </c>
      <c r="I486" s="213" t="e">
        <f>VLOOKUP(H486,gender!A:B,2,0)</f>
        <v>#N/A</v>
      </c>
      <c r="J486" s="273">
        <v>870</v>
      </c>
      <c r="K486" s="273">
        <v>870</v>
      </c>
      <c r="L486" s="273">
        <v>1</v>
      </c>
      <c r="M486" s="273" t="s">
        <v>7160</v>
      </c>
      <c r="N486" s="144" t="e">
        <f>VLOOKUP(M486,brand!A:B,2,0)</f>
        <v>#N/A</v>
      </c>
      <c r="O486" s="144" t="str">
        <f t="shared" si="22"/>
        <v>GERMANY</v>
      </c>
      <c r="P486" s="144">
        <f>VLOOKUP(O486,country!A:B,2,0)</f>
        <v>1725</v>
      </c>
      <c r="Q486" s="273" t="s">
        <v>2787</v>
      </c>
      <c r="R486" s="144" t="str">
        <f t="shared" si="23"/>
        <v>Զամշ, Պոլիեսթեր</v>
      </c>
      <c r="S486" s="144" t="s">
        <v>7231</v>
      </c>
      <c r="T486" s="144" t="e">
        <f>VLOOKUP(R486,material!A:B,2,0)</f>
        <v>#N/A</v>
      </c>
      <c r="U486" s="141" t="s">
        <v>7640</v>
      </c>
      <c r="V486" s="141"/>
      <c r="W486" s="273">
        <v>41</v>
      </c>
      <c r="X486" s="141">
        <f>VLOOKUP(W486,SIZE!A:B,2,0)</f>
        <v>288</v>
      </c>
      <c r="Y486" s="141">
        <v>0</v>
      </c>
      <c r="Z486" s="141" t="s">
        <v>1105</v>
      </c>
      <c r="AA486" s="141">
        <f>VLOOKUP(Z486,COLOR!A:B,2,0)</f>
        <v>16</v>
      </c>
      <c r="AB486" s="130"/>
      <c r="AC486" s="130"/>
      <c r="AD486" s="130"/>
      <c r="AE486" s="130"/>
      <c r="AF486" s="130"/>
      <c r="AG486" s="130"/>
      <c r="AH486" s="130"/>
      <c r="AI486" s="130"/>
      <c r="AJ486" s="130"/>
      <c r="AK486" s="130"/>
      <c r="AL486" s="130"/>
      <c r="AM486" s="130"/>
    </row>
    <row r="487" spans="1:39" ht="20.25" customHeight="1">
      <c r="A487" s="132">
        <v>486</v>
      </c>
      <c r="B487" s="19" t="s">
        <v>4960</v>
      </c>
      <c r="C487" s="250">
        <v>64029998000</v>
      </c>
      <c r="D487" s="271" t="s">
        <v>6908</v>
      </c>
      <c r="E487" s="143" t="str">
        <f t="shared" si="21"/>
        <v>Կիսաճտքավոր Կոշիկ</v>
      </c>
      <c r="F487" s="276" t="s">
        <v>4307</v>
      </c>
      <c r="G487" s="144">
        <f>VLOOKUP(E487,subcategory!A:B,2,0)</f>
        <v>470</v>
      </c>
      <c r="H487" s="273" t="s">
        <v>20</v>
      </c>
      <c r="I487" s="213" t="e">
        <f>VLOOKUP(H487,gender!A:B,2,0)</f>
        <v>#N/A</v>
      </c>
      <c r="J487" s="273">
        <v>940</v>
      </c>
      <c r="K487" s="273">
        <v>940</v>
      </c>
      <c r="L487" s="273">
        <v>1</v>
      </c>
      <c r="M487" s="273" t="s">
        <v>7160</v>
      </c>
      <c r="N487" s="144" t="e">
        <f>VLOOKUP(M487,brand!A:B,2,0)</f>
        <v>#N/A</v>
      </c>
      <c r="O487" s="144" t="str">
        <f t="shared" si="22"/>
        <v>GERMANY</v>
      </c>
      <c r="P487" s="144">
        <f>VLOOKUP(O487,country!A:B,2,0)</f>
        <v>1725</v>
      </c>
      <c r="Q487" s="273" t="s">
        <v>2787</v>
      </c>
      <c r="R487" s="144" t="str">
        <f t="shared" si="23"/>
        <v>Պոլիուռետամ, Պոլիեսթեր</v>
      </c>
      <c r="S487" s="144" t="s">
        <v>7232</v>
      </c>
      <c r="T487" s="144" t="e">
        <f>VLOOKUP(R487,material!A:B,2,0)</f>
        <v>#N/A</v>
      </c>
      <c r="U487" s="141" t="s">
        <v>7640</v>
      </c>
      <c r="V487" s="141"/>
      <c r="W487" s="273">
        <v>41</v>
      </c>
      <c r="X487" s="141">
        <f>VLOOKUP(W487,SIZE!A:B,2,0)</f>
        <v>288</v>
      </c>
      <c r="Y487" s="141">
        <v>0</v>
      </c>
      <c r="Z487" s="141" t="s">
        <v>1033</v>
      </c>
      <c r="AA487" s="141">
        <f>VLOOKUP(Z487,COLOR!A:B,2,0)</f>
        <v>20</v>
      </c>
      <c r="AB487" s="130"/>
      <c r="AC487" s="130"/>
      <c r="AD487" s="130"/>
      <c r="AE487" s="130"/>
      <c r="AF487" s="130"/>
      <c r="AG487" s="130"/>
      <c r="AH487" s="130"/>
      <c r="AI487" s="130"/>
      <c r="AJ487" s="130"/>
      <c r="AK487" s="130"/>
      <c r="AL487" s="130"/>
      <c r="AM487" s="130"/>
    </row>
    <row r="488" spans="1:39" ht="20.25" customHeight="1">
      <c r="A488" s="132">
        <v>487</v>
      </c>
      <c r="B488" s="19" t="s">
        <v>4961</v>
      </c>
      <c r="C488" s="250">
        <v>64039111000</v>
      </c>
      <c r="D488" s="261" t="s">
        <v>6909</v>
      </c>
      <c r="E488" s="143" t="str">
        <f t="shared" si="21"/>
        <v>Սպորտ Կիսաճտքավոր</v>
      </c>
      <c r="F488" s="273" t="s">
        <v>7089</v>
      </c>
      <c r="G488" s="144" t="e">
        <f>VLOOKUP(E488,subcategory!A:B,2,0)</f>
        <v>#N/A</v>
      </c>
      <c r="H488" s="273" t="s">
        <v>7150</v>
      </c>
      <c r="I488" s="213" t="e">
        <f>VLOOKUP(H488,gender!A:B,2,0)</f>
        <v>#N/A</v>
      </c>
      <c r="J488" s="273">
        <v>585</v>
      </c>
      <c r="K488" s="273">
        <v>585</v>
      </c>
      <c r="L488" s="273">
        <v>1</v>
      </c>
      <c r="M488" s="273" t="s">
        <v>7155</v>
      </c>
      <c r="N488" s="144" t="e">
        <f>VLOOKUP(M488,brand!A:B,2,0)</f>
        <v>#N/A</v>
      </c>
      <c r="O488" s="144" t="str">
        <f t="shared" si="22"/>
        <v>GERMANY</v>
      </c>
      <c r="P488" s="144">
        <f>VLOOKUP(O488,country!A:B,2,0)</f>
        <v>1725</v>
      </c>
      <c r="Q488" s="273" t="s">
        <v>2787</v>
      </c>
      <c r="R488" s="144" t="str">
        <f t="shared" si="23"/>
        <v>Ռետին, Կաշի</v>
      </c>
      <c r="S488" s="144" t="s">
        <v>7223</v>
      </c>
      <c r="T488" s="144" t="e">
        <f>VLOOKUP(R488,material!A:B,2,0)</f>
        <v>#N/A</v>
      </c>
      <c r="U488" s="141" t="s">
        <v>7640</v>
      </c>
      <c r="V488" s="141"/>
      <c r="W488" s="273">
        <v>33</v>
      </c>
      <c r="X488" s="141">
        <f>VLOOKUP(W488,SIZE!A:B,2,0)</f>
        <v>243</v>
      </c>
      <c r="Y488" s="141">
        <v>0</v>
      </c>
      <c r="Z488" s="141" t="s">
        <v>1033</v>
      </c>
      <c r="AA488" s="141">
        <f>VLOOKUP(Z488,COLOR!A:B,2,0)</f>
        <v>20</v>
      </c>
      <c r="AB488" s="130"/>
      <c r="AC488" s="130"/>
      <c r="AD488" s="130"/>
      <c r="AE488" s="130"/>
      <c r="AF488" s="130"/>
      <c r="AG488" s="130"/>
      <c r="AH488" s="130"/>
      <c r="AI488" s="130"/>
      <c r="AJ488" s="130"/>
      <c r="AK488" s="130"/>
      <c r="AL488" s="130"/>
      <c r="AM488" s="130"/>
    </row>
    <row r="489" spans="1:39" ht="20.25" customHeight="1">
      <c r="A489" s="132">
        <v>488</v>
      </c>
      <c r="B489" s="19" t="s">
        <v>4962</v>
      </c>
      <c r="C489" s="252">
        <v>64041990000</v>
      </c>
      <c r="D489" s="262" t="s">
        <v>6787</v>
      </c>
      <c r="E489" s="143" t="str">
        <f t="shared" si="21"/>
        <v>Կիսաճտքավոր Կոշիկ</v>
      </c>
      <c r="F489" s="273" t="s">
        <v>4307</v>
      </c>
      <c r="G489" s="144">
        <f>VLOOKUP(E489,subcategory!A:B,2,0)</f>
        <v>470</v>
      </c>
      <c r="H489" s="273" t="s">
        <v>7150</v>
      </c>
      <c r="I489" s="213" t="e">
        <f>VLOOKUP(H489,gender!A:B,2,0)</f>
        <v>#N/A</v>
      </c>
      <c r="J489" s="273">
        <v>445</v>
      </c>
      <c r="K489" s="273">
        <v>445</v>
      </c>
      <c r="L489" s="273">
        <v>1</v>
      </c>
      <c r="M489" s="273" t="s">
        <v>7163</v>
      </c>
      <c r="N489" s="144">
        <f>VLOOKUP(M489,brand!A:B,2,0)</f>
        <v>880</v>
      </c>
      <c r="O489" s="144" t="str">
        <f t="shared" si="22"/>
        <v>GERMANY</v>
      </c>
      <c r="P489" s="144">
        <f>VLOOKUP(O489,country!A:B,2,0)</f>
        <v>1725</v>
      </c>
      <c r="Q489" s="273" t="s">
        <v>2787</v>
      </c>
      <c r="R489" s="144" t="str">
        <f t="shared" si="23"/>
        <v>Ռետին, Կտոր</v>
      </c>
      <c r="S489" s="144" t="s">
        <v>7224</v>
      </c>
      <c r="T489" s="144" t="e">
        <f>VLOOKUP(R489,material!A:B,2,0)</f>
        <v>#N/A</v>
      </c>
      <c r="U489" s="141" t="s">
        <v>7640</v>
      </c>
      <c r="V489" s="141"/>
      <c r="W489" s="273">
        <v>24</v>
      </c>
      <c r="X489" s="141">
        <f>VLOOKUP(W489,SIZE!A:B,2,0)</f>
        <v>15</v>
      </c>
      <c r="Y489" s="141">
        <v>0</v>
      </c>
      <c r="Z489" s="141" t="s">
        <v>1033</v>
      </c>
      <c r="AA489" s="141">
        <f>VLOOKUP(Z489,COLOR!A:B,2,0)</f>
        <v>20</v>
      </c>
      <c r="AB489" s="130"/>
      <c r="AC489" s="130"/>
      <c r="AD489" s="130"/>
      <c r="AE489" s="130"/>
      <c r="AF489" s="130"/>
      <c r="AG489" s="130"/>
      <c r="AH489" s="130"/>
      <c r="AI489" s="130"/>
      <c r="AJ489" s="130"/>
      <c r="AK489" s="130"/>
      <c r="AL489" s="130"/>
      <c r="AM489" s="130"/>
    </row>
    <row r="490" spans="1:39" ht="20.25" customHeight="1">
      <c r="A490" s="132">
        <v>489</v>
      </c>
      <c r="B490" s="19" t="s">
        <v>4963</v>
      </c>
      <c r="C490" s="250">
        <v>64041910000</v>
      </c>
      <c r="D490" s="261" t="s">
        <v>6910</v>
      </c>
      <c r="E490" s="143" t="str">
        <f t="shared" si="21"/>
        <v>Հողաթափ</v>
      </c>
      <c r="F490" s="273" t="s">
        <v>3912</v>
      </c>
      <c r="G490" s="144">
        <f>VLOOKUP(E490,subcategory!A:B,2,0)</f>
        <v>310</v>
      </c>
      <c r="H490" s="273" t="s">
        <v>55</v>
      </c>
      <c r="I490" s="213" t="e">
        <f>VLOOKUP(H490,gender!A:B,2,0)</f>
        <v>#N/A</v>
      </c>
      <c r="J490" s="273">
        <v>900</v>
      </c>
      <c r="K490" s="273">
        <v>900</v>
      </c>
      <c r="L490" s="273">
        <v>1</v>
      </c>
      <c r="M490" s="273" t="s">
        <v>7160</v>
      </c>
      <c r="N490" s="144" t="e">
        <f>VLOOKUP(M490,brand!A:B,2,0)</f>
        <v>#N/A</v>
      </c>
      <c r="O490" s="144" t="str">
        <f t="shared" si="22"/>
        <v>GERMANY</v>
      </c>
      <c r="P490" s="144">
        <f>VLOOKUP(O490,country!A:B,2,0)</f>
        <v>1725</v>
      </c>
      <c r="Q490" s="273" t="s">
        <v>2787</v>
      </c>
      <c r="R490" s="144" t="str">
        <f t="shared" si="23"/>
        <v>Բամբակ, Կտոր, Ռետին</v>
      </c>
      <c r="S490" s="144" t="s">
        <v>7233</v>
      </c>
      <c r="T490" s="144" t="e">
        <f>VLOOKUP(R490,material!A:B,2,0)</f>
        <v>#N/A</v>
      </c>
      <c r="U490" s="141" t="s">
        <v>7640</v>
      </c>
      <c r="V490" s="141"/>
      <c r="W490" s="273">
        <v>39</v>
      </c>
      <c r="X490" s="141">
        <f>VLOOKUP(W490,SIZE!A:B,2,0)</f>
        <v>275</v>
      </c>
      <c r="Y490" s="141">
        <v>0</v>
      </c>
      <c r="Z490" s="141" t="s">
        <v>1071</v>
      </c>
      <c r="AA490" s="141">
        <f>VLOOKUP(Z490,COLOR!A:B,2,0)</f>
        <v>12</v>
      </c>
      <c r="AB490" s="130"/>
      <c r="AC490" s="130"/>
      <c r="AD490" s="130"/>
      <c r="AE490" s="130"/>
      <c r="AF490" s="130"/>
      <c r="AG490" s="130"/>
      <c r="AH490" s="130"/>
      <c r="AI490" s="130"/>
      <c r="AJ490" s="130"/>
      <c r="AK490" s="130"/>
      <c r="AL490" s="130"/>
      <c r="AM490" s="130"/>
    </row>
    <row r="491" spans="1:39" ht="20.25" customHeight="1">
      <c r="A491" s="132">
        <v>490</v>
      </c>
      <c r="B491" s="19" t="s">
        <v>4964</v>
      </c>
      <c r="C491" s="256">
        <v>64039998000</v>
      </c>
      <c r="D491" s="268" t="s">
        <v>6911</v>
      </c>
      <c r="E491" s="143" t="str">
        <f t="shared" si="21"/>
        <v>Ճտքավոր Կոշիկ</v>
      </c>
      <c r="F491" s="273" t="s">
        <v>7120</v>
      </c>
      <c r="G491" s="144">
        <f>VLOOKUP(E491,subcategory!A:B,2,0)</f>
        <v>476</v>
      </c>
      <c r="H491" s="273" t="s">
        <v>20</v>
      </c>
      <c r="I491" s="213" t="e">
        <f>VLOOKUP(H491,gender!A:B,2,0)</f>
        <v>#N/A</v>
      </c>
      <c r="J491" s="273">
        <v>1270</v>
      </c>
      <c r="K491" s="273">
        <v>1270</v>
      </c>
      <c r="L491" s="273">
        <v>1</v>
      </c>
      <c r="M491" s="273" t="s">
        <v>7163</v>
      </c>
      <c r="N491" s="144">
        <f>VLOOKUP(M491,brand!A:B,2,0)</f>
        <v>880</v>
      </c>
      <c r="O491" s="144" t="str">
        <f t="shared" si="22"/>
        <v>GERMANY</v>
      </c>
      <c r="P491" s="144">
        <f>VLOOKUP(O491,country!A:B,2,0)</f>
        <v>1725</v>
      </c>
      <c r="Q491" s="273" t="s">
        <v>2787</v>
      </c>
      <c r="R491" s="144" t="str">
        <f t="shared" si="23"/>
        <v>Ռետին, Կաշի, Պոլիուռետամ</v>
      </c>
      <c r="S491" s="144" t="s">
        <v>7234</v>
      </c>
      <c r="T491" s="144" t="e">
        <f>VLOOKUP(R491,material!A:B,2,0)</f>
        <v>#N/A</v>
      </c>
      <c r="U491" s="141" t="s">
        <v>7640</v>
      </c>
      <c r="V491" s="141"/>
      <c r="W491" s="273">
        <v>40</v>
      </c>
      <c r="X491" s="141">
        <f>VLOOKUP(W491,SIZE!A:B,2,0)</f>
        <v>79</v>
      </c>
      <c r="Y491" s="141">
        <v>0</v>
      </c>
      <c r="Z491" s="141" t="s">
        <v>2092</v>
      </c>
      <c r="AA491" s="141">
        <f>VLOOKUP(Z491,COLOR!A:B,2,0)</f>
        <v>8</v>
      </c>
      <c r="AB491" s="130"/>
      <c r="AC491" s="130"/>
      <c r="AD491" s="130"/>
      <c r="AE491" s="130"/>
      <c r="AF491" s="130"/>
      <c r="AG491" s="130"/>
      <c r="AH491" s="130"/>
      <c r="AI491" s="130"/>
      <c r="AJ491" s="130"/>
      <c r="AK491" s="130"/>
      <c r="AL491" s="130"/>
      <c r="AM491" s="130"/>
    </row>
    <row r="492" spans="1:39" ht="20.25" customHeight="1">
      <c r="A492" s="132">
        <v>491</v>
      </c>
      <c r="B492" s="19" t="s">
        <v>4965</v>
      </c>
      <c r="C492" s="256">
        <v>64029998000</v>
      </c>
      <c r="D492" s="268" t="s">
        <v>2469</v>
      </c>
      <c r="E492" s="143" t="str">
        <f t="shared" si="21"/>
        <v>Սպորտային Կոշիկ</v>
      </c>
      <c r="F492" s="273" t="s">
        <v>7119</v>
      </c>
      <c r="G492" s="144">
        <f>VLOOKUP(E492,subcategory!A:B,2,0)</f>
        <v>67</v>
      </c>
      <c r="H492" s="273" t="s">
        <v>55</v>
      </c>
      <c r="I492" s="213" t="e">
        <f>VLOOKUP(H492,gender!A:B,2,0)</f>
        <v>#N/A</v>
      </c>
      <c r="J492" s="273">
        <v>920</v>
      </c>
      <c r="K492" s="273">
        <v>920</v>
      </c>
      <c r="L492" s="273">
        <v>1</v>
      </c>
      <c r="M492" s="273" t="s">
        <v>7160</v>
      </c>
      <c r="N492" s="144" t="e">
        <f>VLOOKUP(M492,brand!A:B,2,0)</f>
        <v>#N/A</v>
      </c>
      <c r="O492" s="144" t="str">
        <f t="shared" si="22"/>
        <v>GERMANY</v>
      </c>
      <c r="P492" s="144">
        <f>VLOOKUP(O492,country!A:B,2,0)</f>
        <v>1725</v>
      </c>
      <c r="Q492" s="273" t="s">
        <v>2787</v>
      </c>
      <c r="R492" s="144" t="str">
        <f t="shared" si="23"/>
        <v>Արհեստական Կաշի, Ռետին</v>
      </c>
      <c r="S492" s="144" t="s">
        <v>7235</v>
      </c>
      <c r="T492" s="144" t="e">
        <f>VLOOKUP(R492,material!A:B,2,0)</f>
        <v>#N/A</v>
      </c>
      <c r="U492" s="141" t="s">
        <v>7640</v>
      </c>
      <c r="V492" s="141"/>
      <c r="W492" s="273">
        <v>40</v>
      </c>
      <c r="X492" s="141">
        <f>VLOOKUP(W492,SIZE!A:B,2,0)</f>
        <v>79</v>
      </c>
      <c r="Y492" s="141">
        <v>0</v>
      </c>
      <c r="Z492" s="141" t="s">
        <v>1105</v>
      </c>
      <c r="AA492" s="141">
        <f>VLOOKUP(Z492,COLOR!A:B,2,0)</f>
        <v>16</v>
      </c>
      <c r="AB492" s="130"/>
      <c r="AC492" s="130"/>
      <c r="AD492" s="130"/>
      <c r="AE492" s="130"/>
      <c r="AF492" s="130"/>
      <c r="AG492" s="130"/>
      <c r="AH492" s="130"/>
      <c r="AI492" s="130"/>
      <c r="AJ492" s="130"/>
      <c r="AK492" s="130"/>
      <c r="AL492" s="130"/>
      <c r="AM492" s="130"/>
    </row>
    <row r="493" spans="1:39" ht="20.25" customHeight="1">
      <c r="A493" s="132">
        <v>492</v>
      </c>
      <c r="B493" s="19" t="s">
        <v>4966</v>
      </c>
      <c r="C493" s="256">
        <v>64039998000</v>
      </c>
      <c r="D493" s="268" t="s">
        <v>6912</v>
      </c>
      <c r="E493" s="143" t="str">
        <f t="shared" si="21"/>
        <v>Երկարաճիտ Կոշիկ</v>
      </c>
      <c r="F493" s="273" t="s">
        <v>3675</v>
      </c>
      <c r="G493" s="144">
        <f>VLOOKUP(E493,subcategory!A:B,2,0)</f>
        <v>59</v>
      </c>
      <c r="H493" s="277" t="s">
        <v>55</v>
      </c>
      <c r="I493" s="213" t="e">
        <f>VLOOKUP(H493,gender!A:B,2,0)</f>
        <v>#N/A</v>
      </c>
      <c r="J493" s="273">
        <v>905</v>
      </c>
      <c r="K493" s="273">
        <v>905</v>
      </c>
      <c r="L493" s="273">
        <v>1</v>
      </c>
      <c r="M493" s="273" t="s">
        <v>7160</v>
      </c>
      <c r="N493" s="144" t="e">
        <f>VLOOKUP(M493,brand!A:B,2,0)</f>
        <v>#N/A</v>
      </c>
      <c r="O493" s="144" t="str">
        <f t="shared" si="22"/>
        <v>GERMANY</v>
      </c>
      <c r="P493" s="144">
        <f>VLOOKUP(O493,country!A:B,2,0)</f>
        <v>1725</v>
      </c>
      <c r="Q493" s="273" t="s">
        <v>2787</v>
      </c>
      <c r="R493" s="144" t="str">
        <f t="shared" si="23"/>
        <v>Կաշի, Պոլիեսթեր</v>
      </c>
      <c r="S493" s="144" t="s">
        <v>7236</v>
      </c>
      <c r="T493" s="144" t="e">
        <f>VLOOKUP(R493,material!A:B,2,0)</f>
        <v>#N/A</v>
      </c>
      <c r="U493" s="141" t="s">
        <v>7640</v>
      </c>
      <c r="V493" s="141"/>
      <c r="W493" s="273">
        <v>37</v>
      </c>
      <c r="X493" s="141">
        <f>VLOOKUP(W493,SIZE!A:B,2,0)</f>
        <v>282</v>
      </c>
      <c r="Y493" s="141">
        <v>0</v>
      </c>
      <c r="Z493" s="141" t="s">
        <v>1033</v>
      </c>
      <c r="AA493" s="141">
        <f>VLOOKUP(Z493,COLOR!A:B,2,0)</f>
        <v>20</v>
      </c>
      <c r="AB493" s="130"/>
      <c r="AC493" s="130"/>
      <c r="AD493" s="130"/>
      <c r="AE493" s="130"/>
      <c r="AF493" s="130"/>
      <c r="AG493" s="130"/>
      <c r="AH493" s="130"/>
      <c r="AI493" s="130"/>
      <c r="AJ493" s="130"/>
      <c r="AK493" s="130"/>
      <c r="AL493" s="130"/>
      <c r="AM493" s="130"/>
    </row>
    <row r="494" spans="1:39" ht="20.25" customHeight="1">
      <c r="A494" s="132">
        <v>493</v>
      </c>
      <c r="B494" s="19" t="s">
        <v>4967</v>
      </c>
      <c r="C494" s="251">
        <v>64041990000</v>
      </c>
      <c r="D494" s="262" t="s">
        <v>6913</v>
      </c>
      <c r="E494" s="143" t="str">
        <f t="shared" si="21"/>
        <v>Սպորտ Կիսաճտքավոր</v>
      </c>
      <c r="F494" s="273" t="s">
        <v>7089</v>
      </c>
      <c r="G494" s="144" t="e">
        <f>VLOOKUP(E494,subcategory!A:B,2,0)</f>
        <v>#N/A</v>
      </c>
      <c r="H494" s="273" t="s">
        <v>7150</v>
      </c>
      <c r="I494" s="213" t="e">
        <f>VLOOKUP(H494,gender!A:B,2,0)</f>
        <v>#N/A</v>
      </c>
      <c r="J494" s="273">
        <v>575</v>
      </c>
      <c r="K494" s="273">
        <v>575</v>
      </c>
      <c r="L494" s="273">
        <v>1</v>
      </c>
      <c r="M494" s="273" t="s">
        <v>7155</v>
      </c>
      <c r="N494" s="144" t="e">
        <f>VLOOKUP(M494,brand!A:B,2,0)</f>
        <v>#N/A</v>
      </c>
      <c r="O494" s="144" t="str">
        <f t="shared" si="22"/>
        <v>GERMANY</v>
      </c>
      <c r="P494" s="144">
        <f>VLOOKUP(O494,country!A:B,2,0)</f>
        <v>1725</v>
      </c>
      <c r="Q494" s="273" t="s">
        <v>2787</v>
      </c>
      <c r="R494" s="144" t="str">
        <f t="shared" si="23"/>
        <v>Կտոր, Պոլիեսթեր</v>
      </c>
      <c r="S494" s="144" t="s">
        <v>7237</v>
      </c>
      <c r="T494" s="144" t="e">
        <f>VLOOKUP(R494,material!A:B,2,0)</f>
        <v>#N/A</v>
      </c>
      <c r="U494" s="141" t="s">
        <v>7640</v>
      </c>
      <c r="V494" s="141"/>
      <c r="W494" s="273">
        <v>31</v>
      </c>
      <c r="X494" s="141">
        <f>VLOOKUP(W494,SIZE!A:B,2,0)</f>
        <v>140</v>
      </c>
      <c r="Y494" s="141">
        <v>0</v>
      </c>
      <c r="Z494" s="141" t="s">
        <v>1057</v>
      </c>
      <c r="AA494" s="141">
        <f>VLOOKUP(Z494,COLOR!A:B,2,0)</f>
        <v>5</v>
      </c>
      <c r="AB494" s="130"/>
      <c r="AC494" s="130"/>
      <c r="AD494" s="130"/>
      <c r="AE494" s="130"/>
      <c r="AF494" s="130"/>
      <c r="AG494" s="130"/>
      <c r="AH494" s="130"/>
      <c r="AI494" s="130"/>
      <c r="AJ494" s="130"/>
      <c r="AK494" s="130"/>
      <c r="AL494" s="130"/>
      <c r="AM494" s="130"/>
    </row>
    <row r="495" spans="1:39" ht="20.25" customHeight="1">
      <c r="A495" s="132">
        <v>494</v>
      </c>
      <c r="B495" s="19" t="s">
        <v>4968</v>
      </c>
      <c r="C495" s="251">
        <v>64041990000</v>
      </c>
      <c r="D495" s="262" t="s">
        <v>6914</v>
      </c>
      <c r="E495" s="143" t="str">
        <f t="shared" si="21"/>
        <v>Սպորտ Կիսաճտքավոր</v>
      </c>
      <c r="F495" s="273" t="s">
        <v>7089</v>
      </c>
      <c r="G495" s="144" t="e">
        <f>VLOOKUP(E495,subcategory!A:B,2,0)</f>
        <v>#N/A</v>
      </c>
      <c r="H495" s="273" t="s">
        <v>55</v>
      </c>
      <c r="I495" s="213" t="e">
        <f>VLOOKUP(H495,gender!A:B,2,0)</f>
        <v>#N/A</v>
      </c>
      <c r="J495" s="273">
        <v>590</v>
      </c>
      <c r="K495" s="273">
        <v>590</v>
      </c>
      <c r="L495" s="273">
        <v>1</v>
      </c>
      <c r="M495" s="273" t="s">
        <v>7155</v>
      </c>
      <c r="N495" s="144" t="e">
        <f>VLOOKUP(M495,brand!A:B,2,0)</f>
        <v>#N/A</v>
      </c>
      <c r="O495" s="144" t="str">
        <f t="shared" si="22"/>
        <v>GERMANY</v>
      </c>
      <c r="P495" s="144">
        <f>VLOOKUP(O495,country!A:B,2,0)</f>
        <v>1725</v>
      </c>
      <c r="Q495" s="273" t="s">
        <v>2787</v>
      </c>
      <c r="R495" s="144" t="str">
        <f t="shared" si="23"/>
        <v>Կտոր</v>
      </c>
      <c r="S495" s="144" t="s">
        <v>3976</v>
      </c>
      <c r="T495" s="144">
        <f>VLOOKUP(R495,material!A:B,2,0)</f>
        <v>25</v>
      </c>
      <c r="U495" s="141" t="s">
        <v>7640</v>
      </c>
      <c r="V495" s="141"/>
      <c r="W495" s="273">
        <v>35</v>
      </c>
      <c r="X495" s="141">
        <f>VLOOKUP(W495,SIZE!A:B,2,0)</f>
        <v>217</v>
      </c>
      <c r="Y495" s="141">
        <v>0</v>
      </c>
      <c r="Z495" s="141" t="s">
        <v>1080</v>
      </c>
      <c r="AA495" s="141">
        <f>VLOOKUP(Z495,COLOR!A:B,2,0)</f>
        <v>13</v>
      </c>
      <c r="AB495" s="130"/>
      <c r="AC495" s="130"/>
      <c r="AD495" s="130"/>
      <c r="AE495" s="130"/>
      <c r="AF495" s="130"/>
      <c r="AG495" s="130"/>
      <c r="AH495" s="130"/>
      <c r="AI495" s="130"/>
      <c r="AJ495" s="130"/>
      <c r="AK495" s="130"/>
      <c r="AL495" s="130"/>
      <c r="AM495" s="130"/>
    </row>
    <row r="496" spans="1:39" ht="20.25" customHeight="1">
      <c r="A496" s="132">
        <v>495</v>
      </c>
      <c r="B496" s="19" t="s">
        <v>4969</v>
      </c>
      <c r="C496" s="252">
        <v>64029998000</v>
      </c>
      <c r="D496" s="271" t="s">
        <v>6908</v>
      </c>
      <c r="E496" s="143" t="str">
        <f t="shared" si="21"/>
        <v>Սպորտ Կիսաճտքավոր</v>
      </c>
      <c r="F496" s="276" t="s">
        <v>7089</v>
      </c>
      <c r="G496" s="144" t="e">
        <f>VLOOKUP(E496,subcategory!A:B,2,0)</f>
        <v>#N/A</v>
      </c>
      <c r="H496" s="277" t="s">
        <v>55</v>
      </c>
      <c r="I496" s="213" t="e">
        <f>VLOOKUP(H496,gender!A:B,2,0)</f>
        <v>#N/A</v>
      </c>
      <c r="J496" s="273">
        <v>1205</v>
      </c>
      <c r="K496" s="273">
        <v>1205</v>
      </c>
      <c r="L496" s="273">
        <v>1</v>
      </c>
      <c r="M496" s="273" t="s">
        <v>7160</v>
      </c>
      <c r="N496" s="144" t="e">
        <f>VLOOKUP(M496,brand!A:B,2,0)</f>
        <v>#N/A</v>
      </c>
      <c r="O496" s="144" t="str">
        <f t="shared" si="22"/>
        <v>GERMANY</v>
      </c>
      <c r="P496" s="144">
        <f>VLOOKUP(O496,country!A:B,2,0)</f>
        <v>1725</v>
      </c>
      <c r="Q496" s="273" t="s">
        <v>2787</v>
      </c>
      <c r="R496" s="144" t="str">
        <f t="shared" si="23"/>
        <v>Արհեստական Կաշի</v>
      </c>
      <c r="S496" s="144" t="s">
        <v>125</v>
      </c>
      <c r="T496" s="144" t="e">
        <f>VLOOKUP(R496,material!A:B,2,0)</f>
        <v>#N/A</v>
      </c>
      <c r="U496" s="141" t="s">
        <v>7640</v>
      </c>
      <c r="V496" s="141"/>
      <c r="W496" s="273">
        <v>39</v>
      </c>
      <c r="X496" s="141">
        <f>VLOOKUP(W496,SIZE!A:B,2,0)</f>
        <v>275</v>
      </c>
      <c r="Y496" s="141">
        <v>0</v>
      </c>
      <c r="Z496" s="141" t="s">
        <v>1105</v>
      </c>
      <c r="AA496" s="141">
        <f>VLOOKUP(Z496,COLOR!A:B,2,0)</f>
        <v>16</v>
      </c>
      <c r="AB496" s="130"/>
      <c r="AC496" s="130"/>
      <c r="AD496" s="130"/>
      <c r="AE496" s="130"/>
      <c r="AF496" s="130"/>
      <c r="AG496" s="130"/>
      <c r="AH496" s="130"/>
      <c r="AI496" s="130"/>
      <c r="AJ496" s="130"/>
      <c r="AK496" s="130"/>
      <c r="AL496" s="130"/>
      <c r="AM496" s="130"/>
    </row>
    <row r="497" spans="1:39" ht="20.25" customHeight="1">
      <c r="A497" s="132">
        <v>496</v>
      </c>
      <c r="B497" s="19" t="s">
        <v>4970</v>
      </c>
      <c r="C497" s="251">
        <v>64041990000</v>
      </c>
      <c r="D497" s="262" t="s">
        <v>6904</v>
      </c>
      <c r="E497" s="143" t="str">
        <f t="shared" si="21"/>
        <v>Սպորտ Կիսաճտքավոր</v>
      </c>
      <c r="F497" s="273" t="s">
        <v>7089</v>
      </c>
      <c r="G497" s="144" t="e">
        <f>VLOOKUP(E497,subcategory!A:B,2,0)</f>
        <v>#N/A</v>
      </c>
      <c r="H497" s="273" t="s">
        <v>55</v>
      </c>
      <c r="I497" s="213" t="e">
        <f>VLOOKUP(H497,gender!A:B,2,0)</f>
        <v>#N/A</v>
      </c>
      <c r="J497" s="273">
        <v>660</v>
      </c>
      <c r="K497" s="273">
        <v>660</v>
      </c>
      <c r="L497" s="273">
        <v>1</v>
      </c>
      <c r="M497" s="273" t="s">
        <v>7163</v>
      </c>
      <c r="N497" s="144">
        <f>VLOOKUP(M497,brand!A:B,2,0)</f>
        <v>880</v>
      </c>
      <c r="O497" s="144" t="str">
        <f t="shared" si="22"/>
        <v>GERMANY</v>
      </c>
      <c r="P497" s="144">
        <f>VLOOKUP(O497,country!A:B,2,0)</f>
        <v>1725</v>
      </c>
      <c r="Q497" s="273" t="s">
        <v>2787</v>
      </c>
      <c r="R497" s="144" t="str">
        <f t="shared" si="23"/>
        <v>Կտոր, Ռետին</v>
      </c>
      <c r="S497" s="144" t="s">
        <v>7226</v>
      </c>
      <c r="T497" s="144" t="e">
        <f>VLOOKUP(R497,material!A:B,2,0)</f>
        <v>#N/A</v>
      </c>
      <c r="U497" s="141" t="s">
        <v>7640</v>
      </c>
      <c r="V497" s="141"/>
      <c r="W497" s="273">
        <v>34</v>
      </c>
      <c r="X497" s="141">
        <f>VLOOKUP(W497,SIZE!A:B,2,0)</f>
        <v>41</v>
      </c>
      <c r="Y497" s="141">
        <v>0</v>
      </c>
      <c r="Z497" s="141" t="s">
        <v>1080</v>
      </c>
      <c r="AA497" s="141">
        <f>VLOOKUP(Z497,COLOR!A:B,2,0)</f>
        <v>13</v>
      </c>
      <c r="AB497" s="130"/>
      <c r="AC497" s="130"/>
      <c r="AD497" s="130"/>
      <c r="AE497" s="130"/>
      <c r="AF497" s="130"/>
      <c r="AG497" s="130"/>
      <c r="AH497" s="130"/>
      <c r="AI497" s="130"/>
      <c r="AJ497" s="130"/>
      <c r="AK497" s="130"/>
      <c r="AL497" s="130"/>
      <c r="AM497" s="130"/>
    </row>
    <row r="498" spans="1:39" ht="20.25" customHeight="1">
      <c r="A498" s="132">
        <v>497</v>
      </c>
      <c r="B498" s="19" t="s">
        <v>4971</v>
      </c>
      <c r="C498" s="251">
        <v>64041990000</v>
      </c>
      <c r="D498" s="262" t="s">
        <v>6904</v>
      </c>
      <c r="E498" s="143" t="str">
        <f t="shared" si="21"/>
        <v>Սպորտ Կիսաճտքավոր</v>
      </c>
      <c r="F498" s="273" t="s">
        <v>7089</v>
      </c>
      <c r="G498" s="144" t="e">
        <f>VLOOKUP(E498,subcategory!A:B,2,0)</f>
        <v>#N/A</v>
      </c>
      <c r="H498" s="273" t="s">
        <v>55</v>
      </c>
      <c r="I498" s="213" t="e">
        <f>VLOOKUP(H498,gender!A:B,2,0)</f>
        <v>#N/A</v>
      </c>
      <c r="J498" s="273">
        <v>360</v>
      </c>
      <c r="K498" s="273">
        <v>360</v>
      </c>
      <c r="L498" s="273">
        <v>1</v>
      </c>
      <c r="M498" s="273" t="s">
        <v>7156</v>
      </c>
      <c r="N498" s="144" t="e">
        <f>VLOOKUP(M498,brand!A:B,2,0)</f>
        <v>#N/A</v>
      </c>
      <c r="O498" s="144" t="str">
        <f t="shared" si="22"/>
        <v>GERMANY</v>
      </c>
      <c r="P498" s="144">
        <f>VLOOKUP(O498,country!A:B,2,0)</f>
        <v>1725</v>
      </c>
      <c r="Q498" s="273" t="s">
        <v>2787</v>
      </c>
      <c r="R498" s="144" t="str">
        <f t="shared" si="23"/>
        <v>Ռետին, Կտոր</v>
      </c>
      <c r="S498" s="144" t="s">
        <v>7224</v>
      </c>
      <c r="T498" s="144" t="e">
        <f>VLOOKUP(R498,material!A:B,2,0)</f>
        <v>#N/A</v>
      </c>
      <c r="U498" s="141" t="s">
        <v>7640</v>
      </c>
      <c r="V498" s="141"/>
      <c r="W498" s="273">
        <v>22</v>
      </c>
      <c r="X498" s="141">
        <f>VLOOKUP(W498,SIZE!A:B,2,0)</f>
        <v>14</v>
      </c>
      <c r="Y498" s="141">
        <v>0</v>
      </c>
      <c r="Z498" s="141" t="s">
        <v>1057</v>
      </c>
      <c r="AA498" s="141">
        <f>VLOOKUP(Z498,COLOR!A:B,2,0)</f>
        <v>5</v>
      </c>
      <c r="AB498" s="130"/>
      <c r="AC498" s="130"/>
      <c r="AD498" s="130"/>
      <c r="AE498" s="130"/>
      <c r="AF498" s="130"/>
      <c r="AG498" s="130"/>
      <c r="AH498" s="130"/>
      <c r="AI498" s="130"/>
      <c r="AJ498" s="130"/>
      <c r="AK498" s="130"/>
      <c r="AL498" s="130"/>
      <c r="AM498" s="130"/>
    </row>
    <row r="499" spans="1:39" ht="20.25" customHeight="1">
      <c r="A499" s="132">
        <v>498</v>
      </c>
      <c r="B499" s="19" t="s">
        <v>4972</v>
      </c>
      <c r="C499" s="250">
        <v>64039111000</v>
      </c>
      <c r="D499" s="261" t="s">
        <v>6898</v>
      </c>
      <c r="E499" s="143" t="str">
        <f t="shared" si="21"/>
        <v>Սպորտ Կիսաճտքավոր</v>
      </c>
      <c r="F499" s="273" t="s">
        <v>7089</v>
      </c>
      <c r="G499" s="144" t="e">
        <f>VLOOKUP(E499,subcategory!A:B,2,0)</f>
        <v>#N/A</v>
      </c>
      <c r="H499" s="273" t="s">
        <v>55</v>
      </c>
      <c r="I499" s="213" t="e">
        <f>VLOOKUP(H499,gender!A:B,2,0)</f>
        <v>#N/A</v>
      </c>
      <c r="J499" s="273">
        <v>360</v>
      </c>
      <c r="K499" s="273">
        <v>360</v>
      </c>
      <c r="L499" s="273">
        <v>1</v>
      </c>
      <c r="M499" s="273" t="s">
        <v>7156</v>
      </c>
      <c r="N499" s="144" t="e">
        <f>VLOOKUP(M499,brand!A:B,2,0)</f>
        <v>#N/A</v>
      </c>
      <c r="O499" s="144" t="str">
        <f t="shared" si="22"/>
        <v>GERMANY</v>
      </c>
      <c r="P499" s="144">
        <f>VLOOKUP(O499,country!A:B,2,0)</f>
        <v>1725</v>
      </c>
      <c r="Q499" s="273" t="s">
        <v>2787</v>
      </c>
      <c r="R499" s="144" t="str">
        <f t="shared" si="23"/>
        <v>Ռետին, Կտոր, Կաշի</v>
      </c>
      <c r="S499" s="144" t="s">
        <v>7238</v>
      </c>
      <c r="T499" s="144" t="e">
        <f>VLOOKUP(R499,material!A:B,2,0)</f>
        <v>#N/A</v>
      </c>
      <c r="U499" s="141" t="s">
        <v>7640</v>
      </c>
      <c r="V499" s="141"/>
      <c r="W499" s="273">
        <v>22</v>
      </c>
      <c r="X499" s="141">
        <f>VLOOKUP(W499,SIZE!A:B,2,0)</f>
        <v>14</v>
      </c>
      <c r="Y499" s="141">
        <v>0</v>
      </c>
      <c r="Z499" s="141" t="s">
        <v>1057</v>
      </c>
      <c r="AA499" s="141">
        <f>VLOOKUP(Z499,COLOR!A:B,2,0)</f>
        <v>5</v>
      </c>
      <c r="AB499" s="130"/>
      <c r="AC499" s="130"/>
      <c r="AD499" s="130"/>
      <c r="AE499" s="130"/>
      <c r="AF499" s="130"/>
      <c r="AG499" s="130"/>
      <c r="AH499" s="130"/>
      <c r="AI499" s="130"/>
      <c r="AJ499" s="130"/>
      <c r="AK499" s="130"/>
      <c r="AL499" s="130"/>
      <c r="AM499" s="130"/>
    </row>
    <row r="500" spans="1:39" ht="20.25" customHeight="1">
      <c r="A500" s="132">
        <v>499</v>
      </c>
      <c r="B500" s="19" t="s">
        <v>4973</v>
      </c>
      <c r="C500" s="252">
        <v>64029991000</v>
      </c>
      <c r="D500" s="264" t="s">
        <v>6915</v>
      </c>
      <c r="E500" s="143" t="str">
        <f t="shared" si="21"/>
        <v>Սպորտ Կիսաճտքավոր</v>
      </c>
      <c r="F500" s="273" t="s">
        <v>7089</v>
      </c>
      <c r="G500" s="144" t="e">
        <f>VLOOKUP(E500,subcategory!A:B,2,0)</f>
        <v>#N/A</v>
      </c>
      <c r="H500" s="273" t="s">
        <v>55</v>
      </c>
      <c r="I500" s="213" t="e">
        <f>VLOOKUP(H500,gender!A:B,2,0)</f>
        <v>#N/A</v>
      </c>
      <c r="J500" s="273">
        <v>490</v>
      </c>
      <c r="K500" s="273">
        <v>490</v>
      </c>
      <c r="L500" s="273">
        <v>1</v>
      </c>
      <c r="M500" s="273" t="s">
        <v>7155</v>
      </c>
      <c r="N500" s="144" t="e">
        <f>VLOOKUP(M500,brand!A:B,2,0)</f>
        <v>#N/A</v>
      </c>
      <c r="O500" s="144" t="str">
        <f t="shared" si="22"/>
        <v>GERMANY</v>
      </c>
      <c r="P500" s="144">
        <f>VLOOKUP(O500,country!A:B,2,0)</f>
        <v>1725</v>
      </c>
      <c r="Q500" s="273" t="s">
        <v>2787</v>
      </c>
      <c r="R500" s="144" t="str">
        <f t="shared" si="23"/>
        <v>Ռետին, Արհեստական Կաշի</v>
      </c>
      <c r="S500" s="144" t="s">
        <v>7239</v>
      </c>
      <c r="T500" s="144" t="e">
        <f>VLOOKUP(R500,material!A:B,2,0)</f>
        <v>#N/A</v>
      </c>
      <c r="U500" s="141" t="s">
        <v>7640</v>
      </c>
      <c r="V500" s="141"/>
      <c r="W500" s="273">
        <v>30</v>
      </c>
      <c r="X500" s="141">
        <f>VLOOKUP(W500,SIZE!A:B,2,0)</f>
        <v>22</v>
      </c>
      <c r="Y500" s="141">
        <v>0</v>
      </c>
      <c r="Z500" s="141" t="s">
        <v>1071</v>
      </c>
      <c r="AA500" s="141">
        <f>VLOOKUP(Z500,COLOR!A:B,2,0)</f>
        <v>12</v>
      </c>
      <c r="AB500" s="130"/>
      <c r="AC500" s="130"/>
      <c r="AD500" s="130"/>
      <c r="AE500" s="130"/>
      <c r="AF500" s="130"/>
      <c r="AG500" s="130"/>
      <c r="AH500" s="130"/>
      <c r="AI500" s="130"/>
      <c r="AJ500" s="130"/>
      <c r="AK500" s="130"/>
      <c r="AL500" s="130"/>
      <c r="AM500" s="130"/>
    </row>
    <row r="501" spans="1:39" ht="20.25" customHeight="1">
      <c r="A501" s="132">
        <v>500</v>
      </c>
      <c r="B501" s="19" t="s">
        <v>4974</v>
      </c>
      <c r="C501" s="252">
        <v>64029991000</v>
      </c>
      <c r="D501" s="264" t="s">
        <v>6915</v>
      </c>
      <c r="E501" s="143" t="str">
        <f t="shared" si="21"/>
        <v>Սպորտ Կիսաճտքավոր</v>
      </c>
      <c r="F501" s="273" t="s">
        <v>7089</v>
      </c>
      <c r="G501" s="144" t="e">
        <f>VLOOKUP(E501,subcategory!A:B,2,0)</f>
        <v>#N/A</v>
      </c>
      <c r="H501" s="273" t="s">
        <v>55</v>
      </c>
      <c r="I501" s="213" t="e">
        <f>VLOOKUP(H501,gender!A:B,2,0)</f>
        <v>#N/A</v>
      </c>
      <c r="J501" s="273">
        <v>580</v>
      </c>
      <c r="K501" s="273">
        <v>580</v>
      </c>
      <c r="L501" s="273">
        <v>1</v>
      </c>
      <c r="M501" s="273" t="s">
        <v>7155</v>
      </c>
      <c r="N501" s="144" t="e">
        <f>VLOOKUP(M501,brand!A:B,2,0)</f>
        <v>#N/A</v>
      </c>
      <c r="O501" s="144" t="str">
        <f t="shared" si="22"/>
        <v>GERMANY</v>
      </c>
      <c r="P501" s="144">
        <f>VLOOKUP(O501,country!A:B,2,0)</f>
        <v>1725</v>
      </c>
      <c r="Q501" s="273" t="s">
        <v>2787</v>
      </c>
      <c r="R501" s="144" t="str">
        <f t="shared" si="23"/>
        <v>Ռետին, Արհեստական Կաշի</v>
      </c>
      <c r="S501" s="144" t="s">
        <v>7239</v>
      </c>
      <c r="T501" s="144" t="e">
        <f>VLOOKUP(R501,material!A:B,2,0)</f>
        <v>#N/A</v>
      </c>
      <c r="U501" s="141" t="s">
        <v>7640</v>
      </c>
      <c r="V501" s="141"/>
      <c r="W501" s="273">
        <v>32</v>
      </c>
      <c r="X501" s="141">
        <f>VLOOKUP(W501,SIZE!A:B,2,0)</f>
        <v>31</v>
      </c>
      <c r="Y501" s="141">
        <v>0</v>
      </c>
      <c r="Z501" s="141" t="s">
        <v>1071</v>
      </c>
      <c r="AA501" s="141">
        <f>VLOOKUP(Z501,COLOR!A:B,2,0)</f>
        <v>12</v>
      </c>
      <c r="AB501" s="130"/>
      <c r="AC501" s="130"/>
      <c r="AD501" s="130"/>
      <c r="AE501" s="130"/>
      <c r="AF501" s="130"/>
      <c r="AG501" s="130"/>
      <c r="AH501" s="130"/>
      <c r="AI501" s="130"/>
      <c r="AJ501" s="130"/>
      <c r="AK501" s="130"/>
      <c r="AL501" s="130"/>
      <c r="AM501" s="130"/>
    </row>
    <row r="502" spans="1:39" ht="20.25" customHeight="1">
      <c r="A502" s="132">
        <v>501</v>
      </c>
      <c r="B502" s="19" t="s">
        <v>4975</v>
      </c>
      <c r="C502" s="252">
        <v>64029991000</v>
      </c>
      <c r="D502" s="264" t="s">
        <v>6915</v>
      </c>
      <c r="E502" s="143" t="str">
        <f t="shared" si="21"/>
        <v>Սպորտ Կիսաճտքավոր</v>
      </c>
      <c r="F502" s="273" t="s">
        <v>7089</v>
      </c>
      <c r="G502" s="144" t="e">
        <f>VLOOKUP(E502,subcategory!A:B,2,0)</f>
        <v>#N/A</v>
      </c>
      <c r="H502" s="273" t="s">
        <v>55</v>
      </c>
      <c r="I502" s="213" t="e">
        <f>VLOOKUP(H502,gender!A:B,2,0)</f>
        <v>#N/A</v>
      </c>
      <c r="J502" s="273">
        <v>565</v>
      </c>
      <c r="K502" s="273">
        <v>565</v>
      </c>
      <c r="L502" s="273">
        <v>1</v>
      </c>
      <c r="M502" s="273" t="s">
        <v>7155</v>
      </c>
      <c r="N502" s="144" t="e">
        <f>VLOOKUP(M502,brand!A:B,2,0)</f>
        <v>#N/A</v>
      </c>
      <c r="O502" s="144" t="str">
        <f t="shared" si="22"/>
        <v>GERMANY</v>
      </c>
      <c r="P502" s="144">
        <f>VLOOKUP(O502,country!A:B,2,0)</f>
        <v>1725</v>
      </c>
      <c r="Q502" s="273" t="s">
        <v>2787</v>
      </c>
      <c r="R502" s="144" t="str">
        <f t="shared" si="23"/>
        <v>Արհեստական Կաշի, Ռետին</v>
      </c>
      <c r="S502" s="144" t="s">
        <v>7235</v>
      </c>
      <c r="T502" s="144" t="e">
        <f>VLOOKUP(R502,material!A:B,2,0)</f>
        <v>#N/A</v>
      </c>
      <c r="U502" s="141" t="s">
        <v>7640</v>
      </c>
      <c r="V502" s="141"/>
      <c r="W502" s="273">
        <v>31</v>
      </c>
      <c r="X502" s="141">
        <f>VLOOKUP(W502,SIZE!A:B,2,0)</f>
        <v>140</v>
      </c>
      <c r="Y502" s="141">
        <v>0</v>
      </c>
      <c r="Z502" s="141" t="s">
        <v>1071</v>
      </c>
      <c r="AA502" s="141">
        <f>VLOOKUP(Z502,COLOR!A:B,2,0)</f>
        <v>12</v>
      </c>
      <c r="AB502" s="130"/>
      <c r="AC502" s="130"/>
      <c r="AD502" s="130"/>
      <c r="AE502" s="130"/>
      <c r="AF502" s="130"/>
      <c r="AG502" s="130"/>
      <c r="AH502" s="130"/>
      <c r="AI502" s="130"/>
      <c r="AJ502" s="130"/>
      <c r="AK502" s="130"/>
      <c r="AL502" s="130"/>
      <c r="AM502" s="130"/>
    </row>
    <row r="503" spans="1:39" ht="20.25" customHeight="1">
      <c r="A503" s="132">
        <v>502</v>
      </c>
      <c r="B503" s="19" t="s">
        <v>4976</v>
      </c>
      <c r="C503" s="251">
        <v>64041990000</v>
      </c>
      <c r="D503" s="262" t="s">
        <v>6914</v>
      </c>
      <c r="E503" s="143" t="str">
        <f t="shared" si="21"/>
        <v>Սպորտ Կիսաճտքավոր</v>
      </c>
      <c r="F503" s="273" t="s">
        <v>7089</v>
      </c>
      <c r="G503" s="144" t="e">
        <f>VLOOKUP(E503,subcategory!A:B,2,0)</f>
        <v>#N/A</v>
      </c>
      <c r="H503" s="273" t="s">
        <v>55</v>
      </c>
      <c r="I503" s="213" t="e">
        <f>VLOOKUP(H503,gender!A:B,2,0)</f>
        <v>#N/A</v>
      </c>
      <c r="J503" s="273">
        <v>795</v>
      </c>
      <c r="K503" s="273">
        <v>795</v>
      </c>
      <c r="L503" s="273">
        <v>1</v>
      </c>
      <c r="M503" s="273" t="s">
        <v>7162</v>
      </c>
      <c r="N503" s="144" t="e">
        <f>VLOOKUP(M503,brand!A:B,2,0)</f>
        <v>#N/A</v>
      </c>
      <c r="O503" s="144" t="str">
        <f t="shared" si="22"/>
        <v>GERMANY</v>
      </c>
      <c r="P503" s="144">
        <f>VLOOKUP(O503,country!A:B,2,0)</f>
        <v>1725</v>
      </c>
      <c r="Q503" s="273" t="s">
        <v>2787</v>
      </c>
      <c r="R503" s="144" t="str">
        <f t="shared" si="23"/>
        <v>Տեքստիլ, Պոլիեսթեր, Պոլիուռետամ</v>
      </c>
      <c r="S503" s="144" t="s">
        <v>7240</v>
      </c>
      <c r="T503" s="144" t="e">
        <f>VLOOKUP(R503,material!A:B,2,0)</f>
        <v>#N/A</v>
      </c>
      <c r="U503" s="141" t="s">
        <v>7640</v>
      </c>
      <c r="V503" s="141"/>
      <c r="W503" s="273">
        <v>40</v>
      </c>
      <c r="X503" s="141">
        <f>VLOOKUP(W503,SIZE!A:B,2,0)</f>
        <v>79</v>
      </c>
      <c r="Y503" s="141">
        <v>0</v>
      </c>
      <c r="Z503" s="141" t="s">
        <v>1105</v>
      </c>
      <c r="AA503" s="141">
        <f>VLOOKUP(Z503,COLOR!A:B,2,0)</f>
        <v>16</v>
      </c>
      <c r="AB503" s="130"/>
      <c r="AC503" s="130"/>
      <c r="AD503" s="130"/>
      <c r="AE503" s="130"/>
      <c r="AF503" s="130"/>
      <c r="AG503" s="130"/>
      <c r="AH503" s="130"/>
      <c r="AI503" s="130"/>
      <c r="AJ503" s="130"/>
      <c r="AK503" s="130"/>
      <c r="AL503" s="130"/>
      <c r="AM503" s="130"/>
    </row>
    <row r="504" spans="1:39" ht="20.25" customHeight="1">
      <c r="A504" s="132">
        <v>503</v>
      </c>
      <c r="B504" s="19" t="s">
        <v>4977</v>
      </c>
      <c r="C504" s="251">
        <v>64041990000</v>
      </c>
      <c r="D504" s="262" t="s">
        <v>6914</v>
      </c>
      <c r="E504" s="143" t="str">
        <f t="shared" si="21"/>
        <v>Սպորտ Կիսաճտքավոր</v>
      </c>
      <c r="F504" s="273" t="s">
        <v>7089</v>
      </c>
      <c r="G504" s="144" t="e">
        <f>VLOOKUP(E504,subcategory!A:B,2,0)</f>
        <v>#N/A</v>
      </c>
      <c r="H504" s="273" t="s">
        <v>55</v>
      </c>
      <c r="I504" s="213" t="e">
        <f>VLOOKUP(H504,gender!A:B,2,0)</f>
        <v>#N/A</v>
      </c>
      <c r="J504" s="273">
        <v>755</v>
      </c>
      <c r="K504" s="273">
        <v>755</v>
      </c>
      <c r="L504" s="273">
        <v>1</v>
      </c>
      <c r="M504" s="273" t="s">
        <v>7162</v>
      </c>
      <c r="N504" s="144" t="e">
        <f>VLOOKUP(M504,brand!A:B,2,0)</f>
        <v>#N/A</v>
      </c>
      <c r="O504" s="144" t="str">
        <f t="shared" si="22"/>
        <v>GERMANY</v>
      </c>
      <c r="P504" s="144">
        <f>VLOOKUP(O504,country!A:B,2,0)</f>
        <v>1725</v>
      </c>
      <c r="Q504" s="273" t="s">
        <v>2787</v>
      </c>
      <c r="R504" s="144" t="str">
        <f t="shared" si="23"/>
        <v>Տեքստիլ, Պոլիեսթեր, Պոլիուռետամ</v>
      </c>
      <c r="S504" s="144" t="s">
        <v>7240</v>
      </c>
      <c r="T504" s="144" t="e">
        <f>VLOOKUP(R504,material!A:B,2,0)</f>
        <v>#N/A</v>
      </c>
      <c r="U504" s="141" t="s">
        <v>7640</v>
      </c>
      <c r="V504" s="141"/>
      <c r="W504" s="273">
        <v>39</v>
      </c>
      <c r="X504" s="141">
        <f>VLOOKUP(W504,SIZE!A:B,2,0)</f>
        <v>275</v>
      </c>
      <c r="Y504" s="141">
        <v>0</v>
      </c>
      <c r="Z504" s="141" t="s">
        <v>1105</v>
      </c>
      <c r="AA504" s="141">
        <f>VLOOKUP(Z504,COLOR!A:B,2,0)</f>
        <v>16</v>
      </c>
      <c r="AB504" s="130"/>
      <c r="AC504" s="130"/>
      <c r="AD504" s="130"/>
      <c r="AE504" s="130"/>
      <c r="AF504" s="130"/>
      <c r="AG504" s="130"/>
      <c r="AH504" s="130"/>
      <c r="AI504" s="130"/>
      <c r="AJ504" s="130"/>
      <c r="AK504" s="130"/>
      <c r="AL504" s="130"/>
      <c r="AM504" s="130"/>
    </row>
    <row r="505" spans="1:39" ht="20.25" customHeight="1">
      <c r="A505" s="132">
        <v>504</v>
      </c>
      <c r="B505" s="19" t="s">
        <v>4978</v>
      </c>
      <c r="C505" s="251">
        <v>64041990000</v>
      </c>
      <c r="D505" s="262" t="s">
        <v>6913</v>
      </c>
      <c r="E505" s="143" t="str">
        <f t="shared" si="21"/>
        <v>Սպորտ Կիսաճտքավոր</v>
      </c>
      <c r="F505" s="273" t="s">
        <v>7089</v>
      </c>
      <c r="G505" s="144" t="e">
        <f>VLOOKUP(E505,subcategory!A:B,2,0)</f>
        <v>#N/A</v>
      </c>
      <c r="H505" s="273" t="s">
        <v>7150</v>
      </c>
      <c r="I505" s="213" t="e">
        <f>VLOOKUP(H505,gender!A:B,2,0)</f>
        <v>#N/A</v>
      </c>
      <c r="J505" s="273">
        <v>840</v>
      </c>
      <c r="K505" s="273">
        <v>840</v>
      </c>
      <c r="L505" s="273">
        <v>1</v>
      </c>
      <c r="M505" s="273" t="s">
        <v>7162</v>
      </c>
      <c r="N505" s="144" t="e">
        <f>VLOOKUP(M505,brand!A:B,2,0)</f>
        <v>#N/A</v>
      </c>
      <c r="O505" s="144" t="str">
        <f t="shared" si="22"/>
        <v>GERMANY</v>
      </c>
      <c r="P505" s="144">
        <f>VLOOKUP(O505,country!A:B,2,0)</f>
        <v>1725</v>
      </c>
      <c r="Q505" s="273" t="s">
        <v>2787</v>
      </c>
      <c r="R505" s="144" t="str">
        <f t="shared" si="23"/>
        <v>Տեքստիլ, Պոլիեսթեր, Պոլիուռետամ</v>
      </c>
      <c r="S505" s="144" t="s">
        <v>7240</v>
      </c>
      <c r="T505" s="144" t="e">
        <f>VLOOKUP(R505,material!A:B,2,0)</f>
        <v>#N/A</v>
      </c>
      <c r="U505" s="141" t="s">
        <v>7640</v>
      </c>
      <c r="V505" s="141"/>
      <c r="W505" s="273">
        <v>42</v>
      </c>
      <c r="X505" s="141">
        <f>VLOOKUP(W505,SIZE!A:B,2,0)</f>
        <v>88</v>
      </c>
      <c r="Y505" s="141">
        <v>0</v>
      </c>
      <c r="Z505" s="141" t="s">
        <v>2092</v>
      </c>
      <c r="AA505" s="141">
        <f>VLOOKUP(Z505,COLOR!A:B,2,0)</f>
        <v>8</v>
      </c>
      <c r="AB505" s="130"/>
      <c r="AC505" s="130"/>
      <c r="AD505" s="130"/>
      <c r="AE505" s="130"/>
      <c r="AF505" s="130"/>
      <c r="AG505" s="130"/>
      <c r="AH505" s="130"/>
      <c r="AI505" s="130"/>
      <c r="AJ505" s="130"/>
      <c r="AK505" s="130"/>
      <c r="AL505" s="130"/>
      <c r="AM505" s="130"/>
    </row>
    <row r="506" spans="1:39" ht="20.25" customHeight="1">
      <c r="A506" s="132">
        <v>505</v>
      </c>
      <c r="B506" s="19" t="s">
        <v>4979</v>
      </c>
      <c r="C506" s="251">
        <v>64041990000</v>
      </c>
      <c r="D506" s="262" t="s">
        <v>6913</v>
      </c>
      <c r="E506" s="143" t="str">
        <f t="shared" si="21"/>
        <v>Սպորտ Կիսաճտքավոր</v>
      </c>
      <c r="F506" s="273" t="s">
        <v>7089</v>
      </c>
      <c r="G506" s="144" t="e">
        <f>VLOOKUP(E506,subcategory!A:B,2,0)</f>
        <v>#N/A</v>
      </c>
      <c r="H506" s="273" t="s">
        <v>7150</v>
      </c>
      <c r="I506" s="213" t="e">
        <f>VLOOKUP(H506,gender!A:B,2,0)</f>
        <v>#N/A</v>
      </c>
      <c r="J506" s="273">
        <v>800</v>
      </c>
      <c r="K506" s="273">
        <v>800</v>
      </c>
      <c r="L506" s="273">
        <v>1</v>
      </c>
      <c r="M506" s="273" t="s">
        <v>7162</v>
      </c>
      <c r="N506" s="144" t="e">
        <f>VLOOKUP(M506,brand!A:B,2,0)</f>
        <v>#N/A</v>
      </c>
      <c r="O506" s="144" t="str">
        <f t="shared" si="22"/>
        <v>GERMANY</v>
      </c>
      <c r="P506" s="144">
        <f>VLOOKUP(O506,country!A:B,2,0)</f>
        <v>1725</v>
      </c>
      <c r="Q506" s="273" t="s">
        <v>2787</v>
      </c>
      <c r="R506" s="144" t="str">
        <f t="shared" si="23"/>
        <v>Տեքստիլ, Պոլիեսթեր, Պոլիուռետամ</v>
      </c>
      <c r="S506" s="144" t="s">
        <v>7240</v>
      </c>
      <c r="T506" s="144" t="e">
        <f>VLOOKUP(R506,material!A:B,2,0)</f>
        <v>#N/A</v>
      </c>
      <c r="U506" s="141" t="s">
        <v>7640</v>
      </c>
      <c r="V506" s="141"/>
      <c r="W506" s="273">
        <v>41</v>
      </c>
      <c r="X506" s="141">
        <f>VLOOKUP(W506,SIZE!A:B,2,0)</f>
        <v>288</v>
      </c>
      <c r="Y506" s="141">
        <v>0</v>
      </c>
      <c r="Z506" s="141" t="s">
        <v>2092</v>
      </c>
      <c r="AA506" s="141">
        <f>VLOOKUP(Z506,COLOR!A:B,2,0)</f>
        <v>8</v>
      </c>
      <c r="AB506" s="130"/>
      <c r="AC506" s="130"/>
      <c r="AD506" s="130"/>
      <c r="AE506" s="130"/>
      <c r="AF506" s="130"/>
      <c r="AG506" s="130"/>
      <c r="AH506" s="130"/>
      <c r="AI506" s="130"/>
      <c r="AJ506" s="130"/>
      <c r="AK506" s="130"/>
      <c r="AL506" s="130"/>
      <c r="AM506" s="130"/>
    </row>
    <row r="507" spans="1:39" ht="20.25" customHeight="1">
      <c r="A507" s="132">
        <v>506</v>
      </c>
      <c r="B507" s="19" t="s">
        <v>4980</v>
      </c>
      <c r="C507" s="252">
        <v>64039998000</v>
      </c>
      <c r="D507" s="270" t="s">
        <v>6916</v>
      </c>
      <c r="E507" s="143" t="str">
        <f t="shared" si="21"/>
        <v>Սպորտ Կիսաճտքավոր</v>
      </c>
      <c r="F507" s="276" t="s">
        <v>7089</v>
      </c>
      <c r="G507" s="144" t="e">
        <f>VLOOKUP(E507,subcategory!A:B,2,0)</f>
        <v>#N/A</v>
      </c>
      <c r="H507" s="277" t="s">
        <v>55</v>
      </c>
      <c r="I507" s="213" t="e">
        <f>VLOOKUP(H507,gender!A:B,2,0)</f>
        <v>#N/A</v>
      </c>
      <c r="J507" s="273">
        <v>880</v>
      </c>
      <c r="K507" s="273">
        <v>880</v>
      </c>
      <c r="L507" s="273">
        <v>1</v>
      </c>
      <c r="M507" s="273" t="s">
        <v>7163</v>
      </c>
      <c r="N507" s="144">
        <f>VLOOKUP(M507,brand!A:B,2,0)</f>
        <v>880</v>
      </c>
      <c r="O507" s="144" t="str">
        <f t="shared" si="22"/>
        <v>GERMANY</v>
      </c>
      <c r="P507" s="144">
        <f>VLOOKUP(O507,country!A:B,2,0)</f>
        <v>1725</v>
      </c>
      <c r="Q507" s="273" t="s">
        <v>2787</v>
      </c>
      <c r="R507" s="144" t="str">
        <f t="shared" si="23"/>
        <v>Կաշի</v>
      </c>
      <c r="S507" s="144" t="s">
        <v>100</v>
      </c>
      <c r="T507" s="144">
        <f>VLOOKUP(R507,material!A:B,2,0)</f>
        <v>20</v>
      </c>
      <c r="U507" s="141" t="s">
        <v>7640</v>
      </c>
      <c r="V507" s="141"/>
      <c r="W507" s="273">
        <v>37</v>
      </c>
      <c r="X507" s="141">
        <f>VLOOKUP(W507,SIZE!A:B,2,0)</f>
        <v>282</v>
      </c>
      <c r="Y507" s="141">
        <v>0</v>
      </c>
      <c r="Z507" s="141" t="s">
        <v>1033</v>
      </c>
      <c r="AA507" s="141">
        <f>VLOOKUP(Z507,COLOR!A:B,2,0)</f>
        <v>20</v>
      </c>
      <c r="AB507" s="130"/>
      <c r="AC507" s="130"/>
      <c r="AD507" s="130"/>
      <c r="AE507" s="130"/>
      <c r="AF507" s="130"/>
      <c r="AG507" s="130"/>
      <c r="AH507" s="130"/>
      <c r="AI507" s="130"/>
      <c r="AJ507" s="130"/>
      <c r="AK507" s="130"/>
      <c r="AL507" s="130"/>
      <c r="AM507" s="130"/>
    </row>
    <row r="508" spans="1:39" ht="20.25" customHeight="1">
      <c r="A508" s="132">
        <v>507</v>
      </c>
      <c r="B508" s="19" t="s">
        <v>4981</v>
      </c>
      <c r="C508" s="250">
        <v>64039111000</v>
      </c>
      <c r="D508" s="261" t="s">
        <v>6917</v>
      </c>
      <c r="E508" s="143" t="str">
        <f t="shared" si="21"/>
        <v>Սպորտ Կիսաճտքավոր</v>
      </c>
      <c r="F508" s="276" t="s">
        <v>7089</v>
      </c>
      <c r="G508" s="144" t="e">
        <f>VLOOKUP(E508,subcategory!A:B,2,0)</f>
        <v>#N/A</v>
      </c>
      <c r="H508" s="273" t="s">
        <v>55</v>
      </c>
      <c r="I508" s="213" t="e">
        <f>VLOOKUP(H508,gender!A:B,2,0)</f>
        <v>#N/A</v>
      </c>
      <c r="J508" s="273">
        <v>845</v>
      </c>
      <c r="K508" s="273">
        <v>845</v>
      </c>
      <c r="L508" s="273">
        <v>1</v>
      </c>
      <c r="M508" s="273" t="s">
        <v>7155</v>
      </c>
      <c r="N508" s="144" t="e">
        <f>VLOOKUP(M508,brand!A:B,2,0)</f>
        <v>#N/A</v>
      </c>
      <c r="O508" s="144" t="str">
        <f t="shared" si="22"/>
        <v>GERMANY</v>
      </c>
      <c r="P508" s="144">
        <f>VLOOKUP(O508,country!A:B,2,0)</f>
        <v>1725</v>
      </c>
      <c r="Q508" s="273" t="s">
        <v>2787</v>
      </c>
      <c r="R508" s="144" t="str">
        <f t="shared" si="23"/>
        <v>Կաշի</v>
      </c>
      <c r="S508" s="144" t="s">
        <v>100</v>
      </c>
      <c r="T508" s="144">
        <f>VLOOKUP(R508,material!A:B,2,0)</f>
        <v>20</v>
      </c>
      <c r="U508" s="141" t="s">
        <v>7640</v>
      </c>
      <c r="V508" s="141"/>
      <c r="W508" s="273">
        <v>34</v>
      </c>
      <c r="X508" s="141">
        <f>VLOOKUP(W508,SIZE!A:B,2,0)</f>
        <v>41</v>
      </c>
      <c r="Y508" s="141">
        <v>0</v>
      </c>
      <c r="Z508" s="141" t="s">
        <v>1033</v>
      </c>
      <c r="AA508" s="141">
        <f>VLOOKUP(Z508,COLOR!A:B,2,0)</f>
        <v>20</v>
      </c>
      <c r="AB508" s="130"/>
      <c r="AC508" s="130"/>
      <c r="AD508" s="130"/>
      <c r="AE508" s="130"/>
      <c r="AF508" s="130"/>
      <c r="AG508" s="130"/>
      <c r="AH508" s="130"/>
      <c r="AI508" s="130"/>
      <c r="AJ508" s="130"/>
      <c r="AK508" s="130"/>
      <c r="AL508" s="130"/>
      <c r="AM508" s="130"/>
    </row>
    <row r="509" spans="1:39" ht="20.25" customHeight="1">
      <c r="A509" s="132">
        <v>508</v>
      </c>
      <c r="B509" s="19" t="s">
        <v>4982</v>
      </c>
      <c r="C509" s="252">
        <v>64041990000</v>
      </c>
      <c r="D509" s="262" t="s">
        <v>6904</v>
      </c>
      <c r="E509" s="143" t="str">
        <f t="shared" si="21"/>
        <v>Սպորտ Կիսաճտքավոր</v>
      </c>
      <c r="F509" s="273" t="s">
        <v>7089</v>
      </c>
      <c r="G509" s="144" t="e">
        <f>VLOOKUP(E509,subcategory!A:B,2,0)</f>
        <v>#N/A</v>
      </c>
      <c r="H509" s="273" t="s">
        <v>55</v>
      </c>
      <c r="I509" s="213" t="e">
        <f>VLOOKUP(H509,gender!A:B,2,0)</f>
        <v>#N/A</v>
      </c>
      <c r="J509" s="273">
        <v>355</v>
      </c>
      <c r="K509" s="273">
        <v>355</v>
      </c>
      <c r="L509" s="273">
        <v>1</v>
      </c>
      <c r="M509" s="273" t="s">
        <v>7156</v>
      </c>
      <c r="N509" s="144" t="e">
        <f>VLOOKUP(M509,brand!A:B,2,0)</f>
        <v>#N/A</v>
      </c>
      <c r="O509" s="144" t="str">
        <f t="shared" si="22"/>
        <v>GERMANY</v>
      </c>
      <c r="P509" s="144">
        <f>VLOOKUP(O509,country!A:B,2,0)</f>
        <v>1725</v>
      </c>
      <c r="Q509" s="273" t="s">
        <v>2787</v>
      </c>
      <c r="R509" s="144" t="str">
        <f t="shared" si="23"/>
        <v>Պոլիեսթեր, Ռետին,Տեքստիլ</v>
      </c>
      <c r="S509" s="144" t="s">
        <v>7241</v>
      </c>
      <c r="T509" s="144" t="e">
        <f>VLOOKUP(R509,material!A:B,2,0)</f>
        <v>#N/A</v>
      </c>
      <c r="U509" s="141" t="s">
        <v>7640</v>
      </c>
      <c r="V509" s="141"/>
      <c r="W509" s="273">
        <v>22</v>
      </c>
      <c r="X509" s="141">
        <f>VLOOKUP(W509,SIZE!A:B,2,0)</f>
        <v>14</v>
      </c>
      <c r="Y509" s="141">
        <v>0</v>
      </c>
      <c r="Z509" s="141" t="s">
        <v>1057</v>
      </c>
      <c r="AA509" s="141">
        <f>VLOOKUP(Z509,COLOR!A:B,2,0)</f>
        <v>5</v>
      </c>
      <c r="AB509" s="130"/>
      <c r="AC509" s="130"/>
      <c r="AD509" s="130"/>
      <c r="AE509" s="130"/>
      <c r="AF509" s="130"/>
      <c r="AG509" s="130"/>
      <c r="AH509" s="130"/>
      <c r="AI509" s="130"/>
      <c r="AJ509" s="130"/>
      <c r="AK509" s="130"/>
      <c r="AL509" s="130"/>
      <c r="AM509" s="130"/>
    </row>
    <row r="510" spans="1:39" ht="20.25" customHeight="1">
      <c r="A510" s="132">
        <v>509</v>
      </c>
      <c r="B510" s="19" t="s">
        <v>4983</v>
      </c>
      <c r="C510" s="252">
        <v>64041990000</v>
      </c>
      <c r="D510" s="262" t="s">
        <v>6904</v>
      </c>
      <c r="E510" s="143" t="str">
        <f t="shared" si="21"/>
        <v>Սպորտ Կիսաճտքավոր</v>
      </c>
      <c r="F510" s="273" t="s">
        <v>7089</v>
      </c>
      <c r="G510" s="144" t="e">
        <f>VLOOKUP(E510,subcategory!A:B,2,0)</f>
        <v>#N/A</v>
      </c>
      <c r="H510" s="273" t="s">
        <v>55</v>
      </c>
      <c r="I510" s="213" t="e">
        <f>VLOOKUP(H510,gender!A:B,2,0)</f>
        <v>#N/A</v>
      </c>
      <c r="J510" s="273">
        <v>345</v>
      </c>
      <c r="K510" s="273">
        <v>345</v>
      </c>
      <c r="L510" s="273">
        <v>1</v>
      </c>
      <c r="M510" s="273" t="s">
        <v>7156</v>
      </c>
      <c r="N510" s="144" t="e">
        <f>VLOOKUP(M510,brand!A:B,2,0)</f>
        <v>#N/A</v>
      </c>
      <c r="O510" s="144" t="str">
        <f t="shared" si="22"/>
        <v>GERMANY</v>
      </c>
      <c r="P510" s="144">
        <f>VLOOKUP(O510,country!A:B,2,0)</f>
        <v>1725</v>
      </c>
      <c r="Q510" s="273" t="s">
        <v>2787</v>
      </c>
      <c r="R510" s="144" t="str">
        <f t="shared" si="23"/>
        <v>Պոլիեսթեր, Ռետին,Տեքստիլ</v>
      </c>
      <c r="S510" s="144" t="s">
        <v>7241</v>
      </c>
      <c r="T510" s="144" t="e">
        <f>VLOOKUP(R510,material!A:B,2,0)</f>
        <v>#N/A</v>
      </c>
      <c r="U510" s="141" t="s">
        <v>7640</v>
      </c>
      <c r="V510" s="141"/>
      <c r="W510" s="273">
        <v>22</v>
      </c>
      <c r="X510" s="141">
        <f>VLOOKUP(W510,SIZE!A:B,2,0)</f>
        <v>14</v>
      </c>
      <c r="Y510" s="141">
        <v>0</v>
      </c>
      <c r="Z510" s="141" t="s">
        <v>1057</v>
      </c>
      <c r="AA510" s="141">
        <f>VLOOKUP(Z510,COLOR!A:B,2,0)</f>
        <v>5</v>
      </c>
      <c r="AB510" s="130"/>
      <c r="AC510" s="130"/>
      <c r="AD510" s="130"/>
      <c r="AE510" s="130"/>
      <c r="AF510" s="130"/>
      <c r="AG510" s="130"/>
      <c r="AH510" s="130"/>
      <c r="AI510" s="130"/>
      <c r="AJ510" s="130"/>
      <c r="AK510" s="130"/>
      <c r="AL510" s="130"/>
      <c r="AM510" s="130"/>
    </row>
    <row r="511" spans="1:39" ht="20.25" customHeight="1">
      <c r="A511" s="132">
        <v>510</v>
      </c>
      <c r="B511" s="19" t="s">
        <v>4984</v>
      </c>
      <c r="C511" s="252">
        <v>64041990000</v>
      </c>
      <c r="D511" s="262" t="s">
        <v>6904</v>
      </c>
      <c r="E511" s="143" t="str">
        <f t="shared" si="21"/>
        <v>Սպորտ Կիսաճտքավոր</v>
      </c>
      <c r="F511" s="273" t="s">
        <v>7089</v>
      </c>
      <c r="G511" s="144" t="e">
        <f>VLOOKUP(E511,subcategory!A:B,2,0)</f>
        <v>#N/A</v>
      </c>
      <c r="H511" s="273" t="s">
        <v>55</v>
      </c>
      <c r="I511" s="213" t="e">
        <f>VLOOKUP(H511,gender!A:B,2,0)</f>
        <v>#N/A</v>
      </c>
      <c r="J511" s="273">
        <v>345</v>
      </c>
      <c r="K511" s="273">
        <v>345</v>
      </c>
      <c r="L511" s="273">
        <v>1</v>
      </c>
      <c r="M511" s="273" t="s">
        <v>7156</v>
      </c>
      <c r="N511" s="144" t="e">
        <f>VLOOKUP(M511,brand!A:B,2,0)</f>
        <v>#N/A</v>
      </c>
      <c r="O511" s="144" t="str">
        <f t="shared" si="22"/>
        <v>GERMANY</v>
      </c>
      <c r="P511" s="144">
        <f>VLOOKUP(O511,country!A:B,2,0)</f>
        <v>1725</v>
      </c>
      <c r="Q511" s="273" t="s">
        <v>2787</v>
      </c>
      <c r="R511" s="144" t="str">
        <f t="shared" si="23"/>
        <v>Պոլիեսթեր, Ռետին,Տեքստիլ</v>
      </c>
      <c r="S511" s="144" t="s">
        <v>7241</v>
      </c>
      <c r="T511" s="144" t="e">
        <f>VLOOKUP(R511,material!A:B,2,0)</f>
        <v>#N/A</v>
      </c>
      <c r="U511" s="141" t="s">
        <v>7640</v>
      </c>
      <c r="V511" s="141"/>
      <c r="W511" s="273">
        <v>23</v>
      </c>
      <c r="X511" s="141">
        <f>VLOOKUP(W511,SIZE!A:B,2,0)</f>
        <v>253</v>
      </c>
      <c r="Y511" s="141">
        <v>0</v>
      </c>
      <c r="Z511" s="141" t="s">
        <v>1057</v>
      </c>
      <c r="AA511" s="141">
        <f>VLOOKUP(Z511,COLOR!A:B,2,0)</f>
        <v>5</v>
      </c>
      <c r="AB511" s="130"/>
      <c r="AC511" s="130"/>
      <c r="AD511" s="130"/>
      <c r="AE511" s="130"/>
      <c r="AF511" s="130"/>
      <c r="AG511" s="130"/>
      <c r="AH511" s="130"/>
      <c r="AI511" s="130"/>
      <c r="AJ511" s="130"/>
      <c r="AK511" s="130"/>
      <c r="AL511" s="130"/>
      <c r="AM511" s="130"/>
    </row>
    <row r="512" spans="1:39" ht="20.25" customHeight="1">
      <c r="A512" s="132">
        <v>511</v>
      </c>
      <c r="B512" s="19" t="s">
        <v>4985</v>
      </c>
      <c r="C512" s="252">
        <v>64029991000</v>
      </c>
      <c r="D512" s="264" t="s">
        <v>6918</v>
      </c>
      <c r="E512" s="143" t="str">
        <f t="shared" si="21"/>
        <v>Սպորտ Կիսաճտքավոր</v>
      </c>
      <c r="F512" s="273" t="s">
        <v>7089</v>
      </c>
      <c r="G512" s="144" t="e">
        <f>VLOOKUP(E512,subcategory!A:B,2,0)</f>
        <v>#N/A</v>
      </c>
      <c r="H512" s="273" t="s">
        <v>55</v>
      </c>
      <c r="I512" s="213" t="e">
        <f>VLOOKUP(H512,gender!A:B,2,0)</f>
        <v>#N/A</v>
      </c>
      <c r="J512" s="273">
        <v>565</v>
      </c>
      <c r="K512" s="273">
        <v>565</v>
      </c>
      <c r="L512" s="273">
        <v>1</v>
      </c>
      <c r="M512" s="273" t="s">
        <v>7155</v>
      </c>
      <c r="N512" s="144" t="e">
        <f>VLOOKUP(M512,brand!A:B,2,0)</f>
        <v>#N/A</v>
      </c>
      <c r="O512" s="144" t="str">
        <f t="shared" si="22"/>
        <v>GERMANY</v>
      </c>
      <c r="P512" s="144">
        <f>VLOOKUP(O512,country!A:B,2,0)</f>
        <v>1725</v>
      </c>
      <c r="Q512" s="273" t="s">
        <v>2787</v>
      </c>
      <c r="R512" s="144" t="str">
        <f t="shared" si="23"/>
        <v>Կտոր, Արհեստական Կաշի, Ռետին</v>
      </c>
      <c r="S512" s="144" t="s">
        <v>7242</v>
      </c>
      <c r="T512" s="144" t="e">
        <f>VLOOKUP(R512,material!A:B,2,0)</f>
        <v>#N/A</v>
      </c>
      <c r="U512" s="141" t="s">
        <v>7640</v>
      </c>
      <c r="V512" s="141"/>
      <c r="W512" s="273">
        <v>31</v>
      </c>
      <c r="X512" s="141">
        <f>VLOOKUP(W512,SIZE!A:B,2,0)</f>
        <v>140</v>
      </c>
      <c r="Y512" s="141">
        <v>0</v>
      </c>
      <c r="Z512" s="141" t="s">
        <v>1071</v>
      </c>
      <c r="AA512" s="141">
        <f>VLOOKUP(Z512,COLOR!A:B,2,0)</f>
        <v>12</v>
      </c>
      <c r="AB512" s="130"/>
      <c r="AC512" s="130"/>
      <c r="AD512" s="130"/>
      <c r="AE512" s="130"/>
      <c r="AF512" s="130"/>
      <c r="AG512" s="130"/>
      <c r="AH512" s="130"/>
      <c r="AI512" s="130"/>
      <c r="AJ512" s="130"/>
      <c r="AK512" s="130"/>
      <c r="AL512" s="130"/>
      <c r="AM512" s="130"/>
    </row>
    <row r="513" spans="1:39" ht="20.25" customHeight="1">
      <c r="A513" s="132">
        <v>512</v>
      </c>
      <c r="B513" s="19" t="s">
        <v>4986</v>
      </c>
      <c r="C513" s="252">
        <v>64029991000</v>
      </c>
      <c r="D513" s="264" t="s">
        <v>6918</v>
      </c>
      <c r="E513" s="143" t="str">
        <f t="shared" si="21"/>
        <v>Սպորտ Կիսաճտքավոր</v>
      </c>
      <c r="F513" s="273" t="s">
        <v>7089</v>
      </c>
      <c r="G513" s="144" t="e">
        <f>VLOOKUP(E513,subcategory!A:B,2,0)</f>
        <v>#N/A</v>
      </c>
      <c r="H513" s="273" t="s">
        <v>55</v>
      </c>
      <c r="I513" s="213" t="e">
        <f>VLOOKUP(H513,gender!A:B,2,0)</f>
        <v>#N/A</v>
      </c>
      <c r="J513" s="273">
        <v>515</v>
      </c>
      <c r="K513" s="273">
        <v>515</v>
      </c>
      <c r="L513" s="273">
        <v>1</v>
      </c>
      <c r="M513" s="273" t="s">
        <v>7155</v>
      </c>
      <c r="N513" s="144" t="e">
        <f>VLOOKUP(M513,brand!A:B,2,0)</f>
        <v>#N/A</v>
      </c>
      <c r="O513" s="144" t="str">
        <f t="shared" si="22"/>
        <v>GERMANY</v>
      </c>
      <c r="P513" s="144">
        <f>VLOOKUP(O513,country!A:B,2,0)</f>
        <v>1725</v>
      </c>
      <c r="Q513" s="273" t="s">
        <v>2787</v>
      </c>
      <c r="R513" s="144" t="str">
        <f t="shared" si="23"/>
        <v>Կտոր, Արհեստական Կաշի, Ռետին</v>
      </c>
      <c r="S513" s="144" t="s">
        <v>7242</v>
      </c>
      <c r="T513" s="144" t="e">
        <f>VLOOKUP(R513,material!A:B,2,0)</f>
        <v>#N/A</v>
      </c>
      <c r="U513" s="141" t="s">
        <v>7640</v>
      </c>
      <c r="V513" s="141"/>
      <c r="W513" s="273">
        <v>30</v>
      </c>
      <c r="X513" s="141">
        <f>VLOOKUP(W513,SIZE!A:B,2,0)</f>
        <v>22</v>
      </c>
      <c r="Y513" s="141">
        <v>0</v>
      </c>
      <c r="Z513" s="141" t="s">
        <v>1071</v>
      </c>
      <c r="AA513" s="141">
        <f>VLOOKUP(Z513,COLOR!A:B,2,0)</f>
        <v>12</v>
      </c>
      <c r="AB513" s="130"/>
      <c r="AC513" s="130"/>
      <c r="AD513" s="130"/>
      <c r="AE513" s="130"/>
      <c r="AF513" s="130"/>
      <c r="AG513" s="130"/>
      <c r="AH513" s="130"/>
      <c r="AI513" s="130"/>
      <c r="AJ513" s="130"/>
      <c r="AK513" s="130"/>
      <c r="AL513" s="130"/>
      <c r="AM513" s="130"/>
    </row>
    <row r="514" spans="1:39" ht="20.25" customHeight="1">
      <c r="A514" s="132">
        <v>513</v>
      </c>
      <c r="B514" s="19" t="s">
        <v>4987</v>
      </c>
      <c r="C514" s="251">
        <v>64041910000</v>
      </c>
      <c r="D514" s="262" t="s">
        <v>6900</v>
      </c>
      <c r="E514" s="143" t="str">
        <f t="shared" si="21"/>
        <v>Հողաթափ</v>
      </c>
      <c r="F514" s="273" t="s">
        <v>3912</v>
      </c>
      <c r="G514" s="144">
        <f>VLOOKUP(E514,subcategory!A:B,2,0)</f>
        <v>310</v>
      </c>
      <c r="H514" s="273" t="s">
        <v>7150</v>
      </c>
      <c r="I514" s="213" t="e">
        <f>VLOOKUP(H514,gender!A:B,2,0)</f>
        <v>#N/A</v>
      </c>
      <c r="J514" s="273">
        <v>275</v>
      </c>
      <c r="K514" s="273">
        <v>275</v>
      </c>
      <c r="L514" s="273">
        <v>1</v>
      </c>
      <c r="M514" s="273" t="s">
        <v>7163</v>
      </c>
      <c r="N514" s="144">
        <f>VLOOKUP(M514,brand!A:B,2,0)</f>
        <v>880</v>
      </c>
      <c r="O514" s="144" t="str">
        <f t="shared" si="22"/>
        <v>GERMANY</v>
      </c>
      <c r="P514" s="144">
        <f>VLOOKUP(O514,country!A:B,2,0)</f>
        <v>1725</v>
      </c>
      <c r="Q514" s="273" t="s">
        <v>2787</v>
      </c>
      <c r="R514" s="144" t="str">
        <f t="shared" si="23"/>
        <v>Ռետին, Կտոր</v>
      </c>
      <c r="S514" s="144" t="s">
        <v>7224</v>
      </c>
      <c r="T514" s="144" t="e">
        <f>VLOOKUP(R514,material!A:B,2,0)</f>
        <v>#N/A</v>
      </c>
      <c r="U514" s="141" t="s">
        <v>7640</v>
      </c>
      <c r="V514" s="141"/>
      <c r="W514" s="273">
        <v>39</v>
      </c>
      <c r="X514" s="141">
        <f>VLOOKUP(W514,SIZE!A:B,2,0)</f>
        <v>275</v>
      </c>
      <c r="Y514" s="141">
        <v>0</v>
      </c>
      <c r="Z514" s="141" t="s">
        <v>2092</v>
      </c>
      <c r="AA514" s="141">
        <f>VLOOKUP(Z514,COLOR!A:B,2,0)</f>
        <v>8</v>
      </c>
      <c r="AB514" s="130"/>
      <c r="AC514" s="130"/>
      <c r="AD514" s="130"/>
      <c r="AE514" s="130"/>
      <c r="AF514" s="130"/>
      <c r="AG514" s="130"/>
      <c r="AH514" s="130"/>
      <c r="AI514" s="130"/>
      <c r="AJ514" s="130"/>
      <c r="AK514" s="130"/>
      <c r="AL514" s="130"/>
      <c r="AM514" s="130"/>
    </row>
    <row r="515" spans="1:39" ht="20.25" customHeight="1">
      <c r="A515" s="132">
        <v>514</v>
      </c>
      <c r="B515" s="19" t="s">
        <v>4988</v>
      </c>
      <c r="C515" s="252">
        <v>64029910000</v>
      </c>
      <c r="D515" s="264" t="s">
        <v>529</v>
      </c>
      <c r="E515" s="143" t="str">
        <f t="shared" ref="E515:E578" si="24">PROPER(F515)</f>
        <v>Հողաթափ</v>
      </c>
      <c r="F515" s="273" t="s">
        <v>3912</v>
      </c>
      <c r="G515" s="144">
        <f>VLOOKUP(E515,subcategory!A:B,2,0)</f>
        <v>310</v>
      </c>
      <c r="H515" s="273" t="s">
        <v>7150</v>
      </c>
      <c r="I515" s="213" t="e">
        <f>VLOOKUP(H515,gender!A:B,2,0)</f>
        <v>#N/A</v>
      </c>
      <c r="J515" s="273">
        <v>335</v>
      </c>
      <c r="K515" s="273">
        <v>335</v>
      </c>
      <c r="L515" s="273">
        <v>1</v>
      </c>
      <c r="M515" s="273" t="s">
        <v>7163</v>
      </c>
      <c r="N515" s="144">
        <f>VLOOKUP(M515,brand!A:B,2,0)</f>
        <v>880</v>
      </c>
      <c r="O515" s="144" t="str">
        <f t="shared" ref="O515:O578" si="25">UPPER(Q515)</f>
        <v>GERMANY</v>
      </c>
      <c r="P515" s="144">
        <f>VLOOKUP(O515,country!A:B,2,0)</f>
        <v>1725</v>
      </c>
      <c r="Q515" s="273" t="s">
        <v>2787</v>
      </c>
      <c r="R515" s="144" t="str">
        <f t="shared" ref="R515:R578" si="26">PROPER(S515)</f>
        <v>Ռետին</v>
      </c>
      <c r="S515" s="144" t="s">
        <v>97</v>
      </c>
      <c r="T515" s="144">
        <f>VLOOKUP(R515,material!A:B,2,0)</f>
        <v>41</v>
      </c>
      <c r="U515" s="141" t="s">
        <v>7640</v>
      </c>
      <c r="V515" s="141"/>
      <c r="W515" s="277">
        <v>41</v>
      </c>
      <c r="X515" s="141">
        <f>VLOOKUP(W515,SIZE!A:B,2,0)</f>
        <v>288</v>
      </c>
      <c r="Y515" s="141">
        <v>0</v>
      </c>
      <c r="Z515" s="141" t="s">
        <v>1057</v>
      </c>
      <c r="AA515" s="141">
        <f>VLOOKUP(Z515,COLOR!A:B,2,0)</f>
        <v>5</v>
      </c>
      <c r="AB515" s="130"/>
      <c r="AC515" s="130"/>
      <c r="AD515" s="130"/>
      <c r="AE515" s="130"/>
      <c r="AF515" s="130"/>
      <c r="AG515" s="130"/>
      <c r="AH515" s="130"/>
      <c r="AI515" s="130"/>
      <c r="AJ515" s="130"/>
      <c r="AK515" s="130"/>
      <c r="AL515" s="130"/>
      <c r="AM515" s="130"/>
    </row>
    <row r="516" spans="1:39" ht="20.25" customHeight="1">
      <c r="A516" s="132">
        <v>515</v>
      </c>
      <c r="B516" s="19" t="s">
        <v>4989</v>
      </c>
      <c r="C516" s="252">
        <v>64029996000</v>
      </c>
      <c r="D516" s="272" t="s">
        <v>6919</v>
      </c>
      <c r="E516" s="143" t="str">
        <f t="shared" si="24"/>
        <v>Սպորտ Կիսաճտքավոր</v>
      </c>
      <c r="F516" s="276" t="s">
        <v>7089</v>
      </c>
      <c r="G516" s="144" t="e">
        <f>VLOOKUP(E516,subcategory!A:B,2,0)</f>
        <v>#N/A</v>
      </c>
      <c r="H516" s="273" t="s">
        <v>7150</v>
      </c>
      <c r="I516" s="213" t="e">
        <f>VLOOKUP(H516,gender!A:B,2,0)</f>
        <v>#N/A</v>
      </c>
      <c r="J516" s="273">
        <v>595</v>
      </c>
      <c r="K516" s="273">
        <v>595</v>
      </c>
      <c r="L516" s="273">
        <v>1</v>
      </c>
      <c r="M516" s="273" t="s">
        <v>7155</v>
      </c>
      <c r="N516" s="144" t="e">
        <f>VLOOKUP(M516,brand!A:B,2,0)</f>
        <v>#N/A</v>
      </c>
      <c r="O516" s="144" t="str">
        <f t="shared" si="25"/>
        <v>GERMANY</v>
      </c>
      <c r="P516" s="144">
        <f>VLOOKUP(O516,country!A:B,2,0)</f>
        <v>1725</v>
      </c>
      <c r="Q516" s="273" t="s">
        <v>2787</v>
      </c>
      <c r="R516" s="144" t="str">
        <f t="shared" si="26"/>
        <v>Արհեստական Կաշի</v>
      </c>
      <c r="S516" s="144" t="s">
        <v>125</v>
      </c>
      <c r="T516" s="144" t="e">
        <f>VLOOKUP(R516,material!A:B,2,0)</f>
        <v>#N/A</v>
      </c>
      <c r="U516" s="141" t="s">
        <v>7640</v>
      </c>
      <c r="V516" s="141"/>
      <c r="W516" s="273">
        <v>38</v>
      </c>
      <c r="X516" s="141">
        <f>VLOOKUP(W516,SIZE!A:B,2,0)</f>
        <v>64</v>
      </c>
      <c r="Y516" s="141">
        <v>0</v>
      </c>
      <c r="Z516" s="141" t="s">
        <v>2092</v>
      </c>
      <c r="AA516" s="141">
        <f>VLOOKUP(Z516,COLOR!A:B,2,0)</f>
        <v>8</v>
      </c>
      <c r="AB516" s="130"/>
      <c r="AC516" s="130"/>
      <c r="AD516" s="130"/>
      <c r="AE516" s="130"/>
      <c r="AF516" s="130"/>
      <c r="AG516" s="130"/>
      <c r="AH516" s="130"/>
      <c r="AI516" s="130"/>
      <c r="AJ516" s="130"/>
      <c r="AK516" s="130"/>
      <c r="AL516" s="130"/>
      <c r="AM516" s="130"/>
    </row>
    <row r="517" spans="1:39" ht="20.25" customHeight="1">
      <c r="A517" s="132">
        <v>516</v>
      </c>
      <c r="B517" s="19" t="s">
        <v>4990</v>
      </c>
      <c r="C517" s="252">
        <v>64029991000</v>
      </c>
      <c r="D517" s="264" t="s">
        <v>6920</v>
      </c>
      <c r="E517" s="143" t="str">
        <f t="shared" si="24"/>
        <v>Սպորտ Կիսաճտքավոր</v>
      </c>
      <c r="F517" s="273" t="s">
        <v>7089</v>
      </c>
      <c r="G517" s="144" t="e">
        <f>VLOOKUP(E517,subcategory!A:B,2,0)</f>
        <v>#N/A</v>
      </c>
      <c r="H517" s="273" t="s">
        <v>7150</v>
      </c>
      <c r="I517" s="213" t="e">
        <f>VLOOKUP(H517,gender!A:B,2,0)</f>
        <v>#N/A</v>
      </c>
      <c r="J517" s="273">
        <v>560</v>
      </c>
      <c r="K517" s="273">
        <v>560</v>
      </c>
      <c r="L517" s="273">
        <v>1</v>
      </c>
      <c r="M517" s="273" t="s">
        <v>7155</v>
      </c>
      <c r="N517" s="144" t="e">
        <f>VLOOKUP(M517,brand!A:B,2,0)</f>
        <v>#N/A</v>
      </c>
      <c r="O517" s="144" t="str">
        <f t="shared" si="25"/>
        <v>GERMANY</v>
      </c>
      <c r="P517" s="144">
        <f>VLOOKUP(O517,country!A:B,2,0)</f>
        <v>1725</v>
      </c>
      <c r="Q517" s="273" t="s">
        <v>2787</v>
      </c>
      <c r="R517" s="144" t="str">
        <f t="shared" si="26"/>
        <v>Արհեստական Կաշի, Ռետին</v>
      </c>
      <c r="S517" s="144" t="s">
        <v>7235</v>
      </c>
      <c r="T517" s="144" t="e">
        <f>VLOOKUP(R517,material!A:B,2,0)</f>
        <v>#N/A</v>
      </c>
      <c r="U517" s="141" t="s">
        <v>7640</v>
      </c>
      <c r="V517" s="141"/>
      <c r="W517" s="273">
        <v>32</v>
      </c>
      <c r="X517" s="141">
        <f>VLOOKUP(W517,SIZE!A:B,2,0)</f>
        <v>31</v>
      </c>
      <c r="Y517" s="141">
        <v>0</v>
      </c>
      <c r="Z517" s="141" t="s">
        <v>2092</v>
      </c>
      <c r="AA517" s="141">
        <f>VLOOKUP(Z517,COLOR!A:B,2,0)</f>
        <v>8</v>
      </c>
      <c r="AB517" s="130"/>
      <c r="AC517" s="130"/>
      <c r="AD517" s="130"/>
      <c r="AE517" s="130"/>
      <c r="AF517" s="130"/>
      <c r="AG517" s="130"/>
      <c r="AH517" s="130"/>
      <c r="AI517" s="130"/>
      <c r="AJ517" s="130"/>
      <c r="AK517" s="130"/>
      <c r="AL517" s="130"/>
      <c r="AM517" s="130"/>
    </row>
    <row r="518" spans="1:39" ht="20.25" customHeight="1">
      <c r="A518" s="132">
        <v>517</v>
      </c>
      <c r="B518" s="19" t="s">
        <v>4991</v>
      </c>
      <c r="C518" s="252">
        <v>64029991000</v>
      </c>
      <c r="D518" s="264" t="s">
        <v>6920</v>
      </c>
      <c r="E518" s="143" t="str">
        <f t="shared" si="24"/>
        <v>Սպորտ Կիսաճտքավոր</v>
      </c>
      <c r="F518" s="273" t="s">
        <v>7089</v>
      </c>
      <c r="G518" s="144" t="e">
        <f>VLOOKUP(E518,subcategory!A:B,2,0)</f>
        <v>#N/A</v>
      </c>
      <c r="H518" s="273" t="s">
        <v>7150</v>
      </c>
      <c r="I518" s="213" t="e">
        <f>VLOOKUP(H518,gender!A:B,2,0)</f>
        <v>#N/A</v>
      </c>
      <c r="J518" s="273">
        <v>550</v>
      </c>
      <c r="K518" s="273">
        <v>550</v>
      </c>
      <c r="L518" s="273">
        <v>1</v>
      </c>
      <c r="M518" s="273" t="s">
        <v>7155</v>
      </c>
      <c r="N518" s="144" t="e">
        <f>VLOOKUP(M518,brand!A:B,2,0)</f>
        <v>#N/A</v>
      </c>
      <c r="O518" s="144" t="str">
        <f t="shared" si="25"/>
        <v>GERMANY</v>
      </c>
      <c r="P518" s="144">
        <f>VLOOKUP(O518,country!A:B,2,0)</f>
        <v>1725</v>
      </c>
      <c r="Q518" s="273" t="s">
        <v>2787</v>
      </c>
      <c r="R518" s="144" t="str">
        <f t="shared" si="26"/>
        <v>Արհեստական Կաշի, Ռետին</v>
      </c>
      <c r="S518" s="144" t="s">
        <v>7235</v>
      </c>
      <c r="T518" s="144" t="e">
        <f>VLOOKUP(R518,material!A:B,2,0)</f>
        <v>#N/A</v>
      </c>
      <c r="U518" s="141" t="s">
        <v>7640</v>
      </c>
      <c r="V518" s="141"/>
      <c r="W518" s="273">
        <v>32</v>
      </c>
      <c r="X518" s="141">
        <f>VLOOKUP(W518,SIZE!A:B,2,0)</f>
        <v>31</v>
      </c>
      <c r="Y518" s="141">
        <v>0</v>
      </c>
      <c r="Z518" s="141" t="s">
        <v>2092</v>
      </c>
      <c r="AA518" s="141">
        <f>VLOOKUP(Z518,COLOR!A:B,2,0)</f>
        <v>8</v>
      </c>
      <c r="AB518" s="130"/>
      <c r="AC518" s="130"/>
      <c r="AD518" s="130"/>
      <c r="AE518" s="130"/>
      <c r="AF518" s="130"/>
      <c r="AG518" s="130"/>
      <c r="AH518" s="130"/>
      <c r="AI518" s="130"/>
      <c r="AJ518" s="130"/>
      <c r="AK518" s="130"/>
      <c r="AL518" s="130"/>
      <c r="AM518" s="130"/>
    </row>
    <row r="519" spans="1:39" ht="20.25" customHeight="1">
      <c r="A519" s="132">
        <v>518</v>
      </c>
      <c r="B519" s="19" t="s">
        <v>4992</v>
      </c>
      <c r="C519" s="251">
        <v>64041990000</v>
      </c>
      <c r="D519" s="262" t="s">
        <v>6913</v>
      </c>
      <c r="E519" s="143" t="str">
        <f t="shared" si="24"/>
        <v>Սպորտ Կիսաճտքավոր</v>
      </c>
      <c r="F519" s="273" t="s">
        <v>7089</v>
      </c>
      <c r="G519" s="144" t="e">
        <f>VLOOKUP(E519,subcategory!A:B,2,0)</f>
        <v>#N/A</v>
      </c>
      <c r="H519" s="273" t="s">
        <v>7150</v>
      </c>
      <c r="I519" s="213" t="e">
        <f>VLOOKUP(H519,gender!A:B,2,0)</f>
        <v>#N/A</v>
      </c>
      <c r="J519" s="273">
        <v>410</v>
      </c>
      <c r="K519" s="273">
        <v>410</v>
      </c>
      <c r="L519" s="273">
        <v>1</v>
      </c>
      <c r="M519" s="273" t="s">
        <v>7156</v>
      </c>
      <c r="N519" s="144" t="e">
        <f>VLOOKUP(M519,brand!A:B,2,0)</f>
        <v>#N/A</v>
      </c>
      <c r="O519" s="144" t="str">
        <f t="shared" si="25"/>
        <v>GERMANY</v>
      </c>
      <c r="P519" s="144">
        <f>VLOOKUP(O519,country!A:B,2,0)</f>
        <v>1725</v>
      </c>
      <c r="Q519" s="273" t="s">
        <v>2787</v>
      </c>
      <c r="R519" s="144" t="str">
        <f t="shared" si="26"/>
        <v>Տեքստիլ, Պոլիեսթեր, Պոլիուռետամ</v>
      </c>
      <c r="S519" s="144" t="s">
        <v>7240</v>
      </c>
      <c r="T519" s="144" t="e">
        <f>VLOOKUP(R519,material!A:B,2,0)</f>
        <v>#N/A</v>
      </c>
      <c r="U519" s="141" t="s">
        <v>7640</v>
      </c>
      <c r="V519" s="141"/>
      <c r="W519" s="273">
        <v>25</v>
      </c>
      <c r="X519" s="141">
        <f>VLOOKUP(W519,SIZE!A:B,2,0)</f>
        <v>249</v>
      </c>
      <c r="Y519" s="141">
        <v>0</v>
      </c>
      <c r="Z519" s="141" t="s">
        <v>1061</v>
      </c>
      <c r="AA519" s="141">
        <f>VLOOKUP(Z519,COLOR!A:B,2,0)</f>
        <v>4</v>
      </c>
      <c r="AB519" s="130"/>
      <c r="AC519" s="130"/>
      <c r="AD519" s="130"/>
      <c r="AE519" s="130"/>
      <c r="AF519" s="130"/>
      <c r="AG519" s="130"/>
      <c r="AH519" s="130"/>
      <c r="AI519" s="130"/>
      <c r="AJ519" s="130"/>
      <c r="AK519" s="130"/>
      <c r="AL519" s="130"/>
      <c r="AM519" s="130"/>
    </row>
    <row r="520" spans="1:39" ht="20.25" customHeight="1">
      <c r="A520" s="132">
        <v>519</v>
      </c>
      <c r="B520" s="19" t="s">
        <v>4993</v>
      </c>
      <c r="C520" s="251">
        <v>64041990000</v>
      </c>
      <c r="D520" s="262" t="s">
        <v>6913</v>
      </c>
      <c r="E520" s="143" t="str">
        <f t="shared" si="24"/>
        <v>Սպորտ Կիսաճտքավոր</v>
      </c>
      <c r="F520" s="273" t="s">
        <v>7089</v>
      </c>
      <c r="G520" s="144" t="e">
        <f>VLOOKUP(E520,subcategory!A:B,2,0)</f>
        <v>#N/A</v>
      </c>
      <c r="H520" s="273" t="s">
        <v>7150</v>
      </c>
      <c r="I520" s="213" t="e">
        <f>VLOOKUP(H520,gender!A:B,2,0)</f>
        <v>#N/A</v>
      </c>
      <c r="J520" s="273">
        <v>435</v>
      </c>
      <c r="K520" s="273">
        <v>435</v>
      </c>
      <c r="L520" s="273">
        <v>1</v>
      </c>
      <c r="M520" s="273" t="s">
        <v>7156</v>
      </c>
      <c r="N520" s="144" t="e">
        <f>VLOOKUP(M520,brand!A:B,2,0)</f>
        <v>#N/A</v>
      </c>
      <c r="O520" s="144" t="str">
        <f t="shared" si="25"/>
        <v>GERMANY</v>
      </c>
      <c r="P520" s="144">
        <f>VLOOKUP(O520,country!A:B,2,0)</f>
        <v>1725</v>
      </c>
      <c r="Q520" s="273" t="s">
        <v>2787</v>
      </c>
      <c r="R520" s="144" t="str">
        <f t="shared" si="26"/>
        <v>Տեքստիլ, Պոլիեսթեր, Պոլիուռետամ</v>
      </c>
      <c r="S520" s="144" t="s">
        <v>7240</v>
      </c>
      <c r="T520" s="144" t="e">
        <f>VLOOKUP(R520,material!A:B,2,0)</f>
        <v>#N/A</v>
      </c>
      <c r="U520" s="141" t="s">
        <v>7640</v>
      </c>
      <c r="V520" s="141"/>
      <c r="W520" s="273">
        <v>25</v>
      </c>
      <c r="X520" s="141">
        <f>VLOOKUP(W520,SIZE!A:B,2,0)</f>
        <v>249</v>
      </c>
      <c r="Y520" s="141">
        <v>0</v>
      </c>
      <c r="Z520" s="141" t="s">
        <v>1061</v>
      </c>
      <c r="AA520" s="141">
        <f>VLOOKUP(Z520,COLOR!A:B,2,0)</f>
        <v>4</v>
      </c>
      <c r="AB520" s="130"/>
      <c r="AC520" s="130"/>
      <c r="AD520" s="130"/>
      <c r="AE520" s="130"/>
      <c r="AF520" s="130"/>
      <c r="AG520" s="130"/>
      <c r="AH520" s="130"/>
      <c r="AI520" s="130"/>
      <c r="AJ520" s="130"/>
      <c r="AK520" s="130"/>
      <c r="AL520" s="130"/>
      <c r="AM520" s="130"/>
    </row>
    <row r="521" spans="1:39" ht="20.25" customHeight="1">
      <c r="A521" s="132">
        <v>520</v>
      </c>
      <c r="B521" s="19" t="s">
        <v>4994</v>
      </c>
      <c r="C521" s="251">
        <v>64041990000</v>
      </c>
      <c r="D521" s="262" t="s">
        <v>6913</v>
      </c>
      <c r="E521" s="143" t="str">
        <f t="shared" si="24"/>
        <v>Սպորտ Կիսաճտքավոր</v>
      </c>
      <c r="F521" s="273" t="s">
        <v>7089</v>
      </c>
      <c r="G521" s="144" t="e">
        <f>VLOOKUP(E521,subcategory!A:B,2,0)</f>
        <v>#N/A</v>
      </c>
      <c r="H521" s="273" t="s">
        <v>7150</v>
      </c>
      <c r="I521" s="213" t="e">
        <f>VLOOKUP(H521,gender!A:B,2,0)</f>
        <v>#N/A</v>
      </c>
      <c r="J521" s="273">
        <v>365</v>
      </c>
      <c r="K521" s="273">
        <v>365</v>
      </c>
      <c r="L521" s="273">
        <v>1</v>
      </c>
      <c r="M521" s="273" t="s">
        <v>7156</v>
      </c>
      <c r="N521" s="144" t="e">
        <f>VLOOKUP(M521,brand!A:B,2,0)</f>
        <v>#N/A</v>
      </c>
      <c r="O521" s="144" t="str">
        <f t="shared" si="25"/>
        <v>GERMANY</v>
      </c>
      <c r="P521" s="144">
        <f>VLOOKUP(O521,country!A:B,2,0)</f>
        <v>1725</v>
      </c>
      <c r="Q521" s="273" t="s">
        <v>2787</v>
      </c>
      <c r="R521" s="144" t="str">
        <f t="shared" si="26"/>
        <v>Տեքստիլ, Պոլիեսթեր, Պոլիուռետամ</v>
      </c>
      <c r="S521" s="144" t="s">
        <v>7240</v>
      </c>
      <c r="T521" s="144" t="e">
        <f>VLOOKUP(R521,material!A:B,2,0)</f>
        <v>#N/A</v>
      </c>
      <c r="U521" s="141" t="s">
        <v>7640</v>
      </c>
      <c r="V521" s="141"/>
      <c r="W521" s="273">
        <v>23</v>
      </c>
      <c r="X521" s="141">
        <f>VLOOKUP(W521,SIZE!A:B,2,0)</f>
        <v>253</v>
      </c>
      <c r="Y521" s="141">
        <v>0</v>
      </c>
      <c r="Z521" s="141" t="s">
        <v>1061</v>
      </c>
      <c r="AA521" s="141">
        <f>VLOOKUP(Z521,COLOR!A:B,2,0)</f>
        <v>4</v>
      </c>
      <c r="AB521" s="130"/>
      <c r="AC521" s="130"/>
      <c r="AD521" s="130"/>
      <c r="AE521" s="130"/>
      <c r="AF521" s="130"/>
      <c r="AG521" s="130"/>
      <c r="AH521" s="130"/>
      <c r="AI521" s="130"/>
      <c r="AJ521" s="130"/>
      <c r="AK521" s="130"/>
      <c r="AL521" s="130"/>
      <c r="AM521" s="130"/>
    </row>
    <row r="522" spans="1:39" ht="20.25" customHeight="1">
      <c r="A522" s="132">
        <v>521</v>
      </c>
      <c r="B522" s="19" t="s">
        <v>4995</v>
      </c>
      <c r="C522" s="251">
        <v>64041990000</v>
      </c>
      <c r="D522" s="262" t="s">
        <v>6913</v>
      </c>
      <c r="E522" s="143" t="str">
        <f t="shared" si="24"/>
        <v>Սպորտ Կիսաճտքավոր</v>
      </c>
      <c r="F522" s="273" t="s">
        <v>7089</v>
      </c>
      <c r="G522" s="144" t="e">
        <f>VLOOKUP(E522,subcategory!A:B,2,0)</f>
        <v>#N/A</v>
      </c>
      <c r="H522" s="273" t="s">
        <v>7150</v>
      </c>
      <c r="I522" s="213" t="e">
        <f>VLOOKUP(H522,gender!A:B,2,0)</f>
        <v>#N/A</v>
      </c>
      <c r="J522" s="273">
        <v>630</v>
      </c>
      <c r="K522" s="273">
        <v>630</v>
      </c>
      <c r="L522" s="273">
        <v>1</v>
      </c>
      <c r="M522" s="273" t="s">
        <v>7156</v>
      </c>
      <c r="N522" s="144" t="e">
        <f>VLOOKUP(M522,brand!A:B,2,0)</f>
        <v>#N/A</v>
      </c>
      <c r="O522" s="144" t="str">
        <f t="shared" si="25"/>
        <v>GERMANY</v>
      </c>
      <c r="P522" s="144">
        <f>VLOOKUP(O522,country!A:B,2,0)</f>
        <v>1725</v>
      </c>
      <c r="Q522" s="273" t="s">
        <v>2787</v>
      </c>
      <c r="R522" s="144" t="str">
        <f t="shared" si="26"/>
        <v>Տեքստիլ, Պոլիեսթեր, Պոլիուռետամ</v>
      </c>
      <c r="S522" s="144" t="s">
        <v>7240</v>
      </c>
      <c r="T522" s="144" t="e">
        <f>VLOOKUP(R522,material!A:B,2,0)</f>
        <v>#N/A</v>
      </c>
      <c r="U522" s="141" t="s">
        <v>7640</v>
      </c>
      <c r="V522" s="141"/>
      <c r="W522" s="273">
        <v>28</v>
      </c>
      <c r="X522" s="141">
        <f>VLOOKUP(W522,SIZE!A:B,2,0)</f>
        <v>17</v>
      </c>
      <c r="Y522" s="141">
        <v>0</v>
      </c>
      <c r="Z522" s="141" t="s">
        <v>1061</v>
      </c>
      <c r="AA522" s="141">
        <f>VLOOKUP(Z522,COLOR!A:B,2,0)</f>
        <v>4</v>
      </c>
      <c r="AB522" s="130"/>
      <c r="AC522" s="130"/>
      <c r="AD522" s="130"/>
      <c r="AE522" s="130"/>
      <c r="AF522" s="130"/>
      <c r="AG522" s="130"/>
      <c r="AH522" s="130"/>
      <c r="AI522" s="130"/>
      <c r="AJ522" s="130"/>
      <c r="AK522" s="130"/>
      <c r="AL522" s="130"/>
      <c r="AM522" s="130"/>
    </row>
    <row r="523" spans="1:39" ht="20.25" customHeight="1">
      <c r="A523" s="132">
        <v>522</v>
      </c>
      <c r="B523" s="19" t="s">
        <v>4996</v>
      </c>
      <c r="C523" s="251">
        <v>64041990000</v>
      </c>
      <c r="D523" s="262" t="s">
        <v>6787</v>
      </c>
      <c r="E523" s="143" t="str">
        <f t="shared" si="24"/>
        <v>Սպորտ Կիսաճտքավոր</v>
      </c>
      <c r="F523" s="273" t="s">
        <v>7089</v>
      </c>
      <c r="G523" s="144" t="e">
        <f>VLOOKUP(E523,subcategory!A:B,2,0)</f>
        <v>#N/A</v>
      </c>
      <c r="H523" s="273" t="s">
        <v>7150</v>
      </c>
      <c r="I523" s="213" t="e">
        <f>VLOOKUP(H523,gender!A:B,2,0)</f>
        <v>#N/A</v>
      </c>
      <c r="J523" s="273">
        <v>650</v>
      </c>
      <c r="K523" s="273">
        <v>650</v>
      </c>
      <c r="L523" s="273">
        <v>1</v>
      </c>
      <c r="M523" s="273" t="s">
        <v>7155</v>
      </c>
      <c r="N523" s="144" t="e">
        <f>VLOOKUP(M523,brand!A:B,2,0)</f>
        <v>#N/A</v>
      </c>
      <c r="O523" s="144" t="str">
        <f t="shared" si="25"/>
        <v>GERMANY</v>
      </c>
      <c r="P523" s="144">
        <f>VLOOKUP(O523,country!A:B,2,0)</f>
        <v>1725</v>
      </c>
      <c r="Q523" s="273" t="s">
        <v>2787</v>
      </c>
      <c r="R523" s="144" t="str">
        <f t="shared" si="26"/>
        <v>Տեքստիլ, Պոլիեսթեր, Ռետին</v>
      </c>
      <c r="S523" s="144" t="s">
        <v>7243</v>
      </c>
      <c r="T523" s="144" t="e">
        <f>VLOOKUP(R523,material!A:B,2,0)</f>
        <v>#N/A</v>
      </c>
      <c r="U523" s="141" t="s">
        <v>7640</v>
      </c>
      <c r="V523" s="141"/>
      <c r="W523" s="273">
        <v>33</v>
      </c>
      <c r="X523" s="141">
        <f>VLOOKUP(W523,SIZE!A:B,2,0)</f>
        <v>243</v>
      </c>
      <c r="Y523" s="141">
        <v>0</v>
      </c>
      <c r="Z523" s="141" t="s">
        <v>1057</v>
      </c>
      <c r="AA523" s="141">
        <f>VLOOKUP(Z523,COLOR!A:B,2,0)</f>
        <v>5</v>
      </c>
      <c r="AB523" s="130"/>
      <c r="AC523" s="130"/>
      <c r="AD523" s="130"/>
      <c r="AE523" s="130"/>
      <c r="AF523" s="130"/>
      <c r="AG523" s="130"/>
      <c r="AH523" s="130"/>
      <c r="AI523" s="130"/>
      <c r="AJ523" s="130"/>
      <c r="AK523" s="130"/>
      <c r="AL523" s="130"/>
      <c r="AM523" s="130"/>
    </row>
    <row r="524" spans="1:39" ht="20.25" customHeight="1">
      <c r="A524" s="132">
        <v>523</v>
      </c>
      <c r="B524" s="19" t="s">
        <v>4997</v>
      </c>
      <c r="C524" s="251">
        <v>64041990000</v>
      </c>
      <c r="D524" s="262" t="s">
        <v>6787</v>
      </c>
      <c r="E524" s="143" t="str">
        <f t="shared" si="24"/>
        <v>Սպորտ Կիսաճտքավոր</v>
      </c>
      <c r="F524" s="273" t="s">
        <v>7089</v>
      </c>
      <c r="G524" s="144" t="e">
        <f>VLOOKUP(E524,subcategory!A:B,2,0)</f>
        <v>#N/A</v>
      </c>
      <c r="H524" s="273" t="s">
        <v>7150</v>
      </c>
      <c r="I524" s="213" t="e">
        <f>VLOOKUP(H524,gender!A:B,2,0)</f>
        <v>#N/A</v>
      </c>
      <c r="J524" s="273">
        <v>655</v>
      </c>
      <c r="K524" s="273">
        <v>655</v>
      </c>
      <c r="L524" s="273">
        <v>1</v>
      </c>
      <c r="M524" s="273" t="s">
        <v>7155</v>
      </c>
      <c r="N524" s="144" t="e">
        <f>VLOOKUP(M524,brand!A:B,2,0)</f>
        <v>#N/A</v>
      </c>
      <c r="O524" s="144" t="str">
        <f t="shared" si="25"/>
        <v>GERMANY</v>
      </c>
      <c r="P524" s="144">
        <f>VLOOKUP(O524,country!A:B,2,0)</f>
        <v>1725</v>
      </c>
      <c r="Q524" s="273" t="s">
        <v>2787</v>
      </c>
      <c r="R524" s="144" t="str">
        <f t="shared" si="26"/>
        <v>Տեքստիլ, Պոլիեսթեր, Ռետին</v>
      </c>
      <c r="S524" s="144" t="s">
        <v>7243</v>
      </c>
      <c r="T524" s="144" t="e">
        <f>VLOOKUP(R524,material!A:B,2,0)</f>
        <v>#N/A</v>
      </c>
      <c r="U524" s="141" t="s">
        <v>7640</v>
      </c>
      <c r="V524" s="141"/>
      <c r="W524" s="273">
        <v>34</v>
      </c>
      <c r="X524" s="141">
        <f>VLOOKUP(W524,SIZE!A:B,2,0)</f>
        <v>41</v>
      </c>
      <c r="Y524" s="141">
        <v>0</v>
      </c>
      <c r="Z524" s="141" t="s">
        <v>1057</v>
      </c>
      <c r="AA524" s="141">
        <f>VLOOKUP(Z524,COLOR!A:B,2,0)</f>
        <v>5</v>
      </c>
      <c r="AB524" s="130"/>
      <c r="AC524" s="130"/>
      <c r="AD524" s="130"/>
      <c r="AE524" s="130"/>
      <c r="AF524" s="130"/>
      <c r="AG524" s="130"/>
      <c r="AH524" s="130"/>
      <c r="AI524" s="130"/>
      <c r="AJ524" s="130"/>
      <c r="AK524" s="130"/>
      <c r="AL524" s="130"/>
      <c r="AM524" s="130"/>
    </row>
    <row r="525" spans="1:39" ht="20.25" customHeight="1">
      <c r="A525" s="132">
        <v>524</v>
      </c>
      <c r="B525" s="19" t="s">
        <v>4998</v>
      </c>
      <c r="C525" s="251">
        <v>64041990000</v>
      </c>
      <c r="D525" s="262" t="s">
        <v>6787</v>
      </c>
      <c r="E525" s="143" t="str">
        <f t="shared" si="24"/>
        <v>Սպորտ Կիսաճտքավոր</v>
      </c>
      <c r="F525" s="273" t="s">
        <v>7089</v>
      </c>
      <c r="G525" s="144" t="e">
        <f>VLOOKUP(E525,subcategory!A:B,2,0)</f>
        <v>#N/A</v>
      </c>
      <c r="H525" s="273" t="s">
        <v>7150</v>
      </c>
      <c r="I525" s="213" t="e">
        <f>VLOOKUP(H525,gender!A:B,2,0)</f>
        <v>#N/A</v>
      </c>
      <c r="J525" s="273">
        <v>455</v>
      </c>
      <c r="K525" s="273">
        <v>455</v>
      </c>
      <c r="L525" s="273">
        <v>1</v>
      </c>
      <c r="M525" s="273" t="s">
        <v>7155</v>
      </c>
      <c r="N525" s="144" t="e">
        <f>VLOOKUP(M525,brand!A:B,2,0)</f>
        <v>#N/A</v>
      </c>
      <c r="O525" s="144" t="str">
        <f t="shared" si="25"/>
        <v>GERMANY</v>
      </c>
      <c r="P525" s="144">
        <f>VLOOKUP(O525,country!A:B,2,0)</f>
        <v>1725</v>
      </c>
      <c r="Q525" s="273" t="s">
        <v>2787</v>
      </c>
      <c r="R525" s="144" t="str">
        <f t="shared" si="26"/>
        <v>Տեքստիլ, Պոլիեսթեր, Ռետին</v>
      </c>
      <c r="S525" s="144" t="s">
        <v>7243</v>
      </c>
      <c r="T525" s="144" t="e">
        <f>VLOOKUP(R525,material!A:B,2,0)</f>
        <v>#N/A</v>
      </c>
      <c r="U525" s="141" t="s">
        <v>7640</v>
      </c>
      <c r="V525" s="141"/>
      <c r="W525" s="273">
        <v>26</v>
      </c>
      <c r="X525" s="141">
        <f>VLOOKUP(W525,SIZE!A:B,2,0)</f>
        <v>484</v>
      </c>
      <c r="Y525" s="141">
        <v>0</v>
      </c>
      <c r="Z525" s="141" t="s">
        <v>1057</v>
      </c>
      <c r="AA525" s="141">
        <f>VLOOKUP(Z525,COLOR!A:B,2,0)</f>
        <v>5</v>
      </c>
      <c r="AB525" s="130"/>
      <c r="AC525" s="130"/>
      <c r="AD525" s="130"/>
      <c r="AE525" s="130"/>
      <c r="AF525" s="130"/>
      <c r="AG525" s="130"/>
      <c r="AH525" s="130"/>
      <c r="AI525" s="130"/>
      <c r="AJ525" s="130"/>
      <c r="AK525" s="130"/>
      <c r="AL525" s="130"/>
      <c r="AM525" s="130"/>
    </row>
    <row r="526" spans="1:39" ht="20.25" customHeight="1">
      <c r="A526" s="132">
        <v>525</v>
      </c>
      <c r="B526" s="19" t="s">
        <v>4999</v>
      </c>
      <c r="C526" s="251">
        <v>64041990000</v>
      </c>
      <c r="D526" s="262" t="s">
        <v>6904</v>
      </c>
      <c r="E526" s="143" t="str">
        <f t="shared" si="24"/>
        <v>Սպորտ Կիսաճտքավոր</v>
      </c>
      <c r="F526" s="273" t="s">
        <v>7089</v>
      </c>
      <c r="G526" s="144" t="e">
        <f>VLOOKUP(E526,subcategory!A:B,2,0)</f>
        <v>#N/A</v>
      </c>
      <c r="H526" s="273" t="s">
        <v>55</v>
      </c>
      <c r="I526" s="213" t="e">
        <f>VLOOKUP(H526,gender!A:B,2,0)</f>
        <v>#N/A</v>
      </c>
      <c r="J526" s="273">
        <v>440</v>
      </c>
      <c r="K526" s="273">
        <v>440</v>
      </c>
      <c r="L526" s="273">
        <v>1</v>
      </c>
      <c r="M526" s="273" t="s">
        <v>7156</v>
      </c>
      <c r="N526" s="144" t="e">
        <f>VLOOKUP(M526,brand!A:B,2,0)</f>
        <v>#N/A</v>
      </c>
      <c r="O526" s="144" t="str">
        <f t="shared" si="25"/>
        <v>GERMANY</v>
      </c>
      <c r="P526" s="144">
        <f>VLOOKUP(O526,country!A:B,2,0)</f>
        <v>1725</v>
      </c>
      <c r="Q526" s="273" t="s">
        <v>2787</v>
      </c>
      <c r="R526" s="144" t="str">
        <f t="shared" si="26"/>
        <v>Ռետին, Կտոր, Ռեզին</v>
      </c>
      <c r="S526" s="144" t="s">
        <v>7244</v>
      </c>
      <c r="T526" s="144" t="e">
        <f>VLOOKUP(R526,material!A:B,2,0)</f>
        <v>#N/A</v>
      </c>
      <c r="U526" s="141" t="s">
        <v>7640</v>
      </c>
      <c r="V526" s="141"/>
      <c r="W526" s="273">
        <v>24</v>
      </c>
      <c r="X526" s="141">
        <f>VLOOKUP(W526,SIZE!A:B,2,0)</f>
        <v>15</v>
      </c>
      <c r="Y526" s="141">
        <v>0</v>
      </c>
      <c r="Z526" s="141" t="s">
        <v>1057</v>
      </c>
      <c r="AA526" s="141">
        <f>VLOOKUP(Z526,COLOR!A:B,2,0)</f>
        <v>5</v>
      </c>
      <c r="AB526" s="130"/>
      <c r="AC526" s="130"/>
      <c r="AD526" s="130"/>
      <c r="AE526" s="130"/>
      <c r="AF526" s="130"/>
      <c r="AG526" s="130"/>
      <c r="AH526" s="130"/>
      <c r="AI526" s="130"/>
      <c r="AJ526" s="130"/>
      <c r="AK526" s="130"/>
      <c r="AL526" s="130"/>
      <c r="AM526" s="130"/>
    </row>
    <row r="527" spans="1:39" ht="20.25" customHeight="1">
      <c r="A527" s="132">
        <v>526</v>
      </c>
      <c r="B527" s="19" t="s">
        <v>5000</v>
      </c>
      <c r="C527" s="251">
        <v>64041990000</v>
      </c>
      <c r="D527" s="262" t="s">
        <v>6904</v>
      </c>
      <c r="E527" s="143" t="str">
        <f t="shared" si="24"/>
        <v>Սպորտ Կիսաճտքավոր</v>
      </c>
      <c r="F527" s="273" t="s">
        <v>7089</v>
      </c>
      <c r="G527" s="144" t="e">
        <f>VLOOKUP(E527,subcategory!A:B,2,0)</f>
        <v>#N/A</v>
      </c>
      <c r="H527" s="273" t="s">
        <v>55</v>
      </c>
      <c r="I527" s="213" t="e">
        <f>VLOOKUP(H527,gender!A:B,2,0)</f>
        <v>#N/A</v>
      </c>
      <c r="J527" s="273">
        <v>430</v>
      </c>
      <c r="K527" s="273">
        <v>430</v>
      </c>
      <c r="L527" s="273">
        <v>1</v>
      </c>
      <c r="M527" s="273" t="s">
        <v>7156</v>
      </c>
      <c r="N527" s="144" t="e">
        <f>VLOOKUP(M527,brand!A:B,2,0)</f>
        <v>#N/A</v>
      </c>
      <c r="O527" s="144" t="str">
        <f t="shared" si="25"/>
        <v>GERMANY</v>
      </c>
      <c r="P527" s="144">
        <f>VLOOKUP(O527,country!A:B,2,0)</f>
        <v>1725</v>
      </c>
      <c r="Q527" s="273" t="s">
        <v>2787</v>
      </c>
      <c r="R527" s="144" t="str">
        <f t="shared" si="26"/>
        <v>Ռետին, Կտոր, Ռեզին</v>
      </c>
      <c r="S527" s="144" t="s">
        <v>7244</v>
      </c>
      <c r="T527" s="144" t="e">
        <f>VLOOKUP(R527,material!A:B,2,0)</f>
        <v>#N/A</v>
      </c>
      <c r="U527" s="141" t="s">
        <v>7640</v>
      </c>
      <c r="V527" s="141"/>
      <c r="W527" s="273">
        <v>24</v>
      </c>
      <c r="X527" s="141">
        <f>VLOOKUP(W527,SIZE!A:B,2,0)</f>
        <v>15</v>
      </c>
      <c r="Y527" s="141">
        <v>0</v>
      </c>
      <c r="Z527" s="141" t="s">
        <v>1057</v>
      </c>
      <c r="AA527" s="141">
        <f>VLOOKUP(Z527,COLOR!A:B,2,0)</f>
        <v>5</v>
      </c>
      <c r="AB527" s="130"/>
      <c r="AC527" s="130"/>
      <c r="AD527" s="130"/>
      <c r="AE527" s="130"/>
      <c r="AF527" s="130"/>
      <c r="AG527" s="130"/>
      <c r="AH527" s="130"/>
      <c r="AI527" s="130"/>
      <c r="AJ527" s="130"/>
      <c r="AK527" s="130"/>
      <c r="AL527" s="130"/>
      <c r="AM527" s="130"/>
    </row>
    <row r="528" spans="1:39" ht="20.25" customHeight="1">
      <c r="A528" s="132">
        <v>527</v>
      </c>
      <c r="B528" s="19" t="s">
        <v>5001</v>
      </c>
      <c r="C528" s="251">
        <v>64041990000</v>
      </c>
      <c r="D528" s="262" t="s">
        <v>6904</v>
      </c>
      <c r="E528" s="143" t="str">
        <f t="shared" si="24"/>
        <v>Սպորտ Կիսաճտքավոր</v>
      </c>
      <c r="F528" s="273" t="s">
        <v>7089</v>
      </c>
      <c r="G528" s="144" t="e">
        <f>VLOOKUP(E528,subcategory!A:B,2,0)</f>
        <v>#N/A</v>
      </c>
      <c r="H528" s="273" t="s">
        <v>55</v>
      </c>
      <c r="I528" s="213" t="e">
        <f>VLOOKUP(H528,gender!A:B,2,0)</f>
        <v>#N/A</v>
      </c>
      <c r="J528" s="273">
        <v>520</v>
      </c>
      <c r="K528" s="273">
        <v>520</v>
      </c>
      <c r="L528" s="273">
        <v>1</v>
      </c>
      <c r="M528" s="273" t="s">
        <v>7156</v>
      </c>
      <c r="N528" s="144" t="e">
        <f>VLOOKUP(M528,brand!A:B,2,0)</f>
        <v>#N/A</v>
      </c>
      <c r="O528" s="144" t="str">
        <f t="shared" si="25"/>
        <v>GERMANY</v>
      </c>
      <c r="P528" s="144">
        <f>VLOOKUP(O528,country!A:B,2,0)</f>
        <v>1725</v>
      </c>
      <c r="Q528" s="273" t="s">
        <v>2787</v>
      </c>
      <c r="R528" s="144" t="str">
        <f t="shared" si="26"/>
        <v>Ռետին, Կտոր, Ռեզին</v>
      </c>
      <c r="S528" s="144" t="s">
        <v>7244</v>
      </c>
      <c r="T528" s="144" t="e">
        <f>VLOOKUP(R528,material!A:B,2,0)</f>
        <v>#N/A</v>
      </c>
      <c r="U528" s="141" t="s">
        <v>7640</v>
      </c>
      <c r="V528" s="141"/>
      <c r="W528" s="273">
        <v>27</v>
      </c>
      <c r="X528" s="141">
        <f>VLOOKUP(W528,SIZE!A:B,2,0)</f>
        <v>239</v>
      </c>
      <c r="Y528" s="141">
        <v>0</v>
      </c>
      <c r="Z528" s="141" t="s">
        <v>1057</v>
      </c>
      <c r="AA528" s="141">
        <f>VLOOKUP(Z528,COLOR!A:B,2,0)</f>
        <v>5</v>
      </c>
      <c r="AB528" s="130"/>
      <c r="AC528" s="130"/>
      <c r="AD528" s="130"/>
      <c r="AE528" s="130"/>
      <c r="AF528" s="130"/>
      <c r="AG528" s="130"/>
      <c r="AH528" s="130"/>
      <c r="AI528" s="130"/>
      <c r="AJ528" s="130"/>
      <c r="AK528" s="130"/>
      <c r="AL528" s="130"/>
      <c r="AM528" s="130"/>
    </row>
    <row r="529" spans="1:39" ht="20.25" customHeight="1">
      <c r="A529" s="132">
        <v>528</v>
      </c>
      <c r="B529" s="19" t="s">
        <v>5002</v>
      </c>
      <c r="C529" s="251">
        <v>64041990000</v>
      </c>
      <c r="D529" s="262" t="s">
        <v>6787</v>
      </c>
      <c r="E529" s="143" t="str">
        <f t="shared" si="24"/>
        <v>Սպորտ Կիսաճտքավոր</v>
      </c>
      <c r="F529" s="273" t="s">
        <v>7089</v>
      </c>
      <c r="G529" s="144" t="e">
        <f>VLOOKUP(E529,subcategory!A:B,2,0)</f>
        <v>#N/A</v>
      </c>
      <c r="H529" s="273" t="s">
        <v>7150</v>
      </c>
      <c r="I529" s="213" t="e">
        <f>VLOOKUP(H529,gender!A:B,2,0)</f>
        <v>#N/A</v>
      </c>
      <c r="J529" s="273">
        <v>410</v>
      </c>
      <c r="K529" s="273">
        <v>410</v>
      </c>
      <c r="L529" s="273">
        <v>1</v>
      </c>
      <c r="M529" s="273" t="s">
        <v>7156</v>
      </c>
      <c r="N529" s="144" t="e">
        <f>VLOOKUP(M529,brand!A:B,2,0)</f>
        <v>#N/A</v>
      </c>
      <c r="O529" s="144" t="str">
        <f t="shared" si="25"/>
        <v>GERMANY</v>
      </c>
      <c r="P529" s="144">
        <f>VLOOKUP(O529,country!A:B,2,0)</f>
        <v>1725</v>
      </c>
      <c r="Q529" s="273" t="s">
        <v>2787</v>
      </c>
      <c r="R529" s="144" t="str">
        <f t="shared" si="26"/>
        <v>Տեքստիլ, Պոլիեսթեր, Ռետին</v>
      </c>
      <c r="S529" s="144" t="s">
        <v>7243</v>
      </c>
      <c r="T529" s="144" t="e">
        <f>VLOOKUP(R529,material!A:B,2,0)</f>
        <v>#N/A</v>
      </c>
      <c r="U529" s="141" t="s">
        <v>7640</v>
      </c>
      <c r="V529" s="141"/>
      <c r="W529" s="273">
        <v>25</v>
      </c>
      <c r="X529" s="141">
        <f>VLOOKUP(W529,SIZE!A:B,2,0)</f>
        <v>249</v>
      </c>
      <c r="Y529" s="141">
        <v>0</v>
      </c>
      <c r="Z529" s="141" t="s">
        <v>1057</v>
      </c>
      <c r="AA529" s="141">
        <f>VLOOKUP(Z529,COLOR!A:B,2,0)</f>
        <v>5</v>
      </c>
      <c r="AB529" s="130"/>
      <c r="AC529" s="130"/>
      <c r="AD529" s="130"/>
      <c r="AE529" s="130"/>
      <c r="AF529" s="130"/>
      <c r="AG529" s="130"/>
      <c r="AH529" s="130"/>
      <c r="AI529" s="130"/>
      <c r="AJ529" s="130"/>
      <c r="AK529" s="130"/>
      <c r="AL529" s="130"/>
      <c r="AM529" s="130"/>
    </row>
    <row r="530" spans="1:39" ht="20.25" customHeight="1">
      <c r="A530" s="132">
        <v>529</v>
      </c>
      <c r="B530" s="19" t="s">
        <v>5003</v>
      </c>
      <c r="C530" s="251">
        <v>64041990000</v>
      </c>
      <c r="D530" s="262" t="s">
        <v>6914</v>
      </c>
      <c r="E530" s="143" t="str">
        <f t="shared" si="24"/>
        <v>Սպորտ Կիսաճտքավոր</v>
      </c>
      <c r="F530" s="273" t="s">
        <v>7089</v>
      </c>
      <c r="G530" s="144" t="e">
        <f>VLOOKUP(E530,subcategory!A:B,2,0)</f>
        <v>#N/A</v>
      </c>
      <c r="H530" s="273" t="s">
        <v>55</v>
      </c>
      <c r="I530" s="213" t="e">
        <f>VLOOKUP(H530,gender!A:B,2,0)</f>
        <v>#N/A</v>
      </c>
      <c r="J530" s="273">
        <v>580</v>
      </c>
      <c r="K530" s="273">
        <v>580</v>
      </c>
      <c r="L530" s="273">
        <v>1</v>
      </c>
      <c r="M530" s="273" t="s">
        <v>7155</v>
      </c>
      <c r="N530" s="144" t="e">
        <f>VLOOKUP(M530,brand!A:B,2,0)</f>
        <v>#N/A</v>
      </c>
      <c r="O530" s="144" t="str">
        <f t="shared" si="25"/>
        <v>GERMANY</v>
      </c>
      <c r="P530" s="144">
        <f>VLOOKUP(O530,country!A:B,2,0)</f>
        <v>1725</v>
      </c>
      <c r="Q530" s="273" t="s">
        <v>2787</v>
      </c>
      <c r="R530" s="144" t="str">
        <f t="shared" si="26"/>
        <v>Տեքստիլ, Պոլիեսթեր, Պոլիուռետամ</v>
      </c>
      <c r="S530" s="144" t="s">
        <v>7240</v>
      </c>
      <c r="T530" s="144" t="e">
        <f>VLOOKUP(R530,material!A:B,2,0)</f>
        <v>#N/A</v>
      </c>
      <c r="U530" s="141" t="s">
        <v>7640</v>
      </c>
      <c r="V530" s="141"/>
      <c r="W530" s="273">
        <v>31</v>
      </c>
      <c r="X530" s="141">
        <f>VLOOKUP(W530,SIZE!A:B,2,0)</f>
        <v>140</v>
      </c>
      <c r="Y530" s="141">
        <v>0</v>
      </c>
      <c r="Z530" s="141" t="s">
        <v>1080</v>
      </c>
      <c r="AA530" s="141">
        <f>VLOOKUP(Z530,COLOR!A:B,2,0)</f>
        <v>13</v>
      </c>
      <c r="AB530" s="130"/>
      <c r="AC530" s="130"/>
      <c r="AD530" s="130"/>
      <c r="AE530" s="130"/>
      <c r="AF530" s="130"/>
      <c r="AG530" s="130"/>
      <c r="AH530" s="130"/>
      <c r="AI530" s="130"/>
      <c r="AJ530" s="130"/>
      <c r="AK530" s="130"/>
      <c r="AL530" s="130"/>
      <c r="AM530" s="130"/>
    </row>
    <row r="531" spans="1:39" ht="20.25" customHeight="1">
      <c r="A531" s="132">
        <v>530</v>
      </c>
      <c r="B531" s="19" t="s">
        <v>5004</v>
      </c>
      <c r="C531" s="251">
        <v>64041990000</v>
      </c>
      <c r="D531" s="262" t="s">
        <v>6787</v>
      </c>
      <c r="E531" s="143" t="str">
        <f t="shared" si="24"/>
        <v>Սպորտ Կիսաճտքավոր</v>
      </c>
      <c r="F531" s="273" t="s">
        <v>7089</v>
      </c>
      <c r="G531" s="144" t="e">
        <f>VLOOKUP(E531,subcategory!A:B,2,0)</f>
        <v>#N/A</v>
      </c>
      <c r="H531" s="273" t="s">
        <v>7150</v>
      </c>
      <c r="I531" s="213" t="e">
        <f>VLOOKUP(H531,gender!A:B,2,0)</f>
        <v>#N/A</v>
      </c>
      <c r="J531" s="273">
        <v>620</v>
      </c>
      <c r="K531" s="273">
        <v>620</v>
      </c>
      <c r="L531" s="273">
        <v>1</v>
      </c>
      <c r="M531" s="273" t="s">
        <v>7155</v>
      </c>
      <c r="N531" s="144" t="e">
        <f>VLOOKUP(M531,brand!A:B,2,0)</f>
        <v>#N/A</v>
      </c>
      <c r="O531" s="144" t="str">
        <f t="shared" si="25"/>
        <v>GERMANY</v>
      </c>
      <c r="P531" s="144">
        <f>VLOOKUP(O531,country!A:B,2,0)</f>
        <v>1725</v>
      </c>
      <c r="Q531" s="273" t="s">
        <v>2787</v>
      </c>
      <c r="R531" s="144" t="str">
        <f t="shared" si="26"/>
        <v>Տեքստիլ, Պոլիեսթեր, Ռետին</v>
      </c>
      <c r="S531" s="144" t="s">
        <v>7243</v>
      </c>
      <c r="T531" s="144" t="e">
        <f>VLOOKUP(R531,material!A:B,2,0)</f>
        <v>#N/A</v>
      </c>
      <c r="U531" s="141" t="s">
        <v>7640</v>
      </c>
      <c r="V531" s="141"/>
      <c r="W531" s="273">
        <v>35</v>
      </c>
      <c r="X531" s="141">
        <f>VLOOKUP(W531,SIZE!A:B,2,0)</f>
        <v>217</v>
      </c>
      <c r="Y531" s="141">
        <v>0</v>
      </c>
      <c r="Z531" s="141" t="s">
        <v>2101</v>
      </c>
      <c r="AA531" s="141" t="e">
        <f>VLOOKUP(Z531,COLOR!A:B,2,0)</f>
        <v>#N/A</v>
      </c>
      <c r="AB531" s="130"/>
      <c r="AC531" s="130"/>
      <c r="AD531" s="130"/>
      <c r="AE531" s="130"/>
      <c r="AF531" s="130"/>
      <c r="AG531" s="130"/>
      <c r="AH531" s="130"/>
      <c r="AI531" s="130"/>
      <c r="AJ531" s="130"/>
      <c r="AK531" s="130"/>
      <c r="AL531" s="130"/>
      <c r="AM531" s="130"/>
    </row>
    <row r="532" spans="1:39" ht="20.25" customHeight="1">
      <c r="A532" s="132">
        <v>531</v>
      </c>
      <c r="B532" s="19" t="s">
        <v>5005</v>
      </c>
      <c r="C532" s="251">
        <v>64041990000</v>
      </c>
      <c r="D532" s="262" t="s">
        <v>6787</v>
      </c>
      <c r="E532" s="143" t="str">
        <f t="shared" si="24"/>
        <v>Սպորտ Կիսաճտքավոր</v>
      </c>
      <c r="F532" s="273" t="s">
        <v>7089</v>
      </c>
      <c r="G532" s="144" t="e">
        <f>VLOOKUP(E532,subcategory!A:B,2,0)</f>
        <v>#N/A</v>
      </c>
      <c r="H532" s="273" t="s">
        <v>7150</v>
      </c>
      <c r="I532" s="213" t="e">
        <f>VLOOKUP(H532,gender!A:B,2,0)</f>
        <v>#N/A</v>
      </c>
      <c r="J532" s="273">
        <v>435</v>
      </c>
      <c r="K532" s="273">
        <v>435</v>
      </c>
      <c r="L532" s="273">
        <v>1</v>
      </c>
      <c r="M532" s="273" t="s">
        <v>7163</v>
      </c>
      <c r="N532" s="144">
        <f>VLOOKUP(M532,brand!A:B,2,0)</f>
        <v>880</v>
      </c>
      <c r="O532" s="144" t="str">
        <f t="shared" si="25"/>
        <v>GERMANY</v>
      </c>
      <c r="P532" s="144">
        <f>VLOOKUP(O532,country!A:B,2,0)</f>
        <v>1725</v>
      </c>
      <c r="Q532" s="273" t="s">
        <v>2787</v>
      </c>
      <c r="R532" s="144" t="str">
        <f t="shared" si="26"/>
        <v>Ռետին, Կտոր, Ռեզին</v>
      </c>
      <c r="S532" s="144" t="s">
        <v>7244</v>
      </c>
      <c r="T532" s="144" t="e">
        <f>VLOOKUP(R532,material!A:B,2,0)</f>
        <v>#N/A</v>
      </c>
      <c r="U532" s="141" t="s">
        <v>7640</v>
      </c>
      <c r="V532" s="141"/>
      <c r="W532" s="273">
        <v>24</v>
      </c>
      <c r="X532" s="141">
        <f>VLOOKUP(W532,SIZE!A:B,2,0)</f>
        <v>15</v>
      </c>
      <c r="Y532" s="141">
        <v>0</v>
      </c>
      <c r="Z532" s="141" t="s">
        <v>1033</v>
      </c>
      <c r="AA532" s="141">
        <f>VLOOKUP(Z532,COLOR!A:B,2,0)</f>
        <v>20</v>
      </c>
      <c r="AB532" s="130"/>
      <c r="AC532" s="130"/>
      <c r="AD532" s="130"/>
      <c r="AE532" s="130"/>
      <c r="AF532" s="130"/>
      <c r="AG532" s="130"/>
      <c r="AH532" s="130"/>
      <c r="AI532" s="130"/>
      <c r="AJ532" s="130"/>
      <c r="AK532" s="130"/>
      <c r="AL532" s="130"/>
      <c r="AM532" s="130"/>
    </row>
    <row r="533" spans="1:39" ht="20.25" customHeight="1">
      <c r="A533" s="132">
        <v>532</v>
      </c>
      <c r="B533" s="19" t="s">
        <v>5006</v>
      </c>
      <c r="C533" s="250">
        <v>64039111000</v>
      </c>
      <c r="D533" s="261" t="s">
        <v>6921</v>
      </c>
      <c r="E533" s="143" t="str">
        <f t="shared" si="24"/>
        <v>Սպորտ Կիսաճտքավոր</v>
      </c>
      <c r="F533" s="273" t="s">
        <v>7089</v>
      </c>
      <c r="G533" s="144" t="e">
        <f>VLOOKUP(E533,subcategory!A:B,2,0)</f>
        <v>#N/A</v>
      </c>
      <c r="H533" s="273" t="s">
        <v>55</v>
      </c>
      <c r="I533" s="213" t="e">
        <f>VLOOKUP(H533,gender!A:B,2,0)</f>
        <v>#N/A</v>
      </c>
      <c r="J533" s="273">
        <v>280</v>
      </c>
      <c r="K533" s="273">
        <v>280</v>
      </c>
      <c r="L533" s="273">
        <v>1</v>
      </c>
      <c r="M533" s="273" t="s">
        <v>7156</v>
      </c>
      <c r="N533" s="144" t="e">
        <f>VLOOKUP(M533,brand!A:B,2,0)</f>
        <v>#N/A</v>
      </c>
      <c r="O533" s="144" t="str">
        <f t="shared" si="25"/>
        <v>GERMANY</v>
      </c>
      <c r="P533" s="144">
        <f>VLOOKUP(O533,country!A:B,2,0)</f>
        <v>1725</v>
      </c>
      <c r="Q533" s="273" t="s">
        <v>2787</v>
      </c>
      <c r="R533" s="144" t="str">
        <f t="shared" si="26"/>
        <v>Զամշ, Ռետին</v>
      </c>
      <c r="S533" s="144" t="s">
        <v>7245</v>
      </c>
      <c r="T533" s="144" t="e">
        <f>VLOOKUP(R533,material!A:B,2,0)</f>
        <v>#N/A</v>
      </c>
      <c r="U533" s="141" t="s">
        <v>7640</v>
      </c>
      <c r="V533" s="141"/>
      <c r="W533" s="273">
        <v>25</v>
      </c>
      <c r="X533" s="141">
        <f>VLOOKUP(W533,SIZE!A:B,2,0)</f>
        <v>249</v>
      </c>
      <c r="Y533" s="141">
        <v>0</v>
      </c>
      <c r="Z533" s="141" t="s">
        <v>1105</v>
      </c>
      <c r="AA533" s="141">
        <f>VLOOKUP(Z533,COLOR!A:B,2,0)</f>
        <v>16</v>
      </c>
      <c r="AB533" s="130"/>
      <c r="AC533" s="130"/>
      <c r="AD533" s="130"/>
      <c r="AE533" s="130"/>
      <c r="AF533" s="130"/>
      <c r="AG533" s="130"/>
      <c r="AH533" s="130"/>
      <c r="AI533" s="130"/>
      <c r="AJ533" s="130"/>
      <c r="AK533" s="130"/>
      <c r="AL533" s="130"/>
      <c r="AM533" s="130"/>
    </row>
    <row r="534" spans="1:39" ht="20.25" customHeight="1">
      <c r="A534" s="132">
        <v>533</v>
      </c>
      <c r="B534" s="19" t="s">
        <v>5007</v>
      </c>
      <c r="C534" s="256">
        <v>64029998000</v>
      </c>
      <c r="D534" s="271" t="s">
        <v>6908</v>
      </c>
      <c r="E534" s="143" t="str">
        <f t="shared" si="24"/>
        <v>Կիսաճտքավոր Կոշիկ</v>
      </c>
      <c r="F534" s="273" t="s">
        <v>4307</v>
      </c>
      <c r="G534" s="144">
        <f>VLOOKUP(E534,subcategory!A:B,2,0)</f>
        <v>470</v>
      </c>
      <c r="H534" s="273" t="s">
        <v>55</v>
      </c>
      <c r="I534" s="213" t="e">
        <f>VLOOKUP(H534,gender!A:B,2,0)</f>
        <v>#N/A</v>
      </c>
      <c r="J534" s="273">
        <v>850</v>
      </c>
      <c r="K534" s="273">
        <v>850</v>
      </c>
      <c r="L534" s="273">
        <v>1</v>
      </c>
      <c r="M534" s="273" t="s">
        <v>7160</v>
      </c>
      <c r="N534" s="144" t="e">
        <f>VLOOKUP(M534,brand!A:B,2,0)</f>
        <v>#N/A</v>
      </c>
      <c r="O534" s="144" t="str">
        <f t="shared" si="25"/>
        <v>GERMANY</v>
      </c>
      <c r="P534" s="144">
        <f>VLOOKUP(O534,country!A:B,2,0)</f>
        <v>1725</v>
      </c>
      <c r="Q534" s="273" t="s">
        <v>2787</v>
      </c>
      <c r="R534" s="144" t="str">
        <f t="shared" si="26"/>
        <v>Արհեստական Կաշի, Պոլիեսթեր</v>
      </c>
      <c r="S534" s="144" t="s">
        <v>7246</v>
      </c>
      <c r="T534" s="144" t="e">
        <f>VLOOKUP(R534,material!A:B,2,0)</f>
        <v>#N/A</v>
      </c>
      <c r="U534" s="141" t="s">
        <v>7640</v>
      </c>
      <c r="V534" s="141"/>
      <c r="W534" s="273">
        <v>37</v>
      </c>
      <c r="X534" s="141">
        <f>VLOOKUP(W534,SIZE!A:B,2,0)</f>
        <v>282</v>
      </c>
      <c r="Y534" s="141">
        <v>0</v>
      </c>
      <c r="Z534" s="141" t="s">
        <v>1105</v>
      </c>
      <c r="AA534" s="141">
        <f>VLOOKUP(Z534,COLOR!A:B,2,0)</f>
        <v>16</v>
      </c>
      <c r="AB534" s="130"/>
      <c r="AC534" s="130"/>
      <c r="AD534" s="130"/>
      <c r="AE534" s="130"/>
      <c r="AF534" s="130"/>
      <c r="AG534" s="130"/>
      <c r="AH534" s="130"/>
      <c r="AI534" s="130"/>
      <c r="AJ534" s="130"/>
      <c r="AK534" s="130"/>
      <c r="AL534" s="130"/>
      <c r="AM534" s="130"/>
    </row>
    <row r="535" spans="1:39" ht="20.25" customHeight="1">
      <c r="A535" s="132">
        <v>534</v>
      </c>
      <c r="B535" s="19" t="s">
        <v>5008</v>
      </c>
      <c r="C535" s="252">
        <v>64029991000</v>
      </c>
      <c r="D535" s="264" t="s">
        <v>6920</v>
      </c>
      <c r="E535" s="143" t="str">
        <f t="shared" si="24"/>
        <v>Սպորտ Կիսաճտքավոր</v>
      </c>
      <c r="F535" s="273" t="s">
        <v>7089</v>
      </c>
      <c r="G535" s="144" t="e">
        <f>VLOOKUP(E535,subcategory!A:B,2,0)</f>
        <v>#N/A</v>
      </c>
      <c r="H535" s="273" t="s">
        <v>7150</v>
      </c>
      <c r="I535" s="213" t="e">
        <f>VLOOKUP(H535,gender!A:B,2,0)</f>
        <v>#N/A</v>
      </c>
      <c r="J535" s="273">
        <v>620</v>
      </c>
      <c r="K535" s="273">
        <v>620</v>
      </c>
      <c r="L535" s="273">
        <v>1</v>
      </c>
      <c r="M535" s="273" t="s">
        <v>7155</v>
      </c>
      <c r="N535" s="144" t="e">
        <f>VLOOKUP(M535,brand!A:B,2,0)</f>
        <v>#N/A</v>
      </c>
      <c r="O535" s="144" t="str">
        <f t="shared" si="25"/>
        <v>GERMANY</v>
      </c>
      <c r="P535" s="144">
        <f>VLOOKUP(O535,country!A:B,2,0)</f>
        <v>1725</v>
      </c>
      <c r="Q535" s="273" t="s">
        <v>2787</v>
      </c>
      <c r="R535" s="144" t="str">
        <f t="shared" si="26"/>
        <v>Արհեստական Կաշի, Ռետին</v>
      </c>
      <c r="S535" s="144" t="s">
        <v>7235</v>
      </c>
      <c r="T535" s="144" t="e">
        <f>VLOOKUP(R535,material!A:B,2,0)</f>
        <v>#N/A</v>
      </c>
      <c r="U535" s="141" t="s">
        <v>7640</v>
      </c>
      <c r="V535" s="141"/>
      <c r="W535" s="273">
        <v>33</v>
      </c>
      <c r="X535" s="141">
        <f>VLOOKUP(W535,SIZE!A:B,2,0)</f>
        <v>243</v>
      </c>
      <c r="Y535" s="141">
        <v>0</v>
      </c>
      <c r="Z535" s="141" t="s">
        <v>1061</v>
      </c>
      <c r="AA535" s="141">
        <f>VLOOKUP(Z535,COLOR!A:B,2,0)</f>
        <v>4</v>
      </c>
      <c r="AB535" s="130"/>
      <c r="AC535" s="130"/>
      <c r="AD535" s="130"/>
      <c r="AE535" s="130"/>
      <c r="AF535" s="130"/>
      <c r="AG535" s="130"/>
      <c r="AH535" s="130"/>
      <c r="AI535" s="130"/>
      <c r="AJ535" s="130"/>
      <c r="AK535" s="130"/>
      <c r="AL535" s="130"/>
      <c r="AM535" s="130"/>
    </row>
    <row r="536" spans="1:39" ht="20.25" customHeight="1">
      <c r="A536" s="132">
        <v>535</v>
      </c>
      <c r="B536" s="19" t="s">
        <v>5009</v>
      </c>
      <c r="C536" s="250">
        <v>64039111000</v>
      </c>
      <c r="D536" s="261" t="s">
        <v>6917</v>
      </c>
      <c r="E536" s="143" t="str">
        <f t="shared" si="24"/>
        <v>Սպորտ Կիսաճտքավոր</v>
      </c>
      <c r="F536" s="276" t="s">
        <v>7089</v>
      </c>
      <c r="G536" s="144" t="e">
        <f>VLOOKUP(E536,subcategory!A:B,2,0)</f>
        <v>#N/A</v>
      </c>
      <c r="H536" s="273" t="s">
        <v>7150</v>
      </c>
      <c r="I536" s="213" t="e">
        <f>VLOOKUP(H536,gender!A:B,2,0)</f>
        <v>#N/A</v>
      </c>
      <c r="J536" s="273">
        <v>640</v>
      </c>
      <c r="K536" s="273">
        <v>640</v>
      </c>
      <c r="L536" s="273">
        <v>1</v>
      </c>
      <c r="M536" s="273" t="s">
        <v>7155</v>
      </c>
      <c r="N536" s="144" t="e">
        <f>VLOOKUP(M536,brand!A:B,2,0)</f>
        <v>#N/A</v>
      </c>
      <c r="O536" s="144" t="str">
        <f t="shared" si="25"/>
        <v>GERMANY</v>
      </c>
      <c r="P536" s="144">
        <f>VLOOKUP(O536,country!A:B,2,0)</f>
        <v>1725</v>
      </c>
      <c r="Q536" s="273" t="s">
        <v>2787</v>
      </c>
      <c r="R536" s="144" t="str">
        <f t="shared" si="26"/>
        <v xml:space="preserve"> Պոլիեսթեր Զամշ</v>
      </c>
      <c r="S536" s="144" t="s">
        <v>7247</v>
      </c>
      <c r="T536" s="144" t="e">
        <f>VLOOKUP(R536,material!A:B,2,0)</f>
        <v>#N/A</v>
      </c>
      <c r="U536" s="141" t="s">
        <v>7640</v>
      </c>
      <c r="V536" s="141"/>
      <c r="W536" s="273">
        <v>33</v>
      </c>
      <c r="X536" s="141">
        <f>VLOOKUP(W536,SIZE!A:B,2,0)</f>
        <v>243</v>
      </c>
      <c r="Y536" s="141">
        <v>0</v>
      </c>
      <c r="Z536" s="141" t="s">
        <v>1033</v>
      </c>
      <c r="AA536" s="141">
        <f>VLOOKUP(Z536,COLOR!A:B,2,0)</f>
        <v>20</v>
      </c>
      <c r="AB536" s="130"/>
      <c r="AC536" s="130"/>
      <c r="AD536" s="130"/>
      <c r="AE536" s="130"/>
      <c r="AF536" s="130"/>
      <c r="AG536" s="130"/>
      <c r="AH536" s="130"/>
      <c r="AI536" s="130"/>
      <c r="AJ536" s="130"/>
      <c r="AK536" s="130"/>
      <c r="AL536" s="130"/>
      <c r="AM536" s="130"/>
    </row>
    <row r="537" spans="1:39" ht="20.25" customHeight="1">
      <c r="A537" s="132">
        <v>536</v>
      </c>
      <c r="B537" s="19" t="s">
        <v>5010</v>
      </c>
      <c r="C537" s="251">
        <v>64041990000</v>
      </c>
      <c r="D537" s="262" t="s">
        <v>6904</v>
      </c>
      <c r="E537" s="143" t="str">
        <f t="shared" si="24"/>
        <v>Սպորտ Կիսաճտքավոր</v>
      </c>
      <c r="F537" s="273" t="s">
        <v>7089</v>
      </c>
      <c r="G537" s="144" t="e">
        <f>VLOOKUP(E537,subcategory!A:B,2,0)</f>
        <v>#N/A</v>
      </c>
      <c r="H537" s="273" t="s">
        <v>55</v>
      </c>
      <c r="I537" s="213" t="e">
        <f>VLOOKUP(H537,gender!A:B,2,0)</f>
        <v>#N/A</v>
      </c>
      <c r="J537" s="273">
        <v>670</v>
      </c>
      <c r="K537" s="273">
        <v>670</v>
      </c>
      <c r="L537" s="273">
        <v>1</v>
      </c>
      <c r="M537" s="273" t="s">
        <v>7155</v>
      </c>
      <c r="N537" s="144" t="e">
        <f>VLOOKUP(M537,brand!A:B,2,0)</f>
        <v>#N/A</v>
      </c>
      <c r="O537" s="144" t="str">
        <f t="shared" si="25"/>
        <v>GERMANY</v>
      </c>
      <c r="P537" s="144">
        <f>VLOOKUP(O537,country!A:B,2,0)</f>
        <v>1725</v>
      </c>
      <c r="Q537" s="273" t="s">
        <v>2787</v>
      </c>
      <c r="R537" s="144" t="str">
        <f t="shared" si="26"/>
        <v>Կտոր, Ռետին</v>
      </c>
      <c r="S537" s="144" t="s">
        <v>7226</v>
      </c>
      <c r="T537" s="144" t="e">
        <f>VLOOKUP(R537,material!A:B,2,0)</f>
        <v>#N/A</v>
      </c>
      <c r="U537" s="141" t="s">
        <v>7640</v>
      </c>
      <c r="V537" s="141"/>
      <c r="W537" s="273">
        <v>34</v>
      </c>
      <c r="X537" s="141">
        <f>VLOOKUP(W537,SIZE!A:B,2,0)</f>
        <v>41</v>
      </c>
      <c r="Y537" s="141">
        <v>0</v>
      </c>
      <c r="Z537" s="141" t="s">
        <v>1080</v>
      </c>
      <c r="AA537" s="141">
        <f>VLOOKUP(Z537,COLOR!A:B,2,0)</f>
        <v>13</v>
      </c>
      <c r="AB537" s="130"/>
      <c r="AC537" s="130"/>
      <c r="AD537" s="130"/>
      <c r="AE537" s="130"/>
      <c r="AF537" s="130"/>
      <c r="AG537" s="130"/>
      <c r="AH537" s="130"/>
      <c r="AI537" s="130"/>
      <c r="AJ537" s="130"/>
      <c r="AK537" s="130"/>
      <c r="AL537" s="130"/>
      <c r="AM537" s="130"/>
    </row>
    <row r="538" spans="1:39" ht="20.25" customHeight="1">
      <c r="A538" s="132">
        <v>537</v>
      </c>
      <c r="B538" s="19" t="s">
        <v>5011</v>
      </c>
      <c r="C538" s="251">
        <v>64041990000</v>
      </c>
      <c r="D538" s="262" t="s">
        <v>6787</v>
      </c>
      <c r="E538" s="143" t="str">
        <f t="shared" si="24"/>
        <v>Սպորտ Կիսաճտքավոր</v>
      </c>
      <c r="F538" s="273" t="s">
        <v>7089</v>
      </c>
      <c r="G538" s="144" t="e">
        <f>VLOOKUP(E538,subcategory!A:B,2,0)</f>
        <v>#N/A</v>
      </c>
      <c r="H538" s="273" t="s">
        <v>7150</v>
      </c>
      <c r="I538" s="213" t="e">
        <f>VLOOKUP(H538,gender!A:B,2,0)</f>
        <v>#N/A</v>
      </c>
      <c r="J538" s="273">
        <v>540</v>
      </c>
      <c r="K538" s="273">
        <v>540</v>
      </c>
      <c r="L538" s="273">
        <v>1</v>
      </c>
      <c r="M538" s="273" t="s">
        <v>7156</v>
      </c>
      <c r="N538" s="144" t="e">
        <f>VLOOKUP(M538,brand!A:B,2,0)</f>
        <v>#N/A</v>
      </c>
      <c r="O538" s="144" t="str">
        <f t="shared" si="25"/>
        <v>GERMANY</v>
      </c>
      <c r="P538" s="144">
        <f>VLOOKUP(O538,country!A:B,2,0)</f>
        <v>1725</v>
      </c>
      <c r="Q538" s="273" t="s">
        <v>2787</v>
      </c>
      <c r="R538" s="144" t="str">
        <f t="shared" si="26"/>
        <v>Կտոր, Ռետին</v>
      </c>
      <c r="S538" s="144" t="s">
        <v>7226</v>
      </c>
      <c r="T538" s="144" t="e">
        <f>VLOOKUP(R538,material!A:B,2,0)</f>
        <v>#N/A</v>
      </c>
      <c r="U538" s="141" t="s">
        <v>7640</v>
      </c>
      <c r="V538" s="141"/>
      <c r="W538" s="273">
        <v>26</v>
      </c>
      <c r="X538" s="141">
        <f>VLOOKUP(W538,SIZE!A:B,2,0)</f>
        <v>484</v>
      </c>
      <c r="Y538" s="141">
        <v>0</v>
      </c>
      <c r="Z538" s="141" t="s">
        <v>1033</v>
      </c>
      <c r="AA538" s="141">
        <f>VLOOKUP(Z538,COLOR!A:B,2,0)</f>
        <v>20</v>
      </c>
      <c r="AB538" s="130"/>
      <c r="AC538" s="130"/>
      <c r="AD538" s="130"/>
      <c r="AE538" s="130"/>
      <c r="AF538" s="130"/>
      <c r="AG538" s="130"/>
      <c r="AH538" s="130"/>
      <c r="AI538" s="130"/>
      <c r="AJ538" s="130"/>
      <c r="AK538" s="130"/>
      <c r="AL538" s="130"/>
      <c r="AM538" s="130"/>
    </row>
    <row r="539" spans="1:39" ht="20.25" customHeight="1">
      <c r="A539" s="132">
        <v>538</v>
      </c>
      <c r="B539" s="19" t="s">
        <v>5012</v>
      </c>
      <c r="C539" s="252">
        <v>64029991000</v>
      </c>
      <c r="D539" s="264" t="s">
        <v>6922</v>
      </c>
      <c r="E539" s="143" t="str">
        <f t="shared" si="24"/>
        <v>Սպորտ Կիսաճտքավոր</v>
      </c>
      <c r="F539" s="273" t="s">
        <v>7089</v>
      </c>
      <c r="G539" s="144" t="e">
        <f>VLOOKUP(E539,subcategory!A:B,2,0)</f>
        <v>#N/A</v>
      </c>
      <c r="H539" s="273" t="s">
        <v>55</v>
      </c>
      <c r="I539" s="213" t="e">
        <f>VLOOKUP(H539,gender!A:B,2,0)</f>
        <v>#N/A</v>
      </c>
      <c r="J539" s="273">
        <v>595</v>
      </c>
      <c r="K539" s="273">
        <v>595</v>
      </c>
      <c r="L539" s="273">
        <v>1</v>
      </c>
      <c r="M539" s="273" t="s">
        <v>7155</v>
      </c>
      <c r="N539" s="144" t="e">
        <f>VLOOKUP(M539,brand!A:B,2,0)</f>
        <v>#N/A</v>
      </c>
      <c r="O539" s="144" t="str">
        <f t="shared" si="25"/>
        <v>GERMANY</v>
      </c>
      <c r="P539" s="144">
        <f>VLOOKUP(O539,country!A:B,2,0)</f>
        <v>1725</v>
      </c>
      <c r="Q539" s="273" t="s">
        <v>2787</v>
      </c>
      <c r="R539" s="144" t="str">
        <f t="shared" si="26"/>
        <v>Պոլիռետան, Արհեստական Կաշի</v>
      </c>
      <c r="S539" s="144" t="s">
        <v>7248</v>
      </c>
      <c r="T539" s="144" t="e">
        <f>VLOOKUP(R539,material!A:B,2,0)</f>
        <v>#N/A</v>
      </c>
      <c r="U539" s="141" t="s">
        <v>7640</v>
      </c>
      <c r="V539" s="141"/>
      <c r="W539" s="273">
        <v>33</v>
      </c>
      <c r="X539" s="141">
        <f>VLOOKUP(W539,SIZE!A:B,2,0)</f>
        <v>243</v>
      </c>
      <c r="Y539" s="141">
        <v>0</v>
      </c>
      <c r="Z539" s="141" t="s">
        <v>7760</v>
      </c>
      <c r="AA539" s="141" t="e">
        <f>VLOOKUP(Z539,COLOR!A:B,2,0)</f>
        <v>#N/A</v>
      </c>
      <c r="AB539" s="130"/>
      <c r="AC539" s="130"/>
      <c r="AD539" s="130"/>
      <c r="AE539" s="130"/>
      <c r="AF539" s="130"/>
      <c r="AG539" s="130"/>
      <c r="AH539" s="130"/>
      <c r="AI539" s="130"/>
      <c r="AJ539" s="130"/>
      <c r="AK539" s="130"/>
      <c r="AL539" s="130"/>
      <c r="AM539" s="130"/>
    </row>
    <row r="540" spans="1:39" ht="20.25" customHeight="1">
      <c r="A540" s="132">
        <v>539</v>
      </c>
      <c r="B540" s="19" t="s">
        <v>5013</v>
      </c>
      <c r="C540" s="251">
        <v>64039118000</v>
      </c>
      <c r="D540" s="262" t="s">
        <v>6923</v>
      </c>
      <c r="E540" s="143" t="str">
        <f t="shared" si="24"/>
        <v>Կիսաճտքավոր Կոշիկ</v>
      </c>
      <c r="F540" s="273" t="s">
        <v>4307</v>
      </c>
      <c r="G540" s="144">
        <f>VLOOKUP(E540,subcategory!A:B,2,0)</f>
        <v>470</v>
      </c>
      <c r="H540" s="277" t="s">
        <v>55</v>
      </c>
      <c r="I540" s="213" t="e">
        <f>VLOOKUP(H540,gender!A:B,2,0)</f>
        <v>#N/A</v>
      </c>
      <c r="J540" s="273">
        <v>985</v>
      </c>
      <c r="K540" s="273">
        <v>985</v>
      </c>
      <c r="L540" s="273">
        <v>1</v>
      </c>
      <c r="M540" s="273" t="s">
        <v>7160</v>
      </c>
      <c r="N540" s="144" t="e">
        <f>VLOOKUP(M540,brand!A:B,2,0)</f>
        <v>#N/A</v>
      </c>
      <c r="O540" s="144" t="str">
        <f t="shared" si="25"/>
        <v>GERMANY</v>
      </c>
      <c r="P540" s="144">
        <f>VLOOKUP(O540,country!A:B,2,0)</f>
        <v>1725</v>
      </c>
      <c r="Q540" s="273" t="s">
        <v>2787</v>
      </c>
      <c r="R540" s="144" t="str">
        <f t="shared" si="26"/>
        <v>Զամշ, Կտոր, Պոլիռետան</v>
      </c>
      <c r="S540" s="144" t="s">
        <v>7249</v>
      </c>
      <c r="T540" s="144" t="e">
        <f>VLOOKUP(R540,material!A:B,2,0)</f>
        <v>#N/A</v>
      </c>
      <c r="U540" s="141" t="s">
        <v>7640</v>
      </c>
      <c r="V540" s="141"/>
      <c r="W540" s="273">
        <v>40</v>
      </c>
      <c r="X540" s="141">
        <f>VLOOKUP(W540,SIZE!A:B,2,0)</f>
        <v>79</v>
      </c>
      <c r="Y540" s="141">
        <v>0</v>
      </c>
      <c r="Z540" s="141" t="s">
        <v>1033</v>
      </c>
      <c r="AA540" s="141">
        <f>VLOOKUP(Z540,COLOR!A:B,2,0)</f>
        <v>20</v>
      </c>
      <c r="AB540" s="130"/>
      <c r="AC540" s="130"/>
      <c r="AD540" s="130"/>
      <c r="AE540" s="130"/>
      <c r="AF540" s="130"/>
      <c r="AG540" s="130"/>
      <c r="AH540" s="130"/>
      <c r="AI540" s="130"/>
      <c r="AJ540" s="130"/>
      <c r="AK540" s="130"/>
      <c r="AL540" s="130"/>
      <c r="AM540" s="130"/>
    </row>
    <row r="541" spans="1:39" ht="20.25" customHeight="1">
      <c r="A541" s="132">
        <v>540</v>
      </c>
      <c r="B541" s="19" t="s">
        <v>5014</v>
      </c>
      <c r="C541" s="251">
        <v>64039118000</v>
      </c>
      <c r="D541" s="262" t="s">
        <v>6923</v>
      </c>
      <c r="E541" s="143" t="str">
        <f t="shared" si="24"/>
        <v>Կիսաճտքավոր Կոշիկ</v>
      </c>
      <c r="F541" s="273" t="s">
        <v>4307</v>
      </c>
      <c r="G541" s="144">
        <f>VLOOKUP(E541,subcategory!A:B,2,0)</f>
        <v>470</v>
      </c>
      <c r="H541" s="277" t="s">
        <v>55</v>
      </c>
      <c r="I541" s="213" t="e">
        <f>VLOOKUP(H541,gender!A:B,2,0)</f>
        <v>#N/A</v>
      </c>
      <c r="J541" s="273">
        <v>975</v>
      </c>
      <c r="K541" s="273">
        <v>975</v>
      </c>
      <c r="L541" s="273">
        <v>1</v>
      </c>
      <c r="M541" s="273" t="s">
        <v>7160</v>
      </c>
      <c r="N541" s="144" t="e">
        <f>VLOOKUP(M541,brand!A:B,2,0)</f>
        <v>#N/A</v>
      </c>
      <c r="O541" s="144" t="str">
        <f t="shared" si="25"/>
        <v>GERMANY</v>
      </c>
      <c r="P541" s="144">
        <f>VLOOKUP(O541,country!A:B,2,0)</f>
        <v>1725</v>
      </c>
      <c r="Q541" s="273" t="s">
        <v>2787</v>
      </c>
      <c r="R541" s="144" t="str">
        <f t="shared" si="26"/>
        <v>Զամշ, Կտոր, Պոլիռետան</v>
      </c>
      <c r="S541" s="144" t="s">
        <v>7249</v>
      </c>
      <c r="T541" s="144" t="e">
        <f>VLOOKUP(R541,material!A:B,2,0)</f>
        <v>#N/A</v>
      </c>
      <c r="U541" s="141" t="s">
        <v>7640</v>
      </c>
      <c r="V541" s="141"/>
      <c r="W541" s="273">
        <v>40</v>
      </c>
      <c r="X541" s="141">
        <f>VLOOKUP(W541,SIZE!A:B,2,0)</f>
        <v>79</v>
      </c>
      <c r="Y541" s="141">
        <v>0</v>
      </c>
      <c r="Z541" s="141" t="s">
        <v>1033</v>
      </c>
      <c r="AA541" s="141">
        <f>VLOOKUP(Z541,COLOR!A:B,2,0)</f>
        <v>20</v>
      </c>
      <c r="AB541" s="130"/>
      <c r="AC541" s="130"/>
      <c r="AD541" s="130"/>
      <c r="AE541" s="130"/>
      <c r="AF541" s="130"/>
      <c r="AG541" s="130"/>
      <c r="AH541" s="130"/>
      <c r="AI541" s="130"/>
      <c r="AJ541" s="130"/>
      <c r="AK541" s="130"/>
      <c r="AL541" s="130"/>
      <c r="AM541" s="130"/>
    </row>
    <row r="542" spans="1:39" ht="20.25" customHeight="1">
      <c r="A542" s="132">
        <v>541</v>
      </c>
      <c r="B542" s="19" t="s">
        <v>5015</v>
      </c>
      <c r="C542" s="251">
        <v>64039118000</v>
      </c>
      <c r="D542" s="262" t="s">
        <v>6923</v>
      </c>
      <c r="E542" s="143" t="str">
        <f t="shared" si="24"/>
        <v>Կիսաճտքավոր Կոշիկ</v>
      </c>
      <c r="F542" s="273" t="s">
        <v>4307</v>
      </c>
      <c r="G542" s="144">
        <f>VLOOKUP(E542,subcategory!A:B,2,0)</f>
        <v>470</v>
      </c>
      <c r="H542" s="277" t="s">
        <v>55</v>
      </c>
      <c r="I542" s="213" t="e">
        <f>VLOOKUP(H542,gender!A:B,2,0)</f>
        <v>#N/A</v>
      </c>
      <c r="J542" s="273">
        <v>950</v>
      </c>
      <c r="K542" s="273">
        <v>950</v>
      </c>
      <c r="L542" s="273">
        <v>1</v>
      </c>
      <c r="M542" s="273" t="s">
        <v>7160</v>
      </c>
      <c r="N542" s="144" t="e">
        <f>VLOOKUP(M542,brand!A:B,2,0)</f>
        <v>#N/A</v>
      </c>
      <c r="O542" s="144" t="str">
        <f t="shared" si="25"/>
        <v>GERMANY</v>
      </c>
      <c r="P542" s="144">
        <f>VLOOKUP(O542,country!A:B,2,0)</f>
        <v>1725</v>
      </c>
      <c r="Q542" s="273" t="s">
        <v>2787</v>
      </c>
      <c r="R542" s="144" t="str">
        <f t="shared" si="26"/>
        <v>Զամշ, Կտոր, Պոլիռետան</v>
      </c>
      <c r="S542" s="144" t="s">
        <v>7249</v>
      </c>
      <c r="T542" s="144" t="e">
        <f>VLOOKUP(R542,material!A:B,2,0)</f>
        <v>#N/A</v>
      </c>
      <c r="U542" s="141" t="s">
        <v>7640</v>
      </c>
      <c r="V542" s="141"/>
      <c r="W542" s="273">
        <v>39</v>
      </c>
      <c r="X542" s="141">
        <f>VLOOKUP(W542,SIZE!A:B,2,0)</f>
        <v>275</v>
      </c>
      <c r="Y542" s="141">
        <v>0</v>
      </c>
      <c r="Z542" s="141" t="s">
        <v>1033</v>
      </c>
      <c r="AA542" s="141">
        <f>VLOOKUP(Z542,COLOR!A:B,2,0)</f>
        <v>20</v>
      </c>
      <c r="AB542" s="130"/>
      <c r="AC542" s="130"/>
      <c r="AD542" s="130"/>
      <c r="AE542" s="130"/>
      <c r="AF542" s="130"/>
      <c r="AG542" s="130"/>
      <c r="AH542" s="130"/>
      <c r="AI542" s="130"/>
      <c r="AJ542" s="130"/>
      <c r="AK542" s="130"/>
      <c r="AL542" s="130"/>
      <c r="AM542" s="130"/>
    </row>
    <row r="543" spans="1:39" ht="20.25" customHeight="1">
      <c r="A543" s="132">
        <v>542</v>
      </c>
      <c r="B543" s="19" t="s">
        <v>5016</v>
      </c>
      <c r="C543" s="251">
        <v>64039118000</v>
      </c>
      <c r="D543" s="262" t="s">
        <v>6923</v>
      </c>
      <c r="E543" s="143" t="str">
        <f t="shared" si="24"/>
        <v>Կիսաճտքավոր Կոշիկ</v>
      </c>
      <c r="F543" s="273" t="s">
        <v>4307</v>
      </c>
      <c r="G543" s="144">
        <f>VLOOKUP(E543,subcategory!A:B,2,0)</f>
        <v>470</v>
      </c>
      <c r="H543" s="277" t="s">
        <v>55</v>
      </c>
      <c r="I543" s="213" t="e">
        <f>VLOOKUP(H543,gender!A:B,2,0)</f>
        <v>#N/A</v>
      </c>
      <c r="J543" s="273">
        <v>1025</v>
      </c>
      <c r="K543" s="273">
        <v>1025</v>
      </c>
      <c r="L543" s="273">
        <v>1</v>
      </c>
      <c r="M543" s="273" t="s">
        <v>7160</v>
      </c>
      <c r="N543" s="144" t="e">
        <f>VLOOKUP(M543,brand!A:B,2,0)</f>
        <v>#N/A</v>
      </c>
      <c r="O543" s="144" t="str">
        <f t="shared" si="25"/>
        <v>GERMANY</v>
      </c>
      <c r="P543" s="144">
        <f>VLOOKUP(O543,country!A:B,2,0)</f>
        <v>1725</v>
      </c>
      <c r="Q543" s="273" t="s">
        <v>2787</v>
      </c>
      <c r="R543" s="144" t="str">
        <f t="shared" si="26"/>
        <v>Զամշ, Կտոր, Պոլիռետան</v>
      </c>
      <c r="S543" s="144" t="s">
        <v>7249</v>
      </c>
      <c r="T543" s="144" t="e">
        <f>VLOOKUP(R543,material!A:B,2,0)</f>
        <v>#N/A</v>
      </c>
      <c r="U543" s="141" t="s">
        <v>7640</v>
      </c>
      <c r="V543" s="141"/>
      <c r="W543" s="273">
        <v>41</v>
      </c>
      <c r="X543" s="141">
        <f>VLOOKUP(W543,SIZE!A:B,2,0)</f>
        <v>288</v>
      </c>
      <c r="Y543" s="141">
        <v>0</v>
      </c>
      <c r="Z543" s="141" t="s">
        <v>1033</v>
      </c>
      <c r="AA543" s="141">
        <f>VLOOKUP(Z543,COLOR!A:B,2,0)</f>
        <v>20</v>
      </c>
      <c r="AB543" s="130"/>
      <c r="AC543" s="130"/>
      <c r="AD543" s="130"/>
      <c r="AE543" s="130"/>
      <c r="AF543" s="130"/>
      <c r="AG543" s="130"/>
      <c r="AH543" s="130"/>
      <c r="AI543" s="130"/>
      <c r="AJ543" s="130"/>
      <c r="AK543" s="130"/>
      <c r="AL543" s="130"/>
      <c r="AM543" s="130"/>
    </row>
    <row r="544" spans="1:39" ht="20.25" customHeight="1">
      <c r="A544" s="132">
        <v>543</v>
      </c>
      <c r="B544" s="19" t="s">
        <v>5017</v>
      </c>
      <c r="C544" s="251">
        <v>64039118000</v>
      </c>
      <c r="D544" s="262" t="s">
        <v>6923</v>
      </c>
      <c r="E544" s="143" t="str">
        <f t="shared" si="24"/>
        <v>Կիսաճտքավոր Կոշիկ</v>
      </c>
      <c r="F544" s="273" t="s">
        <v>4307</v>
      </c>
      <c r="G544" s="144">
        <f>VLOOKUP(E544,subcategory!A:B,2,0)</f>
        <v>470</v>
      </c>
      <c r="H544" s="277" t="s">
        <v>55</v>
      </c>
      <c r="I544" s="213" t="e">
        <f>VLOOKUP(H544,gender!A:B,2,0)</f>
        <v>#N/A</v>
      </c>
      <c r="J544" s="273">
        <v>980</v>
      </c>
      <c r="K544" s="273">
        <v>980</v>
      </c>
      <c r="L544" s="273">
        <v>1</v>
      </c>
      <c r="M544" s="273" t="s">
        <v>7160</v>
      </c>
      <c r="N544" s="144" t="e">
        <f>VLOOKUP(M544,brand!A:B,2,0)</f>
        <v>#N/A</v>
      </c>
      <c r="O544" s="144" t="str">
        <f t="shared" si="25"/>
        <v>GERMANY</v>
      </c>
      <c r="P544" s="144">
        <f>VLOOKUP(O544,country!A:B,2,0)</f>
        <v>1725</v>
      </c>
      <c r="Q544" s="273" t="s">
        <v>2787</v>
      </c>
      <c r="R544" s="144" t="str">
        <f t="shared" si="26"/>
        <v>Զամշ, Կտոր, Պոլիռետան</v>
      </c>
      <c r="S544" s="144" t="s">
        <v>7249</v>
      </c>
      <c r="T544" s="144" t="e">
        <f>VLOOKUP(R544,material!A:B,2,0)</f>
        <v>#N/A</v>
      </c>
      <c r="U544" s="141" t="s">
        <v>7640</v>
      </c>
      <c r="V544" s="141"/>
      <c r="W544" s="273">
        <v>40</v>
      </c>
      <c r="X544" s="141">
        <f>VLOOKUP(W544,SIZE!A:B,2,0)</f>
        <v>79</v>
      </c>
      <c r="Y544" s="141">
        <v>0</v>
      </c>
      <c r="Z544" s="141" t="s">
        <v>1033</v>
      </c>
      <c r="AA544" s="141">
        <f>VLOOKUP(Z544,COLOR!A:B,2,0)</f>
        <v>20</v>
      </c>
      <c r="AB544" s="130"/>
      <c r="AC544" s="130"/>
      <c r="AD544" s="130"/>
      <c r="AE544" s="130"/>
      <c r="AF544" s="130"/>
      <c r="AG544" s="130"/>
      <c r="AH544" s="130"/>
      <c r="AI544" s="130"/>
      <c r="AJ544" s="130"/>
      <c r="AK544" s="130"/>
      <c r="AL544" s="130"/>
      <c r="AM544" s="130"/>
    </row>
    <row r="545" spans="1:39" ht="20.25" customHeight="1">
      <c r="A545" s="132">
        <v>544</v>
      </c>
      <c r="B545" s="19" t="s">
        <v>5018</v>
      </c>
      <c r="C545" s="251">
        <v>64039118000</v>
      </c>
      <c r="D545" s="262" t="s">
        <v>6923</v>
      </c>
      <c r="E545" s="143" t="str">
        <f t="shared" si="24"/>
        <v>Կիսաճտքավոր Կոշիկ</v>
      </c>
      <c r="F545" s="273" t="s">
        <v>4307</v>
      </c>
      <c r="G545" s="144">
        <f>VLOOKUP(E545,subcategory!A:B,2,0)</f>
        <v>470</v>
      </c>
      <c r="H545" s="277" t="s">
        <v>55</v>
      </c>
      <c r="I545" s="213" t="e">
        <f>VLOOKUP(H545,gender!A:B,2,0)</f>
        <v>#N/A</v>
      </c>
      <c r="J545" s="273">
        <v>975</v>
      </c>
      <c r="K545" s="273">
        <v>975</v>
      </c>
      <c r="L545" s="273">
        <v>1</v>
      </c>
      <c r="M545" s="273" t="s">
        <v>7160</v>
      </c>
      <c r="N545" s="144" t="e">
        <f>VLOOKUP(M545,brand!A:B,2,0)</f>
        <v>#N/A</v>
      </c>
      <c r="O545" s="144" t="str">
        <f t="shared" si="25"/>
        <v>GERMANY</v>
      </c>
      <c r="P545" s="144">
        <f>VLOOKUP(O545,country!A:B,2,0)</f>
        <v>1725</v>
      </c>
      <c r="Q545" s="273" t="s">
        <v>2787</v>
      </c>
      <c r="R545" s="144" t="str">
        <f t="shared" si="26"/>
        <v>Զամշ, Կտոր, Պոլիռետան</v>
      </c>
      <c r="S545" s="144" t="s">
        <v>7249</v>
      </c>
      <c r="T545" s="144" t="e">
        <f>VLOOKUP(R545,material!A:B,2,0)</f>
        <v>#N/A</v>
      </c>
      <c r="U545" s="141" t="s">
        <v>7640</v>
      </c>
      <c r="V545" s="141"/>
      <c r="W545" s="273">
        <v>40</v>
      </c>
      <c r="X545" s="141">
        <f>VLOOKUP(W545,SIZE!A:B,2,0)</f>
        <v>79</v>
      </c>
      <c r="Y545" s="141">
        <v>0</v>
      </c>
      <c r="Z545" s="141" t="s">
        <v>1033</v>
      </c>
      <c r="AA545" s="141">
        <f>VLOOKUP(Z545,COLOR!A:B,2,0)</f>
        <v>20</v>
      </c>
      <c r="AB545" s="130"/>
      <c r="AC545" s="130"/>
      <c r="AD545" s="130"/>
      <c r="AE545" s="130"/>
      <c r="AF545" s="130"/>
      <c r="AG545" s="130"/>
      <c r="AH545" s="130"/>
      <c r="AI545" s="130"/>
      <c r="AJ545" s="130"/>
      <c r="AK545" s="130"/>
      <c r="AL545" s="130"/>
      <c r="AM545" s="130"/>
    </row>
    <row r="546" spans="1:39" ht="20.25" customHeight="1">
      <c r="A546" s="132">
        <v>545</v>
      </c>
      <c r="B546" s="19" t="s">
        <v>5019</v>
      </c>
      <c r="C546" s="251">
        <v>64039118000</v>
      </c>
      <c r="D546" s="262" t="s">
        <v>6923</v>
      </c>
      <c r="E546" s="143" t="str">
        <f t="shared" si="24"/>
        <v>Կիսաճտքավոր Կոշիկ</v>
      </c>
      <c r="F546" s="273" t="s">
        <v>4307</v>
      </c>
      <c r="G546" s="144">
        <f>VLOOKUP(E546,subcategory!A:B,2,0)</f>
        <v>470</v>
      </c>
      <c r="H546" s="277" t="s">
        <v>55</v>
      </c>
      <c r="I546" s="213" t="e">
        <f>VLOOKUP(H546,gender!A:B,2,0)</f>
        <v>#N/A</v>
      </c>
      <c r="J546" s="273">
        <v>980</v>
      </c>
      <c r="K546" s="273">
        <v>980</v>
      </c>
      <c r="L546" s="273">
        <v>1</v>
      </c>
      <c r="M546" s="273" t="s">
        <v>7160</v>
      </c>
      <c r="N546" s="144" t="e">
        <f>VLOOKUP(M546,brand!A:B,2,0)</f>
        <v>#N/A</v>
      </c>
      <c r="O546" s="144" t="str">
        <f t="shared" si="25"/>
        <v>GERMANY</v>
      </c>
      <c r="P546" s="144">
        <f>VLOOKUP(O546,country!A:B,2,0)</f>
        <v>1725</v>
      </c>
      <c r="Q546" s="273" t="s">
        <v>2787</v>
      </c>
      <c r="R546" s="144" t="str">
        <f t="shared" si="26"/>
        <v>Զամշ, Կտոր, Պոլիռետան</v>
      </c>
      <c r="S546" s="144" t="s">
        <v>7249</v>
      </c>
      <c r="T546" s="144" t="e">
        <f>VLOOKUP(R546,material!A:B,2,0)</f>
        <v>#N/A</v>
      </c>
      <c r="U546" s="141" t="s">
        <v>7640</v>
      </c>
      <c r="V546" s="141"/>
      <c r="W546" s="273">
        <v>40</v>
      </c>
      <c r="X546" s="141">
        <f>VLOOKUP(W546,SIZE!A:B,2,0)</f>
        <v>79</v>
      </c>
      <c r="Y546" s="141">
        <v>0</v>
      </c>
      <c r="Z546" s="141" t="s">
        <v>1033</v>
      </c>
      <c r="AA546" s="141">
        <f>VLOOKUP(Z546,COLOR!A:B,2,0)</f>
        <v>20</v>
      </c>
      <c r="AB546" s="130"/>
      <c r="AC546" s="130"/>
      <c r="AD546" s="130"/>
      <c r="AE546" s="130"/>
      <c r="AF546" s="130"/>
      <c r="AG546" s="130"/>
      <c r="AH546" s="130"/>
      <c r="AI546" s="130"/>
      <c r="AJ546" s="130"/>
      <c r="AK546" s="130"/>
      <c r="AL546" s="130"/>
      <c r="AM546" s="130"/>
    </row>
    <row r="547" spans="1:39" ht="20.25" customHeight="1">
      <c r="A547" s="132">
        <v>546</v>
      </c>
      <c r="B547" s="19" t="s">
        <v>5020</v>
      </c>
      <c r="C547" s="251">
        <v>64039118000</v>
      </c>
      <c r="D547" s="262" t="s">
        <v>6923</v>
      </c>
      <c r="E547" s="143" t="str">
        <f t="shared" si="24"/>
        <v>Կիսաճտքավոր Կոշիկ</v>
      </c>
      <c r="F547" s="273" t="s">
        <v>4307</v>
      </c>
      <c r="G547" s="144">
        <f>VLOOKUP(E547,subcategory!A:B,2,0)</f>
        <v>470</v>
      </c>
      <c r="H547" s="277" t="s">
        <v>55</v>
      </c>
      <c r="I547" s="213" t="e">
        <f>VLOOKUP(H547,gender!A:B,2,0)</f>
        <v>#N/A</v>
      </c>
      <c r="J547" s="273">
        <v>1030</v>
      </c>
      <c r="K547" s="273">
        <v>1030</v>
      </c>
      <c r="L547" s="273">
        <v>1</v>
      </c>
      <c r="M547" s="273" t="s">
        <v>7160</v>
      </c>
      <c r="N547" s="144" t="e">
        <f>VLOOKUP(M547,brand!A:B,2,0)</f>
        <v>#N/A</v>
      </c>
      <c r="O547" s="144" t="str">
        <f t="shared" si="25"/>
        <v>GERMANY</v>
      </c>
      <c r="P547" s="144">
        <f>VLOOKUP(O547,country!A:B,2,0)</f>
        <v>1725</v>
      </c>
      <c r="Q547" s="273" t="s">
        <v>2787</v>
      </c>
      <c r="R547" s="144" t="str">
        <f t="shared" si="26"/>
        <v>Զամշ, Կտոր, Պոլիռետան</v>
      </c>
      <c r="S547" s="144" t="s">
        <v>7249</v>
      </c>
      <c r="T547" s="144" t="e">
        <f>VLOOKUP(R547,material!A:B,2,0)</f>
        <v>#N/A</v>
      </c>
      <c r="U547" s="141" t="s">
        <v>7640</v>
      </c>
      <c r="V547" s="141"/>
      <c r="W547" s="273">
        <v>41</v>
      </c>
      <c r="X547" s="141">
        <f>VLOOKUP(W547,SIZE!A:B,2,0)</f>
        <v>288</v>
      </c>
      <c r="Y547" s="141">
        <v>0</v>
      </c>
      <c r="Z547" s="141" t="s">
        <v>1033</v>
      </c>
      <c r="AA547" s="141">
        <f>VLOOKUP(Z547,COLOR!A:B,2,0)</f>
        <v>20</v>
      </c>
      <c r="AB547" s="130"/>
      <c r="AC547" s="130"/>
      <c r="AD547" s="130"/>
      <c r="AE547" s="130"/>
      <c r="AF547" s="130"/>
      <c r="AG547" s="130"/>
      <c r="AH547" s="130"/>
      <c r="AI547" s="130"/>
      <c r="AJ547" s="130"/>
      <c r="AK547" s="130"/>
      <c r="AL547" s="130"/>
      <c r="AM547" s="130"/>
    </row>
    <row r="548" spans="1:39" ht="20.25" customHeight="1">
      <c r="A548" s="132">
        <v>547</v>
      </c>
      <c r="B548" s="19" t="s">
        <v>5021</v>
      </c>
      <c r="C548" s="252">
        <v>64029910000</v>
      </c>
      <c r="D548" s="264" t="s">
        <v>529</v>
      </c>
      <c r="E548" s="143" t="str">
        <f t="shared" si="24"/>
        <v>Հողաթափ</v>
      </c>
      <c r="F548" s="273" t="s">
        <v>3912</v>
      </c>
      <c r="G548" s="144">
        <f>VLOOKUP(E548,subcategory!A:B,2,0)</f>
        <v>310</v>
      </c>
      <c r="H548" s="273" t="s">
        <v>7150</v>
      </c>
      <c r="I548" s="213" t="e">
        <f>VLOOKUP(H548,gender!A:B,2,0)</f>
        <v>#N/A</v>
      </c>
      <c r="J548" s="273">
        <v>295</v>
      </c>
      <c r="K548" s="273">
        <v>295</v>
      </c>
      <c r="L548" s="273">
        <v>1</v>
      </c>
      <c r="M548" s="273" t="s">
        <v>7163</v>
      </c>
      <c r="N548" s="144">
        <f>VLOOKUP(M548,brand!A:B,2,0)</f>
        <v>880</v>
      </c>
      <c r="O548" s="144" t="str">
        <f t="shared" si="25"/>
        <v>GERMANY</v>
      </c>
      <c r="P548" s="144">
        <f>VLOOKUP(O548,country!A:B,2,0)</f>
        <v>1725</v>
      </c>
      <c r="Q548" s="273" t="s">
        <v>2787</v>
      </c>
      <c r="R548" s="144" t="str">
        <f t="shared" si="26"/>
        <v>Ռեզին</v>
      </c>
      <c r="S548" s="144" t="s">
        <v>455</v>
      </c>
      <c r="T548" s="144">
        <f>VLOOKUP(R548,material!A:B,2,0)</f>
        <v>93</v>
      </c>
      <c r="U548" s="141" t="s">
        <v>7640</v>
      </c>
      <c r="V548" s="141"/>
      <c r="W548" s="273">
        <v>39</v>
      </c>
      <c r="X548" s="141">
        <f>VLOOKUP(W548,SIZE!A:B,2,0)</f>
        <v>275</v>
      </c>
      <c r="Y548" s="141">
        <v>0</v>
      </c>
      <c r="Z548" s="141" t="s">
        <v>2092</v>
      </c>
      <c r="AA548" s="141">
        <f>VLOOKUP(Z548,COLOR!A:B,2,0)</f>
        <v>8</v>
      </c>
      <c r="AB548" s="130"/>
      <c r="AC548" s="130"/>
      <c r="AD548" s="130"/>
      <c r="AE548" s="130"/>
      <c r="AF548" s="130"/>
      <c r="AG548" s="130"/>
      <c r="AH548" s="130"/>
      <c r="AI548" s="130"/>
      <c r="AJ548" s="130"/>
      <c r="AK548" s="130"/>
      <c r="AL548" s="130"/>
      <c r="AM548" s="130"/>
    </row>
    <row r="549" spans="1:39" ht="20.25" customHeight="1">
      <c r="A549" s="132">
        <v>548</v>
      </c>
      <c r="B549" s="19" t="s">
        <v>5022</v>
      </c>
      <c r="C549" s="252">
        <v>64029910000</v>
      </c>
      <c r="D549" s="264" t="s">
        <v>529</v>
      </c>
      <c r="E549" s="143" t="str">
        <f t="shared" si="24"/>
        <v>Հողաթափ</v>
      </c>
      <c r="F549" s="273" t="s">
        <v>3912</v>
      </c>
      <c r="G549" s="144">
        <f>VLOOKUP(E549,subcategory!A:B,2,0)</f>
        <v>310</v>
      </c>
      <c r="H549" s="273" t="s">
        <v>7150</v>
      </c>
      <c r="I549" s="213" t="e">
        <f>VLOOKUP(H549,gender!A:B,2,0)</f>
        <v>#N/A</v>
      </c>
      <c r="J549" s="273">
        <v>330</v>
      </c>
      <c r="K549" s="273">
        <v>330</v>
      </c>
      <c r="L549" s="273">
        <v>1</v>
      </c>
      <c r="M549" s="273" t="s">
        <v>7163</v>
      </c>
      <c r="N549" s="144">
        <f>VLOOKUP(M549,brand!A:B,2,0)</f>
        <v>880</v>
      </c>
      <c r="O549" s="144" t="str">
        <f t="shared" si="25"/>
        <v>GERMANY</v>
      </c>
      <c r="P549" s="144">
        <f>VLOOKUP(O549,country!A:B,2,0)</f>
        <v>1725</v>
      </c>
      <c r="Q549" s="273" t="s">
        <v>2787</v>
      </c>
      <c r="R549" s="144" t="str">
        <f t="shared" si="26"/>
        <v>Ռեզին</v>
      </c>
      <c r="S549" s="144" t="s">
        <v>455</v>
      </c>
      <c r="T549" s="144">
        <f>VLOOKUP(R549,material!A:B,2,0)</f>
        <v>93</v>
      </c>
      <c r="U549" s="141" t="s">
        <v>7640</v>
      </c>
      <c r="V549" s="141"/>
      <c r="W549" s="273">
        <v>41</v>
      </c>
      <c r="X549" s="141">
        <f>VLOOKUP(W549,SIZE!A:B,2,0)</f>
        <v>288</v>
      </c>
      <c r="Y549" s="141">
        <v>0</v>
      </c>
      <c r="Z549" s="141" t="s">
        <v>2092</v>
      </c>
      <c r="AA549" s="141">
        <f>VLOOKUP(Z549,COLOR!A:B,2,0)</f>
        <v>8</v>
      </c>
      <c r="AB549" s="130"/>
      <c r="AC549" s="130"/>
      <c r="AD549" s="130"/>
      <c r="AE549" s="130"/>
      <c r="AF549" s="130"/>
      <c r="AG549" s="130"/>
      <c r="AH549" s="130"/>
      <c r="AI549" s="130"/>
      <c r="AJ549" s="130"/>
      <c r="AK549" s="130"/>
      <c r="AL549" s="130"/>
      <c r="AM549" s="130"/>
    </row>
    <row r="550" spans="1:39" ht="20.25" customHeight="1">
      <c r="A550" s="132">
        <v>549</v>
      </c>
      <c r="B550" s="19" t="s">
        <v>5023</v>
      </c>
      <c r="C550" s="252">
        <v>64029910000</v>
      </c>
      <c r="D550" s="264" t="s">
        <v>974</v>
      </c>
      <c r="E550" s="143" t="str">
        <f t="shared" si="24"/>
        <v>Հողաթափ</v>
      </c>
      <c r="F550" s="273" t="s">
        <v>3912</v>
      </c>
      <c r="G550" s="144">
        <f>VLOOKUP(E550,subcategory!A:B,2,0)</f>
        <v>310</v>
      </c>
      <c r="H550" s="273" t="s">
        <v>55</v>
      </c>
      <c r="I550" s="213" t="e">
        <f>VLOOKUP(H550,gender!A:B,2,0)</f>
        <v>#N/A</v>
      </c>
      <c r="J550" s="273">
        <v>285</v>
      </c>
      <c r="K550" s="273">
        <v>285</v>
      </c>
      <c r="L550" s="273">
        <v>1</v>
      </c>
      <c r="M550" s="273" t="s">
        <v>7163</v>
      </c>
      <c r="N550" s="144">
        <f>VLOOKUP(M550,brand!A:B,2,0)</f>
        <v>880</v>
      </c>
      <c r="O550" s="144" t="str">
        <f t="shared" si="25"/>
        <v>GERMANY</v>
      </c>
      <c r="P550" s="144">
        <f>VLOOKUP(O550,country!A:B,2,0)</f>
        <v>1725</v>
      </c>
      <c r="Q550" s="273" t="s">
        <v>2787</v>
      </c>
      <c r="R550" s="144" t="str">
        <f t="shared" si="26"/>
        <v>Ռեզին</v>
      </c>
      <c r="S550" s="144" t="s">
        <v>455</v>
      </c>
      <c r="T550" s="144">
        <f>VLOOKUP(R550,material!A:B,2,0)</f>
        <v>93</v>
      </c>
      <c r="U550" s="141" t="s">
        <v>7640</v>
      </c>
      <c r="V550" s="141"/>
      <c r="W550" s="273">
        <v>37</v>
      </c>
      <c r="X550" s="141">
        <f>VLOOKUP(W550,SIZE!A:B,2,0)</f>
        <v>282</v>
      </c>
      <c r="Y550" s="141">
        <v>0</v>
      </c>
      <c r="Z550" s="141" t="s">
        <v>2088</v>
      </c>
      <c r="AA550" s="141">
        <f>VLOOKUP(Z550,COLOR!A:B,2,0)</f>
        <v>7</v>
      </c>
      <c r="AB550" s="130"/>
      <c r="AC550" s="130"/>
      <c r="AD550" s="130"/>
      <c r="AE550" s="130"/>
      <c r="AF550" s="130"/>
      <c r="AG550" s="130"/>
      <c r="AH550" s="130"/>
      <c r="AI550" s="130"/>
      <c r="AJ550" s="130"/>
      <c r="AK550" s="130"/>
      <c r="AL550" s="130"/>
      <c r="AM550" s="130"/>
    </row>
    <row r="551" spans="1:39" ht="20.25" customHeight="1">
      <c r="A551" s="132">
        <v>550</v>
      </c>
      <c r="B551" s="19" t="s">
        <v>5024</v>
      </c>
      <c r="C551" s="252">
        <v>64029991000</v>
      </c>
      <c r="D551" s="264" t="s">
        <v>6924</v>
      </c>
      <c r="E551" s="143" t="str">
        <f t="shared" si="24"/>
        <v>Սպորտ Կիսաճտքավոր</v>
      </c>
      <c r="F551" s="273" t="s">
        <v>7089</v>
      </c>
      <c r="G551" s="144" t="e">
        <f>VLOOKUP(E551,subcategory!A:B,2,0)</f>
        <v>#N/A</v>
      </c>
      <c r="H551" s="273" t="s">
        <v>7150</v>
      </c>
      <c r="I551" s="213" t="e">
        <f>VLOOKUP(H551,gender!A:B,2,0)</f>
        <v>#N/A</v>
      </c>
      <c r="J551" s="273">
        <v>630</v>
      </c>
      <c r="K551" s="273">
        <v>630</v>
      </c>
      <c r="L551" s="273">
        <v>1</v>
      </c>
      <c r="M551" s="273" t="s">
        <v>7155</v>
      </c>
      <c r="N551" s="144" t="e">
        <f>VLOOKUP(M551,brand!A:B,2,0)</f>
        <v>#N/A</v>
      </c>
      <c r="O551" s="144" t="str">
        <f t="shared" si="25"/>
        <v>GERMANY</v>
      </c>
      <c r="P551" s="144">
        <f>VLOOKUP(O551,country!A:B,2,0)</f>
        <v>1725</v>
      </c>
      <c r="Q551" s="273" t="s">
        <v>2787</v>
      </c>
      <c r="R551" s="144" t="str">
        <f t="shared" si="26"/>
        <v>Արհեստական Կաշի, Կտոր, Պոլիռեզին</v>
      </c>
      <c r="S551" s="144" t="s">
        <v>7250</v>
      </c>
      <c r="T551" s="144" t="e">
        <f>VLOOKUP(R551,material!A:B,2,0)</f>
        <v>#N/A</v>
      </c>
      <c r="U551" s="141" t="s">
        <v>7640</v>
      </c>
      <c r="V551" s="141"/>
      <c r="W551" s="273">
        <v>34</v>
      </c>
      <c r="X551" s="141">
        <f>VLOOKUP(W551,SIZE!A:B,2,0)</f>
        <v>41</v>
      </c>
      <c r="Y551" s="141">
        <v>0</v>
      </c>
      <c r="Z551" s="141" t="s">
        <v>1061</v>
      </c>
      <c r="AA551" s="141">
        <f>VLOOKUP(Z551,COLOR!A:B,2,0)</f>
        <v>4</v>
      </c>
      <c r="AB551" s="130"/>
      <c r="AC551" s="130"/>
      <c r="AD551" s="130"/>
      <c r="AE551" s="130"/>
      <c r="AF551" s="130"/>
      <c r="AG551" s="130"/>
      <c r="AH551" s="130"/>
      <c r="AI551" s="130"/>
      <c r="AJ551" s="130"/>
      <c r="AK551" s="130"/>
      <c r="AL551" s="130"/>
      <c r="AM551" s="130"/>
    </row>
    <row r="552" spans="1:39" ht="20.25" customHeight="1">
      <c r="A552" s="132">
        <v>551</v>
      </c>
      <c r="B552" s="19" t="s">
        <v>5025</v>
      </c>
      <c r="C552" s="252">
        <v>64029991000</v>
      </c>
      <c r="D552" s="264" t="s">
        <v>6924</v>
      </c>
      <c r="E552" s="143" t="str">
        <f t="shared" si="24"/>
        <v>Սպորտ Կիսաճտքավոր</v>
      </c>
      <c r="F552" s="273" t="s">
        <v>7089</v>
      </c>
      <c r="G552" s="144" t="e">
        <f>VLOOKUP(E552,subcategory!A:B,2,0)</f>
        <v>#N/A</v>
      </c>
      <c r="H552" s="273" t="s">
        <v>7150</v>
      </c>
      <c r="I552" s="213" t="e">
        <f>VLOOKUP(H552,gender!A:B,2,0)</f>
        <v>#N/A</v>
      </c>
      <c r="J552" s="273">
        <v>655</v>
      </c>
      <c r="K552" s="273">
        <v>655</v>
      </c>
      <c r="L552" s="273">
        <v>1</v>
      </c>
      <c r="M552" s="273" t="s">
        <v>7155</v>
      </c>
      <c r="N552" s="144" t="e">
        <f>VLOOKUP(M552,brand!A:B,2,0)</f>
        <v>#N/A</v>
      </c>
      <c r="O552" s="144" t="str">
        <f t="shared" si="25"/>
        <v>GERMANY</v>
      </c>
      <c r="P552" s="144">
        <f>VLOOKUP(O552,country!A:B,2,0)</f>
        <v>1725</v>
      </c>
      <c r="Q552" s="273" t="s">
        <v>2787</v>
      </c>
      <c r="R552" s="144" t="str">
        <f t="shared" si="26"/>
        <v>Արհեստական Կաշի, Կտոր, Պոլիռեզին</v>
      </c>
      <c r="S552" s="144" t="s">
        <v>7250</v>
      </c>
      <c r="T552" s="144" t="e">
        <f>VLOOKUP(R552,material!A:B,2,0)</f>
        <v>#N/A</v>
      </c>
      <c r="U552" s="141" t="s">
        <v>7640</v>
      </c>
      <c r="V552" s="141"/>
      <c r="W552" s="273">
        <v>35</v>
      </c>
      <c r="X552" s="141">
        <f>VLOOKUP(W552,SIZE!A:B,2,0)</f>
        <v>217</v>
      </c>
      <c r="Y552" s="141">
        <v>0</v>
      </c>
      <c r="Z552" s="141" t="s">
        <v>1061</v>
      </c>
      <c r="AA552" s="141">
        <f>VLOOKUP(Z552,COLOR!A:B,2,0)</f>
        <v>4</v>
      </c>
      <c r="AB552" s="130"/>
      <c r="AC552" s="130"/>
      <c r="AD552" s="130"/>
      <c r="AE552" s="130"/>
      <c r="AF552" s="130"/>
      <c r="AG552" s="130"/>
      <c r="AH552" s="130"/>
      <c r="AI552" s="130"/>
      <c r="AJ552" s="130"/>
      <c r="AK552" s="130"/>
      <c r="AL552" s="130"/>
      <c r="AM552" s="130"/>
    </row>
    <row r="553" spans="1:39" ht="20.25" customHeight="1">
      <c r="A553" s="132">
        <v>552</v>
      </c>
      <c r="B553" s="19" t="s">
        <v>5026</v>
      </c>
      <c r="C553" s="252">
        <v>64029991000</v>
      </c>
      <c r="D553" s="264" t="s">
        <v>6924</v>
      </c>
      <c r="E553" s="143" t="str">
        <f t="shared" si="24"/>
        <v>Սպորտ Կիսաճտքավոր</v>
      </c>
      <c r="F553" s="273" t="s">
        <v>7089</v>
      </c>
      <c r="G553" s="144" t="e">
        <f>VLOOKUP(E553,subcategory!A:B,2,0)</f>
        <v>#N/A</v>
      </c>
      <c r="H553" s="273" t="s">
        <v>7150</v>
      </c>
      <c r="I553" s="213" t="e">
        <f>VLOOKUP(H553,gender!A:B,2,0)</f>
        <v>#N/A</v>
      </c>
      <c r="J553" s="273">
        <v>635</v>
      </c>
      <c r="K553" s="273">
        <v>635</v>
      </c>
      <c r="L553" s="273">
        <v>1</v>
      </c>
      <c r="M553" s="273" t="s">
        <v>7155</v>
      </c>
      <c r="N553" s="144" t="e">
        <f>VLOOKUP(M553,brand!A:B,2,0)</f>
        <v>#N/A</v>
      </c>
      <c r="O553" s="144" t="str">
        <f t="shared" si="25"/>
        <v>GERMANY</v>
      </c>
      <c r="P553" s="144">
        <f>VLOOKUP(O553,country!A:B,2,0)</f>
        <v>1725</v>
      </c>
      <c r="Q553" s="273" t="s">
        <v>2787</v>
      </c>
      <c r="R553" s="144" t="str">
        <f t="shared" si="26"/>
        <v>Արհեստական Կաշի, Կտոր, Պոլիռեզին</v>
      </c>
      <c r="S553" s="144" t="s">
        <v>7250</v>
      </c>
      <c r="T553" s="144" t="e">
        <f>VLOOKUP(R553,material!A:B,2,0)</f>
        <v>#N/A</v>
      </c>
      <c r="U553" s="141" t="s">
        <v>7640</v>
      </c>
      <c r="V553" s="141"/>
      <c r="W553" s="273">
        <v>34</v>
      </c>
      <c r="X553" s="141">
        <f>VLOOKUP(W553,SIZE!A:B,2,0)</f>
        <v>41</v>
      </c>
      <c r="Y553" s="141">
        <v>0</v>
      </c>
      <c r="Z553" s="141" t="s">
        <v>1061</v>
      </c>
      <c r="AA553" s="141">
        <f>VLOOKUP(Z553,COLOR!A:B,2,0)</f>
        <v>4</v>
      </c>
      <c r="AB553" s="130"/>
      <c r="AC553" s="130"/>
      <c r="AD553" s="130"/>
      <c r="AE553" s="130"/>
      <c r="AF553" s="130"/>
      <c r="AG553" s="130"/>
      <c r="AH553" s="130"/>
      <c r="AI553" s="130"/>
      <c r="AJ553" s="130"/>
      <c r="AK553" s="130"/>
      <c r="AL553" s="130"/>
      <c r="AM553" s="130"/>
    </row>
    <row r="554" spans="1:39" ht="20.25" customHeight="1">
      <c r="A554" s="132">
        <v>553</v>
      </c>
      <c r="B554" s="19" t="s">
        <v>5027</v>
      </c>
      <c r="C554" s="252">
        <v>64029991000</v>
      </c>
      <c r="D554" s="264" t="s">
        <v>6920</v>
      </c>
      <c r="E554" s="143" t="str">
        <f t="shared" si="24"/>
        <v>Սպորտ Կիսաճտքավոր</v>
      </c>
      <c r="F554" s="273" t="s">
        <v>7089</v>
      </c>
      <c r="G554" s="144" t="e">
        <f>VLOOKUP(E554,subcategory!A:B,2,0)</f>
        <v>#N/A</v>
      </c>
      <c r="H554" s="273" t="s">
        <v>7150</v>
      </c>
      <c r="I554" s="213" t="e">
        <f>VLOOKUP(H554,gender!A:B,2,0)</f>
        <v>#N/A</v>
      </c>
      <c r="J554" s="273">
        <v>555</v>
      </c>
      <c r="K554" s="273">
        <v>555</v>
      </c>
      <c r="L554" s="273">
        <v>1</v>
      </c>
      <c r="M554" s="273" t="s">
        <v>7155</v>
      </c>
      <c r="N554" s="144" t="e">
        <f>VLOOKUP(M554,brand!A:B,2,0)</f>
        <v>#N/A</v>
      </c>
      <c r="O554" s="144" t="str">
        <f t="shared" si="25"/>
        <v>GERMANY</v>
      </c>
      <c r="P554" s="144">
        <f>VLOOKUP(O554,country!A:B,2,0)</f>
        <v>1725</v>
      </c>
      <c r="Q554" s="273" t="s">
        <v>2787</v>
      </c>
      <c r="R554" s="144" t="str">
        <f t="shared" si="26"/>
        <v>Արհեստական Կաշի, Ռեզին</v>
      </c>
      <c r="S554" s="144" t="s">
        <v>7251</v>
      </c>
      <c r="T554" s="144" t="e">
        <f>VLOOKUP(R554,material!A:B,2,0)</f>
        <v>#N/A</v>
      </c>
      <c r="U554" s="141" t="s">
        <v>7640</v>
      </c>
      <c r="V554" s="141"/>
      <c r="W554" s="273">
        <v>31</v>
      </c>
      <c r="X554" s="141">
        <f>VLOOKUP(W554,SIZE!A:B,2,0)</f>
        <v>140</v>
      </c>
      <c r="Y554" s="141">
        <v>0</v>
      </c>
      <c r="Z554" s="141" t="s">
        <v>2101</v>
      </c>
      <c r="AA554" s="141" t="e">
        <f>VLOOKUP(Z554,COLOR!A:B,2,0)</f>
        <v>#N/A</v>
      </c>
      <c r="AB554" s="130"/>
      <c r="AC554" s="130"/>
      <c r="AD554" s="130"/>
      <c r="AE554" s="130"/>
      <c r="AF554" s="130"/>
      <c r="AG554" s="130"/>
      <c r="AH554" s="130"/>
      <c r="AI554" s="130"/>
      <c r="AJ554" s="130"/>
      <c r="AK554" s="130"/>
      <c r="AL554" s="130"/>
      <c r="AM554" s="130"/>
    </row>
    <row r="555" spans="1:39" ht="20.25" customHeight="1">
      <c r="A555" s="132">
        <v>554</v>
      </c>
      <c r="B555" s="19" t="s">
        <v>5028</v>
      </c>
      <c r="C555" s="252">
        <v>64029991000</v>
      </c>
      <c r="D555" s="264" t="s">
        <v>6920</v>
      </c>
      <c r="E555" s="143" t="str">
        <f t="shared" si="24"/>
        <v>Սպորտ Կիսաճտքավոր</v>
      </c>
      <c r="F555" s="273" t="s">
        <v>7089</v>
      </c>
      <c r="G555" s="144" t="e">
        <f>VLOOKUP(E555,subcategory!A:B,2,0)</f>
        <v>#N/A</v>
      </c>
      <c r="H555" s="273" t="s">
        <v>7150</v>
      </c>
      <c r="I555" s="213" t="e">
        <f>VLOOKUP(H555,gender!A:B,2,0)</f>
        <v>#N/A</v>
      </c>
      <c r="J555" s="273">
        <v>605</v>
      </c>
      <c r="K555" s="273">
        <v>605</v>
      </c>
      <c r="L555" s="273">
        <v>1</v>
      </c>
      <c r="M555" s="273" t="s">
        <v>7155</v>
      </c>
      <c r="N555" s="144" t="e">
        <f>VLOOKUP(M555,brand!A:B,2,0)</f>
        <v>#N/A</v>
      </c>
      <c r="O555" s="144" t="str">
        <f t="shared" si="25"/>
        <v>GERMANY</v>
      </c>
      <c r="P555" s="144">
        <f>VLOOKUP(O555,country!A:B,2,0)</f>
        <v>1725</v>
      </c>
      <c r="Q555" s="273" t="s">
        <v>2787</v>
      </c>
      <c r="R555" s="144" t="str">
        <f t="shared" si="26"/>
        <v>Արհեստական Կաշի, Ռեզին</v>
      </c>
      <c r="S555" s="144" t="s">
        <v>7251</v>
      </c>
      <c r="T555" s="144" t="e">
        <f>VLOOKUP(R555,material!A:B,2,0)</f>
        <v>#N/A</v>
      </c>
      <c r="U555" s="141" t="s">
        <v>7640</v>
      </c>
      <c r="V555" s="141"/>
      <c r="W555" s="273">
        <v>34</v>
      </c>
      <c r="X555" s="141">
        <f>VLOOKUP(W555,SIZE!A:B,2,0)</f>
        <v>41</v>
      </c>
      <c r="Y555" s="141">
        <v>0</v>
      </c>
      <c r="Z555" s="141" t="s">
        <v>2101</v>
      </c>
      <c r="AA555" s="141" t="e">
        <f>VLOOKUP(Z555,COLOR!A:B,2,0)</f>
        <v>#N/A</v>
      </c>
      <c r="AB555" s="130"/>
      <c r="AC555" s="130"/>
      <c r="AD555" s="130"/>
      <c r="AE555" s="130"/>
      <c r="AF555" s="130"/>
      <c r="AG555" s="130"/>
      <c r="AH555" s="130"/>
      <c r="AI555" s="130"/>
      <c r="AJ555" s="130"/>
      <c r="AK555" s="130"/>
      <c r="AL555" s="130"/>
      <c r="AM555" s="130"/>
    </row>
    <row r="556" spans="1:39" ht="20.25" customHeight="1">
      <c r="A556" s="132">
        <v>555</v>
      </c>
      <c r="B556" s="19" t="s">
        <v>5029</v>
      </c>
      <c r="C556" s="251">
        <v>64039116000</v>
      </c>
      <c r="D556" s="262" t="s">
        <v>6906</v>
      </c>
      <c r="E556" s="143" t="str">
        <f t="shared" si="24"/>
        <v>Սպորտ Կիսաճտքավոր</v>
      </c>
      <c r="F556" s="273" t="s">
        <v>7089</v>
      </c>
      <c r="G556" s="144" t="e">
        <f>VLOOKUP(E556,subcategory!A:B,2,0)</f>
        <v>#N/A</v>
      </c>
      <c r="H556" s="273" t="s">
        <v>7150</v>
      </c>
      <c r="I556" s="213" t="e">
        <f>VLOOKUP(H556,gender!A:B,2,0)</f>
        <v>#N/A</v>
      </c>
      <c r="J556" s="273">
        <v>900</v>
      </c>
      <c r="K556" s="273">
        <v>900</v>
      </c>
      <c r="L556" s="273">
        <v>1</v>
      </c>
      <c r="M556" s="273" t="s">
        <v>7160</v>
      </c>
      <c r="N556" s="144" t="e">
        <f>VLOOKUP(M556,brand!A:B,2,0)</f>
        <v>#N/A</v>
      </c>
      <c r="O556" s="144" t="str">
        <f t="shared" si="25"/>
        <v>GERMANY</v>
      </c>
      <c r="P556" s="144">
        <f>VLOOKUP(O556,country!A:B,2,0)</f>
        <v>1725</v>
      </c>
      <c r="Q556" s="273" t="s">
        <v>2787</v>
      </c>
      <c r="R556" s="144" t="str">
        <f t="shared" si="26"/>
        <v>Զամշ, Պոլիռեզին</v>
      </c>
      <c r="S556" s="144" t="s">
        <v>7252</v>
      </c>
      <c r="T556" s="144" t="e">
        <f>VLOOKUP(R556,material!A:B,2,0)</f>
        <v>#N/A</v>
      </c>
      <c r="U556" s="141" t="s">
        <v>7640</v>
      </c>
      <c r="V556" s="141"/>
      <c r="W556" s="273">
        <v>40</v>
      </c>
      <c r="X556" s="141">
        <f>VLOOKUP(W556,SIZE!A:B,2,0)</f>
        <v>79</v>
      </c>
      <c r="Y556" s="141">
        <v>0</v>
      </c>
      <c r="Z556" s="141" t="s">
        <v>2101</v>
      </c>
      <c r="AA556" s="141" t="e">
        <f>VLOOKUP(Z556,COLOR!A:B,2,0)</f>
        <v>#N/A</v>
      </c>
      <c r="AB556" s="130"/>
      <c r="AC556" s="130"/>
      <c r="AD556" s="130"/>
      <c r="AE556" s="130"/>
      <c r="AF556" s="130"/>
      <c r="AG556" s="130"/>
      <c r="AH556" s="130"/>
      <c r="AI556" s="130"/>
      <c r="AJ556" s="130"/>
      <c r="AK556" s="130"/>
      <c r="AL556" s="130"/>
      <c r="AM556" s="130"/>
    </row>
    <row r="557" spans="1:39" ht="20.25" customHeight="1">
      <c r="A557" s="132">
        <v>556</v>
      </c>
      <c r="B557" s="19" t="s">
        <v>5030</v>
      </c>
      <c r="C557" s="251">
        <v>64041990000</v>
      </c>
      <c r="D557" s="262" t="s">
        <v>6914</v>
      </c>
      <c r="E557" s="143" t="str">
        <f t="shared" si="24"/>
        <v>Սպորտ Կիսաճտքավոր</v>
      </c>
      <c r="F557" s="273" t="s">
        <v>7089</v>
      </c>
      <c r="G557" s="144" t="e">
        <f>VLOOKUP(E557,subcategory!A:B,2,0)</f>
        <v>#N/A</v>
      </c>
      <c r="H557" s="273" t="s">
        <v>55</v>
      </c>
      <c r="I557" s="213" t="e">
        <f>VLOOKUP(H557,gender!A:B,2,0)</f>
        <v>#N/A</v>
      </c>
      <c r="J557" s="273">
        <v>675</v>
      </c>
      <c r="K557" s="273">
        <v>675</v>
      </c>
      <c r="L557" s="273">
        <v>1</v>
      </c>
      <c r="M557" s="273" t="s">
        <v>7155</v>
      </c>
      <c r="N557" s="144" t="e">
        <f>VLOOKUP(M557,brand!A:B,2,0)</f>
        <v>#N/A</v>
      </c>
      <c r="O557" s="144" t="str">
        <f t="shared" si="25"/>
        <v>GERMANY</v>
      </c>
      <c r="P557" s="144">
        <f>VLOOKUP(O557,country!A:B,2,0)</f>
        <v>1725</v>
      </c>
      <c r="Q557" s="273" t="s">
        <v>2787</v>
      </c>
      <c r="R557" s="144" t="str">
        <f t="shared" si="26"/>
        <v>Տեքստիլ, Պոլիեսթեր, Պոլիռետին</v>
      </c>
      <c r="S557" s="144" t="s">
        <v>7253</v>
      </c>
      <c r="T557" s="144" t="e">
        <f>VLOOKUP(R557,material!A:B,2,0)</f>
        <v>#N/A</v>
      </c>
      <c r="U557" s="141" t="s">
        <v>7640</v>
      </c>
      <c r="V557" s="141"/>
      <c r="W557" s="273">
        <v>34</v>
      </c>
      <c r="X557" s="141">
        <f>VLOOKUP(W557,SIZE!A:B,2,0)</f>
        <v>41</v>
      </c>
      <c r="Y557" s="141">
        <v>0</v>
      </c>
      <c r="Z557" s="141" t="s">
        <v>1080</v>
      </c>
      <c r="AA557" s="141">
        <f>VLOOKUP(Z557,COLOR!A:B,2,0)</f>
        <v>13</v>
      </c>
      <c r="AB557" s="130"/>
      <c r="AC557" s="130"/>
      <c r="AD557" s="130"/>
      <c r="AE557" s="130"/>
      <c r="AF557" s="130"/>
      <c r="AG557" s="130"/>
      <c r="AH557" s="130"/>
      <c r="AI557" s="130"/>
      <c r="AJ557" s="130"/>
      <c r="AK557" s="130"/>
      <c r="AL557" s="130"/>
      <c r="AM557" s="130"/>
    </row>
    <row r="558" spans="1:39" ht="20.25" customHeight="1">
      <c r="A558" s="132">
        <v>557</v>
      </c>
      <c r="B558" s="19" t="s">
        <v>5031</v>
      </c>
      <c r="C558" s="251">
        <v>64041990000</v>
      </c>
      <c r="D558" s="262" t="s">
        <v>6913</v>
      </c>
      <c r="E558" s="143" t="str">
        <f t="shared" si="24"/>
        <v>Սպորտ Կիսաճտքավոր</v>
      </c>
      <c r="F558" s="273" t="s">
        <v>7089</v>
      </c>
      <c r="G558" s="144" t="e">
        <f>VLOOKUP(E558,subcategory!A:B,2,0)</f>
        <v>#N/A</v>
      </c>
      <c r="H558" s="273" t="s">
        <v>7150</v>
      </c>
      <c r="I558" s="213" t="e">
        <f>VLOOKUP(H558,gender!A:B,2,0)</f>
        <v>#N/A</v>
      </c>
      <c r="J558" s="273">
        <v>570</v>
      </c>
      <c r="K558" s="273">
        <v>570</v>
      </c>
      <c r="L558" s="273">
        <v>1</v>
      </c>
      <c r="M558" s="273" t="s">
        <v>7156</v>
      </c>
      <c r="N558" s="144" t="e">
        <f>VLOOKUP(M558,brand!A:B,2,0)</f>
        <v>#N/A</v>
      </c>
      <c r="O558" s="144" t="str">
        <f t="shared" si="25"/>
        <v>GERMANY</v>
      </c>
      <c r="P558" s="144">
        <f>VLOOKUP(O558,country!A:B,2,0)</f>
        <v>1725</v>
      </c>
      <c r="Q558" s="273" t="s">
        <v>2787</v>
      </c>
      <c r="R558" s="144" t="str">
        <f t="shared" si="26"/>
        <v>Տեքստիլ, Պոլիեսթեր, Պոլիռետին</v>
      </c>
      <c r="S558" s="144" t="s">
        <v>7253</v>
      </c>
      <c r="T558" s="144" t="e">
        <f>VLOOKUP(R558,material!A:B,2,0)</f>
        <v>#N/A</v>
      </c>
      <c r="U558" s="141" t="s">
        <v>7640</v>
      </c>
      <c r="V558" s="141"/>
      <c r="W558" s="273">
        <v>30</v>
      </c>
      <c r="X558" s="141">
        <f>VLOOKUP(W558,SIZE!A:B,2,0)</f>
        <v>22</v>
      </c>
      <c r="Y558" s="141">
        <v>0</v>
      </c>
      <c r="Z558" s="141" t="s">
        <v>1057</v>
      </c>
      <c r="AA558" s="141">
        <f>VLOOKUP(Z558,COLOR!A:B,2,0)</f>
        <v>5</v>
      </c>
      <c r="AB558" s="130"/>
      <c r="AC558" s="130"/>
      <c r="AD558" s="130"/>
      <c r="AE558" s="130"/>
      <c r="AF558" s="130"/>
      <c r="AG558" s="130"/>
      <c r="AH558" s="130"/>
      <c r="AI558" s="130"/>
      <c r="AJ558" s="130"/>
      <c r="AK558" s="130"/>
      <c r="AL558" s="130"/>
      <c r="AM558" s="130"/>
    </row>
    <row r="559" spans="1:39" ht="20.25" customHeight="1">
      <c r="A559" s="132">
        <v>558</v>
      </c>
      <c r="B559" s="19" t="s">
        <v>5032</v>
      </c>
      <c r="C559" s="252">
        <v>64039111000</v>
      </c>
      <c r="D559" s="261" t="s">
        <v>6921</v>
      </c>
      <c r="E559" s="143" t="str">
        <f t="shared" si="24"/>
        <v>Կիսաճտքավոր Կոշիկ</v>
      </c>
      <c r="F559" s="273" t="s">
        <v>4307</v>
      </c>
      <c r="G559" s="144">
        <f>VLOOKUP(E559,subcategory!A:B,2,0)</f>
        <v>470</v>
      </c>
      <c r="H559" s="273" t="s">
        <v>55</v>
      </c>
      <c r="I559" s="213" t="e">
        <f>VLOOKUP(H559,gender!A:B,2,0)</f>
        <v>#N/A</v>
      </c>
      <c r="J559" s="273">
        <v>595</v>
      </c>
      <c r="K559" s="273">
        <v>595</v>
      </c>
      <c r="L559" s="273">
        <v>1</v>
      </c>
      <c r="M559" s="273" t="s">
        <v>7155</v>
      </c>
      <c r="N559" s="144" t="e">
        <f>VLOOKUP(M559,brand!A:B,2,0)</f>
        <v>#N/A</v>
      </c>
      <c r="O559" s="144" t="str">
        <f t="shared" si="25"/>
        <v>GERMANY</v>
      </c>
      <c r="P559" s="144">
        <f>VLOOKUP(O559,country!A:B,2,0)</f>
        <v>1725</v>
      </c>
      <c r="Q559" s="273" t="s">
        <v>2787</v>
      </c>
      <c r="R559" s="144" t="str">
        <f t="shared" si="26"/>
        <v>Զամշ, Ռետին</v>
      </c>
      <c r="S559" s="144" t="s">
        <v>7245</v>
      </c>
      <c r="T559" s="144" t="e">
        <f>VLOOKUP(R559,material!A:B,2,0)</f>
        <v>#N/A</v>
      </c>
      <c r="U559" s="141" t="s">
        <v>7640</v>
      </c>
      <c r="V559" s="141"/>
      <c r="W559" s="273">
        <v>33</v>
      </c>
      <c r="X559" s="141">
        <f>VLOOKUP(W559,SIZE!A:B,2,0)</f>
        <v>243</v>
      </c>
      <c r="Y559" s="141">
        <v>0</v>
      </c>
      <c r="Z559" s="141" t="s">
        <v>2088</v>
      </c>
      <c r="AA559" s="141">
        <f>VLOOKUP(Z559,COLOR!A:B,2,0)</f>
        <v>7</v>
      </c>
      <c r="AB559" s="130"/>
      <c r="AC559" s="130"/>
      <c r="AD559" s="130"/>
      <c r="AE559" s="130"/>
      <c r="AF559" s="130"/>
      <c r="AG559" s="130"/>
      <c r="AH559" s="130"/>
      <c r="AI559" s="130"/>
      <c r="AJ559" s="130"/>
      <c r="AK559" s="130"/>
      <c r="AL559" s="130"/>
      <c r="AM559" s="130"/>
    </row>
    <row r="560" spans="1:39" ht="20.25" customHeight="1">
      <c r="A560" s="132">
        <v>559</v>
      </c>
      <c r="B560" s="19" t="s">
        <v>5033</v>
      </c>
      <c r="C560" s="252">
        <v>64029991000</v>
      </c>
      <c r="D560" s="267" t="s">
        <v>6925</v>
      </c>
      <c r="E560" s="143" t="str">
        <f t="shared" si="24"/>
        <v>Երկարաճիտ Կոշիկ</v>
      </c>
      <c r="F560" s="273" t="s">
        <v>3675</v>
      </c>
      <c r="G560" s="144">
        <f>VLOOKUP(E560,subcategory!A:B,2,0)</f>
        <v>59</v>
      </c>
      <c r="H560" s="273" t="s">
        <v>55</v>
      </c>
      <c r="I560" s="213" t="e">
        <f>VLOOKUP(H560,gender!A:B,2,0)</f>
        <v>#N/A</v>
      </c>
      <c r="J560" s="273">
        <v>845</v>
      </c>
      <c r="K560" s="273">
        <v>845</v>
      </c>
      <c r="L560" s="273">
        <v>1</v>
      </c>
      <c r="M560" s="273" t="s">
        <v>7155</v>
      </c>
      <c r="N560" s="144" t="e">
        <f>VLOOKUP(M560,brand!A:B,2,0)</f>
        <v>#N/A</v>
      </c>
      <c r="O560" s="144" t="str">
        <f t="shared" si="25"/>
        <v>GERMANY</v>
      </c>
      <c r="P560" s="144">
        <f>VLOOKUP(O560,country!A:B,2,0)</f>
        <v>1725</v>
      </c>
      <c r="Q560" s="273" t="s">
        <v>2787</v>
      </c>
      <c r="R560" s="144" t="str">
        <f t="shared" si="26"/>
        <v>Արհեստական Կաշի, Պոլիռետին</v>
      </c>
      <c r="S560" s="144" t="s">
        <v>7254</v>
      </c>
      <c r="T560" s="144" t="e">
        <f>VLOOKUP(R560,material!A:B,2,0)</f>
        <v>#N/A</v>
      </c>
      <c r="U560" s="141" t="s">
        <v>7640</v>
      </c>
      <c r="V560" s="141"/>
      <c r="W560" s="273">
        <v>34</v>
      </c>
      <c r="X560" s="141">
        <f>VLOOKUP(W560,SIZE!A:B,2,0)</f>
        <v>41</v>
      </c>
      <c r="Y560" s="141">
        <v>0</v>
      </c>
      <c r="Z560" s="141" t="s">
        <v>1033</v>
      </c>
      <c r="AA560" s="141">
        <f>VLOOKUP(Z560,COLOR!A:B,2,0)</f>
        <v>20</v>
      </c>
      <c r="AB560" s="130"/>
      <c r="AC560" s="130"/>
      <c r="AD560" s="130"/>
      <c r="AE560" s="130"/>
      <c r="AF560" s="130"/>
      <c r="AG560" s="130"/>
      <c r="AH560" s="130"/>
      <c r="AI560" s="130"/>
      <c r="AJ560" s="130"/>
      <c r="AK560" s="130"/>
      <c r="AL560" s="130"/>
      <c r="AM560" s="130"/>
    </row>
    <row r="561" spans="1:39" ht="20.25" customHeight="1">
      <c r="A561" s="132">
        <v>560</v>
      </c>
      <c r="B561" s="19" t="s">
        <v>5034</v>
      </c>
      <c r="C561" s="250">
        <v>64029991000</v>
      </c>
      <c r="D561" s="267" t="s">
        <v>6925</v>
      </c>
      <c r="E561" s="143" t="str">
        <f t="shared" si="24"/>
        <v>Երկարաճիտ Կոշիկ</v>
      </c>
      <c r="F561" s="276" t="s">
        <v>3675</v>
      </c>
      <c r="G561" s="144">
        <f>VLOOKUP(E561,subcategory!A:B,2,0)</f>
        <v>59</v>
      </c>
      <c r="H561" s="273" t="s">
        <v>55</v>
      </c>
      <c r="I561" s="213" t="e">
        <f>VLOOKUP(H561,gender!A:B,2,0)</f>
        <v>#N/A</v>
      </c>
      <c r="J561" s="273">
        <v>860</v>
      </c>
      <c r="K561" s="273">
        <v>860</v>
      </c>
      <c r="L561" s="273">
        <v>1</v>
      </c>
      <c r="M561" s="273" t="s">
        <v>7155</v>
      </c>
      <c r="N561" s="144" t="e">
        <f>VLOOKUP(M561,brand!A:B,2,0)</f>
        <v>#N/A</v>
      </c>
      <c r="O561" s="144" t="str">
        <f t="shared" si="25"/>
        <v>GERMANY</v>
      </c>
      <c r="P561" s="144">
        <f>VLOOKUP(O561,country!A:B,2,0)</f>
        <v>1725</v>
      </c>
      <c r="Q561" s="273" t="s">
        <v>2787</v>
      </c>
      <c r="R561" s="144" t="str">
        <f t="shared" si="26"/>
        <v>Արհեստական Կաշի</v>
      </c>
      <c r="S561" s="144" t="s">
        <v>125</v>
      </c>
      <c r="T561" s="144" t="e">
        <f>VLOOKUP(R561,material!A:B,2,0)</f>
        <v>#N/A</v>
      </c>
      <c r="U561" s="141" t="s">
        <v>7640</v>
      </c>
      <c r="V561" s="141"/>
      <c r="W561" s="273">
        <v>34</v>
      </c>
      <c r="X561" s="141">
        <f>VLOOKUP(W561,SIZE!A:B,2,0)</f>
        <v>41</v>
      </c>
      <c r="Y561" s="141">
        <v>0</v>
      </c>
      <c r="Z561" s="141" t="s">
        <v>1033</v>
      </c>
      <c r="AA561" s="141">
        <f>VLOOKUP(Z561,COLOR!A:B,2,0)</f>
        <v>20</v>
      </c>
      <c r="AB561" s="130"/>
      <c r="AC561" s="130"/>
      <c r="AD561" s="130"/>
      <c r="AE561" s="130"/>
      <c r="AF561" s="130"/>
      <c r="AG561" s="130"/>
      <c r="AH561" s="130"/>
      <c r="AI561" s="130"/>
      <c r="AJ561" s="130"/>
      <c r="AK561" s="130"/>
      <c r="AL561" s="130"/>
      <c r="AM561" s="130"/>
    </row>
    <row r="562" spans="1:39" ht="20.25" customHeight="1">
      <c r="A562" s="132">
        <v>561</v>
      </c>
      <c r="B562" s="19" t="s">
        <v>5035</v>
      </c>
      <c r="C562" s="251">
        <v>64041990000</v>
      </c>
      <c r="D562" s="262" t="s">
        <v>6913</v>
      </c>
      <c r="E562" s="143" t="str">
        <f t="shared" si="24"/>
        <v>Սպորտ Կիսաճտքավոր</v>
      </c>
      <c r="F562" s="273" t="s">
        <v>7089</v>
      </c>
      <c r="G562" s="144" t="e">
        <f>VLOOKUP(E562,subcategory!A:B,2,0)</f>
        <v>#N/A</v>
      </c>
      <c r="H562" s="273" t="s">
        <v>7150</v>
      </c>
      <c r="I562" s="213" t="e">
        <f>VLOOKUP(H562,gender!A:B,2,0)</f>
        <v>#N/A</v>
      </c>
      <c r="J562" s="273">
        <v>465</v>
      </c>
      <c r="K562" s="273">
        <v>465</v>
      </c>
      <c r="L562" s="273">
        <v>1</v>
      </c>
      <c r="M562" s="273" t="s">
        <v>7156</v>
      </c>
      <c r="N562" s="144" t="e">
        <f>VLOOKUP(M562,brand!A:B,2,0)</f>
        <v>#N/A</v>
      </c>
      <c r="O562" s="144" t="str">
        <f t="shared" si="25"/>
        <v>GERMANY</v>
      </c>
      <c r="P562" s="144">
        <f>VLOOKUP(O562,country!A:B,2,0)</f>
        <v>1725</v>
      </c>
      <c r="Q562" s="273" t="s">
        <v>2787</v>
      </c>
      <c r="R562" s="144" t="str">
        <f t="shared" si="26"/>
        <v>Ռեզին, Կտոր, Պոլիռետան</v>
      </c>
      <c r="S562" s="144" t="s">
        <v>7255</v>
      </c>
      <c r="T562" s="144" t="e">
        <f>VLOOKUP(R562,material!A:B,2,0)</f>
        <v>#N/A</v>
      </c>
      <c r="U562" s="141" t="s">
        <v>7640</v>
      </c>
      <c r="V562" s="141"/>
      <c r="W562" s="273">
        <v>24</v>
      </c>
      <c r="X562" s="141">
        <f>VLOOKUP(W562,SIZE!A:B,2,0)</f>
        <v>15</v>
      </c>
      <c r="Y562" s="141">
        <v>0</v>
      </c>
      <c r="Z562" s="141" t="s">
        <v>1033</v>
      </c>
      <c r="AA562" s="141">
        <f>VLOOKUP(Z562,COLOR!A:B,2,0)</f>
        <v>20</v>
      </c>
      <c r="AB562" s="130"/>
      <c r="AC562" s="130"/>
      <c r="AD562" s="130"/>
      <c r="AE562" s="130"/>
      <c r="AF562" s="130"/>
      <c r="AG562" s="130"/>
      <c r="AH562" s="130"/>
      <c r="AI562" s="130"/>
      <c r="AJ562" s="130"/>
      <c r="AK562" s="130"/>
      <c r="AL562" s="130"/>
      <c r="AM562" s="130"/>
    </row>
    <row r="563" spans="1:39" ht="20.25" customHeight="1">
      <c r="A563" s="132">
        <v>562</v>
      </c>
      <c r="B563" s="19" t="s">
        <v>5036</v>
      </c>
      <c r="C563" s="251">
        <v>64041990000</v>
      </c>
      <c r="D563" s="262" t="s">
        <v>6913</v>
      </c>
      <c r="E563" s="143" t="str">
        <f t="shared" si="24"/>
        <v>Սպորտ Կիսաճտքավոր</v>
      </c>
      <c r="F563" s="273" t="s">
        <v>7089</v>
      </c>
      <c r="G563" s="144" t="e">
        <f>VLOOKUP(E563,subcategory!A:B,2,0)</f>
        <v>#N/A</v>
      </c>
      <c r="H563" s="273" t="s">
        <v>7150</v>
      </c>
      <c r="I563" s="213" t="e">
        <f>VLOOKUP(H563,gender!A:B,2,0)</f>
        <v>#N/A</v>
      </c>
      <c r="J563" s="273">
        <v>535</v>
      </c>
      <c r="K563" s="273">
        <v>535</v>
      </c>
      <c r="L563" s="273">
        <v>1</v>
      </c>
      <c r="M563" s="273" t="s">
        <v>7156</v>
      </c>
      <c r="N563" s="144" t="e">
        <f>VLOOKUP(M563,brand!A:B,2,0)</f>
        <v>#N/A</v>
      </c>
      <c r="O563" s="144" t="str">
        <f t="shared" si="25"/>
        <v>GERMANY</v>
      </c>
      <c r="P563" s="144">
        <f>VLOOKUP(O563,country!A:B,2,0)</f>
        <v>1725</v>
      </c>
      <c r="Q563" s="273" t="s">
        <v>2787</v>
      </c>
      <c r="R563" s="144" t="str">
        <f t="shared" si="26"/>
        <v>Ռեզին, Կտոր, Պոլիռետան</v>
      </c>
      <c r="S563" s="144" t="s">
        <v>7255</v>
      </c>
      <c r="T563" s="144" t="e">
        <f>VLOOKUP(R563,material!A:B,2,0)</f>
        <v>#N/A</v>
      </c>
      <c r="U563" s="141" t="s">
        <v>7640</v>
      </c>
      <c r="V563" s="141"/>
      <c r="W563" s="273">
        <v>26</v>
      </c>
      <c r="X563" s="141">
        <f>VLOOKUP(W563,SIZE!A:B,2,0)</f>
        <v>484</v>
      </c>
      <c r="Y563" s="141">
        <v>0</v>
      </c>
      <c r="Z563" s="141" t="s">
        <v>1033</v>
      </c>
      <c r="AA563" s="141">
        <f>VLOOKUP(Z563,COLOR!A:B,2,0)</f>
        <v>20</v>
      </c>
      <c r="AB563" s="130"/>
      <c r="AC563" s="130"/>
      <c r="AD563" s="130"/>
      <c r="AE563" s="130"/>
      <c r="AF563" s="130"/>
      <c r="AG563" s="130"/>
      <c r="AH563" s="130"/>
      <c r="AI563" s="130"/>
      <c r="AJ563" s="130"/>
      <c r="AK563" s="130"/>
      <c r="AL563" s="130"/>
      <c r="AM563" s="130"/>
    </row>
    <row r="564" spans="1:39" ht="20.25" customHeight="1">
      <c r="A564" s="132">
        <v>563</v>
      </c>
      <c r="B564" s="19" t="s">
        <v>5037</v>
      </c>
      <c r="C564" s="251">
        <v>64041990000</v>
      </c>
      <c r="D564" s="262" t="s">
        <v>6913</v>
      </c>
      <c r="E564" s="143" t="str">
        <f t="shared" si="24"/>
        <v>Սպորտ Կիսաճտքավոր</v>
      </c>
      <c r="F564" s="273" t="s">
        <v>7089</v>
      </c>
      <c r="G564" s="144" t="e">
        <f>VLOOKUP(E564,subcategory!A:B,2,0)</f>
        <v>#N/A</v>
      </c>
      <c r="H564" s="273" t="s">
        <v>7150</v>
      </c>
      <c r="I564" s="213" t="e">
        <f>VLOOKUP(H564,gender!A:B,2,0)</f>
        <v>#N/A</v>
      </c>
      <c r="J564" s="273">
        <v>500</v>
      </c>
      <c r="K564" s="273">
        <v>500</v>
      </c>
      <c r="L564" s="273">
        <v>1</v>
      </c>
      <c r="M564" s="273" t="s">
        <v>7156</v>
      </c>
      <c r="N564" s="144" t="e">
        <f>VLOOKUP(M564,brand!A:B,2,0)</f>
        <v>#N/A</v>
      </c>
      <c r="O564" s="144" t="str">
        <f t="shared" si="25"/>
        <v>GERMANY</v>
      </c>
      <c r="P564" s="144">
        <f>VLOOKUP(O564,country!A:B,2,0)</f>
        <v>1725</v>
      </c>
      <c r="Q564" s="273" t="s">
        <v>2787</v>
      </c>
      <c r="R564" s="144" t="str">
        <f t="shared" si="26"/>
        <v>Ռեզին, Կտոր, Պոլիռետան</v>
      </c>
      <c r="S564" s="144" t="s">
        <v>7255</v>
      </c>
      <c r="T564" s="144" t="e">
        <f>VLOOKUP(R564,material!A:B,2,0)</f>
        <v>#N/A</v>
      </c>
      <c r="U564" s="141" t="s">
        <v>7640</v>
      </c>
      <c r="V564" s="141"/>
      <c r="W564" s="273">
        <v>26</v>
      </c>
      <c r="X564" s="141">
        <f>VLOOKUP(W564,SIZE!A:B,2,0)</f>
        <v>484</v>
      </c>
      <c r="Y564" s="141">
        <v>0</v>
      </c>
      <c r="Z564" s="141" t="s">
        <v>1033</v>
      </c>
      <c r="AA564" s="141">
        <f>VLOOKUP(Z564,COLOR!A:B,2,0)</f>
        <v>20</v>
      </c>
      <c r="AB564" s="130"/>
      <c r="AC564" s="130"/>
      <c r="AD564" s="130"/>
      <c r="AE564" s="130"/>
      <c r="AF564" s="130"/>
      <c r="AG564" s="130"/>
      <c r="AH564" s="130"/>
      <c r="AI564" s="130"/>
      <c r="AJ564" s="130"/>
      <c r="AK564" s="130"/>
      <c r="AL564" s="130"/>
      <c r="AM564" s="130"/>
    </row>
    <row r="565" spans="1:39" ht="20.25" customHeight="1">
      <c r="A565" s="132">
        <v>564</v>
      </c>
      <c r="B565" s="19" t="s">
        <v>5038</v>
      </c>
      <c r="C565" s="251">
        <v>64041990000</v>
      </c>
      <c r="D565" s="262" t="s">
        <v>6913</v>
      </c>
      <c r="E565" s="143" t="str">
        <f t="shared" si="24"/>
        <v>Սպորտ Կիսաճտքավոր</v>
      </c>
      <c r="F565" s="273" t="s">
        <v>7089</v>
      </c>
      <c r="G565" s="144" t="e">
        <f>VLOOKUP(E565,subcategory!A:B,2,0)</f>
        <v>#N/A</v>
      </c>
      <c r="H565" s="273" t="s">
        <v>7150</v>
      </c>
      <c r="I565" s="213" t="e">
        <f>VLOOKUP(H565,gender!A:B,2,0)</f>
        <v>#N/A</v>
      </c>
      <c r="J565" s="273">
        <v>530</v>
      </c>
      <c r="K565" s="273">
        <v>530</v>
      </c>
      <c r="L565" s="273">
        <v>1</v>
      </c>
      <c r="M565" s="273" t="s">
        <v>7156</v>
      </c>
      <c r="N565" s="144" t="e">
        <f>VLOOKUP(M565,brand!A:B,2,0)</f>
        <v>#N/A</v>
      </c>
      <c r="O565" s="144" t="str">
        <f t="shared" si="25"/>
        <v>GERMANY</v>
      </c>
      <c r="P565" s="144">
        <f>VLOOKUP(O565,country!A:B,2,0)</f>
        <v>1725</v>
      </c>
      <c r="Q565" s="273" t="s">
        <v>2787</v>
      </c>
      <c r="R565" s="144" t="str">
        <f t="shared" si="26"/>
        <v>Ռեզին, Կտոր, Պոլիռետան</v>
      </c>
      <c r="S565" s="144" t="s">
        <v>7255</v>
      </c>
      <c r="T565" s="144" t="e">
        <f>VLOOKUP(R565,material!A:B,2,0)</f>
        <v>#N/A</v>
      </c>
      <c r="U565" s="141" t="s">
        <v>7640</v>
      </c>
      <c r="V565" s="141"/>
      <c r="W565" s="273">
        <v>26</v>
      </c>
      <c r="X565" s="141">
        <f>VLOOKUP(W565,SIZE!A:B,2,0)</f>
        <v>484</v>
      </c>
      <c r="Y565" s="141">
        <v>0</v>
      </c>
      <c r="Z565" s="141" t="s">
        <v>1033</v>
      </c>
      <c r="AA565" s="141">
        <f>VLOOKUP(Z565,COLOR!A:B,2,0)</f>
        <v>20</v>
      </c>
      <c r="AB565" s="130"/>
      <c r="AC565" s="130"/>
      <c r="AD565" s="130"/>
      <c r="AE565" s="130"/>
      <c r="AF565" s="130"/>
      <c r="AG565" s="130"/>
      <c r="AH565" s="130"/>
      <c r="AI565" s="130"/>
      <c r="AJ565" s="130"/>
      <c r="AK565" s="130"/>
      <c r="AL565" s="130"/>
      <c r="AM565" s="130"/>
    </row>
    <row r="566" spans="1:39" ht="20.25" customHeight="1">
      <c r="A566" s="132">
        <v>565</v>
      </c>
      <c r="B566" s="19" t="s">
        <v>5039</v>
      </c>
      <c r="C566" s="251">
        <v>64041990000</v>
      </c>
      <c r="D566" s="262" t="s">
        <v>6913</v>
      </c>
      <c r="E566" s="143" t="str">
        <f t="shared" si="24"/>
        <v>Սպորտ Կիսաճտքավոր</v>
      </c>
      <c r="F566" s="273" t="s">
        <v>7089</v>
      </c>
      <c r="G566" s="144" t="e">
        <f>VLOOKUP(E566,subcategory!A:B,2,0)</f>
        <v>#N/A</v>
      </c>
      <c r="H566" s="273" t="s">
        <v>7150</v>
      </c>
      <c r="I566" s="213" t="e">
        <f>VLOOKUP(H566,gender!A:B,2,0)</f>
        <v>#N/A</v>
      </c>
      <c r="J566" s="273">
        <v>468</v>
      </c>
      <c r="K566" s="273">
        <v>468</v>
      </c>
      <c r="L566" s="273">
        <v>1</v>
      </c>
      <c r="M566" s="273" t="s">
        <v>7156</v>
      </c>
      <c r="N566" s="144" t="e">
        <f>VLOOKUP(M566,brand!A:B,2,0)</f>
        <v>#N/A</v>
      </c>
      <c r="O566" s="144" t="str">
        <f t="shared" si="25"/>
        <v>GERMANY</v>
      </c>
      <c r="P566" s="144">
        <f>VLOOKUP(O566,country!A:B,2,0)</f>
        <v>1725</v>
      </c>
      <c r="Q566" s="273" t="s">
        <v>2787</v>
      </c>
      <c r="R566" s="144" t="str">
        <f t="shared" si="26"/>
        <v>Պոլիռետան, Ռեզին, Կտոր</v>
      </c>
      <c r="S566" s="144" t="s">
        <v>7256</v>
      </c>
      <c r="T566" s="144" t="e">
        <f>VLOOKUP(R566,material!A:B,2,0)</f>
        <v>#N/A</v>
      </c>
      <c r="U566" s="141" t="s">
        <v>7640</v>
      </c>
      <c r="V566" s="141"/>
      <c r="W566" s="273">
        <v>24</v>
      </c>
      <c r="X566" s="141">
        <f>VLOOKUP(W566,SIZE!A:B,2,0)</f>
        <v>15</v>
      </c>
      <c r="Y566" s="141">
        <v>0</v>
      </c>
      <c r="Z566" s="141" t="s">
        <v>1033</v>
      </c>
      <c r="AA566" s="141">
        <f>VLOOKUP(Z566,COLOR!A:B,2,0)</f>
        <v>20</v>
      </c>
      <c r="AB566" s="130"/>
      <c r="AC566" s="130"/>
      <c r="AD566" s="130"/>
      <c r="AE566" s="130"/>
      <c r="AF566" s="130"/>
      <c r="AG566" s="130"/>
      <c r="AH566" s="130"/>
      <c r="AI566" s="130"/>
      <c r="AJ566" s="130"/>
      <c r="AK566" s="130"/>
      <c r="AL566" s="130"/>
      <c r="AM566" s="130"/>
    </row>
    <row r="567" spans="1:39" ht="20.25" customHeight="1">
      <c r="A567" s="132">
        <v>566</v>
      </c>
      <c r="B567" s="19" t="s">
        <v>5040</v>
      </c>
      <c r="C567" s="251">
        <v>64041990000</v>
      </c>
      <c r="D567" s="262" t="s">
        <v>6914</v>
      </c>
      <c r="E567" s="143" t="str">
        <f t="shared" si="24"/>
        <v>Սպորտ Կիսաճտքավոր</v>
      </c>
      <c r="F567" s="273" t="s">
        <v>7089</v>
      </c>
      <c r="G567" s="144" t="e">
        <f>VLOOKUP(E567,subcategory!A:B,2,0)</f>
        <v>#N/A</v>
      </c>
      <c r="H567" s="273" t="s">
        <v>55</v>
      </c>
      <c r="I567" s="213" t="e">
        <f>VLOOKUP(H567,gender!A:B,2,0)</f>
        <v>#N/A</v>
      </c>
      <c r="J567" s="273">
        <v>450</v>
      </c>
      <c r="K567" s="273">
        <v>450</v>
      </c>
      <c r="L567" s="273">
        <v>1</v>
      </c>
      <c r="M567" s="273" t="s">
        <v>7156</v>
      </c>
      <c r="N567" s="144" t="e">
        <f>VLOOKUP(M567,brand!A:B,2,0)</f>
        <v>#N/A</v>
      </c>
      <c r="O567" s="144" t="str">
        <f t="shared" si="25"/>
        <v>GERMANY</v>
      </c>
      <c r="P567" s="144">
        <f>VLOOKUP(O567,country!A:B,2,0)</f>
        <v>1725</v>
      </c>
      <c r="Q567" s="273" t="s">
        <v>2787</v>
      </c>
      <c r="R567" s="144" t="str">
        <f t="shared" si="26"/>
        <v>Ռեզին, Կտոր, Պոլիռետան</v>
      </c>
      <c r="S567" s="144" t="s">
        <v>7255</v>
      </c>
      <c r="T567" s="144" t="e">
        <f>VLOOKUP(R567,material!A:B,2,0)</f>
        <v>#N/A</v>
      </c>
      <c r="U567" s="141" t="s">
        <v>7640</v>
      </c>
      <c r="V567" s="141"/>
      <c r="W567" s="273">
        <v>24</v>
      </c>
      <c r="X567" s="141">
        <f>VLOOKUP(W567,SIZE!A:B,2,0)</f>
        <v>15</v>
      </c>
      <c r="Y567" s="141">
        <v>0</v>
      </c>
      <c r="Z567" s="141" t="s">
        <v>1057</v>
      </c>
      <c r="AA567" s="141">
        <f>VLOOKUP(Z567,COLOR!A:B,2,0)</f>
        <v>5</v>
      </c>
      <c r="AB567" s="130"/>
      <c r="AC567" s="130"/>
      <c r="AD567" s="130"/>
      <c r="AE567" s="130"/>
      <c r="AF567" s="130"/>
      <c r="AG567" s="130"/>
      <c r="AH567" s="130"/>
      <c r="AI567" s="130"/>
      <c r="AJ567" s="130"/>
      <c r="AK567" s="130"/>
      <c r="AL567" s="130"/>
      <c r="AM567" s="130"/>
    </row>
    <row r="568" spans="1:39" ht="20.25" customHeight="1">
      <c r="A568" s="132">
        <v>567</v>
      </c>
      <c r="B568" s="19" t="s">
        <v>5041</v>
      </c>
      <c r="C568" s="251">
        <v>64041990000</v>
      </c>
      <c r="D568" s="262" t="s">
        <v>6914</v>
      </c>
      <c r="E568" s="143" t="str">
        <f t="shared" si="24"/>
        <v>Սպորտ Կիսաճտքավոր</v>
      </c>
      <c r="F568" s="273" t="s">
        <v>7089</v>
      </c>
      <c r="G568" s="144" t="e">
        <f>VLOOKUP(E568,subcategory!A:B,2,0)</f>
        <v>#N/A</v>
      </c>
      <c r="H568" s="273" t="s">
        <v>55</v>
      </c>
      <c r="I568" s="213" t="e">
        <f>VLOOKUP(H568,gender!A:B,2,0)</f>
        <v>#N/A</v>
      </c>
      <c r="J568" s="273">
        <v>435</v>
      </c>
      <c r="K568" s="273">
        <v>435</v>
      </c>
      <c r="L568" s="273">
        <v>1</v>
      </c>
      <c r="M568" s="273" t="s">
        <v>7156</v>
      </c>
      <c r="N568" s="144" t="e">
        <f>VLOOKUP(M568,brand!A:B,2,0)</f>
        <v>#N/A</v>
      </c>
      <c r="O568" s="144" t="str">
        <f t="shared" si="25"/>
        <v>GERMANY</v>
      </c>
      <c r="P568" s="144">
        <f>VLOOKUP(O568,country!A:B,2,0)</f>
        <v>1725</v>
      </c>
      <c r="Q568" s="273" t="s">
        <v>2787</v>
      </c>
      <c r="R568" s="144" t="str">
        <f t="shared" si="26"/>
        <v>Ռեզին, Կտոր, Պոլիռետան</v>
      </c>
      <c r="S568" s="144" t="s">
        <v>7255</v>
      </c>
      <c r="T568" s="144" t="e">
        <f>VLOOKUP(R568,material!A:B,2,0)</f>
        <v>#N/A</v>
      </c>
      <c r="U568" s="141" t="s">
        <v>7640</v>
      </c>
      <c r="V568" s="141"/>
      <c r="W568" s="273">
        <v>23</v>
      </c>
      <c r="X568" s="141">
        <f>VLOOKUP(W568,SIZE!A:B,2,0)</f>
        <v>253</v>
      </c>
      <c r="Y568" s="141">
        <v>0</v>
      </c>
      <c r="Z568" s="141" t="s">
        <v>1057</v>
      </c>
      <c r="AA568" s="141">
        <f>VLOOKUP(Z568,COLOR!A:B,2,0)</f>
        <v>5</v>
      </c>
      <c r="AB568" s="130"/>
      <c r="AC568" s="130"/>
      <c r="AD568" s="130"/>
      <c r="AE568" s="130"/>
      <c r="AF568" s="130"/>
      <c r="AG568" s="130"/>
      <c r="AH568" s="130"/>
      <c r="AI568" s="130"/>
      <c r="AJ568" s="130"/>
      <c r="AK568" s="130"/>
      <c r="AL568" s="130"/>
      <c r="AM568" s="130"/>
    </row>
    <row r="569" spans="1:39" ht="20.25" customHeight="1">
      <c r="A569" s="132">
        <v>568</v>
      </c>
      <c r="B569" s="19" t="s">
        <v>5042</v>
      </c>
      <c r="C569" s="251">
        <v>64041990000</v>
      </c>
      <c r="D569" s="262" t="s">
        <v>6904</v>
      </c>
      <c r="E569" s="143" t="str">
        <f t="shared" si="24"/>
        <v>Սպորտ Կիսաճտքավոր</v>
      </c>
      <c r="F569" s="273" t="s">
        <v>7089</v>
      </c>
      <c r="G569" s="144" t="e">
        <f>VLOOKUP(E569,subcategory!A:B,2,0)</f>
        <v>#N/A</v>
      </c>
      <c r="H569" s="273" t="s">
        <v>55</v>
      </c>
      <c r="I569" s="213" t="e">
        <f>VLOOKUP(H569,gender!A:B,2,0)</f>
        <v>#N/A</v>
      </c>
      <c r="J569" s="273">
        <v>420</v>
      </c>
      <c r="K569" s="273">
        <v>420</v>
      </c>
      <c r="L569" s="273">
        <v>1</v>
      </c>
      <c r="M569" s="273" t="s">
        <v>7156</v>
      </c>
      <c r="N569" s="144" t="e">
        <f>VLOOKUP(M569,brand!A:B,2,0)</f>
        <v>#N/A</v>
      </c>
      <c r="O569" s="144" t="str">
        <f t="shared" si="25"/>
        <v>GERMANY</v>
      </c>
      <c r="P569" s="144">
        <f>VLOOKUP(O569,country!A:B,2,0)</f>
        <v>1725</v>
      </c>
      <c r="Q569" s="273" t="s">
        <v>2787</v>
      </c>
      <c r="R569" s="144" t="str">
        <f t="shared" si="26"/>
        <v>Ռեզին, Կտոր, Ռետին</v>
      </c>
      <c r="S569" s="144" t="s">
        <v>7257</v>
      </c>
      <c r="T569" s="144" t="e">
        <f>VLOOKUP(R569,material!A:B,2,0)</f>
        <v>#N/A</v>
      </c>
      <c r="U569" s="141" t="s">
        <v>7640</v>
      </c>
      <c r="V569" s="141"/>
      <c r="W569" s="273">
        <v>24</v>
      </c>
      <c r="X569" s="141">
        <f>VLOOKUP(W569,SIZE!A:B,2,0)</f>
        <v>15</v>
      </c>
      <c r="Y569" s="141">
        <v>0</v>
      </c>
      <c r="Z569" s="141" t="s">
        <v>1057</v>
      </c>
      <c r="AA569" s="141">
        <f>VLOOKUP(Z569,COLOR!A:B,2,0)</f>
        <v>5</v>
      </c>
      <c r="AB569" s="130"/>
      <c r="AC569" s="130"/>
      <c r="AD569" s="130"/>
      <c r="AE569" s="130"/>
      <c r="AF569" s="130"/>
      <c r="AG569" s="130"/>
      <c r="AH569" s="130"/>
      <c r="AI569" s="130"/>
      <c r="AJ569" s="130"/>
      <c r="AK569" s="130"/>
      <c r="AL569" s="130"/>
      <c r="AM569" s="130"/>
    </row>
    <row r="570" spans="1:39" ht="20.25" customHeight="1">
      <c r="A570" s="132">
        <v>569</v>
      </c>
      <c r="B570" s="19" t="s">
        <v>5043</v>
      </c>
      <c r="C570" s="251">
        <v>64041990000</v>
      </c>
      <c r="D570" s="262" t="s">
        <v>6904</v>
      </c>
      <c r="E570" s="143" t="str">
        <f t="shared" si="24"/>
        <v>Սպորտ Կիսաճտքավոր</v>
      </c>
      <c r="F570" s="273" t="s">
        <v>7089</v>
      </c>
      <c r="G570" s="144" t="e">
        <f>VLOOKUP(E570,subcategory!A:B,2,0)</f>
        <v>#N/A</v>
      </c>
      <c r="H570" s="273" t="s">
        <v>55</v>
      </c>
      <c r="I570" s="213" t="e">
        <f>VLOOKUP(H570,gender!A:B,2,0)</f>
        <v>#N/A</v>
      </c>
      <c r="J570" s="273">
        <v>455</v>
      </c>
      <c r="K570" s="273">
        <v>455</v>
      </c>
      <c r="L570" s="273">
        <v>1</v>
      </c>
      <c r="M570" s="273" t="s">
        <v>7156</v>
      </c>
      <c r="N570" s="144" t="e">
        <f>VLOOKUP(M570,brand!A:B,2,0)</f>
        <v>#N/A</v>
      </c>
      <c r="O570" s="144" t="str">
        <f t="shared" si="25"/>
        <v>GERMANY</v>
      </c>
      <c r="P570" s="144">
        <f>VLOOKUP(O570,country!A:B,2,0)</f>
        <v>1725</v>
      </c>
      <c r="Q570" s="273" t="s">
        <v>2787</v>
      </c>
      <c r="R570" s="144" t="str">
        <f t="shared" si="26"/>
        <v>Ռեզին, Կտոր, Ռետին</v>
      </c>
      <c r="S570" s="144" t="s">
        <v>7257</v>
      </c>
      <c r="T570" s="144" t="e">
        <f>VLOOKUP(R570,material!A:B,2,0)</f>
        <v>#N/A</v>
      </c>
      <c r="U570" s="141" t="s">
        <v>7640</v>
      </c>
      <c r="V570" s="141"/>
      <c r="W570" s="273">
        <v>25</v>
      </c>
      <c r="X570" s="141">
        <f>VLOOKUP(W570,SIZE!A:B,2,0)</f>
        <v>249</v>
      </c>
      <c r="Y570" s="141">
        <v>0</v>
      </c>
      <c r="Z570" s="141" t="s">
        <v>1057</v>
      </c>
      <c r="AA570" s="141">
        <f>VLOOKUP(Z570,COLOR!A:B,2,0)</f>
        <v>5</v>
      </c>
      <c r="AB570" s="130"/>
      <c r="AC570" s="130"/>
      <c r="AD570" s="130"/>
      <c r="AE570" s="130"/>
      <c r="AF570" s="130"/>
      <c r="AG570" s="130"/>
      <c r="AH570" s="130"/>
      <c r="AI570" s="130"/>
      <c r="AJ570" s="130"/>
      <c r="AK570" s="130"/>
      <c r="AL570" s="130"/>
      <c r="AM570" s="130"/>
    </row>
    <row r="571" spans="1:39" ht="20.25" customHeight="1">
      <c r="A571" s="132">
        <v>570</v>
      </c>
      <c r="B571" s="19" t="s">
        <v>5044</v>
      </c>
      <c r="C571" s="251">
        <v>64041990000</v>
      </c>
      <c r="D571" s="262" t="s">
        <v>6904</v>
      </c>
      <c r="E571" s="143" t="str">
        <f t="shared" si="24"/>
        <v>Սպորտ Կիսաճտքավոր</v>
      </c>
      <c r="F571" s="273" t="s">
        <v>7089</v>
      </c>
      <c r="G571" s="144" t="e">
        <f>VLOOKUP(E571,subcategory!A:B,2,0)</f>
        <v>#N/A</v>
      </c>
      <c r="H571" s="273" t="s">
        <v>55</v>
      </c>
      <c r="I571" s="213" t="e">
        <f>VLOOKUP(H571,gender!A:B,2,0)</f>
        <v>#N/A</v>
      </c>
      <c r="J571" s="273">
        <v>455</v>
      </c>
      <c r="K571" s="273">
        <v>455</v>
      </c>
      <c r="L571" s="273">
        <v>1</v>
      </c>
      <c r="M571" s="273" t="s">
        <v>7156</v>
      </c>
      <c r="N571" s="144" t="e">
        <f>VLOOKUP(M571,brand!A:B,2,0)</f>
        <v>#N/A</v>
      </c>
      <c r="O571" s="144" t="str">
        <f t="shared" si="25"/>
        <v>GERMANY</v>
      </c>
      <c r="P571" s="144">
        <f>VLOOKUP(O571,country!A:B,2,0)</f>
        <v>1725</v>
      </c>
      <c r="Q571" s="273" t="s">
        <v>2787</v>
      </c>
      <c r="R571" s="144" t="str">
        <f t="shared" si="26"/>
        <v>Ռեզին, Կտոր, Ռետին</v>
      </c>
      <c r="S571" s="144" t="s">
        <v>7257</v>
      </c>
      <c r="T571" s="144" t="e">
        <f>VLOOKUP(R571,material!A:B,2,0)</f>
        <v>#N/A</v>
      </c>
      <c r="U571" s="141" t="s">
        <v>7640</v>
      </c>
      <c r="V571" s="141"/>
      <c r="W571" s="273">
        <v>24</v>
      </c>
      <c r="X571" s="141">
        <f>VLOOKUP(W571,SIZE!A:B,2,0)</f>
        <v>15</v>
      </c>
      <c r="Y571" s="141">
        <v>0</v>
      </c>
      <c r="Z571" s="141" t="s">
        <v>1057</v>
      </c>
      <c r="AA571" s="141">
        <f>VLOOKUP(Z571,COLOR!A:B,2,0)</f>
        <v>5</v>
      </c>
      <c r="AB571" s="130"/>
      <c r="AC571" s="130"/>
      <c r="AD571" s="130"/>
      <c r="AE571" s="130"/>
      <c r="AF571" s="130"/>
      <c r="AG571" s="130"/>
      <c r="AH571" s="130"/>
      <c r="AI571" s="130"/>
      <c r="AJ571" s="130"/>
      <c r="AK571" s="130"/>
      <c r="AL571" s="130"/>
      <c r="AM571" s="130"/>
    </row>
    <row r="572" spans="1:39" ht="20.25" customHeight="1">
      <c r="A572" s="132">
        <v>571</v>
      </c>
      <c r="B572" s="19" t="s">
        <v>5045</v>
      </c>
      <c r="C572" s="251">
        <v>64041990000</v>
      </c>
      <c r="D572" s="262" t="s">
        <v>6904</v>
      </c>
      <c r="E572" s="143" t="str">
        <f t="shared" si="24"/>
        <v>Սպորտ Կիսաճտքավոր</v>
      </c>
      <c r="F572" s="273" t="s">
        <v>7089</v>
      </c>
      <c r="G572" s="144" t="e">
        <f>VLOOKUP(E572,subcategory!A:B,2,0)</f>
        <v>#N/A</v>
      </c>
      <c r="H572" s="273" t="s">
        <v>55</v>
      </c>
      <c r="I572" s="213" t="e">
        <f>VLOOKUP(H572,gender!A:B,2,0)</f>
        <v>#N/A</v>
      </c>
      <c r="J572" s="273">
        <v>425</v>
      </c>
      <c r="K572" s="273">
        <v>425</v>
      </c>
      <c r="L572" s="273">
        <v>1</v>
      </c>
      <c r="M572" s="273" t="s">
        <v>7156</v>
      </c>
      <c r="N572" s="144" t="e">
        <f>VLOOKUP(M572,brand!A:B,2,0)</f>
        <v>#N/A</v>
      </c>
      <c r="O572" s="144" t="str">
        <f t="shared" si="25"/>
        <v>GERMANY</v>
      </c>
      <c r="P572" s="144">
        <f>VLOOKUP(O572,country!A:B,2,0)</f>
        <v>1725</v>
      </c>
      <c r="Q572" s="273" t="s">
        <v>2787</v>
      </c>
      <c r="R572" s="144" t="str">
        <f t="shared" si="26"/>
        <v>Ռեզին, Կտոր, Ռետին</v>
      </c>
      <c r="S572" s="144" t="s">
        <v>7257</v>
      </c>
      <c r="T572" s="144" t="e">
        <f>VLOOKUP(R572,material!A:B,2,0)</f>
        <v>#N/A</v>
      </c>
      <c r="U572" s="141" t="s">
        <v>7640</v>
      </c>
      <c r="V572" s="141"/>
      <c r="W572" s="273">
        <v>23</v>
      </c>
      <c r="X572" s="141">
        <f>VLOOKUP(W572,SIZE!A:B,2,0)</f>
        <v>253</v>
      </c>
      <c r="Y572" s="141">
        <v>0</v>
      </c>
      <c r="Z572" s="141" t="s">
        <v>1057</v>
      </c>
      <c r="AA572" s="141">
        <f>VLOOKUP(Z572,COLOR!A:B,2,0)</f>
        <v>5</v>
      </c>
      <c r="AB572" s="130"/>
      <c r="AC572" s="130"/>
      <c r="AD572" s="130"/>
      <c r="AE572" s="130"/>
      <c r="AF572" s="130"/>
      <c r="AG572" s="130"/>
      <c r="AH572" s="130"/>
      <c r="AI572" s="130"/>
      <c r="AJ572" s="130"/>
      <c r="AK572" s="130"/>
      <c r="AL572" s="130"/>
      <c r="AM572" s="130"/>
    </row>
    <row r="573" spans="1:39" ht="20.25" customHeight="1">
      <c r="A573" s="132">
        <v>572</v>
      </c>
      <c r="B573" s="19" t="s">
        <v>5046</v>
      </c>
      <c r="C573" s="251">
        <v>64041990000</v>
      </c>
      <c r="D573" s="262" t="s">
        <v>6787</v>
      </c>
      <c r="E573" s="143" t="str">
        <f t="shared" si="24"/>
        <v>Սպորտ Կիսաճտքավոր</v>
      </c>
      <c r="F573" s="273" t="s">
        <v>7089</v>
      </c>
      <c r="G573" s="144" t="e">
        <f>VLOOKUP(E573,subcategory!A:B,2,0)</f>
        <v>#N/A</v>
      </c>
      <c r="H573" s="273" t="s">
        <v>7150</v>
      </c>
      <c r="I573" s="213" t="e">
        <f>VLOOKUP(H573,gender!A:B,2,0)</f>
        <v>#N/A</v>
      </c>
      <c r="J573" s="273">
        <v>465</v>
      </c>
      <c r="K573" s="273">
        <v>465</v>
      </c>
      <c r="L573" s="273">
        <v>1</v>
      </c>
      <c r="M573" s="273" t="s">
        <v>7156</v>
      </c>
      <c r="N573" s="144" t="e">
        <f>VLOOKUP(M573,brand!A:B,2,0)</f>
        <v>#N/A</v>
      </c>
      <c r="O573" s="144" t="str">
        <f t="shared" si="25"/>
        <v>GERMANY</v>
      </c>
      <c r="P573" s="144">
        <f>VLOOKUP(O573,country!A:B,2,0)</f>
        <v>1725</v>
      </c>
      <c r="Q573" s="273" t="s">
        <v>2787</v>
      </c>
      <c r="R573" s="144" t="str">
        <f t="shared" si="26"/>
        <v>Ռեզին, Կտոր, Ռետին</v>
      </c>
      <c r="S573" s="144" t="s">
        <v>7257</v>
      </c>
      <c r="T573" s="144" t="e">
        <f>VLOOKUP(R573,material!A:B,2,0)</f>
        <v>#N/A</v>
      </c>
      <c r="U573" s="141" t="s">
        <v>7640</v>
      </c>
      <c r="V573" s="141"/>
      <c r="W573" s="273">
        <v>25</v>
      </c>
      <c r="X573" s="141">
        <f>VLOOKUP(W573,SIZE!A:B,2,0)</f>
        <v>249</v>
      </c>
      <c r="Y573" s="141">
        <v>0</v>
      </c>
      <c r="Z573" s="141" t="s">
        <v>1057</v>
      </c>
      <c r="AA573" s="141">
        <f>VLOOKUP(Z573,COLOR!A:B,2,0)</f>
        <v>5</v>
      </c>
      <c r="AB573" s="130"/>
      <c r="AC573" s="130"/>
      <c r="AD573" s="130"/>
      <c r="AE573" s="130"/>
      <c r="AF573" s="130"/>
      <c r="AG573" s="130"/>
      <c r="AH573" s="130"/>
      <c r="AI573" s="130"/>
      <c r="AJ573" s="130"/>
      <c r="AK573" s="130"/>
      <c r="AL573" s="130"/>
      <c r="AM573" s="130"/>
    </row>
    <row r="574" spans="1:39" ht="20.25" customHeight="1">
      <c r="A574" s="132">
        <v>573</v>
      </c>
      <c r="B574" s="19" t="s">
        <v>5047</v>
      </c>
      <c r="C574" s="251">
        <v>64041990000</v>
      </c>
      <c r="D574" s="262" t="s">
        <v>6787</v>
      </c>
      <c r="E574" s="143" t="str">
        <f t="shared" si="24"/>
        <v>Սպորտ Կիսաճտքավոր</v>
      </c>
      <c r="F574" s="273" t="s">
        <v>7089</v>
      </c>
      <c r="G574" s="144" t="e">
        <f>VLOOKUP(E574,subcategory!A:B,2,0)</f>
        <v>#N/A</v>
      </c>
      <c r="H574" s="273" t="s">
        <v>7150</v>
      </c>
      <c r="I574" s="213" t="e">
        <f>VLOOKUP(H574,gender!A:B,2,0)</f>
        <v>#N/A</v>
      </c>
      <c r="J574" s="273">
        <v>510</v>
      </c>
      <c r="K574" s="273">
        <v>510</v>
      </c>
      <c r="L574" s="273">
        <v>1</v>
      </c>
      <c r="M574" s="273" t="s">
        <v>7156</v>
      </c>
      <c r="N574" s="144" t="e">
        <f>VLOOKUP(M574,brand!A:B,2,0)</f>
        <v>#N/A</v>
      </c>
      <c r="O574" s="144" t="str">
        <f t="shared" si="25"/>
        <v>GERMANY</v>
      </c>
      <c r="P574" s="144">
        <f>VLOOKUP(O574,country!A:B,2,0)</f>
        <v>1725</v>
      </c>
      <c r="Q574" s="273" t="s">
        <v>2787</v>
      </c>
      <c r="R574" s="144" t="str">
        <f t="shared" si="26"/>
        <v>Ռեզին, Կտոր, Ռետին</v>
      </c>
      <c r="S574" s="144" t="s">
        <v>7257</v>
      </c>
      <c r="T574" s="144" t="e">
        <f>VLOOKUP(R574,material!A:B,2,0)</f>
        <v>#N/A</v>
      </c>
      <c r="U574" s="141" t="s">
        <v>7640</v>
      </c>
      <c r="V574" s="141"/>
      <c r="W574" s="273">
        <v>26</v>
      </c>
      <c r="X574" s="141">
        <f>VLOOKUP(W574,SIZE!A:B,2,0)</f>
        <v>484</v>
      </c>
      <c r="Y574" s="141">
        <v>0</v>
      </c>
      <c r="Z574" s="141" t="s">
        <v>1057</v>
      </c>
      <c r="AA574" s="141">
        <f>VLOOKUP(Z574,COLOR!A:B,2,0)</f>
        <v>5</v>
      </c>
      <c r="AB574" s="130"/>
      <c r="AC574" s="130"/>
      <c r="AD574" s="130"/>
      <c r="AE574" s="130"/>
      <c r="AF574" s="130"/>
      <c r="AG574" s="130"/>
      <c r="AH574" s="130"/>
      <c r="AI574" s="130"/>
      <c r="AJ574" s="130"/>
      <c r="AK574" s="130"/>
      <c r="AL574" s="130"/>
      <c r="AM574" s="130"/>
    </row>
    <row r="575" spans="1:39" ht="20.25" customHeight="1">
      <c r="A575" s="132">
        <v>574</v>
      </c>
      <c r="B575" s="19" t="s">
        <v>5048</v>
      </c>
      <c r="C575" s="251">
        <v>64041990000</v>
      </c>
      <c r="D575" s="262" t="s">
        <v>6787</v>
      </c>
      <c r="E575" s="143" t="str">
        <f t="shared" si="24"/>
        <v>Սպորտ Կիսաճտքավոր</v>
      </c>
      <c r="F575" s="273" t="s">
        <v>7089</v>
      </c>
      <c r="G575" s="144" t="e">
        <f>VLOOKUP(E575,subcategory!A:B,2,0)</f>
        <v>#N/A</v>
      </c>
      <c r="H575" s="273" t="s">
        <v>7150</v>
      </c>
      <c r="I575" s="213" t="e">
        <f>VLOOKUP(H575,gender!A:B,2,0)</f>
        <v>#N/A</v>
      </c>
      <c r="J575" s="273">
        <v>425</v>
      </c>
      <c r="K575" s="273">
        <v>425</v>
      </c>
      <c r="L575" s="273">
        <v>1</v>
      </c>
      <c r="M575" s="273" t="s">
        <v>7156</v>
      </c>
      <c r="N575" s="144" t="e">
        <f>VLOOKUP(M575,brand!A:B,2,0)</f>
        <v>#N/A</v>
      </c>
      <c r="O575" s="144" t="str">
        <f t="shared" si="25"/>
        <v>GERMANY</v>
      </c>
      <c r="P575" s="144">
        <f>VLOOKUP(O575,country!A:B,2,0)</f>
        <v>1725</v>
      </c>
      <c r="Q575" s="273" t="s">
        <v>2787</v>
      </c>
      <c r="R575" s="144" t="str">
        <f t="shared" si="26"/>
        <v>Ռեզին, Կտոր, Ռետին</v>
      </c>
      <c r="S575" s="144" t="s">
        <v>7257</v>
      </c>
      <c r="T575" s="144" t="e">
        <f>VLOOKUP(R575,material!A:B,2,0)</f>
        <v>#N/A</v>
      </c>
      <c r="U575" s="141" t="s">
        <v>7640</v>
      </c>
      <c r="V575" s="141"/>
      <c r="W575" s="273">
        <v>23</v>
      </c>
      <c r="X575" s="141">
        <f>VLOOKUP(W575,SIZE!A:B,2,0)</f>
        <v>253</v>
      </c>
      <c r="Y575" s="141">
        <v>0</v>
      </c>
      <c r="Z575" s="141" t="s">
        <v>1057</v>
      </c>
      <c r="AA575" s="141">
        <f>VLOOKUP(Z575,COLOR!A:B,2,0)</f>
        <v>5</v>
      </c>
      <c r="AB575" s="130"/>
      <c r="AC575" s="130"/>
      <c r="AD575" s="130"/>
      <c r="AE575" s="130"/>
      <c r="AF575" s="130"/>
      <c r="AG575" s="130"/>
      <c r="AH575" s="130"/>
      <c r="AI575" s="130"/>
      <c r="AJ575" s="130"/>
      <c r="AK575" s="130"/>
      <c r="AL575" s="130"/>
      <c r="AM575" s="130"/>
    </row>
    <row r="576" spans="1:39" ht="20.25" customHeight="1">
      <c r="A576" s="132">
        <v>575</v>
      </c>
      <c r="B576" s="19" t="s">
        <v>5049</v>
      </c>
      <c r="C576" s="251">
        <v>64041990000</v>
      </c>
      <c r="D576" s="262" t="s">
        <v>6904</v>
      </c>
      <c r="E576" s="143" t="str">
        <f t="shared" si="24"/>
        <v>Սպորտ Կիսաճտքավոր</v>
      </c>
      <c r="F576" s="273" t="s">
        <v>7089</v>
      </c>
      <c r="G576" s="144" t="e">
        <f>VLOOKUP(E576,subcategory!A:B,2,0)</f>
        <v>#N/A</v>
      </c>
      <c r="H576" s="273" t="s">
        <v>55</v>
      </c>
      <c r="I576" s="213" t="e">
        <f>VLOOKUP(H576,gender!A:B,2,0)</f>
        <v>#N/A</v>
      </c>
      <c r="J576" s="273">
        <v>780</v>
      </c>
      <c r="K576" s="273">
        <v>780</v>
      </c>
      <c r="L576" s="273">
        <v>1</v>
      </c>
      <c r="M576" s="273" t="s">
        <v>7155</v>
      </c>
      <c r="N576" s="144" t="e">
        <f>VLOOKUP(M576,brand!A:B,2,0)</f>
        <v>#N/A</v>
      </c>
      <c r="O576" s="144" t="str">
        <f t="shared" si="25"/>
        <v>GERMANY</v>
      </c>
      <c r="P576" s="144">
        <f>VLOOKUP(O576,country!A:B,2,0)</f>
        <v>1725</v>
      </c>
      <c r="Q576" s="273" t="s">
        <v>2787</v>
      </c>
      <c r="R576" s="144" t="str">
        <f t="shared" si="26"/>
        <v>Ռեզին, Կտոր, Ռետին</v>
      </c>
      <c r="S576" s="144" t="s">
        <v>7257</v>
      </c>
      <c r="T576" s="144" t="e">
        <f>VLOOKUP(R576,material!A:B,2,0)</f>
        <v>#N/A</v>
      </c>
      <c r="U576" s="141" t="s">
        <v>7640</v>
      </c>
      <c r="V576" s="141"/>
      <c r="W576" s="273">
        <v>36</v>
      </c>
      <c r="X576" s="141">
        <f>VLOOKUP(W576,SIZE!A:B,2,0)</f>
        <v>52</v>
      </c>
      <c r="Y576" s="141">
        <v>0</v>
      </c>
      <c r="Z576" s="141" t="s">
        <v>1080</v>
      </c>
      <c r="AA576" s="141">
        <f>VLOOKUP(Z576,COLOR!A:B,2,0)</f>
        <v>13</v>
      </c>
      <c r="AB576" s="130"/>
      <c r="AC576" s="130"/>
      <c r="AD576" s="130"/>
      <c r="AE576" s="130"/>
      <c r="AF576" s="130"/>
      <c r="AG576" s="130"/>
      <c r="AH576" s="130"/>
      <c r="AI576" s="130"/>
      <c r="AJ576" s="130"/>
      <c r="AK576" s="130"/>
      <c r="AL576" s="130"/>
      <c r="AM576" s="130"/>
    </row>
    <row r="577" spans="1:39" ht="20.25" customHeight="1">
      <c r="A577" s="132">
        <v>576</v>
      </c>
      <c r="B577" s="19" t="s">
        <v>5050</v>
      </c>
      <c r="C577" s="251">
        <v>64041990000</v>
      </c>
      <c r="D577" s="262" t="s">
        <v>6904</v>
      </c>
      <c r="E577" s="143" t="str">
        <f t="shared" si="24"/>
        <v>Սպորտ Կիսաճտքավոր</v>
      </c>
      <c r="F577" s="273" t="s">
        <v>7089</v>
      </c>
      <c r="G577" s="144" t="e">
        <f>VLOOKUP(E577,subcategory!A:B,2,0)</f>
        <v>#N/A</v>
      </c>
      <c r="H577" s="273" t="s">
        <v>55</v>
      </c>
      <c r="I577" s="213" t="e">
        <f>VLOOKUP(H577,gender!A:B,2,0)</f>
        <v>#N/A</v>
      </c>
      <c r="J577" s="273">
        <v>780</v>
      </c>
      <c r="K577" s="273">
        <v>780</v>
      </c>
      <c r="L577" s="273">
        <v>1</v>
      </c>
      <c r="M577" s="273" t="s">
        <v>7155</v>
      </c>
      <c r="N577" s="144" t="e">
        <f>VLOOKUP(M577,brand!A:B,2,0)</f>
        <v>#N/A</v>
      </c>
      <c r="O577" s="144" t="str">
        <f t="shared" si="25"/>
        <v>GERMANY</v>
      </c>
      <c r="P577" s="144">
        <f>VLOOKUP(O577,country!A:B,2,0)</f>
        <v>1725</v>
      </c>
      <c r="Q577" s="273" t="s">
        <v>2787</v>
      </c>
      <c r="R577" s="144" t="str">
        <f t="shared" si="26"/>
        <v>Ռեզին, Կտոր, Ռետին</v>
      </c>
      <c r="S577" s="144" t="s">
        <v>7257</v>
      </c>
      <c r="T577" s="144" t="e">
        <f>VLOOKUP(R577,material!A:B,2,0)</f>
        <v>#N/A</v>
      </c>
      <c r="U577" s="141" t="s">
        <v>7640</v>
      </c>
      <c r="V577" s="141"/>
      <c r="W577" s="273">
        <v>36</v>
      </c>
      <c r="X577" s="141">
        <f>VLOOKUP(W577,SIZE!A:B,2,0)</f>
        <v>52</v>
      </c>
      <c r="Y577" s="141">
        <v>0</v>
      </c>
      <c r="Z577" s="141" t="s">
        <v>1080</v>
      </c>
      <c r="AA577" s="141">
        <f>VLOOKUP(Z577,COLOR!A:B,2,0)</f>
        <v>13</v>
      </c>
      <c r="AB577" s="130"/>
      <c r="AC577" s="130"/>
      <c r="AD577" s="130"/>
      <c r="AE577" s="130"/>
      <c r="AF577" s="130"/>
      <c r="AG577" s="130"/>
      <c r="AH577" s="130"/>
      <c r="AI577" s="130"/>
      <c r="AJ577" s="130"/>
      <c r="AK577" s="130"/>
      <c r="AL577" s="130"/>
      <c r="AM577" s="130"/>
    </row>
    <row r="578" spans="1:39" ht="20.25" customHeight="1">
      <c r="A578" s="132">
        <v>577</v>
      </c>
      <c r="B578" s="19" t="s">
        <v>5051</v>
      </c>
      <c r="C578" s="251">
        <v>64041990000</v>
      </c>
      <c r="D578" s="262" t="s">
        <v>6787</v>
      </c>
      <c r="E578" s="143" t="str">
        <f t="shared" si="24"/>
        <v>Սպորտ Կիսաճտքավոր</v>
      </c>
      <c r="F578" s="273" t="s">
        <v>7089</v>
      </c>
      <c r="G578" s="144" t="e">
        <f>VLOOKUP(E578,subcategory!A:B,2,0)</f>
        <v>#N/A</v>
      </c>
      <c r="H578" s="273" t="s">
        <v>7150</v>
      </c>
      <c r="I578" s="213" t="e">
        <f>VLOOKUP(H578,gender!A:B,2,0)</f>
        <v>#N/A</v>
      </c>
      <c r="J578" s="273">
        <v>715</v>
      </c>
      <c r="K578" s="273">
        <v>715</v>
      </c>
      <c r="L578" s="273">
        <v>1</v>
      </c>
      <c r="M578" s="273" t="s">
        <v>7155</v>
      </c>
      <c r="N578" s="144" t="e">
        <f>VLOOKUP(M578,brand!A:B,2,0)</f>
        <v>#N/A</v>
      </c>
      <c r="O578" s="144" t="str">
        <f t="shared" si="25"/>
        <v>GERMANY</v>
      </c>
      <c r="P578" s="144">
        <f>VLOOKUP(O578,country!A:B,2,0)</f>
        <v>1725</v>
      </c>
      <c r="Q578" s="273" t="s">
        <v>2787</v>
      </c>
      <c r="R578" s="144" t="str">
        <f t="shared" si="26"/>
        <v>Ռեզին, Կտոր, Ռետին</v>
      </c>
      <c r="S578" s="144" t="s">
        <v>7257</v>
      </c>
      <c r="T578" s="144" t="e">
        <f>VLOOKUP(R578,material!A:B,2,0)</f>
        <v>#N/A</v>
      </c>
      <c r="U578" s="141" t="s">
        <v>7640</v>
      </c>
      <c r="V578" s="141"/>
      <c r="W578" s="273">
        <v>34</v>
      </c>
      <c r="X578" s="141">
        <f>VLOOKUP(W578,SIZE!A:B,2,0)</f>
        <v>41</v>
      </c>
      <c r="Y578" s="141">
        <v>0</v>
      </c>
      <c r="Z578" s="141" t="s">
        <v>1057</v>
      </c>
      <c r="AA578" s="141">
        <f>VLOOKUP(Z578,COLOR!A:B,2,0)</f>
        <v>5</v>
      </c>
      <c r="AB578" s="130"/>
      <c r="AC578" s="130"/>
      <c r="AD578" s="130"/>
      <c r="AE578" s="130"/>
      <c r="AF578" s="130"/>
      <c r="AG578" s="130"/>
      <c r="AH578" s="130"/>
      <c r="AI578" s="130"/>
      <c r="AJ578" s="130"/>
      <c r="AK578" s="130"/>
      <c r="AL578" s="130"/>
      <c r="AM578" s="130"/>
    </row>
    <row r="579" spans="1:39" ht="20.25" customHeight="1">
      <c r="A579" s="132">
        <v>578</v>
      </c>
      <c r="B579" s="19" t="s">
        <v>5052</v>
      </c>
      <c r="C579" s="251">
        <v>64041990000</v>
      </c>
      <c r="D579" s="262" t="s">
        <v>6787</v>
      </c>
      <c r="E579" s="143" t="str">
        <f t="shared" ref="E579:E642" si="27">PROPER(F579)</f>
        <v>Սպորտ Կիսաճտքավոր</v>
      </c>
      <c r="F579" s="273" t="s">
        <v>7089</v>
      </c>
      <c r="G579" s="144" t="e">
        <f>VLOOKUP(E579,subcategory!A:B,2,0)</f>
        <v>#N/A</v>
      </c>
      <c r="H579" s="273" t="s">
        <v>7150</v>
      </c>
      <c r="I579" s="213" t="e">
        <f>VLOOKUP(H579,gender!A:B,2,0)</f>
        <v>#N/A</v>
      </c>
      <c r="J579" s="273">
        <v>825</v>
      </c>
      <c r="K579" s="273">
        <v>825</v>
      </c>
      <c r="L579" s="273">
        <v>1</v>
      </c>
      <c r="M579" s="273" t="s">
        <v>7155</v>
      </c>
      <c r="N579" s="144" t="e">
        <f>VLOOKUP(M579,brand!A:B,2,0)</f>
        <v>#N/A</v>
      </c>
      <c r="O579" s="144" t="str">
        <f t="shared" ref="O579:O642" si="28">UPPER(Q579)</f>
        <v>GERMANY</v>
      </c>
      <c r="P579" s="144">
        <f>VLOOKUP(O579,country!A:B,2,0)</f>
        <v>1725</v>
      </c>
      <c r="Q579" s="273" t="s">
        <v>2787</v>
      </c>
      <c r="R579" s="144" t="str">
        <f t="shared" ref="R579:R642" si="29">PROPER(S579)</f>
        <v>Ռեզին, Կտոր, Ռետին</v>
      </c>
      <c r="S579" s="144" t="s">
        <v>7257</v>
      </c>
      <c r="T579" s="144" t="e">
        <f>VLOOKUP(R579,material!A:B,2,0)</f>
        <v>#N/A</v>
      </c>
      <c r="U579" s="141" t="s">
        <v>7640</v>
      </c>
      <c r="V579" s="141"/>
      <c r="W579" s="273">
        <v>37</v>
      </c>
      <c r="X579" s="141">
        <f>VLOOKUP(W579,SIZE!A:B,2,0)</f>
        <v>282</v>
      </c>
      <c r="Y579" s="141">
        <v>0</v>
      </c>
      <c r="Z579" s="141" t="s">
        <v>1057</v>
      </c>
      <c r="AA579" s="141">
        <f>VLOOKUP(Z579,COLOR!A:B,2,0)</f>
        <v>5</v>
      </c>
      <c r="AB579" s="130"/>
      <c r="AC579" s="130"/>
      <c r="AD579" s="130"/>
      <c r="AE579" s="130"/>
      <c r="AF579" s="130"/>
      <c r="AG579" s="130"/>
      <c r="AH579" s="130"/>
      <c r="AI579" s="130"/>
      <c r="AJ579" s="130"/>
      <c r="AK579" s="130"/>
      <c r="AL579" s="130"/>
      <c r="AM579" s="130"/>
    </row>
    <row r="580" spans="1:39" ht="20.25" customHeight="1">
      <c r="A580" s="132">
        <v>579</v>
      </c>
      <c r="B580" s="19" t="s">
        <v>5053</v>
      </c>
      <c r="C580" s="251">
        <v>64041990000</v>
      </c>
      <c r="D580" s="262" t="s">
        <v>6904</v>
      </c>
      <c r="E580" s="143" t="str">
        <f t="shared" si="27"/>
        <v>Սպորտ Կիսաճտքավոր</v>
      </c>
      <c r="F580" s="273" t="s">
        <v>7089</v>
      </c>
      <c r="G580" s="144" t="e">
        <f>VLOOKUP(E580,subcategory!A:B,2,0)</f>
        <v>#N/A</v>
      </c>
      <c r="H580" s="273" t="s">
        <v>55</v>
      </c>
      <c r="I580" s="213" t="e">
        <f>VLOOKUP(H580,gender!A:B,2,0)</f>
        <v>#N/A</v>
      </c>
      <c r="J580" s="273">
        <v>475</v>
      </c>
      <c r="K580" s="273">
        <v>475</v>
      </c>
      <c r="L580" s="273">
        <v>1</v>
      </c>
      <c r="M580" s="273" t="s">
        <v>7156</v>
      </c>
      <c r="N580" s="144" t="e">
        <f>VLOOKUP(M580,brand!A:B,2,0)</f>
        <v>#N/A</v>
      </c>
      <c r="O580" s="144" t="str">
        <f t="shared" si="28"/>
        <v>GERMANY</v>
      </c>
      <c r="P580" s="144">
        <f>VLOOKUP(O580,country!A:B,2,0)</f>
        <v>1725</v>
      </c>
      <c r="Q580" s="273" t="s">
        <v>2787</v>
      </c>
      <c r="R580" s="144" t="str">
        <f t="shared" si="29"/>
        <v>Ռեզին, Կտոր, Ռետին</v>
      </c>
      <c r="S580" s="144" t="s">
        <v>7257</v>
      </c>
      <c r="T580" s="144" t="e">
        <f>VLOOKUP(R580,material!A:B,2,0)</f>
        <v>#N/A</v>
      </c>
      <c r="U580" s="141" t="s">
        <v>7640</v>
      </c>
      <c r="V580" s="141"/>
      <c r="W580" s="273">
        <v>25</v>
      </c>
      <c r="X580" s="141">
        <f>VLOOKUP(W580,SIZE!A:B,2,0)</f>
        <v>249</v>
      </c>
      <c r="Y580" s="141">
        <v>0</v>
      </c>
      <c r="Z580" s="141" t="s">
        <v>2088</v>
      </c>
      <c r="AA580" s="141">
        <f>VLOOKUP(Z580,COLOR!A:B,2,0)</f>
        <v>7</v>
      </c>
      <c r="AB580" s="130"/>
      <c r="AC580" s="130"/>
      <c r="AD580" s="130"/>
      <c r="AE580" s="130"/>
      <c r="AF580" s="130"/>
      <c r="AG580" s="130"/>
      <c r="AH580" s="130"/>
      <c r="AI580" s="130"/>
      <c r="AJ580" s="130"/>
      <c r="AK580" s="130"/>
      <c r="AL580" s="130"/>
      <c r="AM580" s="130"/>
    </row>
    <row r="581" spans="1:39" ht="20.25" customHeight="1">
      <c r="A581" s="132">
        <v>580</v>
      </c>
      <c r="B581" s="19" t="s">
        <v>5054</v>
      </c>
      <c r="C581" s="251">
        <v>64041990000</v>
      </c>
      <c r="D581" s="262" t="s">
        <v>6904</v>
      </c>
      <c r="E581" s="143" t="str">
        <f t="shared" si="27"/>
        <v>Սպորտ Կիսաճտքավոր</v>
      </c>
      <c r="F581" s="273" t="s">
        <v>7089</v>
      </c>
      <c r="G581" s="144" t="e">
        <f>VLOOKUP(E581,subcategory!A:B,2,0)</f>
        <v>#N/A</v>
      </c>
      <c r="H581" s="273" t="s">
        <v>55</v>
      </c>
      <c r="I581" s="213" t="e">
        <f>VLOOKUP(H581,gender!A:B,2,0)</f>
        <v>#N/A</v>
      </c>
      <c r="J581" s="273">
        <v>770</v>
      </c>
      <c r="K581" s="273">
        <v>770</v>
      </c>
      <c r="L581" s="273">
        <v>1</v>
      </c>
      <c r="M581" s="273" t="s">
        <v>7155</v>
      </c>
      <c r="N581" s="144" t="e">
        <f>VLOOKUP(M581,brand!A:B,2,0)</f>
        <v>#N/A</v>
      </c>
      <c r="O581" s="144" t="str">
        <f t="shared" si="28"/>
        <v>GERMANY</v>
      </c>
      <c r="P581" s="144">
        <f>VLOOKUP(O581,country!A:B,2,0)</f>
        <v>1725</v>
      </c>
      <c r="Q581" s="273" t="s">
        <v>2787</v>
      </c>
      <c r="R581" s="144" t="str">
        <f t="shared" si="29"/>
        <v>Ռեզին, Կտոր, Ռետին</v>
      </c>
      <c r="S581" s="144" t="s">
        <v>7257</v>
      </c>
      <c r="T581" s="144" t="e">
        <f>VLOOKUP(R581,material!A:B,2,0)</f>
        <v>#N/A</v>
      </c>
      <c r="U581" s="141" t="s">
        <v>7640</v>
      </c>
      <c r="V581" s="141"/>
      <c r="W581" s="273">
        <v>37</v>
      </c>
      <c r="X581" s="141">
        <f>VLOOKUP(W581,SIZE!A:B,2,0)</f>
        <v>282</v>
      </c>
      <c r="Y581" s="141">
        <v>0</v>
      </c>
      <c r="Z581" s="141" t="s">
        <v>2088</v>
      </c>
      <c r="AA581" s="141">
        <f>VLOOKUP(Z581,COLOR!A:B,2,0)</f>
        <v>7</v>
      </c>
      <c r="AB581" s="130"/>
      <c r="AC581" s="130"/>
      <c r="AD581" s="130"/>
      <c r="AE581" s="130"/>
      <c r="AF581" s="130"/>
      <c r="AG581" s="130"/>
      <c r="AH581" s="130"/>
      <c r="AI581" s="130"/>
      <c r="AJ581" s="130"/>
      <c r="AK581" s="130"/>
      <c r="AL581" s="130"/>
      <c r="AM581" s="130"/>
    </row>
    <row r="582" spans="1:39" ht="20.25" customHeight="1">
      <c r="A582" s="132">
        <v>581</v>
      </c>
      <c r="B582" s="19" t="s">
        <v>5055</v>
      </c>
      <c r="C582" s="251">
        <v>64041990000</v>
      </c>
      <c r="D582" s="262" t="s">
        <v>6904</v>
      </c>
      <c r="E582" s="143" t="str">
        <f t="shared" si="27"/>
        <v>Սպորտ Կիսաճտքավոր</v>
      </c>
      <c r="F582" s="273" t="s">
        <v>7089</v>
      </c>
      <c r="G582" s="144" t="e">
        <f>VLOOKUP(E582,subcategory!A:B,2,0)</f>
        <v>#N/A</v>
      </c>
      <c r="H582" s="273" t="s">
        <v>55</v>
      </c>
      <c r="I582" s="213" t="e">
        <f>VLOOKUP(H582,gender!A:B,2,0)</f>
        <v>#N/A</v>
      </c>
      <c r="J582" s="273">
        <v>695</v>
      </c>
      <c r="K582" s="273">
        <v>695</v>
      </c>
      <c r="L582" s="273">
        <v>1</v>
      </c>
      <c r="M582" s="273" t="s">
        <v>7155</v>
      </c>
      <c r="N582" s="144" t="e">
        <f>VLOOKUP(M582,brand!A:B,2,0)</f>
        <v>#N/A</v>
      </c>
      <c r="O582" s="144" t="str">
        <f t="shared" si="28"/>
        <v>GERMANY</v>
      </c>
      <c r="P582" s="144">
        <f>VLOOKUP(O582,country!A:B,2,0)</f>
        <v>1725</v>
      </c>
      <c r="Q582" s="273" t="s">
        <v>2787</v>
      </c>
      <c r="R582" s="144" t="str">
        <f t="shared" si="29"/>
        <v>Ռեզին, Կտոր, Ռետին</v>
      </c>
      <c r="S582" s="144" t="s">
        <v>7257</v>
      </c>
      <c r="T582" s="144" t="e">
        <f>VLOOKUP(R582,material!A:B,2,0)</f>
        <v>#N/A</v>
      </c>
      <c r="U582" s="141" t="s">
        <v>7640</v>
      </c>
      <c r="V582" s="141"/>
      <c r="W582" s="273">
        <v>35</v>
      </c>
      <c r="X582" s="141">
        <f>VLOOKUP(W582,SIZE!A:B,2,0)</f>
        <v>217</v>
      </c>
      <c r="Y582" s="141">
        <v>0</v>
      </c>
      <c r="Z582" s="141" t="s">
        <v>2088</v>
      </c>
      <c r="AA582" s="141">
        <f>VLOOKUP(Z582,COLOR!A:B,2,0)</f>
        <v>7</v>
      </c>
      <c r="AB582" s="130"/>
      <c r="AC582" s="130"/>
      <c r="AD582" s="130"/>
      <c r="AE582" s="130"/>
      <c r="AF582" s="130"/>
      <c r="AG582" s="130"/>
      <c r="AH582" s="130"/>
      <c r="AI582" s="130"/>
      <c r="AJ582" s="130"/>
      <c r="AK582" s="130"/>
      <c r="AL582" s="130"/>
      <c r="AM582" s="130"/>
    </row>
    <row r="583" spans="1:39" ht="20.25" customHeight="1">
      <c r="A583" s="132">
        <v>582</v>
      </c>
      <c r="B583" s="19" t="s">
        <v>5056</v>
      </c>
      <c r="C583" s="251">
        <v>64041990000</v>
      </c>
      <c r="D583" s="262" t="s">
        <v>6904</v>
      </c>
      <c r="E583" s="143" t="str">
        <f t="shared" si="27"/>
        <v>Սպորտ Կիսաճտքավոր</v>
      </c>
      <c r="F583" s="273" t="s">
        <v>7089</v>
      </c>
      <c r="G583" s="144" t="e">
        <f>VLOOKUP(E583,subcategory!A:B,2,0)</f>
        <v>#N/A</v>
      </c>
      <c r="H583" s="273" t="s">
        <v>55</v>
      </c>
      <c r="I583" s="213" t="e">
        <f>VLOOKUP(H583,gender!A:B,2,0)</f>
        <v>#N/A</v>
      </c>
      <c r="J583" s="273">
        <v>770</v>
      </c>
      <c r="K583" s="273">
        <v>770</v>
      </c>
      <c r="L583" s="273">
        <v>1</v>
      </c>
      <c r="M583" s="273" t="s">
        <v>7155</v>
      </c>
      <c r="N583" s="144" t="e">
        <f>VLOOKUP(M583,brand!A:B,2,0)</f>
        <v>#N/A</v>
      </c>
      <c r="O583" s="144" t="str">
        <f t="shared" si="28"/>
        <v>GERMANY</v>
      </c>
      <c r="P583" s="144">
        <f>VLOOKUP(O583,country!A:B,2,0)</f>
        <v>1725</v>
      </c>
      <c r="Q583" s="273" t="s">
        <v>2787</v>
      </c>
      <c r="R583" s="144" t="str">
        <f t="shared" si="29"/>
        <v>Ռեզին, Կտոր, Ռետին</v>
      </c>
      <c r="S583" s="144" t="s">
        <v>7257</v>
      </c>
      <c r="T583" s="144" t="e">
        <f>VLOOKUP(R583,material!A:B,2,0)</f>
        <v>#N/A</v>
      </c>
      <c r="U583" s="141" t="s">
        <v>7640</v>
      </c>
      <c r="V583" s="141"/>
      <c r="W583" s="273">
        <v>37</v>
      </c>
      <c r="X583" s="141">
        <f>VLOOKUP(W583,SIZE!A:B,2,0)</f>
        <v>282</v>
      </c>
      <c r="Y583" s="141">
        <v>0</v>
      </c>
      <c r="Z583" s="141" t="s">
        <v>2088</v>
      </c>
      <c r="AA583" s="141">
        <f>VLOOKUP(Z583,COLOR!A:B,2,0)</f>
        <v>7</v>
      </c>
      <c r="AB583" s="130"/>
      <c r="AC583" s="130"/>
      <c r="AD583" s="130"/>
      <c r="AE583" s="130"/>
      <c r="AF583" s="130"/>
      <c r="AG583" s="130"/>
      <c r="AH583" s="130"/>
      <c r="AI583" s="130"/>
      <c r="AJ583" s="130"/>
      <c r="AK583" s="130"/>
      <c r="AL583" s="130"/>
      <c r="AM583" s="130"/>
    </row>
    <row r="584" spans="1:39" ht="20.25" customHeight="1">
      <c r="A584" s="132">
        <v>583</v>
      </c>
      <c r="B584" s="19" t="s">
        <v>5057</v>
      </c>
      <c r="C584" s="251">
        <v>64041990000</v>
      </c>
      <c r="D584" s="262" t="s">
        <v>6904</v>
      </c>
      <c r="E584" s="143" t="str">
        <f t="shared" si="27"/>
        <v>Սպորտ Կիսաճտքավոր</v>
      </c>
      <c r="F584" s="273" t="s">
        <v>7089</v>
      </c>
      <c r="G584" s="144" t="e">
        <f>VLOOKUP(E584,subcategory!A:B,2,0)</f>
        <v>#N/A</v>
      </c>
      <c r="H584" s="273" t="s">
        <v>55</v>
      </c>
      <c r="I584" s="213" t="e">
        <f>VLOOKUP(H584,gender!A:B,2,0)</f>
        <v>#N/A</v>
      </c>
      <c r="J584" s="273">
        <v>455</v>
      </c>
      <c r="K584" s="273">
        <v>455</v>
      </c>
      <c r="L584" s="273">
        <v>1</v>
      </c>
      <c r="M584" s="273" t="s">
        <v>7163</v>
      </c>
      <c r="N584" s="144">
        <f>VLOOKUP(M584,brand!A:B,2,0)</f>
        <v>880</v>
      </c>
      <c r="O584" s="144" t="str">
        <f t="shared" si="28"/>
        <v>GERMANY</v>
      </c>
      <c r="P584" s="144">
        <f>VLOOKUP(O584,country!A:B,2,0)</f>
        <v>1725</v>
      </c>
      <c r="Q584" s="273" t="s">
        <v>2787</v>
      </c>
      <c r="R584" s="144" t="str">
        <f t="shared" si="29"/>
        <v>Ռեզին, Կտոր, Ռետին</v>
      </c>
      <c r="S584" s="144" t="s">
        <v>7257</v>
      </c>
      <c r="T584" s="144" t="e">
        <f>VLOOKUP(R584,material!A:B,2,0)</f>
        <v>#N/A</v>
      </c>
      <c r="U584" s="141" t="s">
        <v>7640</v>
      </c>
      <c r="V584" s="141"/>
      <c r="W584" s="273">
        <v>24</v>
      </c>
      <c r="X584" s="141">
        <f>VLOOKUP(W584,SIZE!A:B,2,0)</f>
        <v>15</v>
      </c>
      <c r="Y584" s="141">
        <v>0</v>
      </c>
      <c r="Z584" s="141" t="s">
        <v>2088</v>
      </c>
      <c r="AA584" s="141">
        <f>VLOOKUP(Z584,COLOR!A:B,2,0)</f>
        <v>7</v>
      </c>
      <c r="AB584" s="130"/>
      <c r="AC584" s="130"/>
      <c r="AD584" s="130"/>
      <c r="AE584" s="130"/>
      <c r="AF584" s="130"/>
      <c r="AG584" s="130"/>
      <c r="AH584" s="130"/>
      <c r="AI584" s="130"/>
      <c r="AJ584" s="130"/>
      <c r="AK584" s="130"/>
      <c r="AL584" s="130"/>
      <c r="AM584" s="130"/>
    </row>
    <row r="585" spans="1:39" ht="20.25" customHeight="1">
      <c r="A585" s="132">
        <v>584</v>
      </c>
      <c r="B585" s="19" t="s">
        <v>5058</v>
      </c>
      <c r="C585" s="251">
        <v>64041990000</v>
      </c>
      <c r="D585" s="262" t="s">
        <v>6904</v>
      </c>
      <c r="E585" s="143" t="str">
        <f t="shared" si="27"/>
        <v>Սպորտ Կիսաճտքավոր</v>
      </c>
      <c r="F585" s="273" t="s">
        <v>7089</v>
      </c>
      <c r="G585" s="144" t="e">
        <f>VLOOKUP(E585,subcategory!A:B,2,0)</f>
        <v>#N/A</v>
      </c>
      <c r="H585" s="273" t="s">
        <v>55</v>
      </c>
      <c r="I585" s="213" t="e">
        <f>VLOOKUP(H585,gender!A:B,2,0)</f>
        <v>#N/A</v>
      </c>
      <c r="J585" s="273">
        <v>360</v>
      </c>
      <c r="K585" s="273">
        <v>360</v>
      </c>
      <c r="L585" s="273">
        <v>1</v>
      </c>
      <c r="M585" s="273" t="s">
        <v>7163</v>
      </c>
      <c r="N585" s="144">
        <f>VLOOKUP(M585,brand!A:B,2,0)</f>
        <v>880</v>
      </c>
      <c r="O585" s="144" t="str">
        <f t="shared" si="28"/>
        <v>GERMANY</v>
      </c>
      <c r="P585" s="144">
        <f>VLOOKUP(O585,country!A:B,2,0)</f>
        <v>1725</v>
      </c>
      <c r="Q585" s="273" t="s">
        <v>2787</v>
      </c>
      <c r="R585" s="144" t="str">
        <f t="shared" si="29"/>
        <v>Ռեզին, Կտոր, Ռետին</v>
      </c>
      <c r="S585" s="144" t="s">
        <v>7257</v>
      </c>
      <c r="T585" s="144" t="e">
        <f>VLOOKUP(R585,material!A:B,2,0)</f>
        <v>#N/A</v>
      </c>
      <c r="U585" s="141" t="s">
        <v>7640</v>
      </c>
      <c r="V585" s="141"/>
      <c r="W585" s="273">
        <v>28</v>
      </c>
      <c r="X585" s="141">
        <f>VLOOKUP(W585,SIZE!A:B,2,0)</f>
        <v>17</v>
      </c>
      <c r="Y585" s="141">
        <v>0</v>
      </c>
      <c r="Z585" s="141" t="s">
        <v>2088</v>
      </c>
      <c r="AA585" s="141">
        <f>VLOOKUP(Z585,COLOR!A:B,2,0)</f>
        <v>7</v>
      </c>
      <c r="AB585" s="130"/>
      <c r="AC585" s="130"/>
      <c r="AD585" s="130"/>
      <c r="AE585" s="130"/>
      <c r="AF585" s="130"/>
      <c r="AG585" s="130"/>
      <c r="AH585" s="130"/>
      <c r="AI585" s="130"/>
      <c r="AJ585" s="130"/>
      <c r="AK585" s="130"/>
      <c r="AL585" s="130"/>
      <c r="AM585" s="130"/>
    </row>
    <row r="586" spans="1:39" ht="20.25" customHeight="1">
      <c r="A586" s="132">
        <v>585</v>
      </c>
      <c r="B586" s="19" t="s">
        <v>5059</v>
      </c>
      <c r="C586" s="251">
        <v>64041910000</v>
      </c>
      <c r="D586" s="262" t="s">
        <v>6900</v>
      </c>
      <c r="E586" s="143" t="str">
        <f t="shared" si="27"/>
        <v>Հողաթափ</v>
      </c>
      <c r="F586" s="273" t="s">
        <v>3912</v>
      </c>
      <c r="G586" s="144">
        <f>VLOOKUP(E586,subcategory!A:B,2,0)</f>
        <v>310</v>
      </c>
      <c r="H586" s="273" t="s">
        <v>7150</v>
      </c>
      <c r="I586" s="213" t="e">
        <f>VLOOKUP(H586,gender!A:B,2,0)</f>
        <v>#N/A</v>
      </c>
      <c r="J586" s="273">
        <v>330</v>
      </c>
      <c r="K586" s="273">
        <v>330</v>
      </c>
      <c r="L586" s="273">
        <v>1</v>
      </c>
      <c r="M586" s="273" t="s">
        <v>7163</v>
      </c>
      <c r="N586" s="144">
        <f>VLOOKUP(M586,brand!A:B,2,0)</f>
        <v>880</v>
      </c>
      <c r="O586" s="144" t="str">
        <f t="shared" si="28"/>
        <v>GERMANY</v>
      </c>
      <c r="P586" s="144">
        <f>VLOOKUP(O586,country!A:B,2,0)</f>
        <v>1725</v>
      </c>
      <c r="Q586" s="273" t="s">
        <v>2787</v>
      </c>
      <c r="R586" s="144" t="str">
        <f t="shared" si="29"/>
        <v>Ռեզին, Կտոր, Ռետին</v>
      </c>
      <c r="S586" s="144" t="s">
        <v>7257</v>
      </c>
      <c r="T586" s="144" t="e">
        <f>VLOOKUP(R586,material!A:B,2,0)</f>
        <v>#N/A</v>
      </c>
      <c r="U586" s="141" t="s">
        <v>7640</v>
      </c>
      <c r="V586" s="141"/>
      <c r="W586" s="273">
        <v>41</v>
      </c>
      <c r="X586" s="141">
        <f>VLOOKUP(W586,SIZE!A:B,2,0)</f>
        <v>288</v>
      </c>
      <c r="Y586" s="141">
        <v>0</v>
      </c>
      <c r="Z586" s="141" t="s">
        <v>2092</v>
      </c>
      <c r="AA586" s="141">
        <f>VLOOKUP(Z586,COLOR!A:B,2,0)</f>
        <v>8</v>
      </c>
      <c r="AB586" s="130"/>
      <c r="AC586" s="130"/>
      <c r="AD586" s="130"/>
      <c r="AE586" s="130"/>
      <c r="AF586" s="130"/>
      <c r="AG586" s="130"/>
      <c r="AH586" s="130"/>
      <c r="AI586" s="130"/>
      <c r="AJ586" s="130"/>
      <c r="AK586" s="130"/>
      <c r="AL586" s="130"/>
      <c r="AM586" s="130"/>
    </row>
    <row r="587" spans="1:39" ht="20.25" customHeight="1">
      <c r="A587" s="132">
        <v>586</v>
      </c>
      <c r="B587" s="19" t="s">
        <v>5060</v>
      </c>
      <c r="C587" s="251">
        <v>64041910000</v>
      </c>
      <c r="D587" s="262" t="s">
        <v>6900</v>
      </c>
      <c r="E587" s="143" t="str">
        <f t="shared" si="27"/>
        <v>Հողաթափ</v>
      </c>
      <c r="F587" s="273" t="s">
        <v>3912</v>
      </c>
      <c r="G587" s="144">
        <f>VLOOKUP(E587,subcategory!A:B,2,0)</f>
        <v>310</v>
      </c>
      <c r="H587" s="273" t="s">
        <v>7150</v>
      </c>
      <c r="I587" s="213" t="e">
        <f>VLOOKUP(H587,gender!A:B,2,0)</f>
        <v>#N/A</v>
      </c>
      <c r="J587" s="273">
        <v>305</v>
      </c>
      <c r="K587" s="273">
        <v>305</v>
      </c>
      <c r="L587" s="273">
        <v>1</v>
      </c>
      <c r="M587" s="273" t="s">
        <v>7160</v>
      </c>
      <c r="N587" s="144" t="e">
        <f>VLOOKUP(M587,brand!A:B,2,0)</f>
        <v>#N/A</v>
      </c>
      <c r="O587" s="144" t="str">
        <f t="shared" si="28"/>
        <v>GERMANY</v>
      </c>
      <c r="P587" s="144">
        <f>VLOOKUP(O587,country!A:B,2,0)</f>
        <v>1725</v>
      </c>
      <c r="Q587" s="273" t="s">
        <v>2787</v>
      </c>
      <c r="R587" s="144" t="str">
        <f t="shared" si="29"/>
        <v>Ռեզին, Կտոր, Ռետին</v>
      </c>
      <c r="S587" s="144" t="s">
        <v>7257</v>
      </c>
      <c r="T587" s="144" t="e">
        <f>VLOOKUP(R587,material!A:B,2,0)</f>
        <v>#N/A</v>
      </c>
      <c r="U587" s="141" t="s">
        <v>7640</v>
      </c>
      <c r="V587" s="141"/>
      <c r="W587" s="273">
        <v>41</v>
      </c>
      <c r="X587" s="141">
        <f>VLOOKUP(W587,SIZE!A:B,2,0)</f>
        <v>288</v>
      </c>
      <c r="Y587" s="141">
        <v>0</v>
      </c>
      <c r="Z587" s="141" t="s">
        <v>1057</v>
      </c>
      <c r="AA587" s="141">
        <f>VLOOKUP(Z587,COLOR!A:B,2,0)</f>
        <v>5</v>
      </c>
      <c r="AB587" s="130"/>
      <c r="AC587" s="130"/>
      <c r="AD587" s="130"/>
      <c r="AE587" s="130"/>
      <c r="AF587" s="130"/>
      <c r="AG587" s="130"/>
      <c r="AH587" s="130"/>
      <c r="AI587" s="130"/>
      <c r="AJ587" s="130"/>
      <c r="AK587" s="130"/>
      <c r="AL587" s="130"/>
      <c r="AM587" s="130"/>
    </row>
    <row r="588" spans="1:39" ht="20.25" customHeight="1">
      <c r="A588" s="132">
        <v>587</v>
      </c>
      <c r="B588" s="19" t="s">
        <v>5061</v>
      </c>
      <c r="C588" s="251">
        <v>64041990000</v>
      </c>
      <c r="D588" s="262" t="s">
        <v>6913</v>
      </c>
      <c r="E588" s="143" t="str">
        <f t="shared" si="27"/>
        <v>Սպորտ Կիսաճտքավոր</v>
      </c>
      <c r="F588" s="273" t="s">
        <v>7089</v>
      </c>
      <c r="G588" s="144" t="e">
        <f>VLOOKUP(E588,subcategory!A:B,2,0)</f>
        <v>#N/A</v>
      </c>
      <c r="H588" s="273" t="s">
        <v>7150</v>
      </c>
      <c r="I588" s="213" t="e">
        <f>VLOOKUP(H588,gender!A:B,2,0)</f>
        <v>#N/A</v>
      </c>
      <c r="J588" s="273">
        <v>565</v>
      </c>
      <c r="K588" s="273">
        <v>565</v>
      </c>
      <c r="L588" s="273">
        <v>1</v>
      </c>
      <c r="M588" s="273" t="s">
        <v>7155</v>
      </c>
      <c r="N588" s="144" t="e">
        <f>VLOOKUP(M588,brand!A:B,2,0)</f>
        <v>#N/A</v>
      </c>
      <c r="O588" s="144" t="str">
        <f t="shared" si="28"/>
        <v>GERMANY</v>
      </c>
      <c r="P588" s="144">
        <f>VLOOKUP(O588,country!A:B,2,0)</f>
        <v>1725</v>
      </c>
      <c r="Q588" s="273" t="s">
        <v>2787</v>
      </c>
      <c r="R588" s="144" t="str">
        <f t="shared" si="29"/>
        <v>Կտոր, Պոլիեսթեր, Պոլիռետան</v>
      </c>
      <c r="S588" s="144" t="s">
        <v>7258</v>
      </c>
      <c r="T588" s="144" t="e">
        <f>VLOOKUP(R588,material!A:B,2,0)</f>
        <v>#N/A</v>
      </c>
      <c r="U588" s="141" t="s">
        <v>7640</v>
      </c>
      <c r="V588" s="141"/>
      <c r="W588" s="273">
        <v>32</v>
      </c>
      <c r="X588" s="141">
        <f>VLOOKUP(W588,SIZE!A:B,2,0)</f>
        <v>31</v>
      </c>
      <c r="Y588" s="141">
        <v>0</v>
      </c>
      <c r="Z588" s="141" t="s">
        <v>2092</v>
      </c>
      <c r="AA588" s="141">
        <f>VLOOKUP(Z588,COLOR!A:B,2,0)</f>
        <v>8</v>
      </c>
      <c r="AB588" s="130"/>
      <c r="AC588" s="130"/>
      <c r="AD588" s="130"/>
      <c r="AE588" s="130"/>
      <c r="AF588" s="130"/>
      <c r="AG588" s="130"/>
      <c r="AH588" s="130"/>
      <c r="AI588" s="130"/>
      <c r="AJ588" s="130"/>
      <c r="AK588" s="130"/>
      <c r="AL588" s="130"/>
      <c r="AM588" s="130"/>
    </row>
    <row r="589" spans="1:39" ht="20.25" customHeight="1">
      <c r="A589" s="132">
        <v>588</v>
      </c>
      <c r="B589" s="19" t="s">
        <v>5062</v>
      </c>
      <c r="C589" s="251">
        <v>64041990000</v>
      </c>
      <c r="D589" s="262" t="s">
        <v>6913</v>
      </c>
      <c r="E589" s="143" t="str">
        <f t="shared" si="27"/>
        <v>Սպորտ Կիսաճտքավոր</v>
      </c>
      <c r="F589" s="273" t="s">
        <v>7089</v>
      </c>
      <c r="G589" s="144" t="e">
        <f>VLOOKUP(E589,subcategory!A:B,2,0)</f>
        <v>#N/A</v>
      </c>
      <c r="H589" s="273" t="s">
        <v>7150</v>
      </c>
      <c r="I589" s="213" t="e">
        <f>VLOOKUP(H589,gender!A:B,2,0)</f>
        <v>#N/A</v>
      </c>
      <c r="J589" s="273">
        <v>565</v>
      </c>
      <c r="K589" s="273">
        <v>565</v>
      </c>
      <c r="L589" s="273">
        <v>1</v>
      </c>
      <c r="M589" s="273" t="s">
        <v>7155</v>
      </c>
      <c r="N589" s="144" t="e">
        <f>VLOOKUP(M589,brand!A:B,2,0)</f>
        <v>#N/A</v>
      </c>
      <c r="O589" s="144" t="str">
        <f t="shared" si="28"/>
        <v>GERMANY</v>
      </c>
      <c r="P589" s="144">
        <f>VLOOKUP(O589,country!A:B,2,0)</f>
        <v>1725</v>
      </c>
      <c r="Q589" s="273" t="s">
        <v>2787</v>
      </c>
      <c r="R589" s="144" t="str">
        <f t="shared" si="29"/>
        <v>Պոլիեսթեր, Տեքստիլ, Պոլիռետան</v>
      </c>
      <c r="S589" s="144" t="s">
        <v>7259</v>
      </c>
      <c r="T589" s="144" t="e">
        <f>VLOOKUP(R589,material!A:B,2,0)</f>
        <v>#N/A</v>
      </c>
      <c r="U589" s="141" t="s">
        <v>7640</v>
      </c>
      <c r="V589" s="141"/>
      <c r="W589" s="273">
        <v>32</v>
      </c>
      <c r="X589" s="141">
        <f>VLOOKUP(W589,SIZE!A:B,2,0)</f>
        <v>31</v>
      </c>
      <c r="Y589" s="141">
        <v>0</v>
      </c>
      <c r="Z589" s="141" t="s">
        <v>2092</v>
      </c>
      <c r="AA589" s="141">
        <f>VLOOKUP(Z589,COLOR!A:B,2,0)</f>
        <v>8</v>
      </c>
      <c r="AB589" s="130"/>
      <c r="AC589" s="130"/>
      <c r="AD589" s="130"/>
      <c r="AE589" s="130"/>
      <c r="AF589" s="130"/>
      <c r="AG589" s="130"/>
      <c r="AH589" s="130"/>
      <c r="AI589" s="130"/>
      <c r="AJ589" s="130"/>
      <c r="AK589" s="130"/>
      <c r="AL589" s="130"/>
      <c r="AM589" s="130"/>
    </row>
    <row r="590" spans="1:39" ht="20.25" customHeight="1">
      <c r="A590" s="132">
        <v>589</v>
      </c>
      <c r="B590" s="19" t="s">
        <v>5063</v>
      </c>
      <c r="C590" s="251">
        <v>64041990000</v>
      </c>
      <c r="D590" s="262" t="s">
        <v>6913</v>
      </c>
      <c r="E590" s="143" t="str">
        <f t="shared" si="27"/>
        <v>Սպորտ Կիսաճտքավոր</v>
      </c>
      <c r="F590" s="273" t="s">
        <v>7089</v>
      </c>
      <c r="G590" s="144" t="e">
        <f>VLOOKUP(E590,subcategory!A:B,2,0)</f>
        <v>#N/A</v>
      </c>
      <c r="H590" s="273" t="s">
        <v>7150</v>
      </c>
      <c r="I590" s="213" t="e">
        <f>VLOOKUP(H590,gender!A:B,2,0)</f>
        <v>#N/A</v>
      </c>
      <c r="J590" s="273">
        <v>655</v>
      </c>
      <c r="K590" s="273">
        <v>655</v>
      </c>
      <c r="L590" s="273">
        <v>1</v>
      </c>
      <c r="M590" s="273" t="s">
        <v>7155</v>
      </c>
      <c r="N590" s="144" t="e">
        <f>VLOOKUP(M590,brand!A:B,2,0)</f>
        <v>#N/A</v>
      </c>
      <c r="O590" s="144" t="str">
        <f t="shared" si="28"/>
        <v>GERMANY</v>
      </c>
      <c r="P590" s="144">
        <f>VLOOKUP(O590,country!A:B,2,0)</f>
        <v>1725</v>
      </c>
      <c r="Q590" s="273" t="s">
        <v>2787</v>
      </c>
      <c r="R590" s="144" t="str">
        <f t="shared" si="29"/>
        <v>Պոլիեսթեր, Տեքստիլ, Պոլիռետան</v>
      </c>
      <c r="S590" s="144" t="s">
        <v>7259</v>
      </c>
      <c r="T590" s="144" t="e">
        <f>VLOOKUP(R590,material!A:B,2,0)</f>
        <v>#N/A</v>
      </c>
      <c r="U590" s="141" t="s">
        <v>7640</v>
      </c>
      <c r="V590" s="141"/>
      <c r="W590" s="273">
        <v>36</v>
      </c>
      <c r="X590" s="141">
        <f>VLOOKUP(W590,SIZE!A:B,2,0)</f>
        <v>52</v>
      </c>
      <c r="Y590" s="141">
        <v>0</v>
      </c>
      <c r="Z590" s="141" t="s">
        <v>2092</v>
      </c>
      <c r="AA590" s="141">
        <f>VLOOKUP(Z590,COLOR!A:B,2,0)</f>
        <v>8</v>
      </c>
      <c r="AB590" s="130"/>
      <c r="AC590" s="130"/>
      <c r="AD590" s="130"/>
      <c r="AE590" s="130"/>
      <c r="AF590" s="130"/>
      <c r="AG590" s="130"/>
      <c r="AH590" s="130"/>
      <c r="AI590" s="130"/>
      <c r="AJ590" s="130"/>
      <c r="AK590" s="130"/>
      <c r="AL590" s="130"/>
      <c r="AM590" s="130"/>
    </row>
    <row r="591" spans="1:39" ht="20.25" customHeight="1">
      <c r="A591" s="132">
        <v>590</v>
      </c>
      <c r="B591" s="19" t="s">
        <v>5064</v>
      </c>
      <c r="C591" s="252">
        <v>64041990000</v>
      </c>
      <c r="D591" s="262" t="s">
        <v>6913</v>
      </c>
      <c r="E591" s="143" t="str">
        <f t="shared" si="27"/>
        <v>Սպորտ Կիսաճտքավոր</v>
      </c>
      <c r="F591" s="273" t="s">
        <v>7089</v>
      </c>
      <c r="G591" s="144" t="e">
        <f>VLOOKUP(E591,subcategory!A:B,2,0)</f>
        <v>#N/A</v>
      </c>
      <c r="H591" s="273" t="s">
        <v>7150</v>
      </c>
      <c r="I591" s="213" t="e">
        <f>VLOOKUP(H591,gender!A:B,2,0)</f>
        <v>#N/A</v>
      </c>
      <c r="J591" s="273">
        <v>600</v>
      </c>
      <c r="K591" s="273">
        <v>600</v>
      </c>
      <c r="L591" s="273">
        <v>1</v>
      </c>
      <c r="M591" s="273" t="s">
        <v>7155</v>
      </c>
      <c r="N591" s="144" t="e">
        <f>VLOOKUP(M591,brand!A:B,2,0)</f>
        <v>#N/A</v>
      </c>
      <c r="O591" s="144" t="str">
        <f t="shared" si="28"/>
        <v>GERMANY</v>
      </c>
      <c r="P591" s="144">
        <f>VLOOKUP(O591,country!A:B,2,0)</f>
        <v>1725</v>
      </c>
      <c r="Q591" s="273" t="s">
        <v>2787</v>
      </c>
      <c r="R591" s="144" t="str">
        <f t="shared" si="29"/>
        <v>Պոլիեսթեր, Տեքստիլ, Պոլիռետան</v>
      </c>
      <c r="S591" s="144" t="s">
        <v>7259</v>
      </c>
      <c r="T591" s="144" t="e">
        <f>VLOOKUP(R591,material!A:B,2,0)</f>
        <v>#N/A</v>
      </c>
      <c r="U591" s="141" t="s">
        <v>7640</v>
      </c>
      <c r="V591" s="141"/>
      <c r="W591" s="273">
        <v>33</v>
      </c>
      <c r="X591" s="141">
        <f>VLOOKUP(W591,SIZE!A:B,2,0)</f>
        <v>243</v>
      </c>
      <c r="Y591" s="141">
        <v>0</v>
      </c>
      <c r="Z591" s="141" t="s">
        <v>2092</v>
      </c>
      <c r="AA591" s="141">
        <f>VLOOKUP(Z591,COLOR!A:B,2,0)</f>
        <v>8</v>
      </c>
      <c r="AB591" s="130"/>
      <c r="AC591" s="130"/>
      <c r="AD591" s="130"/>
      <c r="AE591" s="130"/>
      <c r="AF591" s="130"/>
      <c r="AG591" s="130"/>
      <c r="AH591" s="130"/>
      <c r="AI591" s="130"/>
      <c r="AJ591" s="130"/>
      <c r="AK591" s="130"/>
      <c r="AL591" s="130"/>
      <c r="AM591" s="130"/>
    </row>
    <row r="592" spans="1:39" ht="20.25" customHeight="1">
      <c r="A592" s="132">
        <v>591</v>
      </c>
      <c r="B592" s="19" t="s">
        <v>5065</v>
      </c>
      <c r="C592" s="251">
        <v>64041990000</v>
      </c>
      <c r="D592" s="262" t="s">
        <v>6913</v>
      </c>
      <c r="E592" s="143" t="str">
        <f t="shared" si="27"/>
        <v>Սպորտ Կիսաճտքավոր</v>
      </c>
      <c r="F592" s="276" t="s">
        <v>7089</v>
      </c>
      <c r="G592" s="144" t="e">
        <f>VLOOKUP(E592,subcategory!A:B,2,0)</f>
        <v>#N/A</v>
      </c>
      <c r="H592" s="273" t="s">
        <v>7150</v>
      </c>
      <c r="I592" s="213" t="e">
        <f>VLOOKUP(H592,gender!A:B,2,0)</f>
        <v>#N/A</v>
      </c>
      <c r="J592" s="273">
        <v>360</v>
      </c>
      <c r="K592" s="273">
        <v>360</v>
      </c>
      <c r="L592" s="273">
        <v>1</v>
      </c>
      <c r="M592" s="273" t="s">
        <v>7156</v>
      </c>
      <c r="N592" s="144" t="e">
        <f>VLOOKUP(M592,brand!A:B,2,0)</f>
        <v>#N/A</v>
      </c>
      <c r="O592" s="144" t="str">
        <f t="shared" si="28"/>
        <v>GERMANY</v>
      </c>
      <c r="P592" s="144">
        <f>VLOOKUP(O592,country!A:B,2,0)</f>
        <v>1725</v>
      </c>
      <c r="Q592" s="273" t="s">
        <v>2787</v>
      </c>
      <c r="R592" s="144" t="str">
        <f t="shared" si="29"/>
        <v>Պոլիեսթեր, Պոլիռետան</v>
      </c>
      <c r="S592" s="144" t="s">
        <v>7260</v>
      </c>
      <c r="T592" s="144" t="e">
        <f>VLOOKUP(R592,material!A:B,2,0)</f>
        <v>#N/A</v>
      </c>
      <c r="U592" s="141" t="s">
        <v>7640</v>
      </c>
      <c r="V592" s="141"/>
      <c r="W592" s="273">
        <v>22</v>
      </c>
      <c r="X592" s="141">
        <f>VLOOKUP(W592,SIZE!A:B,2,0)</f>
        <v>14</v>
      </c>
      <c r="Y592" s="141">
        <v>0</v>
      </c>
      <c r="Z592" s="141" t="s">
        <v>1061</v>
      </c>
      <c r="AA592" s="141">
        <f>VLOOKUP(Z592,COLOR!A:B,2,0)</f>
        <v>4</v>
      </c>
      <c r="AB592" s="130"/>
      <c r="AC592" s="130"/>
      <c r="AD592" s="130"/>
      <c r="AE592" s="130"/>
      <c r="AF592" s="130"/>
      <c r="AG592" s="130"/>
      <c r="AH592" s="130"/>
      <c r="AI592" s="130"/>
      <c r="AJ592" s="130"/>
      <c r="AK592" s="130"/>
      <c r="AL592" s="130"/>
      <c r="AM592" s="130"/>
    </row>
    <row r="593" spans="1:39" ht="20.25" customHeight="1">
      <c r="A593" s="132">
        <v>592</v>
      </c>
      <c r="B593" s="19" t="s">
        <v>5066</v>
      </c>
      <c r="C593" s="251">
        <v>64041990000</v>
      </c>
      <c r="D593" s="262" t="s">
        <v>6787</v>
      </c>
      <c r="E593" s="143" t="str">
        <f t="shared" si="27"/>
        <v>Սպորտ Կիսաճտքավոր</v>
      </c>
      <c r="F593" s="276" t="s">
        <v>7089</v>
      </c>
      <c r="G593" s="144" t="e">
        <f>VLOOKUP(E593,subcategory!A:B,2,0)</f>
        <v>#N/A</v>
      </c>
      <c r="H593" s="273" t="s">
        <v>7150</v>
      </c>
      <c r="I593" s="213" t="e">
        <f>VLOOKUP(H593,gender!A:B,2,0)</f>
        <v>#N/A</v>
      </c>
      <c r="J593" s="273">
        <v>355</v>
      </c>
      <c r="K593" s="273">
        <v>355</v>
      </c>
      <c r="L593" s="273">
        <v>1</v>
      </c>
      <c r="M593" s="273" t="s">
        <v>7156</v>
      </c>
      <c r="N593" s="144" t="e">
        <f>VLOOKUP(M593,brand!A:B,2,0)</f>
        <v>#N/A</v>
      </c>
      <c r="O593" s="144" t="str">
        <f t="shared" si="28"/>
        <v>GERMANY</v>
      </c>
      <c r="P593" s="144">
        <f>VLOOKUP(O593,country!A:B,2,0)</f>
        <v>1725</v>
      </c>
      <c r="Q593" s="273" t="s">
        <v>2787</v>
      </c>
      <c r="R593" s="144" t="str">
        <f t="shared" si="29"/>
        <v>Պոլիեսթեր, Ռեզին</v>
      </c>
      <c r="S593" s="144" t="s">
        <v>7261</v>
      </c>
      <c r="T593" s="144" t="e">
        <f>VLOOKUP(R593,material!A:B,2,0)</f>
        <v>#N/A</v>
      </c>
      <c r="U593" s="141" t="s">
        <v>7640</v>
      </c>
      <c r="V593" s="141"/>
      <c r="W593" s="273">
        <v>22</v>
      </c>
      <c r="X593" s="141">
        <f>VLOOKUP(W593,SIZE!A:B,2,0)</f>
        <v>14</v>
      </c>
      <c r="Y593" s="141">
        <v>0</v>
      </c>
      <c r="Z593" s="141" t="s">
        <v>1061</v>
      </c>
      <c r="AA593" s="141">
        <f>VLOOKUP(Z593,COLOR!A:B,2,0)</f>
        <v>4</v>
      </c>
      <c r="AB593" s="130"/>
      <c r="AC593" s="130"/>
      <c r="AD593" s="130"/>
      <c r="AE593" s="130"/>
      <c r="AF593" s="130"/>
      <c r="AG593" s="130"/>
      <c r="AH593" s="130"/>
      <c r="AI593" s="130"/>
      <c r="AJ593" s="130"/>
      <c r="AK593" s="130"/>
      <c r="AL593" s="130"/>
      <c r="AM593" s="130"/>
    </row>
    <row r="594" spans="1:39" ht="20.25" customHeight="1">
      <c r="A594" s="132">
        <v>593</v>
      </c>
      <c r="B594" s="19" t="s">
        <v>5067</v>
      </c>
      <c r="C594" s="251">
        <v>64041990000</v>
      </c>
      <c r="D594" s="262" t="s">
        <v>6787</v>
      </c>
      <c r="E594" s="143" t="str">
        <f t="shared" si="27"/>
        <v>Սպորտ Կիսաճտքավոր</v>
      </c>
      <c r="F594" s="276" t="s">
        <v>7089</v>
      </c>
      <c r="G594" s="144" t="e">
        <f>VLOOKUP(E594,subcategory!A:B,2,0)</f>
        <v>#N/A</v>
      </c>
      <c r="H594" s="273" t="s">
        <v>7150</v>
      </c>
      <c r="I594" s="213" t="e">
        <f>VLOOKUP(H594,gender!A:B,2,0)</f>
        <v>#N/A</v>
      </c>
      <c r="J594" s="273">
        <v>385</v>
      </c>
      <c r="K594" s="273">
        <v>385</v>
      </c>
      <c r="L594" s="273">
        <v>1</v>
      </c>
      <c r="M594" s="273" t="s">
        <v>7156</v>
      </c>
      <c r="N594" s="144" t="e">
        <f>VLOOKUP(M594,brand!A:B,2,0)</f>
        <v>#N/A</v>
      </c>
      <c r="O594" s="144" t="str">
        <f t="shared" si="28"/>
        <v>GERMANY</v>
      </c>
      <c r="P594" s="144">
        <f>VLOOKUP(O594,country!A:B,2,0)</f>
        <v>1725</v>
      </c>
      <c r="Q594" s="273" t="s">
        <v>2787</v>
      </c>
      <c r="R594" s="144" t="str">
        <f t="shared" si="29"/>
        <v>Պոլիեսթեր, Ռեզին</v>
      </c>
      <c r="S594" s="144" t="s">
        <v>7261</v>
      </c>
      <c r="T594" s="144" t="e">
        <f>VLOOKUP(R594,material!A:B,2,0)</f>
        <v>#N/A</v>
      </c>
      <c r="U594" s="141" t="s">
        <v>7640</v>
      </c>
      <c r="V594" s="141"/>
      <c r="W594" s="273">
        <v>24</v>
      </c>
      <c r="X594" s="141">
        <f>VLOOKUP(W594,SIZE!A:B,2,0)</f>
        <v>15</v>
      </c>
      <c r="Y594" s="141">
        <v>0</v>
      </c>
      <c r="Z594" s="141" t="s">
        <v>1061</v>
      </c>
      <c r="AA594" s="141">
        <f>VLOOKUP(Z594,COLOR!A:B,2,0)</f>
        <v>4</v>
      </c>
      <c r="AB594" s="130"/>
      <c r="AC594" s="130"/>
      <c r="AD594" s="130"/>
      <c r="AE594" s="130"/>
      <c r="AF594" s="130"/>
      <c r="AG594" s="130"/>
      <c r="AH594" s="130"/>
      <c r="AI594" s="130"/>
      <c r="AJ594" s="130"/>
      <c r="AK594" s="130"/>
      <c r="AL594" s="130"/>
      <c r="AM594" s="130"/>
    </row>
    <row r="595" spans="1:39" ht="20.25" customHeight="1">
      <c r="A595" s="132">
        <v>594</v>
      </c>
      <c r="B595" s="19" t="s">
        <v>5068</v>
      </c>
      <c r="C595" s="251">
        <v>64041990000</v>
      </c>
      <c r="D595" s="262" t="s">
        <v>6787</v>
      </c>
      <c r="E595" s="143" t="str">
        <f t="shared" si="27"/>
        <v>Սպորտ Կիսաճտքավոր</v>
      </c>
      <c r="F595" s="276" t="s">
        <v>7089</v>
      </c>
      <c r="G595" s="144" t="e">
        <f>VLOOKUP(E595,subcategory!A:B,2,0)</f>
        <v>#N/A</v>
      </c>
      <c r="H595" s="273" t="s">
        <v>7150</v>
      </c>
      <c r="I595" s="213" t="e">
        <f>VLOOKUP(H595,gender!A:B,2,0)</f>
        <v>#N/A</v>
      </c>
      <c r="J595" s="273">
        <v>495</v>
      </c>
      <c r="K595" s="273">
        <v>495</v>
      </c>
      <c r="L595" s="273">
        <v>1</v>
      </c>
      <c r="M595" s="273" t="s">
        <v>7156</v>
      </c>
      <c r="N595" s="144" t="e">
        <f>VLOOKUP(M595,brand!A:B,2,0)</f>
        <v>#N/A</v>
      </c>
      <c r="O595" s="144" t="str">
        <f t="shared" si="28"/>
        <v>GERMANY</v>
      </c>
      <c r="P595" s="144">
        <f>VLOOKUP(O595,country!A:B,2,0)</f>
        <v>1725</v>
      </c>
      <c r="Q595" s="273" t="s">
        <v>2787</v>
      </c>
      <c r="R595" s="144" t="str">
        <f t="shared" si="29"/>
        <v>Պոլիեսթեր, Ռեզին</v>
      </c>
      <c r="S595" s="144" t="s">
        <v>7261</v>
      </c>
      <c r="T595" s="144" t="e">
        <f>VLOOKUP(R595,material!A:B,2,0)</f>
        <v>#N/A</v>
      </c>
      <c r="U595" s="141" t="s">
        <v>7640</v>
      </c>
      <c r="V595" s="141"/>
      <c r="W595" s="273">
        <v>28</v>
      </c>
      <c r="X595" s="141">
        <f>VLOOKUP(W595,SIZE!A:B,2,0)</f>
        <v>17</v>
      </c>
      <c r="Y595" s="141">
        <v>0</v>
      </c>
      <c r="Z595" s="141" t="s">
        <v>1061</v>
      </c>
      <c r="AA595" s="141">
        <f>VLOOKUP(Z595,COLOR!A:B,2,0)</f>
        <v>4</v>
      </c>
      <c r="AB595" s="130"/>
      <c r="AC595" s="130"/>
      <c r="AD595" s="130"/>
      <c r="AE595" s="130"/>
      <c r="AF595" s="130"/>
      <c r="AG595" s="130"/>
      <c r="AH595" s="130"/>
      <c r="AI595" s="130"/>
      <c r="AJ595" s="130"/>
      <c r="AK595" s="130"/>
      <c r="AL595" s="130"/>
      <c r="AM595" s="130"/>
    </row>
    <row r="596" spans="1:39" ht="20.25" customHeight="1">
      <c r="A596" s="132">
        <v>595</v>
      </c>
      <c r="B596" s="19" t="s">
        <v>5069</v>
      </c>
      <c r="C596" s="251">
        <v>64041990000</v>
      </c>
      <c r="D596" s="262" t="s">
        <v>6904</v>
      </c>
      <c r="E596" s="143" t="str">
        <f t="shared" si="27"/>
        <v>Սպորտ Կիսաճտքավոր</v>
      </c>
      <c r="F596" s="273" t="s">
        <v>7089</v>
      </c>
      <c r="G596" s="144" t="e">
        <f>VLOOKUP(E596,subcategory!A:B,2,0)</f>
        <v>#N/A</v>
      </c>
      <c r="H596" s="273" t="s">
        <v>55</v>
      </c>
      <c r="I596" s="213" t="e">
        <f>VLOOKUP(H596,gender!A:B,2,0)</f>
        <v>#N/A</v>
      </c>
      <c r="J596" s="273">
        <v>395</v>
      </c>
      <c r="K596" s="273">
        <v>395</v>
      </c>
      <c r="L596" s="273">
        <v>1</v>
      </c>
      <c r="M596" s="273" t="s">
        <v>7156</v>
      </c>
      <c r="N596" s="144" t="e">
        <f>VLOOKUP(M596,brand!A:B,2,0)</f>
        <v>#N/A</v>
      </c>
      <c r="O596" s="144" t="str">
        <f t="shared" si="28"/>
        <v>GERMANY</v>
      </c>
      <c r="P596" s="144">
        <f>VLOOKUP(O596,country!A:B,2,0)</f>
        <v>1725</v>
      </c>
      <c r="Q596" s="273" t="s">
        <v>2787</v>
      </c>
      <c r="R596" s="144" t="str">
        <f t="shared" si="29"/>
        <v>Ռեզին, Պոլիեսթեր</v>
      </c>
      <c r="S596" s="144" t="s">
        <v>7198</v>
      </c>
      <c r="T596" s="144" t="e">
        <f>VLOOKUP(R596,material!A:B,2,0)</f>
        <v>#N/A</v>
      </c>
      <c r="U596" s="141" t="s">
        <v>7640</v>
      </c>
      <c r="V596" s="141"/>
      <c r="W596" s="273">
        <v>24</v>
      </c>
      <c r="X596" s="141">
        <f>VLOOKUP(W596,SIZE!A:B,2,0)</f>
        <v>15</v>
      </c>
      <c r="Y596" s="141">
        <v>0</v>
      </c>
      <c r="Z596" s="141" t="s">
        <v>2088</v>
      </c>
      <c r="AA596" s="141">
        <f>VLOOKUP(Z596,COLOR!A:B,2,0)</f>
        <v>7</v>
      </c>
      <c r="AB596" s="130"/>
      <c r="AC596" s="130"/>
      <c r="AD596" s="130"/>
      <c r="AE596" s="130"/>
      <c r="AF596" s="130"/>
      <c r="AG596" s="130"/>
      <c r="AH596" s="130"/>
      <c r="AI596" s="130"/>
      <c r="AJ596" s="130"/>
      <c r="AK596" s="130"/>
      <c r="AL596" s="130"/>
      <c r="AM596" s="130"/>
    </row>
    <row r="597" spans="1:39" ht="20.25" customHeight="1">
      <c r="A597" s="132">
        <v>596</v>
      </c>
      <c r="B597" s="19" t="s">
        <v>5070</v>
      </c>
      <c r="C597" s="251">
        <v>64041990000</v>
      </c>
      <c r="D597" s="262" t="s">
        <v>6904</v>
      </c>
      <c r="E597" s="143" t="str">
        <f t="shared" si="27"/>
        <v>Սպորտ Կիսաճտքավոր</v>
      </c>
      <c r="F597" s="273" t="s">
        <v>7089</v>
      </c>
      <c r="G597" s="144" t="e">
        <f>VLOOKUP(E597,subcategory!A:B,2,0)</f>
        <v>#N/A</v>
      </c>
      <c r="H597" s="273" t="s">
        <v>55</v>
      </c>
      <c r="I597" s="213" t="e">
        <f>VLOOKUP(H597,gender!A:B,2,0)</f>
        <v>#N/A</v>
      </c>
      <c r="J597" s="273">
        <v>470</v>
      </c>
      <c r="K597" s="273">
        <v>470</v>
      </c>
      <c r="L597" s="273">
        <v>1</v>
      </c>
      <c r="M597" s="273" t="s">
        <v>7156</v>
      </c>
      <c r="N597" s="144" t="e">
        <f>VLOOKUP(M597,brand!A:B,2,0)</f>
        <v>#N/A</v>
      </c>
      <c r="O597" s="144" t="str">
        <f t="shared" si="28"/>
        <v>GERMANY</v>
      </c>
      <c r="P597" s="144">
        <f>VLOOKUP(O597,country!A:B,2,0)</f>
        <v>1725</v>
      </c>
      <c r="Q597" s="273" t="s">
        <v>2787</v>
      </c>
      <c r="R597" s="144" t="str">
        <f t="shared" si="29"/>
        <v>Ռեզին, Պոլիեսթեր</v>
      </c>
      <c r="S597" s="144" t="s">
        <v>7198</v>
      </c>
      <c r="T597" s="144" t="e">
        <f>VLOOKUP(R597,material!A:B,2,0)</f>
        <v>#N/A</v>
      </c>
      <c r="U597" s="141" t="s">
        <v>7640</v>
      </c>
      <c r="V597" s="141"/>
      <c r="W597" s="273">
        <v>27</v>
      </c>
      <c r="X597" s="141">
        <f>VLOOKUP(W597,SIZE!A:B,2,0)</f>
        <v>239</v>
      </c>
      <c r="Y597" s="141">
        <v>0</v>
      </c>
      <c r="Z597" s="141" t="s">
        <v>2088</v>
      </c>
      <c r="AA597" s="141">
        <f>VLOOKUP(Z597,COLOR!A:B,2,0)</f>
        <v>7</v>
      </c>
      <c r="AB597" s="130"/>
      <c r="AC597" s="130"/>
      <c r="AD597" s="130"/>
      <c r="AE597" s="130"/>
      <c r="AF597" s="130"/>
      <c r="AG597" s="130"/>
      <c r="AH597" s="130"/>
      <c r="AI597" s="130"/>
      <c r="AJ597" s="130"/>
      <c r="AK597" s="130"/>
      <c r="AL597" s="130"/>
      <c r="AM597" s="130"/>
    </row>
    <row r="598" spans="1:39" ht="20.25" customHeight="1">
      <c r="A598" s="132">
        <v>597</v>
      </c>
      <c r="B598" s="19" t="s">
        <v>5071</v>
      </c>
      <c r="C598" s="251">
        <v>64041990000</v>
      </c>
      <c r="D598" s="262" t="s">
        <v>6904</v>
      </c>
      <c r="E598" s="143" t="str">
        <f t="shared" si="27"/>
        <v>Սպորտ Կիսաճտքավոր</v>
      </c>
      <c r="F598" s="273" t="s">
        <v>7089</v>
      </c>
      <c r="G598" s="144" t="e">
        <f>VLOOKUP(E598,subcategory!A:B,2,0)</f>
        <v>#N/A</v>
      </c>
      <c r="H598" s="273" t="s">
        <v>55</v>
      </c>
      <c r="I598" s="213" t="e">
        <f>VLOOKUP(H598,gender!A:B,2,0)</f>
        <v>#N/A</v>
      </c>
      <c r="J598" s="273">
        <v>480</v>
      </c>
      <c r="K598" s="273">
        <v>480</v>
      </c>
      <c r="L598" s="273">
        <v>1</v>
      </c>
      <c r="M598" s="273" t="s">
        <v>7156</v>
      </c>
      <c r="N598" s="144" t="e">
        <f>VLOOKUP(M598,brand!A:B,2,0)</f>
        <v>#N/A</v>
      </c>
      <c r="O598" s="144" t="str">
        <f t="shared" si="28"/>
        <v>GERMANY</v>
      </c>
      <c r="P598" s="144">
        <f>VLOOKUP(O598,country!A:B,2,0)</f>
        <v>1725</v>
      </c>
      <c r="Q598" s="273" t="s">
        <v>2787</v>
      </c>
      <c r="R598" s="144" t="str">
        <f t="shared" si="29"/>
        <v>Ռեզին, Պոլիեսթեր</v>
      </c>
      <c r="S598" s="144" t="s">
        <v>7198</v>
      </c>
      <c r="T598" s="144" t="e">
        <f>VLOOKUP(R598,material!A:B,2,0)</f>
        <v>#N/A</v>
      </c>
      <c r="U598" s="141" t="s">
        <v>7640</v>
      </c>
      <c r="V598" s="141"/>
      <c r="W598" s="273">
        <v>27</v>
      </c>
      <c r="X598" s="141">
        <f>VLOOKUP(W598,SIZE!A:B,2,0)</f>
        <v>239</v>
      </c>
      <c r="Y598" s="141">
        <v>0</v>
      </c>
      <c r="Z598" s="141" t="s">
        <v>2088</v>
      </c>
      <c r="AA598" s="141">
        <f>VLOOKUP(Z598,COLOR!A:B,2,0)</f>
        <v>7</v>
      </c>
      <c r="AB598" s="130"/>
      <c r="AC598" s="130"/>
      <c r="AD598" s="130"/>
      <c r="AE598" s="130"/>
      <c r="AF598" s="130"/>
      <c r="AG598" s="130"/>
      <c r="AH598" s="130"/>
      <c r="AI598" s="130"/>
      <c r="AJ598" s="130"/>
      <c r="AK598" s="130"/>
      <c r="AL598" s="130"/>
      <c r="AM598" s="130"/>
    </row>
    <row r="599" spans="1:39" ht="20.25" customHeight="1">
      <c r="A599" s="132">
        <v>598</v>
      </c>
      <c r="B599" s="19" t="s">
        <v>5072</v>
      </c>
      <c r="C599" s="251">
        <v>64041990000</v>
      </c>
      <c r="D599" s="262" t="s">
        <v>6787</v>
      </c>
      <c r="E599" s="143" t="str">
        <f t="shared" si="27"/>
        <v>Սպորտ Կիսաճտքավոր</v>
      </c>
      <c r="F599" s="273" t="s">
        <v>7089</v>
      </c>
      <c r="G599" s="144" t="e">
        <f>VLOOKUP(E599,subcategory!A:B,2,0)</f>
        <v>#N/A</v>
      </c>
      <c r="H599" s="273" t="s">
        <v>7150</v>
      </c>
      <c r="I599" s="213" t="e">
        <f>VLOOKUP(H599,gender!A:B,2,0)</f>
        <v>#N/A</v>
      </c>
      <c r="J599" s="273">
        <v>730</v>
      </c>
      <c r="K599" s="273">
        <v>730</v>
      </c>
      <c r="L599" s="273">
        <v>1</v>
      </c>
      <c r="M599" s="273" t="s">
        <v>7155</v>
      </c>
      <c r="N599" s="144" t="e">
        <f>VLOOKUP(M599,brand!A:B,2,0)</f>
        <v>#N/A</v>
      </c>
      <c r="O599" s="144" t="str">
        <f t="shared" si="28"/>
        <v>GERMANY</v>
      </c>
      <c r="P599" s="144">
        <f>VLOOKUP(O599,country!A:B,2,0)</f>
        <v>1725</v>
      </c>
      <c r="Q599" s="273" t="s">
        <v>2787</v>
      </c>
      <c r="R599" s="144" t="str">
        <f t="shared" si="29"/>
        <v>Ռեզին, Պոլիեսթեր</v>
      </c>
      <c r="S599" s="144" t="s">
        <v>7198</v>
      </c>
      <c r="T599" s="144" t="e">
        <f>VLOOKUP(R599,material!A:B,2,0)</f>
        <v>#N/A</v>
      </c>
      <c r="U599" s="141" t="s">
        <v>7640</v>
      </c>
      <c r="V599" s="141"/>
      <c r="W599" s="273">
        <v>35</v>
      </c>
      <c r="X599" s="141">
        <f>VLOOKUP(W599,SIZE!A:B,2,0)</f>
        <v>217</v>
      </c>
      <c r="Y599" s="141">
        <v>0</v>
      </c>
      <c r="Z599" s="141" t="s">
        <v>1057</v>
      </c>
      <c r="AA599" s="141">
        <f>VLOOKUP(Z599,COLOR!A:B,2,0)</f>
        <v>5</v>
      </c>
      <c r="AB599" s="130"/>
      <c r="AC599" s="130"/>
      <c r="AD599" s="130"/>
      <c r="AE599" s="130"/>
      <c r="AF599" s="130"/>
      <c r="AG599" s="130"/>
      <c r="AH599" s="130"/>
      <c r="AI599" s="130"/>
      <c r="AJ599" s="130"/>
      <c r="AK599" s="130"/>
      <c r="AL599" s="130"/>
      <c r="AM599" s="130"/>
    </row>
    <row r="600" spans="1:39" ht="20.25" customHeight="1">
      <c r="A600" s="132">
        <v>599</v>
      </c>
      <c r="B600" s="19" t="s">
        <v>5073</v>
      </c>
      <c r="C600" s="251">
        <v>64041990000</v>
      </c>
      <c r="D600" s="262" t="s">
        <v>6787</v>
      </c>
      <c r="E600" s="143" t="str">
        <f t="shared" si="27"/>
        <v>Սպորտ Կիսաճտքավոր</v>
      </c>
      <c r="F600" s="273" t="s">
        <v>7089</v>
      </c>
      <c r="G600" s="144" t="e">
        <f>VLOOKUP(E600,subcategory!A:B,2,0)</f>
        <v>#N/A</v>
      </c>
      <c r="H600" s="273" t="s">
        <v>7150</v>
      </c>
      <c r="I600" s="213" t="e">
        <f>VLOOKUP(H600,gender!A:B,2,0)</f>
        <v>#N/A</v>
      </c>
      <c r="J600" s="273">
        <v>455</v>
      </c>
      <c r="K600" s="273">
        <v>455</v>
      </c>
      <c r="L600" s="273">
        <v>1</v>
      </c>
      <c r="M600" s="273" t="s">
        <v>7156</v>
      </c>
      <c r="N600" s="144" t="e">
        <f>VLOOKUP(M600,brand!A:B,2,0)</f>
        <v>#N/A</v>
      </c>
      <c r="O600" s="144" t="str">
        <f t="shared" si="28"/>
        <v>GERMANY</v>
      </c>
      <c r="P600" s="144">
        <f>VLOOKUP(O600,country!A:B,2,0)</f>
        <v>1725</v>
      </c>
      <c r="Q600" s="273" t="s">
        <v>2787</v>
      </c>
      <c r="R600" s="144" t="str">
        <f t="shared" si="29"/>
        <v>Ռեզին, Պոլիեսթեր</v>
      </c>
      <c r="S600" s="144" t="s">
        <v>7198</v>
      </c>
      <c r="T600" s="144" t="e">
        <f>VLOOKUP(R600,material!A:B,2,0)</f>
        <v>#N/A</v>
      </c>
      <c r="U600" s="141" t="s">
        <v>7640</v>
      </c>
      <c r="V600" s="141"/>
      <c r="W600" s="273">
        <v>26</v>
      </c>
      <c r="X600" s="141">
        <f>VLOOKUP(W600,SIZE!A:B,2,0)</f>
        <v>484</v>
      </c>
      <c r="Y600" s="141">
        <v>0</v>
      </c>
      <c r="Z600" s="141" t="s">
        <v>1057</v>
      </c>
      <c r="AA600" s="141">
        <f>VLOOKUP(Z600,COLOR!A:B,2,0)</f>
        <v>5</v>
      </c>
      <c r="AB600" s="130"/>
      <c r="AC600" s="130"/>
      <c r="AD600" s="130"/>
      <c r="AE600" s="130"/>
      <c r="AF600" s="130"/>
      <c r="AG600" s="130"/>
      <c r="AH600" s="130"/>
      <c r="AI600" s="130"/>
      <c r="AJ600" s="130"/>
      <c r="AK600" s="130"/>
      <c r="AL600" s="130"/>
      <c r="AM600" s="130"/>
    </row>
    <row r="601" spans="1:39" ht="20.25" customHeight="1">
      <c r="A601" s="132">
        <v>600</v>
      </c>
      <c r="B601" s="19" t="s">
        <v>5073</v>
      </c>
      <c r="C601" s="252">
        <v>64029991000</v>
      </c>
      <c r="D601" s="264" t="s">
        <v>6922</v>
      </c>
      <c r="E601" s="143" t="str">
        <f t="shared" si="27"/>
        <v>Սպորտ Կիսաճտքավոր</v>
      </c>
      <c r="F601" s="273" t="s">
        <v>7089</v>
      </c>
      <c r="G601" s="144" t="e">
        <f>VLOOKUP(E601,subcategory!A:B,2,0)</f>
        <v>#N/A</v>
      </c>
      <c r="H601" s="273" t="s">
        <v>55</v>
      </c>
      <c r="I601" s="213" t="e">
        <f>VLOOKUP(H601,gender!A:B,2,0)</f>
        <v>#N/A</v>
      </c>
      <c r="J601" s="273">
        <v>360</v>
      </c>
      <c r="K601" s="273">
        <v>360</v>
      </c>
      <c r="L601" s="273">
        <v>1</v>
      </c>
      <c r="M601" s="273" t="s">
        <v>7156</v>
      </c>
      <c r="N601" s="144" t="e">
        <f>VLOOKUP(M601,brand!A:B,2,0)</f>
        <v>#N/A</v>
      </c>
      <c r="O601" s="144" t="str">
        <f t="shared" si="28"/>
        <v>GERMANY</v>
      </c>
      <c r="P601" s="144">
        <f>VLOOKUP(O601,country!A:B,2,0)</f>
        <v>1725</v>
      </c>
      <c r="Q601" s="273" t="s">
        <v>2787</v>
      </c>
      <c r="R601" s="144" t="str">
        <f t="shared" si="29"/>
        <v>Պոլիռետան, Արհեստական Կաշի</v>
      </c>
      <c r="S601" s="144" t="s">
        <v>7248</v>
      </c>
      <c r="T601" s="144" t="e">
        <f>VLOOKUP(R601,material!A:B,2,0)</f>
        <v>#N/A</v>
      </c>
      <c r="U601" s="141" t="s">
        <v>7640</v>
      </c>
      <c r="V601" s="141"/>
      <c r="W601" s="273">
        <v>27</v>
      </c>
      <c r="X601" s="141">
        <f>VLOOKUP(W601,SIZE!A:B,2,0)</f>
        <v>239</v>
      </c>
      <c r="Y601" s="141">
        <v>0</v>
      </c>
      <c r="Z601" s="141" t="s">
        <v>1105</v>
      </c>
      <c r="AA601" s="141">
        <f>VLOOKUP(Z601,COLOR!A:B,2,0)</f>
        <v>16</v>
      </c>
      <c r="AB601" s="130"/>
      <c r="AC601" s="130"/>
      <c r="AD601" s="130"/>
      <c r="AE601" s="130"/>
      <c r="AF601" s="130"/>
      <c r="AG601" s="130"/>
      <c r="AH601" s="130"/>
      <c r="AI601" s="130"/>
      <c r="AJ601" s="130"/>
      <c r="AK601" s="130"/>
      <c r="AL601" s="130"/>
      <c r="AM601" s="130"/>
    </row>
    <row r="602" spans="1:39" ht="20.25" customHeight="1">
      <c r="A602" s="132">
        <v>601</v>
      </c>
      <c r="B602" s="19" t="s">
        <v>5074</v>
      </c>
      <c r="C602" s="251">
        <v>64041990000</v>
      </c>
      <c r="D602" s="262" t="s">
        <v>6914</v>
      </c>
      <c r="E602" s="143" t="str">
        <f t="shared" si="27"/>
        <v>Սպորտ Կիսաճտքավոր</v>
      </c>
      <c r="F602" s="276" t="s">
        <v>7089</v>
      </c>
      <c r="G602" s="144" t="e">
        <f>VLOOKUP(E602,subcategory!A:B,2,0)</f>
        <v>#N/A</v>
      </c>
      <c r="H602" s="273" t="s">
        <v>55</v>
      </c>
      <c r="I602" s="213" t="e">
        <f>VLOOKUP(H602,gender!A:B,2,0)</f>
        <v>#N/A</v>
      </c>
      <c r="J602" s="273">
        <v>445</v>
      </c>
      <c r="K602" s="273">
        <v>445</v>
      </c>
      <c r="L602" s="273">
        <v>1</v>
      </c>
      <c r="M602" s="273" t="s">
        <v>7156</v>
      </c>
      <c r="N602" s="144" t="e">
        <f>VLOOKUP(M602,brand!A:B,2,0)</f>
        <v>#N/A</v>
      </c>
      <c r="O602" s="144" t="str">
        <f t="shared" si="28"/>
        <v>GERMANY</v>
      </c>
      <c r="P602" s="144">
        <f>VLOOKUP(O602,country!A:B,2,0)</f>
        <v>1725</v>
      </c>
      <c r="Q602" s="273" t="s">
        <v>2787</v>
      </c>
      <c r="R602" s="144" t="str">
        <f t="shared" si="29"/>
        <v>Պոլիեսթեր, Պոլիռետան</v>
      </c>
      <c r="S602" s="144" t="s">
        <v>7260</v>
      </c>
      <c r="T602" s="144" t="e">
        <f>VLOOKUP(R602,material!A:B,2,0)</f>
        <v>#N/A</v>
      </c>
      <c r="U602" s="141" t="s">
        <v>7640</v>
      </c>
      <c r="V602" s="141"/>
      <c r="W602" s="273">
        <v>25</v>
      </c>
      <c r="X602" s="141">
        <f>VLOOKUP(W602,SIZE!A:B,2,0)</f>
        <v>249</v>
      </c>
      <c r="Y602" s="141">
        <v>0</v>
      </c>
      <c r="Z602" s="141" t="s">
        <v>2088</v>
      </c>
      <c r="AA602" s="141">
        <f>VLOOKUP(Z602,COLOR!A:B,2,0)</f>
        <v>7</v>
      </c>
      <c r="AB602" s="130"/>
      <c r="AC602" s="130"/>
      <c r="AD602" s="130"/>
      <c r="AE602" s="130"/>
      <c r="AF602" s="130"/>
      <c r="AG602" s="130"/>
      <c r="AH602" s="130"/>
      <c r="AI602" s="130"/>
      <c r="AJ602" s="130"/>
      <c r="AK602" s="130"/>
      <c r="AL602" s="130"/>
      <c r="AM602" s="130"/>
    </row>
    <row r="603" spans="1:39" ht="20.25" customHeight="1">
      <c r="A603" s="132">
        <v>602</v>
      </c>
      <c r="B603" s="19" t="s">
        <v>5075</v>
      </c>
      <c r="C603" s="251">
        <v>64041990000</v>
      </c>
      <c r="D603" s="262" t="s">
        <v>6913</v>
      </c>
      <c r="E603" s="143" t="str">
        <f t="shared" si="27"/>
        <v>Սպորտ Կիսաճտքավոր</v>
      </c>
      <c r="F603" s="276" t="s">
        <v>7089</v>
      </c>
      <c r="G603" s="144" t="e">
        <f>VLOOKUP(E603,subcategory!A:B,2,0)</f>
        <v>#N/A</v>
      </c>
      <c r="H603" s="273" t="s">
        <v>7150</v>
      </c>
      <c r="I603" s="213" t="e">
        <f>VLOOKUP(H603,gender!A:B,2,0)</f>
        <v>#N/A</v>
      </c>
      <c r="J603" s="273">
        <v>570</v>
      </c>
      <c r="K603" s="273">
        <v>570</v>
      </c>
      <c r="L603" s="273">
        <v>1</v>
      </c>
      <c r="M603" s="273" t="s">
        <v>7156</v>
      </c>
      <c r="N603" s="144" t="e">
        <f>VLOOKUP(M603,brand!A:B,2,0)</f>
        <v>#N/A</v>
      </c>
      <c r="O603" s="144" t="str">
        <f t="shared" si="28"/>
        <v>GERMANY</v>
      </c>
      <c r="P603" s="144">
        <f>VLOOKUP(O603,country!A:B,2,0)</f>
        <v>1725</v>
      </c>
      <c r="Q603" s="273" t="s">
        <v>2787</v>
      </c>
      <c r="R603" s="144" t="str">
        <f t="shared" si="29"/>
        <v>Պոլիեսթեր, Պոլիռետան</v>
      </c>
      <c r="S603" s="144" t="s">
        <v>7260</v>
      </c>
      <c r="T603" s="144" t="e">
        <f>VLOOKUP(R603,material!A:B,2,0)</f>
        <v>#N/A</v>
      </c>
      <c r="U603" s="141" t="s">
        <v>7640</v>
      </c>
      <c r="V603" s="141"/>
      <c r="W603" s="273">
        <v>29</v>
      </c>
      <c r="X603" s="141">
        <f>VLOOKUP(W603,SIZE!A:B,2,0)</f>
        <v>133</v>
      </c>
      <c r="Y603" s="141">
        <v>0</v>
      </c>
      <c r="Z603" s="141" t="s">
        <v>1061</v>
      </c>
      <c r="AA603" s="141">
        <f>VLOOKUP(Z603,COLOR!A:B,2,0)</f>
        <v>4</v>
      </c>
      <c r="AB603" s="130"/>
      <c r="AC603" s="130"/>
      <c r="AD603" s="130"/>
      <c r="AE603" s="130"/>
      <c r="AF603" s="130"/>
      <c r="AG603" s="130"/>
      <c r="AH603" s="130"/>
      <c r="AI603" s="130"/>
      <c r="AJ603" s="130"/>
      <c r="AK603" s="130"/>
      <c r="AL603" s="130"/>
      <c r="AM603" s="130"/>
    </row>
    <row r="604" spans="1:39" ht="20.25" customHeight="1">
      <c r="A604" s="132">
        <v>603</v>
      </c>
      <c r="B604" s="19" t="s">
        <v>5076</v>
      </c>
      <c r="C604" s="252">
        <v>64029991000</v>
      </c>
      <c r="D604" s="264" t="s">
        <v>6926</v>
      </c>
      <c r="E604" s="143" t="str">
        <f t="shared" si="27"/>
        <v>Սպորտ Կիսաճտքավոր</v>
      </c>
      <c r="F604" s="273" t="s">
        <v>7089</v>
      </c>
      <c r="G604" s="144" t="e">
        <f>VLOOKUP(E604,subcategory!A:B,2,0)</f>
        <v>#N/A</v>
      </c>
      <c r="H604" s="273" t="s">
        <v>7150</v>
      </c>
      <c r="I604" s="213" t="e">
        <f>VLOOKUP(H604,gender!A:B,2,0)</f>
        <v>#N/A</v>
      </c>
      <c r="J604" s="273">
        <v>690</v>
      </c>
      <c r="K604" s="273">
        <v>690</v>
      </c>
      <c r="L604" s="273">
        <v>1</v>
      </c>
      <c r="M604" s="273" t="s">
        <v>7155</v>
      </c>
      <c r="N604" s="144" t="e">
        <f>VLOOKUP(M604,brand!A:B,2,0)</f>
        <v>#N/A</v>
      </c>
      <c r="O604" s="144" t="str">
        <f t="shared" si="28"/>
        <v>GERMANY</v>
      </c>
      <c r="P604" s="144">
        <f>VLOOKUP(O604,country!A:B,2,0)</f>
        <v>1725</v>
      </c>
      <c r="Q604" s="273" t="s">
        <v>2787</v>
      </c>
      <c r="R604" s="144" t="str">
        <f t="shared" si="29"/>
        <v>Արհեստական Կաշի, Պոլիռետան</v>
      </c>
      <c r="S604" s="144" t="s">
        <v>7262</v>
      </c>
      <c r="T604" s="144" t="e">
        <f>VLOOKUP(R604,material!A:B,2,0)</f>
        <v>#N/A</v>
      </c>
      <c r="U604" s="141" t="s">
        <v>7640</v>
      </c>
      <c r="V604" s="141"/>
      <c r="W604" s="273">
        <v>35</v>
      </c>
      <c r="X604" s="141">
        <f>VLOOKUP(W604,SIZE!A:B,2,0)</f>
        <v>217</v>
      </c>
      <c r="Y604" s="141">
        <v>0</v>
      </c>
      <c r="Z604" s="141" t="s">
        <v>1057</v>
      </c>
      <c r="AA604" s="141">
        <f>VLOOKUP(Z604,COLOR!A:B,2,0)</f>
        <v>5</v>
      </c>
      <c r="AB604" s="130"/>
      <c r="AC604" s="130"/>
      <c r="AD604" s="130"/>
      <c r="AE604" s="130"/>
      <c r="AF604" s="130"/>
      <c r="AG604" s="130"/>
      <c r="AH604" s="130"/>
      <c r="AI604" s="130"/>
      <c r="AJ604" s="130"/>
      <c r="AK604" s="130"/>
      <c r="AL604" s="130"/>
      <c r="AM604" s="130"/>
    </row>
    <row r="605" spans="1:39" ht="20.25" customHeight="1">
      <c r="A605" s="132">
        <v>604</v>
      </c>
      <c r="B605" s="19" t="s">
        <v>5077</v>
      </c>
      <c r="C605" s="252">
        <v>64029991000</v>
      </c>
      <c r="D605" s="264" t="s">
        <v>6926</v>
      </c>
      <c r="E605" s="143" t="str">
        <f t="shared" si="27"/>
        <v>Սպորտ Կիսաճտքավոր</v>
      </c>
      <c r="F605" s="273" t="s">
        <v>7089</v>
      </c>
      <c r="G605" s="144" t="e">
        <f>VLOOKUP(E605,subcategory!A:B,2,0)</f>
        <v>#N/A</v>
      </c>
      <c r="H605" s="273" t="s">
        <v>7150</v>
      </c>
      <c r="I605" s="213" t="e">
        <f>VLOOKUP(H605,gender!A:B,2,0)</f>
        <v>#N/A</v>
      </c>
      <c r="J605" s="273">
        <v>650</v>
      </c>
      <c r="K605" s="273">
        <v>650</v>
      </c>
      <c r="L605" s="273">
        <v>1</v>
      </c>
      <c r="M605" s="273" t="s">
        <v>7155</v>
      </c>
      <c r="N605" s="144" t="e">
        <f>VLOOKUP(M605,brand!A:B,2,0)</f>
        <v>#N/A</v>
      </c>
      <c r="O605" s="144" t="str">
        <f t="shared" si="28"/>
        <v>GERMANY</v>
      </c>
      <c r="P605" s="144">
        <f>VLOOKUP(O605,country!A:B,2,0)</f>
        <v>1725</v>
      </c>
      <c r="Q605" s="273" t="s">
        <v>2787</v>
      </c>
      <c r="R605" s="144" t="str">
        <f t="shared" si="29"/>
        <v>Արհեստական Կաշի, Պոլիռետան</v>
      </c>
      <c r="S605" s="144" t="s">
        <v>7262</v>
      </c>
      <c r="T605" s="144" t="e">
        <f>VLOOKUP(R605,material!A:B,2,0)</f>
        <v>#N/A</v>
      </c>
      <c r="U605" s="141" t="s">
        <v>7640</v>
      </c>
      <c r="V605" s="141"/>
      <c r="W605" s="273">
        <v>34</v>
      </c>
      <c r="X605" s="141">
        <f>VLOOKUP(W605,SIZE!A:B,2,0)</f>
        <v>41</v>
      </c>
      <c r="Y605" s="141">
        <v>0</v>
      </c>
      <c r="Z605" s="141" t="s">
        <v>1057</v>
      </c>
      <c r="AA605" s="141">
        <f>VLOOKUP(Z605,COLOR!A:B,2,0)</f>
        <v>5</v>
      </c>
      <c r="AB605" s="130"/>
      <c r="AC605" s="130"/>
      <c r="AD605" s="130"/>
      <c r="AE605" s="130"/>
      <c r="AF605" s="130"/>
      <c r="AG605" s="130"/>
      <c r="AH605" s="130"/>
      <c r="AI605" s="130"/>
      <c r="AJ605" s="130"/>
      <c r="AK605" s="130"/>
      <c r="AL605" s="130"/>
      <c r="AM605" s="130"/>
    </row>
    <row r="606" spans="1:39" ht="20.25" customHeight="1">
      <c r="A606" s="132">
        <v>605</v>
      </c>
      <c r="B606" s="19" t="s">
        <v>5078</v>
      </c>
      <c r="C606" s="252">
        <v>64029991000</v>
      </c>
      <c r="D606" s="264" t="s">
        <v>6926</v>
      </c>
      <c r="E606" s="143" t="str">
        <f t="shared" si="27"/>
        <v>Սպորտ Կիսաճտքավոր</v>
      </c>
      <c r="F606" s="273" t="s">
        <v>7089</v>
      </c>
      <c r="G606" s="144" t="e">
        <f>VLOOKUP(E606,subcategory!A:B,2,0)</f>
        <v>#N/A</v>
      </c>
      <c r="H606" s="273" t="s">
        <v>7150</v>
      </c>
      <c r="I606" s="213" t="e">
        <f>VLOOKUP(H606,gender!A:B,2,0)</f>
        <v>#N/A</v>
      </c>
      <c r="J606" s="273">
        <v>650</v>
      </c>
      <c r="K606" s="273">
        <v>650</v>
      </c>
      <c r="L606" s="273">
        <v>1</v>
      </c>
      <c r="M606" s="273" t="s">
        <v>7155</v>
      </c>
      <c r="N606" s="144" t="e">
        <f>VLOOKUP(M606,brand!A:B,2,0)</f>
        <v>#N/A</v>
      </c>
      <c r="O606" s="144" t="str">
        <f t="shared" si="28"/>
        <v>GERMANY</v>
      </c>
      <c r="P606" s="144">
        <f>VLOOKUP(O606,country!A:B,2,0)</f>
        <v>1725</v>
      </c>
      <c r="Q606" s="273" t="s">
        <v>2787</v>
      </c>
      <c r="R606" s="144" t="str">
        <f t="shared" si="29"/>
        <v>Արհեստական Կաշի, Պոլիռետան</v>
      </c>
      <c r="S606" s="144" t="s">
        <v>7262</v>
      </c>
      <c r="T606" s="144" t="e">
        <f>VLOOKUP(R606,material!A:B,2,0)</f>
        <v>#N/A</v>
      </c>
      <c r="U606" s="141" t="s">
        <v>7640</v>
      </c>
      <c r="V606" s="141"/>
      <c r="W606" s="273">
        <v>34</v>
      </c>
      <c r="X606" s="141">
        <f>VLOOKUP(W606,SIZE!A:B,2,0)</f>
        <v>41</v>
      </c>
      <c r="Y606" s="141">
        <v>0</v>
      </c>
      <c r="Z606" s="141" t="s">
        <v>1057</v>
      </c>
      <c r="AA606" s="141">
        <f>VLOOKUP(Z606,COLOR!A:B,2,0)</f>
        <v>5</v>
      </c>
      <c r="AB606" s="130"/>
      <c r="AC606" s="130"/>
      <c r="AD606" s="130"/>
      <c r="AE606" s="130"/>
      <c r="AF606" s="130"/>
      <c r="AG606" s="130"/>
      <c r="AH606" s="130"/>
      <c r="AI606" s="130"/>
      <c r="AJ606" s="130"/>
      <c r="AK606" s="130"/>
      <c r="AL606" s="130"/>
      <c r="AM606" s="130"/>
    </row>
    <row r="607" spans="1:39" ht="20.25" customHeight="1">
      <c r="A607" s="132">
        <v>606</v>
      </c>
      <c r="B607" s="19" t="s">
        <v>5079</v>
      </c>
      <c r="C607" s="250">
        <v>64029950000</v>
      </c>
      <c r="D607" s="267" t="s">
        <v>6927</v>
      </c>
      <c r="E607" s="143" t="str">
        <f t="shared" si="27"/>
        <v>Հողաթափ</v>
      </c>
      <c r="F607" s="276" t="s">
        <v>3912</v>
      </c>
      <c r="G607" s="144">
        <f>VLOOKUP(E607,subcategory!A:B,2,0)</f>
        <v>310</v>
      </c>
      <c r="H607" s="273" t="s">
        <v>7150</v>
      </c>
      <c r="I607" s="213" t="e">
        <f>VLOOKUP(H607,gender!A:B,2,0)</f>
        <v>#N/A</v>
      </c>
      <c r="J607" s="273">
        <v>170</v>
      </c>
      <c r="K607" s="273">
        <v>170</v>
      </c>
      <c r="L607" s="273">
        <v>1</v>
      </c>
      <c r="M607" s="273" t="s">
        <v>7156</v>
      </c>
      <c r="N607" s="144" t="e">
        <f>VLOOKUP(M607,brand!A:B,2,0)</f>
        <v>#N/A</v>
      </c>
      <c r="O607" s="144" t="str">
        <f t="shared" si="28"/>
        <v>GERMANY</v>
      </c>
      <c r="P607" s="144">
        <f>VLOOKUP(O607,country!A:B,2,0)</f>
        <v>1725</v>
      </c>
      <c r="Q607" s="273" t="s">
        <v>2787</v>
      </c>
      <c r="R607" s="144" t="str">
        <f t="shared" si="29"/>
        <v>Պոլիեսթեր, Ռեզին</v>
      </c>
      <c r="S607" s="144" t="s">
        <v>7261</v>
      </c>
      <c r="T607" s="144" t="e">
        <f>VLOOKUP(R607,material!A:B,2,0)</f>
        <v>#N/A</v>
      </c>
      <c r="U607" s="141" t="s">
        <v>7640</v>
      </c>
      <c r="V607" s="141"/>
      <c r="W607" s="273">
        <v>21</v>
      </c>
      <c r="X607" s="141">
        <f>VLOOKUP(W607,SIZE!A:B,2,0)</f>
        <v>549</v>
      </c>
      <c r="Y607" s="141">
        <v>0</v>
      </c>
      <c r="Z607" s="141" t="s">
        <v>1033</v>
      </c>
      <c r="AA607" s="141">
        <f>VLOOKUP(Z607,COLOR!A:B,2,0)</f>
        <v>20</v>
      </c>
      <c r="AB607" s="130"/>
      <c r="AC607" s="130"/>
      <c r="AD607" s="130"/>
      <c r="AE607" s="130"/>
      <c r="AF607" s="130"/>
      <c r="AG607" s="130"/>
      <c r="AH607" s="130"/>
      <c r="AI607" s="130"/>
      <c r="AJ607" s="130"/>
      <c r="AK607" s="130"/>
      <c r="AL607" s="130"/>
      <c r="AM607" s="130"/>
    </row>
    <row r="608" spans="1:39" ht="20.25" customHeight="1">
      <c r="A608" s="132">
        <v>607</v>
      </c>
      <c r="B608" s="19" t="s">
        <v>5080</v>
      </c>
      <c r="C608" s="252">
        <v>64039950000</v>
      </c>
      <c r="D608" s="263" t="s">
        <v>6907</v>
      </c>
      <c r="E608" s="143" t="str">
        <f t="shared" si="27"/>
        <v>Հողաթափ</v>
      </c>
      <c r="F608" s="273" t="s">
        <v>3912</v>
      </c>
      <c r="G608" s="144">
        <f>VLOOKUP(E608,subcategory!A:B,2,0)</f>
        <v>310</v>
      </c>
      <c r="H608" s="273" t="s">
        <v>20</v>
      </c>
      <c r="I608" s="213" t="e">
        <f>VLOOKUP(H608,gender!A:B,2,0)</f>
        <v>#N/A</v>
      </c>
      <c r="J608" s="273">
        <v>555</v>
      </c>
      <c r="K608" s="273">
        <v>555</v>
      </c>
      <c r="L608" s="273">
        <v>1</v>
      </c>
      <c r="M608" s="273" t="s">
        <v>7160</v>
      </c>
      <c r="N608" s="144" t="e">
        <f>VLOOKUP(M608,brand!A:B,2,0)</f>
        <v>#N/A</v>
      </c>
      <c r="O608" s="144" t="str">
        <f t="shared" si="28"/>
        <v>GERMANY</v>
      </c>
      <c r="P608" s="144">
        <f>VLOOKUP(O608,country!A:B,2,0)</f>
        <v>1725</v>
      </c>
      <c r="Q608" s="273" t="s">
        <v>2787</v>
      </c>
      <c r="R608" s="144" t="str">
        <f t="shared" si="29"/>
        <v>Զամշ, Պոլիռետան</v>
      </c>
      <c r="S608" s="144" t="s">
        <v>7263</v>
      </c>
      <c r="T608" s="144" t="e">
        <f>VLOOKUP(R608,material!A:B,2,0)</f>
        <v>#N/A</v>
      </c>
      <c r="U608" s="141" t="s">
        <v>7640</v>
      </c>
      <c r="V608" s="141"/>
      <c r="W608" s="273">
        <v>40</v>
      </c>
      <c r="X608" s="141">
        <f>VLOOKUP(W608,SIZE!A:B,2,0)</f>
        <v>79</v>
      </c>
      <c r="Y608" s="141">
        <v>0</v>
      </c>
      <c r="Z608" s="141" t="s">
        <v>2101</v>
      </c>
      <c r="AA608" s="141" t="e">
        <f>VLOOKUP(Z608,COLOR!A:B,2,0)</f>
        <v>#N/A</v>
      </c>
      <c r="AB608" s="130"/>
      <c r="AC608" s="130"/>
      <c r="AD608" s="130"/>
      <c r="AE608" s="130"/>
      <c r="AF608" s="130"/>
      <c r="AG608" s="130"/>
      <c r="AH608" s="130"/>
      <c r="AI608" s="130"/>
      <c r="AJ608" s="130"/>
      <c r="AK608" s="130"/>
      <c r="AL608" s="130"/>
      <c r="AM608" s="130"/>
    </row>
    <row r="609" spans="1:39" ht="20.25" customHeight="1">
      <c r="A609" s="132">
        <v>608</v>
      </c>
      <c r="B609" s="19" t="s">
        <v>5081</v>
      </c>
      <c r="C609" s="252">
        <v>64029991000</v>
      </c>
      <c r="D609" s="267" t="s">
        <v>6925</v>
      </c>
      <c r="E609" s="143" t="str">
        <f t="shared" si="27"/>
        <v>Երկարաճիտ Կոշիկ</v>
      </c>
      <c r="F609" s="273" t="s">
        <v>3675</v>
      </c>
      <c r="G609" s="144">
        <f>VLOOKUP(E609,subcategory!A:B,2,0)</f>
        <v>59</v>
      </c>
      <c r="H609" s="273" t="s">
        <v>55</v>
      </c>
      <c r="I609" s="213" t="e">
        <f>VLOOKUP(H609,gender!A:B,2,0)</f>
        <v>#N/A</v>
      </c>
      <c r="J609" s="273">
        <v>855</v>
      </c>
      <c r="K609" s="273">
        <v>855</v>
      </c>
      <c r="L609" s="273">
        <v>1</v>
      </c>
      <c r="M609" s="273" t="s">
        <v>7155</v>
      </c>
      <c r="N609" s="144" t="e">
        <f>VLOOKUP(M609,brand!A:B,2,0)</f>
        <v>#N/A</v>
      </c>
      <c r="O609" s="144" t="str">
        <f t="shared" si="28"/>
        <v>GERMANY</v>
      </c>
      <c r="P609" s="144">
        <f>VLOOKUP(O609,country!A:B,2,0)</f>
        <v>1725</v>
      </c>
      <c r="Q609" s="273" t="s">
        <v>2787</v>
      </c>
      <c r="R609" s="144" t="str">
        <f t="shared" si="29"/>
        <v>Արհեստական Կաշի, Պոլիռետան</v>
      </c>
      <c r="S609" s="144" t="s">
        <v>7262</v>
      </c>
      <c r="T609" s="144" t="e">
        <f>VLOOKUP(R609,material!A:B,2,0)</f>
        <v>#N/A</v>
      </c>
      <c r="U609" s="141" t="s">
        <v>7640</v>
      </c>
      <c r="V609" s="141"/>
      <c r="W609" s="273">
        <v>34</v>
      </c>
      <c r="X609" s="141">
        <f>VLOOKUP(W609,SIZE!A:B,2,0)</f>
        <v>41</v>
      </c>
      <c r="Y609" s="141">
        <v>0</v>
      </c>
      <c r="Z609" s="141" t="s">
        <v>1033</v>
      </c>
      <c r="AA609" s="141">
        <f>VLOOKUP(Z609,COLOR!A:B,2,0)</f>
        <v>20</v>
      </c>
      <c r="AB609" s="130"/>
      <c r="AC609" s="130"/>
      <c r="AD609" s="130"/>
      <c r="AE609" s="130"/>
      <c r="AF609" s="130"/>
      <c r="AG609" s="130"/>
      <c r="AH609" s="130"/>
      <c r="AI609" s="130"/>
      <c r="AJ609" s="130"/>
      <c r="AK609" s="130"/>
      <c r="AL609" s="130"/>
      <c r="AM609" s="130"/>
    </row>
    <row r="610" spans="1:39" ht="20.25" customHeight="1">
      <c r="A610" s="132">
        <v>609</v>
      </c>
      <c r="B610" s="19" t="s">
        <v>5082</v>
      </c>
      <c r="C610" s="256">
        <v>64029998000</v>
      </c>
      <c r="D610" s="268" t="s">
        <v>6928</v>
      </c>
      <c r="E610" s="143" t="str">
        <f t="shared" si="27"/>
        <v>Երկարաճիտ Կոշիկ</v>
      </c>
      <c r="F610" s="273" t="s">
        <v>3675</v>
      </c>
      <c r="G610" s="144">
        <f>VLOOKUP(E610,subcategory!A:B,2,0)</f>
        <v>59</v>
      </c>
      <c r="H610" s="273" t="s">
        <v>55</v>
      </c>
      <c r="I610" s="213" t="e">
        <f>VLOOKUP(H610,gender!A:B,2,0)</f>
        <v>#N/A</v>
      </c>
      <c r="J610" s="273">
        <v>935</v>
      </c>
      <c r="K610" s="273">
        <v>935</v>
      </c>
      <c r="L610" s="273">
        <v>1</v>
      </c>
      <c r="M610" s="273" t="s">
        <v>7155</v>
      </c>
      <c r="N610" s="144" t="e">
        <f>VLOOKUP(M610,brand!A:B,2,0)</f>
        <v>#N/A</v>
      </c>
      <c r="O610" s="144" t="str">
        <f t="shared" si="28"/>
        <v>GERMANY</v>
      </c>
      <c r="P610" s="144">
        <f>VLOOKUP(O610,country!A:B,2,0)</f>
        <v>1725</v>
      </c>
      <c r="Q610" s="273" t="s">
        <v>2787</v>
      </c>
      <c r="R610" s="144" t="str">
        <f t="shared" si="29"/>
        <v>Արհեստական Կաշի, Պոլիռետան</v>
      </c>
      <c r="S610" s="144" t="s">
        <v>7262</v>
      </c>
      <c r="T610" s="144" t="e">
        <f>VLOOKUP(R610,material!A:B,2,0)</f>
        <v>#N/A</v>
      </c>
      <c r="U610" s="141" t="s">
        <v>7640</v>
      </c>
      <c r="V610" s="141"/>
      <c r="W610" s="273">
        <v>36</v>
      </c>
      <c r="X610" s="141">
        <f>VLOOKUP(W610,SIZE!A:B,2,0)</f>
        <v>52</v>
      </c>
      <c r="Y610" s="141">
        <v>0</v>
      </c>
      <c r="Z610" s="141" t="s">
        <v>1033</v>
      </c>
      <c r="AA610" s="141">
        <f>VLOOKUP(Z610,COLOR!A:B,2,0)</f>
        <v>20</v>
      </c>
      <c r="AB610" s="130"/>
      <c r="AC610" s="130"/>
      <c r="AD610" s="130"/>
      <c r="AE610" s="130"/>
      <c r="AF610" s="130"/>
      <c r="AG610" s="130"/>
      <c r="AH610" s="130"/>
      <c r="AI610" s="130"/>
      <c r="AJ610" s="130"/>
      <c r="AK610" s="130"/>
      <c r="AL610" s="130"/>
      <c r="AM610" s="130"/>
    </row>
    <row r="611" spans="1:39" ht="20.25" customHeight="1">
      <c r="A611" s="132">
        <v>610</v>
      </c>
      <c r="B611" s="19" t="s">
        <v>5083</v>
      </c>
      <c r="C611" s="252">
        <v>64039998000</v>
      </c>
      <c r="D611" s="270" t="s">
        <v>6916</v>
      </c>
      <c r="E611" s="143" t="str">
        <f t="shared" si="27"/>
        <v>Սպորտ Կիսաճտքավոր</v>
      </c>
      <c r="F611" s="273" t="s">
        <v>7089</v>
      </c>
      <c r="G611" s="144" t="e">
        <f>VLOOKUP(E611,subcategory!A:B,2,0)</f>
        <v>#N/A</v>
      </c>
      <c r="H611" s="277" t="s">
        <v>55</v>
      </c>
      <c r="I611" s="213" t="e">
        <f>VLOOKUP(H611,gender!A:B,2,0)</f>
        <v>#N/A</v>
      </c>
      <c r="J611" s="273">
        <v>910</v>
      </c>
      <c r="K611" s="273">
        <v>910</v>
      </c>
      <c r="L611" s="273">
        <v>1</v>
      </c>
      <c r="M611" s="273" t="s">
        <v>7164</v>
      </c>
      <c r="N611" s="144" t="e">
        <f>VLOOKUP(M611,brand!A:B,2,0)</f>
        <v>#N/A</v>
      </c>
      <c r="O611" s="144" t="str">
        <f t="shared" si="28"/>
        <v>GERMANY</v>
      </c>
      <c r="P611" s="144">
        <f>VLOOKUP(O611,country!A:B,2,0)</f>
        <v>1725</v>
      </c>
      <c r="Q611" s="273" t="s">
        <v>2787</v>
      </c>
      <c r="R611" s="144" t="str">
        <f t="shared" si="29"/>
        <v>Կաշի, Պոլիռետան</v>
      </c>
      <c r="S611" s="144" t="s">
        <v>7264</v>
      </c>
      <c r="T611" s="144" t="e">
        <f>VLOOKUP(R611,material!A:B,2,0)</f>
        <v>#N/A</v>
      </c>
      <c r="U611" s="141" t="s">
        <v>7640</v>
      </c>
      <c r="V611" s="141"/>
      <c r="W611" s="273">
        <v>39</v>
      </c>
      <c r="X611" s="141">
        <f>VLOOKUP(W611,SIZE!A:B,2,0)</f>
        <v>275</v>
      </c>
      <c r="Y611" s="141">
        <v>0</v>
      </c>
      <c r="Z611" s="141" t="s">
        <v>1033</v>
      </c>
      <c r="AA611" s="141">
        <f>VLOOKUP(Z611,COLOR!A:B,2,0)</f>
        <v>20</v>
      </c>
      <c r="AB611" s="130"/>
      <c r="AC611" s="130"/>
      <c r="AD611" s="130"/>
      <c r="AE611" s="130"/>
      <c r="AF611" s="130"/>
      <c r="AG611" s="130"/>
      <c r="AH611" s="130"/>
      <c r="AI611" s="130"/>
      <c r="AJ611" s="130"/>
      <c r="AK611" s="130"/>
      <c r="AL611" s="130"/>
      <c r="AM611" s="130"/>
    </row>
    <row r="612" spans="1:39" ht="20.25" customHeight="1">
      <c r="A612" s="132">
        <v>611</v>
      </c>
      <c r="B612" s="19" t="s">
        <v>5084</v>
      </c>
      <c r="C612" s="252">
        <v>64039998000</v>
      </c>
      <c r="D612" s="270" t="s">
        <v>6916</v>
      </c>
      <c r="E612" s="143" t="str">
        <f t="shared" si="27"/>
        <v>Սպորտ Կիսաճտքավոր</v>
      </c>
      <c r="F612" s="273" t="s">
        <v>7089</v>
      </c>
      <c r="G612" s="144" t="e">
        <f>VLOOKUP(E612,subcategory!A:B,2,0)</f>
        <v>#N/A</v>
      </c>
      <c r="H612" s="273" t="s">
        <v>55</v>
      </c>
      <c r="I612" s="213" t="e">
        <f>VLOOKUP(H612,gender!A:B,2,0)</f>
        <v>#N/A</v>
      </c>
      <c r="J612" s="273">
        <v>905</v>
      </c>
      <c r="K612" s="273">
        <v>905</v>
      </c>
      <c r="L612" s="273">
        <v>1</v>
      </c>
      <c r="M612" s="273" t="s">
        <v>7164</v>
      </c>
      <c r="N612" s="144" t="e">
        <f>VLOOKUP(M612,brand!A:B,2,0)</f>
        <v>#N/A</v>
      </c>
      <c r="O612" s="144" t="str">
        <f t="shared" si="28"/>
        <v>GERMANY</v>
      </c>
      <c r="P612" s="144">
        <f>VLOOKUP(O612,country!A:B,2,0)</f>
        <v>1725</v>
      </c>
      <c r="Q612" s="273" t="s">
        <v>2787</v>
      </c>
      <c r="R612" s="144" t="str">
        <f t="shared" si="29"/>
        <v>Կաշի, Պոլիռետան</v>
      </c>
      <c r="S612" s="144" t="s">
        <v>7264</v>
      </c>
      <c r="T612" s="144" t="e">
        <f>VLOOKUP(R612,material!A:B,2,0)</f>
        <v>#N/A</v>
      </c>
      <c r="U612" s="141" t="s">
        <v>7640</v>
      </c>
      <c r="V612" s="141"/>
      <c r="W612" s="273">
        <v>41</v>
      </c>
      <c r="X612" s="141">
        <f>VLOOKUP(W612,SIZE!A:B,2,0)</f>
        <v>288</v>
      </c>
      <c r="Y612" s="141">
        <v>0</v>
      </c>
      <c r="Z612" s="141" t="s">
        <v>1033</v>
      </c>
      <c r="AA612" s="141">
        <f>VLOOKUP(Z612,COLOR!A:B,2,0)</f>
        <v>20</v>
      </c>
      <c r="AB612" s="130"/>
      <c r="AC612" s="130"/>
      <c r="AD612" s="130"/>
      <c r="AE612" s="130"/>
      <c r="AF612" s="130"/>
      <c r="AG612" s="130"/>
      <c r="AH612" s="130"/>
      <c r="AI612" s="130"/>
      <c r="AJ612" s="130"/>
      <c r="AK612" s="130"/>
      <c r="AL612" s="130"/>
      <c r="AM612" s="130"/>
    </row>
    <row r="613" spans="1:39" ht="20.25" customHeight="1">
      <c r="A613" s="132">
        <v>612</v>
      </c>
      <c r="B613" s="19" t="s">
        <v>5085</v>
      </c>
      <c r="C613" s="251">
        <v>64041990000</v>
      </c>
      <c r="D613" s="262" t="s">
        <v>6904</v>
      </c>
      <c r="E613" s="143" t="str">
        <f t="shared" si="27"/>
        <v>Սպորտ Կիսաճտքավոր</v>
      </c>
      <c r="F613" s="273" t="s">
        <v>7089</v>
      </c>
      <c r="G613" s="144" t="e">
        <f>VLOOKUP(E613,subcategory!A:B,2,0)</f>
        <v>#N/A</v>
      </c>
      <c r="H613" s="273" t="s">
        <v>55</v>
      </c>
      <c r="I613" s="213" t="e">
        <f>VLOOKUP(H613,gender!A:B,2,0)</f>
        <v>#N/A</v>
      </c>
      <c r="J613" s="273">
        <v>735</v>
      </c>
      <c r="K613" s="273">
        <v>735</v>
      </c>
      <c r="L613" s="273">
        <v>1</v>
      </c>
      <c r="M613" s="273" t="s">
        <v>7163</v>
      </c>
      <c r="N613" s="144">
        <f>VLOOKUP(M613,brand!A:B,2,0)</f>
        <v>880</v>
      </c>
      <c r="O613" s="144" t="str">
        <f t="shared" si="28"/>
        <v>GERMANY</v>
      </c>
      <c r="P613" s="144">
        <f>VLOOKUP(O613,country!A:B,2,0)</f>
        <v>1725</v>
      </c>
      <c r="Q613" s="273" t="s">
        <v>2787</v>
      </c>
      <c r="R613" s="144" t="str">
        <f t="shared" si="29"/>
        <v>Ռեզին, Կտոր, Ռետին</v>
      </c>
      <c r="S613" s="144" t="s">
        <v>7257</v>
      </c>
      <c r="T613" s="144" t="e">
        <f>VLOOKUP(R613,material!A:B,2,0)</f>
        <v>#N/A</v>
      </c>
      <c r="U613" s="141" t="s">
        <v>7640</v>
      </c>
      <c r="V613" s="141"/>
      <c r="W613" s="273">
        <v>36</v>
      </c>
      <c r="X613" s="141">
        <f>VLOOKUP(W613,SIZE!A:B,2,0)</f>
        <v>52</v>
      </c>
      <c r="Y613" s="141">
        <v>0</v>
      </c>
      <c r="Z613" s="141" t="s">
        <v>2088</v>
      </c>
      <c r="AA613" s="141">
        <f>VLOOKUP(Z613,COLOR!A:B,2,0)</f>
        <v>7</v>
      </c>
      <c r="AB613" s="130"/>
      <c r="AC613" s="130"/>
      <c r="AD613" s="130"/>
      <c r="AE613" s="130"/>
      <c r="AF613" s="130"/>
      <c r="AG613" s="130"/>
      <c r="AH613" s="130"/>
      <c r="AI613" s="130"/>
      <c r="AJ613" s="130"/>
      <c r="AK613" s="130"/>
      <c r="AL613" s="130"/>
      <c r="AM613" s="130"/>
    </row>
    <row r="614" spans="1:39" ht="20.25" customHeight="1">
      <c r="A614" s="132">
        <v>613</v>
      </c>
      <c r="B614" s="19" t="s">
        <v>5086</v>
      </c>
      <c r="C614" s="252">
        <v>64029991000</v>
      </c>
      <c r="D614" s="264" t="s">
        <v>6926</v>
      </c>
      <c r="E614" s="143" t="str">
        <f t="shared" si="27"/>
        <v>Սպորտ Կիսաճտքավոր</v>
      </c>
      <c r="F614" s="273" t="s">
        <v>7089</v>
      </c>
      <c r="G614" s="144" t="e">
        <f>VLOOKUP(E614,subcategory!A:B,2,0)</f>
        <v>#N/A</v>
      </c>
      <c r="H614" s="273" t="s">
        <v>7150</v>
      </c>
      <c r="I614" s="213" t="e">
        <f>VLOOKUP(H614,gender!A:B,2,0)</f>
        <v>#N/A</v>
      </c>
      <c r="J614" s="273">
        <v>610</v>
      </c>
      <c r="K614" s="273">
        <v>610</v>
      </c>
      <c r="L614" s="273">
        <v>1</v>
      </c>
      <c r="M614" s="273" t="s">
        <v>7155</v>
      </c>
      <c r="N614" s="144" t="e">
        <f>VLOOKUP(M614,brand!A:B,2,0)</f>
        <v>#N/A</v>
      </c>
      <c r="O614" s="144" t="str">
        <f t="shared" si="28"/>
        <v>GERMANY</v>
      </c>
      <c r="P614" s="144">
        <f>VLOOKUP(O614,country!A:B,2,0)</f>
        <v>1725</v>
      </c>
      <c r="Q614" s="273" t="s">
        <v>2787</v>
      </c>
      <c r="R614" s="144" t="str">
        <f t="shared" si="29"/>
        <v>Արհեստական Կաշի, Պոլիռետան</v>
      </c>
      <c r="S614" s="144" t="s">
        <v>7262</v>
      </c>
      <c r="T614" s="144" t="e">
        <f>VLOOKUP(R614,material!A:B,2,0)</f>
        <v>#N/A</v>
      </c>
      <c r="U614" s="141" t="s">
        <v>7640</v>
      </c>
      <c r="V614" s="141"/>
      <c r="W614" s="273">
        <v>33</v>
      </c>
      <c r="X614" s="141">
        <f>VLOOKUP(W614,SIZE!A:B,2,0)</f>
        <v>243</v>
      </c>
      <c r="Y614" s="141">
        <v>0</v>
      </c>
      <c r="Z614" s="141" t="s">
        <v>2101</v>
      </c>
      <c r="AA614" s="141" t="e">
        <f>VLOOKUP(Z614,COLOR!A:B,2,0)</f>
        <v>#N/A</v>
      </c>
      <c r="AB614" s="130"/>
      <c r="AC614" s="130"/>
      <c r="AD614" s="130"/>
      <c r="AE614" s="130"/>
      <c r="AF614" s="130"/>
      <c r="AG614" s="130"/>
      <c r="AH614" s="130"/>
      <c r="AI614" s="130"/>
      <c r="AJ614" s="130"/>
      <c r="AK614" s="130"/>
      <c r="AL614" s="130"/>
      <c r="AM614" s="130"/>
    </row>
    <row r="615" spans="1:39" ht="20.25" customHeight="1">
      <c r="A615" s="132">
        <v>614</v>
      </c>
      <c r="B615" s="19" t="s">
        <v>5087</v>
      </c>
      <c r="C615" s="252">
        <v>64029991000</v>
      </c>
      <c r="D615" s="264" t="s">
        <v>6926</v>
      </c>
      <c r="E615" s="143" t="str">
        <f t="shared" si="27"/>
        <v>Սպորտ Կիսաճտքավոր</v>
      </c>
      <c r="F615" s="273" t="s">
        <v>7089</v>
      </c>
      <c r="G615" s="144" t="e">
        <f>VLOOKUP(E615,subcategory!A:B,2,0)</f>
        <v>#N/A</v>
      </c>
      <c r="H615" s="273" t="s">
        <v>7150</v>
      </c>
      <c r="I615" s="213" t="e">
        <f>VLOOKUP(H615,gender!A:B,2,0)</f>
        <v>#N/A</v>
      </c>
      <c r="J615" s="273">
        <v>545</v>
      </c>
      <c r="K615" s="273">
        <v>545</v>
      </c>
      <c r="L615" s="273">
        <v>1</v>
      </c>
      <c r="M615" s="273" t="s">
        <v>7155</v>
      </c>
      <c r="N615" s="144" t="e">
        <f>VLOOKUP(M615,brand!A:B,2,0)</f>
        <v>#N/A</v>
      </c>
      <c r="O615" s="144" t="str">
        <f t="shared" si="28"/>
        <v>GERMANY</v>
      </c>
      <c r="P615" s="144">
        <f>VLOOKUP(O615,country!A:B,2,0)</f>
        <v>1725</v>
      </c>
      <c r="Q615" s="273" t="s">
        <v>2787</v>
      </c>
      <c r="R615" s="144" t="str">
        <f t="shared" si="29"/>
        <v>Արհեստական Կաշի, Պոլիռետան</v>
      </c>
      <c r="S615" s="144" t="s">
        <v>7262</v>
      </c>
      <c r="T615" s="144" t="e">
        <f>VLOOKUP(R615,material!A:B,2,0)</f>
        <v>#N/A</v>
      </c>
      <c r="U615" s="141" t="s">
        <v>7640</v>
      </c>
      <c r="V615" s="141"/>
      <c r="W615" s="273">
        <v>31</v>
      </c>
      <c r="X615" s="141">
        <f>VLOOKUP(W615,SIZE!A:B,2,0)</f>
        <v>140</v>
      </c>
      <c r="Y615" s="141">
        <v>0</v>
      </c>
      <c r="Z615" s="141" t="s">
        <v>2101</v>
      </c>
      <c r="AA615" s="141" t="e">
        <f>VLOOKUP(Z615,COLOR!A:B,2,0)</f>
        <v>#N/A</v>
      </c>
      <c r="AB615" s="130"/>
      <c r="AC615" s="130"/>
      <c r="AD615" s="130"/>
      <c r="AE615" s="130"/>
      <c r="AF615" s="130"/>
      <c r="AG615" s="130"/>
      <c r="AH615" s="130"/>
      <c r="AI615" s="130"/>
      <c r="AJ615" s="130"/>
      <c r="AK615" s="130"/>
      <c r="AL615" s="130"/>
      <c r="AM615" s="130"/>
    </row>
    <row r="616" spans="1:39" ht="20.25" customHeight="1">
      <c r="A616" s="132">
        <v>615</v>
      </c>
      <c r="B616" s="19" t="s">
        <v>5088</v>
      </c>
      <c r="C616" s="252">
        <v>64041990000</v>
      </c>
      <c r="D616" s="262" t="s">
        <v>6787</v>
      </c>
      <c r="E616" s="143" t="str">
        <f t="shared" si="27"/>
        <v>Սպորտ Կիսաճտքավոր</v>
      </c>
      <c r="F616" s="273" t="s">
        <v>7089</v>
      </c>
      <c r="G616" s="144" t="e">
        <f>VLOOKUP(E616,subcategory!A:B,2,0)</f>
        <v>#N/A</v>
      </c>
      <c r="H616" s="273" t="s">
        <v>7150</v>
      </c>
      <c r="I616" s="213" t="e">
        <f>VLOOKUP(H616,gender!A:B,2,0)</f>
        <v>#N/A</v>
      </c>
      <c r="J616" s="273">
        <v>870</v>
      </c>
      <c r="K616" s="273">
        <v>870</v>
      </c>
      <c r="L616" s="273">
        <v>1</v>
      </c>
      <c r="M616" s="273" t="s">
        <v>7159</v>
      </c>
      <c r="N616" s="144" t="e">
        <f>VLOOKUP(M616,brand!A:B,2,0)</f>
        <v>#N/A</v>
      </c>
      <c r="O616" s="144" t="str">
        <f t="shared" si="28"/>
        <v>GERMANY</v>
      </c>
      <c r="P616" s="144">
        <f>VLOOKUP(O616,country!A:B,2,0)</f>
        <v>1725</v>
      </c>
      <c r="Q616" s="273" t="s">
        <v>2787</v>
      </c>
      <c r="R616" s="144" t="str">
        <f t="shared" si="29"/>
        <v>Թեքստիլ, Պոլիեսթեր, Ռետին</v>
      </c>
      <c r="S616" s="144" t="s">
        <v>7265</v>
      </c>
      <c r="T616" s="144" t="e">
        <f>VLOOKUP(R616,material!A:B,2,0)</f>
        <v>#N/A</v>
      </c>
      <c r="U616" s="141" t="s">
        <v>7640</v>
      </c>
      <c r="V616" s="141"/>
      <c r="W616" s="273">
        <v>41</v>
      </c>
      <c r="X616" s="141">
        <f>VLOOKUP(W616,SIZE!A:B,2,0)</f>
        <v>288</v>
      </c>
      <c r="Y616" s="141">
        <v>0</v>
      </c>
      <c r="Z616" s="141" t="s">
        <v>2092</v>
      </c>
      <c r="AA616" s="141">
        <f>VLOOKUP(Z616,COLOR!A:B,2,0)</f>
        <v>8</v>
      </c>
      <c r="AB616" s="130"/>
      <c r="AC616" s="130"/>
      <c r="AD616" s="130"/>
      <c r="AE616" s="130"/>
      <c r="AF616" s="130"/>
      <c r="AG616" s="130"/>
      <c r="AH616" s="130"/>
      <c r="AI616" s="130"/>
      <c r="AJ616" s="130"/>
      <c r="AK616" s="130"/>
      <c r="AL616" s="130"/>
      <c r="AM616" s="130"/>
    </row>
    <row r="617" spans="1:39" ht="20.25" customHeight="1">
      <c r="A617" s="132">
        <v>616</v>
      </c>
      <c r="B617" s="19" t="s">
        <v>5089</v>
      </c>
      <c r="C617" s="252">
        <v>64029998000</v>
      </c>
      <c r="D617" s="271" t="s">
        <v>6908</v>
      </c>
      <c r="E617" s="143" t="str">
        <f t="shared" si="27"/>
        <v>Կիսաճտքավոր Կոշիկ</v>
      </c>
      <c r="F617" s="273" t="s">
        <v>4307</v>
      </c>
      <c r="G617" s="144">
        <f>VLOOKUP(E617,subcategory!A:B,2,0)</f>
        <v>470</v>
      </c>
      <c r="H617" s="273" t="s">
        <v>20</v>
      </c>
      <c r="I617" s="213" t="e">
        <f>VLOOKUP(H617,gender!A:B,2,0)</f>
        <v>#N/A</v>
      </c>
      <c r="J617" s="273">
        <v>905</v>
      </c>
      <c r="K617" s="273">
        <v>905</v>
      </c>
      <c r="L617" s="273">
        <v>1</v>
      </c>
      <c r="M617" s="273" t="s">
        <v>7164</v>
      </c>
      <c r="N617" s="144" t="e">
        <f>VLOOKUP(M617,brand!A:B,2,0)</f>
        <v>#N/A</v>
      </c>
      <c r="O617" s="144" t="str">
        <f t="shared" si="28"/>
        <v>GERMANY</v>
      </c>
      <c r="P617" s="144">
        <f>VLOOKUP(O617,country!A:B,2,0)</f>
        <v>1725</v>
      </c>
      <c r="Q617" s="273" t="s">
        <v>2787</v>
      </c>
      <c r="R617" s="144" t="str">
        <f t="shared" si="29"/>
        <v>Արհեստական Կաշի, Պոլիռետան</v>
      </c>
      <c r="S617" s="144" t="s">
        <v>7262</v>
      </c>
      <c r="T617" s="144" t="e">
        <f>VLOOKUP(R617,material!A:B,2,0)</f>
        <v>#N/A</v>
      </c>
      <c r="U617" s="141" t="s">
        <v>7640</v>
      </c>
      <c r="V617" s="141"/>
      <c r="W617" s="273">
        <v>41</v>
      </c>
      <c r="X617" s="141">
        <f>VLOOKUP(W617,SIZE!A:B,2,0)</f>
        <v>288</v>
      </c>
      <c r="Y617" s="141">
        <v>0</v>
      </c>
      <c r="Z617" s="141" t="s">
        <v>1033</v>
      </c>
      <c r="AA617" s="141">
        <f>VLOOKUP(Z617,COLOR!A:B,2,0)</f>
        <v>20</v>
      </c>
      <c r="AB617" s="130"/>
      <c r="AC617" s="130"/>
      <c r="AD617" s="130"/>
      <c r="AE617" s="130"/>
      <c r="AF617" s="130"/>
      <c r="AG617" s="130"/>
      <c r="AH617" s="130"/>
      <c r="AI617" s="130"/>
      <c r="AJ617" s="130"/>
      <c r="AK617" s="130"/>
      <c r="AL617" s="130"/>
      <c r="AM617" s="130"/>
    </row>
    <row r="618" spans="1:39" ht="20.25" customHeight="1">
      <c r="A618" s="132">
        <v>617</v>
      </c>
      <c r="B618" s="19" t="s">
        <v>5090</v>
      </c>
      <c r="C618" s="252">
        <v>64029991000</v>
      </c>
      <c r="D618" s="264" t="s">
        <v>6926</v>
      </c>
      <c r="E618" s="143" t="str">
        <f t="shared" si="27"/>
        <v>Սպորտ Կիսաճտքավոր</v>
      </c>
      <c r="F618" s="273" t="s">
        <v>7089</v>
      </c>
      <c r="G618" s="144" t="e">
        <f>VLOOKUP(E618,subcategory!A:B,2,0)</f>
        <v>#N/A</v>
      </c>
      <c r="H618" s="273" t="s">
        <v>7150</v>
      </c>
      <c r="I618" s="213" t="e">
        <f>VLOOKUP(H618,gender!A:B,2,0)</f>
        <v>#N/A</v>
      </c>
      <c r="J618" s="273">
        <v>605</v>
      </c>
      <c r="K618" s="273">
        <v>605</v>
      </c>
      <c r="L618" s="273">
        <v>1</v>
      </c>
      <c r="M618" s="273" t="s">
        <v>7155</v>
      </c>
      <c r="N618" s="144" t="e">
        <f>VLOOKUP(M618,brand!A:B,2,0)</f>
        <v>#N/A</v>
      </c>
      <c r="O618" s="144" t="str">
        <f t="shared" si="28"/>
        <v>GERMANY</v>
      </c>
      <c r="P618" s="144">
        <f>VLOOKUP(O618,country!A:B,2,0)</f>
        <v>1725</v>
      </c>
      <c r="Q618" s="273" t="s">
        <v>2787</v>
      </c>
      <c r="R618" s="144" t="str">
        <f t="shared" si="29"/>
        <v>Արհեստական Կաշի, Պոլիռետան</v>
      </c>
      <c r="S618" s="144" t="s">
        <v>7262</v>
      </c>
      <c r="T618" s="144" t="e">
        <f>VLOOKUP(R618,material!A:B,2,0)</f>
        <v>#N/A</v>
      </c>
      <c r="U618" s="141" t="s">
        <v>7640</v>
      </c>
      <c r="V618" s="141"/>
      <c r="W618" s="273">
        <v>33</v>
      </c>
      <c r="X618" s="141">
        <f>VLOOKUP(W618,SIZE!A:B,2,0)</f>
        <v>243</v>
      </c>
      <c r="Y618" s="141">
        <v>0</v>
      </c>
      <c r="Z618" s="141" t="s">
        <v>1061</v>
      </c>
      <c r="AA618" s="141">
        <f>VLOOKUP(Z618,COLOR!A:B,2,0)</f>
        <v>4</v>
      </c>
      <c r="AB618" s="130"/>
      <c r="AC618" s="130"/>
      <c r="AD618" s="130"/>
      <c r="AE618" s="130"/>
      <c r="AF618" s="130"/>
      <c r="AG618" s="130"/>
      <c r="AH618" s="130"/>
      <c r="AI618" s="130"/>
      <c r="AJ618" s="130"/>
      <c r="AK618" s="130"/>
      <c r="AL618" s="130"/>
      <c r="AM618" s="130"/>
    </row>
    <row r="619" spans="1:39" ht="20.25" customHeight="1">
      <c r="A619" s="132">
        <v>618</v>
      </c>
      <c r="B619" s="19" t="s">
        <v>5091</v>
      </c>
      <c r="C619" s="252">
        <v>64029996000</v>
      </c>
      <c r="D619" s="272" t="s">
        <v>6929</v>
      </c>
      <c r="E619" s="143" t="str">
        <f t="shared" si="27"/>
        <v>Սպորտ Կիսաճտքավոր</v>
      </c>
      <c r="F619" s="273" t="s">
        <v>7089</v>
      </c>
      <c r="G619" s="144" t="e">
        <f>VLOOKUP(E619,subcategory!A:B,2,0)</f>
        <v>#N/A</v>
      </c>
      <c r="H619" s="273" t="s">
        <v>10</v>
      </c>
      <c r="I619" s="213" t="e">
        <f>VLOOKUP(H619,gender!A:B,2,0)</f>
        <v>#N/A</v>
      </c>
      <c r="J619" s="273">
        <v>880</v>
      </c>
      <c r="K619" s="273">
        <v>880</v>
      </c>
      <c r="L619" s="273">
        <v>1</v>
      </c>
      <c r="M619" s="273" t="s">
        <v>7160</v>
      </c>
      <c r="N619" s="144" t="e">
        <f>VLOOKUP(M619,brand!A:B,2,0)</f>
        <v>#N/A</v>
      </c>
      <c r="O619" s="144" t="str">
        <f t="shared" si="28"/>
        <v>GERMANY</v>
      </c>
      <c r="P619" s="144">
        <f>VLOOKUP(O619,country!A:B,2,0)</f>
        <v>1725</v>
      </c>
      <c r="Q619" s="273" t="s">
        <v>2787</v>
      </c>
      <c r="R619" s="144" t="str">
        <f t="shared" si="29"/>
        <v>Արհեստական Կաշի, Պոլիռետան</v>
      </c>
      <c r="S619" s="144" t="s">
        <v>7262</v>
      </c>
      <c r="T619" s="144" t="e">
        <f>VLOOKUP(R619,material!A:B,2,0)</f>
        <v>#N/A</v>
      </c>
      <c r="U619" s="141" t="s">
        <v>7640</v>
      </c>
      <c r="V619" s="141"/>
      <c r="W619" s="273">
        <v>41</v>
      </c>
      <c r="X619" s="141">
        <f>VLOOKUP(W619,SIZE!A:B,2,0)</f>
        <v>288</v>
      </c>
      <c r="Y619" s="141">
        <v>0</v>
      </c>
      <c r="Z619" s="141" t="s">
        <v>2101</v>
      </c>
      <c r="AA619" s="141" t="e">
        <f>VLOOKUP(Z619,COLOR!A:B,2,0)</f>
        <v>#N/A</v>
      </c>
      <c r="AB619" s="130"/>
      <c r="AC619" s="130"/>
      <c r="AD619" s="130"/>
      <c r="AE619" s="130"/>
      <c r="AF619" s="130"/>
      <c r="AG619" s="130"/>
      <c r="AH619" s="130"/>
      <c r="AI619" s="130"/>
      <c r="AJ619" s="130"/>
      <c r="AK619" s="130"/>
      <c r="AL619" s="130"/>
      <c r="AM619" s="130"/>
    </row>
    <row r="620" spans="1:39" ht="20.25" customHeight="1">
      <c r="A620" s="132">
        <v>619</v>
      </c>
      <c r="B620" s="19" t="s">
        <v>5092</v>
      </c>
      <c r="C620" s="252">
        <v>64029996000</v>
      </c>
      <c r="D620" s="272" t="s">
        <v>6929</v>
      </c>
      <c r="E620" s="143" t="str">
        <f t="shared" si="27"/>
        <v>Սպորտ Կիսաճտքավոր</v>
      </c>
      <c r="F620" s="273" t="s">
        <v>7089</v>
      </c>
      <c r="G620" s="144" t="e">
        <f>VLOOKUP(E620,subcategory!A:B,2,0)</f>
        <v>#N/A</v>
      </c>
      <c r="H620" s="273" t="s">
        <v>10</v>
      </c>
      <c r="I620" s="213" t="e">
        <f>VLOOKUP(H620,gender!A:B,2,0)</f>
        <v>#N/A</v>
      </c>
      <c r="J620" s="273">
        <v>890</v>
      </c>
      <c r="K620" s="273">
        <v>890</v>
      </c>
      <c r="L620" s="273">
        <v>1</v>
      </c>
      <c r="M620" s="273" t="s">
        <v>7160</v>
      </c>
      <c r="N620" s="144" t="e">
        <f>VLOOKUP(M620,brand!A:B,2,0)</f>
        <v>#N/A</v>
      </c>
      <c r="O620" s="144" t="str">
        <f t="shared" si="28"/>
        <v>GERMANY</v>
      </c>
      <c r="P620" s="144">
        <f>VLOOKUP(O620,country!A:B,2,0)</f>
        <v>1725</v>
      </c>
      <c r="Q620" s="273" t="s">
        <v>2787</v>
      </c>
      <c r="R620" s="144" t="str">
        <f t="shared" si="29"/>
        <v>Արհեստական Կաշի, Պոլիռետան</v>
      </c>
      <c r="S620" s="144" t="s">
        <v>7262</v>
      </c>
      <c r="T620" s="144" t="e">
        <f>VLOOKUP(R620,material!A:B,2,0)</f>
        <v>#N/A</v>
      </c>
      <c r="U620" s="141" t="s">
        <v>7640</v>
      </c>
      <c r="V620" s="141"/>
      <c r="W620" s="273">
        <v>41</v>
      </c>
      <c r="X620" s="141">
        <f>VLOOKUP(W620,SIZE!A:B,2,0)</f>
        <v>288</v>
      </c>
      <c r="Y620" s="141">
        <v>0</v>
      </c>
      <c r="Z620" s="141" t="s">
        <v>2101</v>
      </c>
      <c r="AA620" s="141" t="e">
        <f>VLOOKUP(Z620,COLOR!A:B,2,0)</f>
        <v>#N/A</v>
      </c>
      <c r="AB620" s="130"/>
      <c r="AC620" s="130"/>
      <c r="AD620" s="130"/>
      <c r="AE620" s="130"/>
      <c r="AF620" s="130"/>
      <c r="AG620" s="130"/>
      <c r="AH620" s="130"/>
      <c r="AI620" s="130"/>
      <c r="AJ620" s="130"/>
      <c r="AK620" s="130"/>
      <c r="AL620" s="130"/>
      <c r="AM620" s="130"/>
    </row>
    <row r="621" spans="1:39" ht="20.25" customHeight="1">
      <c r="A621" s="132">
        <v>620</v>
      </c>
      <c r="B621" s="19" t="s">
        <v>5093</v>
      </c>
      <c r="C621" s="257">
        <v>64069050000</v>
      </c>
      <c r="D621" s="273" t="s">
        <v>6930</v>
      </c>
      <c r="E621" s="143" t="str">
        <f t="shared" si="27"/>
        <v>Ներդիր</v>
      </c>
      <c r="F621" s="273" t="s">
        <v>7121</v>
      </c>
      <c r="G621" s="144" t="e">
        <f>VLOOKUP(E621,subcategory!A:B,2,0)</f>
        <v>#N/A</v>
      </c>
      <c r="H621" s="273" t="s">
        <v>7153</v>
      </c>
      <c r="I621" s="213">
        <f>VLOOKUP(H621,gender!A:B,2,0)</f>
        <v>5</v>
      </c>
      <c r="J621" s="273">
        <v>90</v>
      </c>
      <c r="K621" s="273">
        <v>90</v>
      </c>
      <c r="L621" s="273">
        <v>1</v>
      </c>
      <c r="M621" s="273" t="s">
        <v>7160</v>
      </c>
      <c r="N621" s="144" t="e">
        <f>VLOOKUP(M621,brand!A:B,2,0)</f>
        <v>#N/A</v>
      </c>
      <c r="O621" s="144" t="str">
        <f t="shared" si="28"/>
        <v>GERMANY</v>
      </c>
      <c r="P621" s="144">
        <f>VLOOKUP(O621,country!A:B,2,0)</f>
        <v>1725</v>
      </c>
      <c r="Q621" s="273" t="s">
        <v>2787</v>
      </c>
      <c r="R621" s="144" t="str">
        <f t="shared" si="29"/>
        <v>Պոլիեսթեր, Ռետին</v>
      </c>
      <c r="S621" s="144" t="s">
        <v>7266</v>
      </c>
      <c r="T621" s="144" t="e">
        <f>VLOOKUP(R621,material!A:B,2,0)</f>
        <v>#N/A</v>
      </c>
      <c r="U621" s="141" t="s">
        <v>7640</v>
      </c>
      <c r="V621" s="141"/>
      <c r="W621" s="273" t="s">
        <v>7689</v>
      </c>
      <c r="X621" s="141" t="e">
        <f>VLOOKUP(W621,SIZE!A:B,2,0)</f>
        <v>#N/A</v>
      </c>
      <c r="Y621" s="141">
        <v>0</v>
      </c>
      <c r="Z621" s="141" t="s">
        <v>2101</v>
      </c>
      <c r="AA621" s="141" t="e">
        <f>VLOOKUP(Z621,COLOR!A:B,2,0)</f>
        <v>#N/A</v>
      </c>
      <c r="AB621" s="130"/>
      <c r="AC621" s="130"/>
      <c r="AD621" s="130"/>
      <c r="AE621" s="130"/>
      <c r="AF621" s="130"/>
      <c r="AG621" s="130"/>
      <c r="AH621" s="130"/>
      <c r="AI621" s="130"/>
      <c r="AJ621" s="130"/>
      <c r="AK621" s="130"/>
      <c r="AL621" s="130"/>
      <c r="AM621" s="130"/>
    </row>
    <row r="622" spans="1:39" ht="20.25" customHeight="1">
      <c r="A622" s="132">
        <v>621</v>
      </c>
      <c r="B622" s="19" t="s">
        <v>5094</v>
      </c>
      <c r="C622" s="257">
        <v>64069050000</v>
      </c>
      <c r="D622" s="273" t="s">
        <v>6930</v>
      </c>
      <c r="E622" s="143" t="str">
        <f t="shared" si="27"/>
        <v>Ներդիր</v>
      </c>
      <c r="F622" s="273" t="s">
        <v>7121</v>
      </c>
      <c r="G622" s="144" t="e">
        <f>VLOOKUP(E622,subcategory!A:B,2,0)</f>
        <v>#N/A</v>
      </c>
      <c r="H622" s="273" t="s">
        <v>7153</v>
      </c>
      <c r="I622" s="213">
        <f>VLOOKUP(H622,gender!A:B,2,0)</f>
        <v>5</v>
      </c>
      <c r="J622" s="273">
        <v>90</v>
      </c>
      <c r="K622" s="273">
        <v>90</v>
      </c>
      <c r="L622" s="273">
        <v>1</v>
      </c>
      <c r="M622" s="273" t="s">
        <v>7160</v>
      </c>
      <c r="N622" s="144" t="e">
        <f>VLOOKUP(M622,brand!A:B,2,0)</f>
        <v>#N/A</v>
      </c>
      <c r="O622" s="144" t="str">
        <f t="shared" si="28"/>
        <v>GERMANY</v>
      </c>
      <c r="P622" s="144">
        <f>VLOOKUP(O622,country!A:B,2,0)</f>
        <v>1725</v>
      </c>
      <c r="Q622" s="273" t="s">
        <v>2787</v>
      </c>
      <c r="R622" s="144" t="str">
        <f t="shared" si="29"/>
        <v>Պոլիեսթեր, Ռետին</v>
      </c>
      <c r="S622" s="144" t="s">
        <v>7266</v>
      </c>
      <c r="T622" s="144" t="e">
        <f>VLOOKUP(R622,material!A:B,2,0)</f>
        <v>#N/A</v>
      </c>
      <c r="U622" s="141" t="s">
        <v>7640</v>
      </c>
      <c r="V622" s="141"/>
      <c r="W622" s="273" t="s">
        <v>7689</v>
      </c>
      <c r="X622" s="141" t="e">
        <f>VLOOKUP(W622,SIZE!A:B,2,0)</f>
        <v>#N/A</v>
      </c>
      <c r="Y622" s="141">
        <v>0</v>
      </c>
      <c r="Z622" s="141" t="s">
        <v>2101</v>
      </c>
      <c r="AA622" s="141" t="e">
        <f>VLOOKUP(Z622,COLOR!A:B,2,0)</f>
        <v>#N/A</v>
      </c>
      <c r="AB622" s="130"/>
      <c r="AC622" s="130"/>
      <c r="AD622" s="130"/>
      <c r="AE622" s="130"/>
      <c r="AF622" s="130"/>
      <c r="AG622" s="130"/>
      <c r="AH622" s="130"/>
      <c r="AI622" s="130"/>
      <c r="AJ622" s="130"/>
      <c r="AK622" s="130"/>
      <c r="AL622" s="130"/>
      <c r="AM622" s="130"/>
    </row>
    <row r="623" spans="1:39" ht="20.25" customHeight="1">
      <c r="A623" s="132">
        <v>622</v>
      </c>
      <c r="B623" s="19" t="s">
        <v>5095</v>
      </c>
      <c r="C623" s="257">
        <v>64069050000</v>
      </c>
      <c r="D623" s="273" t="s">
        <v>6930</v>
      </c>
      <c r="E623" s="143" t="str">
        <f t="shared" si="27"/>
        <v>Ներդիր</v>
      </c>
      <c r="F623" s="273" t="s">
        <v>7121</v>
      </c>
      <c r="G623" s="144" t="e">
        <f>VLOOKUP(E623,subcategory!A:B,2,0)</f>
        <v>#N/A</v>
      </c>
      <c r="H623" s="273" t="s">
        <v>7153</v>
      </c>
      <c r="I623" s="213">
        <f>VLOOKUP(H623,gender!A:B,2,0)</f>
        <v>5</v>
      </c>
      <c r="J623" s="273">
        <v>80</v>
      </c>
      <c r="K623" s="273">
        <v>80</v>
      </c>
      <c r="L623" s="273">
        <v>1</v>
      </c>
      <c r="M623" s="273" t="s">
        <v>7160</v>
      </c>
      <c r="N623" s="144" t="e">
        <f>VLOOKUP(M623,brand!A:B,2,0)</f>
        <v>#N/A</v>
      </c>
      <c r="O623" s="144" t="str">
        <f t="shared" si="28"/>
        <v>GERMANY</v>
      </c>
      <c r="P623" s="144">
        <f>VLOOKUP(O623,country!A:B,2,0)</f>
        <v>1725</v>
      </c>
      <c r="Q623" s="273" t="s">
        <v>2787</v>
      </c>
      <c r="R623" s="144" t="str">
        <f t="shared" si="29"/>
        <v>Պոլիեսթեր, Ռետին</v>
      </c>
      <c r="S623" s="144" t="s">
        <v>7266</v>
      </c>
      <c r="T623" s="144" t="e">
        <f>VLOOKUP(R623,material!A:B,2,0)</f>
        <v>#N/A</v>
      </c>
      <c r="U623" s="141" t="s">
        <v>7640</v>
      </c>
      <c r="V623" s="141"/>
      <c r="W623" s="273" t="s">
        <v>7690</v>
      </c>
      <c r="X623" s="141" t="e">
        <f>VLOOKUP(W623,SIZE!A:B,2,0)</f>
        <v>#N/A</v>
      </c>
      <c r="Y623" s="141">
        <v>0</v>
      </c>
      <c r="Z623" s="141" t="s">
        <v>2101</v>
      </c>
      <c r="AA623" s="141" t="e">
        <f>VLOOKUP(Z623,COLOR!A:B,2,0)</f>
        <v>#N/A</v>
      </c>
      <c r="AB623" s="130"/>
      <c r="AC623" s="130"/>
      <c r="AD623" s="130"/>
      <c r="AE623" s="130"/>
      <c r="AF623" s="130"/>
      <c r="AG623" s="130"/>
      <c r="AH623" s="130"/>
      <c r="AI623" s="130"/>
      <c r="AJ623" s="130"/>
      <c r="AK623" s="130"/>
      <c r="AL623" s="130"/>
      <c r="AM623" s="130"/>
    </row>
    <row r="624" spans="1:39" ht="20.25" customHeight="1">
      <c r="A624" s="132">
        <v>623</v>
      </c>
      <c r="B624" s="19" t="s">
        <v>5096</v>
      </c>
      <c r="C624" s="257">
        <v>64069050000</v>
      </c>
      <c r="D624" s="273" t="s">
        <v>6930</v>
      </c>
      <c r="E624" s="143" t="str">
        <f t="shared" si="27"/>
        <v>Ներդիր</v>
      </c>
      <c r="F624" s="273" t="s">
        <v>7121</v>
      </c>
      <c r="G624" s="144" t="e">
        <f>VLOOKUP(E624,subcategory!A:B,2,0)</f>
        <v>#N/A</v>
      </c>
      <c r="H624" s="273" t="s">
        <v>7153</v>
      </c>
      <c r="I624" s="213">
        <f>VLOOKUP(H624,gender!A:B,2,0)</f>
        <v>5</v>
      </c>
      <c r="J624" s="273">
        <v>95</v>
      </c>
      <c r="K624" s="273">
        <v>95</v>
      </c>
      <c r="L624" s="273">
        <v>1</v>
      </c>
      <c r="M624" s="273" t="s">
        <v>7160</v>
      </c>
      <c r="N624" s="144" t="e">
        <f>VLOOKUP(M624,brand!A:B,2,0)</f>
        <v>#N/A</v>
      </c>
      <c r="O624" s="144" t="str">
        <f t="shared" si="28"/>
        <v>GERMANY</v>
      </c>
      <c r="P624" s="144">
        <f>VLOOKUP(O624,country!A:B,2,0)</f>
        <v>1725</v>
      </c>
      <c r="Q624" s="273" t="s">
        <v>2787</v>
      </c>
      <c r="R624" s="144" t="str">
        <f t="shared" si="29"/>
        <v>Պոլիեսթեր, Ռետին</v>
      </c>
      <c r="S624" s="144" t="s">
        <v>7266</v>
      </c>
      <c r="T624" s="144" t="e">
        <f>VLOOKUP(R624,material!A:B,2,0)</f>
        <v>#N/A</v>
      </c>
      <c r="U624" s="141" t="s">
        <v>7640</v>
      </c>
      <c r="V624" s="141"/>
      <c r="W624" s="273" t="s">
        <v>7690</v>
      </c>
      <c r="X624" s="141" t="e">
        <f>VLOOKUP(W624,SIZE!A:B,2,0)</f>
        <v>#N/A</v>
      </c>
      <c r="Y624" s="141">
        <v>0</v>
      </c>
      <c r="Z624" s="141" t="s">
        <v>2101</v>
      </c>
      <c r="AA624" s="141" t="e">
        <f>VLOOKUP(Z624,COLOR!A:B,2,0)</f>
        <v>#N/A</v>
      </c>
      <c r="AB624" s="130"/>
      <c r="AC624" s="130"/>
      <c r="AD624" s="130"/>
      <c r="AE624" s="130"/>
      <c r="AF624" s="130"/>
      <c r="AG624" s="130"/>
      <c r="AH624" s="130"/>
      <c r="AI624" s="130"/>
      <c r="AJ624" s="130"/>
      <c r="AK624" s="130"/>
      <c r="AL624" s="130"/>
      <c r="AM624" s="130"/>
    </row>
    <row r="625" spans="1:39" ht="20.25" customHeight="1">
      <c r="A625" s="132">
        <v>624</v>
      </c>
      <c r="B625" s="19" t="s">
        <v>5097</v>
      </c>
      <c r="C625" s="257">
        <v>64069050000</v>
      </c>
      <c r="D625" s="273" t="s">
        <v>6930</v>
      </c>
      <c r="E625" s="143" t="str">
        <f t="shared" si="27"/>
        <v>Ներդիր</v>
      </c>
      <c r="F625" s="273" t="s">
        <v>7121</v>
      </c>
      <c r="G625" s="144" t="e">
        <f>VLOOKUP(E625,subcategory!A:B,2,0)</f>
        <v>#N/A</v>
      </c>
      <c r="H625" s="273" t="s">
        <v>7153</v>
      </c>
      <c r="I625" s="213">
        <f>VLOOKUP(H625,gender!A:B,2,0)</f>
        <v>5</v>
      </c>
      <c r="J625" s="273">
        <v>70</v>
      </c>
      <c r="K625" s="273">
        <v>70</v>
      </c>
      <c r="L625" s="273">
        <v>1</v>
      </c>
      <c r="M625" s="273" t="s">
        <v>7160</v>
      </c>
      <c r="N625" s="144" t="e">
        <f>VLOOKUP(M625,brand!A:B,2,0)</f>
        <v>#N/A</v>
      </c>
      <c r="O625" s="144" t="str">
        <f t="shared" si="28"/>
        <v>GERMANY</v>
      </c>
      <c r="P625" s="144">
        <f>VLOOKUP(O625,country!A:B,2,0)</f>
        <v>1725</v>
      </c>
      <c r="Q625" s="273" t="s">
        <v>2787</v>
      </c>
      <c r="R625" s="144" t="str">
        <f t="shared" si="29"/>
        <v>Պոլիեսթեր, Ռետին</v>
      </c>
      <c r="S625" s="144" t="s">
        <v>7266</v>
      </c>
      <c r="T625" s="144" t="e">
        <f>VLOOKUP(R625,material!A:B,2,0)</f>
        <v>#N/A</v>
      </c>
      <c r="U625" s="141" t="s">
        <v>7640</v>
      </c>
      <c r="V625" s="141"/>
      <c r="W625" s="273" t="s">
        <v>7691</v>
      </c>
      <c r="X625" s="141" t="e">
        <f>VLOOKUP(W625,SIZE!A:B,2,0)</f>
        <v>#N/A</v>
      </c>
      <c r="Y625" s="141">
        <v>0</v>
      </c>
      <c r="Z625" s="141" t="s">
        <v>2101</v>
      </c>
      <c r="AA625" s="141" t="e">
        <f>VLOOKUP(Z625,COLOR!A:B,2,0)</f>
        <v>#N/A</v>
      </c>
      <c r="AB625" s="130"/>
      <c r="AC625" s="130"/>
      <c r="AD625" s="130"/>
      <c r="AE625" s="130"/>
      <c r="AF625" s="130"/>
      <c r="AG625" s="130"/>
      <c r="AH625" s="130"/>
      <c r="AI625" s="130"/>
      <c r="AJ625" s="130"/>
      <c r="AK625" s="130"/>
      <c r="AL625" s="130"/>
      <c r="AM625" s="130"/>
    </row>
    <row r="626" spans="1:39" ht="20.25" customHeight="1">
      <c r="A626" s="132">
        <v>625</v>
      </c>
      <c r="B626" s="19" t="s">
        <v>5098</v>
      </c>
      <c r="C626" s="257">
        <v>64069050000</v>
      </c>
      <c r="D626" s="273" t="s">
        <v>6930</v>
      </c>
      <c r="E626" s="143" t="str">
        <f t="shared" si="27"/>
        <v>Ներդիր</v>
      </c>
      <c r="F626" s="273" t="s">
        <v>7121</v>
      </c>
      <c r="G626" s="144" t="e">
        <f>VLOOKUP(E626,subcategory!A:B,2,0)</f>
        <v>#N/A</v>
      </c>
      <c r="H626" s="273" t="s">
        <v>7153</v>
      </c>
      <c r="I626" s="213">
        <f>VLOOKUP(H626,gender!A:B,2,0)</f>
        <v>5</v>
      </c>
      <c r="J626" s="273">
        <v>110</v>
      </c>
      <c r="K626" s="273">
        <v>110</v>
      </c>
      <c r="L626" s="273">
        <v>1</v>
      </c>
      <c r="M626" s="273" t="s">
        <v>7160</v>
      </c>
      <c r="N626" s="144" t="e">
        <f>VLOOKUP(M626,brand!A:B,2,0)</f>
        <v>#N/A</v>
      </c>
      <c r="O626" s="144" t="str">
        <f t="shared" si="28"/>
        <v>GERMANY</v>
      </c>
      <c r="P626" s="144">
        <f>VLOOKUP(O626,country!A:B,2,0)</f>
        <v>1725</v>
      </c>
      <c r="Q626" s="273" t="s">
        <v>2787</v>
      </c>
      <c r="R626" s="144" t="str">
        <f t="shared" si="29"/>
        <v>Պոլիեսթեր, Ռետին</v>
      </c>
      <c r="S626" s="144" t="s">
        <v>7266</v>
      </c>
      <c r="T626" s="144" t="e">
        <f>VLOOKUP(R626,material!A:B,2,0)</f>
        <v>#N/A</v>
      </c>
      <c r="U626" s="141" t="s">
        <v>7640</v>
      </c>
      <c r="V626" s="141"/>
      <c r="W626" s="273" t="s">
        <v>7689</v>
      </c>
      <c r="X626" s="141" t="e">
        <f>VLOOKUP(W626,SIZE!A:B,2,0)</f>
        <v>#N/A</v>
      </c>
      <c r="Y626" s="141">
        <v>0</v>
      </c>
      <c r="Z626" s="141" t="s">
        <v>2101</v>
      </c>
      <c r="AA626" s="141" t="e">
        <f>VLOOKUP(Z626,COLOR!A:B,2,0)</f>
        <v>#N/A</v>
      </c>
      <c r="AB626" s="130"/>
      <c r="AC626" s="130"/>
      <c r="AD626" s="130"/>
      <c r="AE626" s="130"/>
      <c r="AF626" s="130"/>
      <c r="AG626" s="130"/>
      <c r="AH626" s="130"/>
      <c r="AI626" s="130"/>
      <c r="AJ626" s="130"/>
      <c r="AK626" s="130"/>
      <c r="AL626" s="130"/>
      <c r="AM626" s="130"/>
    </row>
    <row r="627" spans="1:39" ht="20.25" customHeight="1">
      <c r="A627" s="132">
        <v>626</v>
      </c>
      <c r="B627" s="19" t="s">
        <v>5099</v>
      </c>
      <c r="C627" s="257">
        <v>64069050000</v>
      </c>
      <c r="D627" s="273" t="s">
        <v>6930</v>
      </c>
      <c r="E627" s="143" t="str">
        <f t="shared" si="27"/>
        <v>Ներդիր</v>
      </c>
      <c r="F627" s="273" t="s">
        <v>7121</v>
      </c>
      <c r="G627" s="144" t="e">
        <f>VLOOKUP(E627,subcategory!A:B,2,0)</f>
        <v>#N/A</v>
      </c>
      <c r="H627" s="273" t="s">
        <v>7153</v>
      </c>
      <c r="I627" s="213">
        <f>VLOOKUP(H627,gender!A:B,2,0)</f>
        <v>5</v>
      </c>
      <c r="J627" s="273">
        <v>95</v>
      </c>
      <c r="K627" s="273">
        <v>95</v>
      </c>
      <c r="L627" s="273">
        <v>1</v>
      </c>
      <c r="M627" s="273" t="s">
        <v>7160</v>
      </c>
      <c r="N627" s="144" t="e">
        <f>VLOOKUP(M627,brand!A:B,2,0)</f>
        <v>#N/A</v>
      </c>
      <c r="O627" s="144" t="str">
        <f t="shared" si="28"/>
        <v>GERMANY</v>
      </c>
      <c r="P627" s="144">
        <f>VLOOKUP(O627,country!A:B,2,0)</f>
        <v>1725</v>
      </c>
      <c r="Q627" s="273" t="s">
        <v>2787</v>
      </c>
      <c r="R627" s="144" t="str">
        <f t="shared" si="29"/>
        <v>Պոլիեսթեր, Ռետին</v>
      </c>
      <c r="S627" s="144" t="s">
        <v>7266</v>
      </c>
      <c r="T627" s="144" t="e">
        <f>VLOOKUP(R627,material!A:B,2,0)</f>
        <v>#N/A</v>
      </c>
      <c r="U627" s="141" t="s">
        <v>7640</v>
      </c>
      <c r="V627" s="141"/>
      <c r="W627" s="273" t="s">
        <v>7689</v>
      </c>
      <c r="X627" s="141" t="e">
        <f>VLOOKUP(W627,SIZE!A:B,2,0)</f>
        <v>#N/A</v>
      </c>
      <c r="Y627" s="141">
        <v>0</v>
      </c>
      <c r="Z627" s="141" t="s">
        <v>2101</v>
      </c>
      <c r="AA627" s="141" t="e">
        <f>VLOOKUP(Z627,COLOR!A:B,2,0)</f>
        <v>#N/A</v>
      </c>
      <c r="AB627" s="130"/>
      <c r="AC627" s="130"/>
      <c r="AD627" s="130"/>
      <c r="AE627" s="130"/>
      <c r="AF627" s="130"/>
      <c r="AG627" s="130"/>
      <c r="AH627" s="130"/>
      <c r="AI627" s="130"/>
      <c r="AJ627" s="130"/>
      <c r="AK627" s="130"/>
      <c r="AL627" s="130"/>
      <c r="AM627" s="130"/>
    </row>
    <row r="628" spans="1:39" ht="20.25" customHeight="1">
      <c r="A628" s="132">
        <v>627</v>
      </c>
      <c r="B628" s="19" t="s">
        <v>5100</v>
      </c>
      <c r="C628" s="257">
        <v>64069050000</v>
      </c>
      <c r="D628" s="273" t="s">
        <v>6930</v>
      </c>
      <c r="E628" s="143" t="str">
        <f t="shared" si="27"/>
        <v>Ներդիր</v>
      </c>
      <c r="F628" s="273" t="s">
        <v>7121</v>
      </c>
      <c r="G628" s="144" t="e">
        <f>VLOOKUP(E628,subcategory!A:B,2,0)</f>
        <v>#N/A</v>
      </c>
      <c r="H628" s="273" t="s">
        <v>7153</v>
      </c>
      <c r="I628" s="213">
        <f>VLOOKUP(H628,gender!A:B,2,0)</f>
        <v>5</v>
      </c>
      <c r="J628" s="273">
        <v>85</v>
      </c>
      <c r="K628" s="273">
        <v>85</v>
      </c>
      <c r="L628" s="273">
        <v>1</v>
      </c>
      <c r="M628" s="273" t="s">
        <v>7160</v>
      </c>
      <c r="N628" s="144" t="e">
        <f>VLOOKUP(M628,brand!A:B,2,0)</f>
        <v>#N/A</v>
      </c>
      <c r="O628" s="144" t="str">
        <f t="shared" si="28"/>
        <v>GERMANY</v>
      </c>
      <c r="P628" s="144">
        <f>VLOOKUP(O628,country!A:B,2,0)</f>
        <v>1725</v>
      </c>
      <c r="Q628" s="273" t="s">
        <v>2787</v>
      </c>
      <c r="R628" s="144" t="str">
        <f t="shared" si="29"/>
        <v>Պոլիեսթեր, Ռետին</v>
      </c>
      <c r="S628" s="144" t="s">
        <v>7266</v>
      </c>
      <c r="T628" s="144" t="e">
        <f>VLOOKUP(R628,material!A:B,2,0)</f>
        <v>#N/A</v>
      </c>
      <c r="U628" s="141" t="s">
        <v>7640</v>
      </c>
      <c r="V628" s="141"/>
      <c r="W628" s="273" t="s">
        <v>7690</v>
      </c>
      <c r="X628" s="141" t="e">
        <f>VLOOKUP(W628,SIZE!A:B,2,0)</f>
        <v>#N/A</v>
      </c>
      <c r="Y628" s="141">
        <v>0</v>
      </c>
      <c r="Z628" s="141" t="s">
        <v>2101</v>
      </c>
      <c r="AA628" s="141" t="e">
        <f>VLOOKUP(Z628,COLOR!A:B,2,0)</f>
        <v>#N/A</v>
      </c>
      <c r="AB628" s="130"/>
      <c r="AC628" s="130"/>
      <c r="AD628" s="130"/>
      <c r="AE628" s="130"/>
      <c r="AF628" s="130"/>
      <c r="AG628" s="130"/>
      <c r="AH628" s="130"/>
      <c r="AI628" s="130"/>
      <c r="AJ628" s="130"/>
      <c r="AK628" s="130"/>
      <c r="AL628" s="130"/>
      <c r="AM628" s="130"/>
    </row>
    <row r="629" spans="1:39" ht="20.25" customHeight="1">
      <c r="A629" s="132">
        <v>628</v>
      </c>
      <c r="B629" s="19" t="s">
        <v>5101</v>
      </c>
      <c r="C629" s="257">
        <v>64069050000</v>
      </c>
      <c r="D629" s="273" t="s">
        <v>6930</v>
      </c>
      <c r="E629" s="143" t="str">
        <f t="shared" si="27"/>
        <v>Ներդիր</v>
      </c>
      <c r="F629" s="273" t="s">
        <v>7121</v>
      </c>
      <c r="G629" s="144" t="e">
        <f>VLOOKUP(E629,subcategory!A:B,2,0)</f>
        <v>#N/A</v>
      </c>
      <c r="H629" s="273" t="s">
        <v>7153</v>
      </c>
      <c r="I629" s="213">
        <f>VLOOKUP(H629,gender!A:B,2,0)</f>
        <v>5</v>
      </c>
      <c r="J629" s="273">
        <v>100</v>
      </c>
      <c r="K629" s="273">
        <v>100</v>
      </c>
      <c r="L629" s="273">
        <v>1</v>
      </c>
      <c r="M629" s="273" t="s">
        <v>7160</v>
      </c>
      <c r="N629" s="144" t="e">
        <f>VLOOKUP(M629,brand!A:B,2,0)</f>
        <v>#N/A</v>
      </c>
      <c r="O629" s="144" t="str">
        <f t="shared" si="28"/>
        <v>GERMANY</v>
      </c>
      <c r="P629" s="144">
        <f>VLOOKUP(O629,country!A:B,2,0)</f>
        <v>1725</v>
      </c>
      <c r="Q629" s="273" t="s">
        <v>2787</v>
      </c>
      <c r="R629" s="144" t="str">
        <f t="shared" si="29"/>
        <v>Պոլիեսթեր, Ռետին</v>
      </c>
      <c r="S629" s="144" t="s">
        <v>7266</v>
      </c>
      <c r="T629" s="144" t="e">
        <f>VLOOKUP(R629,material!A:B,2,0)</f>
        <v>#N/A</v>
      </c>
      <c r="U629" s="141" t="s">
        <v>7640</v>
      </c>
      <c r="V629" s="141"/>
      <c r="W629" s="273" t="s">
        <v>7689</v>
      </c>
      <c r="X629" s="141" t="e">
        <f>VLOOKUP(W629,SIZE!A:B,2,0)</f>
        <v>#N/A</v>
      </c>
      <c r="Y629" s="141">
        <v>0</v>
      </c>
      <c r="Z629" s="141" t="s">
        <v>2101</v>
      </c>
      <c r="AA629" s="141" t="e">
        <f>VLOOKUP(Z629,COLOR!A:B,2,0)</f>
        <v>#N/A</v>
      </c>
      <c r="AB629" s="130"/>
      <c r="AC629" s="130"/>
      <c r="AD629" s="130"/>
      <c r="AE629" s="130"/>
      <c r="AF629" s="130"/>
      <c r="AG629" s="130"/>
      <c r="AH629" s="130"/>
      <c r="AI629" s="130"/>
      <c r="AJ629" s="130"/>
      <c r="AK629" s="130"/>
      <c r="AL629" s="130"/>
      <c r="AM629" s="130"/>
    </row>
    <row r="630" spans="1:39" ht="20.25" customHeight="1">
      <c r="A630" s="132">
        <v>629</v>
      </c>
      <c r="B630" s="19" t="s">
        <v>5102</v>
      </c>
      <c r="C630" s="257">
        <v>64069050000</v>
      </c>
      <c r="D630" s="273" t="s">
        <v>6930</v>
      </c>
      <c r="E630" s="143" t="str">
        <f t="shared" si="27"/>
        <v>Ներդիր</v>
      </c>
      <c r="F630" s="273" t="s">
        <v>7121</v>
      </c>
      <c r="G630" s="144" t="e">
        <f>VLOOKUP(E630,subcategory!A:B,2,0)</f>
        <v>#N/A</v>
      </c>
      <c r="H630" s="273" t="s">
        <v>7153</v>
      </c>
      <c r="I630" s="213">
        <f>VLOOKUP(H630,gender!A:B,2,0)</f>
        <v>5</v>
      </c>
      <c r="J630" s="273">
        <v>65</v>
      </c>
      <c r="K630" s="273">
        <v>65</v>
      </c>
      <c r="L630" s="273">
        <v>1</v>
      </c>
      <c r="M630" s="273" t="s">
        <v>7160</v>
      </c>
      <c r="N630" s="144" t="e">
        <f>VLOOKUP(M630,brand!A:B,2,0)</f>
        <v>#N/A</v>
      </c>
      <c r="O630" s="144" t="str">
        <f t="shared" si="28"/>
        <v>GERMANY</v>
      </c>
      <c r="P630" s="144">
        <f>VLOOKUP(O630,country!A:B,2,0)</f>
        <v>1725</v>
      </c>
      <c r="Q630" s="273" t="s">
        <v>2787</v>
      </c>
      <c r="R630" s="144" t="str">
        <f t="shared" si="29"/>
        <v>Պոլիեսթեր, Ռետին</v>
      </c>
      <c r="S630" s="144" t="s">
        <v>7266</v>
      </c>
      <c r="T630" s="144" t="e">
        <f>VLOOKUP(R630,material!A:B,2,0)</f>
        <v>#N/A</v>
      </c>
      <c r="U630" s="141" t="s">
        <v>7640</v>
      </c>
      <c r="V630" s="141"/>
      <c r="W630" s="273" t="s">
        <v>4120</v>
      </c>
      <c r="X630" s="141">
        <f>VLOOKUP(W630,SIZE!A:B,2,0)</f>
        <v>559</v>
      </c>
      <c r="Y630" s="141">
        <v>0</v>
      </c>
      <c r="Z630" s="141" t="s">
        <v>2101</v>
      </c>
      <c r="AA630" s="141" t="e">
        <f>VLOOKUP(Z630,COLOR!A:B,2,0)</f>
        <v>#N/A</v>
      </c>
      <c r="AB630" s="130"/>
      <c r="AC630" s="130"/>
      <c r="AD630" s="130"/>
      <c r="AE630" s="130"/>
      <c r="AF630" s="130"/>
      <c r="AG630" s="130"/>
      <c r="AH630" s="130"/>
      <c r="AI630" s="130"/>
      <c r="AJ630" s="130"/>
      <c r="AK630" s="130"/>
      <c r="AL630" s="130"/>
      <c r="AM630" s="130"/>
    </row>
    <row r="631" spans="1:39" ht="20.25" customHeight="1">
      <c r="A631" s="132">
        <v>630</v>
      </c>
      <c r="B631" s="19" t="s">
        <v>5103</v>
      </c>
      <c r="C631" s="257">
        <v>64069050000</v>
      </c>
      <c r="D631" s="273" t="s">
        <v>6930</v>
      </c>
      <c r="E631" s="143" t="str">
        <f t="shared" si="27"/>
        <v>Ներդիր</v>
      </c>
      <c r="F631" s="273" t="s">
        <v>7121</v>
      </c>
      <c r="G631" s="144" t="e">
        <f>VLOOKUP(E631,subcategory!A:B,2,0)</f>
        <v>#N/A</v>
      </c>
      <c r="H631" s="273" t="s">
        <v>7153</v>
      </c>
      <c r="I631" s="213">
        <f>VLOOKUP(H631,gender!A:B,2,0)</f>
        <v>5</v>
      </c>
      <c r="J631" s="273">
        <v>75</v>
      </c>
      <c r="K631" s="273">
        <v>75</v>
      </c>
      <c r="L631" s="273">
        <v>1</v>
      </c>
      <c r="M631" s="273" t="s">
        <v>7160</v>
      </c>
      <c r="N631" s="144" t="e">
        <f>VLOOKUP(M631,brand!A:B,2,0)</f>
        <v>#N/A</v>
      </c>
      <c r="O631" s="144" t="str">
        <f t="shared" si="28"/>
        <v>GERMANY</v>
      </c>
      <c r="P631" s="144">
        <f>VLOOKUP(O631,country!A:B,2,0)</f>
        <v>1725</v>
      </c>
      <c r="Q631" s="273" t="s">
        <v>2787</v>
      </c>
      <c r="R631" s="144" t="str">
        <f t="shared" si="29"/>
        <v>Պոլիեսթեր, Ռետին</v>
      </c>
      <c r="S631" s="144" t="s">
        <v>7266</v>
      </c>
      <c r="T631" s="144" t="e">
        <f>VLOOKUP(R631,material!A:B,2,0)</f>
        <v>#N/A</v>
      </c>
      <c r="U631" s="141" t="s">
        <v>7640</v>
      </c>
      <c r="V631" s="141"/>
      <c r="W631" s="273" t="s">
        <v>7691</v>
      </c>
      <c r="X631" s="141" t="e">
        <f>VLOOKUP(W631,SIZE!A:B,2,0)</f>
        <v>#N/A</v>
      </c>
      <c r="Y631" s="141">
        <v>0</v>
      </c>
      <c r="Z631" s="141" t="s">
        <v>2101</v>
      </c>
      <c r="AA631" s="141" t="e">
        <f>VLOOKUP(Z631,COLOR!A:B,2,0)</f>
        <v>#N/A</v>
      </c>
      <c r="AB631" s="130"/>
      <c r="AC631" s="130"/>
      <c r="AD631" s="130"/>
      <c r="AE631" s="130"/>
      <c r="AF631" s="130"/>
      <c r="AG631" s="130"/>
      <c r="AH631" s="130"/>
      <c r="AI631" s="130"/>
      <c r="AJ631" s="130"/>
      <c r="AK631" s="130"/>
      <c r="AL631" s="130"/>
      <c r="AM631" s="130"/>
    </row>
    <row r="632" spans="1:39" ht="20.25" customHeight="1">
      <c r="A632" s="132">
        <v>631</v>
      </c>
      <c r="B632" s="19" t="s">
        <v>5104</v>
      </c>
      <c r="C632" s="257">
        <v>64069050000</v>
      </c>
      <c r="D632" s="273" t="s">
        <v>6930</v>
      </c>
      <c r="E632" s="143" t="str">
        <f t="shared" si="27"/>
        <v>Ներդիր</v>
      </c>
      <c r="F632" s="273" t="s">
        <v>7121</v>
      </c>
      <c r="G632" s="144" t="e">
        <f>VLOOKUP(E632,subcategory!A:B,2,0)</f>
        <v>#N/A</v>
      </c>
      <c r="H632" s="273" t="s">
        <v>7153</v>
      </c>
      <c r="I632" s="213">
        <f>VLOOKUP(H632,gender!A:B,2,0)</f>
        <v>5</v>
      </c>
      <c r="J632" s="273">
        <v>80</v>
      </c>
      <c r="K632" s="273">
        <v>80</v>
      </c>
      <c r="L632" s="273">
        <v>1</v>
      </c>
      <c r="M632" s="273" t="s">
        <v>7160</v>
      </c>
      <c r="N632" s="144" t="e">
        <f>VLOOKUP(M632,brand!A:B,2,0)</f>
        <v>#N/A</v>
      </c>
      <c r="O632" s="144" t="str">
        <f t="shared" si="28"/>
        <v>GERMANY</v>
      </c>
      <c r="P632" s="144">
        <f>VLOOKUP(O632,country!A:B,2,0)</f>
        <v>1725</v>
      </c>
      <c r="Q632" s="273" t="s">
        <v>2787</v>
      </c>
      <c r="R632" s="144" t="str">
        <f t="shared" si="29"/>
        <v>Պոլիեսթեր, Ռետին</v>
      </c>
      <c r="S632" s="144" t="s">
        <v>7266</v>
      </c>
      <c r="T632" s="144" t="e">
        <f>VLOOKUP(R632,material!A:B,2,0)</f>
        <v>#N/A</v>
      </c>
      <c r="U632" s="141" t="s">
        <v>7640</v>
      </c>
      <c r="V632" s="141"/>
      <c r="W632" s="273" t="s">
        <v>7691</v>
      </c>
      <c r="X632" s="141" t="e">
        <f>VLOOKUP(W632,SIZE!A:B,2,0)</f>
        <v>#N/A</v>
      </c>
      <c r="Y632" s="141">
        <v>0</v>
      </c>
      <c r="Z632" s="141" t="s">
        <v>2101</v>
      </c>
      <c r="AA632" s="141" t="e">
        <f>VLOOKUP(Z632,COLOR!A:B,2,0)</f>
        <v>#N/A</v>
      </c>
      <c r="AB632" s="130"/>
      <c r="AC632" s="130"/>
      <c r="AD632" s="130"/>
      <c r="AE632" s="130"/>
      <c r="AF632" s="130"/>
      <c r="AG632" s="130"/>
      <c r="AH632" s="130"/>
      <c r="AI632" s="130"/>
      <c r="AJ632" s="130"/>
      <c r="AK632" s="130"/>
      <c r="AL632" s="130"/>
      <c r="AM632" s="130"/>
    </row>
    <row r="633" spans="1:39" ht="20.25" customHeight="1">
      <c r="A633" s="132">
        <v>632</v>
      </c>
      <c r="B633" s="19" t="s">
        <v>5105</v>
      </c>
      <c r="C633" s="257">
        <v>64069050000</v>
      </c>
      <c r="D633" s="273" t="s">
        <v>6930</v>
      </c>
      <c r="E633" s="143" t="str">
        <f t="shared" si="27"/>
        <v>Ներդիր</v>
      </c>
      <c r="F633" s="273" t="s">
        <v>7121</v>
      </c>
      <c r="G633" s="144" t="e">
        <f>VLOOKUP(E633,subcategory!A:B,2,0)</f>
        <v>#N/A</v>
      </c>
      <c r="H633" s="273" t="s">
        <v>7153</v>
      </c>
      <c r="I633" s="213">
        <f>VLOOKUP(H633,gender!A:B,2,0)</f>
        <v>5</v>
      </c>
      <c r="J633" s="273">
        <v>105</v>
      </c>
      <c r="K633" s="273">
        <v>105</v>
      </c>
      <c r="L633" s="273">
        <v>1</v>
      </c>
      <c r="M633" s="273" t="s">
        <v>7160</v>
      </c>
      <c r="N633" s="144" t="e">
        <f>VLOOKUP(M633,brand!A:B,2,0)</f>
        <v>#N/A</v>
      </c>
      <c r="O633" s="144" t="str">
        <f t="shared" si="28"/>
        <v>GERMANY</v>
      </c>
      <c r="P633" s="144">
        <f>VLOOKUP(O633,country!A:B,2,0)</f>
        <v>1725</v>
      </c>
      <c r="Q633" s="273" t="s">
        <v>2787</v>
      </c>
      <c r="R633" s="144" t="str">
        <f t="shared" si="29"/>
        <v>Պոլիեսթեր, Ռետին</v>
      </c>
      <c r="S633" s="144" t="s">
        <v>7266</v>
      </c>
      <c r="T633" s="144" t="e">
        <f>VLOOKUP(R633,material!A:B,2,0)</f>
        <v>#N/A</v>
      </c>
      <c r="U633" s="141" t="s">
        <v>7640</v>
      </c>
      <c r="V633" s="141"/>
      <c r="W633" s="273" t="s">
        <v>7689</v>
      </c>
      <c r="X633" s="141" t="e">
        <f>VLOOKUP(W633,SIZE!A:B,2,0)</f>
        <v>#N/A</v>
      </c>
      <c r="Y633" s="141">
        <v>0</v>
      </c>
      <c r="Z633" s="141" t="s">
        <v>2101</v>
      </c>
      <c r="AA633" s="141" t="e">
        <f>VLOOKUP(Z633,COLOR!A:B,2,0)</f>
        <v>#N/A</v>
      </c>
      <c r="AB633" s="130"/>
      <c r="AC633" s="130"/>
      <c r="AD633" s="130"/>
      <c r="AE633" s="130"/>
      <c r="AF633" s="130"/>
      <c r="AG633" s="130"/>
      <c r="AH633" s="130"/>
      <c r="AI633" s="130"/>
      <c r="AJ633" s="130"/>
      <c r="AK633" s="130"/>
      <c r="AL633" s="130"/>
      <c r="AM633" s="130"/>
    </row>
    <row r="634" spans="1:39" ht="20.25" customHeight="1">
      <c r="A634" s="132">
        <v>633</v>
      </c>
      <c r="B634" s="19" t="s">
        <v>5106</v>
      </c>
      <c r="C634" s="257">
        <v>64069050000</v>
      </c>
      <c r="D634" s="273" t="s">
        <v>6930</v>
      </c>
      <c r="E634" s="143" t="str">
        <f t="shared" si="27"/>
        <v>Ներդիր</v>
      </c>
      <c r="F634" s="273" t="s">
        <v>7121</v>
      </c>
      <c r="G634" s="144" t="e">
        <f>VLOOKUP(E634,subcategory!A:B,2,0)</f>
        <v>#N/A</v>
      </c>
      <c r="H634" s="273" t="s">
        <v>7153</v>
      </c>
      <c r="I634" s="213">
        <f>VLOOKUP(H634,gender!A:B,2,0)</f>
        <v>5</v>
      </c>
      <c r="J634" s="273">
        <v>80</v>
      </c>
      <c r="K634" s="273">
        <v>80</v>
      </c>
      <c r="L634" s="273">
        <v>1</v>
      </c>
      <c r="M634" s="273" t="s">
        <v>7160</v>
      </c>
      <c r="N634" s="144" t="e">
        <f>VLOOKUP(M634,brand!A:B,2,0)</f>
        <v>#N/A</v>
      </c>
      <c r="O634" s="144" t="str">
        <f t="shared" si="28"/>
        <v>GERMANY</v>
      </c>
      <c r="P634" s="144">
        <f>VLOOKUP(O634,country!A:B,2,0)</f>
        <v>1725</v>
      </c>
      <c r="Q634" s="273" t="s">
        <v>2787</v>
      </c>
      <c r="R634" s="144" t="str">
        <f t="shared" si="29"/>
        <v>Պոլիեսթեր, Ռետին</v>
      </c>
      <c r="S634" s="144" t="s">
        <v>7266</v>
      </c>
      <c r="T634" s="144" t="e">
        <f>VLOOKUP(R634,material!A:B,2,0)</f>
        <v>#N/A</v>
      </c>
      <c r="U634" s="141" t="s">
        <v>7640</v>
      </c>
      <c r="V634" s="141"/>
      <c r="W634" s="273" t="s">
        <v>7690</v>
      </c>
      <c r="X634" s="141" t="e">
        <f>VLOOKUP(W634,SIZE!A:B,2,0)</f>
        <v>#N/A</v>
      </c>
      <c r="Y634" s="141">
        <v>0</v>
      </c>
      <c r="Z634" s="141" t="s">
        <v>2101</v>
      </c>
      <c r="AA634" s="141" t="e">
        <f>VLOOKUP(Z634,COLOR!A:B,2,0)</f>
        <v>#N/A</v>
      </c>
      <c r="AB634" s="130"/>
      <c r="AC634" s="130"/>
      <c r="AD634" s="130"/>
      <c r="AE634" s="130"/>
      <c r="AF634" s="130"/>
      <c r="AG634" s="130"/>
      <c r="AH634" s="130"/>
      <c r="AI634" s="130"/>
      <c r="AJ634" s="130"/>
      <c r="AK634" s="130"/>
      <c r="AL634" s="130"/>
      <c r="AM634" s="130"/>
    </row>
    <row r="635" spans="1:39" ht="20.25" customHeight="1">
      <c r="A635" s="132">
        <v>634</v>
      </c>
      <c r="B635" s="19" t="s">
        <v>5107</v>
      </c>
      <c r="C635" s="257">
        <v>64069050000</v>
      </c>
      <c r="D635" s="273" t="s">
        <v>6930</v>
      </c>
      <c r="E635" s="143" t="str">
        <f t="shared" si="27"/>
        <v>Ներդիր</v>
      </c>
      <c r="F635" s="273" t="s">
        <v>7121</v>
      </c>
      <c r="G635" s="144" t="e">
        <f>VLOOKUP(E635,subcategory!A:B,2,0)</f>
        <v>#N/A</v>
      </c>
      <c r="H635" s="273" t="s">
        <v>7153</v>
      </c>
      <c r="I635" s="213">
        <f>VLOOKUP(H635,gender!A:B,2,0)</f>
        <v>5</v>
      </c>
      <c r="J635" s="273">
        <v>70</v>
      </c>
      <c r="K635" s="273">
        <v>70</v>
      </c>
      <c r="L635" s="273">
        <v>1</v>
      </c>
      <c r="M635" s="273" t="s">
        <v>7160</v>
      </c>
      <c r="N635" s="144" t="e">
        <f>VLOOKUP(M635,brand!A:B,2,0)</f>
        <v>#N/A</v>
      </c>
      <c r="O635" s="144" t="str">
        <f t="shared" si="28"/>
        <v>GERMANY</v>
      </c>
      <c r="P635" s="144">
        <f>VLOOKUP(O635,country!A:B,2,0)</f>
        <v>1725</v>
      </c>
      <c r="Q635" s="273" t="s">
        <v>2787</v>
      </c>
      <c r="R635" s="144" t="str">
        <f t="shared" si="29"/>
        <v>Պոլիեսթեր, Ռետին</v>
      </c>
      <c r="S635" s="144" t="s">
        <v>7266</v>
      </c>
      <c r="T635" s="144" t="e">
        <f>VLOOKUP(R635,material!A:B,2,0)</f>
        <v>#N/A</v>
      </c>
      <c r="U635" s="141" t="s">
        <v>7640</v>
      </c>
      <c r="V635" s="141"/>
      <c r="W635" s="273" t="s">
        <v>7691</v>
      </c>
      <c r="X635" s="141" t="e">
        <f>VLOOKUP(W635,SIZE!A:B,2,0)</f>
        <v>#N/A</v>
      </c>
      <c r="Y635" s="141">
        <v>0</v>
      </c>
      <c r="Z635" s="141" t="s">
        <v>2101</v>
      </c>
      <c r="AA635" s="141" t="e">
        <f>VLOOKUP(Z635,COLOR!A:B,2,0)</f>
        <v>#N/A</v>
      </c>
      <c r="AB635" s="130"/>
      <c r="AC635" s="130"/>
      <c r="AD635" s="130"/>
      <c r="AE635" s="130"/>
      <c r="AF635" s="130"/>
      <c r="AG635" s="130"/>
      <c r="AH635" s="130"/>
      <c r="AI635" s="130"/>
      <c r="AJ635" s="130"/>
      <c r="AK635" s="130"/>
      <c r="AL635" s="130"/>
      <c r="AM635" s="130"/>
    </row>
    <row r="636" spans="1:39" ht="20.25" customHeight="1">
      <c r="A636" s="132">
        <v>635</v>
      </c>
      <c r="B636" s="19" t="s">
        <v>5108</v>
      </c>
      <c r="C636" s="257">
        <v>64069050000</v>
      </c>
      <c r="D636" s="273" t="s">
        <v>6930</v>
      </c>
      <c r="E636" s="143" t="str">
        <f t="shared" si="27"/>
        <v>Ներդիր</v>
      </c>
      <c r="F636" s="273" t="s">
        <v>7121</v>
      </c>
      <c r="G636" s="144" t="e">
        <f>VLOOKUP(E636,subcategory!A:B,2,0)</f>
        <v>#N/A</v>
      </c>
      <c r="H636" s="273" t="s">
        <v>7153</v>
      </c>
      <c r="I636" s="213">
        <f>VLOOKUP(H636,gender!A:B,2,0)</f>
        <v>5</v>
      </c>
      <c r="J636" s="273">
        <v>120</v>
      </c>
      <c r="K636" s="273">
        <v>120</v>
      </c>
      <c r="L636" s="273">
        <v>1</v>
      </c>
      <c r="M636" s="273" t="s">
        <v>7160</v>
      </c>
      <c r="N636" s="144" t="e">
        <f>VLOOKUP(M636,brand!A:B,2,0)</f>
        <v>#N/A</v>
      </c>
      <c r="O636" s="144" t="str">
        <f t="shared" si="28"/>
        <v>GERMANY</v>
      </c>
      <c r="P636" s="144">
        <f>VLOOKUP(O636,country!A:B,2,0)</f>
        <v>1725</v>
      </c>
      <c r="Q636" s="273" t="s">
        <v>2787</v>
      </c>
      <c r="R636" s="144" t="str">
        <f t="shared" si="29"/>
        <v>Պոլիեսթեր, Ռետին</v>
      </c>
      <c r="S636" s="144" t="s">
        <v>7266</v>
      </c>
      <c r="T636" s="144" t="e">
        <f>VLOOKUP(R636,material!A:B,2,0)</f>
        <v>#N/A</v>
      </c>
      <c r="U636" s="141" t="s">
        <v>7640</v>
      </c>
      <c r="V636" s="141"/>
      <c r="W636" s="273" t="s">
        <v>7689</v>
      </c>
      <c r="X636" s="141" t="e">
        <f>VLOOKUP(W636,SIZE!A:B,2,0)</f>
        <v>#N/A</v>
      </c>
      <c r="Y636" s="141">
        <v>0</v>
      </c>
      <c r="Z636" s="141" t="s">
        <v>2101</v>
      </c>
      <c r="AA636" s="141" t="e">
        <f>VLOOKUP(Z636,COLOR!A:B,2,0)</f>
        <v>#N/A</v>
      </c>
      <c r="AB636" s="130"/>
      <c r="AC636" s="130"/>
      <c r="AD636" s="130"/>
      <c r="AE636" s="130"/>
      <c r="AF636" s="130"/>
      <c r="AG636" s="130"/>
      <c r="AH636" s="130"/>
      <c r="AI636" s="130"/>
      <c r="AJ636" s="130"/>
      <c r="AK636" s="130"/>
      <c r="AL636" s="130"/>
      <c r="AM636" s="130"/>
    </row>
    <row r="637" spans="1:39" ht="20.25" customHeight="1">
      <c r="A637" s="132">
        <v>636</v>
      </c>
      <c r="B637" s="19" t="s">
        <v>5109</v>
      </c>
      <c r="C637" s="257">
        <v>64069050000</v>
      </c>
      <c r="D637" s="273" t="s">
        <v>6930</v>
      </c>
      <c r="E637" s="143" t="str">
        <f t="shared" si="27"/>
        <v>Ներդիր</v>
      </c>
      <c r="F637" s="273" t="s">
        <v>7121</v>
      </c>
      <c r="G637" s="144" t="e">
        <f>VLOOKUP(E637,subcategory!A:B,2,0)</f>
        <v>#N/A</v>
      </c>
      <c r="H637" s="273" t="s">
        <v>7153</v>
      </c>
      <c r="I637" s="213">
        <f>VLOOKUP(H637,gender!A:B,2,0)</f>
        <v>5</v>
      </c>
      <c r="J637" s="273">
        <v>85</v>
      </c>
      <c r="K637" s="273">
        <v>85</v>
      </c>
      <c r="L637" s="273">
        <v>1</v>
      </c>
      <c r="M637" s="273" t="s">
        <v>7160</v>
      </c>
      <c r="N637" s="144" t="e">
        <f>VLOOKUP(M637,brand!A:B,2,0)</f>
        <v>#N/A</v>
      </c>
      <c r="O637" s="144" t="str">
        <f t="shared" si="28"/>
        <v>GERMANY</v>
      </c>
      <c r="P637" s="144">
        <f>VLOOKUP(O637,country!A:B,2,0)</f>
        <v>1725</v>
      </c>
      <c r="Q637" s="273" t="s">
        <v>2787</v>
      </c>
      <c r="R637" s="144" t="str">
        <f t="shared" si="29"/>
        <v>Պոլիեսթեր, Ռետին</v>
      </c>
      <c r="S637" s="144" t="s">
        <v>7266</v>
      </c>
      <c r="T637" s="144" t="e">
        <f>VLOOKUP(R637,material!A:B,2,0)</f>
        <v>#N/A</v>
      </c>
      <c r="U637" s="141" t="s">
        <v>7640</v>
      </c>
      <c r="V637" s="141"/>
      <c r="W637" s="273" t="s">
        <v>7690</v>
      </c>
      <c r="X637" s="141" t="e">
        <f>VLOOKUP(W637,SIZE!A:B,2,0)</f>
        <v>#N/A</v>
      </c>
      <c r="Y637" s="141">
        <v>0</v>
      </c>
      <c r="Z637" s="141" t="s">
        <v>2101</v>
      </c>
      <c r="AA637" s="141" t="e">
        <f>VLOOKUP(Z637,COLOR!A:B,2,0)</f>
        <v>#N/A</v>
      </c>
      <c r="AB637" s="130"/>
      <c r="AC637" s="130"/>
      <c r="AD637" s="130"/>
      <c r="AE637" s="130"/>
      <c r="AF637" s="130"/>
      <c r="AG637" s="130"/>
      <c r="AH637" s="130"/>
      <c r="AI637" s="130"/>
      <c r="AJ637" s="130"/>
      <c r="AK637" s="130"/>
      <c r="AL637" s="130"/>
      <c r="AM637" s="130"/>
    </row>
    <row r="638" spans="1:39" ht="20.25" customHeight="1">
      <c r="A638" s="132">
        <v>637</v>
      </c>
      <c r="B638" s="19" t="s">
        <v>5110</v>
      </c>
      <c r="C638" s="257">
        <v>64069050000</v>
      </c>
      <c r="D638" s="273" t="s">
        <v>6930</v>
      </c>
      <c r="E638" s="143" t="str">
        <f t="shared" si="27"/>
        <v>Ներդիր</v>
      </c>
      <c r="F638" s="273" t="s">
        <v>7121</v>
      </c>
      <c r="G638" s="144" t="e">
        <f>VLOOKUP(E638,subcategory!A:B,2,0)</f>
        <v>#N/A</v>
      </c>
      <c r="H638" s="273" t="s">
        <v>7153</v>
      </c>
      <c r="I638" s="213">
        <f>VLOOKUP(H638,gender!A:B,2,0)</f>
        <v>5</v>
      </c>
      <c r="J638" s="273">
        <v>95</v>
      </c>
      <c r="K638" s="273">
        <v>95</v>
      </c>
      <c r="L638" s="273">
        <v>1</v>
      </c>
      <c r="M638" s="273" t="s">
        <v>7160</v>
      </c>
      <c r="N638" s="144" t="e">
        <f>VLOOKUP(M638,brand!A:B,2,0)</f>
        <v>#N/A</v>
      </c>
      <c r="O638" s="144" t="str">
        <f t="shared" si="28"/>
        <v>GERMANY</v>
      </c>
      <c r="P638" s="144">
        <f>VLOOKUP(O638,country!A:B,2,0)</f>
        <v>1725</v>
      </c>
      <c r="Q638" s="273" t="s">
        <v>2787</v>
      </c>
      <c r="R638" s="144" t="str">
        <f t="shared" si="29"/>
        <v>Պոլիեսթեր, Ռետին</v>
      </c>
      <c r="S638" s="144" t="s">
        <v>7266</v>
      </c>
      <c r="T638" s="144" t="e">
        <f>VLOOKUP(R638,material!A:B,2,0)</f>
        <v>#N/A</v>
      </c>
      <c r="U638" s="141" t="s">
        <v>7640</v>
      </c>
      <c r="V638" s="141"/>
      <c r="W638" s="273" t="s">
        <v>7690</v>
      </c>
      <c r="X638" s="141" t="e">
        <f>VLOOKUP(W638,SIZE!A:B,2,0)</f>
        <v>#N/A</v>
      </c>
      <c r="Y638" s="141">
        <v>0</v>
      </c>
      <c r="Z638" s="141" t="s">
        <v>2101</v>
      </c>
      <c r="AA638" s="141" t="e">
        <f>VLOOKUP(Z638,COLOR!A:B,2,0)</f>
        <v>#N/A</v>
      </c>
      <c r="AB638" s="130"/>
      <c r="AC638" s="130"/>
      <c r="AD638" s="130"/>
      <c r="AE638" s="130"/>
      <c r="AF638" s="130"/>
      <c r="AG638" s="130"/>
      <c r="AH638" s="130"/>
      <c r="AI638" s="130"/>
      <c r="AJ638" s="130"/>
      <c r="AK638" s="130"/>
      <c r="AL638" s="130"/>
      <c r="AM638" s="130"/>
    </row>
    <row r="639" spans="1:39" ht="20.25" customHeight="1">
      <c r="A639" s="132">
        <v>638</v>
      </c>
      <c r="B639" s="19" t="s">
        <v>5111</v>
      </c>
      <c r="C639" s="250">
        <v>64041910000</v>
      </c>
      <c r="D639" s="261" t="s">
        <v>6910</v>
      </c>
      <c r="E639" s="143" t="str">
        <f t="shared" si="27"/>
        <v>Հողաթափ</v>
      </c>
      <c r="F639" s="276" t="s">
        <v>3912</v>
      </c>
      <c r="G639" s="144">
        <f>VLOOKUP(E639,subcategory!A:B,2,0)</f>
        <v>310</v>
      </c>
      <c r="H639" s="273" t="s">
        <v>20</v>
      </c>
      <c r="I639" s="213" t="e">
        <f>VLOOKUP(H639,gender!A:B,2,0)</f>
        <v>#N/A</v>
      </c>
      <c r="J639" s="273">
        <v>95</v>
      </c>
      <c r="K639" s="273">
        <v>95</v>
      </c>
      <c r="L639" s="273">
        <v>1</v>
      </c>
      <c r="M639" s="273" t="s">
        <v>7164</v>
      </c>
      <c r="N639" s="144" t="e">
        <f>VLOOKUP(M639,brand!A:B,2,0)</f>
        <v>#N/A</v>
      </c>
      <c r="O639" s="144" t="str">
        <f t="shared" si="28"/>
        <v>GERMANY</v>
      </c>
      <c r="P639" s="144">
        <f>VLOOKUP(O639,country!A:B,2,0)</f>
        <v>1725</v>
      </c>
      <c r="Q639" s="273" t="s">
        <v>2787</v>
      </c>
      <c r="R639" s="144" t="str">
        <f t="shared" si="29"/>
        <v>Պոլիեսթեր, Կտոր</v>
      </c>
      <c r="S639" s="144" t="s">
        <v>7267</v>
      </c>
      <c r="T639" s="144" t="e">
        <f>VLOOKUP(R639,material!A:B,2,0)</f>
        <v>#N/A</v>
      </c>
      <c r="U639" s="141" t="s">
        <v>7640</v>
      </c>
      <c r="V639" s="141"/>
      <c r="W639" s="273" t="s">
        <v>7691</v>
      </c>
      <c r="X639" s="141" t="e">
        <f>VLOOKUP(W639,SIZE!A:B,2,0)</f>
        <v>#N/A</v>
      </c>
      <c r="Y639" s="141">
        <v>0</v>
      </c>
      <c r="Z639" s="141" t="s">
        <v>2092</v>
      </c>
      <c r="AA639" s="141">
        <f>VLOOKUP(Z639,COLOR!A:B,2,0)</f>
        <v>8</v>
      </c>
      <c r="AB639" s="130"/>
      <c r="AC639" s="130"/>
      <c r="AD639" s="130"/>
      <c r="AE639" s="130"/>
      <c r="AF639" s="130"/>
      <c r="AG639" s="130"/>
      <c r="AH639" s="130"/>
      <c r="AI639" s="130"/>
      <c r="AJ639" s="130"/>
      <c r="AK639" s="130"/>
      <c r="AL639" s="130"/>
      <c r="AM639" s="130"/>
    </row>
    <row r="640" spans="1:39" ht="20.25" customHeight="1">
      <c r="A640" s="132">
        <v>639</v>
      </c>
      <c r="B640" s="19" t="s">
        <v>5112</v>
      </c>
      <c r="C640" s="250">
        <v>64041910000</v>
      </c>
      <c r="D640" s="261" t="s">
        <v>6910</v>
      </c>
      <c r="E640" s="143" t="str">
        <f t="shared" si="27"/>
        <v>Հողաթափ</v>
      </c>
      <c r="F640" s="276" t="s">
        <v>3912</v>
      </c>
      <c r="G640" s="144">
        <f>VLOOKUP(E640,subcategory!A:B,2,0)</f>
        <v>310</v>
      </c>
      <c r="H640" s="273" t="s">
        <v>20</v>
      </c>
      <c r="I640" s="213" t="e">
        <f>VLOOKUP(H640,gender!A:B,2,0)</f>
        <v>#N/A</v>
      </c>
      <c r="J640" s="273">
        <v>90</v>
      </c>
      <c r="K640" s="273">
        <v>90</v>
      </c>
      <c r="L640" s="273">
        <v>1</v>
      </c>
      <c r="M640" s="273" t="s">
        <v>7164</v>
      </c>
      <c r="N640" s="144" t="e">
        <f>VLOOKUP(M640,brand!A:B,2,0)</f>
        <v>#N/A</v>
      </c>
      <c r="O640" s="144" t="str">
        <f t="shared" si="28"/>
        <v>GERMANY</v>
      </c>
      <c r="P640" s="144">
        <f>VLOOKUP(O640,country!A:B,2,0)</f>
        <v>1725</v>
      </c>
      <c r="Q640" s="273" t="s">
        <v>2787</v>
      </c>
      <c r="R640" s="144" t="str">
        <f t="shared" si="29"/>
        <v>Պոլիեսթեր, Կտոր</v>
      </c>
      <c r="S640" s="144" t="s">
        <v>7267</v>
      </c>
      <c r="T640" s="144" t="e">
        <f>VLOOKUP(R640,material!A:B,2,0)</f>
        <v>#N/A</v>
      </c>
      <c r="U640" s="141" t="s">
        <v>7640</v>
      </c>
      <c r="V640" s="141"/>
      <c r="W640" s="273" t="s">
        <v>7691</v>
      </c>
      <c r="X640" s="141" t="e">
        <f>VLOOKUP(W640,SIZE!A:B,2,0)</f>
        <v>#N/A</v>
      </c>
      <c r="Y640" s="141">
        <v>0</v>
      </c>
      <c r="Z640" s="141" t="s">
        <v>7761</v>
      </c>
      <c r="AA640" s="141">
        <f>VLOOKUP(Z640,COLOR!A:B,2,0)</f>
        <v>10</v>
      </c>
      <c r="AB640" s="130"/>
      <c r="AC640" s="130"/>
      <c r="AD640" s="130"/>
      <c r="AE640" s="130"/>
      <c r="AF640" s="130"/>
      <c r="AG640" s="130"/>
      <c r="AH640" s="130"/>
      <c r="AI640" s="130"/>
      <c r="AJ640" s="130"/>
      <c r="AK640" s="130"/>
      <c r="AL640" s="130"/>
      <c r="AM640" s="130"/>
    </row>
    <row r="641" spans="1:39" ht="20.25" customHeight="1">
      <c r="A641" s="132">
        <v>640</v>
      </c>
      <c r="B641" s="19" t="s">
        <v>5113</v>
      </c>
      <c r="C641" s="250">
        <v>61169300000</v>
      </c>
      <c r="D641" s="265" t="s">
        <v>774</v>
      </c>
      <c r="E641" s="143" t="str">
        <f t="shared" si="27"/>
        <v>Ձեռնոց</v>
      </c>
      <c r="F641" s="273" t="s">
        <v>371</v>
      </c>
      <c r="G641" s="144">
        <f>VLOOKUP(E641,subcategory!A:B,2,0)</f>
        <v>10</v>
      </c>
      <c r="H641" s="273" t="s">
        <v>10</v>
      </c>
      <c r="I641" s="213" t="e">
        <f>VLOOKUP(H641,gender!A:B,2,0)</f>
        <v>#N/A</v>
      </c>
      <c r="J641" s="273">
        <v>75</v>
      </c>
      <c r="K641" s="273">
        <v>75</v>
      </c>
      <c r="L641" s="273">
        <v>1</v>
      </c>
      <c r="M641" s="273" t="s">
        <v>7165</v>
      </c>
      <c r="N641" s="144" t="e">
        <f>VLOOKUP(M641,brand!A:B,2,0)</f>
        <v>#N/A</v>
      </c>
      <c r="O641" s="144" t="str">
        <f t="shared" si="28"/>
        <v>INDIA</v>
      </c>
      <c r="P641" s="144">
        <f>VLOOKUP(O641,country!A:B,2,0)</f>
        <v>7505</v>
      </c>
      <c r="Q641" s="273" t="s">
        <v>428</v>
      </c>
      <c r="R641" s="144" t="str">
        <f t="shared" si="29"/>
        <v>Պոլիեսթեր</v>
      </c>
      <c r="S641" s="144" t="s">
        <v>36</v>
      </c>
      <c r="T641" s="144">
        <f>VLOOKUP(R641,material!A:B,2,0)</f>
        <v>37</v>
      </c>
      <c r="U641" s="141" t="s">
        <v>7640</v>
      </c>
      <c r="V641" s="141"/>
      <c r="W641" s="273" t="s">
        <v>7692</v>
      </c>
      <c r="X641" s="141" t="e">
        <f>VLOOKUP(W641,SIZE!A:B,2,0)</f>
        <v>#N/A</v>
      </c>
      <c r="Y641" s="141">
        <v>0</v>
      </c>
      <c r="Z641" s="141" t="s">
        <v>2092</v>
      </c>
      <c r="AA641" s="141">
        <f>VLOOKUP(Z641,COLOR!A:B,2,0)</f>
        <v>8</v>
      </c>
      <c r="AB641" s="130"/>
      <c r="AC641" s="130"/>
      <c r="AD641" s="130"/>
      <c r="AE641" s="130"/>
      <c r="AF641" s="130"/>
      <c r="AG641" s="130"/>
      <c r="AH641" s="130"/>
      <c r="AI641" s="130"/>
      <c r="AJ641" s="130"/>
      <c r="AK641" s="130"/>
      <c r="AL641" s="130"/>
      <c r="AM641" s="130"/>
    </row>
    <row r="642" spans="1:39" ht="20.25" customHeight="1">
      <c r="A642" s="132">
        <v>641</v>
      </c>
      <c r="B642" s="19" t="s">
        <v>5114</v>
      </c>
      <c r="C642" s="257">
        <v>64069050000</v>
      </c>
      <c r="D642" s="273" t="s">
        <v>6930</v>
      </c>
      <c r="E642" s="143" t="str">
        <f t="shared" si="27"/>
        <v>Ներդիր</v>
      </c>
      <c r="F642" s="273" t="s">
        <v>7121</v>
      </c>
      <c r="G642" s="144" t="e">
        <f>VLOOKUP(E642,subcategory!A:B,2,0)</f>
        <v>#N/A</v>
      </c>
      <c r="H642" s="273" t="s">
        <v>7153</v>
      </c>
      <c r="I642" s="213">
        <f>VLOOKUP(H642,gender!A:B,2,0)</f>
        <v>5</v>
      </c>
      <c r="J642" s="273">
        <v>105</v>
      </c>
      <c r="K642" s="273">
        <v>105</v>
      </c>
      <c r="L642" s="273">
        <v>1</v>
      </c>
      <c r="M642" s="273" t="s">
        <v>7160</v>
      </c>
      <c r="N642" s="144" t="e">
        <f>VLOOKUP(M642,brand!A:B,2,0)</f>
        <v>#N/A</v>
      </c>
      <c r="O642" s="144" t="str">
        <f t="shared" si="28"/>
        <v>GERMANY</v>
      </c>
      <c r="P642" s="144">
        <f>VLOOKUP(O642,country!A:B,2,0)</f>
        <v>1725</v>
      </c>
      <c r="Q642" s="273" t="s">
        <v>2787</v>
      </c>
      <c r="R642" s="144" t="str">
        <f t="shared" si="29"/>
        <v>Պոլիեսթեր, Ռետին</v>
      </c>
      <c r="S642" s="144" t="s">
        <v>7266</v>
      </c>
      <c r="T642" s="144" t="e">
        <f>VLOOKUP(R642,material!A:B,2,0)</f>
        <v>#N/A</v>
      </c>
      <c r="U642" s="141" t="s">
        <v>7640</v>
      </c>
      <c r="V642" s="141"/>
      <c r="W642" s="273" t="s">
        <v>4120</v>
      </c>
      <c r="X642" s="141">
        <f>VLOOKUP(W642,SIZE!A:B,2,0)</f>
        <v>559</v>
      </c>
      <c r="Y642" s="141">
        <v>0</v>
      </c>
      <c r="Z642" s="141" t="s">
        <v>7761</v>
      </c>
      <c r="AA642" s="141">
        <f>VLOOKUP(Z642,COLOR!A:B,2,0)</f>
        <v>10</v>
      </c>
      <c r="AB642" s="130"/>
      <c r="AC642" s="130"/>
      <c r="AD642" s="130"/>
      <c r="AE642" s="130"/>
      <c r="AF642" s="130"/>
      <c r="AG642" s="130"/>
      <c r="AH642" s="130"/>
      <c r="AI642" s="130"/>
      <c r="AJ642" s="130"/>
      <c r="AK642" s="130"/>
      <c r="AL642" s="130"/>
      <c r="AM642" s="130"/>
    </row>
    <row r="643" spans="1:39" ht="20.25" customHeight="1">
      <c r="A643" s="132">
        <v>642</v>
      </c>
      <c r="B643" s="19" t="s">
        <v>5115</v>
      </c>
      <c r="C643" s="257">
        <v>64069050000</v>
      </c>
      <c r="D643" s="273" t="s">
        <v>6930</v>
      </c>
      <c r="E643" s="143" t="str">
        <f t="shared" ref="E643:E706" si="30">PROPER(F643)</f>
        <v>Ներդիր</v>
      </c>
      <c r="F643" s="273" t="s">
        <v>7121</v>
      </c>
      <c r="G643" s="144" t="e">
        <f>VLOOKUP(E643,subcategory!A:B,2,0)</f>
        <v>#N/A</v>
      </c>
      <c r="H643" s="273" t="s">
        <v>7153</v>
      </c>
      <c r="I643" s="213">
        <f>VLOOKUP(H643,gender!A:B,2,0)</f>
        <v>5</v>
      </c>
      <c r="J643" s="273">
        <v>95</v>
      </c>
      <c r="K643" s="273">
        <v>95</v>
      </c>
      <c r="L643" s="273">
        <v>1</v>
      </c>
      <c r="M643" s="273" t="s">
        <v>7160</v>
      </c>
      <c r="N643" s="144" t="e">
        <f>VLOOKUP(M643,brand!A:B,2,0)</f>
        <v>#N/A</v>
      </c>
      <c r="O643" s="144" t="str">
        <f t="shared" ref="O643:O706" si="31">UPPER(Q643)</f>
        <v>GERMANY</v>
      </c>
      <c r="P643" s="144">
        <f>VLOOKUP(O643,country!A:B,2,0)</f>
        <v>1725</v>
      </c>
      <c r="Q643" s="273" t="s">
        <v>2787</v>
      </c>
      <c r="R643" s="144" t="str">
        <f t="shared" ref="R643:R706" si="32">PROPER(S643)</f>
        <v>Պոլիեսթեր, Ռետին</v>
      </c>
      <c r="S643" s="144" t="s">
        <v>7266</v>
      </c>
      <c r="T643" s="144" t="e">
        <f>VLOOKUP(R643,material!A:B,2,0)</f>
        <v>#N/A</v>
      </c>
      <c r="U643" s="141" t="s">
        <v>7640</v>
      </c>
      <c r="V643" s="141"/>
      <c r="W643" s="273" t="s">
        <v>7689</v>
      </c>
      <c r="X643" s="141" t="e">
        <f>VLOOKUP(W643,SIZE!A:B,2,0)</f>
        <v>#N/A</v>
      </c>
      <c r="Y643" s="141">
        <v>0</v>
      </c>
      <c r="Z643" s="237" t="s">
        <v>7761</v>
      </c>
      <c r="AA643" s="141">
        <f>VLOOKUP(Z643,COLOR!A:B,2,0)</f>
        <v>10</v>
      </c>
      <c r="AB643" s="130"/>
      <c r="AC643" s="130"/>
      <c r="AD643" s="130"/>
      <c r="AE643" s="130"/>
      <c r="AF643" s="130"/>
      <c r="AG643" s="130"/>
      <c r="AH643" s="130"/>
      <c r="AI643" s="130"/>
      <c r="AJ643" s="130"/>
      <c r="AK643" s="130"/>
      <c r="AL643" s="130"/>
      <c r="AM643" s="130"/>
    </row>
    <row r="644" spans="1:39" ht="20.25" customHeight="1">
      <c r="A644" s="132">
        <v>643</v>
      </c>
      <c r="B644" s="19" t="s">
        <v>5116</v>
      </c>
      <c r="C644" s="257">
        <v>64069050000</v>
      </c>
      <c r="D644" s="273" t="s">
        <v>6930</v>
      </c>
      <c r="E644" s="143" t="str">
        <f t="shared" si="30"/>
        <v>Ներդիր</v>
      </c>
      <c r="F644" s="273" t="s">
        <v>7121</v>
      </c>
      <c r="G644" s="144" t="e">
        <f>VLOOKUP(E644,subcategory!A:B,2,0)</f>
        <v>#N/A</v>
      </c>
      <c r="H644" s="273" t="s">
        <v>7153</v>
      </c>
      <c r="I644" s="213">
        <f>VLOOKUP(H644,gender!A:B,2,0)</f>
        <v>5</v>
      </c>
      <c r="J644" s="273">
        <v>60</v>
      </c>
      <c r="K644" s="273">
        <v>60</v>
      </c>
      <c r="L644" s="273">
        <v>1</v>
      </c>
      <c r="M644" s="273" t="s">
        <v>7160</v>
      </c>
      <c r="N644" s="144" t="e">
        <f>VLOOKUP(M644,brand!A:B,2,0)</f>
        <v>#N/A</v>
      </c>
      <c r="O644" s="144" t="str">
        <f t="shared" si="31"/>
        <v>GERMANY</v>
      </c>
      <c r="P644" s="144">
        <f>VLOOKUP(O644,country!A:B,2,0)</f>
        <v>1725</v>
      </c>
      <c r="Q644" s="273" t="s">
        <v>2787</v>
      </c>
      <c r="R644" s="144" t="str">
        <f t="shared" si="32"/>
        <v>Պոլիեսթեր, Ռետին</v>
      </c>
      <c r="S644" s="144" t="s">
        <v>7266</v>
      </c>
      <c r="T644" s="144" t="e">
        <f>VLOOKUP(R644,material!A:B,2,0)</f>
        <v>#N/A</v>
      </c>
      <c r="U644" s="141" t="s">
        <v>7640</v>
      </c>
      <c r="V644" s="141"/>
      <c r="W644" s="273" t="s">
        <v>7691</v>
      </c>
      <c r="X644" s="141" t="e">
        <f>VLOOKUP(W644,SIZE!A:B,2,0)</f>
        <v>#N/A</v>
      </c>
      <c r="Y644" s="141">
        <v>0</v>
      </c>
      <c r="Z644" s="141" t="s">
        <v>7761</v>
      </c>
      <c r="AA644" s="141">
        <f>VLOOKUP(Z644,COLOR!A:B,2,0)</f>
        <v>10</v>
      </c>
      <c r="AB644" s="130"/>
      <c r="AC644" s="130"/>
      <c r="AD644" s="130"/>
      <c r="AE644" s="130"/>
      <c r="AF644" s="130"/>
      <c r="AG644" s="130"/>
      <c r="AH644" s="130"/>
      <c r="AI644" s="130"/>
      <c r="AJ644" s="130"/>
      <c r="AK644" s="130"/>
      <c r="AL644" s="130"/>
      <c r="AM644" s="130"/>
    </row>
    <row r="645" spans="1:39" ht="20.25" customHeight="1">
      <c r="A645" s="132">
        <v>644</v>
      </c>
      <c r="B645" s="19" t="s">
        <v>5117</v>
      </c>
      <c r="C645" s="257">
        <v>64069050000</v>
      </c>
      <c r="D645" s="273" t="s">
        <v>6930</v>
      </c>
      <c r="E645" s="143" t="str">
        <f t="shared" si="30"/>
        <v>Ներդիր</v>
      </c>
      <c r="F645" s="273" t="s">
        <v>7121</v>
      </c>
      <c r="G645" s="144" t="e">
        <f>VLOOKUP(E645,subcategory!A:B,2,0)</f>
        <v>#N/A</v>
      </c>
      <c r="H645" s="273" t="s">
        <v>7153</v>
      </c>
      <c r="I645" s="213">
        <f>VLOOKUP(H645,gender!A:B,2,0)</f>
        <v>5</v>
      </c>
      <c r="J645" s="273">
        <v>45</v>
      </c>
      <c r="K645" s="273">
        <v>45</v>
      </c>
      <c r="L645" s="273">
        <v>1</v>
      </c>
      <c r="M645" s="273" t="s">
        <v>7160</v>
      </c>
      <c r="N645" s="144" t="e">
        <f>VLOOKUP(M645,brand!A:B,2,0)</f>
        <v>#N/A</v>
      </c>
      <c r="O645" s="144" t="str">
        <f t="shared" si="31"/>
        <v>GERMANY</v>
      </c>
      <c r="P645" s="144">
        <f>VLOOKUP(O645,country!A:B,2,0)</f>
        <v>1725</v>
      </c>
      <c r="Q645" s="273" t="s">
        <v>2787</v>
      </c>
      <c r="R645" s="144" t="str">
        <f t="shared" si="32"/>
        <v>Պոլիեսթեր, Ռետին</v>
      </c>
      <c r="S645" s="144" t="s">
        <v>7266</v>
      </c>
      <c r="T645" s="144" t="e">
        <f>VLOOKUP(R645,material!A:B,2,0)</f>
        <v>#N/A</v>
      </c>
      <c r="U645" s="141" t="s">
        <v>7640</v>
      </c>
      <c r="V645" s="141"/>
      <c r="W645" s="273" t="s">
        <v>7693</v>
      </c>
      <c r="X645" s="141" t="e">
        <f>VLOOKUP(W645,SIZE!A:B,2,0)</f>
        <v>#N/A</v>
      </c>
      <c r="Y645" s="141">
        <v>0</v>
      </c>
      <c r="Z645" s="141" t="s">
        <v>7761</v>
      </c>
      <c r="AA645" s="141">
        <f>VLOOKUP(Z645,COLOR!A:B,2,0)</f>
        <v>10</v>
      </c>
      <c r="AB645" s="130"/>
      <c r="AC645" s="130"/>
      <c r="AD645" s="130"/>
      <c r="AE645" s="130"/>
      <c r="AF645" s="130"/>
      <c r="AG645" s="130"/>
      <c r="AH645" s="130"/>
      <c r="AI645" s="130"/>
      <c r="AJ645" s="130"/>
      <c r="AK645" s="130"/>
      <c r="AL645" s="130"/>
      <c r="AM645" s="130"/>
    </row>
    <row r="646" spans="1:39" ht="20.25" customHeight="1">
      <c r="A646" s="132">
        <v>645</v>
      </c>
      <c r="B646" s="19" t="s">
        <v>5118</v>
      </c>
      <c r="C646" s="257">
        <v>64069050000</v>
      </c>
      <c r="D646" s="273" t="s">
        <v>6930</v>
      </c>
      <c r="E646" s="143" t="str">
        <f t="shared" si="30"/>
        <v>Ներդիր</v>
      </c>
      <c r="F646" s="273" t="s">
        <v>7121</v>
      </c>
      <c r="G646" s="144" t="e">
        <f>VLOOKUP(E646,subcategory!A:B,2,0)</f>
        <v>#N/A</v>
      </c>
      <c r="H646" s="273" t="s">
        <v>7153</v>
      </c>
      <c r="I646" s="213">
        <f>VLOOKUP(H646,gender!A:B,2,0)</f>
        <v>5</v>
      </c>
      <c r="J646" s="273">
        <v>50</v>
      </c>
      <c r="K646" s="273">
        <v>50</v>
      </c>
      <c r="L646" s="273">
        <v>1</v>
      </c>
      <c r="M646" s="273" t="s">
        <v>7160</v>
      </c>
      <c r="N646" s="144" t="e">
        <f>VLOOKUP(M646,brand!A:B,2,0)</f>
        <v>#N/A</v>
      </c>
      <c r="O646" s="144" t="str">
        <f t="shared" si="31"/>
        <v>GERMANY</v>
      </c>
      <c r="P646" s="144">
        <f>VLOOKUP(O646,country!A:B,2,0)</f>
        <v>1725</v>
      </c>
      <c r="Q646" s="273" t="s">
        <v>2787</v>
      </c>
      <c r="R646" s="144" t="str">
        <f t="shared" si="32"/>
        <v>Պոլիեսթեր, Ռետին</v>
      </c>
      <c r="S646" s="144" t="s">
        <v>7266</v>
      </c>
      <c r="T646" s="144" t="e">
        <f>VLOOKUP(R646,material!A:B,2,0)</f>
        <v>#N/A</v>
      </c>
      <c r="U646" s="141" t="s">
        <v>7640</v>
      </c>
      <c r="V646" s="141"/>
      <c r="W646" s="273" t="s">
        <v>4120</v>
      </c>
      <c r="X646" s="141">
        <f>VLOOKUP(W646,SIZE!A:B,2,0)</f>
        <v>559</v>
      </c>
      <c r="Y646" s="141">
        <v>0</v>
      </c>
      <c r="Z646" s="141" t="s">
        <v>7761</v>
      </c>
      <c r="AA646" s="141">
        <f>VLOOKUP(Z646,COLOR!A:B,2,0)</f>
        <v>10</v>
      </c>
      <c r="AB646" s="130"/>
      <c r="AC646" s="130"/>
      <c r="AD646" s="130"/>
      <c r="AE646" s="130"/>
      <c r="AF646" s="130"/>
      <c r="AG646" s="130"/>
      <c r="AH646" s="130"/>
      <c r="AI646" s="130"/>
      <c r="AJ646" s="130"/>
      <c r="AK646" s="130"/>
      <c r="AL646" s="130"/>
      <c r="AM646" s="130"/>
    </row>
    <row r="647" spans="1:39" ht="20.25" customHeight="1">
      <c r="A647" s="132">
        <v>646</v>
      </c>
      <c r="B647" s="19" t="s">
        <v>5119</v>
      </c>
      <c r="C647" s="256">
        <v>64029998000</v>
      </c>
      <c r="D647" s="268" t="s">
        <v>6931</v>
      </c>
      <c r="E647" s="143" t="str">
        <f t="shared" si="30"/>
        <v>Կոշիկ</v>
      </c>
      <c r="F647" s="273" t="s">
        <v>132</v>
      </c>
      <c r="G647" s="144">
        <f>VLOOKUP(E647,subcategory!A:B,2,0)</f>
        <v>55</v>
      </c>
      <c r="H647" s="273" t="s">
        <v>20</v>
      </c>
      <c r="I647" s="213" t="e">
        <f>VLOOKUP(H647,gender!A:B,2,0)</f>
        <v>#N/A</v>
      </c>
      <c r="J647" s="273">
        <v>920</v>
      </c>
      <c r="K647" s="273">
        <v>920</v>
      </c>
      <c r="L647" s="273">
        <v>1</v>
      </c>
      <c r="M647" s="273" t="s">
        <v>7160</v>
      </c>
      <c r="N647" s="144" t="e">
        <f>VLOOKUP(M647,brand!A:B,2,0)</f>
        <v>#N/A</v>
      </c>
      <c r="O647" s="144" t="str">
        <f t="shared" si="31"/>
        <v>GERMANY</v>
      </c>
      <c r="P647" s="144">
        <f>VLOOKUP(O647,country!A:B,2,0)</f>
        <v>1725</v>
      </c>
      <c r="Q647" s="273" t="s">
        <v>2787</v>
      </c>
      <c r="R647" s="144" t="str">
        <f t="shared" si="32"/>
        <v>Արհեստական Կաշի, Պոլիռետան</v>
      </c>
      <c r="S647" s="144" t="s">
        <v>7262</v>
      </c>
      <c r="T647" s="144" t="e">
        <f>VLOOKUP(R647,material!A:B,2,0)</f>
        <v>#N/A</v>
      </c>
      <c r="U647" s="141" t="s">
        <v>7640</v>
      </c>
      <c r="V647" s="141"/>
      <c r="W647" s="273">
        <v>40</v>
      </c>
      <c r="X647" s="141">
        <f>VLOOKUP(W647,SIZE!A:B,2,0)</f>
        <v>79</v>
      </c>
      <c r="Y647" s="141">
        <v>0</v>
      </c>
      <c r="Z647" s="141" t="s">
        <v>1105</v>
      </c>
      <c r="AA647" s="141">
        <f>VLOOKUP(Z647,COLOR!A:B,2,0)</f>
        <v>16</v>
      </c>
      <c r="AB647" s="130"/>
      <c r="AC647" s="130"/>
      <c r="AD647" s="130"/>
      <c r="AE647" s="130"/>
      <c r="AF647" s="130"/>
      <c r="AG647" s="130"/>
      <c r="AH647" s="130"/>
      <c r="AI647" s="130"/>
      <c r="AJ647" s="130"/>
      <c r="AK647" s="130"/>
      <c r="AL647" s="130"/>
      <c r="AM647" s="130"/>
    </row>
    <row r="648" spans="1:39" ht="20.25" customHeight="1">
      <c r="A648" s="132">
        <v>647</v>
      </c>
      <c r="B648" s="19" t="s">
        <v>5120</v>
      </c>
      <c r="C648" s="256">
        <v>64029998000</v>
      </c>
      <c r="D648" s="268" t="s">
        <v>6931</v>
      </c>
      <c r="E648" s="143" t="str">
        <f t="shared" si="30"/>
        <v>Կոշիկ</v>
      </c>
      <c r="F648" s="273" t="s">
        <v>132</v>
      </c>
      <c r="G648" s="144">
        <f>VLOOKUP(E648,subcategory!A:B,2,0)</f>
        <v>55</v>
      </c>
      <c r="H648" s="273" t="s">
        <v>20</v>
      </c>
      <c r="I648" s="213" t="e">
        <f>VLOOKUP(H648,gender!A:B,2,0)</f>
        <v>#N/A</v>
      </c>
      <c r="J648" s="273">
        <v>820</v>
      </c>
      <c r="K648" s="273">
        <v>820</v>
      </c>
      <c r="L648" s="273">
        <v>1</v>
      </c>
      <c r="M648" s="273" t="s">
        <v>7160</v>
      </c>
      <c r="N648" s="144" t="e">
        <f>VLOOKUP(M648,brand!A:B,2,0)</f>
        <v>#N/A</v>
      </c>
      <c r="O648" s="144" t="str">
        <f t="shared" si="31"/>
        <v>GERMANY</v>
      </c>
      <c r="P648" s="144">
        <f>VLOOKUP(O648,country!A:B,2,0)</f>
        <v>1725</v>
      </c>
      <c r="Q648" s="273" t="s">
        <v>2787</v>
      </c>
      <c r="R648" s="144" t="str">
        <f t="shared" si="32"/>
        <v>Արհեստական Կաշի, Պոլիռետան</v>
      </c>
      <c r="S648" s="144" t="s">
        <v>7262</v>
      </c>
      <c r="T648" s="144" t="e">
        <f>VLOOKUP(R648,material!A:B,2,0)</f>
        <v>#N/A</v>
      </c>
      <c r="U648" s="141" t="s">
        <v>7640</v>
      </c>
      <c r="V648" s="141"/>
      <c r="W648" s="273">
        <v>38</v>
      </c>
      <c r="X648" s="141">
        <f>VLOOKUP(W648,SIZE!A:B,2,0)</f>
        <v>64</v>
      </c>
      <c r="Y648" s="141">
        <v>0</v>
      </c>
      <c r="Z648" s="141" t="s">
        <v>1105</v>
      </c>
      <c r="AA648" s="141">
        <f>VLOOKUP(Z648,COLOR!A:B,2,0)</f>
        <v>16</v>
      </c>
      <c r="AB648" s="130"/>
      <c r="AC648" s="130"/>
      <c r="AD648" s="130"/>
      <c r="AE648" s="130"/>
      <c r="AF648" s="130"/>
      <c r="AG648" s="130"/>
      <c r="AH648" s="130"/>
      <c r="AI648" s="130"/>
      <c r="AJ648" s="130"/>
      <c r="AK648" s="130"/>
      <c r="AL648" s="130"/>
      <c r="AM648" s="130"/>
    </row>
    <row r="649" spans="1:39" ht="20.25" customHeight="1">
      <c r="A649" s="132">
        <v>648</v>
      </c>
      <c r="B649" s="19" t="s">
        <v>5121</v>
      </c>
      <c r="C649" s="250">
        <v>61159500000</v>
      </c>
      <c r="D649" s="261" t="s">
        <v>768</v>
      </c>
      <c r="E649" s="143" t="str">
        <f t="shared" si="30"/>
        <v>Գուլպա</v>
      </c>
      <c r="F649" s="273" t="s">
        <v>166</v>
      </c>
      <c r="G649" s="144" t="e">
        <f>VLOOKUP(E649,subcategory!A:B,2,0)</f>
        <v>#N/A</v>
      </c>
      <c r="H649" s="273" t="s">
        <v>7150</v>
      </c>
      <c r="I649" s="213" t="e">
        <f>VLOOKUP(H649,gender!A:B,2,0)</f>
        <v>#N/A</v>
      </c>
      <c r="J649" s="273">
        <v>30</v>
      </c>
      <c r="K649" s="273">
        <v>30</v>
      </c>
      <c r="L649" s="273">
        <v>1</v>
      </c>
      <c r="M649" s="273" t="s">
        <v>44</v>
      </c>
      <c r="N649" s="144">
        <f>VLOOKUP(M649,brand!A:B,2,0)</f>
        <v>608</v>
      </c>
      <c r="O649" s="144" t="str">
        <f t="shared" si="31"/>
        <v>ITALY</v>
      </c>
      <c r="P649" s="144">
        <f>VLOOKUP(O649,country!A:B,2,0)</f>
        <v>1760</v>
      </c>
      <c r="Q649" s="273" t="s">
        <v>468</v>
      </c>
      <c r="R649" s="144" t="str">
        <f t="shared" si="32"/>
        <v>Բամբակ 80%, Պոլիեսթեր 17%</v>
      </c>
      <c r="S649" s="144" t="s">
        <v>7268</v>
      </c>
      <c r="T649" s="144" t="e">
        <f>VLOOKUP(R649,material!A:B,2,0)</f>
        <v>#N/A</v>
      </c>
      <c r="U649" s="141" t="s">
        <v>3416</v>
      </c>
      <c r="V649" s="141"/>
      <c r="W649" s="273">
        <v>22</v>
      </c>
      <c r="X649" s="141">
        <f>VLOOKUP(W649,SIZE!A:B,2,0)</f>
        <v>14</v>
      </c>
      <c r="Y649" s="141">
        <v>4.99</v>
      </c>
      <c r="Z649" s="141" t="s">
        <v>1057</v>
      </c>
      <c r="AA649" s="141">
        <f>VLOOKUP(Z649,COLOR!A:B,2,0)</f>
        <v>5</v>
      </c>
      <c r="AB649" s="130"/>
      <c r="AC649" s="130"/>
      <c r="AD649" s="130"/>
      <c r="AE649" s="130"/>
      <c r="AF649" s="130"/>
      <c r="AG649" s="130"/>
      <c r="AH649" s="130"/>
      <c r="AI649" s="130"/>
      <c r="AJ649" s="130"/>
      <c r="AK649" s="130"/>
      <c r="AL649" s="130"/>
      <c r="AM649" s="130"/>
    </row>
    <row r="650" spans="1:39" ht="20.25" customHeight="1">
      <c r="A650" s="132">
        <v>649</v>
      </c>
      <c r="B650" s="19" t="s">
        <v>5122</v>
      </c>
      <c r="C650" s="250">
        <v>61044200000</v>
      </c>
      <c r="D650" s="261" t="s">
        <v>700</v>
      </c>
      <c r="E650" s="143" t="str">
        <f t="shared" si="30"/>
        <v>Զգեստ</v>
      </c>
      <c r="F650" s="273" t="s">
        <v>64</v>
      </c>
      <c r="G650" s="144">
        <f>VLOOKUP(E650,subcategory!A:B,2,0)</f>
        <v>43</v>
      </c>
      <c r="H650" s="273" t="s">
        <v>55</v>
      </c>
      <c r="I650" s="213" t="e">
        <f>VLOOKUP(H650,gender!A:B,2,0)</f>
        <v>#N/A</v>
      </c>
      <c r="J650" s="273">
        <v>175</v>
      </c>
      <c r="K650" s="273">
        <v>175</v>
      </c>
      <c r="L650" s="273">
        <v>1</v>
      </c>
      <c r="M650" s="273" t="s">
        <v>44</v>
      </c>
      <c r="N650" s="144">
        <f>VLOOKUP(M650,brand!A:B,2,0)</f>
        <v>608</v>
      </c>
      <c r="O650" s="144" t="str">
        <f t="shared" si="31"/>
        <v>CHINA</v>
      </c>
      <c r="P650" s="144">
        <f>VLOOKUP(O650,country!A:B,2,0)</f>
        <v>7497</v>
      </c>
      <c r="Q650" s="273" t="s">
        <v>3915</v>
      </c>
      <c r="R650" s="144" t="str">
        <f t="shared" si="32"/>
        <v>Բամբակ</v>
      </c>
      <c r="S650" s="144" t="s">
        <v>25</v>
      </c>
      <c r="T650" s="144">
        <f>VLOOKUP(R650,material!A:B,2,0)</f>
        <v>9</v>
      </c>
      <c r="U650" s="141" t="s">
        <v>3416</v>
      </c>
      <c r="V650" s="141"/>
      <c r="W650" s="273" t="s">
        <v>7651</v>
      </c>
      <c r="X650" s="141" t="e">
        <f>VLOOKUP(W650,SIZE!A:B,2,0)</f>
        <v>#N/A</v>
      </c>
      <c r="Y650" s="141">
        <v>42.99</v>
      </c>
      <c r="Z650" s="141" t="s">
        <v>1059</v>
      </c>
      <c r="AA650" s="141">
        <f>VLOOKUP(Z650,COLOR!A:B,2,0)</f>
        <v>1</v>
      </c>
      <c r="AB650" s="130"/>
      <c r="AC650" s="130"/>
      <c r="AD650" s="130"/>
      <c r="AE650" s="130"/>
      <c r="AF650" s="130"/>
      <c r="AG650" s="130"/>
      <c r="AH650" s="130"/>
      <c r="AI650" s="130"/>
      <c r="AJ650" s="130"/>
      <c r="AK650" s="130"/>
      <c r="AL650" s="130"/>
      <c r="AM650" s="130"/>
    </row>
    <row r="651" spans="1:39" ht="20.25" customHeight="1">
      <c r="A651" s="132">
        <v>650</v>
      </c>
      <c r="B651" s="19" t="s">
        <v>5123</v>
      </c>
      <c r="C651" s="253">
        <v>62014000000</v>
      </c>
      <c r="D651" s="263" t="s">
        <v>6932</v>
      </c>
      <c r="E651" s="143" t="str">
        <f t="shared" si="30"/>
        <v>Վերարկու</v>
      </c>
      <c r="F651" s="273" t="s">
        <v>34</v>
      </c>
      <c r="G651" s="144">
        <f>VLOOKUP(E651,subcategory!A:B,2,0)</f>
        <v>92</v>
      </c>
      <c r="H651" s="273" t="s">
        <v>7150</v>
      </c>
      <c r="I651" s="213" t="e">
        <f>VLOOKUP(H651,gender!A:B,2,0)</f>
        <v>#N/A</v>
      </c>
      <c r="J651" s="273">
        <v>310</v>
      </c>
      <c r="K651" s="273">
        <v>310</v>
      </c>
      <c r="L651" s="273">
        <v>1</v>
      </c>
      <c r="M651" s="273" t="s">
        <v>44</v>
      </c>
      <c r="N651" s="144">
        <f>VLOOKUP(M651,brand!A:B,2,0)</f>
        <v>608</v>
      </c>
      <c r="O651" s="144" t="str">
        <f t="shared" si="31"/>
        <v>MYANMAR</v>
      </c>
      <c r="P651" s="144">
        <f>VLOOKUP(O651,country!A:B,2,0)</f>
        <v>7495</v>
      </c>
      <c r="Q651" s="273" t="s">
        <v>7193</v>
      </c>
      <c r="R651" s="144" t="str">
        <f t="shared" si="32"/>
        <v>Պոլիեսթեր</v>
      </c>
      <c r="S651" s="144" t="s">
        <v>36</v>
      </c>
      <c r="T651" s="144">
        <f>VLOOKUP(R651,material!A:B,2,0)</f>
        <v>37</v>
      </c>
      <c r="U651" s="141" t="s">
        <v>3416</v>
      </c>
      <c r="V651" s="141"/>
      <c r="W651" s="273" t="s">
        <v>7665</v>
      </c>
      <c r="X651" s="141" t="e">
        <f>VLOOKUP(W651,SIZE!A:B,2,0)</f>
        <v>#N/A</v>
      </c>
      <c r="Y651" s="141">
        <v>49.99</v>
      </c>
      <c r="Z651" s="141" t="s">
        <v>1057</v>
      </c>
      <c r="AA651" s="141">
        <f>VLOOKUP(Z651,COLOR!A:B,2,0)</f>
        <v>5</v>
      </c>
      <c r="AB651" s="130"/>
      <c r="AC651" s="130"/>
      <c r="AD651" s="130"/>
      <c r="AE651" s="130"/>
      <c r="AF651" s="130"/>
      <c r="AG651" s="130"/>
      <c r="AH651" s="130"/>
      <c r="AI651" s="130"/>
      <c r="AJ651" s="130"/>
      <c r="AK651" s="130"/>
      <c r="AL651" s="130"/>
      <c r="AM651" s="130"/>
    </row>
    <row r="652" spans="1:39" ht="20.25" customHeight="1">
      <c r="A652" s="132">
        <v>651</v>
      </c>
      <c r="B652" s="19" t="s">
        <v>5124</v>
      </c>
      <c r="C652" s="250">
        <v>61112090000</v>
      </c>
      <c r="D652" s="261" t="s">
        <v>6797</v>
      </c>
      <c r="E652" s="143" t="str">
        <f t="shared" si="30"/>
        <v>Զգեստ</v>
      </c>
      <c r="F652" s="273" t="s">
        <v>64</v>
      </c>
      <c r="G652" s="144">
        <f>VLOOKUP(E652,subcategory!A:B,2,0)</f>
        <v>43</v>
      </c>
      <c r="H652" s="273" t="s">
        <v>7152</v>
      </c>
      <c r="I652" s="213" t="e">
        <f>VLOOKUP(H652,gender!A:B,2,0)</f>
        <v>#N/A</v>
      </c>
      <c r="J652" s="273">
        <v>135</v>
      </c>
      <c r="K652" s="273">
        <v>135</v>
      </c>
      <c r="L652" s="273">
        <v>1</v>
      </c>
      <c r="M652" s="273" t="s">
        <v>44</v>
      </c>
      <c r="N652" s="144">
        <f>VLOOKUP(M652,brand!A:B,2,0)</f>
        <v>608</v>
      </c>
      <c r="O652" s="144" t="str">
        <f t="shared" si="31"/>
        <v>CHINA</v>
      </c>
      <c r="P652" s="144">
        <f>VLOOKUP(O652,country!A:B,2,0)</f>
        <v>7497</v>
      </c>
      <c r="Q652" s="273" t="s">
        <v>3915</v>
      </c>
      <c r="R652" s="144" t="str">
        <f t="shared" si="32"/>
        <v>Բամբակ</v>
      </c>
      <c r="S652" s="144" t="s">
        <v>25</v>
      </c>
      <c r="T652" s="144">
        <f>VLOOKUP(R652,material!A:B,2,0)</f>
        <v>9</v>
      </c>
      <c r="U652" s="141" t="s">
        <v>3416</v>
      </c>
      <c r="V652" s="141"/>
      <c r="W652" s="273" t="s">
        <v>7649</v>
      </c>
      <c r="X652" s="141" t="e">
        <f>VLOOKUP(W652,SIZE!A:B,2,0)</f>
        <v>#N/A</v>
      </c>
      <c r="Y652" s="141">
        <v>42.99</v>
      </c>
      <c r="Z652" s="141" t="s">
        <v>1059</v>
      </c>
      <c r="AA652" s="141">
        <f>VLOOKUP(Z652,COLOR!A:B,2,0)</f>
        <v>1</v>
      </c>
      <c r="AB652" s="130"/>
      <c r="AC652" s="130"/>
      <c r="AD652" s="130"/>
      <c r="AE652" s="130"/>
      <c r="AF652" s="130"/>
      <c r="AG652" s="130"/>
      <c r="AH652" s="130"/>
      <c r="AI652" s="130"/>
      <c r="AJ652" s="130"/>
      <c r="AK652" s="130"/>
      <c r="AL652" s="130"/>
      <c r="AM652" s="130"/>
    </row>
    <row r="653" spans="1:39" ht="20.25" customHeight="1">
      <c r="A653" s="132">
        <v>652</v>
      </c>
      <c r="B653" s="19" t="s">
        <v>5125</v>
      </c>
      <c r="C653" s="250">
        <v>61044200000</v>
      </c>
      <c r="D653" s="261" t="s">
        <v>700</v>
      </c>
      <c r="E653" s="143" t="str">
        <f t="shared" si="30"/>
        <v>Զգեստ</v>
      </c>
      <c r="F653" s="273" t="s">
        <v>64</v>
      </c>
      <c r="G653" s="144">
        <f>VLOOKUP(E653,subcategory!A:B,2,0)</f>
        <v>43</v>
      </c>
      <c r="H653" s="273" t="s">
        <v>55</v>
      </c>
      <c r="I653" s="213" t="e">
        <f>VLOOKUP(H653,gender!A:B,2,0)</f>
        <v>#N/A</v>
      </c>
      <c r="J653" s="273">
        <v>175</v>
      </c>
      <c r="K653" s="273">
        <v>175</v>
      </c>
      <c r="L653" s="273">
        <v>1</v>
      </c>
      <c r="M653" s="273" t="s">
        <v>44</v>
      </c>
      <c r="N653" s="144">
        <f>VLOOKUP(M653,brand!A:B,2,0)</f>
        <v>608</v>
      </c>
      <c r="O653" s="144" t="str">
        <f t="shared" si="31"/>
        <v>CHINA</v>
      </c>
      <c r="P653" s="144">
        <f>VLOOKUP(O653,country!A:B,2,0)</f>
        <v>7497</v>
      </c>
      <c r="Q653" s="273" t="s">
        <v>3915</v>
      </c>
      <c r="R653" s="144" t="str">
        <f t="shared" si="32"/>
        <v>Բամբակ</v>
      </c>
      <c r="S653" s="144" t="s">
        <v>25</v>
      </c>
      <c r="T653" s="144">
        <f>VLOOKUP(R653,material!A:B,2,0)</f>
        <v>9</v>
      </c>
      <c r="U653" s="141" t="s">
        <v>3416</v>
      </c>
      <c r="V653" s="141"/>
      <c r="W653" s="273" t="s">
        <v>7651</v>
      </c>
      <c r="X653" s="141" t="e">
        <f>VLOOKUP(W653,SIZE!A:B,2,0)</f>
        <v>#N/A</v>
      </c>
      <c r="Y653" s="141">
        <v>42.99</v>
      </c>
      <c r="Z653" s="141" t="s">
        <v>1059</v>
      </c>
      <c r="AA653" s="141">
        <f>VLOOKUP(Z653,COLOR!A:B,2,0)</f>
        <v>1</v>
      </c>
      <c r="AB653" s="130"/>
      <c r="AC653" s="130"/>
      <c r="AD653" s="130"/>
      <c r="AE653" s="130"/>
      <c r="AF653" s="130"/>
      <c r="AG653" s="130"/>
      <c r="AH653" s="130"/>
      <c r="AI653" s="130"/>
      <c r="AJ653" s="130"/>
      <c r="AK653" s="130"/>
      <c r="AL653" s="130"/>
      <c r="AM653" s="130"/>
    </row>
    <row r="654" spans="1:39" ht="20.25" customHeight="1">
      <c r="A654" s="132">
        <v>653</v>
      </c>
      <c r="B654" s="19" t="s">
        <v>5126</v>
      </c>
      <c r="C654" s="250">
        <v>61044200000</v>
      </c>
      <c r="D654" s="261" t="s">
        <v>700</v>
      </c>
      <c r="E654" s="143" t="str">
        <f t="shared" si="30"/>
        <v>Զգեստ</v>
      </c>
      <c r="F654" s="273" t="s">
        <v>64</v>
      </c>
      <c r="G654" s="144">
        <f>VLOOKUP(E654,subcategory!A:B,2,0)</f>
        <v>43</v>
      </c>
      <c r="H654" s="273" t="s">
        <v>55</v>
      </c>
      <c r="I654" s="213" t="e">
        <f>VLOOKUP(H654,gender!A:B,2,0)</f>
        <v>#N/A</v>
      </c>
      <c r="J654" s="273">
        <v>205</v>
      </c>
      <c r="K654" s="273">
        <v>205</v>
      </c>
      <c r="L654" s="273">
        <v>1</v>
      </c>
      <c r="M654" s="273" t="s">
        <v>44</v>
      </c>
      <c r="N654" s="144">
        <f>VLOOKUP(M654,brand!A:B,2,0)</f>
        <v>608</v>
      </c>
      <c r="O654" s="144" t="str">
        <f t="shared" si="31"/>
        <v>CHINA</v>
      </c>
      <c r="P654" s="144">
        <f>VLOOKUP(O654,country!A:B,2,0)</f>
        <v>7497</v>
      </c>
      <c r="Q654" s="273" t="s">
        <v>3915</v>
      </c>
      <c r="R654" s="144" t="str">
        <f t="shared" si="32"/>
        <v>Բամբակ</v>
      </c>
      <c r="S654" s="144" t="s">
        <v>25</v>
      </c>
      <c r="T654" s="144">
        <f>VLOOKUP(R654,material!A:B,2,0)</f>
        <v>9</v>
      </c>
      <c r="U654" s="141" t="s">
        <v>3416</v>
      </c>
      <c r="V654" s="141"/>
      <c r="W654" s="273" t="s">
        <v>7669</v>
      </c>
      <c r="X654" s="141" t="e">
        <f>VLOOKUP(W654,SIZE!A:B,2,0)</f>
        <v>#N/A</v>
      </c>
      <c r="Y654" s="141">
        <v>42.99</v>
      </c>
      <c r="Z654" s="141" t="s">
        <v>1059</v>
      </c>
      <c r="AA654" s="141">
        <f>VLOOKUP(Z654,COLOR!A:B,2,0)</f>
        <v>1</v>
      </c>
      <c r="AB654" s="130"/>
      <c r="AC654" s="130"/>
      <c r="AD654" s="130"/>
      <c r="AE654" s="130"/>
      <c r="AF654" s="130"/>
      <c r="AG654" s="130"/>
      <c r="AH654" s="130"/>
      <c r="AI654" s="130"/>
      <c r="AJ654" s="130"/>
      <c r="AK654" s="130"/>
      <c r="AL654" s="130"/>
      <c r="AM654" s="130"/>
    </row>
    <row r="655" spans="1:39" ht="20.25" customHeight="1">
      <c r="A655" s="132">
        <v>654</v>
      </c>
      <c r="B655" s="19" t="s">
        <v>5127</v>
      </c>
      <c r="C655" s="250">
        <v>61112090000</v>
      </c>
      <c r="D655" s="261" t="s">
        <v>6797</v>
      </c>
      <c r="E655" s="143" t="str">
        <f t="shared" si="30"/>
        <v>Զգեստ</v>
      </c>
      <c r="F655" s="273" t="s">
        <v>64</v>
      </c>
      <c r="G655" s="144">
        <f>VLOOKUP(E655,subcategory!A:B,2,0)</f>
        <v>43</v>
      </c>
      <c r="H655" s="273" t="s">
        <v>7152</v>
      </c>
      <c r="I655" s="213" t="e">
        <f>VLOOKUP(H655,gender!A:B,2,0)</f>
        <v>#N/A</v>
      </c>
      <c r="J655" s="273">
        <v>145</v>
      </c>
      <c r="K655" s="273">
        <v>145</v>
      </c>
      <c r="L655" s="273">
        <v>1</v>
      </c>
      <c r="M655" s="273" t="s">
        <v>44</v>
      </c>
      <c r="N655" s="144">
        <f>VLOOKUP(M655,brand!A:B,2,0)</f>
        <v>608</v>
      </c>
      <c r="O655" s="144" t="str">
        <f t="shared" si="31"/>
        <v>CHINA</v>
      </c>
      <c r="P655" s="144">
        <f>VLOOKUP(O655,country!A:B,2,0)</f>
        <v>7497</v>
      </c>
      <c r="Q655" s="273" t="s">
        <v>3915</v>
      </c>
      <c r="R655" s="144" t="str">
        <f t="shared" si="32"/>
        <v>Բամբակ</v>
      </c>
      <c r="S655" s="144" t="s">
        <v>25</v>
      </c>
      <c r="T655" s="144">
        <f>VLOOKUP(R655,material!A:B,2,0)</f>
        <v>9</v>
      </c>
      <c r="U655" s="141" t="s">
        <v>3416</v>
      </c>
      <c r="V655" s="141"/>
      <c r="W655" s="273" t="s">
        <v>7653</v>
      </c>
      <c r="X655" s="141" t="e">
        <f>VLOOKUP(W655,SIZE!A:B,2,0)</f>
        <v>#N/A</v>
      </c>
      <c r="Y655" s="141">
        <v>42.99</v>
      </c>
      <c r="Z655" s="141" t="s">
        <v>1059</v>
      </c>
      <c r="AA655" s="141">
        <f>VLOOKUP(Z655,COLOR!A:B,2,0)</f>
        <v>1</v>
      </c>
      <c r="AB655" s="130"/>
      <c r="AC655" s="130"/>
      <c r="AD655" s="130"/>
      <c r="AE655" s="130"/>
      <c r="AF655" s="130"/>
      <c r="AG655" s="130"/>
      <c r="AH655" s="130"/>
      <c r="AI655" s="130"/>
      <c r="AJ655" s="130"/>
      <c r="AK655" s="130"/>
      <c r="AL655" s="130"/>
      <c r="AM655" s="130"/>
    </row>
    <row r="656" spans="1:39" ht="20.25" customHeight="1">
      <c r="A656" s="132">
        <v>655</v>
      </c>
      <c r="B656" s="19" t="s">
        <v>5128</v>
      </c>
      <c r="C656" s="254">
        <v>61112090000</v>
      </c>
      <c r="D656" s="261" t="s">
        <v>6797</v>
      </c>
      <c r="E656" s="143" t="str">
        <f t="shared" si="30"/>
        <v>Զգեստ</v>
      </c>
      <c r="F656" s="273" t="s">
        <v>64</v>
      </c>
      <c r="G656" s="144">
        <f>VLOOKUP(E656,subcategory!A:B,2,0)</f>
        <v>43</v>
      </c>
      <c r="H656" s="277" t="s">
        <v>55</v>
      </c>
      <c r="I656" s="213" t="e">
        <f>VLOOKUP(H656,gender!A:B,2,0)</f>
        <v>#N/A</v>
      </c>
      <c r="J656" s="273">
        <v>130</v>
      </c>
      <c r="K656" s="273">
        <v>130</v>
      </c>
      <c r="L656" s="273">
        <v>1</v>
      </c>
      <c r="M656" s="273" t="s">
        <v>44</v>
      </c>
      <c r="N656" s="144">
        <f>VLOOKUP(M656,brand!A:B,2,0)</f>
        <v>608</v>
      </c>
      <c r="O656" s="144" t="str">
        <f t="shared" si="31"/>
        <v>INDIA</v>
      </c>
      <c r="P656" s="144">
        <f>VLOOKUP(O656,country!A:B,2,0)</f>
        <v>7505</v>
      </c>
      <c r="Q656" s="273" t="s">
        <v>428</v>
      </c>
      <c r="R656" s="144" t="str">
        <f t="shared" si="32"/>
        <v>Բամբակ</v>
      </c>
      <c r="S656" s="144" t="s">
        <v>25</v>
      </c>
      <c r="T656" s="144">
        <f>VLOOKUP(R656,material!A:B,2,0)</f>
        <v>9</v>
      </c>
      <c r="U656" s="141" t="s">
        <v>3416</v>
      </c>
      <c r="V656" s="141"/>
      <c r="W656" s="277" t="s">
        <v>7683</v>
      </c>
      <c r="X656" s="141" t="e">
        <f>VLOOKUP(W656,SIZE!A:B,2,0)</f>
        <v>#N/A</v>
      </c>
      <c r="Y656" s="141">
        <v>0</v>
      </c>
      <c r="Z656" s="141" t="s">
        <v>1071</v>
      </c>
      <c r="AA656" s="141">
        <f>VLOOKUP(Z656,COLOR!A:B,2,0)</f>
        <v>12</v>
      </c>
      <c r="AB656" s="130"/>
      <c r="AC656" s="130"/>
      <c r="AD656" s="130"/>
      <c r="AE656" s="130"/>
      <c r="AF656" s="130"/>
      <c r="AG656" s="130"/>
      <c r="AH656" s="130"/>
      <c r="AI656" s="130"/>
      <c r="AJ656" s="130"/>
      <c r="AK656" s="130"/>
      <c r="AL656" s="130"/>
      <c r="AM656" s="130"/>
    </row>
    <row r="657" spans="1:39" ht="20.25" customHeight="1">
      <c r="A657" s="132">
        <v>656</v>
      </c>
      <c r="B657" s="19" t="s">
        <v>5129</v>
      </c>
      <c r="C657" s="250">
        <v>61044200000</v>
      </c>
      <c r="D657" s="261" t="s">
        <v>700</v>
      </c>
      <c r="E657" s="143" t="str">
        <f t="shared" si="30"/>
        <v>Զգեստ</v>
      </c>
      <c r="F657" s="273" t="s">
        <v>64</v>
      </c>
      <c r="G657" s="144">
        <f>VLOOKUP(E657,subcategory!A:B,2,0)</f>
        <v>43</v>
      </c>
      <c r="H657" s="273" t="s">
        <v>55</v>
      </c>
      <c r="I657" s="213" t="e">
        <f>VLOOKUP(H657,gender!A:B,2,0)</f>
        <v>#N/A</v>
      </c>
      <c r="J657" s="273">
        <v>170</v>
      </c>
      <c r="K657" s="273">
        <v>170</v>
      </c>
      <c r="L657" s="273">
        <v>1</v>
      </c>
      <c r="M657" s="273" t="s">
        <v>44</v>
      </c>
      <c r="N657" s="144">
        <f>VLOOKUP(M657,brand!A:B,2,0)</f>
        <v>608</v>
      </c>
      <c r="O657" s="144" t="str">
        <f t="shared" si="31"/>
        <v>CHINA</v>
      </c>
      <c r="P657" s="144">
        <f>VLOOKUP(O657,country!A:B,2,0)</f>
        <v>7497</v>
      </c>
      <c r="Q657" s="273" t="s">
        <v>3915</v>
      </c>
      <c r="R657" s="144" t="str">
        <f t="shared" si="32"/>
        <v>Բամբակ</v>
      </c>
      <c r="S657" s="144" t="s">
        <v>25</v>
      </c>
      <c r="T657" s="144">
        <f>VLOOKUP(R657,material!A:B,2,0)</f>
        <v>9</v>
      </c>
      <c r="U657" s="141" t="s">
        <v>3416</v>
      </c>
      <c r="V657" s="141"/>
      <c r="W657" s="273" t="s">
        <v>7669</v>
      </c>
      <c r="X657" s="141" t="e">
        <f>VLOOKUP(W657,SIZE!A:B,2,0)</f>
        <v>#N/A</v>
      </c>
      <c r="Y657" s="141">
        <v>35.99</v>
      </c>
      <c r="Z657" s="141" t="s">
        <v>2042</v>
      </c>
      <c r="AA657" s="141" t="e">
        <f>VLOOKUP(Z657,COLOR!A:B,2,0)</f>
        <v>#N/A</v>
      </c>
      <c r="AB657" s="130"/>
      <c r="AC657" s="130"/>
      <c r="AD657" s="130"/>
      <c r="AE657" s="130"/>
      <c r="AF657" s="130"/>
      <c r="AG657" s="130"/>
      <c r="AH657" s="130"/>
      <c r="AI657" s="130"/>
      <c r="AJ657" s="130"/>
      <c r="AK657" s="130"/>
      <c r="AL657" s="130"/>
      <c r="AM657" s="130"/>
    </row>
    <row r="658" spans="1:39" ht="20.25" customHeight="1">
      <c r="A658" s="132">
        <v>657</v>
      </c>
      <c r="B658" s="19" t="s">
        <v>5130</v>
      </c>
      <c r="C658" s="254">
        <v>61112090000</v>
      </c>
      <c r="D658" s="261" t="s">
        <v>6933</v>
      </c>
      <c r="E658" s="143" t="str">
        <f t="shared" si="30"/>
        <v>Շապիկ+Տաբատ</v>
      </c>
      <c r="F658" s="273" t="s">
        <v>7093</v>
      </c>
      <c r="G658" s="144" t="e">
        <f>VLOOKUP(E658,subcategory!A:B,2,0)</f>
        <v>#N/A</v>
      </c>
      <c r="H658" s="273" t="s">
        <v>55</v>
      </c>
      <c r="I658" s="213" t="e">
        <f>VLOOKUP(H658,gender!A:B,2,0)</f>
        <v>#N/A</v>
      </c>
      <c r="J658" s="273">
        <v>85</v>
      </c>
      <c r="K658" s="273">
        <v>85</v>
      </c>
      <c r="L658" s="273">
        <v>1</v>
      </c>
      <c r="M658" s="273" t="s">
        <v>44</v>
      </c>
      <c r="N658" s="144">
        <f>VLOOKUP(M658,brand!A:B,2,0)</f>
        <v>608</v>
      </c>
      <c r="O658" s="144" t="str">
        <f t="shared" si="31"/>
        <v>CHINA</v>
      </c>
      <c r="P658" s="144">
        <f>VLOOKUP(O658,country!A:B,2,0)</f>
        <v>7497</v>
      </c>
      <c r="Q658" s="273" t="s">
        <v>3915</v>
      </c>
      <c r="R658" s="144" t="str">
        <f t="shared" si="32"/>
        <v>Բամբակ</v>
      </c>
      <c r="S658" s="144" t="s">
        <v>25</v>
      </c>
      <c r="T658" s="144">
        <f>VLOOKUP(R658,material!A:B,2,0)</f>
        <v>9</v>
      </c>
      <c r="U658" s="141" t="s">
        <v>3416</v>
      </c>
      <c r="V658" s="141"/>
      <c r="W658" s="277" t="s">
        <v>7683</v>
      </c>
      <c r="X658" s="141" t="e">
        <f>VLOOKUP(W658,SIZE!A:B,2,0)</f>
        <v>#N/A</v>
      </c>
      <c r="Y658" s="141">
        <v>0</v>
      </c>
      <c r="Z658" s="141" t="s">
        <v>1071</v>
      </c>
      <c r="AA658" s="141">
        <f>VLOOKUP(Z658,COLOR!A:B,2,0)</f>
        <v>12</v>
      </c>
      <c r="AB658" s="130"/>
      <c r="AC658" s="130"/>
      <c r="AD658" s="130"/>
      <c r="AE658" s="130"/>
      <c r="AF658" s="130"/>
      <c r="AG658" s="130"/>
      <c r="AH658" s="130"/>
      <c r="AI658" s="130"/>
      <c r="AJ658" s="130"/>
      <c r="AK658" s="130"/>
      <c r="AL658" s="130"/>
      <c r="AM658" s="130"/>
    </row>
    <row r="659" spans="1:39" ht="20.25" customHeight="1">
      <c r="A659" s="132">
        <v>658</v>
      </c>
      <c r="B659" s="19" t="s">
        <v>5131</v>
      </c>
      <c r="C659" s="250">
        <v>61112090000</v>
      </c>
      <c r="D659" s="261" t="s">
        <v>6797</v>
      </c>
      <c r="E659" s="143" t="str">
        <f t="shared" si="30"/>
        <v>Զգեստ</v>
      </c>
      <c r="F659" s="273" t="s">
        <v>64</v>
      </c>
      <c r="G659" s="144">
        <f>VLOOKUP(E659,subcategory!A:B,2,0)</f>
        <v>43</v>
      </c>
      <c r="H659" s="273" t="s">
        <v>7152</v>
      </c>
      <c r="I659" s="213" t="e">
        <f>VLOOKUP(H659,gender!A:B,2,0)</f>
        <v>#N/A</v>
      </c>
      <c r="J659" s="273">
        <v>130</v>
      </c>
      <c r="K659" s="273">
        <v>130</v>
      </c>
      <c r="L659" s="273">
        <v>1</v>
      </c>
      <c r="M659" s="273" t="s">
        <v>44</v>
      </c>
      <c r="N659" s="144">
        <f>VLOOKUP(M659,brand!A:B,2,0)</f>
        <v>608</v>
      </c>
      <c r="O659" s="144" t="str">
        <f t="shared" si="31"/>
        <v>CHINA</v>
      </c>
      <c r="P659" s="144">
        <f>VLOOKUP(O659,country!A:B,2,0)</f>
        <v>7497</v>
      </c>
      <c r="Q659" s="273" t="s">
        <v>3915</v>
      </c>
      <c r="R659" s="144" t="str">
        <f t="shared" si="32"/>
        <v>Բամբակ</v>
      </c>
      <c r="S659" s="144" t="s">
        <v>25</v>
      </c>
      <c r="T659" s="144">
        <f>VLOOKUP(R659,material!A:B,2,0)</f>
        <v>9</v>
      </c>
      <c r="U659" s="141" t="s">
        <v>3416</v>
      </c>
      <c r="V659" s="141"/>
      <c r="W659" s="273" t="s">
        <v>7649</v>
      </c>
      <c r="X659" s="141" t="e">
        <f>VLOOKUP(W659,SIZE!A:B,2,0)</f>
        <v>#N/A</v>
      </c>
      <c r="Y659" s="141">
        <v>32.99</v>
      </c>
      <c r="Z659" s="141" t="s">
        <v>1080</v>
      </c>
      <c r="AA659" s="141">
        <f>VLOOKUP(Z659,COLOR!A:B,2,0)</f>
        <v>13</v>
      </c>
      <c r="AB659" s="130"/>
      <c r="AC659" s="130"/>
      <c r="AD659" s="130"/>
      <c r="AE659" s="130"/>
      <c r="AF659" s="130"/>
      <c r="AG659" s="130"/>
      <c r="AH659" s="130"/>
      <c r="AI659" s="130"/>
      <c r="AJ659" s="130"/>
      <c r="AK659" s="130"/>
      <c r="AL659" s="130"/>
      <c r="AM659" s="130"/>
    </row>
    <row r="660" spans="1:39" ht="20.25" customHeight="1">
      <c r="A660" s="132">
        <v>659</v>
      </c>
      <c r="B660" s="19" t="s">
        <v>5132</v>
      </c>
      <c r="C660" s="252">
        <v>61112090000</v>
      </c>
      <c r="D660" s="261" t="s">
        <v>6804</v>
      </c>
      <c r="E660" s="143" t="str">
        <f t="shared" si="30"/>
        <v>Բոդի</v>
      </c>
      <c r="F660" s="273" t="s">
        <v>247</v>
      </c>
      <c r="G660" s="144">
        <f>VLOOKUP(E660,subcategory!A:B,2,0)</f>
        <v>15</v>
      </c>
      <c r="H660" s="273" t="s">
        <v>7152</v>
      </c>
      <c r="I660" s="213" t="e">
        <f>VLOOKUP(H660,gender!A:B,2,0)</f>
        <v>#N/A</v>
      </c>
      <c r="J660" s="273">
        <v>170</v>
      </c>
      <c r="K660" s="273">
        <v>170</v>
      </c>
      <c r="L660" s="273">
        <v>1</v>
      </c>
      <c r="M660" s="273" t="s">
        <v>44</v>
      </c>
      <c r="N660" s="144">
        <f>VLOOKUP(M660,brand!A:B,2,0)</f>
        <v>608</v>
      </c>
      <c r="O660" s="144" t="str">
        <f t="shared" si="31"/>
        <v>CHINA</v>
      </c>
      <c r="P660" s="144">
        <f>VLOOKUP(O660,country!A:B,2,0)</f>
        <v>7497</v>
      </c>
      <c r="Q660" s="273" t="s">
        <v>3915</v>
      </c>
      <c r="R660" s="144" t="str">
        <f t="shared" si="32"/>
        <v>Բամբակ</v>
      </c>
      <c r="S660" s="144" t="s">
        <v>25</v>
      </c>
      <c r="T660" s="144">
        <f>VLOOKUP(R660,material!A:B,2,0)</f>
        <v>9</v>
      </c>
      <c r="U660" s="141" t="s">
        <v>3416</v>
      </c>
      <c r="V660" s="141"/>
      <c r="W660" s="273" t="s">
        <v>7649</v>
      </c>
      <c r="X660" s="141" t="e">
        <f>VLOOKUP(W660,SIZE!A:B,2,0)</f>
        <v>#N/A</v>
      </c>
      <c r="Y660" s="141">
        <v>32.99</v>
      </c>
      <c r="Z660" s="141" t="s">
        <v>1080</v>
      </c>
      <c r="AA660" s="141">
        <f>VLOOKUP(Z660,COLOR!A:B,2,0)</f>
        <v>13</v>
      </c>
      <c r="AB660" s="130"/>
      <c r="AC660" s="130"/>
      <c r="AD660" s="130"/>
      <c r="AE660" s="130"/>
      <c r="AF660" s="130"/>
      <c r="AG660" s="130"/>
      <c r="AH660" s="130"/>
      <c r="AI660" s="130"/>
      <c r="AJ660" s="130"/>
      <c r="AK660" s="130"/>
      <c r="AL660" s="130"/>
      <c r="AM660" s="130"/>
    </row>
    <row r="661" spans="1:39" ht="20.25" customHeight="1">
      <c r="A661" s="132">
        <v>660</v>
      </c>
      <c r="B661" s="19" t="s">
        <v>5133</v>
      </c>
      <c r="C661" s="250">
        <v>61044200000</v>
      </c>
      <c r="D661" s="261" t="s">
        <v>700</v>
      </c>
      <c r="E661" s="143" t="str">
        <f t="shared" si="30"/>
        <v>Զգեստ</v>
      </c>
      <c r="F661" s="273" t="s">
        <v>64</v>
      </c>
      <c r="G661" s="144">
        <f>VLOOKUP(E661,subcategory!A:B,2,0)</f>
        <v>43</v>
      </c>
      <c r="H661" s="273" t="s">
        <v>55</v>
      </c>
      <c r="I661" s="213" t="e">
        <f>VLOOKUP(H661,gender!A:B,2,0)</f>
        <v>#N/A</v>
      </c>
      <c r="J661" s="273">
        <v>145</v>
      </c>
      <c r="K661" s="273">
        <v>145</v>
      </c>
      <c r="L661" s="273">
        <v>1</v>
      </c>
      <c r="M661" s="273" t="s">
        <v>44</v>
      </c>
      <c r="N661" s="144">
        <f>VLOOKUP(M661,brand!A:B,2,0)</f>
        <v>608</v>
      </c>
      <c r="O661" s="144" t="str">
        <f t="shared" si="31"/>
        <v>CHINA</v>
      </c>
      <c r="P661" s="144">
        <f>VLOOKUP(O661,country!A:B,2,0)</f>
        <v>7497</v>
      </c>
      <c r="Q661" s="273" t="s">
        <v>3915</v>
      </c>
      <c r="R661" s="144" t="str">
        <f t="shared" si="32"/>
        <v>Բամբակ</v>
      </c>
      <c r="S661" s="144" t="s">
        <v>25</v>
      </c>
      <c r="T661" s="144">
        <f>VLOOKUP(R661,material!A:B,2,0)</f>
        <v>9</v>
      </c>
      <c r="U661" s="141" t="s">
        <v>3416</v>
      </c>
      <c r="V661" s="141"/>
      <c r="W661" s="273" t="s">
        <v>7669</v>
      </c>
      <c r="X661" s="141" t="e">
        <f>VLOOKUP(W661,SIZE!A:B,2,0)</f>
        <v>#N/A</v>
      </c>
      <c r="Y661" s="141">
        <v>35.99</v>
      </c>
      <c r="Z661" s="141" t="s">
        <v>1080</v>
      </c>
      <c r="AA661" s="141">
        <f>VLOOKUP(Z661,COLOR!A:B,2,0)</f>
        <v>13</v>
      </c>
      <c r="AB661" s="130"/>
      <c r="AC661" s="130"/>
      <c r="AD661" s="130"/>
      <c r="AE661" s="130"/>
      <c r="AF661" s="130"/>
      <c r="AG661" s="130"/>
      <c r="AH661" s="130"/>
      <c r="AI661" s="130"/>
      <c r="AJ661" s="130"/>
      <c r="AK661" s="130"/>
      <c r="AL661" s="130"/>
      <c r="AM661" s="130"/>
    </row>
    <row r="662" spans="1:39" ht="20.25" customHeight="1">
      <c r="A662" s="132">
        <v>661</v>
      </c>
      <c r="B662" s="19" t="s">
        <v>5134</v>
      </c>
      <c r="C662" s="254">
        <v>61112090000</v>
      </c>
      <c r="D662" s="261" t="s">
        <v>6933</v>
      </c>
      <c r="E662" s="143" t="str">
        <f t="shared" si="30"/>
        <v>Շապիկ+Տաբատ</v>
      </c>
      <c r="F662" s="273" t="s">
        <v>7093</v>
      </c>
      <c r="G662" s="144" t="e">
        <f>VLOOKUP(E662,subcategory!A:B,2,0)</f>
        <v>#N/A</v>
      </c>
      <c r="H662" s="273" t="s">
        <v>55</v>
      </c>
      <c r="I662" s="213" t="e">
        <f>VLOOKUP(H662,gender!A:B,2,0)</f>
        <v>#N/A</v>
      </c>
      <c r="J662" s="273">
        <v>60</v>
      </c>
      <c r="K662" s="273">
        <v>60</v>
      </c>
      <c r="L662" s="273">
        <v>1</v>
      </c>
      <c r="M662" s="273" t="s">
        <v>44</v>
      </c>
      <c r="N662" s="144">
        <f>VLOOKUP(M662,brand!A:B,2,0)</f>
        <v>608</v>
      </c>
      <c r="O662" s="144" t="str">
        <f t="shared" si="31"/>
        <v>BANGLADESH</v>
      </c>
      <c r="P662" s="144">
        <f>VLOOKUP(O662,country!A:B,2,0)</f>
        <v>7485</v>
      </c>
      <c r="Q662" s="273" t="s">
        <v>440</v>
      </c>
      <c r="R662" s="144" t="str">
        <f t="shared" si="32"/>
        <v>Բամբակ</v>
      </c>
      <c r="S662" s="144" t="s">
        <v>25</v>
      </c>
      <c r="T662" s="144">
        <f>VLOOKUP(R662,material!A:B,2,0)</f>
        <v>9</v>
      </c>
      <c r="U662" s="141" t="s">
        <v>3416</v>
      </c>
      <c r="V662" s="141"/>
      <c r="W662" s="277" t="s">
        <v>7683</v>
      </c>
      <c r="X662" s="141" t="e">
        <f>VLOOKUP(W662,SIZE!A:B,2,0)</f>
        <v>#N/A</v>
      </c>
      <c r="Y662" s="141">
        <v>0</v>
      </c>
      <c r="Z662" s="141" t="s">
        <v>1033</v>
      </c>
      <c r="AA662" s="141">
        <f>VLOOKUP(Z662,COLOR!A:B,2,0)</f>
        <v>20</v>
      </c>
      <c r="AB662" s="130"/>
      <c r="AC662" s="130"/>
      <c r="AD662" s="130"/>
      <c r="AE662" s="130"/>
      <c r="AF662" s="130"/>
      <c r="AG662" s="130"/>
      <c r="AH662" s="130"/>
      <c r="AI662" s="130"/>
      <c r="AJ662" s="130"/>
      <c r="AK662" s="130"/>
      <c r="AL662" s="130"/>
      <c r="AM662" s="130"/>
    </row>
    <row r="663" spans="1:39" ht="20.25" customHeight="1">
      <c r="A663" s="132">
        <v>662</v>
      </c>
      <c r="B663" s="19" t="s">
        <v>5135</v>
      </c>
      <c r="C663" s="252">
        <v>61112090000</v>
      </c>
      <c r="D663" s="261" t="s">
        <v>6800</v>
      </c>
      <c r="E663" s="143" t="str">
        <f t="shared" si="30"/>
        <v>Բոդի</v>
      </c>
      <c r="F663" s="273" t="s">
        <v>247</v>
      </c>
      <c r="G663" s="144">
        <f>VLOOKUP(E663,subcategory!A:B,2,0)</f>
        <v>15</v>
      </c>
      <c r="H663" s="273" t="s">
        <v>7151</v>
      </c>
      <c r="I663" s="213">
        <f>VLOOKUP(H663,gender!A:B,2,0)</f>
        <v>7</v>
      </c>
      <c r="J663" s="273">
        <v>135</v>
      </c>
      <c r="K663" s="273">
        <v>135</v>
      </c>
      <c r="L663" s="273">
        <v>1</v>
      </c>
      <c r="M663" s="273" t="s">
        <v>44</v>
      </c>
      <c r="N663" s="144">
        <f>VLOOKUP(M663,brand!A:B,2,0)</f>
        <v>608</v>
      </c>
      <c r="O663" s="144" t="str">
        <f t="shared" si="31"/>
        <v>CHINA</v>
      </c>
      <c r="P663" s="144">
        <f>VLOOKUP(O663,country!A:B,2,0)</f>
        <v>7497</v>
      </c>
      <c r="Q663" s="273" t="s">
        <v>3915</v>
      </c>
      <c r="R663" s="144" t="str">
        <f t="shared" si="32"/>
        <v>Բամբակ</v>
      </c>
      <c r="S663" s="144" t="s">
        <v>25</v>
      </c>
      <c r="T663" s="144">
        <f>VLOOKUP(R663,material!A:B,2,0)</f>
        <v>9</v>
      </c>
      <c r="U663" s="141" t="s">
        <v>3416</v>
      </c>
      <c r="V663" s="141"/>
      <c r="W663" s="273" t="s">
        <v>7648</v>
      </c>
      <c r="X663" s="141" t="e">
        <f>VLOOKUP(W663,SIZE!A:B,2,0)</f>
        <v>#N/A</v>
      </c>
      <c r="Y663" s="141">
        <v>29.99</v>
      </c>
      <c r="Z663" s="141" t="s">
        <v>1071</v>
      </c>
      <c r="AA663" s="141">
        <f>VLOOKUP(Z663,COLOR!A:B,2,0)</f>
        <v>12</v>
      </c>
      <c r="AB663" s="130"/>
      <c r="AC663" s="130"/>
      <c r="AD663" s="130"/>
      <c r="AE663" s="130"/>
      <c r="AF663" s="130"/>
      <c r="AG663" s="130"/>
      <c r="AH663" s="130"/>
      <c r="AI663" s="130"/>
      <c r="AJ663" s="130"/>
      <c r="AK663" s="130"/>
      <c r="AL663" s="130"/>
      <c r="AM663" s="130"/>
    </row>
    <row r="664" spans="1:39" ht="20.25" customHeight="1">
      <c r="A664" s="132">
        <v>663</v>
      </c>
      <c r="B664" s="19" t="s">
        <v>5136</v>
      </c>
      <c r="C664" s="250">
        <v>61044200000</v>
      </c>
      <c r="D664" s="261" t="s">
        <v>700</v>
      </c>
      <c r="E664" s="143" t="str">
        <f t="shared" si="30"/>
        <v>Զգեստ</v>
      </c>
      <c r="F664" s="273" t="s">
        <v>64</v>
      </c>
      <c r="G664" s="144">
        <f>VLOOKUP(E664,subcategory!A:B,2,0)</f>
        <v>43</v>
      </c>
      <c r="H664" s="273" t="s">
        <v>55</v>
      </c>
      <c r="I664" s="213" t="e">
        <f>VLOOKUP(H664,gender!A:B,2,0)</f>
        <v>#N/A</v>
      </c>
      <c r="J664" s="273">
        <v>200</v>
      </c>
      <c r="K664" s="273">
        <v>200</v>
      </c>
      <c r="L664" s="273">
        <v>1</v>
      </c>
      <c r="M664" s="273" t="s">
        <v>44</v>
      </c>
      <c r="N664" s="144">
        <f>VLOOKUP(M664,brand!A:B,2,0)</f>
        <v>608</v>
      </c>
      <c r="O664" s="144" t="str">
        <f t="shared" si="31"/>
        <v>CHINA</v>
      </c>
      <c r="P664" s="144">
        <f>VLOOKUP(O664,country!A:B,2,0)</f>
        <v>7497</v>
      </c>
      <c r="Q664" s="273" t="s">
        <v>3915</v>
      </c>
      <c r="R664" s="144" t="str">
        <f t="shared" si="32"/>
        <v>Բամբակ</v>
      </c>
      <c r="S664" s="144" t="s">
        <v>25</v>
      </c>
      <c r="T664" s="144">
        <f>VLOOKUP(R664,material!A:B,2,0)</f>
        <v>9</v>
      </c>
      <c r="U664" s="141" t="s">
        <v>3416</v>
      </c>
      <c r="V664" s="141"/>
      <c r="W664" s="273" t="s">
        <v>7651</v>
      </c>
      <c r="X664" s="141" t="e">
        <f>VLOOKUP(W664,SIZE!A:B,2,0)</f>
        <v>#N/A</v>
      </c>
      <c r="Y664" s="141">
        <v>42.99</v>
      </c>
      <c r="Z664" s="141" t="s">
        <v>1059</v>
      </c>
      <c r="AA664" s="141">
        <f>VLOOKUP(Z664,COLOR!A:B,2,0)</f>
        <v>1</v>
      </c>
      <c r="AB664" s="130"/>
      <c r="AC664" s="130"/>
      <c r="AD664" s="130"/>
      <c r="AE664" s="130"/>
      <c r="AF664" s="130"/>
      <c r="AG664" s="130"/>
      <c r="AH664" s="130"/>
      <c r="AI664" s="130"/>
      <c r="AJ664" s="130"/>
      <c r="AK664" s="130"/>
      <c r="AL664" s="130"/>
      <c r="AM664" s="130"/>
    </row>
    <row r="665" spans="1:39" ht="20.25" customHeight="1">
      <c r="A665" s="132">
        <v>664</v>
      </c>
      <c r="B665" s="19" t="s">
        <v>5137</v>
      </c>
      <c r="C665" s="250">
        <v>61044200000</v>
      </c>
      <c r="D665" s="261" t="s">
        <v>700</v>
      </c>
      <c r="E665" s="143" t="str">
        <f t="shared" si="30"/>
        <v>Զգեստ</v>
      </c>
      <c r="F665" s="273" t="s">
        <v>64</v>
      </c>
      <c r="G665" s="144">
        <f>VLOOKUP(E665,subcategory!A:B,2,0)</f>
        <v>43</v>
      </c>
      <c r="H665" s="273" t="s">
        <v>55</v>
      </c>
      <c r="I665" s="213" t="e">
        <f>VLOOKUP(H665,gender!A:B,2,0)</f>
        <v>#N/A</v>
      </c>
      <c r="J665" s="273">
        <v>165</v>
      </c>
      <c r="K665" s="273">
        <v>165</v>
      </c>
      <c r="L665" s="273">
        <v>1</v>
      </c>
      <c r="M665" s="273" t="s">
        <v>44</v>
      </c>
      <c r="N665" s="144">
        <f>VLOOKUP(M665,brand!A:B,2,0)</f>
        <v>608</v>
      </c>
      <c r="O665" s="144" t="str">
        <f t="shared" si="31"/>
        <v>CHINA</v>
      </c>
      <c r="P665" s="144">
        <f>VLOOKUP(O665,country!A:B,2,0)</f>
        <v>7497</v>
      </c>
      <c r="Q665" s="273" t="s">
        <v>3915</v>
      </c>
      <c r="R665" s="144" t="str">
        <f t="shared" si="32"/>
        <v>Բամբակ</v>
      </c>
      <c r="S665" s="144" t="s">
        <v>25</v>
      </c>
      <c r="T665" s="144">
        <f>VLOOKUP(R665,material!A:B,2,0)</f>
        <v>9</v>
      </c>
      <c r="U665" s="141" t="s">
        <v>3416</v>
      </c>
      <c r="V665" s="141"/>
      <c r="W665" s="273" t="s">
        <v>7651</v>
      </c>
      <c r="X665" s="141" t="e">
        <f>VLOOKUP(W665,SIZE!A:B,2,0)</f>
        <v>#N/A</v>
      </c>
      <c r="Y665" s="141">
        <v>42.99</v>
      </c>
      <c r="Z665" s="141" t="s">
        <v>1059</v>
      </c>
      <c r="AA665" s="141">
        <f>VLOOKUP(Z665,COLOR!A:B,2,0)</f>
        <v>1</v>
      </c>
      <c r="AB665" s="130"/>
      <c r="AC665" s="130"/>
      <c r="AD665" s="130"/>
      <c r="AE665" s="130"/>
      <c r="AF665" s="130"/>
      <c r="AG665" s="130"/>
      <c r="AH665" s="130"/>
      <c r="AI665" s="130"/>
      <c r="AJ665" s="130"/>
      <c r="AK665" s="130"/>
      <c r="AL665" s="130"/>
      <c r="AM665" s="130"/>
    </row>
    <row r="666" spans="1:39" ht="20.25" customHeight="1">
      <c r="A666" s="132">
        <v>665</v>
      </c>
      <c r="B666" s="19" t="s">
        <v>5138</v>
      </c>
      <c r="C666" s="250">
        <v>61044200000</v>
      </c>
      <c r="D666" s="261" t="s">
        <v>700</v>
      </c>
      <c r="E666" s="143" t="str">
        <f t="shared" si="30"/>
        <v>Զգեստ</v>
      </c>
      <c r="F666" s="273" t="s">
        <v>64</v>
      </c>
      <c r="G666" s="144">
        <f>VLOOKUP(E666,subcategory!A:B,2,0)</f>
        <v>43</v>
      </c>
      <c r="H666" s="273" t="s">
        <v>55</v>
      </c>
      <c r="I666" s="213" t="e">
        <f>VLOOKUP(H666,gender!A:B,2,0)</f>
        <v>#N/A</v>
      </c>
      <c r="J666" s="273">
        <v>190</v>
      </c>
      <c r="K666" s="273">
        <v>190</v>
      </c>
      <c r="L666" s="273">
        <v>1</v>
      </c>
      <c r="M666" s="273" t="s">
        <v>44</v>
      </c>
      <c r="N666" s="144">
        <f>VLOOKUP(M666,brand!A:B,2,0)</f>
        <v>608</v>
      </c>
      <c r="O666" s="144" t="str">
        <f t="shared" si="31"/>
        <v>CHINA</v>
      </c>
      <c r="P666" s="144">
        <f>VLOOKUP(O666,country!A:B,2,0)</f>
        <v>7497</v>
      </c>
      <c r="Q666" s="273" t="s">
        <v>3915</v>
      </c>
      <c r="R666" s="144" t="str">
        <f t="shared" si="32"/>
        <v>Բամբակ</v>
      </c>
      <c r="S666" s="144" t="s">
        <v>25</v>
      </c>
      <c r="T666" s="144">
        <f>VLOOKUP(R666,material!A:B,2,0)</f>
        <v>9</v>
      </c>
      <c r="U666" s="141" t="s">
        <v>3416</v>
      </c>
      <c r="V666" s="141"/>
      <c r="W666" s="273" t="s">
        <v>7650</v>
      </c>
      <c r="X666" s="141" t="e">
        <f>VLOOKUP(W666,SIZE!A:B,2,0)</f>
        <v>#N/A</v>
      </c>
      <c r="Y666" s="141">
        <v>42.99</v>
      </c>
      <c r="Z666" s="141" t="s">
        <v>1059</v>
      </c>
      <c r="AA666" s="141">
        <f>VLOOKUP(Z666,COLOR!A:B,2,0)</f>
        <v>1</v>
      </c>
      <c r="AB666" s="130"/>
      <c r="AC666" s="130"/>
      <c r="AD666" s="130"/>
      <c r="AE666" s="130"/>
      <c r="AF666" s="130"/>
      <c r="AG666" s="130"/>
      <c r="AH666" s="130"/>
      <c r="AI666" s="130"/>
      <c r="AJ666" s="130"/>
      <c r="AK666" s="130"/>
      <c r="AL666" s="130"/>
      <c r="AM666" s="130"/>
    </row>
    <row r="667" spans="1:39" ht="20.25" customHeight="1">
      <c r="A667" s="132">
        <v>666</v>
      </c>
      <c r="B667" s="19" t="s">
        <v>5139</v>
      </c>
      <c r="C667" s="250">
        <v>61044200000</v>
      </c>
      <c r="D667" s="261" t="s">
        <v>700</v>
      </c>
      <c r="E667" s="143" t="str">
        <f t="shared" si="30"/>
        <v>Զգեստ</v>
      </c>
      <c r="F667" s="273" t="s">
        <v>64</v>
      </c>
      <c r="G667" s="144">
        <f>VLOOKUP(E667,subcategory!A:B,2,0)</f>
        <v>43</v>
      </c>
      <c r="H667" s="273" t="s">
        <v>55</v>
      </c>
      <c r="I667" s="213" t="e">
        <f>VLOOKUP(H667,gender!A:B,2,0)</f>
        <v>#N/A</v>
      </c>
      <c r="J667" s="273">
        <v>190</v>
      </c>
      <c r="K667" s="273">
        <v>190</v>
      </c>
      <c r="L667" s="273">
        <v>1</v>
      </c>
      <c r="M667" s="273" t="s">
        <v>44</v>
      </c>
      <c r="N667" s="144">
        <f>VLOOKUP(M667,brand!A:B,2,0)</f>
        <v>608</v>
      </c>
      <c r="O667" s="144" t="str">
        <f t="shared" si="31"/>
        <v>CHINA</v>
      </c>
      <c r="P667" s="144">
        <f>VLOOKUP(O667,country!A:B,2,0)</f>
        <v>7497</v>
      </c>
      <c r="Q667" s="273" t="s">
        <v>3915</v>
      </c>
      <c r="R667" s="144" t="str">
        <f t="shared" si="32"/>
        <v>Բամբակ</v>
      </c>
      <c r="S667" s="144" t="s">
        <v>25</v>
      </c>
      <c r="T667" s="144">
        <f>VLOOKUP(R667,material!A:B,2,0)</f>
        <v>9</v>
      </c>
      <c r="U667" s="141" t="s">
        <v>3416</v>
      </c>
      <c r="V667" s="141"/>
      <c r="W667" s="273" t="s">
        <v>7650</v>
      </c>
      <c r="X667" s="141" t="e">
        <f>VLOOKUP(W667,SIZE!A:B,2,0)</f>
        <v>#N/A</v>
      </c>
      <c r="Y667" s="141">
        <v>42.99</v>
      </c>
      <c r="Z667" s="141" t="s">
        <v>1059</v>
      </c>
      <c r="AA667" s="141">
        <f>VLOOKUP(Z667,COLOR!A:B,2,0)</f>
        <v>1</v>
      </c>
      <c r="AB667" s="130"/>
      <c r="AC667" s="130"/>
      <c r="AD667" s="130"/>
      <c r="AE667" s="130"/>
      <c r="AF667" s="130"/>
      <c r="AG667" s="130"/>
      <c r="AH667" s="130"/>
      <c r="AI667" s="130"/>
      <c r="AJ667" s="130"/>
      <c r="AK667" s="130"/>
      <c r="AL667" s="130"/>
      <c r="AM667" s="130"/>
    </row>
    <row r="668" spans="1:39" ht="20.25" customHeight="1">
      <c r="A668" s="132">
        <v>667</v>
      </c>
      <c r="B668" s="19" t="s">
        <v>5140</v>
      </c>
      <c r="C668" s="250">
        <v>61112090000</v>
      </c>
      <c r="D668" s="261" t="s">
        <v>6797</v>
      </c>
      <c r="E668" s="143" t="str">
        <f t="shared" si="30"/>
        <v>Զգեստ</v>
      </c>
      <c r="F668" s="273" t="s">
        <v>64</v>
      </c>
      <c r="G668" s="144">
        <f>VLOOKUP(E668,subcategory!A:B,2,0)</f>
        <v>43</v>
      </c>
      <c r="H668" s="273" t="s">
        <v>7152</v>
      </c>
      <c r="I668" s="213" t="e">
        <f>VLOOKUP(H668,gender!A:B,2,0)</f>
        <v>#N/A</v>
      </c>
      <c r="J668" s="273">
        <v>185</v>
      </c>
      <c r="K668" s="273">
        <v>185</v>
      </c>
      <c r="L668" s="273">
        <v>1</v>
      </c>
      <c r="M668" s="273" t="s">
        <v>44</v>
      </c>
      <c r="N668" s="144">
        <f>VLOOKUP(M668,brand!A:B,2,0)</f>
        <v>608</v>
      </c>
      <c r="O668" s="144" t="str">
        <f t="shared" si="31"/>
        <v>CHINA</v>
      </c>
      <c r="P668" s="144">
        <f>VLOOKUP(O668,country!A:B,2,0)</f>
        <v>7497</v>
      </c>
      <c r="Q668" s="273" t="s">
        <v>3915</v>
      </c>
      <c r="R668" s="144" t="str">
        <f t="shared" si="32"/>
        <v>Բամբակ</v>
      </c>
      <c r="S668" s="144" t="s">
        <v>25</v>
      </c>
      <c r="T668" s="144">
        <f>VLOOKUP(R668,material!A:B,2,0)</f>
        <v>9</v>
      </c>
      <c r="U668" s="141" t="s">
        <v>3416</v>
      </c>
      <c r="V668" s="141"/>
      <c r="W668" s="273" t="s">
        <v>7653</v>
      </c>
      <c r="X668" s="141" t="e">
        <f>VLOOKUP(W668,SIZE!A:B,2,0)</f>
        <v>#N/A</v>
      </c>
      <c r="Y668" s="141">
        <v>42.99</v>
      </c>
      <c r="Z668" s="141" t="s">
        <v>1059</v>
      </c>
      <c r="AA668" s="141">
        <f>VLOOKUP(Z668,COLOR!A:B,2,0)</f>
        <v>1</v>
      </c>
      <c r="AB668" s="130"/>
      <c r="AC668" s="130"/>
      <c r="AD668" s="130"/>
      <c r="AE668" s="130"/>
      <c r="AF668" s="130"/>
      <c r="AG668" s="130"/>
      <c r="AH668" s="130"/>
      <c r="AI668" s="130"/>
      <c r="AJ668" s="130"/>
      <c r="AK668" s="130"/>
      <c r="AL668" s="130"/>
      <c r="AM668" s="130"/>
    </row>
    <row r="669" spans="1:39" ht="20.25" customHeight="1">
      <c r="A669" s="132">
        <v>668</v>
      </c>
      <c r="B669" s="19" t="s">
        <v>5141</v>
      </c>
      <c r="C669" s="250">
        <v>61044200000</v>
      </c>
      <c r="D669" s="261" t="s">
        <v>700</v>
      </c>
      <c r="E669" s="143" t="str">
        <f t="shared" si="30"/>
        <v>Զգեստ</v>
      </c>
      <c r="F669" s="273" t="s">
        <v>64</v>
      </c>
      <c r="G669" s="144">
        <f>VLOOKUP(E669,subcategory!A:B,2,0)</f>
        <v>43</v>
      </c>
      <c r="H669" s="273" t="s">
        <v>55</v>
      </c>
      <c r="I669" s="213" t="e">
        <f>VLOOKUP(H669,gender!A:B,2,0)</f>
        <v>#N/A</v>
      </c>
      <c r="J669" s="273">
        <v>245</v>
      </c>
      <c r="K669" s="273">
        <v>245</v>
      </c>
      <c r="L669" s="273">
        <v>1</v>
      </c>
      <c r="M669" s="273" t="s">
        <v>44</v>
      </c>
      <c r="N669" s="144">
        <f>VLOOKUP(M669,brand!A:B,2,0)</f>
        <v>608</v>
      </c>
      <c r="O669" s="144" t="str">
        <f t="shared" si="31"/>
        <v>CHINA</v>
      </c>
      <c r="P669" s="144">
        <f>VLOOKUP(O669,country!A:B,2,0)</f>
        <v>7497</v>
      </c>
      <c r="Q669" s="273" t="s">
        <v>3915</v>
      </c>
      <c r="R669" s="144" t="str">
        <f t="shared" si="32"/>
        <v>Բամբակ</v>
      </c>
      <c r="S669" s="144" t="s">
        <v>25</v>
      </c>
      <c r="T669" s="144">
        <f>VLOOKUP(R669,material!A:B,2,0)</f>
        <v>9</v>
      </c>
      <c r="U669" s="141" t="s">
        <v>3416</v>
      </c>
      <c r="V669" s="141"/>
      <c r="W669" s="273">
        <v>2</v>
      </c>
      <c r="X669" s="141">
        <f>VLOOKUP(W669,SIZE!A:B,2,0)</f>
        <v>12</v>
      </c>
      <c r="Y669" s="141">
        <v>42.99</v>
      </c>
      <c r="Z669" s="141" t="s">
        <v>1059</v>
      </c>
      <c r="AA669" s="141">
        <f>VLOOKUP(Z669,COLOR!A:B,2,0)</f>
        <v>1</v>
      </c>
      <c r="AB669" s="130"/>
      <c r="AC669" s="130"/>
      <c r="AD669" s="130"/>
      <c r="AE669" s="130"/>
      <c r="AF669" s="130"/>
      <c r="AG669" s="130"/>
      <c r="AH669" s="130"/>
      <c r="AI669" s="130"/>
      <c r="AJ669" s="130"/>
      <c r="AK669" s="130"/>
      <c r="AL669" s="130"/>
      <c r="AM669" s="130"/>
    </row>
    <row r="670" spans="1:39" ht="20.25" customHeight="1">
      <c r="A670" s="132">
        <v>669</v>
      </c>
      <c r="B670" s="19" t="s">
        <v>5142</v>
      </c>
      <c r="C670" s="250">
        <v>61044200000</v>
      </c>
      <c r="D670" s="261" t="s">
        <v>700</v>
      </c>
      <c r="E670" s="143" t="str">
        <f t="shared" si="30"/>
        <v>Զգեստ</v>
      </c>
      <c r="F670" s="273" t="s">
        <v>64</v>
      </c>
      <c r="G670" s="144">
        <f>VLOOKUP(E670,subcategory!A:B,2,0)</f>
        <v>43</v>
      </c>
      <c r="H670" s="273" t="s">
        <v>55</v>
      </c>
      <c r="I670" s="213" t="e">
        <f>VLOOKUP(H670,gender!A:B,2,0)</f>
        <v>#N/A</v>
      </c>
      <c r="J670" s="273">
        <v>190</v>
      </c>
      <c r="K670" s="273">
        <v>190</v>
      </c>
      <c r="L670" s="273">
        <v>1</v>
      </c>
      <c r="M670" s="273" t="s">
        <v>44</v>
      </c>
      <c r="N670" s="144">
        <f>VLOOKUP(M670,brand!A:B,2,0)</f>
        <v>608</v>
      </c>
      <c r="O670" s="144" t="str">
        <f t="shared" si="31"/>
        <v>CHINA</v>
      </c>
      <c r="P670" s="144">
        <f>VLOOKUP(O670,country!A:B,2,0)</f>
        <v>7497</v>
      </c>
      <c r="Q670" s="273" t="s">
        <v>3915</v>
      </c>
      <c r="R670" s="144" t="str">
        <f t="shared" si="32"/>
        <v>Բամբակ</v>
      </c>
      <c r="S670" s="144" t="s">
        <v>25</v>
      </c>
      <c r="T670" s="144">
        <f>VLOOKUP(R670,material!A:B,2,0)</f>
        <v>9</v>
      </c>
      <c r="U670" s="141" t="s">
        <v>3416</v>
      </c>
      <c r="V670" s="141"/>
      <c r="W670" s="273" t="s">
        <v>7650</v>
      </c>
      <c r="X670" s="141" t="e">
        <f>VLOOKUP(W670,SIZE!A:B,2,0)</f>
        <v>#N/A</v>
      </c>
      <c r="Y670" s="141">
        <v>42.99</v>
      </c>
      <c r="Z670" s="141" t="s">
        <v>1059</v>
      </c>
      <c r="AA670" s="141">
        <f>VLOOKUP(Z670,COLOR!A:B,2,0)</f>
        <v>1</v>
      </c>
      <c r="AB670" s="130"/>
      <c r="AC670" s="130"/>
      <c r="AD670" s="130"/>
      <c r="AE670" s="130"/>
      <c r="AF670" s="130"/>
      <c r="AG670" s="130"/>
      <c r="AH670" s="130"/>
      <c r="AI670" s="130"/>
      <c r="AJ670" s="130"/>
      <c r="AK670" s="130"/>
      <c r="AL670" s="130"/>
      <c r="AM670" s="130"/>
    </row>
    <row r="671" spans="1:39" ht="20.25" customHeight="1">
      <c r="A671" s="132">
        <v>670</v>
      </c>
      <c r="B671" s="19" t="s">
        <v>5143</v>
      </c>
      <c r="C671" s="250">
        <v>61112090000</v>
      </c>
      <c r="D671" s="261" t="s">
        <v>6797</v>
      </c>
      <c r="E671" s="143" t="str">
        <f t="shared" si="30"/>
        <v>Զգեստ</v>
      </c>
      <c r="F671" s="273" t="s">
        <v>64</v>
      </c>
      <c r="G671" s="144">
        <f>VLOOKUP(E671,subcategory!A:B,2,0)</f>
        <v>43</v>
      </c>
      <c r="H671" s="273" t="s">
        <v>7152</v>
      </c>
      <c r="I671" s="213" t="e">
        <f>VLOOKUP(H671,gender!A:B,2,0)</f>
        <v>#N/A</v>
      </c>
      <c r="J671" s="273">
        <v>145</v>
      </c>
      <c r="K671" s="273">
        <v>145</v>
      </c>
      <c r="L671" s="273">
        <v>1</v>
      </c>
      <c r="M671" s="273" t="s">
        <v>44</v>
      </c>
      <c r="N671" s="144">
        <f>VLOOKUP(M671,brand!A:B,2,0)</f>
        <v>608</v>
      </c>
      <c r="O671" s="144" t="str">
        <f t="shared" si="31"/>
        <v>CHINA</v>
      </c>
      <c r="P671" s="144">
        <f>VLOOKUP(O671,country!A:B,2,0)</f>
        <v>7497</v>
      </c>
      <c r="Q671" s="273" t="s">
        <v>3915</v>
      </c>
      <c r="R671" s="144" t="str">
        <f t="shared" si="32"/>
        <v>Բամբակ</v>
      </c>
      <c r="S671" s="144" t="s">
        <v>25</v>
      </c>
      <c r="T671" s="144">
        <f>VLOOKUP(R671,material!A:B,2,0)</f>
        <v>9</v>
      </c>
      <c r="U671" s="141" t="s">
        <v>3416</v>
      </c>
      <c r="V671" s="141"/>
      <c r="W671" s="273" t="s">
        <v>7653</v>
      </c>
      <c r="X671" s="141" t="e">
        <f>VLOOKUP(W671,SIZE!A:B,2,0)</f>
        <v>#N/A</v>
      </c>
      <c r="Y671" s="141">
        <v>0</v>
      </c>
      <c r="Z671" s="141" t="s">
        <v>1059</v>
      </c>
      <c r="AA671" s="141">
        <f>VLOOKUP(Z671,COLOR!A:B,2,0)</f>
        <v>1</v>
      </c>
      <c r="AB671" s="130"/>
      <c r="AC671" s="130"/>
      <c r="AD671" s="130"/>
      <c r="AE671" s="130"/>
      <c r="AF671" s="130"/>
      <c r="AG671" s="130"/>
      <c r="AH671" s="130"/>
      <c r="AI671" s="130"/>
      <c r="AJ671" s="130"/>
      <c r="AK671" s="130"/>
      <c r="AL671" s="130"/>
      <c r="AM671" s="130"/>
    </row>
    <row r="672" spans="1:39" ht="20.25" customHeight="1">
      <c r="A672" s="132">
        <v>671</v>
      </c>
      <c r="B672" s="19" t="s">
        <v>5144</v>
      </c>
      <c r="C672" s="250">
        <v>61044200000</v>
      </c>
      <c r="D672" s="261" t="s">
        <v>700</v>
      </c>
      <c r="E672" s="143" t="str">
        <f t="shared" si="30"/>
        <v>Զգեստ</v>
      </c>
      <c r="F672" s="273" t="s">
        <v>64</v>
      </c>
      <c r="G672" s="144">
        <f>VLOOKUP(E672,subcategory!A:B,2,0)</f>
        <v>43</v>
      </c>
      <c r="H672" s="273" t="s">
        <v>55</v>
      </c>
      <c r="I672" s="213" t="e">
        <f>VLOOKUP(H672,gender!A:B,2,0)</f>
        <v>#N/A</v>
      </c>
      <c r="J672" s="273">
        <v>179</v>
      </c>
      <c r="K672" s="273">
        <v>179</v>
      </c>
      <c r="L672" s="273">
        <v>1</v>
      </c>
      <c r="M672" s="273" t="s">
        <v>44</v>
      </c>
      <c r="N672" s="144">
        <f>VLOOKUP(M672,brand!A:B,2,0)</f>
        <v>608</v>
      </c>
      <c r="O672" s="144" t="str">
        <f t="shared" si="31"/>
        <v>CHINA</v>
      </c>
      <c r="P672" s="144">
        <f>VLOOKUP(O672,country!A:B,2,0)</f>
        <v>7497</v>
      </c>
      <c r="Q672" s="273" t="s">
        <v>3915</v>
      </c>
      <c r="R672" s="144" t="str">
        <f t="shared" si="32"/>
        <v>Բամբակ</v>
      </c>
      <c r="S672" s="144" t="s">
        <v>25</v>
      </c>
      <c r="T672" s="144">
        <f>VLOOKUP(R672,material!A:B,2,0)</f>
        <v>9</v>
      </c>
      <c r="U672" s="141" t="s">
        <v>3416</v>
      </c>
      <c r="V672" s="141"/>
      <c r="W672" s="273" t="s">
        <v>7651</v>
      </c>
      <c r="X672" s="141" t="e">
        <f>VLOOKUP(W672,SIZE!A:B,2,0)</f>
        <v>#N/A</v>
      </c>
      <c r="Y672" s="141">
        <v>0</v>
      </c>
      <c r="Z672" s="141" t="s">
        <v>1059</v>
      </c>
      <c r="AA672" s="141">
        <f>VLOOKUP(Z672,COLOR!A:B,2,0)</f>
        <v>1</v>
      </c>
      <c r="AB672" s="130"/>
      <c r="AC672" s="130"/>
      <c r="AD672" s="130"/>
      <c r="AE672" s="130"/>
      <c r="AF672" s="130"/>
      <c r="AG672" s="130"/>
      <c r="AH672" s="130"/>
      <c r="AI672" s="130"/>
      <c r="AJ672" s="130"/>
      <c r="AK672" s="130"/>
      <c r="AL672" s="130"/>
      <c r="AM672" s="130"/>
    </row>
    <row r="673" spans="1:39" ht="20.25" customHeight="1">
      <c r="A673" s="132">
        <v>672</v>
      </c>
      <c r="B673" s="19" t="s">
        <v>5145</v>
      </c>
      <c r="C673" s="250">
        <v>61112090000</v>
      </c>
      <c r="D673" s="261" t="s">
        <v>6797</v>
      </c>
      <c r="E673" s="143" t="str">
        <f t="shared" si="30"/>
        <v>Զգեստ</v>
      </c>
      <c r="F673" s="273" t="s">
        <v>64</v>
      </c>
      <c r="G673" s="144">
        <f>VLOOKUP(E673,subcategory!A:B,2,0)</f>
        <v>43</v>
      </c>
      <c r="H673" s="273" t="s">
        <v>7152</v>
      </c>
      <c r="I673" s="213" t="e">
        <f>VLOOKUP(H673,gender!A:B,2,0)</f>
        <v>#N/A</v>
      </c>
      <c r="J673" s="273">
        <v>175</v>
      </c>
      <c r="K673" s="273">
        <v>175</v>
      </c>
      <c r="L673" s="273">
        <v>1</v>
      </c>
      <c r="M673" s="273" t="s">
        <v>44</v>
      </c>
      <c r="N673" s="144">
        <f>VLOOKUP(M673,brand!A:B,2,0)</f>
        <v>608</v>
      </c>
      <c r="O673" s="144" t="str">
        <f t="shared" si="31"/>
        <v>CHINA</v>
      </c>
      <c r="P673" s="144">
        <f>VLOOKUP(O673,country!A:B,2,0)</f>
        <v>7497</v>
      </c>
      <c r="Q673" s="273" t="s">
        <v>3915</v>
      </c>
      <c r="R673" s="144" t="str">
        <f t="shared" si="32"/>
        <v>Բամբակ</v>
      </c>
      <c r="S673" s="144" t="s">
        <v>25</v>
      </c>
      <c r="T673" s="144">
        <f>VLOOKUP(R673,material!A:B,2,0)</f>
        <v>9</v>
      </c>
      <c r="U673" s="141" t="s">
        <v>3416</v>
      </c>
      <c r="V673" s="141"/>
      <c r="W673" s="273" t="s">
        <v>7653</v>
      </c>
      <c r="X673" s="141" t="e">
        <f>VLOOKUP(W673,SIZE!A:B,2,0)</f>
        <v>#N/A</v>
      </c>
      <c r="Y673" s="141">
        <v>42.99</v>
      </c>
      <c r="Z673" s="141" t="s">
        <v>1059</v>
      </c>
      <c r="AA673" s="141">
        <f>VLOOKUP(Z673,COLOR!A:B,2,0)</f>
        <v>1</v>
      </c>
      <c r="AB673" s="130"/>
      <c r="AC673" s="130"/>
      <c r="AD673" s="130"/>
      <c r="AE673" s="130"/>
      <c r="AF673" s="130"/>
      <c r="AG673" s="130"/>
      <c r="AH673" s="130"/>
      <c r="AI673" s="130"/>
      <c r="AJ673" s="130"/>
      <c r="AK673" s="130"/>
      <c r="AL673" s="130"/>
      <c r="AM673" s="130"/>
    </row>
    <row r="674" spans="1:39" ht="20.25" customHeight="1">
      <c r="A674" s="132">
        <v>673</v>
      </c>
      <c r="B674" s="19" t="s">
        <v>5146</v>
      </c>
      <c r="C674" s="250">
        <v>61044200000</v>
      </c>
      <c r="D674" s="261" t="s">
        <v>700</v>
      </c>
      <c r="E674" s="143" t="str">
        <f t="shared" si="30"/>
        <v>Զգեստ</v>
      </c>
      <c r="F674" s="273" t="s">
        <v>64</v>
      </c>
      <c r="G674" s="144">
        <f>VLOOKUP(E674,subcategory!A:B,2,0)</f>
        <v>43</v>
      </c>
      <c r="H674" s="273" t="s">
        <v>55</v>
      </c>
      <c r="I674" s="213" t="e">
        <f>VLOOKUP(H674,gender!A:B,2,0)</f>
        <v>#N/A</v>
      </c>
      <c r="J674" s="273">
        <v>190</v>
      </c>
      <c r="K674" s="273">
        <v>190</v>
      </c>
      <c r="L674" s="273">
        <v>1</v>
      </c>
      <c r="M674" s="273" t="s">
        <v>44</v>
      </c>
      <c r="N674" s="144">
        <f>VLOOKUP(M674,brand!A:B,2,0)</f>
        <v>608</v>
      </c>
      <c r="O674" s="144" t="str">
        <f t="shared" si="31"/>
        <v>CHINA</v>
      </c>
      <c r="P674" s="144">
        <f>VLOOKUP(O674,country!A:B,2,0)</f>
        <v>7497</v>
      </c>
      <c r="Q674" s="273" t="s">
        <v>3915</v>
      </c>
      <c r="R674" s="144" t="str">
        <f t="shared" si="32"/>
        <v>Բամբակ</v>
      </c>
      <c r="S674" s="144" t="s">
        <v>25</v>
      </c>
      <c r="T674" s="144">
        <f>VLOOKUP(R674,material!A:B,2,0)</f>
        <v>9</v>
      </c>
      <c r="U674" s="141" t="s">
        <v>3416</v>
      </c>
      <c r="V674" s="141"/>
      <c r="W674" s="273" t="s">
        <v>7650</v>
      </c>
      <c r="X674" s="141" t="e">
        <f>VLOOKUP(W674,SIZE!A:B,2,0)</f>
        <v>#N/A</v>
      </c>
      <c r="Y674" s="141">
        <v>42.99</v>
      </c>
      <c r="Z674" s="141" t="s">
        <v>1059</v>
      </c>
      <c r="AA674" s="141">
        <f>VLOOKUP(Z674,COLOR!A:B,2,0)</f>
        <v>1</v>
      </c>
      <c r="AB674" s="130"/>
      <c r="AC674" s="130"/>
      <c r="AD674" s="130"/>
      <c r="AE674" s="130"/>
      <c r="AF674" s="130"/>
      <c r="AG674" s="130"/>
      <c r="AH674" s="130"/>
      <c r="AI674" s="130"/>
      <c r="AJ674" s="130"/>
      <c r="AK674" s="130"/>
      <c r="AL674" s="130"/>
      <c r="AM674" s="130"/>
    </row>
    <row r="675" spans="1:39" ht="20.25" customHeight="1">
      <c r="A675" s="132">
        <v>674</v>
      </c>
      <c r="B675" s="19" t="s">
        <v>5147</v>
      </c>
      <c r="C675" s="252">
        <v>61083100000</v>
      </c>
      <c r="D675" s="261" t="s">
        <v>6934</v>
      </c>
      <c r="E675" s="143" t="str">
        <f t="shared" si="30"/>
        <v>Գիշերազգեստ</v>
      </c>
      <c r="F675" s="273" t="s">
        <v>234</v>
      </c>
      <c r="G675" s="144">
        <f>VLOOKUP(E675,subcategory!A:B,2,0)</f>
        <v>193</v>
      </c>
      <c r="H675" s="273" t="s">
        <v>20</v>
      </c>
      <c r="I675" s="213" t="e">
        <f>VLOOKUP(H675,gender!A:B,2,0)</f>
        <v>#N/A</v>
      </c>
      <c r="J675" s="273">
        <v>555</v>
      </c>
      <c r="K675" s="273">
        <v>555</v>
      </c>
      <c r="L675" s="273">
        <v>1</v>
      </c>
      <c r="M675" s="277" t="s">
        <v>7157</v>
      </c>
      <c r="N675" s="144">
        <f>VLOOKUP(M675,brand!A:B,2,0)</f>
        <v>840</v>
      </c>
      <c r="O675" s="144" t="str">
        <f t="shared" si="31"/>
        <v>BANGLADESH</v>
      </c>
      <c r="P675" s="144">
        <f>VLOOKUP(O675,country!A:B,2,0)</f>
        <v>7485</v>
      </c>
      <c r="Q675" s="273" t="s">
        <v>440</v>
      </c>
      <c r="R675" s="144" t="str">
        <f t="shared" si="32"/>
        <v>Բամբակ</v>
      </c>
      <c r="S675" s="144" t="s">
        <v>25</v>
      </c>
      <c r="T675" s="144">
        <f>VLOOKUP(R675,material!A:B,2,0)</f>
        <v>9</v>
      </c>
      <c r="U675" s="141" t="s">
        <v>3416</v>
      </c>
      <c r="V675" s="141"/>
      <c r="W675" s="273" t="s">
        <v>821</v>
      </c>
      <c r="X675" s="141">
        <f>VLOOKUP(W675,SIZE!A:B,2,0)</f>
        <v>3</v>
      </c>
      <c r="Y675" s="141">
        <v>44.99</v>
      </c>
      <c r="Z675" s="141" t="s">
        <v>1071</v>
      </c>
      <c r="AA675" s="141">
        <f>VLOOKUP(Z675,COLOR!A:B,2,0)</f>
        <v>12</v>
      </c>
      <c r="AB675" s="130"/>
      <c r="AC675" s="130"/>
      <c r="AD675" s="130"/>
      <c r="AE675" s="130"/>
      <c r="AF675" s="130"/>
      <c r="AG675" s="130"/>
      <c r="AH675" s="130"/>
      <c r="AI675" s="130"/>
      <c r="AJ675" s="130"/>
      <c r="AK675" s="130"/>
      <c r="AL675" s="130"/>
      <c r="AM675" s="130"/>
    </row>
    <row r="676" spans="1:39" ht="20.25" customHeight="1">
      <c r="A676" s="132">
        <v>675</v>
      </c>
      <c r="B676" s="19" t="s">
        <v>5148</v>
      </c>
      <c r="C676" s="252">
        <v>61083100000</v>
      </c>
      <c r="D676" s="261" t="s">
        <v>6934</v>
      </c>
      <c r="E676" s="143" t="str">
        <f t="shared" si="30"/>
        <v>Գիշերազգեստ</v>
      </c>
      <c r="F676" s="273" t="s">
        <v>234</v>
      </c>
      <c r="G676" s="144">
        <f>VLOOKUP(E676,subcategory!A:B,2,0)</f>
        <v>193</v>
      </c>
      <c r="H676" s="273" t="s">
        <v>20</v>
      </c>
      <c r="I676" s="213" t="e">
        <f>VLOOKUP(H676,gender!A:B,2,0)</f>
        <v>#N/A</v>
      </c>
      <c r="J676" s="273">
        <v>525</v>
      </c>
      <c r="K676" s="273">
        <v>525</v>
      </c>
      <c r="L676" s="273">
        <v>1</v>
      </c>
      <c r="M676" s="277" t="s">
        <v>7157</v>
      </c>
      <c r="N676" s="144">
        <f>VLOOKUP(M676,brand!A:B,2,0)</f>
        <v>840</v>
      </c>
      <c r="O676" s="144" t="str">
        <f t="shared" si="31"/>
        <v>BANGLADESH</v>
      </c>
      <c r="P676" s="144">
        <f>VLOOKUP(O676,country!A:B,2,0)</f>
        <v>7485</v>
      </c>
      <c r="Q676" s="273" t="s">
        <v>440</v>
      </c>
      <c r="R676" s="144" t="str">
        <f t="shared" si="32"/>
        <v>Բամբակ</v>
      </c>
      <c r="S676" s="144" t="s">
        <v>25</v>
      </c>
      <c r="T676" s="144">
        <f>VLOOKUP(R676,material!A:B,2,0)</f>
        <v>9</v>
      </c>
      <c r="U676" s="141" t="s">
        <v>3416</v>
      </c>
      <c r="V676" s="141"/>
      <c r="W676" s="273" t="s">
        <v>825</v>
      </c>
      <c r="X676" s="141">
        <f>VLOOKUP(W676,SIZE!A:B,2,0)</f>
        <v>119</v>
      </c>
      <c r="Y676" s="141">
        <v>44.99</v>
      </c>
      <c r="Z676" s="141" t="s">
        <v>1071</v>
      </c>
      <c r="AA676" s="141">
        <f>VLOOKUP(Z676,COLOR!A:B,2,0)</f>
        <v>12</v>
      </c>
      <c r="AB676" s="130"/>
      <c r="AC676" s="130"/>
      <c r="AD676" s="130"/>
      <c r="AE676" s="130"/>
      <c r="AF676" s="130"/>
      <c r="AG676" s="130"/>
      <c r="AH676" s="130"/>
      <c r="AI676" s="130"/>
      <c r="AJ676" s="130"/>
      <c r="AK676" s="130"/>
      <c r="AL676" s="130"/>
      <c r="AM676" s="130"/>
    </row>
    <row r="677" spans="1:39" ht="20.25" customHeight="1">
      <c r="A677" s="132">
        <v>676</v>
      </c>
      <c r="B677" s="19" t="s">
        <v>5149</v>
      </c>
      <c r="C677" s="252">
        <v>61083100000</v>
      </c>
      <c r="D677" s="261" t="s">
        <v>6934</v>
      </c>
      <c r="E677" s="143" t="str">
        <f t="shared" si="30"/>
        <v>Գիշերազգեստ</v>
      </c>
      <c r="F677" s="273" t="s">
        <v>234</v>
      </c>
      <c r="G677" s="144">
        <f>VLOOKUP(E677,subcategory!A:B,2,0)</f>
        <v>193</v>
      </c>
      <c r="H677" s="273" t="s">
        <v>20</v>
      </c>
      <c r="I677" s="213" t="e">
        <f>VLOOKUP(H677,gender!A:B,2,0)</f>
        <v>#N/A</v>
      </c>
      <c r="J677" s="273">
        <v>540</v>
      </c>
      <c r="K677" s="273">
        <v>540</v>
      </c>
      <c r="L677" s="273">
        <v>1</v>
      </c>
      <c r="M677" s="277" t="s">
        <v>7157</v>
      </c>
      <c r="N677" s="144">
        <f>VLOOKUP(M677,brand!A:B,2,0)</f>
        <v>840</v>
      </c>
      <c r="O677" s="144" t="str">
        <f t="shared" si="31"/>
        <v>BANGLADESH</v>
      </c>
      <c r="P677" s="144">
        <f>VLOOKUP(O677,country!A:B,2,0)</f>
        <v>7485</v>
      </c>
      <c r="Q677" s="273" t="s">
        <v>440</v>
      </c>
      <c r="R677" s="144" t="str">
        <f t="shared" si="32"/>
        <v>Բամբակ</v>
      </c>
      <c r="S677" s="144" t="s">
        <v>25</v>
      </c>
      <c r="T677" s="144">
        <f>VLOOKUP(R677,material!A:B,2,0)</f>
        <v>9</v>
      </c>
      <c r="U677" s="141" t="s">
        <v>3416</v>
      </c>
      <c r="V677" s="141"/>
      <c r="W677" s="273" t="s">
        <v>821</v>
      </c>
      <c r="X677" s="141">
        <f>VLOOKUP(W677,SIZE!A:B,2,0)</f>
        <v>3</v>
      </c>
      <c r="Y677" s="141">
        <v>44.99</v>
      </c>
      <c r="Z677" s="141" t="s">
        <v>1071</v>
      </c>
      <c r="AA677" s="141">
        <f>VLOOKUP(Z677,COLOR!A:B,2,0)</f>
        <v>12</v>
      </c>
      <c r="AB677" s="130"/>
      <c r="AC677" s="130"/>
      <c r="AD677" s="130"/>
      <c r="AE677" s="130"/>
      <c r="AF677" s="130"/>
      <c r="AG677" s="130"/>
      <c r="AH677" s="130"/>
      <c r="AI677" s="130"/>
      <c r="AJ677" s="130"/>
      <c r="AK677" s="130"/>
      <c r="AL677" s="130"/>
      <c r="AM677" s="130"/>
    </row>
    <row r="678" spans="1:39" ht="20.25" customHeight="1">
      <c r="A678" s="132">
        <v>677</v>
      </c>
      <c r="B678" s="19" t="s">
        <v>5150</v>
      </c>
      <c r="C678" s="250">
        <v>61043200000</v>
      </c>
      <c r="D678" s="261" t="s">
        <v>726</v>
      </c>
      <c r="E678" s="143" t="str">
        <f t="shared" si="30"/>
        <v>Ժակետ</v>
      </c>
      <c r="F678" s="273" t="s">
        <v>58</v>
      </c>
      <c r="G678" s="144">
        <f>VLOOKUP(E678,subcategory!A:B,2,0)</f>
        <v>466</v>
      </c>
      <c r="H678" s="273" t="s">
        <v>55</v>
      </c>
      <c r="I678" s="213" t="e">
        <f>VLOOKUP(H678,gender!A:B,2,0)</f>
        <v>#N/A</v>
      </c>
      <c r="J678" s="273">
        <v>105</v>
      </c>
      <c r="K678" s="273">
        <v>105</v>
      </c>
      <c r="L678" s="273">
        <v>1</v>
      </c>
      <c r="M678" s="273" t="s">
        <v>44</v>
      </c>
      <c r="N678" s="144">
        <f>VLOOKUP(M678,brand!A:B,2,0)</f>
        <v>608</v>
      </c>
      <c r="O678" s="144" t="str">
        <f t="shared" si="31"/>
        <v>BANGLADESH</v>
      </c>
      <c r="P678" s="144">
        <f>VLOOKUP(O678,country!A:B,2,0)</f>
        <v>7485</v>
      </c>
      <c r="Q678" s="273" t="s">
        <v>440</v>
      </c>
      <c r="R678" s="144" t="str">
        <f t="shared" si="32"/>
        <v>Բամբակ</v>
      </c>
      <c r="S678" s="144" t="s">
        <v>25</v>
      </c>
      <c r="T678" s="144">
        <f>VLOOKUP(R678,material!A:B,2,0)</f>
        <v>9</v>
      </c>
      <c r="U678" s="141" t="s">
        <v>3416</v>
      </c>
      <c r="V678" s="141"/>
      <c r="W678" s="273" t="s">
        <v>7683</v>
      </c>
      <c r="X678" s="141" t="e">
        <f>VLOOKUP(W678,SIZE!A:B,2,0)</f>
        <v>#N/A</v>
      </c>
      <c r="Y678" s="141">
        <v>79.989999999999995</v>
      </c>
      <c r="Z678" s="141" t="s">
        <v>2092</v>
      </c>
      <c r="AA678" s="141">
        <f>VLOOKUP(Z678,COLOR!A:B,2,0)</f>
        <v>8</v>
      </c>
      <c r="AB678" s="130"/>
      <c r="AC678" s="130"/>
      <c r="AD678" s="130"/>
      <c r="AE678" s="130"/>
      <c r="AF678" s="130"/>
      <c r="AG678" s="130"/>
      <c r="AH678" s="130"/>
      <c r="AI678" s="130"/>
      <c r="AJ678" s="130"/>
      <c r="AK678" s="130"/>
      <c r="AL678" s="130"/>
      <c r="AM678" s="130"/>
    </row>
    <row r="679" spans="1:39" ht="20.25" customHeight="1">
      <c r="A679" s="132">
        <v>678</v>
      </c>
      <c r="B679" s="19" t="s">
        <v>5151</v>
      </c>
      <c r="C679" s="253">
        <v>61043300000</v>
      </c>
      <c r="D679" s="261" t="s">
        <v>6935</v>
      </c>
      <c r="E679" s="143" t="str">
        <f t="shared" si="30"/>
        <v>Ժակետ</v>
      </c>
      <c r="F679" s="273" t="s">
        <v>58</v>
      </c>
      <c r="G679" s="144">
        <f>VLOOKUP(E679,subcategory!A:B,2,0)</f>
        <v>466</v>
      </c>
      <c r="H679" s="273" t="s">
        <v>55</v>
      </c>
      <c r="I679" s="213" t="e">
        <f>VLOOKUP(H679,gender!A:B,2,0)</f>
        <v>#N/A</v>
      </c>
      <c r="J679" s="273">
        <v>130</v>
      </c>
      <c r="K679" s="273">
        <v>130</v>
      </c>
      <c r="L679" s="273">
        <v>1</v>
      </c>
      <c r="M679" s="273" t="s">
        <v>44</v>
      </c>
      <c r="N679" s="144">
        <f>VLOOKUP(M679,brand!A:B,2,0)</f>
        <v>608</v>
      </c>
      <c r="O679" s="144" t="str">
        <f t="shared" si="31"/>
        <v>BANGLADESH</v>
      </c>
      <c r="P679" s="144">
        <f>VLOOKUP(O679,country!A:B,2,0)</f>
        <v>7485</v>
      </c>
      <c r="Q679" s="273" t="s">
        <v>440</v>
      </c>
      <c r="R679" s="144" t="str">
        <f t="shared" si="32"/>
        <v>Պոլիեսթեր</v>
      </c>
      <c r="S679" s="144" t="s">
        <v>36</v>
      </c>
      <c r="T679" s="144">
        <f>VLOOKUP(R679,material!A:B,2,0)</f>
        <v>37</v>
      </c>
      <c r="U679" s="141" t="s">
        <v>3416</v>
      </c>
      <c r="V679" s="141"/>
      <c r="W679" s="273" t="s">
        <v>7650</v>
      </c>
      <c r="X679" s="141" t="e">
        <f>VLOOKUP(W679,SIZE!A:B,2,0)</f>
        <v>#N/A</v>
      </c>
      <c r="Y679" s="141">
        <v>20.99</v>
      </c>
      <c r="Z679" s="141" t="s">
        <v>2092</v>
      </c>
      <c r="AA679" s="141">
        <f>VLOOKUP(Z679,COLOR!A:B,2,0)</f>
        <v>8</v>
      </c>
      <c r="AB679" s="130"/>
      <c r="AC679" s="130"/>
      <c r="AD679" s="130"/>
      <c r="AE679" s="130"/>
      <c r="AF679" s="130"/>
      <c r="AG679" s="130"/>
      <c r="AH679" s="130"/>
      <c r="AI679" s="130"/>
      <c r="AJ679" s="130"/>
      <c r="AK679" s="130"/>
      <c r="AL679" s="130"/>
      <c r="AM679" s="130"/>
    </row>
    <row r="680" spans="1:39" ht="20.25" customHeight="1">
      <c r="A680" s="132">
        <v>679</v>
      </c>
      <c r="B680" s="19" t="s">
        <v>5152</v>
      </c>
      <c r="C680" s="250">
        <v>61043200000</v>
      </c>
      <c r="D680" s="261" t="s">
        <v>726</v>
      </c>
      <c r="E680" s="143" t="str">
        <f t="shared" si="30"/>
        <v>Ժակետ</v>
      </c>
      <c r="F680" s="273" t="s">
        <v>58</v>
      </c>
      <c r="G680" s="144">
        <f>VLOOKUP(E680,subcategory!A:B,2,0)</f>
        <v>466</v>
      </c>
      <c r="H680" s="273" t="s">
        <v>55</v>
      </c>
      <c r="I680" s="213" t="e">
        <f>VLOOKUP(H680,gender!A:B,2,0)</f>
        <v>#N/A</v>
      </c>
      <c r="J680" s="273">
        <v>125</v>
      </c>
      <c r="K680" s="273">
        <v>125</v>
      </c>
      <c r="L680" s="273">
        <v>1</v>
      </c>
      <c r="M680" s="273" t="s">
        <v>44</v>
      </c>
      <c r="N680" s="144">
        <f>VLOOKUP(M680,brand!A:B,2,0)</f>
        <v>608</v>
      </c>
      <c r="O680" s="144" t="str">
        <f t="shared" si="31"/>
        <v>BANGLADESH</v>
      </c>
      <c r="P680" s="144">
        <f>VLOOKUP(O680,country!A:B,2,0)</f>
        <v>7485</v>
      </c>
      <c r="Q680" s="273" t="s">
        <v>440</v>
      </c>
      <c r="R680" s="144" t="str">
        <f t="shared" si="32"/>
        <v>Բամբակ</v>
      </c>
      <c r="S680" s="144" t="s">
        <v>25</v>
      </c>
      <c r="T680" s="144">
        <f>VLOOKUP(R680,material!A:B,2,0)</f>
        <v>9</v>
      </c>
      <c r="U680" s="141" t="s">
        <v>3416</v>
      </c>
      <c r="V680" s="141"/>
      <c r="W680" s="273" t="s">
        <v>7651</v>
      </c>
      <c r="X680" s="141" t="e">
        <f>VLOOKUP(W680,SIZE!A:B,2,0)</f>
        <v>#N/A</v>
      </c>
      <c r="Y680" s="141">
        <v>15.99</v>
      </c>
      <c r="Z680" s="141" t="s">
        <v>1057</v>
      </c>
      <c r="AA680" s="141">
        <f>VLOOKUP(Z680,COLOR!A:B,2,0)</f>
        <v>5</v>
      </c>
      <c r="AB680" s="130"/>
      <c r="AC680" s="130"/>
      <c r="AD680" s="130"/>
      <c r="AE680" s="130"/>
      <c r="AF680" s="130"/>
      <c r="AG680" s="130"/>
      <c r="AH680" s="130"/>
      <c r="AI680" s="130"/>
      <c r="AJ680" s="130"/>
      <c r="AK680" s="130"/>
      <c r="AL680" s="130"/>
      <c r="AM680" s="130"/>
    </row>
    <row r="681" spans="1:39" ht="20.25" customHeight="1">
      <c r="A681" s="132">
        <v>680</v>
      </c>
      <c r="B681" s="19" t="s">
        <v>5153</v>
      </c>
      <c r="C681" s="252">
        <v>61112090000</v>
      </c>
      <c r="D681" s="261" t="s">
        <v>6804</v>
      </c>
      <c r="E681" s="143" t="str">
        <f t="shared" si="30"/>
        <v>Բոդի</v>
      </c>
      <c r="F681" s="273" t="s">
        <v>247</v>
      </c>
      <c r="G681" s="144">
        <f>VLOOKUP(E681,subcategory!A:B,2,0)</f>
        <v>15</v>
      </c>
      <c r="H681" s="273" t="s">
        <v>7152</v>
      </c>
      <c r="I681" s="213" t="e">
        <f>VLOOKUP(H681,gender!A:B,2,0)</f>
        <v>#N/A</v>
      </c>
      <c r="J681" s="273">
        <v>130</v>
      </c>
      <c r="K681" s="273">
        <v>130</v>
      </c>
      <c r="L681" s="273">
        <v>1</v>
      </c>
      <c r="M681" s="273" t="s">
        <v>44</v>
      </c>
      <c r="N681" s="144">
        <f>VLOOKUP(M681,brand!A:B,2,0)</f>
        <v>608</v>
      </c>
      <c r="O681" s="144" t="str">
        <f t="shared" si="31"/>
        <v>PORTUGAL</v>
      </c>
      <c r="P681" s="144">
        <f>VLOOKUP(O681,country!A:B,2,0)</f>
        <v>1810</v>
      </c>
      <c r="Q681" s="273" t="s">
        <v>2818</v>
      </c>
      <c r="R681" s="144" t="str">
        <f t="shared" si="32"/>
        <v>Բամբակ</v>
      </c>
      <c r="S681" s="144" t="s">
        <v>25</v>
      </c>
      <c r="T681" s="144">
        <f>VLOOKUP(R681,material!A:B,2,0)</f>
        <v>9</v>
      </c>
      <c r="U681" s="141" t="s">
        <v>3416</v>
      </c>
      <c r="V681" s="141"/>
      <c r="W681" s="273" t="s">
        <v>7649</v>
      </c>
      <c r="X681" s="141" t="e">
        <f>VLOOKUP(W681,SIZE!A:B,2,0)</f>
        <v>#N/A</v>
      </c>
      <c r="Y681" s="141">
        <v>0</v>
      </c>
      <c r="Z681" s="141" t="s">
        <v>1080</v>
      </c>
      <c r="AA681" s="141">
        <f>VLOOKUP(Z681,COLOR!A:B,2,0)</f>
        <v>13</v>
      </c>
      <c r="AB681" s="130"/>
      <c r="AC681" s="130"/>
      <c r="AD681" s="130"/>
      <c r="AE681" s="130"/>
      <c r="AF681" s="130"/>
      <c r="AG681" s="130"/>
      <c r="AH681" s="130"/>
      <c r="AI681" s="130"/>
      <c r="AJ681" s="130"/>
      <c r="AK681" s="130"/>
      <c r="AL681" s="130"/>
      <c r="AM681" s="130"/>
    </row>
    <row r="682" spans="1:39" ht="20.25" customHeight="1">
      <c r="A682" s="132">
        <v>681</v>
      </c>
      <c r="B682" s="19" t="s">
        <v>5154</v>
      </c>
      <c r="C682" s="252">
        <v>61112090000</v>
      </c>
      <c r="D682" s="261" t="s">
        <v>6804</v>
      </c>
      <c r="E682" s="143" t="str">
        <f t="shared" si="30"/>
        <v>Բոդի</v>
      </c>
      <c r="F682" s="273" t="s">
        <v>247</v>
      </c>
      <c r="G682" s="144">
        <f>VLOOKUP(E682,subcategory!A:B,2,0)</f>
        <v>15</v>
      </c>
      <c r="H682" s="273" t="s">
        <v>7152</v>
      </c>
      <c r="I682" s="213" t="e">
        <f>VLOOKUP(H682,gender!A:B,2,0)</f>
        <v>#N/A</v>
      </c>
      <c r="J682" s="273">
        <v>140</v>
      </c>
      <c r="K682" s="273">
        <v>140</v>
      </c>
      <c r="L682" s="273">
        <v>1</v>
      </c>
      <c r="M682" s="273" t="s">
        <v>44</v>
      </c>
      <c r="N682" s="144">
        <f>VLOOKUP(M682,brand!A:B,2,0)</f>
        <v>608</v>
      </c>
      <c r="O682" s="144" t="str">
        <f t="shared" si="31"/>
        <v>PORTUGAL</v>
      </c>
      <c r="P682" s="144">
        <f>VLOOKUP(O682,country!A:B,2,0)</f>
        <v>1810</v>
      </c>
      <c r="Q682" s="273" t="s">
        <v>2818</v>
      </c>
      <c r="R682" s="144" t="str">
        <f t="shared" si="32"/>
        <v>Բամբակ</v>
      </c>
      <c r="S682" s="144" t="s">
        <v>25</v>
      </c>
      <c r="T682" s="144">
        <f>VLOOKUP(R682,material!A:B,2,0)</f>
        <v>9</v>
      </c>
      <c r="U682" s="141" t="s">
        <v>3416</v>
      </c>
      <c r="V682" s="141"/>
      <c r="W682" s="273" t="s">
        <v>7649</v>
      </c>
      <c r="X682" s="141" t="e">
        <f>VLOOKUP(W682,SIZE!A:B,2,0)</f>
        <v>#N/A</v>
      </c>
      <c r="Y682" s="141">
        <v>0</v>
      </c>
      <c r="Z682" s="141" t="s">
        <v>1080</v>
      </c>
      <c r="AA682" s="141">
        <f>VLOOKUP(Z682,COLOR!A:B,2,0)</f>
        <v>13</v>
      </c>
      <c r="AB682" s="130"/>
      <c r="AC682" s="130"/>
      <c r="AD682" s="130"/>
      <c r="AE682" s="130"/>
      <c r="AF682" s="130"/>
      <c r="AG682" s="130"/>
      <c r="AH682" s="130"/>
      <c r="AI682" s="130"/>
      <c r="AJ682" s="130"/>
      <c r="AK682" s="130"/>
      <c r="AL682" s="130"/>
      <c r="AM682" s="130"/>
    </row>
    <row r="683" spans="1:39" ht="20.25" customHeight="1">
      <c r="A683" s="132">
        <v>682</v>
      </c>
      <c r="B683" s="19" t="s">
        <v>5155</v>
      </c>
      <c r="C683" s="250">
        <v>61103099000</v>
      </c>
      <c r="D683" s="261" t="s">
        <v>6936</v>
      </c>
      <c r="E683" s="143" t="str">
        <f t="shared" si="30"/>
        <v>Սվիտեր</v>
      </c>
      <c r="F683" s="273" t="s">
        <v>49</v>
      </c>
      <c r="G683" s="144" t="e">
        <f>VLOOKUP(E683,subcategory!A:B,2,0)</f>
        <v>#N/A</v>
      </c>
      <c r="H683" s="273" t="s">
        <v>55</v>
      </c>
      <c r="I683" s="213" t="e">
        <f>VLOOKUP(H683,gender!A:B,2,0)</f>
        <v>#N/A</v>
      </c>
      <c r="J683" s="273">
        <v>145</v>
      </c>
      <c r="K683" s="273">
        <v>145</v>
      </c>
      <c r="L683" s="273">
        <v>1</v>
      </c>
      <c r="M683" s="273" t="s">
        <v>44</v>
      </c>
      <c r="N683" s="144">
        <f>VLOOKUP(M683,brand!A:B,2,0)</f>
        <v>608</v>
      </c>
      <c r="O683" s="144" t="str">
        <f t="shared" si="31"/>
        <v>CHINA</v>
      </c>
      <c r="P683" s="144">
        <f>VLOOKUP(O683,country!A:B,2,0)</f>
        <v>7497</v>
      </c>
      <c r="Q683" s="273" t="s">
        <v>3915</v>
      </c>
      <c r="R683" s="144" t="str">
        <f t="shared" si="32"/>
        <v>Պոլիեսթեր</v>
      </c>
      <c r="S683" s="144" t="s">
        <v>36</v>
      </c>
      <c r="T683" s="144">
        <f>VLOOKUP(R683,material!A:B,2,0)</f>
        <v>37</v>
      </c>
      <c r="U683" s="141" t="s">
        <v>3416</v>
      </c>
      <c r="V683" s="141"/>
      <c r="W683" s="273" t="s">
        <v>7665</v>
      </c>
      <c r="X683" s="141" t="e">
        <f>VLOOKUP(W683,SIZE!A:B,2,0)</f>
        <v>#N/A</v>
      </c>
      <c r="Y683" s="141">
        <v>32.99</v>
      </c>
      <c r="Z683" s="141" t="s">
        <v>1080</v>
      </c>
      <c r="AA683" s="141">
        <f>VLOOKUP(Z683,COLOR!A:B,2,0)</f>
        <v>13</v>
      </c>
      <c r="AB683" s="130"/>
      <c r="AC683" s="130"/>
      <c r="AD683" s="130"/>
      <c r="AE683" s="130"/>
      <c r="AF683" s="130"/>
      <c r="AG683" s="130"/>
      <c r="AH683" s="130"/>
      <c r="AI683" s="130"/>
      <c r="AJ683" s="130"/>
      <c r="AK683" s="130"/>
      <c r="AL683" s="130"/>
      <c r="AM683" s="130"/>
    </row>
    <row r="684" spans="1:39" ht="20.25" customHeight="1">
      <c r="A684" s="132">
        <v>683</v>
      </c>
      <c r="B684" s="19" t="s">
        <v>5156</v>
      </c>
      <c r="C684" s="250">
        <v>62024000090</v>
      </c>
      <c r="D684" s="261" t="s">
        <v>6937</v>
      </c>
      <c r="E684" s="143" t="str">
        <f t="shared" si="30"/>
        <v>Վերարկու</v>
      </c>
      <c r="F684" s="273" t="s">
        <v>34</v>
      </c>
      <c r="G684" s="144">
        <f>VLOOKUP(E684,subcategory!A:B,2,0)</f>
        <v>92</v>
      </c>
      <c r="H684" s="273" t="s">
        <v>55</v>
      </c>
      <c r="I684" s="213" t="e">
        <f>VLOOKUP(H684,gender!A:B,2,0)</f>
        <v>#N/A</v>
      </c>
      <c r="J684" s="273">
        <v>165</v>
      </c>
      <c r="K684" s="273">
        <v>165</v>
      </c>
      <c r="L684" s="273">
        <v>1</v>
      </c>
      <c r="M684" s="273" t="s">
        <v>44</v>
      </c>
      <c r="N684" s="144">
        <f>VLOOKUP(M684,brand!A:B,2,0)</f>
        <v>608</v>
      </c>
      <c r="O684" s="144" t="str">
        <f t="shared" si="31"/>
        <v>CHINA</v>
      </c>
      <c r="P684" s="144">
        <f>VLOOKUP(O684,country!A:B,2,0)</f>
        <v>7497</v>
      </c>
      <c r="Q684" s="273" t="s">
        <v>3915</v>
      </c>
      <c r="R684" s="144" t="str">
        <f t="shared" si="32"/>
        <v>Պոլիեսթեր</v>
      </c>
      <c r="S684" s="144" t="s">
        <v>36</v>
      </c>
      <c r="T684" s="144">
        <f>VLOOKUP(R684,material!A:B,2,0)</f>
        <v>37</v>
      </c>
      <c r="U684" s="141" t="s">
        <v>3416</v>
      </c>
      <c r="V684" s="141"/>
      <c r="W684" s="273" t="s">
        <v>7651</v>
      </c>
      <c r="X684" s="141" t="e">
        <f>VLOOKUP(W684,SIZE!A:B,2,0)</f>
        <v>#N/A</v>
      </c>
      <c r="Y684" s="141">
        <v>29.99</v>
      </c>
      <c r="Z684" s="141" t="s">
        <v>1080</v>
      </c>
      <c r="AA684" s="141">
        <f>VLOOKUP(Z684,COLOR!A:B,2,0)</f>
        <v>13</v>
      </c>
      <c r="AB684" s="130"/>
      <c r="AC684" s="130"/>
      <c r="AD684" s="130"/>
      <c r="AE684" s="130"/>
      <c r="AF684" s="130"/>
      <c r="AG684" s="130"/>
      <c r="AH684" s="130"/>
      <c r="AI684" s="130"/>
      <c r="AJ684" s="130"/>
      <c r="AK684" s="130"/>
      <c r="AL684" s="130"/>
      <c r="AM684" s="130"/>
    </row>
    <row r="685" spans="1:39" ht="20.25" customHeight="1">
      <c r="A685" s="132">
        <v>684</v>
      </c>
      <c r="B685" s="19" t="s">
        <v>5157</v>
      </c>
      <c r="C685" s="252">
        <v>61112090000</v>
      </c>
      <c r="D685" s="261" t="s">
        <v>6800</v>
      </c>
      <c r="E685" s="143" t="str">
        <f t="shared" si="30"/>
        <v>Բոդի</v>
      </c>
      <c r="F685" s="273" t="s">
        <v>247</v>
      </c>
      <c r="G685" s="144">
        <f>VLOOKUP(E685,subcategory!A:B,2,0)</f>
        <v>15</v>
      </c>
      <c r="H685" s="273" t="s">
        <v>7151</v>
      </c>
      <c r="I685" s="213">
        <f>VLOOKUP(H685,gender!A:B,2,0)</f>
        <v>7</v>
      </c>
      <c r="J685" s="273">
        <v>175</v>
      </c>
      <c r="K685" s="273">
        <v>175</v>
      </c>
      <c r="L685" s="273">
        <v>1</v>
      </c>
      <c r="M685" s="273" t="s">
        <v>44</v>
      </c>
      <c r="N685" s="144">
        <f>VLOOKUP(M685,brand!A:B,2,0)</f>
        <v>608</v>
      </c>
      <c r="O685" s="144" t="str">
        <f t="shared" si="31"/>
        <v>PORTUGAL</v>
      </c>
      <c r="P685" s="144">
        <f>VLOOKUP(O685,country!A:B,2,0)</f>
        <v>1810</v>
      </c>
      <c r="Q685" s="273" t="s">
        <v>2818</v>
      </c>
      <c r="R685" s="144" t="str">
        <f t="shared" si="32"/>
        <v>Բամբակ</v>
      </c>
      <c r="S685" s="144" t="s">
        <v>25</v>
      </c>
      <c r="T685" s="144">
        <f>VLOOKUP(R685,material!A:B,2,0)</f>
        <v>9</v>
      </c>
      <c r="U685" s="141" t="s">
        <v>3416</v>
      </c>
      <c r="V685" s="141"/>
      <c r="W685" s="273" t="s">
        <v>7663</v>
      </c>
      <c r="X685" s="141" t="e">
        <f>VLOOKUP(W685,SIZE!A:B,2,0)</f>
        <v>#N/A</v>
      </c>
      <c r="Y685" s="141">
        <v>0</v>
      </c>
      <c r="Z685" s="141" t="s">
        <v>1057</v>
      </c>
      <c r="AA685" s="141">
        <f>VLOOKUP(Z685,COLOR!A:B,2,0)</f>
        <v>5</v>
      </c>
      <c r="AB685" s="130"/>
      <c r="AC685" s="130"/>
      <c r="AD685" s="130"/>
      <c r="AE685" s="130"/>
      <c r="AF685" s="130"/>
      <c r="AG685" s="130"/>
      <c r="AH685" s="130"/>
      <c r="AI685" s="130"/>
      <c r="AJ685" s="130"/>
      <c r="AK685" s="130"/>
      <c r="AL685" s="130"/>
      <c r="AM685" s="130"/>
    </row>
    <row r="686" spans="1:39" ht="20.25" customHeight="1">
      <c r="A686" s="132">
        <v>685</v>
      </c>
      <c r="B686" s="19" t="s">
        <v>5158</v>
      </c>
      <c r="C686" s="252">
        <v>61112090000</v>
      </c>
      <c r="D686" s="261" t="s">
        <v>6800</v>
      </c>
      <c r="E686" s="143" t="str">
        <f t="shared" si="30"/>
        <v>Բոդի</v>
      </c>
      <c r="F686" s="273" t="s">
        <v>247</v>
      </c>
      <c r="G686" s="144">
        <f>VLOOKUP(E686,subcategory!A:B,2,0)</f>
        <v>15</v>
      </c>
      <c r="H686" s="273" t="s">
        <v>7151</v>
      </c>
      <c r="I686" s="213">
        <f>VLOOKUP(H686,gender!A:B,2,0)</f>
        <v>7</v>
      </c>
      <c r="J686" s="273">
        <v>110</v>
      </c>
      <c r="K686" s="273">
        <v>110</v>
      </c>
      <c r="L686" s="273">
        <v>1</v>
      </c>
      <c r="M686" s="273" t="s">
        <v>44</v>
      </c>
      <c r="N686" s="144">
        <f>VLOOKUP(M686,brand!A:B,2,0)</f>
        <v>608</v>
      </c>
      <c r="O686" s="144" t="str">
        <f t="shared" si="31"/>
        <v>PORTUGAL</v>
      </c>
      <c r="P686" s="144">
        <f>VLOOKUP(O686,country!A:B,2,0)</f>
        <v>1810</v>
      </c>
      <c r="Q686" s="273" t="s">
        <v>2818</v>
      </c>
      <c r="R686" s="144" t="str">
        <f t="shared" si="32"/>
        <v>Բամբակ</v>
      </c>
      <c r="S686" s="144" t="s">
        <v>25</v>
      </c>
      <c r="T686" s="144">
        <f>VLOOKUP(R686,material!A:B,2,0)</f>
        <v>9</v>
      </c>
      <c r="U686" s="141" t="s">
        <v>3416</v>
      </c>
      <c r="V686" s="141"/>
      <c r="W686" s="273" t="s">
        <v>7648</v>
      </c>
      <c r="X686" s="141" t="e">
        <f>VLOOKUP(W686,SIZE!A:B,2,0)</f>
        <v>#N/A</v>
      </c>
      <c r="Y686" s="141">
        <v>32.99</v>
      </c>
      <c r="Z686" s="141" t="s">
        <v>1057</v>
      </c>
      <c r="AA686" s="141">
        <f>VLOOKUP(Z686,COLOR!A:B,2,0)</f>
        <v>5</v>
      </c>
      <c r="AB686" s="130"/>
      <c r="AC686" s="130"/>
      <c r="AD686" s="130"/>
      <c r="AE686" s="130"/>
      <c r="AF686" s="130"/>
      <c r="AG686" s="130"/>
      <c r="AH686" s="130"/>
      <c r="AI686" s="130"/>
      <c r="AJ686" s="130"/>
      <c r="AK686" s="130"/>
      <c r="AL686" s="130"/>
      <c r="AM686" s="130"/>
    </row>
    <row r="687" spans="1:39" ht="20.25" customHeight="1">
      <c r="A687" s="132">
        <v>686</v>
      </c>
      <c r="B687" s="19" t="s">
        <v>5159</v>
      </c>
      <c r="C687" s="252">
        <v>61112090000</v>
      </c>
      <c r="D687" s="261" t="s">
        <v>6800</v>
      </c>
      <c r="E687" s="143" t="str">
        <f t="shared" si="30"/>
        <v>Բոդի</v>
      </c>
      <c r="F687" s="273" t="s">
        <v>247</v>
      </c>
      <c r="G687" s="144">
        <f>VLOOKUP(E687,subcategory!A:B,2,0)</f>
        <v>15</v>
      </c>
      <c r="H687" s="273" t="s">
        <v>7151</v>
      </c>
      <c r="I687" s="213">
        <f>VLOOKUP(H687,gender!A:B,2,0)</f>
        <v>7</v>
      </c>
      <c r="J687" s="273">
        <v>160</v>
      </c>
      <c r="K687" s="273">
        <v>160</v>
      </c>
      <c r="L687" s="273">
        <v>1</v>
      </c>
      <c r="M687" s="273" t="s">
        <v>44</v>
      </c>
      <c r="N687" s="144">
        <f>VLOOKUP(M687,brand!A:B,2,0)</f>
        <v>608</v>
      </c>
      <c r="O687" s="144" t="str">
        <f t="shared" si="31"/>
        <v>PORTUGAL</v>
      </c>
      <c r="P687" s="144">
        <f>VLOOKUP(O687,country!A:B,2,0)</f>
        <v>1810</v>
      </c>
      <c r="Q687" s="273" t="s">
        <v>2818</v>
      </c>
      <c r="R687" s="144" t="str">
        <f t="shared" si="32"/>
        <v>Բամբակ</v>
      </c>
      <c r="S687" s="144" t="s">
        <v>25</v>
      </c>
      <c r="T687" s="144">
        <f>VLOOKUP(R687,material!A:B,2,0)</f>
        <v>9</v>
      </c>
      <c r="U687" s="141" t="s">
        <v>3416</v>
      </c>
      <c r="V687" s="141"/>
      <c r="W687" s="273" t="s">
        <v>7653</v>
      </c>
      <c r="X687" s="141" t="e">
        <f>VLOOKUP(W687,SIZE!A:B,2,0)</f>
        <v>#N/A</v>
      </c>
      <c r="Y687" s="141">
        <v>0</v>
      </c>
      <c r="Z687" s="141" t="s">
        <v>2042</v>
      </c>
      <c r="AA687" s="141" t="e">
        <f>VLOOKUP(Z687,COLOR!A:B,2,0)</f>
        <v>#N/A</v>
      </c>
      <c r="AB687" s="130"/>
      <c r="AC687" s="130"/>
      <c r="AD687" s="130"/>
      <c r="AE687" s="130"/>
      <c r="AF687" s="130"/>
      <c r="AG687" s="130"/>
      <c r="AH687" s="130"/>
      <c r="AI687" s="130"/>
      <c r="AJ687" s="130"/>
      <c r="AK687" s="130"/>
      <c r="AL687" s="130"/>
      <c r="AM687" s="130"/>
    </row>
    <row r="688" spans="1:39" ht="20.25" customHeight="1">
      <c r="A688" s="132">
        <v>687</v>
      </c>
      <c r="B688" s="19" t="s">
        <v>5160</v>
      </c>
      <c r="C688" s="252">
        <v>62014000000</v>
      </c>
      <c r="D688" s="261" t="s">
        <v>6938</v>
      </c>
      <c r="E688" s="143" t="str">
        <f t="shared" si="30"/>
        <v>Բաճկոն</v>
      </c>
      <c r="F688" s="273" t="s">
        <v>62</v>
      </c>
      <c r="G688" s="144">
        <f>VLOOKUP(E688,subcategory!A:B,2,0)</f>
        <v>14</v>
      </c>
      <c r="H688" s="273" t="s">
        <v>7150</v>
      </c>
      <c r="I688" s="213" t="e">
        <f>VLOOKUP(H688,gender!A:B,2,0)</f>
        <v>#N/A</v>
      </c>
      <c r="J688" s="273">
        <v>165</v>
      </c>
      <c r="K688" s="273">
        <v>165</v>
      </c>
      <c r="L688" s="273">
        <v>1</v>
      </c>
      <c r="M688" s="273" t="s">
        <v>44</v>
      </c>
      <c r="N688" s="144">
        <f>VLOOKUP(M688,brand!A:B,2,0)</f>
        <v>608</v>
      </c>
      <c r="O688" s="144" t="str">
        <f t="shared" si="31"/>
        <v>CHINA</v>
      </c>
      <c r="P688" s="144">
        <f>VLOOKUP(O688,country!A:B,2,0)</f>
        <v>7497</v>
      </c>
      <c r="Q688" s="273" t="s">
        <v>3915</v>
      </c>
      <c r="R688" s="144" t="str">
        <f t="shared" si="32"/>
        <v>Պոլիեսթեր</v>
      </c>
      <c r="S688" s="144" t="s">
        <v>36</v>
      </c>
      <c r="T688" s="144">
        <f>VLOOKUP(R688,material!A:B,2,0)</f>
        <v>37</v>
      </c>
      <c r="U688" s="141" t="s">
        <v>3416</v>
      </c>
      <c r="V688" s="141"/>
      <c r="W688" s="273" t="s">
        <v>7665</v>
      </c>
      <c r="X688" s="141" t="e">
        <f>VLOOKUP(W688,SIZE!A:B,2,0)</f>
        <v>#N/A</v>
      </c>
      <c r="Y688" s="141">
        <v>0</v>
      </c>
      <c r="Z688" s="141" t="s">
        <v>1052</v>
      </c>
      <c r="AA688" s="141">
        <f>VLOOKUP(Z688,COLOR!A:B,2,0)</f>
        <v>3</v>
      </c>
      <c r="AB688" s="130"/>
      <c r="AC688" s="130"/>
      <c r="AD688" s="130"/>
      <c r="AE688" s="130"/>
      <c r="AF688" s="130"/>
      <c r="AG688" s="130"/>
      <c r="AH688" s="130"/>
      <c r="AI688" s="130"/>
      <c r="AJ688" s="130"/>
      <c r="AK688" s="130"/>
      <c r="AL688" s="130"/>
      <c r="AM688" s="130"/>
    </row>
    <row r="689" spans="1:39" ht="20.25" customHeight="1">
      <c r="A689" s="132">
        <v>688</v>
      </c>
      <c r="B689" s="19" t="s">
        <v>5161</v>
      </c>
      <c r="C689" s="252">
        <v>62014000000</v>
      </c>
      <c r="D689" s="261" t="s">
        <v>6938</v>
      </c>
      <c r="E689" s="143" t="str">
        <f t="shared" si="30"/>
        <v>Բաճկոն</v>
      </c>
      <c r="F689" s="273" t="s">
        <v>62</v>
      </c>
      <c r="G689" s="144">
        <f>VLOOKUP(E689,subcategory!A:B,2,0)</f>
        <v>14</v>
      </c>
      <c r="H689" s="273" t="s">
        <v>7150</v>
      </c>
      <c r="I689" s="213" t="e">
        <f>VLOOKUP(H689,gender!A:B,2,0)</f>
        <v>#N/A</v>
      </c>
      <c r="J689" s="273">
        <v>225</v>
      </c>
      <c r="K689" s="273">
        <v>225</v>
      </c>
      <c r="L689" s="273">
        <v>1</v>
      </c>
      <c r="M689" s="273" t="s">
        <v>44</v>
      </c>
      <c r="N689" s="144">
        <f>VLOOKUP(M689,brand!A:B,2,0)</f>
        <v>608</v>
      </c>
      <c r="O689" s="144" t="str">
        <f t="shared" si="31"/>
        <v>CHINA</v>
      </c>
      <c r="P689" s="144">
        <f>VLOOKUP(O689,country!A:B,2,0)</f>
        <v>7497</v>
      </c>
      <c r="Q689" s="273" t="s">
        <v>3915</v>
      </c>
      <c r="R689" s="144" t="str">
        <f t="shared" si="32"/>
        <v>Պոլիեսթեր</v>
      </c>
      <c r="S689" s="144" t="s">
        <v>36</v>
      </c>
      <c r="T689" s="144">
        <f>VLOOKUP(R689,material!A:B,2,0)</f>
        <v>37</v>
      </c>
      <c r="U689" s="141" t="s">
        <v>3416</v>
      </c>
      <c r="V689" s="141"/>
      <c r="W689" s="273" t="s">
        <v>7671</v>
      </c>
      <c r="X689" s="141" t="e">
        <f>VLOOKUP(W689,SIZE!A:B,2,0)</f>
        <v>#N/A</v>
      </c>
      <c r="Y689" s="141">
        <v>0</v>
      </c>
      <c r="Z689" s="141" t="s">
        <v>1052</v>
      </c>
      <c r="AA689" s="141">
        <f>VLOOKUP(Z689,COLOR!A:B,2,0)</f>
        <v>3</v>
      </c>
      <c r="AB689" s="130"/>
      <c r="AC689" s="130"/>
      <c r="AD689" s="130"/>
      <c r="AE689" s="130"/>
      <c r="AF689" s="130"/>
      <c r="AG689" s="130"/>
      <c r="AH689" s="130"/>
      <c r="AI689" s="130"/>
      <c r="AJ689" s="130"/>
      <c r="AK689" s="130"/>
      <c r="AL689" s="130"/>
      <c r="AM689" s="130"/>
    </row>
    <row r="690" spans="1:39" ht="20.25" customHeight="1">
      <c r="A690" s="132">
        <v>689</v>
      </c>
      <c r="B690" s="19" t="s">
        <v>5162</v>
      </c>
      <c r="C690" s="252">
        <v>62024000090</v>
      </c>
      <c r="D690" s="260" t="s">
        <v>6809</v>
      </c>
      <c r="E690" s="143" t="str">
        <f t="shared" si="30"/>
        <v>Բաճկոն</v>
      </c>
      <c r="F690" s="273" t="s">
        <v>62</v>
      </c>
      <c r="G690" s="144">
        <f>VLOOKUP(E690,subcategory!A:B,2,0)</f>
        <v>14</v>
      </c>
      <c r="H690" s="273" t="s">
        <v>55</v>
      </c>
      <c r="I690" s="213" t="e">
        <f>VLOOKUP(H690,gender!A:B,2,0)</f>
        <v>#N/A</v>
      </c>
      <c r="J690" s="273">
        <v>220</v>
      </c>
      <c r="K690" s="273">
        <v>220</v>
      </c>
      <c r="L690" s="273">
        <v>1</v>
      </c>
      <c r="M690" s="273" t="s">
        <v>44</v>
      </c>
      <c r="N690" s="144">
        <f>VLOOKUP(M690,brand!A:B,2,0)</f>
        <v>608</v>
      </c>
      <c r="O690" s="144" t="str">
        <f t="shared" si="31"/>
        <v>CHINA</v>
      </c>
      <c r="P690" s="144">
        <f>VLOOKUP(O690,country!A:B,2,0)</f>
        <v>7497</v>
      </c>
      <c r="Q690" s="273" t="s">
        <v>3915</v>
      </c>
      <c r="R690" s="144" t="str">
        <f t="shared" si="32"/>
        <v>Պոլիեսթեր</v>
      </c>
      <c r="S690" s="144" t="s">
        <v>36</v>
      </c>
      <c r="T690" s="144">
        <f>VLOOKUP(R690,material!A:B,2,0)</f>
        <v>37</v>
      </c>
      <c r="U690" s="141" t="s">
        <v>3416</v>
      </c>
      <c r="V690" s="141"/>
      <c r="W690" s="273" t="s">
        <v>7671</v>
      </c>
      <c r="X690" s="141" t="e">
        <f>VLOOKUP(W690,SIZE!A:B,2,0)</f>
        <v>#N/A</v>
      </c>
      <c r="Y690" s="141">
        <v>29.99</v>
      </c>
      <c r="Z690" s="141" t="s">
        <v>1057</v>
      </c>
      <c r="AA690" s="141">
        <f>VLOOKUP(Z690,COLOR!A:B,2,0)</f>
        <v>5</v>
      </c>
      <c r="AB690" s="130"/>
      <c r="AC690" s="130"/>
      <c r="AD690" s="130"/>
      <c r="AE690" s="130"/>
      <c r="AF690" s="130"/>
      <c r="AG690" s="130"/>
      <c r="AH690" s="130"/>
      <c r="AI690" s="130"/>
      <c r="AJ690" s="130"/>
      <c r="AK690" s="130"/>
      <c r="AL690" s="130"/>
      <c r="AM690" s="130"/>
    </row>
    <row r="691" spans="1:39" ht="20.25" customHeight="1">
      <c r="A691" s="132">
        <v>690</v>
      </c>
      <c r="B691" s="19" t="s">
        <v>5163</v>
      </c>
      <c r="C691" s="252">
        <v>62024000090</v>
      </c>
      <c r="D691" s="260" t="s">
        <v>6809</v>
      </c>
      <c r="E691" s="143" t="str">
        <f t="shared" si="30"/>
        <v>Բաճկոն</v>
      </c>
      <c r="F691" s="273" t="s">
        <v>62</v>
      </c>
      <c r="G691" s="144">
        <f>VLOOKUP(E691,subcategory!A:B,2,0)</f>
        <v>14</v>
      </c>
      <c r="H691" s="273" t="s">
        <v>55</v>
      </c>
      <c r="I691" s="213" t="e">
        <f>VLOOKUP(H691,gender!A:B,2,0)</f>
        <v>#N/A</v>
      </c>
      <c r="J691" s="273">
        <v>170</v>
      </c>
      <c r="K691" s="273">
        <v>170</v>
      </c>
      <c r="L691" s="273">
        <v>1</v>
      </c>
      <c r="M691" s="273" t="s">
        <v>44</v>
      </c>
      <c r="N691" s="144">
        <f>VLOOKUP(M691,brand!A:B,2,0)</f>
        <v>608</v>
      </c>
      <c r="O691" s="144" t="str">
        <f t="shared" si="31"/>
        <v>CHINA</v>
      </c>
      <c r="P691" s="144">
        <f>VLOOKUP(O691,country!A:B,2,0)</f>
        <v>7497</v>
      </c>
      <c r="Q691" s="273" t="s">
        <v>3915</v>
      </c>
      <c r="R691" s="144" t="str">
        <f t="shared" si="32"/>
        <v>Պոլիեսթեր</v>
      </c>
      <c r="S691" s="144" t="s">
        <v>36</v>
      </c>
      <c r="T691" s="144">
        <f>VLOOKUP(R691,material!A:B,2,0)</f>
        <v>37</v>
      </c>
      <c r="U691" s="141" t="s">
        <v>3416</v>
      </c>
      <c r="V691" s="141"/>
      <c r="W691" s="273" t="s">
        <v>7665</v>
      </c>
      <c r="X691" s="141" t="e">
        <f>VLOOKUP(W691,SIZE!A:B,2,0)</f>
        <v>#N/A</v>
      </c>
      <c r="Y691" s="141">
        <v>0</v>
      </c>
      <c r="Z691" s="141" t="s">
        <v>1057</v>
      </c>
      <c r="AA691" s="141">
        <f>VLOOKUP(Z691,COLOR!A:B,2,0)</f>
        <v>5</v>
      </c>
      <c r="AB691" s="130"/>
      <c r="AC691" s="130"/>
      <c r="AD691" s="130"/>
      <c r="AE691" s="130"/>
      <c r="AF691" s="130"/>
      <c r="AG691" s="130"/>
      <c r="AH691" s="130"/>
      <c r="AI691" s="130"/>
      <c r="AJ691" s="130"/>
      <c r="AK691" s="130"/>
      <c r="AL691" s="130"/>
      <c r="AM691" s="130"/>
    </row>
    <row r="692" spans="1:39" ht="20.25" customHeight="1">
      <c r="A692" s="132">
        <v>691</v>
      </c>
      <c r="B692" s="19" t="s">
        <v>5164</v>
      </c>
      <c r="C692" s="252">
        <v>62024000090</v>
      </c>
      <c r="D692" s="260" t="s">
        <v>6809</v>
      </c>
      <c r="E692" s="143" t="str">
        <f t="shared" si="30"/>
        <v>Բաճկոն</v>
      </c>
      <c r="F692" s="273" t="s">
        <v>62</v>
      </c>
      <c r="G692" s="144">
        <f>VLOOKUP(E692,subcategory!A:B,2,0)</f>
        <v>14</v>
      </c>
      <c r="H692" s="273" t="s">
        <v>55</v>
      </c>
      <c r="I692" s="213" t="e">
        <f>VLOOKUP(H692,gender!A:B,2,0)</f>
        <v>#N/A</v>
      </c>
      <c r="J692" s="273">
        <v>185</v>
      </c>
      <c r="K692" s="273">
        <v>185</v>
      </c>
      <c r="L692" s="273">
        <v>1</v>
      </c>
      <c r="M692" s="273" t="s">
        <v>44</v>
      </c>
      <c r="N692" s="144">
        <f>VLOOKUP(M692,brand!A:B,2,0)</f>
        <v>608</v>
      </c>
      <c r="O692" s="144" t="str">
        <f t="shared" si="31"/>
        <v>CHINA</v>
      </c>
      <c r="P692" s="144">
        <f>VLOOKUP(O692,country!A:B,2,0)</f>
        <v>7497</v>
      </c>
      <c r="Q692" s="273" t="s">
        <v>3915</v>
      </c>
      <c r="R692" s="144" t="str">
        <f t="shared" si="32"/>
        <v>Պոլիեսթեր</v>
      </c>
      <c r="S692" s="144" t="s">
        <v>36</v>
      </c>
      <c r="T692" s="144">
        <f>VLOOKUP(R692,material!A:B,2,0)</f>
        <v>37</v>
      </c>
      <c r="U692" s="141" t="s">
        <v>3416</v>
      </c>
      <c r="V692" s="141"/>
      <c r="W692" s="273" t="s">
        <v>7672</v>
      </c>
      <c r="X692" s="141" t="e">
        <f>VLOOKUP(W692,SIZE!A:B,2,0)</f>
        <v>#N/A</v>
      </c>
      <c r="Y692" s="141">
        <v>0</v>
      </c>
      <c r="Z692" s="141" t="s">
        <v>1057</v>
      </c>
      <c r="AA692" s="141">
        <f>VLOOKUP(Z692,COLOR!A:B,2,0)</f>
        <v>5</v>
      </c>
      <c r="AB692" s="130"/>
      <c r="AC692" s="130"/>
      <c r="AD692" s="130"/>
      <c r="AE692" s="130"/>
      <c r="AF692" s="130"/>
      <c r="AG692" s="130"/>
      <c r="AH692" s="130"/>
      <c r="AI692" s="130"/>
      <c r="AJ692" s="130"/>
      <c r="AK692" s="130"/>
      <c r="AL692" s="130"/>
      <c r="AM692" s="130"/>
    </row>
    <row r="693" spans="1:39" ht="20.25" customHeight="1">
      <c r="A693" s="132">
        <v>692</v>
      </c>
      <c r="B693" s="19" t="s">
        <v>5165</v>
      </c>
      <c r="C693" s="252">
        <v>61112090000</v>
      </c>
      <c r="D693" s="261" t="s">
        <v>6800</v>
      </c>
      <c r="E693" s="143" t="str">
        <f t="shared" si="30"/>
        <v>Բոդի</v>
      </c>
      <c r="F693" s="273" t="s">
        <v>247</v>
      </c>
      <c r="G693" s="144">
        <f>VLOOKUP(E693,subcategory!A:B,2,0)</f>
        <v>15</v>
      </c>
      <c r="H693" s="273" t="s">
        <v>7151</v>
      </c>
      <c r="I693" s="213">
        <f>VLOOKUP(H693,gender!A:B,2,0)</f>
        <v>7</v>
      </c>
      <c r="J693" s="273">
        <v>130</v>
      </c>
      <c r="K693" s="273">
        <v>130</v>
      </c>
      <c r="L693" s="273">
        <v>1</v>
      </c>
      <c r="M693" s="273" t="s">
        <v>44</v>
      </c>
      <c r="N693" s="144">
        <f>VLOOKUP(M693,brand!A:B,2,0)</f>
        <v>608</v>
      </c>
      <c r="O693" s="144" t="str">
        <f t="shared" si="31"/>
        <v>CHINA</v>
      </c>
      <c r="P693" s="144">
        <f>VLOOKUP(O693,country!A:B,2,0)</f>
        <v>7497</v>
      </c>
      <c r="Q693" s="273" t="s">
        <v>3915</v>
      </c>
      <c r="R693" s="144" t="str">
        <f t="shared" si="32"/>
        <v>Բամբակ</v>
      </c>
      <c r="S693" s="144" t="s">
        <v>25</v>
      </c>
      <c r="T693" s="144">
        <f>VLOOKUP(R693,material!A:B,2,0)</f>
        <v>9</v>
      </c>
      <c r="U693" s="141" t="s">
        <v>3416</v>
      </c>
      <c r="V693" s="141"/>
      <c r="W693" s="273" t="s">
        <v>7648</v>
      </c>
      <c r="X693" s="141" t="e">
        <f>VLOOKUP(W693,SIZE!A:B,2,0)</f>
        <v>#N/A</v>
      </c>
      <c r="Y693" s="141">
        <v>0</v>
      </c>
      <c r="Z693" s="141" t="s">
        <v>1057</v>
      </c>
      <c r="AA693" s="141">
        <f>VLOOKUP(Z693,COLOR!A:B,2,0)</f>
        <v>5</v>
      </c>
      <c r="AB693" s="130"/>
      <c r="AC693" s="130"/>
      <c r="AD693" s="130"/>
      <c r="AE693" s="130"/>
      <c r="AF693" s="130"/>
      <c r="AG693" s="130"/>
      <c r="AH693" s="130"/>
      <c r="AI693" s="130"/>
      <c r="AJ693" s="130"/>
      <c r="AK693" s="130"/>
      <c r="AL693" s="130"/>
      <c r="AM693" s="130"/>
    </row>
    <row r="694" spans="1:39" ht="20.25" customHeight="1">
      <c r="A694" s="132">
        <v>693</v>
      </c>
      <c r="B694" s="19" t="s">
        <v>5166</v>
      </c>
      <c r="C694" s="252">
        <v>61112090000</v>
      </c>
      <c r="D694" s="261" t="s">
        <v>6804</v>
      </c>
      <c r="E694" s="143" t="str">
        <f t="shared" si="30"/>
        <v>Բոդի</v>
      </c>
      <c r="F694" s="273" t="s">
        <v>247</v>
      </c>
      <c r="G694" s="144">
        <f>VLOOKUP(E694,subcategory!A:B,2,0)</f>
        <v>15</v>
      </c>
      <c r="H694" s="273" t="s">
        <v>7152</v>
      </c>
      <c r="I694" s="213" t="e">
        <f>VLOOKUP(H694,gender!A:B,2,0)</f>
        <v>#N/A</v>
      </c>
      <c r="J694" s="273">
        <v>130</v>
      </c>
      <c r="K694" s="273">
        <v>130</v>
      </c>
      <c r="L694" s="273">
        <v>1</v>
      </c>
      <c r="M694" s="273" t="s">
        <v>44</v>
      </c>
      <c r="N694" s="144">
        <f>VLOOKUP(M694,brand!A:B,2,0)</f>
        <v>608</v>
      </c>
      <c r="O694" s="144" t="str">
        <f t="shared" si="31"/>
        <v>CHINA</v>
      </c>
      <c r="P694" s="144">
        <f>VLOOKUP(O694,country!A:B,2,0)</f>
        <v>7497</v>
      </c>
      <c r="Q694" s="273" t="s">
        <v>3915</v>
      </c>
      <c r="R694" s="144" t="str">
        <f t="shared" si="32"/>
        <v>Բամբակ</v>
      </c>
      <c r="S694" s="144" t="s">
        <v>25</v>
      </c>
      <c r="T694" s="144">
        <f>VLOOKUP(R694,material!A:B,2,0)</f>
        <v>9</v>
      </c>
      <c r="U694" s="141" t="s">
        <v>3416</v>
      </c>
      <c r="V694" s="141"/>
      <c r="W694" s="273" t="s">
        <v>7648</v>
      </c>
      <c r="X694" s="141" t="e">
        <f>VLOOKUP(W694,SIZE!A:B,2,0)</f>
        <v>#N/A</v>
      </c>
      <c r="Y694" s="141">
        <v>25.99</v>
      </c>
      <c r="Z694" s="141" t="s">
        <v>1071</v>
      </c>
      <c r="AA694" s="141">
        <f>VLOOKUP(Z694,COLOR!A:B,2,0)</f>
        <v>12</v>
      </c>
      <c r="AB694" s="130"/>
      <c r="AC694" s="130"/>
      <c r="AD694" s="130"/>
      <c r="AE694" s="130"/>
      <c r="AF694" s="130"/>
      <c r="AG694" s="130"/>
      <c r="AH694" s="130"/>
      <c r="AI694" s="130"/>
      <c r="AJ694" s="130"/>
      <c r="AK694" s="130"/>
      <c r="AL694" s="130"/>
      <c r="AM694" s="130"/>
    </row>
    <row r="695" spans="1:39" ht="20.25" customHeight="1">
      <c r="A695" s="132">
        <v>694</v>
      </c>
      <c r="B695" s="19" t="s">
        <v>5167</v>
      </c>
      <c r="C695" s="252">
        <v>61112090000</v>
      </c>
      <c r="D695" s="261" t="s">
        <v>6804</v>
      </c>
      <c r="E695" s="143" t="str">
        <f t="shared" si="30"/>
        <v>Բոդի</v>
      </c>
      <c r="F695" s="273" t="s">
        <v>247</v>
      </c>
      <c r="G695" s="144">
        <f>VLOOKUP(E695,subcategory!A:B,2,0)</f>
        <v>15</v>
      </c>
      <c r="H695" s="273" t="s">
        <v>7152</v>
      </c>
      <c r="I695" s="213" t="e">
        <f>VLOOKUP(H695,gender!A:B,2,0)</f>
        <v>#N/A</v>
      </c>
      <c r="J695" s="273">
        <v>130</v>
      </c>
      <c r="K695" s="273">
        <v>130</v>
      </c>
      <c r="L695" s="273">
        <v>1</v>
      </c>
      <c r="M695" s="273" t="s">
        <v>44</v>
      </c>
      <c r="N695" s="144">
        <f>VLOOKUP(M695,brand!A:B,2,0)</f>
        <v>608</v>
      </c>
      <c r="O695" s="144" t="str">
        <f t="shared" si="31"/>
        <v>CHINA</v>
      </c>
      <c r="P695" s="144">
        <f>VLOOKUP(O695,country!A:B,2,0)</f>
        <v>7497</v>
      </c>
      <c r="Q695" s="273" t="s">
        <v>3915</v>
      </c>
      <c r="R695" s="144" t="str">
        <f t="shared" si="32"/>
        <v>Բամբակ</v>
      </c>
      <c r="S695" s="144" t="s">
        <v>25</v>
      </c>
      <c r="T695" s="144">
        <f>VLOOKUP(R695,material!A:B,2,0)</f>
        <v>9</v>
      </c>
      <c r="U695" s="141" t="s">
        <v>3416</v>
      </c>
      <c r="V695" s="141"/>
      <c r="W695" s="273" t="s">
        <v>7648</v>
      </c>
      <c r="X695" s="141" t="e">
        <f>VLOOKUP(W695,SIZE!A:B,2,0)</f>
        <v>#N/A</v>
      </c>
      <c r="Y695" s="141">
        <v>25.99</v>
      </c>
      <c r="Z695" s="141" t="s">
        <v>1071</v>
      </c>
      <c r="AA695" s="141">
        <f>VLOOKUP(Z695,COLOR!A:B,2,0)</f>
        <v>12</v>
      </c>
      <c r="AB695" s="130"/>
      <c r="AC695" s="130"/>
      <c r="AD695" s="130"/>
      <c r="AE695" s="130"/>
      <c r="AF695" s="130"/>
      <c r="AG695" s="130"/>
      <c r="AH695" s="130"/>
      <c r="AI695" s="130"/>
      <c r="AJ695" s="130"/>
      <c r="AK695" s="130"/>
      <c r="AL695" s="130"/>
      <c r="AM695" s="130"/>
    </row>
    <row r="696" spans="1:39" ht="20.25" customHeight="1">
      <c r="A696" s="132">
        <v>695</v>
      </c>
      <c r="B696" s="19" t="s">
        <v>5168</v>
      </c>
      <c r="C696" s="250">
        <v>61112090000</v>
      </c>
      <c r="D696" s="261" t="s">
        <v>6939</v>
      </c>
      <c r="E696" s="143" t="str">
        <f t="shared" si="30"/>
        <v>Ժակետ</v>
      </c>
      <c r="F696" s="273" t="s">
        <v>58</v>
      </c>
      <c r="G696" s="144">
        <f>VLOOKUP(E696,subcategory!A:B,2,0)</f>
        <v>466</v>
      </c>
      <c r="H696" s="273" t="s">
        <v>7151</v>
      </c>
      <c r="I696" s="213">
        <f>VLOOKUP(H696,gender!A:B,2,0)</f>
        <v>7</v>
      </c>
      <c r="J696" s="273">
        <v>95</v>
      </c>
      <c r="K696" s="273">
        <v>95</v>
      </c>
      <c r="L696" s="273">
        <v>1</v>
      </c>
      <c r="M696" s="273" t="s">
        <v>44</v>
      </c>
      <c r="N696" s="144">
        <f>VLOOKUP(M696,brand!A:B,2,0)</f>
        <v>608</v>
      </c>
      <c r="O696" s="144" t="str">
        <f t="shared" si="31"/>
        <v>PORTUGAL</v>
      </c>
      <c r="P696" s="144">
        <f>VLOOKUP(O696,country!A:B,2,0)</f>
        <v>1810</v>
      </c>
      <c r="Q696" s="273" t="s">
        <v>2818</v>
      </c>
      <c r="R696" s="144" t="str">
        <f t="shared" si="32"/>
        <v>Բամբակ</v>
      </c>
      <c r="S696" s="144" t="s">
        <v>25</v>
      </c>
      <c r="T696" s="144">
        <f>VLOOKUP(R696,material!A:B,2,0)</f>
        <v>9</v>
      </c>
      <c r="U696" s="141" t="s">
        <v>3416</v>
      </c>
      <c r="V696" s="141"/>
      <c r="W696" s="273" t="s">
        <v>7649</v>
      </c>
      <c r="X696" s="141" t="e">
        <f>VLOOKUP(W696,SIZE!A:B,2,0)</f>
        <v>#N/A</v>
      </c>
      <c r="Y696" s="141">
        <v>32.99</v>
      </c>
      <c r="Z696" s="141" t="s">
        <v>2042</v>
      </c>
      <c r="AA696" s="141" t="e">
        <f>VLOOKUP(Z696,COLOR!A:B,2,0)</f>
        <v>#N/A</v>
      </c>
      <c r="AB696" s="130"/>
      <c r="AC696" s="130"/>
      <c r="AD696" s="130"/>
      <c r="AE696" s="130"/>
      <c r="AF696" s="130"/>
      <c r="AG696" s="130"/>
      <c r="AH696" s="130"/>
      <c r="AI696" s="130"/>
      <c r="AJ696" s="130"/>
      <c r="AK696" s="130"/>
      <c r="AL696" s="130"/>
      <c r="AM696" s="130"/>
    </row>
    <row r="697" spans="1:39" ht="20.25" customHeight="1">
      <c r="A697" s="132">
        <v>696</v>
      </c>
      <c r="B697" s="19" t="s">
        <v>5169</v>
      </c>
      <c r="C697" s="250">
        <v>61112090000</v>
      </c>
      <c r="D697" s="261" t="s">
        <v>6933</v>
      </c>
      <c r="E697" s="143" t="str">
        <f t="shared" si="30"/>
        <v>Շապիկ+Տաբատ</v>
      </c>
      <c r="F697" s="273" t="s">
        <v>7093</v>
      </c>
      <c r="G697" s="144" t="e">
        <f>VLOOKUP(E697,subcategory!A:B,2,0)</f>
        <v>#N/A</v>
      </c>
      <c r="H697" s="273" t="s">
        <v>7152</v>
      </c>
      <c r="I697" s="213" t="e">
        <f>VLOOKUP(H697,gender!A:B,2,0)</f>
        <v>#N/A</v>
      </c>
      <c r="J697" s="273">
        <v>115</v>
      </c>
      <c r="K697" s="273">
        <v>115</v>
      </c>
      <c r="L697" s="273">
        <v>1</v>
      </c>
      <c r="M697" s="273" t="s">
        <v>44</v>
      </c>
      <c r="N697" s="144">
        <f>VLOOKUP(M697,brand!A:B,2,0)</f>
        <v>608</v>
      </c>
      <c r="O697" s="144" t="str">
        <f t="shared" si="31"/>
        <v>CHINA</v>
      </c>
      <c r="P697" s="144">
        <f>VLOOKUP(O697,country!A:B,2,0)</f>
        <v>7497</v>
      </c>
      <c r="Q697" s="273" t="s">
        <v>3915</v>
      </c>
      <c r="R697" s="144" t="str">
        <f t="shared" si="32"/>
        <v>Բամբակ</v>
      </c>
      <c r="S697" s="144" t="s">
        <v>25</v>
      </c>
      <c r="T697" s="144">
        <f>VLOOKUP(R697,material!A:B,2,0)</f>
        <v>9</v>
      </c>
      <c r="U697" s="141" t="s">
        <v>3416</v>
      </c>
      <c r="V697" s="141"/>
      <c r="W697" s="273" t="s">
        <v>7657</v>
      </c>
      <c r="X697" s="141" t="e">
        <f>VLOOKUP(W697,SIZE!A:B,2,0)</f>
        <v>#N/A</v>
      </c>
      <c r="Y697" s="141">
        <v>29.99</v>
      </c>
      <c r="Z697" s="141" t="s">
        <v>1071</v>
      </c>
      <c r="AA697" s="141">
        <f>VLOOKUP(Z697,COLOR!A:B,2,0)</f>
        <v>12</v>
      </c>
      <c r="AB697" s="130"/>
      <c r="AC697" s="130"/>
      <c r="AD697" s="130"/>
      <c r="AE697" s="130"/>
      <c r="AF697" s="130"/>
      <c r="AG697" s="130"/>
      <c r="AH697" s="130"/>
      <c r="AI697" s="130"/>
      <c r="AJ697" s="130"/>
      <c r="AK697" s="130"/>
      <c r="AL697" s="130"/>
      <c r="AM697" s="130"/>
    </row>
    <row r="698" spans="1:39" ht="20.25" customHeight="1">
      <c r="A698" s="132">
        <v>697</v>
      </c>
      <c r="B698" s="19" t="s">
        <v>5170</v>
      </c>
      <c r="C698" s="252">
        <v>61112090000</v>
      </c>
      <c r="D698" s="261" t="s">
        <v>6800</v>
      </c>
      <c r="E698" s="143" t="str">
        <f t="shared" si="30"/>
        <v>Բոդի</v>
      </c>
      <c r="F698" s="273" t="s">
        <v>247</v>
      </c>
      <c r="G698" s="144">
        <f>VLOOKUP(E698,subcategory!A:B,2,0)</f>
        <v>15</v>
      </c>
      <c r="H698" s="273" t="s">
        <v>7151</v>
      </c>
      <c r="I698" s="213">
        <f>VLOOKUP(H698,gender!A:B,2,0)</f>
        <v>7</v>
      </c>
      <c r="J698" s="273">
        <v>75</v>
      </c>
      <c r="K698" s="273">
        <v>75</v>
      </c>
      <c r="L698" s="273">
        <v>1</v>
      </c>
      <c r="M698" s="273" t="s">
        <v>44</v>
      </c>
      <c r="N698" s="144">
        <f>VLOOKUP(M698,brand!A:B,2,0)</f>
        <v>608</v>
      </c>
      <c r="O698" s="144" t="str">
        <f t="shared" si="31"/>
        <v>CHINA</v>
      </c>
      <c r="P698" s="144">
        <f>VLOOKUP(O698,country!A:B,2,0)</f>
        <v>7497</v>
      </c>
      <c r="Q698" s="273" t="s">
        <v>3915</v>
      </c>
      <c r="R698" s="144" t="str">
        <f t="shared" si="32"/>
        <v>Բամբակ</v>
      </c>
      <c r="S698" s="144" t="s">
        <v>25</v>
      </c>
      <c r="T698" s="144">
        <f>VLOOKUP(R698,material!A:B,2,0)</f>
        <v>9</v>
      </c>
      <c r="U698" s="141" t="s">
        <v>3416</v>
      </c>
      <c r="V698" s="141"/>
      <c r="W698" s="273" t="s">
        <v>7666</v>
      </c>
      <c r="X698" s="141" t="e">
        <f>VLOOKUP(W698,SIZE!A:B,2,0)</f>
        <v>#N/A</v>
      </c>
      <c r="Y698" s="141">
        <v>26.99</v>
      </c>
      <c r="Z698" s="141" t="s">
        <v>1057</v>
      </c>
      <c r="AA698" s="141">
        <f>VLOOKUP(Z698,COLOR!A:B,2,0)</f>
        <v>5</v>
      </c>
      <c r="AB698" s="130"/>
      <c r="AC698" s="130"/>
      <c r="AD698" s="130"/>
      <c r="AE698" s="130"/>
      <c r="AF698" s="130"/>
      <c r="AG698" s="130"/>
      <c r="AH698" s="130"/>
      <c r="AI698" s="130"/>
      <c r="AJ698" s="130"/>
      <c r="AK698" s="130"/>
      <c r="AL698" s="130"/>
      <c r="AM698" s="130"/>
    </row>
    <row r="699" spans="1:39" ht="20.25" customHeight="1">
      <c r="A699" s="132">
        <v>698</v>
      </c>
      <c r="B699" s="19" t="s">
        <v>5171</v>
      </c>
      <c r="C699" s="252">
        <v>61112090000</v>
      </c>
      <c r="D699" s="261" t="s">
        <v>6804</v>
      </c>
      <c r="E699" s="143" t="str">
        <f t="shared" si="30"/>
        <v>Բոդի</v>
      </c>
      <c r="F699" s="273" t="s">
        <v>247</v>
      </c>
      <c r="G699" s="144">
        <f>VLOOKUP(E699,subcategory!A:B,2,0)</f>
        <v>15</v>
      </c>
      <c r="H699" s="273" t="s">
        <v>7152</v>
      </c>
      <c r="I699" s="213" t="e">
        <f>VLOOKUP(H699,gender!A:B,2,0)</f>
        <v>#N/A</v>
      </c>
      <c r="J699" s="273">
        <v>135</v>
      </c>
      <c r="K699" s="273">
        <v>135</v>
      </c>
      <c r="L699" s="273">
        <v>1</v>
      </c>
      <c r="M699" s="273" t="s">
        <v>44</v>
      </c>
      <c r="N699" s="144">
        <f>VLOOKUP(M699,brand!A:B,2,0)</f>
        <v>608</v>
      </c>
      <c r="O699" s="144" t="str">
        <f t="shared" si="31"/>
        <v>CHINA</v>
      </c>
      <c r="P699" s="144">
        <f>VLOOKUP(O699,country!A:B,2,0)</f>
        <v>7497</v>
      </c>
      <c r="Q699" s="273" t="s">
        <v>3915</v>
      </c>
      <c r="R699" s="144" t="str">
        <f t="shared" si="32"/>
        <v>Բամբակ</v>
      </c>
      <c r="S699" s="144" t="s">
        <v>25</v>
      </c>
      <c r="T699" s="144">
        <f>VLOOKUP(R699,material!A:B,2,0)</f>
        <v>9</v>
      </c>
      <c r="U699" s="141" t="s">
        <v>3416</v>
      </c>
      <c r="V699" s="141"/>
      <c r="W699" s="273" t="s">
        <v>7648</v>
      </c>
      <c r="X699" s="141" t="e">
        <f>VLOOKUP(W699,SIZE!A:B,2,0)</f>
        <v>#N/A</v>
      </c>
      <c r="Y699" s="141">
        <v>27.99</v>
      </c>
      <c r="Z699" s="141" t="s">
        <v>1071</v>
      </c>
      <c r="AA699" s="141">
        <f>VLOOKUP(Z699,COLOR!A:B,2,0)</f>
        <v>12</v>
      </c>
      <c r="AB699" s="130"/>
      <c r="AC699" s="130"/>
      <c r="AD699" s="130"/>
      <c r="AE699" s="130"/>
      <c r="AF699" s="130"/>
      <c r="AG699" s="130"/>
      <c r="AH699" s="130"/>
      <c r="AI699" s="130"/>
      <c r="AJ699" s="130"/>
      <c r="AK699" s="130"/>
      <c r="AL699" s="130"/>
      <c r="AM699" s="130"/>
    </row>
    <row r="700" spans="1:39" ht="20.25" customHeight="1">
      <c r="A700" s="132">
        <v>699</v>
      </c>
      <c r="B700" s="19" t="s">
        <v>5172</v>
      </c>
      <c r="C700" s="250">
        <v>61112090000</v>
      </c>
      <c r="D700" s="261" t="s">
        <v>6797</v>
      </c>
      <c r="E700" s="143" t="str">
        <f t="shared" si="30"/>
        <v>Զգեստ</v>
      </c>
      <c r="F700" s="273" t="s">
        <v>64</v>
      </c>
      <c r="G700" s="144">
        <f>VLOOKUP(E700,subcategory!A:B,2,0)</f>
        <v>43</v>
      </c>
      <c r="H700" s="273" t="s">
        <v>7152</v>
      </c>
      <c r="I700" s="213" t="e">
        <f>VLOOKUP(H700,gender!A:B,2,0)</f>
        <v>#N/A</v>
      </c>
      <c r="J700" s="273">
        <v>75</v>
      </c>
      <c r="K700" s="273">
        <v>75</v>
      </c>
      <c r="L700" s="273">
        <v>1</v>
      </c>
      <c r="M700" s="273" t="s">
        <v>44</v>
      </c>
      <c r="N700" s="144">
        <f>VLOOKUP(M700,brand!A:B,2,0)</f>
        <v>608</v>
      </c>
      <c r="O700" s="144" t="str">
        <f t="shared" si="31"/>
        <v>INDIA</v>
      </c>
      <c r="P700" s="144">
        <f>VLOOKUP(O700,country!A:B,2,0)</f>
        <v>7505</v>
      </c>
      <c r="Q700" s="273" t="s">
        <v>428</v>
      </c>
      <c r="R700" s="144" t="str">
        <f t="shared" si="32"/>
        <v>Բամբակ</v>
      </c>
      <c r="S700" s="144" t="s">
        <v>25</v>
      </c>
      <c r="T700" s="144">
        <f>VLOOKUP(R700,material!A:B,2,0)</f>
        <v>9</v>
      </c>
      <c r="U700" s="141" t="s">
        <v>3416</v>
      </c>
      <c r="V700" s="141"/>
      <c r="W700" s="273" t="s">
        <v>7649</v>
      </c>
      <c r="X700" s="141" t="e">
        <f>VLOOKUP(W700,SIZE!A:B,2,0)</f>
        <v>#N/A</v>
      </c>
      <c r="Y700" s="141">
        <v>22.99</v>
      </c>
      <c r="Z700" s="141" t="s">
        <v>1080</v>
      </c>
      <c r="AA700" s="141">
        <f>VLOOKUP(Z700,COLOR!A:B,2,0)</f>
        <v>13</v>
      </c>
      <c r="AB700" s="130"/>
      <c r="AC700" s="130"/>
      <c r="AD700" s="130"/>
      <c r="AE700" s="130"/>
      <c r="AF700" s="130"/>
      <c r="AG700" s="130"/>
      <c r="AH700" s="130"/>
      <c r="AI700" s="130"/>
      <c r="AJ700" s="130"/>
      <c r="AK700" s="130"/>
      <c r="AL700" s="130"/>
      <c r="AM700" s="130"/>
    </row>
    <row r="701" spans="1:39" ht="20.25" customHeight="1">
      <c r="A701" s="132">
        <v>700</v>
      </c>
      <c r="B701" s="19" t="s">
        <v>5173</v>
      </c>
      <c r="C701" s="253">
        <v>61033200000</v>
      </c>
      <c r="D701" s="263" t="s">
        <v>6820</v>
      </c>
      <c r="E701" s="143" t="str">
        <f t="shared" si="30"/>
        <v>Ժակետ</v>
      </c>
      <c r="F701" s="273" t="s">
        <v>58</v>
      </c>
      <c r="G701" s="144">
        <f>VLOOKUP(E701,subcategory!A:B,2,0)</f>
        <v>466</v>
      </c>
      <c r="H701" s="273" t="s">
        <v>7150</v>
      </c>
      <c r="I701" s="213" t="e">
        <f>VLOOKUP(H701,gender!A:B,2,0)</f>
        <v>#N/A</v>
      </c>
      <c r="J701" s="273">
        <v>115</v>
      </c>
      <c r="K701" s="273">
        <v>115</v>
      </c>
      <c r="L701" s="273">
        <v>1</v>
      </c>
      <c r="M701" s="273" t="s">
        <v>44</v>
      </c>
      <c r="N701" s="144">
        <f>VLOOKUP(M701,brand!A:B,2,0)</f>
        <v>608</v>
      </c>
      <c r="O701" s="144" t="str">
        <f t="shared" si="31"/>
        <v>PORTUGAL</v>
      </c>
      <c r="P701" s="144">
        <f>VLOOKUP(O701,country!A:B,2,0)</f>
        <v>1810</v>
      </c>
      <c r="Q701" s="273" t="s">
        <v>2818</v>
      </c>
      <c r="R701" s="144" t="str">
        <f t="shared" si="32"/>
        <v>Բամբակ</v>
      </c>
      <c r="S701" s="144" t="s">
        <v>25</v>
      </c>
      <c r="T701" s="144">
        <f>VLOOKUP(R701,material!A:B,2,0)</f>
        <v>9</v>
      </c>
      <c r="U701" s="141" t="s">
        <v>3416</v>
      </c>
      <c r="V701" s="141"/>
      <c r="W701" s="273" t="s">
        <v>7683</v>
      </c>
      <c r="X701" s="141" t="e">
        <f>VLOOKUP(W701,SIZE!A:B,2,0)</f>
        <v>#N/A</v>
      </c>
      <c r="Y701" s="141">
        <v>32.99</v>
      </c>
      <c r="Z701" s="141" t="s">
        <v>1057</v>
      </c>
      <c r="AA701" s="141">
        <f>VLOOKUP(Z701,COLOR!A:B,2,0)</f>
        <v>5</v>
      </c>
      <c r="AB701" s="130"/>
      <c r="AC701" s="130"/>
      <c r="AD701" s="130"/>
      <c r="AE701" s="130"/>
      <c r="AF701" s="130"/>
      <c r="AG701" s="130"/>
      <c r="AH701" s="130"/>
      <c r="AI701" s="130"/>
      <c r="AJ701" s="130"/>
      <c r="AK701" s="130"/>
      <c r="AL701" s="130"/>
      <c r="AM701" s="130"/>
    </row>
    <row r="702" spans="1:39" ht="20.25" customHeight="1">
      <c r="A702" s="132">
        <v>701</v>
      </c>
      <c r="B702" s="19" t="s">
        <v>5174</v>
      </c>
      <c r="C702" s="250">
        <v>61043200000</v>
      </c>
      <c r="D702" s="261" t="s">
        <v>6940</v>
      </c>
      <c r="E702" s="143" t="str">
        <f t="shared" si="30"/>
        <v>Ժակետ</v>
      </c>
      <c r="F702" s="273" t="s">
        <v>58</v>
      </c>
      <c r="G702" s="144">
        <f>VLOOKUP(E702,subcategory!A:B,2,0)</f>
        <v>466</v>
      </c>
      <c r="H702" s="273" t="s">
        <v>55</v>
      </c>
      <c r="I702" s="213" t="e">
        <f>VLOOKUP(H702,gender!A:B,2,0)</f>
        <v>#N/A</v>
      </c>
      <c r="J702" s="273">
        <v>135</v>
      </c>
      <c r="K702" s="273">
        <v>135</v>
      </c>
      <c r="L702" s="273">
        <v>1</v>
      </c>
      <c r="M702" s="273" t="s">
        <v>44</v>
      </c>
      <c r="N702" s="144">
        <f>VLOOKUP(M702,brand!A:B,2,0)</f>
        <v>608</v>
      </c>
      <c r="O702" s="144" t="str">
        <f t="shared" si="31"/>
        <v>PORTUGAL</v>
      </c>
      <c r="P702" s="144">
        <f>VLOOKUP(O702,country!A:B,2,0)</f>
        <v>1810</v>
      </c>
      <c r="Q702" s="273" t="s">
        <v>2818</v>
      </c>
      <c r="R702" s="144" t="str">
        <f t="shared" si="32"/>
        <v>Բամբակ</v>
      </c>
      <c r="S702" s="144" t="s">
        <v>25</v>
      </c>
      <c r="T702" s="144">
        <f>VLOOKUP(R702,material!A:B,2,0)</f>
        <v>9</v>
      </c>
      <c r="U702" s="141" t="s">
        <v>3416</v>
      </c>
      <c r="V702" s="141"/>
      <c r="W702" s="273" t="s">
        <v>7650</v>
      </c>
      <c r="X702" s="141" t="e">
        <f>VLOOKUP(W702,SIZE!A:B,2,0)</f>
        <v>#N/A</v>
      </c>
      <c r="Y702" s="141">
        <v>35.99</v>
      </c>
      <c r="Z702" s="141" t="s">
        <v>1057</v>
      </c>
      <c r="AA702" s="141">
        <f>VLOOKUP(Z702,COLOR!A:B,2,0)</f>
        <v>5</v>
      </c>
      <c r="AB702" s="130"/>
      <c r="AC702" s="130"/>
      <c r="AD702" s="130"/>
      <c r="AE702" s="130"/>
      <c r="AF702" s="130"/>
      <c r="AG702" s="130"/>
      <c r="AH702" s="130"/>
      <c r="AI702" s="130"/>
      <c r="AJ702" s="130"/>
      <c r="AK702" s="130"/>
      <c r="AL702" s="130"/>
      <c r="AM702" s="130"/>
    </row>
    <row r="703" spans="1:39" ht="20.25" customHeight="1">
      <c r="A703" s="132">
        <v>702</v>
      </c>
      <c r="B703" s="19" t="s">
        <v>5175</v>
      </c>
      <c r="C703" s="250">
        <v>61043200000</v>
      </c>
      <c r="D703" s="261" t="s">
        <v>726</v>
      </c>
      <c r="E703" s="143" t="str">
        <f t="shared" si="30"/>
        <v>Ժակետ</v>
      </c>
      <c r="F703" s="273" t="s">
        <v>58</v>
      </c>
      <c r="G703" s="144">
        <f>VLOOKUP(E703,subcategory!A:B,2,0)</f>
        <v>466</v>
      </c>
      <c r="H703" s="273" t="s">
        <v>55</v>
      </c>
      <c r="I703" s="213" t="e">
        <f>VLOOKUP(H703,gender!A:B,2,0)</f>
        <v>#N/A</v>
      </c>
      <c r="J703" s="273">
        <v>90</v>
      </c>
      <c r="K703" s="273">
        <v>90</v>
      </c>
      <c r="L703" s="273">
        <v>1</v>
      </c>
      <c r="M703" s="273" t="s">
        <v>44</v>
      </c>
      <c r="N703" s="144">
        <f>VLOOKUP(M703,brand!A:B,2,0)</f>
        <v>608</v>
      </c>
      <c r="O703" s="144" t="str">
        <f t="shared" si="31"/>
        <v>CHINA</v>
      </c>
      <c r="P703" s="144">
        <f>VLOOKUP(O703,country!A:B,2,0)</f>
        <v>7497</v>
      </c>
      <c r="Q703" s="273" t="s">
        <v>3915</v>
      </c>
      <c r="R703" s="144" t="str">
        <f t="shared" si="32"/>
        <v>Բամբակ/Պոլիեսթեր</v>
      </c>
      <c r="S703" s="144" t="s">
        <v>13</v>
      </c>
      <c r="T703" s="144" t="str">
        <f>VLOOKUP(R703,material!A:B,2,0)</f>
        <v>9-37</v>
      </c>
      <c r="U703" s="141" t="s">
        <v>3416</v>
      </c>
      <c r="V703" s="141"/>
      <c r="W703" s="273" t="s">
        <v>7651</v>
      </c>
      <c r="X703" s="141" t="e">
        <f>VLOOKUP(W703,SIZE!A:B,2,0)</f>
        <v>#N/A</v>
      </c>
      <c r="Y703" s="141">
        <v>25.99</v>
      </c>
      <c r="Z703" s="141" t="s">
        <v>2042</v>
      </c>
      <c r="AA703" s="141" t="e">
        <f>VLOOKUP(Z703,COLOR!A:B,2,0)</f>
        <v>#N/A</v>
      </c>
      <c r="AB703" s="130"/>
      <c r="AC703" s="130"/>
      <c r="AD703" s="130"/>
      <c r="AE703" s="130"/>
      <c r="AF703" s="130"/>
      <c r="AG703" s="130"/>
      <c r="AH703" s="130"/>
      <c r="AI703" s="130"/>
      <c r="AJ703" s="130"/>
      <c r="AK703" s="130"/>
      <c r="AL703" s="130"/>
      <c r="AM703" s="130"/>
    </row>
    <row r="704" spans="1:39" ht="20.25" customHeight="1">
      <c r="A704" s="132">
        <v>703</v>
      </c>
      <c r="B704" s="19" t="s">
        <v>5176</v>
      </c>
      <c r="C704" s="252">
        <v>61112090000</v>
      </c>
      <c r="D704" s="261" t="s">
        <v>6800</v>
      </c>
      <c r="E704" s="143" t="str">
        <f t="shared" si="30"/>
        <v>Բոդի</v>
      </c>
      <c r="F704" s="273" t="s">
        <v>247</v>
      </c>
      <c r="G704" s="144">
        <f>VLOOKUP(E704,subcategory!A:B,2,0)</f>
        <v>15</v>
      </c>
      <c r="H704" s="273" t="s">
        <v>7151</v>
      </c>
      <c r="I704" s="213">
        <f>VLOOKUP(H704,gender!A:B,2,0)</f>
        <v>7</v>
      </c>
      <c r="J704" s="273">
        <v>170</v>
      </c>
      <c r="K704" s="273">
        <v>170</v>
      </c>
      <c r="L704" s="273">
        <v>1</v>
      </c>
      <c r="M704" s="273" t="s">
        <v>44</v>
      </c>
      <c r="N704" s="144">
        <f>VLOOKUP(M704,brand!A:B,2,0)</f>
        <v>608</v>
      </c>
      <c r="O704" s="144" t="str">
        <f t="shared" si="31"/>
        <v>CHINA</v>
      </c>
      <c r="P704" s="144">
        <f>VLOOKUP(O704,country!A:B,2,0)</f>
        <v>7497</v>
      </c>
      <c r="Q704" s="273" t="s">
        <v>3915</v>
      </c>
      <c r="R704" s="144" t="str">
        <f t="shared" si="32"/>
        <v>Բամբակ</v>
      </c>
      <c r="S704" s="144" t="s">
        <v>25</v>
      </c>
      <c r="T704" s="144">
        <f>VLOOKUP(R704,material!A:B,2,0)</f>
        <v>9</v>
      </c>
      <c r="U704" s="141" t="s">
        <v>3416</v>
      </c>
      <c r="V704" s="141"/>
      <c r="W704" s="273" t="s">
        <v>7657</v>
      </c>
      <c r="X704" s="141" t="e">
        <f>VLOOKUP(W704,SIZE!A:B,2,0)</f>
        <v>#N/A</v>
      </c>
      <c r="Y704" s="141">
        <v>32.99</v>
      </c>
      <c r="Z704" s="141" t="s">
        <v>1057</v>
      </c>
      <c r="AA704" s="141">
        <f>VLOOKUP(Z704,COLOR!A:B,2,0)</f>
        <v>5</v>
      </c>
      <c r="AB704" s="130"/>
      <c r="AC704" s="130"/>
      <c r="AD704" s="130"/>
      <c r="AE704" s="130"/>
      <c r="AF704" s="130"/>
      <c r="AG704" s="130"/>
      <c r="AH704" s="130"/>
      <c r="AI704" s="130"/>
      <c r="AJ704" s="130"/>
      <c r="AK704" s="130"/>
      <c r="AL704" s="130"/>
      <c r="AM704" s="130"/>
    </row>
    <row r="705" spans="1:39" ht="20.25" customHeight="1">
      <c r="A705" s="132">
        <v>704</v>
      </c>
      <c r="B705" s="19" t="s">
        <v>5177</v>
      </c>
      <c r="C705" s="252">
        <v>61112090000</v>
      </c>
      <c r="D705" s="261" t="s">
        <v>6800</v>
      </c>
      <c r="E705" s="143" t="str">
        <f t="shared" si="30"/>
        <v>Բոդի</v>
      </c>
      <c r="F705" s="273" t="s">
        <v>247</v>
      </c>
      <c r="G705" s="144">
        <f>VLOOKUP(E705,subcategory!A:B,2,0)</f>
        <v>15</v>
      </c>
      <c r="H705" s="273" t="s">
        <v>7151</v>
      </c>
      <c r="I705" s="213">
        <f>VLOOKUP(H705,gender!A:B,2,0)</f>
        <v>7</v>
      </c>
      <c r="J705" s="273">
        <v>110</v>
      </c>
      <c r="K705" s="273">
        <v>110</v>
      </c>
      <c r="L705" s="273">
        <v>1</v>
      </c>
      <c r="M705" s="273" t="s">
        <v>44</v>
      </c>
      <c r="N705" s="144">
        <f>VLOOKUP(M705,brand!A:B,2,0)</f>
        <v>608</v>
      </c>
      <c r="O705" s="144" t="str">
        <f t="shared" si="31"/>
        <v>CHINA</v>
      </c>
      <c r="P705" s="144">
        <f>VLOOKUP(O705,country!A:B,2,0)</f>
        <v>7497</v>
      </c>
      <c r="Q705" s="273" t="s">
        <v>3915</v>
      </c>
      <c r="R705" s="144" t="str">
        <f t="shared" si="32"/>
        <v>Բամբակ</v>
      </c>
      <c r="S705" s="144" t="s">
        <v>25</v>
      </c>
      <c r="T705" s="144">
        <f>VLOOKUP(R705,material!A:B,2,0)</f>
        <v>9</v>
      </c>
      <c r="U705" s="141" t="s">
        <v>3416</v>
      </c>
      <c r="V705" s="141"/>
      <c r="W705" s="273" t="s">
        <v>7649</v>
      </c>
      <c r="X705" s="141" t="e">
        <f>VLOOKUP(W705,SIZE!A:B,2,0)</f>
        <v>#N/A</v>
      </c>
      <c r="Y705" s="141">
        <v>0</v>
      </c>
      <c r="Z705" s="141" t="s">
        <v>1057</v>
      </c>
      <c r="AA705" s="141">
        <f>VLOOKUP(Z705,COLOR!A:B,2,0)</f>
        <v>5</v>
      </c>
      <c r="AB705" s="130"/>
      <c r="AC705" s="130"/>
      <c r="AD705" s="130"/>
      <c r="AE705" s="130"/>
      <c r="AF705" s="130"/>
      <c r="AG705" s="130"/>
      <c r="AH705" s="130"/>
      <c r="AI705" s="130"/>
      <c r="AJ705" s="130"/>
      <c r="AK705" s="130"/>
      <c r="AL705" s="130"/>
      <c r="AM705" s="130"/>
    </row>
    <row r="706" spans="1:39" ht="20.25" customHeight="1">
      <c r="A706" s="132">
        <v>705</v>
      </c>
      <c r="B706" s="19" t="s">
        <v>5178</v>
      </c>
      <c r="C706" s="252">
        <v>62014000000</v>
      </c>
      <c r="D706" s="261" t="s">
        <v>6941</v>
      </c>
      <c r="E706" s="143" t="str">
        <f t="shared" si="30"/>
        <v>Բաճկոն</v>
      </c>
      <c r="F706" s="273" t="s">
        <v>62</v>
      </c>
      <c r="G706" s="144">
        <f>VLOOKUP(E706,subcategory!A:B,2,0)</f>
        <v>14</v>
      </c>
      <c r="H706" s="273" t="s">
        <v>7150</v>
      </c>
      <c r="I706" s="213" t="e">
        <f>VLOOKUP(H706,gender!A:B,2,0)</f>
        <v>#N/A</v>
      </c>
      <c r="J706" s="273">
        <v>330</v>
      </c>
      <c r="K706" s="273">
        <v>330</v>
      </c>
      <c r="L706" s="273">
        <v>1</v>
      </c>
      <c r="M706" s="273" t="s">
        <v>44</v>
      </c>
      <c r="N706" s="144">
        <f>VLOOKUP(M706,brand!A:B,2,0)</f>
        <v>608</v>
      </c>
      <c r="O706" s="144" t="str">
        <f t="shared" si="31"/>
        <v>MYANMAR</v>
      </c>
      <c r="P706" s="144">
        <f>VLOOKUP(O706,country!A:B,2,0)</f>
        <v>7495</v>
      </c>
      <c r="Q706" s="273" t="s">
        <v>7193</v>
      </c>
      <c r="R706" s="144" t="str">
        <f t="shared" si="32"/>
        <v>Պոլիեսթեր</v>
      </c>
      <c r="S706" s="144" t="s">
        <v>36</v>
      </c>
      <c r="T706" s="144">
        <f>VLOOKUP(R706,material!A:B,2,0)</f>
        <v>37</v>
      </c>
      <c r="U706" s="141" t="s">
        <v>3416</v>
      </c>
      <c r="V706" s="141"/>
      <c r="W706" s="273" t="s">
        <v>7651</v>
      </c>
      <c r="X706" s="141" t="e">
        <f>VLOOKUP(W706,SIZE!A:B,2,0)</f>
        <v>#N/A</v>
      </c>
      <c r="Y706" s="141">
        <v>49.99</v>
      </c>
      <c r="Z706" s="141" t="s">
        <v>1057</v>
      </c>
      <c r="AA706" s="141">
        <f>VLOOKUP(Z706,COLOR!A:B,2,0)</f>
        <v>5</v>
      </c>
      <c r="AB706" s="130"/>
      <c r="AC706" s="130"/>
      <c r="AD706" s="130"/>
      <c r="AE706" s="130"/>
      <c r="AF706" s="130"/>
      <c r="AG706" s="130"/>
      <c r="AH706" s="130"/>
      <c r="AI706" s="130"/>
      <c r="AJ706" s="130"/>
      <c r="AK706" s="130"/>
      <c r="AL706" s="130"/>
      <c r="AM706" s="130"/>
    </row>
    <row r="707" spans="1:39" ht="20.25" customHeight="1">
      <c r="A707" s="132">
        <v>706</v>
      </c>
      <c r="B707" s="19" t="s">
        <v>5179</v>
      </c>
      <c r="C707" s="252">
        <v>61112090000</v>
      </c>
      <c r="D707" s="261" t="s">
        <v>6800</v>
      </c>
      <c r="E707" s="143" t="str">
        <f t="shared" ref="E707:E770" si="33">PROPER(F707)</f>
        <v>Բոդի</v>
      </c>
      <c r="F707" s="273" t="s">
        <v>247</v>
      </c>
      <c r="G707" s="144">
        <f>VLOOKUP(E707,subcategory!A:B,2,0)</f>
        <v>15</v>
      </c>
      <c r="H707" s="273" t="s">
        <v>7151</v>
      </c>
      <c r="I707" s="213">
        <f>VLOOKUP(H707,gender!A:B,2,0)</f>
        <v>7</v>
      </c>
      <c r="J707" s="273">
        <v>325</v>
      </c>
      <c r="K707" s="273">
        <v>325</v>
      </c>
      <c r="L707" s="273">
        <v>1</v>
      </c>
      <c r="M707" s="273" t="s">
        <v>44</v>
      </c>
      <c r="N707" s="144">
        <f>VLOOKUP(M707,brand!A:B,2,0)</f>
        <v>608</v>
      </c>
      <c r="O707" s="144" t="str">
        <f t="shared" ref="O707:O770" si="34">UPPER(Q707)</f>
        <v>CHINA</v>
      </c>
      <c r="P707" s="144">
        <f>VLOOKUP(O707,country!A:B,2,0)</f>
        <v>7497</v>
      </c>
      <c r="Q707" s="273" t="s">
        <v>3915</v>
      </c>
      <c r="R707" s="144" t="str">
        <f t="shared" ref="R707:R770" si="35">PROPER(S707)</f>
        <v>Բամբակ</v>
      </c>
      <c r="S707" s="144" t="s">
        <v>25</v>
      </c>
      <c r="T707" s="144">
        <f>VLOOKUP(R707,material!A:B,2,0)</f>
        <v>9</v>
      </c>
      <c r="U707" s="141" t="s">
        <v>3416</v>
      </c>
      <c r="V707" s="141"/>
      <c r="W707" s="273" t="s">
        <v>7648</v>
      </c>
      <c r="X707" s="141" t="e">
        <f>VLOOKUP(W707,SIZE!A:B,2,0)</f>
        <v>#N/A</v>
      </c>
      <c r="Y707" s="141">
        <v>37.99</v>
      </c>
      <c r="Z707" s="141" t="s">
        <v>1057</v>
      </c>
      <c r="AA707" s="141">
        <f>VLOOKUP(Z707,COLOR!A:B,2,0)</f>
        <v>5</v>
      </c>
      <c r="AB707" s="130"/>
      <c r="AC707" s="130"/>
      <c r="AD707" s="130"/>
      <c r="AE707" s="130"/>
      <c r="AF707" s="130"/>
      <c r="AG707" s="130"/>
      <c r="AH707" s="130"/>
      <c r="AI707" s="130"/>
      <c r="AJ707" s="130"/>
      <c r="AK707" s="130"/>
      <c r="AL707" s="130"/>
      <c r="AM707" s="130"/>
    </row>
    <row r="708" spans="1:39" ht="20.25" customHeight="1">
      <c r="A708" s="132">
        <v>707</v>
      </c>
      <c r="B708" s="19" t="s">
        <v>5180</v>
      </c>
      <c r="C708" s="250">
        <v>62034235000</v>
      </c>
      <c r="D708" s="261" t="s">
        <v>6796</v>
      </c>
      <c r="E708" s="143" t="str">
        <f t="shared" si="33"/>
        <v>Տաբատներ</v>
      </c>
      <c r="F708" s="273" t="s">
        <v>7795</v>
      </c>
      <c r="G708" s="144">
        <f>VLOOKUP(E708,subcategory!A:B,2,0)</f>
        <v>93</v>
      </c>
      <c r="H708" s="273" t="s">
        <v>7150</v>
      </c>
      <c r="I708" s="213" t="e">
        <f>VLOOKUP(H708,gender!A:B,2,0)</f>
        <v>#N/A</v>
      </c>
      <c r="J708" s="273">
        <v>110</v>
      </c>
      <c r="K708" s="273">
        <v>110</v>
      </c>
      <c r="L708" s="273">
        <v>1</v>
      </c>
      <c r="M708" s="273" t="s">
        <v>44</v>
      </c>
      <c r="N708" s="144">
        <f>VLOOKUP(M708,brand!A:B,2,0)</f>
        <v>608</v>
      </c>
      <c r="O708" s="144" t="str">
        <f t="shared" si="34"/>
        <v>BANGLADESH</v>
      </c>
      <c r="P708" s="144">
        <f>VLOOKUP(O708,country!A:B,2,0)</f>
        <v>7485</v>
      </c>
      <c r="Q708" s="273" t="s">
        <v>440</v>
      </c>
      <c r="R708" s="144" t="str">
        <f t="shared" si="35"/>
        <v>Բամբակ</v>
      </c>
      <c r="S708" s="144" t="s">
        <v>25</v>
      </c>
      <c r="T708" s="144">
        <f>VLOOKUP(R708,material!A:B,2,0)</f>
        <v>9</v>
      </c>
      <c r="U708" s="141" t="s">
        <v>3416</v>
      </c>
      <c r="V708" s="141"/>
      <c r="W708" s="273" t="s">
        <v>7650</v>
      </c>
      <c r="X708" s="141" t="e">
        <f>VLOOKUP(W708,SIZE!A:B,2,0)</f>
        <v>#N/A</v>
      </c>
      <c r="Y708" s="141">
        <v>12.99</v>
      </c>
      <c r="Z708" s="141" t="s">
        <v>2092</v>
      </c>
      <c r="AA708" s="141">
        <f>VLOOKUP(Z708,COLOR!A:B,2,0)</f>
        <v>8</v>
      </c>
      <c r="AB708" s="130"/>
      <c r="AC708" s="130"/>
      <c r="AD708" s="130"/>
      <c r="AE708" s="130"/>
      <c r="AF708" s="130"/>
      <c r="AG708" s="130"/>
      <c r="AH708" s="130"/>
      <c r="AI708" s="130"/>
      <c r="AJ708" s="130"/>
      <c r="AK708" s="130"/>
      <c r="AL708" s="130"/>
      <c r="AM708" s="130"/>
    </row>
    <row r="709" spans="1:39" ht="20.25" customHeight="1">
      <c r="A709" s="132">
        <v>708</v>
      </c>
      <c r="B709" s="19" t="s">
        <v>5181</v>
      </c>
      <c r="C709" s="250">
        <v>62034235000</v>
      </c>
      <c r="D709" s="261" t="s">
        <v>6796</v>
      </c>
      <c r="E709" s="143" t="str">
        <f t="shared" si="33"/>
        <v>Տաբատներ</v>
      </c>
      <c r="F709" s="273" t="s">
        <v>7795</v>
      </c>
      <c r="G709" s="144">
        <f>VLOOKUP(E709,subcategory!A:B,2,0)</f>
        <v>93</v>
      </c>
      <c r="H709" s="273" t="s">
        <v>7150</v>
      </c>
      <c r="I709" s="213" t="e">
        <f>VLOOKUP(H709,gender!A:B,2,0)</f>
        <v>#N/A</v>
      </c>
      <c r="J709" s="273">
        <v>120</v>
      </c>
      <c r="K709" s="273">
        <v>120</v>
      </c>
      <c r="L709" s="273">
        <v>1</v>
      </c>
      <c r="M709" s="273" t="s">
        <v>44</v>
      </c>
      <c r="N709" s="144">
        <f>VLOOKUP(M709,brand!A:B,2,0)</f>
        <v>608</v>
      </c>
      <c r="O709" s="144" t="str">
        <f t="shared" si="34"/>
        <v>PAKESTAN</v>
      </c>
      <c r="P709" s="144" t="e">
        <f>VLOOKUP(O709,country!A:B,2,0)</f>
        <v>#N/A</v>
      </c>
      <c r="Q709" s="273" t="s">
        <v>7195</v>
      </c>
      <c r="R709" s="144" t="str">
        <f t="shared" si="35"/>
        <v>Բամբակ</v>
      </c>
      <c r="S709" s="144" t="s">
        <v>25</v>
      </c>
      <c r="T709" s="144">
        <f>VLOOKUP(R709,material!A:B,2,0)</f>
        <v>9</v>
      </c>
      <c r="U709" s="141" t="s">
        <v>3416</v>
      </c>
      <c r="V709" s="141"/>
      <c r="W709" s="273" t="s">
        <v>7665</v>
      </c>
      <c r="X709" s="141" t="e">
        <f>VLOOKUP(W709,SIZE!A:B,2,0)</f>
        <v>#N/A</v>
      </c>
      <c r="Y709" s="141">
        <v>0</v>
      </c>
      <c r="Z709" s="141" t="s">
        <v>2092</v>
      </c>
      <c r="AA709" s="141">
        <f>VLOOKUP(Z709,COLOR!A:B,2,0)</f>
        <v>8</v>
      </c>
      <c r="AB709" s="130"/>
      <c r="AC709" s="130"/>
      <c r="AD709" s="130"/>
      <c r="AE709" s="130"/>
      <c r="AF709" s="130"/>
      <c r="AG709" s="130"/>
      <c r="AH709" s="130"/>
      <c r="AI709" s="130"/>
      <c r="AJ709" s="130"/>
      <c r="AK709" s="130"/>
      <c r="AL709" s="130"/>
      <c r="AM709" s="130"/>
    </row>
    <row r="710" spans="1:39" ht="20.25" customHeight="1">
      <c r="A710" s="132">
        <v>709</v>
      </c>
      <c r="B710" s="19" t="s">
        <v>5182</v>
      </c>
      <c r="C710" s="250">
        <v>61112090000</v>
      </c>
      <c r="D710" s="261" t="s">
        <v>6880</v>
      </c>
      <c r="E710" s="143" t="str">
        <f t="shared" si="33"/>
        <v>Շապիկ Երկարաթև</v>
      </c>
      <c r="F710" s="273" t="s">
        <v>332</v>
      </c>
      <c r="G710" s="144" t="e">
        <f>VLOOKUP(E710,subcategory!A:B,2,0)</f>
        <v>#N/A</v>
      </c>
      <c r="H710" s="273" t="s">
        <v>7152</v>
      </c>
      <c r="I710" s="213" t="e">
        <f>VLOOKUP(H710,gender!A:B,2,0)</f>
        <v>#N/A</v>
      </c>
      <c r="J710" s="273">
        <v>85</v>
      </c>
      <c r="K710" s="273">
        <v>85</v>
      </c>
      <c r="L710" s="273">
        <v>1</v>
      </c>
      <c r="M710" s="273" t="s">
        <v>44</v>
      </c>
      <c r="N710" s="144">
        <f>VLOOKUP(M710,brand!A:B,2,0)</f>
        <v>608</v>
      </c>
      <c r="O710" s="144" t="str">
        <f t="shared" si="34"/>
        <v>CHINA</v>
      </c>
      <c r="P710" s="144">
        <f>VLOOKUP(O710,country!A:B,2,0)</f>
        <v>7497</v>
      </c>
      <c r="Q710" s="273" t="s">
        <v>3915</v>
      </c>
      <c r="R710" s="144" t="str">
        <f t="shared" si="35"/>
        <v>Բամբակ</v>
      </c>
      <c r="S710" s="144" t="s">
        <v>25</v>
      </c>
      <c r="T710" s="144">
        <f>VLOOKUP(R710,material!A:B,2,0)</f>
        <v>9</v>
      </c>
      <c r="U710" s="141" t="s">
        <v>3416</v>
      </c>
      <c r="V710" s="141"/>
      <c r="W710" s="273" t="s">
        <v>7649</v>
      </c>
      <c r="X710" s="141" t="e">
        <f>VLOOKUP(W710,SIZE!A:B,2,0)</f>
        <v>#N/A</v>
      </c>
      <c r="Y710" s="141">
        <v>0</v>
      </c>
      <c r="Z710" s="141" t="s">
        <v>1080</v>
      </c>
      <c r="AA710" s="141">
        <f>VLOOKUP(Z710,COLOR!A:B,2,0)</f>
        <v>13</v>
      </c>
      <c r="AB710" s="130"/>
      <c r="AC710" s="130"/>
      <c r="AD710" s="130"/>
      <c r="AE710" s="130"/>
      <c r="AF710" s="130"/>
      <c r="AG710" s="130"/>
      <c r="AH710" s="130"/>
      <c r="AI710" s="130"/>
      <c r="AJ710" s="130"/>
      <c r="AK710" s="130"/>
      <c r="AL710" s="130"/>
      <c r="AM710" s="130"/>
    </row>
    <row r="711" spans="1:39" ht="20.25" customHeight="1">
      <c r="A711" s="132">
        <v>710</v>
      </c>
      <c r="B711" s="19" t="s">
        <v>5183</v>
      </c>
      <c r="C711" s="250">
        <v>61091000000</v>
      </c>
      <c r="D711" s="261" t="s">
        <v>2271</v>
      </c>
      <c r="E711" s="143" t="str">
        <f t="shared" si="33"/>
        <v>Շապիկ Երկարաթև</v>
      </c>
      <c r="F711" s="273" t="s">
        <v>332</v>
      </c>
      <c r="G711" s="144" t="e">
        <f>VLOOKUP(E711,subcategory!A:B,2,0)</f>
        <v>#N/A</v>
      </c>
      <c r="H711" s="273" t="s">
        <v>55</v>
      </c>
      <c r="I711" s="213" t="e">
        <f>VLOOKUP(H711,gender!A:B,2,0)</f>
        <v>#N/A</v>
      </c>
      <c r="J711" s="273">
        <v>100</v>
      </c>
      <c r="K711" s="273">
        <v>100</v>
      </c>
      <c r="L711" s="273">
        <v>1</v>
      </c>
      <c r="M711" s="273" t="s">
        <v>44</v>
      </c>
      <c r="N711" s="144">
        <f>VLOOKUP(M711,brand!A:B,2,0)</f>
        <v>608</v>
      </c>
      <c r="O711" s="144" t="str">
        <f t="shared" si="34"/>
        <v>INDIA</v>
      </c>
      <c r="P711" s="144">
        <f>VLOOKUP(O711,country!A:B,2,0)</f>
        <v>7505</v>
      </c>
      <c r="Q711" s="273" t="s">
        <v>428</v>
      </c>
      <c r="R711" s="144" t="str">
        <f t="shared" si="35"/>
        <v>Բամբակ</v>
      </c>
      <c r="S711" s="144" t="s">
        <v>25</v>
      </c>
      <c r="T711" s="144">
        <f>VLOOKUP(R711,material!A:B,2,0)</f>
        <v>9</v>
      </c>
      <c r="U711" s="141" t="s">
        <v>3416</v>
      </c>
      <c r="V711" s="141"/>
      <c r="W711" s="273" t="s">
        <v>7665</v>
      </c>
      <c r="X711" s="141" t="e">
        <f>VLOOKUP(W711,SIZE!A:B,2,0)</f>
        <v>#N/A</v>
      </c>
      <c r="Y711" s="141">
        <v>25.99</v>
      </c>
      <c r="Z711" s="141" t="s">
        <v>1071</v>
      </c>
      <c r="AA711" s="141">
        <f>VLOOKUP(Z711,COLOR!A:B,2,0)</f>
        <v>12</v>
      </c>
      <c r="AB711" s="130"/>
      <c r="AC711" s="130"/>
      <c r="AD711" s="130"/>
      <c r="AE711" s="130"/>
      <c r="AF711" s="130"/>
      <c r="AG711" s="130"/>
      <c r="AH711" s="130"/>
      <c r="AI711" s="130"/>
      <c r="AJ711" s="130"/>
      <c r="AK711" s="130"/>
      <c r="AL711" s="130"/>
      <c r="AM711" s="130"/>
    </row>
    <row r="712" spans="1:39" ht="20.25" customHeight="1">
      <c r="A712" s="132">
        <v>711</v>
      </c>
      <c r="B712" s="19" t="s">
        <v>5184</v>
      </c>
      <c r="C712" s="250">
        <v>61112090000</v>
      </c>
      <c r="D712" s="261" t="s">
        <v>6942</v>
      </c>
      <c r="E712" s="143" t="str">
        <f t="shared" si="33"/>
        <v>Մանկական Հավաքածու</v>
      </c>
      <c r="F712" s="276" t="s">
        <v>7122</v>
      </c>
      <c r="G712" s="144" t="e">
        <f>VLOOKUP(E712,subcategory!A:B,2,0)</f>
        <v>#N/A</v>
      </c>
      <c r="H712" s="273" t="s">
        <v>7152</v>
      </c>
      <c r="I712" s="213" t="e">
        <f>VLOOKUP(H712,gender!A:B,2,0)</f>
        <v>#N/A</v>
      </c>
      <c r="J712" s="273">
        <v>280</v>
      </c>
      <c r="K712" s="273">
        <v>280</v>
      </c>
      <c r="L712" s="273">
        <v>1</v>
      </c>
      <c r="M712" s="273" t="s">
        <v>44</v>
      </c>
      <c r="N712" s="144">
        <f>VLOOKUP(M712,brand!A:B,2,0)</f>
        <v>608</v>
      </c>
      <c r="O712" s="144" t="str">
        <f t="shared" si="34"/>
        <v>CHINA</v>
      </c>
      <c r="P712" s="144">
        <f>VLOOKUP(O712,country!A:B,2,0)</f>
        <v>7497</v>
      </c>
      <c r="Q712" s="273" t="s">
        <v>3915</v>
      </c>
      <c r="R712" s="144" t="str">
        <f t="shared" si="35"/>
        <v>Բամբակ</v>
      </c>
      <c r="S712" s="144" t="s">
        <v>25</v>
      </c>
      <c r="T712" s="144">
        <f>VLOOKUP(R712,material!A:B,2,0)</f>
        <v>9</v>
      </c>
      <c r="U712" s="141" t="s">
        <v>3416</v>
      </c>
      <c r="V712" s="141"/>
      <c r="W712" s="273" t="s">
        <v>7657</v>
      </c>
      <c r="X712" s="141" t="e">
        <f>VLOOKUP(W712,SIZE!A:B,2,0)</f>
        <v>#N/A</v>
      </c>
      <c r="Y712" s="141">
        <v>0</v>
      </c>
      <c r="Z712" s="141" t="s">
        <v>1080</v>
      </c>
      <c r="AA712" s="141">
        <f>VLOOKUP(Z712,COLOR!A:B,2,0)</f>
        <v>13</v>
      </c>
      <c r="AB712" s="130"/>
      <c r="AC712" s="130"/>
      <c r="AD712" s="130"/>
      <c r="AE712" s="130"/>
      <c r="AF712" s="130"/>
      <c r="AG712" s="130"/>
      <c r="AH712" s="130"/>
      <c r="AI712" s="130"/>
      <c r="AJ712" s="130"/>
      <c r="AK712" s="130"/>
      <c r="AL712" s="130"/>
      <c r="AM712" s="130"/>
    </row>
    <row r="713" spans="1:39" ht="20.25" customHeight="1">
      <c r="A713" s="132">
        <v>712</v>
      </c>
      <c r="B713" s="19" t="s">
        <v>5185</v>
      </c>
      <c r="C713" s="250">
        <v>62034235000</v>
      </c>
      <c r="D713" s="261" t="s">
        <v>484</v>
      </c>
      <c r="E713" s="143" t="str">
        <f t="shared" si="33"/>
        <v>Տաբատներ</v>
      </c>
      <c r="F713" s="273" t="s">
        <v>7795</v>
      </c>
      <c r="G713" s="144">
        <f>VLOOKUP(E713,subcategory!A:B,2,0)</f>
        <v>93</v>
      </c>
      <c r="H713" s="273" t="s">
        <v>7150</v>
      </c>
      <c r="I713" s="213" t="e">
        <f>VLOOKUP(H713,gender!A:B,2,0)</f>
        <v>#N/A</v>
      </c>
      <c r="J713" s="273">
        <v>140</v>
      </c>
      <c r="K713" s="273">
        <v>140</v>
      </c>
      <c r="L713" s="273">
        <v>1</v>
      </c>
      <c r="M713" s="273" t="s">
        <v>44</v>
      </c>
      <c r="N713" s="144">
        <f>VLOOKUP(M713,brand!A:B,2,0)</f>
        <v>608</v>
      </c>
      <c r="O713" s="144" t="str">
        <f t="shared" si="34"/>
        <v>INDIA</v>
      </c>
      <c r="P713" s="144">
        <f>VLOOKUP(O713,country!A:B,2,0)</f>
        <v>7505</v>
      </c>
      <c r="Q713" s="273" t="s">
        <v>428</v>
      </c>
      <c r="R713" s="144" t="str">
        <f t="shared" si="35"/>
        <v>Բամբակ</v>
      </c>
      <c r="S713" s="144" t="s">
        <v>25</v>
      </c>
      <c r="T713" s="144">
        <f>VLOOKUP(R713,material!A:B,2,0)</f>
        <v>9</v>
      </c>
      <c r="U713" s="141" t="s">
        <v>3416</v>
      </c>
      <c r="V713" s="141"/>
      <c r="W713" s="273" t="s">
        <v>7669</v>
      </c>
      <c r="X713" s="141" t="e">
        <f>VLOOKUP(W713,SIZE!A:B,2,0)</f>
        <v>#N/A</v>
      </c>
      <c r="Y713" s="141">
        <v>0</v>
      </c>
      <c r="Z713" s="141" t="s">
        <v>1057</v>
      </c>
      <c r="AA713" s="141">
        <f>VLOOKUP(Z713,COLOR!A:B,2,0)</f>
        <v>5</v>
      </c>
      <c r="AB713" s="130"/>
      <c r="AC713" s="130"/>
      <c r="AD713" s="130"/>
      <c r="AE713" s="130"/>
      <c r="AF713" s="130"/>
      <c r="AG713" s="130"/>
      <c r="AH713" s="130"/>
      <c r="AI713" s="130"/>
      <c r="AJ713" s="130"/>
      <c r="AK713" s="130"/>
      <c r="AL713" s="130"/>
      <c r="AM713" s="130"/>
    </row>
    <row r="714" spans="1:39" ht="20.25" customHeight="1">
      <c r="A714" s="132">
        <v>713</v>
      </c>
      <c r="B714" s="19" t="s">
        <v>5186</v>
      </c>
      <c r="C714" s="250">
        <v>61102091000</v>
      </c>
      <c r="D714" s="261" t="s">
        <v>739</v>
      </c>
      <c r="E714" s="143" t="str">
        <f t="shared" si="33"/>
        <v>Սվիտեր</v>
      </c>
      <c r="F714" s="273" t="s">
        <v>49</v>
      </c>
      <c r="G714" s="144" t="e">
        <f>VLOOKUP(E714,subcategory!A:B,2,0)</f>
        <v>#N/A</v>
      </c>
      <c r="H714" s="273" t="s">
        <v>7150</v>
      </c>
      <c r="I714" s="213" t="e">
        <f>VLOOKUP(H714,gender!A:B,2,0)</f>
        <v>#N/A</v>
      </c>
      <c r="J714" s="273">
        <v>155</v>
      </c>
      <c r="K714" s="273">
        <v>155</v>
      </c>
      <c r="L714" s="273">
        <v>1</v>
      </c>
      <c r="M714" s="273" t="s">
        <v>44</v>
      </c>
      <c r="N714" s="144">
        <f>VLOOKUP(M714,brand!A:B,2,0)</f>
        <v>608</v>
      </c>
      <c r="O714" s="144" t="str">
        <f t="shared" si="34"/>
        <v>INDIA</v>
      </c>
      <c r="P714" s="144">
        <f>VLOOKUP(O714,country!A:B,2,0)</f>
        <v>7505</v>
      </c>
      <c r="Q714" s="273" t="s">
        <v>428</v>
      </c>
      <c r="R714" s="144" t="str">
        <f t="shared" si="35"/>
        <v>Բամբակ</v>
      </c>
      <c r="S714" s="144" t="s">
        <v>25</v>
      </c>
      <c r="T714" s="144">
        <f>VLOOKUP(R714,material!A:B,2,0)</f>
        <v>9</v>
      </c>
      <c r="U714" s="141" t="s">
        <v>3416</v>
      </c>
      <c r="V714" s="141"/>
      <c r="W714" s="273" t="s">
        <v>7669</v>
      </c>
      <c r="X714" s="141" t="e">
        <f>VLOOKUP(W714,SIZE!A:B,2,0)</f>
        <v>#N/A</v>
      </c>
      <c r="Y714" s="141">
        <v>0</v>
      </c>
      <c r="Z714" s="141" t="s">
        <v>1057</v>
      </c>
      <c r="AA714" s="141">
        <f>VLOOKUP(Z714,COLOR!A:B,2,0)</f>
        <v>5</v>
      </c>
      <c r="AB714" s="130"/>
      <c r="AC714" s="130"/>
      <c r="AD714" s="130"/>
      <c r="AE714" s="130"/>
      <c r="AF714" s="130"/>
      <c r="AG714" s="130"/>
      <c r="AH714" s="130"/>
      <c r="AI714" s="130"/>
      <c r="AJ714" s="130"/>
      <c r="AK714" s="130"/>
      <c r="AL714" s="130"/>
      <c r="AM714" s="130"/>
    </row>
    <row r="715" spans="1:39" ht="20.25" customHeight="1">
      <c r="A715" s="132">
        <v>714</v>
      </c>
      <c r="B715" s="19" t="s">
        <v>5187</v>
      </c>
      <c r="C715" s="252">
        <v>61112090000</v>
      </c>
      <c r="D715" s="261" t="s">
        <v>6800</v>
      </c>
      <c r="E715" s="143" t="str">
        <f t="shared" si="33"/>
        <v>Բոդի</v>
      </c>
      <c r="F715" s="273" t="s">
        <v>247</v>
      </c>
      <c r="G715" s="144">
        <f>VLOOKUP(E715,subcategory!A:B,2,0)</f>
        <v>15</v>
      </c>
      <c r="H715" s="273" t="s">
        <v>7151</v>
      </c>
      <c r="I715" s="213">
        <f>VLOOKUP(H715,gender!A:B,2,0)</f>
        <v>7</v>
      </c>
      <c r="J715" s="273">
        <v>115</v>
      </c>
      <c r="K715" s="273">
        <v>115</v>
      </c>
      <c r="L715" s="273">
        <v>1</v>
      </c>
      <c r="M715" s="273" t="s">
        <v>44</v>
      </c>
      <c r="N715" s="144">
        <f>VLOOKUP(M715,brand!A:B,2,0)</f>
        <v>608</v>
      </c>
      <c r="O715" s="144" t="str">
        <f t="shared" si="34"/>
        <v>EGYPT</v>
      </c>
      <c r="P715" s="144">
        <f>VLOOKUP(O715,country!A:B,2,0)</f>
        <v>2050</v>
      </c>
      <c r="Q715" s="273" t="s">
        <v>2841</v>
      </c>
      <c r="R715" s="144" t="str">
        <f t="shared" si="35"/>
        <v>Բամբակ</v>
      </c>
      <c r="S715" s="144" t="s">
        <v>25</v>
      </c>
      <c r="T715" s="144">
        <f>VLOOKUP(R715,material!A:B,2,0)</f>
        <v>9</v>
      </c>
      <c r="U715" s="141" t="s">
        <v>3416</v>
      </c>
      <c r="V715" s="141"/>
      <c r="W715" s="273" t="s">
        <v>7649</v>
      </c>
      <c r="X715" s="141" t="e">
        <f>VLOOKUP(W715,SIZE!A:B,2,0)</f>
        <v>#N/A</v>
      </c>
      <c r="Y715" s="141">
        <v>20.99</v>
      </c>
      <c r="Z715" s="141" t="s">
        <v>1057</v>
      </c>
      <c r="AA715" s="141">
        <f>VLOOKUP(Z715,COLOR!A:B,2,0)</f>
        <v>5</v>
      </c>
      <c r="AB715" s="130"/>
      <c r="AC715" s="130"/>
      <c r="AD715" s="130"/>
      <c r="AE715" s="130"/>
      <c r="AF715" s="130"/>
      <c r="AG715" s="130"/>
      <c r="AH715" s="130"/>
      <c r="AI715" s="130"/>
      <c r="AJ715" s="130"/>
      <c r="AK715" s="130"/>
      <c r="AL715" s="130"/>
      <c r="AM715" s="130"/>
    </row>
    <row r="716" spans="1:39" ht="20.25" customHeight="1">
      <c r="A716" s="132">
        <v>715</v>
      </c>
      <c r="B716" s="19" t="s">
        <v>5188</v>
      </c>
      <c r="C716" s="250">
        <v>61089100000</v>
      </c>
      <c r="D716" s="261" t="s">
        <v>6943</v>
      </c>
      <c r="E716" s="143" t="str">
        <f t="shared" si="33"/>
        <v>Խալաթ</v>
      </c>
      <c r="F716" s="273" t="s">
        <v>7123</v>
      </c>
      <c r="G716" s="144">
        <f>VLOOKUP(E716,subcategory!A:B,2,0)</f>
        <v>38</v>
      </c>
      <c r="H716" s="273" t="s">
        <v>55</v>
      </c>
      <c r="I716" s="213" t="e">
        <f>VLOOKUP(H716,gender!A:B,2,0)</f>
        <v>#N/A</v>
      </c>
      <c r="J716" s="273">
        <v>435</v>
      </c>
      <c r="K716" s="273">
        <v>435</v>
      </c>
      <c r="L716" s="273">
        <v>1</v>
      </c>
      <c r="M716" s="273" t="s">
        <v>44</v>
      </c>
      <c r="N716" s="144">
        <f>VLOOKUP(M716,brand!A:B,2,0)</f>
        <v>608</v>
      </c>
      <c r="O716" s="144" t="str">
        <f t="shared" si="34"/>
        <v>TURKEY</v>
      </c>
      <c r="P716" s="144">
        <f>VLOOKUP(O716,country!A:B,2,0)</f>
        <v>1840</v>
      </c>
      <c r="Q716" s="273" t="s">
        <v>436</v>
      </c>
      <c r="R716" s="144" t="str">
        <f t="shared" si="35"/>
        <v>Բամբակ</v>
      </c>
      <c r="S716" s="144" t="s">
        <v>25</v>
      </c>
      <c r="T716" s="144">
        <f>VLOOKUP(R716,material!A:B,2,0)</f>
        <v>9</v>
      </c>
      <c r="U716" s="141" t="s">
        <v>3416</v>
      </c>
      <c r="V716" s="141"/>
      <c r="W716" s="273" t="s">
        <v>7688</v>
      </c>
      <c r="X716" s="141" t="e">
        <f>VLOOKUP(W716,SIZE!A:B,2,0)</f>
        <v>#N/A</v>
      </c>
      <c r="Y716" s="141">
        <v>0</v>
      </c>
      <c r="Z716" s="141" t="s">
        <v>1080</v>
      </c>
      <c r="AA716" s="141">
        <f>VLOOKUP(Z716,COLOR!A:B,2,0)</f>
        <v>13</v>
      </c>
      <c r="AB716" s="130"/>
      <c r="AC716" s="130"/>
      <c r="AD716" s="130"/>
      <c r="AE716" s="130"/>
      <c r="AF716" s="130"/>
      <c r="AG716" s="130"/>
      <c r="AH716" s="130"/>
      <c r="AI716" s="130"/>
      <c r="AJ716" s="130"/>
      <c r="AK716" s="130"/>
      <c r="AL716" s="130"/>
      <c r="AM716" s="130"/>
    </row>
    <row r="717" spans="1:39" ht="20.25" customHeight="1">
      <c r="A717" s="132">
        <v>716</v>
      </c>
      <c r="B717" s="19" t="s">
        <v>5189</v>
      </c>
      <c r="C717" s="250">
        <v>61089100000</v>
      </c>
      <c r="D717" s="261" t="s">
        <v>6943</v>
      </c>
      <c r="E717" s="143" t="str">
        <f t="shared" si="33"/>
        <v>Խալաթ</v>
      </c>
      <c r="F717" s="273" t="s">
        <v>7123</v>
      </c>
      <c r="G717" s="144">
        <f>VLOOKUP(E717,subcategory!A:B,2,0)</f>
        <v>38</v>
      </c>
      <c r="H717" s="273" t="s">
        <v>55</v>
      </c>
      <c r="I717" s="213" t="e">
        <f>VLOOKUP(H717,gender!A:B,2,0)</f>
        <v>#N/A</v>
      </c>
      <c r="J717" s="273">
        <v>500</v>
      </c>
      <c r="K717" s="273">
        <v>500</v>
      </c>
      <c r="L717" s="273">
        <v>1</v>
      </c>
      <c r="M717" s="273" t="s">
        <v>44</v>
      </c>
      <c r="N717" s="144">
        <f>VLOOKUP(M717,brand!A:B,2,0)</f>
        <v>608</v>
      </c>
      <c r="O717" s="144" t="str">
        <f t="shared" si="34"/>
        <v>TURKEY</v>
      </c>
      <c r="P717" s="144">
        <f>VLOOKUP(O717,country!A:B,2,0)</f>
        <v>1840</v>
      </c>
      <c r="Q717" s="273" t="s">
        <v>436</v>
      </c>
      <c r="R717" s="144" t="str">
        <f t="shared" si="35"/>
        <v>Բամբակ</v>
      </c>
      <c r="S717" s="144" t="s">
        <v>25</v>
      </c>
      <c r="T717" s="144">
        <f>VLOOKUP(R717,material!A:B,2,0)</f>
        <v>9</v>
      </c>
      <c r="U717" s="141" t="s">
        <v>3416</v>
      </c>
      <c r="V717" s="141"/>
      <c r="W717" s="273" t="s">
        <v>7680</v>
      </c>
      <c r="X717" s="141" t="e">
        <f>VLOOKUP(W717,SIZE!A:B,2,0)</f>
        <v>#N/A</v>
      </c>
      <c r="Y717" s="141">
        <v>0</v>
      </c>
      <c r="Z717" s="141" t="s">
        <v>1080</v>
      </c>
      <c r="AA717" s="141">
        <f>VLOOKUP(Z717,COLOR!A:B,2,0)</f>
        <v>13</v>
      </c>
      <c r="AB717" s="130"/>
      <c r="AC717" s="130"/>
      <c r="AD717" s="130"/>
      <c r="AE717" s="130"/>
      <c r="AF717" s="130"/>
      <c r="AG717" s="130"/>
      <c r="AH717" s="130"/>
      <c r="AI717" s="130"/>
      <c r="AJ717" s="130"/>
      <c r="AK717" s="130"/>
      <c r="AL717" s="130"/>
      <c r="AM717" s="130"/>
    </row>
    <row r="718" spans="1:39" ht="20.25" customHeight="1">
      <c r="A718" s="132">
        <v>717</v>
      </c>
      <c r="B718" s="19" t="s">
        <v>5190</v>
      </c>
      <c r="C718" s="252">
        <v>61112090000</v>
      </c>
      <c r="D718" s="261" t="s">
        <v>6800</v>
      </c>
      <c r="E718" s="143" t="str">
        <f t="shared" si="33"/>
        <v>Բոդի</v>
      </c>
      <c r="F718" s="273" t="s">
        <v>247</v>
      </c>
      <c r="G718" s="144">
        <f>VLOOKUP(E718,subcategory!A:B,2,0)</f>
        <v>15</v>
      </c>
      <c r="H718" s="273" t="s">
        <v>7151</v>
      </c>
      <c r="I718" s="213">
        <f>VLOOKUP(H718,gender!A:B,2,0)</f>
        <v>7</v>
      </c>
      <c r="J718" s="273">
        <v>120</v>
      </c>
      <c r="K718" s="273">
        <v>120</v>
      </c>
      <c r="L718" s="273">
        <v>1</v>
      </c>
      <c r="M718" s="273" t="s">
        <v>44</v>
      </c>
      <c r="N718" s="144">
        <f>VLOOKUP(M718,brand!A:B,2,0)</f>
        <v>608</v>
      </c>
      <c r="O718" s="144" t="str">
        <f t="shared" si="34"/>
        <v>CHINA</v>
      </c>
      <c r="P718" s="144">
        <f>VLOOKUP(O718,country!A:B,2,0)</f>
        <v>7497</v>
      </c>
      <c r="Q718" s="273" t="s">
        <v>3915</v>
      </c>
      <c r="R718" s="144" t="str">
        <f t="shared" si="35"/>
        <v>Բամբակ</v>
      </c>
      <c r="S718" s="144" t="s">
        <v>25</v>
      </c>
      <c r="T718" s="144">
        <f>VLOOKUP(R718,material!A:B,2,0)</f>
        <v>9</v>
      </c>
      <c r="U718" s="141" t="s">
        <v>3416</v>
      </c>
      <c r="V718" s="141"/>
      <c r="W718" s="273" t="s">
        <v>7648</v>
      </c>
      <c r="X718" s="141" t="e">
        <f>VLOOKUP(W718,SIZE!A:B,2,0)</f>
        <v>#N/A</v>
      </c>
      <c r="Y718" s="141">
        <v>0</v>
      </c>
      <c r="Z718" s="141" t="s">
        <v>1057</v>
      </c>
      <c r="AA718" s="141">
        <f>VLOOKUP(Z718,COLOR!A:B,2,0)</f>
        <v>5</v>
      </c>
      <c r="AB718" s="130"/>
      <c r="AC718" s="130"/>
      <c r="AD718" s="130"/>
      <c r="AE718" s="130"/>
      <c r="AF718" s="130"/>
      <c r="AG718" s="130"/>
      <c r="AH718" s="130"/>
      <c r="AI718" s="130"/>
      <c r="AJ718" s="130"/>
      <c r="AK718" s="130"/>
      <c r="AL718" s="130"/>
      <c r="AM718" s="130"/>
    </row>
    <row r="719" spans="1:39" ht="20.25" customHeight="1">
      <c r="A719" s="132">
        <v>718</v>
      </c>
      <c r="B719" s="19" t="s">
        <v>5191</v>
      </c>
      <c r="C719" s="252">
        <v>61112090000</v>
      </c>
      <c r="D719" s="261" t="s">
        <v>6800</v>
      </c>
      <c r="E719" s="143" t="str">
        <f t="shared" si="33"/>
        <v>Բոդի</v>
      </c>
      <c r="F719" s="273" t="s">
        <v>247</v>
      </c>
      <c r="G719" s="144">
        <f>VLOOKUP(E719,subcategory!A:B,2,0)</f>
        <v>15</v>
      </c>
      <c r="H719" s="273" t="s">
        <v>7151</v>
      </c>
      <c r="I719" s="213">
        <f>VLOOKUP(H719,gender!A:B,2,0)</f>
        <v>7</v>
      </c>
      <c r="J719" s="273">
        <v>100</v>
      </c>
      <c r="K719" s="273">
        <v>100</v>
      </c>
      <c r="L719" s="273">
        <v>1</v>
      </c>
      <c r="M719" s="273" t="s">
        <v>44</v>
      </c>
      <c r="N719" s="144">
        <f>VLOOKUP(M719,brand!A:B,2,0)</f>
        <v>608</v>
      </c>
      <c r="O719" s="144" t="str">
        <f t="shared" si="34"/>
        <v>CHINA</v>
      </c>
      <c r="P719" s="144">
        <f>VLOOKUP(O719,country!A:B,2,0)</f>
        <v>7497</v>
      </c>
      <c r="Q719" s="273" t="s">
        <v>3915</v>
      </c>
      <c r="R719" s="144" t="str">
        <f t="shared" si="35"/>
        <v>Բամբակ</v>
      </c>
      <c r="S719" s="144" t="s">
        <v>25</v>
      </c>
      <c r="T719" s="144">
        <f>VLOOKUP(R719,material!A:B,2,0)</f>
        <v>9</v>
      </c>
      <c r="U719" s="141" t="s">
        <v>3416</v>
      </c>
      <c r="V719" s="141"/>
      <c r="W719" s="273" t="s">
        <v>7657</v>
      </c>
      <c r="X719" s="141" t="e">
        <f>VLOOKUP(W719,SIZE!A:B,2,0)</f>
        <v>#N/A</v>
      </c>
      <c r="Y719" s="141">
        <v>0</v>
      </c>
      <c r="Z719" s="141" t="s">
        <v>1071</v>
      </c>
      <c r="AA719" s="141">
        <f>VLOOKUP(Z719,COLOR!A:B,2,0)</f>
        <v>12</v>
      </c>
      <c r="AB719" s="130"/>
      <c r="AC719" s="130"/>
      <c r="AD719" s="130"/>
      <c r="AE719" s="130"/>
      <c r="AF719" s="130"/>
      <c r="AG719" s="130"/>
      <c r="AH719" s="130"/>
      <c r="AI719" s="130"/>
      <c r="AJ719" s="130"/>
      <c r="AK719" s="130"/>
      <c r="AL719" s="130"/>
      <c r="AM719" s="130"/>
    </row>
    <row r="720" spans="1:39" ht="20.25" customHeight="1">
      <c r="A720" s="132">
        <v>719</v>
      </c>
      <c r="B720" s="19" t="s">
        <v>5192</v>
      </c>
      <c r="C720" s="250">
        <v>61112090000</v>
      </c>
      <c r="D720" s="261" t="s">
        <v>6797</v>
      </c>
      <c r="E720" s="143" t="str">
        <f t="shared" si="33"/>
        <v>Զգեստ</v>
      </c>
      <c r="F720" s="273" t="s">
        <v>64</v>
      </c>
      <c r="G720" s="144">
        <f>VLOOKUP(E720,subcategory!A:B,2,0)</f>
        <v>43</v>
      </c>
      <c r="H720" s="273" t="s">
        <v>7152</v>
      </c>
      <c r="I720" s="213" t="e">
        <f>VLOOKUP(H720,gender!A:B,2,0)</f>
        <v>#N/A</v>
      </c>
      <c r="J720" s="273">
        <v>70</v>
      </c>
      <c r="K720" s="273">
        <v>70</v>
      </c>
      <c r="L720" s="273">
        <v>1</v>
      </c>
      <c r="M720" s="273" t="s">
        <v>44</v>
      </c>
      <c r="N720" s="144">
        <f>VLOOKUP(M720,brand!A:B,2,0)</f>
        <v>608</v>
      </c>
      <c r="O720" s="144" t="str">
        <f t="shared" si="34"/>
        <v>CHINA</v>
      </c>
      <c r="P720" s="144">
        <f>VLOOKUP(O720,country!A:B,2,0)</f>
        <v>7497</v>
      </c>
      <c r="Q720" s="273" t="s">
        <v>3915</v>
      </c>
      <c r="R720" s="144" t="str">
        <f t="shared" si="35"/>
        <v>Բամբակ</v>
      </c>
      <c r="S720" s="144" t="s">
        <v>25</v>
      </c>
      <c r="T720" s="144">
        <f>VLOOKUP(R720,material!A:B,2,0)</f>
        <v>9</v>
      </c>
      <c r="U720" s="141" t="s">
        <v>3416</v>
      </c>
      <c r="V720" s="141"/>
      <c r="W720" s="273" t="s">
        <v>7657</v>
      </c>
      <c r="X720" s="141" t="e">
        <f>VLOOKUP(W720,SIZE!A:B,2,0)</f>
        <v>#N/A</v>
      </c>
      <c r="Y720" s="141">
        <v>0</v>
      </c>
      <c r="Z720" s="141" t="s">
        <v>1071</v>
      </c>
      <c r="AA720" s="141">
        <f>VLOOKUP(Z720,COLOR!A:B,2,0)</f>
        <v>12</v>
      </c>
      <c r="AB720" s="130"/>
      <c r="AC720" s="130"/>
      <c r="AD720" s="130"/>
      <c r="AE720" s="130"/>
      <c r="AF720" s="130"/>
      <c r="AG720" s="130"/>
      <c r="AH720" s="130"/>
      <c r="AI720" s="130"/>
      <c r="AJ720" s="130"/>
      <c r="AK720" s="130"/>
      <c r="AL720" s="130"/>
      <c r="AM720" s="130"/>
    </row>
    <row r="721" spans="1:39" ht="20.25" customHeight="1">
      <c r="A721" s="132">
        <v>720</v>
      </c>
      <c r="B721" s="19" t="s">
        <v>5193</v>
      </c>
      <c r="C721" s="252">
        <v>61113090000</v>
      </c>
      <c r="D721" s="260" t="s">
        <v>6810</v>
      </c>
      <c r="E721" s="143" t="str">
        <f t="shared" si="33"/>
        <v>Բաճկոն</v>
      </c>
      <c r="F721" s="273" t="s">
        <v>62</v>
      </c>
      <c r="G721" s="144">
        <f>VLOOKUP(E721,subcategory!A:B,2,0)</f>
        <v>14</v>
      </c>
      <c r="H721" s="273" t="s">
        <v>7152</v>
      </c>
      <c r="I721" s="213" t="e">
        <f>VLOOKUP(H721,gender!A:B,2,0)</f>
        <v>#N/A</v>
      </c>
      <c r="J721" s="273">
        <v>305</v>
      </c>
      <c r="K721" s="273">
        <v>305</v>
      </c>
      <c r="L721" s="273">
        <v>1</v>
      </c>
      <c r="M721" s="273" t="s">
        <v>44</v>
      </c>
      <c r="N721" s="144">
        <f>VLOOKUP(M721,brand!A:B,2,0)</f>
        <v>608</v>
      </c>
      <c r="O721" s="144" t="str">
        <f t="shared" si="34"/>
        <v>MYANMAR</v>
      </c>
      <c r="P721" s="144">
        <f>VLOOKUP(O721,country!A:B,2,0)</f>
        <v>7495</v>
      </c>
      <c r="Q721" s="273" t="s">
        <v>7193</v>
      </c>
      <c r="R721" s="144" t="str">
        <f t="shared" si="35"/>
        <v>Պոլիեսթեր/Բամբակ</v>
      </c>
      <c r="S721" s="144" t="s">
        <v>72</v>
      </c>
      <c r="T721" s="144" t="str">
        <f>VLOOKUP(R721,material!A:B,2,0)</f>
        <v>37-9</v>
      </c>
      <c r="U721" s="141" t="s">
        <v>3416</v>
      </c>
      <c r="V721" s="141"/>
      <c r="W721" s="273" t="s">
        <v>7649</v>
      </c>
      <c r="X721" s="141" t="e">
        <f>VLOOKUP(W721,SIZE!A:B,2,0)</f>
        <v>#N/A</v>
      </c>
      <c r="Y721" s="141">
        <v>59.99</v>
      </c>
      <c r="Z721" s="141" t="s">
        <v>2092</v>
      </c>
      <c r="AA721" s="141">
        <f>VLOOKUP(Z721,COLOR!A:B,2,0)</f>
        <v>8</v>
      </c>
      <c r="AB721" s="130"/>
      <c r="AC721" s="130"/>
      <c r="AD721" s="130"/>
      <c r="AE721" s="130"/>
      <c r="AF721" s="130"/>
      <c r="AG721" s="130"/>
      <c r="AH721" s="130"/>
      <c r="AI721" s="130"/>
      <c r="AJ721" s="130"/>
      <c r="AK721" s="130"/>
      <c r="AL721" s="130"/>
      <c r="AM721" s="130"/>
    </row>
    <row r="722" spans="1:39" ht="20.25" customHeight="1">
      <c r="A722" s="132">
        <v>721</v>
      </c>
      <c r="B722" s="19" t="s">
        <v>5194</v>
      </c>
      <c r="C722" s="250">
        <v>61112090000</v>
      </c>
      <c r="D722" s="261" t="s">
        <v>6851</v>
      </c>
      <c r="E722" s="143" t="str">
        <f t="shared" si="33"/>
        <v>Շորտ</v>
      </c>
      <c r="F722" s="273" t="s">
        <v>69</v>
      </c>
      <c r="G722" s="144">
        <f>VLOOKUP(E722,subcategory!A:B,2,0)</f>
        <v>24</v>
      </c>
      <c r="H722" s="273" t="s">
        <v>7151</v>
      </c>
      <c r="I722" s="213">
        <f>VLOOKUP(H722,gender!A:B,2,0)</f>
        <v>7</v>
      </c>
      <c r="J722" s="273">
        <v>35</v>
      </c>
      <c r="K722" s="273">
        <v>35</v>
      </c>
      <c r="L722" s="273">
        <v>1</v>
      </c>
      <c r="M722" s="273" t="s">
        <v>44</v>
      </c>
      <c r="N722" s="144">
        <f>VLOOKUP(M722,brand!A:B,2,0)</f>
        <v>608</v>
      </c>
      <c r="O722" s="144" t="str">
        <f t="shared" si="34"/>
        <v>INDIA</v>
      </c>
      <c r="P722" s="144">
        <f>VLOOKUP(O722,country!A:B,2,0)</f>
        <v>7505</v>
      </c>
      <c r="Q722" s="273" t="s">
        <v>428</v>
      </c>
      <c r="R722" s="144" t="str">
        <f t="shared" si="35"/>
        <v>Բամբակ</v>
      </c>
      <c r="S722" s="144" t="s">
        <v>25</v>
      </c>
      <c r="T722" s="144">
        <f>VLOOKUP(R722,material!A:B,2,0)</f>
        <v>9</v>
      </c>
      <c r="U722" s="141" t="s">
        <v>3416</v>
      </c>
      <c r="V722" s="141"/>
      <c r="W722" s="273" t="s">
        <v>7657</v>
      </c>
      <c r="X722" s="141" t="e">
        <f>VLOOKUP(W722,SIZE!A:B,2,0)</f>
        <v>#N/A</v>
      </c>
      <c r="Y722" s="141">
        <v>0</v>
      </c>
      <c r="Z722" s="141" t="s">
        <v>1058</v>
      </c>
      <c r="AA722" s="141">
        <f>VLOOKUP(Z722,COLOR!A:B,2,0)</f>
        <v>9</v>
      </c>
      <c r="AB722" s="130"/>
      <c r="AC722" s="130"/>
      <c r="AD722" s="130"/>
      <c r="AE722" s="130"/>
      <c r="AF722" s="130"/>
      <c r="AG722" s="130"/>
      <c r="AH722" s="130"/>
      <c r="AI722" s="130"/>
      <c r="AJ722" s="130"/>
      <c r="AK722" s="130"/>
      <c r="AL722" s="130"/>
      <c r="AM722" s="130"/>
    </row>
    <row r="723" spans="1:39" ht="20.25" customHeight="1">
      <c r="A723" s="132">
        <v>722</v>
      </c>
      <c r="B723" s="19" t="s">
        <v>5195</v>
      </c>
      <c r="C723" s="250">
        <v>61112090000</v>
      </c>
      <c r="D723" s="261" t="s">
        <v>6811</v>
      </c>
      <c r="E723" s="143" t="str">
        <f t="shared" si="33"/>
        <v>Շապիկ</v>
      </c>
      <c r="F723" s="273" t="s">
        <v>46</v>
      </c>
      <c r="G723" s="144">
        <f>VLOOKUP(E723,subcategory!A:B,2,0)</f>
        <v>73</v>
      </c>
      <c r="H723" s="273" t="s">
        <v>7151</v>
      </c>
      <c r="I723" s="213">
        <f>VLOOKUP(H723,gender!A:B,2,0)</f>
        <v>7</v>
      </c>
      <c r="J723" s="273">
        <v>40</v>
      </c>
      <c r="K723" s="273">
        <v>40</v>
      </c>
      <c r="L723" s="273">
        <v>1</v>
      </c>
      <c r="M723" s="273" t="s">
        <v>44</v>
      </c>
      <c r="N723" s="144">
        <f>VLOOKUP(M723,brand!A:B,2,0)</f>
        <v>608</v>
      </c>
      <c r="O723" s="144" t="str">
        <f t="shared" si="34"/>
        <v>INDIA</v>
      </c>
      <c r="P723" s="144">
        <f>VLOOKUP(O723,country!A:B,2,0)</f>
        <v>7505</v>
      </c>
      <c r="Q723" s="273" t="s">
        <v>428</v>
      </c>
      <c r="R723" s="144" t="str">
        <f t="shared" si="35"/>
        <v>Բամբակ</v>
      </c>
      <c r="S723" s="144" t="s">
        <v>25</v>
      </c>
      <c r="T723" s="144">
        <f>VLOOKUP(R723,material!A:B,2,0)</f>
        <v>9</v>
      </c>
      <c r="U723" s="141" t="s">
        <v>3416</v>
      </c>
      <c r="V723" s="141"/>
      <c r="W723" s="273" t="s">
        <v>7657</v>
      </c>
      <c r="X723" s="141" t="e">
        <f>VLOOKUP(W723,SIZE!A:B,2,0)</f>
        <v>#N/A</v>
      </c>
      <c r="Y723" s="141">
        <v>25.99</v>
      </c>
      <c r="Z723" s="141" t="s">
        <v>2095</v>
      </c>
      <c r="AA723" s="141">
        <f>VLOOKUP(Z723,COLOR!A:B,2,0)</f>
        <v>17</v>
      </c>
      <c r="AB723" s="130"/>
      <c r="AC723" s="130"/>
      <c r="AD723" s="130"/>
      <c r="AE723" s="130"/>
      <c r="AF723" s="130"/>
      <c r="AG723" s="130"/>
      <c r="AH723" s="130"/>
      <c r="AI723" s="130"/>
      <c r="AJ723" s="130"/>
      <c r="AK723" s="130"/>
      <c r="AL723" s="130"/>
      <c r="AM723" s="130"/>
    </row>
    <row r="724" spans="1:39" ht="20.25" customHeight="1">
      <c r="A724" s="132">
        <v>723</v>
      </c>
      <c r="B724" s="19" t="s">
        <v>5196</v>
      </c>
      <c r="C724" s="250">
        <v>61034300090</v>
      </c>
      <c r="D724" s="261" t="s">
        <v>1338</v>
      </c>
      <c r="E724" s="143" t="str">
        <f t="shared" si="33"/>
        <v>Շորտ</v>
      </c>
      <c r="F724" s="273" t="s">
        <v>69</v>
      </c>
      <c r="G724" s="144">
        <f>VLOOKUP(E724,subcategory!A:B,2,0)</f>
        <v>24</v>
      </c>
      <c r="H724" s="273" t="s">
        <v>7150</v>
      </c>
      <c r="I724" s="213" t="e">
        <f>VLOOKUP(H724,gender!A:B,2,0)</f>
        <v>#N/A</v>
      </c>
      <c r="J724" s="273">
        <v>60</v>
      </c>
      <c r="K724" s="273">
        <v>60</v>
      </c>
      <c r="L724" s="273">
        <v>1</v>
      </c>
      <c r="M724" s="273" t="s">
        <v>44</v>
      </c>
      <c r="N724" s="144">
        <f>VLOOKUP(M724,brand!A:B,2,0)</f>
        <v>608</v>
      </c>
      <c r="O724" s="144" t="str">
        <f t="shared" si="34"/>
        <v>CHINA</v>
      </c>
      <c r="P724" s="144">
        <f>VLOOKUP(O724,country!A:B,2,0)</f>
        <v>7497</v>
      </c>
      <c r="Q724" s="273" t="s">
        <v>3915</v>
      </c>
      <c r="R724" s="144" t="str">
        <f t="shared" si="35"/>
        <v>Պոլիեսթեր</v>
      </c>
      <c r="S724" s="144" t="s">
        <v>36</v>
      </c>
      <c r="T724" s="144">
        <f>VLOOKUP(R724,material!A:B,2,0)</f>
        <v>37</v>
      </c>
      <c r="U724" s="141" t="s">
        <v>3416</v>
      </c>
      <c r="V724" s="141"/>
      <c r="W724" s="273" t="s">
        <v>7658</v>
      </c>
      <c r="X724" s="141" t="e">
        <f>VLOOKUP(W724,SIZE!A:B,2,0)</f>
        <v>#N/A</v>
      </c>
      <c r="Y724" s="141">
        <v>20.99</v>
      </c>
      <c r="Z724" s="141" t="s">
        <v>1057</v>
      </c>
      <c r="AA724" s="141">
        <f>VLOOKUP(Z724,COLOR!A:B,2,0)</f>
        <v>5</v>
      </c>
      <c r="AB724" s="130"/>
      <c r="AC724" s="130"/>
      <c r="AD724" s="130"/>
      <c r="AE724" s="130"/>
      <c r="AF724" s="130"/>
      <c r="AG724" s="130"/>
      <c r="AH724" s="130"/>
      <c r="AI724" s="130"/>
      <c r="AJ724" s="130"/>
      <c r="AK724" s="130"/>
      <c r="AL724" s="130"/>
      <c r="AM724" s="130"/>
    </row>
    <row r="725" spans="1:39" ht="20.25" customHeight="1">
      <c r="A725" s="132">
        <v>724</v>
      </c>
      <c r="B725" s="19" t="s">
        <v>5197</v>
      </c>
      <c r="C725" s="250">
        <v>61091000000</v>
      </c>
      <c r="D725" s="261" t="s">
        <v>2290</v>
      </c>
      <c r="E725" s="143" t="str">
        <f t="shared" si="33"/>
        <v>Շապիկ</v>
      </c>
      <c r="F725" s="273" t="s">
        <v>46</v>
      </c>
      <c r="G725" s="144">
        <f>VLOOKUP(E725,subcategory!A:B,2,0)</f>
        <v>73</v>
      </c>
      <c r="H725" s="273" t="s">
        <v>7150</v>
      </c>
      <c r="I725" s="213" t="e">
        <f>VLOOKUP(H725,gender!A:B,2,0)</f>
        <v>#N/A</v>
      </c>
      <c r="J725" s="273">
        <v>55</v>
      </c>
      <c r="K725" s="273">
        <v>55</v>
      </c>
      <c r="L725" s="273">
        <v>1</v>
      </c>
      <c r="M725" s="273" t="s">
        <v>44</v>
      </c>
      <c r="N725" s="144">
        <f>VLOOKUP(M725,brand!A:B,2,0)</f>
        <v>608</v>
      </c>
      <c r="O725" s="144" t="str">
        <f t="shared" si="34"/>
        <v>BANGLADESH</v>
      </c>
      <c r="P725" s="144">
        <f>VLOOKUP(O725,country!A:B,2,0)</f>
        <v>7485</v>
      </c>
      <c r="Q725" s="273" t="s">
        <v>440</v>
      </c>
      <c r="R725" s="144" t="str">
        <f t="shared" si="35"/>
        <v>Բամբակ</v>
      </c>
      <c r="S725" s="151" t="s">
        <v>25</v>
      </c>
      <c r="T725" s="144">
        <f>VLOOKUP(R725,material!A:B,2,0)</f>
        <v>9</v>
      </c>
      <c r="U725" s="141" t="s">
        <v>3416</v>
      </c>
      <c r="V725" s="141"/>
      <c r="W725" s="273" t="s">
        <v>7669</v>
      </c>
      <c r="X725" s="141" t="e">
        <f>VLOOKUP(W725,SIZE!A:B,2,0)</f>
        <v>#N/A</v>
      </c>
      <c r="Y725" s="141">
        <v>10.99</v>
      </c>
      <c r="Z725" s="141" t="s">
        <v>1057</v>
      </c>
      <c r="AA725" s="141">
        <f>VLOOKUP(Z725,COLOR!A:B,2,0)</f>
        <v>5</v>
      </c>
      <c r="AB725" s="130"/>
      <c r="AC725" s="130"/>
      <c r="AD725" s="130"/>
      <c r="AE725" s="130"/>
      <c r="AF725" s="130"/>
      <c r="AG725" s="130"/>
      <c r="AH725" s="130"/>
      <c r="AI725" s="130"/>
      <c r="AJ725" s="130"/>
      <c r="AK725" s="130"/>
      <c r="AL725" s="130"/>
      <c r="AM725" s="130"/>
    </row>
    <row r="726" spans="1:39" ht="20.25" customHeight="1">
      <c r="A726" s="132">
        <v>725</v>
      </c>
      <c r="B726" s="19" t="s">
        <v>5198</v>
      </c>
      <c r="C726" s="250">
        <v>61112090000</v>
      </c>
      <c r="D726" s="261" t="s">
        <v>6793</v>
      </c>
      <c r="E726" s="143" t="str">
        <f t="shared" si="33"/>
        <v>Շապիկ+Տաբատ</v>
      </c>
      <c r="F726" s="273" t="s">
        <v>7093</v>
      </c>
      <c r="G726" s="144" t="e">
        <f>VLOOKUP(E726,subcategory!A:B,2,0)</f>
        <v>#N/A</v>
      </c>
      <c r="H726" s="273" t="s">
        <v>7151</v>
      </c>
      <c r="I726" s="213">
        <f>VLOOKUP(H726,gender!A:B,2,0)</f>
        <v>7</v>
      </c>
      <c r="J726" s="273">
        <v>95</v>
      </c>
      <c r="K726" s="273">
        <v>95</v>
      </c>
      <c r="L726" s="273">
        <v>1</v>
      </c>
      <c r="M726" s="273" t="s">
        <v>44</v>
      </c>
      <c r="N726" s="144">
        <f>VLOOKUP(M726,brand!A:B,2,0)</f>
        <v>608</v>
      </c>
      <c r="O726" s="144" t="str">
        <f t="shared" si="34"/>
        <v>CHINA</v>
      </c>
      <c r="P726" s="144">
        <f>VLOOKUP(O726,country!A:B,2,0)</f>
        <v>7497</v>
      </c>
      <c r="Q726" s="273" t="s">
        <v>3915</v>
      </c>
      <c r="R726" s="144" t="str">
        <f t="shared" si="35"/>
        <v>Բամբակ</v>
      </c>
      <c r="S726" s="144" t="s">
        <v>25</v>
      </c>
      <c r="T726" s="144">
        <f>VLOOKUP(R726,material!A:B,2,0)</f>
        <v>9</v>
      </c>
      <c r="U726" s="141" t="s">
        <v>3416</v>
      </c>
      <c r="V726" s="141"/>
      <c r="W726" s="273" t="s">
        <v>7648</v>
      </c>
      <c r="X726" s="141" t="e">
        <f>VLOOKUP(W726,SIZE!A:B,2,0)</f>
        <v>#N/A</v>
      </c>
      <c r="Y726" s="141">
        <v>29.99</v>
      </c>
      <c r="Z726" s="141" t="s">
        <v>1071</v>
      </c>
      <c r="AA726" s="141">
        <f>VLOOKUP(Z726,COLOR!A:B,2,0)</f>
        <v>12</v>
      </c>
      <c r="AB726" s="130"/>
      <c r="AC726" s="130"/>
      <c r="AD726" s="130"/>
      <c r="AE726" s="130"/>
      <c r="AF726" s="130"/>
      <c r="AG726" s="130"/>
      <c r="AH726" s="130"/>
      <c r="AI726" s="130"/>
      <c r="AJ726" s="130"/>
      <c r="AK726" s="130"/>
      <c r="AL726" s="130"/>
      <c r="AM726" s="130"/>
    </row>
    <row r="727" spans="1:39" ht="20.25" customHeight="1">
      <c r="A727" s="132">
        <v>726</v>
      </c>
      <c r="B727" s="19" t="s">
        <v>5199</v>
      </c>
      <c r="C727" s="252">
        <v>61112090000</v>
      </c>
      <c r="D727" s="261" t="s">
        <v>6804</v>
      </c>
      <c r="E727" s="143" t="str">
        <f t="shared" si="33"/>
        <v>Բոդի</v>
      </c>
      <c r="F727" s="273" t="s">
        <v>247</v>
      </c>
      <c r="G727" s="144">
        <f>VLOOKUP(E727,subcategory!A:B,2,0)</f>
        <v>15</v>
      </c>
      <c r="H727" s="273" t="s">
        <v>7152</v>
      </c>
      <c r="I727" s="213" t="e">
        <f>VLOOKUP(H727,gender!A:B,2,0)</f>
        <v>#N/A</v>
      </c>
      <c r="J727" s="273">
        <v>100</v>
      </c>
      <c r="K727" s="273">
        <v>100</v>
      </c>
      <c r="L727" s="273">
        <v>1</v>
      </c>
      <c r="M727" s="273" t="s">
        <v>44</v>
      </c>
      <c r="N727" s="144">
        <f>VLOOKUP(M727,brand!A:B,2,0)</f>
        <v>608</v>
      </c>
      <c r="O727" s="144" t="str">
        <f t="shared" si="34"/>
        <v>CHINA</v>
      </c>
      <c r="P727" s="144">
        <f>VLOOKUP(O727,country!A:B,2,0)</f>
        <v>7497</v>
      </c>
      <c r="Q727" s="273" t="s">
        <v>3915</v>
      </c>
      <c r="R727" s="144" t="str">
        <f t="shared" si="35"/>
        <v>Բամբակ</v>
      </c>
      <c r="S727" s="144" t="s">
        <v>25</v>
      </c>
      <c r="T727" s="144">
        <f>VLOOKUP(R727,material!A:B,2,0)</f>
        <v>9</v>
      </c>
      <c r="U727" s="141" t="s">
        <v>3416</v>
      </c>
      <c r="V727" s="141"/>
      <c r="W727" s="273" t="s">
        <v>7657</v>
      </c>
      <c r="X727" s="141" t="e">
        <f>VLOOKUP(W727,SIZE!A:B,2,0)</f>
        <v>#N/A</v>
      </c>
      <c r="Y727" s="141">
        <v>0</v>
      </c>
      <c r="Z727" s="141" t="s">
        <v>1195</v>
      </c>
      <c r="AA727" s="141">
        <f>VLOOKUP(Z727,COLOR!A:B,2,0)</f>
        <v>29</v>
      </c>
      <c r="AB727" s="130"/>
      <c r="AC727" s="130"/>
      <c r="AD727" s="130"/>
      <c r="AE727" s="130"/>
      <c r="AF727" s="130"/>
      <c r="AG727" s="130"/>
      <c r="AH727" s="130"/>
      <c r="AI727" s="130"/>
      <c r="AJ727" s="130"/>
      <c r="AK727" s="130"/>
      <c r="AL727" s="130"/>
      <c r="AM727" s="130"/>
    </row>
    <row r="728" spans="1:39" ht="20.25" customHeight="1">
      <c r="A728" s="132">
        <v>727</v>
      </c>
      <c r="B728" s="19" t="s">
        <v>5200</v>
      </c>
      <c r="C728" s="252">
        <v>61112090000</v>
      </c>
      <c r="D728" s="261" t="s">
        <v>6800</v>
      </c>
      <c r="E728" s="143" t="str">
        <f t="shared" si="33"/>
        <v>Բոդի</v>
      </c>
      <c r="F728" s="273" t="s">
        <v>247</v>
      </c>
      <c r="G728" s="144">
        <f>VLOOKUP(E728,subcategory!A:B,2,0)</f>
        <v>15</v>
      </c>
      <c r="H728" s="273" t="s">
        <v>7151</v>
      </c>
      <c r="I728" s="213">
        <f>VLOOKUP(H728,gender!A:B,2,0)</f>
        <v>7</v>
      </c>
      <c r="J728" s="273">
        <v>100</v>
      </c>
      <c r="K728" s="273">
        <v>100</v>
      </c>
      <c r="L728" s="273">
        <v>1</v>
      </c>
      <c r="M728" s="273" t="s">
        <v>44</v>
      </c>
      <c r="N728" s="144">
        <f>VLOOKUP(M728,brand!A:B,2,0)</f>
        <v>608</v>
      </c>
      <c r="O728" s="144" t="str">
        <f t="shared" si="34"/>
        <v>CHINA</v>
      </c>
      <c r="P728" s="144">
        <f>VLOOKUP(O728,country!A:B,2,0)</f>
        <v>7497</v>
      </c>
      <c r="Q728" s="273" t="s">
        <v>3915</v>
      </c>
      <c r="R728" s="144" t="str">
        <f t="shared" si="35"/>
        <v>Բամբակ</v>
      </c>
      <c r="S728" s="144" t="s">
        <v>25</v>
      </c>
      <c r="T728" s="144">
        <f>VLOOKUP(R728,material!A:B,2,0)</f>
        <v>9</v>
      </c>
      <c r="U728" s="141" t="s">
        <v>3416</v>
      </c>
      <c r="V728" s="141"/>
      <c r="W728" s="273" t="s">
        <v>7648</v>
      </c>
      <c r="X728" s="141" t="e">
        <f>VLOOKUP(W728,SIZE!A:B,2,0)</f>
        <v>#N/A</v>
      </c>
      <c r="Y728" s="141">
        <v>0</v>
      </c>
      <c r="Z728" s="141" t="s">
        <v>1057</v>
      </c>
      <c r="AA728" s="141">
        <f>VLOOKUP(Z728,COLOR!A:B,2,0)</f>
        <v>5</v>
      </c>
      <c r="AB728" s="130"/>
      <c r="AC728" s="130"/>
      <c r="AD728" s="130"/>
      <c r="AE728" s="130"/>
      <c r="AF728" s="130"/>
      <c r="AG728" s="130"/>
      <c r="AH728" s="130"/>
      <c r="AI728" s="130"/>
      <c r="AJ728" s="130"/>
      <c r="AK728" s="130"/>
      <c r="AL728" s="130"/>
      <c r="AM728" s="130"/>
    </row>
    <row r="729" spans="1:39" ht="20.25" customHeight="1">
      <c r="A729" s="132">
        <v>728</v>
      </c>
      <c r="B729" s="19" t="s">
        <v>5201</v>
      </c>
      <c r="C729" s="252">
        <v>61112090000</v>
      </c>
      <c r="D729" s="261" t="s">
        <v>6804</v>
      </c>
      <c r="E729" s="143" t="str">
        <f t="shared" si="33"/>
        <v>Բոդի</v>
      </c>
      <c r="F729" s="273" t="s">
        <v>247</v>
      </c>
      <c r="G729" s="144">
        <f>VLOOKUP(E729,subcategory!A:B,2,0)</f>
        <v>15</v>
      </c>
      <c r="H729" s="273" t="s">
        <v>7152</v>
      </c>
      <c r="I729" s="213" t="e">
        <f>VLOOKUP(H729,gender!A:B,2,0)</f>
        <v>#N/A</v>
      </c>
      <c r="J729" s="273">
        <v>130</v>
      </c>
      <c r="K729" s="273">
        <v>130</v>
      </c>
      <c r="L729" s="273">
        <v>1</v>
      </c>
      <c r="M729" s="273" t="s">
        <v>44</v>
      </c>
      <c r="N729" s="144">
        <f>VLOOKUP(M729,brand!A:B,2,0)</f>
        <v>608</v>
      </c>
      <c r="O729" s="144" t="str">
        <f t="shared" si="34"/>
        <v>CHINA</v>
      </c>
      <c r="P729" s="144">
        <f>VLOOKUP(O729,country!A:B,2,0)</f>
        <v>7497</v>
      </c>
      <c r="Q729" s="273" t="s">
        <v>3915</v>
      </c>
      <c r="R729" s="144" t="str">
        <f t="shared" si="35"/>
        <v>Բամբակ</v>
      </c>
      <c r="S729" s="144" t="s">
        <v>25</v>
      </c>
      <c r="T729" s="144">
        <f>VLOOKUP(R729,material!A:B,2,0)</f>
        <v>9</v>
      </c>
      <c r="U729" s="141" t="s">
        <v>3416</v>
      </c>
      <c r="V729" s="141"/>
      <c r="W729" s="273" t="s">
        <v>7648</v>
      </c>
      <c r="X729" s="141" t="e">
        <f>VLOOKUP(W729,SIZE!A:B,2,0)</f>
        <v>#N/A</v>
      </c>
      <c r="Y729" s="141">
        <v>27.99</v>
      </c>
      <c r="Z729" s="141" t="s">
        <v>1052</v>
      </c>
      <c r="AA729" s="141">
        <f>VLOOKUP(Z729,COLOR!A:B,2,0)</f>
        <v>3</v>
      </c>
      <c r="AB729" s="130"/>
      <c r="AC729" s="130"/>
      <c r="AD729" s="130"/>
      <c r="AE729" s="130"/>
      <c r="AF729" s="130"/>
      <c r="AG729" s="130"/>
      <c r="AH729" s="130"/>
      <c r="AI729" s="130"/>
      <c r="AJ729" s="130"/>
      <c r="AK729" s="130"/>
      <c r="AL729" s="130"/>
      <c r="AM729" s="130"/>
    </row>
    <row r="730" spans="1:39" ht="20.25" customHeight="1">
      <c r="A730" s="132">
        <v>729</v>
      </c>
      <c r="B730" s="19" t="s">
        <v>5202</v>
      </c>
      <c r="C730" s="252">
        <v>62024000090</v>
      </c>
      <c r="D730" s="260" t="s">
        <v>6809</v>
      </c>
      <c r="E730" s="143" t="str">
        <f t="shared" si="33"/>
        <v>Բաճկոն</v>
      </c>
      <c r="F730" s="273" t="s">
        <v>62</v>
      </c>
      <c r="G730" s="144">
        <f>VLOOKUP(E730,subcategory!A:B,2,0)</f>
        <v>14</v>
      </c>
      <c r="H730" s="273" t="s">
        <v>55</v>
      </c>
      <c r="I730" s="213" t="e">
        <f>VLOOKUP(H730,gender!A:B,2,0)</f>
        <v>#N/A</v>
      </c>
      <c r="J730" s="273">
        <v>620</v>
      </c>
      <c r="K730" s="273">
        <v>620</v>
      </c>
      <c r="L730" s="273">
        <v>1</v>
      </c>
      <c r="M730" s="273" t="s">
        <v>44</v>
      </c>
      <c r="N730" s="144">
        <f>VLOOKUP(M730,brand!A:B,2,0)</f>
        <v>608</v>
      </c>
      <c r="O730" s="144" t="str">
        <f t="shared" si="34"/>
        <v>MYANMAR</v>
      </c>
      <c r="P730" s="144">
        <f>VLOOKUP(O730,country!A:B,2,0)</f>
        <v>7495</v>
      </c>
      <c r="Q730" s="273" t="s">
        <v>7193</v>
      </c>
      <c r="R730" s="144" t="str">
        <f t="shared" si="35"/>
        <v>Պոլիեսթեր</v>
      </c>
      <c r="S730" s="144" t="s">
        <v>36</v>
      </c>
      <c r="T730" s="144">
        <f>VLOOKUP(R730,material!A:B,2,0)</f>
        <v>37</v>
      </c>
      <c r="U730" s="141" t="s">
        <v>3416</v>
      </c>
      <c r="V730" s="141"/>
      <c r="W730" s="273" t="s">
        <v>7654</v>
      </c>
      <c r="X730" s="141" t="e">
        <f>VLOOKUP(W730,SIZE!A:B,2,0)</f>
        <v>#N/A</v>
      </c>
      <c r="Y730" s="141">
        <v>83.99</v>
      </c>
      <c r="Z730" s="141" t="s">
        <v>1033</v>
      </c>
      <c r="AA730" s="141">
        <f>VLOOKUP(Z730,COLOR!A:B,2,0)</f>
        <v>20</v>
      </c>
      <c r="AB730" s="130"/>
      <c r="AC730" s="130"/>
      <c r="AD730" s="130"/>
      <c r="AE730" s="130"/>
      <c r="AF730" s="130"/>
      <c r="AG730" s="130"/>
      <c r="AH730" s="130"/>
      <c r="AI730" s="130"/>
      <c r="AJ730" s="130"/>
      <c r="AK730" s="130"/>
      <c r="AL730" s="130"/>
      <c r="AM730" s="130"/>
    </row>
    <row r="731" spans="1:39" ht="20.25" customHeight="1">
      <c r="A731" s="132">
        <v>730</v>
      </c>
      <c r="B731" s="19" t="s">
        <v>5203</v>
      </c>
      <c r="C731" s="252">
        <v>62014000000</v>
      </c>
      <c r="D731" s="261" t="s">
        <v>6941</v>
      </c>
      <c r="E731" s="143" t="str">
        <f t="shared" si="33"/>
        <v>Բաճկոն</v>
      </c>
      <c r="F731" s="273" t="s">
        <v>62</v>
      </c>
      <c r="G731" s="144">
        <f>VLOOKUP(E731,subcategory!A:B,2,0)</f>
        <v>14</v>
      </c>
      <c r="H731" s="273" t="s">
        <v>7150</v>
      </c>
      <c r="I731" s="213" t="e">
        <f>VLOOKUP(H731,gender!A:B,2,0)</f>
        <v>#N/A</v>
      </c>
      <c r="J731" s="273">
        <v>765</v>
      </c>
      <c r="K731" s="273">
        <v>765</v>
      </c>
      <c r="L731" s="273">
        <v>1</v>
      </c>
      <c r="M731" s="273" t="s">
        <v>44</v>
      </c>
      <c r="N731" s="144">
        <f>VLOOKUP(M731,brand!A:B,2,0)</f>
        <v>608</v>
      </c>
      <c r="O731" s="144" t="str">
        <f t="shared" si="34"/>
        <v>MYANMAR</v>
      </c>
      <c r="P731" s="144">
        <f>VLOOKUP(O731,country!A:B,2,0)</f>
        <v>7495</v>
      </c>
      <c r="Q731" s="273" t="s">
        <v>7193</v>
      </c>
      <c r="R731" s="144" t="str">
        <f t="shared" si="35"/>
        <v>Պոլիեսթեր</v>
      </c>
      <c r="S731" s="144" t="s">
        <v>36</v>
      </c>
      <c r="T731" s="144">
        <f>VLOOKUP(R731,material!A:B,2,0)</f>
        <v>37</v>
      </c>
      <c r="U731" s="141" t="s">
        <v>3416</v>
      </c>
      <c r="V731" s="141"/>
      <c r="W731" s="273" t="s">
        <v>7662</v>
      </c>
      <c r="X731" s="141" t="e">
        <f>VLOOKUP(W731,SIZE!A:B,2,0)</f>
        <v>#N/A</v>
      </c>
      <c r="Y731" s="141">
        <v>73.989999999999995</v>
      </c>
      <c r="Z731" s="141" t="s">
        <v>1057</v>
      </c>
      <c r="AA731" s="141">
        <f>VLOOKUP(Z731,COLOR!A:B,2,0)</f>
        <v>5</v>
      </c>
      <c r="AB731" s="130"/>
      <c r="AC731" s="130"/>
      <c r="AD731" s="130"/>
      <c r="AE731" s="130"/>
      <c r="AF731" s="130"/>
      <c r="AG731" s="130"/>
      <c r="AH731" s="130"/>
      <c r="AI731" s="130"/>
      <c r="AJ731" s="130"/>
      <c r="AK731" s="130"/>
      <c r="AL731" s="130"/>
      <c r="AM731" s="130"/>
    </row>
    <row r="732" spans="1:39" ht="20.25" customHeight="1">
      <c r="A732" s="132">
        <v>731</v>
      </c>
      <c r="B732" s="19" t="s">
        <v>5204</v>
      </c>
      <c r="C732" s="252">
        <v>61112090000</v>
      </c>
      <c r="D732" s="261" t="s">
        <v>6800</v>
      </c>
      <c r="E732" s="143" t="str">
        <f t="shared" si="33"/>
        <v>Բոդի</v>
      </c>
      <c r="F732" s="273" t="s">
        <v>247</v>
      </c>
      <c r="G732" s="144">
        <f>VLOOKUP(E732,subcategory!A:B,2,0)</f>
        <v>15</v>
      </c>
      <c r="H732" s="277" t="s">
        <v>7151</v>
      </c>
      <c r="I732" s="213">
        <f>VLOOKUP(H732,gender!A:B,2,0)</f>
        <v>7</v>
      </c>
      <c r="J732" s="273">
        <v>185</v>
      </c>
      <c r="K732" s="273">
        <v>185</v>
      </c>
      <c r="L732" s="273">
        <v>1</v>
      </c>
      <c r="M732" s="273" t="s">
        <v>44</v>
      </c>
      <c r="N732" s="144">
        <f>VLOOKUP(M732,brand!A:B,2,0)</f>
        <v>608</v>
      </c>
      <c r="O732" s="144" t="str">
        <f t="shared" si="34"/>
        <v>INDIA</v>
      </c>
      <c r="P732" s="144">
        <f>VLOOKUP(O732,country!A:B,2,0)</f>
        <v>7505</v>
      </c>
      <c r="Q732" s="273" t="s">
        <v>428</v>
      </c>
      <c r="R732" s="144" t="str">
        <f t="shared" si="35"/>
        <v>Բամբակ</v>
      </c>
      <c r="S732" s="144" t="s">
        <v>25</v>
      </c>
      <c r="T732" s="144">
        <f>VLOOKUP(R732,material!A:B,2,0)</f>
        <v>9</v>
      </c>
      <c r="U732" s="141" t="s">
        <v>3416</v>
      </c>
      <c r="V732" s="141"/>
      <c r="W732" s="273" t="s">
        <v>2051</v>
      </c>
      <c r="X732" s="141" t="e">
        <f>VLOOKUP(W732,SIZE!A:B,2,0)</f>
        <v>#N/A</v>
      </c>
      <c r="Y732" s="141">
        <v>25.99</v>
      </c>
      <c r="Z732" s="141" t="s">
        <v>2092</v>
      </c>
      <c r="AA732" s="141">
        <f>VLOOKUP(Z732,COLOR!A:B,2,0)</f>
        <v>8</v>
      </c>
      <c r="AB732" s="130"/>
      <c r="AC732" s="130"/>
      <c r="AD732" s="130"/>
      <c r="AE732" s="130"/>
      <c r="AF732" s="130"/>
      <c r="AG732" s="130"/>
      <c r="AH732" s="130"/>
      <c r="AI732" s="130"/>
      <c r="AJ732" s="130"/>
      <c r="AK732" s="130"/>
      <c r="AL732" s="130"/>
      <c r="AM732" s="130"/>
    </row>
    <row r="733" spans="1:39" ht="20.25" customHeight="1">
      <c r="A733" s="132">
        <v>732</v>
      </c>
      <c r="B733" s="19" t="s">
        <v>5205</v>
      </c>
      <c r="C733" s="250">
        <v>61091000000</v>
      </c>
      <c r="D733" s="261" t="s">
        <v>605</v>
      </c>
      <c r="E733" s="143" t="str">
        <f t="shared" si="33"/>
        <v>Շապիկ</v>
      </c>
      <c r="F733" s="273" t="s">
        <v>46</v>
      </c>
      <c r="G733" s="144">
        <f>VLOOKUP(E733,subcategory!A:B,2,0)</f>
        <v>73</v>
      </c>
      <c r="H733" s="273" t="s">
        <v>55</v>
      </c>
      <c r="I733" s="213" t="e">
        <f>VLOOKUP(H733,gender!A:B,2,0)</f>
        <v>#N/A</v>
      </c>
      <c r="J733" s="273">
        <v>70</v>
      </c>
      <c r="K733" s="273">
        <v>70</v>
      </c>
      <c r="L733" s="273">
        <v>1</v>
      </c>
      <c r="M733" s="273" t="s">
        <v>44</v>
      </c>
      <c r="N733" s="144">
        <f>VLOOKUP(M733,brand!A:B,2,0)</f>
        <v>608</v>
      </c>
      <c r="O733" s="144" t="str">
        <f t="shared" si="34"/>
        <v>INDIA</v>
      </c>
      <c r="P733" s="144">
        <f>VLOOKUP(O733,country!A:B,2,0)</f>
        <v>7505</v>
      </c>
      <c r="Q733" s="273" t="s">
        <v>428</v>
      </c>
      <c r="R733" s="144" t="str">
        <f t="shared" si="35"/>
        <v>Բամբակ</v>
      </c>
      <c r="S733" s="144" t="s">
        <v>25</v>
      </c>
      <c r="T733" s="144">
        <f>VLOOKUP(R733,material!A:B,2,0)</f>
        <v>9</v>
      </c>
      <c r="U733" s="141" t="s">
        <v>3416</v>
      </c>
      <c r="V733" s="141"/>
      <c r="W733" s="273" t="s">
        <v>7652</v>
      </c>
      <c r="X733" s="141" t="e">
        <f>VLOOKUP(W733,SIZE!A:B,2,0)</f>
        <v>#N/A</v>
      </c>
      <c r="Y733" s="141">
        <v>18.989999999999998</v>
      </c>
      <c r="Z733" s="141" t="s">
        <v>1071</v>
      </c>
      <c r="AA733" s="141">
        <f>VLOOKUP(Z733,COLOR!A:B,2,0)</f>
        <v>12</v>
      </c>
      <c r="AB733" s="130"/>
      <c r="AC733" s="130"/>
      <c r="AD733" s="130"/>
      <c r="AE733" s="130"/>
      <c r="AF733" s="130"/>
      <c r="AG733" s="130"/>
      <c r="AH733" s="130"/>
      <c r="AI733" s="130"/>
      <c r="AJ733" s="130"/>
      <c r="AK733" s="130"/>
      <c r="AL733" s="130"/>
      <c r="AM733" s="130"/>
    </row>
    <row r="734" spans="1:39" ht="20.25" customHeight="1">
      <c r="A734" s="132">
        <v>733</v>
      </c>
      <c r="B734" s="19" t="s">
        <v>5206</v>
      </c>
      <c r="C734" s="252">
        <v>61112090000</v>
      </c>
      <c r="D734" s="261" t="s">
        <v>6804</v>
      </c>
      <c r="E734" s="143" t="str">
        <f t="shared" si="33"/>
        <v>Բոդի</v>
      </c>
      <c r="F734" s="273" t="s">
        <v>247</v>
      </c>
      <c r="G734" s="144">
        <f>VLOOKUP(E734,subcategory!A:B,2,0)</f>
        <v>15</v>
      </c>
      <c r="H734" s="273" t="s">
        <v>7152</v>
      </c>
      <c r="I734" s="213" t="e">
        <f>VLOOKUP(H734,gender!A:B,2,0)</f>
        <v>#N/A</v>
      </c>
      <c r="J734" s="273">
        <v>95</v>
      </c>
      <c r="K734" s="273">
        <v>95</v>
      </c>
      <c r="L734" s="273">
        <v>1</v>
      </c>
      <c r="M734" s="273" t="s">
        <v>44</v>
      </c>
      <c r="N734" s="144">
        <f>VLOOKUP(M734,brand!A:B,2,0)</f>
        <v>608</v>
      </c>
      <c r="O734" s="144" t="str">
        <f t="shared" si="34"/>
        <v>CHINA</v>
      </c>
      <c r="P734" s="144">
        <f>VLOOKUP(O734,country!A:B,2,0)</f>
        <v>7497</v>
      </c>
      <c r="Q734" s="273" t="s">
        <v>3915</v>
      </c>
      <c r="R734" s="144" t="str">
        <f t="shared" si="35"/>
        <v>Բամբակ</v>
      </c>
      <c r="S734" s="144" t="s">
        <v>25</v>
      </c>
      <c r="T734" s="144">
        <f>VLOOKUP(R734,material!A:B,2,0)</f>
        <v>9</v>
      </c>
      <c r="U734" s="141" t="s">
        <v>3416</v>
      </c>
      <c r="V734" s="141"/>
      <c r="W734" s="273" t="s">
        <v>7657</v>
      </c>
      <c r="X734" s="141" t="e">
        <f>VLOOKUP(W734,SIZE!A:B,2,0)</f>
        <v>#N/A</v>
      </c>
      <c r="Y734" s="141">
        <v>0</v>
      </c>
      <c r="Z734" s="141" t="s">
        <v>1080</v>
      </c>
      <c r="AA734" s="141">
        <f>VLOOKUP(Z734,COLOR!A:B,2,0)</f>
        <v>13</v>
      </c>
      <c r="AB734" s="130"/>
      <c r="AC734" s="130"/>
      <c r="AD734" s="130"/>
      <c r="AE734" s="130"/>
      <c r="AF734" s="130"/>
      <c r="AG734" s="130"/>
      <c r="AH734" s="130"/>
      <c r="AI734" s="130"/>
      <c r="AJ734" s="130"/>
      <c r="AK734" s="130"/>
      <c r="AL734" s="130"/>
      <c r="AM734" s="130"/>
    </row>
    <row r="735" spans="1:39" ht="20.25" customHeight="1">
      <c r="A735" s="132">
        <v>734</v>
      </c>
      <c r="B735" s="19" t="s">
        <v>5207</v>
      </c>
      <c r="C735" s="252">
        <v>61112090000</v>
      </c>
      <c r="D735" s="261" t="s">
        <v>6804</v>
      </c>
      <c r="E735" s="143" t="str">
        <f t="shared" si="33"/>
        <v>Բոդի</v>
      </c>
      <c r="F735" s="273" t="s">
        <v>247</v>
      </c>
      <c r="G735" s="144">
        <f>VLOOKUP(E735,subcategory!A:B,2,0)</f>
        <v>15</v>
      </c>
      <c r="H735" s="273" t="s">
        <v>7152</v>
      </c>
      <c r="I735" s="213" t="e">
        <f>VLOOKUP(H735,gender!A:B,2,0)</f>
        <v>#N/A</v>
      </c>
      <c r="J735" s="273">
        <v>75</v>
      </c>
      <c r="K735" s="273">
        <v>75</v>
      </c>
      <c r="L735" s="273">
        <v>1</v>
      </c>
      <c r="M735" s="273" t="s">
        <v>44</v>
      </c>
      <c r="N735" s="144">
        <f>VLOOKUP(M735,brand!A:B,2,0)</f>
        <v>608</v>
      </c>
      <c r="O735" s="144" t="str">
        <f t="shared" si="34"/>
        <v>CHINA</v>
      </c>
      <c r="P735" s="144">
        <f>VLOOKUP(O735,country!A:B,2,0)</f>
        <v>7497</v>
      </c>
      <c r="Q735" s="273" t="s">
        <v>3915</v>
      </c>
      <c r="R735" s="144" t="str">
        <f t="shared" si="35"/>
        <v>Բամբակ</v>
      </c>
      <c r="S735" s="144" t="s">
        <v>25</v>
      </c>
      <c r="T735" s="144">
        <f>VLOOKUP(R735,material!A:B,2,0)</f>
        <v>9</v>
      </c>
      <c r="U735" s="141" t="s">
        <v>3416</v>
      </c>
      <c r="V735" s="141"/>
      <c r="W735" s="273" t="s">
        <v>7649</v>
      </c>
      <c r="X735" s="141" t="e">
        <f>VLOOKUP(W735,SIZE!A:B,2,0)</f>
        <v>#N/A</v>
      </c>
      <c r="Y735" s="141">
        <v>27.99</v>
      </c>
      <c r="Z735" s="141" t="s">
        <v>1071</v>
      </c>
      <c r="AA735" s="141">
        <f>VLOOKUP(Z735,COLOR!A:B,2,0)</f>
        <v>12</v>
      </c>
      <c r="AB735" s="130"/>
      <c r="AC735" s="130"/>
      <c r="AD735" s="130"/>
      <c r="AE735" s="130"/>
      <c r="AF735" s="130"/>
      <c r="AG735" s="130"/>
      <c r="AH735" s="130"/>
      <c r="AI735" s="130"/>
      <c r="AJ735" s="130"/>
      <c r="AK735" s="130"/>
      <c r="AL735" s="130"/>
      <c r="AM735" s="130"/>
    </row>
    <row r="736" spans="1:39" ht="20.25" customHeight="1">
      <c r="A736" s="132">
        <v>735</v>
      </c>
      <c r="B736" s="19" t="s">
        <v>5208</v>
      </c>
      <c r="C736" s="250">
        <v>61112090000</v>
      </c>
      <c r="D736" s="261" t="s">
        <v>6801</v>
      </c>
      <c r="E736" s="143" t="str">
        <f t="shared" si="33"/>
        <v>Տաբատներ</v>
      </c>
      <c r="F736" s="273" t="s">
        <v>7795</v>
      </c>
      <c r="G736" s="144">
        <f>VLOOKUP(E736,subcategory!A:B,2,0)</f>
        <v>93</v>
      </c>
      <c r="H736" s="273" t="s">
        <v>7151</v>
      </c>
      <c r="I736" s="213">
        <f>VLOOKUP(H736,gender!A:B,2,0)</f>
        <v>7</v>
      </c>
      <c r="J736" s="273">
        <v>80</v>
      </c>
      <c r="K736" s="273">
        <v>80</v>
      </c>
      <c r="L736" s="273">
        <v>1</v>
      </c>
      <c r="M736" s="273" t="s">
        <v>44</v>
      </c>
      <c r="N736" s="144">
        <f>VLOOKUP(M736,brand!A:B,2,0)</f>
        <v>608</v>
      </c>
      <c r="O736" s="144" t="str">
        <f t="shared" si="34"/>
        <v>INDIA</v>
      </c>
      <c r="P736" s="144">
        <f>VLOOKUP(O736,country!A:B,2,0)</f>
        <v>7505</v>
      </c>
      <c r="Q736" s="273" t="s">
        <v>428</v>
      </c>
      <c r="R736" s="144" t="str">
        <f t="shared" si="35"/>
        <v>Բամբակ</v>
      </c>
      <c r="S736" s="144" t="s">
        <v>25</v>
      </c>
      <c r="T736" s="144">
        <f>VLOOKUP(R736,material!A:B,2,0)</f>
        <v>9</v>
      </c>
      <c r="U736" s="141" t="s">
        <v>3416</v>
      </c>
      <c r="V736" s="141"/>
      <c r="W736" s="273" t="s">
        <v>7649</v>
      </c>
      <c r="X736" s="141" t="e">
        <f>VLOOKUP(W736,SIZE!A:B,2,0)</f>
        <v>#N/A</v>
      </c>
      <c r="Y736" s="141">
        <v>10.98</v>
      </c>
      <c r="Z736" s="141" t="s">
        <v>2092</v>
      </c>
      <c r="AA736" s="141">
        <f>VLOOKUP(Z736,COLOR!A:B,2,0)</f>
        <v>8</v>
      </c>
      <c r="AB736" s="130"/>
      <c r="AC736" s="130"/>
      <c r="AD736" s="130"/>
      <c r="AE736" s="130"/>
      <c r="AF736" s="130"/>
      <c r="AG736" s="130"/>
      <c r="AH736" s="130"/>
      <c r="AI736" s="130"/>
      <c r="AJ736" s="130"/>
      <c r="AK736" s="130"/>
      <c r="AL736" s="130"/>
      <c r="AM736" s="130"/>
    </row>
    <row r="737" spans="1:39" ht="20.25" customHeight="1">
      <c r="A737" s="132">
        <v>736</v>
      </c>
      <c r="B737" s="19" t="s">
        <v>5209</v>
      </c>
      <c r="C737" s="250">
        <v>61043200000</v>
      </c>
      <c r="D737" s="261" t="s">
        <v>726</v>
      </c>
      <c r="E737" s="143" t="str">
        <f t="shared" si="33"/>
        <v>Ժակետ</v>
      </c>
      <c r="F737" s="273" t="s">
        <v>58</v>
      </c>
      <c r="G737" s="144">
        <f>VLOOKUP(E737,subcategory!A:B,2,0)</f>
        <v>466</v>
      </c>
      <c r="H737" s="273" t="s">
        <v>55</v>
      </c>
      <c r="I737" s="213" t="e">
        <f>VLOOKUP(H737,gender!A:B,2,0)</f>
        <v>#N/A</v>
      </c>
      <c r="J737" s="273">
        <v>215</v>
      </c>
      <c r="K737" s="273">
        <v>215</v>
      </c>
      <c r="L737" s="273">
        <v>1</v>
      </c>
      <c r="M737" s="273" t="s">
        <v>44</v>
      </c>
      <c r="N737" s="144">
        <f>VLOOKUP(M737,brand!A:B,2,0)</f>
        <v>608</v>
      </c>
      <c r="O737" s="144" t="str">
        <f t="shared" si="34"/>
        <v>CHINA</v>
      </c>
      <c r="P737" s="144">
        <f>VLOOKUP(O737,country!A:B,2,0)</f>
        <v>7497</v>
      </c>
      <c r="Q737" s="273" t="s">
        <v>3915</v>
      </c>
      <c r="R737" s="144" t="str">
        <f t="shared" si="35"/>
        <v>Բամբակ</v>
      </c>
      <c r="S737" s="144" t="s">
        <v>25</v>
      </c>
      <c r="T737" s="144">
        <f>VLOOKUP(R737,material!A:B,2,0)</f>
        <v>9</v>
      </c>
      <c r="U737" s="141" t="s">
        <v>3416</v>
      </c>
      <c r="V737" s="141"/>
      <c r="W737" s="273" t="s">
        <v>7669</v>
      </c>
      <c r="X737" s="141" t="e">
        <f>VLOOKUP(W737,SIZE!A:B,2,0)</f>
        <v>#N/A</v>
      </c>
      <c r="Y737" s="141">
        <v>35.99</v>
      </c>
      <c r="Z737" s="141" t="s">
        <v>1059</v>
      </c>
      <c r="AA737" s="141">
        <f>VLOOKUP(Z737,COLOR!A:B,2,0)</f>
        <v>1</v>
      </c>
      <c r="AB737" s="130"/>
      <c r="AC737" s="130"/>
      <c r="AD737" s="130"/>
      <c r="AE737" s="130"/>
      <c r="AF737" s="130"/>
      <c r="AG737" s="130"/>
      <c r="AH737" s="130"/>
      <c r="AI737" s="130"/>
      <c r="AJ737" s="130"/>
      <c r="AK737" s="130"/>
      <c r="AL737" s="130"/>
      <c r="AM737" s="130"/>
    </row>
    <row r="738" spans="1:39" ht="20.25" customHeight="1">
      <c r="A738" s="132">
        <v>737</v>
      </c>
      <c r="B738" s="19" t="s">
        <v>5210</v>
      </c>
      <c r="C738" s="250">
        <v>61091000000</v>
      </c>
      <c r="D738" s="261" t="s">
        <v>2290</v>
      </c>
      <c r="E738" s="143" t="str">
        <f t="shared" si="33"/>
        <v>Շապիկ</v>
      </c>
      <c r="F738" s="273" t="s">
        <v>46</v>
      </c>
      <c r="G738" s="144">
        <f>VLOOKUP(E738,subcategory!A:B,2,0)</f>
        <v>73</v>
      </c>
      <c r="H738" s="273" t="s">
        <v>7150</v>
      </c>
      <c r="I738" s="213" t="e">
        <f>VLOOKUP(H738,gender!A:B,2,0)</f>
        <v>#N/A</v>
      </c>
      <c r="J738" s="273">
        <v>90</v>
      </c>
      <c r="K738" s="273">
        <v>90</v>
      </c>
      <c r="L738" s="273">
        <v>1</v>
      </c>
      <c r="M738" s="273" t="s">
        <v>44</v>
      </c>
      <c r="N738" s="144">
        <f>VLOOKUP(M738,brand!A:B,2,0)</f>
        <v>608</v>
      </c>
      <c r="O738" s="144" t="str">
        <f t="shared" si="34"/>
        <v>INDIA</v>
      </c>
      <c r="P738" s="144">
        <f>VLOOKUP(O738,country!A:B,2,0)</f>
        <v>7505</v>
      </c>
      <c r="Q738" s="273" t="s">
        <v>428</v>
      </c>
      <c r="R738" s="144" t="str">
        <f t="shared" si="35"/>
        <v>Բամբակ</v>
      </c>
      <c r="S738" s="144" t="s">
        <v>25</v>
      </c>
      <c r="T738" s="144">
        <f>VLOOKUP(R738,material!A:B,2,0)</f>
        <v>9</v>
      </c>
      <c r="U738" s="141" t="s">
        <v>3416</v>
      </c>
      <c r="V738" s="141"/>
      <c r="W738" s="273" t="s">
        <v>7650</v>
      </c>
      <c r="X738" s="141" t="e">
        <f>VLOOKUP(W738,SIZE!A:B,2,0)</f>
        <v>#N/A</v>
      </c>
      <c r="Y738" s="141">
        <v>25.99</v>
      </c>
      <c r="Z738" s="141" t="s">
        <v>1059</v>
      </c>
      <c r="AA738" s="141">
        <f>VLOOKUP(Z738,COLOR!A:B,2,0)</f>
        <v>1</v>
      </c>
      <c r="AB738" s="130"/>
      <c r="AC738" s="130"/>
      <c r="AD738" s="130"/>
      <c r="AE738" s="130"/>
      <c r="AF738" s="130"/>
      <c r="AG738" s="130"/>
      <c r="AH738" s="130"/>
      <c r="AI738" s="130"/>
      <c r="AJ738" s="130"/>
      <c r="AK738" s="130"/>
      <c r="AL738" s="130"/>
      <c r="AM738" s="130"/>
    </row>
    <row r="739" spans="1:39" ht="20.25" customHeight="1">
      <c r="A739" s="132">
        <v>738</v>
      </c>
      <c r="B739" s="19" t="s">
        <v>5211</v>
      </c>
      <c r="C739" s="250">
        <v>61112090000</v>
      </c>
      <c r="D739" s="261" t="s">
        <v>6811</v>
      </c>
      <c r="E739" s="143" t="str">
        <f t="shared" si="33"/>
        <v>Շապիկ</v>
      </c>
      <c r="F739" s="273" t="s">
        <v>46</v>
      </c>
      <c r="G739" s="144">
        <f>VLOOKUP(E739,subcategory!A:B,2,0)</f>
        <v>73</v>
      </c>
      <c r="H739" s="273" t="s">
        <v>7151</v>
      </c>
      <c r="I739" s="213">
        <f>VLOOKUP(H739,gender!A:B,2,0)</f>
        <v>7</v>
      </c>
      <c r="J739" s="273">
        <v>75</v>
      </c>
      <c r="K739" s="273">
        <v>75</v>
      </c>
      <c r="L739" s="273">
        <v>1</v>
      </c>
      <c r="M739" s="273" t="s">
        <v>44</v>
      </c>
      <c r="N739" s="144">
        <f>VLOOKUP(M739,brand!A:B,2,0)</f>
        <v>608</v>
      </c>
      <c r="O739" s="144" t="str">
        <f t="shared" si="34"/>
        <v>CHINA</v>
      </c>
      <c r="P739" s="144">
        <f>VLOOKUP(O739,country!A:B,2,0)</f>
        <v>7497</v>
      </c>
      <c r="Q739" s="273" t="s">
        <v>3915</v>
      </c>
      <c r="R739" s="144" t="str">
        <f t="shared" si="35"/>
        <v>Բամբակ</v>
      </c>
      <c r="S739" s="144" t="s">
        <v>25</v>
      </c>
      <c r="T739" s="144">
        <f>VLOOKUP(R739,material!A:B,2,0)</f>
        <v>9</v>
      </c>
      <c r="U739" s="141" t="s">
        <v>3416</v>
      </c>
      <c r="V739" s="141"/>
      <c r="W739" s="273" t="s">
        <v>7677</v>
      </c>
      <c r="X739" s="141" t="e">
        <f>VLOOKUP(W739,SIZE!A:B,2,0)</f>
        <v>#N/A</v>
      </c>
      <c r="Y739" s="141">
        <v>29.99</v>
      </c>
      <c r="Z739" s="141" t="s">
        <v>1057</v>
      </c>
      <c r="AA739" s="141">
        <f>VLOOKUP(Z739,COLOR!A:B,2,0)</f>
        <v>5</v>
      </c>
      <c r="AB739" s="130"/>
      <c r="AC739" s="130"/>
      <c r="AD739" s="130"/>
      <c r="AE739" s="130"/>
      <c r="AF739" s="130"/>
      <c r="AG739" s="130"/>
      <c r="AH739" s="130"/>
      <c r="AI739" s="130"/>
      <c r="AJ739" s="130"/>
      <c r="AK739" s="130"/>
      <c r="AL739" s="130"/>
      <c r="AM739" s="130"/>
    </row>
    <row r="740" spans="1:39" ht="20.25" customHeight="1">
      <c r="A740" s="132">
        <v>739</v>
      </c>
      <c r="B740" s="19" t="s">
        <v>5212</v>
      </c>
      <c r="C740" s="250">
        <v>61112090000</v>
      </c>
      <c r="D740" s="261" t="s">
        <v>6867</v>
      </c>
      <c r="E740" s="143" t="str">
        <f t="shared" si="33"/>
        <v>Տաբատներ</v>
      </c>
      <c r="F740" s="273" t="s">
        <v>7795</v>
      </c>
      <c r="G740" s="144">
        <f>VLOOKUP(E740,subcategory!A:B,2,0)</f>
        <v>93</v>
      </c>
      <c r="H740" s="273" t="s">
        <v>7151</v>
      </c>
      <c r="I740" s="213">
        <f>VLOOKUP(H740,gender!A:B,2,0)</f>
        <v>7</v>
      </c>
      <c r="J740" s="273">
        <v>55</v>
      </c>
      <c r="K740" s="273">
        <v>55</v>
      </c>
      <c r="L740" s="273">
        <v>1</v>
      </c>
      <c r="M740" s="273" t="s">
        <v>44</v>
      </c>
      <c r="N740" s="144">
        <f>VLOOKUP(M740,brand!A:B,2,0)</f>
        <v>608</v>
      </c>
      <c r="O740" s="144" t="str">
        <f t="shared" si="34"/>
        <v>CHINA</v>
      </c>
      <c r="P740" s="144">
        <f>VLOOKUP(O740,country!A:B,2,0)</f>
        <v>7497</v>
      </c>
      <c r="Q740" s="273" t="s">
        <v>3915</v>
      </c>
      <c r="R740" s="144" t="str">
        <f t="shared" si="35"/>
        <v>Բամբակ</v>
      </c>
      <c r="S740" s="144" t="s">
        <v>25</v>
      </c>
      <c r="T740" s="144">
        <f>VLOOKUP(R740,material!A:B,2,0)</f>
        <v>9</v>
      </c>
      <c r="U740" s="141" t="s">
        <v>3416</v>
      </c>
      <c r="V740" s="141"/>
      <c r="W740" s="273" t="s">
        <v>7657</v>
      </c>
      <c r="X740" s="141" t="e">
        <f>VLOOKUP(W740,SIZE!A:B,2,0)</f>
        <v>#N/A</v>
      </c>
      <c r="Y740" s="141">
        <v>0</v>
      </c>
      <c r="Z740" s="141" t="s">
        <v>1057</v>
      </c>
      <c r="AA740" s="141">
        <f>VLOOKUP(Z740,COLOR!A:B,2,0)</f>
        <v>5</v>
      </c>
      <c r="AB740" s="130"/>
      <c r="AC740" s="130"/>
      <c r="AD740" s="130"/>
      <c r="AE740" s="130"/>
      <c r="AF740" s="130"/>
      <c r="AG740" s="130"/>
      <c r="AH740" s="130"/>
      <c r="AI740" s="130"/>
      <c r="AJ740" s="130"/>
      <c r="AK740" s="130"/>
      <c r="AL740" s="130"/>
      <c r="AM740" s="130"/>
    </row>
    <row r="741" spans="1:39" ht="20.25" customHeight="1">
      <c r="A741" s="132">
        <v>740</v>
      </c>
      <c r="B741" s="19" t="s">
        <v>5213</v>
      </c>
      <c r="C741" s="252">
        <v>61112090000</v>
      </c>
      <c r="D741" s="261" t="s">
        <v>6944</v>
      </c>
      <c r="E741" s="143" t="str">
        <f t="shared" si="33"/>
        <v>Բոդի</v>
      </c>
      <c r="F741" s="273" t="s">
        <v>247</v>
      </c>
      <c r="G741" s="144">
        <f>VLOOKUP(E741,subcategory!A:B,2,0)</f>
        <v>15</v>
      </c>
      <c r="H741" s="273" t="s">
        <v>7152</v>
      </c>
      <c r="I741" s="213" t="e">
        <f>VLOOKUP(H741,gender!A:B,2,0)</f>
        <v>#N/A</v>
      </c>
      <c r="J741" s="273">
        <v>120</v>
      </c>
      <c r="K741" s="273">
        <v>120</v>
      </c>
      <c r="L741" s="273">
        <v>1</v>
      </c>
      <c r="M741" s="273" t="s">
        <v>44</v>
      </c>
      <c r="N741" s="144">
        <f>VLOOKUP(M741,brand!A:B,2,0)</f>
        <v>608</v>
      </c>
      <c r="O741" s="144" t="str">
        <f t="shared" si="34"/>
        <v>TURKEY</v>
      </c>
      <c r="P741" s="144">
        <f>VLOOKUP(O741,country!A:B,2,0)</f>
        <v>1840</v>
      </c>
      <c r="Q741" s="273" t="s">
        <v>436</v>
      </c>
      <c r="R741" s="144" t="str">
        <f t="shared" si="35"/>
        <v>Բամբակ</v>
      </c>
      <c r="S741" s="144" t="s">
        <v>25</v>
      </c>
      <c r="T741" s="144">
        <f>VLOOKUP(R741,material!A:B,2,0)</f>
        <v>9</v>
      </c>
      <c r="U741" s="141" t="s">
        <v>3416</v>
      </c>
      <c r="V741" s="141"/>
      <c r="W741" s="273" t="s">
        <v>7666</v>
      </c>
      <c r="X741" s="141" t="e">
        <f>VLOOKUP(W741,SIZE!A:B,2,0)</f>
        <v>#N/A</v>
      </c>
      <c r="Y741" s="141">
        <v>27.99</v>
      </c>
      <c r="Z741" s="141" t="s">
        <v>1080</v>
      </c>
      <c r="AA741" s="141">
        <f>VLOOKUP(Z741,COLOR!A:B,2,0)</f>
        <v>13</v>
      </c>
      <c r="AB741" s="130"/>
      <c r="AC741" s="130"/>
      <c r="AD741" s="130"/>
      <c r="AE741" s="130"/>
      <c r="AF741" s="130"/>
      <c r="AG741" s="130"/>
      <c r="AH741" s="130"/>
      <c r="AI741" s="130"/>
      <c r="AJ741" s="130"/>
      <c r="AK741" s="130"/>
      <c r="AL741" s="130"/>
      <c r="AM741" s="130"/>
    </row>
    <row r="742" spans="1:39" ht="20.25" customHeight="1">
      <c r="A742" s="132">
        <v>741</v>
      </c>
      <c r="B742" s="19" t="s">
        <v>5214</v>
      </c>
      <c r="C742" s="250">
        <v>61112090000</v>
      </c>
      <c r="D742" s="261" t="s">
        <v>6835</v>
      </c>
      <c r="E742" s="143" t="str">
        <f t="shared" si="33"/>
        <v>Ժակետ</v>
      </c>
      <c r="F742" s="273" t="s">
        <v>58</v>
      </c>
      <c r="G742" s="144">
        <f>VLOOKUP(E742,subcategory!A:B,2,0)</f>
        <v>466</v>
      </c>
      <c r="H742" s="273" t="s">
        <v>7152</v>
      </c>
      <c r="I742" s="213" t="e">
        <f>VLOOKUP(H742,gender!A:B,2,0)</f>
        <v>#N/A</v>
      </c>
      <c r="J742" s="273">
        <v>95</v>
      </c>
      <c r="K742" s="273">
        <v>95</v>
      </c>
      <c r="L742" s="273">
        <v>1</v>
      </c>
      <c r="M742" s="273" t="s">
        <v>44</v>
      </c>
      <c r="N742" s="144">
        <f>VLOOKUP(M742,brand!A:B,2,0)</f>
        <v>608</v>
      </c>
      <c r="O742" s="144" t="str">
        <f t="shared" si="34"/>
        <v>PORTUGAL</v>
      </c>
      <c r="P742" s="144">
        <f>VLOOKUP(O742,country!A:B,2,0)</f>
        <v>1810</v>
      </c>
      <c r="Q742" s="273" t="s">
        <v>2818</v>
      </c>
      <c r="R742" s="144" t="str">
        <f t="shared" si="35"/>
        <v>Բամբակ</v>
      </c>
      <c r="S742" s="144" t="s">
        <v>25</v>
      </c>
      <c r="T742" s="144">
        <f>VLOOKUP(R742,material!A:B,2,0)</f>
        <v>9</v>
      </c>
      <c r="U742" s="141" t="s">
        <v>3416</v>
      </c>
      <c r="V742" s="141"/>
      <c r="W742" s="273" t="s">
        <v>7653</v>
      </c>
      <c r="X742" s="141" t="e">
        <f>VLOOKUP(W742,SIZE!A:B,2,0)</f>
        <v>#N/A</v>
      </c>
      <c r="Y742" s="141">
        <v>0</v>
      </c>
      <c r="Z742" s="141" t="s">
        <v>1057</v>
      </c>
      <c r="AA742" s="141">
        <f>VLOOKUP(Z742,COLOR!A:B,2,0)</f>
        <v>5</v>
      </c>
      <c r="AB742" s="130"/>
      <c r="AC742" s="130"/>
      <c r="AD742" s="130"/>
      <c r="AE742" s="130"/>
      <c r="AF742" s="130"/>
      <c r="AG742" s="130"/>
      <c r="AH742" s="130"/>
      <c r="AI742" s="130"/>
      <c r="AJ742" s="130"/>
      <c r="AK742" s="130"/>
      <c r="AL742" s="130"/>
      <c r="AM742" s="130"/>
    </row>
    <row r="743" spans="1:39" ht="20.25" customHeight="1">
      <c r="A743" s="132">
        <v>742</v>
      </c>
      <c r="B743" s="19" t="s">
        <v>5215</v>
      </c>
      <c r="C743" s="252">
        <v>61112090000</v>
      </c>
      <c r="D743" s="261" t="s">
        <v>6804</v>
      </c>
      <c r="E743" s="143" t="str">
        <f t="shared" si="33"/>
        <v>Բոդի</v>
      </c>
      <c r="F743" s="273" t="s">
        <v>247</v>
      </c>
      <c r="G743" s="144">
        <f>VLOOKUP(E743,subcategory!A:B,2,0)</f>
        <v>15</v>
      </c>
      <c r="H743" s="273" t="s">
        <v>7152</v>
      </c>
      <c r="I743" s="213" t="e">
        <f>VLOOKUP(H743,gender!A:B,2,0)</f>
        <v>#N/A</v>
      </c>
      <c r="J743" s="273">
        <v>190</v>
      </c>
      <c r="K743" s="273">
        <v>190</v>
      </c>
      <c r="L743" s="273">
        <v>1</v>
      </c>
      <c r="M743" s="273" t="s">
        <v>44</v>
      </c>
      <c r="N743" s="144">
        <f>VLOOKUP(M743,brand!A:B,2,0)</f>
        <v>608</v>
      </c>
      <c r="O743" s="144" t="str">
        <f t="shared" si="34"/>
        <v>CHINA</v>
      </c>
      <c r="P743" s="144">
        <f>VLOOKUP(O743,country!A:B,2,0)</f>
        <v>7497</v>
      </c>
      <c r="Q743" s="273" t="s">
        <v>3915</v>
      </c>
      <c r="R743" s="144" t="str">
        <f t="shared" si="35"/>
        <v>Բամբակ</v>
      </c>
      <c r="S743" s="144" t="s">
        <v>25</v>
      </c>
      <c r="T743" s="144">
        <f>VLOOKUP(R743,material!A:B,2,0)</f>
        <v>9</v>
      </c>
      <c r="U743" s="141" t="s">
        <v>3416</v>
      </c>
      <c r="V743" s="141"/>
      <c r="W743" s="273" t="s">
        <v>7653</v>
      </c>
      <c r="X743" s="141" t="e">
        <f>VLOOKUP(W743,SIZE!A:B,2,0)</f>
        <v>#N/A</v>
      </c>
      <c r="Y743" s="141">
        <v>32.99</v>
      </c>
      <c r="Z743" s="141" t="s">
        <v>1080</v>
      </c>
      <c r="AA743" s="141">
        <f>VLOOKUP(Z743,COLOR!A:B,2,0)</f>
        <v>13</v>
      </c>
      <c r="AB743" s="130"/>
      <c r="AC743" s="130"/>
      <c r="AD743" s="130"/>
      <c r="AE743" s="130"/>
      <c r="AF743" s="130"/>
      <c r="AG743" s="130"/>
      <c r="AH743" s="130"/>
      <c r="AI743" s="130"/>
      <c r="AJ743" s="130"/>
      <c r="AK743" s="130"/>
      <c r="AL743" s="130"/>
      <c r="AM743" s="130"/>
    </row>
    <row r="744" spans="1:39" ht="20.25" customHeight="1">
      <c r="A744" s="132">
        <v>743</v>
      </c>
      <c r="B744" s="19" t="s">
        <v>5216</v>
      </c>
      <c r="C744" s="252">
        <v>61113090000</v>
      </c>
      <c r="D744" s="260" t="s">
        <v>6810</v>
      </c>
      <c r="E744" s="143" t="str">
        <f t="shared" si="33"/>
        <v>Բաճկոն</v>
      </c>
      <c r="F744" s="273" t="s">
        <v>62</v>
      </c>
      <c r="G744" s="144">
        <f>VLOOKUP(E744,subcategory!A:B,2,0)</f>
        <v>14</v>
      </c>
      <c r="H744" s="273" t="s">
        <v>7152</v>
      </c>
      <c r="I744" s="213" t="e">
        <f>VLOOKUP(H744,gender!A:B,2,0)</f>
        <v>#N/A</v>
      </c>
      <c r="J744" s="273">
        <v>265</v>
      </c>
      <c r="K744" s="273">
        <v>265</v>
      </c>
      <c r="L744" s="273">
        <v>1</v>
      </c>
      <c r="M744" s="273" t="s">
        <v>44</v>
      </c>
      <c r="N744" s="144">
        <f>VLOOKUP(M744,brand!A:B,2,0)</f>
        <v>608</v>
      </c>
      <c r="O744" s="144" t="str">
        <f t="shared" si="34"/>
        <v>MYANMAR</v>
      </c>
      <c r="P744" s="144">
        <f>VLOOKUP(O744,country!A:B,2,0)</f>
        <v>7495</v>
      </c>
      <c r="Q744" s="273" t="s">
        <v>7193</v>
      </c>
      <c r="R744" s="144" t="str">
        <f t="shared" si="35"/>
        <v>Պոլիեսթեր</v>
      </c>
      <c r="S744" s="144" t="s">
        <v>36</v>
      </c>
      <c r="T744" s="144">
        <f>VLOOKUP(R744,material!A:B,2,0)</f>
        <v>37</v>
      </c>
      <c r="U744" s="141" t="s">
        <v>3416</v>
      </c>
      <c r="V744" s="141"/>
      <c r="W744" s="273" t="s">
        <v>7653</v>
      </c>
      <c r="X744" s="141" t="e">
        <f>VLOOKUP(W744,SIZE!A:B,2,0)</f>
        <v>#N/A</v>
      </c>
      <c r="Y744" s="141">
        <v>55.99</v>
      </c>
      <c r="Z744" s="141" t="s">
        <v>2088</v>
      </c>
      <c r="AA744" s="141">
        <f>VLOOKUP(Z744,COLOR!A:B,2,0)</f>
        <v>7</v>
      </c>
      <c r="AB744" s="130"/>
      <c r="AC744" s="130"/>
      <c r="AD744" s="130"/>
      <c r="AE744" s="130"/>
      <c r="AF744" s="130"/>
      <c r="AG744" s="130"/>
      <c r="AH744" s="130"/>
      <c r="AI744" s="130"/>
      <c r="AJ744" s="130"/>
      <c r="AK744" s="130"/>
      <c r="AL744" s="130"/>
      <c r="AM744" s="130"/>
    </row>
    <row r="745" spans="1:39" ht="20.25" customHeight="1">
      <c r="A745" s="132">
        <v>744</v>
      </c>
      <c r="B745" s="19" t="s">
        <v>5217</v>
      </c>
      <c r="C745" s="252">
        <v>62014000000</v>
      </c>
      <c r="D745" s="261" t="s">
        <v>6938</v>
      </c>
      <c r="E745" s="143" t="str">
        <f t="shared" si="33"/>
        <v>Բաճկոն</v>
      </c>
      <c r="F745" s="273" t="s">
        <v>62</v>
      </c>
      <c r="G745" s="144">
        <f>VLOOKUP(E745,subcategory!A:B,2,0)</f>
        <v>14</v>
      </c>
      <c r="H745" s="273" t="s">
        <v>7150</v>
      </c>
      <c r="I745" s="213" t="e">
        <f>VLOOKUP(H745,gender!A:B,2,0)</f>
        <v>#N/A</v>
      </c>
      <c r="J745" s="273">
        <v>310</v>
      </c>
      <c r="K745" s="273">
        <v>310</v>
      </c>
      <c r="L745" s="273">
        <v>1</v>
      </c>
      <c r="M745" s="273" t="s">
        <v>44</v>
      </c>
      <c r="N745" s="144">
        <f>VLOOKUP(M745,brand!A:B,2,0)</f>
        <v>608</v>
      </c>
      <c r="O745" s="144" t="str">
        <f t="shared" si="34"/>
        <v>CHINA</v>
      </c>
      <c r="P745" s="144">
        <f>VLOOKUP(O745,country!A:B,2,0)</f>
        <v>7497</v>
      </c>
      <c r="Q745" s="273" t="s">
        <v>3915</v>
      </c>
      <c r="R745" s="144" t="str">
        <f t="shared" si="35"/>
        <v>Պոլիեսթեր</v>
      </c>
      <c r="S745" s="144" t="s">
        <v>36</v>
      </c>
      <c r="T745" s="144">
        <f>VLOOKUP(R745,material!A:B,2,0)</f>
        <v>37</v>
      </c>
      <c r="U745" s="141" t="s">
        <v>3416</v>
      </c>
      <c r="V745" s="141"/>
      <c r="W745" s="273" t="s">
        <v>7651</v>
      </c>
      <c r="X745" s="141" t="e">
        <f>VLOOKUP(W745,SIZE!A:B,2,0)</f>
        <v>#N/A</v>
      </c>
      <c r="Y745" s="141">
        <v>0</v>
      </c>
      <c r="Z745" s="141" t="s">
        <v>2092</v>
      </c>
      <c r="AA745" s="141">
        <f>VLOOKUP(Z745,COLOR!A:B,2,0)</f>
        <v>8</v>
      </c>
      <c r="AB745" s="130"/>
      <c r="AC745" s="130"/>
      <c r="AD745" s="130"/>
      <c r="AE745" s="130"/>
      <c r="AF745" s="130"/>
      <c r="AG745" s="130"/>
      <c r="AH745" s="130"/>
      <c r="AI745" s="130"/>
      <c r="AJ745" s="130"/>
      <c r="AK745" s="130"/>
      <c r="AL745" s="130"/>
      <c r="AM745" s="130"/>
    </row>
    <row r="746" spans="1:39" ht="20.25" customHeight="1">
      <c r="A746" s="132">
        <v>745</v>
      </c>
      <c r="B746" s="19" t="s">
        <v>5218</v>
      </c>
      <c r="C746" s="252">
        <v>61113090000</v>
      </c>
      <c r="D746" s="261" t="s">
        <v>6945</v>
      </c>
      <c r="E746" s="143" t="str">
        <f t="shared" si="33"/>
        <v>Բոդի</v>
      </c>
      <c r="F746" s="273" t="s">
        <v>247</v>
      </c>
      <c r="G746" s="144">
        <f>VLOOKUP(E746,subcategory!A:B,2,0)</f>
        <v>15</v>
      </c>
      <c r="H746" s="273" t="s">
        <v>7151</v>
      </c>
      <c r="I746" s="213">
        <f>VLOOKUP(H746,gender!A:B,2,0)</f>
        <v>7</v>
      </c>
      <c r="J746" s="273">
        <v>395</v>
      </c>
      <c r="K746" s="273">
        <v>395</v>
      </c>
      <c r="L746" s="273">
        <v>1</v>
      </c>
      <c r="M746" s="273" t="s">
        <v>44</v>
      </c>
      <c r="N746" s="144">
        <f>VLOOKUP(M746,brand!A:B,2,0)</f>
        <v>608</v>
      </c>
      <c r="O746" s="144" t="str">
        <f t="shared" si="34"/>
        <v>CHINA</v>
      </c>
      <c r="P746" s="144">
        <f>VLOOKUP(O746,country!A:B,2,0)</f>
        <v>7497</v>
      </c>
      <c r="Q746" s="273" t="s">
        <v>3915</v>
      </c>
      <c r="R746" s="144" t="str">
        <f t="shared" si="35"/>
        <v>Պոլիեսթեր</v>
      </c>
      <c r="S746" s="144" t="s">
        <v>36</v>
      </c>
      <c r="T746" s="144">
        <f>VLOOKUP(R746,material!A:B,2,0)</f>
        <v>37</v>
      </c>
      <c r="U746" s="141" t="s">
        <v>3416</v>
      </c>
      <c r="V746" s="141"/>
      <c r="W746" s="273" t="s">
        <v>7649</v>
      </c>
      <c r="X746" s="141" t="e">
        <f>VLOOKUP(W746,SIZE!A:B,2,0)</f>
        <v>#N/A</v>
      </c>
      <c r="Y746" s="141">
        <v>37.99</v>
      </c>
      <c r="Z746" s="141" t="s">
        <v>1195</v>
      </c>
      <c r="AA746" s="141">
        <f>VLOOKUP(Z746,COLOR!A:B,2,0)</f>
        <v>29</v>
      </c>
      <c r="AB746" s="130"/>
      <c r="AC746" s="130"/>
      <c r="AD746" s="130"/>
      <c r="AE746" s="130"/>
      <c r="AF746" s="130"/>
      <c r="AG746" s="130"/>
      <c r="AH746" s="130"/>
      <c r="AI746" s="130"/>
      <c r="AJ746" s="130"/>
      <c r="AK746" s="130"/>
      <c r="AL746" s="130"/>
      <c r="AM746" s="130"/>
    </row>
    <row r="747" spans="1:39" ht="20.25" customHeight="1">
      <c r="A747" s="132">
        <v>746</v>
      </c>
      <c r="B747" s="19" t="s">
        <v>5219</v>
      </c>
      <c r="C747" s="253">
        <v>61079100000</v>
      </c>
      <c r="D747" s="263" t="s">
        <v>6817</v>
      </c>
      <c r="E747" s="143" t="str">
        <f t="shared" si="33"/>
        <v>Խալաթ</v>
      </c>
      <c r="F747" s="273" t="s">
        <v>7123</v>
      </c>
      <c r="G747" s="144">
        <f>VLOOKUP(E747,subcategory!A:B,2,0)</f>
        <v>38</v>
      </c>
      <c r="H747" s="273" t="s">
        <v>7150</v>
      </c>
      <c r="I747" s="213" t="e">
        <f>VLOOKUP(H747,gender!A:B,2,0)</f>
        <v>#N/A</v>
      </c>
      <c r="J747" s="273">
        <v>650</v>
      </c>
      <c r="K747" s="273">
        <v>650</v>
      </c>
      <c r="L747" s="273">
        <v>1</v>
      </c>
      <c r="M747" s="273" t="s">
        <v>44</v>
      </c>
      <c r="N747" s="144">
        <f>VLOOKUP(M747,brand!A:B,2,0)</f>
        <v>608</v>
      </c>
      <c r="O747" s="144" t="str">
        <f t="shared" si="34"/>
        <v>TURKEY</v>
      </c>
      <c r="P747" s="144">
        <f>VLOOKUP(O747,country!A:B,2,0)</f>
        <v>1840</v>
      </c>
      <c r="Q747" s="273" t="s">
        <v>436</v>
      </c>
      <c r="R747" s="144" t="str">
        <f t="shared" si="35"/>
        <v>Բամբակ</v>
      </c>
      <c r="S747" s="144" t="s">
        <v>25</v>
      </c>
      <c r="T747" s="144">
        <f>VLOOKUP(R747,material!A:B,2,0)</f>
        <v>9</v>
      </c>
      <c r="U747" s="141" t="s">
        <v>3416</v>
      </c>
      <c r="V747" s="141"/>
      <c r="W747" s="273">
        <v>46211</v>
      </c>
      <c r="X747" s="141" t="e">
        <f>VLOOKUP(W747,SIZE!A:B,2,0)</f>
        <v>#N/A</v>
      </c>
      <c r="Y747" s="141">
        <v>35.99</v>
      </c>
      <c r="Z747" s="141" t="s">
        <v>1061</v>
      </c>
      <c r="AA747" s="141">
        <f>VLOOKUP(Z747,COLOR!A:B,2,0)</f>
        <v>4</v>
      </c>
      <c r="AB747" s="130"/>
      <c r="AC747" s="130"/>
      <c r="AD747" s="130"/>
      <c r="AE747" s="130"/>
      <c r="AF747" s="130"/>
      <c r="AG747" s="130"/>
      <c r="AH747" s="130"/>
      <c r="AI747" s="130"/>
      <c r="AJ747" s="130"/>
      <c r="AK747" s="130"/>
      <c r="AL747" s="130"/>
      <c r="AM747" s="130"/>
    </row>
    <row r="748" spans="1:39" ht="20.25" customHeight="1">
      <c r="A748" s="132">
        <v>747</v>
      </c>
      <c r="B748" s="19" t="s">
        <v>5220</v>
      </c>
      <c r="C748" s="250">
        <v>61043200000</v>
      </c>
      <c r="D748" s="261" t="s">
        <v>726</v>
      </c>
      <c r="E748" s="143" t="str">
        <f t="shared" si="33"/>
        <v>Ժակետ</v>
      </c>
      <c r="F748" s="273" t="s">
        <v>58</v>
      </c>
      <c r="G748" s="144">
        <f>VLOOKUP(E748,subcategory!A:B,2,0)</f>
        <v>466</v>
      </c>
      <c r="H748" s="273" t="s">
        <v>55</v>
      </c>
      <c r="I748" s="213" t="e">
        <f>VLOOKUP(H748,gender!A:B,2,0)</f>
        <v>#N/A</v>
      </c>
      <c r="J748" s="273">
        <v>200</v>
      </c>
      <c r="K748" s="273">
        <v>200</v>
      </c>
      <c r="L748" s="273">
        <v>1</v>
      </c>
      <c r="M748" s="273" t="s">
        <v>44</v>
      </c>
      <c r="N748" s="144">
        <f>VLOOKUP(M748,brand!A:B,2,0)</f>
        <v>608</v>
      </c>
      <c r="O748" s="144" t="str">
        <f t="shared" si="34"/>
        <v>BANGLADESH</v>
      </c>
      <c r="P748" s="144">
        <f>VLOOKUP(O748,country!A:B,2,0)</f>
        <v>7485</v>
      </c>
      <c r="Q748" s="273" t="s">
        <v>440</v>
      </c>
      <c r="R748" s="144" t="str">
        <f t="shared" si="35"/>
        <v>Բամբակ</v>
      </c>
      <c r="S748" s="144" t="s">
        <v>25</v>
      </c>
      <c r="T748" s="144">
        <f>VLOOKUP(R748,material!A:B,2,0)</f>
        <v>9</v>
      </c>
      <c r="U748" s="141" t="s">
        <v>3416</v>
      </c>
      <c r="V748" s="141"/>
      <c r="W748" s="273">
        <v>46275</v>
      </c>
      <c r="X748" s="141" t="e">
        <f>VLOOKUP(W748,SIZE!A:B,2,0)</f>
        <v>#N/A</v>
      </c>
      <c r="Y748" s="141">
        <v>20.99</v>
      </c>
      <c r="Z748" s="141" t="s">
        <v>1080</v>
      </c>
      <c r="AA748" s="141">
        <f>VLOOKUP(Z748,COLOR!A:B,2,0)</f>
        <v>13</v>
      </c>
      <c r="AB748" s="130"/>
      <c r="AC748" s="130"/>
      <c r="AD748" s="130"/>
      <c r="AE748" s="130"/>
      <c r="AF748" s="130"/>
      <c r="AG748" s="130"/>
      <c r="AH748" s="130"/>
      <c r="AI748" s="130"/>
      <c r="AJ748" s="130"/>
      <c r="AK748" s="130"/>
      <c r="AL748" s="130"/>
      <c r="AM748" s="130"/>
    </row>
    <row r="749" spans="1:39" ht="20.25" customHeight="1">
      <c r="A749" s="132">
        <v>748</v>
      </c>
      <c r="B749" s="19" t="s">
        <v>5221</v>
      </c>
      <c r="C749" s="250">
        <v>61091000000</v>
      </c>
      <c r="D749" s="261" t="s">
        <v>605</v>
      </c>
      <c r="E749" s="143" t="str">
        <f t="shared" si="33"/>
        <v>Շապիկ</v>
      </c>
      <c r="F749" s="273" t="s">
        <v>46</v>
      </c>
      <c r="G749" s="144">
        <f>VLOOKUP(E749,subcategory!A:B,2,0)</f>
        <v>73</v>
      </c>
      <c r="H749" s="273" t="s">
        <v>55</v>
      </c>
      <c r="I749" s="213" t="e">
        <f>VLOOKUP(H749,gender!A:B,2,0)</f>
        <v>#N/A</v>
      </c>
      <c r="J749" s="273">
        <v>50</v>
      </c>
      <c r="K749" s="273">
        <v>50</v>
      </c>
      <c r="L749" s="273">
        <v>1</v>
      </c>
      <c r="M749" s="273" t="s">
        <v>44</v>
      </c>
      <c r="N749" s="144">
        <f>VLOOKUP(M749,brand!A:B,2,0)</f>
        <v>608</v>
      </c>
      <c r="O749" s="144" t="str">
        <f t="shared" si="34"/>
        <v>INDIA</v>
      </c>
      <c r="P749" s="144">
        <f>VLOOKUP(O749,country!A:B,2,0)</f>
        <v>7505</v>
      </c>
      <c r="Q749" s="273" t="s">
        <v>428</v>
      </c>
      <c r="R749" s="144" t="str">
        <f t="shared" si="35"/>
        <v>Բամբակ</v>
      </c>
      <c r="S749" s="144" t="s">
        <v>25</v>
      </c>
      <c r="T749" s="144">
        <f>VLOOKUP(R749,material!A:B,2,0)</f>
        <v>9</v>
      </c>
      <c r="U749" s="141" t="s">
        <v>3416</v>
      </c>
      <c r="V749" s="141"/>
      <c r="W749" s="273" t="s">
        <v>7669</v>
      </c>
      <c r="X749" s="141" t="e">
        <f>VLOOKUP(W749,SIZE!A:B,2,0)</f>
        <v>#N/A</v>
      </c>
      <c r="Y749" s="141">
        <v>12.99</v>
      </c>
      <c r="Z749" s="141" t="s">
        <v>1080</v>
      </c>
      <c r="AA749" s="141">
        <f>VLOOKUP(Z749,COLOR!A:B,2,0)</f>
        <v>13</v>
      </c>
      <c r="AB749" s="130"/>
      <c r="AC749" s="130"/>
      <c r="AD749" s="130"/>
      <c r="AE749" s="130"/>
      <c r="AF749" s="130"/>
      <c r="AG749" s="130"/>
      <c r="AH749" s="130"/>
      <c r="AI749" s="130"/>
      <c r="AJ749" s="130"/>
      <c r="AK749" s="130"/>
      <c r="AL749" s="130"/>
      <c r="AM749" s="130"/>
    </row>
    <row r="750" spans="1:39" ht="20.25" customHeight="1">
      <c r="A750" s="132">
        <v>749</v>
      </c>
      <c r="B750" s="19" t="s">
        <v>5222</v>
      </c>
      <c r="C750" s="250">
        <v>61112090000</v>
      </c>
      <c r="D750" s="261" t="s">
        <v>6801</v>
      </c>
      <c r="E750" s="143" t="str">
        <f t="shared" si="33"/>
        <v>Տաբատներ</v>
      </c>
      <c r="F750" s="273" t="s">
        <v>7795</v>
      </c>
      <c r="G750" s="144">
        <f>VLOOKUP(E750,subcategory!A:B,2,0)</f>
        <v>93</v>
      </c>
      <c r="H750" s="273" t="s">
        <v>7151</v>
      </c>
      <c r="I750" s="213">
        <f>VLOOKUP(H750,gender!A:B,2,0)</f>
        <v>7</v>
      </c>
      <c r="J750" s="273">
        <v>100</v>
      </c>
      <c r="K750" s="273">
        <v>100</v>
      </c>
      <c r="L750" s="273">
        <v>1</v>
      </c>
      <c r="M750" s="273" t="s">
        <v>44</v>
      </c>
      <c r="N750" s="144">
        <f>VLOOKUP(M750,brand!A:B,2,0)</f>
        <v>608</v>
      </c>
      <c r="O750" s="144" t="str">
        <f t="shared" si="34"/>
        <v>INDIA</v>
      </c>
      <c r="P750" s="144">
        <f>VLOOKUP(O750,country!A:B,2,0)</f>
        <v>7505</v>
      </c>
      <c r="Q750" s="273" t="s">
        <v>428</v>
      </c>
      <c r="R750" s="144" t="str">
        <f t="shared" si="35"/>
        <v>Բամբակ</v>
      </c>
      <c r="S750" s="144" t="s">
        <v>25</v>
      </c>
      <c r="T750" s="144">
        <f>VLOOKUP(R750,material!A:B,2,0)</f>
        <v>9</v>
      </c>
      <c r="U750" s="141" t="s">
        <v>3416</v>
      </c>
      <c r="V750" s="141"/>
      <c r="W750" s="273" t="s">
        <v>7657</v>
      </c>
      <c r="X750" s="141" t="e">
        <f>VLOOKUP(W750,SIZE!A:B,2,0)</f>
        <v>#N/A</v>
      </c>
      <c r="Y750" s="141">
        <v>0</v>
      </c>
      <c r="Z750" s="141" t="s">
        <v>2042</v>
      </c>
      <c r="AA750" s="141" t="e">
        <f>VLOOKUP(Z750,COLOR!A:B,2,0)</f>
        <v>#N/A</v>
      </c>
      <c r="AB750" s="130"/>
      <c r="AC750" s="130"/>
      <c r="AD750" s="130"/>
      <c r="AE750" s="130"/>
      <c r="AF750" s="130"/>
      <c r="AG750" s="130"/>
      <c r="AH750" s="130"/>
      <c r="AI750" s="130"/>
      <c r="AJ750" s="130"/>
      <c r="AK750" s="130"/>
      <c r="AL750" s="130"/>
      <c r="AM750" s="130"/>
    </row>
    <row r="751" spans="1:39" ht="20.25" customHeight="1">
      <c r="A751" s="132">
        <v>750</v>
      </c>
      <c r="B751" s="19" t="s">
        <v>5223</v>
      </c>
      <c r="C751" s="250">
        <v>62034235000</v>
      </c>
      <c r="D751" s="261" t="s">
        <v>484</v>
      </c>
      <c r="E751" s="143" t="str">
        <f t="shared" si="33"/>
        <v>Տաբատներ</v>
      </c>
      <c r="F751" s="273" t="s">
        <v>7795</v>
      </c>
      <c r="G751" s="144">
        <f>VLOOKUP(E751,subcategory!A:B,2,0)</f>
        <v>93</v>
      </c>
      <c r="H751" s="273" t="s">
        <v>7150</v>
      </c>
      <c r="I751" s="213" t="e">
        <f>VLOOKUP(H751,gender!A:B,2,0)</f>
        <v>#N/A</v>
      </c>
      <c r="J751" s="273">
        <v>225</v>
      </c>
      <c r="K751" s="273">
        <v>225</v>
      </c>
      <c r="L751" s="273">
        <v>1</v>
      </c>
      <c r="M751" s="273" t="s">
        <v>44</v>
      </c>
      <c r="N751" s="144">
        <f>VLOOKUP(M751,brand!A:B,2,0)</f>
        <v>608</v>
      </c>
      <c r="O751" s="144" t="str">
        <f t="shared" si="34"/>
        <v>INDIA</v>
      </c>
      <c r="P751" s="144">
        <f>VLOOKUP(O751,country!A:B,2,0)</f>
        <v>7505</v>
      </c>
      <c r="Q751" s="273" t="s">
        <v>428</v>
      </c>
      <c r="R751" s="144" t="str">
        <f t="shared" si="35"/>
        <v>Բամբակ</v>
      </c>
      <c r="S751" s="144" t="s">
        <v>25</v>
      </c>
      <c r="T751" s="144">
        <f>VLOOKUP(R751,material!A:B,2,0)</f>
        <v>9</v>
      </c>
      <c r="U751" s="141" t="s">
        <v>3416</v>
      </c>
      <c r="V751" s="141"/>
      <c r="W751" s="273" t="s">
        <v>7646</v>
      </c>
      <c r="X751" s="141" t="e">
        <f>VLOOKUP(W751,SIZE!A:B,2,0)</f>
        <v>#N/A</v>
      </c>
      <c r="Y751" s="141">
        <v>27.99</v>
      </c>
      <c r="Z751" s="141" t="s">
        <v>1057</v>
      </c>
      <c r="AA751" s="141">
        <f>VLOOKUP(Z751,COLOR!A:B,2,0)</f>
        <v>5</v>
      </c>
      <c r="AB751" s="130"/>
      <c r="AC751" s="130"/>
      <c r="AD751" s="130"/>
      <c r="AE751" s="130"/>
      <c r="AF751" s="130"/>
      <c r="AG751" s="130"/>
      <c r="AH751" s="130"/>
      <c r="AI751" s="130"/>
      <c r="AJ751" s="130"/>
      <c r="AK751" s="130"/>
      <c r="AL751" s="130"/>
      <c r="AM751" s="130"/>
    </row>
    <row r="752" spans="1:39" ht="20.25" customHeight="1">
      <c r="A752" s="132">
        <v>751</v>
      </c>
      <c r="B752" s="19" t="s">
        <v>5224</v>
      </c>
      <c r="C752" s="250">
        <v>61102091000</v>
      </c>
      <c r="D752" s="261" t="s">
        <v>739</v>
      </c>
      <c r="E752" s="143" t="str">
        <f t="shared" si="33"/>
        <v>Սվիտեր</v>
      </c>
      <c r="F752" s="273" t="s">
        <v>49</v>
      </c>
      <c r="G752" s="144" t="e">
        <f>VLOOKUP(E752,subcategory!A:B,2,0)</f>
        <v>#N/A</v>
      </c>
      <c r="H752" s="273" t="s">
        <v>7150</v>
      </c>
      <c r="I752" s="213" t="e">
        <f>VLOOKUP(H752,gender!A:B,2,0)</f>
        <v>#N/A</v>
      </c>
      <c r="J752" s="273">
        <v>150</v>
      </c>
      <c r="K752" s="273">
        <v>150</v>
      </c>
      <c r="L752" s="273">
        <v>1</v>
      </c>
      <c r="M752" s="273" t="s">
        <v>44</v>
      </c>
      <c r="N752" s="144">
        <f>VLOOKUP(M752,brand!A:B,2,0)</f>
        <v>608</v>
      </c>
      <c r="O752" s="144" t="str">
        <f t="shared" si="34"/>
        <v>BANGLADESH</v>
      </c>
      <c r="P752" s="144">
        <f>VLOOKUP(O752,country!A:B,2,0)</f>
        <v>7485</v>
      </c>
      <c r="Q752" s="273" t="s">
        <v>440</v>
      </c>
      <c r="R752" s="144" t="str">
        <f t="shared" si="35"/>
        <v>Բամբակ</v>
      </c>
      <c r="S752" s="144" t="s">
        <v>25</v>
      </c>
      <c r="T752" s="144">
        <f>VLOOKUP(R752,material!A:B,2,0)</f>
        <v>9</v>
      </c>
      <c r="U752" s="141" t="s">
        <v>3416</v>
      </c>
      <c r="V752" s="141"/>
      <c r="W752" s="273" t="s">
        <v>7670</v>
      </c>
      <c r="X752" s="141" t="e">
        <f>VLOOKUP(W752,SIZE!A:B,2,0)</f>
        <v>#N/A</v>
      </c>
      <c r="Y752" s="141">
        <v>0</v>
      </c>
      <c r="Z752" s="141" t="s">
        <v>1057</v>
      </c>
      <c r="AA752" s="141">
        <f>VLOOKUP(Z752,COLOR!A:B,2,0)</f>
        <v>5</v>
      </c>
      <c r="AB752" s="130"/>
      <c r="AC752" s="130"/>
      <c r="AD752" s="130"/>
      <c r="AE752" s="130"/>
      <c r="AF752" s="130"/>
      <c r="AG752" s="130"/>
      <c r="AH752" s="130"/>
      <c r="AI752" s="130"/>
      <c r="AJ752" s="130"/>
      <c r="AK752" s="130"/>
      <c r="AL752" s="130"/>
      <c r="AM752" s="130"/>
    </row>
    <row r="753" spans="1:39" ht="20.25" customHeight="1">
      <c r="A753" s="132">
        <v>752</v>
      </c>
      <c r="B753" s="19" t="s">
        <v>5225</v>
      </c>
      <c r="C753" s="250">
        <v>61102091000</v>
      </c>
      <c r="D753" s="261" t="s">
        <v>739</v>
      </c>
      <c r="E753" s="143" t="str">
        <f t="shared" si="33"/>
        <v>Սվիտեր</v>
      </c>
      <c r="F753" s="273" t="s">
        <v>49</v>
      </c>
      <c r="G753" s="144" t="e">
        <f>VLOOKUP(E753,subcategory!A:B,2,0)</f>
        <v>#N/A</v>
      </c>
      <c r="H753" s="273" t="s">
        <v>7150</v>
      </c>
      <c r="I753" s="213" t="e">
        <f>VLOOKUP(H753,gender!A:B,2,0)</f>
        <v>#N/A</v>
      </c>
      <c r="J753" s="273">
        <v>130</v>
      </c>
      <c r="K753" s="273">
        <v>130</v>
      </c>
      <c r="L753" s="273">
        <v>1</v>
      </c>
      <c r="M753" s="273" t="s">
        <v>44</v>
      </c>
      <c r="N753" s="144">
        <f>VLOOKUP(M753,brand!A:B,2,0)</f>
        <v>608</v>
      </c>
      <c r="O753" s="144" t="str">
        <f t="shared" si="34"/>
        <v>BANGLADESH</v>
      </c>
      <c r="P753" s="144">
        <f>VLOOKUP(O753,country!A:B,2,0)</f>
        <v>7485</v>
      </c>
      <c r="Q753" s="273" t="s">
        <v>440</v>
      </c>
      <c r="R753" s="144" t="str">
        <f t="shared" si="35"/>
        <v>Բամբակ</v>
      </c>
      <c r="S753" s="144" t="s">
        <v>25</v>
      </c>
      <c r="T753" s="144">
        <f>VLOOKUP(R753,material!A:B,2,0)</f>
        <v>9</v>
      </c>
      <c r="U753" s="141" t="s">
        <v>3416</v>
      </c>
      <c r="V753" s="141"/>
      <c r="W753" s="273" t="s">
        <v>7651</v>
      </c>
      <c r="X753" s="141" t="e">
        <f>VLOOKUP(W753,SIZE!A:B,2,0)</f>
        <v>#N/A</v>
      </c>
      <c r="Y753" s="141">
        <v>0</v>
      </c>
      <c r="Z753" s="141" t="s">
        <v>1059</v>
      </c>
      <c r="AA753" s="141">
        <f>VLOOKUP(Z753,COLOR!A:B,2,0)</f>
        <v>1</v>
      </c>
      <c r="AB753" s="130"/>
      <c r="AC753" s="130"/>
      <c r="AD753" s="130"/>
      <c r="AE753" s="130"/>
      <c r="AF753" s="130"/>
      <c r="AG753" s="130"/>
      <c r="AH753" s="130"/>
      <c r="AI753" s="130"/>
      <c r="AJ753" s="130"/>
      <c r="AK753" s="130"/>
      <c r="AL753" s="130"/>
      <c r="AM753" s="130"/>
    </row>
    <row r="754" spans="1:39" ht="20.25" customHeight="1">
      <c r="A754" s="132">
        <v>753</v>
      </c>
      <c r="B754" s="19" t="s">
        <v>5226</v>
      </c>
      <c r="C754" s="250">
        <v>62143000000</v>
      </c>
      <c r="D754" s="261" t="s">
        <v>6855</v>
      </c>
      <c r="E754" s="143" t="str">
        <f t="shared" si="33"/>
        <v>Շարֆ</v>
      </c>
      <c r="F754" s="273" t="s">
        <v>314</v>
      </c>
      <c r="G754" s="144">
        <f>VLOOKUP(E754,subcategory!A:B,2,0)</f>
        <v>11</v>
      </c>
      <c r="H754" s="273" t="s">
        <v>7150</v>
      </c>
      <c r="I754" s="213" t="e">
        <f>VLOOKUP(H754,gender!A:B,2,0)</f>
        <v>#N/A</v>
      </c>
      <c r="J754" s="273">
        <v>100</v>
      </c>
      <c r="K754" s="273">
        <v>100</v>
      </c>
      <c r="L754" s="273">
        <v>1</v>
      </c>
      <c r="M754" s="273" t="s">
        <v>44</v>
      </c>
      <c r="N754" s="144">
        <f>VLOOKUP(M754,brand!A:B,2,0)</f>
        <v>608</v>
      </c>
      <c r="O754" s="144" t="str">
        <f t="shared" si="34"/>
        <v>CHINA</v>
      </c>
      <c r="P754" s="144">
        <f>VLOOKUP(O754,country!A:B,2,0)</f>
        <v>7497</v>
      </c>
      <c r="Q754" s="273" t="s">
        <v>3915</v>
      </c>
      <c r="R754" s="144" t="str">
        <f t="shared" si="35"/>
        <v>Պոլիեսթեր</v>
      </c>
      <c r="S754" s="144" t="s">
        <v>36</v>
      </c>
      <c r="T754" s="144">
        <f>VLOOKUP(R754,material!A:B,2,0)</f>
        <v>37</v>
      </c>
      <c r="U754" s="141" t="s">
        <v>3416</v>
      </c>
      <c r="V754" s="141"/>
      <c r="W754" s="273" t="s">
        <v>7694</v>
      </c>
      <c r="X754" s="141" t="e">
        <f>VLOOKUP(W754,SIZE!A:B,2,0)</f>
        <v>#N/A</v>
      </c>
      <c r="Y754" s="141">
        <v>0</v>
      </c>
      <c r="Z754" s="141" t="s">
        <v>1057</v>
      </c>
      <c r="AA754" s="141">
        <f>VLOOKUP(Z754,COLOR!A:B,2,0)</f>
        <v>5</v>
      </c>
      <c r="AB754" s="130"/>
      <c r="AC754" s="130"/>
      <c r="AD754" s="130"/>
      <c r="AE754" s="130"/>
      <c r="AF754" s="130"/>
      <c r="AG754" s="130"/>
      <c r="AH754" s="130"/>
      <c r="AI754" s="130"/>
      <c r="AJ754" s="130"/>
      <c r="AK754" s="130"/>
      <c r="AL754" s="130"/>
      <c r="AM754" s="130"/>
    </row>
    <row r="755" spans="1:39" ht="20.25" customHeight="1">
      <c r="A755" s="132">
        <v>754</v>
      </c>
      <c r="B755" s="19" t="s">
        <v>5227</v>
      </c>
      <c r="C755" s="252">
        <v>61112090000</v>
      </c>
      <c r="D755" s="261" t="s">
        <v>6804</v>
      </c>
      <c r="E755" s="143" t="str">
        <f t="shared" si="33"/>
        <v>Բոդի</v>
      </c>
      <c r="F755" s="273" t="s">
        <v>247</v>
      </c>
      <c r="G755" s="144">
        <f>VLOOKUP(E755,subcategory!A:B,2,0)</f>
        <v>15</v>
      </c>
      <c r="H755" s="273" t="s">
        <v>7152</v>
      </c>
      <c r="I755" s="213" t="e">
        <f>VLOOKUP(H755,gender!A:B,2,0)</f>
        <v>#N/A</v>
      </c>
      <c r="J755" s="273">
        <v>160</v>
      </c>
      <c r="K755" s="273">
        <v>160</v>
      </c>
      <c r="L755" s="273">
        <v>1</v>
      </c>
      <c r="M755" s="273" t="s">
        <v>44</v>
      </c>
      <c r="N755" s="144">
        <f>VLOOKUP(M755,brand!A:B,2,0)</f>
        <v>608</v>
      </c>
      <c r="O755" s="144" t="str">
        <f t="shared" si="34"/>
        <v>CHINA</v>
      </c>
      <c r="P755" s="144">
        <f>VLOOKUP(O755,country!A:B,2,0)</f>
        <v>7497</v>
      </c>
      <c r="Q755" s="273" t="s">
        <v>3915</v>
      </c>
      <c r="R755" s="144" t="str">
        <f t="shared" si="35"/>
        <v>Բամբակ</v>
      </c>
      <c r="S755" s="144" t="s">
        <v>25</v>
      </c>
      <c r="T755" s="144">
        <f>VLOOKUP(R755,material!A:B,2,0)</f>
        <v>9</v>
      </c>
      <c r="U755" s="141" t="s">
        <v>3416</v>
      </c>
      <c r="V755" s="141"/>
      <c r="W755" s="273" t="s">
        <v>7649</v>
      </c>
      <c r="X755" s="141" t="e">
        <f>VLOOKUP(W755,SIZE!A:B,2,0)</f>
        <v>#N/A</v>
      </c>
      <c r="Y755" s="141">
        <v>0</v>
      </c>
      <c r="Z755" s="141" t="s">
        <v>1080</v>
      </c>
      <c r="AA755" s="141">
        <f>VLOOKUP(Z755,COLOR!A:B,2,0)</f>
        <v>13</v>
      </c>
      <c r="AB755" s="130"/>
      <c r="AC755" s="130"/>
      <c r="AD755" s="130"/>
      <c r="AE755" s="130"/>
      <c r="AF755" s="130"/>
      <c r="AG755" s="130"/>
      <c r="AH755" s="130"/>
      <c r="AI755" s="130"/>
      <c r="AJ755" s="130"/>
      <c r="AK755" s="130"/>
      <c r="AL755" s="130"/>
      <c r="AM755" s="130"/>
    </row>
    <row r="756" spans="1:39" ht="20.25" customHeight="1">
      <c r="A756" s="132">
        <v>755</v>
      </c>
      <c r="B756" s="19" t="s">
        <v>5228</v>
      </c>
      <c r="C756" s="250">
        <v>62034235000</v>
      </c>
      <c r="D756" s="261" t="s">
        <v>6796</v>
      </c>
      <c r="E756" s="143" t="str">
        <f t="shared" si="33"/>
        <v>Տաբատներ</v>
      </c>
      <c r="F756" s="273" t="s">
        <v>7795</v>
      </c>
      <c r="G756" s="144">
        <f>VLOOKUP(E756,subcategory!A:B,2,0)</f>
        <v>93</v>
      </c>
      <c r="H756" s="273" t="s">
        <v>7150</v>
      </c>
      <c r="I756" s="213" t="e">
        <f>VLOOKUP(H756,gender!A:B,2,0)</f>
        <v>#N/A</v>
      </c>
      <c r="J756" s="273">
        <v>355</v>
      </c>
      <c r="K756" s="273">
        <v>355</v>
      </c>
      <c r="L756" s="273">
        <v>1</v>
      </c>
      <c r="M756" s="273" t="s">
        <v>44</v>
      </c>
      <c r="N756" s="144">
        <f>VLOOKUP(M756,brand!A:B,2,0)</f>
        <v>608</v>
      </c>
      <c r="O756" s="144" t="str">
        <f t="shared" si="34"/>
        <v>BANGLADESH</v>
      </c>
      <c r="P756" s="144">
        <f>VLOOKUP(O756,country!A:B,2,0)</f>
        <v>7485</v>
      </c>
      <c r="Q756" s="273" t="s">
        <v>440</v>
      </c>
      <c r="R756" s="144" t="str">
        <f t="shared" si="35"/>
        <v>Բամբակ</v>
      </c>
      <c r="S756" s="144" t="s">
        <v>25</v>
      </c>
      <c r="T756" s="144">
        <f>VLOOKUP(R756,material!A:B,2,0)</f>
        <v>9</v>
      </c>
      <c r="U756" s="141" t="s">
        <v>3416</v>
      </c>
      <c r="V756" s="141"/>
      <c r="W756" s="273" t="s">
        <v>7671</v>
      </c>
      <c r="X756" s="141" t="e">
        <f>VLOOKUP(W756,SIZE!A:B,2,0)</f>
        <v>#N/A</v>
      </c>
      <c r="Y756" s="141">
        <v>27.99</v>
      </c>
      <c r="Z756" s="141" t="s">
        <v>1057</v>
      </c>
      <c r="AA756" s="141">
        <f>VLOOKUP(Z756,COLOR!A:B,2,0)</f>
        <v>5</v>
      </c>
      <c r="AB756" s="130"/>
      <c r="AC756" s="130"/>
      <c r="AD756" s="130"/>
      <c r="AE756" s="130"/>
      <c r="AF756" s="130"/>
      <c r="AG756" s="130"/>
      <c r="AH756" s="130"/>
      <c r="AI756" s="130"/>
      <c r="AJ756" s="130"/>
      <c r="AK756" s="130"/>
      <c r="AL756" s="130"/>
      <c r="AM756" s="130"/>
    </row>
    <row r="757" spans="1:39" ht="20.25" customHeight="1">
      <c r="A757" s="132">
        <v>756</v>
      </c>
      <c r="B757" s="19" t="s">
        <v>5229</v>
      </c>
      <c r="C757" s="252">
        <v>61112090000</v>
      </c>
      <c r="D757" s="261" t="s">
        <v>6946</v>
      </c>
      <c r="E757" s="143" t="str">
        <f t="shared" si="33"/>
        <v>Բոդի</v>
      </c>
      <c r="F757" s="273" t="s">
        <v>247</v>
      </c>
      <c r="G757" s="144">
        <f>VLOOKUP(E757,subcategory!A:B,2,0)</f>
        <v>15</v>
      </c>
      <c r="H757" s="273" t="s">
        <v>7151</v>
      </c>
      <c r="I757" s="213">
        <f>VLOOKUP(H757,gender!A:B,2,0)</f>
        <v>7</v>
      </c>
      <c r="J757" s="273">
        <v>65</v>
      </c>
      <c r="K757" s="273">
        <v>65</v>
      </c>
      <c r="L757" s="273">
        <v>1</v>
      </c>
      <c r="M757" s="273" t="s">
        <v>44</v>
      </c>
      <c r="N757" s="144">
        <f>VLOOKUP(M757,brand!A:B,2,0)</f>
        <v>608</v>
      </c>
      <c r="O757" s="144" t="str">
        <f t="shared" si="34"/>
        <v>EU</v>
      </c>
      <c r="P757" s="144">
        <f>VLOOKUP(O757,country!A:B,2,0)</f>
        <v>9001</v>
      </c>
      <c r="Q757" s="273" t="s">
        <v>568</v>
      </c>
      <c r="R757" s="144" t="str">
        <f t="shared" si="35"/>
        <v>Բամբակ</v>
      </c>
      <c r="S757" s="144" t="s">
        <v>25</v>
      </c>
      <c r="T757" s="144">
        <f>VLOOKUP(R757,material!A:B,2,0)</f>
        <v>9</v>
      </c>
      <c r="U757" s="141" t="s">
        <v>3416</v>
      </c>
      <c r="V757" s="141"/>
      <c r="W757" s="273" t="s">
        <v>7649</v>
      </c>
      <c r="X757" s="141" t="e">
        <f>VLOOKUP(W757,SIZE!A:B,2,0)</f>
        <v>#N/A</v>
      </c>
      <c r="Y757" s="141">
        <v>0</v>
      </c>
      <c r="Z757" s="141" t="s">
        <v>1061</v>
      </c>
      <c r="AA757" s="141">
        <f>VLOOKUP(Z757,COLOR!A:B,2,0)</f>
        <v>4</v>
      </c>
      <c r="AB757" s="130"/>
      <c r="AC757" s="130"/>
      <c r="AD757" s="130"/>
      <c r="AE757" s="130"/>
      <c r="AF757" s="130"/>
      <c r="AG757" s="130"/>
      <c r="AH757" s="130"/>
      <c r="AI757" s="130"/>
      <c r="AJ757" s="130"/>
      <c r="AK757" s="130"/>
      <c r="AL757" s="130"/>
      <c r="AM757" s="130"/>
    </row>
    <row r="758" spans="1:39" ht="20.25" customHeight="1">
      <c r="A758" s="132">
        <v>757</v>
      </c>
      <c r="B758" s="19" t="s">
        <v>5230</v>
      </c>
      <c r="C758" s="250">
        <v>61112090000</v>
      </c>
      <c r="D758" s="261" t="s">
        <v>6947</v>
      </c>
      <c r="E758" s="143" t="str">
        <f t="shared" si="33"/>
        <v>Սվիտեր</v>
      </c>
      <c r="F758" s="273" t="s">
        <v>49</v>
      </c>
      <c r="G758" s="144" t="e">
        <f>VLOOKUP(E758,subcategory!A:B,2,0)</f>
        <v>#N/A</v>
      </c>
      <c r="H758" s="273" t="s">
        <v>7152</v>
      </c>
      <c r="I758" s="213" t="e">
        <f>VLOOKUP(H758,gender!A:B,2,0)</f>
        <v>#N/A</v>
      </c>
      <c r="J758" s="273">
        <v>100</v>
      </c>
      <c r="K758" s="273">
        <v>100</v>
      </c>
      <c r="L758" s="273">
        <v>1</v>
      </c>
      <c r="M758" s="273" t="s">
        <v>44</v>
      </c>
      <c r="N758" s="144">
        <f>VLOOKUP(M758,brand!A:B,2,0)</f>
        <v>608</v>
      </c>
      <c r="O758" s="144" t="str">
        <f t="shared" si="34"/>
        <v>BANGLADESH</v>
      </c>
      <c r="P758" s="144">
        <f>VLOOKUP(O758,country!A:B,2,0)</f>
        <v>7485</v>
      </c>
      <c r="Q758" s="273" t="s">
        <v>440</v>
      </c>
      <c r="R758" s="144" t="str">
        <f t="shared" si="35"/>
        <v>Բամբակ</v>
      </c>
      <c r="S758" s="144" t="s">
        <v>25</v>
      </c>
      <c r="T758" s="144">
        <f>VLOOKUP(R758,material!A:B,2,0)</f>
        <v>9</v>
      </c>
      <c r="U758" s="141" t="s">
        <v>3416</v>
      </c>
      <c r="V758" s="141"/>
      <c r="W758" s="273" t="s">
        <v>7663</v>
      </c>
      <c r="X758" s="141" t="e">
        <f>VLOOKUP(W758,SIZE!A:B,2,0)</f>
        <v>#N/A</v>
      </c>
      <c r="Y758" s="141">
        <v>25.99</v>
      </c>
      <c r="Z758" s="141" t="s">
        <v>1052</v>
      </c>
      <c r="AA758" s="141">
        <f>VLOOKUP(Z758,COLOR!A:B,2,0)</f>
        <v>3</v>
      </c>
      <c r="AB758" s="130"/>
      <c r="AC758" s="130"/>
      <c r="AD758" s="130"/>
      <c r="AE758" s="130"/>
      <c r="AF758" s="130"/>
      <c r="AG758" s="130"/>
      <c r="AH758" s="130"/>
      <c r="AI758" s="130"/>
      <c r="AJ758" s="130"/>
      <c r="AK758" s="130"/>
      <c r="AL758" s="130"/>
      <c r="AM758" s="130"/>
    </row>
    <row r="759" spans="1:39" ht="20.25" customHeight="1">
      <c r="A759" s="132">
        <v>758</v>
      </c>
      <c r="B759" s="19" t="s">
        <v>5231</v>
      </c>
      <c r="C759" s="250">
        <v>62034235000</v>
      </c>
      <c r="D759" s="261" t="s">
        <v>484</v>
      </c>
      <c r="E759" s="143" t="str">
        <f t="shared" si="33"/>
        <v>Տաբատներ</v>
      </c>
      <c r="F759" s="273" t="s">
        <v>7795</v>
      </c>
      <c r="G759" s="144">
        <f>VLOOKUP(E759,subcategory!A:B,2,0)</f>
        <v>93</v>
      </c>
      <c r="H759" s="273" t="s">
        <v>7150</v>
      </c>
      <c r="I759" s="213" t="e">
        <f>VLOOKUP(H759,gender!A:B,2,0)</f>
        <v>#N/A</v>
      </c>
      <c r="J759" s="273">
        <v>135</v>
      </c>
      <c r="K759" s="273">
        <v>135</v>
      </c>
      <c r="L759" s="273">
        <v>1</v>
      </c>
      <c r="M759" s="273" t="s">
        <v>44</v>
      </c>
      <c r="N759" s="144">
        <f>VLOOKUP(M759,brand!A:B,2,0)</f>
        <v>608</v>
      </c>
      <c r="O759" s="144" t="str">
        <f t="shared" si="34"/>
        <v>INDIA</v>
      </c>
      <c r="P759" s="144">
        <f>VLOOKUP(O759,country!A:B,2,0)</f>
        <v>7505</v>
      </c>
      <c r="Q759" s="273" t="s">
        <v>428</v>
      </c>
      <c r="R759" s="144" t="str">
        <f t="shared" si="35"/>
        <v>Բամբակ</v>
      </c>
      <c r="S759" s="144" t="s">
        <v>25</v>
      </c>
      <c r="T759" s="144">
        <f>VLOOKUP(R759,material!A:B,2,0)</f>
        <v>9</v>
      </c>
      <c r="U759" s="141" t="s">
        <v>3416</v>
      </c>
      <c r="V759" s="141"/>
      <c r="W759" s="273" t="s">
        <v>7650</v>
      </c>
      <c r="X759" s="141" t="e">
        <f>VLOOKUP(W759,SIZE!A:B,2,0)</f>
        <v>#N/A</v>
      </c>
      <c r="Y759" s="141">
        <v>29.99</v>
      </c>
      <c r="Z759" s="141" t="s">
        <v>2092</v>
      </c>
      <c r="AA759" s="141">
        <f>VLOOKUP(Z759,COLOR!A:B,2,0)</f>
        <v>8</v>
      </c>
      <c r="AB759" s="130"/>
      <c r="AC759" s="130"/>
      <c r="AD759" s="130"/>
      <c r="AE759" s="130"/>
      <c r="AF759" s="130"/>
      <c r="AG759" s="130"/>
      <c r="AH759" s="130"/>
      <c r="AI759" s="130"/>
      <c r="AJ759" s="130"/>
      <c r="AK759" s="130"/>
      <c r="AL759" s="130"/>
      <c r="AM759" s="130"/>
    </row>
    <row r="760" spans="1:39" ht="20.25" customHeight="1">
      <c r="A760" s="132">
        <v>759</v>
      </c>
      <c r="B760" s="19" t="s">
        <v>5232</v>
      </c>
      <c r="C760" s="250">
        <v>61091000000</v>
      </c>
      <c r="D760" s="261" t="s">
        <v>2290</v>
      </c>
      <c r="E760" s="143" t="str">
        <f t="shared" si="33"/>
        <v>Շապիկ</v>
      </c>
      <c r="F760" s="273" t="s">
        <v>46</v>
      </c>
      <c r="G760" s="144">
        <f>VLOOKUP(E760,subcategory!A:B,2,0)</f>
        <v>73</v>
      </c>
      <c r="H760" s="273" t="s">
        <v>7150</v>
      </c>
      <c r="I760" s="213" t="e">
        <f>VLOOKUP(H760,gender!A:B,2,0)</f>
        <v>#N/A</v>
      </c>
      <c r="J760" s="273">
        <v>70</v>
      </c>
      <c r="K760" s="273">
        <v>70</v>
      </c>
      <c r="L760" s="273">
        <v>1</v>
      </c>
      <c r="M760" s="273" t="s">
        <v>44</v>
      </c>
      <c r="N760" s="144">
        <f>VLOOKUP(M760,brand!A:B,2,0)</f>
        <v>608</v>
      </c>
      <c r="O760" s="144" t="str">
        <f t="shared" si="34"/>
        <v>BANGLADESH</v>
      </c>
      <c r="P760" s="144">
        <f>VLOOKUP(O760,country!A:B,2,0)</f>
        <v>7485</v>
      </c>
      <c r="Q760" s="273" t="s">
        <v>440</v>
      </c>
      <c r="R760" s="144" t="str">
        <f t="shared" si="35"/>
        <v>Բամբակ</v>
      </c>
      <c r="S760" s="144" t="s">
        <v>25</v>
      </c>
      <c r="T760" s="144">
        <f>VLOOKUP(R760,material!A:B,2,0)</f>
        <v>9</v>
      </c>
      <c r="U760" s="141" t="s">
        <v>3416</v>
      </c>
      <c r="V760" s="141"/>
      <c r="W760" s="273" t="s">
        <v>7651</v>
      </c>
      <c r="X760" s="141" t="e">
        <f>VLOOKUP(W760,SIZE!A:B,2,0)</f>
        <v>#N/A</v>
      </c>
      <c r="Y760" s="141">
        <v>10.99</v>
      </c>
      <c r="Z760" s="141" t="s">
        <v>1071</v>
      </c>
      <c r="AA760" s="141">
        <f>VLOOKUP(Z760,COLOR!A:B,2,0)</f>
        <v>12</v>
      </c>
      <c r="AB760" s="130"/>
      <c r="AC760" s="130"/>
      <c r="AD760" s="130"/>
      <c r="AE760" s="130"/>
      <c r="AF760" s="130"/>
      <c r="AG760" s="130"/>
      <c r="AH760" s="130"/>
      <c r="AI760" s="130"/>
      <c r="AJ760" s="130"/>
      <c r="AK760" s="130"/>
      <c r="AL760" s="130"/>
      <c r="AM760" s="130"/>
    </row>
    <row r="761" spans="1:39" ht="20.25" customHeight="1">
      <c r="A761" s="132">
        <v>760</v>
      </c>
      <c r="B761" s="19" t="s">
        <v>5233</v>
      </c>
      <c r="C761" s="250">
        <v>61034200090</v>
      </c>
      <c r="D761" s="261" t="s">
        <v>2158</v>
      </c>
      <c r="E761" s="143" t="str">
        <f t="shared" si="33"/>
        <v>Շորտ</v>
      </c>
      <c r="F761" s="273" t="s">
        <v>69</v>
      </c>
      <c r="G761" s="144">
        <f>VLOOKUP(E761,subcategory!A:B,2,0)</f>
        <v>24</v>
      </c>
      <c r="H761" s="273" t="s">
        <v>7150</v>
      </c>
      <c r="I761" s="213" t="e">
        <f>VLOOKUP(H761,gender!A:B,2,0)</f>
        <v>#N/A</v>
      </c>
      <c r="J761" s="273">
        <v>135</v>
      </c>
      <c r="K761" s="273">
        <v>135</v>
      </c>
      <c r="L761" s="273">
        <v>1</v>
      </c>
      <c r="M761" s="273" t="s">
        <v>44</v>
      </c>
      <c r="N761" s="144">
        <f>VLOOKUP(M761,brand!A:B,2,0)</f>
        <v>608</v>
      </c>
      <c r="O761" s="144" t="str">
        <f t="shared" si="34"/>
        <v>INDIA</v>
      </c>
      <c r="P761" s="144">
        <f>VLOOKUP(O761,country!A:B,2,0)</f>
        <v>7505</v>
      </c>
      <c r="Q761" s="273" t="s">
        <v>428</v>
      </c>
      <c r="R761" s="144" t="str">
        <f t="shared" si="35"/>
        <v>Բամբակ</v>
      </c>
      <c r="S761" s="144" t="s">
        <v>25</v>
      </c>
      <c r="T761" s="144">
        <f>VLOOKUP(R761,material!A:B,2,0)</f>
        <v>9</v>
      </c>
      <c r="U761" s="141" t="s">
        <v>3416</v>
      </c>
      <c r="V761" s="141"/>
      <c r="W761" s="273" t="s">
        <v>7672</v>
      </c>
      <c r="X761" s="141" t="e">
        <f>VLOOKUP(W761,SIZE!A:B,2,0)</f>
        <v>#N/A</v>
      </c>
      <c r="Y761" s="141">
        <v>27.99</v>
      </c>
      <c r="Z761" s="141" t="s">
        <v>2042</v>
      </c>
      <c r="AA761" s="141" t="e">
        <f>VLOOKUP(Z761,COLOR!A:B,2,0)</f>
        <v>#N/A</v>
      </c>
      <c r="AB761" s="130"/>
      <c r="AC761" s="130"/>
      <c r="AD761" s="130"/>
      <c r="AE761" s="130"/>
      <c r="AF761" s="130"/>
      <c r="AG761" s="130"/>
      <c r="AH761" s="130"/>
      <c r="AI761" s="130"/>
      <c r="AJ761" s="130"/>
      <c r="AK761" s="130"/>
      <c r="AL761" s="130"/>
      <c r="AM761" s="130"/>
    </row>
    <row r="762" spans="1:39" ht="20.25" customHeight="1">
      <c r="A762" s="132">
        <v>761</v>
      </c>
      <c r="B762" s="19" t="s">
        <v>5234</v>
      </c>
      <c r="C762" s="250">
        <v>61112090000</v>
      </c>
      <c r="D762" s="261" t="s">
        <v>6798</v>
      </c>
      <c r="E762" s="143" t="str">
        <f t="shared" si="33"/>
        <v>Շապիկ</v>
      </c>
      <c r="F762" s="273" t="s">
        <v>46</v>
      </c>
      <c r="G762" s="144">
        <f>VLOOKUP(E762,subcategory!A:B,2,0)</f>
        <v>73</v>
      </c>
      <c r="H762" s="273" t="s">
        <v>7152</v>
      </c>
      <c r="I762" s="213" t="e">
        <f>VLOOKUP(H762,gender!A:B,2,0)</f>
        <v>#N/A</v>
      </c>
      <c r="J762" s="273">
        <v>65</v>
      </c>
      <c r="K762" s="273">
        <v>65</v>
      </c>
      <c r="L762" s="273">
        <v>1</v>
      </c>
      <c r="M762" s="273" t="s">
        <v>44</v>
      </c>
      <c r="N762" s="144">
        <f>VLOOKUP(M762,brand!A:B,2,0)</f>
        <v>608</v>
      </c>
      <c r="O762" s="144" t="str">
        <f t="shared" si="34"/>
        <v>INDIA</v>
      </c>
      <c r="P762" s="144">
        <f>VLOOKUP(O762,country!A:B,2,0)</f>
        <v>7505</v>
      </c>
      <c r="Q762" s="273" t="s">
        <v>428</v>
      </c>
      <c r="R762" s="144" t="str">
        <f t="shared" si="35"/>
        <v>Բամբակ</v>
      </c>
      <c r="S762" s="144" t="s">
        <v>25</v>
      </c>
      <c r="T762" s="144">
        <f>VLOOKUP(R762,material!A:B,2,0)</f>
        <v>9</v>
      </c>
      <c r="U762" s="141" t="s">
        <v>3416</v>
      </c>
      <c r="V762" s="141"/>
      <c r="W762" s="273" t="s">
        <v>7657</v>
      </c>
      <c r="X762" s="141" t="e">
        <f>VLOOKUP(W762,SIZE!A:B,2,0)</f>
        <v>#N/A</v>
      </c>
      <c r="Y762" s="141">
        <v>19.989999999999998</v>
      </c>
      <c r="Z762" s="141" t="s">
        <v>1052</v>
      </c>
      <c r="AA762" s="141">
        <f>VLOOKUP(Z762,COLOR!A:B,2,0)</f>
        <v>3</v>
      </c>
      <c r="AB762" s="130"/>
      <c r="AC762" s="130"/>
      <c r="AD762" s="130"/>
      <c r="AE762" s="130"/>
      <c r="AF762" s="130"/>
      <c r="AG762" s="130"/>
      <c r="AH762" s="130"/>
      <c r="AI762" s="130"/>
      <c r="AJ762" s="130"/>
      <c r="AK762" s="130"/>
      <c r="AL762" s="130"/>
      <c r="AM762" s="130"/>
    </row>
    <row r="763" spans="1:39" ht="20.25" customHeight="1">
      <c r="A763" s="132">
        <v>762</v>
      </c>
      <c r="B763" s="19" t="s">
        <v>5235</v>
      </c>
      <c r="C763" s="250">
        <v>61091000000</v>
      </c>
      <c r="D763" s="261" t="s">
        <v>2290</v>
      </c>
      <c r="E763" s="143" t="str">
        <f t="shared" si="33"/>
        <v>Շապիկ</v>
      </c>
      <c r="F763" s="273" t="s">
        <v>46</v>
      </c>
      <c r="G763" s="144">
        <f>VLOOKUP(E763,subcategory!A:B,2,0)</f>
        <v>73</v>
      </c>
      <c r="H763" s="273" t="s">
        <v>7150</v>
      </c>
      <c r="I763" s="213" t="e">
        <f>VLOOKUP(H763,gender!A:B,2,0)</f>
        <v>#N/A</v>
      </c>
      <c r="J763" s="273">
        <v>85</v>
      </c>
      <c r="K763" s="273">
        <v>85</v>
      </c>
      <c r="L763" s="273">
        <v>1</v>
      </c>
      <c r="M763" s="273" t="s">
        <v>44</v>
      </c>
      <c r="N763" s="144">
        <f>VLOOKUP(M763,brand!A:B,2,0)</f>
        <v>608</v>
      </c>
      <c r="O763" s="144" t="str">
        <f t="shared" si="34"/>
        <v>INDIA</v>
      </c>
      <c r="P763" s="144">
        <f>VLOOKUP(O763,country!A:B,2,0)</f>
        <v>7505</v>
      </c>
      <c r="Q763" s="273" t="s">
        <v>428</v>
      </c>
      <c r="R763" s="144" t="str">
        <f t="shared" si="35"/>
        <v>Բամբակ</v>
      </c>
      <c r="S763" s="144" t="s">
        <v>25</v>
      </c>
      <c r="T763" s="144">
        <f>VLOOKUP(R763,material!A:B,2,0)</f>
        <v>9</v>
      </c>
      <c r="U763" s="141" t="s">
        <v>3416</v>
      </c>
      <c r="V763" s="141"/>
      <c r="W763" s="273" t="s">
        <v>7669</v>
      </c>
      <c r="X763" s="141" t="e">
        <f>VLOOKUP(W763,SIZE!A:B,2,0)</f>
        <v>#N/A</v>
      </c>
      <c r="Y763" s="141">
        <v>20.99</v>
      </c>
      <c r="Z763" s="141" t="s">
        <v>2092</v>
      </c>
      <c r="AA763" s="141">
        <f>VLOOKUP(Z763,COLOR!A:B,2,0)</f>
        <v>8</v>
      </c>
      <c r="AB763" s="130"/>
      <c r="AC763" s="130"/>
      <c r="AD763" s="130"/>
      <c r="AE763" s="130"/>
      <c r="AF763" s="130"/>
      <c r="AG763" s="130"/>
      <c r="AH763" s="130"/>
      <c r="AI763" s="130"/>
      <c r="AJ763" s="130"/>
      <c r="AK763" s="130"/>
      <c r="AL763" s="130"/>
      <c r="AM763" s="130"/>
    </row>
    <row r="764" spans="1:39" ht="20.25" customHeight="1">
      <c r="A764" s="132">
        <v>763</v>
      </c>
      <c r="B764" s="19" t="s">
        <v>5236</v>
      </c>
      <c r="C764" s="250">
        <v>61102099000</v>
      </c>
      <c r="D764" s="261" t="s">
        <v>6799</v>
      </c>
      <c r="E764" s="143" t="str">
        <f t="shared" si="33"/>
        <v>Սվիտեր</v>
      </c>
      <c r="F764" s="273" t="s">
        <v>49</v>
      </c>
      <c r="G764" s="144" t="e">
        <f>VLOOKUP(E764,subcategory!A:B,2,0)</f>
        <v>#N/A</v>
      </c>
      <c r="H764" s="273" t="s">
        <v>55</v>
      </c>
      <c r="I764" s="213" t="e">
        <f>VLOOKUP(H764,gender!A:B,2,0)</f>
        <v>#N/A</v>
      </c>
      <c r="J764" s="273">
        <v>185</v>
      </c>
      <c r="K764" s="273">
        <v>185</v>
      </c>
      <c r="L764" s="273">
        <v>1</v>
      </c>
      <c r="M764" s="273" t="s">
        <v>44</v>
      </c>
      <c r="N764" s="144">
        <f>VLOOKUP(M764,brand!A:B,2,0)</f>
        <v>608</v>
      </c>
      <c r="O764" s="144" t="str">
        <f t="shared" si="34"/>
        <v>INDIA</v>
      </c>
      <c r="P764" s="144">
        <f>VLOOKUP(O764,country!A:B,2,0)</f>
        <v>7505</v>
      </c>
      <c r="Q764" s="273" t="s">
        <v>428</v>
      </c>
      <c r="R764" s="144" t="str">
        <f t="shared" si="35"/>
        <v>Բամբակ</v>
      </c>
      <c r="S764" s="144" t="s">
        <v>25</v>
      </c>
      <c r="T764" s="144">
        <f>VLOOKUP(R764,material!A:B,2,0)</f>
        <v>9</v>
      </c>
      <c r="U764" s="141" t="s">
        <v>3416</v>
      </c>
      <c r="V764" s="141"/>
      <c r="W764" s="273">
        <v>7</v>
      </c>
      <c r="X764" s="141">
        <f>VLOOKUP(W764,SIZE!A:B,2,0)</f>
        <v>301</v>
      </c>
      <c r="Y764" s="141">
        <v>38.99</v>
      </c>
      <c r="Z764" s="141" t="s">
        <v>1057</v>
      </c>
      <c r="AA764" s="141">
        <f>VLOOKUP(Z764,COLOR!A:B,2,0)</f>
        <v>5</v>
      </c>
      <c r="AB764" s="130"/>
      <c r="AC764" s="130"/>
      <c r="AD764" s="130"/>
      <c r="AE764" s="130"/>
      <c r="AF764" s="130"/>
      <c r="AG764" s="130"/>
      <c r="AH764" s="130"/>
      <c r="AI764" s="130"/>
      <c r="AJ764" s="130"/>
      <c r="AK764" s="130"/>
      <c r="AL764" s="130"/>
      <c r="AM764" s="130"/>
    </row>
    <row r="765" spans="1:39" ht="20.25" customHeight="1">
      <c r="A765" s="132">
        <v>764</v>
      </c>
      <c r="B765" s="19" t="s">
        <v>5237</v>
      </c>
      <c r="C765" s="250">
        <v>61102099000</v>
      </c>
      <c r="D765" s="261" t="s">
        <v>6799</v>
      </c>
      <c r="E765" s="143" t="str">
        <f t="shared" si="33"/>
        <v>Սվիտեր</v>
      </c>
      <c r="F765" s="273" t="s">
        <v>49</v>
      </c>
      <c r="G765" s="144" t="e">
        <f>VLOOKUP(E765,subcategory!A:B,2,0)</f>
        <v>#N/A</v>
      </c>
      <c r="H765" s="273" t="s">
        <v>55</v>
      </c>
      <c r="I765" s="213" t="e">
        <f>VLOOKUP(H765,gender!A:B,2,0)</f>
        <v>#N/A</v>
      </c>
      <c r="J765" s="273">
        <v>150</v>
      </c>
      <c r="K765" s="273">
        <v>150</v>
      </c>
      <c r="L765" s="273">
        <v>1</v>
      </c>
      <c r="M765" s="273" t="s">
        <v>44</v>
      </c>
      <c r="N765" s="144">
        <f>VLOOKUP(M765,brand!A:B,2,0)</f>
        <v>608</v>
      </c>
      <c r="O765" s="144" t="str">
        <f t="shared" si="34"/>
        <v>INDIA</v>
      </c>
      <c r="P765" s="144">
        <f>VLOOKUP(O765,country!A:B,2,0)</f>
        <v>7505</v>
      </c>
      <c r="Q765" s="273" t="s">
        <v>428</v>
      </c>
      <c r="R765" s="144" t="str">
        <f t="shared" si="35"/>
        <v>Բամբակ</v>
      </c>
      <c r="S765" s="144" t="s">
        <v>25</v>
      </c>
      <c r="T765" s="144">
        <f>VLOOKUP(R765,material!A:B,2,0)</f>
        <v>9</v>
      </c>
      <c r="U765" s="141" t="s">
        <v>3416</v>
      </c>
      <c r="V765" s="141"/>
      <c r="W765" s="273">
        <v>7</v>
      </c>
      <c r="X765" s="141">
        <f>VLOOKUP(W765,SIZE!A:B,2,0)</f>
        <v>301</v>
      </c>
      <c r="Y765" s="141">
        <v>32.99</v>
      </c>
      <c r="Z765" s="141" t="s">
        <v>1033</v>
      </c>
      <c r="AA765" s="141">
        <f>VLOOKUP(Z765,COLOR!A:B,2,0)</f>
        <v>20</v>
      </c>
      <c r="AB765" s="130"/>
      <c r="AC765" s="130"/>
      <c r="AD765" s="130"/>
      <c r="AE765" s="130"/>
      <c r="AF765" s="130"/>
      <c r="AG765" s="130"/>
      <c r="AH765" s="130"/>
      <c r="AI765" s="130"/>
      <c r="AJ765" s="130"/>
      <c r="AK765" s="130"/>
      <c r="AL765" s="130"/>
      <c r="AM765" s="130"/>
    </row>
    <row r="766" spans="1:39" ht="20.25" customHeight="1">
      <c r="A766" s="132">
        <v>765</v>
      </c>
      <c r="B766" s="19" t="s">
        <v>5238</v>
      </c>
      <c r="C766" s="250">
        <v>61091000000</v>
      </c>
      <c r="D766" s="261" t="s">
        <v>605</v>
      </c>
      <c r="E766" s="143" t="str">
        <f t="shared" si="33"/>
        <v>Շապիկ</v>
      </c>
      <c r="F766" s="273" t="s">
        <v>46</v>
      </c>
      <c r="G766" s="144">
        <f>VLOOKUP(E766,subcategory!A:B,2,0)</f>
        <v>73</v>
      </c>
      <c r="H766" s="273" t="s">
        <v>55</v>
      </c>
      <c r="I766" s="213" t="e">
        <f>VLOOKUP(H766,gender!A:B,2,0)</f>
        <v>#N/A</v>
      </c>
      <c r="J766" s="273">
        <v>50</v>
      </c>
      <c r="K766" s="273">
        <v>50</v>
      </c>
      <c r="L766" s="273">
        <v>1</v>
      </c>
      <c r="M766" s="273" t="s">
        <v>44</v>
      </c>
      <c r="N766" s="144">
        <f>VLOOKUP(M766,brand!A:B,2,0)</f>
        <v>608</v>
      </c>
      <c r="O766" s="144" t="str">
        <f t="shared" si="34"/>
        <v>INDIA</v>
      </c>
      <c r="P766" s="144">
        <f>VLOOKUP(O766,country!A:B,2,0)</f>
        <v>7505</v>
      </c>
      <c r="Q766" s="273" t="s">
        <v>428</v>
      </c>
      <c r="R766" s="144" t="str">
        <f t="shared" si="35"/>
        <v>Բամբակ</v>
      </c>
      <c r="S766" s="144" t="s">
        <v>25</v>
      </c>
      <c r="T766" s="144">
        <f>VLOOKUP(R766,material!A:B,2,0)</f>
        <v>9</v>
      </c>
      <c r="U766" s="141" t="s">
        <v>3416</v>
      </c>
      <c r="V766" s="141"/>
      <c r="W766" s="273" t="s">
        <v>7683</v>
      </c>
      <c r="X766" s="141" t="e">
        <f>VLOOKUP(W766,SIZE!A:B,2,0)</f>
        <v>#N/A</v>
      </c>
      <c r="Y766" s="141">
        <v>18.989999999999998</v>
      </c>
      <c r="Z766" s="141" t="s">
        <v>1080</v>
      </c>
      <c r="AA766" s="141">
        <f>VLOOKUP(Z766,COLOR!A:B,2,0)</f>
        <v>13</v>
      </c>
      <c r="AB766" s="130"/>
      <c r="AC766" s="130"/>
      <c r="AD766" s="130"/>
      <c r="AE766" s="130"/>
      <c r="AF766" s="130"/>
      <c r="AG766" s="130"/>
      <c r="AH766" s="130"/>
      <c r="AI766" s="130"/>
      <c r="AJ766" s="130"/>
      <c r="AK766" s="130"/>
      <c r="AL766" s="130"/>
      <c r="AM766" s="130"/>
    </row>
    <row r="767" spans="1:39" ht="20.25" customHeight="1">
      <c r="A767" s="132">
        <v>766</v>
      </c>
      <c r="B767" s="19" t="s">
        <v>5239</v>
      </c>
      <c r="C767" s="250">
        <v>62046239000</v>
      </c>
      <c r="D767" s="260" t="s">
        <v>546</v>
      </c>
      <c r="E767" s="143" t="str">
        <f t="shared" si="33"/>
        <v>Տաբատներ</v>
      </c>
      <c r="F767" s="273" t="s">
        <v>7795</v>
      </c>
      <c r="G767" s="144">
        <f>VLOOKUP(E767,subcategory!A:B,2,0)</f>
        <v>93</v>
      </c>
      <c r="H767" s="273" t="s">
        <v>55</v>
      </c>
      <c r="I767" s="213" t="e">
        <f>VLOOKUP(H767,gender!A:B,2,0)</f>
        <v>#N/A</v>
      </c>
      <c r="J767" s="273">
        <v>30</v>
      </c>
      <c r="K767" s="273">
        <v>30</v>
      </c>
      <c r="L767" s="273">
        <v>1</v>
      </c>
      <c r="M767" s="273" t="s">
        <v>44</v>
      </c>
      <c r="N767" s="144">
        <f>VLOOKUP(M767,brand!A:B,2,0)</f>
        <v>608</v>
      </c>
      <c r="O767" s="144" t="str">
        <f t="shared" si="34"/>
        <v>INDIA</v>
      </c>
      <c r="P767" s="144">
        <f>VLOOKUP(O767,country!A:B,2,0)</f>
        <v>7505</v>
      </c>
      <c r="Q767" s="273" t="s">
        <v>428</v>
      </c>
      <c r="R767" s="144" t="str">
        <f t="shared" si="35"/>
        <v>Բամբակ</v>
      </c>
      <c r="S767" s="144" t="s">
        <v>25</v>
      </c>
      <c r="T767" s="144">
        <f>VLOOKUP(R767,material!A:B,2,0)</f>
        <v>9</v>
      </c>
      <c r="U767" s="141" t="s">
        <v>3416</v>
      </c>
      <c r="V767" s="141"/>
      <c r="W767" s="273" t="s">
        <v>7683</v>
      </c>
      <c r="X767" s="141" t="e">
        <f>VLOOKUP(W767,SIZE!A:B,2,0)</f>
        <v>#N/A</v>
      </c>
      <c r="Y767" s="141">
        <v>0</v>
      </c>
      <c r="Z767" s="141" t="s">
        <v>2095</v>
      </c>
      <c r="AA767" s="141">
        <f>VLOOKUP(Z767,COLOR!A:B,2,0)</f>
        <v>17</v>
      </c>
      <c r="AB767" s="130"/>
      <c r="AC767" s="130"/>
      <c r="AD767" s="130"/>
      <c r="AE767" s="130"/>
      <c r="AF767" s="130"/>
      <c r="AG767" s="130"/>
      <c r="AH767" s="130"/>
      <c r="AI767" s="130"/>
      <c r="AJ767" s="130"/>
      <c r="AK767" s="130"/>
      <c r="AL767" s="130"/>
      <c r="AM767" s="130"/>
    </row>
    <row r="768" spans="1:39" ht="20.25" customHeight="1">
      <c r="A768" s="132">
        <v>767</v>
      </c>
      <c r="B768" s="19" t="s">
        <v>5240</v>
      </c>
      <c r="C768" s="250">
        <v>61113090000</v>
      </c>
      <c r="D768" s="261" t="s">
        <v>6948</v>
      </c>
      <c r="E768" s="143" t="str">
        <f t="shared" si="33"/>
        <v>Ժիլետ</v>
      </c>
      <c r="F768" s="273" t="s">
        <v>155</v>
      </c>
      <c r="G768" s="144">
        <f>VLOOKUP(E768,subcategory!A:B,2,0)</f>
        <v>17</v>
      </c>
      <c r="H768" s="273" t="s">
        <v>7151</v>
      </c>
      <c r="I768" s="213">
        <f>VLOOKUP(H768,gender!A:B,2,0)</f>
        <v>7</v>
      </c>
      <c r="J768" s="273">
        <v>80</v>
      </c>
      <c r="K768" s="273">
        <v>80</v>
      </c>
      <c r="L768" s="273">
        <v>1</v>
      </c>
      <c r="M768" s="273" t="s">
        <v>44</v>
      </c>
      <c r="N768" s="144">
        <f>VLOOKUP(M768,brand!A:B,2,0)</f>
        <v>608</v>
      </c>
      <c r="O768" s="144" t="str">
        <f t="shared" si="34"/>
        <v>CHINA</v>
      </c>
      <c r="P768" s="144">
        <f>VLOOKUP(O768,country!A:B,2,0)</f>
        <v>7497</v>
      </c>
      <c r="Q768" s="273" t="s">
        <v>3915</v>
      </c>
      <c r="R768" s="144" t="str">
        <f t="shared" si="35"/>
        <v>Պոլիեսթեր</v>
      </c>
      <c r="S768" s="144" t="s">
        <v>36</v>
      </c>
      <c r="T768" s="144">
        <f>VLOOKUP(R768,material!A:B,2,0)</f>
        <v>37</v>
      </c>
      <c r="U768" s="141" t="s">
        <v>3416</v>
      </c>
      <c r="V768" s="141"/>
      <c r="W768" s="273" t="s">
        <v>7653</v>
      </c>
      <c r="X768" s="141" t="e">
        <f>VLOOKUP(W768,SIZE!A:B,2,0)</f>
        <v>#N/A</v>
      </c>
      <c r="Y768" s="141">
        <v>29.99</v>
      </c>
      <c r="Z768" s="141" t="s">
        <v>1057</v>
      </c>
      <c r="AA768" s="141">
        <f>VLOOKUP(Z768,COLOR!A:B,2,0)</f>
        <v>5</v>
      </c>
      <c r="AB768" s="130"/>
      <c r="AC768" s="130"/>
      <c r="AD768" s="130"/>
      <c r="AE768" s="130"/>
      <c r="AF768" s="130"/>
      <c r="AG768" s="130"/>
      <c r="AH768" s="130"/>
      <c r="AI768" s="130"/>
      <c r="AJ768" s="130"/>
      <c r="AK768" s="130"/>
      <c r="AL768" s="130"/>
      <c r="AM768" s="130"/>
    </row>
    <row r="769" spans="1:39" ht="20.25" customHeight="1">
      <c r="A769" s="132">
        <v>768</v>
      </c>
      <c r="B769" s="19" t="s">
        <v>5241</v>
      </c>
      <c r="C769" s="250">
        <v>61102099000</v>
      </c>
      <c r="D769" s="261" t="s">
        <v>743</v>
      </c>
      <c r="E769" s="143" t="str">
        <f t="shared" si="33"/>
        <v>Սվիտեր</v>
      </c>
      <c r="F769" s="273" t="s">
        <v>49</v>
      </c>
      <c r="G769" s="144" t="e">
        <f>VLOOKUP(E769,subcategory!A:B,2,0)</f>
        <v>#N/A</v>
      </c>
      <c r="H769" s="273" t="s">
        <v>55</v>
      </c>
      <c r="I769" s="213" t="e">
        <f>VLOOKUP(H769,gender!A:B,2,0)</f>
        <v>#N/A</v>
      </c>
      <c r="J769" s="273">
        <v>150</v>
      </c>
      <c r="K769" s="273">
        <v>150</v>
      </c>
      <c r="L769" s="273">
        <v>1</v>
      </c>
      <c r="M769" s="273" t="s">
        <v>44</v>
      </c>
      <c r="N769" s="144">
        <f>VLOOKUP(M769,brand!A:B,2,0)</f>
        <v>608</v>
      </c>
      <c r="O769" s="144" t="str">
        <f t="shared" si="34"/>
        <v>LAUS</v>
      </c>
      <c r="P769" s="144" t="e">
        <f>VLOOKUP(O769,country!A:B,2,0)</f>
        <v>#N/A</v>
      </c>
      <c r="Q769" s="273" t="s">
        <v>7194</v>
      </c>
      <c r="R769" s="144" t="str">
        <f t="shared" si="35"/>
        <v>Բամբակ</v>
      </c>
      <c r="S769" s="144" t="s">
        <v>25</v>
      </c>
      <c r="T769" s="144">
        <f>VLOOKUP(R769,material!A:B,2,0)</f>
        <v>9</v>
      </c>
      <c r="U769" s="141" t="s">
        <v>3416</v>
      </c>
      <c r="V769" s="141"/>
      <c r="W769" s="273" t="s">
        <v>7669</v>
      </c>
      <c r="X769" s="141" t="e">
        <f>VLOOKUP(W769,SIZE!A:B,2,0)</f>
        <v>#N/A</v>
      </c>
      <c r="Y769" s="141">
        <v>35.99</v>
      </c>
      <c r="Z769" s="237" t="s">
        <v>2042</v>
      </c>
      <c r="AA769" s="141" t="e">
        <f>VLOOKUP(Z769,COLOR!A:B,2,0)</f>
        <v>#N/A</v>
      </c>
      <c r="AB769" s="130"/>
      <c r="AC769" s="130"/>
      <c r="AD769" s="130"/>
      <c r="AE769" s="130"/>
      <c r="AF769" s="130"/>
      <c r="AG769" s="130"/>
      <c r="AH769" s="130"/>
      <c r="AI769" s="130"/>
      <c r="AJ769" s="130"/>
      <c r="AK769" s="130"/>
      <c r="AL769" s="130"/>
      <c r="AM769" s="130"/>
    </row>
    <row r="770" spans="1:39" ht="20.25" customHeight="1">
      <c r="A770" s="132">
        <v>769</v>
      </c>
      <c r="B770" s="19" t="s">
        <v>5242</v>
      </c>
      <c r="C770" s="250">
        <v>61034200090</v>
      </c>
      <c r="D770" s="261" t="s">
        <v>2158</v>
      </c>
      <c r="E770" s="143" t="str">
        <f t="shared" si="33"/>
        <v>Շորտ</v>
      </c>
      <c r="F770" s="273" t="s">
        <v>69</v>
      </c>
      <c r="G770" s="144">
        <f>VLOOKUP(E770,subcategory!A:B,2,0)</f>
        <v>24</v>
      </c>
      <c r="H770" s="273" t="s">
        <v>7150</v>
      </c>
      <c r="I770" s="213" t="e">
        <f>VLOOKUP(H770,gender!A:B,2,0)</f>
        <v>#N/A</v>
      </c>
      <c r="J770" s="273">
        <v>90</v>
      </c>
      <c r="K770" s="273">
        <v>90</v>
      </c>
      <c r="L770" s="273">
        <v>1</v>
      </c>
      <c r="M770" s="273" t="s">
        <v>44</v>
      </c>
      <c r="N770" s="144">
        <f>VLOOKUP(M770,brand!A:B,2,0)</f>
        <v>608</v>
      </c>
      <c r="O770" s="144" t="str">
        <f t="shared" si="34"/>
        <v>BANGLADESH</v>
      </c>
      <c r="P770" s="144">
        <f>VLOOKUP(O770,country!A:B,2,0)</f>
        <v>7485</v>
      </c>
      <c r="Q770" s="273" t="s">
        <v>440</v>
      </c>
      <c r="R770" s="144" t="str">
        <f t="shared" si="35"/>
        <v>Բամբակ</v>
      </c>
      <c r="S770" s="144" t="s">
        <v>25</v>
      </c>
      <c r="T770" s="144">
        <f>VLOOKUP(R770,material!A:B,2,0)</f>
        <v>9</v>
      </c>
      <c r="U770" s="141" t="s">
        <v>3416</v>
      </c>
      <c r="V770" s="141"/>
      <c r="W770" s="273">
        <v>9</v>
      </c>
      <c r="X770" s="141" t="e">
        <f>VLOOKUP(W770,SIZE!A:B,2,0)</f>
        <v>#N/A</v>
      </c>
      <c r="Y770" s="141">
        <v>12.99</v>
      </c>
      <c r="Z770" s="141" t="s">
        <v>1059</v>
      </c>
      <c r="AA770" s="141">
        <f>VLOOKUP(Z770,COLOR!A:B,2,0)</f>
        <v>1</v>
      </c>
      <c r="AB770" s="130"/>
      <c r="AC770" s="130"/>
      <c r="AD770" s="130"/>
      <c r="AE770" s="130"/>
      <c r="AF770" s="130"/>
      <c r="AG770" s="130"/>
      <c r="AH770" s="130"/>
      <c r="AI770" s="130"/>
      <c r="AJ770" s="130"/>
      <c r="AK770" s="130"/>
      <c r="AL770" s="130"/>
      <c r="AM770" s="130"/>
    </row>
    <row r="771" spans="1:39" ht="20.25" customHeight="1">
      <c r="A771" s="132">
        <v>770</v>
      </c>
      <c r="B771" s="19" t="s">
        <v>5243</v>
      </c>
      <c r="C771" s="250">
        <v>61112090000</v>
      </c>
      <c r="D771" s="261" t="s">
        <v>6830</v>
      </c>
      <c r="E771" s="143" t="str">
        <f t="shared" ref="E771:E834" si="36">PROPER(F771)</f>
        <v>Գուլպա</v>
      </c>
      <c r="F771" s="273" t="s">
        <v>166</v>
      </c>
      <c r="G771" s="144" t="e">
        <f>VLOOKUP(E771,subcategory!A:B,2,0)</f>
        <v>#N/A</v>
      </c>
      <c r="H771" s="273" t="s">
        <v>7151</v>
      </c>
      <c r="I771" s="213">
        <f>VLOOKUP(H771,gender!A:B,2,0)</f>
        <v>7</v>
      </c>
      <c r="J771" s="273">
        <v>10</v>
      </c>
      <c r="K771" s="273">
        <v>10</v>
      </c>
      <c r="L771" s="273">
        <v>1</v>
      </c>
      <c r="M771" s="273" t="s">
        <v>44</v>
      </c>
      <c r="N771" s="144">
        <f>VLOOKUP(M771,brand!A:B,2,0)</f>
        <v>608</v>
      </c>
      <c r="O771" s="144" t="str">
        <f t="shared" ref="O771:O834" si="37">UPPER(Q771)</f>
        <v>ITALY</v>
      </c>
      <c r="P771" s="144">
        <f>VLOOKUP(O771,country!A:B,2,0)</f>
        <v>1760</v>
      </c>
      <c r="Q771" s="273" t="s">
        <v>468</v>
      </c>
      <c r="R771" s="144" t="str">
        <f t="shared" ref="R771:R834" si="38">PROPER(S771)</f>
        <v>Բամբակ</v>
      </c>
      <c r="S771" s="144" t="s">
        <v>25</v>
      </c>
      <c r="T771" s="144">
        <f>VLOOKUP(R771,material!A:B,2,0)</f>
        <v>9</v>
      </c>
      <c r="U771" s="141" t="s">
        <v>3416</v>
      </c>
      <c r="V771" s="141"/>
      <c r="W771" s="273" t="s">
        <v>7667</v>
      </c>
      <c r="X771" s="141" t="e">
        <f>VLOOKUP(W771,SIZE!A:B,2,0)</f>
        <v>#N/A</v>
      </c>
      <c r="Y771" s="141">
        <v>5.99</v>
      </c>
      <c r="Z771" s="141" t="s">
        <v>2092</v>
      </c>
      <c r="AA771" s="141">
        <f>VLOOKUP(Z771,COLOR!A:B,2,0)</f>
        <v>8</v>
      </c>
      <c r="AB771" s="130"/>
      <c r="AC771" s="130"/>
      <c r="AD771" s="130"/>
      <c r="AE771" s="130"/>
      <c r="AF771" s="130"/>
      <c r="AG771" s="130"/>
      <c r="AH771" s="130"/>
      <c r="AI771" s="130"/>
      <c r="AJ771" s="130"/>
      <c r="AK771" s="130"/>
      <c r="AL771" s="130"/>
      <c r="AM771" s="130"/>
    </row>
    <row r="772" spans="1:39" ht="20.25" customHeight="1">
      <c r="A772" s="132">
        <v>771</v>
      </c>
      <c r="B772" s="19" t="s">
        <v>5244</v>
      </c>
      <c r="C772" s="250">
        <v>61033300000</v>
      </c>
      <c r="D772" s="261" t="s">
        <v>697</v>
      </c>
      <c r="E772" s="143" t="str">
        <f t="shared" si="36"/>
        <v>Պիջակ</v>
      </c>
      <c r="F772" s="273" t="s">
        <v>154</v>
      </c>
      <c r="G772" s="144">
        <f>VLOOKUP(E772,subcategory!A:B,2,0)</f>
        <v>153</v>
      </c>
      <c r="H772" s="273" t="s">
        <v>7150</v>
      </c>
      <c r="I772" s="213" t="e">
        <f>VLOOKUP(H772,gender!A:B,2,0)</f>
        <v>#N/A</v>
      </c>
      <c r="J772" s="273">
        <v>155</v>
      </c>
      <c r="K772" s="273">
        <v>155</v>
      </c>
      <c r="L772" s="273">
        <v>1</v>
      </c>
      <c r="M772" s="273" t="s">
        <v>44</v>
      </c>
      <c r="N772" s="144">
        <f>VLOOKUP(M772,brand!A:B,2,0)</f>
        <v>608</v>
      </c>
      <c r="O772" s="144" t="str">
        <f t="shared" si="37"/>
        <v>INDIA</v>
      </c>
      <c r="P772" s="144">
        <f>VLOOKUP(O772,country!A:B,2,0)</f>
        <v>7505</v>
      </c>
      <c r="Q772" s="273" t="s">
        <v>428</v>
      </c>
      <c r="R772" s="144" t="str">
        <f t="shared" si="38"/>
        <v>Պոլիեսթեր/Բամբակ</v>
      </c>
      <c r="S772" s="144" t="s">
        <v>72</v>
      </c>
      <c r="T772" s="144" t="str">
        <f>VLOOKUP(R772,material!A:B,2,0)</f>
        <v>37-9</v>
      </c>
      <c r="U772" s="141" t="s">
        <v>3416</v>
      </c>
      <c r="V772" s="141"/>
      <c r="W772" s="273" t="s">
        <v>7651</v>
      </c>
      <c r="X772" s="141" t="e">
        <f>VLOOKUP(W772,SIZE!A:B,2,0)</f>
        <v>#N/A</v>
      </c>
      <c r="Y772" s="141">
        <v>37.99</v>
      </c>
      <c r="Z772" s="141" t="s">
        <v>1057</v>
      </c>
      <c r="AA772" s="141">
        <f>VLOOKUP(Z772,COLOR!A:B,2,0)</f>
        <v>5</v>
      </c>
      <c r="AB772" s="130"/>
      <c r="AC772" s="130"/>
      <c r="AD772" s="130"/>
      <c r="AE772" s="130"/>
      <c r="AF772" s="130"/>
      <c r="AG772" s="130"/>
      <c r="AH772" s="130"/>
      <c r="AI772" s="130"/>
      <c r="AJ772" s="130"/>
      <c r="AK772" s="130"/>
      <c r="AL772" s="130"/>
      <c r="AM772" s="130"/>
    </row>
    <row r="773" spans="1:39" ht="20.25" customHeight="1">
      <c r="A773" s="132">
        <v>772</v>
      </c>
      <c r="B773" s="19" t="s">
        <v>5245</v>
      </c>
      <c r="C773" s="250">
        <v>61091000000</v>
      </c>
      <c r="D773" s="261" t="s">
        <v>2290</v>
      </c>
      <c r="E773" s="143" t="str">
        <f t="shared" si="36"/>
        <v>Շապիկ</v>
      </c>
      <c r="F773" s="273" t="s">
        <v>46</v>
      </c>
      <c r="G773" s="144">
        <f>VLOOKUP(E773,subcategory!A:B,2,0)</f>
        <v>73</v>
      </c>
      <c r="H773" s="273" t="s">
        <v>7150</v>
      </c>
      <c r="I773" s="213" t="e">
        <f>VLOOKUP(H773,gender!A:B,2,0)</f>
        <v>#N/A</v>
      </c>
      <c r="J773" s="273">
        <v>80</v>
      </c>
      <c r="K773" s="273">
        <v>80</v>
      </c>
      <c r="L773" s="273">
        <v>1</v>
      </c>
      <c r="M773" s="273" t="s">
        <v>44</v>
      </c>
      <c r="N773" s="144">
        <f>VLOOKUP(M773,brand!A:B,2,0)</f>
        <v>608</v>
      </c>
      <c r="O773" s="144" t="str">
        <f t="shared" si="37"/>
        <v>INDIA</v>
      </c>
      <c r="P773" s="144">
        <f>VLOOKUP(O773,country!A:B,2,0)</f>
        <v>7505</v>
      </c>
      <c r="Q773" s="273" t="s">
        <v>428</v>
      </c>
      <c r="R773" s="144" t="str">
        <f t="shared" si="38"/>
        <v>Բամբակ</v>
      </c>
      <c r="S773" s="144" t="s">
        <v>25</v>
      </c>
      <c r="T773" s="144">
        <f>VLOOKUP(R773,material!A:B,2,0)</f>
        <v>9</v>
      </c>
      <c r="U773" s="141" t="s">
        <v>3416</v>
      </c>
      <c r="V773" s="141"/>
      <c r="W773" s="273" t="s">
        <v>7665</v>
      </c>
      <c r="X773" s="141" t="e">
        <f>VLOOKUP(W773,SIZE!A:B,2,0)</f>
        <v>#N/A</v>
      </c>
      <c r="Y773" s="141">
        <v>12.99</v>
      </c>
      <c r="Z773" s="141" t="s">
        <v>1058</v>
      </c>
      <c r="AA773" s="141">
        <f>VLOOKUP(Z773,COLOR!A:B,2,0)</f>
        <v>9</v>
      </c>
      <c r="AB773" s="130"/>
      <c r="AC773" s="130"/>
      <c r="AD773" s="130"/>
      <c r="AE773" s="130"/>
      <c r="AF773" s="130"/>
      <c r="AG773" s="130"/>
      <c r="AH773" s="130"/>
      <c r="AI773" s="130"/>
      <c r="AJ773" s="130"/>
      <c r="AK773" s="130"/>
      <c r="AL773" s="130"/>
      <c r="AM773" s="130"/>
    </row>
    <row r="774" spans="1:39" ht="20.25" customHeight="1">
      <c r="A774" s="132">
        <v>773</v>
      </c>
      <c r="B774" s="19" t="s">
        <v>5246</v>
      </c>
      <c r="C774" s="252">
        <v>61112090000</v>
      </c>
      <c r="D774" s="261" t="s">
        <v>6800</v>
      </c>
      <c r="E774" s="143" t="str">
        <f t="shared" si="36"/>
        <v>Բոդի</v>
      </c>
      <c r="F774" s="273" t="s">
        <v>247</v>
      </c>
      <c r="G774" s="144">
        <f>VLOOKUP(E774,subcategory!A:B,2,0)</f>
        <v>15</v>
      </c>
      <c r="H774" s="273" t="s">
        <v>7151</v>
      </c>
      <c r="I774" s="213">
        <f>VLOOKUP(H774,gender!A:B,2,0)</f>
        <v>7</v>
      </c>
      <c r="J774" s="273">
        <v>95</v>
      </c>
      <c r="K774" s="273">
        <v>95</v>
      </c>
      <c r="L774" s="273">
        <v>1</v>
      </c>
      <c r="M774" s="273" t="s">
        <v>44</v>
      </c>
      <c r="N774" s="144">
        <f>VLOOKUP(M774,brand!A:B,2,0)</f>
        <v>608</v>
      </c>
      <c r="O774" s="144" t="str">
        <f t="shared" si="37"/>
        <v>INDIA</v>
      </c>
      <c r="P774" s="144">
        <f>VLOOKUP(O774,country!A:B,2,0)</f>
        <v>7505</v>
      </c>
      <c r="Q774" s="273" t="s">
        <v>428</v>
      </c>
      <c r="R774" s="144" t="str">
        <f t="shared" si="38"/>
        <v>Բամբակ</v>
      </c>
      <c r="S774" s="144" t="s">
        <v>25</v>
      </c>
      <c r="T774" s="144">
        <f>VLOOKUP(R774,material!A:B,2,0)</f>
        <v>9</v>
      </c>
      <c r="U774" s="141" t="s">
        <v>3416</v>
      </c>
      <c r="V774" s="141"/>
      <c r="W774" s="273" t="s">
        <v>7653</v>
      </c>
      <c r="X774" s="141" t="e">
        <f>VLOOKUP(W774,SIZE!A:B,2,0)</f>
        <v>#N/A</v>
      </c>
      <c r="Y774" s="141">
        <v>0</v>
      </c>
      <c r="Z774" s="141" t="s">
        <v>2042</v>
      </c>
      <c r="AA774" s="141" t="e">
        <f>VLOOKUP(Z774,COLOR!A:B,2,0)</f>
        <v>#N/A</v>
      </c>
      <c r="AB774" s="130"/>
      <c r="AC774" s="130"/>
      <c r="AD774" s="130"/>
      <c r="AE774" s="130"/>
      <c r="AF774" s="130"/>
      <c r="AG774" s="130"/>
      <c r="AH774" s="130"/>
      <c r="AI774" s="130"/>
      <c r="AJ774" s="130"/>
      <c r="AK774" s="130"/>
      <c r="AL774" s="130"/>
      <c r="AM774" s="130"/>
    </row>
    <row r="775" spans="1:39" ht="20.25" customHeight="1">
      <c r="A775" s="132">
        <v>774</v>
      </c>
      <c r="B775" s="19" t="s">
        <v>5247</v>
      </c>
      <c r="C775" s="250">
        <v>61112090000</v>
      </c>
      <c r="D775" s="261" t="s">
        <v>6833</v>
      </c>
      <c r="E775" s="143" t="str">
        <f t="shared" si="36"/>
        <v>Տաբատներ</v>
      </c>
      <c r="F775" s="273" t="s">
        <v>7795</v>
      </c>
      <c r="G775" s="144">
        <f>VLOOKUP(E775,subcategory!A:B,2,0)</f>
        <v>93</v>
      </c>
      <c r="H775" s="273" t="s">
        <v>7152</v>
      </c>
      <c r="I775" s="213" t="e">
        <f>VLOOKUP(H775,gender!A:B,2,0)</f>
        <v>#N/A</v>
      </c>
      <c r="J775" s="273">
        <v>90</v>
      </c>
      <c r="K775" s="273">
        <v>90</v>
      </c>
      <c r="L775" s="273">
        <v>1</v>
      </c>
      <c r="M775" s="273" t="s">
        <v>44</v>
      </c>
      <c r="N775" s="144">
        <f>VLOOKUP(M775,brand!A:B,2,0)</f>
        <v>608</v>
      </c>
      <c r="O775" s="144" t="str">
        <f t="shared" si="37"/>
        <v>INDIA</v>
      </c>
      <c r="P775" s="144">
        <f>VLOOKUP(O775,country!A:B,2,0)</f>
        <v>7505</v>
      </c>
      <c r="Q775" s="273" t="s">
        <v>428</v>
      </c>
      <c r="R775" s="144" t="str">
        <f t="shared" si="38"/>
        <v>48% Վոզ, 17% Ակրիլ, 25% Պոլիեսթեր</v>
      </c>
      <c r="S775" s="144" t="s">
        <v>7269</v>
      </c>
      <c r="T775" s="144" t="e">
        <f>VLOOKUP(R775,material!A:B,2,0)</f>
        <v>#N/A</v>
      </c>
      <c r="U775" s="141" t="s">
        <v>3416</v>
      </c>
      <c r="V775" s="141"/>
      <c r="W775" s="273" t="s">
        <v>7695</v>
      </c>
      <c r="X775" s="141" t="e">
        <f>VLOOKUP(W775,SIZE!A:B,2,0)</f>
        <v>#N/A</v>
      </c>
      <c r="Y775" s="141">
        <v>35.99</v>
      </c>
      <c r="Z775" s="141" t="s">
        <v>1052</v>
      </c>
      <c r="AA775" s="141">
        <f>VLOOKUP(Z775,COLOR!A:B,2,0)</f>
        <v>3</v>
      </c>
      <c r="AB775" s="130"/>
      <c r="AC775" s="130"/>
      <c r="AD775" s="130"/>
      <c r="AE775" s="130"/>
      <c r="AF775" s="130"/>
      <c r="AG775" s="130"/>
      <c r="AH775" s="130"/>
      <c r="AI775" s="130"/>
      <c r="AJ775" s="130"/>
      <c r="AK775" s="130"/>
      <c r="AL775" s="130"/>
      <c r="AM775" s="130"/>
    </row>
    <row r="776" spans="1:39" ht="20.25" customHeight="1">
      <c r="A776" s="132">
        <v>775</v>
      </c>
      <c r="B776" s="19" t="s">
        <v>5248</v>
      </c>
      <c r="C776" s="250">
        <v>61112090000</v>
      </c>
      <c r="D776" s="261" t="s">
        <v>6867</v>
      </c>
      <c r="E776" s="143" t="str">
        <f t="shared" si="36"/>
        <v>Տաբատներ</v>
      </c>
      <c r="F776" s="273" t="s">
        <v>7795</v>
      </c>
      <c r="G776" s="144">
        <f>VLOOKUP(E776,subcategory!A:B,2,0)</f>
        <v>93</v>
      </c>
      <c r="H776" s="273" t="s">
        <v>7151</v>
      </c>
      <c r="I776" s="213">
        <f>VLOOKUP(H776,gender!A:B,2,0)</f>
        <v>7</v>
      </c>
      <c r="J776" s="273">
        <v>90</v>
      </c>
      <c r="K776" s="273">
        <v>90</v>
      </c>
      <c r="L776" s="273">
        <v>1</v>
      </c>
      <c r="M776" s="273" t="s">
        <v>44</v>
      </c>
      <c r="N776" s="144">
        <f>VLOOKUP(M776,brand!A:B,2,0)</f>
        <v>608</v>
      </c>
      <c r="O776" s="144" t="str">
        <f t="shared" si="37"/>
        <v>CHINA</v>
      </c>
      <c r="P776" s="144">
        <f>VLOOKUP(O776,country!A:B,2,0)</f>
        <v>7497</v>
      </c>
      <c r="Q776" s="273" t="s">
        <v>3915</v>
      </c>
      <c r="R776" s="144" t="str">
        <f t="shared" si="38"/>
        <v>Բամբակ</v>
      </c>
      <c r="S776" s="144" t="s">
        <v>25</v>
      </c>
      <c r="T776" s="144">
        <f>VLOOKUP(R776,material!A:B,2,0)</f>
        <v>9</v>
      </c>
      <c r="U776" s="141" t="s">
        <v>3416</v>
      </c>
      <c r="V776" s="141"/>
      <c r="W776" s="273" t="s">
        <v>7649</v>
      </c>
      <c r="X776" s="141" t="e">
        <f>VLOOKUP(W776,SIZE!A:B,2,0)</f>
        <v>#N/A</v>
      </c>
      <c r="Y776" s="141">
        <v>0</v>
      </c>
      <c r="Z776" s="141" t="s">
        <v>2092</v>
      </c>
      <c r="AA776" s="141">
        <f>VLOOKUP(Z776,COLOR!A:B,2,0)</f>
        <v>8</v>
      </c>
      <c r="AB776" s="130"/>
      <c r="AC776" s="130"/>
      <c r="AD776" s="130"/>
      <c r="AE776" s="130"/>
      <c r="AF776" s="130"/>
      <c r="AG776" s="130"/>
      <c r="AH776" s="130"/>
      <c r="AI776" s="130"/>
      <c r="AJ776" s="130"/>
      <c r="AK776" s="130"/>
      <c r="AL776" s="130"/>
      <c r="AM776" s="130"/>
    </row>
    <row r="777" spans="1:39" ht="20.25" customHeight="1">
      <c r="A777" s="132">
        <v>776</v>
      </c>
      <c r="B777" s="19" t="s">
        <v>5249</v>
      </c>
      <c r="C777" s="253">
        <v>61152900000</v>
      </c>
      <c r="D777" s="263" t="s">
        <v>6876</v>
      </c>
      <c r="E777" s="143" t="str">
        <f t="shared" si="36"/>
        <v>Զուգագուլպա</v>
      </c>
      <c r="F777" s="273" t="s">
        <v>353</v>
      </c>
      <c r="G777" s="144">
        <f>VLOOKUP(E777,subcategory!A:B,2,0)</f>
        <v>403</v>
      </c>
      <c r="H777" s="273" t="s">
        <v>55</v>
      </c>
      <c r="I777" s="213" t="e">
        <f>VLOOKUP(H777,gender!A:B,2,0)</f>
        <v>#N/A</v>
      </c>
      <c r="J777" s="273">
        <v>80</v>
      </c>
      <c r="K777" s="273">
        <v>80</v>
      </c>
      <c r="L777" s="273">
        <v>1</v>
      </c>
      <c r="M777" s="273" t="s">
        <v>44</v>
      </c>
      <c r="N777" s="144">
        <f>VLOOKUP(M777,brand!A:B,2,0)</f>
        <v>608</v>
      </c>
      <c r="O777" s="144" t="str">
        <f t="shared" si="37"/>
        <v>ITALY</v>
      </c>
      <c r="P777" s="144">
        <f>VLOOKUP(O777,country!A:B,2,0)</f>
        <v>1760</v>
      </c>
      <c r="Q777" s="273" t="s">
        <v>468</v>
      </c>
      <c r="R777" s="144" t="str">
        <f t="shared" si="38"/>
        <v>Բամբակ</v>
      </c>
      <c r="S777" s="144" t="s">
        <v>25</v>
      </c>
      <c r="T777" s="144">
        <f>VLOOKUP(R777,material!A:B,2,0)</f>
        <v>9</v>
      </c>
      <c r="U777" s="141" t="s">
        <v>3416</v>
      </c>
      <c r="V777" s="141"/>
      <c r="W777" s="273">
        <v>46211</v>
      </c>
      <c r="X777" s="141" t="e">
        <f>VLOOKUP(W777,SIZE!A:B,2,0)</f>
        <v>#N/A</v>
      </c>
      <c r="Y777" s="141">
        <v>10.99</v>
      </c>
      <c r="Z777" s="141" t="s">
        <v>1071</v>
      </c>
      <c r="AA777" s="141">
        <f>VLOOKUP(Z777,COLOR!A:B,2,0)</f>
        <v>12</v>
      </c>
      <c r="AB777" s="130"/>
      <c r="AC777" s="130"/>
      <c r="AD777" s="130"/>
      <c r="AE777" s="130"/>
      <c r="AF777" s="130"/>
      <c r="AG777" s="130"/>
      <c r="AH777" s="130"/>
      <c r="AI777" s="130"/>
      <c r="AJ777" s="130"/>
      <c r="AK777" s="130"/>
      <c r="AL777" s="130"/>
      <c r="AM777" s="130"/>
    </row>
    <row r="778" spans="1:39" ht="20.25" customHeight="1">
      <c r="A778" s="132">
        <v>777</v>
      </c>
      <c r="B778" s="19" t="s">
        <v>5250</v>
      </c>
      <c r="C778" s="250">
        <v>61091000000</v>
      </c>
      <c r="D778" s="261" t="s">
        <v>2290</v>
      </c>
      <c r="E778" s="143" t="str">
        <f t="shared" si="36"/>
        <v>Շապիկ</v>
      </c>
      <c r="F778" s="273" t="s">
        <v>46</v>
      </c>
      <c r="G778" s="144">
        <f>VLOOKUP(E778,subcategory!A:B,2,0)</f>
        <v>73</v>
      </c>
      <c r="H778" s="273" t="s">
        <v>7150</v>
      </c>
      <c r="I778" s="213" t="e">
        <f>VLOOKUP(H778,gender!A:B,2,0)</f>
        <v>#N/A</v>
      </c>
      <c r="J778" s="273">
        <v>95</v>
      </c>
      <c r="K778" s="273">
        <v>95</v>
      </c>
      <c r="L778" s="273">
        <v>1</v>
      </c>
      <c r="M778" s="273" t="s">
        <v>44</v>
      </c>
      <c r="N778" s="144">
        <f>VLOOKUP(M778,brand!A:B,2,0)</f>
        <v>608</v>
      </c>
      <c r="O778" s="144" t="str">
        <f t="shared" si="37"/>
        <v>BANGLADESH</v>
      </c>
      <c r="P778" s="144">
        <f>VLOOKUP(O778,country!A:B,2,0)</f>
        <v>7485</v>
      </c>
      <c r="Q778" s="273" t="s">
        <v>440</v>
      </c>
      <c r="R778" s="144" t="str">
        <f t="shared" si="38"/>
        <v>Բամբակ</v>
      </c>
      <c r="S778" s="144" t="s">
        <v>25</v>
      </c>
      <c r="T778" s="144">
        <f>VLOOKUP(R778,material!A:B,2,0)</f>
        <v>9</v>
      </c>
      <c r="U778" s="141" t="s">
        <v>3416</v>
      </c>
      <c r="V778" s="141"/>
      <c r="W778" s="273" t="s">
        <v>7665</v>
      </c>
      <c r="X778" s="141" t="e">
        <f>VLOOKUP(W778,SIZE!A:B,2,0)</f>
        <v>#N/A</v>
      </c>
      <c r="Y778" s="141">
        <v>25.99</v>
      </c>
      <c r="Z778" s="141" t="s">
        <v>1071</v>
      </c>
      <c r="AA778" s="141">
        <f>VLOOKUP(Z778,COLOR!A:B,2,0)</f>
        <v>12</v>
      </c>
      <c r="AB778" s="130"/>
      <c r="AC778" s="130"/>
      <c r="AD778" s="130"/>
      <c r="AE778" s="130"/>
      <c r="AF778" s="130"/>
      <c r="AG778" s="130"/>
      <c r="AH778" s="130"/>
      <c r="AI778" s="130"/>
      <c r="AJ778" s="130"/>
      <c r="AK778" s="130"/>
      <c r="AL778" s="130"/>
      <c r="AM778" s="130"/>
    </row>
    <row r="779" spans="1:39" ht="20.25" customHeight="1">
      <c r="A779" s="132">
        <v>778</v>
      </c>
      <c r="B779" s="19" t="s">
        <v>5251</v>
      </c>
      <c r="C779" s="252">
        <v>61112090000</v>
      </c>
      <c r="D779" s="261" t="s">
        <v>6800</v>
      </c>
      <c r="E779" s="143" t="str">
        <f t="shared" si="36"/>
        <v>Բոդի</v>
      </c>
      <c r="F779" s="273" t="s">
        <v>247</v>
      </c>
      <c r="G779" s="144">
        <f>VLOOKUP(E779,subcategory!A:B,2,0)</f>
        <v>15</v>
      </c>
      <c r="H779" s="273" t="s">
        <v>7151</v>
      </c>
      <c r="I779" s="213">
        <f>VLOOKUP(H779,gender!A:B,2,0)</f>
        <v>7</v>
      </c>
      <c r="J779" s="273">
        <v>165</v>
      </c>
      <c r="K779" s="273">
        <v>165</v>
      </c>
      <c r="L779" s="273">
        <v>1</v>
      </c>
      <c r="M779" s="273" t="s">
        <v>44</v>
      </c>
      <c r="N779" s="144">
        <f>VLOOKUP(M779,brand!A:B,2,0)</f>
        <v>608</v>
      </c>
      <c r="O779" s="144" t="str">
        <f t="shared" si="37"/>
        <v>CHINA</v>
      </c>
      <c r="P779" s="144">
        <f>VLOOKUP(O779,country!A:B,2,0)</f>
        <v>7497</v>
      </c>
      <c r="Q779" s="273" t="s">
        <v>3915</v>
      </c>
      <c r="R779" s="144" t="str">
        <f t="shared" si="38"/>
        <v>Բամբակ</v>
      </c>
      <c r="S779" s="144" t="s">
        <v>25</v>
      </c>
      <c r="T779" s="144">
        <f>VLOOKUP(R779,material!A:B,2,0)</f>
        <v>9</v>
      </c>
      <c r="U779" s="141" t="s">
        <v>3416</v>
      </c>
      <c r="V779" s="141"/>
      <c r="W779" s="273" t="s">
        <v>7649</v>
      </c>
      <c r="X779" s="141" t="e">
        <f>VLOOKUP(W779,SIZE!A:B,2,0)</f>
        <v>#N/A</v>
      </c>
      <c r="Y779" s="141">
        <v>29.99</v>
      </c>
      <c r="Z779" s="141" t="s">
        <v>2092</v>
      </c>
      <c r="AA779" s="141">
        <f>VLOOKUP(Z779,COLOR!A:B,2,0)</f>
        <v>8</v>
      </c>
      <c r="AB779" s="130"/>
      <c r="AC779" s="130"/>
      <c r="AD779" s="130"/>
      <c r="AE779" s="130"/>
      <c r="AF779" s="130"/>
      <c r="AG779" s="130"/>
      <c r="AH779" s="130"/>
      <c r="AI779" s="130"/>
      <c r="AJ779" s="130"/>
      <c r="AK779" s="130"/>
      <c r="AL779" s="130"/>
      <c r="AM779" s="130"/>
    </row>
    <row r="780" spans="1:39" ht="20.25" customHeight="1">
      <c r="A780" s="132">
        <v>779</v>
      </c>
      <c r="B780" s="19" t="s">
        <v>5252</v>
      </c>
      <c r="C780" s="250">
        <v>61102099000</v>
      </c>
      <c r="D780" s="261" t="s">
        <v>6949</v>
      </c>
      <c r="E780" s="143" t="str">
        <f t="shared" si="36"/>
        <v>Սվիտեր</v>
      </c>
      <c r="F780" s="273" t="s">
        <v>49</v>
      </c>
      <c r="G780" s="144" t="e">
        <f>VLOOKUP(E780,subcategory!A:B,2,0)</f>
        <v>#N/A</v>
      </c>
      <c r="H780" s="273" t="s">
        <v>55</v>
      </c>
      <c r="I780" s="213" t="e">
        <f>VLOOKUP(H780,gender!A:B,2,0)</f>
        <v>#N/A</v>
      </c>
      <c r="J780" s="273">
        <v>130</v>
      </c>
      <c r="K780" s="273">
        <v>130</v>
      </c>
      <c r="L780" s="273">
        <v>1</v>
      </c>
      <c r="M780" s="273" t="s">
        <v>44</v>
      </c>
      <c r="N780" s="144">
        <f>VLOOKUP(M780,brand!A:B,2,0)</f>
        <v>608</v>
      </c>
      <c r="O780" s="144" t="str">
        <f t="shared" si="37"/>
        <v>BANGLADESH</v>
      </c>
      <c r="P780" s="144">
        <f>VLOOKUP(O780,country!A:B,2,0)</f>
        <v>7485</v>
      </c>
      <c r="Q780" s="273" t="s">
        <v>440</v>
      </c>
      <c r="R780" s="144" t="str">
        <f t="shared" si="38"/>
        <v>Բամբակ</v>
      </c>
      <c r="S780" s="144" t="s">
        <v>25</v>
      </c>
      <c r="T780" s="144">
        <f>VLOOKUP(R780,material!A:B,2,0)</f>
        <v>9</v>
      </c>
      <c r="U780" s="141" t="s">
        <v>3416</v>
      </c>
      <c r="V780" s="141"/>
      <c r="W780" s="273" t="s">
        <v>7669</v>
      </c>
      <c r="X780" s="141" t="e">
        <f>VLOOKUP(W780,SIZE!A:B,2,0)</f>
        <v>#N/A</v>
      </c>
      <c r="Y780" s="141">
        <v>17.989999999999998</v>
      </c>
      <c r="Z780" s="141" t="s">
        <v>2088</v>
      </c>
      <c r="AA780" s="141">
        <f>VLOOKUP(Z780,COLOR!A:B,2,0)</f>
        <v>7</v>
      </c>
      <c r="AB780" s="130"/>
      <c r="AC780" s="130"/>
      <c r="AD780" s="130"/>
      <c r="AE780" s="130"/>
      <c r="AF780" s="130"/>
      <c r="AG780" s="130"/>
      <c r="AH780" s="130"/>
      <c r="AI780" s="130"/>
      <c r="AJ780" s="130"/>
      <c r="AK780" s="130"/>
      <c r="AL780" s="130"/>
      <c r="AM780" s="130"/>
    </row>
    <row r="781" spans="1:39" ht="20.25" customHeight="1">
      <c r="A781" s="132">
        <v>780</v>
      </c>
      <c r="B781" s="19" t="s">
        <v>5253</v>
      </c>
      <c r="C781" s="250">
        <v>61044200000</v>
      </c>
      <c r="D781" s="261" t="s">
        <v>506</v>
      </c>
      <c r="E781" s="143" t="str">
        <f t="shared" si="36"/>
        <v>Սառաֆան</v>
      </c>
      <c r="F781" s="273" t="s">
        <v>7110</v>
      </c>
      <c r="G781" s="144" t="e">
        <f>VLOOKUP(E781,subcategory!A:B,2,0)</f>
        <v>#N/A</v>
      </c>
      <c r="H781" s="273" t="s">
        <v>55</v>
      </c>
      <c r="I781" s="213" t="e">
        <f>VLOOKUP(H781,gender!A:B,2,0)</f>
        <v>#N/A</v>
      </c>
      <c r="J781" s="273">
        <v>115</v>
      </c>
      <c r="K781" s="273">
        <v>115</v>
      </c>
      <c r="L781" s="273">
        <v>1</v>
      </c>
      <c r="M781" s="273" t="s">
        <v>44</v>
      </c>
      <c r="N781" s="144">
        <f>VLOOKUP(M781,brand!A:B,2,0)</f>
        <v>608</v>
      </c>
      <c r="O781" s="144" t="str">
        <f t="shared" si="37"/>
        <v>INDIA</v>
      </c>
      <c r="P781" s="144">
        <f>VLOOKUP(O781,country!A:B,2,0)</f>
        <v>7505</v>
      </c>
      <c r="Q781" s="273" t="s">
        <v>428</v>
      </c>
      <c r="R781" s="144" t="str">
        <f t="shared" si="38"/>
        <v>Բամբակ</v>
      </c>
      <c r="S781" s="144" t="s">
        <v>25</v>
      </c>
      <c r="T781" s="144">
        <f>VLOOKUP(R781,material!A:B,2,0)</f>
        <v>9</v>
      </c>
      <c r="U781" s="141" t="s">
        <v>3416</v>
      </c>
      <c r="V781" s="141"/>
      <c r="W781" s="273" t="s">
        <v>7651</v>
      </c>
      <c r="X781" s="141" t="e">
        <f>VLOOKUP(W781,SIZE!A:B,2,0)</f>
        <v>#N/A</v>
      </c>
      <c r="Y781" s="141">
        <v>29.99</v>
      </c>
      <c r="Z781" s="141" t="s">
        <v>1057</v>
      </c>
      <c r="AA781" s="141">
        <f>VLOOKUP(Z781,COLOR!A:B,2,0)</f>
        <v>5</v>
      </c>
      <c r="AB781" s="130"/>
      <c r="AC781" s="130"/>
      <c r="AD781" s="130"/>
      <c r="AE781" s="130"/>
      <c r="AF781" s="130"/>
      <c r="AG781" s="130"/>
      <c r="AH781" s="130"/>
      <c r="AI781" s="130"/>
      <c r="AJ781" s="130"/>
      <c r="AK781" s="130"/>
      <c r="AL781" s="130"/>
      <c r="AM781" s="130"/>
    </row>
    <row r="782" spans="1:39" ht="20.25" customHeight="1">
      <c r="A782" s="132">
        <v>781</v>
      </c>
      <c r="B782" s="19" t="s">
        <v>5254</v>
      </c>
      <c r="C782" s="250">
        <v>62034235000</v>
      </c>
      <c r="D782" s="261" t="s">
        <v>484</v>
      </c>
      <c r="E782" s="143" t="str">
        <f t="shared" si="36"/>
        <v>Տաբատներ</v>
      </c>
      <c r="F782" s="273" t="s">
        <v>7795</v>
      </c>
      <c r="G782" s="144">
        <f>VLOOKUP(E782,subcategory!A:B,2,0)</f>
        <v>93</v>
      </c>
      <c r="H782" s="273" t="s">
        <v>7150</v>
      </c>
      <c r="I782" s="213" t="e">
        <f>VLOOKUP(H782,gender!A:B,2,0)</f>
        <v>#N/A</v>
      </c>
      <c r="J782" s="273">
        <v>195</v>
      </c>
      <c r="K782" s="273">
        <v>195</v>
      </c>
      <c r="L782" s="273">
        <v>1</v>
      </c>
      <c r="M782" s="273" t="s">
        <v>44</v>
      </c>
      <c r="N782" s="144">
        <f>VLOOKUP(M782,brand!A:B,2,0)</f>
        <v>608</v>
      </c>
      <c r="O782" s="144" t="str">
        <f t="shared" si="37"/>
        <v>INDIA</v>
      </c>
      <c r="P782" s="144">
        <f>VLOOKUP(O782,country!A:B,2,0)</f>
        <v>7505</v>
      </c>
      <c r="Q782" s="273" t="s">
        <v>428</v>
      </c>
      <c r="R782" s="144" t="str">
        <f t="shared" si="38"/>
        <v>Բամբակ</v>
      </c>
      <c r="S782" s="144" t="s">
        <v>25</v>
      </c>
      <c r="T782" s="144">
        <f>VLOOKUP(R782,material!A:B,2,0)</f>
        <v>9</v>
      </c>
      <c r="U782" s="141" t="s">
        <v>3416</v>
      </c>
      <c r="V782" s="141"/>
      <c r="W782" s="273" t="s">
        <v>7672</v>
      </c>
      <c r="X782" s="141" t="e">
        <f>VLOOKUP(W782,SIZE!A:B,2,0)</f>
        <v>#N/A</v>
      </c>
      <c r="Y782" s="141">
        <v>22.99</v>
      </c>
      <c r="Z782" s="237" t="s">
        <v>7761</v>
      </c>
      <c r="AA782" s="141">
        <f>VLOOKUP(Z782,COLOR!A:B,2,0)</f>
        <v>10</v>
      </c>
      <c r="AB782" s="130"/>
      <c r="AC782" s="130"/>
      <c r="AD782" s="130"/>
      <c r="AE782" s="130"/>
      <c r="AF782" s="130"/>
      <c r="AG782" s="130"/>
      <c r="AH782" s="130"/>
      <c r="AI782" s="130"/>
      <c r="AJ782" s="130"/>
      <c r="AK782" s="130"/>
      <c r="AL782" s="130"/>
      <c r="AM782" s="130"/>
    </row>
    <row r="783" spans="1:39" ht="20.25" customHeight="1">
      <c r="A783" s="132">
        <v>782</v>
      </c>
      <c r="B783" s="19" t="s">
        <v>5255</v>
      </c>
      <c r="C783" s="250">
        <v>61112090000</v>
      </c>
      <c r="D783" s="261" t="s">
        <v>6797</v>
      </c>
      <c r="E783" s="143" t="str">
        <f t="shared" si="36"/>
        <v>Զգեստ</v>
      </c>
      <c r="F783" s="273" t="s">
        <v>64</v>
      </c>
      <c r="G783" s="144">
        <f>VLOOKUP(E783,subcategory!A:B,2,0)</f>
        <v>43</v>
      </c>
      <c r="H783" s="273" t="s">
        <v>7152</v>
      </c>
      <c r="I783" s="213" t="e">
        <f>VLOOKUP(H783,gender!A:B,2,0)</f>
        <v>#N/A</v>
      </c>
      <c r="J783" s="273">
        <v>115</v>
      </c>
      <c r="K783" s="273">
        <v>115</v>
      </c>
      <c r="L783" s="273">
        <v>1</v>
      </c>
      <c r="M783" s="273" t="s">
        <v>44</v>
      </c>
      <c r="N783" s="144">
        <f>VLOOKUP(M783,brand!A:B,2,0)</f>
        <v>608</v>
      </c>
      <c r="O783" s="144" t="str">
        <f t="shared" si="37"/>
        <v>INDIA</v>
      </c>
      <c r="P783" s="144">
        <f>VLOOKUP(O783,country!A:B,2,0)</f>
        <v>7505</v>
      </c>
      <c r="Q783" s="273" t="s">
        <v>428</v>
      </c>
      <c r="R783" s="144" t="str">
        <f t="shared" si="38"/>
        <v>Բամբակ</v>
      </c>
      <c r="S783" s="144" t="s">
        <v>25</v>
      </c>
      <c r="T783" s="144">
        <f>VLOOKUP(R783,material!A:B,2,0)</f>
        <v>9</v>
      </c>
      <c r="U783" s="141" t="s">
        <v>3416</v>
      </c>
      <c r="V783" s="141"/>
      <c r="W783" s="273" t="s">
        <v>7653</v>
      </c>
      <c r="X783" s="141" t="e">
        <f>VLOOKUP(W783,SIZE!A:B,2,0)</f>
        <v>#N/A</v>
      </c>
      <c r="Y783" s="141">
        <v>25.99</v>
      </c>
      <c r="Z783" s="141" t="s">
        <v>2092</v>
      </c>
      <c r="AA783" s="141">
        <f>VLOOKUP(Z783,COLOR!A:B,2,0)</f>
        <v>8</v>
      </c>
      <c r="AB783" s="130"/>
      <c r="AC783" s="130"/>
      <c r="AD783" s="130"/>
      <c r="AE783" s="130"/>
      <c r="AF783" s="130"/>
      <c r="AG783" s="130"/>
      <c r="AH783" s="130"/>
      <c r="AI783" s="130"/>
      <c r="AJ783" s="130"/>
      <c r="AK783" s="130"/>
      <c r="AL783" s="130"/>
      <c r="AM783" s="130"/>
    </row>
    <row r="784" spans="1:39" ht="20.25" customHeight="1">
      <c r="A784" s="132">
        <v>783</v>
      </c>
      <c r="B784" s="19" t="s">
        <v>5256</v>
      </c>
      <c r="C784" s="252">
        <v>61112090000</v>
      </c>
      <c r="D784" s="261" t="s">
        <v>6800</v>
      </c>
      <c r="E784" s="143" t="str">
        <f t="shared" si="36"/>
        <v>Բոդի</v>
      </c>
      <c r="F784" s="273" t="s">
        <v>247</v>
      </c>
      <c r="G784" s="144">
        <f>VLOOKUP(E784,subcategory!A:B,2,0)</f>
        <v>15</v>
      </c>
      <c r="H784" s="273" t="s">
        <v>7151</v>
      </c>
      <c r="I784" s="213">
        <f>VLOOKUP(H784,gender!A:B,2,0)</f>
        <v>7</v>
      </c>
      <c r="J784" s="273">
        <v>120</v>
      </c>
      <c r="K784" s="273">
        <v>120</v>
      </c>
      <c r="L784" s="273">
        <v>1</v>
      </c>
      <c r="M784" s="273" t="s">
        <v>44</v>
      </c>
      <c r="N784" s="144">
        <f>VLOOKUP(M784,brand!A:B,2,0)</f>
        <v>608</v>
      </c>
      <c r="O784" s="144" t="str">
        <f t="shared" si="37"/>
        <v>TURKEY</v>
      </c>
      <c r="P784" s="144">
        <f>VLOOKUP(O784,country!A:B,2,0)</f>
        <v>1840</v>
      </c>
      <c r="Q784" s="273" t="s">
        <v>436</v>
      </c>
      <c r="R784" s="144" t="str">
        <f t="shared" si="38"/>
        <v>Բամբակ</v>
      </c>
      <c r="S784" s="144" t="s">
        <v>25</v>
      </c>
      <c r="T784" s="144">
        <f>VLOOKUP(R784,material!A:B,2,0)</f>
        <v>9</v>
      </c>
      <c r="U784" s="141" t="s">
        <v>3416</v>
      </c>
      <c r="V784" s="141"/>
      <c r="W784" s="273" t="s">
        <v>7648</v>
      </c>
      <c r="X784" s="141" t="e">
        <f>VLOOKUP(W784,SIZE!A:B,2,0)</f>
        <v>#N/A</v>
      </c>
      <c r="Y784" s="141">
        <v>27.99</v>
      </c>
      <c r="Z784" s="141" t="s">
        <v>1057</v>
      </c>
      <c r="AA784" s="141">
        <f>VLOOKUP(Z784,COLOR!A:B,2,0)</f>
        <v>5</v>
      </c>
      <c r="AB784" s="130"/>
      <c r="AC784" s="130"/>
      <c r="AD784" s="130"/>
      <c r="AE784" s="130"/>
      <c r="AF784" s="130"/>
      <c r="AG784" s="130"/>
      <c r="AH784" s="130"/>
      <c r="AI784" s="130"/>
      <c r="AJ784" s="130"/>
      <c r="AK784" s="130"/>
      <c r="AL784" s="130"/>
      <c r="AM784" s="130"/>
    </row>
    <row r="785" spans="1:39" ht="20.25" customHeight="1">
      <c r="A785" s="132">
        <v>784</v>
      </c>
      <c r="B785" s="19" t="s">
        <v>5257</v>
      </c>
      <c r="C785" s="250">
        <v>65050090000</v>
      </c>
      <c r="D785" s="261" t="s">
        <v>6870</v>
      </c>
      <c r="E785" s="143" t="str">
        <f t="shared" si="36"/>
        <v>Գլխարկ</v>
      </c>
      <c r="F785" s="273" t="s">
        <v>73</v>
      </c>
      <c r="G785" s="144">
        <f>VLOOKUP(E785,subcategory!A:B,2,0)</f>
        <v>5</v>
      </c>
      <c r="H785" s="273" t="s">
        <v>7151</v>
      </c>
      <c r="I785" s="213">
        <f>VLOOKUP(H785,gender!A:B,2,0)</f>
        <v>7</v>
      </c>
      <c r="J785" s="273">
        <v>55</v>
      </c>
      <c r="K785" s="273">
        <v>55</v>
      </c>
      <c r="L785" s="273">
        <v>1</v>
      </c>
      <c r="M785" s="273" t="s">
        <v>44</v>
      </c>
      <c r="N785" s="144">
        <f>VLOOKUP(M785,brand!A:B,2,0)</f>
        <v>608</v>
      </c>
      <c r="O785" s="144" t="str">
        <f t="shared" si="37"/>
        <v>CHINA</v>
      </c>
      <c r="P785" s="144">
        <f>VLOOKUP(O785,country!A:B,2,0)</f>
        <v>7497</v>
      </c>
      <c r="Q785" s="273" t="s">
        <v>3915</v>
      </c>
      <c r="R785" s="144" t="str">
        <f t="shared" si="38"/>
        <v>Պոլիեսթեր</v>
      </c>
      <c r="S785" s="144" t="s">
        <v>36</v>
      </c>
      <c r="T785" s="144">
        <f>VLOOKUP(R785,material!A:B,2,0)</f>
        <v>37</v>
      </c>
      <c r="U785" s="141" t="s">
        <v>3416</v>
      </c>
      <c r="V785" s="141"/>
      <c r="W785" s="273" t="s">
        <v>7668</v>
      </c>
      <c r="X785" s="141" t="e">
        <f>VLOOKUP(W785,SIZE!A:B,2,0)</f>
        <v>#N/A</v>
      </c>
      <c r="Y785" s="141">
        <v>9.9</v>
      </c>
      <c r="Z785" s="141" t="s">
        <v>1057</v>
      </c>
      <c r="AA785" s="141">
        <f>VLOOKUP(Z785,COLOR!A:B,2,0)</f>
        <v>5</v>
      </c>
      <c r="AB785" s="130"/>
      <c r="AC785" s="130"/>
      <c r="AD785" s="130"/>
      <c r="AE785" s="130"/>
      <c r="AF785" s="130"/>
      <c r="AG785" s="130"/>
      <c r="AH785" s="130"/>
      <c r="AI785" s="130"/>
      <c r="AJ785" s="130"/>
      <c r="AK785" s="130"/>
      <c r="AL785" s="130"/>
      <c r="AM785" s="130"/>
    </row>
    <row r="786" spans="1:39" ht="20.25" customHeight="1">
      <c r="A786" s="132">
        <v>785</v>
      </c>
      <c r="B786" s="19" t="s">
        <v>5258</v>
      </c>
      <c r="C786" s="250">
        <v>61112090000</v>
      </c>
      <c r="D786" s="261" t="s">
        <v>6811</v>
      </c>
      <c r="E786" s="143" t="str">
        <f t="shared" si="36"/>
        <v>Շապիկ</v>
      </c>
      <c r="F786" s="273" t="s">
        <v>46</v>
      </c>
      <c r="G786" s="144">
        <f>VLOOKUP(E786,subcategory!A:B,2,0)</f>
        <v>73</v>
      </c>
      <c r="H786" s="273" t="s">
        <v>7151</v>
      </c>
      <c r="I786" s="213">
        <f>VLOOKUP(H786,gender!A:B,2,0)</f>
        <v>7</v>
      </c>
      <c r="J786" s="273">
        <v>70</v>
      </c>
      <c r="K786" s="273">
        <v>70</v>
      </c>
      <c r="L786" s="273">
        <v>1</v>
      </c>
      <c r="M786" s="273" t="s">
        <v>44</v>
      </c>
      <c r="N786" s="144">
        <f>VLOOKUP(M786,brand!A:B,2,0)</f>
        <v>608</v>
      </c>
      <c r="O786" s="144" t="str">
        <f t="shared" si="37"/>
        <v>CHINA</v>
      </c>
      <c r="P786" s="144">
        <f>VLOOKUP(O786,country!A:B,2,0)</f>
        <v>7497</v>
      </c>
      <c r="Q786" s="273" t="s">
        <v>3915</v>
      </c>
      <c r="R786" s="144" t="str">
        <f t="shared" si="38"/>
        <v>80% Բամբակ, 20% Պոլիեսթեր</v>
      </c>
      <c r="S786" s="144" t="s">
        <v>7270</v>
      </c>
      <c r="T786" s="144" t="e">
        <f>VLOOKUP(R786,material!A:B,2,0)</f>
        <v>#N/A</v>
      </c>
      <c r="U786" s="141" t="s">
        <v>3416</v>
      </c>
      <c r="V786" s="141"/>
      <c r="W786" s="273" t="s">
        <v>7648</v>
      </c>
      <c r="X786" s="141" t="e">
        <f>VLOOKUP(W786,SIZE!A:B,2,0)</f>
        <v>#N/A</v>
      </c>
      <c r="Y786" s="141">
        <v>0</v>
      </c>
      <c r="Z786" s="141" t="s">
        <v>1071</v>
      </c>
      <c r="AA786" s="141">
        <f>VLOOKUP(Z786,COLOR!A:B,2,0)</f>
        <v>12</v>
      </c>
      <c r="AB786" s="130"/>
      <c r="AC786" s="130"/>
      <c r="AD786" s="130"/>
      <c r="AE786" s="130"/>
      <c r="AF786" s="130"/>
      <c r="AG786" s="130"/>
      <c r="AH786" s="130"/>
      <c r="AI786" s="130"/>
      <c r="AJ786" s="130"/>
      <c r="AK786" s="130"/>
      <c r="AL786" s="130"/>
      <c r="AM786" s="130"/>
    </row>
    <row r="787" spans="1:39" ht="20.25" customHeight="1">
      <c r="A787" s="132">
        <v>786</v>
      </c>
      <c r="B787" s="19" t="s">
        <v>5259</v>
      </c>
      <c r="C787" s="252">
        <v>61112090000</v>
      </c>
      <c r="D787" s="261" t="s">
        <v>6804</v>
      </c>
      <c r="E787" s="143" t="str">
        <f t="shared" si="36"/>
        <v>Բոդի</v>
      </c>
      <c r="F787" s="273" t="s">
        <v>247</v>
      </c>
      <c r="G787" s="144">
        <f>VLOOKUP(E787,subcategory!A:B,2,0)</f>
        <v>15</v>
      </c>
      <c r="H787" s="273" t="s">
        <v>7152</v>
      </c>
      <c r="I787" s="213" t="e">
        <f>VLOOKUP(H787,gender!A:B,2,0)</f>
        <v>#N/A</v>
      </c>
      <c r="J787" s="273">
        <v>150</v>
      </c>
      <c r="K787" s="273">
        <v>150</v>
      </c>
      <c r="L787" s="273">
        <v>1</v>
      </c>
      <c r="M787" s="273" t="s">
        <v>44</v>
      </c>
      <c r="N787" s="144">
        <f>VLOOKUP(M787,brand!A:B,2,0)</f>
        <v>608</v>
      </c>
      <c r="O787" s="144" t="str">
        <f t="shared" si="37"/>
        <v>CHINA</v>
      </c>
      <c r="P787" s="144">
        <f>VLOOKUP(O787,country!A:B,2,0)</f>
        <v>7497</v>
      </c>
      <c r="Q787" s="273" t="s">
        <v>3915</v>
      </c>
      <c r="R787" s="144" t="str">
        <f t="shared" si="38"/>
        <v>80% Բամբակ, 20% Պոլիեսթեր</v>
      </c>
      <c r="S787" s="144" t="s">
        <v>7270</v>
      </c>
      <c r="T787" s="144" t="e">
        <f>VLOOKUP(R787,material!A:B,2,0)</f>
        <v>#N/A</v>
      </c>
      <c r="U787" s="141" t="s">
        <v>3416</v>
      </c>
      <c r="V787" s="141"/>
      <c r="W787" s="273" t="s">
        <v>7657</v>
      </c>
      <c r="X787" s="141" t="e">
        <f>VLOOKUP(W787,SIZE!A:B,2,0)</f>
        <v>#N/A</v>
      </c>
      <c r="Y787" s="141">
        <v>27.99</v>
      </c>
      <c r="Z787" s="141" t="s">
        <v>1052</v>
      </c>
      <c r="AA787" s="141">
        <f>VLOOKUP(Z787,COLOR!A:B,2,0)</f>
        <v>3</v>
      </c>
      <c r="AB787" s="130"/>
      <c r="AC787" s="130"/>
      <c r="AD787" s="130"/>
      <c r="AE787" s="130"/>
      <c r="AF787" s="130"/>
      <c r="AG787" s="130"/>
      <c r="AH787" s="130"/>
      <c r="AI787" s="130"/>
      <c r="AJ787" s="130"/>
      <c r="AK787" s="130"/>
      <c r="AL787" s="130"/>
      <c r="AM787" s="130"/>
    </row>
    <row r="788" spans="1:39" ht="20.25" customHeight="1">
      <c r="A788" s="132">
        <v>787</v>
      </c>
      <c r="B788" s="19" t="s">
        <v>5260</v>
      </c>
      <c r="C788" s="250">
        <v>62034235000</v>
      </c>
      <c r="D788" s="261" t="s">
        <v>484</v>
      </c>
      <c r="E788" s="143" t="str">
        <f t="shared" si="36"/>
        <v>Տաբատներ</v>
      </c>
      <c r="F788" s="273" t="s">
        <v>7795</v>
      </c>
      <c r="G788" s="144">
        <f>VLOOKUP(E788,subcategory!A:B,2,0)</f>
        <v>93</v>
      </c>
      <c r="H788" s="273" t="s">
        <v>7150</v>
      </c>
      <c r="I788" s="213" t="e">
        <f>VLOOKUP(H788,gender!A:B,2,0)</f>
        <v>#N/A</v>
      </c>
      <c r="J788" s="273">
        <v>150</v>
      </c>
      <c r="K788" s="273">
        <v>150</v>
      </c>
      <c r="L788" s="273">
        <v>1</v>
      </c>
      <c r="M788" s="273" t="s">
        <v>44</v>
      </c>
      <c r="N788" s="144">
        <f>VLOOKUP(M788,brand!A:B,2,0)</f>
        <v>608</v>
      </c>
      <c r="O788" s="144" t="str">
        <f t="shared" si="37"/>
        <v>INDIA</v>
      </c>
      <c r="P788" s="144">
        <f>VLOOKUP(O788,country!A:B,2,0)</f>
        <v>7505</v>
      </c>
      <c r="Q788" s="273" t="s">
        <v>428</v>
      </c>
      <c r="R788" s="144" t="str">
        <f t="shared" si="38"/>
        <v>Բամբակ</v>
      </c>
      <c r="S788" s="144" t="s">
        <v>25</v>
      </c>
      <c r="T788" s="144">
        <f>VLOOKUP(R788,material!A:B,2,0)</f>
        <v>9</v>
      </c>
      <c r="U788" s="141" t="s">
        <v>3416</v>
      </c>
      <c r="V788" s="141"/>
      <c r="W788" s="273" t="s">
        <v>7669</v>
      </c>
      <c r="X788" s="141" t="e">
        <f>VLOOKUP(W788,SIZE!A:B,2,0)</f>
        <v>#N/A</v>
      </c>
      <c r="Y788" s="141">
        <v>20.99</v>
      </c>
      <c r="Z788" s="141" t="s">
        <v>7761</v>
      </c>
      <c r="AA788" s="141">
        <f>VLOOKUP(Z788,COLOR!A:B,2,0)</f>
        <v>10</v>
      </c>
      <c r="AB788" s="130"/>
      <c r="AC788" s="130"/>
      <c r="AD788" s="130"/>
      <c r="AE788" s="130"/>
      <c r="AF788" s="130"/>
      <c r="AG788" s="130"/>
      <c r="AH788" s="130"/>
      <c r="AI788" s="130"/>
      <c r="AJ788" s="130"/>
      <c r="AK788" s="130"/>
      <c r="AL788" s="130"/>
      <c r="AM788" s="130"/>
    </row>
    <row r="789" spans="1:39" ht="20.25" customHeight="1">
      <c r="A789" s="132">
        <v>788</v>
      </c>
      <c r="B789" s="19" t="s">
        <v>5261</v>
      </c>
      <c r="C789" s="252">
        <v>61112090000</v>
      </c>
      <c r="D789" s="261" t="s">
        <v>6800</v>
      </c>
      <c r="E789" s="143" t="str">
        <f t="shared" si="36"/>
        <v>Բոդի</v>
      </c>
      <c r="F789" s="273" t="s">
        <v>247</v>
      </c>
      <c r="G789" s="144">
        <f>VLOOKUP(E789,subcategory!A:B,2,0)</f>
        <v>15</v>
      </c>
      <c r="H789" s="273" t="s">
        <v>7151</v>
      </c>
      <c r="I789" s="213">
        <f>VLOOKUP(H789,gender!A:B,2,0)</f>
        <v>7</v>
      </c>
      <c r="J789" s="273">
        <v>125</v>
      </c>
      <c r="K789" s="273">
        <v>125</v>
      </c>
      <c r="L789" s="273">
        <v>1</v>
      </c>
      <c r="M789" s="273" t="s">
        <v>44</v>
      </c>
      <c r="N789" s="144">
        <f>VLOOKUP(M789,brand!A:B,2,0)</f>
        <v>608</v>
      </c>
      <c r="O789" s="144" t="str">
        <f t="shared" si="37"/>
        <v>CHINA</v>
      </c>
      <c r="P789" s="144">
        <f>VLOOKUP(O789,country!A:B,2,0)</f>
        <v>7497</v>
      </c>
      <c r="Q789" s="273" t="s">
        <v>3915</v>
      </c>
      <c r="R789" s="144" t="str">
        <f t="shared" si="38"/>
        <v>Բամբակ</v>
      </c>
      <c r="S789" s="144" t="s">
        <v>25</v>
      </c>
      <c r="T789" s="144">
        <f>VLOOKUP(R789,material!A:B,2,0)</f>
        <v>9</v>
      </c>
      <c r="U789" s="141" t="s">
        <v>3416</v>
      </c>
      <c r="V789" s="141"/>
      <c r="W789" s="273" t="s">
        <v>7648</v>
      </c>
      <c r="X789" s="141" t="e">
        <f>VLOOKUP(W789,SIZE!A:B,2,0)</f>
        <v>#N/A</v>
      </c>
      <c r="Y789" s="141">
        <v>25.99</v>
      </c>
      <c r="Z789" s="141" t="s">
        <v>2092</v>
      </c>
      <c r="AA789" s="141">
        <f>VLOOKUP(Z789,COLOR!A:B,2,0)</f>
        <v>8</v>
      </c>
      <c r="AB789" s="130"/>
      <c r="AC789" s="130"/>
      <c r="AD789" s="130"/>
      <c r="AE789" s="130"/>
      <c r="AF789" s="130"/>
      <c r="AG789" s="130"/>
      <c r="AH789" s="130"/>
      <c r="AI789" s="130"/>
      <c r="AJ789" s="130"/>
      <c r="AK789" s="130"/>
      <c r="AL789" s="130"/>
      <c r="AM789" s="130"/>
    </row>
    <row r="790" spans="1:39" ht="20.25" customHeight="1">
      <c r="A790" s="132">
        <v>789</v>
      </c>
      <c r="B790" s="19" t="s">
        <v>5262</v>
      </c>
      <c r="C790" s="250">
        <v>62034235000</v>
      </c>
      <c r="D790" s="261" t="s">
        <v>484</v>
      </c>
      <c r="E790" s="143" t="str">
        <f t="shared" si="36"/>
        <v>Տաբատներ</v>
      </c>
      <c r="F790" s="273" t="s">
        <v>7795</v>
      </c>
      <c r="G790" s="144">
        <f>VLOOKUP(E790,subcategory!A:B,2,0)</f>
        <v>93</v>
      </c>
      <c r="H790" s="273" t="s">
        <v>7150</v>
      </c>
      <c r="I790" s="213" t="e">
        <f>VLOOKUP(H790,gender!A:B,2,0)</f>
        <v>#N/A</v>
      </c>
      <c r="J790" s="273">
        <v>155</v>
      </c>
      <c r="K790" s="273">
        <v>155</v>
      </c>
      <c r="L790" s="273">
        <v>1</v>
      </c>
      <c r="M790" s="273" t="s">
        <v>44</v>
      </c>
      <c r="N790" s="144">
        <f>VLOOKUP(M790,brand!A:B,2,0)</f>
        <v>608</v>
      </c>
      <c r="O790" s="144" t="str">
        <f t="shared" si="37"/>
        <v>INDIA</v>
      </c>
      <c r="P790" s="144">
        <f>VLOOKUP(O790,country!A:B,2,0)</f>
        <v>7505</v>
      </c>
      <c r="Q790" s="273" t="s">
        <v>428</v>
      </c>
      <c r="R790" s="144" t="str">
        <f t="shared" si="38"/>
        <v>Բամբակ</v>
      </c>
      <c r="S790" s="144" t="s">
        <v>25</v>
      </c>
      <c r="T790" s="144">
        <f>VLOOKUP(R790,material!A:B,2,0)</f>
        <v>9</v>
      </c>
      <c r="U790" s="141" t="s">
        <v>3416</v>
      </c>
      <c r="V790" s="141"/>
      <c r="W790" s="273" t="s">
        <v>7647</v>
      </c>
      <c r="X790" s="141" t="e">
        <f>VLOOKUP(W790,SIZE!A:B,2,0)</f>
        <v>#N/A</v>
      </c>
      <c r="Y790" s="141">
        <v>20.99</v>
      </c>
      <c r="Z790" s="141" t="s">
        <v>2095</v>
      </c>
      <c r="AA790" s="141">
        <f>VLOOKUP(Z790,COLOR!A:B,2,0)</f>
        <v>17</v>
      </c>
      <c r="AB790" s="130"/>
      <c r="AC790" s="130"/>
      <c r="AD790" s="130"/>
      <c r="AE790" s="130"/>
      <c r="AF790" s="130"/>
      <c r="AG790" s="130"/>
      <c r="AH790" s="130"/>
      <c r="AI790" s="130"/>
      <c r="AJ790" s="130"/>
      <c r="AK790" s="130"/>
      <c r="AL790" s="130"/>
      <c r="AM790" s="130"/>
    </row>
    <row r="791" spans="1:39" ht="20.25" customHeight="1">
      <c r="A791" s="132">
        <v>790</v>
      </c>
      <c r="B791" s="19" t="s">
        <v>5263</v>
      </c>
      <c r="C791" s="250">
        <v>61159500000</v>
      </c>
      <c r="D791" s="261" t="s">
        <v>768</v>
      </c>
      <c r="E791" s="143" t="str">
        <f t="shared" si="36"/>
        <v>Գուլպա</v>
      </c>
      <c r="F791" s="273" t="s">
        <v>166</v>
      </c>
      <c r="G791" s="144" t="e">
        <f>VLOOKUP(E791,subcategory!A:B,2,0)</f>
        <v>#N/A</v>
      </c>
      <c r="H791" s="273" t="s">
        <v>7150</v>
      </c>
      <c r="I791" s="213" t="e">
        <f>VLOOKUP(H791,gender!A:B,2,0)</f>
        <v>#N/A</v>
      </c>
      <c r="J791" s="273">
        <v>45</v>
      </c>
      <c r="K791" s="273">
        <v>45</v>
      </c>
      <c r="L791" s="273">
        <v>1</v>
      </c>
      <c r="M791" s="273" t="s">
        <v>44</v>
      </c>
      <c r="N791" s="144">
        <f>VLOOKUP(M791,brand!A:B,2,0)</f>
        <v>608</v>
      </c>
      <c r="O791" s="144" t="str">
        <f t="shared" si="37"/>
        <v>ITALY</v>
      </c>
      <c r="P791" s="144">
        <f>VLOOKUP(O791,country!A:B,2,0)</f>
        <v>1760</v>
      </c>
      <c r="Q791" s="273" t="s">
        <v>468</v>
      </c>
      <c r="R791" s="144" t="str">
        <f t="shared" si="38"/>
        <v>80% Բամբակ, 17% Ակրիլ</v>
      </c>
      <c r="S791" s="144" t="s">
        <v>7271</v>
      </c>
      <c r="T791" s="144" t="e">
        <f>VLOOKUP(R791,material!A:B,2,0)</f>
        <v>#N/A</v>
      </c>
      <c r="U791" s="141" t="s">
        <v>3416</v>
      </c>
      <c r="V791" s="141"/>
      <c r="W791" s="273">
        <v>30</v>
      </c>
      <c r="X791" s="141">
        <f>VLOOKUP(W791,SIZE!A:B,2,0)</f>
        <v>22</v>
      </c>
      <c r="Y791" s="141">
        <v>4.99</v>
      </c>
      <c r="Z791" s="141" t="s">
        <v>1057</v>
      </c>
      <c r="AA791" s="141">
        <f>VLOOKUP(Z791,COLOR!A:B,2,0)</f>
        <v>5</v>
      </c>
      <c r="AB791" s="130"/>
      <c r="AC791" s="130"/>
      <c r="AD791" s="130"/>
      <c r="AE791" s="130"/>
      <c r="AF791" s="130"/>
      <c r="AG791" s="130"/>
      <c r="AH791" s="130"/>
      <c r="AI791" s="130"/>
      <c r="AJ791" s="130"/>
      <c r="AK791" s="130"/>
      <c r="AL791" s="130"/>
      <c r="AM791" s="130"/>
    </row>
    <row r="792" spans="1:39" ht="20.25" customHeight="1">
      <c r="A792" s="132">
        <v>791</v>
      </c>
      <c r="B792" s="19" t="s">
        <v>5264</v>
      </c>
      <c r="C792" s="252">
        <v>61112090000</v>
      </c>
      <c r="D792" s="261" t="s">
        <v>6804</v>
      </c>
      <c r="E792" s="143" t="str">
        <f t="shared" si="36"/>
        <v>Բոդի</v>
      </c>
      <c r="F792" s="273" t="s">
        <v>247</v>
      </c>
      <c r="G792" s="144">
        <f>VLOOKUP(E792,subcategory!A:B,2,0)</f>
        <v>15</v>
      </c>
      <c r="H792" s="273" t="s">
        <v>7152</v>
      </c>
      <c r="I792" s="213" t="e">
        <f>VLOOKUP(H792,gender!A:B,2,0)</f>
        <v>#N/A</v>
      </c>
      <c r="J792" s="273">
        <v>145</v>
      </c>
      <c r="K792" s="273">
        <v>145</v>
      </c>
      <c r="L792" s="273">
        <v>1</v>
      </c>
      <c r="M792" s="273" t="s">
        <v>44</v>
      </c>
      <c r="N792" s="144">
        <f>VLOOKUP(M792,brand!A:B,2,0)</f>
        <v>608</v>
      </c>
      <c r="O792" s="144" t="str">
        <f t="shared" si="37"/>
        <v>CHINA</v>
      </c>
      <c r="P792" s="144">
        <f>VLOOKUP(O792,country!A:B,2,0)</f>
        <v>7497</v>
      </c>
      <c r="Q792" s="273" t="s">
        <v>3915</v>
      </c>
      <c r="R792" s="144" t="str">
        <f t="shared" si="38"/>
        <v>80% Բամբակ, 20% Պոլիեսթեր</v>
      </c>
      <c r="S792" s="144" t="s">
        <v>7270</v>
      </c>
      <c r="T792" s="144" t="e">
        <f>VLOOKUP(R792,material!A:B,2,0)</f>
        <v>#N/A</v>
      </c>
      <c r="U792" s="141" t="s">
        <v>3416</v>
      </c>
      <c r="V792" s="141"/>
      <c r="W792" s="273" t="s">
        <v>7657</v>
      </c>
      <c r="X792" s="141" t="e">
        <f>VLOOKUP(W792,SIZE!A:B,2,0)</f>
        <v>#N/A</v>
      </c>
      <c r="Y792" s="141">
        <v>29.99</v>
      </c>
      <c r="Z792" s="141" t="s">
        <v>2088</v>
      </c>
      <c r="AA792" s="141">
        <f>VLOOKUP(Z792,COLOR!A:B,2,0)</f>
        <v>7</v>
      </c>
      <c r="AB792" s="130"/>
      <c r="AC792" s="130"/>
      <c r="AD792" s="130"/>
      <c r="AE792" s="130"/>
      <c r="AF792" s="130"/>
      <c r="AG792" s="130"/>
      <c r="AH792" s="130"/>
      <c r="AI792" s="130"/>
      <c r="AJ792" s="130"/>
      <c r="AK792" s="130"/>
      <c r="AL792" s="130"/>
      <c r="AM792" s="130"/>
    </row>
    <row r="793" spans="1:39" ht="20.25" customHeight="1">
      <c r="A793" s="132">
        <v>792</v>
      </c>
      <c r="B793" s="19" t="s">
        <v>5265</v>
      </c>
      <c r="C793" s="250">
        <v>61169300000</v>
      </c>
      <c r="D793" s="265" t="s">
        <v>6950</v>
      </c>
      <c r="E793" s="143" t="str">
        <f t="shared" si="36"/>
        <v>Ձեռնոց</v>
      </c>
      <c r="F793" s="273" t="s">
        <v>371</v>
      </c>
      <c r="G793" s="144">
        <f>VLOOKUP(E793,subcategory!A:B,2,0)</f>
        <v>10</v>
      </c>
      <c r="H793" s="273" t="s">
        <v>55</v>
      </c>
      <c r="I793" s="213" t="e">
        <f>VLOOKUP(H793,gender!A:B,2,0)</f>
        <v>#N/A</v>
      </c>
      <c r="J793" s="273">
        <v>35</v>
      </c>
      <c r="K793" s="273">
        <v>35</v>
      </c>
      <c r="L793" s="273">
        <v>1</v>
      </c>
      <c r="M793" s="273" t="s">
        <v>44</v>
      </c>
      <c r="N793" s="144">
        <f>VLOOKUP(M793,brand!A:B,2,0)</f>
        <v>608</v>
      </c>
      <c r="O793" s="144" t="str">
        <f t="shared" si="37"/>
        <v>CHINA</v>
      </c>
      <c r="P793" s="144">
        <f>VLOOKUP(O793,country!A:B,2,0)</f>
        <v>7497</v>
      </c>
      <c r="Q793" s="273" t="s">
        <v>3915</v>
      </c>
      <c r="R793" s="144" t="str">
        <f t="shared" si="38"/>
        <v>Ակրիլ</v>
      </c>
      <c r="S793" s="144" t="s">
        <v>113</v>
      </c>
      <c r="T793" s="144">
        <f>VLOOKUP(R793,material!A:B,2,0)</f>
        <v>2</v>
      </c>
      <c r="U793" s="141" t="s">
        <v>3416</v>
      </c>
      <c r="V793" s="141"/>
      <c r="W793" s="273">
        <v>46085</v>
      </c>
      <c r="X793" s="141" t="e">
        <f>VLOOKUP(W793,SIZE!A:B,2,0)</f>
        <v>#N/A</v>
      </c>
      <c r="Y793" s="141">
        <v>9.99</v>
      </c>
      <c r="Z793" s="141" t="s">
        <v>2092</v>
      </c>
      <c r="AA793" s="141">
        <f>VLOOKUP(Z793,COLOR!A:B,2,0)</f>
        <v>8</v>
      </c>
      <c r="AB793" s="130"/>
      <c r="AC793" s="130"/>
      <c r="AD793" s="130"/>
      <c r="AE793" s="130"/>
      <c r="AF793" s="130"/>
      <c r="AG793" s="130"/>
      <c r="AH793" s="130"/>
      <c r="AI793" s="130"/>
      <c r="AJ793" s="130"/>
      <c r="AK793" s="130"/>
      <c r="AL793" s="130"/>
      <c r="AM793" s="130"/>
    </row>
    <row r="794" spans="1:39" ht="20.25" customHeight="1">
      <c r="A794" s="132">
        <v>793</v>
      </c>
      <c r="B794" s="19" t="s">
        <v>5266</v>
      </c>
      <c r="C794" s="250">
        <v>62143000000</v>
      </c>
      <c r="D794" s="261" t="s">
        <v>6855</v>
      </c>
      <c r="E794" s="143" t="str">
        <f t="shared" si="36"/>
        <v>Շարֆ</v>
      </c>
      <c r="F794" s="273" t="s">
        <v>314</v>
      </c>
      <c r="G794" s="144">
        <f>VLOOKUP(E794,subcategory!A:B,2,0)</f>
        <v>11</v>
      </c>
      <c r="H794" s="273" t="s">
        <v>7150</v>
      </c>
      <c r="I794" s="213" t="e">
        <f>VLOOKUP(H794,gender!A:B,2,0)</f>
        <v>#N/A</v>
      </c>
      <c r="J794" s="273">
        <v>115</v>
      </c>
      <c r="K794" s="273">
        <v>115</v>
      </c>
      <c r="L794" s="273">
        <v>1</v>
      </c>
      <c r="M794" s="273" t="s">
        <v>44</v>
      </c>
      <c r="N794" s="144">
        <f>VLOOKUP(M794,brand!A:B,2,0)</f>
        <v>608</v>
      </c>
      <c r="O794" s="144" t="str">
        <f t="shared" si="37"/>
        <v>CHINA</v>
      </c>
      <c r="P794" s="144">
        <f>VLOOKUP(O794,country!A:B,2,0)</f>
        <v>7497</v>
      </c>
      <c r="Q794" s="273" t="s">
        <v>3915</v>
      </c>
      <c r="R794" s="144" t="str">
        <f t="shared" si="38"/>
        <v>Պոլիեսթեր</v>
      </c>
      <c r="S794" s="144" t="s">
        <v>36</v>
      </c>
      <c r="T794" s="144">
        <f>VLOOKUP(R794,material!A:B,2,0)</f>
        <v>37</v>
      </c>
      <c r="U794" s="141" t="s">
        <v>3416</v>
      </c>
      <c r="V794" s="141"/>
      <c r="W794" s="273" t="s">
        <v>7694</v>
      </c>
      <c r="X794" s="141" t="e">
        <f>VLOOKUP(W794,SIZE!A:B,2,0)</f>
        <v>#N/A</v>
      </c>
      <c r="Y794" s="141">
        <v>7.99</v>
      </c>
      <c r="Z794" s="141" t="s">
        <v>1057</v>
      </c>
      <c r="AA794" s="141">
        <f>VLOOKUP(Z794,COLOR!A:B,2,0)</f>
        <v>5</v>
      </c>
      <c r="AB794" s="130"/>
      <c r="AC794" s="130"/>
      <c r="AD794" s="130"/>
      <c r="AE794" s="130"/>
      <c r="AF794" s="130"/>
      <c r="AG794" s="130"/>
      <c r="AH794" s="130"/>
      <c r="AI794" s="130"/>
      <c r="AJ794" s="130"/>
      <c r="AK794" s="130"/>
      <c r="AL794" s="130"/>
      <c r="AM794" s="130"/>
    </row>
    <row r="795" spans="1:39" ht="20.25" customHeight="1">
      <c r="A795" s="132">
        <v>794</v>
      </c>
      <c r="B795" s="19" t="s">
        <v>5267</v>
      </c>
      <c r="C795" s="250">
        <v>62143000000</v>
      </c>
      <c r="D795" s="261" t="s">
        <v>6855</v>
      </c>
      <c r="E795" s="143" t="str">
        <f t="shared" si="36"/>
        <v>Շարֆ</v>
      </c>
      <c r="F795" s="273" t="s">
        <v>314</v>
      </c>
      <c r="G795" s="144">
        <f>VLOOKUP(E795,subcategory!A:B,2,0)</f>
        <v>11</v>
      </c>
      <c r="H795" s="273" t="s">
        <v>7150</v>
      </c>
      <c r="I795" s="213" t="e">
        <f>VLOOKUP(H795,gender!A:B,2,0)</f>
        <v>#N/A</v>
      </c>
      <c r="J795" s="273">
        <v>110</v>
      </c>
      <c r="K795" s="273">
        <v>110</v>
      </c>
      <c r="L795" s="273">
        <v>1</v>
      </c>
      <c r="M795" s="273" t="s">
        <v>44</v>
      </c>
      <c r="N795" s="144">
        <f>VLOOKUP(M795,brand!A:B,2,0)</f>
        <v>608</v>
      </c>
      <c r="O795" s="144" t="str">
        <f t="shared" si="37"/>
        <v>CHINA</v>
      </c>
      <c r="P795" s="144">
        <f>VLOOKUP(O795,country!A:B,2,0)</f>
        <v>7497</v>
      </c>
      <c r="Q795" s="273" t="s">
        <v>3915</v>
      </c>
      <c r="R795" s="144" t="str">
        <f t="shared" si="38"/>
        <v>Պոլիեսթեր</v>
      </c>
      <c r="S795" s="144" t="s">
        <v>36</v>
      </c>
      <c r="T795" s="144">
        <f>VLOOKUP(R795,material!A:B,2,0)</f>
        <v>37</v>
      </c>
      <c r="U795" s="141" t="s">
        <v>3416</v>
      </c>
      <c r="V795" s="141"/>
      <c r="W795" s="273" t="s">
        <v>7694</v>
      </c>
      <c r="X795" s="141" t="e">
        <f>VLOOKUP(W795,SIZE!A:B,2,0)</f>
        <v>#N/A</v>
      </c>
      <c r="Y795" s="141">
        <v>7.99</v>
      </c>
      <c r="Z795" s="141" t="s">
        <v>1057</v>
      </c>
      <c r="AA795" s="141">
        <f>VLOOKUP(Z795,COLOR!A:B,2,0)</f>
        <v>5</v>
      </c>
      <c r="AB795" s="130"/>
      <c r="AC795" s="130"/>
      <c r="AD795" s="130"/>
      <c r="AE795" s="130"/>
      <c r="AF795" s="130"/>
      <c r="AG795" s="130"/>
      <c r="AH795" s="130"/>
      <c r="AI795" s="130"/>
      <c r="AJ795" s="130"/>
      <c r="AK795" s="130"/>
      <c r="AL795" s="130"/>
      <c r="AM795" s="130"/>
    </row>
    <row r="796" spans="1:39" ht="20.25" customHeight="1">
      <c r="A796" s="132">
        <v>795</v>
      </c>
      <c r="B796" s="19" t="s">
        <v>5268</v>
      </c>
      <c r="C796" s="250">
        <v>61044200000</v>
      </c>
      <c r="D796" s="261" t="s">
        <v>700</v>
      </c>
      <c r="E796" s="143" t="str">
        <f t="shared" si="36"/>
        <v>Զգեստ</v>
      </c>
      <c r="F796" s="273" t="s">
        <v>64</v>
      </c>
      <c r="G796" s="144">
        <f>VLOOKUP(E796,subcategory!A:B,2,0)</f>
        <v>43</v>
      </c>
      <c r="H796" s="273" t="s">
        <v>55</v>
      </c>
      <c r="I796" s="213" t="e">
        <f>VLOOKUP(H796,gender!A:B,2,0)</f>
        <v>#N/A</v>
      </c>
      <c r="J796" s="273">
        <v>120</v>
      </c>
      <c r="K796" s="273">
        <v>120</v>
      </c>
      <c r="L796" s="273">
        <v>1</v>
      </c>
      <c r="M796" s="273" t="s">
        <v>44</v>
      </c>
      <c r="N796" s="144">
        <f>VLOOKUP(M796,brand!A:B,2,0)</f>
        <v>608</v>
      </c>
      <c r="O796" s="144" t="str">
        <f t="shared" si="37"/>
        <v>CHINA</v>
      </c>
      <c r="P796" s="144">
        <f>VLOOKUP(O796,country!A:B,2,0)</f>
        <v>7497</v>
      </c>
      <c r="Q796" s="273" t="s">
        <v>3915</v>
      </c>
      <c r="R796" s="144" t="str">
        <f t="shared" si="38"/>
        <v>Բամբակ</v>
      </c>
      <c r="S796" s="144" t="s">
        <v>25</v>
      </c>
      <c r="T796" s="144">
        <f>VLOOKUP(R796,material!A:B,2,0)</f>
        <v>9</v>
      </c>
      <c r="U796" s="141" t="s">
        <v>3416</v>
      </c>
      <c r="V796" s="141"/>
      <c r="W796" s="273" t="s">
        <v>7650</v>
      </c>
      <c r="X796" s="141" t="e">
        <f>VLOOKUP(W796,SIZE!A:B,2,0)</f>
        <v>#N/A</v>
      </c>
      <c r="Y796" s="141">
        <v>35.99</v>
      </c>
      <c r="Z796" s="141" t="s">
        <v>1071</v>
      </c>
      <c r="AA796" s="141">
        <f>VLOOKUP(Z796,COLOR!A:B,2,0)</f>
        <v>12</v>
      </c>
      <c r="AB796" s="130"/>
      <c r="AC796" s="130"/>
      <c r="AD796" s="130"/>
      <c r="AE796" s="130"/>
      <c r="AF796" s="130"/>
      <c r="AG796" s="130"/>
      <c r="AH796" s="130"/>
      <c r="AI796" s="130"/>
      <c r="AJ796" s="130"/>
      <c r="AK796" s="130"/>
      <c r="AL796" s="130"/>
      <c r="AM796" s="130"/>
    </row>
    <row r="797" spans="1:39" ht="20.25" customHeight="1">
      <c r="A797" s="132">
        <v>796</v>
      </c>
      <c r="B797" s="19" t="s">
        <v>5269</v>
      </c>
      <c r="C797" s="253">
        <v>61113090000</v>
      </c>
      <c r="D797" s="265" t="s">
        <v>6850</v>
      </c>
      <c r="E797" s="143" t="str">
        <f t="shared" si="36"/>
        <v>Զգեստ</v>
      </c>
      <c r="F797" s="273" t="s">
        <v>64</v>
      </c>
      <c r="G797" s="144">
        <f>VLOOKUP(E797,subcategory!A:B,2,0)</f>
        <v>43</v>
      </c>
      <c r="H797" s="273" t="s">
        <v>7152</v>
      </c>
      <c r="I797" s="213" t="e">
        <f>VLOOKUP(H797,gender!A:B,2,0)</f>
        <v>#N/A</v>
      </c>
      <c r="J797" s="273">
        <v>119</v>
      </c>
      <c r="K797" s="273">
        <v>119</v>
      </c>
      <c r="L797" s="273">
        <v>1</v>
      </c>
      <c r="M797" s="273" t="s">
        <v>44</v>
      </c>
      <c r="N797" s="144">
        <f>VLOOKUP(M797,brand!A:B,2,0)</f>
        <v>608</v>
      </c>
      <c r="O797" s="144" t="str">
        <f t="shared" si="37"/>
        <v>CHINA</v>
      </c>
      <c r="P797" s="144">
        <f>VLOOKUP(O797,country!A:B,2,0)</f>
        <v>7497</v>
      </c>
      <c r="Q797" s="273" t="s">
        <v>3915</v>
      </c>
      <c r="R797" s="144" t="str">
        <f t="shared" si="38"/>
        <v>60% Պոլիեսթեր, 40% Բամբակ</v>
      </c>
      <c r="S797" s="144" t="s">
        <v>7272</v>
      </c>
      <c r="T797" s="144" t="e">
        <f>VLOOKUP(R797,material!A:B,2,0)</f>
        <v>#N/A</v>
      </c>
      <c r="U797" s="141" t="s">
        <v>3416</v>
      </c>
      <c r="V797" s="141"/>
      <c r="W797" s="273" t="s">
        <v>7653</v>
      </c>
      <c r="X797" s="141" t="e">
        <f>VLOOKUP(W797,SIZE!A:B,2,0)</f>
        <v>#N/A</v>
      </c>
      <c r="Y797" s="141">
        <v>39.99</v>
      </c>
      <c r="Z797" s="141" t="s">
        <v>1071</v>
      </c>
      <c r="AA797" s="141">
        <f>VLOOKUP(Z797,COLOR!A:B,2,0)</f>
        <v>12</v>
      </c>
      <c r="AB797" s="130"/>
      <c r="AC797" s="130"/>
      <c r="AD797" s="130"/>
      <c r="AE797" s="130"/>
      <c r="AF797" s="130"/>
      <c r="AG797" s="130"/>
      <c r="AH797" s="130"/>
      <c r="AI797" s="130"/>
      <c r="AJ797" s="130"/>
      <c r="AK797" s="130"/>
      <c r="AL797" s="130"/>
      <c r="AM797" s="130"/>
    </row>
    <row r="798" spans="1:39" ht="20.25" customHeight="1">
      <c r="A798" s="132">
        <v>797</v>
      </c>
      <c r="B798" s="19" t="s">
        <v>5270</v>
      </c>
      <c r="C798" s="250">
        <v>61091000000</v>
      </c>
      <c r="D798" s="261" t="s">
        <v>6951</v>
      </c>
      <c r="E798" s="143" t="str">
        <f t="shared" si="36"/>
        <v>Շապիկ</v>
      </c>
      <c r="F798" s="273" t="s">
        <v>46</v>
      </c>
      <c r="G798" s="144">
        <f>VLOOKUP(E798,subcategory!A:B,2,0)</f>
        <v>73</v>
      </c>
      <c r="H798" s="273" t="s">
        <v>55</v>
      </c>
      <c r="I798" s="213" t="e">
        <f>VLOOKUP(H798,gender!A:B,2,0)</f>
        <v>#N/A</v>
      </c>
      <c r="J798" s="273">
        <v>85</v>
      </c>
      <c r="K798" s="273">
        <v>85</v>
      </c>
      <c r="L798" s="273">
        <v>1</v>
      </c>
      <c r="M798" s="273" t="s">
        <v>44</v>
      </c>
      <c r="N798" s="144">
        <f>VLOOKUP(M798,brand!A:B,2,0)</f>
        <v>608</v>
      </c>
      <c r="O798" s="144" t="str">
        <f t="shared" si="37"/>
        <v>CHINA</v>
      </c>
      <c r="P798" s="144">
        <f>VLOOKUP(O798,country!A:B,2,0)</f>
        <v>7497</v>
      </c>
      <c r="Q798" s="273" t="s">
        <v>3915</v>
      </c>
      <c r="R798" s="144" t="str">
        <f t="shared" si="38"/>
        <v>Բամբակ</v>
      </c>
      <c r="S798" s="144" t="s">
        <v>25</v>
      </c>
      <c r="T798" s="144">
        <f>VLOOKUP(R798,material!A:B,2,0)</f>
        <v>9</v>
      </c>
      <c r="U798" s="141" t="s">
        <v>3416</v>
      </c>
      <c r="V798" s="141"/>
      <c r="W798" s="273">
        <v>2</v>
      </c>
      <c r="X798" s="141">
        <f>VLOOKUP(W798,SIZE!A:B,2,0)</f>
        <v>12</v>
      </c>
      <c r="Y798" s="141">
        <v>20.99</v>
      </c>
      <c r="Z798" s="141" t="s">
        <v>1080</v>
      </c>
      <c r="AA798" s="141">
        <f>VLOOKUP(Z798,COLOR!A:B,2,0)</f>
        <v>13</v>
      </c>
      <c r="AB798" s="130"/>
      <c r="AC798" s="130"/>
      <c r="AD798" s="130"/>
      <c r="AE798" s="130"/>
      <c r="AF798" s="130"/>
      <c r="AG798" s="130"/>
      <c r="AH798" s="130"/>
      <c r="AI798" s="130"/>
      <c r="AJ798" s="130"/>
      <c r="AK798" s="130"/>
      <c r="AL798" s="130"/>
      <c r="AM798" s="130"/>
    </row>
    <row r="799" spans="1:39" ht="20.25" customHeight="1">
      <c r="A799" s="132">
        <v>798</v>
      </c>
      <c r="B799" s="19" t="s">
        <v>5271</v>
      </c>
      <c r="C799" s="250">
        <v>61123990000</v>
      </c>
      <c r="D799" s="261" t="s">
        <v>6952</v>
      </c>
      <c r="E799" s="143" t="str">
        <f t="shared" si="36"/>
        <v>Լողավարտիք</v>
      </c>
      <c r="F799" s="273" t="s">
        <v>259</v>
      </c>
      <c r="G799" s="144">
        <f>VLOOKUP(E799,subcategory!A:B,2,0)</f>
        <v>50</v>
      </c>
      <c r="H799" s="273" t="s">
        <v>7150</v>
      </c>
      <c r="I799" s="213" t="e">
        <f>VLOOKUP(H799,gender!A:B,2,0)</f>
        <v>#N/A</v>
      </c>
      <c r="J799" s="273">
        <v>50</v>
      </c>
      <c r="K799" s="273">
        <v>50</v>
      </c>
      <c r="L799" s="273">
        <v>1</v>
      </c>
      <c r="M799" s="273" t="s">
        <v>44</v>
      </c>
      <c r="N799" s="144">
        <f>VLOOKUP(M799,brand!A:B,2,0)</f>
        <v>608</v>
      </c>
      <c r="O799" s="144" t="str">
        <f t="shared" si="37"/>
        <v>CHINA</v>
      </c>
      <c r="P799" s="144">
        <f>VLOOKUP(O799,country!A:B,2,0)</f>
        <v>7497</v>
      </c>
      <c r="Q799" s="273" t="s">
        <v>3915</v>
      </c>
      <c r="R799" s="144" t="str">
        <f t="shared" si="38"/>
        <v>Բամբակ</v>
      </c>
      <c r="S799" s="144" t="s">
        <v>25</v>
      </c>
      <c r="T799" s="144">
        <f>VLOOKUP(R799,material!A:B,2,0)</f>
        <v>9</v>
      </c>
      <c r="U799" s="141" t="s">
        <v>3416</v>
      </c>
      <c r="V799" s="141"/>
      <c r="W799" s="273" t="s">
        <v>7647</v>
      </c>
      <c r="X799" s="141" t="e">
        <f>VLOOKUP(W799,SIZE!A:B,2,0)</f>
        <v>#N/A</v>
      </c>
      <c r="Y799" s="141">
        <v>12.99</v>
      </c>
      <c r="Z799" s="141" t="s">
        <v>1038</v>
      </c>
      <c r="AA799" s="141">
        <f>VLOOKUP(Z799,COLOR!A:B,2,0)</f>
        <v>5</v>
      </c>
      <c r="AB799" s="130"/>
      <c r="AC799" s="130"/>
      <c r="AD799" s="130"/>
      <c r="AE799" s="130"/>
      <c r="AF799" s="130"/>
      <c r="AG799" s="130"/>
      <c r="AH799" s="130"/>
      <c r="AI799" s="130"/>
      <c r="AJ799" s="130"/>
      <c r="AK799" s="130"/>
      <c r="AL799" s="130"/>
      <c r="AM799" s="130"/>
    </row>
    <row r="800" spans="1:39" ht="20.25" customHeight="1">
      <c r="A800" s="132">
        <v>799</v>
      </c>
      <c r="B800" s="19" t="s">
        <v>5272</v>
      </c>
      <c r="C800" s="250">
        <v>61123190000</v>
      </c>
      <c r="D800" s="261" t="s">
        <v>749</v>
      </c>
      <c r="E800" s="143" t="str">
        <f t="shared" si="36"/>
        <v>Լողավարտիք</v>
      </c>
      <c r="F800" s="273" t="s">
        <v>259</v>
      </c>
      <c r="G800" s="144">
        <f>VLOOKUP(E800,subcategory!A:B,2,0)</f>
        <v>50</v>
      </c>
      <c r="H800" s="273" t="s">
        <v>7150</v>
      </c>
      <c r="I800" s="213" t="e">
        <f>VLOOKUP(H800,gender!A:B,2,0)</f>
        <v>#N/A</v>
      </c>
      <c r="J800" s="273">
        <v>50</v>
      </c>
      <c r="K800" s="273">
        <v>50</v>
      </c>
      <c r="L800" s="273">
        <v>1</v>
      </c>
      <c r="M800" s="273" t="s">
        <v>44</v>
      </c>
      <c r="N800" s="144">
        <f>VLOOKUP(M800,brand!A:B,2,0)</f>
        <v>608</v>
      </c>
      <c r="O800" s="144" t="str">
        <f t="shared" si="37"/>
        <v>CHINA</v>
      </c>
      <c r="P800" s="144">
        <f>VLOOKUP(O800,country!A:B,2,0)</f>
        <v>7497</v>
      </c>
      <c r="Q800" s="273" t="s">
        <v>3915</v>
      </c>
      <c r="R800" s="144" t="str">
        <f t="shared" si="38"/>
        <v>Պոլիեսթեր</v>
      </c>
      <c r="S800" s="144" t="s">
        <v>36</v>
      </c>
      <c r="T800" s="144">
        <f>VLOOKUP(R800,material!A:B,2,0)</f>
        <v>37</v>
      </c>
      <c r="U800" s="141" t="s">
        <v>3416</v>
      </c>
      <c r="V800" s="141"/>
      <c r="W800" s="273" t="s">
        <v>7669</v>
      </c>
      <c r="X800" s="141" t="e">
        <f>VLOOKUP(W800,SIZE!A:B,2,0)</f>
        <v>#N/A</v>
      </c>
      <c r="Y800" s="141">
        <v>12.99</v>
      </c>
      <c r="Z800" s="141" t="s">
        <v>1038</v>
      </c>
      <c r="AA800" s="141">
        <f>VLOOKUP(Z800,COLOR!A:B,2,0)</f>
        <v>5</v>
      </c>
      <c r="AB800" s="130"/>
      <c r="AC800" s="130"/>
      <c r="AD800" s="130"/>
      <c r="AE800" s="130"/>
      <c r="AF800" s="130"/>
      <c r="AG800" s="130"/>
      <c r="AH800" s="130"/>
      <c r="AI800" s="130"/>
      <c r="AJ800" s="130"/>
      <c r="AK800" s="130"/>
      <c r="AL800" s="130"/>
      <c r="AM800" s="130"/>
    </row>
    <row r="801" spans="1:39" ht="20.25" customHeight="1">
      <c r="A801" s="132">
        <v>800</v>
      </c>
      <c r="B801" s="19" t="s">
        <v>5273</v>
      </c>
      <c r="C801" s="250">
        <v>61112090000</v>
      </c>
      <c r="D801" s="261" t="s">
        <v>6953</v>
      </c>
      <c r="E801" s="143" t="str">
        <f t="shared" si="36"/>
        <v>Մանկական Հավաքածու 4Սեթ</v>
      </c>
      <c r="F801" s="276" t="s">
        <v>7124</v>
      </c>
      <c r="G801" s="144" t="e">
        <f>VLOOKUP(E801,subcategory!A:B,2,0)</f>
        <v>#N/A</v>
      </c>
      <c r="H801" s="273" t="s">
        <v>7151</v>
      </c>
      <c r="I801" s="213">
        <f>VLOOKUP(H801,gender!A:B,2,0)</f>
        <v>7</v>
      </c>
      <c r="J801" s="273">
        <v>230</v>
      </c>
      <c r="K801" s="273">
        <v>230</v>
      </c>
      <c r="L801" s="273">
        <v>1</v>
      </c>
      <c r="M801" s="273" t="s">
        <v>44</v>
      </c>
      <c r="N801" s="144">
        <f>VLOOKUP(M801,brand!A:B,2,0)</f>
        <v>608</v>
      </c>
      <c r="O801" s="144" t="str">
        <f t="shared" si="37"/>
        <v>INDIA</v>
      </c>
      <c r="P801" s="144">
        <f>VLOOKUP(O801,country!A:B,2,0)</f>
        <v>7505</v>
      </c>
      <c r="Q801" s="273" t="s">
        <v>428</v>
      </c>
      <c r="R801" s="144" t="str">
        <f t="shared" si="38"/>
        <v>Բամբակ</v>
      </c>
      <c r="S801" s="144" t="s">
        <v>25</v>
      </c>
      <c r="T801" s="144">
        <f>VLOOKUP(R801,material!A:B,2,0)</f>
        <v>9</v>
      </c>
      <c r="U801" s="141" t="s">
        <v>3416</v>
      </c>
      <c r="V801" s="141"/>
      <c r="W801" s="273" t="s">
        <v>7696</v>
      </c>
      <c r="X801" s="141" t="e">
        <f>VLOOKUP(W801,SIZE!A:B,2,0)</f>
        <v>#N/A</v>
      </c>
      <c r="Y801" s="141">
        <v>0</v>
      </c>
      <c r="Z801" s="141" t="s">
        <v>1195</v>
      </c>
      <c r="AA801" s="141">
        <f>VLOOKUP(Z801,COLOR!A:B,2,0)</f>
        <v>29</v>
      </c>
      <c r="AB801" s="130"/>
      <c r="AC801" s="130"/>
      <c r="AD801" s="130"/>
      <c r="AE801" s="130"/>
      <c r="AF801" s="130"/>
      <c r="AG801" s="130"/>
      <c r="AH801" s="130"/>
      <c r="AI801" s="130"/>
      <c r="AJ801" s="130"/>
      <c r="AK801" s="130"/>
      <c r="AL801" s="130"/>
      <c r="AM801" s="130"/>
    </row>
    <row r="802" spans="1:39" ht="20.25" customHeight="1">
      <c r="A802" s="132">
        <v>801</v>
      </c>
      <c r="B802" s="19" t="s">
        <v>5274</v>
      </c>
      <c r="C802" s="250">
        <v>61091000000</v>
      </c>
      <c r="D802" s="261" t="s">
        <v>6954</v>
      </c>
      <c r="E802" s="143" t="str">
        <f t="shared" si="36"/>
        <v>Մանկական Հավաքածու 4Սեթ</v>
      </c>
      <c r="F802" s="276" t="s">
        <v>7124</v>
      </c>
      <c r="G802" s="144" t="e">
        <f>VLOOKUP(E802,subcategory!A:B,2,0)</f>
        <v>#N/A</v>
      </c>
      <c r="H802" s="273" t="s">
        <v>55</v>
      </c>
      <c r="I802" s="213" t="e">
        <f>VLOOKUP(H802,gender!A:B,2,0)</f>
        <v>#N/A</v>
      </c>
      <c r="J802" s="273">
        <v>210</v>
      </c>
      <c r="K802" s="273">
        <v>210</v>
      </c>
      <c r="L802" s="273">
        <v>1</v>
      </c>
      <c r="M802" s="273" t="s">
        <v>44</v>
      </c>
      <c r="N802" s="144">
        <f>VLOOKUP(M802,brand!A:B,2,0)</f>
        <v>608</v>
      </c>
      <c r="O802" s="144" t="str">
        <f t="shared" si="37"/>
        <v>INDIA</v>
      </c>
      <c r="P802" s="144">
        <f>VLOOKUP(O802,country!A:B,2,0)</f>
        <v>7505</v>
      </c>
      <c r="Q802" s="273" t="s">
        <v>428</v>
      </c>
      <c r="R802" s="144" t="str">
        <f t="shared" si="38"/>
        <v>Բամբակ</v>
      </c>
      <c r="S802" s="144" t="s">
        <v>25</v>
      </c>
      <c r="T802" s="144">
        <f>VLOOKUP(R802,material!A:B,2,0)</f>
        <v>9</v>
      </c>
      <c r="U802" s="141" t="s">
        <v>3416</v>
      </c>
      <c r="V802" s="141"/>
      <c r="W802" s="273" t="s">
        <v>7697</v>
      </c>
      <c r="X802" s="141" t="e">
        <f>VLOOKUP(W802,SIZE!A:B,2,0)</f>
        <v>#N/A</v>
      </c>
      <c r="Y802" s="141">
        <v>0</v>
      </c>
      <c r="Z802" s="141" t="s">
        <v>1080</v>
      </c>
      <c r="AA802" s="141">
        <f>VLOOKUP(Z802,COLOR!A:B,2,0)</f>
        <v>13</v>
      </c>
      <c r="AB802" s="130"/>
      <c r="AC802" s="130"/>
      <c r="AD802" s="130"/>
      <c r="AE802" s="130"/>
      <c r="AF802" s="130"/>
      <c r="AG802" s="130"/>
      <c r="AH802" s="130"/>
      <c r="AI802" s="130"/>
      <c r="AJ802" s="130"/>
      <c r="AK802" s="130"/>
      <c r="AL802" s="130"/>
      <c r="AM802" s="130"/>
    </row>
    <row r="803" spans="1:39" ht="20.25" customHeight="1">
      <c r="A803" s="132">
        <v>802</v>
      </c>
      <c r="B803" s="19" t="s">
        <v>5275</v>
      </c>
      <c r="C803" s="250">
        <v>61091000000</v>
      </c>
      <c r="D803" s="261" t="s">
        <v>6954</v>
      </c>
      <c r="E803" s="143" t="str">
        <f t="shared" si="36"/>
        <v>Մանկական Հավաքածու 4Սեթ</v>
      </c>
      <c r="F803" s="276" t="s">
        <v>7124</v>
      </c>
      <c r="G803" s="144" t="e">
        <f>VLOOKUP(E803,subcategory!A:B,2,0)</f>
        <v>#N/A</v>
      </c>
      <c r="H803" s="273" t="s">
        <v>55</v>
      </c>
      <c r="I803" s="213" t="e">
        <f>VLOOKUP(H803,gender!A:B,2,0)</f>
        <v>#N/A</v>
      </c>
      <c r="J803" s="273">
        <v>215</v>
      </c>
      <c r="K803" s="273">
        <v>215</v>
      </c>
      <c r="L803" s="273">
        <v>1</v>
      </c>
      <c r="M803" s="273" t="s">
        <v>44</v>
      </c>
      <c r="N803" s="144">
        <f>VLOOKUP(M803,brand!A:B,2,0)</f>
        <v>608</v>
      </c>
      <c r="O803" s="144" t="str">
        <f t="shared" si="37"/>
        <v>BANGLADESH</v>
      </c>
      <c r="P803" s="144">
        <f>VLOOKUP(O803,country!A:B,2,0)</f>
        <v>7485</v>
      </c>
      <c r="Q803" s="273" t="s">
        <v>440</v>
      </c>
      <c r="R803" s="144" t="str">
        <f t="shared" si="38"/>
        <v>Բամբակ</v>
      </c>
      <c r="S803" s="144" t="s">
        <v>25</v>
      </c>
      <c r="T803" s="144">
        <f>VLOOKUP(R803,material!A:B,2,0)</f>
        <v>9</v>
      </c>
      <c r="U803" s="141" t="s">
        <v>3416</v>
      </c>
      <c r="V803" s="141"/>
      <c r="W803" s="273" t="s">
        <v>7697</v>
      </c>
      <c r="X803" s="141" t="e">
        <f>VLOOKUP(W803,SIZE!A:B,2,0)</f>
        <v>#N/A</v>
      </c>
      <c r="Y803" s="141">
        <v>0</v>
      </c>
      <c r="Z803" s="141" t="s">
        <v>1080</v>
      </c>
      <c r="AA803" s="141">
        <f>VLOOKUP(Z803,COLOR!A:B,2,0)</f>
        <v>13</v>
      </c>
      <c r="AB803" s="130"/>
      <c r="AC803" s="130"/>
      <c r="AD803" s="130"/>
      <c r="AE803" s="130"/>
      <c r="AF803" s="130"/>
      <c r="AG803" s="130"/>
      <c r="AH803" s="130"/>
      <c r="AI803" s="130"/>
      <c r="AJ803" s="130"/>
      <c r="AK803" s="130"/>
      <c r="AL803" s="130"/>
      <c r="AM803" s="130"/>
    </row>
    <row r="804" spans="1:39" ht="20.25" customHeight="1">
      <c r="A804" s="132">
        <v>803</v>
      </c>
      <c r="B804" s="19" t="s">
        <v>5276</v>
      </c>
      <c r="C804" s="250">
        <v>61043200000</v>
      </c>
      <c r="D804" s="261" t="s">
        <v>726</v>
      </c>
      <c r="E804" s="143" t="str">
        <f t="shared" si="36"/>
        <v>Ժակետ</v>
      </c>
      <c r="F804" s="273" t="s">
        <v>58</v>
      </c>
      <c r="G804" s="144">
        <f>VLOOKUP(E804,subcategory!A:B,2,0)</f>
        <v>466</v>
      </c>
      <c r="H804" s="273" t="s">
        <v>55</v>
      </c>
      <c r="I804" s="213" t="e">
        <f>VLOOKUP(H804,gender!A:B,2,0)</f>
        <v>#N/A</v>
      </c>
      <c r="J804" s="273">
        <v>130</v>
      </c>
      <c r="K804" s="273">
        <v>130</v>
      </c>
      <c r="L804" s="273">
        <v>1</v>
      </c>
      <c r="M804" s="273" t="s">
        <v>44</v>
      </c>
      <c r="N804" s="144">
        <f>VLOOKUP(M804,brand!A:B,2,0)</f>
        <v>608</v>
      </c>
      <c r="O804" s="144" t="str">
        <f t="shared" si="37"/>
        <v>BANGLADESH</v>
      </c>
      <c r="P804" s="144">
        <f>VLOOKUP(O804,country!A:B,2,0)</f>
        <v>7485</v>
      </c>
      <c r="Q804" s="273" t="s">
        <v>440</v>
      </c>
      <c r="R804" s="144" t="str">
        <f t="shared" si="38"/>
        <v>Բամբակ</v>
      </c>
      <c r="S804" s="144" t="s">
        <v>25</v>
      </c>
      <c r="T804" s="144">
        <f>VLOOKUP(R804,material!A:B,2,0)</f>
        <v>9</v>
      </c>
      <c r="U804" s="141" t="s">
        <v>3416</v>
      </c>
      <c r="V804" s="141"/>
      <c r="W804" s="273" t="s">
        <v>7669</v>
      </c>
      <c r="X804" s="141" t="e">
        <f>VLOOKUP(W804,SIZE!A:B,2,0)</f>
        <v>#N/A</v>
      </c>
      <c r="Y804" s="141">
        <v>20.99</v>
      </c>
      <c r="Z804" s="141" t="s">
        <v>1080</v>
      </c>
      <c r="AA804" s="141">
        <f>VLOOKUP(Z804,COLOR!A:B,2,0)</f>
        <v>13</v>
      </c>
      <c r="AB804" s="130"/>
      <c r="AC804" s="130"/>
      <c r="AD804" s="130"/>
      <c r="AE804" s="130"/>
      <c r="AF804" s="130"/>
      <c r="AG804" s="130"/>
      <c r="AH804" s="130"/>
      <c r="AI804" s="130"/>
      <c r="AJ804" s="130"/>
      <c r="AK804" s="130"/>
      <c r="AL804" s="130"/>
      <c r="AM804" s="130"/>
    </row>
    <row r="805" spans="1:39" ht="20.25" customHeight="1">
      <c r="A805" s="132">
        <v>804</v>
      </c>
      <c r="B805" s="19" t="s">
        <v>5277</v>
      </c>
      <c r="C805" s="250">
        <v>61043200000</v>
      </c>
      <c r="D805" s="261" t="s">
        <v>726</v>
      </c>
      <c r="E805" s="143" t="str">
        <f t="shared" si="36"/>
        <v>Ժակետ</v>
      </c>
      <c r="F805" s="273" t="s">
        <v>58</v>
      </c>
      <c r="G805" s="144">
        <f>VLOOKUP(E805,subcategory!A:B,2,0)</f>
        <v>466</v>
      </c>
      <c r="H805" s="273" t="s">
        <v>55</v>
      </c>
      <c r="I805" s="213" t="e">
        <f>VLOOKUP(H805,gender!A:B,2,0)</f>
        <v>#N/A</v>
      </c>
      <c r="J805" s="273">
        <v>200</v>
      </c>
      <c r="K805" s="273">
        <v>200</v>
      </c>
      <c r="L805" s="273">
        <v>1</v>
      </c>
      <c r="M805" s="273" t="s">
        <v>44</v>
      </c>
      <c r="N805" s="144">
        <f>VLOOKUP(M805,brand!A:B,2,0)</f>
        <v>608</v>
      </c>
      <c r="O805" s="144" t="str">
        <f t="shared" si="37"/>
        <v>CHINA</v>
      </c>
      <c r="P805" s="144">
        <f>VLOOKUP(O805,country!A:B,2,0)</f>
        <v>7497</v>
      </c>
      <c r="Q805" s="273" t="s">
        <v>3915</v>
      </c>
      <c r="R805" s="144" t="str">
        <f t="shared" si="38"/>
        <v>Բամբակ</v>
      </c>
      <c r="S805" s="144" t="s">
        <v>25</v>
      </c>
      <c r="T805" s="144">
        <f>VLOOKUP(R805,material!A:B,2,0)</f>
        <v>9</v>
      </c>
      <c r="U805" s="141" t="s">
        <v>3416</v>
      </c>
      <c r="V805" s="141"/>
      <c r="W805" s="273" t="s">
        <v>7671</v>
      </c>
      <c r="X805" s="141" t="e">
        <f>VLOOKUP(W805,SIZE!A:B,2,0)</f>
        <v>#N/A</v>
      </c>
      <c r="Y805" s="141">
        <v>20.99</v>
      </c>
      <c r="Z805" s="141" t="s">
        <v>1080</v>
      </c>
      <c r="AA805" s="141">
        <f>VLOOKUP(Z805,COLOR!A:B,2,0)</f>
        <v>13</v>
      </c>
      <c r="AB805" s="130"/>
      <c r="AC805" s="130"/>
      <c r="AD805" s="130"/>
      <c r="AE805" s="130"/>
      <c r="AF805" s="130"/>
      <c r="AG805" s="130"/>
      <c r="AH805" s="130"/>
      <c r="AI805" s="130"/>
      <c r="AJ805" s="130"/>
      <c r="AK805" s="130"/>
      <c r="AL805" s="130"/>
      <c r="AM805" s="130"/>
    </row>
    <row r="806" spans="1:39" ht="20.25" customHeight="1">
      <c r="A806" s="132">
        <v>805</v>
      </c>
      <c r="B806" s="19" t="s">
        <v>5278</v>
      </c>
      <c r="C806" s="250">
        <v>65050090000</v>
      </c>
      <c r="D806" s="261" t="s">
        <v>6870</v>
      </c>
      <c r="E806" s="143" t="str">
        <f t="shared" si="36"/>
        <v>Գլխարկ</v>
      </c>
      <c r="F806" s="273" t="s">
        <v>73</v>
      </c>
      <c r="G806" s="144">
        <f>VLOOKUP(E806,subcategory!A:B,2,0)</f>
        <v>5</v>
      </c>
      <c r="H806" s="273" t="s">
        <v>7150</v>
      </c>
      <c r="I806" s="213" t="e">
        <f>VLOOKUP(H806,gender!A:B,2,0)</f>
        <v>#N/A</v>
      </c>
      <c r="J806" s="273">
        <v>59</v>
      </c>
      <c r="K806" s="273">
        <v>59</v>
      </c>
      <c r="L806" s="273">
        <v>1</v>
      </c>
      <c r="M806" s="273" t="s">
        <v>44</v>
      </c>
      <c r="N806" s="144">
        <f>VLOOKUP(M806,brand!A:B,2,0)</f>
        <v>608</v>
      </c>
      <c r="O806" s="144" t="str">
        <f t="shared" si="37"/>
        <v>CHINA</v>
      </c>
      <c r="P806" s="144">
        <f>VLOOKUP(O806,country!A:B,2,0)</f>
        <v>7497</v>
      </c>
      <c r="Q806" s="273" t="s">
        <v>3915</v>
      </c>
      <c r="R806" s="144" t="str">
        <f t="shared" si="38"/>
        <v>Պոլիեսթեր</v>
      </c>
      <c r="S806" s="144" t="s">
        <v>36</v>
      </c>
      <c r="T806" s="144">
        <f>VLOOKUP(R806,material!A:B,2,0)</f>
        <v>37</v>
      </c>
      <c r="U806" s="141" t="s">
        <v>3416</v>
      </c>
      <c r="V806" s="141"/>
      <c r="W806" s="273" t="s">
        <v>7673</v>
      </c>
      <c r="X806" s="141" t="e">
        <f>VLOOKUP(W806,SIZE!A:B,2,0)</f>
        <v>#N/A</v>
      </c>
      <c r="Y806" s="141">
        <v>9.99</v>
      </c>
      <c r="Z806" s="141" t="s">
        <v>1038</v>
      </c>
      <c r="AA806" s="141">
        <f>VLOOKUP(Z806,COLOR!A:B,2,0)</f>
        <v>5</v>
      </c>
      <c r="AB806" s="130"/>
      <c r="AC806" s="130"/>
      <c r="AD806" s="130"/>
      <c r="AE806" s="130"/>
      <c r="AF806" s="130"/>
      <c r="AG806" s="130"/>
      <c r="AH806" s="130"/>
      <c r="AI806" s="130"/>
      <c r="AJ806" s="130"/>
      <c r="AK806" s="130"/>
      <c r="AL806" s="130"/>
      <c r="AM806" s="130"/>
    </row>
    <row r="807" spans="1:39" ht="20.25" customHeight="1">
      <c r="A807" s="132">
        <v>806</v>
      </c>
      <c r="B807" s="19" t="s">
        <v>5279</v>
      </c>
      <c r="C807" s="250">
        <v>65050090000</v>
      </c>
      <c r="D807" s="261" t="s">
        <v>6870</v>
      </c>
      <c r="E807" s="143" t="str">
        <f t="shared" si="36"/>
        <v>Գլխարկ</v>
      </c>
      <c r="F807" s="273" t="s">
        <v>73</v>
      </c>
      <c r="G807" s="144">
        <f>VLOOKUP(E807,subcategory!A:B,2,0)</f>
        <v>5</v>
      </c>
      <c r="H807" s="273" t="s">
        <v>7150</v>
      </c>
      <c r="I807" s="213" t="e">
        <f>VLOOKUP(H807,gender!A:B,2,0)</f>
        <v>#N/A</v>
      </c>
      <c r="J807" s="273">
        <v>60</v>
      </c>
      <c r="K807" s="273">
        <v>60</v>
      </c>
      <c r="L807" s="273">
        <v>1</v>
      </c>
      <c r="M807" s="273" t="s">
        <v>44</v>
      </c>
      <c r="N807" s="144">
        <f>VLOOKUP(M807,brand!A:B,2,0)</f>
        <v>608</v>
      </c>
      <c r="O807" s="144" t="str">
        <f t="shared" si="37"/>
        <v>CHINA</v>
      </c>
      <c r="P807" s="144">
        <f>VLOOKUP(O807,country!A:B,2,0)</f>
        <v>7497</v>
      </c>
      <c r="Q807" s="273" t="s">
        <v>3915</v>
      </c>
      <c r="R807" s="144" t="str">
        <f t="shared" si="38"/>
        <v>Պոլիեսթեր</v>
      </c>
      <c r="S807" s="144" t="s">
        <v>36</v>
      </c>
      <c r="T807" s="144">
        <f>VLOOKUP(R807,material!A:B,2,0)</f>
        <v>37</v>
      </c>
      <c r="U807" s="141" t="s">
        <v>3416</v>
      </c>
      <c r="V807" s="141"/>
      <c r="W807" s="273">
        <v>46371</v>
      </c>
      <c r="X807" s="141" t="e">
        <f>VLOOKUP(W807,SIZE!A:B,2,0)</f>
        <v>#N/A</v>
      </c>
      <c r="Y807" s="141">
        <v>9.99</v>
      </c>
      <c r="Z807" s="141" t="s">
        <v>1038</v>
      </c>
      <c r="AA807" s="141">
        <f>VLOOKUP(Z807,COLOR!A:B,2,0)</f>
        <v>5</v>
      </c>
      <c r="AB807" s="130"/>
      <c r="AC807" s="130"/>
      <c r="AD807" s="130"/>
      <c r="AE807" s="130"/>
      <c r="AF807" s="130"/>
      <c r="AG807" s="130"/>
      <c r="AH807" s="130"/>
      <c r="AI807" s="130"/>
      <c r="AJ807" s="130"/>
      <c r="AK807" s="130"/>
      <c r="AL807" s="130"/>
      <c r="AM807" s="130"/>
    </row>
    <row r="808" spans="1:39" ht="20.25" customHeight="1">
      <c r="A808" s="132">
        <v>807</v>
      </c>
      <c r="B808" s="19" t="s">
        <v>5280</v>
      </c>
      <c r="C808" s="250">
        <v>65050090000</v>
      </c>
      <c r="D808" s="261" t="s">
        <v>6870</v>
      </c>
      <c r="E808" s="143" t="str">
        <f t="shared" si="36"/>
        <v>Գլխարկ</v>
      </c>
      <c r="F808" s="273" t="s">
        <v>73</v>
      </c>
      <c r="G808" s="144">
        <f>VLOOKUP(E808,subcategory!A:B,2,0)</f>
        <v>5</v>
      </c>
      <c r="H808" s="273" t="s">
        <v>7150</v>
      </c>
      <c r="I808" s="213" t="e">
        <f>VLOOKUP(H808,gender!A:B,2,0)</f>
        <v>#N/A</v>
      </c>
      <c r="J808" s="273">
        <v>59</v>
      </c>
      <c r="K808" s="273">
        <v>59</v>
      </c>
      <c r="L808" s="273">
        <v>1</v>
      </c>
      <c r="M808" s="273" t="s">
        <v>44</v>
      </c>
      <c r="N808" s="144">
        <f>VLOOKUP(M808,brand!A:B,2,0)</f>
        <v>608</v>
      </c>
      <c r="O808" s="144" t="str">
        <f t="shared" si="37"/>
        <v>CHINA</v>
      </c>
      <c r="P808" s="144">
        <f>VLOOKUP(O808,country!A:B,2,0)</f>
        <v>7497</v>
      </c>
      <c r="Q808" s="273" t="s">
        <v>3915</v>
      </c>
      <c r="R808" s="144" t="str">
        <f t="shared" si="38"/>
        <v>Պոլիեսթեր</v>
      </c>
      <c r="S808" s="144" t="s">
        <v>36</v>
      </c>
      <c r="T808" s="144">
        <f>VLOOKUP(R808,material!A:B,2,0)</f>
        <v>37</v>
      </c>
      <c r="U808" s="141" t="s">
        <v>3416</v>
      </c>
      <c r="V808" s="141"/>
      <c r="W808" s="273">
        <v>46182</v>
      </c>
      <c r="X808" s="141" t="e">
        <f>VLOOKUP(W808,SIZE!A:B,2,0)</f>
        <v>#N/A</v>
      </c>
      <c r="Y808" s="141">
        <v>9.99</v>
      </c>
      <c r="Z808" s="141" t="s">
        <v>1038</v>
      </c>
      <c r="AA808" s="141">
        <f>VLOOKUP(Z808,COLOR!A:B,2,0)</f>
        <v>5</v>
      </c>
      <c r="AB808" s="130"/>
      <c r="AC808" s="130"/>
      <c r="AD808" s="130"/>
      <c r="AE808" s="130"/>
      <c r="AF808" s="130"/>
      <c r="AG808" s="130"/>
      <c r="AH808" s="130"/>
      <c r="AI808" s="130"/>
      <c r="AJ808" s="130"/>
      <c r="AK808" s="130"/>
      <c r="AL808" s="130"/>
      <c r="AM808" s="130"/>
    </row>
    <row r="809" spans="1:39" ht="20.25" customHeight="1">
      <c r="A809" s="132">
        <v>808</v>
      </c>
      <c r="B809" s="19" t="s">
        <v>5281</v>
      </c>
      <c r="C809" s="254">
        <v>61112090000</v>
      </c>
      <c r="D809" s="261" t="s">
        <v>6811</v>
      </c>
      <c r="E809" s="143" t="str">
        <f t="shared" si="36"/>
        <v>Շապիկ</v>
      </c>
      <c r="F809" s="273" t="s">
        <v>46</v>
      </c>
      <c r="G809" s="144">
        <f>VLOOKUP(E809,subcategory!A:B,2,0)</f>
        <v>73</v>
      </c>
      <c r="H809" s="273" t="s">
        <v>7150</v>
      </c>
      <c r="I809" s="213" t="e">
        <f>VLOOKUP(H809,gender!A:B,2,0)</f>
        <v>#N/A</v>
      </c>
      <c r="J809" s="273">
        <v>125</v>
      </c>
      <c r="K809" s="273">
        <v>125</v>
      </c>
      <c r="L809" s="273">
        <v>1</v>
      </c>
      <c r="M809" s="273" t="s">
        <v>44</v>
      </c>
      <c r="N809" s="144">
        <f>VLOOKUP(M809,brand!A:B,2,0)</f>
        <v>608</v>
      </c>
      <c r="O809" s="144" t="str">
        <f t="shared" si="37"/>
        <v>CHINA</v>
      </c>
      <c r="P809" s="144">
        <f>VLOOKUP(O809,country!A:B,2,0)</f>
        <v>7497</v>
      </c>
      <c r="Q809" s="273" t="s">
        <v>3915</v>
      </c>
      <c r="R809" s="144" t="str">
        <f t="shared" si="38"/>
        <v>Բամբակ</v>
      </c>
      <c r="S809" s="144" t="s">
        <v>25</v>
      </c>
      <c r="T809" s="144">
        <f>VLOOKUP(R809,material!A:B,2,0)</f>
        <v>9</v>
      </c>
      <c r="U809" s="141" t="s">
        <v>3416</v>
      </c>
      <c r="V809" s="141"/>
      <c r="W809" s="277" t="s">
        <v>7683</v>
      </c>
      <c r="X809" s="141" t="e">
        <f>VLOOKUP(W809,SIZE!A:B,2,0)</f>
        <v>#N/A</v>
      </c>
      <c r="Y809" s="141">
        <v>27.99</v>
      </c>
      <c r="Z809" s="141" t="s">
        <v>1195</v>
      </c>
      <c r="AA809" s="141">
        <f>VLOOKUP(Z809,COLOR!A:B,2,0)</f>
        <v>29</v>
      </c>
      <c r="AB809" s="130"/>
      <c r="AC809" s="130"/>
      <c r="AD809" s="130"/>
      <c r="AE809" s="130"/>
      <c r="AF809" s="130"/>
      <c r="AG809" s="130"/>
      <c r="AH809" s="130"/>
      <c r="AI809" s="130"/>
      <c r="AJ809" s="130"/>
      <c r="AK809" s="130"/>
      <c r="AL809" s="130"/>
      <c r="AM809" s="130"/>
    </row>
    <row r="810" spans="1:39" ht="20.25" customHeight="1">
      <c r="A810" s="132">
        <v>809</v>
      </c>
      <c r="B810" s="19" t="s">
        <v>5282</v>
      </c>
      <c r="C810" s="250">
        <v>61091000000</v>
      </c>
      <c r="D810" s="261" t="s">
        <v>2290</v>
      </c>
      <c r="E810" s="143" t="str">
        <f t="shared" si="36"/>
        <v>Շապիկ</v>
      </c>
      <c r="F810" s="273" t="s">
        <v>46</v>
      </c>
      <c r="G810" s="144">
        <f>VLOOKUP(E810,subcategory!A:B,2,0)</f>
        <v>73</v>
      </c>
      <c r="H810" s="273" t="s">
        <v>7150</v>
      </c>
      <c r="I810" s="213" t="e">
        <f>VLOOKUP(H810,gender!A:B,2,0)</f>
        <v>#N/A</v>
      </c>
      <c r="J810" s="273">
        <v>160</v>
      </c>
      <c r="K810" s="273">
        <v>160</v>
      </c>
      <c r="L810" s="273">
        <v>1</v>
      </c>
      <c r="M810" s="273" t="s">
        <v>44</v>
      </c>
      <c r="N810" s="144">
        <f>VLOOKUP(M810,brand!A:B,2,0)</f>
        <v>608</v>
      </c>
      <c r="O810" s="144" t="str">
        <f t="shared" si="37"/>
        <v>CHINA</v>
      </c>
      <c r="P810" s="144">
        <f>VLOOKUP(O810,country!A:B,2,0)</f>
        <v>7497</v>
      </c>
      <c r="Q810" s="273" t="s">
        <v>3915</v>
      </c>
      <c r="R810" s="144" t="str">
        <f t="shared" si="38"/>
        <v>Բամբակ</v>
      </c>
      <c r="S810" s="144" t="s">
        <v>25</v>
      </c>
      <c r="T810" s="144">
        <f>VLOOKUP(R810,material!A:B,2,0)</f>
        <v>9</v>
      </c>
      <c r="U810" s="141" t="s">
        <v>3416</v>
      </c>
      <c r="V810" s="141"/>
      <c r="W810" s="273" t="s">
        <v>7646</v>
      </c>
      <c r="X810" s="141" t="e">
        <f>VLOOKUP(W810,SIZE!A:B,2,0)</f>
        <v>#N/A</v>
      </c>
      <c r="Y810" s="141">
        <v>27.99</v>
      </c>
      <c r="Z810" s="141" t="s">
        <v>1195</v>
      </c>
      <c r="AA810" s="141">
        <f>VLOOKUP(Z810,COLOR!A:B,2,0)</f>
        <v>29</v>
      </c>
      <c r="AB810" s="130"/>
      <c r="AC810" s="130"/>
      <c r="AD810" s="130"/>
      <c r="AE810" s="130"/>
      <c r="AF810" s="130"/>
      <c r="AG810" s="130"/>
      <c r="AH810" s="130"/>
      <c r="AI810" s="130"/>
      <c r="AJ810" s="130"/>
      <c r="AK810" s="130"/>
      <c r="AL810" s="130"/>
      <c r="AM810" s="130"/>
    </row>
    <row r="811" spans="1:39" ht="20.25" customHeight="1">
      <c r="A811" s="132">
        <v>810</v>
      </c>
      <c r="B811" s="19" t="s">
        <v>5283</v>
      </c>
      <c r="C811" s="250">
        <v>61044200000</v>
      </c>
      <c r="D811" s="261" t="s">
        <v>700</v>
      </c>
      <c r="E811" s="143" t="str">
        <f t="shared" si="36"/>
        <v>Զգեստ</v>
      </c>
      <c r="F811" s="273" t="s">
        <v>64</v>
      </c>
      <c r="G811" s="144">
        <f>VLOOKUP(E811,subcategory!A:B,2,0)</f>
        <v>43</v>
      </c>
      <c r="H811" s="273" t="s">
        <v>55</v>
      </c>
      <c r="I811" s="213" t="e">
        <f>VLOOKUP(H811,gender!A:B,2,0)</f>
        <v>#N/A</v>
      </c>
      <c r="J811" s="273">
        <v>130</v>
      </c>
      <c r="K811" s="273">
        <v>130</v>
      </c>
      <c r="L811" s="273">
        <v>1</v>
      </c>
      <c r="M811" s="273" t="s">
        <v>44</v>
      </c>
      <c r="N811" s="144">
        <f>VLOOKUP(M811,brand!A:B,2,0)</f>
        <v>608</v>
      </c>
      <c r="O811" s="144" t="str">
        <f t="shared" si="37"/>
        <v>INDIA</v>
      </c>
      <c r="P811" s="144">
        <f>VLOOKUP(O811,country!A:B,2,0)</f>
        <v>7505</v>
      </c>
      <c r="Q811" s="273" t="s">
        <v>428</v>
      </c>
      <c r="R811" s="144" t="str">
        <f t="shared" si="38"/>
        <v>Բամբակ</v>
      </c>
      <c r="S811" s="144" t="s">
        <v>25</v>
      </c>
      <c r="T811" s="144">
        <f>VLOOKUP(R811,material!A:B,2,0)</f>
        <v>9</v>
      </c>
      <c r="U811" s="141" t="s">
        <v>3416</v>
      </c>
      <c r="V811" s="141"/>
      <c r="W811" s="273" t="s">
        <v>7669</v>
      </c>
      <c r="X811" s="141" t="e">
        <f>VLOOKUP(W811,SIZE!A:B,2,0)</f>
        <v>#N/A</v>
      </c>
      <c r="Y811" s="141">
        <v>35.99</v>
      </c>
      <c r="Z811" s="141" t="s">
        <v>1071</v>
      </c>
      <c r="AA811" s="141">
        <f>VLOOKUP(Z811,COLOR!A:B,2,0)</f>
        <v>12</v>
      </c>
      <c r="AB811" s="130"/>
      <c r="AC811" s="130"/>
      <c r="AD811" s="130"/>
      <c r="AE811" s="130"/>
      <c r="AF811" s="130"/>
      <c r="AG811" s="130"/>
      <c r="AH811" s="130"/>
      <c r="AI811" s="130"/>
      <c r="AJ811" s="130"/>
      <c r="AK811" s="130"/>
      <c r="AL811" s="130"/>
      <c r="AM811" s="130"/>
    </row>
    <row r="812" spans="1:39" ht="20.25" customHeight="1">
      <c r="A812" s="132">
        <v>811</v>
      </c>
      <c r="B812" s="19" t="s">
        <v>5284</v>
      </c>
      <c r="C812" s="250">
        <v>61044200000</v>
      </c>
      <c r="D812" s="261" t="s">
        <v>700</v>
      </c>
      <c r="E812" s="143" t="str">
        <f t="shared" si="36"/>
        <v>Զգեստ</v>
      </c>
      <c r="F812" s="273" t="s">
        <v>64</v>
      </c>
      <c r="G812" s="144">
        <f>VLOOKUP(E812,subcategory!A:B,2,0)</f>
        <v>43</v>
      </c>
      <c r="H812" s="273" t="s">
        <v>55</v>
      </c>
      <c r="I812" s="213" t="e">
        <f>VLOOKUP(H812,gender!A:B,2,0)</f>
        <v>#N/A</v>
      </c>
      <c r="J812" s="273">
        <v>170</v>
      </c>
      <c r="K812" s="273">
        <v>170</v>
      </c>
      <c r="L812" s="273">
        <v>1</v>
      </c>
      <c r="M812" s="273" t="s">
        <v>44</v>
      </c>
      <c r="N812" s="144">
        <f>VLOOKUP(M812,brand!A:B,2,0)</f>
        <v>608</v>
      </c>
      <c r="O812" s="144" t="str">
        <f t="shared" si="37"/>
        <v>INDIA</v>
      </c>
      <c r="P812" s="144">
        <f>VLOOKUP(O812,country!A:B,2,0)</f>
        <v>7505</v>
      </c>
      <c r="Q812" s="273" t="s">
        <v>428</v>
      </c>
      <c r="R812" s="144" t="str">
        <f t="shared" si="38"/>
        <v>Բամբակ</v>
      </c>
      <c r="S812" s="144" t="s">
        <v>25</v>
      </c>
      <c r="T812" s="144">
        <f>VLOOKUP(R812,material!A:B,2,0)</f>
        <v>9</v>
      </c>
      <c r="U812" s="141" t="s">
        <v>3416</v>
      </c>
      <c r="V812" s="141"/>
      <c r="W812" s="273" t="s">
        <v>7671</v>
      </c>
      <c r="X812" s="141" t="e">
        <f>VLOOKUP(W812,SIZE!A:B,2,0)</f>
        <v>#N/A</v>
      </c>
      <c r="Y812" s="141">
        <v>38.99</v>
      </c>
      <c r="Z812" s="141" t="s">
        <v>1071</v>
      </c>
      <c r="AA812" s="141">
        <f>VLOOKUP(Z812,COLOR!A:B,2,0)</f>
        <v>12</v>
      </c>
      <c r="AB812" s="130"/>
      <c r="AC812" s="130"/>
      <c r="AD812" s="130"/>
      <c r="AE812" s="130"/>
      <c r="AF812" s="130"/>
      <c r="AG812" s="130"/>
      <c r="AH812" s="130"/>
      <c r="AI812" s="130"/>
      <c r="AJ812" s="130"/>
      <c r="AK812" s="130"/>
      <c r="AL812" s="130"/>
      <c r="AM812" s="130"/>
    </row>
    <row r="813" spans="1:39" ht="20.25" customHeight="1">
      <c r="A813" s="132">
        <v>812</v>
      </c>
      <c r="B813" s="19" t="s">
        <v>5285</v>
      </c>
      <c r="C813" s="250">
        <v>62046239000</v>
      </c>
      <c r="D813" s="260" t="s">
        <v>6955</v>
      </c>
      <c r="E813" s="143" t="str">
        <f t="shared" si="36"/>
        <v>Տաբատներ</v>
      </c>
      <c r="F813" s="273" t="s">
        <v>7795</v>
      </c>
      <c r="G813" s="144">
        <f>VLOOKUP(E813,subcategory!A:B,2,0)</f>
        <v>93</v>
      </c>
      <c r="H813" s="273" t="s">
        <v>20</v>
      </c>
      <c r="I813" s="213" t="e">
        <f>VLOOKUP(H813,gender!A:B,2,0)</f>
        <v>#N/A</v>
      </c>
      <c r="J813" s="273">
        <v>475</v>
      </c>
      <c r="K813" s="273">
        <v>475</v>
      </c>
      <c r="L813" s="273">
        <v>1</v>
      </c>
      <c r="M813" s="277" t="s">
        <v>7157</v>
      </c>
      <c r="N813" s="144">
        <f>VLOOKUP(M813,brand!A:B,2,0)</f>
        <v>840</v>
      </c>
      <c r="O813" s="144" t="str">
        <f t="shared" si="37"/>
        <v>EU</v>
      </c>
      <c r="P813" s="144">
        <f>VLOOKUP(O813,country!A:B,2,0)</f>
        <v>9001</v>
      </c>
      <c r="Q813" s="273" t="s">
        <v>568</v>
      </c>
      <c r="R813" s="144" t="str">
        <f t="shared" si="38"/>
        <v>Բամբակ/Պոլիեսթեր</v>
      </c>
      <c r="S813" s="144" t="s">
        <v>13</v>
      </c>
      <c r="T813" s="144" t="str">
        <f>VLOOKUP(R813,material!A:B,2,0)</f>
        <v>9-37</v>
      </c>
      <c r="U813" s="141" t="s">
        <v>7157</v>
      </c>
      <c r="V813" s="141"/>
      <c r="W813" s="273">
        <v>52</v>
      </c>
      <c r="X813" s="141">
        <f>VLOOKUP(W813,SIZE!A:B,2,0)</f>
        <v>106</v>
      </c>
      <c r="Y813" s="141">
        <v>0</v>
      </c>
      <c r="Z813" s="141" t="s">
        <v>1038</v>
      </c>
      <c r="AA813" s="141">
        <f>VLOOKUP(Z813,COLOR!A:B,2,0)</f>
        <v>5</v>
      </c>
      <c r="AB813" s="130"/>
      <c r="AC813" s="130"/>
      <c r="AD813" s="130"/>
      <c r="AE813" s="130"/>
      <c r="AF813" s="130"/>
      <c r="AG813" s="130"/>
      <c r="AH813" s="130"/>
      <c r="AI813" s="130"/>
      <c r="AJ813" s="130"/>
      <c r="AK813" s="130"/>
      <c r="AL813" s="130"/>
      <c r="AM813" s="130"/>
    </row>
    <row r="814" spans="1:39" ht="20.25" customHeight="1">
      <c r="A814" s="132">
        <v>813</v>
      </c>
      <c r="B814" s="19" t="s">
        <v>5286</v>
      </c>
      <c r="C814" s="250">
        <v>61044200000</v>
      </c>
      <c r="D814" s="261" t="s">
        <v>700</v>
      </c>
      <c r="E814" s="143" t="str">
        <f t="shared" si="36"/>
        <v>Զգեստ</v>
      </c>
      <c r="F814" s="273" t="s">
        <v>64</v>
      </c>
      <c r="G814" s="144">
        <f>VLOOKUP(E814,subcategory!A:B,2,0)</f>
        <v>43</v>
      </c>
      <c r="H814" s="273" t="s">
        <v>55</v>
      </c>
      <c r="I814" s="213" t="e">
        <f>VLOOKUP(H814,gender!A:B,2,0)</f>
        <v>#N/A</v>
      </c>
      <c r="J814" s="273">
        <v>95</v>
      </c>
      <c r="K814" s="273">
        <v>95</v>
      </c>
      <c r="L814" s="273">
        <v>1</v>
      </c>
      <c r="M814" s="273" t="s">
        <v>44</v>
      </c>
      <c r="N814" s="144">
        <f>VLOOKUP(M814,brand!A:B,2,0)</f>
        <v>608</v>
      </c>
      <c r="O814" s="144" t="str">
        <f t="shared" si="37"/>
        <v>INDIA</v>
      </c>
      <c r="P814" s="144">
        <f>VLOOKUP(O814,country!A:B,2,0)</f>
        <v>7505</v>
      </c>
      <c r="Q814" s="273" t="s">
        <v>428</v>
      </c>
      <c r="R814" s="144" t="str">
        <f t="shared" si="38"/>
        <v>Բամբակ</v>
      </c>
      <c r="S814" s="144" t="s">
        <v>25</v>
      </c>
      <c r="T814" s="144">
        <f>VLOOKUP(R814,material!A:B,2,0)</f>
        <v>9</v>
      </c>
      <c r="U814" s="141" t="s">
        <v>3416</v>
      </c>
      <c r="V814" s="141"/>
      <c r="W814" s="273" t="s">
        <v>7698</v>
      </c>
      <c r="X814" s="141" t="e">
        <f>VLOOKUP(W814,SIZE!A:B,2,0)</f>
        <v>#N/A</v>
      </c>
      <c r="Y814" s="141">
        <v>0</v>
      </c>
      <c r="Z814" s="141" t="s">
        <v>2095</v>
      </c>
      <c r="AA814" s="141">
        <f>VLOOKUP(Z814,COLOR!A:B,2,0)</f>
        <v>17</v>
      </c>
      <c r="AB814" s="130"/>
      <c r="AC814" s="130"/>
      <c r="AD814" s="130"/>
      <c r="AE814" s="130"/>
      <c r="AF814" s="130"/>
      <c r="AG814" s="130"/>
      <c r="AH814" s="130"/>
      <c r="AI814" s="130"/>
      <c r="AJ814" s="130"/>
      <c r="AK814" s="130"/>
      <c r="AL814" s="130"/>
      <c r="AM814" s="130"/>
    </row>
    <row r="815" spans="1:39" ht="20.25" customHeight="1">
      <c r="A815" s="132">
        <v>814</v>
      </c>
      <c r="B815" s="19" t="s">
        <v>5287</v>
      </c>
      <c r="C815" s="250">
        <v>61044200000</v>
      </c>
      <c r="D815" s="261" t="s">
        <v>700</v>
      </c>
      <c r="E815" s="143" t="str">
        <f t="shared" si="36"/>
        <v>Զգեստ</v>
      </c>
      <c r="F815" s="273" t="s">
        <v>64</v>
      </c>
      <c r="G815" s="144">
        <f>VLOOKUP(E815,subcategory!A:B,2,0)</f>
        <v>43</v>
      </c>
      <c r="H815" s="273" t="s">
        <v>55</v>
      </c>
      <c r="I815" s="213" t="e">
        <f>VLOOKUP(H815,gender!A:B,2,0)</f>
        <v>#N/A</v>
      </c>
      <c r="J815" s="273">
        <v>99</v>
      </c>
      <c r="K815" s="273">
        <v>99</v>
      </c>
      <c r="L815" s="273">
        <v>1</v>
      </c>
      <c r="M815" s="273" t="s">
        <v>44</v>
      </c>
      <c r="N815" s="144">
        <f>VLOOKUP(M815,brand!A:B,2,0)</f>
        <v>608</v>
      </c>
      <c r="O815" s="144" t="str">
        <f t="shared" si="37"/>
        <v>INDIA</v>
      </c>
      <c r="P815" s="144">
        <f>VLOOKUP(O815,country!A:B,2,0)</f>
        <v>7505</v>
      </c>
      <c r="Q815" s="273" t="s">
        <v>428</v>
      </c>
      <c r="R815" s="144" t="str">
        <f t="shared" si="38"/>
        <v>Բամբակ</v>
      </c>
      <c r="S815" s="144" t="s">
        <v>25</v>
      </c>
      <c r="T815" s="144">
        <f>VLOOKUP(R815,material!A:B,2,0)</f>
        <v>9</v>
      </c>
      <c r="U815" s="141" t="s">
        <v>3416</v>
      </c>
      <c r="V815" s="141"/>
      <c r="W815" s="273" t="s">
        <v>7698</v>
      </c>
      <c r="X815" s="141" t="e">
        <f>VLOOKUP(W815,SIZE!A:B,2,0)</f>
        <v>#N/A</v>
      </c>
      <c r="Y815" s="141">
        <v>35.99</v>
      </c>
      <c r="Z815" s="141" t="s">
        <v>2095</v>
      </c>
      <c r="AA815" s="141">
        <f>VLOOKUP(Z815,COLOR!A:B,2,0)</f>
        <v>17</v>
      </c>
      <c r="AB815" s="130"/>
      <c r="AC815" s="130"/>
      <c r="AD815" s="130"/>
      <c r="AE815" s="130"/>
      <c r="AF815" s="130"/>
      <c r="AG815" s="130"/>
      <c r="AH815" s="130"/>
      <c r="AI815" s="130"/>
      <c r="AJ815" s="130"/>
      <c r="AK815" s="130"/>
      <c r="AL815" s="130"/>
      <c r="AM815" s="130"/>
    </row>
    <row r="816" spans="1:39" ht="20.25" customHeight="1">
      <c r="A816" s="132">
        <v>815</v>
      </c>
      <c r="B816" s="19" t="s">
        <v>5288</v>
      </c>
      <c r="C816" s="252">
        <v>61112090000</v>
      </c>
      <c r="D816" s="261" t="s">
        <v>6800</v>
      </c>
      <c r="E816" s="143" t="str">
        <f t="shared" si="36"/>
        <v>Բոդի</v>
      </c>
      <c r="F816" s="273" t="s">
        <v>247</v>
      </c>
      <c r="G816" s="144">
        <f>VLOOKUP(E816,subcategory!A:B,2,0)</f>
        <v>15</v>
      </c>
      <c r="H816" s="273" t="s">
        <v>7151</v>
      </c>
      <c r="I816" s="213">
        <f>VLOOKUP(H816,gender!A:B,2,0)</f>
        <v>7</v>
      </c>
      <c r="J816" s="273">
        <v>119</v>
      </c>
      <c r="K816" s="273">
        <v>119</v>
      </c>
      <c r="L816" s="273">
        <v>1</v>
      </c>
      <c r="M816" s="273" t="s">
        <v>44</v>
      </c>
      <c r="N816" s="144">
        <f>VLOOKUP(M816,brand!A:B,2,0)</f>
        <v>608</v>
      </c>
      <c r="O816" s="144" t="str">
        <f t="shared" si="37"/>
        <v>PORTUGAL</v>
      </c>
      <c r="P816" s="144">
        <f>VLOOKUP(O816,country!A:B,2,0)</f>
        <v>1810</v>
      </c>
      <c r="Q816" s="273" t="s">
        <v>2818</v>
      </c>
      <c r="R816" s="144" t="str">
        <f t="shared" si="38"/>
        <v>Բամբակ</v>
      </c>
      <c r="S816" s="144" t="s">
        <v>25</v>
      </c>
      <c r="T816" s="144">
        <f>VLOOKUP(R816,material!A:B,2,0)</f>
        <v>9</v>
      </c>
      <c r="U816" s="141" t="s">
        <v>3416</v>
      </c>
      <c r="V816" s="141"/>
      <c r="W816" s="273" t="s">
        <v>7699</v>
      </c>
      <c r="X816" s="141" t="e">
        <f>VLOOKUP(W816,SIZE!A:B,2,0)</f>
        <v>#N/A</v>
      </c>
      <c r="Y816" s="141">
        <v>32.99</v>
      </c>
      <c r="Z816" s="141" t="s">
        <v>1061</v>
      </c>
      <c r="AA816" s="141">
        <f>VLOOKUP(Z816,COLOR!A:B,2,0)</f>
        <v>4</v>
      </c>
      <c r="AB816" s="130"/>
      <c r="AC816" s="130"/>
      <c r="AD816" s="130"/>
      <c r="AE816" s="130"/>
      <c r="AF816" s="130"/>
      <c r="AG816" s="130"/>
      <c r="AH816" s="130"/>
      <c r="AI816" s="130"/>
      <c r="AJ816" s="130"/>
      <c r="AK816" s="130"/>
      <c r="AL816" s="130"/>
      <c r="AM816" s="130"/>
    </row>
    <row r="817" spans="1:39" ht="20.25" customHeight="1">
      <c r="A817" s="132">
        <v>816</v>
      </c>
      <c r="B817" s="19" t="s">
        <v>5289</v>
      </c>
      <c r="C817" s="252">
        <v>61112090000</v>
      </c>
      <c r="D817" s="261" t="s">
        <v>6804</v>
      </c>
      <c r="E817" s="143" t="str">
        <f t="shared" si="36"/>
        <v>Բոդի</v>
      </c>
      <c r="F817" s="273" t="s">
        <v>247</v>
      </c>
      <c r="G817" s="144">
        <f>VLOOKUP(E817,subcategory!A:B,2,0)</f>
        <v>15</v>
      </c>
      <c r="H817" s="273" t="s">
        <v>7152</v>
      </c>
      <c r="I817" s="213" t="e">
        <f>VLOOKUP(H817,gender!A:B,2,0)</f>
        <v>#N/A</v>
      </c>
      <c r="J817" s="273">
        <v>139</v>
      </c>
      <c r="K817" s="273">
        <v>139</v>
      </c>
      <c r="L817" s="273">
        <v>1</v>
      </c>
      <c r="M817" s="273" t="s">
        <v>44</v>
      </c>
      <c r="N817" s="144">
        <f>VLOOKUP(M817,brand!A:B,2,0)</f>
        <v>608</v>
      </c>
      <c r="O817" s="144" t="str">
        <f t="shared" si="37"/>
        <v>PORTUGAL</v>
      </c>
      <c r="P817" s="144">
        <f>VLOOKUP(O817,country!A:B,2,0)</f>
        <v>1810</v>
      </c>
      <c r="Q817" s="273" t="s">
        <v>2818</v>
      </c>
      <c r="R817" s="144" t="str">
        <f t="shared" si="38"/>
        <v>Բամբակ</v>
      </c>
      <c r="S817" s="144" t="s">
        <v>25</v>
      </c>
      <c r="T817" s="144">
        <f>VLOOKUP(R817,material!A:B,2,0)</f>
        <v>9</v>
      </c>
      <c r="U817" s="141" t="s">
        <v>3416</v>
      </c>
      <c r="V817" s="141"/>
      <c r="W817" s="273" t="s">
        <v>7700</v>
      </c>
      <c r="X817" s="141" t="e">
        <f>VLOOKUP(W817,SIZE!A:B,2,0)</f>
        <v>#N/A</v>
      </c>
      <c r="Y817" s="141">
        <v>0</v>
      </c>
      <c r="Z817" s="237" t="s">
        <v>1080</v>
      </c>
      <c r="AA817" s="141">
        <f>VLOOKUP(Z817,COLOR!A:B,2,0)</f>
        <v>13</v>
      </c>
      <c r="AB817" s="130"/>
      <c r="AC817" s="130"/>
      <c r="AD817" s="130"/>
      <c r="AE817" s="130"/>
      <c r="AF817" s="130"/>
      <c r="AG817" s="130"/>
      <c r="AH817" s="130"/>
      <c r="AI817" s="130"/>
      <c r="AJ817" s="130"/>
      <c r="AK817" s="130"/>
      <c r="AL817" s="130"/>
      <c r="AM817" s="130"/>
    </row>
    <row r="818" spans="1:39" ht="20.25" customHeight="1">
      <c r="A818" s="132">
        <v>817</v>
      </c>
      <c r="B818" s="19" t="s">
        <v>5290</v>
      </c>
      <c r="C818" s="252">
        <v>61112090000</v>
      </c>
      <c r="D818" s="261" t="s">
        <v>6800</v>
      </c>
      <c r="E818" s="143" t="str">
        <f t="shared" si="36"/>
        <v>Բոդի</v>
      </c>
      <c r="F818" s="273" t="s">
        <v>247</v>
      </c>
      <c r="G818" s="144">
        <f>VLOOKUP(E818,subcategory!A:B,2,0)</f>
        <v>15</v>
      </c>
      <c r="H818" s="273" t="s">
        <v>7151</v>
      </c>
      <c r="I818" s="213">
        <f>VLOOKUP(H818,gender!A:B,2,0)</f>
        <v>7</v>
      </c>
      <c r="J818" s="273">
        <v>179</v>
      </c>
      <c r="K818" s="273">
        <v>179</v>
      </c>
      <c r="L818" s="273">
        <v>1</v>
      </c>
      <c r="M818" s="273" t="s">
        <v>44</v>
      </c>
      <c r="N818" s="144">
        <f>VLOOKUP(M818,brand!A:B,2,0)</f>
        <v>608</v>
      </c>
      <c r="O818" s="144" t="str">
        <f t="shared" si="37"/>
        <v>EGYPT</v>
      </c>
      <c r="P818" s="144">
        <f>VLOOKUP(O818,country!A:B,2,0)</f>
        <v>2050</v>
      </c>
      <c r="Q818" s="273" t="s">
        <v>2841</v>
      </c>
      <c r="R818" s="144" t="str">
        <f t="shared" si="38"/>
        <v>Բամբակ</v>
      </c>
      <c r="S818" s="144" t="s">
        <v>25</v>
      </c>
      <c r="T818" s="144">
        <f>VLOOKUP(R818,material!A:B,2,0)</f>
        <v>9</v>
      </c>
      <c r="U818" s="141" t="s">
        <v>3416</v>
      </c>
      <c r="V818" s="141"/>
      <c r="W818" s="273" t="s">
        <v>7701</v>
      </c>
      <c r="X818" s="141" t="e">
        <f>VLOOKUP(W818,SIZE!A:B,2,0)</f>
        <v>#N/A</v>
      </c>
      <c r="Y818" s="141">
        <v>20.99</v>
      </c>
      <c r="Z818" s="141" t="s">
        <v>1038</v>
      </c>
      <c r="AA818" s="141">
        <f>VLOOKUP(Z818,COLOR!A:B,2,0)</f>
        <v>5</v>
      </c>
      <c r="AB818" s="130"/>
      <c r="AC818" s="130"/>
      <c r="AD818" s="130"/>
      <c r="AE818" s="130"/>
      <c r="AF818" s="130"/>
      <c r="AG818" s="130"/>
      <c r="AH818" s="130"/>
      <c r="AI818" s="130"/>
      <c r="AJ818" s="130"/>
      <c r="AK818" s="130"/>
      <c r="AL818" s="130"/>
      <c r="AM818" s="130"/>
    </row>
    <row r="819" spans="1:39" ht="20.25" customHeight="1">
      <c r="A819" s="132">
        <v>818</v>
      </c>
      <c r="B819" s="19" t="s">
        <v>5291</v>
      </c>
      <c r="C819" s="252">
        <v>61142000000</v>
      </c>
      <c r="D819" s="261" t="s">
        <v>6956</v>
      </c>
      <c r="E819" s="143" t="str">
        <f t="shared" si="36"/>
        <v>Բոդի</v>
      </c>
      <c r="F819" s="273" t="s">
        <v>247</v>
      </c>
      <c r="G819" s="144">
        <f>VLOOKUP(E819,subcategory!A:B,2,0)</f>
        <v>15</v>
      </c>
      <c r="H819" s="273" t="s">
        <v>7150</v>
      </c>
      <c r="I819" s="213" t="e">
        <f>VLOOKUP(H819,gender!A:B,2,0)</f>
        <v>#N/A</v>
      </c>
      <c r="J819" s="273">
        <v>210</v>
      </c>
      <c r="K819" s="273">
        <v>210</v>
      </c>
      <c r="L819" s="273">
        <v>1</v>
      </c>
      <c r="M819" s="273" t="s">
        <v>44</v>
      </c>
      <c r="N819" s="144">
        <f>VLOOKUP(M819,brand!A:B,2,0)</f>
        <v>608</v>
      </c>
      <c r="O819" s="144" t="str">
        <f t="shared" si="37"/>
        <v>EGYPT</v>
      </c>
      <c r="P819" s="144">
        <f>VLOOKUP(O819,country!A:B,2,0)</f>
        <v>2050</v>
      </c>
      <c r="Q819" s="273" t="s">
        <v>2841</v>
      </c>
      <c r="R819" s="144" t="str">
        <f t="shared" si="38"/>
        <v>Բամբակ</v>
      </c>
      <c r="S819" s="144" t="s">
        <v>25</v>
      </c>
      <c r="T819" s="144">
        <f>VLOOKUP(R819,material!A:B,2,0)</f>
        <v>9</v>
      </c>
      <c r="U819" s="141" t="s">
        <v>3416</v>
      </c>
      <c r="V819" s="141"/>
      <c r="W819" s="273" t="s">
        <v>7698</v>
      </c>
      <c r="X819" s="141" t="e">
        <f>VLOOKUP(W819,SIZE!A:B,2,0)</f>
        <v>#N/A</v>
      </c>
      <c r="Y819" s="141">
        <v>20.99</v>
      </c>
      <c r="Z819" s="141" t="s">
        <v>1038</v>
      </c>
      <c r="AA819" s="141">
        <f>VLOOKUP(Z819,COLOR!A:B,2,0)</f>
        <v>5</v>
      </c>
      <c r="AB819" s="130"/>
      <c r="AC819" s="130"/>
      <c r="AD819" s="130"/>
      <c r="AE819" s="130"/>
      <c r="AF819" s="130"/>
      <c r="AG819" s="130"/>
      <c r="AH819" s="130"/>
      <c r="AI819" s="130"/>
      <c r="AJ819" s="130"/>
      <c r="AK819" s="130"/>
      <c r="AL819" s="130"/>
      <c r="AM819" s="130"/>
    </row>
    <row r="820" spans="1:39" ht="20.25" customHeight="1">
      <c r="A820" s="132">
        <v>819</v>
      </c>
      <c r="B820" s="19" t="s">
        <v>5292</v>
      </c>
      <c r="C820" s="250">
        <v>61103099000</v>
      </c>
      <c r="D820" s="261" t="s">
        <v>6936</v>
      </c>
      <c r="E820" s="143" t="str">
        <f t="shared" si="36"/>
        <v>Սվիտեր</v>
      </c>
      <c r="F820" s="273" t="s">
        <v>49</v>
      </c>
      <c r="G820" s="144" t="e">
        <f>VLOOKUP(E820,subcategory!A:B,2,0)</f>
        <v>#N/A</v>
      </c>
      <c r="H820" s="273" t="s">
        <v>55</v>
      </c>
      <c r="I820" s="213" t="e">
        <f>VLOOKUP(H820,gender!A:B,2,0)</f>
        <v>#N/A</v>
      </c>
      <c r="J820" s="273">
        <v>195</v>
      </c>
      <c r="K820" s="273">
        <v>195</v>
      </c>
      <c r="L820" s="273">
        <v>1</v>
      </c>
      <c r="M820" s="273" t="s">
        <v>44</v>
      </c>
      <c r="N820" s="144">
        <f>VLOOKUP(M820,brand!A:B,2,0)</f>
        <v>608</v>
      </c>
      <c r="O820" s="144" t="str">
        <f t="shared" si="37"/>
        <v>BANGLADESH</v>
      </c>
      <c r="P820" s="144">
        <f>VLOOKUP(O820,country!A:B,2,0)</f>
        <v>7485</v>
      </c>
      <c r="Q820" s="273" t="s">
        <v>440</v>
      </c>
      <c r="R820" s="144" t="str">
        <f t="shared" si="38"/>
        <v>Ակրիլ</v>
      </c>
      <c r="S820" s="144" t="s">
        <v>113</v>
      </c>
      <c r="T820" s="144">
        <f>VLOOKUP(R820,material!A:B,2,0)</f>
        <v>2</v>
      </c>
      <c r="U820" s="141" t="s">
        <v>3416</v>
      </c>
      <c r="V820" s="141"/>
      <c r="W820" s="273">
        <v>6</v>
      </c>
      <c r="X820" s="141">
        <f>VLOOKUP(W820,SIZE!A:B,2,0)</f>
        <v>110</v>
      </c>
      <c r="Y820" s="141">
        <v>20.99</v>
      </c>
      <c r="Z820" s="141" t="s">
        <v>1059</v>
      </c>
      <c r="AA820" s="141">
        <f>VLOOKUP(Z820,COLOR!A:B,2,0)</f>
        <v>1</v>
      </c>
      <c r="AB820" s="130"/>
      <c r="AC820" s="130"/>
      <c r="AD820" s="130"/>
      <c r="AE820" s="130"/>
      <c r="AF820" s="130"/>
      <c r="AG820" s="130"/>
      <c r="AH820" s="130"/>
      <c r="AI820" s="130"/>
      <c r="AJ820" s="130"/>
      <c r="AK820" s="130"/>
      <c r="AL820" s="130"/>
      <c r="AM820" s="130"/>
    </row>
    <row r="821" spans="1:39" ht="20.25" customHeight="1">
      <c r="A821" s="132">
        <v>820</v>
      </c>
      <c r="B821" s="19" t="s">
        <v>5293</v>
      </c>
      <c r="C821" s="250">
        <v>61103099000</v>
      </c>
      <c r="D821" s="261" t="s">
        <v>6936</v>
      </c>
      <c r="E821" s="143" t="str">
        <f t="shared" si="36"/>
        <v>Սվիտեր</v>
      </c>
      <c r="F821" s="273" t="s">
        <v>49</v>
      </c>
      <c r="G821" s="144" t="e">
        <f>VLOOKUP(E821,subcategory!A:B,2,0)</f>
        <v>#N/A</v>
      </c>
      <c r="H821" s="273" t="s">
        <v>55</v>
      </c>
      <c r="I821" s="213" t="e">
        <f>VLOOKUP(H821,gender!A:B,2,0)</f>
        <v>#N/A</v>
      </c>
      <c r="J821" s="273">
        <v>190</v>
      </c>
      <c r="K821" s="273">
        <v>190</v>
      </c>
      <c r="L821" s="273">
        <v>1</v>
      </c>
      <c r="M821" s="273" t="s">
        <v>44</v>
      </c>
      <c r="N821" s="144">
        <f>VLOOKUP(M821,brand!A:B,2,0)</f>
        <v>608</v>
      </c>
      <c r="O821" s="144" t="str">
        <f t="shared" si="37"/>
        <v>BANGLADESH</v>
      </c>
      <c r="P821" s="144">
        <f>VLOOKUP(O821,country!A:B,2,0)</f>
        <v>7485</v>
      </c>
      <c r="Q821" s="273" t="s">
        <v>440</v>
      </c>
      <c r="R821" s="144" t="str">
        <f t="shared" si="38"/>
        <v>Ակրիլ</v>
      </c>
      <c r="S821" s="144" t="s">
        <v>113</v>
      </c>
      <c r="T821" s="144">
        <f>VLOOKUP(R821,material!A:B,2,0)</f>
        <v>2</v>
      </c>
      <c r="U821" s="141" t="s">
        <v>3416</v>
      </c>
      <c r="V821" s="141"/>
      <c r="W821" s="273">
        <v>5</v>
      </c>
      <c r="X821" s="141">
        <f>VLOOKUP(W821,SIZE!A:B,2,0)</f>
        <v>104</v>
      </c>
      <c r="Y821" s="141">
        <v>20.99</v>
      </c>
      <c r="Z821" s="141" t="s">
        <v>1059</v>
      </c>
      <c r="AA821" s="141">
        <f>VLOOKUP(Z821,COLOR!A:B,2,0)</f>
        <v>1</v>
      </c>
      <c r="AB821" s="130"/>
      <c r="AC821" s="130"/>
      <c r="AD821" s="130"/>
      <c r="AE821" s="130"/>
      <c r="AF821" s="130"/>
      <c r="AG821" s="130"/>
      <c r="AH821" s="130"/>
      <c r="AI821" s="130"/>
      <c r="AJ821" s="130"/>
      <c r="AK821" s="130"/>
      <c r="AL821" s="130"/>
      <c r="AM821" s="130"/>
    </row>
    <row r="822" spans="1:39" ht="20.25" customHeight="1">
      <c r="A822" s="132">
        <v>821</v>
      </c>
      <c r="B822" s="19" t="s">
        <v>5294</v>
      </c>
      <c r="C822" s="252">
        <v>61112090000</v>
      </c>
      <c r="D822" s="261" t="s">
        <v>6800</v>
      </c>
      <c r="E822" s="143" t="str">
        <f t="shared" si="36"/>
        <v>Բոդի</v>
      </c>
      <c r="F822" s="273" t="s">
        <v>247</v>
      </c>
      <c r="G822" s="144">
        <f>VLOOKUP(E822,subcategory!A:B,2,0)</f>
        <v>15</v>
      </c>
      <c r="H822" s="273" t="s">
        <v>7151</v>
      </c>
      <c r="I822" s="213">
        <f>VLOOKUP(H822,gender!A:B,2,0)</f>
        <v>7</v>
      </c>
      <c r="J822" s="273">
        <v>85</v>
      </c>
      <c r="K822" s="273">
        <v>85</v>
      </c>
      <c r="L822" s="273">
        <v>1</v>
      </c>
      <c r="M822" s="273" t="s">
        <v>44</v>
      </c>
      <c r="N822" s="144">
        <f>VLOOKUP(M822,brand!A:B,2,0)</f>
        <v>608</v>
      </c>
      <c r="O822" s="144" t="str">
        <f t="shared" si="37"/>
        <v>CHINA</v>
      </c>
      <c r="P822" s="144">
        <f>VLOOKUP(O822,country!A:B,2,0)</f>
        <v>7497</v>
      </c>
      <c r="Q822" s="273" t="s">
        <v>3915</v>
      </c>
      <c r="R822" s="144" t="str">
        <f t="shared" si="38"/>
        <v>Բամբակ</v>
      </c>
      <c r="S822" s="144" t="s">
        <v>25</v>
      </c>
      <c r="T822" s="144">
        <f>VLOOKUP(R822,material!A:B,2,0)</f>
        <v>9</v>
      </c>
      <c r="U822" s="141" t="s">
        <v>3416</v>
      </c>
      <c r="V822" s="141"/>
      <c r="W822" s="273" t="s">
        <v>7702</v>
      </c>
      <c r="X822" s="141" t="e">
        <f>VLOOKUP(W822,SIZE!A:B,2,0)</f>
        <v>#N/A</v>
      </c>
      <c r="Y822" s="141">
        <v>29.99</v>
      </c>
      <c r="Z822" s="141" t="s">
        <v>1195</v>
      </c>
      <c r="AA822" s="141">
        <f>VLOOKUP(Z822,COLOR!A:B,2,0)</f>
        <v>29</v>
      </c>
      <c r="AB822" s="130"/>
      <c r="AC822" s="130"/>
      <c r="AD822" s="130"/>
      <c r="AE822" s="130"/>
      <c r="AF822" s="130"/>
      <c r="AG822" s="130"/>
      <c r="AH822" s="130"/>
      <c r="AI822" s="130"/>
      <c r="AJ822" s="130"/>
      <c r="AK822" s="130"/>
      <c r="AL822" s="130"/>
      <c r="AM822" s="130"/>
    </row>
    <row r="823" spans="1:39" ht="20.25" customHeight="1">
      <c r="A823" s="132">
        <v>822</v>
      </c>
      <c r="B823" s="19" t="s">
        <v>5295</v>
      </c>
      <c r="C823" s="252">
        <v>61112090000</v>
      </c>
      <c r="D823" s="261" t="s">
        <v>6800</v>
      </c>
      <c r="E823" s="143" t="str">
        <f t="shared" si="36"/>
        <v>Բոդի</v>
      </c>
      <c r="F823" s="273" t="s">
        <v>247</v>
      </c>
      <c r="G823" s="144">
        <f>VLOOKUP(E823,subcategory!A:B,2,0)</f>
        <v>15</v>
      </c>
      <c r="H823" s="273" t="s">
        <v>7151</v>
      </c>
      <c r="I823" s="213">
        <f>VLOOKUP(H823,gender!A:B,2,0)</f>
        <v>7</v>
      </c>
      <c r="J823" s="273">
        <v>90</v>
      </c>
      <c r="K823" s="273">
        <v>90</v>
      </c>
      <c r="L823" s="273">
        <v>1</v>
      </c>
      <c r="M823" s="273" t="s">
        <v>44</v>
      </c>
      <c r="N823" s="144">
        <f>VLOOKUP(M823,brand!A:B,2,0)</f>
        <v>608</v>
      </c>
      <c r="O823" s="144" t="str">
        <f t="shared" si="37"/>
        <v>CHINA</v>
      </c>
      <c r="P823" s="144">
        <f>VLOOKUP(O823,country!A:B,2,0)</f>
        <v>7497</v>
      </c>
      <c r="Q823" s="273" t="s">
        <v>3915</v>
      </c>
      <c r="R823" s="144" t="str">
        <f t="shared" si="38"/>
        <v>Բամբակ</v>
      </c>
      <c r="S823" s="144" t="s">
        <v>25</v>
      </c>
      <c r="T823" s="144">
        <f>VLOOKUP(R823,material!A:B,2,0)</f>
        <v>9</v>
      </c>
      <c r="U823" s="141" t="s">
        <v>3416</v>
      </c>
      <c r="V823" s="141"/>
      <c r="W823" s="273" t="s">
        <v>7702</v>
      </c>
      <c r="X823" s="141" t="e">
        <f>VLOOKUP(W823,SIZE!A:B,2,0)</f>
        <v>#N/A</v>
      </c>
      <c r="Y823" s="141">
        <v>29.99</v>
      </c>
      <c r="Z823" s="141" t="s">
        <v>1195</v>
      </c>
      <c r="AA823" s="141">
        <f>VLOOKUP(Z823,COLOR!A:B,2,0)</f>
        <v>29</v>
      </c>
      <c r="AB823" s="130"/>
      <c r="AC823" s="130"/>
      <c r="AD823" s="130"/>
      <c r="AE823" s="130"/>
      <c r="AF823" s="130"/>
      <c r="AG823" s="130"/>
      <c r="AH823" s="130"/>
      <c r="AI823" s="130"/>
      <c r="AJ823" s="130"/>
      <c r="AK823" s="130"/>
      <c r="AL823" s="130"/>
      <c r="AM823" s="130"/>
    </row>
    <row r="824" spans="1:39" ht="20.25" customHeight="1">
      <c r="A824" s="132">
        <v>823</v>
      </c>
      <c r="B824" s="19" t="s">
        <v>5296</v>
      </c>
      <c r="C824" s="250">
        <v>61112090000</v>
      </c>
      <c r="D824" s="261" t="s">
        <v>6957</v>
      </c>
      <c r="E824" s="143" t="str">
        <f t="shared" si="36"/>
        <v>Մանկական Հավաքածու 2Սեթ</v>
      </c>
      <c r="F824" s="276" t="s">
        <v>7125</v>
      </c>
      <c r="G824" s="144" t="e">
        <f>VLOOKUP(E824,subcategory!A:B,2,0)</f>
        <v>#N/A</v>
      </c>
      <c r="H824" s="273" t="s">
        <v>7152</v>
      </c>
      <c r="I824" s="213" t="e">
        <f>VLOOKUP(H824,gender!A:B,2,0)</f>
        <v>#N/A</v>
      </c>
      <c r="J824" s="273">
        <v>105</v>
      </c>
      <c r="K824" s="273">
        <v>105</v>
      </c>
      <c r="L824" s="273">
        <v>1</v>
      </c>
      <c r="M824" s="273" t="s">
        <v>44</v>
      </c>
      <c r="N824" s="144">
        <f>VLOOKUP(M824,brand!A:B,2,0)</f>
        <v>608</v>
      </c>
      <c r="O824" s="144" t="str">
        <f t="shared" si="37"/>
        <v>INDIA</v>
      </c>
      <c r="P824" s="144">
        <f>VLOOKUP(O824,country!A:B,2,0)</f>
        <v>7505</v>
      </c>
      <c r="Q824" s="273" t="s">
        <v>428</v>
      </c>
      <c r="R824" s="144" t="str">
        <f t="shared" si="38"/>
        <v>Բամբակ</v>
      </c>
      <c r="S824" s="144" t="s">
        <v>25</v>
      </c>
      <c r="T824" s="144">
        <f>VLOOKUP(R824,material!A:B,2,0)</f>
        <v>9</v>
      </c>
      <c r="U824" s="141" t="s">
        <v>3416</v>
      </c>
      <c r="V824" s="141"/>
      <c r="W824" s="273" t="s">
        <v>7702</v>
      </c>
      <c r="X824" s="141" t="e">
        <f>VLOOKUP(W824,SIZE!A:B,2,0)</f>
        <v>#N/A</v>
      </c>
      <c r="Y824" s="141">
        <v>0</v>
      </c>
      <c r="Z824" s="141" t="s">
        <v>1080</v>
      </c>
      <c r="AA824" s="141">
        <f>VLOOKUP(Z824,COLOR!A:B,2,0)</f>
        <v>13</v>
      </c>
      <c r="AB824" s="130"/>
      <c r="AC824" s="130"/>
      <c r="AD824" s="130"/>
      <c r="AE824" s="130"/>
      <c r="AF824" s="130"/>
      <c r="AG824" s="130"/>
      <c r="AH824" s="130"/>
      <c r="AI824" s="130"/>
      <c r="AJ824" s="130"/>
      <c r="AK824" s="130"/>
      <c r="AL824" s="130"/>
      <c r="AM824" s="130"/>
    </row>
    <row r="825" spans="1:39" ht="20.25" customHeight="1">
      <c r="A825" s="132">
        <v>824</v>
      </c>
      <c r="B825" s="19" t="s">
        <v>5297</v>
      </c>
      <c r="C825" s="250">
        <v>61112090000</v>
      </c>
      <c r="D825" s="261" t="s">
        <v>6957</v>
      </c>
      <c r="E825" s="143" t="str">
        <f t="shared" si="36"/>
        <v>Մանկական Հավաքածու Սեթ</v>
      </c>
      <c r="F825" s="276" t="s">
        <v>7126</v>
      </c>
      <c r="G825" s="144" t="e">
        <f>VLOOKUP(E825,subcategory!A:B,2,0)</f>
        <v>#N/A</v>
      </c>
      <c r="H825" s="273" t="s">
        <v>7152</v>
      </c>
      <c r="I825" s="213" t="e">
        <f>VLOOKUP(H825,gender!A:B,2,0)</f>
        <v>#N/A</v>
      </c>
      <c r="J825" s="273">
        <v>110</v>
      </c>
      <c r="K825" s="273">
        <v>110</v>
      </c>
      <c r="L825" s="273">
        <v>1</v>
      </c>
      <c r="M825" s="273" t="s">
        <v>44</v>
      </c>
      <c r="N825" s="144">
        <f>VLOOKUP(M825,brand!A:B,2,0)</f>
        <v>608</v>
      </c>
      <c r="O825" s="144" t="str">
        <f t="shared" si="37"/>
        <v>INDIA</v>
      </c>
      <c r="P825" s="144">
        <f>VLOOKUP(O825,country!A:B,2,0)</f>
        <v>7505</v>
      </c>
      <c r="Q825" s="273" t="s">
        <v>428</v>
      </c>
      <c r="R825" s="144" t="str">
        <f t="shared" si="38"/>
        <v>Բամբակ</v>
      </c>
      <c r="S825" s="144" t="s">
        <v>25</v>
      </c>
      <c r="T825" s="144">
        <f>VLOOKUP(R825,material!A:B,2,0)</f>
        <v>9</v>
      </c>
      <c r="U825" s="141" t="s">
        <v>3416</v>
      </c>
      <c r="V825" s="141"/>
      <c r="W825" s="273" t="s">
        <v>7702</v>
      </c>
      <c r="X825" s="141" t="e">
        <f>VLOOKUP(W825,SIZE!A:B,2,0)</f>
        <v>#N/A</v>
      </c>
      <c r="Y825" s="141">
        <v>0</v>
      </c>
      <c r="Z825" s="141" t="s">
        <v>1080</v>
      </c>
      <c r="AA825" s="141">
        <f>VLOOKUP(Z825,COLOR!A:B,2,0)</f>
        <v>13</v>
      </c>
      <c r="AB825" s="130"/>
      <c r="AC825" s="130"/>
      <c r="AD825" s="130"/>
      <c r="AE825" s="130"/>
      <c r="AF825" s="130"/>
      <c r="AG825" s="130"/>
      <c r="AH825" s="130"/>
      <c r="AI825" s="130"/>
      <c r="AJ825" s="130"/>
      <c r="AK825" s="130"/>
      <c r="AL825" s="130"/>
      <c r="AM825" s="130"/>
    </row>
    <row r="826" spans="1:39" ht="20.25" customHeight="1">
      <c r="A826" s="132">
        <v>825</v>
      </c>
      <c r="B826" s="19" t="s">
        <v>5298</v>
      </c>
      <c r="C826" s="252">
        <v>61061000000</v>
      </c>
      <c r="D826" s="263" t="s">
        <v>627</v>
      </c>
      <c r="E826" s="143" t="str">
        <f t="shared" si="36"/>
        <v>Բլուզ</v>
      </c>
      <c r="F826" s="273" t="s">
        <v>437</v>
      </c>
      <c r="G826" s="144">
        <f>VLOOKUP(E826,subcategory!A:B,2,0)</f>
        <v>77</v>
      </c>
      <c r="H826" s="273" t="s">
        <v>55</v>
      </c>
      <c r="I826" s="213" t="e">
        <f>VLOOKUP(H826,gender!A:B,2,0)</f>
        <v>#N/A</v>
      </c>
      <c r="J826" s="273">
        <v>75</v>
      </c>
      <c r="K826" s="273">
        <v>75</v>
      </c>
      <c r="L826" s="273">
        <v>1</v>
      </c>
      <c r="M826" s="273" t="s">
        <v>44</v>
      </c>
      <c r="N826" s="144">
        <f>VLOOKUP(M826,brand!A:B,2,0)</f>
        <v>608</v>
      </c>
      <c r="O826" s="144" t="str">
        <f t="shared" si="37"/>
        <v>INDIA</v>
      </c>
      <c r="P826" s="144">
        <f>VLOOKUP(O826,country!A:B,2,0)</f>
        <v>7505</v>
      </c>
      <c r="Q826" s="273" t="s">
        <v>428</v>
      </c>
      <c r="R826" s="144" t="str">
        <f t="shared" si="38"/>
        <v>Բամբակ</v>
      </c>
      <c r="S826" s="144" t="s">
        <v>25</v>
      </c>
      <c r="T826" s="144">
        <f>VLOOKUP(R826,material!A:B,2,0)</f>
        <v>9</v>
      </c>
      <c r="U826" s="141" t="s">
        <v>3416</v>
      </c>
      <c r="V826" s="141"/>
      <c r="W826" s="273" t="s">
        <v>7703</v>
      </c>
      <c r="X826" s="141" t="e">
        <f>VLOOKUP(W826,SIZE!A:B,2,0)</f>
        <v>#N/A</v>
      </c>
      <c r="Y826" s="141">
        <v>0</v>
      </c>
      <c r="Z826" s="141" t="s">
        <v>1071</v>
      </c>
      <c r="AA826" s="141">
        <f>VLOOKUP(Z826,COLOR!A:B,2,0)</f>
        <v>12</v>
      </c>
      <c r="AB826" s="130"/>
      <c r="AC826" s="130"/>
      <c r="AD826" s="130"/>
      <c r="AE826" s="130"/>
      <c r="AF826" s="130"/>
      <c r="AG826" s="130"/>
      <c r="AH826" s="130"/>
      <c r="AI826" s="130"/>
      <c r="AJ826" s="130"/>
      <c r="AK826" s="130"/>
      <c r="AL826" s="130"/>
      <c r="AM826" s="130"/>
    </row>
    <row r="827" spans="1:39" ht="20.25" customHeight="1">
      <c r="A827" s="132">
        <v>826</v>
      </c>
      <c r="B827" s="19" t="s">
        <v>5299</v>
      </c>
      <c r="C827" s="252">
        <v>61061000000</v>
      </c>
      <c r="D827" s="263" t="s">
        <v>627</v>
      </c>
      <c r="E827" s="143" t="str">
        <f t="shared" si="36"/>
        <v>Բլուզ</v>
      </c>
      <c r="F827" s="273" t="s">
        <v>437</v>
      </c>
      <c r="G827" s="144">
        <f>VLOOKUP(E827,subcategory!A:B,2,0)</f>
        <v>77</v>
      </c>
      <c r="H827" s="273" t="s">
        <v>55</v>
      </c>
      <c r="I827" s="213" t="e">
        <f>VLOOKUP(H827,gender!A:B,2,0)</f>
        <v>#N/A</v>
      </c>
      <c r="J827" s="273">
        <v>70</v>
      </c>
      <c r="K827" s="273">
        <v>70</v>
      </c>
      <c r="L827" s="273">
        <v>1</v>
      </c>
      <c r="M827" s="273" t="s">
        <v>44</v>
      </c>
      <c r="N827" s="144">
        <f>VLOOKUP(M827,brand!A:B,2,0)</f>
        <v>608</v>
      </c>
      <c r="O827" s="144" t="str">
        <f t="shared" si="37"/>
        <v>INDIA</v>
      </c>
      <c r="P827" s="144">
        <f>VLOOKUP(O827,country!A:B,2,0)</f>
        <v>7505</v>
      </c>
      <c r="Q827" s="273" t="s">
        <v>428</v>
      </c>
      <c r="R827" s="144" t="str">
        <f t="shared" si="38"/>
        <v>Բամբակ</v>
      </c>
      <c r="S827" s="144" t="s">
        <v>25</v>
      </c>
      <c r="T827" s="144">
        <f>VLOOKUP(R827,material!A:B,2,0)</f>
        <v>9</v>
      </c>
      <c r="U827" s="141" t="s">
        <v>3416</v>
      </c>
      <c r="V827" s="141"/>
      <c r="W827" s="273" t="s">
        <v>7698</v>
      </c>
      <c r="X827" s="141" t="e">
        <f>VLOOKUP(W827,SIZE!A:B,2,0)</f>
        <v>#N/A</v>
      </c>
      <c r="Y827" s="141">
        <v>35.99</v>
      </c>
      <c r="Z827" s="141" t="s">
        <v>1071</v>
      </c>
      <c r="AA827" s="141">
        <f>VLOOKUP(Z827,COLOR!A:B,2,0)</f>
        <v>12</v>
      </c>
      <c r="AB827" s="130"/>
      <c r="AC827" s="130"/>
      <c r="AD827" s="130"/>
      <c r="AE827" s="130"/>
      <c r="AF827" s="130"/>
      <c r="AG827" s="130"/>
      <c r="AH827" s="130"/>
      <c r="AI827" s="130"/>
      <c r="AJ827" s="130"/>
      <c r="AK827" s="130"/>
      <c r="AL827" s="130"/>
      <c r="AM827" s="130"/>
    </row>
    <row r="828" spans="1:39" ht="20.25" customHeight="1">
      <c r="A828" s="132">
        <v>827</v>
      </c>
      <c r="B828" s="19" t="s">
        <v>5300</v>
      </c>
      <c r="C828" s="252">
        <v>62014000000</v>
      </c>
      <c r="D828" s="261" t="s">
        <v>6938</v>
      </c>
      <c r="E828" s="143" t="str">
        <f t="shared" si="36"/>
        <v>Բաճկոն</v>
      </c>
      <c r="F828" s="273" t="s">
        <v>62</v>
      </c>
      <c r="G828" s="144">
        <f>VLOOKUP(E828,subcategory!A:B,2,0)</f>
        <v>14</v>
      </c>
      <c r="H828" s="273" t="s">
        <v>7150</v>
      </c>
      <c r="I828" s="213" t="e">
        <f>VLOOKUP(H828,gender!A:B,2,0)</f>
        <v>#N/A</v>
      </c>
      <c r="J828" s="273">
        <v>255</v>
      </c>
      <c r="K828" s="273">
        <v>255</v>
      </c>
      <c r="L828" s="273">
        <v>1</v>
      </c>
      <c r="M828" s="273" t="s">
        <v>44</v>
      </c>
      <c r="N828" s="144">
        <f>VLOOKUP(M828,brand!A:B,2,0)</f>
        <v>608</v>
      </c>
      <c r="O828" s="144" t="str">
        <f t="shared" si="37"/>
        <v>CHINA</v>
      </c>
      <c r="P828" s="144">
        <f>VLOOKUP(O828,country!A:B,2,0)</f>
        <v>7497</v>
      </c>
      <c r="Q828" s="273" t="s">
        <v>3915</v>
      </c>
      <c r="R828" s="144" t="str">
        <f t="shared" si="38"/>
        <v>Պոլիեսթեր</v>
      </c>
      <c r="S828" s="144" t="s">
        <v>36</v>
      </c>
      <c r="T828" s="144">
        <f>VLOOKUP(R828,material!A:B,2,0)</f>
        <v>37</v>
      </c>
      <c r="U828" s="141" t="s">
        <v>3416</v>
      </c>
      <c r="V828" s="141"/>
      <c r="W828" s="273" t="s">
        <v>7671</v>
      </c>
      <c r="X828" s="141" t="e">
        <f>VLOOKUP(W828,SIZE!A:B,2,0)</f>
        <v>#N/A</v>
      </c>
      <c r="Y828" s="141">
        <v>29.99</v>
      </c>
      <c r="Z828" s="141" t="s">
        <v>1059</v>
      </c>
      <c r="AA828" s="141">
        <f>VLOOKUP(Z828,COLOR!A:B,2,0)</f>
        <v>1</v>
      </c>
      <c r="AB828" s="130"/>
      <c r="AC828" s="130"/>
      <c r="AD828" s="130"/>
      <c r="AE828" s="130"/>
      <c r="AF828" s="130"/>
      <c r="AG828" s="130"/>
      <c r="AH828" s="130"/>
      <c r="AI828" s="130"/>
      <c r="AJ828" s="130"/>
      <c r="AK828" s="130"/>
      <c r="AL828" s="130"/>
      <c r="AM828" s="130"/>
    </row>
    <row r="829" spans="1:39" ht="20.25" customHeight="1">
      <c r="A829" s="132">
        <v>828</v>
      </c>
      <c r="B829" s="19" t="s">
        <v>5301</v>
      </c>
      <c r="C829" s="252">
        <v>62014000000</v>
      </c>
      <c r="D829" s="261" t="s">
        <v>6938</v>
      </c>
      <c r="E829" s="143" t="str">
        <f t="shared" si="36"/>
        <v>Բաճկոն</v>
      </c>
      <c r="F829" s="273" t="s">
        <v>62</v>
      </c>
      <c r="G829" s="144">
        <f>VLOOKUP(E829,subcategory!A:B,2,0)</f>
        <v>14</v>
      </c>
      <c r="H829" s="273" t="s">
        <v>7150</v>
      </c>
      <c r="I829" s="213" t="e">
        <f>VLOOKUP(H829,gender!A:B,2,0)</f>
        <v>#N/A</v>
      </c>
      <c r="J829" s="273">
        <v>190</v>
      </c>
      <c r="K829" s="273">
        <v>190</v>
      </c>
      <c r="L829" s="273">
        <v>1</v>
      </c>
      <c r="M829" s="273" t="s">
        <v>44</v>
      </c>
      <c r="N829" s="144">
        <f>VLOOKUP(M829,brand!A:B,2,0)</f>
        <v>608</v>
      </c>
      <c r="O829" s="144" t="str">
        <f t="shared" si="37"/>
        <v>CHINA</v>
      </c>
      <c r="P829" s="144">
        <f>VLOOKUP(O829,country!A:B,2,0)</f>
        <v>7497</v>
      </c>
      <c r="Q829" s="273" t="s">
        <v>3915</v>
      </c>
      <c r="R829" s="144" t="str">
        <f t="shared" si="38"/>
        <v>Պոլիեսթեր</v>
      </c>
      <c r="S829" s="144" t="s">
        <v>36</v>
      </c>
      <c r="T829" s="144">
        <f>VLOOKUP(R829,material!A:B,2,0)</f>
        <v>37</v>
      </c>
      <c r="U829" s="141" t="s">
        <v>3416</v>
      </c>
      <c r="V829" s="141"/>
      <c r="W829" s="273" t="s">
        <v>7647</v>
      </c>
      <c r="X829" s="141" t="e">
        <f>VLOOKUP(W829,SIZE!A:B,2,0)</f>
        <v>#N/A</v>
      </c>
      <c r="Y829" s="141">
        <v>29.99</v>
      </c>
      <c r="Z829" s="141" t="s">
        <v>1052</v>
      </c>
      <c r="AA829" s="141">
        <f>VLOOKUP(Z829,COLOR!A:B,2,0)</f>
        <v>3</v>
      </c>
      <c r="AB829" s="130"/>
      <c r="AC829" s="130"/>
      <c r="AD829" s="130"/>
      <c r="AE829" s="130"/>
      <c r="AF829" s="130"/>
      <c r="AG829" s="130"/>
      <c r="AH829" s="130"/>
      <c r="AI829" s="130"/>
      <c r="AJ829" s="130"/>
      <c r="AK829" s="130"/>
      <c r="AL829" s="130"/>
      <c r="AM829" s="130"/>
    </row>
    <row r="830" spans="1:39" ht="20.25" customHeight="1">
      <c r="A830" s="132">
        <v>829</v>
      </c>
      <c r="B830" s="19" t="s">
        <v>5302</v>
      </c>
      <c r="C830" s="250">
        <v>61112090000</v>
      </c>
      <c r="D830" s="261" t="s">
        <v>6947</v>
      </c>
      <c r="E830" s="143" t="str">
        <f t="shared" si="36"/>
        <v>Սվիտեր</v>
      </c>
      <c r="F830" s="273" t="s">
        <v>49</v>
      </c>
      <c r="G830" s="144" t="e">
        <f>VLOOKUP(E830,subcategory!A:B,2,0)</f>
        <v>#N/A</v>
      </c>
      <c r="H830" s="273" t="s">
        <v>7152</v>
      </c>
      <c r="I830" s="213" t="e">
        <f>VLOOKUP(H830,gender!A:B,2,0)</f>
        <v>#N/A</v>
      </c>
      <c r="J830" s="273">
        <v>65</v>
      </c>
      <c r="K830" s="273">
        <v>65</v>
      </c>
      <c r="L830" s="273">
        <v>1</v>
      </c>
      <c r="M830" s="273" t="s">
        <v>44</v>
      </c>
      <c r="N830" s="144">
        <f>VLOOKUP(M830,brand!A:B,2,0)</f>
        <v>608</v>
      </c>
      <c r="O830" s="144" t="str">
        <f t="shared" si="37"/>
        <v>BANGLADESH</v>
      </c>
      <c r="P830" s="144">
        <f>VLOOKUP(O830,country!A:B,2,0)</f>
        <v>7485</v>
      </c>
      <c r="Q830" s="273" t="s">
        <v>440</v>
      </c>
      <c r="R830" s="144" t="str">
        <f t="shared" si="38"/>
        <v>Բամբակ</v>
      </c>
      <c r="S830" s="144" t="s">
        <v>25</v>
      </c>
      <c r="T830" s="144">
        <f>VLOOKUP(R830,material!A:B,2,0)</f>
        <v>9</v>
      </c>
      <c r="U830" s="141" t="s">
        <v>3416</v>
      </c>
      <c r="V830" s="141"/>
      <c r="W830" s="273" t="s">
        <v>7704</v>
      </c>
      <c r="X830" s="141" t="e">
        <f>VLOOKUP(W830,SIZE!A:B,2,0)</f>
        <v>#N/A</v>
      </c>
      <c r="Y830" s="141">
        <v>10.99</v>
      </c>
      <c r="Z830" s="141" t="s">
        <v>1071</v>
      </c>
      <c r="AA830" s="141">
        <f>VLOOKUP(Z830,COLOR!A:B,2,0)</f>
        <v>12</v>
      </c>
      <c r="AB830" s="130"/>
      <c r="AC830" s="130"/>
      <c r="AD830" s="130"/>
      <c r="AE830" s="130"/>
      <c r="AF830" s="130"/>
      <c r="AG830" s="130"/>
      <c r="AH830" s="130"/>
      <c r="AI830" s="130"/>
      <c r="AJ830" s="130"/>
      <c r="AK830" s="130"/>
      <c r="AL830" s="130"/>
      <c r="AM830" s="130"/>
    </row>
    <row r="831" spans="1:39" ht="20.25" customHeight="1">
      <c r="A831" s="132">
        <v>830</v>
      </c>
      <c r="B831" s="19" t="s">
        <v>5303</v>
      </c>
      <c r="C831" s="250">
        <v>61102099000</v>
      </c>
      <c r="D831" s="261" t="s">
        <v>6949</v>
      </c>
      <c r="E831" s="143" t="str">
        <f t="shared" si="36"/>
        <v>Սվիտեր</v>
      </c>
      <c r="F831" s="273" t="s">
        <v>49</v>
      </c>
      <c r="G831" s="144" t="e">
        <f>VLOOKUP(E831,subcategory!A:B,2,0)</f>
        <v>#N/A</v>
      </c>
      <c r="H831" s="273" t="s">
        <v>55</v>
      </c>
      <c r="I831" s="213" t="e">
        <f>VLOOKUP(H831,gender!A:B,2,0)</f>
        <v>#N/A</v>
      </c>
      <c r="J831" s="273">
        <v>70</v>
      </c>
      <c r="K831" s="273">
        <v>70</v>
      </c>
      <c r="L831" s="273">
        <v>1</v>
      </c>
      <c r="M831" s="273" t="s">
        <v>44</v>
      </c>
      <c r="N831" s="144">
        <f>VLOOKUP(M831,brand!A:B,2,0)</f>
        <v>608</v>
      </c>
      <c r="O831" s="144" t="str">
        <f t="shared" si="37"/>
        <v>BANGLADESH</v>
      </c>
      <c r="P831" s="144">
        <f>VLOOKUP(O831,country!A:B,2,0)</f>
        <v>7485</v>
      </c>
      <c r="Q831" s="273" t="s">
        <v>440</v>
      </c>
      <c r="R831" s="144" t="str">
        <f t="shared" si="38"/>
        <v>Բամբակ</v>
      </c>
      <c r="S831" s="144" t="s">
        <v>25</v>
      </c>
      <c r="T831" s="144">
        <f>VLOOKUP(R831,material!A:B,2,0)</f>
        <v>9</v>
      </c>
      <c r="U831" s="141" t="s">
        <v>3416</v>
      </c>
      <c r="V831" s="141"/>
      <c r="W831" s="273" t="s">
        <v>7698</v>
      </c>
      <c r="X831" s="141" t="e">
        <f>VLOOKUP(W831,SIZE!A:B,2,0)</f>
        <v>#N/A</v>
      </c>
      <c r="Y831" s="141">
        <v>10.99</v>
      </c>
      <c r="Z831" s="141" t="s">
        <v>1071</v>
      </c>
      <c r="AA831" s="141">
        <f>VLOOKUP(Z831,COLOR!A:B,2,0)</f>
        <v>12</v>
      </c>
      <c r="AB831" s="130"/>
      <c r="AC831" s="130"/>
      <c r="AD831" s="130"/>
      <c r="AE831" s="130"/>
      <c r="AF831" s="130"/>
      <c r="AG831" s="130"/>
      <c r="AH831" s="130"/>
      <c r="AI831" s="130"/>
      <c r="AJ831" s="130"/>
      <c r="AK831" s="130"/>
      <c r="AL831" s="130"/>
      <c r="AM831" s="130"/>
    </row>
    <row r="832" spans="1:39" ht="20.25" customHeight="1">
      <c r="A832" s="132">
        <v>831</v>
      </c>
      <c r="B832" s="19" t="s">
        <v>5304</v>
      </c>
      <c r="C832" s="250">
        <v>61044200000</v>
      </c>
      <c r="D832" s="261" t="s">
        <v>700</v>
      </c>
      <c r="E832" s="143" t="str">
        <f t="shared" si="36"/>
        <v>Զգեստ</v>
      </c>
      <c r="F832" s="273" t="s">
        <v>64</v>
      </c>
      <c r="G832" s="144">
        <f>VLOOKUP(E832,subcategory!A:B,2,0)</f>
        <v>43</v>
      </c>
      <c r="H832" s="273" t="s">
        <v>55</v>
      </c>
      <c r="I832" s="213" t="e">
        <f>VLOOKUP(H832,gender!A:B,2,0)</f>
        <v>#N/A</v>
      </c>
      <c r="J832" s="273">
        <v>155</v>
      </c>
      <c r="K832" s="273">
        <v>155</v>
      </c>
      <c r="L832" s="273">
        <v>1</v>
      </c>
      <c r="M832" s="273" t="s">
        <v>44</v>
      </c>
      <c r="N832" s="144">
        <f>VLOOKUP(M832,brand!A:B,2,0)</f>
        <v>608</v>
      </c>
      <c r="O832" s="144" t="str">
        <f t="shared" si="37"/>
        <v>CHINA</v>
      </c>
      <c r="P832" s="144">
        <f>VLOOKUP(O832,country!A:B,2,0)</f>
        <v>7497</v>
      </c>
      <c r="Q832" s="273" t="s">
        <v>3915</v>
      </c>
      <c r="R832" s="144" t="str">
        <f t="shared" si="38"/>
        <v>Բամբակ</v>
      </c>
      <c r="S832" s="144" t="s">
        <v>25</v>
      </c>
      <c r="T832" s="144">
        <f>VLOOKUP(R832,material!A:B,2,0)</f>
        <v>9</v>
      </c>
      <c r="U832" s="141" t="s">
        <v>3416</v>
      </c>
      <c r="V832" s="141"/>
      <c r="W832" s="273" t="s">
        <v>7703</v>
      </c>
      <c r="X832" s="141" t="e">
        <f>VLOOKUP(W832,SIZE!A:B,2,0)</f>
        <v>#N/A</v>
      </c>
      <c r="Y832" s="141">
        <v>29.99</v>
      </c>
      <c r="Z832" s="141" t="s">
        <v>1071</v>
      </c>
      <c r="AA832" s="141">
        <f>VLOOKUP(Z832,COLOR!A:B,2,0)</f>
        <v>12</v>
      </c>
      <c r="AB832" s="130"/>
      <c r="AC832" s="130"/>
      <c r="AD832" s="130"/>
      <c r="AE832" s="130"/>
      <c r="AF832" s="130"/>
      <c r="AG832" s="130"/>
      <c r="AH832" s="130"/>
      <c r="AI832" s="130"/>
      <c r="AJ832" s="130"/>
      <c r="AK832" s="130"/>
      <c r="AL832" s="130"/>
      <c r="AM832" s="130"/>
    </row>
    <row r="833" spans="1:39" ht="20.25" customHeight="1">
      <c r="A833" s="132">
        <v>832</v>
      </c>
      <c r="B833" s="19" t="s">
        <v>5305</v>
      </c>
      <c r="C833" s="250">
        <v>61091000000</v>
      </c>
      <c r="D833" s="261" t="s">
        <v>2290</v>
      </c>
      <c r="E833" s="143" t="str">
        <f t="shared" si="36"/>
        <v>Շապիկ</v>
      </c>
      <c r="F833" s="273" t="s">
        <v>46</v>
      </c>
      <c r="G833" s="144">
        <f>VLOOKUP(E833,subcategory!A:B,2,0)</f>
        <v>73</v>
      </c>
      <c r="H833" s="273" t="s">
        <v>7150</v>
      </c>
      <c r="I833" s="213" t="e">
        <f>VLOOKUP(H833,gender!A:B,2,0)</f>
        <v>#N/A</v>
      </c>
      <c r="J833" s="273">
        <v>65</v>
      </c>
      <c r="K833" s="273">
        <v>65</v>
      </c>
      <c r="L833" s="273">
        <v>1</v>
      </c>
      <c r="M833" s="273" t="s">
        <v>44</v>
      </c>
      <c r="N833" s="144">
        <f>VLOOKUP(M833,brand!A:B,2,0)</f>
        <v>608</v>
      </c>
      <c r="O833" s="144" t="str">
        <f t="shared" si="37"/>
        <v>BANGLADESH</v>
      </c>
      <c r="P833" s="144">
        <f>VLOOKUP(O833,country!A:B,2,0)</f>
        <v>7485</v>
      </c>
      <c r="Q833" s="273" t="s">
        <v>440</v>
      </c>
      <c r="R833" s="144" t="str">
        <f t="shared" si="38"/>
        <v>Բամբակ</v>
      </c>
      <c r="S833" s="144" t="s">
        <v>25</v>
      </c>
      <c r="T833" s="144">
        <f>VLOOKUP(R833,material!A:B,2,0)</f>
        <v>9</v>
      </c>
      <c r="U833" s="141" t="s">
        <v>3416</v>
      </c>
      <c r="V833" s="141"/>
      <c r="W833" s="273" t="s">
        <v>7703</v>
      </c>
      <c r="X833" s="141" t="e">
        <f>VLOOKUP(W833,SIZE!A:B,2,0)</f>
        <v>#N/A</v>
      </c>
      <c r="Y833" s="141">
        <v>9.99</v>
      </c>
      <c r="Z833" s="141" t="s">
        <v>2092</v>
      </c>
      <c r="AA833" s="141">
        <f>VLOOKUP(Z833,COLOR!A:B,2,0)</f>
        <v>8</v>
      </c>
      <c r="AB833" s="130"/>
      <c r="AC833" s="130"/>
      <c r="AD833" s="130"/>
      <c r="AE833" s="130"/>
      <c r="AF833" s="130"/>
      <c r="AG833" s="130"/>
      <c r="AH833" s="130"/>
      <c r="AI833" s="130"/>
      <c r="AJ833" s="130"/>
      <c r="AK833" s="130"/>
      <c r="AL833" s="130"/>
      <c r="AM833" s="130"/>
    </row>
    <row r="834" spans="1:39" ht="20.25" customHeight="1">
      <c r="A834" s="132">
        <v>833</v>
      </c>
      <c r="B834" s="19" t="s">
        <v>5306</v>
      </c>
      <c r="C834" s="250">
        <v>61091000000</v>
      </c>
      <c r="D834" s="261" t="s">
        <v>856</v>
      </c>
      <c r="E834" s="143" t="str">
        <f t="shared" si="36"/>
        <v>Շապիկ</v>
      </c>
      <c r="F834" s="273" t="s">
        <v>46</v>
      </c>
      <c r="G834" s="144">
        <f>VLOOKUP(E834,subcategory!A:B,2,0)</f>
        <v>73</v>
      </c>
      <c r="H834" s="273" t="s">
        <v>55</v>
      </c>
      <c r="I834" s="213" t="e">
        <f>VLOOKUP(H834,gender!A:B,2,0)</f>
        <v>#N/A</v>
      </c>
      <c r="J834" s="273">
        <v>50</v>
      </c>
      <c r="K834" s="273">
        <v>50</v>
      </c>
      <c r="L834" s="273">
        <v>1</v>
      </c>
      <c r="M834" s="273" t="s">
        <v>44</v>
      </c>
      <c r="N834" s="144">
        <f>VLOOKUP(M834,brand!A:B,2,0)</f>
        <v>608</v>
      </c>
      <c r="O834" s="144" t="str">
        <f t="shared" si="37"/>
        <v>BANGLADESH</v>
      </c>
      <c r="P834" s="144">
        <f>VLOOKUP(O834,country!A:B,2,0)</f>
        <v>7485</v>
      </c>
      <c r="Q834" s="273" t="s">
        <v>440</v>
      </c>
      <c r="R834" s="144" t="str">
        <f t="shared" si="38"/>
        <v>Բամբակ</v>
      </c>
      <c r="S834" s="144" t="s">
        <v>25</v>
      </c>
      <c r="T834" s="144">
        <f>VLOOKUP(R834,material!A:B,2,0)</f>
        <v>9</v>
      </c>
      <c r="U834" s="141" t="s">
        <v>3416</v>
      </c>
      <c r="V834" s="141"/>
      <c r="W834" s="273" t="s">
        <v>7698</v>
      </c>
      <c r="X834" s="141" t="e">
        <f>VLOOKUP(W834,SIZE!A:B,2,0)</f>
        <v>#N/A</v>
      </c>
      <c r="Y834" s="141">
        <v>10.99</v>
      </c>
      <c r="Z834" s="141" t="s">
        <v>1071</v>
      </c>
      <c r="AA834" s="141">
        <f>VLOOKUP(Z834,COLOR!A:B,2,0)</f>
        <v>12</v>
      </c>
      <c r="AB834" s="130"/>
      <c r="AC834" s="130"/>
      <c r="AD834" s="130"/>
      <c r="AE834" s="130"/>
      <c r="AF834" s="130"/>
      <c r="AG834" s="130"/>
      <c r="AH834" s="130"/>
      <c r="AI834" s="130"/>
      <c r="AJ834" s="130"/>
      <c r="AK834" s="130"/>
      <c r="AL834" s="130"/>
      <c r="AM834" s="130"/>
    </row>
    <row r="835" spans="1:39" ht="20.25" customHeight="1">
      <c r="A835" s="132">
        <v>834</v>
      </c>
      <c r="B835" s="19" t="s">
        <v>5307</v>
      </c>
      <c r="C835" s="252">
        <v>61112090000</v>
      </c>
      <c r="D835" s="261" t="s">
        <v>6800</v>
      </c>
      <c r="E835" s="143" t="str">
        <f t="shared" ref="E835:E898" si="39">PROPER(F835)</f>
        <v>Բոդի</v>
      </c>
      <c r="F835" s="273" t="s">
        <v>247</v>
      </c>
      <c r="G835" s="144">
        <f>VLOOKUP(E835,subcategory!A:B,2,0)</f>
        <v>15</v>
      </c>
      <c r="H835" s="273" t="s">
        <v>7151</v>
      </c>
      <c r="I835" s="213">
        <f>VLOOKUP(H835,gender!A:B,2,0)</f>
        <v>7</v>
      </c>
      <c r="J835" s="273">
        <v>215</v>
      </c>
      <c r="K835" s="273">
        <v>215</v>
      </c>
      <c r="L835" s="273">
        <v>1</v>
      </c>
      <c r="M835" s="273" t="s">
        <v>44</v>
      </c>
      <c r="N835" s="144">
        <f>VLOOKUP(M835,brand!A:B,2,0)</f>
        <v>608</v>
      </c>
      <c r="O835" s="144" t="str">
        <f t="shared" ref="O835:O898" si="40">UPPER(Q835)</f>
        <v>CHINA</v>
      </c>
      <c r="P835" s="144">
        <f>VLOOKUP(O835,country!A:B,2,0)</f>
        <v>7497</v>
      </c>
      <c r="Q835" s="273" t="s">
        <v>3915</v>
      </c>
      <c r="R835" s="144" t="str">
        <f t="shared" ref="R835:R898" si="41">PROPER(S835)</f>
        <v>Բամբակ</v>
      </c>
      <c r="S835" s="144" t="s">
        <v>25</v>
      </c>
      <c r="T835" s="144">
        <f>VLOOKUP(R835,material!A:B,2,0)</f>
        <v>9</v>
      </c>
      <c r="U835" s="141" t="s">
        <v>3416</v>
      </c>
      <c r="V835" s="141"/>
      <c r="W835" s="273" t="s">
        <v>7704</v>
      </c>
      <c r="X835" s="141" t="e">
        <f>VLOOKUP(W835,SIZE!A:B,2,0)</f>
        <v>#N/A</v>
      </c>
      <c r="Y835" s="141">
        <v>29.99</v>
      </c>
      <c r="Z835" s="141" t="s">
        <v>1071</v>
      </c>
      <c r="AA835" s="141">
        <f>VLOOKUP(Z835,COLOR!A:B,2,0)</f>
        <v>12</v>
      </c>
      <c r="AB835" s="130"/>
      <c r="AC835" s="130"/>
      <c r="AD835" s="130"/>
      <c r="AE835" s="130"/>
      <c r="AF835" s="130"/>
      <c r="AG835" s="130"/>
      <c r="AH835" s="130"/>
      <c r="AI835" s="130"/>
      <c r="AJ835" s="130"/>
      <c r="AK835" s="130"/>
      <c r="AL835" s="130"/>
      <c r="AM835" s="130"/>
    </row>
    <row r="836" spans="1:39" ht="20.25" customHeight="1">
      <c r="A836" s="132">
        <v>835</v>
      </c>
      <c r="B836" s="19" t="s">
        <v>5308</v>
      </c>
      <c r="C836" s="250">
        <v>61034200090</v>
      </c>
      <c r="D836" s="261" t="s">
        <v>2158</v>
      </c>
      <c r="E836" s="143" t="str">
        <f t="shared" si="39"/>
        <v>Շորտ</v>
      </c>
      <c r="F836" s="273" t="s">
        <v>69</v>
      </c>
      <c r="G836" s="144">
        <f>VLOOKUP(E836,subcategory!A:B,2,0)</f>
        <v>24</v>
      </c>
      <c r="H836" s="273" t="s">
        <v>7150</v>
      </c>
      <c r="I836" s="213" t="e">
        <f>VLOOKUP(H836,gender!A:B,2,0)</f>
        <v>#N/A</v>
      </c>
      <c r="J836" s="273">
        <v>85</v>
      </c>
      <c r="K836" s="273">
        <v>85</v>
      </c>
      <c r="L836" s="273">
        <v>1</v>
      </c>
      <c r="M836" s="273" t="s">
        <v>44</v>
      </c>
      <c r="N836" s="144">
        <f>VLOOKUP(M836,brand!A:B,2,0)</f>
        <v>608</v>
      </c>
      <c r="O836" s="144" t="str">
        <f t="shared" si="40"/>
        <v>INDIA</v>
      </c>
      <c r="P836" s="144">
        <f>VLOOKUP(O836,country!A:B,2,0)</f>
        <v>7505</v>
      </c>
      <c r="Q836" s="273" t="s">
        <v>428</v>
      </c>
      <c r="R836" s="144" t="str">
        <f t="shared" si="41"/>
        <v>Բամբակ</v>
      </c>
      <c r="S836" s="144" t="s">
        <v>25</v>
      </c>
      <c r="T836" s="144">
        <f>VLOOKUP(R836,material!A:B,2,0)</f>
        <v>9</v>
      </c>
      <c r="U836" s="141" t="s">
        <v>3416</v>
      </c>
      <c r="V836" s="141"/>
      <c r="W836" s="273" t="s">
        <v>7647</v>
      </c>
      <c r="X836" s="141" t="e">
        <f>VLOOKUP(W836,SIZE!A:B,2,0)</f>
        <v>#N/A</v>
      </c>
      <c r="Y836" s="141">
        <v>0</v>
      </c>
      <c r="Z836" s="141" t="s">
        <v>2101</v>
      </c>
      <c r="AA836" s="141" t="e">
        <f>VLOOKUP(Z836,COLOR!A:B,2,0)</f>
        <v>#N/A</v>
      </c>
      <c r="AB836" s="130"/>
      <c r="AC836" s="130"/>
      <c r="AD836" s="130"/>
      <c r="AE836" s="130"/>
      <c r="AF836" s="130"/>
      <c r="AG836" s="130"/>
      <c r="AH836" s="130"/>
      <c r="AI836" s="130"/>
      <c r="AJ836" s="130"/>
      <c r="AK836" s="130"/>
      <c r="AL836" s="130"/>
      <c r="AM836" s="130"/>
    </row>
    <row r="837" spans="1:39" ht="20.25" customHeight="1">
      <c r="A837" s="132">
        <v>836</v>
      </c>
      <c r="B837" s="19" t="s">
        <v>5309</v>
      </c>
      <c r="C837" s="250">
        <v>61178080090</v>
      </c>
      <c r="D837" s="267" t="s">
        <v>763</v>
      </c>
      <c r="E837" s="143" t="str">
        <f t="shared" si="39"/>
        <v>Աբադոկ</v>
      </c>
      <c r="F837" s="276" t="s">
        <v>7127</v>
      </c>
      <c r="G837" s="144">
        <f>VLOOKUP(E837,subcategory!A:B,2,0)</f>
        <v>168</v>
      </c>
      <c r="H837" s="273" t="s">
        <v>7152</v>
      </c>
      <c r="I837" s="213" t="e">
        <f>VLOOKUP(H837,gender!A:B,2,0)</f>
        <v>#N/A</v>
      </c>
      <c r="J837" s="273">
        <v>20</v>
      </c>
      <c r="K837" s="273">
        <v>20</v>
      </c>
      <c r="L837" s="273">
        <v>1</v>
      </c>
      <c r="M837" s="273" t="s">
        <v>44</v>
      </c>
      <c r="N837" s="144">
        <f>VLOOKUP(M837,brand!A:B,2,0)</f>
        <v>608</v>
      </c>
      <c r="O837" s="144" t="str">
        <f t="shared" si="40"/>
        <v>INDIA</v>
      </c>
      <c r="P837" s="144">
        <f>VLOOKUP(O837,country!A:B,2,0)</f>
        <v>7505</v>
      </c>
      <c r="Q837" s="273" t="s">
        <v>428</v>
      </c>
      <c r="R837" s="144" t="str">
        <f t="shared" si="41"/>
        <v>Բամբակ</v>
      </c>
      <c r="S837" s="144" t="s">
        <v>25</v>
      </c>
      <c r="T837" s="144">
        <f>VLOOKUP(R837,material!A:B,2,0)</f>
        <v>9</v>
      </c>
      <c r="U837" s="141" t="s">
        <v>3416</v>
      </c>
      <c r="V837" s="141"/>
      <c r="W837" s="273" t="s">
        <v>7705</v>
      </c>
      <c r="X837" s="141" t="e">
        <f>VLOOKUP(W837,SIZE!A:B,2,0)</f>
        <v>#N/A</v>
      </c>
      <c r="Y837" s="141">
        <v>9.99</v>
      </c>
      <c r="Z837" s="141" t="s">
        <v>1080</v>
      </c>
      <c r="AA837" s="141">
        <f>VLOOKUP(Z837,COLOR!A:B,2,0)</f>
        <v>13</v>
      </c>
      <c r="AB837" s="130"/>
      <c r="AC837" s="130"/>
      <c r="AD837" s="130"/>
      <c r="AE837" s="130"/>
      <c r="AF837" s="130"/>
      <c r="AG837" s="130"/>
      <c r="AH837" s="130"/>
      <c r="AI837" s="130"/>
      <c r="AJ837" s="130"/>
      <c r="AK837" s="130"/>
      <c r="AL837" s="130"/>
      <c r="AM837" s="130"/>
    </row>
    <row r="838" spans="1:39" s="134" customFormat="1" ht="20.25" customHeight="1">
      <c r="A838" s="132">
        <v>837</v>
      </c>
      <c r="B838" s="19" t="s">
        <v>5310</v>
      </c>
      <c r="C838" s="250">
        <v>61112090000</v>
      </c>
      <c r="D838" s="261" t="s">
        <v>6958</v>
      </c>
      <c r="E838" s="143" t="str">
        <f t="shared" si="39"/>
        <v>Կարդիգան</v>
      </c>
      <c r="F838" s="273" t="s">
        <v>328</v>
      </c>
      <c r="G838" s="144">
        <f>VLOOKUP(E838,subcategory!A:B,2,0)</f>
        <v>89</v>
      </c>
      <c r="H838" s="273" t="s">
        <v>7152</v>
      </c>
      <c r="I838" s="213" t="e">
        <f>VLOOKUP(H838,gender!A:B,2,0)</f>
        <v>#N/A</v>
      </c>
      <c r="J838" s="273">
        <v>85</v>
      </c>
      <c r="K838" s="273">
        <v>85</v>
      </c>
      <c r="L838" s="273">
        <v>1</v>
      </c>
      <c r="M838" s="273" t="s">
        <v>44</v>
      </c>
      <c r="N838" s="144">
        <f>VLOOKUP(M838,brand!A:B,2,0)</f>
        <v>608</v>
      </c>
      <c r="O838" s="144" t="str">
        <f t="shared" si="40"/>
        <v>PORTUGAL</v>
      </c>
      <c r="P838" s="144">
        <f>VLOOKUP(O838,country!A:B,2,0)</f>
        <v>1810</v>
      </c>
      <c r="Q838" s="273" t="s">
        <v>2818</v>
      </c>
      <c r="R838" s="144" t="str">
        <f t="shared" si="41"/>
        <v>Բամբակ</v>
      </c>
      <c r="S838" s="144" t="s">
        <v>25</v>
      </c>
      <c r="T838" s="144">
        <f>VLOOKUP(R838,material!A:B,2,0)</f>
        <v>9</v>
      </c>
      <c r="U838" s="141" t="s">
        <v>3416</v>
      </c>
      <c r="V838" s="141"/>
      <c r="W838" s="273" t="s">
        <v>7699</v>
      </c>
      <c r="X838" s="141" t="e">
        <f>VLOOKUP(W838,SIZE!A:B,2,0)</f>
        <v>#N/A</v>
      </c>
      <c r="Y838" s="141">
        <v>25.99</v>
      </c>
      <c r="Z838" s="141" t="s">
        <v>1080</v>
      </c>
      <c r="AA838" s="141">
        <f>VLOOKUP(Z838,COLOR!A:B,2,0)</f>
        <v>13</v>
      </c>
      <c r="AB838" s="136"/>
      <c r="AC838" s="136"/>
      <c r="AD838" s="136"/>
      <c r="AE838" s="136"/>
      <c r="AF838" s="136"/>
      <c r="AG838" s="136"/>
      <c r="AH838" s="136"/>
      <c r="AI838" s="136"/>
      <c r="AJ838" s="136"/>
      <c r="AK838" s="136"/>
      <c r="AL838" s="136"/>
      <c r="AM838" s="136"/>
    </row>
    <row r="839" spans="1:39" ht="20.25" customHeight="1">
      <c r="A839" s="132">
        <v>838</v>
      </c>
      <c r="B839" s="19" t="s">
        <v>5311</v>
      </c>
      <c r="C839" s="252">
        <v>61051000000</v>
      </c>
      <c r="D839" s="261" t="s">
        <v>6803</v>
      </c>
      <c r="E839" s="143" t="str">
        <f t="shared" si="39"/>
        <v>Վերնաշապիկ</v>
      </c>
      <c r="F839" s="273" t="s">
        <v>47</v>
      </c>
      <c r="G839" s="144">
        <f>VLOOKUP(E839,subcategory!A:B,2,0)</f>
        <v>82</v>
      </c>
      <c r="H839" s="273" t="s">
        <v>7150</v>
      </c>
      <c r="I839" s="213" t="e">
        <f>VLOOKUP(H839,gender!A:B,2,0)</f>
        <v>#N/A</v>
      </c>
      <c r="J839" s="273">
        <v>90</v>
      </c>
      <c r="K839" s="273">
        <v>90</v>
      </c>
      <c r="L839" s="273">
        <v>1</v>
      </c>
      <c r="M839" s="273" t="s">
        <v>44</v>
      </c>
      <c r="N839" s="144">
        <f>VLOOKUP(M839,brand!A:B,2,0)</f>
        <v>608</v>
      </c>
      <c r="O839" s="144" t="str">
        <f t="shared" si="40"/>
        <v>INDIA</v>
      </c>
      <c r="P839" s="144">
        <f>VLOOKUP(O839,country!A:B,2,0)</f>
        <v>7505</v>
      </c>
      <c r="Q839" s="273" t="s">
        <v>428</v>
      </c>
      <c r="R839" s="144" t="str">
        <f t="shared" si="41"/>
        <v>Բամբակ</v>
      </c>
      <c r="S839" s="144" t="s">
        <v>25</v>
      </c>
      <c r="T839" s="144">
        <f>VLOOKUP(R839,material!A:B,2,0)</f>
        <v>9</v>
      </c>
      <c r="U839" s="141" t="s">
        <v>3416</v>
      </c>
      <c r="V839" s="141"/>
      <c r="W839" s="273" t="s">
        <v>7698</v>
      </c>
      <c r="X839" s="141" t="e">
        <f>VLOOKUP(W839,SIZE!A:B,2,0)</f>
        <v>#N/A</v>
      </c>
      <c r="Y839" s="141">
        <v>29.99</v>
      </c>
      <c r="Z839" s="141" t="s">
        <v>1071</v>
      </c>
      <c r="AA839" s="141">
        <f>VLOOKUP(Z839,COLOR!A:B,2,0)</f>
        <v>12</v>
      </c>
      <c r="AB839" s="130"/>
      <c r="AC839" s="130"/>
      <c r="AD839" s="130"/>
      <c r="AE839" s="130"/>
      <c r="AF839" s="130"/>
      <c r="AG839" s="130"/>
      <c r="AH839" s="130"/>
      <c r="AI839" s="130"/>
      <c r="AJ839" s="130"/>
      <c r="AK839" s="130"/>
      <c r="AL839" s="130"/>
      <c r="AM839" s="130"/>
    </row>
    <row r="840" spans="1:39" ht="20.25" customHeight="1">
      <c r="A840" s="132">
        <v>839</v>
      </c>
      <c r="B840" s="19" t="s">
        <v>5312</v>
      </c>
      <c r="C840" s="250">
        <v>61112090000</v>
      </c>
      <c r="D840" s="261" t="s">
        <v>6840</v>
      </c>
      <c r="E840" s="143" t="str">
        <f t="shared" si="39"/>
        <v>Վերնաշապիկ</v>
      </c>
      <c r="F840" s="273" t="s">
        <v>47</v>
      </c>
      <c r="G840" s="144">
        <f>VLOOKUP(E840,subcategory!A:B,2,0)</f>
        <v>82</v>
      </c>
      <c r="H840" s="273" t="s">
        <v>7151</v>
      </c>
      <c r="I840" s="213">
        <f>VLOOKUP(H840,gender!A:B,2,0)</f>
        <v>7</v>
      </c>
      <c r="J840" s="273">
        <v>85</v>
      </c>
      <c r="K840" s="273">
        <v>85</v>
      </c>
      <c r="L840" s="273">
        <v>1</v>
      </c>
      <c r="M840" s="273" t="s">
        <v>44</v>
      </c>
      <c r="N840" s="144">
        <f>VLOOKUP(M840,brand!A:B,2,0)</f>
        <v>608</v>
      </c>
      <c r="O840" s="144" t="str">
        <f t="shared" si="40"/>
        <v>INDIA</v>
      </c>
      <c r="P840" s="144">
        <f>VLOOKUP(O840,country!A:B,2,0)</f>
        <v>7505</v>
      </c>
      <c r="Q840" s="273" t="s">
        <v>428</v>
      </c>
      <c r="R840" s="144" t="str">
        <f t="shared" si="41"/>
        <v>Բամբակ</v>
      </c>
      <c r="S840" s="144" t="s">
        <v>25</v>
      </c>
      <c r="T840" s="144">
        <f>VLOOKUP(R840,material!A:B,2,0)</f>
        <v>9</v>
      </c>
      <c r="U840" s="141" t="s">
        <v>3416</v>
      </c>
      <c r="V840" s="141"/>
      <c r="W840" s="273" t="s">
        <v>7704</v>
      </c>
      <c r="X840" s="141" t="e">
        <f>VLOOKUP(W840,SIZE!A:B,2,0)</f>
        <v>#N/A</v>
      </c>
      <c r="Y840" s="141">
        <v>29.99</v>
      </c>
      <c r="Z840" s="141" t="s">
        <v>1038</v>
      </c>
      <c r="AA840" s="141">
        <f>VLOOKUP(Z840,COLOR!A:B,2,0)</f>
        <v>5</v>
      </c>
      <c r="AB840" s="130"/>
      <c r="AC840" s="130"/>
      <c r="AD840" s="130"/>
      <c r="AE840" s="130"/>
      <c r="AF840" s="130"/>
      <c r="AG840" s="130"/>
      <c r="AH840" s="130"/>
      <c r="AI840" s="130"/>
      <c r="AJ840" s="130"/>
      <c r="AK840" s="130"/>
      <c r="AL840" s="130"/>
      <c r="AM840" s="130"/>
    </row>
    <row r="841" spans="1:39" ht="20.25" customHeight="1">
      <c r="A841" s="132">
        <v>840</v>
      </c>
      <c r="B841" s="19" t="s">
        <v>5313</v>
      </c>
      <c r="C841" s="250">
        <v>61034200090</v>
      </c>
      <c r="D841" s="261" t="s">
        <v>2158</v>
      </c>
      <c r="E841" s="143" t="str">
        <f t="shared" si="39"/>
        <v>Շորտ</v>
      </c>
      <c r="F841" s="273" t="s">
        <v>69</v>
      </c>
      <c r="G841" s="144">
        <f>VLOOKUP(E841,subcategory!A:B,2,0)</f>
        <v>24</v>
      </c>
      <c r="H841" s="273" t="s">
        <v>7150</v>
      </c>
      <c r="I841" s="213" t="e">
        <f>VLOOKUP(H841,gender!A:B,2,0)</f>
        <v>#N/A</v>
      </c>
      <c r="J841" s="273">
        <v>60</v>
      </c>
      <c r="K841" s="273">
        <v>60</v>
      </c>
      <c r="L841" s="273">
        <v>1</v>
      </c>
      <c r="M841" s="273" t="s">
        <v>44</v>
      </c>
      <c r="N841" s="144">
        <f>VLOOKUP(M841,brand!A:B,2,0)</f>
        <v>608</v>
      </c>
      <c r="O841" s="144" t="str">
        <f t="shared" si="40"/>
        <v>INDIA</v>
      </c>
      <c r="P841" s="144">
        <f>VLOOKUP(O841,country!A:B,2,0)</f>
        <v>7505</v>
      </c>
      <c r="Q841" s="273" t="s">
        <v>428</v>
      </c>
      <c r="R841" s="144" t="str">
        <f t="shared" si="41"/>
        <v>Բամբակ</v>
      </c>
      <c r="S841" s="144" t="s">
        <v>25</v>
      </c>
      <c r="T841" s="144">
        <f>VLOOKUP(R841,material!A:B,2,0)</f>
        <v>9</v>
      </c>
      <c r="U841" s="141" t="s">
        <v>3416</v>
      </c>
      <c r="V841" s="141"/>
      <c r="W841" s="273" t="s">
        <v>7669</v>
      </c>
      <c r="X841" s="141" t="e">
        <f>VLOOKUP(W841,SIZE!A:B,2,0)</f>
        <v>#N/A</v>
      </c>
      <c r="Y841" s="141">
        <v>0</v>
      </c>
      <c r="Z841" s="141" t="s">
        <v>1033</v>
      </c>
      <c r="AA841" s="141">
        <f>VLOOKUP(Z841,COLOR!A:B,2,0)</f>
        <v>20</v>
      </c>
      <c r="AB841" s="130"/>
      <c r="AC841" s="130"/>
      <c r="AD841" s="130"/>
      <c r="AE841" s="130"/>
      <c r="AF841" s="130"/>
      <c r="AG841" s="130"/>
      <c r="AH841" s="130"/>
      <c r="AI841" s="130"/>
      <c r="AJ841" s="130"/>
      <c r="AK841" s="130"/>
      <c r="AL841" s="130"/>
      <c r="AM841" s="130"/>
    </row>
    <row r="842" spans="1:39" ht="20.25" customHeight="1">
      <c r="A842" s="132">
        <v>841</v>
      </c>
      <c r="B842" s="19" t="s">
        <v>5314</v>
      </c>
      <c r="C842" s="250">
        <v>61091000000</v>
      </c>
      <c r="D842" s="261" t="s">
        <v>2290</v>
      </c>
      <c r="E842" s="143" t="str">
        <f t="shared" si="39"/>
        <v>Շապիկ</v>
      </c>
      <c r="F842" s="273" t="s">
        <v>46</v>
      </c>
      <c r="G842" s="144">
        <f>VLOOKUP(E842,subcategory!A:B,2,0)</f>
        <v>73</v>
      </c>
      <c r="H842" s="273" t="s">
        <v>7150</v>
      </c>
      <c r="I842" s="213" t="e">
        <f>VLOOKUP(H842,gender!A:B,2,0)</f>
        <v>#N/A</v>
      </c>
      <c r="J842" s="273">
        <v>70</v>
      </c>
      <c r="K842" s="273">
        <v>70</v>
      </c>
      <c r="L842" s="273">
        <v>1</v>
      </c>
      <c r="M842" s="273" t="s">
        <v>44</v>
      </c>
      <c r="N842" s="144">
        <f>VLOOKUP(M842,brand!A:B,2,0)</f>
        <v>608</v>
      </c>
      <c r="O842" s="144" t="str">
        <f t="shared" si="40"/>
        <v>INDIA</v>
      </c>
      <c r="P842" s="144">
        <f>VLOOKUP(O842,country!A:B,2,0)</f>
        <v>7505</v>
      </c>
      <c r="Q842" s="273" t="s">
        <v>428</v>
      </c>
      <c r="R842" s="144" t="str">
        <f t="shared" si="41"/>
        <v>Բամբակ</v>
      </c>
      <c r="S842" s="144" t="s">
        <v>25</v>
      </c>
      <c r="T842" s="144">
        <f>VLOOKUP(R842,material!A:B,2,0)</f>
        <v>9</v>
      </c>
      <c r="U842" s="141" t="s">
        <v>3416</v>
      </c>
      <c r="V842" s="141"/>
      <c r="W842" s="273" t="s">
        <v>7672</v>
      </c>
      <c r="X842" s="141" t="e">
        <f>VLOOKUP(W842,SIZE!A:B,2,0)</f>
        <v>#N/A</v>
      </c>
      <c r="Y842" s="141">
        <v>24.99</v>
      </c>
      <c r="Z842" s="141" t="s">
        <v>1071</v>
      </c>
      <c r="AA842" s="141">
        <f>VLOOKUP(Z842,COLOR!A:B,2,0)</f>
        <v>12</v>
      </c>
      <c r="AB842" s="130"/>
      <c r="AC842" s="130"/>
      <c r="AD842" s="130"/>
      <c r="AE842" s="130"/>
      <c r="AF842" s="130"/>
      <c r="AG842" s="130"/>
      <c r="AH842" s="130"/>
      <c r="AI842" s="130"/>
      <c r="AJ842" s="130"/>
      <c r="AK842" s="130"/>
      <c r="AL842" s="130"/>
      <c r="AM842" s="130"/>
    </row>
    <row r="843" spans="1:39" ht="20.25" customHeight="1">
      <c r="A843" s="132">
        <v>842</v>
      </c>
      <c r="B843" s="19" t="s">
        <v>5315</v>
      </c>
      <c r="C843" s="250">
        <v>61112090000</v>
      </c>
      <c r="D843" s="261" t="s">
        <v>6801</v>
      </c>
      <c r="E843" s="143" t="str">
        <f t="shared" si="39"/>
        <v>Տաբատներ</v>
      </c>
      <c r="F843" s="273" t="s">
        <v>7795</v>
      </c>
      <c r="G843" s="144">
        <f>VLOOKUP(E843,subcategory!A:B,2,0)</f>
        <v>93</v>
      </c>
      <c r="H843" s="273" t="s">
        <v>7151</v>
      </c>
      <c r="I843" s="213">
        <f>VLOOKUP(H843,gender!A:B,2,0)</f>
        <v>7</v>
      </c>
      <c r="J843" s="273">
        <v>90</v>
      </c>
      <c r="K843" s="273">
        <v>90</v>
      </c>
      <c r="L843" s="273">
        <v>1</v>
      </c>
      <c r="M843" s="273" t="s">
        <v>44</v>
      </c>
      <c r="N843" s="144">
        <f>VLOOKUP(M843,brand!A:B,2,0)</f>
        <v>608</v>
      </c>
      <c r="O843" s="144" t="str">
        <f t="shared" si="40"/>
        <v>INDIA</v>
      </c>
      <c r="P843" s="144">
        <f>VLOOKUP(O843,country!A:B,2,0)</f>
        <v>7505</v>
      </c>
      <c r="Q843" s="273" t="s">
        <v>428</v>
      </c>
      <c r="R843" s="144" t="str">
        <f t="shared" si="41"/>
        <v>Բամբակ</v>
      </c>
      <c r="S843" s="144" t="s">
        <v>25</v>
      </c>
      <c r="T843" s="144">
        <f>VLOOKUP(R843,material!A:B,2,0)</f>
        <v>9</v>
      </c>
      <c r="U843" s="141" t="s">
        <v>3416</v>
      </c>
      <c r="V843" s="141"/>
      <c r="W843" s="273" t="s">
        <v>2046</v>
      </c>
      <c r="X843" s="141">
        <f>VLOOKUP(W843,SIZE!A:B,2,0)</f>
        <v>647</v>
      </c>
      <c r="Y843" s="141">
        <v>0</v>
      </c>
      <c r="Z843" s="141" t="s">
        <v>1033</v>
      </c>
      <c r="AA843" s="141">
        <f>VLOOKUP(Z843,COLOR!A:B,2,0)</f>
        <v>20</v>
      </c>
      <c r="AB843" s="130"/>
      <c r="AC843" s="130"/>
      <c r="AD843" s="130"/>
      <c r="AE843" s="130"/>
      <c r="AF843" s="130"/>
      <c r="AG843" s="130"/>
      <c r="AH843" s="130"/>
      <c r="AI843" s="130"/>
      <c r="AJ843" s="130"/>
      <c r="AK843" s="130"/>
      <c r="AL843" s="130"/>
      <c r="AM843" s="130"/>
    </row>
    <row r="844" spans="1:39" ht="20.25" customHeight="1">
      <c r="A844" s="132">
        <v>843</v>
      </c>
      <c r="B844" s="19" t="s">
        <v>5316</v>
      </c>
      <c r="C844" s="250">
        <v>61112090000</v>
      </c>
      <c r="D844" s="261" t="s">
        <v>6797</v>
      </c>
      <c r="E844" s="143" t="str">
        <f t="shared" si="39"/>
        <v>Զգեստ</v>
      </c>
      <c r="F844" s="273" t="s">
        <v>64</v>
      </c>
      <c r="G844" s="144">
        <f>VLOOKUP(E844,subcategory!A:B,2,0)</f>
        <v>43</v>
      </c>
      <c r="H844" s="273" t="s">
        <v>7154</v>
      </c>
      <c r="I844" s="213" t="e">
        <f>VLOOKUP(H844,gender!A:B,2,0)</f>
        <v>#N/A</v>
      </c>
      <c r="J844" s="273">
        <v>60</v>
      </c>
      <c r="K844" s="273">
        <v>60</v>
      </c>
      <c r="L844" s="273">
        <v>1</v>
      </c>
      <c r="M844" s="273" t="s">
        <v>44</v>
      </c>
      <c r="N844" s="144">
        <f>VLOOKUP(M844,brand!A:B,2,0)</f>
        <v>608</v>
      </c>
      <c r="O844" s="144" t="str">
        <f t="shared" si="40"/>
        <v>BANGLADESH</v>
      </c>
      <c r="P844" s="144">
        <f>VLOOKUP(O844,country!A:B,2,0)</f>
        <v>7485</v>
      </c>
      <c r="Q844" s="273" t="s">
        <v>440</v>
      </c>
      <c r="R844" s="144" t="str">
        <f t="shared" si="41"/>
        <v>Բամբակ</v>
      </c>
      <c r="S844" s="144" t="s">
        <v>25</v>
      </c>
      <c r="T844" s="144">
        <f>VLOOKUP(R844,material!A:B,2,0)</f>
        <v>9</v>
      </c>
      <c r="U844" s="141" t="s">
        <v>3416</v>
      </c>
      <c r="V844" s="141"/>
      <c r="W844" s="273" t="s">
        <v>2046</v>
      </c>
      <c r="X844" s="141">
        <f>VLOOKUP(W844,SIZE!A:B,2,0)</f>
        <v>647</v>
      </c>
      <c r="Y844" s="141">
        <v>22.99</v>
      </c>
      <c r="Z844" s="141" t="s">
        <v>1052</v>
      </c>
      <c r="AA844" s="141">
        <f>VLOOKUP(Z844,COLOR!A:B,2,0)</f>
        <v>3</v>
      </c>
      <c r="AB844" s="130"/>
      <c r="AC844" s="130"/>
      <c r="AD844" s="130"/>
      <c r="AE844" s="130"/>
      <c r="AF844" s="130"/>
      <c r="AG844" s="130"/>
      <c r="AH844" s="130"/>
      <c r="AI844" s="130"/>
      <c r="AJ844" s="130"/>
      <c r="AK844" s="130"/>
      <c r="AL844" s="130"/>
      <c r="AM844" s="130"/>
    </row>
    <row r="845" spans="1:39" ht="20.25" customHeight="1">
      <c r="A845" s="132">
        <v>844</v>
      </c>
      <c r="B845" s="19" t="s">
        <v>5317</v>
      </c>
      <c r="C845" s="250">
        <v>61091000000</v>
      </c>
      <c r="D845" s="261" t="s">
        <v>2290</v>
      </c>
      <c r="E845" s="143" t="str">
        <f t="shared" si="39"/>
        <v>Շապիկ</v>
      </c>
      <c r="F845" s="273" t="s">
        <v>46</v>
      </c>
      <c r="G845" s="144">
        <f>VLOOKUP(E845,subcategory!A:B,2,0)</f>
        <v>73</v>
      </c>
      <c r="H845" s="273" t="s">
        <v>7150</v>
      </c>
      <c r="I845" s="213" t="e">
        <f>VLOOKUP(H845,gender!A:B,2,0)</f>
        <v>#N/A</v>
      </c>
      <c r="J845" s="273">
        <v>95</v>
      </c>
      <c r="K845" s="273">
        <v>95</v>
      </c>
      <c r="L845" s="273">
        <v>1</v>
      </c>
      <c r="M845" s="273" t="s">
        <v>44</v>
      </c>
      <c r="N845" s="144">
        <f>VLOOKUP(M845,brand!A:B,2,0)</f>
        <v>608</v>
      </c>
      <c r="O845" s="144" t="str">
        <f t="shared" si="40"/>
        <v>INDIA</v>
      </c>
      <c r="P845" s="144">
        <f>VLOOKUP(O845,country!A:B,2,0)</f>
        <v>7505</v>
      </c>
      <c r="Q845" s="273" t="s">
        <v>428</v>
      </c>
      <c r="R845" s="144" t="str">
        <f t="shared" si="41"/>
        <v>Բամբակ</v>
      </c>
      <c r="S845" s="144" t="s">
        <v>25</v>
      </c>
      <c r="T845" s="144">
        <f>VLOOKUP(R845,material!A:B,2,0)</f>
        <v>9</v>
      </c>
      <c r="U845" s="141" t="s">
        <v>3416</v>
      </c>
      <c r="V845" s="141"/>
      <c r="W845" s="273">
        <v>46275</v>
      </c>
      <c r="X845" s="141" t="e">
        <f>VLOOKUP(W845,SIZE!A:B,2,0)</f>
        <v>#N/A</v>
      </c>
      <c r="Y845" s="141">
        <v>10.99</v>
      </c>
      <c r="Z845" s="141" t="s">
        <v>1061</v>
      </c>
      <c r="AA845" s="141">
        <f>VLOOKUP(Z845,COLOR!A:B,2,0)</f>
        <v>4</v>
      </c>
      <c r="AB845" s="130"/>
      <c r="AC845" s="130"/>
      <c r="AD845" s="130"/>
      <c r="AE845" s="130"/>
      <c r="AF845" s="130"/>
      <c r="AG845" s="130"/>
      <c r="AH845" s="130"/>
      <c r="AI845" s="130"/>
      <c r="AJ845" s="130"/>
      <c r="AK845" s="130"/>
      <c r="AL845" s="130"/>
      <c r="AM845" s="130"/>
    </row>
    <row r="846" spans="1:39" ht="20.25" customHeight="1">
      <c r="A846" s="132">
        <v>845</v>
      </c>
      <c r="B846" s="19" t="s">
        <v>5318</v>
      </c>
      <c r="C846" s="250">
        <v>62034235000</v>
      </c>
      <c r="D846" s="261" t="s">
        <v>484</v>
      </c>
      <c r="E846" s="143" t="str">
        <f t="shared" si="39"/>
        <v>Տաբատներ</v>
      </c>
      <c r="F846" s="273" t="s">
        <v>7795</v>
      </c>
      <c r="G846" s="144">
        <f>VLOOKUP(E846,subcategory!A:B,2,0)</f>
        <v>93</v>
      </c>
      <c r="H846" s="273" t="s">
        <v>7150</v>
      </c>
      <c r="I846" s="213" t="e">
        <f>VLOOKUP(H846,gender!A:B,2,0)</f>
        <v>#N/A</v>
      </c>
      <c r="J846" s="273">
        <v>205</v>
      </c>
      <c r="K846" s="273">
        <v>205</v>
      </c>
      <c r="L846" s="273">
        <v>1</v>
      </c>
      <c r="M846" s="273" t="s">
        <v>44</v>
      </c>
      <c r="N846" s="144">
        <f>VLOOKUP(M846,brand!A:B,2,0)</f>
        <v>608</v>
      </c>
      <c r="O846" s="144" t="str">
        <f t="shared" si="40"/>
        <v>INDIA</v>
      </c>
      <c r="P846" s="144">
        <f>VLOOKUP(O846,country!A:B,2,0)</f>
        <v>7505</v>
      </c>
      <c r="Q846" s="273" t="s">
        <v>428</v>
      </c>
      <c r="R846" s="144" t="str">
        <f t="shared" si="41"/>
        <v>Բամբակ</v>
      </c>
      <c r="S846" s="144" t="s">
        <v>25</v>
      </c>
      <c r="T846" s="144">
        <f>VLOOKUP(R846,material!A:B,2,0)</f>
        <v>9</v>
      </c>
      <c r="U846" s="141" t="s">
        <v>3416</v>
      </c>
      <c r="V846" s="141"/>
      <c r="W846" s="273" t="s">
        <v>7665</v>
      </c>
      <c r="X846" s="141" t="e">
        <f>VLOOKUP(W846,SIZE!A:B,2,0)</f>
        <v>#N/A</v>
      </c>
      <c r="Y846" s="141">
        <v>32.99</v>
      </c>
      <c r="Z846" s="141" t="s">
        <v>2042</v>
      </c>
      <c r="AA846" s="141" t="e">
        <f>VLOOKUP(Z846,COLOR!A:B,2,0)</f>
        <v>#N/A</v>
      </c>
      <c r="AB846" s="130"/>
      <c r="AC846" s="130"/>
      <c r="AD846" s="130"/>
      <c r="AE846" s="130"/>
      <c r="AF846" s="130"/>
      <c r="AG846" s="130"/>
      <c r="AH846" s="130"/>
      <c r="AI846" s="130"/>
      <c r="AJ846" s="130"/>
      <c r="AK846" s="130"/>
      <c r="AL846" s="130"/>
      <c r="AM846" s="130"/>
    </row>
    <row r="847" spans="1:39" ht="20.25" customHeight="1">
      <c r="A847" s="132">
        <v>846</v>
      </c>
      <c r="B847" s="19" t="s">
        <v>5319</v>
      </c>
      <c r="C847" s="250">
        <v>61112090000</v>
      </c>
      <c r="D847" s="261" t="s">
        <v>6947</v>
      </c>
      <c r="E847" s="143" t="str">
        <f t="shared" si="39"/>
        <v>Սվիտեր</v>
      </c>
      <c r="F847" s="273" t="s">
        <v>49</v>
      </c>
      <c r="G847" s="144" t="e">
        <f>VLOOKUP(E847,subcategory!A:B,2,0)</f>
        <v>#N/A</v>
      </c>
      <c r="H847" s="273" t="s">
        <v>7152</v>
      </c>
      <c r="I847" s="213" t="e">
        <f>VLOOKUP(H847,gender!A:B,2,0)</f>
        <v>#N/A</v>
      </c>
      <c r="J847" s="273">
        <v>60</v>
      </c>
      <c r="K847" s="273">
        <v>60</v>
      </c>
      <c r="L847" s="273">
        <v>1</v>
      </c>
      <c r="M847" s="273" t="s">
        <v>44</v>
      </c>
      <c r="N847" s="144">
        <f>VLOOKUP(M847,brand!A:B,2,0)</f>
        <v>608</v>
      </c>
      <c r="O847" s="144" t="str">
        <f t="shared" si="40"/>
        <v>PORTUGAL</v>
      </c>
      <c r="P847" s="144">
        <f>VLOOKUP(O847,country!A:B,2,0)</f>
        <v>1810</v>
      </c>
      <c r="Q847" s="273" t="s">
        <v>2818</v>
      </c>
      <c r="R847" s="144" t="str">
        <f t="shared" si="41"/>
        <v>Բամբակ</v>
      </c>
      <c r="S847" s="144" t="s">
        <v>25</v>
      </c>
      <c r="T847" s="144">
        <f>VLOOKUP(R847,material!A:B,2,0)</f>
        <v>9</v>
      </c>
      <c r="U847" s="141" t="s">
        <v>3416</v>
      </c>
      <c r="V847" s="141"/>
      <c r="W847" s="273" t="s">
        <v>7700</v>
      </c>
      <c r="X847" s="141" t="e">
        <f>VLOOKUP(W847,SIZE!A:B,2,0)</f>
        <v>#N/A</v>
      </c>
      <c r="Y847" s="141">
        <v>29.99</v>
      </c>
      <c r="Z847" s="141" t="s">
        <v>1080</v>
      </c>
      <c r="AA847" s="141">
        <f>VLOOKUP(Z847,COLOR!A:B,2,0)</f>
        <v>13</v>
      </c>
      <c r="AB847" s="130"/>
      <c r="AC847" s="130"/>
      <c r="AD847" s="130"/>
      <c r="AE847" s="130"/>
      <c r="AF847" s="130"/>
      <c r="AG847" s="130"/>
      <c r="AH847" s="130"/>
      <c r="AI847" s="130"/>
      <c r="AJ847" s="130"/>
      <c r="AK847" s="130"/>
      <c r="AL847" s="130"/>
      <c r="AM847" s="130"/>
    </row>
    <row r="848" spans="1:39" ht="20.25" customHeight="1">
      <c r="A848" s="132">
        <v>847</v>
      </c>
      <c r="B848" s="19" t="s">
        <v>5320</v>
      </c>
      <c r="C848" s="250">
        <v>61091000000</v>
      </c>
      <c r="D848" s="261" t="s">
        <v>2290</v>
      </c>
      <c r="E848" s="143" t="str">
        <f t="shared" si="39"/>
        <v>Շապիկ</v>
      </c>
      <c r="F848" s="273" t="s">
        <v>46</v>
      </c>
      <c r="G848" s="144">
        <f>VLOOKUP(E848,subcategory!A:B,2,0)</f>
        <v>73</v>
      </c>
      <c r="H848" s="273" t="s">
        <v>7150</v>
      </c>
      <c r="I848" s="213" t="e">
        <f>VLOOKUP(H848,gender!A:B,2,0)</f>
        <v>#N/A</v>
      </c>
      <c r="J848" s="273">
        <v>70</v>
      </c>
      <c r="K848" s="273">
        <v>70</v>
      </c>
      <c r="L848" s="273">
        <v>1</v>
      </c>
      <c r="M848" s="273" t="s">
        <v>44</v>
      </c>
      <c r="N848" s="144">
        <f>VLOOKUP(M848,brand!A:B,2,0)</f>
        <v>608</v>
      </c>
      <c r="O848" s="144" t="str">
        <f t="shared" si="40"/>
        <v>INDIA</v>
      </c>
      <c r="P848" s="144">
        <f>VLOOKUP(O848,country!A:B,2,0)</f>
        <v>7505</v>
      </c>
      <c r="Q848" s="273" t="s">
        <v>428</v>
      </c>
      <c r="R848" s="144" t="str">
        <f t="shared" si="41"/>
        <v>Բամբակ</v>
      </c>
      <c r="S848" s="144" t="s">
        <v>25</v>
      </c>
      <c r="T848" s="144">
        <f>VLOOKUP(R848,material!A:B,2,0)</f>
        <v>9</v>
      </c>
      <c r="U848" s="141" t="s">
        <v>3416</v>
      </c>
      <c r="V848" s="141"/>
      <c r="W848" s="273" t="s">
        <v>7669</v>
      </c>
      <c r="X848" s="141" t="e">
        <f>VLOOKUP(W848,SIZE!A:B,2,0)</f>
        <v>#N/A</v>
      </c>
      <c r="Y848" s="141">
        <v>20.99</v>
      </c>
      <c r="Z848" s="141" t="s">
        <v>1071</v>
      </c>
      <c r="AA848" s="141">
        <f>VLOOKUP(Z848,COLOR!A:B,2,0)</f>
        <v>12</v>
      </c>
      <c r="AB848" s="130"/>
      <c r="AC848" s="130"/>
      <c r="AD848" s="130"/>
      <c r="AE848" s="130"/>
      <c r="AF848" s="130"/>
      <c r="AG848" s="130"/>
      <c r="AH848" s="130"/>
      <c r="AI848" s="130"/>
      <c r="AJ848" s="130"/>
      <c r="AK848" s="130"/>
      <c r="AL848" s="130"/>
      <c r="AM848" s="130"/>
    </row>
    <row r="849" spans="1:39" ht="20.25" customHeight="1">
      <c r="A849" s="132">
        <v>848</v>
      </c>
      <c r="B849" s="19" t="s">
        <v>5321</v>
      </c>
      <c r="C849" s="250">
        <v>61091000000</v>
      </c>
      <c r="D849" s="261" t="s">
        <v>856</v>
      </c>
      <c r="E849" s="143" t="str">
        <f t="shared" si="39"/>
        <v>Շապիկ</v>
      </c>
      <c r="F849" s="273" t="s">
        <v>46</v>
      </c>
      <c r="G849" s="144">
        <f>VLOOKUP(E849,subcategory!A:B,2,0)</f>
        <v>73</v>
      </c>
      <c r="H849" s="273" t="s">
        <v>55</v>
      </c>
      <c r="I849" s="213" t="e">
        <f>VLOOKUP(H849,gender!A:B,2,0)</f>
        <v>#N/A</v>
      </c>
      <c r="J849" s="273">
        <v>51</v>
      </c>
      <c r="K849" s="273">
        <v>51</v>
      </c>
      <c r="L849" s="273">
        <v>1</v>
      </c>
      <c r="M849" s="273" t="s">
        <v>44</v>
      </c>
      <c r="N849" s="144">
        <f>VLOOKUP(M849,brand!A:B,2,0)</f>
        <v>608</v>
      </c>
      <c r="O849" s="144" t="str">
        <f t="shared" si="40"/>
        <v>BANGLADESH</v>
      </c>
      <c r="P849" s="144">
        <f>VLOOKUP(O849,country!A:B,2,0)</f>
        <v>7485</v>
      </c>
      <c r="Q849" s="273" t="s">
        <v>440</v>
      </c>
      <c r="R849" s="144" t="str">
        <f t="shared" si="41"/>
        <v>Բամբակ</v>
      </c>
      <c r="S849" s="144" t="s">
        <v>25</v>
      </c>
      <c r="T849" s="144">
        <f>VLOOKUP(R849,material!A:B,2,0)</f>
        <v>9</v>
      </c>
      <c r="U849" s="141" t="s">
        <v>3416</v>
      </c>
      <c r="V849" s="141"/>
      <c r="W849" s="273" t="s">
        <v>7703</v>
      </c>
      <c r="X849" s="141" t="e">
        <f>VLOOKUP(W849,SIZE!A:B,2,0)</f>
        <v>#N/A</v>
      </c>
      <c r="Y849" s="141">
        <v>10.99</v>
      </c>
      <c r="Z849" s="141" t="s">
        <v>1071</v>
      </c>
      <c r="AA849" s="141">
        <f>VLOOKUP(Z849,COLOR!A:B,2,0)</f>
        <v>12</v>
      </c>
      <c r="AB849" s="130"/>
      <c r="AC849" s="130"/>
      <c r="AD849" s="130"/>
      <c r="AE849" s="130"/>
      <c r="AF849" s="130"/>
      <c r="AG849" s="130"/>
      <c r="AH849" s="130"/>
      <c r="AI849" s="130"/>
      <c r="AJ849" s="130"/>
      <c r="AK849" s="130"/>
      <c r="AL849" s="130"/>
      <c r="AM849" s="130"/>
    </row>
    <row r="850" spans="1:39" ht="20.25" customHeight="1">
      <c r="A850" s="132">
        <v>849</v>
      </c>
      <c r="B850" s="19" t="s">
        <v>5322</v>
      </c>
      <c r="C850" s="252">
        <v>61112090000</v>
      </c>
      <c r="D850" s="261" t="s">
        <v>6804</v>
      </c>
      <c r="E850" s="143" t="str">
        <f t="shared" si="39"/>
        <v>Բոդի</v>
      </c>
      <c r="F850" s="273" t="s">
        <v>247</v>
      </c>
      <c r="G850" s="144">
        <f>VLOOKUP(E850,subcategory!A:B,2,0)</f>
        <v>15</v>
      </c>
      <c r="H850" s="273" t="s">
        <v>7152</v>
      </c>
      <c r="I850" s="213" t="e">
        <f>VLOOKUP(H850,gender!A:B,2,0)</f>
        <v>#N/A</v>
      </c>
      <c r="J850" s="273">
        <v>110</v>
      </c>
      <c r="K850" s="273">
        <v>110</v>
      </c>
      <c r="L850" s="273">
        <v>1</v>
      </c>
      <c r="M850" s="273" t="s">
        <v>44</v>
      </c>
      <c r="N850" s="144">
        <f>VLOOKUP(M850,brand!A:B,2,0)</f>
        <v>608</v>
      </c>
      <c r="O850" s="144" t="str">
        <f t="shared" si="40"/>
        <v>CHINA</v>
      </c>
      <c r="P850" s="144">
        <f>VLOOKUP(O850,country!A:B,2,0)</f>
        <v>7497</v>
      </c>
      <c r="Q850" s="273" t="s">
        <v>3915</v>
      </c>
      <c r="R850" s="144" t="str">
        <f t="shared" si="41"/>
        <v>Բամբակ</v>
      </c>
      <c r="S850" s="144" t="s">
        <v>25</v>
      </c>
      <c r="T850" s="144">
        <f>VLOOKUP(R850,material!A:B,2,0)</f>
        <v>9</v>
      </c>
      <c r="U850" s="141" t="s">
        <v>3416</v>
      </c>
      <c r="V850" s="141"/>
      <c r="W850" s="273" t="s">
        <v>7700</v>
      </c>
      <c r="X850" s="141" t="e">
        <f>VLOOKUP(W850,SIZE!A:B,2,0)</f>
        <v>#N/A</v>
      </c>
      <c r="Y850" s="141">
        <v>27.99</v>
      </c>
      <c r="Z850" s="141" t="s">
        <v>2092</v>
      </c>
      <c r="AA850" s="141">
        <f>VLOOKUP(Z850,COLOR!A:B,2,0)</f>
        <v>8</v>
      </c>
      <c r="AB850" s="130"/>
      <c r="AC850" s="130"/>
      <c r="AD850" s="130"/>
      <c r="AE850" s="130"/>
      <c r="AF850" s="130"/>
      <c r="AG850" s="130"/>
      <c r="AH850" s="130"/>
      <c r="AI850" s="130"/>
      <c r="AJ850" s="130"/>
      <c r="AK850" s="130"/>
      <c r="AL850" s="130"/>
      <c r="AM850" s="130"/>
    </row>
    <row r="851" spans="1:39" ht="20.25" customHeight="1">
      <c r="A851" s="132">
        <v>850</v>
      </c>
      <c r="B851" s="19" t="s">
        <v>5323</v>
      </c>
      <c r="C851" s="250">
        <v>61034300090</v>
      </c>
      <c r="D851" s="261" t="s">
        <v>1338</v>
      </c>
      <c r="E851" s="143" t="str">
        <f t="shared" si="39"/>
        <v>Շորտ</v>
      </c>
      <c r="F851" s="273" t="s">
        <v>69</v>
      </c>
      <c r="G851" s="144">
        <f>VLOOKUP(E851,subcategory!A:B,2,0)</f>
        <v>24</v>
      </c>
      <c r="H851" s="273" t="s">
        <v>7150</v>
      </c>
      <c r="I851" s="213" t="e">
        <f>VLOOKUP(H851,gender!A:B,2,0)</f>
        <v>#N/A</v>
      </c>
      <c r="J851" s="273">
        <v>90</v>
      </c>
      <c r="K851" s="273">
        <v>90</v>
      </c>
      <c r="L851" s="273">
        <v>1</v>
      </c>
      <c r="M851" s="273" t="s">
        <v>44</v>
      </c>
      <c r="N851" s="144">
        <f>VLOOKUP(M851,brand!A:B,2,0)</f>
        <v>608</v>
      </c>
      <c r="O851" s="144" t="str">
        <f t="shared" si="40"/>
        <v>CHINA</v>
      </c>
      <c r="P851" s="144">
        <f>VLOOKUP(O851,country!A:B,2,0)</f>
        <v>7497</v>
      </c>
      <c r="Q851" s="273" t="s">
        <v>3915</v>
      </c>
      <c r="R851" s="144" t="str">
        <f t="shared" si="41"/>
        <v>Պոլիեսթեր</v>
      </c>
      <c r="S851" s="144" t="s">
        <v>36</v>
      </c>
      <c r="T851" s="144">
        <f>VLOOKUP(R851,material!A:B,2,0)</f>
        <v>37</v>
      </c>
      <c r="U851" s="141" t="s">
        <v>3416</v>
      </c>
      <c r="V851" s="141"/>
      <c r="W851" s="273" t="s">
        <v>7646</v>
      </c>
      <c r="X851" s="141" t="e">
        <f>VLOOKUP(W851,SIZE!A:B,2,0)</f>
        <v>#N/A</v>
      </c>
      <c r="Y851" s="141">
        <v>0</v>
      </c>
      <c r="Z851" s="141" t="s">
        <v>1038</v>
      </c>
      <c r="AA851" s="141">
        <f>VLOOKUP(Z851,COLOR!A:B,2,0)</f>
        <v>5</v>
      </c>
      <c r="AB851" s="130"/>
      <c r="AC851" s="130"/>
      <c r="AD851" s="130"/>
      <c r="AE851" s="130"/>
      <c r="AF851" s="130"/>
      <c r="AG851" s="130"/>
      <c r="AH851" s="130"/>
      <c r="AI851" s="130"/>
      <c r="AJ851" s="130"/>
      <c r="AK851" s="130"/>
      <c r="AL851" s="130"/>
      <c r="AM851" s="130"/>
    </row>
    <row r="852" spans="1:39" ht="20.25" customHeight="1">
      <c r="A852" s="132">
        <v>851</v>
      </c>
      <c r="B852" s="19" t="s">
        <v>5324</v>
      </c>
      <c r="C852" s="250">
        <v>61091000000</v>
      </c>
      <c r="D852" s="261" t="s">
        <v>856</v>
      </c>
      <c r="E852" s="143" t="str">
        <f t="shared" si="39"/>
        <v>Շապիկ</v>
      </c>
      <c r="F852" s="273" t="s">
        <v>46</v>
      </c>
      <c r="G852" s="144">
        <f>VLOOKUP(E852,subcategory!A:B,2,0)</f>
        <v>73</v>
      </c>
      <c r="H852" s="273" t="s">
        <v>55</v>
      </c>
      <c r="I852" s="213" t="e">
        <f>VLOOKUP(H852,gender!A:B,2,0)</f>
        <v>#N/A</v>
      </c>
      <c r="J852" s="273">
        <v>70</v>
      </c>
      <c r="K852" s="273">
        <v>70</v>
      </c>
      <c r="L852" s="273">
        <v>1</v>
      </c>
      <c r="M852" s="273" t="s">
        <v>44</v>
      </c>
      <c r="N852" s="144">
        <f>VLOOKUP(M852,brand!A:B,2,0)</f>
        <v>608</v>
      </c>
      <c r="O852" s="144" t="str">
        <f t="shared" si="40"/>
        <v>BANGLADESH</v>
      </c>
      <c r="P852" s="144">
        <f>VLOOKUP(O852,country!A:B,2,0)</f>
        <v>7485</v>
      </c>
      <c r="Q852" s="273" t="s">
        <v>440</v>
      </c>
      <c r="R852" s="144" t="str">
        <f t="shared" si="41"/>
        <v>Բամբակ</v>
      </c>
      <c r="S852" s="144" t="s">
        <v>25</v>
      </c>
      <c r="T852" s="144">
        <f>VLOOKUP(R852,material!A:B,2,0)</f>
        <v>9</v>
      </c>
      <c r="U852" s="141" t="s">
        <v>3416</v>
      </c>
      <c r="V852" s="141"/>
      <c r="W852" s="273" t="s">
        <v>7703</v>
      </c>
      <c r="X852" s="141" t="e">
        <f>VLOOKUP(W852,SIZE!A:B,2,0)</f>
        <v>#N/A</v>
      </c>
      <c r="Y852" s="141">
        <v>20.99</v>
      </c>
      <c r="Z852" s="141" t="s">
        <v>1071</v>
      </c>
      <c r="AA852" s="141">
        <f>VLOOKUP(Z852,COLOR!A:B,2,0)</f>
        <v>12</v>
      </c>
      <c r="AB852" s="130"/>
      <c r="AC852" s="130"/>
      <c r="AD852" s="130"/>
      <c r="AE852" s="130"/>
      <c r="AF852" s="130"/>
      <c r="AG852" s="130"/>
      <c r="AH852" s="130"/>
      <c r="AI852" s="130"/>
      <c r="AJ852" s="130"/>
      <c r="AK852" s="130"/>
      <c r="AL852" s="130"/>
      <c r="AM852" s="130"/>
    </row>
    <row r="853" spans="1:39" ht="20.25" customHeight="1">
      <c r="A853" s="132">
        <v>852</v>
      </c>
      <c r="B853" s="19" t="s">
        <v>5325</v>
      </c>
      <c r="C853" s="250">
        <v>61091000000</v>
      </c>
      <c r="D853" s="261" t="s">
        <v>2290</v>
      </c>
      <c r="E853" s="143" t="str">
        <f t="shared" si="39"/>
        <v>Շապիկ</v>
      </c>
      <c r="F853" s="273" t="s">
        <v>46</v>
      </c>
      <c r="G853" s="144">
        <f>VLOOKUP(E853,subcategory!A:B,2,0)</f>
        <v>73</v>
      </c>
      <c r="H853" s="273" t="s">
        <v>7150</v>
      </c>
      <c r="I853" s="213" t="e">
        <f>VLOOKUP(H853,gender!A:B,2,0)</f>
        <v>#N/A</v>
      </c>
      <c r="J853" s="273">
        <v>55</v>
      </c>
      <c r="K853" s="273">
        <v>55</v>
      </c>
      <c r="L853" s="273">
        <v>1</v>
      </c>
      <c r="M853" s="273" t="s">
        <v>44</v>
      </c>
      <c r="N853" s="144">
        <f>VLOOKUP(M853,brand!A:B,2,0)</f>
        <v>608</v>
      </c>
      <c r="O853" s="144" t="str">
        <f t="shared" si="40"/>
        <v>BANGLADESH</v>
      </c>
      <c r="P853" s="144">
        <f>VLOOKUP(O853,country!A:B,2,0)</f>
        <v>7485</v>
      </c>
      <c r="Q853" s="273" t="s">
        <v>440</v>
      </c>
      <c r="R853" s="144" t="str">
        <f t="shared" si="41"/>
        <v>Բամբակ</v>
      </c>
      <c r="S853" s="144" t="s">
        <v>25</v>
      </c>
      <c r="T853" s="144">
        <f>VLOOKUP(R853,material!A:B,2,0)</f>
        <v>9</v>
      </c>
      <c r="U853" s="141" t="s">
        <v>3416</v>
      </c>
      <c r="V853" s="141"/>
      <c r="W853" s="273" t="s">
        <v>7703</v>
      </c>
      <c r="X853" s="141" t="e">
        <f>VLOOKUP(W853,SIZE!A:B,2,0)</f>
        <v>#N/A</v>
      </c>
      <c r="Y853" s="141">
        <v>22.99</v>
      </c>
      <c r="Z853" s="141" t="s">
        <v>1061</v>
      </c>
      <c r="AA853" s="141">
        <f>VLOOKUP(Z853,COLOR!A:B,2,0)</f>
        <v>4</v>
      </c>
      <c r="AB853" s="130"/>
      <c r="AC853" s="130"/>
      <c r="AD853" s="130"/>
      <c r="AE853" s="130"/>
      <c r="AF853" s="130"/>
      <c r="AG853" s="130"/>
      <c r="AH853" s="130"/>
      <c r="AI853" s="130"/>
      <c r="AJ853" s="130"/>
      <c r="AK853" s="130"/>
      <c r="AL853" s="130"/>
      <c r="AM853" s="130"/>
    </row>
    <row r="854" spans="1:39" ht="20.25" customHeight="1">
      <c r="A854" s="132">
        <v>853</v>
      </c>
      <c r="B854" s="19" t="s">
        <v>5326</v>
      </c>
      <c r="C854" s="250">
        <v>61112090000</v>
      </c>
      <c r="D854" s="261" t="s">
        <v>6861</v>
      </c>
      <c r="E854" s="143" t="str">
        <f t="shared" si="39"/>
        <v>Տաբատներ</v>
      </c>
      <c r="F854" s="273" t="s">
        <v>7795</v>
      </c>
      <c r="G854" s="144">
        <f>VLOOKUP(E854,subcategory!A:B,2,0)</f>
        <v>93</v>
      </c>
      <c r="H854" s="273" t="s">
        <v>7152</v>
      </c>
      <c r="I854" s="213" t="e">
        <f>VLOOKUP(H854,gender!A:B,2,0)</f>
        <v>#N/A</v>
      </c>
      <c r="J854" s="273">
        <v>50</v>
      </c>
      <c r="K854" s="273">
        <v>50</v>
      </c>
      <c r="L854" s="273">
        <v>1</v>
      </c>
      <c r="M854" s="273" t="s">
        <v>44</v>
      </c>
      <c r="N854" s="144">
        <f>VLOOKUP(M854,brand!A:B,2,0)</f>
        <v>608</v>
      </c>
      <c r="O854" s="144" t="str">
        <f t="shared" si="40"/>
        <v>CHINA</v>
      </c>
      <c r="P854" s="144">
        <f>VLOOKUP(O854,country!A:B,2,0)</f>
        <v>7497</v>
      </c>
      <c r="Q854" s="273" t="s">
        <v>3915</v>
      </c>
      <c r="R854" s="144" t="str">
        <f t="shared" si="41"/>
        <v>Բամբակ</v>
      </c>
      <c r="S854" s="144" t="s">
        <v>25</v>
      </c>
      <c r="T854" s="144">
        <f>VLOOKUP(R854,material!A:B,2,0)</f>
        <v>9</v>
      </c>
      <c r="U854" s="141" t="s">
        <v>3416</v>
      </c>
      <c r="V854" s="141"/>
      <c r="W854" s="273" t="s">
        <v>7700</v>
      </c>
      <c r="X854" s="141" t="e">
        <f>VLOOKUP(W854,SIZE!A:B,2,0)</f>
        <v>#N/A</v>
      </c>
      <c r="Y854" s="141">
        <v>0</v>
      </c>
      <c r="Z854" s="141" t="s">
        <v>1080</v>
      </c>
      <c r="AA854" s="141">
        <f>VLOOKUP(Z854,COLOR!A:B,2,0)</f>
        <v>13</v>
      </c>
      <c r="AB854" s="130"/>
      <c r="AC854" s="130"/>
      <c r="AD854" s="130"/>
      <c r="AE854" s="130"/>
      <c r="AF854" s="130"/>
      <c r="AG854" s="130"/>
      <c r="AH854" s="130"/>
      <c r="AI854" s="130"/>
      <c r="AJ854" s="130"/>
      <c r="AK854" s="130"/>
      <c r="AL854" s="130"/>
      <c r="AM854" s="130"/>
    </row>
    <row r="855" spans="1:39" ht="20.25" customHeight="1">
      <c r="A855" s="132">
        <v>854</v>
      </c>
      <c r="B855" s="19" t="s">
        <v>5327</v>
      </c>
      <c r="C855" s="250">
        <v>61112090000</v>
      </c>
      <c r="D855" s="261" t="s">
        <v>6959</v>
      </c>
      <c r="E855" s="143" t="str">
        <f t="shared" si="39"/>
        <v>Սվիտեր</v>
      </c>
      <c r="F855" s="273" t="s">
        <v>49</v>
      </c>
      <c r="G855" s="144" t="e">
        <f>VLOOKUP(E855,subcategory!A:B,2,0)</f>
        <v>#N/A</v>
      </c>
      <c r="H855" s="273" t="s">
        <v>7151</v>
      </c>
      <c r="I855" s="213">
        <f>VLOOKUP(H855,gender!A:B,2,0)</f>
        <v>7</v>
      </c>
      <c r="J855" s="273">
        <v>95</v>
      </c>
      <c r="K855" s="273">
        <v>95</v>
      </c>
      <c r="L855" s="273">
        <v>1</v>
      </c>
      <c r="M855" s="273" t="s">
        <v>44</v>
      </c>
      <c r="N855" s="144">
        <f>VLOOKUP(M855,brand!A:B,2,0)</f>
        <v>608</v>
      </c>
      <c r="O855" s="144" t="str">
        <f t="shared" si="40"/>
        <v>LAUS</v>
      </c>
      <c r="P855" s="144" t="e">
        <f>VLOOKUP(O855,country!A:B,2,0)</f>
        <v>#N/A</v>
      </c>
      <c r="Q855" s="273" t="s">
        <v>7194</v>
      </c>
      <c r="R855" s="144" t="str">
        <f t="shared" si="41"/>
        <v>Բամբակ/Պոլիեսթեր/Վիսկոզ/</v>
      </c>
      <c r="S855" s="144" t="s">
        <v>7273</v>
      </c>
      <c r="T855" s="144" t="e">
        <f>VLOOKUP(R855,material!A:B,2,0)</f>
        <v>#N/A</v>
      </c>
      <c r="U855" s="141" t="s">
        <v>3416</v>
      </c>
      <c r="V855" s="141"/>
      <c r="W855" s="273" t="s">
        <v>7701</v>
      </c>
      <c r="X855" s="141" t="e">
        <f>VLOOKUP(W855,SIZE!A:B,2,0)</f>
        <v>#N/A</v>
      </c>
      <c r="Y855" s="141">
        <v>35.99</v>
      </c>
      <c r="Z855" s="141" t="s">
        <v>2042</v>
      </c>
      <c r="AA855" s="141" t="e">
        <f>VLOOKUP(Z855,COLOR!A:B,2,0)</f>
        <v>#N/A</v>
      </c>
      <c r="AB855" s="130"/>
      <c r="AC855" s="130"/>
      <c r="AD855" s="130"/>
      <c r="AE855" s="130"/>
      <c r="AF855" s="130"/>
      <c r="AG855" s="130"/>
      <c r="AH855" s="130"/>
      <c r="AI855" s="130"/>
      <c r="AJ855" s="130"/>
      <c r="AK855" s="130"/>
      <c r="AL855" s="130"/>
      <c r="AM855" s="130"/>
    </row>
    <row r="856" spans="1:39" ht="20.25" customHeight="1">
      <c r="A856" s="132">
        <v>855</v>
      </c>
      <c r="B856" s="19" t="s">
        <v>5328</v>
      </c>
      <c r="C856" s="252">
        <v>61112090000</v>
      </c>
      <c r="D856" s="261" t="s">
        <v>6800</v>
      </c>
      <c r="E856" s="143" t="str">
        <f t="shared" si="39"/>
        <v>Բոդի</v>
      </c>
      <c r="F856" s="273" t="s">
        <v>247</v>
      </c>
      <c r="G856" s="144">
        <f>VLOOKUP(E856,subcategory!A:B,2,0)</f>
        <v>15</v>
      </c>
      <c r="H856" s="273" t="s">
        <v>7151</v>
      </c>
      <c r="I856" s="213">
        <f>VLOOKUP(H856,gender!A:B,2,0)</f>
        <v>7</v>
      </c>
      <c r="J856" s="273">
        <v>110</v>
      </c>
      <c r="K856" s="273">
        <v>110</v>
      </c>
      <c r="L856" s="273">
        <v>1</v>
      </c>
      <c r="M856" s="273" t="s">
        <v>44</v>
      </c>
      <c r="N856" s="144">
        <f>VLOOKUP(M856,brand!A:B,2,0)</f>
        <v>608</v>
      </c>
      <c r="O856" s="144" t="str">
        <f t="shared" si="40"/>
        <v>CHINA</v>
      </c>
      <c r="P856" s="144">
        <f>VLOOKUP(O856,country!A:B,2,0)</f>
        <v>7497</v>
      </c>
      <c r="Q856" s="273" t="s">
        <v>3915</v>
      </c>
      <c r="R856" s="144" t="str">
        <f t="shared" si="41"/>
        <v>Բամբակ</v>
      </c>
      <c r="S856" s="144" t="s">
        <v>25</v>
      </c>
      <c r="T856" s="144">
        <f>VLOOKUP(R856,material!A:B,2,0)</f>
        <v>9</v>
      </c>
      <c r="U856" s="141" t="s">
        <v>3416</v>
      </c>
      <c r="V856" s="141"/>
      <c r="W856" s="273" t="s">
        <v>7700</v>
      </c>
      <c r="X856" s="141" t="e">
        <f>VLOOKUP(W856,SIZE!A:B,2,0)</f>
        <v>#N/A</v>
      </c>
      <c r="Y856" s="141">
        <v>22.99</v>
      </c>
      <c r="Z856" s="141" t="s">
        <v>2092</v>
      </c>
      <c r="AA856" s="141">
        <f>VLOOKUP(Z856,COLOR!A:B,2,0)</f>
        <v>8</v>
      </c>
      <c r="AB856" s="130"/>
      <c r="AC856" s="130"/>
      <c r="AD856" s="130"/>
      <c r="AE856" s="130"/>
      <c r="AF856" s="130"/>
      <c r="AG856" s="130"/>
      <c r="AH856" s="130"/>
      <c r="AI856" s="130"/>
      <c r="AJ856" s="130"/>
      <c r="AK856" s="130"/>
      <c r="AL856" s="130"/>
      <c r="AM856" s="130"/>
    </row>
    <row r="857" spans="1:39" ht="20.25" customHeight="1">
      <c r="A857" s="132">
        <v>856</v>
      </c>
      <c r="B857" s="19" t="s">
        <v>5329</v>
      </c>
      <c r="C857" s="250">
        <v>61112090000</v>
      </c>
      <c r="D857" s="261" t="s">
        <v>6960</v>
      </c>
      <c r="E857" s="143" t="str">
        <f t="shared" si="39"/>
        <v>Հուդի</v>
      </c>
      <c r="F857" s="273" t="s">
        <v>9</v>
      </c>
      <c r="G857" s="144">
        <f>VLOOKUP(E857,subcategory!A:B,2,0)</f>
        <v>18</v>
      </c>
      <c r="H857" s="273" t="s">
        <v>7151</v>
      </c>
      <c r="I857" s="213">
        <f>VLOOKUP(H857,gender!A:B,2,0)</f>
        <v>7</v>
      </c>
      <c r="J857" s="273">
        <v>160</v>
      </c>
      <c r="K857" s="273">
        <v>160</v>
      </c>
      <c r="L857" s="273">
        <v>1</v>
      </c>
      <c r="M857" s="273" t="s">
        <v>44</v>
      </c>
      <c r="N857" s="144">
        <f>VLOOKUP(M857,brand!A:B,2,0)</f>
        <v>608</v>
      </c>
      <c r="O857" s="144" t="str">
        <f t="shared" si="40"/>
        <v>INDIA</v>
      </c>
      <c r="P857" s="144">
        <f>VLOOKUP(O857,country!A:B,2,0)</f>
        <v>7505</v>
      </c>
      <c r="Q857" s="273" t="s">
        <v>428</v>
      </c>
      <c r="R857" s="144" t="str">
        <f t="shared" si="41"/>
        <v>Բամբակ</v>
      </c>
      <c r="S857" s="144" t="s">
        <v>25</v>
      </c>
      <c r="T857" s="144">
        <f>VLOOKUP(R857,material!A:B,2,0)</f>
        <v>9</v>
      </c>
      <c r="U857" s="141" t="s">
        <v>3416</v>
      </c>
      <c r="V857" s="141"/>
      <c r="W857" s="273" t="s">
        <v>7701</v>
      </c>
      <c r="X857" s="141" t="e">
        <f>VLOOKUP(W857,SIZE!A:B,2,0)</f>
        <v>#N/A</v>
      </c>
      <c r="Y857" s="141">
        <v>34.99</v>
      </c>
      <c r="Z857" s="141" t="s">
        <v>2095</v>
      </c>
      <c r="AA857" s="141">
        <f>VLOOKUP(Z857,COLOR!A:B,2,0)</f>
        <v>17</v>
      </c>
      <c r="AB857" s="130"/>
      <c r="AC857" s="130"/>
      <c r="AD857" s="130"/>
      <c r="AE857" s="130"/>
      <c r="AF857" s="130"/>
      <c r="AG857" s="130"/>
      <c r="AH857" s="130"/>
      <c r="AI857" s="130"/>
      <c r="AJ857" s="130"/>
      <c r="AK857" s="130"/>
      <c r="AL857" s="130"/>
      <c r="AM857" s="130"/>
    </row>
    <row r="858" spans="1:39" ht="20.25" customHeight="1">
      <c r="A858" s="132">
        <v>857</v>
      </c>
      <c r="B858" s="19" t="s">
        <v>5330</v>
      </c>
      <c r="C858" s="250">
        <v>61091000000</v>
      </c>
      <c r="D858" s="261" t="s">
        <v>2290</v>
      </c>
      <c r="E858" s="143" t="str">
        <f t="shared" si="39"/>
        <v>Շապիկ</v>
      </c>
      <c r="F858" s="273" t="s">
        <v>46</v>
      </c>
      <c r="G858" s="144">
        <f>VLOOKUP(E858,subcategory!A:B,2,0)</f>
        <v>73</v>
      </c>
      <c r="H858" s="273" t="s">
        <v>7150</v>
      </c>
      <c r="I858" s="213" t="e">
        <f>VLOOKUP(H858,gender!A:B,2,0)</f>
        <v>#N/A</v>
      </c>
      <c r="J858" s="273">
        <v>80</v>
      </c>
      <c r="K858" s="273">
        <v>80</v>
      </c>
      <c r="L858" s="273">
        <v>1</v>
      </c>
      <c r="M858" s="273" t="s">
        <v>44</v>
      </c>
      <c r="N858" s="144">
        <f>VLOOKUP(M858,brand!A:B,2,0)</f>
        <v>608</v>
      </c>
      <c r="O858" s="144" t="str">
        <f t="shared" si="40"/>
        <v>BANGLADESH</v>
      </c>
      <c r="P858" s="144">
        <f>VLOOKUP(O858,country!A:B,2,0)</f>
        <v>7485</v>
      </c>
      <c r="Q858" s="273" t="s">
        <v>440</v>
      </c>
      <c r="R858" s="144" t="str">
        <f t="shared" si="41"/>
        <v>Բամբակ</v>
      </c>
      <c r="S858" s="144" t="s">
        <v>25</v>
      </c>
      <c r="T858" s="144">
        <f>VLOOKUP(R858,material!A:B,2,0)</f>
        <v>9</v>
      </c>
      <c r="U858" s="141" t="s">
        <v>3416</v>
      </c>
      <c r="V858" s="141"/>
      <c r="W858" s="273" t="s">
        <v>7669</v>
      </c>
      <c r="X858" s="141" t="e">
        <f>VLOOKUP(W858,SIZE!A:B,2,0)</f>
        <v>#N/A</v>
      </c>
      <c r="Y858" s="141">
        <v>10.99</v>
      </c>
      <c r="Z858" s="141" t="s">
        <v>1061</v>
      </c>
      <c r="AA858" s="141">
        <f>VLOOKUP(Z858,COLOR!A:B,2,0)</f>
        <v>4</v>
      </c>
      <c r="AB858" s="130"/>
      <c r="AC858" s="130"/>
      <c r="AD858" s="130"/>
      <c r="AE858" s="130"/>
      <c r="AF858" s="130"/>
      <c r="AG858" s="130"/>
      <c r="AH858" s="130"/>
      <c r="AI858" s="130"/>
      <c r="AJ858" s="130"/>
      <c r="AK858" s="130"/>
      <c r="AL858" s="130"/>
      <c r="AM858" s="130"/>
    </row>
    <row r="859" spans="1:39" ht="20.25" customHeight="1">
      <c r="A859" s="132">
        <v>858</v>
      </c>
      <c r="B859" s="19" t="s">
        <v>5331</v>
      </c>
      <c r="C859" s="250">
        <v>61112090000</v>
      </c>
      <c r="D859" s="261" t="s">
        <v>6811</v>
      </c>
      <c r="E859" s="143" t="str">
        <f t="shared" si="39"/>
        <v>Շապիկ</v>
      </c>
      <c r="F859" s="273" t="s">
        <v>46</v>
      </c>
      <c r="G859" s="144">
        <f>VLOOKUP(E859,subcategory!A:B,2,0)</f>
        <v>73</v>
      </c>
      <c r="H859" s="273" t="s">
        <v>7151</v>
      </c>
      <c r="I859" s="213">
        <f>VLOOKUP(H859,gender!A:B,2,0)</f>
        <v>7</v>
      </c>
      <c r="J859" s="273">
        <v>75</v>
      </c>
      <c r="K859" s="273">
        <v>75</v>
      </c>
      <c r="L859" s="273">
        <v>1</v>
      </c>
      <c r="M859" s="273" t="s">
        <v>44</v>
      </c>
      <c r="N859" s="144">
        <f>VLOOKUP(M859,brand!A:B,2,0)</f>
        <v>608</v>
      </c>
      <c r="O859" s="144" t="str">
        <f t="shared" si="40"/>
        <v>INDIA</v>
      </c>
      <c r="P859" s="144">
        <f>VLOOKUP(O859,country!A:B,2,0)</f>
        <v>7505</v>
      </c>
      <c r="Q859" s="273" t="s">
        <v>428</v>
      </c>
      <c r="R859" s="144" t="str">
        <f t="shared" si="41"/>
        <v>Բամբակ</v>
      </c>
      <c r="S859" s="144" t="s">
        <v>25</v>
      </c>
      <c r="T859" s="144">
        <f>VLOOKUP(R859,material!A:B,2,0)</f>
        <v>9</v>
      </c>
      <c r="U859" s="141" t="s">
        <v>3416</v>
      </c>
      <c r="V859" s="141"/>
      <c r="W859" s="273" t="s">
        <v>7704</v>
      </c>
      <c r="X859" s="141" t="e">
        <f>VLOOKUP(W859,SIZE!A:B,2,0)</f>
        <v>#N/A</v>
      </c>
      <c r="Y859" s="141">
        <v>20.99</v>
      </c>
      <c r="Z859" s="141" t="s">
        <v>1071</v>
      </c>
      <c r="AA859" s="141">
        <f>VLOOKUP(Z859,COLOR!A:B,2,0)</f>
        <v>12</v>
      </c>
      <c r="AB859" s="130"/>
      <c r="AC859" s="130"/>
      <c r="AD859" s="130"/>
      <c r="AE859" s="130"/>
      <c r="AF859" s="130"/>
      <c r="AG859" s="130"/>
      <c r="AH859" s="130"/>
      <c r="AI859" s="130"/>
      <c r="AJ859" s="130"/>
      <c r="AK859" s="130"/>
      <c r="AL859" s="130"/>
      <c r="AM859" s="130"/>
    </row>
    <row r="860" spans="1:39" ht="20.25" customHeight="1">
      <c r="A860" s="132">
        <v>859</v>
      </c>
      <c r="B860" s="19" t="s">
        <v>5332</v>
      </c>
      <c r="C860" s="252">
        <v>61112090000</v>
      </c>
      <c r="D860" s="261" t="s">
        <v>6800</v>
      </c>
      <c r="E860" s="143" t="str">
        <f t="shared" si="39"/>
        <v>Բոդի</v>
      </c>
      <c r="F860" s="273" t="s">
        <v>247</v>
      </c>
      <c r="G860" s="144">
        <f>VLOOKUP(E860,subcategory!A:B,2,0)</f>
        <v>15</v>
      </c>
      <c r="H860" s="273" t="s">
        <v>7151</v>
      </c>
      <c r="I860" s="213">
        <f>VLOOKUP(H860,gender!A:B,2,0)</f>
        <v>7</v>
      </c>
      <c r="J860" s="273">
        <v>65</v>
      </c>
      <c r="K860" s="273">
        <v>65</v>
      </c>
      <c r="L860" s="273">
        <v>1</v>
      </c>
      <c r="M860" s="273" t="s">
        <v>44</v>
      </c>
      <c r="N860" s="144">
        <f>VLOOKUP(M860,brand!A:B,2,0)</f>
        <v>608</v>
      </c>
      <c r="O860" s="144" t="str">
        <f t="shared" si="40"/>
        <v>INDIA</v>
      </c>
      <c r="P860" s="144">
        <f>VLOOKUP(O860,country!A:B,2,0)</f>
        <v>7505</v>
      </c>
      <c r="Q860" s="273" t="s">
        <v>428</v>
      </c>
      <c r="R860" s="144" t="str">
        <f t="shared" si="41"/>
        <v>Բամբակ</v>
      </c>
      <c r="S860" s="144" t="s">
        <v>25</v>
      </c>
      <c r="T860" s="144">
        <f>VLOOKUP(R860,material!A:B,2,0)</f>
        <v>9</v>
      </c>
      <c r="U860" s="141" t="s">
        <v>3416</v>
      </c>
      <c r="V860" s="141"/>
      <c r="W860" s="273" t="s">
        <v>2050</v>
      </c>
      <c r="X860" s="141">
        <f>VLOOKUP(W860,SIZE!A:B,2,0)</f>
        <v>642</v>
      </c>
      <c r="Y860" s="141">
        <v>15.99</v>
      </c>
      <c r="Z860" s="141" t="s">
        <v>1071</v>
      </c>
      <c r="AA860" s="141">
        <f>VLOOKUP(Z860,COLOR!A:B,2,0)</f>
        <v>12</v>
      </c>
      <c r="AB860" s="130"/>
      <c r="AC860" s="130"/>
      <c r="AD860" s="130"/>
      <c r="AE860" s="130"/>
      <c r="AF860" s="130"/>
      <c r="AG860" s="130"/>
      <c r="AH860" s="130"/>
      <c r="AI860" s="130"/>
      <c r="AJ860" s="130"/>
      <c r="AK860" s="130"/>
      <c r="AL860" s="130"/>
      <c r="AM860" s="130"/>
    </row>
    <row r="861" spans="1:39" ht="20.25" customHeight="1">
      <c r="A861" s="132">
        <v>860</v>
      </c>
      <c r="B861" s="19" t="s">
        <v>5333</v>
      </c>
      <c r="C861" s="252">
        <v>61113090000</v>
      </c>
      <c r="D861" s="260" t="s">
        <v>6806</v>
      </c>
      <c r="E861" s="143" t="str">
        <f t="shared" si="39"/>
        <v>Բաճկոն</v>
      </c>
      <c r="F861" s="273" t="s">
        <v>62</v>
      </c>
      <c r="G861" s="144">
        <f>VLOOKUP(E861,subcategory!A:B,2,0)</f>
        <v>14</v>
      </c>
      <c r="H861" s="273" t="s">
        <v>7151</v>
      </c>
      <c r="I861" s="213">
        <f>VLOOKUP(H861,gender!A:B,2,0)</f>
        <v>7</v>
      </c>
      <c r="J861" s="273">
        <v>405</v>
      </c>
      <c r="K861" s="273">
        <v>405</v>
      </c>
      <c r="L861" s="273">
        <v>1</v>
      </c>
      <c r="M861" s="273" t="s">
        <v>44</v>
      </c>
      <c r="N861" s="144">
        <f>VLOOKUP(M861,brand!A:B,2,0)</f>
        <v>608</v>
      </c>
      <c r="O861" s="144" t="str">
        <f t="shared" si="40"/>
        <v>MYANMAR</v>
      </c>
      <c r="P861" s="144">
        <f>VLOOKUP(O861,country!A:B,2,0)</f>
        <v>7495</v>
      </c>
      <c r="Q861" s="273" t="s">
        <v>7193</v>
      </c>
      <c r="R861" s="144" t="str">
        <f t="shared" si="41"/>
        <v>Պոլիեսթեր 50%, Բամբակ 36%, Վիսկոզ 13%</v>
      </c>
      <c r="S861" s="144" t="s">
        <v>7274</v>
      </c>
      <c r="T861" s="144" t="e">
        <f>VLOOKUP(R861,material!A:B,2,0)</f>
        <v>#N/A</v>
      </c>
      <c r="U861" s="141" t="s">
        <v>3416</v>
      </c>
      <c r="V861" s="141"/>
      <c r="W861" s="273" t="s">
        <v>7704</v>
      </c>
      <c r="X861" s="141" t="e">
        <f>VLOOKUP(W861,SIZE!A:B,2,0)</f>
        <v>#N/A</v>
      </c>
      <c r="Y861" s="141">
        <v>49.99</v>
      </c>
      <c r="Z861" s="141" t="s">
        <v>1038</v>
      </c>
      <c r="AA861" s="141">
        <f>VLOOKUP(Z861,COLOR!A:B,2,0)</f>
        <v>5</v>
      </c>
      <c r="AB861" s="130"/>
      <c r="AC861" s="130"/>
      <c r="AD861" s="130"/>
      <c r="AE861" s="130"/>
      <c r="AF861" s="130"/>
      <c r="AG861" s="130"/>
      <c r="AH861" s="130"/>
      <c r="AI861" s="130"/>
      <c r="AJ861" s="130"/>
      <c r="AK861" s="130"/>
      <c r="AL861" s="130"/>
      <c r="AM861" s="130"/>
    </row>
    <row r="862" spans="1:39" ht="20.25" customHeight="1">
      <c r="A862" s="132">
        <v>861</v>
      </c>
      <c r="B862" s="19" t="s">
        <v>5334</v>
      </c>
      <c r="C862" s="250">
        <v>62034235000</v>
      </c>
      <c r="D862" s="261" t="s">
        <v>6796</v>
      </c>
      <c r="E862" s="143" t="str">
        <f t="shared" si="39"/>
        <v>Տաբատներ</v>
      </c>
      <c r="F862" s="273" t="s">
        <v>7795</v>
      </c>
      <c r="G862" s="144">
        <f>VLOOKUP(E862,subcategory!A:B,2,0)</f>
        <v>93</v>
      </c>
      <c r="H862" s="273" t="s">
        <v>7150</v>
      </c>
      <c r="I862" s="213" t="e">
        <f>VLOOKUP(H862,gender!A:B,2,0)</f>
        <v>#N/A</v>
      </c>
      <c r="J862" s="273">
        <v>135</v>
      </c>
      <c r="K862" s="273">
        <v>135</v>
      </c>
      <c r="L862" s="273">
        <v>1</v>
      </c>
      <c r="M862" s="273" t="s">
        <v>44</v>
      </c>
      <c r="N862" s="144">
        <f>VLOOKUP(M862,brand!A:B,2,0)</f>
        <v>608</v>
      </c>
      <c r="O862" s="144" t="str">
        <f t="shared" si="40"/>
        <v>BANGLADESH</v>
      </c>
      <c r="P862" s="144">
        <f>VLOOKUP(O862,country!A:B,2,0)</f>
        <v>7485</v>
      </c>
      <c r="Q862" s="273" t="s">
        <v>440</v>
      </c>
      <c r="R862" s="144" t="str">
        <f t="shared" si="41"/>
        <v>Բամբակ</v>
      </c>
      <c r="S862" s="144" t="s">
        <v>25</v>
      </c>
      <c r="T862" s="144">
        <f>VLOOKUP(R862,material!A:B,2,0)</f>
        <v>9</v>
      </c>
      <c r="U862" s="141" t="s">
        <v>3416</v>
      </c>
      <c r="V862" s="141"/>
      <c r="W862" s="273" t="s">
        <v>7703</v>
      </c>
      <c r="X862" s="141" t="e">
        <f>VLOOKUP(W862,SIZE!A:B,2,0)</f>
        <v>#N/A</v>
      </c>
      <c r="Y862" s="141">
        <v>10.99</v>
      </c>
      <c r="Z862" s="141" t="s">
        <v>1038</v>
      </c>
      <c r="AA862" s="141">
        <f>VLOOKUP(Z862,COLOR!A:B,2,0)</f>
        <v>5</v>
      </c>
      <c r="AB862" s="130"/>
      <c r="AC862" s="130"/>
      <c r="AD862" s="130"/>
      <c r="AE862" s="130"/>
      <c r="AF862" s="130"/>
      <c r="AG862" s="130"/>
      <c r="AH862" s="130"/>
      <c r="AI862" s="130"/>
      <c r="AJ862" s="130"/>
      <c r="AK862" s="130"/>
      <c r="AL862" s="130"/>
      <c r="AM862" s="130"/>
    </row>
    <row r="863" spans="1:39" ht="20.25" customHeight="1">
      <c r="A863" s="132">
        <v>862</v>
      </c>
      <c r="B863" s="19" t="s">
        <v>5335</v>
      </c>
      <c r="C863" s="250">
        <v>61112090000</v>
      </c>
      <c r="D863" s="261" t="s">
        <v>6811</v>
      </c>
      <c r="E863" s="143" t="str">
        <f t="shared" si="39"/>
        <v>Շապիկ</v>
      </c>
      <c r="F863" s="273" t="s">
        <v>46</v>
      </c>
      <c r="G863" s="144">
        <f>VLOOKUP(E863,subcategory!A:B,2,0)</f>
        <v>73</v>
      </c>
      <c r="H863" s="273" t="s">
        <v>7151</v>
      </c>
      <c r="I863" s="213">
        <f>VLOOKUP(H863,gender!A:B,2,0)</f>
        <v>7</v>
      </c>
      <c r="J863" s="273">
        <v>45</v>
      </c>
      <c r="K863" s="273">
        <v>45</v>
      </c>
      <c r="L863" s="273">
        <v>1</v>
      </c>
      <c r="M863" s="273" t="s">
        <v>44</v>
      </c>
      <c r="N863" s="144">
        <f>VLOOKUP(M863,brand!A:B,2,0)</f>
        <v>608</v>
      </c>
      <c r="O863" s="144" t="str">
        <f t="shared" si="40"/>
        <v>BANGLADESH</v>
      </c>
      <c r="P863" s="144">
        <f>VLOOKUP(O863,country!A:B,2,0)</f>
        <v>7485</v>
      </c>
      <c r="Q863" s="273" t="s">
        <v>440</v>
      </c>
      <c r="R863" s="144" t="str">
        <f t="shared" si="41"/>
        <v>Բամբակ</v>
      </c>
      <c r="S863" s="144" t="s">
        <v>25</v>
      </c>
      <c r="T863" s="144">
        <f>VLOOKUP(R863,material!A:B,2,0)</f>
        <v>9</v>
      </c>
      <c r="U863" s="141" t="s">
        <v>3416</v>
      </c>
      <c r="V863" s="141"/>
      <c r="W863" s="273" t="s">
        <v>2050</v>
      </c>
      <c r="X863" s="141">
        <f>VLOOKUP(W863,SIZE!A:B,2,0)</f>
        <v>642</v>
      </c>
      <c r="Y863" s="141">
        <v>10.99</v>
      </c>
      <c r="Z863" s="141" t="s">
        <v>1071</v>
      </c>
      <c r="AA863" s="141">
        <f>VLOOKUP(Z863,COLOR!A:B,2,0)</f>
        <v>12</v>
      </c>
      <c r="AB863" s="130"/>
      <c r="AC863" s="130"/>
      <c r="AD863" s="130"/>
      <c r="AE863" s="130"/>
      <c r="AF863" s="130"/>
      <c r="AG863" s="130"/>
      <c r="AH863" s="130"/>
      <c r="AI863" s="130"/>
      <c r="AJ863" s="130"/>
      <c r="AK863" s="130"/>
      <c r="AL863" s="130"/>
      <c r="AM863" s="130"/>
    </row>
    <row r="864" spans="1:39" ht="20.25" customHeight="1">
      <c r="A864" s="132">
        <v>863</v>
      </c>
      <c r="B864" s="19" t="s">
        <v>5336</v>
      </c>
      <c r="C864" s="250">
        <v>61112090000</v>
      </c>
      <c r="D864" s="261" t="s">
        <v>6824</v>
      </c>
      <c r="E864" s="143" t="str">
        <f t="shared" si="39"/>
        <v>Շորտ</v>
      </c>
      <c r="F864" s="273" t="s">
        <v>69</v>
      </c>
      <c r="G864" s="144">
        <f>VLOOKUP(E864,subcategory!A:B,2,0)</f>
        <v>24</v>
      </c>
      <c r="H864" s="273" t="s">
        <v>7152</v>
      </c>
      <c r="I864" s="213" t="e">
        <f>VLOOKUP(H864,gender!A:B,2,0)</f>
        <v>#N/A</v>
      </c>
      <c r="J864" s="273">
        <v>50</v>
      </c>
      <c r="K864" s="273">
        <v>50</v>
      </c>
      <c r="L864" s="273">
        <v>1</v>
      </c>
      <c r="M864" s="273" t="s">
        <v>44</v>
      </c>
      <c r="N864" s="144">
        <f>VLOOKUP(M864,brand!A:B,2,0)</f>
        <v>608</v>
      </c>
      <c r="O864" s="144" t="str">
        <f t="shared" si="40"/>
        <v>INDIA</v>
      </c>
      <c r="P864" s="144">
        <f>VLOOKUP(O864,country!A:B,2,0)</f>
        <v>7505</v>
      </c>
      <c r="Q864" s="273" t="s">
        <v>428</v>
      </c>
      <c r="R864" s="144" t="str">
        <f t="shared" si="41"/>
        <v>Բամբակ</v>
      </c>
      <c r="S864" s="144" t="s">
        <v>25</v>
      </c>
      <c r="T864" s="144">
        <f>VLOOKUP(R864,material!A:B,2,0)</f>
        <v>9</v>
      </c>
      <c r="U864" s="141" t="s">
        <v>3416</v>
      </c>
      <c r="V864" s="141"/>
      <c r="W864" s="273" t="s">
        <v>7704</v>
      </c>
      <c r="X864" s="141" t="e">
        <f>VLOOKUP(W864,SIZE!A:B,2,0)</f>
        <v>#N/A</v>
      </c>
      <c r="Y864" s="141">
        <v>22.99</v>
      </c>
      <c r="Z864" s="141" t="s">
        <v>1038</v>
      </c>
      <c r="AA864" s="141">
        <f>VLOOKUP(Z864,COLOR!A:B,2,0)</f>
        <v>5</v>
      </c>
      <c r="AB864" s="130"/>
      <c r="AC864" s="130"/>
      <c r="AD864" s="130"/>
      <c r="AE864" s="130"/>
      <c r="AF864" s="130"/>
      <c r="AG864" s="130"/>
      <c r="AH864" s="130"/>
      <c r="AI864" s="130"/>
      <c r="AJ864" s="130"/>
      <c r="AK864" s="130"/>
      <c r="AL864" s="130"/>
      <c r="AM864" s="130"/>
    </row>
    <row r="865" spans="1:39" ht="20.25" customHeight="1">
      <c r="A865" s="132">
        <v>864</v>
      </c>
      <c r="B865" s="19" t="s">
        <v>5337</v>
      </c>
      <c r="C865" s="250">
        <v>61046200000</v>
      </c>
      <c r="D865" s="261" t="s">
        <v>545</v>
      </c>
      <c r="E865" s="143" t="str">
        <f t="shared" si="39"/>
        <v>Շորտ</v>
      </c>
      <c r="F865" s="273" t="s">
        <v>69</v>
      </c>
      <c r="G865" s="144">
        <f>VLOOKUP(E865,subcategory!A:B,2,0)</f>
        <v>24</v>
      </c>
      <c r="H865" s="273" t="s">
        <v>55</v>
      </c>
      <c r="I865" s="213" t="e">
        <f>VLOOKUP(H865,gender!A:B,2,0)</f>
        <v>#N/A</v>
      </c>
      <c r="J865" s="273">
        <v>50</v>
      </c>
      <c r="K865" s="273">
        <v>50</v>
      </c>
      <c r="L865" s="273">
        <v>1</v>
      </c>
      <c r="M865" s="273" t="s">
        <v>44</v>
      </c>
      <c r="N865" s="144">
        <f>VLOOKUP(M865,brand!A:B,2,0)</f>
        <v>608</v>
      </c>
      <c r="O865" s="144" t="str">
        <f t="shared" si="40"/>
        <v>INDIA</v>
      </c>
      <c r="P865" s="144">
        <f>VLOOKUP(O865,country!A:B,2,0)</f>
        <v>7505</v>
      </c>
      <c r="Q865" s="273" t="s">
        <v>428</v>
      </c>
      <c r="R865" s="144" t="str">
        <f t="shared" si="41"/>
        <v>Բամբակ</v>
      </c>
      <c r="S865" s="144" t="s">
        <v>25</v>
      </c>
      <c r="T865" s="144">
        <f>VLOOKUP(R865,material!A:B,2,0)</f>
        <v>9</v>
      </c>
      <c r="U865" s="141" t="s">
        <v>3416</v>
      </c>
      <c r="V865" s="141"/>
      <c r="W865" s="273" t="s">
        <v>7670</v>
      </c>
      <c r="X865" s="141" t="e">
        <f>VLOOKUP(W865,SIZE!A:B,2,0)</f>
        <v>#N/A</v>
      </c>
      <c r="Y865" s="141">
        <v>8.99</v>
      </c>
      <c r="Z865" s="141" t="s">
        <v>1080</v>
      </c>
      <c r="AA865" s="141">
        <f>VLOOKUP(Z865,COLOR!A:B,2,0)</f>
        <v>13</v>
      </c>
      <c r="AB865" s="130"/>
      <c r="AC865" s="130"/>
      <c r="AD865" s="130"/>
      <c r="AE865" s="130"/>
      <c r="AF865" s="130"/>
      <c r="AG865" s="130"/>
      <c r="AH865" s="130"/>
      <c r="AI865" s="130"/>
      <c r="AJ865" s="130"/>
      <c r="AK865" s="130"/>
      <c r="AL865" s="130"/>
      <c r="AM865" s="130"/>
    </row>
    <row r="866" spans="1:39" ht="20.25" customHeight="1">
      <c r="A866" s="132">
        <v>865</v>
      </c>
      <c r="B866" s="19" t="s">
        <v>5338</v>
      </c>
      <c r="C866" s="252">
        <v>61112090000</v>
      </c>
      <c r="D866" s="261" t="s">
        <v>6804</v>
      </c>
      <c r="E866" s="143" t="str">
        <f t="shared" si="39"/>
        <v>Բոդի</v>
      </c>
      <c r="F866" s="273" t="s">
        <v>247</v>
      </c>
      <c r="G866" s="144">
        <f>VLOOKUP(E866,subcategory!A:B,2,0)</f>
        <v>15</v>
      </c>
      <c r="H866" s="273" t="s">
        <v>7152</v>
      </c>
      <c r="I866" s="213" t="e">
        <f>VLOOKUP(H866,gender!A:B,2,0)</f>
        <v>#N/A</v>
      </c>
      <c r="J866" s="273">
        <v>95</v>
      </c>
      <c r="K866" s="273">
        <v>95</v>
      </c>
      <c r="L866" s="273">
        <v>1</v>
      </c>
      <c r="M866" s="273" t="s">
        <v>44</v>
      </c>
      <c r="N866" s="144">
        <f>VLOOKUP(M866,brand!A:B,2,0)</f>
        <v>608</v>
      </c>
      <c r="O866" s="144" t="str">
        <f t="shared" si="40"/>
        <v>CHINA</v>
      </c>
      <c r="P866" s="144">
        <f>VLOOKUP(O866,country!A:B,2,0)</f>
        <v>7497</v>
      </c>
      <c r="Q866" s="273" t="s">
        <v>3915</v>
      </c>
      <c r="R866" s="144" t="str">
        <f t="shared" si="41"/>
        <v>Բամբակ</v>
      </c>
      <c r="S866" s="144" t="s">
        <v>25</v>
      </c>
      <c r="T866" s="144">
        <f>VLOOKUP(R866,material!A:B,2,0)</f>
        <v>9</v>
      </c>
      <c r="U866" s="141" t="s">
        <v>3416</v>
      </c>
      <c r="V866" s="141"/>
      <c r="W866" s="273" t="s">
        <v>2050</v>
      </c>
      <c r="X866" s="141">
        <f>VLOOKUP(W866,SIZE!A:B,2,0)</f>
        <v>642</v>
      </c>
      <c r="Y866" s="141">
        <v>29.99</v>
      </c>
      <c r="Z866" s="141" t="s">
        <v>1080</v>
      </c>
      <c r="AA866" s="141">
        <f>VLOOKUP(Z866,COLOR!A:B,2,0)</f>
        <v>13</v>
      </c>
      <c r="AB866" s="130"/>
      <c r="AC866" s="130"/>
      <c r="AD866" s="130"/>
      <c r="AE866" s="130"/>
      <c r="AF866" s="130"/>
      <c r="AG866" s="130"/>
      <c r="AH866" s="130"/>
      <c r="AI866" s="130"/>
      <c r="AJ866" s="130"/>
      <c r="AK866" s="130"/>
      <c r="AL866" s="130"/>
      <c r="AM866" s="130"/>
    </row>
    <row r="867" spans="1:39" ht="20.25" customHeight="1">
      <c r="A867" s="132">
        <v>866</v>
      </c>
      <c r="B867" s="19" t="s">
        <v>5339</v>
      </c>
      <c r="C867" s="250">
        <v>61091000000</v>
      </c>
      <c r="D867" s="261" t="s">
        <v>856</v>
      </c>
      <c r="E867" s="143" t="str">
        <f t="shared" si="39"/>
        <v>Շապիկ</v>
      </c>
      <c r="F867" s="273" t="s">
        <v>46</v>
      </c>
      <c r="G867" s="144">
        <f>VLOOKUP(E867,subcategory!A:B,2,0)</f>
        <v>73</v>
      </c>
      <c r="H867" s="273" t="s">
        <v>55</v>
      </c>
      <c r="I867" s="213" t="e">
        <f>VLOOKUP(H867,gender!A:B,2,0)</f>
        <v>#N/A</v>
      </c>
      <c r="J867" s="273">
        <v>75</v>
      </c>
      <c r="K867" s="273">
        <v>75</v>
      </c>
      <c r="L867" s="273">
        <v>1</v>
      </c>
      <c r="M867" s="273" t="s">
        <v>44</v>
      </c>
      <c r="N867" s="144">
        <f>VLOOKUP(M867,brand!A:B,2,0)</f>
        <v>608</v>
      </c>
      <c r="O867" s="144" t="str">
        <f t="shared" si="40"/>
        <v>BANGLADESH</v>
      </c>
      <c r="P867" s="144">
        <f>VLOOKUP(O867,country!A:B,2,0)</f>
        <v>7485</v>
      </c>
      <c r="Q867" s="273" t="s">
        <v>440</v>
      </c>
      <c r="R867" s="144" t="str">
        <f t="shared" si="41"/>
        <v>Բամբակ</v>
      </c>
      <c r="S867" s="144" t="s">
        <v>25</v>
      </c>
      <c r="T867" s="144">
        <f>VLOOKUP(R867,material!A:B,2,0)</f>
        <v>9</v>
      </c>
      <c r="U867" s="141" t="s">
        <v>3416</v>
      </c>
      <c r="V867" s="141"/>
      <c r="W867" s="273" t="s">
        <v>7665</v>
      </c>
      <c r="X867" s="141" t="e">
        <f>VLOOKUP(W867,SIZE!A:B,2,0)</f>
        <v>#N/A</v>
      </c>
      <c r="Y867" s="141">
        <v>10.99</v>
      </c>
      <c r="Z867" s="141" t="s">
        <v>1033</v>
      </c>
      <c r="AA867" s="141">
        <f>VLOOKUP(Z867,COLOR!A:B,2,0)</f>
        <v>20</v>
      </c>
      <c r="AB867" s="130"/>
      <c r="AC867" s="130"/>
      <c r="AD867" s="130"/>
      <c r="AE867" s="130"/>
      <c r="AF867" s="130"/>
      <c r="AG867" s="130"/>
      <c r="AH867" s="130"/>
      <c r="AI867" s="130"/>
      <c r="AJ867" s="130"/>
      <c r="AK867" s="130"/>
      <c r="AL867" s="130"/>
      <c r="AM867" s="130"/>
    </row>
    <row r="868" spans="1:39" ht="20.25" customHeight="1">
      <c r="A868" s="132">
        <v>867</v>
      </c>
      <c r="B868" s="19" t="s">
        <v>5340</v>
      </c>
      <c r="C868" s="250">
        <v>61091000000</v>
      </c>
      <c r="D868" s="261" t="s">
        <v>856</v>
      </c>
      <c r="E868" s="143" t="str">
        <f t="shared" si="39"/>
        <v>Շապիկ</v>
      </c>
      <c r="F868" s="273" t="s">
        <v>46</v>
      </c>
      <c r="G868" s="144">
        <f>VLOOKUP(E868,subcategory!A:B,2,0)</f>
        <v>73</v>
      </c>
      <c r="H868" s="273" t="s">
        <v>55</v>
      </c>
      <c r="I868" s="213" t="e">
        <f>VLOOKUP(H868,gender!A:B,2,0)</f>
        <v>#N/A</v>
      </c>
      <c r="J868" s="273">
        <v>85</v>
      </c>
      <c r="K868" s="273">
        <v>85</v>
      </c>
      <c r="L868" s="273">
        <v>1</v>
      </c>
      <c r="M868" s="273" t="s">
        <v>44</v>
      </c>
      <c r="N868" s="144">
        <f>VLOOKUP(M868,brand!A:B,2,0)</f>
        <v>608</v>
      </c>
      <c r="O868" s="144" t="str">
        <f t="shared" si="40"/>
        <v>BANGLADESH</v>
      </c>
      <c r="P868" s="144">
        <f>VLOOKUP(O868,country!A:B,2,0)</f>
        <v>7485</v>
      </c>
      <c r="Q868" s="273" t="s">
        <v>440</v>
      </c>
      <c r="R868" s="144" t="str">
        <f t="shared" si="41"/>
        <v>Բամբակ</v>
      </c>
      <c r="S868" s="144" t="s">
        <v>25</v>
      </c>
      <c r="T868" s="144">
        <f>VLOOKUP(R868,material!A:B,2,0)</f>
        <v>9</v>
      </c>
      <c r="U868" s="141" t="s">
        <v>3416</v>
      </c>
      <c r="V868" s="141"/>
      <c r="W868" s="273" t="s">
        <v>7672</v>
      </c>
      <c r="X868" s="141" t="e">
        <f>VLOOKUP(W868,SIZE!A:B,2,0)</f>
        <v>#N/A</v>
      </c>
      <c r="Y868" s="141">
        <v>10.99</v>
      </c>
      <c r="Z868" s="141" t="s">
        <v>1033</v>
      </c>
      <c r="AA868" s="141">
        <f>VLOOKUP(Z868,COLOR!A:B,2,0)</f>
        <v>20</v>
      </c>
      <c r="AB868" s="130"/>
      <c r="AC868" s="130"/>
      <c r="AD868" s="130"/>
      <c r="AE868" s="130"/>
      <c r="AF868" s="130"/>
      <c r="AG868" s="130"/>
      <c r="AH868" s="130"/>
      <c r="AI868" s="130"/>
      <c r="AJ868" s="130"/>
      <c r="AK868" s="130"/>
      <c r="AL868" s="130"/>
      <c r="AM868" s="130"/>
    </row>
    <row r="869" spans="1:39" ht="20.25" customHeight="1">
      <c r="A869" s="132">
        <v>868</v>
      </c>
      <c r="B869" s="19" t="s">
        <v>5341</v>
      </c>
      <c r="C869" s="250">
        <v>61112090000</v>
      </c>
      <c r="D869" s="261" t="s">
        <v>6939</v>
      </c>
      <c r="E869" s="143" t="str">
        <f t="shared" si="39"/>
        <v>Ժակետ</v>
      </c>
      <c r="F869" s="273" t="s">
        <v>58</v>
      </c>
      <c r="G869" s="144">
        <f>VLOOKUP(E869,subcategory!A:B,2,0)</f>
        <v>466</v>
      </c>
      <c r="H869" s="273" t="s">
        <v>7151</v>
      </c>
      <c r="I869" s="213">
        <f>VLOOKUP(H869,gender!A:B,2,0)</f>
        <v>7</v>
      </c>
      <c r="J869" s="273">
        <v>85</v>
      </c>
      <c r="K869" s="273">
        <v>85</v>
      </c>
      <c r="L869" s="273">
        <v>1</v>
      </c>
      <c r="M869" s="273" t="s">
        <v>44</v>
      </c>
      <c r="N869" s="144">
        <f>VLOOKUP(M869,brand!A:B,2,0)</f>
        <v>608</v>
      </c>
      <c r="O869" s="144" t="str">
        <f t="shared" si="40"/>
        <v>PORTUGAL</v>
      </c>
      <c r="P869" s="144">
        <f>VLOOKUP(O869,country!A:B,2,0)</f>
        <v>1810</v>
      </c>
      <c r="Q869" s="273" t="s">
        <v>2818</v>
      </c>
      <c r="R869" s="144" t="str">
        <f t="shared" si="41"/>
        <v>Բամբակ</v>
      </c>
      <c r="S869" s="144" t="s">
        <v>25</v>
      </c>
      <c r="T869" s="144">
        <f>VLOOKUP(R869,material!A:B,2,0)</f>
        <v>9</v>
      </c>
      <c r="U869" s="141" t="s">
        <v>3416</v>
      </c>
      <c r="V869" s="141"/>
      <c r="W869" s="273" t="s">
        <v>7701</v>
      </c>
      <c r="X869" s="141" t="e">
        <f>VLOOKUP(W869,SIZE!A:B,2,0)</f>
        <v>#N/A</v>
      </c>
      <c r="Y869" s="141">
        <v>0</v>
      </c>
      <c r="Z869" s="141" t="s">
        <v>2042</v>
      </c>
      <c r="AA869" s="141" t="e">
        <f>VLOOKUP(Z869,COLOR!A:B,2,0)</f>
        <v>#N/A</v>
      </c>
      <c r="AB869" s="130"/>
      <c r="AC869" s="130"/>
      <c r="AD869" s="130"/>
      <c r="AE869" s="130"/>
      <c r="AF869" s="130"/>
      <c r="AG869" s="130"/>
      <c r="AH869" s="130"/>
      <c r="AI869" s="130"/>
      <c r="AJ869" s="130"/>
      <c r="AK869" s="130"/>
      <c r="AL869" s="130"/>
      <c r="AM869" s="130"/>
    </row>
    <row r="870" spans="1:39" ht="20.25" customHeight="1">
      <c r="A870" s="132">
        <v>869</v>
      </c>
      <c r="B870" s="19" t="s">
        <v>5342</v>
      </c>
      <c r="C870" s="250">
        <v>61091000000</v>
      </c>
      <c r="D870" s="261" t="s">
        <v>2289</v>
      </c>
      <c r="E870" s="143" t="str">
        <f t="shared" si="39"/>
        <v>Շապիկ Երկարաթև</v>
      </c>
      <c r="F870" s="273" t="s">
        <v>332</v>
      </c>
      <c r="G870" s="144" t="e">
        <f>VLOOKUP(E870,subcategory!A:B,2,0)</f>
        <v>#N/A</v>
      </c>
      <c r="H870" s="273" t="s">
        <v>7150</v>
      </c>
      <c r="I870" s="213" t="e">
        <f>VLOOKUP(H870,gender!A:B,2,0)</f>
        <v>#N/A</v>
      </c>
      <c r="J870" s="273">
        <v>105</v>
      </c>
      <c r="K870" s="273">
        <v>105</v>
      </c>
      <c r="L870" s="273">
        <v>1</v>
      </c>
      <c r="M870" s="273" t="s">
        <v>44</v>
      </c>
      <c r="N870" s="144">
        <f>VLOOKUP(M870,brand!A:B,2,0)</f>
        <v>608</v>
      </c>
      <c r="O870" s="144" t="str">
        <f t="shared" si="40"/>
        <v>INDIA</v>
      </c>
      <c r="P870" s="144">
        <f>VLOOKUP(O870,country!A:B,2,0)</f>
        <v>7505</v>
      </c>
      <c r="Q870" s="273" t="s">
        <v>428</v>
      </c>
      <c r="R870" s="144" t="str">
        <f t="shared" si="41"/>
        <v>Բամբակ</v>
      </c>
      <c r="S870" s="144" t="s">
        <v>25</v>
      </c>
      <c r="T870" s="144">
        <f>VLOOKUP(R870,material!A:B,2,0)</f>
        <v>9</v>
      </c>
      <c r="U870" s="141" t="s">
        <v>3416</v>
      </c>
      <c r="V870" s="141"/>
      <c r="W870" s="273" t="s">
        <v>7646</v>
      </c>
      <c r="X870" s="141" t="e">
        <f>VLOOKUP(W870,SIZE!A:B,2,0)</f>
        <v>#N/A</v>
      </c>
      <c r="Y870" s="141">
        <v>0</v>
      </c>
      <c r="Z870" s="141" t="s">
        <v>1071</v>
      </c>
      <c r="AA870" s="141">
        <f>VLOOKUP(Z870,COLOR!A:B,2,0)</f>
        <v>12</v>
      </c>
      <c r="AB870" s="130"/>
      <c r="AC870" s="130"/>
      <c r="AD870" s="130"/>
      <c r="AE870" s="130"/>
      <c r="AF870" s="130"/>
      <c r="AG870" s="130"/>
      <c r="AH870" s="130"/>
      <c r="AI870" s="130"/>
      <c r="AJ870" s="130"/>
      <c r="AK870" s="130"/>
      <c r="AL870" s="130"/>
      <c r="AM870" s="130"/>
    </row>
    <row r="871" spans="1:39" ht="20.25" customHeight="1">
      <c r="A871" s="132">
        <v>870</v>
      </c>
      <c r="B871" s="19" t="s">
        <v>5343</v>
      </c>
      <c r="C871" s="250">
        <v>61112090000</v>
      </c>
      <c r="D871" s="261" t="s">
        <v>6798</v>
      </c>
      <c r="E871" s="143" t="str">
        <f t="shared" si="39"/>
        <v>Շապիկ</v>
      </c>
      <c r="F871" s="273" t="s">
        <v>46</v>
      </c>
      <c r="G871" s="144">
        <f>VLOOKUP(E871,subcategory!A:B,2,0)</f>
        <v>73</v>
      </c>
      <c r="H871" s="273" t="s">
        <v>7152</v>
      </c>
      <c r="I871" s="213" t="e">
        <f>VLOOKUP(H871,gender!A:B,2,0)</f>
        <v>#N/A</v>
      </c>
      <c r="J871" s="273">
        <v>85</v>
      </c>
      <c r="K871" s="273">
        <v>85</v>
      </c>
      <c r="L871" s="273">
        <v>1</v>
      </c>
      <c r="M871" s="273" t="s">
        <v>44</v>
      </c>
      <c r="N871" s="144">
        <f>VLOOKUP(M871,brand!A:B,2,0)</f>
        <v>608</v>
      </c>
      <c r="O871" s="144" t="str">
        <f t="shared" si="40"/>
        <v>CHINA</v>
      </c>
      <c r="P871" s="144">
        <f>VLOOKUP(O871,country!A:B,2,0)</f>
        <v>7497</v>
      </c>
      <c r="Q871" s="273" t="s">
        <v>3915</v>
      </c>
      <c r="R871" s="144" t="str">
        <f t="shared" si="41"/>
        <v>Բամբակ</v>
      </c>
      <c r="S871" s="144" t="s">
        <v>25</v>
      </c>
      <c r="T871" s="144">
        <f>VLOOKUP(R871,material!A:B,2,0)</f>
        <v>9</v>
      </c>
      <c r="U871" s="141" t="s">
        <v>3416</v>
      </c>
      <c r="V871" s="141"/>
      <c r="W871" s="273" t="s">
        <v>7700</v>
      </c>
      <c r="X871" s="141" t="e">
        <f>VLOOKUP(W871,SIZE!A:B,2,0)</f>
        <v>#N/A</v>
      </c>
      <c r="Y871" s="141">
        <v>39.99</v>
      </c>
      <c r="Z871" s="141" t="s">
        <v>1071</v>
      </c>
      <c r="AA871" s="141">
        <f>VLOOKUP(Z871,COLOR!A:B,2,0)</f>
        <v>12</v>
      </c>
      <c r="AB871" s="130"/>
      <c r="AC871" s="130"/>
      <c r="AD871" s="130"/>
      <c r="AE871" s="130"/>
      <c r="AF871" s="130"/>
      <c r="AG871" s="130"/>
      <c r="AH871" s="130"/>
      <c r="AI871" s="130"/>
      <c r="AJ871" s="130"/>
      <c r="AK871" s="130"/>
      <c r="AL871" s="130"/>
      <c r="AM871" s="130"/>
    </row>
    <row r="872" spans="1:39" ht="20.25" customHeight="1">
      <c r="A872" s="132">
        <v>871</v>
      </c>
      <c r="B872" s="19" t="s">
        <v>5344</v>
      </c>
      <c r="C872" s="250">
        <v>61112090000</v>
      </c>
      <c r="D872" s="261" t="s">
        <v>6827</v>
      </c>
      <c r="E872" s="143" t="str">
        <f t="shared" si="39"/>
        <v>Կարդիգան</v>
      </c>
      <c r="F872" s="273" t="s">
        <v>328</v>
      </c>
      <c r="G872" s="144">
        <f>VLOOKUP(E872,subcategory!A:B,2,0)</f>
        <v>89</v>
      </c>
      <c r="H872" s="273" t="s">
        <v>7151</v>
      </c>
      <c r="I872" s="213">
        <f>VLOOKUP(H872,gender!A:B,2,0)</f>
        <v>7</v>
      </c>
      <c r="J872" s="273">
        <v>45</v>
      </c>
      <c r="K872" s="273">
        <v>45</v>
      </c>
      <c r="L872" s="273">
        <v>1</v>
      </c>
      <c r="M872" s="273" t="s">
        <v>44</v>
      </c>
      <c r="N872" s="144">
        <f>VLOOKUP(M872,brand!A:B,2,0)</f>
        <v>608</v>
      </c>
      <c r="O872" s="144" t="str">
        <f t="shared" si="40"/>
        <v>PORTUGAL</v>
      </c>
      <c r="P872" s="144">
        <f>VLOOKUP(O872,country!A:B,2,0)</f>
        <v>1810</v>
      </c>
      <c r="Q872" s="273" t="s">
        <v>2818</v>
      </c>
      <c r="R872" s="144" t="str">
        <f t="shared" si="41"/>
        <v>Բամբակ 85%, Վարդ. 15%</v>
      </c>
      <c r="S872" s="144" t="s">
        <v>7275</v>
      </c>
      <c r="T872" s="144" t="e">
        <f>VLOOKUP(R872,material!A:B,2,0)</f>
        <v>#N/A</v>
      </c>
      <c r="U872" s="141" t="s">
        <v>3416</v>
      </c>
      <c r="V872" s="141"/>
      <c r="W872" s="273" t="s">
        <v>7702</v>
      </c>
      <c r="X872" s="141" t="e">
        <f>VLOOKUP(W872,SIZE!A:B,2,0)</f>
        <v>#N/A</v>
      </c>
      <c r="Y872" s="141">
        <v>25.99</v>
      </c>
      <c r="Z872" s="141" t="s">
        <v>1195</v>
      </c>
      <c r="AA872" s="141">
        <f>VLOOKUP(Z872,COLOR!A:B,2,0)</f>
        <v>29</v>
      </c>
      <c r="AB872" s="130"/>
      <c r="AC872" s="130"/>
      <c r="AD872" s="130"/>
      <c r="AE872" s="130"/>
      <c r="AF872" s="130"/>
      <c r="AG872" s="130"/>
      <c r="AH872" s="130"/>
      <c r="AI872" s="130"/>
      <c r="AJ872" s="130"/>
      <c r="AK872" s="130"/>
      <c r="AL872" s="130"/>
      <c r="AM872" s="130"/>
    </row>
    <row r="873" spans="1:39" ht="20.25" customHeight="1">
      <c r="A873" s="132">
        <v>872</v>
      </c>
      <c r="B873" s="19" t="s">
        <v>5345</v>
      </c>
      <c r="C873" s="250">
        <v>61112090000</v>
      </c>
      <c r="D873" s="261" t="s">
        <v>6797</v>
      </c>
      <c r="E873" s="143" t="str">
        <f t="shared" si="39"/>
        <v>Զգեստ</v>
      </c>
      <c r="F873" s="273" t="s">
        <v>64</v>
      </c>
      <c r="G873" s="144">
        <f>VLOOKUP(E873,subcategory!A:B,2,0)</f>
        <v>43</v>
      </c>
      <c r="H873" s="273" t="s">
        <v>7152</v>
      </c>
      <c r="I873" s="213" t="e">
        <f>VLOOKUP(H873,gender!A:B,2,0)</f>
        <v>#N/A</v>
      </c>
      <c r="J873" s="273">
        <v>70</v>
      </c>
      <c r="K873" s="273">
        <v>70</v>
      </c>
      <c r="L873" s="273">
        <v>1</v>
      </c>
      <c r="M873" s="273" t="s">
        <v>44</v>
      </c>
      <c r="N873" s="144">
        <f>VLOOKUP(M873,brand!A:B,2,0)</f>
        <v>608</v>
      </c>
      <c r="O873" s="144" t="str">
        <f t="shared" si="40"/>
        <v>CHINA</v>
      </c>
      <c r="P873" s="144">
        <f>VLOOKUP(O873,country!A:B,2,0)</f>
        <v>7497</v>
      </c>
      <c r="Q873" s="273" t="s">
        <v>3915</v>
      </c>
      <c r="R873" s="144" t="str">
        <f t="shared" si="41"/>
        <v>Բամբակ</v>
      </c>
      <c r="S873" s="144" t="s">
        <v>25</v>
      </c>
      <c r="T873" s="144">
        <f>VLOOKUP(R873,material!A:B,2,0)</f>
        <v>9</v>
      </c>
      <c r="U873" s="141" t="s">
        <v>3416</v>
      </c>
      <c r="V873" s="141"/>
      <c r="W873" s="273" t="s">
        <v>7699</v>
      </c>
      <c r="X873" s="141" t="e">
        <f>VLOOKUP(W873,SIZE!A:B,2,0)</f>
        <v>#N/A</v>
      </c>
      <c r="Y873" s="141">
        <v>29.99</v>
      </c>
      <c r="Z873" s="141" t="s">
        <v>2042</v>
      </c>
      <c r="AA873" s="141" t="e">
        <f>VLOOKUP(Z873,COLOR!A:B,2,0)</f>
        <v>#N/A</v>
      </c>
      <c r="AB873" s="130"/>
      <c r="AC873" s="130"/>
      <c r="AD873" s="130"/>
      <c r="AE873" s="130"/>
      <c r="AF873" s="130"/>
      <c r="AG873" s="130"/>
      <c r="AH873" s="130"/>
      <c r="AI873" s="130"/>
      <c r="AJ873" s="130"/>
      <c r="AK873" s="130"/>
      <c r="AL873" s="130"/>
      <c r="AM873" s="130"/>
    </row>
    <row r="874" spans="1:39" ht="20.25" customHeight="1">
      <c r="A874" s="132">
        <v>873</v>
      </c>
      <c r="B874" s="19" t="s">
        <v>5346</v>
      </c>
      <c r="C874" s="250">
        <v>61091000000</v>
      </c>
      <c r="D874" s="261" t="s">
        <v>856</v>
      </c>
      <c r="E874" s="143" t="str">
        <f t="shared" si="39"/>
        <v>Շապիկ</v>
      </c>
      <c r="F874" s="273" t="s">
        <v>46</v>
      </c>
      <c r="G874" s="144">
        <f>VLOOKUP(E874,subcategory!A:B,2,0)</f>
        <v>73</v>
      </c>
      <c r="H874" s="273" t="s">
        <v>55</v>
      </c>
      <c r="I874" s="213" t="e">
        <f>VLOOKUP(H874,gender!A:B,2,0)</f>
        <v>#N/A</v>
      </c>
      <c r="J874" s="273">
        <v>70</v>
      </c>
      <c r="K874" s="273">
        <v>70</v>
      </c>
      <c r="L874" s="273">
        <v>1</v>
      </c>
      <c r="M874" s="273" t="s">
        <v>44</v>
      </c>
      <c r="N874" s="144">
        <f>VLOOKUP(M874,brand!A:B,2,0)</f>
        <v>608</v>
      </c>
      <c r="O874" s="144" t="str">
        <f t="shared" si="40"/>
        <v>BANGLADESH</v>
      </c>
      <c r="P874" s="144">
        <f>VLOOKUP(O874,country!A:B,2,0)</f>
        <v>7485</v>
      </c>
      <c r="Q874" s="273" t="s">
        <v>440</v>
      </c>
      <c r="R874" s="144" t="str">
        <f t="shared" si="41"/>
        <v>Բամբակ</v>
      </c>
      <c r="S874" s="144" t="s">
        <v>25</v>
      </c>
      <c r="T874" s="144">
        <f>VLOOKUP(R874,material!A:B,2,0)</f>
        <v>9</v>
      </c>
      <c r="U874" s="141" t="s">
        <v>3416</v>
      </c>
      <c r="V874" s="141"/>
      <c r="W874" s="273" t="s">
        <v>7670</v>
      </c>
      <c r="X874" s="141" t="e">
        <f>VLOOKUP(W874,SIZE!A:B,2,0)</f>
        <v>#N/A</v>
      </c>
      <c r="Y874" s="141">
        <v>10.99</v>
      </c>
      <c r="Z874" s="141">
        <v>0</v>
      </c>
      <c r="AA874" s="141" t="e">
        <f>VLOOKUP(Z874,COLOR!A:B,2,0)</f>
        <v>#N/A</v>
      </c>
      <c r="AB874" s="130"/>
      <c r="AC874" s="130"/>
      <c r="AD874" s="130"/>
      <c r="AE874" s="130"/>
      <c r="AF874" s="130"/>
      <c r="AG874" s="130"/>
      <c r="AH874" s="130"/>
      <c r="AI874" s="130"/>
      <c r="AJ874" s="130"/>
      <c r="AK874" s="130"/>
      <c r="AL874" s="130"/>
      <c r="AM874" s="130"/>
    </row>
    <row r="875" spans="1:39" ht="20.25" customHeight="1">
      <c r="A875" s="132">
        <v>874</v>
      </c>
      <c r="B875" s="19" t="s">
        <v>5347</v>
      </c>
      <c r="C875" s="252">
        <v>61112090000</v>
      </c>
      <c r="D875" s="261" t="s">
        <v>6800</v>
      </c>
      <c r="E875" s="143" t="str">
        <f t="shared" si="39"/>
        <v>Բոդի</v>
      </c>
      <c r="F875" s="273" t="s">
        <v>247</v>
      </c>
      <c r="G875" s="144">
        <f>VLOOKUP(E875,subcategory!A:B,2,0)</f>
        <v>15</v>
      </c>
      <c r="H875" s="273" t="s">
        <v>7151</v>
      </c>
      <c r="I875" s="213">
        <f>VLOOKUP(H875,gender!A:B,2,0)</f>
        <v>7</v>
      </c>
      <c r="J875" s="273">
        <v>65</v>
      </c>
      <c r="K875" s="273">
        <v>65</v>
      </c>
      <c r="L875" s="273">
        <v>1</v>
      </c>
      <c r="M875" s="273" t="s">
        <v>44</v>
      </c>
      <c r="N875" s="144">
        <f>VLOOKUP(M875,brand!A:B,2,0)</f>
        <v>608</v>
      </c>
      <c r="O875" s="144" t="str">
        <f t="shared" si="40"/>
        <v>CHINA</v>
      </c>
      <c r="P875" s="144">
        <f>VLOOKUP(O875,country!A:B,2,0)</f>
        <v>7497</v>
      </c>
      <c r="Q875" s="273" t="s">
        <v>3915</v>
      </c>
      <c r="R875" s="144" t="str">
        <f t="shared" si="41"/>
        <v>Բամբակ</v>
      </c>
      <c r="S875" s="144" t="s">
        <v>25</v>
      </c>
      <c r="T875" s="144">
        <f>VLOOKUP(R875,material!A:B,2,0)</f>
        <v>9</v>
      </c>
      <c r="U875" s="141" t="s">
        <v>3416</v>
      </c>
      <c r="V875" s="141"/>
      <c r="W875" s="273" t="s">
        <v>7706</v>
      </c>
      <c r="X875" s="141" t="e">
        <f>VLOOKUP(W875,SIZE!A:B,2,0)</f>
        <v>#N/A</v>
      </c>
      <c r="Y875" s="141">
        <v>24.99</v>
      </c>
      <c r="Z875" s="141" t="s">
        <v>1195</v>
      </c>
      <c r="AA875" s="141">
        <f>VLOOKUP(Z875,COLOR!A:B,2,0)</f>
        <v>29</v>
      </c>
      <c r="AB875" s="130"/>
      <c r="AC875" s="130"/>
      <c r="AD875" s="130"/>
      <c r="AE875" s="130"/>
      <c r="AF875" s="130"/>
      <c r="AG875" s="130"/>
      <c r="AH875" s="130"/>
      <c r="AI875" s="130"/>
      <c r="AJ875" s="130"/>
      <c r="AK875" s="130"/>
      <c r="AL875" s="130"/>
      <c r="AM875" s="130"/>
    </row>
    <row r="876" spans="1:39" ht="20.25" customHeight="1">
      <c r="A876" s="132">
        <v>875</v>
      </c>
      <c r="B876" s="19" t="s">
        <v>5348</v>
      </c>
      <c r="C876" s="250">
        <v>61091000000</v>
      </c>
      <c r="D876" s="261" t="s">
        <v>6792</v>
      </c>
      <c r="E876" s="143" t="str">
        <f t="shared" si="39"/>
        <v>Շապիկ Երկարաթև</v>
      </c>
      <c r="F876" s="273" t="s">
        <v>332</v>
      </c>
      <c r="G876" s="144" t="e">
        <f>VLOOKUP(E876,subcategory!A:B,2,0)</f>
        <v>#N/A</v>
      </c>
      <c r="H876" s="273" t="s">
        <v>55</v>
      </c>
      <c r="I876" s="213" t="e">
        <f>VLOOKUP(H876,gender!A:B,2,0)</f>
        <v>#N/A</v>
      </c>
      <c r="J876" s="273">
        <v>80</v>
      </c>
      <c r="K876" s="273">
        <v>80</v>
      </c>
      <c r="L876" s="273">
        <v>1</v>
      </c>
      <c r="M876" s="273" t="s">
        <v>44</v>
      </c>
      <c r="N876" s="144">
        <f>VLOOKUP(M876,brand!A:B,2,0)</f>
        <v>608</v>
      </c>
      <c r="O876" s="144" t="str">
        <f t="shared" si="40"/>
        <v>BANGLADESH</v>
      </c>
      <c r="P876" s="144">
        <f>VLOOKUP(O876,country!A:B,2,0)</f>
        <v>7485</v>
      </c>
      <c r="Q876" s="273" t="s">
        <v>440</v>
      </c>
      <c r="R876" s="144" t="str">
        <f t="shared" si="41"/>
        <v>Բամբակ</v>
      </c>
      <c r="S876" s="144" t="s">
        <v>25</v>
      </c>
      <c r="T876" s="144">
        <f>VLOOKUP(R876,material!A:B,2,0)</f>
        <v>9</v>
      </c>
      <c r="U876" s="141" t="s">
        <v>3416</v>
      </c>
      <c r="V876" s="141"/>
      <c r="W876" s="273" t="s">
        <v>7703</v>
      </c>
      <c r="X876" s="141" t="e">
        <f>VLOOKUP(W876,SIZE!A:B,2,0)</f>
        <v>#N/A</v>
      </c>
      <c r="Y876" s="141">
        <v>10.99</v>
      </c>
      <c r="Z876" s="141" t="s">
        <v>1071</v>
      </c>
      <c r="AA876" s="141">
        <f>VLOOKUP(Z876,COLOR!A:B,2,0)</f>
        <v>12</v>
      </c>
      <c r="AB876" s="130"/>
      <c r="AC876" s="130"/>
      <c r="AD876" s="130"/>
      <c r="AE876" s="130"/>
      <c r="AF876" s="130"/>
      <c r="AG876" s="130"/>
      <c r="AH876" s="130"/>
      <c r="AI876" s="130"/>
      <c r="AJ876" s="130"/>
      <c r="AK876" s="130"/>
      <c r="AL876" s="130"/>
      <c r="AM876" s="130"/>
    </row>
    <row r="877" spans="1:39" ht="20.25" customHeight="1">
      <c r="A877" s="132">
        <v>876</v>
      </c>
      <c r="B877" s="19" t="s">
        <v>5349</v>
      </c>
      <c r="C877" s="250">
        <v>61112090000</v>
      </c>
      <c r="D877" s="261" t="s">
        <v>6961</v>
      </c>
      <c r="E877" s="143" t="str">
        <f t="shared" si="39"/>
        <v>Շապիկ Երկարաթև</v>
      </c>
      <c r="F877" s="273" t="s">
        <v>332</v>
      </c>
      <c r="G877" s="144" t="e">
        <f>VLOOKUP(E877,subcategory!A:B,2,0)</f>
        <v>#N/A</v>
      </c>
      <c r="H877" s="273" t="s">
        <v>7151</v>
      </c>
      <c r="I877" s="213">
        <f>VLOOKUP(H877,gender!A:B,2,0)</f>
        <v>7</v>
      </c>
      <c r="J877" s="273">
        <v>85</v>
      </c>
      <c r="K877" s="273">
        <v>85</v>
      </c>
      <c r="L877" s="273">
        <v>1</v>
      </c>
      <c r="M877" s="273" t="s">
        <v>44</v>
      </c>
      <c r="N877" s="144">
        <f>VLOOKUP(M877,brand!A:B,2,0)</f>
        <v>608</v>
      </c>
      <c r="O877" s="144" t="str">
        <f t="shared" si="40"/>
        <v>BANGLADESH</v>
      </c>
      <c r="P877" s="144">
        <f>VLOOKUP(O877,country!A:B,2,0)</f>
        <v>7485</v>
      </c>
      <c r="Q877" s="273" t="s">
        <v>440</v>
      </c>
      <c r="R877" s="144" t="str">
        <f t="shared" si="41"/>
        <v>Բամբակ</v>
      </c>
      <c r="S877" s="144" t="s">
        <v>25</v>
      </c>
      <c r="T877" s="144">
        <f>VLOOKUP(R877,material!A:B,2,0)</f>
        <v>9</v>
      </c>
      <c r="U877" s="141" t="s">
        <v>3416</v>
      </c>
      <c r="V877" s="141"/>
      <c r="W877" s="273" t="s">
        <v>7700</v>
      </c>
      <c r="X877" s="141" t="e">
        <f>VLOOKUP(W877,SIZE!A:B,2,0)</f>
        <v>#N/A</v>
      </c>
      <c r="Y877" s="141">
        <v>10.99</v>
      </c>
      <c r="Z877" s="141" t="s">
        <v>2092</v>
      </c>
      <c r="AA877" s="141">
        <f>VLOOKUP(Z877,COLOR!A:B,2,0)</f>
        <v>8</v>
      </c>
      <c r="AB877" s="130"/>
      <c r="AC877" s="130"/>
      <c r="AD877" s="130"/>
      <c r="AE877" s="130"/>
      <c r="AF877" s="130"/>
      <c r="AG877" s="130"/>
      <c r="AH877" s="130"/>
      <c r="AI877" s="130"/>
      <c r="AJ877" s="130"/>
      <c r="AK877" s="130"/>
      <c r="AL877" s="130"/>
      <c r="AM877" s="130"/>
    </row>
    <row r="878" spans="1:39" ht="20.25" customHeight="1">
      <c r="A878" s="132">
        <v>877</v>
      </c>
      <c r="B878" s="19" t="s">
        <v>5350</v>
      </c>
      <c r="C878" s="250">
        <v>61112090000</v>
      </c>
      <c r="D878" s="261" t="s">
        <v>6798</v>
      </c>
      <c r="E878" s="143" t="str">
        <f t="shared" si="39"/>
        <v>Շապիկ</v>
      </c>
      <c r="F878" s="273" t="s">
        <v>46</v>
      </c>
      <c r="G878" s="144">
        <f>VLOOKUP(E878,subcategory!A:B,2,0)</f>
        <v>73</v>
      </c>
      <c r="H878" s="273" t="s">
        <v>7152</v>
      </c>
      <c r="I878" s="213" t="e">
        <f>VLOOKUP(H878,gender!A:B,2,0)</f>
        <v>#N/A</v>
      </c>
      <c r="J878" s="273">
        <v>55</v>
      </c>
      <c r="K878" s="273">
        <v>55</v>
      </c>
      <c r="L878" s="273">
        <v>1</v>
      </c>
      <c r="M878" s="273" t="s">
        <v>44</v>
      </c>
      <c r="N878" s="144">
        <f>VLOOKUP(M878,brand!A:B,2,0)</f>
        <v>608</v>
      </c>
      <c r="O878" s="144" t="str">
        <f t="shared" si="40"/>
        <v>TURKEY</v>
      </c>
      <c r="P878" s="144">
        <f>VLOOKUP(O878,country!A:B,2,0)</f>
        <v>1840</v>
      </c>
      <c r="Q878" s="273" t="s">
        <v>436</v>
      </c>
      <c r="R878" s="144" t="str">
        <f t="shared" si="41"/>
        <v>Բամբակ</v>
      </c>
      <c r="S878" s="144" t="s">
        <v>25</v>
      </c>
      <c r="T878" s="144">
        <f>VLOOKUP(R878,material!A:B,2,0)</f>
        <v>9</v>
      </c>
      <c r="U878" s="141" t="s">
        <v>3416</v>
      </c>
      <c r="V878" s="141"/>
      <c r="W878" s="273" t="s">
        <v>7704</v>
      </c>
      <c r="X878" s="141" t="e">
        <f>VLOOKUP(W878,SIZE!A:B,2,0)</f>
        <v>#N/A</v>
      </c>
      <c r="Y878" s="141">
        <v>20.99</v>
      </c>
      <c r="Z878" s="141" t="s">
        <v>1071</v>
      </c>
      <c r="AA878" s="141">
        <f>VLOOKUP(Z878,COLOR!A:B,2,0)</f>
        <v>12</v>
      </c>
      <c r="AB878" s="130"/>
      <c r="AC878" s="130"/>
      <c r="AD878" s="130"/>
      <c r="AE878" s="130"/>
      <c r="AF878" s="130"/>
      <c r="AG878" s="130"/>
      <c r="AH878" s="130"/>
      <c r="AI878" s="130"/>
      <c r="AJ878" s="130"/>
      <c r="AK878" s="130"/>
      <c r="AL878" s="130"/>
      <c r="AM878" s="130"/>
    </row>
    <row r="879" spans="1:39" ht="20.25" customHeight="1">
      <c r="A879" s="132">
        <v>878</v>
      </c>
      <c r="B879" s="19" t="s">
        <v>5351</v>
      </c>
      <c r="C879" s="252">
        <v>61112090000</v>
      </c>
      <c r="D879" s="261" t="s">
        <v>6800</v>
      </c>
      <c r="E879" s="143" t="str">
        <f t="shared" si="39"/>
        <v>Բոդի</v>
      </c>
      <c r="F879" s="273" t="s">
        <v>247</v>
      </c>
      <c r="G879" s="144">
        <f>VLOOKUP(E879,subcategory!A:B,2,0)</f>
        <v>15</v>
      </c>
      <c r="H879" s="273" t="s">
        <v>7151</v>
      </c>
      <c r="I879" s="213">
        <f>VLOOKUP(H879,gender!A:B,2,0)</f>
        <v>7</v>
      </c>
      <c r="J879" s="273">
        <v>75</v>
      </c>
      <c r="K879" s="273">
        <v>75</v>
      </c>
      <c r="L879" s="273">
        <v>1</v>
      </c>
      <c r="M879" s="273" t="s">
        <v>44</v>
      </c>
      <c r="N879" s="144">
        <f>VLOOKUP(M879,brand!A:B,2,0)</f>
        <v>608</v>
      </c>
      <c r="O879" s="144" t="str">
        <f t="shared" si="40"/>
        <v>CHINA</v>
      </c>
      <c r="P879" s="144">
        <f>VLOOKUP(O879,country!A:B,2,0)</f>
        <v>7497</v>
      </c>
      <c r="Q879" s="273" t="s">
        <v>3915</v>
      </c>
      <c r="R879" s="144" t="str">
        <f t="shared" si="41"/>
        <v>Բամբակ</v>
      </c>
      <c r="S879" s="144" t="s">
        <v>25</v>
      </c>
      <c r="T879" s="144">
        <f>VLOOKUP(R879,material!A:B,2,0)</f>
        <v>9</v>
      </c>
      <c r="U879" s="141" t="s">
        <v>3416</v>
      </c>
      <c r="V879" s="141"/>
      <c r="W879" s="273" t="s">
        <v>7706</v>
      </c>
      <c r="X879" s="141" t="e">
        <f>VLOOKUP(W879,SIZE!A:B,2,0)</f>
        <v>#N/A</v>
      </c>
      <c r="Y879" s="141">
        <v>27.99</v>
      </c>
      <c r="Z879" s="141" t="s">
        <v>1038</v>
      </c>
      <c r="AA879" s="141">
        <f>VLOOKUP(Z879,COLOR!A:B,2,0)</f>
        <v>5</v>
      </c>
      <c r="AB879" s="130"/>
      <c r="AC879" s="130"/>
      <c r="AD879" s="130"/>
      <c r="AE879" s="130"/>
      <c r="AF879" s="130"/>
      <c r="AG879" s="130"/>
      <c r="AH879" s="130"/>
      <c r="AI879" s="130"/>
      <c r="AJ879" s="130"/>
      <c r="AK879" s="130"/>
      <c r="AL879" s="130"/>
      <c r="AM879" s="130"/>
    </row>
    <row r="880" spans="1:39" ht="20.25" customHeight="1">
      <c r="A880" s="132">
        <v>879</v>
      </c>
      <c r="B880" s="19" t="s">
        <v>5352</v>
      </c>
      <c r="C880" s="250">
        <v>61112090000</v>
      </c>
      <c r="D880" s="261" t="s">
        <v>6811</v>
      </c>
      <c r="E880" s="143" t="str">
        <f t="shared" si="39"/>
        <v>Շապիկ</v>
      </c>
      <c r="F880" s="273" t="s">
        <v>46</v>
      </c>
      <c r="G880" s="144">
        <f>VLOOKUP(E880,subcategory!A:B,2,0)</f>
        <v>73</v>
      </c>
      <c r="H880" s="273" t="s">
        <v>7151</v>
      </c>
      <c r="I880" s="213">
        <f>VLOOKUP(H880,gender!A:B,2,0)</f>
        <v>7</v>
      </c>
      <c r="J880" s="273">
        <v>60</v>
      </c>
      <c r="K880" s="273">
        <v>60</v>
      </c>
      <c r="L880" s="273">
        <v>1</v>
      </c>
      <c r="M880" s="273" t="s">
        <v>44</v>
      </c>
      <c r="N880" s="144">
        <f>VLOOKUP(M880,brand!A:B,2,0)</f>
        <v>608</v>
      </c>
      <c r="O880" s="144" t="str">
        <f t="shared" si="40"/>
        <v>BANGLADESH</v>
      </c>
      <c r="P880" s="144">
        <f>VLOOKUP(O880,country!A:B,2,0)</f>
        <v>7485</v>
      </c>
      <c r="Q880" s="273" t="s">
        <v>440</v>
      </c>
      <c r="R880" s="144" t="str">
        <f t="shared" si="41"/>
        <v>Բամբակ</v>
      </c>
      <c r="S880" s="144" t="s">
        <v>25</v>
      </c>
      <c r="T880" s="144">
        <f>VLOOKUP(R880,material!A:B,2,0)</f>
        <v>9</v>
      </c>
      <c r="U880" s="141" t="s">
        <v>3416</v>
      </c>
      <c r="V880" s="141"/>
      <c r="W880" s="273" t="s">
        <v>7700</v>
      </c>
      <c r="X880" s="141" t="e">
        <f>VLOOKUP(W880,SIZE!A:B,2,0)</f>
        <v>#N/A</v>
      </c>
      <c r="Y880" s="141">
        <v>10.99</v>
      </c>
      <c r="Z880" s="141" t="s">
        <v>1038</v>
      </c>
      <c r="AA880" s="141">
        <f>VLOOKUP(Z880,COLOR!A:B,2,0)</f>
        <v>5</v>
      </c>
      <c r="AB880" s="130"/>
      <c r="AC880" s="130"/>
      <c r="AD880" s="130"/>
      <c r="AE880" s="130"/>
      <c r="AF880" s="130"/>
      <c r="AG880" s="130"/>
      <c r="AH880" s="130"/>
      <c r="AI880" s="130"/>
      <c r="AJ880" s="130"/>
      <c r="AK880" s="130"/>
      <c r="AL880" s="130"/>
      <c r="AM880" s="130"/>
    </row>
    <row r="881" spans="1:39" ht="20.25" customHeight="1">
      <c r="A881" s="132">
        <v>880</v>
      </c>
      <c r="B881" s="19" t="s">
        <v>5353</v>
      </c>
      <c r="C881" s="250">
        <v>61112090000</v>
      </c>
      <c r="D881" s="261" t="s">
        <v>6811</v>
      </c>
      <c r="E881" s="143" t="str">
        <f t="shared" si="39"/>
        <v>Շապիկ</v>
      </c>
      <c r="F881" s="273" t="s">
        <v>46</v>
      </c>
      <c r="G881" s="144">
        <f>VLOOKUP(E881,subcategory!A:B,2,0)</f>
        <v>73</v>
      </c>
      <c r="H881" s="273" t="s">
        <v>7151</v>
      </c>
      <c r="I881" s="213">
        <f>VLOOKUP(H881,gender!A:B,2,0)</f>
        <v>7</v>
      </c>
      <c r="J881" s="273">
        <v>65</v>
      </c>
      <c r="K881" s="273">
        <v>65</v>
      </c>
      <c r="L881" s="273">
        <v>1</v>
      </c>
      <c r="M881" s="273" t="s">
        <v>44</v>
      </c>
      <c r="N881" s="144">
        <f>VLOOKUP(M881,brand!A:B,2,0)</f>
        <v>608</v>
      </c>
      <c r="O881" s="144" t="str">
        <f t="shared" si="40"/>
        <v>CHINA</v>
      </c>
      <c r="P881" s="144">
        <f>VLOOKUP(O881,country!A:B,2,0)</f>
        <v>7497</v>
      </c>
      <c r="Q881" s="273" t="s">
        <v>3915</v>
      </c>
      <c r="R881" s="144" t="str">
        <f t="shared" si="41"/>
        <v>Բամբակ</v>
      </c>
      <c r="S881" s="144" t="s">
        <v>25</v>
      </c>
      <c r="T881" s="144">
        <f>VLOOKUP(R881,material!A:B,2,0)</f>
        <v>9</v>
      </c>
      <c r="U881" s="141" t="s">
        <v>3416</v>
      </c>
      <c r="V881" s="141"/>
      <c r="W881" s="273" t="s">
        <v>7700</v>
      </c>
      <c r="X881" s="141" t="e">
        <f>VLOOKUP(W881,SIZE!A:B,2,0)</f>
        <v>#N/A</v>
      </c>
      <c r="Y881" s="141">
        <v>25.99</v>
      </c>
      <c r="Z881" s="141" t="s">
        <v>1195</v>
      </c>
      <c r="AA881" s="141">
        <f>VLOOKUP(Z881,COLOR!A:B,2,0)</f>
        <v>29</v>
      </c>
      <c r="AB881" s="130"/>
      <c r="AC881" s="130"/>
      <c r="AD881" s="130"/>
      <c r="AE881" s="130"/>
      <c r="AF881" s="130"/>
      <c r="AG881" s="130"/>
      <c r="AH881" s="130"/>
      <c r="AI881" s="130"/>
      <c r="AJ881" s="130"/>
      <c r="AK881" s="130"/>
      <c r="AL881" s="130"/>
      <c r="AM881" s="130"/>
    </row>
    <row r="882" spans="1:39" ht="20.25" customHeight="1">
      <c r="A882" s="132">
        <v>881</v>
      </c>
      <c r="B882" s="19" t="s">
        <v>5354</v>
      </c>
      <c r="C882" s="252">
        <v>62014000000</v>
      </c>
      <c r="D882" s="261" t="s">
        <v>6938</v>
      </c>
      <c r="E882" s="143" t="str">
        <f t="shared" si="39"/>
        <v>Բաճկոն</v>
      </c>
      <c r="F882" s="273" t="s">
        <v>62</v>
      </c>
      <c r="G882" s="144">
        <f>VLOOKUP(E882,subcategory!A:B,2,0)</f>
        <v>14</v>
      </c>
      <c r="H882" s="273" t="s">
        <v>7150</v>
      </c>
      <c r="I882" s="213" t="e">
        <f>VLOOKUP(H882,gender!A:B,2,0)</f>
        <v>#N/A</v>
      </c>
      <c r="J882" s="273">
        <v>220</v>
      </c>
      <c r="K882" s="273">
        <v>220</v>
      </c>
      <c r="L882" s="273">
        <v>1</v>
      </c>
      <c r="M882" s="273" t="s">
        <v>44</v>
      </c>
      <c r="N882" s="144">
        <f>VLOOKUP(M882,brand!A:B,2,0)</f>
        <v>608</v>
      </c>
      <c r="O882" s="144" t="str">
        <f t="shared" si="40"/>
        <v>CHINA</v>
      </c>
      <c r="P882" s="144">
        <f>VLOOKUP(O882,country!A:B,2,0)</f>
        <v>7497</v>
      </c>
      <c r="Q882" s="273" t="s">
        <v>3915</v>
      </c>
      <c r="R882" s="144" t="str">
        <f t="shared" si="41"/>
        <v>Պոլիեսթեր</v>
      </c>
      <c r="S882" s="144" t="s">
        <v>36</v>
      </c>
      <c r="T882" s="144">
        <f>VLOOKUP(R882,material!A:B,2,0)</f>
        <v>37</v>
      </c>
      <c r="U882" s="141" t="s">
        <v>3416</v>
      </c>
      <c r="V882" s="141"/>
      <c r="W882" s="273" t="s">
        <v>7672</v>
      </c>
      <c r="X882" s="141" t="e">
        <f>VLOOKUP(W882,SIZE!A:B,2,0)</f>
        <v>#N/A</v>
      </c>
      <c r="Y882" s="141">
        <v>29.99</v>
      </c>
      <c r="Z882" s="141" t="s">
        <v>1038</v>
      </c>
      <c r="AA882" s="141">
        <f>VLOOKUP(Z882,COLOR!A:B,2,0)</f>
        <v>5</v>
      </c>
      <c r="AB882" s="130"/>
      <c r="AC882" s="130"/>
      <c r="AD882" s="130"/>
      <c r="AE882" s="130"/>
      <c r="AF882" s="130"/>
      <c r="AG882" s="130"/>
      <c r="AH882" s="130"/>
      <c r="AI882" s="130"/>
      <c r="AJ882" s="130"/>
      <c r="AK882" s="130"/>
      <c r="AL882" s="130"/>
      <c r="AM882" s="130"/>
    </row>
    <row r="883" spans="1:39" ht="20.25" customHeight="1">
      <c r="A883" s="132">
        <v>882</v>
      </c>
      <c r="B883" s="19" t="s">
        <v>5355</v>
      </c>
      <c r="C883" s="250">
        <v>61112090000</v>
      </c>
      <c r="D883" s="261" t="s">
        <v>6797</v>
      </c>
      <c r="E883" s="143" t="str">
        <f t="shared" si="39"/>
        <v>Զգեստ</v>
      </c>
      <c r="F883" s="273" t="s">
        <v>64</v>
      </c>
      <c r="G883" s="144">
        <f>VLOOKUP(E883,subcategory!A:B,2,0)</f>
        <v>43</v>
      </c>
      <c r="H883" s="273" t="s">
        <v>7152</v>
      </c>
      <c r="I883" s="213" t="e">
        <f>VLOOKUP(H883,gender!A:B,2,0)</f>
        <v>#N/A</v>
      </c>
      <c r="J883" s="273">
        <v>135</v>
      </c>
      <c r="K883" s="273">
        <v>135</v>
      </c>
      <c r="L883" s="273">
        <v>1</v>
      </c>
      <c r="M883" s="273" t="s">
        <v>44</v>
      </c>
      <c r="N883" s="144">
        <f>VLOOKUP(M883,brand!A:B,2,0)</f>
        <v>608</v>
      </c>
      <c r="O883" s="144" t="str">
        <f t="shared" si="40"/>
        <v>CHINA</v>
      </c>
      <c r="P883" s="144">
        <f>VLOOKUP(O883,country!A:B,2,0)</f>
        <v>7497</v>
      </c>
      <c r="Q883" s="273" t="s">
        <v>3915</v>
      </c>
      <c r="R883" s="144" t="str">
        <f t="shared" si="41"/>
        <v>Բամբակ</v>
      </c>
      <c r="S883" s="144" t="s">
        <v>25</v>
      </c>
      <c r="T883" s="144">
        <f>VLOOKUP(R883,material!A:B,2,0)</f>
        <v>9</v>
      </c>
      <c r="U883" s="141" t="s">
        <v>3416</v>
      </c>
      <c r="V883" s="141"/>
      <c r="W883" s="273" t="s">
        <v>7700</v>
      </c>
      <c r="X883" s="141" t="e">
        <f>VLOOKUP(W883,SIZE!A:B,2,0)</f>
        <v>#N/A</v>
      </c>
      <c r="Y883" s="141">
        <v>42.99</v>
      </c>
      <c r="Z883" s="141" t="s">
        <v>1059</v>
      </c>
      <c r="AA883" s="141">
        <f>VLOOKUP(Z883,COLOR!A:B,2,0)</f>
        <v>1</v>
      </c>
      <c r="AB883" s="130"/>
      <c r="AC883" s="130"/>
      <c r="AD883" s="130"/>
      <c r="AE883" s="130"/>
      <c r="AF883" s="130"/>
      <c r="AG883" s="130"/>
      <c r="AH883" s="130"/>
      <c r="AI883" s="130"/>
      <c r="AJ883" s="130"/>
      <c r="AK883" s="130"/>
      <c r="AL883" s="130"/>
      <c r="AM883" s="130"/>
    </row>
    <row r="884" spans="1:39" ht="20.25" customHeight="1">
      <c r="A884" s="132">
        <v>883</v>
      </c>
      <c r="B884" s="19" t="s">
        <v>5356</v>
      </c>
      <c r="C884" s="250">
        <v>61112090000</v>
      </c>
      <c r="D884" s="261" t="s">
        <v>6801</v>
      </c>
      <c r="E884" s="143" t="str">
        <f t="shared" si="39"/>
        <v>Տաբատներ</v>
      </c>
      <c r="F884" s="273" t="s">
        <v>7795</v>
      </c>
      <c r="G884" s="144">
        <f>VLOOKUP(E884,subcategory!A:B,2,0)</f>
        <v>93</v>
      </c>
      <c r="H884" s="273" t="s">
        <v>7151</v>
      </c>
      <c r="I884" s="213">
        <f>VLOOKUP(H884,gender!A:B,2,0)</f>
        <v>7</v>
      </c>
      <c r="J884" s="273">
        <v>115</v>
      </c>
      <c r="K884" s="273">
        <v>115</v>
      </c>
      <c r="L884" s="273">
        <v>1</v>
      </c>
      <c r="M884" s="273" t="s">
        <v>44</v>
      </c>
      <c r="N884" s="144">
        <f>VLOOKUP(M884,brand!A:B,2,0)</f>
        <v>608</v>
      </c>
      <c r="O884" s="144" t="str">
        <f t="shared" si="40"/>
        <v>INDIA</v>
      </c>
      <c r="P884" s="144">
        <f>VLOOKUP(O884,country!A:B,2,0)</f>
        <v>7505</v>
      </c>
      <c r="Q884" s="273" t="s">
        <v>428</v>
      </c>
      <c r="R884" s="144" t="str">
        <f t="shared" si="41"/>
        <v>Բամբակ 60%, 30% Վիսկոզ</v>
      </c>
      <c r="S884" s="144" t="s">
        <v>7276</v>
      </c>
      <c r="T884" s="144" t="e">
        <f>VLOOKUP(R884,material!A:B,2,0)</f>
        <v>#N/A</v>
      </c>
      <c r="U884" s="141" t="s">
        <v>3416</v>
      </c>
      <c r="V884" s="141"/>
      <c r="W884" s="273" t="s">
        <v>7704</v>
      </c>
      <c r="X884" s="141" t="e">
        <f>VLOOKUP(W884,SIZE!A:B,2,0)</f>
        <v>#N/A</v>
      </c>
      <c r="Y884" s="141">
        <v>0</v>
      </c>
      <c r="Z884" s="141" t="s">
        <v>2042</v>
      </c>
      <c r="AA884" s="141" t="e">
        <f>VLOOKUP(Z884,COLOR!A:B,2,0)</f>
        <v>#N/A</v>
      </c>
      <c r="AB884" s="130"/>
      <c r="AC884" s="130"/>
      <c r="AD884" s="130"/>
      <c r="AE884" s="130"/>
      <c r="AF884" s="130"/>
      <c r="AG884" s="130"/>
      <c r="AH884" s="130"/>
      <c r="AI884" s="130"/>
      <c r="AJ884" s="130"/>
      <c r="AK884" s="130"/>
      <c r="AL884" s="130"/>
      <c r="AM884" s="130"/>
    </row>
    <row r="885" spans="1:39" ht="20.25" customHeight="1">
      <c r="A885" s="132">
        <v>884</v>
      </c>
      <c r="B885" s="19" t="s">
        <v>5357</v>
      </c>
      <c r="C885" s="250">
        <v>61112090000</v>
      </c>
      <c r="D885" s="261" t="s">
        <v>6797</v>
      </c>
      <c r="E885" s="143" t="str">
        <f t="shared" si="39"/>
        <v>Զգեստ</v>
      </c>
      <c r="F885" s="273" t="s">
        <v>64</v>
      </c>
      <c r="G885" s="144">
        <f>VLOOKUP(E885,subcategory!A:B,2,0)</f>
        <v>43</v>
      </c>
      <c r="H885" s="273" t="s">
        <v>7152</v>
      </c>
      <c r="I885" s="213" t="e">
        <f>VLOOKUP(H885,gender!A:B,2,0)</f>
        <v>#N/A</v>
      </c>
      <c r="J885" s="273">
        <v>100</v>
      </c>
      <c r="K885" s="273">
        <v>100</v>
      </c>
      <c r="L885" s="273">
        <v>1</v>
      </c>
      <c r="M885" s="273" t="s">
        <v>44</v>
      </c>
      <c r="N885" s="144">
        <f>VLOOKUP(M885,brand!A:B,2,0)</f>
        <v>608</v>
      </c>
      <c r="O885" s="144" t="str">
        <f t="shared" si="40"/>
        <v>CHINA</v>
      </c>
      <c r="P885" s="144">
        <f>VLOOKUP(O885,country!A:B,2,0)</f>
        <v>7497</v>
      </c>
      <c r="Q885" s="273" t="s">
        <v>3915</v>
      </c>
      <c r="R885" s="144" t="str">
        <f t="shared" si="41"/>
        <v>Բամբակ</v>
      </c>
      <c r="S885" s="144" t="s">
        <v>25</v>
      </c>
      <c r="T885" s="144">
        <f>VLOOKUP(R885,material!A:B,2,0)</f>
        <v>9</v>
      </c>
      <c r="U885" s="141" t="s">
        <v>3416</v>
      </c>
      <c r="V885" s="141"/>
      <c r="W885" s="273" t="s">
        <v>7700</v>
      </c>
      <c r="X885" s="141" t="e">
        <f>VLOOKUP(W885,SIZE!A:B,2,0)</f>
        <v>#N/A</v>
      </c>
      <c r="Y885" s="141">
        <v>0</v>
      </c>
      <c r="Z885" s="141" t="s">
        <v>1080</v>
      </c>
      <c r="AA885" s="141">
        <f>VLOOKUP(Z885,COLOR!A:B,2,0)</f>
        <v>13</v>
      </c>
      <c r="AB885" s="130"/>
      <c r="AC885" s="130"/>
      <c r="AD885" s="130"/>
      <c r="AE885" s="130"/>
      <c r="AF885" s="130"/>
      <c r="AG885" s="130"/>
      <c r="AH885" s="130"/>
      <c r="AI885" s="130"/>
      <c r="AJ885" s="130"/>
      <c r="AK885" s="130"/>
      <c r="AL885" s="130"/>
      <c r="AM885" s="130"/>
    </row>
    <row r="886" spans="1:39" ht="20.25" customHeight="1">
      <c r="A886" s="132">
        <v>885</v>
      </c>
      <c r="B886" s="19" t="s">
        <v>5358</v>
      </c>
      <c r="C886" s="250">
        <v>61034200090</v>
      </c>
      <c r="D886" s="261" t="s">
        <v>2158</v>
      </c>
      <c r="E886" s="143" t="str">
        <f t="shared" si="39"/>
        <v>Շորտ</v>
      </c>
      <c r="F886" s="273" t="s">
        <v>69</v>
      </c>
      <c r="G886" s="144">
        <f>VLOOKUP(E886,subcategory!A:B,2,0)</f>
        <v>24</v>
      </c>
      <c r="H886" s="273" t="s">
        <v>7150</v>
      </c>
      <c r="I886" s="213" t="e">
        <f>VLOOKUP(H886,gender!A:B,2,0)</f>
        <v>#N/A</v>
      </c>
      <c r="J886" s="273">
        <v>80</v>
      </c>
      <c r="K886" s="273">
        <v>80</v>
      </c>
      <c r="L886" s="273">
        <v>1</v>
      </c>
      <c r="M886" s="273" t="s">
        <v>44</v>
      </c>
      <c r="N886" s="144">
        <f>VLOOKUP(M886,brand!A:B,2,0)</f>
        <v>608</v>
      </c>
      <c r="O886" s="144" t="str">
        <f t="shared" si="40"/>
        <v>INDIA</v>
      </c>
      <c r="P886" s="144">
        <f>VLOOKUP(O886,country!A:B,2,0)</f>
        <v>7505</v>
      </c>
      <c r="Q886" s="273" t="s">
        <v>428</v>
      </c>
      <c r="R886" s="144" t="str">
        <f t="shared" si="41"/>
        <v>Բամբակ 88%, 12% Պոլիեսթեր</v>
      </c>
      <c r="S886" s="144" t="s">
        <v>7277</v>
      </c>
      <c r="T886" s="144" t="e">
        <f>VLOOKUP(R886,material!A:B,2,0)</f>
        <v>#N/A</v>
      </c>
      <c r="U886" s="141" t="s">
        <v>3416</v>
      </c>
      <c r="V886" s="141"/>
      <c r="W886" s="273" t="s">
        <v>7671</v>
      </c>
      <c r="X886" s="141" t="e">
        <f>VLOOKUP(W886,SIZE!A:B,2,0)</f>
        <v>#N/A</v>
      </c>
      <c r="Y886" s="141">
        <v>0</v>
      </c>
      <c r="Z886" s="141" t="s">
        <v>2092</v>
      </c>
      <c r="AA886" s="141">
        <f>VLOOKUP(Z886,COLOR!A:B,2,0)</f>
        <v>8</v>
      </c>
      <c r="AB886" s="130"/>
      <c r="AC886" s="130"/>
      <c r="AD886" s="130"/>
      <c r="AE886" s="130"/>
      <c r="AF886" s="130"/>
      <c r="AG886" s="130"/>
      <c r="AH886" s="130"/>
      <c r="AI886" s="130"/>
      <c r="AJ886" s="130"/>
      <c r="AK886" s="130"/>
      <c r="AL886" s="130"/>
      <c r="AM886" s="130"/>
    </row>
    <row r="887" spans="1:39" ht="20.25" customHeight="1">
      <c r="A887" s="132">
        <v>886</v>
      </c>
      <c r="B887" s="19" t="s">
        <v>5359</v>
      </c>
      <c r="C887" s="252">
        <v>61051000000</v>
      </c>
      <c r="D887" s="261" t="s">
        <v>6803</v>
      </c>
      <c r="E887" s="143" t="str">
        <f t="shared" si="39"/>
        <v>Վերնաշապիկ</v>
      </c>
      <c r="F887" s="273" t="s">
        <v>47</v>
      </c>
      <c r="G887" s="144">
        <f>VLOOKUP(E887,subcategory!A:B,2,0)</f>
        <v>82</v>
      </c>
      <c r="H887" s="273" t="s">
        <v>7150</v>
      </c>
      <c r="I887" s="213" t="e">
        <f>VLOOKUP(H887,gender!A:B,2,0)</f>
        <v>#N/A</v>
      </c>
      <c r="J887" s="273">
        <v>190</v>
      </c>
      <c r="K887" s="273">
        <v>190</v>
      </c>
      <c r="L887" s="273">
        <v>1</v>
      </c>
      <c r="M887" s="273" t="s">
        <v>44</v>
      </c>
      <c r="N887" s="144">
        <f>VLOOKUP(M887,brand!A:B,2,0)</f>
        <v>608</v>
      </c>
      <c r="O887" s="144" t="str">
        <f t="shared" si="40"/>
        <v>INDIA</v>
      </c>
      <c r="P887" s="144">
        <f>VLOOKUP(O887,country!A:B,2,0)</f>
        <v>7505</v>
      </c>
      <c r="Q887" s="273" t="s">
        <v>428</v>
      </c>
      <c r="R887" s="144" t="str">
        <f t="shared" si="41"/>
        <v>Բամբակ</v>
      </c>
      <c r="S887" s="144" t="s">
        <v>25</v>
      </c>
      <c r="T887" s="144">
        <f>VLOOKUP(R887,material!A:B,2,0)</f>
        <v>9</v>
      </c>
      <c r="U887" s="141" t="s">
        <v>3416</v>
      </c>
      <c r="V887" s="141"/>
      <c r="W887" s="273" t="s">
        <v>7646</v>
      </c>
      <c r="X887" s="141" t="e">
        <f>VLOOKUP(W887,SIZE!A:B,2,0)</f>
        <v>#N/A</v>
      </c>
      <c r="Y887" s="141">
        <v>31.99</v>
      </c>
      <c r="Z887" s="141" t="s">
        <v>1071</v>
      </c>
      <c r="AA887" s="141">
        <f>VLOOKUP(Z887,COLOR!A:B,2,0)</f>
        <v>12</v>
      </c>
      <c r="AB887" s="130"/>
      <c r="AC887" s="130"/>
      <c r="AD887" s="130"/>
      <c r="AE887" s="130"/>
      <c r="AF887" s="130"/>
      <c r="AG887" s="130"/>
      <c r="AH887" s="130"/>
      <c r="AI887" s="130"/>
      <c r="AJ887" s="130"/>
      <c r="AK887" s="130"/>
      <c r="AL887" s="130"/>
      <c r="AM887" s="130"/>
    </row>
    <row r="888" spans="1:39" ht="20.25" customHeight="1">
      <c r="A888" s="132">
        <v>887</v>
      </c>
      <c r="B888" s="19" t="s">
        <v>5360</v>
      </c>
      <c r="C888" s="250">
        <v>61112090000</v>
      </c>
      <c r="D888" s="261" t="s">
        <v>6827</v>
      </c>
      <c r="E888" s="143" t="str">
        <f t="shared" si="39"/>
        <v>Կարդիգան</v>
      </c>
      <c r="F888" s="273" t="s">
        <v>328</v>
      </c>
      <c r="G888" s="144">
        <f>VLOOKUP(E888,subcategory!A:B,2,0)</f>
        <v>89</v>
      </c>
      <c r="H888" s="273" t="s">
        <v>7151</v>
      </c>
      <c r="I888" s="213">
        <f>VLOOKUP(H888,gender!A:B,2,0)</f>
        <v>7</v>
      </c>
      <c r="J888" s="273">
        <v>100</v>
      </c>
      <c r="K888" s="273">
        <v>100</v>
      </c>
      <c r="L888" s="273">
        <v>1</v>
      </c>
      <c r="M888" s="273" t="s">
        <v>44</v>
      </c>
      <c r="N888" s="144">
        <f>VLOOKUP(M888,brand!A:B,2,0)</f>
        <v>608</v>
      </c>
      <c r="O888" s="144" t="str">
        <f t="shared" si="40"/>
        <v>PORTUGAL</v>
      </c>
      <c r="P888" s="144">
        <f>VLOOKUP(O888,country!A:B,2,0)</f>
        <v>1810</v>
      </c>
      <c r="Q888" s="273" t="s">
        <v>2818</v>
      </c>
      <c r="R888" s="144" t="str">
        <f t="shared" si="41"/>
        <v>Բամբակ</v>
      </c>
      <c r="S888" s="144" t="s">
        <v>25</v>
      </c>
      <c r="T888" s="144">
        <f>VLOOKUP(R888,material!A:B,2,0)</f>
        <v>9</v>
      </c>
      <c r="U888" s="141" t="s">
        <v>3416</v>
      </c>
      <c r="V888" s="141"/>
      <c r="W888" s="273" t="s">
        <v>7700</v>
      </c>
      <c r="X888" s="141" t="e">
        <f>VLOOKUP(W888,SIZE!A:B,2,0)</f>
        <v>#N/A</v>
      </c>
      <c r="Y888" s="141">
        <v>32.99</v>
      </c>
      <c r="Z888" s="237" t="s">
        <v>2042</v>
      </c>
      <c r="AA888" s="141" t="e">
        <f>VLOOKUP(Z888,COLOR!A:B,2,0)</f>
        <v>#N/A</v>
      </c>
      <c r="AB888" s="130"/>
      <c r="AC888" s="130"/>
      <c r="AD888" s="130"/>
      <c r="AE888" s="130"/>
      <c r="AF888" s="130"/>
      <c r="AG888" s="130"/>
      <c r="AH888" s="130"/>
      <c r="AI888" s="130"/>
      <c r="AJ888" s="130"/>
      <c r="AK888" s="130"/>
      <c r="AL888" s="130"/>
      <c r="AM888" s="130"/>
    </row>
    <row r="889" spans="1:39" ht="20.25" customHeight="1">
      <c r="A889" s="132">
        <v>888</v>
      </c>
      <c r="B889" s="19" t="s">
        <v>5361</v>
      </c>
      <c r="C889" s="250">
        <v>61091000000</v>
      </c>
      <c r="D889" s="261" t="s">
        <v>6962</v>
      </c>
      <c r="E889" s="143" t="str">
        <f t="shared" si="39"/>
        <v>Շապիկ Կարճ</v>
      </c>
      <c r="F889" s="277" t="s">
        <v>7128</v>
      </c>
      <c r="G889" s="144" t="e">
        <f>VLOOKUP(E889,subcategory!A:B,2,0)</f>
        <v>#N/A</v>
      </c>
      <c r="H889" s="273" t="s">
        <v>7150</v>
      </c>
      <c r="I889" s="213" t="e">
        <f>VLOOKUP(H889,gender!A:B,2,0)</f>
        <v>#N/A</v>
      </c>
      <c r="J889" s="273">
        <v>160</v>
      </c>
      <c r="K889" s="273">
        <v>160</v>
      </c>
      <c r="L889" s="273">
        <v>1</v>
      </c>
      <c r="M889" s="273" t="s">
        <v>148</v>
      </c>
      <c r="N889" s="144">
        <f>VLOOKUP(M889,brand!A:B,2,0)</f>
        <v>540</v>
      </c>
      <c r="O889" s="144" t="str">
        <f t="shared" si="40"/>
        <v>TUNIS</v>
      </c>
      <c r="P889" s="144" t="e">
        <f>VLOOKUP(O889,country!A:B,2,0)</f>
        <v>#N/A</v>
      </c>
      <c r="Q889" s="273" t="s">
        <v>7196</v>
      </c>
      <c r="R889" s="144" t="str">
        <f t="shared" si="41"/>
        <v>100% Բամբակ</v>
      </c>
      <c r="S889" s="144" t="s">
        <v>7205</v>
      </c>
      <c r="T889" s="144" t="e">
        <f>VLOOKUP(R889,material!A:B,2,0)</f>
        <v>#N/A</v>
      </c>
      <c r="U889" s="141" t="s">
        <v>7641</v>
      </c>
      <c r="V889" s="141"/>
      <c r="W889" s="273" t="s">
        <v>810</v>
      </c>
      <c r="X889" s="141">
        <f>VLOOKUP(W889,SIZE!A:B,2,0)</f>
        <v>122</v>
      </c>
      <c r="Y889" s="141">
        <v>19.899999999999999</v>
      </c>
      <c r="Z889" s="141" t="s">
        <v>2092</v>
      </c>
      <c r="AA889" s="141">
        <f>VLOOKUP(Z889,COLOR!A:B,2,0)</f>
        <v>8</v>
      </c>
      <c r="AB889" s="130"/>
      <c r="AC889" s="130"/>
      <c r="AD889" s="130"/>
      <c r="AE889" s="130"/>
      <c r="AF889" s="130"/>
      <c r="AG889" s="130"/>
      <c r="AH889" s="130"/>
      <c r="AI889" s="130"/>
      <c r="AJ889" s="130"/>
      <c r="AK889" s="130"/>
      <c r="AL889" s="130"/>
      <c r="AM889" s="130"/>
    </row>
    <row r="890" spans="1:39" ht="20.25" customHeight="1">
      <c r="A890" s="132">
        <v>889</v>
      </c>
      <c r="B890" s="19" t="s">
        <v>5362</v>
      </c>
      <c r="C890" s="250">
        <v>61091000000</v>
      </c>
      <c r="D890" s="261" t="s">
        <v>6962</v>
      </c>
      <c r="E890" s="143" t="str">
        <f t="shared" si="39"/>
        <v>Շապիկ Կարճ</v>
      </c>
      <c r="F890" s="277" t="s">
        <v>7128</v>
      </c>
      <c r="G890" s="144" t="e">
        <f>VLOOKUP(E890,subcategory!A:B,2,0)</f>
        <v>#N/A</v>
      </c>
      <c r="H890" s="273" t="s">
        <v>7150</v>
      </c>
      <c r="I890" s="213" t="e">
        <f>VLOOKUP(H890,gender!A:B,2,0)</f>
        <v>#N/A</v>
      </c>
      <c r="J890" s="273">
        <v>170</v>
      </c>
      <c r="K890" s="273">
        <v>170</v>
      </c>
      <c r="L890" s="273">
        <v>1</v>
      </c>
      <c r="M890" s="273" t="s">
        <v>148</v>
      </c>
      <c r="N890" s="144">
        <f>VLOOKUP(M890,brand!A:B,2,0)</f>
        <v>540</v>
      </c>
      <c r="O890" s="144" t="str">
        <f t="shared" si="40"/>
        <v>TUNIS</v>
      </c>
      <c r="P890" s="144" t="e">
        <f>VLOOKUP(O890,country!A:B,2,0)</f>
        <v>#N/A</v>
      </c>
      <c r="Q890" s="273" t="s">
        <v>7196</v>
      </c>
      <c r="R890" s="144" t="str">
        <f t="shared" si="41"/>
        <v>100% Բամբակ</v>
      </c>
      <c r="S890" s="144" t="s">
        <v>7205</v>
      </c>
      <c r="T890" s="144" t="e">
        <f>VLOOKUP(R890,material!A:B,2,0)</f>
        <v>#N/A</v>
      </c>
      <c r="U890" s="141" t="s">
        <v>7641</v>
      </c>
      <c r="V890" s="141"/>
      <c r="W890" s="273" t="s">
        <v>825</v>
      </c>
      <c r="X890" s="141">
        <f>VLOOKUP(W890,SIZE!A:B,2,0)</f>
        <v>119</v>
      </c>
      <c r="Y890" s="141">
        <v>19.899999999999999</v>
      </c>
      <c r="Z890" s="141" t="s">
        <v>2092</v>
      </c>
      <c r="AA890" s="141">
        <f>VLOOKUP(Z890,COLOR!A:B,2,0)</f>
        <v>8</v>
      </c>
      <c r="AB890" s="130"/>
      <c r="AC890" s="130"/>
      <c r="AD890" s="130"/>
      <c r="AE890" s="130"/>
      <c r="AF890" s="130"/>
      <c r="AG890" s="130"/>
      <c r="AH890" s="130"/>
      <c r="AI890" s="130"/>
      <c r="AJ890" s="130"/>
      <c r="AK890" s="130"/>
      <c r="AL890" s="130"/>
      <c r="AM890" s="130"/>
    </row>
    <row r="891" spans="1:39" ht="20.25" customHeight="1">
      <c r="A891" s="132">
        <v>890</v>
      </c>
      <c r="B891" s="19" t="s">
        <v>5363</v>
      </c>
      <c r="C891" s="252">
        <v>61051000000</v>
      </c>
      <c r="D891" s="261" t="s">
        <v>6963</v>
      </c>
      <c r="E891" s="143" t="str">
        <f t="shared" si="39"/>
        <v>Վերնաշապիկ</v>
      </c>
      <c r="F891" s="273" t="s">
        <v>444</v>
      </c>
      <c r="G891" s="144">
        <f>VLOOKUP(E891,subcategory!A:B,2,0)</f>
        <v>82</v>
      </c>
      <c r="H891" s="273" t="s">
        <v>10</v>
      </c>
      <c r="I891" s="213" t="e">
        <f>VLOOKUP(H891,gender!A:B,2,0)</f>
        <v>#N/A</v>
      </c>
      <c r="J891" s="273">
        <v>205</v>
      </c>
      <c r="K891" s="273">
        <v>205</v>
      </c>
      <c r="L891" s="273">
        <v>1</v>
      </c>
      <c r="M891" s="273" t="s">
        <v>148</v>
      </c>
      <c r="N891" s="144">
        <f>VLOOKUP(M891,brand!A:B,2,0)</f>
        <v>540</v>
      </c>
      <c r="O891" s="144" t="str">
        <f t="shared" si="40"/>
        <v>ALBANIA</v>
      </c>
      <c r="P891" s="144">
        <f>VLOOKUP(O891,country!A:B,2,0)</f>
        <v>1704</v>
      </c>
      <c r="Q891" s="273" t="s">
        <v>2777</v>
      </c>
      <c r="R891" s="144" t="str">
        <f t="shared" si="41"/>
        <v>100% Բամբակ</v>
      </c>
      <c r="S891" s="144" t="s">
        <v>7205</v>
      </c>
      <c r="T891" s="144" t="e">
        <f>VLOOKUP(R891,material!A:B,2,0)</f>
        <v>#N/A</v>
      </c>
      <c r="U891" s="141" t="s">
        <v>7641</v>
      </c>
      <c r="V891" s="141"/>
      <c r="W891" s="273">
        <v>39</v>
      </c>
      <c r="X891" s="141">
        <f>VLOOKUP(W891,SIZE!A:B,2,0)</f>
        <v>275</v>
      </c>
      <c r="Y891" s="141">
        <v>0</v>
      </c>
      <c r="Z891" s="141" t="s">
        <v>1038</v>
      </c>
      <c r="AA891" s="141">
        <f>VLOOKUP(Z891,COLOR!A:B,2,0)</f>
        <v>5</v>
      </c>
      <c r="AB891" s="130"/>
      <c r="AC891" s="130"/>
      <c r="AD891" s="130"/>
      <c r="AE891" s="130"/>
      <c r="AF891" s="130"/>
      <c r="AG891" s="130"/>
      <c r="AH891" s="130"/>
      <c r="AI891" s="130"/>
      <c r="AJ891" s="130"/>
      <c r="AK891" s="130"/>
      <c r="AL891" s="130"/>
      <c r="AM891" s="130"/>
    </row>
    <row r="892" spans="1:39" ht="20.25" customHeight="1">
      <c r="A892" s="132">
        <v>891</v>
      </c>
      <c r="B892" s="19" t="s">
        <v>5364</v>
      </c>
      <c r="C892" s="252">
        <v>61051000000</v>
      </c>
      <c r="D892" s="261" t="s">
        <v>6963</v>
      </c>
      <c r="E892" s="143" t="str">
        <f t="shared" si="39"/>
        <v>Վերնաշապիկ</v>
      </c>
      <c r="F892" s="273" t="s">
        <v>444</v>
      </c>
      <c r="G892" s="144">
        <f>VLOOKUP(E892,subcategory!A:B,2,0)</f>
        <v>82</v>
      </c>
      <c r="H892" s="273" t="s">
        <v>10</v>
      </c>
      <c r="I892" s="213" t="e">
        <f>VLOOKUP(H892,gender!A:B,2,0)</f>
        <v>#N/A</v>
      </c>
      <c r="J892" s="273">
        <v>240</v>
      </c>
      <c r="K892" s="273">
        <v>240</v>
      </c>
      <c r="L892" s="273">
        <v>1</v>
      </c>
      <c r="M892" s="273" t="s">
        <v>148</v>
      </c>
      <c r="N892" s="144">
        <f>VLOOKUP(M892,brand!A:B,2,0)</f>
        <v>540</v>
      </c>
      <c r="O892" s="144" t="str">
        <f t="shared" si="40"/>
        <v>ALBANIA</v>
      </c>
      <c r="P892" s="144">
        <f>VLOOKUP(O892,country!A:B,2,0)</f>
        <v>1704</v>
      </c>
      <c r="Q892" s="273" t="s">
        <v>2777</v>
      </c>
      <c r="R892" s="144" t="str">
        <f t="shared" si="41"/>
        <v>100% Բամբակ</v>
      </c>
      <c r="S892" s="144" t="s">
        <v>7205</v>
      </c>
      <c r="T892" s="144" t="e">
        <f>VLOOKUP(R892,material!A:B,2,0)</f>
        <v>#N/A</v>
      </c>
      <c r="U892" s="141" t="s">
        <v>7641</v>
      </c>
      <c r="V892" s="141"/>
      <c r="W892" s="273">
        <v>44</v>
      </c>
      <c r="X892" s="141">
        <f>VLOOKUP(W892,SIZE!A:B,2,0)</f>
        <v>95</v>
      </c>
      <c r="Y892" s="141">
        <v>69.900000000000006</v>
      </c>
      <c r="Z892" s="141" t="s">
        <v>1038</v>
      </c>
      <c r="AA892" s="141">
        <f>VLOOKUP(Z892,COLOR!A:B,2,0)</f>
        <v>5</v>
      </c>
      <c r="AB892" s="130"/>
      <c r="AC892" s="130"/>
      <c r="AD892" s="130"/>
      <c r="AE892" s="130"/>
      <c r="AF892" s="130"/>
      <c r="AG892" s="130"/>
      <c r="AH892" s="130"/>
      <c r="AI892" s="130"/>
      <c r="AJ892" s="130"/>
      <c r="AK892" s="130"/>
      <c r="AL892" s="130"/>
      <c r="AM892" s="130"/>
    </row>
    <row r="893" spans="1:39" ht="20.25" customHeight="1">
      <c r="A893" s="132">
        <v>892</v>
      </c>
      <c r="B893" s="19" t="s">
        <v>5365</v>
      </c>
      <c r="C893" s="252">
        <v>61051000000</v>
      </c>
      <c r="D893" s="261" t="s">
        <v>6963</v>
      </c>
      <c r="E893" s="143" t="str">
        <f t="shared" si="39"/>
        <v>Վերնաշապիկ</v>
      </c>
      <c r="F893" s="273" t="s">
        <v>444</v>
      </c>
      <c r="G893" s="144">
        <f>VLOOKUP(E893,subcategory!A:B,2,0)</f>
        <v>82</v>
      </c>
      <c r="H893" s="273" t="s">
        <v>10</v>
      </c>
      <c r="I893" s="213" t="e">
        <f>VLOOKUP(H893,gender!A:B,2,0)</f>
        <v>#N/A</v>
      </c>
      <c r="J893" s="273">
        <v>245</v>
      </c>
      <c r="K893" s="273">
        <v>245</v>
      </c>
      <c r="L893" s="273">
        <v>1</v>
      </c>
      <c r="M893" s="273" t="s">
        <v>148</v>
      </c>
      <c r="N893" s="144">
        <f>VLOOKUP(M893,brand!A:B,2,0)</f>
        <v>540</v>
      </c>
      <c r="O893" s="144" t="str">
        <f t="shared" si="40"/>
        <v>ALBANIA</v>
      </c>
      <c r="P893" s="144">
        <f>VLOOKUP(O893,country!A:B,2,0)</f>
        <v>1704</v>
      </c>
      <c r="Q893" s="273" t="s">
        <v>2777</v>
      </c>
      <c r="R893" s="144" t="str">
        <f t="shared" si="41"/>
        <v>100% Բամբակ</v>
      </c>
      <c r="S893" s="144" t="s">
        <v>7205</v>
      </c>
      <c r="T893" s="144" t="e">
        <f>VLOOKUP(R893,material!A:B,2,0)</f>
        <v>#N/A</v>
      </c>
      <c r="U893" s="141" t="s">
        <v>7641</v>
      </c>
      <c r="V893" s="141"/>
      <c r="W893" s="273">
        <v>43</v>
      </c>
      <c r="X893" s="141">
        <f>VLOOKUP(W893,SIZE!A:B,2,0)</f>
        <v>289</v>
      </c>
      <c r="Y893" s="141">
        <v>59.9</v>
      </c>
      <c r="Z893" s="141" t="s">
        <v>1038</v>
      </c>
      <c r="AA893" s="141">
        <f>VLOOKUP(Z893,COLOR!A:B,2,0)</f>
        <v>5</v>
      </c>
      <c r="AB893" s="130"/>
      <c r="AC893" s="130"/>
      <c r="AD893" s="130"/>
      <c r="AE893" s="130"/>
      <c r="AF893" s="130"/>
      <c r="AG893" s="130"/>
      <c r="AH893" s="130"/>
      <c r="AI893" s="130"/>
      <c r="AJ893" s="130"/>
      <c r="AK893" s="130"/>
      <c r="AL893" s="130"/>
      <c r="AM893" s="130"/>
    </row>
    <row r="894" spans="1:39" ht="20.25" customHeight="1">
      <c r="A894" s="132">
        <v>893</v>
      </c>
      <c r="B894" s="19" t="s">
        <v>5366</v>
      </c>
      <c r="C894" s="252">
        <v>61051000000</v>
      </c>
      <c r="D894" s="261" t="s">
        <v>6963</v>
      </c>
      <c r="E894" s="143" t="str">
        <f t="shared" si="39"/>
        <v>Վերնաշապիկ</v>
      </c>
      <c r="F894" s="273" t="s">
        <v>444</v>
      </c>
      <c r="G894" s="144">
        <f>VLOOKUP(E894,subcategory!A:B,2,0)</f>
        <v>82</v>
      </c>
      <c r="H894" s="273" t="s">
        <v>10</v>
      </c>
      <c r="I894" s="213" t="e">
        <f>VLOOKUP(H894,gender!A:B,2,0)</f>
        <v>#N/A</v>
      </c>
      <c r="J894" s="273">
        <v>225</v>
      </c>
      <c r="K894" s="273">
        <v>225</v>
      </c>
      <c r="L894" s="273">
        <v>1</v>
      </c>
      <c r="M894" s="273" t="s">
        <v>148</v>
      </c>
      <c r="N894" s="144">
        <f>VLOOKUP(M894,brand!A:B,2,0)</f>
        <v>540</v>
      </c>
      <c r="O894" s="144" t="str">
        <f t="shared" si="40"/>
        <v>ALBANIA</v>
      </c>
      <c r="P894" s="144">
        <f>VLOOKUP(O894,country!A:B,2,0)</f>
        <v>1704</v>
      </c>
      <c r="Q894" s="273" t="s">
        <v>2777</v>
      </c>
      <c r="R894" s="144" t="str">
        <f t="shared" si="41"/>
        <v>100% Բամբակ</v>
      </c>
      <c r="S894" s="144" t="s">
        <v>7205</v>
      </c>
      <c r="T894" s="144" t="e">
        <f>VLOOKUP(R894,material!A:B,2,0)</f>
        <v>#N/A</v>
      </c>
      <c r="U894" s="141" t="s">
        <v>7641</v>
      </c>
      <c r="V894" s="141"/>
      <c r="W894" s="273">
        <v>42</v>
      </c>
      <c r="X894" s="141">
        <f>VLOOKUP(W894,SIZE!A:B,2,0)</f>
        <v>88</v>
      </c>
      <c r="Y894" s="141">
        <v>59.9</v>
      </c>
      <c r="Z894" s="141" t="s">
        <v>1038</v>
      </c>
      <c r="AA894" s="141">
        <f>VLOOKUP(Z894,COLOR!A:B,2,0)</f>
        <v>5</v>
      </c>
      <c r="AB894" s="130"/>
      <c r="AC894" s="130"/>
      <c r="AD894" s="130"/>
      <c r="AE894" s="130"/>
      <c r="AF894" s="130"/>
      <c r="AG894" s="130"/>
      <c r="AH894" s="130"/>
      <c r="AI894" s="130"/>
      <c r="AJ894" s="130"/>
      <c r="AK894" s="130"/>
      <c r="AL894" s="130"/>
      <c r="AM894" s="130"/>
    </row>
    <row r="895" spans="1:39" ht="20.25" customHeight="1">
      <c r="A895" s="132">
        <v>894</v>
      </c>
      <c r="B895" s="19" t="s">
        <v>5367</v>
      </c>
      <c r="C895" s="252">
        <v>61051000000</v>
      </c>
      <c r="D895" s="261" t="s">
        <v>6963</v>
      </c>
      <c r="E895" s="143" t="str">
        <f t="shared" si="39"/>
        <v>Վերնաշապիկ</v>
      </c>
      <c r="F895" s="273" t="s">
        <v>444</v>
      </c>
      <c r="G895" s="144">
        <f>VLOOKUP(E895,subcategory!A:B,2,0)</f>
        <v>82</v>
      </c>
      <c r="H895" s="273" t="s">
        <v>10</v>
      </c>
      <c r="I895" s="213" t="e">
        <f>VLOOKUP(H895,gender!A:B,2,0)</f>
        <v>#N/A</v>
      </c>
      <c r="J895" s="273">
        <v>215</v>
      </c>
      <c r="K895" s="273">
        <v>215</v>
      </c>
      <c r="L895" s="273">
        <v>1</v>
      </c>
      <c r="M895" s="273" t="s">
        <v>148</v>
      </c>
      <c r="N895" s="144">
        <f>VLOOKUP(M895,brand!A:B,2,0)</f>
        <v>540</v>
      </c>
      <c r="O895" s="144" t="str">
        <f t="shared" si="40"/>
        <v>ALBANIA</v>
      </c>
      <c r="P895" s="144">
        <f>VLOOKUP(O895,country!A:B,2,0)</f>
        <v>1704</v>
      </c>
      <c r="Q895" s="273" t="s">
        <v>2777</v>
      </c>
      <c r="R895" s="144" t="str">
        <f t="shared" si="41"/>
        <v>100% Բամբակ</v>
      </c>
      <c r="S895" s="144" t="s">
        <v>7205</v>
      </c>
      <c r="T895" s="144" t="e">
        <f>VLOOKUP(R895,material!A:B,2,0)</f>
        <v>#N/A</v>
      </c>
      <c r="U895" s="141" t="s">
        <v>7641</v>
      </c>
      <c r="V895" s="141"/>
      <c r="W895" s="273">
        <v>41</v>
      </c>
      <c r="X895" s="141">
        <f>VLOOKUP(W895,SIZE!A:B,2,0)</f>
        <v>288</v>
      </c>
      <c r="Y895" s="141">
        <v>59.9</v>
      </c>
      <c r="Z895" s="141" t="s">
        <v>1038</v>
      </c>
      <c r="AA895" s="141">
        <f>VLOOKUP(Z895,COLOR!A:B,2,0)</f>
        <v>5</v>
      </c>
      <c r="AB895" s="130"/>
      <c r="AC895" s="130"/>
      <c r="AD895" s="130"/>
      <c r="AE895" s="130"/>
      <c r="AF895" s="130"/>
      <c r="AG895" s="130"/>
      <c r="AH895" s="130"/>
      <c r="AI895" s="130"/>
      <c r="AJ895" s="130"/>
      <c r="AK895" s="130"/>
      <c r="AL895" s="130"/>
      <c r="AM895" s="130"/>
    </row>
    <row r="896" spans="1:39" ht="20.25" customHeight="1">
      <c r="A896" s="132">
        <v>895</v>
      </c>
      <c r="B896" s="19" t="s">
        <v>5368</v>
      </c>
      <c r="C896" s="250">
        <v>61091000000</v>
      </c>
      <c r="D896" s="261" t="s">
        <v>6964</v>
      </c>
      <c r="E896" s="143" t="str">
        <f t="shared" si="39"/>
        <v>Երկարաթև Շապիկ</v>
      </c>
      <c r="F896" s="277" t="s">
        <v>7129</v>
      </c>
      <c r="G896" s="144">
        <f>VLOOKUP(E896,subcategory!A:B,2,0)</f>
        <v>21</v>
      </c>
      <c r="H896" s="273" t="s">
        <v>10</v>
      </c>
      <c r="I896" s="213" t="e">
        <f>VLOOKUP(H896,gender!A:B,2,0)</f>
        <v>#N/A</v>
      </c>
      <c r="J896" s="273">
        <v>210</v>
      </c>
      <c r="K896" s="273">
        <v>210</v>
      </c>
      <c r="L896" s="273">
        <v>1</v>
      </c>
      <c r="M896" s="273" t="s">
        <v>148</v>
      </c>
      <c r="N896" s="144">
        <f>VLOOKUP(M896,brand!A:B,2,0)</f>
        <v>540</v>
      </c>
      <c r="O896" s="144" t="str">
        <f t="shared" si="40"/>
        <v>TUNIS</v>
      </c>
      <c r="P896" s="144" t="e">
        <f>VLOOKUP(O896,country!A:B,2,0)</f>
        <v>#N/A</v>
      </c>
      <c r="Q896" s="273" t="s">
        <v>7196</v>
      </c>
      <c r="R896" s="144" t="str">
        <f t="shared" si="41"/>
        <v>100% Բամբակ</v>
      </c>
      <c r="S896" s="144" t="s">
        <v>7205</v>
      </c>
      <c r="T896" s="144" t="e">
        <f>VLOOKUP(R896,material!A:B,2,0)</f>
        <v>#N/A</v>
      </c>
      <c r="U896" s="141" t="s">
        <v>7641</v>
      </c>
      <c r="V896" s="141"/>
      <c r="W896" s="273" t="s">
        <v>825</v>
      </c>
      <c r="X896" s="141">
        <f>VLOOKUP(W896,SIZE!A:B,2,0)</f>
        <v>119</v>
      </c>
      <c r="Y896" s="141">
        <v>24.9</v>
      </c>
      <c r="Z896" s="141" t="s">
        <v>2101</v>
      </c>
      <c r="AA896" s="141" t="e">
        <f>VLOOKUP(Z896,COLOR!A:B,2,0)</f>
        <v>#N/A</v>
      </c>
      <c r="AB896" s="130"/>
      <c r="AC896" s="130"/>
      <c r="AD896" s="130"/>
      <c r="AE896" s="130"/>
      <c r="AF896" s="130"/>
      <c r="AG896" s="130"/>
      <c r="AH896" s="130"/>
      <c r="AI896" s="130"/>
      <c r="AJ896" s="130"/>
      <c r="AK896" s="130"/>
      <c r="AL896" s="130"/>
      <c r="AM896" s="130"/>
    </row>
    <row r="897" spans="1:39" ht="20.25" customHeight="1">
      <c r="A897" s="132">
        <v>896</v>
      </c>
      <c r="B897" s="19" t="s">
        <v>5369</v>
      </c>
      <c r="C897" s="250">
        <v>61091000000</v>
      </c>
      <c r="D897" s="261" t="s">
        <v>6964</v>
      </c>
      <c r="E897" s="143" t="str">
        <f t="shared" si="39"/>
        <v>Երկարաթև Շապիկ</v>
      </c>
      <c r="F897" s="277" t="s">
        <v>7129</v>
      </c>
      <c r="G897" s="144">
        <f>VLOOKUP(E897,subcategory!A:B,2,0)</f>
        <v>21</v>
      </c>
      <c r="H897" s="273" t="s">
        <v>10</v>
      </c>
      <c r="I897" s="213" t="e">
        <f>VLOOKUP(H897,gender!A:B,2,0)</f>
        <v>#N/A</v>
      </c>
      <c r="J897" s="273">
        <v>230</v>
      </c>
      <c r="K897" s="273">
        <v>230</v>
      </c>
      <c r="L897" s="273">
        <v>1</v>
      </c>
      <c r="M897" s="273" t="s">
        <v>148</v>
      </c>
      <c r="N897" s="144">
        <f>VLOOKUP(M897,brand!A:B,2,0)</f>
        <v>540</v>
      </c>
      <c r="O897" s="144" t="str">
        <f t="shared" si="40"/>
        <v>TUNIS</v>
      </c>
      <c r="P897" s="144" t="e">
        <f>VLOOKUP(O897,country!A:B,2,0)</f>
        <v>#N/A</v>
      </c>
      <c r="Q897" s="273" t="s">
        <v>7196</v>
      </c>
      <c r="R897" s="144" t="str">
        <f t="shared" si="41"/>
        <v>100% Բամբակ</v>
      </c>
      <c r="S897" s="144" t="s">
        <v>7205</v>
      </c>
      <c r="T897" s="144" t="e">
        <f>VLOOKUP(R897,material!A:B,2,0)</f>
        <v>#N/A</v>
      </c>
      <c r="U897" s="141" t="s">
        <v>7641</v>
      </c>
      <c r="V897" s="141"/>
      <c r="W897" s="273" t="s">
        <v>821</v>
      </c>
      <c r="X897" s="141">
        <f>VLOOKUP(W897,SIZE!A:B,2,0)</f>
        <v>3</v>
      </c>
      <c r="Y897" s="141">
        <v>24.9</v>
      </c>
      <c r="Z897" s="141" t="s">
        <v>2101</v>
      </c>
      <c r="AA897" s="141" t="e">
        <f>VLOOKUP(Z897,COLOR!A:B,2,0)</f>
        <v>#N/A</v>
      </c>
      <c r="AB897" s="130"/>
      <c r="AC897" s="130"/>
      <c r="AD897" s="130"/>
      <c r="AE897" s="130"/>
      <c r="AF897" s="130"/>
      <c r="AG897" s="130"/>
      <c r="AH897" s="130"/>
      <c r="AI897" s="130"/>
      <c r="AJ897" s="130"/>
      <c r="AK897" s="130"/>
      <c r="AL897" s="130"/>
      <c r="AM897" s="130"/>
    </row>
    <row r="898" spans="1:39" ht="20.25" customHeight="1">
      <c r="A898" s="132">
        <v>897</v>
      </c>
      <c r="B898" s="19" t="s">
        <v>5370</v>
      </c>
      <c r="C898" s="250">
        <v>62034231000</v>
      </c>
      <c r="D898" s="261" t="s">
        <v>537</v>
      </c>
      <c r="E898" s="143" t="str">
        <f t="shared" si="39"/>
        <v>Ջինսե Տաբատ</v>
      </c>
      <c r="F898" s="273" t="s">
        <v>335</v>
      </c>
      <c r="G898" s="144">
        <f>VLOOKUP(E898,subcategory!A:B,2,0)</f>
        <v>87</v>
      </c>
      <c r="H898" s="273" t="s">
        <v>10</v>
      </c>
      <c r="I898" s="213" t="e">
        <f>VLOOKUP(H898,gender!A:B,2,0)</f>
        <v>#N/A</v>
      </c>
      <c r="J898" s="273">
        <v>615</v>
      </c>
      <c r="K898" s="273">
        <v>615</v>
      </c>
      <c r="L898" s="273">
        <v>1</v>
      </c>
      <c r="M898" s="273" t="s">
        <v>148</v>
      </c>
      <c r="N898" s="144">
        <f>VLOOKUP(M898,brand!A:B,2,0)</f>
        <v>540</v>
      </c>
      <c r="O898" s="144" t="str">
        <f t="shared" si="40"/>
        <v>ITALY</v>
      </c>
      <c r="P898" s="144">
        <f>VLOOKUP(O898,country!A:B,2,0)</f>
        <v>1760</v>
      </c>
      <c r="Q898" s="273" t="s">
        <v>468</v>
      </c>
      <c r="R898" s="144" t="str">
        <f t="shared" si="41"/>
        <v>98% Բամբակ</v>
      </c>
      <c r="S898" s="144" t="s">
        <v>7278</v>
      </c>
      <c r="T898" s="144" t="e">
        <f>VLOOKUP(R898,material!A:B,2,0)</f>
        <v>#N/A</v>
      </c>
      <c r="U898" s="141" t="s">
        <v>7641</v>
      </c>
      <c r="V898" s="141"/>
      <c r="W898" s="273">
        <v>42</v>
      </c>
      <c r="X898" s="141">
        <f>VLOOKUP(W898,SIZE!A:B,2,0)</f>
        <v>88</v>
      </c>
      <c r="Y898" s="141">
        <v>69.900000000000006</v>
      </c>
      <c r="Z898" s="141" t="s">
        <v>1071</v>
      </c>
      <c r="AA898" s="141">
        <f>VLOOKUP(Z898,COLOR!A:B,2,0)</f>
        <v>12</v>
      </c>
      <c r="AB898" s="130"/>
      <c r="AC898" s="130"/>
      <c r="AD898" s="130"/>
      <c r="AE898" s="130"/>
      <c r="AF898" s="130"/>
      <c r="AG898" s="130"/>
      <c r="AH898" s="130"/>
      <c r="AI898" s="130"/>
      <c r="AJ898" s="130"/>
      <c r="AK898" s="130"/>
      <c r="AL898" s="130"/>
      <c r="AM898" s="130"/>
    </row>
    <row r="899" spans="1:39" ht="20.25" customHeight="1">
      <c r="A899" s="132">
        <v>898</v>
      </c>
      <c r="B899" s="19" t="s">
        <v>5371</v>
      </c>
      <c r="C899" s="253">
        <v>61033200000</v>
      </c>
      <c r="D899" s="263" t="s">
        <v>505</v>
      </c>
      <c r="E899" s="143" t="str">
        <f t="shared" ref="E899:E962" si="42">PROPER(F899)</f>
        <v>Ժակետ</v>
      </c>
      <c r="F899" s="273" t="s">
        <v>58</v>
      </c>
      <c r="G899" s="144">
        <f>VLOOKUP(E899,subcategory!A:B,2,0)</f>
        <v>466</v>
      </c>
      <c r="H899" s="273" t="s">
        <v>10</v>
      </c>
      <c r="I899" s="213" t="e">
        <f>VLOOKUP(H899,gender!A:B,2,0)</f>
        <v>#N/A</v>
      </c>
      <c r="J899" s="273">
        <v>710</v>
      </c>
      <c r="K899" s="273">
        <v>710</v>
      </c>
      <c r="L899" s="273">
        <v>1</v>
      </c>
      <c r="M899" s="273" t="s">
        <v>148</v>
      </c>
      <c r="N899" s="144">
        <f>VLOOKUP(M899,brand!A:B,2,0)</f>
        <v>540</v>
      </c>
      <c r="O899" s="144" t="str">
        <f t="shared" ref="O899:O915" si="43">UPPER(Q899)</f>
        <v>TUNIS</v>
      </c>
      <c r="P899" s="144" t="e">
        <f>VLOOKUP(O899,country!A:B,2,0)</f>
        <v>#N/A</v>
      </c>
      <c r="Q899" s="273" t="s">
        <v>7196</v>
      </c>
      <c r="R899" s="144" t="str">
        <f t="shared" ref="R899:R915" si="44">PROPER(S899)</f>
        <v>100% Բամբակ</v>
      </c>
      <c r="S899" s="144" t="s">
        <v>7205</v>
      </c>
      <c r="T899" s="144" t="e">
        <f>VLOOKUP(R899,material!A:B,2,0)</f>
        <v>#N/A</v>
      </c>
      <c r="U899" s="141" t="s">
        <v>7641</v>
      </c>
      <c r="V899" s="141"/>
      <c r="W899" s="273" t="s">
        <v>959</v>
      </c>
      <c r="X899" s="141">
        <f>VLOOKUP(W899,SIZE!A:B,2,0)</f>
        <v>165</v>
      </c>
      <c r="Y899" s="141">
        <v>79.900000000000006</v>
      </c>
      <c r="Z899" s="141" t="s">
        <v>1033</v>
      </c>
      <c r="AA899" s="141">
        <f>VLOOKUP(Z899,COLOR!A:B,2,0)</f>
        <v>20</v>
      </c>
      <c r="AB899" s="130"/>
      <c r="AC899" s="130"/>
      <c r="AD899" s="130"/>
      <c r="AE899" s="130"/>
      <c r="AF899" s="130"/>
      <c r="AG899" s="130"/>
      <c r="AH899" s="130"/>
      <c r="AI899" s="130"/>
      <c r="AJ899" s="130"/>
      <c r="AK899" s="130"/>
      <c r="AL899" s="130"/>
      <c r="AM899" s="130"/>
    </row>
    <row r="900" spans="1:39" ht="20.25" customHeight="1">
      <c r="A900" s="132">
        <v>899</v>
      </c>
      <c r="B900" s="19" t="s">
        <v>5372</v>
      </c>
      <c r="C900" s="253">
        <v>61033200000</v>
      </c>
      <c r="D900" s="263" t="s">
        <v>505</v>
      </c>
      <c r="E900" s="143" t="str">
        <f t="shared" si="42"/>
        <v>Ժակետ</v>
      </c>
      <c r="F900" s="273" t="s">
        <v>58</v>
      </c>
      <c r="G900" s="144">
        <f>VLOOKUP(E900,subcategory!A:B,2,0)</f>
        <v>466</v>
      </c>
      <c r="H900" s="273" t="s">
        <v>10</v>
      </c>
      <c r="I900" s="213" t="e">
        <f>VLOOKUP(H900,gender!A:B,2,0)</f>
        <v>#N/A</v>
      </c>
      <c r="J900" s="273">
        <v>505</v>
      </c>
      <c r="K900" s="273">
        <v>505</v>
      </c>
      <c r="L900" s="273">
        <v>1</v>
      </c>
      <c r="M900" s="273" t="s">
        <v>148</v>
      </c>
      <c r="N900" s="144">
        <f>VLOOKUP(M900,brand!A:B,2,0)</f>
        <v>540</v>
      </c>
      <c r="O900" s="144" t="str">
        <f t="shared" si="43"/>
        <v>TUNIS</v>
      </c>
      <c r="P900" s="144" t="e">
        <f>VLOOKUP(O900,country!A:B,2,0)</f>
        <v>#N/A</v>
      </c>
      <c r="Q900" s="273" t="s">
        <v>7196</v>
      </c>
      <c r="R900" s="144" t="str">
        <f t="shared" si="44"/>
        <v>100% Բամբակ</v>
      </c>
      <c r="S900" s="144" t="s">
        <v>7205</v>
      </c>
      <c r="T900" s="144" t="e">
        <f>VLOOKUP(R900,material!A:B,2,0)</f>
        <v>#N/A</v>
      </c>
      <c r="U900" s="141" t="s">
        <v>7641</v>
      </c>
      <c r="V900" s="141"/>
      <c r="W900" s="273" t="s">
        <v>810</v>
      </c>
      <c r="X900" s="141">
        <f>VLOOKUP(W900,SIZE!A:B,2,0)</f>
        <v>122</v>
      </c>
      <c r="Y900" s="141">
        <v>79.900000000000006</v>
      </c>
      <c r="Z900" s="141" t="s">
        <v>1033</v>
      </c>
      <c r="AA900" s="141">
        <f>VLOOKUP(Z900,COLOR!A:B,2,0)</f>
        <v>20</v>
      </c>
      <c r="AB900" s="130"/>
      <c r="AC900" s="130"/>
      <c r="AD900" s="130"/>
      <c r="AE900" s="130"/>
      <c r="AF900" s="130"/>
      <c r="AG900" s="130"/>
      <c r="AH900" s="130"/>
      <c r="AI900" s="130"/>
      <c r="AJ900" s="130"/>
      <c r="AK900" s="130"/>
      <c r="AL900" s="130"/>
      <c r="AM900" s="130"/>
    </row>
    <row r="901" spans="1:39" ht="20.25" customHeight="1">
      <c r="A901" s="132">
        <v>900</v>
      </c>
      <c r="B901" s="19" t="s">
        <v>5373</v>
      </c>
      <c r="C901" s="253">
        <v>61033200000</v>
      </c>
      <c r="D901" s="263" t="s">
        <v>505</v>
      </c>
      <c r="E901" s="143" t="str">
        <f t="shared" si="42"/>
        <v>Ժակետ</v>
      </c>
      <c r="F901" s="273" t="s">
        <v>58</v>
      </c>
      <c r="G901" s="144">
        <f>VLOOKUP(E901,subcategory!A:B,2,0)</f>
        <v>466</v>
      </c>
      <c r="H901" s="273" t="s">
        <v>10</v>
      </c>
      <c r="I901" s="213" t="e">
        <f>VLOOKUP(H901,gender!A:B,2,0)</f>
        <v>#N/A</v>
      </c>
      <c r="J901" s="273">
        <v>520</v>
      </c>
      <c r="K901" s="273">
        <v>520</v>
      </c>
      <c r="L901" s="273">
        <v>1</v>
      </c>
      <c r="M901" s="273" t="s">
        <v>148</v>
      </c>
      <c r="N901" s="144">
        <f>VLOOKUP(M901,brand!A:B,2,0)</f>
        <v>540</v>
      </c>
      <c r="O901" s="144" t="str">
        <f t="shared" si="43"/>
        <v>TUNIS</v>
      </c>
      <c r="P901" s="144" t="e">
        <f>VLOOKUP(O901,country!A:B,2,0)</f>
        <v>#N/A</v>
      </c>
      <c r="Q901" s="273" t="s">
        <v>7196</v>
      </c>
      <c r="R901" s="144" t="str">
        <f t="shared" si="44"/>
        <v>100% Բամբակ</v>
      </c>
      <c r="S901" s="144" t="s">
        <v>7205</v>
      </c>
      <c r="T901" s="144" t="e">
        <f>VLOOKUP(R901,material!A:B,2,0)</f>
        <v>#N/A</v>
      </c>
      <c r="U901" s="141" t="s">
        <v>7641</v>
      </c>
      <c r="V901" s="141"/>
      <c r="W901" s="273" t="s">
        <v>810</v>
      </c>
      <c r="X901" s="141">
        <f>VLOOKUP(W901,SIZE!A:B,2,0)</f>
        <v>122</v>
      </c>
      <c r="Y901" s="141">
        <v>79.900000000000006</v>
      </c>
      <c r="Z901" s="141" t="s">
        <v>1033</v>
      </c>
      <c r="AA901" s="141">
        <f>VLOOKUP(Z901,COLOR!A:B,2,0)</f>
        <v>20</v>
      </c>
      <c r="AB901" s="130"/>
      <c r="AC901" s="130"/>
      <c r="AD901" s="130"/>
      <c r="AE901" s="130"/>
      <c r="AF901" s="130"/>
      <c r="AG901" s="130"/>
      <c r="AH901" s="130"/>
      <c r="AI901" s="130"/>
      <c r="AJ901" s="130"/>
      <c r="AK901" s="130"/>
      <c r="AL901" s="130"/>
      <c r="AM901" s="130"/>
    </row>
    <row r="902" spans="1:39" ht="20.25" customHeight="1">
      <c r="A902" s="132">
        <v>901</v>
      </c>
      <c r="B902" s="19" t="s">
        <v>5374</v>
      </c>
      <c r="C902" s="258">
        <v>42023100000</v>
      </c>
      <c r="D902" s="274" t="s">
        <v>6965</v>
      </c>
      <c r="E902" s="143" t="str">
        <f t="shared" si="42"/>
        <v>Դրամապանակ</v>
      </c>
      <c r="F902" s="273" t="s">
        <v>98</v>
      </c>
      <c r="G902" s="144">
        <f>VLOOKUP(E902,subcategory!A:B,2,0)</f>
        <v>7</v>
      </c>
      <c r="H902" s="273" t="s">
        <v>10</v>
      </c>
      <c r="I902" s="213" t="e">
        <f>VLOOKUP(H902,gender!A:B,2,0)</f>
        <v>#N/A</v>
      </c>
      <c r="J902" s="273">
        <v>45</v>
      </c>
      <c r="K902" s="273">
        <v>85</v>
      </c>
      <c r="L902" s="273">
        <v>1</v>
      </c>
      <c r="M902" s="273" t="s">
        <v>148</v>
      </c>
      <c r="N902" s="144">
        <f>VLOOKUP(M902,brand!A:B,2,0)</f>
        <v>540</v>
      </c>
      <c r="O902" s="144" t="str">
        <f t="shared" si="43"/>
        <v>EU</v>
      </c>
      <c r="P902" s="144">
        <f>VLOOKUP(O902,country!A:B,2,0)</f>
        <v>9001</v>
      </c>
      <c r="Q902" s="273" t="s">
        <v>568</v>
      </c>
      <c r="R902" s="144" t="str">
        <f t="shared" si="44"/>
        <v>Կաշի</v>
      </c>
      <c r="S902" s="144" t="s">
        <v>100</v>
      </c>
      <c r="T902" s="144">
        <f>VLOOKUP(R902,material!A:B,2,0)</f>
        <v>20</v>
      </c>
      <c r="U902" s="141" t="s">
        <v>7641</v>
      </c>
      <c r="V902" s="141"/>
      <c r="W902" s="273" t="s">
        <v>7660</v>
      </c>
      <c r="X902" s="141">
        <f>VLOOKUP(W902,SIZE!A:B,2,0)</f>
        <v>311</v>
      </c>
      <c r="Y902" s="141">
        <v>39.9</v>
      </c>
      <c r="Z902" s="141" t="s">
        <v>1048</v>
      </c>
      <c r="AA902" s="141">
        <f>VLOOKUP(Z902,COLOR!A:B,2,0)</f>
        <v>4</v>
      </c>
      <c r="AB902" s="130"/>
      <c r="AC902" s="130"/>
      <c r="AD902" s="130"/>
      <c r="AE902" s="130"/>
      <c r="AF902" s="130"/>
      <c r="AG902" s="130"/>
      <c r="AH902" s="130"/>
      <c r="AI902" s="130"/>
      <c r="AJ902" s="130"/>
      <c r="AK902" s="130"/>
      <c r="AL902" s="130"/>
      <c r="AM902" s="130"/>
    </row>
    <row r="903" spans="1:39" ht="20.25" customHeight="1">
      <c r="A903" s="132">
        <v>902</v>
      </c>
      <c r="B903" s="19" t="s">
        <v>5375</v>
      </c>
      <c r="C903" s="258">
        <v>42023100000</v>
      </c>
      <c r="D903" s="274" t="s">
        <v>6965</v>
      </c>
      <c r="E903" s="143" t="str">
        <f t="shared" si="42"/>
        <v>Դրամապանակ</v>
      </c>
      <c r="F903" s="273" t="s">
        <v>98</v>
      </c>
      <c r="G903" s="144">
        <f>VLOOKUP(E903,subcategory!A:B,2,0)</f>
        <v>7</v>
      </c>
      <c r="H903" s="273" t="s">
        <v>10</v>
      </c>
      <c r="I903" s="213" t="e">
        <f>VLOOKUP(H903,gender!A:B,2,0)</f>
        <v>#N/A</v>
      </c>
      <c r="J903" s="273">
        <v>65</v>
      </c>
      <c r="K903" s="273">
        <v>135</v>
      </c>
      <c r="L903" s="273">
        <v>1</v>
      </c>
      <c r="M903" s="273" t="s">
        <v>148</v>
      </c>
      <c r="N903" s="144">
        <f>VLOOKUP(M903,brand!A:B,2,0)</f>
        <v>540</v>
      </c>
      <c r="O903" s="144" t="str">
        <f t="shared" si="43"/>
        <v>CHINA</v>
      </c>
      <c r="P903" s="144">
        <f>VLOOKUP(O903,country!A:B,2,0)</f>
        <v>7497</v>
      </c>
      <c r="Q903" s="273" t="s">
        <v>3915</v>
      </c>
      <c r="R903" s="144" t="str">
        <f t="shared" si="44"/>
        <v>Կաշի</v>
      </c>
      <c r="S903" s="144" t="s">
        <v>100</v>
      </c>
      <c r="T903" s="144">
        <f>VLOOKUP(R903,material!A:B,2,0)</f>
        <v>20</v>
      </c>
      <c r="U903" s="141" t="s">
        <v>7641</v>
      </c>
      <c r="V903" s="141"/>
      <c r="W903" s="273" t="s">
        <v>7660</v>
      </c>
      <c r="X903" s="141">
        <f>VLOOKUP(W903,SIZE!A:B,2,0)</f>
        <v>311</v>
      </c>
      <c r="Y903" s="141">
        <v>24.9</v>
      </c>
      <c r="Z903" s="141" t="s">
        <v>1038</v>
      </c>
      <c r="AA903" s="141">
        <f>VLOOKUP(Z903,COLOR!A:B,2,0)</f>
        <v>5</v>
      </c>
      <c r="AB903" s="130"/>
      <c r="AC903" s="130"/>
      <c r="AD903" s="130"/>
      <c r="AE903" s="130"/>
      <c r="AF903" s="130"/>
      <c r="AG903" s="130"/>
      <c r="AH903" s="130"/>
      <c r="AI903" s="130"/>
      <c r="AJ903" s="130"/>
      <c r="AK903" s="130"/>
      <c r="AL903" s="130"/>
      <c r="AM903" s="130"/>
    </row>
    <row r="904" spans="1:39" ht="20.25" customHeight="1">
      <c r="A904" s="132">
        <v>903</v>
      </c>
      <c r="B904" s="19" t="s">
        <v>5376</v>
      </c>
      <c r="C904" s="250">
        <v>62034231000</v>
      </c>
      <c r="D904" s="261" t="s">
        <v>537</v>
      </c>
      <c r="E904" s="143" t="str">
        <f t="shared" si="42"/>
        <v>Ջինսե Տաբատ</v>
      </c>
      <c r="F904" s="273" t="s">
        <v>335</v>
      </c>
      <c r="G904" s="144">
        <f>VLOOKUP(E904,subcategory!A:B,2,0)</f>
        <v>87</v>
      </c>
      <c r="H904" s="273" t="s">
        <v>10</v>
      </c>
      <c r="I904" s="213" t="e">
        <f>VLOOKUP(H904,gender!A:B,2,0)</f>
        <v>#N/A</v>
      </c>
      <c r="J904" s="273">
        <v>495</v>
      </c>
      <c r="K904" s="273">
        <v>495</v>
      </c>
      <c r="L904" s="273">
        <v>1</v>
      </c>
      <c r="M904" s="273" t="s">
        <v>148</v>
      </c>
      <c r="N904" s="144">
        <f>VLOOKUP(M904,brand!A:B,2,0)</f>
        <v>540</v>
      </c>
      <c r="O904" s="144" t="str">
        <f t="shared" si="43"/>
        <v>ITALY</v>
      </c>
      <c r="P904" s="144">
        <f>VLOOKUP(O904,country!A:B,2,0)</f>
        <v>1760</v>
      </c>
      <c r="Q904" s="273" t="s">
        <v>468</v>
      </c>
      <c r="R904" s="144" t="str">
        <f t="shared" si="44"/>
        <v>Բամբակ 98%</v>
      </c>
      <c r="S904" s="144" t="s">
        <v>7279</v>
      </c>
      <c r="T904" s="144" t="e">
        <f>VLOOKUP(R904,material!A:B,2,0)</f>
        <v>#N/A</v>
      </c>
      <c r="U904" s="141" t="s">
        <v>7641</v>
      </c>
      <c r="V904" s="141"/>
      <c r="W904" s="273">
        <v>31</v>
      </c>
      <c r="X904" s="141">
        <f>VLOOKUP(W904,SIZE!A:B,2,0)</f>
        <v>140</v>
      </c>
      <c r="Y904" s="141">
        <v>89.9</v>
      </c>
      <c r="Z904" s="141" t="s">
        <v>1038</v>
      </c>
      <c r="AA904" s="141">
        <f>VLOOKUP(Z904,COLOR!A:B,2,0)</f>
        <v>5</v>
      </c>
      <c r="AB904" s="130"/>
      <c r="AC904" s="130"/>
      <c r="AD904" s="130"/>
      <c r="AE904" s="130"/>
      <c r="AF904" s="130"/>
      <c r="AG904" s="130"/>
      <c r="AH904" s="130"/>
      <c r="AI904" s="130"/>
      <c r="AJ904" s="130"/>
      <c r="AK904" s="130"/>
      <c r="AL904" s="130"/>
      <c r="AM904" s="130"/>
    </row>
    <row r="905" spans="1:39" ht="20.25" customHeight="1">
      <c r="A905" s="132">
        <v>904</v>
      </c>
      <c r="B905" s="19" t="s">
        <v>5377</v>
      </c>
      <c r="C905" s="250">
        <v>62034231000</v>
      </c>
      <c r="D905" s="261" t="s">
        <v>537</v>
      </c>
      <c r="E905" s="143" t="str">
        <f t="shared" si="42"/>
        <v>Ջինսե Տաբատ</v>
      </c>
      <c r="F905" s="273" t="s">
        <v>335</v>
      </c>
      <c r="G905" s="144">
        <f>VLOOKUP(E905,subcategory!A:B,2,0)</f>
        <v>87</v>
      </c>
      <c r="H905" s="273" t="s">
        <v>10</v>
      </c>
      <c r="I905" s="213" t="e">
        <f>VLOOKUP(H905,gender!A:B,2,0)</f>
        <v>#N/A</v>
      </c>
      <c r="J905" s="273">
        <v>485</v>
      </c>
      <c r="K905" s="273">
        <v>485</v>
      </c>
      <c r="L905" s="273">
        <v>1</v>
      </c>
      <c r="M905" s="273" t="s">
        <v>148</v>
      </c>
      <c r="N905" s="144">
        <f>VLOOKUP(M905,brand!A:B,2,0)</f>
        <v>540</v>
      </c>
      <c r="O905" s="144" t="str">
        <f t="shared" si="43"/>
        <v>ITALY</v>
      </c>
      <c r="P905" s="144">
        <f>VLOOKUP(O905,country!A:B,2,0)</f>
        <v>1760</v>
      </c>
      <c r="Q905" s="273" t="s">
        <v>468</v>
      </c>
      <c r="R905" s="144" t="str">
        <f t="shared" si="44"/>
        <v>Բամբակ 98%</v>
      </c>
      <c r="S905" s="144" t="s">
        <v>7279</v>
      </c>
      <c r="T905" s="144" t="e">
        <f>VLOOKUP(R905,material!A:B,2,0)</f>
        <v>#N/A</v>
      </c>
      <c r="U905" s="141" t="s">
        <v>7641</v>
      </c>
      <c r="V905" s="141"/>
      <c r="W905" s="273">
        <v>31</v>
      </c>
      <c r="X905" s="141">
        <f>VLOOKUP(W905,SIZE!A:B,2,0)</f>
        <v>140</v>
      </c>
      <c r="Y905" s="141">
        <v>89.9</v>
      </c>
      <c r="Z905" s="141" t="s">
        <v>1038</v>
      </c>
      <c r="AA905" s="141">
        <f>VLOOKUP(Z905,COLOR!A:B,2,0)</f>
        <v>5</v>
      </c>
      <c r="AB905" s="130"/>
      <c r="AC905" s="130"/>
      <c r="AD905" s="130"/>
      <c r="AE905" s="130"/>
      <c r="AF905" s="130"/>
      <c r="AG905" s="130"/>
      <c r="AH905" s="130"/>
      <c r="AI905" s="130"/>
      <c r="AJ905" s="130"/>
      <c r="AK905" s="130"/>
      <c r="AL905" s="130"/>
      <c r="AM905" s="130"/>
    </row>
    <row r="906" spans="1:39" ht="20.25" customHeight="1">
      <c r="A906" s="132">
        <v>905</v>
      </c>
      <c r="B906" s="19" t="s">
        <v>5378</v>
      </c>
      <c r="C906" s="250">
        <v>62034231000</v>
      </c>
      <c r="D906" s="261" t="s">
        <v>537</v>
      </c>
      <c r="E906" s="143" t="str">
        <f t="shared" si="42"/>
        <v>Ջինսե Տաբատ</v>
      </c>
      <c r="F906" s="273" t="s">
        <v>335</v>
      </c>
      <c r="G906" s="144">
        <f>VLOOKUP(E906,subcategory!A:B,2,0)</f>
        <v>87</v>
      </c>
      <c r="H906" s="273" t="s">
        <v>10</v>
      </c>
      <c r="I906" s="213" t="e">
        <f>VLOOKUP(H906,gender!A:B,2,0)</f>
        <v>#N/A</v>
      </c>
      <c r="J906" s="273">
        <v>530</v>
      </c>
      <c r="K906" s="273">
        <v>530</v>
      </c>
      <c r="L906" s="273">
        <v>1</v>
      </c>
      <c r="M906" s="273" t="s">
        <v>148</v>
      </c>
      <c r="N906" s="144">
        <f>VLOOKUP(M906,brand!A:B,2,0)</f>
        <v>540</v>
      </c>
      <c r="O906" s="144" t="str">
        <f t="shared" si="43"/>
        <v>ITALY</v>
      </c>
      <c r="P906" s="144">
        <f>VLOOKUP(O906,country!A:B,2,0)</f>
        <v>1760</v>
      </c>
      <c r="Q906" s="273" t="s">
        <v>468</v>
      </c>
      <c r="R906" s="144" t="str">
        <f t="shared" si="44"/>
        <v>Բամբակ 97%</v>
      </c>
      <c r="S906" s="144" t="s">
        <v>7280</v>
      </c>
      <c r="T906" s="144" t="e">
        <f>VLOOKUP(R906,material!A:B,2,0)</f>
        <v>#N/A</v>
      </c>
      <c r="U906" s="141" t="s">
        <v>7641</v>
      </c>
      <c r="V906" s="141"/>
      <c r="W906" s="273">
        <v>29</v>
      </c>
      <c r="X906" s="141">
        <f>VLOOKUP(W906,SIZE!A:B,2,0)</f>
        <v>133</v>
      </c>
      <c r="Y906" s="141">
        <v>0</v>
      </c>
      <c r="Z906" s="141" t="s">
        <v>1038</v>
      </c>
      <c r="AA906" s="141">
        <f>VLOOKUP(Z906,COLOR!A:B,2,0)</f>
        <v>5</v>
      </c>
      <c r="AB906" s="130"/>
      <c r="AC906" s="130"/>
      <c r="AD906" s="130"/>
      <c r="AE906" s="130"/>
      <c r="AF906" s="130"/>
      <c r="AG906" s="130"/>
      <c r="AH906" s="130"/>
      <c r="AI906" s="130"/>
      <c r="AJ906" s="130"/>
      <c r="AK906" s="130"/>
      <c r="AL906" s="130"/>
      <c r="AM906" s="130"/>
    </row>
    <row r="907" spans="1:39" ht="20.25" customHeight="1">
      <c r="A907" s="132">
        <v>906</v>
      </c>
      <c r="B907" s="19" t="s">
        <v>5379</v>
      </c>
      <c r="C907" s="250">
        <v>62034231000</v>
      </c>
      <c r="D907" s="261" t="s">
        <v>537</v>
      </c>
      <c r="E907" s="143" t="str">
        <f t="shared" si="42"/>
        <v>Ջինսե Տաբատ</v>
      </c>
      <c r="F907" s="273" t="s">
        <v>335</v>
      </c>
      <c r="G907" s="144">
        <f>VLOOKUP(E907,subcategory!A:B,2,0)</f>
        <v>87</v>
      </c>
      <c r="H907" s="273" t="s">
        <v>10</v>
      </c>
      <c r="I907" s="213" t="e">
        <f>VLOOKUP(H907,gender!A:B,2,0)</f>
        <v>#N/A</v>
      </c>
      <c r="J907" s="273">
        <v>540</v>
      </c>
      <c r="K907" s="273">
        <v>540</v>
      </c>
      <c r="L907" s="273">
        <v>1</v>
      </c>
      <c r="M907" s="273" t="s">
        <v>148</v>
      </c>
      <c r="N907" s="144">
        <f>VLOOKUP(M907,brand!A:B,2,0)</f>
        <v>540</v>
      </c>
      <c r="O907" s="144" t="str">
        <f t="shared" si="43"/>
        <v>ITALY</v>
      </c>
      <c r="P907" s="144">
        <f>VLOOKUP(O907,country!A:B,2,0)</f>
        <v>1760</v>
      </c>
      <c r="Q907" s="273" t="s">
        <v>468</v>
      </c>
      <c r="R907" s="144" t="str">
        <f t="shared" si="44"/>
        <v>Բամբակ 99%</v>
      </c>
      <c r="S907" s="144" t="s">
        <v>7281</v>
      </c>
      <c r="T907" s="144" t="e">
        <f>VLOOKUP(R907,material!A:B,2,0)</f>
        <v>#N/A</v>
      </c>
      <c r="U907" s="141" t="s">
        <v>7641</v>
      </c>
      <c r="V907" s="141"/>
      <c r="W907" s="273">
        <v>28</v>
      </c>
      <c r="X907" s="141">
        <f>VLOOKUP(W907,SIZE!A:B,2,0)</f>
        <v>17</v>
      </c>
      <c r="Y907" s="141">
        <v>79.900000000000006</v>
      </c>
      <c r="Z907" s="141" t="s">
        <v>1033</v>
      </c>
      <c r="AA907" s="141">
        <f>VLOOKUP(Z907,COLOR!A:B,2,0)</f>
        <v>20</v>
      </c>
      <c r="AB907" s="130"/>
      <c r="AC907" s="130"/>
      <c r="AD907" s="130"/>
      <c r="AE907" s="130"/>
      <c r="AF907" s="130"/>
      <c r="AG907" s="130"/>
      <c r="AH907" s="130"/>
      <c r="AI907" s="130"/>
      <c r="AJ907" s="130"/>
      <c r="AK907" s="130"/>
      <c r="AL907" s="130"/>
      <c r="AM907" s="130"/>
    </row>
    <row r="908" spans="1:39" ht="20.25" customHeight="1">
      <c r="A908" s="132">
        <v>907</v>
      </c>
      <c r="B908" s="19" t="s">
        <v>5380</v>
      </c>
      <c r="C908" s="250">
        <v>62034231000</v>
      </c>
      <c r="D908" s="261" t="s">
        <v>537</v>
      </c>
      <c r="E908" s="143" t="str">
        <f t="shared" si="42"/>
        <v>Ջինսե Տաբատ</v>
      </c>
      <c r="F908" s="273" t="s">
        <v>335</v>
      </c>
      <c r="G908" s="144">
        <f>VLOOKUP(E908,subcategory!A:B,2,0)</f>
        <v>87</v>
      </c>
      <c r="H908" s="273" t="s">
        <v>10</v>
      </c>
      <c r="I908" s="213" t="e">
        <f>VLOOKUP(H908,gender!A:B,2,0)</f>
        <v>#N/A</v>
      </c>
      <c r="J908" s="273">
        <v>560</v>
      </c>
      <c r="K908" s="273">
        <v>560</v>
      </c>
      <c r="L908" s="273">
        <v>1</v>
      </c>
      <c r="M908" s="273" t="s">
        <v>148</v>
      </c>
      <c r="N908" s="144">
        <f>VLOOKUP(M908,brand!A:B,2,0)</f>
        <v>540</v>
      </c>
      <c r="O908" s="144" t="str">
        <f t="shared" si="43"/>
        <v>ITALY</v>
      </c>
      <c r="P908" s="144">
        <f>VLOOKUP(O908,country!A:B,2,0)</f>
        <v>1760</v>
      </c>
      <c r="Q908" s="273" t="s">
        <v>468</v>
      </c>
      <c r="R908" s="144" t="str">
        <f t="shared" si="44"/>
        <v>Բամբակ 99%</v>
      </c>
      <c r="S908" s="144" t="s">
        <v>7281</v>
      </c>
      <c r="T908" s="144" t="e">
        <f>VLOOKUP(R908,material!A:B,2,0)</f>
        <v>#N/A</v>
      </c>
      <c r="U908" s="141" t="s">
        <v>7641</v>
      </c>
      <c r="V908" s="141"/>
      <c r="W908" s="273">
        <v>29</v>
      </c>
      <c r="X908" s="141">
        <f>VLOOKUP(W908,SIZE!A:B,2,0)</f>
        <v>133</v>
      </c>
      <c r="Y908" s="141">
        <v>79.900000000000006</v>
      </c>
      <c r="Z908" s="141" t="s">
        <v>1033</v>
      </c>
      <c r="AA908" s="141">
        <f>VLOOKUP(Z908,COLOR!A:B,2,0)</f>
        <v>20</v>
      </c>
      <c r="AB908" s="130"/>
      <c r="AC908" s="130"/>
      <c r="AD908" s="130"/>
      <c r="AE908" s="130"/>
      <c r="AF908" s="130"/>
      <c r="AG908" s="130"/>
      <c r="AH908" s="130"/>
      <c r="AI908" s="130"/>
      <c r="AJ908" s="130"/>
      <c r="AK908" s="130"/>
      <c r="AL908" s="130"/>
      <c r="AM908" s="130"/>
    </row>
    <row r="909" spans="1:39" ht="20.25" customHeight="1">
      <c r="A909" s="132">
        <v>908</v>
      </c>
      <c r="B909" s="19" t="s">
        <v>5381</v>
      </c>
      <c r="C909" s="250">
        <v>62034231000</v>
      </c>
      <c r="D909" s="261" t="s">
        <v>537</v>
      </c>
      <c r="E909" s="143" t="str">
        <f t="shared" si="42"/>
        <v>Ջինսե Տաբատ</v>
      </c>
      <c r="F909" s="273" t="s">
        <v>335</v>
      </c>
      <c r="G909" s="144">
        <f>VLOOKUP(E909,subcategory!A:B,2,0)</f>
        <v>87</v>
      </c>
      <c r="H909" s="273" t="s">
        <v>10</v>
      </c>
      <c r="I909" s="213" t="e">
        <f>VLOOKUP(H909,gender!A:B,2,0)</f>
        <v>#N/A</v>
      </c>
      <c r="J909" s="273">
        <v>580</v>
      </c>
      <c r="K909" s="273">
        <v>580</v>
      </c>
      <c r="L909" s="273">
        <v>1</v>
      </c>
      <c r="M909" s="273" t="s">
        <v>148</v>
      </c>
      <c r="N909" s="144">
        <f>VLOOKUP(M909,brand!A:B,2,0)</f>
        <v>540</v>
      </c>
      <c r="O909" s="144" t="str">
        <f t="shared" si="43"/>
        <v>ITALY</v>
      </c>
      <c r="P909" s="144">
        <f>VLOOKUP(O909,country!A:B,2,0)</f>
        <v>1760</v>
      </c>
      <c r="Q909" s="273" t="s">
        <v>468</v>
      </c>
      <c r="R909" s="144" t="str">
        <f t="shared" si="44"/>
        <v>Բամբակ 99%</v>
      </c>
      <c r="S909" s="144" t="s">
        <v>7281</v>
      </c>
      <c r="T909" s="144" t="e">
        <f>VLOOKUP(R909,material!A:B,2,0)</f>
        <v>#N/A</v>
      </c>
      <c r="U909" s="141" t="s">
        <v>7641</v>
      </c>
      <c r="V909" s="141"/>
      <c r="W909" s="273">
        <v>31</v>
      </c>
      <c r="X909" s="141">
        <f>VLOOKUP(W909,SIZE!A:B,2,0)</f>
        <v>140</v>
      </c>
      <c r="Y909" s="141">
        <v>79.900000000000006</v>
      </c>
      <c r="Z909" s="141" t="s">
        <v>1033</v>
      </c>
      <c r="AA909" s="141">
        <f>VLOOKUP(Z909,COLOR!A:B,2,0)</f>
        <v>20</v>
      </c>
      <c r="AB909" s="130"/>
      <c r="AC909" s="130"/>
      <c r="AD909" s="130"/>
      <c r="AE909" s="130"/>
      <c r="AF909" s="130"/>
      <c r="AG909" s="130"/>
      <c r="AH909" s="130"/>
      <c r="AI909" s="130"/>
      <c r="AJ909" s="130"/>
      <c r="AK909" s="130"/>
      <c r="AL909" s="130"/>
      <c r="AM909" s="130"/>
    </row>
    <row r="910" spans="1:39" ht="20.25" customHeight="1">
      <c r="A910" s="132">
        <v>909</v>
      </c>
      <c r="B910" s="19" t="s">
        <v>5382</v>
      </c>
      <c r="C910" s="250">
        <v>62034231000</v>
      </c>
      <c r="D910" s="261" t="s">
        <v>537</v>
      </c>
      <c r="E910" s="143" t="str">
        <f t="shared" si="42"/>
        <v>Ջինսե Տաբատ</v>
      </c>
      <c r="F910" s="273" t="s">
        <v>335</v>
      </c>
      <c r="G910" s="144">
        <f>VLOOKUP(E910,subcategory!A:B,2,0)</f>
        <v>87</v>
      </c>
      <c r="H910" s="273" t="s">
        <v>10</v>
      </c>
      <c r="I910" s="213" t="e">
        <f>VLOOKUP(H910,gender!A:B,2,0)</f>
        <v>#N/A</v>
      </c>
      <c r="J910" s="273">
        <v>580</v>
      </c>
      <c r="K910" s="273">
        <v>580</v>
      </c>
      <c r="L910" s="273">
        <v>1</v>
      </c>
      <c r="M910" s="273" t="s">
        <v>148</v>
      </c>
      <c r="N910" s="144">
        <f>VLOOKUP(M910,brand!A:B,2,0)</f>
        <v>540</v>
      </c>
      <c r="O910" s="144" t="str">
        <f t="shared" si="43"/>
        <v>ITALY</v>
      </c>
      <c r="P910" s="144">
        <f>VLOOKUP(O910,country!A:B,2,0)</f>
        <v>1760</v>
      </c>
      <c r="Q910" s="273" t="s">
        <v>468</v>
      </c>
      <c r="R910" s="144" t="str">
        <f t="shared" si="44"/>
        <v>Բամբակ 99%</v>
      </c>
      <c r="S910" s="144" t="s">
        <v>7281</v>
      </c>
      <c r="T910" s="144" t="e">
        <f>VLOOKUP(R910,material!A:B,2,0)</f>
        <v>#N/A</v>
      </c>
      <c r="U910" s="141" t="s">
        <v>7641</v>
      </c>
      <c r="V910" s="141"/>
      <c r="W910" s="273">
        <v>32</v>
      </c>
      <c r="X910" s="141">
        <f>VLOOKUP(W910,SIZE!A:B,2,0)</f>
        <v>31</v>
      </c>
      <c r="Y910" s="141">
        <v>79.900000000000006</v>
      </c>
      <c r="Z910" s="141" t="s">
        <v>1033</v>
      </c>
      <c r="AA910" s="141">
        <f>VLOOKUP(Z910,COLOR!A:B,2,0)</f>
        <v>20</v>
      </c>
      <c r="AB910" s="130"/>
      <c r="AC910" s="130"/>
      <c r="AD910" s="130"/>
      <c r="AE910" s="130"/>
      <c r="AF910" s="130"/>
      <c r="AG910" s="130"/>
      <c r="AH910" s="130"/>
      <c r="AI910" s="130"/>
      <c r="AJ910" s="130"/>
      <c r="AK910" s="130"/>
      <c r="AL910" s="130"/>
      <c r="AM910" s="130"/>
    </row>
    <row r="911" spans="1:39" ht="20.25" customHeight="1">
      <c r="A911" s="132">
        <v>910</v>
      </c>
      <c r="B911" s="19" t="s">
        <v>5383</v>
      </c>
      <c r="C911" s="250">
        <v>61102091000</v>
      </c>
      <c r="D911" s="261" t="s">
        <v>571</v>
      </c>
      <c r="E911" s="143" t="str">
        <f t="shared" si="42"/>
        <v>Ժիլետ</v>
      </c>
      <c r="F911" s="273" t="s">
        <v>316</v>
      </c>
      <c r="G911" s="144">
        <f>VLOOKUP(E911,subcategory!A:B,2,0)</f>
        <v>17</v>
      </c>
      <c r="H911" s="273" t="s">
        <v>10</v>
      </c>
      <c r="I911" s="213" t="e">
        <f>VLOOKUP(H911,gender!A:B,2,0)</f>
        <v>#N/A</v>
      </c>
      <c r="J911" s="273">
        <v>235</v>
      </c>
      <c r="K911" s="273">
        <v>235</v>
      </c>
      <c r="L911" s="273">
        <v>1</v>
      </c>
      <c r="M911" s="273" t="s">
        <v>148</v>
      </c>
      <c r="N911" s="144">
        <f>VLOOKUP(M911,brand!A:B,2,0)</f>
        <v>540</v>
      </c>
      <c r="O911" s="144" t="str">
        <f t="shared" si="43"/>
        <v>CHINA</v>
      </c>
      <c r="P911" s="144">
        <f>VLOOKUP(O911,country!A:B,2,0)</f>
        <v>7497</v>
      </c>
      <c r="Q911" s="273" t="s">
        <v>3915</v>
      </c>
      <c r="R911" s="144" t="str">
        <f t="shared" si="44"/>
        <v>Բամբակ 40%, Լեոն 25%, Պոլիեսթեր 35%</v>
      </c>
      <c r="S911" s="144" t="s">
        <v>7282</v>
      </c>
      <c r="T911" s="144" t="e">
        <f>VLOOKUP(R911,material!A:B,2,0)</f>
        <v>#N/A</v>
      </c>
      <c r="U911" s="141" t="s">
        <v>7641</v>
      </c>
      <c r="V911" s="141"/>
      <c r="W911" s="273" t="s">
        <v>959</v>
      </c>
      <c r="X911" s="141">
        <f>VLOOKUP(W911,SIZE!A:B,2,0)</f>
        <v>165</v>
      </c>
      <c r="Y911" s="141">
        <v>49.9</v>
      </c>
      <c r="Z911" s="141" t="s">
        <v>2101</v>
      </c>
      <c r="AA911" s="141" t="e">
        <f>VLOOKUP(Z911,COLOR!A:B,2,0)</f>
        <v>#N/A</v>
      </c>
      <c r="AB911" s="130"/>
      <c r="AC911" s="130"/>
      <c r="AD911" s="130"/>
      <c r="AE911" s="130"/>
      <c r="AF911" s="130"/>
      <c r="AG911" s="130"/>
      <c r="AH911" s="130"/>
      <c r="AI911" s="130"/>
      <c r="AJ911" s="130"/>
      <c r="AK911" s="130"/>
      <c r="AL911" s="130"/>
      <c r="AM911" s="130"/>
    </row>
    <row r="912" spans="1:39" ht="20.25" customHeight="1">
      <c r="A912" s="132">
        <v>911</v>
      </c>
      <c r="B912" s="19" t="s">
        <v>5384</v>
      </c>
      <c r="C912" s="250">
        <v>61102091000</v>
      </c>
      <c r="D912" s="261" t="s">
        <v>571</v>
      </c>
      <c r="E912" s="143" t="str">
        <f t="shared" si="42"/>
        <v>Ժիլետ</v>
      </c>
      <c r="F912" s="273" t="s">
        <v>316</v>
      </c>
      <c r="G912" s="144">
        <f>VLOOKUP(E912,subcategory!A:B,2,0)</f>
        <v>17</v>
      </c>
      <c r="H912" s="273" t="s">
        <v>10</v>
      </c>
      <c r="I912" s="213" t="e">
        <f>VLOOKUP(H912,gender!A:B,2,0)</f>
        <v>#N/A</v>
      </c>
      <c r="J912" s="273">
        <v>215</v>
      </c>
      <c r="K912" s="273">
        <v>215</v>
      </c>
      <c r="L912" s="273">
        <v>1</v>
      </c>
      <c r="M912" s="273" t="s">
        <v>148</v>
      </c>
      <c r="N912" s="144">
        <f>VLOOKUP(M912,brand!A:B,2,0)</f>
        <v>540</v>
      </c>
      <c r="O912" s="144" t="str">
        <f t="shared" si="43"/>
        <v>CHINA</v>
      </c>
      <c r="P912" s="144">
        <f>VLOOKUP(O912,country!A:B,2,0)</f>
        <v>7497</v>
      </c>
      <c r="Q912" s="273" t="s">
        <v>3915</v>
      </c>
      <c r="R912" s="144" t="str">
        <f t="shared" si="44"/>
        <v>Բամբակ 40%, Լեոն 25%, Պոլիեսթեր 35%</v>
      </c>
      <c r="S912" s="144" t="s">
        <v>7282</v>
      </c>
      <c r="T912" s="144" t="e">
        <f>VLOOKUP(R912,material!A:B,2,0)</f>
        <v>#N/A</v>
      </c>
      <c r="U912" s="141" t="s">
        <v>7641</v>
      </c>
      <c r="V912" s="141"/>
      <c r="W912" s="273" t="s">
        <v>828</v>
      </c>
      <c r="X912" s="141">
        <f>VLOOKUP(W912,SIZE!A:B,2,0)</f>
        <v>124</v>
      </c>
      <c r="Y912" s="141">
        <v>49.9</v>
      </c>
      <c r="Z912" s="141" t="s">
        <v>2101</v>
      </c>
      <c r="AA912" s="141" t="e">
        <f>VLOOKUP(Z912,COLOR!A:B,2,0)</f>
        <v>#N/A</v>
      </c>
      <c r="AB912" s="130"/>
      <c r="AC912" s="130"/>
      <c r="AD912" s="130"/>
      <c r="AE912" s="130"/>
      <c r="AF912" s="130"/>
      <c r="AG912" s="130"/>
      <c r="AH912" s="130"/>
      <c r="AI912" s="130"/>
      <c r="AJ912" s="130"/>
      <c r="AK912" s="130"/>
      <c r="AL912" s="130"/>
      <c r="AM912" s="130"/>
    </row>
    <row r="913" spans="1:39" ht="20.25" customHeight="1">
      <c r="A913" s="132">
        <v>912</v>
      </c>
      <c r="B913" s="19" t="s">
        <v>5385</v>
      </c>
      <c r="C913" s="250">
        <v>61102091000</v>
      </c>
      <c r="D913" s="261" t="s">
        <v>571</v>
      </c>
      <c r="E913" s="143" t="str">
        <f t="shared" si="42"/>
        <v>Ժիլետ</v>
      </c>
      <c r="F913" s="273" t="s">
        <v>316</v>
      </c>
      <c r="G913" s="144">
        <f>VLOOKUP(E913,subcategory!A:B,2,0)</f>
        <v>17</v>
      </c>
      <c r="H913" s="273" t="s">
        <v>10</v>
      </c>
      <c r="I913" s="213" t="e">
        <f>VLOOKUP(H913,gender!A:B,2,0)</f>
        <v>#N/A</v>
      </c>
      <c r="J913" s="273">
        <v>220</v>
      </c>
      <c r="K913" s="273">
        <v>220</v>
      </c>
      <c r="L913" s="273">
        <v>1</v>
      </c>
      <c r="M913" s="273" t="s">
        <v>148</v>
      </c>
      <c r="N913" s="144">
        <f>VLOOKUP(M913,brand!A:B,2,0)</f>
        <v>540</v>
      </c>
      <c r="O913" s="144" t="str">
        <f t="shared" si="43"/>
        <v>CHINA</v>
      </c>
      <c r="P913" s="144">
        <f>VLOOKUP(O913,country!A:B,2,0)</f>
        <v>7497</v>
      </c>
      <c r="Q913" s="273" t="s">
        <v>3915</v>
      </c>
      <c r="R913" s="144" t="str">
        <f t="shared" si="44"/>
        <v>Բամբակ 40%, Լեոն 25%, Պոլիեսթեր 35%</v>
      </c>
      <c r="S913" s="144" t="s">
        <v>7282</v>
      </c>
      <c r="T913" s="144" t="e">
        <f>VLOOKUP(R913,material!A:B,2,0)</f>
        <v>#N/A</v>
      </c>
      <c r="U913" s="141" t="s">
        <v>7641</v>
      </c>
      <c r="V913" s="141"/>
      <c r="W913" s="273" t="s">
        <v>948</v>
      </c>
      <c r="X913" s="141">
        <f>VLOOKUP(W913,SIZE!A:B,2,0)</f>
        <v>327</v>
      </c>
      <c r="Y913" s="141">
        <v>49.9</v>
      </c>
      <c r="Z913" s="141" t="s">
        <v>2101</v>
      </c>
      <c r="AA913" s="141" t="e">
        <f>VLOOKUP(Z913,COLOR!A:B,2,0)</f>
        <v>#N/A</v>
      </c>
      <c r="AB913" s="130"/>
      <c r="AC913" s="130"/>
      <c r="AD913" s="130"/>
      <c r="AE913" s="130"/>
      <c r="AF913" s="130"/>
      <c r="AG913" s="130"/>
      <c r="AH913" s="130"/>
      <c r="AI913" s="130"/>
      <c r="AJ913" s="130"/>
      <c r="AK913" s="130"/>
      <c r="AL913" s="130"/>
      <c r="AM913" s="130"/>
    </row>
    <row r="914" spans="1:39" ht="20.25" customHeight="1">
      <c r="A914" s="132">
        <v>913</v>
      </c>
      <c r="B914" s="19" t="s">
        <v>5386</v>
      </c>
      <c r="C914" s="250">
        <v>61102091000</v>
      </c>
      <c r="D914" s="261" t="s">
        <v>571</v>
      </c>
      <c r="E914" s="143" t="str">
        <f t="shared" si="42"/>
        <v>Ժիլետ</v>
      </c>
      <c r="F914" s="273" t="s">
        <v>316</v>
      </c>
      <c r="G914" s="144">
        <f>VLOOKUP(E914,subcategory!A:B,2,0)</f>
        <v>17</v>
      </c>
      <c r="H914" s="273" t="s">
        <v>10</v>
      </c>
      <c r="I914" s="213" t="e">
        <f>VLOOKUP(H914,gender!A:B,2,0)</f>
        <v>#N/A</v>
      </c>
      <c r="J914" s="273">
        <v>185</v>
      </c>
      <c r="K914" s="273">
        <v>185</v>
      </c>
      <c r="L914" s="273">
        <v>1</v>
      </c>
      <c r="M914" s="273" t="s">
        <v>148</v>
      </c>
      <c r="N914" s="144">
        <f>VLOOKUP(M914,brand!A:B,2,0)</f>
        <v>540</v>
      </c>
      <c r="O914" s="144" t="str">
        <f t="shared" si="43"/>
        <v>CHINA</v>
      </c>
      <c r="P914" s="144">
        <f>VLOOKUP(O914,country!A:B,2,0)</f>
        <v>7497</v>
      </c>
      <c r="Q914" s="273" t="s">
        <v>3915</v>
      </c>
      <c r="R914" s="144" t="str">
        <f t="shared" si="44"/>
        <v>Բամբակ 40%, Լեոն 25%, Պոլիեսթեր 35%</v>
      </c>
      <c r="S914" s="144" t="s">
        <v>7282</v>
      </c>
      <c r="T914" s="144" t="e">
        <f>VLOOKUP(R914,material!A:B,2,0)</f>
        <v>#N/A</v>
      </c>
      <c r="U914" s="141" t="s">
        <v>7641</v>
      </c>
      <c r="V914" s="141"/>
      <c r="W914" s="273" t="s">
        <v>825</v>
      </c>
      <c r="X914" s="141">
        <f>VLOOKUP(W914,SIZE!A:B,2,0)</f>
        <v>119</v>
      </c>
      <c r="Y914" s="141">
        <v>49.9</v>
      </c>
      <c r="Z914" s="141" t="s">
        <v>2101</v>
      </c>
      <c r="AA914" s="141" t="e">
        <f>VLOOKUP(Z914,COLOR!A:B,2,0)</f>
        <v>#N/A</v>
      </c>
      <c r="AB914" s="130"/>
      <c r="AC914" s="130"/>
      <c r="AD914" s="130"/>
      <c r="AE914" s="130"/>
      <c r="AF914" s="130"/>
      <c r="AG914" s="130"/>
      <c r="AH914" s="130"/>
      <c r="AI914" s="130"/>
      <c r="AJ914" s="130"/>
      <c r="AK914" s="130"/>
      <c r="AL914" s="130"/>
      <c r="AM914" s="130"/>
    </row>
    <row r="915" spans="1:39" ht="20.25" customHeight="1">
      <c r="A915" s="132">
        <v>914</v>
      </c>
      <c r="B915" s="19" t="s">
        <v>5387</v>
      </c>
      <c r="C915" s="250">
        <v>61102091000</v>
      </c>
      <c r="D915" s="261" t="s">
        <v>571</v>
      </c>
      <c r="E915" s="143" t="str">
        <f t="shared" si="42"/>
        <v>Ժիլետ</v>
      </c>
      <c r="F915" s="273" t="s">
        <v>316</v>
      </c>
      <c r="G915" s="144">
        <f>VLOOKUP(E915,subcategory!A:B,2,0)</f>
        <v>17</v>
      </c>
      <c r="H915" s="273" t="s">
        <v>10</v>
      </c>
      <c r="I915" s="213" t="e">
        <f>VLOOKUP(H915,gender!A:B,2,0)</f>
        <v>#N/A</v>
      </c>
      <c r="J915" s="273">
        <v>175</v>
      </c>
      <c r="K915" s="273">
        <v>175</v>
      </c>
      <c r="L915" s="273">
        <v>1</v>
      </c>
      <c r="M915" s="273" t="s">
        <v>148</v>
      </c>
      <c r="N915" s="144">
        <f>VLOOKUP(M915,brand!A:B,2,0)</f>
        <v>540</v>
      </c>
      <c r="O915" s="144" t="str">
        <f t="shared" si="43"/>
        <v>CHINA</v>
      </c>
      <c r="P915" s="144">
        <f>VLOOKUP(O915,country!A:B,2,0)</f>
        <v>7497</v>
      </c>
      <c r="Q915" s="273" t="s">
        <v>3915</v>
      </c>
      <c r="R915" s="144" t="str">
        <f t="shared" si="44"/>
        <v>Բամբակ 40%, Լեոն 25%, Պոլիեսթեր 35%</v>
      </c>
      <c r="S915" s="144" t="s">
        <v>7282</v>
      </c>
      <c r="T915" s="144" t="e">
        <f>VLOOKUP(R915,material!A:B,2,0)</f>
        <v>#N/A</v>
      </c>
      <c r="U915" s="141" t="s">
        <v>7641</v>
      </c>
      <c r="V915" s="141"/>
      <c r="W915" s="273" t="s">
        <v>810</v>
      </c>
      <c r="X915" s="141">
        <f>VLOOKUP(W915,SIZE!A:B,2,0)</f>
        <v>122</v>
      </c>
      <c r="Y915" s="141">
        <v>0</v>
      </c>
      <c r="Z915" s="141" t="s">
        <v>2101</v>
      </c>
      <c r="AA915" s="141" t="e">
        <f>VLOOKUP(Z915,COLOR!A:B,2,0)</f>
        <v>#N/A</v>
      </c>
      <c r="AB915" s="130"/>
      <c r="AC915" s="130"/>
      <c r="AD915" s="130"/>
      <c r="AE915" s="130"/>
      <c r="AF915" s="130"/>
      <c r="AG915" s="130"/>
      <c r="AH915" s="130"/>
      <c r="AI915" s="130"/>
      <c r="AJ915" s="130"/>
      <c r="AK915" s="130"/>
      <c r="AL915" s="130"/>
      <c r="AM915" s="130"/>
    </row>
    <row r="916" spans="1:39" ht="20.25" customHeight="1">
      <c r="A916" s="132">
        <v>915</v>
      </c>
      <c r="B916" s="19" t="s">
        <v>5388</v>
      </c>
      <c r="C916" s="250">
        <v>61033300000</v>
      </c>
      <c r="D916" s="261" t="s">
        <v>6966</v>
      </c>
      <c r="E916" s="143" t="str">
        <f t="shared" si="42"/>
        <v>Պիջակ</v>
      </c>
      <c r="F916" s="273" t="s">
        <v>154</v>
      </c>
      <c r="G916" s="144">
        <f>VLOOKUP(E916,subcategory!A:B,2,0)</f>
        <v>153</v>
      </c>
      <c r="H916" s="273" t="s">
        <v>10</v>
      </c>
      <c r="I916" s="213" t="e">
        <f>VLOOKUP(H916,gender!A:B,2,0)</f>
        <v>#N/A</v>
      </c>
      <c r="J916" s="273">
        <v>665</v>
      </c>
      <c r="K916" s="273">
        <v>665</v>
      </c>
      <c r="L916" s="273">
        <v>1</v>
      </c>
      <c r="M916" s="273" t="s">
        <v>148</v>
      </c>
      <c r="N916" s="144">
        <f>VLOOKUP(M916,brand!A:B,2,0)</f>
        <v>540</v>
      </c>
      <c r="O916" s="144"/>
      <c r="P916" s="144" t="e">
        <f>VLOOKUP(O916,country!A:B,2,0)</f>
        <v>#N/A</v>
      </c>
      <c r="Q916" s="273" t="s">
        <v>468</v>
      </c>
      <c r="R916" s="144" t="str">
        <f>PROPER(S916)</f>
        <v>Պոլիեսթեր 62%, Բամբակ 36%</v>
      </c>
      <c r="S916" s="144" t="s">
        <v>7283</v>
      </c>
      <c r="T916" s="217" t="s">
        <v>3927</v>
      </c>
      <c r="U916" s="141" t="s">
        <v>7641</v>
      </c>
      <c r="V916" s="141"/>
      <c r="W916" s="273">
        <v>46</v>
      </c>
      <c r="X916" s="141">
        <f>VLOOKUP(W916,SIZE!A:B,2,0)</f>
        <v>99</v>
      </c>
      <c r="Y916" s="141">
        <v>149.9</v>
      </c>
      <c r="Z916" s="141" t="s">
        <v>2101</v>
      </c>
      <c r="AA916" s="141" t="e">
        <f>VLOOKUP(Z916,COLOR!A:B,2,0)</f>
        <v>#N/A</v>
      </c>
      <c r="AB916" s="130"/>
      <c r="AC916" s="130"/>
      <c r="AD916" s="130"/>
      <c r="AE916" s="130"/>
      <c r="AF916" s="130"/>
      <c r="AG916" s="130"/>
      <c r="AH916" s="130"/>
      <c r="AI916" s="130"/>
      <c r="AJ916" s="130"/>
      <c r="AK916" s="130"/>
      <c r="AL916" s="130"/>
      <c r="AM916" s="130"/>
    </row>
    <row r="917" spans="1:39" ht="20.25" customHeight="1">
      <c r="A917" s="132">
        <v>916</v>
      </c>
      <c r="B917" s="19" t="s">
        <v>5389</v>
      </c>
      <c r="C917" s="250">
        <v>61033300000</v>
      </c>
      <c r="D917" s="261" t="s">
        <v>6966</v>
      </c>
      <c r="E917" s="143" t="str">
        <f t="shared" si="42"/>
        <v>Պիջակ</v>
      </c>
      <c r="F917" s="273" t="s">
        <v>154</v>
      </c>
      <c r="G917" s="144">
        <f>VLOOKUP(E917,subcategory!A:B,2,0)</f>
        <v>153</v>
      </c>
      <c r="H917" s="273" t="s">
        <v>10</v>
      </c>
      <c r="I917" s="213" t="e">
        <f>VLOOKUP(H917,gender!A:B,2,0)</f>
        <v>#N/A</v>
      </c>
      <c r="J917" s="273">
        <v>640</v>
      </c>
      <c r="K917" s="273">
        <v>640</v>
      </c>
      <c r="L917" s="273">
        <v>1</v>
      </c>
      <c r="M917" s="273" t="s">
        <v>148</v>
      </c>
      <c r="N917" s="144">
        <f>VLOOKUP(M917,brand!A:B,2,0)</f>
        <v>540</v>
      </c>
      <c r="O917" s="144"/>
      <c r="P917" s="144" t="e">
        <f>VLOOKUP(O917,country!A:B,2,0)</f>
        <v>#N/A</v>
      </c>
      <c r="Q917" s="273" t="s">
        <v>468</v>
      </c>
      <c r="R917" s="144" t="str">
        <f t="shared" ref="R917:R980" si="45">PROPER(S917)</f>
        <v>Պոլիեսթեր 62%, Բամբակ 36%</v>
      </c>
      <c r="S917" s="144" t="s">
        <v>7283</v>
      </c>
      <c r="T917" s="217" t="s">
        <v>3927</v>
      </c>
      <c r="U917" s="141" t="s">
        <v>7641</v>
      </c>
      <c r="V917" s="141"/>
      <c r="W917" s="273">
        <v>42</v>
      </c>
      <c r="X917" s="141">
        <f>VLOOKUP(W917,SIZE!A:B,2,0)</f>
        <v>88</v>
      </c>
      <c r="Y917" s="141">
        <v>149.9</v>
      </c>
      <c r="Z917" s="141" t="s">
        <v>2101</v>
      </c>
      <c r="AA917" s="141" t="e">
        <f>VLOOKUP(Z917,COLOR!A:B,2,0)</f>
        <v>#N/A</v>
      </c>
      <c r="AB917" s="130"/>
      <c r="AC917" s="130"/>
      <c r="AD917" s="130"/>
      <c r="AE917" s="130"/>
      <c r="AF917" s="130"/>
      <c r="AG917" s="130"/>
      <c r="AH917" s="130"/>
      <c r="AI917" s="130"/>
      <c r="AJ917" s="130"/>
      <c r="AK917" s="130"/>
      <c r="AL917" s="130"/>
      <c r="AM917" s="130"/>
    </row>
    <row r="918" spans="1:39" ht="20.25" customHeight="1">
      <c r="A918" s="132">
        <v>917</v>
      </c>
      <c r="B918" s="19" t="s">
        <v>5390</v>
      </c>
      <c r="C918" s="250">
        <v>61033300000</v>
      </c>
      <c r="D918" s="261" t="s">
        <v>6966</v>
      </c>
      <c r="E918" s="143" t="str">
        <f t="shared" si="42"/>
        <v>Պիջակ</v>
      </c>
      <c r="F918" s="273" t="s">
        <v>154</v>
      </c>
      <c r="G918" s="144">
        <f>VLOOKUP(E918,subcategory!A:B,2,0)</f>
        <v>153</v>
      </c>
      <c r="H918" s="273" t="s">
        <v>10</v>
      </c>
      <c r="I918" s="213" t="e">
        <f>VLOOKUP(H918,gender!A:B,2,0)</f>
        <v>#N/A</v>
      </c>
      <c r="J918" s="273">
        <v>660</v>
      </c>
      <c r="K918" s="273">
        <v>660</v>
      </c>
      <c r="L918" s="273">
        <v>1</v>
      </c>
      <c r="M918" s="273" t="s">
        <v>148</v>
      </c>
      <c r="N918" s="144">
        <f>VLOOKUP(M918,brand!A:B,2,0)</f>
        <v>540</v>
      </c>
      <c r="O918" s="144"/>
      <c r="P918" s="144" t="e">
        <f>VLOOKUP(O918,country!A:B,2,0)</f>
        <v>#N/A</v>
      </c>
      <c r="Q918" s="273" t="s">
        <v>468</v>
      </c>
      <c r="R918" s="144" t="str">
        <f t="shared" si="45"/>
        <v>Պոլիեսթեր 62%, Բամբակ 36%</v>
      </c>
      <c r="S918" s="144" t="s">
        <v>7283</v>
      </c>
      <c r="T918" s="144" t="s">
        <v>3928</v>
      </c>
      <c r="U918" s="141" t="s">
        <v>7641</v>
      </c>
      <c r="V918" s="141"/>
      <c r="W918" s="273">
        <v>44</v>
      </c>
      <c r="X918" s="141">
        <f>VLOOKUP(W918,SIZE!A:B,2,0)</f>
        <v>95</v>
      </c>
      <c r="Y918" s="141">
        <v>149.9</v>
      </c>
      <c r="Z918" s="141" t="s">
        <v>2101</v>
      </c>
      <c r="AA918" s="141" t="e">
        <f>VLOOKUP(Z918,COLOR!A:B,2,0)</f>
        <v>#N/A</v>
      </c>
      <c r="AB918" s="130"/>
      <c r="AC918" s="130"/>
      <c r="AD918" s="130"/>
      <c r="AE918" s="130"/>
      <c r="AF918" s="130"/>
      <c r="AG918" s="130"/>
      <c r="AH918" s="130"/>
      <c r="AI918" s="130"/>
      <c r="AJ918" s="130"/>
      <c r="AK918" s="130"/>
      <c r="AL918" s="130"/>
      <c r="AM918" s="130"/>
    </row>
    <row r="919" spans="1:39" ht="20.25" customHeight="1">
      <c r="A919" s="132">
        <v>918</v>
      </c>
      <c r="B919" s="19" t="s">
        <v>5391</v>
      </c>
      <c r="C919" s="250">
        <v>61124190000</v>
      </c>
      <c r="D919" s="261" t="s">
        <v>6967</v>
      </c>
      <c r="E919" s="143" t="str">
        <f t="shared" si="42"/>
        <v>Լողազգեստ- Շորտեր</v>
      </c>
      <c r="F919" s="273" t="s">
        <v>460</v>
      </c>
      <c r="G919" s="144">
        <f>VLOOKUP(E919,subcategory!A:B,2,0)</f>
        <v>49</v>
      </c>
      <c r="H919" s="273" t="s">
        <v>20</v>
      </c>
      <c r="I919" s="213" t="e">
        <f>VLOOKUP(H919,gender!A:B,2,0)</f>
        <v>#N/A</v>
      </c>
      <c r="J919" s="273">
        <v>75</v>
      </c>
      <c r="K919" s="273">
        <v>75</v>
      </c>
      <c r="L919" s="273">
        <v>1</v>
      </c>
      <c r="M919" s="273" t="s">
        <v>7166</v>
      </c>
      <c r="N919" s="144" t="e">
        <f>VLOOKUP(M919,brand!A:B,2,0)</f>
        <v>#N/A</v>
      </c>
      <c r="O919" s="144"/>
      <c r="P919" s="144" t="e">
        <f>VLOOKUP(O919,country!A:B,2,0)</f>
        <v>#N/A</v>
      </c>
      <c r="Q919" s="273" t="s">
        <v>3915</v>
      </c>
      <c r="R919" s="144" t="str">
        <f t="shared" si="45"/>
        <v>89Պոլիամիդ 11%Էլաստան</v>
      </c>
      <c r="S919" s="144" t="s">
        <v>7284</v>
      </c>
      <c r="T919" s="144" t="e">
        <f>VLOOKUP(R919,material!A:B,2,0)</f>
        <v>#N/A</v>
      </c>
      <c r="U919" s="141" t="s">
        <v>7642</v>
      </c>
      <c r="V919" s="141"/>
      <c r="W919" s="273">
        <v>42</v>
      </c>
      <c r="X919" s="141">
        <f>VLOOKUP(W919,SIZE!A:B,2,0)</f>
        <v>88</v>
      </c>
      <c r="Y919" s="141">
        <v>27.99</v>
      </c>
      <c r="Z919" s="141" t="s">
        <v>1080</v>
      </c>
      <c r="AA919" s="141">
        <f>VLOOKUP(Z919,COLOR!A:B,2,0)</f>
        <v>13</v>
      </c>
      <c r="AB919" s="130"/>
      <c r="AC919" s="130"/>
      <c r="AD919" s="130"/>
      <c r="AE919" s="130"/>
      <c r="AF919" s="130"/>
      <c r="AG919" s="130"/>
      <c r="AH919" s="130"/>
      <c r="AI919" s="130"/>
      <c r="AJ919" s="130"/>
      <c r="AK919" s="130"/>
      <c r="AL919" s="130"/>
      <c r="AM919" s="130"/>
    </row>
    <row r="920" spans="1:39" ht="20.25" customHeight="1">
      <c r="A920" s="132">
        <v>919</v>
      </c>
      <c r="B920" s="19" t="s">
        <v>5392</v>
      </c>
      <c r="C920" s="250">
        <v>61124190000</v>
      </c>
      <c r="D920" s="261" t="s">
        <v>6967</v>
      </c>
      <c r="E920" s="143" t="str">
        <f t="shared" si="42"/>
        <v>Լողազգեստ- Շորտեր</v>
      </c>
      <c r="F920" s="273" t="s">
        <v>460</v>
      </c>
      <c r="G920" s="144">
        <f>VLOOKUP(E920,subcategory!A:B,2,0)</f>
        <v>49</v>
      </c>
      <c r="H920" s="273" t="s">
        <v>20</v>
      </c>
      <c r="I920" s="213" t="e">
        <f>VLOOKUP(H920,gender!A:B,2,0)</f>
        <v>#N/A</v>
      </c>
      <c r="J920" s="273">
        <v>70</v>
      </c>
      <c r="K920" s="273">
        <v>70</v>
      </c>
      <c r="L920" s="273">
        <v>1</v>
      </c>
      <c r="M920" s="273" t="s">
        <v>7166</v>
      </c>
      <c r="N920" s="144" t="e">
        <f>VLOOKUP(M920,brand!A:B,2,0)</f>
        <v>#N/A</v>
      </c>
      <c r="O920" s="144"/>
      <c r="P920" s="144" t="e">
        <f>VLOOKUP(O920,country!A:B,2,0)</f>
        <v>#N/A</v>
      </c>
      <c r="Q920" s="273" t="s">
        <v>3915</v>
      </c>
      <c r="R920" s="144" t="str">
        <f t="shared" si="45"/>
        <v>89Պոլիամիդ 11%Էլաստան</v>
      </c>
      <c r="S920" s="144" t="s">
        <v>7284</v>
      </c>
      <c r="T920" s="144" t="e">
        <f>VLOOKUP(R920,material!A:B,2,0)</f>
        <v>#N/A</v>
      </c>
      <c r="U920" s="141" t="s">
        <v>7642</v>
      </c>
      <c r="V920" s="141"/>
      <c r="W920" s="273">
        <v>40</v>
      </c>
      <c r="X920" s="141">
        <f>VLOOKUP(W920,SIZE!A:B,2,0)</f>
        <v>79</v>
      </c>
      <c r="Y920" s="141">
        <v>27.99</v>
      </c>
      <c r="Z920" s="141" t="s">
        <v>1080</v>
      </c>
      <c r="AA920" s="141">
        <f>VLOOKUP(Z920,COLOR!A:B,2,0)</f>
        <v>13</v>
      </c>
      <c r="AB920" s="130"/>
      <c r="AC920" s="130"/>
      <c r="AD920" s="130"/>
      <c r="AE920" s="130"/>
      <c r="AF920" s="130"/>
      <c r="AG920" s="130"/>
      <c r="AH920" s="130"/>
      <c r="AI920" s="130"/>
      <c r="AJ920" s="130"/>
      <c r="AK920" s="130"/>
      <c r="AL920" s="130"/>
      <c r="AM920" s="130"/>
    </row>
    <row r="921" spans="1:39" ht="20.25" customHeight="1">
      <c r="A921" s="132">
        <v>920</v>
      </c>
      <c r="B921" s="19" t="s">
        <v>5393</v>
      </c>
      <c r="C921" s="250">
        <v>61124190000</v>
      </c>
      <c r="D921" s="261" t="s">
        <v>6967</v>
      </c>
      <c r="E921" s="143" t="str">
        <f t="shared" si="42"/>
        <v>Լողազգեստ- Շորտեր</v>
      </c>
      <c r="F921" s="273" t="s">
        <v>460</v>
      </c>
      <c r="G921" s="144">
        <f>VLOOKUP(E921,subcategory!A:B,2,0)</f>
        <v>49</v>
      </c>
      <c r="H921" s="273" t="s">
        <v>20</v>
      </c>
      <c r="I921" s="213" t="e">
        <f>VLOOKUP(H921,gender!A:B,2,0)</f>
        <v>#N/A</v>
      </c>
      <c r="J921" s="273">
        <v>75</v>
      </c>
      <c r="K921" s="273">
        <v>75</v>
      </c>
      <c r="L921" s="273">
        <v>1</v>
      </c>
      <c r="M921" s="273" t="s">
        <v>7166</v>
      </c>
      <c r="N921" s="144" t="e">
        <f>VLOOKUP(M921,brand!A:B,2,0)</f>
        <v>#N/A</v>
      </c>
      <c r="O921" s="144"/>
      <c r="P921" s="144" t="e">
        <f>VLOOKUP(O921,country!A:B,2,0)</f>
        <v>#N/A</v>
      </c>
      <c r="Q921" s="273" t="s">
        <v>3915</v>
      </c>
      <c r="R921" s="144" t="str">
        <f t="shared" si="45"/>
        <v>89Պոլիամիդ 11%Էլաստան</v>
      </c>
      <c r="S921" s="144" t="s">
        <v>7284</v>
      </c>
      <c r="T921" s="144" t="e">
        <f>VLOOKUP(R921,material!A:B,2,0)</f>
        <v>#N/A</v>
      </c>
      <c r="U921" s="141" t="s">
        <v>7642</v>
      </c>
      <c r="V921" s="141"/>
      <c r="W921" s="273">
        <v>40</v>
      </c>
      <c r="X921" s="141">
        <f>VLOOKUP(W921,SIZE!A:B,2,0)</f>
        <v>79</v>
      </c>
      <c r="Y921" s="141">
        <v>27.99</v>
      </c>
      <c r="Z921" s="141" t="s">
        <v>1080</v>
      </c>
      <c r="AA921" s="141">
        <f>VLOOKUP(Z921,COLOR!A:B,2,0)</f>
        <v>13</v>
      </c>
      <c r="AB921" s="130"/>
      <c r="AC921" s="130"/>
      <c r="AD921" s="130"/>
      <c r="AE921" s="130"/>
      <c r="AF921" s="130"/>
      <c r="AG921" s="130"/>
      <c r="AH921" s="130"/>
      <c r="AI921" s="130"/>
      <c r="AJ921" s="130"/>
      <c r="AK921" s="130"/>
      <c r="AL921" s="130"/>
      <c r="AM921" s="130"/>
    </row>
    <row r="922" spans="1:39" ht="20.25" customHeight="1">
      <c r="A922" s="132">
        <v>921</v>
      </c>
      <c r="B922" s="19" t="s">
        <v>5394</v>
      </c>
      <c r="C922" s="250">
        <v>61124190000</v>
      </c>
      <c r="D922" s="261" t="s">
        <v>6967</v>
      </c>
      <c r="E922" s="143" t="str">
        <f t="shared" si="42"/>
        <v>Լողազգեստ- Շորտեր</v>
      </c>
      <c r="F922" s="273" t="s">
        <v>460</v>
      </c>
      <c r="G922" s="144">
        <f>VLOOKUP(E922,subcategory!A:B,2,0)</f>
        <v>49</v>
      </c>
      <c r="H922" s="273" t="s">
        <v>20</v>
      </c>
      <c r="I922" s="213" t="e">
        <f>VLOOKUP(H922,gender!A:B,2,0)</f>
        <v>#N/A</v>
      </c>
      <c r="J922" s="273">
        <v>75</v>
      </c>
      <c r="K922" s="273">
        <v>75</v>
      </c>
      <c r="L922" s="273">
        <v>1</v>
      </c>
      <c r="M922" s="273" t="s">
        <v>7166</v>
      </c>
      <c r="N922" s="144" t="e">
        <f>VLOOKUP(M922,brand!A:B,2,0)</f>
        <v>#N/A</v>
      </c>
      <c r="O922" s="144"/>
      <c r="P922" s="144" t="e">
        <f>VLOOKUP(O922,country!A:B,2,0)</f>
        <v>#N/A</v>
      </c>
      <c r="Q922" s="273" t="s">
        <v>3915</v>
      </c>
      <c r="R922" s="144" t="str">
        <f t="shared" si="45"/>
        <v>89Պոլիամիդ 11%Էլաստան</v>
      </c>
      <c r="S922" s="144" t="s">
        <v>7284</v>
      </c>
      <c r="T922" s="144" t="e">
        <f>VLOOKUP(R922,material!A:B,2,0)</f>
        <v>#N/A</v>
      </c>
      <c r="U922" s="141" t="s">
        <v>7642</v>
      </c>
      <c r="V922" s="141"/>
      <c r="W922" s="273">
        <v>44</v>
      </c>
      <c r="X922" s="141">
        <f>VLOOKUP(W922,SIZE!A:B,2,0)</f>
        <v>95</v>
      </c>
      <c r="Y922" s="141">
        <v>27.99</v>
      </c>
      <c r="Z922" s="141" t="s">
        <v>1080</v>
      </c>
      <c r="AA922" s="141">
        <f>VLOOKUP(Z922,COLOR!A:B,2,0)</f>
        <v>13</v>
      </c>
      <c r="AB922" s="130"/>
      <c r="AC922" s="130"/>
      <c r="AD922" s="130"/>
      <c r="AE922" s="130"/>
      <c r="AF922" s="130"/>
      <c r="AG922" s="130"/>
      <c r="AH922" s="130"/>
      <c r="AI922" s="130"/>
      <c r="AJ922" s="130"/>
      <c r="AK922" s="130"/>
      <c r="AL922" s="130"/>
      <c r="AM922" s="130"/>
    </row>
    <row r="923" spans="1:39" ht="20.25" customHeight="1">
      <c r="A923" s="132">
        <v>922</v>
      </c>
      <c r="B923" s="19" t="s">
        <v>5395</v>
      </c>
      <c r="C923" s="250">
        <v>61124190000</v>
      </c>
      <c r="D923" s="261" t="s">
        <v>6967</v>
      </c>
      <c r="E923" s="143" t="str">
        <f t="shared" si="42"/>
        <v>Լողազգեստ- Շորտեր</v>
      </c>
      <c r="F923" s="273" t="s">
        <v>460</v>
      </c>
      <c r="G923" s="144">
        <f>VLOOKUP(E923,subcategory!A:B,2,0)</f>
        <v>49</v>
      </c>
      <c r="H923" s="273" t="s">
        <v>20</v>
      </c>
      <c r="I923" s="213" t="e">
        <f>VLOOKUP(H923,gender!A:B,2,0)</f>
        <v>#N/A</v>
      </c>
      <c r="J923" s="273">
        <v>75</v>
      </c>
      <c r="K923" s="273">
        <v>75</v>
      </c>
      <c r="L923" s="273">
        <v>1</v>
      </c>
      <c r="M923" s="273" t="s">
        <v>7166</v>
      </c>
      <c r="N923" s="144" t="e">
        <f>VLOOKUP(M923,brand!A:B,2,0)</f>
        <v>#N/A</v>
      </c>
      <c r="O923" s="144"/>
      <c r="P923" s="144" t="e">
        <f>VLOOKUP(O923,country!A:B,2,0)</f>
        <v>#N/A</v>
      </c>
      <c r="Q923" s="273" t="s">
        <v>3915</v>
      </c>
      <c r="R923" s="144" t="str">
        <f t="shared" si="45"/>
        <v>89Պոլիամիդ 11%Էլաստան</v>
      </c>
      <c r="S923" s="144" t="s">
        <v>7284</v>
      </c>
      <c r="T923" s="144" t="e">
        <f>VLOOKUP(R923,material!A:B,2,0)</f>
        <v>#N/A</v>
      </c>
      <c r="U923" s="141" t="s">
        <v>7642</v>
      </c>
      <c r="V923" s="141"/>
      <c r="W923" s="273">
        <v>44</v>
      </c>
      <c r="X923" s="141">
        <f>VLOOKUP(W923,SIZE!A:B,2,0)</f>
        <v>95</v>
      </c>
      <c r="Y923" s="141">
        <v>27.99</v>
      </c>
      <c r="Z923" s="141" t="s">
        <v>1080</v>
      </c>
      <c r="AA923" s="141">
        <f>VLOOKUP(Z923,COLOR!A:B,2,0)</f>
        <v>13</v>
      </c>
      <c r="AB923" s="130"/>
      <c r="AC923" s="130"/>
      <c r="AD923" s="130"/>
      <c r="AE923" s="130"/>
      <c r="AF923" s="130"/>
      <c r="AG923" s="130"/>
      <c r="AH923" s="130"/>
      <c r="AI923" s="130"/>
      <c r="AJ923" s="130"/>
      <c r="AK923" s="130"/>
      <c r="AL923" s="130"/>
      <c r="AM923" s="130"/>
    </row>
    <row r="924" spans="1:39" ht="20.25" customHeight="1">
      <c r="A924" s="132">
        <v>923</v>
      </c>
      <c r="B924" s="19" t="s">
        <v>5396</v>
      </c>
      <c r="C924" s="250">
        <v>61124190000</v>
      </c>
      <c r="D924" s="261" t="s">
        <v>6967</v>
      </c>
      <c r="E924" s="143" t="str">
        <f t="shared" si="42"/>
        <v>Լողազգեստ- Շորտեր</v>
      </c>
      <c r="F924" s="273" t="s">
        <v>460</v>
      </c>
      <c r="G924" s="144">
        <f>VLOOKUP(E924,subcategory!A:B,2,0)</f>
        <v>49</v>
      </c>
      <c r="H924" s="273" t="s">
        <v>20</v>
      </c>
      <c r="I924" s="213" t="e">
        <f>VLOOKUP(H924,gender!A:B,2,0)</f>
        <v>#N/A</v>
      </c>
      <c r="J924" s="273">
        <v>75</v>
      </c>
      <c r="K924" s="273">
        <v>75</v>
      </c>
      <c r="L924" s="273">
        <v>1</v>
      </c>
      <c r="M924" s="273" t="s">
        <v>7166</v>
      </c>
      <c r="N924" s="144" t="e">
        <f>VLOOKUP(M924,brand!A:B,2,0)</f>
        <v>#N/A</v>
      </c>
      <c r="O924" s="144"/>
      <c r="P924" s="144" t="e">
        <f>VLOOKUP(O924,country!A:B,2,0)</f>
        <v>#N/A</v>
      </c>
      <c r="Q924" s="273" t="s">
        <v>3915</v>
      </c>
      <c r="R924" s="144" t="str">
        <f t="shared" si="45"/>
        <v>89Պոլիամիդ 11%Էլաստան</v>
      </c>
      <c r="S924" s="144" t="s">
        <v>7284</v>
      </c>
      <c r="T924" s="219" t="s">
        <v>3937</v>
      </c>
      <c r="U924" s="141" t="s">
        <v>7642</v>
      </c>
      <c r="V924" s="141"/>
      <c r="W924" s="273">
        <v>42</v>
      </c>
      <c r="X924" s="141">
        <f>VLOOKUP(W924,SIZE!A:B,2,0)</f>
        <v>88</v>
      </c>
      <c r="Y924" s="141">
        <v>27.99</v>
      </c>
      <c r="Z924" s="141" t="s">
        <v>1080</v>
      </c>
      <c r="AA924" s="141">
        <f>VLOOKUP(Z924,COLOR!A:B,2,0)</f>
        <v>13</v>
      </c>
      <c r="AB924" s="130"/>
      <c r="AC924" s="130"/>
      <c r="AD924" s="130"/>
      <c r="AE924" s="130"/>
      <c r="AF924" s="130"/>
      <c r="AG924" s="130"/>
      <c r="AH924" s="130"/>
      <c r="AI924" s="130"/>
      <c r="AJ924" s="130"/>
      <c r="AK924" s="130"/>
      <c r="AL924" s="130"/>
      <c r="AM924" s="130"/>
    </row>
    <row r="925" spans="1:39" ht="20.25" customHeight="1">
      <c r="A925" s="132">
        <v>924</v>
      </c>
      <c r="B925" s="19" t="s">
        <v>5397</v>
      </c>
      <c r="C925" s="250">
        <v>61124190000</v>
      </c>
      <c r="D925" s="261" t="s">
        <v>6967</v>
      </c>
      <c r="E925" s="143" t="str">
        <f t="shared" si="42"/>
        <v>Լողազգեստ- Շորտեր</v>
      </c>
      <c r="F925" s="273" t="s">
        <v>460</v>
      </c>
      <c r="G925" s="144">
        <f>VLOOKUP(E925,subcategory!A:B,2,0)</f>
        <v>49</v>
      </c>
      <c r="H925" s="273" t="s">
        <v>20</v>
      </c>
      <c r="I925" s="213" t="e">
        <f>VLOOKUP(H925,gender!A:B,2,0)</f>
        <v>#N/A</v>
      </c>
      <c r="J925" s="273">
        <v>75</v>
      </c>
      <c r="K925" s="273">
        <v>75</v>
      </c>
      <c r="L925" s="273">
        <v>1</v>
      </c>
      <c r="M925" s="273" t="s">
        <v>7166</v>
      </c>
      <c r="N925" s="144" t="e">
        <f>VLOOKUP(M925,brand!A:B,2,0)</f>
        <v>#N/A</v>
      </c>
      <c r="O925" s="144"/>
      <c r="P925" s="144" t="e">
        <f>VLOOKUP(O925,country!A:B,2,0)</f>
        <v>#N/A</v>
      </c>
      <c r="Q925" s="273" t="s">
        <v>3915</v>
      </c>
      <c r="R925" s="144" t="str">
        <f t="shared" si="45"/>
        <v>89Պոլիամիդ 11%Էլաստան</v>
      </c>
      <c r="S925" s="144" t="s">
        <v>7284</v>
      </c>
      <c r="T925" s="144" t="s">
        <v>3928</v>
      </c>
      <c r="U925" s="141" t="s">
        <v>7642</v>
      </c>
      <c r="V925" s="141"/>
      <c r="W925" s="273">
        <v>42</v>
      </c>
      <c r="X925" s="141">
        <f>VLOOKUP(W925,SIZE!A:B,2,0)</f>
        <v>88</v>
      </c>
      <c r="Y925" s="141">
        <v>27.99</v>
      </c>
      <c r="Z925" s="141" t="s">
        <v>1080</v>
      </c>
      <c r="AA925" s="141">
        <f>VLOOKUP(Z925,COLOR!A:B,2,0)</f>
        <v>13</v>
      </c>
      <c r="AB925" s="130"/>
      <c r="AC925" s="130"/>
      <c r="AD925" s="130"/>
      <c r="AE925" s="130"/>
      <c r="AF925" s="130"/>
      <c r="AG925" s="130"/>
      <c r="AH925" s="130"/>
      <c r="AI925" s="130"/>
      <c r="AJ925" s="130"/>
      <c r="AK925" s="130"/>
      <c r="AL925" s="130"/>
      <c r="AM925" s="130"/>
    </row>
    <row r="926" spans="1:39" ht="20.25" customHeight="1">
      <c r="A926" s="132">
        <v>925</v>
      </c>
      <c r="B926" s="19" t="s">
        <v>5398</v>
      </c>
      <c r="C926" s="250">
        <v>61124190000</v>
      </c>
      <c r="D926" s="261" t="s">
        <v>647</v>
      </c>
      <c r="E926" s="143" t="str">
        <f t="shared" si="42"/>
        <v>Լողազգեստ Կրծքկալ</v>
      </c>
      <c r="F926" s="273" t="s">
        <v>3667</v>
      </c>
      <c r="G926" s="144">
        <f>VLOOKUP(E926,subcategory!A:B,2,0)</f>
        <v>48</v>
      </c>
      <c r="H926" s="273" t="s">
        <v>20</v>
      </c>
      <c r="I926" s="213" t="e">
        <f>VLOOKUP(H926,gender!A:B,2,0)</f>
        <v>#N/A</v>
      </c>
      <c r="J926" s="273">
        <v>80</v>
      </c>
      <c r="K926" s="273">
        <v>80</v>
      </c>
      <c r="L926" s="273">
        <v>1</v>
      </c>
      <c r="M926" s="273" t="s">
        <v>7166</v>
      </c>
      <c r="N926" s="144" t="e">
        <f>VLOOKUP(M926,brand!A:B,2,0)</f>
        <v>#N/A</v>
      </c>
      <c r="O926" s="144"/>
      <c r="P926" s="144" t="e">
        <f>VLOOKUP(O926,country!A:B,2,0)</f>
        <v>#N/A</v>
      </c>
      <c r="Q926" s="273" t="s">
        <v>3915</v>
      </c>
      <c r="R926" s="144" t="str">
        <f t="shared" si="45"/>
        <v>89Պոլիամիդ 11%Էլաստան</v>
      </c>
      <c r="S926" s="144" t="s">
        <v>7284</v>
      </c>
      <c r="T926" s="219" t="s">
        <v>3933</v>
      </c>
      <c r="U926" s="141" t="s">
        <v>7642</v>
      </c>
      <c r="V926" s="141"/>
      <c r="W926" s="273">
        <v>36</v>
      </c>
      <c r="X926" s="141">
        <f>VLOOKUP(W926,SIZE!A:B,2,0)</f>
        <v>52</v>
      </c>
      <c r="Y926" s="141">
        <v>39.99</v>
      </c>
      <c r="Z926" s="141" t="s">
        <v>1080</v>
      </c>
      <c r="AA926" s="141">
        <f>VLOOKUP(Z926,COLOR!A:B,2,0)</f>
        <v>13</v>
      </c>
      <c r="AB926" s="130"/>
      <c r="AC926" s="130"/>
      <c r="AD926" s="130"/>
      <c r="AE926" s="130"/>
      <c r="AF926" s="130"/>
      <c r="AG926" s="130"/>
      <c r="AH926" s="130"/>
      <c r="AI926" s="130"/>
      <c r="AJ926" s="130"/>
      <c r="AK926" s="130"/>
      <c r="AL926" s="130"/>
      <c r="AM926" s="130"/>
    </row>
    <row r="927" spans="1:39" ht="20.25" customHeight="1">
      <c r="A927" s="132">
        <v>926</v>
      </c>
      <c r="B927" s="19" t="s">
        <v>5399</v>
      </c>
      <c r="C927" s="250">
        <v>61124190000</v>
      </c>
      <c r="D927" s="261" t="s">
        <v>647</v>
      </c>
      <c r="E927" s="143" t="str">
        <f t="shared" si="42"/>
        <v>Լողազգեստ Կրծքկալ</v>
      </c>
      <c r="F927" s="273" t="s">
        <v>3667</v>
      </c>
      <c r="G927" s="144">
        <f>VLOOKUP(E927,subcategory!A:B,2,0)</f>
        <v>48</v>
      </c>
      <c r="H927" s="273" t="s">
        <v>20</v>
      </c>
      <c r="I927" s="213" t="e">
        <f>VLOOKUP(H927,gender!A:B,2,0)</f>
        <v>#N/A</v>
      </c>
      <c r="J927" s="273">
        <v>80</v>
      </c>
      <c r="K927" s="273">
        <v>80</v>
      </c>
      <c r="L927" s="273">
        <v>1</v>
      </c>
      <c r="M927" s="273" t="s">
        <v>7166</v>
      </c>
      <c r="N927" s="144" t="e">
        <f>VLOOKUP(M927,brand!A:B,2,0)</f>
        <v>#N/A</v>
      </c>
      <c r="O927" s="144"/>
      <c r="P927" s="144" t="e">
        <f>VLOOKUP(O927,country!A:B,2,0)</f>
        <v>#N/A</v>
      </c>
      <c r="Q927" s="273" t="s">
        <v>3915</v>
      </c>
      <c r="R927" s="144" t="str">
        <f t="shared" si="45"/>
        <v>89Պոլիամիդ 11%Էլաստան</v>
      </c>
      <c r="S927" s="144" t="s">
        <v>7284</v>
      </c>
      <c r="T927" s="144" t="e">
        <f>VLOOKUP(R927,material!A:B,2,0)</f>
        <v>#N/A</v>
      </c>
      <c r="U927" s="141" t="s">
        <v>7642</v>
      </c>
      <c r="V927" s="141"/>
      <c r="W927" s="273">
        <v>36</v>
      </c>
      <c r="X927" s="141">
        <f>VLOOKUP(W927,SIZE!A:B,2,0)</f>
        <v>52</v>
      </c>
      <c r="Y927" s="141">
        <v>39.99</v>
      </c>
      <c r="Z927" s="141" t="s">
        <v>1080</v>
      </c>
      <c r="AA927" s="141">
        <f>VLOOKUP(Z927,COLOR!A:B,2,0)</f>
        <v>13</v>
      </c>
      <c r="AB927" s="130"/>
      <c r="AC927" s="130"/>
      <c r="AD927" s="130"/>
      <c r="AE927" s="130"/>
      <c r="AF927" s="130"/>
      <c r="AG927" s="130"/>
      <c r="AH927" s="130"/>
      <c r="AI927" s="130"/>
      <c r="AJ927" s="130"/>
      <c r="AK927" s="130"/>
      <c r="AL927" s="130"/>
      <c r="AM927" s="130"/>
    </row>
    <row r="928" spans="1:39" ht="20.25" customHeight="1">
      <c r="A928" s="132">
        <v>927</v>
      </c>
      <c r="B928" s="19" t="s">
        <v>5400</v>
      </c>
      <c r="C928" s="250">
        <v>61124190000</v>
      </c>
      <c r="D928" s="261" t="s">
        <v>647</v>
      </c>
      <c r="E928" s="143" t="str">
        <f t="shared" si="42"/>
        <v>Լողազգեստ Կրծքկալ</v>
      </c>
      <c r="F928" s="273" t="s">
        <v>3667</v>
      </c>
      <c r="G928" s="144">
        <f>VLOOKUP(E928,subcategory!A:B,2,0)</f>
        <v>48</v>
      </c>
      <c r="H928" s="273" t="s">
        <v>20</v>
      </c>
      <c r="I928" s="213" t="e">
        <f>VLOOKUP(H928,gender!A:B,2,0)</f>
        <v>#N/A</v>
      </c>
      <c r="J928" s="273">
        <v>90</v>
      </c>
      <c r="K928" s="273">
        <v>90</v>
      </c>
      <c r="L928" s="273">
        <v>1</v>
      </c>
      <c r="M928" s="273" t="s">
        <v>7166</v>
      </c>
      <c r="N928" s="144" t="e">
        <f>VLOOKUP(M928,brand!A:B,2,0)</f>
        <v>#N/A</v>
      </c>
      <c r="O928" s="144"/>
      <c r="P928" s="144" t="e">
        <f>VLOOKUP(O928,country!A:B,2,0)</f>
        <v>#N/A</v>
      </c>
      <c r="Q928" s="273" t="s">
        <v>3915</v>
      </c>
      <c r="R928" s="144" t="str">
        <f t="shared" si="45"/>
        <v>89Պոլիամիդ 11%Էլաստան</v>
      </c>
      <c r="S928" s="144" t="s">
        <v>7284</v>
      </c>
      <c r="T928" s="144" t="e">
        <f>VLOOKUP(R928,material!A:B,2,0)</f>
        <v>#N/A</v>
      </c>
      <c r="U928" s="141" t="s">
        <v>7642</v>
      </c>
      <c r="V928" s="141"/>
      <c r="W928" s="273">
        <v>40</v>
      </c>
      <c r="X928" s="141">
        <f>VLOOKUP(W928,SIZE!A:B,2,0)</f>
        <v>79</v>
      </c>
      <c r="Y928" s="141">
        <v>45.99</v>
      </c>
      <c r="Z928" s="141" t="s">
        <v>1080</v>
      </c>
      <c r="AA928" s="141">
        <f>VLOOKUP(Z928,COLOR!A:B,2,0)</f>
        <v>13</v>
      </c>
      <c r="AB928" s="130"/>
      <c r="AC928" s="130"/>
      <c r="AD928" s="130"/>
      <c r="AE928" s="130"/>
      <c r="AF928" s="130"/>
      <c r="AG928" s="130"/>
      <c r="AH928" s="130"/>
      <c r="AI928" s="130"/>
      <c r="AJ928" s="130"/>
      <c r="AK928" s="130"/>
      <c r="AL928" s="130"/>
      <c r="AM928" s="130"/>
    </row>
    <row r="929" spans="1:39" ht="20.25" customHeight="1">
      <c r="A929" s="132">
        <v>928</v>
      </c>
      <c r="B929" s="19" t="s">
        <v>5401</v>
      </c>
      <c r="C929" s="250">
        <v>61124190000</v>
      </c>
      <c r="D929" s="261" t="s">
        <v>647</v>
      </c>
      <c r="E929" s="143" t="str">
        <f t="shared" si="42"/>
        <v>Լողազգեստ Կրծքկալ</v>
      </c>
      <c r="F929" s="273" t="s">
        <v>3667</v>
      </c>
      <c r="G929" s="144">
        <f>VLOOKUP(E929,subcategory!A:B,2,0)</f>
        <v>48</v>
      </c>
      <c r="H929" s="273" t="s">
        <v>20</v>
      </c>
      <c r="I929" s="213" t="e">
        <f>VLOOKUP(H929,gender!A:B,2,0)</f>
        <v>#N/A</v>
      </c>
      <c r="J929" s="273">
        <v>85</v>
      </c>
      <c r="K929" s="273">
        <v>85</v>
      </c>
      <c r="L929" s="273">
        <v>1</v>
      </c>
      <c r="M929" s="273" t="s">
        <v>7166</v>
      </c>
      <c r="N929" s="144" t="e">
        <f>VLOOKUP(M929,brand!A:B,2,0)</f>
        <v>#N/A</v>
      </c>
      <c r="O929" s="144"/>
      <c r="P929" s="144" t="e">
        <f>VLOOKUP(O929,country!A:B,2,0)</f>
        <v>#N/A</v>
      </c>
      <c r="Q929" s="273" t="s">
        <v>3915</v>
      </c>
      <c r="R929" s="144" t="str">
        <f t="shared" si="45"/>
        <v>89Պոլիամիդ 11%Էլաստան</v>
      </c>
      <c r="S929" s="144" t="s">
        <v>7284</v>
      </c>
      <c r="T929" s="144" t="e">
        <f>VLOOKUP(R929,material!A:B,2,0)</f>
        <v>#N/A</v>
      </c>
      <c r="U929" s="141" t="s">
        <v>7642</v>
      </c>
      <c r="V929" s="141"/>
      <c r="W929" s="273">
        <v>38</v>
      </c>
      <c r="X929" s="141">
        <f>VLOOKUP(W929,SIZE!A:B,2,0)</f>
        <v>64</v>
      </c>
      <c r="Y929" s="141">
        <v>39.99</v>
      </c>
      <c r="Z929" s="141" t="s">
        <v>1080</v>
      </c>
      <c r="AA929" s="141">
        <f>VLOOKUP(Z929,COLOR!A:B,2,0)</f>
        <v>13</v>
      </c>
      <c r="AB929" s="130"/>
      <c r="AC929" s="130"/>
      <c r="AD929" s="130"/>
      <c r="AE929" s="130"/>
      <c r="AF929" s="130"/>
      <c r="AG929" s="130"/>
      <c r="AH929" s="130"/>
      <c r="AI929" s="130"/>
      <c r="AJ929" s="130"/>
      <c r="AK929" s="130"/>
      <c r="AL929" s="130"/>
      <c r="AM929" s="130"/>
    </row>
    <row r="930" spans="1:39" ht="20.25" customHeight="1">
      <c r="A930" s="132">
        <v>929</v>
      </c>
      <c r="B930" s="19" t="s">
        <v>5402</v>
      </c>
      <c r="C930" s="250">
        <v>61124190000</v>
      </c>
      <c r="D930" s="261" t="s">
        <v>647</v>
      </c>
      <c r="E930" s="143" t="str">
        <f t="shared" si="42"/>
        <v>Լողազգեստ Կրծքկալ</v>
      </c>
      <c r="F930" s="273" t="s">
        <v>3667</v>
      </c>
      <c r="G930" s="144">
        <f>VLOOKUP(E930,subcategory!A:B,2,0)</f>
        <v>48</v>
      </c>
      <c r="H930" s="273" t="s">
        <v>20</v>
      </c>
      <c r="I930" s="213" t="e">
        <f>VLOOKUP(H930,gender!A:B,2,0)</f>
        <v>#N/A</v>
      </c>
      <c r="J930" s="273">
        <v>90</v>
      </c>
      <c r="K930" s="273">
        <v>90</v>
      </c>
      <c r="L930" s="273">
        <v>1</v>
      </c>
      <c r="M930" s="273" t="s">
        <v>7166</v>
      </c>
      <c r="N930" s="144" t="e">
        <f>VLOOKUP(M930,brand!A:B,2,0)</f>
        <v>#N/A</v>
      </c>
      <c r="O930" s="144"/>
      <c r="P930" s="144" t="e">
        <f>VLOOKUP(O930,country!A:B,2,0)</f>
        <v>#N/A</v>
      </c>
      <c r="Q930" s="273" t="s">
        <v>3915</v>
      </c>
      <c r="R930" s="144" t="str">
        <f t="shared" si="45"/>
        <v>89Պոլիամիդ 11%Էլաստան</v>
      </c>
      <c r="S930" s="144" t="s">
        <v>7284</v>
      </c>
      <c r="T930" s="144" t="e">
        <f>VLOOKUP(R930,material!A:B,2,0)</f>
        <v>#N/A</v>
      </c>
      <c r="U930" s="141" t="s">
        <v>7642</v>
      </c>
      <c r="V930" s="141"/>
      <c r="W930" s="273">
        <v>40</v>
      </c>
      <c r="X930" s="141">
        <f>VLOOKUP(W930,SIZE!A:B,2,0)</f>
        <v>79</v>
      </c>
      <c r="Y930" s="141">
        <v>45.99</v>
      </c>
      <c r="Z930" s="141" t="s">
        <v>1080</v>
      </c>
      <c r="AA930" s="141">
        <f>VLOOKUP(Z930,COLOR!A:B,2,0)</f>
        <v>13</v>
      </c>
      <c r="AB930" s="130"/>
      <c r="AC930" s="130"/>
      <c r="AD930" s="130"/>
      <c r="AE930" s="130"/>
      <c r="AF930" s="130"/>
      <c r="AG930" s="130"/>
      <c r="AH930" s="130"/>
      <c r="AI930" s="130"/>
      <c r="AJ930" s="130"/>
      <c r="AK930" s="130"/>
      <c r="AL930" s="130"/>
      <c r="AM930" s="130"/>
    </row>
    <row r="931" spans="1:39" ht="20.25" customHeight="1">
      <c r="A931" s="132">
        <v>930</v>
      </c>
      <c r="B931" s="19" t="s">
        <v>5403</v>
      </c>
      <c r="C931" s="250">
        <v>61124190000</v>
      </c>
      <c r="D931" s="261" t="s">
        <v>647</v>
      </c>
      <c r="E931" s="143" t="str">
        <f t="shared" si="42"/>
        <v>Լողազգեստ Կրծքկալ</v>
      </c>
      <c r="F931" s="273" t="s">
        <v>3667</v>
      </c>
      <c r="G931" s="144">
        <f>VLOOKUP(E931,subcategory!A:B,2,0)</f>
        <v>48</v>
      </c>
      <c r="H931" s="273" t="s">
        <v>20</v>
      </c>
      <c r="I931" s="213" t="e">
        <f>VLOOKUP(H931,gender!A:B,2,0)</f>
        <v>#N/A</v>
      </c>
      <c r="J931" s="273">
        <v>80</v>
      </c>
      <c r="K931" s="273">
        <v>80</v>
      </c>
      <c r="L931" s="273">
        <v>1</v>
      </c>
      <c r="M931" s="273" t="s">
        <v>7166</v>
      </c>
      <c r="N931" s="144" t="e">
        <f>VLOOKUP(M931,brand!A:B,2,0)</f>
        <v>#N/A</v>
      </c>
      <c r="O931" s="144"/>
      <c r="P931" s="144" t="e">
        <f>VLOOKUP(O931,country!A:B,2,0)</f>
        <v>#N/A</v>
      </c>
      <c r="Q931" s="273" t="s">
        <v>3915</v>
      </c>
      <c r="R931" s="144" t="str">
        <f t="shared" si="45"/>
        <v>89Պոլիամիդ 11%Էլաստան</v>
      </c>
      <c r="S931" s="144" t="s">
        <v>7284</v>
      </c>
      <c r="T931" s="144" t="s">
        <v>3928</v>
      </c>
      <c r="U931" s="141" t="s">
        <v>7642</v>
      </c>
      <c r="V931" s="141"/>
      <c r="W931" s="273">
        <v>36</v>
      </c>
      <c r="X931" s="141">
        <f>VLOOKUP(W931,SIZE!A:B,2,0)</f>
        <v>52</v>
      </c>
      <c r="Y931" s="141">
        <v>39.99</v>
      </c>
      <c r="Z931" s="141" t="s">
        <v>1080</v>
      </c>
      <c r="AA931" s="141">
        <f>VLOOKUP(Z931,COLOR!A:B,2,0)</f>
        <v>13</v>
      </c>
      <c r="AB931" s="130"/>
      <c r="AC931" s="130"/>
      <c r="AD931" s="130"/>
      <c r="AE931" s="130"/>
      <c r="AF931" s="130"/>
      <c r="AG931" s="130"/>
      <c r="AH931" s="130"/>
      <c r="AI931" s="130"/>
      <c r="AJ931" s="130"/>
      <c r="AK931" s="130"/>
      <c r="AL931" s="130"/>
      <c r="AM931" s="130"/>
    </row>
    <row r="932" spans="1:39" ht="20.25" customHeight="1">
      <c r="A932" s="132">
        <v>931</v>
      </c>
      <c r="B932" s="19" t="s">
        <v>5404</v>
      </c>
      <c r="C932" s="250">
        <v>61124190000</v>
      </c>
      <c r="D932" s="261" t="s">
        <v>647</v>
      </c>
      <c r="E932" s="143" t="str">
        <f t="shared" si="42"/>
        <v>Լողազգեստ Կրծքկալ</v>
      </c>
      <c r="F932" s="273" t="s">
        <v>3667</v>
      </c>
      <c r="G932" s="144">
        <f>VLOOKUP(E932,subcategory!A:B,2,0)</f>
        <v>48</v>
      </c>
      <c r="H932" s="273" t="s">
        <v>20</v>
      </c>
      <c r="I932" s="213" t="e">
        <f>VLOOKUP(H932,gender!A:B,2,0)</f>
        <v>#N/A</v>
      </c>
      <c r="J932" s="273">
        <v>115</v>
      </c>
      <c r="K932" s="273">
        <v>115</v>
      </c>
      <c r="L932" s="273">
        <v>1</v>
      </c>
      <c r="M932" s="273" t="s">
        <v>7166</v>
      </c>
      <c r="N932" s="144" t="e">
        <f>VLOOKUP(M932,brand!A:B,2,0)</f>
        <v>#N/A</v>
      </c>
      <c r="O932" s="144"/>
      <c r="P932" s="144" t="e">
        <f>VLOOKUP(O932,country!A:B,2,0)</f>
        <v>#N/A</v>
      </c>
      <c r="Q932" s="273" t="s">
        <v>3915</v>
      </c>
      <c r="R932" s="144" t="str">
        <f t="shared" si="45"/>
        <v>89Պոլիամիդ 11%Էլաստան</v>
      </c>
      <c r="S932" s="144" t="s">
        <v>7284</v>
      </c>
      <c r="T932" s="144" t="s">
        <v>3928</v>
      </c>
      <c r="U932" s="141" t="s">
        <v>7642</v>
      </c>
      <c r="V932" s="141"/>
      <c r="W932" s="273">
        <v>42</v>
      </c>
      <c r="X932" s="141">
        <f>VLOOKUP(W932,SIZE!A:B,2,0)</f>
        <v>88</v>
      </c>
      <c r="Y932" s="141">
        <v>45.99</v>
      </c>
      <c r="Z932" s="141" t="s">
        <v>1080</v>
      </c>
      <c r="AA932" s="141">
        <f>VLOOKUP(Z932,COLOR!A:B,2,0)</f>
        <v>13</v>
      </c>
      <c r="AB932" s="130"/>
      <c r="AC932" s="130"/>
      <c r="AD932" s="130"/>
      <c r="AE932" s="130"/>
      <c r="AF932" s="130"/>
      <c r="AG932" s="130"/>
      <c r="AH932" s="130"/>
      <c r="AI932" s="130"/>
      <c r="AJ932" s="130"/>
      <c r="AK932" s="130"/>
      <c r="AL932" s="130"/>
      <c r="AM932" s="130"/>
    </row>
    <row r="933" spans="1:39" ht="20.25" customHeight="1">
      <c r="A933" s="132">
        <v>932</v>
      </c>
      <c r="B933" s="19" t="s">
        <v>5405</v>
      </c>
      <c r="C933" s="250">
        <v>61123190000</v>
      </c>
      <c r="D933" s="261" t="s">
        <v>6968</v>
      </c>
      <c r="E933" s="143" t="str">
        <f t="shared" si="42"/>
        <v>Լողազգեստ- Շորտեր</v>
      </c>
      <c r="F933" s="273" t="s">
        <v>460</v>
      </c>
      <c r="G933" s="144">
        <f>VLOOKUP(E933,subcategory!A:B,2,0)</f>
        <v>49</v>
      </c>
      <c r="H933" s="273" t="s">
        <v>10</v>
      </c>
      <c r="I933" s="213" t="e">
        <f>VLOOKUP(H933,gender!A:B,2,0)</f>
        <v>#N/A</v>
      </c>
      <c r="J933" s="273">
        <v>160</v>
      </c>
      <c r="K933" s="273">
        <v>160</v>
      </c>
      <c r="L933" s="273">
        <v>1</v>
      </c>
      <c r="M933" s="273" t="s">
        <v>7166</v>
      </c>
      <c r="N933" s="144" t="e">
        <f>VLOOKUP(M933,brand!A:B,2,0)</f>
        <v>#N/A</v>
      </c>
      <c r="O933" s="144"/>
      <c r="P933" s="144" t="e">
        <f>VLOOKUP(O933,country!A:B,2,0)</f>
        <v>#N/A</v>
      </c>
      <c r="Q933" s="273" t="s">
        <v>3915</v>
      </c>
      <c r="R933" s="144" t="str">
        <f t="shared" si="45"/>
        <v>Պոլիեսթեր</v>
      </c>
      <c r="S933" s="144" t="s">
        <v>36</v>
      </c>
      <c r="T933" s="144">
        <f>VLOOKUP(R933,material!A:B,2,0)</f>
        <v>37</v>
      </c>
      <c r="U933" s="141" t="s">
        <v>7642</v>
      </c>
      <c r="V933" s="141"/>
      <c r="W933" s="273" t="s">
        <v>825</v>
      </c>
      <c r="X933" s="141">
        <f>VLOOKUP(W933,SIZE!A:B,2,0)</f>
        <v>119</v>
      </c>
      <c r="Y933" s="141">
        <v>45.99</v>
      </c>
      <c r="Z933" s="141" t="s">
        <v>1059</v>
      </c>
      <c r="AA933" s="141">
        <f>VLOOKUP(Z933,COLOR!A:B,2,0)</f>
        <v>1</v>
      </c>
      <c r="AB933" s="130"/>
      <c r="AC933" s="130"/>
      <c r="AD933" s="130"/>
      <c r="AE933" s="130"/>
      <c r="AF933" s="130"/>
      <c r="AG933" s="130"/>
      <c r="AH933" s="130"/>
      <c r="AI933" s="130"/>
      <c r="AJ933" s="130"/>
      <c r="AK933" s="130"/>
      <c r="AL933" s="130"/>
      <c r="AM933" s="130"/>
    </row>
    <row r="934" spans="1:39" ht="20.25" customHeight="1">
      <c r="A934" s="132">
        <v>933</v>
      </c>
      <c r="B934" s="19" t="s">
        <v>5406</v>
      </c>
      <c r="C934" s="250">
        <v>61124190000</v>
      </c>
      <c r="D934" s="261" t="s">
        <v>6967</v>
      </c>
      <c r="E934" s="143" t="str">
        <f t="shared" si="42"/>
        <v>Լողազգեստ- Շորտեր</v>
      </c>
      <c r="F934" s="273" t="s">
        <v>460</v>
      </c>
      <c r="G934" s="144">
        <f>VLOOKUP(E934,subcategory!A:B,2,0)</f>
        <v>49</v>
      </c>
      <c r="H934" s="273" t="s">
        <v>20</v>
      </c>
      <c r="I934" s="213" t="e">
        <f>VLOOKUP(H934,gender!A:B,2,0)</f>
        <v>#N/A</v>
      </c>
      <c r="J934" s="273">
        <v>65</v>
      </c>
      <c r="K934" s="273">
        <v>65</v>
      </c>
      <c r="L934" s="273">
        <v>1</v>
      </c>
      <c r="M934" s="273" t="s">
        <v>7166</v>
      </c>
      <c r="N934" s="144" t="e">
        <f>VLOOKUP(M934,brand!A:B,2,0)</f>
        <v>#N/A</v>
      </c>
      <c r="O934" s="144"/>
      <c r="P934" s="144" t="e">
        <f>VLOOKUP(O934,country!A:B,2,0)</f>
        <v>#N/A</v>
      </c>
      <c r="Q934" s="273" t="s">
        <v>3915</v>
      </c>
      <c r="R934" s="144" t="str">
        <f t="shared" si="45"/>
        <v>81%Պոլիամիդ14%Ֆիբրամետալիկ 5%Էլաստան</v>
      </c>
      <c r="S934" s="144" t="s">
        <v>7285</v>
      </c>
      <c r="T934" s="144" t="e">
        <f>VLOOKUP(R934,material!A:B,2,0)</f>
        <v>#N/A</v>
      </c>
      <c r="U934" s="141" t="s">
        <v>7642</v>
      </c>
      <c r="V934" s="141"/>
      <c r="W934" s="273">
        <v>38</v>
      </c>
      <c r="X934" s="141">
        <f>VLOOKUP(W934,SIZE!A:B,2,0)</f>
        <v>64</v>
      </c>
      <c r="Y934" s="141">
        <v>25.99</v>
      </c>
      <c r="Z934" s="141" t="s">
        <v>7762</v>
      </c>
      <c r="AA934" s="141" t="e">
        <f>VLOOKUP(Z934,COLOR!A:B,2,0)</f>
        <v>#N/A</v>
      </c>
      <c r="AB934" s="130"/>
      <c r="AC934" s="130"/>
      <c r="AD934" s="130"/>
      <c r="AE934" s="130"/>
      <c r="AF934" s="130"/>
      <c r="AG934" s="130"/>
      <c r="AH934" s="130"/>
      <c r="AI934" s="130"/>
      <c r="AJ934" s="130"/>
      <c r="AK934" s="130"/>
      <c r="AL934" s="130"/>
      <c r="AM934" s="130"/>
    </row>
    <row r="935" spans="1:39" ht="20.25" customHeight="1">
      <c r="A935" s="132">
        <v>934</v>
      </c>
      <c r="B935" s="19" t="s">
        <v>5407</v>
      </c>
      <c r="C935" s="250">
        <v>61124190000</v>
      </c>
      <c r="D935" s="261" t="s">
        <v>6967</v>
      </c>
      <c r="E935" s="143" t="str">
        <f t="shared" si="42"/>
        <v>Լողազգեստ- Շորտեր</v>
      </c>
      <c r="F935" s="273" t="s">
        <v>460</v>
      </c>
      <c r="G935" s="144">
        <f>VLOOKUP(E935,subcategory!A:B,2,0)</f>
        <v>49</v>
      </c>
      <c r="H935" s="273" t="s">
        <v>20</v>
      </c>
      <c r="I935" s="213" t="e">
        <f>VLOOKUP(H935,gender!A:B,2,0)</f>
        <v>#N/A</v>
      </c>
      <c r="J935" s="273">
        <v>65</v>
      </c>
      <c r="K935" s="273">
        <v>65</v>
      </c>
      <c r="L935" s="273">
        <v>1</v>
      </c>
      <c r="M935" s="273" t="s">
        <v>7166</v>
      </c>
      <c r="N935" s="144" t="e">
        <f>VLOOKUP(M935,brand!A:B,2,0)</f>
        <v>#N/A</v>
      </c>
      <c r="O935" s="144"/>
      <c r="P935" s="144" t="e">
        <f>VLOOKUP(O935,country!A:B,2,0)</f>
        <v>#N/A</v>
      </c>
      <c r="Q935" s="273" t="s">
        <v>3915</v>
      </c>
      <c r="R935" s="144" t="str">
        <f t="shared" si="45"/>
        <v>81%Պոլիամիդ14%Ֆիբրամետալիկ 5%Էլաստան</v>
      </c>
      <c r="S935" s="144" t="s">
        <v>7285</v>
      </c>
      <c r="T935" s="144" t="e">
        <f>VLOOKUP(R935,material!A:B,2,0)</f>
        <v>#N/A</v>
      </c>
      <c r="U935" s="141" t="s">
        <v>7642</v>
      </c>
      <c r="V935" s="141"/>
      <c r="W935" s="273">
        <v>38</v>
      </c>
      <c r="X935" s="141">
        <f>VLOOKUP(W935,SIZE!A:B,2,0)</f>
        <v>64</v>
      </c>
      <c r="Y935" s="141">
        <v>25.99</v>
      </c>
      <c r="Z935" s="141" t="s">
        <v>1057</v>
      </c>
      <c r="AA935" s="141">
        <f>VLOOKUP(Z935,COLOR!A:B,2,0)</f>
        <v>5</v>
      </c>
      <c r="AB935" s="130"/>
      <c r="AC935" s="130"/>
      <c r="AD935" s="130"/>
      <c r="AE935" s="130"/>
      <c r="AF935" s="130"/>
      <c r="AG935" s="130"/>
      <c r="AH935" s="130"/>
      <c r="AI935" s="130"/>
      <c r="AJ935" s="130"/>
      <c r="AK935" s="130"/>
      <c r="AL935" s="130"/>
      <c r="AM935" s="130"/>
    </row>
    <row r="936" spans="1:39" ht="20.25" customHeight="1">
      <c r="A936" s="132">
        <v>935</v>
      </c>
      <c r="B936" s="19" t="s">
        <v>5408</v>
      </c>
      <c r="C936" s="250">
        <v>61124190000</v>
      </c>
      <c r="D936" s="261" t="s">
        <v>6967</v>
      </c>
      <c r="E936" s="143" t="str">
        <f t="shared" si="42"/>
        <v>Լողազգեստ- Շորտեր</v>
      </c>
      <c r="F936" s="273" t="s">
        <v>460</v>
      </c>
      <c r="G936" s="144">
        <f>VLOOKUP(E936,subcategory!A:B,2,0)</f>
        <v>49</v>
      </c>
      <c r="H936" s="273" t="s">
        <v>20</v>
      </c>
      <c r="I936" s="213" t="e">
        <f>VLOOKUP(H936,gender!A:B,2,0)</f>
        <v>#N/A</v>
      </c>
      <c r="J936" s="273">
        <v>65</v>
      </c>
      <c r="K936" s="273">
        <v>65</v>
      </c>
      <c r="L936" s="273">
        <v>1</v>
      </c>
      <c r="M936" s="273" t="s">
        <v>7166</v>
      </c>
      <c r="N936" s="144" t="e">
        <f>VLOOKUP(M936,brand!A:B,2,0)</f>
        <v>#N/A</v>
      </c>
      <c r="O936" s="144"/>
      <c r="P936" s="144" t="e">
        <f>VLOOKUP(O936,country!A:B,2,0)</f>
        <v>#N/A</v>
      </c>
      <c r="Q936" s="273" t="s">
        <v>3915</v>
      </c>
      <c r="R936" s="144" t="str">
        <f t="shared" si="45"/>
        <v>81%Պոլիամիդ14%Ֆիբրամետալիկ 5%Էլաստան</v>
      </c>
      <c r="S936" s="144" t="s">
        <v>7285</v>
      </c>
      <c r="T936" s="144" t="e">
        <f>VLOOKUP(R936,material!A:B,2,0)</f>
        <v>#N/A</v>
      </c>
      <c r="U936" s="141" t="s">
        <v>7642</v>
      </c>
      <c r="V936" s="141"/>
      <c r="W936" s="273">
        <v>38</v>
      </c>
      <c r="X936" s="141">
        <f>VLOOKUP(W936,SIZE!A:B,2,0)</f>
        <v>64</v>
      </c>
      <c r="Y936" s="141">
        <v>25.99</v>
      </c>
      <c r="Z936" s="141" t="s">
        <v>1057</v>
      </c>
      <c r="AA936" s="141">
        <f>VLOOKUP(Z936,COLOR!A:B,2,0)</f>
        <v>5</v>
      </c>
      <c r="AB936" s="130"/>
      <c r="AC936" s="130"/>
      <c r="AD936" s="130"/>
      <c r="AE936" s="130"/>
      <c r="AF936" s="130"/>
      <c r="AG936" s="130"/>
      <c r="AH936" s="130"/>
      <c r="AI936" s="130"/>
      <c r="AJ936" s="130"/>
      <c r="AK936" s="130"/>
      <c r="AL936" s="130"/>
      <c r="AM936" s="130"/>
    </row>
    <row r="937" spans="1:39" ht="20.25" customHeight="1">
      <c r="A937" s="132">
        <v>936</v>
      </c>
      <c r="B937" s="19" t="s">
        <v>5409</v>
      </c>
      <c r="C937" s="250">
        <v>61124190000</v>
      </c>
      <c r="D937" s="261" t="s">
        <v>6967</v>
      </c>
      <c r="E937" s="143" t="str">
        <f t="shared" si="42"/>
        <v>Լողազգեստ- Շորտեր</v>
      </c>
      <c r="F937" s="273" t="s">
        <v>460</v>
      </c>
      <c r="G937" s="144">
        <f>VLOOKUP(E937,subcategory!A:B,2,0)</f>
        <v>49</v>
      </c>
      <c r="H937" s="273" t="s">
        <v>20</v>
      </c>
      <c r="I937" s="213" t="e">
        <f>VLOOKUP(H937,gender!A:B,2,0)</f>
        <v>#N/A</v>
      </c>
      <c r="J937" s="273">
        <v>65</v>
      </c>
      <c r="K937" s="273">
        <v>65</v>
      </c>
      <c r="L937" s="273">
        <v>1</v>
      </c>
      <c r="M937" s="273" t="s">
        <v>7166</v>
      </c>
      <c r="N937" s="144" t="e">
        <f>VLOOKUP(M937,brand!A:B,2,0)</f>
        <v>#N/A</v>
      </c>
      <c r="O937" s="144"/>
      <c r="P937" s="144" t="e">
        <f>VLOOKUP(O937,country!A:B,2,0)</f>
        <v>#N/A</v>
      </c>
      <c r="Q937" s="273" t="s">
        <v>3915</v>
      </c>
      <c r="R937" s="144" t="str">
        <f t="shared" si="45"/>
        <v>81%Պոլիամիդ14%Ֆիբրամետալիկ 5%Էլաստան</v>
      </c>
      <c r="S937" s="144" t="s">
        <v>7285</v>
      </c>
      <c r="T937" s="144" t="e">
        <f>VLOOKUP(R937,material!A:B,2,0)</f>
        <v>#N/A</v>
      </c>
      <c r="U937" s="141" t="s">
        <v>7642</v>
      </c>
      <c r="V937" s="141"/>
      <c r="W937" s="273">
        <v>42</v>
      </c>
      <c r="X937" s="141">
        <f>VLOOKUP(W937,SIZE!A:B,2,0)</f>
        <v>88</v>
      </c>
      <c r="Y937" s="141">
        <v>25.99</v>
      </c>
      <c r="Z937" s="141" t="s">
        <v>1057</v>
      </c>
      <c r="AA937" s="141">
        <f>VLOOKUP(Z937,COLOR!A:B,2,0)</f>
        <v>5</v>
      </c>
      <c r="AB937" s="130"/>
      <c r="AC937" s="130"/>
      <c r="AD937" s="130"/>
      <c r="AE937" s="130"/>
      <c r="AF937" s="130"/>
      <c r="AG937" s="130"/>
      <c r="AH937" s="130"/>
      <c r="AI937" s="130"/>
      <c r="AJ937" s="130"/>
      <c r="AK937" s="130"/>
      <c r="AL937" s="130"/>
      <c r="AM937" s="130"/>
    </row>
    <row r="938" spans="1:39" ht="20.25" customHeight="1">
      <c r="A938" s="132">
        <v>937</v>
      </c>
      <c r="B938" s="19" t="s">
        <v>5410</v>
      </c>
      <c r="C938" s="250">
        <v>61124190000</v>
      </c>
      <c r="D938" s="261" t="s">
        <v>6967</v>
      </c>
      <c r="E938" s="143" t="str">
        <f t="shared" si="42"/>
        <v>Լողազգեստ- Շորտեր</v>
      </c>
      <c r="F938" s="273" t="s">
        <v>460</v>
      </c>
      <c r="G938" s="144">
        <f>VLOOKUP(E938,subcategory!A:B,2,0)</f>
        <v>49</v>
      </c>
      <c r="H938" s="273" t="s">
        <v>20</v>
      </c>
      <c r="I938" s="213" t="e">
        <f>VLOOKUP(H938,gender!A:B,2,0)</f>
        <v>#N/A</v>
      </c>
      <c r="J938" s="273">
        <v>65</v>
      </c>
      <c r="K938" s="273">
        <v>65</v>
      </c>
      <c r="L938" s="273">
        <v>1</v>
      </c>
      <c r="M938" s="273" t="s">
        <v>7166</v>
      </c>
      <c r="N938" s="144" t="e">
        <f>VLOOKUP(M938,brand!A:B,2,0)</f>
        <v>#N/A</v>
      </c>
      <c r="O938" s="144"/>
      <c r="P938" s="144" t="e">
        <f>VLOOKUP(O938,country!A:B,2,0)</f>
        <v>#N/A</v>
      </c>
      <c r="Q938" s="273" t="s">
        <v>3915</v>
      </c>
      <c r="R938" s="144" t="str">
        <f t="shared" si="45"/>
        <v>81%Պոլիամիդ14%Ֆիբրամետալիկ 5%Էլաստան</v>
      </c>
      <c r="S938" s="144" t="s">
        <v>7285</v>
      </c>
      <c r="T938" s="144" t="e">
        <f>VLOOKUP(R938,material!A:B,2,0)</f>
        <v>#N/A</v>
      </c>
      <c r="U938" s="141" t="s">
        <v>7642</v>
      </c>
      <c r="V938" s="141"/>
      <c r="W938" s="273">
        <v>38</v>
      </c>
      <c r="X938" s="141">
        <f>VLOOKUP(W938,SIZE!A:B,2,0)</f>
        <v>64</v>
      </c>
      <c r="Y938" s="141">
        <v>25.99</v>
      </c>
      <c r="Z938" s="141" t="s">
        <v>1057</v>
      </c>
      <c r="AA938" s="141">
        <f>VLOOKUP(Z938,COLOR!A:B,2,0)</f>
        <v>5</v>
      </c>
      <c r="AB938" s="130"/>
      <c r="AC938" s="130"/>
      <c r="AD938" s="130"/>
      <c r="AE938" s="130"/>
      <c r="AF938" s="130"/>
      <c r="AG938" s="130"/>
      <c r="AH938" s="130"/>
      <c r="AI938" s="130"/>
      <c r="AJ938" s="130"/>
      <c r="AK938" s="130"/>
      <c r="AL938" s="130"/>
      <c r="AM938" s="130"/>
    </row>
    <row r="939" spans="1:39" ht="20.25" customHeight="1">
      <c r="A939" s="132">
        <v>938</v>
      </c>
      <c r="B939" s="19" t="s">
        <v>5411</v>
      </c>
      <c r="C939" s="250">
        <v>61124190000</v>
      </c>
      <c r="D939" s="261" t="s">
        <v>6967</v>
      </c>
      <c r="E939" s="143" t="str">
        <f t="shared" si="42"/>
        <v>Լողազգեստ- Շորտեր</v>
      </c>
      <c r="F939" s="273" t="s">
        <v>460</v>
      </c>
      <c r="G939" s="144">
        <f>VLOOKUP(E939,subcategory!A:B,2,0)</f>
        <v>49</v>
      </c>
      <c r="H939" s="273" t="s">
        <v>20</v>
      </c>
      <c r="I939" s="213" t="e">
        <f>VLOOKUP(H939,gender!A:B,2,0)</f>
        <v>#N/A</v>
      </c>
      <c r="J939" s="273">
        <v>85</v>
      </c>
      <c r="K939" s="273">
        <v>85</v>
      </c>
      <c r="L939" s="273">
        <v>1</v>
      </c>
      <c r="M939" s="273" t="s">
        <v>7166</v>
      </c>
      <c r="N939" s="144" t="e">
        <f>VLOOKUP(M939,brand!A:B,2,0)</f>
        <v>#N/A</v>
      </c>
      <c r="O939" s="144"/>
      <c r="P939" s="144" t="e">
        <f>VLOOKUP(O939,country!A:B,2,0)</f>
        <v>#N/A</v>
      </c>
      <c r="Q939" s="273" t="s">
        <v>3915</v>
      </c>
      <c r="R939" s="144" t="str">
        <f t="shared" si="45"/>
        <v>81%Պոլիամիդ14%Ֆիբրամետալիկ 5%Էլաստան</v>
      </c>
      <c r="S939" s="144" t="s">
        <v>7285</v>
      </c>
      <c r="T939" s="144" t="e">
        <f>VLOOKUP(R939,material!A:B,2,0)</f>
        <v>#N/A</v>
      </c>
      <c r="U939" s="141" t="s">
        <v>7642</v>
      </c>
      <c r="V939" s="141"/>
      <c r="W939" s="273">
        <v>42</v>
      </c>
      <c r="X939" s="141">
        <f>VLOOKUP(W939,SIZE!A:B,2,0)</f>
        <v>88</v>
      </c>
      <c r="Y939" s="141">
        <v>25.99</v>
      </c>
      <c r="Z939" s="141" t="s">
        <v>1057</v>
      </c>
      <c r="AA939" s="141">
        <f>VLOOKUP(Z939,COLOR!A:B,2,0)</f>
        <v>5</v>
      </c>
      <c r="AB939" s="130"/>
      <c r="AC939" s="130"/>
      <c r="AD939" s="130"/>
      <c r="AE939" s="130"/>
      <c r="AF939" s="130"/>
      <c r="AG939" s="130"/>
      <c r="AH939" s="130"/>
      <c r="AI939" s="130"/>
      <c r="AJ939" s="130"/>
      <c r="AK939" s="130"/>
      <c r="AL939" s="130"/>
      <c r="AM939" s="130"/>
    </row>
    <row r="940" spans="1:39" ht="20.25" customHeight="1">
      <c r="A940" s="132">
        <v>939</v>
      </c>
      <c r="B940" s="19" t="s">
        <v>5412</v>
      </c>
      <c r="C940" s="250">
        <v>61124190000</v>
      </c>
      <c r="D940" s="261" t="s">
        <v>6967</v>
      </c>
      <c r="E940" s="143" t="str">
        <f t="shared" si="42"/>
        <v>Լողազգեստ- Շորտեր</v>
      </c>
      <c r="F940" s="273" t="s">
        <v>460</v>
      </c>
      <c r="G940" s="144">
        <f>VLOOKUP(E940,subcategory!A:B,2,0)</f>
        <v>49</v>
      </c>
      <c r="H940" s="273" t="s">
        <v>20</v>
      </c>
      <c r="I940" s="213" t="e">
        <f>VLOOKUP(H940,gender!A:B,2,0)</f>
        <v>#N/A</v>
      </c>
      <c r="J940" s="273">
        <v>65</v>
      </c>
      <c r="K940" s="273">
        <v>65</v>
      </c>
      <c r="L940" s="273">
        <v>1</v>
      </c>
      <c r="M940" s="273" t="s">
        <v>7166</v>
      </c>
      <c r="N940" s="144" t="e">
        <f>VLOOKUP(M940,brand!A:B,2,0)</f>
        <v>#N/A</v>
      </c>
      <c r="O940" s="144"/>
      <c r="P940" s="144" t="e">
        <f>VLOOKUP(O940,country!A:B,2,0)</f>
        <v>#N/A</v>
      </c>
      <c r="Q940" s="273" t="s">
        <v>3915</v>
      </c>
      <c r="R940" s="144" t="str">
        <f t="shared" si="45"/>
        <v>81%Պոլիամիդ14%Ֆիբրամետալիկ 5%Էլաստան</v>
      </c>
      <c r="S940" s="144" t="s">
        <v>7285</v>
      </c>
      <c r="T940" s="144" t="e">
        <f>VLOOKUP(R940,material!A:B,2,0)</f>
        <v>#N/A</v>
      </c>
      <c r="U940" s="141" t="s">
        <v>7642</v>
      </c>
      <c r="V940" s="141"/>
      <c r="W940" s="273">
        <v>38</v>
      </c>
      <c r="X940" s="141">
        <f>VLOOKUP(W940,SIZE!A:B,2,0)</f>
        <v>64</v>
      </c>
      <c r="Y940" s="141">
        <v>25.99</v>
      </c>
      <c r="Z940" s="141" t="s">
        <v>1057</v>
      </c>
      <c r="AA940" s="141">
        <f>VLOOKUP(Z940,COLOR!A:B,2,0)</f>
        <v>5</v>
      </c>
      <c r="AB940" s="130"/>
      <c r="AC940" s="130"/>
      <c r="AD940" s="130"/>
      <c r="AE940" s="130"/>
      <c r="AF940" s="130"/>
      <c r="AG940" s="130"/>
      <c r="AH940" s="130"/>
      <c r="AI940" s="130"/>
      <c r="AJ940" s="130"/>
      <c r="AK940" s="130"/>
      <c r="AL940" s="130"/>
      <c r="AM940" s="130"/>
    </row>
    <row r="941" spans="1:39" ht="20.25" customHeight="1">
      <c r="A941" s="132">
        <v>940</v>
      </c>
      <c r="B941" s="19" t="s">
        <v>5413</v>
      </c>
      <c r="C941" s="250">
        <v>61124190000</v>
      </c>
      <c r="D941" s="261" t="s">
        <v>6967</v>
      </c>
      <c r="E941" s="143" t="str">
        <f t="shared" si="42"/>
        <v>Լողազգեստ- Շորտեր</v>
      </c>
      <c r="F941" s="273" t="s">
        <v>460</v>
      </c>
      <c r="G941" s="144">
        <f>VLOOKUP(E941,subcategory!A:B,2,0)</f>
        <v>49</v>
      </c>
      <c r="H941" s="273" t="s">
        <v>20</v>
      </c>
      <c r="I941" s="213" t="e">
        <f>VLOOKUP(H941,gender!A:B,2,0)</f>
        <v>#N/A</v>
      </c>
      <c r="J941" s="273">
        <v>65</v>
      </c>
      <c r="K941" s="273">
        <v>65</v>
      </c>
      <c r="L941" s="273">
        <v>1</v>
      </c>
      <c r="M941" s="273" t="s">
        <v>7166</v>
      </c>
      <c r="N941" s="144" t="e">
        <f>VLOOKUP(M941,brand!A:B,2,0)</f>
        <v>#N/A</v>
      </c>
      <c r="O941" s="144"/>
      <c r="P941" s="144" t="e">
        <f>VLOOKUP(O941,country!A:B,2,0)</f>
        <v>#N/A</v>
      </c>
      <c r="Q941" s="273" t="s">
        <v>3915</v>
      </c>
      <c r="R941" s="144" t="str">
        <f t="shared" si="45"/>
        <v>81%Պոլիամիդ14%Ֆիբրամետալիկ 5%Էլաստան</v>
      </c>
      <c r="S941" s="144" t="s">
        <v>7285</v>
      </c>
      <c r="T941" s="144" t="e">
        <f>VLOOKUP(R941,material!A:B,2,0)</f>
        <v>#N/A</v>
      </c>
      <c r="U941" s="141" t="s">
        <v>7642</v>
      </c>
      <c r="V941" s="141"/>
      <c r="W941" s="273">
        <v>38</v>
      </c>
      <c r="X941" s="141">
        <f>VLOOKUP(W941,SIZE!A:B,2,0)</f>
        <v>64</v>
      </c>
      <c r="Y941" s="141">
        <v>25.99</v>
      </c>
      <c r="Z941" s="141" t="s">
        <v>1057</v>
      </c>
      <c r="AA941" s="141">
        <f>VLOOKUP(Z941,COLOR!A:B,2,0)</f>
        <v>5</v>
      </c>
      <c r="AB941" s="130"/>
      <c r="AC941" s="130"/>
      <c r="AD941" s="130"/>
      <c r="AE941" s="130"/>
      <c r="AF941" s="130"/>
      <c r="AG941" s="130"/>
      <c r="AH941" s="130"/>
      <c r="AI941" s="130"/>
      <c r="AJ941" s="130"/>
      <c r="AK941" s="130"/>
      <c r="AL941" s="130"/>
      <c r="AM941" s="130"/>
    </row>
    <row r="942" spans="1:39" ht="20.25" customHeight="1">
      <c r="A942" s="132">
        <v>941</v>
      </c>
      <c r="B942" s="19" t="s">
        <v>5414</v>
      </c>
      <c r="C942" s="250">
        <v>61124190000</v>
      </c>
      <c r="D942" s="261" t="s">
        <v>6967</v>
      </c>
      <c r="E942" s="143" t="str">
        <f t="shared" si="42"/>
        <v>Լողազգեստ- Շորտեր</v>
      </c>
      <c r="F942" s="273" t="s">
        <v>460</v>
      </c>
      <c r="G942" s="144">
        <f>VLOOKUP(E942,subcategory!A:B,2,0)</f>
        <v>49</v>
      </c>
      <c r="H942" s="273" t="s">
        <v>20</v>
      </c>
      <c r="I942" s="213" t="e">
        <f>VLOOKUP(H942,gender!A:B,2,0)</f>
        <v>#N/A</v>
      </c>
      <c r="J942" s="273">
        <v>65</v>
      </c>
      <c r="K942" s="273">
        <v>65</v>
      </c>
      <c r="L942" s="273">
        <v>1</v>
      </c>
      <c r="M942" s="273" t="s">
        <v>7166</v>
      </c>
      <c r="N942" s="144" t="e">
        <f>VLOOKUP(M942,brand!A:B,2,0)</f>
        <v>#N/A</v>
      </c>
      <c r="O942" s="144"/>
      <c r="P942" s="144" t="e">
        <f>VLOOKUP(O942,country!A:B,2,0)</f>
        <v>#N/A</v>
      </c>
      <c r="Q942" s="273" t="s">
        <v>3915</v>
      </c>
      <c r="R942" s="144" t="str">
        <f t="shared" si="45"/>
        <v>81%Պոլիամիդ14%Ֆիբրամետալիկ 5%Էլաստան</v>
      </c>
      <c r="S942" s="144" t="s">
        <v>7285</v>
      </c>
      <c r="T942" s="144" t="e">
        <f>VLOOKUP(R942,material!A:B,2,0)</f>
        <v>#N/A</v>
      </c>
      <c r="U942" s="141" t="s">
        <v>7642</v>
      </c>
      <c r="V942" s="141"/>
      <c r="W942" s="273">
        <v>38</v>
      </c>
      <c r="X942" s="141">
        <f>VLOOKUP(W942,SIZE!A:B,2,0)</f>
        <v>64</v>
      </c>
      <c r="Y942" s="141">
        <v>25.99</v>
      </c>
      <c r="Z942" s="141" t="s">
        <v>1057</v>
      </c>
      <c r="AA942" s="141">
        <f>VLOOKUP(Z942,COLOR!A:B,2,0)</f>
        <v>5</v>
      </c>
      <c r="AB942" s="130"/>
      <c r="AC942" s="130"/>
      <c r="AD942" s="130"/>
      <c r="AE942" s="130"/>
      <c r="AF942" s="130"/>
      <c r="AG942" s="130"/>
      <c r="AH942" s="130"/>
      <c r="AI942" s="130"/>
      <c r="AJ942" s="130"/>
      <c r="AK942" s="130"/>
      <c r="AL942" s="130"/>
      <c r="AM942" s="130"/>
    </row>
    <row r="943" spans="1:39" ht="20.25" customHeight="1">
      <c r="A943" s="132">
        <v>942</v>
      </c>
      <c r="B943" s="19" t="s">
        <v>5415</v>
      </c>
      <c r="C943" s="250">
        <v>61124190000</v>
      </c>
      <c r="D943" s="261" t="s">
        <v>6967</v>
      </c>
      <c r="E943" s="143" t="str">
        <f t="shared" si="42"/>
        <v>Լողազգեստ- Շորտեր</v>
      </c>
      <c r="F943" s="273" t="s">
        <v>460</v>
      </c>
      <c r="G943" s="144">
        <f>VLOOKUP(E943,subcategory!A:B,2,0)</f>
        <v>49</v>
      </c>
      <c r="H943" s="273" t="s">
        <v>20</v>
      </c>
      <c r="I943" s="213" t="e">
        <f>VLOOKUP(H943,gender!A:B,2,0)</f>
        <v>#N/A</v>
      </c>
      <c r="J943" s="273">
        <v>65</v>
      </c>
      <c r="K943" s="273">
        <v>65</v>
      </c>
      <c r="L943" s="273">
        <v>1</v>
      </c>
      <c r="M943" s="273" t="s">
        <v>7166</v>
      </c>
      <c r="N943" s="144" t="e">
        <f>VLOOKUP(M943,brand!A:B,2,0)</f>
        <v>#N/A</v>
      </c>
      <c r="O943" s="144"/>
      <c r="P943" s="144" t="e">
        <f>VLOOKUP(O943,country!A:B,2,0)</f>
        <v>#N/A</v>
      </c>
      <c r="Q943" s="273" t="s">
        <v>3915</v>
      </c>
      <c r="R943" s="144" t="str">
        <f t="shared" si="45"/>
        <v>81%Պոլիամիդ14%Ֆիբրամետալիկ 5%Էլաստան</v>
      </c>
      <c r="S943" s="141" t="s">
        <v>7285</v>
      </c>
      <c r="T943" s="219" t="s">
        <v>3936</v>
      </c>
      <c r="U943" s="141" t="s">
        <v>7642</v>
      </c>
      <c r="V943" s="141"/>
      <c r="W943" s="273">
        <v>38</v>
      </c>
      <c r="X943" s="141">
        <f>VLOOKUP(W943,SIZE!A:B,2,0)</f>
        <v>64</v>
      </c>
      <c r="Y943" s="141">
        <v>25.99</v>
      </c>
      <c r="Z943" s="141" t="s">
        <v>1057</v>
      </c>
      <c r="AA943" s="141">
        <f>VLOOKUP(Z943,COLOR!A:B,2,0)</f>
        <v>5</v>
      </c>
      <c r="AB943" s="130"/>
      <c r="AC943" s="130"/>
      <c r="AD943" s="130"/>
      <c r="AE943" s="130"/>
      <c r="AF943" s="130"/>
      <c r="AG943" s="130"/>
      <c r="AH943" s="130"/>
      <c r="AI943" s="130"/>
      <c r="AJ943" s="130"/>
      <c r="AK943" s="130"/>
      <c r="AL943" s="130"/>
      <c r="AM943" s="130"/>
    </row>
    <row r="944" spans="1:39" ht="20.25" customHeight="1">
      <c r="A944" s="132">
        <v>943</v>
      </c>
      <c r="B944" s="19" t="s">
        <v>5416</v>
      </c>
      <c r="C944" s="250">
        <v>61124190000</v>
      </c>
      <c r="D944" s="261" t="s">
        <v>647</v>
      </c>
      <c r="E944" s="143" t="str">
        <f t="shared" si="42"/>
        <v>Լողազգեստ Կրծքկալ</v>
      </c>
      <c r="F944" s="273" t="s">
        <v>3667</v>
      </c>
      <c r="G944" s="144">
        <f>VLOOKUP(E944,subcategory!A:B,2,0)</f>
        <v>48</v>
      </c>
      <c r="H944" s="273" t="s">
        <v>20</v>
      </c>
      <c r="I944" s="213" t="e">
        <f>VLOOKUP(H944,gender!A:B,2,0)</f>
        <v>#N/A</v>
      </c>
      <c r="J944" s="273">
        <v>85</v>
      </c>
      <c r="K944" s="273">
        <v>85</v>
      </c>
      <c r="L944" s="273">
        <v>1</v>
      </c>
      <c r="M944" s="273" t="s">
        <v>7166</v>
      </c>
      <c r="N944" s="144" t="e">
        <f>VLOOKUP(M944,brand!A:B,2,0)</f>
        <v>#N/A</v>
      </c>
      <c r="O944" s="144"/>
      <c r="P944" s="144" t="e">
        <f>VLOOKUP(O944,country!A:B,2,0)</f>
        <v>#N/A</v>
      </c>
      <c r="Q944" s="273" t="s">
        <v>3915</v>
      </c>
      <c r="R944" s="144" t="str">
        <f t="shared" si="45"/>
        <v>81%Պոլիամիդ14%Ֆիբրամետալիկ 5%Էլաստան</v>
      </c>
      <c r="S944" s="144" t="s">
        <v>7285</v>
      </c>
      <c r="T944" s="144" t="e">
        <f>VLOOKUP(R944,material!A:B,2,0)</f>
        <v>#N/A</v>
      </c>
      <c r="U944" s="141" t="s">
        <v>7642</v>
      </c>
      <c r="V944" s="141"/>
      <c r="W944" s="273">
        <v>42</v>
      </c>
      <c r="X944" s="141">
        <f>VLOOKUP(W944,SIZE!A:B,2,0)</f>
        <v>88</v>
      </c>
      <c r="Y944" s="141">
        <v>45.99</v>
      </c>
      <c r="Z944" s="141" t="s">
        <v>1057</v>
      </c>
      <c r="AA944" s="141">
        <f>VLOOKUP(Z944,COLOR!A:B,2,0)</f>
        <v>5</v>
      </c>
      <c r="AB944" s="130"/>
      <c r="AC944" s="130"/>
      <c r="AD944" s="130"/>
      <c r="AE944" s="130"/>
      <c r="AF944" s="130"/>
      <c r="AG944" s="130"/>
      <c r="AH944" s="130"/>
      <c r="AI944" s="130"/>
      <c r="AJ944" s="130"/>
      <c r="AK944" s="130"/>
      <c r="AL944" s="130"/>
      <c r="AM944" s="130"/>
    </row>
    <row r="945" spans="1:39" ht="20.25" customHeight="1">
      <c r="A945" s="132">
        <v>944</v>
      </c>
      <c r="B945" s="19" t="s">
        <v>5417</v>
      </c>
      <c r="C945" s="250">
        <v>61124190000</v>
      </c>
      <c r="D945" s="261" t="s">
        <v>647</v>
      </c>
      <c r="E945" s="143" t="str">
        <f t="shared" si="42"/>
        <v>Լողազգեստ Կրծքկալ</v>
      </c>
      <c r="F945" s="273" t="s">
        <v>3667</v>
      </c>
      <c r="G945" s="144">
        <f>VLOOKUP(E945,subcategory!A:B,2,0)</f>
        <v>48</v>
      </c>
      <c r="H945" s="273" t="s">
        <v>20</v>
      </c>
      <c r="I945" s="213" t="e">
        <f>VLOOKUP(H945,gender!A:B,2,0)</f>
        <v>#N/A</v>
      </c>
      <c r="J945" s="273">
        <v>65</v>
      </c>
      <c r="K945" s="273">
        <v>65</v>
      </c>
      <c r="L945" s="273">
        <v>1</v>
      </c>
      <c r="M945" s="273" t="s">
        <v>7166</v>
      </c>
      <c r="N945" s="144" t="e">
        <f>VLOOKUP(M945,brand!A:B,2,0)</f>
        <v>#N/A</v>
      </c>
      <c r="O945" s="144"/>
      <c r="P945" s="144" t="e">
        <f>VLOOKUP(O945,country!A:B,2,0)</f>
        <v>#N/A</v>
      </c>
      <c r="Q945" s="273" t="s">
        <v>3915</v>
      </c>
      <c r="R945" s="144" t="str">
        <f t="shared" si="45"/>
        <v>81%Պոլիամիդ14%Ֆիբրամետալիկ 5%Էլաստան</v>
      </c>
      <c r="S945" s="144" t="s">
        <v>7285</v>
      </c>
      <c r="T945" s="219" t="s">
        <v>3936</v>
      </c>
      <c r="U945" s="141" t="s">
        <v>7642</v>
      </c>
      <c r="V945" s="141"/>
      <c r="W945" s="273">
        <v>36</v>
      </c>
      <c r="X945" s="141">
        <f>VLOOKUP(W945,SIZE!A:B,2,0)</f>
        <v>52</v>
      </c>
      <c r="Y945" s="141">
        <v>45.99</v>
      </c>
      <c r="Z945" s="141" t="s">
        <v>1057</v>
      </c>
      <c r="AA945" s="141">
        <f>VLOOKUP(Z945,COLOR!A:B,2,0)</f>
        <v>5</v>
      </c>
      <c r="AB945" s="130"/>
      <c r="AC945" s="130"/>
      <c r="AD945" s="130"/>
      <c r="AE945" s="130"/>
      <c r="AF945" s="130"/>
      <c r="AG945" s="130"/>
      <c r="AH945" s="130"/>
      <c r="AI945" s="130"/>
      <c r="AJ945" s="130"/>
      <c r="AK945" s="130"/>
      <c r="AL945" s="130"/>
      <c r="AM945" s="130"/>
    </row>
    <row r="946" spans="1:39" ht="20.25" customHeight="1">
      <c r="A946" s="132">
        <v>945</v>
      </c>
      <c r="B946" s="19" t="s">
        <v>5418</v>
      </c>
      <c r="C946" s="250">
        <v>61124190000</v>
      </c>
      <c r="D946" s="261" t="s">
        <v>595</v>
      </c>
      <c r="E946" s="143" t="str">
        <f t="shared" si="42"/>
        <v>Լողազգեստներ</v>
      </c>
      <c r="F946" s="273" t="s">
        <v>7799</v>
      </c>
      <c r="G946" s="144">
        <f>VLOOKUP(E946,subcategory!A:B,2,0)</f>
        <v>46</v>
      </c>
      <c r="H946" s="273" t="s">
        <v>20</v>
      </c>
      <c r="I946" s="213" t="e">
        <f>VLOOKUP(H946,gender!A:B,2,0)</f>
        <v>#N/A</v>
      </c>
      <c r="J946" s="273">
        <v>200</v>
      </c>
      <c r="K946" s="273">
        <v>200</v>
      </c>
      <c r="L946" s="273">
        <v>1</v>
      </c>
      <c r="M946" s="273" t="s">
        <v>7166</v>
      </c>
      <c r="N946" s="144" t="e">
        <f>VLOOKUP(M946,brand!A:B,2,0)</f>
        <v>#N/A</v>
      </c>
      <c r="O946" s="144"/>
      <c r="P946" s="144" t="e">
        <f>VLOOKUP(O946,country!A:B,2,0)</f>
        <v>#N/A</v>
      </c>
      <c r="Q946" s="273" t="s">
        <v>3915</v>
      </c>
      <c r="R946" s="144" t="str">
        <f t="shared" si="45"/>
        <v>81%Պոլիամիդ14%Ֆիբրամետալիկ 5%Էլաստան</v>
      </c>
      <c r="S946" s="144" t="s">
        <v>7285</v>
      </c>
      <c r="T946" s="219" t="s">
        <v>3936</v>
      </c>
      <c r="U946" s="141" t="s">
        <v>7642</v>
      </c>
      <c r="V946" s="141"/>
      <c r="W946" s="273">
        <v>44</v>
      </c>
      <c r="X946" s="141">
        <f>VLOOKUP(W946,SIZE!A:B,2,0)</f>
        <v>95</v>
      </c>
      <c r="Y946" s="141">
        <v>69.989999999999995</v>
      </c>
      <c r="Z946" s="141" t="s">
        <v>1057</v>
      </c>
      <c r="AA946" s="141">
        <f>VLOOKUP(Z946,COLOR!A:B,2,0)</f>
        <v>5</v>
      </c>
      <c r="AB946" s="130"/>
      <c r="AC946" s="130"/>
      <c r="AD946" s="130"/>
      <c r="AE946" s="130"/>
      <c r="AF946" s="130"/>
      <c r="AG946" s="130"/>
      <c r="AH946" s="130"/>
      <c r="AI946" s="130"/>
      <c r="AJ946" s="130"/>
      <c r="AK946" s="130"/>
      <c r="AL946" s="130"/>
      <c r="AM946" s="130"/>
    </row>
    <row r="947" spans="1:39" ht="20.25" customHeight="1">
      <c r="A947" s="132">
        <v>946</v>
      </c>
      <c r="B947" s="19" t="s">
        <v>5419</v>
      </c>
      <c r="C947" s="250">
        <v>61124190000</v>
      </c>
      <c r="D947" s="261" t="s">
        <v>595</v>
      </c>
      <c r="E947" s="143" t="str">
        <f t="shared" si="42"/>
        <v>Լողազգեստներ</v>
      </c>
      <c r="F947" s="273" t="s">
        <v>7799</v>
      </c>
      <c r="G947" s="144">
        <f>VLOOKUP(E947,subcategory!A:B,2,0)</f>
        <v>46</v>
      </c>
      <c r="H947" s="273" t="s">
        <v>20</v>
      </c>
      <c r="I947" s="213" t="e">
        <f>VLOOKUP(H947,gender!A:B,2,0)</f>
        <v>#N/A</v>
      </c>
      <c r="J947" s="273">
        <v>175</v>
      </c>
      <c r="K947" s="273">
        <v>175</v>
      </c>
      <c r="L947" s="273">
        <v>1</v>
      </c>
      <c r="M947" s="273" t="s">
        <v>7166</v>
      </c>
      <c r="N947" s="144" t="e">
        <f>VLOOKUP(M947,brand!A:B,2,0)</f>
        <v>#N/A</v>
      </c>
      <c r="O947" s="144"/>
      <c r="P947" s="144" t="e">
        <f>VLOOKUP(O947,country!A:B,2,0)</f>
        <v>#N/A</v>
      </c>
      <c r="Q947" s="273" t="s">
        <v>3915</v>
      </c>
      <c r="R947" s="144" t="str">
        <f t="shared" si="45"/>
        <v>81%Պոլիամիդ14%Ֆիբրամետալիկ 5%Էլաստան</v>
      </c>
      <c r="S947" s="144" t="s">
        <v>7285</v>
      </c>
      <c r="T947" s="144" t="e">
        <f>VLOOKUP(R947,material!A:B,2,0)</f>
        <v>#N/A</v>
      </c>
      <c r="U947" s="141" t="s">
        <v>7642</v>
      </c>
      <c r="V947" s="141"/>
      <c r="W947" s="273">
        <v>42</v>
      </c>
      <c r="X947" s="141">
        <f>VLOOKUP(W947,SIZE!A:B,2,0)</f>
        <v>88</v>
      </c>
      <c r="Y947" s="141">
        <v>69.989999999999995</v>
      </c>
      <c r="Z947" s="141" t="s">
        <v>1057</v>
      </c>
      <c r="AA947" s="141">
        <f>VLOOKUP(Z947,COLOR!A:B,2,0)</f>
        <v>5</v>
      </c>
      <c r="AB947" s="130"/>
      <c r="AC947" s="130"/>
      <c r="AD947" s="130"/>
      <c r="AE947" s="130"/>
      <c r="AF947" s="130"/>
      <c r="AG947" s="130"/>
      <c r="AH947" s="130"/>
      <c r="AI947" s="130"/>
      <c r="AJ947" s="130"/>
      <c r="AK947" s="130"/>
      <c r="AL947" s="130"/>
      <c r="AM947" s="130"/>
    </row>
    <row r="948" spans="1:39" ht="20.25" customHeight="1">
      <c r="A948" s="132">
        <v>947</v>
      </c>
      <c r="B948" s="19" t="s">
        <v>5420</v>
      </c>
      <c r="C948" s="250">
        <v>61124190000</v>
      </c>
      <c r="D948" s="261" t="s">
        <v>595</v>
      </c>
      <c r="E948" s="143" t="str">
        <f t="shared" si="42"/>
        <v>Լողազգեստներ</v>
      </c>
      <c r="F948" s="273" t="s">
        <v>7799</v>
      </c>
      <c r="G948" s="144">
        <f>VLOOKUP(E948,subcategory!A:B,2,0)</f>
        <v>46</v>
      </c>
      <c r="H948" s="273" t="s">
        <v>20</v>
      </c>
      <c r="I948" s="213" t="e">
        <f>VLOOKUP(H948,gender!A:B,2,0)</f>
        <v>#N/A</v>
      </c>
      <c r="J948" s="273">
        <v>175</v>
      </c>
      <c r="K948" s="273">
        <v>175</v>
      </c>
      <c r="L948" s="273">
        <v>1</v>
      </c>
      <c r="M948" s="273" t="s">
        <v>7166</v>
      </c>
      <c r="N948" s="144" t="e">
        <f>VLOOKUP(M948,brand!A:B,2,0)</f>
        <v>#N/A</v>
      </c>
      <c r="O948" s="144"/>
      <c r="P948" s="144" t="e">
        <f>VLOOKUP(O948,country!A:B,2,0)</f>
        <v>#N/A</v>
      </c>
      <c r="Q948" s="273" t="s">
        <v>3915</v>
      </c>
      <c r="R948" s="144" t="str">
        <f t="shared" si="45"/>
        <v>81%Պոլիամիդ14%Ֆիբրամետալիկ 5%Էլաստան</v>
      </c>
      <c r="S948" s="144" t="s">
        <v>7285</v>
      </c>
      <c r="T948" s="144" t="e">
        <f>VLOOKUP(R948,material!A:B,2,0)</f>
        <v>#N/A</v>
      </c>
      <c r="U948" s="141" t="s">
        <v>7642</v>
      </c>
      <c r="V948" s="141"/>
      <c r="W948" s="273">
        <v>40</v>
      </c>
      <c r="X948" s="141">
        <f>VLOOKUP(W948,SIZE!A:B,2,0)</f>
        <v>79</v>
      </c>
      <c r="Y948" s="141">
        <v>69.989999999999995</v>
      </c>
      <c r="Z948" s="141" t="s">
        <v>1057</v>
      </c>
      <c r="AA948" s="141">
        <f>VLOOKUP(Z948,COLOR!A:B,2,0)</f>
        <v>5</v>
      </c>
      <c r="AB948" s="130"/>
      <c r="AC948" s="130"/>
      <c r="AD948" s="130"/>
      <c r="AE948" s="130"/>
      <c r="AF948" s="130"/>
      <c r="AG948" s="130"/>
      <c r="AH948" s="130"/>
      <c r="AI948" s="130"/>
      <c r="AJ948" s="130"/>
      <c r="AK948" s="130"/>
      <c r="AL948" s="130"/>
      <c r="AM948" s="130"/>
    </row>
    <row r="949" spans="1:39" ht="20.25" customHeight="1">
      <c r="A949" s="132">
        <v>948</v>
      </c>
      <c r="B949" s="19" t="s">
        <v>5421</v>
      </c>
      <c r="C949" s="250">
        <v>61124190000</v>
      </c>
      <c r="D949" s="261" t="s">
        <v>595</v>
      </c>
      <c r="E949" s="143" t="str">
        <f t="shared" si="42"/>
        <v>Լողազգեստներ</v>
      </c>
      <c r="F949" s="273" t="s">
        <v>7799</v>
      </c>
      <c r="G949" s="144">
        <f>VLOOKUP(E949,subcategory!A:B,2,0)</f>
        <v>46</v>
      </c>
      <c r="H949" s="273" t="s">
        <v>20</v>
      </c>
      <c r="I949" s="213" t="e">
        <f>VLOOKUP(H949,gender!A:B,2,0)</f>
        <v>#N/A</v>
      </c>
      <c r="J949" s="273">
        <v>160</v>
      </c>
      <c r="K949" s="273">
        <v>160</v>
      </c>
      <c r="L949" s="273">
        <v>1</v>
      </c>
      <c r="M949" s="273" t="s">
        <v>7166</v>
      </c>
      <c r="N949" s="144" t="e">
        <f>VLOOKUP(M949,brand!A:B,2,0)</f>
        <v>#N/A</v>
      </c>
      <c r="O949" s="144"/>
      <c r="P949" s="144" t="e">
        <f>VLOOKUP(O949,country!A:B,2,0)</f>
        <v>#N/A</v>
      </c>
      <c r="Q949" s="273" t="s">
        <v>3915</v>
      </c>
      <c r="R949" s="144" t="str">
        <f t="shared" si="45"/>
        <v>81%Պոլիամիդ14%Ֆիբրամետալիկ 5%Էլաստան</v>
      </c>
      <c r="S949" s="144" t="s">
        <v>7285</v>
      </c>
      <c r="T949" s="144" t="e">
        <f>VLOOKUP(R949,material!A:B,2,0)</f>
        <v>#N/A</v>
      </c>
      <c r="U949" s="141" t="s">
        <v>7642</v>
      </c>
      <c r="V949" s="141"/>
      <c r="W949" s="273">
        <v>40</v>
      </c>
      <c r="X949" s="141">
        <f>VLOOKUP(W949,SIZE!A:B,2,0)</f>
        <v>79</v>
      </c>
      <c r="Y949" s="141">
        <v>69.989999999999995</v>
      </c>
      <c r="Z949" s="141" t="s">
        <v>1057</v>
      </c>
      <c r="AA949" s="141">
        <f>VLOOKUP(Z949,COLOR!A:B,2,0)</f>
        <v>5</v>
      </c>
      <c r="AB949" s="130"/>
      <c r="AC949" s="130"/>
      <c r="AD949" s="130"/>
      <c r="AE949" s="130"/>
      <c r="AF949" s="130"/>
      <c r="AG949" s="130"/>
      <c r="AH949" s="130"/>
      <c r="AI949" s="130"/>
      <c r="AJ949" s="130"/>
      <c r="AK949" s="130"/>
      <c r="AL949" s="130"/>
      <c r="AM949" s="130"/>
    </row>
    <row r="950" spans="1:39" ht="20.25" customHeight="1">
      <c r="A950" s="132">
        <v>949</v>
      </c>
      <c r="B950" s="19" t="s">
        <v>5422</v>
      </c>
      <c r="C950" s="250">
        <v>61124190000</v>
      </c>
      <c r="D950" s="261" t="s">
        <v>595</v>
      </c>
      <c r="E950" s="143" t="str">
        <f t="shared" si="42"/>
        <v>Լողազգեստներ</v>
      </c>
      <c r="F950" s="273" t="s">
        <v>7799</v>
      </c>
      <c r="G950" s="144">
        <f>VLOOKUP(E950,subcategory!A:B,2,0)</f>
        <v>46</v>
      </c>
      <c r="H950" s="273" t="s">
        <v>20</v>
      </c>
      <c r="I950" s="213" t="e">
        <f>VLOOKUP(H950,gender!A:B,2,0)</f>
        <v>#N/A</v>
      </c>
      <c r="J950" s="273">
        <v>165</v>
      </c>
      <c r="K950" s="273">
        <v>165</v>
      </c>
      <c r="L950" s="273">
        <v>1</v>
      </c>
      <c r="M950" s="273" t="s">
        <v>7166</v>
      </c>
      <c r="N950" s="144" t="e">
        <f>VLOOKUP(M950,brand!A:B,2,0)</f>
        <v>#N/A</v>
      </c>
      <c r="O950" s="144"/>
      <c r="P950" s="144" t="e">
        <f>VLOOKUP(O950,country!A:B,2,0)</f>
        <v>#N/A</v>
      </c>
      <c r="Q950" s="273" t="s">
        <v>3915</v>
      </c>
      <c r="R950" s="144" t="str">
        <f t="shared" si="45"/>
        <v>81%Պոլիամիդ14%Ֆիբրամետալիկ 5%Էլաստան</v>
      </c>
      <c r="S950" s="144" t="s">
        <v>7285</v>
      </c>
      <c r="T950" s="144" t="e">
        <f>VLOOKUP(R950,material!A:B,2,0)</f>
        <v>#N/A</v>
      </c>
      <c r="U950" s="141" t="s">
        <v>7642</v>
      </c>
      <c r="V950" s="141"/>
      <c r="W950" s="273">
        <v>40</v>
      </c>
      <c r="X950" s="141">
        <f>VLOOKUP(W950,SIZE!A:B,2,0)</f>
        <v>79</v>
      </c>
      <c r="Y950" s="141">
        <v>69.989999999999995</v>
      </c>
      <c r="Z950" s="141" t="s">
        <v>1057</v>
      </c>
      <c r="AA950" s="141">
        <f>VLOOKUP(Z950,COLOR!A:B,2,0)</f>
        <v>5</v>
      </c>
      <c r="AB950" s="130"/>
      <c r="AC950" s="130"/>
      <c r="AD950" s="130"/>
      <c r="AE950" s="130"/>
      <c r="AF950" s="130"/>
      <c r="AG950" s="130"/>
      <c r="AH950" s="130"/>
      <c r="AI950" s="130"/>
      <c r="AJ950" s="130"/>
      <c r="AK950" s="130"/>
      <c r="AL950" s="130"/>
      <c r="AM950" s="130"/>
    </row>
    <row r="951" spans="1:39" ht="20.25" customHeight="1">
      <c r="A951" s="132">
        <v>950</v>
      </c>
      <c r="B951" s="19" t="s">
        <v>5423</v>
      </c>
      <c r="C951" s="250">
        <v>61124190000</v>
      </c>
      <c r="D951" s="261" t="s">
        <v>595</v>
      </c>
      <c r="E951" s="143" t="str">
        <f t="shared" si="42"/>
        <v>Լողազգեստներ</v>
      </c>
      <c r="F951" s="273" t="s">
        <v>7799</v>
      </c>
      <c r="G951" s="144">
        <f>VLOOKUP(E951,subcategory!A:B,2,0)</f>
        <v>46</v>
      </c>
      <c r="H951" s="273" t="s">
        <v>20</v>
      </c>
      <c r="I951" s="213" t="e">
        <f>VLOOKUP(H951,gender!A:B,2,0)</f>
        <v>#N/A</v>
      </c>
      <c r="J951" s="273">
        <v>135</v>
      </c>
      <c r="K951" s="273">
        <v>135</v>
      </c>
      <c r="L951" s="273">
        <v>1</v>
      </c>
      <c r="M951" s="273" t="s">
        <v>7166</v>
      </c>
      <c r="N951" s="144" t="e">
        <f>VLOOKUP(M951,brand!A:B,2,0)</f>
        <v>#N/A</v>
      </c>
      <c r="O951" s="144"/>
      <c r="P951" s="144" t="e">
        <f>VLOOKUP(O951,country!A:B,2,0)</f>
        <v>#N/A</v>
      </c>
      <c r="Q951" s="273" t="s">
        <v>3915</v>
      </c>
      <c r="R951" s="144" t="str">
        <f t="shared" si="45"/>
        <v>81%Պոլիամիդ14%Ֆիբրամետալիկ 5%Էլաստան</v>
      </c>
      <c r="S951" s="144" t="s">
        <v>7285</v>
      </c>
      <c r="T951" s="144" t="e">
        <f>VLOOKUP(R951,material!A:B,2,0)</f>
        <v>#N/A</v>
      </c>
      <c r="U951" s="141" t="s">
        <v>7642</v>
      </c>
      <c r="V951" s="141"/>
      <c r="W951" s="273">
        <v>34</v>
      </c>
      <c r="X951" s="141">
        <f>VLOOKUP(W951,SIZE!A:B,2,0)</f>
        <v>41</v>
      </c>
      <c r="Y951" s="141">
        <v>69.989999999999995</v>
      </c>
      <c r="Z951" s="141" t="s">
        <v>1057</v>
      </c>
      <c r="AA951" s="141">
        <f>VLOOKUP(Z951,COLOR!A:B,2,0)</f>
        <v>5</v>
      </c>
      <c r="AB951" s="130"/>
      <c r="AC951" s="130"/>
      <c r="AD951" s="130"/>
      <c r="AE951" s="130"/>
      <c r="AF951" s="130"/>
      <c r="AG951" s="130"/>
      <c r="AH951" s="130"/>
      <c r="AI951" s="130"/>
      <c r="AJ951" s="130"/>
      <c r="AK951" s="130"/>
      <c r="AL951" s="130"/>
      <c r="AM951" s="130"/>
    </row>
    <row r="952" spans="1:39" ht="20.25" customHeight="1">
      <c r="A952" s="132">
        <v>951</v>
      </c>
      <c r="B952" s="19" t="s">
        <v>5424</v>
      </c>
      <c r="C952" s="250">
        <v>61124190000</v>
      </c>
      <c r="D952" s="261" t="s">
        <v>647</v>
      </c>
      <c r="E952" s="143" t="str">
        <f t="shared" si="42"/>
        <v>Լողազգեստ Կրծքկալ</v>
      </c>
      <c r="F952" s="273" t="s">
        <v>3667</v>
      </c>
      <c r="G952" s="144">
        <f>VLOOKUP(E952,subcategory!A:B,2,0)</f>
        <v>48</v>
      </c>
      <c r="H952" s="273" t="s">
        <v>20</v>
      </c>
      <c r="I952" s="213" t="e">
        <f>VLOOKUP(H952,gender!A:B,2,0)</f>
        <v>#N/A</v>
      </c>
      <c r="J952" s="273">
        <v>110</v>
      </c>
      <c r="K952" s="273">
        <v>110</v>
      </c>
      <c r="L952" s="273">
        <v>1</v>
      </c>
      <c r="M952" s="273" t="s">
        <v>7166</v>
      </c>
      <c r="N952" s="144" t="e">
        <f>VLOOKUP(M952,brand!A:B,2,0)</f>
        <v>#N/A</v>
      </c>
      <c r="O952" s="144"/>
      <c r="P952" s="144" t="e">
        <f>VLOOKUP(O952,country!A:B,2,0)</f>
        <v>#N/A</v>
      </c>
      <c r="Q952" s="273" t="s">
        <v>3915</v>
      </c>
      <c r="R952" s="144" t="str">
        <f t="shared" si="45"/>
        <v>84%Պոլիամիդ 16%Էլաստան</v>
      </c>
      <c r="S952" s="144" t="s">
        <v>7286</v>
      </c>
      <c r="T952" s="144" t="e">
        <f>VLOOKUP(R952,material!A:B,2,0)</f>
        <v>#N/A</v>
      </c>
      <c r="U952" s="141" t="s">
        <v>7642</v>
      </c>
      <c r="V952" s="141"/>
      <c r="W952" s="273">
        <v>80</v>
      </c>
      <c r="X952" s="141">
        <f>VLOOKUP(W952,SIZE!A:B,2,0)</f>
        <v>182</v>
      </c>
      <c r="Y952" s="141">
        <v>39.99</v>
      </c>
      <c r="Z952" s="141" t="s">
        <v>2095</v>
      </c>
      <c r="AA952" s="141">
        <f>VLOOKUP(Z952,COLOR!A:B,2,0)</f>
        <v>17</v>
      </c>
      <c r="AB952" s="130"/>
      <c r="AC952" s="130"/>
      <c r="AD952" s="130"/>
      <c r="AE952" s="130"/>
      <c r="AF952" s="130"/>
      <c r="AG952" s="130"/>
      <c r="AH952" s="130"/>
      <c r="AI952" s="130"/>
      <c r="AJ952" s="130"/>
      <c r="AK952" s="130"/>
      <c r="AL952" s="130"/>
      <c r="AM952" s="130"/>
    </row>
    <row r="953" spans="1:39" ht="20.25" customHeight="1">
      <c r="A953" s="132">
        <v>952</v>
      </c>
      <c r="B953" s="19" t="s">
        <v>5425</v>
      </c>
      <c r="C953" s="250">
        <v>61124190000</v>
      </c>
      <c r="D953" s="261" t="s">
        <v>647</v>
      </c>
      <c r="E953" s="143" t="str">
        <f t="shared" si="42"/>
        <v>Լողազգեստ Կրծքկալ</v>
      </c>
      <c r="F953" s="273" t="s">
        <v>3667</v>
      </c>
      <c r="G953" s="144">
        <f>VLOOKUP(E953,subcategory!A:B,2,0)</f>
        <v>48</v>
      </c>
      <c r="H953" s="273" t="s">
        <v>20</v>
      </c>
      <c r="I953" s="213" t="e">
        <f>VLOOKUP(H953,gender!A:B,2,0)</f>
        <v>#N/A</v>
      </c>
      <c r="J953" s="273">
        <v>110</v>
      </c>
      <c r="K953" s="273">
        <v>110</v>
      </c>
      <c r="L953" s="273">
        <v>1</v>
      </c>
      <c r="M953" s="273" t="s">
        <v>7166</v>
      </c>
      <c r="N953" s="144" t="e">
        <f>VLOOKUP(M953,brand!A:B,2,0)</f>
        <v>#N/A</v>
      </c>
      <c r="O953" s="144"/>
      <c r="P953" s="144" t="e">
        <f>VLOOKUP(O953,country!A:B,2,0)</f>
        <v>#N/A</v>
      </c>
      <c r="Q953" s="273" t="s">
        <v>3915</v>
      </c>
      <c r="R953" s="144" t="str">
        <f t="shared" si="45"/>
        <v>84%Պոլիամիդ 16%Էլաստան</v>
      </c>
      <c r="S953" s="144" t="s">
        <v>7286</v>
      </c>
      <c r="T953" s="144" t="e">
        <f>VLOOKUP(R953,material!A:B,2,0)</f>
        <v>#N/A</v>
      </c>
      <c r="U953" s="141" t="s">
        <v>7642</v>
      </c>
      <c r="V953" s="141"/>
      <c r="W953" s="273">
        <v>80</v>
      </c>
      <c r="X953" s="141">
        <f>VLOOKUP(W953,SIZE!A:B,2,0)</f>
        <v>182</v>
      </c>
      <c r="Y953" s="141">
        <v>39.99</v>
      </c>
      <c r="Z953" s="141" t="s">
        <v>2095</v>
      </c>
      <c r="AA953" s="141">
        <f>VLOOKUP(Z953,COLOR!A:B,2,0)</f>
        <v>17</v>
      </c>
      <c r="AB953" s="130"/>
      <c r="AC953" s="130"/>
      <c r="AD953" s="130"/>
      <c r="AE953" s="130"/>
      <c r="AF953" s="130"/>
      <c r="AG953" s="130"/>
      <c r="AH953" s="130"/>
      <c r="AI953" s="130"/>
      <c r="AJ953" s="130"/>
      <c r="AK953" s="130"/>
      <c r="AL953" s="130"/>
      <c r="AM953" s="130"/>
    </row>
    <row r="954" spans="1:39" ht="20.25" customHeight="1">
      <c r="A954" s="132">
        <v>953</v>
      </c>
      <c r="B954" s="19" t="s">
        <v>5426</v>
      </c>
      <c r="C954" s="250">
        <v>61124190000</v>
      </c>
      <c r="D954" s="261" t="s">
        <v>647</v>
      </c>
      <c r="E954" s="143" t="str">
        <f t="shared" si="42"/>
        <v>Լողազգեստ Կրծքկալ</v>
      </c>
      <c r="F954" s="273" t="s">
        <v>3667</v>
      </c>
      <c r="G954" s="144">
        <f>VLOOKUP(E954,subcategory!A:B,2,0)</f>
        <v>48</v>
      </c>
      <c r="H954" s="273" t="s">
        <v>20</v>
      </c>
      <c r="I954" s="213" t="e">
        <f>VLOOKUP(H954,gender!A:B,2,0)</f>
        <v>#N/A</v>
      </c>
      <c r="J954" s="273">
        <v>100</v>
      </c>
      <c r="K954" s="273">
        <v>100</v>
      </c>
      <c r="L954" s="273">
        <v>1</v>
      </c>
      <c r="M954" s="273" t="s">
        <v>7166</v>
      </c>
      <c r="N954" s="144" t="e">
        <f>VLOOKUP(M954,brand!A:B,2,0)</f>
        <v>#N/A</v>
      </c>
      <c r="O954" s="144"/>
      <c r="P954" s="144" t="e">
        <f>VLOOKUP(O954,country!A:B,2,0)</f>
        <v>#N/A</v>
      </c>
      <c r="Q954" s="273" t="s">
        <v>3915</v>
      </c>
      <c r="R954" s="144" t="str">
        <f t="shared" si="45"/>
        <v>84%Պոլիամիդ 16%Էլաստան</v>
      </c>
      <c r="S954" s="144" t="s">
        <v>7286</v>
      </c>
      <c r="T954" s="144" t="e">
        <f>VLOOKUP(R954,material!A:B,2,0)</f>
        <v>#N/A</v>
      </c>
      <c r="U954" s="141" t="s">
        <v>7642</v>
      </c>
      <c r="V954" s="141"/>
      <c r="W954" s="273">
        <v>70</v>
      </c>
      <c r="X954" s="141" t="e">
        <f>VLOOKUP(W954,SIZE!A:B,2,0)</f>
        <v>#N/A</v>
      </c>
      <c r="Y954" s="141">
        <v>39.99</v>
      </c>
      <c r="Z954" s="141" t="s">
        <v>2095</v>
      </c>
      <c r="AA954" s="141">
        <f>VLOOKUP(Z954,COLOR!A:B,2,0)</f>
        <v>17</v>
      </c>
      <c r="AB954" s="130"/>
      <c r="AC954" s="130"/>
      <c r="AD954" s="130"/>
      <c r="AE954" s="130"/>
      <c r="AF954" s="130"/>
      <c r="AG954" s="130"/>
      <c r="AH954" s="130"/>
      <c r="AI954" s="130"/>
      <c r="AJ954" s="130"/>
      <c r="AK954" s="130"/>
      <c r="AL954" s="130"/>
      <c r="AM954" s="130"/>
    </row>
    <row r="955" spans="1:39" ht="20.25" customHeight="1">
      <c r="A955" s="132">
        <v>954</v>
      </c>
      <c r="B955" s="19" t="s">
        <v>5427</v>
      </c>
      <c r="C955" s="250">
        <v>61124190000</v>
      </c>
      <c r="D955" s="261" t="s">
        <v>647</v>
      </c>
      <c r="E955" s="143" t="str">
        <f t="shared" si="42"/>
        <v>Լողազգեստ Կրծքկալ</v>
      </c>
      <c r="F955" s="273" t="s">
        <v>3667</v>
      </c>
      <c r="G955" s="144">
        <f>VLOOKUP(E955,subcategory!A:B,2,0)</f>
        <v>48</v>
      </c>
      <c r="H955" s="273" t="s">
        <v>20</v>
      </c>
      <c r="I955" s="213" t="e">
        <f>VLOOKUP(H955,gender!A:B,2,0)</f>
        <v>#N/A</v>
      </c>
      <c r="J955" s="273">
        <v>110</v>
      </c>
      <c r="K955" s="273">
        <v>110</v>
      </c>
      <c r="L955" s="273">
        <v>1</v>
      </c>
      <c r="M955" s="273" t="s">
        <v>7166</v>
      </c>
      <c r="N955" s="144" t="e">
        <f>VLOOKUP(M955,brand!A:B,2,0)</f>
        <v>#N/A</v>
      </c>
      <c r="O955" s="144"/>
      <c r="P955" s="144" t="e">
        <f>VLOOKUP(O955,country!A:B,2,0)</f>
        <v>#N/A</v>
      </c>
      <c r="Q955" s="273" t="s">
        <v>3915</v>
      </c>
      <c r="R955" s="144" t="str">
        <f t="shared" si="45"/>
        <v>84%Պոլիամիդ 16%Էլաստան</v>
      </c>
      <c r="S955" s="144" t="s">
        <v>7286</v>
      </c>
      <c r="T955" s="144" t="e">
        <f>VLOOKUP(R955,material!A:B,2,0)</f>
        <v>#N/A</v>
      </c>
      <c r="U955" s="141" t="s">
        <v>7642</v>
      </c>
      <c r="V955" s="141"/>
      <c r="W955" s="273">
        <v>80</v>
      </c>
      <c r="X955" s="141">
        <f>VLOOKUP(W955,SIZE!A:B,2,0)</f>
        <v>182</v>
      </c>
      <c r="Y955" s="141">
        <v>39.99</v>
      </c>
      <c r="Z955" s="141" t="s">
        <v>2095</v>
      </c>
      <c r="AA955" s="141">
        <f>VLOOKUP(Z955,COLOR!A:B,2,0)</f>
        <v>17</v>
      </c>
      <c r="AB955" s="130"/>
      <c r="AC955" s="130"/>
      <c r="AD955" s="130"/>
      <c r="AE955" s="130"/>
      <c r="AF955" s="130"/>
      <c r="AG955" s="130"/>
      <c r="AH955" s="130"/>
      <c r="AI955" s="130"/>
      <c r="AJ955" s="130"/>
      <c r="AK955" s="130"/>
      <c r="AL955" s="130"/>
      <c r="AM955" s="130"/>
    </row>
    <row r="956" spans="1:39" ht="20.25" customHeight="1">
      <c r="A956" s="132">
        <v>955</v>
      </c>
      <c r="B956" s="19" t="s">
        <v>5428</v>
      </c>
      <c r="C956" s="250">
        <v>61124190000</v>
      </c>
      <c r="D956" s="261" t="s">
        <v>647</v>
      </c>
      <c r="E956" s="143" t="str">
        <f t="shared" si="42"/>
        <v>Լողազգեստ Կրծքկալ</v>
      </c>
      <c r="F956" s="273" t="s">
        <v>3667</v>
      </c>
      <c r="G956" s="144">
        <f>VLOOKUP(E956,subcategory!A:B,2,0)</f>
        <v>48</v>
      </c>
      <c r="H956" s="273" t="s">
        <v>20</v>
      </c>
      <c r="I956" s="213" t="e">
        <f>VLOOKUP(H956,gender!A:B,2,0)</f>
        <v>#N/A</v>
      </c>
      <c r="J956" s="273">
        <v>85</v>
      </c>
      <c r="K956" s="273">
        <v>85</v>
      </c>
      <c r="L956" s="273">
        <v>1</v>
      </c>
      <c r="M956" s="273" t="s">
        <v>7166</v>
      </c>
      <c r="N956" s="144" t="e">
        <f>VLOOKUP(M956,brand!A:B,2,0)</f>
        <v>#N/A</v>
      </c>
      <c r="O956" s="144"/>
      <c r="P956" s="144" t="e">
        <f>VLOOKUP(O956,country!A:B,2,0)</f>
        <v>#N/A</v>
      </c>
      <c r="Q956" s="273" t="s">
        <v>3915</v>
      </c>
      <c r="R956" s="144" t="str">
        <f t="shared" si="45"/>
        <v>84%Պոլիամիդ 16%Էլաստան</v>
      </c>
      <c r="S956" s="144" t="s">
        <v>7286</v>
      </c>
      <c r="T956" s="144" t="e">
        <f>VLOOKUP(R956,material!A:B,2,0)</f>
        <v>#N/A</v>
      </c>
      <c r="U956" s="141" t="s">
        <v>7642</v>
      </c>
      <c r="V956" s="141"/>
      <c r="W956" s="273">
        <v>75</v>
      </c>
      <c r="X956" s="141" t="e">
        <f>VLOOKUP(W956,SIZE!A:B,2,0)</f>
        <v>#N/A</v>
      </c>
      <c r="Y956" s="141">
        <v>39.99</v>
      </c>
      <c r="Z956" s="141" t="s">
        <v>2095</v>
      </c>
      <c r="AA956" s="141">
        <f>VLOOKUP(Z956,COLOR!A:B,2,0)</f>
        <v>17</v>
      </c>
      <c r="AB956" s="130"/>
      <c r="AC956" s="130"/>
      <c r="AD956" s="130"/>
      <c r="AE956" s="130"/>
      <c r="AF956" s="130"/>
      <c r="AG956" s="130"/>
      <c r="AH956" s="130"/>
      <c r="AI956" s="130"/>
      <c r="AJ956" s="130"/>
      <c r="AK956" s="130"/>
      <c r="AL956" s="130"/>
      <c r="AM956" s="130"/>
    </row>
    <row r="957" spans="1:39" ht="20.25" customHeight="1">
      <c r="A957" s="132">
        <v>956</v>
      </c>
      <c r="B957" s="19" t="s">
        <v>5429</v>
      </c>
      <c r="C957" s="250">
        <v>61124190000</v>
      </c>
      <c r="D957" s="261" t="s">
        <v>647</v>
      </c>
      <c r="E957" s="143" t="str">
        <f t="shared" si="42"/>
        <v>Լողազգեստ Կրծքկալ</v>
      </c>
      <c r="F957" s="273" t="s">
        <v>3667</v>
      </c>
      <c r="G957" s="144">
        <f>VLOOKUP(E957,subcategory!A:B,2,0)</f>
        <v>48</v>
      </c>
      <c r="H957" s="273" t="s">
        <v>20</v>
      </c>
      <c r="I957" s="213" t="e">
        <f>VLOOKUP(H957,gender!A:B,2,0)</f>
        <v>#N/A</v>
      </c>
      <c r="J957" s="273">
        <v>105</v>
      </c>
      <c r="K957" s="273">
        <v>105</v>
      </c>
      <c r="L957" s="273">
        <v>1</v>
      </c>
      <c r="M957" s="273" t="s">
        <v>7166</v>
      </c>
      <c r="N957" s="144" t="e">
        <f>VLOOKUP(M957,brand!A:B,2,0)</f>
        <v>#N/A</v>
      </c>
      <c r="O957" s="144"/>
      <c r="P957" s="144" t="e">
        <f>VLOOKUP(O957,country!A:B,2,0)</f>
        <v>#N/A</v>
      </c>
      <c r="Q957" s="273" t="s">
        <v>3915</v>
      </c>
      <c r="R957" s="144" t="str">
        <f t="shared" si="45"/>
        <v>84%Պոլիամիդ 16%Էլաստան</v>
      </c>
      <c r="S957" s="144" t="s">
        <v>7286</v>
      </c>
      <c r="T957" s="144" t="e">
        <f>VLOOKUP(R957,material!A:B,2,0)</f>
        <v>#N/A</v>
      </c>
      <c r="U957" s="141" t="s">
        <v>7642</v>
      </c>
      <c r="V957" s="141"/>
      <c r="W957" s="273">
        <v>75</v>
      </c>
      <c r="X957" s="141" t="e">
        <f>VLOOKUP(W957,SIZE!A:B,2,0)</f>
        <v>#N/A</v>
      </c>
      <c r="Y957" s="141">
        <v>39.99</v>
      </c>
      <c r="Z957" s="141" t="s">
        <v>2095</v>
      </c>
      <c r="AA957" s="141">
        <f>VLOOKUP(Z957,COLOR!A:B,2,0)</f>
        <v>17</v>
      </c>
      <c r="AB957" s="130"/>
      <c r="AC957" s="130"/>
      <c r="AD957" s="130"/>
      <c r="AE957" s="130"/>
      <c r="AF957" s="130"/>
      <c r="AG957" s="130"/>
      <c r="AH957" s="130"/>
      <c r="AI957" s="130"/>
      <c r="AJ957" s="130"/>
      <c r="AK957" s="130"/>
      <c r="AL957" s="130"/>
      <c r="AM957" s="130"/>
    </row>
    <row r="958" spans="1:39" ht="20.25" customHeight="1">
      <c r="A958" s="132">
        <v>957</v>
      </c>
      <c r="B958" s="19" t="s">
        <v>5430</v>
      </c>
      <c r="C958" s="250">
        <v>61124190000</v>
      </c>
      <c r="D958" s="261" t="s">
        <v>647</v>
      </c>
      <c r="E958" s="143" t="str">
        <f t="shared" si="42"/>
        <v>Լողազգեստ Կրծքկալ</v>
      </c>
      <c r="F958" s="273" t="s">
        <v>3667</v>
      </c>
      <c r="G958" s="144">
        <f>VLOOKUP(E958,subcategory!A:B,2,0)</f>
        <v>48</v>
      </c>
      <c r="H958" s="273" t="s">
        <v>20</v>
      </c>
      <c r="I958" s="213" t="e">
        <f>VLOOKUP(H958,gender!A:B,2,0)</f>
        <v>#N/A</v>
      </c>
      <c r="J958" s="273">
        <v>110</v>
      </c>
      <c r="K958" s="273">
        <v>110</v>
      </c>
      <c r="L958" s="273">
        <v>1</v>
      </c>
      <c r="M958" s="273" t="s">
        <v>7166</v>
      </c>
      <c r="N958" s="144" t="e">
        <f>VLOOKUP(M958,brand!A:B,2,0)</f>
        <v>#N/A</v>
      </c>
      <c r="O958" s="144"/>
      <c r="P958" s="144" t="e">
        <f>VLOOKUP(O958,country!A:B,2,0)</f>
        <v>#N/A</v>
      </c>
      <c r="Q958" s="273" t="s">
        <v>3915</v>
      </c>
      <c r="R958" s="144" t="str">
        <f t="shared" si="45"/>
        <v>84%Պոլիամիդ 16%Էլաստան</v>
      </c>
      <c r="S958" s="144" t="s">
        <v>7286</v>
      </c>
      <c r="T958" s="144" t="e">
        <f>VLOOKUP(R958,material!A:B,2,0)</f>
        <v>#N/A</v>
      </c>
      <c r="U958" s="141" t="s">
        <v>7642</v>
      </c>
      <c r="V958" s="141"/>
      <c r="W958" s="273">
        <v>80</v>
      </c>
      <c r="X958" s="141">
        <f>VLOOKUP(W958,SIZE!A:B,2,0)</f>
        <v>182</v>
      </c>
      <c r="Y958" s="141">
        <v>39.99</v>
      </c>
      <c r="Z958" s="141" t="s">
        <v>2095</v>
      </c>
      <c r="AA958" s="141">
        <f>VLOOKUP(Z958,COLOR!A:B,2,0)</f>
        <v>17</v>
      </c>
      <c r="AB958" s="130"/>
      <c r="AC958" s="130"/>
      <c r="AD958" s="130"/>
      <c r="AE958" s="130"/>
      <c r="AF958" s="130"/>
      <c r="AG958" s="130"/>
      <c r="AH958" s="130"/>
      <c r="AI958" s="130"/>
      <c r="AJ958" s="130"/>
      <c r="AK958" s="130"/>
      <c r="AL958" s="130"/>
      <c r="AM958" s="130"/>
    </row>
    <row r="959" spans="1:39" ht="20.25" customHeight="1">
      <c r="A959" s="132">
        <v>958</v>
      </c>
      <c r="B959" s="19" t="s">
        <v>5431</v>
      </c>
      <c r="C959" s="250">
        <v>61124190000</v>
      </c>
      <c r="D959" s="261" t="s">
        <v>647</v>
      </c>
      <c r="E959" s="143" t="str">
        <f t="shared" si="42"/>
        <v>Լողազգեստ Կրծքկալ</v>
      </c>
      <c r="F959" s="273" t="s">
        <v>3667</v>
      </c>
      <c r="G959" s="144">
        <f>VLOOKUP(E959,subcategory!A:B,2,0)</f>
        <v>48</v>
      </c>
      <c r="H959" s="273" t="s">
        <v>20</v>
      </c>
      <c r="I959" s="213" t="e">
        <f>VLOOKUP(H959,gender!A:B,2,0)</f>
        <v>#N/A</v>
      </c>
      <c r="J959" s="273">
        <v>110</v>
      </c>
      <c r="K959" s="273">
        <v>110</v>
      </c>
      <c r="L959" s="273">
        <v>1</v>
      </c>
      <c r="M959" s="273" t="s">
        <v>7166</v>
      </c>
      <c r="N959" s="144" t="e">
        <f>VLOOKUP(M959,brand!A:B,2,0)</f>
        <v>#N/A</v>
      </c>
      <c r="O959" s="144"/>
      <c r="P959" s="144" t="e">
        <f>VLOOKUP(O959,country!A:B,2,0)</f>
        <v>#N/A</v>
      </c>
      <c r="Q959" s="273" t="s">
        <v>3915</v>
      </c>
      <c r="R959" s="144" t="str">
        <f t="shared" si="45"/>
        <v>84%Պոլիամիդ 16%Էլաստան</v>
      </c>
      <c r="S959" s="144" t="s">
        <v>7286</v>
      </c>
      <c r="T959" s="144" t="e">
        <f>VLOOKUP(R959,material!A:B,2,0)</f>
        <v>#N/A</v>
      </c>
      <c r="U959" s="141" t="s">
        <v>7642</v>
      </c>
      <c r="V959" s="141"/>
      <c r="W959" s="273">
        <v>80</v>
      </c>
      <c r="X959" s="141">
        <f>VLOOKUP(W959,SIZE!A:B,2,0)</f>
        <v>182</v>
      </c>
      <c r="Y959" s="141">
        <v>39.99</v>
      </c>
      <c r="Z959" s="141" t="s">
        <v>2095</v>
      </c>
      <c r="AA959" s="141">
        <f>VLOOKUP(Z959,COLOR!A:B,2,0)</f>
        <v>17</v>
      </c>
      <c r="AB959" s="130"/>
      <c r="AC959" s="130"/>
      <c r="AD959" s="130"/>
      <c r="AE959" s="130"/>
      <c r="AF959" s="130"/>
      <c r="AG959" s="130"/>
      <c r="AH959" s="130"/>
      <c r="AI959" s="130"/>
      <c r="AJ959" s="130"/>
      <c r="AK959" s="130"/>
      <c r="AL959" s="130"/>
      <c r="AM959" s="130"/>
    </row>
    <row r="960" spans="1:39" ht="20.25" customHeight="1">
      <c r="A960" s="132">
        <v>959</v>
      </c>
      <c r="B960" s="19" t="s">
        <v>5432</v>
      </c>
      <c r="C960" s="250">
        <v>61124190000</v>
      </c>
      <c r="D960" s="261" t="s">
        <v>6967</v>
      </c>
      <c r="E960" s="143" t="str">
        <f t="shared" si="42"/>
        <v>Լողազգեստ- Շորտեր</v>
      </c>
      <c r="F960" s="273" t="s">
        <v>460</v>
      </c>
      <c r="G960" s="144">
        <f>VLOOKUP(E960,subcategory!A:B,2,0)</f>
        <v>49</v>
      </c>
      <c r="H960" s="273" t="s">
        <v>20</v>
      </c>
      <c r="I960" s="213" t="e">
        <f>VLOOKUP(H960,gender!A:B,2,0)</f>
        <v>#N/A</v>
      </c>
      <c r="J960" s="273">
        <v>70</v>
      </c>
      <c r="K960" s="273">
        <v>70</v>
      </c>
      <c r="L960" s="273">
        <v>1</v>
      </c>
      <c r="M960" s="273" t="s">
        <v>7166</v>
      </c>
      <c r="N960" s="144" t="e">
        <f>VLOOKUP(M960,brand!A:B,2,0)</f>
        <v>#N/A</v>
      </c>
      <c r="O960" s="144"/>
      <c r="P960" s="144" t="e">
        <f>VLOOKUP(O960,country!A:B,2,0)</f>
        <v>#N/A</v>
      </c>
      <c r="Q960" s="273" t="s">
        <v>3915</v>
      </c>
      <c r="R960" s="144" t="str">
        <f t="shared" si="45"/>
        <v>90Պոլիեսթեր 10%Էլաստան</v>
      </c>
      <c r="S960" s="144" t="s">
        <v>7287</v>
      </c>
      <c r="T960" s="144" t="e">
        <f>VLOOKUP(R960,material!A:B,2,0)</f>
        <v>#N/A</v>
      </c>
      <c r="U960" s="141" t="s">
        <v>7642</v>
      </c>
      <c r="V960" s="141"/>
      <c r="W960" s="273">
        <v>34</v>
      </c>
      <c r="X960" s="141">
        <f>VLOOKUP(W960,SIZE!A:B,2,0)</f>
        <v>41</v>
      </c>
      <c r="Y960" s="141">
        <v>29.99</v>
      </c>
      <c r="Z960" s="141" t="s">
        <v>1057</v>
      </c>
      <c r="AA960" s="141">
        <f>VLOOKUP(Z960,COLOR!A:B,2,0)</f>
        <v>5</v>
      </c>
      <c r="AB960" s="130"/>
      <c r="AC960" s="130"/>
      <c r="AD960" s="130"/>
      <c r="AE960" s="130"/>
      <c r="AF960" s="130"/>
      <c r="AG960" s="130"/>
      <c r="AH960" s="130"/>
      <c r="AI960" s="130"/>
      <c r="AJ960" s="130"/>
      <c r="AK960" s="130"/>
      <c r="AL960" s="130"/>
      <c r="AM960" s="130"/>
    </row>
    <row r="961" spans="1:39" ht="20.25" customHeight="1">
      <c r="A961" s="132">
        <v>960</v>
      </c>
      <c r="B961" s="19" t="s">
        <v>5433</v>
      </c>
      <c r="C961" s="250">
        <v>61124190000</v>
      </c>
      <c r="D961" s="261" t="s">
        <v>6967</v>
      </c>
      <c r="E961" s="143" t="str">
        <f t="shared" si="42"/>
        <v>Լողազգեստ- Շորտեր</v>
      </c>
      <c r="F961" s="273" t="s">
        <v>460</v>
      </c>
      <c r="G961" s="144">
        <f>VLOOKUP(E961,subcategory!A:B,2,0)</f>
        <v>49</v>
      </c>
      <c r="H961" s="273" t="s">
        <v>20</v>
      </c>
      <c r="I961" s="213" t="e">
        <f>VLOOKUP(H961,gender!A:B,2,0)</f>
        <v>#N/A</v>
      </c>
      <c r="J961" s="273">
        <v>70</v>
      </c>
      <c r="K961" s="273">
        <v>70</v>
      </c>
      <c r="L961" s="273">
        <v>1</v>
      </c>
      <c r="M961" s="273" t="s">
        <v>7166</v>
      </c>
      <c r="N961" s="144" t="e">
        <f>VLOOKUP(M961,brand!A:B,2,0)</f>
        <v>#N/A</v>
      </c>
      <c r="O961" s="144"/>
      <c r="P961" s="144" t="e">
        <f>VLOOKUP(O961,country!A:B,2,0)</f>
        <v>#N/A</v>
      </c>
      <c r="Q961" s="273" t="s">
        <v>3915</v>
      </c>
      <c r="R961" s="144" t="str">
        <f t="shared" si="45"/>
        <v>90Պոլիեսթեր 10%Էլաստան</v>
      </c>
      <c r="S961" s="144" t="s">
        <v>7287</v>
      </c>
      <c r="T961" s="144" t="e">
        <f>VLOOKUP(R961,material!A:B,2,0)</f>
        <v>#N/A</v>
      </c>
      <c r="U961" s="141" t="s">
        <v>7642</v>
      </c>
      <c r="V961" s="141"/>
      <c r="W961" s="273">
        <v>34</v>
      </c>
      <c r="X961" s="141">
        <f>VLOOKUP(W961,SIZE!A:B,2,0)</f>
        <v>41</v>
      </c>
      <c r="Y961" s="141">
        <v>29.99</v>
      </c>
      <c r="Z961" s="141" t="s">
        <v>1057</v>
      </c>
      <c r="AA961" s="141">
        <f>VLOOKUP(Z961,COLOR!A:B,2,0)</f>
        <v>5</v>
      </c>
      <c r="AB961" s="130"/>
      <c r="AC961" s="130"/>
      <c r="AD961" s="130"/>
      <c r="AE961" s="130"/>
      <c r="AF961" s="130"/>
      <c r="AG961" s="130"/>
      <c r="AH961" s="130"/>
      <c r="AI961" s="130"/>
      <c r="AJ961" s="130"/>
      <c r="AK961" s="130"/>
      <c r="AL961" s="130"/>
      <c r="AM961" s="130"/>
    </row>
    <row r="962" spans="1:39" ht="20.25" customHeight="1">
      <c r="A962" s="132">
        <v>961</v>
      </c>
      <c r="B962" s="19" t="s">
        <v>5434</v>
      </c>
      <c r="C962" s="250">
        <v>61124190000</v>
      </c>
      <c r="D962" s="261" t="s">
        <v>6967</v>
      </c>
      <c r="E962" s="143" t="str">
        <f t="shared" si="42"/>
        <v>Լողազգեստ- Շորտեր</v>
      </c>
      <c r="F962" s="273" t="s">
        <v>460</v>
      </c>
      <c r="G962" s="144">
        <f>VLOOKUP(E962,subcategory!A:B,2,0)</f>
        <v>49</v>
      </c>
      <c r="H962" s="273" t="s">
        <v>20</v>
      </c>
      <c r="I962" s="213" t="e">
        <f>VLOOKUP(H962,gender!A:B,2,0)</f>
        <v>#N/A</v>
      </c>
      <c r="J962" s="273">
        <v>70</v>
      </c>
      <c r="K962" s="273">
        <v>70</v>
      </c>
      <c r="L962" s="273">
        <v>1</v>
      </c>
      <c r="M962" s="273" t="s">
        <v>7166</v>
      </c>
      <c r="N962" s="144" t="e">
        <f>VLOOKUP(M962,brand!A:B,2,0)</f>
        <v>#N/A</v>
      </c>
      <c r="O962" s="144"/>
      <c r="P962" s="144" t="e">
        <f>VLOOKUP(O962,country!A:B,2,0)</f>
        <v>#N/A</v>
      </c>
      <c r="Q962" s="273" t="s">
        <v>3915</v>
      </c>
      <c r="R962" s="144" t="str">
        <f t="shared" si="45"/>
        <v>90Պոլիեսթեր 10%Էլաստան</v>
      </c>
      <c r="S962" s="144" t="s">
        <v>7287</v>
      </c>
      <c r="T962" s="144" t="e">
        <f>VLOOKUP(R962,material!A:B,2,0)</f>
        <v>#N/A</v>
      </c>
      <c r="U962" s="141" t="s">
        <v>7642</v>
      </c>
      <c r="V962" s="141"/>
      <c r="W962" s="273">
        <v>34</v>
      </c>
      <c r="X962" s="141">
        <f>VLOOKUP(W962,SIZE!A:B,2,0)</f>
        <v>41</v>
      </c>
      <c r="Y962" s="141">
        <v>29.99</v>
      </c>
      <c r="Z962" s="141" t="s">
        <v>1057</v>
      </c>
      <c r="AA962" s="141">
        <f>VLOOKUP(Z962,COLOR!A:B,2,0)</f>
        <v>5</v>
      </c>
      <c r="AB962" s="130"/>
      <c r="AC962" s="130"/>
      <c r="AD962" s="130"/>
      <c r="AE962" s="130"/>
      <c r="AF962" s="130"/>
      <c r="AG962" s="130"/>
      <c r="AH962" s="130"/>
      <c r="AI962" s="130"/>
      <c r="AJ962" s="130"/>
      <c r="AK962" s="130"/>
      <c r="AL962" s="130"/>
      <c r="AM962" s="130"/>
    </row>
    <row r="963" spans="1:39" ht="20.25" customHeight="1">
      <c r="A963" s="132">
        <v>962</v>
      </c>
      <c r="B963" s="19" t="s">
        <v>5435</v>
      </c>
      <c r="C963" s="250">
        <v>61124190000</v>
      </c>
      <c r="D963" s="261" t="s">
        <v>6967</v>
      </c>
      <c r="E963" s="143" t="str">
        <f t="shared" ref="E963:E1026" si="46">PROPER(F963)</f>
        <v>Լողազգեստ- Շորտեր</v>
      </c>
      <c r="F963" s="273" t="s">
        <v>460</v>
      </c>
      <c r="G963" s="144">
        <f>VLOOKUP(E963,subcategory!A:B,2,0)</f>
        <v>49</v>
      </c>
      <c r="H963" s="273" t="s">
        <v>20</v>
      </c>
      <c r="I963" s="213" t="e">
        <f>VLOOKUP(H963,gender!A:B,2,0)</f>
        <v>#N/A</v>
      </c>
      <c r="J963" s="273">
        <v>70</v>
      </c>
      <c r="K963" s="273">
        <v>70</v>
      </c>
      <c r="L963" s="273">
        <v>1</v>
      </c>
      <c r="M963" s="273" t="s">
        <v>7166</v>
      </c>
      <c r="N963" s="144" t="e">
        <f>VLOOKUP(M963,brand!A:B,2,0)</f>
        <v>#N/A</v>
      </c>
      <c r="O963" s="144"/>
      <c r="P963" s="144" t="e">
        <f>VLOOKUP(O963,country!A:B,2,0)</f>
        <v>#N/A</v>
      </c>
      <c r="Q963" s="273" t="s">
        <v>3915</v>
      </c>
      <c r="R963" s="144" t="str">
        <f t="shared" si="45"/>
        <v>90Պոլիեսթեր 10%Էլաստան</v>
      </c>
      <c r="S963" s="144" t="s">
        <v>7287</v>
      </c>
      <c r="T963" s="144" t="e">
        <f>VLOOKUP(R963,material!A:B,2,0)</f>
        <v>#N/A</v>
      </c>
      <c r="U963" s="141" t="s">
        <v>7642</v>
      </c>
      <c r="V963" s="141"/>
      <c r="W963" s="273">
        <v>34</v>
      </c>
      <c r="X963" s="141">
        <f>VLOOKUP(W963,SIZE!A:B,2,0)</f>
        <v>41</v>
      </c>
      <c r="Y963" s="141">
        <v>29.99</v>
      </c>
      <c r="Z963" s="141" t="s">
        <v>1057</v>
      </c>
      <c r="AA963" s="141">
        <f>VLOOKUP(Z963,COLOR!A:B,2,0)</f>
        <v>5</v>
      </c>
      <c r="AB963" s="130"/>
      <c r="AC963" s="130"/>
      <c r="AD963" s="130"/>
      <c r="AE963" s="130"/>
      <c r="AF963" s="130"/>
      <c r="AG963" s="130"/>
      <c r="AH963" s="130"/>
      <c r="AI963" s="130"/>
      <c r="AJ963" s="130"/>
      <c r="AK963" s="130"/>
      <c r="AL963" s="130"/>
      <c r="AM963" s="130"/>
    </row>
    <row r="964" spans="1:39" ht="20.25" customHeight="1">
      <c r="A964" s="132">
        <v>963</v>
      </c>
      <c r="B964" s="19" t="s">
        <v>5436</v>
      </c>
      <c r="C964" s="250">
        <v>61124190000</v>
      </c>
      <c r="D964" s="261" t="s">
        <v>647</v>
      </c>
      <c r="E964" s="143" t="str">
        <f t="shared" si="46"/>
        <v>Լողազգեստ Կրծքկալ</v>
      </c>
      <c r="F964" s="273" t="s">
        <v>3667</v>
      </c>
      <c r="G964" s="144">
        <f>VLOOKUP(E964,subcategory!A:B,2,0)</f>
        <v>48</v>
      </c>
      <c r="H964" s="273" t="s">
        <v>20</v>
      </c>
      <c r="I964" s="213" t="e">
        <f>VLOOKUP(H964,gender!A:B,2,0)</f>
        <v>#N/A</v>
      </c>
      <c r="J964" s="273">
        <v>115</v>
      </c>
      <c r="K964" s="273">
        <v>115</v>
      </c>
      <c r="L964" s="273">
        <v>1</v>
      </c>
      <c r="M964" s="273" t="s">
        <v>7166</v>
      </c>
      <c r="N964" s="144" t="e">
        <f>VLOOKUP(M964,brand!A:B,2,0)</f>
        <v>#N/A</v>
      </c>
      <c r="O964" s="144"/>
      <c r="P964" s="144" t="e">
        <f>VLOOKUP(O964,country!A:B,2,0)</f>
        <v>#N/A</v>
      </c>
      <c r="Q964" s="273" t="s">
        <v>3915</v>
      </c>
      <c r="R964" s="144" t="str">
        <f t="shared" si="45"/>
        <v>84%Պոլիամիդ 16%Էլաստան</v>
      </c>
      <c r="S964" s="144" t="s">
        <v>7286</v>
      </c>
      <c r="T964" s="144" t="e">
        <f>VLOOKUP(R964,material!A:B,2,0)</f>
        <v>#N/A</v>
      </c>
      <c r="U964" s="141" t="s">
        <v>7642</v>
      </c>
      <c r="V964" s="141"/>
      <c r="W964" s="273">
        <v>70</v>
      </c>
      <c r="X964" s="141" t="e">
        <f>VLOOKUP(W964,SIZE!A:B,2,0)</f>
        <v>#N/A</v>
      </c>
      <c r="Y964" s="141">
        <v>45.99</v>
      </c>
      <c r="Z964" s="141" t="s">
        <v>7763</v>
      </c>
      <c r="AA964" s="141" t="e">
        <f>VLOOKUP(Z964,COLOR!A:B,2,0)</f>
        <v>#N/A</v>
      </c>
      <c r="AB964" s="130"/>
      <c r="AC964" s="130"/>
      <c r="AD964" s="130"/>
      <c r="AE964" s="130"/>
      <c r="AF964" s="130"/>
      <c r="AG964" s="130"/>
      <c r="AH964" s="130"/>
      <c r="AI964" s="130"/>
      <c r="AJ964" s="130"/>
      <c r="AK964" s="130"/>
      <c r="AL964" s="130"/>
      <c r="AM964" s="130"/>
    </row>
    <row r="965" spans="1:39" ht="20.25" customHeight="1">
      <c r="A965" s="132">
        <v>964</v>
      </c>
      <c r="B965" s="19" t="s">
        <v>5437</v>
      </c>
      <c r="C965" s="250">
        <v>61124190000</v>
      </c>
      <c r="D965" s="261" t="s">
        <v>647</v>
      </c>
      <c r="E965" s="143" t="str">
        <f t="shared" si="46"/>
        <v>Լողազգեստ Կրծքկալ</v>
      </c>
      <c r="F965" s="273" t="s">
        <v>3667</v>
      </c>
      <c r="G965" s="144">
        <f>VLOOKUP(E965,subcategory!A:B,2,0)</f>
        <v>48</v>
      </c>
      <c r="H965" s="273" t="s">
        <v>20</v>
      </c>
      <c r="I965" s="213" t="e">
        <f>VLOOKUP(H965,gender!A:B,2,0)</f>
        <v>#N/A</v>
      </c>
      <c r="J965" s="273">
        <v>95</v>
      </c>
      <c r="K965" s="273">
        <v>95</v>
      </c>
      <c r="L965" s="273">
        <v>1</v>
      </c>
      <c r="M965" s="273" t="s">
        <v>7166</v>
      </c>
      <c r="N965" s="144" t="e">
        <f>VLOOKUP(M965,brand!A:B,2,0)</f>
        <v>#N/A</v>
      </c>
      <c r="O965" s="144"/>
      <c r="P965" s="144" t="e">
        <f>VLOOKUP(O965,country!A:B,2,0)</f>
        <v>#N/A</v>
      </c>
      <c r="Q965" s="273" t="s">
        <v>3915</v>
      </c>
      <c r="R965" s="144" t="str">
        <f t="shared" si="45"/>
        <v>84%Պոլիամիդ 16%Էլաստան</v>
      </c>
      <c r="S965" s="144" t="s">
        <v>7286</v>
      </c>
      <c r="T965" s="144" t="e">
        <f>VLOOKUP(R965,material!A:B,2,0)</f>
        <v>#N/A</v>
      </c>
      <c r="U965" s="141" t="s">
        <v>7642</v>
      </c>
      <c r="V965" s="141"/>
      <c r="W965" s="273">
        <v>80</v>
      </c>
      <c r="X965" s="141">
        <f>VLOOKUP(W965,SIZE!A:B,2,0)</f>
        <v>182</v>
      </c>
      <c r="Y965" s="141">
        <v>45.99</v>
      </c>
      <c r="Z965" s="141" t="s">
        <v>7763</v>
      </c>
      <c r="AA965" s="141" t="e">
        <f>VLOOKUP(Z965,COLOR!A:B,2,0)</f>
        <v>#N/A</v>
      </c>
      <c r="AB965" s="130"/>
      <c r="AC965" s="130"/>
      <c r="AD965" s="130"/>
      <c r="AE965" s="130"/>
      <c r="AF965" s="130"/>
      <c r="AG965" s="130"/>
      <c r="AH965" s="130"/>
      <c r="AI965" s="130"/>
      <c r="AJ965" s="130"/>
      <c r="AK965" s="130"/>
      <c r="AL965" s="130"/>
      <c r="AM965" s="130"/>
    </row>
    <row r="966" spans="1:39" ht="20.25" customHeight="1">
      <c r="A966" s="132">
        <v>965</v>
      </c>
      <c r="B966" s="19" t="s">
        <v>5438</v>
      </c>
      <c r="C966" s="250">
        <v>61124190000</v>
      </c>
      <c r="D966" s="261" t="s">
        <v>6967</v>
      </c>
      <c r="E966" s="143" t="str">
        <f t="shared" si="46"/>
        <v>Լողազգեստ- Շորտեր</v>
      </c>
      <c r="F966" s="273" t="s">
        <v>460</v>
      </c>
      <c r="G966" s="144">
        <f>VLOOKUP(E966,subcategory!A:B,2,0)</f>
        <v>49</v>
      </c>
      <c r="H966" s="273" t="s">
        <v>20</v>
      </c>
      <c r="I966" s="213" t="e">
        <f>VLOOKUP(H966,gender!A:B,2,0)</f>
        <v>#N/A</v>
      </c>
      <c r="J966" s="273">
        <v>30</v>
      </c>
      <c r="K966" s="273">
        <v>30</v>
      </c>
      <c r="L966" s="273">
        <v>1</v>
      </c>
      <c r="M966" s="273" t="s">
        <v>7166</v>
      </c>
      <c r="N966" s="144" t="e">
        <f>VLOOKUP(M966,brand!A:B,2,0)</f>
        <v>#N/A</v>
      </c>
      <c r="O966" s="144"/>
      <c r="P966" s="144" t="e">
        <f>VLOOKUP(O966,country!A:B,2,0)</f>
        <v>#N/A</v>
      </c>
      <c r="Q966" s="273" t="s">
        <v>3915</v>
      </c>
      <c r="R966" s="144" t="str">
        <f t="shared" si="45"/>
        <v>84%Պոլիամիդ 16%Էլաստան</v>
      </c>
      <c r="S966" s="144" t="s">
        <v>7286</v>
      </c>
      <c r="T966" s="144" t="e">
        <f>VLOOKUP(R966,material!A:B,2,0)</f>
        <v>#N/A</v>
      </c>
      <c r="U966" s="141" t="s">
        <v>7642</v>
      </c>
      <c r="V966" s="141"/>
      <c r="W966" s="273">
        <v>34</v>
      </c>
      <c r="X966" s="141">
        <f>VLOOKUP(W966,SIZE!A:B,2,0)</f>
        <v>41</v>
      </c>
      <c r="Y966" s="141">
        <v>29.99</v>
      </c>
      <c r="Z966" s="141" t="s">
        <v>7763</v>
      </c>
      <c r="AA966" s="141" t="e">
        <f>VLOOKUP(Z966,COLOR!A:B,2,0)</f>
        <v>#N/A</v>
      </c>
      <c r="AB966" s="130"/>
      <c r="AC966" s="130"/>
      <c r="AD966" s="130"/>
      <c r="AE966" s="130"/>
      <c r="AF966" s="130"/>
      <c r="AG966" s="130"/>
      <c r="AH966" s="130"/>
      <c r="AI966" s="130"/>
      <c r="AJ966" s="130"/>
      <c r="AK966" s="130"/>
      <c r="AL966" s="130"/>
      <c r="AM966" s="130"/>
    </row>
    <row r="967" spans="1:39" ht="20.25" customHeight="1">
      <c r="A967" s="132">
        <v>966</v>
      </c>
      <c r="B967" s="19" t="s">
        <v>5439</v>
      </c>
      <c r="C967" s="250">
        <v>61124190000</v>
      </c>
      <c r="D967" s="261" t="s">
        <v>6967</v>
      </c>
      <c r="E967" s="143" t="str">
        <f t="shared" si="46"/>
        <v>Լողազգեստ- Շորտեր</v>
      </c>
      <c r="F967" s="273" t="s">
        <v>460</v>
      </c>
      <c r="G967" s="144">
        <f>VLOOKUP(E967,subcategory!A:B,2,0)</f>
        <v>49</v>
      </c>
      <c r="H967" s="273" t="s">
        <v>20</v>
      </c>
      <c r="I967" s="213" t="e">
        <f>VLOOKUP(H967,gender!A:B,2,0)</f>
        <v>#N/A</v>
      </c>
      <c r="J967" s="273">
        <v>80</v>
      </c>
      <c r="K967" s="273">
        <v>80</v>
      </c>
      <c r="L967" s="273">
        <v>1</v>
      </c>
      <c r="M967" s="273" t="s">
        <v>7166</v>
      </c>
      <c r="N967" s="144" t="e">
        <f>VLOOKUP(M967,brand!A:B,2,0)</f>
        <v>#N/A</v>
      </c>
      <c r="O967" s="144"/>
      <c r="P967" s="144" t="e">
        <f>VLOOKUP(O967,country!A:B,2,0)</f>
        <v>#N/A</v>
      </c>
      <c r="Q967" s="273" t="s">
        <v>3915</v>
      </c>
      <c r="R967" s="144" t="str">
        <f t="shared" si="45"/>
        <v>84%Պոլիամիդ 16%Էլաստան</v>
      </c>
      <c r="S967" s="144" t="s">
        <v>7286</v>
      </c>
      <c r="T967" s="144" t="e">
        <f>VLOOKUP(R967,material!A:B,2,0)</f>
        <v>#N/A</v>
      </c>
      <c r="U967" s="141" t="s">
        <v>7642</v>
      </c>
      <c r="V967" s="141"/>
      <c r="W967" s="273">
        <v>44</v>
      </c>
      <c r="X967" s="141">
        <f>VLOOKUP(W967,SIZE!A:B,2,0)</f>
        <v>95</v>
      </c>
      <c r="Y967" s="141">
        <v>29.99</v>
      </c>
      <c r="Z967" s="141" t="s">
        <v>7763</v>
      </c>
      <c r="AA967" s="141" t="e">
        <f>VLOOKUP(Z967,COLOR!A:B,2,0)</f>
        <v>#N/A</v>
      </c>
      <c r="AB967" s="130"/>
      <c r="AC967" s="130"/>
      <c r="AD967" s="130"/>
      <c r="AE967" s="130"/>
      <c r="AF967" s="130"/>
      <c r="AG967" s="130"/>
      <c r="AH967" s="130"/>
      <c r="AI967" s="130"/>
      <c r="AJ967" s="130"/>
      <c r="AK967" s="130"/>
      <c r="AL967" s="130"/>
      <c r="AM967" s="130"/>
    </row>
    <row r="968" spans="1:39" ht="20.25" customHeight="1">
      <c r="A968" s="132">
        <v>967</v>
      </c>
      <c r="B968" s="19" t="s">
        <v>5440</v>
      </c>
      <c r="C968" s="250">
        <v>61124190000</v>
      </c>
      <c r="D968" s="261" t="s">
        <v>595</v>
      </c>
      <c r="E968" s="143" t="str">
        <f t="shared" si="46"/>
        <v>Լողազգեստներ</v>
      </c>
      <c r="F968" s="273" t="s">
        <v>7799</v>
      </c>
      <c r="G968" s="144">
        <f>VLOOKUP(E968,subcategory!A:B,2,0)</f>
        <v>46</v>
      </c>
      <c r="H968" s="273" t="s">
        <v>20</v>
      </c>
      <c r="I968" s="213" t="e">
        <f>VLOOKUP(H968,gender!A:B,2,0)</f>
        <v>#N/A</v>
      </c>
      <c r="J968" s="273">
        <v>135</v>
      </c>
      <c r="K968" s="273">
        <v>135</v>
      </c>
      <c r="L968" s="273">
        <v>1</v>
      </c>
      <c r="M968" s="273" t="s">
        <v>7166</v>
      </c>
      <c r="N968" s="144" t="e">
        <f>VLOOKUP(M968,brand!A:B,2,0)</f>
        <v>#N/A</v>
      </c>
      <c r="O968" s="144"/>
      <c r="P968" s="144" t="e">
        <f>VLOOKUP(O968,country!A:B,2,0)</f>
        <v>#N/A</v>
      </c>
      <c r="Q968" s="273" t="s">
        <v>3915</v>
      </c>
      <c r="R968" s="144" t="str">
        <f t="shared" si="45"/>
        <v>84%Պոլիամիդ 16%Էլաստան</v>
      </c>
      <c r="S968" s="144" t="s">
        <v>7286</v>
      </c>
      <c r="T968" s="144" t="e">
        <f>VLOOKUP(R968,material!A:B,2,0)</f>
        <v>#N/A</v>
      </c>
      <c r="U968" s="141" t="s">
        <v>7642</v>
      </c>
      <c r="V968" s="141"/>
      <c r="W968" s="273">
        <v>65</v>
      </c>
      <c r="X968" s="141" t="e">
        <f>VLOOKUP(W968,SIZE!A:B,2,0)</f>
        <v>#N/A</v>
      </c>
      <c r="Y968" s="141">
        <v>75.989999999999995</v>
      </c>
      <c r="Z968" s="141" t="s">
        <v>7763</v>
      </c>
      <c r="AA968" s="141" t="e">
        <f>VLOOKUP(Z968,COLOR!A:B,2,0)</f>
        <v>#N/A</v>
      </c>
      <c r="AB968" s="130"/>
      <c r="AC968" s="130"/>
      <c r="AD968" s="130"/>
      <c r="AE968" s="130"/>
      <c r="AF968" s="130"/>
      <c r="AG968" s="130"/>
      <c r="AH968" s="130"/>
      <c r="AI968" s="130"/>
      <c r="AJ968" s="130"/>
      <c r="AK968" s="130"/>
      <c r="AL968" s="130"/>
      <c r="AM968" s="130"/>
    </row>
    <row r="969" spans="1:39" ht="20.25" customHeight="1">
      <c r="A969" s="132">
        <v>968</v>
      </c>
      <c r="B969" s="19" t="s">
        <v>5441</v>
      </c>
      <c r="C969" s="250">
        <v>61124190000</v>
      </c>
      <c r="D969" s="261" t="s">
        <v>647</v>
      </c>
      <c r="E969" s="143" t="str">
        <f t="shared" si="46"/>
        <v>Լողազգեստ Կրծքկալ</v>
      </c>
      <c r="F969" s="273" t="s">
        <v>3667</v>
      </c>
      <c r="G969" s="144">
        <f>VLOOKUP(E969,subcategory!A:B,2,0)</f>
        <v>48</v>
      </c>
      <c r="H969" s="273" t="s">
        <v>20</v>
      </c>
      <c r="I969" s="213" t="e">
        <f>VLOOKUP(H969,gender!A:B,2,0)</f>
        <v>#N/A</v>
      </c>
      <c r="J969" s="273">
        <v>70</v>
      </c>
      <c r="K969" s="273">
        <v>70</v>
      </c>
      <c r="L969" s="273">
        <v>1</v>
      </c>
      <c r="M969" s="273" t="s">
        <v>7166</v>
      </c>
      <c r="N969" s="144" t="e">
        <f>VLOOKUP(M969,brand!A:B,2,0)</f>
        <v>#N/A</v>
      </c>
      <c r="O969" s="144"/>
      <c r="P969" s="144" t="e">
        <f>VLOOKUP(O969,country!A:B,2,0)</f>
        <v>#N/A</v>
      </c>
      <c r="Q969" s="273" t="s">
        <v>3915</v>
      </c>
      <c r="R969" s="144" t="str">
        <f t="shared" si="45"/>
        <v>84%Պոլիամիդ 16%Էլաստան</v>
      </c>
      <c r="S969" s="144" t="s">
        <v>7286</v>
      </c>
      <c r="T969" s="144" t="e">
        <f>VLOOKUP(R969,material!A:B,2,0)</f>
        <v>#N/A</v>
      </c>
      <c r="U969" s="141" t="s">
        <v>7642</v>
      </c>
      <c r="V969" s="141"/>
      <c r="W969" s="273">
        <v>75</v>
      </c>
      <c r="X969" s="141" t="e">
        <f>VLOOKUP(W969,SIZE!A:B,2,0)</f>
        <v>#N/A</v>
      </c>
      <c r="Y969" s="141">
        <v>45.99</v>
      </c>
      <c r="Z969" s="141" t="s">
        <v>1057</v>
      </c>
      <c r="AA969" s="141">
        <f>VLOOKUP(Z969,COLOR!A:B,2,0)</f>
        <v>5</v>
      </c>
      <c r="AB969" s="130"/>
      <c r="AC969" s="130"/>
      <c r="AD969" s="130"/>
      <c r="AE969" s="130"/>
      <c r="AF969" s="130"/>
      <c r="AG969" s="130"/>
      <c r="AH969" s="130"/>
      <c r="AI969" s="130"/>
      <c r="AJ969" s="130"/>
      <c r="AK969" s="130"/>
      <c r="AL969" s="130"/>
      <c r="AM969" s="130"/>
    </row>
    <row r="970" spans="1:39" ht="20.25" customHeight="1">
      <c r="A970" s="132">
        <v>969</v>
      </c>
      <c r="B970" s="19" t="s">
        <v>5442</v>
      </c>
      <c r="C970" s="250">
        <v>61124190000</v>
      </c>
      <c r="D970" s="261" t="s">
        <v>647</v>
      </c>
      <c r="E970" s="143" t="str">
        <f t="shared" si="46"/>
        <v>Լողազգեստ Կրծքկալ</v>
      </c>
      <c r="F970" s="273" t="s">
        <v>3667</v>
      </c>
      <c r="G970" s="144">
        <f>VLOOKUP(E970,subcategory!A:B,2,0)</f>
        <v>48</v>
      </c>
      <c r="H970" s="273" t="s">
        <v>20</v>
      </c>
      <c r="I970" s="213" t="e">
        <f>VLOOKUP(H970,gender!A:B,2,0)</f>
        <v>#N/A</v>
      </c>
      <c r="J970" s="273">
        <v>65</v>
      </c>
      <c r="K970" s="273">
        <v>65</v>
      </c>
      <c r="L970" s="273">
        <v>1</v>
      </c>
      <c r="M970" s="273" t="s">
        <v>7166</v>
      </c>
      <c r="N970" s="144" t="e">
        <f>VLOOKUP(M970,brand!A:B,2,0)</f>
        <v>#N/A</v>
      </c>
      <c r="O970" s="144"/>
      <c r="P970" s="144" t="e">
        <f>VLOOKUP(O970,country!A:B,2,0)</f>
        <v>#N/A</v>
      </c>
      <c r="Q970" s="273" t="s">
        <v>3915</v>
      </c>
      <c r="R970" s="144" t="str">
        <f t="shared" si="45"/>
        <v>84%Պոլիամիդ 16%Էլաստան</v>
      </c>
      <c r="S970" s="144" t="s">
        <v>7286</v>
      </c>
      <c r="T970" s="144" t="e">
        <f>VLOOKUP(R970,material!A:B,2,0)</f>
        <v>#N/A</v>
      </c>
      <c r="U970" s="141" t="s">
        <v>7642</v>
      </c>
      <c r="V970" s="141"/>
      <c r="W970" s="273">
        <v>70</v>
      </c>
      <c r="X970" s="141" t="e">
        <f>VLOOKUP(W970,SIZE!A:B,2,0)</f>
        <v>#N/A</v>
      </c>
      <c r="Y970" s="141">
        <v>45.99</v>
      </c>
      <c r="Z970" s="141" t="s">
        <v>1057</v>
      </c>
      <c r="AA970" s="141">
        <f>VLOOKUP(Z970,COLOR!A:B,2,0)</f>
        <v>5</v>
      </c>
      <c r="AB970" s="130"/>
      <c r="AC970" s="130"/>
      <c r="AD970" s="130"/>
      <c r="AE970" s="130"/>
      <c r="AF970" s="130"/>
      <c r="AG970" s="130"/>
      <c r="AH970" s="130"/>
      <c r="AI970" s="130"/>
      <c r="AJ970" s="130"/>
      <c r="AK970" s="130"/>
      <c r="AL970" s="130"/>
      <c r="AM970" s="130"/>
    </row>
    <row r="971" spans="1:39" ht="20.25" customHeight="1">
      <c r="A971" s="132">
        <v>970</v>
      </c>
      <c r="B971" s="19" t="s">
        <v>5443</v>
      </c>
      <c r="C971" s="250">
        <v>61124190000</v>
      </c>
      <c r="D971" s="261" t="s">
        <v>647</v>
      </c>
      <c r="E971" s="143" t="str">
        <f t="shared" si="46"/>
        <v>Լողազգեստ Կրծքկալ</v>
      </c>
      <c r="F971" s="273" t="s">
        <v>3667</v>
      </c>
      <c r="G971" s="144">
        <f>VLOOKUP(E971,subcategory!A:B,2,0)</f>
        <v>48</v>
      </c>
      <c r="H971" s="273" t="s">
        <v>20</v>
      </c>
      <c r="I971" s="213" t="e">
        <f>VLOOKUP(H971,gender!A:B,2,0)</f>
        <v>#N/A</v>
      </c>
      <c r="J971" s="273">
        <v>90</v>
      </c>
      <c r="K971" s="273">
        <v>90</v>
      </c>
      <c r="L971" s="273">
        <v>1</v>
      </c>
      <c r="M971" s="273" t="s">
        <v>7166</v>
      </c>
      <c r="N971" s="144" t="e">
        <f>VLOOKUP(M971,brand!A:B,2,0)</f>
        <v>#N/A</v>
      </c>
      <c r="O971" s="144"/>
      <c r="P971" s="144" t="e">
        <f>VLOOKUP(O971,country!A:B,2,0)</f>
        <v>#N/A</v>
      </c>
      <c r="Q971" s="273" t="s">
        <v>3915</v>
      </c>
      <c r="R971" s="144" t="str">
        <f t="shared" si="45"/>
        <v>84%Պոլիամիդ 16%Էլաստան</v>
      </c>
      <c r="S971" s="144" t="s">
        <v>7286</v>
      </c>
      <c r="T971" s="144" t="e">
        <f>VLOOKUP(R971,material!A:B,2,0)</f>
        <v>#N/A</v>
      </c>
      <c r="U971" s="141" t="s">
        <v>7642</v>
      </c>
      <c r="V971" s="141"/>
      <c r="W971" s="273">
        <v>75</v>
      </c>
      <c r="X971" s="141" t="e">
        <f>VLOOKUP(W971,SIZE!A:B,2,0)</f>
        <v>#N/A</v>
      </c>
      <c r="Y971" s="141">
        <v>45.99</v>
      </c>
      <c r="Z971" s="141" t="s">
        <v>1057</v>
      </c>
      <c r="AA971" s="141">
        <f>VLOOKUP(Z971,COLOR!A:B,2,0)</f>
        <v>5</v>
      </c>
      <c r="AB971" s="130"/>
      <c r="AC971" s="130"/>
      <c r="AD971" s="130"/>
      <c r="AE971" s="130"/>
      <c r="AF971" s="130"/>
      <c r="AG971" s="130"/>
      <c r="AH971" s="130"/>
      <c r="AI971" s="130"/>
      <c r="AJ971" s="130"/>
      <c r="AK971" s="130"/>
      <c r="AL971" s="130"/>
      <c r="AM971" s="130"/>
    </row>
    <row r="972" spans="1:39" ht="20.25" customHeight="1">
      <c r="A972" s="132">
        <v>971</v>
      </c>
      <c r="B972" s="19" t="s">
        <v>5444</v>
      </c>
      <c r="C972" s="250">
        <v>61124190000</v>
      </c>
      <c r="D972" s="261" t="s">
        <v>647</v>
      </c>
      <c r="E972" s="143" t="str">
        <f t="shared" si="46"/>
        <v>Լողազգեստ Կրծքկալ</v>
      </c>
      <c r="F972" s="273" t="s">
        <v>3667</v>
      </c>
      <c r="G972" s="144">
        <f>VLOOKUP(E972,subcategory!A:B,2,0)</f>
        <v>48</v>
      </c>
      <c r="H972" s="273" t="s">
        <v>20</v>
      </c>
      <c r="I972" s="213" t="e">
        <f>VLOOKUP(H972,gender!A:B,2,0)</f>
        <v>#N/A</v>
      </c>
      <c r="J972" s="273">
        <v>70</v>
      </c>
      <c r="K972" s="273">
        <v>70</v>
      </c>
      <c r="L972" s="273">
        <v>1</v>
      </c>
      <c r="M972" s="273" t="s">
        <v>7166</v>
      </c>
      <c r="N972" s="144" t="e">
        <f>VLOOKUP(M972,brand!A:B,2,0)</f>
        <v>#N/A</v>
      </c>
      <c r="O972" s="144"/>
      <c r="P972" s="144" t="e">
        <f>VLOOKUP(O972,country!A:B,2,0)</f>
        <v>#N/A</v>
      </c>
      <c r="Q972" s="273" t="s">
        <v>3915</v>
      </c>
      <c r="R972" s="144" t="str">
        <f t="shared" si="45"/>
        <v>84%Պոլիամիդ 16%Էլաստան</v>
      </c>
      <c r="S972" s="144" t="s">
        <v>7286</v>
      </c>
      <c r="T972" s="144" t="e">
        <f>VLOOKUP(R972,material!A:B,2,0)</f>
        <v>#N/A</v>
      </c>
      <c r="U972" s="141" t="s">
        <v>7642</v>
      </c>
      <c r="V972" s="141"/>
      <c r="W972" s="273">
        <v>75</v>
      </c>
      <c r="X972" s="141" t="e">
        <f>VLOOKUP(W972,SIZE!A:B,2,0)</f>
        <v>#N/A</v>
      </c>
      <c r="Y972" s="141">
        <v>45.99</v>
      </c>
      <c r="Z972" s="141" t="s">
        <v>1057</v>
      </c>
      <c r="AA972" s="141">
        <f>VLOOKUP(Z972,COLOR!A:B,2,0)</f>
        <v>5</v>
      </c>
      <c r="AB972" s="130"/>
      <c r="AC972" s="130"/>
      <c r="AD972" s="130"/>
      <c r="AE972" s="130"/>
      <c r="AF972" s="130"/>
      <c r="AG972" s="130"/>
      <c r="AH972" s="130"/>
      <c r="AI972" s="130"/>
      <c r="AJ972" s="130"/>
      <c r="AK972" s="130"/>
      <c r="AL972" s="130"/>
      <c r="AM972" s="130"/>
    </row>
    <row r="973" spans="1:39" ht="20.25" customHeight="1">
      <c r="A973" s="132">
        <v>972</v>
      </c>
      <c r="B973" s="19" t="s">
        <v>5445</v>
      </c>
      <c r="C973" s="250">
        <v>61124190000</v>
      </c>
      <c r="D973" s="261" t="s">
        <v>647</v>
      </c>
      <c r="E973" s="143" t="str">
        <f t="shared" si="46"/>
        <v>Լողազգեստ Կրծքկալ</v>
      </c>
      <c r="F973" s="273" t="s">
        <v>3667</v>
      </c>
      <c r="G973" s="144">
        <f>VLOOKUP(E973,subcategory!A:B,2,0)</f>
        <v>48</v>
      </c>
      <c r="H973" s="273" t="s">
        <v>20</v>
      </c>
      <c r="I973" s="213" t="e">
        <f>VLOOKUP(H973,gender!A:B,2,0)</f>
        <v>#N/A</v>
      </c>
      <c r="J973" s="273">
        <v>90</v>
      </c>
      <c r="K973" s="273">
        <v>90</v>
      </c>
      <c r="L973" s="273">
        <v>1</v>
      </c>
      <c r="M973" s="273" t="s">
        <v>7166</v>
      </c>
      <c r="N973" s="144" t="e">
        <f>VLOOKUP(M973,brand!A:B,2,0)</f>
        <v>#N/A</v>
      </c>
      <c r="O973" s="144"/>
      <c r="P973" s="144" t="e">
        <f>VLOOKUP(O973,country!A:B,2,0)</f>
        <v>#N/A</v>
      </c>
      <c r="Q973" s="273" t="s">
        <v>3915</v>
      </c>
      <c r="R973" s="144" t="str">
        <f t="shared" si="45"/>
        <v>84%Պոլիամիդ 16%Էլաստան</v>
      </c>
      <c r="S973" s="144" t="s">
        <v>7286</v>
      </c>
      <c r="T973" s="144" t="e">
        <f>VLOOKUP(R973,material!A:B,2,0)</f>
        <v>#N/A</v>
      </c>
      <c r="U973" s="141" t="s">
        <v>7642</v>
      </c>
      <c r="V973" s="141"/>
      <c r="W973" s="273">
        <v>75</v>
      </c>
      <c r="X973" s="141" t="e">
        <f>VLOOKUP(W973,SIZE!A:B,2,0)</f>
        <v>#N/A</v>
      </c>
      <c r="Y973" s="141">
        <v>45.99</v>
      </c>
      <c r="Z973" s="141" t="s">
        <v>1057</v>
      </c>
      <c r="AA973" s="141">
        <f>VLOOKUP(Z973,COLOR!A:B,2,0)</f>
        <v>5</v>
      </c>
      <c r="AB973" s="130"/>
      <c r="AC973" s="130"/>
      <c r="AD973" s="130"/>
      <c r="AE973" s="130"/>
      <c r="AF973" s="130"/>
      <c r="AG973" s="130"/>
      <c r="AH973" s="130"/>
      <c r="AI973" s="130"/>
      <c r="AJ973" s="130"/>
      <c r="AK973" s="130"/>
      <c r="AL973" s="130"/>
      <c r="AM973" s="130"/>
    </row>
    <row r="974" spans="1:39" ht="20.25" customHeight="1">
      <c r="A974" s="132">
        <v>973</v>
      </c>
      <c r="B974" s="19" t="s">
        <v>5446</v>
      </c>
      <c r="C974" s="250">
        <v>61124190000</v>
      </c>
      <c r="D974" s="261" t="s">
        <v>647</v>
      </c>
      <c r="E974" s="143" t="str">
        <f t="shared" si="46"/>
        <v>Լողազգեստ Կրծքկալ</v>
      </c>
      <c r="F974" s="273" t="s">
        <v>3667</v>
      </c>
      <c r="G974" s="144">
        <f>VLOOKUP(E974,subcategory!A:B,2,0)</f>
        <v>48</v>
      </c>
      <c r="H974" s="273" t="s">
        <v>20</v>
      </c>
      <c r="I974" s="213" t="e">
        <f>VLOOKUP(H974,gender!A:B,2,0)</f>
        <v>#N/A</v>
      </c>
      <c r="J974" s="273">
        <v>85</v>
      </c>
      <c r="K974" s="273">
        <v>85</v>
      </c>
      <c r="L974" s="273">
        <v>1</v>
      </c>
      <c r="M974" s="273" t="s">
        <v>7166</v>
      </c>
      <c r="N974" s="144" t="e">
        <f>VLOOKUP(M974,brand!A:B,2,0)</f>
        <v>#N/A</v>
      </c>
      <c r="O974" s="144"/>
      <c r="P974" s="144" t="e">
        <f>VLOOKUP(O974,country!A:B,2,0)</f>
        <v>#N/A</v>
      </c>
      <c r="Q974" s="273" t="s">
        <v>3915</v>
      </c>
      <c r="R974" s="144" t="str">
        <f t="shared" si="45"/>
        <v>84%Պոլիամիդ 16%Էլաստան</v>
      </c>
      <c r="S974" s="144" t="s">
        <v>7286</v>
      </c>
      <c r="T974" s="144" t="e">
        <f>VLOOKUP(R974,material!A:B,2,0)</f>
        <v>#N/A</v>
      </c>
      <c r="U974" s="141" t="s">
        <v>7642</v>
      </c>
      <c r="V974" s="141"/>
      <c r="W974" s="273">
        <v>70</v>
      </c>
      <c r="X974" s="141" t="e">
        <f>VLOOKUP(W974,SIZE!A:B,2,0)</f>
        <v>#N/A</v>
      </c>
      <c r="Y974" s="141">
        <v>45.99</v>
      </c>
      <c r="Z974" s="141" t="s">
        <v>2095</v>
      </c>
      <c r="AA974" s="141">
        <f>VLOOKUP(Z974,COLOR!A:B,2,0)</f>
        <v>17</v>
      </c>
      <c r="AB974" s="130"/>
      <c r="AC974" s="130"/>
      <c r="AD974" s="130"/>
      <c r="AE974" s="130"/>
      <c r="AF974" s="130"/>
      <c r="AG974" s="130"/>
      <c r="AH974" s="130"/>
      <c r="AI974" s="130"/>
      <c r="AJ974" s="130"/>
      <c r="AK974" s="130"/>
      <c r="AL974" s="130"/>
      <c r="AM974" s="130"/>
    </row>
    <row r="975" spans="1:39" ht="20.25" customHeight="1">
      <c r="A975" s="132">
        <v>974</v>
      </c>
      <c r="B975" s="19" t="s">
        <v>5447</v>
      </c>
      <c r="C975" s="250">
        <v>61124190000</v>
      </c>
      <c r="D975" s="261" t="s">
        <v>6967</v>
      </c>
      <c r="E975" s="143" t="str">
        <f t="shared" si="46"/>
        <v>Լողազգեստ- Շորտեր</v>
      </c>
      <c r="F975" s="273" t="s">
        <v>460</v>
      </c>
      <c r="G975" s="144">
        <f>VLOOKUP(E975,subcategory!A:B,2,0)</f>
        <v>49</v>
      </c>
      <c r="H975" s="273" t="s">
        <v>20</v>
      </c>
      <c r="I975" s="213" t="e">
        <f>VLOOKUP(H975,gender!A:B,2,0)</f>
        <v>#N/A</v>
      </c>
      <c r="J975" s="273">
        <v>65</v>
      </c>
      <c r="K975" s="273">
        <v>65</v>
      </c>
      <c r="L975" s="273">
        <v>1</v>
      </c>
      <c r="M975" s="273" t="s">
        <v>7166</v>
      </c>
      <c r="N975" s="144" t="e">
        <f>VLOOKUP(M975,brand!A:B,2,0)</f>
        <v>#N/A</v>
      </c>
      <c r="O975" s="144"/>
      <c r="P975" s="144" t="e">
        <f>VLOOKUP(O975,country!A:B,2,0)</f>
        <v>#N/A</v>
      </c>
      <c r="Q975" s="273" t="s">
        <v>3915</v>
      </c>
      <c r="R975" s="144" t="str">
        <f t="shared" si="45"/>
        <v>90%Պոլիեսթեր 10%Էլաստան</v>
      </c>
      <c r="S975" s="144" t="s">
        <v>7288</v>
      </c>
      <c r="T975" s="144" t="e">
        <f>VLOOKUP(R975,material!A:B,2,0)</f>
        <v>#N/A</v>
      </c>
      <c r="U975" s="141" t="s">
        <v>7642</v>
      </c>
      <c r="V975" s="141"/>
      <c r="W975" s="273">
        <v>38</v>
      </c>
      <c r="X975" s="141">
        <f>VLOOKUP(W975,SIZE!A:B,2,0)</f>
        <v>64</v>
      </c>
      <c r="Y975" s="141">
        <v>22.99</v>
      </c>
      <c r="Z975" s="141" t="s">
        <v>2095</v>
      </c>
      <c r="AA975" s="141">
        <f>VLOOKUP(Z975,COLOR!A:B,2,0)</f>
        <v>17</v>
      </c>
      <c r="AB975" s="130"/>
      <c r="AC975" s="130"/>
      <c r="AD975" s="130"/>
      <c r="AE975" s="130"/>
      <c r="AF975" s="130"/>
      <c r="AG975" s="130"/>
      <c r="AH975" s="130"/>
      <c r="AI975" s="130"/>
      <c r="AJ975" s="130"/>
      <c r="AK975" s="130"/>
      <c r="AL975" s="130"/>
      <c r="AM975" s="130"/>
    </row>
    <row r="976" spans="1:39" ht="20.25" customHeight="1">
      <c r="A976" s="132">
        <v>975</v>
      </c>
      <c r="B976" s="19" t="s">
        <v>5448</v>
      </c>
      <c r="C976" s="250">
        <v>61124190000</v>
      </c>
      <c r="D976" s="261" t="s">
        <v>647</v>
      </c>
      <c r="E976" s="143" t="str">
        <f t="shared" si="46"/>
        <v>Լողազգեստ Կրծքկալ</v>
      </c>
      <c r="F976" s="273" t="s">
        <v>3667</v>
      </c>
      <c r="G976" s="144">
        <f>VLOOKUP(E976,subcategory!A:B,2,0)</f>
        <v>48</v>
      </c>
      <c r="H976" s="273" t="s">
        <v>20</v>
      </c>
      <c r="I976" s="213" t="e">
        <f>VLOOKUP(H976,gender!A:B,2,0)</f>
        <v>#N/A</v>
      </c>
      <c r="J976" s="273">
        <v>65</v>
      </c>
      <c r="K976" s="273">
        <v>65</v>
      </c>
      <c r="L976" s="273">
        <v>1</v>
      </c>
      <c r="M976" s="273" t="s">
        <v>7166</v>
      </c>
      <c r="N976" s="144" t="e">
        <f>VLOOKUP(M976,brand!A:B,2,0)</f>
        <v>#N/A</v>
      </c>
      <c r="O976" s="144"/>
      <c r="P976" s="144" t="e">
        <f>VLOOKUP(O976,country!A:B,2,0)</f>
        <v>#N/A</v>
      </c>
      <c r="Q976" s="273" t="s">
        <v>3915</v>
      </c>
      <c r="R976" s="144" t="str">
        <f t="shared" si="45"/>
        <v>81%Պոլիամիդ14%Ֆիբրամետալիկ 5%Էլաստան</v>
      </c>
      <c r="S976" s="144" t="s">
        <v>7285</v>
      </c>
      <c r="T976" s="144" t="e">
        <f>VLOOKUP(R976,material!A:B,2,0)</f>
        <v>#N/A</v>
      </c>
      <c r="U976" s="141" t="s">
        <v>7642</v>
      </c>
      <c r="V976" s="141"/>
      <c r="W976" s="273">
        <v>38</v>
      </c>
      <c r="X976" s="141">
        <f>VLOOKUP(W976,SIZE!A:B,2,0)</f>
        <v>64</v>
      </c>
      <c r="Y976" s="141">
        <v>45.99</v>
      </c>
      <c r="Z976" s="141" t="s">
        <v>1061</v>
      </c>
      <c r="AA976" s="141">
        <f>VLOOKUP(Z976,COLOR!A:B,2,0)</f>
        <v>4</v>
      </c>
      <c r="AB976" s="130"/>
      <c r="AC976" s="130"/>
      <c r="AD976" s="130"/>
      <c r="AE976" s="130"/>
      <c r="AF976" s="130"/>
      <c r="AG976" s="130"/>
      <c r="AH976" s="130"/>
      <c r="AI976" s="130"/>
      <c r="AJ976" s="130"/>
      <c r="AK976" s="130"/>
      <c r="AL976" s="130"/>
      <c r="AM976" s="130"/>
    </row>
    <row r="977" spans="1:39" ht="20.25" customHeight="1">
      <c r="A977" s="132">
        <v>976</v>
      </c>
      <c r="B977" s="19" t="s">
        <v>5449</v>
      </c>
      <c r="C977" s="250">
        <v>61124190000</v>
      </c>
      <c r="D977" s="261" t="s">
        <v>647</v>
      </c>
      <c r="E977" s="143" t="str">
        <f t="shared" si="46"/>
        <v>Լողազգեստ Կրծքկալ</v>
      </c>
      <c r="F977" s="273" t="s">
        <v>3667</v>
      </c>
      <c r="G977" s="144">
        <f>VLOOKUP(E977,subcategory!A:B,2,0)</f>
        <v>48</v>
      </c>
      <c r="H977" s="273" t="s">
        <v>20</v>
      </c>
      <c r="I977" s="213" t="e">
        <f>VLOOKUP(H977,gender!A:B,2,0)</f>
        <v>#N/A</v>
      </c>
      <c r="J977" s="273">
        <v>65</v>
      </c>
      <c r="K977" s="273">
        <v>65</v>
      </c>
      <c r="L977" s="273">
        <v>1</v>
      </c>
      <c r="M977" s="273" t="s">
        <v>7166</v>
      </c>
      <c r="N977" s="144" t="e">
        <f>VLOOKUP(M977,brand!A:B,2,0)</f>
        <v>#N/A</v>
      </c>
      <c r="O977" s="144"/>
      <c r="P977" s="144" t="e">
        <f>VLOOKUP(O977,country!A:B,2,0)</f>
        <v>#N/A</v>
      </c>
      <c r="Q977" s="273" t="s">
        <v>3915</v>
      </c>
      <c r="R977" s="144" t="str">
        <f t="shared" si="45"/>
        <v>81%Պոլիամիդ14%Ֆիբրամետալիկ 5%Էլաստան</v>
      </c>
      <c r="S977" s="144" t="s">
        <v>7285</v>
      </c>
      <c r="T977" s="144" t="e">
        <f>VLOOKUP(R977,material!A:B,2,0)</f>
        <v>#N/A</v>
      </c>
      <c r="U977" s="141" t="s">
        <v>7642</v>
      </c>
      <c r="V977" s="141"/>
      <c r="W977" s="273">
        <v>38</v>
      </c>
      <c r="X977" s="141">
        <f>VLOOKUP(W977,SIZE!A:B,2,0)</f>
        <v>64</v>
      </c>
      <c r="Y977" s="141">
        <v>45.99</v>
      </c>
      <c r="Z977" s="141" t="s">
        <v>1061</v>
      </c>
      <c r="AA977" s="141">
        <f>VLOOKUP(Z977,COLOR!A:B,2,0)</f>
        <v>4</v>
      </c>
      <c r="AB977" s="130"/>
      <c r="AC977" s="130"/>
      <c r="AD977" s="130"/>
      <c r="AE977" s="130"/>
      <c r="AF977" s="130"/>
      <c r="AG977" s="130"/>
      <c r="AH977" s="130"/>
      <c r="AI977" s="130"/>
      <c r="AJ977" s="130"/>
      <c r="AK977" s="130"/>
      <c r="AL977" s="130"/>
      <c r="AM977" s="130"/>
    </row>
    <row r="978" spans="1:39" ht="20.25" customHeight="1">
      <c r="A978" s="132">
        <v>977</v>
      </c>
      <c r="B978" s="19" t="s">
        <v>5450</v>
      </c>
      <c r="C978" s="250">
        <v>61124190000</v>
      </c>
      <c r="D978" s="261" t="s">
        <v>647</v>
      </c>
      <c r="E978" s="143" t="str">
        <f t="shared" si="46"/>
        <v>Լողազգեստ Կրծքկալ</v>
      </c>
      <c r="F978" s="273" t="s">
        <v>3667</v>
      </c>
      <c r="G978" s="144">
        <f>VLOOKUP(E978,subcategory!A:B,2,0)</f>
        <v>48</v>
      </c>
      <c r="H978" s="273" t="s">
        <v>20</v>
      </c>
      <c r="I978" s="213" t="e">
        <f>VLOOKUP(H978,gender!A:B,2,0)</f>
        <v>#N/A</v>
      </c>
      <c r="J978" s="273">
        <v>70</v>
      </c>
      <c r="K978" s="273">
        <v>70</v>
      </c>
      <c r="L978" s="273">
        <v>1</v>
      </c>
      <c r="M978" s="273" t="s">
        <v>7166</v>
      </c>
      <c r="N978" s="144" t="e">
        <f>VLOOKUP(M978,brand!A:B,2,0)</f>
        <v>#N/A</v>
      </c>
      <c r="O978" s="144"/>
      <c r="P978" s="144" t="e">
        <f>VLOOKUP(O978,country!A:B,2,0)</f>
        <v>#N/A</v>
      </c>
      <c r="Q978" s="273" t="s">
        <v>3915</v>
      </c>
      <c r="R978" s="144" t="str">
        <f t="shared" si="45"/>
        <v>81%Պոլիամիդ14%Ֆիբրամետալիկ 5%Էլաստան</v>
      </c>
      <c r="S978" s="144" t="s">
        <v>7285</v>
      </c>
      <c r="T978" s="144" t="e">
        <f>VLOOKUP(R978,material!A:B,2,0)</f>
        <v>#N/A</v>
      </c>
      <c r="U978" s="141" t="s">
        <v>7642</v>
      </c>
      <c r="V978" s="141"/>
      <c r="W978" s="273">
        <v>40</v>
      </c>
      <c r="X978" s="141">
        <f>VLOOKUP(W978,SIZE!A:B,2,0)</f>
        <v>79</v>
      </c>
      <c r="Y978" s="141">
        <v>45.99</v>
      </c>
      <c r="Z978" s="141" t="s">
        <v>1061</v>
      </c>
      <c r="AA978" s="141">
        <f>VLOOKUP(Z978,COLOR!A:B,2,0)</f>
        <v>4</v>
      </c>
      <c r="AB978" s="130"/>
      <c r="AC978" s="130"/>
      <c r="AD978" s="130"/>
      <c r="AE978" s="130"/>
      <c r="AF978" s="130"/>
      <c r="AG978" s="130"/>
      <c r="AH978" s="130"/>
      <c r="AI978" s="130"/>
      <c r="AJ978" s="130"/>
      <c r="AK978" s="130"/>
      <c r="AL978" s="130"/>
      <c r="AM978" s="130"/>
    </row>
    <row r="979" spans="1:39" ht="20.25" customHeight="1">
      <c r="A979" s="132">
        <v>978</v>
      </c>
      <c r="B979" s="19" t="s">
        <v>5451</v>
      </c>
      <c r="C979" s="250">
        <v>61124190000</v>
      </c>
      <c r="D979" s="261" t="s">
        <v>647</v>
      </c>
      <c r="E979" s="143" t="str">
        <f t="shared" si="46"/>
        <v>Լողազգեստ Կրծքկալ</v>
      </c>
      <c r="F979" s="273" t="s">
        <v>3667</v>
      </c>
      <c r="G979" s="144">
        <f>VLOOKUP(E979,subcategory!A:B,2,0)</f>
        <v>48</v>
      </c>
      <c r="H979" s="273" t="s">
        <v>20</v>
      </c>
      <c r="I979" s="213" t="e">
        <f>VLOOKUP(H979,gender!A:B,2,0)</f>
        <v>#N/A</v>
      </c>
      <c r="J979" s="273">
        <v>75</v>
      </c>
      <c r="K979" s="273">
        <v>75</v>
      </c>
      <c r="L979" s="273">
        <v>1</v>
      </c>
      <c r="M979" s="273" t="s">
        <v>7166</v>
      </c>
      <c r="N979" s="144" t="e">
        <f>VLOOKUP(M979,brand!A:B,2,0)</f>
        <v>#N/A</v>
      </c>
      <c r="O979" s="144"/>
      <c r="P979" s="144" t="e">
        <f>VLOOKUP(O979,country!A:B,2,0)</f>
        <v>#N/A</v>
      </c>
      <c r="Q979" s="273" t="s">
        <v>3915</v>
      </c>
      <c r="R979" s="144" t="str">
        <f t="shared" si="45"/>
        <v>84%Պոլիամիդ 16%Էլաստան</v>
      </c>
      <c r="S979" s="144" t="s">
        <v>7286</v>
      </c>
      <c r="T979" s="144" t="e">
        <f>VLOOKUP(R979,material!A:B,2,0)</f>
        <v>#N/A</v>
      </c>
      <c r="U979" s="141" t="s">
        <v>7642</v>
      </c>
      <c r="V979" s="141"/>
      <c r="W979" s="273">
        <v>75</v>
      </c>
      <c r="X979" s="141" t="e">
        <f>VLOOKUP(W979,SIZE!A:B,2,0)</f>
        <v>#N/A</v>
      </c>
      <c r="Y979" s="141">
        <v>39.99</v>
      </c>
      <c r="Z979" s="141" t="s">
        <v>1057</v>
      </c>
      <c r="AA979" s="141">
        <f>VLOOKUP(Z979,COLOR!A:B,2,0)</f>
        <v>5</v>
      </c>
      <c r="AB979" s="130"/>
      <c r="AC979" s="130"/>
      <c r="AD979" s="130"/>
      <c r="AE979" s="130"/>
      <c r="AF979" s="130"/>
      <c r="AG979" s="130"/>
      <c r="AH979" s="130"/>
      <c r="AI979" s="130"/>
      <c r="AJ979" s="130"/>
      <c r="AK979" s="130"/>
      <c r="AL979" s="130"/>
      <c r="AM979" s="130"/>
    </row>
    <row r="980" spans="1:39" ht="20.25" customHeight="1">
      <c r="A980" s="132">
        <v>979</v>
      </c>
      <c r="B980" s="19" t="s">
        <v>5452</v>
      </c>
      <c r="C980" s="250">
        <v>61124190000</v>
      </c>
      <c r="D980" s="261" t="s">
        <v>647</v>
      </c>
      <c r="E980" s="143" t="str">
        <f t="shared" si="46"/>
        <v>Լողազգեստ Կրծքկալ</v>
      </c>
      <c r="F980" s="273" t="s">
        <v>3667</v>
      </c>
      <c r="G980" s="144">
        <f>VLOOKUP(E980,subcategory!A:B,2,0)</f>
        <v>48</v>
      </c>
      <c r="H980" s="273" t="s">
        <v>20</v>
      </c>
      <c r="I980" s="213" t="e">
        <f>VLOOKUP(H980,gender!A:B,2,0)</f>
        <v>#N/A</v>
      </c>
      <c r="J980" s="273">
        <v>95</v>
      </c>
      <c r="K980" s="273">
        <v>95</v>
      </c>
      <c r="L980" s="273">
        <v>1</v>
      </c>
      <c r="M980" s="273" t="s">
        <v>7166</v>
      </c>
      <c r="N980" s="144" t="e">
        <f>VLOOKUP(M980,brand!A:B,2,0)</f>
        <v>#N/A</v>
      </c>
      <c r="O980" s="144"/>
      <c r="P980" s="144" t="e">
        <f>VLOOKUP(O980,country!A:B,2,0)</f>
        <v>#N/A</v>
      </c>
      <c r="Q980" s="273" t="s">
        <v>3915</v>
      </c>
      <c r="R980" s="144" t="str">
        <f t="shared" si="45"/>
        <v>84%Պոլիամիդ 16%Էլաստան</v>
      </c>
      <c r="S980" s="144" t="s">
        <v>7286</v>
      </c>
      <c r="T980" s="144" t="e">
        <f>VLOOKUP(R980,material!A:B,2,0)</f>
        <v>#N/A</v>
      </c>
      <c r="U980" s="141" t="s">
        <v>7642</v>
      </c>
      <c r="V980" s="141"/>
      <c r="W980" s="273">
        <v>75</v>
      </c>
      <c r="X980" s="141" t="e">
        <f>VLOOKUP(W980,SIZE!A:B,2,0)</f>
        <v>#N/A</v>
      </c>
      <c r="Y980" s="141">
        <v>39.99</v>
      </c>
      <c r="Z980" s="141" t="s">
        <v>1057</v>
      </c>
      <c r="AA980" s="141">
        <f>VLOOKUP(Z980,COLOR!A:B,2,0)</f>
        <v>5</v>
      </c>
      <c r="AB980" s="130"/>
      <c r="AC980" s="130"/>
      <c r="AD980" s="130"/>
      <c r="AE980" s="130"/>
      <c r="AF980" s="130"/>
      <c r="AG980" s="130"/>
      <c r="AH980" s="130"/>
      <c r="AI980" s="130"/>
      <c r="AJ980" s="130"/>
      <c r="AK980" s="130"/>
      <c r="AL980" s="130"/>
      <c r="AM980" s="130"/>
    </row>
    <row r="981" spans="1:39" ht="20.25" customHeight="1">
      <c r="A981" s="132">
        <v>980</v>
      </c>
      <c r="B981" s="19" t="s">
        <v>5453</v>
      </c>
      <c r="C981" s="250">
        <v>61124190000</v>
      </c>
      <c r="D981" s="261" t="s">
        <v>647</v>
      </c>
      <c r="E981" s="143" t="str">
        <f t="shared" si="46"/>
        <v>Լողազգեստ Կրծքկալ</v>
      </c>
      <c r="F981" s="273" t="s">
        <v>3667</v>
      </c>
      <c r="G981" s="144">
        <f>VLOOKUP(E981,subcategory!A:B,2,0)</f>
        <v>48</v>
      </c>
      <c r="H981" s="273" t="s">
        <v>20</v>
      </c>
      <c r="I981" s="213" t="e">
        <f>VLOOKUP(H981,gender!A:B,2,0)</f>
        <v>#N/A</v>
      </c>
      <c r="J981" s="273">
        <v>90</v>
      </c>
      <c r="K981" s="273">
        <v>90</v>
      </c>
      <c r="L981" s="273">
        <v>1</v>
      </c>
      <c r="M981" s="273" t="s">
        <v>7166</v>
      </c>
      <c r="N981" s="144" t="e">
        <f>VLOOKUP(M981,brand!A:B,2,0)</f>
        <v>#N/A</v>
      </c>
      <c r="O981" s="144"/>
      <c r="P981" s="144" t="e">
        <f>VLOOKUP(O981,country!A:B,2,0)</f>
        <v>#N/A</v>
      </c>
      <c r="Q981" s="273" t="s">
        <v>3915</v>
      </c>
      <c r="R981" s="144" t="str">
        <f t="shared" ref="R981:R1044" si="47">PROPER(S981)</f>
        <v>84%Պոլիամիդ 16%Էլաստան</v>
      </c>
      <c r="S981" s="144" t="s">
        <v>7286</v>
      </c>
      <c r="T981" s="144" t="e">
        <f>VLOOKUP(R981,material!A:B,2,0)</f>
        <v>#N/A</v>
      </c>
      <c r="U981" s="141" t="s">
        <v>7642</v>
      </c>
      <c r="V981" s="141"/>
      <c r="W981" s="273">
        <v>75</v>
      </c>
      <c r="X981" s="141" t="e">
        <f>VLOOKUP(W981,SIZE!A:B,2,0)</f>
        <v>#N/A</v>
      </c>
      <c r="Y981" s="141">
        <v>39.99</v>
      </c>
      <c r="Z981" s="141" t="s">
        <v>1057</v>
      </c>
      <c r="AA981" s="141">
        <f>VLOOKUP(Z981,COLOR!A:B,2,0)</f>
        <v>5</v>
      </c>
      <c r="AB981" s="130"/>
      <c r="AC981" s="130"/>
      <c r="AD981" s="130"/>
      <c r="AE981" s="130"/>
      <c r="AF981" s="130"/>
      <c r="AG981" s="130"/>
      <c r="AH981" s="130"/>
      <c r="AI981" s="130"/>
      <c r="AJ981" s="130"/>
      <c r="AK981" s="130"/>
      <c r="AL981" s="130"/>
      <c r="AM981" s="130"/>
    </row>
    <row r="982" spans="1:39" ht="20.25" customHeight="1">
      <c r="A982" s="132">
        <v>981</v>
      </c>
      <c r="B982" s="19" t="s">
        <v>5454</v>
      </c>
      <c r="C982" s="250">
        <v>61124190000</v>
      </c>
      <c r="D982" s="261" t="s">
        <v>647</v>
      </c>
      <c r="E982" s="143" t="str">
        <f t="shared" si="46"/>
        <v>Լողազգեստ Կրծքկալ</v>
      </c>
      <c r="F982" s="273" t="s">
        <v>3667</v>
      </c>
      <c r="G982" s="144">
        <f>VLOOKUP(E982,subcategory!A:B,2,0)</f>
        <v>48</v>
      </c>
      <c r="H982" s="273" t="s">
        <v>20</v>
      </c>
      <c r="I982" s="213" t="e">
        <f>VLOOKUP(H982,gender!A:B,2,0)</f>
        <v>#N/A</v>
      </c>
      <c r="J982" s="273">
        <v>75</v>
      </c>
      <c r="K982" s="273">
        <v>75</v>
      </c>
      <c r="L982" s="273">
        <v>1</v>
      </c>
      <c r="M982" s="273" t="s">
        <v>7166</v>
      </c>
      <c r="N982" s="144" t="e">
        <f>VLOOKUP(M982,brand!A:B,2,0)</f>
        <v>#N/A</v>
      </c>
      <c r="O982" s="144"/>
      <c r="P982" s="144" t="e">
        <f>VLOOKUP(O982,country!A:B,2,0)</f>
        <v>#N/A</v>
      </c>
      <c r="Q982" s="273" t="s">
        <v>3915</v>
      </c>
      <c r="R982" s="144" t="str">
        <f t="shared" si="47"/>
        <v>84%Պոլիամիդ 16%Էլաստան</v>
      </c>
      <c r="S982" s="144" t="s">
        <v>7286</v>
      </c>
      <c r="T982" s="144" t="e">
        <f>VLOOKUP(R982,material!A:B,2,0)</f>
        <v>#N/A</v>
      </c>
      <c r="U982" s="141" t="s">
        <v>7642</v>
      </c>
      <c r="V982" s="141"/>
      <c r="W982" s="273">
        <v>75</v>
      </c>
      <c r="X982" s="141" t="e">
        <f>VLOOKUP(W982,SIZE!A:B,2,0)</f>
        <v>#N/A</v>
      </c>
      <c r="Y982" s="141">
        <v>39.99</v>
      </c>
      <c r="Z982" s="141" t="s">
        <v>1057</v>
      </c>
      <c r="AA982" s="141">
        <f>VLOOKUP(Z982,COLOR!A:B,2,0)</f>
        <v>5</v>
      </c>
      <c r="AB982" s="130"/>
      <c r="AC982" s="130"/>
      <c r="AD982" s="130"/>
      <c r="AE982" s="130"/>
      <c r="AF982" s="130"/>
      <c r="AG982" s="130"/>
      <c r="AH982" s="130"/>
      <c r="AI982" s="130"/>
      <c r="AJ982" s="130"/>
      <c r="AK982" s="130"/>
      <c r="AL982" s="130"/>
      <c r="AM982" s="130"/>
    </row>
    <row r="983" spans="1:39" ht="20.25" customHeight="1">
      <c r="A983" s="132">
        <v>982</v>
      </c>
      <c r="B983" s="19" t="s">
        <v>5455</v>
      </c>
      <c r="C983" s="250">
        <v>61124190000</v>
      </c>
      <c r="D983" s="261" t="s">
        <v>647</v>
      </c>
      <c r="E983" s="143" t="str">
        <f t="shared" si="46"/>
        <v>Լողազգեստ Կրծքկալ</v>
      </c>
      <c r="F983" s="273" t="s">
        <v>3667</v>
      </c>
      <c r="G983" s="144">
        <f>VLOOKUP(E983,subcategory!A:B,2,0)</f>
        <v>48</v>
      </c>
      <c r="H983" s="273" t="s">
        <v>20</v>
      </c>
      <c r="I983" s="213" t="e">
        <f>VLOOKUP(H983,gender!A:B,2,0)</f>
        <v>#N/A</v>
      </c>
      <c r="J983" s="273">
        <v>70</v>
      </c>
      <c r="K983" s="273">
        <v>70</v>
      </c>
      <c r="L983" s="273">
        <v>1</v>
      </c>
      <c r="M983" s="273" t="s">
        <v>7166</v>
      </c>
      <c r="N983" s="144" t="e">
        <f>VLOOKUP(M983,brand!A:B,2,0)</f>
        <v>#N/A</v>
      </c>
      <c r="O983" s="144"/>
      <c r="P983" s="144" t="e">
        <f>VLOOKUP(O983,country!A:B,2,0)</f>
        <v>#N/A</v>
      </c>
      <c r="Q983" s="273" t="s">
        <v>3915</v>
      </c>
      <c r="R983" s="144" t="str">
        <f t="shared" si="47"/>
        <v>84%Պոլիամիդ 16%Էլաստան</v>
      </c>
      <c r="S983" s="144" t="s">
        <v>7286</v>
      </c>
      <c r="T983" s="144" t="e">
        <f>VLOOKUP(R983,material!A:B,2,0)</f>
        <v>#N/A</v>
      </c>
      <c r="U983" s="141" t="s">
        <v>7642</v>
      </c>
      <c r="V983" s="141"/>
      <c r="W983" s="273">
        <v>75</v>
      </c>
      <c r="X983" s="141" t="e">
        <f>VLOOKUP(W983,SIZE!A:B,2,0)</f>
        <v>#N/A</v>
      </c>
      <c r="Y983" s="141">
        <v>39.99</v>
      </c>
      <c r="Z983" s="141" t="s">
        <v>1057</v>
      </c>
      <c r="AA983" s="141">
        <f>VLOOKUP(Z983,COLOR!A:B,2,0)</f>
        <v>5</v>
      </c>
      <c r="AB983" s="130"/>
      <c r="AC983" s="130"/>
      <c r="AD983" s="130"/>
      <c r="AE983" s="130"/>
      <c r="AF983" s="130"/>
      <c r="AG983" s="130"/>
      <c r="AH983" s="130"/>
      <c r="AI983" s="130"/>
      <c r="AJ983" s="130"/>
      <c r="AK983" s="130"/>
      <c r="AL983" s="130"/>
      <c r="AM983" s="130"/>
    </row>
    <row r="984" spans="1:39" ht="20.25" customHeight="1">
      <c r="A984" s="132">
        <v>983</v>
      </c>
      <c r="B984" s="19" t="s">
        <v>5456</v>
      </c>
      <c r="C984" s="250">
        <v>61124190000</v>
      </c>
      <c r="D984" s="261" t="s">
        <v>647</v>
      </c>
      <c r="E984" s="143" t="str">
        <f t="shared" si="46"/>
        <v>Լողազգեստ Կրծքկալ</v>
      </c>
      <c r="F984" s="273" t="s">
        <v>3667</v>
      </c>
      <c r="G984" s="144">
        <f>VLOOKUP(E984,subcategory!A:B,2,0)</f>
        <v>48</v>
      </c>
      <c r="H984" s="273" t="s">
        <v>20</v>
      </c>
      <c r="I984" s="213" t="e">
        <f>VLOOKUP(H984,gender!A:B,2,0)</f>
        <v>#N/A</v>
      </c>
      <c r="J984" s="273">
        <v>70</v>
      </c>
      <c r="K984" s="273">
        <v>70</v>
      </c>
      <c r="L984" s="273">
        <v>1</v>
      </c>
      <c r="M984" s="273" t="s">
        <v>7166</v>
      </c>
      <c r="N984" s="144" t="e">
        <f>VLOOKUP(M984,brand!A:B,2,0)</f>
        <v>#N/A</v>
      </c>
      <c r="O984" s="144"/>
      <c r="P984" s="144" t="e">
        <f>VLOOKUP(O984,country!A:B,2,0)</f>
        <v>#N/A</v>
      </c>
      <c r="Q984" s="273" t="s">
        <v>3915</v>
      </c>
      <c r="R984" s="144" t="str">
        <f t="shared" si="47"/>
        <v>84%Պոլիամիդ 16%Էլաստան</v>
      </c>
      <c r="S984" s="144" t="s">
        <v>7286</v>
      </c>
      <c r="T984" s="144" t="e">
        <f>VLOOKUP(R984,material!A:B,2,0)</f>
        <v>#N/A</v>
      </c>
      <c r="U984" s="141" t="s">
        <v>7642</v>
      </c>
      <c r="V984" s="141"/>
      <c r="W984" s="273">
        <v>75</v>
      </c>
      <c r="X984" s="141" t="e">
        <f>VLOOKUP(W984,SIZE!A:B,2,0)</f>
        <v>#N/A</v>
      </c>
      <c r="Y984" s="141">
        <v>39.99</v>
      </c>
      <c r="Z984" s="141" t="s">
        <v>1057</v>
      </c>
      <c r="AA984" s="141">
        <f>VLOOKUP(Z984,COLOR!A:B,2,0)</f>
        <v>5</v>
      </c>
      <c r="AB984" s="130"/>
      <c r="AC984" s="130"/>
      <c r="AD984" s="130"/>
      <c r="AE984" s="130"/>
      <c r="AF984" s="130"/>
      <c r="AG984" s="130"/>
      <c r="AH984" s="130"/>
      <c r="AI984" s="130"/>
      <c r="AJ984" s="130"/>
      <c r="AK984" s="130"/>
      <c r="AL984" s="130"/>
      <c r="AM984" s="130"/>
    </row>
    <row r="985" spans="1:39" ht="20.25" customHeight="1">
      <c r="A985" s="132">
        <v>984</v>
      </c>
      <c r="B985" s="19" t="s">
        <v>5457</v>
      </c>
      <c r="C985" s="250">
        <v>61124190000</v>
      </c>
      <c r="D985" s="261" t="s">
        <v>647</v>
      </c>
      <c r="E985" s="143" t="str">
        <f t="shared" si="46"/>
        <v>Լողազգեստ Կրծքկալ</v>
      </c>
      <c r="F985" s="273" t="s">
        <v>3667</v>
      </c>
      <c r="G985" s="144">
        <f>VLOOKUP(E985,subcategory!A:B,2,0)</f>
        <v>48</v>
      </c>
      <c r="H985" s="273" t="s">
        <v>20</v>
      </c>
      <c r="I985" s="213" t="e">
        <f>VLOOKUP(H985,gender!A:B,2,0)</f>
        <v>#N/A</v>
      </c>
      <c r="J985" s="273">
        <v>90</v>
      </c>
      <c r="K985" s="273">
        <v>90</v>
      </c>
      <c r="L985" s="273">
        <v>1</v>
      </c>
      <c r="M985" s="273" t="s">
        <v>7166</v>
      </c>
      <c r="N985" s="144" t="e">
        <f>VLOOKUP(M985,brand!A:B,2,0)</f>
        <v>#N/A</v>
      </c>
      <c r="O985" s="144"/>
      <c r="P985" s="144" t="e">
        <f>VLOOKUP(O985,country!A:B,2,0)</f>
        <v>#N/A</v>
      </c>
      <c r="Q985" s="273" t="s">
        <v>3915</v>
      </c>
      <c r="R985" s="144" t="str">
        <f t="shared" si="47"/>
        <v>84%Պոլիամիդ 16%Էլաստան</v>
      </c>
      <c r="S985" s="144" t="s">
        <v>7286</v>
      </c>
      <c r="T985" s="144" t="e">
        <f>VLOOKUP(R985,material!A:B,2,0)</f>
        <v>#N/A</v>
      </c>
      <c r="U985" s="141" t="s">
        <v>7642</v>
      </c>
      <c r="V985" s="141"/>
      <c r="W985" s="273">
        <v>75</v>
      </c>
      <c r="X985" s="141" t="e">
        <f>VLOOKUP(W985,SIZE!A:B,2,0)</f>
        <v>#N/A</v>
      </c>
      <c r="Y985" s="141">
        <v>39.99</v>
      </c>
      <c r="Z985" s="141" t="s">
        <v>1057</v>
      </c>
      <c r="AA985" s="141">
        <f>VLOOKUP(Z985,COLOR!A:B,2,0)</f>
        <v>5</v>
      </c>
      <c r="AB985" s="130"/>
      <c r="AC985" s="130"/>
      <c r="AD985" s="130"/>
      <c r="AE985" s="130"/>
      <c r="AF985" s="130"/>
      <c r="AG985" s="130"/>
      <c r="AH985" s="130"/>
      <c r="AI985" s="130"/>
      <c r="AJ985" s="130"/>
      <c r="AK985" s="130"/>
      <c r="AL985" s="130"/>
      <c r="AM985" s="130"/>
    </row>
    <row r="986" spans="1:39" ht="20.25" customHeight="1">
      <c r="A986" s="132">
        <v>985</v>
      </c>
      <c r="B986" s="19" t="s">
        <v>5458</v>
      </c>
      <c r="C986" s="250">
        <v>61124190000</v>
      </c>
      <c r="D986" s="261" t="s">
        <v>647</v>
      </c>
      <c r="E986" s="143" t="str">
        <f t="shared" si="46"/>
        <v>Լողազգեստ Կրծքկալ</v>
      </c>
      <c r="F986" s="273" t="s">
        <v>3667</v>
      </c>
      <c r="G986" s="144">
        <f>VLOOKUP(E986,subcategory!A:B,2,0)</f>
        <v>48</v>
      </c>
      <c r="H986" s="273" t="s">
        <v>20</v>
      </c>
      <c r="I986" s="213" t="e">
        <f>VLOOKUP(H986,gender!A:B,2,0)</f>
        <v>#N/A</v>
      </c>
      <c r="J986" s="273">
        <v>75</v>
      </c>
      <c r="K986" s="273">
        <v>75</v>
      </c>
      <c r="L986" s="273">
        <v>1</v>
      </c>
      <c r="M986" s="273" t="s">
        <v>7166</v>
      </c>
      <c r="N986" s="144" t="e">
        <f>VLOOKUP(M986,brand!A:B,2,0)</f>
        <v>#N/A</v>
      </c>
      <c r="O986" s="144"/>
      <c r="P986" s="144" t="e">
        <f>VLOOKUP(O986,country!A:B,2,0)</f>
        <v>#N/A</v>
      </c>
      <c r="Q986" s="273" t="s">
        <v>3915</v>
      </c>
      <c r="R986" s="144" t="str">
        <f t="shared" si="47"/>
        <v>84%Պոլիամիդ 16%Էլաստան</v>
      </c>
      <c r="S986" s="144" t="s">
        <v>7286</v>
      </c>
      <c r="T986" s="144" t="e">
        <f>VLOOKUP(R986,material!A:B,2,0)</f>
        <v>#N/A</v>
      </c>
      <c r="U986" s="141" t="s">
        <v>7642</v>
      </c>
      <c r="V986" s="141"/>
      <c r="W986" s="273">
        <v>75</v>
      </c>
      <c r="X986" s="141" t="e">
        <f>VLOOKUP(W986,SIZE!A:B,2,0)</f>
        <v>#N/A</v>
      </c>
      <c r="Y986" s="141">
        <v>39.99</v>
      </c>
      <c r="Z986" s="141" t="s">
        <v>7763</v>
      </c>
      <c r="AA986" s="141" t="e">
        <f>VLOOKUP(Z986,COLOR!A:B,2,0)</f>
        <v>#N/A</v>
      </c>
      <c r="AB986" s="130"/>
      <c r="AC986" s="130"/>
      <c r="AD986" s="130"/>
      <c r="AE986" s="130"/>
      <c r="AF986" s="130"/>
      <c r="AG986" s="130"/>
      <c r="AH986" s="130"/>
      <c r="AI986" s="130"/>
      <c r="AJ986" s="130"/>
      <c r="AK986" s="130"/>
      <c r="AL986" s="130"/>
      <c r="AM986" s="130"/>
    </row>
    <row r="987" spans="1:39" ht="20.25" customHeight="1">
      <c r="A987" s="132">
        <v>986</v>
      </c>
      <c r="B987" s="19" t="s">
        <v>5459</v>
      </c>
      <c r="C987" s="250">
        <v>61124190000</v>
      </c>
      <c r="D987" s="261" t="s">
        <v>647</v>
      </c>
      <c r="E987" s="143" t="str">
        <f t="shared" si="46"/>
        <v>Լողազգեստ Կրծքկալ</v>
      </c>
      <c r="F987" s="273" t="s">
        <v>3667</v>
      </c>
      <c r="G987" s="144">
        <f>VLOOKUP(E987,subcategory!A:B,2,0)</f>
        <v>48</v>
      </c>
      <c r="H987" s="273" t="s">
        <v>20</v>
      </c>
      <c r="I987" s="213" t="e">
        <f>VLOOKUP(H987,gender!A:B,2,0)</f>
        <v>#N/A</v>
      </c>
      <c r="J987" s="273">
        <v>80</v>
      </c>
      <c r="K987" s="273">
        <v>80</v>
      </c>
      <c r="L987" s="273">
        <v>1</v>
      </c>
      <c r="M987" s="273" t="s">
        <v>7166</v>
      </c>
      <c r="N987" s="144" t="e">
        <f>VLOOKUP(M987,brand!A:B,2,0)</f>
        <v>#N/A</v>
      </c>
      <c r="O987" s="144"/>
      <c r="P987" s="144" t="e">
        <f>VLOOKUP(O987,country!A:B,2,0)</f>
        <v>#N/A</v>
      </c>
      <c r="Q987" s="273" t="s">
        <v>3915</v>
      </c>
      <c r="R987" s="144" t="str">
        <f t="shared" si="47"/>
        <v>84%Պոլիամիդ 16%Էլաստան</v>
      </c>
      <c r="S987" s="144" t="s">
        <v>7286</v>
      </c>
      <c r="T987" s="144" t="e">
        <f>VLOOKUP(R987,material!A:B,2,0)</f>
        <v>#N/A</v>
      </c>
      <c r="U987" s="141" t="s">
        <v>7642</v>
      </c>
      <c r="V987" s="141"/>
      <c r="W987" s="273">
        <v>38</v>
      </c>
      <c r="X987" s="141">
        <f>VLOOKUP(W987,SIZE!A:B,2,0)</f>
        <v>64</v>
      </c>
      <c r="Y987" s="141">
        <v>45.99</v>
      </c>
      <c r="Z987" s="141" t="s">
        <v>7763</v>
      </c>
      <c r="AA987" s="141" t="e">
        <f>VLOOKUP(Z987,COLOR!A:B,2,0)</f>
        <v>#N/A</v>
      </c>
      <c r="AB987" s="130"/>
      <c r="AC987" s="130"/>
      <c r="AD987" s="130"/>
      <c r="AE987" s="130"/>
      <c r="AF987" s="130"/>
      <c r="AG987" s="130"/>
      <c r="AH987" s="130"/>
      <c r="AI987" s="130"/>
      <c r="AJ987" s="130"/>
      <c r="AK987" s="130"/>
      <c r="AL987" s="130"/>
      <c r="AM987" s="130"/>
    </row>
    <row r="988" spans="1:39" ht="20.25" customHeight="1">
      <c r="A988" s="132">
        <v>987</v>
      </c>
      <c r="B988" s="19" t="s">
        <v>5460</v>
      </c>
      <c r="C988" s="250">
        <v>61124190000</v>
      </c>
      <c r="D988" s="261" t="s">
        <v>647</v>
      </c>
      <c r="E988" s="143" t="str">
        <f t="shared" si="46"/>
        <v>Լողազգեստ Կրծքկալ</v>
      </c>
      <c r="F988" s="273" t="s">
        <v>3667</v>
      </c>
      <c r="G988" s="144">
        <f>VLOOKUP(E988,subcategory!A:B,2,0)</f>
        <v>48</v>
      </c>
      <c r="H988" s="273" t="s">
        <v>20</v>
      </c>
      <c r="I988" s="213" t="e">
        <f>VLOOKUP(H988,gender!A:B,2,0)</f>
        <v>#N/A</v>
      </c>
      <c r="J988" s="273">
        <v>80</v>
      </c>
      <c r="K988" s="273">
        <v>80</v>
      </c>
      <c r="L988" s="273">
        <v>1</v>
      </c>
      <c r="M988" s="273" t="s">
        <v>7166</v>
      </c>
      <c r="N988" s="144" t="e">
        <f>VLOOKUP(M988,brand!A:B,2,0)</f>
        <v>#N/A</v>
      </c>
      <c r="O988" s="144"/>
      <c r="P988" s="144" t="e">
        <f>VLOOKUP(O988,country!A:B,2,0)</f>
        <v>#N/A</v>
      </c>
      <c r="Q988" s="273" t="s">
        <v>3915</v>
      </c>
      <c r="R988" s="144" t="str">
        <f t="shared" si="47"/>
        <v>81%Պոլիամիդ14%Ֆիբրամետալիկ</v>
      </c>
      <c r="S988" s="144" t="s">
        <v>7289</v>
      </c>
      <c r="T988" s="144" t="e">
        <f>VLOOKUP(R988,material!A:B,2,0)</f>
        <v>#N/A</v>
      </c>
      <c r="U988" s="141" t="s">
        <v>7642</v>
      </c>
      <c r="V988" s="141"/>
      <c r="W988" s="273">
        <v>38</v>
      </c>
      <c r="X988" s="141">
        <f>VLOOKUP(W988,SIZE!A:B,2,0)</f>
        <v>64</v>
      </c>
      <c r="Y988" s="141">
        <v>49.99</v>
      </c>
      <c r="Z988" s="141" t="s">
        <v>1057</v>
      </c>
      <c r="AA988" s="141">
        <f>VLOOKUP(Z988,COLOR!A:B,2,0)</f>
        <v>5</v>
      </c>
      <c r="AB988" s="130"/>
      <c r="AC988" s="130"/>
      <c r="AD988" s="130"/>
      <c r="AE988" s="130"/>
      <c r="AF988" s="130"/>
      <c r="AG988" s="130"/>
      <c r="AH988" s="130"/>
      <c r="AI988" s="130"/>
      <c r="AJ988" s="130"/>
      <c r="AK988" s="130"/>
      <c r="AL988" s="130"/>
      <c r="AM988" s="130"/>
    </row>
    <row r="989" spans="1:39" ht="20.25" customHeight="1">
      <c r="A989" s="132">
        <v>988</v>
      </c>
      <c r="B989" s="19" t="s">
        <v>5461</v>
      </c>
      <c r="C989" s="250">
        <v>61124190000</v>
      </c>
      <c r="D989" s="261" t="s">
        <v>647</v>
      </c>
      <c r="E989" s="143" t="str">
        <f t="shared" si="46"/>
        <v>Լողազգեստ Կրծքկալ</v>
      </c>
      <c r="F989" s="273" t="s">
        <v>3667</v>
      </c>
      <c r="G989" s="144">
        <f>VLOOKUP(E989,subcategory!A:B,2,0)</f>
        <v>48</v>
      </c>
      <c r="H989" s="273" t="s">
        <v>20</v>
      </c>
      <c r="I989" s="213" t="e">
        <f>VLOOKUP(H989,gender!A:B,2,0)</f>
        <v>#N/A</v>
      </c>
      <c r="J989" s="273">
        <v>80</v>
      </c>
      <c r="K989" s="273">
        <v>80</v>
      </c>
      <c r="L989" s="273">
        <v>1</v>
      </c>
      <c r="M989" s="273" t="s">
        <v>7166</v>
      </c>
      <c r="N989" s="144" t="e">
        <f>VLOOKUP(M989,brand!A:B,2,0)</f>
        <v>#N/A</v>
      </c>
      <c r="O989" s="144"/>
      <c r="P989" s="144" t="e">
        <f>VLOOKUP(O989,country!A:B,2,0)</f>
        <v>#N/A</v>
      </c>
      <c r="Q989" s="273" t="s">
        <v>3915</v>
      </c>
      <c r="R989" s="144" t="str">
        <f t="shared" si="47"/>
        <v>81%Պոլիամիդ14%Ֆիբրամետալիկ</v>
      </c>
      <c r="S989" s="144" t="s">
        <v>7289</v>
      </c>
      <c r="T989" s="144" t="e">
        <f>VLOOKUP(R989,material!A:B,2,0)</f>
        <v>#N/A</v>
      </c>
      <c r="U989" s="141" t="s">
        <v>7642</v>
      </c>
      <c r="V989" s="141"/>
      <c r="W989" s="273">
        <v>38</v>
      </c>
      <c r="X989" s="141">
        <f>VLOOKUP(W989,SIZE!A:B,2,0)</f>
        <v>64</v>
      </c>
      <c r="Y989" s="141">
        <v>49.99</v>
      </c>
      <c r="Z989" s="141" t="s">
        <v>1057</v>
      </c>
      <c r="AA989" s="141">
        <f>VLOOKUP(Z989,COLOR!A:B,2,0)</f>
        <v>5</v>
      </c>
      <c r="AB989" s="130"/>
      <c r="AC989" s="130"/>
      <c r="AD989" s="130"/>
      <c r="AE989" s="130"/>
      <c r="AF989" s="130"/>
      <c r="AG989" s="130"/>
      <c r="AH989" s="130"/>
      <c r="AI989" s="130"/>
      <c r="AJ989" s="130"/>
      <c r="AK989" s="130"/>
      <c r="AL989" s="130"/>
      <c r="AM989" s="130"/>
    </row>
    <row r="990" spans="1:39" ht="20.25" customHeight="1">
      <c r="A990" s="132">
        <v>989</v>
      </c>
      <c r="B990" s="19" t="s">
        <v>5462</v>
      </c>
      <c r="C990" s="250">
        <v>61124190000</v>
      </c>
      <c r="D990" s="261" t="s">
        <v>647</v>
      </c>
      <c r="E990" s="143" t="str">
        <f t="shared" si="46"/>
        <v>Լողազգեստ Կրծքկալ</v>
      </c>
      <c r="F990" s="273" t="s">
        <v>3667</v>
      </c>
      <c r="G990" s="144">
        <f>VLOOKUP(E990,subcategory!A:B,2,0)</f>
        <v>48</v>
      </c>
      <c r="H990" s="273" t="s">
        <v>20</v>
      </c>
      <c r="I990" s="213" t="e">
        <f>VLOOKUP(H990,gender!A:B,2,0)</f>
        <v>#N/A</v>
      </c>
      <c r="J990" s="273">
        <v>80</v>
      </c>
      <c r="K990" s="273">
        <v>80</v>
      </c>
      <c r="L990" s="273">
        <v>1</v>
      </c>
      <c r="M990" s="273" t="s">
        <v>7166</v>
      </c>
      <c r="N990" s="144" t="e">
        <f>VLOOKUP(M990,brand!A:B,2,0)</f>
        <v>#N/A</v>
      </c>
      <c r="O990" s="144"/>
      <c r="P990" s="144" t="e">
        <f>VLOOKUP(O990,country!A:B,2,0)</f>
        <v>#N/A</v>
      </c>
      <c r="Q990" s="273" t="s">
        <v>3915</v>
      </c>
      <c r="R990" s="144" t="str">
        <f t="shared" si="47"/>
        <v>81%Պոլիամիդ14%Ֆիբրամետալիկ</v>
      </c>
      <c r="S990" s="144" t="s">
        <v>7289</v>
      </c>
      <c r="T990" s="144" t="e">
        <f>VLOOKUP(R990,material!A:B,2,0)</f>
        <v>#N/A</v>
      </c>
      <c r="U990" s="141" t="s">
        <v>7642</v>
      </c>
      <c r="V990" s="141"/>
      <c r="W990" s="273">
        <v>38</v>
      </c>
      <c r="X990" s="141">
        <f>VLOOKUP(W990,SIZE!A:B,2,0)</f>
        <v>64</v>
      </c>
      <c r="Y990" s="141">
        <v>49.99</v>
      </c>
      <c r="Z990" s="141" t="s">
        <v>1057</v>
      </c>
      <c r="AA990" s="141">
        <f>VLOOKUP(Z990,COLOR!A:B,2,0)</f>
        <v>5</v>
      </c>
      <c r="AB990" s="130"/>
      <c r="AC990" s="130"/>
      <c r="AD990" s="130"/>
      <c r="AE990" s="130"/>
      <c r="AF990" s="130"/>
      <c r="AG990" s="130"/>
      <c r="AH990" s="130"/>
      <c r="AI990" s="130"/>
      <c r="AJ990" s="130"/>
      <c r="AK990" s="130"/>
      <c r="AL990" s="130"/>
      <c r="AM990" s="130"/>
    </row>
    <row r="991" spans="1:39" ht="20.25" customHeight="1">
      <c r="A991" s="132">
        <v>990</v>
      </c>
      <c r="B991" s="19" t="s">
        <v>5463</v>
      </c>
      <c r="C991" s="250">
        <v>61124190000</v>
      </c>
      <c r="D991" s="261" t="s">
        <v>647</v>
      </c>
      <c r="E991" s="143" t="str">
        <f t="shared" si="46"/>
        <v>Լողազգեստ Կրծքկալ</v>
      </c>
      <c r="F991" s="273" t="s">
        <v>3667</v>
      </c>
      <c r="G991" s="144">
        <f>VLOOKUP(E991,subcategory!A:B,2,0)</f>
        <v>48</v>
      </c>
      <c r="H991" s="273" t="s">
        <v>20</v>
      </c>
      <c r="I991" s="213" t="e">
        <f>VLOOKUP(H991,gender!A:B,2,0)</f>
        <v>#N/A</v>
      </c>
      <c r="J991" s="273">
        <v>125</v>
      </c>
      <c r="K991" s="273">
        <v>125</v>
      </c>
      <c r="L991" s="273">
        <v>1</v>
      </c>
      <c r="M991" s="273" t="s">
        <v>7166</v>
      </c>
      <c r="N991" s="144" t="e">
        <f>VLOOKUP(M991,brand!A:B,2,0)</f>
        <v>#N/A</v>
      </c>
      <c r="O991" s="144"/>
      <c r="P991" s="144" t="e">
        <f>VLOOKUP(O991,country!A:B,2,0)</f>
        <v>#N/A</v>
      </c>
      <c r="Q991" s="273" t="s">
        <v>3915</v>
      </c>
      <c r="R991" s="144" t="str">
        <f t="shared" si="47"/>
        <v>84%Պոլիամիդ 16%Էլաստան</v>
      </c>
      <c r="S991" s="144" t="s">
        <v>7286</v>
      </c>
      <c r="T991" s="144" t="e">
        <f>VLOOKUP(R991,material!A:B,2,0)</f>
        <v>#N/A</v>
      </c>
      <c r="U991" s="141" t="s">
        <v>7642</v>
      </c>
      <c r="V991" s="141"/>
      <c r="W991" s="273">
        <v>85</v>
      </c>
      <c r="X991" s="141">
        <f>VLOOKUP(W991,SIZE!A:B,2,0)</f>
        <v>476</v>
      </c>
      <c r="Y991" s="141">
        <v>49.99</v>
      </c>
      <c r="Z991" s="141" t="s">
        <v>1057</v>
      </c>
      <c r="AA991" s="141">
        <f>VLOOKUP(Z991,COLOR!A:B,2,0)</f>
        <v>5</v>
      </c>
      <c r="AB991" s="130"/>
      <c r="AC991" s="130"/>
      <c r="AD991" s="130"/>
      <c r="AE991" s="130"/>
      <c r="AF991" s="130"/>
      <c r="AG991" s="130"/>
      <c r="AH991" s="130"/>
      <c r="AI991" s="130"/>
      <c r="AJ991" s="130"/>
      <c r="AK991" s="130"/>
      <c r="AL991" s="130"/>
      <c r="AM991" s="130"/>
    </row>
    <row r="992" spans="1:39" ht="20.25" customHeight="1">
      <c r="A992" s="132">
        <v>991</v>
      </c>
      <c r="B992" s="19" t="s">
        <v>5464</v>
      </c>
      <c r="C992" s="250">
        <v>61044300000</v>
      </c>
      <c r="D992" s="261" t="s">
        <v>2187</v>
      </c>
      <c r="E992" s="143" t="str">
        <f t="shared" si="46"/>
        <v>Զգեստ</v>
      </c>
      <c r="F992" s="273" t="s">
        <v>426</v>
      </c>
      <c r="G992" s="144">
        <f>VLOOKUP(E992,subcategory!A:B,2,0)</f>
        <v>43</v>
      </c>
      <c r="H992" s="273" t="s">
        <v>20</v>
      </c>
      <c r="I992" s="213" t="e">
        <f>VLOOKUP(H992,gender!A:B,2,0)</f>
        <v>#N/A</v>
      </c>
      <c r="J992" s="273">
        <v>75</v>
      </c>
      <c r="K992" s="273">
        <v>75</v>
      </c>
      <c r="L992" s="273">
        <v>1</v>
      </c>
      <c r="M992" s="277" t="s">
        <v>7166</v>
      </c>
      <c r="N992" s="144" t="e">
        <f>VLOOKUP(M992,brand!A:B,2,0)</f>
        <v>#N/A</v>
      </c>
      <c r="O992" s="144"/>
      <c r="P992" s="144" t="e">
        <f>VLOOKUP(O992,country!A:B,2,0)</f>
        <v>#N/A</v>
      </c>
      <c r="Q992" s="273" t="s">
        <v>3915</v>
      </c>
      <c r="R992" s="144" t="str">
        <f t="shared" si="47"/>
        <v>84%Պոլիամիդ 16%Էլաստան</v>
      </c>
      <c r="S992" s="144" t="s">
        <v>7286</v>
      </c>
      <c r="T992" s="144" t="e">
        <f>VLOOKUP(R992,material!A:B,2,0)</f>
        <v>#N/A</v>
      </c>
      <c r="U992" s="141" t="s">
        <v>7642</v>
      </c>
      <c r="V992" s="141"/>
      <c r="W992" s="273">
        <v>40</v>
      </c>
      <c r="X992" s="141">
        <f>VLOOKUP(W992,SIZE!A:B,2,0)</f>
        <v>79</v>
      </c>
      <c r="Y992" s="141">
        <v>27.99</v>
      </c>
      <c r="Z992" s="141" t="s">
        <v>1057</v>
      </c>
      <c r="AA992" s="141">
        <f>VLOOKUP(Z992,COLOR!A:B,2,0)</f>
        <v>5</v>
      </c>
      <c r="AB992" s="130"/>
      <c r="AC992" s="130"/>
      <c r="AD992" s="130"/>
      <c r="AE992" s="130"/>
      <c r="AF992" s="130"/>
      <c r="AG992" s="130"/>
      <c r="AH992" s="130"/>
      <c r="AI992" s="130"/>
      <c r="AJ992" s="130"/>
      <c r="AK992" s="130"/>
      <c r="AL992" s="130"/>
      <c r="AM992" s="130"/>
    </row>
    <row r="993" spans="1:39" ht="20.25" customHeight="1">
      <c r="A993" s="132">
        <v>992</v>
      </c>
      <c r="B993" s="19" t="s">
        <v>5465</v>
      </c>
      <c r="C993" s="250">
        <v>61044900000</v>
      </c>
      <c r="D993" s="261" t="s">
        <v>6969</v>
      </c>
      <c r="E993" s="143" t="str">
        <f t="shared" si="46"/>
        <v>Զգեստ</v>
      </c>
      <c r="F993" s="273" t="s">
        <v>64</v>
      </c>
      <c r="G993" s="144">
        <f>VLOOKUP(E993,subcategory!A:B,2,0)</f>
        <v>43</v>
      </c>
      <c r="H993" s="273" t="s">
        <v>20</v>
      </c>
      <c r="I993" s="213" t="e">
        <f>VLOOKUP(H993,gender!A:B,2,0)</f>
        <v>#N/A</v>
      </c>
      <c r="J993" s="273">
        <v>190</v>
      </c>
      <c r="K993" s="273">
        <v>190</v>
      </c>
      <c r="L993" s="273">
        <v>1</v>
      </c>
      <c r="M993" s="273" t="s">
        <v>7166</v>
      </c>
      <c r="N993" s="144" t="e">
        <f>VLOOKUP(M993,brand!A:B,2,0)</f>
        <v>#N/A</v>
      </c>
      <c r="O993" s="144"/>
      <c r="P993" s="144" t="e">
        <f>VLOOKUP(O993,country!A:B,2,0)</f>
        <v>#N/A</v>
      </c>
      <c r="Q993" s="273" t="s">
        <v>3915</v>
      </c>
      <c r="R993" s="144" t="str">
        <f t="shared" si="47"/>
        <v>Վիսկոզա</v>
      </c>
      <c r="S993" s="144" t="s">
        <v>7290</v>
      </c>
      <c r="T993" s="144" t="e">
        <f>VLOOKUP(R993,material!A:B,2,0)</f>
        <v>#N/A</v>
      </c>
      <c r="U993" s="141" t="s">
        <v>7642</v>
      </c>
      <c r="V993" s="141"/>
      <c r="W993" s="273" t="s">
        <v>825</v>
      </c>
      <c r="X993" s="141">
        <f>VLOOKUP(W993,SIZE!A:B,2,0)</f>
        <v>119</v>
      </c>
      <c r="Y993" s="141">
        <v>49.99</v>
      </c>
      <c r="Z993" s="141" t="s">
        <v>1061</v>
      </c>
      <c r="AA993" s="141">
        <f>VLOOKUP(Z993,COLOR!A:B,2,0)</f>
        <v>4</v>
      </c>
      <c r="AB993" s="130"/>
      <c r="AC993" s="130"/>
      <c r="AD993" s="130"/>
      <c r="AE993" s="130"/>
      <c r="AF993" s="130"/>
      <c r="AG993" s="130"/>
      <c r="AH993" s="130"/>
      <c r="AI993" s="130"/>
      <c r="AJ993" s="130"/>
      <c r="AK993" s="130"/>
      <c r="AL993" s="130"/>
      <c r="AM993" s="130"/>
    </row>
    <row r="994" spans="1:39" ht="20.25" customHeight="1">
      <c r="A994" s="132">
        <v>993</v>
      </c>
      <c r="B994" s="19" t="s">
        <v>5466</v>
      </c>
      <c r="C994" s="252">
        <v>61069090000</v>
      </c>
      <c r="D994" s="263" t="s">
        <v>607</v>
      </c>
      <c r="E994" s="143" t="str">
        <f t="shared" si="46"/>
        <v>Բլուզ</v>
      </c>
      <c r="F994" s="273" t="s">
        <v>14</v>
      </c>
      <c r="G994" s="144">
        <f>VLOOKUP(E994,subcategory!A:B,2,0)</f>
        <v>77</v>
      </c>
      <c r="H994" s="273" t="s">
        <v>20</v>
      </c>
      <c r="I994" s="213" t="e">
        <f>VLOOKUP(H994,gender!A:B,2,0)</f>
        <v>#N/A</v>
      </c>
      <c r="J994" s="273">
        <v>295</v>
      </c>
      <c r="K994" s="273">
        <v>295</v>
      </c>
      <c r="L994" s="273">
        <v>1</v>
      </c>
      <c r="M994" s="273" t="s">
        <v>7166</v>
      </c>
      <c r="N994" s="144" t="e">
        <f>VLOOKUP(M994,brand!A:B,2,0)</f>
        <v>#N/A</v>
      </c>
      <c r="O994" s="144"/>
      <c r="P994" s="144" t="e">
        <f>VLOOKUP(O994,country!A:B,2,0)</f>
        <v>#N/A</v>
      </c>
      <c r="Q994" s="273" t="s">
        <v>3915</v>
      </c>
      <c r="R994" s="144" t="str">
        <f t="shared" si="47"/>
        <v>Վիսկոզա</v>
      </c>
      <c r="S994" s="144" t="s">
        <v>7290</v>
      </c>
      <c r="T994" s="144" t="e">
        <f>VLOOKUP(R994,material!A:B,2,0)</f>
        <v>#N/A</v>
      </c>
      <c r="U994" s="141" t="s">
        <v>7642</v>
      </c>
      <c r="V994" s="141"/>
      <c r="W994" s="273" t="s">
        <v>828</v>
      </c>
      <c r="X994" s="141">
        <f>VLOOKUP(W994,SIZE!A:B,2,0)</f>
        <v>124</v>
      </c>
      <c r="Y994" s="141">
        <v>34.99</v>
      </c>
      <c r="Z994" s="141" t="s">
        <v>2095</v>
      </c>
      <c r="AA994" s="141">
        <f>VLOOKUP(Z994,COLOR!A:B,2,0)</f>
        <v>17</v>
      </c>
      <c r="AB994" s="130"/>
      <c r="AC994" s="130"/>
      <c r="AD994" s="130"/>
      <c r="AE994" s="130"/>
      <c r="AF994" s="130"/>
      <c r="AG994" s="130"/>
      <c r="AH994" s="130"/>
      <c r="AI994" s="130"/>
      <c r="AJ994" s="130"/>
      <c r="AK994" s="130"/>
      <c r="AL994" s="130"/>
      <c r="AM994" s="130"/>
    </row>
    <row r="995" spans="1:39" ht="20.25" customHeight="1">
      <c r="A995" s="132">
        <v>994</v>
      </c>
      <c r="B995" s="19" t="s">
        <v>5467</v>
      </c>
      <c r="C995" s="252">
        <v>61069090000</v>
      </c>
      <c r="D995" s="263" t="s">
        <v>607</v>
      </c>
      <c r="E995" s="143" t="str">
        <f t="shared" si="46"/>
        <v>Բլուզ</v>
      </c>
      <c r="F995" s="273" t="s">
        <v>14</v>
      </c>
      <c r="G995" s="144">
        <f>VLOOKUP(E995,subcategory!A:B,2,0)</f>
        <v>77</v>
      </c>
      <c r="H995" s="273" t="s">
        <v>20</v>
      </c>
      <c r="I995" s="213" t="e">
        <f>VLOOKUP(H995,gender!A:B,2,0)</f>
        <v>#N/A</v>
      </c>
      <c r="J995" s="273">
        <v>295</v>
      </c>
      <c r="K995" s="273">
        <v>295</v>
      </c>
      <c r="L995" s="273">
        <v>1</v>
      </c>
      <c r="M995" s="273" t="s">
        <v>7166</v>
      </c>
      <c r="N995" s="144" t="e">
        <f>VLOOKUP(M995,brand!A:B,2,0)</f>
        <v>#N/A</v>
      </c>
      <c r="O995" s="144"/>
      <c r="P995" s="144" t="e">
        <f>VLOOKUP(O995,country!A:B,2,0)</f>
        <v>#N/A</v>
      </c>
      <c r="Q995" s="273" t="s">
        <v>3915</v>
      </c>
      <c r="R995" s="144" t="str">
        <f t="shared" si="47"/>
        <v>Վիսկոզա</v>
      </c>
      <c r="S995" s="144" t="s">
        <v>7290</v>
      </c>
      <c r="T995" s="144" t="e">
        <f>VLOOKUP(R995,material!A:B,2,0)</f>
        <v>#N/A</v>
      </c>
      <c r="U995" s="141" t="s">
        <v>7642</v>
      </c>
      <c r="V995" s="141"/>
      <c r="W995" s="273" t="s">
        <v>828</v>
      </c>
      <c r="X995" s="141">
        <f>VLOOKUP(W995,SIZE!A:B,2,0)</f>
        <v>124</v>
      </c>
      <c r="Y995" s="141">
        <v>34.99</v>
      </c>
      <c r="Z995" s="141" t="s">
        <v>2095</v>
      </c>
      <c r="AA995" s="141">
        <f>VLOOKUP(Z995,COLOR!A:B,2,0)</f>
        <v>17</v>
      </c>
      <c r="AB995" s="130"/>
      <c r="AC995" s="130"/>
      <c r="AD995" s="130"/>
      <c r="AE995" s="130"/>
      <c r="AF995" s="130"/>
      <c r="AG995" s="130"/>
      <c r="AH995" s="130"/>
      <c r="AI995" s="130"/>
      <c r="AJ995" s="130"/>
      <c r="AK995" s="130"/>
      <c r="AL995" s="130"/>
      <c r="AM995" s="130"/>
    </row>
    <row r="996" spans="1:39" ht="20.25" customHeight="1">
      <c r="A996" s="132">
        <v>995</v>
      </c>
      <c r="B996" s="19" t="s">
        <v>5468</v>
      </c>
      <c r="C996" s="250">
        <v>61046900090</v>
      </c>
      <c r="D996" s="261" t="s">
        <v>656</v>
      </c>
      <c r="E996" s="143" t="str">
        <f t="shared" si="46"/>
        <v>Կոմբինեզոն</v>
      </c>
      <c r="F996" s="273" t="s">
        <v>3671</v>
      </c>
      <c r="G996" s="144">
        <f>VLOOKUP(E996,subcategory!A:B,2,0)</f>
        <v>54</v>
      </c>
      <c r="H996" s="273" t="s">
        <v>20</v>
      </c>
      <c r="I996" s="213" t="e">
        <f>VLOOKUP(H996,gender!A:B,2,0)</f>
        <v>#N/A</v>
      </c>
      <c r="J996" s="273">
        <v>405</v>
      </c>
      <c r="K996" s="273">
        <v>405</v>
      </c>
      <c r="L996" s="273">
        <v>1</v>
      </c>
      <c r="M996" s="273" t="s">
        <v>7166</v>
      </c>
      <c r="N996" s="144" t="e">
        <f>VLOOKUP(M996,brand!A:B,2,0)</f>
        <v>#N/A</v>
      </c>
      <c r="O996" s="144"/>
      <c r="P996" s="144" t="e">
        <f>VLOOKUP(O996,country!A:B,2,0)</f>
        <v>#N/A</v>
      </c>
      <c r="Q996" s="273" t="s">
        <v>3915</v>
      </c>
      <c r="R996" s="144" t="str">
        <f t="shared" si="47"/>
        <v>Վիսկոզա</v>
      </c>
      <c r="S996" s="144" t="s">
        <v>7290</v>
      </c>
      <c r="T996" s="144" t="e">
        <f>VLOOKUP(R996,material!A:B,2,0)</f>
        <v>#N/A</v>
      </c>
      <c r="U996" s="141" t="s">
        <v>7642</v>
      </c>
      <c r="V996" s="141"/>
      <c r="W996" s="273" t="s">
        <v>821</v>
      </c>
      <c r="X996" s="141">
        <f>VLOOKUP(W996,SIZE!A:B,2,0)</f>
        <v>3</v>
      </c>
      <c r="Y996" s="141">
        <v>59.99</v>
      </c>
      <c r="Z996" s="141" t="s">
        <v>7763</v>
      </c>
      <c r="AA996" s="141" t="e">
        <f>VLOOKUP(Z996,COLOR!A:B,2,0)</f>
        <v>#N/A</v>
      </c>
      <c r="AB996" s="130"/>
      <c r="AC996" s="130"/>
      <c r="AD996" s="130"/>
      <c r="AE996" s="130"/>
      <c r="AF996" s="130"/>
      <c r="AG996" s="130"/>
      <c r="AH996" s="130"/>
      <c r="AI996" s="130"/>
      <c r="AJ996" s="130"/>
      <c r="AK996" s="130"/>
      <c r="AL996" s="130"/>
      <c r="AM996" s="130"/>
    </row>
    <row r="997" spans="1:39" ht="20.25" customHeight="1">
      <c r="A997" s="132">
        <v>996</v>
      </c>
      <c r="B997" s="19" t="s">
        <v>5469</v>
      </c>
      <c r="C997" s="250">
        <v>61046900090</v>
      </c>
      <c r="D997" s="261" t="s">
        <v>656</v>
      </c>
      <c r="E997" s="143" t="str">
        <f t="shared" si="46"/>
        <v>Կոմբինեզոն</v>
      </c>
      <c r="F997" s="273" t="s">
        <v>3671</v>
      </c>
      <c r="G997" s="144">
        <f>VLOOKUP(E997,subcategory!A:B,2,0)</f>
        <v>54</v>
      </c>
      <c r="H997" s="273" t="s">
        <v>20</v>
      </c>
      <c r="I997" s="213" t="e">
        <f>VLOOKUP(H997,gender!A:B,2,0)</f>
        <v>#N/A</v>
      </c>
      <c r="J997" s="273">
        <v>400</v>
      </c>
      <c r="K997" s="273">
        <v>400</v>
      </c>
      <c r="L997" s="273">
        <v>1</v>
      </c>
      <c r="M997" s="273" t="s">
        <v>7166</v>
      </c>
      <c r="N997" s="144" t="e">
        <f>VLOOKUP(M997,brand!A:B,2,0)</f>
        <v>#N/A</v>
      </c>
      <c r="O997" s="144"/>
      <c r="P997" s="144" t="e">
        <f>VLOOKUP(O997,country!A:B,2,0)</f>
        <v>#N/A</v>
      </c>
      <c r="Q997" s="273" t="s">
        <v>3915</v>
      </c>
      <c r="R997" s="144" t="str">
        <f t="shared" si="47"/>
        <v>Վիսկոզա</v>
      </c>
      <c r="S997" s="144" t="s">
        <v>7290</v>
      </c>
      <c r="T997" s="144" t="e">
        <f>VLOOKUP(R997,material!A:B,2,0)</f>
        <v>#N/A</v>
      </c>
      <c r="U997" s="141" t="s">
        <v>7642</v>
      </c>
      <c r="V997" s="141"/>
      <c r="W997" s="273" t="s">
        <v>821</v>
      </c>
      <c r="X997" s="141">
        <f>VLOOKUP(W997,SIZE!A:B,2,0)</f>
        <v>3</v>
      </c>
      <c r="Y997" s="141">
        <v>59.99</v>
      </c>
      <c r="Z997" s="141" t="s">
        <v>7763</v>
      </c>
      <c r="AA997" s="141" t="e">
        <f>VLOOKUP(Z997,COLOR!A:B,2,0)</f>
        <v>#N/A</v>
      </c>
      <c r="AB997" s="130"/>
      <c r="AC997" s="130"/>
      <c r="AD997" s="130"/>
      <c r="AE997" s="130"/>
      <c r="AF997" s="130"/>
      <c r="AG997" s="130"/>
      <c r="AH997" s="130"/>
      <c r="AI997" s="130"/>
      <c r="AJ997" s="130"/>
      <c r="AK997" s="130"/>
      <c r="AL997" s="130"/>
      <c r="AM997" s="130"/>
    </row>
    <row r="998" spans="1:39" ht="20.25" customHeight="1">
      <c r="A998" s="132">
        <v>997</v>
      </c>
      <c r="B998" s="19" t="s">
        <v>5470</v>
      </c>
      <c r="C998" s="259">
        <v>63079098000</v>
      </c>
      <c r="D998" s="275" t="s">
        <v>6970</v>
      </c>
      <c r="E998" s="143" t="str">
        <f t="shared" si="46"/>
        <v>Լվացքի Ցանց</v>
      </c>
      <c r="F998" s="276" t="s">
        <v>7130</v>
      </c>
      <c r="G998" s="144">
        <f>VLOOKUP(E998,subcategory!A:B,2,0)</f>
        <v>473</v>
      </c>
      <c r="H998" s="273" t="s">
        <v>20</v>
      </c>
      <c r="I998" s="213" t="e">
        <f>VLOOKUP(H998,gender!A:B,2,0)</f>
        <v>#N/A</v>
      </c>
      <c r="J998" s="273">
        <v>55</v>
      </c>
      <c r="K998" s="273">
        <v>55</v>
      </c>
      <c r="L998" s="273">
        <v>1</v>
      </c>
      <c r="M998" s="273" t="s">
        <v>7166</v>
      </c>
      <c r="N998" s="144" t="e">
        <f>VLOOKUP(M998,brand!A:B,2,0)</f>
        <v>#N/A</v>
      </c>
      <c r="O998" s="144"/>
      <c r="P998" s="144" t="e">
        <f>VLOOKUP(O998,country!A:B,2,0)</f>
        <v>#N/A</v>
      </c>
      <c r="Q998" s="273" t="s">
        <v>3915</v>
      </c>
      <c r="R998" s="144" t="str">
        <f t="shared" si="47"/>
        <v>Պոլիեսթեր</v>
      </c>
      <c r="S998" s="144" t="s">
        <v>36</v>
      </c>
      <c r="T998" s="144">
        <f>VLOOKUP(R998,material!A:B,2,0)</f>
        <v>37</v>
      </c>
      <c r="U998" s="141" t="s">
        <v>7642</v>
      </c>
      <c r="V998" s="141"/>
      <c r="W998" s="273" t="s">
        <v>7660</v>
      </c>
      <c r="X998" s="141">
        <f>VLOOKUP(W998,SIZE!A:B,2,0)</f>
        <v>311</v>
      </c>
      <c r="Y998" s="141">
        <v>4.99</v>
      </c>
      <c r="Z998" s="141" t="s">
        <v>1071</v>
      </c>
      <c r="AA998" s="141">
        <f>VLOOKUP(Z998,COLOR!A:B,2,0)</f>
        <v>12</v>
      </c>
      <c r="AB998" s="130"/>
      <c r="AC998" s="130"/>
      <c r="AD998" s="130"/>
      <c r="AE998" s="130"/>
      <c r="AF998" s="130"/>
      <c r="AG998" s="130"/>
      <c r="AH998" s="130"/>
      <c r="AI998" s="130"/>
      <c r="AJ998" s="130"/>
      <c r="AK998" s="130"/>
      <c r="AL998" s="130"/>
      <c r="AM998" s="130"/>
    </row>
    <row r="999" spans="1:39" ht="20.25" customHeight="1">
      <c r="A999" s="132">
        <v>998</v>
      </c>
      <c r="B999" s="19" t="s">
        <v>5471</v>
      </c>
      <c r="C999" s="259">
        <v>63079098000</v>
      </c>
      <c r="D999" s="275" t="s">
        <v>6970</v>
      </c>
      <c r="E999" s="143" t="str">
        <f t="shared" si="46"/>
        <v>Լվացքի Ցանց</v>
      </c>
      <c r="F999" s="276" t="s">
        <v>7130</v>
      </c>
      <c r="G999" s="144">
        <f>VLOOKUP(E999,subcategory!A:B,2,0)</f>
        <v>473</v>
      </c>
      <c r="H999" s="273" t="s">
        <v>20</v>
      </c>
      <c r="I999" s="213" t="e">
        <f>VLOOKUP(H999,gender!A:B,2,0)</f>
        <v>#N/A</v>
      </c>
      <c r="J999" s="273">
        <v>55</v>
      </c>
      <c r="K999" s="273">
        <v>55</v>
      </c>
      <c r="L999" s="273">
        <v>1</v>
      </c>
      <c r="M999" s="273" t="s">
        <v>7166</v>
      </c>
      <c r="N999" s="144" t="e">
        <f>VLOOKUP(M999,brand!A:B,2,0)</f>
        <v>#N/A</v>
      </c>
      <c r="O999" s="144"/>
      <c r="P999" s="144" t="e">
        <f>VLOOKUP(O999,country!A:B,2,0)</f>
        <v>#N/A</v>
      </c>
      <c r="Q999" s="273" t="s">
        <v>3915</v>
      </c>
      <c r="R999" s="144" t="str">
        <f t="shared" si="47"/>
        <v>Պոլիեսթեր</v>
      </c>
      <c r="S999" s="144" t="s">
        <v>36</v>
      </c>
      <c r="T999" s="144">
        <f>VLOOKUP(R999,material!A:B,2,0)</f>
        <v>37</v>
      </c>
      <c r="U999" s="141" t="s">
        <v>7642</v>
      </c>
      <c r="V999" s="141"/>
      <c r="W999" s="273" t="s">
        <v>7660</v>
      </c>
      <c r="X999" s="141">
        <f>VLOOKUP(W999,SIZE!A:B,2,0)</f>
        <v>311</v>
      </c>
      <c r="Y999" s="141">
        <v>4.99</v>
      </c>
      <c r="Z999" s="141" t="s">
        <v>1071</v>
      </c>
      <c r="AA999" s="141">
        <f>VLOOKUP(Z999,COLOR!A:B,2,0)</f>
        <v>12</v>
      </c>
      <c r="AB999" s="130"/>
      <c r="AC999" s="130"/>
      <c r="AD999" s="130"/>
      <c r="AE999" s="130"/>
      <c r="AF999" s="130"/>
      <c r="AG999" s="130"/>
      <c r="AH999" s="130"/>
      <c r="AI999" s="130"/>
      <c r="AJ999" s="130"/>
      <c r="AK999" s="130"/>
      <c r="AL999" s="130"/>
      <c r="AM999" s="130"/>
    </row>
    <row r="1000" spans="1:39" ht="20.25" customHeight="1">
      <c r="A1000" s="132">
        <v>999</v>
      </c>
      <c r="B1000" s="19" t="s">
        <v>5472</v>
      </c>
      <c r="C1000" s="250">
        <v>71179000000</v>
      </c>
      <c r="D1000" s="261" t="s">
        <v>6971</v>
      </c>
      <c r="E1000" s="143" t="str">
        <f t="shared" si="46"/>
        <v>Վզնոց</v>
      </c>
      <c r="F1000" s="273" t="s">
        <v>7131</v>
      </c>
      <c r="G1000" s="144">
        <f>VLOOKUP(E1000,subcategory!A:B,2,0)</f>
        <v>188</v>
      </c>
      <c r="H1000" s="273" t="s">
        <v>20</v>
      </c>
      <c r="I1000" s="213" t="e">
        <f>VLOOKUP(H1000,gender!A:B,2,0)</f>
        <v>#N/A</v>
      </c>
      <c r="J1000" s="273">
        <v>40</v>
      </c>
      <c r="K1000" s="273">
        <v>40</v>
      </c>
      <c r="L1000" s="273">
        <v>1</v>
      </c>
      <c r="M1000" s="273" t="s">
        <v>7163</v>
      </c>
      <c r="N1000" s="144">
        <f>VLOOKUP(M1000,brand!A:B,2,0)</f>
        <v>880</v>
      </c>
      <c r="O1000" s="144"/>
      <c r="P1000" s="144" t="e">
        <f>VLOOKUP(O1000,country!A:B,2,0)</f>
        <v>#N/A</v>
      </c>
      <c r="Q1000" s="273" t="s">
        <v>568</v>
      </c>
      <c r="R1000" s="144" t="str">
        <f t="shared" si="47"/>
        <v>Մետաղ Քարերով</v>
      </c>
      <c r="S1000" s="144" t="s">
        <v>7291</v>
      </c>
      <c r="T1000" s="144" t="e">
        <f>VLOOKUP(R1000,material!A:B,2,0)</f>
        <v>#N/A</v>
      </c>
      <c r="U1000" s="141" t="s">
        <v>7642</v>
      </c>
      <c r="V1000" s="141"/>
      <c r="W1000" s="273">
        <v>2</v>
      </c>
      <c r="X1000" s="141">
        <f>VLOOKUP(W1000,SIZE!A:B,2,0)</f>
        <v>12</v>
      </c>
      <c r="Y1000" s="141">
        <v>0</v>
      </c>
      <c r="Z1000" s="141" t="s">
        <v>2099</v>
      </c>
      <c r="AA1000" s="141">
        <f>VLOOKUP(Z1000,COLOR!A:B,2,0)</f>
        <v>21</v>
      </c>
      <c r="AB1000" s="130"/>
      <c r="AC1000" s="130"/>
      <c r="AD1000" s="130"/>
      <c r="AE1000" s="130"/>
      <c r="AF1000" s="130"/>
      <c r="AG1000" s="130"/>
      <c r="AH1000" s="130"/>
      <c r="AI1000" s="130"/>
      <c r="AJ1000" s="130"/>
      <c r="AK1000" s="130"/>
      <c r="AL1000" s="130"/>
      <c r="AM1000" s="130"/>
    </row>
    <row r="1001" spans="1:39" ht="20.25" customHeight="1">
      <c r="A1001" s="132">
        <v>1000</v>
      </c>
      <c r="B1001" s="19" t="s">
        <v>5473</v>
      </c>
      <c r="C1001" s="252">
        <v>64041990000</v>
      </c>
      <c r="D1001" s="270" t="s">
        <v>6972</v>
      </c>
      <c r="E1001" s="143" t="str">
        <f t="shared" si="46"/>
        <v>Բարձրակրունկ Կոշիկ</v>
      </c>
      <c r="F1001" s="273" t="s">
        <v>3973</v>
      </c>
      <c r="G1001" s="144">
        <f>VLOOKUP(E1001,subcategory!A:B,2,0)</f>
        <v>465</v>
      </c>
      <c r="H1001" s="16" t="s">
        <v>3848</v>
      </c>
      <c r="I1001" s="213">
        <f>VLOOKUP(H1001,gender!A:B,2,0)</f>
        <v>2</v>
      </c>
      <c r="J1001" s="273">
        <v>420</v>
      </c>
      <c r="K1001" s="273">
        <v>645</v>
      </c>
      <c r="L1001" s="273">
        <v>1</v>
      </c>
      <c r="M1001" s="273" t="s">
        <v>7805</v>
      </c>
      <c r="N1001" s="144">
        <f>VLOOKUP(M1001,brand!A:B,2,0)</f>
        <v>769</v>
      </c>
      <c r="O1001" s="144" t="str">
        <f>UPPER(Q1001)</f>
        <v>VIETNAM</v>
      </c>
      <c r="P1001" s="144">
        <f>VLOOKUP(O1001,country!A:B,2,0)</f>
        <v>7579</v>
      </c>
      <c r="Q1001" s="273" t="s">
        <v>424</v>
      </c>
      <c r="R1001" s="144" t="str">
        <f t="shared" si="47"/>
        <v>Վրան Տեքստիլ, Տակացու Պոլիուրեթան</v>
      </c>
      <c r="S1001" s="144" t="s">
        <v>7292</v>
      </c>
      <c r="T1001" s="144" t="str">
        <f>VLOOKUP(R1001,material!A:B,2,0)</f>
        <v>69-104</v>
      </c>
      <c r="U1001" s="141" t="s">
        <v>7643</v>
      </c>
      <c r="V1001" s="141"/>
      <c r="W1001" s="273">
        <v>40</v>
      </c>
      <c r="X1001" s="141">
        <f>VLOOKUP(W1001,SIZE!A:B,2,0)</f>
        <v>79</v>
      </c>
      <c r="Y1001" s="141">
        <v>49.99</v>
      </c>
      <c r="Z1001" s="141" t="s">
        <v>1033</v>
      </c>
      <c r="AA1001" s="141">
        <f>VLOOKUP(Z1001,COLOR!A:B,2,0)</f>
        <v>20</v>
      </c>
      <c r="AB1001" s="130"/>
      <c r="AC1001" s="130"/>
      <c r="AD1001" s="130"/>
      <c r="AE1001" s="130"/>
      <c r="AF1001" s="130"/>
      <c r="AG1001" s="130"/>
      <c r="AH1001" s="130"/>
      <c r="AI1001" s="130"/>
      <c r="AJ1001" s="130"/>
      <c r="AK1001" s="130"/>
      <c r="AL1001" s="130"/>
      <c r="AM1001" s="130"/>
    </row>
    <row r="1002" spans="1:39" ht="20.25" customHeight="1">
      <c r="A1002" s="132">
        <v>1001</v>
      </c>
      <c r="B1002" s="19" t="s">
        <v>5474</v>
      </c>
      <c r="C1002" s="252">
        <v>64041990000</v>
      </c>
      <c r="D1002" s="270" t="s">
        <v>6972</v>
      </c>
      <c r="E1002" s="143" t="str">
        <f t="shared" si="46"/>
        <v>Բարձրակրունկ Կոշիկ</v>
      </c>
      <c r="F1002" s="273" t="s">
        <v>3973</v>
      </c>
      <c r="G1002" s="144">
        <f>VLOOKUP(E1002,subcategory!A:B,2,0)</f>
        <v>465</v>
      </c>
      <c r="H1002" s="16" t="s">
        <v>3848</v>
      </c>
      <c r="I1002" s="213">
        <f>VLOOKUP(H1002,gender!A:B,2,0)</f>
        <v>2</v>
      </c>
      <c r="J1002" s="273">
        <v>365</v>
      </c>
      <c r="K1002" s="273">
        <v>645</v>
      </c>
      <c r="L1002" s="273">
        <v>1</v>
      </c>
      <c r="M1002" s="273" t="s">
        <v>7805</v>
      </c>
      <c r="N1002" s="144">
        <f>VLOOKUP(M1002,brand!A:B,2,0)</f>
        <v>769</v>
      </c>
      <c r="O1002" s="144" t="str">
        <f t="shared" ref="O1002:O1065" si="48">UPPER(Q1002)</f>
        <v>VIETNAM</v>
      </c>
      <c r="P1002" s="144">
        <f>VLOOKUP(O1002,country!A:B,2,0)</f>
        <v>7579</v>
      </c>
      <c r="Q1002" s="273" t="s">
        <v>424</v>
      </c>
      <c r="R1002" s="144" t="str">
        <f t="shared" si="47"/>
        <v>Վրան Տեքստիլ, Տակացու Պոլիուրեթան</v>
      </c>
      <c r="S1002" s="144" t="s">
        <v>7292</v>
      </c>
      <c r="T1002" s="144" t="str">
        <f>VLOOKUP(R1002,material!A:B,2,0)</f>
        <v>69-104</v>
      </c>
      <c r="U1002" s="141" t="s">
        <v>7643</v>
      </c>
      <c r="V1002" s="141"/>
      <c r="W1002" s="273">
        <v>37</v>
      </c>
      <c r="X1002" s="141">
        <f>VLOOKUP(W1002,SIZE!A:B,2,0)</f>
        <v>282</v>
      </c>
      <c r="Y1002" s="141">
        <v>49.99</v>
      </c>
      <c r="Z1002" s="141" t="s">
        <v>1033</v>
      </c>
      <c r="AA1002" s="141">
        <f>VLOOKUP(Z1002,COLOR!A:B,2,0)</f>
        <v>20</v>
      </c>
      <c r="AB1002" s="130"/>
      <c r="AC1002" s="130"/>
      <c r="AD1002" s="130"/>
      <c r="AE1002" s="130"/>
      <c r="AF1002" s="130"/>
      <c r="AG1002" s="130"/>
      <c r="AH1002" s="130"/>
      <c r="AI1002" s="130"/>
      <c r="AJ1002" s="130"/>
      <c r="AK1002" s="130"/>
      <c r="AL1002" s="130"/>
      <c r="AM1002" s="130"/>
    </row>
    <row r="1003" spans="1:39" ht="20.25" customHeight="1">
      <c r="A1003" s="132">
        <v>1002</v>
      </c>
      <c r="B1003" s="19" t="s">
        <v>5475</v>
      </c>
      <c r="C1003" s="251">
        <v>64041990000</v>
      </c>
      <c r="D1003" s="262" t="s">
        <v>6973</v>
      </c>
      <c r="E1003" s="143" t="str">
        <f t="shared" si="46"/>
        <v>Սանդալ</v>
      </c>
      <c r="F1003" s="273" t="s">
        <v>4308</v>
      </c>
      <c r="G1003" s="144">
        <f>VLOOKUP(E1003,subcategory!A:B,2,0)</f>
        <v>66</v>
      </c>
      <c r="H1003" s="16" t="s">
        <v>3848</v>
      </c>
      <c r="I1003" s="213">
        <f>VLOOKUP(H1003,gender!A:B,2,0)</f>
        <v>2</v>
      </c>
      <c r="J1003" s="273">
        <v>520</v>
      </c>
      <c r="K1003" s="273">
        <v>700</v>
      </c>
      <c r="L1003" s="273">
        <v>1</v>
      </c>
      <c r="M1003" s="273" t="s">
        <v>7805</v>
      </c>
      <c r="N1003" s="144">
        <f>VLOOKUP(M1003,brand!A:B,2,0)</f>
        <v>769</v>
      </c>
      <c r="O1003" s="144" t="str">
        <f t="shared" si="48"/>
        <v>ITALY</v>
      </c>
      <c r="P1003" s="144">
        <f>VLOOKUP(O1003,country!A:B,2,0)</f>
        <v>1760</v>
      </c>
      <c r="Q1003" s="273" t="s">
        <v>468</v>
      </c>
      <c r="R1003" s="144" t="str">
        <f t="shared" si="47"/>
        <v>Վրան Վրան Տեքստիլ, Քար, Տակացու Էթիլեն Վինիլացետատ</v>
      </c>
      <c r="S1003" s="144" t="s">
        <v>7293</v>
      </c>
      <c r="T1003" s="144" t="str">
        <f>VLOOKUP(R1003,material!A:B,2,0)</f>
        <v>69-105-110</v>
      </c>
      <c r="U1003" s="141" t="s">
        <v>7643</v>
      </c>
      <c r="V1003" s="141"/>
      <c r="W1003" s="273">
        <v>38</v>
      </c>
      <c r="X1003" s="141">
        <f>VLOOKUP(W1003,SIZE!A:B,2,0)</f>
        <v>64</v>
      </c>
      <c r="Y1003" s="141">
        <v>49.99</v>
      </c>
      <c r="Z1003" s="141" t="s">
        <v>1033</v>
      </c>
      <c r="AA1003" s="141">
        <f>VLOOKUP(Z1003,COLOR!A:B,2,0)</f>
        <v>20</v>
      </c>
      <c r="AB1003" s="130"/>
      <c r="AC1003" s="130"/>
      <c r="AD1003" s="130"/>
      <c r="AE1003" s="130"/>
      <c r="AF1003" s="130"/>
      <c r="AG1003" s="130"/>
      <c r="AH1003" s="130"/>
      <c r="AI1003" s="130"/>
      <c r="AJ1003" s="130"/>
      <c r="AK1003" s="130"/>
      <c r="AL1003" s="130"/>
      <c r="AM1003" s="130"/>
    </row>
    <row r="1004" spans="1:39" ht="20.25" customHeight="1">
      <c r="A1004" s="132">
        <v>1003</v>
      </c>
      <c r="B1004" s="19" t="s">
        <v>5476</v>
      </c>
      <c r="C1004" s="256">
        <v>64039998000</v>
      </c>
      <c r="D1004" s="268" t="s">
        <v>6974</v>
      </c>
      <c r="E1004" s="143" t="str">
        <f t="shared" si="46"/>
        <v>Սանդալ</v>
      </c>
      <c r="F1004" s="273" t="s">
        <v>4308</v>
      </c>
      <c r="G1004" s="144">
        <f>VLOOKUP(E1004,subcategory!A:B,2,0)</f>
        <v>66</v>
      </c>
      <c r="H1004" s="16" t="s">
        <v>3848</v>
      </c>
      <c r="I1004" s="213">
        <f>VLOOKUP(H1004,gender!A:B,2,0)</f>
        <v>2</v>
      </c>
      <c r="J1004" s="273">
        <v>260</v>
      </c>
      <c r="K1004" s="273">
        <v>435</v>
      </c>
      <c r="L1004" s="273">
        <v>1</v>
      </c>
      <c r="M1004" s="273" t="s">
        <v>7805</v>
      </c>
      <c r="N1004" s="144">
        <f>VLOOKUP(M1004,brand!A:B,2,0)</f>
        <v>769</v>
      </c>
      <c r="O1004" s="144" t="str">
        <f t="shared" si="48"/>
        <v>ITALY</v>
      </c>
      <c r="P1004" s="144">
        <f>VLOOKUP(O1004,country!A:B,2,0)</f>
        <v>1760</v>
      </c>
      <c r="Q1004" s="273" t="s">
        <v>468</v>
      </c>
      <c r="R1004" s="144" t="str">
        <f t="shared" si="47"/>
        <v>Վրան Կաշի, Տակացու Ռետին</v>
      </c>
      <c r="S1004" s="144" t="s">
        <v>7294</v>
      </c>
      <c r="T1004" s="144" t="str">
        <f>VLOOKUP(R1004,material!A:B,2,0)</f>
        <v>20-102</v>
      </c>
      <c r="U1004" s="141" t="s">
        <v>7643</v>
      </c>
      <c r="V1004" s="141"/>
      <c r="W1004" s="273">
        <v>38</v>
      </c>
      <c r="X1004" s="141">
        <f>VLOOKUP(W1004,SIZE!A:B,2,0)</f>
        <v>64</v>
      </c>
      <c r="Y1004" s="141">
        <v>39.99</v>
      </c>
      <c r="Z1004" s="141" t="s">
        <v>2099</v>
      </c>
      <c r="AA1004" s="141">
        <f>VLOOKUP(Z1004,COLOR!A:B,2,0)</f>
        <v>21</v>
      </c>
      <c r="AB1004" s="130"/>
      <c r="AC1004" s="130"/>
      <c r="AD1004" s="130"/>
      <c r="AE1004" s="130"/>
      <c r="AF1004" s="130"/>
      <c r="AG1004" s="130"/>
      <c r="AH1004" s="130"/>
      <c r="AI1004" s="130"/>
      <c r="AJ1004" s="130"/>
      <c r="AK1004" s="130"/>
      <c r="AL1004" s="130"/>
      <c r="AM1004" s="130"/>
    </row>
    <row r="1005" spans="1:39" ht="20.25" customHeight="1">
      <c r="A1005" s="132">
        <v>1004</v>
      </c>
      <c r="B1005" s="19" t="s">
        <v>5477</v>
      </c>
      <c r="C1005" s="256">
        <v>64039998000</v>
      </c>
      <c r="D1005" s="268" t="s">
        <v>6975</v>
      </c>
      <c r="E1005" s="143" t="str">
        <f t="shared" si="46"/>
        <v>Կոշիկ</v>
      </c>
      <c r="F1005" s="273" t="s">
        <v>132</v>
      </c>
      <c r="G1005" s="144">
        <f>VLOOKUP(E1005,subcategory!A:B,2,0)</f>
        <v>55</v>
      </c>
      <c r="H1005" s="16" t="s">
        <v>3848</v>
      </c>
      <c r="I1005" s="213">
        <f>VLOOKUP(H1005,gender!A:B,2,0)</f>
        <v>2</v>
      </c>
      <c r="J1005" s="273">
        <v>375</v>
      </c>
      <c r="K1005" s="273">
        <v>630</v>
      </c>
      <c r="L1005" s="273">
        <v>1</v>
      </c>
      <c r="M1005" s="273" t="s">
        <v>7805</v>
      </c>
      <c r="N1005" s="144">
        <f>VLOOKUP(M1005,brand!A:B,2,0)</f>
        <v>769</v>
      </c>
      <c r="O1005" s="144" t="str">
        <f t="shared" si="48"/>
        <v>VIETNAM</v>
      </c>
      <c r="P1005" s="144">
        <f>VLOOKUP(O1005,country!A:B,2,0)</f>
        <v>7579</v>
      </c>
      <c r="Q1005" s="273" t="s">
        <v>424</v>
      </c>
      <c r="R1005" s="144" t="str">
        <f t="shared" si="47"/>
        <v>Վրան Կաշի, Տակացու Պոլիուրեթան</v>
      </c>
      <c r="S1005" s="144" t="s">
        <v>7295</v>
      </c>
      <c r="T1005" s="144" t="str">
        <f>VLOOKUP(R1005,material!A:B,2,0)</f>
        <v>20-104</v>
      </c>
      <c r="U1005" s="141" t="s">
        <v>7643</v>
      </c>
      <c r="V1005" s="141"/>
      <c r="W1005" s="273">
        <v>36</v>
      </c>
      <c r="X1005" s="141">
        <f>VLOOKUP(W1005,SIZE!A:B,2,0)</f>
        <v>52</v>
      </c>
      <c r="Y1005" s="141">
        <v>49.99</v>
      </c>
      <c r="Z1005" s="141" t="s">
        <v>2103</v>
      </c>
      <c r="AA1005" s="141">
        <f>VLOOKUP(Z1005,COLOR!A:B,2,0)</f>
        <v>23</v>
      </c>
      <c r="AB1005" s="130"/>
      <c r="AC1005" s="130"/>
      <c r="AD1005" s="130"/>
      <c r="AE1005" s="130"/>
      <c r="AF1005" s="130"/>
      <c r="AG1005" s="130"/>
      <c r="AH1005" s="130"/>
      <c r="AI1005" s="130"/>
      <c r="AJ1005" s="130"/>
      <c r="AK1005" s="130"/>
      <c r="AL1005" s="130"/>
      <c r="AM1005" s="130"/>
    </row>
    <row r="1006" spans="1:39" ht="20.25" customHeight="1">
      <c r="A1006" s="132">
        <v>1005</v>
      </c>
      <c r="B1006" s="19" t="s">
        <v>5478</v>
      </c>
      <c r="C1006" s="252">
        <v>64039998000</v>
      </c>
      <c r="D1006" s="270" t="s">
        <v>6976</v>
      </c>
      <c r="E1006" s="143" t="str">
        <f t="shared" si="46"/>
        <v>Սպորտային Կոշիկ</v>
      </c>
      <c r="F1006" s="273" t="s">
        <v>3682</v>
      </c>
      <c r="G1006" s="144">
        <f>VLOOKUP(E1006,subcategory!A:B,2,0)</f>
        <v>67</v>
      </c>
      <c r="H1006" s="16" t="s">
        <v>3848</v>
      </c>
      <c r="I1006" s="213">
        <f>VLOOKUP(H1006,gender!A:B,2,0)</f>
        <v>2</v>
      </c>
      <c r="J1006" s="273">
        <v>670</v>
      </c>
      <c r="K1006" s="273">
        <v>950</v>
      </c>
      <c r="L1006" s="273">
        <v>1</v>
      </c>
      <c r="M1006" s="273" t="s">
        <v>7805</v>
      </c>
      <c r="N1006" s="144">
        <f>VLOOKUP(M1006,brand!A:B,2,0)</f>
        <v>769</v>
      </c>
      <c r="O1006" s="144" t="str">
        <f t="shared" si="48"/>
        <v>CHINA</v>
      </c>
      <c r="P1006" s="144">
        <f>VLOOKUP(O1006,country!A:B,2,0)</f>
        <v>7497</v>
      </c>
      <c r="Q1006" s="273" t="s">
        <v>3915</v>
      </c>
      <c r="R1006" s="144" t="str">
        <f t="shared" si="47"/>
        <v>Վրան Կաշի, Տակացու Էթիլեն Վինիլացետատ</v>
      </c>
      <c r="S1006" s="144" t="s">
        <v>7296</v>
      </c>
      <c r="T1006" s="144" t="str">
        <f>VLOOKUP(R1006,material!A:B,2,0)</f>
        <v>20-110</v>
      </c>
      <c r="U1006" s="141" t="s">
        <v>7643</v>
      </c>
      <c r="V1006" s="141"/>
      <c r="W1006" s="273">
        <v>39</v>
      </c>
      <c r="X1006" s="141">
        <f>VLOOKUP(W1006,SIZE!A:B,2,0)</f>
        <v>275</v>
      </c>
      <c r="Y1006" s="141">
        <v>64.989999999999995</v>
      </c>
      <c r="Z1006" s="141" t="s">
        <v>1071</v>
      </c>
      <c r="AA1006" s="141">
        <f>VLOOKUP(Z1006,COLOR!A:B,2,0)</f>
        <v>12</v>
      </c>
      <c r="AB1006" s="130"/>
      <c r="AC1006" s="130"/>
      <c r="AD1006" s="130"/>
      <c r="AE1006" s="130"/>
      <c r="AF1006" s="130"/>
      <c r="AG1006" s="130"/>
      <c r="AH1006" s="130"/>
      <c r="AI1006" s="130"/>
      <c r="AJ1006" s="130"/>
      <c r="AK1006" s="130"/>
      <c r="AL1006" s="130"/>
      <c r="AM1006" s="130"/>
    </row>
    <row r="1007" spans="1:39" ht="20.25" customHeight="1">
      <c r="A1007" s="132">
        <v>1006</v>
      </c>
      <c r="B1007" s="19" t="s">
        <v>5479</v>
      </c>
      <c r="C1007" s="251">
        <v>64039911000</v>
      </c>
      <c r="D1007" s="262" t="s">
        <v>2475</v>
      </c>
      <c r="E1007" s="143" t="str">
        <f t="shared" si="46"/>
        <v>Բարձրակրունկ Կոշիկ</v>
      </c>
      <c r="F1007" s="273" t="s">
        <v>3973</v>
      </c>
      <c r="G1007" s="144">
        <f>VLOOKUP(E1007,subcategory!A:B,2,0)</f>
        <v>465</v>
      </c>
      <c r="H1007" s="16" t="s">
        <v>3848</v>
      </c>
      <c r="I1007" s="213">
        <f>VLOOKUP(H1007,gender!A:B,2,0)</f>
        <v>2</v>
      </c>
      <c r="J1007" s="273">
        <v>585</v>
      </c>
      <c r="K1007" s="273">
        <v>845</v>
      </c>
      <c r="L1007" s="273">
        <v>1</v>
      </c>
      <c r="M1007" s="273" t="s">
        <v>7805</v>
      </c>
      <c r="N1007" s="144">
        <f>VLOOKUP(M1007,brand!A:B,2,0)</f>
        <v>769</v>
      </c>
      <c r="O1007" s="144" t="str">
        <f t="shared" si="48"/>
        <v>VIETNAM</v>
      </c>
      <c r="P1007" s="144">
        <f>VLOOKUP(O1007,country!A:B,2,0)</f>
        <v>7579</v>
      </c>
      <c r="Q1007" s="273" t="s">
        <v>424</v>
      </c>
      <c r="R1007" s="144" t="str">
        <f t="shared" si="47"/>
        <v>Վրան Կաշի,Տակացու Պոլիուրեթան</v>
      </c>
      <c r="S1007" s="144" t="s">
        <v>7297</v>
      </c>
      <c r="T1007" s="144" t="str">
        <f>VLOOKUP(R1007,material!A:B,2,0)</f>
        <v>20-104</v>
      </c>
      <c r="U1007" s="141" t="s">
        <v>7643</v>
      </c>
      <c r="V1007" s="141"/>
      <c r="W1007" s="273">
        <v>36</v>
      </c>
      <c r="X1007" s="141">
        <f>VLOOKUP(W1007,SIZE!A:B,2,0)</f>
        <v>52</v>
      </c>
      <c r="Y1007" s="141">
        <v>59.99</v>
      </c>
      <c r="Z1007" s="141" t="s">
        <v>1105</v>
      </c>
      <c r="AA1007" s="141">
        <f>VLOOKUP(Z1007,COLOR!A:B,2,0)</f>
        <v>16</v>
      </c>
      <c r="AB1007" s="130"/>
      <c r="AC1007" s="130"/>
      <c r="AD1007" s="130"/>
      <c r="AE1007" s="130"/>
      <c r="AF1007" s="130"/>
      <c r="AG1007" s="130"/>
      <c r="AH1007" s="130"/>
      <c r="AI1007" s="130"/>
      <c r="AJ1007" s="130"/>
      <c r="AK1007" s="130"/>
      <c r="AL1007" s="130"/>
      <c r="AM1007" s="130"/>
    </row>
    <row r="1008" spans="1:39" ht="20.25" customHeight="1">
      <c r="A1008" s="132">
        <v>1007</v>
      </c>
      <c r="B1008" s="19" t="s">
        <v>5480</v>
      </c>
      <c r="C1008" s="251">
        <v>64039911000</v>
      </c>
      <c r="D1008" s="262" t="s">
        <v>2475</v>
      </c>
      <c r="E1008" s="143" t="str">
        <f t="shared" si="46"/>
        <v>Բարձրակրունկ Կոշիկ</v>
      </c>
      <c r="F1008" s="273" t="s">
        <v>3973</v>
      </c>
      <c r="G1008" s="144">
        <f>VLOOKUP(E1008,subcategory!A:B,2,0)</f>
        <v>465</v>
      </c>
      <c r="H1008" s="16" t="s">
        <v>3848</v>
      </c>
      <c r="I1008" s="213">
        <f>VLOOKUP(H1008,gender!A:B,2,0)</f>
        <v>2</v>
      </c>
      <c r="J1008" s="273">
        <v>480</v>
      </c>
      <c r="K1008" s="273">
        <v>740</v>
      </c>
      <c r="L1008" s="273">
        <v>1</v>
      </c>
      <c r="M1008" s="273" t="s">
        <v>7805</v>
      </c>
      <c r="N1008" s="144">
        <f>VLOOKUP(M1008,brand!A:B,2,0)</f>
        <v>769</v>
      </c>
      <c r="O1008" s="144" t="str">
        <f t="shared" si="48"/>
        <v>VIETNAM</v>
      </c>
      <c r="P1008" s="144">
        <f>VLOOKUP(O1008,country!A:B,2,0)</f>
        <v>7579</v>
      </c>
      <c r="Q1008" s="273" t="s">
        <v>424</v>
      </c>
      <c r="R1008" s="144" t="str">
        <f t="shared" si="47"/>
        <v>Վրան Կաշի,Տակացու Պոլիուրեթան</v>
      </c>
      <c r="S1008" s="144" t="s">
        <v>7297</v>
      </c>
      <c r="T1008" s="144" t="str">
        <f>VLOOKUP(R1008,material!A:B,2,0)</f>
        <v>20-104</v>
      </c>
      <c r="U1008" s="141" t="s">
        <v>7643</v>
      </c>
      <c r="V1008" s="141"/>
      <c r="W1008" s="273">
        <v>40</v>
      </c>
      <c r="X1008" s="141">
        <f>VLOOKUP(W1008,SIZE!A:B,2,0)</f>
        <v>79</v>
      </c>
      <c r="Y1008" s="141">
        <v>59.99</v>
      </c>
      <c r="Z1008" s="141" t="s">
        <v>1033</v>
      </c>
      <c r="AA1008" s="141">
        <f>VLOOKUP(Z1008,COLOR!A:B,2,0)</f>
        <v>20</v>
      </c>
      <c r="AB1008" s="130"/>
      <c r="AC1008" s="130"/>
      <c r="AD1008" s="130"/>
      <c r="AE1008" s="130"/>
      <c r="AF1008" s="130"/>
      <c r="AG1008" s="130"/>
      <c r="AH1008" s="130"/>
      <c r="AI1008" s="130"/>
      <c r="AJ1008" s="130"/>
      <c r="AK1008" s="130"/>
      <c r="AL1008" s="130"/>
      <c r="AM1008" s="130"/>
    </row>
    <row r="1009" spans="1:39" ht="20.25" customHeight="1">
      <c r="A1009" s="132">
        <v>1008</v>
      </c>
      <c r="B1009" s="19" t="s">
        <v>5481</v>
      </c>
      <c r="C1009" s="256">
        <v>64029931000</v>
      </c>
      <c r="D1009" s="268" t="s">
        <v>2456</v>
      </c>
      <c r="E1009" s="143" t="str">
        <f t="shared" si="46"/>
        <v>Բարձրակրունկ Կոշիկ</v>
      </c>
      <c r="F1009" s="273" t="s">
        <v>3973</v>
      </c>
      <c r="G1009" s="144">
        <f>VLOOKUP(E1009,subcategory!A:B,2,0)</f>
        <v>465</v>
      </c>
      <c r="H1009" s="16" t="s">
        <v>3848</v>
      </c>
      <c r="I1009" s="213">
        <f>VLOOKUP(H1009,gender!A:B,2,0)</f>
        <v>2</v>
      </c>
      <c r="J1009" s="273">
        <v>395</v>
      </c>
      <c r="K1009" s="273">
        <v>620</v>
      </c>
      <c r="L1009" s="273">
        <v>1</v>
      </c>
      <c r="M1009" s="273" t="s">
        <v>7805</v>
      </c>
      <c r="N1009" s="144">
        <f>VLOOKUP(M1009,brand!A:B,2,0)</f>
        <v>769</v>
      </c>
      <c r="O1009" s="144" t="str">
        <f t="shared" si="48"/>
        <v>VIETNAM</v>
      </c>
      <c r="P1009" s="144">
        <f>VLOOKUP(O1009,country!A:B,2,0)</f>
        <v>7579</v>
      </c>
      <c r="Q1009" s="273" t="s">
        <v>424</v>
      </c>
      <c r="R1009" s="144" t="str">
        <f t="shared" si="47"/>
        <v>Վրան Արհեստական Կաշի, Տակացու Պոլիուրեթան</v>
      </c>
      <c r="S1009" s="144" t="s">
        <v>7298</v>
      </c>
      <c r="T1009" s="144" t="str">
        <f>VLOOKUP(R1009,material!A:B,2,0)</f>
        <v>7-104</v>
      </c>
      <c r="U1009" s="141" t="s">
        <v>7643</v>
      </c>
      <c r="V1009" s="141"/>
      <c r="W1009" s="273">
        <v>37</v>
      </c>
      <c r="X1009" s="141">
        <f>VLOOKUP(W1009,SIZE!A:B,2,0)</f>
        <v>282</v>
      </c>
      <c r="Y1009" s="141">
        <v>59.99</v>
      </c>
      <c r="Z1009" s="141" t="s">
        <v>7784</v>
      </c>
      <c r="AA1009" s="141">
        <f>VLOOKUP(Z1009,COLOR!A:B,2,0)</f>
        <v>22</v>
      </c>
      <c r="AB1009" s="130"/>
      <c r="AC1009" s="130"/>
      <c r="AD1009" s="130"/>
      <c r="AE1009" s="130"/>
      <c r="AF1009" s="130"/>
      <c r="AG1009" s="130"/>
      <c r="AH1009" s="130"/>
      <c r="AI1009" s="130"/>
      <c r="AJ1009" s="130"/>
      <c r="AK1009" s="130"/>
      <c r="AL1009" s="130"/>
      <c r="AM1009" s="130"/>
    </row>
    <row r="1010" spans="1:39" ht="20.25" customHeight="1">
      <c r="A1010" s="132">
        <v>1009</v>
      </c>
      <c r="B1010" s="19" t="s">
        <v>5482</v>
      </c>
      <c r="C1010" s="251">
        <v>64041910000</v>
      </c>
      <c r="D1010" s="262" t="s">
        <v>6977</v>
      </c>
      <c r="E1010" s="143" t="str">
        <f t="shared" si="46"/>
        <v>Հողաթափ</v>
      </c>
      <c r="F1010" s="273" t="s">
        <v>3912</v>
      </c>
      <c r="G1010" s="144">
        <f>VLOOKUP(E1010,subcategory!A:B,2,0)</f>
        <v>310</v>
      </c>
      <c r="H1010" s="16" t="s">
        <v>3848</v>
      </c>
      <c r="I1010" s="213">
        <f>VLOOKUP(H1010,gender!A:B,2,0)</f>
        <v>2</v>
      </c>
      <c r="J1010" s="273">
        <v>315</v>
      </c>
      <c r="K1010" s="273">
        <v>550</v>
      </c>
      <c r="L1010" s="273">
        <v>1</v>
      </c>
      <c r="M1010" s="273" t="s">
        <v>7805</v>
      </c>
      <c r="N1010" s="144">
        <f>VLOOKUP(M1010,brand!A:B,2,0)</f>
        <v>769</v>
      </c>
      <c r="O1010" s="144" t="str">
        <f t="shared" si="48"/>
        <v>INDIA</v>
      </c>
      <c r="P1010" s="144">
        <f>VLOOKUP(O1010,country!A:B,2,0)</f>
        <v>7505</v>
      </c>
      <c r="Q1010" s="273" t="s">
        <v>428</v>
      </c>
      <c r="R1010" s="144" t="str">
        <f t="shared" si="47"/>
        <v>Վրան Տեքստիլ, Տակացու Ռետին</v>
      </c>
      <c r="S1010" s="144" t="s">
        <v>7299</v>
      </c>
      <c r="T1010" s="144" t="str">
        <f>VLOOKUP(R1010,material!A:B,2,0)</f>
        <v>69-41</v>
      </c>
      <c r="U1010" s="141" t="s">
        <v>7643</v>
      </c>
      <c r="V1010" s="141"/>
      <c r="W1010" s="273">
        <v>37</v>
      </c>
      <c r="X1010" s="141">
        <f>VLOOKUP(W1010,SIZE!A:B,2,0)</f>
        <v>282</v>
      </c>
      <c r="Y1010" s="141">
        <v>29.99</v>
      </c>
      <c r="Z1010" s="141" t="s">
        <v>1033</v>
      </c>
      <c r="AA1010" s="141">
        <f>VLOOKUP(Z1010,COLOR!A:B,2,0)</f>
        <v>20</v>
      </c>
      <c r="AB1010" s="130"/>
      <c r="AC1010" s="130"/>
      <c r="AD1010" s="130"/>
      <c r="AE1010" s="130"/>
      <c r="AF1010" s="130"/>
      <c r="AG1010" s="130"/>
      <c r="AH1010" s="130"/>
      <c r="AI1010" s="130"/>
      <c r="AJ1010" s="130"/>
      <c r="AK1010" s="130"/>
      <c r="AL1010" s="130"/>
      <c r="AM1010" s="130"/>
    </row>
    <row r="1011" spans="1:39" ht="20.25" customHeight="1">
      <c r="A1011" s="132">
        <v>1010</v>
      </c>
      <c r="B1011" s="19" t="s">
        <v>5483</v>
      </c>
      <c r="C1011" s="252">
        <v>64041990000</v>
      </c>
      <c r="D1011" s="270" t="s">
        <v>6978</v>
      </c>
      <c r="E1011" s="143" t="str">
        <f t="shared" si="46"/>
        <v>Բարձրակրունկ Կոշիկ</v>
      </c>
      <c r="F1011" s="273" t="s">
        <v>3973</v>
      </c>
      <c r="G1011" s="144">
        <f>VLOOKUP(E1011,subcategory!A:B,2,0)</f>
        <v>465</v>
      </c>
      <c r="H1011" s="16" t="s">
        <v>3848</v>
      </c>
      <c r="I1011" s="213">
        <f>VLOOKUP(H1011,gender!A:B,2,0)</f>
        <v>2</v>
      </c>
      <c r="J1011" s="273">
        <v>490</v>
      </c>
      <c r="K1011" s="273">
        <v>785</v>
      </c>
      <c r="L1011" s="273">
        <v>1</v>
      </c>
      <c r="M1011" s="273" t="s">
        <v>7805</v>
      </c>
      <c r="N1011" s="144">
        <f>VLOOKUP(M1011,brand!A:B,2,0)</f>
        <v>769</v>
      </c>
      <c r="O1011" s="144" t="str">
        <f t="shared" si="48"/>
        <v>INDIA</v>
      </c>
      <c r="P1011" s="144">
        <f>VLOOKUP(O1011,country!A:B,2,0)</f>
        <v>7505</v>
      </c>
      <c r="Q1011" s="273" t="s">
        <v>428</v>
      </c>
      <c r="R1011" s="144" t="str">
        <f t="shared" si="47"/>
        <v>Վրան Վրան Տեքստիլ, Քար, Տակացու Էթիլեն Վինիլացետատ</v>
      </c>
      <c r="S1011" s="144" t="s">
        <v>7293</v>
      </c>
      <c r="T1011" s="144" t="str">
        <f>VLOOKUP(R1011,material!A:B,2,0)</f>
        <v>69-105-110</v>
      </c>
      <c r="U1011" s="141" t="s">
        <v>7643</v>
      </c>
      <c r="V1011" s="141"/>
      <c r="W1011" s="273">
        <v>38</v>
      </c>
      <c r="X1011" s="141">
        <f>VLOOKUP(W1011,SIZE!A:B,2,0)</f>
        <v>64</v>
      </c>
      <c r="Y1011" s="141">
        <v>39.99</v>
      </c>
      <c r="Z1011" s="141" t="s">
        <v>1080</v>
      </c>
      <c r="AA1011" s="141">
        <f>VLOOKUP(Z1011,COLOR!A:B,2,0)</f>
        <v>13</v>
      </c>
      <c r="AB1011" s="130"/>
      <c r="AC1011" s="130"/>
      <c r="AD1011" s="130"/>
      <c r="AE1011" s="130"/>
      <c r="AF1011" s="130"/>
      <c r="AG1011" s="130"/>
      <c r="AH1011" s="130"/>
      <c r="AI1011" s="130"/>
      <c r="AJ1011" s="130"/>
      <c r="AK1011" s="130"/>
      <c r="AL1011" s="130"/>
      <c r="AM1011" s="130"/>
    </row>
    <row r="1012" spans="1:39" ht="20.25" customHeight="1">
      <c r="A1012" s="132">
        <v>1011</v>
      </c>
      <c r="B1012" s="19" t="s">
        <v>5484</v>
      </c>
      <c r="C1012" s="252">
        <v>64041990000</v>
      </c>
      <c r="D1012" s="270" t="s">
        <v>6972</v>
      </c>
      <c r="E1012" s="143" t="str">
        <f t="shared" si="46"/>
        <v>Բարձրակրունկ Կոշիկ</v>
      </c>
      <c r="F1012" s="273" t="s">
        <v>3973</v>
      </c>
      <c r="G1012" s="144">
        <f>VLOOKUP(E1012,subcategory!A:B,2,0)</f>
        <v>465</v>
      </c>
      <c r="H1012" s="16" t="s">
        <v>3848</v>
      </c>
      <c r="I1012" s="213">
        <f>VLOOKUP(H1012,gender!A:B,2,0)</f>
        <v>2</v>
      </c>
      <c r="J1012" s="273">
        <v>400</v>
      </c>
      <c r="K1012" s="273">
        <v>665</v>
      </c>
      <c r="L1012" s="273">
        <v>1</v>
      </c>
      <c r="M1012" s="273" t="s">
        <v>7805</v>
      </c>
      <c r="N1012" s="144">
        <f>VLOOKUP(M1012,brand!A:B,2,0)</f>
        <v>769</v>
      </c>
      <c r="O1012" s="144" t="str">
        <f t="shared" si="48"/>
        <v>VIETNAM</v>
      </c>
      <c r="P1012" s="144">
        <f>VLOOKUP(O1012,country!A:B,2,0)</f>
        <v>7579</v>
      </c>
      <c r="Q1012" s="273" t="s">
        <v>424</v>
      </c>
      <c r="R1012" s="144" t="str">
        <f t="shared" si="47"/>
        <v>Վրան Վրան Տեքստիլ, Քար, Տակացու Էթիլեն Վինիլացետատ</v>
      </c>
      <c r="S1012" s="144" t="s">
        <v>7293</v>
      </c>
      <c r="T1012" s="144" t="str">
        <f>VLOOKUP(R1012,material!A:B,2,0)</f>
        <v>69-105-110</v>
      </c>
      <c r="U1012" s="141" t="s">
        <v>7643</v>
      </c>
      <c r="V1012" s="141"/>
      <c r="W1012" s="273">
        <v>37</v>
      </c>
      <c r="X1012" s="141">
        <f>VLOOKUP(W1012,SIZE!A:B,2,0)</f>
        <v>282</v>
      </c>
      <c r="Y1012" s="141">
        <v>59.99</v>
      </c>
      <c r="Z1012" s="141" t="s">
        <v>2103</v>
      </c>
      <c r="AA1012" s="141">
        <f>VLOOKUP(Z1012,COLOR!A:B,2,0)</f>
        <v>23</v>
      </c>
      <c r="AB1012" s="130"/>
      <c r="AC1012" s="130"/>
      <c r="AD1012" s="130"/>
      <c r="AE1012" s="130"/>
      <c r="AF1012" s="130"/>
      <c r="AG1012" s="130"/>
      <c r="AH1012" s="130"/>
      <c r="AI1012" s="130"/>
      <c r="AJ1012" s="130"/>
      <c r="AK1012" s="130"/>
      <c r="AL1012" s="130"/>
      <c r="AM1012" s="130"/>
    </row>
    <row r="1013" spans="1:39" ht="20.25" customHeight="1">
      <c r="A1013" s="132">
        <v>1012</v>
      </c>
      <c r="B1013" s="19" t="s">
        <v>5485</v>
      </c>
      <c r="C1013" s="252">
        <v>64041990000</v>
      </c>
      <c r="D1013" s="270" t="s">
        <v>6972</v>
      </c>
      <c r="E1013" s="143" t="str">
        <f t="shared" si="46"/>
        <v>Բարձրակրունկ Կոշիկ</v>
      </c>
      <c r="F1013" s="273" t="s">
        <v>3973</v>
      </c>
      <c r="G1013" s="144">
        <f>VLOOKUP(E1013,subcategory!A:B,2,0)</f>
        <v>465</v>
      </c>
      <c r="H1013" s="16" t="s">
        <v>3848</v>
      </c>
      <c r="I1013" s="213">
        <f>VLOOKUP(H1013,gender!A:B,2,0)</f>
        <v>2</v>
      </c>
      <c r="J1013" s="273">
        <v>570</v>
      </c>
      <c r="K1013" s="273">
        <v>845</v>
      </c>
      <c r="L1013" s="273">
        <v>1</v>
      </c>
      <c r="M1013" s="273" t="s">
        <v>7805</v>
      </c>
      <c r="N1013" s="144">
        <f>VLOOKUP(M1013,brand!A:B,2,0)</f>
        <v>769</v>
      </c>
      <c r="O1013" s="144" t="str">
        <f t="shared" si="48"/>
        <v>VIETNAM</v>
      </c>
      <c r="P1013" s="144">
        <f>VLOOKUP(O1013,country!A:B,2,0)</f>
        <v>7579</v>
      </c>
      <c r="Q1013" s="273" t="s">
        <v>424</v>
      </c>
      <c r="R1013" s="144" t="str">
        <f t="shared" si="47"/>
        <v>Վրան Տեքստիլ, Տակացու Պոլիուրեթան</v>
      </c>
      <c r="S1013" s="144" t="s">
        <v>7292</v>
      </c>
      <c r="T1013" s="144" t="str">
        <f>VLOOKUP(R1013,material!A:B,2,0)</f>
        <v>69-104</v>
      </c>
      <c r="U1013" s="141" t="s">
        <v>7643</v>
      </c>
      <c r="V1013" s="141"/>
      <c r="W1013" s="273">
        <v>37</v>
      </c>
      <c r="X1013" s="141">
        <f>VLOOKUP(W1013,SIZE!A:B,2,0)</f>
        <v>282</v>
      </c>
      <c r="Y1013" s="141">
        <v>59.99</v>
      </c>
      <c r="Z1013" s="141" t="s">
        <v>1033</v>
      </c>
      <c r="AA1013" s="141">
        <f>VLOOKUP(Z1013,COLOR!A:B,2,0)</f>
        <v>20</v>
      </c>
      <c r="AB1013" s="130"/>
      <c r="AC1013" s="130"/>
      <c r="AD1013" s="130"/>
      <c r="AE1013" s="130"/>
      <c r="AF1013" s="130"/>
      <c r="AG1013" s="130"/>
      <c r="AH1013" s="130"/>
      <c r="AI1013" s="130"/>
      <c r="AJ1013" s="130"/>
      <c r="AK1013" s="130"/>
      <c r="AL1013" s="130"/>
      <c r="AM1013" s="130"/>
    </row>
    <row r="1014" spans="1:39" ht="20.25" customHeight="1">
      <c r="A1014" s="132">
        <v>1013</v>
      </c>
      <c r="B1014" s="19" t="s">
        <v>5486</v>
      </c>
      <c r="C1014" s="252">
        <v>64041990000</v>
      </c>
      <c r="D1014" s="270" t="s">
        <v>6979</v>
      </c>
      <c r="E1014" s="143" t="str">
        <f t="shared" si="46"/>
        <v>Կոշիկ</v>
      </c>
      <c r="F1014" s="273" t="s">
        <v>132</v>
      </c>
      <c r="G1014" s="144">
        <f>VLOOKUP(E1014,subcategory!A:B,2,0)</f>
        <v>55</v>
      </c>
      <c r="H1014" s="16" t="s">
        <v>3848</v>
      </c>
      <c r="I1014" s="213">
        <f>VLOOKUP(H1014,gender!A:B,2,0)</f>
        <v>2</v>
      </c>
      <c r="J1014" s="273">
        <v>665</v>
      </c>
      <c r="K1014" s="273">
        <v>920</v>
      </c>
      <c r="L1014" s="273">
        <v>1</v>
      </c>
      <c r="M1014" s="273" t="s">
        <v>7805</v>
      </c>
      <c r="N1014" s="144">
        <f>VLOOKUP(M1014,brand!A:B,2,0)</f>
        <v>769</v>
      </c>
      <c r="O1014" s="144" t="str">
        <f t="shared" si="48"/>
        <v>INDIA</v>
      </c>
      <c r="P1014" s="144">
        <f>VLOOKUP(O1014,country!A:B,2,0)</f>
        <v>7505</v>
      </c>
      <c r="Q1014" s="273" t="s">
        <v>428</v>
      </c>
      <c r="R1014" s="144" t="str">
        <f t="shared" si="47"/>
        <v>Վրան Տեքստիլ, Տակացու Պոլիուրեթան</v>
      </c>
      <c r="S1014" s="144" t="s">
        <v>7292</v>
      </c>
      <c r="T1014" s="144" t="str">
        <f>VLOOKUP(R1014,material!A:B,2,0)</f>
        <v>69-104</v>
      </c>
      <c r="U1014" s="141" t="s">
        <v>7643</v>
      </c>
      <c r="V1014" s="141"/>
      <c r="W1014" s="273">
        <v>36</v>
      </c>
      <c r="X1014" s="141">
        <f>VLOOKUP(W1014,SIZE!A:B,2,0)</f>
        <v>52</v>
      </c>
      <c r="Y1014" s="141">
        <v>49.99</v>
      </c>
      <c r="Z1014" s="245" t="s">
        <v>3916</v>
      </c>
      <c r="AA1014" s="141">
        <f>VLOOKUP(Z1014,COLOR!A:B,2,0)</f>
        <v>10</v>
      </c>
      <c r="AB1014" s="130"/>
      <c r="AC1014" s="130"/>
      <c r="AD1014" s="130"/>
      <c r="AE1014" s="130"/>
      <c r="AF1014" s="130"/>
      <c r="AG1014" s="130"/>
      <c r="AH1014" s="130"/>
      <c r="AI1014" s="130"/>
      <c r="AJ1014" s="130"/>
      <c r="AK1014" s="130"/>
      <c r="AL1014" s="130"/>
      <c r="AM1014" s="130"/>
    </row>
    <row r="1015" spans="1:39" ht="20.25" customHeight="1">
      <c r="A1015" s="132">
        <v>1014</v>
      </c>
      <c r="B1015" s="19" t="s">
        <v>5487</v>
      </c>
      <c r="C1015" s="252">
        <v>64041990000</v>
      </c>
      <c r="D1015" s="270" t="s">
        <v>6980</v>
      </c>
      <c r="E1015" s="143" t="str">
        <f t="shared" si="46"/>
        <v>Բարձրակրունկ Կոշիկ</v>
      </c>
      <c r="F1015" s="273" t="s">
        <v>3973</v>
      </c>
      <c r="G1015" s="144">
        <f>VLOOKUP(E1015,subcategory!A:B,2,0)</f>
        <v>465</v>
      </c>
      <c r="H1015" s="16" t="s">
        <v>3848</v>
      </c>
      <c r="I1015" s="213">
        <f>VLOOKUP(H1015,gender!A:B,2,0)</f>
        <v>2</v>
      </c>
      <c r="J1015" s="273">
        <v>545</v>
      </c>
      <c r="K1015" s="273">
        <v>810</v>
      </c>
      <c r="L1015" s="273">
        <v>1</v>
      </c>
      <c r="M1015" s="273" t="s">
        <v>7805</v>
      </c>
      <c r="N1015" s="144">
        <f>VLOOKUP(M1015,brand!A:B,2,0)</f>
        <v>769</v>
      </c>
      <c r="O1015" s="144" t="str">
        <f t="shared" si="48"/>
        <v>CHINA</v>
      </c>
      <c r="P1015" s="144">
        <f>VLOOKUP(O1015,country!A:B,2,0)</f>
        <v>7497</v>
      </c>
      <c r="Q1015" s="273" t="s">
        <v>3915</v>
      </c>
      <c r="R1015" s="144" t="str">
        <f t="shared" si="47"/>
        <v>Վրան Տեքստիլ, Տակացու Ռետին</v>
      </c>
      <c r="S1015" s="144" t="s">
        <v>7299</v>
      </c>
      <c r="T1015" s="144" t="str">
        <f>VLOOKUP(R1015,material!A:B,2,0)</f>
        <v>69-41</v>
      </c>
      <c r="U1015" s="141" t="s">
        <v>7643</v>
      </c>
      <c r="V1015" s="141"/>
      <c r="W1015" s="273">
        <v>40</v>
      </c>
      <c r="X1015" s="141">
        <f>VLOOKUP(W1015,SIZE!A:B,2,0)</f>
        <v>79</v>
      </c>
      <c r="Y1015" s="141">
        <v>44.99</v>
      </c>
      <c r="Z1015" s="141" t="s">
        <v>1033</v>
      </c>
      <c r="AA1015" s="141">
        <f>VLOOKUP(Z1015,COLOR!A:B,2,0)</f>
        <v>20</v>
      </c>
      <c r="AB1015" s="130"/>
      <c r="AC1015" s="130"/>
      <c r="AD1015" s="130"/>
      <c r="AE1015" s="130"/>
      <c r="AF1015" s="130"/>
      <c r="AG1015" s="130"/>
      <c r="AH1015" s="130"/>
      <c r="AI1015" s="130"/>
      <c r="AJ1015" s="130"/>
      <c r="AK1015" s="130"/>
      <c r="AL1015" s="130"/>
      <c r="AM1015" s="130"/>
    </row>
    <row r="1016" spans="1:39" ht="20.25" customHeight="1">
      <c r="A1016" s="132">
        <v>1015</v>
      </c>
      <c r="B1016" s="19" t="s">
        <v>5488</v>
      </c>
      <c r="C1016" s="256">
        <v>64039998000</v>
      </c>
      <c r="D1016" s="268" t="s">
        <v>6975</v>
      </c>
      <c r="E1016" s="143" t="str">
        <f t="shared" si="46"/>
        <v>Կոշիկ</v>
      </c>
      <c r="F1016" s="273" t="s">
        <v>132</v>
      </c>
      <c r="G1016" s="144">
        <f>VLOOKUP(E1016,subcategory!A:B,2,0)</f>
        <v>55</v>
      </c>
      <c r="H1016" s="16" t="s">
        <v>3848</v>
      </c>
      <c r="I1016" s="213">
        <f>VLOOKUP(H1016,gender!A:B,2,0)</f>
        <v>2</v>
      </c>
      <c r="J1016" s="273">
        <v>350</v>
      </c>
      <c r="K1016" s="273">
        <v>570</v>
      </c>
      <c r="L1016" s="273">
        <v>1</v>
      </c>
      <c r="M1016" s="273" t="s">
        <v>7805</v>
      </c>
      <c r="N1016" s="144">
        <f>VLOOKUP(M1016,brand!A:B,2,0)</f>
        <v>769</v>
      </c>
      <c r="O1016" s="144" t="str">
        <f t="shared" si="48"/>
        <v>VIETNAM</v>
      </c>
      <c r="P1016" s="144">
        <f>VLOOKUP(O1016,country!A:B,2,0)</f>
        <v>7579</v>
      </c>
      <c r="Q1016" s="273" t="s">
        <v>424</v>
      </c>
      <c r="R1016" s="144" t="str">
        <f t="shared" si="47"/>
        <v>Վրան Կաշի,Տակացու Պոլիուրեթան</v>
      </c>
      <c r="S1016" s="144" t="s">
        <v>7297</v>
      </c>
      <c r="T1016" s="144" t="str">
        <f>VLOOKUP(R1016,material!A:B,2,0)</f>
        <v>20-104</v>
      </c>
      <c r="U1016" s="141" t="s">
        <v>7643</v>
      </c>
      <c r="V1016" s="141"/>
      <c r="W1016" s="273">
        <v>37</v>
      </c>
      <c r="X1016" s="141">
        <f>VLOOKUP(W1016,SIZE!A:B,2,0)</f>
        <v>282</v>
      </c>
      <c r="Y1016" s="141">
        <v>52.99</v>
      </c>
      <c r="Z1016" s="141" t="s">
        <v>2103</v>
      </c>
      <c r="AA1016" s="141">
        <f>VLOOKUP(Z1016,COLOR!A:B,2,0)</f>
        <v>23</v>
      </c>
      <c r="AB1016" s="130"/>
      <c r="AC1016" s="130"/>
      <c r="AD1016" s="130"/>
      <c r="AE1016" s="130"/>
      <c r="AF1016" s="130"/>
      <c r="AG1016" s="130"/>
      <c r="AH1016" s="130"/>
      <c r="AI1016" s="130"/>
      <c r="AJ1016" s="130"/>
      <c r="AK1016" s="130"/>
      <c r="AL1016" s="130"/>
      <c r="AM1016" s="130"/>
    </row>
    <row r="1017" spans="1:39" ht="20.25" customHeight="1">
      <c r="A1017" s="132">
        <v>1016</v>
      </c>
      <c r="B1017" s="19" t="s">
        <v>5489</v>
      </c>
      <c r="C1017" s="252">
        <v>64029991000</v>
      </c>
      <c r="D1017" s="264" t="s">
        <v>837</v>
      </c>
      <c r="E1017" s="143" t="str">
        <f t="shared" si="46"/>
        <v>Սանդալ</v>
      </c>
      <c r="F1017" s="273" t="s">
        <v>4308</v>
      </c>
      <c r="G1017" s="144">
        <f>VLOOKUP(E1017,subcategory!A:B,2,0)</f>
        <v>66</v>
      </c>
      <c r="H1017" s="16" t="s">
        <v>3848</v>
      </c>
      <c r="I1017" s="213">
        <f>VLOOKUP(H1017,gender!A:B,2,0)</f>
        <v>2</v>
      </c>
      <c r="J1017" s="273">
        <v>360</v>
      </c>
      <c r="K1017" s="273">
        <v>585</v>
      </c>
      <c r="L1017" s="273">
        <v>1</v>
      </c>
      <c r="M1017" s="273" t="s">
        <v>7805</v>
      </c>
      <c r="N1017" s="144">
        <f>VLOOKUP(M1017,brand!A:B,2,0)</f>
        <v>769</v>
      </c>
      <c r="O1017" s="144" t="str">
        <f t="shared" si="48"/>
        <v>CHINA</v>
      </c>
      <c r="P1017" s="144">
        <f>VLOOKUP(O1017,country!A:B,2,0)</f>
        <v>7497</v>
      </c>
      <c r="Q1017" s="273" t="s">
        <v>3915</v>
      </c>
      <c r="R1017" s="144" t="str">
        <f t="shared" si="47"/>
        <v>Վրան Արհեստական Կաշի,Քար, Տակացու Ռետին</v>
      </c>
      <c r="S1017" s="144" t="s">
        <v>7300</v>
      </c>
      <c r="T1017" s="144" t="str">
        <f>VLOOKUP(R1017,material!A:B,2,0)</f>
        <v>7-105-102</v>
      </c>
      <c r="U1017" s="141" t="s">
        <v>7643</v>
      </c>
      <c r="V1017" s="141"/>
      <c r="W1017" s="273">
        <v>35</v>
      </c>
      <c r="X1017" s="141">
        <f>VLOOKUP(W1017,SIZE!A:B,2,0)</f>
        <v>217</v>
      </c>
      <c r="Y1017" s="141">
        <v>39.99</v>
      </c>
      <c r="Z1017" s="141" t="s">
        <v>1033</v>
      </c>
      <c r="AA1017" s="141">
        <f>VLOOKUP(Z1017,COLOR!A:B,2,0)</f>
        <v>20</v>
      </c>
      <c r="AB1017" s="130"/>
      <c r="AC1017" s="130"/>
      <c r="AD1017" s="130"/>
      <c r="AE1017" s="130"/>
      <c r="AF1017" s="130"/>
      <c r="AG1017" s="130"/>
      <c r="AH1017" s="130"/>
      <c r="AI1017" s="130"/>
      <c r="AJ1017" s="130"/>
      <c r="AK1017" s="130"/>
      <c r="AL1017" s="130"/>
      <c r="AM1017" s="130"/>
    </row>
    <row r="1018" spans="1:39" ht="20.25" customHeight="1">
      <c r="A1018" s="132">
        <v>1017</v>
      </c>
      <c r="B1018" s="19" t="s">
        <v>5490</v>
      </c>
      <c r="C1018" s="256">
        <v>64029998000</v>
      </c>
      <c r="D1018" s="268" t="s">
        <v>6981</v>
      </c>
      <c r="E1018" s="143" t="str">
        <f t="shared" si="46"/>
        <v>Սանդալ</v>
      </c>
      <c r="F1018" s="273" t="s">
        <v>4308</v>
      </c>
      <c r="G1018" s="144">
        <f>VLOOKUP(E1018,subcategory!A:B,2,0)</f>
        <v>66</v>
      </c>
      <c r="H1018" s="16" t="s">
        <v>3848</v>
      </c>
      <c r="I1018" s="213">
        <f>VLOOKUP(H1018,gender!A:B,2,0)</f>
        <v>2</v>
      </c>
      <c r="J1018" s="273">
        <v>330</v>
      </c>
      <c r="K1018" s="273">
        <v>615</v>
      </c>
      <c r="L1018" s="273">
        <v>1</v>
      </c>
      <c r="M1018" s="273" t="s">
        <v>7805</v>
      </c>
      <c r="N1018" s="144">
        <f>VLOOKUP(M1018,brand!A:B,2,0)</f>
        <v>769</v>
      </c>
      <c r="O1018" s="144" t="str">
        <f t="shared" si="48"/>
        <v>VIETNAM</v>
      </c>
      <c r="P1018" s="144">
        <f>VLOOKUP(O1018,country!A:B,2,0)</f>
        <v>7579</v>
      </c>
      <c r="Q1018" s="273" t="s">
        <v>424</v>
      </c>
      <c r="R1018" s="144" t="str">
        <f t="shared" si="47"/>
        <v>Վրան Արհեստական Կաշի, Տեքստիլ, Տակացու Պոլիուրեթան</v>
      </c>
      <c r="S1018" s="144" t="s">
        <v>7301</v>
      </c>
      <c r="T1018" s="144" t="str">
        <f>VLOOKUP(R1018,material!A:B,2,0)</f>
        <v>7-69-104</v>
      </c>
      <c r="U1018" s="141" t="s">
        <v>7643</v>
      </c>
      <c r="V1018" s="141"/>
      <c r="W1018" s="273">
        <v>38</v>
      </c>
      <c r="X1018" s="141">
        <f>VLOOKUP(W1018,SIZE!A:B,2,0)</f>
        <v>64</v>
      </c>
      <c r="Y1018" s="141">
        <v>49.99</v>
      </c>
      <c r="Z1018" s="141" t="s">
        <v>7784</v>
      </c>
      <c r="AA1018" s="141">
        <f>VLOOKUP(Z1018,COLOR!A:B,2,0)</f>
        <v>22</v>
      </c>
      <c r="AB1018" s="130"/>
      <c r="AC1018" s="130"/>
      <c r="AD1018" s="130"/>
      <c r="AE1018" s="130"/>
      <c r="AF1018" s="130"/>
      <c r="AG1018" s="130"/>
      <c r="AH1018" s="130"/>
      <c r="AI1018" s="130"/>
      <c r="AJ1018" s="130"/>
      <c r="AK1018" s="130"/>
      <c r="AL1018" s="130"/>
      <c r="AM1018" s="130"/>
    </row>
    <row r="1019" spans="1:39" ht="20.25" customHeight="1">
      <c r="A1019" s="132">
        <v>1018</v>
      </c>
      <c r="B1019" s="19" t="s">
        <v>5491</v>
      </c>
      <c r="C1019" s="251">
        <v>64039911000</v>
      </c>
      <c r="D1019" s="262" t="s">
        <v>6982</v>
      </c>
      <c r="E1019" s="143" t="str">
        <f t="shared" si="46"/>
        <v>Բարձրակրունկ Կոշիկ</v>
      </c>
      <c r="F1019" s="273" t="s">
        <v>3973</v>
      </c>
      <c r="G1019" s="144">
        <f>VLOOKUP(E1019,subcategory!A:B,2,0)</f>
        <v>465</v>
      </c>
      <c r="H1019" s="16" t="s">
        <v>3848</v>
      </c>
      <c r="I1019" s="213">
        <f>VLOOKUP(H1019,gender!A:B,2,0)</f>
        <v>2</v>
      </c>
      <c r="J1019" s="273">
        <v>555</v>
      </c>
      <c r="K1019" s="273">
        <v>805</v>
      </c>
      <c r="L1019" s="273">
        <v>1</v>
      </c>
      <c r="M1019" s="273" t="s">
        <v>7805</v>
      </c>
      <c r="N1019" s="144">
        <f>VLOOKUP(M1019,brand!A:B,2,0)</f>
        <v>769</v>
      </c>
      <c r="O1019" s="144" t="str">
        <f t="shared" si="48"/>
        <v>VIETNAM</v>
      </c>
      <c r="P1019" s="144">
        <f>VLOOKUP(O1019,country!A:B,2,0)</f>
        <v>7579</v>
      </c>
      <c r="Q1019" s="273" t="s">
        <v>424</v>
      </c>
      <c r="R1019" s="144" t="str">
        <f t="shared" si="47"/>
        <v>Վրան Բնական Զամշ, Տակացու Պոլիուրեթան</v>
      </c>
      <c r="S1019" s="144" t="s">
        <v>7808</v>
      </c>
      <c r="T1019" s="144" t="str">
        <f>VLOOKUP(R1019,material!A:B,2,0)</f>
        <v>79-104</v>
      </c>
      <c r="U1019" s="141" t="s">
        <v>7643</v>
      </c>
      <c r="V1019" s="141"/>
      <c r="W1019" s="273">
        <v>40</v>
      </c>
      <c r="X1019" s="141">
        <f>VLOOKUP(W1019,SIZE!A:B,2,0)</f>
        <v>79</v>
      </c>
      <c r="Y1019" s="141">
        <v>65.989999999999995</v>
      </c>
      <c r="Z1019" s="141" t="s">
        <v>1059</v>
      </c>
      <c r="AA1019" s="141">
        <f>VLOOKUP(Z1019,COLOR!A:B,2,0)</f>
        <v>1</v>
      </c>
      <c r="AB1019" s="130"/>
      <c r="AC1019" s="130"/>
      <c r="AD1019" s="130"/>
      <c r="AE1019" s="130"/>
      <c r="AF1019" s="130"/>
      <c r="AG1019" s="130"/>
      <c r="AH1019" s="130"/>
      <c r="AI1019" s="130"/>
      <c r="AJ1019" s="130"/>
      <c r="AK1019" s="130"/>
      <c r="AL1019" s="130"/>
      <c r="AM1019" s="130"/>
    </row>
    <row r="1020" spans="1:39" ht="20.25" customHeight="1">
      <c r="A1020" s="132">
        <v>1019</v>
      </c>
      <c r="B1020" s="19" t="s">
        <v>5492</v>
      </c>
      <c r="C1020" s="252">
        <v>64041990000</v>
      </c>
      <c r="D1020" s="270" t="s">
        <v>6972</v>
      </c>
      <c r="E1020" s="143" t="str">
        <f t="shared" si="46"/>
        <v>Բարձրակրունկ Կոշիկ</v>
      </c>
      <c r="F1020" s="273" t="s">
        <v>3973</v>
      </c>
      <c r="G1020" s="144">
        <f>VLOOKUP(E1020,subcategory!A:B,2,0)</f>
        <v>465</v>
      </c>
      <c r="H1020" s="16" t="s">
        <v>3848</v>
      </c>
      <c r="I1020" s="213">
        <f>VLOOKUP(H1020,gender!A:B,2,0)</f>
        <v>2</v>
      </c>
      <c r="J1020" s="273">
        <v>505</v>
      </c>
      <c r="K1020" s="273">
        <v>800</v>
      </c>
      <c r="L1020" s="273">
        <v>1</v>
      </c>
      <c r="M1020" s="273" t="s">
        <v>7805</v>
      </c>
      <c r="N1020" s="144">
        <f>VLOOKUP(M1020,brand!A:B,2,0)</f>
        <v>769</v>
      </c>
      <c r="O1020" s="144" t="str">
        <f t="shared" si="48"/>
        <v>CHINA</v>
      </c>
      <c r="P1020" s="144">
        <f>VLOOKUP(O1020,country!A:B,2,0)</f>
        <v>7497</v>
      </c>
      <c r="Q1020" s="273" t="s">
        <v>3915</v>
      </c>
      <c r="R1020" s="144" t="str">
        <f t="shared" si="47"/>
        <v>Վրան Տեքստիլ,Քար, Տակացու Պոլիուրեթան</v>
      </c>
      <c r="S1020" s="144" t="s">
        <v>7302</v>
      </c>
      <c r="T1020" s="144" t="str">
        <f>VLOOKUP(R1020,material!A:B,2,0)</f>
        <v>69-105-104</v>
      </c>
      <c r="U1020" s="141" t="s">
        <v>7643</v>
      </c>
      <c r="V1020" s="141"/>
      <c r="W1020" s="273">
        <v>39</v>
      </c>
      <c r="X1020" s="141">
        <f>VLOOKUP(W1020,SIZE!A:B,2,0)</f>
        <v>275</v>
      </c>
      <c r="Y1020" s="141">
        <v>39.99</v>
      </c>
      <c r="Z1020" s="141" t="s">
        <v>1080</v>
      </c>
      <c r="AA1020" s="141">
        <f>VLOOKUP(Z1020,COLOR!A:B,2,0)</f>
        <v>13</v>
      </c>
      <c r="AB1020" s="130"/>
      <c r="AC1020" s="130"/>
      <c r="AD1020" s="130"/>
      <c r="AE1020" s="130"/>
      <c r="AF1020" s="130"/>
      <c r="AG1020" s="130"/>
      <c r="AH1020" s="130"/>
      <c r="AI1020" s="130"/>
      <c r="AJ1020" s="130"/>
      <c r="AK1020" s="130"/>
      <c r="AL1020" s="130"/>
      <c r="AM1020" s="130"/>
    </row>
    <row r="1021" spans="1:39" ht="20.25" customHeight="1">
      <c r="A1021" s="132">
        <v>1020</v>
      </c>
      <c r="B1021" s="19" t="s">
        <v>5493</v>
      </c>
      <c r="C1021" s="256">
        <v>64039998000</v>
      </c>
      <c r="D1021" s="268" t="s">
        <v>6983</v>
      </c>
      <c r="E1021" s="143" t="str">
        <f t="shared" si="46"/>
        <v>Սանդալ</v>
      </c>
      <c r="F1021" s="273" t="s">
        <v>4308</v>
      </c>
      <c r="G1021" s="144">
        <f>VLOOKUP(E1021,subcategory!A:B,2,0)</f>
        <v>66</v>
      </c>
      <c r="H1021" s="16" t="s">
        <v>3848</v>
      </c>
      <c r="I1021" s="213">
        <f>VLOOKUP(H1021,gender!A:B,2,0)</f>
        <v>2</v>
      </c>
      <c r="J1021" s="273">
        <v>420</v>
      </c>
      <c r="K1021" s="273">
        <v>680</v>
      </c>
      <c r="L1021" s="273">
        <v>1</v>
      </c>
      <c r="M1021" s="273" t="s">
        <v>7805</v>
      </c>
      <c r="N1021" s="144">
        <f>VLOOKUP(M1021,brand!A:B,2,0)</f>
        <v>769</v>
      </c>
      <c r="O1021" s="144" t="str">
        <f t="shared" si="48"/>
        <v>CHINA</v>
      </c>
      <c r="P1021" s="144">
        <f>VLOOKUP(O1021,country!A:B,2,0)</f>
        <v>7497</v>
      </c>
      <c r="Q1021" s="273" t="s">
        <v>3915</v>
      </c>
      <c r="R1021" s="144" t="str">
        <f t="shared" si="47"/>
        <v xml:space="preserve"> Տակացու Պոլիուրեթան, Քար, Վրան Կաշի</v>
      </c>
      <c r="S1021" s="144" t="s">
        <v>7303</v>
      </c>
      <c r="T1021" s="144" t="str">
        <f>VLOOKUP(R1021,material!A:B,2,0)</f>
        <v>20-105-104</v>
      </c>
      <c r="U1021" s="141" t="s">
        <v>7643</v>
      </c>
      <c r="V1021" s="141"/>
      <c r="W1021" s="273">
        <v>38</v>
      </c>
      <c r="X1021" s="141">
        <f>VLOOKUP(W1021,SIZE!A:B,2,0)</f>
        <v>64</v>
      </c>
      <c r="Y1021" s="141">
        <v>49.99</v>
      </c>
      <c r="Z1021" s="141" t="s">
        <v>1071</v>
      </c>
      <c r="AA1021" s="141">
        <f>VLOOKUP(Z1021,COLOR!A:B,2,0)</f>
        <v>12</v>
      </c>
      <c r="AB1021" s="130"/>
      <c r="AC1021" s="130"/>
      <c r="AD1021" s="130"/>
      <c r="AE1021" s="130"/>
      <c r="AF1021" s="130"/>
      <c r="AG1021" s="130"/>
      <c r="AH1021" s="130"/>
      <c r="AI1021" s="130"/>
      <c r="AJ1021" s="130"/>
      <c r="AK1021" s="130"/>
      <c r="AL1021" s="130"/>
      <c r="AM1021" s="130"/>
    </row>
    <row r="1022" spans="1:39" ht="20.25" customHeight="1">
      <c r="A1022" s="132">
        <v>1021</v>
      </c>
      <c r="B1022" s="19" t="s">
        <v>5494</v>
      </c>
      <c r="C1022" s="256">
        <v>64029998000</v>
      </c>
      <c r="D1022" s="268" t="s">
        <v>6984</v>
      </c>
      <c r="E1022" s="143" t="str">
        <f t="shared" si="46"/>
        <v>Սանդալ</v>
      </c>
      <c r="F1022" s="273" t="s">
        <v>4308</v>
      </c>
      <c r="G1022" s="144">
        <f>VLOOKUP(E1022,subcategory!A:B,2,0)</f>
        <v>66</v>
      </c>
      <c r="H1022" s="16" t="s">
        <v>3848</v>
      </c>
      <c r="I1022" s="213">
        <f>VLOOKUP(H1022,gender!A:B,2,0)</f>
        <v>2</v>
      </c>
      <c r="J1022" s="273">
        <v>380</v>
      </c>
      <c r="K1022" s="273">
        <v>620</v>
      </c>
      <c r="L1022" s="273">
        <v>1</v>
      </c>
      <c r="M1022" s="273" t="s">
        <v>7805</v>
      </c>
      <c r="N1022" s="144">
        <f>VLOOKUP(M1022,brand!A:B,2,0)</f>
        <v>769</v>
      </c>
      <c r="O1022" s="144" t="str">
        <f t="shared" si="48"/>
        <v>VIETNAM</v>
      </c>
      <c r="P1022" s="144">
        <f>VLOOKUP(O1022,country!A:B,2,0)</f>
        <v>7579</v>
      </c>
      <c r="Q1022" s="273" t="s">
        <v>424</v>
      </c>
      <c r="R1022" s="144" t="str">
        <f t="shared" si="47"/>
        <v>Վրան Արհեստական Կաշի,Քար, Տակացու Ռետին</v>
      </c>
      <c r="S1022" s="144" t="s">
        <v>7300</v>
      </c>
      <c r="T1022" s="144" t="str">
        <f>VLOOKUP(R1022,material!A:B,2,0)</f>
        <v>7-105-102</v>
      </c>
      <c r="U1022" s="141" t="s">
        <v>7643</v>
      </c>
      <c r="V1022" s="141"/>
      <c r="W1022" s="273">
        <v>38</v>
      </c>
      <c r="X1022" s="141">
        <f>VLOOKUP(W1022,SIZE!A:B,2,0)</f>
        <v>64</v>
      </c>
      <c r="Y1022" s="141">
        <v>49.99</v>
      </c>
      <c r="Z1022" s="141" t="s">
        <v>1033</v>
      </c>
      <c r="AA1022" s="141">
        <f>VLOOKUP(Z1022,COLOR!A:B,2,0)</f>
        <v>20</v>
      </c>
      <c r="AB1022" s="130"/>
      <c r="AC1022" s="130"/>
      <c r="AD1022" s="130"/>
      <c r="AE1022" s="130"/>
      <c r="AF1022" s="130"/>
      <c r="AG1022" s="130"/>
      <c r="AH1022" s="130"/>
      <c r="AI1022" s="130"/>
      <c r="AJ1022" s="130"/>
      <c r="AK1022" s="130"/>
      <c r="AL1022" s="130"/>
      <c r="AM1022" s="130"/>
    </row>
    <row r="1023" spans="1:39" ht="20.25" customHeight="1">
      <c r="A1023" s="132">
        <v>1022</v>
      </c>
      <c r="B1023" s="19" t="s">
        <v>5495</v>
      </c>
      <c r="C1023" s="256">
        <v>64029931000</v>
      </c>
      <c r="D1023" s="268" t="s">
        <v>2456</v>
      </c>
      <c r="E1023" s="143" t="str">
        <f t="shared" si="46"/>
        <v>Բարձրակրունկ Կոշիկ</v>
      </c>
      <c r="F1023" s="273" t="s">
        <v>3973</v>
      </c>
      <c r="G1023" s="144">
        <f>VLOOKUP(E1023,subcategory!A:B,2,0)</f>
        <v>465</v>
      </c>
      <c r="H1023" s="16" t="s">
        <v>3848</v>
      </c>
      <c r="I1023" s="213">
        <f>VLOOKUP(H1023,gender!A:B,2,0)</f>
        <v>2</v>
      </c>
      <c r="J1023" s="273">
        <v>355</v>
      </c>
      <c r="K1023" s="273">
        <v>610</v>
      </c>
      <c r="L1023" s="273">
        <v>1</v>
      </c>
      <c r="M1023" s="273" t="s">
        <v>7805</v>
      </c>
      <c r="N1023" s="144">
        <f>VLOOKUP(M1023,brand!A:B,2,0)</f>
        <v>769</v>
      </c>
      <c r="O1023" s="144" t="str">
        <f t="shared" si="48"/>
        <v>VIETNAM</v>
      </c>
      <c r="P1023" s="144">
        <f>VLOOKUP(O1023,country!A:B,2,0)</f>
        <v>7579</v>
      </c>
      <c r="Q1023" s="273" t="s">
        <v>424</v>
      </c>
      <c r="R1023" s="144" t="str">
        <f t="shared" si="47"/>
        <v>Վրան Արհեստական Կաշի, Տակացու Պոլիուրեթան</v>
      </c>
      <c r="S1023" s="144" t="s">
        <v>7298</v>
      </c>
      <c r="T1023" s="144" t="str">
        <f>VLOOKUP(R1023,material!A:B,2,0)</f>
        <v>7-104</v>
      </c>
      <c r="U1023" s="141" t="s">
        <v>7643</v>
      </c>
      <c r="V1023" s="141"/>
      <c r="W1023" s="273">
        <v>36</v>
      </c>
      <c r="X1023" s="141">
        <f>VLOOKUP(W1023,SIZE!A:B,2,0)</f>
        <v>52</v>
      </c>
      <c r="Y1023" s="141">
        <v>59.99</v>
      </c>
      <c r="Z1023" s="141" t="s">
        <v>2099</v>
      </c>
      <c r="AA1023" s="141">
        <f>VLOOKUP(Z1023,COLOR!A:B,2,0)</f>
        <v>21</v>
      </c>
      <c r="AB1023" s="130"/>
      <c r="AC1023" s="130"/>
      <c r="AD1023" s="130"/>
      <c r="AE1023" s="130"/>
      <c r="AF1023" s="130"/>
      <c r="AG1023" s="130"/>
      <c r="AH1023" s="130"/>
      <c r="AI1023" s="130"/>
      <c r="AJ1023" s="130"/>
      <c r="AK1023" s="130"/>
      <c r="AL1023" s="130"/>
      <c r="AM1023" s="130"/>
    </row>
    <row r="1024" spans="1:39" ht="20.25" customHeight="1">
      <c r="A1024" s="132">
        <v>1023</v>
      </c>
      <c r="B1024" s="19" t="s">
        <v>5496</v>
      </c>
      <c r="C1024" s="256">
        <v>64029998000</v>
      </c>
      <c r="D1024" s="268" t="s">
        <v>6984</v>
      </c>
      <c r="E1024" s="143" t="str">
        <f t="shared" si="46"/>
        <v>Սանդալ</v>
      </c>
      <c r="F1024" s="273" t="s">
        <v>4308</v>
      </c>
      <c r="G1024" s="144">
        <f>VLOOKUP(E1024,subcategory!A:B,2,0)</f>
        <v>66</v>
      </c>
      <c r="H1024" s="16" t="s">
        <v>3848</v>
      </c>
      <c r="I1024" s="213">
        <f>VLOOKUP(H1024,gender!A:B,2,0)</f>
        <v>2</v>
      </c>
      <c r="J1024" s="273">
        <v>390</v>
      </c>
      <c r="K1024" s="273">
        <v>655</v>
      </c>
      <c r="L1024" s="273">
        <v>1</v>
      </c>
      <c r="M1024" s="273" t="s">
        <v>7805</v>
      </c>
      <c r="N1024" s="144">
        <f>VLOOKUP(M1024,brand!A:B,2,0)</f>
        <v>769</v>
      </c>
      <c r="O1024" s="144" t="str">
        <f t="shared" si="48"/>
        <v>VIETNAM</v>
      </c>
      <c r="P1024" s="144">
        <f>VLOOKUP(O1024,country!A:B,2,0)</f>
        <v>7579</v>
      </c>
      <c r="Q1024" s="273" t="s">
        <v>424</v>
      </c>
      <c r="R1024" s="144" t="str">
        <f t="shared" si="47"/>
        <v>Վրան Արհեստական Կաշի, Քար, Տակացու Ռետին</v>
      </c>
      <c r="S1024" s="144" t="s">
        <v>7304</v>
      </c>
      <c r="T1024" s="144" t="str">
        <f>VLOOKUP(R1024,material!A:B,2,0)</f>
        <v>7-105-102</v>
      </c>
      <c r="U1024" s="141" t="s">
        <v>7643</v>
      </c>
      <c r="V1024" s="141"/>
      <c r="W1024" s="273">
        <v>39</v>
      </c>
      <c r="X1024" s="141">
        <f>VLOOKUP(W1024,SIZE!A:B,2,0)</f>
        <v>275</v>
      </c>
      <c r="Y1024" s="141">
        <v>49.99</v>
      </c>
      <c r="Z1024" s="141" t="s">
        <v>1071</v>
      </c>
      <c r="AA1024" s="141">
        <f>VLOOKUP(Z1024,COLOR!A:B,2,0)</f>
        <v>12</v>
      </c>
      <c r="AB1024" s="130"/>
      <c r="AC1024" s="130"/>
      <c r="AD1024" s="130"/>
      <c r="AE1024" s="130"/>
      <c r="AF1024" s="130"/>
      <c r="AG1024" s="130"/>
      <c r="AH1024" s="130"/>
      <c r="AI1024" s="130"/>
      <c r="AJ1024" s="130"/>
      <c r="AK1024" s="130"/>
      <c r="AL1024" s="130"/>
      <c r="AM1024" s="130"/>
    </row>
    <row r="1025" spans="1:39" ht="20.25" customHeight="1">
      <c r="A1025" s="132">
        <v>1024</v>
      </c>
      <c r="B1025" s="19" t="s">
        <v>5497</v>
      </c>
      <c r="C1025" s="252">
        <v>64041990000</v>
      </c>
      <c r="D1025" s="270" t="s">
        <v>6972</v>
      </c>
      <c r="E1025" s="143" t="str">
        <f t="shared" si="46"/>
        <v>Բարձրակրունկ Կոշիկ</v>
      </c>
      <c r="F1025" s="273" t="s">
        <v>3973</v>
      </c>
      <c r="G1025" s="144">
        <f>VLOOKUP(E1025,subcategory!A:B,2,0)</f>
        <v>465</v>
      </c>
      <c r="H1025" s="16" t="s">
        <v>3848</v>
      </c>
      <c r="I1025" s="213">
        <f>VLOOKUP(H1025,gender!A:B,2,0)</f>
        <v>2</v>
      </c>
      <c r="J1025" s="273">
        <v>400</v>
      </c>
      <c r="K1025" s="273">
        <v>600</v>
      </c>
      <c r="L1025" s="273">
        <v>1</v>
      </c>
      <c r="M1025" s="273" t="s">
        <v>7805</v>
      </c>
      <c r="N1025" s="144">
        <f>VLOOKUP(M1025,brand!A:B,2,0)</f>
        <v>769</v>
      </c>
      <c r="O1025" s="144" t="str">
        <f t="shared" si="48"/>
        <v>VIETNAM</v>
      </c>
      <c r="P1025" s="144">
        <f>VLOOKUP(O1025,country!A:B,2,0)</f>
        <v>7579</v>
      </c>
      <c r="Q1025" s="273" t="s">
        <v>424</v>
      </c>
      <c r="R1025" s="144" t="str">
        <f t="shared" si="47"/>
        <v>Վրան Տեքստիլ, Տակացու Պոլիուրեթան</v>
      </c>
      <c r="S1025" s="144" t="s">
        <v>7292</v>
      </c>
      <c r="T1025" s="144" t="str">
        <f>VLOOKUP(R1025,material!A:B,2,0)</f>
        <v>69-104</v>
      </c>
      <c r="U1025" s="141" t="s">
        <v>7643</v>
      </c>
      <c r="V1025" s="141"/>
      <c r="W1025" s="273">
        <v>35</v>
      </c>
      <c r="X1025" s="141">
        <f>VLOOKUP(W1025,SIZE!A:B,2,0)</f>
        <v>217</v>
      </c>
      <c r="Y1025" s="141">
        <v>49.99</v>
      </c>
      <c r="Z1025" s="141" t="s">
        <v>1059</v>
      </c>
      <c r="AA1025" s="141">
        <f>VLOOKUP(Z1025,COLOR!A:B,2,0)</f>
        <v>1</v>
      </c>
      <c r="AB1025" s="130"/>
      <c r="AC1025" s="130"/>
      <c r="AD1025" s="130"/>
      <c r="AE1025" s="130"/>
      <c r="AF1025" s="130"/>
      <c r="AG1025" s="130"/>
      <c r="AH1025" s="130"/>
      <c r="AI1025" s="130"/>
      <c r="AJ1025" s="130"/>
      <c r="AK1025" s="130"/>
      <c r="AL1025" s="130"/>
      <c r="AM1025" s="130"/>
    </row>
    <row r="1026" spans="1:39" ht="20.25" customHeight="1">
      <c r="A1026" s="132">
        <v>1025</v>
      </c>
      <c r="B1026" s="19" t="s">
        <v>5498</v>
      </c>
      <c r="C1026" s="256">
        <v>64029931000</v>
      </c>
      <c r="D1026" s="268" t="s">
        <v>6985</v>
      </c>
      <c r="E1026" s="143" t="str">
        <f t="shared" si="46"/>
        <v>Բարձրակրունկ Կոշիկ</v>
      </c>
      <c r="F1026" s="273" t="s">
        <v>3973</v>
      </c>
      <c r="G1026" s="144">
        <f>VLOOKUP(E1026,subcategory!A:B,2,0)</f>
        <v>465</v>
      </c>
      <c r="H1026" s="16" t="s">
        <v>3848</v>
      </c>
      <c r="I1026" s="213">
        <f>VLOOKUP(H1026,gender!A:B,2,0)</f>
        <v>2</v>
      </c>
      <c r="J1026" s="273">
        <v>445</v>
      </c>
      <c r="K1026" s="273">
        <v>685</v>
      </c>
      <c r="L1026" s="273">
        <v>1</v>
      </c>
      <c r="M1026" s="273" t="s">
        <v>7805</v>
      </c>
      <c r="N1026" s="144">
        <f>VLOOKUP(M1026,brand!A:B,2,0)</f>
        <v>769</v>
      </c>
      <c r="O1026" s="144" t="str">
        <f t="shared" si="48"/>
        <v>VIETNAM</v>
      </c>
      <c r="P1026" s="144">
        <f>VLOOKUP(O1026,country!A:B,2,0)</f>
        <v>7579</v>
      </c>
      <c r="Q1026" s="273" t="s">
        <v>424</v>
      </c>
      <c r="R1026" s="144" t="str">
        <f t="shared" si="47"/>
        <v>Վրան Արհեստական Կաշի, Տեքստիլ, Տակացու Պոլիուրեթան</v>
      </c>
      <c r="S1026" s="144" t="s">
        <v>7301</v>
      </c>
      <c r="T1026" s="144" t="str">
        <f>VLOOKUP(R1026,material!A:B,2,0)</f>
        <v>7-69-104</v>
      </c>
      <c r="U1026" s="141" t="s">
        <v>7643</v>
      </c>
      <c r="V1026" s="141"/>
      <c r="W1026" s="273">
        <v>37</v>
      </c>
      <c r="X1026" s="141">
        <f>VLOOKUP(W1026,SIZE!A:B,2,0)</f>
        <v>282</v>
      </c>
      <c r="Y1026" s="141">
        <v>59.99</v>
      </c>
      <c r="Z1026" s="141" t="s">
        <v>1059</v>
      </c>
      <c r="AA1026" s="141">
        <f>VLOOKUP(Z1026,COLOR!A:B,2,0)</f>
        <v>1</v>
      </c>
      <c r="AB1026" s="130"/>
      <c r="AC1026" s="130"/>
      <c r="AD1026" s="130"/>
      <c r="AE1026" s="130"/>
      <c r="AF1026" s="130"/>
      <c r="AG1026" s="130"/>
      <c r="AH1026" s="130"/>
      <c r="AI1026" s="130"/>
      <c r="AJ1026" s="130"/>
      <c r="AK1026" s="130"/>
      <c r="AL1026" s="130"/>
      <c r="AM1026" s="130"/>
    </row>
    <row r="1027" spans="1:39" ht="20.25" customHeight="1">
      <c r="A1027" s="132">
        <v>1026</v>
      </c>
      <c r="B1027" s="19" t="s">
        <v>5499</v>
      </c>
      <c r="C1027" s="252">
        <v>64041990000</v>
      </c>
      <c r="D1027" s="270" t="s">
        <v>6972</v>
      </c>
      <c r="E1027" s="143" t="str">
        <f t="shared" ref="E1027:E1090" si="49">PROPER(F1027)</f>
        <v>Բարձրակրունկ Կոշիկ</v>
      </c>
      <c r="F1027" s="273" t="s">
        <v>3973</v>
      </c>
      <c r="G1027" s="144">
        <f>VLOOKUP(E1027,subcategory!A:B,2,0)</f>
        <v>465</v>
      </c>
      <c r="H1027" s="16" t="s">
        <v>3848</v>
      </c>
      <c r="I1027" s="213">
        <f>VLOOKUP(H1027,gender!A:B,2,0)</f>
        <v>2</v>
      </c>
      <c r="J1027" s="273">
        <v>370</v>
      </c>
      <c r="K1027" s="273">
        <v>515</v>
      </c>
      <c r="L1027" s="273">
        <v>1</v>
      </c>
      <c r="M1027" s="273" t="s">
        <v>7805</v>
      </c>
      <c r="N1027" s="144">
        <f>VLOOKUP(M1027,brand!A:B,2,0)</f>
        <v>769</v>
      </c>
      <c r="O1027" s="144" t="str">
        <f t="shared" si="48"/>
        <v>VIETNAM</v>
      </c>
      <c r="P1027" s="144">
        <f>VLOOKUP(O1027,country!A:B,2,0)</f>
        <v>7579</v>
      </c>
      <c r="Q1027" s="273" t="s">
        <v>424</v>
      </c>
      <c r="R1027" s="144" t="str">
        <f t="shared" si="47"/>
        <v>Վրան Տեքստիլ, Տակացու Պոլիուրեթան</v>
      </c>
      <c r="S1027" s="144" t="s">
        <v>7292</v>
      </c>
      <c r="T1027" s="144" t="str">
        <f>VLOOKUP(R1027,material!A:B,2,0)</f>
        <v>69-104</v>
      </c>
      <c r="U1027" s="141" t="s">
        <v>7643</v>
      </c>
      <c r="V1027" s="141"/>
      <c r="W1027" s="273">
        <v>37</v>
      </c>
      <c r="X1027" s="141">
        <f>VLOOKUP(W1027,SIZE!A:B,2,0)</f>
        <v>282</v>
      </c>
      <c r="Y1027" s="141">
        <v>49.99</v>
      </c>
      <c r="Z1027" s="141" t="s">
        <v>2103</v>
      </c>
      <c r="AA1027" s="141">
        <f>VLOOKUP(Z1027,COLOR!A:B,2,0)</f>
        <v>23</v>
      </c>
      <c r="AB1027" s="130"/>
      <c r="AC1027" s="130"/>
      <c r="AD1027" s="130"/>
      <c r="AE1027" s="130"/>
      <c r="AF1027" s="130"/>
      <c r="AG1027" s="130"/>
      <c r="AH1027" s="130"/>
      <c r="AI1027" s="130"/>
      <c r="AJ1027" s="130"/>
      <c r="AK1027" s="130"/>
      <c r="AL1027" s="130"/>
      <c r="AM1027" s="130"/>
    </row>
    <row r="1028" spans="1:39" ht="20.25" customHeight="1">
      <c r="A1028" s="132">
        <v>1027</v>
      </c>
      <c r="B1028" s="19" t="s">
        <v>5500</v>
      </c>
      <c r="C1028" s="252">
        <v>64041990000</v>
      </c>
      <c r="D1028" s="270" t="s">
        <v>6972</v>
      </c>
      <c r="E1028" s="143" t="str">
        <f t="shared" si="49"/>
        <v>Բարձրակրունկ Կոշիկ</v>
      </c>
      <c r="F1028" s="273" t="s">
        <v>3973</v>
      </c>
      <c r="G1028" s="144">
        <f>VLOOKUP(E1028,subcategory!A:B,2,0)</f>
        <v>465</v>
      </c>
      <c r="H1028" s="16" t="s">
        <v>3848</v>
      </c>
      <c r="I1028" s="213">
        <f>VLOOKUP(H1028,gender!A:B,2,0)</f>
        <v>2</v>
      </c>
      <c r="J1028" s="273">
        <v>400</v>
      </c>
      <c r="K1028" s="273">
        <v>630</v>
      </c>
      <c r="L1028" s="273">
        <v>1</v>
      </c>
      <c r="M1028" s="273" t="s">
        <v>7805</v>
      </c>
      <c r="N1028" s="144">
        <f>VLOOKUP(M1028,brand!A:B,2,0)</f>
        <v>769</v>
      </c>
      <c r="O1028" s="144" t="str">
        <f t="shared" si="48"/>
        <v>VIETNAM</v>
      </c>
      <c r="P1028" s="144">
        <f>VLOOKUP(O1028,country!A:B,2,0)</f>
        <v>7579</v>
      </c>
      <c r="Q1028" s="273" t="s">
        <v>424</v>
      </c>
      <c r="R1028" s="144" t="str">
        <f t="shared" si="47"/>
        <v>Վրան Տեքստիլ, Տակացու Պոլիուրեթան</v>
      </c>
      <c r="S1028" s="144" t="s">
        <v>7292</v>
      </c>
      <c r="T1028" s="144" t="str">
        <f>VLOOKUP(R1028,material!A:B,2,0)</f>
        <v>69-104</v>
      </c>
      <c r="U1028" s="141" t="s">
        <v>7643</v>
      </c>
      <c r="V1028" s="141"/>
      <c r="W1028" s="273">
        <v>40</v>
      </c>
      <c r="X1028" s="141">
        <f>VLOOKUP(W1028,SIZE!A:B,2,0)</f>
        <v>79</v>
      </c>
      <c r="Y1028" s="141">
        <v>59.99</v>
      </c>
      <c r="Z1028" s="141" t="s">
        <v>2099</v>
      </c>
      <c r="AA1028" s="141">
        <f>VLOOKUP(Z1028,COLOR!A:B,2,0)</f>
        <v>21</v>
      </c>
      <c r="AB1028" s="130"/>
      <c r="AC1028" s="130"/>
      <c r="AD1028" s="130"/>
      <c r="AE1028" s="130"/>
      <c r="AF1028" s="130"/>
      <c r="AG1028" s="130"/>
      <c r="AH1028" s="130"/>
      <c r="AI1028" s="130"/>
      <c r="AJ1028" s="130"/>
      <c r="AK1028" s="130"/>
      <c r="AL1028" s="130"/>
      <c r="AM1028" s="130"/>
    </row>
    <row r="1029" spans="1:39" ht="20.25" customHeight="1">
      <c r="A1029" s="132">
        <v>1028</v>
      </c>
      <c r="B1029" s="19" t="s">
        <v>5501</v>
      </c>
      <c r="C1029" s="256">
        <v>64029998000</v>
      </c>
      <c r="D1029" s="268" t="s">
        <v>6981</v>
      </c>
      <c r="E1029" s="143" t="str">
        <f t="shared" si="49"/>
        <v>Սանդալ</v>
      </c>
      <c r="F1029" s="273" t="s">
        <v>4308</v>
      </c>
      <c r="G1029" s="144">
        <f>VLOOKUP(E1029,subcategory!A:B,2,0)</f>
        <v>66</v>
      </c>
      <c r="H1029" s="16" t="s">
        <v>3848</v>
      </c>
      <c r="I1029" s="213">
        <f>VLOOKUP(H1029,gender!A:B,2,0)</f>
        <v>2</v>
      </c>
      <c r="J1029" s="273">
        <v>545</v>
      </c>
      <c r="K1029" s="273">
        <v>790</v>
      </c>
      <c r="L1029" s="273">
        <v>1</v>
      </c>
      <c r="M1029" s="273" t="s">
        <v>7805</v>
      </c>
      <c r="N1029" s="144">
        <f>VLOOKUP(M1029,brand!A:B,2,0)</f>
        <v>769</v>
      </c>
      <c r="O1029" s="144" t="str">
        <f t="shared" si="48"/>
        <v>VIETNAM</v>
      </c>
      <c r="P1029" s="144">
        <f>VLOOKUP(O1029,country!A:B,2,0)</f>
        <v>7579</v>
      </c>
      <c r="Q1029" s="273" t="s">
        <v>424</v>
      </c>
      <c r="R1029" s="144" t="str">
        <f t="shared" si="47"/>
        <v>Վրան Արհեստական Կաշի, Տեքստիլ, Տակացու Պոլիուրեթան</v>
      </c>
      <c r="S1029" s="144" t="s">
        <v>7301</v>
      </c>
      <c r="T1029" s="144" t="str">
        <f>VLOOKUP(R1029,material!A:B,2,0)</f>
        <v>7-69-104</v>
      </c>
      <c r="U1029" s="141" t="s">
        <v>7643</v>
      </c>
      <c r="V1029" s="141"/>
      <c r="W1029" s="273">
        <v>38</v>
      </c>
      <c r="X1029" s="141">
        <f>VLOOKUP(W1029,SIZE!A:B,2,0)</f>
        <v>64</v>
      </c>
      <c r="Y1029" s="141">
        <v>59.99</v>
      </c>
      <c r="Z1029" s="141" t="s">
        <v>2088</v>
      </c>
      <c r="AA1029" s="141">
        <f>VLOOKUP(Z1029,COLOR!A:B,2,0)</f>
        <v>7</v>
      </c>
      <c r="AB1029" s="130"/>
      <c r="AC1029" s="130"/>
      <c r="AD1029" s="130"/>
      <c r="AE1029" s="130"/>
      <c r="AF1029" s="130"/>
      <c r="AG1029" s="130"/>
      <c r="AH1029" s="130"/>
      <c r="AI1029" s="130"/>
      <c r="AJ1029" s="130"/>
      <c r="AK1029" s="130"/>
      <c r="AL1029" s="130"/>
      <c r="AM1029" s="130"/>
    </row>
    <row r="1030" spans="1:39" ht="20.25" customHeight="1">
      <c r="A1030" s="132">
        <v>1029</v>
      </c>
      <c r="B1030" s="19" t="s">
        <v>5502</v>
      </c>
      <c r="C1030" s="256">
        <v>64039998000</v>
      </c>
      <c r="D1030" s="268" t="s">
        <v>6986</v>
      </c>
      <c r="E1030" s="143" t="str">
        <f t="shared" si="49"/>
        <v>Կոշիկ</v>
      </c>
      <c r="F1030" s="273" t="s">
        <v>132</v>
      </c>
      <c r="G1030" s="144">
        <f>VLOOKUP(E1030,subcategory!A:B,2,0)</f>
        <v>55</v>
      </c>
      <c r="H1030" s="16" t="s">
        <v>3848</v>
      </c>
      <c r="I1030" s="213">
        <f>VLOOKUP(H1030,gender!A:B,2,0)</f>
        <v>2</v>
      </c>
      <c r="J1030" s="273">
        <v>380</v>
      </c>
      <c r="K1030" s="273">
        <v>600</v>
      </c>
      <c r="L1030" s="273">
        <v>1</v>
      </c>
      <c r="M1030" s="273" t="s">
        <v>7805</v>
      </c>
      <c r="N1030" s="144">
        <f>VLOOKUP(M1030,brand!A:B,2,0)</f>
        <v>769</v>
      </c>
      <c r="O1030" s="144" t="str">
        <f t="shared" si="48"/>
        <v>INDIA</v>
      </c>
      <c r="P1030" s="144">
        <f>VLOOKUP(O1030,country!A:B,2,0)</f>
        <v>7505</v>
      </c>
      <c r="Q1030" s="273" t="s">
        <v>428</v>
      </c>
      <c r="R1030" s="144" t="str">
        <f t="shared" si="47"/>
        <v>Վրան Կաշի,Տակացու Ռետին</v>
      </c>
      <c r="S1030" s="144" t="s">
        <v>7305</v>
      </c>
      <c r="T1030" s="144" t="str">
        <f>VLOOKUP(R1030,material!A:B,2,0)</f>
        <v>20-102</v>
      </c>
      <c r="U1030" s="141" t="s">
        <v>7643</v>
      </c>
      <c r="V1030" s="141"/>
      <c r="W1030" s="273">
        <v>38</v>
      </c>
      <c r="X1030" s="141">
        <f>VLOOKUP(W1030,SIZE!A:B,2,0)</f>
        <v>64</v>
      </c>
      <c r="Y1030" s="141">
        <v>39.99</v>
      </c>
      <c r="Z1030" s="141" t="s">
        <v>2103</v>
      </c>
      <c r="AA1030" s="141">
        <f>VLOOKUP(Z1030,COLOR!A:B,2,0)</f>
        <v>23</v>
      </c>
      <c r="AB1030" s="130"/>
      <c r="AC1030" s="130"/>
      <c r="AD1030" s="130"/>
      <c r="AE1030" s="130"/>
      <c r="AF1030" s="130"/>
      <c r="AG1030" s="130"/>
      <c r="AH1030" s="130"/>
      <c r="AI1030" s="130"/>
      <c r="AJ1030" s="130"/>
      <c r="AK1030" s="130"/>
      <c r="AL1030" s="130"/>
      <c r="AM1030" s="130"/>
    </row>
    <row r="1031" spans="1:39" ht="20.25" customHeight="1">
      <c r="A1031" s="132">
        <v>1030</v>
      </c>
      <c r="B1031" s="19" t="s">
        <v>5503</v>
      </c>
      <c r="C1031" s="252">
        <v>64041990000</v>
      </c>
      <c r="D1031" s="270" t="s">
        <v>6972</v>
      </c>
      <c r="E1031" s="143" t="str">
        <f t="shared" si="49"/>
        <v>Բարձրակրունկ Կոշիկ</v>
      </c>
      <c r="F1031" s="273" t="s">
        <v>3973</v>
      </c>
      <c r="G1031" s="144">
        <f>VLOOKUP(E1031,subcategory!A:B,2,0)</f>
        <v>465</v>
      </c>
      <c r="H1031" s="16" t="s">
        <v>3848</v>
      </c>
      <c r="I1031" s="213">
        <f>VLOOKUP(H1031,gender!A:B,2,0)</f>
        <v>2</v>
      </c>
      <c r="J1031" s="273">
        <v>390</v>
      </c>
      <c r="K1031" s="273">
        <v>645</v>
      </c>
      <c r="L1031" s="273">
        <v>1</v>
      </c>
      <c r="M1031" s="273" t="s">
        <v>7805</v>
      </c>
      <c r="N1031" s="144">
        <f>VLOOKUP(M1031,brand!A:B,2,0)</f>
        <v>769</v>
      </c>
      <c r="O1031" s="144" t="str">
        <f t="shared" si="48"/>
        <v>VIETNAM</v>
      </c>
      <c r="P1031" s="144">
        <f>VLOOKUP(O1031,country!A:B,2,0)</f>
        <v>7579</v>
      </c>
      <c r="Q1031" s="273" t="s">
        <v>424</v>
      </c>
      <c r="R1031" s="144" t="str">
        <f t="shared" si="47"/>
        <v>Վրան Տեքստիլ, Տակացու Պոլիուրեթան</v>
      </c>
      <c r="S1031" s="144" t="s">
        <v>7292</v>
      </c>
      <c r="T1031" s="144" t="str">
        <f>VLOOKUP(R1031,material!A:B,2,0)</f>
        <v>69-104</v>
      </c>
      <c r="U1031" s="141" t="s">
        <v>7643</v>
      </c>
      <c r="V1031" s="141"/>
      <c r="W1031" s="273">
        <v>38</v>
      </c>
      <c r="X1031" s="141">
        <f>VLOOKUP(W1031,SIZE!A:B,2,0)</f>
        <v>64</v>
      </c>
      <c r="Y1031" s="141">
        <v>49.99</v>
      </c>
      <c r="Z1031" s="141" t="s">
        <v>1071</v>
      </c>
      <c r="AA1031" s="141">
        <f>VLOOKUP(Z1031,COLOR!A:B,2,0)</f>
        <v>12</v>
      </c>
      <c r="AB1031" s="130"/>
      <c r="AC1031" s="130"/>
      <c r="AD1031" s="130"/>
      <c r="AE1031" s="130"/>
      <c r="AF1031" s="130"/>
      <c r="AG1031" s="130"/>
      <c r="AH1031" s="130"/>
      <c r="AI1031" s="130"/>
      <c r="AJ1031" s="130"/>
      <c r="AK1031" s="130"/>
      <c r="AL1031" s="130"/>
      <c r="AM1031" s="130"/>
    </row>
    <row r="1032" spans="1:39" ht="20.25" customHeight="1">
      <c r="A1032" s="132">
        <v>1031</v>
      </c>
      <c r="B1032" s="19" t="s">
        <v>5504</v>
      </c>
      <c r="C1032" s="256">
        <v>64029998000</v>
      </c>
      <c r="D1032" s="268" t="s">
        <v>6981</v>
      </c>
      <c r="E1032" s="143" t="str">
        <f t="shared" si="49"/>
        <v>Սանդալ</v>
      </c>
      <c r="F1032" s="273" t="s">
        <v>4308</v>
      </c>
      <c r="G1032" s="144">
        <f>VLOOKUP(E1032,subcategory!A:B,2,0)</f>
        <v>66</v>
      </c>
      <c r="H1032" s="16" t="s">
        <v>3848</v>
      </c>
      <c r="I1032" s="213">
        <f>VLOOKUP(H1032,gender!A:B,2,0)</f>
        <v>2</v>
      </c>
      <c r="J1032" s="273">
        <v>520</v>
      </c>
      <c r="K1032" s="273">
        <v>800</v>
      </c>
      <c r="L1032" s="273">
        <v>1</v>
      </c>
      <c r="M1032" s="273" t="s">
        <v>7805</v>
      </c>
      <c r="N1032" s="144">
        <f>VLOOKUP(M1032,brand!A:B,2,0)</f>
        <v>769</v>
      </c>
      <c r="O1032" s="144" t="str">
        <f t="shared" si="48"/>
        <v>VIETNAM</v>
      </c>
      <c r="P1032" s="144">
        <f>VLOOKUP(O1032,country!A:B,2,0)</f>
        <v>7579</v>
      </c>
      <c r="Q1032" s="273" t="s">
        <v>424</v>
      </c>
      <c r="R1032" s="144" t="str">
        <f t="shared" si="47"/>
        <v>Վրան Արհեստական Կաշի, Տեքստիլ, Տակացու Պոլիուրեթան</v>
      </c>
      <c r="S1032" s="144" t="s">
        <v>7301</v>
      </c>
      <c r="T1032" s="144" t="str">
        <f>VLOOKUP(R1032,material!A:B,2,0)</f>
        <v>7-69-104</v>
      </c>
      <c r="U1032" s="141" t="s">
        <v>7643</v>
      </c>
      <c r="V1032" s="141"/>
      <c r="W1032" s="273">
        <v>38</v>
      </c>
      <c r="X1032" s="141">
        <f>VLOOKUP(W1032,SIZE!A:B,2,0)</f>
        <v>64</v>
      </c>
      <c r="Y1032" s="141">
        <v>59.99</v>
      </c>
      <c r="Z1032" s="141" t="s">
        <v>2088</v>
      </c>
      <c r="AA1032" s="141">
        <f>VLOOKUP(Z1032,COLOR!A:B,2,0)</f>
        <v>7</v>
      </c>
      <c r="AB1032" s="130"/>
      <c r="AC1032" s="130"/>
      <c r="AD1032" s="130"/>
      <c r="AE1032" s="130"/>
      <c r="AF1032" s="130"/>
      <c r="AG1032" s="130"/>
      <c r="AH1032" s="130"/>
      <c r="AI1032" s="130"/>
      <c r="AJ1032" s="130"/>
      <c r="AK1032" s="130"/>
      <c r="AL1032" s="130"/>
      <c r="AM1032" s="130"/>
    </row>
    <row r="1033" spans="1:39" ht="20.25" customHeight="1">
      <c r="A1033" s="132">
        <v>1032</v>
      </c>
      <c r="B1033" s="19" t="s">
        <v>5505</v>
      </c>
      <c r="C1033" s="251">
        <v>64041990000</v>
      </c>
      <c r="D1033" s="262" t="s">
        <v>6987</v>
      </c>
      <c r="E1033" s="143" t="str">
        <f t="shared" si="49"/>
        <v>Սանդալ</v>
      </c>
      <c r="F1033" s="273" t="s">
        <v>4308</v>
      </c>
      <c r="G1033" s="144">
        <f>VLOOKUP(E1033,subcategory!A:B,2,0)</f>
        <v>66</v>
      </c>
      <c r="H1033" s="16" t="s">
        <v>3848</v>
      </c>
      <c r="I1033" s="213">
        <f>VLOOKUP(H1033,gender!A:B,2,0)</f>
        <v>2</v>
      </c>
      <c r="J1033" s="273">
        <v>415</v>
      </c>
      <c r="K1033" s="273">
        <v>620</v>
      </c>
      <c r="L1033" s="273">
        <v>1</v>
      </c>
      <c r="M1033" s="273" t="s">
        <v>7805</v>
      </c>
      <c r="N1033" s="144">
        <f>VLOOKUP(M1033,brand!A:B,2,0)</f>
        <v>769</v>
      </c>
      <c r="O1033" s="144" t="str">
        <f t="shared" si="48"/>
        <v>EU</v>
      </c>
      <c r="P1033" s="144">
        <f>VLOOKUP(O1033,country!A:B,2,0)</f>
        <v>9001</v>
      </c>
      <c r="Q1033" s="273" t="s">
        <v>568</v>
      </c>
      <c r="R1033" s="144" t="str">
        <f t="shared" si="47"/>
        <v>Վրան Տեքստիլ, Տակացու Պոլիուրեթան</v>
      </c>
      <c r="S1033" s="144" t="s">
        <v>7292</v>
      </c>
      <c r="T1033" s="144" t="str">
        <f>VLOOKUP(R1033,material!A:B,2,0)</f>
        <v>69-104</v>
      </c>
      <c r="U1033" s="141" t="s">
        <v>7643</v>
      </c>
      <c r="V1033" s="141"/>
      <c r="W1033" s="273">
        <v>38</v>
      </c>
      <c r="X1033" s="141">
        <f>VLOOKUP(W1033,SIZE!A:B,2,0)</f>
        <v>64</v>
      </c>
      <c r="Y1033" s="141">
        <v>49.99</v>
      </c>
      <c r="Z1033" s="141" t="s">
        <v>1107</v>
      </c>
      <c r="AA1033" s="141">
        <f>VLOOKUP(Z1033,COLOR!A:B,2,0)</f>
        <v>1</v>
      </c>
      <c r="AB1033" s="130"/>
      <c r="AC1033" s="130"/>
      <c r="AD1033" s="130"/>
      <c r="AE1033" s="130"/>
      <c r="AF1033" s="130"/>
      <c r="AG1033" s="130"/>
      <c r="AH1033" s="130"/>
      <c r="AI1033" s="130"/>
      <c r="AJ1033" s="130"/>
      <c r="AK1033" s="130"/>
      <c r="AL1033" s="130"/>
      <c r="AM1033" s="130"/>
    </row>
    <row r="1034" spans="1:39" ht="20.25" customHeight="1">
      <c r="A1034" s="132">
        <v>1033</v>
      </c>
      <c r="B1034" s="19" t="s">
        <v>5506</v>
      </c>
      <c r="C1034" s="251">
        <v>64039911000</v>
      </c>
      <c r="D1034" s="262" t="s">
        <v>6988</v>
      </c>
      <c r="E1034" s="143" t="str">
        <f t="shared" si="49"/>
        <v>Բարձրակրունկ Կոշիկ</v>
      </c>
      <c r="F1034" s="273" t="s">
        <v>3973</v>
      </c>
      <c r="G1034" s="144">
        <f>VLOOKUP(E1034,subcategory!A:B,2,0)</f>
        <v>465</v>
      </c>
      <c r="H1034" s="16" t="s">
        <v>3848</v>
      </c>
      <c r="I1034" s="213">
        <f>VLOOKUP(H1034,gender!A:B,2,0)</f>
        <v>2</v>
      </c>
      <c r="J1034" s="273">
        <v>360</v>
      </c>
      <c r="K1034" s="273">
        <v>695</v>
      </c>
      <c r="L1034" s="273">
        <v>1</v>
      </c>
      <c r="M1034" s="273" t="s">
        <v>7805</v>
      </c>
      <c r="N1034" s="144">
        <f>VLOOKUP(M1034,brand!A:B,2,0)</f>
        <v>769</v>
      </c>
      <c r="O1034" s="144" t="str">
        <f t="shared" si="48"/>
        <v>INDONESIA</v>
      </c>
      <c r="P1034" s="144">
        <f>VLOOKUP(O1034,country!A:B,2,0)</f>
        <v>7510</v>
      </c>
      <c r="Q1034" s="223" t="s">
        <v>2939</v>
      </c>
      <c r="R1034" s="144" t="str">
        <f t="shared" si="47"/>
        <v>Վրան Կաշի,Տակացու  Պոլիուրեթան</v>
      </c>
      <c r="S1034" s="144" t="s">
        <v>7306</v>
      </c>
      <c r="T1034" s="144" t="str">
        <f>VLOOKUP(R1034,material!A:B,2,0)</f>
        <v>20-104</v>
      </c>
      <c r="U1034" s="141" t="s">
        <v>7643</v>
      </c>
      <c r="V1034" s="141"/>
      <c r="W1034" s="273">
        <v>37</v>
      </c>
      <c r="X1034" s="141">
        <f>VLOOKUP(W1034,SIZE!A:B,2,0)</f>
        <v>282</v>
      </c>
      <c r="Y1034" s="141">
        <v>59.99</v>
      </c>
      <c r="Z1034" s="141" t="s">
        <v>2103</v>
      </c>
      <c r="AA1034" s="141">
        <f>VLOOKUP(Z1034,COLOR!A:B,2,0)</f>
        <v>23</v>
      </c>
      <c r="AB1034" s="130"/>
      <c r="AC1034" s="130"/>
      <c r="AD1034" s="130"/>
      <c r="AE1034" s="130"/>
      <c r="AF1034" s="130"/>
      <c r="AG1034" s="130"/>
      <c r="AH1034" s="130"/>
      <c r="AI1034" s="130"/>
      <c r="AJ1034" s="130"/>
      <c r="AK1034" s="130"/>
      <c r="AL1034" s="130"/>
      <c r="AM1034" s="130"/>
    </row>
    <row r="1035" spans="1:39" ht="20.25" customHeight="1">
      <c r="A1035" s="132">
        <v>1034</v>
      </c>
      <c r="B1035" s="19" t="s">
        <v>5507</v>
      </c>
      <c r="C1035" s="252">
        <v>64041990000</v>
      </c>
      <c r="D1035" s="270" t="s">
        <v>6972</v>
      </c>
      <c r="E1035" s="143" t="str">
        <f t="shared" si="49"/>
        <v>Բարձրակրունկ Կոշիկ</v>
      </c>
      <c r="F1035" s="273" t="s">
        <v>3973</v>
      </c>
      <c r="G1035" s="144">
        <f>VLOOKUP(E1035,subcategory!A:B,2,0)</f>
        <v>465</v>
      </c>
      <c r="H1035" s="16" t="s">
        <v>3848</v>
      </c>
      <c r="I1035" s="213">
        <f>VLOOKUP(H1035,gender!A:B,2,0)</f>
        <v>2</v>
      </c>
      <c r="J1035" s="273">
        <v>450</v>
      </c>
      <c r="K1035" s="273">
        <v>710</v>
      </c>
      <c r="L1035" s="273">
        <v>1</v>
      </c>
      <c r="M1035" s="273" t="s">
        <v>7805</v>
      </c>
      <c r="N1035" s="144">
        <f>VLOOKUP(M1035,brand!A:B,2,0)</f>
        <v>769</v>
      </c>
      <c r="O1035" s="144" t="str">
        <f t="shared" si="48"/>
        <v>VIETNAM</v>
      </c>
      <c r="P1035" s="144">
        <f>VLOOKUP(O1035,country!A:B,2,0)</f>
        <v>7579</v>
      </c>
      <c r="Q1035" s="273" t="s">
        <v>424</v>
      </c>
      <c r="R1035" s="144" t="str">
        <f t="shared" si="47"/>
        <v>Վրան Տեքստիլ, Տակացու Պոլիուրեթան</v>
      </c>
      <c r="S1035" s="144" t="s">
        <v>7292</v>
      </c>
      <c r="T1035" s="144" t="str">
        <f>VLOOKUP(R1035,material!A:B,2,0)</f>
        <v>69-104</v>
      </c>
      <c r="U1035" s="141" t="s">
        <v>7643</v>
      </c>
      <c r="V1035" s="141"/>
      <c r="W1035" s="273">
        <v>37</v>
      </c>
      <c r="X1035" s="141">
        <f>VLOOKUP(W1035,SIZE!A:B,2,0)</f>
        <v>282</v>
      </c>
      <c r="Y1035" s="141">
        <v>59.99</v>
      </c>
      <c r="Z1035" s="141" t="s">
        <v>7784</v>
      </c>
      <c r="AA1035" s="141">
        <f>VLOOKUP(Z1035,COLOR!A:B,2,0)</f>
        <v>22</v>
      </c>
      <c r="AB1035" s="130"/>
      <c r="AC1035" s="130"/>
      <c r="AD1035" s="130"/>
      <c r="AE1035" s="130"/>
      <c r="AF1035" s="130"/>
      <c r="AG1035" s="130"/>
      <c r="AH1035" s="130"/>
      <c r="AI1035" s="130"/>
      <c r="AJ1035" s="130"/>
      <c r="AK1035" s="130"/>
      <c r="AL1035" s="130"/>
      <c r="AM1035" s="130"/>
    </row>
    <row r="1036" spans="1:39" ht="20.25" customHeight="1">
      <c r="A1036" s="132">
        <v>1035</v>
      </c>
      <c r="B1036" s="19" t="s">
        <v>5508</v>
      </c>
      <c r="C1036" s="256">
        <v>64029998000</v>
      </c>
      <c r="D1036" s="268" t="s">
        <v>6981</v>
      </c>
      <c r="E1036" s="143" t="str">
        <f t="shared" si="49"/>
        <v>Սանդալ</v>
      </c>
      <c r="F1036" s="273" t="s">
        <v>4308</v>
      </c>
      <c r="G1036" s="144">
        <f>VLOOKUP(E1036,subcategory!A:B,2,0)</f>
        <v>66</v>
      </c>
      <c r="H1036" s="16" t="s">
        <v>3848</v>
      </c>
      <c r="I1036" s="213">
        <f>VLOOKUP(H1036,gender!A:B,2,0)</f>
        <v>2</v>
      </c>
      <c r="J1036" s="273">
        <v>480</v>
      </c>
      <c r="K1036" s="273">
        <v>750</v>
      </c>
      <c r="L1036" s="273">
        <v>1</v>
      </c>
      <c r="M1036" s="273" t="s">
        <v>7805</v>
      </c>
      <c r="N1036" s="144">
        <f>VLOOKUP(M1036,brand!A:B,2,0)</f>
        <v>769</v>
      </c>
      <c r="O1036" s="144" t="str">
        <f t="shared" si="48"/>
        <v>VIETNAM</v>
      </c>
      <c r="P1036" s="144">
        <f>VLOOKUP(O1036,country!A:B,2,0)</f>
        <v>7579</v>
      </c>
      <c r="Q1036" s="273" t="s">
        <v>424</v>
      </c>
      <c r="R1036" s="144" t="str">
        <f t="shared" si="47"/>
        <v>Վրան Արհեստական Կաշի, Տեքստիլ, Տակացու Պոլիուրեթան</v>
      </c>
      <c r="S1036" s="144" t="s">
        <v>7301</v>
      </c>
      <c r="T1036" s="144" t="str">
        <f>VLOOKUP(R1036,material!A:B,2,0)</f>
        <v>7-69-104</v>
      </c>
      <c r="U1036" s="141" t="s">
        <v>7643</v>
      </c>
      <c r="V1036" s="141"/>
      <c r="W1036" s="273">
        <v>36</v>
      </c>
      <c r="X1036" s="141">
        <f>VLOOKUP(W1036,SIZE!A:B,2,0)</f>
        <v>52</v>
      </c>
      <c r="Y1036" s="141">
        <v>59.99</v>
      </c>
      <c r="Z1036" s="141" t="s">
        <v>1033</v>
      </c>
      <c r="AA1036" s="141">
        <f>VLOOKUP(Z1036,COLOR!A:B,2,0)</f>
        <v>20</v>
      </c>
      <c r="AB1036" s="130"/>
      <c r="AC1036" s="130"/>
      <c r="AD1036" s="130"/>
      <c r="AE1036" s="130"/>
      <c r="AF1036" s="130"/>
      <c r="AG1036" s="130"/>
      <c r="AH1036" s="130"/>
      <c r="AI1036" s="130"/>
      <c r="AJ1036" s="130"/>
      <c r="AK1036" s="130"/>
      <c r="AL1036" s="130"/>
      <c r="AM1036" s="130"/>
    </row>
    <row r="1037" spans="1:39" ht="20.25" customHeight="1">
      <c r="A1037" s="132">
        <v>1036</v>
      </c>
      <c r="B1037" s="19" t="s">
        <v>5509</v>
      </c>
      <c r="C1037" s="252">
        <v>64041990000</v>
      </c>
      <c r="D1037" s="270" t="s">
        <v>6972</v>
      </c>
      <c r="E1037" s="143" t="str">
        <f t="shared" si="49"/>
        <v>Բարձրակրունկ Կոշիկ</v>
      </c>
      <c r="F1037" s="273" t="s">
        <v>3973</v>
      </c>
      <c r="G1037" s="144">
        <f>VLOOKUP(E1037,subcategory!A:B,2,0)</f>
        <v>465</v>
      </c>
      <c r="H1037" s="16" t="s">
        <v>3848</v>
      </c>
      <c r="I1037" s="213">
        <f>VLOOKUP(H1037,gender!A:B,2,0)</f>
        <v>2</v>
      </c>
      <c r="J1037" s="273">
        <v>525</v>
      </c>
      <c r="K1037" s="273">
        <v>770</v>
      </c>
      <c r="L1037" s="273">
        <v>1</v>
      </c>
      <c r="M1037" s="273" t="s">
        <v>7805</v>
      </c>
      <c r="N1037" s="144">
        <f>VLOOKUP(M1037,brand!A:B,2,0)</f>
        <v>769</v>
      </c>
      <c r="O1037" s="144" t="str">
        <f t="shared" si="48"/>
        <v>VIETNAM</v>
      </c>
      <c r="P1037" s="144">
        <f>VLOOKUP(O1037,country!A:B,2,0)</f>
        <v>7579</v>
      </c>
      <c r="Q1037" s="273" t="s">
        <v>424</v>
      </c>
      <c r="R1037" s="144" t="str">
        <f t="shared" si="47"/>
        <v>Վրան Տեքստիլ, Տակացու Պոլիուրեթան</v>
      </c>
      <c r="S1037" s="144" t="s">
        <v>7292</v>
      </c>
      <c r="T1037" s="144" t="str">
        <f>VLOOKUP(R1037,material!A:B,2,0)</f>
        <v>69-104</v>
      </c>
      <c r="U1037" s="141" t="s">
        <v>7643</v>
      </c>
      <c r="V1037" s="141"/>
      <c r="W1037" s="273">
        <v>35</v>
      </c>
      <c r="X1037" s="141">
        <f>VLOOKUP(W1037,SIZE!A:B,2,0)</f>
        <v>217</v>
      </c>
      <c r="Y1037" s="141">
        <v>59.99</v>
      </c>
      <c r="Z1037" s="141" t="s">
        <v>1033</v>
      </c>
      <c r="AA1037" s="141">
        <f>VLOOKUP(Z1037,COLOR!A:B,2,0)</f>
        <v>20</v>
      </c>
      <c r="AB1037" s="130"/>
      <c r="AC1037" s="130"/>
      <c r="AD1037" s="130"/>
      <c r="AE1037" s="130"/>
      <c r="AF1037" s="130"/>
      <c r="AG1037" s="130"/>
      <c r="AH1037" s="130"/>
      <c r="AI1037" s="130"/>
      <c r="AJ1037" s="130"/>
      <c r="AK1037" s="130"/>
      <c r="AL1037" s="130"/>
      <c r="AM1037" s="130"/>
    </row>
    <row r="1038" spans="1:39" ht="20.25" customHeight="1">
      <c r="A1038" s="132">
        <v>1037</v>
      </c>
      <c r="B1038" s="19" t="s">
        <v>5510</v>
      </c>
      <c r="C1038" s="252">
        <v>64041990000</v>
      </c>
      <c r="D1038" s="270" t="s">
        <v>6972</v>
      </c>
      <c r="E1038" s="143" t="str">
        <f t="shared" si="49"/>
        <v>Բարձրակրունկ Կոշիկ</v>
      </c>
      <c r="F1038" s="273" t="s">
        <v>3973</v>
      </c>
      <c r="G1038" s="144">
        <f>VLOOKUP(E1038,subcategory!A:B,2,0)</f>
        <v>465</v>
      </c>
      <c r="H1038" s="16" t="s">
        <v>3848</v>
      </c>
      <c r="I1038" s="213">
        <f>VLOOKUP(H1038,gender!A:B,2,0)</f>
        <v>2</v>
      </c>
      <c r="J1038" s="273">
        <v>380</v>
      </c>
      <c r="K1038" s="273">
        <v>605</v>
      </c>
      <c r="L1038" s="273">
        <v>1</v>
      </c>
      <c r="M1038" s="273" t="s">
        <v>7805</v>
      </c>
      <c r="N1038" s="144">
        <f>VLOOKUP(M1038,brand!A:B,2,0)</f>
        <v>769</v>
      </c>
      <c r="O1038" s="144" t="str">
        <f t="shared" si="48"/>
        <v>VIETNAM</v>
      </c>
      <c r="P1038" s="144">
        <f>VLOOKUP(O1038,country!A:B,2,0)</f>
        <v>7579</v>
      </c>
      <c r="Q1038" s="273" t="s">
        <v>424</v>
      </c>
      <c r="R1038" s="144" t="str">
        <f t="shared" si="47"/>
        <v>Վրան Տեքստիլ, Տակացու Պոլիուրեթան</v>
      </c>
      <c r="S1038" s="144" t="s">
        <v>7292</v>
      </c>
      <c r="T1038" s="144" t="str">
        <f>VLOOKUP(R1038,material!A:B,2,0)</f>
        <v>69-104</v>
      </c>
      <c r="U1038" s="141" t="s">
        <v>7643</v>
      </c>
      <c r="V1038" s="141"/>
      <c r="W1038" s="273">
        <v>38</v>
      </c>
      <c r="X1038" s="141">
        <f>VLOOKUP(W1038,SIZE!A:B,2,0)</f>
        <v>64</v>
      </c>
      <c r="Y1038" s="141">
        <v>39.99</v>
      </c>
      <c r="Z1038" s="141" t="s">
        <v>1107</v>
      </c>
      <c r="AA1038" s="141">
        <f>VLOOKUP(Z1038,COLOR!A:B,2,0)</f>
        <v>1</v>
      </c>
      <c r="AB1038" s="130"/>
      <c r="AC1038" s="130"/>
      <c r="AD1038" s="130"/>
      <c r="AE1038" s="130"/>
      <c r="AF1038" s="130"/>
      <c r="AG1038" s="130"/>
      <c r="AH1038" s="130"/>
      <c r="AI1038" s="130"/>
      <c r="AJ1038" s="130"/>
      <c r="AK1038" s="130"/>
      <c r="AL1038" s="130"/>
      <c r="AM1038" s="130"/>
    </row>
    <row r="1039" spans="1:39" ht="20.25" customHeight="1">
      <c r="A1039" s="132">
        <v>1038</v>
      </c>
      <c r="B1039" s="19" t="s">
        <v>5511</v>
      </c>
      <c r="C1039" s="256">
        <v>64029998000</v>
      </c>
      <c r="D1039" s="268" t="s">
        <v>2466</v>
      </c>
      <c r="E1039" s="143" t="str">
        <f t="shared" si="49"/>
        <v>Սանդալ</v>
      </c>
      <c r="F1039" s="273" t="s">
        <v>4308</v>
      </c>
      <c r="G1039" s="144">
        <f>VLOOKUP(E1039,subcategory!A:B,2,0)</f>
        <v>66</v>
      </c>
      <c r="H1039" s="16" t="s">
        <v>3848</v>
      </c>
      <c r="I1039" s="213">
        <f>VLOOKUP(H1039,gender!A:B,2,0)</f>
        <v>2</v>
      </c>
      <c r="J1039" s="273">
        <v>340</v>
      </c>
      <c r="K1039" s="273">
        <v>550</v>
      </c>
      <c r="L1039" s="273">
        <v>1</v>
      </c>
      <c r="M1039" s="273" t="s">
        <v>7805</v>
      </c>
      <c r="N1039" s="144">
        <f>VLOOKUP(M1039,brand!A:B,2,0)</f>
        <v>769</v>
      </c>
      <c r="O1039" s="144" t="str">
        <f t="shared" si="48"/>
        <v>INDIA</v>
      </c>
      <c r="P1039" s="144">
        <f>VLOOKUP(O1039,country!A:B,2,0)</f>
        <v>7505</v>
      </c>
      <c r="Q1039" s="273" t="s">
        <v>428</v>
      </c>
      <c r="R1039" s="144" t="str">
        <f t="shared" si="47"/>
        <v>Վրան Արհեստական Կաշի, Տակացու Ռետին</v>
      </c>
      <c r="S1039" s="144" t="s">
        <v>7307</v>
      </c>
      <c r="T1039" s="144" t="str">
        <f>VLOOKUP(R1039,material!A:B,2,0)</f>
        <v>7-102</v>
      </c>
      <c r="U1039" s="141" t="s">
        <v>7643</v>
      </c>
      <c r="V1039" s="141"/>
      <c r="W1039" s="273">
        <v>40</v>
      </c>
      <c r="X1039" s="141">
        <f>VLOOKUP(W1039,SIZE!A:B,2,0)</f>
        <v>79</v>
      </c>
      <c r="Y1039" s="141">
        <v>49.99</v>
      </c>
      <c r="Z1039" s="141" t="s">
        <v>1033</v>
      </c>
      <c r="AA1039" s="141">
        <f>VLOOKUP(Z1039,COLOR!A:B,2,0)</f>
        <v>20</v>
      </c>
      <c r="AB1039" s="130"/>
      <c r="AC1039" s="130"/>
      <c r="AD1039" s="130"/>
      <c r="AE1039" s="130"/>
      <c r="AF1039" s="130"/>
      <c r="AG1039" s="130"/>
      <c r="AH1039" s="130"/>
      <c r="AI1039" s="130"/>
      <c r="AJ1039" s="130"/>
      <c r="AK1039" s="130"/>
      <c r="AL1039" s="130"/>
      <c r="AM1039" s="130"/>
    </row>
    <row r="1040" spans="1:39" ht="20.25" customHeight="1">
      <c r="A1040" s="132">
        <v>1039</v>
      </c>
      <c r="B1040" s="19" t="s">
        <v>5512</v>
      </c>
      <c r="C1040" s="251">
        <v>64039911000</v>
      </c>
      <c r="D1040" s="262" t="s">
        <v>6988</v>
      </c>
      <c r="E1040" s="143" t="str">
        <f t="shared" si="49"/>
        <v>Բարձրակրունկ Կոշիկ</v>
      </c>
      <c r="F1040" s="273" t="s">
        <v>3973</v>
      </c>
      <c r="G1040" s="144">
        <f>VLOOKUP(E1040,subcategory!A:B,2,0)</f>
        <v>465</v>
      </c>
      <c r="H1040" s="16" t="s">
        <v>3848</v>
      </c>
      <c r="I1040" s="213">
        <f>VLOOKUP(H1040,gender!A:B,2,0)</f>
        <v>2</v>
      </c>
      <c r="J1040" s="273">
        <v>585</v>
      </c>
      <c r="K1040" s="273">
        <v>865</v>
      </c>
      <c r="L1040" s="273">
        <v>1</v>
      </c>
      <c r="M1040" s="273" t="s">
        <v>7805</v>
      </c>
      <c r="N1040" s="144">
        <f>VLOOKUP(M1040,brand!A:B,2,0)</f>
        <v>769</v>
      </c>
      <c r="O1040" s="144" t="str">
        <f t="shared" si="48"/>
        <v>ROMANIA</v>
      </c>
      <c r="P1040" s="144">
        <f>VLOOKUP(O1040,country!A:B,2,0)</f>
        <v>1815</v>
      </c>
      <c r="Q1040" s="273" t="s">
        <v>433</v>
      </c>
      <c r="R1040" s="144" t="str">
        <f t="shared" si="47"/>
        <v>Վրան Կաշի, Տակացու Պոլիուրեթան</v>
      </c>
      <c r="S1040" s="144" t="s">
        <v>7295</v>
      </c>
      <c r="T1040" s="144" t="str">
        <f>VLOOKUP(R1040,material!A:B,2,0)</f>
        <v>20-104</v>
      </c>
      <c r="U1040" s="141" t="s">
        <v>7643</v>
      </c>
      <c r="V1040" s="141"/>
      <c r="W1040" s="273">
        <v>36</v>
      </c>
      <c r="X1040" s="141">
        <f>VLOOKUP(W1040,SIZE!A:B,2,0)</f>
        <v>52</v>
      </c>
      <c r="Y1040" s="141">
        <v>79.989999999999995</v>
      </c>
      <c r="Z1040" s="141" t="s">
        <v>2092</v>
      </c>
      <c r="AA1040" s="141">
        <f>VLOOKUP(Z1040,COLOR!A:B,2,0)</f>
        <v>8</v>
      </c>
      <c r="AB1040" s="130"/>
      <c r="AC1040" s="130"/>
      <c r="AD1040" s="130"/>
      <c r="AE1040" s="130"/>
      <c r="AF1040" s="130"/>
      <c r="AG1040" s="130"/>
      <c r="AH1040" s="130"/>
      <c r="AI1040" s="130"/>
      <c r="AJ1040" s="130"/>
      <c r="AK1040" s="130"/>
      <c r="AL1040" s="130"/>
      <c r="AM1040" s="130"/>
    </row>
    <row r="1041" spans="1:39" ht="20.25" customHeight="1">
      <c r="A1041" s="132">
        <v>1040</v>
      </c>
      <c r="B1041" s="19" t="s">
        <v>5513</v>
      </c>
      <c r="C1041" s="252">
        <v>64041990000</v>
      </c>
      <c r="D1041" s="270" t="s">
        <v>6972</v>
      </c>
      <c r="E1041" s="143" t="str">
        <f t="shared" si="49"/>
        <v>Բարձրակրունկ Կոշիկ</v>
      </c>
      <c r="F1041" s="273" t="s">
        <v>3973</v>
      </c>
      <c r="G1041" s="144">
        <f>VLOOKUP(E1041,subcategory!A:B,2,0)</f>
        <v>465</v>
      </c>
      <c r="H1041" s="16" t="s">
        <v>3848</v>
      </c>
      <c r="I1041" s="213">
        <f>VLOOKUP(H1041,gender!A:B,2,0)</f>
        <v>2</v>
      </c>
      <c r="J1041" s="273">
        <v>395</v>
      </c>
      <c r="K1041" s="273">
        <v>625</v>
      </c>
      <c r="L1041" s="273">
        <v>1</v>
      </c>
      <c r="M1041" s="273" t="s">
        <v>7805</v>
      </c>
      <c r="N1041" s="144">
        <f>VLOOKUP(M1041,brand!A:B,2,0)</f>
        <v>769</v>
      </c>
      <c r="O1041" s="144" t="str">
        <f t="shared" si="48"/>
        <v>VIETNAM</v>
      </c>
      <c r="P1041" s="144">
        <f>VLOOKUP(O1041,country!A:B,2,0)</f>
        <v>7579</v>
      </c>
      <c r="Q1041" s="273" t="s">
        <v>424</v>
      </c>
      <c r="R1041" s="144" t="str">
        <f t="shared" si="47"/>
        <v>Վրան Տեքստիլ, Տակացու Պոլիուրեթան</v>
      </c>
      <c r="S1041" s="144" t="s">
        <v>7292</v>
      </c>
      <c r="T1041" s="219" t="s">
        <v>3930</v>
      </c>
      <c r="U1041" s="141" t="s">
        <v>7643</v>
      </c>
      <c r="V1041" s="141"/>
      <c r="W1041" s="273">
        <v>35</v>
      </c>
      <c r="X1041" s="141">
        <f>VLOOKUP(W1041,SIZE!A:B,2,0)</f>
        <v>217</v>
      </c>
      <c r="Y1041" s="141">
        <v>49.99</v>
      </c>
      <c r="Z1041" s="141" t="s">
        <v>2099</v>
      </c>
      <c r="AA1041" s="141">
        <f>VLOOKUP(Z1041,COLOR!A:B,2,0)</f>
        <v>21</v>
      </c>
      <c r="AB1041" s="130"/>
      <c r="AC1041" s="130"/>
      <c r="AD1041" s="130"/>
      <c r="AE1041" s="130"/>
      <c r="AF1041" s="130"/>
      <c r="AG1041" s="130"/>
      <c r="AH1041" s="130"/>
      <c r="AI1041" s="130"/>
      <c r="AJ1041" s="130"/>
      <c r="AK1041" s="130"/>
      <c r="AL1041" s="130"/>
      <c r="AM1041" s="130"/>
    </row>
    <row r="1042" spans="1:39" ht="20.25" customHeight="1">
      <c r="A1042" s="132">
        <v>1041</v>
      </c>
      <c r="B1042" s="19" t="s">
        <v>5514</v>
      </c>
      <c r="C1042" s="252">
        <v>64041990000</v>
      </c>
      <c r="D1042" s="270" t="s">
        <v>6972</v>
      </c>
      <c r="E1042" s="143" t="str">
        <f t="shared" si="49"/>
        <v>Բարձրակրունկ Կոշիկ</v>
      </c>
      <c r="F1042" s="273" t="s">
        <v>3973</v>
      </c>
      <c r="G1042" s="144">
        <f>VLOOKUP(E1042,subcategory!A:B,2,0)</f>
        <v>465</v>
      </c>
      <c r="H1042" s="16" t="s">
        <v>3848</v>
      </c>
      <c r="I1042" s="213">
        <f>VLOOKUP(H1042,gender!A:B,2,0)</f>
        <v>2</v>
      </c>
      <c r="J1042" s="273">
        <v>360</v>
      </c>
      <c r="K1042" s="273">
        <v>695</v>
      </c>
      <c r="L1042" s="273">
        <v>1</v>
      </c>
      <c r="M1042" s="273" t="s">
        <v>7805</v>
      </c>
      <c r="N1042" s="144">
        <f>VLOOKUP(M1042,brand!A:B,2,0)</f>
        <v>769</v>
      </c>
      <c r="O1042" s="144" t="str">
        <f t="shared" si="48"/>
        <v>VIETNAM</v>
      </c>
      <c r="P1042" s="144">
        <f>VLOOKUP(O1042,country!A:B,2,0)</f>
        <v>7579</v>
      </c>
      <c r="Q1042" s="273" t="s">
        <v>424</v>
      </c>
      <c r="R1042" s="144" t="str">
        <f t="shared" si="47"/>
        <v>Վրան Տեքստիլ, Տակացու Պոլիուրեթան</v>
      </c>
      <c r="S1042" s="144" t="s">
        <v>7292</v>
      </c>
      <c r="T1042" s="144" t="str">
        <f>VLOOKUP(R1042,material!A:B,2,0)</f>
        <v>69-104</v>
      </c>
      <c r="U1042" s="141" t="s">
        <v>7643</v>
      </c>
      <c r="V1042" s="141"/>
      <c r="W1042" s="273">
        <v>36</v>
      </c>
      <c r="X1042" s="141">
        <f>VLOOKUP(W1042,SIZE!A:B,2,0)</f>
        <v>52</v>
      </c>
      <c r="Y1042" s="141">
        <v>39.99</v>
      </c>
      <c r="Z1042" s="141" t="s">
        <v>1059</v>
      </c>
      <c r="AA1042" s="141">
        <f>VLOOKUP(Z1042,COLOR!A:B,2,0)</f>
        <v>1</v>
      </c>
      <c r="AB1042" s="130"/>
      <c r="AC1042" s="130"/>
      <c r="AD1042" s="130"/>
      <c r="AE1042" s="130"/>
      <c r="AF1042" s="130"/>
      <c r="AG1042" s="130"/>
      <c r="AH1042" s="130"/>
      <c r="AI1042" s="130"/>
      <c r="AJ1042" s="130"/>
      <c r="AK1042" s="130"/>
      <c r="AL1042" s="130"/>
      <c r="AM1042" s="130"/>
    </row>
    <row r="1043" spans="1:39" ht="20.25" customHeight="1">
      <c r="A1043" s="132">
        <v>1042</v>
      </c>
      <c r="B1043" s="19" t="s">
        <v>5515</v>
      </c>
      <c r="C1043" s="251">
        <v>64039911000</v>
      </c>
      <c r="D1043" s="262" t="s">
        <v>2475</v>
      </c>
      <c r="E1043" s="143" t="str">
        <f t="shared" si="49"/>
        <v>Բարձրակրունկ Կոշիկ</v>
      </c>
      <c r="F1043" s="273" t="s">
        <v>3973</v>
      </c>
      <c r="G1043" s="144">
        <f>VLOOKUP(E1043,subcategory!A:B,2,0)</f>
        <v>465</v>
      </c>
      <c r="H1043" s="16" t="s">
        <v>3848</v>
      </c>
      <c r="I1043" s="213">
        <f>VLOOKUP(H1043,gender!A:B,2,0)</f>
        <v>2</v>
      </c>
      <c r="J1043" s="273">
        <v>485</v>
      </c>
      <c r="K1043" s="273">
        <v>620</v>
      </c>
      <c r="L1043" s="273">
        <v>1</v>
      </c>
      <c r="M1043" s="273" t="s">
        <v>7805</v>
      </c>
      <c r="N1043" s="144">
        <f>VLOOKUP(M1043,brand!A:B,2,0)</f>
        <v>769</v>
      </c>
      <c r="O1043" s="144" t="str">
        <f t="shared" si="48"/>
        <v>VIETNAM</v>
      </c>
      <c r="P1043" s="144">
        <f>VLOOKUP(O1043,country!A:B,2,0)</f>
        <v>7579</v>
      </c>
      <c r="Q1043" s="273" t="s">
        <v>424</v>
      </c>
      <c r="R1043" s="144" t="str">
        <f t="shared" si="47"/>
        <v>Վրան Կաշի,Տակացու  Պոլիուրեթան</v>
      </c>
      <c r="S1043" s="144" t="s">
        <v>7306</v>
      </c>
      <c r="T1043" s="144" t="str">
        <f>VLOOKUP(R1043,material!A:B,2,0)</f>
        <v>20-104</v>
      </c>
      <c r="U1043" s="141" t="s">
        <v>7643</v>
      </c>
      <c r="V1043" s="141"/>
      <c r="W1043" s="273">
        <v>39</v>
      </c>
      <c r="X1043" s="141">
        <f>VLOOKUP(W1043,SIZE!A:B,2,0)</f>
        <v>275</v>
      </c>
      <c r="Y1043" s="141">
        <v>59.99</v>
      </c>
      <c r="Z1043" s="141" t="s">
        <v>2103</v>
      </c>
      <c r="AA1043" s="141">
        <f>VLOOKUP(Z1043,COLOR!A:B,2,0)</f>
        <v>23</v>
      </c>
      <c r="AB1043" s="130"/>
      <c r="AC1043" s="130"/>
      <c r="AD1043" s="130"/>
      <c r="AE1043" s="130"/>
      <c r="AF1043" s="130"/>
      <c r="AG1043" s="130"/>
      <c r="AH1043" s="130"/>
      <c r="AI1043" s="130"/>
      <c r="AJ1043" s="130"/>
      <c r="AK1043" s="130"/>
      <c r="AL1043" s="130"/>
      <c r="AM1043" s="130"/>
    </row>
    <row r="1044" spans="1:39" ht="20.25" customHeight="1">
      <c r="A1044" s="132">
        <v>1043</v>
      </c>
      <c r="B1044" s="19" t="s">
        <v>5516</v>
      </c>
      <c r="C1044" s="252">
        <v>64041990000</v>
      </c>
      <c r="D1044" s="270" t="s">
        <v>6972</v>
      </c>
      <c r="E1044" s="143" t="str">
        <f t="shared" si="49"/>
        <v>Բարձրակրունկ Կոշիկ</v>
      </c>
      <c r="F1044" s="273" t="s">
        <v>3973</v>
      </c>
      <c r="G1044" s="144">
        <f>VLOOKUP(E1044,subcategory!A:B,2,0)</f>
        <v>465</v>
      </c>
      <c r="H1044" s="16" t="s">
        <v>3848</v>
      </c>
      <c r="I1044" s="213">
        <f>VLOOKUP(H1044,gender!A:B,2,0)</f>
        <v>2</v>
      </c>
      <c r="J1044" s="273">
        <v>400</v>
      </c>
      <c r="K1044" s="273">
        <v>645</v>
      </c>
      <c r="L1044" s="273">
        <v>1</v>
      </c>
      <c r="M1044" s="273" t="s">
        <v>7805</v>
      </c>
      <c r="N1044" s="144">
        <f>VLOOKUP(M1044,brand!A:B,2,0)</f>
        <v>769</v>
      </c>
      <c r="O1044" s="144" t="str">
        <f t="shared" si="48"/>
        <v>VIETNAM</v>
      </c>
      <c r="P1044" s="144">
        <f>VLOOKUP(O1044,country!A:B,2,0)</f>
        <v>7579</v>
      </c>
      <c r="Q1044" s="273" t="s">
        <v>424</v>
      </c>
      <c r="R1044" s="144" t="str">
        <f t="shared" si="47"/>
        <v>Վրան Տեքստիլ, Տակացու Պոլիուրեթան</v>
      </c>
      <c r="S1044" s="144" t="s">
        <v>7292</v>
      </c>
      <c r="T1044" s="144" t="str">
        <f>VLOOKUP(R1044,material!A:B,2,0)</f>
        <v>69-104</v>
      </c>
      <c r="U1044" s="141" t="s">
        <v>7643</v>
      </c>
      <c r="V1044" s="141"/>
      <c r="W1044" s="273">
        <v>35</v>
      </c>
      <c r="X1044" s="141">
        <f>VLOOKUP(W1044,SIZE!A:B,2,0)</f>
        <v>217</v>
      </c>
      <c r="Y1044" s="141">
        <v>49.99</v>
      </c>
      <c r="Z1044" s="141" t="s">
        <v>1052</v>
      </c>
      <c r="AA1044" s="141">
        <f>VLOOKUP(Z1044,COLOR!A:B,2,0)</f>
        <v>3</v>
      </c>
      <c r="AB1044" s="130"/>
      <c r="AC1044" s="130"/>
      <c r="AD1044" s="130"/>
      <c r="AE1044" s="130"/>
      <c r="AF1044" s="130"/>
      <c r="AG1044" s="130"/>
      <c r="AH1044" s="130"/>
      <c r="AI1044" s="130"/>
      <c r="AJ1044" s="130"/>
      <c r="AK1044" s="130"/>
      <c r="AL1044" s="130"/>
      <c r="AM1044" s="130"/>
    </row>
    <row r="1045" spans="1:39" ht="20.25" customHeight="1">
      <c r="A1045" s="132">
        <v>1044</v>
      </c>
      <c r="B1045" s="19" t="s">
        <v>5517</v>
      </c>
      <c r="C1045" s="256">
        <v>64029931000</v>
      </c>
      <c r="D1045" s="268" t="s">
        <v>2456</v>
      </c>
      <c r="E1045" s="143" t="str">
        <f t="shared" si="49"/>
        <v>Բարձրակրունկ Կոշիկ</v>
      </c>
      <c r="F1045" s="273" t="s">
        <v>3973</v>
      </c>
      <c r="G1045" s="144">
        <f>VLOOKUP(E1045,subcategory!A:B,2,0)</f>
        <v>465</v>
      </c>
      <c r="H1045" s="16" t="s">
        <v>3848</v>
      </c>
      <c r="I1045" s="213">
        <f>VLOOKUP(H1045,gender!A:B,2,0)</f>
        <v>2</v>
      </c>
      <c r="J1045" s="273">
        <v>370</v>
      </c>
      <c r="K1045" s="273">
        <v>605</v>
      </c>
      <c r="L1045" s="273">
        <v>1</v>
      </c>
      <c r="M1045" s="273" t="s">
        <v>7805</v>
      </c>
      <c r="N1045" s="144">
        <f>VLOOKUP(M1045,brand!A:B,2,0)</f>
        <v>769</v>
      </c>
      <c r="O1045" s="144" t="str">
        <f t="shared" si="48"/>
        <v>VIETNAM</v>
      </c>
      <c r="P1045" s="144">
        <f>VLOOKUP(O1045,country!A:B,2,0)</f>
        <v>7579</v>
      </c>
      <c r="Q1045" s="273" t="s">
        <v>424</v>
      </c>
      <c r="R1045" s="144" t="str">
        <f t="shared" ref="R1045:R1108" si="50">PROPER(S1045)</f>
        <v>Վրան Արհեստական Կաշի, Տակացու Պոլիուրեթան</v>
      </c>
      <c r="S1045" s="144" t="s">
        <v>7298</v>
      </c>
      <c r="T1045" s="144" t="str">
        <f>VLOOKUP(R1045,material!A:B,2,0)</f>
        <v>7-104</v>
      </c>
      <c r="U1045" s="141" t="s">
        <v>7643</v>
      </c>
      <c r="V1045" s="141"/>
      <c r="W1045" s="273">
        <v>37</v>
      </c>
      <c r="X1045" s="141">
        <f>VLOOKUP(W1045,SIZE!A:B,2,0)</f>
        <v>282</v>
      </c>
      <c r="Y1045" s="141">
        <v>59.99</v>
      </c>
      <c r="Z1045" s="141" t="s">
        <v>2099</v>
      </c>
      <c r="AA1045" s="141">
        <f>VLOOKUP(Z1045,COLOR!A:B,2,0)</f>
        <v>21</v>
      </c>
      <c r="AB1045" s="130"/>
      <c r="AC1045" s="130"/>
      <c r="AD1045" s="130"/>
      <c r="AE1045" s="130"/>
      <c r="AF1045" s="130"/>
      <c r="AG1045" s="130"/>
      <c r="AH1045" s="130"/>
      <c r="AI1045" s="130"/>
      <c r="AJ1045" s="130"/>
      <c r="AK1045" s="130"/>
      <c r="AL1045" s="130"/>
      <c r="AM1045" s="130"/>
    </row>
    <row r="1046" spans="1:39" ht="20.25" customHeight="1">
      <c r="A1046" s="132">
        <v>1045</v>
      </c>
      <c r="B1046" s="19" t="s">
        <v>5518</v>
      </c>
      <c r="C1046" s="256">
        <v>64029931000</v>
      </c>
      <c r="D1046" s="268" t="s">
        <v>2456</v>
      </c>
      <c r="E1046" s="143" t="str">
        <f t="shared" si="49"/>
        <v>Բարձրակրունկ Կոշիկ</v>
      </c>
      <c r="F1046" s="273" t="s">
        <v>3973</v>
      </c>
      <c r="G1046" s="144">
        <f>VLOOKUP(E1046,subcategory!A:B,2,0)</f>
        <v>465</v>
      </c>
      <c r="H1046" s="16" t="s">
        <v>3848</v>
      </c>
      <c r="I1046" s="213">
        <f>VLOOKUP(H1046,gender!A:B,2,0)</f>
        <v>2</v>
      </c>
      <c r="J1046" s="273">
        <v>445</v>
      </c>
      <c r="K1046" s="273">
        <v>705</v>
      </c>
      <c r="L1046" s="273">
        <v>1</v>
      </c>
      <c r="M1046" s="273" t="s">
        <v>7167</v>
      </c>
      <c r="N1046" s="144">
        <f>VLOOKUP(M1046,brand!A:B,2,0)</f>
        <v>760</v>
      </c>
      <c r="O1046" s="144" t="str">
        <f t="shared" si="48"/>
        <v>VIETNAM</v>
      </c>
      <c r="P1046" s="144">
        <f>VLOOKUP(O1046,country!A:B,2,0)</f>
        <v>7579</v>
      </c>
      <c r="Q1046" s="273" t="s">
        <v>424</v>
      </c>
      <c r="R1046" s="144" t="str">
        <f t="shared" si="50"/>
        <v>Վրան Արհեստական Կաշի, Տակացու Պոլիուրեթան</v>
      </c>
      <c r="S1046" s="144" t="s">
        <v>7298</v>
      </c>
      <c r="T1046" s="144" t="str">
        <f>VLOOKUP(R1046,material!A:B,2,0)</f>
        <v>7-104</v>
      </c>
      <c r="U1046" s="141" t="s">
        <v>7643</v>
      </c>
      <c r="V1046" s="141"/>
      <c r="W1046" s="273">
        <v>38</v>
      </c>
      <c r="X1046" s="141">
        <f>VLOOKUP(W1046,SIZE!A:B,2,0)</f>
        <v>64</v>
      </c>
      <c r="Y1046" s="141">
        <v>39.99</v>
      </c>
      <c r="Z1046" s="141" t="s">
        <v>1059</v>
      </c>
      <c r="AA1046" s="141">
        <f>VLOOKUP(Z1046,COLOR!A:B,2,0)</f>
        <v>1</v>
      </c>
      <c r="AB1046" s="130"/>
      <c r="AC1046" s="130"/>
      <c r="AD1046" s="130"/>
      <c r="AE1046" s="130"/>
      <c r="AF1046" s="130"/>
      <c r="AG1046" s="130"/>
      <c r="AH1046" s="130"/>
      <c r="AI1046" s="130"/>
      <c r="AJ1046" s="130"/>
      <c r="AK1046" s="130"/>
      <c r="AL1046" s="130"/>
      <c r="AM1046" s="130"/>
    </row>
    <row r="1047" spans="1:39" ht="20.25" customHeight="1">
      <c r="A1047" s="132">
        <v>1046</v>
      </c>
      <c r="B1047" s="19" t="s">
        <v>5519</v>
      </c>
      <c r="C1047" s="256">
        <v>64029998000</v>
      </c>
      <c r="D1047" s="268" t="s">
        <v>6989</v>
      </c>
      <c r="E1047" s="143" t="str">
        <f t="shared" si="49"/>
        <v>Սանդալ</v>
      </c>
      <c r="F1047" s="273" t="s">
        <v>4308</v>
      </c>
      <c r="G1047" s="144">
        <f>VLOOKUP(E1047,subcategory!A:B,2,0)</f>
        <v>66</v>
      </c>
      <c r="H1047" s="16" t="s">
        <v>3848</v>
      </c>
      <c r="I1047" s="213">
        <f>VLOOKUP(H1047,gender!A:B,2,0)</f>
        <v>2</v>
      </c>
      <c r="J1047" s="273">
        <v>395</v>
      </c>
      <c r="K1047" s="273">
        <v>530</v>
      </c>
      <c r="L1047" s="273">
        <v>1</v>
      </c>
      <c r="M1047" s="273" t="s">
        <v>7167</v>
      </c>
      <c r="N1047" s="144">
        <f>VLOOKUP(M1047,brand!A:B,2,0)</f>
        <v>760</v>
      </c>
      <c r="O1047" s="144" t="str">
        <f t="shared" si="48"/>
        <v>ITALY</v>
      </c>
      <c r="P1047" s="144">
        <f>VLOOKUP(O1047,country!A:B,2,0)</f>
        <v>1760</v>
      </c>
      <c r="Q1047" s="273" t="s">
        <v>468</v>
      </c>
      <c r="R1047" s="144" t="str">
        <f t="shared" si="50"/>
        <v>Վրան Արհեստական Կաշի, Տակացու Պոլիուրեթան</v>
      </c>
      <c r="S1047" s="144" t="s">
        <v>7298</v>
      </c>
      <c r="T1047" s="144" t="str">
        <f>VLOOKUP(R1047,material!A:B,2,0)</f>
        <v>7-104</v>
      </c>
      <c r="U1047" s="141" t="s">
        <v>7643</v>
      </c>
      <c r="V1047" s="141"/>
      <c r="W1047" s="273">
        <v>37</v>
      </c>
      <c r="X1047" s="141">
        <f>VLOOKUP(W1047,SIZE!A:B,2,0)</f>
        <v>282</v>
      </c>
      <c r="Y1047" s="141">
        <v>29.99</v>
      </c>
      <c r="Z1047" s="141" t="s">
        <v>1071</v>
      </c>
      <c r="AA1047" s="141">
        <f>VLOOKUP(Z1047,COLOR!A:B,2,0)</f>
        <v>12</v>
      </c>
      <c r="AB1047" s="130"/>
      <c r="AC1047" s="130"/>
      <c r="AD1047" s="130"/>
      <c r="AE1047" s="130"/>
      <c r="AF1047" s="130"/>
      <c r="AG1047" s="130"/>
      <c r="AH1047" s="130"/>
      <c r="AI1047" s="130"/>
      <c r="AJ1047" s="130"/>
      <c r="AK1047" s="130"/>
      <c r="AL1047" s="130"/>
      <c r="AM1047" s="130"/>
    </row>
    <row r="1048" spans="1:39" ht="20.25" customHeight="1">
      <c r="A1048" s="132">
        <v>1047</v>
      </c>
      <c r="B1048" s="19" t="s">
        <v>5520</v>
      </c>
      <c r="C1048" s="252">
        <v>64041990000</v>
      </c>
      <c r="D1048" s="270" t="s">
        <v>6978</v>
      </c>
      <c r="E1048" s="143" t="str">
        <f t="shared" si="49"/>
        <v>Բարձրակրունկ Կոշիկ</v>
      </c>
      <c r="F1048" s="273" t="s">
        <v>3973</v>
      </c>
      <c r="G1048" s="144">
        <f>VLOOKUP(E1048,subcategory!A:B,2,0)</f>
        <v>465</v>
      </c>
      <c r="H1048" s="16" t="s">
        <v>3848</v>
      </c>
      <c r="I1048" s="213">
        <f>VLOOKUP(H1048,gender!A:B,2,0)</f>
        <v>2</v>
      </c>
      <c r="J1048" s="273">
        <v>380</v>
      </c>
      <c r="K1048" s="273">
        <v>590</v>
      </c>
      <c r="L1048" s="273">
        <v>1</v>
      </c>
      <c r="M1048" s="273" t="s">
        <v>7167</v>
      </c>
      <c r="N1048" s="144">
        <f>VLOOKUP(M1048,brand!A:B,2,0)</f>
        <v>760</v>
      </c>
      <c r="O1048" s="144" t="str">
        <f t="shared" si="48"/>
        <v>MYANMAR</v>
      </c>
      <c r="P1048" s="144">
        <f>VLOOKUP(O1048,country!A:B,2,0)</f>
        <v>7495</v>
      </c>
      <c r="Q1048" s="273" t="s">
        <v>7193</v>
      </c>
      <c r="R1048" s="144" t="str">
        <f t="shared" si="50"/>
        <v>Վրան Կտոր, Տակացու Պոլիուրեթան</v>
      </c>
      <c r="S1048" s="144" t="s">
        <v>7308</v>
      </c>
      <c r="T1048" s="144" t="str">
        <f>VLOOKUP(R1048,material!A:B,2,0)</f>
        <v>25-104</v>
      </c>
      <c r="U1048" s="141" t="s">
        <v>7643</v>
      </c>
      <c r="V1048" s="141"/>
      <c r="W1048" s="273">
        <v>36</v>
      </c>
      <c r="X1048" s="141">
        <f>VLOOKUP(W1048,SIZE!A:B,2,0)</f>
        <v>52</v>
      </c>
      <c r="Y1048" s="141">
        <v>35.99</v>
      </c>
      <c r="Z1048" s="141" t="s">
        <v>1052</v>
      </c>
      <c r="AA1048" s="141">
        <f>VLOOKUP(Z1048,COLOR!A:B,2,0)</f>
        <v>3</v>
      </c>
      <c r="AB1048" s="130"/>
      <c r="AC1048" s="130"/>
      <c r="AD1048" s="130"/>
      <c r="AE1048" s="130"/>
      <c r="AF1048" s="130"/>
      <c r="AG1048" s="130"/>
      <c r="AH1048" s="130"/>
      <c r="AI1048" s="130"/>
      <c r="AJ1048" s="130"/>
      <c r="AK1048" s="130"/>
      <c r="AL1048" s="130"/>
      <c r="AM1048" s="130"/>
    </row>
    <row r="1049" spans="1:39" ht="20.25" customHeight="1">
      <c r="A1049" s="132">
        <v>1048</v>
      </c>
      <c r="B1049" s="19" t="s">
        <v>5521</v>
      </c>
      <c r="C1049" s="252">
        <v>64041990000</v>
      </c>
      <c r="D1049" s="270" t="s">
        <v>6972</v>
      </c>
      <c r="E1049" s="143" t="str">
        <f t="shared" si="49"/>
        <v>Բարձրակրունկ Կոշիկ</v>
      </c>
      <c r="F1049" s="273" t="s">
        <v>3973</v>
      </c>
      <c r="G1049" s="144">
        <f>VLOOKUP(E1049,subcategory!A:B,2,0)</f>
        <v>465</v>
      </c>
      <c r="H1049" s="16" t="s">
        <v>3848</v>
      </c>
      <c r="I1049" s="213">
        <f>VLOOKUP(H1049,gender!A:B,2,0)</f>
        <v>2</v>
      </c>
      <c r="J1049" s="273">
        <v>360</v>
      </c>
      <c r="K1049" s="273">
        <v>560</v>
      </c>
      <c r="L1049" s="273">
        <v>1</v>
      </c>
      <c r="M1049" s="273" t="s">
        <v>7167</v>
      </c>
      <c r="N1049" s="144">
        <f>VLOOKUP(M1049,brand!A:B,2,0)</f>
        <v>760</v>
      </c>
      <c r="O1049" s="144" t="str">
        <f t="shared" si="48"/>
        <v>ITALY</v>
      </c>
      <c r="P1049" s="144">
        <f>VLOOKUP(O1049,country!A:B,2,0)</f>
        <v>1760</v>
      </c>
      <c r="Q1049" s="273" t="s">
        <v>468</v>
      </c>
      <c r="R1049" s="144" t="str">
        <f t="shared" si="50"/>
        <v>Վրան Տեքստիլ, Տակացու Պոլիուրեթան</v>
      </c>
      <c r="S1049" s="144" t="s">
        <v>7292</v>
      </c>
      <c r="T1049" s="144" t="str">
        <f>VLOOKUP(R1049,material!A:B,2,0)</f>
        <v>69-104</v>
      </c>
      <c r="U1049" s="141" t="s">
        <v>7643</v>
      </c>
      <c r="V1049" s="141"/>
      <c r="W1049" s="273">
        <v>36</v>
      </c>
      <c r="X1049" s="141">
        <f>VLOOKUP(W1049,SIZE!A:B,2,0)</f>
        <v>52</v>
      </c>
      <c r="Y1049" s="141">
        <v>55.99</v>
      </c>
      <c r="Z1049" s="141" t="s">
        <v>1033</v>
      </c>
      <c r="AA1049" s="141">
        <f>VLOOKUP(Z1049,COLOR!A:B,2,0)</f>
        <v>20</v>
      </c>
      <c r="AB1049" s="130"/>
      <c r="AC1049" s="130"/>
      <c r="AD1049" s="130"/>
      <c r="AE1049" s="130"/>
      <c r="AF1049" s="130"/>
      <c r="AG1049" s="130"/>
      <c r="AH1049" s="130"/>
      <c r="AI1049" s="130"/>
      <c r="AJ1049" s="130"/>
      <c r="AK1049" s="130"/>
      <c r="AL1049" s="130"/>
      <c r="AM1049" s="130"/>
    </row>
    <row r="1050" spans="1:39" ht="20.25" customHeight="1">
      <c r="A1050" s="132">
        <v>1049</v>
      </c>
      <c r="B1050" s="19" t="s">
        <v>5522</v>
      </c>
      <c r="C1050" s="256">
        <v>64029931000</v>
      </c>
      <c r="D1050" s="268" t="s">
        <v>6990</v>
      </c>
      <c r="E1050" s="143" t="str">
        <f t="shared" si="49"/>
        <v>Բարձրակրունկ Կոշիկ</v>
      </c>
      <c r="F1050" s="273" t="s">
        <v>3973</v>
      </c>
      <c r="G1050" s="144">
        <f>VLOOKUP(E1050,subcategory!A:B,2,0)</f>
        <v>465</v>
      </c>
      <c r="H1050" s="16" t="s">
        <v>3848</v>
      </c>
      <c r="I1050" s="213">
        <f>VLOOKUP(H1050,gender!A:B,2,0)</f>
        <v>2</v>
      </c>
      <c r="J1050" s="273">
        <v>455</v>
      </c>
      <c r="K1050" s="273">
        <v>695</v>
      </c>
      <c r="L1050" s="273">
        <v>1</v>
      </c>
      <c r="M1050" s="273" t="s">
        <v>7167</v>
      </c>
      <c r="N1050" s="144">
        <f>VLOOKUP(M1050,brand!A:B,2,0)</f>
        <v>760</v>
      </c>
      <c r="O1050" s="144" t="str">
        <f t="shared" si="48"/>
        <v>CHINA</v>
      </c>
      <c r="P1050" s="144">
        <f>VLOOKUP(O1050,country!A:B,2,0)</f>
        <v>7497</v>
      </c>
      <c r="Q1050" s="273" t="s">
        <v>3915</v>
      </c>
      <c r="R1050" s="144" t="str">
        <f t="shared" si="50"/>
        <v>Վրան Արհեստական Կաշի, Տակացու Ռետին</v>
      </c>
      <c r="S1050" s="144" t="s">
        <v>7307</v>
      </c>
      <c r="T1050" s="144" t="str">
        <f>VLOOKUP(R1050,material!A:B,2,0)</f>
        <v>7-102</v>
      </c>
      <c r="U1050" s="141" t="s">
        <v>7643</v>
      </c>
      <c r="V1050" s="141"/>
      <c r="W1050" s="273">
        <v>40</v>
      </c>
      <c r="X1050" s="141">
        <f>VLOOKUP(W1050,SIZE!A:B,2,0)</f>
        <v>79</v>
      </c>
      <c r="Y1050" s="141">
        <v>35.99</v>
      </c>
      <c r="Z1050" s="141" t="s">
        <v>1052</v>
      </c>
      <c r="AA1050" s="141">
        <f>VLOOKUP(Z1050,COLOR!A:B,2,0)</f>
        <v>3</v>
      </c>
      <c r="AB1050" s="130"/>
      <c r="AC1050" s="130"/>
      <c r="AD1050" s="130"/>
      <c r="AE1050" s="130"/>
      <c r="AF1050" s="130"/>
      <c r="AG1050" s="130"/>
      <c r="AH1050" s="130"/>
      <c r="AI1050" s="130"/>
      <c r="AJ1050" s="130"/>
      <c r="AK1050" s="130"/>
      <c r="AL1050" s="130"/>
      <c r="AM1050" s="130"/>
    </row>
    <row r="1051" spans="1:39" ht="20.25" customHeight="1">
      <c r="A1051" s="132">
        <v>1050</v>
      </c>
      <c r="B1051" s="19" t="s">
        <v>5523</v>
      </c>
      <c r="C1051" s="252">
        <v>64041990000</v>
      </c>
      <c r="D1051" s="270" t="s">
        <v>6980</v>
      </c>
      <c r="E1051" s="143" t="str">
        <f t="shared" si="49"/>
        <v>Բարձրակրունկ Կոշիկ</v>
      </c>
      <c r="F1051" s="273" t="s">
        <v>3973</v>
      </c>
      <c r="G1051" s="144">
        <f>VLOOKUP(E1051,subcategory!A:B,2,0)</f>
        <v>465</v>
      </c>
      <c r="H1051" s="16" t="s">
        <v>3848</v>
      </c>
      <c r="I1051" s="213">
        <f>VLOOKUP(H1051,gender!A:B,2,0)</f>
        <v>2</v>
      </c>
      <c r="J1051" s="273">
        <v>495</v>
      </c>
      <c r="K1051" s="273">
        <v>695</v>
      </c>
      <c r="L1051" s="273">
        <v>1</v>
      </c>
      <c r="M1051" s="273" t="s">
        <v>7167</v>
      </c>
      <c r="N1051" s="144">
        <f>VLOOKUP(M1051,brand!A:B,2,0)</f>
        <v>760</v>
      </c>
      <c r="O1051" s="144" t="str">
        <f t="shared" si="48"/>
        <v>CHINA</v>
      </c>
      <c r="P1051" s="144">
        <f>VLOOKUP(O1051,country!A:B,2,0)</f>
        <v>7497</v>
      </c>
      <c r="Q1051" s="273" t="s">
        <v>3915</v>
      </c>
      <c r="R1051" s="144" t="str">
        <f t="shared" si="50"/>
        <v>Վրան Տեքստիլ, Տակացու Ռետին</v>
      </c>
      <c r="S1051" s="144" t="s">
        <v>7299</v>
      </c>
      <c r="T1051" s="144" t="str">
        <f>VLOOKUP(R1051,material!A:B,2,0)</f>
        <v>69-41</v>
      </c>
      <c r="U1051" s="141" t="s">
        <v>7643</v>
      </c>
      <c r="V1051" s="141"/>
      <c r="W1051" s="273">
        <v>36</v>
      </c>
      <c r="X1051" s="141">
        <f>VLOOKUP(W1051,SIZE!A:B,2,0)</f>
        <v>52</v>
      </c>
      <c r="Y1051" s="141">
        <v>35.99</v>
      </c>
      <c r="Z1051" s="141" t="s">
        <v>1071</v>
      </c>
      <c r="AA1051" s="141">
        <f>VLOOKUP(Z1051,COLOR!A:B,2,0)</f>
        <v>12</v>
      </c>
      <c r="AB1051" s="130"/>
      <c r="AC1051" s="130"/>
      <c r="AD1051" s="130"/>
      <c r="AE1051" s="130"/>
      <c r="AF1051" s="130"/>
      <c r="AG1051" s="130"/>
      <c r="AH1051" s="130"/>
      <c r="AI1051" s="130"/>
      <c r="AJ1051" s="130"/>
      <c r="AK1051" s="130"/>
      <c r="AL1051" s="130"/>
      <c r="AM1051" s="130"/>
    </row>
    <row r="1052" spans="1:39" ht="20.25" customHeight="1">
      <c r="A1052" s="132">
        <v>1051</v>
      </c>
      <c r="B1052" s="19" t="s">
        <v>5524</v>
      </c>
      <c r="C1052" s="251">
        <v>64041990000</v>
      </c>
      <c r="D1052" s="262" t="s">
        <v>6991</v>
      </c>
      <c r="E1052" s="143" t="str">
        <f t="shared" si="49"/>
        <v>Սանդալ</v>
      </c>
      <c r="F1052" s="273" t="s">
        <v>4308</v>
      </c>
      <c r="G1052" s="144">
        <f>VLOOKUP(E1052,subcategory!A:B,2,0)</f>
        <v>66</v>
      </c>
      <c r="H1052" s="16" t="s">
        <v>3848</v>
      </c>
      <c r="I1052" s="213">
        <f>VLOOKUP(H1052,gender!A:B,2,0)</f>
        <v>2</v>
      </c>
      <c r="J1052" s="273">
        <v>345</v>
      </c>
      <c r="K1052" s="273">
        <v>565</v>
      </c>
      <c r="L1052" s="273">
        <v>1</v>
      </c>
      <c r="M1052" s="273" t="s">
        <v>7167</v>
      </c>
      <c r="N1052" s="144">
        <f>VLOOKUP(M1052,brand!A:B,2,0)</f>
        <v>760</v>
      </c>
      <c r="O1052" s="144" t="str">
        <f t="shared" si="48"/>
        <v>CHINA</v>
      </c>
      <c r="P1052" s="144">
        <f>VLOOKUP(O1052,country!A:B,2,0)</f>
        <v>7497</v>
      </c>
      <c r="Q1052" s="273" t="s">
        <v>3915</v>
      </c>
      <c r="R1052" s="144" t="str">
        <f t="shared" si="50"/>
        <v>Վրան Տեքստիլ, Տակացու Ռետին</v>
      </c>
      <c r="S1052" s="144" t="s">
        <v>7299</v>
      </c>
      <c r="T1052" s="144" t="str">
        <f>VLOOKUP(R1052,material!A:B,2,0)</f>
        <v>69-41</v>
      </c>
      <c r="U1052" s="141" t="s">
        <v>7643</v>
      </c>
      <c r="V1052" s="141"/>
      <c r="W1052" s="273">
        <v>39</v>
      </c>
      <c r="X1052" s="141">
        <f>VLOOKUP(W1052,SIZE!A:B,2,0)</f>
        <v>275</v>
      </c>
      <c r="Y1052" s="141">
        <v>35.99</v>
      </c>
      <c r="Z1052" s="141" t="s">
        <v>1033</v>
      </c>
      <c r="AA1052" s="141">
        <f>VLOOKUP(Z1052,COLOR!A:B,2,0)</f>
        <v>20</v>
      </c>
      <c r="AB1052" s="130"/>
      <c r="AC1052" s="130"/>
      <c r="AD1052" s="130"/>
      <c r="AE1052" s="130"/>
      <c r="AF1052" s="130"/>
      <c r="AG1052" s="130"/>
      <c r="AH1052" s="130"/>
      <c r="AI1052" s="130"/>
      <c r="AJ1052" s="130"/>
      <c r="AK1052" s="130"/>
      <c r="AL1052" s="130"/>
      <c r="AM1052" s="130"/>
    </row>
    <row r="1053" spans="1:39" ht="20.25" customHeight="1">
      <c r="A1053" s="132">
        <v>1052</v>
      </c>
      <c r="B1053" s="19" t="s">
        <v>5525</v>
      </c>
      <c r="C1053" s="256">
        <v>64029931000</v>
      </c>
      <c r="D1053" s="268" t="s">
        <v>6990</v>
      </c>
      <c r="E1053" s="143" t="str">
        <f t="shared" si="49"/>
        <v>Բարձրակրունկ Կոշիկ</v>
      </c>
      <c r="F1053" s="273" t="s">
        <v>3973</v>
      </c>
      <c r="G1053" s="144">
        <f>VLOOKUP(E1053,subcategory!A:B,2,0)</f>
        <v>465</v>
      </c>
      <c r="H1053" s="16" t="s">
        <v>3848</v>
      </c>
      <c r="I1053" s="213">
        <f>VLOOKUP(H1053,gender!A:B,2,0)</f>
        <v>2</v>
      </c>
      <c r="J1053" s="273">
        <v>425</v>
      </c>
      <c r="K1053" s="273">
        <v>680</v>
      </c>
      <c r="L1053" s="273">
        <v>1</v>
      </c>
      <c r="M1053" s="273" t="s">
        <v>7167</v>
      </c>
      <c r="N1053" s="144">
        <f>VLOOKUP(M1053,brand!A:B,2,0)</f>
        <v>760</v>
      </c>
      <c r="O1053" s="144" t="str">
        <f t="shared" si="48"/>
        <v>CHINA</v>
      </c>
      <c r="P1053" s="144">
        <f>VLOOKUP(O1053,country!A:B,2,0)</f>
        <v>7497</v>
      </c>
      <c r="Q1053" s="273" t="s">
        <v>3915</v>
      </c>
      <c r="R1053" s="144" t="str">
        <f t="shared" si="50"/>
        <v>Վրան Արհեստական Կաշի, Տակացու Ռետին</v>
      </c>
      <c r="S1053" s="144" t="s">
        <v>7307</v>
      </c>
      <c r="T1053" s="219" t="s">
        <v>3937</v>
      </c>
      <c r="U1053" s="141" t="s">
        <v>7643</v>
      </c>
      <c r="V1053" s="141"/>
      <c r="W1053" s="273">
        <v>38</v>
      </c>
      <c r="X1053" s="141">
        <f>VLOOKUP(W1053,SIZE!A:B,2,0)</f>
        <v>64</v>
      </c>
      <c r="Y1053" s="141">
        <v>39.99</v>
      </c>
      <c r="Z1053" s="141" t="s">
        <v>1059</v>
      </c>
      <c r="AA1053" s="141">
        <f>VLOOKUP(Z1053,COLOR!A:B,2,0)</f>
        <v>1</v>
      </c>
      <c r="AB1053" s="130"/>
      <c r="AC1053" s="130"/>
      <c r="AD1053" s="130"/>
      <c r="AE1053" s="130"/>
      <c r="AF1053" s="130"/>
      <c r="AG1053" s="130"/>
      <c r="AH1053" s="130"/>
      <c r="AI1053" s="130"/>
      <c r="AJ1053" s="130"/>
      <c r="AK1053" s="130"/>
      <c r="AL1053" s="130"/>
      <c r="AM1053" s="130"/>
    </row>
    <row r="1054" spans="1:39" ht="20.25" customHeight="1">
      <c r="A1054" s="132">
        <v>1053</v>
      </c>
      <c r="B1054" s="19" t="s">
        <v>5526</v>
      </c>
      <c r="C1054" s="252">
        <v>64041990000</v>
      </c>
      <c r="D1054" s="270" t="s">
        <v>6972</v>
      </c>
      <c r="E1054" s="143" t="str">
        <f t="shared" si="49"/>
        <v>Բարձրակրունկ Կոշիկ</v>
      </c>
      <c r="F1054" s="273" t="s">
        <v>3973</v>
      </c>
      <c r="G1054" s="144">
        <f>VLOOKUP(E1054,subcategory!A:B,2,0)</f>
        <v>465</v>
      </c>
      <c r="H1054" s="16" t="s">
        <v>3848</v>
      </c>
      <c r="I1054" s="213">
        <f>VLOOKUP(H1054,gender!A:B,2,0)</f>
        <v>2</v>
      </c>
      <c r="J1054" s="273">
        <v>435</v>
      </c>
      <c r="K1054" s="273">
        <v>645</v>
      </c>
      <c r="L1054" s="273">
        <v>1</v>
      </c>
      <c r="M1054" s="273" t="s">
        <v>7167</v>
      </c>
      <c r="N1054" s="144">
        <f>VLOOKUP(M1054,brand!A:B,2,0)</f>
        <v>760</v>
      </c>
      <c r="O1054" s="144" t="str">
        <f t="shared" si="48"/>
        <v>ITALY</v>
      </c>
      <c r="P1054" s="144">
        <f>VLOOKUP(O1054,country!A:B,2,0)</f>
        <v>1760</v>
      </c>
      <c r="Q1054" s="273" t="s">
        <v>468</v>
      </c>
      <c r="R1054" s="144" t="str">
        <f t="shared" si="50"/>
        <v>Վրան Տեքստիլ, Տակացու Պոլիուրեթան</v>
      </c>
      <c r="S1054" s="144" t="s">
        <v>7292</v>
      </c>
      <c r="T1054" s="144" t="str">
        <f>VLOOKUP(R1054,material!A:B,2,0)</f>
        <v>69-104</v>
      </c>
      <c r="U1054" s="141" t="s">
        <v>7643</v>
      </c>
      <c r="V1054" s="141"/>
      <c r="W1054" s="273">
        <v>40</v>
      </c>
      <c r="X1054" s="141">
        <f>VLOOKUP(W1054,SIZE!A:B,2,0)</f>
        <v>79</v>
      </c>
      <c r="Y1054" s="141">
        <v>49.99</v>
      </c>
      <c r="Z1054" s="141" t="s">
        <v>2103</v>
      </c>
      <c r="AA1054" s="141">
        <f>VLOOKUP(Z1054,COLOR!A:B,2,0)</f>
        <v>23</v>
      </c>
      <c r="AB1054" s="130"/>
      <c r="AC1054" s="130"/>
      <c r="AD1054" s="130"/>
      <c r="AE1054" s="130"/>
      <c r="AF1054" s="130"/>
      <c r="AG1054" s="130"/>
      <c r="AH1054" s="130"/>
      <c r="AI1054" s="130"/>
      <c r="AJ1054" s="130"/>
      <c r="AK1054" s="130"/>
      <c r="AL1054" s="130"/>
      <c r="AM1054" s="130"/>
    </row>
    <row r="1055" spans="1:39" ht="20.25" customHeight="1">
      <c r="A1055" s="132">
        <v>1054</v>
      </c>
      <c r="B1055" s="19" t="s">
        <v>5527</v>
      </c>
      <c r="C1055" s="252">
        <v>64041990000</v>
      </c>
      <c r="D1055" s="270" t="s">
        <v>6972</v>
      </c>
      <c r="E1055" s="143" t="str">
        <f t="shared" si="49"/>
        <v>Բարձրակրունկ Կոշիկ</v>
      </c>
      <c r="F1055" s="273" t="s">
        <v>3973</v>
      </c>
      <c r="G1055" s="144">
        <f>VLOOKUP(E1055,subcategory!A:B,2,0)</f>
        <v>465</v>
      </c>
      <c r="H1055" s="16" t="s">
        <v>3848</v>
      </c>
      <c r="I1055" s="213">
        <f>VLOOKUP(H1055,gender!A:B,2,0)</f>
        <v>2</v>
      </c>
      <c r="J1055" s="273">
        <v>410</v>
      </c>
      <c r="K1055" s="273">
        <v>640</v>
      </c>
      <c r="L1055" s="273">
        <v>1</v>
      </c>
      <c r="M1055" s="273" t="s">
        <v>7167</v>
      </c>
      <c r="N1055" s="144">
        <f>VLOOKUP(M1055,brand!A:B,2,0)</f>
        <v>760</v>
      </c>
      <c r="O1055" s="144" t="str">
        <f t="shared" si="48"/>
        <v>VIETNAM</v>
      </c>
      <c r="P1055" s="144">
        <f>VLOOKUP(O1055,country!A:B,2,0)</f>
        <v>7579</v>
      </c>
      <c r="Q1055" s="273" t="s">
        <v>424</v>
      </c>
      <c r="R1055" s="144" t="str">
        <f t="shared" si="50"/>
        <v>Վրան Տեքստիլ, Տակացու Պոլիուրեթան</v>
      </c>
      <c r="S1055" s="144" t="s">
        <v>7292</v>
      </c>
      <c r="T1055" s="144" t="str">
        <f>VLOOKUP(R1055,material!A:B,2,0)</f>
        <v>69-104</v>
      </c>
      <c r="U1055" s="141" t="s">
        <v>7643</v>
      </c>
      <c r="V1055" s="141"/>
      <c r="W1055" s="273">
        <v>36</v>
      </c>
      <c r="X1055" s="141">
        <f>VLOOKUP(W1055,SIZE!A:B,2,0)</f>
        <v>52</v>
      </c>
      <c r="Y1055" s="141">
        <v>49.99</v>
      </c>
      <c r="Z1055" s="141" t="s">
        <v>1059</v>
      </c>
      <c r="AA1055" s="141">
        <f>VLOOKUP(Z1055,COLOR!A:B,2,0)</f>
        <v>1</v>
      </c>
      <c r="AB1055" s="130"/>
      <c r="AC1055" s="130"/>
      <c r="AD1055" s="130"/>
      <c r="AE1055" s="130"/>
      <c r="AF1055" s="130"/>
      <c r="AG1055" s="130"/>
      <c r="AH1055" s="130"/>
      <c r="AI1055" s="130"/>
      <c r="AJ1055" s="130"/>
      <c r="AK1055" s="130"/>
      <c r="AL1055" s="130"/>
      <c r="AM1055" s="130"/>
    </row>
    <row r="1056" spans="1:39" ht="20.25" customHeight="1">
      <c r="A1056" s="132">
        <v>1055</v>
      </c>
      <c r="B1056" s="19" t="s">
        <v>5528</v>
      </c>
      <c r="C1056" s="252">
        <v>64041990000</v>
      </c>
      <c r="D1056" s="270" t="s">
        <v>6972</v>
      </c>
      <c r="E1056" s="143" t="str">
        <f t="shared" si="49"/>
        <v>Բարձրակրունկ Կոշիկ</v>
      </c>
      <c r="F1056" s="273" t="s">
        <v>3973</v>
      </c>
      <c r="G1056" s="144">
        <f>VLOOKUP(E1056,subcategory!A:B,2,0)</f>
        <v>465</v>
      </c>
      <c r="H1056" s="16" t="s">
        <v>3848</v>
      </c>
      <c r="I1056" s="213">
        <f>VLOOKUP(H1056,gender!A:B,2,0)</f>
        <v>2</v>
      </c>
      <c r="J1056" s="273">
        <v>480</v>
      </c>
      <c r="K1056" s="273">
        <v>675</v>
      </c>
      <c r="L1056" s="273">
        <v>1</v>
      </c>
      <c r="M1056" s="273" t="s">
        <v>7167</v>
      </c>
      <c r="N1056" s="144">
        <f>VLOOKUP(M1056,brand!A:B,2,0)</f>
        <v>760</v>
      </c>
      <c r="O1056" s="144" t="str">
        <f t="shared" si="48"/>
        <v>ITALY</v>
      </c>
      <c r="P1056" s="144">
        <f>VLOOKUP(O1056,country!A:B,2,0)</f>
        <v>1760</v>
      </c>
      <c r="Q1056" s="273" t="s">
        <v>468</v>
      </c>
      <c r="R1056" s="144" t="str">
        <f t="shared" si="50"/>
        <v>Վրան Տեքստիլ, Տակացու Պոլիուրեթան</v>
      </c>
      <c r="S1056" s="144" t="s">
        <v>7292</v>
      </c>
      <c r="T1056" s="219" t="s">
        <v>3937</v>
      </c>
      <c r="U1056" s="141" t="s">
        <v>7643</v>
      </c>
      <c r="V1056" s="141"/>
      <c r="W1056" s="273">
        <v>37</v>
      </c>
      <c r="X1056" s="141">
        <f>VLOOKUP(W1056,SIZE!A:B,2,0)</f>
        <v>282</v>
      </c>
      <c r="Y1056" s="141">
        <v>49.99</v>
      </c>
      <c r="Z1056" s="141" t="s">
        <v>7784</v>
      </c>
      <c r="AA1056" s="141">
        <f>VLOOKUP(Z1056,COLOR!A:B,2,0)</f>
        <v>22</v>
      </c>
      <c r="AB1056" s="130"/>
      <c r="AC1056" s="130"/>
      <c r="AD1056" s="130"/>
      <c r="AE1056" s="130"/>
      <c r="AF1056" s="130"/>
      <c r="AG1056" s="130"/>
      <c r="AH1056" s="130"/>
      <c r="AI1056" s="130"/>
      <c r="AJ1056" s="130"/>
      <c r="AK1056" s="130"/>
      <c r="AL1056" s="130"/>
      <c r="AM1056" s="130"/>
    </row>
    <row r="1057" spans="1:39" ht="20.25" customHeight="1">
      <c r="A1057" s="132">
        <v>1056</v>
      </c>
      <c r="B1057" s="19" t="s">
        <v>5529</v>
      </c>
      <c r="C1057" s="252">
        <v>64041990000</v>
      </c>
      <c r="D1057" s="270" t="s">
        <v>6972</v>
      </c>
      <c r="E1057" s="143" t="str">
        <f t="shared" si="49"/>
        <v>Բարձրակրունկ Կոշիկ</v>
      </c>
      <c r="F1057" s="273" t="s">
        <v>3973</v>
      </c>
      <c r="G1057" s="144">
        <f>VLOOKUP(E1057,subcategory!A:B,2,0)</f>
        <v>465</v>
      </c>
      <c r="H1057" s="16" t="s">
        <v>3848</v>
      </c>
      <c r="I1057" s="213">
        <f>VLOOKUP(H1057,gender!A:B,2,0)</f>
        <v>2</v>
      </c>
      <c r="J1057" s="273">
        <v>405</v>
      </c>
      <c r="K1057" s="273">
        <v>595</v>
      </c>
      <c r="L1057" s="273">
        <v>1</v>
      </c>
      <c r="M1057" s="273" t="s">
        <v>7167</v>
      </c>
      <c r="N1057" s="144">
        <f>VLOOKUP(M1057,brand!A:B,2,0)</f>
        <v>760</v>
      </c>
      <c r="O1057" s="144" t="str">
        <f t="shared" si="48"/>
        <v>ITALY</v>
      </c>
      <c r="P1057" s="144">
        <f>VLOOKUP(O1057,country!A:B,2,0)</f>
        <v>1760</v>
      </c>
      <c r="Q1057" s="273" t="s">
        <v>468</v>
      </c>
      <c r="R1057" s="144" t="str">
        <f t="shared" si="50"/>
        <v>Վրան Տեքստիլ, Տակացու Պոլիուրեթան</v>
      </c>
      <c r="S1057" s="144" t="s">
        <v>7292</v>
      </c>
      <c r="T1057" s="144" t="str">
        <f>VLOOKUP(R1057,material!A:B,2,0)</f>
        <v>69-104</v>
      </c>
      <c r="U1057" s="141" t="s">
        <v>7643</v>
      </c>
      <c r="V1057" s="141"/>
      <c r="W1057" s="273">
        <v>39</v>
      </c>
      <c r="X1057" s="141">
        <f>VLOOKUP(W1057,SIZE!A:B,2,0)</f>
        <v>275</v>
      </c>
      <c r="Y1057" s="141">
        <v>49.99</v>
      </c>
      <c r="Z1057" s="141" t="s">
        <v>1033</v>
      </c>
      <c r="AA1057" s="141">
        <f>VLOOKUP(Z1057,COLOR!A:B,2,0)</f>
        <v>20</v>
      </c>
      <c r="AB1057" s="130"/>
      <c r="AC1057" s="130"/>
      <c r="AD1057" s="130"/>
      <c r="AE1057" s="130"/>
      <c r="AF1057" s="130"/>
      <c r="AG1057" s="130"/>
      <c r="AH1057" s="130"/>
      <c r="AI1057" s="130"/>
      <c r="AJ1057" s="130"/>
      <c r="AK1057" s="130"/>
      <c r="AL1057" s="130"/>
      <c r="AM1057" s="130"/>
    </row>
    <row r="1058" spans="1:39" ht="20.25" customHeight="1">
      <c r="A1058" s="132">
        <v>1057</v>
      </c>
      <c r="B1058" s="19" t="s">
        <v>5530</v>
      </c>
      <c r="C1058" s="252">
        <v>64041990000</v>
      </c>
      <c r="D1058" s="270" t="s">
        <v>6972</v>
      </c>
      <c r="E1058" s="143" t="str">
        <f t="shared" si="49"/>
        <v>Բարձրակրունկ Կոշիկ</v>
      </c>
      <c r="F1058" s="273" t="s">
        <v>3973</v>
      </c>
      <c r="G1058" s="144">
        <f>VLOOKUP(E1058,subcategory!A:B,2,0)</f>
        <v>465</v>
      </c>
      <c r="H1058" s="16" t="s">
        <v>3848</v>
      </c>
      <c r="I1058" s="213">
        <f>VLOOKUP(H1058,gender!A:B,2,0)</f>
        <v>2</v>
      </c>
      <c r="J1058" s="273">
        <v>640</v>
      </c>
      <c r="K1058" s="273">
        <v>870</v>
      </c>
      <c r="L1058" s="273">
        <v>1</v>
      </c>
      <c r="M1058" s="273" t="s">
        <v>7167</v>
      </c>
      <c r="N1058" s="144">
        <f>VLOOKUP(M1058,brand!A:B,2,0)</f>
        <v>760</v>
      </c>
      <c r="O1058" s="144" t="str">
        <f t="shared" si="48"/>
        <v>CHINA</v>
      </c>
      <c r="P1058" s="144">
        <f>VLOOKUP(O1058,country!A:B,2,0)</f>
        <v>7497</v>
      </c>
      <c r="Q1058" s="273" t="s">
        <v>3915</v>
      </c>
      <c r="R1058" s="144" t="str">
        <f t="shared" si="50"/>
        <v>Վրան Տեքստիլ, Տակացու Պոլիուրեթան</v>
      </c>
      <c r="S1058" s="144" t="s">
        <v>7292</v>
      </c>
      <c r="T1058" s="144" t="str">
        <f>VLOOKUP(R1058,material!A:B,2,0)</f>
        <v>69-104</v>
      </c>
      <c r="U1058" s="141" t="s">
        <v>7643</v>
      </c>
      <c r="V1058" s="141"/>
      <c r="W1058" s="273">
        <v>40</v>
      </c>
      <c r="X1058" s="141">
        <f>VLOOKUP(W1058,SIZE!A:B,2,0)</f>
        <v>79</v>
      </c>
      <c r="Y1058" s="141">
        <v>39.99</v>
      </c>
      <c r="Z1058" s="141" t="s">
        <v>2103</v>
      </c>
      <c r="AA1058" s="141">
        <f>VLOOKUP(Z1058,COLOR!A:B,2,0)</f>
        <v>23</v>
      </c>
      <c r="AB1058" s="130"/>
      <c r="AC1058" s="130"/>
      <c r="AD1058" s="130"/>
      <c r="AE1058" s="130"/>
      <c r="AF1058" s="130"/>
      <c r="AG1058" s="130"/>
      <c r="AH1058" s="130"/>
      <c r="AI1058" s="130"/>
      <c r="AJ1058" s="130"/>
      <c r="AK1058" s="130"/>
      <c r="AL1058" s="130"/>
      <c r="AM1058" s="130"/>
    </row>
    <row r="1059" spans="1:39" ht="20.25" customHeight="1">
      <c r="A1059" s="132">
        <v>1058</v>
      </c>
      <c r="B1059" s="19" t="s">
        <v>5531</v>
      </c>
      <c r="C1059" s="252">
        <v>64041990000</v>
      </c>
      <c r="D1059" s="270" t="s">
        <v>6972</v>
      </c>
      <c r="E1059" s="143" t="str">
        <f t="shared" si="49"/>
        <v>Բարձրակրունկ Կոշիկ</v>
      </c>
      <c r="F1059" s="273" t="s">
        <v>3973</v>
      </c>
      <c r="G1059" s="144">
        <f>VLOOKUP(E1059,subcategory!A:B,2,0)</f>
        <v>465</v>
      </c>
      <c r="H1059" s="16" t="s">
        <v>3848</v>
      </c>
      <c r="I1059" s="213">
        <f>VLOOKUP(H1059,gender!A:B,2,0)</f>
        <v>2</v>
      </c>
      <c r="J1059" s="273">
        <v>585</v>
      </c>
      <c r="K1059" s="273">
        <v>815</v>
      </c>
      <c r="L1059" s="273">
        <v>1</v>
      </c>
      <c r="M1059" s="273" t="s">
        <v>7167</v>
      </c>
      <c r="N1059" s="144">
        <f>VLOOKUP(M1059,brand!A:B,2,0)</f>
        <v>760</v>
      </c>
      <c r="O1059" s="144" t="str">
        <f t="shared" si="48"/>
        <v>CHINA</v>
      </c>
      <c r="P1059" s="144">
        <f>VLOOKUP(O1059,country!A:B,2,0)</f>
        <v>7497</v>
      </c>
      <c r="Q1059" s="273" t="s">
        <v>3915</v>
      </c>
      <c r="R1059" s="144" t="str">
        <f t="shared" si="50"/>
        <v>Վրան Տեքստիլ, Տակացու Պոլիուրեթան</v>
      </c>
      <c r="S1059" s="144" t="s">
        <v>7292</v>
      </c>
      <c r="T1059" s="218" t="s">
        <v>3929</v>
      </c>
      <c r="U1059" s="141" t="s">
        <v>7643</v>
      </c>
      <c r="V1059" s="141"/>
      <c r="W1059" s="273">
        <v>38</v>
      </c>
      <c r="X1059" s="141">
        <f>VLOOKUP(W1059,SIZE!A:B,2,0)</f>
        <v>64</v>
      </c>
      <c r="Y1059" s="141">
        <v>39.99</v>
      </c>
      <c r="Z1059" s="141" t="s">
        <v>2103</v>
      </c>
      <c r="AA1059" s="141">
        <f>VLOOKUP(Z1059,COLOR!A:B,2,0)</f>
        <v>23</v>
      </c>
      <c r="AB1059" s="130"/>
      <c r="AC1059" s="130"/>
      <c r="AD1059" s="130"/>
      <c r="AE1059" s="130"/>
      <c r="AF1059" s="130"/>
      <c r="AG1059" s="130"/>
      <c r="AH1059" s="130"/>
      <c r="AI1059" s="130"/>
      <c r="AJ1059" s="130"/>
      <c r="AK1059" s="130"/>
      <c r="AL1059" s="130"/>
      <c r="AM1059" s="130"/>
    </row>
    <row r="1060" spans="1:39" ht="20.25" customHeight="1">
      <c r="A1060" s="132">
        <v>1059</v>
      </c>
      <c r="B1060" s="19" t="s">
        <v>5532</v>
      </c>
      <c r="C1060" s="256">
        <v>64029931000</v>
      </c>
      <c r="D1060" s="268" t="s">
        <v>2456</v>
      </c>
      <c r="E1060" s="143" t="str">
        <f t="shared" si="49"/>
        <v>Բարձրակրունկ Կոշիկ</v>
      </c>
      <c r="F1060" s="273" t="s">
        <v>3973</v>
      </c>
      <c r="G1060" s="144">
        <f>VLOOKUP(E1060,subcategory!A:B,2,0)</f>
        <v>465</v>
      </c>
      <c r="H1060" s="16" t="s">
        <v>3848</v>
      </c>
      <c r="I1060" s="213">
        <f>VLOOKUP(H1060,gender!A:B,2,0)</f>
        <v>2</v>
      </c>
      <c r="J1060" s="273">
        <v>505</v>
      </c>
      <c r="K1060" s="273">
        <v>680</v>
      </c>
      <c r="L1060" s="273">
        <v>1</v>
      </c>
      <c r="M1060" s="273" t="s">
        <v>7168</v>
      </c>
      <c r="N1060" s="144">
        <f>VLOOKUP(M1060,brand!A:B,2,0)</f>
        <v>904</v>
      </c>
      <c r="O1060" s="144" t="str">
        <f t="shared" si="48"/>
        <v>EU</v>
      </c>
      <c r="P1060" s="144">
        <f>VLOOKUP(O1060,country!A:B,2,0)</f>
        <v>9001</v>
      </c>
      <c r="Q1060" s="277" t="s">
        <v>568</v>
      </c>
      <c r="R1060" s="144" t="str">
        <f t="shared" si="50"/>
        <v>Վրան Արհեստական Կաշի, Տակացու Պոլիուրեթան</v>
      </c>
      <c r="S1060" s="144" t="s">
        <v>7298</v>
      </c>
      <c r="T1060" s="144" t="str">
        <f>VLOOKUP(R1060,material!A:B,2,0)</f>
        <v>7-104</v>
      </c>
      <c r="U1060" s="141" t="s">
        <v>7643</v>
      </c>
      <c r="V1060" s="141"/>
      <c r="W1060" s="273">
        <v>41</v>
      </c>
      <c r="X1060" s="141">
        <f>VLOOKUP(W1060,SIZE!A:B,2,0)</f>
        <v>288</v>
      </c>
      <c r="Y1060" s="141">
        <v>79.900000000000006</v>
      </c>
      <c r="Z1060" s="141" t="s">
        <v>1033</v>
      </c>
      <c r="AA1060" s="141">
        <f>VLOOKUP(Z1060,COLOR!A:B,2,0)</f>
        <v>20</v>
      </c>
      <c r="AB1060" s="130"/>
      <c r="AC1060" s="130"/>
      <c r="AD1060" s="130"/>
      <c r="AE1060" s="130"/>
      <c r="AF1060" s="130"/>
      <c r="AG1060" s="130"/>
      <c r="AH1060" s="130"/>
      <c r="AI1060" s="130"/>
      <c r="AJ1060" s="130"/>
      <c r="AK1060" s="130"/>
      <c r="AL1060" s="130"/>
      <c r="AM1060" s="130"/>
    </row>
    <row r="1061" spans="1:39" ht="20.25" customHeight="1">
      <c r="A1061" s="132">
        <v>1060</v>
      </c>
      <c r="B1061" s="19" t="s">
        <v>5533</v>
      </c>
      <c r="C1061" s="256">
        <v>64029998000</v>
      </c>
      <c r="D1061" s="268" t="s">
        <v>6992</v>
      </c>
      <c r="E1061" s="143" t="str">
        <f t="shared" si="49"/>
        <v>Կոշիկ</v>
      </c>
      <c r="F1061" s="273" t="s">
        <v>132</v>
      </c>
      <c r="G1061" s="144">
        <f>VLOOKUP(E1061,subcategory!A:B,2,0)</f>
        <v>55</v>
      </c>
      <c r="H1061" s="16" t="s">
        <v>3848</v>
      </c>
      <c r="I1061" s="213">
        <f>VLOOKUP(H1061,gender!A:B,2,0)</f>
        <v>2</v>
      </c>
      <c r="J1061" s="273">
        <v>475</v>
      </c>
      <c r="K1061" s="273">
        <v>650</v>
      </c>
      <c r="L1061" s="273">
        <v>1</v>
      </c>
      <c r="M1061" s="273" t="s">
        <v>7167</v>
      </c>
      <c r="N1061" s="144">
        <f>VLOOKUP(M1061,brand!A:B,2,0)</f>
        <v>760</v>
      </c>
      <c r="O1061" s="144" t="str">
        <f t="shared" si="48"/>
        <v>CHINA</v>
      </c>
      <c r="P1061" s="144">
        <f>VLOOKUP(O1061,country!A:B,2,0)</f>
        <v>7497</v>
      </c>
      <c r="Q1061" s="273" t="s">
        <v>3915</v>
      </c>
      <c r="R1061" s="144" t="str">
        <f t="shared" si="50"/>
        <v>Վրան Արհեստական Կաշի, Տակացու Ռետին</v>
      </c>
      <c r="S1061" s="144" t="s">
        <v>7307</v>
      </c>
      <c r="T1061" s="144" t="str">
        <f>VLOOKUP(R1061,material!A:B,2,0)</f>
        <v>7-102</v>
      </c>
      <c r="U1061" s="141" t="s">
        <v>7643</v>
      </c>
      <c r="V1061" s="141"/>
      <c r="W1061" s="273">
        <v>36</v>
      </c>
      <c r="X1061" s="141">
        <f>VLOOKUP(W1061,SIZE!A:B,2,0)</f>
        <v>52</v>
      </c>
      <c r="Y1061" s="141">
        <v>39.99</v>
      </c>
      <c r="Z1061" s="141" t="s">
        <v>1033</v>
      </c>
      <c r="AA1061" s="141">
        <f>VLOOKUP(Z1061,COLOR!A:B,2,0)</f>
        <v>20</v>
      </c>
      <c r="AB1061" s="130"/>
      <c r="AC1061" s="130"/>
      <c r="AD1061" s="130"/>
      <c r="AE1061" s="130"/>
      <c r="AF1061" s="130"/>
      <c r="AG1061" s="130"/>
      <c r="AH1061" s="130"/>
      <c r="AI1061" s="130"/>
      <c r="AJ1061" s="130"/>
      <c r="AK1061" s="130"/>
      <c r="AL1061" s="130"/>
      <c r="AM1061" s="130"/>
    </row>
    <row r="1062" spans="1:39" ht="20.25" customHeight="1">
      <c r="A1062" s="132">
        <v>1061</v>
      </c>
      <c r="B1062" s="19" t="s">
        <v>5534</v>
      </c>
      <c r="C1062" s="251">
        <v>64041990000</v>
      </c>
      <c r="D1062" s="262" t="s">
        <v>6993</v>
      </c>
      <c r="E1062" s="143" t="str">
        <f t="shared" si="49"/>
        <v>Սպորտային Կոշիկ</v>
      </c>
      <c r="F1062" s="273" t="s">
        <v>3682</v>
      </c>
      <c r="G1062" s="144">
        <f>VLOOKUP(E1062,subcategory!A:B,2,0)</f>
        <v>67</v>
      </c>
      <c r="H1062" s="16" t="s">
        <v>3848</v>
      </c>
      <c r="I1062" s="213">
        <f>VLOOKUP(H1062,gender!A:B,2,0)</f>
        <v>2</v>
      </c>
      <c r="J1062" s="273">
        <v>370</v>
      </c>
      <c r="K1062" s="273">
        <v>830</v>
      </c>
      <c r="L1062" s="273">
        <v>1</v>
      </c>
      <c r="M1062" s="273" t="s">
        <v>7169</v>
      </c>
      <c r="N1062" s="144">
        <f>VLOOKUP(M1062,brand!A:B,2,0)</f>
        <v>905</v>
      </c>
      <c r="O1062" s="144" t="str">
        <f t="shared" si="48"/>
        <v>EU</v>
      </c>
      <c r="P1062" s="144">
        <f>VLOOKUP(O1062,country!A:B,2,0)</f>
        <v>9001</v>
      </c>
      <c r="Q1062" s="273" t="s">
        <v>568</v>
      </c>
      <c r="R1062" s="144" t="str">
        <f t="shared" si="50"/>
        <v>Վրան Տեքստիլ,Քար, Տակացու Էթիլեն Վինիլ</v>
      </c>
      <c r="S1062" s="144" t="s">
        <v>7309</v>
      </c>
      <c r="T1062" s="144" t="str">
        <f>VLOOKUP(R1062,material!A:B,2,0)</f>
        <v>69-105-110</v>
      </c>
      <c r="U1062" s="141" t="s">
        <v>7643</v>
      </c>
      <c r="V1062" s="141"/>
      <c r="W1062" s="273">
        <v>36</v>
      </c>
      <c r="X1062" s="141">
        <f>VLOOKUP(W1062,SIZE!A:B,2,0)</f>
        <v>52</v>
      </c>
      <c r="Y1062" s="141">
        <v>55.99</v>
      </c>
      <c r="Z1062" s="141" t="s">
        <v>1071</v>
      </c>
      <c r="AA1062" s="141">
        <f>VLOOKUP(Z1062,COLOR!A:B,2,0)</f>
        <v>12</v>
      </c>
      <c r="AB1062" s="130"/>
      <c r="AC1062" s="130"/>
      <c r="AD1062" s="130"/>
      <c r="AE1062" s="130"/>
      <c r="AF1062" s="130"/>
      <c r="AG1062" s="130"/>
      <c r="AH1062" s="130"/>
      <c r="AI1062" s="130"/>
      <c r="AJ1062" s="130"/>
      <c r="AK1062" s="130"/>
      <c r="AL1062" s="130"/>
      <c r="AM1062" s="130"/>
    </row>
    <row r="1063" spans="1:39" ht="20.25" customHeight="1">
      <c r="A1063" s="132">
        <v>1062</v>
      </c>
      <c r="B1063" s="19" t="s">
        <v>5535</v>
      </c>
      <c r="C1063" s="252">
        <v>64041990000</v>
      </c>
      <c r="D1063" s="270" t="s">
        <v>6972</v>
      </c>
      <c r="E1063" s="143" t="str">
        <f t="shared" si="49"/>
        <v>Բարձրակրունկ Կոշիկ</v>
      </c>
      <c r="F1063" s="273" t="s">
        <v>3973</v>
      </c>
      <c r="G1063" s="144">
        <f>VLOOKUP(E1063,subcategory!A:B,2,0)</f>
        <v>465</v>
      </c>
      <c r="H1063" s="16" t="s">
        <v>3848</v>
      </c>
      <c r="I1063" s="213">
        <f>VLOOKUP(H1063,gender!A:B,2,0)</f>
        <v>2</v>
      </c>
      <c r="J1063" s="273">
        <v>520</v>
      </c>
      <c r="K1063" s="273">
        <v>520</v>
      </c>
      <c r="L1063" s="273">
        <v>1</v>
      </c>
      <c r="M1063" s="273" t="s">
        <v>7170</v>
      </c>
      <c r="N1063" s="144">
        <f>VLOOKUP(M1063,brand!A:B,2,0)</f>
        <v>906</v>
      </c>
      <c r="O1063" s="144" t="str">
        <f t="shared" si="48"/>
        <v>CHINA</v>
      </c>
      <c r="P1063" s="144">
        <f>VLOOKUP(O1063,country!A:B,2,0)</f>
        <v>7497</v>
      </c>
      <c r="Q1063" s="273" t="s">
        <v>3915</v>
      </c>
      <c r="R1063" s="144" t="str">
        <f t="shared" si="50"/>
        <v>Վրան Տեքստիլ, Տակացու Պոլիուրեթան</v>
      </c>
      <c r="S1063" s="144" t="s">
        <v>7292</v>
      </c>
      <c r="T1063" s="144" t="str">
        <f>VLOOKUP(R1063,material!A:B,2,0)</f>
        <v>69-104</v>
      </c>
      <c r="U1063" s="141" t="s">
        <v>7643</v>
      </c>
      <c r="V1063" s="141"/>
      <c r="W1063" s="273">
        <v>38</v>
      </c>
      <c r="X1063" s="141">
        <f>VLOOKUP(W1063,SIZE!A:B,2,0)</f>
        <v>64</v>
      </c>
      <c r="Y1063" s="141">
        <v>0</v>
      </c>
      <c r="Z1063" s="141" t="s">
        <v>1033</v>
      </c>
      <c r="AA1063" s="141">
        <f>VLOOKUP(Z1063,COLOR!A:B,2,0)</f>
        <v>20</v>
      </c>
      <c r="AB1063" s="130"/>
      <c r="AC1063" s="130"/>
      <c r="AD1063" s="130"/>
      <c r="AE1063" s="130"/>
      <c r="AF1063" s="130"/>
      <c r="AG1063" s="130"/>
      <c r="AH1063" s="130"/>
      <c r="AI1063" s="130"/>
      <c r="AJ1063" s="130"/>
      <c r="AK1063" s="130"/>
      <c r="AL1063" s="130"/>
      <c r="AM1063" s="130"/>
    </row>
    <row r="1064" spans="1:39" ht="20.25" customHeight="1">
      <c r="A1064" s="132">
        <v>1063</v>
      </c>
      <c r="B1064" s="19" t="s">
        <v>5536</v>
      </c>
      <c r="C1064" s="256">
        <v>64029998000</v>
      </c>
      <c r="D1064" s="268" t="s">
        <v>2469</v>
      </c>
      <c r="E1064" s="143" t="str">
        <f t="shared" si="49"/>
        <v>Սպորտային Կոշիկ</v>
      </c>
      <c r="F1064" s="273" t="s">
        <v>3682</v>
      </c>
      <c r="G1064" s="144">
        <f>VLOOKUP(E1064,subcategory!A:B,2,0)</f>
        <v>67</v>
      </c>
      <c r="H1064" s="16" t="s">
        <v>3848</v>
      </c>
      <c r="I1064" s="213">
        <f>VLOOKUP(H1064,gender!A:B,2,0)</f>
        <v>2</v>
      </c>
      <c r="J1064" s="273">
        <v>705</v>
      </c>
      <c r="K1064" s="273">
        <v>900</v>
      </c>
      <c r="L1064" s="273">
        <v>1</v>
      </c>
      <c r="M1064" s="273" t="s">
        <v>7170</v>
      </c>
      <c r="N1064" s="144">
        <f>VLOOKUP(M1064,brand!A:B,2,0)</f>
        <v>906</v>
      </c>
      <c r="O1064" s="144" t="str">
        <f t="shared" si="48"/>
        <v>ITALY</v>
      </c>
      <c r="P1064" s="144">
        <f>VLOOKUP(O1064,country!A:B,2,0)</f>
        <v>1760</v>
      </c>
      <c r="Q1064" s="273" t="s">
        <v>468</v>
      </c>
      <c r="R1064" s="144" t="str">
        <f t="shared" si="50"/>
        <v>Վրան Արհեստական Կաշի, Տակացու Ռետին</v>
      </c>
      <c r="S1064" s="144" t="s">
        <v>7307</v>
      </c>
      <c r="T1064" s="144" t="str">
        <f>VLOOKUP(R1064,material!A:B,2,0)</f>
        <v>7-102</v>
      </c>
      <c r="U1064" s="141" t="s">
        <v>7643</v>
      </c>
      <c r="V1064" s="141"/>
      <c r="W1064" s="273">
        <v>36</v>
      </c>
      <c r="X1064" s="141">
        <f>VLOOKUP(W1064,SIZE!A:B,2,0)</f>
        <v>52</v>
      </c>
      <c r="Y1064" s="141">
        <v>49.99</v>
      </c>
      <c r="Z1064" s="141" t="s">
        <v>1071</v>
      </c>
      <c r="AA1064" s="141">
        <f>VLOOKUP(Z1064,COLOR!A:B,2,0)</f>
        <v>12</v>
      </c>
      <c r="AB1064" s="130"/>
      <c r="AC1064" s="130"/>
      <c r="AD1064" s="130"/>
      <c r="AE1064" s="130"/>
      <c r="AF1064" s="130"/>
      <c r="AG1064" s="130"/>
      <c r="AH1064" s="130"/>
      <c r="AI1064" s="130"/>
      <c r="AJ1064" s="130"/>
      <c r="AK1064" s="130"/>
      <c r="AL1064" s="130"/>
      <c r="AM1064" s="130"/>
    </row>
    <row r="1065" spans="1:39" ht="20.25" customHeight="1">
      <c r="A1065" s="132">
        <v>1064</v>
      </c>
      <c r="B1065" s="19" t="s">
        <v>5537</v>
      </c>
      <c r="C1065" s="251">
        <v>64041990000</v>
      </c>
      <c r="D1065" s="262" t="s">
        <v>6991</v>
      </c>
      <c r="E1065" s="143" t="str">
        <f t="shared" si="49"/>
        <v>Սանդալ</v>
      </c>
      <c r="F1065" s="273" t="s">
        <v>4308</v>
      </c>
      <c r="G1065" s="144">
        <f>VLOOKUP(E1065,subcategory!A:B,2,0)</f>
        <v>66</v>
      </c>
      <c r="H1065" s="16" t="s">
        <v>3848</v>
      </c>
      <c r="I1065" s="213">
        <f>VLOOKUP(H1065,gender!A:B,2,0)</f>
        <v>2</v>
      </c>
      <c r="J1065" s="273">
        <v>730</v>
      </c>
      <c r="K1065" s="273">
        <v>905</v>
      </c>
      <c r="L1065" s="273">
        <v>1</v>
      </c>
      <c r="M1065" s="273" t="s">
        <v>7170</v>
      </c>
      <c r="N1065" s="144">
        <f>VLOOKUP(M1065,brand!A:B,2,0)</f>
        <v>906</v>
      </c>
      <c r="O1065" s="144" t="str">
        <f t="shared" si="48"/>
        <v>CHINA</v>
      </c>
      <c r="P1065" s="144">
        <f>VLOOKUP(O1065,country!A:B,2,0)</f>
        <v>7497</v>
      </c>
      <c r="Q1065" s="273" t="s">
        <v>3915</v>
      </c>
      <c r="R1065" s="144" t="str">
        <f t="shared" si="50"/>
        <v>Վրան Տեքստիլ, Տակացու Ռետին</v>
      </c>
      <c r="S1065" s="144" t="s">
        <v>7299</v>
      </c>
      <c r="T1065" s="144" t="str">
        <f>VLOOKUP(R1065,material!A:B,2,0)</f>
        <v>69-41</v>
      </c>
      <c r="U1065" s="141" t="s">
        <v>7643</v>
      </c>
      <c r="V1065" s="141"/>
      <c r="W1065" s="273">
        <v>38</v>
      </c>
      <c r="X1065" s="141">
        <f>VLOOKUP(W1065,SIZE!A:B,2,0)</f>
        <v>64</v>
      </c>
      <c r="Y1065" s="141">
        <v>44.99</v>
      </c>
      <c r="Z1065" s="141" t="s">
        <v>2103</v>
      </c>
      <c r="AA1065" s="141">
        <f>VLOOKUP(Z1065,COLOR!A:B,2,0)</f>
        <v>23</v>
      </c>
      <c r="AB1065" s="130"/>
      <c r="AC1065" s="130"/>
      <c r="AD1065" s="130"/>
      <c r="AE1065" s="130"/>
      <c r="AF1065" s="130"/>
      <c r="AG1065" s="130"/>
      <c r="AH1065" s="130"/>
      <c r="AI1065" s="130"/>
      <c r="AJ1065" s="130"/>
      <c r="AK1065" s="130"/>
      <c r="AL1065" s="130"/>
      <c r="AM1065" s="130"/>
    </row>
    <row r="1066" spans="1:39" ht="20.25" customHeight="1">
      <c r="A1066" s="132">
        <v>1065</v>
      </c>
      <c r="B1066" s="19" t="s">
        <v>5538</v>
      </c>
      <c r="C1066" s="256">
        <v>64029998000</v>
      </c>
      <c r="D1066" s="268" t="s">
        <v>6989</v>
      </c>
      <c r="E1066" s="143" t="str">
        <f t="shared" si="49"/>
        <v>Սանդալ</v>
      </c>
      <c r="F1066" s="273" t="s">
        <v>4308</v>
      </c>
      <c r="G1066" s="144">
        <f>VLOOKUP(E1066,subcategory!A:B,2,0)</f>
        <v>66</v>
      </c>
      <c r="H1066" s="16" t="s">
        <v>3848</v>
      </c>
      <c r="I1066" s="213">
        <f>VLOOKUP(H1066,gender!A:B,2,0)</f>
        <v>2</v>
      </c>
      <c r="J1066" s="273">
        <v>450</v>
      </c>
      <c r="K1066" s="273">
        <v>605</v>
      </c>
      <c r="L1066" s="273">
        <v>1</v>
      </c>
      <c r="M1066" s="273" t="s">
        <v>7170</v>
      </c>
      <c r="N1066" s="144">
        <f>VLOOKUP(M1066,brand!A:B,2,0)</f>
        <v>906</v>
      </c>
      <c r="O1066" s="144" t="str">
        <f t="shared" ref="O1066:O1083" si="51">UPPER(Q1066)</f>
        <v>ITALY</v>
      </c>
      <c r="P1066" s="144">
        <f>VLOOKUP(O1066,country!A:B,2,0)</f>
        <v>1760</v>
      </c>
      <c r="Q1066" s="273" t="s">
        <v>468</v>
      </c>
      <c r="R1066" s="144" t="str">
        <f t="shared" si="50"/>
        <v>Վրան Արհեստական Կաշի, Տակացու Պոլիուրեթան</v>
      </c>
      <c r="S1066" s="144" t="s">
        <v>7298</v>
      </c>
      <c r="T1066" s="219" t="s">
        <v>3932</v>
      </c>
      <c r="U1066" s="141" t="s">
        <v>7643</v>
      </c>
      <c r="V1066" s="141"/>
      <c r="W1066" s="273">
        <v>38</v>
      </c>
      <c r="X1066" s="141">
        <f>VLOOKUP(W1066,SIZE!A:B,2,0)</f>
        <v>64</v>
      </c>
      <c r="Y1066" s="141">
        <v>39.99</v>
      </c>
      <c r="Z1066" s="141" t="s">
        <v>1071</v>
      </c>
      <c r="AA1066" s="141">
        <f>VLOOKUP(Z1066,COLOR!A:B,2,0)</f>
        <v>12</v>
      </c>
      <c r="AB1066" s="130"/>
      <c r="AC1066" s="130"/>
      <c r="AD1066" s="130"/>
      <c r="AE1066" s="130"/>
      <c r="AF1066" s="130"/>
      <c r="AG1066" s="130"/>
      <c r="AH1066" s="130"/>
      <c r="AI1066" s="130"/>
      <c r="AJ1066" s="130"/>
      <c r="AK1066" s="130"/>
      <c r="AL1066" s="130"/>
      <c r="AM1066" s="130"/>
    </row>
    <row r="1067" spans="1:39" ht="20.25" customHeight="1">
      <c r="A1067" s="132">
        <v>1066</v>
      </c>
      <c r="B1067" s="19" t="s">
        <v>5539</v>
      </c>
      <c r="C1067" s="252">
        <v>64041990000</v>
      </c>
      <c r="D1067" s="270" t="s">
        <v>6972</v>
      </c>
      <c r="E1067" s="143" t="str">
        <f t="shared" si="49"/>
        <v>Բարձրակրունկ Կոշիկ</v>
      </c>
      <c r="F1067" s="273" t="s">
        <v>3973</v>
      </c>
      <c r="G1067" s="144">
        <f>VLOOKUP(E1067,subcategory!A:B,2,0)</f>
        <v>465</v>
      </c>
      <c r="H1067" s="16" t="s">
        <v>3848</v>
      </c>
      <c r="I1067" s="213">
        <f>VLOOKUP(H1067,gender!A:B,2,0)</f>
        <v>2</v>
      </c>
      <c r="J1067" s="273">
        <v>505</v>
      </c>
      <c r="K1067" s="273">
        <v>765</v>
      </c>
      <c r="L1067" s="273">
        <v>1</v>
      </c>
      <c r="M1067" s="273" t="s">
        <v>7170</v>
      </c>
      <c r="N1067" s="144">
        <f>VLOOKUP(M1067,brand!A:B,2,0)</f>
        <v>906</v>
      </c>
      <c r="O1067" s="144" t="str">
        <f t="shared" si="51"/>
        <v>VIETNAM</v>
      </c>
      <c r="P1067" s="144">
        <f>VLOOKUP(O1067,country!A:B,2,0)</f>
        <v>7579</v>
      </c>
      <c r="Q1067" s="273" t="s">
        <v>424</v>
      </c>
      <c r="R1067" s="144" t="str">
        <f t="shared" si="50"/>
        <v>Վրան Տեքստիլ, Տակացու Պոլիուրեթան</v>
      </c>
      <c r="S1067" s="144" t="s">
        <v>7292</v>
      </c>
      <c r="T1067" s="144" t="str">
        <f>VLOOKUP(R1067,material!A:B,2,0)</f>
        <v>69-104</v>
      </c>
      <c r="U1067" s="141" t="s">
        <v>7643</v>
      </c>
      <c r="V1067" s="141"/>
      <c r="W1067" s="273">
        <v>38</v>
      </c>
      <c r="X1067" s="141">
        <f>VLOOKUP(W1067,SIZE!A:B,2,0)</f>
        <v>64</v>
      </c>
      <c r="Y1067" s="141">
        <v>49.99</v>
      </c>
      <c r="Z1067" s="141" t="s">
        <v>2103</v>
      </c>
      <c r="AA1067" s="141">
        <f>VLOOKUP(Z1067,COLOR!A:B,2,0)</f>
        <v>23</v>
      </c>
      <c r="AB1067" s="130"/>
      <c r="AC1067" s="130"/>
      <c r="AD1067" s="130"/>
      <c r="AE1067" s="130"/>
      <c r="AF1067" s="130"/>
      <c r="AG1067" s="130"/>
      <c r="AH1067" s="130"/>
      <c r="AI1067" s="130"/>
      <c r="AJ1067" s="130"/>
      <c r="AK1067" s="130"/>
      <c r="AL1067" s="130"/>
      <c r="AM1067" s="130"/>
    </row>
    <row r="1068" spans="1:39" ht="20.25" customHeight="1">
      <c r="A1068" s="132">
        <v>1067</v>
      </c>
      <c r="B1068" s="19" t="s">
        <v>5540</v>
      </c>
      <c r="C1068" s="252">
        <v>64041990000</v>
      </c>
      <c r="D1068" s="270" t="s">
        <v>6972</v>
      </c>
      <c r="E1068" s="143" t="str">
        <f t="shared" si="49"/>
        <v>Բարձրակրունկ Կոշիկ</v>
      </c>
      <c r="F1068" s="273" t="s">
        <v>3973</v>
      </c>
      <c r="G1068" s="144">
        <f>VLOOKUP(E1068,subcategory!A:B,2,0)</f>
        <v>465</v>
      </c>
      <c r="H1068" s="16" t="s">
        <v>3848</v>
      </c>
      <c r="I1068" s="213">
        <f>VLOOKUP(H1068,gender!A:B,2,0)</f>
        <v>2</v>
      </c>
      <c r="J1068" s="273">
        <v>470</v>
      </c>
      <c r="K1068" s="273">
        <v>690</v>
      </c>
      <c r="L1068" s="273">
        <v>1</v>
      </c>
      <c r="M1068" s="273" t="s">
        <v>7170</v>
      </c>
      <c r="N1068" s="144">
        <f>VLOOKUP(M1068,brand!A:B,2,0)</f>
        <v>906</v>
      </c>
      <c r="O1068" s="144" t="str">
        <f t="shared" si="51"/>
        <v>VIETNAM</v>
      </c>
      <c r="P1068" s="144">
        <f>VLOOKUP(O1068,country!A:B,2,0)</f>
        <v>7579</v>
      </c>
      <c r="Q1068" s="273" t="s">
        <v>424</v>
      </c>
      <c r="R1068" s="144" t="str">
        <f t="shared" si="50"/>
        <v>Վրան Տեքստիլ, Տակացու Պոլիուրեթան</v>
      </c>
      <c r="S1068" s="144" t="s">
        <v>7292</v>
      </c>
      <c r="T1068" s="219" t="s">
        <v>3930</v>
      </c>
      <c r="U1068" s="141" t="s">
        <v>7643</v>
      </c>
      <c r="V1068" s="141"/>
      <c r="W1068" s="273">
        <v>37</v>
      </c>
      <c r="X1068" s="141">
        <f>VLOOKUP(W1068,SIZE!A:B,2,0)</f>
        <v>282</v>
      </c>
      <c r="Y1068" s="141">
        <v>49.99</v>
      </c>
      <c r="Z1068" s="141" t="s">
        <v>7784</v>
      </c>
      <c r="AA1068" s="141">
        <f>VLOOKUP(Z1068,COLOR!A:B,2,0)</f>
        <v>22</v>
      </c>
      <c r="AB1068" s="130"/>
      <c r="AC1068" s="130"/>
      <c r="AD1068" s="130"/>
      <c r="AE1068" s="130"/>
      <c r="AF1068" s="130"/>
      <c r="AG1068" s="130"/>
      <c r="AH1068" s="130"/>
      <c r="AI1068" s="130"/>
      <c r="AJ1068" s="130"/>
      <c r="AK1068" s="130"/>
      <c r="AL1068" s="130"/>
      <c r="AM1068" s="130"/>
    </row>
    <row r="1069" spans="1:39" ht="20.25" customHeight="1">
      <c r="A1069" s="132">
        <v>1068</v>
      </c>
      <c r="B1069" s="19" t="s">
        <v>5541</v>
      </c>
      <c r="C1069" s="252">
        <v>64041990000</v>
      </c>
      <c r="D1069" s="270" t="s">
        <v>6972</v>
      </c>
      <c r="E1069" s="143" t="str">
        <f t="shared" si="49"/>
        <v>Բարձրակրունկ Կոշիկ</v>
      </c>
      <c r="F1069" s="273" t="s">
        <v>3973</v>
      </c>
      <c r="G1069" s="144">
        <f>VLOOKUP(E1069,subcategory!A:B,2,0)</f>
        <v>465</v>
      </c>
      <c r="H1069" s="16" t="s">
        <v>3848</v>
      </c>
      <c r="I1069" s="213">
        <f>VLOOKUP(H1069,gender!A:B,2,0)</f>
        <v>2</v>
      </c>
      <c r="J1069" s="273">
        <v>475</v>
      </c>
      <c r="K1069" s="273">
        <v>775</v>
      </c>
      <c r="L1069" s="273">
        <v>1</v>
      </c>
      <c r="M1069" s="273" t="s">
        <v>7170</v>
      </c>
      <c r="N1069" s="144">
        <f>VLOOKUP(M1069,brand!A:B,2,0)</f>
        <v>906</v>
      </c>
      <c r="O1069" s="144" t="str">
        <f t="shared" si="51"/>
        <v>VIETNAM</v>
      </c>
      <c r="P1069" s="144">
        <f>VLOOKUP(O1069,country!A:B,2,0)</f>
        <v>7579</v>
      </c>
      <c r="Q1069" s="273" t="s">
        <v>424</v>
      </c>
      <c r="R1069" s="144" t="str">
        <f t="shared" si="50"/>
        <v>Վրան Տեքստիլ, Տակացու Պոլիուրեթան</v>
      </c>
      <c r="S1069" s="144" t="s">
        <v>7292</v>
      </c>
      <c r="T1069" s="144" t="str">
        <f>VLOOKUP(R1069,material!A:B,2,0)</f>
        <v>69-104</v>
      </c>
      <c r="U1069" s="141" t="s">
        <v>7643</v>
      </c>
      <c r="V1069" s="141"/>
      <c r="W1069" s="273">
        <v>38</v>
      </c>
      <c r="X1069" s="141">
        <f>VLOOKUP(W1069,SIZE!A:B,2,0)</f>
        <v>64</v>
      </c>
      <c r="Y1069" s="141">
        <v>49.99</v>
      </c>
      <c r="Z1069" s="141" t="s">
        <v>1107</v>
      </c>
      <c r="AA1069" s="141">
        <f>VLOOKUP(Z1069,COLOR!A:B,2,0)</f>
        <v>1</v>
      </c>
      <c r="AB1069" s="130"/>
      <c r="AC1069" s="130"/>
      <c r="AD1069" s="130"/>
      <c r="AE1069" s="130"/>
      <c r="AF1069" s="130"/>
      <c r="AG1069" s="130"/>
      <c r="AH1069" s="130"/>
      <c r="AI1069" s="130"/>
      <c r="AJ1069" s="130"/>
      <c r="AK1069" s="130"/>
      <c r="AL1069" s="130"/>
      <c r="AM1069" s="130"/>
    </row>
    <row r="1070" spans="1:39" ht="20.25" customHeight="1">
      <c r="A1070" s="132">
        <v>1069</v>
      </c>
      <c r="B1070" s="19" t="s">
        <v>5542</v>
      </c>
      <c r="C1070" s="251">
        <v>64041990000</v>
      </c>
      <c r="D1070" s="262" t="s">
        <v>6993</v>
      </c>
      <c r="E1070" s="143" t="str">
        <f t="shared" si="49"/>
        <v>Սպորտային Կոշիկ</v>
      </c>
      <c r="F1070" s="273" t="s">
        <v>3682</v>
      </c>
      <c r="G1070" s="144">
        <f>VLOOKUP(E1070,subcategory!A:B,2,0)</f>
        <v>67</v>
      </c>
      <c r="H1070" s="16" t="s">
        <v>3848</v>
      </c>
      <c r="I1070" s="213">
        <f>VLOOKUP(H1070,gender!A:B,2,0)</f>
        <v>2</v>
      </c>
      <c r="J1070" s="273">
        <v>555</v>
      </c>
      <c r="K1070" s="273">
        <v>815</v>
      </c>
      <c r="L1070" s="273">
        <v>1</v>
      </c>
      <c r="M1070" s="273" t="s">
        <v>7170</v>
      </c>
      <c r="N1070" s="144">
        <f>VLOOKUP(M1070,brand!A:B,2,0)</f>
        <v>906</v>
      </c>
      <c r="O1070" s="144" t="str">
        <f t="shared" si="51"/>
        <v>CHINA</v>
      </c>
      <c r="P1070" s="144">
        <f>VLOOKUP(O1070,country!A:B,2,0)</f>
        <v>7497</v>
      </c>
      <c r="Q1070" s="273" t="s">
        <v>3915</v>
      </c>
      <c r="R1070" s="144" t="str">
        <f t="shared" si="50"/>
        <v>Վրան Տեքստիլ, Տակացու Էթիլեն Վինիլ</v>
      </c>
      <c r="S1070" s="144" t="s">
        <v>7310</v>
      </c>
      <c r="T1070" s="144" t="str">
        <f>VLOOKUP(R1070,material!A:B,2,0)</f>
        <v>69-110</v>
      </c>
      <c r="U1070" s="141" t="s">
        <v>7643</v>
      </c>
      <c r="V1070" s="141"/>
      <c r="W1070" s="273">
        <v>38</v>
      </c>
      <c r="X1070" s="141">
        <f>VLOOKUP(W1070,SIZE!A:B,2,0)</f>
        <v>64</v>
      </c>
      <c r="Y1070" s="141">
        <v>34.99</v>
      </c>
      <c r="Z1070" s="141" t="s">
        <v>1033</v>
      </c>
      <c r="AA1070" s="141">
        <f>VLOOKUP(Z1070,COLOR!A:B,2,0)</f>
        <v>20</v>
      </c>
      <c r="AB1070" s="130"/>
      <c r="AC1070" s="130"/>
      <c r="AD1070" s="130"/>
      <c r="AE1070" s="130"/>
      <c r="AF1070" s="130"/>
      <c r="AG1070" s="130"/>
      <c r="AH1070" s="130"/>
      <c r="AI1070" s="130"/>
      <c r="AJ1070" s="130"/>
      <c r="AK1070" s="130"/>
      <c r="AL1070" s="130"/>
      <c r="AM1070" s="130"/>
    </row>
    <row r="1071" spans="1:39" ht="20.25" customHeight="1">
      <c r="A1071" s="132">
        <v>1070</v>
      </c>
      <c r="B1071" s="19" t="s">
        <v>5543</v>
      </c>
      <c r="C1071" s="256">
        <v>64029998000</v>
      </c>
      <c r="D1071" s="268" t="s">
        <v>6994</v>
      </c>
      <c r="E1071" s="143" t="str">
        <f t="shared" si="49"/>
        <v>Սանդալ</v>
      </c>
      <c r="F1071" s="273" t="s">
        <v>4308</v>
      </c>
      <c r="G1071" s="144">
        <f>VLOOKUP(E1071,subcategory!A:B,2,0)</f>
        <v>66</v>
      </c>
      <c r="H1071" s="16" t="s">
        <v>3848</v>
      </c>
      <c r="I1071" s="213">
        <f>VLOOKUP(H1071,gender!A:B,2,0)</f>
        <v>2</v>
      </c>
      <c r="J1071" s="273">
        <v>480</v>
      </c>
      <c r="K1071" s="273">
        <v>695</v>
      </c>
      <c r="L1071" s="273">
        <v>1</v>
      </c>
      <c r="M1071" s="273" t="s">
        <v>7170</v>
      </c>
      <c r="N1071" s="144">
        <f>VLOOKUP(M1071,brand!A:B,2,0)</f>
        <v>906</v>
      </c>
      <c r="O1071" s="144" t="str">
        <f t="shared" si="51"/>
        <v>CHINA</v>
      </c>
      <c r="P1071" s="144">
        <f>VLOOKUP(O1071,country!A:B,2,0)</f>
        <v>7497</v>
      </c>
      <c r="Q1071" s="273" t="s">
        <v>3915</v>
      </c>
      <c r="R1071" s="144" t="str">
        <f t="shared" si="50"/>
        <v>Վրան Արհեստական Կաշի, Տակացու Պոլիուրեթան</v>
      </c>
      <c r="S1071" s="144" t="s">
        <v>7298</v>
      </c>
      <c r="T1071" s="144" t="str">
        <f>VLOOKUP(R1071,material!A:B,2,0)</f>
        <v>7-104</v>
      </c>
      <c r="U1071" s="141" t="s">
        <v>7643</v>
      </c>
      <c r="V1071" s="141"/>
      <c r="W1071" s="273">
        <v>38</v>
      </c>
      <c r="X1071" s="141">
        <f>VLOOKUP(W1071,SIZE!A:B,2,0)</f>
        <v>64</v>
      </c>
      <c r="Y1071" s="141">
        <v>34.99</v>
      </c>
      <c r="Z1071" s="141" t="s">
        <v>1071</v>
      </c>
      <c r="AA1071" s="141">
        <f>VLOOKUP(Z1071,COLOR!A:B,2,0)</f>
        <v>12</v>
      </c>
      <c r="AB1071" s="130"/>
      <c r="AC1071" s="130"/>
      <c r="AD1071" s="130"/>
      <c r="AE1071" s="130"/>
      <c r="AF1071" s="130"/>
      <c r="AG1071" s="130"/>
      <c r="AH1071" s="130"/>
      <c r="AI1071" s="130"/>
      <c r="AJ1071" s="130"/>
      <c r="AK1071" s="130"/>
      <c r="AL1071" s="130"/>
      <c r="AM1071" s="130"/>
    </row>
    <row r="1072" spans="1:39" ht="20.25" customHeight="1">
      <c r="A1072" s="132">
        <v>1071</v>
      </c>
      <c r="B1072" s="19" t="s">
        <v>5544</v>
      </c>
      <c r="C1072" s="252">
        <v>64041990000</v>
      </c>
      <c r="D1072" s="270" t="s">
        <v>6972</v>
      </c>
      <c r="E1072" s="143" t="str">
        <f t="shared" si="49"/>
        <v>Բարձրակրունկ Կոշիկ</v>
      </c>
      <c r="F1072" s="273" t="s">
        <v>3973</v>
      </c>
      <c r="G1072" s="144">
        <f>VLOOKUP(E1072,subcategory!A:B,2,0)</f>
        <v>465</v>
      </c>
      <c r="H1072" s="16" t="s">
        <v>3848</v>
      </c>
      <c r="I1072" s="213">
        <f>VLOOKUP(H1072,gender!A:B,2,0)</f>
        <v>2</v>
      </c>
      <c r="J1072" s="273">
        <v>470</v>
      </c>
      <c r="K1072" s="273">
        <v>705</v>
      </c>
      <c r="L1072" s="273">
        <v>1</v>
      </c>
      <c r="M1072" s="273" t="s">
        <v>7170</v>
      </c>
      <c r="N1072" s="144">
        <f>VLOOKUP(M1072,brand!A:B,2,0)</f>
        <v>906</v>
      </c>
      <c r="O1072" s="144" t="str">
        <f t="shared" si="51"/>
        <v>VIETNAM</v>
      </c>
      <c r="P1072" s="144">
        <f>VLOOKUP(O1072,country!A:B,2,0)</f>
        <v>7579</v>
      </c>
      <c r="Q1072" s="273" t="s">
        <v>424</v>
      </c>
      <c r="R1072" s="144" t="str">
        <f t="shared" si="50"/>
        <v>Վրան Տեքստիլ, Տակացու Պոլիուրեթան</v>
      </c>
      <c r="S1072" s="144" t="s">
        <v>7292</v>
      </c>
      <c r="T1072" s="144" t="str">
        <f>VLOOKUP(R1072,material!A:B,2,0)</f>
        <v>69-104</v>
      </c>
      <c r="U1072" s="141" t="s">
        <v>7643</v>
      </c>
      <c r="V1072" s="141"/>
      <c r="W1072" s="273">
        <v>37</v>
      </c>
      <c r="X1072" s="141">
        <f>VLOOKUP(W1072,SIZE!A:B,2,0)</f>
        <v>282</v>
      </c>
      <c r="Y1072" s="141">
        <v>49.99</v>
      </c>
      <c r="Z1072" s="141" t="s">
        <v>2103</v>
      </c>
      <c r="AA1072" s="141">
        <f>VLOOKUP(Z1072,COLOR!A:B,2,0)</f>
        <v>23</v>
      </c>
      <c r="AB1072" s="130"/>
      <c r="AC1072" s="130"/>
      <c r="AD1072" s="130"/>
      <c r="AE1072" s="130"/>
      <c r="AF1072" s="130"/>
      <c r="AG1072" s="130"/>
      <c r="AH1072" s="130"/>
      <c r="AI1072" s="130"/>
      <c r="AJ1072" s="130"/>
      <c r="AK1072" s="130"/>
      <c r="AL1072" s="130"/>
      <c r="AM1072" s="130"/>
    </row>
    <row r="1073" spans="1:39" ht="20.25" customHeight="1">
      <c r="A1073" s="132">
        <v>1072</v>
      </c>
      <c r="B1073" s="19" t="s">
        <v>5545</v>
      </c>
      <c r="C1073" s="256">
        <v>64039998000</v>
      </c>
      <c r="D1073" s="268" t="s">
        <v>6983</v>
      </c>
      <c r="E1073" s="143" t="str">
        <f t="shared" si="49"/>
        <v>Սանդալ</v>
      </c>
      <c r="F1073" s="273" t="s">
        <v>4308</v>
      </c>
      <c r="G1073" s="144">
        <f>VLOOKUP(E1073,subcategory!A:B,2,0)</f>
        <v>66</v>
      </c>
      <c r="H1073" s="16" t="s">
        <v>3848</v>
      </c>
      <c r="I1073" s="213">
        <f>VLOOKUP(H1073,gender!A:B,2,0)</f>
        <v>2</v>
      </c>
      <c r="J1073" s="273">
        <v>640</v>
      </c>
      <c r="K1073" s="273">
        <v>880</v>
      </c>
      <c r="L1073" s="273">
        <v>1</v>
      </c>
      <c r="M1073" s="273" t="s">
        <v>7171</v>
      </c>
      <c r="N1073" s="144">
        <f>VLOOKUP(M1073,brand!A:B,2,0)</f>
        <v>907</v>
      </c>
      <c r="O1073" s="144" t="str">
        <f t="shared" si="51"/>
        <v>PAKISTAN</v>
      </c>
      <c r="P1073" s="144">
        <f>VLOOKUP(O1073,country!A:B,2,0)</f>
        <v>7550</v>
      </c>
      <c r="Q1073" s="273" t="s">
        <v>2948</v>
      </c>
      <c r="R1073" s="144" t="str">
        <f t="shared" si="50"/>
        <v>Վրան Կաշի,Տակացու  Պոլիուրեթան</v>
      </c>
      <c r="S1073" s="144" t="s">
        <v>7306</v>
      </c>
      <c r="T1073" s="144" t="str">
        <f>VLOOKUP(R1073,material!A:B,2,0)</f>
        <v>20-104</v>
      </c>
      <c r="U1073" s="141" t="s">
        <v>7643</v>
      </c>
      <c r="V1073" s="141"/>
      <c r="W1073" s="273">
        <v>39</v>
      </c>
      <c r="X1073" s="141">
        <f>VLOOKUP(W1073,SIZE!A:B,2,0)</f>
        <v>275</v>
      </c>
      <c r="Y1073" s="141">
        <v>39.99</v>
      </c>
      <c r="Z1073" s="141" t="s">
        <v>1052</v>
      </c>
      <c r="AA1073" s="141">
        <f>VLOOKUP(Z1073,COLOR!A:B,2,0)</f>
        <v>3</v>
      </c>
      <c r="AB1073" s="130"/>
      <c r="AC1073" s="130"/>
      <c r="AD1073" s="130"/>
      <c r="AE1073" s="130"/>
      <c r="AF1073" s="130"/>
      <c r="AG1073" s="130"/>
      <c r="AH1073" s="130"/>
      <c r="AI1073" s="130"/>
      <c r="AJ1073" s="130"/>
      <c r="AK1073" s="130"/>
      <c r="AL1073" s="130"/>
      <c r="AM1073" s="130"/>
    </row>
    <row r="1074" spans="1:39" ht="20.25" customHeight="1">
      <c r="A1074" s="132">
        <v>1073</v>
      </c>
      <c r="B1074" s="19" t="s">
        <v>5546</v>
      </c>
      <c r="C1074" s="256">
        <v>64039998000</v>
      </c>
      <c r="D1074" s="268" t="s">
        <v>6995</v>
      </c>
      <c r="E1074" s="143" t="str">
        <f t="shared" si="49"/>
        <v>Սանդալ</v>
      </c>
      <c r="F1074" s="273" t="s">
        <v>4308</v>
      </c>
      <c r="G1074" s="144">
        <f>VLOOKUP(E1074,subcategory!A:B,2,0)</f>
        <v>66</v>
      </c>
      <c r="H1074" s="16" t="s">
        <v>3848</v>
      </c>
      <c r="I1074" s="213">
        <f>VLOOKUP(H1074,gender!A:B,2,0)</f>
        <v>2</v>
      </c>
      <c r="J1074" s="273">
        <v>535</v>
      </c>
      <c r="K1074" s="273">
        <v>775</v>
      </c>
      <c r="L1074" s="273">
        <v>1</v>
      </c>
      <c r="M1074" s="273" t="s">
        <v>7171</v>
      </c>
      <c r="N1074" s="144">
        <f>VLOOKUP(M1074,brand!A:B,2,0)</f>
        <v>907</v>
      </c>
      <c r="O1074" s="144" t="str">
        <f t="shared" si="51"/>
        <v>INDIA</v>
      </c>
      <c r="P1074" s="144">
        <f>VLOOKUP(O1074,country!A:B,2,0)</f>
        <v>7505</v>
      </c>
      <c r="Q1074" s="273" t="s">
        <v>428</v>
      </c>
      <c r="R1074" s="144" t="str">
        <f t="shared" si="50"/>
        <v>Վրան Կաշի,Տակացու  Պոլիուրեթան</v>
      </c>
      <c r="S1074" s="144" t="s">
        <v>7306</v>
      </c>
      <c r="T1074" s="144" t="str">
        <f>VLOOKUP(R1074,material!A:B,2,0)</f>
        <v>20-104</v>
      </c>
      <c r="U1074" s="141" t="s">
        <v>7643</v>
      </c>
      <c r="V1074" s="141"/>
      <c r="W1074" s="273">
        <v>36</v>
      </c>
      <c r="X1074" s="141">
        <f>VLOOKUP(W1074,SIZE!A:B,2,0)</f>
        <v>52</v>
      </c>
      <c r="Y1074" s="141">
        <v>49.99</v>
      </c>
      <c r="Z1074" s="245" t="s">
        <v>3916</v>
      </c>
      <c r="AA1074" s="141">
        <f>VLOOKUP(Z1074,COLOR!A:B,2,0)</f>
        <v>10</v>
      </c>
      <c r="AB1074" s="130"/>
      <c r="AC1074" s="130"/>
      <c r="AD1074" s="130"/>
      <c r="AE1074" s="130"/>
      <c r="AF1074" s="130"/>
      <c r="AG1074" s="130"/>
      <c r="AH1074" s="130"/>
      <c r="AI1074" s="130"/>
      <c r="AJ1074" s="130"/>
      <c r="AK1074" s="130"/>
      <c r="AL1074" s="130"/>
      <c r="AM1074" s="130"/>
    </row>
    <row r="1075" spans="1:39" ht="20.25" customHeight="1">
      <c r="A1075" s="132">
        <v>1074</v>
      </c>
      <c r="B1075" s="19" t="s">
        <v>5547</v>
      </c>
      <c r="C1075" s="256">
        <v>64039998000</v>
      </c>
      <c r="D1075" s="268" t="s">
        <v>6995</v>
      </c>
      <c r="E1075" s="143" t="str">
        <f t="shared" si="49"/>
        <v>Սանդալ</v>
      </c>
      <c r="F1075" s="273" t="s">
        <v>4308</v>
      </c>
      <c r="G1075" s="144">
        <f>VLOOKUP(E1075,subcategory!A:B,2,0)</f>
        <v>66</v>
      </c>
      <c r="H1075" s="16" t="s">
        <v>3848</v>
      </c>
      <c r="I1075" s="213">
        <f>VLOOKUP(H1075,gender!A:B,2,0)</f>
        <v>2</v>
      </c>
      <c r="J1075" s="273">
        <v>535</v>
      </c>
      <c r="K1075" s="273">
        <v>710</v>
      </c>
      <c r="L1075" s="273">
        <v>1</v>
      </c>
      <c r="M1075" s="273" t="s">
        <v>7171</v>
      </c>
      <c r="N1075" s="144">
        <f>VLOOKUP(M1075,brand!A:B,2,0)</f>
        <v>907</v>
      </c>
      <c r="O1075" s="144" t="str">
        <f t="shared" si="51"/>
        <v>INDIA</v>
      </c>
      <c r="P1075" s="144">
        <f>VLOOKUP(O1075,country!A:B,2,0)</f>
        <v>7505</v>
      </c>
      <c r="Q1075" s="273" t="s">
        <v>428</v>
      </c>
      <c r="R1075" s="144" t="str">
        <f t="shared" si="50"/>
        <v>Վրան Կաշի,Տակացու  Պոլիուրեթան</v>
      </c>
      <c r="S1075" s="144" t="s">
        <v>7306</v>
      </c>
      <c r="T1075" s="144" t="str">
        <f>VLOOKUP(R1075,material!A:B,2,0)</f>
        <v>20-104</v>
      </c>
      <c r="U1075" s="141" t="s">
        <v>7643</v>
      </c>
      <c r="V1075" s="141"/>
      <c r="W1075" s="273">
        <v>36</v>
      </c>
      <c r="X1075" s="141">
        <f>VLOOKUP(W1075,SIZE!A:B,2,0)</f>
        <v>52</v>
      </c>
      <c r="Y1075" s="141">
        <v>49.99</v>
      </c>
      <c r="Z1075" s="141" t="s">
        <v>1033</v>
      </c>
      <c r="AA1075" s="141">
        <f>VLOOKUP(Z1075,COLOR!A:B,2,0)</f>
        <v>20</v>
      </c>
      <c r="AB1075" s="130"/>
      <c r="AC1075" s="130"/>
      <c r="AD1075" s="130"/>
      <c r="AE1075" s="130"/>
      <c r="AF1075" s="130"/>
      <c r="AG1075" s="130"/>
      <c r="AH1075" s="130"/>
      <c r="AI1075" s="130"/>
      <c r="AJ1075" s="130"/>
      <c r="AK1075" s="130"/>
      <c r="AL1075" s="130"/>
      <c r="AM1075" s="130"/>
    </row>
    <row r="1076" spans="1:39" ht="20.25" customHeight="1">
      <c r="A1076" s="132">
        <v>1075</v>
      </c>
      <c r="B1076" s="19" t="s">
        <v>5548</v>
      </c>
      <c r="C1076" s="251">
        <v>64039991000</v>
      </c>
      <c r="D1076" s="262" t="s">
        <v>6996</v>
      </c>
      <c r="E1076" s="143" t="str">
        <f t="shared" si="49"/>
        <v>Բարձրակրունկ Կոշիկ</v>
      </c>
      <c r="F1076" s="273" t="s">
        <v>3973</v>
      </c>
      <c r="G1076" s="144">
        <f>VLOOKUP(E1076,subcategory!A:B,2,0)</f>
        <v>465</v>
      </c>
      <c r="H1076" s="16" t="s">
        <v>3848</v>
      </c>
      <c r="I1076" s="213">
        <f>VLOOKUP(H1076,gender!A:B,2,0)</f>
        <v>2</v>
      </c>
      <c r="J1076" s="273">
        <v>440</v>
      </c>
      <c r="K1076" s="273">
        <v>750</v>
      </c>
      <c r="L1076" s="273">
        <v>1</v>
      </c>
      <c r="M1076" s="273" t="s">
        <v>7172</v>
      </c>
      <c r="N1076" s="144">
        <f>VLOOKUP(M1076,brand!A:B,2,0)</f>
        <v>908</v>
      </c>
      <c r="O1076" s="144" t="str">
        <f t="shared" si="51"/>
        <v>ITALY</v>
      </c>
      <c r="P1076" s="144">
        <f>VLOOKUP(O1076,country!A:B,2,0)</f>
        <v>1760</v>
      </c>
      <c r="Q1076" s="273" t="s">
        <v>468</v>
      </c>
      <c r="R1076" s="144" t="str">
        <f t="shared" si="50"/>
        <v>Վրան Կաշի,Տակացու  Պոլիուրեթան</v>
      </c>
      <c r="S1076" s="144" t="s">
        <v>7306</v>
      </c>
      <c r="T1076" s="144" t="str">
        <f>VLOOKUP(R1076,material!A:B,2,0)</f>
        <v>20-104</v>
      </c>
      <c r="U1076" s="141" t="s">
        <v>7643</v>
      </c>
      <c r="V1076" s="141"/>
      <c r="W1076" s="273">
        <v>35</v>
      </c>
      <c r="X1076" s="141">
        <f>VLOOKUP(W1076,SIZE!A:B,2,0)</f>
        <v>217</v>
      </c>
      <c r="Y1076" s="141">
        <v>35</v>
      </c>
      <c r="Z1076" s="141" t="s">
        <v>2088</v>
      </c>
      <c r="AA1076" s="141">
        <f>VLOOKUP(Z1076,COLOR!A:B,2,0)</f>
        <v>7</v>
      </c>
      <c r="AB1076" s="130"/>
      <c r="AC1076" s="130"/>
      <c r="AD1076" s="130"/>
      <c r="AE1076" s="130"/>
      <c r="AF1076" s="130"/>
      <c r="AG1076" s="130"/>
      <c r="AH1076" s="130"/>
      <c r="AI1076" s="130"/>
      <c r="AJ1076" s="130"/>
      <c r="AK1076" s="130"/>
      <c r="AL1076" s="130"/>
      <c r="AM1076" s="130"/>
    </row>
    <row r="1077" spans="1:39" ht="20.25" customHeight="1">
      <c r="A1077" s="132">
        <v>1076</v>
      </c>
      <c r="B1077" s="19" t="s">
        <v>5549</v>
      </c>
      <c r="C1077" s="256">
        <v>64029931000</v>
      </c>
      <c r="D1077" s="268" t="s">
        <v>6985</v>
      </c>
      <c r="E1077" s="143" t="str">
        <f t="shared" si="49"/>
        <v>Բարձրակրունկ Կոշիկ</v>
      </c>
      <c r="F1077" s="273" t="s">
        <v>3973</v>
      </c>
      <c r="G1077" s="144">
        <f>VLOOKUP(E1077,subcategory!A:B,2,0)</f>
        <v>465</v>
      </c>
      <c r="H1077" s="16" t="s">
        <v>3848</v>
      </c>
      <c r="I1077" s="213">
        <f>VLOOKUP(H1077,gender!A:B,2,0)</f>
        <v>2</v>
      </c>
      <c r="J1077" s="273">
        <v>440</v>
      </c>
      <c r="K1077" s="273">
        <v>650</v>
      </c>
      <c r="L1077" s="273">
        <v>1</v>
      </c>
      <c r="M1077" s="273" t="s">
        <v>7173</v>
      </c>
      <c r="N1077" s="144">
        <f>VLOOKUP(M1077,brand!A:B,2,0)</f>
        <v>909</v>
      </c>
      <c r="O1077" s="144" t="str">
        <f t="shared" si="51"/>
        <v>ITALY</v>
      </c>
      <c r="P1077" s="144">
        <f>VLOOKUP(O1077,country!A:B,2,0)</f>
        <v>1760</v>
      </c>
      <c r="Q1077" s="273" t="s">
        <v>468</v>
      </c>
      <c r="R1077" s="144" t="str">
        <f t="shared" si="50"/>
        <v>Վրան Արհեստական Կաշի,Տեքստիլ, Տակացու Պոլիուրեթան</v>
      </c>
      <c r="S1077" s="144" t="s">
        <v>7311</v>
      </c>
      <c r="T1077" s="144" t="str">
        <f>VLOOKUP(R1077,material!A:B,2,0)</f>
        <v>7-69-104</v>
      </c>
      <c r="U1077" s="141" t="s">
        <v>7643</v>
      </c>
      <c r="V1077" s="141"/>
      <c r="W1077" s="273">
        <v>37</v>
      </c>
      <c r="X1077" s="141">
        <f>VLOOKUP(W1077,SIZE!A:B,2,0)</f>
        <v>282</v>
      </c>
      <c r="Y1077" s="141">
        <v>39.99</v>
      </c>
      <c r="Z1077" s="141" t="s">
        <v>1033</v>
      </c>
      <c r="AA1077" s="141">
        <f>VLOOKUP(Z1077,COLOR!A:B,2,0)</f>
        <v>20</v>
      </c>
      <c r="AB1077" s="130"/>
      <c r="AC1077" s="130"/>
      <c r="AD1077" s="130"/>
      <c r="AE1077" s="130"/>
      <c r="AF1077" s="130"/>
      <c r="AG1077" s="130"/>
      <c r="AH1077" s="130"/>
      <c r="AI1077" s="130"/>
      <c r="AJ1077" s="130"/>
      <c r="AK1077" s="130"/>
      <c r="AL1077" s="130"/>
      <c r="AM1077" s="130"/>
    </row>
    <row r="1078" spans="1:39" ht="20.25" customHeight="1">
      <c r="A1078" s="132">
        <v>1077</v>
      </c>
      <c r="B1078" s="19" t="s">
        <v>5550</v>
      </c>
      <c r="C1078" s="251">
        <v>64039911000</v>
      </c>
      <c r="D1078" s="262" t="s">
        <v>6997</v>
      </c>
      <c r="E1078" s="143" t="str">
        <f t="shared" si="49"/>
        <v>Բարձրակրունկ Կոշիկ</v>
      </c>
      <c r="F1078" s="273" t="s">
        <v>3973</v>
      </c>
      <c r="G1078" s="144">
        <f>VLOOKUP(E1078,subcategory!A:B,2,0)</f>
        <v>465</v>
      </c>
      <c r="H1078" s="16" t="s">
        <v>3848</v>
      </c>
      <c r="I1078" s="213">
        <f>VLOOKUP(H1078,gender!A:B,2,0)</f>
        <v>2</v>
      </c>
      <c r="J1078" s="273">
        <v>450</v>
      </c>
      <c r="K1078" s="273">
        <v>690</v>
      </c>
      <c r="L1078" s="273">
        <v>1</v>
      </c>
      <c r="M1078" s="273" t="s">
        <v>7174</v>
      </c>
      <c r="N1078" s="144">
        <f>VLOOKUP(M1078,brand!A:B,2,0)</f>
        <v>910</v>
      </c>
      <c r="O1078" s="144" t="str">
        <f t="shared" si="51"/>
        <v>VIETNAM</v>
      </c>
      <c r="P1078" s="144">
        <f>VLOOKUP(O1078,country!A:B,2,0)</f>
        <v>7579</v>
      </c>
      <c r="Q1078" s="273" t="s">
        <v>424</v>
      </c>
      <c r="R1078" s="144" t="str">
        <f t="shared" si="50"/>
        <v>Վրան Կաշի, Տակացու Ռետին</v>
      </c>
      <c r="S1078" s="144" t="s">
        <v>7294</v>
      </c>
      <c r="T1078" s="144" t="str">
        <f>VLOOKUP(R1078,material!A:B,2,0)</f>
        <v>20-102</v>
      </c>
      <c r="U1078" s="141" t="s">
        <v>7643</v>
      </c>
      <c r="V1078" s="141"/>
      <c r="W1078" s="273">
        <v>37</v>
      </c>
      <c r="X1078" s="141">
        <f>VLOOKUP(W1078,SIZE!A:B,2,0)</f>
        <v>282</v>
      </c>
      <c r="Y1078" s="141">
        <v>65.989999999999995</v>
      </c>
      <c r="Z1078" s="141" t="s">
        <v>2103</v>
      </c>
      <c r="AA1078" s="141">
        <f>VLOOKUP(Z1078,COLOR!A:B,2,0)</f>
        <v>23</v>
      </c>
      <c r="AB1078" s="130"/>
      <c r="AC1078" s="130"/>
      <c r="AD1078" s="130"/>
      <c r="AE1078" s="130"/>
      <c r="AF1078" s="130"/>
      <c r="AG1078" s="130"/>
      <c r="AH1078" s="130"/>
      <c r="AI1078" s="130"/>
      <c r="AJ1078" s="130"/>
      <c r="AK1078" s="130"/>
      <c r="AL1078" s="130"/>
      <c r="AM1078" s="130"/>
    </row>
    <row r="1079" spans="1:39" ht="20.25" customHeight="1">
      <c r="A1079" s="132">
        <v>1078</v>
      </c>
      <c r="B1079" s="19" t="s">
        <v>5551</v>
      </c>
      <c r="C1079" s="251">
        <v>64039911000</v>
      </c>
      <c r="D1079" s="262" t="s">
        <v>6997</v>
      </c>
      <c r="E1079" s="143" t="str">
        <f t="shared" si="49"/>
        <v>Բարձրակրունկ Կոշիկ</v>
      </c>
      <c r="F1079" s="273" t="s">
        <v>3973</v>
      </c>
      <c r="G1079" s="144">
        <f>VLOOKUP(E1079,subcategory!A:B,2,0)</f>
        <v>465</v>
      </c>
      <c r="H1079" s="16" t="s">
        <v>3848</v>
      </c>
      <c r="I1079" s="213">
        <f>VLOOKUP(H1079,gender!A:B,2,0)</f>
        <v>2</v>
      </c>
      <c r="J1079" s="273">
        <v>490</v>
      </c>
      <c r="K1079" s="273">
        <v>680</v>
      </c>
      <c r="L1079" s="273">
        <v>1</v>
      </c>
      <c r="M1079" s="273" t="s">
        <v>7174</v>
      </c>
      <c r="N1079" s="144">
        <f>VLOOKUP(M1079,brand!A:B,2,0)</f>
        <v>910</v>
      </c>
      <c r="O1079" s="144" t="str">
        <f t="shared" si="51"/>
        <v>VIETNAM</v>
      </c>
      <c r="P1079" s="144">
        <f>VLOOKUP(O1079,country!A:B,2,0)</f>
        <v>7579</v>
      </c>
      <c r="Q1079" s="273" t="s">
        <v>424</v>
      </c>
      <c r="R1079" s="144" t="str">
        <f t="shared" si="50"/>
        <v>Վրան Կաշի, Տակացու Ռետին</v>
      </c>
      <c r="S1079" s="144" t="s">
        <v>7294</v>
      </c>
      <c r="T1079" s="144" t="str">
        <f>VLOOKUP(R1079,material!A:B,2,0)</f>
        <v>20-102</v>
      </c>
      <c r="U1079" s="141" t="s">
        <v>7643</v>
      </c>
      <c r="V1079" s="141"/>
      <c r="W1079" s="273">
        <v>40</v>
      </c>
      <c r="X1079" s="141">
        <f>VLOOKUP(W1079,SIZE!A:B,2,0)</f>
        <v>79</v>
      </c>
      <c r="Y1079" s="141">
        <v>65.989999999999995</v>
      </c>
      <c r="Z1079" s="141" t="s">
        <v>2103</v>
      </c>
      <c r="AA1079" s="141">
        <f>VLOOKUP(Z1079,COLOR!A:B,2,0)</f>
        <v>23</v>
      </c>
      <c r="AB1079" s="130"/>
      <c r="AC1079" s="130"/>
      <c r="AD1079" s="130"/>
      <c r="AE1079" s="130"/>
      <c r="AF1079" s="130"/>
      <c r="AG1079" s="130"/>
      <c r="AH1079" s="130"/>
      <c r="AI1079" s="130"/>
      <c r="AJ1079" s="130"/>
      <c r="AK1079" s="130"/>
      <c r="AL1079" s="130"/>
      <c r="AM1079" s="130"/>
    </row>
    <row r="1080" spans="1:39" ht="20.25" customHeight="1">
      <c r="A1080" s="132">
        <v>1079</v>
      </c>
      <c r="B1080" s="19" t="s">
        <v>5552</v>
      </c>
      <c r="C1080" s="251">
        <v>64041990000</v>
      </c>
      <c r="D1080" s="262" t="s">
        <v>6998</v>
      </c>
      <c r="E1080" s="143" t="str">
        <f t="shared" si="49"/>
        <v>Սաբոկ</v>
      </c>
      <c r="F1080" s="273" t="s">
        <v>7132</v>
      </c>
      <c r="G1080" s="144">
        <f>VLOOKUP(E1080,subcategory!A:B,2,0)</f>
        <v>478</v>
      </c>
      <c r="H1080" s="16" t="s">
        <v>3848</v>
      </c>
      <c r="I1080" s="213">
        <f>VLOOKUP(H1080,gender!A:B,2,0)</f>
        <v>2</v>
      </c>
      <c r="J1080" s="273">
        <v>400</v>
      </c>
      <c r="K1080" s="273">
        <v>520</v>
      </c>
      <c r="L1080" s="273">
        <v>1</v>
      </c>
      <c r="M1080" s="273" t="s">
        <v>7175</v>
      </c>
      <c r="N1080" s="144">
        <f>VLOOKUP(M1080,brand!A:B,2,0)</f>
        <v>911</v>
      </c>
      <c r="O1080" s="144" t="str">
        <f t="shared" si="51"/>
        <v>ITALY</v>
      </c>
      <c r="P1080" s="144">
        <f>VLOOKUP(O1080,country!A:B,2,0)</f>
        <v>1760</v>
      </c>
      <c r="Q1080" s="273" t="s">
        <v>468</v>
      </c>
      <c r="R1080" s="144" t="str">
        <f t="shared" si="50"/>
        <v>Վրան Տեքստիլ, Տակացու Պոլիուրեթան</v>
      </c>
      <c r="S1080" s="144" t="s">
        <v>7292</v>
      </c>
      <c r="T1080" s="144" t="str">
        <f>VLOOKUP(R1080,material!A:B,2,0)</f>
        <v>69-104</v>
      </c>
      <c r="U1080" s="141" t="s">
        <v>7643</v>
      </c>
      <c r="V1080" s="141"/>
      <c r="W1080" s="273">
        <v>39</v>
      </c>
      <c r="X1080" s="141">
        <f>VLOOKUP(W1080,SIZE!A:B,2,0)</f>
        <v>275</v>
      </c>
      <c r="Y1080" s="141">
        <v>24.99</v>
      </c>
      <c r="Z1080" s="141" t="s">
        <v>1057</v>
      </c>
      <c r="AA1080" s="141">
        <f>VLOOKUP(Z1080,COLOR!A:B,2,0)</f>
        <v>5</v>
      </c>
      <c r="AB1080" s="130"/>
      <c r="AC1080" s="130"/>
      <c r="AD1080" s="130"/>
      <c r="AE1080" s="130"/>
      <c r="AF1080" s="130"/>
      <c r="AG1080" s="130"/>
      <c r="AH1080" s="130"/>
      <c r="AI1080" s="130"/>
      <c r="AJ1080" s="130"/>
      <c r="AK1080" s="130"/>
      <c r="AL1080" s="130"/>
      <c r="AM1080" s="130"/>
    </row>
    <row r="1081" spans="1:39" ht="20.25" customHeight="1">
      <c r="A1081" s="132">
        <v>1080</v>
      </c>
      <c r="B1081" s="19" t="s">
        <v>5553</v>
      </c>
      <c r="C1081" s="251">
        <v>64041990000</v>
      </c>
      <c r="D1081" s="262" t="s">
        <v>6999</v>
      </c>
      <c r="E1081" s="143" t="str">
        <f t="shared" si="49"/>
        <v>Սանդալ</v>
      </c>
      <c r="F1081" s="273" t="s">
        <v>4308</v>
      </c>
      <c r="G1081" s="144">
        <f>VLOOKUP(E1081,subcategory!A:B,2,0)</f>
        <v>66</v>
      </c>
      <c r="H1081" s="16" t="s">
        <v>3848</v>
      </c>
      <c r="I1081" s="213">
        <f>VLOOKUP(H1081,gender!A:B,2,0)</f>
        <v>2</v>
      </c>
      <c r="J1081" s="273">
        <v>300</v>
      </c>
      <c r="K1081" s="273">
        <v>300</v>
      </c>
      <c r="L1081" s="273">
        <v>1</v>
      </c>
      <c r="M1081" s="273" t="s">
        <v>7176</v>
      </c>
      <c r="N1081" s="144">
        <f>VLOOKUP(M1081,brand!A:B,2,0)</f>
        <v>912</v>
      </c>
      <c r="O1081" s="144" t="str">
        <f t="shared" si="51"/>
        <v>ITALY</v>
      </c>
      <c r="P1081" s="144">
        <f>VLOOKUP(O1081,country!A:B,2,0)</f>
        <v>1760</v>
      </c>
      <c r="Q1081" s="273" t="s">
        <v>468</v>
      </c>
      <c r="R1081" s="144" t="str">
        <f t="shared" si="50"/>
        <v>Վրան Տեքստիլ, Տակացու Ռետին</v>
      </c>
      <c r="S1081" s="144" t="s">
        <v>7299</v>
      </c>
      <c r="T1081" s="144" t="str">
        <f>VLOOKUP(R1081,material!A:B,2,0)</f>
        <v>69-41</v>
      </c>
      <c r="U1081" s="141" t="s">
        <v>7643</v>
      </c>
      <c r="V1081" s="141"/>
      <c r="W1081" s="273">
        <v>37</v>
      </c>
      <c r="X1081" s="141">
        <f>VLOOKUP(W1081,SIZE!A:B,2,0)</f>
        <v>282</v>
      </c>
      <c r="Y1081" s="141">
        <v>0</v>
      </c>
      <c r="Z1081" s="141" t="s">
        <v>2103</v>
      </c>
      <c r="AA1081" s="141">
        <f>VLOOKUP(Z1081,COLOR!A:B,2,0)</f>
        <v>23</v>
      </c>
      <c r="AB1081" s="130"/>
      <c r="AC1081" s="130"/>
      <c r="AD1081" s="130"/>
      <c r="AE1081" s="130"/>
      <c r="AF1081" s="130"/>
      <c r="AG1081" s="130"/>
      <c r="AH1081" s="130"/>
      <c r="AI1081" s="130"/>
      <c r="AJ1081" s="130"/>
      <c r="AK1081" s="130"/>
      <c r="AL1081" s="130"/>
      <c r="AM1081" s="130"/>
    </row>
    <row r="1082" spans="1:39" ht="20.25" customHeight="1">
      <c r="A1082" s="132">
        <v>1081</v>
      </c>
      <c r="B1082" s="19" t="s">
        <v>5554</v>
      </c>
      <c r="C1082" s="251">
        <v>64041990000</v>
      </c>
      <c r="D1082" s="262" t="s">
        <v>7000</v>
      </c>
      <c r="E1082" s="143" t="str">
        <f t="shared" si="49"/>
        <v>Սպորտային Կոշիկ</v>
      </c>
      <c r="F1082" s="273" t="s">
        <v>3682</v>
      </c>
      <c r="G1082" s="144">
        <f>VLOOKUP(E1082,subcategory!A:B,2,0)</f>
        <v>67</v>
      </c>
      <c r="H1082" s="16" t="s">
        <v>3848</v>
      </c>
      <c r="I1082" s="213">
        <f>VLOOKUP(H1082,gender!A:B,2,0)</f>
        <v>2</v>
      </c>
      <c r="J1082" s="273">
        <v>570</v>
      </c>
      <c r="K1082" s="273">
        <v>785</v>
      </c>
      <c r="L1082" s="273">
        <v>1</v>
      </c>
      <c r="M1082" s="273" t="s">
        <v>7177</v>
      </c>
      <c r="N1082" s="144">
        <f>VLOOKUP(M1082,brand!A:B,2,0)</f>
        <v>913</v>
      </c>
      <c r="O1082" s="144" t="str">
        <f t="shared" si="51"/>
        <v>MYANMAR</v>
      </c>
      <c r="P1082" s="144">
        <f>VLOOKUP(O1082,country!A:B,2,0)</f>
        <v>7495</v>
      </c>
      <c r="Q1082" s="273" t="s">
        <v>7193</v>
      </c>
      <c r="R1082" s="144" t="str">
        <f t="shared" si="50"/>
        <v>Վրան Տեքստիլ, Տակացու Ռետին</v>
      </c>
      <c r="S1082" s="144" t="s">
        <v>7299</v>
      </c>
      <c r="T1082" s="144" t="str">
        <f>VLOOKUP(R1082,material!A:B,2,0)</f>
        <v>69-41</v>
      </c>
      <c r="U1082" s="141" t="s">
        <v>7643</v>
      </c>
      <c r="V1082" s="141"/>
      <c r="W1082" s="273">
        <v>38</v>
      </c>
      <c r="X1082" s="141">
        <f>VLOOKUP(W1082,SIZE!A:B,2,0)</f>
        <v>64</v>
      </c>
      <c r="Y1082" s="141">
        <v>0</v>
      </c>
      <c r="Z1082" s="141" t="s">
        <v>1033</v>
      </c>
      <c r="AA1082" s="141">
        <f>VLOOKUP(Z1082,COLOR!A:B,2,0)</f>
        <v>20</v>
      </c>
      <c r="AB1082" s="130"/>
      <c r="AC1082" s="130"/>
      <c r="AD1082" s="130"/>
      <c r="AE1082" s="130"/>
      <c r="AF1082" s="130"/>
      <c r="AG1082" s="130"/>
      <c r="AH1082" s="130"/>
      <c r="AI1082" s="130"/>
      <c r="AJ1082" s="130"/>
      <c r="AK1082" s="130"/>
      <c r="AL1082" s="130"/>
      <c r="AM1082" s="130"/>
    </row>
    <row r="1083" spans="1:39" ht="20.25" customHeight="1">
      <c r="A1083" s="132">
        <v>1082</v>
      </c>
      <c r="B1083" s="19" t="s">
        <v>5555</v>
      </c>
      <c r="C1083" s="256">
        <v>64041990000</v>
      </c>
      <c r="D1083" s="262" t="s">
        <v>6991</v>
      </c>
      <c r="E1083" s="143" t="str">
        <f t="shared" si="49"/>
        <v>Սանդալ</v>
      </c>
      <c r="F1083" s="273" t="s">
        <v>4308</v>
      </c>
      <c r="G1083" s="144">
        <f>VLOOKUP(E1083,subcategory!A:B,2,0)</f>
        <v>66</v>
      </c>
      <c r="H1083" s="16" t="s">
        <v>3848</v>
      </c>
      <c r="I1083" s="213">
        <f>VLOOKUP(H1083,gender!A:B,2,0)</f>
        <v>2</v>
      </c>
      <c r="J1083" s="273">
        <v>830</v>
      </c>
      <c r="K1083" s="273">
        <v>985</v>
      </c>
      <c r="L1083" s="273">
        <v>1</v>
      </c>
      <c r="M1083" s="277" t="s">
        <v>7178</v>
      </c>
      <c r="N1083" s="144">
        <f>VLOOKUP(M1083,brand!A:B,2,0)</f>
        <v>914</v>
      </c>
      <c r="O1083" s="144" t="str">
        <f t="shared" si="51"/>
        <v>CHINA</v>
      </c>
      <c r="P1083" s="144">
        <f>VLOOKUP(O1083,country!A:B,2,0)</f>
        <v>7497</v>
      </c>
      <c r="Q1083" s="273" t="s">
        <v>3915</v>
      </c>
      <c r="R1083" s="144" t="str">
        <f t="shared" si="50"/>
        <v>Վրան Տեքստիլ, Տակացու Ռետին</v>
      </c>
      <c r="S1083" s="144" t="s">
        <v>7299</v>
      </c>
      <c r="T1083" s="144" t="str">
        <f>VLOOKUP(R1083,material!A:B,2,0)</f>
        <v>69-41</v>
      </c>
      <c r="U1083" s="141" t="s">
        <v>7643</v>
      </c>
      <c r="V1083" s="141"/>
      <c r="W1083" s="273">
        <v>38</v>
      </c>
      <c r="X1083" s="141">
        <f>VLOOKUP(W1083,SIZE!A:B,2,0)</f>
        <v>64</v>
      </c>
      <c r="Y1083" s="141">
        <v>29.99</v>
      </c>
      <c r="Z1083" s="141" t="s">
        <v>1033</v>
      </c>
      <c r="AA1083" s="141">
        <f>VLOOKUP(Z1083,COLOR!A:B,2,0)</f>
        <v>20</v>
      </c>
      <c r="AB1083" s="130"/>
      <c r="AC1083" s="130"/>
      <c r="AD1083" s="130"/>
      <c r="AE1083" s="130"/>
      <c r="AF1083" s="130"/>
      <c r="AG1083" s="130"/>
      <c r="AH1083" s="130"/>
      <c r="AI1083" s="130"/>
      <c r="AJ1083" s="130"/>
      <c r="AK1083" s="130"/>
      <c r="AL1083" s="130"/>
      <c r="AM1083" s="130"/>
    </row>
    <row r="1084" spans="1:39" ht="20.25" customHeight="1">
      <c r="A1084" s="132">
        <v>1083</v>
      </c>
      <c r="B1084" s="19" t="s">
        <v>5556</v>
      </c>
      <c r="C1084" s="250">
        <v>62034231000</v>
      </c>
      <c r="D1084" s="261" t="s">
        <v>537</v>
      </c>
      <c r="E1084" s="143" t="str">
        <f t="shared" si="49"/>
        <v>Ջինսե Տաբատ</v>
      </c>
      <c r="F1084" s="273" t="s">
        <v>335</v>
      </c>
      <c r="G1084" s="144">
        <f>VLOOKUP(E1084,subcategory!A:B,2,0)</f>
        <v>87</v>
      </c>
      <c r="H1084" s="273" t="s">
        <v>10</v>
      </c>
      <c r="I1084" s="213" t="e">
        <f>VLOOKUP(H1084,gender!A:B,2,0)</f>
        <v>#N/A</v>
      </c>
      <c r="J1084" s="273">
        <v>652</v>
      </c>
      <c r="K1084" s="273">
        <v>652</v>
      </c>
      <c r="L1084" s="273">
        <v>1</v>
      </c>
      <c r="M1084" s="273" t="s">
        <v>148</v>
      </c>
      <c r="N1084" s="144">
        <f>VLOOKUP(M1084,brand!A:B,2,0)</f>
        <v>540</v>
      </c>
      <c r="O1084" s="144"/>
      <c r="P1084" s="144" t="e">
        <f>VLOOKUP(O1084,country!A:B,2,0)</f>
        <v>#N/A</v>
      </c>
      <c r="Q1084" s="273" t="s">
        <v>468</v>
      </c>
      <c r="R1084" s="144" t="str">
        <f t="shared" si="50"/>
        <v>98% Բամբակ</v>
      </c>
      <c r="S1084" s="144" t="s">
        <v>7278</v>
      </c>
      <c r="T1084" s="144" t="e">
        <f>VLOOKUP(R1084,material!A:B,2,0)</f>
        <v>#N/A</v>
      </c>
      <c r="U1084" s="141" t="s">
        <v>7641</v>
      </c>
      <c r="V1084" s="141"/>
      <c r="W1084" s="273">
        <v>34</v>
      </c>
      <c r="X1084" s="141">
        <f>VLOOKUP(W1084,SIZE!A:B,2,0)</f>
        <v>41</v>
      </c>
      <c r="Y1084" s="141">
        <v>0</v>
      </c>
      <c r="Z1084" s="141" t="s">
        <v>2092</v>
      </c>
      <c r="AA1084" s="141">
        <f>VLOOKUP(Z1084,COLOR!A:B,2,0)</f>
        <v>8</v>
      </c>
      <c r="AB1084" s="130"/>
      <c r="AC1084" s="130"/>
      <c r="AD1084" s="130"/>
      <c r="AE1084" s="130"/>
      <c r="AF1084" s="130"/>
      <c r="AG1084" s="130"/>
      <c r="AH1084" s="130"/>
      <c r="AI1084" s="130"/>
      <c r="AJ1084" s="130"/>
      <c r="AK1084" s="130"/>
      <c r="AL1084" s="130"/>
      <c r="AM1084" s="130"/>
    </row>
    <row r="1085" spans="1:39" ht="20.25" customHeight="1">
      <c r="A1085" s="132">
        <v>1084</v>
      </c>
      <c r="B1085" s="19" t="s">
        <v>5557</v>
      </c>
      <c r="C1085" s="250">
        <v>62034235000</v>
      </c>
      <c r="D1085" s="261" t="s">
        <v>548</v>
      </c>
      <c r="E1085" s="143" t="str">
        <f t="shared" si="49"/>
        <v>Տաբատներ</v>
      </c>
      <c r="F1085" s="273" t="s">
        <v>7795</v>
      </c>
      <c r="G1085" s="144">
        <f>VLOOKUP(E1085,subcategory!A:B,2,0)</f>
        <v>93</v>
      </c>
      <c r="H1085" s="273" t="s">
        <v>10</v>
      </c>
      <c r="I1085" s="213" t="e">
        <f>VLOOKUP(H1085,gender!A:B,2,0)</f>
        <v>#N/A</v>
      </c>
      <c r="J1085" s="273">
        <v>504</v>
      </c>
      <c r="K1085" s="273">
        <v>504</v>
      </c>
      <c r="L1085" s="273">
        <v>1</v>
      </c>
      <c r="M1085" s="273" t="s">
        <v>148</v>
      </c>
      <c r="N1085" s="144">
        <f>VLOOKUP(M1085,brand!A:B,2,0)</f>
        <v>540</v>
      </c>
      <c r="O1085" s="144"/>
      <c r="P1085" s="144" t="e">
        <f>VLOOKUP(O1085,country!A:B,2,0)</f>
        <v>#N/A</v>
      </c>
      <c r="Q1085" s="273" t="s">
        <v>468</v>
      </c>
      <c r="R1085" s="144" t="str">
        <f t="shared" si="50"/>
        <v>75% Բամբակ, 23%Լյոսել, 2% Էլաստան</v>
      </c>
      <c r="S1085" s="144" t="s">
        <v>7312</v>
      </c>
      <c r="T1085" s="144" t="e">
        <f>VLOOKUP(R1085,material!A:B,2,0)</f>
        <v>#N/A</v>
      </c>
      <c r="U1085" s="141" t="s">
        <v>7641</v>
      </c>
      <c r="V1085" s="141"/>
      <c r="W1085" s="273">
        <v>46</v>
      </c>
      <c r="X1085" s="141">
        <f>VLOOKUP(W1085,SIZE!A:B,2,0)</f>
        <v>99</v>
      </c>
      <c r="Y1085" s="141">
        <v>89.9</v>
      </c>
      <c r="Z1085" s="141" t="s">
        <v>1071</v>
      </c>
      <c r="AA1085" s="141">
        <f>VLOOKUP(Z1085,COLOR!A:B,2,0)</f>
        <v>12</v>
      </c>
      <c r="AB1085" s="130"/>
      <c r="AC1085" s="130"/>
      <c r="AD1085" s="130"/>
      <c r="AE1085" s="130"/>
      <c r="AF1085" s="130"/>
      <c r="AG1085" s="130"/>
      <c r="AH1085" s="130"/>
      <c r="AI1085" s="130"/>
      <c r="AJ1085" s="130"/>
      <c r="AK1085" s="130"/>
      <c r="AL1085" s="130"/>
      <c r="AM1085" s="130"/>
    </row>
    <row r="1086" spans="1:39" ht="20.25" customHeight="1">
      <c r="A1086" s="132">
        <v>1085</v>
      </c>
      <c r="B1086" s="19" t="s">
        <v>5558</v>
      </c>
      <c r="C1086" s="250">
        <v>62034110000</v>
      </c>
      <c r="D1086" s="261" t="s">
        <v>7001</v>
      </c>
      <c r="E1086" s="143" t="str">
        <f t="shared" si="49"/>
        <v>Տաբատներ</v>
      </c>
      <c r="F1086" s="273" t="s">
        <v>7795</v>
      </c>
      <c r="G1086" s="144">
        <f>VLOOKUP(E1086,subcategory!A:B,2,0)</f>
        <v>93</v>
      </c>
      <c r="H1086" s="273" t="s">
        <v>10</v>
      </c>
      <c r="I1086" s="213" t="e">
        <f>VLOOKUP(H1086,gender!A:B,2,0)</f>
        <v>#N/A</v>
      </c>
      <c r="J1086" s="273">
        <v>464</v>
      </c>
      <c r="K1086" s="273">
        <v>464</v>
      </c>
      <c r="L1086" s="273">
        <v>1</v>
      </c>
      <c r="M1086" s="273" t="s">
        <v>148</v>
      </c>
      <c r="N1086" s="144">
        <f>VLOOKUP(M1086,brand!A:B,2,0)</f>
        <v>540</v>
      </c>
      <c r="O1086" s="144"/>
      <c r="P1086" s="144" t="e">
        <f>VLOOKUP(O1086,country!A:B,2,0)</f>
        <v>#N/A</v>
      </c>
      <c r="Q1086" s="273" t="s">
        <v>2777</v>
      </c>
      <c r="R1086" s="144" t="str">
        <f t="shared" si="50"/>
        <v>68% Բուրդ, 30% Պոլիեսթեր</v>
      </c>
      <c r="S1086" s="144" t="s">
        <v>7313</v>
      </c>
      <c r="T1086" s="144" t="e">
        <f>VLOOKUP(R1086,material!A:B,2,0)</f>
        <v>#N/A</v>
      </c>
      <c r="U1086" s="141" t="s">
        <v>7641</v>
      </c>
      <c r="V1086" s="141"/>
      <c r="W1086" s="273">
        <v>54</v>
      </c>
      <c r="X1086" s="141">
        <f>VLOOKUP(W1086,SIZE!A:B,2,0)</f>
        <v>107</v>
      </c>
      <c r="Y1086" s="141">
        <v>89.9</v>
      </c>
      <c r="Z1086" s="141" t="s">
        <v>1061</v>
      </c>
      <c r="AA1086" s="141">
        <f>VLOOKUP(Z1086,COLOR!A:B,2,0)</f>
        <v>4</v>
      </c>
      <c r="AB1086" s="130"/>
      <c r="AC1086" s="130"/>
      <c r="AD1086" s="130"/>
      <c r="AE1086" s="130"/>
      <c r="AF1086" s="130"/>
      <c r="AG1086" s="130"/>
      <c r="AH1086" s="130"/>
      <c r="AI1086" s="130"/>
      <c r="AJ1086" s="130"/>
      <c r="AK1086" s="130"/>
      <c r="AL1086" s="130"/>
      <c r="AM1086" s="130"/>
    </row>
    <row r="1087" spans="1:39" ht="20.25" customHeight="1">
      <c r="A1087" s="132">
        <v>1086</v>
      </c>
      <c r="B1087" s="19" t="s">
        <v>5559</v>
      </c>
      <c r="C1087" s="250">
        <v>62034319000</v>
      </c>
      <c r="D1087" s="261" t="s">
        <v>2423</v>
      </c>
      <c r="E1087" s="143" t="str">
        <f t="shared" si="49"/>
        <v>Տաբատներ</v>
      </c>
      <c r="F1087" s="273" t="s">
        <v>7795</v>
      </c>
      <c r="G1087" s="144">
        <f>VLOOKUP(E1087,subcategory!A:B,2,0)</f>
        <v>93</v>
      </c>
      <c r="H1087" s="273" t="s">
        <v>10</v>
      </c>
      <c r="I1087" s="213" t="e">
        <f>VLOOKUP(H1087,gender!A:B,2,0)</f>
        <v>#N/A</v>
      </c>
      <c r="J1087" s="273">
        <v>514</v>
      </c>
      <c r="K1087" s="273">
        <v>514</v>
      </c>
      <c r="L1087" s="273">
        <v>1</v>
      </c>
      <c r="M1087" s="273" t="s">
        <v>148</v>
      </c>
      <c r="N1087" s="144">
        <f>VLOOKUP(M1087,brand!A:B,2,0)</f>
        <v>540</v>
      </c>
      <c r="O1087" s="144"/>
      <c r="P1087" s="144" t="e">
        <f>VLOOKUP(O1087,country!A:B,2,0)</f>
        <v>#N/A</v>
      </c>
      <c r="Q1087" s="273" t="s">
        <v>7196</v>
      </c>
      <c r="R1087" s="144" t="str">
        <f t="shared" si="50"/>
        <v>62% Պոլիեսթեր, 35% Վիսկոզ</v>
      </c>
      <c r="S1087" s="144" t="s">
        <v>7314</v>
      </c>
      <c r="T1087" s="144" t="e">
        <f>VLOOKUP(R1087,material!A:B,2,0)</f>
        <v>#N/A</v>
      </c>
      <c r="U1087" s="141" t="s">
        <v>7641</v>
      </c>
      <c r="V1087" s="141"/>
      <c r="W1087" s="273">
        <v>50</v>
      </c>
      <c r="X1087" s="141">
        <f>VLOOKUP(W1087,SIZE!A:B,2,0)</f>
        <v>105</v>
      </c>
      <c r="Y1087" s="141">
        <v>79.989999999999995</v>
      </c>
      <c r="Z1087" s="141" t="s">
        <v>1061</v>
      </c>
      <c r="AA1087" s="141">
        <f>VLOOKUP(Z1087,COLOR!A:B,2,0)</f>
        <v>4</v>
      </c>
      <c r="AB1087" s="130"/>
      <c r="AC1087" s="130"/>
      <c r="AD1087" s="130"/>
      <c r="AE1087" s="130"/>
      <c r="AF1087" s="130"/>
      <c r="AG1087" s="130"/>
      <c r="AH1087" s="130"/>
      <c r="AI1087" s="130"/>
      <c r="AJ1087" s="130"/>
      <c r="AK1087" s="130"/>
      <c r="AL1087" s="130"/>
      <c r="AM1087" s="130"/>
    </row>
    <row r="1088" spans="1:39" ht="20.25" customHeight="1">
      <c r="A1088" s="132">
        <v>1087</v>
      </c>
      <c r="B1088" s="19" t="s">
        <v>5560</v>
      </c>
      <c r="C1088" s="250">
        <v>62034319000</v>
      </c>
      <c r="D1088" s="261" t="s">
        <v>2423</v>
      </c>
      <c r="E1088" s="143" t="str">
        <f t="shared" si="49"/>
        <v>Տաբատներ</v>
      </c>
      <c r="F1088" s="273" t="s">
        <v>7795</v>
      </c>
      <c r="G1088" s="144">
        <f>VLOOKUP(E1088,subcategory!A:B,2,0)</f>
        <v>93</v>
      </c>
      <c r="H1088" s="273" t="s">
        <v>10</v>
      </c>
      <c r="I1088" s="213" t="e">
        <f>VLOOKUP(H1088,gender!A:B,2,0)</f>
        <v>#N/A</v>
      </c>
      <c r="J1088" s="273">
        <v>484</v>
      </c>
      <c r="K1088" s="273">
        <v>484</v>
      </c>
      <c r="L1088" s="273">
        <v>1</v>
      </c>
      <c r="M1088" s="273" t="s">
        <v>148</v>
      </c>
      <c r="N1088" s="144">
        <f>VLOOKUP(M1088,brand!A:B,2,0)</f>
        <v>540</v>
      </c>
      <c r="O1088" s="144"/>
      <c r="P1088" s="144" t="e">
        <f>VLOOKUP(O1088,country!A:B,2,0)</f>
        <v>#N/A</v>
      </c>
      <c r="Q1088" s="273" t="s">
        <v>7196</v>
      </c>
      <c r="R1088" s="144" t="str">
        <f t="shared" si="50"/>
        <v>62% Պոլիեսթեր, 35% Վիսկոզ</v>
      </c>
      <c r="S1088" s="144" t="s">
        <v>7314</v>
      </c>
      <c r="T1088" s="144" t="e">
        <f>VLOOKUP(R1088,material!A:B,2,0)</f>
        <v>#N/A</v>
      </c>
      <c r="U1088" s="141" t="s">
        <v>7641</v>
      </c>
      <c r="V1088" s="141"/>
      <c r="W1088" s="273">
        <v>46</v>
      </c>
      <c r="X1088" s="141">
        <f>VLOOKUP(W1088,SIZE!A:B,2,0)</f>
        <v>99</v>
      </c>
      <c r="Y1088" s="141">
        <v>79.989999999999995</v>
      </c>
      <c r="Z1088" s="141" t="s">
        <v>1061</v>
      </c>
      <c r="AA1088" s="141">
        <f>VLOOKUP(Z1088,COLOR!A:B,2,0)</f>
        <v>4</v>
      </c>
      <c r="AB1088" s="130"/>
      <c r="AC1088" s="130"/>
      <c r="AD1088" s="130"/>
      <c r="AE1088" s="130"/>
      <c r="AF1088" s="130"/>
      <c r="AG1088" s="130"/>
      <c r="AH1088" s="130"/>
      <c r="AI1088" s="130"/>
      <c r="AJ1088" s="130"/>
      <c r="AK1088" s="130"/>
      <c r="AL1088" s="130"/>
      <c r="AM1088" s="130"/>
    </row>
    <row r="1089" spans="1:39" ht="20.25" customHeight="1">
      <c r="A1089" s="132">
        <v>1088</v>
      </c>
      <c r="B1089" s="19" t="s">
        <v>5561</v>
      </c>
      <c r="C1089" s="250">
        <v>62034319000</v>
      </c>
      <c r="D1089" s="261" t="s">
        <v>2423</v>
      </c>
      <c r="E1089" s="143" t="str">
        <f t="shared" si="49"/>
        <v>Տաբատներ</v>
      </c>
      <c r="F1089" s="273" t="s">
        <v>7795</v>
      </c>
      <c r="G1089" s="144">
        <f>VLOOKUP(E1089,subcategory!A:B,2,0)</f>
        <v>93</v>
      </c>
      <c r="H1089" s="273" t="s">
        <v>10</v>
      </c>
      <c r="I1089" s="213" t="e">
        <f>VLOOKUP(H1089,gender!A:B,2,0)</f>
        <v>#N/A</v>
      </c>
      <c r="J1089" s="273">
        <v>504</v>
      </c>
      <c r="K1089" s="273">
        <v>504</v>
      </c>
      <c r="L1089" s="273">
        <v>1</v>
      </c>
      <c r="M1089" s="273" t="s">
        <v>148</v>
      </c>
      <c r="N1089" s="144">
        <f>VLOOKUP(M1089,brand!A:B,2,0)</f>
        <v>540</v>
      </c>
      <c r="O1089" s="144"/>
      <c r="P1089" s="144" t="e">
        <f>VLOOKUP(O1089,country!A:B,2,0)</f>
        <v>#N/A</v>
      </c>
      <c r="Q1089" s="273" t="s">
        <v>7196</v>
      </c>
      <c r="R1089" s="144" t="str">
        <f t="shared" si="50"/>
        <v>62% Պոլիեսթեր, 35% Վիսկոզ</v>
      </c>
      <c r="S1089" s="144" t="s">
        <v>7314</v>
      </c>
      <c r="T1089" s="144" t="e">
        <f>VLOOKUP(R1089,material!A:B,2,0)</f>
        <v>#N/A</v>
      </c>
      <c r="U1089" s="141" t="s">
        <v>7641</v>
      </c>
      <c r="V1089" s="141"/>
      <c r="W1089" s="273">
        <v>48</v>
      </c>
      <c r="X1089" s="141">
        <f>VLOOKUP(W1089,SIZE!A:B,2,0)</f>
        <v>101</v>
      </c>
      <c r="Y1089" s="141">
        <v>79.989999999999995</v>
      </c>
      <c r="Z1089" s="141" t="s">
        <v>1061</v>
      </c>
      <c r="AA1089" s="141">
        <f>VLOOKUP(Z1089,COLOR!A:B,2,0)</f>
        <v>4</v>
      </c>
      <c r="AB1089" s="130"/>
      <c r="AC1089" s="130"/>
      <c r="AD1089" s="130"/>
      <c r="AE1089" s="130"/>
      <c r="AF1089" s="130"/>
      <c r="AG1089" s="130"/>
      <c r="AH1089" s="130"/>
      <c r="AI1089" s="130"/>
      <c r="AJ1089" s="130"/>
      <c r="AK1089" s="130"/>
      <c r="AL1089" s="130"/>
      <c r="AM1089" s="130"/>
    </row>
    <row r="1090" spans="1:39" ht="20.25" customHeight="1">
      <c r="A1090" s="132">
        <v>1089</v>
      </c>
      <c r="B1090" s="19" t="s">
        <v>5562</v>
      </c>
      <c r="C1090" s="250">
        <v>62034235000</v>
      </c>
      <c r="D1090" s="261" t="s">
        <v>548</v>
      </c>
      <c r="E1090" s="143" t="str">
        <f t="shared" si="49"/>
        <v>Տաբատներ</v>
      </c>
      <c r="F1090" s="273" t="s">
        <v>7795</v>
      </c>
      <c r="G1090" s="144">
        <f>VLOOKUP(E1090,subcategory!A:B,2,0)</f>
        <v>93</v>
      </c>
      <c r="H1090" s="273" t="s">
        <v>10</v>
      </c>
      <c r="I1090" s="213" t="e">
        <f>VLOOKUP(H1090,gender!A:B,2,0)</f>
        <v>#N/A</v>
      </c>
      <c r="J1090" s="273">
        <v>528</v>
      </c>
      <c r="K1090" s="273">
        <v>528</v>
      </c>
      <c r="L1090" s="273">
        <v>1</v>
      </c>
      <c r="M1090" s="273" t="s">
        <v>148</v>
      </c>
      <c r="N1090" s="144">
        <f>VLOOKUP(M1090,brand!A:B,2,0)</f>
        <v>540</v>
      </c>
      <c r="O1090" s="144"/>
      <c r="P1090" s="144" t="e">
        <f>VLOOKUP(O1090,country!A:B,2,0)</f>
        <v>#N/A</v>
      </c>
      <c r="Q1090" s="273" t="s">
        <v>468</v>
      </c>
      <c r="R1090" s="144" t="str">
        <f t="shared" si="50"/>
        <v>75% Բամբակ, 24%Լյոսել</v>
      </c>
      <c r="S1090" s="144" t="s">
        <v>7315</v>
      </c>
      <c r="T1090" s="144" t="e">
        <f>VLOOKUP(R1090,material!A:B,2,0)</f>
        <v>#N/A</v>
      </c>
      <c r="U1090" s="141" t="s">
        <v>7641</v>
      </c>
      <c r="V1090" s="141"/>
      <c r="W1090" s="273">
        <v>48</v>
      </c>
      <c r="X1090" s="141">
        <f>VLOOKUP(W1090,SIZE!A:B,2,0)</f>
        <v>101</v>
      </c>
      <c r="Y1090" s="141">
        <v>79.989999999999995</v>
      </c>
      <c r="Z1090" s="141" t="s">
        <v>1061</v>
      </c>
      <c r="AA1090" s="141">
        <f>VLOOKUP(Z1090,COLOR!A:B,2,0)</f>
        <v>4</v>
      </c>
      <c r="AB1090" s="130"/>
      <c r="AC1090" s="130"/>
      <c r="AD1090" s="130"/>
      <c r="AE1090" s="130"/>
      <c r="AF1090" s="130"/>
      <c r="AG1090" s="130"/>
      <c r="AH1090" s="130"/>
      <c r="AI1090" s="130"/>
      <c r="AJ1090" s="130"/>
      <c r="AK1090" s="130"/>
      <c r="AL1090" s="130"/>
      <c r="AM1090" s="130"/>
    </row>
    <row r="1091" spans="1:39" ht="20.25" customHeight="1">
      <c r="A1091" s="132">
        <v>1090</v>
      </c>
      <c r="B1091" s="19" t="s">
        <v>5563</v>
      </c>
      <c r="C1091" s="250">
        <v>62034319000</v>
      </c>
      <c r="D1091" s="261" t="s">
        <v>2423</v>
      </c>
      <c r="E1091" s="143" t="str">
        <f t="shared" ref="E1091:E1154" si="52">PROPER(F1091)</f>
        <v>Տաբատներ</v>
      </c>
      <c r="F1091" s="273" t="s">
        <v>7795</v>
      </c>
      <c r="G1091" s="144">
        <f>VLOOKUP(E1091,subcategory!A:B,2,0)</f>
        <v>93</v>
      </c>
      <c r="H1091" s="273" t="s">
        <v>10</v>
      </c>
      <c r="I1091" s="213" t="e">
        <f>VLOOKUP(H1091,gender!A:B,2,0)</f>
        <v>#N/A</v>
      </c>
      <c r="J1091" s="273">
        <v>418</v>
      </c>
      <c r="K1091" s="273">
        <v>418</v>
      </c>
      <c r="L1091" s="273">
        <v>1</v>
      </c>
      <c r="M1091" s="273" t="s">
        <v>148</v>
      </c>
      <c r="N1091" s="144">
        <f>VLOOKUP(M1091,brand!A:B,2,0)</f>
        <v>540</v>
      </c>
      <c r="O1091" s="144"/>
      <c r="P1091" s="144" t="e">
        <f>VLOOKUP(O1091,country!A:B,2,0)</f>
        <v>#N/A</v>
      </c>
      <c r="Q1091" s="273" t="s">
        <v>2777</v>
      </c>
      <c r="R1091" s="144" t="str">
        <f t="shared" si="50"/>
        <v>65% Պոլիեսթեր, 29% Էլաստան</v>
      </c>
      <c r="S1091" s="144" t="s">
        <v>7316</v>
      </c>
      <c r="T1091" s="144" t="e">
        <f>VLOOKUP(R1091,material!A:B,2,0)</f>
        <v>#N/A</v>
      </c>
      <c r="U1091" s="141" t="s">
        <v>7641</v>
      </c>
      <c r="V1091" s="141"/>
      <c r="W1091" s="273">
        <v>44</v>
      </c>
      <c r="X1091" s="141">
        <f>VLOOKUP(W1091,SIZE!A:B,2,0)</f>
        <v>95</v>
      </c>
      <c r="Y1091" s="141">
        <v>79.989999999999995</v>
      </c>
      <c r="Z1091" s="141" t="s">
        <v>2092</v>
      </c>
      <c r="AA1091" s="141">
        <f>VLOOKUP(Z1091,COLOR!A:B,2,0)</f>
        <v>8</v>
      </c>
      <c r="AB1091" s="130"/>
      <c r="AC1091" s="130"/>
      <c r="AD1091" s="130"/>
      <c r="AE1091" s="130"/>
      <c r="AF1091" s="130"/>
      <c r="AG1091" s="130"/>
      <c r="AH1091" s="130"/>
      <c r="AI1091" s="130"/>
      <c r="AJ1091" s="130"/>
      <c r="AK1091" s="130"/>
      <c r="AL1091" s="130"/>
      <c r="AM1091" s="130"/>
    </row>
    <row r="1092" spans="1:39" ht="20.25" customHeight="1">
      <c r="A1092" s="132">
        <v>1091</v>
      </c>
      <c r="B1092" s="19" t="s">
        <v>5564</v>
      </c>
      <c r="C1092" s="250">
        <v>62034235000</v>
      </c>
      <c r="D1092" s="261" t="s">
        <v>6796</v>
      </c>
      <c r="E1092" s="143" t="str">
        <f t="shared" si="52"/>
        <v>Տաբատներ</v>
      </c>
      <c r="F1092" s="273" t="s">
        <v>7795</v>
      </c>
      <c r="G1092" s="144">
        <f>VLOOKUP(E1092,subcategory!A:B,2,0)</f>
        <v>93</v>
      </c>
      <c r="H1092" s="273" t="s">
        <v>10</v>
      </c>
      <c r="I1092" s="213" t="e">
        <f>VLOOKUP(H1092,gender!A:B,2,0)</f>
        <v>#N/A</v>
      </c>
      <c r="J1092" s="273">
        <v>606</v>
      </c>
      <c r="K1092" s="273">
        <v>606</v>
      </c>
      <c r="L1092" s="273">
        <v>1</v>
      </c>
      <c r="M1092" s="273" t="s">
        <v>148</v>
      </c>
      <c r="N1092" s="144">
        <f>VLOOKUP(M1092,brand!A:B,2,0)</f>
        <v>540</v>
      </c>
      <c r="O1092" s="144"/>
      <c r="P1092" s="144" t="e">
        <f>VLOOKUP(O1092,country!A:B,2,0)</f>
        <v>#N/A</v>
      </c>
      <c r="Q1092" s="273" t="s">
        <v>7195</v>
      </c>
      <c r="R1092" s="144" t="str">
        <f t="shared" si="50"/>
        <v>98% Բամբակ, 2% Էլաստան</v>
      </c>
      <c r="S1092" s="144" t="s">
        <v>7317</v>
      </c>
      <c r="T1092" s="144" t="e">
        <f>VLOOKUP(R1092,material!A:B,2,0)</f>
        <v>#N/A</v>
      </c>
      <c r="U1092" s="141" t="s">
        <v>7641</v>
      </c>
      <c r="V1092" s="141"/>
      <c r="W1092" s="273">
        <v>48</v>
      </c>
      <c r="X1092" s="141">
        <f>VLOOKUP(W1092,SIZE!A:B,2,0)</f>
        <v>101</v>
      </c>
      <c r="Y1092" s="141">
        <v>69.989999999999995</v>
      </c>
      <c r="Z1092" s="141" t="s">
        <v>2103</v>
      </c>
      <c r="AA1092" s="141">
        <f>VLOOKUP(Z1092,COLOR!A:B,2,0)</f>
        <v>23</v>
      </c>
      <c r="AB1092" s="130"/>
      <c r="AC1092" s="130"/>
      <c r="AD1092" s="130"/>
      <c r="AE1092" s="130"/>
      <c r="AF1092" s="130"/>
      <c r="AG1092" s="130"/>
      <c r="AH1092" s="130"/>
      <c r="AI1092" s="130"/>
      <c r="AJ1092" s="130"/>
      <c r="AK1092" s="130"/>
      <c r="AL1092" s="130"/>
      <c r="AM1092" s="130"/>
    </row>
    <row r="1093" spans="1:39" ht="20.25" customHeight="1">
      <c r="A1093" s="132">
        <v>1092</v>
      </c>
      <c r="B1093" s="19" t="s">
        <v>5565</v>
      </c>
      <c r="C1093" s="250">
        <v>62034235000</v>
      </c>
      <c r="D1093" s="261" t="s">
        <v>6796</v>
      </c>
      <c r="E1093" s="143" t="str">
        <f t="shared" si="52"/>
        <v>Տաբատներ</v>
      </c>
      <c r="F1093" s="273" t="s">
        <v>7795</v>
      </c>
      <c r="G1093" s="144">
        <f>VLOOKUP(E1093,subcategory!A:B,2,0)</f>
        <v>93</v>
      </c>
      <c r="H1093" s="273" t="s">
        <v>10</v>
      </c>
      <c r="I1093" s="213" t="e">
        <f>VLOOKUP(H1093,gender!A:B,2,0)</f>
        <v>#N/A</v>
      </c>
      <c r="J1093" s="273">
        <v>588</v>
      </c>
      <c r="K1093" s="273">
        <v>588</v>
      </c>
      <c r="L1093" s="273">
        <v>1</v>
      </c>
      <c r="M1093" s="273" t="s">
        <v>148</v>
      </c>
      <c r="N1093" s="144">
        <f>VLOOKUP(M1093,brand!A:B,2,0)</f>
        <v>540</v>
      </c>
      <c r="O1093" s="144"/>
      <c r="P1093" s="144" t="e">
        <f>VLOOKUP(O1093,country!A:B,2,0)</f>
        <v>#N/A</v>
      </c>
      <c r="Q1093" s="273" t="s">
        <v>7195</v>
      </c>
      <c r="R1093" s="144" t="str">
        <f t="shared" si="50"/>
        <v>98% Բամբակ, 2% Էլաստան</v>
      </c>
      <c r="S1093" s="144" t="s">
        <v>7317</v>
      </c>
      <c r="T1093" s="144" t="e">
        <f>VLOOKUP(R1093,material!A:B,2,0)</f>
        <v>#N/A</v>
      </c>
      <c r="U1093" s="141" t="s">
        <v>7641</v>
      </c>
      <c r="V1093" s="141"/>
      <c r="W1093" s="273">
        <v>46</v>
      </c>
      <c r="X1093" s="141">
        <f>VLOOKUP(W1093,SIZE!A:B,2,0)</f>
        <v>99</v>
      </c>
      <c r="Y1093" s="141">
        <v>69.989999999999995</v>
      </c>
      <c r="Z1093" s="141" t="s">
        <v>2103</v>
      </c>
      <c r="AA1093" s="141">
        <f>VLOOKUP(Z1093,COLOR!A:B,2,0)</f>
        <v>23</v>
      </c>
      <c r="AB1093" s="130"/>
      <c r="AC1093" s="130"/>
      <c r="AD1093" s="130"/>
      <c r="AE1093" s="130"/>
      <c r="AF1093" s="130"/>
      <c r="AG1093" s="130"/>
      <c r="AH1093" s="130"/>
      <c r="AI1093" s="130"/>
      <c r="AJ1093" s="130"/>
      <c r="AK1093" s="130"/>
      <c r="AL1093" s="130"/>
      <c r="AM1093" s="130"/>
    </row>
    <row r="1094" spans="1:39" ht="20.25" customHeight="1">
      <c r="A1094" s="132">
        <v>1093</v>
      </c>
      <c r="B1094" s="19" t="s">
        <v>5566</v>
      </c>
      <c r="C1094" s="250">
        <v>62034231000</v>
      </c>
      <c r="D1094" s="261" t="s">
        <v>537</v>
      </c>
      <c r="E1094" s="143" t="str">
        <f t="shared" si="52"/>
        <v>Ջինսե Տաբատ</v>
      </c>
      <c r="F1094" s="273" t="s">
        <v>335</v>
      </c>
      <c r="G1094" s="144">
        <f>VLOOKUP(E1094,subcategory!A:B,2,0)</f>
        <v>87</v>
      </c>
      <c r="H1094" s="273" t="s">
        <v>10</v>
      </c>
      <c r="I1094" s="213" t="e">
        <f>VLOOKUP(H1094,gender!A:B,2,0)</f>
        <v>#N/A</v>
      </c>
      <c r="J1094" s="273">
        <v>640</v>
      </c>
      <c r="K1094" s="273">
        <v>640</v>
      </c>
      <c r="L1094" s="273">
        <v>1</v>
      </c>
      <c r="M1094" s="273" t="s">
        <v>148</v>
      </c>
      <c r="N1094" s="144">
        <f>VLOOKUP(M1094,brand!A:B,2,0)</f>
        <v>540</v>
      </c>
      <c r="O1094" s="144"/>
      <c r="P1094" s="144" t="e">
        <f>VLOOKUP(O1094,country!A:B,2,0)</f>
        <v>#N/A</v>
      </c>
      <c r="Q1094" s="273" t="s">
        <v>7195</v>
      </c>
      <c r="R1094" s="144" t="str">
        <f t="shared" si="50"/>
        <v>98% Բամբակ, 2% Էլաստան</v>
      </c>
      <c r="S1094" s="144" t="s">
        <v>7317</v>
      </c>
      <c r="T1094" s="144" t="e">
        <f>VLOOKUP(R1094,material!A:B,2,0)</f>
        <v>#N/A</v>
      </c>
      <c r="U1094" s="141" t="s">
        <v>7641</v>
      </c>
      <c r="V1094" s="141"/>
      <c r="W1094" s="273">
        <v>50</v>
      </c>
      <c r="X1094" s="141">
        <f>VLOOKUP(W1094,SIZE!A:B,2,0)</f>
        <v>105</v>
      </c>
      <c r="Y1094" s="141">
        <v>69.989999999999995</v>
      </c>
      <c r="Z1094" s="141" t="s">
        <v>2103</v>
      </c>
      <c r="AA1094" s="141">
        <f>VLOOKUP(Z1094,COLOR!A:B,2,0)</f>
        <v>23</v>
      </c>
      <c r="AB1094" s="130"/>
      <c r="AC1094" s="130"/>
      <c r="AD1094" s="130"/>
      <c r="AE1094" s="130"/>
      <c r="AF1094" s="130"/>
      <c r="AG1094" s="130"/>
      <c r="AH1094" s="130"/>
      <c r="AI1094" s="130"/>
      <c r="AJ1094" s="130"/>
      <c r="AK1094" s="130"/>
      <c r="AL1094" s="130"/>
      <c r="AM1094" s="130"/>
    </row>
    <row r="1095" spans="1:39" ht="20.25" customHeight="1">
      <c r="A1095" s="132">
        <v>1094</v>
      </c>
      <c r="B1095" s="19" t="s">
        <v>5567</v>
      </c>
      <c r="C1095" s="250">
        <v>62034319000</v>
      </c>
      <c r="D1095" s="261" t="s">
        <v>7002</v>
      </c>
      <c r="E1095" s="143" t="str">
        <f t="shared" si="52"/>
        <v>Տաբատներ</v>
      </c>
      <c r="F1095" s="273" t="s">
        <v>7795</v>
      </c>
      <c r="G1095" s="144">
        <f>VLOOKUP(E1095,subcategory!A:B,2,0)</f>
        <v>93</v>
      </c>
      <c r="H1095" s="273" t="s">
        <v>10</v>
      </c>
      <c r="I1095" s="213" t="e">
        <f>VLOOKUP(H1095,gender!A:B,2,0)</f>
        <v>#N/A</v>
      </c>
      <c r="J1095" s="273">
        <v>542</v>
      </c>
      <c r="K1095" s="273">
        <v>542</v>
      </c>
      <c r="L1095" s="273">
        <v>1</v>
      </c>
      <c r="M1095" s="273" t="s">
        <v>148</v>
      </c>
      <c r="N1095" s="144">
        <f>VLOOKUP(M1095,brand!A:B,2,0)</f>
        <v>540</v>
      </c>
      <c r="O1095" s="144"/>
      <c r="P1095" s="144" t="e">
        <f>VLOOKUP(O1095,country!A:B,2,0)</f>
        <v>#N/A</v>
      </c>
      <c r="Q1095" s="273" t="s">
        <v>7195</v>
      </c>
      <c r="R1095" s="144" t="str">
        <f t="shared" si="50"/>
        <v>62% Պոլիեսթեր, 35% Վիսկոզ</v>
      </c>
      <c r="S1095" s="144" t="s">
        <v>7314</v>
      </c>
      <c r="T1095" s="144" t="e">
        <f>VLOOKUP(R1095,material!A:B,2,0)</f>
        <v>#N/A</v>
      </c>
      <c r="U1095" s="141" t="s">
        <v>7641</v>
      </c>
      <c r="V1095" s="141"/>
      <c r="W1095" s="273">
        <v>54</v>
      </c>
      <c r="X1095" s="141">
        <f>VLOOKUP(W1095,SIZE!A:B,2,0)</f>
        <v>107</v>
      </c>
      <c r="Y1095" s="141">
        <v>79.900000000000006</v>
      </c>
      <c r="Z1095" s="141" t="s">
        <v>1061</v>
      </c>
      <c r="AA1095" s="141">
        <f>VLOOKUP(Z1095,COLOR!A:B,2,0)</f>
        <v>4</v>
      </c>
      <c r="AB1095" s="130"/>
      <c r="AC1095" s="130"/>
      <c r="AD1095" s="130"/>
      <c r="AE1095" s="130"/>
      <c r="AF1095" s="130"/>
      <c r="AG1095" s="130"/>
      <c r="AH1095" s="130"/>
      <c r="AI1095" s="130"/>
      <c r="AJ1095" s="130"/>
      <c r="AK1095" s="130"/>
      <c r="AL1095" s="130"/>
      <c r="AM1095" s="130"/>
    </row>
    <row r="1096" spans="1:39" ht="20.25" customHeight="1">
      <c r="A1096" s="132">
        <v>1095</v>
      </c>
      <c r="B1096" s="19" t="s">
        <v>5568</v>
      </c>
      <c r="C1096" s="250">
        <v>62034235000</v>
      </c>
      <c r="D1096" s="261" t="s">
        <v>548</v>
      </c>
      <c r="E1096" s="143" t="str">
        <f t="shared" si="52"/>
        <v>Տաբատներ</v>
      </c>
      <c r="F1096" s="273" t="s">
        <v>7795</v>
      </c>
      <c r="G1096" s="144">
        <f>VLOOKUP(E1096,subcategory!A:B,2,0)</f>
        <v>93</v>
      </c>
      <c r="H1096" s="273" t="s">
        <v>10</v>
      </c>
      <c r="I1096" s="213" t="e">
        <f>VLOOKUP(H1096,gender!A:B,2,0)</f>
        <v>#N/A</v>
      </c>
      <c r="J1096" s="273">
        <v>638</v>
      </c>
      <c r="K1096" s="273">
        <v>638</v>
      </c>
      <c r="L1096" s="273">
        <v>1</v>
      </c>
      <c r="M1096" s="273" t="s">
        <v>148</v>
      </c>
      <c r="N1096" s="144">
        <f>VLOOKUP(M1096,brand!A:B,2,0)</f>
        <v>540</v>
      </c>
      <c r="O1096" s="144"/>
      <c r="P1096" s="144" t="e">
        <f>VLOOKUP(O1096,country!A:B,2,0)</f>
        <v>#N/A</v>
      </c>
      <c r="Q1096" s="273" t="s">
        <v>468</v>
      </c>
      <c r="R1096" s="144" t="str">
        <f t="shared" si="50"/>
        <v>98% Բամբակ, 2% Էլաստան</v>
      </c>
      <c r="S1096" s="144" t="s">
        <v>7317</v>
      </c>
      <c r="T1096" s="144" t="e">
        <f>VLOOKUP(R1096,material!A:B,2,0)</f>
        <v>#N/A</v>
      </c>
      <c r="U1096" s="141" t="s">
        <v>7641</v>
      </c>
      <c r="V1096" s="141"/>
      <c r="W1096" s="273">
        <v>52</v>
      </c>
      <c r="X1096" s="141">
        <f>VLOOKUP(W1096,SIZE!A:B,2,0)</f>
        <v>106</v>
      </c>
      <c r="Y1096" s="141">
        <v>0</v>
      </c>
      <c r="Z1096" s="141" t="s">
        <v>2101</v>
      </c>
      <c r="AA1096" s="141" t="e">
        <f>VLOOKUP(Z1096,COLOR!A:B,2,0)</f>
        <v>#N/A</v>
      </c>
      <c r="AB1096" s="130"/>
      <c r="AC1096" s="130"/>
      <c r="AD1096" s="130"/>
      <c r="AE1096" s="130"/>
      <c r="AF1096" s="130"/>
      <c r="AG1096" s="130"/>
      <c r="AH1096" s="130"/>
      <c r="AI1096" s="130"/>
      <c r="AJ1096" s="130"/>
      <c r="AK1096" s="130"/>
      <c r="AL1096" s="130"/>
      <c r="AM1096" s="130"/>
    </row>
    <row r="1097" spans="1:39" ht="20.25" customHeight="1">
      <c r="A1097" s="132">
        <v>1096</v>
      </c>
      <c r="B1097" s="19" t="s">
        <v>5569</v>
      </c>
      <c r="C1097" s="250">
        <v>62034235000</v>
      </c>
      <c r="D1097" s="261" t="s">
        <v>548</v>
      </c>
      <c r="E1097" s="143" t="str">
        <f t="shared" si="52"/>
        <v>Տաբատներ</v>
      </c>
      <c r="F1097" s="273" t="s">
        <v>7795</v>
      </c>
      <c r="G1097" s="144">
        <f>VLOOKUP(E1097,subcategory!A:B,2,0)</f>
        <v>93</v>
      </c>
      <c r="H1097" s="273" t="s">
        <v>10</v>
      </c>
      <c r="I1097" s="213" t="e">
        <f>VLOOKUP(H1097,gender!A:B,2,0)</f>
        <v>#N/A</v>
      </c>
      <c r="J1097" s="273">
        <v>592</v>
      </c>
      <c r="K1097" s="273">
        <v>592</v>
      </c>
      <c r="L1097" s="273">
        <v>1</v>
      </c>
      <c r="M1097" s="273" t="s">
        <v>148</v>
      </c>
      <c r="N1097" s="144">
        <f>VLOOKUP(M1097,brand!A:B,2,0)</f>
        <v>540</v>
      </c>
      <c r="O1097" s="144"/>
      <c r="P1097" s="144" t="e">
        <f>VLOOKUP(O1097,country!A:B,2,0)</f>
        <v>#N/A</v>
      </c>
      <c r="Q1097" s="273" t="s">
        <v>468</v>
      </c>
      <c r="R1097" s="144" t="str">
        <f t="shared" si="50"/>
        <v>98% Բամբակ, 2% Էլաստան</v>
      </c>
      <c r="S1097" s="144" t="s">
        <v>7317</v>
      </c>
      <c r="T1097" s="144" t="e">
        <f>VLOOKUP(R1097,material!A:B,2,0)</f>
        <v>#N/A</v>
      </c>
      <c r="U1097" s="141" t="s">
        <v>7641</v>
      </c>
      <c r="V1097" s="141"/>
      <c r="W1097" s="273">
        <v>48</v>
      </c>
      <c r="X1097" s="141">
        <f>VLOOKUP(W1097,SIZE!A:B,2,0)</f>
        <v>101</v>
      </c>
      <c r="Y1097" s="141">
        <v>0</v>
      </c>
      <c r="Z1097" s="141" t="s">
        <v>2101</v>
      </c>
      <c r="AA1097" s="141" t="e">
        <f>VLOOKUP(Z1097,COLOR!A:B,2,0)</f>
        <v>#N/A</v>
      </c>
      <c r="AB1097" s="130"/>
      <c r="AC1097" s="130"/>
      <c r="AD1097" s="130"/>
      <c r="AE1097" s="130"/>
      <c r="AF1097" s="130"/>
      <c r="AG1097" s="130"/>
      <c r="AH1097" s="130"/>
      <c r="AI1097" s="130"/>
      <c r="AJ1097" s="130"/>
      <c r="AK1097" s="130"/>
      <c r="AL1097" s="130"/>
      <c r="AM1097" s="130"/>
    </row>
    <row r="1098" spans="1:39" ht="20.25" customHeight="1">
      <c r="A1098" s="132">
        <v>1097</v>
      </c>
      <c r="B1098" s="19" t="s">
        <v>5570</v>
      </c>
      <c r="C1098" s="250">
        <v>62034235000</v>
      </c>
      <c r="D1098" s="261" t="s">
        <v>548</v>
      </c>
      <c r="E1098" s="143" t="str">
        <f t="shared" si="52"/>
        <v>Տաբատներ</v>
      </c>
      <c r="F1098" s="273" t="s">
        <v>7795</v>
      </c>
      <c r="G1098" s="144">
        <f>VLOOKUP(E1098,subcategory!A:B,2,0)</f>
        <v>93</v>
      </c>
      <c r="H1098" s="273" t="s">
        <v>10</v>
      </c>
      <c r="I1098" s="213" t="e">
        <f>VLOOKUP(H1098,gender!A:B,2,0)</f>
        <v>#N/A</v>
      </c>
      <c r="J1098" s="273">
        <v>622</v>
      </c>
      <c r="K1098" s="273">
        <v>622</v>
      </c>
      <c r="L1098" s="273">
        <v>1</v>
      </c>
      <c r="M1098" s="273" t="s">
        <v>148</v>
      </c>
      <c r="N1098" s="144">
        <f>VLOOKUP(M1098,brand!A:B,2,0)</f>
        <v>540</v>
      </c>
      <c r="O1098" s="144"/>
      <c r="P1098" s="144" t="e">
        <f>VLOOKUP(O1098,country!A:B,2,0)</f>
        <v>#N/A</v>
      </c>
      <c r="Q1098" s="273" t="s">
        <v>468</v>
      </c>
      <c r="R1098" s="144" t="str">
        <f t="shared" si="50"/>
        <v>98% Բամբակ, 2% Էլաստան</v>
      </c>
      <c r="S1098" s="144" t="s">
        <v>7317</v>
      </c>
      <c r="T1098" s="144" t="e">
        <f>VLOOKUP(R1098,material!A:B,2,0)</f>
        <v>#N/A</v>
      </c>
      <c r="U1098" s="141" t="s">
        <v>7641</v>
      </c>
      <c r="V1098" s="141"/>
      <c r="W1098" s="273">
        <v>50</v>
      </c>
      <c r="X1098" s="141">
        <f>VLOOKUP(W1098,SIZE!A:B,2,0)</f>
        <v>105</v>
      </c>
      <c r="Y1098" s="141">
        <v>0</v>
      </c>
      <c r="Z1098" s="141" t="s">
        <v>2101</v>
      </c>
      <c r="AA1098" s="141" t="e">
        <f>VLOOKUP(Z1098,COLOR!A:B,2,0)</f>
        <v>#N/A</v>
      </c>
      <c r="AB1098" s="130"/>
      <c r="AC1098" s="130"/>
      <c r="AD1098" s="130"/>
      <c r="AE1098" s="130"/>
      <c r="AF1098" s="130"/>
      <c r="AG1098" s="130"/>
      <c r="AH1098" s="130"/>
      <c r="AI1098" s="130"/>
      <c r="AJ1098" s="130"/>
      <c r="AK1098" s="130"/>
      <c r="AL1098" s="130"/>
      <c r="AM1098" s="130"/>
    </row>
    <row r="1099" spans="1:39" ht="20.25" customHeight="1">
      <c r="A1099" s="132">
        <v>1098</v>
      </c>
      <c r="B1099" s="19" t="s">
        <v>5571</v>
      </c>
      <c r="C1099" s="250">
        <v>62034235000</v>
      </c>
      <c r="D1099" s="261" t="s">
        <v>548</v>
      </c>
      <c r="E1099" s="143" t="str">
        <f t="shared" si="52"/>
        <v>Տաբատներ</v>
      </c>
      <c r="F1099" s="273" t="s">
        <v>7795</v>
      </c>
      <c r="G1099" s="144">
        <f>VLOOKUP(E1099,subcategory!A:B,2,0)</f>
        <v>93</v>
      </c>
      <c r="H1099" s="273" t="s">
        <v>10</v>
      </c>
      <c r="I1099" s="213" t="e">
        <f>VLOOKUP(H1099,gender!A:B,2,0)</f>
        <v>#N/A</v>
      </c>
      <c r="J1099" s="273">
        <v>622</v>
      </c>
      <c r="K1099" s="273">
        <v>622</v>
      </c>
      <c r="L1099" s="273">
        <v>1</v>
      </c>
      <c r="M1099" s="273" t="s">
        <v>148</v>
      </c>
      <c r="N1099" s="144">
        <f>VLOOKUP(M1099,brand!A:B,2,0)</f>
        <v>540</v>
      </c>
      <c r="O1099" s="144"/>
      <c r="P1099" s="144" t="e">
        <f>VLOOKUP(O1099,country!A:B,2,0)</f>
        <v>#N/A</v>
      </c>
      <c r="Q1099" s="273" t="s">
        <v>468</v>
      </c>
      <c r="R1099" s="144" t="str">
        <f t="shared" si="50"/>
        <v>98% Բամբակ, 2% Էլաստան</v>
      </c>
      <c r="S1099" s="144" t="s">
        <v>7317</v>
      </c>
      <c r="T1099" s="144" t="e">
        <f>VLOOKUP(R1099,material!A:B,2,0)</f>
        <v>#N/A</v>
      </c>
      <c r="U1099" s="141" t="s">
        <v>7641</v>
      </c>
      <c r="V1099" s="141"/>
      <c r="W1099" s="273">
        <v>46</v>
      </c>
      <c r="X1099" s="141">
        <f>VLOOKUP(W1099,SIZE!A:B,2,0)</f>
        <v>99</v>
      </c>
      <c r="Y1099" s="141">
        <v>0</v>
      </c>
      <c r="Z1099" s="141" t="s">
        <v>2101</v>
      </c>
      <c r="AA1099" s="141" t="e">
        <f>VLOOKUP(Z1099,COLOR!A:B,2,0)</f>
        <v>#N/A</v>
      </c>
      <c r="AB1099" s="130"/>
      <c r="AC1099" s="130"/>
      <c r="AD1099" s="130"/>
      <c r="AE1099" s="130"/>
      <c r="AF1099" s="130"/>
      <c r="AG1099" s="130"/>
      <c r="AH1099" s="130"/>
      <c r="AI1099" s="130"/>
      <c r="AJ1099" s="130"/>
      <c r="AK1099" s="130"/>
      <c r="AL1099" s="130"/>
      <c r="AM1099" s="130"/>
    </row>
    <row r="1100" spans="1:39" ht="20.25" customHeight="1">
      <c r="A1100" s="132">
        <v>1099</v>
      </c>
      <c r="B1100" s="19" t="s">
        <v>5572</v>
      </c>
      <c r="C1100" s="250">
        <v>62034235000</v>
      </c>
      <c r="D1100" s="261" t="s">
        <v>548</v>
      </c>
      <c r="E1100" s="143" t="str">
        <f t="shared" si="52"/>
        <v>Տաբատներ</v>
      </c>
      <c r="F1100" s="273" t="s">
        <v>7795</v>
      </c>
      <c r="G1100" s="144">
        <f>VLOOKUP(E1100,subcategory!A:B,2,0)</f>
        <v>93</v>
      </c>
      <c r="H1100" s="273" t="s">
        <v>10</v>
      </c>
      <c r="I1100" s="213" t="e">
        <f>VLOOKUP(H1100,gender!A:B,2,0)</f>
        <v>#N/A</v>
      </c>
      <c r="J1100" s="273">
        <v>556</v>
      </c>
      <c r="K1100" s="273">
        <v>556</v>
      </c>
      <c r="L1100" s="273">
        <v>1</v>
      </c>
      <c r="M1100" s="273" t="s">
        <v>148</v>
      </c>
      <c r="N1100" s="144">
        <f>VLOOKUP(M1100,brand!A:B,2,0)</f>
        <v>540</v>
      </c>
      <c r="O1100" s="144"/>
      <c r="P1100" s="144" t="e">
        <f>VLOOKUP(O1100,country!A:B,2,0)</f>
        <v>#N/A</v>
      </c>
      <c r="Q1100" s="273" t="s">
        <v>468</v>
      </c>
      <c r="R1100" s="144" t="str">
        <f t="shared" si="50"/>
        <v>98% Բամբակ, 2% Էլաստան</v>
      </c>
      <c r="S1100" s="144" t="s">
        <v>7317</v>
      </c>
      <c r="T1100" s="144" t="e">
        <f>VLOOKUP(R1100,material!A:B,2,0)</f>
        <v>#N/A</v>
      </c>
      <c r="U1100" s="141" t="s">
        <v>7641</v>
      </c>
      <c r="V1100" s="141"/>
      <c r="W1100" s="273">
        <v>46</v>
      </c>
      <c r="X1100" s="141">
        <f>VLOOKUP(W1100,SIZE!A:B,2,0)</f>
        <v>99</v>
      </c>
      <c r="Y1100" s="141">
        <v>0</v>
      </c>
      <c r="Z1100" s="141" t="s">
        <v>2101</v>
      </c>
      <c r="AA1100" s="141" t="e">
        <f>VLOOKUP(Z1100,COLOR!A:B,2,0)</f>
        <v>#N/A</v>
      </c>
      <c r="AB1100" s="130"/>
      <c r="AC1100" s="130"/>
      <c r="AD1100" s="130"/>
      <c r="AE1100" s="130"/>
      <c r="AF1100" s="130"/>
      <c r="AG1100" s="130"/>
      <c r="AH1100" s="130"/>
      <c r="AI1100" s="130"/>
      <c r="AJ1100" s="130"/>
      <c r="AK1100" s="130"/>
      <c r="AL1100" s="130"/>
      <c r="AM1100" s="130"/>
    </row>
    <row r="1101" spans="1:39" ht="20.25" customHeight="1">
      <c r="A1101" s="132">
        <v>1100</v>
      </c>
      <c r="B1101" s="19" t="s">
        <v>5573</v>
      </c>
      <c r="C1101" s="250">
        <v>62034319000</v>
      </c>
      <c r="D1101" s="261" t="s">
        <v>2423</v>
      </c>
      <c r="E1101" s="143" t="str">
        <f t="shared" si="52"/>
        <v>Տաբատներ</v>
      </c>
      <c r="F1101" s="273" t="s">
        <v>7795</v>
      </c>
      <c r="G1101" s="144">
        <f>VLOOKUP(E1101,subcategory!A:B,2,0)</f>
        <v>93</v>
      </c>
      <c r="H1101" s="273" t="s">
        <v>10</v>
      </c>
      <c r="I1101" s="213" t="e">
        <f>VLOOKUP(H1101,gender!A:B,2,0)</f>
        <v>#N/A</v>
      </c>
      <c r="J1101" s="273">
        <v>420</v>
      </c>
      <c r="K1101" s="273">
        <v>420</v>
      </c>
      <c r="L1101" s="273">
        <v>1</v>
      </c>
      <c r="M1101" s="273" t="s">
        <v>148</v>
      </c>
      <c r="N1101" s="144">
        <f>VLOOKUP(M1101,brand!A:B,2,0)</f>
        <v>540</v>
      </c>
      <c r="O1101" s="144"/>
      <c r="P1101" s="144" t="e">
        <f>VLOOKUP(O1101,country!A:B,2,0)</f>
        <v>#N/A</v>
      </c>
      <c r="Q1101" s="273" t="s">
        <v>2777</v>
      </c>
      <c r="R1101" s="144" t="str">
        <f t="shared" si="50"/>
        <v>63% Պոլիեսթեր, 29% Ռայոն, 2% Էլաստան</v>
      </c>
      <c r="S1101" s="144" t="s">
        <v>7318</v>
      </c>
      <c r="T1101" s="144" t="e">
        <f>VLOOKUP(R1101,material!A:B,2,0)</f>
        <v>#N/A</v>
      </c>
      <c r="U1101" s="141" t="s">
        <v>7641</v>
      </c>
      <c r="V1101" s="141"/>
      <c r="W1101" s="273">
        <v>44</v>
      </c>
      <c r="X1101" s="141">
        <f>VLOOKUP(W1101,SIZE!A:B,2,0)</f>
        <v>95</v>
      </c>
      <c r="Y1101" s="141">
        <v>0</v>
      </c>
      <c r="Z1101" s="141" t="s">
        <v>2092</v>
      </c>
      <c r="AA1101" s="141">
        <f>VLOOKUP(Z1101,COLOR!A:B,2,0)</f>
        <v>8</v>
      </c>
      <c r="AB1101" s="130"/>
      <c r="AC1101" s="130"/>
      <c r="AD1101" s="130"/>
      <c r="AE1101" s="130"/>
      <c r="AF1101" s="130"/>
      <c r="AG1101" s="130"/>
      <c r="AH1101" s="130"/>
      <c r="AI1101" s="130"/>
      <c r="AJ1101" s="130"/>
      <c r="AK1101" s="130"/>
      <c r="AL1101" s="130"/>
      <c r="AM1101" s="130"/>
    </row>
    <row r="1102" spans="1:39" ht="20.25" customHeight="1">
      <c r="A1102" s="132">
        <v>1101</v>
      </c>
      <c r="B1102" s="19" t="s">
        <v>5574</v>
      </c>
      <c r="C1102" s="250">
        <v>62034235000</v>
      </c>
      <c r="D1102" s="261" t="s">
        <v>548</v>
      </c>
      <c r="E1102" s="143" t="str">
        <f t="shared" si="52"/>
        <v>Տաբատներ</v>
      </c>
      <c r="F1102" s="273" t="s">
        <v>7795</v>
      </c>
      <c r="G1102" s="144">
        <f>VLOOKUP(E1102,subcategory!A:B,2,0)</f>
        <v>93</v>
      </c>
      <c r="H1102" s="273" t="s">
        <v>10</v>
      </c>
      <c r="I1102" s="213" t="e">
        <f>VLOOKUP(H1102,gender!A:B,2,0)</f>
        <v>#N/A</v>
      </c>
      <c r="J1102" s="273">
        <v>508</v>
      </c>
      <c r="K1102" s="273">
        <v>508</v>
      </c>
      <c r="L1102" s="273">
        <v>1</v>
      </c>
      <c r="M1102" s="273" t="s">
        <v>148</v>
      </c>
      <c r="N1102" s="144">
        <f>VLOOKUP(M1102,brand!A:B,2,0)</f>
        <v>540</v>
      </c>
      <c r="O1102" s="144"/>
      <c r="P1102" s="144" t="e">
        <f>VLOOKUP(O1102,country!A:B,2,0)</f>
        <v>#N/A</v>
      </c>
      <c r="Q1102" s="273" t="s">
        <v>468</v>
      </c>
      <c r="R1102" s="144" t="str">
        <f t="shared" si="50"/>
        <v>98% Բամբակ, 2% Էլաստան</v>
      </c>
      <c r="S1102" s="144" t="s">
        <v>7317</v>
      </c>
      <c r="T1102" s="144" t="e">
        <f>VLOOKUP(R1102,material!A:B,2,0)</f>
        <v>#N/A</v>
      </c>
      <c r="U1102" s="141" t="s">
        <v>7641</v>
      </c>
      <c r="V1102" s="141"/>
      <c r="W1102" s="273">
        <v>46</v>
      </c>
      <c r="X1102" s="141">
        <f>VLOOKUP(W1102,SIZE!A:B,2,0)</f>
        <v>99</v>
      </c>
      <c r="Y1102" s="141">
        <v>64.900000000000006</v>
      </c>
      <c r="Z1102" s="141" t="s">
        <v>1061</v>
      </c>
      <c r="AA1102" s="141">
        <f>VLOOKUP(Z1102,COLOR!A:B,2,0)</f>
        <v>4</v>
      </c>
      <c r="AB1102" s="130"/>
      <c r="AC1102" s="130"/>
      <c r="AD1102" s="130"/>
      <c r="AE1102" s="130"/>
      <c r="AF1102" s="130"/>
      <c r="AG1102" s="130"/>
      <c r="AH1102" s="130"/>
      <c r="AI1102" s="130"/>
      <c r="AJ1102" s="130"/>
      <c r="AK1102" s="130"/>
      <c r="AL1102" s="130"/>
      <c r="AM1102" s="130"/>
    </row>
    <row r="1103" spans="1:39" ht="20.25" customHeight="1">
      <c r="A1103" s="132">
        <v>1102</v>
      </c>
      <c r="B1103" s="19" t="s">
        <v>5575</v>
      </c>
      <c r="C1103" s="250">
        <v>62034235000</v>
      </c>
      <c r="D1103" s="261" t="s">
        <v>548</v>
      </c>
      <c r="E1103" s="143" t="str">
        <f t="shared" si="52"/>
        <v>Տաբատներ</v>
      </c>
      <c r="F1103" s="273" t="s">
        <v>7795</v>
      </c>
      <c r="G1103" s="144">
        <f>VLOOKUP(E1103,subcategory!A:B,2,0)</f>
        <v>93</v>
      </c>
      <c r="H1103" s="273" t="s">
        <v>10</v>
      </c>
      <c r="I1103" s="213" t="e">
        <f>VLOOKUP(H1103,gender!A:B,2,0)</f>
        <v>#N/A</v>
      </c>
      <c r="J1103" s="273">
        <v>496</v>
      </c>
      <c r="K1103" s="273">
        <v>496</v>
      </c>
      <c r="L1103" s="273">
        <v>1</v>
      </c>
      <c r="M1103" s="273" t="s">
        <v>148</v>
      </c>
      <c r="N1103" s="144">
        <f>VLOOKUP(M1103,brand!A:B,2,0)</f>
        <v>540</v>
      </c>
      <c r="O1103" s="144"/>
      <c r="P1103" s="144" t="e">
        <f>VLOOKUP(O1103,country!A:B,2,0)</f>
        <v>#N/A</v>
      </c>
      <c r="Q1103" s="273" t="s">
        <v>468</v>
      </c>
      <c r="R1103" s="144" t="str">
        <f t="shared" si="50"/>
        <v>98% Բամբակ, 2% Էլաստան</v>
      </c>
      <c r="S1103" s="144" t="s">
        <v>7317</v>
      </c>
      <c r="T1103" s="144" t="e">
        <f>VLOOKUP(R1103,material!A:B,2,0)</f>
        <v>#N/A</v>
      </c>
      <c r="U1103" s="141" t="s">
        <v>7641</v>
      </c>
      <c r="V1103" s="141"/>
      <c r="W1103" s="273">
        <v>44</v>
      </c>
      <c r="X1103" s="141">
        <f>VLOOKUP(W1103,SIZE!A:B,2,0)</f>
        <v>95</v>
      </c>
      <c r="Y1103" s="141">
        <v>64.900000000000006</v>
      </c>
      <c r="Z1103" s="141" t="s">
        <v>1061</v>
      </c>
      <c r="AA1103" s="141">
        <f>VLOOKUP(Z1103,COLOR!A:B,2,0)</f>
        <v>4</v>
      </c>
      <c r="AB1103" s="130"/>
      <c r="AC1103" s="130"/>
      <c r="AD1103" s="130"/>
      <c r="AE1103" s="130"/>
      <c r="AF1103" s="130"/>
      <c r="AG1103" s="130"/>
      <c r="AH1103" s="130"/>
      <c r="AI1103" s="130"/>
      <c r="AJ1103" s="130"/>
      <c r="AK1103" s="130"/>
      <c r="AL1103" s="130"/>
      <c r="AM1103" s="130"/>
    </row>
    <row r="1104" spans="1:39" ht="20.25" customHeight="1">
      <c r="A1104" s="132">
        <v>1103</v>
      </c>
      <c r="B1104" s="19" t="s">
        <v>5576</v>
      </c>
      <c r="C1104" s="250">
        <v>62034235000</v>
      </c>
      <c r="D1104" s="261" t="s">
        <v>548</v>
      </c>
      <c r="E1104" s="143" t="str">
        <f t="shared" si="52"/>
        <v>Տաբատներ</v>
      </c>
      <c r="F1104" s="273" t="s">
        <v>7795</v>
      </c>
      <c r="G1104" s="144">
        <f>VLOOKUP(E1104,subcategory!A:B,2,0)</f>
        <v>93</v>
      </c>
      <c r="H1104" s="273" t="s">
        <v>10</v>
      </c>
      <c r="I1104" s="213" t="e">
        <f>VLOOKUP(H1104,gender!A:B,2,0)</f>
        <v>#N/A</v>
      </c>
      <c r="J1104" s="273">
        <v>498</v>
      </c>
      <c r="K1104" s="273">
        <v>498</v>
      </c>
      <c r="L1104" s="273">
        <v>1</v>
      </c>
      <c r="M1104" s="273" t="s">
        <v>148</v>
      </c>
      <c r="N1104" s="144">
        <f>VLOOKUP(M1104,brand!A:B,2,0)</f>
        <v>540</v>
      </c>
      <c r="O1104" s="144"/>
      <c r="P1104" s="144" t="e">
        <f>VLOOKUP(O1104,country!A:B,2,0)</f>
        <v>#N/A</v>
      </c>
      <c r="Q1104" s="273" t="s">
        <v>468</v>
      </c>
      <c r="R1104" s="144" t="str">
        <f t="shared" si="50"/>
        <v>98% Բամբակ, 2% Էլաստան</v>
      </c>
      <c r="S1104" s="144" t="s">
        <v>7317</v>
      </c>
      <c r="T1104" s="144" t="e">
        <f>VLOOKUP(R1104,material!A:B,2,0)</f>
        <v>#N/A</v>
      </c>
      <c r="U1104" s="141" t="s">
        <v>7641</v>
      </c>
      <c r="V1104" s="141"/>
      <c r="W1104" s="273">
        <v>48</v>
      </c>
      <c r="X1104" s="141">
        <f>VLOOKUP(W1104,SIZE!A:B,2,0)</f>
        <v>101</v>
      </c>
      <c r="Y1104" s="141">
        <v>64.900000000000006</v>
      </c>
      <c r="Z1104" s="141" t="s">
        <v>1061</v>
      </c>
      <c r="AA1104" s="141">
        <f>VLOOKUP(Z1104,COLOR!A:B,2,0)</f>
        <v>4</v>
      </c>
      <c r="AB1104" s="130"/>
      <c r="AC1104" s="130"/>
      <c r="AD1104" s="130"/>
      <c r="AE1104" s="130"/>
      <c r="AF1104" s="130"/>
      <c r="AG1104" s="130"/>
      <c r="AH1104" s="130"/>
      <c r="AI1104" s="130"/>
      <c r="AJ1104" s="130"/>
      <c r="AK1104" s="130"/>
      <c r="AL1104" s="130"/>
      <c r="AM1104" s="130"/>
    </row>
    <row r="1105" spans="1:39" ht="20.25" customHeight="1">
      <c r="A1105" s="132">
        <v>1104</v>
      </c>
      <c r="B1105" s="19" t="s">
        <v>5577</v>
      </c>
      <c r="C1105" s="250">
        <v>62034235000</v>
      </c>
      <c r="D1105" s="261" t="s">
        <v>548</v>
      </c>
      <c r="E1105" s="143" t="str">
        <f t="shared" si="52"/>
        <v>Տաբատներ</v>
      </c>
      <c r="F1105" s="273" t="s">
        <v>7795</v>
      </c>
      <c r="G1105" s="144">
        <f>VLOOKUP(E1105,subcategory!A:B,2,0)</f>
        <v>93</v>
      </c>
      <c r="H1105" s="273" t="s">
        <v>10</v>
      </c>
      <c r="I1105" s="213" t="e">
        <f>VLOOKUP(H1105,gender!A:B,2,0)</f>
        <v>#N/A</v>
      </c>
      <c r="J1105" s="273">
        <v>530</v>
      </c>
      <c r="K1105" s="273">
        <v>530</v>
      </c>
      <c r="L1105" s="273">
        <v>1</v>
      </c>
      <c r="M1105" s="273" t="s">
        <v>148</v>
      </c>
      <c r="N1105" s="144">
        <f>VLOOKUP(M1105,brand!A:B,2,0)</f>
        <v>540</v>
      </c>
      <c r="O1105" s="144"/>
      <c r="P1105" s="144" t="e">
        <f>VLOOKUP(O1105,country!A:B,2,0)</f>
        <v>#N/A</v>
      </c>
      <c r="Q1105" s="273" t="s">
        <v>468</v>
      </c>
      <c r="R1105" s="144" t="str">
        <f t="shared" si="50"/>
        <v>98% Բամբակ, 2% Էլաստան</v>
      </c>
      <c r="S1105" s="144" t="s">
        <v>7317</v>
      </c>
      <c r="T1105" s="144" t="e">
        <f>VLOOKUP(R1105,material!A:B,2,0)</f>
        <v>#N/A</v>
      </c>
      <c r="U1105" s="141" t="s">
        <v>7641</v>
      </c>
      <c r="V1105" s="141"/>
      <c r="W1105" s="273">
        <v>50</v>
      </c>
      <c r="X1105" s="141">
        <f>VLOOKUP(W1105,SIZE!A:B,2,0)</f>
        <v>105</v>
      </c>
      <c r="Y1105" s="141">
        <v>64.900000000000006</v>
      </c>
      <c r="Z1105" s="141" t="s">
        <v>1061</v>
      </c>
      <c r="AA1105" s="141">
        <f>VLOOKUP(Z1105,COLOR!A:B,2,0)</f>
        <v>4</v>
      </c>
      <c r="AB1105" s="130"/>
      <c r="AC1105" s="130"/>
      <c r="AD1105" s="130"/>
      <c r="AE1105" s="130"/>
      <c r="AF1105" s="130"/>
      <c r="AG1105" s="130"/>
      <c r="AH1105" s="130"/>
      <c r="AI1105" s="130"/>
      <c r="AJ1105" s="130"/>
      <c r="AK1105" s="130"/>
      <c r="AL1105" s="130"/>
      <c r="AM1105" s="130"/>
    </row>
    <row r="1106" spans="1:39" ht="20.25" customHeight="1">
      <c r="A1106" s="132">
        <v>1105</v>
      </c>
      <c r="B1106" s="19" t="s">
        <v>5578</v>
      </c>
      <c r="C1106" s="250">
        <v>62034235000</v>
      </c>
      <c r="D1106" s="261" t="s">
        <v>548</v>
      </c>
      <c r="E1106" s="143" t="str">
        <f t="shared" si="52"/>
        <v>Տաբատներ</v>
      </c>
      <c r="F1106" s="273" t="s">
        <v>7795</v>
      </c>
      <c r="G1106" s="144">
        <f>VLOOKUP(E1106,subcategory!A:B,2,0)</f>
        <v>93</v>
      </c>
      <c r="H1106" s="273" t="s">
        <v>10</v>
      </c>
      <c r="I1106" s="213" t="e">
        <f>VLOOKUP(H1106,gender!A:B,2,0)</f>
        <v>#N/A</v>
      </c>
      <c r="J1106" s="273">
        <v>518</v>
      </c>
      <c r="K1106" s="273">
        <v>518</v>
      </c>
      <c r="L1106" s="273">
        <v>1</v>
      </c>
      <c r="M1106" s="273" t="s">
        <v>148</v>
      </c>
      <c r="N1106" s="144">
        <f>VLOOKUP(M1106,brand!A:B,2,0)</f>
        <v>540</v>
      </c>
      <c r="O1106" s="144"/>
      <c r="P1106" s="144" t="e">
        <f>VLOOKUP(O1106,country!A:B,2,0)</f>
        <v>#N/A</v>
      </c>
      <c r="Q1106" s="273" t="s">
        <v>468</v>
      </c>
      <c r="R1106" s="144" t="str">
        <f t="shared" si="50"/>
        <v>98% Բամբակ, 2% Էլաստան</v>
      </c>
      <c r="S1106" s="144" t="s">
        <v>7317</v>
      </c>
      <c r="T1106" s="144" t="e">
        <f>VLOOKUP(R1106,material!A:B,2,0)</f>
        <v>#N/A</v>
      </c>
      <c r="U1106" s="141" t="s">
        <v>7641</v>
      </c>
      <c r="V1106" s="141"/>
      <c r="W1106" s="273">
        <v>48</v>
      </c>
      <c r="X1106" s="141">
        <f>VLOOKUP(W1106,SIZE!A:B,2,0)</f>
        <v>101</v>
      </c>
      <c r="Y1106" s="141">
        <v>64.900000000000006</v>
      </c>
      <c r="Z1106" s="141" t="s">
        <v>1061</v>
      </c>
      <c r="AA1106" s="141">
        <f>VLOOKUP(Z1106,COLOR!A:B,2,0)</f>
        <v>4</v>
      </c>
      <c r="AB1106" s="130"/>
      <c r="AC1106" s="130"/>
      <c r="AD1106" s="130"/>
      <c r="AE1106" s="130"/>
      <c r="AF1106" s="130"/>
      <c r="AG1106" s="130"/>
      <c r="AH1106" s="130"/>
      <c r="AI1106" s="130"/>
      <c r="AJ1106" s="130"/>
      <c r="AK1106" s="130"/>
      <c r="AL1106" s="130"/>
      <c r="AM1106" s="130"/>
    </row>
    <row r="1107" spans="1:39" ht="20.25" customHeight="1">
      <c r="A1107" s="132">
        <v>1106</v>
      </c>
      <c r="B1107" s="19" t="s">
        <v>5579</v>
      </c>
      <c r="C1107" s="250">
        <v>62034235000</v>
      </c>
      <c r="D1107" s="261" t="s">
        <v>548</v>
      </c>
      <c r="E1107" s="143" t="str">
        <f t="shared" si="52"/>
        <v>Տաբատներ</v>
      </c>
      <c r="F1107" s="273" t="s">
        <v>7795</v>
      </c>
      <c r="G1107" s="144">
        <f>VLOOKUP(E1107,subcategory!A:B,2,0)</f>
        <v>93</v>
      </c>
      <c r="H1107" s="273" t="s">
        <v>10</v>
      </c>
      <c r="I1107" s="213" t="e">
        <f>VLOOKUP(H1107,gender!A:B,2,0)</f>
        <v>#N/A</v>
      </c>
      <c r="J1107" s="273">
        <v>524</v>
      </c>
      <c r="K1107" s="273">
        <v>524</v>
      </c>
      <c r="L1107" s="273">
        <v>1</v>
      </c>
      <c r="M1107" s="273" t="s">
        <v>148</v>
      </c>
      <c r="N1107" s="144">
        <f>VLOOKUP(M1107,brand!A:B,2,0)</f>
        <v>540</v>
      </c>
      <c r="O1107" s="144"/>
      <c r="P1107" s="144" t="e">
        <f>VLOOKUP(O1107,country!A:B,2,0)</f>
        <v>#N/A</v>
      </c>
      <c r="Q1107" s="273" t="s">
        <v>468</v>
      </c>
      <c r="R1107" s="144" t="str">
        <f t="shared" si="50"/>
        <v>75% Բամբակ, 24%Լյոսել, 1% Էլաստան</v>
      </c>
      <c r="S1107" s="144" t="s">
        <v>7319</v>
      </c>
      <c r="T1107" s="144" t="e">
        <f>VLOOKUP(R1107,material!A:B,2,0)</f>
        <v>#N/A</v>
      </c>
      <c r="U1107" s="141" t="s">
        <v>7641</v>
      </c>
      <c r="V1107" s="141"/>
      <c r="W1107" s="273">
        <v>52</v>
      </c>
      <c r="X1107" s="141">
        <f>VLOOKUP(W1107,SIZE!A:B,2,0)</f>
        <v>106</v>
      </c>
      <c r="Y1107" s="141">
        <v>84.9</v>
      </c>
      <c r="Z1107" s="141" t="s">
        <v>1071</v>
      </c>
      <c r="AA1107" s="141">
        <f>VLOOKUP(Z1107,COLOR!A:B,2,0)</f>
        <v>12</v>
      </c>
      <c r="AB1107" s="130"/>
      <c r="AC1107" s="130"/>
      <c r="AD1107" s="130"/>
      <c r="AE1107" s="130"/>
      <c r="AF1107" s="130"/>
      <c r="AG1107" s="130"/>
      <c r="AH1107" s="130"/>
      <c r="AI1107" s="130"/>
      <c r="AJ1107" s="130"/>
      <c r="AK1107" s="130"/>
      <c r="AL1107" s="130"/>
      <c r="AM1107" s="130"/>
    </row>
    <row r="1108" spans="1:39" ht="20.25" customHeight="1">
      <c r="A1108" s="132">
        <v>1107</v>
      </c>
      <c r="B1108" s="19" t="s">
        <v>5580</v>
      </c>
      <c r="C1108" s="250">
        <v>62034235000</v>
      </c>
      <c r="D1108" s="261" t="s">
        <v>548</v>
      </c>
      <c r="E1108" s="143" t="str">
        <f t="shared" si="52"/>
        <v>Տաբատներ</v>
      </c>
      <c r="F1108" s="273" t="s">
        <v>7795</v>
      </c>
      <c r="G1108" s="144">
        <f>VLOOKUP(E1108,subcategory!A:B,2,0)</f>
        <v>93</v>
      </c>
      <c r="H1108" s="273" t="s">
        <v>10</v>
      </c>
      <c r="I1108" s="213" t="e">
        <f>VLOOKUP(H1108,gender!A:B,2,0)</f>
        <v>#N/A</v>
      </c>
      <c r="J1108" s="273">
        <v>520</v>
      </c>
      <c r="K1108" s="273">
        <v>520</v>
      </c>
      <c r="L1108" s="273">
        <v>1</v>
      </c>
      <c r="M1108" s="273" t="s">
        <v>148</v>
      </c>
      <c r="N1108" s="144">
        <f>VLOOKUP(M1108,brand!A:B,2,0)</f>
        <v>540</v>
      </c>
      <c r="O1108" s="144"/>
      <c r="P1108" s="144" t="e">
        <f>VLOOKUP(O1108,country!A:B,2,0)</f>
        <v>#N/A</v>
      </c>
      <c r="Q1108" s="273" t="s">
        <v>468</v>
      </c>
      <c r="R1108" s="144" t="str">
        <f t="shared" si="50"/>
        <v>75% Բամբակ, 24%Լյոսել, 1% Էլաստան</v>
      </c>
      <c r="S1108" s="144" t="s">
        <v>7319</v>
      </c>
      <c r="T1108" s="144" t="e">
        <f>VLOOKUP(R1108,material!A:B,2,0)</f>
        <v>#N/A</v>
      </c>
      <c r="U1108" s="141" t="s">
        <v>7641</v>
      </c>
      <c r="V1108" s="141"/>
      <c r="W1108" s="273">
        <v>48</v>
      </c>
      <c r="X1108" s="141">
        <f>VLOOKUP(W1108,SIZE!A:B,2,0)</f>
        <v>101</v>
      </c>
      <c r="Y1108" s="141">
        <v>84.9</v>
      </c>
      <c r="Z1108" s="141" t="s">
        <v>1071</v>
      </c>
      <c r="AA1108" s="141">
        <f>VLOOKUP(Z1108,COLOR!A:B,2,0)</f>
        <v>12</v>
      </c>
      <c r="AB1108" s="130"/>
      <c r="AC1108" s="130"/>
      <c r="AD1108" s="130"/>
      <c r="AE1108" s="130"/>
      <c r="AF1108" s="130"/>
      <c r="AG1108" s="130"/>
      <c r="AH1108" s="130"/>
      <c r="AI1108" s="130"/>
      <c r="AJ1108" s="130"/>
      <c r="AK1108" s="130"/>
      <c r="AL1108" s="130"/>
      <c r="AM1108" s="130"/>
    </row>
    <row r="1109" spans="1:39" ht="20.25" customHeight="1">
      <c r="A1109" s="132">
        <v>1108</v>
      </c>
      <c r="B1109" s="19" t="s">
        <v>5581</v>
      </c>
      <c r="C1109" s="250">
        <v>62034235000</v>
      </c>
      <c r="D1109" s="261" t="s">
        <v>548</v>
      </c>
      <c r="E1109" s="143" t="str">
        <f t="shared" si="52"/>
        <v>Տաբատներ</v>
      </c>
      <c r="F1109" s="273" t="s">
        <v>7795</v>
      </c>
      <c r="G1109" s="144">
        <f>VLOOKUP(E1109,subcategory!A:B,2,0)</f>
        <v>93</v>
      </c>
      <c r="H1109" s="273" t="s">
        <v>10</v>
      </c>
      <c r="I1109" s="213" t="e">
        <f>VLOOKUP(H1109,gender!A:B,2,0)</f>
        <v>#N/A</v>
      </c>
      <c r="J1109" s="273">
        <v>536</v>
      </c>
      <c r="K1109" s="273">
        <v>536</v>
      </c>
      <c r="L1109" s="273">
        <v>1</v>
      </c>
      <c r="M1109" s="273" t="s">
        <v>148</v>
      </c>
      <c r="N1109" s="144">
        <f>VLOOKUP(M1109,brand!A:B,2,0)</f>
        <v>540</v>
      </c>
      <c r="O1109" s="144"/>
      <c r="P1109" s="144" t="e">
        <f>VLOOKUP(O1109,country!A:B,2,0)</f>
        <v>#N/A</v>
      </c>
      <c r="Q1109" s="273" t="s">
        <v>468</v>
      </c>
      <c r="R1109" s="144" t="str">
        <f t="shared" ref="R1109:R1172" si="53">PROPER(S1109)</f>
        <v>75% Բամբակ, 24%Լյոսել, 1% Էլաստան</v>
      </c>
      <c r="S1109" s="144" t="s">
        <v>7319</v>
      </c>
      <c r="T1109" s="144" t="e">
        <f>VLOOKUP(R1109,material!A:B,2,0)</f>
        <v>#N/A</v>
      </c>
      <c r="U1109" s="141" t="s">
        <v>7641</v>
      </c>
      <c r="V1109" s="141"/>
      <c r="W1109" s="273">
        <v>50</v>
      </c>
      <c r="X1109" s="141">
        <f>VLOOKUP(W1109,SIZE!A:B,2,0)</f>
        <v>105</v>
      </c>
      <c r="Y1109" s="141">
        <v>84.9</v>
      </c>
      <c r="Z1109" s="141" t="s">
        <v>1071</v>
      </c>
      <c r="AA1109" s="141">
        <f>VLOOKUP(Z1109,COLOR!A:B,2,0)</f>
        <v>12</v>
      </c>
      <c r="AB1109" s="130"/>
      <c r="AC1109" s="130"/>
      <c r="AD1109" s="130"/>
      <c r="AE1109" s="130"/>
      <c r="AF1109" s="130"/>
      <c r="AG1109" s="130"/>
      <c r="AH1109" s="130"/>
      <c r="AI1109" s="130"/>
      <c r="AJ1109" s="130"/>
      <c r="AK1109" s="130"/>
      <c r="AL1109" s="130"/>
      <c r="AM1109" s="130"/>
    </row>
    <row r="1110" spans="1:39" ht="20.25" customHeight="1">
      <c r="A1110" s="132">
        <v>1109</v>
      </c>
      <c r="B1110" s="19" t="s">
        <v>5582</v>
      </c>
      <c r="C1110" s="250">
        <v>61103099000</v>
      </c>
      <c r="D1110" s="261" t="s">
        <v>2338</v>
      </c>
      <c r="E1110" s="143" t="str">
        <f t="shared" si="52"/>
        <v>Սվիտրեր</v>
      </c>
      <c r="F1110" s="16" t="s">
        <v>459</v>
      </c>
      <c r="G1110" s="144">
        <f>VLOOKUP(E1110,subcategory!A:B,2,0)</f>
        <v>88</v>
      </c>
      <c r="H1110" s="273" t="s">
        <v>20</v>
      </c>
      <c r="I1110" s="213" t="e">
        <f>VLOOKUP(H1110,gender!A:B,2,0)</f>
        <v>#N/A</v>
      </c>
      <c r="J1110" s="273">
        <v>430</v>
      </c>
      <c r="K1110" s="273">
        <v>430</v>
      </c>
      <c r="L1110" s="273">
        <v>1</v>
      </c>
      <c r="M1110" s="273" t="s">
        <v>2262</v>
      </c>
      <c r="N1110" s="144">
        <f>VLOOKUP(M1110,brand!A:B,2,0)</f>
        <v>823</v>
      </c>
      <c r="O1110" s="144"/>
      <c r="P1110" s="144" t="e">
        <f>VLOOKUP(O1110,country!A:B,2,0)</f>
        <v>#N/A</v>
      </c>
      <c r="Q1110" s="273" t="s">
        <v>7193</v>
      </c>
      <c r="R1110" s="144" t="str">
        <f t="shared" si="53"/>
        <v>100% Պոլիեսթեր</v>
      </c>
      <c r="S1110" s="144" t="s">
        <v>7203</v>
      </c>
      <c r="T1110" s="219" t="s">
        <v>3930</v>
      </c>
      <c r="U1110" s="141" t="s">
        <v>7644</v>
      </c>
      <c r="V1110" s="141"/>
      <c r="W1110" s="273" t="s">
        <v>828</v>
      </c>
      <c r="X1110" s="141">
        <f>VLOOKUP(W1110,SIZE!A:B,2,0)</f>
        <v>124</v>
      </c>
      <c r="Y1110" s="141">
        <v>0</v>
      </c>
      <c r="Z1110" s="141" t="s">
        <v>2092</v>
      </c>
      <c r="AA1110" s="141">
        <f>VLOOKUP(Z1110,COLOR!A:B,2,0)</f>
        <v>8</v>
      </c>
      <c r="AB1110" s="130"/>
      <c r="AC1110" s="130"/>
      <c r="AD1110" s="130"/>
      <c r="AE1110" s="130"/>
      <c r="AF1110" s="130"/>
      <c r="AG1110" s="130"/>
      <c r="AH1110" s="130"/>
      <c r="AI1110" s="130"/>
      <c r="AJ1110" s="130"/>
      <c r="AK1110" s="130"/>
      <c r="AL1110" s="130"/>
      <c r="AM1110" s="130"/>
    </row>
    <row r="1111" spans="1:39" ht="20.25" customHeight="1">
      <c r="A1111" s="132">
        <v>1110</v>
      </c>
      <c r="B1111" s="19" t="s">
        <v>5583</v>
      </c>
      <c r="C1111" s="252">
        <v>62024000090</v>
      </c>
      <c r="D1111" s="260" t="s">
        <v>6809</v>
      </c>
      <c r="E1111" s="143" t="str">
        <f t="shared" si="52"/>
        <v>Բաճկոն</v>
      </c>
      <c r="F1111" s="273" t="s">
        <v>62</v>
      </c>
      <c r="G1111" s="144">
        <f>VLOOKUP(E1111,subcategory!A:B,2,0)</f>
        <v>14</v>
      </c>
      <c r="H1111" s="273" t="s">
        <v>20</v>
      </c>
      <c r="I1111" s="213" t="e">
        <f>VLOOKUP(H1111,gender!A:B,2,0)</f>
        <v>#N/A</v>
      </c>
      <c r="J1111" s="273">
        <v>688</v>
      </c>
      <c r="K1111" s="273">
        <v>688</v>
      </c>
      <c r="L1111" s="273">
        <v>1</v>
      </c>
      <c r="M1111" s="273" t="s">
        <v>2262</v>
      </c>
      <c r="N1111" s="144">
        <f>VLOOKUP(M1111,brand!A:B,2,0)</f>
        <v>823</v>
      </c>
      <c r="O1111" s="144"/>
      <c r="P1111" s="144" t="e">
        <f>VLOOKUP(O1111,country!A:B,2,0)</f>
        <v>#N/A</v>
      </c>
      <c r="Q1111" s="273" t="s">
        <v>7193</v>
      </c>
      <c r="R1111" s="144" t="str">
        <f t="shared" si="53"/>
        <v>100% Պոլիեսթեր.</v>
      </c>
      <c r="S1111" s="144" t="s">
        <v>7320</v>
      </c>
      <c r="T1111" s="144" t="e">
        <f>VLOOKUP(R1111,material!A:B,2,0)</f>
        <v>#N/A</v>
      </c>
      <c r="U1111" s="141" t="s">
        <v>7644</v>
      </c>
      <c r="V1111" s="141"/>
      <c r="W1111" s="273" t="s">
        <v>948</v>
      </c>
      <c r="X1111" s="141">
        <f>VLOOKUP(W1111,SIZE!A:B,2,0)</f>
        <v>327</v>
      </c>
      <c r="Y1111" s="141">
        <v>0</v>
      </c>
      <c r="Z1111" s="141" t="s">
        <v>2092</v>
      </c>
      <c r="AA1111" s="141">
        <f>VLOOKUP(Z1111,COLOR!A:B,2,0)</f>
        <v>8</v>
      </c>
      <c r="AB1111" s="130"/>
      <c r="AC1111" s="130"/>
      <c r="AD1111" s="130"/>
      <c r="AE1111" s="130"/>
      <c r="AF1111" s="130"/>
      <c r="AG1111" s="130"/>
      <c r="AH1111" s="130"/>
      <c r="AI1111" s="130"/>
      <c r="AJ1111" s="130"/>
      <c r="AK1111" s="130"/>
      <c r="AL1111" s="130"/>
      <c r="AM1111" s="130"/>
    </row>
    <row r="1112" spans="1:39" ht="20.25" customHeight="1">
      <c r="A1112" s="132">
        <v>1111</v>
      </c>
      <c r="B1112" s="19" t="s">
        <v>5584</v>
      </c>
      <c r="C1112" s="250">
        <v>61103099000</v>
      </c>
      <c r="D1112" s="261" t="s">
        <v>2338</v>
      </c>
      <c r="E1112" s="143" t="str">
        <f t="shared" si="52"/>
        <v>Սվիտրեր</v>
      </c>
      <c r="F1112" s="16" t="s">
        <v>459</v>
      </c>
      <c r="G1112" s="144">
        <f>VLOOKUP(E1112,subcategory!A:B,2,0)</f>
        <v>88</v>
      </c>
      <c r="H1112" s="273" t="s">
        <v>20</v>
      </c>
      <c r="I1112" s="213" t="e">
        <f>VLOOKUP(H1112,gender!A:B,2,0)</f>
        <v>#N/A</v>
      </c>
      <c r="J1112" s="273">
        <v>464</v>
      </c>
      <c r="K1112" s="273">
        <v>464</v>
      </c>
      <c r="L1112" s="273">
        <v>1</v>
      </c>
      <c r="M1112" s="273" t="s">
        <v>2262</v>
      </c>
      <c r="N1112" s="144">
        <f>VLOOKUP(M1112,brand!A:B,2,0)</f>
        <v>823</v>
      </c>
      <c r="O1112" s="144"/>
      <c r="P1112" s="144" t="e">
        <f>VLOOKUP(O1112,country!A:B,2,0)</f>
        <v>#N/A</v>
      </c>
      <c r="Q1112" s="273" t="s">
        <v>436</v>
      </c>
      <c r="R1112" s="144" t="str">
        <f t="shared" si="53"/>
        <v>54% Պոլիեսթեր, 46% Բամբակ</v>
      </c>
      <c r="S1112" s="144" t="s">
        <v>7321</v>
      </c>
      <c r="T1112" s="144" t="e">
        <f>VLOOKUP(R1112,material!A:B,2,0)</f>
        <v>#N/A</v>
      </c>
      <c r="U1112" s="141" t="s">
        <v>7644</v>
      </c>
      <c r="V1112" s="141"/>
      <c r="W1112" s="273" t="s">
        <v>821</v>
      </c>
      <c r="X1112" s="141">
        <f>VLOOKUP(W1112,SIZE!A:B,2,0)</f>
        <v>3</v>
      </c>
      <c r="Y1112" s="141">
        <v>0</v>
      </c>
      <c r="Z1112" s="141" t="s">
        <v>1061</v>
      </c>
      <c r="AA1112" s="141">
        <f>VLOOKUP(Z1112,COLOR!A:B,2,0)</f>
        <v>4</v>
      </c>
      <c r="AB1112" s="130"/>
      <c r="AC1112" s="130"/>
      <c r="AD1112" s="130"/>
      <c r="AE1112" s="130"/>
      <c r="AF1112" s="130"/>
      <c r="AG1112" s="130"/>
      <c r="AH1112" s="130"/>
      <c r="AI1112" s="130"/>
      <c r="AJ1112" s="130"/>
      <c r="AK1112" s="130"/>
      <c r="AL1112" s="130"/>
      <c r="AM1112" s="130"/>
    </row>
    <row r="1113" spans="1:39" ht="20.25" customHeight="1">
      <c r="A1113" s="132">
        <v>1112</v>
      </c>
      <c r="B1113" s="19" t="s">
        <v>5585</v>
      </c>
      <c r="C1113" s="250">
        <v>62046318000</v>
      </c>
      <c r="D1113" s="261" t="s">
        <v>987</v>
      </c>
      <c r="E1113" s="143" t="str">
        <f t="shared" si="52"/>
        <v>Տաբատներ</v>
      </c>
      <c r="F1113" s="273" t="s">
        <v>7795</v>
      </c>
      <c r="G1113" s="144">
        <f>VLOOKUP(E1113,subcategory!A:B,2,0)</f>
        <v>93</v>
      </c>
      <c r="H1113" s="273" t="s">
        <v>20</v>
      </c>
      <c r="I1113" s="213" t="e">
        <f>VLOOKUP(H1113,gender!A:B,2,0)</f>
        <v>#N/A</v>
      </c>
      <c r="J1113" s="273">
        <v>498</v>
      </c>
      <c r="K1113" s="273">
        <v>498</v>
      </c>
      <c r="L1113" s="273">
        <v>1</v>
      </c>
      <c r="M1113" s="273" t="s">
        <v>2262</v>
      </c>
      <c r="N1113" s="144">
        <f>VLOOKUP(M1113,brand!A:B,2,0)</f>
        <v>823</v>
      </c>
      <c r="O1113" s="144"/>
      <c r="P1113" s="144" t="e">
        <f>VLOOKUP(O1113,country!A:B,2,0)</f>
        <v>#N/A</v>
      </c>
      <c r="Q1113" s="273" t="s">
        <v>440</v>
      </c>
      <c r="R1113" s="144" t="str">
        <f t="shared" si="53"/>
        <v>20% Վիսկոզ, 4% Էլաստան, 76% Պոլիեսթեր</v>
      </c>
      <c r="S1113" s="144" t="s">
        <v>7322</v>
      </c>
      <c r="T1113" s="219" t="s">
        <v>3934</v>
      </c>
      <c r="U1113" s="141" t="s">
        <v>7644</v>
      </c>
      <c r="V1113" s="141"/>
      <c r="W1113" s="273">
        <v>34</v>
      </c>
      <c r="X1113" s="141">
        <f>VLOOKUP(W1113,SIZE!A:B,2,0)</f>
        <v>41</v>
      </c>
      <c r="Y1113" s="141">
        <v>0</v>
      </c>
      <c r="Z1113" s="141" t="s">
        <v>1057</v>
      </c>
      <c r="AA1113" s="141">
        <f>VLOOKUP(Z1113,COLOR!A:B,2,0)</f>
        <v>5</v>
      </c>
      <c r="AB1113" s="130"/>
      <c r="AC1113" s="130"/>
      <c r="AD1113" s="130"/>
      <c r="AE1113" s="130"/>
      <c r="AF1113" s="130"/>
      <c r="AG1113" s="130"/>
      <c r="AH1113" s="130"/>
      <c r="AI1113" s="130"/>
      <c r="AJ1113" s="130"/>
      <c r="AK1113" s="130"/>
      <c r="AL1113" s="130"/>
      <c r="AM1113" s="130"/>
    </row>
    <row r="1114" spans="1:39" ht="20.25" customHeight="1">
      <c r="A1114" s="132">
        <v>1113</v>
      </c>
      <c r="B1114" s="19" t="s">
        <v>5586</v>
      </c>
      <c r="C1114" s="250">
        <v>61102099000</v>
      </c>
      <c r="D1114" s="261" t="s">
        <v>7003</v>
      </c>
      <c r="E1114" s="143" t="str">
        <f t="shared" si="52"/>
        <v>Սվիտրեր</v>
      </c>
      <c r="F1114" s="16" t="s">
        <v>459</v>
      </c>
      <c r="G1114" s="144">
        <f>VLOOKUP(E1114,subcategory!A:B,2,0)</f>
        <v>88</v>
      </c>
      <c r="H1114" s="273" t="s">
        <v>20</v>
      </c>
      <c r="I1114" s="213" t="e">
        <f>VLOOKUP(H1114,gender!A:B,2,0)</f>
        <v>#N/A</v>
      </c>
      <c r="J1114" s="273">
        <v>474</v>
      </c>
      <c r="K1114" s="273">
        <v>474</v>
      </c>
      <c r="L1114" s="273">
        <v>1</v>
      </c>
      <c r="M1114" s="273" t="s">
        <v>2262</v>
      </c>
      <c r="N1114" s="144">
        <f>VLOOKUP(M1114,brand!A:B,2,0)</f>
        <v>823</v>
      </c>
      <c r="O1114" s="144"/>
      <c r="P1114" s="144" t="e">
        <f>VLOOKUP(O1114,country!A:B,2,0)</f>
        <v>#N/A</v>
      </c>
      <c r="Q1114" s="273" t="s">
        <v>7195</v>
      </c>
      <c r="R1114" s="144" t="str">
        <f t="shared" si="53"/>
        <v>62% Բամբակ, 38% Պոլիեսթեր</v>
      </c>
      <c r="S1114" s="144" t="s">
        <v>7323</v>
      </c>
      <c r="T1114" s="144" t="e">
        <f>VLOOKUP(R1114,material!A:B,2,0)</f>
        <v>#N/A</v>
      </c>
      <c r="U1114" s="141" t="s">
        <v>7644</v>
      </c>
      <c r="V1114" s="141"/>
      <c r="W1114" s="273" t="s">
        <v>825</v>
      </c>
      <c r="X1114" s="141">
        <f>VLOOKUP(W1114,SIZE!A:B,2,0)</f>
        <v>119</v>
      </c>
      <c r="Y1114" s="141">
        <v>0</v>
      </c>
      <c r="Z1114" s="141" t="s">
        <v>1061</v>
      </c>
      <c r="AA1114" s="141">
        <f>VLOOKUP(Z1114,COLOR!A:B,2,0)</f>
        <v>4</v>
      </c>
      <c r="AB1114" s="130"/>
      <c r="AC1114" s="130"/>
      <c r="AD1114" s="130"/>
      <c r="AE1114" s="130"/>
      <c r="AF1114" s="130"/>
      <c r="AG1114" s="130"/>
      <c r="AH1114" s="130"/>
      <c r="AI1114" s="130"/>
      <c r="AJ1114" s="130"/>
      <c r="AK1114" s="130"/>
      <c r="AL1114" s="130"/>
      <c r="AM1114" s="130"/>
    </row>
    <row r="1115" spans="1:39" ht="20.25" customHeight="1">
      <c r="A1115" s="132">
        <v>1114</v>
      </c>
      <c r="B1115" s="19" t="s">
        <v>5587</v>
      </c>
      <c r="C1115" s="250">
        <v>61102099000</v>
      </c>
      <c r="D1115" s="261" t="s">
        <v>6949</v>
      </c>
      <c r="E1115" s="143" t="str">
        <f t="shared" si="52"/>
        <v>Սվիտրեր</v>
      </c>
      <c r="F1115" s="16" t="s">
        <v>459</v>
      </c>
      <c r="G1115" s="144">
        <f>VLOOKUP(E1115,subcategory!A:B,2,0)</f>
        <v>88</v>
      </c>
      <c r="H1115" s="273" t="s">
        <v>20</v>
      </c>
      <c r="I1115" s="213" t="e">
        <f>VLOOKUP(H1115,gender!A:B,2,0)</f>
        <v>#N/A</v>
      </c>
      <c r="J1115" s="273">
        <v>434</v>
      </c>
      <c r="K1115" s="273">
        <v>434</v>
      </c>
      <c r="L1115" s="273">
        <v>1</v>
      </c>
      <c r="M1115" s="273" t="s">
        <v>2262</v>
      </c>
      <c r="N1115" s="144">
        <f>VLOOKUP(M1115,brand!A:B,2,0)</f>
        <v>823</v>
      </c>
      <c r="O1115" s="144"/>
      <c r="P1115" s="144" t="e">
        <f>VLOOKUP(O1115,country!A:B,2,0)</f>
        <v>#N/A</v>
      </c>
      <c r="Q1115" s="273" t="s">
        <v>436</v>
      </c>
      <c r="R1115" s="144" t="str">
        <f t="shared" si="53"/>
        <v>63% Բամբակ, 37% Պոլիեսթեր</v>
      </c>
      <c r="S1115" s="144" t="s">
        <v>7324</v>
      </c>
      <c r="T1115" s="144" t="e">
        <f>VLOOKUP(R1115,material!A:B,2,0)</f>
        <v>#N/A</v>
      </c>
      <c r="U1115" s="141" t="s">
        <v>7644</v>
      </c>
      <c r="V1115" s="141"/>
      <c r="W1115" s="273" t="s">
        <v>821</v>
      </c>
      <c r="X1115" s="141">
        <f>VLOOKUP(W1115,SIZE!A:B,2,0)</f>
        <v>3</v>
      </c>
      <c r="Y1115" s="141">
        <v>0</v>
      </c>
      <c r="Z1115" s="141" t="s">
        <v>1071</v>
      </c>
      <c r="AA1115" s="141">
        <f>VLOOKUP(Z1115,COLOR!A:B,2,0)</f>
        <v>12</v>
      </c>
      <c r="AB1115" s="130"/>
      <c r="AC1115" s="130"/>
      <c r="AD1115" s="130"/>
      <c r="AE1115" s="130"/>
      <c r="AF1115" s="130"/>
      <c r="AG1115" s="130"/>
      <c r="AH1115" s="130"/>
      <c r="AI1115" s="130"/>
      <c r="AJ1115" s="130"/>
      <c r="AK1115" s="130"/>
      <c r="AL1115" s="130"/>
      <c r="AM1115" s="130"/>
    </row>
    <row r="1116" spans="1:39" ht="20.25" customHeight="1">
      <c r="A1116" s="132">
        <v>1115</v>
      </c>
      <c r="B1116" s="19" t="s">
        <v>5588</v>
      </c>
      <c r="C1116" s="250">
        <v>62046231000</v>
      </c>
      <c r="D1116" s="261" t="s">
        <v>603</v>
      </c>
      <c r="E1116" s="143" t="str">
        <f t="shared" si="52"/>
        <v>Ջինսե Տաբատ</v>
      </c>
      <c r="F1116" s="273" t="s">
        <v>335</v>
      </c>
      <c r="G1116" s="144">
        <f>VLOOKUP(E1116,subcategory!A:B,2,0)</f>
        <v>87</v>
      </c>
      <c r="H1116" s="273" t="s">
        <v>20</v>
      </c>
      <c r="I1116" s="213" t="e">
        <f>VLOOKUP(H1116,gender!A:B,2,0)</f>
        <v>#N/A</v>
      </c>
      <c r="J1116" s="273">
        <v>614</v>
      </c>
      <c r="K1116" s="273">
        <v>614</v>
      </c>
      <c r="L1116" s="273">
        <v>1</v>
      </c>
      <c r="M1116" s="273" t="s">
        <v>2262</v>
      </c>
      <c r="N1116" s="144">
        <f>VLOOKUP(M1116,brand!A:B,2,0)</f>
        <v>823</v>
      </c>
      <c r="O1116" s="144"/>
      <c r="P1116" s="144" t="e">
        <f>VLOOKUP(O1116,country!A:B,2,0)</f>
        <v>#N/A</v>
      </c>
      <c r="Q1116" s="273" t="s">
        <v>440</v>
      </c>
      <c r="R1116" s="144" t="str">
        <f t="shared" si="53"/>
        <v>100% Բամբակ</v>
      </c>
      <c r="S1116" s="144" t="s">
        <v>7205</v>
      </c>
      <c r="T1116" s="144" t="e">
        <f>VLOOKUP(R1116,material!A:B,2,0)</f>
        <v>#N/A</v>
      </c>
      <c r="U1116" s="141" t="s">
        <v>7644</v>
      </c>
      <c r="V1116" s="141"/>
      <c r="W1116" s="273">
        <v>36</v>
      </c>
      <c r="X1116" s="141">
        <f>VLOOKUP(W1116,SIZE!A:B,2,0)</f>
        <v>52</v>
      </c>
      <c r="Y1116" s="141">
        <v>0</v>
      </c>
      <c r="Z1116" s="141" t="s">
        <v>1033</v>
      </c>
      <c r="AA1116" s="141">
        <f>VLOOKUP(Z1116,COLOR!A:B,2,0)</f>
        <v>20</v>
      </c>
      <c r="AB1116" s="130"/>
      <c r="AC1116" s="130"/>
      <c r="AD1116" s="130"/>
      <c r="AE1116" s="130"/>
      <c r="AF1116" s="130"/>
      <c r="AG1116" s="130"/>
      <c r="AH1116" s="130"/>
      <c r="AI1116" s="130"/>
      <c r="AJ1116" s="130"/>
      <c r="AK1116" s="130"/>
      <c r="AL1116" s="130"/>
      <c r="AM1116" s="130"/>
    </row>
    <row r="1117" spans="1:39" ht="20.25" customHeight="1">
      <c r="A1117" s="132">
        <v>1116</v>
      </c>
      <c r="B1117" s="19" t="s">
        <v>5589</v>
      </c>
      <c r="C1117" s="252">
        <v>62024000010</v>
      </c>
      <c r="D1117" s="261" t="s">
        <v>7004</v>
      </c>
      <c r="E1117" s="143" t="str">
        <f t="shared" si="52"/>
        <v>Բաճկոն</v>
      </c>
      <c r="F1117" s="273" t="s">
        <v>62</v>
      </c>
      <c r="G1117" s="144">
        <f>VLOOKUP(E1117,subcategory!A:B,2,0)</f>
        <v>14</v>
      </c>
      <c r="H1117" s="273" t="s">
        <v>20</v>
      </c>
      <c r="I1117" s="213" t="e">
        <f>VLOOKUP(H1117,gender!A:B,2,0)</f>
        <v>#N/A</v>
      </c>
      <c r="J1117" s="273">
        <v>1640</v>
      </c>
      <c r="K1117" s="273">
        <v>1640</v>
      </c>
      <c r="L1117" s="273">
        <v>1</v>
      </c>
      <c r="M1117" s="273" t="s">
        <v>2262</v>
      </c>
      <c r="N1117" s="144">
        <f>VLOOKUP(M1117,brand!A:B,2,0)</f>
        <v>823</v>
      </c>
      <c r="O1117" s="144"/>
      <c r="P1117" s="144" t="e">
        <f>VLOOKUP(O1117,country!A:B,2,0)</f>
        <v>#N/A</v>
      </c>
      <c r="Q1117" s="273" t="s">
        <v>7193</v>
      </c>
      <c r="R1117" s="144" t="str">
        <f t="shared" si="53"/>
        <v>100% Պոլիեսթեր</v>
      </c>
      <c r="S1117" s="144" t="s">
        <v>7203</v>
      </c>
      <c r="T1117" s="144" t="e">
        <f>VLOOKUP(R1117,material!A:B,2,0)</f>
        <v>#N/A</v>
      </c>
      <c r="U1117" s="141" t="s">
        <v>7644</v>
      </c>
      <c r="V1117" s="141"/>
      <c r="W1117" s="273" t="s">
        <v>828</v>
      </c>
      <c r="X1117" s="141">
        <f>VLOOKUP(W1117,SIZE!A:B,2,0)</f>
        <v>124</v>
      </c>
      <c r="Y1117" s="141">
        <v>0</v>
      </c>
      <c r="Z1117" s="141" t="s">
        <v>2042</v>
      </c>
      <c r="AA1117" s="141" t="e">
        <f>VLOOKUP(Z1117,COLOR!A:B,2,0)</f>
        <v>#N/A</v>
      </c>
      <c r="AB1117" s="130"/>
      <c r="AC1117" s="130"/>
      <c r="AD1117" s="130"/>
      <c r="AE1117" s="130"/>
      <c r="AF1117" s="130"/>
      <c r="AG1117" s="130"/>
      <c r="AH1117" s="130"/>
      <c r="AI1117" s="130"/>
      <c r="AJ1117" s="130"/>
      <c r="AK1117" s="130"/>
      <c r="AL1117" s="130"/>
      <c r="AM1117" s="130"/>
    </row>
    <row r="1118" spans="1:39" ht="20.25" customHeight="1">
      <c r="A1118" s="132">
        <v>1117</v>
      </c>
      <c r="B1118" s="19" t="s">
        <v>5590</v>
      </c>
      <c r="C1118" s="252">
        <v>62024000090</v>
      </c>
      <c r="D1118" s="260" t="s">
        <v>7005</v>
      </c>
      <c r="E1118" s="143" t="str">
        <f t="shared" si="52"/>
        <v>Բաճկոն</v>
      </c>
      <c r="F1118" s="273" t="s">
        <v>62</v>
      </c>
      <c r="G1118" s="144">
        <f>VLOOKUP(E1118,subcategory!A:B,2,0)</f>
        <v>14</v>
      </c>
      <c r="H1118" s="273" t="s">
        <v>20</v>
      </c>
      <c r="I1118" s="213" t="e">
        <f>VLOOKUP(H1118,gender!A:B,2,0)</f>
        <v>#N/A</v>
      </c>
      <c r="J1118" s="273">
        <v>776</v>
      </c>
      <c r="K1118" s="273">
        <v>776</v>
      </c>
      <c r="L1118" s="273">
        <v>1</v>
      </c>
      <c r="M1118" s="273" t="s">
        <v>2262</v>
      </c>
      <c r="N1118" s="144">
        <f>VLOOKUP(M1118,brand!A:B,2,0)</f>
        <v>823</v>
      </c>
      <c r="O1118" s="144"/>
      <c r="P1118" s="144" t="e">
        <f>VLOOKUP(O1118,country!A:B,2,0)</f>
        <v>#N/A</v>
      </c>
      <c r="Q1118" s="273" t="s">
        <v>436</v>
      </c>
      <c r="R1118" s="144" t="str">
        <f t="shared" si="53"/>
        <v>100% Պոլիեսթեր</v>
      </c>
      <c r="S1118" s="144" t="s">
        <v>7203</v>
      </c>
      <c r="T1118" s="144" t="e">
        <f>VLOOKUP(R1118,material!A:B,2,0)</f>
        <v>#N/A</v>
      </c>
      <c r="U1118" s="141" t="s">
        <v>7644</v>
      </c>
      <c r="V1118" s="141"/>
      <c r="W1118" s="273" t="s">
        <v>821</v>
      </c>
      <c r="X1118" s="141">
        <f>VLOOKUP(W1118,SIZE!A:B,2,0)</f>
        <v>3</v>
      </c>
      <c r="Y1118" s="141">
        <v>0</v>
      </c>
      <c r="Z1118" s="141" t="s">
        <v>1033</v>
      </c>
      <c r="AA1118" s="141">
        <f>VLOOKUP(Z1118,COLOR!A:B,2,0)</f>
        <v>20</v>
      </c>
      <c r="AB1118" s="130"/>
      <c r="AC1118" s="130"/>
      <c r="AD1118" s="130"/>
      <c r="AE1118" s="130"/>
      <c r="AF1118" s="130"/>
      <c r="AG1118" s="130"/>
      <c r="AH1118" s="130"/>
      <c r="AI1118" s="130"/>
      <c r="AJ1118" s="130"/>
      <c r="AK1118" s="130"/>
      <c r="AL1118" s="130"/>
      <c r="AM1118" s="130"/>
    </row>
    <row r="1119" spans="1:39" ht="20.25" customHeight="1">
      <c r="A1119" s="132">
        <v>1118</v>
      </c>
      <c r="B1119" s="19" t="s">
        <v>5591</v>
      </c>
      <c r="C1119" s="252">
        <v>62024000010</v>
      </c>
      <c r="D1119" s="261" t="s">
        <v>7004</v>
      </c>
      <c r="E1119" s="143" t="str">
        <f t="shared" si="52"/>
        <v>Բաճկոն</v>
      </c>
      <c r="F1119" s="273" t="s">
        <v>62</v>
      </c>
      <c r="G1119" s="144">
        <f>VLOOKUP(E1119,subcategory!A:B,2,0)</f>
        <v>14</v>
      </c>
      <c r="H1119" s="273" t="s">
        <v>20</v>
      </c>
      <c r="I1119" s="213" t="e">
        <f>VLOOKUP(H1119,gender!A:B,2,0)</f>
        <v>#N/A</v>
      </c>
      <c r="J1119" s="273">
        <v>1740</v>
      </c>
      <c r="K1119" s="273">
        <v>1740</v>
      </c>
      <c r="L1119" s="273">
        <v>1</v>
      </c>
      <c r="M1119" s="273" t="s">
        <v>2262</v>
      </c>
      <c r="N1119" s="144">
        <f>VLOOKUP(M1119,brand!A:B,2,0)</f>
        <v>823</v>
      </c>
      <c r="O1119" s="144"/>
      <c r="P1119" s="144" t="e">
        <f>VLOOKUP(O1119,country!A:B,2,0)</f>
        <v>#N/A</v>
      </c>
      <c r="Q1119" s="273" t="s">
        <v>7193</v>
      </c>
      <c r="R1119" s="144" t="str">
        <f t="shared" si="53"/>
        <v>100% Պոլիեսթեր</v>
      </c>
      <c r="S1119" s="144" t="s">
        <v>7203</v>
      </c>
      <c r="T1119" s="144" t="e">
        <f>VLOOKUP(R1119,material!A:B,2,0)</f>
        <v>#N/A</v>
      </c>
      <c r="U1119" s="141" t="s">
        <v>7644</v>
      </c>
      <c r="V1119" s="141"/>
      <c r="W1119" s="273" t="s">
        <v>948</v>
      </c>
      <c r="X1119" s="141">
        <f>VLOOKUP(W1119,SIZE!A:B,2,0)</f>
        <v>327</v>
      </c>
      <c r="Y1119" s="141">
        <v>0</v>
      </c>
      <c r="Z1119" s="141" t="s">
        <v>1033</v>
      </c>
      <c r="AA1119" s="141">
        <f>VLOOKUP(Z1119,COLOR!A:B,2,0)</f>
        <v>20</v>
      </c>
      <c r="AB1119" s="130"/>
      <c r="AC1119" s="130"/>
      <c r="AD1119" s="130"/>
      <c r="AE1119" s="130"/>
      <c r="AF1119" s="130"/>
      <c r="AG1119" s="130"/>
      <c r="AH1119" s="130"/>
      <c r="AI1119" s="130"/>
      <c r="AJ1119" s="130"/>
      <c r="AK1119" s="130"/>
      <c r="AL1119" s="130"/>
      <c r="AM1119" s="130"/>
    </row>
    <row r="1120" spans="1:39" ht="20.25" customHeight="1">
      <c r="A1120" s="132">
        <v>1119</v>
      </c>
      <c r="B1120" s="19" t="s">
        <v>5592</v>
      </c>
      <c r="C1120" s="252">
        <v>62024000010</v>
      </c>
      <c r="D1120" s="261" t="s">
        <v>7004</v>
      </c>
      <c r="E1120" s="143" t="str">
        <f t="shared" si="52"/>
        <v>Բաճկոն</v>
      </c>
      <c r="F1120" s="273" t="s">
        <v>62</v>
      </c>
      <c r="G1120" s="144">
        <f>VLOOKUP(E1120,subcategory!A:B,2,0)</f>
        <v>14</v>
      </c>
      <c r="H1120" s="273" t="s">
        <v>20</v>
      </c>
      <c r="I1120" s="213" t="e">
        <f>VLOOKUP(H1120,gender!A:B,2,0)</f>
        <v>#N/A</v>
      </c>
      <c r="J1120" s="273">
        <v>1166</v>
      </c>
      <c r="K1120" s="273">
        <v>1166</v>
      </c>
      <c r="L1120" s="273">
        <v>1</v>
      </c>
      <c r="M1120" s="273" t="s">
        <v>2262</v>
      </c>
      <c r="N1120" s="144">
        <f>VLOOKUP(M1120,brand!A:B,2,0)</f>
        <v>823</v>
      </c>
      <c r="O1120" s="144"/>
      <c r="P1120" s="144" t="e">
        <f>VLOOKUP(O1120,country!A:B,2,0)</f>
        <v>#N/A</v>
      </c>
      <c r="Q1120" s="273" t="s">
        <v>3915</v>
      </c>
      <c r="R1120" s="144" t="str">
        <f t="shared" si="53"/>
        <v>100% Պոլիեսթեր</v>
      </c>
      <c r="S1120" s="144" t="s">
        <v>7203</v>
      </c>
      <c r="T1120" s="144" t="e">
        <f>VLOOKUP(R1120,material!A:B,2,0)</f>
        <v>#N/A</v>
      </c>
      <c r="U1120" s="141" t="s">
        <v>7644</v>
      </c>
      <c r="V1120" s="141"/>
      <c r="W1120" s="273" t="s">
        <v>948</v>
      </c>
      <c r="X1120" s="141">
        <f>VLOOKUP(W1120,SIZE!A:B,2,0)</f>
        <v>327</v>
      </c>
      <c r="Y1120" s="141">
        <v>0</v>
      </c>
      <c r="Z1120" s="141" t="s">
        <v>2042</v>
      </c>
      <c r="AA1120" s="141" t="e">
        <f>VLOOKUP(Z1120,COLOR!A:B,2,0)</f>
        <v>#N/A</v>
      </c>
      <c r="AB1120" s="130"/>
      <c r="AC1120" s="130"/>
      <c r="AD1120" s="130"/>
      <c r="AE1120" s="130"/>
      <c r="AF1120" s="130"/>
      <c r="AG1120" s="130"/>
      <c r="AH1120" s="130"/>
      <c r="AI1120" s="130"/>
      <c r="AJ1120" s="130"/>
      <c r="AK1120" s="130"/>
      <c r="AL1120" s="130"/>
      <c r="AM1120" s="130"/>
    </row>
    <row r="1121" spans="1:39" ht="20.25" customHeight="1">
      <c r="A1121" s="132">
        <v>1120</v>
      </c>
      <c r="B1121" s="19" t="s">
        <v>5593</v>
      </c>
      <c r="C1121" s="250">
        <v>62034319000</v>
      </c>
      <c r="D1121" s="261" t="s">
        <v>6788</v>
      </c>
      <c r="E1121" s="143" t="str">
        <f t="shared" si="52"/>
        <v>Տաբատներ</v>
      </c>
      <c r="F1121" s="273" t="s">
        <v>7795</v>
      </c>
      <c r="G1121" s="144">
        <f>VLOOKUP(E1121,subcategory!A:B,2,0)</f>
        <v>93</v>
      </c>
      <c r="H1121" s="273" t="s">
        <v>10</v>
      </c>
      <c r="I1121" s="213" t="e">
        <f>VLOOKUP(H1121,gender!A:B,2,0)</f>
        <v>#N/A</v>
      </c>
      <c r="J1121" s="273">
        <v>434</v>
      </c>
      <c r="K1121" s="273">
        <v>434</v>
      </c>
      <c r="L1121" s="273">
        <v>1</v>
      </c>
      <c r="M1121" s="273" t="s">
        <v>2262</v>
      </c>
      <c r="N1121" s="144">
        <f>VLOOKUP(M1121,brand!A:B,2,0)</f>
        <v>823</v>
      </c>
      <c r="O1121" s="144"/>
      <c r="P1121" s="144" t="e">
        <f>VLOOKUP(O1121,country!A:B,2,0)</f>
        <v>#N/A</v>
      </c>
      <c r="Q1121" s="273" t="s">
        <v>436</v>
      </c>
      <c r="R1121" s="144" t="str">
        <f t="shared" si="53"/>
        <v>85% Պոլիեսթեր, 12% Վիսկոզ, 3% Էլաստան</v>
      </c>
      <c r="S1121" s="144" t="s">
        <v>7325</v>
      </c>
      <c r="T1121" s="144" t="e">
        <f>VLOOKUP(R1121,material!A:B,2,0)</f>
        <v>#N/A</v>
      </c>
      <c r="U1121" s="141" t="s">
        <v>7644</v>
      </c>
      <c r="V1121" s="141"/>
      <c r="W1121" s="273">
        <v>38</v>
      </c>
      <c r="X1121" s="141">
        <f>VLOOKUP(W1121,SIZE!A:B,2,0)</f>
        <v>64</v>
      </c>
      <c r="Y1121" s="141">
        <v>0</v>
      </c>
      <c r="Z1121" s="141" t="s">
        <v>2042</v>
      </c>
      <c r="AA1121" s="141" t="e">
        <f>VLOOKUP(Z1121,COLOR!A:B,2,0)</f>
        <v>#N/A</v>
      </c>
      <c r="AB1121" s="130"/>
      <c r="AC1121" s="130"/>
      <c r="AD1121" s="130"/>
      <c r="AE1121" s="130"/>
      <c r="AF1121" s="130"/>
      <c r="AG1121" s="130"/>
      <c r="AH1121" s="130"/>
      <c r="AI1121" s="130"/>
      <c r="AJ1121" s="130"/>
      <c r="AK1121" s="130"/>
      <c r="AL1121" s="130"/>
      <c r="AM1121" s="130"/>
    </row>
    <row r="1122" spans="1:39" ht="20.25" customHeight="1">
      <c r="A1122" s="132">
        <v>1121</v>
      </c>
      <c r="B1122" s="19" t="s">
        <v>5594</v>
      </c>
      <c r="C1122" s="250">
        <v>61102099000</v>
      </c>
      <c r="D1122" s="261" t="s">
        <v>7003</v>
      </c>
      <c r="E1122" s="143" t="str">
        <f t="shared" si="52"/>
        <v>Սվիտրեր</v>
      </c>
      <c r="F1122" s="16" t="s">
        <v>459</v>
      </c>
      <c r="G1122" s="144">
        <f>VLOOKUP(E1122,subcategory!A:B,2,0)</f>
        <v>88</v>
      </c>
      <c r="H1122" s="273" t="s">
        <v>20</v>
      </c>
      <c r="I1122" s="213" t="e">
        <f>VLOOKUP(H1122,gender!A:B,2,0)</f>
        <v>#N/A</v>
      </c>
      <c r="J1122" s="273">
        <v>506</v>
      </c>
      <c r="K1122" s="273">
        <v>506</v>
      </c>
      <c r="L1122" s="273">
        <v>1</v>
      </c>
      <c r="M1122" s="273" t="s">
        <v>2262</v>
      </c>
      <c r="N1122" s="144">
        <f>VLOOKUP(M1122,brand!A:B,2,0)</f>
        <v>823</v>
      </c>
      <c r="O1122" s="144"/>
      <c r="P1122" s="144" t="e">
        <f>VLOOKUP(O1122,country!A:B,2,0)</f>
        <v>#N/A</v>
      </c>
      <c r="Q1122" s="273" t="s">
        <v>7195</v>
      </c>
      <c r="R1122" s="144" t="str">
        <f t="shared" si="53"/>
        <v>62% Բամբակ, 38% Պոլիեսթեր</v>
      </c>
      <c r="S1122" s="144" t="s">
        <v>7323</v>
      </c>
      <c r="T1122" s="144" t="e">
        <f>VLOOKUP(R1122,material!A:B,2,0)</f>
        <v>#N/A</v>
      </c>
      <c r="U1122" s="141" t="s">
        <v>7644</v>
      </c>
      <c r="V1122" s="141"/>
      <c r="W1122" s="273" t="s">
        <v>825</v>
      </c>
      <c r="X1122" s="141">
        <f>VLOOKUP(W1122,SIZE!A:B,2,0)</f>
        <v>119</v>
      </c>
      <c r="Y1122" s="141">
        <v>0</v>
      </c>
      <c r="Z1122" s="141" t="s">
        <v>1061</v>
      </c>
      <c r="AA1122" s="141">
        <f>VLOOKUP(Z1122,COLOR!A:B,2,0)</f>
        <v>4</v>
      </c>
      <c r="AB1122" s="130"/>
      <c r="AC1122" s="130"/>
      <c r="AD1122" s="130"/>
      <c r="AE1122" s="130"/>
      <c r="AF1122" s="130"/>
      <c r="AG1122" s="130"/>
      <c r="AH1122" s="130"/>
      <c r="AI1122" s="130"/>
      <c r="AJ1122" s="130"/>
      <c r="AK1122" s="130"/>
      <c r="AL1122" s="130"/>
      <c r="AM1122" s="130"/>
    </row>
    <row r="1123" spans="1:39" ht="20.25" customHeight="1">
      <c r="A1123" s="132">
        <v>1122</v>
      </c>
      <c r="B1123" s="19" t="s">
        <v>5595</v>
      </c>
      <c r="C1123" s="252">
        <v>62024000010</v>
      </c>
      <c r="D1123" s="261" t="s">
        <v>7004</v>
      </c>
      <c r="E1123" s="143" t="str">
        <f t="shared" si="52"/>
        <v>Բաճկոն</v>
      </c>
      <c r="F1123" s="273" t="s">
        <v>62</v>
      </c>
      <c r="G1123" s="144">
        <f>VLOOKUP(E1123,subcategory!A:B,2,0)</f>
        <v>14</v>
      </c>
      <c r="H1123" s="273" t="s">
        <v>20</v>
      </c>
      <c r="I1123" s="213" t="e">
        <f>VLOOKUP(H1123,gender!A:B,2,0)</f>
        <v>#N/A</v>
      </c>
      <c r="J1123" s="273">
        <v>1400</v>
      </c>
      <c r="K1123" s="273">
        <v>1400</v>
      </c>
      <c r="L1123" s="273">
        <v>1</v>
      </c>
      <c r="M1123" s="273" t="s">
        <v>2262</v>
      </c>
      <c r="N1123" s="144">
        <f>VLOOKUP(M1123,brand!A:B,2,0)</f>
        <v>823</v>
      </c>
      <c r="O1123" s="144"/>
      <c r="P1123" s="144" t="e">
        <f>VLOOKUP(O1123,country!A:B,2,0)</f>
        <v>#N/A</v>
      </c>
      <c r="Q1123" s="273" t="s">
        <v>7193</v>
      </c>
      <c r="R1123" s="144" t="str">
        <f t="shared" si="53"/>
        <v>100% Պոլիեսթեր</v>
      </c>
      <c r="S1123" s="144" t="s">
        <v>7203</v>
      </c>
      <c r="T1123" s="144" t="e">
        <f>VLOOKUP(R1123,material!A:B,2,0)</f>
        <v>#N/A</v>
      </c>
      <c r="U1123" s="141" t="s">
        <v>7644</v>
      </c>
      <c r="V1123" s="141"/>
      <c r="W1123" s="273" t="s">
        <v>828</v>
      </c>
      <c r="X1123" s="141">
        <f>VLOOKUP(W1123,SIZE!A:B,2,0)</f>
        <v>124</v>
      </c>
      <c r="Y1123" s="141">
        <v>0</v>
      </c>
      <c r="Z1123" s="141" t="s">
        <v>2042</v>
      </c>
      <c r="AA1123" s="141" t="e">
        <f>VLOOKUP(Z1123,COLOR!A:B,2,0)</f>
        <v>#N/A</v>
      </c>
      <c r="AB1123" s="130"/>
      <c r="AC1123" s="130"/>
      <c r="AD1123" s="130"/>
      <c r="AE1123" s="130"/>
      <c r="AF1123" s="130"/>
      <c r="AG1123" s="130"/>
      <c r="AH1123" s="130"/>
      <c r="AI1123" s="130"/>
      <c r="AJ1123" s="130"/>
      <c r="AK1123" s="130"/>
      <c r="AL1123" s="130"/>
      <c r="AM1123" s="130"/>
    </row>
    <row r="1124" spans="1:39" ht="20.25" customHeight="1">
      <c r="A1124" s="132">
        <v>1123</v>
      </c>
      <c r="B1124" s="19" t="s">
        <v>5596</v>
      </c>
      <c r="C1124" s="250">
        <v>62046318000</v>
      </c>
      <c r="D1124" s="261" t="s">
        <v>987</v>
      </c>
      <c r="E1124" s="143" t="str">
        <f t="shared" si="52"/>
        <v>Տաբատներ</v>
      </c>
      <c r="F1124" s="273" t="s">
        <v>7795</v>
      </c>
      <c r="G1124" s="144">
        <f>VLOOKUP(E1124,subcategory!A:B,2,0)</f>
        <v>93</v>
      </c>
      <c r="H1124" s="273" t="s">
        <v>20</v>
      </c>
      <c r="I1124" s="213" t="e">
        <f>VLOOKUP(H1124,gender!A:B,2,0)</f>
        <v>#N/A</v>
      </c>
      <c r="J1124" s="273">
        <v>464</v>
      </c>
      <c r="K1124" s="273">
        <v>464</v>
      </c>
      <c r="L1124" s="273">
        <v>1</v>
      </c>
      <c r="M1124" s="273" t="s">
        <v>2262</v>
      </c>
      <c r="N1124" s="144">
        <f>VLOOKUP(M1124,brand!A:B,2,0)</f>
        <v>823</v>
      </c>
      <c r="O1124" s="144"/>
      <c r="P1124" s="144" t="e">
        <f>VLOOKUP(O1124,country!A:B,2,0)</f>
        <v>#N/A</v>
      </c>
      <c r="Q1124" s="273" t="s">
        <v>436</v>
      </c>
      <c r="R1124" s="144" t="str">
        <f t="shared" si="53"/>
        <v>42% Բամբակ, 58% Պոլիեսթեր</v>
      </c>
      <c r="S1124" s="144" t="s">
        <v>7326</v>
      </c>
      <c r="T1124" s="144" t="e">
        <f>VLOOKUP(R1124,material!A:B,2,0)</f>
        <v>#N/A</v>
      </c>
      <c r="U1124" s="141" t="s">
        <v>7644</v>
      </c>
      <c r="V1124" s="141"/>
      <c r="W1124" s="273" t="s">
        <v>959</v>
      </c>
      <c r="X1124" s="141">
        <f>VLOOKUP(W1124,SIZE!A:B,2,0)</f>
        <v>165</v>
      </c>
      <c r="Y1124" s="141">
        <v>0</v>
      </c>
      <c r="Z1124" s="141" t="s">
        <v>2092</v>
      </c>
      <c r="AA1124" s="141">
        <f>VLOOKUP(Z1124,COLOR!A:B,2,0)</f>
        <v>8</v>
      </c>
      <c r="AB1124" s="130"/>
      <c r="AC1124" s="130"/>
      <c r="AD1124" s="130"/>
      <c r="AE1124" s="130"/>
      <c r="AF1124" s="130"/>
      <c r="AG1124" s="130"/>
      <c r="AH1124" s="130"/>
      <c r="AI1124" s="130"/>
      <c r="AJ1124" s="130"/>
      <c r="AK1124" s="130"/>
      <c r="AL1124" s="130"/>
      <c r="AM1124" s="130"/>
    </row>
    <row r="1125" spans="1:39" ht="20.25" customHeight="1">
      <c r="A1125" s="132">
        <v>1124</v>
      </c>
      <c r="B1125" s="19" t="s">
        <v>5597</v>
      </c>
      <c r="C1125" s="250">
        <v>61103091000</v>
      </c>
      <c r="D1125" s="261" t="s">
        <v>513</v>
      </c>
      <c r="E1125" s="143" t="str">
        <f t="shared" si="52"/>
        <v>Հուդի</v>
      </c>
      <c r="F1125" s="273" t="s">
        <v>9</v>
      </c>
      <c r="G1125" s="144">
        <f>VLOOKUP(E1125,subcategory!A:B,2,0)</f>
        <v>18</v>
      </c>
      <c r="H1125" s="273" t="s">
        <v>10</v>
      </c>
      <c r="I1125" s="213" t="e">
        <f>VLOOKUP(H1125,gender!A:B,2,0)</f>
        <v>#N/A</v>
      </c>
      <c r="J1125" s="273">
        <v>532</v>
      </c>
      <c r="K1125" s="273">
        <v>532</v>
      </c>
      <c r="L1125" s="273">
        <v>1</v>
      </c>
      <c r="M1125" s="273" t="s">
        <v>2262</v>
      </c>
      <c r="N1125" s="144">
        <f>VLOOKUP(M1125,brand!A:B,2,0)</f>
        <v>823</v>
      </c>
      <c r="O1125" s="144"/>
      <c r="P1125" s="144" t="e">
        <f>VLOOKUP(O1125,country!A:B,2,0)</f>
        <v>#N/A</v>
      </c>
      <c r="Q1125" s="273" t="s">
        <v>436</v>
      </c>
      <c r="R1125" s="144" t="str">
        <f t="shared" si="53"/>
        <v>60% Պոլիեսթեր, 40% Բամբակ</v>
      </c>
      <c r="S1125" s="144" t="s">
        <v>7272</v>
      </c>
      <c r="T1125" s="144" t="e">
        <f>VLOOKUP(R1125,material!A:B,2,0)</f>
        <v>#N/A</v>
      </c>
      <c r="U1125" s="141" t="s">
        <v>7644</v>
      </c>
      <c r="V1125" s="141"/>
      <c r="W1125" s="273" t="s">
        <v>810</v>
      </c>
      <c r="X1125" s="141">
        <f>VLOOKUP(W1125,SIZE!A:B,2,0)</f>
        <v>122</v>
      </c>
      <c r="Y1125" s="141">
        <v>0</v>
      </c>
      <c r="Z1125" s="141" t="s">
        <v>1057</v>
      </c>
      <c r="AA1125" s="141">
        <f>VLOOKUP(Z1125,COLOR!A:B,2,0)</f>
        <v>5</v>
      </c>
      <c r="AB1125" s="130"/>
      <c r="AC1125" s="130"/>
      <c r="AD1125" s="130"/>
      <c r="AE1125" s="130"/>
      <c r="AF1125" s="130"/>
      <c r="AG1125" s="130"/>
      <c r="AH1125" s="130"/>
      <c r="AI1125" s="130"/>
      <c r="AJ1125" s="130"/>
      <c r="AK1125" s="130"/>
      <c r="AL1125" s="130"/>
      <c r="AM1125" s="130"/>
    </row>
    <row r="1126" spans="1:39" ht="20.25" customHeight="1">
      <c r="A1126" s="132">
        <v>1125</v>
      </c>
      <c r="B1126" s="19" t="s">
        <v>5598</v>
      </c>
      <c r="C1126" s="250">
        <v>61044300000</v>
      </c>
      <c r="D1126" s="261" t="s">
        <v>2184</v>
      </c>
      <c r="E1126" s="143" t="str">
        <f t="shared" si="52"/>
        <v>Զգեստ</v>
      </c>
      <c r="F1126" s="273" t="s">
        <v>64</v>
      </c>
      <c r="G1126" s="144">
        <f>VLOOKUP(E1126,subcategory!A:B,2,0)</f>
        <v>43</v>
      </c>
      <c r="H1126" s="273" t="s">
        <v>20</v>
      </c>
      <c r="I1126" s="213" t="e">
        <f>VLOOKUP(H1126,gender!A:B,2,0)</f>
        <v>#N/A</v>
      </c>
      <c r="J1126" s="273">
        <v>364</v>
      </c>
      <c r="K1126" s="273">
        <v>364</v>
      </c>
      <c r="L1126" s="273">
        <v>1</v>
      </c>
      <c r="M1126" s="273" t="s">
        <v>2262</v>
      </c>
      <c r="N1126" s="144">
        <f>VLOOKUP(M1126,brand!A:B,2,0)</f>
        <v>823</v>
      </c>
      <c r="O1126" s="144"/>
      <c r="P1126" s="144" t="e">
        <f>VLOOKUP(O1126,country!A:B,2,0)</f>
        <v>#N/A</v>
      </c>
      <c r="Q1126" s="273" t="s">
        <v>436</v>
      </c>
      <c r="R1126" s="144" t="str">
        <f t="shared" si="53"/>
        <v>100% Ակրիլ</v>
      </c>
      <c r="S1126" s="144" t="s">
        <v>7204</v>
      </c>
      <c r="T1126" s="144" t="e">
        <f>VLOOKUP(R1126,material!A:B,2,0)</f>
        <v>#N/A</v>
      </c>
      <c r="U1126" s="141" t="s">
        <v>7644</v>
      </c>
      <c r="V1126" s="141"/>
      <c r="W1126" s="273" t="s">
        <v>948</v>
      </c>
      <c r="X1126" s="141">
        <f>VLOOKUP(W1126,SIZE!A:B,2,0)</f>
        <v>327</v>
      </c>
      <c r="Y1126" s="141">
        <v>0</v>
      </c>
      <c r="Z1126" s="141" t="s">
        <v>7768</v>
      </c>
      <c r="AA1126" s="141" t="e">
        <f>VLOOKUP(Z1126,COLOR!A:B,2,0)</f>
        <v>#N/A</v>
      </c>
      <c r="AB1126" s="130"/>
      <c r="AC1126" s="130"/>
      <c r="AD1126" s="130"/>
      <c r="AE1126" s="130"/>
      <c r="AF1126" s="130"/>
      <c r="AG1126" s="130"/>
      <c r="AH1126" s="130"/>
      <c r="AI1126" s="130"/>
      <c r="AJ1126" s="130"/>
      <c r="AK1126" s="130"/>
      <c r="AL1126" s="130"/>
      <c r="AM1126" s="130"/>
    </row>
    <row r="1127" spans="1:39" ht="20.25" customHeight="1">
      <c r="A1127" s="132">
        <v>1126</v>
      </c>
      <c r="B1127" s="19" t="s">
        <v>5599</v>
      </c>
      <c r="C1127" s="250">
        <v>61103099000</v>
      </c>
      <c r="D1127" s="261" t="s">
        <v>6936</v>
      </c>
      <c r="E1127" s="143" t="str">
        <f t="shared" si="52"/>
        <v>Սվիտրեր</v>
      </c>
      <c r="F1127" s="16" t="s">
        <v>459</v>
      </c>
      <c r="G1127" s="144">
        <f>VLOOKUP(E1127,subcategory!A:B,2,0)</f>
        <v>88</v>
      </c>
      <c r="H1127" s="273" t="s">
        <v>20</v>
      </c>
      <c r="I1127" s="213" t="e">
        <f>VLOOKUP(H1127,gender!A:B,2,0)</f>
        <v>#N/A</v>
      </c>
      <c r="J1127" s="273">
        <v>330</v>
      </c>
      <c r="K1127" s="273">
        <v>330</v>
      </c>
      <c r="L1127" s="273">
        <v>1</v>
      </c>
      <c r="M1127" s="273" t="s">
        <v>2262</v>
      </c>
      <c r="N1127" s="144">
        <f>VLOOKUP(M1127,brand!A:B,2,0)</f>
        <v>823</v>
      </c>
      <c r="O1127" s="144"/>
      <c r="P1127" s="144" t="e">
        <f>VLOOKUP(O1127,country!A:B,2,0)</f>
        <v>#N/A</v>
      </c>
      <c r="Q1127" s="273" t="s">
        <v>440</v>
      </c>
      <c r="R1127" s="144" t="str">
        <f t="shared" si="53"/>
        <v>100% Ակրիլ</v>
      </c>
      <c r="S1127" s="144" t="s">
        <v>7204</v>
      </c>
      <c r="T1127" s="144" t="e">
        <f>VLOOKUP(R1127,material!A:B,2,0)</f>
        <v>#N/A</v>
      </c>
      <c r="U1127" s="141" t="s">
        <v>7644</v>
      </c>
      <c r="V1127" s="141"/>
      <c r="W1127" s="273" t="s">
        <v>825</v>
      </c>
      <c r="X1127" s="141">
        <f>VLOOKUP(W1127,SIZE!A:B,2,0)</f>
        <v>119</v>
      </c>
      <c r="Y1127" s="141">
        <v>0</v>
      </c>
      <c r="Z1127" s="141" t="s">
        <v>7768</v>
      </c>
      <c r="AA1127" s="141" t="e">
        <f>VLOOKUP(Z1127,COLOR!A:B,2,0)</f>
        <v>#N/A</v>
      </c>
      <c r="AB1127" s="130"/>
      <c r="AC1127" s="130"/>
      <c r="AD1127" s="130"/>
      <c r="AE1127" s="130"/>
      <c r="AF1127" s="130"/>
      <c r="AG1127" s="130"/>
      <c r="AH1127" s="130"/>
      <c r="AI1127" s="130"/>
      <c r="AJ1127" s="130"/>
      <c r="AK1127" s="130"/>
      <c r="AL1127" s="130"/>
      <c r="AM1127" s="130"/>
    </row>
    <row r="1128" spans="1:39" ht="20.25" customHeight="1">
      <c r="A1128" s="132">
        <v>1127</v>
      </c>
      <c r="B1128" s="19" t="s">
        <v>5600</v>
      </c>
      <c r="C1128" s="250">
        <v>61103099000</v>
      </c>
      <c r="D1128" s="261" t="s">
        <v>6936</v>
      </c>
      <c r="E1128" s="143" t="str">
        <f t="shared" si="52"/>
        <v>Սվիտրեր</v>
      </c>
      <c r="F1128" s="16" t="s">
        <v>459</v>
      </c>
      <c r="G1128" s="144">
        <f>VLOOKUP(E1128,subcategory!A:B,2,0)</f>
        <v>88</v>
      </c>
      <c r="H1128" s="273" t="s">
        <v>20</v>
      </c>
      <c r="I1128" s="213" t="e">
        <f>VLOOKUP(H1128,gender!A:B,2,0)</f>
        <v>#N/A</v>
      </c>
      <c r="J1128" s="273">
        <v>336</v>
      </c>
      <c r="K1128" s="273">
        <v>336</v>
      </c>
      <c r="L1128" s="273">
        <v>1</v>
      </c>
      <c r="M1128" s="273" t="s">
        <v>2262</v>
      </c>
      <c r="N1128" s="144">
        <f>VLOOKUP(M1128,brand!A:B,2,0)</f>
        <v>823</v>
      </c>
      <c r="O1128" s="144"/>
      <c r="P1128" s="144" t="e">
        <f>VLOOKUP(O1128,country!A:B,2,0)</f>
        <v>#N/A</v>
      </c>
      <c r="Q1128" s="273" t="s">
        <v>440</v>
      </c>
      <c r="R1128" s="144" t="str">
        <f t="shared" si="53"/>
        <v>100% Ակրիլ</v>
      </c>
      <c r="S1128" s="144" t="s">
        <v>7204</v>
      </c>
      <c r="T1128" s="144" t="e">
        <f>VLOOKUP(R1128,material!A:B,2,0)</f>
        <v>#N/A</v>
      </c>
      <c r="U1128" s="141" t="s">
        <v>7644</v>
      </c>
      <c r="V1128" s="141"/>
      <c r="W1128" s="273" t="s">
        <v>825</v>
      </c>
      <c r="X1128" s="141">
        <f>VLOOKUP(W1128,SIZE!A:B,2,0)</f>
        <v>119</v>
      </c>
      <c r="Y1128" s="141">
        <v>0</v>
      </c>
      <c r="Z1128" s="141" t="s">
        <v>7768</v>
      </c>
      <c r="AA1128" s="141" t="e">
        <f>VLOOKUP(Z1128,COLOR!A:B,2,0)</f>
        <v>#N/A</v>
      </c>
      <c r="AB1128" s="130"/>
      <c r="AC1128" s="130"/>
      <c r="AD1128" s="130"/>
      <c r="AE1128" s="130"/>
      <c r="AF1128" s="130"/>
      <c r="AG1128" s="130"/>
      <c r="AH1128" s="130"/>
      <c r="AI1128" s="130"/>
      <c r="AJ1128" s="130"/>
      <c r="AK1128" s="130"/>
      <c r="AL1128" s="130"/>
      <c r="AM1128" s="130"/>
    </row>
    <row r="1129" spans="1:39" ht="20.25" customHeight="1">
      <c r="A1129" s="132">
        <v>1128</v>
      </c>
      <c r="B1129" s="19" t="s">
        <v>5601</v>
      </c>
      <c r="C1129" s="250">
        <v>62034231000</v>
      </c>
      <c r="D1129" s="261" t="s">
        <v>537</v>
      </c>
      <c r="E1129" s="143" t="str">
        <f t="shared" si="52"/>
        <v>Ջինսե Տաբատ</v>
      </c>
      <c r="F1129" s="273" t="s">
        <v>335</v>
      </c>
      <c r="G1129" s="144">
        <f>VLOOKUP(E1129,subcategory!A:B,2,0)</f>
        <v>87</v>
      </c>
      <c r="H1129" s="273" t="s">
        <v>10</v>
      </c>
      <c r="I1129" s="213" t="e">
        <f>VLOOKUP(H1129,gender!A:B,2,0)</f>
        <v>#N/A</v>
      </c>
      <c r="J1129" s="273">
        <v>620</v>
      </c>
      <c r="K1129" s="273">
        <v>620</v>
      </c>
      <c r="L1129" s="273">
        <v>1</v>
      </c>
      <c r="M1129" s="273" t="s">
        <v>2262</v>
      </c>
      <c r="N1129" s="144">
        <f>VLOOKUP(M1129,brand!A:B,2,0)</f>
        <v>823</v>
      </c>
      <c r="O1129" s="144"/>
      <c r="P1129" s="144" t="e">
        <f>VLOOKUP(O1129,country!A:B,2,0)</f>
        <v>#N/A</v>
      </c>
      <c r="Q1129" s="273" t="s">
        <v>436</v>
      </c>
      <c r="R1129" s="144" t="str">
        <f t="shared" si="53"/>
        <v>99% Բամբակ, 1% Էլաստան</v>
      </c>
      <c r="S1129" s="144" t="s">
        <v>7327</v>
      </c>
      <c r="T1129" s="144" t="e">
        <f>VLOOKUP(R1129,material!A:B,2,0)</f>
        <v>#N/A</v>
      </c>
      <c r="U1129" s="141" t="s">
        <v>7644</v>
      </c>
      <c r="V1129" s="141"/>
      <c r="W1129" s="273" t="s">
        <v>7707</v>
      </c>
      <c r="X1129" s="141" t="e">
        <f>VLOOKUP(W1129,SIZE!A:B,2,0)</f>
        <v>#N/A</v>
      </c>
      <c r="Y1129" s="141">
        <v>0</v>
      </c>
      <c r="Z1129" s="141" t="s">
        <v>1033</v>
      </c>
      <c r="AA1129" s="141">
        <f>VLOOKUP(Z1129,COLOR!A:B,2,0)</f>
        <v>20</v>
      </c>
      <c r="AB1129" s="130"/>
      <c r="AC1129" s="130"/>
      <c r="AD1129" s="130"/>
      <c r="AE1129" s="130"/>
      <c r="AF1129" s="130"/>
      <c r="AG1129" s="130"/>
      <c r="AH1129" s="130"/>
      <c r="AI1129" s="130"/>
      <c r="AJ1129" s="130"/>
      <c r="AK1129" s="130"/>
      <c r="AL1129" s="130"/>
      <c r="AM1129" s="130"/>
    </row>
    <row r="1130" spans="1:39" ht="20.25" customHeight="1">
      <c r="A1130" s="132">
        <v>1129</v>
      </c>
      <c r="B1130" s="19" t="s">
        <v>5602</v>
      </c>
      <c r="C1130" s="250">
        <v>62046231000</v>
      </c>
      <c r="D1130" s="261" t="s">
        <v>603</v>
      </c>
      <c r="E1130" s="143" t="str">
        <f t="shared" si="52"/>
        <v>Ջինսե Տաբատ</v>
      </c>
      <c r="F1130" s="273" t="s">
        <v>335</v>
      </c>
      <c r="G1130" s="144">
        <f>VLOOKUP(E1130,subcategory!A:B,2,0)</f>
        <v>87</v>
      </c>
      <c r="H1130" s="273" t="s">
        <v>20</v>
      </c>
      <c r="I1130" s="213" t="e">
        <f>VLOOKUP(H1130,gender!A:B,2,0)</f>
        <v>#N/A</v>
      </c>
      <c r="J1130" s="273">
        <v>530</v>
      </c>
      <c r="K1130" s="273">
        <v>530</v>
      </c>
      <c r="L1130" s="273">
        <v>1</v>
      </c>
      <c r="M1130" s="273" t="s">
        <v>2262</v>
      </c>
      <c r="N1130" s="144">
        <f>VLOOKUP(M1130,brand!A:B,2,0)</f>
        <v>823</v>
      </c>
      <c r="O1130" s="144"/>
      <c r="P1130" s="144" t="e">
        <f>VLOOKUP(O1130,country!A:B,2,0)</f>
        <v>#N/A</v>
      </c>
      <c r="Q1130" s="273" t="s">
        <v>440</v>
      </c>
      <c r="R1130" s="144" t="str">
        <f t="shared" si="53"/>
        <v>100% Բամբակ</v>
      </c>
      <c r="S1130" s="144" t="s">
        <v>7205</v>
      </c>
      <c r="T1130" s="144" t="e">
        <f>VLOOKUP(R1130,material!A:B,2,0)</f>
        <v>#N/A</v>
      </c>
      <c r="U1130" s="141" t="s">
        <v>7644</v>
      </c>
      <c r="V1130" s="141"/>
      <c r="W1130" s="273">
        <v>34</v>
      </c>
      <c r="X1130" s="141">
        <f>VLOOKUP(W1130,SIZE!A:B,2,0)</f>
        <v>41</v>
      </c>
      <c r="Y1130" s="141">
        <v>0</v>
      </c>
      <c r="Z1130" s="141" t="s">
        <v>1057</v>
      </c>
      <c r="AA1130" s="141">
        <f>VLOOKUP(Z1130,COLOR!A:B,2,0)</f>
        <v>5</v>
      </c>
      <c r="AB1130" s="130"/>
      <c r="AC1130" s="130"/>
      <c r="AD1130" s="130"/>
      <c r="AE1130" s="130"/>
      <c r="AF1130" s="130"/>
      <c r="AG1130" s="130"/>
      <c r="AH1130" s="130"/>
      <c r="AI1130" s="130"/>
      <c r="AJ1130" s="130"/>
      <c r="AK1130" s="130"/>
      <c r="AL1130" s="130"/>
      <c r="AM1130" s="130"/>
    </row>
    <row r="1131" spans="1:39" ht="20.25" customHeight="1">
      <c r="A1131" s="132">
        <v>1130</v>
      </c>
      <c r="B1131" s="19" t="s">
        <v>5603</v>
      </c>
      <c r="C1131" s="250">
        <v>61052010000</v>
      </c>
      <c r="D1131" s="261" t="s">
        <v>7006</v>
      </c>
      <c r="E1131" s="143" t="str">
        <f t="shared" si="52"/>
        <v>Վերնաշապիկ</v>
      </c>
      <c r="F1131" s="273" t="s">
        <v>47</v>
      </c>
      <c r="G1131" s="144">
        <f>VLOOKUP(E1131,subcategory!A:B,2,0)</f>
        <v>82</v>
      </c>
      <c r="H1131" s="273" t="s">
        <v>10</v>
      </c>
      <c r="I1131" s="213" t="e">
        <f>VLOOKUP(H1131,gender!A:B,2,0)</f>
        <v>#N/A</v>
      </c>
      <c r="J1131" s="273">
        <v>440</v>
      </c>
      <c r="K1131" s="273">
        <v>440</v>
      </c>
      <c r="L1131" s="273">
        <v>1</v>
      </c>
      <c r="M1131" s="273" t="s">
        <v>2262</v>
      </c>
      <c r="N1131" s="144">
        <f>VLOOKUP(M1131,brand!A:B,2,0)</f>
        <v>823</v>
      </c>
      <c r="O1131" s="144"/>
      <c r="P1131" s="144" t="e">
        <f>VLOOKUP(O1131,country!A:B,2,0)</f>
        <v>#N/A</v>
      </c>
      <c r="Q1131" s="273" t="s">
        <v>436</v>
      </c>
      <c r="R1131" s="144" t="str">
        <f t="shared" si="53"/>
        <v>47% Պոլիեսթեր, 23% Բամբակ, 25% Վիսկոզ, 2% Ակրիլ</v>
      </c>
      <c r="S1131" s="144" t="s">
        <v>7328</v>
      </c>
      <c r="T1131" s="144" t="e">
        <f>VLOOKUP(R1131,material!A:B,2,0)</f>
        <v>#N/A</v>
      </c>
      <c r="U1131" s="141" t="s">
        <v>7644</v>
      </c>
      <c r="V1131" s="141"/>
      <c r="W1131" s="273" t="s">
        <v>825</v>
      </c>
      <c r="X1131" s="141">
        <f>VLOOKUP(W1131,SIZE!A:B,2,0)</f>
        <v>119</v>
      </c>
      <c r="Y1131" s="141">
        <v>0</v>
      </c>
      <c r="Z1131" s="141" t="s">
        <v>1058</v>
      </c>
      <c r="AA1131" s="141">
        <f>VLOOKUP(Z1131,COLOR!A:B,2,0)</f>
        <v>9</v>
      </c>
      <c r="AB1131" s="130"/>
      <c r="AC1131" s="130"/>
      <c r="AD1131" s="130"/>
      <c r="AE1131" s="130"/>
      <c r="AF1131" s="130"/>
      <c r="AG1131" s="130"/>
      <c r="AH1131" s="130"/>
      <c r="AI1131" s="130"/>
      <c r="AJ1131" s="130"/>
      <c r="AK1131" s="130"/>
      <c r="AL1131" s="130"/>
      <c r="AM1131" s="130"/>
    </row>
    <row r="1132" spans="1:39" ht="20.25" customHeight="1">
      <c r="A1132" s="132">
        <v>1131</v>
      </c>
      <c r="B1132" s="19" t="s">
        <v>5604</v>
      </c>
      <c r="C1132" s="250">
        <v>61103099000</v>
      </c>
      <c r="D1132" s="261" t="s">
        <v>709</v>
      </c>
      <c r="E1132" s="143" t="str">
        <f t="shared" si="52"/>
        <v>Կարդիգան</v>
      </c>
      <c r="F1132" s="273" t="s">
        <v>328</v>
      </c>
      <c r="G1132" s="144">
        <f>VLOOKUP(E1132,subcategory!A:B,2,0)</f>
        <v>89</v>
      </c>
      <c r="H1132" s="273" t="s">
        <v>20</v>
      </c>
      <c r="I1132" s="213" t="e">
        <f>VLOOKUP(H1132,gender!A:B,2,0)</f>
        <v>#N/A</v>
      </c>
      <c r="J1132" s="273">
        <v>312</v>
      </c>
      <c r="K1132" s="273">
        <v>312</v>
      </c>
      <c r="L1132" s="273">
        <v>1</v>
      </c>
      <c r="M1132" s="273" t="s">
        <v>2262</v>
      </c>
      <c r="N1132" s="144">
        <f>VLOOKUP(M1132,brand!A:B,2,0)</f>
        <v>823</v>
      </c>
      <c r="O1132" s="144"/>
      <c r="P1132" s="144" t="e">
        <f>VLOOKUP(O1132,country!A:B,2,0)</f>
        <v>#N/A</v>
      </c>
      <c r="Q1132" s="273" t="s">
        <v>436</v>
      </c>
      <c r="R1132" s="144" t="str">
        <f t="shared" si="53"/>
        <v>44% Ակրիլ, 56% Պոլիեսթեր</v>
      </c>
      <c r="S1132" s="144" t="s">
        <v>7329</v>
      </c>
      <c r="T1132" s="144" t="e">
        <f>VLOOKUP(R1132,material!A:B,2,0)</f>
        <v>#N/A</v>
      </c>
      <c r="U1132" s="141" t="s">
        <v>7644</v>
      </c>
      <c r="V1132" s="141"/>
      <c r="W1132" s="273" t="s">
        <v>828</v>
      </c>
      <c r="X1132" s="141">
        <f>VLOOKUP(W1132,SIZE!A:B,2,0)</f>
        <v>124</v>
      </c>
      <c r="Y1132" s="141">
        <v>0</v>
      </c>
      <c r="Z1132" s="141" t="s">
        <v>2117</v>
      </c>
      <c r="AA1132" s="141" t="e">
        <f>VLOOKUP(Z1132,COLOR!A:B,2,0)</f>
        <v>#N/A</v>
      </c>
      <c r="AB1132" s="130"/>
      <c r="AC1132" s="130"/>
      <c r="AD1132" s="130"/>
      <c r="AE1132" s="130"/>
      <c r="AF1132" s="130"/>
      <c r="AG1132" s="130"/>
      <c r="AH1132" s="130"/>
      <c r="AI1132" s="130"/>
      <c r="AJ1132" s="130"/>
      <c r="AK1132" s="130"/>
      <c r="AL1132" s="130"/>
      <c r="AM1132" s="130"/>
    </row>
    <row r="1133" spans="1:39" ht="20.25" customHeight="1">
      <c r="A1133" s="132">
        <v>1132</v>
      </c>
      <c r="B1133" s="19" t="s">
        <v>5605</v>
      </c>
      <c r="C1133" s="250">
        <v>61103099000</v>
      </c>
      <c r="D1133" s="261" t="s">
        <v>709</v>
      </c>
      <c r="E1133" s="143" t="str">
        <f t="shared" si="52"/>
        <v>Կարդիգան</v>
      </c>
      <c r="F1133" s="273" t="s">
        <v>328</v>
      </c>
      <c r="G1133" s="144">
        <f>VLOOKUP(E1133,subcategory!A:B,2,0)</f>
        <v>89</v>
      </c>
      <c r="H1133" s="273" t="s">
        <v>20</v>
      </c>
      <c r="I1133" s="213" t="e">
        <f>VLOOKUP(H1133,gender!A:B,2,0)</f>
        <v>#N/A</v>
      </c>
      <c r="J1133" s="273">
        <v>288</v>
      </c>
      <c r="K1133" s="273">
        <v>288</v>
      </c>
      <c r="L1133" s="273">
        <v>1</v>
      </c>
      <c r="M1133" s="273" t="s">
        <v>2262</v>
      </c>
      <c r="N1133" s="144">
        <f>VLOOKUP(M1133,brand!A:B,2,0)</f>
        <v>823</v>
      </c>
      <c r="O1133" s="144"/>
      <c r="P1133" s="144" t="e">
        <f>VLOOKUP(O1133,country!A:B,2,0)</f>
        <v>#N/A</v>
      </c>
      <c r="Q1133" s="273" t="s">
        <v>436</v>
      </c>
      <c r="R1133" s="144" t="str">
        <f t="shared" si="53"/>
        <v>44% Ակրիլ, 56% Պոլիեսթեր</v>
      </c>
      <c r="S1133" s="144" t="s">
        <v>7329</v>
      </c>
      <c r="T1133" s="144" t="e">
        <f>VLOOKUP(R1133,material!A:B,2,0)</f>
        <v>#N/A</v>
      </c>
      <c r="U1133" s="141" t="s">
        <v>7644</v>
      </c>
      <c r="V1133" s="141"/>
      <c r="W1133" s="273" t="s">
        <v>810</v>
      </c>
      <c r="X1133" s="141">
        <f>VLOOKUP(W1133,SIZE!A:B,2,0)</f>
        <v>122</v>
      </c>
      <c r="Y1133" s="141">
        <v>0</v>
      </c>
      <c r="Z1133" s="141" t="s">
        <v>2117</v>
      </c>
      <c r="AA1133" s="141" t="e">
        <f>VLOOKUP(Z1133,COLOR!A:B,2,0)</f>
        <v>#N/A</v>
      </c>
      <c r="AB1133" s="130"/>
      <c r="AC1133" s="130"/>
      <c r="AD1133" s="130"/>
      <c r="AE1133" s="130"/>
      <c r="AF1133" s="130"/>
      <c r="AG1133" s="130"/>
      <c r="AH1133" s="130"/>
      <c r="AI1133" s="130"/>
      <c r="AJ1133" s="130"/>
      <c r="AK1133" s="130"/>
      <c r="AL1133" s="130"/>
      <c r="AM1133" s="130"/>
    </row>
    <row r="1134" spans="1:39" ht="20.25" customHeight="1">
      <c r="A1134" s="132">
        <v>1133</v>
      </c>
      <c r="B1134" s="19" t="s">
        <v>5606</v>
      </c>
      <c r="C1134" s="250">
        <v>61044300000</v>
      </c>
      <c r="D1134" s="261" t="s">
        <v>2184</v>
      </c>
      <c r="E1134" s="143" t="str">
        <f t="shared" si="52"/>
        <v>Զգեստ</v>
      </c>
      <c r="F1134" s="273" t="s">
        <v>64</v>
      </c>
      <c r="G1134" s="144">
        <f>VLOOKUP(E1134,subcategory!A:B,2,0)</f>
        <v>43</v>
      </c>
      <c r="H1134" s="273" t="s">
        <v>20</v>
      </c>
      <c r="I1134" s="213" t="e">
        <f>VLOOKUP(H1134,gender!A:B,2,0)</f>
        <v>#N/A</v>
      </c>
      <c r="J1134" s="273">
        <v>328</v>
      </c>
      <c r="K1134" s="273">
        <v>328</v>
      </c>
      <c r="L1134" s="273">
        <v>1</v>
      </c>
      <c r="M1134" s="273" t="s">
        <v>2262</v>
      </c>
      <c r="N1134" s="144">
        <f>VLOOKUP(M1134,brand!A:B,2,0)</f>
        <v>823</v>
      </c>
      <c r="O1134" s="144"/>
      <c r="P1134" s="144" t="e">
        <f>VLOOKUP(O1134,country!A:B,2,0)</f>
        <v>#N/A</v>
      </c>
      <c r="Q1134" s="273" t="s">
        <v>436</v>
      </c>
      <c r="R1134" s="144" t="str">
        <f t="shared" si="53"/>
        <v>78% Ակրիլ, 22% Պոլիեսթեր</v>
      </c>
      <c r="S1134" s="144" t="s">
        <v>7330</v>
      </c>
      <c r="T1134" s="144" t="e">
        <f>VLOOKUP(R1134,material!A:B,2,0)</f>
        <v>#N/A</v>
      </c>
      <c r="U1134" s="141" t="s">
        <v>7644</v>
      </c>
      <c r="V1134" s="141"/>
      <c r="W1134" s="273" t="s">
        <v>810</v>
      </c>
      <c r="X1134" s="141">
        <f>VLOOKUP(W1134,SIZE!A:B,2,0)</f>
        <v>122</v>
      </c>
      <c r="Y1134" s="141">
        <v>0</v>
      </c>
      <c r="Z1134" s="141" t="s">
        <v>1059</v>
      </c>
      <c r="AA1134" s="141">
        <f>VLOOKUP(Z1134,COLOR!A:B,2,0)</f>
        <v>1</v>
      </c>
      <c r="AB1134" s="130"/>
      <c r="AC1134" s="130"/>
      <c r="AD1134" s="130"/>
      <c r="AE1134" s="130"/>
      <c r="AF1134" s="130"/>
      <c r="AG1134" s="130"/>
      <c r="AH1134" s="130"/>
      <c r="AI1134" s="130"/>
      <c r="AJ1134" s="130"/>
      <c r="AK1134" s="130"/>
      <c r="AL1134" s="130"/>
      <c r="AM1134" s="130"/>
    </row>
    <row r="1135" spans="1:39" ht="20.25" customHeight="1">
      <c r="A1135" s="132">
        <v>1134</v>
      </c>
      <c r="B1135" s="19" t="s">
        <v>5607</v>
      </c>
      <c r="C1135" s="252">
        <v>62024000090</v>
      </c>
      <c r="D1135" s="260" t="s">
        <v>6809</v>
      </c>
      <c r="E1135" s="143" t="str">
        <f t="shared" si="52"/>
        <v>Բաճկոն</v>
      </c>
      <c r="F1135" s="273" t="s">
        <v>62</v>
      </c>
      <c r="G1135" s="144">
        <f>VLOOKUP(E1135,subcategory!A:B,2,0)</f>
        <v>14</v>
      </c>
      <c r="H1135" s="273" t="s">
        <v>20</v>
      </c>
      <c r="I1135" s="213" t="e">
        <f>VLOOKUP(H1135,gender!A:B,2,0)</f>
        <v>#N/A</v>
      </c>
      <c r="J1135" s="273">
        <v>530</v>
      </c>
      <c r="K1135" s="273">
        <v>530</v>
      </c>
      <c r="L1135" s="273">
        <v>1</v>
      </c>
      <c r="M1135" s="273" t="s">
        <v>2262</v>
      </c>
      <c r="N1135" s="144">
        <f>VLOOKUP(M1135,brand!A:B,2,0)</f>
        <v>823</v>
      </c>
      <c r="O1135" s="144"/>
      <c r="P1135" s="144" t="e">
        <f>VLOOKUP(O1135,country!A:B,2,0)</f>
        <v>#N/A</v>
      </c>
      <c r="Q1135" s="273" t="s">
        <v>7193</v>
      </c>
      <c r="R1135" s="144" t="str">
        <f t="shared" si="53"/>
        <v>100% Պոլիեսթեր</v>
      </c>
      <c r="S1135" s="144" t="s">
        <v>7203</v>
      </c>
      <c r="T1135" s="144" t="e">
        <f>VLOOKUP(R1135,material!A:B,2,0)</f>
        <v>#N/A</v>
      </c>
      <c r="U1135" s="141" t="s">
        <v>7644</v>
      </c>
      <c r="V1135" s="141"/>
      <c r="W1135" s="273" t="s">
        <v>828</v>
      </c>
      <c r="X1135" s="141">
        <f>VLOOKUP(W1135,SIZE!A:B,2,0)</f>
        <v>124</v>
      </c>
      <c r="Y1135" s="141">
        <v>0</v>
      </c>
      <c r="Z1135" s="141" t="s">
        <v>1033</v>
      </c>
      <c r="AA1135" s="141">
        <f>VLOOKUP(Z1135,COLOR!A:B,2,0)</f>
        <v>20</v>
      </c>
      <c r="AB1135" s="130"/>
      <c r="AC1135" s="130"/>
      <c r="AD1135" s="130"/>
      <c r="AE1135" s="130"/>
      <c r="AF1135" s="130"/>
      <c r="AG1135" s="130"/>
      <c r="AH1135" s="130"/>
      <c r="AI1135" s="130"/>
      <c r="AJ1135" s="130"/>
      <c r="AK1135" s="130"/>
      <c r="AL1135" s="130"/>
      <c r="AM1135" s="130"/>
    </row>
    <row r="1136" spans="1:39" ht="20.25" customHeight="1">
      <c r="A1136" s="132">
        <v>1135</v>
      </c>
      <c r="B1136" s="19" t="s">
        <v>5608</v>
      </c>
      <c r="C1136" s="252">
        <v>62024000090</v>
      </c>
      <c r="D1136" s="260" t="s">
        <v>7007</v>
      </c>
      <c r="E1136" s="143" t="str">
        <f t="shared" si="52"/>
        <v>Բաճկոն</v>
      </c>
      <c r="F1136" s="273" t="s">
        <v>62</v>
      </c>
      <c r="G1136" s="144">
        <f>VLOOKUP(E1136,subcategory!A:B,2,0)</f>
        <v>14</v>
      </c>
      <c r="H1136" s="273" t="s">
        <v>20</v>
      </c>
      <c r="I1136" s="213" t="e">
        <f>VLOOKUP(H1136,gender!A:B,2,0)</f>
        <v>#N/A</v>
      </c>
      <c r="J1136" s="273">
        <v>964</v>
      </c>
      <c r="K1136" s="273">
        <v>964</v>
      </c>
      <c r="L1136" s="273">
        <v>1</v>
      </c>
      <c r="M1136" s="273" t="s">
        <v>2262</v>
      </c>
      <c r="N1136" s="144">
        <f>VLOOKUP(M1136,brand!A:B,2,0)</f>
        <v>823</v>
      </c>
      <c r="O1136" s="144"/>
      <c r="P1136" s="144" t="e">
        <f>VLOOKUP(O1136,country!A:B,2,0)</f>
        <v>#N/A</v>
      </c>
      <c r="Q1136" s="273" t="s">
        <v>2841</v>
      </c>
      <c r="R1136" s="144" t="str">
        <f t="shared" si="53"/>
        <v>100% Պոլիեսթեր</v>
      </c>
      <c r="S1136" s="144" t="s">
        <v>7203</v>
      </c>
      <c r="T1136" s="144" t="e">
        <f>VLOOKUP(R1136,material!A:B,2,0)</f>
        <v>#N/A</v>
      </c>
      <c r="U1136" s="141" t="s">
        <v>7644</v>
      </c>
      <c r="V1136" s="141"/>
      <c r="W1136" s="273" t="s">
        <v>828</v>
      </c>
      <c r="X1136" s="141">
        <f>VLOOKUP(W1136,SIZE!A:B,2,0)</f>
        <v>124</v>
      </c>
      <c r="Y1136" s="141">
        <v>0</v>
      </c>
      <c r="Z1136" s="141" t="s">
        <v>1057</v>
      </c>
      <c r="AA1136" s="141">
        <f>VLOOKUP(Z1136,COLOR!A:B,2,0)</f>
        <v>5</v>
      </c>
      <c r="AB1136" s="130"/>
      <c r="AC1136" s="130"/>
      <c r="AD1136" s="130"/>
      <c r="AE1136" s="130"/>
      <c r="AF1136" s="130"/>
      <c r="AG1136" s="130"/>
      <c r="AH1136" s="130"/>
      <c r="AI1136" s="130"/>
      <c r="AJ1136" s="130"/>
      <c r="AK1136" s="130"/>
      <c r="AL1136" s="130"/>
      <c r="AM1136" s="130"/>
    </row>
    <row r="1137" spans="1:39" ht="20.25" customHeight="1">
      <c r="A1137" s="132">
        <v>1136</v>
      </c>
      <c r="B1137" s="19" t="s">
        <v>5609</v>
      </c>
      <c r="C1137" s="250">
        <v>62046318000</v>
      </c>
      <c r="D1137" s="261" t="s">
        <v>987</v>
      </c>
      <c r="E1137" s="143" t="str">
        <f t="shared" si="52"/>
        <v>Տաբատներ</v>
      </c>
      <c r="F1137" s="273" t="s">
        <v>7795</v>
      </c>
      <c r="G1137" s="144">
        <f>VLOOKUP(E1137,subcategory!A:B,2,0)</f>
        <v>93</v>
      </c>
      <c r="H1137" s="273" t="s">
        <v>20</v>
      </c>
      <c r="I1137" s="213" t="e">
        <f>VLOOKUP(H1137,gender!A:B,2,0)</f>
        <v>#N/A</v>
      </c>
      <c r="J1137" s="273">
        <v>434</v>
      </c>
      <c r="K1137" s="273">
        <v>434</v>
      </c>
      <c r="L1137" s="273">
        <v>1</v>
      </c>
      <c r="M1137" s="273" t="s">
        <v>2262</v>
      </c>
      <c r="N1137" s="144">
        <f>VLOOKUP(M1137,brand!A:B,2,0)</f>
        <v>823</v>
      </c>
      <c r="O1137" s="144"/>
      <c r="P1137" s="144" t="e">
        <f>VLOOKUP(O1137,country!A:B,2,0)</f>
        <v>#N/A</v>
      </c>
      <c r="Q1137" s="273" t="s">
        <v>440</v>
      </c>
      <c r="R1137" s="144" t="str">
        <f t="shared" si="53"/>
        <v>100% Պոլիեսթեր</v>
      </c>
      <c r="S1137" s="144" t="s">
        <v>7203</v>
      </c>
      <c r="T1137" s="144" t="e">
        <f>VLOOKUP(R1137,material!A:B,2,0)</f>
        <v>#N/A</v>
      </c>
      <c r="U1137" s="141" t="s">
        <v>7644</v>
      </c>
      <c r="V1137" s="141"/>
      <c r="W1137" s="273" t="s">
        <v>828</v>
      </c>
      <c r="X1137" s="141">
        <f>VLOOKUP(W1137,SIZE!A:B,2,0)</f>
        <v>124</v>
      </c>
      <c r="Y1137" s="141">
        <v>0</v>
      </c>
      <c r="Z1137" s="141" t="s">
        <v>1033</v>
      </c>
      <c r="AA1137" s="141">
        <f>VLOOKUP(Z1137,COLOR!A:B,2,0)</f>
        <v>20</v>
      </c>
      <c r="AB1137" s="130"/>
      <c r="AC1137" s="130"/>
      <c r="AD1137" s="130"/>
      <c r="AE1137" s="130"/>
      <c r="AF1137" s="130"/>
      <c r="AG1137" s="130"/>
      <c r="AH1137" s="130"/>
      <c r="AI1137" s="130"/>
      <c r="AJ1137" s="130"/>
      <c r="AK1137" s="130"/>
      <c r="AL1137" s="130"/>
      <c r="AM1137" s="130"/>
    </row>
    <row r="1138" spans="1:39" ht="20.25" customHeight="1">
      <c r="A1138" s="132">
        <v>1137</v>
      </c>
      <c r="B1138" s="19" t="s">
        <v>5610</v>
      </c>
      <c r="C1138" s="250">
        <v>61103099000</v>
      </c>
      <c r="D1138" s="261" t="s">
        <v>6936</v>
      </c>
      <c r="E1138" s="143" t="str">
        <f t="shared" si="52"/>
        <v>Սվիտրեր</v>
      </c>
      <c r="F1138" s="16" t="s">
        <v>459</v>
      </c>
      <c r="G1138" s="144">
        <f>VLOOKUP(E1138,subcategory!A:B,2,0)</f>
        <v>88</v>
      </c>
      <c r="H1138" s="273" t="s">
        <v>20</v>
      </c>
      <c r="I1138" s="213" t="e">
        <f>VLOOKUP(H1138,gender!A:B,2,0)</f>
        <v>#N/A</v>
      </c>
      <c r="J1138" s="273">
        <v>466</v>
      </c>
      <c r="K1138" s="273">
        <v>466</v>
      </c>
      <c r="L1138" s="273">
        <v>1</v>
      </c>
      <c r="M1138" s="273" t="s">
        <v>2262</v>
      </c>
      <c r="N1138" s="144">
        <f>VLOOKUP(M1138,brand!A:B,2,0)</f>
        <v>823</v>
      </c>
      <c r="O1138" s="144"/>
      <c r="P1138" s="144" t="e">
        <f>VLOOKUP(O1138,country!A:B,2,0)</f>
        <v>#N/A</v>
      </c>
      <c r="Q1138" s="273" t="s">
        <v>440</v>
      </c>
      <c r="R1138" s="144" t="str">
        <f t="shared" si="53"/>
        <v>100% Ակրիլ</v>
      </c>
      <c r="S1138" s="144" t="s">
        <v>7204</v>
      </c>
      <c r="T1138" s="144" t="e">
        <f>VLOOKUP(R1138,material!A:B,2,0)</f>
        <v>#N/A</v>
      </c>
      <c r="U1138" s="141" t="s">
        <v>7644</v>
      </c>
      <c r="V1138" s="141"/>
      <c r="W1138" s="273" t="s">
        <v>825</v>
      </c>
      <c r="X1138" s="141">
        <f>VLOOKUP(W1138,SIZE!A:B,2,0)</f>
        <v>119</v>
      </c>
      <c r="Y1138" s="141">
        <v>0</v>
      </c>
      <c r="Z1138" s="141" t="s">
        <v>2042</v>
      </c>
      <c r="AA1138" s="141" t="e">
        <f>VLOOKUP(Z1138,COLOR!A:B,2,0)</f>
        <v>#N/A</v>
      </c>
      <c r="AB1138" s="130"/>
      <c r="AC1138" s="130"/>
      <c r="AD1138" s="130"/>
      <c r="AE1138" s="130"/>
      <c r="AF1138" s="130"/>
      <c r="AG1138" s="130"/>
      <c r="AH1138" s="130"/>
      <c r="AI1138" s="130"/>
      <c r="AJ1138" s="130"/>
      <c r="AK1138" s="130"/>
      <c r="AL1138" s="130"/>
      <c r="AM1138" s="130"/>
    </row>
    <row r="1139" spans="1:39" ht="20.25" customHeight="1">
      <c r="A1139" s="132">
        <v>1138</v>
      </c>
      <c r="B1139" s="19" t="s">
        <v>5611</v>
      </c>
      <c r="C1139" s="250">
        <v>61103091000</v>
      </c>
      <c r="D1139" s="261" t="s">
        <v>481</v>
      </c>
      <c r="E1139" s="143" t="str">
        <f t="shared" si="52"/>
        <v>Սվիտեր</v>
      </c>
      <c r="F1139" s="273" t="s">
        <v>49</v>
      </c>
      <c r="G1139" s="144" t="e">
        <f>VLOOKUP(E1139,subcategory!A:B,2,0)</f>
        <v>#N/A</v>
      </c>
      <c r="H1139" s="273" t="s">
        <v>10</v>
      </c>
      <c r="I1139" s="213" t="e">
        <f>VLOOKUP(H1139,gender!A:B,2,0)</f>
        <v>#N/A</v>
      </c>
      <c r="J1139" s="273">
        <v>404</v>
      </c>
      <c r="K1139" s="273">
        <v>404</v>
      </c>
      <c r="L1139" s="273">
        <v>1</v>
      </c>
      <c r="M1139" s="273" t="s">
        <v>2262</v>
      </c>
      <c r="N1139" s="144">
        <f>VLOOKUP(M1139,brand!A:B,2,0)</f>
        <v>823</v>
      </c>
      <c r="O1139" s="144"/>
      <c r="P1139" s="144" t="e">
        <f>VLOOKUP(O1139,country!A:B,2,0)</f>
        <v>#N/A</v>
      </c>
      <c r="Q1139" s="273" t="s">
        <v>436</v>
      </c>
      <c r="R1139" s="144" t="str">
        <f t="shared" si="53"/>
        <v>100% Ակրիլ</v>
      </c>
      <c r="S1139" s="144" t="s">
        <v>7204</v>
      </c>
      <c r="T1139" s="144" t="e">
        <f>VLOOKUP(R1139,material!A:B,2,0)</f>
        <v>#N/A</v>
      </c>
      <c r="U1139" s="141" t="s">
        <v>7644</v>
      </c>
      <c r="V1139" s="141"/>
      <c r="W1139" s="273" t="s">
        <v>828</v>
      </c>
      <c r="X1139" s="141">
        <f>VLOOKUP(W1139,SIZE!A:B,2,0)</f>
        <v>124</v>
      </c>
      <c r="Y1139" s="141">
        <v>0</v>
      </c>
      <c r="Z1139" s="141" t="s">
        <v>2092</v>
      </c>
      <c r="AA1139" s="141">
        <f>VLOOKUP(Z1139,COLOR!A:B,2,0)</f>
        <v>8</v>
      </c>
      <c r="AB1139" s="130"/>
      <c r="AC1139" s="130"/>
      <c r="AD1139" s="130"/>
      <c r="AE1139" s="130"/>
      <c r="AF1139" s="130"/>
      <c r="AG1139" s="130"/>
      <c r="AH1139" s="130"/>
      <c r="AI1139" s="130"/>
      <c r="AJ1139" s="130"/>
      <c r="AK1139" s="130"/>
      <c r="AL1139" s="130"/>
      <c r="AM1139" s="130"/>
    </row>
    <row r="1140" spans="1:39" ht="20.25" customHeight="1">
      <c r="A1140" s="132">
        <v>1139</v>
      </c>
      <c r="B1140" s="19" t="s">
        <v>5612</v>
      </c>
      <c r="C1140" s="250">
        <v>62034319000</v>
      </c>
      <c r="D1140" s="261" t="s">
        <v>6788</v>
      </c>
      <c r="E1140" s="143" t="str">
        <f t="shared" si="52"/>
        <v>Տաբատներ</v>
      </c>
      <c r="F1140" s="273" t="s">
        <v>7795</v>
      </c>
      <c r="G1140" s="144">
        <f>VLOOKUP(E1140,subcategory!A:B,2,0)</f>
        <v>93</v>
      </c>
      <c r="H1140" s="273" t="s">
        <v>10</v>
      </c>
      <c r="I1140" s="213" t="e">
        <f>VLOOKUP(H1140,gender!A:B,2,0)</f>
        <v>#N/A</v>
      </c>
      <c r="J1140" s="273">
        <v>486</v>
      </c>
      <c r="K1140" s="273">
        <v>486</v>
      </c>
      <c r="L1140" s="273">
        <v>1</v>
      </c>
      <c r="M1140" s="273" t="s">
        <v>2262</v>
      </c>
      <c r="N1140" s="144">
        <f>VLOOKUP(M1140,brand!A:B,2,0)</f>
        <v>823</v>
      </c>
      <c r="O1140" s="144"/>
      <c r="P1140" s="144" t="e">
        <f>VLOOKUP(O1140,country!A:B,2,0)</f>
        <v>#N/A</v>
      </c>
      <c r="Q1140" s="273" t="s">
        <v>436</v>
      </c>
      <c r="R1140" s="144" t="str">
        <f t="shared" si="53"/>
        <v>66% Պոլիեսթեր, 33% Վիսկոզ, 1% Էլաստան</v>
      </c>
      <c r="S1140" s="144" t="s">
        <v>7331</v>
      </c>
      <c r="T1140" s="144" t="e">
        <f>VLOOKUP(R1140,material!A:B,2,0)</f>
        <v>#N/A</v>
      </c>
      <c r="U1140" s="141" t="s">
        <v>7644</v>
      </c>
      <c r="V1140" s="141"/>
      <c r="W1140" s="273">
        <v>40</v>
      </c>
      <c r="X1140" s="141">
        <f>VLOOKUP(W1140,SIZE!A:B,2,0)</f>
        <v>79</v>
      </c>
      <c r="Y1140" s="141">
        <v>0</v>
      </c>
      <c r="Z1140" s="141" t="s">
        <v>2092</v>
      </c>
      <c r="AA1140" s="141">
        <f>VLOOKUP(Z1140,COLOR!A:B,2,0)</f>
        <v>8</v>
      </c>
      <c r="AB1140" s="130"/>
      <c r="AC1140" s="130"/>
      <c r="AD1140" s="130"/>
      <c r="AE1140" s="130"/>
      <c r="AF1140" s="130"/>
      <c r="AG1140" s="130"/>
      <c r="AH1140" s="130"/>
      <c r="AI1140" s="130"/>
      <c r="AJ1140" s="130"/>
      <c r="AK1140" s="130"/>
      <c r="AL1140" s="130"/>
      <c r="AM1140" s="130"/>
    </row>
    <row r="1141" spans="1:39" ht="20.25" customHeight="1">
      <c r="A1141" s="132">
        <v>1140</v>
      </c>
      <c r="B1141" s="19" t="s">
        <v>5613</v>
      </c>
      <c r="C1141" s="250">
        <v>62034235000</v>
      </c>
      <c r="D1141" s="261" t="s">
        <v>548</v>
      </c>
      <c r="E1141" s="143" t="str">
        <f t="shared" si="52"/>
        <v>Տաբատներ</v>
      </c>
      <c r="F1141" s="273" t="s">
        <v>7795</v>
      </c>
      <c r="G1141" s="144">
        <f>VLOOKUP(E1141,subcategory!A:B,2,0)</f>
        <v>93</v>
      </c>
      <c r="H1141" s="273" t="s">
        <v>10</v>
      </c>
      <c r="I1141" s="213" t="e">
        <f>VLOOKUP(H1141,gender!A:B,2,0)</f>
        <v>#N/A</v>
      </c>
      <c r="J1141" s="273">
        <v>574</v>
      </c>
      <c r="K1141" s="273">
        <v>574</v>
      </c>
      <c r="L1141" s="273">
        <v>1</v>
      </c>
      <c r="M1141" s="273" t="s">
        <v>2262</v>
      </c>
      <c r="N1141" s="144">
        <f>VLOOKUP(M1141,brand!A:B,2,0)</f>
        <v>823</v>
      </c>
      <c r="O1141" s="144"/>
      <c r="P1141" s="144" t="e">
        <f>VLOOKUP(O1141,country!A:B,2,0)</f>
        <v>#N/A</v>
      </c>
      <c r="Q1141" s="273" t="s">
        <v>436</v>
      </c>
      <c r="R1141" s="144" t="str">
        <f t="shared" si="53"/>
        <v>98% Բամբակ, 2% Էլաստան</v>
      </c>
      <c r="S1141" s="144" t="s">
        <v>7317</v>
      </c>
      <c r="T1141" s="144" t="e">
        <f>VLOOKUP(R1141,material!A:B,2,0)</f>
        <v>#N/A</v>
      </c>
      <c r="U1141" s="141" t="s">
        <v>7644</v>
      </c>
      <c r="V1141" s="141"/>
      <c r="W1141" s="273" t="s">
        <v>1020</v>
      </c>
      <c r="X1141" s="141">
        <f>VLOOKUP(W1141,SIZE!A:B,2,0)</f>
        <v>683</v>
      </c>
      <c r="Y1141" s="141">
        <v>0</v>
      </c>
      <c r="Z1141" s="141" t="s">
        <v>1204</v>
      </c>
      <c r="AA1141" s="141">
        <f>VLOOKUP(Z1141,COLOR!A:B,2,0)</f>
        <v>25</v>
      </c>
      <c r="AB1141" s="130"/>
      <c r="AC1141" s="130"/>
      <c r="AD1141" s="130"/>
      <c r="AE1141" s="130"/>
      <c r="AF1141" s="130"/>
      <c r="AG1141" s="130"/>
      <c r="AH1141" s="130"/>
      <c r="AI1141" s="130"/>
      <c r="AJ1141" s="130"/>
      <c r="AK1141" s="130"/>
      <c r="AL1141" s="130"/>
      <c r="AM1141" s="130"/>
    </row>
    <row r="1142" spans="1:39" ht="20.25" customHeight="1">
      <c r="A1142" s="132">
        <v>1141</v>
      </c>
      <c r="B1142" s="19" t="s">
        <v>5614</v>
      </c>
      <c r="C1142" s="250">
        <v>61102099000</v>
      </c>
      <c r="D1142" s="261" t="s">
        <v>6949</v>
      </c>
      <c r="E1142" s="143" t="str">
        <f t="shared" si="52"/>
        <v>Սվիտրեր</v>
      </c>
      <c r="F1142" s="16" t="s">
        <v>459</v>
      </c>
      <c r="G1142" s="144">
        <f>VLOOKUP(E1142,subcategory!A:B,2,0)</f>
        <v>88</v>
      </c>
      <c r="H1142" s="273" t="s">
        <v>20</v>
      </c>
      <c r="I1142" s="213" t="e">
        <f>VLOOKUP(H1142,gender!A:B,2,0)</f>
        <v>#N/A</v>
      </c>
      <c r="J1142" s="273">
        <v>512</v>
      </c>
      <c r="K1142" s="273">
        <v>512</v>
      </c>
      <c r="L1142" s="273">
        <v>1</v>
      </c>
      <c r="M1142" s="273" t="s">
        <v>2262</v>
      </c>
      <c r="N1142" s="144">
        <f>VLOOKUP(M1142,brand!A:B,2,0)</f>
        <v>823</v>
      </c>
      <c r="O1142" s="144"/>
      <c r="P1142" s="144" t="e">
        <f>VLOOKUP(O1142,country!A:B,2,0)</f>
        <v>#N/A</v>
      </c>
      <c r="Q1142" s="273" t="s">
        <v>440</v>
      </c>
      <c r="R1142" s="144" t="str">
        <f t="shared" si="53"/>
        <v>67% Բամբակ, 33% Պոլիեսթեր</v>
      </c>
      <c r="S1142" s="144" t="s">
        <v>7332</v>
      </c>
      <c r="T1142" s="144" t="e">
        <f>VLOOKUP(R1142,material!A:B,2,0)</f>
        <v>#N/A</v>
      </c>
      <c r="U1142" s="141" t="s">
        <v>7644</v>
      </c>
      <c r="V1142" s="141"/>
      <c r="W1142" s="273" t="s">
        <v>948</v>
      </c>
      <c r="X1142" s="141">
        <f>VLOOKUP(W1142,SIZE!A:B,2,0)</f>
        <v>327</v>
      </c>
      <c r="Y1142" s="141">
        <v>0</v>
      </c>
      <c r="Z1142" s="141" t="s">
        <v>1080</v>
      </c>
      <c r="AA1142" s="141">
        <f>VLOOKUP(Z1142,COLOR!A:B,2,0)</f>
        <v>13</v>
      </c>
      <c r="AB1142" s="130"/>
      <c r="AC1142" s="130"/>
      <c r="AD1142" s="130"/>
      <c r="AE1142" s="130"/>
      <c r="AF1142" s="130"/>
      <c r="AG1142" s="130"/>
      <c r="AH1142" s="130"/>
      <c r="AI1142" s="130"/>
      <c r="AJ1142" s="130"/>
      <c r="AK1142" s="130"/>
      <c r="AL1142" s="130"/>
      <c r="AM1142" s="130"/>
    </row>
    <row r="1143" spans="1:39" ht="20.25" customHeight="1">
      <c r="A1143" s="132">
        <v>1142</v>
      </c>
      <c r="B1143" s="19" t="s">
        <v>5615</v>
      </c>
      <c r="C1143" s="250">
        <v>62046239000</v>
      </c>
      <c r="D1143" s="260" t="s">
        <v>510</v>
      </c>
      <c r="E1143" s="143" t="str">
        <f t="shared" si="52"/>
        <v>Տաբատներ</v>
      </c>
      <c r="F1143" s="273" t="s">
        <v>7795</v>
      </c>
      <c r="G1143" s="144">
        <f>VLOOKUP(E1143,subcategory!A:B,2,0)</f>
        <v>93</v>
      </c>
      <c r="H1143" s="273" t="s">
        <v>20</v>
      </c>
      <c r="I1143" s="213" t="e">
        <f>VLOOKUP(H1143,gender!A:B,2,0)</f>
        <v>#N/A</v>
      </c>
      <c r="J1143" s="273">
        <v>458</v>
      </c>
      <c r="K1143" s="273">
        <v>458</v>
      </c>
      <c r="L1143" s="273">
        <v>1</v>
      </c>
      <c r="M1143" s="273" t="s">
        <v>2262</v>
      </c>
      <c r="N1143" s="144">
        <f>VLOOKUP(M1143,brand!A:B,2,0)</f>
        <v>823</v>
      </c>
      <c r="O1143" s="144"/>
      <c r="P1143" s="144" t="e">
        <f>VLOOKUP(O1143,country!A:B,2,0)</f>
        <v>#N/A</v>
      </c>
      <c r="Q1143" s="273" t="s">
        <v>436</v>
      </c>
      <c r="R1143" s="144" t="str">
        <f t="shared" si="53"/>
        <v>70% Բամբակ, 30% Պոլիեսթեր</v>
      </c>
      <c r="S1143" s="144" t="s">
        <v>7333</v>
      </c>
      <c r="T1143" s="144" t="e">
        <f>VLOOKUP(R1143,material!A:B,2,0)</f>
        <v>#N/A</v>
      </c>
      <c r="U1143" s="141" t="s">
        <v>7644</v>
      </c>
      <c r="V1143" s="141"/>
      <c r="W1143" s="273" t="s">
        <v>948</v>
      </c>
      <c r="X1143" s="141">
        <f>VLOOKUP(W1143,SIZE!A:B,2,0)</f>
        <v>327</v>
      </c>
      <c r="Y1143" s="141">
        <v>0</v>
      </c>
      <c r="Z1143" s="141" t="s">
        <v>2103</v>
      </c>
      <c r="AA1143" s="141">
        <f>VLOOKUP(Z1143,COLOR!A:B,2,0)</f>
        <v>23</v>
      </c>
      <c r="AB1143" s="130"/>
      <c r="AC1143" s="130"/>
      <c r="AD1143" s="130"/>
      <c r="AE1143" s="130"/>
      <c r="AF1143" s="130"/>
      <c r="AG1143" s="130"/>
      <c r="AH1143" s="130"/>
      <c r="AI1143" s="130"/>
      <c r="AJ1143" s="130"/>
      <c r="AK1143" s="130"/>
      <c r="AL1143" s="130"/>
      <c r="AM1143" s="130"/>
    </row>
    <row r="1144" spans="1:39" ht="20.25" customHeight="1">
      <c r="A1144" s="132">
        <v>1143</v>
      </c>
      <c r="B1144" s="19" t="s">
        <v>5616</v>
      </c>
      <c r="C1144" s="250">
        <v>62034319000</v>
      </c>
      <c r="D1144" s="261" t="s">
        <v>6788</v>
      </c>
      <c r="E1144" s="143" t="str">
        <f t="shared" si="52"/>
        <v>Տաբատներ</v>
      </c>
      <c r="F1144" s="273" t="s">
        <v>7795</v>
      </c>
      <c r="G1144" s="144">
        <f>VLOOKUP(E1144,subcategory!A:B,2,0)</f>
        <v>93</v>
      </c>
      <c r="H1144" s="273" t="s">
        <v>10</v>
      </c>
      <c r="I1144" s="213" t="e">
        <f>VLOOKUP(H1144,gender!A:B,2,0)</f>
        <v>#N/A</v>
      </c>
      <c r="J1144" s="273">
        <v>486</v>
      </c>
      <c r="K1144" s="273">
        <v>486</v>
      </c>
      <c r="L1144" s="273">
        <v>1</v>
      </c>
      <c r="M1144" s="273" t="s">
        <v>2262</v>
      </c>
      <c r="N1144" s="144">
        <f>VLOOKUP(M1144,brand!A:B,2,0)</f>
        <v>823</v>
      </c>
      <c r="O1144" s="144"/>
      <c r="P1144" s="144" t="e">
        <f>VLOOKUP(O1144,country!A:B,2,0)</f>
        <v>#N/A</v>
      </c>
      <c r="Q1144" s="273" t="s">
        <v>436</v>
      </c>
      <c r="R1144" s="144" t="str">
        <f t="shared" si="53"/>
        <v>66% Պոլիեսթեր, 33% Վիսկոզ</v>
      </c>
      <c r="S1144" s="144" t="s">
        <v>7334</v>
      </c>
      <c r="T1144" s="144" t="e">
        <f>VLOOKUP(R1144,material!A:B,2,0)</f>
        <v>#N/A</v>
      </c>
      <c r="U1144" s="141" t="s">
        <v>7644</v>
      </c>
      <c r="V1144" s="141"/>
      <c r="W1144" s="273">
        <v>40</v>
      </c>
      <c r="X1144" s="141">
        <f>VLOOKUP(W1144,SIZE!A:B,2,0)</f>
        <v>79</v>
      </c>
      <c r="Y1144" s="141">
        <v>0</v>
      </c>
      <c r="Z1144" s="141" t="s">
        <v>1033</v>
      </c>
      <c r="AA1144" s="141">
        <f>VLOOKUP(Z1144,COLOR!A:B,2,0)</f>
        <v>20</v>
      </c>
      <c r="AB1144" s="130"/>
      <c r="AC1144" s="130"/>
      <c r="AD1144" s="130"/>
      <c r="AE1144" s="130"/>
      <c r="AF1144" s="130"/>
      <c r="AG1144" s="130"/>
      <c r="AH1144" s="130"/>
      <c r="AI1144" s="130"/>
      <c r="AJ1144" s="130"/>
      <c r="AK1144" s="130"/>
      <c r="AL1144" s="130"/>
      <c r="AM1144" s="130"/>
    </row>
    <row r="1145" spans="1:39" ht="20.25" customHeight="1">
      <c r="A1145" s="132">
        <v>1144</v>
      </c>
      <c r="B1145" s="19" t="s">
        <v>5617</v>
      </c>
      <c r="C1145" s="250">
        <v>61102099000</v>
      </c>
      <c r="D1145" s="261" t="s">
        <v>6949</v>
      </c>
      <c r="E1145" s="143" t="str">
        <f t="shared" si="52"/>
        <v>Սվիտրեր</v>
      </c>
      <c r="F1145" s="16" t="s">
        <v>459</v>
      </c>
      <c r="G1145" s="144">
        <f>VLOOKUP(E1145,subcategory!A:B,2,0)</f>
        <v>88</v>
      </c>
      <c r="H1145" s="273" t="s">
        <v>20</v>
      </c>
      <c r="I1145" s="213" t="e">
        <f>VLOOKUP(H1145,gender!A:B,2,0)</f>
        <v>#N/A</v>
      </c>
      <c r="J1145" s="273">
        <v>436</v>
      </c>
      <c r="K1145" s="273">
        <v>436</v>
      </c>
      <c r="L1145" s="273">
        <v>1</v>
      </c>
      <c r="M1145" s="273" t="s">
        <v>2262</v>
      </c>
      <c r="N1145" s="144">
        <f>VLOOKUP(M1145,brand!A:B,2,0)</f>
        <v>823</v>
      </c>
      <c r="O1145" s="144"/>
      <c r="P1145" s="144" t="e">
        <f>VLOOKUP(O1145,country!A:B,2,0)</f>
        <v>#N/A</v>
      </c>
      <c r="Q1145" s="273" t="s">
        <v>440</v>
      </c>
      <c r="R1145" s="144" t="str">
        <f t="shared" si="53"/>
        <v>67% Բամբակ, 33% Պոլիեսթեր</v>
      </c>
      <c r="S1145" s="144" t="s">
        <v>7332</v>
      </c>
      <c r="T1145" s="144" t="e">
        <f>VLOOKUP(R1145,material!A:B,2,0)</f>
        <v>#N/A</v>
      </c>
      <c r="U1145" s="141" t="s">
        <v>7644</v>
      </c>
      <c r="V1145" s="141"/>
      <c r="W1145" s="273" t="s">
        <v>858</v>
      </c>
      <c r="X1145" s="141">
        <f>VLOOKUP(W1145,SIZE!A:B,2,0)</f>
        <v>1</v>
      </c>
      <c r="Y1145" s="141">
        <v>0</v>
      </c>
      <c r="Z1145" s="141" t="s">
        <v>2092</v>
      </c>
      <c r="AA1145" s="141">
        <f>VLOOKUP(Z1145,COLOR!A:B,2,0)</f>
        <v>8</v>
      </c>
      <c r="AB1145" s="130"/>
      <c r="AC1145" s="130"/>
      <c r="AD1145" s="130"/>
      <c r="AE1145" s="130"/>
      <c r="AF1145" s="130"/>
      <c r="AG1145" s="130"/>
      <c r="AH1145" s="130"/>
      <c r="AI1145" s="130"/>
      <c r="AJ1145" s="130"/>
      <c r="AK1145" s="130"/>
      <c r="AL1145" s="130"/>
      <c r="AM1145" s="130"/>
    </row>
    <row r="1146" spans="1:39" ht="20.25" customHeight="1">
      <c r="A1146" s="132">
        <v>1145</v>
      </c>
      <c r="B1146" s="19" t="s">
        <v>5618</v>
      </c>
      <c r="C1146" s="250">
        <v>61102099000</v>
      </c>
      <c r="D1146" s="261" t="s">
        <v>6949</v>
      </c>
      <c r="E1146" s="143" t="str">
        <f t="shared" si="52"/>
        <v>Սվիտրեր</v>
      </c>
      <c r="F1146" s="16" t="s">
        <v>459</v>
      </c>
      <c r="G1146" s="144">
        <f>VLOOKUP(E1146,subcategory!A:B,2,0)</f>
        <v>88</v>
      </c>
      <c r="H1146" s="273" t="s">
        <v>20</v>
      </c>
      <c r="I1146" s="213" t="e">
        <f>VLOOKUP(H1146,gender!A:B,2,0)</f>
        <v>#N/A</v>
      </c>
      <c r="J1146" s="273">
        <v>492</v>
      </c>
      <c r="K1146" s="273">
        <v>492</v>
      </c>
      <c r="L1146" s="273">
        <v>1</v>
      </c>
      <c r="M1146" s="273" t="s">
        <v>2262</v>
      </c>
      <c r="N1146" s="144">
        <f>VLOOKUP(M1146,brand!A:B,2,0)</f>
        <v>823</v>
      </c>
      <c r="O1146" s="144"/>
      <c r="P1146" s="144" t="e">
        <f>VLOOKUP(O1146,country!A:B,2,0)</f>
        <v>#N/A</v>
      </c>
      <c r="Q1146" s="273" t="s">
        <v>436</v>
      </c>
      <c r="R1146" s="144" t="str">
        <f t="shared" si="53"/>
        <v>33% Պոլիեսթեր, 3% Վիսկոզ, 64% Բամբակ</v>
      </c>
      <c r="S1146" s="144" t="s">
        <v>7335</v>
      </c>
      <c r="T1146" s="144" t="e">
        <f>VLOOKUP(R1146,material!A:B,2,0)</f>
        <v>#N/A</v>
      </c>
      <c r="U1146" s="141" t="s">
        <v>7644</v>
      </c>
      <c r="V1146" s="141"/>
      <c r="W1146" s="273" t="s">
        <v>821</v>
      </c>
      <c r="X1146" s="141">
        <f>VLOOKUP(W1146,SIZE!A:B,2,0)</f>
        <v>3</v>
      </c>
      <c r="Y1146" s="141">
        <v>0</v>
      </c>
      <c r="Z1146" s="141" t="s">
        <v>1033</v>
      </c>
      <c r="AA1146" s="141">
        <f>VLOOKUP(Z1146,COLOR!A:B,2,0)</f>
        <v>20</v>
      </c>
      <c r="AB1146" s="130"/>
      <c r="AC1146" s="130"/>
      <c r="AD1146" s="130"/>
      <c r="AE1146" s="130"/>
      <c r="AF1146" s="130"/>
      <c r="AG1146" s="130"/>
      <c r="AH1146" s="130"/>
      <c r="AI1146" s="130"/>
      <c r="AJ1146" s="130"/>
      <c r="AK1146" s="130"/>
      <c r="AL1146" s="130"/>
      <c r="AM1146" s="130"/>
    </row>
    <row r="1147" spans="1:39" ht="20.25" customHeight="1">
      <c r="A1147" s="132">
        <v>1146</v>
      </c>
      <c r="B1147" s="19" t="s">
        <v>5619</v>
      </c>
      <c r="C1147" s="250">
        <v>61102099000</v>
      </c>
      <c r="D1147" s="261" t="s">
        <v>6949</v>
      </c>
      <c r="E1147" s="143" t="str">
        <f t="shared" si="52"/>
        <v>Սվիտրեր</v>
      </c>
      <c r="F1147" s="16" t="s">
        <v>459</v>
      </c>
      <c r="G1147" s="144">
        <f>VLOOKUP(E1147,subcategory!A:B,2,0)</f>
        <v>88</v>
      </c>
      <c r="H1147" s="273" t="s">
        <v>20</v>
      </c>
      <c r="I1147" s="213" t="e">
        <f>VLOOKUP(H1147,gender!A:B,2,0)</f>
        <v>#N/A</v>
      </c>
      <c r="J1147" s="273">
        <v>328</v>
      </c>
      <c r="K1147" s="273">
        <v>328</v>
      </c>
      <c r="L1147" s="273">
        <v>1</v>
      </c>
      <c r="M1147" s="273" t="s">
        <v>2262</v>
      </c>
      <c r="N1147" s="144">
        <f>VLOOKUP(M1147,brand!A:B,2,0)</f>
        <v>823</v>
      </c>
      <c r="O1147" s="144"/>
      <c r="P1147" s="144" t="e">
        <f>VLOOKUP(O1147,country!A:B,2,0)</f>
        <v>#N/A</v>
      </c>
      <c r="Q1147" s="273" t="s">
        <v>436</v>
      </c>
      <c r="R1147" s="144" t="str">
        <f t="shared" si="53"/>
        <v>55% Բամբակ, 32% Վիսկոզ</v>
      </c>
      <c r="S1147" s="144" t="s">
        <v>7336</v>
      </c>
      <c r="T1147" s="144" t="e">
        <f>VLOOKUP(R1147,material!A:B,2,0)</f>
        <v>#N/A</v>
      </c>
      <c r="U1147" s="141" t="s">
        <v>7644</v>
      </c>
      <c r="V1147" s="141"/>
      <c r="W1147" s="273" t="s">
        <v>821</v>
      </c>
      <c r="X1147" s="141">
        <f>VLOOKUP(W1147,SIZE!A:B,2,0)</f>
        <v>3</v>
      </c>
      <c r="Y1147" s="141">
        <v>0</v>
      </c>
      <c r="Z1147" s="141" t="s">
        <v>2042</v>
      </c>
      <c r="AA1147" s="141" t="e">
        <f>VLOOKUP(Z1147,COLOR!A:B,2,0)</f>
        <v>#N/A</v>
      </c>
      <c r="AB1147" s="130"/>
      <c r="AC1147" s="130"/>
      <c r="AD1147" s="130"/>
      <c r="AE1147" s="130"/>
      <c r="AF1147" s="130"/>
      <c r="AG1147" s="130"/>
      <c r="AH1147" s="130"/>
      <c r="AI1147" s="130"/>
      <c r="AJ1147" s="130"/>
      <c r="AK1147" s="130"/>
      <c r="AL1147" s="130"/>
      <c r="AM1147" s="130"/>
    </row>
    <row r="1148" spans="1:39" ht="20.25" customHeight="1">
      <c r="A1148" s="132">
        <v>1147</v>
      </c>
      <c r="B1148" s="19" t="s">
        <v>5620</v>
      </c>
      <c r="C1148" s="250">
        <v>61102099000</v>
      </c>
      <c r="D1148" s="261" t="s">
        <v>6949</v>
      </c>
      <c r="E1148" s="143" t="str">
        <f t="shared" si="52"/>
        <v>Սվիտրեր</v>
      </c>
      <c r="F1148" s="16" t="s">
        <v>459</v>
      </c>
      <c r="G1148" s="144">
        <f>VLOOKUP(E1148,subcategory!A:B,2,0)</f>
        <v>88</v>
      </c>
      <c r="H1148" s="273" t="s">
        <v>20</v>
      </c>
      <c r="I1148" s="213" t="e">
        <f>VLOOKUP(H1148,gender!A:B,2,0)</f>
        <v>#N/A</v>
      </c>
      <c r="J1148" s="273">
        <v>296</v>
      </c>
      <c r="K1148" s="273">
        <v>296</v>
      </c>
      <c r="L1148" s="273">
        <v>1</v>
      </c>
      <c r="M1148" s="273" t="s">
        <v>2262</v>
      </c>
      <c r="N1148" s="144">
        <f>VLOOKUP(M1148,brand!A:B,2,0)</f>
        <v>823</v>
      </c>
      <c r="O1148" s="144"/>
      <c r="P1148" s="144" t="e">
        <f>VLOOKUP(O1148,country!A:B,2,0)</f>
        <v>#N/A</v>
      </c>
      <c r="Q1148" s="273" t="s">
        <v>436</v>
      </c>
      <c r="R1148" s="144" t="str">
        <f t="shared" si="53"/>
        <v>60% Բամբակ, 40% Պոլիեսթեր</v>
      </c>
      <c r="S1148" s="144" t="s">
        <v>7337</v>
      </c>
      <c r="T1148" s="144" t="e">
        <f>VLOOKUP(R1148,material!A:B,2,0)</f>
        <v>#N/A</v>
      </c>
      <c r="U1148" s="141" t="s">
        <v>7644</v>
      </c>
      <c r="V1148" s="141"/>
      <c r="W1148" s="273" t="s">
        <v>825</v>
      </c>
      <c r="X1148" s="141">
        <f>VLOOKUP(W1148,SIZE!A:B,2,0)</f>
        <v>119</v>
      </c>
      <c r="Y1148" s="141">
        <v>0</v>
      </c>
      <c r="Z1148" s="141" t="s">
        <v>1061</v>
      </c>
      <c r="AA1148" s="141">
        <f>VLOOKUP(Z1148,COLOR!A:B,2,0)</f>
        <v>4</v>
      </c>
      <c r="AB1148" s="130"/>
      <c r="AC1148" s="130"/>
      <c r="AD1148" s="130"/>
      <c r="AE1148" s="130"/>
      <c r="AF1148" s="130"/>
      <c r="AG1148" s="130"/>
      <c r="AH1148" s="130"/>
      <c r="AI1148" s="130"/>
      <c r="AJ1148" s="130"/>
      <c r="AK1148" s="130"/>
      <c r="AL1148" s="130"/>
      <c r="AM1148" s="130"/>
    </row>
    <row r="1149" spans="1:39" ht="20.25" customHeight="1">
      <c r="A1149" s="132">
        <v>1148</v>
      </c>
      <c r="B1149" s="19" t="s">
        <v>5621</v>
      </c>
      <c r="C1149" s="250">
        <v>61103099000</v>
      </c>
      <c r="D1149" s="261" t="s">
        <v>7008</v>
      </c>
      <c r="E1149" s="143" t="str">
        <f t="shared" si="52"/>
        <v>Ժիլետ</v>
      </c>
      <c r="F1149" s="273" t="s">
        <v>155</v>
      </c>
      <c r="G1149" s="144">
        <f>VLOOKUP(E1149,subcategory!A:B,2,0)</f>
        <v>17</v>
      </c>
      <c r="H1149" s="273" t="s">
        <v>20</v>
      </c>
      <c r="I1149" s="213" t="e">
        <f>VLOOKUP(H1149,gender!A:B,2,0)</f>
        <v>#N/A</v>
      </c>
      <c r="J1149" s="273">
        <v>296</v>
      </c>
      <c r="K1149" s="273">
        <v>296</v>
      </c>
      <c r="L1149" s="273">
        <v>1</v>
      </c>
      <c r="M1149" s="273" t="s">
        <v>2262</v>
      </c>
      <c r="N1149" s="144">
        <f>VLOOKUP(M1149,brand!A:B,2,0)</f>
        <v>823</v>
      </c>
      <c r="O1149" s="144"/>
      <c r="P1149" s="144" t="e">
        <f>VLOOKUP(O1149,country!A:B,2,0)</f>
        <v>#N/A</v>
      </c>
      <c r="Q1149" s="273" t="s">
        <v>436</v>
      </c>
      <c r="R1149" s="144" t="str">
        <f t="shared" si="53"/>
        <v>82% Ակրիլ, 14% Պոլիեսթեր</v>
      </c>
      <c r="S1149" s="144" t="s">
        <v>7338</v>
      </c>
      <c r="T1149" s="144" t="e">
        <f>VLOOKUP(R1149,material!A:B,2,0)</f>
        <v>#N/A</v>
      </c>
      <c r="U1149" s="141" t="s">
        <v>7644</v>
      </c>
      <c r="V1149" s="141"/>
      <c r="W1149" s="273" t="s">
        <v>825</v>
      </c>
      <c r="X1149" s="141">
        <f>VLOOKUP(W1149,SIZE!A:B,2,0)</f>
        <v>119</v>
      </c>
      <c r="Y1149" s="141">
        <v>0</v>
      </c>
      <c r="Z1149" s="141" t="s">
        <v>2088</v>
      </c>
      <c r="AA1149" s="141">
        <f>VLOOKUP(Z1149,COLOR!A:B,2,0)</f>
        <v>7</v>
      </c>
      <c r="AB1149" s="130"/>
      <c r="AC1149" s="130"/>
      <c r="AD1149" s="130"/>
      <c r="AE1149" s="130"/>
      <c r="AF1149" s="130"/>
      <c r="AG1149" s="130"/>
      <c r="AH1149" s="130"/>
      <c r="AI1149" s="130"/>
      <c r="AJ1149" s="130"/>
      <c r="AK1149" s="130"/>
      <c r="AL1149" s="130"/>
      <c r="AM1149" s="130"/>
    </row>
    <row r="1150" spans="1:39" ht="20.25" customHeight="1">
      <c r="A1150" s="132">
        <v>1149</v>
      </c>
      <c r="B1150" s="19" t="s">
        <v>5622</v>
      </c>
      <c r="C1150" s="250">
        <v>61102099000</v>
      </c>
      <c r="D1150" s="261" t="s">
        <v>6949</v>
      </c>
      <c r="E1150" s="143" t="str">
        <f t="shared" si="52"/>
        <v>Սվիտրեր</v>
      </c>
      <c r="F1150" s="16" t="s">
        <v>459</v>
      </c>
      <c r="G1150" s="144">
        <f>VLOOKUP(E1150,subcategory!A:B,2,0)</f>
        <v>88</v>
      </c>
      <c r="H1150" s="273" t="s">
        <v>20</v>
      </c>
      <c r="I1150" s="213" t="e">
        <f>VLOOKUP(H1150,gender!A:B,2,0)</f>
        <v>#N/A</v>
      </c>
      <c r="J1150" s="273">
        <v>372</v>
      </c>
      <c r="K1150" s="273">
        <v>372</v>
      </c>
      <c r="L1150" s="273">
        <v>1</v>
      </c>
      <c r="M1150" s="273" t="s">
        <v>2262</v>
      </c>
      <c r="N1150" s="144">
        <f>VLOOKUP(M1150,brand!A:B,2,0)</f>
        <v>823</v>
      </c>
      <c r="O1150" s="144"/>
      <c r="P1150" s="144" t="e">
        <f>VLOOKUP(O1150,country!A:B,2,0)</f>
        <v>#N/A</v>
      </c>
      <c r="Q1150" s="273" t="s">
        <v>440</v>
      </c>
      <c r="R1150" s="144" t="str">
        <f t="shared" si="53"/>
        <v>33% Պոլիեսթեր, 67% Բամբակ</v>
      </c>
      <c r="S1150" s="144" t="s">
        <v>7339</v>
      </c>
      <c r="T1150" s="219" t="s">
        <v>3935</v>
      </c>
      <c r="U1150" s="141" t="s">
        <v>7644</v>
      </c>
      <c r="V1150" s="141"/>
      <c r="W1150" s="273" t="s">
        <v>858</v>
      </c>
      <c r="X1150" s="141">
        <f>VLOOKUP(W1150,SIZE!A:B,2,0)</f>
        <v>1</v>
      </c>
      <c r="Y1150" s="141">
        <v>0</v>
      </c>
      <c r="Z1150" s="141" t="s">
        <v>1071</v>
      </c>
      <c r="AA1150" s="141">
        <f>VLOOKUP(Z1150,COLOR!A:B,2,0)</f>
        <v>12</v>
      </c>
      <c r="AB1150" s="130"/>
      <c r="AC1150" s="130"/>
      <c r="AD1150" s="130"/>
      <c r="AE1150" s="130"/>
      <c r="AF1150" s="130"/>
      <c r="AG1150" s="130"/>
      <c r="AH1150" s="130"/>
      <c r="AI1150" s="130"/>
      <c r="AJ1150" s="130"/>
      <c r="AK1150" s="130"/>
      <c r="AL1150" s="130"/>
      <c r="AM1150" s="130"/>
    </row>
    <row r="1151" spans="1:39" ht="20.25" customHeight="1">
      <c r="A1151" s="132">
        <v>1150</v>
      </c>
      <c r="B1151" s="19" t="s">
        <v>5623</v>
      </c>
      <c r="C1151" s="250">
        <v>61103099000</v>
      </c>
      <c r="D1151" s="261" t="s">
        <v>2338</v>
      </c>
      <c r="E1151" s="143" t="str">
        <f t="shared" si="52"/>
        <v>Սվիտրեր</v>
      </c>
      <c r="F1151" s="16" t="s">
        <v>459</v>
      </c>
      <c r="G1151" s="144">
        <f>VLOOKUP(E1151,subcategory!A:B,2,0)</f>
        <v>88</v>
      </c>
      <c r="H1151" s="273" t="s">
        <v>20</v>
      </c>
      <c r="I1151" s="213" t="e">
        <f>VLOOKUP(H1151,gender!A:B,2,0)</f>
        <v>#N/A</v>
      </c>
      <c r="J1151" s="273">
        <v>324</v>
      </c>
      <c r="K1151" s="273">
        <v>324</v>
      </c>
      <c r="L1151" s="273">
        <v>1</v>
      </c>
      <c r="M1151" s="273" t="s">
        <v>2262</v>
      </c>
      <c r="N1151" s="144">
        <f>VLOOKUP(M1151,brand!A:B,2,0)</f>
        <v>823</v>
      </c>
      <c r="O1151" s="144"/>
      <c r="P1151" s="144" t="e">
        <f>VLOOKUP(O1151,country!A:B,2,0)</f>
        <v>#N/A</v>
      </c>
      <c r="Q1151" s="273" t="s">
        <v>7193</v>
      </c>
      <c r="R1151" s="144" t="str">
        <f t="shared" si="53"/>
        <v>100% Ակրիլ</v>
      </c>
      <c r="S1151" s="144" t="s">
        <v>7204</v>
      </c>
      <c r="T1151" s="219" t="s">
        <v>3930</v>
      </c>
      <c r="U1151" s="141" t="s">
        <v>7644</v>
      </c>
      <c r="V1151" s="141"/>
      <c r="W1151" s="273" t="s">
        <v>810</v>
      </c>
      <c r="X1151" s="141">
        <f>VLOOKUP(W1151,SIZE!A:B,2,0)</f>
        <v>122</v>
      </c>
      <c r="Y1151" s="141">
        <v>0</v>
      </c>
      <c r="Z1151" s="141" t="s">
        <v>1061</v>
      </c>
      <c r="AA1151" s="141">
        <f>VLOOKUP(Z1151,COLOR!A:B,2,0)</f>
        <v>4</v>
      </c>
      <c r="AB1151" s="130"/>
      <c r="AC1151" s="130"/>
      <c r="AD1151" s="130"/>
      <c r="AE1151" s="130"/>
      <c r="AF1151" s="130"/>
      <c r="AG1151" s="130"/>
      <c r="AH1151" s="130"/>
      <c r="AI1151" s="130"/>
      <c r="AJ1151" s="130"/>
      <c r="AK1151" s="130"/>
      <c r="AL1151" s="130"/>
      <c r="AM1151" s="130"/>
    </row>
    <row r="1152" spans="1:39" ht="20.25" customHeight="1">
      <c r="A1152" s="132">
        <v>1151</v>
      </c>
      <c r="B1152" s="19" t="s">
        <v>5624</v>
      </c>
      <c r="C1152" s="250">
        <v>61091000000</v>
      </c>
      <c r="D1152" s="261" t="s">
        <v>6792</v>
      </c>
      <c r="E1152" s="143" t="str">
        <f t="shared" si="52"/>
        <v>Երկարաթև Շապիկ</v>
      </c>
      <c r="F1152" s="273" t="s">
        <v>326</v>
      </c>
      <c r="G1152" s="144">
        <f>VLOOKUP(E1152,subcategory!A:B,2,0)</f>
        <v>21</v>
      </c>
      <c r="H1152" s="273" t="s">
        <v>20</v>
      </c>
      <c r="I1152" s="213" t="e">
        <f>VLOOKUP(H1152,gender!A:B,2,0)</f>
        <v>#N/A</v>
      </c>
      <c r="J1152" s="273">
        <v>384</v>
      </c>
      <c r="K1152" s="273">
        <v>384</v>
      </c>
      <c r="L1152" s="273">
        <v>1</v>
      </c>
      <c r="M1152" s="273" t="s">
        <v>2262</v>
      </c>
      <c r="N1152" s="144">
        <f>VLOOKUP(M1152,brand!A:B,2,0)</f>
        <v>823</v>
      </c>
      <c r="O1152" s="144"/>
      <c r="P1152" s="144" t="e">
        <f>VLOOKUP(O1152,country!A:B,2,0)</f>
        <v>#N/A</v>
      </c>
      <c r="Q1152" s="273" t="s">
        <v>440</v>
      </c>
      <c r="R1152" s="144" t="str">
        <f t="shared" si="53"/>
        <v>29% Պոլիեսթեր, 71% Բամբակ</v>
      </c>
      <c r="S1152" s="144" t="s">
        <v>7340</v>
      </c>
      <c r="T1152" s="144" t="e">
        <f>VLOOKUP(R1152,material!A:B,2,0)</f>
        <v>#N/A</v>
      </c>
      <c r="U1152" s="141" t="s">
        <v>7644</v>
      </c>
      <c r="V1152" s="141"/>
      <c r="W1152" s="273" t="s">
        <v>810</v>
      </c>
      <c r="X1152" s="141">
        <f>VLOOKUP(W1152,SIZE!A:B,2,0)</f>
        <v>122</v>
      </c>
      <c r="Y1152" s="141">
        <v>0</v>
      </c>
      <c r="Z1152" s="141" t="s">
        <v>1071</v>
      </c>
      <c r="AA1152" s="141">
        <f>VLOOKUP(Z1152,COLOR!A:B,2,0)</f>
        <v>12</v>
      </c>
      <c r="AB1152" s="130"/>
      <c r="AC1152" s="130"/>
      <c r="AD1152" s="130"/>
      <c r="AE1152" s="130"/>
      <c r="AF1152" s="130"/>
      <c r="AG1152" s="130"/>
      <c r="AH1152" s="130"/>
      <c r="AI1152" s="130"/>
      <c r="AJ1152" s="130"/>
      <c r="AK1152" s="130"/>
      <c r="AL1152" s="130"/>
      <c r="AM1152" s="130"/>
    </row>
    <row r="1153" spans="1:39" ht="20.25" customHeight="1">
      <c r="A1153" s="132">
        <v>1152</v>
      </c>
      <c r="B1153" s="19" t="s">
        <v>5625</v>
      </c>
      <c r="C1153" s="250">
        <v>62046231000</v>
      </c>
      <c r="D1153" s="261" t="s">
        <v>603</v>
      </c>
      <c r="E1153" s="143" t="str">
        <f t="shared" si="52"/>
        <v>Ջինսե Տաբատ</v>
      </c>
      <c r="F1153" s="273" t="s">
        <v>335</v>
      </c>
      <c r="G1153" s="144">
        <f>VLOOKUP(E1153,subcategory!A:B,2,0)</f>
        <v>87</v>
      </c>
      <c r="H1153" s="273" t="s">
        <v>20</v>
      </c>
      <c r="I1153" s="213" t="e">
        <f>VLOOKUP(H1153,gender!A:B,2,0)</f>
        <v>#N/A</v>
      </c>
      <c r="J1153" s="273">
        <v>668</v>
      </c>
      <c r="K1153" s="273">
        <v>668</v>
      </c>
      <c r="L1153" s="273">
        <v>1</v>
      </c>
      <c r="M1153" s="273" t="s">
        <v>2262</v>
      </c>
      <c r="N1153" s="144">
        <f>VLOOKUP(M1153,brand!A:B,2,0)</f>
        <v>823</v>
      </c>
      <c r="O1153" s="144"/>
      <c r="P1153" s="144" t="e">
        <f>VLOOKUP(O1153,country!A:B,2,0)</f>
        <v>#N/A</v>
      </c>
      <c r="Q1153" s="273" t="s">
        <v>440</v>
      </c>
      <c r="R1153" s="144" t="str">
        <f t="shared" si="53"/>
        <v>100% Բամբակ</v>
      </c>
      <c r="S1153" s="144" t="s">
        <v>7205</v>
      </c>
      <c r="T1153" s="144" t="e">
        <f>VLOOKUP(R1153,material!A:B,2,0)</f>
        <v>#N/A</v>
      </c>
      <c r="U1153" s="141" t="s">
        <v>7644</v>
      </c>
      <c r="V1153" s="141"/>
      <c r="W1153" s="273">
        <v>42</v>
      </c>
      <c r="X1153" s="141">
        <f>VLOOKUP(W1153,SIZE!A:B,2,0)</f>
        <v>88</v>
      </c>
      <c r="Y1153" s="141">
        <v>0</v>
      </c>
      <c r="Z1153" s="141" t="s">
        <v>1033</v>
      </c>
      <c r="AA1153" s="141">
        <f>VLOOKUP(Z1153,COLOR!A:B,2,0)</f>
        <v>20</v>
      </c>
      <c r="AB1153" s="130"/>
      <c r="AC1153" s="130"/>
      <c r="AD1153" s="130"/>
      <c r="AE1153" s="130"/>
      <c r="AF1153" s="130"/>
      <c r="AG1153" s="130"/>
      <c r="AH1153" s="130"/>
      <c r="AI1153" s="130"/>
      <c r="AJ1153" s="130"/>
      <c r="AK1153" s="130"/>
      <c r="AL1153" s="130"/>
      <c r="AM1153" s="130"/>
    </row>
    <row r="1154" spans="1:39" ht="20.25" customHeight="1">
      <c r="A1154" s="132">
        <v>1153</v>
      </c>
      <c r="B1154" s="19" t="s">
        <v>5626</v>
      </c>
      <c r="C1154" s="250">
        <v>62046231000</v>
      </c>
      <c r="D1154" s="261" t="s">
        <v>603</v>
      </c>
      <c r="E1154" s="143" t="str">
        <f t="shared" si="52"/>
        <v>Ջինսե Տաբատ</v>
      </c>
      <c r="F1154" s="273" t="s">
        <v>335</v>
      </c>
      <c r="G1154" s="144">
        <f>VLOOKUP(E1154,subcategory!A:B,2,0)</f>
        <v>87</v>
      </c>
      <c r="H1154" s="273" t="s">
        <v>20</v>
      </c>
      <c r="I1154" s="213" t="e">
        <f>VLOOKUP(H1154,gender!A:B,2,0)</f>
        <v>#N/A</v>
      </c>
      <c r="J1154" s="273">
        <v>606</v>
      </c>
      <c r="K1154" s="273">
        <v>606</v>
      </c>
      <c r="L1154" s="273">
        <v>1</v>
      </c>
      <c r="M1154" s="273" t="s">
        <v>2262</v>
      </c>
      <c r="N1154" s="144">
        <f>VLOOKUP(M1154,brand!A:B,2,0)</f>
        <v>823</v>
      </c>
      <c r="O1154" s="144"/>
      <c r="P1154" s="144" t="e">
        <f>VLOOKUP(O1154,country!A:B,2,0)</f>
        <v>#N/A</v>
      </c>
      <c r="Q1154" s="273" t="s">
        <v>440</v>
      </c>
      <c r="R1154" s="144" t="str">
        <f t="shared" si="53"/>
        <v>100% Բամբակ</v>
      </c>
      <c r="S1154" s="144" t="s">
        <v>7205</v>
      </c>
      <c r="T1154" s="144" t="e">
        <f>VLOOKUP(R1154,material!A:B,2,0)</f>
        <v>#N/A</v>
      </c>
      <c r="U1154" s="141" t="s">
        <v>7644</v>
      </c>
      <c r="V1154" s="141"/>
      <c r="W1154" s="273">
        <v>36</v>
      </c>
      <c r="X1154" s="141">
        <f>VLOOKUP(W1154,SIZE!A:B,2,0)</f>
        <v>52</v>
      </c>
      <c r="Y1154" s="141">
        <v>0</v>
      </c>
      <c r="Z1154" s="141">
        <v>0</v>
      </c>
      <c r="AA1154" s="141" t="e">
        <f>VLOOKUP(Z1154,COLOR!A:B,2,0)</f>
        <v>#N/A</v>
      </c>
      <c r="AB1154" s="130"/>
      <c r="AC1154" s="130"/>
      <c r="AD1154" s="130"/>
      <c r="AE1154" s="130"/>
      <c r="AF1154" s="130"/>
      <c r="AG1154" s="130"/>
      <c r="AH1154" s="130"/>
      <c r="AI1154" s="130"/>
      <c r="AJ1154" s="130"/>
      <c r="AK1154" s="130"/>
      <c r="AL1154" s="130"/>
      <c r="AM1154" s="130"/>
    </row>
    <row r="1155" spans="1:39" ht="20.25" customHeight="1">
      <c r="A1155" s="132">
        <v>1154</v>
      </c>
      <c r="B1155" s="19" t="s">
        <v>5627</v>
      </c>
      <c r="C1155" s="250">
        <v>61102099000</v>
      </c>
      <c r="D1155" s="261" t="s">
        <v>6949</v>
      </c>
      <c r="E1155" s="143" t="str">
        <f t="shared" ref="E1155:E1218" si="54">PROPER(F1155)</f>
        <v>Սվիտրեր</v>
      </c>
      <c r="F1155" s="16" t="s">
        <v>459</v>
      </c>
      <c r="G1155" s="144">
        <f>VLOOKUP(E1155,subcategory!A:B,2,0)</f>
        <v>88</v>
      </c>
      <c r="H1155" s="273" t="s">
        <v>20</v>
      </c>
      <c r="I1155" s="213" t="e">
        <f>VLOOKUP(H1155,gender!A:B,2,0)</f>
        <v>#N/A</v>
      </c>
      <c r="J1155" s="273">
        <v>414</v>
      </c>
      <c r="K1155" s="273">
        <v>414</v>
      </c>
      <c r="L1155" s="273">
        <v>1</v>
      </c>
      <c r="M1155" s="273" t="s">
        <v>2262</v>
      </c>
      <c r="N1155" s="144">
        <f>VLOOKUP(M1155,brand!A:B,2,0)</f>
        <v>823</v>
      </c>
      <c r="O1155" s="144"/>
      <c r="P1155" s="144" t="e">
        <f>VLOOKUP(O1155,country!A:B,2,0)</f>
        <v>#N/A</v>
      </c>
      <c r="Q1155" s="273" t="s">
        <v>436</v>
      </c>
      <c r="R1155" s="144" t="str">
        <f t="shared" si="53"/>
        <v>72% Բամբակ, 28% Պոլիեսթեր</v>
      </c>
      <c r="S1155" s="144" t="s">
        <v>7341</v>
      </c>
      <c r="T1155" s="144" t="e">
        <f>VLOOKUP(R1155,material!A:B,2,0)</f>
        <v>#N/A</v>
      </c>
      <c r="U1155" s="141" t="s">
        <v>7644</v>
      </c>
      <c r="V1155" s="141"/>
      <c r="W1155" s="273" t="s">
        <v>825</v>
      </c>
      <c r="X1155" s="141">
        <f>VLOOKUP(W1155,SIZE!A:B,2,0)</f>
        <v>119</v>
      </c>
      <c r="Y1155" s="141">
        <v>0</v>
      </c>
      <c r="Z1155" s="141" t="s">
        <v>1071</v>
      </c>
      <c r="AA1155" s="141">
        <f>VLOOKUP(Z1155,COLOR!A:B,2,0)</f>
        <v>12</v>
      </c>
      <c r="AB1155" s="130"/>
      <c r="AC1155" s="130"/>
      <c r="AD1155" s="130"/>
      <c r="AE1155" s="130"/>
      <c r="AF1155" s="130"/>
      <c r="AG1155" s="130"/>
      <c r="AH1155" s="130"/>
      <c r="AI1155" s="130"/>
      <c r="AJ1155" s="130"/>
      <c r="AK1155" s="130"/>
      <c r="AL1155" s="130"/>
      <c r="AM1155" s="130"/>
    </row>
    <row r="1156" spans="1:39" ht="20.25" customHeight="1">
      <c r="A1156" s="132">
        <v>1155</v>
      </c>
      <c r="B1156" s="19" t="s">
        <v>5628</v>
      </c>
      <c r="C1156" s="250">
        <v>61045300000</v>
      </c>
      <c r="D1156" s="261" t="s">
        <v>495</v>
      </c>
      <c r="E1156" s="143" t="str">
        <f t="shared" si="54"/>
        <v>Կիսաշրջազգեստ</v>
      </c>
      <c r="F1156" s="273" t="s">
        <v>443</v>
      </c>
      <c r="G1156" s="144">
        <f>VLOOKUP(E1156,subcategory!A:B,2,0)</f>
        <v>53</v>
      </c>
      <c r="H1156" s="273" t="s">
        <v>20</v>
      </c>
      <c r="I1156" s="213" t="e">
        <f>VLOOKUP(H1156,gender!A:B,2,0)</f>
        <v>#N/A</v>
      </c>
      <c r="J1156" s="273">
        <v>220</v>
      </c>
      <c r="K1156" s="273">
        <v>220</v>
      </c>
      <c r="L1156" s="273">
        <v>1</v>
      </c>
      <c r="M1156" s="273" t="s">
        <v>2262</v>
      </c>
      <c r="N1156" s="144">
        <f>VLOOKUP(M1156,brand!A:B,2,0)</f>
        <v>823</v>
      </c>
      <c r="O1156" s="144"/>
      <c r="P1156" s="144" t="e">
        <f>VLOOKUP(O1156,country!A:B,2,0)</f>
        <v>#N/A</v>
      </c>
      <c r="Q1156" s="273" t="s">
        <v>436</v>
      </c>
      <c r="R1156" s="144" t="str">
        <f t="shared" si="53"/>
        <v>100% Ակրիլ</v>
      </c>
      <c r="S1156" s="144" t="s">
        <v>7204</v>
      </c>
      <c r="T1156" s="144" t="e">
        <f>VLOOKUP(R1156,material!A:B,2,0)</f>
        <v>#N/A</v>
      </c>
      <c r="U1156" s="141" t="s">
        <v>7644</v>
      </c>
      <c r="V1156" s="141"/>
      <c r="W1156" s="273" t="s">
        <v>825</v>
      </c>
      <c r="X1156" s="141">
        <f>VLOOKUP(W1156,SIZE!A:B,2,0)</f>
        <v>119</v>
      </c>
      <c r="Y1156" s="141">
        <v>0</v>
      </c>
      <c r="Z1156" s="141" t="s">
        <v>1061</v>
      </c>
      <c r="AA1156" s="141">
        <f>VLOOKUP(Z1156,COLOR!A:B,2,0)</f>
        <v>4</v>
      </c>
      <c r="AB1156" s="130"/>
      <c r="AC1156" s="130"/>
      <c r="AD1156" s="130"/>
      <c r="AE1156" s="130"/>
      <c r="AF1156" s="130"/>
      <c r="AG1156" s="130"/>
      <c r="AH1156" s="130"/>
      <c r="AI1156" s="130"/>
      <c r="AJ1156" s="130"/>
      <c r="AK1156" s="130"/>
      <c r="AL1156" s="130"/>
      <c r="AM1156" s="130"/>
    </row>
    <row r="1157" spans="1:39" ht="20.25" customHeight="1">
      <c r="A1157" s="132">
        <v>1156</v>
      </c>
      <c r="B1157" s="19" t="s">
        <v>5629</v>
      </c>
      <c r="C1157" s="252">
        <v>62014000000</v>
      </c>
      <c r="D1157" s="261" t="s">
        <v>6941</v>
      </c>
      <c r="E1157" s="143" t="str">
        <f t="shared" si="54"/>
        <v>Բաճկոն</v>
      </c>
      <c r="F1157" s="273" t="s">
        <v>62</v>
      </c>
      <c r="G1157" s="144">
        <f>VLOOKUP(E1157,subcategory!A:B,2,0)</f>
        <v>14</v>
      </c>
      <c r="H1157" s="273" t="s">
        <v>10</v>
      </c>
      <c r="I1157" s="213" t="e">
        <f>VLOOKUP(H1157,gender!A:B,2,0)</f>
        <v>#N/A</v>
      </c>
      <c r="J1157" s="273">
        <v>914</v>
      </c>
      <c r="K1157" s="273">
        <v>914</v>
      </c>
      <c r="L1157" s="273">
        <v>1</v>
      </c>
      <c r="M1157" s="273" t="s">
        <v>2262</v>
      </c>
      <c r="N1157" s="144">
        <f>VLOOKUP(M1157,brand!A:B,2,0)</f>
        <v>823</v>
      </c>
      <c r="O1157" s="144"/>
      <c r="P1157" s="144" t="e">
        <f>VLOOKUP(O1157,country!A:B,2,0)</f>
        <v>#N/A</v>
      </c>
      <c r="Q1157" s="273" t="s">
        <v>7193</v>
      </c>
      <c r="R1157" s="144" t="str">
        <f t="shared" si="53"/>
        <v>38% Բամբակ, 68% Պոլիեսթեր</v>
      </c>
      <c r="S1157" s="144" t="s">
        <v>7342</v>
      </c>
      <c r="T1157" s="144" t="e">
        <f>VLOOKUP(R1157,material!A:B,2,0)</f>
        <v>#N/A</v>
      </c>
      <c r="U1157" s="141" t="s">
        <v>7644</v>
      </c>
      <c r="V1157" s="141"/>
      <c r="W1157" s="273" t="s">
        <v>810</v>
      </c>
      <c r="X1157" s="141">
        <f>VLOOKUP(W1157,SIZE!A:B,2,0)</f>
        <v>122</v>
      </c>
      <c r="Y1157" s="141">
        <v>0</v>
      </c>
      <c r="Z1157" s="141" t="s">
        <v>1061</v>
      </c>
      <c r="AA1157" s="141">
        <f>VLOOKUP(Z1157,COLOR!A:B,2,0)</f>
        <v>4</v>
      </c>
      <c r="AB1157" s="130"/>
      <c r="AC1157" s="130"/>
      <c r="AD1157" s="130"/>
      <c r="AE1157" s="130"/>
      <c r="AF1157" s="130"/>
      <c r="AG1157" s="130"/>
      <c r="AH1157" s="130"/>
      <c r="AI1157" s="130"/>
      <c r="AJ1157" s="130"/>
      <c r="AK1157" s="130"/>
      <c r="AL1157" s="130"/>
      <c r="AM1157" s="130"/>
    </row>
    <row r="1158" spans="1:39" ht="20.25" customHeight="1">
      <c r="A1158" s="132">
        <v>1157</v>
      </c>
      <c r="B1158" s="19" t="s">
        <v>5630</v>
      </c>
      <c r="C1158" s="250">
        <v>61103091000</v>
      </c>
      <c r="D1158" s="261" t="s">
        <v>481</v>
      </c>
      <c r="E1158" s="143" t="str">
        <f t="shared" si="54"/>
        <v>Սվիտեր</v>
      </c>
      <c r="F1158" s="273" t="s">
        <v>49</v>
      </c>
      <c r="G1158" s="144" t="e">
        <f>VLOOKUP(E1158,subcategory!A:B,2,0)</f>
        <v>#N/A</v>
      </c>
      <c r="H1158" s="273" t="s">
        <v>10</v>
      </c>
      <c r="I1158" s="213" t="e">
        <f>VLOOKUP(H1158,gender!A:B,2,0)</f>
        <v>#N/A</v>
      </c>
      <c r="J1158" s="273">
        <v>406</v>
      </c>
      <c r="K1158" s="273">
        <v>406</v>
      </c>
      <c r="L1158" s="273">
        <v>1</v>
      </c>
      <c r="M1158" s="273" t="s">
        <v>2262</v>
      </c>
      <c r="N1158" s="144">
        <f>VLOOKUP(M1158,brand!A:B,2,0)</f>
        <v>823</v>
      </c>
      <c r="O1158" s="144"/>
      <c r="P1158" s="144" t="e">
        <f>VLOOKUP(O1158,country!A:B,2,0)</f>
        <v>#N/A</v>
      </c>
      <c r="Q1158" s="273" t="s">
        <v>7193</v>
      </c>
      <c r="R1158" s="144" t="str">
        <f t="shared" si="53"/>
        <v>100% Պոլիեսթեր</v>
      </c>
      <c r="S1158" s="144" t="s">
        <v>7203</v>
      </c>
      <c r="T1158" s="144" t="e">
        <f>VLOOKUP(R1158,material!A:B,2,0)</f>
        <v>#N/A</v>
      </c>
      <c r="U1158" s="141" t="s">
        <v>7644</v>
      </c>
      <c r="V1158" s="141"/>
      <c r="W1158" s="273" t="s">
        <v>825</v>
      </c>
      <c r="X1158" s="141">
        <f>VLOOKUP(W1158,SIZE!A:B,2,0)</f>
        <v>119</v>
      </c>
      <c r="Y1158" s="141">
        <v>0</v>
      </c>
      <c r="Z1158" s="141" t="s">
        <v>1061</v>
      </c>
      <c r="AA1158" s="141">
        <f>VLOOKUP(Z1158,COLOR!A:B,2,0)</f>
        <v>4</v>
      </c>
      <c r="AB1158" s="130"/>
      <c r="AC1158" s="130"/>
      <c r="AD1158" s="130"/>
      <c r="AE1158" s="130"/>
      <c r="AF1158" s="130"/>
      <c r="AG1158" s="130"/>
      <c r="AH1158" s="130"/>
      <c r="AI1158" s="130"/>
      <c r="AJ1158" s="130"/>
      <c r="AK1158" s="130"/>
      <c r="AL1158" s="130"/>
      <c r="AM1158" s="130"/>
    </row>
    <row r="1159" spans="1:39" ht="20.25" customHeight="1">
      <c r="A1159" s="132">
        <v>1158</v>
      </c>
      <c r="B1159" s="19" t="s">
        <v>5631</v>
      </c>
      <c r="C1159" s="250">
        <v>61103099000</v>
      </c>
      <c r="D1159" s="261" t="s">
        <v>2338</v>
      </c>
      <c r="E1159" s="143" t="str">
        <f t="shared" si="54"/>
        <v>Սվիտրեր</v>
      </c>
      <c r="F1159" s="16" t="s">
        <v>459</v>
      </c>
      <c r="G1159" s="144">
        <f>VLOOKUP(E1159,subcategory!A:B,2,0)</f>
        <v>88</v>
      </c>
      <c r="H1159" s="273" t="s">
        <v>20</v>
      </c>
      <c r="I1159" s="213" t="e">
        <f>VLOOKUP(H1159,gender!A:B,2,0)</f>
        <v>#N/A</v>
      </c>
      <c r="J1159" s="273">
        <v>332</v>
      </c>
      <c r="K1159" s="273">
        <v>332</v>
      </c>
      <c r="L1159" s="273">
        <v>1</v>
      </c>
      <c r="M1159" s="273" t="s">
        <v>2262</v>
      </c>
      <c r="N1159" s="144">
        <f>VLOOKUP(M1159,brand!A:B,2,0)</f>
        <v>823</v>
      </c>
      <c r="O1159" s="144"/>
      <c r="P1159" s="144" t="e">
        <f>VLOOKUP(O1159,country!A:B,2,0)</f>
        <v>#N/A</v>
      </c>
      <c r="Q1159" s="273" t="s">
        <v>7193</v>
      </c>
      <c r="R1159" s="144" t="str">
        <f t="shared" si="53"/>
        <v>100% Պոլիեսթեր</v>
      </c>
      <c r="S1159" s="144" t="s">
        <v>7203</v>
      </c>
      <c r="T1159" s="144" t="e">
        <f>VLOOKUP(R1159,material!A:B,2,0)</f>
        <v>#N/A</v>
      </c>
      <c r="U1159" s="141" t="s">
        <v>7644</v>
      </c>
      <c r="V1159" s="141"/>
      <c r="W1159" s="273" t="s">
        <v>858</v>
      </c>
      <c r="X1159" s="141">
        <f>VLOOKUP(W1159,SIZE!A:B,2,0)</f>
        <v>1</v>
      </c>
      <c r="Y1159" s="141">
        <v>0</v>
      </c>
      <c r="Z1159" s="141" t="s">
        <v>2092</v>
      </c>
      <c r="AA1159" s="141">
        <f>VLOOKUP(Z1159,COLOR!A:B,2,0)</f>
        <v>8</v>
      </c>
      <c r="AB1159" s="130"/>
      <c r="AC1159" s="130"/>
      <c r="AD1159" s="130"/>
      <c r="AE1159" s="130"/>
      <c r="AF1159" s="130"/>
      <c r="AG1159" s="130"/>
      <c r="AH1159" s="130"/>
      <c r="AI1159" s="130"/>
      <c r="AJ1159" s="130"/>
      <c r="AK1159" s="130"/>
      <c r="AL1159" s="130"/>
      <c r="AM1159" s="130"/>
    </row>
    <row r="1160" spans="1:39" ht="20.25" customHeight="1">
      <c r="A1160" s="132">
        <v>1159</v>
      </c>
      <c r="B1160" s="19" t="s">
        <v>5632</v>
      </c>
      <c r="C1160" s="250">
        <v>62034235000</v>
      </c>
      <c r="D1160" s="261" t="s">
        <v>548</v>
      </c>
      <c r="E1160" s="143" t="str">
        <f t="shared" si="54"/>
        <v>Տաբատներ</v>
      </c>
      <c r="F1160" s="273" t="s">
        <v>7795</v>
      </c>
      <c r="G1160" s="144">
        <f>VLOOKUP(E1160,subcategory!A:B,2,0)</f>
        <v>93</v>
      </c>
      <c r="H1160" s="273" t="s">
        <v>10</v>
      </c>
      <c r="I1160" s="213" t="e">
        <f>VLOOKUP(H1160,gender!A:B,2,0)</f>
        <v>#N/A</v>
      </c>
      <c r="J1160" s="273">
        <v>462</v>
      </c>
      <c r="K1160" s="273">
        <v>462</v>
      </c>
      <c r="L1160" s="273">
        <v>1</v>
      </c>
      <c r="M1160" s="273" t="s">
        <v>2262</v>
      </c>
      <c r="N1160" s="144">
        <f>VLOOKUP(M1160,brand!A:B,2,0)</f>
        <v>823</v>
      </c>
      <c r="O1160" s="144"/>
      <c r="P1160" s="144" t="e">
        <f>VLOOKUP(O1160,country!A:B,2,0)</f>
        <v>#N/A</v>
      </c>
      <c r="Q1160" s="273" t="s">
        <v>436</v>
      </c>
      <c r="R1160" s="144" t="str">
        <f t="shared" si="53"/>
        <v>70% Բամբակ, 30% Պոլիեսթեր</v>
      </c>
      <c r="S1160" s="144" t="s">
        <v>7333</v>
      </c>
      <c r="T1160" s="144" t="e">
        <f>VLOOKUP(R1160,material!A:B,2,0)</f>
        <v>#N/A</v>
      </c>
      <c r="U1160" s="141" t="s">
        <v>7644</v>
      </c>
      <c r="V1160" s="141"/>
      <c r="W1160" s="273" t="s">
        <v>828</v>
      </c>
      <c r="X1160" s="141">
        <f>VLOOKUP(W1160,SIZE!A:B,2,0)</f>
        <v>124</v>
      </c>
      <c r="Y1160" s="141">
        <v>0</v>
      </c>
      <c r="Z1160" s="141" t="s">
        <v>2042</v>
      </c>
      <c r="AA1160" s="141" t="e">
        <f>VLOOKUP(Z1160,COLOR!A:B,2,0)</f>
        <v>#N/A</v>
      </c>
      <c r="AB1160" s="130"/>
      <c r="AC1160" s="130"/>
      <c r="AD1160" s="130"/>
      <c r="AE1160" s="130"/>
      <c r="AF1160" s="130"/>
      <c r="AG1160" s="130"/>
      <c r="AH1160" s="130"/>
      <c r="AI1160" s="130"/>
      <c r="AJ1160" s="130"/>
      <c r="AK1160" s="130"/>
      <c r="AL1160" s="130"/>
      <c r="AM1160" s="130"/>
    </row>
    <row r="1161" spans="1:39" ht="20.25" customHeight="1">
      <c r="A1161" s="132">
        <v>1160</v>
      </c>
      <c r="B1161" s="19" t="s">
        <v>5633</v>
      </c>
      <c r="C1161" s="250">
        <v>62046231000</v>
      </c>
      <c r="D1161" s="261" t="s">
        <v>603</v>
      </c>
      <c r="E1161" s="143" t="str">
        <f t="shared" si="54"/>
        <v>Ջինսե Տաբատ</v>
      </c>
      <c r="F1161" s="273" t="s">
        <v>335</v>
      </c>
      <c r="G1161" s="144">
        <f>VLOOKUP(E1161,subcategory!A:B,2,0)</f>
        <v>87</v>
      </c>
      <c r="H1161" s="273" t="s">
        <v>20</v>
      </c>
      <c r="I1161" s="213" t="e">
        <f>VLOOKUP(H1161,gender!A:B,2,0)</f>
        <v>#N/A</v>
      </c>
      <c r="J1161" s="273">
        <v>608</v>
      </c>
      <c r="K1161" s="273">
        <v>608</v>
      </c>
      <c r="L1161" s="273">
        <v>1</v>
      </c>
      <c r="M1161" s="273" t="s">
        <v>2262</v>
      </c>
      <c r="N1161" s="144">
        <f>VLOOKUP(M1161,brand!A:B,2,0)</f>
        <v>823</v>
      </c>
      <c r="O1161" s="144"/>
      <c r="P1161" s="144" t="e">
        <f>VLOOKUP(O1161,country!A:B,2,0)</f>
        <v>#N/A</v>
      </c>
      <c r="Q1161" s="273" t="s">
        <v>440</v>
      </c>
      <c r="R1161" s="144" t="str">
        <f t="shared" si="53"/>
        <v>100% Բամբակ</v>
      </c>
      <c r="S1161" s="144" t="s">
        <v>7205</v>
      </c>
      <c r="T1161" s="144" t="e">
        <f>VLOOKUP(R1161,material!A:B,2,0)</f>
        <v>#N/A</v>
      </c>
      <c r="U1161" s="141" t="s">
        <v>7644</v>
      </c>
      <c r="V1161" s="141"/>
      <c r="W1161" s="273">
        <v>42</v>
      </c>
      <c r="X1161" s="141">
        <f>VLOOKUP(W1161,SIZE!A:B,2,0)</f>
        <v>88</v>
      </c>
      <c r="Y1161" s="141">
        <v>0</v>
      </c>
      <c r="Z1161" s="141" t="s">
        <v>2092</v>
      </c>
      <c r="AA1161" s="141">
        <f>VLOOKUP(Z1161,COLOR!A:B,2,0)</f>
        <v>8</v>
      </c>
      <c r="AB1161" s="130"/>
      <c r="AC1161" s="130"/>
      <c r="AD1161" s="130"/>
      <c r="AE1161" s="130"/>
      <c r="AF1161" s="130"/>
      <c r="AG1161" s="130"/>
      <c r="AH1161" s="130"/>
      <c r="AI1161" s="130"/>
      <c r="AJ1161" s="130"/>
      <c r="AK1161" s="130"/>
      <c r="AL1161" s="130"/>
      <c r="AM1161" s="130"/>
    </row>
    <row r="1162" spans="1:39" ht="20.25" customHeight="1">
      <c r="A1162" s="132">
        <v>1161</v>
      </c>
      <c r="B1162" s="19" t="s">
        <v>5634</v>
      </c>
      <c r="C1162" s="252">
        <v>62014000000</v>
      </c>
      <c r="D1162" s="261" t="s">
        <v>6938</v>
      </c>
      <c r="E1162" s="143" t="str">
        <f t="shared" si="54"/>
        <v>Բաճկոն</v>
      </c>
      <c r="F1162" s="273" t="s">
        <v>62</v>
      </c>
      <c r="G1162" s="144">
        <f>VLOOKUP(E1162,subcategory!A:B,2,0)</f>
        <v>14</v>
      </c>
      <c r="H1162" s="273" t="s">
        <v>10</v>
      </c>
      <c r="I1162" s="213" t="e">
        <f>VLOOKUP(H1162,gender!A:B,2,0)</f>
        <v>#N/A</v>
      </c>
      <c r="J1162" s="273">
        <v>566</v>
      </c>
      <c r="K1162" s="273">
        <v>566</v>
      </c>
      <c r="L1162" s="273">
        <v>1</v>
      </c>
      <c r="M1162" s="273" t="s">
        <v>2262</v>
      </c>
      <c r="N1162" s="144">
        <f>VLOOKUP(M1162,brand!A:B,2,0)</f>
        <v>823</v>
      </c>
      <c r="O1162" s="144"/>
      <c r="P1162" s="144" t="e">
        <f>VLOOKUP(O1162,country!A:B,2,0)</f>
        <v>#N/A</v>
      </c>
      <c r="Q1162" s="273" t="s">
        <v>3915</v>
      </c>
      <c r="R1162" s="144" t="str">
        <f t="shared" si="53"/>
        <v>100% Պոլիեսթեր</v>
      </c>
      <c r="S1162" s="144" t="s">
        <v>7203</v>
      </c>
      <c r="T1162" s="219" t="s">
        <v>3930</v>
      </c>
      <c r="U1162" s="141" t="s">
        <v>7644</v>
      </c>
      <c r="V1162" s="141"/>
      <c r="W1162" s="273" t="s">
        <v>825</v>
      </c>
      <c r="X1162" s="141">
        <f>VLOOKUP(W1162,SIZE!A:B,2,0)</f>
        <v>119</v>
      </c>
      <c r="Y1162" s="141">
        <v>0</v>
      </c>
      <c r="Z1162" s="141" t="s">
        <v>1061</v>
      </c>
      <c r="AA1162" s="141">
        <f>VLOOKUP(Z1162,COLOR!A:B,2,0)</f>
        <v>4</v>
      </c>
      <c r="AB1162" s="130"/>
      <c r="AC1162" s="130"/>
      <c r="AD1162" s="130"/>
      <c r="AE1162" s="130"/>
      <c r="AF1162" s="130"/>
      <c r="AG1162" s="130"/>
      <c r="AH1162" s="130"/>
      <c r="AI1162" s="130"/>
      <c r="AJ1162" s="130"/>
      <c r="AK1162" s="130"/>
      <c r="AL1162" s="130"/>
      <c r="AM1162" s="130"/>
    </row>
    <row r="1163" spans="1:39" ht="20.25" customHeight="1">
      <c r="A1163" s="132">
        <v>1162</v>
      </c>
      <c r="B1163" s="19" t="s">
        <v>5635</v>
      </c>
      <c r="C1163" s="250">
        <v>61103099000</v>
      </c>
      <c r="D1163" s="261" t="s">
        <v>709</v>
      </c>
      <c r="E1163" s="143" t="str">
        <f t="shared" si="54"/>
        <v>Կարդիգան</v>
      </c>
      <c r="F1163" s="273" t="s">
        <v>328</v>
      </c>
      <c r="G1163" s="144">
        <f>VLOOKUP(E1163,subcategory!A:B,2,0)</f>
        <v>89</v>
      </c>
      <c r="H1163" s="273" t="s">
        <v>20</v>
      </c>
      <c r="I1163" s="213" t="e">
        <f>VLOOKUP(H1163,gender!A:B,2,0)</f>
        <v>#N/A</v>
      </c>
      <c r="J1163" s="273">
        <v>372</v>
      </c>
      <c r="K1163" s="273">
        <v>372</v>
      </c>
      <c r="L1163" s="273">
        <v>1</v>
      </c>
      <c r="M1163" s="273" t="s">
        <v>2262</v>
      </c>
      <c r="N1163" s="144">
        <f>VLOOKUP(M1163,brand!A:B,2,0)</f>
        <v>823</v>
      </c>
      <c r="O1163" s="144"/>
      <c r="P1163" s="144" t="e">
        <f>VLOOKUP(O1163,country!A:B,2,0)</f>
        <v>#N/A</v>
      </c>
      <c r="Q1163" s="273" t="s">
        <v>440</v>
      </c>
      <c r="R1163" s="144" t="str">
        <f t="shared" si="53"/>
        <v>100% Ակրիլ</v>
      </c>
      <c r="S1163" s="144" t="s">
        <v>7204</v>
      </c>
      <c r="T1163" s="144" t="e">
        <f>VLOOKUP(R1163,material!A:B,2,0)</f>
        <v>#N/A</v>
      </c>
      <c r="U1163" s="141" t="s">
        <v>7644</v>
      </c>
      <c r="V1163" s="141"/>
      <c r="W1163" s="273" t="s">
        <v>810</v>
      </c>
      <c r="X1163" s="141">
        <f>VLOOKUP(W1163,SIZE!A:B,2,0)</f>
        <v>122</v>
      </c>
      <c r="Y1163" s="141">
        <v>0</v>
      </c>
      <c r="Z1163" s="141" t="s">
        <v>1057</v>
      </c>
      <c r="AA1163" s="141">
        <f>VLOOKUP(Z1163,COLOR!A:B,2,0)</f>
        <v>5</v>
      </c>
      <c r="AB1163" s="130"/>
      <c r="AC1163" s="130"/>
      <c r="AD1163" s="130"/>
      <c r="AE1163" s="130"/>
      <c r="AF1163" s="130"/>
      <c r="AG1163" s="130"/>
      <c r="AH1163" s="130"/>
      <c r="AI1163" s="130"/>
      <c r="AJ1163" s="130"/>
      <c r="AK1163" s="130"/>
      <c r="AL1163" s="130"/>
      <c r="AM1163" s="130"/>
    </row>
    <row r="1164" spans="1:39" ht="20.25" customHeight="1">
      <c r="A1164" s="132">
        <v>1163</v>
      </c>
      <c r="B1164" s="19" t="s">
        <v>5636</v>
      </c>
      <c r="C1164" s="250">
        <v>61045300000</v>
      </c>
      <c r="D1164" s="261" t="s">
        <v>495</v>
      </c>
      <c r="E1164" s="143" t="str">
        <f t="shared" si="54"/>
        <v>Կիսաշրջազգեստ</v>
      </c>
      <c r="F1164" s="273" t="s">
        <v>443</v>
      </c>
      <c r="G1164" s="144">
        <f>VLOOKUP(E1164,subcategory!A:B,2,0)</f>
        <v>53</v>
      </c>
      <c r="H1164" s="273" t="s">
        <v>20</v>
      </c>
      <c r="I1164" s="213" t="e">
        <f>VLOOKUP(H1164,gender!A:B,2,0)</f>
        <v>#N/A</v>
      </c>
      <c r="J1164" s="273">
        <v>210</v>
      </c>
      <c r="K1164" s="273">
        <v>210</v>
      </c>
      <c r="L1164" s="273">
        <v>1</v>
      </c>
      <c r="M1164" s="273" t="s">
        <v>2262</v>
      </c>
      <c r="N1164" s="144">
        <f>VLOOKUP(M1164,brand!A:B,2,0)</f>
        <v>823</v>
      </c>
      <c r="O1164" s="144"/>
      <c r="P1164" s="144" t="e">
        <f>VLOOKUP(O1164,country!A:B,2,0)</f>
        <v>#N/A</v>
      </c>
      <c r="Q1164" s="273" t="s">
        <v>3915</v>
      </c>
      <c r="R1164" s="144" t="str">
        <f t="shared" si="53"/>
        <v>100% Պոլիեսթեր</v>
      </c>
      <c r="S1164" s="144" t="s">
        <v>7203</v>
      </c>
      <c r="T1164" s="144" t="e">
        <f>VLOOKUP(R1164,material!A:B,2,0)</f>
        <v>#N/A</v>
      </c>
      <c r="U1164" s="141" t="s">
        <v>7644</v>
      </c>
      <c r="V1164" s="141"/>
      <c r="W1164" s="273">
        <v>40</v>
      </c>
      <c r="X1164" s="141">
        <f>VLOOKUP(W1164,SIZE!A:B,2,0)</f>
        <v>79</v>
      </c>
      <c r="Y1164" s="141">
        <v>0</v>
      </c>
      <c r="Z1164" s="141" t="s">
        <v>1033</v>
      </c>
      <c r="AA1164" s="141">
        <f>VLOOKUP(Z1164,COLOR!A:B,2,0)</f>
        <v>20</v>
      </c>
      <c r="AB1164" s="130"/>
      <c r="AC1164" s="130"/>
      <c r="AD1164" s="130"/>
      <c r="AE1164" s="130"/>
      <c r="AF1164" s="130"/>
      <c r="AG1164" s="130"/>
      <c r="AH1164" s="130"/>
      <c r="AI1164" s="130"/>
      <c r="AJ1164" s="130"/>
      <c r="AK1164" s="130"/>
      <c r="AL1164" s="130"/>
      <c r="AM1164" s="130"/>
    </row>
    <row r="1165" spans="1:39" ht="20.25" customHeight="1">
      <c r="A1165" s="132">
        <v>1164</v>
      </c>
      <c r="B1165" s="19" t="s">
        <v>5637</v>
      </c>
      <c r="C1165" s="250">
        <v>62034231000</v>
      </c>
      <c r="D1165" s="261" t="s">
        <v>912</v>
      </c>
      <c r="E1165" s="143" t="str">
        <f t="shared" si="54"/>
        <v>Ջինսե Տաբատ</v>
      </c>
      <c r="F1165" s="273" t="s">
        <v>335</v>
      </c>
      <c r="G1165" s="144">
        <f>VLOOKUP(E1165,subcategory!A:B,2,0)</f>
        <v>87</v>
      </c>
      <c r="H1165" s="273" t="s">
        <v>10</v>
      </c>
      <c r="I1165" s="213" t="e">
        <f>VLOOKUP(H1165,gender!A:B,2,0)</f>
        <v>#N/A</v>
      </c>
      <c r="J1165" s="273">
        <v>752</v>
      </c>
      <c r="K1165" s="273">
        <v>752</v>
      </c>
      <c r="L1165" s="273">
        <v>1</v>
      </c>
      <c r="M1165" s="273" t="s">
        <v>2262</v>
      </c>
      <c r="N1165" s="144">
        <f>VLOOKUP(M1165,brand!A:B,2,0)</f>
        <v>823</v>
      </c>
      <c r="O1165" s="144"/>
      <c r="P1165" s="144" t="e">
        <f>VLOOKUP(O1165,country!A:B,2,0)</f>
        <v>#N/A</v>
      </c>
      <c r="Q1165" s="273" t="s">
        <v>2841</v>
      </c>
      <c r="R1165" s="144" t="str">
        <f t="shared" si="53"/>
        <v>99% Բամբակ, 1% Էլաստան</v>
      </c>
      <c r="S1165" s="144" t="s">
        <v>7327</v>
      </c>
      <c r="T1165" s="144" t="e">
        <f>VLOOKUP(R1165,material!A:B,2,0)</f>
        <v>#N/A</v>
      </c>
      <c r="U1165" s="141" t="s">
        <v>7644</v>
      </c>
      <c r="V1165" s="141"/>
      <c r="W1165" s="273" t="s">
        <v>1085</v>
      </c>
      <c r="X1165" s="141">
        <f>VLOOKUP(W1165,SIZE!A:B,2,0)</f>
        <v>609</v>
      </c>
      <c r="Y1165" s="141">
        <v>0</v>
      </c>
      <c r="Z1165" s="141" t="s">
        <v>1033</v>
      </c>
      <c r="AA1165" s="141">
        <f>VLOOKUP(Z1165,COLOR!A:B,2,0)</f>
        <v>20</v>
      </c>
      <c r="AB1165" s="130"/>
      <c r="AC1165" s="130"/>
      <c r="AD1165" s="130"/>
      <c r="AE1165" s="130"/>
      <c r="AF1165" s="130"/>
      <c r="AG1165" s="130"/>
      <c r="AH1165" s="130"/>
      <c r="AI1165" s="130"/>
      <c r="AJ1165" s="130"/>
      <c r="AK1165" s="130"/>
      <c r="AL1165" s="130"/>
      <c r="AM1165" s="130"/>
    </row>
    <row r="1166" spans="1:39" ht="20.25" customHeight="1">
      <c r="A1166" s="132">
        <v>1165</v>
      </c>
      <c r="B1166" s="19" t="s">
        <v>5638</v>
      </c>
      <c r="C1166" s="250">
        <v>62034231000</v>
      </c>
      <c r="D1166" s="261" t="s">
        <v>537</v>
      </c>
      <c r="E1166" s="143" t="str">
        <f t="shared" si="54"/>
        <v>Ջինսե Տաբատ</v>
      </c>
      <c r="F1166" s="273" t="s">
        <v>335</v>
      </c>
      <c r="G1166" s="144">
        <f>VLOOKUP(E1166,subcategory!A:B,2,0)</f>
        <v>87</v>
      </c>
      <c r="H1166" s="273" t="s">
        <v>10</v>
      </c>
      <c r="I1166" s="213" t="e">
        <f>VLOOKUP(H1166,gender!A:B,2,0)</f>
        <v>#N/A</v>
      </c>
      <c r="J1166" s="273">
        <v>584</v>
      </c>
      <c r="K1166" s="273">
        <v>584</v>
      </c>
      <c r="L1166" s="273">
        <v>1</v>
      </c>
      <c r="M1166" s="273" t="s">
        <v>2262</v>
      </c>
      <c r="N1166" s="144">
        <f>VLOOKUP(M1166,brand!A:B,2,0)</f>
        <v>823</v>
      </c>
      <c r="O1166" s="144"/>
      <c r="P1166" s="144" t="e">
        <f>VLOOKUP(O1166,country!A:B,2,0)</f>
        <v>#N/A</v>
      </c>
      <c r="Q1166" s="273" t="s">
        <v>436</v>
      </c>
      <c r="R1166" s="144" t="str">
        <f t="shared" si="53"/>
        <v>99% Բամբակ, 1% Էլաստան</v>
      </c>
      <c r="S1166" s="144" t="s">
        <v>7327</v>
      </c>
      <c r="T1166" s="144" t="e">
        <f>VLOOKUP(R1166,material!A:B,2,0)</f>
        <v>#N/A</v>
      </c>
      <c r="U1166" s="141" t="s">
        <v>7644</v>
      </c>
      <c r="V1166" s="141"/>
      <c r="W1166" s="273" t="s">
        <v>1085</v>
      </c>
      <c r="X1166" s="141">
        <f>VLOOKUP(W1166,SIZE!A:B,2,0)</f>
        <v>609</v>
      </c>
      <c r="Y1166" s="141">
        <v>0</v>
      </c>
      <c r="Z1166" s="141" t="s">
        <v>7769</v>
      </c>
      <c r="AA1166" s="141" t="e">
        <f>VLOOKUP(Z1166,COLOR!A:B,2,0)</f>
        <v>#N/A</v>
      </c>
      <c r="AB1166" s="130"/>
      <c r="AC1166" s="130"/>
      <c r="AD1166" s="130"/>
      <c r="AE1166" s="130"/>
      <c r="AF1166" s="130"/>
      <c r="AG1166" s="130"/>
      <c r="AH1166" s="130"/>
      <c r="AI1166" s="130"/>
      <c r="AJ1166" s="130"/>
      <c r="AK1166" s="130"/>
      <c r="AL1166" s="130"/>
      <c r="AM1166" s="130"/>
    </row>
    <row r="1167" spans="1:39" ht="20.25" customHeight="1">
      <c r="A1167" s="132">
        <v>1166</v>
      </c>
      <c r="B1167" s="19" t="s">
        <v>5639</v>
      </c>
      <c r="C1167" s="250">
        <v>61103099000</v>
      </c>
      <c r="D1167" s="261" t="s">
        <v>709</v>
      </c>
      <c r="E1167" s="143" t="str">
        <f t="shared" si="54"/>
        <v>Կարդիգան</v>
      </c>
      <c r="F1167" s="273" t="s">
        <v>328</v>
      </c>
      <c r="G1167" s="144">
        <f>VLOOKUP(E1167,subcategory!A:B,2,0)</f>
        <v>89</v>
      </c>
      <c r="H1167" s="273" t="s">
        <v>20</v>
      </c>
      <c r="I1167" s="213" t="e">
        <f>VLOOKUP(H1167,gender!A:B,2,0)</f>
        <v>#N/A</v>
      </c>
      <c r="J1167" s="273">
        <v>460</v>
      </c>
      <c r="K1167" s="273">
        <v>460</v>
      </c>
      <c r="L1167" s="273">
        <v>1</v>
      </c>
      <c r="M1167" s="273" t="s">
        <v>2262</v>
      </c>
      <c r="N1167" s="144">
        <f>VLOOKUP(M1167,brand!A:B,2,0)</f>
        <v>823</v>
      </c>
      <c r="O1167" s="144"/>
      <c r="P1167" s="144" t="e">
        <f>VLOOKUP(O1167,country!A:B,2,0)</f>
        <v>#N/A</v>
      </c>
      <c r="Q1167" s="273" t="s">
        <v>436</v>
      </c>
      <c r="R1167" s="144" t="str">
        <f t="shared" si="53"/>
        <v>100% Պոլիեսթեր</v>
      </c>
      <c r="S1167" s="144" t="s">
        <v>7203</v>
      </c>
      <c r="T1167" s="144" t="e">
        <f>VLOOKUP(R1167,material!A:B,2,0)</f>
        <v>#N/A</v>
      </c>
      <c r="U1167" s="141" t="s">
        <v>7644</v>
      </c>
      <c r="V1167" s="141"/>
      <c r="W1167" s="273">
        <v>40</v>
      </c>
      <c r="X1167" s="141">
        <f>VLOOKUP(W1167,SIZE!A:B,2,0)</f>
        <v>79</v>
      </c>
      <c r="Y1167" s="141">
        <v>0</v>
      </c>
      <c r="Z1167" s="141" t="s">
        <v>1033</v>
      </c>
      <c r="AA1167" s="141">
        <f>VLOOKUP(Z1167,COLOR!A:B,2,0)</f>
        <v>20</v>
      </c>
      <c r="AB1167" s="130"/>
      <c r="AC1167" s="130"/>
      <c r="AD1167" s="130"/>
      <c r="AE1167" s="130"/>
      <c r="AF1167" s="130"/>
      <c r="AG1167" s="130"/>
      <c r="AH1167" s="130"/>
      <c r="AI1167" s="130"/>
      <c r="AJ1167" s="130"/>
      <c r="AK1167" s="130"/>
      <c r="AL1167" s="130"/>
      <c r="AM1167" s="130"/>
    </row>
    <row r="1168" spans="1:39" ht="20.25" customHeight="1">
      <c r="A1168" s="132">
        <v>1167</v>
      </c>
      <c r="B1168" s="19" t="s">
        <v>5604</v>
      </c>
      <c r="C1168" s="250">
        <v>62034231000</v>
      </c>
      <c r="D1168" s="261" t="s">
        <v>912</v>
      </c>
      <c r="E1168" s="143" t="str">
        <f t="shared" si="54"/>
        <v>Ջինսե Տաբատ</v>
      </c>
      <c r="F1168" s="273" t="s">
        <v>335</v>
      </c>
      <c r="G1168" s="144">
        <f>VLOOKUP(E1168,subcategory!A:B,2,0)</f>
        <v>87</v>
      </c>
      <c r="H1168" s="273" t="s">
        <v>10</v>
      </c>
      <c r="I1168" s="213" t="e">
        <f>VLOOKUP(H1168,gender!A:B,2,0)</f>
        <v>#N/A</v>
      </c>
      <c r="J1168" s="273">
        <v>586</v>
      </c>
      <c r="K1168" s="273">
        <v>586</v>
      </c>
      <c r="L1168" s="273">
        <v>1</v>
      </c>
      <c r="M1168" s="273" t="s">
        <v>2262</v>
      </c>
      <c r="N1168" s="144">
        <f>VLOOKUP(M1168,brand!A:B,2,0)</f>
        <v>823</v>
      </c>
      <c r="O1168" s="144"/>
      <c r="P1168" s="144" t="e">
        <f>VLOOKUP(O1168,country!A:B,2,0)</f>
        <v>#N/A</v>
      </c>
      <c r="Q1168" s="273" t="s">
        <v>2841</v>
      </c>
      <c r="R1168" s="144" t="str">
        <f t="shared" si="53"/>
        <v>99% Բամբակ, 1% Էլաստան</v>
      </c>
      <c r="S1168" s="144" t="s">
        <v>7327</v>
      </c>
      <c r="T1168" s="144" t="e">
        <f>VLOOKUP(R1168,material!A:B,2,0)</f>
        <v>#N/A</v>
      </c>
      <c r="U1168" s="141" t="s">
        <v>7644</v>
      </c>
      <c r="V1168" s="141"/>
      <c r="W1168" s="273">
        <v>32</v>
      </c>
      <c r="X1168" s="141">
        <f>VLOOKUP(W1168,SIZE!A:B,2,0)</f>
        <v>31</v>
      </c>
      <c r="Y1168" s="141">
        <v>0</v>
      </c>
      <c r="Z1168" s="141" t="s">
        <v>1033</v>
      </c>
      <c r="AA1168" s="141">
        <f>VLOOKUP(Z1168,COLOR!A:B,2,0)</f>
        <v>20</v>
      </c>
      <c r="AB1168" s="130"/>
      <c r="AC1168" s="130"/>
      <c r="AD1168" s="130"/>
      <c r="AE1168" s="130"/>
      <c r="AF1168" s="130"/>
      <c r="AG1168" s="130"/>
      <c r="AH1168" s="130"/>
      <c r="AI1168" s="130"/>
      <c r="AJ1168" s="130"/>
      <c r="AK1168" s="130"/>
      <c r="AL1168" s="130"/>
      <c r="AM1168" s="130"/>
    </row>
    <row r="1169" spans="1:39" ht="20.25" customHeight="1">
      <c r="A1169" s="132">
        <v>1168</v>
      </c>
      <c r="B1169" s="19" t="s">
        <v>5640</v>
      </c>
      <c r="C1169" s="252">
        <v>62024000090</v>
      </c>
      <c r="D1169" s="263" t="s">
        <v>7009</v>
      </c>
      <c r="E1169" s="143" t="str">
        <f t="shared" si="54"/>
        <v>Անթև Բաճկոն</v>
      </c>
      <c r="F1169" s="273" t="s">
        <v>7133</v>
      </c>
      <c r="G1169" s="144">
        <f>VLOOKUP(E1169,subcategory!A:B,2,0)</f>
        <v>471</v>
      </c>
      <c r="H1169" s="273" t="s">
        <v>20</v>
      </c>
      <c r="I1169" s="213" t="e">
        <f>VLOOKUP(H1169,gender!A:B,2,0)</f>
        <v>#N/A</v>
      </c>
      <c r="J1169" s="273">
        <v>446</v>
      </c>
      <c r="K1169" s="273">
        <v>446</v>
      </c>
      <c r="L1169" s="273">
        <v>1</v>
      </c>
      <c r="M1169" s="273" t="s">
        <v>2262</v>
      </c>
      <c r="N1169" s="144">
        <f>VLOOKUP(M1169,brand!A:B,2,0)</f>
        <v>823</v>
      </c>
      <c r="O1169" s="144"/>
      <c r="P1169" s="144" t="e">
        <f>VLOOKUP(O1169,country!A:B,2,0)</f>
        <v>#N/A</v>
      </c>
      <c r="Q1169" s="273" t="s">
        <v>7193</v>
      </c>
      <c r="R1169" s="144" t="str">
        <f t="shared" si="53"/>
        <v>100% Նիլոն</v>
      </c>
      <c r="S1169" s="144" t="s">
        <v>7343</v>
      </c>
      <c r="T1169" s="144" t="e">
        <f>VLOOKUP(R1169,material!A:B,2,0)</f>
        <v>#N/A</v>
      </c>
      <c r="U1169" s="141" t="s">
        <v>7644</v>
      </c>
      <c r="V1169" s="141"/>
      <c r="W1169" s="273" t="s">
        <v>825</v>
      </c>
      <c r="X1169" s="141">
        <f>VLOOKUP(W1169,SIZE!A:B,2,0)</f>
        <v>119</v>
      </c>
      <c r="Y1169" s="141">
        <v>0</v>
      </c>
      <c r="Z1169" s="141" t="s">
        <v>7761</v>
      </c>
      <c r="AA1169" s="141">
        <f>VLOOKUP(Z1169,COLOR!A:B,2,0)</f>
        <v>10</v>
      </c>
      <c r="AB1169" s="130"/>
      <c r="AC1169" s="130"/>
      <c r="AD1169" s="130"/>
      <c r="AE1169" s="130"/>
      <c r="AF1169" s="130"/>
      <c r="AG1169" s="130"/>
      <c r="AH1169" s="130"/>
      <c r="AI1169" s="130"/>
      <c r="AJ1169" s="130"/>
      <c r="AK1169" s="130"/>
      <c r="AL1169" s="130"/>
      <c r="AM1169" s="130"/>
    </row>
    <row r="1170" spans="1:39" ht="20.25" customHeight="1">
      <c r="A1170" s="132">
        <v>1169</v>
      </c>
      <c r="B1170" s="19" t="s">
        <v>5641</v>
      </c>
      <c r="C1170" s="250">
        <v>61103099000</v>
      </c>
      <c r="D1170" s="261" t="s">
        <v>2338</v>
      </c>
      <c r="E1170" s="143" t="str">
        <f t="shared" si="54"/>
        <v>Սվիտրեր</v>
      </c>
      <c r="F1170" s="16" t="s">
        <v>459</v>
      </c>
      <c r="G1170" s="144">
        <f>VLOOKUP(E1170,subcategory!A:B,2,0)</f>
        <v>88</v>
      </c>
      <c r="H1170" s="273" t="s">
        <v>20</v>
      </c>
      <c r="I1170" s="213" t="e">
        <f>VLOOKUP(H1170,gender!A:B,2,0)</f>
        <v>#N/A</v>
      </c>
      <c r="J1170" s="273">
        <v>396</v>
      </c>
      <c r="K1170" s="273">
        <v>396</v>
      </c>
      <c r="L1170" s="273">
        <v>1</v>
      </c>
      <c r="M1170" s="273" t="s">
        <v>2262</v>
      </c>
      <c r="N1170" s="144">
        <f>VLOOKUP(M1170,brand!A:B,2,0)</f>
        <v>823</v>
      </c>
      <c r="O1170" s="144"/>
      <c r="P1170" s="144" t="e">
        <f>VLOOKUP(O1170,country!A:B,2,0)</f>
        <v>#N/A</v>
      </c>
      <c r="Q1170" s="273" t="s">
        <v>7193</v>
      </c>
      <c r="R1170" s="144" t="str">
        <f t="shared" si="53"/>
        <v>100% Պոլիեսթեր</v>
      </c>
      <c r="S1170" s="144" t="s">
        <v>7203</v>
      </c>
      <c r="T1170" s="144" t="e">
        <f>VLOOKUP(R1170,material!A:B,2,0)</f>
        <v>#N/A</v>
      </c>
      <c r="U1170" s="141" t="s">
        <v>7644</v>
      </c>
      <c r="V1170" s="141"/>
      <c r="W1170" s="273" t="s">
        <v>821</v>
      </c>
      <c r="X1170" s="141">
        <f>VLOOKUP(W1170,SIZE!A:B,2,0)</f>
        <v>3</v>
      </c>
      <c r="Y1170" s="141">
        <v>0</v>
      </c>
      <c r="Z1170" s="141" t="s">
        <v>7770</v>
      </c>
      <c r="AA1170" s="141" t="e">
        <f>VLOOKUP(Z1170,COLOR!A:B,2,0)</f>
        <v>#N/A</v>
      </c>
      <c r="AB1170" s="130"/>
      <c r="AC1170" s="130"/>
      <c r="AD1170" s="130"/>
      <c r="AE1170" s="130"/>
      <c r="AF1170" s="130"/>
      <c r="AG1170" s="130"/>
      <c r="AH1170" s="130"/>
      <c r="AI1170" s="130"/>
      <c r="AJ1170" s="130"/>
      <c r="AK1170" s="130"/>
      <c r="AL1170" s="130"/>
      <c r="AM1170" s="130"/>
    </row>
    <row r="1171" spans="1:39" ht="20.25" customHeight="1">
      <c r="A1171" s="132">
        <v>1170</v>
      </c>
      <c r="B1171" s="19" t="s">
        <v>5642</v>
      </c>
      <c r="C1171" s="250">
        <v>61103099000</v>
      </c>
      <c r="D1171" s="261" t="s">
        <v>2338</v>
      </c>
      <c r="E1171" s="143" t="str">
        <f t="shared" si="54"/>
        <v>Սվիտրեր</v>
      </c>
      <c r="F1171" s="16" t="s">
        <v>459</v>
      </c>
      <c r="G1171" s="144">
        <f>VLOOKUP(E1171,subcategory!A:B,2,0)</f>
        <v>88</v>
      </c>
      <c r="H1171" s="273" t="s">
        <v>20</v>
      </c>
      <c r="I1171" s="213" t="e">
        <f>VLOOKUP(H1171,gender!A:B,2,0)</f>
        <v>#N/A</v>
      </c>
      <c r="J1171" s="273">
        <v>344</v>
      </c>
      <c r="K1171" s="273">
        <v>344</v>
      </c>
      <c r="L1171" s="273">
        <v>1</v>
      </c>
      <c r="M1171" s="273" t="s">
        <v>2262</v>
      </c>
      <c r="N1171" s="144">
        <f>VLOOKUP(M1171,brand!A:B,2,0)</f>
        <v>823</v>
      </c>
      <c r="O1171" s="144"/>
      <c r="P1171" s="144" t="e">
        <f>VLOOKUP(O1171,country!A:B,2,0)</f>
        <v>#N/A</v>
      </c>
      <c r="Q1171" s="273" t="s">
        <v>421</v>
      </c>
      <c r="R1171" s="144" t="str">
        <f t="shared" si="53"/>
        <v>100% Ակրիլ</v>
      </c>
      <c r="S1171" s="144" t="s">
        <v>7204</v>
      </c>
      <c r="T1171" s="144" t="e">
        <f>VLOOKUP(R1171,material!A:B,2,0)</f>
        <v>#N/A</v>
      </c>
      <c r="U1171" s="141" t="s">
        <v>7644</v>
      </c>
      <c r="V1171" s="141"/>
      <c r="W1171" s="273" t="s">
        <v>825</v>
      </c>
      <c r="X1171" s="141">
        <f>VLOOKUP(W1171,SIZE!A:B,2,0)</f>
        <v>119</v>
      </c>
      <c r="Y1171" s="141">
        <v>0</v>
      </c>
      <c r="Z1171" s="141" t="s">
        <v>1080</v>
      </c>
      <c r="AA1171" s="141">
        <f>VLOOKUP(Z1171,COLOR!A:B,2,0)</f>
        <v>13</v>
      </c>
      <c r="AB1171" s="130"/>
      <c r="AC1171" s="130"/>
      <c r="AD1171" s="130"/>
      <c r="AE1171" s="130"/>
      <c r="AF1171" s="130"/>
      <c r="AG1171" s="130"/>
      <c r="AH1171" s="130"/>
      <c r="AI1171" s="130"/>
      <c r="AJ1171" s="130"/>
      <c r="AK1171" s="130"/>
      <c r="AL1171" s="130"/>
      <c r="AM1171" s="130"/>
    </row>
    <row r="1172" spans="1:39" ht="20.25" customHeight="1">
      <c r="A1172" s="132">
        <v>1171</v>
      </c>
      <c r="B1172" s="19" t="s">
        <v>5643</v>
      </c>
      <c r="C1172" s="250">
        <v>61103099000</v>
      </c>
      <c r="D1172" s="261" t="s">
        <v>709</v>
      </c>
      <c r="E1172" s="143" t="str">
        <f t="shared" si="54"/>
        <v>Կարդիգան</v>
      </c>
      <c r="F1172" s="273" t="s">
        <v>328</v>
      </c>
      <c r="G1172" s="144">
        <f>VLOOKUP(E1172,subcategory!A:B,2,0)</f>
        <v>89</v>
      </c>
      <c r="H1172" s="273" t="s">
        <v>20</v>
      </c>
      <c r="I1172" s="213" t="e">
        <f>VLOOKUP(H1172,gender!A:B,2,0)</f>
        <v>#N/A</v>
      </c>
      <c r="J1172" s="273">
        <v>376</v>
      </c>
      <c r="K1172" s="273">
        <v>376</v>
      </c>
      <c r="L1172" s="273">
        <v>1</v>
      </c>
      <c r="M1172" s="273" t="s">
        <v>2262</v>
      </c>
      <c r="N1172" s="144">
        <f>VLOOKUP(M1172,brand!A:B,2,0)</f>
        <v>823</v>
      </c>
      <c r="O1172" s="144"/>
      <c r="P1172" s="144" t="e">
        <f>VLOOKUP(O1172,country!A:B,2,0)</f>
        <v>#N/A</v>
      </c>
      <c r="Q1172" s="273" t="s">
        <v>440</v>
      </c>
      <c r="R1172" s="144" t="str">
        <f t="shared" si="53"/>
        <v>100% Ակրիլ</v>
      </c>
      <c r="S1172" s="144" t="s">
        <v>7204</v>
      </c>
      <c r="T1172" s="144" t="e">
        <f>VLOOKUP(R1172,material!A:B,2,0)</f>
        <v>#N/A</v>
      </c>
      <c r="U1172" s="141" t="s">
        <v>7644</v>
      </c>
      <c r="V1172" s="141"/>
      <c r="W1172" s="273" t="s">
        <v>810</v>
      </c>
      <c r="X1172" s="141">
        <f>VLOOKUP(W1172,SIZE!A:B,2,0)</f>
        <v>122</v>
      </c>
      <c r="Y1172" s="141">
        <v>0</v>
      </c>
      <c r="Z1172" s="141" t="s">
        <v>2042</v>
      </c>
      <c r="AA1172" s="141" t="e">
        <f>VLOOKUP(Z1172,COLOR!A:B,2,0)</f>
        <v>#N/A</v>
      </c>
      <c r="AB1172" s="130"/>
      <c r="AC1172" s="130"/>
      <c r="AD1172" s="130"/>
      <c r="AE1172" s="130"/>
      <c r="AF1172" s="130"/>
      <c r="AG1172" s="130"/>
      <c r="AH1172" s="130"/>
      <c r="AI1172" s="130"/>
      <c r="AJ1172" s="130"/>
      <c r="AK1172" s="130"/>
      <c r="AL1172" s="130"/>
      <c r="AM1172" s="130"/>
    </row>
    <row r="1173" spans="1:39" ht="20.25" customHeight="1">
      <c r="A1173" s="132">
        <v>1172</v>
      </c>
      <c r="B1173" s="19" t="s">
        <v>5644</v>
      </c>
      <c r="C1173" s="250">
        <v>62034231000</v>
      </c>
      <c r="D1173" s="261" t="s">
        <v>537</v>
      </c>
      <c r="E1173" s="143" t="str">
        <f t="shared" si="54"/>
        <v>Ջինսե Տաբատ</v>
      </c>
      <c r="F1173" s="273" t="s">
        <v>335</v>
      </c>
      <c r="G1173" s="144">
        <f>VLOOKUP(E1173,subcategory!A:B,2,0)</f>
        <v>87</v>
      </c>
      <c r="H1173" s="273" t="s">
        <v>10</v>
      </c>
      <c r="I1173" s="213" t="e">
        <f>VLOOKUP(H1173,gender!A:B,2,0)</f>
        <v>#N/A</v>
      </c>
      <c r="J1173" s="273">
        <v>578</v>
      </c>
      <c r="K1173" s="273">
        <v>578</v>
      </c>
      <c r="L1173" s="273">
        <v>1</v>
      </c>
      <c r="M1173" s="273" t="s">
        <v>2262</v>
      </c>
      <c r="N1173" s="144">
        <f>VLOOKUP(M1173,brand!A:B,2,0)</f>
        <v>823</v>
      </c>
      <c r="O1173" s="144"/>
      <c r="P1173" s="144" t="e">
        <f>VLOOKUP(O1173,country!A:B,2,0)</f>
        <v>#N/A</v>
      </c>
      <c r="Q1173" s="273" t="s">
        <v>436</v>
      </c>
      <c r="R1173" s="144" t="str">
        <f t="shared" ref="R1173:R1236" si="55">PROPER(S1173)</f>
        <v>95% Բամբակ, 5% Էլաստան</v>
      </c>
      <c r="S1173" s="144" t="s">
        <v>7206</v>
      </c>
      <c r="T1173" s="144" t="e">
        <f>VLOOKUP(R1173,material!A:B,2,0)</f>
        <v>#N/A</v>
      </c>
      <c r="U1173" s="141" t="s">
        <v>7644</v>
      </c>
      <c r="V1173" s="141"/>
      <c r="W1173" s="273">
        <v>29</v>
      </c>
      <c r="X1173" s="141">
        <f>VLOOKUP(W1173,SIZE!A:B,2,0)</f>
        <v>133</v>
      </c>
      <c r="Y1173" s="141">
        <v>0</v>
      </c>
      <c r="Z1173" s="141" t="s">
        <v>1057</v>
      </c>
      <c r="AA1173" s="141">
        <f>VLOOKUP(Z1173,COLOR!A:B,2,0)</f>
        <v>5</v>
      </c>
      <c r="AB1173" s="130"/>
      <c r="AC1173" s="130"/>
      <c r="AD1173" s="130"/>
      <c r="AE1173" s="130"/>
      <c r="AF1173" s="130"/>
      <c r="AG1173" s="130"/>
      <c r="AH1173" s="130"/>
      <c r="AI1173" s="130"/>
      <c r="AJ1173" s="130"/>
      <c r="AK1173" s="130"/>
      <c r="AL1173" s="130"/>
      <c r="AM1173" s="130"/>
    </row>
    <row r="1174" spans="1:39" ht="20.25" customHeight="1">
      <c r="A1174" s="132">
        <v>1173</v>
      </c>
      <c r="B1174" s="19" t="s">
        <v>5645</v>
      </c>
      <c r="C1174" s="252">
        <v>62024000010</v>
      </c>
      <c r="D1174" s="261" t="s">
        <v>7004</v>
      </c>
      <c r="E1174" s="143" t="str">
        <f t="shared" si="54"/>
        <v>Բաճկոն</v>
      </c>
      <c r="F1174" s="273" t="s">
        <v>62</v>
      </c>
      <c r="G1174" s="144">
        <f>VLOOKUP(E1174,subcategory!A:B,2,0)</f>
        <v>14</v>
      </c>
      <c r="H1174" s="273" t="s">
        <v>20</v>
      </c>
      <c r="I1174" s="213" t="e">
        <f>VLOOKUP(H1174,gender!A:B,2,0)</f>
        <v>#N/A</v>
      </c>
      <c r="J1174" s="273">
        <v>1720</v>
      </c>
      <c r="K1174" s="273">
        <v>1720</v>
      </c>
      <c r="L1174" s="273">
        <v>1</v>
      </c>
      <c r="M1174" s="273" t="s">
        <v>2262</v>
      </c>
      <c r="N1174" s="144">
        <f>VLOOKUP(M1174,brand!A:B,2,0)</f>
        <v>823</v>
      </c>
      <c r="O1174" s="144"/>
      <c r="P1174" s="144" t="e">
        <f>VLOOKUP(O1174,country!A:B,2,0)</f>
        <v>#N/A</v>
      </c>
      <c r="Q1174" s="273" t="s">
        <v>3915</v>
      </c>
      <c r="R1174" s="144" t="str">
        <f t="shared" si="55"/>
        <v>100% Պոլիեսթեր</v>
      </c>
      <c r="S1174" s="144" t="s">
        <v>7203</v>
      </c>
      <c r="T1174" s="144" t="e">
        <f>VLOOKUP(R1174,material!A:B,2,0)</f>
        <v>#N/A</v>
      </c>
      <c r="U1174" s="141" t="s">
        <v>7644</v>
      </c>
      <c r="V1174" s="141"/>
      <c r="W1174" s="273" t="s">
        <v>821</v>
      </c>
      <c r="X1174" s="141">
        <f>VLOOKUP(W1174,SIZE!A:B,2,0)</f>
        <v>3</v>
      </c>
      <c r="Y1174" s="141">
        <v>0</v>
      </c>
      <c r="Z1174" s="141" t="s">
        <v>2042</v>
      </c>
      <c r="AA1174" s="141" t="e">
        <f>VLOOKUP(Z1174,COLOR!A:B,2,0)</f>
        <v>#N/A</v>
      </c>
      <c r="AB1174" s="130"/>
      <c r="AC1174" s="130"/>
      <c r="AD1174" s="130"/>
      <c r="AE1174" s="130"/>
      <c r="AF1174" s="130"/>
      <c r="AG1174" s="130"/>
      <c r="AH1174" s="130"/>
      <c r="AI1174" s="130"/>
      <c r="AJ1174" s="130"/>
      <c r="AK1174" s="130"/>
      <c r="AL1174" s="130"/>
      <c r="AM1174" s="130"/>
    </row>
    <row r="1175" spans="1:39" ht="20.25" customHeight="1">
      <c r="A1175" s="132">
        <v>1174</v>
      </c>
      <c r="B1175" s="19" t="s">
        <v>5646</v>
      </c>
      <c r="C1175" s="250">
        <v>61044200000</v>
      </c>
      <c r="D1175" s="261" t="s">
        <v>867</v>
      </c>
      <c r="E1175" s="143" t="str">
        <f t="shared" si="54"/>
        <v>Զգեստ</v>
      </c>
      <c r="F1175" s="273" t="s">
        <v>64</v>
      </c>
      <c r="G1175" s="144">
        <f>VLOOKUP(E1175,subcategory!A:B,2,0)</f>
        <v>43</v>
      </c>
      <c r="H1175" s="273" t="s">
        <v>20</v>
      </c>
      <c r="I1175" s="213" t="e">
        <f>VLOOKUP(H1175,gender!A:B,2,0)</f>
        <v>#N/A</v>
      </c>
      <c r="J1175" s="273">
        <v>266</v>
      </c>
      <c r="K1175" s="273">
        <v>266</v>
      </c>
      <c r="L1175" s="273">
        <v>1</v>
      </c>
      <c r="M1175" s="273" t="s">
        <v>2262</v>
      </c>
      <c r="N1175" s="144">
        <f>VLOOKUP(M1175,brand!A:B,2,0)</f>
        <v>823</v>
      </c>
      <c r="O1175" s="144"/>
      <c r="P1175" s="144" t="e">
        <f>VLOOKUP(O1175,country!A:B,2,0)</f>
        <v>#N/A</v>
      </c>
      <c r="Q1175" s="273" t="s">
        <v>436</v>
      </c>
      <c r="R1175" s="144" t="str">
        <f t="shared" si="55"/>
        <v>97% Բամբակ, 3% Էլաստան</v>
      </c>
      <c r="S1175" s="144" t="s">
        <v>7344</v>
      </c>
      <c r="T1175" s="144" t="e">
        <f>VLOOKUP(R1175,material!A:B,2,0)</f>
        <v>#N/A</v>
      </c>
      <c r="U1175" s="141" t="s">
        <v>7644</v>
      </c>
      <c r="V1175" s="141"/>
      <c r="W1175" s="273" t="s">
        <v>810</v>
      </c>
      <c r="X1175" s="141">
        <f>VLOOKUP(W1175,SIZE!A:B,2,0)</f>
        <v>122</v>
      </c>
      <c r="Y1175" s="141">
        <v>0</v>
      </c>
      <c r="Z1175" s="141" t="s">
        <v>1033</v>
      </c>
      <c r="AA1175" s="141">
        <f>VLOOKUP(Z1175,COLOR!A:B,2,0)</f>
        <v>20</v>
      </c>
      <c r="AB1175" s="130"/>
      <c r="AC1175" s="130"/>
      <c r="AD1175" s="130"/>
      <c r="AE1175" s="130"/>
      <c r="AF1175" s="130"/>
      <c r="AG1175" s="130"/>
      <c r="AH1175" s="130"/>
      <c r="AI1175" s="130"/>
      <c r="AJ1175" s="130"/>
      <c r="AK1175" s="130"/>
      <c r="AL1175" s="130"/>
      <c r="AM1175" s="130"/>
    </row>
    <row r="1176" spans="1:39" ht="20.25" customHeight="1">
      <c r="A1176" s="132">
        <v>1175</v>
      </c>
      <c r="B1176" s="19" t="s">
        <v>5647</v>
      </c>
      <c r="C1176" s="250">
        <v>61091000000</v>
      </c>
      <c r="D1176" s="261" t="s">
        <v>856</v>
      </c>
      <c r="E1176" s="143" t="str">
        <f t="shared" si="54"/>
        <v>Շապիկ</v>
      </c>
      <c r="F1176" s="273" t="s">
        <v>46</v>
      </c>
      <c r="G1176" s="144">
        <f>VLOOKUP(E1176,subcategory!A:B,2,0)</f>
        <v>73</v>
      </c>
      <c r="H1176" s="273" t="s">
        <v>20</v>
      </c>
      <c r="I1176" s="213" t="e">
        <f>VLOOKUP(H1176,gender!A:B,2,0)</f>
        <v>#N/A</v>
      </c>
      <c r="J1176" s="273">
        <v>154</v>
      </c>
      <c r="K1176" s="273">
        <v>154</v>
      </c>
      <c r="L1176" s="273">
        <v>1</v>
      </c>
      <c r="M1176" s="273" t="s">
        <v>2262</v>
      </c>
      <c r="N1176" s="144">
        <f>VLOOKUP(M1176,brand!A:B,2,0)</f>
        <v>823</v>
      </c>
      <c r="O1176" s="144"/>
      <c r="P1176" s="144" t="e">
        <f>VLOOKUP(O1176,country!A:B,2,0)</f>
        <v>#N/A</v>
      </c>
      <c r="Q1176" s="273" t="s">
        <v>440</v>
      </c>
      <c r="R1176" s="144" t="str">
        <f t="shared" si="55"/>
        <v>95% Բամբակ, 5% Էլաստան</v>
      </c>
      <c r="S1176" s="144" t="s">
        <v>7206</v>
      </c>
      <c r="T1176" s="144" t="e">
        <f>VLOOKUP(R1176,material!A:B,2,0)</f>
        <v>#N/A</v>
      </c>
      <c r="U1176" s="141" t="s">
        <v>7644</v>
      </c>
      <c r="V1176" s="141"/>
      <c r="W1176" s="273" t="s">
        <v>810</v>
      </c>
      <c r="X1176" s="141">
        <f>VLOOKUP(W1176,SIZE!A:B,2,0)</f>
        <v>122</v>
      </c>
      <c r="Y1176" s="141">
        <v>0</v>
      </c>
      <c r="Z1176" s="141" t="s">
        <v>1071</v>
      </c>
      <c r="AA1176" s="141">
        <f>VLOOKUP(Z1176,COLOR!A:B,2,0)</f>
        <v>12</v>
      </c>
      <c r="AB1176" s="130"/>
      <c r="AC1176" s="130"/>
      <c r="AD1176" s="130"/>
      <c r="AE1176" s="130"/>
      <c r="AF1176" s="130"/>
      <c r="AG1176" s="130"/>
      <c r="AH1176" s="130"/>
      <c r="AI1176" s="130"/>
      <c r="AJ1176" s="130"/>
      <c r="AK1176" s="130"/>
      <c r="AL1176" s="130"/>
      <c r="AM1176" s="130"/>
    </row>
    <row r="1177" spans="1:39" ht="20.25" customHeight="1">
      <c r="A1177" s="132">
        <v>1176</v>
      </c>
      <c r="B1177" s="19" t="s">
        <v>5648</v>
      </c>
      <c r="C1177" s="250">
        <v>62034319000</v>
      </c>
      <c r="D1177" s="261" t="s">
        <v>6788</v>
      </c>
      <c r="E1177" s="143" t="str">
        <f t="shared" si="54"/>
        <v>Տաբատներ</v>
      </c>
      <c r="F1177" s="273" t="s">
        <v>7795</v>
      </c>
      <c r="G1177" s="144">
        <f>VLOOKUP(E1177,subcategory!A:B,2,0)</f>
        <v>93</v>
      </c>
      <c r="H1177" s="273" t="s">
        <v>10</v>
      </c>
      <c r="I1177" s="213" t="e">
        <f>VLOOKUP(H1177,gender!A:B,2,0)</f>
        <v>#N/A</v>
      </c>
      <c r="J1177" s="273">
        <v>498</v>
      </c>
      <c r="K1177" s="273">
        <v>498</v>
      </c>
      <c r="L1177" s="273">
        <v>1</v>
      </c>
      <c r="M1177" s="273" t="s">
        <v>2262</v>
      </c>
      <c r="N1177" s="144">
        <f>VLOOKUP(M1177,brand!A:B,2,0)</f>
        <v>823</v>
      </c>
      <c r="O1177" s="144"/>
      <c r="P1177" s="144" t="e">
        <f>VLOOKUP(O1177,country!A:B,2,0)</f>
        <v>#N/A</v>
      </c>
      <c r="Q1177" s="273" t="s">
        <v>436</v>
      </c>
      <c r="R1177" s="144" t="str">
        <f t="shared" si="55"/>
        <v>66% Պոլիեսթեր, 33% Վիսկոզ</v>
      </c>
      <c r="S1177" s="144" t="s">
        <v>7334</v>
      </c>
      <c r="T1177" s="144" t="e">
        <f>VLOOKUP(R1177,material!A:B,2,0)</f>
        <v>#N/A</v>
      </c>
      <c r="U1177" s="141" t="s">
        <v>7644</v>
      </c>
      <c r="V1177" s="141"/>
      <c r="W1177" s="273">
        <v>40</v>
      </c>
      <c r="X1177" s="141">
        <f>VLOOKUP(W1177,SIZE!A:B,2,0)</f>
        <v>79</v>
      </c>
      <c r="Y1177" s="141">
        <v>0</v>
      </c>
      <c r="Z1177" s="141" t="s">
        <v>1071</v>
      </c>
      <c r="AA1177" s="141">
        <f>VLOOKUP(Z1177,COLOR!A:B,2,0)</f>
        <v>12</v>
      </c>
      <c r="AB1177" s="130"/>
      <c r="AC1177" s="130"/>
      <c r="AD1177" s="130"/>
      <c r="AE1177" s="130"/>
      <c r="AF1177" s="130"/>
      <c r="AG1177" s="130"/>
      <c r="AH1177" s="130"/>
      <c r="AI1177" s="130"/>
      <c r="AJ1177" s="130"/>
      <c r="AK1177" s="130"/>
      <c r="AL1177" s="130"/>
      <c r="AM1177" s="130"/>
    </row>
    <row r="1178" spans="1:39" ht="20.25" customHeight="1">
      <c r="A1178" s="132">
        <v>1177</v>
      </c>
      <c r="B1178" s="19" t="s">
        <v>5649</v>
      </c>
      <c r="C1178" s="250">
        <v>62024000090</v>
      </c>
      <c r="D1178" s="261" t="s">
        <v>7010</v>
      </c>
      <c r="E1178" s="143" t="str">
        <f t="shared" si="54"/>
        <v>Թրենչ</v>
      </c>
      <c r="F1178" s="273" t="s">
        <v>7134</v>
      </c>
      <c r="G1178" s="144">
        <f>VLOOKUP(E1178,subcategory!A:B,2,0)</f>
        <v>405</v>
      </c>
      <c r="H1178" s="273" t="s">
        <v>20</v>
      </c>
      <c r="I1178" s="213" t="e">
        <f>VLOOKUP(H1178,gender!A:B,2,0)</f>
        <v>#N/A</v>
      </c>
      <c r="J1178" s="273">
        <v>482</v>
      </c>
      <c r="K1178" s="273">
        <v>482</v>
      </c>
      <c r="L1178" s="273">
        <v>1</v>
      </c>
      <c r="M1178" s="273" t="s">
        <v>2262</v>
      </c>
      <c r="N1178" s="144">
        <f>VLOOKUP(M1178,brand!A:B,2,0)</f>
        <v>823</v>
      </c>
      <c r="O1178" s="144"/>
      <c r="P1178" s="144" t="e">
        <f>VLOOKUP(O1178,country!A:B,2,0)</f>
        <v>#N/A</v>
      </c>
      <c r="Q1178" s="273" t="s">
        <v>7193</v>
      </c>
      <c r="R1178" s="144" t="str">
        <f t="shared" si="55"/>
        <v>100% Պոլիեսթեր</v>
      </c>
      <c r="S1178" s="144" t="s">
        <v>7203</v>
      </c>
      <c r="T1178" s="144" t="e">
        <f>VLOOKUP(R1178,material!A:B,2,0)</f>
        <v>#N/A</v>
      </c>
      <c r="U1178" s="141" t="s">
        <v>7644</v>
      </c>
      <c r="V1178" s="141"/>
      <c r="W1178" s="273" t="s">
        <v>810</v>
      </c>
      <c r="X1178" s="141">
        <f>VLOOKUP(W1178,SIZE!A:B,2,0)</f>
        <v>122</v>
      </c>
      <c r="Y1178" s="141">
        <v>0</v>
      </c>
      <c r="Z1178" s="141" t="s">
        <v>2042</v>
      </c>
      <c r="AA1178" s="141" t="e">
        <f>VLOOKUP(Z1178,COLOR!A:B,2,0)</f>
        <v>#N/A</v>
      </c>
      <c r="AB1178" s="130"/>
      <c r="AC1178" s="130"/>
      <c r="AD1178" s="130"/>
      <c r="AE1178" s="130"/>
      <c r="AF1178" s="130"/>
      <c r="AG1178" s="130"/>
      <c r="AH1178" s="130"/>
      <c r="AI1178" s="130"/>
      <c r="AJ1178" s="130"/>
      <c r="AK1178" s="130"/>
      <c r="AL1178" s="130"/>
      <c r="AM1178" s="130"/>
    </row>
    <row r="1179" spans="1:39" ht="20.25" customHeight="1">
      <c r="A1179" s="132">
        <v>1178</v>
      </c>
      <c r="B1179" s="19" t="s">
        <v>5650</v>
      </c>
      <c r="C1179" s="250">
        <v>61046300000</v>
      </c>
      <c r="D1179" s="261" t="s">
        <v>592</v>
      </c>
      <c r="E1179" s="143" t="str">
        <f t="shared" si="54"/>
        <v>Շորտ</v>
      </c>
      <c r="F1179" s="273" t="s">
        <v>69</v>
      </c>
      <c r="G1179" s="144">
        <f>VLOOKUP(E1179,subcategory!A:B,2,0)</f>
        <v>24</v>
      </c>
      <c r="H1179" s="273" t="s">
        <v>20</v>
      </c>
      <c r="I1179" s="213" t="e">
        <f>VLOOKUP(H1179,gender!A:B,2,0)</f>
        <v>#N/A</v>
      </c>
      <c r="J1179" s="273">
        <v>122</v>
      </c>
      <c r="K1179" s="273">
        <v>122</v>
      </c>
      <c r="L1179" s="273">
        <v>1</v>
      </c>
      <c r="M1179" s="273" t="s">
        <v>2262</v>
      </c>
      <c r="N1179" s="144">
        <f>VLOOKUP(M1179,brand!A:B,2,0)</f>
        <v>823</v>
      </c>
      <c r="O1179" s="144"/>
      <c r="P1179" s="144" t="e">
        <f>VLOOKUP(O1179,country!A:B,2,0)</f>
        <v>#N/A</v>
      </c>
      <c r="Q1179" s="273" t="s">
        <v>436</v>
      </c>
      <c r="R1179" s="144" t="str">
        <f t="shared" si="55"/>
        <v>60% Պոլիամիդ, 40% Էլաստան</v>
      </c>
      <c r="S1179" s="144" t="s">
        <v>7345</v>
      </c>
      <c r="T1179" s="144" t="e">
        <f>VLOOKUP(R1179,material!A:B,2,0)</f>
        <v>#N/A</v>
      </c>
      <c r="U1179" s="141" t="s">
        <v>7644</v>
      </c>
      <c r="V1179" s="141"/>
      <c r="W1179" s="273" t="s">
        <v>821</v>
      </c>
      <c r="X1179" s="141">
        <f>VLOOKUP(W1179,SIZE!A:B,2,0)</f>
        <v>3</v>
      </c>
      <c r="Y1179" s="141">
        <v>0</v>
      </c>
      <c r="Z1179" s="141" t="s">
        <v>2042</v>
      </c>
      <c r="AA1179" s="141" t="e">
        <f>VLOOKUP(Z1179,COLOR!A:B,2,0)</f>
        <v>#N/A</v>
      </c>
      <c r="AB1179" s="130"/>
      <c r="AC1179" s="130"/>
      <c r="AD1179" s="130"/>
      <c r="AE1179" s="130"/>
      <c r="AF1179" s="130"/>
      <c r="AG1179" s="130"/>
      <c r="AH1179" s="130"/>
      <c r="AI1179" s="130"/>
      <c r="AJ1179" s="130"/>
      <c r="AK1179" s="130"/>
      <c r="AL1179" s="130"/>
      <c r="AM1179" s="130"/>
    </row>
    <row r="1180" spans="1:39" ht="20.25" customHeight="1">
      <c r="A1180" s="132">
        <v>1179</v>
      </c>
      <c r="B1180" s="19" t="s">
        <v>5651</v>
      </c>
      <c r="C1180" s="252">
        <v>62024000010</v>
      </c>
      <c r="D1180" s="261" t="s">
        <v>7004</v>
      </c>
      <c r="E1180" s="143" t="str">
        <f t="shared" si="54"/>
        <v>Բաճկոն</v>
      </c>
      <c r="F1180" s="273" t="s">
        <v>62</v>
      </c>
      <c r="G1180" s="144">
        <f>VLOOKUP(E1180,subcategory!A:B,2,0)</f>
        <v>14</v>
      </c>
      <c r="H1180" s="273" t="s">
        <v>20</v>
      </c>
      <c r="I1180" s="213" t="e">
        <f>VLOOKUP(H1180,gender!A:B,2,0)</f>
        <v>#N/A</v>
      </c>
      <c r="J1180" s="273">
        <v>1124</v>
      </c>
      <c r="K1180" s="273">
        <v>1124</v>
      </c>
      <c r="L1180" s="273">
        <v>1</v>
      </c>
      <c r="M1180" s="273" t="s">
        <v>2262</v>
      </c>
      <c r="N1180" s="144">
        <f>VLOOKUP(M1180,brand!A:B,2,0)</f>
        <v>823</v>
      </c>
      <c r="O1180" s="144"/>
      <c r="P1180" s="144" t="e">
        <f>VLOOKUP(O1180,country!A:B,2,0)</f>
        <v>#N/A</v>
      </c>
      <c r="Q1180" s="273" t="s">
        <v>3915</v>
      </c>
      <c r="R1180" s="144" t="str">
        <f t="shared" si="55"/>
        <v>100% Պոլիուրեթան</v>
      </c>
      <c r="S1180" s="144" t="s">
        <v>7346</v>
      </c>
      <c r="T1180" s="144" t="e">
        <f>VLOOKUP(R1180,material!A:B,2,0)</f>
        <v>#N/A</v>
      </c>
      <c r="U1180" s="141" t="s">
        <v>7644</v>
      </c>
      <c r="V1180" s="141"/>
      <c r="W1180" s="273" t="s">
        <v>828</v>
      </c>
      <c r="X1180" s="141">
        <f>VLOOKUP(W1180,SIZE!A:B,2,0)</f>
        <v>124</v>
      </c>
      <c r="Y1180" s="141">
        <v>0</v>
      </c>
      <c r="Z1180" s="141" t="s">
        <v>2042</v>
      </c>
      <c r="AA1180" s="141" t="e">
        <f>VLOOKUP(Z1180,COLOR!A:B,2,0)</f>
        <v>#N/A</v>
      </c>
      <c r="AB1180" s="130"/>
      <c r="AC1180" s="130"/>
      <c r="AD1180" s="130"/>
      <c r="AE1180" s="130"/>
      <c r="AF1180" s="130"/>
      <c r="AG1180" s="130"/>
      <c r="AH1180" s="130"/>
      <c r="AI1180" s="130"/>
      <c r="AJ1180" s="130"/>
      <c r="AK1180" s="130"/>
      <c r="AL1180" s="130"/>
      <c r="AM1180" s="130"/>
    </row>
    <row r="1181" spans="1:39" ht="20.25" customHeight="1">
      <c r="A1181" s="132">
        <v>1180</v>
      </c>
      <c r="B1181" s="19" t="s">
        <v>5652</v>
      </c>
      <c r="C1181" s="250">
        <v>62024000090</v>
      </c>
      <c r="D1181" s="261" t="s">
        <v>7010</v>
      </c>
      <c r="E1181" s="143" t="str">
        <f t="shared" si="54"/>
        <v>Թրենչ</v>
      </c>
      <c r="F1181" s="273" t="s">
        <v>7134</v>
      </c>
      <c r="G1181" s="144">
        <f>VLOOKUP(E1181,subcategory!A:B,2,0)</f>
        <v>405</v>
      </c>
      <c r="H1181" s="273" t="s">
        <v>20</v>
      </c>
      <c r="I1181" s="213" t="e">
        <f>VLOOKUP(H1181,gender!A:B,2,0)</f>
        <v>#N/A</v>
      </c>
      <c r="J1181" s="273">
        <v>514</v>
      </c>
      <c r="K1181" s="273">
        <v>514</v>
      </c>
      <c r="L1181" s="273">
        <v>1</v>
      </c>
      <c r="M1181" s="273" t="s">
        <v>2262</v>
      </c>
      <c r="N1181" s="144">
        <f>VLOOKUP(M1181,brand!A:B,2,0)</f>
        <v>823</v>
      </c>
      <c r="O1181" s="144"/>
      <c r="P1181" s="144" t="e">
        <f>VLOOKUP(O1181,country!A:B,2,0)</f>
        <v>#N/A</v>
      </c>
      <c r="Q1181" s="273" t="s">
        <v>7193</v>
      </c>
      <c r="R1181" s="144" t="str">
        <f t="shared" si="55"/>
        <v>100% Պոլիեսթեր</v>
      </c>
      <c r="S1181" s="144" t="s">
        <v>7203</v>
      </c>
      <c r="T1181" s="144" t="e">
        <f>VLOOKUP(R1181,material!A:B,2,0)</f>
        <v>#N/A</v>
      </c>
      <c r="U1181" s="141" t="s">
        <v>7644</v>
      </c>
      <c r="V1181" s="141"/>
      <c r="W1181" s="273" t="s">
        <v>821</v>
      </c>
      <c r="X1181" s="141">
        <f>VLOOKUP(W1181,SIZE!A:B,2,0)</f>
        <v>3</v>
      </c>
      <c r="Y1181" s="141">
        <v>0</v>
      </c>
      <c r="Z1181" s="141" t="s">
        <v>2042</v>
      </c>
      <c r="AA1181" s="141" t="e">
        <f>VLOOKUP(Z1181,COLOR!A:B,2,0)</f>
        <v>#N/A</v>
      </c>
      <c r="AB1181" s="130"/>
      <c r="AC1181" s="130"/>
      <c r="AD1181" s="130"/>
      <c r="AE1181" s="130"/>
      <c r="AF1181" s="130"/>
      <c r="AG1181" s="130"/>
      <c r="AH1181" s="130"/>
      <c r="AI1181" s="130"/>
      <c r="AJ1181" s="130"/>
      <c r="AK1181" s="130"/>
      <c r="AL1181" s="130"/>
      <c r="AM1181" s="130"/>
    </row>
    <row r="1182" spans="1:39" ht="20.25" customHeight="1">
      <c r="A1182" s="132">
        <v>1181</v>
      </c>
      <c r="B1182" s="19" t="s">
        <v>5653</v>
      </c>
      <c r="C1182" s="250">
        <v>62024000090</v>
      </c>
      <c r="D1182" s="261" t="s">
        <v>7010</v>
      </c>
      <c r="E1182" s="143" t="str">
        <f t="shared" si="54"/>
        <v>Թրենչ</v>
      </c>
      <c r="F1182" s="273" t="s">
        <v>7134</v>
      </c>
      <c r="G1182" s="144">
        <f>VLOOKUP(E1182,subcategory!A:B,2,0)</f>
        <v>405</v>
      </c>
      <c r="H1182" s="273" t="s">
        <v>20</v>
      </c>
      <c r="I1182" s="213" t="e">
        <f>VLOOKUP(H1182,gender!A:B,2,0)</f>
        <v>#N/A</v>
      </c>
      <c r="J1182" s="273">
        <v>504</v>
      </c>
      <c r="K1182" s="273">
        <v>504</v>
      </c>
      <c r="L1182" s="273">
        <v>1</v>
      </c>
      <c r="M1182" s="273" t="s">
        <v>2262</v>
      </c>
      <c r="N1182" s="144">
        <f>VLOOKUP(M1182,brand!A:B,2,0)</f>
        <v>823</v>
      </c>
      <c r="O1182" s="144"/>
      <c r="P1182" s="144" t="e">
        <f>VLOOKUP(O1182,country!A:B,2,0)</f>
        <v>#N/A</v>
      </c>
      <c r="Q1182" s="273" t="s">
        <v>7193</v>
      </c>
      <c r="R1182" s="144" t="str">
        <f t="shared" si="55"/>
        <v>100% Պոլիեսթեր</v>
      </c>
      <c r="S1182" s="144" t="s">
        <v>7203</v>
      </c>
      <c r="T1182" s="144" t="e">
        <f>VLOOKUP(R1182,material!A:B,2,0)</f>
        <v>#N/A</v>
      </c>
      <c r="U1182" s="141" t="s">
        <v>7644</v>
      </c>
      <c r="V1182" s="141"/>
      <c r="W1182" s="273" t="s">
        <v>821</v>
      </c>
      <c r="X1182" s="141">
        <f>VLOOKUP(W1182,SIZE!A:B,2,0)</f>
        <v>3</v>
      </c>
      <c r="Y1182" s="141">
        <v>0</v>
      </c>
      <c r="Z1182" s="141" t="s">
        <v>2042</v>
      </c>
      <c r="AA1182" s="141" t="e">
        <f>VLOOKUP(Z1182,COLOR!A:B,2,0)</f>
        <v>#N/A</v>
      </c>
      <c r="AB1182" s="130"/>
      <c r="AC1182" s="130"/>
      <c r="AD1182" s="130"/>
      <c r="AE1182" s="130"/>
      <c r="AF1182" s="130"/>
      <c r="AG1182" s="130"/>
      <c r="AH1182" s="130"/>
      <c r="AI1182" s="130"/>
      <c r="AJ1182" s="130"/>
      <c r="AK1182" s="130"/>
      <c r="AL1182" s="130"/>
      <c r="AM1182" s="130"/>
    </row>
    <row r="1183" spans="1:39" ht="20.25" customHeight="1">
      <c r="A1183" s="132">
        <v>1182</v>
      </c>
      <c r="B1183" s="19" t="s">
        <v>5654</v>
      </c>
      <c r="C1183" s="250">
        <v>61045300000</v>
      </c>
      <c r="D1183" s="261" t="s">
        <v>495</v>
      </c>
      <c r="E1183" s="143" t="str">
        <f t="shared" si="54"/>
        <v>Կիսաշրջազգեստ</v>
      </c>
      <c r="F1183" s="273" t="s">
        <v>443</v>
      </c>
      <c r="G1183" s="144">
        <f>VLOOKUP(E1183,subcategory!A:B,2,0)</f>
        <v>53</v>
      </c>
      <c r="H1183" s="273" t="s">
        <v>20</v>
      </c>
      <c r="I1183" s="213" t="e">
        <f>VLOOKUP(H1183,gender!A:B,2,0)</f>
        <v>#N/A</v>
      </c>
      <c r="J1183" s="273">
        <v>212</v>
      </c>
      <c r="K1183" s="273">
        <v>212</v>
      </c>
      <c r="L1183" s="273">
        <v>1</v>
      </c>
      <c r="M1183" s="273" t="s">
        <v>2262</v>
      </c>
      <c r="N1183" s="144">
        <f>VLOOKUP(M1183,brand!A:B,2,0)</f>
        <v>823</v>
      </c>
      <c r="O1183" s="144"/>
      <c r="P1183" s="144" t="e">
        <f>VLOOKUP(O1183,country!A:B,2,0)</f>
        <v>#N/A</v>
      </c>
      <c r="Q1183" s="273" t="s">
        <v>3915</v>
      </c>
      <c r="R1183" s="144" t="str">
        <f t="shared" si="55"/>
        <v>100% Պոլիեսթեր</v>
      </c>
      <c r="S1183" s="144" t="s">
        <v>7203</v>
      </c>
      <c r="T1183" s="144" t="e">
        <f>VLOOKUP(R1183,material!A:B,2,0)</f>
        <v>#N/A</v>
      </c>
      <c r="U1183" s="141" t="s">
        <v>7644</v>
      </c>
      <c r="V1183" s="141"/>
      <c r="W1183" s="273">
        <v>40</v>
      </c>
      <c r="X1183" s="141">
        <f>VLOOKUP(W1183,SIZE!A:B,2,0)</f>
        <v>79</v>
      </c>
      <c r="Y1183" s="141">
        <v>0</v>
      </c>
      <c r="Z1183" s="141" t="s">
        <v>1033</v>
      </c>
      <c r="AA1183" s="141">
        <f>VLOOKUP(Z1183,COLOR!A:B,2,0)</f>
        <v>20</v>
      </c>
      <c r="AB1183" s="130"/>
      <c r="AC1183" s="130"/>
      <c r="AD1183" s="130"/>
      <c r="AE1183" s="130"/>
      <c r="AF1183" s="130"/>
      <c r="AG1183" s="130"/>
      <c r="AH1183" s="130"/>
      <c r="AI1183" s="130"/>
      <c r="AJ1183" s="130"/>
      <c r="AK1183" s="130"/>
      <c r="AL1183" s="130"/>
      <c r="AM1183" s="130"/>
    </row>
    <row r="1184" spans="1:39" ht="20.25" customHeight="1">
      <c r="A1184" s="132">
        <v>1183</v>
      </c>
      <c r="B1184" s="19" t="s">
        <v>5655</v>
      </c>
      <c r="C1184" s="250">
        <v>62046318000</v>
      </c>
      <c r="D1184" s="261" t="s">
        <v>987</v>
      </c>
      <c r="E1184" s="143" t="str">
        <f t="shared" si="54"/>
        <v>Տաբատներ</v>
      </c>
      <c r="F1184" s="273" t="s">
        <v>7795</v>
      </c>
      <c r="G1184" s="144">
        <f>VLOOKUP(E1184,subcategory!A:B,2,0)</f>
        <v>93</v>
      </c>
      <c r="H1184" s="273" t="s">
        <v>20</v>
      </c>
      <c r="I1184" s="213" t="e">
        <f>VLOOKUP(H1184,gender!A:B,2,0)</f>
        <v>#N/A</v>
      </c>
      <c r="J1184" s="273">
        <v>408</v>
      </c>
      <c r="K1184" s="273">
        <v>408</v>
      </c>
      <c r="L1184" s="273">
        <v>1</v>
      </c>
      <c r="M1184" s="273" t="s">
        <v>2262</v>
      </c>
      <c r="N1184" s="144">
        <f>VLOOKUP(M1184,brand!A:B,2,0)</f>
        <v>823</v>
      </c>
      <c r="O1184" s="144"/>
      <c r="P1184" s="144" t="e">
        <f>VLOOKUP(O1184,country!A:B,2,0)</f>
        <v>#N/A</v>
      </c>
      <c r="Q1184" s="273" t="s">
        <v>3915</v>
      </c>
      <c r="R1184" s="144" t="str">
        <f t="shared" si="55"/>
        <v>100% Պոլիեսթեր</v>
      </c>
      <c r="S1184" s="144" t="s">
        <v>7203</v>
      </c>
      <c r="T1184" s="144" t="e">
        <f>VLOOKUP(R1184,material!A:B,2,0)</f>
        <v>#N/A</v>
      </c>
      <c r="U1184" s="141" t="s">
        <v>7644</v>
      </c>
      <c r="V1184" s="141"/>
      <c r="W1184" s="273" t="s">
        <v>810</v>
      </c>
      <c r="X1184" s="141">
        <f>VLOOKUP(W1184,SIZE!A:B,2,0)</f>
        <v>122</v>
      </c>
      <c r="Y1184" s="141">
        <v>0</v>
      </c>
      <c r="Z1184" s="141" t="s">
        <v>7771</v>
      </c>
      <c r="AA1184" s="141">
        <f>VLOOKUP(Z1184,COLOR!A:B,2,0)</f>
        <v>26</v>
      </c>
      <c r="AB1184" s="130"/>
      <c r="AC1184" s="130"/>
      <c r="AD1184" s="130"/>
      <c r="AE1184" s="130"/>
      <c r="AF1184" s="130"/>
      <c r="AG1184" s="130"/>
      <c r="AH1184" s="130"/>
      <c r="AI1184" s="130"/>
      <c r="AJ1184" s="130"/>
      <c r="AK1184" s="130"/>
      <c r="AL1184" s="130"/>
      <c r="AM1184" s="130"/>
    </row>
    <row r="1185" spans="1:39" ht="20.25" customHeight="1">
      <c r="A1185" s="132">
        <v>1184</v>
      </c>
      <c r="B1185" s="19" t="s">
        <v>5656</v>
      </c>
      <c r="C1185" s="250">
        <v>61102099000</v>
      </c>
      <c r="D1185" s="261" t="s">
        <v>7011</v>
      </c>
      <c r="E1185" s="143" t="str">
        <f t="shared" si="54"/>
        <v>Հուդի</v>
      </c>
      <c r="F1185" s="273" t="s">
        <v>9</v>
      </c>
      <c r="G1185" s="144">
        <f>VLOOKUP(E1185,subcategory!A:B,2,0)</f>
        <v>18</v>
      </c>
      <c r="H1185" s="273" t="s">
        <v>20</v>
      </c>
      <c r="I1185" s="213" t="e">
        <f>VLOOKUP(H1185,gender!A:B,2,0)</f>
        <v>#N/A</v>
      </c>
      <c r="J1185" s="273">
        <v>486</v>
      </c>
      <c r="K1185" s="273">
        <v>486</v>
      </c>
      <c r="L1185" s="273">
        <v>1</v>
      </c>
      <c r="M1185" s="273" t="s">
        <v>2262</v>
      </c>
      <c r="N1185" s="144">
        <f>VLOOKUP(M1185,brand!A:B,2,0)</f>
        <v>823</v>
      </c>
      <c r="O1185" s="144"/>
      <c r="P1185" s="144" t="e">
        <f>VLOOKUP(O1185,country!A:B,2,0)</f>
        <v>#N/A</v>
      </c>
      <c r="Q1185" s="273" t="s">
        <v>436</v>
      </c>
      <c r="R1185" s="144" t="str">
        <f t="shared" si="55"/>
        <v>59% Բամբակ, 37% Պոլիեսթեր</v>
      </c>
      <c r="S1185" s="144" t="s">
        <v>7347</v>
      </c>
      <c r="T1185" s="144" t="e">
        <f>VLOOKUP(R1185,material!A:B,2,0)</f>
        <v>#N/A</v>
      </c>
      <c r="U1185" s="141" t="s">
        <v>7644</v>
      </c>
      <c r="V1185" s="141"/>
      <c r="W1185" s="273" t="s">
        <v>821</v>
      </c>
      <c r="X1185" s="141">
        <f>VLOOKUP(W1185,SIZE!A:B,2,0)</f>
        <v>3</v>
      </c>
      <c r="Y1185" s="141">
        <v>0</v>
      </c>
      <c r="Z1185" s="141" t="s">
        <v>1061</v>
      </c>
      <c r="AA1185" s="141">
        <f>VLOOKUP(Z1185,COLOR!A:B,2,0)</f>
        <v>4</v>
      </c>
      <c r="AB1185" s="130"/>
      <c r="AC1185" s="130"/>
      <c r="AD1185" s="130"/>
      <c r="AE1185" s="130"/>
      <c r="AF1185" s="130"/>
      <c r="AG1185" s="130"/>
      <c r="AH1185" s="130"/>
      <c r="AI1185" s="130"/>
      <c r="AJ1185" s="130"/>
      <c r="AK1185" s="130"/>
      <c r="AL1185" s="130"/>
      <c r="AM1185" s="130"/>
    </row>
    <row r="1186" spans="1:39" ht="20.25" customHeight="1">
      <c r="A1186" s="132">
        <v>1185</v>
      </c>
      <c r="B1186" s="19" t="s">
        <v>5657</v>
      </c>
      <c r="C1186" s="250">
        <v>61102091000</v>
      </c>
      <c r="D1186" s="261" t="s">
        <v>488</v>
      </c>
      <c r="E1186" s="143" t="str">
        <f t="shared" si="54"/>
        <v>Սվիտեր</v>
      </c>
      <c r="F1186" s="273" t="s">
        <v>49</v>
      </c>
      <c r="G1186" s="144" t="e">
        <f>VLOOKUP(E1186,subcategory!A:B,2,0)</f>
        <v>#N/A</v>
      </c>
      <c r="H1186" s="273" t="s">
        <v>10</v>
      </c>
      <c r="I1186" s="213" t="e">
        <f>VLOOKUP(H1186,gender!A:B,2,0)</f>
        <v>#N/A</v>
      </c>
      <c r="J1186" s="273">
        <v>420</v>
      </c>
      <c r="K1186" s="273">
        <v>420</v>
      </c>
      <c r="L1186" s="273">
        <v>1</v>
      </c>
      <c r="M1186" s="273" t="s">
        <v>2262</v>
      </c>
      <c r="N1186" s="144">
        <f>VLOOKUP(M1186,brand!A:B,2,0)</f>
        <v>823</v>
      </c>
      <c r="O1186" s="144"/>
      <c r="P1186" s="144" t="e">
        <f>VLOOKUP(O1186,country!A:B,2,0)</f>
        <v>#N/A</v>
      </c>
      <c r="Q1186" s="273" t="s">
        <v>2841</v>
      </c>
      <c r="R1186" s="144" t="str">
        <f t="shared" si="55"/>
        <v>50% Բամբակ, 50% Պոլիեսթեր</v>
      </c>
      <c r="S1186" s="144" t="s">
        <v>7348</v>
      </c>
      <c r="T1186" s="144" t="e">
        <f>VLOOKUP(R1186,material!A:B,2,0)</f>
        <v>#N/A</v>
      </c>
      <c r="U1186" s="141" t="s">
        <v>7644</v>
      </c>
      <c r="V1186" s="141"/>
      <c r="W1186" s="273" t="s">
        <v>825</v>
      </c>
      <c r="X1186" s="141">
        <f>VLOOKUP(W1186,SIZE!A:B,2,0)</f>
        <v>119</v>
      </c>
      <c r="Y1186" s="141">
        <v>0</v>
      </c>
      <c r="Z1186" s="141" t="s">
        <v>2042</v>
      </c>
      <c r="AA1186" s="141" t="e">
        <f>VLOOKUP(Z1186,COLOR!A:B,2,0)</f>
        <v>#N/A</v>
      </c>
      <c r="AB1186" s="130"/>
      <c r="AC1186" s="130"/>
      <c r="AD1186" s="130"/>
      <c r="AE1186" s="130"/>
      <c r="AF1186" s="130"/>
      <c r="AG1186" s="130"/>
      <c r="AH1186" s="130"/>
      <c r="AI1186" s="130"/>
      <c r="AJ1186" s="130"/>
      <c r="AK1186" s="130"/>
      <c r="AL1186" s="130"/>
      <c r="AM1186" s="130"/>
    </row>
    <row r="1187" spans="1:39" ht="20.25" customHeight="1">
      <c r="A1187" s="132">
        <v>1186</v>
      </c>
      <c r="B1187" s="19" t="s">
        <v>5658</v>
      </c>
      <c r="C1187" s="250">
        <v>61103099000</v>
      </c>
      <c r="D1187" s="261" t="s">
        <v>6936</v>
      </c>
      <c r="E1187" s="143" t="str">
        <f t="shared" si="54"/>
        <v>Սվիտրեր</v>
      </c>
      <c r="F1187" s="16" t="s">
        <v>459</v>
      </c>
      <c r="G1187" s="144">
        <f>VLOOKUP(E1187,subcategory!A:B,2,0)</f>
        <v>88</v>
      </c>
      <c r="H1187" s="273" t="s">
        <v>20</v>
      </c>
      <c r="I1187" s="213" t="e">
        <f>VLOOKUP(H1187,gender!A:B,2,0)</f>
        <v>#N/A</v>
      </c>
      <c r="J1187" s="273">
        <v>340</v>
      </c>
      <c r="K1187" s="273">
        <v>340</v>
      </c>
      <c r="L1187" s="273">
        <v>1</v>
      </c>
      <c r="M1187" s="273" t="s">
        <v>2262</v>
      </c>
      <c r="N1187" s="144">
        <f>VLOOKUP(M1187,brand!A:B,2,0)</f>
        <v>823</v>
      </c>
      <c r="O1187" s="144"/>
      <c r="P1187" s="144" t="e">
        <f>VLOOKUP(O1187,country!A:B,2,0)</f>
        <v>#N/A</v>
      </c>
      <c r="Q1187" s="273" t="s">
        <v>440</v>
      </c>
      <c r="R1187" s="144" t="str">
        <f t="shared" si="55"/>
        <v>100% Ակրիլ</v>
      </c>
      <c r="S1187" s="144" t="s">
        <v>7204</v>
      </c>
      <c r="T1187" s="144" t="e">
        <f>VLOOKUP(R1187,material!A:B,2,0)</f>
        <v>#N/A</v>
      </c>
      <c r="U1187" s="141" t="s">
        <v>7644</v>
      </c>
      <c r="V1187" s="141"/>
      <c r="W1187" s="273" t="s">
        <v>825</v>
      </c>
      <c r="X1187" s="141">
        <f>VLOOKUP(W1187,SIZE!A:B,2,0)</f>
        <v>119</v>
      </c>
      <c r="Y1187" s="141">
        <v>0</v>
      </c>
      <c r="Z1187" s="141" t="s">
        <v>1059</v>
      </c>
      <c r="AA1187" s="141">
        <f>VLOOKUP(Z1187,COLOR!A:B,2,0)</f>
        <v>1</v>
      </c>
      <c r="AB1187" s="130"/>
      <c r="AC1187" s="130"/>
      <c r="AD1187" s="130"/>
      <c r="AE1187" s="130"/>
      <c r="AF1187" s="130"/>
      <c r="AG1187" s="130"/>
      <c r="AH1187" s="130"/>
      <c r="AI1187" s="130"/>
      <c r="AJ1187" s="130"/>
      <c r="AK1187" s="130"/>
      <c r="AL1187" s="130"/>
      <c r="AM1187" s="130"/>
    </row>
    <row r="1188" spans="1:39" ht="20.25" customHeight="1">
      <c r="A1188" s="132">
        <v>1187</v>
      </c>
      <c r="B1188" s="19" t="s">
        <v>5659</v>
      </c>
      <c r="C1188" s="250">
        <v>61102099000</v>
      </c>
      <c r="D1188" s="261" t="s">
        <v>7011</v>
      </c>
      <c r="E1188" s="143" t="str">
        <f t="shared" si="54"/>
        <v>Հուդի</v>
      </c>
      <c r="F1188" s="273" t="s">
        <v>9</v>
      </c>
      <c r="G1188" s="144">
        <f>VLOOKUP(E1188,subcategory!A:B,2,0)</f>
        <v>18</v>
      </c>
      <c r="H1188" s="273" t="s">
        <v>20</v>
      </c>
      <c r="I1188" s="213" t="e">
        <f>VLOOKUP(H1188,gender!A:B,2,0)</f>
        <v>#N/A</v>
      </c>
      <c r="J1188" s="273">
        <v>546</v>
      </c>
      <c r="K1188" s="273">
        <v>546</v>
      </c>
      <c r="L1188" s="273">
        <v>1</v>
      </c>
      <c r="M1188" s="273" t="s">
        <v>2262</v>
      </c>
      <c r="N1188" s="144">
        <f>VLOOKUP(M1188,brand!A:B,2,0)</f>
        <v>823</v>
      </c>
      <c r="O1188" s="144"/>
      <c r="P1188" s="144" t="e">
        <f>VLOOKUP(O1188,country!A:B,2,0)</f>
        <v>#N/A</v>
      </c>
      <c r="Q1188" s="273" t="s">
        <v>436</v>
      </c>
      <c r="R1188" s="144" t="str">
        <f t="shared" si="55"/>
        <v>63% Բամբակ, 37% Պոլիեսթեր</v>
      </c>
      <c r="S1188" s="144" t="s">
        <v>7324</v>
      </c>
      <c r="T1188" s="144" t="e">
        <f>VLOOKUP(R1188,material!A:B,2,0)</f>
        <v>#N/A</v>
      </c>
      <c r="U1188" s="141" t="s">
        <v>7644</v>
      </c>
      <c r="V1188" s="141"/>
      <c r="W1188" s="273" t="s">
        <v>825</v>
      </c>
      <c r="X1188" s="141">
        <f>VLOOKUP(W1188,SIZE!A:B,2,0)</f>
        <v>119</v>
      </c>
      <c r="Y1188" s="141">
        <v>0</v>
      </c>
      <c r="Z1188" s="141" t="s">
        <v>1061</v>
      </c>
      <c r="AA1188" s="141">
        <f>VLOOKUP(Z1188,COLOR!A:B,2,0)</f>
        <v>4</v>
      </c>
      <c r="AB1188" s="130"/>
      <c r="AC1188" s="130"/>
      <c r="AD1188" s="130"/>
      <c r="AE1188" s="130"/>
      <c r="AF1188" s="130"/>
      <c r="AG1188" s="130"/>
      <c r="AH1188" s="130"/>
      <c r="AI1188" s="130"/>
      <c r="AJ1188" s="130"/>
      <c r="AK1188" s="130"/>
      <c r="AL1188" s="130"/>
      <c r="AM1188" s="130"/>
    </row>
    <row r="1189" spans="1:39" ht="20.25" customHeight="1">
      <c r="A1189" s="132">
        <v>1188</v>
      </c>
      <c r="B1189" s="19" t="s">
        <v>5660</v>
      </c>
      <c r="C1189" s="250">
        <v>62046318000</v>
      </c>
      <c r="D1189" s="261" t="s">
        <v>987</v>
      </c>
      <c r="E1189" s="143" t="str">
        <f t="shared" si="54"/>
        <v>Տաբատներ</v>
      </c>
      <c r="F1189" s="273" t="s">
        <v>7795</v>
      </c>
      <c r="G1189" s="144">
        <f>VLOOKUP(E1189,subcategory!A:B,2,0)</f>
        <v>93</v>
      </c>
      <c r="H1189" s="273" t="s">
        <v>20</v>
      </c>
      <c r="I1189" s="213" t="e">
        <f>VLOOKUP(H1189,gender!A:B,2,0)</f>
        <v>#N/A</v>
      </c>
      <c r="J1189" s="273">
        <v>404</v>
      </c>
      <c r="K1189" s="273">
        <v>404</v>
      </c>
      <c r="L1189" s="273">
        <v>1</v>
      </c>
      <c r="M1189" s="273" t="s">
        <v>2262</v>
      </c>
      <c r="N1189" s="144">
        <f>VLOOKUP(M1189,brand!A:B,2,0)</f>
        <v>823</v>
      </c>
      <c r="O1189" s="144"/>
      <c r="P1189" s="144" t="e">
        <f>VLOOKUP(O1189,country!A:B,2,0)</f>
        <v>#N/A</v>
      </c>
      <c r="Q1189" s="273" t="s">
        <v>436</v>
      </c>
      <c r="R1189" s="144" t="str">
        <f t="shared" si="55"/>
        <v>100% Ակրիլ</v>
      </c>
      <c r="S1189" s="144" t="s">
        <v>7204</v>
      </c>
      <c r="T1189" s="144" t="e">
        <f>VLOOKUP(R1189,material!A:B,2,0)</f>
        <v>#N/A</v>
      </c>
      <c r="U1189" s="141" t="s">
        <v>7644</v>
      </c>
      <c r="V1189" s="141"/>
      <c r="W1189" s="273" t="s">
        <v>825</v>
      </c>
      <c r="X1189" s="141">
        <f>VLOOKUP(W1189,SIZE!A:B,2,0)</f>
        <v>119</v>
      </c>
      <c r="Y1189" s="141">
        <v>0</v>
      </c>
      <c r="Z1189" s="141" t="s">
        <v>1033</v>
      </c>
      <c r="AA1189" s="141">
        <f>VLOOKUP(Z1189,COLOR!A:B,2,0)</f>
        <v>20</v>
      </c>
      <c r="AB1189" s="130"/>
      <c r="AC1189" s="130"/>
      <c r="AD1189" s="130"/>
      <c r="AE1189" s="130"/>
      <c r="AF1189" s="130"/>
      <c r="AG1189" s="130"/>
      <c r="AH1189" s="130"/>
      <c r="AI1189" s="130"/>
      <c r="AJ1189" s="130"/>
      <c r="AK1189" s="130"/>
      <c r="AL1189" s="130"/>
      <c r="AM1189" s="130"/>
    </row>
    <row r="1190" spans="1:39" ht="20.25" customHeight="1">
      <c r="A1190" s="132">
        <v>1189</v>
      </c>
      <c r="B1190" s="19" t="s">
        <v>5661</v>
      </c>
      <c r="C1190" s="250">
        <v>62046318000</v>
      </c>
      <c r="D1190" s="261" t="s">
        <v>987</v>
      </c>
      <c r="E1190" s="143" t="str">
        <f t="shared" si="54"/>
        <v>Տաբատներ</v>
      </c>
      <c r="F1190" s="273" t="s">
        <v>7795</v>
      </c>
      <c r="G1190" s="144">
        <f>VLOOKUP(E1190,subcategory!A:B,2,0)</f>
        <v>93</v>
      </c>
      <c r="H1190" s="273" t="s">
        <v>20</v>
      </c>
      <c r="I1190" s="213" t="e">
        <f>VLOOKUP(H1190,gender!A:B,2,0)</f>
        <v>#N/A</v>
      </c>
      <c r="J1190" s="273">
        <v>502</v>
      </c>
      <c r="K1190" s="273">
        <v>502</v>
      </c>
      <c r="L1190" s="273">
        <v>1</v>
      </c>
      <c r="M1190" s="273" t="s">
        <v>2262</v>
      </c>
      <c r="N1190" s="144">
        <f>VLOOKUP(M1190,brand!A:B,2,0)</f>
        <v>823</v>
      </c>
      <c r="O1190" s="144"/>
      <c r="P1190" s="144" t="e">
        <f>VLOOKUP(O1190,country!A:B,2,0)</f>
        <v>#N/A</v>
      </c>
      <c r="Q1190" s="273" t="s">
        <v>3915</v>
      </c>
      <c r="R1190" s="144" t="str">
        <f t="shared" si="55"/>
        <v>100% Պոլիեսթեր</v>
      </c>
      <c r="S1190" s="144" t="s">
        <v>7203</v>
      </c>
      <c r="T1190" s="144" t="e">
        <f>VLOOKUP(R1190,material!A:B,2,0)</f>
        <v>#N/A</v>
      </c>
      <c r="U1190" s="141" t="s">
        <v>7644</v>
      </c>
      <c r="V1190" s="141"/>
      <c r="W1190" s="273">
        <v>36</v>
      </c>
      <c r="X1190" s="141">
        <f>VLOOKUP(W1190,SIZE!A:B,2,0)</f>
        <v>52</v>
      </c>
      <c r="Y1190" s="141">
        <v>0</v>
      </c>
      <c r="Z1190" s="141" t="s">
        <v>1033</v>
      </c>
      <c r="AA1190" s="141">
        <f>VLOOKUP(Z1190,COLOR!A:B,2,0)</f>
        <v>20</v>
      </c>
      <c r="AB1190" s="130"/>
      <c r="AC1190" s="130"/>
      <c r="AD1190" s="130"/>
      <c r="AE1190" s="130"/>
      <c r="AF1190" s="130"/>
      <c r="AG1190" s="130"/>
      <c r="AH1190" s="130"/>
      <c r="AI1190" s="130"/>
      <c r="AJ1190" s="130"/>
      <c r="AK1190" s="130"/>
      <c r="AL1190" s="130"/>
      <c r="AM1190" s="130"/>
    </row>
    <row r="1191" spans="1:39" ht="20.25" customHeight="1">
      <c r="A1191" s="132">
        <v>1190</v>
      </c>
      <c r="B1191" s="19" t="s">
        <v>5662</v>
      </c>
      <c r="C1191" s="250">
        <v>62046231000</v>
      </c>
      <c r="D1191" s="261" t="s">
        <v>603</v>
      </c>
      <c r="E1191" s="143" t="str">
        <f t="shared" si="54"/>
        <v>Ջինսե Տաբատ</v>
      </c>
      <c r="F1191" s="273" t="s">
        <v>335</v>
      </c>
      <c r="G1191" s="144">
        <f>VLOOKUP(E1191,subcategory!A:B,2,0)</f>
        <v>87</v>
      </c>
      <c r="H1191" s="273" t="s">
        <v>20</v>
      </c>
      <c r="I1191" s="213" t="e">
        <f>VLOOKUP(H1191,gender!A:B,2,0)</f>
        <v>#N/A</v>
      </c>
      <c r="J1191" s="273">
        <v>584</v>
      </c>
      <c r="K1191" s="273">
        <v>584</v>
      </c>
      <c r="L1191" s="273">
        <v>1</v>
      </c>
      <c r="M1191" s="273" t="s">
        <v>2262</v>
      </c>
      <c r="N1191" s="144">
        <f>VLOOKUP(M1191,brand!A:B,2,0)</f>
        <v>823</v>
      </c>
      <c r="O1191" s="144"/>
      <c r="P1191" s="144" t="e">
        <f>VLOOKUP(O1191,country!A:B,2,0)</f>
        <v>#N/A</v>
      </c>
      <c r="Q1191" s="273" t="s">
        <v>436</v>
      </c>
      <c r="R1191" s="144" t="str">
        <f t="shared" si="55"/>
        <v>100% Բամբակ</v>
      </c>
      <c r="S1191" s="144" t="s">
        <v>7205</v>
      </c>
      <c r="T1191" s="144" t="e">
        <f>VLOOKUP(R1191,material!A:B,2,0)</f>
        <v>#N/A</v>
      </c>
      <c r="U1191" s="141" t="s">
        <v>7644</v>
      </c>
      <c r="V1191" s="141"/>
      <c r="W1191" s="273">
        <v>40</v>
      </c>
      <c r="X1191" s="141">
        <f>VLOOKUP(W1191,SIZE!A:B,2,0)</f>
        <v>79</v>
      </c>
      <c r="Y1191" s="141">
        <v>0</v>
      </c>
      <c r="Z1191" s="141" t="s">
        <v>1057</v>
      </c>
      <c r="AA1191" s="141">
        <f>VLOOKUP(Z1191,COLOR!A:B,2,0)</f>
        <v>5</v>
      </c>
      <c r="AB1191" s="130"/>
      <c r="AC1191" s="130"/>
      <c r="AD1191" s="130"/>
      <c r="AE1191" s="130"/>
      <c r="AF1191" s="130"/>
      <c r="AG1191" s="130"/>
      <c r="AH1191" s="130"/>
      <c r="AI1191" s="130"/>
      <c r="AJ1191" s="130"/>
      <c r="AK1191" s="130"/>
      <c r="AL1191" s="130"/>
      <c r="AM1191" s="130"/>
    </row>
    <row r="1192" spans="1:39" ht="20.25" customHeight="1">
      <c r="A1192" s="132">
        <v>1191</v>
      </c>
      <c r="B1192" s="19" t="s">
        <v>5663</v>
      </c>
      <c r="C1192" s="250">
        <v>61103099000</v>
      </c>
      <c r="D1192" s="261" t="s">
        <v>2338</v>
      </c>
      <c r="E1192" s="143" t="str">
        <f t="shared" si="54"/>
        <v>Սվիտրեր</v>
      </c>
      <c r="F1192" s="16" t="s">
        <v>459</v>
      </c>
      <c r="G1192" s="144">
        <f>VLOOKUP(E1192,subcategory!A:B,2,0)</f>
        <v>88</v>
      </c>
      <c r="H1192" s="273" t="s">
        <v>20</v>
      </c>
      <c r="I1192" s="213" t="e">
        <f>VLOOKUP(H1192,gender!A:B,2,0)</f>
        <v>#N/A</v>
      </c>
      <c r="J1192" s="273">
        <v>344</v>
      </c>
      <c r="K1192" s="273">
        <v>344</v>
      </c>
      <c r="L1192" s="273">
        <v>1</v>
      </c>
      <c r="M1192" s="273" t="s">
        <v>2262</v>
      </c>
      <c r="N1192" s="144">
        <f>VLOOKUP(M1192,brand!A:B,2,0)</f>
        <v>823</v>
      </c>
      <c r="O1192" s="144"/>
      <c r="P1192" s="144" t="e">
        <f>VLOOKUP(O1192,country!A:B,2,0)</f>
        <v>#N/A</v>
      </c>
      <c r="Q1192" s="273" t="s">
        <v>421</v>
      </c>
      <c r="R1192" s="144" t="str">
        <f t="shared" si="55"/>
        <v>100% Ակրիլ</v>
      </c>
      <c r="S1192" s="144" t="s">
        <v>7204</v>
      </c>
      <c r="T1192" s="144" t="e">
        <f>VLOOKUP(R1192,material!A:B,2,0)</f>
        <v>#N/A</v>
      </c>
      <c r="U1192" s="141" t="s">
        <v>7644</v>
      </c>
      <c r="V1192" s="141"/>
      <c r="W1192" s="273" t="s">
        <v>825</v>
      </c>
      <c r="X1192" s="141">
        <f>VLOOKUP(W1192,SIZE!A:B,2,0)</f>
        <v>119</v>
      </c>
      <c r="Y1192" s="141">
        <v>0</v>
      </c>
      <c r="Z1192" s="141" t="s">
        <v>2103</v>
      </c>
      <c r="AA1192" s="141">
        <f>VLOOKUP(Z1192,COLOR!A:B,2,0)</f>
        <v>23</v>
      </c>
      <c r="AB1192" s="130"/>
      <c r="AC1192" s="130"/>
      <c r="AD1192" s="130"/>
      <c r="AE1192" s="130"/>
      <c r="AF1192" s="130"/>
      <c r="AG1192" s="130"/>
      <c r="AH1192" s="130"/>
      <c r="AI1192" s="130"/>
      <c r="AJ1192" s="130"/>
      <c r="AK1192" s="130"/>
      <c r="AL1192" s="130"/>
      <c r="AM1192" s="130"/>
    </row>
    <row r="1193" spans="1:39" ht="20.25" customHeight="1">
      <c r="A1193" s="132">
        <v>1192</v>
      </c>
      <c r="B1193" s="19" t="s">
        <v>5664</v>
      </c>
      <c r="C1193" s="250">
        <v>62046231000</v>
      </c>
      <c r="D1193" s="261" t="s">
        <v>603</v>
      </c>
      <c r="E1193" s="143" t="str">
        <f t="shared" si="54"/>
        <v>Ջինսե Տաբատ</v>
      </c>
      <c r="F1193" s="273" t="s">
        <v>335</v>
      </c>
      <c r="G1193" s="144">
        <f>VLOOKUP(E1193,subcategory!A:B,2,0)</f>
        <v>87</v>
      </c>
      <c r="H1193" s="273" t="s">
        <v>20</v>
      </c>
      <c r="I1193" s="213" t="e">
        <f>VLOOKUP(H1193,gender!A:B,2,0)</f>
        <v>#N/A</v>
      </c>
      <c r="J1193" s="273">
        <v>408</v>
      </c>
      <c r="K1193" s="273">
        <v>408</v>
      </c>
      <c r="L1193" s="273">
        <v>1</v>
      </c>
      <c r="M1193" s="273" t="s">
        <v>2262</v>
      </c>
      <c r="N1193" s="144">
        <f>VLOOKUP(M1193,brand!A:B,2,0)</f>
        <v>823</v>
      </c>
      <c r="O1193" s="144"/>
      <c r="P1193" s="144" t="e">
        <f>VLOOKUP(O1193,country!A:B,2,0)</f>
        <v>#N/A</v>
      </c>
      <c r="Q1193" s="273" t="s">
        <v>436</v>
      </c>
      <c r="R1193" s="144" t="str">
        <f t="shared" si="55"/>
        <v>100% Բամբակ</v>
      </c>
      <c r="S1193" s="144" t="s">
        <v>7205</v>
      </c>
      <c r="T1193" s="144" t="e">
        <f>VLOOKUP(R1193,material!A:B,2,0)</f>
        <v>#N/A</v>
      </c>
      <c r="U1193" s="141" t="s">
        <v>7644</v>
      </c>
      <c r="V1193" s="141"/>
      <c r="W1193" s="273">
        <v>34</v>
      </c>
      <c r="X1193" s="141">
        <f>VLOOKUP(W1193,SIZE!A:B,2,0)</f>
        <v>41</v>
      </c>
      <c r="Y1193" s="141">
        <v>0</v>
      </c>
      <c r="Z1193" s="141" t="s">
        <v>1033</v>
      </c>
      <c r="AA1193" s="141">
        <f>VLOOKUP(Z1193,COLOR!A:B,2,0)</f>
        <v>20</v>
      </c>
      <c r="AB1193" s="130"/>
      <c r="AC1193" s="130"/>
      <c r="AD1193" s="130"/>
      <c r="AE1193" s="130"/>
      <c r="AF1193" s="130"/>
      <c r="AG1193" s="130"/>
      <c r="AH1193" s="130"/>
      <c r="AI1193" s="130"/>
      <c r="AJ1193" s="130"/>
      <c r="AK1193" s="130"/>
      <c r="AL1193" s="130"/>
      <c r="AM1193" s="130"/>
    </row>
    <row r="1194" spans="1:39" ht="20.25" customHeight="1">
      <c r="A1194" s="132">
        <v>1193</v>
      </c>
      <c r="B1194" s="19" t="s">
        <v>5665</v>
      </c>
      <c r="C1194" s="250">
        <v>62046231000</v>
      </c>
      <c r="D1194" s="261" t="s">
        <v>603</v>
      </c>
      <c r="E1194" s="143" t="str">
        <f t="shared" si="54"/>
        <v>Ջինսե Տաբատ</v>
      </c>
      <c r="F1194" s="273" t="s">
        <v>335</v>
      </c>
      <c r="G1194" s="144">
        <f>VLOOKUP(E1194,subcategory!A:B,2,0)</f>
        <v>87</v>
      </c>
      <c r="H1194" s="273" t="s">
        <v>20</v>
      </c>
      <c r="I1194" s="213" t="e">
        <f>VLOOKUP(H1194,gender!A:B,2,0)</f>
        <v>#N/A</v>
      </c>
      <c r="J1194" s="273">
        <v>390</v>
      </c>
      <c r="K1194" s="273">
        <v>390</v>
      </c>
      <c r="L1194" s="273">
        <v>1</v>
      </c>
      <c r="M1194" s="273" t="s">
        <v>2262</v>
      </c>
      <c r="N1194" s="144">
        <f>VLOOKUP(M1194,brand!A:B,2,0)</f>
        <v>823</v>
      </c>
      <c r="O1194" s="144"/>
      <c r="P1194" s="144" t="e">
        <f>VLOOKUP(O1194,country!A:B,2,0)</f>
        <v>#N/A</v>
      </c>
      <c r="Q1194" s="273" t="s">
        <v>436</v>
      </c>
      <c r="R1194" s="144" t="str">
        <f t="shared" si="55"/>
        <v>100% Բամբակ</v>
      </c>
      <c r="S1194" s="144" t="s">
        <v>7205</v>
      </c>
      <c r="T1194" s="144" t="e">
        <f>VLOOKUP(R1194,material!A:B,2,0)</f>
        <v>#N/A</v>
      </c>
      <c r="U1194" s="141" t="s">
        <v>7644</v>
      </c>
      <c r="V1194" s="141"/>
      <c r="W1194" s="273">
        <v>38</v>
      </c>
      <c r="X1194" s="141">
        <f>VLOOKUP(W1194,SIZE!A:B,2,0)</f>
        <v>64</v>
      </c>
      <c r="Y1194" s="141">
        <v>0</v>
      </c>
      <c r="Z1194" s="141" t="s">
        <v>1033</v>
      </c>
      <c r="AA1194" s="141">
        <f>VLOOKUP(Z1194,COLOR!A:B,2,0)</f>
        <v>20</v>
      </c>
      <c r="AB1194" s="130"/>
      <c r="AC1194" s="130"/>
      <c r="AD1194" s="130"/>
      <c r="AE1194" s="130"/>
      <c r="AF1194" s="130"/>
      <c r="AG1194" s="130"/>
      <c r="AH1194" s="130"/>
      <c r="AI1194" s="130"/>
      <c r="AJ1194" s="130"/>
      <c r="AK1194" s="130"/>
      <c r="AL1194" s="130"/>
      <c r="AM1194" s="130"/>
    </row>
    <row r="1195" spans="1:39" ht="20.25" customHeight="1">
      <c r="A1195" s="132">
        <v>1194</v>
      </c>
      <c r="B1195" s="19" t="s">
        <v>5666</v>
      </c>
      <c r="C1195" s="250">
        <v>62046231000</v>
      </c>
      <c r="D1195" s="261" t="s">
        <v>603</v>
      </c>
      <c r="E1195" s="143" t="str">
        <f t="shared" si="54"/>
        <v>Ջինսե Տաբատ</v>
      </c>
      <c r="F1195" s="273" t="s">
        <v>335</v>
      </c>
      <c r="G1195" s="144">
        <f>VLOOKUP(E1195,subcategory!A:B,2,0)</f>
        <v>87</v>
      </c>
      <c r="H1195" s="273" t="s">
        <v>20</v>
      </c>
      <c r="I1195" s="213" t="e">
        <f>VLOOKUP(H1195,gender!A:B,2,0)</f>
        <v>#N/A</v>
      </c>
      <c r="J1195" s="273">
        <v>646</v>
      </c>
      <c r="K1195" s="273">
        <v>646</v>
      </c>
      <c r="L1195" s="273">
        <v>1</v>
      </c>
      <c r="M1195" s="273" t="s">
        <v>2262</v>
      </c>
      <c r="N1195" s="144">
        <f>VLOOKUP(M1195,brand!A:B,2,0)</f>
        <v>823</v>
      </c>
      <c r="O1195" s="144"/>
      <c r="P1195" s="144" t="e">
        <f>VLOOKUP(O1195,country!A:B,2,0)</f>
        <v>#N/A</v>
      </c>
      <c r="Q1195" s="273" t="s">
        <v>440</v>
      </c>
      <c r="R1195" s="144" t="str">
        <f t="shared" si="55"/>
        <v>100% Բամբակ</v>
      </c>
      <c r="S1195" s="144" t="s">
        <v>7205</v>
      </c>
      <c r="T1195" s="144" t="e">
        <f>VLOOKUP(R1195,material!A:B,2,0)</f>
        <v>#N/A</v>
      </c>
      <c r="U1195" s="141" t="s">
        <v>7644</v>
      </c>
      <c r="V1195" s="141"/>
      <c r="W1195" s="273">
        <v>44</v>
      </c>
      <c r="X1195" s="141">
        <f>VLOOKUP(W1195,SIZE!A:B,2,0)</f>
        <v>95</v>
      </c>
      <c r="Y1195" s="141">
        <v>0</v>
      </c>
      <c r="Z1195" s="141" t="s">
        <v>2092</v>
      </c>
      <c r="AA1195" s="141">
        <f>VLOOKUP(Z1195,COLOR!A:B,2,0)</f>
        <v>8</v>
      </c>
      <c r="AB1195" s="130"/>
      <c r="AC1195" s="130"/>
      <c r="AD1195" s="130"/>
      <c r="AE1195" s="130"/>
      <c r="AF1195" s="130"/>
      <c r="AG1195" s="130"/>
      <c r="AH1195" s="130"/>
      <c r="AI1195" s="130"/>
      <c r="AJ1195" s="130"/>
      <c r="AK1195" s="130"/>
      <c r="AL1195" s="130"/>
      <c r="AM1195" s="130"/>
    </row>
    <row r="1196" spans="1:39" ht="20.25" customHeight="1">
      <c r="A1196" s="132">
        <v>1195</v>
      </c>
      <c r="B1196" s="19" t="s">
        <v>5667</v>
      </c>
      <c r="C1196" s="250">
        <v>61103091000</v>
      </c>
      <c r="D1196" s="261" t="s">
        <v>481</v>
      </c>
      <c r="E1196" s="143" t="str">
        <f t="shared" si="54"/>
        <v>Սվիտեր</v>
      </c>
      <c r="F1196" s="273" t="s">
        <v>49</v>
      </c>
      <c r="G1196" s="144" t="e">
        <f>VLOOKUP(E1196,subcategory!A:B,2,0)</f>
        <v>#N/A</v>
      </c>
      <c r="H1196" s="273" t="s">
        <v>10</v>
      </c>
      <c r="I1196" s="213" t="e">
        <f>VLOOKUP(H1196,gender!A:B,2,0)</f>
        <v>#N/A</v>
      </c>
      <c r="J1196" s="273">
        <v>304</v>
      </c>
      <c r="K1196" s="273">
        <v>304</v>
      </c>
      <c r="L1196" s="273">
        <v>1</v>
      </c>
      <c r="M1196" s="273" t="s">
        <v>2262</v>
      </c>
      <c r="N1196" s="144">
        <f>VLOOKUP(M1196,brand!A:B,2,0)</f>
        <v>823</v>
      </c>
      <c r="O1196" s="144"/>
      <c r="P1196" s="144" t="e">
        <f>VLOOKUP(O1196,country!A:B,2,0)</f>
        <v>#N/A</v>
      </c>
      <c r="Q1196" s="273" t="s">
        <v>436</v>
      </c>
      <c r="R1196" s="144" t="str">
        <f t="shared" si="55"/>
        <v>100% Ակրիլ</v>
      </c>
      <c r="S1196" s="144" t="s">
        <v>7204</v>
      </c>
      <c r="T1196" s="144" t="e">
        <f>VLOOKUP(R1196,material!A:B,2,0)</f>
        <v>#N/A</v>
      </c>
      <c r="U1196" s="141" t="s">
        <v>7644</v>
      </c>
      <c r="V1196" s="141"/>
      <c r="W1196" s="273" t="s">
        <v>959</v>
      </c>
      <c r="X1196" s="141">
        <f>VLOOKUP(W1196,SIZE!A:B,2,0)</f>
        <v>165</v>
      </c>
      <c r="Y1196" s="141">
        <v>69.88</v>
      </c>
      <c r="Z1196" s="141" t="s">
        <v>2042</v>
      </c>
      <c r="AA1196" s="141" t="e">
        <f>VLOOKUP(Z1196,COLOR!A:B,2,0)</f>
        <v>#N/A</v>
      </c>
      <c r="AB1196" s="130"/>
      <c r="AC1196" s="130"/>
      <c r="AD1196" s="130"/>
      <c r="AE1196" s="130"/>
      <c r="AF1196" s="130"/>
      <c r="AG1196" s="130"/>
      <c r="AH1196" s="130"/>
      <c r="AI1196" s="130"/>
      <c r="AJ1196" s="130"/>
      <c r="AK1196" s="130"/>
      <c r="AL1196" s="130"/>
      <c r="AM1196" s="130"/>
    </row>
    <row r="1197" spans="1:39" ht="20.25" customHeight="1">
      <c r="A1197" s="132">
        <v>1196</v>
      </c>
      <c r="B1197" s="19" t="s">
        <v>5668</v>
      </c>
      <c r="C1197" s="250">
        <v>61109090000</v>
      </c>
      <c r="D1197" s="261" t="s">
        <v>710</v>
      </c>
      <c r="E1197" s="143" t="str">
        <f t="shared" si="54"/>
        <v>Սվիտրեր</v>
      </c>
      <c r="F1197" s="16" t="s">
        <v>459</v>
      </c>
      <c r="G1197" s="144">
        <f>VLOOKUP(E1197,subcategory!A:B,2,0)</f>
        <v>88</v>
      </c>
      <c r="H1197" s="273" t="s">
        <v>20</v>
      </c>
      <c r="I1197" s="213" t="e">
        <f>VLOOKUP(H1197,gender!A:B,2,0)</f>
        <v>#N/A</v>
      </c>
      <c r="J1197" s="273">
        <v>398</v>
      </c>
      <c r="K1197" s="273">
        <v>398</v>
      </c>
      <c r="L1197" s="273">
        <v>1</v>
      </c>
      <c r="M1197" s="273" t="s">
        <v>2262</v>
      </c>
      <c r="N1197" s="144">
        <f>VLOOKUP(M1197,brand!A:B,2,0)</f>
        <v>823</v>
      </c>
      <c r="O1197" s="144"/>
      <c r="P1197" s="144" t="e">
        <f>VLOOKUP(O1197,country!A:B,2,0)</f>
        <v>#N/A</v>
      </c>
      <c r="Q1197" s="273" t="s">
        <v>436</v>
      </c>
      <c r="R1197" s="144" t="str">
        <f t="shared" si="55"/>
        <v>51% Վիսկոզ, 22% Պոլիամիդ, 27% Պոլիեսթեր</v>
      </c>
      <c r="S1197" s="144" t="s">
        <v>7349</v>
      </c>
      <c r="T1197" s="144" t="e">
        <f>VLOOKUP(R1197,material!A:B,2,0)</f>
        <v>#N/A</v>
      </c>
      <c r="U1197" s="141" t="s">
        <v>7644</v>
      </c>
      <c r="V1197" s="141"/>
      <c r="W1197" s="273" t="s">
        <v>810</v>
      </c>
      <c r="X1197" s="141">
        <f>VLOOKUP(W1197,SIZE!A:B,2,0)</f>
        <v>122</v>
      </c>
      <c r="Y1197" s="141">
        <v>0</v>
      </c>
      <c r="Z1197" s="141" t="s">
        <v>1033</v>
      </c>
      <c r="AA1197" s="141">
        <f>VLOOKUP(Z1197,COLOR!A:B,2,0)</f>
        <v>20</v>
      </c>
      <c r="AB1197" s="130"/>
      <c r="AC1197" s="130"/>
      <c r="AD1197" s="130"/>
      <c r="AE1197" s="130"/>
      <c r="AF1197" s="130"/>
      <c r="AG1197" s="130"/>
      <c r="AH1197" s="130"/>
      <c r="AI1197" s="130"/>
      <c r="AJ1197" s="130"/>
      <c r="AK1197" s="130"/>
      <c r="AL1197" s="130"/>
      <c r="AM1197" s="130"/>
    </row>
    <row r="1198" spans="1:39" ht="20.25" customHeight="1">
      <c r="A1198" s="132">
        <v>1197</v>
      </c>
      <c r="B1198" s="19" t="s">
        <v>5669</v>
      </c>
      <c r="C1198" s="250">
        <v>61103091000</v>
      </c>
      <c r="D1198" s="261" t="s">
        <v>481</v>
      </c>
      <c r="E1198" s="143" t="str">
        <f t="shared" si="54"/>
        <v>Սվիտեր</v>
      </c>
      <c r="F1198" s="273" t="s">
        <v>49</v>
      </c>
      <c r="G1198" s="144" t="e">
        <f>VLOOKUP(E1198,subcategory!A:B,2,0)</f>
        <v>#N/A</v>
      </c>
      <c r="H1198" s="273" t="s">
        <v>10</v>
      </c>
      <c r="I1198" s="213" t="e">
        <f>VLOOKUP(H1198,gender!A:B,2,0)</f>
        <v>#N/A</v>
      </c>
      <c r="J1198" s="273">
        <v>224</v>
      </c>
      <c r="K1198" s="273">
        <v>224</v>
      </c>
      <c r="L1198" s="273">
        <v>1</v>
      </c>
      <c r="M1198" s="273" t="s">
        <v>2262</v>
      </c>
      <c r="N1198" s="144">
        <f>VLOOKUP(M1198,brand!A:B,2,0)</f>
        <v>823</v>
      </c>
      <c r="O1198" s="144"/>
      <c r="P1198" s="144" t="e">
        <f>VLOOKUP(O1198,country!A:B,2,0)</f>
        <v>#N/A</v>
      </c>
      <c r="Q1198" s="273" t="s">
        <v>436</v>
      </c>
      <c r="R1198" s="144" t="str">
        <f t="shared" si="55"/>
        <v>100% Ակրիլ</v>
      </c>
      <c r="S1198" s="144" t="s">
        <v>7204</v>
      </c>
      <c r="T1198" s="144" t="e">
        <f>VLOOKUP(R1198,material!A:B,2,0)</f>
        <v>#N/A</v>
      </c>
      <c r="U1198" s="141" t="s">
        <v>7644</v>
      </c>
      <c r="V1198" s="141"/>
      <c r="W1198" s="273" t="s">
        <v>821</v>
      </c>
      <c r="X1198" s="141">
        <f>VLOOKUP(W1198,SIZE!A:B,2,0)</f>
        <v>3</v>
      </c>
      <c r="Y1198" s="141">
        <v>0</v>
      </c>
      <c r="Z1198" s="141" t="s">
        <v>7771</v>
      </c>
      <c r="AA1198" s="141">
        <f>VLOOKUP(Z1198,COLOR!A:B,2,0)</f>
        <v>26</v>
      </c>
      <c r="AB1198" s="130"/>
      <c r="AC1198" s="130"/>
      <c r="AD1198" s="130"/>
      <c r="AE1198" s="130"/>
      <c r="AF1198" s="130"/>
      <c r="AG1198" s="130"/>
      <c r="AH1198" s="130"/>
      <c r="AI1198" s="130"/>
      <c r="AJ1198" s="130"/>
      <c r="AK1198" s="130"/>
      <c r="AL1198" s="130"/>
      <c r="AM1198" s="130"/>
    </row>
    <row r="1199" spans="1:39" ht="20.25" customHeight="1">
      <c r="A1199" s="132">
        <v>1198</v>
      </c>
      <c r="B1199" s="19" t="s">
        <v>5670</v>
      </c>
      <c r="C1199" s="250">
        <v>61103099000</v>
      </c>
      <c r="D1199" s="261" t="s">
        <v>2338</v>
      </c>
      <c r="E1199" s="143" t="str">
        <f t="shared" si="54"/>
        <v>Սվիտրեր</v>
      </c>
      <c r="F1199" s="16" t="s">
        <v>459</v>
      </c>
      <c r="G1199" s="144">
        <f>VLOOKUP(E1199,subcategory!A:B,2,0)</f>
        <v>88</v>
      </c>
      <c r="H1199" s="273" t="s">
        <v>20</v>
      </c>
      <c r="I1199" s="213" t="e">
        <f>VLOOKUP(H1199,gender!A:B,2,0)</f>
        <v>#N/A</v>
      </c>
      <c r="J1199" s="273">
        <v>172</v>
      </c>
      <c r="K1199" s="273">
        <v>172</v>
      </c>
      <c r="L1199" s="273">
        <v>1</v>
      </c>
      <c r="M1199" s="273" t="s">
        <v>2262</v>
      </c>
      <c r="N1199" s="144">
        <f>VLOOKUP(M1199,brand!A:B,2,0)</f>
        <v>823</v>
      </c>
      <c r="O1199" s="144"/>
      <c r="P1199" s="144" t="e">
        <f>VLOOKUP(O1199,country!A:B,2,0)</f>
        <v>#N/A</v>
      </c>
      <c r="Q1199" s="273" t="s">
        <v>436</v>
      </c>
      <c r="R1199" s="144" t="str">
        <f t="shared" si="55"/>
        <v>100% Ակրիլ</v>
      </c>
      <c r="S1199" s="144" t="s">
        <v>7204</v>
      </c>
      <c r="T1199" s="144" t="e">
        <f>VLOOKUP(R1199,material!A:B,2,0)</f>
        <v>#N/A</v>
      </c>
      <c r="U1199" s="141" t="s">
        <v>7644</v>
      </c>
      <c r="V1199" s="141"/>
      <c r="W1199" s="273" t="s">
        <v>810</v>
      </c>
      <c r="X1199" s="141">
        <f>VLOOKUP(W1199,SIZE!A:B,2,0)</f>
        <v>122</v>
      </c>
      <c r="Y1199" s="141">
        <v>0</v>
      </c>
      <c r="Z1199" s="141" t="s">
        <v>1071</v>
      </c>
      <c r="AA1199" s="141">
        <f>VLOOKUP(Z1199,COLOR!A:B,2,0)</f>
        <v>12</v>
      </c>
      <c r="AB1199" s="130"/>
      <c r="AC1199" s="130"/>
      <c r="AD1199" s="130"/>
      <c r="AE1199" s="130"/>
      <c r="AF1199" s="130"/>
      <c r="AG1199" s="130"/>
      <c r="AH1199" s="130"/>
      <c r="AI1199" s="130"/>
      <c r="AJ1199" s="130"/>
      <c r="AK1199" s="130"/>
      <c r="AL1199" s="130"/>
      <c r="AM1199" s="130"/>
    </row>
    <row r="1200" spans="1:39" ht="20.25" customHeight="1">
      <c r="A1200" s="132">
        <v>1199</v>
      </c>
      <c r="B1200" s="19" t="s">
        <v>5671</v>
      </c>
      <c r="C1200" s="250">
        <v>61052010000</v>
      </c>
      <c r="D1200" s="261" t="s">
        <v>7006</v>
      </c>
      <c r="E1200" s="143" t="str">
        <f t="shared" si="54"/>
        <v>Վերնաշապիկ</v>
      </c>
      <c r="F1200" s="273" t="s">
        <v>47</v>
      </c>
      <c r="G1200" s="144">
        <f>VLOOKUP(E1200,subcategory!A:B,2,0)</f>
        <v>82</v>
      </c>
      <c r="H1200" s="273" t="s">
        <v>10</v>
      </c>
      <c r="I1200" s="213" t="e">
        <f>VLOOKUP(H1200,gender!A:B,2,0)</f>
        <v>#N/A</v>
      </c>
      <c r="J1200" s="273">
        <v>442</v>
      </c>
      <c r="K1200" s="273">
        <v>442</v>
      </c>
      <c r="L1200" s="273">
        <v>1</v>
      </c>
      <c r="M1200" s="273" t="s">
        <v>2262</v>
      </c>
      <c r="N1200" s="144">
        <f>VLOOKUP(M1200,brand!A:B,2,0)</f>
        <v>823</v>
      </c>
      <c r="O1200" s="144"/>
      <c r="P1200" s="144" t="e">
        <f>VLOOKUP(O1200,country!A:B,2,0)</f>
        <v>#N/A</v>
      </c>
      <c r="Q1200" s="273" t="s">
        <v>436</v>
      </c>
      <c r="R1200" s="144" t="str">
        <f t="shared" si="55"/>
        <v>62% Պոլիեսթեր, 8% Բամբակ, 18% Ակրիլ, 9% Միլան</v>
      </c>
      <c r="S1200" s="144" t="s">
        <v>7350</v>
      </c>
      <c r="T1200" s="144" t="e">
        <f>VLOOKUP(R1200,material!A:B,2,0)</f>
        <v>#N/A</v>
      </c>
      <c r="U1200" s="141" t="s">
        <v>7644</v>
      </c>
      <c r="V1200" s="141"/>
      <c r="W1200" s="273" t="s">
        <v>810</v>
      </c>
      <c r="X1200" s="141">
        <f>VLOOKUP(W1200,SIZE!A:B,2,0)</f>
        <v>122</v>
      </c>
      <c r="Y1200" s="141">
        <v>0</v>
      </c>
      <c r="Z1200" s="141" t="s">
        <v>1033</v>
      </c>
      <c r="AA1200" s="141">
        <f>VLOOKUP(Z1200,COLOR!A:B,2,0)</f>
        <v>20</v>
      </c>
      <c r="AB1200" s="130"/>
      <c r="AC1200" s="130"/>
      <c r="AD1200" s="130"/>
      <c r="AE1200" s="130"/>
      <c r="AF1200" s="130"/>
      <c r="AG1200" s="130"/>
      <c r="AH1200" s="130"/>
      <c r="AI1200" s="130"/>
      <c r="AJ1200" s="130"/>
      <c r="AK1200" s="130"/>
      <c r="AL1200" s="130"/>
      <c r="AM1200" s="130"/>
    </row>
    <row r="1201" spans="1:39" ht="20.25" customHeight="1">
      <c r="A1201" s="132">
        <v>1200</v>
      </c>
      <c r="B1201" s="19" t="s">
        <v>5672</v>
      </c>
      <c r="C1201" s="250">
        <v>62046231000</v>
      </c>
      <c r="D1201" s="261" t="s">
        <v>603</v>
      </c>
      <c r="E1201" s="143" t="str">
        <f t="shared" si="54"/>
        <v>Ջինսե Տաբատ</v>
      </c>
      <c r="F1201" s="273" t="s">
        <v>335</v>
      </c>
      <c r="G1201" s="144">
        <f>VLOOKUP(E1201,subcategory!A:B,2,0)</f>
        <v>87</v>
      </c>
      <c r="H1201" s="273" t="s">
        <v>20</v>
      </c>
      <c r="I1201" s="213" t="e">
        <f>VLOOKUP(H1201,gender!A:B,2,0)</f>
        <v>#N/A</v>
      </c>
      <c r="J1201" s="273">
        <v>548</v>
      </c>
      <c r="K1201" s="273">
        <v>548</v>
      </c>
      <c r="L1201" s="273">
        <v>1</v>
      </c>
      <c r="M1201" s="273" t="s">
        <v>2262</v>
      </c>
      <c r="N1201" s="144">
        <f>VLOOKUP(M1201,brand!A:B,2,0)</f>
        <v>823</v>
      </c>
      <c r="O1201" s="144"/>
      <c r="P1201" s="144" t="e">
        <f>VLOOKUP(O1201,country!A:B,2,0)</f>
        <v>#N/A</v>
      </c>
      <c r="Q1201" s="273" t="s">
        <v>440</v>
      </c>
      <c r="R1201" s="144" t="str">
        <f t="shared" si="55"/>
        <v>100% Բամբակ</v>
      </c>
      <c r="S1201" s="144" t="s">
        <v>7205</v>
      </c>
      <c r="T1201" s="144" t="e">
        <f>VLOOKUP(R1201,material!A:B,2,0)</f>
        <v>#N/A</v>
      </c>
      <c r="U1201" s="141" t="s">
        <v>7644</v>
      </c>
      <c r="V1201" s="141"/>
      <c r="W1201" s="273">
        <v>36</v>
      </c>
      <c r="X1201" s="141">
        <f>VLOOKUP(W1201,SIZE!A:B,2,0)</f>
        <v>52</v>
      </c>
      <c r="Y1201" s="141">
        <v>0</v>
      </c>
      <c r="Z1201" s="141" t="s">
        <v>2092</v>
      </c>
      <c r="AA1201" s="141">
        <f>VLOOKUP(Z1201,COLOR!A:B,2,0)</f>
        <v>8</v>
      </c>
      <c r="AB1201" s="130"/>
      <c r="AC1201" s="130"/>
      <c r="AD1201" s="130"/>
      <c r="AE1201" s="130"/>
      <c r="AF1201" s="130"/>
      <c r="AG1201" s="130"/>
      <c r="AH1201" s="130"/>
      <c r="AI1201" s="130"/>
      <c r="AJ1201" s="130"/>
      <c r="AK1201" s="130"/>
      <c r="AL1201" s="130"/>
      <c r="AM1201" s="130"/>
    </row>
    <row r="1202" spans="1:39" ht="20.25" customHeight="1">
      <c r="A1202" s="132">
        <v>1201</v>
      </c>
      <c r="B1202" s="19" t="s">
        <v>5673</v>
      </c>
      <c r="C1202" s="250">
        <v>61103099000</v>
      </c>
      <c r="D1202" s="261" t="s">
        <v>709</v>
      </c>
      <c r="E1202" s="143" t="str">
        <f t="shared" si="54"/>
        <v>Կարդիգան</v>
      </c>
      <c r="F1202" s="273" t="s">
        <v>328</v>
      </c>
      <c r="G1202" s="144">
        <f>VLOOKUP(E1202,subcategory!A:B,2,0)</f>
        <v>89</v>
      </c>
      <c r="H1202" s="273" t="s">
        <v>20</v>
      </c>
      <c r="I1202" s="213" t="e">
        <f>VLOOKUP(H1202,gender!A:B,2,0)</f>
        <v>#N/A</v>
      </c>
      <c r="J1202" s="273">
        <v>250</v>
      </c>
      <c r="K1202" s="273">
        <v>250</v>
      </c>
      <c r="L1202" s="273">
        <v>1</v>
      </c>
      <c r="M1202" s="273" t="s">
        <v>2262</v>
      </c>
      <c r="N1202" s="144">
        <f>VLOOKUP(M1202,brand!A:B,2,0)</f>
        <v>823</v>
      </c>
      <c r="O1202" s="144"/>
      <c r="P1202" s="144" t="e">
        <f>VLOOKUP(O1202,country!A:B,2,0)</f>
        <v>#N/A</v>
      </c>
      <c r="Q1202" s="273" t="s">
        <v>436</v>
      </c>
      <c r="R1202" s="144" t="str">
        <f t="shared" si="55"/>
        <v>82% Ակրիլ, 18% Պոլիեսթեր</v>
      </c>
      <c r="S1202" s="144" t="s">
        <v>7351</v>
      </c>
      <c r="T1202" s="144" t="e">
        <f>VLOOKUP(R1202,material!A:B,2,0)</f>
        <v>#N/A</v>
      </c>
      <c r="U1202" s="141" t="s">
        <v>7644</v>
      </c>
      <c r="V1202" s="141"/>
      <c r="W1202" s="273" t="s">
        <v>825</v>
      </c>
      <c r="X1202" s="141">
        <f>VLOOKUP(W1202,SIZE!A:B,2,0)</f>
        <v>119</v>
      </c>
      <c r="Y1202" s="141">
        <v>0</v>
      </c>
      <c r="Z1202" s="141" t="s">
        <v>2092</v>
      </c>
      <c r="AA1202" s="141">
        <f>VLOOKUP(Z1202,COLOR!A:B,2,0)</f>
        <v>8</v>
      </c>
      <c r="AB1202" s="130"/>
      <c r="AC1202" s="130"/>
      <c r="AD1202" s="130"/>
      <c r="AE1202" s="130"/>
      <c r="AF1202" s="130"/>
      <c r="AG1202" s="130"/>
      <c r="AH1202" s="130"/>
      <c r="AI1202" s="130"/>
      <c r="AJ1202" s="130"/>
      <c r="AK1202" s="130"/>
      <c r="AL1202" s="130"/>
      <c r="AM1202" s="130"/>
    </row>
    <row r="1203" spans="1:39" ht="20.25" customHeight="1">
      <c r="A1203" s="132">
        <v>1202</v>
      </c>
      <c r="B1203" s="19" t="s">
        <v>5674</v>
      </c>
      <c r="C1203" s="250">
        <v>61103099000</v>
      </c>
      <c r="D1203" s="261" t="s">
        <v>2338</v>
      </c>
      <c r="E1203" s="143" t="str">
        <f t="shared" si="54"/>
        <v>Սվիտրեր</v>
      </c>
      <c r="F1203" s="16" t="s">
        <v>459</v>
      </c>
      <c r="G1203" s="144">
        <f>VLOOKUP(E1203,subcategory!A:B,2,0)</f>
        <v>88</v>
      </c>
      <c r="H1203" s="273" t="s">
        <v>20</v>
      </c>
      <c r="I1203" s="213" t="e">
        <f>VLOOKUP(H1203,gender!A:B,2,0)</f>
        <v>#N/A</v>
      </c>
      <c r="J1203" s="273">
        <v>286</v>
      </c>
      <c r="K1203" s="273">
        <v>286</v>
      </c>
      <c r="L1203" s="273">
        <v>1</v>
      </c>
      <c r="M1203" s="273" t="s">
        <v>2262</v>
      </c>
      <c r="N1203" s="144">
        <f>VLOOKUP(M1203,brand!A:B,2,0)</f>
        <v>823</v>
      </c>
      <c r="O1203" s="144"/>
      <c r="P1203" s="144" t="e">
        <f>VLOOKUP(O1203,country!A:B,2,0)</f>
        <v>#N/A</v>
      </c>
      <c r="Q1203" s="273" t="s">
        <v>436</v>
      </c>
      <c r="R1203" s="144" t="str">
        <f t="shared" si="55"/>
        <v>74% Ակրիլ, 26% Պոլիեսթեր</v>
      </c>
      <c r="S1203" s="144" t="s">
        <v>7352</v>
      </c>
      <c r="T1203" s="144" t="e">
        <f>VLOOKUP(R1203,material!A:B,2,0)</f>
        <v>#N/A</v>
      </c>
      <c r="U1203" s="141" t="s">
        <v>7644</v>
      </c>
      <c r="V1203" s="141"/>
      <c r="W1203" s="273" t="s">
        <v>828</v>
      </c>
      <c r="X1203" s="141">
        <f>VLOOKUP(W1203,SIZE!A:B,2,0)</f>
        <v>124</v>
      </c>
      <c r="Y1203" s="141">
        <v>0</v>
      </c>
      <c r="Z1203" s="141" t="s">
        <v>1059</v>
      </c>
      <c r="AA1203" s="141">
        <f>VLOOKUP(Z1203,COLOR!A:B,2,0)</f>
        <v>1</v>
      </c>
      <c r="AB1203" s="130"/>
      <c r="AC1203" s="130"/>
      <c r="AD1203" s="130"/>
      <c r="AE1203" s="130"/>
      <c r="AF1203" s="130"/>
      <c r="AG1203" s="130"/>
      <c r="AH1203" s="130"/>
      <c r="AI1203" s="130"/>
      <c r="AJ1203" s="130"/>
      <c r="AK1203" s="130"/>
      <c r="AL1203" s="130"/>
      <c r="AM1203" s="130"/>
    </row>
    <row r="1204" spans="1:39" ht="20.25" customHeight="1">
      <c r="A1204" s="132">
        <v>1203</v>
      </c>
      <c r="B1204" s="19" t="s">
        <v>5675</v>
      </c>
      <c r="C1204" s="250">
        <v>61103099000</v>
      </c>
      <c r="D1204" s="261" t="s">
        <v>6936</v>
      </c>
      <c r="E1204" s="143" t="str">
        <f t="shared" si="54"/>
        <v>Սվիտրեր</v>
      </c>
      <c r="F1204" s="16" t="s">
        <v>459</v>
      </c>
      <c r="G1204" s="144">
        <f>VLOOKUP(E1204,subcategory!A:B,2,0)</f>
        <v>88</v>
      </c>
      <c r="H1204" s="273" t="s">
        <v>20</v>
      </c>
      <c r="I1204" s="213" t="e">
        <f>VLOOKUP(H1204,gender!A:B,2,0)</f>
        <v>#N/A</v>
      </c>
      <c r="J1204" s="273">
        <v>350</v>
      </c>
      <c r="K1204" s="273">
        <v>350</v>
      </c>
      <c r="L1204" s="273">
        <v>1</v>
      </c>
      <c r="M1204" s="273" t="s">
        <v>2262</v>
      </c>
      <c r="N1204" s="144">
        <f>VLOOKUP(M1204,brand!A:B,2,0)</f>
        <v>823</v>
      </c>
      <c r="O1204" s="144"/>
      <c r="P1204" s="144" t="e">
        <f>VLOOKUP(O1204,country!A:B,2,0)</f>
        <v>#N/A</v>
      </c>
      <c r="Q1204" s="273" t="s">
        <v>440</v>
      </c>
      <c r="R1204" s="144" t="str">
        <f t="shared" si="55"/>
        <v>100% Ակրիլ</v>
      </c>
      <c r="S1204" s="144" t="s">
        <v>7204</v>
      </c>
      <c r="T1204" s="144" t="e">
        <f>VLOOKUP(R1204,material!A:B,2,0)</f>
        <v>#N/A</v>
      </c>
      <c r="U1204" s="141" t="s">
        <v>7644</v>
      </c>
      <c r="V1204" s="141"/>
      <c r="W1204" s="273" t="s">
        <v>810</v>
      </c>
      <c r="X1204" s="141">
        <f>VLOOKUP(W1204,SIZE!A:B,2,0)</f>
        <v>122</v>
      </c>
      <c r="Y1204" s="141">
        <v>0</v>
      </c>
      <c r="Z1204" s="237" t="s">
        <v>7761</v>
      </c>
      <c r="AA1204" s="141">
        <f>VLOOKUP(Z1204,COLOR!A:B,2,0)</f>
        <v>10</v>
      </c>
      <c r="AB1204" s="130"/>
      <c r="AC1204" s="130"/>
      <c r="AD1204" s="130"/>
      <c r="AE1204" s="130"/>
      <c r="AF1204" s="130"/>
      <c r="AG1204" s="130"/>
      <c r="AH1204" s="130"/>
      <c r="AI1204" s="130"/>
      <c r="AJ1204" s="130"/>
      <c r="AK1204" s="130"/>
      <c r="AL1204" s="130"/>
      <c r="AM1204" s="130"/>
    </row>
    <row r="1205" spans="1:39" ht="20.25" customHeight="1">
      <c r="A1205" s="132">
        <v>1204</v>
      </c>
      <c r="B1205" s="19" t="s">
        <v>5676</v>
      </c>
      <c r="C1205" s="250">
        <v>61103099000</v>
      </c>
      <c r="D1205" s="261" t="s">
        <v>7008</v>
      </c>
      <c r="E1205" s="143" t="str">
        <f t="shared" si="54"/>
        <v>Ժիլետ</v>
      </c>
      <c r="F1205" s="273" t="s">
        <v>155</v>
      </c>
      <c r="G1205" s="144">
        <f>VLOOKUP(E1205,subcategory!A:B,2,0)</f>
        <v>17</v>
      </c>
      <c r="H1205" s="273" t="s">
        <v>20</v>
      </c>
      <c r="I1205" s="213" t="e">
        <f>VLOOKUP(H1205,gender!A:B,2,0)</f>
        <v>#N/A</v>
      </c>
      <c r="J1205" s="273">
        <v>234</v>
      </c>
      <c r="K1205" s="273">
        <v>234</v>
      </c>
      <c r="L1205" s="273">
        <v>1</v>
      </c>
      <c r="M1205" s="273" t="s">
        <v>2262</v>
      </c>
      <c r="N1205" s="144">
        <f>VLOOKUP(M1205,brand!A:B,2,0)</f>
        <v>823</v>
      </c>
      <c r="O1205" s="144"/>
      <c r="P1205" s="144" t="e">
        <f>VLOOKUP(O1205,country!A:B,2,0)</f>
        <v>#N/A</v>
      </c>
      <c r="Q1205" s="273" t="s">
        <v>436</v>
      </c>
      <c r="R1205" s="144" t="str">
        <f t="shared" si="55"/>
        <v>100% Պոլիեսթեր</v>
      </c>
      <c r="S1205" s="144" t="s">
        <v>7203</v>
      </c>
      <c r="T1205" s="144" t="e">
        <f>VLOOKUP(R1205,material!A:B,2,0)</f>
        <v>#N/A</v>
      </c>
      <c r="U1205" s="141" t="s">
        <v>7644</v>
      </c>
      <c r="V1205" s="141"/>
      <c r="W1205" s="273" t="s">
        <v>825</v>
      </c>
      <c r="X1205" s="141">
        <f>VLOOKUP(W1205,SIZE!A:B,2,0)</f>
        <v>119</v>
      </c>
      <c r="Y1205" s="141">
        <v>0</v>
      </c>
      <c r="Z1205" s="141" t="s">
        <v>1033</v>
      </c>
      <c r="AA1205" s="141">
        <f>VLOOKUP(Z1205,COLOR!A:B,2,0)</f>
        <v>20</v>
      </c>
      <c r="AB1205" s="130"/>
      <c r="AC1205" s="130"/>
      <c r="AD1205" s="130"/>
      <c r="AE1205" s="130"/>
      <c r="AF1205" s="130"/>
      <c r="AG1205" s="130"/>
      <c r="AH1205" s="130"/>
      <c r="AI1205" s="130"/>
      <c r="AJ1205" s="130"/>
      <c r="AK1205" s="130"/>
      <c r="AL1205" s="130"/>
      <c r="AM1205" s="130"/>
    </row>
    <row r="1206" spans="1:39" ht="20.25" customHeight="1">
      <c r="A1206" s="132">
        <v>1205</v>
      </c>
      <c r="B1206" s="19" t="s">
        <v>5677</v>
      </c>
      <c r="C1206" s="252">
        <v>62024000090</v>
      </c>
      <c r="D1206" s="260" t="s">
        <v>6809</v>
      </c>
      <c r="E1206" s="143" t="str">
        <f t="shared" si="54"/>
        <v>Բաճկոն</v>
      </c>
      <c r="F1206" s="273" t="s">
        <v>62</v>
      </c>
      <c r="G1206" s="144">
        <f>VLOOKUP(E1206,subcategory!A:B,2,0)</f>
        <v>14</v>
      </c>
      <c r="H1206" s="273" t="s">
        <v>20</v>
      </c>
      <c r="I1206" s="213" t="e">
        <f>VLOOKUP(H1206,gender!A:B,2,0)</f>
        <v>#N/A</v>
      </c>
      <c r="J1206" s="273">
        <v>548</v>
      </c>
      <c r="K1206" s="273">
        <v>548</v>
      </c>
      <c r="L1206" s="273">
        <v>1</v>
      </c>
      <c r="M1206" s="273" t="s">
        <v>2262</v>
      </c>
      <c r="N1206" s="144">
        <f>VLOOKUP(M1206,brand!A:B,2,0)</f>
        <v>823</v>
      </c>
      <c r="O1206" s="144"/>
      <c r="P1206" s="144" t="e">
        <f>VLOOKUP(O1206,country!A:B,2,0)</f>
        <v>#N/A</v>
      </c>
      <c r="Q1206" s="273" t="s">
        <v>7193</v>
      </c>
      <c r="R1206" s="144" t="str">
        <f t="shared" si="55"/>
        <v>100% Նիլոն</v>
      </c>
      <c r="S1206" s="144" t="s">
        <v>7343</v>
      </c>
      <c r="T1206" s="144" t="e">
        <f>VLOOKUP(R1206,material!A:B,2,0)</f>
        <v>#N/A</v>
      </c>
      <c r="U1206" s="141" t="s">
        <v>7644</v>
      </c>
      <c r="V1206" s="141"/>
      <c r="W1206" s="273" t="s">
        <v>821</v>
      </c>
      <c r="X1206" s="141">
        <f>VLOOKUP(W1206,SIZE!A:B,2,0)</f>
        <v>3</v>
      </c>
      <c r="Y1206" s="141">
        <v>0</v>
      </c>
      <c r="Z1206" s="141" t="s">
        <v>2042</v>
      </c>
      <c r="AA1206" s="141" t="e">
        <f>VLOOKUP(Z1206,COLOR!A:B,2,0)</f>
        <v>#N/A</v>
      </c>
      <c r="AB1206" s="130"/>
      <c r="AC1206" s="130"/>
      <c r="AD1206" s="130"/>
      <c r="AE1206" s="130"/>
      <c r="AF1206" s="130"/>
      <c r="AG1206" s="130"/>
      <c r="AH1206" s="130"/>
      <c r="AI1206" s="130"/>
      <c r="AJ1206" s="130"/>
      <c r="AK1206" s="130"/>
      <c r="AL1206" s="130"/>
      <c r="AM1206" s="130"/>
    </row>
    <row r="1207" spans="1:39" ht="20.25" customHeight="1">
      <c r="A1207" s="132">
        <v>1206</v>
      </c>
      <c r="B1207" s="19" t="s">
        <v>5678</v>
      </c>
      <c r="C1207" s="252">
        <v>62024000010</v>
      </c>
      <c r="D1207" s="261" t="s">
        <v>7004</v>
      </c>
      <c r="E1207" s="143" t="str">
        <f t="shared" si="54"/>
        <v>Բաճկոն</v>
      </c>
      <c r="F1207" s="273" t="s">
        <v>62</v>
      </c>
      <c r="G1207" s="144">
        <f>VLOOKUP(E1207,subcategory!A:B,2,0)</f>
        <v>14</v>
      </c>
      <c r="H1207" s="273" t="s">
        <v>20</v>
      </c>
      <c r="I1207" s="213" t="e">
        <f>VLOOKUP(H1207,gender!A:B,2,0)</f>
        <v>#N/A</v>
      </c>
      <c r="J1207" s="273">
        <v>1100</v>
      </c>
      <c r="K1207" s="273">
        <v>1100</v>
      </c>
      <c r="L1207" s="273">
        <v>1</v>
      </c>
      <c r="M1207" s="273" t="s">
        <v>2262</v>
      </c>
      <c r="N1207" s="144">
        <f>VLOOKUP(M1207,brand!A:B,2,0)</f>
        <v>823</v>
      </c>
      <c r="O1207" s="144"/>
      <c r="P1207" s="144" t="e">
        <f>VLOOKUP(O1207,country!A:B,2,0)</f>
        <v>#N/A</v>
      </c>
      <c r="Q1207" s="273" t="s">
        <v>3915</v>
      </c>
      <c r="R1207" s="144" t="str">
        <f t="shared" si="55"/>
        <v>100% Պոլիեսթեր</v>
      </c>
      <c r="S1207" s="144" t="s">
        <v>7203</v>
      </c>
      <c r="T1207" s="144" t="e">
        <f>VLOOKUP(R1207,material!A:B,2,0)</f>
        <v>#N/A</v>
      </c>
      <c r="U1207" s="141" t="s">
        <v>7644</v>
      </c>
      <c r="V1207" s="141"/>
      <c r="W1207" s="273" t="s">
        <v>825</v>
      </c>
      <c r="X1207" s="141">
        <f>VLOOKUP(W1207,SIZE!A:B,2,0)</f>
        <v>119</v>
      </c>
      <c r="Y1207" s="141">
        <v>0</v>
      </c>
      <c r="Z1207" s="141" t="s">
        <v>1033</v>
      </c>
      <c r="AA1207" s="141">
        <f>VLOOKUP(Z1207,COLOR!A:B,2,0)</f>
        <v>20</v>
      </c>
      <c r="AB1207" s="130"/>
      <c r="AC1207" s="130"/>
      <c r="AD1207" s="130"/>
      <c r="AE1207" s="130"/>
      <c r="AF1207" s="130"/>
      <c r="AG1207" s="130"/>
      <c r="AH1207" s="130"/>
      <c r="AI1207" s="130"/>
      <c r="AJ1207" s="130"/>
      <c r="AK1207" s="130"/>
      <c r="AL1207" s="130"/>
      <c r="AM1207" s="130"/>
    </row>
    <row r="1208" spans="1:39" ht="20.25" customHeight="1">
      <c r="A1208" s="132">
        <v>1207</v>
      </c>
      <c r="B1208" s="19" t="s">
        <v>5679</v>
      </c>
      <c r="C1208" s="250">
        <v>61103099000</v>
      </c>
      <c r="D1208" s="261" t="s">
        <v>2338</v>
      </c>
      <c r="E1208" s="143" t="str">
        <f t="shared" si="54"/>
        <v>Սվիտրեր</v>
      </c>
      <c r="F1208" s="16" t="s">
        <v>459</v>
      </c>
      <c r="G1208" s="144">
        <f>VLOOKUP(E1208,subcategory!A:B,2,0)</f>
        <v>88</v>
      </c>
      <c r="H1208" s="273" t="s">
        <v>20</v>
      </c>
      <c r="I1208" s="213" t="e">
        <f>VLOOKUP(H1208,gender!A:B,2,0)</f>
        <v>#N/A</v>
      </c>
      <c r="J1208" s="273">
        <v>290</v>
      </c>
      <c r="K1208" s="273">
        <v>290</v>
      </c>
      <c r="L1208" s="273">
        <v>1</v>
      </c>
      <c r="M1208" s="273" t="s">
        <v>2262</v>
      </c>
      <c r="N1208" s="144">
        <f>VLOOKUP(M1208,brand!A:B,2,0)</f>
        <v>823</v>
      </c>
      <c r="O1208" s="144"/>
      <c r="P1208" s="144" t="e">
        <f>VLOOKUP(O1208,country!A:B,2,0)</f>
        <v>#N/A</v>
      </c>
      <c r="Q1208" s="273" t="s">
        <v>421</v>
      </c>
      <c r="R1208" s="144" t="str">
        <f t="shared" si="55"/>
        <v>100% Ակրիլ</v>
      </c>
      <c r="S1208" s="144" t="s">
        <v>7204</v>
      </c>
      <c r="T1208" s="144" t="e">
        <f>VLOOKUP(R1208,material!A:B,2,0)</f>
        <v>#N/A</v>
      </c>
      <c r="U1208" s="141" t="s">
        <v>7644</v>
      </c>
      <c r="V1208" s="141"/>
      <c r="W1208" s="273" t="s">
        <v>7708</v>
      </c>
      <c r="X1208" s="141" t="e">
        <f>VLOOKUP(W1208,SIZE!A:B,2,0)</f>
        <v>#N/A</v>
      </c>
      <c r="Y1208" s="141">
        <v>0</v>
      </c>
      <c r="Z1208" s="141" t="s">
        <v>2103</v>
      </c>
      <c r="AA1208" s="141">
        <f>VLOOKUP(Z1208,COLOR!A:B,2,0)</f>
        <v>23</v>
      </c>
      <c r="AB1208" s="130"/>
      <c r="AC1208" s="130"/>
      <c r="AD1208" s="130"/>
      <c r="AE1208" s="130"/>
      <c r="AF1208" s="130"/>
      <c r="AG1208" s="130"/>
      <c r="AH1208" s="130"/>
      <c r="AI1208" s="130"/>
      <c r="AJ1208" s="130"/>
      <c r="AK1208" s="130"/>
      <c r="AL1208" s="130"/>
      <c r="AM1208" s="130"/>
    </row>
    <row r="1209" spans="1:39" ht="20.25" customHeight="1">
      <c r="A1209" s="132">
        <v>1208</v>
      </c>
      <c r="B1209" s="19" t="s">
        <v>5680</v>
      </c>
      <c r="C1209" s="250">
        <v>62034235000</v>
      </c>
      <c r="D1209" s="261" t="s">
        <v>966</v>
      </c>
      <c r="E1209" s="143" t="str">
        <f t="shared" si="54"/>
        <v>Տաբատներ</v>
      </c>
      <c r="F1209" s="273" t="s">
        <v>7795</v>
      </c>
      <c r="G1209" s="144">
        <f>VLOOKUP(E1209,subcategory!A:B,2,0)</f>
        <v>93</v>
      </c>
      <c r="H1209" s="273" t="s">
        <v>10</v>
      </c>
      <c r="I1209" s="213" t="e">
        <f>VLOOKUP(H1209,gender!A:B,2,0)</f>
        <v>#N/A</v>
      </c>
      <c r="J1209" s="273">
        <v>380</v>
      </c>
      <c r="K1209" s="273">
        <v>380</v>
      </c>
      <c r="L1209" s="273">
        <v>1</v>
      </c>
      <c r="M1209" s="273" t="s">
        <v>2262</v>
      </c>
      <c r="N1209" s="144">
        <f>VLOOKUP(M1209,brand!A:B,2,0)</f>
        <v>823</v>
      </c>
      <c r="O1209" s="144"/>
      <c r="P1209" s="144" t="e">
        <f>VLOOKUP(O1209,country!A:B,2,0)</f>
        <v>#N/A</v>
      </c>
      <c r="Q1209" s="273" t="s">
        <v>2841</v>
      </c>
      <c r="R1209" s="144" t="str">
        <f t="shared" si="55"/>
        <v>98% Բամբակ, 2% Էլաստան</v>
      </c>
      <c r="S1209" s="144" t="s">
        <v>7317</v>
      </c>
      <c r="T1209" s="144" t="e">
        <f>VLOOKUP(R1209,material!A:B,2,0)</f>
        <v>#N/A</v>
      </c>
      <c r="U1209" s="141" t="s">
        <v>7644</v>
      </c>
      <c r="V1209" s="141"/>
      <c r="W1209" s="273" t="s">
        <v>4080</v>
      </c>
      <c r="X1209" s="141">
        <f>VLOOKUP(W1209,SIZE!A:B,2,0)</f>
        <v>149</v>
      </c>
      <c r="Y1209" s="141">
        <v>0</v>
      </c>
      <c r="Z1209" s="141" t="s">
        <v>2042</v>
      </c>
      <c r="AA1209" s="141" t="e">
        <f>VLOOKUP(Z1209,COLOR!A:B,2,0)</f>
        <v>#N/A</v>
      </c>
      <c r="AB1209" s="130"/>
      <c r="AC1209" s="130"/>
      <c r="AD1209" s="130"/>
      <c r="AE1209" s="130"/>
      <c r="AF1209" s="130"/>
      <c r="AG1209" s="130"/>
      <c r="AH1209" s="130"/>
      <c r="AI1209" s="130"/>
      <c r="AJ1209" s="130"/>
      <c r="AK1209" s="130"/>
      <c r="AL1209" s="130"/>
      <c r="AM1209" s="130"/>
    </row>
    <row r="1210" spans="1:39" ht="20.25" customHeight="1">
      <c r="A1210" s="132">
        <v>1209</v>
      </c>
      <c r="B1210" s="19" t="s">
        <v>5681</v>
      </c>
      <c r="C1210" s="252">
        <v>62024000090</v>
      </c>
      <c r="D1210" s="260" t="s">
        <v>6809</v>
      </c>
      <c r="E1210" s="143" t="str">
        <f t="shared" si="54"/>
        <v>Բաճկոն</v>
      </c>
      <c r="F1210" s="273" t="s">
        <v>62</v>
      </c>
      <c r="G1210" s="144">
        <f>VLOOKUP(E1210,subcategory!A:B,2,0)</f>
        <v>14</v>
      </c>
      <c r="H1210" s="273" t="s">
        <v>20</v>
      </c>
      <c r="I1210" s="213" t="e">
        <f>VLOOKUP(H1210,gender!A:B,2,0)</f>
        <v>#N/A</v>
      </c>
      <c r="J1210" s="273">
        <v>994</v>
      </c>
      <c r="K1210" s="273">
        <v>994</v>
      </c>
      <c r="L1210" s="273">
        <v>1</v>
      </c>
      <c r="M1210" s="273" t="s">
        <v>2262</v>
      </c>
      <c r="N1210" s="144">
        <f>VLOOKUP(M1210,brand!A:B,2,0)</f>
        <v>823</v>
      </c>
      <c r="O1210" s="144"/>
      <c r="P1210" s="144" t="e">
        <f>VLOOKUP(O1210,country!A:B,2,0)</f>
        <v>#N/A</v>
      </c>
      <c r="Q1210" s="273" t="s">
        <v>3915</v>
      </c>
      <c r="R1210" s="144" t="str">
        <f t="shared" si="55"/>
        <v>100% Պոլիեսթերան</v>
      </c>
      <c r="S1210" s="144" t="s">
        <v>7353</v>
      </c>
      <c r="T1210" s="144" t="e">
        <f>VLOOKUP(R1210,material!A:B,2,0)</f>
        <v>#N/A</v>
      </c>
      <c r="U1210" s="141" t="s">
        <v>7644</v>
      </c>
      <c r="V1210" s="141"/>
      <c r="W1210" s="273" t="s">
        <v>810</v>
      </c>
      <c r="X1210" s="141">
        <f>VLOOKUP(W1210,SIZE!A:B,2,0)</f>
        <v>122</v>
      </c>
      <c r="Y1210" s="141">
        <v>0</v>
      </c>
      <c r="Z1210" s="141" t="s">
        <v>2042</v>
      </c>
      <c r="AA1210" s="141" t="e">
        <f>VLOOKUP(Z1210,COLOR!A:B,2,0)</f>
        <v>#N/A</v>
      </c>
      <c r="AB1210" s="130"/>
      <c r="AC1210" s="130"/>
      <c r="AD1210" s="130"/>
      <c r="AE1210" s="130"/>
      <c r="AF1210" s="130"/>
      <c r="AG1210" s="130"/>
      <c r="AH1210" s="130"/>
      <c r="AI1210" s="130"/>
      <c r="AJ1210" s="130"/>
      <c r="AK1210" s="130"/>
      <c r="AL1210" s="130"/>
      <c r="AM1210" s="130"/>
    </row>
    <row r="1211" spans="1:39" ht="20.25" customHeight="1">
      <c r="A1211" s="132">
        <v>1210</v>
      </c>
      <c r="B1211" s="19" t="s">
        <v>5682</v>
      </c>
      <c r="C1211" s="250">
        <v>61101130000</v>
      </c>
      <c r="D1211" s="261" t="s">
        <v>567</v>
      </c>
      <c r="E1211" s="143" t="str">
        <f t="shared" si="54"/>
        <v>Սվիտեր</v>
      </c>
      <c r="F1211" s="273" t="s">
        <v>49</v>
      </c>
      <c r="G1211" s="144" t="e">
        <f>VLOOKUP(E1211,subcategory!A:B,2,0)</f>
        <v>#N/A</v>
      </c>
      <c r="H1211" s="273" t="s">
        <v>10</v>
      </c>
      <c r="I1211" s="213" t="e">
        <f>VLOOKUP(H1211,gender!A:B,2,0)</f>
        <v>#N/A</v>
      </c>
      <c r="J1211" s="273">
        <v>250</v>
      </c>
      <c r="K1211" s="273">
        <v>250</v>
      </c>
      <c r="L1211" s="273">
        <v>1</v>
      </c>
      <c r="M1211" s="273" t="s">
        <v>148</v>
      </c>
      <c r="N1211" s="144">
        <f>VLOOKUP(M1211,brand!A:B,2,0)</f>
        <v>540</v>
      </c>
      <c r="O1211" s="144"/>
      <c r="P1211" s="144" t="e">
        <f>VLOOKUP(O1211,country!A:B,2,0)</f>
        <v>#N/A</v>
      </c>
      <c r="Q1211" s="273" t="s">
        <v>468</v>
      </c>
      <c r="R1211" s="144" t="str">
        <f t="shared" si="55"/>
        <v>100% Բուրդ</v>
      </c>
      <c r="S1211" s="144" t="s">
        <v>7354</v>
      </c>
      <c r="T1211" s="144" t="e">
        <f>VLOOKUP(R1211,material!A:B,2,0)</f>
        <v>#N/A</v>
      </c>
      <c r="U1211" s="141" t="s">
        <v>7641</v>
      </c>
      <c r="V1211" s="141"/>
      <c r="W1211" s="273" t="s">
        <v>810</v>
      </c>
      <c r="X1211" s="141">
        <f>VLOOKUP(W1211,SIZE!A:B,2,0)</f>
        <v>122</v>
      </c>
      <c r="Y1211" s="141">
        <v>89.9</v>
      </c>
      <c r="Z1211" s="141" t="s">
        <v>7761</v>
      </c>
      <c r="AA1211" s="141">
        <f>VLOOKUP(Z1211,COLOR!A:B,2,0)</f>
        <v>10</v>
      </c>
      <c r="AB1211" s="130"/>
      <c r="AC1211" s="130"/>
      <c r="AD1211" s="130"/>
      <c r="AE1211" s="130"/>
      <c r="AF1211" s="130"/>
      <c r="AG1211" s="130"/>
      <c r="AH1211" s="130"/>
      <c r="AI1211" s="130"/>
      <c r="AJ1211" s="130"/>
      <c r="AK1211" s="130"/>
      <c r="AL1211" s="130"/>
      <c r="AM1211" s="130"/>
    </row>
    <row r="1212" spans="1:39" ht="20.25" customHeight="1">
      <c r="A1212" s="132">
        <v>1211</v>
      </c>
      <c r="B1212" s="19" t="s">
        <v>5683</v>
      </c>
      <c r="C1212" s="250">
        <v>61102091000</v>
      </c>
      <c r="D1212" s="261" t="s">
        <v>488</v>
      </c>
      <c r="E1212" s="143" t="str">
        <f t="shared" si="54"/>
        <v>Սվիտեր</v>
      </c>
      <c r="F1212" s="273" t="s">
        <v>49</v>
      </c>
      <c r="G1212" s="144" t="e">
        <f>VLOOKUP(E1212,subcategory!A:B,2,0)</f>
        <v>#N/A</v>
      </c>
      <c r="H1212" s="273" t="s">
        <v>10</v>
      </c>
      <c r="I1212" s="213" t="e">
        <f>VLOOKUP(H1212,gender!A:B,2,0)</f>
        <v>#N/A</v>
      </c>
      <c r="J1212" s="273">
        <v>646</v>
      </c>
      <c r="K1212" s="273">
        <v>646</v>
      </c>
      <c r="L1212" s="273">
        <v>1</v>
      </c>
      <c r="M1212" s="273" t="s">
        <v>148</v>
      </c>
      <c r="N1212" s="144">
        <f>VLOOKUP(M1212,brand!A:B,2,0)</f>
        <v>540</v>
      </c>
      <c r="O1212" s="144"/>
      <c r="P1212" s="144" t="e">
        <f>VLOOKUP(O1212,country!A:B,2,0)</f>
        <v>#N/A</v>
      </c>
      <c r="Q1212" s="273" t="s">
        <v>3915</v>
      </c>
      <c r="R1212" s="144" t="str">
        <f t="shared" si="55"/>
        <v>41% Բամբակ, 28% Պոլիռետան, 13% Պոլիամիդ</v>
      </c>
      <c r="S1212" s="144" t="s">
        <v>7355</v>
      </c>
      <c r="T1212" s="144" t="e">
        <f>VLOOKUP(R1212,material!A:B,2,0)</f>
        <v>#N/A</v>
      </c>
      <c r="U1212" s="141" t="s">
        <v>7641</v>
      </c>
      <c r="V1212" s="141"/>
      <c r="W1212" s="273" t="s">
        <v>821</v>
      </c>
      <c r="X1212" s="141">
        <f>VLOOKUP(W1212,SIZE!A:B,2,0)</f>
        <v>3</v>
      </c>
      <c r="Y1212" s="141">
        <v>74.900000000000006</v>
      </c>
      <c r="Z1212" s="141" t="s">
        <v>1061</v>
      </c>
      <c r="AA1212" s="141">
        <f>VLOOKUP(Z1212,COLOR!A:B,2,0)</f>
        <v>4</v>
      </c>
      <c r="AB1212" s="130"/>
      <c r="AC1212" s="130"/>
      <c r="AD1212" s="130"/>
      <c r="AE1212" s="130"/>
      <c r="AF1212" s="130"/>
      <c r="AG1212" s="130"/>
      <c r="AH1212" s="130"/>
      <c r="AI1212" s="130"/>
      <c r="AJ1212" s="130"/>
      <c r="AK1212" s="130"/>
      <c r="AL1212" s="130"/>
      <c r="AM1212" s="130"/>
    </row>
    <row r="1213" spans="1:39" ht="20.25" customHeight="1">
      <c r="A1213" s="132">
        <v>1212</v>
      </c>
      <c r="B1213" s="19" t="s">
        <v>5684</v>
      </c>
      <c r="C1213" s="250">
        <v>61109090000</v>
      </c>
      <c r="D1213" s="261" t="s">
        <v>565</v>
      </c>
      <c r="E1213" s="143" t="str">
        <f t="shared" si="54"/>
        <v>Սվիտեր</v>
      </c>
      <c r="F1213" s="273" t="s">
        <v>49</v>
      </c>
      <c r="G1213" s="144" t="e">
        <f>VLOOKUP(E1213,subcategory!A:B,2,0)</f>
        <v>#N/A</v>
      </c>
      <c r="H1213" s="273" t="s">
        <v>10</v>
      </c>
      <c r="I1213" s="213" t="e">
        <f>VLOOKUP(H1213,gender!A:B,2,0)</f>
        <v>#N/A</v>
      </c>
      <c r="J1213" s="273">
        <v>704</v>
      </c>
      <c r="K1213" s="273">
        <v>704</v>
      </c>
      <c r="L1213" s="273">
        <v>1</v>
      </c>
      <c r="M1213" s="273" t="s">
        <v>148</v>
      </c>
      <c r="N1213" s="144">
        <f>VLOOKUP(M1213,brand!A:B,2,0)</f>
        <v>540</v>
      </c>
      <c r="O1213" s="144"/>
      <c r="P1213" s="144" t="e">
        <f>VLOOKUP(O1213,country!A:B,2,0)</f>
        <v>#N/A</v>
      </c>
      <c r="Q1213" s="273" t="s">
        <v>468</v>
      </c>
      <c r="R1213" s="144" t="str">
        <f t="shared" si="55"/>
        <v>52% Վիսկոզ, 26%Պոլիռետան, 22% Պոլիամիդ</v>
      </c>
      <c r="S1213" s="144" t="s">
        <v>7356</v>
      </c>
      <c r="T1213" s="144" t="e">
        <f>VLOOKUP(R1213,material!A:B,2,0)</f>
        <v>#N/A</v>
      </c>
      <c r="U1213" s="141" t="s">
        <v>7641</v>
      </c>
      <c r="V1213" s="141"/>
      <c r="W1213" s="273" t="s">
        <v>821</v>
      </c>
      <c r="X1213" s="141">
        <f>VLOOKUP(W1213,SIZE!A:B,2,0)</f>
        <v>3</v>
      </c>
      <c r="Y1213" s="141">
        <v>94.9</v>
      </c>
      <c r="Z1213" s="141" t="s">
        <v>7761</v>
      </c>
      <c r="AA1213" s="141">
        <f>VLOOKUP(Z1213,COLOR!A:B,2,0)</f>
        <v>10</v>
      </c>
      <c r="AB1213" s="130"/>
      <c r="AC1213" s="130"/>
      <c r="AD1213" s="130"/>
      <c r="AE1213" s="130"/>
      <c r="AF1213" s="130"/>
      <c r="AG1213" s="130"/>
      <c r="AH1213" s="130"/>
      <c r="AI1213" s="130"/>
      <c r="AJ1213" s="130"/>
      <c r="AK1213" s="130"/>
      <c r="AL1213" s="130"/>
      <c r="AM1213" s="130"/>
    </row>
    <row r="1214" spans="1:39" ht="20.25" customHeight="1">
      <c r="A1214" s="132">
        <v>1213</v>
      </c>
      <c r="B1214" s="19" t="s">
        <v>5685</v>
      </c>
      <c r="C1214" s="250">
        <v>61101130000</v>
      </c>
      <c r="D1214" s="261" t="s">
        <v>567</v>
      </c>
      <c r="E1214" s="143" t="str">
        <f t="shared" si="54"/>
        <v>Սվիտեր</v>
      </c>
      <c r="F1214" s="273" t="s">
        <v>49</v>
      </c>
      <c r="G1214" s="144" t="e">
        <f>VLOOKUP(E1214,subcategory!A:B,2,0)</f>
        <v>#N/A</v>
      </c>
      <c r="H1214" s="273" t="s">
        <v>10</v>
      </c>
      <c r="I1214" s="213" t="e">
        <f>VLOOKUP(H1214,gender!A:B,2,0)</f>
        <v>#N/A</v>
      </c>
      <c r="J1214" s="273">
        <v>238</v>
      </c>
      <c r="K1214" s="273">
        <v>238</v>
      </c>
      <c r="L1214" s="273">
        <v>1</v>
      </c>
      <c r="M1214" s="273" t="s">
        <v>148</v>
      </c>
      <c r="N1214" s="144">
        <f>VLOOKUP(M1214,brand!A:B,2,0)</f>
        <v>540</v>
      </c>
      <c r="O1214" s="144"/>
      <c r="P1214" s="144" t="e">
        <f>VLOOKUP(O1214,country!A:B,2,0)</f>
        <v>#N/A</v>
      </c>
      <c r="Q1214" s="273" t="s">
        <v>7196</v>
      </c>
      <c r="R1214" s="144" t="str">
        <f t="shared" si="55"/>
        <v>30% Բուրդ, 30% Վիսկոզ, 30% Պոլիեսթեր</v>
      </c>
      <c r="S1214" s="144" t="s">
        <v>7357</v>
      </c>
      <c r="T1214" s="144" t="e">
        <f>VLOOKUP(R1214,material!A:B,2,0)</f>
        <v>#N/A</v>
      </c>
      <c r="U1214" s="141" t="s">
        <v>7641</v>
      </c>
      <c r="V1214" s="141"/>
      <c r="W1214" s="273" t="s">
        <v>810</v>
      </c>
      <c r="X1214" s="141">
        <f>VLOOKUP(W1214,SIZE!A:B,2,0)</f>
        <v>122</v>
      </c>
      <c r="Y1214" s="141">
        <v>0</v>
      </c>
      <c r="Z1214" s="141" t="s">
        <v>1204</v>
      </c>
      <c r="AA1214" s="141">
        <f>VLOOKUP(Z1214,COLOR!A:B,2,0)</f>
        <v>25</v>
      </c>
      <c r="AB1214" s="130"/>
      <c r="AC1214" s="130"/>
      <c r="AD1214" s="130"/>
      <c r="AE1214" s="130"/>
      <c r="AF1214" s="130"/>
      <c r="AG1214" s="130"/>
      <c r="AH1214" s="130"/>
      <c r="AI1214" s="130"/>
      <c r="AJ1214" s="130"/>
      <c r="AK1214" s="130"/>
      <c r="AL1214" s="130"/>
      <c r="AM1214" s="130"/>
    </row>
    <row r="1215" spans="1:39" ht="20.25" customHeight="1">
      <c r="A1215" s="132">
        <v>1214</v>
      </c>
      <c r="B1215" s="19" t="s">
        <v>5686</v>
      </c>
      <c r="C1215" s="250">
        <v>61102091000</v>
      </c>
      <c r="D1215" s="261" t="s">
        <v>488</v>
      </c>
      <c r="E1215" s="143" t="str">
        <f t="shared" si="54"/>
        <v>Սվիտեր</v>
      </c>
      <c r="F1215" s="273" t="s">
        <v>49</v>
      </c>
      <c r="G1215" s="144" t="e">
        <f>VLOOKUP(E1215,subcategory!A:B,2,0)</f>
        <v>#N/A</v>
      </c>
      <c r="H1215" s="273" t="s">
        <v>10</v>
      </c>
      <c r="I1215" s="213" t="e">
        <f>VLOOKUP(H1215,gender!A:B,2,0)</f>
        <v>#N/A</v>
      </c>
      <c r="J1215" s="273">
        <v>684</v>
      </c>
      <c r="K1215" s="273">
        <v>684</v>
      </c>
      <c r="L1215" s="273">
        <v>1</v>
      </c>
      <c r="M1215" s="273" t="s">
        <v>148</v>
      </c>
      <c r="N1215" s="144">
        <f>VLOOKUP(M1215,brand!A:B,2,0)</f>
        <v>540</v>
      </c>
      <c r="O1215" s="144"/>
      <c r="P1215" s="144" t="e">
        <f>VLOOKUP(O1215,country!A:B,2,0)</f>
        <v>#N/A</v>
      </c>
      <c r="Q1215" s="273" t="s">
        <v>3915</v>
      </c>
      <c r="R1215" s="144" t="str">
        <f t="shared" si="55"/>
        <v>41% Բամբակ, 28% Պոլիռետան, 13% Պոլիամիդ</v>
      </c>
      <c r="S1215" s="144" t="s">
        <v>7355</v>
      </c>
      <c r="T1215" s="144" t="e">
        <f>VLOOKUP(R1215,material!A:B,2,0)</f>
        <v>#N/A</v>
      </c>
      <c r="U1215" s="141" t="s">
        <v>7641</v>
      </c>
      <c r="V1215" s="141"/>
      <c r="W1215" s="273" t="s">
        <v>828</v>
      </c>
      <c r="X1215" s="141">
        <f>VLOOKUP(W1215,SIZE!A:B,2,0)</f>
        <v>124</v>
      </c>
      <c r="Y1215" s="141">
        <v>74.900000000000006</v>
      </c>
      <c r="Z1215" s="141" t="s">
        <v>1061</v>
      </c>
      <c r="AA1215" s="141">
        <f>VLOOKUP(Z1215,COLOR!A:B,2,0)</f>
        <v>4</v>
      </c>
      <c r="AB1215" s="130"/>
      <c r="AC1215" s="130"/>
      <c r="AD1215" s="130"/>
      <c r="AE1215" s="130"/>
      <c r="AF1215" s="130"/>
      <c r="AG1215" s="130"/>
      <c r="AH1215" s="130"/>
      <c r="AI1215" s="130"/>
      <c r="AJ1215" s="130"/>
      <c r="AK1215" s="130"/>
      <c r="AL1215" s="130"/>
      <c r="AM1215" s="130"/>
    </row>
    <row r="1216" spans="1:39" ht="20.25" customHeight="1">
      <c r="A1216" s="132">
        <v>1215</v>
      </c>
      <c r="B1216" s="19" t="s">
        <v>5687</v>
      </c>
      <c r="C1216" s="250">
        <v>61101130000</v>
      </c>
      <c r="D1216" s="261" t="s">
        <v>567</v>
      </c>
      <c r="E1216" s="143" t="str">
        <f t="shared" si="54"/>
        <v>Սվիտեր</v>
      </c>
      <c r="F1216" s="273" t="s">
        <v>49</v>
      </c>
      <c r="G1216" s="144" t="e">
        <f>VLOOKUP(E1216,subcategory!A:B,2,0)</f>
        <v>#N/A</v>
      </c>
      <c r="H1216" s="273" t="s">
        <v>10</v>
      </c>
      <c r="I1216" s="213" t="e">
        <f>VLOOKUP(H1216,gender!A:B,2,0)</f>
        <v>#N/A</v>
      </c>
      <c r="J1216" s="273">
        <v>220</v>
      </c>
      <c r="K1216" s="273">
        <v>220</v>
      </c>
      <c r="L1216" s="273">
        <v>1</v>
      </c>
      <c r="M1216" s="273" t="s">
        <v>148</v>
      </c>
      <c r="N1216" s="144">
        <f>VLOOKUP(M1216,brand!A:B,2,0)</f>
        <v>540</v>
      </c>
      <c r="O1216" s="144"/>
      <c r="P1216" s="144" t="e">
        <f>VLOOKUP(O1216,country!A:B,2,0)</f>
        <v>#N/A</v>
      </c>
      <c r="Q1216" s="273" t="s">
        <v>468</v>
      </c>
      <c r="R1216" s="144" t="str">
        <f t="shared" si="55"/>
        <v>100% Բուրդ</v>
      </c>
      <c r="S1216" s="144" t="s">
        <v>7354</v>
      </c>
      <c r="T1216" s="144" t="e">
        <f>VLOOKUP(R1216,material!A:B,2,0)</f>
        <v>#N/A</v>
      </c>
      <c r="U1216" s="141" t="s">
        <v>7641</v>
      </c>
      <c r="V1216" s="141"/>
      <c r="W1216" s="273" t="s">
        <v>825</v>
      </c>
      <c r="X1216" s="141">
        <f>VLOOKUP(W1216,SIZE!A:B,2,0)</f>
        <v>119</v>
      </c>
      <c r="Y1216" s="141">
        <v>0</v>
      </c>
      <c r="Z1216" s="141" t="s">
        <v>7761</v>
      </c>
      <c r="AA1216" s="141">
        <f>VLOOKUP(Z1216,COLOR!A:B,2,0)</f>
        <v>10</v>
      </c>
      <c r="AB1216" s="130"/>
      <c r="AC1216" s="130"/>
      <c r="AD1216" s="130"/>
      <c r="AE1216" s="130"/>
      <c r="AF1216" s="130"/>
      <c r="AG1216" s="130"/>
      <c r="AH1216" s="130"/>
      <c r="AI1216" s="130"/>
      <c r="AJ1216" s="130"/>
      <c r="AK1216" s="130"/>
      <c r="AL1216" s="130"/>
      <c r="AM1216" s="130"/>
    </row>
    <row r="1217" spans="1:39" ht="20.25" customHeight="1">
      <c r="A1217" s="132">
        <v>1216</v>
      </c>
      <c r="B1217" s="19" t="s">
        <v>5688</v>
      </c>
      <c r="C1217" s="250">
        <v>61102091000</v>
      </c>
      <c r="D1217" s="261" t="s">
        <v>488</v>
      </c>
      <c r="E1217" s="143" t="str">
        <f t="shared" si="54"/>
        <v>Սվիտեր</v>
      </c>
      <c r="F1217" s="273" t="s">
        <v>49</v>
      </c>
      <c r="G1217" s="144" t="e">
        <f>VLOOKUP(E1217,subcategory!A:B,2,0)</f>
        <v>#N/A</v>
      </c>
      <c r="H1217" s="273" t="s">
        <v>10</v>
      </c>
      <c r="I1217" s="213" t="e">
        <f>VLOOKUP(H1217,gender!A:B,2,0)</f>
        <v>#N/A</v>
      </c>
      <c r="J1217" s="273">
        <v>606</v>
      </c>
      <c r="K1217" s="273">
        <v>606</v>
      </c>
      <c r="L1217" s="273">
        <v>1</v>
      </c>
      <c r="M1217" s="273" t="s">
        <v>148</v>
      </c>
      <c r="N1217" s="144">
        <f>VLOOKUP(M1217,brand!A:B,2,0)</f>
        <v>540</v>
      </c>
      <c r="O1217" s="144"/>
      <c r="P1217" s="144" t="e">
        <f>VLOOKUP(O1217,country!A:B,2,0)</f>
        <v>#N/A</v>
      </c>
      <c r="Q1217" s="273" t="s">
        <v>3915</v>
      </c>
      <c r="R1217" s="144" t="str">
        <f t="shared" si="55"/>
        <v>41% Բամբակ, 13% Ակրիլ, 29% Պոլիեսթեր</v>
      </c>
      <c r="S1217" s="144" t="s">
        <v>7358</v>
      </c>
      <c r="T1217" s="144" t="e">
        <f>VLOOKUP(R1217,material!A:B,2,0)</f>
        <v>#N/A</v>
      </c>
      <c r="U1217" s="141" t="s">
        <v>7641</v>
      </c>
      <c r="V1217" s="141"/>
      <c r="W1217" s="273" t="s">
        <v>825</v>
      </c>
      <c r="X1217" s="141">
        <f>VLOOKUP(W1217,SIZE!A:B,2,0)</f>
        <v>119</v>
      </c>
      <c r="Y1217" s="141">
        <v>74.900000000000006</v>
      </c>
      <c r="Z1217" s="141" t="s">
        <v>1071</v>
      </c>
      <c r="AA1217" s="141">
        <f>VLOOKUP(Z1217,COLOR!A:B,2,0)</f>
        <v>12</v>
      </c>
      <c r="AB1217" s="130"/>
      <c r="AC1217" s="130"/>
      <c r="AD1217" s="130"/>
      <c r="AE1217" s="130"/>
      <c r="AF1217" s="130"/>
      <c r="AG1217" s="130"/>
      <c r="AH1217" s="130"/>
      <c r="AI1217" s="130"/>
      <c r="AJ1217" s="130"/>
      <c r="AK1217" s="130"/>
      <c r="AL1217" s="130"/>
      <c r="AM1217" s="130"/>
    </row>
    <row r="1218" spans="1:39" ht="20.25" customHeight="1">
      <c r="A1218" s="132">
        <v>1217</v>
      </c>
      <c r="B1218" s="19" t="s">
        <v>5689</v>
      </c>
      <c r="C1218" s="250">
        <v>61101130000</v>
      </c>
      <c r="D1218" s="261" t="s">
        <v>567</v>
      </c>
      <c r="E1218" s="143" t="str">
        <f t="shared" si="54"/>
        <v>Սվիտեր</v>
      </c>
      <c r="F1218" s="273" t="s">
        <v>49</v>
      </c>
      <c r="G1218" s="144" t="e">
        <f>VLOOKUP(E1218,subcategory!A:B,2,0)</f>
        <v>#N/A</v>
      </c>
      <c r="H1218" s="273" t="s">
        <v>10</v>
      </c>
      <c r="I1218" s="213" t="e">
        <f>VLOOKUP(H1218,gender!A:B,2,0)</f>
        <v>#N/A</v>
      </c>
      <c r="J1218" s="273">
        <v>278</v>
      </c>
      <c r="K1218" s="273">
        <v>278</v>
      </c>
      <c r="L1218" s="273">
        <v>1</v>
      </c>
      <c r="M1218" s="273" t="s">
        <v>148</v>
      </c>
      <c r="N1218" s="144">
        <f>VLOOKUP(M1218,brand!A:B,2,0)</f>
        <v>540</v>
      </c>
      <c r="O1218" s="144"/>
      <c r="P1218" s="144" t="e">
        <f>VLOOKUP(O1218,country!A:B,2,0)</f>
        <v>#N/A</v>
      </c>
      <c r="Q1218" s="273" t="s">
        <v>7196</v>
      </c>
      <c r="R1218" s="144" t="str">
        <f t="shared" si="55"/>
        <v>100% Բուրդ</v>
      </c>
      <c r="S1218" s="144" t="s">
        <v>7354</v>
      </c>
      <c r="T1218" s="144" t="e">
        <f>VLOOKUP(R1218,material!A:B,2,0)</f>
        <v>#N/A</v>
      </c>
      <c r="U1218" s="141" t="s">
        <v>7641</v>
      </c>
      <c r="V1218" s="141"/>
      <c r="W1218" s="273" t="s">
        <v>821</v>
      </c>
      <c r="X1218" s="141">
        <f>VLOOKUP(W1218,SIZE!A:B,2,0)</f>
        <v>3</v>
      </c>
      <c r="Y1218" s="141">
        <v>89.9</v>
      </c>
      <c r="Z1218" s="141" t="s">
        <v>7761</v>
      </c>
      <c r="AA1218" s="141">
        <f>VLOOKUP(Z1218,COLOR!A:B,2,0)</f>
        <v>10</v>
      </c>
      <c r="AB1218" s="130"/>
      <c r="AC1218" s="130"/>
      <c r="AD1218" s="130"/>
      <c r="AE1218" s="130"/>
      <c r="AF1218" s="130"/>
      <c r="AG1218" s="130"/>
      <c r="AH1218" s="130"/>
      <c r="AI1218" s="130"/>
      <c r="AJ1218" s="130"/>
      <c r="AK1218" s="130"/>
      <c r="AL1218" s="130"/>
      <c r="AM1218" s="130"/>
    </row>
    <row r="1219" spans="1:39" ht="20.25" customHeight="1">
      <c r="A1219" s="132">
        <v>1218</v>
      </c>
      <c r="B1219" s="19" t="s">
        <v>5690</v>
      </c>
      <c r="C1219" s="250">
        <v>61102091000</v>
      </c>
      <c r="D1219" s="261" t="s">
        <v>488</v>
      </c>
      <c r="E1219" s="143" t="str">
        <f t="shared" ref="E1219:E1282" si="56">PROPER(F1219)</f>
        <v>Սվիտեր</v>
      </c>
      <c r="F1219" s="273" t="s">
        <v>49</v>
      </c>
      <c r="G1219" s="144" t="e">
        <f>VLOOKUP(E1219,subcategory!A:B,2,0)</f>
        <v>#N/A</v>
      </c>
      <c r="H1219" s="273" t="s">
        <v>10</v>
      </c>
      <c r="I1219" s="213" t="e">
        <f>VLOOKUP(H1219,gender!A:B,2,0)</f>
        <v>#N/A</v>
      </c>
      <c r="J1219" s="273">
        <v>332</v>
      </c>
      <c r="K1219" s="273">
        <v>332</v>
      </c>
      <c r="L1219" s="273">
        <v>1</v>
      </c>
      <c r="M1219" s="273" t="s">
        <v>148</v>
      </c>
      <c r="N1219" s="144">
        <f>VLOOKUP(M1219,brand!A:B,2,0)</f>
        <v>540</v>
      </c>
      <c r="O1219" s="144"/>
      <c r="P1219" s="144" t="e">
        <f>VLOOKUP(O1219,country!A:B,2,0)</f>
        <v>#N/A</v>
      </c>
      <c r="Q1219" s="273" t="s">
        <v>3915</v>
      </c>
      <c r="R1219" s="144" t="str">
        <f t="shared" si="55"/>
        <v>45% Բամբակ, 30% Պոլիամիդ, 20% Բուրդ</v>
      </c>
      <c r="S1219" s="144" t="s">
        <v>7359</v>
      </c>
      <c r="T1219" s="219" t="s">
        <v>3930</v>
      </c>
      <c r="U1219" s="141" t="s">
        <v>7641</v>
      </c>
      <c r="V1219" s="141"/>
      <c r="W1219" s="273" t="s">
        <v>810</v>
      </c>
      <c r="X1219" s="141">
        <f>VLOOKUP(W1219,SIZE!A:B,2,0)</f>
        <v>122</v>
      </c>
      <c r="Y1219" s="141">
        <v>59.9</v>
      </c>
      <c r="Z1219" s="141" t="s">
        <v>1033</v>
      </c>
      <c r="AA1219" s="141">
        <f>VLOOKUP(Z1219,COLOR!A:B,2,0)</f>
        <v>20</v>
      </c>
      <c r="AB1219" s="130"/>
      <c r="AC1219" s="130"/>
      <c r="AD1219" s="130"/>
      <c r="AE1219" s="130"/>
      <c r="AF1219" s="130"/>
      <c r="AG1219" s="130"/>
      <c r="AH1219" s="130"/>
      <c r="AI1219" s="130"/>
      <c r="AJ1219" s="130"/>
      <c r="AK1219" s="130"/>
      <c r="AL1219" s="130"/>
      <c r="AM1219" s="130"/>
    </row>
    <row r="1220" spans="1:39" ht="20.25" customHeight="1">
      <c r="A1220" s="132">
        <v>1219</v>
      </c>
      <c r="B1220" s="19" t="s">
        <v>5691</v>
      </c>
      <c r="C1220" s="250">
        <v>61102091000</v>
      </c>
      <c r="D1220" s="261" t="s">
        <v>488</v>
      </c>
      <c r="E1220" s="143" t="str">
        <f t="shared" si="56"/>
        <v>Սվիտեր</v>
      </c>
      <c r="F1220" s="273" t="s">
        <v>49</v>
      </c>
      <c r="G1220" s="144" t="e">
        <f>VLOOKUP(E1220,subcategory!A:B,2,0)</f>
        <v>#N/A</v>
      </c>
      <c r="H1220" s="273" t="s">
        <v>10</v>
      </c>
      <c r="I1220" s="213" t="e">
        <f>VLOOKUP(H1220,gender!A:B,2,0)</f>
        <v>#N/A</v>
      </c>
      <c r="J1220" s="273">
        <v>646</v>
      </c>
      <c r="K1220" s="273">
        <v>646</v>
      </c>
      <c r="L1220" s="273">
        <v>1</v>
      </c>
      <c r="M1220" s="273" t="s">
        <v>148</v>
      </c>
      <c r="N1220" s="144">
        <f>VLOOKUP(M1220,brand!A:B,2,0)</f>
        <v>540</v>
      </c>
      <c r="O1220" s="144"/>
      <c r="P1220" s="144" t="e">
        <f>VLOOKUP(O1220,country!A:B,2,0)</f>
        <v>#N/A</v>
      </c>
      <c r="Q1220" s="273" t="s">
        <v>3915</v>
      </c>
      <c r="R1220" s="144" t="str">
        <f t="shared" si="55"/>
        <v>41% Բամբակ, 28% Պոլիռետան, 13% Պոլիամիդ</v>
      </c>
      <c r="S1220" s="144" t="s">
        <v>7355</v>
      </c>
      <c r="T1220" s="144" t="e">
        <f>VLOOKUP(R1220,material!A:B,2,0)</f>
        <v>#N/A</v>
      </c>
      <c r="U1220" s="141" t="s">
        <v>7641</v>
      </c>
      <c r="V1220" s="141"/>
      <c r="W1220" s="273" t="s">
        <v>821</v>
      </c>
      <c r="X1220" s="141">
        <f>VLOOKUP(W1220,SIZE!A:B,2,0)</f>
        <v>3</v>
      </c>
      <c r="Y1220" s="141">
        <v>74.900000000000006</v>
      </c>
      <c r="Z1220" s="141" t="s">
        <v>1061</v>
      </c>
      <c r="AA1220" s="141">
        <f>VLOOKUP(Z1220,COLOR!A:B,2,0)</f>
        <v>4</v>
      </c>
      <c r="AB1220" s="130"/>
      <c r="AC1220" s="130"/>
      <c r="AD1220" s="130"/>
      <c r="AE1220" s="130"/>
      <c r="AF1220" s="130"/>
      <c r="AG1220" s="130"/>
      <c r="AH1220" s="130"/>
      <c r="AI1220" s="130"/>
      <c r="AJ1220" s="130"/>
      <c r="AK1220" s="130"/>
      <c r="AL1220" s="130"/>
      <c r="AM1220" s="130"/>
    </row>
    <row r="1221" spans="1:39" ht="20.25" customHeight="1">
      <c r="A1221" s="132">
        <v>1220</v>
      </c>
      <c r="B1221" s="19" t="s">
        <v>5692</v>
      </c>
      <c r="C1221" s="250">
        <v>61102091000</v>
      </c>
      <c r="D1221" s="261" t="s">
        <v>488</v>
      </c>
      <c r="E1221" s="143" t="str">
        <f t="shared" si="56"/>
        <v>Սվիտեր</v>
      </c>
      <c r="F1221" s="273" t="s">
        <v>49</v>
      </c>
      <c r="G1221" s="144" t="e">
        <f>VLOOKUP(E1221,subcategory!A:B,2,0)</f>
        <v>#N/A</v>
      </c>
      <c r="H1221" s="273" t="s">
        <v>10</v>
      </c>
      <c r="I1221" s="213" t="e">
        <f>VLOOKUP(H1221,gender!A:B,2,0)</f>
        <v>#N/A</v>
      </c>
      <c r="J1221" s="273">
        <v>644</v>
      </c>
      <c r="K1221" s="273">
        <v>644</v>
      </c>
      <c r="L1221" s="273">
        <v>1</v>
      </c>
      <c r="M1221" s="273" t="s">
        <v>148</v>
      </c>
      <c r="N1221" s="144">
        <f>VLOOKUP(M1221,brand!A:B,2,0)</f>
        <v>540</v>
      </c>
      <c r="O1221" s="144"/>
      <c r="P1221" s="144" t="e">
        <f>VLOOKUP(O1221,country!A:B,2,0)</f>
        <v>#N/A</v>
      </c>
      <c r="Q1221" s="273" t="s">
        <v>3915</v>
      </c>
      <c r="R1221" s="144" t="str">
        <f t="shared" si="55"/>
        <v>41% Բամբակ, 13% Ակրիլ, 29% Պոլիեսթեր</v>
      </c>
      <c r="S1221" s="144" t="s">
        <v>7358</v>
      </c>
      <c r="T1221" s="144" t="e">
        <f>VLOOKUP(R1221,material!A:B,2,0)</f>
        <v>#N/A</v>
      </c>
      <c r="U1221" s="141" t="s">
        <v>7641</v>
      </c>
      <c r="V1221" s="141"/>
      <c r="W1221" s="273" t="s">
        <v>821</v>
      </c>
      <c r="X1221" s="141">
        <f>VLOOKUP(W1221,SIZE!A:B,2,0)</f>
        <v>3</v>
      </c>
      <c r="Y1221" s="141">
        <v>74.900000000000006</v>
      </c>
      <c r="Z1221" s="141" t="s">
        <v>1071</v>
      </c>
      <c r="AA1221" s="141">
        <f>VLOOKUP(Z1221,COLOR!A:B,2,0)</f>
        <v>12</v>
      </c>
      <c r="AB1221" s="130"/>
      <c r="AC1221" s="130"/>
      <c r="AD1221" s="130"/>
      <c r="AE1221" s="130"/>
      <c r="AF1221" s="130"/>
      <c r="AG1221" s="130"/>
      <c r="AH1221" s="130"/>
      <c r="AI1221" s="130"/>
      <c r="AJ1221" s="130"/>
      <c r="AK1221" s="130"/>
      <c r="AL1221" s="130"/>
      <c r="AM1221" s="130"/>
    </row>
    <row r="1222" spans="1:39" ht="20.25" customHeight="1">
      <c r="A1222" s="132">
        <v>1221</v>
      </c>
      <c r="B1222" s="19" t="s">
        <v>5693</v>
      </c>
      <c r="C1222" s="250">
        <v>62013000000</v>
      </c>
      <c r="D1222" s="263" t="s">
        <v>7012</v>
      </c>
      <c r="E1222" s="143" t="str">
        <f t="shared" si="56"/>
        <v>Պլաշ</v>
      </c>
      <c r="F1222" s="273" t="s">
        <v>7135</v>
      </c>
      <c r="G1222" s="144">
        <f>VLOOKUP(E1222,subcategory!A:B,2,0)</f>
        <v>477</v>
      </c>
      <c r="H1222" s="273" t="s">
        <v>10</v>
      </c>
      <c r="I1222" s="213" t="e">
        <f>VLOOKUP(H1222,gender!A:B,2,0)</f>
        <v>#N/A</v>
      </c>
      <c r="J1222" s="273">
        <v>1160</v>
      </c>
      <c r="K1222" s="273">
        <v>1160</v>
      </c>
      <c r="L1222" s="273">
        <v>1</v>
      </c>
      <c r="M1222" s="273" t="s">
        <v>148</v>
      </c>
      <c r="N1222" s="144">
        <f>VLOOKUP(M1222,brand!A:B,2,0)</f>
        <v>540</v>
      </c>
      <c r="O1222" s="144"/>
      <c r="P1222" s="144" t="e">
        <f>VLOOKUP(O1222,country!A:B,2,0)</f>
        <v>#N/A</v>
      </c>
      <c r="Q1222" s="273" t="s">
        <v>3915</v>
      </c>
      <c r="R1222" s="144" t="str">
        <f t="shared" si="55"/>
        <v>100% Բամբակ</v>
      </c>
      <c r="S1222" s="144" t="s">
        <v>7205</v>
      </c>
      <c r="T1222" s="144" t="e">
        <f>VLOOKUP(R1222,material!A:B,2,0)</f>
        <v>#N/A</v>
      </c>
      <c r="U1222" s="141" t="s">
        <v>7641</v>
      </c>
      <c r="V1222" s="141"/>
      <c r="W1222" s="273" t="s">
        <v>825</v>
      </c>
      <c r="X1222" s="141">
        <f>VLOOKUP(W1222,SIZE!A:B,2,0)</f>
        <v>119</v>
      </c>
      <c r="Y1222" s="141">
        <v>149.9</v>
      </c>
      <c r="Z1222" s="141" t="s">
        <v>2042</v>
      </c>
      <c r="AA1222" s="141" t="e">
        <f>VLOOKUP(Z1222,COLOR!A:B,2,0)</f>
        <v>#N/A</v>
      </c>
      <c r="AB1222" s="130"/>
      <c r="AC1222" s="130"/>
      <c r="AD1222" s="130"/>
      <c r="AE1222" s="130"/>
      <c r="AF1222" s="130"/>
      <c r="AG1222" s="130"/>
      <c r="AH1222" s="130"/>
      <c r="AI1222" s="130"/>
      <c r="AJ1222" s="130"/>
      <c r="AK1222" s="130"/>
      <c r="AL1222" s="130"/>
      <c r="AM1222" s="130"/>
    </row>
    <row r="1223" spans="1:39" ht="20.25" customHeight="1">
      <c r="A1223" s="132">
        <v>1222</v>
      </c>
      <c r="B1223" s="19" t="s">
        <v>5694</v>
      </c>
      <c r="C1223" s="250">
        <v>62013000000</v>
      </c>
      <c r="D1223" s="263" t="s">
        <v>7012</v>
      </c>
      <c r="E1223" s="143" t="str">
        <f t="shared" si="56"/>
        <v>Պլաշ</v>
      </c>
      <c r="F1223" s="273" t="s">
        <v>7135</v>
      </c>
      <c r="G1223" s="144">
        <f>VLOOKUP(E1223,subcategory!A:B,2,0)</f>
        <v>477</v>
      </c>
      <c r="H1223" s="273" t="s">
        <v>10</v>
      </c>
      <c r="I1223" s="213" t="e">
        <f>VLOOKUP(H1223,gender!A:B,2,0)</f>
        <v>#N/A</v>
      </c>
      <c r="J1223" s="273">
        <v>1200</v>
      </c>
      <c r="K1223" s="273">
        <v>1200</v>
      </c>
      <c r="L1223" s="273">
        <v>1</v>
      </c>
      <c r="M1223" s="273" t="s">
        <v>148</v>
      </c>
      <c r="N1223" s="144">
        <f>VLOOKUP(M1223,brand!A:B,2,0)</f>
        <v>540</v>
      </c>
      <c r="O1223" s="144"/>
      <c r="P1223" s="144" t="e">
        <f>VLOOKUP(O1223,country!A:B,2,0)</f>
        <v>#N/A</v>
      </c>
      <c r="Q1223" s="273" t="s">
        <v>3915</v>
      </c>
      <c r="R1223" s="144" t="str">
        <f t="shared" si="55"/>
        <v>100% Բամբակ</v>
      </c>
      <c r="S1223" s="144" t="s">
        <v>7205</v>
      </c>
      <c r="T1223" s="144" t="e">
        <f>VLOOKUP(R1223,material!A:B,2,0)</f>
        <v>#N/A</v>
      </c>
      <c r="U1223" s="141" t="s">
        <v>7641</v>
      </c>
      <c r="V1223" s="141"/>
      <c r="W1223" s="273" t="s">
        <v>978</v>
      </c>
      <c r="X1223" s="141">
        <f>VLOOKUP(W1223,SIZE!A:B,2,0)</f>
        <v>126</v>
      </c>
      <c r="Y1223" s="141">
        <v>149.9</v>
      </c>
      <c r="Z1223" s="141" t="s">
        <v>2042</v>
      </c>
      <c r="AA1223" s="141" t="e">
        <f>VLOOKUP(Z1223,COLOR!A:B,2,0)</f>
        <v>#N/A</v>
      </c>
      <c r="AB1223" s="130"/>
      <c r="AC1223" s="130"/>
      <c r="AD1223" s="130"/>
      <c r="AE1223" s="130"/>
      <c r="AF1223" s="130"/>
      <c r="AG1223" s="130"/>
      <c r="AH1223" s="130"/>
      <c r="AI1223" s="130"/>
      <c r="AJ1223" s="130"/>
      <c r="AK1223" s="130"/>
      <c r="AL1223" s="130"/>
      <c r="AM1223" s="130"/>
    </row>
    <row r="1224" spans="1:39" ht="20.25" customHeight="1">
      <c r="A1224" s="132">
        <v>1223</v>
      </c>
      <c r="B1224" s="19" t="s">
        <v>5695</v>
      </c>
      <c r="C1224" s="250">
        <v>62013000000</v>
      </c>
      <c r="D1224" s="263" t="s">
        <v>7012</v>
      </c>
      <c r="E1224" s="143" t="str">
        <f t="shared" si="56"/>
        <v>Պլաշ</v>
      </c>
      <c r="F1224" s="273" t="s">
        <v>7135</v>
      </c>
      <c r="G1224" s="144">
        <f>VLOOKUP(E1224,subcategory!A:B,2,0)</f>
        <v>477</v>
      </c>
      <c r="H1224" s="273" t="s">
        <v>10</v>
      </c>
      <c r="I1224" s="213" t="e">
        <f>VLOOKUP(H1224,gender!A:B,2,0)</f>
        <v>#N/A</v>
      </c>
      <c r="J1224" s="273">
        <v>1154</v>
      </c>
      <c r="K1224" s="273">
        <v>1154</v>
      </c>
      <c r="L1224" s="273">
        <v>1</v>
      </c>
      <c r="M1224" s="273" t="s">
        <v>148</v>
      </c>
      <c r="N1224" s="144">
        <f>VLOOKUP(M1224,brand!A:B,2,0)</f>
        <v>540</v>
      </c>
      <c r="O1224" s="144"/>
      <c r="P1224" s="144" t="e">
        <f>VLOOKUP(O1224,country!A:B,2,0)</f>
        <v>#N/A</v>
      </c>
      <c r="Q1224" s="273" t="s">
        <v>3915</v>
      </c>
      <c r="R1224" s="144" t="str">
        <f t="shared" si="55"/>
        <v>100% Բամբակ</v>
      </c>
      <c r="S1224" s="144" t="s">
        <v>7205</v>
      </c>
      <c r="T1224" s="144" t="e">
        <f>VLOOKUP(R1224,material!A:B,2,0)</f>
        <v>#N/A</v>
      </c>
      <c r="U1224" s="141" t="s">
        <v>7641</v>
      </c>
      <c r="V1224" s="141"/>
      <c r="W1224" s="273" t="s">
        <v>821</v>
      </c>
      <c r="X1224" s="141">
        <f>VLOOKUP(W1224,SIZE!A:B,2,0)</f>
        <v>3</v>
      </c>
      <c r="Y1224" s="141">
        <v>149.9</v>
      </c>
      <c r="Z1224" s="141" t="s">
        <v>2042</v>
      </c>
      <c r="AA1224" s="141" t="e">
        <f>VLOOKUP(Z1224,COLOR!A:B,2,0)</f>
        <v>#N/A</v>
      </c>
      <c r="AB1224" s="130"/>
      <c r="AC1224" s="130"/>
      <c r="AD1224" s="130"/>
      <c r="AE1224" s="130"/>
      <c r="AF1224" s="130"/>
      <c r="AG1224" s="130"/>
      <c r="AH1224" s="130"/>
      <c r="AI1224" s="130"/>
      <c r="AJ1224" s="130"/>
      <c r="AK1224" s="130"/>
      <c r="AL1224" s="130"/>
      <c r="AM1224" s="130"/>
    </row>
    <row r="1225" spans="1:39" ht="20.25" customHeight="1">
      <c r="A1225" s="132">
        <v>1224</v>
      </c>
      <c r="B1225" s="19" t="s">
        <v>5696</v>
      </c>
      <c r="C1225" s="252">
        <v>62014000000</v>
      </c>
      <c r="D1225" s="261" t="s">
        <v>6938</v>
      </c>
      <c r="E1225" s="143" t="str">
        <f t="shared" si="56"/>
        <v>Բաճկոն</v>
      </c>
      <c r="F1225" s="273" t="s">
        <v>62</v>
      </c>
      <c r="G1225" s="144">
        <f>VLOOKUP(E1225,subcategory!A:B,2,0)</f>
        <v>14</v>
      </c>
      <c r="H1225" s="273" t="s">
        <v>10</v>
      </c>
      <c r="I1225" s="213" t="e">
        <f>VLOOKUP(H1225,gender!A:B,2,0)</f>
        <v>#N/A</v>
      </c>
      <c r="J1225" s="273">
        <v>768</v>
      </c>
      <c r="K1225" s="273">
        <v>768</v>
      </c>
      <c r="L1225" s="273">
        <v>1</v>
      </c>
      <c r="M1225" s="273" t="s">
        <v>148</v>
      </c>
      <c r="N1225" s="144">
        <f>VLOOKUP(M1225,brand!A:B,2,0)</f>
        <v>540</v>
      </c>
      <c r="O1225" s="144"/>
      <c r="P1225" s="144" t="e">
        <f>VLOOKUP(O1225,country!A:B,2,0)</f>
        <v>#N/A</v>
      </c>
      <c r="Q1225" s="273" t="s">
        <v>3915</v>
      </c>
      <c r="R1225" s="144" t="str">
        <f t="shared" si="55"/>
        <v>100% Պոլիեսթեր</v>
      </c>
      <c r="S1225" s="144" t="s">
        <v>7203</v>
      </c>
      <c r="T1225" s="144" t="e">
        <f>VLOOKUP(R1225,material!A:B,2,0)</f>
        <v>#N/A</v>
      </c>
      <c r="U1225" s="141" t="s">
        <v>7641</v>
      </c>
      <c r="V1225" s="141"/>
      <c r="W1225" s="273" t="s">
        <v>978</v>
      </c>
      <c r="X1225" s="141">
        <f>VLOOKUP(W1225,SIZE!A:B,2,0)</f>
        <v>126</v>
      </c>
      <c r="Y1225" s="141">
        <v>99.9</v>
      </c>
      <c r="Z1225" s="141" t="s">
        <v>1058</v>
      </c>
      <c r="AA1225" s="141">
        <f>VLOOKUP(Z1225,COLOR!A:B,2,0)</f>
        <v>9</v>
      </c>
      <c r="AB1225" s="130"/>
      <c r="AC1225" s="130"/>
      <c r="AD1225" s="130"/>
      <c r="AE1225" s="130"/>
      <c r="AF1225" s="130"/>
      <c r="AG1225" s="130"/>
      <c r="AH1225" s="130"/>
      <c r="AI1225" s="130"/>
      <c r="AJ1225" s="130"/>
      <c r="AK1225" s="130"/>
      <c r="AL1225" s="130"/>
      <c r="AM1225" s="130"/>
    </row>
    <row r="1226" spans="1:39" ht="20.25" customHeight="1">
      <c r="A1226" s="132">
        <v>1225</v>
      </c>
      <c r="B1226" s="19" t="s">
        <v>5697</v>
      </c>
      <c r="C1226" s="252">
        <v>62014000000</v>
      </c>
      <c r="D1226" s="261" t="s">
        <v>6938</v>
      </c>
      <c r="E1226" s="143" t="str">
        <f t="shared" si="56"/>
        <v>Բաճկոն</v>
      </c>
      <c r="F1226" s="273" t="s">
        <v>62</v>
      </c>
      <c r="G1226" s="144">
        <f>VLOOKUP(E1226,subcategory!A:B,2,0)</f>
        <v>14</v>
      </c>
      <c r="H1226" s="273" t="s">
        <v>10</v>
      </c>
      <c r="I1226" s="213" t="e">
        <f>VLOOKUP(H1226,gender!A:B,2,0)</f>
        <v>#N/A</v>
      </c>
      <c r="J1226" s="273">
        <v>744</v>
      </c>
      <c r="K1226" s="273">
        <v>744</v>
      </c>
      <c r="L1226" s="273">
        <v>1</v>
      </c>
      <c r="M1226" s="273" t="s">
        <v>148</v>
      </c>
      <c r="N1226" s="144">
        <f>VLOOKUP(M1226,brand!A:B,2,0)</f>
        <v>540</v>
      </c>
      <c r="O1226" s="144"/>
      <c r="P1226" s="144" t="e">
        <f>VLOOKUP(O1226,country!A:B,2,0)</f>
        <v>#N/A</v>
      </c>
      <c r="Q1226" s="273" t="s">
        <v>3915</v>
      </c>
      <c r="R1226" s="144" t="str">
        <f t="shared" si="55"/>
        <v>100% Պոլիեսթեր</v>
      </c>
      <c r="S1226" s="144" t="s">
        <v>7203</v>
      </c>
      <c r="T1226" s="144" t="e">
        <f>VLOOKUP(R1226,material!A:B,2,0)</f>
        <v>#N/A</v>
      </c>
      <c r="U1226" s="141" t="s">
        <v>7641</v>
      </c>
      <c r="V1226" s="141"/>
      <c r="W1226" s="273" t="s">
        <v>828</v>
      </c>
      <c r="X1226" s="141">
        <f>VLOOKUP(W1226,SIZE!A:B,2,0)</f>
        <v>124</v>
      </c>
      <c r="Y1226" s="141">
        <v>99.9</v>
      </c>
      <c r="Z1226" s="141" t="s">
        <v>7772</v>
      </c>
      <c r="AA1226" s="141" t="e">
        <f>VLOOKUP(Z1226,COLOR!A:B,2,0)</f>
        <v>#N/A</v>
      </c>
      <c r="AB1226" s="130"/>
      <c r="AC1226" s="130"/>
      <c r="AD1226" s="130"/>
      <c r="AE1226" s="130"/>
      <c r="AF1226" s="130"/>
      <c r="AG1226" s="130"/>
      <c r="AH1226" s="130"/>
      <c r="AI1226" s="130"/>
      <c r="AJ1226" s="130"/>
      <c r="AK1226" s="130"/>
      <c r="AL1226" s="130"/>
      <c r="AM1226" s="130"/>
    </row>
    <row r="1227" spans="1:39" ht="20.25" customHeight="1">
      <c r="A1227" s="132">
        <v>1226</v>
      </c>
      <c r="B1227" s="19" t="s">
        <v>5698</v>
      </c>
      <c r="C1227" s="252">
        <v>62014000000</v>
      </c>
      <c r="D1227" s="261" t="s">
        <v>6938</v>
      </c>
      <c r="E1227" s="143" t="str">
        <f t="shared" si="56"/>
        <v>Բաճկոն</v>
      </c>
      <c r="F1227" s="273" t="s">
        <v>62</v>
      </c>
      <c r="G1227" s="144">
        <f>VLOOKUP(E1227,subcategory!A:B,2,0)</f>
        <v>14</v>
      </c>
      <c r="H1227" s="273" t="s">
        <v>10</v>
      </c>
      <c r="I1227" s="213" t="e">
        <f>VLOOKUP(H1227,gender!A:B,2,0)</f>
        <v>#N/A</v>
      </c>
      <c r="J1227" s="273">
        <v>708</v>
      </c>
      <c r="K1227" s="273">
        <v>708</v>
      </c>
      <c r="L1227" s="273">
        <v>1</v>
      </c>
      <c r="M1227" s="273" t="s">
        <v>148</v>
      </c>
      <c r="N1227" s="144">
        <f>VLOOKUP(M1227,brand!A:B,2,0)</f>
        <v>540</v>
      </c>
      <c r="O1227" s="144"/>
      <c r="P1227" s="144" t="e">
        <f>VLOOKUP(O1227,country!A:B,2,0)</f>
        <v>#N/A</v>
      </c>
      <c r="Q1227" s="273" t="s">
        <v>3915</v>
      </c>
      <c r="R1227" s="144" t="str">
        <f t="shared" si="55"/>
        <v>100% Պոլիեսթեր</v>
      </c>
      <c r="S1227" s="144" t="s">
        <v>7203</v>
      </c>
      <c r="T1227" s="144" t="e">
        <f>VLOOKUP(R1227,material!A:B,2,0)</f>
        <v>#N/A</v>
      </c>
      <c r="U1227" s="141" t="s">
        <v>7641</v>
      </c>
      <c r="V1227" s="141"/>
      <c r="W1227" s="273" t="s">
        <v>821</v>
      </c>
      <c r="X1227" s="141">
        <f>VLOOKUP(W1227,SIZE!A:B,2,0)</f>
        <v>3</v>
      </c>
      <c r="Y1227" s="141">
        <v>99.9</v>
      </c>
      <c r="Z1227" s="141" t="s">
        <v>7772</v>
      </c>
      <c r="AA1227" s="141" t="e">
        <f>VLOOKUP(Z1227,COLOR!A:B,2,0)</f>
        <v>#N/A</v>
      </c>
      <c r="AB1227" s="130"/>
      <c r="AC1227" s="130"/>
      <c r="AD1227" s="130"/>
      <c r="AE1227" s="130"/>
      <c r="AF1227" s="130"/>
      <c r="AG1227" s="130"/>
      <c r="AH1227" s="130"/>
      <c r="AI1227" s="130"/>
      <c r="AJ1227" s="130"/>
      <c r="AK1227" s="130"/>
      <c r="AL1227" s="130"/>
      <c r="AM1227" s="130"/>
    </row>
    <row r="1228" spans="1:39" ht="20.25" customHeight="1">
      <c r="A1228" s="132">
        <v>1227</v>
      </c>
      <c r="B1228" s="19" t="s">
        <v>5699</v>
      </c>
      <c r="C1228" s="252">
        <v>62014000000</v>
      </c>
      <c r="D1228" s="261" t="s">
        <v>6938</v>
      </c>
      <c r="E1228" s="143" t="str">
        <f t="shared" si="56"/>
        <v>Բաճկոն</v>
      </c>
      <c r="F1228" s="273" t="s">
        <v>62</v>
      </c>
      <c r="G1228" s="144">
        <f>VLOOKUP(E1228,subcategory!A:B,2,0)</f>
        <v>14</v>
      </c>
      <c r="H1228" s="273" t="s">
        <v>10</v>
      </c>
      <c r="I1228" s="213" t="e">
        <f>VLOOKUP(H1228,gender!A:B,2,0)</f>
        <v>#N/A</v>
      </c>
      <c r="J1228" s="273">
        <v>1400</v>
      </c>
      <c r="K1228" s="273">
        <v>1400</v>
      </c>
      <c r="L1228" s="273">
        <v>1</v>
      </c>
      <c r="M1228" s="273" t="s">
        <v>148</v>
      </c>
      <c r="N1228" s="144">
        <f>VLOOKUP(M1228,brand!A:B,2,0)</f>
        <v>540</v>
      </c>
      <c r="O1228" s="144"/>
      <c r="P1228" s="144" t="e">
        <f>VLOOKUP(O1228,country!A:B,2,0)</f>
        <v>#N/A</v>
      </c>
      <c r="Q1228" s="273" t="s">
        <v>3915</v>
      </c>
      <c r="R1228" s="144" t="str">
        <f t="shared" si="55"/>
        <v>66% Պոլիեսթեր, 34% Բամբակ</v>
      </c>
      <c r="S1228" s="144" t="s">
        <v>7360</v>
      </c>
      <c r="T1228" s="144" t="e">
        <f>VLOOKUP(R1228,material!A:B,2,0)</f>
        <v>#N/A</v>
      </c>
      <c r="U1228" s="141" t="s">
        <v>7641</v>
      </c>
      <c r="V1228" s="141"/>
      <c r="W1228" s="273" t="s">
        <v>825</v>
      </c>
      <c r="X1228" s="141">
        <f>VLOOKUP(W1228,SIZE!A:B,2,0)</f>
        <v>119</v>
      </c>
      <c r="Y1228" s="141">
        <v>169.9</v>
      </c>
      <c r="Z1228" s="141" t="s">
        <v>1033</v>
      </c>
      <c r="AA1228" s="141">
        <f>VLOOKUP(Z1228,COLOR!A:B,2,0)</f>
        <v>20</v>
      </c>
      <c r="AB1228" s="130"/>
      <c r="AC1228" s="130"/>
      <c r="AD1228" s="130"/>
      <c r="AE1228" s="130"/>
      <c r="AF1228" s="130"/>
      <c r="AG1228" s="130"/>
      <c r="AH1228" s="130"/>
      <c r="AI1228" s="130"/>
      <c r="AJ1228" s="130"/>
      <c r="AK1228" s="130"/>
      <c r="AL1228" s="130"/>
      <c r="AM1228" s="130"/>
    </row>
    <row r="1229" spans="1:39" ht="20.25" customHeight="1">
      <c r="A1229" s="132">
        <v>1228</v>
      </c>
      <c r="B1229" s="19" t="s">
        <v>2671</v>
      </c>
      <c r="C1229" s="252">
        <v>62014000000</v>
      </c>
      <c r="D1229" s="261" t="s">
        <v>6938</v>
      </c>
      <c r="E1229" s="143" t="str">
        <f t="shared" si="56"/>
        <v>Բաճկոն</v>
      </c>
      <c r="F1229" s="273" t="s">
        <v>62</v>
      </c>
      <c r="G1229" s="144">
        <f>VLOOKUP(E1229,subcategory!A:B,2,0)</f>
        <v>14</v>
      </c>
      <c r="H1229" s="273" t="s">
        <v>10</v>
      </c>
      <c r="I1229" s="213" t="e">
        <f>VLOOKUP(H1229,gender!A:B,2,0)</f>
        <v>#N/A</v>
      </c>
      <c r="J1229" s="273">
        <v>1480</v>
      </c>
      <c r="K1229" s="273">
        <v>1480</v>
      </c>
      <c r="L1229" s="273">
        <v>1</v>
      </c>
      <c r="M1229" s="273" t="s">
        <v>148</v>
      </c>
      <c r="N1229" s="144">
        <f>VLOOKUP(M1229,brand!A:B,2,0)</f>
        <v>540</v>
      </c>
      <c r="O1229" s="144"/>
      <c r="P1229" s="144" t="e">
        <f>VLOOKUP(O1229,country!A:B,2,0)</f>
        <v>#N/A</v>
      </c>
      <c r="Q1229" s="273" t="s">
        <v>3915</v>
      </c>
      <c r="R1229" s="144" t="str">
        <f t="shared" si="55"/>
        <v>66% Պոլիեսթեր, 34% Բամբակ</v>
      </c>
      <c r="S1229" s="144" t="s">
        <v>7360</v>
      </c>
      <c r="T1229" s="144" t="e">
        <f>VLOOKUP(R1229,material!A:B,2,0)</f>
        <v>#N/A</v>
      </c>
      <c r="U1229" s="141" t="s">
        <v>7641</v>
      </c>
      <c r="V1229" s="141"/>
      <c r="W1229" s="273" t="s">
        <v>821</v>
      </c>
      <c r="X1229" s="141">
        <f>VLOOKUP(W1229,SIZE!A:B,2,0)</f>
        <v>3</v>
      </c>
      <c r="Y1229" s="141">
        <v>169.9</v>
      </c>
      <c r="Z1229" s="141" t="s">
        <v>1033</v>
      </c>
      <c r="AA1229" s="141">
        <f>VLOOKUP(Z1229,COLOR!A:B,2,0)</f>
        <v>20</v>
      </c>
      <c r="AB1229" s="130"/>
      <c r="AC1229" s="130"/>
      <c r="AD1229" s="130"/>
      <c r="AE1229" s="130"/>
      <c r="AF1229" s="130"/>
      <c r="AG1229" s="130"/>
      <c r="AH1229" s="130"/>
      <c r="AI1229" s="130"/>
      <c r="AJ1229" s="130"/>
      <c r="AK1229" s="130"/>
      <c r="AL1229" s="130"/>
      <c r="AM1229" s="130"/>
    </row>
    <row r="1230" spans="1:39" ht="20.25" customHeight="1">
      <c r="A1230" s="132">
        <v>1229</v>
      </c>
      <c r="B1230" s="19" t="s">
        <v>2670</v>
      </c>
      <c r="C1230" s="252">
        <v>62014000000</v>
      </c>
      <c r="D1230" s="261" t="s">
        <v>6938</v>
      </c>
      <c r="E1230" s="143" t="str">
        <f t="shared" si="56"/>
        <v>Բաճկոն</v>
      </c>
      <c r="F1230" s="273" t="s">
        <v>62</v>
      </c>
      <c r="G1230" s="144">
        <f>VLOOKUP(E1230,subcategory!A:B,2,0)</f>
        <v>14</v>
      </c>
      <c r="H1230" s="273" t="s">
        <v>10</v>
      </c>
      <c r="I1230" s="213" t="e">
        <f>VLOOKUP(H1230,gender!A:B,2,0)</f>
        <v>#N/A</v>
      </c>
      <c r="J1230" s="273">
        <v>1540</v>
      </c>
      <c r="K1230" s="273">
        <v>1540</v>
      </c>
      <c r="L1230" s="273">
        <v>1</v>
      </c>
      <c r="M1230" s="273" t="s">
        <v>148</v>
      </c>
      <c r="N1230" s="144">
        <f>VLOOKUP(M1230,brand!A:B,2,0)</f>
        <v>540</v>
      </c>
      <c r="O1230" s="144"/>
      <c r="P1230" s="144" t="e">
        <f>VLOOKUP(O1230,country!A:B,2,0)</f>
        <v>#N/A</v>
      </c>
      <c r="Q1230" s="273" t="s">
        <v>3915</v>
      </c>
      <c r="R1230" s="144" t="str">
        <f t="shared" si="55"/>
        <v>66% Պոլիեսթեր, 34% Բամբակ</v>
      </c>
      <c r="S1230" s="144" t="s">
        <v>7360</v>
      </c>
      <c r="T1230" s="144" t="e">
        <f>VLOOKUP(R1230,material!A:B,2,0)</f>
        <v>#N/A</v>
      </c>
      <c r="U1230" s="141" t="s">
        <v>7641</v>
      </c>
      <c r="V1230" s="141"/>
      <c r="W1230" s="273" t="s">
        <v>821</v>
      </c>
      <c r="X1230" s="141">
        <f>VLOOKUP(W1230,SIZE!A:B,2,0)</f>
        <v>3</v>
      </c>
      <c r="Y1230" s="141">
        <v>169.9</v>
      </c>
      <c r="Z1230" s="141" t="s">
        <v>1033</v>
      </c>
      <c r="AA1230" s="141">
        <f>VLOOKUP(Z1230,COLOR!A:B,2,0)</f>
        <v>20</v>
      </c>
      <c r="AB1230" s="130"/>
      <c r="AC1230" s="130"/>
      <c r="AD1230" s="130"/>
      <c r="AE1230" s="130"/>
      <c r="AF1230" s="130"/>
      <c r="AG1230" s="130"/>
      <c r="AH1230" s="130"/>
      <c r="AI1230" s="130"/>
      <c r="AJ1230" s="130"/>
      <c r="AK1230" s="130"/>
      <c r="AL1230" s="130"/>
      <c r="AM1230" s="130"/>
    </row>
    <row r="1231" spans="1:39" ht="20.25" customHeight="1">
      <c r="A1231" s="132">
        <v>1230</v>
      </c>
      <c r="B1231" s="19" t="s">
        <v>5700</v>
      </c>
      <c r="C1231" s="252">
        <v>62014000000</v>
      </c>
      <c r="D1231" s="261" t="s">
        <v>6938</v>
      </c>
      <c r="E1231" s="143" t="str">
        <f t="shared" si="56"/>
        <v>Բաճկոն</v>
      </c>
      <c r="F1231" s="273" t="s">
        <v>62</v>
      </c>
      <c r="G1231" s="144">
        <f>VLOOKUP(E1231,subcategory!A:B,2,0)</f>
        <v>14</v>
      </c>
      <c r="H1231" s="273" t="s">
        <v>10</v>
      </c>
      <c r="I1231" s="213" t="e">
        <f>VLOOKUP(H1231,gender!A:B,2,0)</f>
        <v>#N/A</v>
      </c>
      <c r="J1231" s="273">
        <v>1660</v>
      </c>
      <c r="K1231" s="273">
        <v>1660</v>
      </c>
      <c r="L1231" s="273">
        <v>1</v>
      </c>
      <c r="M1231" s="273" t="s">
        <v>148</v>
      </c>
      <c r="N1231" s="144">
        <f>VLOOKUP(M1231,brand!A:B,2,0)</f>
        <v>540</v>
      </c>
      <c r="O1231" s="144"/>
      <c r="P1231" s="144" t="e">
        <f>VLOOKUP(O1231,country!A:B,2,0)</f>
        <v>#N/A</v>
      </c>
      <c r="Q1231" s="273" t="s">
        <v>3915</v>
      </c>
      <c r="R1231" s="144" t="str">
        <f t="shared" si="55"/>
        <v>66% Պոլիեսթեր, 34% Բամբակ</v>
      </c>
      <c r="S1231" s="144" t="s">
        <v>7360</v>
      </c>
      <c r="T1231" s="144" t="e">
        <f>VLOOKUP(R1231,material!A:B,2,0)</f>
        <v>#N/A</v>
      </c>
      <c r="U1231" s="141" t="s">
        <v>7641</v>
      </c>
      <c r="V1231" s="141"/>
      <c r="W1231" s="273" t="s">
        <v>828</v>
      </c>
      <c r="X1231" s="141">
        <f>VLOOKUP(W1231,SIZE!A:B,2,0)</f>
        <v>124</v>
      </c>
      <c r="Y1231" s="141">
        <v>169.9</v>
      </c>
      <c r="Z1231" s="141" t="s">
        <v>1033</v>
      </c>
      <c r="AA1231" s="141">
        <f>VLOOKUP(Z1231,COLOR!A:B,2,0)</f>
        <v>20</v>
      </c>
      <c r="AB1231" s="130"/>
      <c r="AC1231" s="130"/>
      <c r="AD1231" s="130"/>
      <c r="AE1231" s="130"/>
      <c r="AF1231" s="130"/>
      <c r="AG1231" s="130"/>
      <c r="AH1231" s="130"/>
      <c r="AI1231" s="130"/>
      <c r="AJ1231" s="130"/>
      <c r="AK1231" s="130"/>
      <c r="AL1231" s="130"/>
      <c r="AM1231" s="130"/>
    </row>
    <row r="1232" spans="1:39" ht="20.25" customHeight="1">
      <c r="A1232" s="132">
        <v>1231</v>
      </c>
      <c r="B1232" s="19" t="s">
        <v>5701</v>
      </c>
      <c r="C1232" s="252">
        <v>62014000000</v>
      </c>
      <c r="D1232" s="261" t="s">
        <v>6938</v>
      </c>
      <c r="E1232" s="143" t="str">
        <f t="shared" si="56"/>
        <v>Բաճկոն</v>
      </c>
      <c r="F1232" s="273" t="s">
        <v>62</v>
      </c>
      <c r="G1232" s="144">
        <f>VLOOKUP(E1232,subcategory!A:B,2,0)</f>
        <v>14</v>
      </c>
      <c r="H1232" s="273" t="s">
        <v>10</v>
      </c>
      <c r="I1232" s="213" t="e">
        <f>VLOOKUP(H1232,gender!A:B,2,0)</f>
        <v>#N/A</v>
      </c>
      <c r="J1232" s="273">
        <v>1114</v>
      </c>
      <c r="K1232" s="273">
        <v>1114</v>
      </c>
      <c r="L1232" s="273">
        <v>1</v>
      </c>
      <c r="M1232" s="273" t="s">
        <v>148</v>
      </c>
      <c r="N1232" s="144">
        <f>VLOOKUP(M1232,brand!A:B,2,0)</f>
        <v>540</v>
      </c>
      <c r="O1232" s="144"/>
      <c r="P1232" s="144" t="e">
        <f>VLOOKUP(O1232,country!A:B,2,0)</f>
        <v>#N/A</v>
      </c>
      <c r="Q1232" s="273" t="s">
        <v>3915</v>
      </c>
      <c r="R1232" s="144" t="str">
        <f t="shared" si="55"/>
        <v>66% Պոլիեսթեր, 34% Բամբակ</v>
      </c>
      <c r="S1232" s="144" t="s">
        <v>7360</v>
      </c>
      <c r="T1232" s="144" t="e">
        <f>VLOOKUP(R1232,material!A:B,2,0)</f>
        <v>#N/A</v>
      </c>
      <c r="U1232" s="141" t="s">
        <v>7641</v>
      </c>
      <c r="V1232" s="141"/>
      <c r="W1232" s="273" t="s">
        <v>948</v>
      </c>
      <c r="X1232" s="141">
        <f>VLOOKUP(W1232,SIZE!A:B,2,0)</f>
        <v>327</v>
      </c>
      <c r="Y1232" s="141">
        <v>169.9</v>
      </c>
      <c r="Z1232" s="141" t="s">
        <v>1033</v>
      </c>
      <c r="AA1232" s="141">
        <f>VLOOKUP(Z1232,COLOR!A:B,2,0)</f>
        <v>20</v>
      </c>
      <c r="AB1232" s="130"/>
      <c r="AC1232" s="130"/>
      <c r="AD1232" s="130"/>
      <c r="AE1232" s="130"/>
      <c r="AF1232" s="130"/>
      <c r="AG1232" s="130"/>
      <c r="AH1232" s="130"/>
      <c r="AI1232" s="130"/>
      <c r="AJ1232" s="130"/>
      <c r="AK1232" s="130"/>
      <c r="AL1232" s="130"/>
      <c r="AM1232" s="130"/>
    </row>
    <row r="1233" spans="1:39" ht="20.25" customHeight="1">
      <c r="A1233" s="132">
        <v>1232</v>
      </c>
      <c r="B1233" s="19" t="s">
        <v>5702</v>
      </c>
      <c r="C1233" s="250">
        <v>61101130000</v>
      </c>
      <c r="D1233" s="261" t="s">
        <v>567</v>
      </c>
      <c r="E1233" s="143" t="str">
        <f t="shared" si="56"/>
        <v>Սվիտեր</v>
      </c>
      <c r="F1233" s="273" t="s">
        <v>49</v>
      </c>
      <c r="G1233" s="144" t="e">
        <f>VLOOKUP(E1233,subcategory!A:B,2,0)</f>
        <v>#N/A</v>
      </c>
      <c r="H1233" s="273" t="s">
        <v>10</v>
      </c>
      <c r="I1233" s="213" t="e">
        <f>VLOOKUP(H1233,gender!A:B,2,0)</f>
        <v>#N/A</v>
      </c>
      <c r="J1233" s="273">
        <v>406</v>
      </c>
      <c r="K1233" s="273">
        <v>406</v>
      </c>
      <c r="L1233" s="273">
        <v>1</v>
      </c>
      <c r="M1233" s="273" t="s">
        <v>148</v>
      </c>
      <c r="N1233" s="144">
        <f>VLOOKUP(M1233,brand!A:B,2,0)</f>
        <v>540</v>
      </c>
      <c r="O1233" s="144"/>
      <c r="P1233" s="144" t="e">
        <f>VLOOKUP(O1233,country!A:B,2,0)</f>
        <v>#N/A</v>
      </c>
      <c r="Q1233" s="273" t="s">
        <v>468</v>
      </c>
      <c r="R1233" s="144" t="str">
        <f t="shared" si="55"/>
        <v>50% Ակրիլ, 50% Բուրդ</v>
      </c>
      <c r="S1233" s="144" t="s">
        <v>7361</v>
      </c>
      <c r="T1233" s="219" t="s">
        <v>3937</v>
      </c>
      <c r="U1233" s="141" t="s">
        <v>7641</v>
      </c>
      <c r="V1233" s="141"/>
      <c r="W1233" s="273" t="s">
        <v>810</v>
      </c>
      <c r="X1233" s="141">
        <f>VLOOKUP(W1233,SIZE!A:B,2,0)</f>
        <v>122</v>
      </c>
      <c r="Y1233" s="141">
        <v>94.9</v>
      </c>
      <c r="Z1233" s="141" t="s">
        <v>7773</v>
      </c>
      <c r="AA1233" s="141" t="e">
        <f>VLOOKUP(Z1233,COLOR!A:B,2,0)</f>
        <v>#N/A</v>
      </c>
      <c r="AB1233" s="130"/>
      <c r="AC1233" s="130"/>
      <c r="AD1233" s="130"/>
      <c r="AE1233" s="130"/>
      <c r="AF1233" s="130"/>
      <c r="AG1233" s="130"/>
      <c r="AH1233" s="130"/>
      <c r="AI1233" s="130"/>
      <c r="AJ1233" s="130"/>
      <c r="AK1233" s="130"/>
      <c r="AL1233" s="130"/>
      <c r="AM1233" s="130"/>
    </row>
    <row r="1234" spans="1:39" ht="20.25" customHeight="1">
      <c r="A1234" s="132">
        <v>1233</v>
      </c>
      <c r="B1234" s="19" t="s">
        <v>5703</v>
      </c>
      <c r="C1234" s="250">
        <v>61101130000</v>
      </c>
      <c r="D1234" s="261" t="s">
        <v>567</v>
      </c>
      <c r="E1234" s="143" t="str">
        <f t="shared" si="56"/>
        <v>Սվիտեր</v>
      </c>
      <c r="F1234" s="273" t="s">
        <v>49</v>
      </c>
      <c r="G1234" s="144" t="e">
        <f>VLOOKUP(E1234,subcategory!A:B,2,0)</f>
        <v>#N/A</v>
      </c>
      <c r="H1234" s="273" t="s">
        <v>10</v>
      </c>
      <c r="I1234" s="213" t="e">
        <f>VLOOKUP(H1234,gender!A:B,2,0)</f>
        <v>#N/A</v>
      </c>
      <c r="J1234" s="273">
        <v>426</v>
      </c>
      <c r="K1234" s="273">
        <v>426</v>
      </c>
      <c r="L1234" s="273">
        <v>1</v>
      </c>
      <c r="M1234" s="273" t="s">
        <v>148</v>
      </c>
      <c r="N1234" s="144">
        <f>VLOOKUP(M1234,brand!A:B,2,0)</f>
        <v>540</v>
      </c>
      <c r="O1234" s="144"/>
      <c r="P1234" s="144" t="e">
        <f>VLOOKUP(O1234,country!A:B,2,0)</f>
        <v>#N/A</v>
      </c>
      <c r="Q1234" s="273" t="s">
        <v>468</v>
      </c>
      <c r="R1234" s="144" t="str">
        <f t="shared" si="55"/>
        <v>50% Ակրիլ, 50% Բուրդ</v>
      </c>
      <c r="S1234" s="144" t="s">
        <v>7361</v>
      </c>
      <c r="T1234" s="144" t="e">
        <f>VLOOKUP(R1234,material!A:B,2,0)</f>
        <v>#N/A</v>
      </c>
      <c r="U1234" s="141" t="s">
        <v>7641</v>
      </c>
      <c r="V1234" s="141"/>
      <c r="W1234" s="273" t="s">
        <v>825</v>
      </c>
      <c r="X1234" s="141">
        <f>VLOOKUP(W1234,SIZE!A:B,2,0)</f>
        <v>119</v>
      </c>
      <c r="Y1234" s="141">
        <v>94.9</v>
      </c>
      <c r="Z1234" s="141" t="s">
        <v>7773</v>
      </c>
      <c r="AA1234" s="141" t="e">
        <f>VLOOKUP(Z1234,COLOR!A:B,2,0)</f>
        <v>#N/A</v>
      </c>
      <c r="AB1234" s="130"/>
      <c r="AC1234" s="130"/>
      <c r="AD1234" s="130"/>
      <c r="AE1234" s="130"/>
      <c r="AF1234" s="130"/>
      <c r="AG1234" s="130"/>
      <c r="AH1234" s="130"/>
      <c r="AI1234" s="130"/>
      <c r="AJ1234" s="130"/>
      <c r="AK1234" s="130"/>
      <c r="AL1234" s="130"/>
      <c r="AM1234" s="130"/>
    </row>
    <row r="1235" spans="1:39" ht="20.25" customHeight="1">
      <c r="A1235" s="132">
        <v>1234</v>
      </c>
      <c r="B1235" s="19" t="s">
        <v>5704</v>
      </c>
      <c r="C1235" s="250">
        <v>61101130000</v>
      </c>
      <c r="D1235" s="261" t="s">
        <v>567</v>
      </c>
      <c r="E1235" s="143" t="str">
        <f t="shared" si="56"/>
        <v>Սվիտեր</v>
      </c>
      <c r="F1235" s="273" t="s">
        <v>49</v>
      </c>
      <c r="G1235" s="144" t="e">
        <f>VLOOKUP(E1235,subcategory!A:B,2,0)</f>
        <v>#N/A</v>
      </c>
      <c r="H1235" s="273" t="s">
        <v>10</v>
      </c>
      <c r="I1235" s="213" t="e">
        <f>VLOOKUP(H1235,gender!A:B,2,0)</f>
        <v>#N/A</v>
      </c>
      <c r="J1235" s="273">
        <v>448</v>
      </c>
      <c r="K1235" s="273">
        <v>448</v>
      </c>
      <c r="L1235" s="273">
        <v>1</v>
      </c>
      <c r="M1235" s="273" t="s">
        <v>148</v>
      </c>
      <c r="N1235" s="144">
        <f>VLOOKUP(M1235,brand!A:B,2,0)</f>
        <v>540</v>
      </c>
      <c r="O1235" s="144"/>
      <c r="P1235" s="144" t="e">
        <f>VLOOKUP(O1235,country!A:B,2,0)</f>
        <v>#N/A</v>
      </c>
      <c r="Q1235" s="273" t="s">
        <v>468</v>
      </c>
      <c r="R1235" s="144" t="str">
        <f t="shared" si="55"/>
        <v>50% Ակրիլ, 50% Բուրդ</v>
      </c>
      <c r="S1235" s="144" t="s">
        <v>7361</v>
      </c>
      <c r="T1235" s="144" t="e">
        <f>VLOOKUP(R1235,material!A:B,2,0)</f>
        <v>#N/A</v>
      </c>
      <c r="U1235" s="141" t="s">
        <v>7641</v>
      </c>
      <c r="V1235" s="141"/>
      <c r="W1235" s="273" t="s">
        <v>821</v>
      </c>
      <c r="X1235" s="141">
        <f>VLOOKUP(W1235,SIZE!A:B,2,0)</f>
        <v>3</v>
      </c>
      <c r="Y1235" s="141">
        <v>94.9</v>
      </c>
      <c r="Z1235" s="141" t="s">
        <v>7773</v>
      </c>
      <c r="AA1235" s="141" t="e">
        <f>VLOOKUP(Z1235,COLOR!A:B,2,0)</f>
        <v>#N/A</v>
      </c>
      <c r="AB1235" s="130"/>
      <c r="AC1235" s="130"/>
      <c r="AD1235" s="130"/>
      <c r="AE1235" s="130"/>
      <c r="AF1235" s="130"/>
      <c r="AG1235" s="130"/>
      <c r="AH1235" s="130"/>
      <c r="AI1235" s="130"/>
      <c r="AJ1235" s="130"/>
      <c r="AK1235" s="130"/>
      <c r="AL1235" s="130"/>
      <c r="AM1235" s="130"/>
    </row>
    <row r="1236" spans="1:39" ht="20.25" customHeight="1">
      <c r="A1236" s="132">
        <v>1235</v>
      </c>
      <c r="B1236" s="19" t="s">
        <v>5705</v>
      </c>
      <c r="C1236" s="250">
        <v>61101130000</v>
      </c>
      <c r="D1236" s="261" t="s">
        <v>567</v>
      </c>
      <c r="E1236" s="143" t="str">
        <f t="shared" si="56"/>
        <v>Սվիտեր</v>
      </c>
      <c r="F1236" s="273" t="s">
        <v>49</v>
      </c>
      <c r="G1236" s="144" t="e">
        <f>VLOOKUP(E1236,subcategory!A:B,2,0)</f>
        <v>#N/A</v>
      </c>
      <c r="H1236" s="273" t="s">
        <v>10</v>
      </c>
      <c r="I1236" s="213" t="e">
        <f>VLOOKUP(H1236,gender!A:B,2,0)</f>
        <v>#N/A</v>
      </c>
      <c r="J1236" s="273">
        <v>470</v>
      </c>
      <c r="K1236" s="273">
        <v>470</v>
      </c>
      <c r="L1236" s="273">
        <v>1</v>
      </c>
      <c r="M1236" s="273" t="s">
        <v>148</v>
      </c>
      <c r="N1236" s="144">
        <f>VLOOKUP(M1236,brand!A:B,2,0)</f>
        <v>540</v>
      </c>
      <c r="O1236" s="144"/>
      <c r="P1236" s="144" t="e">
        <f>VLOOKUP(O1236,country!A:B,2,0)</f>
        <v>#N/A</v>
      </c>
      <c r="Q1236" s="273" t="s">
        <v>468</v>
      </c>
      <c r="R1236" s="144" t="str">
        <f t="shared" si="55"/>
        <v>50% Բուրդ, 50% Ակրիլ</v>
      </c>
      <c r="S1236" s="144" t="s">
        <v>7362</v>
      </c>
      <c r="T1236" s="144" t="e">
        <f>VLOOKUP(R1236,material!A:B,2,0)</f>
        <v>#N/A</v>
      </c>
      <c r="U1236" s="141" t="s">
        <v>7641</v>
      </c>
      <c r="V1236" s="141"/>
      <c r="W1236" s="273" t="s">
        <v>828</v>
      </c>
      <c r="X1236" s="141">
        <f>VLOOKUP(W1236,SIZE!A:B,2,0)</f>
        <v>124</v>
      </c>
      <c r="Y1236" s="141">
        <v>94.9</v>
      </c>
      <c r="Z1236" s="141" t="s">
        <v>7773</v>
      </c>
      <c r="AA1236" s="141" t="e">
        <f>VLOOKUP(Z1236,COLOR!A:B,2,0)</f>
        <v>#N/A</v>
      </c>
      <c r="AB1236" s="130"/>
      <c r="AC1236" s="130"/>
      <c r="AD1236" s="130"/>
      <c r="AE1236" s="130"/>
      <c r="AF1236" s="130"/>
      <c r="AG1236" s="130"/>
      <c r="AH1236" s="130"/>
      <c r="AI1236" s="130"/>
      <c r="AJ1236" s="130"/>
      <c r="AK1236" s="130"/>
      <c r="AL1236" s="130"/>
      <c r="AM1236" s="130"/>
    </row>
    <row r="1237" spans="1:39" ht="20.25" customHeight="1">
      <c r="A1237" s="132">
        <v>1236</v>
      </c>
      <c r="B1237" s="19" t="s">
        <v>5706</v>
      </c>
      <c r="C1237" s="250">
        <v>61101130000</v>
      </c>
      <c r="D1237" s="261" t="s">
        <v>567</v>
      </c>
      <c r="E1237" s="143" t="str">
        <f t="shared" si="56"/>
        <v>Սվիտեր</v>
      </c>
      <c r="F1237" s="273" t="s">
        <v>49</v>
      </c>
      <c r="G1237" s="144" t="e">
        <f>VLOOKUP(E1237,subcategory!A:B,2,0)</f>
        <v>#N/A</v>
      </c>
      <c r="H1237" s="273" t="s">
        <v>10</v>
      </c>
      <c r="I1237" s="213" t="e">
        <f>VLOOKUP(H1237,gender!A:B,2,0)</f>
        <v>#N/A</v>
      </c>
      <c r="J1237" s="273">
        <v>452</v>
      </c>
      <c r="K1237" s="273">
        <v>452</v>
      </c>
      <c r="L1237" s="273">
        <v>1</v>
      </c>
      <c r="M1237" s="273" t="s">
        <v>148</v>
      </c>
      <c r="N1237" s="144">
        <f>VLOOKUP(M1237,brand!A:B,2,0)</f>
        <v>540</v>
      </c>
      <c r="O1237" s="144"/>
      <c r="P1237" s="144" t="e">
        <f>VLOOKUP(O1237,country!A:B,2,0)</f>
        <v>#N/A</v>
      </c>
      <c r="Q1237" s="273" t="s">
        <v>468</v>
      </c>
      <c r="R1237" s="144" t="str">
        <f t="shared" ref="R1237:R1300" si="57">PROPER(S1237)</f>
        <v>50% Բուրդ, 50% Ակրիլ</v>
      </c>
      <c r="S1237" s="144" t="s">
        <v>7362</v>
      </c>
      <c r="T1237" s="144" t="e">
        <f>VLOOKUP(R1237,material!A:B,2,0)</f>
        <v>#N/A</v>
      </c>
      <c r="U1237" s="141" t="s">
        <v>7641</v>
      </c>
      <c r="V1237" s="141"/>
      <c r="W1237" s="273" t="s">
        <v>821</v>
      </c>
      <c r="X1237" s="141">
        <f>VLOOKUP(W1237,SIZE!A:B,2,0)</f>
        <v>3</v>
      </c>
      <c r="Y1237" s="141">
        <v>94.9</v>
      </c>
      <c r="Z1237" s="141" t="s">
        <v>7773</v>
      </c>
      <c r="AA1237" s="141" t="e">
        <f>VLOOKUP(Z1237,COLOR!A:B,2,0)</f>
        <v>#N/A</v>
      </c>
      <c r="AB1237" s="130"/>
      <c r="AC1237" s="130"/>
      <c r="AD1237" s="130"/>
      <c r="AE1237" s="130"/>
      <c r="AF1237" s="130"/>
      <c r="AG1237" s="130"/>
      <c r="AH1237" s="130"/>
      <c r="AI1237" s="130"/>
      <c r="AJ1237" s="130"/>
      <c r="AK1237" s="130"/>
      <c r="AL1237" s="130"/>
      <c r="AM1237" s="130"/>
    </row>
    <row r="1238" spans="1:39" ht="20.25" customHeight="1">
      <c r="A1238" s="132">
        <v>1237</v>
      </c>
      <c r="B1238" s="19" t="s">
        <v>5707</v>
      </c>
      <c r="C1238" s="250">
        <v>61102091000</v>
      </c>
      <c r="D1238" s="261" t="s">
        <v>488</v>
      </c>
      <c r="E1238" s="143" t="str">
        <f t="shared" si="56"/>
        <v>Սվիտեր</v>
      </c>
      <c r="F1238" s="273" t="s">
        <v>49</v>
      </c>
      <c r="G1238" s="144" t="e">
        <f>VLOOKUP(E1238,subcategory!A:B,2,0)</f>
        <v>#N/A</v>
      </c>
      <c r="H1238" s="273" t="s">
        <v>10</v>
      </c>
      <c r="I1238" s="213" t="e">
        <f>VLOOKUP(H1238,gender!A:B,2,0)</f>
        <v>#N/A</v>
      </c>
      <c r="J1238" s="273">
        <v>576</v>
      </c>
      <c r="K1238" s="273">
        <v>576</v>
      </c>
      <c r="L1238" s="273">
        <v>1</v>
      </c>
      <c r="M1238" s="273" t="s">
        <v>148</v>
      </c>
      <c r="N1238" s="144">
        <f>VLOOKUP(M1238,brand!A:B,2,0)</f>
        <v>540</v>
      </c>
      <c r="O1238" s="144"/>
      <c r="P1238" s="144" t="e">
        <f>VLOOKUP(O1238,country!A:B,2,0)</f>
        <v>#N/A</v>
      </c>
      <c r="Q1238" s="273" t="s">
        <v>3915</v>
      </c>
      <c r="R1238" s="144" t="str">
        <f t="shared" si="57"/>
        <v>41% Բամբակ, 28% Պոլիռետան, 13% Պոլիամիդ</v>
      </c>
      <c r="S1238" s="144" t="s">
        <v>7355</v>
      </c>
      <c r="T1238" s="144" t="e">
        <f>VLOOKUP(R1238,material!A:B,2,0)</f>
        <v>#N/A</v>
      </c>
      <c r="U1238" s="141" t="s">
        <v>7641</v>
      </c>
      <c r="V1238" s="141"/>
      <c r="W1238" s="273" t="s">
        <v>810</v>
      </c>
      <c r="X1238" s="141">
        <f>VLOOKUP(W1238,SIZE!A:B,2,0)</f>
        <v>122</v>
      </c>
      <c r="Y1238" s="141">
        <v>74.900000000000006</v>
      </c>
      <c r="Z1238" s="141" t="s">
        <v>1061</v>
      </c>
      <c r="AA1238" s="141">
        <f>VLOOKUP(Z1238,COLOR!A:B,2,0)</f>
        <v>4</v>
      </c>
      <c r="AB1238" s="130"/>
      <c r="AC1238" s="130"/>
      <c r="AD1238" s="130"/>
      <c r="AE1238" s="130"/>
      <c r="AF1238" s="130"/>
      <c r="AG1238" s="130"/>
      <c r="AH1238" s="130"/>
      <c r="AI1238" s="130"/>
      <c r="AJ1238" s="130"/>
      <c r="AK1238" s="130"/>
      <c r="AL1238" s="130"/>
      <c r="AM1238" s="130"/>
    </row>
    <row r="1239" spans="1:39" ht="20.25" customHeight="1">
      <c r="A1239" s="132">
        <v>1238</v>
      </c>
      <c r="B1239" s="19" t="s">
        <v>5708</v>
      </c>
      <c r="C1239" s="250">
        <v>61102091000</v>
      </c>
      <c r="D1239" s="261" t="s">
        <v>488</v>
      </c>
      <c r="E1239" s="143" t="str">
        <f t="shared" si="56"/>
        <v>Սվիտեր</v>
      </c>
      <c r="F1239" s="273" t="s">
        <v>49</v>
      </c>
      <c r="G1239" s="144" t="e">
        <f>VLOOKUP(E1239,subcategory!A:B,2,0)</f>
        <v>#N/A</v>
      </c>
      <c r="H1239" s="273" t="s">
        <v>10</v>
      </c>
      <c r="I1239" s="213" t="e">
        <f>VLOOKUP(H1239,gender!A:B,2,0)</f>
        <v>#N/A</v>
      </c>
      <c r="J1239" s="273">
        <v>610</v>
      </c>
      <c r="K1239" s="273">
        <v>610</v>
      </c>
      <c r="L1239" s="273">
        <v>1</v>
      </c>
      <c r="M1239" s="273" t="s">
        <v>148</v>
      </c>
      <c r="N1239" s="144">
        <f>VLOOKUP(M1239,brand!A:B,2,0)</f>
        <v>540</v>
      </c>
      <c r="O1239" s="144"/>
      <c r="P1239" s="144" t="e">
        <f>VLOOKUP(O1239,country!A:B,2,0)</f>
        <v>#N/A</v>
      </c>
      <c r="Q1239" s="273" t="s">
        <v>3915</v>
      </c>
      <c r="R1239" s="144" t="str">
        <f t="shared" si="57"/>
        <v>41% Բամբակ, 28% Պոլիռետան, 13% Պոլիամիդ</v>
      </c>
      <c r="S1239" s="144" t="s">
        <v>7355</v>
      </c>
      <c r="T1239" s="144" t="e">
        <f>VLOOKUP(R1239,material!A:B,2,0)</f>
        <v>#N/A</v>
      </c>
      <c r="U1239" s="141" t="s">
        <v>7641</v>
      </c>
      <c r="V1239" s="141"/>
      <c r="W1239" s="273" t="s">
        <v>825</v>
      </c>
      <c r="X1239" s="141">
        <f>VLOOKUP(W1239,SIZE!A:B,2,0)</f>
        <v>119</v>
      </c>
      <c r="Y1239" s="141">
        <v>74.900000000000006</v>
      </c>
      <c r="Z1239" s="141" t="s">
        <v>1061</v>
      </c>
      <c r="AA1239" s="141">
        <f>VLOOKUP(Z1239,COLOR!A:B,2,0)</f>
        <v>4</v>
      </c>
      <c r="AB1239" s="130"/>
      <c r="AC1239" s="130"/>
      <c r="AD1239" s="130"/>
      <c r="AE1239" s="130"/>
      <c r="AF1239" s="130"/>
      <c r="AG1239" s="130"/>
      <c r="AH1239" s="130"/>
      <c r="AI1239" s="130"/>
      <c r="AJ1239" s="130"/>
      <c r="AK1239" s="130"/>
      <c r="AL1239" s="130"/>
      <c r="AM1239" s="130"/>
    </row>
    <row r="1240" spans="1:39" ht="20.25" customHeight="1">
      <c r="A1240" s="132">
        <v>1239</v>
      </c>
      <c r="B1240" s="19" t="s">
        <v>5709</v>
      </c>
      <c r="C1240" s="250">
        <v>61102091000</v>
      </c>
      <c r="D1240" s="261" t="s">
        <v>488</v>
      </c>
      <c r="E1240" s="143" t="str">
        <f t="shared" si="56"/>
        <v>Սվիտեր</v>
      </c>
      <c r="F1240" s="273" t="s">
        <v>49</v>
      </c>
      <c r="G1240" s="144" t="e">
        <f>VLOOKUP(E1240,subcategory!A:B,2,0)</f>
        <v>#N/A</v>
      </c>
      <c r="H1240" s="273" t="s">
        <v>10</v>
      </c>
      <c r="I1240" s="213" t="e">
        <f>VLOOKUP(H1240,gender!A:B,2,0)</f>
        <v>#N/A</v>
      </c>
      <c r="J1240" s="273">
        <v>572</v>
      </c>
      <c r="K1240" s="273">
        <v>572</v>
      </c>
      <c r="L1240" s="273">
        <v>1</v>
      </c>
      <c r="M1240" s="273" t="s">
        <v>148</v>
      </c>
      <c r="N1240" s="144">
        <f>VLOOKUP(M1240,brand!A:B,2,0)</f>
        <v>540</v>
      </c>
      <c r="O1240" s="144"/>
      <c r="P1240" s="144" t="e">
        <f>VLOOKUP(O1240,country!A:B,2,0)</f>
        <v>#N/A</v>
      </c>
      <c r="Q1240" s="273" t="s">
        <v>3915</v>
      </c>
      <c r="R1240" s="144" t="str">
        <f t="shared" si="57"/>
        <v>41% Բամբակ, 13% Ակրիլ, 29% Պոլիեսթեր</v>
      </c>
      <c r="S1240" s="144" t="s">
        <v>7358</v>
      </c>
      <c r="T1240" s="144" t="e">
        <f>VLOOKUP(R1240,material!A:B,2,0)</f>
        <v>#N/A</v>
      </c>
      <c r="U1240" s="141" t="s">
        <v>7641</v>
      </c>
      <c r="V1240" s="141"/>
      <c r="W1240" s="273" t="s">
        <v>810</v>
      </c>
      <c r="X1240" s="141">
        <f>VLOOKUP(W1240,SIZE!A:B,2,0)</f>
        <v>122</v>
      </c>
      <c r="Y1240" s="141">
        <v>74.900000000000006</v>
      </c>
      <c r="Z1240" s="141" t="s">
        <v>1071</v>
      </c>
      <c r="AA1240" s="141">
        <f>VLOOKUP(Z1240,COLOR!A:B,2,0)</f>
        <v>12</v>
      </c>
      <c r="AB1240" s="130"/>
      <c r="AC1240" s="130"/>
      <c r="AD1240" s="130"/>
      <c r="AE1240" s="130"/>
      <c r="AF1240" s="130"/>
      <c r="AG1240" s="130"/>
      <c r="AH1240" s="130"/>
      <c r="AI1240" s="130"/>
      <c r="AJ1240" s="130"/>
      <c r="AK1240" s="130"/>
      <c r="AL1240" s="130"/>
      <c r="AM1240" s="130"/>
    </row>
    <row r="1241" spans="1:39" ht="20.25" customHeight="1">
      <c r="A1241" s="132">
        <v>1240</v>
      </c>
      <c r="B1241" s="19" t="s">
        <v>5710</v>
      </c>
      <c r="C1241" s="250">
        <v>61102091000</v>
      </c>
      <c r="D1241" s="261" t="s">
        <v>488</v>
      </c>
      <c r="E1241" s="143" t="str">
        <f t="shared" si="56"/>
        <v>Սվիտեր</v>
      </c>
      <c r="F1241" s="273" t="s">
        <v>49</v>
      </c>
      <c r="G1241" s="144" t="e">
        <f>VLOOKUP(E1241,subcategory!A:B,2,0)</f>
        <v>#N/A</v>
      </c>
      <c r="H1241" s="273" t="s">
        <v>10</v>
      </c>
      <c r="I1241" s="213" t="e">
        <f>VLOOKUP(H1241,gender!A:B,2,0)</f>
        <v>#N/A</v>
      </c>
      <c r="J1241" s="273">
        <v>638</v>
      </c>
      <c r="K1241" s="273">
        <v>638</v>
      </c>
      <c r="L1241" s="273">
        <v>1</v>
      </c>
      <c r="M1241" s="273" t="s">
        <v>148</v>
      </c>
      <c r="N1241" s="144">
        <f>VLOOKUP(M1241,brand!A:B,2,0)</f>
        <v>540</v>
      </c>
      <c r="O1241" s="144"/>
      <c r="P1241" s="144" t="e">
        <f>VLOOKUP(O1241,country!A:B,2,0)</f>
        <v>#N/A</v>
      </c>
      <c r="Q1241" s="273" t="s">
        <v>3915</v>
      </c>
      <c r="R1241" s="144" t="str">
        <f t="shared" si="57"/>
        <v>41% Բամբակ, 13% Ակրիլ, 29% Պոլիեսթեր</v>
      </c>
      <c r="S1241" s="144" t="s">
        <v>7358</v>
      </c>
      <c r="T1241" s="144" t="e">
        <f>VLOOKUP(R1241,material!A:B,2,0)</f>
        <v>#N/A</v>
      </c>
      <c r="U1241" s="141" t="s">
        <v>7641</v>
      </c>
      <c r="V1241" s="141"/>
      <c r="W1241" s="273" t="s">
        <v>821</v>
      </c>
      <c r="X1241" s="141">
        <f>VLOOKUP(W1241,SIZE!A:B,2,0)</f>
        <v>3</v>
      </c>
      <c r="Y1241" s="141">
        <v>74.900000000000006</v>
      </c>
      <c r="Z1241" s="141" t="s">
        <v>1071</v>
      </c>
      <c r="AA1241" s="141">
        <f>VLOOKUP(Z1241,COLOR!A:B,2,0)</f>
        <v>12</v>
      </c>
      <c r="AB1241" s="130"/>
      <c r="AC1241" s="130"/>
      <c r="AD1241" s="130"/>
      <c r="AE1241" s="130"/>
      <c r="AF1241" s="130"/>
      <c r="AG1241" s="130"/>
      <c r="AH1241" s="130"/>
      <c r="AI1241" s="130"/>
      <c r="AJ1241" s="130"/>
      <c r="AK1241" s="130"/>
      <c r="AL1241" s="130"/>
      <c r="AM1241" s="130"/>
    </row>
    <row r="1242" spans="1:39" ht="20.25" customHeight="1">
      <c r="A1242" s="132">
        <v>1241</v>
      </c>
      <c r="B1242" s="19" t="s">
        <v>5711</v>
      </c>
      <c r="C1242" s="250">
        <v>61102091000</v>
      </c>
      <c r="D1242" s="261" t="s">
        <v>488</v>
      </c>
      <c r="E1242" s="143" t="str">
        <f t="shared" si="56"/>
        <v>Սվիտեր</v>
      </c>
      <c r="F1242" s="273" t="s">
        <v>49</v>
      </c>
      <c r="G1242" s="144" t="e">
        <f>VLOOKUP(E1242,subcategory!A:B,2,0)</f>
        <v>#N/A</v>
      </c>
      <c r="H1242" s="273" t="s">
        <v>10</v>
      </c>
      <c r="I1242" s="213" t="e">
        <f>VLOOKUP(H1242,gender!A:B,2,0)</f>
        <v>#N/A</v>
      </c>
      <c r="J1242" s="273">
        <v>708</v>
      </c>
      <c r="K1242" s="273">
        <v>708</v>
      </c>
      <c r="L1242" s="273">
        <v>1</v>
      </c>
      <c r="M1242" s="273" t="s">
        <v>148</v>
      </c>
      <c r="N1242" s="144">
        <f>VLOOKUP(M1242,brand!A:B,2,0)</f>
        <v>540</v>
      </c>
      <c r="O1242" s="144"/>
      <c r="P1242" s="144" t="e">
        <f>VLOOKUP(O1242,country!A:B,2,0)</f>
        <v>#N/A</v>
      </c>
      <c r="Q1242" s="273" t="s">
        <v>3915</v>
      </c>
      <c r="R1242" s="144" t="str">
        <f t="shared" si="57"/>
        <v>41% Բամբակ, 13% Ակրիլ, 29% Պոլիեսթեր</v>
      </c>
      <c r="S1242" s="144" t="s">
        <v>7358</v>
      </c>
      <c r="T1242" s="144" t="e">
        <f>VLOOKUP(R1242,material!A:B,2,0)</f>
        <v>#N/A</v>
      </c>
      <c r="U1242" s="141" t="s">
        <v>7641</v>
      </c>
      <c r="V1242" s="141"/>
      <c r="W1242" s="273" t="s">
        <v>948</v>
      </c>
      <c r="X1242" s="141">
        <f>VLOOKUP(W1242,SIZE!A:B,2,0)</f>
        <v>327</v>
      </c>
      <c r="Y1242" s="141">
        <v>75.900000000000006</v>
      </c>
      <c r="Z1242" s="141" t="s">
        <v>1071</v>
      </c>
      <c r="AA1242" s="141">
        <f>VLOOKUP(Z1242,COLOR!A:B,2,0)</f>
        <v>12</v>
      </c>
      <c r="AB1242" s="130"/>
      <c r="AC1242" s="130"/>
      <c r="AD1242" s="130"/>
      <c r="AE1242" s="130"/>
      <c r="AF1242" s="130"/>
      <c r="AG1242" s="130"/>
      <c r="AH1242" s="130"/>
      <c r="AI1242" s="130"/>
      <c r="AJ1242" s="130"/>
      <c r="AK1242" s="130"/>
      <c r="AL1242" s="130"/>
      <c r="AM1242" s="130"/>
    </row>
    <row r="1243" spans="1:39" ht="20.25" customHeight="1">
      <c r="A1243" s="132">
        <v>1242</v>
      </c>
      <c r="B1243" s="19" t="s">
        <v>5712</v>
      </c>
      <c r="C1243" s="250">
        <v>61109090000</v>
      </c>
      <c r="D1243" s="261" t="s">
        <v>565</v>
      </c>
      <c r="E1243" s="143" t="str">
        <f t="shared" si="56"/>
        <v>Սվիտեր</v>
      </c>
      <c r="F1243" s="273" t="s">
        <v>49</v>
      </c>
      <c r="G1243" s="144" t="e">
        <f>VLOOKUP(E1243,subcategory!A:B,2,0)</f>
        <v>#N/A</v>
      </c>
      <c r="H1243" s="273" t="s">
        <v>10</v>
      </c>
      <c r="I1243" s="213" t="e">
        <f>VLOOKUP(H1243,gender!A:B,2,0)</f>
        <v>#N/A</v>
      </c>
      <c r="J1243" s="273">
        <v>678</v>
      </c>
      <c r="K1243" s="273">
        <v>678</v>
      </c>
      <c r="L1243" s="273">
        <v>1</v>
      </c>
      <c r="M1243" s="273" t="s">
        <v>148</v>
      </c>
      <c r="N1243" s="144">
        <f>VLOOKUP(M1243,brand!A:B,2,0)</f>
        <v>540</v>
      </c>
      <c r="O1243" s="144"/>
      <c r="P1243" s="144" t="e">
        <f>VLOOKUP(O1243,country!A:B,2,0)</f>
        <v>#N/A</v>
      </c>
      <c r="Q1243" s="273" t="s">
        <v>468</v>
      </c>
      <c r="R1243" s="144" t="str">
        <f t="shared" si="57"/>
        <v>52% Վիսկոզա, 22% Պոլիամիդ, 26% Պոլիեսթեր</v>
      </c>
      <c r="S1243" s="144" t="s">
        <v>7363</v>
      </c>
      <c r="T1243" s="144" t="e">
        <f>VLOOKUP(R1243,material!A:B,2,0)</f>
        <v>#N/A</v>
      </c>
      <c r="U1243" s="141" t="s">
        <v>7641</v>
      </c>
      <c r="V1243" s="141"/>
      <c r="W1243" s="273" t="s">
        <v>821</v>
      </c>
      <c r="X1243" s="141">
        <f>VLOOKUP(W1243,SIZE!A:B,2,0)</f>
        <v>3</v>
      </c>
      <c r="Y1243" s="141">
        <v>94.9</v>
      </c>
      <c r="Z1243" s="141" t="s">
        <v>7773</v>
      </c>
      <c r="AA1243" s="141" t="e">
        <f>VLOOKUP(Z1243,COLOR!A:B,2,0)</f>
        <v>#N/A</v>
      </c>
      <c r="AB1243" s="130"/>
      <c r="AC1243" s="130"/>
      <c r="AD1243" s="130"/>
      <c r="AE1243" s="130"/>
      <c r="AF1243" s="130"/>
      <c r="AG1243" s="130"/>
      <c r="AH1243" s="130"/>
      <c r="AI1243" s="130"/>
      <c r="AJ1243" s="130"/>
      <c r="AK1243" s="130"/>
      <c r="AL1243" s="130"/>
      <c r="AM1243" s="130"/>
    </row>
    <row r="1244" spans="1:39" ht="20.25" customHeight="1">
      <c r="A1244" s="132">
        <v>1243</v>
      </c>
      <c r="B1244" s="19" t="s">
        <v>5713</v>
      </c>
      <c r="C1244" s="250">
        <v>61109090000</v>
      </c>
      <c r="D1244" s="261" t="s">
        <v>565</v>
      </c>
      <c r="E1244" s="143" t="str">
        <f t="shared" si="56"/>
        <v>Սվիտեր</v>
      </c>
      <c r="F1244" s="273" t="s">
        <v>49</v>
      </c>
      <c r="G1244" s="144" t="e">
        <f>VLOOKUP(E1244,subcategory!A:B,2,0)</f>
        <v>#N/A</v>
      </c>
      <c r="H1244" s="273" t="s">
        <v>10</v>
      </c>
      <c r="I1244" s="213" t="e">
        <f>VLOOKUP(H1244,gender!A:B,2,0)</f>
        <v>#N/A</v>
      </c>
      <c r="J1244" s="273">
        <v>778</v>
      </c>
      <c r="K1244" s="273">
        <v>778</v>
      </c>
      <c r="L1244" s="273">
        <v>1</v>
      </c>
      <c r="M1244" s="273" t="s">
        <v>148</v>
      </c>
      <c r="N1244" s="144">
        <f>VLOOKUP(M1244,brand!A:B,2,0)</f>
        <v>540</v>
      </c>
      <c r="O1244" s="144"/>
      <c r="P1244" s="144" t="e">
        <f>VLOOKUP(O1244,country!A:B,2,0)</f>
        <v>#N/A</v>
      </c>
      <c r="Q1244" s="273" t="s">
        <v>468</v>
      </c>
      <c r="R1244" s="144" t="str">
        <f t="shared" si="57"/>
        <v>52% Վիսկոզա, 22% Պոլիամիդ, 26% Պոլիեսթեր</v>
      </c>
      <c r="S1244" s="144" t="s">
        <v>7363</v>
      </c>
      <c r="T1244" s="219" t="s">
        <v>3934</v>
      </c>
      <c r="U1244" s="141" t="s">
        <v>7641</v>
      </c>
      <c r="V1244" s="141"/>
      <c r="W1244" s="273" t="s">
        <v>959</v>
      </c>
      <c r="X1244" s="141">
        <f>VLOOKUP(W1244,SIZE!A:B,2,0)</f>
        <v>165</v>
      </c>
      <c r="Y1244" s="141">
        <v>94.9</v>
      </c>
      <c r="Z1244" s="141" t="s">
        <v>7773</v>
      </c>
      <c r="AA1244" s="141" t="e">
        <f>VLOOKUP(Z1244,COLOR!A:B,2,0)</f>
        <v>#N/A</v>
      </c>
      <c r="AB1244" s="130"/>
      <c r="AC1244" s="130"/>
      <c r="AD1244" s="130"/>
      <c r="AE1244" s="130"/>
      <c r="AF1244" s="130"/>
      <c r="AG1244" s="130"/>
      <c r="AH1244" s="130"/>
      <c r="AI1244" s="130"/>
      <c r="AJ1244" s="130"/>
      <c r="AK1244" s="130"/>
      <c r="AL1244" s="130"/>
      <c r="AM1244" s="130"/>
    </row>
    <row r="1245" spans="1:39" ht="20.25" customHeight="1">
      <c r="A1245" s="132">
        <v>1244</v>
      </c>
      <c r="B1245" s="19" t="s">
        <v>5714</v>
      </c>
      <c r="C1245" s="250">
        <v>61109090000</v>
      </c>
      <c r="D1245" s="261" t="s">
        <v>565</v>
      </c>
      <c r="E1245" s="143" t="str">
        <f t="shared" si="56"/>
        <v>Սվիտեր</v>
      </c>
      <c r="F1245" s="273" t="s">
        <v>49</v>
      </c>
      <c r="G1245" s="144" t="e">
        <f>VLOOKUP(E1245,subcategory!A:B,2,0)</f>
        <v>#N/A</v>
      </c>
      <c r="H1245" s="273" t="s">
        <v>10</v>
      </c>
      <c r="I1245" s="213" t="e">
        <f>VLOOKUP(H1245,gender!A:B,2,0)</f>
        <v>#N/A</v>
      </c>
      <c r="J1245" s="273">
        <v>640</v>
      </c>
      <c r="K1245" s="273">
        <v>640</v>
      </c>
      <c r="L1245" s="273">
        <v>1</v>
      </c>
      <c r="M1245" s="273" t="s">
        <v>148</v>
      </c>
      <c r="N1245" s="144">
        <f>VLOOKUP(M1245,brand!A:B,2,0)</f>
        <v>540</v>
      </c>
      <c r="O1245" s="144"/>
      <c r="P1245" s="144" t="e">
        <f>VLOOKUP(O1245,country!A:B,2,0)</f>
        <v>#N/A</v>
      </c>
      <c r="Q1245" s="273" t="s">
        <v>468</v>
      </c>
      <c r="R1245" s="144" t="str">
        <f t="shared" si="57"/>
        <v>52% Վիսկոզա, 22% Պոլիամիդ, 26% Պոլիեսթեր</v>
      </c>
      <c r="S1245" s="144" t="s">
        <v>7363</v>
      </c>
      <c r="T1245" s="144" t="e">
        <f>VLOOKUP(R1245,material!A:B,2,0)</f>
        <v>#N/A</v>
      </c>
      <c r="U1245" s="141" t="s">
        <v>7641</v>
      </c>
      <c r="V1245" s="141"/>
      <c r="W1245" s="273" t="s">
        <v>825</v>
      </c>
      <c r="X1245" s="141">
        <f>VLOOKUP(W1245,SIZE!A:B,2,0)</f>
        <v>119</v>
      </c>
      <c r="Y1245" s="141">
        <v>94.9</v>
      </c>
      <c r="Z1245" s="141" t="s">
        <v>7773</v>
      </c>
      <c r="AA1245" s="141" t="e">
        <f>VLOOKUP(Z1245,COLOR!A:B,2,0)</f>
        <v>#N/A</v>
      </c>
      <c r="AB1245" s="130"/>
      <c r="AC1245" s="130"/>
      <c r="AD1245" s="130"/>
      <c r="AE1245" s="130"/>
      <c r="AF1245" s="130"/>
      <c r="AG1245" s="130"/>
      <c r="AH1245" s="130"/>
      <c r="AI1245" s="130"/>
      <c r="AJ1245" s="130"/>
      <c r="AK1245" s="130"/>
      <c r="AL1245" s="130"/>
      <c r="AM1245" s="130"/>
    </row>
    <row r="1246" spans="1:39" ht="20.25" customHeight="1">
      <c r="A1246" s="132">
        <v>1245</v>
      </c>
      <c r="B1246" s="19" t="s">
        <v>5715</v>
      </c>
      <c r="C1246" s="250">
        <v>61109090000</v>
      </c>
      <c r="D1246" s="261" t="s">
        <v>565</v>
      </c>
      <c r="E1246" s="143" t="str">
        <f t="shared" si="56"/>
        <v>Սվիտեր</v>
      </c>
      <c r="F1246" s="273" t="s">
        <v>49</v>
      </c>
      <c r="G1246" s="144" t="e">
        <f>VLOOKUP(E1246,subcategory!A:B,2,0)</f>
        <v>#N/A</v>
      </c>
      <c r="H1246" s="273" t="s">
        <v>10</v>
      </c>
      <c r="I1246" s="213" t="e">
        <f>VLOOKUP(H1246,gender!A:B,2,0)</f>
        <v>#N/A</v>
      </c>
      <c r="J1246" s="273">
        <v>626</v>
      </c>
      <c r="K1246" s="273">
        <v>626</v>
      </c>
      <c r="L1246" s="273">
        <v>1</v>
      </c>
      <c r="M1246" s="273" t="s">
        <v>148</v>
      </c>
      <c r="N1246" s="144">
        <f>VLOOKUP(M1246,brand!A:B,2,0)</f>
        <v>540</v>
      </c>
      <c r="O1246" s="144"/>
      <c r="P1246" s="144" t="e">
        <f>VLOOKUP(O1246,country!A:B,2,0)</f>
        <v>#N/A</v>
      </c>
      <c r="Q1246" s="273" t="s">
        <v>468</v>
      </c>
      <c r="R1246" s="144" t="str">
        <f t="shared" si="57"/>
        <v>52% Վիսկոզա, 22% Պոլիամիդ, 26% Պոլիեսթեր</v>
      </c>
      <c r="S1246" s="144" t="s">
        <v>7363</v>
      </c>
      <c r="T1246" s="219" t="s">
        <v>3937</v>
      </c>
      <c r="U1246" s="141" t="s">
        <v>7641</v>
      </c>
      <c r="V1246" s="141"/>
      <c r="W1246" s="273" t="s">
        <v>810</v>
      </c>
      <c r="X1246" s="141">
        <f>VLOOKUP(W1246,SIZE!A:B,2,0)</f>
        <v>122</v>
      </c>
      <c r="Y1246" s="141">
        <v>94.9</v>
      </c>
      <c r="Z1246" s="141" t="s">
        <v>7773</v>
      </c>
      <c r="AA1246" s="141" t="e">
        <f>VLOOKUP(Z1246,COLOR!A:B,2,0)</f>
        <v>#N/A</v>
      </c>
      <c r="AB1246" s="130"/>
      <c r="AC1246" s="130"/>
      <c r="AD1246" s="130"/>
      <c r="AE1246" s="130"/>
      <c r="AF1246" s="130"/>
      <c r="AG1246" s="130"/>
      <c r="AH1246" s="130"/>
      <c r="AI1246" s="130"/>
      <c r="AJ1246" s="130"/>
      <c r="AK1246" s="130"/>
      <c r="AL1246" s="130"/>
      <c r="AM1246" s="130"/>
    </row>
    <row r="1247" spans="1:39" ht="20.25" customHeight="1">
      <c r="A1247" s="132">
        <v>1246</v>
      </c>
      <c r="B1247" s="19" t="s">
        <v>5716</v>
      </c>
      <c r="C1247" s="250">
        <v>61101130000</v>
      </c>
      <c r="D1247" s="261" t="s">
        <v>7013</v>
      </c>
      <c r="E1247" s="143" t="str">
        <f t="shared" si="56"/>
        <v>Սվիտեր</v>
      </c>
      <c r="F1247" s="273" t="s">
        <v>49</v>
      </c>
      <c r="G1247" s="144" t="e">
        <f>VLOOKUP(E1247,subcategory!A:B,2,0)</f>
        <v>#N/A</v>
      </c>
      <c r="H1247" s="273" t="s">
        <v>10</v>
      </c>
      <c r="I1247" s="213" t="e">
        <f>VLOOKUP(H1247,gender!A:B,2,0)</f>
        <v>#N/A</v>
      </c>
      <c r="J1247" s="273">
        <v>286</v>
      </c>
      <c r="K1247" s="273">
        <v>286</v>
      </c>
      <c r="L1247" s="273">
        <v>1</v>
      </c>
      <c r="M1247" s="273" t="s">
        <v>148</v>
      </c>
      <c r="N1247" s="144">
        <f>VLOOKUP(M1247,brand!A:B,2,0)</f>
        <v>540</v>
      </c>
      <c r="O1247" s="144"/>
      <c r="P1247" s="144" t="e">
        <f>VLOOKUP(O1247,country!A:B,2,0)</f>
        <v>#N/A</v>
      </c>
      <c r="Q1247" s="273" t="s">
        <v>436</v>
      </c>
      <c r="R1247" s="144" t="str">
        <f t="shared" si="57"/>
        <v>100% Բուրդ.</v>
      </c>
      <c r="S1247" s="144" t="s">
        <v>7364</v>
      </c>
      <c r="T1247" s="144" t="e">
        <f>VLOOKUP(R1247,material!A:B,2,0)</f>
        <v>#N/A</v>
      </c>
      <c r="U1247" s="141" t="s">
        <v>7641</v>
      </c>
      <c r="V1247" s="141"/>
      <c r="W1247" s="273" t="s">
        <v>828</v>
      </c>
      <c r="X1247" s="141">
        <f>VLOOKUP(W1247,SIZE!A:B,2,0)</f>
        <v>124</v>
      </c>
      <c r="Y1247" s="141">
        <v>89.9</v>
      </c>
      <c r="Z1247" s="141" t="s">
        <v>7773</v>
      </c>
      <c r="AA1247" s="141" t="e">
        <f>VLOOKUP(Z1247,COLOR!A:B,2,0)</f>
        <v>#N/A</v>
      </c>
      <c r="AB1247" s="130"/>
      <c r="AC1247" s="130"/>
      <c r="AD1247" s="130"/>
      <c r="AE1247" s="130"/>
      <c r="AF1247" s="130"/>
      <c r="AG1247" s="130"/>
      <c r="AH1247" s="130"/>
      <c r="AI1247" s="130"/>
      <c r="AJ1247" s="130"/>
      <c r="AK1247" s="130"/>
      <c r="AL1247" s="130"/>
      <c r="AM1247" s="130"/>
    </row>
    <row r="1248" spans="1:39" ht="20.25" customHeight="1">
      <c r="A1248" s="132">
        <v>1247</v>
      </c>
      <c r="B1248" s="19" t="s">
        <v>5717</v>
      </c>
      <c r="C1248" s="250">
        <v>61102091000</v>
      </c>
      <c r="D1248" s="261" t="s">
        <v>488</v>
      </c>
      <c r="E1248" s="143" t="str">
        <f t="shared" si="56"/>
        <v>Սվիտեր</v>
      </c>
      <c r="F1248" s="273" t="s">
        <v>49</v>
      </c>
      <c r="G1248" s="144" t="e">
        <f>VLOOKUP(E1248,subcategory!A:B,2,0)</f>
        <v>#N/A</v>
      </c>
      <c r="H1248" s="273" t="s">
        <v>10</v>
      </c>
      <c r="I1248" s="213" t="e">
        <f>VLOOKUP(H1248,gender!A:B,2,0)</f>
        <v>#N/A</v>
      </c>
      <c r="J1248" s="273">
        <v>334</v>
      </c>
      <c r="K1248" s="273">
        <v>334</v>
      </c>
      <c r="L1248" s="273">
        <v>1</v>
      </c>
      <c r="M1248" s="273" t="s">
        <v>148</v>
      </c>
      <c r="N1248" s="144">
        <f>VLOOKUP(M1248,brand!A:B,2,0)</f>
        <v>540</v>
      </c>
      <c r="O1248" s="144"/>
      <c r="P1248" s="144" t="e">
        <f>VLOOKUP(O1248,country!A:B,2,0)</f>
        <v>#N/A</v>
      </c>
      <c r="Q1248" s="273" t="s">
        <v>3915</v>
      </c>
      <c r="R1248" s="144" t="str">
        <f t="shared" si="57"/>
        <v>38% Բամբակ, 27% Բուրդ</v>
      </c>
      <c r="S1248" s="144" t="s">
        <v>7365</v>
      </c>
      <c r="T1248" s="144" t="e">
        <f>VLOOKUP(R1248,material!A:B,2,0)</f>
        <v>#N/A</v>
      </c>
      <c r="U1248" s="141" t="s">
        <v>7641</v>
      </c>
      <c r="V1248" s="141"/>
      <c r="W1248" s="273" t="s">
        <v>821</v>
      </c>
      <c r="X1248" s="141">
        <f>VLOOKUP(W1248,SIZE!A:B,2,0)</f>
        <v>3</v>
      </c>
      <c r="Y1248" s="141">
        <v>69.900000000000006</v>
      </c>
      <c r="Z1248" s="141" t="s">
        <v>7773</v>
      </c>
      <c r="AA1248" s="141" t="e">
        <f>VLOOKUP(Z1248,COLOR!A:B,2,0)</f>
        <v>#N/A</v>
      </c>
      <c r="AB1248" s="130"/>
      <c r="AC1248" s="130"/>
      <c r="AD1248" s="130"/>
      <c r="AE1248" s="130"/>
      <c r="AF1248" s="130"/>
      <c r="AG1248" s="130"/>
      <c r="AH1248" s="130"/>
      <c r="AI1248" s="130"/>
      <c r="AJ1248" s="130"/>
      <c r="AK1248" s="130"/>
      <c r="AL1248" s="130"/>
      <c r="AM1248" s="130"/>
    </row>
    <row r="1249" spans="1:39" ht="20.25" customHeight="1">
      <c r="A1249" s="132">
        <v>1248</v>
      </c>
      <c r="B1249" s="19" t="s">
        <v>5718</v>
      </c>
      <c r="C1249" s="250">
        <v>61102091000</v>
      </c>
      <c r="D1249" s="261" t="s">
        <v>488</v>
      </c>
      <c r="E1249" s="143" t="str">
        <f t="shared" si="56"/>
        <v>Սվիտեր</v>
      </c>
      <c r="F1249" s="273" t="s">
        <v>49</v>
      </c>
      <c r="G1249" s="144" t="e">
        <f>VLOOKUP(E1249,subcategory!A:B,2,0)</f>
        <v>#N/A</v>
      </c>
      <c r="H1249" s="273" t="s">
        <v>10</v>
      </c>
      <c r="I1249" s="213" t="e">
        <f>VLOOKUP(H1249,gender!A:B,2,0)</f>
        <v>#N/A</v>
      </c>
      <c r="J1249" s="273">
        <v>356</v>
      </c>
      <c r="K1249" s="273">
        <v>356</v>
      </c>
      <c r="L1249" s="273">
        <v>1</v>
      </c>
      <c r="M1249" s="273" t="s">
        <v>148</v>
      </c>
      <c r="N1249" s="144">
        <f>VLOOKUP(M1249,brand!A:B,2,0)</f>
        <v>540</v>
      </c>
      <c r="O1249" s="144"/>
      <c r="P1249" s="144" t="e">
        <f>VLOOKUP(O1249,country!A:B,2,0)</f>
        <v>#N/A</v>
      </c>
      <c r="Q1249" s="273" t="s">
        <v>3915</v>
      </c>
      <c r="R1249" s="144" t="str">
        <f t="shared" si="57"/>
        <v>38% Բամբակ, 27% Բուրդ</v>
      </c>
      <c r="S1249" s="144" t="s">
        <v>7365</v>
      </c>
      <c r="T1249" s="144" t="e">
        <f>VLOOKUP(R1249,material!A:B,2,0)</f>
        <v>#N/A</v>
      </c>
      <c r="U1249" s="141" t="s">
        <v>7641</v>
      </c>
      <c r="V1249" s="141"/>
      <c r="W1249" s="273" t="s">
        <v>828</v>
      </c>
      <c r="X1249" s="141">
        <f>VLOOKUP(W1249,SIZE!A:B,2,0)</f>
        <v>124</v>
      </c>
      <c r="Y1249" s="141">
        <v>63.9</v>
      </c>
      <c r="Z1249" s="141" t="s">
        <v>7773</v>
      </c>
      <c r="AA1249" s="141" t="e">
        <f>VLOOKUP(Z1249,COLOR!A:B,2,0)</f>
        <v>#N/A</v>
      </c>
      <c r="AB1249" s="130"/>
      <c r="AC1249" s="130"/>
      <c r="AD1249" s="130"/>
      <c r="AE1249" s="130"/>
      <c r="AF1249" s="130"/>
      <c r="AG1249" s="130"/>
      <c r="AH1249" s="130"/>
      <c r="AI1249" s="130"/>
      <c r="AJ1249" s="130"/>
      <c r="AK1249" s="130"/>
      <c r="AL1249" s="130"/>
      <c r="AM1249" s="130"/>
    </row>
    <row r="1250" spans="1:39" ht="20.25" customHeight="1">
      <c r="A1250" s="132">
        <v>1249</v>
      </c>
      <c r="B1250" s="19" t="s">
        <v>5719</v>
      </c>
      <c r="C1250" s="250">
        <v>61102091000</v>
      </c>
      <c r="D1250" s="261" t="s">
        <v>488</v>
      </c>
      <c r="E1250" s="143" t="str">
        <f t="shared" si="56"/>
        <v>Սվիտեր</v>
      </c>
      <c r="F1250" s="273" t="s">
        <v>49</v>
      </c>
      <c r="G1250" s="144" t="e">
        <f>VLOOKUP(E1250,subcategory!A:B,2,0)</f>
        <v>#N/A</v>
      </c>
      <c r="H1250" s="273" t="s">
        <v>10</v>
      </c>
      <c r="I1250" s="213" t="e">
        <f>VLOOKUP(H1250,gender!A:B,2,0)</f>
        <v>#N/A</v>
      </c>
      <c r="J1250" s="273">
        <v>316</v>
      </c>
      <c r="K1250" s="273">
        <v>316</v>
      </c>
      <c r="L1250" s="273">
        <v>1</v>
      </c>
      <c r="M1250" s="273" t="s">
        <v>148</v>
      </c>
      <c r="N1250" s="144">
        <f>VLOOKUP(M1250,brand!A:B,2,0)</f>
        <v>540</v>
      </c>
      <c r="O1250" s="144"/>
      <c r="P1250" s="144" t="e">
        <f>VLOOKUP(O1250,country!A:B,2,0)</f>
        <v>#N/A</v>
      </c>
      <c r="Q1250" s="273" t="s">
        <v>3915</v>
      </c>
      <c r="R1250" s="144" t="str">
        <f t="shared" si="57"/>
        <v>38% Բամբակ, 27% Բուրդ</v>
      </c>
      <c r="S1250" s="144" t="s">
        <v>7365</v>
      </c>
      <c r="T1250" s="144" t="e">
        <f>VLOOKUP(R1250,material!A:B,2,0)</f>
        <v>#N/A</v>
      </c>
      <c r="U1250" s="141" t="s">
        <v>7641</v>
      </c>
      <c r="V1250" s="141"/>
      <c r="W1250" s="273" t="s">
        <v>825</v>
      </c>
      <c r="X1250" s="141">
        <f>VLOOKUP(W1250,SIZE!A:B,2,0)</f>
        <v>119</v>
      </c>
      <c r="Y1250" s="141">
        <v>69.900000000000006</v>
      </c>
      <c r="Z1250" s="141" t="s">
        <v>7773</v>
      </c>
      <c r="AA1250" s="141" t="e">
        <f>VLOOKUP(Z1250,COLOR!A:B,2,0)</f>
        <v>#N/A</v>
      </c>
      <c r="AB1250" s="130"/>
      <c r="AC1250" s="130"/>
      <c r="AD1250" s="130"/>
      <c r="AE1250" s="130"/>
      <c r="AF1250" s="130"/>
      <c r="AG1250" s="130"/>
      <c r="AH1250" s="130"/>
      <c r="AI1250" s="130"/>
      <c r="AJ1250" s="130"/>
      <c r="AK1250" s="130"/>
      <c r="AL1250" s="130"/>
      <c r="AM1250" s="130"/>
    </row>
    <row r="1251" spans="1:39" ht="20.25" customHeight="1">
      <c r="A1251" s="132">
        <v>1250</v>
      </c>
      <c r="B1251" s="19" t="s">
        <v>5720</v>
      </c>
      <c r="C1251" s="250">
        <v>61102091000</v>
      </c>
      <c r="D1251" s="261" t="s">
        <v>488</v>
      </c>
      <c r="E1251" s="143" t="str">
        <f t="shared" si="56"/>
        <v>Սվիտեր</v>
      </c>
      <c r="F1251" s="273" t="s">
        <v>49</v>
      </c>
      <c r="G1251" s="144" t="e">
        <f>VLOOKUP(E1251,subcategory!A:B,2,0)</f>
        <v>#N/A</v>
      </c>
      <c r="H1251" s="273" t="s">
        <v>10</v>
      </c>
      <c r="I1251" s="213" t="e">
        <f>VLOOKUP(H1251,gender!A:B,2,0)</f>
        <v>#N/A</v>
      </c>
      <c r="J1251" s="273">
        <v>370</v>
      </c>
      <c r="K1251" s="273">
        <v>370</v>
      </c>
      <c r="L1251" s="273">
        <v>1</v>
      </c>
      <c r="M1251" s="273" t="s">
        <v>148</v>
      </c>
      <c r="N1251" s="144">
        <f>VLOOKUP(M1251,brand!A:B,2,0)</f>
        <v>540</v>
      </c>
      <c r="O1251" s="144"/>
      <c r="P1251" s="144" t="e">
        <f>VLOOKUP(O1251,country!A:B,2,0)</f>
        <v>#N/A</v>
      </c>
      <c r="Q1251" s="273" t="s">
        <v>3915</v>
      </c>
      <c r="R1251" s="144" t="str">
        <f t="shared" si="57"/>
        <v>38% Բամբակ, 27% Բուրդ</v>
      </c>
      <c r="S1251" s="144" t="s">
        <v>7365</v>
      </c>
      <c r="T1251" s="144" t="e">
        <f>VLOOKUP(R1251,material!A:B,2,0)</f>
        <v>#N/A</v>
      </c>
      <c r="U1251" s="141" t="s">
        <v>7641</v>
      </c>
      <c r="V1251" s="141"/>
      <c r="W1251" s="273" t="s">
        <v>948</v>
      </c>
      <c r="X1251" s="141">
        <f>VLOOKUP(W1251,SIZE!A:B,2,0)</f>
        <v>327</v>
      </c>
      <c r="Y1251" s="141">
        <v>69.900000000000006</v>
      </c>
      <c r="Z1251" s="141" t="s">
        <v>7773</v>
      </c>
      <c r="AA1251" s="141" t="e">
        <f>VLOOKUP(Z1251,COLOR!A:B,2,0)</f>
        <v>#N/A</v>
      </c>
      <c r="AB1251" s="130"/>
      <c r="AC1251" s="130"/>
      <c r="AD1251" s="130"/>
      <c r="AE1251" s="130"/>
      <c r="AF1251" s="130"/>
      <c r="AG1251" s="130"/>
      <c r="AH1251" s="130"/>
      <c r="AI1251" s="130"/>
      <c r="AJ1251" s="130"/>
      <c r="AK1251" s="130"/>
      <c r="AL1251" s="130"/>
      <c r="AM1251" s="130"/>
    </row>
    <row r="1252" spans="1:39" ht="20.25" customHeight="1">
      <c r="A1252" s="132">
        <v>1251</v>
      </c>
      <c r="B1252" s="19" t="s">
        <v>5721</v>
      </c>
      <c r="C1252" s="250">
        <v>61102091000</v>
      </c>
      <c r="D1252" s="261" t="s">
        <v>488</v>
      </c>
      <c r="E1252" s="143" t="str">
        <f t="shared" si="56"/>
        <v>Սվիտեր</v>
      </c>
      <c r="F1252" s="273" t="s">
        <v>49</v>
      </c>
      <c r="G1252" s="144" t="e">
        <f>VLOOKUP(E1252,subcategory!A:B,2,0)</f>
        <v>#N/A</v>
      </c>
      <c r="H1252" s="273" t="s">
        <v>10</v>
      </c>
      <c r="I1252" s="213" t="e">
        <f>VLOOKUP(H1252,gender!A:B,2,0)</f>
        <v>#N/A</v>
      </c>
      <c r="J1252" s="273">
        <v>520</v>
      </c>
      <c r="K1252" s="273">
        <v>520</v>
      </c>
      <c r="L1252" s="273">
        <v>1</v>
      </c>
      <c r="M1252" s="273" t="s">
        <v>148</v>
      </c>
      <c r="N1252" s="144">
        <f>VLOOKUP(M1252,brand!A:B,2,0)</f>
        <v>540</v>
      </c>
      <c r="O1252" s="144"/>
      <c r="P1252" s="144" t="e">
        <f>VLOOKUP(O1252,country!A:B,2,0)</f>
        <v>#N/A</v>
      </c>
      <c r="Q1252" s="273" t="s">
        <v>3915</v>
      </c>
      <c r="R1252" s="144" t="str">
        <f t="shared" si="57"/>
        <v>41% Բամբակ, 26% Պոլիեսթեր, 15% Բուրդ</v>
      </c>
      <c r="S1252" s="144" t="s">
        <v>7366</v>
      </c>
      <c r="T1252" s="144" t="e">
        <f>VLOOKUP(R1252,material!A:B,2,0)</f>
        <v>#N/A</v>
      </c>
      <c r="U1252" s="141" t="s">
        <v>7641</v>
      </c>
      <c r="V1252" s="141"/>
      <c r="W1252" s="273" t="s">
        <v>825</v>
      </c>
      <c r="X1252" s="141">
        <f>VLOOKUP(W1252,SIZE!A:B,2,0)</f>
        <v>119</v>
      </c>
      <c r="Y1252" s="141">
        <v>89.9</v>
      </c>
      <c r="Z1252" s="141" t="s">
        <v>1061</v>
      </c>
      <c r="AA1252" s="141">
        <f>VLOOKUP(Z1252,COLOR!A:B,2,0)</f>
        <v>4</v>
      </c>
      <c r="AB1252" s="130"/>
      <c r="AC1252" s="130"/>
      <c r="AD1252" s="130"/>
      <c r="AE1252" s="130"/>
      <c r="AF1252" s="130"/>
      <c r="AG1252" s="130"/>
      <c r="AH1252" s="130"/>
      <c r="AI1252" s="130"/>
      <c r="AJ1252" s="130"/>
      <c r="AK1252" s="130"/>
      <c r="AL1252" s="130"/>
      <c r="AM1252" s="130"/>
    </row>
    <row r="1253" spans="1:39" ht="20.25" customHeight="1">
      <c r="A1253" s="132">
        <v>1252</v>
      </c>
      <c r="B1253" s="19" t="s">
        <v>5722</v>
      </c>
      <c r="C1253" s="250">
        <v>61102091000</v>
      </c>
      <c r="D1253" s="261" t="s">
        <v>488</v>
      </c>
      <c r="E1253" s="143" t="str">
        <f t="shared" si="56"/>
        <v>Սվիտեր</v>
      </c>
      <c r="F1253" s="273" t="s">
        <v>49</v>
      </c>
      <c r="G1253" s="144" t="e">
        <f>VLOOKUP(E1253,subcategory!A:B,2,0)</f>
        <v>#N/A</v>
      </c>
      <c r="H1253" s="273" t="s">
        <v>10</v>
      </c>
      <c r="I1253" s="213" t="e">
        <f>VLOOKUP(H1253,gender!A:B,2,0)</f>
        <v>#N/A</v>
      </c>
      <c r="J1253" s="273">
        <v>554</v>
      </c>
      <c r="K1253" s="273">
        <v>554</v>
      </c>
      <c r="L1253" s="273">
        <v>1</v>
      </c>
      <c r="M1253" s="273" t="s">
        <v>148</v>
      </c>
      <c r="N1253" s="144">
        <f>VLOOKUP(M1253,brand!A:B,2,0)</f>
        <v>540</v>
      </c>
      <c r="O1253" s="144"/>
      <c r="P1253" s="144" t="e">
        <f>VLOOKUP(O1253,country!A:B,2,0)</f>
        <v>#N/A</v>
      </c>
      <c r="Q1253" s="273" t="s">
        <v>3915</v>
      </c>
      <c r="R1253" s="144" t="str">
        <f t="shared" si="57"/>
        <v>41% Բամբակ, 26% Պոլիեսթեր</v>
      </c>
      <c r="S1253" s="144" t="s">
        <v>7367</v>
      </c>
      <c r="T1253" s="144" t="e">
        <f>VLOOKUP(R1253,material!A:B,2,0)</f>
        <v>#N/A</v>
      </c>
      <c r="U1253" s="141" t="s">
        <v>7641</v>
      </c>
      <c r="V1253" s="141"/>
      <c r="W1253" s="273" t="s">
        <v>821</v>
      </c>
      <c r="X1253" s="141">
        <f>VLOOKUP(W1253,SIZE!A:B,2,0)</f>
        <v>3</v>
      </c>
      <c r="Y1253" s="141">
        <v>79.900000000000006</v>
      </c>
      <c r="Z1253" s="141" t="s">
        <v>1061</v>
      </c>
      <c r="AA1253" s="141">
        <f>VLOOKUP(Z1253,COLOR!A:B,2,0)</f>
        <v>4</v>
      </c>
      <c r="AB1253" s="130"/>
      <c r="AC1253" s="130"/>
      <c r="AD1253" s="130"/>
      <c r="AE1253" s="130"/>
      <c r="AF1253" s="130"/>
      <c r="AG1253" s="130"/>
      <c r="AH1253" s="130"/>
      <c r="AI1253" s="130"/>
      <c r="AJ1253" s="130"/>
      <c r="AK1253" s="130"/>
      <c r="AL1253" s="130"/>
      <c r="AM1253" s="130"/>
    </row>
    <row r="1254" spans="1:39" ht="20.25" customHeight="1">
      <c r="A1254" s="132">
        <v>1253</v>
      </c>
      <c r="B1254" s="19" t="s">
        <v>5723</v>
      </c>
      <c r="C1254" s="250">
        <v>61102091000</v>
      </c>
      <c r="D1254" s="261" t="s">
        <v>488</v>
      </c>
      <c r="E1254" s="143" t="str">
        <f t="shared" si="56"/>
        <v>Սվիտեր</v>
      </c>
      <c r="F1254" s="273" t="s">
        <v>49</v>
      </c>
      <c r="G1254" s="144" t="e">
        <f>VLOOKUP(E1254,subcategory!A:B,2,0)</f>
        <v>#N/A</v>
      </c>
      <c r="H1254" s="273" t="s">
        <v>10</v>
      </c>
      <c r="I1254" s="213" t="e">
        <f>VLOOKUP(H1254,gender!A:B,2,0)</f>
        <v>#N/A</v>
      </c>
      <c r="J1254" s="273">
        <v>590</v>
      </c>
      <c r="K1254" s="273">
        <v>590</v>
      </c>
      <c r="L1254" s="273">
        <v>1</v>
      </c>
      <c r="M1254" s="273" t="s">
        <v>148</v>
      </c>
      <c r="N1254" s="144">
        <f>VLOOKUP(M1254,brand!A:B,2,0)</f>
        <v>540</v>
      </c>
      <c r="O1254" s="144"/>
      <c r="P1254" s="144" t="e">
        <f>VLOOKUP(O1254,country!A:B,2,0)</f>
        <v>#N/A</v>
      </c>
      <c r="Q1254" s="273" t="s">
        <v>3915</v>
      </c>
      <c r="R1254" s="144" t="str">
        <f t="shared" si="57"/>
        <v>41% Բամբակ, 26% Պոլիեսթեր</v>
      </c>
      <c r="S1254" s="144" t="s">
        <v>7367</v>
      </c>
      <c r="T1254" s="144" t="e">
        <f>VLOOKUP(R1254,material!A:B,2,0)</f>
        <v>#N/A</v>
      </c>
      <c r="U1254" s="141" t="s">
        <v>7641</v>
      </c>
      <c r="V1254" s="141"/>
      <c r="W1254" s="273" t="s">
        <v>828</v>
      </c>
      <c r="X1254" s="141">
        <f>VLOOKUP(W1254,SIZE!A:B,2,0)</f>
        <v>124</v>
      </c>
      <c r="Y1254" s="141">
        <v>89.9</v>
      </c>
      <c r="Z1254" s="141" t="s">
        <v>1061</v>
      </c>
      <c r="AA1254" s="141">
        <f>VLOOKUP(Z1254,COLOR!A:B,2,0)</f>
        <v>4</v>
      </c>
      <c r="AB1254" s="130"/>
      <c r="AC1254" s="130"/>
      <c r="AD1254" s="130"/>
      <c r="AE1254" s="130"/>
      <c r="AF1254" s="130"/>
      <c r="AG1254" s="130"/>
      <c r="AH1254" s="130"/>
      <c r="AI1254" s="130"/>
      <c r="AJ1254" s="130"/>
      <c r="AK1254" s="130"/>
      <c r="AL1254" s="130"/>
      <c r="AM1254" s="130"/>
    </row>
    <row r="1255" spans="1:39" ht="20.25" customHeight="1">
      <c r="A1255" s="132">
        <v>1254</v>
      </c>
      <c r="B1255" s="19" t="s">
        <v>5724</v>
      </c>
      <c r="C1255" s="250">
        <v>61102091000</v>
      </c>
      <c r="D1255" s="261" t="s">
        <v>488</v>
      </c>
      <c r="E1255" s="143" t="str">
        <f t="shared" si="56"/>
        <v>Սվիտեր</v>
      </c>
      <c r="F1255" s="273" t="s">
        <v>49</v>
      </c>
      <c r="G1255" s="144" t="e">
        <f>VLOOKUP(E1255,subcategory!A:B,2,0)</f>
        <v>#N/A</v>
      </c>
      <c r="H1255" s="273" t="s">
        <v>10</v>
      </c>
      <c r="I1255" s="213" t="e">
        <f>VLOOKUP(H1255,gender!A:B,2,0)</f>
        <v>#N/A</v>
      </c>
      <c r="J1255" s="273">
        <v>556</v>
      </c>
      <c r="K1255" s="273">
        <v>556</v>
      </c>
      <c r="L1255" s="273">
        <v>1</v>
      </c>
      <c r="M1255" s="273" t="s">
        <v>148</v>
      </c>
      <c r="N1255" s="144">
        <f>VLOOKUP(M1255,brand!A:B,2,0)</f>
        <v>540</v>
      </c>
      <c r="O1255" s="144"/>
      <c r="P1255" s="144" t="e">
        <f>VLOOKUP(O1255,country!A:B,2,0)</f>
        <v>#N/A</v>
      </c>
      <c r="Q1255" s="273" t="s">
        <v>3915</v>
      </c>
      <c r="R1255" s="144" t="str">
        <f t="shared" si="57"/>
        <v>41% Բամբակ, 26% Պոլիեսթեր</v>
      </c>
      <c r="S1255" s="144" t="s">
        <v>7367</v>
      </c>
      <c r="T1255" s="144" t="e">
        <f>VLOOKUP(R1255,material!A:B,2,0)</f>
        <v>#N/A</v>
      </c>
      <c r="U1255" s="141" t="s">
        <v>7641</v>
      </c>
      <c r="V1255" s="141"/>
      <c r="W1255" s="273" t="s">
        <v>821</v>
      </c>
      <c r="X1255" s="141">
        <f>VLOOKUP(W1255,SIZE!A:B,2,0)</f>
        <v>3</v>
      </c>
      <c r="Y1255" s="141">
        <v>89.9</v>
      </c>
      <c r="Z1255" s="141" t="s">
        <v>1061</v>
      </c>
      <c r="AA1255" s="141">
        <f>VLOOKUP(Z1255,COLOR!A:B,2,0)</f>
        <v>4</v>
      </c>
      <c r="AB1255" s="130"/>
      <c r="AC1255" s="130"/>
      <c r="AD1255" s="130"/>
      <c r="AE1255" s="130"/>
      <c r="AF1255" s="130"/>
      <c r="AG1255" s="130"/>
      <c r="AH1255" s="130"/>
      <c r="AI1255" s="130"/>
      <c r="AJ1255" s="130"/>
      <c r="AK1255" s="130"/>
      <c r="AL1255" s="130"/>
      <c r="AM1255" s="130"/>
    </row>
    <row r="1256" spans="1:39" ht="20.25" customHeight="1">
      <c r="A1256" s="132">
        <v>1255</v>
      </c>
      <c r="B1256" s="19" t="s">
        <v>5725</v>
      </c>
      <c r="C1256" s="250">
        <v>62034235000</v>
      </c>
      <c r="D1256" s="261" t="s">
        <v>6796</v>
      </c>
      <c r="E1256" s="143" t="str">
        <f t="shared" si="56"/>
        <v>Տաբատներ</v>
      </c>
      <c r="F1256" s="273" t="s">
        <v>7795</v>
      </c>
      <c r="G1256" s="144">
        <f>VLOOKUP(E1256,subcategory!A:B,2,0)</f>
        <v>93</v>
      </c>
      <c r="H1256" s="273" t="s">
        <v>10</v>
      </c>
      <c r="I1256" s="213" t="e">
        <f>VLOOKUP(H1256,gender!A:B,2,0)</f>
        <v>#N/A</v>
      </c>
      <c r="J1256" s="273">
        <v>522</v>
      </c>
      <c r="K1256" s="273">
        <v>522</v>
      </c>
      <c r="L1256" s="273">
        <v>1</v>
      </c>
      <c r="M1256" s="273" t="s">
        <v>148</v>
      </c>
      <c r="N1256" s="144">
        <f>VLOOKUP(M1256,brand!A:B,2,0)</f>
        <v>540</v>
      </c>
      <c r="O1256" s="144"/>
      <c r="P1256" s="144" t="e">
        <f>VLOOKUP(O1256,country!A:B,2,0)</f>
        <v>#N/A</v>
      </c>
      <c r="Q1256" s="273" t="s">
        <v>7195</v>
      </c>
      <c r="R1256" s="144" t="str">
        <f t="shared" si="57"/>
        <v>98% Բամբակ, 2% Էլաստան</v>
      </c>
      <c r="S1256" s="144" t="s">
        <v>7317</v>
      </c>
      <c r="T1256" s="144" t="e">
        <f>VLOOKUP(R1256,material!A:B,2,0)</f>
        <v>#N/A</v>
      </c>
      <c r="U1256" s="141" t="s">
        <v>7641</v>
      </c>
      <c r="V1256" s="141"/>
      <c r="W1256" s="273">
        <v>42</v>
      </c>
      <c r="X1256" s="141">
        <f>VLOOKUP(W1256,SIZE!A:B,2,0)</f>
        <v>88</v>
      </c>
      <c r="Y1256" s="141">
        <v>0</v>
      </c>
      <c r="Z1256" s="141" t="s">
        <v>1204</v>
      </c>
      <c r="AA1256" s="141">
        <f>VLOOKUP(Z1256,COLOR!A:B,2,0)</f>
        <v>25</v>
      </c>
      <c r="AB1256" s="130"/>
      <c r="AC1256" s="130"/>
      <c r="AD1256" s="130"/>
      <c r="AE1256" s="130"/>
      <c r="AF1256" s="130"/>
      <c r="AG1256" s="130"/>
      <c r="AH1256" s="130"/>
      <c r="AI1256" s="130"/>
      <c r="AJ1256" s="130"/>
      <c r="AK1256" s="130"/>
      <c r="AL1256" s="130"/>
      <c r="AM1256" s="130"/>
    </row>
    <row r="1257" spans="1:39" ht="20.25" customHeight="1">
      <c r="A1257" s="132">
        <v>1256</v>
      </c>
      <c r="B1257" s="19" t="s">
        <v>5726</v>
      </c>
      <c r="C1257" s="250">
        <v>62034235000</v>
      </c>
      <c r="D1257" s="261" t="s">
        <v>6796</v>
      </c>
      <c r="E1257" s="143" t="str">
        <f t="shared" si="56"/>
        <v>Տաբատներ</v>
      </c>
      <c r="F1257" s="273" t="s">
        <v>7795</v>
      </c>
      <c r="G1257" s="144">
        <f>VLOOKUP(E1257,subcategory!A:B,2,0)</f>
        <v>93</v>
      </c>
      <c r="H1257" s="273" t="s">
        <v>10</v>
      </c>
      <c r="I1257" s="213" t="e">
        <f>VLOOKUP(H1257,gender!A:B,2,0)</f>
        <v>#N/A</v>
      </c>
      <c r="J1257" s="273">
        <v>506</v>
      </c>
      <c r="K1257" s="273">
        <v>506</v>
      </c>
      <c r="L1257" s="273">
        <v>1</v>
      </c>
      <c r="M1257" s="273" t="s">
        <v>148</v>
      </c>
      <c r="N1257" s="144">
        <f>VLOOKUP(M1257,brand!A:B,2,0)</f>
        <v>540</v>
      </c>
      <c r="O1257" s="144"/>
      <c r="P1257" s="144" t="e">
        <f>VLOOKUP(O1257,country!A:B,2,0)</f>
        <v>#N/A</v>
      </c>
      <c r="Q1257" s="273" t="s">
        <v>7195</v>
      </c>
      <c r="R1257" s="144" t="str">
        <f t="shared" si="57"/>
        <v>98% Բամբակ</v>
      </c>
      <c r="S1257" s="144" t="s">
        <v>7278</v>
      </c>
      <c r="T1257" s="144" t="e">
        <f>VLOOKUP(R1257,material!A:B,2,0)</f>
        <v>#N/A</v>
      </c>
      <c r="U1257" s="141" t="s">
        <v>7641</v>
      </c>
      <c r="V1257" s="141"/>
      <c r="W1257" s="273">
        <v>42</v>
      </c>
      <c r="X1257" s="141">
        <f>VLOOKUP(W1257,SIZE!A:B,2,0)</f>
        <v>88</v>
      </c>
      <c r="Y1257" s="141">
        <v>74.900000000000006</v>
      </c>
      <c r="Z1257" s="141" t="s">
        <v>2042</v>
      </c>
      <c r="AA1257" s="141" t="e">
        <f>VLOOKUP(Z1257,COLOR!A:B,2,0)</f>
        <v>#N/A</v>
      </c>
      <c r="AB1257" s="130"/>
      <c r="AC1257" s="130"/>
      <c r="AD1257" s="130"/>
      <c r="AE1257" s="130"/>
      <c r="AF1257" s="130"/>
      <c r="AG1257" s="130"/>
      <c r="AH1257" s="130"/>
      <c r="AI1257" s="130"/>
      <c r="AJ1257" s="130"/>
      <c r="AK1257" s="130"/>
      <c r="AL1257" s="130"/>
      <c r="AM1257" s="130"/>
    </row>
    <row r="1258" spans="1:39" ht="20.25" customHeight="1">
      <c r="A1258" s="132">
        <v>1257</v>
      </c>
      <c r="B1258" s="19" t="s">
        <v>5727</v>
      </c>
      <c r="C1258" s="250">
        <v>62034235000</v>
      </c>
      <c r="D1258" s="261" t="s">
        <v>6796</v>
      </c>
      <c r="E1258" s="143" t="str">
        <f t="shared" si="56"/>
        <v>Տաբատներ</v>
      </c>
      <c r="F1258" s="273" t="s">
        <v>7795</v>
      </c>
      <c r="G1258" s="144">
        <f>VLOOKUP(E1258,subcategory!A:B,2,0)</f>
        <v>93</v>
      </c>
      <c r="H1258" s="273" t="s">
        <v>10</v>
      </c>
      <c r="I1258" s="213" t="e">
        <f>VLOOKUP(H1258,gender!A:B,2,0)</f>
        <v>#N/A</v>
      </c>
      <c r="J1258" s="273">
        <v>506</v>
      </c>
      <c r="K1258" s="273">
        <v>506</v>
      </c>
      <c r="L1258" s="273">
        <v>1</v>
      </c>
      <c r="M1258" s="273" t="s">
        <v>148</v>
      </c>
      <c r="N1258" s="144">
        <f>VLOOKUP(M1258,brand!A:B,2,0)</f>
        <v>540</v>
      </c>
      <c r="O1258" s="144"/>
      <c r="P1258" s="144" t="e">
        <f>VLOOKUP(O1258,country!A:B,2,0)</f>
        <v>#N/A</v>
      </c>
      <c r="Q1258" s="273" t="s">
        <v>7195</v>
      </c>
      <c r="R1258" s="144" t="str">
        <f t="shared" si="57"/>
        <v>98% Բամբակ, 2% Էլաստան</v>
      </c>
      <c r="S1258" s="144" t="s">
        <v>7317</v>
      </c>
      <c r="T1258" s="144" t="e">
        <f>VLOOKUP(R1258,material!A:B,2,0)</f>
        <v>#N/A</v>
      </c>
      <c r="U1258" s="141" t="s">
        <v>7641</v>
      </c>
      <c r="V1258" s="141"/>
      <c r="W1258" s="273">
        <v>42</v>
      </c>
      <c r="X1258" s="141">
        <f>VLOOKUP(W1258,SIZE!A:B,2,0)</f>
        <v>88</v>
      </c>
      <c r="Y1258" s="141">
        <v>74.900000000000006</v>
      </c>
      <c r="Z1258" s="141" t="s">
        <v>2042</v>
      </c>
      <c r="AA1258" s="141" t="e">
        <f>VLOOKUP(Z1258,COLOR!A:B,2,0)</f>
        <v>#N/A</v>
      </c>
      <c r="AB1258" s="130"/>
      <c r="AC1258" s="130"/>
      <c r="AD1258" s="130"/>
      <c r="AE1258" s="130"/>
      <c r="AF1258" s="130"/>
      <c r="AG1258" s="130"/>
      <c r="AH1258" s="130"/>
      <c r="AI1258" s="130"/>
      <c r="AJ1258" s="130"/>
      <c r="AK1258" s="130"/>
      <c r="AL1258" s="130"/>
      <c r="AM1258" s="130"/>
    </row>
    <row r="1259" spans="1:39" ht="20.25" customHeight="1">
      <c r="A1259" s="132">
        <v>1258</v>
      </c>
      <c r="B1259" s="19" t="s">
        <v>5728</v>
      </c>
      <c r="C1259" s="250">
        <v>62034235000</v>
      </c>
      <c r="D1259" s="261" t="s">
        <v>6796</v>
      </c>
      <c r="E1259" s="143" t="str">
        <f t="shared" si="56"/>
        <v>Տաբատներ</v>
      </c>
      <c r="F1259" s="273" t="s">
        <v>7795</v>
      </c>
      <c r="G1259" s="144">
        <f>VLOOKUP(E1259,subcategory!A:B,2,0)</f>
        <v>93</v>
      </c>
      <c r="H1259" s="273" t="s">
        <v>10</v>
      </c>
      <c r="I1259" s="213" t="e">
        <f>VLOOKUP(H1259,gender!A:B,2,0)</f>
        <v>#N/A</v>
      </c>
      <c r="J1259" s="273">
        <v>656</v>
      </c>
      <c r="K1259" s="273">
        <v>656</v>
      </c>
      <c r="L1259" s="273">
        <v>1</v>
      </c>
      <c r="M1259" s="273" t="s">
        <v>148</v>
      </c>
      <c r="N1259" s="144">
        <f>VLOOKUP(M1259,brand!A:B,2,0)</f>
        <v>540</v>
      </c>
      <c r="O1259" s="144"/>
      <c r="P1259" s="144" t="e">
        <f>VLOOKUP(O1259,country!A:B,2,0)</f>
        <v>#N/A</v>
      </c>
      <c r="Q1259" s="273" t="s">
        <v>7195</v>
      </c>
      <c r="R1259" s="144" t="str">
        <f t="shared" si="57"/>
        <v>98% Բամբակ, 2% Էլաստան</v>
      </c>
      <c r="S1259" s="144" t="s">
        <v>7317</v>
      </c>
      <c r="T1259" s="144" t="e">
        <f>VLOOKUP(R1259,material!A:B,2,0)</f>
        <v>#N/A</v>
      </c>
      <c r="U1259" s="141" t="s">
        <v>7641</v>
      </c>
      <c r="V1259" s="141"/>
      <c r="W1259" s="273">
        <v>52</v>
      </c>
      <c r="X1259" s="141">
        <f>VLOOKUP(W1259,SIZE!A:B,2,0)</f>
        <v>106</v>
      </c>
      <c r="Y1259" s="141">
        <v>69.900000000000006</v>
      </c>
      <c r="Z1259" s="141" t="s">
        <v>1059</v>
      </c>
      <c r="AA1259" s="141">
        <f>VLOOKUP(Z1259,COLOR!A:B,2,0)</f>
        <v>1</v>
      </c>
      <c r="AB1259" s="130"/>
      <c r="AC1259" s="130"/>
      <c r="AD1259" s="130"/>
      <c r="AE1259" s="130"/>
      <c r="AF1259" s="130"/>
      <c r="AG1259" s="130"/>
      <c r="AH1259" s="130"/>
      <c r="AI1259" s="130"/>
      <c r="AJ1259" s="130"/>
      <c r="AK1259" s="130"/>
      <c r="AL1259" s="130"/>
      <c r="AM1259" s="130"/>
    </row>
    <row r="1260" spans="1:39" ht="20.25" customHeight="1">
      <c r="A1260" s="132">
        <v>1259</v>
      </c>
      <c r="B1260" s="19" t="s">
        <v>5729</v>
      </c>
      <c r="C1260" s="250">
        <v>62034235000</v>
      </c>
      <c r="D1260" s="261" t="s">
        <v>6796</v>
      </c>
      <c r="E1260" s="143" t="str">
        <f t="shared" si="56"/>
        <v>Տաբատներ</v>
      </c>
      <c r="F1260" s="273" t="s">
        <v>7795</v>
      </c>
      <c r="G1260" s="144">
        <f>VLOOKUP(E1260,subcategory!A:B,2,0)</f>
        <v>93</v>
      </c>
      <c r="H1260" s="273" t="s">
        <v>10</v>
      </c>
      <c r="I1260" s="213" t="e">
        <f>VLOOKUP(H1260,gender!A:B,2,0)</f>
        <v>#N/A</v>
      </c>
      <c r="J1260" s="273">
        <v>652</v>
      </c>
      <c r="K1260" s="273">
        <v>652</v>
      </c>
      <c r="L1260" s="273">
        <v>1</v>
      </c>
      <c r="M1260" s="273" t="s">
        <v>148</v>
      </c>
      <c r="N1260" s="144">
        <f>VLOOKUP(M1260,brand!A:B,2,0)</f>
        <v>540</v>
      </c>
      <c r="O1260" s="144"/>
      <c r="P1260" s="144" t="e">
        <f>VLOOKUP(O1260,country!A:B,2,0)</f>
        <v>#N/A</v>
      </c>
      <c r="Q1260" s="273" t="s">
        <v>7195</v>
      </c>
      <c r="R1260" s="144" t="str">
        <f t="shared" si="57"/>
        <v>98% Բամբակ, 2% Էլաստան</v>
      </c>
      <c r="S1260" s="144" t="s">
        <v>7317</v>
      </c>
      <c r="T1260" s="144" t="e">
        <f>VLOOKUP(R1260,material!A:B,2,0)</f>
        <v>#N/A</v>
      </c>
      <c r="U1260" s="141" t="s">
        <v>7641</v>
      </c>
      <c r="V1260" s="141"/>
      <c r="W1260" s="273">
        <v>52</v>
      </c>
      <c r="X1260" s="141">
        <f>VLOOKUP(W1260,SIZE!A:B,2,0)</f>
        <v>106</v>
      </c>
      <c r="Y1260" s="141">
        <v>69.900000000000006</v>
      </c>
      <c r="Z1260" s="141" t="s">
        <v>1059</v>
      </c>
      <c r="AA1260" s="141">
        <f>VLOOKUP(Z1260,COLOR!A:B,2,0)</f>
        <v>1</v>
      </c>
      <c r="AB1260" s="130"/>
      <c r="AC1260" s="130"/>
      <c r="AD1260" s="130"/>
      <c r="AE1260" s="130"/>
      <c r="AF1260" s="130"/>
      <c r="AG1260" s="130"/>
      <c r="AH1260" s="130"/>
      <c r="AI1260" s="130"/>
      <c r="AJ1260" s="130"/>
      <c r="AK1260" s="130"/>
      <c r="AL1260" s="130"/>
      <c r="AM1260" s="130"/>
    </row>
    <row r="1261" spans="1:39" ht="20.25" customHeight="1">
      <c r="A1261" s="132">
        <v>1260</v>
      </c>
      <c r="B1261" s="19" t="s">
        <v>5730</v>
      </c>
      <c r="C1261" s="250">
        <v>62034110000</v>
      </c>
      <c r="D1261" s="261" t="s">
        <v>7001</v>
      </c>
      <c r="E1261" s="143" t="str">
        <f t="shared" si="56"/>
        <v>Տաբատներ</v>
      </c>
      <c r="F1261" s="273" t="s">
        <v>7795</v>
      </c>
      <c r="G1261" s="144">
        <f>VLOOKUP(E1261,subcategory!A:B,2,0)</f>
        <v>93</v>
      </c>
      <c r="H1261" s="273" t="s">
        <v>10</v>
      </c>
      <c r="I1261" s="213" t="e">
        <f>VLOOKUP(H1261,gender!A:B,2,0)</f>
        <v>#N/A</v>
      </c>
      <c r="J1261" s="273">
        <v>428</v>
      </c>
      <c r="K1261" s="273">
        <v>428</v>
      </c>
      <c r="L1261" s="273">
        <v>1</v>
      </c>
      <c r="M1261" s="273" t="s">
        <v>148</v>
      </c>
      <c r="N1261" s="144">
        <f>VLOOKUP(M1261,brand!A:B,2,0)</f>
        <v>540</v>
      </c>
      <c r="O1261" s="144"/>
      <c r="P1261" s="144" t="e">
        <f>VLOOKUP(O1261,country!A:B,2,0)</f>
        <v>#N/A</v>
      </c>
      <c r="Q1261" s="273" t="s">
        <v>2777</v>
      </c>
      <c r="R1261" s="144" t="str">
        <f t="shared" si="57"/>
        <v>68% Բուրդ, 30% Պոլիեռետային</v>
      </c>
      <c r="S1261" s="144" t="s">
        <v>7368</v>
      </c>
      <c r="T1261" s="144" t="e">
        <f>VLOOKUP(R1261,material!A:B,2,0)</f>
        <v>#N/A</v>
      </c>
      <c r="U1261" s="141" t="s">
        <v>7641</v>
      </c>
      <c r="V1261" s="141"/>
      <c r="W1261" s="273">
        <v>48</v>
      </c>
      <c r="X1261" s="141">
        <f>VLOOKUP(W1261,SIZE!A:B,2,0)</f>
        <v>101</v>
      </c>
      <c r="Y1261" s="141">
        <v>89.9</v>
      </c>
      <c r="Z1261" s="141" t="s">
        <v>1061</v>
      </c>
      <c r="AA1261" s="141">
        <f>VLOOKUP(Z1261,COLOR!A:B,2,0)</f>
        <v>4</v>
      </c>
      <c r="AB1261" s="130"/>
      <c r="AC1261" s="130"/>
      <c r="AD1261" s="130"/>
      <c r="AE1261" s="130"/>
      <c r="AF1261" s="130"/>
      <c r="AG1261" s="130"/>
      <c r="AH1261" s="130"/>
      <c r="AI1261" s="130"/>
      <c r="AJ1261" s="130"/>
      <c r="AK1261" s="130"/>
      <c r="AL1261" s="130"/>
      <c r="AM1261" s="130"/>
    </row>
    <row r="1262" spans="1:39" ht="20.25" customHeight="1">
      <c r="A1262" s="132">
        <v>1261</v>
      </c>
      <c r="B1262" s="19" t="s">
        <v>5731</v>
      </c>
      <c r="C1262" s="250">
        <v>62034110000</v>
      </c>
      <c r="D1262" s="261" t="s">
        <v>7001</v>
      </c>
      <c r="E1262" s="143" t="str">
        <f t="shared" si="56"/>
        <v>Տաբատներ</v>
      </c>
      <c r="F1262" s="273" t="s">
        <v>7795</v>
      </c>
      <c r="G1262" s="144">
        <f>VLOOKUP(E1262,subcategory!A:B,2,0)</f>
        <v>93</v>
      </c>
      <c r="H1262" s="273" t="s">
        <v>7150</v>
      </c>
      <c r="I1262" s="213" t="e">
        <f>VLOOKUP(H1262,gender!A:B,2,0)</f>
        <v>#N/A</v>
      </c>
      <c r="J1262" s="273">
        <v>412</v>
      </c>
      <c r="K1262" s="273">
        <v>412</v>
      </c>
      <c r="L1262" s="273">
        <v>1</v>
      </c>
      <c r="M1262" s="273" t="s">
        <v>148</v>
      </c>
      <c r="N1262" s="144">
        <f>VLOOKUP(M1262,brand!A:B,2,0)</f>
        <v>540</v>
      </c>
      <c r="O1262" s="144"/>
      <c r="P1262" s="144" t="e">
        <f>VLOOKUP(O1262,country!A:B,2,0)</f>
        <v>#N/A</v>
      </c>
      <c r="Q1262" s="273" t="s">
        <v>2777</v>
      </c>
      <c r="R1262" s="144" t="str">
        <f t="shared" si="57"/>
        <v>68% Բուրդ, 30% Պոլիեռետային</v>
      </c>
      <c r="S1262" s="144" t="s">
        <v>7368</v>
      </c>
      <c r="T1262" s="144" t="e">
        <f>VLOOKUP(R1262,material!A:B,2,0)</f>
        <v>#N/A</v>
      </c>
      <c r="U1262" s="141" t="s">
        <v>7641</v>
      </c>
      <c r="V1262" s="141"/>
      <c r="W1262" s="273">
        <v>46</v>
      </c>
      <c r="X1262" s="141">
        <f>VLOOKUP(W1262,SIZE!A:B,2,0)</f>
        <v>99</v>
      </c>
      <c r="Y1262" s="141">
        <v>89.9</v>
      </c>
      <c r="Z1262" s="141" t="s">
        <v>1061</v>
      </c>
      <c r="AA1262" s="141">
        <f>VLOOKUP(Z1262,COLOR!A:B,2,0)</f>
        <v>4</v>
      </c>
      <c r="AB1262" s="130"/>
      <c r="AC1262" s="130"/>
      <c r="AD1262" s="130"/>
      <c r="AE1262" s="130"/>
      <c r="AF1262" s="130"/>
      <c r="AG1262" s="130"/>
      <c r="AH1262" s="130"/>
      <c r="AI1262" s="130"/>
      <c r="AJ1262" s="130"/>
      <c r="AK1262" s="130"/>
      <c r="AL1262" s="130"/>
      <c r="AM1262" s="130"/>
    </row>
    <row r="1263" spans="1:39" ht="20.25" customHeight="1">
      <c r="A1263" s="132">
        <v>1262</v>
      </c>
      <c r="B1263" s="19" t="s">
        <v>5732</v>
      </c>
      <c r="C1263" s="250">
        <v>62034110000</v>
      </c>
      <c r="D1263" s="261" t="s">
        <v>7001</v>
      </c>
      <c r="E1263" s="143" t="str">
        <f t="shared" si="56"/>
        <v>Տաբատներ</v>
      </c>
      <c r="F1263" s="273" t="s">
        <v>7795</v>
      </c>
      <c r="G1263" s="144">
        <f>VLOOKUP(E1263,subcategory!A:B,2,0)</f>
        <v>93</v>
      </c>
      <c r="H1263" s="273" t="s">
        <v>7150</v>
      </c>
      <c r="I1263" s="213" t="e">
        <f>VLOOKUP(H1263,gender!A:B,2,0)</f>
        <v>#N/A</v>
      </c>
      <c r="J1263" s="273">
        <v>452</v>
      </c>
      <c r="K1263" s="273">
        <v>452</v>
      </c>
      <c r="L1263" s="273">
        <v>1</v>
      </c>
      <c r="M1263" s="273" t="s">
        <v>148</v>
      </c>
      <c r="N1263" s="144">
        <f>VLOOKUP(M1263,brand!A:B,2,0)</f>
        <v>540</v>
      </c>
      <c r="O1263" s="144"/>
      <c r="P1263" s="144" t="e">
        <f>VLOOKUP(O1263,country!A:B,2,0)</f>
        <v>#N/A</v>
      </c>
      <c r="Q1263" s="273" t="s">
        <v>2777</v>
      </c>
      <c r="R1263" s="144" t="str">
        <f t="shared" si="57"/>
        <v>68% Բուրդ, 30% Պոլիեռետային</v>
      </c>
      <c r="S1263" s="144" t="s">
        <v>7368</v>
      </c>
      <c r="T1263" s="144" t="e">
        <f>VLOOKUP(R1263,material!A:B,2,0)</f>
        <v>#N/A</v>
      </c>
      <c r="U1263" s="141" t="s">
        <v>7641</v>
      </c>
      <c r="V1263" s="141"/>
      <c r="W1263" s="273">
        <v>52</v>
      </c>
      <c r="X1263" s="141">
        <f>VLOOKUP(W1263,SIZE!A:B,2,0)</f>
        <v>106</v>
      </c>
      <c r="Y1263" s="141">
        <v>89.9</v>
      </c>
      <c r="Z1263" s="141" t="s">
        <v>1061</v>
      </c>
      <c r="AA1263" s="141">
        <f>VLOOKUP(Z1263,COLOR!A:B,2,0)</f>
        <v>4</v>
      </c>
      <c r="AB1263" s="130"/>
      <c r="AC1263" s="130"/>
      <c r="AD1263" s="130"/>
      <c r="AE1263" s="130"/>
      <c r="AF1263" s="130"/>
      <c r="AG1263" s="130"/>
      <c r="AH1263" s="130"/>
      <c r="AI1263" s="130"/>
      <c r="AJ1263" s="130"/>
      <c r="AK1263" s="130"/>
      <c r="AL1263" s="130"/>
      <c r="AM1263" s="130"/>
    </row>
    <row r="1264" spans="1:39" ht="20.25" customHeight="1">
      <c r="A1264" s="132">
        <v>1263</v>
      </c>
      <c r="B1264" s="19" t="s">
        <v>5733</v>
      </c>
      <c r="C1264" s="250">
        <v>62034110000</v>
      </c>
      <c r="D1264" s="261" t="s">
        <v>7001</v>
      </c>
      <c r="E1264" s="143" t="str">
        <f t="shared" si="56"/>
        <v>Տաբատներ</v>
      </c>
      <c r="F1264" s="273" t="s">
        <v>7795</v>
      </c>
      <c r="G1264" s="144">
        <f>VLOOKUP(E1264,subcategory!A:B,2,0)</f>
        <v>93</v>
      </c>
      <c r="H1264" s="273" t="s">
        <v>7150</v>
      </c>
      <c r="I1264" s="213" t="e">
        <f>VLOOKUP(H1264,gender!A:B,2,0)</f>
        <v>#N/A</v>
      </c>
      <c r="J1264" s="273">
        <v>444</v>
      </c>
      <c r="K1264" s="273">
        <v>444</v>
      </c>
      <c r="L1264" s="273">
        <v>1</v>
      </c>
      <c r="M1264" s="273" t="s">
        <v>148</v>
      </c>
      <c r="N1264" s="144">
        <f>VLOOKUP(M1264,brand!A:B,2,0)</f>
        <v>540</v>
      </c>
      <c r="O1264" s="144"/>
      <c r="P1264" s="144" t="e">
        <f>VLOOKUP(O1264,country!A:B,2,0)</f>
        <v>#N/A</v>
      </c>
      <c r="Q1264" s="273" t="s">
        <v>2777</v>
      </c>
      <c r="R1264" s="144" t="str">
        <f t="shared" si="57"/>
        <v>68% Բուրդ, 30% Պոլիեռետային</v>
      </c>
      <c r="S1264" s="144" t="s">
        <v>7368</v>
      </c>
      <c r="T1264" s="144" t="e">
        <f>VLOOKUP(R1264,material!A:B,2,0)</f>
        <v>#N/A</v>
      </c>
      <c r="U1264" s="141" t="s">
        <v>7641</v>
      </c>
      <c r="V1264" s="141"/>
      <c r="W1264" s="273">
        <v>50</v>
      </c>
      <c r="X1264" s="141">
        <f>VLOOKUP(W1264,SIZE!A:B,2,0)</f>
        <v>105</v>
      </c>
      <c r="Y1264" s="141">
        <v>89.9</v>
      </c>
      <c r="Z1264" s="237" t="s">
        <v>1061</v>
      </c>
      <c r="AA1264" s="141">
        <f>VLOOKUP(Z1264,COLOR!A:B,2,0)</f>
        <v>4</v>
      </c>
      <c r="AB1264" s="130"/>
      <c r="AC1264" s="130"/>
      <c r="AD1264" s="130"/>
      <c r="AE1264" s="130"/>
      <c r="AF1264" s="130"/>
      <c r="AG1264" s="130"/>
      <c r="AH1264" s="130"/>
      <c r="AI1264" s="130"/>
      <c r="AJ1264" s="130"/>
      <c r="AK1264" s="130"/>
      <c r="AL1264" s="130"/>
      <c r="AM1264" s="130"/>
    </row>
    <row r="1265" spans="1:39" ht="20.25" customHeight="1">
      <c r="A1265" s="132">
        <v>1264</v>
      </c>
      <c r="B1265" s="19" t="s">
        <v>5734</v>
      </c>
      <c r="C1265" s="250">
        <v>62034319000</v>
      </c>
      <c r="D1265" s="261" t="s">
        <v>7014</v>
      </c>
      <c r="E1265" s="143" t="str">
        <f t="shared" si="56"/>
        <v>Տաբատներ</v>
      </c>
      <c r="F1265" s="273" t="s">
        <v>7795</v>
      </c>
      <c r="G1265" s="144">
        <f>VLOOKUP(E1265,subcategory!A:B,2,0)</f>
        <v>93</v>
      </c>
      <c r="H1265" s="273" t="s">
        <v>7150</v>
      </c>
      <c r="I1265" s="213" t="e">
        <f>VLOOKUP(H1265,gender!A:B,2,0)</f>
        <v>#N/A</v>
      </c>
      <c r="J1265" s="273">
        <v>464</v>
      </c>
      <c r="K1265" s="273">
        <v>464</v>
      </c>
      <c r="L1265" s="273">
        <v>1</v>
      </c>
      <c r="M1265" s="273" t="s">
        <v>148</v>
      </c>
      <c r="N1265" s="144">
        <f>VLOOKUP(M1265,brand!A:B,2,0)</f>
        <v>540</v>
      </c>
      <c r="O1265" s="144"/>
      <c r="P1265" s="144" t="e">
        <f>VLOOKUP(O1265,country!A:B,2,0)</f>
        <v>#N/A</v>
      </c>
      <c r="Q1265" s="273" t="s">
        <v>468</v>
      </c>
      <c r="R1265" s="144" t="str">
        <f t="shared" si="57"/>
        <v>96% Պոլիեռետային, 4% Էլաստան</v>
      </c>
      <c r="S1265" s="144" t="s">
        <v>7369</v>
      </c>
      <c r="T1265" s="144" t="e">
        <f>VLOOKUP(R1265,material!A:B,2,0)</f>
        <v>#N/A</v>
      </c>
      <c r="U1265" s="141" t="s">
        <v>7641</v>
      </c>
      <c r="V1265" s="141"/>
      <c r="W1265" s="273">
        <v>46</v>
      </c>
      <c r="X1265" s="141">
        <f>VLOOKUP(W1265,SIZE!A:B,2,0)</f>
        <v>99</v>
      </c>
      <c r="Y1265" s="141">
        <v>89.9</v>
      </c>
      <c r="Z1265" s="141" t="s">
        <v>7773</v>
      </c>
      <c r="AA1265" s="141" t="e">
        <f>VLOOKUP(Z1265,COLOR!A:B,2,0)</f>
        <v>#N/A</v>
      </c>
      <c r="AB1265" s="130"/>
      <c r="AC1265" s="130"/>
      <c r="AD1265" s="130"/>
      <c r="AE1265" s="130"/>
      <c r="AF1265" s="130"/>
      <c r="AG1265" s="130"/>
      <c r="AH1265" s="130"/>
      <c r="AI1265" s="130"/>
      <c r="AJ1265" s="130"/>
      <c r="AK1265" s="130"/>
      <c r="AL1265" s="130"/>
      <c r="AM1265" s="130"/>
    </row>
    <row r="1266" spans="1:39" ht="20.25" customHeight="1">
      <c r="A1266" s="132">
        <v>1265</v>
      </c>
      <c r="B1266" s="19" t="s">
        <v>5735</v>
      </c>
      <c r="C1266" s="250">
        <v>62034319000</v>
      </c>
      <c r="D1266" s="261" t="s">
        <v>7014</v>
      </c>
      <c r="E1266" s="143" t="str">
        <f t="shared" si="56"/>
        <v>Տաբատներ</v>
      </c>
      <c r="F1266" s="273" t="s">
        <v>7795</v>
      </c>
      <c r="G1266" s="144">
        <f>VLOOKUP(E1266,subcategory!A:B,2,0)</f>
        <v>93</v>
      </c>
      <c r="H1266" s="273" t="s">
        <v>7150</v>
      </c>
      <c r="I1266" s="213" t="e">
        <f>VLOOKUP(H1266,gender!A:B,2,0)</f>
        <v>#N/A</v>
      </c>
      <c r="J1266" s="273">
        <v>480</v>
      </c>
      <c r="K1266" s="273">
        <v>480</v>
      </c>
      <c r="L1266" s="273">
        <v>1</v>
      </c>
      <c r="M1266" s="273" t="s">
        <v>148</v>
      </c>
      <c r="N1266" s="144">
        <f>VLOOKUP(M1266,brand!A:B,2,0)</f>
        <v>540</v>
      </c>
      <c r="O1266" s="144"/>
      <c r="P1266" s="144" t="e">
        <f>VLOOKUP(O1266,country!A:B,2,0)</f>
        <v>#N/A</v>
      </c>
      <c r="Q1266" s="273" t="s">
        <v>468</v>
      </c>
      <c r="R1266" s="144" t="str">
        <f t="shared" si="57"/>
        <v>96% Պոլիեռետային, 4% Էլաստան</v>
      </c>
      <c r="S1266" s="144" t="s">
        <v>7369</v>
      </c>
      <c r="T1266" s="144" t="e">
        <f>VLOOKUP(R1266,material!A:B,2,0)</f>
        <v>#N/A</v>
      </c>
      <c r="U1266" s="141" t="s">
        <v>7641</v>
      </c>
      <c r="V1266" s="141"/>
      <c r="W1266" s="273">
        <v>48</v>
      </c>
      <c r="X1266" s="141">
        <f>VLOOKUP(W1266,SIZE!A:B,2,0)</f>
        <v>101</v>
      </c>
      <c r="Y1266" s="141">
        <v>89.9</v>
      </c>
      <c r="Z1266" s="141" t="s">
        <v>7767</v>
      </c>
      <c r="AA1266" s="141" t="e">
        <f>VLOOKUP(Z1266,COLOR!A:B,2,0)</f>
        <v>#N/A</v>
      </c>
      <c r="AB1266" s="130"/>
      <c r="AC1266" s="130"/>
      <c r="AD1266" s="130"/>
      <c r="AE1266" s="130"/>
      <c r="AF1266" s="130"/>
      <c r="AG1266" s="130"/>
      <c r="AH1266" s="130"/>
      <c r="AI1266" s="130"/>
      <c r="AJ1266" s="130"/>
      <c r="AK1266" s="130"/>
      <c r="AL1266" s="130"/>
      <c r="AM1266" s="130"/>
    </row>
    <row r="1267" spans="1:39" ht="20.25" customHeight="1">
      <c r="A1267" s="132">
        <v>1266</v>
      </c>
      <c r="B1267" s="19" t="s">
        <v>5736</v>
      </c>
      <c r="C1267" s="250">
        <v>62034319000</v>
      </c>
      <c r="D1267" s="261" t="s">
        <v>7014</v>
      </c>
      <c r="E1267" s="143" t="str">
        <f t="shared" si="56"/>
        <v>Տաբատներ</v>
      </c>
      <c r="F1267" s="273" t="s">
        <v>7795</v>
      </c>
      <c r="G1267" s="144">
        <f>VLOOKUP(E1267,subcategory!A:B,2,0)</f>
        <v>93</v>
      </c>
      <c r="H1267" s="273" t="s">
        <v>7150</v>
      </c>
      <c r="I1267" s="213" t="e">
        <f>VLOOKUP(H1267,gender!A:B,2,0)</f>
        <v>#N/A</v>
      </c>
      <c r="J1267" s="273">
        <v>452</v>
      </c>
      <c r="K1267" s="273">
        <v>452</v>
      </c>
      <c r="L1267" s="273">
        <v>1</v>
      </c>
      <c r="M1267" s="273" t="s">
        <v>148</v>
      </c>
      <c r="N1267" s="144">
        <f>VLOOKUP(M1267,brand!A:B,2,0)</f>
        <v>540</v>
      </c>
      <c r="O1267" s="144"/>
      <c r="P1267" s="144" t="e">
        <f>VLOOKUP(O1267,country!A:B,2,0)</f>
        <v>#N/A</v>
      </c>
      <c r="Q1267" s="273" t="s">
        <v>468</v>
      </c>
      <c r="R1267" s="144" t="str">
        <f t="shared" si="57"/>
        <v>96% Պոլիեռետային, 4% Էլաստան</v>
      </c>
      <c r="S1267" s="144" t="s">
        <v>7369</v>
      </c>
      <c r="T1267" s="144" t="e">
        <f>VLOOKUP(R1267,material!A:B,2,0)</f>
        <v>#N/A</v>
      </c>
      <c r="U1267" s="141" t="s">
        <v>7641</v>
      </c>
      <c r="V1267" s="141"/>
      <c r="W1267" s="273">
        <v>44</v>
      </c>
      <c r="X1267" s="141">
        <f>VLOOKUP(W1267,SIZE!A:B,2,0)</f>
        <v>95</v>
      </c>
      <c r="Y1267" s="141">
        <v>89.9</v>
      </c>
      <c r="Z1267" s="141" t="s">
        <v>7767</v>
      </c>
      <c r="AA1267" s="141" t="e">
        <f>VLOOKUP(Z1267,COLOR!A:B,2,0)</f>
        <v>#N/A</v>
      </c>
      <c r="AB1267" s="130"/>
      <c r="AC1267" s="130"/>
      <c r="AD1267" s="130"/>
      <c r="AE1267" s="130"/>
      <c r="AF1267" s="130"/>
      <c r="AG1267" s="130"/>
      <c r="AH1267" s="130"/>
      <c r="AI1267" s="130"/>
      <c r="AJ1267" s="130"/>
      <c r="AK1267" s="130"/>
      <c r="AL1267" s="130"/>
      <c r="AM1267" s="130"/>
    </row>
    <row r="1268" spans="1:39" ht="20.25" customHeight="1">
      <c r="A1268" s="132">
        <v>1267</v>
      </c>
      <c r="B1268" s="19" t="s">
        <v>5737</v>
      </c>
      <c r="C1268" s="250">
        <v>62034319000</v>
      </c>
      <c r="D1268" s="261" t="s">
        <v>7014</v>
      </c>
      <c r="E1268" s="143" t="str">
        <f t="shared" si="56"/>
        <v>Տաբատներ</v>
      </c>
      <c r="F1268" s="273" t="s">
        <v>7795</v>
      </c>
      <c r="G1268" s="144">
        <f>VLOOKUP(E1268,subcategory!A:B,2,0)</f>
        <v>93</v>
      </c>
      <c r="H1268" s="273" t="s">
        <v>7150</v>
      </c>
      <c r="I1268" s="213" t="e">
        <f>VLOOKUP(H1268,gender!A:B,2,0)</f>
        <v>#N/A</v>
      </c>
      <c r="J1268" s="273">
        <v>510</v>
      </c>
      <c r="K1268" s="273">
        <v>510</v>
      </c>
      <c r="L1268" s="273">
        <v>1</v>
      </c>
      <c r="M1268" s="273" t="s">
        <v>148</v>
      </c>
      <c r="N1268" s="144">
        <f>VLOOKUP(M1268,brand!A:B,2,0)</f>
        <v>540</v>
      </c>
      <c r="O1268" s="144"/>
      <c r="P1268" s="144" t="e">
        <f>VLOOKUP(O1268,country!A:B,2,0)</f>
        <v>#N/A</v>
      </c>
      <c r="Q1268" s="273" t="s">
        <v>468</v>
      </c>
      <c r="R1268" s="144" t="str">
        <f t="shared" si="57"/>
        <v>96% Պոլիեռետային, 4% Էլաստան</v>
      </c>
      <c r="S1268" s="144" t="s">
        <v>7369</v>
      </c>
      <c r="T1268" s="144" t="e">
        <f>VLOOKUP(R1268,material!A:B,2,0)</f>
        <v>#N/A</v>
      </c>
      <c r="U1268" s="141" t="s">
        <v>7641</v>
      </c>
      <c r="V1268" s="141"/>
      <c r="W1268" s="273">
        <v>52</v>
      </c>
      <c r="X1268" s="141">
        <f>VLOOKUP(W1268,SIZE!A:B,2,0)</f>
        <v>106</v>
      </c>
      <c r="Y1268" s="141">
        <v>89.9</v>
      </c>
      <c r="Z1268" s="141" t="s">
        <v>7767</v>
      </c>
      <c r="AA1268" s="141" t="e">
        <f>VLOOKUP(Z1268,COLOR!A:B,2,0)</f>
        <v>#N/A</v>
      </c>
      <c r="AB1268" s="130"/>
      <c r="AC1268" s="130"/>
      <c r="AD1268" s="130"/>
      <c r="AE1268" s="130"/>
      <c r="AF1268" s="130"/>
      <c r="AG1268" s="130"/>
      <c r="AH1268" s="130"/>
      <c r="AI1268" s="130"/>
      <c r="AJ1268" s="130"/>
      <c r="AK1268" s="130"/>
      <c r="AL1268" s="130"/>
      <c r="AM1268" s="130"/>
    </row>
    <row r="1269" spans="1:39" ht="20.25" customHeight="1">
      <c r="A1269" s="132">
        <v>1268</v>
      </c>
      <c r="B1269" s="19" t="s">
        <v>5738</v>
      </c>
      <c r="C1269" s="250">
        <v>62034319000</v>
      </c>
      <c r="D1269" s="261" t="s">
        <v>7014</v>
      </c>
      <c r="E1269" s="143" t="str">
        <f t="shared" si="56"/>
        <v>Տաբատներ</v>
      </c>
      <c r="F1269" s="273" t="s">
        <v>7795</v>
      </c>
      <c r="G1269" s="144">
        <f>VLOOKUP(E1269,subcategory!A:B,2,0)</f>
        <v>93</v>
      </c>
      <c r="H1269" s="273" t="s">
        <v>7150</v>
      </c>
      <c r="I1269" s="213" t="e">
        <f>VLOOKUP(H1269,gender!A:B,2,0)</f>
        <v>#N/A</v>
      </c>
      <c r="J1269" s="273">
        <v>500</v>
      </c>
      <c r="K1269" s="273">
        <v>500</v>
      </c>
      <c r="L1269" s="273">
        <v>1</v>
      </c>
      <c r="M1269" s="273" t="s">
        <v>148</v>
      </c>
      <c r="N1269" s="144">
        <f>VLOOKUP(M1269,brand!A:B,2,0)</f>
        <v>540</v>
      </c>
      <c r="O1269" s="144"/>
      <c r="P1269" s="144" t="e">
        <f>VLOOKUP(O1269,country!A:B,2,0)</f>
        <v>#N/A</v>
      </c>
      <c r="Q1269" s="273" t="s">
        <v>468</v>
      </c>
      <c r="R1269" s="144" t="str">
        <f t="shared" si="57"/>
        <v>96% Պոլիեռետային, 4% Էլաստան</v>
      </c>
      <c r="S1269" s="144" t="s">
        <v>7369</v>
      </c>
      <c r="T1269" s="144" t="e">
        <f>VLOOKUP(R1269,material!A:B,2,0)</f>
        <v>#N/A</v>
      </c>
      <c r="U1269" s="141" t="s">
        <v>7641</v>
      </c>
      <c r="V1269" s="141"/>
      <c r="W1269" s="273">
        <v>50</v>
      </c>
      <c r="X1269" s="141">
        <f>VLOOKUP(W1269,SIZE!A:B,2,0)</f>
        <v>105</v>
      </c>
      <c r="Y1269" s="141">
        <v>89.9</v>
      </c>
      <c r="Z1269" s="141" t="s">
        <v>7767</v>
      </c>
      <c r="AA1269" s="141" t="e">
        <f>VLOOKUP(Z1269,COLOR!A:B,2,0)</f>
        <v>#N/A</v>
      </c>
      <c r="AB1269" s="130"/>
      <c r="AC1269" s="130"/>
      <c r="AD1269" s="130"/>
      <c r="AE1269" s="130"/>
      <c r="AF1269" s="130"/>
      <c r="AG1269" s="130"/>
      <c r="AH1269" s="130"/>
      <c r="AI1269" s="130"/>
      <c r="AJ1269" s="130"/>
      <c r="AK1269" s="130"/>
      <c r="AL1269" s="130"/>
      <c r="AM1269" s="130"/>
    </row>
    <row r="1270" spans="1:39" ht="20.25" customHeight="1">
      <c r="A1270" s="132">
        <v>1269</v>
      </c>
      <c r="B1270" s="19" t="s">
        <v>5739</v>
      </c>
      <c r="C1270" s="250">
        <v>62034235000</v>
      </c>
      <c r="D1270" s="261" t="s">
        <v>6796</v>
      </c>
      <c r="E1270" s="143" t="str">
        <f t="shared" si="56"/>
        <v>Տաբատներ</v>
      </c>
      <c r="F1270" s="273" t="s">
        <v>7795</v>
      </c>
      <c r="G1270" s="144">
        <f>VLOOKUP(E1270,subcategory!A:B,2,0)</f>
        <v>93</v>
      </c>
      <c r="H1270" s="273" t="s">
        <v>7150</v>
      </c>
      <c r="I1270" s="213" t="e">
        <f>VLOOKUP(H1270,gender!A:B,2,0)</f>
        <v>#N/A</v>
      </c>
      <c r="J1270" s="273">
        <v>530</v>
      </c>
      <c r="K1270" s="273">
        <v>530</v>
      </c>
      <c r="L1270" s="273">
        <v>1</v>
      </c>
      <c r="M1270" s="273" t="s">
        <v>148</v>
      </c>
      <c r="N1270" s="144">
        <f>VLOOKUP(M1270,brand!A:B,2,0)</f>
        <v>540</v>
      </c>
      <c r="O1270" s="144"/>
      <c r="P1270" s="144" t="e">
        <f>VLOOKUP(O1270,country!A:B,2,0)</f>
        <v>#N/A</v>
      </c>
      <c r="Q1270" s="273" t="s">
        <v>7195</v>
      </c>
      <c r="R1270" s="144" t="str">
        <f t="shared" si="57"/>
        <v>98% Բամբակ, 2% Էլաստան</v>
      </c>
      <c r="S1270" s="144" t="s">
        <v>7317</v>
      </c>
      <c r="T1270" s="144" t="e">
        <f>VLOOKUP(R1270,material!A:B,2,0)</f>
        <v>#N/A</v>
      </c>
      <c r="U1270" s="141" t="s">
        <v>7641</v>
      </c>
      <c r="V1270" s="141"/>
      <c r="W1270" s="273">
        <v>44</v>
      </c>
      <c r="X1270" s="141">
        <f>VLOOKUP(W1270,SIZE!A:B,2,0)</f>
        <v>95</v>
      </c>
      <c r="Y1270" s="141">
        <v>69.900000000000006</v>
      </c>
      <c r="Z1270" s="141" t="s">
        <v>7767</v>
      </c>
      <c r="AA1270" s="141" t="e">
        <f>VLOOKUP(Z1270,COLOR!A:B,2,0)</f>
        <v>#N/A</v>
      </c>
      <c r="AB1270" s="130"/>
      <c r="AC1270" s="130"/>
      <c r="AD1270" s="130"/>
      <c r="AE1270" s="130"/>
      <c r="AF1270" s="130"/>
      <c r="AG1270" s="130"/>
      <c r="AH1270" s="130"/>
      <c r="AI1270" s="130"/>
      <c r="AJ1270" s="130"/>
      <c r="AK1270" s="130"/>
      <c r="AL1270" s="130"/>
      <c r="AM1270" s="130"/>
    </row>
    <row r="1271" spans="1:39" ht="20.25" customHeight="1">
      <c r="A1271" s="132">
        <v>1270</v>
      </c>
      <c r="B1271" s="19" t="s">
        <v>5740</v>
      </c>
      <c r="C1271" s="250">
        <v>61101130000</v>
      </c>
      <c r="D1271" s="261" t="s">
        <v>567</v>
      </c>
      <c r="E1271" s="143" t="str">
        <f t="shared" si="56"/>
        <v>Սվիտեր</v>
      </c>
      <c r="F1271" s="273" t="s">
        <v>49</v>
      </c>
      <c r="G1271" s="144" t="e">
        <f>VLOOKUP(E1271,subcategory!A:B,2,0)</f>
        <v>#N/A</v>
      </c>
      <c r="H1271" s="273" t="s">
        <v>10</v>
      </c>
      <c r="I1271" s="213" t="e">
        <f>VLOOKUP(H1271,gender!A:B,2,0)</f>
        <v>#N/A</v>
      </c>
      <c r="J1271" s="273">
        <v>600</v>
      </c>
      <c r="K1271" s="273">
        <v>600</v>
      </c>
      <c r="L1271" s="273">
        <v>1</v>
      </c>
      <c r="M1271" s="273" t="s">
        <v>148</v>
      </c>
      <c r="N1271" s="144">
        <f>VLOOKUP(M1271,brand!A:B,2,0)</f>
        <v>540</v>
      </c>
      <c r="O1271" s="144"/>
      <c r="P1271" s="144" t="e">
        <f>VLOOKUP(O1271,country!A:B,2,0)</f>
        <v>#N/A</v>
      </c>
      <c r="Q1271" s="273" t="s">
        <v>3915</v>
      </c>
      <c r="R1271" s="144" t="str">
        <f t="shared" si="57"/>
        <v>47% Բուրդ, 38% Վիսկոզ, 10% Պոլիեսթեր</v>
      </c>
      <c r="S1271" s="144" t="s">
        <v>7370</v>
      </c>
      <c r="T1271" s="144" t="e">
        <f>VLOOKUP(R1271,material!A:B,2,0)</f>
        <v>#N/A</v>
      </c>
      <c r="U1271" s="141" t="s">
        <v>7641</v>
      </c>
      <c r="V1271" s="141"/>
      <c r="W1271" s="273" t="s">
        <v>828</v>
      </c>
      <c r="X1271" s="141">
        <f>VLOOKUP(W1271,SIZE!A:B,2,0)</f>
        <v>124</v>
      </c>
      <c r="Y1271" s="141">
        <v>0</v>
      </c>
      <c r="Z1271" s="141" t="s">
        <v>2095</v>
      </c>
      <c r="AA1271" s="141">
        <f>VLOOKUP(Z1271,COLOR!A:B,2,0)</f>
        <v>17</v>
      </c>
      <c r="AB1271" s="130"/>
      <c r="AC1271" s="130"/>
      <c r="AD1271" s="130"/>
      <c r="AE1271" s="130"/>
      <c r="AF1271" s="130"/>
      <c r="AG1271" s="130"/>
      <c r="AH1271" s="130"/>
      <c r="AI1271" s="130"/>
      <c r="AJ1271" s="130"/>
      <c r="AK1271" s="130"/>
      <c r="AL1271" s="130"/>
      <c r="AM1271" s="130"/>
    </row>
    <row r="1272" spans="1:39" ht="20.25" customHeight="1">
      <c r="A1272" s="132">
        <v>1271</v>
      </c>
      <c r="B1272" s="19" t="s">
        <v>5741</v>
      </c>
      <c r="C1272" s="250">
        <v>61101130000</v>
      </c>
      <c r="D1272" s="261" t="s">
        <v>567</v>
      </c>
      <c r="E1272" s="143" t="str">
        <f t="shared" si="56"/>
        <v>Սվիտեր</v>
      </c>
      <c r="F1272" s="273" t="s">
        <v>49</v>
      </c>
      <c r="G1272" s="144" t="e">
        <f>VLOOKUP(E1272,subcategory!A:B,2,0)</f>
        <v>#N/A</v>
      </c>
      <c r="H1272" s="273" t="s">
        <v>10</v>
      </c>
      <c r="I1272" s="213" t="e">
        <f>VLOOKUP(H1272,gender!A:B,2,0)</f>
        <v>#N/A</v>
      </c>
      <c r="J1272" s="273">
        <v>534</v>
      </c>
      <c r="K1272" s="273">
        <v>534</v>
      </c>
      <c r="L1272" s="273">
        <v>1</v>
      </c>
      <c r="M1272" s="273" t="s">
        <v>148</v>
      </c>
      <c r="N1272" s="144">
        <f>VLOOKUP(M1272,brand!A:B,2,0)</f>
        <v>540</v>
      </c>
      <c r="O1272" s="144"/>
      <c r="P1272" s="144" t="e">
        <f>VLOOKUP(O1272,country!A:B,2,0)</f>
        <v>#N/A</v>
      </c>
      <c r="Q1272" s="273" t="s">
        <v>3915</v>
      </c>
      <c r="R1272" s="144" t="str">
        <f t="shared" si="57"/>
        <v>47% Բուրդ, 38% Վիսկոզ, 10% Պոլիեսթեր</v>
      </c>
      <c r="S1272" s="144" t="s">
        <v>7370</v>
      </c>
      <c r="T1272" s="144" t="e">
        <f>VLOOKUP(R1272,material!A:B,2,0)</f>
        <v>#N/A</v>
      </c>
      <c r="U1272" s="141" t="s">
        <v>7641</v>
      </c>
      <c r="V1272" s="141"/>
      <c r="W1272" s="273" t="s">
        <v>810</v>
      </c>
      <c r="X1272" s="141">
        <f>VLOOKUP(W1272,SIZE!A:B,2,0)</f>
        <v>122</v>
      </c>
      <c r="Y1272" s="141">
        <v>0</v>
      </c>
      <c r="Z1272" s="141" t="s">
        <v>2095</v>
      </c>
      <c r="AA1272" s="141">
        <f>VLOOKUP(Z1272,COLOR!A:B,2,0)</f>
        <v>17</v>
      </c>
      <c r="AB1272" s="130"/>
      <c r="AC1272" s="130"/>
      <c r="AD1272" s="130"/>
      <c r="AE1272" s="130"/>
      <c r="AF1272" s="130"/>
      <c r="AG1272" s="130"/>
      <c r="AH1272" s="130"/>
      <c r="AI1272" s="130"/>
      <c r="AJ1272" s="130"/>
      <c r="AK1272" s="130"/>
      <c r="AL1272" s="130"/>
      <c r="AM1272" s="130"/>
    </row>
    <row r="1273" spans="1:39" ht="20.25" customHeight="1">
      <c r="A1273" s="132">
        <v>1272</v>
      </c>
      <c r="B1273" s="19" t="s">
        <v>5742</v>
      </c>
      <c r="C1273" s="250">
        <v>61101130000</v>
      </c>
      <c r="D1273" s="261" t="s">
        <v>567</v>
      </c>
      <c r="E1273" s="143" t="str">
        <f t="shared" si="56"/>
        <v>Սվիտեր</v>
      </c>
      <c r="F1273" s="273" t="s">
        <v>49</v>
      </c>
      <c r="G1273" s="144" t="e">
        <f>VLOOKUP(E1273,subcategory!A:B,2,0)</f>
        <v>#N/A</v>
      </c>
      <c r="H1273" s="273" t="s">
        <v>10</v>
      </c>
      <c r="I1273" s="213" t="e">
        <f>VLOOKUP(H1273,gender!A:B,2,0)</f>
        <v>#N/A</v>
      </c>
      <c r="J1273" s="273">
        <v>616</v>
      </c>
      <c r="K1273" s="273">
        <v>616</v>
      </c>
      <c r="L1273" s="273">
        <v>1</v>
      </c>
      <c r="M1273" s="273" t="s">
        <v>148</v>
      </c>
      <c r="N1273" s="144">
        <f>VLOOKUP(M1273,brand!A:B,2,0)</f>
        <v>540</v>
      </c>
      <c r="O1273" s="144"/>
      <c r="P1273" s="144" t="e">
        <f>VLOOKUP(O1273,country!A:B,2,0)</f>
        <v>#N/A</v>
      </c>
      <c r="Q1273" s="273" t="s">
        <v>3915</v>
      </c>
      <c r="R1273" s="144" t="str">
        <f t="shared" si="57"/>
        <v>47% Բուրդ, 38% Վիսկոզ, 10% Պոլիեսթեր</v>
      </c>
      <c r="S1273" s="144" t="s">
        <v>7370</v>
      </c>
      <c r="T1273" s="144" t="e">
        <f>VLOOKUP(R1273,material!A:B,2,0)</f>
        <v>#N/A</v>
      </c>
      <c r="U1273" s="141" t="s">
        <v>7641</v>
      </c>
      <c r="V1273" s="141"/>
      <c r="W1273" s="273" t="s">
        <v>828</v>
      </c>
      <c r="X1273" s="141">
        <f>VLOOKUP(W1273,SIZE!A:B,2,0)</f>
        <v>124</v>
      </c>
      <c r="Y1273" s="141">
        <v>0</v>
      </c>
      <c r="Z1273" s="141" t="s">
        <v>2095</v>
      </c>
      <c r="AA1273" s="141">
        <f>VLOOKUP(Z1273,COLOR!A:B,2,0)</f>
        <v>17</v>
      </c>
      <c r="AB1273" s="130"/>
      <c r="AC1273" s="130"/>
      <c r="AD1273" s="130"/>
      <c r="AE1273" s="130"/>
      <c r="AF1273" s="130"/>
      <c r="AG1273" s="130"/>
      <c r="AH1273" s="130"/>
      <c r="AI1273" s="130"/>
      <c r="AJ1273" s="130"/>
      <c r="AK1273" s="130"/>
      <c r="AL1273" s="130"/>
      <c r="AM1273" s="130"/>
    </row>
    <row r="1274" spans="1:39" ht="20.25" customHeight="1">
      <c r="A1274" s="132">
        <v>1273</v>
      </c>
      <c r="B1274" s="19" t="s">
        <v>5743</v>
      </c>
      <c r="C1274" s="250">
        <v>61101130000</v>
      </c>
      <c r="D1274" s="261" t="s">
        <v>567</v>
      </c>
      <c r="E1274" s="143" t="str">
        <f t="shared" si="56"/>
        <v>Սվիտեր</v>
      </c>
      <c r="F1274" s="273" t="s">
        <v>49</v>
      </c>
      <c r="G1274" s="144" t="e">
        <f>VLOOKUP(E1274,subcategory!A:B,2,0)</f>
        <v>#N/A</v>
      </c>
      <c r="H1274" s="273" t="s">
        <v>10</v>
      </c>
      <c r="I1274" s="213" t="e">
        <f>VLOOKUP(H1274,gender!A:B,2,0)</f>
        <v>#N/A</v>
      </c>
      <c r="J1274" s="273">
        <v>768</v>
      </c>
      <c r="K1274" s="273">
        <v>768</v>
      </c>
      <c r="L1274" s="273">
        <v>1</v>
      </c>
      <c r="M1274" s="273" t="s">
        <v>148</v>
      </c>
      <c r="N1274" s="144">
        <f>VLOOKUP(M1274,brand!A:B,2,0)</f>
        <v>540</v>
      </c>
      <c r="O1274" s="144"/>
      <c r="P1274" s="144" t="e">
        <f>VLOOKUP(O1274,country!A:B,2,0)</f>
        <v>#N/A</v>
      </c>
      <c r="Q1274" s="273" t="s">
        <v>3915</v>
      </c>
      <c r="R1274" s="144" t="str">
        <f t="shared" si="57"/>
        <v>47% Բուրդ, 38% Վիսկոզ, 10% Պոլիեսթեր</v>
      </c>
      <c r="S1274" s="144" t="s">
        <v>7370</v>
      </c>
      <c r="T1274" s="144" t="e">
        <f>VLOOKUP(R1274,material!A:B,2,0)</f>
        <v>#N/A</v>
      </c>
      <c r="U1274" s="141" t="s">
        <v>7641</v>
      </c>
      <c r="V1274" s="141"/>
      <c r="W1274" s="273" t="s">
        <v>821</v>
      </c>
      <c r="X1274" s="141">
        <f>VLOOKUP(W1274,SIZE!A:B,2,0)</f>
        <v>3</v>
      </c>
      <c r="Y1274" s="141">
        <v>0</v>
      </c>
      <c r="Z1274" s="141" t="s">
        <v>2095</v>
      </c>
      <c r="AA1274" s="141">
        <f>VLOOKUP(Z1274,COLOR!A:B,2,0)</f>
        <v>17</v>
      </c>
      <c r="AB1274" s="130"/>
      <c r="AC1274" s="130"/>
      <c r="AD1274" s="130"/>
      <c r="AE1274" s="130"/>
      <c r="AF1274" s="130"/>
      <c r="AG1274" s="130"/>
      <c r="AH1274" s="130"/>
      <c r="AI1274" s="130"/>
      <c r="AJ1274" s="130"/>
      <c r="AK1274" s="130"/>
      <c r="AL1274" s="130"/>
      <c r="AM1274" s="130"/>
    </row>
    <row r="1275" spans="1:39" ht="20.25" customHeight="1">
      <c r="A1275" s="132">
        <v>1274</v>
      </c>
      <c r="B1275" s="19" t="s">
        <v>5744</v>
      </c>
      <c r="C1275" s="250">
        <v>62034235000</v>
      </c>
      <c r="D1275" s="261" t="s">
        <v>548</v>
      </c>
      <c r="E1275" s="143" t="str">
        <f t="shared" si="56"/>
        <v>Տաբատներ</v>
      </c>
      <c r="F1275" s="273" t="s">
        <v>7795</v>
      </c>
      <c r="G1275" s="144">
        <f>VLOOKUP(E1275,subcategory!A:B,2,0)</f>
        <v>93</v>
      </c>
      <c r="H1275" s="273" t="s">
        <v>10</v>
      </c>
      <c r="I1275" s="213" t="e">
        <f>VLOOKUP(H1275,gender!A:B,2,0)</f>
        <v>#N/A</v>
      </c>
      <c r="J1275" s="273">
        <v>512</v>
      </c>
      <c r="K1275" s="273">
        <v>512</v>
      </c>
      <c r="L1275" s="273">
        <v>1</v>
      </c>
      <c r="M1275" s="273" t="s">
        <v>148</v>
      </c>
      <c r="N1275" s="144">
        <f>VLOOKUP(M1275,brand!A:B,2,0)</f>
        <v>540</v>
      </c>
      <c r="O1275" s="144"/>
      <c r="P1275" s="144" t="e">
        <f>VLOOKUP(O1275,country!A:B,2,0)</f>
        <v>#N/A</v>
      </c>
      <c r="Q1275" s="273" t="s">
        <v>468</v>
      </c>
      <c r="R1275" s="144" t="str">
        <f t="shared" si="57"/>
        <v>98% Բամբակ, 2% Էլաստան</v>
      </c>
      <c r="S1275" s="144" t="s">
        <v>7317</v>
      </c>
      <c r="T1275" s="144" t="e">
        <f>VLOOKUP(R1275,material!A:B,2,0)</f>
        <v>#N/A</v>
      </c>
      <c r="U1275" s="141" t="s">
        <v>7641</v>
      </c>
      <c r="V1275" s="141"/>
      <c r="W1275" s="273">
        <v>31</v>
      </c>
      <c r="X1275" s="141">
        <f>VLOOKUP(W1275,SIZE!A:B,2,0)</f>
        <v>140</v>
      </c>
      <c r="Y1275" s="141">
        <v>69.900000000000006</v>
      </c>
      <c r="Z1275" s="141" t="s">
        <v>1071</v>
      </c>
      <c r="AA1275" s="141">
        <f>VLOOKUP(Z1275,COLOR!A:B,2,0)</f>
        <v>12</v>
      </c>
      <c r="AB1275" s="130"/>
      <c r="AC1275" s="130"/>
      <c r="AD1275" s="130"/>
      <c r="AE1275" s="130"/>
      <c r="AF1275" s="130"/>
      <c r="AG1275" s="130"/>
      <c r="AH1275" s="130"/>
      <c r="AI1275" s="130"/>
      <c r="AJ1275" s="130"/>
      <c r="AK1275" s="130"/>
      <c r="AL1275" s="130"/>
      <c r="AM1275" s="130"/>
    </row>
    <row r="1276" spans="1:39" ht="20.25" customHeight="1">
      <c r="A1276" s="132">
        <v>1275</v>
      </c>
      <c r="B1276" s="19" t="s">
        <v>5745</v>
      </c>
      <c r="C1276" s="250">
        <v>62034235000</v>
      </c>
      <c r="D1276" s="261" t="s">
        <v>548</v>
      </c>
      <c r="E1276" s="143" t="str">
        <f t="shared" si="56"/>
        <v>Տաբատներ</v>
      </c>
      <c r="F1276" s="273" t="s">
        <v>7795</v>
      </c>
      <c r="G1276" s="144">
        <f>VLOOKUP(E1276,subcategory!A:B,2,0)</f>
        <v>93</v>
      </c>
      <c r="H1276" s="273" t="s">
        <v>10</v>
      </c>
      <c r="I1276" s="213" t="e">
        <f>VLOOKUP(H1276,gender!A:B,2,0)</f>
        <v>#N/A</v>
      </c>
      <c r="J1276" s="273">
        <v>532</v>
      </c>
      <c r="K1276" s="273">
        <v>532</v>
      </c>
      <c r="L1276" s="273">
        <v>1</v>
      </c>
      <c r="M1276" s="273" t="s">
        <v>148</v>
      </c>
      <c r="N1276" s="144">
        <f>VLOOKUP(M1276,brand!A:B,2,0)</f>
        <v>540</v>
      </c>
      <c r="O1276" s="144"/>
      <c r="P1276" s="144" t="e">
        <f>VLOOKUP(O1276,country!A:B,2,0)</f>
        <v>#N/A</v>
      </c>
      <c r="Q1276" s="273" t="s">
        <v>468</v>
      </c>
      <c r="R1276" s="144" t="str">
        <f t="shared" si="57"/>
        <v>98% Բամբակ, 2% Էլաստան</v>
      </c>
      <c r="S1276" s="144" t="s">
        <v>7317</v>
      </c>
      <c r="T1276" s="144" t="e">
        <f>VLOOKUP(R1276,material!A:B,2,0)</f>
        <v>#N/A</v>
      </c>
      <c r="U1276" s="141" t="s">
        <v>7641</v>
      </c>
      <c r="V1276" s="141"/>
      <c r="W1276" s="273">
        <v>33</v>
      </c>
      <c r="X1276" s="141">
        <f>VLOOKUP(W1276,SIZE!A:B,2,0)</f>
        <v>243</v>
      </c>
      <c r="Y1276" s="141">
        <v>69.900000000000006</v>
      </c>
      <c r="Z1276" s="141" t="s">
        <v>1071</v>
      </c>
      <c r="AA1276" s="141">
        <f>VLOOKUP(Z1276,COLOR!A:B,2,0)</f>
        <v>12</v>
      </c>
      <c r="AB1276" s="130"/>
      <c r="AC1276" s="130"/>
      <c r="AD1276" s="130"/>
      <c r="AE1276" s="130"/>
      <c r="AF1276" s="130"/>
      <c r="AG1276" s="130"/>
      <c r="AH1276" s="130"/>
      <c r="AI1276" s="130"/>
      <c r="AJ1276" s="130"/>
      <c r="AK1276" s="130"/>
      <c r="AL1276" s="130"/>
      <c r="AM1276" s="130"/>
    </row>
    <row r="1277" spans="1:39" ht="20.25" customHeight="1">
      <c r="A1277" s="132">
        <v>1276</v>
      </c>
      <c r="B1277" s="19" t="s">
        <v>5746</v>
      </c>
      <c r="C1277" s="250">
        <v>61102091000</v>
      </c>
      <c r="D1277" s="261" t="s">
        <v>488</v>
      </c>
      <c r="E1277" s="143" t="str">
        <f t="shared" si="56"/>
        <v>Սվիտեր</v>
      </c>
      <c r="F1277" s="273" t="s">
        <v>49</v>
      </c>
      <c r="G1277" s="144" t="e">
        <f>VLOOKUP(E1277,subcategory!A:B,2,0)</f>
        <v>#N/A</v>
      </c>
      <c r="H1277" s="273" t="s">
        <v>10</v>
      </c>
      <c r="I1277" s="213" t="e">
        <f>VLOOKUP(H1277,gender!A:B,2,0)</f>
        <v>#N/A</v>
      </c>
      <c r="J1277" s="273">
        <v>370</v>
      </c>
      <c r="K1277" s="273">
        <v>370</v>
      </c>
      <c r="L1277" s="273">
        <v>1</v>
      </c>
      <c r="M1277" s="273" t="s">
        <v>148</v>
      </c>
      <c r="N1277" s="144">
        <f>VLOOKUP(M1277,brand!A:B,2,0)</f>
        <v>540</v>
      </c>
      <c r="O1277" s="144"/>
      <c r="P1277" s="144" t="e">
        <f>VLOOKUP(O1277,country!A:B,2,0)</f>
        <v>#N/A</v>
      </c>
      <c r="Q1277" s="273" t="s">
        <v>3915</v>
      </c>
      <c r="R1277" s="144" t="str">
        <f t="shared" si="57"/>
        <v>41% Բամբակ, 13% Պոլիամիդ, 26% Պոլիեսթեր</v>
      </c>
      <c r="S1277" s="144" t="s">
        <v>7371</v>
      </c>
      <c r="T1277" s="144" t="e">
        <f>VLOOKUP(R1277,material!A:B,2,0)</f>
        <v>#N/A</v>
      </c>
      <c r="U1277" s="141" t="s">
        <v>7641</v>
      </c>
      <c r="V1277" s="141"/>
      <c r="W1277" s="273" t="s">
        <v>821</v>
      </c>
      <c r="X1277" s="141">
        <f>VLOOKUP(W1277,SIZE!A:B,2,0)</f>
        <v>3</v>
      </c>
      <c r="Y1277" s="141">
        <v>64.900000000000006</v>
      </c>
      <c r="Z1277" s="141" t="s">
        <v>7772</v>
      </c>
      <c r="AA1277" s="141" t="e">
        <f>VLOOKUP(Z1277,COLOR!A:B,2,0)</f>
        <v>#N/A</v>
      </c>
      <c r="AB1277" s="130"/>
      <c r="AC1277" s="130"/>
      <c r="AD1277" s="130"/>
      <c r="AE1277" s="130"/>
      <c r="AF1277" s="130"/>
      <c r="AG1277" s="130"/>
      <c r="AH1277" s="130"/>
      <c r="AI1277" s="130"/>
      <c r="AJ1277" s="130"/>
      <c r="AK1277" s="130"/>
      <c r="AL1277" s="130"/>
      <c r="AM1277" s="130"/>
    </row>
    <row r="1278" spans="1:39" ht="20.25" customHeight="1">
      <c r="A1278" s="132">
        <v>1277</v>
      </c>
      <c r="B1278" s="19" t="s">
        <v>5747</v>
      </c>
      <c r="C1278" s="250">
        <v>61101130000</v>
      </c>
      <c r="D1278" s="261" t="s">
        <v>567</v>
      </c>
      <c r="E1278" s="143" t="str">
        <f t="shared" si="56"/>
        <v>Սվիտեր</v>
      </c>
      <c r="F1278" s="273" t="s">
        <v>49</v>
      </c>
      <c r="G1278" s="144" t="e">
        <f>VLOOKUP(E1278,subcategory!A:B,2,0)</f>
        <v>#N/A</v>
      </c>
      <c r="H1278" s="273" t="s">
        <v>10</v>
      </c>
      <c r="I1278" s="213" t="e">
        <f>VLOOKUP(H1278,gender!A:B,2,0)</f>
        <v>#N/A</v>
      </c>
      <c r="J1278" s="273">
        <v>342</v>
      </c>
      <c r="K1278" s="273">
        <v>342</v>
      </c>
      <c r="L1278" s="273">
        <v>1</v>
      </c>
      <c r="M1278" s="273" t="s">
        <v>148</v>
      </c>
      <c r="N1278" s="144">
        <f>VLOOKUP(M1278,brand!A:B,2,0)</f>
        <v>540</v>
      </c>
      <c r="O1278" s="144"/>
      <c r="P1278" s="144" t="e">
        <f>VLOOKUP(O1278,country!A:B,2,0)</f>
        <v>#N/A</v>
      </c>
      <c r="Q1278" s="273" t="s">
        <v>7196</v>
      </c>
      <c r="R1278" s="144" t="str">
        <f t="shared" si="57"/>
        <v>50% Բուրդ, 50% Ակրիլ</v>
      </c>
      <c r="S1278" s="144" t="s">
        <v>7362</v>
      </c>
      <c r="T1278" s="144" t="e">
        <f>VLOOKUP(R1278,material!A:B,2,0)</f>
        <v>#N/A</v>
      </c>
      <c r="U1278" s="141" t="s">
        <v>7641</v>
      </c>
      <c r="V1278" s="141"/>
      <c r="W1278" s="273" t="s">
        <v>810</v>
      </c>
      <c r="X1278" s="141">
        <f>VLOOKUP(W1278,SIZE!A:B,2,0)</f>
        <v>122</v>
      </c>
      <c r="Y1278" s="141">
        <v>0</v>
      </c>
      <c r="Z1278" s="141" t="s">
        <v>1033</v>
      </c>
      <c r="AA1278" s="141">
        <f>VLOOKUP(Z1278,COLOR!A:B,2,0)</f>
        <v>20</v>
      </c>
      <c r="AB1278" s="130"/>
      <c r="AC1278" s="130"/>
      <c r="AD1278" s="130"/>
      <c r="AE1278" s="130"/>
      <c r="AF1278" s="130"/>
      <c r="AG1278" s="130"/>
      <c r="AH1278" s="130"/>
      <c r="AI1278" s="130"/>
      <c r="AJ1278" s="130"/>
      <c r="AK1278" s="130"/>
      <c r="AL1278" s="130"/>
      <c r="AM1278" s="130"/>
    </row>
    <row r="1279" spans="1:39" ht="20.25" customHeight="1">
      <c r="A1279" s="132">
        <v>1278</v>
      </c>
      <c r="B1279" s="19" t="s">
        <v>5748</v>
      </c>
      <c r="C1279" s="250">
        <v>62034231000</v>
      </c>
      <c r="D1279" s="261" t="s">
        <v>537</v>
      </c>
      <c r="E1279" s="143" t="str">
        <f t="shared" si="56"/>
        <v>Ջինսե Տաբատ</v>
      </c>
      <c r="F1279" s="273" t="s">
        <v>335</v>
      </c>
      <c r="G1279" s="144">
        <f>VLOOKUP(E1279,subcategory!A:B,2,0)</f>
        <v>87</v>
      </c>
      <c r="H1279" s="273" t="s">
        <v>10</v>
      </c>
      <c r="I1279" s="213" t="e">
        <f>VLOOKUP(H1279,gender!A:B,2,0)</f>
        <v>#N/A</v>
      </c>
      <c r="J1279" s="273">
        <v>550</v>
      </c>
      <c r="K1279" s="273">
        <v>550</v>
      </c>
      <c r="L1279" s="273">
        <v>1</v>
      </c>
      <c r="M1279" s="273" t="s">
        <v>148</v>
      </c>
      <c r="N1279" s="144">
        <f>VLOOKUP(M1279,brand!A:B,2,0)</f>
        <v>540</v>
      </c>
      <c r="O1279" s="144"/>
      <c r="P1279" s="144" t="e">
        <f>VLOOKUP(O1279,country!A:B,2,0)</f>
        <v>#N/A</v>
      </c>
      <c r="Q1279" s="273" t="s">
        <v>468</v>
      </c>
      <c r="R1279" s="144" t="str">
        <f t="shared" si="57"/>
        <v>55% Պոլիեսթեր, 45% Բամբակ</v>
      </c>
      <c r="S1279" s="144" t="s">
        <v>7372</v>
      </c>
      <c r="T1279" s="144" t="e">
        <f>VLOOKUP(R1279,material!A:B,2,0)</f>
        <v>#N/A</v>
      </c>
      <c r="U1279" s="141" t="s">
        <v>7641</v>
      </c>
      <c r="V1279" s="141"/>
      <c r="W1279" s="273">
        <v>30</v>
      </c>
      <c r="X1279" s="141">
        <f>VLOOKUP(W1279,SIZE!A:B,2,0)</f>
        <v>22</v>
      </c>
      <c r="Y1279" s="141">
        <v>69.900000000000006</v>
      </c>
      <c r="Z1279" s="141" t="s">
        <v>1057</v>
      </c>
      <c r="AA1279" s="141">
        <f>VLOOKUP(Z1279,COLOR!A:B,2,0)</f>
        <v>5</v>
      </c>
      <c r="AB1279" s="130"/>
      <c r="AC1279" s="130"/>
      <c r="AD1279" s="130"/>
      <c r="AE1279" s="130"/>
      <c r="AF1279" s="130"/>
      <c r="AG1279" s="130"/>
      <c r="AH1279" s="130"/>
      <c r="AI1279" s="130"/>
      <c r="AJ1279" s="130"/>
      <c r="AK1279" s="130"/>
      <c r="AL1279" s="130"/>
      <c r="AM1279" s="130"/>
    </row>
    <row r="1280" spans="1:39" ht="20.25" customHeight="1">
      <c r="A1280" s="132">
        <v>1279</v>
      </c>
      <c r="B1280" s="19" t="s">
        <v>5749</v>
      </c>
      <c r="C1280" s="250">
        <v>62034231000</v>
      </c>
      <c r="D1280" s="261" t="s">
        <v>537</v>
      </c>
      <c r="E1280" s="143" t="str">
        <f t="shared" si="56"/>
        <v>Ջինսե Տաբատ</v>
      </c>
      <c r="F1280" s="273" t="s">
        <v>335</v>
      </c>
      <c r="G1280" s="144">
        <f>VLOOKUP(E1280,subcategory!A:B,2,0)</f>
        <v>87</v>
      </c>
      <c r="H1280" s="273" t="s">
        <v>10</v>
      </c>
      <c r="I1280" s="213" t="e">
        <f>VLOOKUP(H1280,gender!A:B,2,0)</f>
        <v>#N/A</v>
      </c>
      <c r="J1280" s="273">
        <v>582</v>
      </c>
      <c r="K1280" s="273">
        <v>582</v>
      </c>
      <c r="L1280" s="273">
        <v>1</v>
      </c>
      <c r="M1280" s="273" t="s">
        <v>148</v>
      </c>
      <c r="N1280" s="144">
        <f>VLOOKUP(M1280,brand!A:B,2,0)</f>
        <v>540</v>
      </c>
      <c r="O1280" s="144"/>
      <c r="P1280" s="144" t="e">
        <f>VLOOKUP(O1280,country!A:B,2,0)</f>
        <v>#N/A</v>
      </c>
      <c r="Q1280" s="273" t="s">
        <v>7195</v>
      </c>
      <c r="R1280" s="144" t="str">
        <f t="shared" si="57"/>
        <v>98% Բամբակ, 2% Էլաստան</v>
      </c>
      <c r="S1280" s="144" t="s">
        <v>7317</v>
      </c>
      <c r="T1280" s="144" t="e">
        <f>VLOOKUP(R1280,material!A:B,2,0)</f>
        <v>#N/A</v>
      </c>
      <c r="U1280" s="141" t="s">
        <v>7641</v>
      </c>
      <c r="V1280" s="141"/>
      <c r="W1280" s="273">
        <v>31</v>
      </c>
      <c r="X1280" s="141">
        <f>VLOOKUP(W1280,SIZE!A:B,2,0)</f>
        <v>140</v>
      </c>
      <c r="Y1280" s="141">
        <v>0</v>
      </c>
      <c r="Z1280" s="141" t="s">
        <v>1204</v>
      </c>
      <c r="AA1280" s="141">
        <f>VLOOKUP(Z1280,COLOR!A:B,2,0)</f>
        <v>25</v>
      </c>
      <c r="AB1280" s="130"/>
      <c r="AC1280" s="130"/>
      <c r="AD1280" s="130"/>
      <c r="AE1280" s="130"/>
      <c r="AF1280" s="130"/>
      <c r="AG1280" s="130"/>
      <c r="AH1280" s="130"/>
      <c r="AI1280" s="130"/>
      <c r="AJ1280" s="130"/>
      <c r="AK1280" s="130"/>
      <c r="AL1280" s="130"/>
      <c r="AM1280" s="130"/>
    </row>
    <row r="1281" spans="1:39" ht="20.25" customHeight="1">
      <c r="A1281" s="132">
        <v>1280</v>
      </c>
      <c r="B1281" s="19" t="s">
        <v>5750</v>
      </c>
      <c r="C1281" s="250">
        <v>62034231000</v>
      </c>
      <c r="D1281" s="261" t="s">
        <v>537</v>
      </c>
      <c r="E1281" s="143" t="str">
        <f t="shared" si="56"/>
        <v>Ջինսե Տաբատ</v>
      </c>
      <c r="F1281" s="273" t="s">
        <v>335</v>
      </c>
      <c r="G1281" s="144">
        <f>VLOOKUP(E1281,subcategory!A:B,2,0)</f>
        <v>87</v>
      </c>
      <c r="H1281" s="273" t="s">
        <v>10</v>
      </c>
      <c r="I1281" s="213" t="e">
        <f>VLOOKUP(H1281,gender!A:B,2,0)</f>
        <v>#N/A</v>
      </c>
      <c r="J1281" s="273">
        <v>524</v>
      </c>
      <c r="K1281" s="273">
        <v>524</v>
      </c>
      <c r="L1281" s="273">
        <v>1</v>
      </c>
      <c r="M1281" s="273" t="s">
        <v>148</v>
      </c>
      <c r="N1281" s="144">
        <f>VLOOKUP(M1281,brand!A:B,2,0)</f>
        <v>540</v>
      </c>
      <c r="O1281" s="144"/>
      <c r="P1281" s="144" t="e">
        <f>VLOOKUP(O1281,country!A:B,2,0)</f>
        <v>#N/A</v>
      </c>
      <c r="Q1281" s="273" t="s">
        <v>468</v>
      </c>
      <c r="R1281" s="144" t="str">
        <f t="shared" si="57"/>
        <v>98% Բամբակ, 2% Էլաստան</v>
      </c>
      <c r="S1281" s="144" t="s">
        <v>7317</v>
      </c>
      <c r="T1281" s="144" t="e">
        <f>VLOOKUP(R1281,material!A:B,2,0)</f>
        <v>#N/A</v>
      </c>
      <c r="U1281" s="141" t="s">
        <v>7641</v>
      </c>
      <c r="V1281" s="141"/>
      <c r="W1281" s="273">
        <v>28</v>
      </c>
      <c r="X1281" s="141">
        <f>VLOOKUP(W1281,SIZE!A:B,2,0)</f>
        <v>17</v>
      </c>
      <c r="Y1281" s="141">
        <v>69.900000000000006</v>
      </c>
      <c r="Z1281" s="141" t="s">
        <v>1057</v>
      </c>
      <c r="AA1281" s="141">
        <f>VLOOKUP(Z1281,COLOR!A:B,2,0)</f>
        <v>5</v>
      </c>
      <c r="AB1281" s="130"/>
      <c r="AC1281" s="130"/>
      <c r="AD1281" s="130"/>
      <c r="AE1281" s="130"/>
      <c r="AF1281" s="130"/>
      <c r="AG1281" s="130"/>
      <c r="AH1281" s="130"/>
      <c r="AI1281" s="130"/>
      <c r="AJ1281" s="130"/>
      <c r="AK1281" s="130"/>
      <c r="AL1281" s="130"/>
      <c r="AM1281" s="130"/>
    </row>
    <row r="1282" spans="1:39" ht="20.25" customHeight="1">
      <c r="A1282" s="132">
        <v>1281</v>
      </c>
      <c r="B1282" s="19" t="s">
        <v>5751</v>
      </c>
      <c r="C1282" s="250">
        <v>62034231000</v>
      </c>
      <c r="D1282" s="261" t="s">
        <v>537</v>
      </c>
      <c r="E1282" s="143" t="str">
        <f t="shared" si="56"/>
        <v>Ջինսե Տաբատ</v>
      </c>
      <c r="F1282" s="273" t="s">
        <v>335</v>
      </c>
      <c r="G1282" s="144">
        <f>VLOOKUP(E1282,subcategory!A:B,2,0)</f>
        <v>87</v>
      </c>
      <c r="H1282" s="273" t="s">
        <v>10</v>
      </c>
      <c r="I1282" s="213" t="e">
        <f>VLOOKUP(H1282,gender!A:B,2,0)</f>
        <v>#N/A</v>
      </c>
      <c r="J1282" s="273">
        <v>528</v>
      </c>
      <c r="K1282" s="273">
        <v>528</v>
      </c>
      <c r="L1282" s="273">
        <v>1</v>
      </c>
      <c r="M1282" s="273" t="s">
        <v>148</v>
      </c>
      <c r="N1282" s="144">
        <f>VLOOKUP(M1282,brand!A:B,2,0)</f>
        <v>540</v>
      </c>
      <c r="O1282" s="144"/>
      <c r="P1282" s="144" t="e">
        <f>VLOOKUP(O1282,country!A:B,2,0)</f>
        <v>#N/A</v>
      </c>
      <c r="Q1282" s="273" t="s">
        <v>468</v>
      </c>
      <c r="R1282" s="144" t="str">
        <f t="shared" si="57"/>
        <v>98% Բամբակ, 2% Էլաստան</v>
      </c>
      <c r="S1282" s="144" t="s">
        <v>7317</v>
      </c>
      <c r="T1282" s="144" t="e">
        <f>VLOOKUP(R1282,material!A:B,2,0)</f>
        <v>#N/A</v>
      </c>
      <c r="U1282" s="141" t="s">
        <v>7641</v>
      </c>
      <c r="V1282" s="141"/>
      <c r="W1282" s="273">
        <v>28</v>
      </c>
      <c r="X1282" s="141">
        <f>VLOOKUP(W1282,SIZE!A:B,2,0)</f>
        <v>17</v>
      </c>
      <c r="Y1282" s="141">
        <v>69.900000000000006</v>
      </c>
      <c r="Z1282" s="141" t="s">
        <v>1057</v>
      </c>
      <c r="AA1282" s="141">
        <f>VLOOKUP(Z1282,COLOR!A:B,2,0)</f>
        <v>5</v>
      </c>
      <c r="AB1282" s="130"/>
      <c r="AC1282" s="130"/>
      <c r="AD1282" s="130"/>
      <c r="AE1282" s="130"/>
      <c r="AF1282" s="130"/>
      <c r="AG1282" s="130"/>
      <c r="AH1282" s="130"/>
      <c r="AI1282" s="130"/>
      <c r="AJ1282" s="130"/>
      <c r="AK1282" s="130"/>
      <c r="AL1282" s="130"/>
      <c r="AM1282" s="130"/>
    </row>
    <row r="1283" spans="1:39" ht="20.25" customHeight="1">
      <c r="A1283" s="132">
        <v>1282</v>
      </c>
      <c r="B1283" s="19" t="s">
        <v>5752</v>
      </c>
      <c r="C1283" s="250">
        <v>62034231000</v>
      </c>
      <c r="D1283" s="261" t="s">
        <v>537</v>
      </c>
      <c r="E1283" s="143" t="str">
        <f t="shared" ref="E1283:E1346" si="58">PROPER(F1283)</f>
        <v>Ջինսե Տաբատ</v>
      </c>
      <c r="F1283" s="273" t="s">
        <v>335</v>
      </c>
      <c r="G1283" s="144">
        <f>VLOOKUP(E1283,subcategory!A:B,2,0)</f>
        <v>87</v>
      </c>
      <c r="H1283" s="273" t="s">
        <v>10</v>
      </c>
      <c r="I1283" s="213" t="e">
        <f>VLOOKUP(H1283,gender!A:B,2,0)</f>
        <v>#N/A</v>
      </c>
      <c r="J1283" s="273">
        <v>482</v>
      </c>
      <c r="K1283" s="273">
        <v>482</v>
      </c>
      <c r="L1283" s="273">
        <v>1</v>
      </c>
      <c r="M1283" s="273" t="s">
        <v>148</v>
      </c>
      <c r="N1283" s="144">
        <f>VLOOKUP(M1283,brand!A:B,2,0)</f>
        <v>540</v>
      </c>
      <c r="O1283" s="144"/>
      <c r="P1283" s="144" t="e">
        <f>VLOOKUP(O1283,country!A:B,2,0)</f>
        <v>#N/A</v>
      </c>
      <c r="Q1283" s="273" t="s">
        <v>468</v>
      </c>
      <c r="R1283" s="144" t="str">
        <f t="shared" si="57"/>
        <v>98% Բամբակ, 2% Էլաստան</v>
      </c>
      <c r="S1283" s="144" t="s">
        <v>7317</v>
      </c>
      <c r="T1283" s="144" t="e">
        <f>VLOOKUP(R1283,material!A:B,2,0)</f>
        <v>#N/A</v>
      </c>
      <c r="U1283" s="141" t="s">
        <v>7641</v>
      </c>
      <c r="V1283" s="141"/>
      <c r="W1283" s="273">
        <v>28</v>
      </c>
      <c r="X1283" s="141">
        <f>VLOOKUP(W1283,SIZE!A:B,2,0)</f>
        <v>17</v>
      </c>
      <c r="Y1283" s="141">
        <v>69.900000000000006</v>
      </c>
      <c r="Z1283" s="141" t="s">
        <v>1071</v>
      </c>
      <c r="AA1283" s="141">
        <f>VLOOKUP(Z1283,COLOR!A:B,2,0)</f>
        <v>12</v>
      </c>
      <c r="AB1283" s="130"/>
      <c r="AC1283" s="130"/>
      <c r="AD1283" s="130"/>
      <c r="AE1283" s="130"/>
      <c r="AF1283" s="130"/>
      <c r="AG1283" s="130"/>
      <c r="AH1283" s="130"/>
      <c r="AI1283" s="130"/>
      <c r="AJ1283" s="130"/>
      <c r="AK1283" s="130"/>
      <c r="AL1283" s="130"/>
      <c r="AM1283" s="130"/>
    </row>
    <row r="1284" spans="1:39" ht="20.25" customHeight="1">
      <c r="A1284" s="132">
        <v>1283</v>
      </c>
      <c r="B1284" s="19" t="s">
        <v>5753</v>
      </c>
      <c r="C1284" s="250">
        <v>62034231000</v>
      </c>
      <c r="D1284" s="261" t="s">
        <v>537</v>
      </c>
      <c r="E1284" s="143" t="str">
        <f t="shared" si="58"/>
        <v>Ջինսե Տաբատ</v>
      </c>
      <c r="F1284" s="273" t="s">
        <v>335</v>
      </c>
      <c r="G1284" s="144">
        <f>VLOOKUP(E1284,subcategory!A:B,2,0)</f>
        <v>87</v>
      </c>
      <c r="H1284" s="273" t="s">
        <v>10</v>
      </c>
      <c r="I1284" s="213" t="e">
        <f>VLOOKUP(H1284,gender!A:B,2,0)</f>
        <v>#N/A</v>
      </c>
      <c r="J1284" s="273">
        <v>610</v>
      </c>
      <c r="K1284" s="273">
        <v>610</v>
      </c>
      <c r="L1284" s="273">
        <v>1</v>
      </c>
      <c r="M1284" s="273" t="s">
        <v>148</v>
      </c>
      <c r="N1284" s="144">
        <f>VLOOKUP(M1284,brand!A:B,2,0)</f>
        <v>540</v>
      </c>
      <c r="O1284" s="144"/>
      <c r="P1284" s="144" t="e">
        <f>VLOOKUP(O1284,country!A:B,2,0)</f>
        <v>#N/A</v>
      </c>
      <c r="Q1284" s="273" t="s">
        <v>468</v>
      </c>
      <c r="R1284" s="144" t="str">
        <f t="shared" si="57"/>
        <v>98% Բամբակ, 2% Էլաստան</v>
      </c>
      <c r="S1284" s="144" t="s">
        <v>7317</v>
      </c>
      <c r="T1284" s="144" t="e">
        <f>VLOOKUP(R1284,material!A:B,2,0)</f>
        <v>#N/A</v>
      </c>
      <c r="U1284" s="141" t="s">
        <v>7641</v>
      </c>
      <c r="V1284" s="141"/>
      <c r="W1284" s="273">
        <v>40</v>
      </c>
      <c r="X1284" s="141">
        <f>VLOOKUP(W1284,SIZE!A:B,2,0)</f>
        <v>79</v>
      </c>
      <c r="Y1284" s="141">
        <v>69.900000000000006</v>
      </c>
      <c r="Z1284" s="141" t="s">
        <v>1071</v>
      </c>
      <c r="AA1284" s="141">
        <f>VLOOKUP(Z1284,COLOR!A:B,2,0)</f>
        <v>12</v>
      </c>
      <c r="AB1284" s="130"/>
      <c r="AC1284" s="130"/>
      <c r="AD1284" s="130"/>
      <c r="AE1284" s="130"/>
      <c r="AF1284" s="130"/>
      <c r="AG1284" s="130"/>
      <c r="AH1284" s="130"/>
      <c r="AI1284" s="130"/>
      <c r="AJ1284" s="130"/>
      <c r="AK1284" s="130"/>
      <c r="AL1284" s="130"/>
      <c r="AM1284" s="130"/>
    </row>
    <row r="1285" spans="1:39" ht="20.25" customHeight="1">
      <c r="A1285" s="132">
        <v>1284</v>
      </c>
      <c r="B1285" s="19" t="s">
        <v>5754</v>
      </c>
      <c r="C1285" s="250">
        <v>62034231000</v>
      </c>
      <c r="D1285" s="261" t="s">
        <v>537</v>
      </c>
      <c r="E1285" s="143" t="str">
        <f t="shared" si="58"/>
        <v>Ջինսե Տաբատ</v>
      </c>
      <c r="F1285" s="273" t="s">
        <v>335</v>
      </c>
      <c r="G1285" s="144">
        <f>VLOOKUP(E1285,subcategory!A:B,2,0)</f>
        <v>87</v>
      </c>
      <c r="H1285" s="273" t="s">
        <v>10</v>
      </c>
      <c r="I1285" s="213" t="e">
        <f>VLOOKUP(H1285,gender!A:B,2,0)</f>
        <v>#N/A</v>
      </c>
      <c r="J1285" s="273">
        <v>744</v>
      </c>
      <c r="K1285" s="273">
        <v>744</v>
      </c>
      <c r="L1285" s="273">
        <v>1</v>
      </c>
      <c r="M1285" s="273" t="s">
        <v>148</v>
      </c>
      <c r="N1285" s="144">
        <f>VLOOKUP(M1285,brand!A:B,2,0)</f>
        <v>540</v>
      </c>
      <c r="O1285" s="144"/>
      <c r="P1285" s="144" t="e">
        <f>VLOOKUP(O1285,country!A:B,2,0)</f>
        <v>#N/A</v>
      </c>
      <c r="Q1285" s="273" t="s">
        <v>7195</v>
      </c>
      <c r="R1285" s="144" t="str">
        <f t="shared" si="57"/>
        <v>99% Բամբակ, 1% Էլաստան</v>
      </c>
      <c r="S1285" s="144" t="s">
        <v>7327</v>
      </c>
      <c r="T1285" s="144" t="e">
        <f>VLOOKUP(R1285,material!A:B,2,0)</f>
        <v>#N/A</v>
      </c>
      <c r="U1285" s="141" t="s">
        <v>7641</v>
      </c>
      <c r="V1285" s="141"/>
      <c r="W1285" s="273">
        <v>40</v>
      </c>
      <c r="X1285" s="141">
        <f>VLOOKUP(W1285,SIZE!A:B,2,0)</f>
        <v>79</v>
      </c>
      <c r="Y1285" s="141">
        <v>69.900000000000006</v>
      </c>
      <c r="Z1285" s="141" t="s">
        <v>1204</v>
      </c>
      <c r="AA1285" s="141">
        <f>VLOOKUP(Z1285,COLOR!A:B,2,0)</f>
        <v>25</v>
      </c>
      <c r="AB1285" s="130"/>
      <c r="AC1285" s="130"/>
      <c r="AD1285" s="130"/>
      <c r="AE1285" s="130"/>
      <c r="AF1285" s="130"/>
      <c r="AG1285" s="130"/>
      <c r="AH1285" s="130"/>
      <c r="AI1285" s="130"/>
      <c r="AJ1285" s="130"/>
      <c r="AK1285" s="130"/>
      <c r="AL1285" s="130"/>
      <c r="AM1285" s="130"/>
    </row>
    <row r="1286" spans="1:39" ht="20.25" customHeight="1">
      <c r="A1286" s="132">
        <v>1285</v>
      </c>
      <c r="B1286" s="19" t="s">
        <v>5755</v>
      </c>
      <c r="C1286" s="250">
        <v>62034231000</v>
      </c>
      <c r="D1286" s="261" t="s">
        <v>537</v>
      </c>
      <c r="E1286" s="143" t="str">
        <f t="shared" si="58"/>
        <v>Ջինսե Տաբատ</v>
      </c>
      <c r="F1286" s="273" t="s">
        <v>335</v>
      </c>
      <c r="G1286" s="144">
        <f>VLOOKUP(E1286,subcategory!A:B,2,0)</f>
        <v>87</v>
      </c>
      <c r="H1286" s="273" t="s">
        <v>10</v>
      </c>
      <c r="I1286" s="213" t="e">
        <f>VLOOKUP(H1286,gender!A:B,2,0)</f>
        <v>#N/A</v>
      </c>
      <c r="J1286" s="273">
        <v>614</v>
      </c>
      <c r="K1286" s="273">
        <v>614</v>
      </c>
      <c r="L1286" s="273">
        <v>1</v>
      </c>
      <c r="M1286" s="273" t="s">
        <v>148</v>
      </c>
      <c r="N1286" s="144">
        <f>VLOOKUP(M1286,brand!A:B,2,0)</f>
        <v>540</v>
      </c>
      <c r="O1286" s="144"/>
      <c r="P1286" s="144" t="e">
        <f>VLOOKUP(O1286,country!A:B,2,0)</f>
        <v>#N/A</v>
      </c>
      <c r="Q1286" s="273" t="s">
        <v>7195</v>
      </c>
      <c r="R1286" s="144" t="str">
        <f t="shared" si="57"/>
        <v>99% Բամբակ, 1% Էլաստան</v>
      </c>
      <c r="S1286" s="144" t="s">
        <v>7327</v>
      </c>
      <c r="T1286" s="144" t="e">
        <f>VLOOKUP(R1286,material!A:B,2,0)</f>
        <v>#N/A</v>
      </c>
      <c r="U1286" s="141" t="s">
        <v>7641</v>
      </c>
      <c r="V1286" s="141"/>
      <c r="W1286" s="273">
        <v>28</v>
      </c>
      <c r="X1286" s="141">
        <f>VLOOKUP(W1286,SIZE!A:B,2,0)</f>
        <v>17</v>
      </c>
      <c r="Y1286" s="141">
        <v>0</v>
      </c>
      <c r="Z1286" s="141" t="s">
        <v>1204</v>
      </c>
      <c r="AA1286" s="141">
        <f>VLOOKUP(Z1286,COLOR!A:B,2,0)</f>
        <v>25</v>
      </c>
      <c r="AB1286" s="130"/>
      <c r="AC1286" s="130"/>
      <c r="AD1286" s="130"/>
      <c r="AE1286" s="130"/>
      <c r="AF1286" s="130"/>
      <c r="AG1286" s="130"/>
      <c r="AH1286" s="130"/>
      <c r="AI1286" s="130"/>
      <c r="AJ1286" s="130"/>
      <c r="AK1286" s="130"/>
      <c r="AL1286" s="130"/>
      <c r="AM1286" s="130"/>
    </row>
    <row r="1287" spans="1:39" ht="20.25" customHeight="1">
      <c r="A1287" s="132">
        <v>1286</v>
      </c>
      <c r="B1287" s="19" t="s">
        <v>5756</v>
      </c>
      <c r="C1287" s="250">
        <v>62034231000</v>
      </c>
      <c r="D1287" s="261" t="s">
        <v>537</v>
      </c>
      <c r="E1287" s="143" t="str">
        <f t="shared" si="58"/>
        <v>Ջինսե Տաբատ</v>
      </c>
      <c r="F1287" s="273" t="s">
        <v>335</v>
      </c>
      <c r="G1287" s="144">
        <f>VLOOKUP(E1287,subcategory!A:B,2,0)</f>
        <v>87</v>
      </c>
      <c r="H1287" s="273" t="s">
        <v>10</v>
      </c>
      <c r="I1287" s="213" t="e">
        <f>VLOOKUP(H1287,gender!A:B,2,0)</f>
        <v>#N/A</v>
      </c>
      <c r="J1287" s="273">
        <v>750</v>
      </c>
      <c r="K1287" s="273">
        <v>750</v>
      </c>
      <c r="L1287" s="273">
        <v>1</v>
      </c>
      <c r="M1287" s="273" t="s">
        <v>148</v>
      </c>
      <c r="N1287" s="144">
        <f>VLOOKUP(M1287,brand!A:B,2,0)</f>
        <v>540</v>
      </c>
      <c r="O1287" s="144"/>
      <c r="P1287" s="144" t="e">
        <f>VLOOKUP(O1287,country!A:B,2,0)</f>
        <v>#N/A</v>
      </c>
      <c r="Q1287" s="273" t="s">
        <v>7195</v>
      </c>
      <c r="R1287" s="144" t="str">
        <f t="shared" si="57"/>
        <v>99% Բամբակ, 1% Էլաստան</v>
      </c>
      <c r="S1287" s="144" t="s">
        <v>7327</v>
      </c>
      <c r="T1287" s="144" t="e">
        <f>VLOOKUP(R1287,material!A:B,2,0)</f>
        <v>#N/A</v>
      </c>
      <c r="U1287" s="141" t="s">
        <v>7641</v>
      </c>
      <c r="V1287" s="141"/>
      <c r="W1287" s="273">
        <v>40</v>
      </c>
      <c r="X1287" s="141">
        <f>VLOOKUP(W1287,SIZE!A:B,2,0)</f>
        <v>79</v>
      </c>
      <c r="Y1287" s="141">
        <v>69.900000000000006</v>
      </c>
      <c r="Z1287" s="141" t="s">
        <v>1204</v>
      </c>
      <c r="AA1287" s="141">
        <f>VLOOKUP(Z1287,COLOR!A:B,2,0)</f>
        <v>25</v>
      </c>
      <c r="AB1287" s="130"/>
      <c r="AC1287" s="130"/>
      <c r="AD1287" s="130"/>
      <c r="AE1287" s="130"/>
      <c r="AF1287" s="130"/>
      <c r="AG1287" s="130"/>
      <c r="AH1287" s="130"/>
      <c r="AI1287" s="130"/>
      <c r="AJ1287" s="130"/>
      <c r="AK1287" s="130"/>
      <c r="AL1287" s="130"/>
      <c r="AM1287" s="130"/>
    </row>
    <row r="1288" spans="1:39" ht="20.25" customHeight="1">
      <c r="A1288" s="132">
        <v>1287</v>
      </c>
      <c r="B1288" s="19" t="s">
        <v>5757</v>
      </c>
      <c r="C1288" s="250">
        <v>62034231000</v>
      </c>
      <c r="D1288" s="261" t="s">
        <v>537</v>
      </c>
      <c r="E1288" s="143" t="str">
        <f t="shared" si="58"/>
        <v>Ջինսե Տաբատ</v>
      </c>
      <c r="F1288" s="273" t="s">
        <v>335</v>
      </c>
      <c r="G1288" s="144">
        <f>VLOOKUP(E1288,subcategory!A:B,2,0)</f>
        <v>87</v>
      </c>
      <c r="H1288" s="273" t="s">
        <v>10</v>
      </c>
      <c r="I1288" s="213" t="e">
        <f>VLOOKUP(H1288,gender!A:B,2,0)</f>
        <v>#N/A</v>
      </c>
      <c r="J1288" s="273">
        <v>610</v>
      </c>
      <c r="K1288" s="273">
        <v>610</v>
      </c>
      <c r="L1288" s="273">
        <v>1</v>
      </c>
      <c r="M1288" s="273" t="s">
        <v>148</v>
      </c>
      <c r="N1288" s="144">
        <f>VLOOKUP(M1288,brand!A:B,2,0)</f>
        <v>540</v>
      </c>
      <c r="O1288" s="144"/>
      <c r="P1288" s="144" t="e">
        <f>VLOOKUP(O1288,country!A:B,2,0)</f>
        <v>#N/A</v>
      </c>
      <c r="Q1288" s="273" t="s">
        <v>7195</v>
      </c>
      <c r="R1288" s="144" t="str">
        <f t="shared" si="57"/>
        <v>99% Բամբակ, 1% Էլաստան</v>
      </c>
      <c r="S1288" s="144" t="s">
        <v>7327</v>
      </c>
      <c r="T1288" s="144" t="e">
        <f>VLOOKUP(R1288,material!A:B,2,0)</f>
        <v>#N/A</v>
      </c>
      <c r="U1288" s="141" t="s">
        <v>7641</v>
      </c>
      <c r="V1288" s="141"/>
      <c r="W1288" s="273">
        <v>29</v>
      </c>
      <c r="X1288" s="141">
        <f>VLOOKUP(W1288,SIZE!A:B,2,0)</f>
        <v>133</v>
      </c>
      <c r="Y1288" s="141">
        <v>69.900000000000006</v>
      </c>
      <c r="Z1288" s="141" t="s">
        <v>1204</v>
      </c>
      <c r="AA1288" s="141">
        <f>VLOOKUP(Z1288,COLOR!A:B,2,0)</f>
        <v>25</v>
      </c>
      <c r="AB1288" s="130"/>
      <c r="AC1288" s="130"/>
      <c r="AD1288" s="130"/>
      <c r="AE1288" s="130"/>
      <c r="AF1288" s="130"/>
      <c r="AG1288" s="130"/>
      <c r="AH1288" s="130"/>
      <c r="AI1288" s="130"/>
      <c r="AJ1288" s="130"/>
      <c r="AK1288" s="130"/>
      <c r="AL1288" s="130"/>
      <c r="AM1288" s="130"/>
    </row>
    <row r="1289" spans="1:39" ht="20.25" customHeight="1">
      <c r="A1289" s="132">
        <v>1288</v>
      </c>
      <c r="B1289" s="19" t="s">
        <v>5758</v>
      </c>
      <c r="C1289" s="250">
        <v>62034231000</v>
      </c>
      <c r="D1289" s="261" t="s">
        <v>537</v>
      </c>
      <c r="E1289" s="143" t="str">
        <f t="shared" si="58"/>
        <v>Ջինսե Տաբատ</v>
      </c>
      <c r="F1289" s="273" t="s">
        <v>335</v>
      </c>
      <c r="G1289" s="144">
        <f>VLOOKUP(E1289,subcategory!A:B,2,0)</f>
        <v>87</v>
      </c>
      <c r="H1289" s="273" t="s">
        <v>10</v>
      </c>
      <c r="I1289" s="213" t="e">
        <f>VLOOKUP(H1289,gender!A:B,2,0)</f>
        <v>#N/A</v>
      </c>
      <c r="J1289" s="273">
        <v>656</v>
      </c>
      <c r="K1289" s="273">
        <v>656</v>
      </c>
      <c r="L1289" s="273">
        <v>1</v>
      </c>
      <c r="M1289" s="273" t="s">
        <v>148</v>
      </c>
      <c r="N1289" s="144">
        <f>VLOOKUP(M1289,brand!A:B,2,0)</f>
        <v>540</v>
      </c>
      <c r="O1289" s="144"/>
      <c r="P1289" s="144" t="e">
        <f>VLOOKUP(O1289,country!A:B,2,0)</f>
        <v>#N/A</v>
      </c>
      <c r="Q1289" s="273" t="s">
        <v>7195</v>
      </c>
      <c r="R1289" s="144" t="str">
        <f t="shared" si="57"/>
        <v>98% Բամբակ, 2% Էլաստան</v>
      </c>
      <c r="S1289" s="144" t="s">
        <v>7317</v>
      </c>
      <c r="T1289" s="144" t="e">
        <f>VLOOKUP(R1289,material!A:B,2,0)</f>
        <v>#N/A</v>
      </c>
      <c r="U1289" s="141" t="s">
        <v>7641</v>
      </c>
      <c r="V1289" s="141"/>
      <c r="W1289" s="273">
        <v>36</v>
      </c>
      <c r="X1289" s="141">
        <f>VLOOKUP(W1289,SIZE!A:B,2,0)</f>
        <v>52</v>
      </c>
      <c r="Y1289" s="141">
        <v>79.900000000000006</v>
      </c>
      <c r="Z1289" s="141" t="s">
        <v>1204</v>
      </c>
      <c r="AA1289" s="141">
        <f>VLOOKUP(Z1289,COLOR!A:B,2,0)</f>
        <v>25</v>
      </c>
      <c r="AB1289" s="130"/>
      <c r="AC1289" s="130"/>
      <c r="AD1289" s="130"/>
      <c r="AE1289" s="130"/>
      <c r="AF1289" s="130"/>
      <c r="AG1289" s="130"/>
      <c r="AH1289" s="130"/>
      <c r="AI1289" s="130"/>
      <c r="AJ1289" s="130"/>
      <c r="AK1289" s="130"/>
      <c r="AL1289" s="130"/>
      <c r="AM1289" s="130"/>
    </row>
    <row r="1290" spans="1:39" ht="20.25" customHeight="1">
      <c r="A1290" s="132">
        <v>1289</v>
      </c>
      <c r="B1290" s="19" t="s">
        <v>5759</v>
      </c>
      <c r="C1290" s="250">
        <v>62034231000</v>
      </c>
      <c r="D1290" s="261" t="s">
        <v>537</v>
      </c>
      <c r="E1290" s="143" t="str">
        <f t="shared" si="58"/>
        <v>Ջինսե Տաբատ</v>
      </c>
      <c r="F1290" s="273" t="s">
        <v>335</v>
      </c>
      <c r="G1290" s="144">
        <f>VLOOKUP(E1290,subcategory!A:B,2,0)</f>
        <v>87</v>
      </c>
      <c r="H1290" s="273" t="s">
        <v>10</v>
      </c>
      <c r="I1290" s="213" t="e">
        <f>VLOOKUP(H1290,gender!A:B,2,0)</f>
        <v>#N/A</v>
      </c>
      <c r="J1290" s="273">
        <v>568</v>
      </c>
      <c r="K1290" s="273">
        <v>568</v>
      </c>
      <c r="L1290" s="273">
        <v>1</v>
      </c>
      <c r="M1290" s="273" t="s">
        <v>148</v>
      </c>
      <c r="N1290" s="144">
        <f>VLOOKUP(M1290,brand!A:B,2,0)</f>
        <v>540</v>
      </c>
      <c r="O1290" s="144"/>
      <c r="P1290" s="144" t="e">
        <f>VLOOKUP(O1290,country!A:B,2,0)</f>
        <v>#N/A</v>
      </c>
      <c r="Q1290" s="273" t="s">
        <v>7195</v>
      </c>
      <c r="R1290" s="144" t="str">
        <f t="shared" si="57"/>
        <v>98% Բամբակ, 2% Էլաստան</v>
      </c>
      <c r="S1290" s="144" t="s">
        <v>7317</v>
      </c>
      <c r="T1290" s="144" t="e">
        <f>VLOOKUP(R1290,material!A:B,2,0)</f>
        <v>#N/A</v>
      </c>
      <c r="U1290" s="141" t="s">
        <v>7641</v>
      </c>
      <c r="V1290" s="141"/>
      <c r="W1290" s="273">
        <v>29</v>
      </c>
      <c r="X1290" s="141">
        <f>VLOOKUP(W1290,SIZE!A:B,2,0)</f>
        <v>133</v>
      </c>
      <c r="Y1290" s="141">
        <v>79.900000000000006</v>
      </c>
      <c r="Z1290" s="141" t="s">
        <v>1204</v>
      </c>
      <c r="AA1290" s="141">
        <f>VLOOKUP(Z1290,COLOR!A:B,2,0)</f>
        <v>25</v>
      </c>
      <c r="AB1290" s="130"/>
      <c r="AC1290" s="130"/>
      <c r="AD1290" s="130"/>
      <c r="AE1290" s="130"/>
      <c r="AF1290" s="130"/>
      <c r="AG1290" s="130"/>
      <c r="AH1290" s="130"/>
      <c r="AI1290" s="130"/>
      <c r="AJ1290" s="130"/>
      <c r="AK1290" s="130"/>
      <c r="AL1290" s="130"/>
      <c r="AM1290" s="130"/>
    </row>
    <row r="1291" spans="1:39" ht="20.25" customHeight="1">
      <c r="A1291" s="132">
        <v>1290</v>
      </c>
      <c r="B1291" s="19" t="s">
        <v>5760</v>
      </c>
      <c r="C1291" s="250">
        <v>62034231000</v>
      </c>
      <c r="D1291" s="261" t="s">
        <v>537</v>
      </c>
      <c r="E1291" s="143" t="str">
        <f t="shared" si="58"/>
        <v>Ջինսե Տաբատ</v>
      </c>
      <c r="F1291" s="273" t="s">
        <v>335</v>
      </c>
      <c r="G1291" s="144">
        <f>VLOOKUP(E1291,subcategory!A:B,2,0)</f>
        <v>87</v>
      </c>
      <c r="H1291" s="273" t="s">
        <v>10</v>
      </c>
      <c r="I1291" s="213" t="e">
        <f>VLOOKUP(H1291,gender!A:B,2,0)</f>
        <v>#N/A</v>
      </c>
      <c r="J1291" s="273">
        <v>602</v>
      </c>
      <c r="K1291" s="273">
        <v>602</v>
      </c>
      <c r="L1291" s="273">
        <v>1</v>
      </c>
      <c r="M1291" s="273" t="s">
        <v>148</v>
      </c>
      <c r="N1291" s="144">
        <f>VLOOKUP(M1291,brand!A:B,2,0)</f>
        <v>540</v>
      </c>
      <c r="O1291" s="144"/>
      <c r="P1291" s="144" t="e">
        <f>VLOOKUP(O1291,country!A:B,2,0)</f>
        <v>#N/A</v>
      </c>
      <c r="Q1291" s="273" t="s">
        <v>7195</v>
      </c>
      <c r="R1291" s="144" t="str">
        <f t="shared" si="57"/>
        <v>98% Բամբակ, 2% Էլաստան</v>
      </c>
      <c r="S1291" s="144" t="s">
        <v>7317</v>
      </c>
      <c r="T1291" s="144" t="e">
        <f>VLOOKUP(R1291,material!A:B,2,0)</f>
        <v>#N/A</v>
      </c>
      <c r="U1291" s="141" t="s">
        <v>7641</v>
      </c>
      <c r="V1291" s="141"/>
      <c r="W1291" s="273">
        <v>32</v>
      </c>
      <c r="X1291" s="141">
        <f>VLOOKUP(W1291,SIZE!A:B,2,0)</f>
        <v>31</v>
      </c>
      <c r="Y1291" s="141">
        <v>0</v>
      </c>
      <c r="Z1291" s="141" t="s">
        <v>1204</v>
      </c>
      <c r="AA1291" s="141">
        <f>VLOOKUP(Z1291,COLOR!A:B,2,0)</f>
        <v>25</v>
      </c>
      <c r="AB1291" s="130"/>
      <c r="AC1291" s="130"/>
      <c r="AD1291" s="130"/>
      <c r="AE1291" s="130"/>
      <c r="AF1291" s="130"/>
      <c r="AG1291" s="130"/>
      <c r="AH1291" s="130"/>
      <c r="AI1291" s="130"/>
      <c r="AJ1291" s="130"/>
      <c r="AK1291" s="130"/>
      <c r="AL1291" s="130"/>
      <c r="AM1291" s="130"/>
    </row>
    <row r="1292" spans="1:39" ht="20.25" customHeight="1">
      <c r="A1292" s="132">
        <v>1291</v>
      </c>
      <c r="B1292" s="19" t="s">
        <v>5761</v>
      </c>
      <c r="C1292" s="250">
        <v>62034231000</v>
      </c>
      <c r="D1292" s="261" t="s">
        <v>537</v>
      </c>
      <c r="E1292" s="143" t="str">
        <f t="shared" si="58"/>
        <v>Ջինսե Տաբատ</v>
      </c>
      <c r="F1292" s="273" t="s">
        <v>335</v>
      </c>
      <c r="G1292" s="144">
        <f>VLOOKUP(E1292,subcategory!A:B,2,0)</f>
        <v>87</v>
      </c>
      <c r="H1292" s="273" t="s">
        <v>10</v>
      </c>
      <c r="I1292" s="213" t="e">
        <f>VLOOKUP(H1292,gender!A:B,2,0)</f>
        <v>#N/A</v>
      </c>
      <c r="J1292" s="273">
        <v>572</v>
      </c>
      <c r="K1292" s="273">
        <v>572</v>
      </c>
      <c r="L1292" s="273">
        <v>1</v>
      </c>
      <c r="M1292" s="273" t="s">
        <v>148</v>
      </c>
      <c r="N1292" s="144">
        <f>VLOOKUP(M1292,brand!A:B,2,0)</f>
        <v>540</v>
      </c>
      <c r="O1292" s="144"/>
      <c r="P1292" s="144" t="e">
        <f>VLOOKUP(O1292,country!A:B,2,0)</f>
        <v>#N/A</v>
      </c>
      <c r="Q1292" s="273" t="s">
        <v>7195</v>
      </c>
      <c r="R1292" s="144" t="str">
        <f t="shared" si="57"/>
        <v>98% Բամբակ, 2% Էլաստան</v>
      </c>
      <c r="S1292" s="144" t="s">
        <v>7317</v>
      </c>
      <c r="T1292" s="144" t="e">
        <f>VLOOKUP(R1292,material!A:B,2,0)</f>
        <v>#N/A</v>
      </c>
      <c r="U1292" s="141" t="s">
        <v>7641</v>
      </c>
      <c r="V1292" s="141"/>
      <c r="W1292" s="273">
        <v>30</v>
      </c>
      <c r="X1292" s="141">
        <f>VLOOKUP(W1292,SIZE!A:B,2,0)</f>
        <v>22</v>
      </c>
      <c r="Y1292" s="141">
        <v>0</v>
      </c>
      <c r="Z1292" s="141" t="s">
        <v>1204</v>
      </c>
      <c r="AA1292" s="141">
        <f>VLOOKUP(Z1292,COLOR!A:B,2,0)</f>
        <v>25</v>
      </c>
      <c r="AB1292" s="130"/>
      <c r="AC1292" s="130"/>
      <c r="AD1292" s="130"/>
      <c r="AE1292" s="130"/>
      <c r="AF1292" s="130"/>
      <c r="AG1292" s="130"/>
      <c r="AH1292" s="130"/>
      <c r="AI1292" s="130"/>
      <c r="AJ1292" s="130"/>
      <c r="AK1292" s="130"/>
      <c r="AL1292" s="130"/>
      <c r="AM1292" s="130"/>
    </row>
    <row r="1293" spans="1:39" ht="20.25" customHeight="1">
      <c r="A1293" s="132">
        <v>1292</v>
      </c>
      <c r="B1293" s="19" t="s">
        <v>5762</v>
      </c>
      <c r="C1293" s="250">
        <v>62034231000</v>
      </c>
      <c r="D1293" s="261" t="s">
        <v>537</v>
      </c>
      <c r="E1293" s="143" t="str">
        <f t="shared" si="58"/>
        <v>Ջինսե Տաբատ</v>
      </c>
      <c r="F1293" s="273" t="s">
        <v>335</v>
      </c>
      <c r="G1293" s="144">
        <f>VLOOKUP(E1293,subcategory!A:B,2,0)</f>
        <v>87</v>
      </c>
      <c r="H1293" s="273" t="s">
        <v>10</v>
      </c>
      <c r="I1293" s="213" t="e">
        <f>VLOOKUP(H1293,gender!A:B,2,0)</f>
        <v>#N/A</v>
      </c>
      <c r="J1293" s="273">
        <v>618</v>
      </c>
      <c r="K1293" s="273">
        <v>618</v>
      </c>
      <c r="L1293" s="273">
        <v>1</v>
      </c>
      <c r="M1293" s="273" t="s">
        <v>148</v>
      </c>
      <c r="N1293" s="144">
        <f>VLOOKUP(M1293,brand!A:B,2,0)</f>
        <v>540</v>
      </c>
      <c r="O1293" s="144"/>
      <c r="P1293" s="144" t="e">
        <f>VLOOKUP(O1293,country!A:B,2,0)</f>
        <v>#N/A</v>
      </c>
      <c r="Q1293" s="273" t="s">
        <v>7195</v>
      </c>
      <c r="R1293" s="144" t="str">
        <f t="shared" si="57"/>
        <v>98% Բամբակ, 2% Էլաստան</v>
      </c>
      <c r="S1293" s="144" t="s">
        <v>7317</v>
      </c>
      <c r="T1293" s="144" t="e">
        <f>VLOOKUP(R1293,material!A:B,2,0)</f>
        <v>#N/A</v>
      </c>
      <c r="U1293" s="141" t="s">
        <v>7641</v>
      </c>
      <c r="V1293" s="141"/>
      <c r="W1293" s="273">
        <v>30</v>
      </c>
      <c r="X1293" s="141">
        <f>VLOOKUP(W1293,SIZE!A:B,2,0)</f>
        <v>22</v>
      </c>
      <c r="Y1293" s="141">
        <v>109.9</v>
      </c>
      <c r="Z1293" s="141" t="s">
        <v>2092</v>
      </c>
      <c r="AA1293" s="141">
        <f>VLOOKUP(Z1293,COLOR!A:B,2,0)</f>
        <v>8</v>
      </c>
      <c r="AB1293" s="130"/>
      <c r="AC1293" s="130"/>
      <c r="AD1293" s="130"/>
      <c r="AE1293" s="130"/>
      <c r="AF1293" s="130"/>
      <c r="AG1293" s="130"/>
      <c r="AH1293" s="130"/>
      <c r="AI1293" s="130"/>
      <c r="AJ1293" s="130"/>
      <c r="AK1293" s="130"/>
      <c r="AL1293" s="130"/>
      <c r="AM1293" s="130"/>
    </row>
    <row r="1294" spans="1:39" ht="20.25" customHeight="1">
      <c r="A1294" s="132">
        <v>1293</v>
      </c>
      <c r="B1294" s="19" t="s">
        <v>5763</v>
      </c>
      <c r="C1294" s="250">
        <v>62034231000</v>
      </c>
      <c r="D1294" s="261" t="s">
        <v>537</v>
      </c>
      <c r="E1294" s="143" t="str">
        <f t="shared" si="58"/>
        <v>Ջինսե Տաբատ</v>
      </c>
      <c r="F1294" s="273" t="s">
        <v>335</v>
      </c>
      <c r="G1294" s="144">
        <f>VLOOKUP(E1294,subcategory!A:B,2,0)</f>
        <v>87</v>
      </c>
      <c r="H1294" s="273" t="s">
        <v>10</v>
      </c>
      <c r="I1294" s="213" t="e">
        <f>VLOOKUP(H1294,gender!A:B,2,0)</f>
        <v>#N/A</v>
      </c>
      <c r="J1294" s="273">
        <v>644</v>
      </c>
      <c r="K1294" s="273">
        <v>644</v>
      </c>
      <c r="L1294" s="273">
        <v>1</v>
      </c>
      <c r="M1294" s="273" t="s">
        <v>148</v>
      </c>
      <c r="N1294" s="144">
        <f>VLOOKUP(M1294,brand!A:B,2,0)</f>
        <v>540</v>
      </c>
      <c r="O1294" s="144"/>
      <c r="P1294" s="144" t="e">
        <f>VLOOKUP(O1294,country!A:B,2,0)</f>
        <v>#N/A</v>
      </c>
      <c r="Q1294" s="273" t="s">
        <v>7195</v>
      </c>
      <c r="R1294" s="144" t="str">
        <f t="shared" si="57"/>
        <v>98% Բամբակ, 2% Էլաստան</v>
      </c>
      <c r="S1294" s="144" t="s">
        <v>7317</v>
      </c>
      <c r="T1294" s="144" t="e">
        <f>VLOOKUP(R1294,material!A:B,2,0)</f>
        <v>#N/A</v>
      </c>
      <c r="U1294" s="141" t="s">
        <v>7641</v>
      </c>
      <c r="V1294" s="141"/>
      <c r="W1294" s="273">
        <v>31</v>
      </c>
      <c r="X1294" s="141">
        <f>VLOOKUP(W1294,SIZE!A:B,2,0)</f>
        <v>140</v>
      </c>
      <c r="Y1294" s="141">
        <v>109.9</v>
      </c>
      <c r="Z1294" s="141" t="s">
        <v>2092</v>
      </c>
      <c r="AA1294" s="141">
        <f>VLOOKUP(Z1294,COLOR!A:B,2,0)</f>
        <v>8</v>
      </c>
      <c r="AB1294" s="130"/>
      <c r="AC1294" s="130"/>
      <c r="AD1294" s="130"/>
      <c r="AE1294" s="130"/>
      <c r="AF1294" s="130"/>
      <c r="AG1294" s="130"/>
      <c r="AH1294" s="130"/>
      <c r="AI1294" s="130"/>
      <c r="AJ1294" s="130"/>
      <c r="AK1294" s="130"/>
      <c r="AL1294" s="130"/>
      <c r="AM1294" s="130"/>
    </row>
    <row r="1295" spans="1:39" ht="20.25" customHeight="1">
      <c r="A1295" s="132">
        <v>1294</v>
      </c>
      <c r="B1295" s="19" t="s">
        <v>5764</v>
      </c>
      <c r="C1295" s="250">
        <v>62034231000</v>
      </c>
      <c r="D1295" s="261" t="s">
        <v>537</v>
      </c>
      <c r="E1295" s="143" t="str">
        <f t="shared" si="58"/>
        <v>Ջինսե Տաբատ</v>
      </c>
      <c r="F1295" s="273" t="s">
        <v>335</v>
      </c>
      <c r="G1295" s="144">
        <f>VLOOKUP(E1295,subcategory!A:B,2,0)</f>
        <v>87</v>
      </c>
      <c r="H1295" s="273" t="s">
        <v>10</v>
      </c>
      <c r="I1295" s="213" t="e">
        <f>VLOOKUP(H1295,gender!A:B,2,0)</f>
        <v>#N/A</v>
      </c>
      <c r="J1295" s="273">
        <v>630</v>
      </c>
      <c r="K1295" s="273">
        <v>630</v>
      </c>
      <c r="L1295" s="273">
        <v>1</v>
      </c>
      <c r="M1295" s="273" t="s">
        <v>148</v>
      </c>
      <c r="N1295" s="144">
        <f>VLOOKUP(M1295,brand!A:B,2,0)</f>
        <v>540</v>
      </c>
      <c r="O1295" s="144"/>
      <c r="P1295" s="144" t="e">
        <f>VLOOKUP(O1295,country!A:B,2,0)</f>
        <v>#N/A</v>
      </c>
      <c r="Q1295" s="273" t="s">
        <v>7195</v>
      </c>
      <c r="R1295" s="144" t="str">
        <f t="shared" si="57"/>
        <v>98% Բամբակ, 2% Էլաստան</v>
      </c>
      <c r="S1295" s="144" t="s">
        <v>7317</v>
      </c>
      <c r="T1295" s="144" t="e">
        <f>VLOOKUP(R1295,material!A:B,2,0)</f>
        <v>#N/A</v>
      </c>
      <c r="U1295" s="141" t="s">
        <v>7641</v>
      </c>
      <c r="V1295" s="141"/>
      <c r="W1295" s="273">
        <v>32</v>
      </c>
      <c r="X1295" s="141">
        <f>VLOOKUP(W1295,SIZE!A:B,2,0)</f>
        <v>31</v>
      </c>
      <c r="Y1295" s="141">
        <v>109.9</v>
      </c>
      <c r="Z1295" s="141" t="s">
        <v>2092</v>
      </c>
      <c r="AA1295" s="141">
        <f>VLOOKUP(Z1295,COLOR!A:B,2,0)</f>
        <v>8</v>
      </c>
      <c r="AB1295" s="130"/>
      <c r="AC1295" s="130"/>
      <c r="AD1295" s="130"/>
      <c r="AE1295" s="130"/>
      <c r="AF1295" s="130"/>
      <c r="AG1295" s="130"/>
      <c r="AH1295" s="130"/>
      <c r="AI1295" s="130"/>
      <c r="AJ1295" s="130"/>
      <c r="AK1295" s="130"/>
      <c r="AL1295" s="130"/>
      <c r="AM1295" s="130"/>
    </row>
    <row r="1296" spans="1:39" ht="20.25" customHeight="1">
      <c r="A1296" s="132">
        <v>1295</v>
      </c>
      <c r="B1296" s="19" t="s">
        <v>5765</v>
      </c>
      <c r="C1296" s="250">
        <v>62034231000</v>
      </c>
      <c r="D1296" s="261" t="s">
        <v>537</v>
      </c>
      <c r="E1296" s="143" t="str">
        <f t="shared" si="58"/>
        <v>Ջինսե Տաբատ</v>
      </c>
      <c r="F1296" s="273" t="s">
        <v>335</v>
      </c>
      <c r="G1296" s="144">
        <f>VLOOKUP(E1296,subcategory!A:B,2,0)</f>
        <v>87</v>
      </c>
      <c r="H1296" s="273" t="s">
        <v>10</v>
      </c>
      <c r="I1296" s="213" t="e">
        <f>VLOOKUP(H1296,gender!A:B,2,0)</f>
        <v>#N/A</v>
      </c>
      <c r="J1296" s="273">
        <v>654</v>
      </c>
      <c r="K1296" s="273">
        <v>654</v>
      </c>
      <c r="L1296" s="273">
        <v>1</v>
      </c>
      <c r="M1296" s="273" t="s">
        <v>148</v>
      </c>
      <c r="N1296" s="144">
        <f>VLOOKUP(M1296,brand!A:B,2,0)</f>
        <v>540</v>
      </c>
      <c r="O1296" s="144"/>
      <c r="P1296" s="144" t="e">
        <f>VLOOKUP(O1296,country!A:B,2,0)</f>
        <v>#N/A</v>
      </c>
      <c r="Q1296" s="273" t="s">
        <v>7195</v>
      </c>
      <c r="R1296" s="144" t="str">
        <f t="shared" si="57"/>
        <v>98% Բամբակ, 2% Էլաստան</v>
      </c>
      <c r="S1296" s="144" t="s">
        <v>7317</v>
      </c>
      <c r="T1296" s="144" t="e">
        <f>VLOOKUP(R1296,material!A:B,2,0)</f>
        <v>#N/A</v>
      </c>
      <c r="U1296" s="141" t="s">
        <v>7641</v>
      </c>
      <c r="V1296" s="141"/>
      <c r="W1296" s="273">
        <v>32</v>
      </c>
      <c r="X1296" s="141">
        <f>VLOOKUP(W1296,SIZE!A:B,2,0)</f>
        <v>31</v>
      </c>
      <c r="Y1296" s="141">
        <v>109.9</v>
      </c>
      <c r="Z1296" s="141" t="s">
        <v>2092</v>
      </c>
      <c r="AA1296" s="141">
        <f>VLOOKUP(Z1296,COLOR!A:B,2,0)</f>
        <v>8</v>
      </c>
      <c r="AB1296" s="130"/>
      <c r="AC1296" s="130"/>
      <c r="AD1296" s="130"/>
      <c r="AE1296" s="130"/>
      <c r="AF1296" s="130"/>
      <c r="AG1296" s="130"/>
      <c r="AH1296" s="130"/>
      <c r="AI1296" s="130"/>
      <c r="AJ1296" s="130"/>
      <c r="AK1296" s="130"/>
      <c r="AL1296" s="130"/>
      <c r="AM1296" s="130"/>
    </row>
    <row r="1297" spans="1:39" ht="20.25" customHeight="1">
      <c r="A1297" s="132">
        <v>1296</v>
      </c>
      <c r="B1297" s="19" t="s">
        <v>5766</v>
      </c>
      <c r="C1297" s="250">
        <v>62046231000</v>
      </c>
      <c r="D1297" s="261" t="s">
        <v>603</v>
      </c>
      <c r="E1297" s="143" t="str">
        <f t="shared" si="58"/>
        <v>Ջինսե Տաբատ</v>
      </c>
      <c r="F1297" s="273" t="s">
        <v>335</v>
      </c>
      <c r="G1297" s="144">
        <f>VLOOKUP(E1297,subcategory!A:B,2,0)</f>
        <v>87</v>
      </c>
      <c r="H1297" s="273" t="s">
        <v>20</v>
      </c>
      <c r="I1297" s="213" t="e">
        <f>VLOOKUP(H1297,gender!A:B,2,0)</f>
        <v>#N/A</v>
      </c>
      <c r="J1297" s="273">
        <v>600</v>
      </c>
      <c r="K1297" s="273">
        <v>600</v>
      </c>
      <c r="L1297" s="273">
        <v>1</v>
      </c>
      <c r="M1297" s="273" t="s">
        <v>2262</v>
      </c>
      <c r="N1297" s="144">
        <f>VLOOKUP(M1297,brand!A:B,2,0)</f>
        <v>823</v>
      </c>
      <c r="O1297" s="144"/>
      <c r="P1297" s="144" t="e">
        <f>VLOOKUP(O1297,country!A:B,2,0)</f>
        <v>#N/A</v>
      </c>
      <c r="Q1297" s="273" t="s">
        <v>440</v>
      </c>
      <c r="R1297" s="144" t="str">
        <f t="shared" si="57"/>
        <v>100% Բամբակ</v>
      </c>
      <c r="S1297" s="144" t="s">
        <v>7205</v>
      </c>
      <c r="T1297" s="144" t="e">
        <f>VLOOKUP(R1297,material!A:B,2,0)</f>
        <v>#N/A</v>
      </c>
      <c r="U1297" s="141" t="s">
        <v>7644</v>
      </c>
      <c r="V1297" s="141"/>
      <c r="W1297" s="273">
        <v>32</v>
      </c>
      <c r="X1297" s="141">
        <f>VLOOKUP(W1297,SIZE!A:B,2,0)</f>
        <v>31</v>
      </c>
      <c r="Y1297" s="141">
        <v>0</v>
      </c>
      <c r="Z1297" s="141" t="s">
        <v>1033</v>
      </c>
      <c r="AA1297" s="141">
        <f>VLOOKUP(Z1297,COLOR!A:B,2,0)</f>
        <v>20</v>
      </c>
      <c r="AB1297" s="130"/>
      <c r="AC1297" s="130"/>
      <c r="AD1297" s="130"/>
      <c r="AE1297" s="130"/>
      <c r="AF1297" s="130"/>
      <c r="AG1297" s="130"/>
      <c r="AH1297" s="130"/>
      <c r="AI1297" s="130"/>
      <c r="AJ1297" s="130"/>
      <c r="AK1297" s="130"/>
      <c r="AL1297" s="130"/>
      <c r="AM1297" s="130"/>
    </row>
    <row r="1298" spans="1:39" ht="20.25" customHeight="1">
      <c r="A1298" s="132">
        <v>1297</v>
      </c>
      <c r="B1298" s="19" t="s">
        <v>5767</v>
      </c>
      <c r="C1298" s="250">
        <v>62024000010</v>
      </c>
      <c r="D1298" s="261" t="s">
        <v>7015</v>
      </c>
      <c r="E1298" s="143" t="str">
        <f t="shared" si="58"/>
        <v>Թրենչ</v>
      </c>
      <c r="F1298" s="273" t="s">
        <v>7134</v>
      </c>
      <c r="G1298" s="144">
        <f>VLOOKUP(E1298,subcategory!A:B,2,0)</f>
        <v>405</v>
      </c>
      <c r="H1298" s="273" t="s">
        <v>20</v>
      </c>
      <c r="I1298" s="213" t="e">
        <f>VLOOKUP(H1298,gender!A:B,2,0)</f>
        <v>#N/A</v>
      </c>
      <c r="J1298" s="273">
        <v>1128</v>
      </c>
      <c r="K1298" s="273">
        <v>1128</v>
      </c>
      <c r="L1298" s="273">
        <v>1</v>
      </c>
      <c r="M1298" s="273" t="s">
        <v>2262</v>
      </c>
      <c r="N1298" s="144">
        <f>VLOOKUP(M1298,brand!A:B,2,0)</f>
        <v>823</v>
      </c>
      <c r="O1298" s="144"/>
      <c r="P1298" s="144" t="e">
        <f>VLOOKUP(O1298,country!A:B,2,0)</f>
        <v>#N/A</v>
      </c>
      <c r="Q1298" s="273" t="s">
        <v>3915</v>
      </c>
      <c r="R1298" s="144" t="str">
        <f t="shared" si="57"/>
        <v>100% Պոլիեսթեր</v>
      </c>
      <c r="S1298" s="144" t="s">
        <v>7203</v>
      </c>
      <c r="T1298" s="219" t="s">
        <v>3935</v>
      </c>
      <c r="U1298" s="141" t="s">
        <v>7644</v>
      </c>
      <c r="V1298" s="141"/>
      <c r="W1298" s="273" t="s">
        <v>821</v>
      </c>
      <c r="X1298" s="141">
        <f>VLOOKUP(W1298,SIZE!A:B,2,0)</f>
        <v>3</v>
      </c>
      <c r="Y1298" s="141">
        <v>0</v>
      </c>
      <c r="Z1298" s="141" t="s">
        <v>1033</v>
      </c>
      <c r="AA1298" s="141">
        <f>VLOOKUP(Z1298,COLOR!A:B,2,0)</f>
        <v>20</v>
      </c>
      <c r="AB1298" s="130"/>
      <c r="AC1298" s="130"/>
      <c r="AD1298" s="130"/>
      <c r="AE1298" s="130"/>
      <c r="AF1298" s="130"/>
      <c r="AG1298" s="130"/>
      <c r="AH1298" s="130"/>
      <c r="AI1298" s="130"/>
      <c r="AJ1298" s="130"/>
      <c r="AK1298" s="130"/>
      <c r="AL1298" s="130"/>
      <c r="AM1298" s="130"/>
    </row>
    <row r="1299" spans="1:39" ht="20.25" customHeight="1">
      <c r="A1299" s="132">
        <v>1298</v>
      </c>
      <c r="B1299" s="19" t="s">
        <v>5768</v>
      </c>
      <c r="C1299" s="250">
        <v>62046231000</v>
      </c>
      <c r="D1299" s="261" t="s">
        <v>603</v>
      </c>
      <c r="E1299" s="143" t="str">
        <f t="shared" si="58"/>
        <v>Ջինսե Տաբատ</v>
      </c>
      <c r="F1299" s="273" t="s">
        <v>335</v>
      </c>
      <c r="G1299" s="144">
        <f>VLOOKUP(E1299,subcategory!A:B,2,0)</f>
        <v>87</v>
      </c>
      <c r="H1299" s="273" t="s">
        <v>20</v>
      </c>
      <c r="I1299" s="213" t="e">
        <f>VLOOKUP(H1299,gender!A:B,2,0)</f>
        <v>#N/A</v>
      </c>
      <c r="J1299" s="273">
        <v>558</v>
      </c>
      <c r="K1299" s="273">
        <v>558</v>
      </c>
      <c r="L1299" s="273">
        <v>1</v>
      </c>
      <c r="M1299" s="273" t="s">
        <v>2262</v>
      </c>
      <c r="N1299" s="144">
        <f>VLOOKUP(M1299,brand!A:B,2,0)</f>
        <v>823</v>
      </c>
      <c r="O1299" s="144"/>
      <c r="P1299" s="144" t="e">
        <f>VLOOKUP(O1299,country!A:B,2,0)</f>
        <v>#N/A</v>
      </c>
      <c r="Q1299" s="273" t="s">
        <v>440</v>
      </c>
      <c r="R1299" s="144" t="str">
        <f t="shared" si="57"/>
        <v>100% Բամբակ</v>
      </c>
      <c r="S1299" s="144" t="s">
        <v>7205</v>
      </c>
      <c r="T1299" s="144" t="e">
        <f>VLOOKUP(R1299,material!A:B,2,0)</f>
        <v>#N/A</v>
      </c>
      <c r="U1299" s="141" t="s">
        <v>7644</v>
      </c>
      <c r="V1299" s="141"/>
      <c r="W1299" s="273">
        <v>32</v>
      </c>
      <c r="X1299" s="141">
        <f>VLOOKUP(W1299,SIZE!A:B,2,0)</f>
        <v>31</v>
      </c>
      <c r="Y1299" s="141">
        <v>0</v>
      </c>
      <c r="Z1299" s="141" t="s">
        <v>1033</v>
      </c>
      <c r="AA1299" s="141">
        <f>VLOOKUP(Z1299,COLOR!A:B,2,0)</f>
        <v>20</v>
      </c>
      <c r="AB1299" s="130"/>
      <c r="AC1299" s="130"/>
      <c r="AD1299" s="130"/>
      <c r="AE1299" s="130"/>
      <c r="AF1299" s="130"/>
      <c r="AG1299" s="130"/>
      <c r="AH1299" s="130"/>
      <c r="AI1299" s="130"/>
      <c r="AJ1299" s="130"/>
      <c r="AK1299" s="130"/>
      <c r="AL1299" s="130"/>
      <c r="AM1299" s="130"/>
    </row>
    <row r="1300" spans="1:39" ht="20.25" customHeight="1">
      <c r="A1300" s="132">
        <v>1299</v>
      </c>
      <c r="B1300" s="19" t="s">
        <v>5769</v>
      </c>
      <c r="C1300" s="250">
        <v>62046231000</v>
      </c>
      <c r="D1300" s="261" t="s">
        <v>603</v>
      </c>
      <c r="E1300" s="143" t="str">
        <f t="shared" si="58"/>
        <v>Ջինսե Տաբատ</v>
      </c>
      <c r="F1300" s="273" t="s">
        <v>335</v>
      </c>
      <c r="G1300" s="144">
        <f>VLOOKUP(E1300,subcategory!A:B,2,0)</f>
        <v>87</v>
      </c>
      <c r="H1300" s="273" t="s">
        <v>20</v>
      </c>
      <c r="I1300" s="213" t="e">
        <f>VLOOKUP(H1300,gender!A:B,2,0)</f>
        <v>#N/A</v>
      </c>
      <c r="J1300" s="273">
        <v>514</v>
      </c>
      <c r="K1300" s="273">
        <v>514</v>
      </c>
      <c r="L1300" s="273">
        <v>1</v>
      </c>
      <c r="M1300" s="273" t="s">
        <v>2262</v>
      </c>
      <c r="N1300" s="144">
        <f>VLOOKUP(M1300,brand!A:B,2,0)</f>
        <v>823</v>
      </c>
      <c r="O1300" s="144"/>
      <c r="P1300" s="144" t="e">
        <f>VLOOKUP(O1300,country!A:B,2,0)</f>
        <v>#N/A</v>
      </c>
      <c r="Q1300" s="273" t="s">
        <v>2841</v>
      </c>
      <c r="R1300" s="144" t="str">
        <f t="shared" si="57"/>
        <v>99% Բամբակ, 1% Էլաստան</v>
      </c>
      <c r="S1300" s="144" t="s">
        <v>7327</v>
      </c>
      <c r="T1300" s="144" t="e">
        <f>VLOOKUP(R1300,material!A:B,2,0)</f>
        <v>#N/A</v>
      </c>
      <c r="U1300" s="141" t="s">
        <v>7644</v>
      </c>
      <c r="V1300" s="141"/>
      <c r="W1300" s="273">
        <v>34</v>
      </c>
      <c r="X1300" s="141">
        <f>VLOOKUP(W1300,SIZE!A:B,2,0)</f>
        <v>41</v>
      </c>
      <c r="Y1300" s="141">
        <v>0</v>
      </c>
      <c r="Z1300" s="141" t="s">
        <v>1033</v>
      </c>
      <c r="AA1300" s="141">
        <f>VLOOKUP(Z1300,COLOR!A:B,2,0)</f>
        <v>20</v>
      </c>
      <c r="AB1300" s="130"/>
      <c r="AC1300" s="130"/>
      <c r="AD1300" s="130"/>
      <c r="AE1300" s="130"/>
      <c r="AF1300" s="130"/>
      <c r="AG1300" s="130"/>
      <c r="AH1300" s="130"/>
      <c r="AI1300" s="130"/>
      <c r="AJ1300" s="130"/>
      <c r="AK1300" s="130"/>
      <c r="AL1300" s="130"/>
      <c r="AM1300" s="130"/>
    </row>
    <row r="1301" spans="1:39" ht="20.25" customHeight="1">
      <c r="A1301" s="132">
        <v>1300</v>
      </c>
      <c r="B1301" s="19" t="s">
        <v>5770</v>
      </c>
      <c r="C1301" s="250">
        <v>65050090000</v>
      </c>
      <c r="D1301" s="261" t="s">
        <v>1963</v>
      </c>
      <c r="E1301" s="143" t="str">
        <f t="shared" si="58"/>
        <v>Գլխարկ</v>
      </c>
      <c r="F1301" s="273" t="s">
        <v>73</v>
      </c>
      <c r="G1301" s="144">
        <f>VLOOKUP(E1301,subcategory!A:B,2,0)</f>
        <v>5</v>
      </c>
      <c r="H1301" s="273" t="s">
        <v>20</v>
      </c>
      <c r="I1301" s="213" t="e">
        <f>VLOOKUP(H1301,gender!A:B,2,0)</f>
        <v>#N/A</v>
      </c>
      <c r="J1301" s="273">
        <v>170</v>
      </c>
      <c r="K1301" s="273">
        <v>170</v>
      </c>
      <c r="L1301" s="273">
        <v>1</v>
      </c>
      <c r="M1301" s="273" t="s">
        <v>2262</v>
      </c>
      <c r="N1301" s="144">
        <f>VLOOKUP(M1301,brand!A:B,2,0)</f>
        <v>823</v>
      </c>
      <c r="O1301" s="144"/>
      <c r="P1301" s="144" t="e">
        <f>VLOOKUP(O1301,country!A:B,2,0)</f>
        <v>#N/A</v>
      </c>
      <c r="Q1301" s="273" t="s">
        <v>3915</v>
      </c>
      <c r="R1301" s="144" t="str">
        <f t="shared" ref="R1301:R1364" si="59">PROPER(S1301)</f>
        <v>71% Ակրիլ, 26% Պոլիամիդ</v>
      </c>
      <c r="S1301" s="144" t="s">
        <v>7373</v>
      </c>
      <c r="T1301" s="144" t="e">
        <f>VLOOKUP(R1301,material!A:B,2,0)</f>
        <v>#N/A</v>
      </c>
      <c r="U1301" s="141" t="s">
        <v>7644</v>
      </c>
      <c r="V1301" s="141"/>
      <c r="W1301" s="273" t="s">
        <v>7709</v>
      </c>
      <c r="X1301" s="141">
        <f>VLOOKUP(W1301,SIZE!A:B,2,0)</f>
        <v>670</v>
      </c>
      <c r="Y1301" s="141">
        <v>0</v>
      </c>
      <c r="Z1301" s="141" t="s">
        <v>2042</v>
      </c>
      <c r="AA1301" s="141" t="e">
        <f>VLOOKUP(Z1301,COLOR!A:B,2,0)</f>
        <v>#N/A</v>
      </c>
      <c r="AB1301" s="130"/>
      <c r="AC1301" s="130"/>
      <c r="AD1301" s="130"/>
      <c r="AE1301" s="130"/>
      <c r="AF1301" s="130"/>
      <c r="AG1301" s="130"/>
      <c r="AH1301" s="130"/>
      <c r="AI1301" s="130"/>
      <c r="AJ1301" s="130"/>
      <c r="AK1301" s="130"/>
      <c r="AL1301" s="130"/>
      <c r="AM1301" s="130"/>
    </row>
    <row r="1302" spans="1:39" ht="20.25" customHeight="1">
      <c r="A1302" s="132">
        <v>1301</v>
      </c>
      <c r="B1302" s="19" t="s">
        <v>5771</v>
      </c>
      <c r="C1302" s="250">
        <v>61103099000</v>
      </c>
      <c r="D1302" s="261" t="s">
        <v>6936</v>
      </c>
      <c r="E1302" s="143" t="str">
        <f t="shared" si="58"/>
        <v>Սվիտրեր</v>
      </c>
      <c r="F1302" s="16" t="s">
        <v>459</v>
      </c>
      <c r="G1302" s="144">
        <f>VLOOKUP(E1302,subcategory!A:B,2,0)</f>
        <v>88</v>
      </c>
      <c r="H1302" s="273" t="s">
        <v>20</v>
      </c>
      <c r="I1302" s="213" t="e">
        <f>VLOOKUP(H1302,gender!A:B,2,0)</f>
        <v>#N/A</v>
      </c>
      <c r="J1302" s="273">
        <v>450</v>
      </c>
      <c r="K1302" s="273">
        <v>450</v>
      </c>
      <c r="L1302" s="273">
        <v>1</v>
      </c>
      <c r="M1302" s="273" t="s">
        <v>2262</v>
      </c>
      <c r="N1302" s="144">
        <f>VLOOKUP(M1302,brand!A:B,2,0)</f>
        <v>823</v>
      </c>
      <c r="O1302" s="144"/>
      <c r="P1302" s="144" t="e">
        <f>VLOOKUP(O1302,country!A:B,2,0)</f>
        <v>#N/A</v>
      </c>
      <c r="Q1302" s="273" t="s">
        <v>440</v>
      </c>
      <c r="R1302" s="144" t="str">
        <f t="shared" si="59"/>
        <v>100% Ակրիլ</v>
      </c>
      <c r="S1302" s="144" t="s">
        <v>7204</v>
      </c>
      <c r="T1302" s="144" t="e">
        <f>VLOOKUP(R1302,material!A:B,2,0)</f>
        <v>#N/A</v>
      </c>
      <c r="U1302" s="141" t="s">
        <v>7644</v>
      </c>
      <c r="V1302" s="141"/>
      <c r="W1302" s="273" t="s">
        <v>825</v>
      </c>
      <c r="X1302" s="141">
        <f>VLOOKUP(W1302,SIZE!A:B,2,0)</f>
        <v>119</v>
      </c>
      <c r="Y1302" s="141">
        <v>0</v>
      </c>
      <c r="Z1302" s="141" t="s">
        <v>2042</v>
      </c>
      <c r="AA1302" s="141" t="e">
        <f>VLOOKUP(Z1302,COLOR!A:B,2,0)</f>
        <v>#N/A</v>
      </c>
      <c r="AB1302" s="130"/>
      <c r="AC1302" s="130"/>
      <c r="AD1302" s="130"/>
      <c r="AE1302" s="130"/>
      <c r="AF1302" s="130"/>
      <c r="AG1302" s="130"/>
      <c r="AH1302" s="130"/>
      <c r="AI1302" s="130"/>
      <c r="AJ1302" s="130"/>
      <c r="AK1302" s="130"/>
      <c r="AL1302" s="130"/>
      <c r="AM1302" s="130"/>
    </row>
    <row r="1303" spans="1:39" ht="20.25" customHeight="1">
      <c r="A1303" s="132">
        <v>1302</v>
      </c>
      <c r="B1303" s="19" t="s">
        <v>5772</v>
      </c>
      <c r="C1303" s="250">
        <v>61044300000</v>
      </c>
      <c r="D1303" s="261" t="s">
        <v>2184</v>
      </c>
      <c r="E1303" s="143" t="str">
        <f t="shared" si="58"/>
        <v>Զգեստ</v>
      </c>
      <c r="F1303" s="273" t="s">
        <v>64</v>
      </c>
      <c r="G1303" s="144">
        <f>VLOOKUP(E1303,subcategory!A:B,2,0)</f>
        <v>43</v>
      </c>
      <c r="H1303" s="273" t="s">
        <v>20</v>
      </c>
      <c r="I1303" s="213" t="e">
        <f>VLOOKUP(H1303,gender!A:B,2,0)</f>
        <v>#N/A</v>
      </c>
      <c r="J1303" s="273">
        <v>252</v>
      </c>
      <c r="K1303" s="273">
        <v>252</v>
      </c>
      <c r="L1303" s="273">
        <v>1</v>
      </c>
      <c r="M1303" s="273" t="s">
        <v>2262</v>
      </c>
      <c r="N1303" s="144">
        <f>VLOOKUP(M1303,brand!A:B,2,0)</f>
        <v>823</v>
      </c>
      <c r="O1303" s="144"/>
      <c r="P1303" s="144" t="e">
        <f>VLOOKUP(O1303,country!A:B,2,0)</f>
        <v>#N/A</v>
      </c>
      <c r="Q1303" s="273" t="s">
        <v>436</v>
      </c>
      <c r="R1303" s="144" t="str">
        <f t="shared" si="59"/>
        <v>100% Ակրիլ</v>
      </c>
      <c r="S1303" s="144" t="s">
        <v>7204</v>
      </c>
      <c r="T1303" s="144" t="e">
        <f>VLOOKUP(R1303,material!A:B,2,0)</f>
        <v>#N/A</v>
      </c>
      <c r="U1303" s="141" t="s">
        <v>7644</v>
      </c>
      <c r="V1303" s="141"/>
      <c r="W1303" s="273" t="s">
        <v>821</v>
      </c>
      <c r="X1303" s="141">
        <f>VLOOKUP(W1303,SIZE!A:B,2,0)</f>
        <v>3</v>
      </c>
      <c r="Y1303" s="141">
        <v>0</v>
      </c>
      <c r="Z1303" s="141" t="s">
        <v>7764</v>
      </c>
      <c r="AA1303" s="141" t="e">
        <f>VLOOKUP(Z1303,COLOR!A:B,2,0)</f>
        <v>#N/A</v>
      </c>
      <c r="AB1303" s="130"/>
      <c r="AC1303" s="130"/>
      <c r="AD1303" s="130"/>
      <c r="AE1303" s="130"/>
      <c r="AF1303" s="130"/>
      <c r="AG1303" s="130"/>
      <c r="AH1303" s="130"/>
      <c r="AI1303" s="130"/>
      <c r="AJ1303" s="130"/>
      <c r="AK1303" s="130"/>
      <c r="AL1303" s="130"/>
      <c r="AM1303" s="130"/>
    </row>
    <row r="1304" spans="1:39" ht="20.25" customHeight="1">
      <c r="A1304" s="132">
        <v>1303</v>
      </c>
      <c r="B1304" s="19" t="s">
        <v>5773</v>
      </c>
      <c r="C1304" s="250">
        <v>61103099000</v>
      </c>
      <c r="D1304" s="261" t="s">
        <v>2338</v>
      </c>
      <c r="E1304" s="143" t="str">
        <f t="shared" si="58"/>
        <v>Սվիտրեր</v>
      </c>
      <c r="F1304" s="16" t="s">
        <v>459</v>
      </c>
      <c r="G1304" s="144">
        <f>VLOOKUP(E1304,subcategory!A:B,2,0)</f>
        <v>88</v>
      </c>
      <c r="H1304" s="273" t="s">
        <v>20</v>
      </c>
      <c r="I1304" s="213" t="e">
        <f>VLOOKUP(H1304,gender!A:B,2,0)</f>
        <v>#N/A</v>
      </c>
      <c r="J1304" s="273">
        <v>228</v>
      </c>
      <c r="K1304" s="273">
        <v>228</v>
      </c>
      <c r="L1304" s="273">
        <v>1</v>
      </c>
      <c r="M1304" s="273" t="s">
        <v>2262</v>
      </c>
      <c r="N1304" s="144">
        <f>VLOOKUP(M1304,brand!A:B,2,0)</f>
        <v>823</v>
      </c>
      <c r="O1304" s="144"/>
      <c r="P1304" s="144" t="e">
        <f>VLOOKUP(O1304,country!A:B,2,0)</f>
        <v>#N/A</v>
      </c>
      <c r="Q1304" s="273" t="s">
        <v>436</v>
      </c>
      <c r="R1304" s="144" t="str">
        <f t="shared" si="59"/>
        <v>100% Պոլիեսթեր</v>
      </c>
      <c r="S1304" s="144" t="s">
        <v>7203</v>
      </c>
      <c r="T1304" s="144" t="e">
        <f>VLOOKUP(R1304,material!A:B,2,0)</f>
        <v>#N/A</v>
      </c>
      <c r="U1304" s="141" t="s">
        <v>7644</v>
      </c>
      <c r="V1304" s="141"/>
      <c r="W1304" s="273" t="s">
        <v>810</v>
      </c>
      <c r="X1304" s="141">
        <f>VLOOKUP(W1304,SIZE!A:B,2,0)</f>
        <v>122</v>
      </c>
      <c r="Y1304" s="141">
        <v>0</v>
      </c>
      <c r="Z1304" s="141" t="s">
        <v>1059</v>
      </c>
      <c r="AA1304" s="141">
        <f>VLOOKUP(Z1304,COLOR!A:B,2,0)</f>
        <v>1</v>
      </c>
      <c r="AB1304" s="130"/>
      <c r="AC1304" s="130"/>
      <c r="AD1304" s="130"/>
      <c r="AE1304" s="130"/>
      <c r="AF1304" s="130"/>
      <c r="AG1304" s="130"/>
      <c r="AH1304" s="130"/>
      <c r="AI1304" s="130"/>
      <c r="AJ1304" s="130"/>
      <c r="AK1304" s="130"/>
      <c r="AL1304" s="130"/>
      <c r="AM1304" s="130"/>
    </row>
    <row r="1305" spans="1:39" ht="20.25" customHeight="1">
      <c r="A1305" s="132">
        <v>1304</v>
      </c>
      <c r="B1305" s="19" t="s">
        <v>5774</v>
      </c>
      <c r="C1305" s="250">
        <v>62034319000</v>
      </c>
      <c r="D1305" s="261" t="s">
        <v>6788</v>
      </c>
      <c r="E1305" s="143" t="str">
        <f t="shared" si="58"/>
        <v>Տաբատներ</v>
      </c>
      <c r="F1305" s="273" t="s">
        <v>7795</v>
      </c>
      <c r="G1305" s="144">
        <f>VLOOKUP(E1305,subcategory!A:B,2,0)</f>
        <v>93</v>
      </c>
      <c r="H1305" s="273" t="s">
        <v>10</v>
      </c>
      <c r="I1305" s="213" t="e">
        <f>VLOOKUP(H1305,gender!A:B,2,0)</f>
        <v>#N/A</v>
      </c>
      <c r="J1305" s="273">
        <v>406</v>
      </c>
      <c r="K1305" s="273">
        <v>406</v>
      </c>
      <c r="L1305" s="273">
        <v>1</v>
      </c>
      <c r="M1305" s="273" t="s">
        <v>2262</v>
      </c>
      <c r="N1305" s="144">
        <f>VLOOKUP(M1305,brand!A:B,2,0)</f>
        <v>823</v>
      </c>
      <c r="O1305" s="144"/>
      <c r="P1305" s="144" t="e">
        <f>VLOOKUP(O1305,country!A:B,2,0)</f>
        <v>#N/A</v>
      </c>
      <c r="Q1305" s="273" t="s">
        <v>436</v>
      </c>
      <c r="R1305" s="144" t="str">
        <f t="shared" si="59"/>
        <v>33% Վիսկոզա, 66% Պոլիեսթեր</v>
      </c>
      <c r="S1305" s="150" t="s">
        <v>7374</v>
      </c>
      <c r="T1305" s="219" t="s">
        <v>3939</v>
      </c>
      <c r="U1305" s="141" t="s">
        <v>7644</v>
      </c>
      <c r="V1305" s="141"/>
      <c r="W1305" s="273">
        <v>28</v>
      </c>
      <c r="X1305" s="141">
        <f>VLOOKUP(W1305,SIZE!A:B,2,0)</f>
        <v>17</v>
      </c>
      <c r="Y1305" s="141">
        <v>0</v>
      </c>
      <c r="Z1305" s="141" t="s">
        <v>2092</v>
      </c>
      <c r="AA1305" s="141">
        <f>VLOOKUP(Z1305,COLOR!A:B,2,0)</f>
        <v>8</v>
      </c>
      <c r="AB1305" s="130"/>
      <c r="AC1305" s="130"/>
      <c r="AD1305" s="130"/>
      <c r="AE1305" s="130"/>
      <c r="AF1305" s="130"/>
      <c r="AG1305" s="130"/>
      <c r="AH1305" s="130"/>
      <c r="AI1305" s="130"/>
      <c r="AJ1305" s="130"/>
      <c r="AK1305" s="130"/>
      <c r="AL1305" s="130"/>
      <c r="AM1305" s="130"/>
    </row>
    <row r="1306" spans="1:39" ht="20.25" customHeight="1">
      <c r="A1306" s="132">
        <v>1305</v>
      </c>
      <c r="B1306" s="19" t="s">
        <v>5775</v>
      </c>
      <c r="C1306" s="250">
        <v>61103099000</v>
      </c>
      <c r="D1306" s="261" t="s">
        <v>7008</v>
      </c>
      <c r="E1306" s="143" t="str">
        <f t="shared" si="58"/>
        <v>Ժիլետ</v>
      </c>
      <c r="F1306" s="273" t="s">
        <v>155</v>
      </c>
      <c r="G1306" s="144">
        <f>VLOOKUP(E1306,subcategory!A:B,2,0)</f>
        <v>17</v>
      </c>
      <c r="H1306" s="273" t="s">
        <v>20</v>
      </c>
      <c r="I1306" s="213" t="e">
        <f>VLOOKUP(H1306,gender!A:B,2,0)</f>
        <v>#N/A</v>
      </c>
      <c r="J1306" s="273">
        <v>306</v>
      </c>
      <c r="K1306" s="273">
        <v>306</v>
      </c>
      <c r="L1306" s="273">
        <v>1</v>
      </c>
      <c r="M1306" s="273" t="s">
        <v>2262</v>
      </c>
      <c r="N1306" s="144">
        <f>VLOOKUP(M1306,brand!A:B,2,0)</f>
        <v>823</v>
      </c>
      <c r="O1306" s="144"/>
      <c r="P1306" s="144" t="e">
        <f>VLOOKUP(O1306,country!A:B,2,0)</f>
        <v>#N/A</v>
      </c>
      <c r="Q1306" s="273" t="s">
        <v>436</v>
      </c>
      <c r="R1306" s="144" t="str">
        <f t="shared" si="59"/>
        <v>100% Պոլիեսթեր</v>
      </c>
      <c r="S1306" s="144" t="s">
        <v>7203</v>
      </c>
      <c r="T1306" s="144" t="e">
        <f>VLOOKUP(R1306,material!A:B,2,0)</f>
        <v>#N/A</v>
      </c>
      <c r="U1306" s="141" t="s">
        <v>7644</v>
      </c>
      <c r="V1306" s="141"/>
      <c r="W1306" s="273" t="s">
        <v>810</v>
      </c>
      <c r="X1306" s="141">
        <f>VLOOKUP(W1306,SIZE!A:B,2,0)</f>
        <v>122</v>
      </c>
      <c r="Y1306" s="141">
        <v>0</v>
      </c>
      <c r="Z1306" s="141" t="s">
        <v>1061</v>
      </c>
      <c r="AA1306" s="141">
        <f>VLOOKUP(Z1306,COLOR!A:B,2,0)</f>
        <v>4</v>
      </c>
      <c r="AB1306" s="130"/>
      <c r="AC1306" s="130"/>
      <c r="AD1306" s="130"/>
      <c r="AE1306" s="130"/>
      <c r="AF1306" s="130"/>
      <c r="AG1306" s="130"/>
      <c r="AH1306" s="130"/>
      <c r="AI1306" s="130"/>
      <c r="AJ1306" s="130"/>
      <c r="AK1306" s="130"/>
      <c r="AL1306" s="130"/>
      <c r="AM1306" s="130"/>
    </row>
    <row r="1307" spans="1:39" ht="20.25" customHeight="1">
      <c r="A1307" s="132">
        <v>1306</v>
      </c>
      <c r="B1307" s="19" t="s">
        <v>5776</v>
      </c>
      <c r="C1307" s="250">
        <v>62034235000</v>
      </c>
      <c r="D1307" s="261" t="s">
        <v>6796</v>
      </c>
      <c r="E1307" s="143" t="str">
        <f t="shared" si="58"/>
        <v>Տաբատներ</v>
      </c>
      <c r="F1307" s="273" t="s">
        <v>7795</v>
      </c>
      <c r="G1307" s="144">
        <f>VLOOKUP(E1307,subcategory!A:B,2,0)</f>
        <v>93</v>
      </c>
      <c r="H1307" s="273" t="s">
        <v>10</v>
      </c>
      <c r="I1307" s="213" t="e">
        <f>VLOOKUP(H1307,gender!A:B,2,0)</f>
        <v>#N/A</v>
      </c>
      <c r="J1307" s="273">
        <v>516</v>
      </c>
      <c r="K1307" s="273">
        <v>516</v>
      </c>
      <c r="L1307" s="273">
        <v>1</v>
      </c>
      <c r="M1307" s="273" t="s">
        <v>148</v>
      </c>
      <c r="N1307" s="144">
        <f>VLOOKUP(M1307,brand!A:B,2,0)</f>
        <v>540</v>
      </c>
      <c r="O1307" s="144"/>
      <c r="P1307" s="144" t="e">
        <f>VLOOKUP(O1307,country!A:B,2,0)</f>
        <v>#N/A</v>
      </c>
      <c r="Q1307" s="273" t="s">
        <v>7195</v>
      </c>
      <c r="R1307" s="144" t="str">
        <f t="shared" si="59"/>
        <v>98% Բամբակ, 2% Էլաստան</v>
      </c>
      <c r="S1307" s="144" t="s">
        <v>7317</v>
      </c>
      <c r="T1307" s="144" t="e">
        <f>VLOOKUP(R1307,material!A:B,2,0)</f>
        <v>#N/A</v>
      </c>
      <c r="U1307" s="141" t="s">
        <v>7641</v>
      </c>
      <c r="V1307" s="141"/>
      <c r="W1307" s="273">
        <v>42</v>
      </c>
      <c r="X1307" s="141">
        <f>VLOOKUP(W1307,SIZE!A:B,2,0)</f>
        <v>88</v>
      </c>
      <c r="Y1307" s="141">
        <v>69.900000000000006</v>
      </c>
      <c r="Z1307" s="141" t="s">
        <v>7767</v>
      </c>
      <c r="AA1307" s="141" t="e">
        <f>VLOOKUP(Z1307,COLOR!A:B,2,0)</f>
        <v>#N/A</v>
      </c>
      <c r="AB1307" s="130"/>
      <c r="AC1307" s="130"/>
      <c r="AD1307" s="130"/>
      <c r="AE1307" s="130"/>
      <c r="AF1307" s="130"/>
      <c r="AG1307" s="130"/>
      <c r="AH1307" s="130"/>
      <c r="AI1307" s="130"/>
      <c r="AJ1307" s="130"/>
      <c r="AK1307" s="130"/>
      <c r="AL1307" s="130"/>
      <c r="AM1307" s="130"/>
    </row>
    <row r="1308" spans="1:39" ht="20.25" customHeight="1">
      <c r="A1308" s="132">
        <v>1307</v>
      </c>
      <c r="B1308" s="19" t="s">
        <v>5777</v>
      </c>
      <c r="C1308" s="250">
        <v>62034235000</v>
      </c>
      <c r="D1308" s="261" t="s">
        <v>548</v>
      </c>
      <c r="E1308" s="143" t="str">
        <f t="shared" si="58"/>
        <v>Տաբատներ</v>
      </c>
      <c r="F1308" s="273" t="s">
        <v>7795</v>
      </c>
      <c r="G1308" s="144">
        <f>VLOOKUP(E1308,subcategory!A:B,2,0)</f>
        <v>93</v>
      </c>
      <c r="H1308" s="273" t="s">
        <v>10</v>
      </c>
      <c r="I1308" s="213" t="e">
        <f>VLOOKUP(H1308,gender!A:B,2,0)</f>
        <v>#N/A</v>
      </c>
      <c r="J1308" s="273">
        <v>554</v>
      </c>
      <c r="K1308" s="273">
        <v>554</v>
      </c>
      <c r="L1308" s="273">
        <v>1</v>
      </c>
      <c r="M1308" s="273" t="s">
        <v>148</v>
      </c>
      <c r="N1308" s="144">
        <f>VLOOKUP(M1308,brand!A:B,2,0)</f>
        <v>540</v>
      </c>
      <c r="O1308" s="144"/>
      <c r="P1308" s="144" t="e">
        <f>VLOOKUP(O1308,country!A:B,2,0)</f>
        <v>#N/A</v>
      </c>
      <c r="Q1308" s="273" t="s">
        <v>468</v>
      </c>
      <c r="R1308" s="144" t="str">
        <f t="shared" si="59"/>
        <v>98% Բամբակ, 2% Էլաստան</v>
      </c>
      <c r="S1308" s="144" t="s">
        <v>7317</v>
      </c>
      <c r="T1308" s="144" t="e">
        <f>VLOOKUP(R1308,material!A:B,2,0)</f>
        <v>#N/A</v>
      </c>
      <c r="U1308" s="141" t="s">
        <v>7641</v>
      </c>
      <c r="V1308" s="141"/>
      <c r="W1308" s="273">
        <v>52</v>
      </c>
      <c r="X1308" s="141">
        <f>VLOOKUP(W1308,SIZE!A:B,2,0)</f>
        <v>106</v>
      </c>
      <c r="Y1308" s="141">
        <v>79.900000000000006</v>
      </c>
      <c r="Z1308" s="141" t="s">
        <v>1061</v>
      </c>
      <c r="AA1308" s="141">
        <f>VLOOKUP(Z1308,COLOR!A:B,2,0)</f>
        <v>4</v>
      </c>
      <c r="AB1308" s="130"/>
      <c r="AC1308" s="130"/>
      <c r="AD1308" s="130"/>
      <c r="AE1308" s="130"/>
      <c r="AF1308" s="130"/>
      <c r="AG1308" s="130"/>
      <c r="AH1308" s="130"/>
      <c r="AI1308" s="130"/>
      <c r="AJ1308" s="130"/>
      <c r="AK1308" s="130"/>
      <c r="AL1308" s="130"/>
      <c r="AM1308" s="130"/>
    </row>
    <row r="1309" spans="1:39" ht="20.25" customHeight="1">
      <c r="A1309" s="132">
        <v>1308</v>
      </c>
      <c r="B1309" s="19" t="s">
        <v>5778</v>
      </c>
      <c r="C1309" s="250">
        <v>62034235000</v>
      </c>
      <c r="D1309" s="261" t="s">
        <v>548</v>
      </c>
      <c r="E1309" s="143" t="str">
        <f t="shared" si="58"/>
        <v>Տաբատներ</v>
      </c>
      <c r="F1309" s="273" t="s">
        <v>7795</v>
      </c>
      <c r="G1309" s="144">
        <f>VLOOKUP(E1309,subcategory!A:B,2,0)</f>
        <v>93</v>
      </c>
      <c r="H1309" s="273" t="s">
        <v>10</v>
      </c>
      <c r="I1309" s="213" t="e">
        <f>VLOOKUP(H1309,gender!A:B,2,0)</f>
        <v>#N/A</v>
      </c>
      <c r="J1309" s="273">
        <v>544</v>
      </c>
      <c r="K1309" s="273">
        <v>544</v>
      </c>
      <c r="L1309" s="273">
        <v>1</v>
      </c>
      <c r="M1309" s="273" t="s">
        <v>148</v>
      </c>
      <c r="N1309" s="144">
        <f>VLOOKUP(M1309,brand!A:B,2,0)</f>
        <v>540</v>
      </c>
      <c r="O1309" s="144"/>
      <c r="P1309" s="144" t="e">
        <f>VLOOKUP(O1309,country!A:B,2,0)</f>
        <v>#N/A</v>
      </c>
      <c r="Q1309" s="273" t="s">
        <v>468</v>
      </c>
      <c r="R1309" s="144" t="str">
        <f t="shared" si="59"/>
        <v>98% Բամբակ, 2% Էլաստան</v>
      </c>
      <c r="S1309" s="144" t="s">
        <v>7317</v>
      </c>
      <c r="T1309" s="144" t="e">
        <f>VLOOKUP(R1309,material!A:B,2,0)</f>
        <v>#N/A</v>
      </c>
      <c r="U1309" s="141" t="s">
        <v>7641</v>
      </c>
      <c r="V1309" s="141"/>
      <c r="W1309" s="273">
        <v>54</v>
      </c>
      <c r="X1309" s="141">
        <f>VLOOKUP(W1309,SIZE!A:B,2,0)</f>
        <v>107</v>
      </c>
      <c r="Y1309" s="141">
        <v>79.900000000000006</v>
      </c>
      <c r="Z1309" s="141" t="s">
        <v>1061</v>
      </c>
      <c r="AA1309" s="141">
        <f>VLOOKUP(Z1309,COLOR!A:B,2,0)</f>
        <v>4</v>
      </c>
      <c r="AB1309" s="130"/>
      <c r="AC1309" s="130"/>
      <c r="AD1309" s="130"/>
      <c r="AE1309" s="130"/>
      <c r="AF1309" s="130"/>
      <c r="AG1309" s="130"/>
      <c r="AH1309" s="130"/>
      <c r="AI1309" s="130"/>
      <c r="AJ1309" s="130"/>
      <c r="AK1309" s="130"/>
      <c r="AL1309" s="130"/>
      <c r="AM1309" s="130"/>
    </row>
    <row r="1310" spans="1:39" ht="20.25" customHeight="1">
      <c r="A1310" s="132">
        <v>1309</v>
      </c>
      <c r="B1310" s="19" t="s">
        <v>5779</v>
      </c>
      <c r="C1310" s="250">
        <v>62034235000</v>
      </c>
      <c r="D1310" s="261" t="s">
        <v>548</v>
      </c>
      <c r="E1310" s="143" t="str">
        <f t="shared" si="58"/>
        <v>Տաբատներ</v>
      </c>
      <c r="F1310" s="273" t="s">
        <v>7795</v>
      </c>
      <c r="G1310" s="144">
        <f>VLOOKUP(E1310,subcategory!A:B,2,0)</f>
        <v>93</v>
      </c>
      <c r="H1310" s="273" t="s">
        <v>10</v>
      </c>
      <c r="I1310" s="213" t="e">
        <f>VLOOKUP(H1310,gender!A:B,2,0)</f>
        <v>#N/A</v>
      </c>
      <c r="J1310" s="273">
        <v>562</v>
      </c>
      <c r="K1310" s="273">
        <v>562</v>
      </c>
      <c r="L1310" s="273">
        <v>1</v>
      </c>
      <c r="M1310" s="273" t="s">
        <v>148</v>
      </c>
      <c r="N1310" s="144">
        <f>VLOOKUP(M1310,brand!A:B,2,0)</f>
        <v>540</v>
      </c>
      <c r="O1310" s="144"/>
      <c r="P1310" s="144" t="e">
        <f>VLOOKUP(O1310,country!A:B,2,0)</f>
        <v>#N/A</v>
      </c>
      <c r="Q1310" s="273" t="s">
        <v>468</v>
      </c>
      <c r="R1310" s="144" t="str">
        <f t="shared" si="59"/>
        <v>98% Բամբակ, 2% Էլաստան</v>
      </c>
      <c r="S1310" s="144" t="s">
        <v>7317</v>
      </c>
      <c r="T1310" s="144" t="e">
        <f>VLOOKUP(R1310,material!A:B,2,0)</f>
        <v>#N/A</v>
      </c>
      <c r="U1310" s="141" t="s">
        <v>7641</v>
      </c>
      <c r="V1310" s="141"/>
      <c r="W1310" s="273">
        <v>56</v>
      </c>
      <c r="X1310" s="141">
        <f>VLOOKUP(W1310,SIZE!A:B,2,0)</f>
        <v>108</v>
      </c>
      <c r="Y1310" s="141">
        <v>79.900000000000006</v>
      </c>
      <c r="Z1310" s="141" t="s">
        <v>1061</v>
      </c>
      <c r="AA1310" s="141">
        <f>VLOOKUP(Z1310,COLOR!A:B,2,0)</f>
        <v>4</v>
      </c>
      <c r="AB1310" s="130"/>
      <c r="AC1310" s="130"/>
      <c r="AD1310" s="130"/>
      <c r="AE1310" s="130"/>
      <c r="AF1310" s="130"/>
      <c r="AG1310" s="130"/>
      <c r="AH1310" s="130"/>
      <c r="AI1310" s="130"/>
      <c r="AJ1310" s="130"/>
      <c r="AK1310" s="130"/>
      <c r="AL1310" s="130"/>
      <c r="AM1310" s="130"/>
    </row>
    <row r="1311" spans="1:39" ht="20.25" customHeight="1">
      <c r="A1311" s="132">
        <v>1310</v>
      </c>
      <c r="B1311" s="19" t="s">
        <v>5780</v>
      </c>
      <c r="C1311" s="250">
        <v>62034235000</v>
      </c>
      <c r="D1311" s="261" t="s">
        <v>548</v>
      </c>
      <c r="E1311" s="143" t="str">
        <f t="shared" si="58"/>
        <v>Տաբատներ</v>
      </c>
      <c r="F1311" s="273" t="s">
        <v>7795</v>
      </c>
      <c r="G1311" s="144">
        <f>VLOOKUP(E1311,subcategory!A:B,2,0)</f>
        <v>93</v>
      </c>
      <c r="H1311" s="273" t="s">
        <v>10</v>
      </c>
      <c r="I1311" s="213" t="e">
        <f>VLOOKUP(H1311,gender!A:B,2,0)</f>
        <v>#N/A</v>
      </c>
      <c r="J1311" s="273">
        <v>532</v>
      </c>
      <c r="K1311" s="273">
        <v>532</v>
      </c>
      <c r="L1311" s="273">
        <v>1</v>
      </c>
      <c r="M1311" s="273" t="s">
        <v>148</v>
      </c>
      <c r="N1311" s="144">
        <f>VLOOKUP(M1311,brand!A:B,2,0)</f>
        <v>540</v>
      </c>
      <c r="O1311" s="144"/>
      <c r="P1311" s="144" t="e">
        <f>VLOOKUP(O1311,country!A:B,2,0)</f>
        <v>#N/A</v>
      </c>
      <c r="Q1311" s="273" t="s">
        <v>468</v>
      </c>
      <c r="R1311" s="144" t="str">
        <f t="shared" si="59"/>
        <v>98% Բամբակ, 2% Էլաստան</v>
      </c>
      <c r="S1311" s="144" t="s">
        <v>7317</v>
      </c>
      <c r="T1311" s="144" t="e">
        <f>VLOOKUP(R1311,material!A:B,2,0)</f>
        <v>#N/A</v>
      </c>
      <c r="U1311" s="141" t="s">
        <v>7641</v>
      </c>
      <c r="V1311" s="141"/>
      <c r="W1311" s="273">
        <v>52</v>
      </c>
      <c r="X1311" s="141">
        <f>VLOOKUP(W1311,SIZE!A:B,2,0)</f>
        <v>106</v>
      </c>
      <c r="Y1311" s="141">
        <v>79.900000000000006</v>
      </c>
      <c r="Z1311" s="141" t="s">
        <v>1061</v>
      </c>
      <c r="AA1311" s="141">
        <f>VLOOKUP(Z1311,COLOR!A:B,2,0)</f>
        <v>4</v>
      </c>
      <c r="AB1311" s="130"/>
      <c r="AC1311" s="130"/>
      <c r="AD1311" s="130"/>
      <c r="AE1311" s="130"/>
      <c r="AF1311" s="130"/>
      <c r="AG1311" s="130"/>
      <c r="AH1311" s="130"/>
      <c r="AI1311" s="130"/>
      <c r="AJ1311" s="130"/>
      <c r="AK1311" s="130"/>
      <c r="AL1311" s="130"/>
      <c r="AM1311" s="130"/>
    </row>
    <row r="1312" spans="1:39" ht="20.25" customHeight="1">
      <c r="A1312" s="132">
        <v>1311</v>
      </c>
      <c r="B1312" s="19" t="s">
        <v>5781</v>
      </c>
      <c r="C1312" s="250">
        <v>62034231000</v>
      </c>
      <c r="D1312" s="261" t="s">
        <v>537</v>
      </c>
      <c r="E1312" s="143" t="str">
        <f t="shared" si="58"/>
        <v>Ջինսե Տաբատ</v>
      </c>
      <c r="F1312" s="273" t="s">
        <v>335</v>
      </c>
      <c r="G1312" s="144">
        <f>VLOOKUP(E1312,subcategory!A:B,2,0)</f>
        <v>87</v>
      </c>
      <c r="H1312" s="273" t="s">
        <v>10</v>
      </c>
      <c r="I1312" s="213" t="e">
        <f>VLOOKUP(H1312,gender!A:B,2,0)</f>
        <v>#N/A</v>
      </c>
      <c r="J1312" s="273">
        <v>586</v>
      </c>
      <c r="K1312" s="273">
        <v>586</v>
      </c>
      <c r="L1312" s="273">
        <v>1</v>
      </c>
      <c r="M1312" s="273" t="s">
        <v>148</v>
      </c>
      <c r="N1312" s="144">
        <f>VLOOKUP(M1312,brand!A:B,2,0)</f>
        <v>540</v>
      </c>
      <c r="O1312" s="144"/>
      <c r="P1312" s="144" t="e">
        <f>VLOOKUP(O1312,country!A:B,2,0)</f>
        <v>#N/A</v>
      </c>
      <c r="Q1312" s="273" t="s">
        <v>468</v>
      </c>
      <c r="R1312" s="144" t="str">
        <f t="shared" si="59"/>
        <v>98% Բամբակ, 2% Էլաստան</v>
      </c>
      <c r="S1312" s="144" t="s">
        <v>7317</v>
      </c>
      <c r="T1312" s="144" t="e">
        <f>VLOOKUP(R1312,material!A:B,2,0)</f>
        <v>#N/A</v>
      </c>
      <c r="U1312" s="141" t="s">
        <v>7641</v>
      </c>
      <c r="V1312" s="141"/>
      <c r="W1312" s="273">
        <v>29</v>
      </c>
      <c r="X1312" s="141">
        <f>VLOOKUP(W1312,SIZE!A:B,2,0)</f>
        <v>133</v>
      </c>
      <c r="Y1312" s="141">
        <v>79.900000000000006</v>
      </c>
      <c r="Z1312" s="141" t="s">
        <v>2092</v>
      </c>
      <c r="AA1312" s="141">
        <f>VLOOKUP(Z1312,COLOR!A:B,2,0)</f>
        <v>8</v>
      </c>
      <c r="AB1312" s="130"/>
      <c r="AC1312" s="130"/>
      <c r="AD1312" s="130"/>
      <c r="AE1312" s="130"/>
      <c r="AF1312" s="130"/>
      <c r="AG1312" s="130"/>
      <c r="AH1312" s="130"/>
      <c r="AI1312" s="130"/>
      <c r="AJ1312" s="130"/>
      <c r="AK1312" s="130"/>
      <c r="AL1312" s="130"/>
      <c r="AM1312" s="130"/>
    </row>
    <row r="1313" spans="1:39" ht="20.25" customHeight="1">
      <c r="A1313" s="132">
        <v>1312</v>
      </c>
      <c r="B1313" s="19" t="s">
        <v>5782</v>
      </c>
      <c r="C1313" s="250">
        <v>62034235000</v>
      </c>
      <c r="D1313" s="261" t="s">
        <v>548</v>
      </c>
      <c r="E1313" s="143" t="str">
        <f t="shared" si="58"/>
        <v>Տաբատներ</v>
      </c>
      <c r="F1313" s="273" t="s">
        <v>7795</v>
      </c>
      <c r="G1313" s="144">
        <f>VLOOKUP(E1313,subcategory!A:B,2,0)</f>
        <v>93</v>
      </c>
      <c r="H1313" s="273" t="s">
        <v>10</v>
      </c>
      <c r="I1313" s="213" t="e">
        <f>VLOOKUP(H1313,gender!A:B,2,0)</f>
        <v>#N/A</v>
      </c>
      <c r="J1313" s="273">
        <v>714</v>
      </c>
      <c r="K1313" s="273">
        <v>714</v>
      </c>
      <c r="L1313" s="273">
        <v>1</v>
      </c>
      <c r="M1313" s="273" t="s">
        <v>148</v>
      </c>
      <c r="N1313" s="144">
        <f>VLOOKUP(M1313,brand!A:B,2,0)</f>
        <v>540</v>
      </c>
      <c r="O1313" s="144"/>
      <c r="P1313" s="144" t="e">
        <f>VLOOKUP(O1313,country!A:B,2,0)</f>
        <v>#N/A</v>
      </c>
      <c r="Q1313" s="273" t="s">
        <v>468</v>
      </c>
      <c r="R1313" s="144" t="str">
        <f t="shared" si="59"/>
        <v>98% Բամբակ, 2% Էլաստան</v>
      </c>
      <c r="S1313" s="144" t="s">
        <v>7317</v>
      </c>
      <c r="T1313" s="144" t="e">
        <f>VLOOKUP(R1313,material!A:B,2,0)</f>
        <v>#N/A</v>
      </c>
      <c r="U1313" s="141" t="s">
        <v>7641</v>
      </c>
      <c r="V1313" s="141"/>
      <c r="W1313" s="273">
        <v>40</v>
      </c>
      <c r="X1313" s="141">
        <f>VLOOKUP(W1313,SIZE!A:B,2,0)</f>
        <v>79</v>
      </c>
      <c r="Y1313" s="141">
        <v>79.900000000000006</v>
      </c>
      <c r="Z1313" s="141" t="s">
        <v>2092</v>
      </c>
      <c r="AA1313" s="141">
        <f>VLOOKUP(Z1313,COLOR!A:B,2,0)</f>
        <v>8</v>
      </c>
      <c r="AB1313" s="130"/>
      <c r="AC1313" s="130"/>
      <c r="AD1313" s="130"/>
      <c r="AE1313" s="130"/>
      <c r="AF1313" s="130"/>
      <c r="AG1313" s="130"/>
      <c r="AH1313" s="130"/>
      <c r="AI1313" s="130"/>
      <c r="AJ1313" s="130"/>
      <c r="AK1313" s="130"/>
      <c r="AL1313" s="130"/>
      <c r="AM1313" s="130"/>
    </row>
    <row r="1314" spans="1:39" ht="20.25" customHeight="1">
      <c r="A1314" s="132">
        <v>1313</v>
      </c>
      <c r="B1314" s="19" t="s">
        <v>5783</v>
      </c>
      <c r="C1314" s="250">
        <v>62034231000</v>
      </c>
      <c r="D1314" s="261" t="s">
        <v>537</v>
      </c>
      <c r="E1314" s="143" t="str">
        <f t="shared" si="58"/>
        <v>Ջինսե Տաբատ</v>
      </c>
      <c r="F1314" s="273" t="s">
        <v>335</v>
      </c>
      <c r="G1314" s="144">
        <f>VLOOKUP(E1314,subcategory!A:B,2,0)</f>
        <v>87</v>
      </c>
      <c r="H1314" s="273" t="s">
        <v>10</v>
      </c>
      <c r="I1314" s="213" t="e">
        <f>VLOOKUP(H1314,gender!A:B,2,0)</f>
        <v>#N/A</v>
      </c>
      <c r="J1314" s="273">
        <v>644</v>
      </c>
      <c r="K1314" s="273">
        <v>644</v>
      </c>
      <c r="L1314" s="273">
        <v>1</v>
      </c>
      <c r="M1314" s="273" t="s">
        <v>148</v>
      </c>
      <c r="N1314" s="144">
        <f>VLOOKUP(M1314,brand!A:B,2,0)</f>
        <v>540</v>
      </c>
      <c r="O1314" s="144"/>
      <c r="P1314" s="144" t="e">
        <f>VLOOKUP(O1314,country!A:B,2,0)</f>
        <v>#N/A</v>
      </c>
      <c r="Q1314" s="273" t="s">
        <v>468</v>
      </c>
      <c r="R1314" s="144" t="str">
        <f t="shared" si="59"/>
        <v>98% Բամբակ, 2% Էլաստան</v>
      </c>
      <c r="S1314" s="144" t="s">
        <v>7317</v>
      </c>
      <c r="T1314" s="144" t="e">
        <f>VLOOKUP(R1314,material!A:B,2,0)</f>
        <v>#N/A</v>
      </c>
      <c r="U1314" s="141" t="s">
        <v>7641</v>
      </c>
      <c r="V1314" s="141"/>
      <c r="W1314" s="273">
        <v>34</v>
      </c>
      <c r="X1314" s="141">
        <f>VLOOKUP(W1314,SIZE!A:B,2,0)</f>
        <v>41</v>
      </c>
      <c r="Y1314" s="141">
        <v>79.900000000000006</v>
      </c>
      <c r="Z1314" s="141" t="s">
        <v>2092</v>
      </c>
      <c r="AA1314" s="141">
        <f>VLOOKUP(Z1314,COLOR!A:B,2,0)</f>
        <v>8</v>
      </c>
      <c r="AB1314" s="130"/>
      <c r="AC1314" s="130"/>
      <c r="AD1314" s="130"/>
      <c r="AE1314" s="130"/>
      <c r="AF1314" s="130"/>
      <c r="AG1314" s="130"/>
      <c r="AH1314" s="130"/>
      <c r="AI1314" s="130"/>
      <c r="AJ1314" s="130"/>
      <c r="AK1314" s="130"/>
      <c r="AL1314" s="130"/>
      <c r="AM1314" s="130"/>
    </row>
    <row r="1315" spans="1:39" ht="20.25" customHeight="1">
      <c r="A1315" s="132">
        <v>1314</v>
      </c>
      <c r="B1315" s="19" t="s">
        <v>5784</v>
      </c>
      <c r="C1315" s="250">
        <v>62034231000</v>
      </c>
      <c r="D1315" s="261" t="s">
        <v>537</v>
      </c>
      <c r="E1315" s="143" t="str">
        <f t="shared" si="58"/>
        <v>Ջինսե Տաբատ</v>
      </c>
      <c r="F1315" s="273" t="s">
        <v>335</v>
      </c>
      <c r="G1315" s="144">
        <f>VLOOKUP(E1315,subcategory!A:B,2,0)</f>
        <v>87</v>
      </c>
      <c r="H1315" s="273" t="s">
        <v>10</v>
      </c>
      <c r="I1315" s="213" t="e">
        <f>VLOOKUP(H1315,gender!A:B,2,0)</f>
        <v>#N/A</v>
      </c>
      <c r="J1315" s="273">
        <v>630</v>
      </c>
      <c r="K1315" s="273">
        <v>630</v>
      </c>
      <c r="L1315" s="273">
        <v>1</v>
      </c>
      <c r="M1315" s="273" t="s">
        <v>148</v>
      </c>
      <c r="N1315" s="144">
        <f>VLOOKUP(M1315,brand!A:B,2,0)</f>
        <v>540</v>
      </c>
      <c r="O1315" s="144"/>
      <c r="P1315" s="144" t="e">
        <f>VLOOKUP(O1315,country!A:B,2,0)</f>
        <v>#N/A</v>
      </c>
      <c r="Q1315" s="273" t="s">
        <v>468</v>
      </c>
      <c r="R1315" s="144" t="str">
        <f t="shared" si="59"/>
        <v>98% Բամբակ, 2% Էլաստան</v>
      </c>
      <c r="S1315" s="144" t="s">
        <v>7317</v>
      </c>
      <c r="T1315" s="144" t="e">
        <f>VLOOKUP(R1315,material!A:B,2,0)</f>
        <v>#N/A</v>
      </c>
      <c r="U1315" s="141" t="s">
        <v>7641</v>
      </c>
      <c r="V1315" s="141"/>
      <c r="W1315" s="273">
        <v>32</v>
      </c>
      <c r="X1315" s="141">
        <f>VLOOKUP(W1315,SIZE!A:B,2,0)</f>
        <v>31</v>
      </c>
      <c r="Y1315" s="141">
        <v>79.900000000000006</v>
      </c>
      <c r="Z1315" s="141" t="s">
        <v>2092</v>
      </c>
      <c r="AA1315" s="141">
        <f>VLOOKUP(Z1315,COLOR!A:B,2,0)</f>
        <v>8</v>
      </c>
      <c r="AB1315" s="130"/>
      <c r="AC1315" s="130"/>
      <c r="AD1315" s="130"/>
      <c r="AE1315" s="130"/>
      <c r="AF1315" s="130"/>
      <c r="AG1315" s="130"/>
      <c r="AH1315" s="130"/>
      <c r="AI1315" s="130"/>
      <c r="AJ1315" s="130"/>
      <c r="AK1315" s="130"/>
      <c r="AL1315" s="130"/>
      <c r="AM1315" s="130"/>
    </row>
    <row r="1316" spans="1:39" ht="20.25" customHeight="1">
      <c r="A1316" s="132">
        <v>1315</v>
      </c>
      <c r="B1316" s="19" t="s">
        <v>5785</v>
      </c>
      <c r="C1316" s="252">
        <v>62024000090</v>
      </c>
      <c r="D1316" s="260" t="s">
        <v>6809</v>
      </c>
      <c r="E1316" s="143" t="str">
        <f t="shared" si="58"/>
        <v>Բաճկոն</v>
      </c>
      <c r="F1316" s="273" t="s">
        <v>62</v>
      </c>
      <c r="G1316" s="144">
        <f>VLOOKUP(E1316,subcategory!A:B,2,0)</f>
        <v>14</v>
      </c>
      <c r="H1316" s="273" t="s">
        <v>20</v>
      </c>
      <c r="I1316" s="213" t="e">
        <f>VLOOKUP(H1316,gender!A:B,2,0)</f>
        <v>#N/A</v>
      </c>
      <c r="J1316" s="273">
        <v>540</v>
      </c>
      <c r="K1316" s="273">
        <v>540</v>
      </c>
      <c r="L1316" s="273">
        <v>1</v>
      </c>
      <c r="M1316" s="273" t="s">
        <v>2262</v>
      </c>
      <c r="N1316" s="144">
        <f>VLOOKUP(M1316,brand!A:B,2,0)</f>
        <v>823</v>
      </c>
      <c r="O1316" s="144"/>
      <c r="P1316" s="144" t="e">
        <f>VLOOKUP(O1316,country!A:B,2,0)</f>
        <v>#N/A</v>
      </c>
      <c r="Q1316" s="273" t="s">
        <v>7193</v>
      </c>
      <c r="R1316" s="144" t="str">
        <f t="shared" si="59"/>
        <v>100% Պոլիամիդ</v>
      </c>
      <c r="S1316" s="144" t="s">
        <v>7375</v>
      </c>
      <c r="T1316" s="144" t="e">
        <f>VLOOKUP(R1316,material!A:B,2,0)</f>
        <v>#N/A</v>
      </c>
      <c r="U1316" s="141" t="s">
        <v>7644</v>
      </c>
      <c r="V1316" s="141"/>
      <c r="W1316" s="273" t="s">
        <v>858</v>
      </c>
      <c r="X1316" s="141">
        <f>VLOOKUP(W1316,SIZE!A:B,2,0)</f>
        <v>1</v>
      </c>
      <c r="Y1316" s="141">
        <v>0</v>
      </c>
      <c r="Z1316" s="141" t="s">
        <v>1061</v>
      </c>
      <c r="AA1316" s="141">
        <f>VLOOKUP(Z1316,COLOR!A:B,2,0)</f>
        <v>4</v>
      </c>
      <c r="AB1316" s="130"/>
      <c r="AC1316" s="130"/>
      <c r="AD1316" s="130"/>
      <c r="AE1316" s="130"/>
      <c r="AF1316" s="130"/>
      <c r="AG1316" s="130"/>
      <c r="AH1316" s="130"/>
      <c r="AI1316" s="130"/>
      <c r="AJ1316" s="130"/>
      <c r="AK1316" s="130"/>
      <c r="AL1316" s="130"/>
      <c r="AM1316" s="130"/>
    </row>
    <row r="1317" spans="1:39" ht="20.25" customHeight="1">
      <c r="A1317" s="132">
        <v>1316</v>
      </c>
      <c r="B1317" s="19" t="s">
        <v>5786</v>
      </c>
      <c r="C1317" s="250">
        <v>61103099000</v>
      </c>
      <c r="D1317" s="261" t="s">
        <v>7016</v>
      </c>
      <c r="E1317" s="143" t="str">
        <f t="shared" si="58"/>
        <v>Վերնաշապիկ</v>
      </c>
      <c r="F1317" s="273" t="s">
        <v>47</v>
      </c>
      <c r="G1317" s="144">
        <f>VLOOKUP(E1317,subcategory!A:B,2,0)</f>
        <v>82</v>
      </c>
      <c r="H1317" s="273" t="s">
        <v>55</v>
      </c>
      <c r="I1317" s="213" t="e">
        <f>VLOOKUP(H1317,gender!A:B,2,0)</f>
        <v>#N/A</v>
      </c>
      <c r="J1317" s="273">
        <v>422</v>
      </c>
      <c r="K1317" s="273">
        <v>422</v>
      </c>
      <c r="L1317" s="273">
        <v>1</v>
      </c>
      <c r="M1317" s="273" t="s">
        <v>2262</v>
      </c>
      <c r="N1317" s="144">
        <f>VLOOKUP(M1317,brand!A:B,2,0)</f>
        <v>823</v>
      </c>
      <c r="O1317" s="144"/>
      <c r="P1317" s="144" t="e">
        <f>VLOOKUP(O1317,country!A:B,2,0)</f>
        <v>#N/A</v>
      </c>
      <c r="Q1317" s="273" t="s">
        <v>436</v>
      </c>
      <c r="R1317" s="144" t="str">
        <f t="shared" si="59"/>
        <v>82% Ակրիլ, 9% Պոլիեսթեր</v>
      </c>
      <c r="S1317" s="144" t="s">
        <v>7376</v>
      </c>
      <c r="T1317" s="144" t="e">
        <f>VLOOKUP(R1317,material!A:B,2,0)</f>
        <v>#N/A</v>
      </c>
      <c r="U1317" s="141" t="s">
        <v>7644</v>
      </c>
      <c r="V1317" s="141"/>
      <c r="W1317" s="273" t="s">
        <v>930</v>
      </c>
      <c r="X1317" s="141">
        <f>VLOOKUP(W1317,SIZE!A:B,2,0)</f>
        <v>666</v>
      </c>
      <c r="Y1317" s="141">
        <v>0</v>
      </c>
      <c r="Z1317" s="141" t="s">
        <v>2092</v>
      </c>
      <c r="AA1317" s="141">
        <f>VLOOKUP(Z1317,COLOR!A:B,2,0)</f>
        <v>8</v>
      </c>
      <c r="AB1317" s="130"/>
      <c r="AC1317" s="130"/>
      <c r="AD1317" s="130"/>
      <c r="AE1317" s="130"/>
      <c r="AF1317" s="130"/>
      <c r="AG1317" s="130"/>
      <c r="AH1317" s="130"/>
      <c r="AI1317" s="130"/>
      <c r="AJ1317" s="130"/>
      <c r="AK1317" s="130"/>
      <c r="AL1317" s="130"/>
      <c r="AM1317" s="130"/>
    </row>
    <row r="1318" spans="1:39" ht="20.25" customHeight="1">
      <c r="A1318" s="132">
        <v>1317</v>
      </c>
      <c r="B1318" s="19" t="s">
        <v>5787</v>
      </c>
      <c r="C1318" s="250">
        <v>61045300000</v>
      </c>
      <c r="D1318" s="261" t="s">
        <v>495</v>
      </c>
      <c r="E1318" s="143" t="str">
        <f t="shared" si="58"/>
        <v>Կիսաշրջազգեստ</v>
      </c>
      <c r="F1318" s="273" t="s">
        <v>443</v>
      </c>
      <c r="G1318" s="144">
        <f>VLOOKUP(E1318,subcategory!A:B,2,0)</f>
        <v>53</v>
      </c>
      <c r="H1318" s="273" t="s">
        <v>20</v>
      </c>
      <c r="I1318" s="213" t="e">
        <f>VLOOKUP(H1318,gender!A:B,2,0)</f>
        <v>#N/A</v>
      </c>
      <c r="J1318" s="273">
        <v>254</v>
      </c>
      <c r="K1318" s="273">
        <v>254</v>
      </c>
      <c r="L1318" s="273">
        <v>1</v>
      </c>
      <c r="M1318" s="273" t="s">
        <v>2262</v>
      </c>
      <c r="N1318" s="144">
        <f>VLOOKUP(M1318,brand!A:B,2,0)</f>
        <v>823</v>
      </c>
      <c r="O1318" s="144"/>
      <c r="P1318" s="144" t="e">
        <f>VLOOKUP(O1318,country!A:B,2,0)</f>
        <v>#N/A</v>
      </c>
      <c r="Q1318" s="273" t="s">
        <v>3915</v>
      </c>
      <c r="R1318" s="144" t="str">
        <f t="shared" si="59"/>
        <v>100% Պոլիեսթեր</v>
      </c>
      <c r="S1318" s="144" t="s">
        <v>7203</v>
      </c>
      <c r="T1318" s="144" t="e">
        <f>VLOOKUP(R1318,material!A:B,2,0)</f>
        <v>#N/A</v>
      </c>
      <c r="U1318" s="141" t="s">
        <v>7644</v>
      </c>
      <c r="V1318" s="141"/>
      <c r="W1318" s="273">
        <v>38</v>
      </c>
      <c r="X1318" s="141">
        <f>VLOOKUP(W1318,SIZE!A:B,2,0)</f>
        <v>64</v>
      </c>
      <c r="Y1318" s="141">
        <v>0</v>
      </c>
      <c r="Z1318" s="141" t="s">
        <v>2092</v>
      </c>
      <c r="AA1318" s="141">
        <f>VLOOKUP(Z1318,COLOR!A:B,2,0)</f>
        <v>8</v>
      </c>
      <c r="AB1318" s="130"/>
      <c r="AC1318" s="130"/>
      <c r="AD1318" s="130"/>
      <c r="AE1318" s="130"/>
      <c r="AF1318" s="130"/>
      <c r="AG1318" s="130"/>
      <c r="AH1318" s="130"/>
      <c r="AI1318" s="130"/>
      <c r="AJ1318" s="130"/>
      <c r="AK1318" s="130"/>
      <c r="AL1318" s="130"/>
      <c r="AM1318" s="130"/>
    </row>
    <row r="1319" spans="1:39" ht="20.25" customHeight="1">
      <c r="A1319" s="132">
        <v>1318</v>
      </c>
      <c r="B1319" s="19" t="s">
        <v>5788</v>
      </c>
      <c r="C1319" s="250">
        <v>62034235000</v>
      </c>
      <c r="D1319" s="261" t="s">
        <v>548</v>
      </c>
      <c r="E1319" s="143" t="str">
        <f t="shared" si="58"/>
        <v>Տաբատներ</v>
      </c>
      <c r="F1319" s="273" t="s">
        <v>7795</v>
      </c>
      <c r="G1319" s="144">
        <f>VLOOKUP(E1319,subcategory!A:B,2,0)</f>
        <v>93</v>
      </c>
      <c r="H1319" s="273" t="s">
        <v>10</v>
      </c>
      <c r="I1319" s="213" t="e">
        <f>VLOOKUP(H1319,gender!A:B,2,0)</f>
        <v>#N/A</v>
      </c>
      <c r="J1319" s="273">
        <v>452</v>
      </c>
      <c r="K1319" s="273">
        <v>452</v>
      </c>
      <c r="L1319" s="273">
        <v>1</v>
      </c>
      <c r="M1319" s="273" t="s">
        <v>2262</v>
      </c>
      <c r="N1319" s="144">
        <f>VLOOKUP(M1319,brand!A:B,2,0)</f>
        <v>823</v>
      </c>
      <c r="O1319" s="144"/>
      <c r="P1319" s="144" t="e">
        <f>VLOOKUP(O1319,country!A:B,2,0)</f>
        <v>#N/A</v>
      </c>
      <c r="Q1319" s="273" t="s">
        <v>436</v>
      </c>
      <c r="R1319" s="144" t="str">
        <f t="shared" si="59"/>
        <v>86% Բամբակ, 14% Պոլիեսթեր</v>
      </c>
      <c r="S1319" s="144" t="s">
        <v>7377</v>
      </c>
      <c r="T1319" s="144" t="e">
        <f>VLOOKUP(R1319,material!A:B,2,0)</f>
        <v>#N/A</v>
      </c>
      <c r="U1319" s="141" t="s">
        <v>7644</v>
      </c>
      <c r="V1319" s="141"/>
      <c r="W1319" s="273" t="s">
        <v>810</v>
      </c>
      <c r="X1319" s="141">
        <f>VLOOKUP(W1319,SIZE!A:B,2,0)</f>
        <v>122</v>
      </c>
      <c r="Y1319" s="141">
        <v>0</v>
      </c>
      <c r="Z1319" s="141" t="s">
        <v>1033</v>
      </c>
      <c r="AA1319" s="141">
        <f>VLOOKUP(Z1319,COLOR!A:B,2,0)</f>
        <v>20</v>
      </c>
      <c r="AB1319" s="130"/>
      <c r="AC1319" s="130"/>
      <c r="AD1319" s="130"/>
      <c r="AE1319" s="130"/>
      <c r="AF1319" s="130"/>
      <c r="AG1319" s="130"/>
      <c r="AH1319" s="130"/>
      <c r="AI1319" s="130"/>
      <c r="AJ1319" s="130"/>
      <c r="AK1319" s="130"/>
      <c r="AL1319" s="130"/>
      <c r="AM1319" s="130"/>
    </row>
    <row r="1320" spans="1:39" ht="20.25" customHeight="1">
      <c r="A1320" s="132">
        <v>1319</v>
      </c>
      <c r="B1320" s="19" t="s">
        <v>5789</v>
      </c>
      <c r="C1320" s="250">
        <v>62071100000</v>
      </c>
      <c r="D1320" s="260" t="s">
        <v>6791</v>
      </c>
      <c r="E1320" s="143" t="str">
        <f t="shared" si="58"/>
        <v>Վարտիկ Սեթ 3Հատ</v>
      </c>
      <c r="F1320" s="273" t="s">
        <v>7092</v>
      </c>
      <c r="G1320" s="144" t="e">
        <f>VLOOKUP(E1320,subcategory!A:B,2,0)</f>
        <v>#N/A</v>
      </c>
      <c r="H1320" s="273" t="s">
        <v>10</v>
      </c>
      <c r="I1320" s="213" t="e">
        <f>VLOOKUP(H1320,gender!A:B,2,0)</f>
        <v>#N/A</v>
      </c>
      <c r="J1320" s="273">
        <v>346</v>
      </c>
      <c r="K1320" s="273">
        <v>346</v>
      </c>
      <c r="L1320" s="273">
        <v>1</v>
      </c>
      <c r="M1320" s="273" t="s">
        <v>2262</v>
      </c>
      <c r="N1320" s="144">
        <f>VLOOKUP(M1320,brand!A:B,2,0)</f>
        <v>823</v>
      </c>
      <c r="O1320" s="144"/>
      <c r="P1320" s="144" t="e">
        <f>VLOOKUP(O1320,country!A:B,2,0)</f>
        <v>#N/A</v>
      </c>
      <c r="Q1320" s="273" t="s">
        <v>440</v>
      </c>
      <c r="R1320" s="144" t="str">
        <f t="shared" si="59"/>
        <v>100% Բամբակ</v>
      </c>
      <c r="S1320" s="144" t="s">
        <v>7205</v>
      </c>
      <c r="T1320" s="144" t="e">
        <f>VLOOKUP(R1320,material!A:B,2,0)</f>
        <v>#N/A</v>
      </c>
      <c r="U1320" s="141" t="s">
        <v>7644</v>
      </c>
      <c r="V1320" s="141"/>
      <c r="W1320" s="273" t="s">
        <v>948</v>
      </c>
      <c r="X1320" s="141">
        <f>VLOOKUP(W1320,SIZE!A:B,2,0)</f>
        <v>327</v>
      </c>
      <c r="Y1320" s="141">
        <v>400</v>
      </c>
      <c r="Z1320" s="141" t="s">
        <v>1033</v>
      </c>
      <c r="AA1320" s="141">
        <f>VLOOKUP(Z1320,COLOR!A:B,2,0)</f>
        <v>20</v>
      </c>
      <c r="AB1320" s="130"/>
      <c r="AC1320" s="130"/>
      <c r="AD1320" s="130"/>
      <c r="AE1320" s="130"/>
      <c r="AF1320" s="130"/>
      <c r="AG1320" s="130"/>
      <c r="AH1320" s="130"/>
      <c r="AI1320" s="130"/>
      <c r="AJ1320" s="130"/>
      <c r="AK1320" s="130"/>
      <c r="AL1320" s="130"/>
      <c r="AM1320" s="130"/>
    </row>
    <row r="1321" spans="1:39" ht="20.25" customHeight="1">
      <c r="A1321" s="132">
        <v>1320</v>
      </c>
      <c r="B1321" s="19" t="s">
        <v>5790</v>
      </c>
      <c r="C1321" s="250">
        <v>61103099000</v>
      </c>
      <c r="D1321" s="261" t="s">
        <v>709</v>
      </c>
      <c r="E1321" s="143" t="str">
        <f t="shared" si="58"/>
        <v>Կարդիգան</v>
      </c>
      <c r="F1321" s="273" t="s">
        <v>328</v>
      </c>
      <c r="G1321" s="144">
        <f>VLOOKUP(E1321,subcategory!A:B,2,0)</f>
        <v>89</v>
      </c>
      <c r="H1321" s="273" t="s">
        <v>20</v>
      </c>
      <c r="I1321" s="213" t="e">
        <f>VLOOKUP(H1321,gender!A:B,2,0)</f>
        <v>#N/A</v>
      </c>
      <c r="J1321" s="273">
        <v>388</v>
      </c>
      <c r="K1321" s="273">
        <v>388</v>
      </c>
      <c r="L1321" s="273">
        <v>1</v>
      </c>
      <c r="M1321" s="273" t="s">
        <v>2262</v>
      </c>
      <c r="N1321" s="144">
        <f>VLOOKUP(M1321,brand!A:B,2,0)</f>
        <v>823</v>
      </c>
      <c r="O1321" s="144"/>
      <c r="P1321" s="144" t="e">
        <f>VLOOKUP(O1321,country!A:B,2,0)</f>
        <v>#N/A</v>
      </c>
      <c r="Q1321" s="273" t="s">
        <v>440</v>
      </c>
      <c r="R1321" s="144" t="str">
        <f t="shared" si="59"/>
        <v>100% Ակրիլ</v>
      </c>
      <c r="S1321" s="144" t="s">
        <v>7204</v>
      </c>
      <c r="T1321" s="144" t="e">
        <f>VLOOKUP(R1321,material!A:B,2,0)</f>
        <v>#N/A</v>
      </c>
      <c r="U1321" s="141" t="s">
        <v>7644</v>
      </c>
      <c r="V1321" s="141"/>
      <c r="W1321" s="273" t="s">
        <v>810</v>
      </c>
      <c r="X1321" s="141">
        <f>VLOOKUP(W1321,SIZE!A:B,2,0)</f>
        <v>122</v>
      </c>
      <c r="Y1321" s="141">
        <v>0</v>
      </c>
      <c r="Z1321" s="141" t="s">
        <v>1057</v>
      </c>
      <c r="AA1321" s="141">
        <f>VLOOKUP(Z1321,COLOR!A:B,2,0)</f>
        <v>5</v>
      </c>
      <c r="AB1321" s="130"/>
      <c r="AC1321" s="130"/>
      <c r="AD1321" s="130"/>
      <c r="AE1321" s="130"/>
      <c r="AF1321" s="130"/>
      <c r="AG1321" s="130"/>
      <c r="AH1321" s="130"/>
      <c r="AI1321" s="130"/>
      <c r="AJ1321" s="130"/>
      <c r="AK1321" s="130"/>
      <c r="AL1321" s="130"/>
      <c r="AM1321" s="130"/>
    </row>
    <row r="1322" spans="1:39" ht="20.25" customHeight="1">
      <c r="A1322" s="132">
        <v>1321</v>
      </c>
      <c r="B1322" s="19" t="s">
        <v>5791</v>
      </c>
      <c r="C1322" s="250">
        <v>62024000090</v>
      </c>
      <c r="D1322" s="261" t="s">
        <v>7017</v>
      </c>
      <c r="E1322" s="143" t="str">
        <f t="shared" si="58"/>
        <v>Վերարկու</v>
      </c>
      <c r="F1322" s="273" t="s">
        <v>34</v>
      </c>
      <c r="G1322" s="144">
        <f>VLOOKUP(E1322,subcategory!A:B,2,0)</f>
        <v>92</v>
      </c>
      <c r="H1322" s="273" t="s">
        <v>20</v>
      </c>
      <c r="I1322" s="213" t="e">
        <f>VLOOKUP(H1322,gender!A:B,2,0)</f>
        <v>#N/A</v>
      </c>
      <c r="J1322" s="273">
        <v>838</v>
      </c>
      <c r="K1322" s="273">
        <v>838</v>
      </c>
      <c r="L1322" s="273">
        <v>1</v>
      </c>
      <c r="M1322" s="273" t="s">
        <v>2262</v>
      </c>
      <c r="N1322" s="144">
        <f>VLOOKUP(M1322,brand!A:B,2,0)</f>
        <v>823</v>
      </c>
      <c r="O1322" s="144"/>
      <c r="P1322" s="144" t="e">
        <f>VLOOKUP(O1322,country!A:B,2,0)</f>
        <v>#N/A</v>
      </c>
      <c r="Q1322" s="273" t="s">
        <v>7193</v>
      </c>
      <c r="R1322" s="144" t="str">
        <f t="shared" si="59"/>
        <v>100% Պոլիեսթեր</v>
      </c>
      <c r="S1322" s="144" t="s">
        <v>7203</v>
      </c>
      <c r="T1322" s="144" t="e">
        <f>VLOOKUP(R1322,material!A:B,2,0)</f>
        <v>#N/A</v>
      </c>
      <c r="U1322" s="141" t="s">
        <v>7644</v>
      </c>
      <c r="V1322" s="141"/>
      <c r="W1322" s="273" t="s">
        <v>858</v>
      </c>
      <c r="X1322" s="141">
        <f>VLOOKUP(W1322,SIZE!A:B,2,0)</f>
        <v>1</v>
      </c>
      <c r="Y1322" s="141">
        <v>0</v>
      </c>
      <c r="Z1322" s="141" t="s">
        <v>1033</v>
      </c>
      <c r="AA1322" s="141">
        <f>VLOOKUP(Z1322,COLOR!A:B,2,0)</f>
        <v>20</v>
      </c>
      <c r="AB1322" s="130"/>
      <c r="AC1322" s="130"/>
      <c r="AD1322" s="130"/>
      <c r="AE1322" s="130"/>
      <c r="AF1322" s="130"/>
      <c r="AG1322" s="130"/>
      <c r="AH1322" s="130"/>
      <c r="AI1322" s="130"/>
      <c r="AJ1322" s="130"/>
      <c r="AK1322" s="130"/>
      <c r="AL1322" s="130"/>
      <c r="AM1322" s="130"/>
    </row>
    <row r="1323" spans="1:39" ht="20.25" customHeight="1">
      <c r="A1323" s="132">
        <v>1322</v>
      </c>
      <c r="B1323" s="19" t="s">
        <v>5792</v>
      </c>
      <c r="C1323" s="250">
        <v>61178080090</v>
      </c>
      <c r="D1323" s="261" t="s">
        <v>1998</v>
      </c>
      <c r="E1323" s="143" t="str">
        <f t="shared" si="58"/>
        <v>Գոտի</v>
      </c>
      <c r="F1323" s="273" t="s">
        <v>158</v>
      </c>
      <c r="G1323" s="144">
        <f>VLOOKUP(E1323,subcategory!A:B,2,0)</f>
        <v>6</v>
      </c>
      <c r="H1323" s="273" t="s">
        <v>20</v>
      </c>
      <c r="I1323" s="213" t="e">
        <f>VLOOKUP(H1323,gender!A:B,2,0)</f>
        <v>#N/A</v>
      </c>
      <c r="J1323" s="273">
        <v>12</v>
      </c>
      <c r="K1323" s="273">
        <v>12</v>
      </c>
      <c r="L1323" s="273">
        <v>1</v>
      </c>
      <c r="M1323" s="273" t="s">
        <v>2262</v>
      </c>
      <c r="N1323" s="144">
        <f>VLOOKUP(M1323,brand!A:B,2,0)</f>
        <v>823</v>
      </c>
      <c r="O1323" s="144"/>
      <c r="P1323" s="144" t="e">
        <f>VLOOKUP(O1323,country!A:B,2,0)</f>
        <v>#N/A</v>
      </c>
      <c r="Q1323" s="273" t="s">
        <v>3915</v>
      </c>
      <c r="R1323" s="144" t="str">
        <f t="shared" si="59"/>
        <v>100% Պոլիեսթեր</v>
      </c>
      <c r="S1323" s="144" t="s">
        <v>7203</v>
      </c>
      <c r="T1323" s="144" t="e">
        <f>VLOOKUP(R1323,material!A:B,2,0)</f>
        <v>#N/A</v>
      </c>
      <c r="U1323" s="141" t="s">
        <v>7644</v>
      </c>
      <c r="V1323" s="141"/>
      <c r="W1323" s="273">
        <v>85</v>
      </c>
      <c r="X1323" s="141">
        <f>VLOOKUP(W1323,SIZE!A:B,2,0)</f>
        <v>476</v>
      </c>
      <c r="Y1323" s="141">
        <v>0</v>
      </c>
      <c r="Z1323" s="141" t="s">
        <v>2042</v>
      </c>
      <c r="AA1323" s="141" t="e">
        <f>VLOOKUP(Z1323,COLOR!A:B,2,0)</f>
        <v>#N/A</v>
      </c>
      <c r="AB1323" s="130"/>
      <c r="AC1323" s="130"/>
      <c r="AD1323" s="130"/>
      <c r="AE1323" s="130"/>
      <c r="AF1323" s="130"/>
      <c r="AG1323" s="130"/>
      <c r="AH1323" s="130"/>
      <c r="AI1323" s="130"/>
      <c r="AJ1323" s="130"/>
      <c r="AK1323" s="130"/>
      <c r="AL1323" s="130"/>
      <c r="AM1323" s="130"/>
    </row>
    <row r="1324" spans="1:39" ht="20.25" customHeight="1">
      <c r="A1324" s="132">
        <v>1323</v>
      </c>
      <c r="B1324" s="19" t="s">
        <v>5793</v>
      </c>
      <c r="C1324" s="250">
        <v>62024000010</v>
      </c>
      <c r="D1324" s="261" t="s">
        <v>7015</v>
      </c>
      <c r="E1324" s="143" t="str">
        <f t="shared" si="58"/>
        <v>Թրենչ</v>
      </c>
      <c r="F1324" s="273" t="s">
        <v>7134</v>
      </c>
      <c r="G1324" s="144">
        <f>VLOOKUP(E1324,subcategory!A:B,2,0)</f>
        <v>405</v>
      </c>
      <c r="H1324" s="273" t="s">
        <v>20</v>
      </c>
      <c r="I1324" s="213" t="e">
        <f>VLOOKUP(H1324,gender!A:B,2,0)</f>
        <v>#N/A</v>
      </c>
      <c r="J1324" s="273">
        <v>1920</v>
      </c>
      <c r="K1324" s="273">
        <v>1920</v>
      </c>
      <c r="L1324" s="273">
        <v>1</v>
      </c>
      <c r="M1324" s="273" t="s">
        <v>2262</v>
      </c>
      <c r="N1324" s="144">
        <f>VLOOKUP(M1324,brand!A:B,2,0)</f>
        <v>823</v>
      </c>
      <c r="O1324" s="144"/>
      <c r="P1324" s="144" t="e">
        <f>VLOOKUP(O1324,country!A:B,2,0)</f>
        <v>#N/A</v>
      </c>
      <c r="Q1324" s="273" t="s">
        <v>3915</v>
      </c>
      <c r="R1324" s="144" t="str">
        <f t="shared" si="59"/>
        <v>100% Պոլիեսթեր</v>
      </c>
      <c r="S1324" s="144" t="s">
        <v>7203</v>
      </c>
      <c r="T1324" s="144" t="e">
        <f>VLOOKUP(R1324,material!A:B,2,0)</f>
        <v>#N/A</v>
      </c>
      <c r="U1324" s="141" t="s">
        <v>7644</v>
      </c>
      <c r="V1324" s="141"/>
      <c r="W1324" s="273" t="s">
        <v>7708</v>
      </c>
      <c r="X1324" s="141" t="e">
        <f>VLOOKUP(W1324,SIZE!A:B,2,0)</f>
        <v>#N/A</v>
      </c>
      <c r="Y1324" s="141">
        <v>0</v>
      </c>
      <c r="Z1324" s="141" t="s">
        <v>1033</v>
      </c>
      <c r="AA1324" s="141">
        <f>VLOOKUP(Z1324,COLOR!A:B,2,0)</f>
        <v>20</v>
      </c>
      <c r="AB1324" s="130"/>
      <c r="AC1324" s="130"/>
      <c r="AD1324" s="130"/>
      <c r="AE1324" s="130"/>
      <c r="AF1324" s="130"/>
      <c r="AG1324" s="130"/>
      <c r="AH1324" s="130"/>
      <c r="AI1324" s="130"/>
      <c r="AJ1324" s="130"/>
      <c r="AK1324" s="130"/>
      <c r="AL1324" s="130"/>
      <c r="AM1324" s="130"/>
    </row>
    <row r="1325" spans="1:39" ht="20.25" customHeight="1">
      <c r="A1325" s="132">
        <v>1324</v>
      </c>
      <c r="B1325" s="19" t="s">
        <v>5794</v>
      </c>
      <c r="C1325" s="250">
        <v>61103099000</v>
      </c>
      <c r="D1325" s="261" t="s">
        <v>7018</v>
      </c>
      <c r="E1325" s="143" t="str">
        <f t="shared" si="58"/>
        <v>Հուդի</v>
      </c>
      <c r="F1325" s="273" t="s">
        <v>9</v>
      </c>
      <c r="G1325" s="144">
        <f>VLOOKUP(E1325,subcategory!A:B,2,0)</f>
        <v>18</v>
      </c>
      <c r="H1325" s="273" t="s">
        <v>20</v>
      </c>
      <c r="I1325" s="213" t="e">
        <f>VLOOKUP(H1325,gender!A:B,2,0)</f>
        <v>#N/A</v>
      </c>
      <c r="J1325" s="273">
        <v>432</v>
      </c>
      <c r="K1325" s="273">
        <v>432</v>
      </c>
      <c r="L1325" s="273">
        <v>1</v>
      </c>
      <c r="M1325" s="273" t="s">
        <v>2262</v>
      </c>
      <c r="N1325" s="144">
        <f>VLOOKUP(M1325,brand!A:B,2,0)</f>
        <v>823</v>
      </c>
      <c r="O1325" s="144"/>
      <c r="P1325" s="144" t="e">
        <f>VLOOKUP(O1325,country!A:B,2,0)</f>
        <v>#N/A</v>
      </c>
      <c r="Q1325" s="273" t="s">
        <v>436</v>
      </c>
      <c r="R1325" s="144" t="str">
        <f t="shared" si="59"/>
        <v>79% Պոլիեսթեր, 17% Վիսկոզա</v>
      </c>
      <c r="S1325" s="144" t="s">
        <v>7378</v>
      </c>
      <c r="T1325" s="144" t="e">
        <f>VLOOKUP(R1325,material!A:B,2,0)</f>
        <v>#N/A</v>
      </c>
      <c r="U1325" s="141" t="s">
        <v>7644</v>
      </c>
      <c r="V1325" s="141"/>
      <c r="W1325" s="273" t="s">
        <v>810</v>
      </c>
      <c r="X1325" s="141">
        <f>VLOOKUP(W1325,SIZE!A:B,2,0)</f>
        <v>122</v>
      </c>
      <c r="Y1325" s="141">
        <v>0</v>
      </c>
      <c r="Z1325" s="141" t="s">
        <v>1033</v>
      </c>
      <c r="AA1325" s="141">
        <f>VLOOKUP(Z1325,COLOR!A:B,2,0)</f>
        <v>20</v>
      </c>
      <c r="AB1325" s="130"/>
      <c r="AC1325" s="130"/>
      <c r="AD1325" s="130"/>
      <c r="AE1325" s="130"/>
      <c r="AF1325" s="130"/>
      <c r="AG1325" s="130"/>
      <c r="AH1325" s="130"/>
      <c r="AI1325" s="130"/>
      <c r="AJ1325" s="130"/>
      <c r="AK1325" s="130"/>
      <c r="AL1325" s="130"/>
      <c r="AM1325" s="130"/>
    </row>
    <row r="1326" spans="1:39" ht="20.25" customHeight="1">
      <c r="A1326" s="132">
        <v>1325</v>
      </c>
      <c r="B1326" s="19" t="s">
        <v>5795</v>
      </c>
      <c r="C1326" s="250">
        <v>61044300000</v>
      </c>
      <c r="D1326" s="261" t="s">
        <v>2184</v>
      </c>
      <c r="E1326" s="143" t="str">
        <f t="shared" si="58"/>
        <v>Զգեստ</v>
      </c>
      <c r="F1326" s="273" t="s">
        <v>64</v>
      </c>
      <c r="G1326" s="144">
        <f>VLOOKUP(E1326,subcategory!A:B,2,0)</f>
        <v>43</v>
      </c>
      <c r="H1326" s="273" t="s">
        <v>20</v>
      </c>
      <c r="I1326" s="213" t="e">
        <f>VLOOKUP(H1326,gender!A:B,2,0)</f>
        <v>#N/A</v>
      </c>
      <c r="J1326" s="273">
        <v>566</v>
      </c>
      <c r="K1326" s="273">
        <v>566</v>
      </c>
      <c r="L1326" s="273">
        <v>1</v>
      </c>
      <c r="M1326" s="273" t="s">
        <v>2262</v>
      </c>
      <c r="N1326" s="144">
        <f>VLOOKUP(M1326,brand!A:B,2,0)</f>
        <v>823</v>
      </c>
      <c r="O1326" s="144"/>
      <c r="P1326" s="144" t="e">
        <f>VLOOKUP(O1326,country!A:B,2,0)</f>
        <v>#N/A</v>
      </c>
      <c r="Q1326" s="273" t="s">
        <v>436</v>
      </c>
      <c r="R1326" s="144" t="str">
        <f t="shared" si="59"/>
        <v>68% Պոլիեսթեր, 20% Բամբակ</v>
      </c>
      <c r="S1326" s="144" t="s">
        <v>7379</v>
      </c>
      <c r="T1326" s="144" t="e">
        <f>VLOOKUP(R1326,material!A:B,2,0)</f>
        <v>#N/A</v>
      </c>
      <c r="U1326" s="141" t="s">
        <v>7644</v>
      </c>
      <c r="V1326" s="141"/>
      <c r="W1326" s="273" t="s">
        <v>828</v>
      </c>
      <c r="X1326" s="141">
        <f>VLOOKUP(W1326,SIZE!A:B,2,0)</f>
        <v>124</v>
      </c>
      <c r="Y1326" s="141">
        <v>0</v>
      </c>
      <c r="Z1326" s="141" t="s">
        <v>1033</v>
      </c>
      <c r="AA1326" s="141">
        <f>VLOOKUP(Z1326,COLOR!A:B,2,0)</f>
        <v>20</v>
      </c>
      <c r="AB1326" s="130"/>
      <c r="AC1326" s="130"/>
      <c r="AD1326" s="130"/>
      <c r="AE1326" s="130"/>
      <c r="AF1326" s="130"/>
      <c r="AG1326" s="130"/>
      <c r="AH1326" s="130"/>
      <c r="AI1326" s="130"/>
      <c r="AJ1326" s="130"/>
      <c r="AK1326" s="130"/>
      <c r="AL1326" s="130"/>
      <c r="AM1326" s="130"/>
    </row>
    <row r="1327" spans="1:39" ht="20.25" customHeight="1">
      <c r="A1327" s="132">
        <v>1326</v>
      </c>
      <c r="B1327" s="19" t="s">
        <v>5796</v>
      </c>
      <c r="C1327" s="252">
        <v>62024000090</v>
      </c>
      <c r="D1327" s="260" t="s">
        <v>6809</v>
      </c>
      <c r="E1327" s="143" t="str">
        <f t="shared" si="58"/>
        <v>Բաճկոն</v>
      </c>
      <c r="F1327" s="273" t="s">
        <v>62</v>
      </c>
      <c r="G1327" s="144">
        <f>VLOOKUP(E1327,subcategory!A:B,2,0)</f>
        <v>14</v>
      </c>
      <c r="H1327" s="273" t="s">
        <v>20</v>
      </c>
      <c r="I1327" s="213" t="e">
        <f>VLOOKUP(H1327,gender!A:B,2,0)</f>
        <v>#N/A</v>
      </c>
      <c r="J1327" s="273">
        <v>548</v>
      </c>
      <c r="K1327" s="273">
        <v>548</v>
      </c>
      <c r="L1327" s="273">
        <v>1</v>
      </c>
      <c r="M1327" s="273" t="s">
        <v>2262</v>
      </c>
      <c r="N1327" s="144">
        <f>VLOOKUP(M1327,brand!A:B,2,0)</f>
        <v>823</v>
      </c>
      <c r="O1327" s="144"/>
      <c r="P1327" s="144" t="e">
        <f>VLOOKUP(O1327,country!A:B,2,0)</f>
        <v>#N/A</v>
      </c>
      <c r="Q1327" s="273" t="s">
        <v>7193</v>
      </c>
      <c r="R1327" s="144" t="str">
        <f t="shared" si="59"/>
        <v>100% Պոլիեսթեր</v>
      </c>
      <c r="S1327" s="144" t="s">
        <v>7203</v>
      </c>
      <c r="T1327" s="219" t="s">
        <v>3942</v>
      </c>
      <c r="U1327" s="141" t="s">
        <v>7644</v>
      </c>
      <c r="V1327" s="141"/>
      <c r="W1327" s="273" t="s">
        <v>828</v>
      </c>
      <c r="X1327" s="141">
        <f>VLOOKUP(W1327,SIZE!A:B,2,0)</f>
        <v>124</v>
      </c>
      <c r="Y1327" s="141">
        <v>0</v>
      </c>
      <c r="Z1327" s="141" t="s">
        <v>2042</v>
      </c>
      <c r="AA1327" s="141" t="e">
        <f>VLOOKUP(Z1327,COLOR!A:B,2,0)</f>
        <v>#N/A</v>
      </c>
      <c r="AB1327" s="130"/>
      <c r="AC1327" s="130"/>
      <c r="AD1327" s="130"/>
      <c r="AE1327" s="130"/>
      <c r="AF1327" s="130"/>
      <c r="AG1327" s="130"/>
      <c r="AH1327" s="130"/>
      <c r="AI1327" s="130"/>
      <c r="AJ1327" s="130"/>
      <c r="AK1327" s="130"/>
      <c r="AL1327" s="130"/>
      <c r="AM1327" s="130"/>
    </row>
    <row r="1328" spans="1:39" ht="20.25" customHeight="1">
      <c r="A1328" s="132">
        <v>1327</v>
      </c>
      <c r="B1328" s="19" t="s">
        <v>5797</v>
      </c>
      <c r="C1328" s="252">
        <v>62024000090</v>
      </c>
      <c r="D1328" s="260" t="s">
        <v>6809</v>
      </c>
      <c r="E1328" s="143" t="str">
        <f t="shared" si="58"/>
        <v>Բաճկոն</v>
      </c>
      <c r="F1328" s="273" t="s">
        <v>62</v>
      </c>
      <c r="G1328" s="144">
        <f>VLOOKUP(E1328,subcategory!A:B,2,0)</f>
        <v>14</v>
      </c>
      <c r="H1328" s="273" t="s">
        <v>20</v>
      </c>
      <c r="I1328" s="213" t="e">
        <f>VLOOKUP(H1328,gender!A:B,2,0)</f>
        <v>#N/A</v>
      </c>
      <c r="J1328" s="273">
        <v>992</v>
      </c>
      <c r="K1328" s="273">
        <v>992</v>
      </c>
      <c r="L1328" s="273">
        <v>1</v>
      </c>
      <c r="M1328" s="273" t="s">
        <v>2262</v>
      </c>
      <c r="N1328" s="144">
        <f>VLOOKUP(M1328,brand!A:B,2,0)</f>
        <v>823</v>
      </c>
      <c r="O1328" s="144"/>
      <c r="P1328" s="144" t="e">
        <f>VLOOKUP(O1328,country!A:B,2,0)</f>
        <v>#N/A</v>
      </c>
      <c r="Q1328" s="273" t="s">
        <v>3915</v>
      </c>
      <c r="R1328" s="144" t="str">
        <f t="shared" si="59"/>
        <v>100% Պոլիուրետան</v>
      </c>
      <c r="S1328" s="144" t="s">
        <v>7380</v>
      </c>
      <c r="T1328" s="219" t="s">
        <v>3939</v>
      </c>
      <c r="U1328" s="141" t="s">
        <v>7644</v>
      </c>
      <c r="V1328" s="141"/>
      <c r="W1328" s="273" t="s">
        <v>858</v>
      </c>
      <c r="X1328" s="141">
        <f>VLOOKUP(W1328,SIZE!A:B,2,0)</f>
        <v>1</v>
      </c>
      <c r="Y1328" s="141">
        <v>0</v>
      </c>
      <c r="Z1328" s="141" t="s">
        <v>1061</v>
      </c>
      <c r="AA1328" s="141">
        <f>VLOOKUP(Z1328,COLOR!A:B,2,0)</f>
        <v>4</v>
      </c>
      <c r="AB1328" s="130"/>
      <c r="AC1328" s="130"/>
      <c r="AD1328" s="130"/>
      <c r="AE1328" s="130"/>
      <c r="AF1328" s="130"/>
      <c r="AG1328" s="130"/>
      <c r="AH1328" s="130"/>
      <c r="AI1328" s="130"/>
      <c r="AJ1328" s="130"/>
      <c r="AK1328" s="130"/>
      <c r="AL1328" s="130"/>
      <c r="AM1328" s="130"/>
    </row>
    <row r="1329" spans="1:39" ht="20.25" customHeight="1">
      <c r="A1329" s="132">
        <v>1328</v>
      </c>
      <c r="B1329" s="19" t="s">
        <v>5798</v>
      </c>
      <c r="C1329" s="250">
        <v>62046231000</v>
      </c>
      <c r="D1329" s="261" t="s">
        <v>603</v>
      </c>
      <c r="E1329" s="143" t="str">
        <f t="shared" si="58"/>
        <v>Ջինսե Տաբատ</v>
      </c>
      <c r="F1329" s="273" t="s">
        <v>335</v>
      </c>
      <c r="G1329" s="144">
        <f>VLOOKUP(E1329,subcategory!A:B,2,0)</f>
        <v>87</v>
      </c>
      <c r="H1329" s="273" t="s">
        <v>20</v>
      </c>
      <c r="I1329" s="213" t="e">
        <f>VLOOKUP(H1329,gender!A:B,2,0)</f>
        <v>#N/A</v>
      </c>
      <c r="J1329" s="273">
        <v>620</v>
      </c>
      <c r="K1329" s="273">
        <v>620</v>
      </c>
      <c r="L1329" s="273">
        <v>1</v>
      </c>
      <c r="M1329" s="273" t="s">
        <v>2262</v>
      </c>
      <c r="N1329" s="144">
        <f>VLOOKUP(M1329,brand!A:B,2,0)</f>
        <v>823</v>
      </c>
      <c r="O1329" s="144"/>
      <c r="P1329" s="144" t="e">
        <f>VLOOKUP(O1329,country!A:B,2,0)</f>
        <v>#N/A</v>
      </c>
      <c r="Q1329" s="273" t="s">
        <v>440</v>
      </c>
      <c r="R1329" s="144" t="str">
        <f t="shared" si="59"/>
        <v>100% Բամբակ</v>
      </c>
      <c r="S1329" s="148" t="s">
        <v>7205</v>
      </c>
      <c r="T1329" s="144" t="s">
        <v>3943</v>
      </c>
      <c r="U1329" s="141" t="s">
        <v>7644</v>
      </c>
      <c r="V1329" s="141"/>
      <c r="W1329" s="273">
        <v>36</v>
      </c>
      <c r="X1329" s="141">
        <f>VLOOKUP(W1329,SIZE!A:B,2,0)</f>
        <v>52</v>
      </c>
      <c r="Y1329" s="141">
        <v>0</v>
      </c>
      <c r="Z1329" s="141" t="s">
        <v>1033</v>
      </c>
      <c r="AA1329" s="141">
        <f>VLOOKUP(Z1329,COLOR!A:B,2,0)</f>
        <v>20</v>
      </c>
      <c r="AB1329" s="130"/>
      <c r="AC1329" s="130"/>
      <c r="AD1329" s="130"/>
      <c r="AE1329" s="130"/>
      <c r="AF1329" s="130"/>
      <c r="AG1329" s="130"/>
      <c r="AH1329" s="130"/>
      <c r="AI1329" s="130"/>
      <c r="AJ1329" s="130"/>
      <c r="AK1329" s="130"/>
      <c r="AL1329" s="130"/>
      <c r="AM1329" s="130"/>
    </row>
    <row r="1330" spans="1:39" ht="20.25" customHeight="1">
      <c r="A1330" s="132">
        <v>1329</v>
      </c>
      <c r="B1330" s="19" t="s">
        <v>5799</v>
      </c>
      <c r="C1330" s="250">
        <v>62046239000</v>
      </c>
      <c r="D1330" s="260" t="s">
        <v>510</v>
      </c>
      <c r="E1330" s="143" t="str">
        <f t="shared" si="58"/>
        <v>Տաբատներ</v>
      </c>
      <c r="F1330" s="273" t="s">
        <v>7795</v>
      </c>
      <c r="G1330" s="144">
        <f>VLOOKUP(E1330,subcategory!A:B,2,0)</f>
        <v>93</v>
      </c>
      <c r="H1330" s="273" t="s">
        <v>20</v>
      </c>
      <c r="I1330" s="213" t="e">
        <f>VLOOKUP(H1330,gender!A:B,2,0)</f>
        <v>#N/A</v>
      </c>
      <c r="J1330" s="273">
        <v>356</v>
      </c>
      <c r="K1330" s="273">
        <v>356</v>
      </c>
      <c r="L1330" s="273">
        <v>1</v>
      </c>
      <c r="M1330" s="273" t="s">
        <v>2262</v>
      </c>
      <c r="N1330" s="144">
        <f>VLOOKUP(M1330,brand!A:B,2,0)</f>
        <v>823</v>
      </c>
      <c r="O1330" s="144"/>
      <c r="P1330" s="144" t="e">
        <f>VLOOKUP(O1330,country!A:B,2,0)</f>
        <v>#N/A</v>
      </c>
      <c r="Q1330" s="273" t="s">
        <v>436</v>
      </c>
      <c r="R1330" s="144" t="str">
        <f t="shared" si="59"/>
        <v>60% Բամբակ, 40% Պոլիեսթեր</v>
      </c>
      <c r="S1330" s="144" t="s">
        <v>7337</v>
      </c>
      <c r="T1330" s="144" t="s">
        <v>3947</v>
      </c>
      <c r="U1330" s="141" t="s">
        <v>7644</v>
      </c>
      <c r="V1330" s="141"/>
      <c r="W1330" s="273" t="s">
        <v>825</v>
      </c>
      <c r="X1330" s="141">
        <f>VLOOKUP(W1330,SIZE!A:B,2,0)</f>
        <v>119</v>
      </c>
      <c r="Y1330" s="141">
        <v>0</v>
      </c>
      <c r="Z1330" s="141" t="s">
        <v>1061</v>
      </c>
      <c r="AA1330" s="141">
        <f>VLOOKUP(Z1330,COLOR!A:B,2,0)</f>
        <v>4</v>
      </c>
      <c r="AB1330" s="130"/>
      <c r="AC1330" s="130"/>
      <c r="AD1330" s="130"/>
      <c r="AE1330" s="130"/>
      <c r="AF1330" s="130"/>
      <c r="AG1330" s="130"/>
      <c r="AH1330" s="130"/>
      <c r="AI1330" s="130"/>
      <c r="AJ1330" s="130"/>
      <c r="AK1330" s="130"/>
      <c r="AL1330" s="130"/>
      <c r="AM1330" s="130"/>
    </row>
    <row r="1331" spans="1:39" ht="20.25" customHeight="1">
      <c r="A1331" s="132">
        <v>1330</v>
      </c>
      <c r="B1331" s="19" t="s">
        <v>5800</v>
      </c>
      <c r="C1331" s="250">
        <v>62046318000</v>
      </c>
      <c r="D1331" s="261" t="s">
        <v>987</v>
      </c>
      <c r="E1331" s="143" t="str">
        <f t="shared" si="58"/>
        <v>Տաբատներ</v>
      </c>
      <c r="F1331" s="273" t="s">
        <v>7795</v>
      </c>
      <c r="G1331" s="144">
        <f>VLOOKUP(E1331,subcategory!A:B,2,0)</f>
        <v>93</v>
      </c>
      <c r="H1331" s="273" t="s">
        <v>20</v>
      </c>
      <c r="I1331" s="213" t="e">
        <f>VLOOKUP(H1331,gender!A:B,2,0)</f>
        <v>#N/A</v>
      </c>
      <c r="J1331" s="273">
        <v>320</v>
      </c>
      <c r="K1331" s="273">
        <v>320</v>
      </c>
      <c r="L1331" s="273">
        <v>1</v>
      </c>
      <c r="M1331" s="273" t="s">
        <v>2262</v>
      </c>
      <c r="N1331" s="144">
        <f>VLOOKUP(M1331,brand!A:B,2,0)</f>
        <v>823</v>
      </c>
      <c r="O1331" s="144"/>
      <c r="P1331" s="144" t="e">
        <f>VLOOKUP(O1331,country!A:B,2,0)</f>
        <v>#N/A</v>
      </c>
      <c r="Q1331" s="273" t="s">
        <v>436</v>
      </c>
      <c r="R1331" s="144" t="str">
        <f t="shared" si="59"/>
        <v>100% Պոլիեսթեր</v>
      </c>
      <c r="S1331" s="144" t="s">
        <v>7203</v>
      </c>
      <c r="T1331" s="219" t="s">
        <v>3939</v>
      </c>
      <c r="U1331" s="141" t="s">
        <v>7644</v>
      </c>
      <c r="V1331" s="141"/>
      <c r="W1331" s="273" t="s">
        <v>825</v>
      </c>
      <c r="X1331" s="141">
        <f>VLOOKUP(W1331,SIZE!A:B,2,0)</f>
        <v>119</v>
      </c>
      <c r="Y1331" s="141">
        <v>0</v>
      </c>
      <c r="Z1331" s="141" t="s">
        <v>2042</v>
      </c>
      <c r="AA1331" s="141" t="e">
        <f>VLOOKUP(Z1331,COLOR!A:B,2,0)</f>
        <v>#N/A</v>
      </c>
      <c r="AB1331" s="130"/>
      <c r="AC1331" s="130"/>
      <c r="AD1331" s="130"/>
      <c r="AE1331" s="130"/>
      <c r="AF1331" s="130"/>
      <c r="AG1331" s="130"/>
      <c r="AH1331" s="130"/>
      <c r="AI1331" s="130"/>
      <c r="AJ1331" s="130"/>
      <c r="AK1331" s="130"/>
      <c r="AL1331" s="130"/>
      <c r="AM1331" s="130"/>
    </row>
    <row r="1332" spans="1:39" ht="20.25" customHeight="1">
      <c r="A1332" s="132">
        <v>1331</v>
      </c>
      <c r="B1332" s="19" t="s">
        <v>5801</v>
      </c>
      <c r="C1332" s="250">
        <v>61103099000</v>
      </c>
      <c r="D1332" s="261" t="s">
        <v>2338</v>
      </c>
      <c r="E1332" s="143" t="str">
        <f t="shared" si="58"/>
        <v>Սվիտրեր</v>
      </c>
      <c r="F1332" s="16" t="s">
        <v>459</v>
      </c>
      <c r="G1332" s="144">
        <f>VLOOKUP(E1332,subcategory!A:B,2,0)</f>
        <v>88</v>
      </c>
      <c r="H1332" s="273" t="s">
        <v>20</v>
      </c>
      <c r="I1332" s="213" t="e">
        <f>VLOOKUP(H1332,gender!A:B,2,0)</f>
        <v>#N/A</v>
      </c>
      <c r="J1332" s="273">
        <v>406</v>
      </c>
      <c r="K1332" s="273">
        <v>406</v>
      </c>
      <c r="L1332" s="273">
        <v>1</v>
      </c>
      <c r="M1332" s="273" t="s">
        <v>2262</v>
      </c>
      <c r="N1332" s="144">
        <f>VLOOKUP(M1332,brand!A:B,2,0)</f>
        <v>823</v>
      </c>
      <c r="O1332" s="144"/>
      <c r="P1332" s="144" t="e">
        <f>VLOOKUP(O1332,country!A:B,2,0)</f>
        <v>#N/A</v>
      </c>
      <c r="Q1332" s="273" t="s">
        <v>7193</v>
      </c>
      <c r="R1332" s="144" t="str">
        <f t="shared" si="59"/>
        <v>100% Պոլիեսթեր</v>
      </c>
      <c r="S1332" s="144" t="s">
        <v>7203</v>
      </c>
      <c r="T1332" s="219" t="s">
        <v>3939</v>
      </c>
      <c r="U1332" s="141" t="s">
        <v>7644</v>
      </c>
      <c r="V1332" s="141"/>
      <c r="W1332" s="273" t="s">
        <v>828</v>
      </c>
      <c r="X1332" s="141">
        <f>VLOOKUP(W1332,SIZE!A:B,2,0)</f>
        <v>124</v>
      </c>
      <c r="Y1332" s="141">
        <v>0</v>
      </c>
      <c r="Z1332" s="141" t="s">
        <v>1204</v>
      </c>
      <c r="AA1332" s="141">
        <f>VLOOKUP(Z1332,COLOR!A:B,2,0)</f>
        <v>25</v>
      </c>
      <c r="AB1332" s="130"/>
      <c r="AC1332" s="130"/>
      <c r="AD1332" s="130"/>
      <c r="AE1332" s="130"/>
      <c r="AF1332" s="130"/>
      <c r="AG1332" s="130"/>
      <c r="AH1332" s="130"/>
      <c r="AI1332" s="130"/>
      <c r="AJ1332" s="130"/>
      <c r="AK1332" s="130"/>
      <c r="AL1332" s="130"/>
      <c r="AM1332" s="130"/>
    </row>
    <row r="1333" spans="1:39" ht="20.25" customHeight="1">
      <c r="A1333" s="132">
        <v>1332</v>
      </c>
      <c r="B1333" s="19" t="s">
        <v>5802</v>
      </c>
      <c r="C1333" s="250">
        <v>62046231000</v>
      </c>
      <c r="D1333" s="261" t="s">
        <v>603</v>
      </c>
      <c r="E1333" s="143" t="str">
        <f t="shared" si="58"/>
        <v>Ջինսե Տաբատ</v>
      </c>
      <c r="F1333" s="273" t="s">
        <v>335</v>
      </c>
      <c r="G1333" s="144">
        <f>VLOOKUP(E1333,subcategory!A:B,2,0)</f>
        <v>87</v>
      </c>
      <c r="H1333" s="273" t="s">
        <v>20</v>
      </c>
      <c r="I1333" s="213" t="e">
        <f>VLOOKUP(H1333,gender!A:B,2,0)</f>
        <v>#N/A</v>
      </c>
      <c r="J1333" s="273">
        <v>640</v>
      </c>
      <c r="K1333" s="273">
        <v>640</v>
      </c>
      <c r="L1333" s="273">
        <v>1</v>
      </c>
      <c r="M1333" s="273" t="s">
        <v>2262</v>
      </c>
      <c r="N1333" s="144">
        <f>VLOOKUP(M1333,brand!A:B,2,0)</f>
        <v>823</v>
      </c>
      <c r="O1333" s="144"/>
      <c r="P1333" s="144" t="e">
        <f>VLOOKUP(O1333,country!A:B,2,0)</f>
        <v>#N/A</v>
      </c>
      <c r="Q1333" s="273" t="s">
        <v>440</v>
      </c>
      <c r="R1333" s="144" t="str">
        <f t="shared" si="59"/>
        <v>100% Բամբակ</v>
      </c>
      <c r="S1333" s="144" t="s">
        <v>7205</v>
      </c>
      <c r="T1333" s="144" t="e">
        <f>VLOOKUP(R1333,material!A:B,2,0)</f>
        <v>#N/A</v>
      </c>
      <c r="U1333" s="141" t="s">
        <v>7644</v>
      </c>
      <c r="V1333" s="141"/>
      <c r="W1333" s="273">
        <v>36</v>
      </c>
      <c r="X1333" s="141">
        <f>VLOOKUP(W1333,SIZE!A:B,2,0)</f>
        <v>52</v>
      </c>
      <c r="Y1333" s="141">
        <v>0</v>
      </c>
      <c r="Z1333" s="141" t="s">
        <v>1033</v>
      </c>
      <c r="AA1333" s="141">
        <f>VLOOKUP(Z1333,COLOR!A:B,2,0)</f>
        <v>20</v>
      </c>
      <c r="AB1333" s="130"/>
      <c r="AC1333" s="130"/>
      <c r="AD1333" s="130"/>
      <c r="AE1333" s="130"/>
      <c r="AF1333" s="130"/>
      <c r="AG1333" s="130"/>
      <c r="AH1333" s="130"/>
      <c r="AI1333" s="130"/>
      <c r="AJ1333" s="130"/>
      <c r="AK1333" s="130"/>
      <c r="AL1333" s="130"/>
      <c r="AM1333" s="130"/>
    </row>
    <row r="1334" spans="1:39" ht="20.25" customHeight="1">
      <c r="A1334" s="132">
        <v>1333</v>
      </c>
      <c r="B1334" s="19" t="s">
        <v>5803</v>
      </c>
      <c r="C1334" s="250">
        <v>61103099000</v>
      </c>
      <c r="D1334" s="261" t="s">
        <v>709</v>
      </c>
      <c r="E1334" s="143" t="str">
        <f t="shared" si="58"/>
        <v>Կարդիգան</v>
      </c>
      <c r="F1334" s="273" t="s">
        <v>328</v>
      </c>
      <c r="G1334" s="144">
        <f>VLOOKUP(E1334,subcategory!A:B,2,0)</f>
        <v>89</v>
      </c>
      <c r="H1334" s="273" t="s">
        <v>20</v>
      </c>
      <c r="I1334" s="213" t="e">
        <f>VLOOKUP(H1334,gender!A:B,2,0)</f>
        <v>#N/A</v>
      </c>
      <c r="J1334" s="273">
        <v>328</v>
      </c>
      <c r="K1334" s="273">
        <v>328</v>
      </c>
      <c r="L1334" s="273">
        <v>1</v>
      </c>
      <c r="M1334" s="273" t="s">
        <v>2262</v>
      </c>
      <c r="N1334" s="144">
        <f>VLOOKUP(M1334,brand!A:B,2,0)</f>
        <v>823</v>
      </c>
      <c r="O1334" s="144"/>
      <c r="P1334" s="144" t="e">
        <f>VLOOKUP(O1334,country!A:B,2,0)</f>
        <v>#N/A</v>
      </c>
      <c r="Q1334" s="273" t="s">
        <v>436</v>
      </c>
      <c r="R1334" s="144" t="str">
        <f t="shared" si="59"/>
        <v>100% Ակրիլ</v>
      </c>
      <c r="S1334" s="144" t="s">
        <v>7204</v>
      </c>
      <c r="T1334" s="144" t="e">
        <f>VLOOKUP(R1334,material!A:B,2,0)</f>
        <v>#N/A</v>
      </c>
      <c r="U1334" s="141" t="s">
        <v>7644</v>
      </c>
      <c r="V1334" s="141"/>
      <c r="W1334" s="273" t="s">
        <v>821</v>
      </c>
      <c r="X1334" s="141">
        <f>VLOOKUP(W1334,SIZE!A:B,2,0)</f>
        <v>3</v>
      </c>
      <c r="Y1334" s="141">
        <v>0</v>
      </c>
      <c r="Z1334" s="141" t="s">
        <v>1033</v>
      </c>
      <c r="AA1334" s="141">
        <f>VLOOKUP(Z1334,COLOR!A:B,2,0)</f>
        <v>20</v>
      </c>
      <c r="AB1334" s="130"/>
      <c r="AC1334" s="130"/>
      <c r="AD1334" s="130"/>
      <c r="AE1334" s="130"/>
      <c r="AF1334" s="130"/>
      <c r="AG1334" s="130"/>
      <c r="AH1334" s="130"/>
      <c r="AI1334" s="130"/>
      <c r="AJ1334" s="130"/>
      <c r="AK1334" s="130"/>
      <c r="AL1334" s="130"/>
      <c r="AM1334" s="130"/>
    </row>
    <row r="1335" spans="1:39" ht="20.25" customHeight="1">
      <c r="A1335" s="132">
        <v>1334</v>
      </c>
      <c r="B1335" s="19" t="s">
        <v>5804</v>
      </c>
      <c r="C1335" s="250">
        <v>62034319000</v>
      </c>
      <c r="D1335" s="261" t="s">
        <v>6788</v>
      </c>
      <c r="E1335" s="143" t="str">
        <f t="shared" si="58"/>
        <v>Տաբատներ</v>
      </c>
      <c r="F1335" s="273" t="s">
        <v>7795</v>
      </c>
      <c r="G1335" s="144">
        <f>VLOOKUP(E1335,subcategory!A:B,2,0)</f>
        <v>93</v>
      </c>
      <c r="H1335" s="273" t="s">
        <v>10</v>
      </c>
      <c r="I1335" s="213" t="e">
        <f>VLOOKUP(H1335,gender!A:B,2,0)</f>
        <v>#N/A</v>
      </c>
      <c r="J1335" s="273">
        <v>490</v>
      </c>
      <c r="K1335" s="273">
        <v>490</v>
      </c>
      <c r="L1335" s="273">
        <v>1</v>
      </c>
      <c r="M1335" s="273" t="s">
        <v>2262</v>
      </c>
      <c r="N1335" s="144">
        <f>VLOOKUP(M1335,brand!A:B,2,0)</f>
        <v>823</v>
      </c>
      <c r="O1335" s="144"/>
      <c r="P1335" s="144" t="e">
        <f>VLOOKUP(O1335,country!A:B,2,0)</f>
        <v>#N/A</v>
      </c>
      <c r="Q1335" s="273" t="s">
        <v>436</v>
      </c>
      <c r="R1335" s="144" t="str">
        <f t="shared" si="59"/>
        <v>53% Պոլիեսթեր, 38% Բամբակ</v>
      </c>
      <c r="S1335" s="144" t="s">
        <v>7381</v>
      </c>
      <c r="T1335" s="144" t="e">
        <f>VLOOKUP(R1335,material!A:B,2,0)</f>
        <v>#N/A</v>
      </c>
      <c r="U1335" s="141" t="s">
        <v>7644</v>
      </c>
      <c r="V1335" s="141"/>
      <c r="W1335" s="273" t="s">
        <v>821</v>
      </c>
      <c r="X1335" s="141">
        <f>VLOOKUP(W1335,SIZE!A:B,2,0)</f>
        <v>3</v>
      </c>
      <c r="Y1335" s="141">
        <v>0</v>
      </c>
      <c r="Z1335" s="141" t="s">
        <v>1033</v>
      </c>
      <c r="AA1335" s="141">
        <f>VLOOKUP(Z1335,COLOR!A:B,2,0)</f>
        <v>20</v>
      </c>
      <c r="AB1335" s="130"/>
      <c r="AC1335" s="130"/>
      <c r="AD1335" s="130"/>
      <c r="AE1335" s="130"/>
      <c r="AF1335" s="130"/>
      <c r="AG1335" s="130"/>
      <c r="AH1335" s="130"/>
      <c r="AI1335" s="130"/>
      <c r="AJ1335" s="130"/>
      <c r="AK1335" s="130"/>
      <c r="AL1335" s="130"/>
      <c r="AM1335" s="130"/>
    </row>
    <row r="1336" spans="1:39" ht="20.25" customHeight="1">
      <c r="A1336" s="132">
        <v>1335</v>
      </c>
      <c r="B1336" s="19" t="s">
        <v>5805</v>
      </c>
      <c r="C1336" s="250">
        <v>62046231000</v>
      </c>
      <c r="D1336" s="261" t="s">
        <v>603</v>
      </c>
      <c r="E1336" s="143" t="str">
        <f t="shared" si="58"/>
        <v>Ջինսե Տաբատ</v>
      </c>
      <c r="F1336" s="273" t="s">
        <v>335</v>
      </c>
      <c r="G1336" s="144">
        <f>VLOOKUP(E1336,subcategory!A:B,2,0)</f>
        <v>87</v>
      </c>
      <c r="H1336" s="273" t="s">
        <v>20</v>
      </c>
      <c r="I1336" s="213" t="e">
        <f>VLOOKUP(H1336,gender!A:B,2,0)</f>
        <v>#N/A</v>
      </c>
      <c r="J1336" s="273">
        <v>588</v>
      </c>
      <c r="K1336" s="273">
        <v>588</v>
      </c>
      <c r="L1336" s="273">
        <v>1</v>
      </c>
      <c r="M1336" s="273" t="s">
        <v>2262</v>
      </c>
      <c r="N1336" s="144">
        <f>VLOOKUP(M1336,brand!A:B,2,0)</f>
        <v>823</v>
      </c>
      <c r="O1336" s="144"/>
      <c r="P1336" s="144" t="e">
        <f>VLOOKUP(O1336,country!A:B,2,0)</f>
        <v>#N/A</v>
      </c>
      <c r="Q1336" s="273" t="s">
        <v>440</v>
      </c>
      <c r="R1336" s="144" t="str">
        <f t="shared" si="59"/>
        <v>100% Բամբակ</v>
      </c>
      <c r="S1336" s="144" t="s">
        <v>7205</v>
      </c>
      <c r="T1336" s="144" t="e">
        <f>VLOOKUP(R1336,material!A:B,2,0)</f>
        <v>#N/A</v>
      </c>
      <c r="U1336" s="141" t="s">
        <v>7644</v>
      </c>
      <c r="V1336" s="141"/>
      <c r="W1336" s="273">
        <v>32</v>
      </c>
      <c r="X1336" s="141">
        <f>VLOOKUP(W1336,SIZE!A:B,2,0)</f>
        <v>31</v>
      </c>
      <c r="Y1336" s="141">
        <v>0</v>
      </c>
      <c r="Z1336" s="141" t="s">
        <v>1033</v>
      </c>
      <c r="AA1336" s="141">
        <f>VLOOKUP(Z1336,COLOR!A:B,2,0)</f>
        <v>20</v>
      </c>
      <c r="AB1336" s="130"/>
      <c r="AC1336" s="130"/>
      <c r="AD1336" s="130"/>
      <c r="AE1336" s="130"/>
      <c r="AF1336" s="130"/>
      <c r="AG1336" s="130"/>
      <c r="AH1336" s="130"/>
      <c r="AI1336" s="130"/>
      <c r="AJ1336" s="130"/>
      <c r="AK1336" s="130"/>
      <c r="AL1336" s="130"/>
      <c r="AM1336" s="130"/>
    </row>
    <row r="1337" spans="1:39" ht="20.25" customHeight="1">
      <c r="A1337" s="132">
        <v>1336</v>
      </c>
      <c r="B1337" s="19" t="s">
        <v>5806</v>
      </c>
      <c r="C1337" s="250">
        <v>61099020000</v>
      </c>
      <c r="D1337" s="261" t="s">
        <v>7019</v>
      </c>
      <c r="E1337" s="143" t="str">
        <f t="shared" si="58"/>
        <v>Երկարաթև Շապիկ</v>
      </c>
      <c r="F1337" s="273" t="s">
        <v>326</v>
      </c>
      <c r="G1337" s="144">
        <f>VLOOKUP(E1337,subcategory!A:B,2,0)</f>
        <v>21</v>
      </c>
      <c r="H1337" s="273" t="s">
        <v>20</v>
      </c>
      <c r="I1337" s="213" t="e">
        <f>VLOOKUP(H1337,gender!A:B,2,0)</f>
        <v>#N/A</v>
      </c>
      <c r="J1337" s="273">
        <v>182</v>
      </c>
      <c r="K1337" s="273">
        <v>182</v>
      </c>
      <c r="L1337" s="273">
        <v>1</v>
      </c>
      <c r="M1337" s="273" t="s">
        <v>2262</v>
      </c>
      <c r="N1337" s="144">
        <f>VLOOKUP(M1337,brand!A:B,2,0)</f>
        <v>823</v>
      </c>
      <c r="O1337" s="144"/>
      <c r="P1337" s="144" t="e">
        <f>VLOOKUP(O1337,country!A:B,2,0)</f>
        <v>#N/A</v>
      </c>
      <c r="Q1337" s="273" t="s">
        <v>436</v>
      </c>
      <c r="R1337" s="144" t="str">
        <f t="shared" si="59"/>
        <v>61% Պոլիեսթեր, 36% Վիսկոզա</v>
      </c>
      <c r="S1337" s="144" t="s">
        <v>7382</v>
      </c>
      <c r="T1337" s="144" t="e">
        <f>VLOOKUP(R1337,material!A:B,2,0)</f>
        <v>#N/A</v>
      </c>
      <c r="U1337" s="141" t="s">
        <v>7644</v>
      </c>
      <c r="V1337" s="141"/>
      <c r="W1337" s="273" t="s">
        <v>810</v>
      </c>
      <c r="X1337" s="141">
        <f>VLOOKUP(W1337,SIZE!A:B,2,0)</f>
        <v>122</v>
      </c>
      <c r="Y1337" s="141">
        <v>0</v>
      </c>
      <c r="Z1337" s="141" t="s">
        <v>1033</v>
      </c>
      <c r="AA1337" s="141">
        <f>VLOOKUP(Z1337,COLOR!A:B,2,0)</f>
        <v>20</v>
      </c>
      <c r="AB1337" s="130"/>
      <c r="AC1337" s="130"/>
      <c r="AD1337" s="130"/>
      <c r="AE1337" s="130"/>
      <c r="AF1337" s="130"/>
      <c r="AG1337" s="130"/>
      <c r="AH1337" s="130"/>
      <c r="AI1337" s="130"/>
      <c r="AJ1337" s="130"/>
      <c r="AK1337" s="130"/>
      <c r="AL1337" s="130"/>
      <c r="AM1337" s="130"/>
    </row>
    <row r="1338" spans="1:39" ht="20.25" customHeight="1">
      <c r="A1338" s="132">
        <v>1337</v>
      </c>
      <c r="B1338" s="19" t="s">
        <v>5807</v>
      </c>
      <c r="C1338" s="250">
        <v>61109090000</v>
      </c>
      <c r="D1338" s="261" t="s">
        <v>710</v>
      </c>
      <c r="E1338" s="143" t="str">
        <f t="shared" si="58"/>
        <v>Սվիտրեր</v>
      </c>
      <c r="F1338" s="16" t="s">
        <v>459</v>
      </c>
      <c r="G1338" s="144">
        <f>VLOOKUP(E1338,subcategory!A:B,2,0)</f>
        <v>88</v>
      </c>
      <c r="H1338" s="273" t="s">
        <v>20</v>
      </c>
      <c r="I1338" s="213" t="e">
        <f>VLOOKUP(H1338,gender!A:B,2,0)</f>
        <v>#N/A</v>
      </c>
      <c r="J1338" s="273">
        <v>416</v>
      </c>
      <c r="K1338" s="273">
        <v>416</v>
      </c>
      <c r="L1338" s="273">
        <v>1</v>
      </c>
      <c r="M1338" s="273" t="s">
        <v>2262</v>
      </c>
      <c r="N1338" s="144">
        <f>VLOOKUP(M1338,brand!A:B,2,0)</f>
        <v>823</v>
      </c>
      <c r="O1338" s="144"/>
      <c r="P1338" s="144" t="e">
        <f>VLOOKUP(O1338,country!A:B,2,0)</f>
        <v>#N/A</v>
      </c>
      <c r="Q1338" s="273" t="s">
        <v>436</v>
      </c>
      <c r="R1338" s="144" t="str">
        <f t="shared" si="59"/>
        <v>51% Վիսկոզա, 22% Պոլիամիդ</v>
      </c>
      <c r="S1338" s="144" t="s">
        <v>7383</v>
      </c>
      <c r="T1338" s="144" t="e">
        <f>VLOOKUP(R1338,material!A:B,2,0)</f>
        <v>#N/A</v>
      </c>
      <c r="U1338" s="141" t="s">
        <v>7644</v>
      </c>
      <c r="V1338" s="141"/>
      <c r="W1338" s="273" t="s">
        <v>825</v>
      </c>
      <c r="X1338" s="141">
        <f>VLOOKUP(W1338,SIZE!A:B,2,0)</f>
        <v>119</v>
      </c>
      <c r="Y1338" s="141">
        <v>0</v>
      </c>
      <c r="Z1338" s="141" t="s">
        <v>1033</v>
      </c>
      <c r="AA1338" s="141">
        <f>VLOOKUP(Z1338,COLOR!A:B,2,0)</f>
        <v>20</v>
      </c>
      <c r="AB1338" s="130"/>
      <c r="AC1338" s="130"/>
      <c r="AD1338" s="130"/>
      <c r="AE1338" s="130"/>
      <c r="AF1338" s="130"/>
      <c r="AG1338" s="130"/>
      <c r="AH1338" s="130"/>
      <c r="AI1338" s="130"/>
      <c r="AJ1338" s="130"/>
      <c r="AK1338" s="130"/>
      <c r="AL1338" s="130"/>
      <c r="AM1338" s="130"/>
    </row>
    <row r="1339" spans="1:39" ht="20.25" customHeight="1">
      <c r="A1339" s="132">
        <v>1338</v>
      </c>
      <c r="B1339" s="19" t="s">
        <v>5808</v>
      </c>
      <c r="C1339" s="252">
        <v>62024000090</v>
      </c>
      <c r="D1339" s="260" t="s">
        <v>6809</v>
      </c>
      <c r="E1339" s="143" t="str">
        <f t="shared" si="58"/>
        <v>Բաճկոն</v>
      </c>
      <c r="F1339" s="273" t="s">
        <v>62</v>
      </c>
      <c r="G1339" s="144">
        <f>VLOOKUP(E1339,subcategory!A:B,2,0)</f>
        <v>14</v>
      </c>
      <c r="H1339" s="273" t="s">
        <v>20</v>
      </c>
      <c r="I1339" s="213" t="e">
        <f>VLOOKUP(H1339,gender!A:B,2,0)</f>
        <v>#N/A</v>
      </c>
      <c r="J1339" s="273">
        <v>994</v>
      </c>
      <c r="K1339" s="273">
        <v>994</v>
      </c>
      <c r="L1339" s="273">
        <v>1</v>
      </c>
      <c r="M1339" s="273" t="s">
        <v>2262</v>
      </c>
      <c r="N1339" s="144">
        <f>VLOOKUP(M1339,brand!A:B,2,0)</f>
        <v>823</v>
      </c>
      <c r="O1339" s="144"/>
      <c r="P1339" s="144" t="e">
        <f>VLOOKUP(O1339,country!A:B,2,0)</f>
        <v>#N/A</v>
      </c>
      <c r="Q1339" s="273" t="s">
        <v>7193</v>
      </c>
      <c r="R1339" s="144" t="str">
        <f t="shared" si="59"/>
        <v>100% Պոլիեսթեր</v>
      </c>
      <c r="S1339" s="144" t="s">
        <v>7203</v>
      </c>
      <c r="T1339" s="144" t="e">
        <f>VLOOKUP(R1339,material!A:B,2,0)</f>
        <v>#N/A</v>
      </c>
      <c r="U1339" s="141" t="s">
        <v>7644</v>
      </c>
      <c r="V1339" s="141"/>
      <c r="W1339" s="273" t="s">
        <v>2115</v>
      </c>
      <c r="X1339" s="141">
        <f>VLOOKUP(W1339,SIZE!A:B,2,0)</f>
        <v>591</v>
      </c>
      <c r="Y1339" s="141">
        <v>0</v>
      </c>
      <c r="Z1339" s="141" t="s">
        <v>1033</v>
      </c>
      <c r="AA1339" s="141">
        <f>VLOOKUP(Z1339,COLOR!A:B,2,0)</f>
        <v>20</v>
      </c>
      <c r="AB1339" s="130"/>
      <c r="AC1339" s="130"/>
      <c r="AD1339" s="130"/>
      <c r="AE1339" s="130"/>
      <c r="AF1339" s="130"/>
      <c r="AG1339" s="130"/>
      <c r="AH1339" s="130"/>
      <c r="AI1339" s="130"/>
      <c r="AJ1339" s="130"/>
      <c r="AK1339" s="130"/>
      <c r="AL1339" s="130"/>
      <c r="AM1339" s="130"/>
    </row>
    <row r="1340" spans="1:39" ht="20.25" customHeight="1">
      <c r="A1340" s="132">
        <v>1339</v>
      </c>
      <c r="B1340" s="19" t="s">
        <v>5809</v>
      </c>
      <c r="C1340" s="250">
        <v>62046231000</v>
      </c>
      <c r="D1340" s="261" t="s">
        <v>603</v>
      </c>
      <c r="E1340" s="143" t="str">
        <f t="shared" si="58"/>
        <v>Ջինսե Տաբատ</v>
      </c>
      <c r="F1340" s="273" t="s">
        <v>335</v>
      </c>
      <c r="G1340" s="144">
        <f>VLOOKUP(E1340,subcategory!A:B,2,0)</f>
        <v>87</v>
      </c>
      <c r="H1340" s="273" t="s">
        <v>20</v>
      </c>
      <c r="I1340" s="213" t="e">
        <f>VLOOKUP(H1340,gender!A:B,2,0)</f>
        <v>#N/A</v>
      </c>
      <c r="J1340" s="273">
        <v>620</v>
      </c>
      <c r="K1340" s="273">
        <v>620</v>
      </c>
      <c r="L1340" s="273">
        <v>1</v>
      </c>
      <c r="M1340" s="273" t="s">
        <v>2262</v>
      </c>
      <c r="N1340" s="144">
        <f>VLOOKUP(M1340,brand!A:B,2,0)</f>
        <v>823</v>
      </c>
      <c r="O1340" s="144"/>
      <c r="P1340" s="144" t="e">
        <f>VLOOKUP(O1340,country!A:B,2,0)</f>
        <v>#N/A</v>
      </c>
      <c r="Q1340" s="273" t="s">
        <v>440</v>
      </c>
      <c r="R1340" s="144" t="str">
        <f t="shared" si="59"/>
        <v>100% Բամբակ</v>
      </c>
      <c r="S1340" s="144" t="s">
        <v>7205</v>
      </c>
      <c r="T1340" s="144" t="e">
        <f>VLOOKUP(R1340,material!A:B,2,0)</f>
        <v>#N/A</v>
      </c>
      <c r="U1340" s="141" t="s">
        <v>7644</v>
      </c>
      <c r="V1340" s="141"/>
      <c r="W1340" s="273">
        <v>36</v>
      </c>
      <c r="X1340" s="141">
        <f>VLOOKUP(W1340,SIZE!A:B,2,0)</f>
        <v>52</v>
      </c>
      <c r="Y1340" s="141">
        <v>0</v>
      </c>
      <c r="Z1340" s="141" t="s">
        <v>1033</v>
      </c>
      <c r="AA1340" s="141">
        <f>VLOOKUP(Z1340,COLOR!A:B,2,0)</f>
        <v>20</v>
      </c>
      <c r="AB1340" s="130"/>
      <c r="AC1340" s="130"/>
      <c r="AD1340" s="130"/>
      <c r="AE1340" s="130"/>
      <c r="AF1340" s="130"/>
      <c r="AG1340" s="130"/>
      <c r="AH1340" s="130"/>
      <c r="AI1340" s="130"/>
      <c r="AJ1340" s="130"/>
      <c r="AK1340" s="130"/>
      <c r="AL1340" s="130"/>
      <c r="AM1340" s="130"/>
    </row>
    <row r="1341" spans="1:39" ht="20.25" customHeight="1">
      <c r="A1341" s="132">
        <v>1340</v>
      </c>
      <c r="B1341" s="19" t="s">
        <v>5810</v>
      </c>
      <c r="C1341" s="250">
        <v>62046318000</v>
      </c>
      <c r="D1341" s="261" t="s">
        <v>987</v>
      </c>
      <c r="E1341" s="143" t="str">
        <f t="shared" si="58"/>
        <v>Տաբատներ</v>
      </c>
      <c r="F1341" s="273" t="s">
        <v>7795</v>
      </c>
      <c r="G1341" s="144">
        <f>VLOOKUP(E1341,subcategory!A:B,2,0)</f>
        <v>93</v>
      </c>
      <c r="H1341" s="273" t="s">
        <v>20</v>
      </c>
      <c r="I1341" s="213" t="e">
        <f>VLOOKUP(H1341,gender!A:B,2,0)</f>
        <v>#N/A</v>
      </c>
      <c r="J1341" s="273">
        <v>348</v>
      </c>
      <c r="K1341" s="273">
        <v>348</v>
      </c>
      <c r="L1341" s="273">
        <v>1</v>
      </c>
      <c r="M1341" s="273" t="s">
        <v>2262</v>
      </c>
      <c r="N1341" s="144">
        <f>VLOOKUP(M1341,brand!A:B,2,0)</f>
        <v>823</v>
      </c>
      <c r="O1341" s="144"/>
      <c r="P1341" s="144" t="e">
        <f>VLOOKUP(O1341,country!A:B,2,0)</f>
        <v>#N/A</v>
      </c>
      <c r="Q1341" s="273" t="s">
        <v>436</v>
      </c>
      <c r="R1341" s="144" t="str">
        <f t="shared" si="59"/>
        <v>100% Պոլիեսթեր</v>
      </c>
      <c r="S1341" s="144" t="s">
        <v>7203</v>
      </c>
      <c r="T1341" s="144" t="e">
        <f>VLOOKUP(R1341,material!A:B,2,0)</f>
        <v>#N/A</v>
      </c>
      <c r="U1341" s="141" t="s">
        <v>7644</v>
      </c>
      <c r="V1341" s="141"/>
      <c r="W1341" s="273" t="s">
        <v>810</v>
      </c>
      <c r="X1341" s="141">
        <f>VLOOKUP(W1341,SIZE!A:B,2,0)</f>
        <v>122</v>
      </c>
      <c r="Y1341" s="141">
        <v>0</v>
      </c>
      <c r="Z1341" s="141" t="s">
        <v>1033</v>
      </c>
      <c r="AA1341" s="141">
        <f>VLOOKUP(Z1341,COLOR!A:B,2,0)</f>
        <v>20</v>
      </c>
      <c r="AB1341" s="130"/>
      <c r="AC1341" s="130"/>
      <c r="AD1341" s="130"/>
      <c r="AE1341" s="130"/>
      <c r="AF1341" s="130"/>
      <c r="AG1341" s="130"/>
      <c r="AH1341" s="130"/>
      <c r="AI1341" s="130"/>
      <c r="AJ1341" s="130"/>
      <c r="AK1341" s="130"/>
      <c r="AL1341" s="130"/>
      <c r="AM1341" s="130"/>
    </row>
    <row r="1342" spans="1:39" ht="20.25" customHeight="1">
      <c r="A1342" s="132">
        <v>1341</v>
      </c>
      <c r="B1342" s="19" t="s">
        <v>5811</v>
      </c>
      <c r="C1342" s="252">
        <v>62024000010</v>
      </c>
      <c r="D1342" s="261" t="s">
        <v>7004</v>
      </c>
      <c r="E1342" s="143" t="str">
        <f t="shared" si="58"/>
        <v>Բաճկոն</v>
      </c>
      <c r="F1342" s="273" t="s">
        <v>62</v>
      </c>
      <c r="G1342" s="144">
        <f>VLOOKUP(E1342,subcategory!A:B,2,0)</f>
        <v>14</v>
      </c>
      <c r="H1342" s="273" t="s">
        <v>20</v>
      </c>
      <c r="I1342" s="213" t="e">
        <f>VLOOKUP(H1342,gender!A:B,2,0)</f>
        <v>#N/A</v>
      </c>
      <c r="J1342" s="273">
        <v>1280</v>
      </c>
      <c r="K1342" s="273">
        <v>1280</v>
      </c>
      <c r="L1342" s="273">
        <v>1</v>
      </c>
      <c r="M1342" s="273" t="s">
        <v>2262</v>
      </c>
      <c r="N1342" s="144">
        <f>VLOOKUP(M1342,brand!A:B,2,0)</f>
        <v>823</v>
      </c>
      <c r="O1342" s="144"/>
      <c r="P1342" s="144" t="e">
        <f>VLOOKUP(O1342,country!A:B,2,0)</f>
        <v>#N/A</v>
      </c>
      <c r="Q1342" s="273" t="s">
        <v>3915</v>
      </c>
      <c r="R1342" s="144" t="str">
        <f t="shared" si="59"/>
        <v>100% Պոլիուրետան</v>
      </c>
      <c r="S1342" s="144" t="s">
        <v>7380</v>
      </c>
      <c r="T1342" s="144" t="e">
        <f>VLOOKUP(R1342,material!A:B,2,0)</f>
        <v>#N/A</v>
      </c>
      <c r="U1342" s="141" t="s">
        <v>7644</v>
      </c>
      <c r="V1342" s="141"/>
      <c r="W1342" s="273" t="s">
        <v>825</v>
      </c>
      <c r="X1342" s="141">
        <f>VLOOKUP(W1342,SIZE!A:B,2,0)</f>
        <v>119</v>
      </c>
      <c r="Y1342" s="141">
        <v>0</v>
      </c>
      <c r="Z1342" s="141" t="s">
        <v>2042</v>
      </c>
      <c r="AA1342" s="141" t="e">
        <f>VLOOKUP(Z1342,COLOR!A:B,2,0)</f>
        <v>#N/A</v>
      </c>
      <c r="AB1342" s="130"/>
      <c r="AC1342" s="130"/>
      <c r="AD1342" s="130"/>
      <c r="AE1342" s="130"/>
      <c r="AF1342" s="130"/>
      <c r="AG1342" s="130"/>
      <c r="AH1342" s="130"/>
      <c r="AI1342" s="130"/>
      <c r="AJ1342" s="130"/>
      <c r="AK1342" s="130"/>
      <c r="AL1342" s="130"/>
      <c r="AM1342" s="130"/>
    </row>
    <row r="1343" spans="1:39" ht="20.25" customHeight="1">
      <c r="A1343" s="132">
        <v>1342</v>
      </c>
      <c r="B1343" s="19" t="s">
        <v>5812</v>
      </c>
      <c r="C1343" s="252">
        <v>62024000010</v>
      </c>
      <c r="D1343" s="261" t="s">
        <v>7004</v>
      </c>
      <c r="E1343" s="143" t="str">
        <f t="shared" si="58"/>
        <v>Բաճկոն</v>
      </c>
      <c r="F1343" s="273" t="s">
        <v>62</v>
      </c>
      <c r="G1343" s="144">
        <f>VLOOKUP(E1343,subcategory!A:B,2,0)</f>
        <v>14</v>
      </c>
      <c r="H1343" s="273" t="s">
        <v>20</v>
      </c>
      <c r="I1343" s="213" t="e">
        <f>VLOOKUP(H1343,gender!A:B,2,0)</f>
        <v>#N/A</v>
      </c>
      <c r="J1343" s="273">
        <v>1110</v>
      </c>
      <c r="K1343" s="273">
        <v>1110</v>
      </c>
      <c r="L1343" s="273">
        <v>1</v>
      </c>
      <c r="M1343" s="273" t="s">
        <v>2262</v>
      </c>
      <c r="N1343" s="144">
        <f>VLOOKUP(M1343,brand!A:B,2,0)</f>
        <v>823</v>
      </c>
      <c r="O1343" s="144"/>
      <c r="P1343" s="144" t="e">
        <f>VLOOKUP(O1343,country!A:B,2,0)</f>
        <v>#N/A</v>
      </c>
      <c r="Q1343" s="273" t="s">
        <v>3915</v>
      </c>
      <c r="R1343" s="144" t="str">
        <f t="shared" si="59"/>
        <v>100% Պոլիուրետան</v>
      </c>
      <c r="S1343" s="144" t="s">
        <v>7380</v>
      </c>
      <c r="T1343" s="144" t="e">
        <f>VLOOKUP(R1343,material!A:B,2,0)</f>
        <v>#N/A</v>
      </c>
      <c r="U1343" s="141" t="s">
        <v>7644</v>
      </c>
      <c r="V1343" s="141"/>
      <c r="W1343" s="273" t="s">
        <v>828</v>
      </c>
      <c r="X1343" s="141">
        <f>VLOOKUP(W1343,SIZE!A:B,2,0)</f>
        <v>124</v>
      </c>
      <c r="Y1343" s="141">
        <v>0</v>
      </c>
      <c r="Z1343" s="141" t="s">
        <v>2042</v>
      </c>
      <c r="AA1343" s="141" t="e">
        <f>VLOOKUP(Z1343,COLOR!A:B,2,0)</f>
        <v>#N/A</v>
      </c>
      <c r="AB1343" s="130"/>
      <c r="AC1343" s="130"/>
      <c r="AD1343" s="130"/>
      <c r="AE1343" s="130"/>
      <c r="AF1343" s="130"/>
      <c r="AG1343" s="130"/>
      <c r="AH1343" s="130"/>
      <c r="AI1343" s="130"/>
      <c r="AJ1343" s="130"/>
      <c r="AK1343" s="130"/>
      <c r="AL1343" s="130"/>
      <c r="AM1343" s="130"/>
    </row>
    <row r="1344" spans="1:39" ht="20.25" customHeight="1">
      <c r="A1344" s="132">
        <v>1343</v>
      </c>
      <c r="B1344" s="19" t="s">
        <v>5813</v>
      </c>
      <c r="C1344" s="252">
        <v>62024000090</v>
      </c>
      <c r="D1344" s="260" t="s">
        <v>6809</v>
      </c>
      <c r="E1344" s="143" t="str">
        <f t="shared" si="58"/>
        <v>Բաճկոն</v>
      </c>
      <c r="F1344" s="273" t="s">
        <v>62</v>
      </c>
      <c r="G1344" s="144">
        <f>VLOOKUP(E1344,subcategory!A:B,2,0)</f>
        <v>14</v>
      </c>
      <c r="H1344" s="273" t="s">
        <v>20</v>
      </c>
      <c r="I1344" s="213" t="e">
        <f>VLOOKUP(H1344,gender!A:B,2,0)</f>
        <v>#N/A</v>
      </c>
      <c r="J1344" s="273">
        <v>960</v>
      </c>
      <c r="K1344" s="273">
        <v>960</v>
      </c>
      <c r="L1344" s="273">
        <v>1</v>
      </c>
      <c r="M1344" s="273" t="s">
        <v>2262</v>
      </c>
      <c r="N1344" s="144">
        <f>VLOOKUP(M1344,brand!A:B,2,0)</f>
        <v>823</v>
      </c>
      <c r="O1344" s="144"/>
      <c r="P1344" s="144" t="e">
        <f>VLOOKUP(O1344,country!A:B,2,0)</f>
        <v>#N/A</v>
      </c>
      <c r="Q1344" s="273" t="s">
        <v>7193</v>
      </c>
      <c r="R1344" s="144" t="str">
        <f t="shared" si="59"/>
        <v>100% Պոլիեսթեր</v>
      </c>
      <c r="S1344" s="144" t="s">
        <v>7203</v>
      </c>
      <c r="T1344" s="219" t="s">
        <v>3942</v>
      </c>
      <c r="U1344" s="141" t="s">
        <v>7644</v>
      </c>
      <c r="V1344" s="141"/>
      <c r="W1344" s="273" t="s">
        <v>821</v>
      </c>
      <c r="X1344" s="141">
        <f>VLOOKUP(W1344,SIZE!A:B,2,0)</f>
        <v>3</v>
      </c>
      <c r="Y1344" s="141">
        <v>0</v>
      </c>
      <c r="Z1344" s="141" t="s">
        <v>2042</v>
      </c>
      <c r="AA1344" s="141" t="e">
        <f>VLOOKUP(Z1344,COLOR!A:B,2,0)</f>
        <v>#N/A</v>
      </c>
      <c r="AB1344" s="130"/>
      <c r="AC1344" s="130"/>
      <c r="AD1344" s="130"/>
      <c r="AE1344" s="130"/>
      <c r="AF1344" s="130"/>
      <c r="AG1344" s="130"/>
      <c r="AH1344" s="130"/>
      <c r="AI1344" s="130"/>
      <c r="AJ1344" s="130"/>
      <c r="AK1344" s="130"/>
      <c r="AL1344" s="130"/>
      <c r="AM1344" s="130"/>
    </row>
    <row r="1345" spans="1:39" ht="20.25" customHeight="1">
      <c r="A1345" s="132">
        <v>1344</v>
      </c>
      <c r="B1345" s="19" t="s">
        <v>5814</v>
      </c>
      <c r="C1345" s="250">
        <v>62024000090</v>
      </c>
      <c r="D1345" s="261" t="s">
        <v>7017</v>
      </c>
      <c r="E1345" s="143" t="str">
        <f t="shared" si="58"/>
        <v>Վերարկու</v>
      </c>
      <c r="F1345" s="273" t="s">
        <v>34</v>
      </c>
      <c r="G1345" s="144">
        <f>VLOOKUP(E1345,subcategory!A:B,2,0)</f>
        <v>92</v>
      </c>
      <c r="H1345" s="273" t="s">
        <v>20</v>
      </c>
      <c r="I1345" s="213" t="e">
        <f>VLOOKUP(H1345,gender!A:B,2,0)</f>
        <v>#N/A</v>
      </c>
      <c r="J1345" s="273">
        <v>898</v>
      </c>
      <c r="K1345" s="273">
        <v>898</v>
      </c>
      <c r="L1345" s="273">
        <v>1</v>
      </c>
      <c r="M1345" s="273" t="s">
        <v>2262</v>
      </c>
      <c r="N1345" s="144">
        <f>VLOOKUP(M1345,brand!A:B,2,0)</f>
        <v>823</v>
      </c>
      <c r="O1345" s="144"/>
      <c r="P1345" s="144" t="e">
        <f>VLOOKUP(O1345,country!A:B,2,0)</f>
        <v>#N/A</v>
      </c>
      <c r="Q1345" s="273" t="s">
        <v>7193</v>
      </c>
      <c r="R1345" s="144" t="str">
        <f t="shared" si="59"/>
        <v>100% Պոլիեսթեր</v>
      </c>
      <c r="S1345" s="144" t="s">
        <v>7203</v>
      </c>
      <c r="T1345" s="144" t="e">
        <f>VLOOKUP(R1345,material!A:B,2,0)</f>
        <v>#N/A</v>
      </c>
      <c r="U1345" s="141" t="s">
        <v>7644</v>
      </c>
      <c r="V1345" s="141"/>
      <c r="W1345" s="273" t="s">
        <v>821</v>
      </c>
      <c r="X1345" s="141">
        <f>VLOOKUP(W1345,SIZE!A:B,2,0)</f>
        <v>3</v>
      </c>
      <c r="Y1345" s="141">
        <v>0</v>
      </c>
      <c r="Z1345" s="141" t="s">
        <v>2042</v>
      </c>
      <c r="AA1345" s="141" t="e">
        <f>VLOOKUP(Z1345,COLOR!A:B,2,0)</f>
        <v>#N/A</v>
      </c>
      <c r="AB1345" s="130"/>
      <c r="AC1345" s="130"/>
      <c r="AD1345" s="130"/>
      <c r="AE1345" s="130"/>
      <c r="AF1345" s="130"/>
      <c r="AG1345" s="130"/>
      <c r="AH1345" s="130"/>
      <c r="AI1345" s="130"/>
      <c r="AJ1345" s="130"/>
      <c r="AK1345" s="130"/>
      <c r="AL1345" s="130"/>
      <c r="AM1345" s="130"/>
    </row>
    <row r="1346" spans="1:39" ht="20.25" customHeight="1">
      <c r="A1346" s="132">
        <v>1345</v>
      </c>
      <c r="B1346" s="19" t="s">
        <v>5809</v>
      </c>
      <c r="C1346" s="250">
        <v>62071100000</v>
      </c>
      <c r="D1346" s="260" t="s">
        <v>6791</v>
      </c>
      <c r="E1346" s="143" t="str">
        <f t="shared" si="58"/>
        <v>Վարտիկ Սեթ 3Հատ</v>
      </c>
      <c r="F1346" s="273" t="s">
        <v>7092</v>
      </c>
      <c r="G1346" s="144" t="e">
        <f>VLOOKUP(E1346,subcategory!A:B,2,0)</f>
        <v>#N/A</v>
      </c>
      <c r="H1346" s="273" t="s">
        <v>10</v>
      </c>
      <c r="I1346" s="213" t="e">
        <f>VLOOKUP(H1346,gender!A:B,2,0)</f>
        <v>#N/A</v>
      </c>
      <c r="J1346" s="273">
        <v>256</v>
      </c>
      <c r="K1346" s="273">
        <v>256</v>
      </c>
      <c r="L1346" s="273">
        <v>1</v>
      </c>
      <c r="M1346" s="273" t="s">
        <v>2262</v>
      </c>
      <c r="N1346" s="144">
        <f>VLOOKUP(M1346,brand!A:B,2,0)</f>
        <v>823</v>
      </c>
      <c r="O1346" s="144"/>
      <c r="P1346" s="144" t="e">
        <f>VLOOKUP(O1346,country!A:B,2,0)</f>
        <v>#N/A</v>
      </c>
      <c r="Q1346" s="273" t="s">
        <v>440</v>
      </c>
      <c r="R1346" s="144" t="str">
        <f t="shared" si="59"/>
        <v>100% Բամբակ</v>
      </c>
      <c r="S1346" s="144" t="s">
        <v>7205</v>
      </c>
      <c r="T1346" s="144" t="e">
        <f>VLOOKUP(R1346,material!A:B,2,0)</f>
        <v>#N/A</v>
      </c>
      <c r="U1346" s="141" t="s">
        <v>7644</v>
      </c>
      <c r="V1346" s="141"/>
      <c r="W1346" s="273" t="s">
        <v>959</v>
      </c>
      <c r="X1346" s="141">
        <f>VLOOKUP(W1346,SIZE!A:B,2,0)</f>
        <v>165</v>
      </c>
      <c r="Y1346" s="141">
        <v>0</v>
      </c>
      <c r="Z1346" s="141" t="s">
        <v>2095</v>
      </c>
      <c r="AA1346" s="141">
        <f>VLOOKUP(Z1346,COLOR!A:B,2,0)</f>
        <v>17</v>
      </c>
      <c r="AB1346" s="130"/>
      <c r="AC1346" s="130"/>
      <c r="AD1346" s="130"/>
      <c r="AE1346" s="130"/>
      <c r="AF1346" s="130"/>
      <c r="AG1346" s="130"/>
      <c r="AH1346" s="130"/>
      <c r="AI1346" s="130"/>
      <c r="AJ1346" s="130"/>
      <c r="AK1346" s="130"/>
      <c r="AL1346" s="130"/>
      <c r="AM1346" s="130"/>
    </row>
    <row r="1347" spans="1:39" ht="20.25" customHeight="1">
      <c r="A1347" s="132">
        <v>1346</v>
      </c>
      <c r="B1347" s="19" t="s">
        <v>5815</v>
      </c>
      <c r="C1347" s="250">
        <v>62071100000</v>
      </c>
      <c r="D1347" s="260" t="s">
        <v>6791</v>
      </c>
      <c r="E1347" s="143" t="str">
        <f t="shared" ref="E1347:E1410" si="60">PROPER(F1347)</f>
        <v>Վարտիկ Սեթ 3Հատ</v>
      </c>
      <c r="F1347" s="273" t="s">
        <v>7092</v>
      </c>
      <c r="G1347" s="144" t="e">
        <f>VLOOKUP(E1347,subcategory!A:B,2,0)</f>
        <v>#N/A</v>
      </c>
      <c r="H1347" s="273" t="s">
        <v>10</v>
      </c>
      <c r="I1347" s="213" t="e">
        <f>VLOOKUP(H1347,gender!A:B,2,0)</f>
        <v>#N/A</v>
      </c>
      <c r="J1347" s="273">
        <v>234</v>
      </c>
      <c r="K1347" s="273">
        <v>234</v>
      </c>
      <c r="L1347" s="273">
        <v>1</v>
      </c>
      <c r="M1347" s="273" t="s">
        <v>2262</v>
      </c>
      <c r="N1347" s="144">
        <f>VLOOKUP(M1347,brand!A:B,2,0)</f>
        <v>823</v>
      </c>
      <c r="O1347" s="144"/>
      <c r="P1347" s="144" t="e">
        <f>VLOOKUP(O1347,country!A:B,2,0)</f>
        <v>#N/A</v>
      </c>
      <c r="Q1347" s="273" t="s">
        <v>440</v>
      </c>
      <c r="R1347" s="144" t="str">
        <f t="shared" si="59"/>
        <v>100% Բամբակ</v>
      </c>
      <c r="S1347" s="144" t="s">
        <v>7205</v>
      </c>
      <c r="T1347" s="144" t="e">
        <f>VLOOKUP(R1347,material!A:B,2,0)</f>
        <v>#N/A</v>
      </c>
      <c r="U1347" s="141" t="s">
        <v>7644</v>
      </c>
      <c r="V1347" s="141"/>
      <c r="W1347" s="273" t="s">
        <v>978</v>
      </c>
      <c r="X1347" s="141">
        <f>VLOOKUP(W1347,SIZE!A:B,2,0)</f>
        <v>126</v>
      </c>
      <c r="Y1347" s="141">
        <v>0</v>
      </c>
      <c r="Z1347" s="141" t="s">
        <v>2095</v>
      </c>
      <c r="AA1347" s="141">
        <f>VLOOKUP(Z1347,COLOR!A:B,2,0)</f>
        <v>17</v>
      </c>
      <c r="AB1347" s="130"/>
      <c r="AC1347" s="130"/>
      <c r="AD1347" s="130"/>
      <c r="AE1347" s="130"/>
      <c r="AF1347" s="130"/>
      <c r="AG1347" s="130"/>
      <c r="AH1347" s="130"/>
      <c r="AI1347" s="130"/>
      <c r="AJ1347" s="130"/>
      <c r="AK1347" s="130"/>
      <c r="AL1347" s="130"/>
      <c r="AM1347" s="130"/>
    </row>
    <row r="1348" spans="1:39" ht="20.25" customHeight="1">
      <c r="A1348" s="132">
        <v>1347</v>
      </c>
      <c r="B1348" s="19" t="s">
        <v>5816</v>
      </c>
      <c r="C1348" s="250">
        <v>61044300000</v>
      </c>
      <c r="D1348" s="261" t="s">
        <v>2184</v>
      </c>
      <c r="E1348" s="143" t="str">
        <f t="shared" si="60"/>
        <v>Զգեստ</v>
      </c>
      <c r="F1348" s="273" t="s">
        <v>64</v>
      </c>
      <c r="G1348" s="144">
        <f>VLOOKUP(E1348,subcategory!A:B,2,0)</f>
        <v>43</v>
      </c>
      <c r="H1348" s="273" t="s">
        <v>55</v>
      </c>
      <c r="I1348" s="213" t="e">
        <f>VLOOKUP(H1348,gender!A:B,2,0)</f>
        <v>#N/A</v>
      </c>
      <c r="J1348" s="273">
        <v>244</v>
      </c>
      <c r="K1348" s="273">
        <v>244</v>
      </c>
      <c r="L1348" s="273">
        <v>1</v>
      </c>
      <c r="M1348" s="273" t="s">
        <v>2262</v>
      </c>
      <c r="N1348" s="144">
        <f>VLOOKUP(M1348,brand!A:B,2,0)</f>
        <v>823</v>
      </c>
      <c r="O1348" s="144"/>
      <c r="P1348" s="144" t="e">
        <f>VLOOKUP(O1348,country!A:B,2,0)</f>
        <v>#N/A</v>
      </c>
      <c r="Q1348" s="273" t="s">
        <v>436</v>
      </c>
      <c r="R1348" s="144" t="str">
        <f t="shared" si="59"/>
        <v>29%  Պոլիեսթեր, 71% Ակրիլ</v>
      </c>
      <c r="S1348" s="144" t="s">
        <v>7384</v>
      </c>
      <c r="T1348" s="144" t="e">
        <f>VLOOKUP(R1348,material!A:B,2,0)</f>
        <v>#N/A</v>
      </c>
      <c r="U1348" s="141" t="s">
        <v>7644</v>
      </c>
      <c r="V1348" s="141"/>
      <c r="W1348" s="273" t="s">
        <v>1030</v>
      </c>
      <c r="X1348" s="141">
        <f>VLOOKUP(W1348,SIZE!A:B,2,0)</f>
        <v>472</v>
      </c>
      <c r="Y1348" s="141">
        <v>0</v>
      </c>
      <c r="Z1348" s="141" t="s">
        <v>2088</v>
      </c>
      <c r="AA1348" s="141">
        <f>VLOOKUP(Z1348,COLOR!A:B,2,0)</f>
        <v>7</v>
      </c>
      <c r="AB1348" s="130"/>
      <c r="AC1348" s="130"/>
      <c r="AD1348" s="130"/>
      <c r="AE1348" s="130"/>
      <c r="AF1348" s="130"/>
      <c r="AG1348" s="130"/>
      <c r="AH1348" s="130"/>
      <c r="AI1348" s="130"/>
      <c r="AJ1348" s="130"/>
      <c r="AK1348" s="130"/>
      <c r="AL1348" s="130"/>
      <c r="AM1348" s="130"/>
    </row>
    <row r="1349" spans="1:39" ht="20.25" customHeight="1">
      <c r="A1349" s="132">
        <v>1348</v>
      </c>
      <c r="B1349" s="19" t="s">
        <v>5817</v>
      </c>
      <c r="C1349" s="250">
        <v>62023000000</v>
      </c>
      <c r="D1349" s="261" t="s">
        <v>616</v>
      </c>
      <c r="E1349" s="143" t="str">
        <f t="shared" si="60"/>
        <v>Վերարկու</v>
      </c>
      <c r="F1349" s="273" t="s">
        <v>34</v>
      </c>
      <c r="G1349" s="144">
        <f>VLOOKUP(E1349,subcategory!A:B,2,0)</f>
        <v>92</v>
      </c>
      <c r="H1349" s="273" t="s">
        <v>20</v>
      </c>
      <c r="I1349" s="213" t="e">
        <f>VLOOKUP(H1349,gender!A:B,2,0)</f>
        <v>#N/A</v>
      </c>
      <c r="J1349" s="273">
        <v>810</v>
      </c>
      <c r="K1349" s="273">
        <v>810</v>
      </c>
      <c r="L1349" s="273">
        <v>1</v>
      </c>
      <c r="M1349" s="273" t="s">
        <v>2262</v>
      </c>
      <c r="N1349" s="144">
        <f>VLOOKUP(M1349,brand!A:B,2,0)</f>
        <v>823</v>
      </c>
      <c r="O1349" s="144"/>
      <c r="P1349" s="144" t="e">
        <f>VLOOKUP(O1349,country!A:B,2,0)</f>
        <v>#N/A</v>
      </c>
      <c r="Q1349" s="273" t="s">
        <v>7193</v>
      </c>
      <c r="R1349" s="144" t="str">
        <f t="shared" si="59"/>
        <v>100% Բամբակ</v>
      </c>
      <c r="S1349" s="144" t="s">
        <v>7205</v>
      </c>
      <c r="T1349" s="144" t="e">
        <f>VLOOKUP(R1349,material!A:B,2,0)</f>
        <v>#N/A</v>
      </c>
      <c r="U1349" s="141" t="s">
        <v>7644</v>
      </c>
      <c r="V1349" s="141"/>
      <c r="W1349" s="273" t="s">
        <v>828</v>
      </c>
      <c r="X1349" s="141">
        <f>VLOOKUP(W1349,SIZE!A:B,2,0)</f>
        <v>124</v>
      </c>
      <c r="Y1349" s="141">
        <v>0</v>
      </c>
      <c r="Z1349" s="141" t="s">
        <v>2042</v>
      </c>
      <c r="AA1349" s="141" t="e">
        <f>VLOOKUP(Z1349,COLOR!A:B,2,0)</f>
        <v>#N/A</v>
      </c>
      <c r="AB1349" s="130"/>
      <c r="AC1349" s="130"/>
      <c r="AD1349" s="130"/>
      <c r="AE1349" s="130"/>
      <c r="AF1349" s="130"/>
      <c r="AG1349" s="130"/>
      <c r="AH1349" s="130"/>
      <c r="AI1349" s="130"/>
      <c r="AJ1349" s="130"/>
      <c r="AK1349" s="130"/>
      <c r="AL1349" s="130"/>
      <c r="AM1349" s="130"/>
    </row>
    <row r="1350" spans="1:39" ht="20.25" customHeight="1">
      <c r="A1350" s="132">
        <v>1349</v>
      </c>
      <c r="B1350" s="19" t="s">
        <v>5818</v>
      </c>
      <c r="C1350" s="252">
        <v>62024000010</v>
      </c>
      <c r="D1350" s="261" t="s">
        <v>7004</v>
      </c>
      <c r="E1350" s="143" t="str">
        <f t="shared" si="60"/>
        <v>Բաճկոն</v>
      </c>
      <c r="F1350" s="273" t="s">
        <v>62</v>
      </c>
      <c r="G1350" s="144">
        <f>VLOOKUP(E1350,subcategory!A:B,2,0)</f>
        <v>14</v>
      </c>
      <c r="H1350" s="273" t="s">
        <v>20</v>
      </c>
      <c r="I1350" s="213" t="e">
        <f>VLOOKUP(H1350,gender!A:B,2,0)</f>
        <v>#N/A</v>
      </c>
      <c r="J1350" s="273">
        <v>1740</v>
      </c>
      <c r="K1350" s="273">
        <v>1740</v>
      </c>
      <c r="L1350" s="273">
        <v>1</v>
      </c>
      <c r="M1350" s="273" t="s">
        <v>2262</v>
      </c>
      <c r="N1350" s="144">
        <f>VLOOKUP(M1350,brand!A:B,2,0)</f>
        <v>823</v>
      </c>
      <c r="O1350" s="144"/>
      <c r="P1350" s="144" t="e">
        <f>VLOOKUP(O1350,country!A:B,2,0)</f>
        <v>#N/A</v>
      </c>
      <c r="Q1350" s="273" t="s">
        <v>3915</v>
      </c>
      <c r="R1350" s="144" t="str">
        <f t="shared" si="59"/>
        <v>100% Պոլիեսթեր</v>
      </c>
      <c r="S1350" s="144" t="s">
        <v>7203</v>
      </c>
      <c r="T1350" s="144" t="e">
        <f>VLOOKUP(R1350,material!A:B,2,0)</f>
        <v>#N/A</v>
      </c>
      <c r="U1350" s="141" t="s">
        <v>7644</v>
      </c>
      <c r="V1350" s="141"/>
      <c r="W1350" s="273" t="s">
        <v>821</v>
      </c>
      <c r="X1350" s="141">
        <f>VLOOKUP(W1350,SIZE!A:B,2,0)</f>
        <v>3</v>
      </c>
      <c r="Y1350" s="141">
        <v>0</v>
      </c>
      <c r="Z1350" s="141" t="s">
        <v>2042</v>
      </c>
      <c r="AA1350" s="141" t="e">
        <f>VLOOKUP(Z1350,COLOR!A:B,2,0)</f>
        <v>#N/A</v>
      </c>
      <c r="AB1350" s="130"/>
      <c r="AC1350" s="130"/>
      <c r="AD1350" s="130"/>
      <c r="AE1350" s="130"/>
      <c r="AF1350" s="130"/>
      <c r="AG1350" s="130"/>
      <c r="AH1350" s="130"/>
      <c r="AI1350" s="130"/>
      <c r="AJ1350" s="130"/>
      <c r="AK1350" s="130"/>
      <c r="AL1350" s="130"/>
      <c r="AM1350" s="130"/>
    </row>
    <row r="1351" spans="1:39" ht="20.25" customHeight="1">
      <c r="A1351" s="132">
        <v>1350</v>
      </c>
      <c r="B1351" s="19" t="s">
        <v>5819</v>
      </c>
      <c r="C1351" s="252">
        <v>62024000090</v>
      </c>
      <c r="D1351" s="260" t="s">
        <v>6809</v>
      </c>
      <c r="E1351" s="143" t="str">
        <f t="shared" si="60"/>
        <v>Բաճկոն</v>
      </c>
      <c r="F1351" s="273" t="s">
        <v>62</v>
      </c>
      <c r="G1351" s="144">
        <f>VLOOKUP(E1351,subcategory!A:B,2,0)</f>
        <v>14</v>
      </c>
      <c r="H1351" s="273" t="s">
        <v>20</v>
      </c>
      <c r="I1351" s="213" t="e">
        <f>VLOOKUP(H1351,gender!A:B,2,0)</f>
        <v>#N/A</v>
      </c>
      <c r="J1351" s="273">
        <v>620</v>
      </c>
      <c r="K1351" s="273">
        <v>620</v>
      </c>
      <c r="L1351" s="273">
        <v>1</v>
      </c>
      <c r="M1351" s="273" t="s">
        <v>2262</v>
      </c>
      <c r="N1351" s="144">
        <f>VLOOKUP(M1351,brand!A:B,2,0)</f>
        <v>823</v>
      </c>
      <c r="O1351" s="144"/>
      <c r="P1351" s="144" t="e">
        <f>VLOOKUP(O1351,country!A:B,2,0)</f>
        <v>#N/A</v>
      </c>
      <c r="Q1351" s="273" t="s">
        <v>3915</v>
      </c>
      <c r="R1351" s="144" t="str">
        <f t="shared" si="59"/>
        <v>100% Պոլիեսթեր</v>
      </c>
      <c r="S1351" s="144" t="s">
        <v>7203</v>
      </c>
      <c r="T1351" s="144" t="e">
        <f>VLOOKUP(R1351,material!A:B,2,0)</f>
        <v>#N/A</v>
      </c>
      <c r="U1351" s="141" t="s">
        <v>7644</v>
      </c>
      <c r="V1351" s="141"/>
      <c r="W1351" s="273" t="s">
        <v>828</v>
      </c>
      <c r="X1351" s="141">
        <f>VLOOKUP(W1351,SIZE!A:B,2,0)</f>
        <v>124</v>
      </c>
      <c r="Y1351" s="141">
        <v>0</v>
      </c>
      <c r="Z1351" s="141" t="s">
        <v>7771</v>
      </c>
      <c r="AA1351" s="141">
        <f>VLOOKUP(Z1351,COLOR!A:B,2,0)</f>
        <v>26</v>
      </c>
      <c r="AB1351" s="130"/>
      <c r="AC1351" s="130"/>
      <c r="AD1351" s="130"/>
      <c r="AE1351" s="130"/>
      <c r="AF1351" s="130"/>
      <c r="AG1351" s="130"/>
      <c r="AH1351" s="130"/>
      <c r="AI1351" s="130"/>
      <c r="AJ1351" s="130"/>
      <c r="AK1351" s="130"/>
      <c r="AL1351" s="130"/>
      <c r="AM1351" s="130"/>
    </row>
    <row r="1352" spans="1:39" ht="20.25" customHeight="1">
      <c r="A1352" s="132">
        <v>1351</v>
      </c>
      <c r="B1352" s="19" t="s">
        <v>5820</v>
      </c>
      <c r="C1352" s="250">
        <v>61103091000</v>
      </c>
      <c r="D1352" s="261" t="s">
        <v>481</v>
      </c>
      <c r="E1352" s="143" t="str">
        <f t="shared" si="60"/>
        <v>Սվիտեր</v>
      </c>
      <c r="F1352" s="273" t="s">
        <v>49</v>
      </c>
      <c r="G1352" s="144" t="e">
        <f>VLOOKUP(E1352,subcategory!A:B,2,0)</f>
        <v>#N/A</v>
      </c>
      <c r="H1352" s="273" t="s">
        <v>10</v>
      </c>
      <c r="I1352" s="213" t="e">
        <f>VLOOKUP(H1352,gender!A:B,2,0)</f>
        <v>#N/A</v>
      </c>
      <c r="J1352" s="273">
        <v>680</v>
      </c>
      <c r="K1352" s="273">
        <v>680</v>
      </c>
      <c r="L1352" s="273">
        <v>1</v>
      </c>
      <c r="M1352" s="273" t="s">
        <v>2262</v>
      </c>
      <c r="N1352" s="144">
        <f>VLOOKUP(M1352,brand!A:B,2,0)</f>
        <v>823</v>
      </c>
      <c r="O1352" s="144"/>
      <c r="P1352" s="144" t="e">
        <f>VLOOKUP(O1352,country!A:B,2,0)</f>
        <v>#N/A</v>
      </c>
      <c r="Q1352" s="273" t="s">
        <v>436</v>
      </c>
      <c r="R1352" s="144" t="str">
        <f t="shared" si="59"/>
        <v>73%  Պոլիեսթեր, 18% Ակրիլ</v>
      </c>
      <c r="S1352" s="144" t="s">
        <v>7385</v>
      </c>
      <c r="T1352" s="144" t="e">
        <f>VLOOKUP(R1352,material!A:B,2,0)</f>
        <v>#N/A</v>
      </c>
      <c r="U1352" s="141" t="s">
        <v>7644</v>
      </c>
      <c r="V1352" s="141"/>
      <c r="W1352" s="273" t="s">
        <v>959</v>
      </c>
      <c r="X1352" s="141">
        <f>VLOOKUP(W1352,SIZE!A:B,2,0)</f>
        <v>165</v>
      </c>
      <c r="Y1352" s="141">
        <v>0</v>
      </c>
      <c r="Z1352" s="141" t="s">
        <v>2092</v>
      </c>
      <c r="AA1352" s="141">
        <f>VLOOKUP(Z1352,COLOR!A:B,2,0)</f>
        <v>8</v>
      </c>
      <c r="AB1352" s="130"/>
      <c r="AC1352" s="130"/>
      <c r="AD1352" s="130"/>
      <c r="AE1352" s="130"/>
      <c r="AF1352" s="130"/>
      <c r="AG1352" s="130"/>
      <c r="AH1352" s="130"/>
      <c r="AI1352" s="130"/>
      <c r="AJ1352" s="130"/>
      <c r="AK1352" s="130"/>
      <c r="AL1352" s="130"/>
      <c r="AM1352" s="130"/>
    </row>
    <row r="1353" spans="1:39" ht="20.25" customHeight="1">
      <c r="A1353" s="132">
        <v>1352</v>
      </c>
      <c r="B1353" s="19" t="s">
        <v>5821</v>
      </c>
      <c r="C1353" s="252">
        <v>62024000090</v>
      </c>
      <c r="D1353" s="260" t="s">
        <v>6809</v>
      </c>
      <c r="E1353" s="143" t="str">
        <f t="shared" si="60"/>
        <v>Բաճկոն</v>
      </c>
      <c r="F1353" s="273" t="s">
        <v>62</v>
      </c>
      <c r="G1353" s="144">
        <f>VLOOKUP(E1353,subcategory!A:B,2,0)</f>
        <v>14</v>
      </c>
      <c r="H1353" s="273" t="s">
        <v>20</v>
      </c>
      <c r="I1353" s="213" t="e">
        <f>VLOOKUP(H1353,gender!A:B,2,0)</f>
        <v>#N/A</v>
      </c>
      <c r="J1353" s="273">
        <v>940</v>
      </c>
      <c r="K1353" s="273">
        <v>940</v>
      </c>
      <c r="L1353" s="273">
        <v>1</v>
      </c>
      <c r="M1353" s="273" t="s">
        <v>2262</v>
      </c>
      <c r="N1353" s="144">
        <f>VLOOKUP(M1353,brand!A:B,2,0)</f>
        <v>823</v>
      </c>
      <c r="O1353" s="144"/>
      <c r="P1353" s="144" t="e">
        <f>VLOOKUP(O1353,country!A:B,2,0)</f>
        <v>#N/A</v>
      </c>
      <c r="Q1353" s="273" t="s">
        <v>3915</v>
      </c>
      <c r="R1353" s="144" t="str">
        <f t="shared" si="59"/>
        <v>100% Պոլիեսթեր</v>
      </c>
      <c r="S1353" s="144" t="s">
        <v>7203</v>
      </c>
      <c r="T1353" s="144" t="e">
        <f>VLOOKUP(R1353,material!A:B,2,0)</f>
        <v>#N/A</v>
      </c>
      <c r="U1353" s="141" t="s">
        <v>7644</v>
      </c>
      <c r="V1353" s="141"/>
      <c r="W1353" s="273" t="s">
        <v>858</v>
      </c>
      <c r="X1353" s="141">
        <f>VLOOKUP(W1353,SIZE!A:B,2,0)</f>
        <v>1</v>
      </c>
      <c r="Y1353" s="141">
        <v>0</v>
      </c>
      <c r="Z1353" s="141" t="s">
        <v>7771</v>
      </c>
      <c r="AA1353" s="141">
        <f>VLOOKUP(Z1353,COLOR!A:B,2,0)</f>
        <v>26</v>
      </c>
      <c r="AB1353" s="130"/>
      <c r="AC1353" s="130"/>
      <c r="AD1353" s="130"/>
      <c r="AE1353" s="130"/>
      <c r="AF1353" s="130"/>
      <c r="AG1353" s="130"/>
      <c r="AH1353" s="130"/>
      <c r="AI1353" s="130"/>
      <c r="AJ1353" s="130"/>
      <c r="AK1353" s="130"/>
      <c r="AL1353" s="130"/>
      <c r="AM1353" s="130"/>
    </row>
    <row r="1354" spans="1:39" ht="20.25" customHeight="1">
      <c r="A1354" s="132">
        <v>1353</v>
      </c>
      <c r="B1354" s="19" t="s">
        <v>5822</v>
      </c>
      <c r="C1354" s="250">
        <v>61052010000</v>
      </c>
      <c r="D1354" s="261" t="s">
        <v>7006</v>
      </c>
      <c r="E1354" s="143" t="str">
        <f t="shared" si="60"/>
        <v>Վերնաշապիկ</v>
      </c>
      <c r="F1354" s="273" t="s">
        <v>47</v>
      </c>
      <c r="G1354" s="144">
        <f>VLOOKUP(E1354,subcategory!A:B,2,0)</f>
        <v>82</v>
      </c>
      <c r="H1354" s="273" t="s">
        <v>10</v>
      </c>
      <c r="I1354" s="213" t="e">
        <f>VLOOKUP(H1354,gender!A:B,2,0)</f>
        <v>#N/A</v>
      </c>
      <c r="J1354" s="273">
        <v>482</v>
      </c>
      <c r="K1354" s="273">
        <v>482</v>
      </c>
      <c r="L1354" s="273">
        <v>1</v>
      </c>
      <c r="M1354" s="273" t="s">
        <v>2262</v>
      </c>
      <c r="N1354" s="144">
        <f>VLOOKUP(M1354,brand!A:B,2,0)</f>
        <v>823</v>
      </c>
      <c r="O1354" s="144"/>
      <c r="P1354" s="144" t="e">
        <f>VLOOKUP(O1354,country!A:B,2,0)</f>
        <v>#N/A</v>
      </c>
      <c r="Q1354" s="273" t="s">
        <v>436</v>
      </c>
      <c r="R1354" s="144" t="str">
        <f t="shared" si="59"/>
        <v>47%  Պոլիեսթեր, 25% Վիսկոզա</v>
      </c>
      <c r="S1354" s="144" t="s">
        <v>7386</v>
      </c>
      <c r="T1354" s="144" t="e">
        <f>VLOOKUP(R1354,material!A:B,2,0)</f>
        <v>#N/A</v>
      </c>
      <c r="U1354" s="141" t="s">
        <v>7644</v>
      </c>
      <c r="V1354" s="141"/>
      <c r="W1354" s="273" t="s">
        <v>828</v>
      </c>
      <c r="X1354" s="141">
        <f>VLOOKUP(W1354,SIZE!A:B,2,0)</f>
        <v>124</v>
      </c>
      <c r="Y1354" s="141">
        <v>0</v>
      </c>
      <c r="Z1354" s="141" t="s">
        <v>7772</v>
      </c>
      <c r="AA1354" s="141" t="e">
        <f>VLOOKUP(Z1354,COLOR!A:B,2,0)</f>
        <v>#N/A</v>
      </c>
      <c r="AB1354" s="130"/>
      <c r="AC1354" s="130"/>
      <c r="AD1354" s="130"/>
      <c r="AE1354" s="130"/>
      <c r="AF1354" s="130"/>
      <c r="AG1354" s="130"/>
      <c r="AH1354" s="130"/>
      <c r="AI1354" s="130"/>
      <c r="AJ1354" s="130"/>
      <c r="AK1354" s="130"/>
      <c r="AL1354" s="130"/>
      <c r="AM1354" s="130"/>
    </row>
    <row r="1355" spans="1:39" ht="20.25" customHeight="1">
      <c r="A1355" s="132">
        <v>1354</v>
      </c>
      <c r="B1355" s="19" t="s">
        <v>5823</v>
      </c>
      <c r="C1355" s="250">
        <v>61082100000</v>
      </c>
      <c r="D1355" s="260" t="s">
        <v>7020</v>
      </c>
      <c r="E1355" s="143" t="str">
        <f t="shared" si="60"/>
        <v>Վարտիք</v>
      </c>
      <c r="F1355" s="273" t="s">
        <v>3686</v>
      </c>
      <c r="G1355" s="144">
        <f>VLOOKUP(E1355,subcategory!A:B,2,0)</f>
        <v>74</v>
      </c>
      <c r="H1355" s="273" t="s">
        <v>20</v>
      </c>
      <c r="I1355" s="213" t="e">
        <f>VLOOKUP(H1355,gender!A:B,2,0)</f>
        <v>#N/A</v>
      </c>
      <c r="J1355" s="273">
        <v>72</v>
      </c>
      <c r="K1355" s="273">
        <v>72</v>
      </c>
      <c r="L1355" s="273">
        <v>1</v>
      </c>
      <c r="M1355" s="273" t="s">
        <v>2262</v>
      </c>
      <c r="N1355" s="144">
        <f>VLOOKUP(M1355,brand!A:B,2,0)</f>
        <v>823</v>
      </c>
      <c r="O1355" s="144"/>
      <c r="P1355" s="144" t="e">
        <f>VLOOKUP(O1355,country!A:B,2,0)</f>
        <v>#N/A</v>
      </c>
      <c r="Q1355" s="273" t="s">
        <v>436</v>
      </c>
      <c r="R1355" s="144" t="str">
        <f t="shared" si="59"/>
        <v>100% Բամբակ</v>
      </c>
      <c r="S1355" s="144" t="s">
        <v>7205</v>
      </c>
      <c r="T1355" s="144" t="e">
        <f>VLOOKUP(R1355,material!A:B,2,0)</f>
        <v>#N/A</v>
      </c>
      <c r="U1355" s="141" t="s">
        <v>7644</v>
      </c>
      <c r="V1355" s="141"/>
      <c r="W1355" s="273" t="s">
        <v>825</v>
      </c>
      <c r="X1355" s="141">
        <f>VLOOKUP(W1355,SIZE!A:B,2,0)</f>
        <v>119</v>
      </c>
      <c r="Y1355" s="141">
        <v>0</v>
      </c>
      <c r="Z1355" s="141" t="s">
        <v>2095</v>
      </c>
      <c r="AA1355" s="141">
        <f>VLOOKUP(Z1355,COLOR!A:B,2,0)</f>
        <v>17</v>
      </c>
      <c r="AB1355" s="130"/>
      <c r="AC1355" s="130"/>
      <c r="AD1355" s="130"/>
      <c r="AE1355" s="130"/>
      <c r="AF1355" s="130"/>
      <c r="AG1355" s="130"/>
      <c r="AH1355" s="130"/>
      <c r="AI1355" s="130"/>
      <c r="AJ1355" s="130"/>
      <c r="AK1355" s="130"/>
      <c r="AL1355" s="130"/>
      <c r="AM1355" s="130"/>
    </row>
    <row r="1356" spans="1:39" ht="20.25" customHeight="1">
      <c r="A1356" s="132">
        <v>1355</v>
      </c>
      <c r="B1356" s="19" t="s">
        <v>5824</v>
      </c>
      <c r="C1356" s="250">
        <v>61103099000</v>
      </c>
      <c r="D1356" s="261" t="s">
        <v>709</v>
      </c>
      <c r="E1356" s="143" t="str">
        <f t="shared" si="60"/>
        <v>Կարդիգան</v>
      </c>
      <c r="F1356" s="273" t="s">
        <v>328</v>
      </c>
      <c r="G1356" s="144">
        <f>VLOOKUP(E1356,subcategory!A:B,2,0)</f>
        <v>89</v>
      </c>
      <c r="H1356" s="273" t="s">
        <v>20</v>
      </c>
      <c r="I1356" s="213" t="e">
        <f>VLOOKUP(H1356,gender!A:B,2,0)</f>
        <v>#N/A</v>
      </c>
      <c r="J1356" s="273">
        <v>412</v>
      </c>
      <c r="K1356" s="273">
        <v>412</v>
      </c>
      <c r="L1356" s="273">
        <v>1</v>
      </c>
      <c r="M1356" s="273" t="s">
        <v>2262</v>
      </c>
      <c r="N1356" s="144">
        <f>VLOOKUP(M1356,brand!A:B,2,0)</f>
        <v>823</v>
      </c>
      <c r="O1356" s="144"/>
      <c r="P1356" s="144" t="e">
        <f>VLOOKUP(O1356,country!A:B,2,0)</f>
        <v>#N/A</v>
      </c>
      <c r="Q1356" s="273" t="s">
        <v>436</v>
      </c>
      <c r="R1356" s="144" t="str">
        <f t="shared" si="59"/>
        <v>100% Պոլիամիդ</v>
      </c>
      <c r="S1356" s="144" t="s">
        <v>7375</v>
      </c>
      <c r="T1356" s="144" t="e">
        <f>VLOOKUP(R1356,material!A:B,2,0)</f>
        <v>#N/A</v>
      </c>
      <c r="U1356" s="141" t="s">
        <v>7644</v>
      </c>
      <c r="V1356" s="141"/>
      <c r="W1356" s="273" t="s">
        <v>821</v>
      </c>
      <c r="X1356" s="141">
        <f>VLOOKUP(W1356,SIZE!A:B,2,0)</f>
        <v>3</v>
      </c>
      <c r="Y1356" s="141">
        <v>0</v>
      </c>
      <c r="Z1356" s="141" t="s">
        <v>1033</v>
      </c>
      <c r="AA1356" s="141">
        <f>VLOOKUP(Z1356,COLOR!A:B,2,0)</f>
        <v>20</v>
      </c>
      <c r="AB1356" s="130"/>
      <c r="AC1356" s="130"/>
      <c r="AD1356" s="130"/>
      <c r="AE1356" s="130"/>
      <c r="AF1356" s="130"/>
      <c r="AG1356" s="130"/>
      <c r="AH1356" s="130"/>
      <c r="AI1356" s="130"/>
      <c r="AJ1356" s="130"/>
      <c r="AK1356" s="130"/>
      <c r="AL1356" s="130"/>
      <c r="AM1356" s="130"/>
    </row>
    <row r="1357" spans="1:39" ht="20.25" customHeight="1">
      <c r="A1357" s="132">
        <v>1356</v>
      </c>
      <c r="B1357" s="19" t="s">
        <v>5825</v>
      </c>
      <c r="C1357" s="252">
        <v>62014000000</v>
      </c>
      <c r="D1357" s="261" t="s">
        <v>6941</v>
      </c>
      <c r="E1357" s="143" t="str">
        <f t="shared" si="60"/>
        <v>Բաճկոն</v>
      </c>
      <c r="F1357" s="273" t="s">
        <v>62</v>
      </c>
      <c r="G1357" s="144">
        <f>VLOOKUP(E1357,subcategory!A:B,2,0)</f>
        <v>14</v>
      </c>
      <c r="H1357" s="273" t="s">
        <v>7150</v>
      </c>
      <c r="I1357" s="213" t="e">
        <f>VLOOKUP(H1357,gender!A:B,2,0)</f>
        <v>#N/A</v>
      </c>
      <c r="J1357" s="273">
        <v>346</v>
      </c>
      <c r="K1357" s="273">
        <v>346</v>
      </c>
      <c r="L1357" s="273">
        <v>1</v>
      </c>
      <c r="M1357" s="273" t="s">
        <v>2262</v>
      </c>
      <c r="N1357" s="144">
        <f>VLOOKUP(M1357,brand!A:B,2,0)</f>
        <v>823</v>
      </c>
      <c r="O1357" s="144"/>
      <c r="P1357" s="144" t="e">
        <f>VLOOKUP(O1357,country!A:B,2,0)</f>
        <v>#N/A</v>
      </c>
      <c r="Q1357" s="273" t="s">
        <v>7193</v>
      </c>
      <c r="R1357" s="144" t="str">
        <f t="shared" si="59"/>
        <v>100% Պոլիեսթեր</v>
      </c>
      <c r="S1357" s="144" t="s">
        <v>7203</v>
      </c>
      <c r="T1357" s="144" t="e">
        <f>VLOOKUP(R1357,material!A:B,2,0)</f>
        <v>#N/A</v>
      </c>
      <c r="U1357" s="141" t="s">
        <v>7644</v>
      </c>
      <c r="V1357" s="141"/>
      <c r="W1357" s="273" t="s">
        <v>1014</v>
      </c>
      <c r="X1357" s="141">
        <f>VLOOKUP(W1357,SIZE!A:B,2,0)</f>
        <v>529</v>
      </c>
      <c r="Y1357" s="141">
        <v>0</v>
      </c>
      <c r="Z1357" s="141" t="s">
        <v>1204</v>
      </c>
      <c r="AA1357" s="141">
        <f>VLOOKUP(Z1357,COLOR!A:B,2,0)</f>
        <v>25</v>
      </c>
      <c r="AB1357" s="130"/>
      <c r="AC1357" s="130"/>
      <c r="AD1357" s="130"/>
      <c r="AE1357" s="130"/>
      <c r="AF1357" s="130"/>
      <c r="AG1357" s="130"/>
      <c r="AH1357" s="130"/>
      <c r="AI1357" s="130"/>
      <c r="AJ1357" s="130"/>
      <c r="AK1357" s="130"/>
      <c r="AL1357" s="130"/>
      <c r="AM1357" s="130"/>
    </row>
    <row r="1358" spans="1:39" ht="20.25" customHeight="1">
      <c r="A1358" s="132">
        <v>1357</v>
      </c>
      <c r="B1358" s="19" t="s">
        <v>5826</v>
      </c>
      <c r="C1358" s="250">
        <v>62034235000</v>
      </c>
      <c r="D1358" s="261" t="s">
        <v>548</v>
      </c>
      <c r="E1358" s="143" t="str">
        <f t="shared" si="60"/>
        <v>Տաբատներ</v>
      </c>
      <c r="F1358" s="273" t="s">
        <v>7795</v>
      </c>
      <c r="G1358" s="144">
        <f>VLOOKUP(E1358,subcategory!A:B,2,0)</f>
        <v>93</v>
      </c>
      <c r="H1358" s="273" t="s">
        <v>10</v>
      </c>
      <c r="I1358" s="213" t="e">
        <f>VLOOKUP(H1358,gender!A:B,2,0)</f>
        <v>#N/A</v>
      </c>
      <c r="J1358" s="273">
        <v>502</v>
      </c>
      <c r="K1358" s="273">
        <v>502</v>
      </c>
      <c r="L1358" s="273">
        <v>1</v>
      </c>
      <c r="M1358" s="273" t="s">
        <v>2262</v>
      </c>
      <c r="N1358" s="144">
        <f>VLOOKUP(M1358,brand!A:B,2,0)</f>
        <v>823</v>
      </c>
      <c r="O1358" s="144"/>
      <c r="P1358" s="144" t="e">
        <f>VLOOKUP(O1358,country!A:B,2,0)</f>
        <v>#N/A</v>
      </c>
      <c r="Q1358" s="273" t="s">
        <v>436</v>
      </c>
      <c r="R1358" s="144" t="str">
        <f t="shared" si="59"/>
        <v>98% Բամբակ, 2% Էլաստան</v>
      </c>
      <c r="S1358" s="144" t="s">
        <v>7317</v>
      </c>
      <c r="T1358" s="144" t="e">
        <f>VLOOKUP(R1358,material!A:B,2,0)</f>
        <v>#N/A</v>
      </c>
      <c r="U1358" s="141" t="s">
        <v>7644</v>
      </c>
      <c r="V1358" s="141"/>
      <c r="W1358" s="273" t="s">
        <v>7710</v>
      </c>
      <c r="X1358" s="141" t="e">
        <f>VLOOKUP(W1358,SIZE!A:B,2,0)</f>
        <v>#N/A</v>
      </c>
      <c r="Y1358" s="141">
        <v>0</v>
      </c>
      <c r="Z1358" s="141" t="s">
        <v>2092</v>
      </c>
      <c r="AA1358" s="141">
        <f>VLOOKUP(Z1358,COLOR!A:B,2,0)</f>
        <v>8</v>
      </c>
      <c r="AB1358" s="130"/>
      <c r="AC1358" s="130"/>
      <c r="AD1358" s="130"/>
      <c r="AE1358" s="130"/>
      <c r="AF1358" s="130"/>
      <c r="AG1358" s="130"/>
      <c r="AH1358" s="130"/>
      <c r="AI1358" s="130"/>
      <c r="AJ1358" s="130"/>
      <c r="AK1358" s="130"/>
      <c r="AL1358" s="130"/>
      <c r="AM1358" s="130"/>
    </row>
    <row r="1359" spans="1:39" ht="20.25" customHeight="1">
      <c r="A1359" s="132">
        <v>1358</v>
      </c>
      <c r="B1359" s="19" t="s">
        <v>5827</v>
      </c>
      <c r="C1359" s="252">
        <v>62024000090</v>
      </c>
      <c r="D1359" s="260" t="s">
        <v>6809</v>
      </c>
      <c r="E1359" s="143" t="str">
        <f t="shared" si="60"/>
        <v>Բաճկոն</v>
      </c>
      <c r="F1359" s="273" t="s">
        <v>62</v>
      </c>
      <c r="G1359" s="144">
        <f>VLOOKUP(E1359,subcategory!A:B,2,0)</f>
        <v>14</v>
      </c>
      <c r="H1359" s="273" t="s">
        <v>20</v>
      </c>
      <c r="I1359" s="213" t="e">
        <f>VLOOKUP(H1359,gender!A:B,2,0)</f>
        <v>#N/A</v>
      </c>
      <c r="J1359" s="273">
        <v>960</v>
      </c>
      <c r="K1359" s="273">
        <v>960</v>
      </c>
      <c r="L1359" s="273">
        <v>1</v>
      </c>
      <c r="M1359" s="273" t="s">
        <v>2262</v>
      </c>
      <c r="N1359" s="144">
        <f>VLOOKUP(M1359,brand!A:B,2,0)</f>
        <v>823</v>
      </c>
      <c r="O1359" s="144"/>
      <c r="P1359" s="144" t="e">
        <f>VLOOKUP(O1359,country!A:B,2,0)</f>
        <v>#N/A</v>
      </c>
      <c r="Q1359" s="273" t="s">
        <v>3915</v>
      </c>
      <c r="R1359" s="144" t="str">
        <f t="shared" si="59"/>
        <v>100% Պոլիուրետան</v>
      </c>
      <c r="S1359" s="144" t="s">
        <v>7380</v>
      </c>
      <c r="T1359" s="144" t="e">
        <f>VLOOKUP(R1359,material!A:B,2,0)</f>
        <v>#N/A</v>
      </c>
      <c r="U1359" s="141" t="s">
        <v>7644</v>
      </c>
      <c r="V1359" s="141"/>
      <c r="W1359" s="273" t="s">
        <v>810</v>
      </c>
      <c r="X1359" s="141">
        <f>VLOOKUP(W1359,SIZE!A:B,2,0)</f>
        <v>122</v>
      </c>
      <c r="Y1359" s="141">
        <v>0</v>
      </c>
      <c r="Z1359" s="141" t="s">
        <v>1033</v>
      </c>
      <c r="AA1359" s="141">
        <f>VLOOKUP(Z1359,COLOR!A:B,2,0)</f>
        <v>20</v>
      </c>
      <c r="AB1359" s="130"/>
      <c r="AC1359" s="130"/>
      <c r="AD1359" s="130"/>
      <c r="AE1359" s="130"/>
      <c r="AF1359" s="130"/>
      <c r="AG1359" s="130"/>
      <c r="AH1359" s="130"/>
      <c r="AI1359" s="130"/>
      <c r="AJ1359" s="130"/>
      <c r="AK1359" s="130"/>
      <c r="AL1359" s="130"/>
      <c r="AM1359" s="130"/>
    </row>
    <row r="1360" spans="1:39" ht="20.25" customHeight="1">
      <c r="A1360" s="132">
        <v>1359</v>
      </c>
      <c r="B1360" s="19" t="s">
        <v>5828</v>
      </c>
      <c r="C1360" s="252">
        <v>62024000010</v>
      </c>
      <c r="D1360" s="261" t="s">
        <v>7004</v>
      </c>
      <c r="E1360" s="143" t="str">
        <f t="shared" si="60"/>
        <v>Բաճկոն</v>
      </c>
      <c r="F1360" s="273" t="s">
        <v>62</v>
      </c>
      <c r="G1360" s="144">
        <f>VLOOKUP(E1360,subcategory!A:B,2,0)</f>
        <v>14</v>
      </c>
      <c r="H1360" s="273" t="s">
        <v>20</v>
      </c>
      <c r="I1360" s="213" t="e">
        <f>VLOOKUP(H1360,gender!A:B,2,0)</f>
        <v>#N/A</v>
      </c>
      <c r="J1360" s="273">
        <v>1108</v>
      </c>
      <c r="K1360" s="273">
        <v>1108</v>
      </c>
      <c r="L1360" s="273">
        <v>1</v>
      </c>
      <c r="M1360" s="273" t="s">
        <v>2262</v>
      </c>
      <c r="N1360" s="144">
        <f>VLOOKUP(M1360,brand!A:B,2,0)</f>
        <v>823</v>
      </c>
      <c r="O1360" s="144"/>
      <c r="P1360" s="144" t="e">
        <f>VLOOKUP(O1360,country!A:B,2,0)</f>
        <v>#N/A</v>
      </c>
      <c r="Q1360" s="273" t="s">
        <v>3915</v>
      </c>
      <c r="R1360" s="144" t="str">
        <f t="shared" si="59"/>
        <v>100% Պոլիուրետան</v>
      </c>
      <c r="S1360" s="144" t="s">
        <v>7380</v>
      </c>
      <c r="T1360" s="144" t="e">
        <f>VLOOKUP(R1360,material!A:B,2,0)</f>
        <v>#N/A</v>
      </c>
      <c r="U1360" s="141" t="s">
        <v>7644</v>
      </c>
      <c r="V1360" s="141"/>
      <c r="W1360" s="273" t="s">
        <v>821</v>
      </c>
      <c r="X1360" s="141">
        <f>VLOOKUP(W1360,SIZE!A:B,2,0)</f>
        <v>3</v>
      </c>
      <c r="Y1360" s="141">
        <v>1600</v>
      </c>
      <c r="Z1360" s="141" t="s">
        <v>1061</v>
      </c>
      <c r="AA1360" s="141">
        <f>VLOOKUP(Z1360,COLOR!A:B,2,0)</f>
        <v>4</v>
      </c>
      <c r="AB1360" s="130"/>
      <c r="AC1360" s="130"/>
      <c r="AD1360" s="130"/>
      <c r="AE1360" s="130"/>
      <c r="AF1360" s="130"/>
      <c r="AG1360" s="130"/>
      <c r="AH1360" s="130"/>
      <c r="AI1360" s="130"/>
      <c r="AJ1360" s="130"/>
      <c r="AK1360" s="130"/>
      <c r="AL1360" s="130"/>
      <c r="AM1360" s="130"/>
    </row>
    <row r="1361" spans="1:39" ht="20.25" customHeight="1">
      <c r="A1361" s="132">
        <v>1360</v>
      </c>
      <c r="B1361" s="19" t="s">
        <v>5829</v>
      </c>
      <c r="C1361" s="252">
        <v>62024000010</v>
      </c>
      <c r="D1361" s="261" t="s">
        <v>7004</v>
      </c>
      <c r="E1361" s="143" t="str">
        <f t="shared" si="60"/>
        <v>Բաճկոն</v>
      </c>
      <c r="F1361" s="273" t="s">
        <v>62</v>
      </c>
      <c r="G1361" s="144">
        <f>VLOOKUP(E1361,subcategory!A:B,2,0)</f>
        <v>14</v>
      </c>
      <c r="H1361" s="273" t="s">
        <v>20</v>
      </c>
      <c r="I1361" s="213" t="e">
        <f>VLOOKUP(H1361,gender!A:B,2,0)</f>
        <v>#N/A</v>
      </c>
      <c r="J1361" s="273">
        <v>1172</v>
      </c>
      <c r="K1361" s="273">
        <v>1172</v>
      </c>
      <c r="L1361" s="273">
        <v>1</v>
      </c>
      <c r="M1361" s="273" t="s">
        <v>2262</v>
      </c>
      <c r="N1361" s="144">
        <f>VLOOKUP(M1361,brand!A:B,2,0)</f>
        <v>823</v>
      </c>
      <c r="O1361" s="144"/>
      <c r="P1361" s="144" t="e">
        <f>VLOOKUP(O1361,country!A:B,2,0)</f>
        <v>#N/A</v>
      </c>
      <c r="Q1361" s="273" t="s">
        <v>3915</v>
      </c>
      <c r="R1361" s="144" t="str">
        <f t="shared" si="59"/>
        <v>100% Պոլիեսթեր</v>
      </c>
      <c r="S1361" s="144" t="s">
        <v>7203</v>
      </c>
      <c r="T1361" s="144" t="e">
        <f>VLOOKUP(R1361,material!A:B,2,0)</f>
        <v>#N/A</v>
      </c>
      <c r="U1361" s="141" t="s">
        <v>7644</v>
      </c>
      <c r="V1361" s="141"/>
      <c r="W1361" s="273" t="s">
        <v>828</v>
      </c>
      <c r="X1361" s="141">
        <f>VLOOKUP(W1361,SIZE!A:B,2,0)</f>
        <v>124</v>
      </c>
      <c r="Y1361" s="141">
        <v>0</v>
      </c>
      <c r="Z1361" s="141" t="s">
        <v>2042</v>
      </c>
      <c r="AA1361" s="141" t="e">
        <f>VLOOKUP(Z1361,COLOR!A:B,2,0)</f>
        <v>#N/A</v>
      </c>
      <c r="AB1361" s="130"/>
      <c r="AC1361" s="130"/>
      <c r="AD1361" s="130"/>
      <c r="AE1361" s="130"/>
      <c r="AF1361" s="130"/>
      <c r="AG1361" s="130"/>
      <c r="AH1361" s="130"/>
      <c r="AI1361" s="130"/>
      <c r="AJ1361" s="130"/>
      <c r="AK1361" s="130"/>
      <c r="AL1361" s="130"/>
      <c r="AM1361" s="130"/>
    </row>
    <row r="1362" spans="1:39" ht="20.25" customHeight="1">
      <c r="A1362" s="132">
        <v>1361</v>
      </c>
      <c r="B1362" s="19" t="s">
        <v>5830</v>
      </c>
      <c r="C1362" s="252">
        <v>62024000010</v>
      </c>
      <c r="D1362" s="261" t="s">
        <v>7004</v>
      </c>
      <c r="E1362" s="143" t="str">
        <f t="shared" si="60"/>
        <v>Բաճկոն</v>
      </c>
      <c r="F1362" s="273" t="s">
        <v>62</v>
      </c>
      <c r="G1362" s="144">
        <f>VLOOKUP(E1362,subcategory!A:B,2,0)</f>
        <v>14</v>
      </c>
      <c r="H1362" s="273" t="s">
        <v>20</v>
      </c>
      <c r="I1362" s="213" t="e">
        <f>VLOOKUP(H1362,gender!A:B,2,0)</f>
        <v>#N/A</v>
      </c>
      <c r="J1362" s="273">
        <v>1160</v>
      </c>
      <c r="K1362" s="273">
        <v>1160</v>
      </c>
      <c r="L1362" s="273">
        <v>1</v>
      </c>
      <c r="M1362" s="273" t="s">
        <v>2262</v>
      </c>
      <c r="N1362" s="144">
        <f>VLOOKUP(M1362,brand!A:B,2,0)</f>
        <v>823</v>
      </c>
      <c r="O1362" s="144"/>
      <c r="P1362" s="144" t="e">
        <f>VLOOKUP(O1362,country!A:B,2,0)</f>
        <v>#N/A</v>
      </c>
      <c r="Q1362" s="273" t="s">
        <v>7193</v>
      </c>
      <c r="R1362" s="144" t="str">
        <f t="shared" si="59"/>
        <v>100% Պոլիեսթեր</v>
      </c>
      <c r="S1362" s="144" t="s">
        <v>7203</v>
      </c>
      <c r="T1362" s="144" t="e">
        <f>VLOOKUP(R1362,material!A:B,2,0)</f>
        <v>#N/A</v>
      </c>
      <c r="U1362" s="141" t="s">
        <v>7644</v>
      </c>
      <c r="V1362" s="141"/>
      <c r="W1362" s="273" t="s">
        <v>825</v>
      </c>
      <c r="X1362" s="141">
        <f>VLOOKUP(W1362,SIZE!A:B,2,0)</f>
        <v>119</v>
      </c>
      <c r="Y1362" s="141">
        <v>0</v>
      </c>
      <c r="Z1362" s="141" t="s">
        <v>1033</v>
      </c>
      <c r="AA1362" s="141">
        <f>VLOOKUP(Z1362,COLOR!A:B,2,0)</f>
        <v>20</v>
      </c>
      <c r="AB1362" s="130"/>
      <c r="AC1362" s="130"/>
      <c r="AD1362" s="130"/>
      <c r="AE1362" s="130"/>
      <c r="AF1362" s="130"/>
      <c r="AG1362" s="130"/>
      <c r="AH1362" s="130"/>
      <c r="AI1362" s="130"/>
      <c r="AJ1362" s="130"/>
      <c r="AK1362" s="130"/>
      <c r="AL1362" s="130"/>
      <c r="AM1362" s="130"/>
    </row>
    <row r="1363" spans="1:39" ht="20.25" customHeight="1">
      <c r="A1363" s="132">
        <v>1362</v>
      </c>
      <c r="B1363" s="19" t="s">
        <v>5831</v>
      </c>
      <c r="C1363" s="250">
        <v>62024000090</v>
      </c>
      <c r="D1363" s="261" t="s">
        <v>7017</v>
      </c>
      <c r="E1363" s="143" t="str">
        <f t="shared" si="60"/>
        <v>Վերարկու</v>
      </c>
      <c r="F1363" s="273" t="s">
        <v>34</v>
      </c>
      <c r="G1363" s="144">
        <f>VLOOKUP(E1363,subcategory!A:B,2,0)</f>
        <v>92</v>
      </c>
      <c r="H1363" s="273" t="s">
        <v>20</v>
      </c>
      <c r="I1363" s="213" t="e">
        <f>VLOOKUP(H1363,gender!A:B,2,0)</f>
        <v>#N/A</v>
      </c>
      <c r="J1363" s="273">
        <v>872</v>
      </c>
      <c r="K1363" s="273">
        <v>872</v>
      </c>
      <c r="L1363" s="273">
        <v>1</v>
      </c>
      <c r="M1363" s="273" t="s">
        <v>2262</v>
      </c>
      <c r="N1363" s="144">
        <f>VLOOKUP(M1363,brand!A:B,2,0)</f>
        <v>823</v>
      </c>
      <c r="O1363" s="144"/>
      <c r="P1363" s="144" t="e">
        <f>VLOOKUP(O1363,country!A:B,2,0)</f>
        <v>#N/A</v>
      </c>
      <c r="Q1363" s="273" t="s">
        <v>7193</v>
      </c>
      <c r="R1363" s="144" t="str">
        <f t="shared" si="59"/>
        <v>100% Պոլիեսթեր</v>
      </c>
      <c r="S1363" s="144" t="s">
        <v>7203</v>
      </c>
      <c r="T1363" s="144" t="e">
        <f>VLOOKUP(R1363,material!A:B,2,0)</f>
        <v>#N/A</v>
      </c>
      <c r="U1363" s="141" t="s">
        <v>7644</v>
      </c>
      <c r="V1363" s="141"/>
      <c r="W1363" s="273" t="s">
        <v>821</v>
      </c>
      <c r="X1363" s="141">
        <f>VLOOKUP(W1363,SIZE!A:B,2,0)</f>
        <v>3</v>
      </c>
      <c r="Y1363" s="141">
        <v>0</v>
      </c>
      <c r="Z1363" s="141" t="s">
        <v>1033</v>
      </c>
      <c r="AA1363" s="141">
        <f>VLOOKUP(Z1363,COLOR!A:B,2,0)</f>
        <v>20</v>
      </c>
      <c r="AB1363" s="130"/>
      <c r="AC1363" s="130"/>
      <c r="AD1363" s="130"/>
      <c r="AE1363" s="130"/>
      <c r="AF1363" s="130"/>
      <c r="AG1363" s="130"/>
      <c r="AH1363" s="130"/>
      <c r="AI1363" s="130"/>
      <c r="AJ1363" s="130"/>
      <c r="AK1363" s="130"/>
      <c r="AL1363" s="130"/>
      <c r="AM1363" s="130"/>
    </row>
    <row r="1364" spans="1:39" ht="20.25" customHeight="1">
      <c r="A1364" s="132">
        <v>1363</v>
      </c>
      <c r="B1364" s="19" t="s">
        <v>5832</v>
      </c>
      <c r="C1364" s="250">
        <v>62034319000</v>
      </c>
      <c r="D1364" s="261" t="s">
        <v>6788</v>
      </c>
      <c r="E1364" s="143" t="str">
        <f t="shared" si="60"/>
        <v>Տաբատներ</v>
      </c>
      <c r="F1364" s="273" t="s">
        <v>7795</v>
      </c>
      <c r="G1364" s="144">
        <f>VLOOKUP(E1364,subcategory!A:B,2,0)</f>
        <v>93</v>
      </c>
      <c r="H1364" s="273" t="s">
        <v>10</v>
      </c>
      <c r="I1364" s="213" t="e">
        <f>VLOOKUP(H1364,gender!A:B,2,0)</f>
        <v>#N/A</v>
      </c>
      <c r="J1364" s="273">
        <v>442</v>
      </c>
      <c r="K1364" s="273">
        <v>442</v>
      </c>
      <c r="L1364" s="273">
        <v>1</v>
      </c>
      <c r="M1364" s="273" t="s">
        <v>2262</v>
      </c>
      <c r="N1364" s="144">
        <f>VLOOKUP(M1364,brand!A:B,2,0)</f>
        <v>823</v>
      </c>
      <c r="O1364" s="144"/>
      <c r="P1364" s="144" t="e">
        <f>VLOOKUP(O1364,country!A:B,2,0)</f>
        <v>#N/A</v>
      </c>
      <c r="Q1364" s="273" t="s">
        <v>436</v>
      </c>
      <c r="R1364" s="144" t="str">
        <f t="shared" si="59"/>
        <v>71% Պոլիեսթեր, 26% Վիսկոզա</v>
      </c>
      <c r="S1364" s="144" t="s">
        <v>7387</v>
      </c>
      <c r="T1364" s="144" t="e">
        <f>VLOOKUP(R1364,material!A:B,2,0)</f>
        <v>#N/A</v>
      </c>
      <c r="U1364" s="141" t="s">
        <v>7644</v>
      </c>
      <c r="V1364" s="141"/>
      <c r="W1364" s="273">
        <v>32</v>
      </c>
      <c r="X1364" s="141">
        <f>VLOOKUP(W1364,SIZE!A:B,2,0)</f>
        <v>31</v>
      </c>
      <c r="Y1364" s="141">
        <v>0</v>
      </c>
      <c r="Z1364" s="141" t="s">
        <v>1204</v>
      </c>
      <c r="AA1364" s="141">
        <f>VLOOKUP(Z1364,COLOR!A:B,2,0)</f>
        <v>25</v>
      </c>
      <c r="AB1364" s="130"/>
      <c r="AC1364" s="130"/>
      <c r="AD1364" s="130"/>
      <c r="AE1364" s="130"/>
      <c r="AF1364" s="130"/>
      <c r="AG1364" s="130"/>
      <c r="AH1364" s="130"/>
      <c r="AI1364" s="130"/>
      <c r="AJ1364" s="130"/>
      <c r="AK1364" s="130"/>
      <c r="AL1364" s="130"/>
      <c r="AM1364" s="130"/>
    </row>
    <row r="1365" spans="1:39" ht="20.25" customHeight="1">
      <c r="A1365" s="132">
        <v>1364</v>
      </c>
      <c r="B1365" s="19" t="s">
        <v>5833</v>
      </c>
      <c r="C1365" s="250">
        <v>61082100000</v>
      </c>
      <c r="D1365" s="260" t="s">
        <v>7021</v>
      </c>
      <c r="E1365" s="143" t="str">
        <f t="shared" si="60"/>
        <v>Վարտիք</v>
      </c>
      <c r="F1365" s="273" t="s">
        <v>3686</v>
      </c>
      <c r="G1365" s="144">
        <f>VLOOKUP(E1365,subcategory!A:B,2,0)</f>
        <v>74</v>
      </c>
      <c r="H1365" s="273" t="s">
        <v>20</v>
      </c>
      <c r="I1365" s="213" t="e">
        <f>VLOOKUP(H1365,gender!A:B,2,0)</f>
        <v>#N/A</v>
      </c>
      <c r="J1365" s="273">
        <v>50</v>
      </c>
      <c r="K1365" s="273">
        <v>50</v>
      </c>
      <c r="L1365" s="273">
        <v>1</v>
      </c>
      <c r="M1365" s="273" t="s">
        <v>2262</v>
      </c>
      <c r="N1365" s="144">
        <f>VLOOKUP(M1365,brand!A:B,2,0)</f>
        <v>823</v>
      </c>
      <c r="O1365" s="144"/>
      <c r="P1365" s="144" t="e">
        <f>VLOOKUP(O1365,country!A:B,2,0)</f>
        <v>#N/A</v>
      </c>
      <c r="Q1365" s="273" t="s">
        <v>436</v>
      </c>
      <c r="R1365" s="144" t="str">
        <f t="shared" ref="R1365:R1428" si="61">PROPER(S1365)</f>
        <v>96% Բամբակ, 4% Էլաստան</v>
      </c>
      <c r="S1365" s="144" t="s">
        <v>7388</v>
      </c>
      <c r="T1365" s="144" t="e">
        <f>VLOOKUP(R1365,material!A:B,2,0)</f>
        <v>#N/A</v>
      </c>
      <c r="U1365" s="141" t="s">
        <v>7644</v>
      </c>
      <c r="V1365" s="141"/>
      <c r="W1365" s="273" t="s">
        <v>810</v>
      </c>
      <c r="X1365" s="141">
        <f>VLOOKUP(W1365,SIZE!A:B,2,0)</f>
        <v>122</v>
      </c>
      <c r="Y1365" s="141">
        <v>0</v>
      </c>
      <c r="Z1365" s="141" t="s">
        <v>1061</v>
      </c>
      <c r="AA1365" s="141">
        <f>VLOOKUP(Z1365,COLOR!A:B,2,0)</f>
        <v>4</v>
      </c>
      <c r="AB1365" s="130"/>
      <c r="AC1365" s="130"/>
      <c r="AD1365" s="130"/>
      <c r="AE1365" s="130"/>
      <c r="AF1365" s="130"/>
      <c r="AG1365" s="130"/>
      <c r="AH1365" s="130"/>
      <c r="AI1365" s="130"/>
      <c r="AJ1365" s="130"/>
      <c r="AK1365" s="130"/>
      <c r="AL1365" s="130"/>
      <c r="AM1365" s="130"/>
    </row>
    <row r="1366" spans="1:39" ht="20.25" customHeight="1">
      <c r="A1366" s="132">
        <v>1365</v>
      </c>
      <c r="B1366" s="19" t="s">
        <v>5834</v>
      </c>
      <c r="C1366" s="250">
        <v>62024000010</v>
      </c>
      <c r="D1366" s="261" t="s">
        <v>487</v>
      </c>
      <c r="E1366" s="143" t="str">
        <f t="shared" si="60"/>
        <v>Վերարկու</v>
      </c>
      <c r="F1366" s="273" t="s">
        <v>34</v>
      </c>
      <c r="G1366" s="144">
        <f>VLOOKUP(E1366,subcategory!A:B,2,0)</f>
        <v>92</v>
      </c>
      <c r="H1366" s="273" t="s">
        <v>20</v>
      </c>
      <c r="I1366" s="213" t="e">
        <f>VLOOKUP(H1366,gender!A:B,2,0)</f>
        <v>#N/A</v>
      </c>
      <c r="J1366" s="273">
        <v>1780</v>
      </c>
      <c r="K1366" s="273">
        <v>1780</v>
      </c>
      <c r="L1366" s="273">
        <v>1</v>
      </c>
      <c r="M1366" s="273" t="s">
        <v>2262</v>
      </c>
      <c r="N1366" s="144">
        <f>VLOOKUP(M1366,brand!A:B,2,0)</f>
        <v>823</v>
      </c>
      <c r="O1366" s="144"/>
      <c r="P1366" s="144" t="e">
        <f>VLOOKUP(O1366,country!A:B,2,0)</f>
        <v>#N/A</v>
      </c>
      <c r="Q1366" s="273" t="s">
        <v>3915</v>
      </c>
      <c r="R1366" s="144" t="str">
        <f t="shared" si="61"/>
        <v>90% Պոլիեսթեր, 9% Բամբակ</v>
      </c>
      <c r="S1366" s="144" t="s">
        <v>7389</v>
      </c>
      <c r="T1366" s="144" t="e">
        <f>VLOOKUP(R1366,material!A:B,2,0)</f>
        <v>#N/A</v>
      </c>
      <c r="U1366" s="141" t="s">
        <v>7644</v>
      </c>
      <c r="V1366" s="141"/>
      <c r="W1366" s="273" t="s">
        <v>828</v>
      </c>
      <c r="X1366" s="141">
        <f>VLOOKUP(W1366,SIZE!A:B,2,0)</f>
        <v>124</v>
      </c>
      <c r="Y1366" s="141">
        <v>0</v>
      </c>
      <c r="Z1366" s="141" t="s">
        <v>1033</v>
      </c>
      <c r="AA1366" s="141">
        <f>VLOOKUP(Z1366,COLOR!A:B,2,0)</f>
        <v>20</v>
      </c>
      <c r="AB1366" s="130"/>
      <c r="AC1366" s="130"/>
      <c r="AD1366" s="130"/>
      <c r="AE1366" s="130"/>
      <c r="AF1366" s="130"/>
      <c r="AG1366" s="130"/>
      <c r="AH1366" s="130"/>
      <c r="AI1366" s="130"/>
      <c r="AJ1366" s="130"/>
      <c r="AK1366" s="130"/>
      <c r="AL1366" s="130"/>
      <c r="AM1366" s="130"/>
    </row>
    <row r="1367" spans="1:39" ht="20.25" customHeight="1">
      <c r="A1367" s="132">
        <v>1366</v>
      </c>
      <c r="B1367" s="19" t="s">
        <v>5835</v>
      </c>
      <c r="C1367" s="250">
        <v>62121090000</v>
      </c>
      <c r="D1367" s="260" t="s">
        <v>634</v>
      </c>
      <c r="E1367" s="143" t="str">
        <f t="shared" si="60"/>
        <v>Կրծքկալ</v>
      </c>
      <c r="F1367" s="273" t="s">
        <v>3723</v>
      </c>
      <c r="G1367" s="144">
        <f>VLOOKUP(E1367,subcategory!A:B,2,0)</f>
        <v>235</v>
      </c>
      <c r="H1367" s="273" t="s">
        <v>20</v>
      </c>
      <c r="I1367" s="213" t="e">
        <f>VLOOKUP(H1367,gender!A:B,2,0)</f>
        <v>#N/A</v>
      </c>
      <c r="J1367" s="273">
        <v>140</v>
      </c>
      <c r="K1367" s="273">
        <v>140</v>
      </c>
      <c r="L1367" s="273">
        <v>1</v>
      </c>
      <c r="M1367" s="273" t="s">
        <v>2262</v>
      </c>
      <c r="N1367" s="144">
        <f>VLOOKUP(M1367,brand!A:B,2,0)</f>
        <v>823</v>
      </c>
      <c r="O1367" s="144"/>
      <c r="P1367" s="144" t="e">
        <f>VLOOKUP(O1367,country!A:B,2,0)</f>
        <v>#N/A</v>
      </c>
      <c r="Q1367" s="273" t="s">
        <v>3915</v>
      </c>
      <c r="R1367" s="144" t="str">
        <f t="shared" si="61"/>
        <v>91% Պոլիամիդ</v>
      </c>
      <c r="S1367" s="144" t="s">
        <v>7390</v>
      </c>
      <c r="T1367" s="144" t="e">
        <f>VLOOKUP(R1367,material!A:B,2,0)</f>
        <v>#N/A</v>
      </c>
      <c r="U1367" s="141" t="s">
        <v>7644</v>
      </c>
      <c r="V1367" s="141"/>
      <c r="W1367" s="273" t="s">
        <v>7711</v>
      </c>
      <c r="X1367" s="141" t="e">
        <f>VLOOKUP(W1367,SIZE!A:B,2,0)</f>
        <v>#N/A</v>
      </c>
      <c r="Y1367" s="141">
        <v>0</v>
      </c>
      <c r="Z1367" s="141" t="s">
        <v>2042</v>
      </c>
      <c r="AA1367" s="141" t="e">
        <f>VLOOKUP(Z1367,COLOR!A:B,2,0)</f>
        <v>#N/A</v>
      </c>
      <c r="AB1367" s="130"/>
      <c r="AC1367" s="130"/>
      <c r="AD1367" s="130"/>
      <c r="AE1367" s="130"/>
      <c r="AF1367" s="130"/>
      <c r="AG1367" s="130"/>
      <c r="AH1367" s="130"/>
      <c r="AI1367" s="130"/>
      <c r="AJ1367" s="130"/>
      <c r="AK1367" s="130"/>
      <c r="AL1367" s="130"/>
      <c r="AM1367" s="130"/>
    </row>
    <row r="1368" spans="1:39" ht="20.25" customHeight="1">
      <c r="A1368" s="132">
        <v>1367</v>
      </c>
      <c r="B1368" s="19" t="s">
        <v>5790</v>
      </c>
      <c r="C1368" s="252">
        <v>62024000090</v>
      </c>
      <c r="D1368" s="260" t="s">
        <v>6809</v>
      </c>
      <c r="E1368" s="143" t="str">
        <f t="shared" si="60"/>
        <v>Բաճկոն</v>
      </c>
      <c r="F1368" s="273" t="s">
        <v>62</v>
      </c>
      <c r="G1368" s="144">
        <f>VLOOKUP(E1368,subcategory!A:B,2,0)</f>
        <v>14</v>
      </c>
      <c r="H1368" s="273" t="s">
        <v>20</v>
      </c>
      <c r="I1368" s="213" t="e">
        <f>VLOOKUP(H1368,gender!A:B,2,0)</f>
        <v>#N/A</v>
      </c>
      <c r="J1368" s="273">
        <v>770</v>
      </c>
      <c r="K1368" s="273">
        <v>770</v>
      </c>
      <c r="L1368" s="273">
        <v>1</v>
      </c>
      <c r="M1368" s="273" t="s">
        <v>2262</v>
      </c>
      <c r="N1368" s="144">
        <f>VLOOKUP(M1368,brand!A:B,2,0)</f>
        <v>823</v>
      </c>
      <c r="O1368" s="144"/>
      <c r="P1368" s="144" t="e">
        <f>VLOOKUP(O1368,country!A:B,2,0)</f>
        <v>#N/A</v>
      </c>
      <c r="Q1368" s="273" t="s">
        <v>3915</v>
      </c>
      <c r="R1368" s="144" t="str">
        <f t="shared" si="61"/>
        <v>100% Պոլիեսթեր</v>
      </c>
      <c r="S1368" s="144" t="s">
        <v>7203</v>
      </c>
      <c r="T1368" s="144" t="e">
        <f>VLOOKUP(R1368,material!A:B,2,0)</f>
        <v>#N/A</v>
      </c>
      <c r="U1368" s="141" t="s">
        <v>7644</v>
      </c>
      <c r="V1368" s="141"/>
      <c r="W1368" s="273" t="s">
        <v>828</v>
      </c>
      <c r="X1368" s="141">
        <f>VLOOKUP(W1368,SIZE!A:B,2,0)</f>
        <v>124</v>
      </c>
      <c r="Y1368" s="141">
        <v>0</v>
      </c>
      <c r="Z1368" s="141" t="s">
        <v>1033</v>
      </c>
      <c r="AA1368" s="141">
        <f>VLOOKUP(Z1368,COLOR!A:B,2,0)</f>
        <v>20</v>
      </c>
      <c r="AB1368" s="130"/>
      <c r="AC1368" s="130"/>
      <c r="AD1368" s="130"/>
      <c r="AE1368" s="130"/>
      <c r="AF1368" s="130"/>
      <c r="AG1368" s="130"/>
      <c r="AH1368" s="130"/>
      <c r="AI1368" s="130"/>
      <c r="AJ1368" s="130"/>
      <c r="AK1368" s="130"/>
      <c r="AL1368" s="130"/>
      <c r="AM1368" s="130"/>
    </row>
    <row r="1369" spans="1:39" ht="20.25" customHeight="1">
      <c r="A1369" s="132">
        <v>1368</v>
      </c>
      <c r="B1369" s="19" t="s">
        <v>5827</v>
      </c>
      <c r="C1369" s="252">
        <v>62024000090</v>
      </c>
      <c r="D1369" s="260" t="s">
        <v>6809</v>
      </c>
      <c r="E1369" s="143" t="str">
        <f t="shared" si="60"/>
        <v>Բաճկոն</v>
      </c>
      <c r="F1369" s="273" t="s">
        <v>62</v>
      </c>
      <c r="G1369" s="144">
        <f>VLOOKUP(E1369,subcategory!A:B,2,0)</f>
        <v>14</v>
      </c>
      <c r="H1369" s="273" t="s">
        <v>20</v>
      </c>
      <c r="I1369" s="213" t="e">
        <f>VLOOKUP(H1369,gender!A:B,2,0)</f>
        <v>#N/A</v>
      </c>
      <c r="J1369" s="273">
        <v>962</v>
      </c>
      <c r="K1369" s="273">
        <v>962</v>
      </c>
      <c r="L1369" s="273">
        <v>1</v>
      </c>
      <c r="M1369" s="273" t="s">
        <v>2262</v>
      </c>
      <c r="N1369" s="144">
        <f>VLOOKUP(M1369,brand!A:B,2,0)</f>
        <v>823</v>
      </c>
      <c r="O1369" s="144"/>
      <c r="P1369" s="144" t="e">
        <f>VLOOKUP(O1369,country!A:B,2,0)</f>
        <v>#N/A</v>
      </c>
      <c r="Q1369" s="273" t="s">
        <v>3915</v>
      </c>
      <c r="R1369" s="144" t="str">
        <f t="shared" si="61"/>
        <v>100% Պոլիուրետան</v>
      </c>
      <c r="S1369" s="144" t="s">
        <v>7380</v>
      </c>
      <c r="T1369" s="144" t="e">
        <f>VLOOKUP(R1369,material!A:B,2,0)</f>
        <v>#N/A</v>
      </c>
      <c r="U1369" s="141" t="s">
        <v>7644</v>
      </c>
      <c r="V1369" s="141"/>
      <c r="W1369" s="273" t="s">
        <v>810</v>
      </c>
      <c r="X1369" s="141">
        <f>VLOOKUP(W1369,SIZE!A:B,2,0)</f>
        <v>122</v>
      </c>
      <c r="Y1369" s="141">
        <v>0</v>
      </c>
      <c r="Z1369" s="141" t="s">
        <v>1033</v>
      </c>
      <c r="AA1369" s="141">
        <f>VLOOKUP(Z1369,COLOR!A:B,2,0)</f>
        <v>20</v>
      </c>
      <c r="AB1369" s="130"/>
      <c r="AC1369" s="130"/>
      <c r="AD1369" s="130"/>
      <c r="AE1369" s="130"/>
      <c r="AF1369" s="130"/>
      <c r="AG1369" s="130"/>
      <c r="AH1369" s="130"/>
      <c r="AI1369" s="130"/>
      <c r="AJ1369" s="130"/>
      <c r="AK1369" s="130"/>
      <c r="AL1369" s="130"/>
      <c r="AM1369" s="130"/>
    </row>
    <row r="1370" spans="1:39" ht="20.25" customHeight="1">
      <c r="A1370" s="132">
        <v>1369</v>
      </c>
      <c r="B1370" s="19" t="s">
        <v>5836</v>
      </c>
      <c r="C1370" s="252">
        <v>62024000090</v>
      </c>
      <c r="D1370" s="260" t="s">
        <v>6809</v>
      </c>
      <c r="E1370" s="143" t="str">
        <f t="shared" si="60"/>
        <v>Բաճկոն</v>
      </c>
      <c r="F1370" s="273" t="s">
        <v>62</v>
      </c>
      <c r="G1370" s="144">
        <f>VLOOKUP(E1370,subcategory!A:B,2,0)</f>
        <v>14</v>
      </c>
      <c r="H1370" s="273" t="s">
        <v>20</v>
      </c>
      <c r="I1370" s="213" t="e">
        <f>VLOOKUP(H1370,gender!A:B,2,0)</f>
        <v>#N/A</v>
      </c>
      <c r="J1370" s="273">
        <v>960</v>
      </c>
      <c r="K1370" s="273">
        <v>960</v>
      </c>
      <c r="L1370" s="273">
        <v>1</v>
      </c>
      <c r="M1370" s="273" t="s">
        <v>2262</v>
      </c>
      <c r="N1370" s="144">
        <f>VLOOKUP(M1370,brand!A:B,2,0)</f>
        <v>823</v>
      </c>
      <c r="O1370" s="144"/>
      <c r="P1370" s="144" t="e">
        <f>VLOOKUP(O1370,country!A:B,2,0)</f>
        <v>#N/A</v>
      </c>
      <c r="Q1370" s="273" t="s">
        <v>7193</v>
      </c>
      <c r="R1370" s="144" t="str">
        <f t="shared" si="61"/>
        <v>100% Պոլիեսթեր</v>
      </c>
      <c r="S1370" s="144" t="s">
        <v>7203</v>
      </c>
      <c r="T1370" s="144" t="e">
        <f>VLOOKUP(R1370,material!A:B,2,0)</f>
        <v>#N/A</v>
      </c>
      <c r="U1370" s="141" t="s">
        <v>7644</v>
      </c>
      <c r="V1370" s="141"/>
      <c r="W1370" s="273" t="s">
        <v>821</v>
      </c>
      <c r="X1370" s="141">
        <f>VLOOKUP(W1370,SIZE!A:B,2,0)</f>
        <v>3</v>
      </c>
      <c r="Y1370" s="141">
        <v>0</v>
      </c>
      <c r="Z1370" s="141" t="s">
        <v>2042</v>
      </c>
      <c r="AA1370" s="141" t="e">
        <f>VLOOKUP(Z1370,COLOR!A:B,2,0)</f>
        <v>#N/A</v>
      </c>
      <c r="AB1370" s="130"/>
      <c r="AC1370" s="130"/>
      <c r="AD1370" s="130"/>
      <c r="AE1370" s="130"/>
      <c r="AF1370" s="130"/>
      <c r="AG1370" s="130"/>
      <c r="AH1370" s="130"/>
      <c r="AI1370" s="130"/>
      <c r="AJ1370" s="130"/>
      <c r="AK1370" s="130"/>
      <c r="AL1370" s="130"/>
      <c r="AM1370" s="130"/>
    </row>
    <row r="1371" spans="1:39" ht="20.25" customHeight="1">
      <c r="A1371" s="132">
        <v>1370</v>
      </c>
      <c r="B1371" s="19" t="s">
        <v>5837</v>
      </c>
      <c r="C1371" s="252">
        <v>64029991000</v>
      </c>
      <c r="D1371" s="264" t="s">
        <v>7022</v>
      </c>
      <c r="E1371" s="143" t="str">
        <f t="shared" si="60"/>
        <v>Երկարաճիտ Կոշիկ</v>
      </c>
      <c r="F1371" s="273" t="s">
        <v>7136</v>
      </c>
      <c r="G1371" s="144">
        <f>VLOOKUP(E1371,subcategory!A:B,2,0)</f>
        <v>59</v>
      </c>
      <c r="H1371" s="273" t="s">
        <v>20</v>
      </c>
      <c r="I1371" s="213" t="e">
        <f>VLOOKUP(H1371,gender!A:B,2,0)</f>
        <v>#N/A</v>
      </c>
      <c r="J1371" s="273">
        <v>938</v>
      </c>
      <c r="K1371" s="273">
        <v>938</v>
      </c>
      <c r="L1371" s="273">
        <v>1</v>
      </c>
      <c r="M1371" s="273" t="s">
        <v>2262</v>
      </c>
      <c r="N1371" s="144">
        <f>VLOOKUP(M1371,brand!A:B,2,0)</f>
        <v>823</v>
      </c>
      <c r="O1371" s="144"/>
      <c r="P1371" s="144" t="e">
        <f>VLOOKUP(O1371,country!A:B,2,0)</f>
        <v>#N/A</v>
      </c>
      <c r="Q1371" s="273" t="s">
        <v>436</v>
      </c>
      <c r="R1371" s="144" t="str">
        <f t="shared" si="61"/>
        <v>Վրան Արհեստական Կաշի, Տակացու Ռետին</v>
      </c>
      <c r="S1371" s="144" t="s">
        <v>7307</v>
      </c>
      <c r="T1371" s="144" t="str">
        <f>VLOOKUP(R1371,material!A:B,2,0)</f>
        <v>7-102</v>
      </c>
      <c r="U1371" s="141" t="s">
        <v>7644</v>
      </c>
      <c r="V1371" s="141"/>
      <c r="W1371" s="273">
        <v>35</v>
      </c>
      <c r="X1371" s="141">
        <f>VLOOKUP(W1371,SIZE!A:B,2,0)</f>
        <v>217</v>
      </c>
      <c r="Y1371" s="141">
        <v>800</v>
      </c>
      <c r="Z1371" s="141" t="s">
        <v>1033</v>
      </c>
      <c r="AA1371" s="141">
        <f>VLOOKUP(Z1371,COLOR!A:B,2,0)</f>
        <v>20</v>
      </c>
      <c r="AB1371" s="130"/>
      <c r="AC1371" s="130"/>
      <c r="AD1371" s="130"/>
      <c r="AE1371" s="130"/>
      <c r="AF1371" s="130"/>
      <c r="AG1371" s="130"/>
      <c r="AH1371" s="130"/>
      <c r="AI1371" s="130"/>
      <c r="AJ1371" s="130"/>
      <c r="AK1371" s="130"/>
      <c r="AL1371" s="130"/>
      <c r="AM1371" s="130"/>
    </row>
    <row r="1372" spans="1:39" ht="20.25" customHeight="1">
      <c r="A1372" s="132">
        <v>1371</v>
      </c>
      <c r="B1372" s="19" t="s">
        <v>5838</v>
      </c>
      <c r="C1372" s="256">
        <v>64029998000</v>
      </c>
      <c r="D1372" s="268" t="s">
        <v>7023</v>
      </c>
      <c r="E1372" s="143" t="str">
        <f t="shared" si="60"/>
        <v>Երկարաճիտ Կոշիկ</v>
      </c>
      <c r="F1372" s="273" t="s">
        <v>7136</v>
      </c>
      <c r="G1372" s="144">
        <f>VLOOKUP(E1372,subcategory!A:B,2,0)</f>
        <v>59</v>
      </c>
      <c r="H1372" s="273" t="s">
        <v>20</v>
      </c>
      <c r="I1372" s="213" t="e">
        <f>VLOOKUP(H1372,gender!A:B,2,0)</f>
        <v>#N/A</v>
      </c>
      <c r="J1372" s="273">
        <v>870</v>
      </c>
      <c r="K1372" s="273">
        <v>870</v>
      </c>
      <c r="L1372" s="273">
        <v>1</v>
      </c>
      <c r="M1372" s="273" t="s">
        <v>2262</v>
      </c>
      <c r="N1372" s="144">
        <f>VLOOKUP(M1372,brand!A:B,2,0)</f>
        <v>823</v>
      </c>
      <c r="O1372" s="144"/>
      <c r="P1372" s="144" t="e">
        <f>VLOOKUP(O1372,country!A:B,2,0)</f>
        <v>#N/A</v>
      </c>
      <c r="Q1372" s="273" t="s">
        <v>436</v>
      </c>
      <c r="R1372" s="144" t="str">
        <f t="shared" si="61"/>
        <v>Վրան Արհեստական Կաշի, Տակացու Ռետին</v>
      </c>
      <c r="S1372" s="144" t="s">
        <v>7307</v>
      </c>
      <c r="T1372" s="144" t="str">
        <f>VLOOKUP(R1372,material!A:B,2,0)</f>
        <v>7-102</v>
      </c>
      <c r="U1372" s="141" t="s">
        <v>7644</v>
      </c>
      <c r="V1372" s="141"/>
      <c r="W1372" s="273">
        <v>36</v>
      </c>
      <c r="X1372" s="141">
        <f>VLOOKUP(W1372,SIZE!A:B,2,0)</f>
        <v>52</v>
      </c>
      <c r="Y1372" s="141">
        <v>0</v>
      </c>
      <c r="Z1372" s="141" t="s">
        <v>1033</v>
      </c>
      <c r="AA1372" s="141">
        <f>VLOOKUP(Z1372,COLOR!A:B,2,0)</f>
        <v>20</v>
      </c>
      <c r="AB1372" s="130"/>
      <c r="AC1372" s="130"/>
      <c r="AD1372" s="130"/>
      <c r="AE1372" s="130"/>
      <c r="AF1372" s="130"/>
      <c r="AG1372" s="130"/>
      <c r="AH1372" s="130"/>
      <c r="AI1372" s="130"/>
      <c r="AJ1372" s="130"/>
      <c r="AK1372" s="130"/>
      <c r="AL1372" s="130"/>
      <c r="AM1372" s="130"/>
    </row>
    <row r="1373" spans="1:39" ht="20.25" customHeight="1">
      <c r="A1373" s="132">
        <v>1372</v>
      </c>
      <c r="B1373" s="19" t="s">
        <v>5839</v>
      </c>
      <c r="C1373" s="250">
        <v>61091000000</v>
      </c>
      <c r="D1373" s="261" t="s">
        <v>856</v>
      </c>
      <c r="E1373" s="143" t="str">
        <f t="shared" si="60"/>
        <v>Կարճաթև Շապիկ</v>
      </c>
      <c r="F1373" s="273" t="s">
        <v>3654</v>
      </c>
      <c r="G1373" s="144">
        <f>VLOOKUP(E1373,subcategory!A:B,2,0)</f>
        <v>22</v>
      </c>
      <c r="H1373" s="273" t="s">
        <v>55</v>
      </c>
      <c r="I1373" s="213" t="e">
        <f>VLOOKUP(H1373,gender!A:B,2,0)</f>
        <v>#N/A</v>
      </c>
      <c r="J1373" s="273">
        <v>105</v>
      </c>
      <c r="K1373" s="273">
        <v>105</v>
      </c>
      <c r="L1373" s="273">
        <v>1</v>
      </c>
      <c r="M1373" s="273" t="s">
        <v>2262</v>
      </c>
      <c r="N1373" s="144">
        <f>VLOOKUP(M1373,brand!A:B,2,0)</f>
        <v>823</v>
      </c>
      <c r="O1373" s="144"/>
      <c r="P1373" s="144" t="e">
        <f>VLOOKUP(O1373,country!A:B,2,0)</f>
        <v>#N/A</v>
      </c>
      <c r="Q1373" s="273" t="s">
        <v>436</v>
      </c>
      <c r="R1373" s="144" t="str">
        <f t="shared" si="61"/>
        <v>100% Բամբակ</v>
      </c>
      <c r="S1373" s="144" t="s">
        <v>7205</v>
      </c>
      <c r="T1373" s="144" t="e">
        <f>VLOOKUP(R1373,material!A:B,2,0)</f>
        <v>#N/A</v>
      </c>
      <c r="U1373" s="141" t="s">
        <v>7644</v>
      </c>
      <c r="V1373" s="141"/>
      <c r="W1373" s="273" t="s">
        <v>825</v>
      </c>
      <c r="X1373" s="141">
        <f>VLOOKUP(W1373,SIZE!A:B,2,0)</f>
        <v>119</v>
      </c>
      <c r="Y1373" s="141">
        <v>0</v>
      </c>
      <c r="Z1373" s="141" t="s">
        <v>7754</v>
      </c>
      <c r="AA1373" s="141" t="e">
        <f>VLOOKUP(Z1373,COLOR!A:B,2,0)</f>
        <v>#N/A</v>
      </c>
      <c r="AB1373" s="130"/>
      <c r="AC1373" s="130"/>
      <c r="AD1373" s="130"/>
      <c r="AE1373" s="130"/>
      <c r="AF1373" s="130"/>
      <c r="AG1373" s="130"/>
      <c r="AH1373" s="130"/>
      <c r="AI1373" s="130"/>
      <c r="AJ1373" s="130"/>
      <c r="AK1373" s="130"/>
      <c r="AL1373" s="130"/>
      <c r="AM1373" s="130"/>
    </row>
    <row r="1374" spans="1:39" ht="20.25" customHeight="1">
      <c r="A1374" s="132">
        <v>1373</v>
      </c>
      <c r="B1374" s="19" t="s">
        <v>5840</v>
      </c>
      <c r="C1374" s="253">
        <v>61043300000</v>
      </c>
      <c r="D1374" s="263" t="s">
        <v>7024</v>
      </c>
      <c r="E1374" s="143" t="str">
        <f t="shared" si="60"/>
        <v>Ժակետ</v>
      </c>
      <c r="F1374" s="273" t="s">
        <v>58</v>
      </c>
      <c r="G1374" s="144">
        <f>VLOOKUP(E1374,subcategory!A:B,2,0)</f>
        <v>466</v>
      </c>
      <c r="H1374" s="273" t="s">
        <v>55</v>
      </c>
      <c r="I1374" s="213" t="e">
        <f>VLOOKUP(H1374,gender!A:B,2,0)</f>
        <v>#N/A</v>
      </c>
      <c r="J1374" s="273">
        <v>165</v>
      </c>
      <c r="K1374" s="273">
        <v>165</v>
      </c>
      <c r="L1374" s="273">
        <v>1</v>
      </c>
      <c r="M1374" s="273" t="s">
        <v>2262</v>
      </c>
      <c r="N1374" s="144">
        <f>VLOOKUP(M1374,brand!A:B,2,0)</f>
        <v>823</v>
      </c>
      <c r="O1374" s="144"/>
      <c r="P1374" s="144" t="e">
        <f>VLOOKUP(O1374,country!A:B,2,0)</f>
        <v>#N/A</v>
      </c>
      <c r="Q1374" s="273" t="s">
        <v>436</v>
      </c>
      <c r="R1374" s="144" t="str">
        <f t="shared" si="61"/>
        <v>95% Պոլիեսթեր</v>
      </c>
      <c r="S1374" s="144" t="s">
        <v>7391</v>
      </c>
      <c r="T1374" s="144" t="e">
        <f>VLOOKUP(R1374,material!A:B,2,0)</f>
        <v>#N/A</v>
      </c>
      <c r="U1374" s="141" t="s">
        <v>7644</v>
      </c>
      <c r="V1374" s="141"/>
      <c r="W1374" s="273" t="s">
        <v>825</v>
      </c>
      <c r="X1374" s="141">
        <f>VLOOKUP(W1374,SIZE!A:B,2,0)</f>
        <v>119</v>
      </c>
      <c r="Y1374" s="141">
        <v>0</v>
      </c>
      <c r="Z1374" s="141" t="s">
        <v>1033</v>
      </c>
      <c r="AA1374" s="141">
        <f>VLOOKUP(Z1374,COLOR!A:B,2,0)</f>
        <v>20</v>
      </c>
      <c r="AB1374" s="130"/>
      <c r="AC1374" s="130"/>
      <c r="AD1374" s="130"/>
      <c r="AE1374" s="130"/>
      <c r="AF1374" s="130"/>
      <c r="AG1374" s="130"/>
      <c r="AH1374" s="130"/>
      <c r="AI1374" s="130"/>
      <c r="AJ1374" s="130"/>
      <c r="AK1374" s="130"/>
      <c r="AL1374" s="130"/>
      <c r="AM1374" s="130"/>
    </row>
    <row r="1375" spans="1:39" ht="20.25" customHeight="1">
      <c r="A1375" s="132">
        <v>1374</v>
      </c>
      <c r="B1375" s="19" t="s">
        <v>5841</v>
      </c>
      <c r="C1375" s="250">
        <v>61044300000</v>
      </c>
      <c r="D1375" s="261" t="s">
        <v>2184</v>
      </c>
      <c r="E1375" s="143" t="str">
        <f t="shared" si="60"/>
        <v>Շրջազգեստ</v>
      </c>
      <c r="F1375" s="273" t="s">
        <v>7137</v>
      </c>
      <c r="G1375" s="144" t="e">
        <f>VLOOKUP(E1375,subcategory!A:B,2,0)</f>
        <v>#N/A</v>
      </c>
      <c r="H1375" s="273" t="s">
        <v>55</v>
      </c>
      <c r="I1375" s="213" t="e">
        <f>VLOOKUP(H1375,gender!A:B,2,0)</f>
        <v>#N/A</v>
      </c>
      <c r="J1375" s="273">
        <v>125</v>
      </c>
      <c r="K1375" s="273">
        <v>125</v>
      </c>
      <c r="L1375" s="273">
        <v>1</v>
      </c>
      <c r="M1375" s="273" t="s">
        <v>2262</v>
      </c>
      <c r="N1375" s="144">
        <f>VLOOKUP(M1375,brand!A:B,2,0)</f>
        <v>823</v>
      </c>
      <c r="O1375" s="144"/>
      <c r="P1375" s="144" t="e">
        <f>VLOOKUP(O1375,country!A:B,2,0)</f>
        <v>#N/A</v>
      </c>
      <c r="Q1375" s="273" t="s">
        <v>436</v>
      </c>
      <c r="R1375" s="144" t="str">
        <f t="shared" si="61"/>
        <v>59% Պոլիեսթեր, 29% Վիսկոզա</v>
      </c>
      <c r="S1375" s="144" t="s">
        <v>7392</v>
      </c>
      <c r="T1375" s="144" t="e">
        <f>VLOOKUP(R1375,material!A:B,2,0)</f>
        <v>#N/A</v>
      </c>
      <c r="U1375" s="141" t="s">
        <v>7644</v>
      </c>
      <c r="V1375" s="141"/>
      <c r="W1375" s="273" t="s">
        <v>825</v>
      </c>
      <c r="X1375" s="141">
        <f>VLOOKUP(W1375,SIZE!A:B,2,0)</f>
        <v>119</v>
      </c>
      <c r="Y1375" s="141">
        <v>0</v>
      </c>
      <c r="Z1375" s="141" t="s">
        <v>7774</v>
      </c>
      <c r="AA1375" s="141" t="e">
        <f>VLOOKUP(Z1375,COLOR!A:B,2,0)</f>
        <v>#N/A</v>
      </c>
      <c r="AB1375" s="130"/>
      <c r="AC1375" s="130"/>
      <c r="AD1375" s="130"/>
      <c r="AE1375" s="130"/>
      <c r="AF1375" s="130"/>
      <c r="AG1375" s="130"/>
      <c r="AH1375" s="130"/>
      <c r="AI1375" s="130"/>
      <c r="AJ1375" s="130"/>
      <c r="AK1375" s="130"/>
      <c r="AL1375" s="130"/>
      <c r="AM1375" s="130"/>
    </row>
    <row r="1376" spans="1:39" ht="20.25" customHeight="1">
      <c r="A1376" s="132">
        <v>1375</v>
      </c>
      <c r="B1376" s="19" t="s">
        <v>5842</v>
      </c>
      <c r="C1376" s="250">
        <v>61103099000</v>
      </c>
      <c r="D1376" s="261" t="s">
        <v>7016</v>
      </c>
      <c r="E1376" s="143" t="str">
        <f t="shared" si="60"/>
        <v>Վերնաշապիկ</v>
      </c>
      <c r="F1376" s="273" t="s">
        <v>47</v>
      </c>
      <c r="G1376" s="144">
        <f>VLOOKUP(E1376,subcategory!A:B,2,0)</f>
        <v>82</v>
      </c>
      <c r="H1376" s="273" t="s">
        <v>20</v>
      </c>
      <c r="I1376" s="213" t="e">
        <f>VLOOKUP(H1376,gender!A:B,2,0)</f>
        <v>#N/A</v>
      </c>
      <c r="J1376" s="273">
        <v>180</v>
      </c>
      <c r="K1376" s="273">
        <v>180</v>
      </c>
      <c r="L1376" s="273">
        <v>1</v>
      </c>
      <c r="M1376" s="273" t="s">
        <v>2262</v>
      </c>
      <c r="N1376" s="144">
        <f>VLOOKUP(M1376,brand!A:B,2,0)</f>
        <v>823</v>
      </c>
      <c r="O1376" s="144"/>
      <c r="P1376" s="144" t="e">
        <f>VLOOKUP(O1376,country!A:B,2,0)</f>
        <v>#N/A</v>
      </c>
      <c r="Q1376" s="273" t="s">
        <v>436</v>
      </c>
      <c r="R1376" s="144" t="str">
        <f t="shared" si="61"/>
        <v>50% Պոլիեսթեր, 50% Բամբակ</v>
      </c>
      <c r="S1376" s="144" t="s">
        <v>7393</v>
      </c>
      <c r="T1376" s="144" t="e">
        <f>VLOOKUP(R1376,material!A:B,2,0)</f>
        <v>#N/A</v>
      </c>
      <c r="U1376" s="141" t="s">
        <v>7644</v>
      </c>
      <c r="V1376" s="141"/>
      <c r="W1376" s="273" t="s">
        <v>821</v>
      </c>
      <c r="X1376" s="141">
        <f>VLOOKUP(W1376,SIZE!A:B,2,0)</f>
        <v>3</v>
      </c>
      <c r="Y1376" s="141">
        <v>0</v>
      </c>
      <c r="Z1376" s="141" t="s">
        <v>1033</v>
      </c>
      <c r="AA1376" s="141">
        <f>VLOOKUP(Z1376,COLOR!A:B,2,0)</f>
        <v>20</v>
      </c>
      <c r="AB1376" s="130"/>
      <c r="AC1376" s="130"/>
      <c r="AD1376" s="130"/>
      <c r="AE1376" s="130"/>
      <c r="AF1376" s="130"/>
      <c r="AG1376" s="130"/>
      <c r="AH1376" s="130"/>
      <c r="AI1376" s="130"/>
      <c r="AJ1376" s="130"/>
      <c r="AK1376" s="130"/>
      <c r="AL1376" s="130"/>
      <c r="AM1376" s="130"/>
    </row>
    <row r="1377" spans="1:39" ht="20.25" customHeight="1">
      <c r="A1377" s="132">
        <v>1376</v>
      </c>
      <c r="B1377" s="19" t="s">
        <v>5843</v>
      </c>
      <c r="C1377" s="250">
        <v>61091000000</v>
      </c>
      <c r="D1377" s="261" t="s">
        <v>6792</v>
      </c>
      <c r="E1377" s="143" t="str">
        <f t="shared" si="60"/>
        <v>Երկարաթև Շապիկ</v>
      </c>
      <c r="F1377" s="273" t="s">
        <v>326</v>
      </c>
      <c r="G1377" s="144">
        <f>VLOOKUP(E1377,subcategory!A:B,2,0)</f>
        <v>21</v>
      </c>
      <c r="H1377" s="273" t="s">
        <v>55</v>
      </c>
      <c r="I1377" s="213" t="e">
        <f>VLOOKUP(H1377,gender!A:B,2,0)</f>
        <v>#N/A</v>
      </c>
      <c r="J1377" s="273">
        <v>325</v>
      </c>
      <c r="K1377" s="273">
        <v>325</v>
      </c>
      <c r="L1377" s="273">
        <v>1</v>
      </c>
      <c r="M1377" s="273" t="s">
        <v>2262</v>
      </c>
      <c r="N1377" s="144">
        <f>VLOOKUP(M1377,brand!A:B,2,0)</f>
        <v>823</v>
      </c>
      <c r="O1377" s="144"/>
      <c r="P1377" s="144" t="e">
        <f>VLOOKUP(O1377,country!A:B,2,0)</f>
        <v>#N/A</v>
      </c>
      <c r="Q1377" s="273" t="s">
        <v>436</v>
      </c>
      <c r="R1377" s="144" t="str">
        <f t="shared" si="61"/>
        <v>30% Պոլիեսթեր, 64% Բամբակ</v>
      </c>
      <c r="S1377" s="144" t="s">
        <v>7394</v>
      </c>
      <c r="T1377" s="144" t="e">
        <f>VLOOKUP(R1377,material!A:B,2,0)</f>
        <v>#N/A</v>
      </c>
      <c r="U1377" s="141" t="s">
        <v>7644</v>
      </c>
      <c r="V1377" s="141"/>
      <c r="W1377" s="273" t="s">
        <v>7712</v>
      </c>
      <c r="X1377" s="141" t="e">
        <f>VLOOKUP(W1377,SIZE!A:B,2,0)</f>
        <v>#N/A</v>
      </c>
      <c r="Y1377" s="141">
        <v>0</v>
      </c>
      <c r="Z1377" s="141" t="s">
        <v>7775</v>
      </c>
      <c r="AA1377" s="141" t="e">
        <f>VLOOKUP(Z1377,COLOR!A:B,2,0)</f>
        <v>#N/A</v>
      </c>
      <c r="AB1377" s="130"/>
      <c r="AC1377" s="130"/>
      <c r="AD1377" s="130"/>
      <c r="AE1377" s="130"/>
      <c r="AF1377" s="130"/>
      <c r="AG1377" s="130"/>
      <c r="AH1377" s="130"/>
      <c r="AI1377" s="130"/>
      <c r="AJ1377" s="130"/>
      <c r="AK1377" s="130"/>
      <c r="AL1377" s="130"/>
      <c r="AM1377" s="130"/>
    </row>
    <row r="1378" spans="1:39" ht="20.25" customHeight="1">
      <c r="A1378" s="132">
        <v>1377</v>
      </c>
      <c r="B1378" s="19" t="s">
        <v>5844</v>
      </c>
      <c r="C1378" s="250">
        <v>61044300000</v>
      </c>
      <c r="D1378" s="261" t="s">
        <v>2184</v>
      </c>
      <c r="E1378" s="143" t="str">
        <f t="shared" si="60"/>
        <v>Զգեստ</v>
      </c>
      <c r="F1378" s="273" t="s">
        <v>64</v>
      </c>
      <c r="G1378" s="144">
        <f>VLOOKUP(E1378,subcategory!A:B,2,0)</f>
        <v>43</v>
      </c>
      <c r="H1378" s="273" t="s">
        <v>20</v>
      </c>
      <c r="I1378" s="213" t="e">
        <f>VLOOKUP(H1378,gender!A:B,2,0)</f>
        <v>#N/A</v>
      </c>
      <c r="J1378" s="273">
        <v>255</v>
      </c>
      <c r="K1378" s="273">
        <v>255</v>
      </c>
      <c r="L1378" s="273">
        <v>1</v>
      </c>
      <c r="M1378" s="273" t="s">
        <v>2262</v>
      </c>
      <c r="N1378" s="144">
        <f>VLOOKUP(M1378,brand!A:B,2,0)</f>
        <v>823</v>
      </c>
      <c r="O1378" s="144"/>
      <c r="P1378" s="144" t="e">
        <f>VLOOKUP(O1378,country!A:B,2,0)</f>
        <v>#N/A</v>
      </c>
      <c r="Q1378" s="273" t="s">
        <v>436</v>
      </c>
      <c r="R1378" s="144" t="str">
        <f t="shared" si="61"/>
        <v>90% Պոլիեսթեր</v>
      </c>
      <c r="S1378" s="144" t="s">
        <v>7395</v>
      </c>
      <c r="T1378" s="144" t="e">
        <f>VLOOKUP(R1378,material!A:B,2,0)</f>
        <v>#N/A</v>
      </c>
      <c r="U1378" s="141" t="s">
        <v>7644</v>
      </c>
      <c r="V1378" s="141"/>
      <c r="W1378" s="273" t="s">
        <v>825</v>
      </c>
      <c r="X1378" s="141">
        <f>VLOOKUP(W1378,SIZE!A:B,2,0)</f>
        <v>119</v>
      </c>
      <c r="Y1378" s="141">
        <v>0</v>
      </c>
      <c r="Z1378" s="141" t="s">
        <v>1061</v>
      </c>
      <c r="AA1378" s="141">
        <f>VLOOKUP(Z1378,COLOR!A:B,2,0)</f>
        <v>4</v>
      </c>
      <c r="AB1378" s="130"/>
      <c r="AC1378" s="130"/>
      <c r="AD1378" s="130"/>
      <c r="AE1378" s="130"/>
      <c r="AF1378" s="130"/>
      <c r="AG1378" s="130"/>
      <c r="AH1378" s="130"/>
      <c r="AI1378" s="130"/>
      <c r="AJ1378" s="130"/>
      <c r="AK1378" s="130"/>
      <c r="AL1378" s="130"/>
      <c r="AM1378" s="130"/>
    </row>
    <row r="1379" spans="1:39" ht="20.25" customHeight="1">
      <c r="A1379" s="132">
        <v>1378</v>
      </c>
      <c r="B1379" s="19" t="s">
        <v>5845</v>
      </c>
      <c r="C1379" s="250">
        <v>62046318000</v>
      </c>
      <c r="D1379" s="261" t="s">
        <v>987</v>
      </c>
      <c r="E1379" s="143" t="str">
        <f t="shared" si="60"/>
        <v>Տաբատներ</v>
      </c>
      <c r="F1379" s="273" t="s">
        <v>7795</v>
      </c>
      <c r="G1379" s="144">
        <f>VLOOKUP(E1379,subcategory!A:B,2,0)</f>
        <v>93</v>
      </c>
      <c r="H1379" s="273" t="s">
        <v>55</v>
      </c>
      <c r="I1379" s="213" t="e">
        <f>VLOOKUP(H1379,gender!A:B,2,0)</f>
        <v>#N/A</v>
      </c>
      <c r="J1379" s="273">
        <v>275</v>
      </c>
      <c r="K1379" s="273">
        <v>275</v>
      </c>
      <c r="L1379" s="273">
        <v>1</v>
      </c>
      <c r="M1379" s="273" t="s">
        <v>2262</v>
      </c>
      <c r="N1379" s="144">
        <f>VLOOKUP(M1379,brand!A:B,2,0)</f>
        <v>823</v>
      </c>
      <c r="O1379" s="144"/>
      <c r="P1379" s="144" t="e">
        <f>VLOOKUP(O1379,country!A:B,2,0)</f>
        <v>#N/A</v>
      </c>
      <c r="Q1379" s="273" t="s">
        <v>436</v>
      </c>
      <c r="R1379" s="144" t="str">
        <f t="shared" si="61"/>
        <v>100% Պոլիեսթեր</v>
      </c>
      <c r="S1379" s="144" t="s">
        <v>7203</v>
      </c>
      <c r="T1379" s="144" t="e">
        <f>VLOOKUP(R1379,material!A:B,2,0)</f>
        <v>#N/A</v>
      </c>
      <c r="U1379" s="141" t="s">
        <v>7644</v>
      </c>
      <c r="V1379" s="141"/>
      <c r="W1379" s="273" t="s">
        <v>7712</v>
      </c>
      <c r="X1379" s="141" t="e">
        <f>VLOOKUP(W1379,SIZE!A:B,2,0)</f>
        <v>#N/A</v>
      </c>
      <c r="Y1379" s="141">
        <v>0</v>
      </c>
      <c r="Z1379" s="141" t="s">
        <v>1057</v>
      </c>
      <c r="AA1379" s="141">
        <f>VLOOKUP(Z1379,COLOR!A:B,2,0)</f>
        <v>5</v>
      </c>
      <c r="AB1379" s="130"/>
      <c r="AC1379" s="130"/>
      <c r="AD1379" s="130"/>
      <c r="AE1379" s="130"/>
      <c r="AF1379" s="130"/>
      <c r="AG1379" s="130"/>
      <c r="AH1379" s="130"/>
      <c r="AI1379" s="130"/>
      <c r="AJ1379" s="130"/>
      <c r="AK1379" s="130"/>
      <c r="AL1379" s="130"/>
      <c r="AM1379" s="130"/>
    </row>
    <row r="1380" spans="1:39" ht="20.25" customHeight="1">
      <c r="A1380" s="132">
        <v>1379</v>
      </c>
      <c r="B1380" s="19" t="s">
        <v>5846</v>
      </c>
      <c r="C1380" s="250">
        <v>61044300000</v>
      </c>
      <c r="D1380" s="261" t="s">
        <v>2184</v>
      </c>
      <c r="E1380" s="143" t="str">
        <f t="shared" si="60"/>
        <v>Զգեստ</v>
      </c>
      <c r="F1380" s="273" t="s">
        <v>64</v>
      </c>
      <c r="G1380" s="144">
        <f>VLOOKUP(E1380,subcategory!A:B,2,0)</f>
        <v>43</v>
      </c>
      <c r="H1380" s="273" t="s">
        <v>20</v>
      </c>
      <c r="I1380" s="213" t="e">
        <f>VLOOKUP(H1380,gender!A:B,2,0)</f>
        <v>#N/A</v>
      </c>
      <c r="J1380" s="273">
        <v>215</v>
      </c>
      <c r="K1380" s="273">
        <v>215</v>
      </c>
      <c r="L1380" s="273">
        <v>1</v>
      </c>
      <c r="M1380" s="273" t="s">
        <v>2262</v>
      </c>
      <c r="N1380" s="144">
        <f>VLOOKUP(M1380,brand!A:B,2,0)</f>
        <v>823</v>
      </c>
      <c r="O1380" s="144"/>
      <c r="P1380" s="144" t="e">
        <f>VLOOKUP(O1380,country!A:B,2,0)</f>
        <v>#N/A</v>
      </c>
      <c r="Q1380" s="273" t="s">
        <v>436</v>
      </c>
      <c r="R1380" s="144" t="str">
        <f t="shared" si="61"/>
        <v>77% Պոլիեսթեր, 22% Վիսկոզա</v>
      </c>
      <c r="S1380" s="144" t="s">
        <v>7396</v>
      </c>
      <c r="T1380" s="144" t="e">
        <f>VLOOKUP(R1380,material!A:B,2,0)</f>
        <v>#N/A</v>
      </c>
      <c r="U1380" s="141" t="s">
        <v>7644</v>
      </c>
      <c r="V1380" s="141"/>
      <c r="W1380" s="273" t="s">
        <v>810</v>
      </c>
      <c r="X1380" s="141">
        <f>VLOOKUP(W1380,SIZE!A:B,2,0)</f>
        <v>122</v>
      </c>
      <c r="Y1380" s="141">
        <v>0</v>
      </c>
      <c r="Z1380" s="141" t="s">
        <v>7776</v>
      </c>
      <c r="AA1380" s="141" t="e">
        <f>VLOOKUP(Z1380,COLOR!A:B,2,0)</f>
        <v>#N/A</v>
      </c>
      <c r="AB1380" s="130"/>
      <c r="AC1380" s="130"/>
      <c r="AD1380" s="130"/>
      <c r="AE1380" s="130"/>
      <c r="AF1380" s="130"/>
      <c r="AG1380" s="130"/>
      <c r="AH1380" s="130"/>
      <c r="AI1380" s="130"/>
      <c r="AJ1380" s="130"/>
      <c r="AK1380" s="130"/>
      <c r="AL1380" s="130"/>
      <c r="AM1380" s="130"/>
    </row>
    <row r="1381" spans="1:39" ht="20.25" customHeight="1">
      <c r="A1381" s="132">
        <v>1380</v>
      </c>
      <c r="B1381" s="19" t="s">
        <v>5847</v>
      </c>
      <c r="C1381" s="250">
        <v>61061000000</v>
      </c>
      <c r="D1381" s="261" t="s">
        <v>589</v>
      </c>
      <c r="E1381" s="143" t="str">
        <f t="shared" si="60"/>
        <v>Վերնաշապիկ</v>
      </c>
      <c r="F1381" s="273" t="s">
        <v>47</v>
      </c>
      <c r="G1381" s="144">
        <f>VLOOKUP(E1381,subcategory!A:B,2,0)</f>
        <v>82</v>
      </c>
      <c r="H1381" s="273" t="s">
        <v>20</v>
      </c>
      <c r="I1381" s="213" t="e">
        <f>VLOOKUP(H1381,gender!A:B,2,0)</f>
        <v>#N/A</v>
      </c>
      <c r="J1381" s="273">
        <v>160</v>
      </c>
      <c r="K1381" s="273">
        <v>160</v>
      </c>
      <c r="L1381" s="273">
        <v>1</v>
      </c>
      <c r="M1381" s="273" t="s">
        <v>2262</v>
      </c>
      <c r="N1381" s="144">
        <f>VLOOKUP(M1381,brand!A:B,2,0)</f>
        <v>823</v>
      </c>
      <c r="O1381" s="144"/>
      <c r="P1381" s="144" t="e">
        <f>VLOOKUP(O1381,country!A:B,2,0)</f>
        <v>#N/A</v>
      </c>
      <c r="Q1381" s="273" t="s">
        <v>436</v>
      </c>
      <c r="R1381" s="144" t="str">
        <f t="shared" si="61"/>
        <v>100% Բամբակ</v>
      </c>
      <c r="S1381" s="144" t="s">
        <v>7205</v>
      </c>
      <c r="T1381" s="144" t="e">
        <f>VLOOKUP(R1381,material!A:B,2,0)</f>
        <v>#N/A</v>
      </c>
      <c r="U1381" s="141" t="s">
        <v>7644</v>
      </c>
      <c r="V1381" s="141"/>
      <c r="W1381" s="273" t="s">
        <v>825</v>
      </c>
      <c r="X1381" s="141">
        <f>VLOOKUP(W1381,SIZE!A:B,2,0)</f>
        <v>119</v>
      </c>
      <c r="Y1381" s="141">
        <v>0</v>
      </c>
      <c r="Z1381" s="141" t="s">
        <v>1033</v>
      </c>
      <c r="AA1381" s="141">
        <f>VLOOKUP(Z1381,COLOR!A:B,2,0)</f>
        <v>20</v>
      </c>
      <c r="AB1381" s="130"/>
      <c r="AC1381" s="130"/>
      <c r="AD1381" s="130"/>
      <c r="AE1381" s="130"/>
      <c r="AF1381" s="130"/>
      <c r="AG1381" s="130"/>
      <c r="AH1381" s="130"/>
      <c r="AI1381" s="130"/>
      <c r="AJ1381" s="130"/>
      <c r="AK1381" s="130"/>
      <c r="AL1381" s="130"/>
      <c r="AM1381" s="130"/>
    </row>
    <row r="1382" spans="1:39" ht="20.25" customHeight="1">
      <c r="A1382" s="132">
        <v>1381</v>
      </c>
      <c r="B1382" s="19" t="s">
        <v>5848</v>
      </c>
      <c r="C1382" s="250">
        <v>61091000000</v>
      </c>
      <c r="D1382" s="261" t="s">
        <v>6792</v>
      </c>
      <c r="E1382" s="143" t="str">
        <f t="shared" si="60"/>
        <v>Երկարաթև Շապիկ</v>
      </c>
      <c r="F1382" s="273" t="s">
        <v>326</v>
      </c>
      <c r="G1382" s="144">
        <f>VLOOKUP(E1382,subcategory!A:B,2,0)</f>
        <v>21</v>
      </c>
      <c r="H1382" s="273" t="s">
        <v>20</v>
      </c>
      <c r="I1382" s="213" t="e">
        <f>VLOOKUP(H1382,gender!A:B,2,0)</f>
        <v>#N/A</v>
      </c>
      <c r="J1382" s="273">
        <v>370</v>
      </c>
      <c r="K1382" s="273">
        <v>370</v>
      </c>
      <c r="L1382" s="273">
        <v>1</v>
      </c>
      <c r="M1382" s="273" t="s">
        <v>2262</v>
      </c>
      <c r="N1382" s="144">
        <f>VLOOKUP(M1382,brand!A:B,2,0)</f>
        <v>823</v>
      </c>
      <c r="O1382" s="144"/>
      <c r="P1382" s="144" t="e">
        <f>VLOOKUP(O1382,country!A:B,2,0)</f>
        <v>#N/A</v>
      </c>
      <c r="Q1382" s="273" t="s">
        <v>436</v>
      </c>
      <c r="R1382" s="144" t="str">
        <f t="shared" si="61"/>
        <v>63% Բամբակ, 37% Պոլիեսթեր</v>
      </c>
      <c r="S1382" s="144" t="s">
        <v>7324</v>
      </c>
      <c r="T1382" s="144" t="e">
        <f>VLOOKUP(R1382,material!A:B,2,0)</f>
        <v>#N/A</v>
      </c>
      <c r="U1382" s="141" t="s">
        <v>7644</v>
      </c>
      <c r="V1382" s="141"/>
      <c r="W1382" s="273" t="s">
        <v>810</v>
      </c>
      <c r="X1382" s="141">
        <f>VLOOKUP(W1382,SIZE!A:B,2,0)</f>
        <v>122</v>
      </c>
      <c r="Y1382" s="141">
        <v>0</v>
      </c>
      <c r="Z1382" s="141" t="s">
        <v>1061</v>
      </c>
      <c r="AA1382" s="141">
        <f>VLOOKUP(Z1382,COLOR!A:B,2,0)</f>
        <v>4</v>
      </c>
      <c r="AB1382" s="130"/>
      <c r="AC1382" s="130"/>
      <c r="AD1382" s="130"/>
      <c r="AE1382" s="130"/>
      <c r="AF1382" s="130"/>
      <c r="AG1382" s="130"/>
      <c r="AH1382" s="130"/>
      <c r="AI1382" s="130"/>
      <c r="AJ1382" s="130"/>
      <c r="AK1382" s="130"/>
      <c r="AL1382" s="130"/>
      <c r="AM1382" s="130"/>
    </row>
    <row r="1383" spans="1:39" ht="20.25" customHeight="1">
      <c r="A1383" s="132">
        <v>1382</v>
      </c>
      <c r="B1383" s="19" t="s">
        <v>5849</v>
      </c>
      <c r="C1383" s="250">
        <v>61091000000</v>
      </c>
      <c r="D1383" s="261" t="s">
        <v>856</v>
      </c>
      <c r="E1383" s="143" t="str">
        <f t="shared" si="60"/>
        <v>Շապիկ</v>
      </c>
      <c r="F1383" s="273" t="s">
        <v>46</v>
      </c>
      <c r="G1383" s="144">
        <f>VLOOKUP(E1383,subcategory!A:B,2,0)</f>
        <v>73</v>
      </c>
      <c r="H1383" s="273" t="s">
        <v>20</v>
      </c>
      <c r="I1383" s="213" t="e">
        <f>VLOOKUP(H1383,gender!A:B,2,0)</f>
        <v>#N/A</v>
      </c>
      <c r="J1383" s="273">
        <v>120</v>
      </c>
      <c r="K1383" s="273">
        <v>120</v>
      </c>
      <c r="L1383" s="273">
        <v>1</v>
      </c>
      <c r="M1383" s="273" t="s">
        <v>2262</v>
      </c>
      <c r="N1383" s="144">
        <f>VLOOKUP(M1383,brand!A:B,2,0)</f>
        <v>823</v>
      </c>
      <c r="O1383" s="144"/>
      <c r="P1383" s="144" t="e">
        <f>VLOOKUP(O1383,country!A:B,2,0)</f>
        <v>#N/A</v>
      </c>
      <c r="Q1383" s="273" t="s">
        <v>436</v>
      </c>
      <c r="R1383" s="144" t="str">
        <f t="shared" si="61"/>
        <v>100% Բամբակ</v>
      </c>
      <c r="S1383" s="144" t="s">
        <v>7205</v>
      </c>
      <c r="T1383" s="144" t="e">
        <f>VLOOKUP(R1383,material!A:B,2,0)</f>
        <v>#N/A</v>
      </c>
      <c r="U1383" s="141" t="s">
        <v>7644</v>
      </c>
      <c r="V1383" s="141"/>
      <c r="W1383" s="273" t="s">
        <v>828</v>
      </c>
      <c r="X1383" s="141">
        <f>VLOOKUP(W1383,SIZE!A:B,2,0)</f>
        <v>124</v>
      </c>
      <c r="Y1383" s="141">
        <v>0</v>
      </c>
      <c r="Z1383" s="141" t="s">
        <v>1071</v>
      </c>
      <c r="AA1383" s="141">
        <f>VLOOKUP(Z1383,COLOR!A:B,2,0)</f>
        <v>12</v>
      </c>
      <c r="AB1383" s="130"/>
      <c r="AC1383" s="130"/>
      <c r="AD1383" s="130"/>
      <c r="AE1383" s="130"/>
      <c r="AF1383" s="130"/>
      <c r="AG1383" s="130"/>
      <c r="AH1383" s="130"/>
      <c r="AI1383" s="130"/>
      <c r="AJ1383" s="130"/>
      <c r="AK1383" s="130"/>
      <c r="AL1383" s="130"/>
      <c r="AM1383" s="130"/>
    </row>
    <row r="1384" spans="1:39" ht="20.25" customHeight="1">
      <c r="A1384" s="132">
        <v>1383</v>
      </c>
      <c r="B1384" s="19" t="s">
        <v>5850</v>
      </c>
      <c r="C1384" s="250">
        <v>62046231000</v>
      </c>
      <c r="D1384" s="261" t="s">
        <v>603</v>
      </c>
      <c r="E1384" s="143" t="str">
        <f t="shared" si="60"/>
        <v>Ջինսե Տաբատ</v>
      </c>
      <c r="F1384" s="273" t="s">
        <v>335</v>
      </c>
      <c r="G1384" s="144">
        <f>VLOOKUP(E1384,subcategory!A:B,2,0)</f>
        <v>87</v>
      </c>
      <c r="H1384" s="273" t="s">
        <v>20</v>
      </c>
      <c r="I1384" s="213" t="e">
        <f>VLOOKUP(H1384,gender!A:B,2,0)</f>
        <v>#N/A</v>
      </c>
      <c r="J1384" s="273">
        <v>510</v>
      </c>
      <c r="K1384" s="273">
        <v>510</v>
      </c>
      <c r="L1384" s="273">
        <v>1</v>
      </c>
      <c r="M1384" s="273" t="s">
        <v>2262</v>
      </c>
      <c r="N1384" s="144">
        <f>VLOOKUP(M1384,brand!A:B,2,0)</f>
        <v>823</v>
      </c>
      <c r="O1384" s="144"/>
      <c r="P1384" s="144" t="e">
        <f>VLOOKUP(O1384,country!A:B,2,0)</f>
        <v>#N/A</v>
      </c>
      <c r="Q1384" s="273" t="s">
        <v>436</v>
      </c>
      <c r="R1384" s="144" t="str">
        <f t="shared" si="61"/>
        <v>100% Բամբակ</v>
      </c>
      <c r="S1384" s="144" t="s">
        <v>7205</v>
      </c>
      <c r="T1384" s="219" t="s">
        <v>3930</v>
      </c>
      <c r="U1384" s="141" t="s">
        <v>7644</v>
      </c>
      <c r="V1384" s="141"/>
      <c r="W1384" s="273">
        <v>32</v>
      </c>
      <c r="X1384" s="141">
        <f>VLOOKUP(W1384,SIZE!A:B,2,0)</f>
        <v>31</v>
      </c>
      <c r="Y1384" s="141">
        <v>0</v>
      </c>
      <c r="Z1384" s="141" t="s">
        <v>1057</v>
      </c>
      <c r="AA1384" s="141">
        <f>VLOOKUP(Z1384,COLOR!A:B,2,0)</f>
        <v>5</v>
      </c>
      <c r="AB1384" s="130"/>
      <c r="AC1384" s="130"/>
      <c r="AD1384" s="130"/>
      <c r="AE1384" s="130"/>
      <c r="AF1384" s="130"/>
      <c r="AG1384" s="130"/>
      <c r="AH1384" s="130"/>
      <c r="AI1384" s="130"/>
      <c r="AJ1384" s="130"/>
      <c r="AK1384" s="130"/>
      <c r="AL1384" s="130"/>
      <c r="AM1384" s="130"/>
    </row>
    <row r="1385" spans="1:39" ht="20.25" customHeight="1">
      <c r="A1385" s="132">
        <v>1384</v>
      </c>
      <c r="B1385" s="19" t="s">
        <v>5851</v>
      </c>
      <c r="C1385" s="250">
        <v>61061000000</v>
      </c>
      <c r="D1385" s="261" t="s">
        <v>589</v>
      </c>
      <c r="E1385" s="143" t="str">
        <f t="shared" si="60"/>
        <v>Վերնաշապիկ</v>
      </c>
      <c r="F1385" s="273" t="s">
        <v>47</v>
      </c>
      <c r="G1385" s="144">
        <f>VLOOKUP(E1385,subcategory!A:B,2,0)</f>
        <v>82</v>
      </c>
      <c r="H1385" s="273" t="s">
        <v>20</v>
      </c>
      <c r="I1385" s="213" t="e">
        <f>VLOOKUP(H1385,gender!A:B,2,0)</f>
        <v>#N/A</v>
      </c>
      <c r="J1385" s="273">
        <v>155</v>
      </c>
      <c r="K1385" s="273">
        <v>155</v>
      </c>
      <c r="L1385" s="273">
        <v>1</v>
      </c>
      <c r="M1385" s="273" t="s">
        <v>2262</v>
      </c>
      <c r="N1385" s="144">
        <f>VLOOKUP(M1385,brand!A:B,2,0)</f>
        <v>823</v>
      </c>
      <c r="O1385" s="144"/>
      <c r="P1385" s="144" t="e">
        <f>VLOOKUP(O1385,country!A:B,2,0)</f>
        <v>#N/A</v>
      </c>
      <c r="Q1385" s="273" t="s">
        <v>436</v>
      </c>
      <c r="R1385" s="144" t="str">
        <f t="shared" si="61"/>
        <v>50% Բամբակ, 50% Պոլիեսթեր</v>
      </c>
      <c r="S1385" s="144" t="s">
        <v>7348</v>
      </c>
      <c r="T1385" s="144" t="e">
        <f>VLOOKUP(R1385,material!A:B,2,0)</f>
        <v>#N/A</v>
      </c>
      <c r="U1385" s="141" t="s">
        <v>7644</v>
      </c>
      <c r="V1385" s="141"/>
      <c r="W1385" s="273" t="s">
        <v>825</v>
      </c>
      <c r="X1385" s="141">
        <f>VLOOKUP(W1385,SIZE!A:B,2,0)</f>
        <v>119</v>
      </c>
      <c r="Y1385" s="141">
        <v>0</v>
      </c>
      <c r="Z1385" s="141" t="s">
        <v>1057</v>
      </c>
      <c r="AA1385" s="141">
        <f>VLOOKUP(Z1385,COLOR!A:B,2,0)</f>
        <v>5</v>
      </c>
      <c r="AB1385" s="130"/>
      <c r="AC1385" s="130"/>
      <c r="AD1385" s="130"/>
      <c r="AE1385" s="130"/>
      <c r="AF1385" s="130"/>
      <c r="AG1385" s="130"/>
      <c r="AH1385" s="130"/>
      <c r="AI1385" s="130"/>
      <c r="AJ1385" s="130"/>
      <c r="AK1385" s="130"/>
      <c r="AL1385" s="130"/>
      <c r="AM1385" s="130"/>
    </row>
    <row r="1386" spans="1:39" ht="20.25" customHeight="1">
      <c r="A1386" s="132">
        <v>1385</v>
      </c>
      <c r="B1386" s="19" t="s">
        <v>5852</v>
      </c>
      <c r="C1386" s="250">
        <v>61091000000</v>
      </c>
      <c r="D1386" s="261" t="s">
        <v>856</v>
      </c>
      <c r="E1386" s="143" t="str">
        <f t="shared" si="60"/>
        <v>Կարճաթև Շապիկ</v>
      </c>
      <c r="F1386" s="273" t="s">
        <v>3654</v>
      </c>
      <c r="G1386" s="144">
        <f>VLOOKUP(E1386,subcategory!A:B,2,0)</f>
        <v>22</v>
      </c>
      <c r="H1386" s="273" t="s">
        <v>20</v>
      </c>
      <c r="I1386" s="213" t="e">
        <f>VLOOKUP(H1386,gender!A:B,2,0)</f>
        <v>#N/A</v>
      </c>
      <c r="J1386" s="273">
        <v>120</v>
      </c>
      <c r="K1386" s="273">
        <v>120</v>
      </c>
      <c r="L1386" s="273">
        <v>1</v>
      </c>
      <c r="M1386" s="273" t="s">
        <v>2262</v>
      </c>
      <c r="N1386" s="144">
        <f>VLOOKUP(M1386,brand!A:B,2,0)</f>
        <v>823</v>
      </c>
      <c r="O1386" s="144"/>
      <c r="P1386" s="144" t="e">
        <f>VLOOKUP(O1386,country!A:B,2,0)</f>
        <v>#N/A</v>
      </c>
      <c r="Q1386" s="273" t="s">
        <v>436</v>
      </c>
      <c r="R1386" s="144" t="str">
        <f t="shared" si="61"/>
        <v>100% Բամբակ</v>
      </c>
      <c r="S1386" s="144" t="s">
        <v>7205</v>
      </c>
      <c r="T1386" s="144" t="e">
        <f>VLOOKUP(R1386,material!A:B,2,0)</f>
        <v>#N/A</v>
      </c>
      <c r="U1386" s="141" t="s">
        <v>7644</v>
      </c>
      <c r="V1386" s="141"/>
      <c r="W1386" s="273" t="s">
        <v>810</v>
      </c>
      <c r="X1386" s="141">
        <f>VLOOKUP(W1386,SIZE!A:B,2,0)</f>
        <v>122</v>
      </c>
      <c r="Y1386" s="141">
        <v>0</v>
      </c>
      <c r="Z1386" s="141" t="s">
        <v>2088</v>
      </c>
      <c r="AA1386" s="141">
        <f>VLOOKUP(Z1386,COLOR!A:B,2,0)</f>
        <v>7</v>
      </c>
      <c r="AB1386" s="130"/>
      <c r="AC1386" s="130"/>
      <c r="AD1386" s="130"/>
      <c r="AE1386" s="130"/>
      <c r="AF1386" s="130"/>
      <c r="AG1386" s="130"/>
      <c r="AH1386" s="130"/>
      <c r="AI1386" s="130"/>
      <c r="AJ1386" s="130"/>
      <c r="AK1386" s="130"/>
      <c r="AL1386" s="130"/>
      <c r="AM1386" s="130"/>
    </row>
    <row r="1387" spans="1:39" ht="20.25" customHeight="1">
      <c r="A1387" s="132">
        <v>1386</v>
      </c>
      <c r="B1387" s="19" t="s">
        <v>5853</v>
      </c>
      <c r="C1387" s="250">
        <v>61099020000</v>
      </c>
      <c r="D1387" s="261" t="s">
        <v>7019</v>
      </c>
      <c r="E1387" s="143" t="str">
        <f t="shared" si="60"/>
        <v>Երկարաթև Շապիկ</v>
      </c>
      <c r="F1387" s="273" t="s">
        <v>326</v>
      </c>
      <c r="G1387" s="144">
        <f>VLOOKUP(E1387,subcategory!A:B,2,0)</f>
        <v>21</v>
      </c>
      <c r="H1387" s="273" t="s">
        <v>20</v>
      </c>
      <c r="I1387" s="213" t="e">
        <f>VLOOKUP(H1387,gender!A:B,2,0)</f>
        <v>#N/A</v>
      </c>
      <c r="J1387" s="273">
        <v>295</v>
      </c>
      <c r="K1387" s="273">
        <v>295</v>
      </c>
      <c r="L1387" s="273">
        <v>1</v>
      </c>
      <c r="M1387" s="273" t="s">
        <v>2262</v>
      </c>
      <c r="N1387" s="144">
        <f>VLOOKUP(M1387,brand!A:B,2,0)</f>
        <v>823</v>
      </c>
      <c r="O1387" s="144"/>
      <c r="P1387" s="144" t="e">
        <f>VLOOKUP(O1387,country!A:B,2,0)</f>
        <v>#N/A</v>
      </c>
      <c r="Q1387" s="273" t="s">
        <v>436</v>
      </c>
      <c r="R1387" s="144" t="str">
        <f t="shared" si="61"/>
        <v>50% Ակրիլ, 50% Բամբակ</v>
      </c>
      <c r="S1387" s="144" t="s">
        <v>7397</v>
      </c>
      <c r="T1387" s="144" t="e">
        <f>VLOOKUP(R1387,material!A:B,2,0)</f>
        <v>#N/A</v>
      </c>
      <c r="U1387" s="141" t="s">
        <v>7644</v>
      </c>
      <c r="V1387" s="141"/>
      <c r="W1387" s="273" t="s">
        <v>821</v>
      </c>
      <c r="X1387" s="141">
        <f>VLOOKUP(W1387,SIZE!A:B,2,0)</f>
        <v>3</v>
      </c>
      <c r="Y1387" s="141">
        <v>0</v>
      </c>
      <c r="Z1387" s="141" t="s">
        <v>7777</v>
      </c>
      <c r="AA1387" s="141" t="e">
        <f>VLOOKUP(Z1387,COLOR!A:B,2,0)</f>
        <v>#N/A</v>
      </c>
      <c r="AB1387" s="130"/>
      <c r="AC1387" s="130"/>
      <c r="AD1387" s="130"/>
      <c r="AE1387" s="130"/>
      <c r="AF1387" s="130"/>
      <c r="AG1387" s="130"/>
      <c r="AH1387" s="130"/>
      <c r="AI1387" s="130"/>
      <c r="AJ1387" s="130"/>
      <c r="AK1387" s="130"/>
      <c r="AL1387" s="130"/>
      <c r="AM1387" s="130"/>
    </row>
    <row r="1388" spans="1:39" ht="20.25" customHeight="1">
      <c r="A1388" s="132">
        <v>1387</v>
      </c>
      <c r="B1388" s="19" t="s">
        <v>5854</v>
      </c>
      <c r="C1388" s="250">
        <v>62034231000</v>
      </c>
      <c r="D1388" s="261" t="s">
        <v>912</v>
      </c>
      <c r="E1388" s="143" t="str">
        <f t="shared" si="60"/>
        <v>Ջինսե Տաբատ</v>
      </c>
      <c r="F1388" s="273" t="s">
        <v>335</v>
      </c>
      <c r="G1388" s="144">
        <f>VLOOKUP(E1388,subcategory!A:B,2,0)</f>
        <v>87</v>
      </c>
      <c r="H1388" s="273" t="s">
        <v>7150</v>
      </c>
      <c r="I1388" s="213" t="e">
        <f>VLOOKUP(H1388,gender!A:B,2,0)</f>
        <v>#N/A</v>
      </c>
      <c r="J1388" s="273">
        <v>415</v>
      </c>
      <c r="K1388" s="273">
        <v>415</v>
      </c>
      <c r="L1388" s="273">
        <v>1</v>
      </c>
      <c r="M1388" s="273" t="s">
        <v>2262</v>
      </c>
      <c r="N1388" s="144">
        <f>VLOOKUP(M1388,brand!A:B,2,0)</f>
        <v>823</v>
      </c>
      <c r="O1388" s="144"/>
      <c r="P1388" s="144" t="e">
        <f>VLOOKUP(O1388,country!A:B,2,0)</f>
        <v>#N/A</v>
      </c>
      <c r="Q1388" s="273" t="s">
        <v>2841</v>
      </c>
      <c r="R1388" s="144" t="str">
        <f t="shared" si="61"/>
        <v>69% Բամբակ, 20% Պոլիեսթեր</v>
      </c>
      <c r="S1388" s="144" t="s">
        <v>7398</v>
      </c>
      <c r="T1388" s="144" t="e">
        <f>VLOOKUP(R1388,material!A:B,2,0)</f>
        <v>#N/A</v>
      </c>
      <c r="U1388" s="141" t="s">
        <v>7644</v>
      </c>
      <c r="V1388" s="141"/>
      <c r="W1388" s="273" t="s">
        <v>7713</v>
      </c>
      <c r="X1388" s="141" t="e">
        <f>VLOOKUP(W1388,SIZE!A:B,2,0)</f>
        <v>#N/A</v>
      </c>
      <c r="Y1388" s="141">
        <v>0</v>
      </c>
      <c r="Z1388" s="141" t="s">
        <v>1033</v>
      </c>
      <c r="AA1388" s="141">
        <f>VLOOKUP(Z1388,COLOR!A:B,2,0)</f>
        <v>20</v>
      </c>
      <c r="AB1388" s="130"/>
      <c r="AC1388" s="130"/>
      <c r="AD1388" s="130"/>
      <c r="AE1388" s="130"/>
      <c r="AF1388" s="130"/>
      <c r="AG1388" s="130"/>
      <c r="AH1388" s="130"/>
      <c r="AI1388" s="130"/>
      <c r="AJ1388" s="130"/>
      <c r="AK1388" s="130"/>
      <c r="AL1388" s="130"/>
      <c r="AM1388" s="130"/>
    </row>
    <row r="1389" spans="1:39" ht="20.25" customHeight="1">
      <c r="A1389" s="132">
        <v>1388</v>
      </c>
      <c r="B1389" s="19" t="s">
        <v>5855</v>
      </c>
      <c r="C1389" s="250">
        <v>61044200000</v>
      </c>
      <c r="D1389" s="261" t="s">
        <v>867</v>
      </c>
      <c r="E1389" s="143" t="str">
        <f t="shared" si="60"/>
        <v>Զգեստ</v>
      </c>
      <c r="F1389" s="273" t="s">
        <v>64</v>
      </c>
      <c r="G1389" s="144">
        <f>VLOOKUP(E1389,subcategory!A:B,2,0)</f>
        <v>43</v>
      </c>
      <c r="H1389" s="273" t="s">
        <v>20</v>
      </c>
      <c r="I1389" s="213" t="e">
        <f>VLOOKUP(H1389,gender!A:B,2,0)</f>
        <v>#N/A</v>
      </c>
      <c r="J1389" s="273">
        <v>235</v>
      </c>
      <c r="K1389" s="273">
        <v>235</v>
      </c>
      <c r="L1389" s="273">
        <v>1</v>
      </c>
      <c r="M1389" s="273" t="s">
        <v>2262</v>
      </c>
      <c r="N1389" s="144">
        <f>VLOOKUP(M1389,brand!A:B,2,0)</f>
        <v>823</v>
      </c>
      <c r="O1389" s="144"/>
      <c r="P1389" s="144" t="e">
        <f>VLOOKUP(O1389,country!A:B,2,0)</f>
        <v>#N/A</v>
      </c>
      <c r="Q1389" s="273" t="s">
        <v>436</v>
      </c>
      <c r="R1389" s="144" t="str">
        <f t="shared" si="61"/>
        <v>50% Բամբակ, 50% Պոլիեսթեր</v>
      </c>
      <c r="S1389" s="144" t="s">
        <v>7348</v>
      </c>
      <c r="T1389" s="144" t="e">
        <f>VLOOKUP(R1389,material!A:B,2,0)</f>
        <v>#N/A</v>
      </c>
      <c r="U1389" s="141" t="s">
        <v>7644</v>
      </c>
      <c r="V1389" s="141"/>
      <c r="W1389" s="273">
        <v>42</v>
      </c>
      <c r="X1389" s="141">
        <f>VLOOKUP(W1389,SIZE!A:B,2,0)</f>
        <v>88</v>
      </c>
      <c r="Y1389" s="141">
        <v>0</v>
      </c>
      <c r="Z1389" s="141" t="s">
        <v>1057</v>
      </c>
      <c r="AA1389" s="141">
        <f>VLOOKUP(Z1389,COLOR!A:B,2,0)</f>
        <v>5</v>
      </c>
      <c r="AB1389" s="130"/>
      <c r="AC1389" s="130"/>
      <c r="AD1389" s="130"/>
      <c r="AE1389" s="130"/>
      <c r="AF1389" s="130"/>
      <c r="AG1389" s="130"/>
      <c r="AH1389" s="130"/>
      <c r="AI1389" s="130"/>
      <c r="AJ1389" s="130"/>
      <c r="AK1389" s="130"/>
      <c r="AL1389" s="130"/>
      <c r="AM1389" s="130"/>
    </row>
    <row r="1390" spans="1:39" ht="20.25" customHeight="1">
      <c r="A1390" s="132">
        <v>1389</v>
      </c>
      <c r="B1390" s="19" t="s">
        <v>5856</v>
      </c>
      <c r="C1390" s="250">
        <v>62046231000</v>
      </c>
      <c r="D1390" s="261" t="s">
        <v>603</v>
      </c>
      <c r="E1390" s="143" t="str">
        <f t="shared" si="60"/>
        <v>Ջինսե Տաբատ</v>
      </c>
      <c r="F1390" s="273" t="s">
        <v>335</v>
      </c>
      <c r="G1390" s="144">
        <f>VLOOKUP(E1390,subcategory!A:B,2,0)</f>
        <v>87</v>
      </c>
      <c r="H1390" s="273" t="s">
        <v>20</v>
      </c>
      <c r="I1390" s="213" t="e">
        <f>VLOOKUP(H1390,gender!A:B,2,0)</f>
        <v>#N/A</v>
      </c>
      <c r="J1390" s="273">
        <v>575</v>
      </c>
      <c r="K1390" s="273">
        <v>575</v>
      </c>
      <c r="L1390" s="273">
        <v>1</v>
      </c>
      <c r="M1390" s="273" t="s">
        <v>2262</v>
      </c>
      <c r="N1390" s="144">
        <f>VLOOKUP(M1390,brand!A:B,2,0)</f>
        <v>823</v>
      </c>
      <c r="O1390" s="144"/>
      <c r="P1390" s="144" t="e">
        <f>VLOOKUP(O1390,country!A:B,2,0)</f>
        <v>#N/A</v>
      </c>
      <c r="Q1390" s="273" t="s">
        <v>440</v>
      </c>
      <c r="R1390" s="144" t="str">
        <f t="shared" si="61"/>
        <v>100% Բամբակ</v>
      </c>
      <c r="S1390" s="144" t="s">
        <v>7205</v>
      </c>
      <c r="T1390" s="144" t="e">
        <f>VLOOKUP(R1390,material!A:B,2,0)</f>
        <v>#N/A</v>
      </c>
      <c r="U1390" s="141" t="s">
        <v>7644</v>
      </c>
      <c r="V1390" s="141"/>
      <c r="W1390" s="273">
        <v>38</v>
      </c>
      <c r="X1390" s="141">
        <f>VLOOKUP(W1390,SIZE!A:B,2,0)</f>
        <v>64</v>
      </c>
      <c r="Y1390" s="141">
        <v>0</v>
      </c>
      <c r="Z1390" s="141" t="s">
        <v>1057</v>
      </c>
      <c r="AA1390" s="141">
        <f>VLOOKUP(Z1390,COLOR!A:B,2,0)</f>
        <v>5</v>
      </c>
      <c r="AB1390" s="130"/>
      <c r="AC1390" s="130"/>
      <c r="AD1390" s="130"/>
      <c r="AE1390" s="130"/>
      <c r="AF1390" s="130"/>
      <c r="AG1390" s="130"/>
      <c r="AH1390" s="130"/>
      <c r="AI1390" s="130"/>
      <c r="AJ1390" s="130"/>
      <c r="AK1390" s="130"/>
      <c r="AL1390" s="130"/>
      <c r="AM1390" s="130"/>
    </row>
    <row r="1391" spans="1:39" ht="20.25" customHeight="1">
      <c r="A1391" s="132">
        <v>1390</v>
      </c>
      <c r="B1391" s="19" t="s">
        <v>5857</v>
      </c>
      <c r="C1391" s="250">
        <v>62046318000</v>
      </c>
      <c r="D1391" s="261" t="s">
        <v>987</v>
      </c>
      <c r="E1391" s="143" t="str">
        <f t="shared" si="60"/>
        <v>Տաբատներ</v>
      </c>
      <c r="F1391" s="273" t="s">
        <v>7795</v>
      </c>
      <c r="G1391" s="144">
        <f>VLOOKUP(E1391,subcategory!A:B,2,0)</f>
        <v>93</v>
      </c>
      <c r="H1391" s="273" t="s">
        <v>20</v>
      </c>
      <c r="I1391" s="213" t="e">
        <f>VLOOKUP(H1391,gender!A:B,2,0)</f>
        <v>#N/A</v>
      </c>
      <c r="J1391" s="273">
        <v>200</v>
      </c>
      <c r="K1391" s="273">
        <v>200</v>
      </c>
      <c r="L1391" s="273">
        <v>1</v>
      </c>
      <c r="M1391" s="273" t="s">
        <v>2262</v>
      </c>
      <c r="N1391" s="144">
        <f>VLOOKUP(M1391,brand!A:B,2,0)</f>
        <v>823</v>
      </c>
      <c r="O1391" s="144"/>
      <c r="P1391" s="144" t="e">
        <f>VLOOKUP(O1391,country!A:B,2,0)</f>
        <v>#N/A</v>
      </c>
      <c r="Q1391" s="273" t="s">
        <v>436</v>
      </c>
      <c r="R1391" s="144" t="str">
        <f t="shared" si="61"/>
        <v>100% Պոլիեսթեր</v>
      </c>
      <c r="S1391" s="144" t="s">
        <v>7203</v>
      </c>
      <c r="T1391" s="144" t="e">
        <f>VLOOKUP(R1391,material!A:B,2,0)</f>
        <v>#N/A</v>
      </c>
      <c r="U1391" s="141" t="s">
        <v>7644</v>
      </c>
      <c r="V1391" s="141"/>
      <c r="W1391" s="273" t="s">
        <v>810</v>
      </c>
      <c r="X1391" s="141">
        <f>VLOOKUP(W1391,SIZE!A:B,2,0)</f>
        <v>122</v>
      </c>
      <c r="Y1391" s="141">
        <v>0</v>
      </c>
      <c r="Z1391" s="141" t="s">
        <v>1061</v>
      </c>
      <c r="AA1391" s="141">
        <f>VLOOKUP(Z1391,COLOR!A:B,2,0)</f>
        <v>4</v>
      </c>
      <c r="AB1391" s="130"/>
      <c r="AC1391" s="130"/>
      <c r="AD1391" s="130"/>
      <c r="AE1391" s="130"/>
      <c r="AF1391" s="130"/>
      <c r="AG1391" s="130"/>
      <c r="AH1391" s="130"/>
      <c r="AI1391" s="130"/>
      <c r="AJ1391" s="130"/>
      <c r="AK1391" s="130"/>
      <c r="AL1391" s="130"/>
      <c r="AM1391" s="130"/>
    </row>
    <row r="1392" spans="1:39" ht="20.25" customHeight="1">
      <c r="A1392" s="132">
        <v>1391</v>
      </c>
      <c r="B1392" s="19" t="s">
        <v>5858</v>
      </c>
      <c r="C1392" s="252">
        <v>61083100000</v>
      </c>
      <c r="D1392" s="260" t="s">
        <v>7025</v>
      </c>
      <c r="E1392" s="143" t="str">
        <f t="shared" si="60"/>
        <v>Գիշերազգեստ</v>
      </c>
      <c r="F1392" s="273" t="s">
        <v>7797</v>
      </c>
      <c r="G1392" s="144">
        <f>VLOOKUP(E1392,subcategory!A:B,2,0)</f>
        <v>193</v>
      </c>
      <c r="H1392" s="273" t="s">
        <v>20</v>
      </c>
      <c r="I1392" s="213" t="e">
        <f>VLOOKUP(H1392,gender!A:B,2,0)</f>
        <v>#N/A</v>
      </c>
      <c r="J1392" s="273">
        <v>270</v>
      </c>
      <c r="K1392" s="273">
        <v>270</v>
      </c>
      <c r="L1392" s="273">
        <v>1</v>
      </c>
      <c r="M1392" s="273" t="s">
        <v>2262</v>
      </c>
      <c r="N1392" s="144">
        <f>VLOOKUP(M1392,brand!A:B,2,0)</f>
        <v>823</v>
      </c>
      <c r="O1392" s="144"/>
      <c r="P1392" s="144" t="e">
        <f>VLOOKUP(O1392,country!A:B,2,0)</f>
        <v>#N/A</v>
      </c>
      <c r="Q1392" s="273" t="s">
        <v>436</v>
      </c>
      <c r="R1392" s="144" t="str">
        <f t="shared" si="61"/>
        <v>100% Բամբակ</v>
      </c>
      <c r="S1392" s="144" t="s">
        <v>7205</v>
      </c>
      <c r="T1392" s="144" t="e">
        <f>VLOOKUP(R1392,material!A:B,2,0)</f>
        <v>#N/A</v>
      </c>
      <c r="U1392" s="141" t="s">
        <v>7644</v>
      </c>
      <c r="V1392" s="141"/>
      <c r="W1392" s="273" t="s">
        <v>959</v>
      </c>
      <c r="X1392" s="141">
        <f>VLOOKUP(W1392,SIZE!A:B,2,0)</f>
        <v>165</v>
      </c>
      <c r="Y1392" s="141">
        <v>0</v>
      </c>
      <c r="Z1392" s="141" t="s">
        <v>1057</v>
      </c>
      <c r="AA1392" s="141">
        <f>VLOOKUP(Z1392,COLOR!A:B,2,0)</f>
        <v>5</v>
      </c>
      <c r="AB1392" s="130"/>
      <c r="AC1392" s="130"/>
      <c r="AD1392" s="130"/>
      <c r="AE1392" s="130"/>
      <c r="AF1392" s="130"/>
      <c r="AG1392" s="130"/>
      <c r="AH1392" s="130"/>
      <c r="AI1392" s="130"/>
      <c r="AJ1392" s="130"/>
      <c r="AK1392" s="130"/>
      <c r="AL1392" s="130"/>
      <c r="AM1392" s="130"/>
    </row>
    <row r="1393" spans="1:39" ht="20.25" customHeight="1">
      <c r="A1393" s="132">
        <v>1392</v>
      </c>
      <c r="B1393" s="19" t="s">
        <v>5859</v>
      </c>
      <c r="C1393" s="250">
        <v>62046231000</v>
      </c>
      <c r="D1393" s="261" t="s">
        <v>603</v>
      </c>
      <c r="E1393" s="143" t="str">
        <f t="shared" si="60"/>
        <v>Ջինսե Տաբատ</v>
      </c>
      <c r="F1393" s="273" t="s">
        <v>335</v>
      </c>
      <c r="G1393" s="144">
        <f>VLOOKUP(E1393,subcategory!A:B,2,0)</f>
        <v>87</v>
      </c>
      <c r="H1393" s="273" t="s">
        <v>20</v>
      </c>
      <c r="I1393" s="213" t="e">
        <f>VLOOKUP(H1393,gender!A:B,2,0)</f>
        <v>#N/A</v>
      </c>
      <c r="J1393" s="273">
        <v>705</v>
      </c>
      <c r="K1393" s="273">
        <v>705</v>
      </c>
      <c r="L1393" s="273">
        <v>1</v>
      </c>
      <c r="M1393" s="273" t="s">
        <v>2262</v>
      </c>
      <c r="N1393" s="144">
        <f>VLOOKUP(M1393,brand!A:B,2,0)</f>
        <v>823</v>
      </c>
      <c r="O1393" s="144"/>
      <c r="P1393" s="144" t="e">
        <f>VLOOKUP(O1393,country!A:B,2,0)</f>
        <v>#N/A</v>
      </c>
      <c r="Q1393" s="273" t="s">
        <v>436</v>
      </c>
      <c r="R1393" s="144" t="str">
        <f t="shared" si="61"/>
        <v>100% Բամբակ</v>
      </c>
      <c r="S1393" s="144" t="s">
        <v>7205</v>
      </c>
      <c r="T1393" s="144" t="e">
        <f>VLOOKUP(R1393,material!A:B,2,0)</f>
        <v>#N/A</v>
      </c>
      <c r="U1393" s="141" t="s">
        <v>7644</v>
      </c>
      <c r="V1393" s="141"/>
      <c r="W1393" s="273">
        <v>40</v>
      </c>
      <c r="X1393" s="141">
        <f>VLOOKUP(W1393,SIZE!A:B,2,0)</f>
        <v>79</v>
      </c>
      <c r="Y1393" s="141">
        <v>0</v>
      </c>
      <c r="Z1393" s="141" t="s">
        <v>1057</v>
      </c>
      <c r="AA1393" s="141">
        <f>VLOOKUP(Z1393,COLOR!A:B,2,0)</f>
        <v>5</v>
      </c>
      <c r="AB1393" s="130"/>
      <c r="AC1393" s="130"/>
      <c r="AD1393" s="130"/>
      <c r="AE1393" s="130"/>
      <c r="AF1393" s="130"/>
      <c r="AG1393" s="130"/>
      <c r="AH1393" s="130"/>
      <c r="AI1393" s="130"/>
      <c r="AJ1393" s="130"/>
      <c r="AK1393" s="130"/>
      <c r="AL1393" s="130"/>
      <c r="AM1393" s="130"/>
    </row>
    <row r="1394" spans="1:39" ht="20.25" customHeight="1">
      <c r="A1394" s="132">
        <v>1393</v>
      </c>
      <c r="B1394" s="19" t="s">
        <v>5860</v>
      </c>
      <c r="C1394" s="250">
        <v>61099020000</v>
      </c>
      <c r="D1394" s="261" t="s">
        <v>1078</v>
      </c>
      <c r="E1394" s="143" t="str">
        <f t="shared" si="60"/>
        <v>Շապիկ</v>
      </c>
      <c r="F1394" s="273" t="s">
        <v>46</v>
      </c>
      <c r="G1394" s="144">
        <f>VLOOKUP(E1394,subcategory!A:B,2,0)</f>
        <v>73</v>
      </c>
      <c r="H1394" s="273" t="s">
        <v>20</v>
      </c>
      <c r="I1394" s="213" t="e">
        <f>VLOOKUP(H1394,gender!A:B,2,0)</f>
        <v>#N/A</v>
      </c>
      <c r="J1394" s="273">
        <v>155</v>
      </c>
      <c r="K1394" s="273">
        <v>155</v>
      </c>
      <c r="L1394" s="273">
        <v>1</v>
      </c>
      <c r="M1394" s="273" t="s">
        <v>2262</v>
      </c>
      <c r="N1394" s="144">
        <f>VLOOKUP(M1394,brand!A:B,2,0)</f>
        <v>823</v>
      </c>
      <c r="O1394" s="144"/>
      <c r="P1394" s="144" t="e">
        <f>VLOOKUP(O1394,country!A:B,2,0)</f>
        <v>#N/A</v>
      </c>
      <c r="Q1394" s="273" t="s">
        <v>436</v>
      </c>
      <c r="R1394" s="144" t="str">
        <f t="shared" si="61"/>
        <v>99% Պոլիեսթեր</v>
      </c>
      <c r="S1394" s="144" t="s">
        <v>7399</v>
      </c>
      <c r="T1394" s="144" t="e">
        <f>VLOOKUP(R1394,material!A:B,2,0)</f>
        <v>#N/A</v>
      </c>
      <c r="U1394" s="141" t="s">
        <v>7644</v>
      </c>
      <c r="V1394" s="141"/>
      <c r="W1394" s="273" t="s">
        <v>810</v>
      </c>
      <c r="X1394" s="141">
        <f>VLOOKUP(W1394,SIZE!A:B,2,0)</f>
        <v>122</v>
      </c>
      <c r="Y1394" s="141">
        <v>0</v>
      </c>
      <c r="Z1394" s="141" t="s">
        <v>1061</v>
      </c>
      <c r="AA1394" s="141">
        <f>VLOOKUP(Z1394,COLOR!A:B,2,0)</f>
        <v>4</v>
      </c>
      <c r="AB1394" s="130"/>
      <c r="AC1394" s="130"/>
      <c r="AD1394" s="130"/>
      <c r="AE1394" s="130"/>
      <c r="AF1394" s="130"/>
      <c r="AG1394" s="130"/>
      <c r="AH1394" s="130"/>
      <c r="AI1394" s="130"/>
      <c r="AJ1394" s="130"/>
      <c r="AK1394" s="130"/>
      <c r="AL1394" s="130"/>
      <c r="AM1394" s="130"/>
    </row>
    <row r="1395" spans="1:39" ht="20.25" customHeight="1">
      <c r="A1395" s="132">
        <v>1394</v>
      </c>
      <c r="B1395" s="19" t="s">
        <v>5861</v>
      </c>
      <c r="C1395" s="250">
        <v>61099020000</v>
      </c>
      <c r="D1395" s="261" t="s">
        <v>7019</v>
      </c>
      <c r="E1395" s="143" t="str">
        <f t="shared" si="60"/>
        <v>Երկարաթև Շապիկ</v>
      </c>
      <c r="F1395" s="273" t="s">
        <v>326</v>
      </c>
      <c r="G1395" s="144">
        <f>VLOOKUP(E1395,subcategory!A:B,2,0)</f>
        <v>21</v>
      </c>
      <c r="H1395" s="273" t="s">
        <v>20</v>
      </c>
      <c r="I1395" s="213" t="e">
        <f>VLOOKUP(H1395,gender!A:B,2,0)</f>
        <v>#N/A</v>
      </c>
      <c r="J1395" s="273">
        <v>240</v>
      </c>
      <c r="K1395" s="273">
        <v>240</v>
      </c>
      <c r="L1395" s="273">
        <v>1</v>
      </c>
      <c r="M1395" s="273" t="s">
        <v>2262</v>
      </c>
      <c r="N1395" s="144">
        <f>VLOOKUP(M1395,brand!A:B,2,0)</f>
        <v>823</v>
      </c>
      <c r="O1395" s="144"/>
      <c r="P1395" s="144" t="e">
        <f>VLOOKUP(O1395,country!A:B,2,0)</f>
        <v>#N/A</v>
      </c>
      <c r="Q1395" s="273" t="s">
        <v>436</v>
      </c>
      <c r="R1395" s="144" t="str">
        <f t="shared" si="61"/>
        <v>61% Պոլիեսթեր, 38% Վիսկոզ</v>
      </c>
      <c r="S1395" s="144" t="s">
        <v>7400</v>
      </c>
      <c r="T1395" s="144" t="e">
        <f>VLOOKUP(R1395,material!A:B,2,0)</f>
        <v>#N/A</v>
      </c>
      <c r="U1395" s="141" t="s">
        <v>7644</v>
      </c>
      <c r="V1395" s="141"/>
      <c r="W1395" s="273" t="s">
        <v>978</v>
      </c>
      <c r="X1395" s="141">
        <f>VLOOKUP(W1395,SIZE!A:B,2,0)</f>
        <v>126</v>
      </c>
      <c r="Y1395" s="141">
        <v>0</v>
      </c>
      <c r="Z1395" s="141" t="s">
        <v>1071</v>
      </c>
      <c r="AA1395" s="141">
        <f>VLOOKUP(Z1395,COLOR!A:B,2,0)</f>
        <v>12</v>
      </c>
      <c r="AB1395" s="130"/>
      <c r="AC1395" s="130"/>
      <c r="AD1395" s="130"/>
      <c r="AE1395" s="130"/>
      <c r="AF1395" s="130"/>
      <c r="AG1395" s="130"/>
      <c r="AH1395" s="130"/>
      <c r="AI1395" s="130"/>
      <c r="AJ1395" s="130"/>
      <c r="AK1395" s="130"/>
      <c r="AL1395" s="130"/>
      <c r="AM1395" s="130"/>
    </row>
    <row r="1396" spans="1:39" ht="20.25" customHeight="1">
      <c r="A1396" s="132">
        <v>1395</v>
      </c>
      <c r="B1396" s="19" t="s">
        <v>5862</v>
      </c>
      <c r="C1396" s="250">
        <v>61099020000</v>
      </c>
      <c r="D1396" s="261" t="s">
        <v>1078</v>
      </c>
      <c r="E1396" s="143" t="str">
        <f t="shared" si="60"/>
        <v>Անթև Շապիկ</v>
      </c>
      <c r="F1396" s="273" t="s">
        <v>218</v>
      </c>
      <c r="G1396" s="144">
        <f>VLOOKUP(E1396,subcategory!A:B,2,0)</f>
        <v>20</v>
      </c>
      <c r="H1396" s="273" t="s">
        <v>20</v>
      </c>
      <c r="I1396" s="213" t="e">
        <f>VLOOKUP(H1396,gender!A:B,2,0)</f>
        <v>#N/A</v>
      </c>
      <c r="J1396" s="273">
        <v>120</v>
      </c>
      <c r="K1396" s="273">
        <v>120</v>
      </c>
      <c r="L1396" s="273">
        <v>1</v>
      </c>
      <c r="M1396" s="273" t="s">
        <v>2262</v>
      </c>
      <c r="N1396" s="144">
        <f>VLOOKUP(M1396,brand!A:B,2,0)</f>
        <v>823</v>
      </c>
      <c r="O1396" s="144"/>
      <c r="P1396" s="144" t="e">
        <f>VLOOKUP(O1396,country!A:B,2,0)</f>
        <v>#N/A</v>
      </c>
      <c r="Q1396" s="273" t="s">
        <v>436</v>
      </c>
      <c r="R1396" s="144" t="str">
        <f t="shared" si="61"/>
        <v>61% Պոլիեսթեր, 35% Բամբակ</v>
      </c>
      <c r="S1396" s="144" t="s">
        <v>7401</v>
      </c>
      <c r="T1396" s="144" t="e">
        <f>VLOOKUP(R1396,material!A:B,2,0)</f>
        <v>#N/A</v>
      </c>
      <c r="U1396" s="141" t="s">
        <v>7644</v>
      </c>
      <c r="V1396" s="141"/>
      <c r="W1396" s="273" t="s">
        <v>828</v>
      </c>
      <c r="X1396" s="141">
        <f>VLOOKUP(W1396,SIZE!A:B,2,0)</f>
        <v>124</v>
      </c>
      <c r="Y1396" s="141">
        <v>0</v>
      </c>
      <c r="Z1396" s="141" t="s">
        <v>1071</v>
      </c>
      <c r="AA1396" s="141">
        <f>VLOOKUP(Z1396,COLOR!A:B,2,0)</f>
        <v>12</v>
      </c>
      <c r="AB1396" s="130"/>
      <c r="AC1396" s="130"/>
      <c r="AD1396" s="130"/>
      <c r="AE1396" s="130"/>
      <c r="AF1396" s="130"/>
      <c r="AG1396" s="130"/>
      <c r="AH1396" s="130"/>
      <c r="AI1396" s="130"/>
      <c r="AJ1396" s="130"/>
      <c r="AK1396" s="130"/>
      <c r="AL1396" s="130"/>
      <c r="AM1396" s="130"/>
    </row>
    <row r="1397" spans="1:39" ht="20.25" customHeight="1">
      <c r="A1397" s="132">
        <v>1396</v>
      </c>
      <c r="B1397" s="19" t="s">
        <v>5863</v>
      </c>
      <c r="C1397" s="250">
        <v>61112090000</v>
      </c>
      <c r="D1397" s="261" t="s">
        <v>7026</v>
      </c>
      <c r="E1397" s="143" t="str">
        <f t="shared" si="60"/>
        <v>Շապիկ</v>
      </c>
      <c r="F1397" s="273" t="s">
        <v>46</v>
      </c>
      <c r="G1397" s="144">
        <f>VLOOKUP(E1397,subcategory!A:B,2,0)</f>
        <v>73</v>
      </c>
      <c r="H1397" s="273" t="s">
        <v>3850</v>
      </c>
      <c r="I1397" s="213">
        <f>VLOOKUP(H1397,gender!A:B,2,0)</f>
        <v>7</v>
      </c>
      <c r="J1397" s="273">
        <v>90</v>
      </c>
      <c r="K1397" s="273">
        <v>90</v>
      </c>
      <c r="L1397" s="273">
        <v>1</v>
      </c>
      <c r="M1397" s="273" t="s">
        <v>2262</v>
      </c>
      <c r="N1397" s="144">
        <f>VLOOKUP(M1397,brand!A:B,2,0)</f>
        <v>823</v>
      </c>
      <c r="O1397" s="144"/>
      <c r="P1397" s="144" t="e">
        <f>VLOOKUP(O1397,country!A:B,2,0)</f>
        <v>#N/A</v>
      </c>
      <c r="Q1397" s="273" t="s">
        <v>436</v>
      </c>
      <c r="R1397" s="144" t="str">
        <f t="shared" si="61"/>
        <v>100% Բամբակ</v>
      </c>
      <c r="S1397" s="144" t="s">
        <v>7205</v>
      </c>
      <c r="T1397" s="144" t="e">
        <f>VLOOKUP(R1397,material!A:B,2,0)</f>
        <v>#N/A</v>
      </c>
      <c r="U1397" s="141" t="s">
        <v>7644</v>
      </c>
      <c r="V1397" s="141"/>
      <c r="W1397" s="273" t="s">
        <v>7714</v>
      </c>
      <c r="X1397" s="141" t="e">
        <f>VLOOKUP(W1397,SIZE!A:B,2,0)</f>
        <v>#N/A</v>
      </c>
      <c r="Y1397" s="141">
        <v>0</v>
      </c>
      <c r="Z1397" s="141" t="s">
        <v>1057</v>
      </c>
      <c r="AA1397" s="141">
        <f>VLOOKUP(Z1397,COLOR!A:B,2,0)</f>
        <v>5</v>
      </c>
      <c r="AB1397" s="130"/>
      <c r="AC1397" s="130"/>
      <c r="AD1397" s="130"/>
      <c r="AE1397" s="130"/>
      <c r="AF1397" s="130"/>
      <c r="AG1397" s="130"/>
      <c r="AH1397" s="130"/>
      <c r="AI1397" s="130"/>
      <c r="AJ1397" s="130"/>
      <c r="AK1397" s="130"/>
      <c r="AL1397" s="130"/>
      <c r="AM1397" s="130"/>
    </row>
    <row r="1398" spans="1:39" ht="20.25" customHeight="1">
      <c r="A1398" s="132">
        <v>1397</v>
      </c>
      <c r="B1398" s="19" t="s">
        <v>5864</v>
      </c>
      <c r="C1398" s="250">
        <v>62046318000</v>
      </c>
      <c r="D1398" s="261" t="s">
        <v>987</v>
      </c>
      <c r="E1398" s="143" t="str">
        <f t="shared" si="60"/>
        <v>Տաբատներ</v>
      </c>
      <c r="F1398" s="273" t="s">
        <v>7795</v>
      </c>
      <c r="G1398" s="144">
        <f>VLOOKUP(E1398,subcategory!A:B,2,0)</f>
        <v>93</v>
      </c>
      <c r="H1398" s="273" t="s">
        <v>20</v>
      </c>
      <c r="I1398" s="213" t="e">
        <f>VLOOKUP(H1398,gender!A:B,2,0)</f>
        <v>#N/A</v>
      </c>
      <c r="J1398" s="273">
        <v>180</v>
      </c>
      <c r="K1398" s="273">
        <v>180</v>
      </c>
      <c r="L1398" s="273">
        <v>1</v>
      </c>
      <c r="M1398" s="273" t="s">
        <v>2262</v>
      </c>
      <c r="N1398" s="144">
        <f>VLOOKUP(M1398,brand!A:B,2,0)</f>
        <v>823</v>
      </c>
      <c r="O1398" s="144"/>
      <c r="P1398" s="144" t="e">
        <f>VLOOKUP(O1398,country!A:B,2,0)</f>
        <v>#N/A</v>
      </c>
      <c r="Q1398" s="273" t="s">
        <v>436</v>
      </c>
      <c r="R1398" s="144" t="str">
        <f t="shared" si="61"/>
        <v>92% Պոլիեսթեր, 8% Էլաստան</v>
      </c>
      <c r="S1398" s="144" t="s">
        <v>7402</v>
      </c>
      <c r="T1398" s="144" t="e">
        <f>VLOOKUP(R1398,material!A:B,2,0)</f>
        <v>#N/A</v>
      </c>
      <c r="U1398" s="141" t="s">
        <v>7644</v>
      </c>
      <c r="V1398" s="141"/>
      <c r="W1398" s="273" t="s">
        <v>825</v>
      </c>
      <c r="X1398" s="141">
        <f>VLOOKUP(W1398,SIZE!A:B,2,0)</f>
        <v>119</v>
      </c>
      <c r="Y1398" s="141">
        <v>0</v>
      </c>
      <c r="Z1398" s="141" t="s">
        <v>7774</v>
      </c>
      <c r="AA1398" s="141" t="e">
        <f>VLOOKUP(Z1398,COLOR!A:B,2,0)</f>
        <v>#N/A</v>
      </c>
      <c r="AB1398" s="130"/>
      <c r="AC1398" s="130"/>
      <c r="AD1398" s="130"/>
      <c r="AE1398" s="130"/>
      <c r="AF1398" s="130"/>
      <c r="AG1398" s="130"/>
      <c r="AH1398" s="130"/>
      <c r="AI1398" s="130"/>
      <c r="AJ1398" s="130"/>
      <c r="AK1398" s="130"/>
      <c r="AL1398" s="130"/>
      <c r="AM1398" s="130"/>
    </row>
    <row r="1399" spans="1:39" ht="20.25" customHeight="1">
      <c r="A1399" s="132">
        <v>1398</v>
      </c>
      <c r="B1399" s="19" t="s">
        <v>5865</v>
      </c>
      <c r="C1399" s="250">
        <v>61091000000</v>
      </c>
      <c r="D1399" s="261" t="s">
        <v>6792</v>
      </c>
      <c r="E1399" s="143" t="str">
        <f t="shared" si="60"/>
        <v>Երկարաթև Շապիկ</v>
      </c>
      <c r="F1399" s="273" t="s">
        <v>326</v>
      </c>
      <c r="G1399" s="144">
        <f>VLOOKUP(E1399,subcategory!A:B,2,0)</f>
        <v>21</v>
      </c>
      <c r="H1399" s="273" t="s">
        <v>20</v>
      </c>
      <c r="I1399" s="213" t="e">
        <f>VLOOKUP(H1399,gender!A:B,2,0)</f>
        <v>#N/A</v>
      </c>
      <c r="J1399" s="273">
        <v>165</v>
      </c>
      <c r="K1399" s="273">
        <v>165</v>
      </c>
      <c r="L1399" s="273">
        <v>1</v>
      </c>
      <c r="M1399" s="273" t="s">
        <v>2262</v>
      </c>
      <c r="N1399" s="144">
        <f>VLOOKUP(M1399,brand!A:B,2,0)</f>
        <v>823</v>
      </c>
      <c r="O1399" s="144"/>
      <c r="P1399" s="144" t="e">
        <f>VLOOKUP(O1399,country!A:B,2,0)</f>
        <v>#N/A</v>
      </c>
      <c r="Q1399" s="273" t="s">
        <v>440</v>
      </c>
      <c r="R1399" s="144" t="str">
        <f t="shared" si="61"/>
        <v>95% Բամբակ, 5% Էլաստան</v>
      </c>
      <c r="S1399" s="144" t="s">
        <v>7206</v>
      </c>
      <c r="T1399" s="144" t="e">
        <f>VLOOKUP(R1399,material!A:B,2,0)</f>
        <v>#N/A</v>
      </c>
      <c r="U1399" s="141" t="s">
        <v>7644</v>
      </c>
      <c r="V1399" s="141"/>
      <c r="W1399" s="273" t="s">
        <v>825</v>
      </c>
      <c r="X1399" s="141">
        <f>VLOOKUP(W1399,SIZE!A:B,2,0)</f>
        <v>119</v>
      </c>
      <c r="Y1399" s="141">
        <v>0</v>
      </c>
      <c r="Z1399" s="141" t="s">
        <v>1071</v>
      </c>
      <c r="AA1399" s="141">
        <f>VLOOKUP(Z1399,COLOR!A:B,2,0)</f>
        <v>12</v>
      </c>
      <c r="AB1399" s="130"/>
      <c r="AC1399" s="130"/>
      <c r="AD1399" s="130"/>
      <c r="AE1399" s="130"/>
      <c r="AF1399" s="130"/>
      <c r="AG1399" s="130"/>
      <c r="AH1399" s="130"/>
      <c r="AI1399" s="130"/>
      <c r="AJ1399" s="130"/>
      <c r="AK1399" s="130"/>
      <c r="AL1399" s="130"/>
      <c r="AM1399" s="130"/>
    </row>
    <row r="1400" spans="1:39" ht="20.25" customHeight="1">
      <c r="A1400" s="132">
        <v>1399</v>
      </c>
      <c r="B1400" s="19" t="s">
        <v>5866</v>
      </c>
      <c r="C1400" s="250">
        <v>61091000000</v>
      </c>
      <c r="D1400" s="261" t="s">
        <v>856</v>
      </c>
      <c r="E1400" s="143" t="str">
        <f t="shared" si="60"/>
        <v>Շապիկ</v>
      </c>
      <c r="F1400" s="273" t="s">
        <v>46</v>
      </c>
      <c r="G1400" s="144">
        <f>VLOOKUP(E1400,subcategory!A:B,2,0)</f>
        <v>73</v>
      </c>
      <c r="H1400" s="273" t="s">
        <v>20</v>
      </c>
      <c r="I1400" s="213" t="e">
        <f>VLOOKUP(H1400,gender!A:B,2,0)</f>
        <v>#N/A</v>
      </c>
      <c r="J1400" s="273">
        <v>135</v>
      </c>
      <c r="K1400" s="273">
        <v>135</v>
      </c>
      <c r="L1400" s="273">
        <v>1</v>
      </c>
      <c r="M1400" s="273" t="s">
        <v>2262</v>
      </c>
      <c r="N1400" s="144">
        <f>VLOOKUP(M1400,brand!A:B,2,0)</f>
        <v>823</v>
      </c>
      <c r="O1400" s="144"/>
      <c r="P1400" s="144" t="e">
        <f>VLOOKUP(O1400,country!A:B,2,0)</f>
        <v>#N/A</v>
      </c>
      <c r="Q1400" s="273" t="s">
        <v>436</v>
      </c>
      <c r="R1400" s="144" t="str">
        <f t="shared" si="61"/>
        <v>100% Բամբակ</v>
      </c>
      <c r="S1400" s="144" t="s">
        <v>7205</v>
      </c>
      <c r="T1400" s="144" t="e">
        <f>VLOOKUP(R1400,material!A:B,2,0)</f>
        <v>#N/A</v>
      </c>
      <c r="U1400" s="141" t="s">
        <v>7644</v>
      </c>
      <c r="V1400" s="141"/>
      <c r="W1400" s="273" t="s">
        <v>810</v>
      </c>
      <c r="X1400" s="141">
        <f>VLOOKUP(W1400,SIZE!A:B,2,0)</f>
        <v>122</v>
      </c>
      <c r="Y1400" s="141">
        <v>0</v>
      </c>
      <c r="Z1400" s="141" t="s">
        <v>1057</v>
      </c>
      <c r="AA1400" s="141">
        <f>VLOOKUP(Z1400,COLOR!A:B,2,0)</f>
        <v>5</v>
      </c>
      <c r="AB1400" s="130"/>
      <c r="AC1400" s="130"/>
      <c r="AD1400" s="130"/>
      <c r="AE1400" s="130"/>
      <c r="AF1400" s="130"/>
      <c r="AG1400" s="130"/>
      <c r="AH1400" s="130"/>
      <c r="AI1400" s="130"/>
      <c r="AJ1400" s="130"/>
      <c r="AK1400" s="130"/>
      <c r="AL1400" s="130"/>
      <c r="AM1400" s="130"/>
    </row>
    <row r="1401" spans="1:39" ht="20.25" customHeight="1">
      <c r="A1401" s="132">
        <v>1400</v>
      </c>
      <c r="B1401" s="19" t="s">
        <v>5867</v>
      </c>
      <c r="C1401" s="250">
        <v>61091000000</v>
      </c>
      <c r="D1401" s="261" t="s">
        <v>856</v>
      </c>
      <c r="E1401" s="143" t="str">
        <f t="shared" si="60"/>
        <v>Շապիկ</v>
      </c>
      <c r="F1401" s="273" t="s">
        <v>46</v>
      </c>
      <c r="G1401" s="144">
        <f>VLOOKUP(E1401,subcategory!A:B,2,0)</f>
        <v>73</v>
      </c>
      <c r="H1401" s="273" t="s">
        <v>20</v>
      </c>
      <c r="I1401" s="213" t="e">
        <f>VLOOKUP(H1401,gender!A:B,2,0)</f>
        <v>#N/A</v>
      </c>
      <c r="J1401" s="273">
        <v>155</v>
      </c>
      <c r="K1401" s="273">
        <v>155</v>
      </c>
      <c r="L1401" s="273">
        <v>1</v>
      </c>
      <c r="M1401" s="273" t="s">
        <v>2262</v>
      </c>
      <c r="N1401" s="144">
        <f>VLOOKUP(M1401,brand!A:B,2,0)</f>
        <v>823</v>
      </c>
      <c r="O1401" s="144"/>
      <c r="P1401" s="144" t="e">
        <f>VLOOKUP(O1401,country!A:B,2,0)</f>
        <v>#N/A</v>
      </c>
      <c r="Q1401" s="273" t="s">
        <v>436</v>
      </c>
      <c r="R1401" s="144" t="str">
        <f t="shared" si="61"/>
        <v>100% Բամբակ</v>
      </c>
      <c r="S1401" s="144" t="s">
        <v>7205</v>
      </c>
      <c r="T1401" s="144" t="e">
        <f>VLOOKUP(R1401,material!A:B,2,0)</f>
        <v>#N/A</v>
      </c>
      <c r="U1401" s="141" t="s">
        <v>7644</v>
      </c>
      <c r="V1401" s="141"/>
      <c r="W1401" s="273" t="s">
        <v>978</v>
      </c>
      <c r="X1401" s="141">
        <f>VLOOKUP(W1401,SIZE!A:B,2,0)</f>
        <v>126</v>
      </c>
      <c r="Y1401" s="141">
        <v>0</v>
      </c>
      <c r="Z1401" s="141" t="s">
        <v>1033</v>
      </c>
      <c r="AA1401" s="141">
        <f>VLOOKUP(Z1401,COLOR!A:B,2,0)</f>
        <v>20</v>
      </c>
      <c r="AB1401" s="130"/>
      <c r="AC1401" s="130"/>
      <c r="AD1401" s="130"/>
      <c r="AE1401" s="130"/>
      <c r="AF1401" s="130"/>
      <c r="AG1401" s="130"/>
      <c r="AH1401" s="130"/>
      <c r="AI1401" s="130"/>
      <c r="AJ1401" s="130"/>
      <c r="AK1401" s="130"/>
      <c r="AL1401" s="130"/>
      <c r="AM1401" s="130"/>
    </row>
    <row r="1402" spans="1:39" ht="20.25" customHeight="1">
      <c r="A1402" s="132">
        <v>1401</v>
      </c>
      <c r="B1402" s="19" t="s">
        <v>5868</v>
      </c>
      <c r="C1402" s="250">
        <v>61091000000</v>
      </c>
      <c r="D1402" s="261" t="s">
        <v>856</v>
      </c>
      <c r="E1402" s="143" t="str">
        <f t="shared" si="60"/>
        <v>Շապիկ</v>
      </c>
      <c r="F1402" s="273" t="s">
        <v>46</v>
      </c>
      <c r="G1402" s="144">
        <f>VLOOKUP(E1402,subcategory!A:B,2,0)</f>
        <v>73</v>
      </c>
      <c r="H1402" s="273" t="s">
        <v>20</v>
      </c>
      <c r="I1402" s="213" t="e">
        <f>VLOOKUP(H1402,gender!A:B,2,0)</f>
        <v>#N/A</v>
      </c>
      <c r="J1402" s="273">
        <v>140</v>
      </c>
      <c r="K1402" s="273">
        <v>140</v>
      </c>
      <c r="L1402" s="273">
        <v>1</v>
      </c>
      <c r="M1402" s="273" t="s">
        <v>2262</v>
      </c>
      <c r="N1402" s="144">
        <f>VLOOKUP(M1402,brand!A:B,2,0)</f>
        <v>823</v>
      </c>
      <c r="O1402" s="144"/>
      <c r="P1402" s="144" t="e">
        <f>VLOOKUP(O1402,country!A:B,2,0)</f>
        <v>#N/A</v>
      </c>
      <c r="Q1402" s="273" t="s">
        <v>436</v>
      </c>
      <c r="R1402" s="144" t="str">
        <f t="shared" si="61"/>
        <v>100% Բամբակ</v>
      </c>
      <c r="S1402" s="144" t="s">
        <v>7205</v>
      </c>
      <c r="T1402" s="144" t="e">
        <f>VLOOKUP(R1402,material!A:B,2,0)</f>
        <v>#N/A</v>
      </c>
      <c r="U1402" s="141" t="s">
        <v>7644</v>
      </c>
      <c r="V1402" s="141"/>
      <c r="W1402" s="273" t="s">
        <v>825</v>
      </c>
      <c r="X1402" s="141">
        <f>VLOOKUP(W1402,SIZE!A:B,2,0)</f>
        <v>119</v>
      </c>
      <c r="Y1402" s="141">
        <v>0</v>
      </c>
      <c r="Z1402" s="141" t="s">
        <v>2088</v>
      </c>
      <c r="AA1402" s="141">
        <f>VLOOKUP(Z1402,COLOR!A:B,2,0)</f>
        <v>7</v>
      </c>
      <c r="AB1402" s="130"/>
      <c r="AC1402" s="130"/>
      <c r="AD1402" s="130"/>
      <c r="AE1402" s="130"/>
      <c r="AF1402" s="130"/>
      <c r="AG1402" s="130"/>
      <c r="AH1402" s="130"/>
      <c r="AI1402" s="130"/>
      <c r="AJ1402" s="130"/>
      <c r="AK1402" s="130"/>
      <c r="AL1402" s="130"/>
      <c r="AM1402" s="130"/>
    </row>
    <row r="1403" spans="1:39" ht="20.25" customHeight="1">
      <c r="A1403" s="132">
        <v>1402</v>
      </c>
      <c r="B1403" s="19" t="s">
        <v>5869</v>
      </c>
      <c r="C1403" s="250">
        <v>61034300090</v>
      </c>
      <c r="D1403" s="261" t="s">
        <v>1008</v>
      </c>
      <c r="E1403" s="143" t="str">
        <f t="shared" si="60"/>
        <v>Շորտ</v>
      </c>
      <c r="F1403" s="273" t="s">
        <v>69</v>
      </c>
      <c r="G1403" s="144">
        <f>VLOOKUP(E1403,subcategory!A:B,2,0)</f>
        <v>24</v>
      </c>
      <c r="H1403" s="273" t="s">
        <v>10</v>
      </c>
      <c r="I1403" s="213" t="e">
        <f>VLOOKUP(H1403,gender!A:B,2,0)</f>
        <v>#N/A</v>
      </c>
      <c r="J1403" s="273">
        <v>205</v>
      </c>
      <c r="K1403" s="273">
        <v>205</v>
      </c>
      <c r="L1403" s="273">
        <v>1</v>
      </c>
      <c r="M1403" s="273" t="s">
        <v>2262</v>
      </c>
      <c r="N1403" s="144">
        <f>VLOOKUP(M1403,brand!A:B,2,0)</f>
        <v>823</v>
      </c>
      <c r="O1403" s="144"/>
      <c r="P1403" s="144" t="e">
        <f>VLOOKUP(O1403,country!A:B,2,0)</f>
        <v>#N/A</v>
      </c>
      <c r="Q1403" s="273" t="s">
        <v>436</v>
      </c>
      <c r="R1403" s="144" t="str">
        <f t="shared" si="61"/>
        <v>66% Պոլիեսթեր, 34% Բամբակ</v>
      </c>
      <c r="S1403" s="144" t="s">
        <v>7360</v>
      </c>
      <c r="T1403" s="144" t="e">
        <f>VLOOKUP(R1403,material!A:B,2,0)</f>
        <v>#N/A</v>
      </c>
      <c r="U1403" s="141" t="s">
        <v>7644</v>
      </c>
      <c r="V1403" s="141"/>
      <c r="W1403" s="273" t="s">
        <v>825</v>
      </c>
      <c r="X1403" s="141">
        <f>VLOOKUP(W1403,SIZE!A:B,2,0)</f>
        <v>119</v>
      </c>
      <c r="Y1403" s="141">
        <v>0</v>
      </c>
      <c r="Z1403" s="141" t="s">
        <v>1057</v>
      </c>
      <c r="AA1403" s="141">
        <f>VLOOKUP(Z1403,COLOR!A:B,2,0)</f>
        <v>5</v>
      </c>
      <c r="AB1403" s="130"/>
      <c r="AC1403" s="130"/>
      <c r="AD1403" s="130"/>
      <c r="AE1403" s="130"/>
      <c r="AF1403" s="130"/>
      <c r="AG1403" s="130"/>
      <c r="AH1403" s="130"/>
      <c r="AI1403" s="130"/>
      <c r="AJ1403" s="130"/>
      <c r="AK1403" s="130"/>
      <c r="AL1403" s="130"/>
      <c r="AM1403" s="130"/>
    </row>
    <row r="1404" spans="1:39" ht="20.25" customHeight="1">
      <c r="A1404" s="132">
        <v>1403</v>
      </c>
      <c r="B1404" s="19" t="s">
        <v>5870</v>
      </c>
      <c r="C1404" s="250">
        <v>61091000000</v>
      </c>
      <c r="D1404" s="261" t="s">
        <v>856</v>
      </c>
      <c r="E1404" s="143" t="str">
        <f t="shared" si="60"/>
        <v>Շապիկ</v>
      </c>
      <c r="F1404" s="273" t="s">
        <v>46</v>
      </c>
      <c r="G1404" s="144">
        <f>VLOOKUP(E1404,subcategory!A:B,2,0)</f>
        <v>73</v>
      </c>
      <c r="H1404" s="273" t="s">
        <v>20</v>
      </c>
      <c r="I1404" s="213" t="e">
        <f>VLOOKUP(H1404,gender!A:B,2,0)</f>
        <v>#N/A</v>
      </c>
      <c r="J1404" s="273">
        <v>120</v>
      </c>
      <c r="K1404" s="273">
        <v>120</v>
      </c>
      <c r="L1404" s="273">
        <v>1</v>
      </c>
      <c r="M1404" s="273" t="s">
        <v>2262</v>
      </c>
      <c r="N1404" s="144">
        <f>VLOOKUP(M1404,brand!A:B,2,0)</f>
        <v>823</v>
      </c>
      <c r="O1404" s="144"/>
      <c r="P1404" s="144" t="e">
        <f>VLOOKUP(O1404,country!A:B,2,0)</f>
        <v>#N/A</v>
      </c>
      <c r="Q1404" s="273" t="s">
        <v>436</v>
      </c>
      <c r="R1404" s="144" t="str">
        <f t="shared" si="61"/>
        <v>100% Բամբակ</v>
      </c>
      <c r="S1404" s="144" t="s">
        <v>7205</v>
      </c>
      <c r="T1404" s="144" t="e">
        <f>VLOOKUP(R1404,material!A:B,2,0)</f>
        <v>#N/A</v>
      </c>
      <c r="U1404" s="141" t="s">
        <v>7644</v>
      </c>
      <c r="V1404" s="141"/>
      <c r="W1404" s="273" t="s">
        <v>858</v>
      </c>
      <c r="X1404" s="141">
        <f>VLOOKUP(W1404,SIZE!A:B,2,0)</f>
        <v>1</v>
      </c>
      <c r="Y1404" s="141">
        <v>0</v>
      </c>
      <c r="Z1404" s="141" t="s">
        <v>1052</v>
      </c>
      <c r="AA1404" s="141">
        <f>VLOOKUP(Z1404,COLOR!A:B,2,0)</f>
        <v>3</v>
      </c>
      <c r="AB1404" s="130"/>
      <c r="AC1404" s="130"/>
      <c r="AD1404" s="130"/>
      <c r="AE1404" s="130"/>
      <c r="AF1404" s="130"/>
      <c r="AG1404" s="130"/>
      <c r="AH1404" s="130"/>
      <c r="AI1404" s="130"/>
      <c r="AJ1404" s="130"/>
      <c r="AK1404" s="130"/>
      <c r="AL1404" s="130"/>
      <c r="AM1404" s="130"/>
    </row>
    <row r="1405" spans="1:39" ht="20.25" customHeight="1">
      <c r="A1405" s="132">
        <v>1404</v>
      </c>
      <c r="B1405" s="19" t="s">
        <v>5858</v>
      </c>
      <c r="C1405" s="252">
        <v>61072100000</v>
      </c>
      <c r="D1405" s="260" t="s">
        <v>7027</v>
      </c>
      <c r="E1405" s="143" t="str">
        <f t="shared" si="60"/>
        <v>Գիշերանոց</v>
      </c>
      <c r="F1405" s="273" t="s">
        <v>7140</v>
      </c>
      <c r="G1405" s="144">
        <f>VLOOKUP(E1405,subcategory!A:B,2,0)</f>
        <v>284</v>
      </c>
      <c r="H1405" s="273" t="s">
        <v>7150</v>
      </c>
      <c r="I1405" s="213" t="e">
        <f>VLOOKUP(H1405,gender!A:B,2,0)</f>
        <v>#N/A</v>
      </c>
      <c r="J1405" s="273">
        <v>270</v>
      </c>
      <c r="K1405" s="273">
        <v>270</v>
      </c>
      <c r="L1405" s="278">
        <v>1</v>
      </c>
      <c r="M1405" s="273" t="s">
        <v>2262</v>
      </c>
      <c r="N1405" s="144">
        <f>VLOOKUP(M1405,brand!A:B,2,0)</f>
        <v>823</v>
      </c>
      <c r="O1405" s="144"/>
      <c r="P1405" s="144" t="e">
        <f>VLOOKUP(O1405,country!A:B,2,0)</f>
        <v>#N/A</v>
      </c>
      <c r="Q1405" s="273" t="s">
        <v>436</v>
      </c>
      <c r="R1405" s="144" t="str">
        <f t="shared" si="61"/>
        <v>100% Բամբակ</v>
      </c>
      <c r="S1405" s="144" t="s">
        <v>7205</v>
      </c>
      <c r="T1405" s="144" t="e">
        <f>VLOOKUP(R1405,material!A:B,2,0)</f>
        <v>#N/A</v>
      </c>
      <c r="U1405" s="141" t="s">
        <v>7644</v>
      </c>
      <c r="V1405" s="141"/>
      <c r="W1405" s="273" t="s">
        <v>959</v>
      </c>
      <c r="X1405" s="141">
        <f>VLOOKUP(W1405,SIZE!A:B,2,0)</f>
        <v>165</v>
      </c>
      <c r="Y1405" s="141">
        <v>0</v>
      </c>
      <c r="Z1405" s="141" t="s">
        <v>1057</v>
      </c>
      <c r="AA1405" s="141">
        <f>VLOOKUP(Z1405,COLOR!A:B,2,0)</f>
        <v>5</v>
      </c>
      <c r="AB1405" s="130"/>
      <c r="AC1405" s="130"/>
      <c r="AD1405" s="130"/>
      <c r="AE1405" s="130"/>
      <c r="AF1405" s="130"/>
      <c r="AG1405" s="130"/>
      <c r="AH1405" s="130"/>
      <c r="AI1405" s="130"/>
      <c r="AJ1405" s="130"/>
      <c r="AK1405" s="130"/>
      <c r="AL1405" s="130"/>
      <c r="AM1405" s="130"/>
    </row>
    <row r="1406" spans="1:39" ht="20.25" customHeight="1">
      <c r="A1406" s="132">
        <v>1405</v>
      </c>
      <c r="B1406" s="19" t="s">
        <v>5871</v>
      </c>
      <c r="C1406" s="250">
        <v>61091000000</v>
      </c>
      <c r="D1406" s="261" t="s">
        <v>7028</v>
      </c>
      <c r="E1406" s="143" t="str">
        <f t="shared" si="60"/>
        <v>Երկարաթև Շապիկ</v>
      </c>
      <c r="F1406" s="273" t="s">
        <v>326</v>
      </c>
      <c r="G1406" s="144">
        <f>VLOOKUP(E1406,subcategory!A:B,2,0)</f>
        <v>21</v>
      </c>
      <c r="H1406" s="273" t="s">
        <v>7150</v>
      </c>
      <c r="I1406" s="213" t="e">
        <f>VLOOKUP(H1406,gender!A:B,2,0)</f>
        <v>#N/A</v>
      </c>
      <c r="J1406" s="273">
        <v>375</v>
      </c>
      <c r="K1406" s="273">
        <v>375</v>
      </c>
      <c r="L1406" s="273">
        <v>1</v>
      </c>
      <c r="M1406" s="273" t="s">
        <v>2262</v>
      </c>
      <c r="N1406" s="144">
        <f>VLOOKUP(M1406,brand!A:B,2,0)</f>
        <v>823</v>
      </c>
      <c r="O1406" s="144"/>
      <c r="P1406" s="144" t="e">
        <f>VLOOKUP(O1406,country!A:B,2,0)</f>
        <v>#N/A</v>
      </c>
      <c r="Q1406" s="273" t="s">
        <v>436</v>
      </c>
      <c r="R1406" s="144" t="str">
        <f t="shared" si="61"/>
        <v>37% Պոլիեսթեր, 63% Բամբակ</v>
      </c>
      <c r="S1406" s="144" t="s">
        <v>7403</v>
      </c>
      <c r="T1406" s="144" t="e">
        <f>VLOOKUP(R1406,material!A:B,2,0)</f>
        <v>#N/A</v>
      </c>
      <c r="U1406" s="141" t="s">
        <v>7644</v>
      </c>
      <c r="V1406" s="141"/>
      <c r="W1406" s="273" t="s">
        <v>825</v>
      </c>
      <c r="X1406" s="141">
        <f>VLOOKUP(W1406,SIZE!A:B,2,0)</f>
        <v>119</v>
      </c>
      <c r="Y1406" s="141">
        <v>0</v>
      </c>
      <c r="Z1406" s="141" t="s">
        <v>1057</v>
      </c>
      <c r="AA1406" s="141">
        <f>VLOOKUP(Z1406,COLOR!A:B,2,0)</f>
        <v>5</v>
      </c>
      <c r="AB1406" s="130"/>
      <c r="AC1406" s="130"/>
      <c r="AD1406" s="130"/>
      <c r="AE1406" s="130"/>
      <c r="AF1406" s="130"/>
      <c r="AG1406" s="130"/>
      <c r="AH1406" s="130"/>
      <c r="AI1406" s="130"/>
      <c r="AJ1406" s="130"/>
      <c r="AK1406" s="130"/>
      <c r="AL1406" s="130"/>
      <c r="AM1406" s="130"/>
    </row>
    <row r="1407" spans="1:39" ht="20.25" customHeight="1">
      <c r="A1407" s="132">
        <v>1406</v>
      </c>
      <c r="B1407" s="19" t="s">
        <v>5872</v>
      </c>
      <c r="C1407" s="250">
        <v>61091000000</v>
      </c>
      <c r="D1407" s="261" t="s">
        <v>856</v>
      </c>
      <c r="E1407" s="143" t="str">
        <f t="shared" si="60"/>
        <v>Շապիկ</v>
      </c>
      <c r="F1407" s="273" t="s">
        <v>46</v>
      </c>
      <c r="G1407" s="144">
        <f>VLOOKUP(E1407,subcategory!A:B,2,0)</f>
        <v>73</v>
      </c>
      <c r="H1407" s="273" t="s">
        <v>20</v>
      </c>
      <c r="I1407" s="213" t="e">
        <f>VLOOKUP(H1407,gender!A:B,2,0)</f>
        <v>#N/A</v>
      </c>
      <c r="J1407" s="273">
        <v>160</v>
      </c>
      <c r="K1407" s="273">
        <v>160</v>
      </c>
      <c r="L1407" s="273">
        <v>1</v>
      </c>
      <c r="M1407" s="273" t="s">
        <v>2262</v>
      </c>
      <c r="N1407" s="144">
        <f>VLOOKUP(M1407,brand!A:B,2,0)</f>
        <v>823</v>
      </c>
      <c r="O1407" s="144"/>
      <c r="P1407" s="144" t="e">
        <f>VLOOKUP(O1407,country!A:B,2,0)</f>
        <v>#N/A</v>
      </c>
      <c r="Q1407" s="273" t="s">
        <v>436</v>
      </c>
      <c r="R1407" s="144" t="str">
        <f t="shared" si="61"/>
        <v>100% Բամբակ</v>
      </c>
      <c r="S1407" s="144" t="s">
        <v>7205</v>
      </c>
      <c r="T1407" s="144" t="e">
        <f>VLOOKUP(R1407,material!A:B,2,0)</f>
        <v>#N/A</v>
      </c>
      <c r="U1407" s="141" t="s">
        <v>7644</v>
      </c>
      <c r="V1407" s="141"/>
      <c r="W1407" s="273" t="s">
        <v>821</v>
      </c>
      <c r="X1407" s="141">
        <f>VLOOKUP(W1407,SIZE!A:B,2,0)</f>
        <v>3</v>
      </c>
      <c r="Y1407" s="141">
        <v>0</v>
      </c>
      <c r="Z1407" s="141" t="s">
        <v>1059</v>
      </c>
      <c r="AA1407" s="141">
        <f>VLOOKUP(Z1407,COLOR!A:B,2,0)</f>
        <v>1</v>
      </c>
      <c r="AB1407" s="130"/>
      <c r="AC1407" s="130"/>
      <c r="AD1407" s="130"/>
      <c r="AE1407" s="130"/>
      <c r="AF1407" s="130"/>
      <c r="AG1407" s="130"/>
      <c r="AH1407" s="130"/>
      <c r="AI1407" s="130"/>
      <c r="AJ1407" s="130"/>
      <c r="AK1407" s="130"/>
      <c r="AL1407" s="130"/>
      <c r="AM1407" s="130"/>
    </row>
    <row r="1408" spans="1:39" ht="20.25" customHeight="1">
      <c r="A1408" s="132">
        <v>1407</v>
      </c>
      <c r="B1408" s="19" t="s">
        <v>5873</v>
      </c>
      <c r="C1408" s="250">
        <v>61045900000</v>
      </c>
      <c r="D1408" s="261" t="s">
        <v>7029</v>
      </c>
      <c r="E1408" s="143" t="str">
        <f t="shared" si="60"/>
        <v>Կիսաշրջազգեստ</v>
      </c>
      <c r="F1408" s="273" t="s">
        <v>443</v>
      </c>
      <c r="G1408" s="144">
        <f>VLOOKUP(E1408,subcategory!A:B,2,0)</f>
        <v>53</v>
      </c>
      <c r="H1408" s="273" t="s">
        <v>20</v>
      </c>
      <c r="I1408" s="213" t="e">
        <f>VLOOKUP(H1408,gender!A:B,2,0)</f>
        <v>#N/A</v>
      </c>
      <c r="J1408" s="273">
        <v>185</v>
      </c>
      <c r="K1408" s="273">
        <v>185</v>
      </c>
      <c r="L1408" s="273">
        <v>1</v>
      </c>
      <c r="M1408" s="273" t="s">
        <v>2262</v>
      </c>
      <c r="N1408" s="144">
        <f>VLOOKUP(M1408,brand!A:B,2,0)</f>
        <v>823</v>
      </c>
      <c r="O1408" s="144"/>
      <c r="P1408" s="144" t="e">
        <f>VLOOKUP(O1408,country!A:B,2,0)</f>
        <v>#N/A</v>
      </c>
      <c r="Q1408" s="273" t="s">
        <v>436</v>
      </c>
      <c r="R1408" s="144" t="str">
        <f t="shared" si="61"/>
        <v>100% Վիսկոզա</v>
      </c>
      <c r="S1408" s="144" t="s">
        <v>7404</v>
      </c>
      <c r="T1408" s="144" t="e">
        <f>VLOOKUP(R1408,material!A:B,2,0)</f>
        <v>#N/A</v>
      </c>
      <c r="U1408" s="141" t="s">
        <v>7644</v>
      </c>
      <c r="V1408" s="141"/>
      <c r="W1408" s="273">
        <v>40</v>
      </c>
      <c r="X1408" s="141">
        <f>VLOOKUP(W1408,SIZE!A:B,2,0)</f>
        <v>79</v>
      </c>
      <c r="Y1408" s="141">
        <v>0</v>
      </c>
      <c r="Z1408" s="141" t="s">
        <v>7778</v>
      </c>
      <c r="AA1408" s="141" t="e">
        <f>VLOOKUP(Z1408,COLOR!A:B,2,0)</f>
        <v>#N/A</v>
      </c>
      <c r="AB1408" s="130"/>
      <c r="AC1408" s="130"/>
      <c r="AD1408" s="130"/>
      <c r="AE1408" s="130"/>
      <c r="AF1408" s="130"/>
      <c r="AG1408" s="130"/>
      <c r="AH1408" s="130"/>
      <c r="AI1408" s="130"/>
      <c r="AJ1408" s="130"/>
      <c r="AK1408" s="130"/>
      <c r="AL1408" s="130"/>
      <c r="AM1408" s="130"/>
    </row>
    <row r="1409" spans="1:39" ht="20.25" customHeight="1">
      <c r="A1409" s="132">
        <v>1408</v>
      </c>
      <c r="B1409" s="19" t="s">
        <v>5874</v>
      </c>
      <c r="C1409" s="250">
        <v>62046318000</v>
      </c>
      <c r="D1409" s="261" t="s">
        <v>987</v>
      </c>
      <c r="E1409" s="143" t="str">
        <f t="shared" si="60"/>
        <v>Տաբատներ</v>
      </c>
      <c r="F1409" s="273" t="s">
        <v>7795</v>
      </c>
      <c r="G1409" s="144">
        <f>VLOOKUP(E1409,subcategory!A:B,2,0)</f>
        <v>93</v>
      </c>
      <c r="H1409" s="273" t="s">
        <v>20</v>
      </c>
      <c r="I1409" s="213" t="e">
        <f>VLOOKUP(H1409,gender!A:B,2,0)</f>
        <v>#N/A</v>
      </c>
      <c r="J1409" s="273">
        <v>255</v>
      </c>
      <c r="K1409" s="273">
        <v>255</v>
      </c>
      <c r="L1409" s="273">
        <v>1</v>
      </c>
      <c r="M1409" s="273" t="s">
        <v>2262</v>
      </c>
      <c r="N1409" s="144">
        <f>VLOOKUP(M1409,brand!A:B,2,0)</f>
        <v>823</v>
      </c>
      <c r="O1409" s="144"/>
      <c r="P1409" s="144" t="e">
        <f>VLOOKUP(O1409,country!A:B,2,0)</f>
        <v>#N/A</v>
      </c>
      <c r="Q1409" s="273" t="s">
        <v>436</v>
      </c>
      <c r="R1409" s="144" t="str">
        <f t="shared" si="61"/>
        <v>99% Պոլիեսթեր</v>
      </c>
      <c r="S1409" s="144" t="s">
        <v>7399</v>
      </c>
      <c r="T1409" s="144" t="e">
        <f>VLOOKUP(R1409,material!A:B,2,0)</f>
        <v>#N/A</v>
      </c>
      <c r="U1409" s="141" t="s">
        <v>7644</v>
      </c>
      <c r="V1409" s="141"/>
      <c r="W1409" s="273" t="s">
        <v>828</v>
      </c>
      <c r="X1409" s="141">
        <f>VLOOKUP(W1409,SIZE!A:B,2,0)</f>
        <v>124</v>
      </c>
      <c r="Y1409" s="141">
        <v>0</v>
      </c>
      <c r="Z1409" s="141" t="s">
        <v>7778</v>
      </c>
      <c r="AA1409" s="141" t="e">
        <f>VLOOKUP(Z1409,COLOR!A:B,2,0)</f>
        <v>#N/A</v>
      </c>
      <c r="AB1409" s="130"/>
      <c r="AC1409" s="130"/>
      <c r="AD1409" s="130"/>
      <c r="AE1409" s="130"/>
      <c r="AF1409" s="130"/>
      <c r="AG1409" s="130"/>
      <c r="AH1409" s="130"/>
      <c r="AI1409" s="130"/>
      <c r="AJ1409" s="130"/>
      <c r="AK1409" s="130"/>
      <c r="AL1409" s="130"/>
      <c r="AM1409" s="130"/>
    </row>
    <row r="1410" spans="1:39" ht="20.25" customHeight="1">
      <c r="A1410" s="132">
        <v>1409</v>
      </c>
      <c r="B1410" s="19" t="s">
        <v>5875</v>
      </c>
      <c r="C1410" s="250">
        <v>61044200000</v>
      </c>
      <c r="D1410" s="261" t="s">
        <v>867</v>
      </c>
      <c r="E1410" s="143" t="str">
        <f t="shared" si="60"/>
        <v>Կիսաշրջազգեստ</v>
      </c>
      <c r="F1410" s="273" t="s">
        <v>50</v>
      </c>
      <c r="G1410" s="144">
        <f>VLOOKUP(E1410,subcategory!A:B,2,0)</f>
        <v>53</v>
      </c>
      <c r="H1410" s="273" t="s">
        <v>20</v>
      </c>
      <c r="I1410" s="213" t="e">
        <f>VLOOKUP(H1410,gender!A:B,2,0)</f>
        <v>#N/A</v>
      </c>
      <c r="J1410" s="273">
        <v>235</v>
      </c>
      <c r="K1410" s="273">
        <v>235</v>
      </c>
      <c r="L1410" s="273">
        <v>1</v>
      </c>
      <c r="M1410" s="273" t="s">
        <v>2262</v>
      </c>
      <c r="N1410" s="144">
        <f>VLOOKUP(M1410,brand!A:B,2,0)</f>
        <v>823</v>
      </c>
      <c r="O1410" s="144"/>
      <c r="P1410" s="144" t="e">
        <f>VLOOKUP(O1410,country!A:B,2,0)</f>
        <v>#N/A</v>
      </c>
      <c r="Q1410" s="273" t="s">
        <v>436</v>
      </c>
      <c r="R1410" s="144" t="str">
        <f t="shared" si="61"/>
        <v>65% Բամբակ, 35% Պոլիեսթեր</v>
      </c>
      <c r="S1410" s="144" t="s">
        <v>7405</v>
      </c>
      <c r="T1410" s="144" t="e">
        <f>VLOOKUP(R1410,material!A:B,2,0)</f>
        <v>#N/A</v>
      </c>
      <c r="U1410" s="141" t="s">
        <v>7644</v>
      </c>
      <c r="V1410" s="141"/>
      <c r="W1410" s="273">
        <v>40</v>
      </c>
      <c r="X1410" s="141">
        <f>VLOOKUP(W1410,SIZE!A:B,2,0)</f>
        <v>79</v>
      </c>
      <c r="Y1410" s="141">
        <v>0</v>
      </c>
      <c r="Z1410" s="141" t="s">
        <v>7778</v>
      </c>
      <c r="AA1410" s="141" t="e">
        <f>VLOOKUP(Z1410,COLOR!A:B,2,0)</f>
        <v>#N/A</v>
      </c>
      <c r="AB1410" s="130"/>
      <c r="AC1410" s="130"/>
      <c r="AD1410" s="130"/>
      <c r="AE1410" s="130"/>
      <c r="AF1410" s="130"/>
      <c r="AG1410" s="130"/>
      <c r="AH1410" s="130"/>
      <c r="AI1410" s="130"/>
      <c r="AJ1410" s="130"/>
      <c r="AK1410" s="130"/>
      <c r="AL1410" s="130"/>
      <c r="AM1410" s="130"/>
    </row>
    <row r="1411" spans="1:39" ht="20.25" customHeight="1">
      <c r="A1411" s="132">
        <v>1410</v>
      </c>
      <c r="B1411" s="19" t="s">
        <v>5876</v>
      </c>
      <c r="C1411" s="250">
        <v>62034235000</v>
      </c>
      <c r="D1411" s="261" t="s">
        <v>548</v>
      </c>
      <c r="E1411" s="143" t="str">
        <f t="shared" ref="E1411:E1474" si="62">PROPER(F1411)</f>
        <v>Տաբատներ</v>
      </c>
      <c r="F1411" s="273" t="s">
        <v>7795</v>
      </c>
      <c r="G1411" s="144">
        <f>VLOOKUP(E1411,subcategory!A:B,2,0)</f>
        <v>93</v>
      </c>
      <c r="H1411" s="273" t="s">
        <v>10</v>
      </c>
      <c r="I1411" s="213" t="e">
        <f>VLOOKUP(H1411,gender!A:B,2,0)</f>
        <v>#N/A</v>
      </c>
      <c r="J1411" s="273">
        <v>425</v>
      </c>
      <c r="K1411" s="273">
        <v>425</v>
      </c>
      <c r="L1411" s="273">
        <v>1</v>
      </c>
      <c r="M1411" s="273" t="s">
        <v>2262</v>
      </c>
      <c r="N1411" s="144">
        <f>VLOOKUP(M1411,brand!A:B,2,0)</f>
        <v>823</v>
      </c>
      <c r="O1411" s="144"/>
      <c r="P1411" s="144" t="e">
        <f>VLOOKUP(O1411,country!A:B,2,0)</f>
        <v>#N/A</v>
      </c>
      <c r="Q1411" s="273" t="s">
        <v>436</v>
      </c>
      <c r="R1411" s="144" t="str">
        <f t="shared" si="61"/>
        <v>98% Բամբակ</v>
      </c>
      <c r="S1411" s="144" t="s">
        <v>7278</v>
      </c>
      <c r="T1411" s="219" t="s">
        <v>4271</v>
      </c>
      <c r="U1411" s="141" t="s">
        <v>7644</v>
      </c>
      <c r="V1411" s="141"/>
      <c r="W1411" s="273" t="s">
        <v>925</v>
      </c>
      <c r="X1411" s="141">
        <f>VLOOKUP(W1411,SIZE!A:B,2,0)</f>
        <v>665</v>
      </c>
      <c r="Y1411" s="141">
        <v>350</v>
      </c>
      <c r="Z1411" s="141" t="s">
        <v>1061</v>
      </c>
      <c r="AA1411" s="141">
        <f>VLOOKUP(Z1411,COLOR!A:B,2,0)</f>
        <v>4</v>
      </c>
      <c r="AB1411" s="130"/>
      <c r="AC1411" s="130"/>
      <c r="AD1411" s="130"/>
      <c r="AE1411" s="130"/>
      <c r="AF1411" s="130"/>
      <c r="AG1411" s="130"/>
      <c r="AH1411" s="130"/>
      <c r="AI1411" s="130"/>
      <c r="AJ1411" s="130"/>
      <c r="AK1411" s="130"/>
      <c r="AL1411" s="130"/>
      <c r="AM1411" s="130"/>
    </row>
    <row r="1412" spans="1:39" ht="20.25" customHeight="1">
      <c r="A1412" s="132">
        <v>1411</v>
      </c>
      <c r="B1412" s="19" t="s">
        <v>5877</v>
      </c>
      <c r="C1412" s="250">
        <v>62046231000</v>
      </c>
      <c r="D1412" s="261" t="s">
        <v>603</v>
      </c>
      <c r="E1412" s="143" t="str">
        <f t="shared" si="62"/>
        <v>Ջինսե Տաբատ</v>
      </c>
      <c r="F1412" s="273" t="s">
        <v>335</v>
      </c>
      <c r="G1412" s="144">
        <f>VLOOKUP(E1412,subcategory!A:B,2,0)</f>
        <v>87</v>
      </c>
      <c r="H1412" s="273" t="s">
        <v>20</v>
      </c>
      <c r="I1412" s="213" t="e">
        <f>VLOOKUP(H1412,gender!A:B,2,0)</f>
        <v>#N/A</v>
      </c>
      <c r="J1412" s="273">
        <v>580</v>
      </c>
      <c r="K1412" s="273">
        <v>580</v>
      </c>
      <c r="L1412" s="273">
        <v>1</v>
      </c>
      <c r="M1412" s="273" t="s">
        <v>2262</v>
      </c>
      <c r="N1412" s="144">
        <f>VLOOKUP(M1412,brand!A:B,2,0)</f>
        <v>823</v>
      </c>
      <c r="O1412" s="144"/>
      <c r="P1412" s="144" t="e">
        <f>VLOOKUP(O1412,country!A:B,2,0)</f>
        <v>#N/A</v>
      </c>
      <c r="Q1412" s="273" t="s">
        <v>2841</v>
      </c>
      <c r="R1412" s="144" t="str">
        <f t="shared" si="61"/>
        <v>99% Բամբակ</v>
      </c>
      <c r="S1412" s="144" t="s">
        <v>7406</v>
      </c>
      <c r="T1412" s="144" t="e">
        <f>VLOOKUP(R1412,material!A:B,2,0)</f>
        <v>#N/A</v>
      </c>
      <c r="U1412" s="141" t="s">
        <v>7644</v>
      </c>
      <c r="V1412" s="141"/>
      <c r="W1412" s="273">
        <v>42</v>
      </c>
      <c r="X1412" s="141">
        <f>VLOOKUP(W1412,SIZE!A:B,2,0)</f>
        <v>88</v>
      </c>
      <c r="Y1412" s="141">
        <v>0</v>
      </c>
      <c r="Z1412" s="141" t="s">
        <v>7754</v>
      </c>
      <c r="AA1412" s="141" t="e">
        <f>VLOOKUP(Z1412,COLOR!A:B,2,0)</f>
        <v>#N/A</v>
      </c>
      <c r="AB1412" s="130"/>
      <c r="AC1412" s="130"/>
      <c r="AD1412" s="130"/>
      <c r="AE1412" s="130"/>
      <c r="AF1412" s="130"/>
      <c r="AG1412" s="130"/>
      <c r="AH1412" s="130"/>
      <c r="AI1412" s="130"/>
      <c r="AJ1412" s="130"/>
      <c r="AK1412" s="130"/>
      <c r="AL1412" s="130"/>
      <c r="AM1412" s="130"/>
    </row>
    <row r="1413" spans="1:39" ht="20.25" customHeight="1">
      <c r="A1413" s="132">
        <v>1412</v>
      </c>
      <c r="B1413" s="19" t="s">
        <v>5878</v>
      </c>
      <c r="C1413" s="250">
        <v>61069090000</v>
      </c>
      <c r="D1413" s="261" t="s">
        <v>7030</v>
      </c>
      <c r="E1413" s="143" t="str">
        <f t="shared" si="62"/>
        <v>Վերնաշապիկ</v>
      </c>
      <c r="F1413" s="273" t="s">
        <v>47</v>
      </c>
      <c r="G1413" s="144">
        <f>VLOOKUP(E1413,subcategory!A:B,2,0)</f>
        <v>82</v>
      </c>
      <c r="H1413" s="273" t="s">
        <v>20</v>
      </c>
      <c r="I1413" s="213" t="e">
        <f>VLOOKUP(H1413,gender!A:B,2,0)</f>
        <v>#N/A</v>
      </c>
      <c r="J1413" s="273">
        <v>185</v>
      </c>
      <c r="K1413" s="273">
        <v>185</v>
      </c>
      <c r="L1413" s="273">
        <v>1</v>
      </c>
      <c r="M1413" s="273" t="s">
        <v>2262</v>
      </c>
      <c r="N1413" s="144">
        <f>VLOOKUP(M1413,brand!A:B,2,0)</f>
        <v>823</v>
      </c>
      <c r="O1413" s="144"/>
      <c r="P1413" s="144" t="e">
        <f>VLOOKUP(O1413,country!A:B,2,0)</f>
        <v>#N/A</v>
      </c>
      <c r="Q1413" s="273" t="s">
        <v>436</v>
      </c>
      <c r="R1413" s="144" t="str">
        <f t="shared" si="61"/>
        <v>100% Վիսկոզա</v>
      </c>
      <c r="S1413" s="144" t="s">
        <v>7404</v>
      </c>
      <c r="T1413" s="144" t="e">
        <f>VLOOKUP(R1413,material!A:B,2,0)</f>
        <v>#N/A</v>
      </c>
      <c r="U1413" s="141" t="s">
        <v>7644</v>
      </c>
      <c r="V1413" s="141"/>
      <c r="W1413" s="273" t="s">
        <v>810</v>
      </c>
      <c r="X1413" s="141">
        <f>VLOOKUP(W1413,SIZE!A:B,2,0)</f>
        <v>122</v>
      </c>
      <c r="Y1413" s="141">
        <v>0</v>
      </c>
      <c r="Z1413" s="141" t="s">
        <v>1033</v>
      </c>
      <c r="AA1413" s="141">
        <f>VLOOKUP(Z1413,COLOR!A:B,2,0)</f>
        <v>20</v>
      </c>
      <c r="AB1413" s="130"/>
      <c r="AC1413" s="130"/>
      <c r="AD1413" s="130"/>
      <c r="AE1413" s="130"/>
      <c r="AF1413" s="130"/>
      <c r="AG1413" s="130"/>
      <c r="AH1413" s="130"/>
      <c r="AI1413" s="130"/>
      <c r="AJ1413" s="130"/>
      <c r="AK1413" s="130"/>
      <c r="AL1413" s="130"/>
      <c r="AM1413" s="130"/>
    </row>
    <row r="1414" spans="1:39" ht="20.25" customHeight="1">
      <c r="A1414" s="132">
        <v>1413</v>
      </c>
      <c r="B1414" s="19" t="s">
        <v>5879</v>
      </c>
      <c r="C1414" s="252">
        <v>61051000000</v>
      </c>
      <c r="D1414" s="261" t="s">
        <v>6963</v>
      </c>
      <c r="E1414" s="143" t="str">
        <f t="shared" si="62"/>
        <v>Վերնաշապիկ</v>
      </c>
      <c r="F1414" s="273" t="s">
        <v>47</v>
      </c>
      <c r="G1414" s="144">
        <f>VLOOKUP(E1414,subcategory!A:B,2,0)</f>
        <v>82</v>
      </c>
      <c r="H1414" s="273" t="s">
        <v>10</v>
      </c>
      <c r="I1414" s="213" t="e">
        <f>VLOOKUP(H1414,gender!A:B,2,0)</f>
        <v>#N/A</v>
      </c>
      <c r="J1414" s="273">
        <v>160</v>
      </c>
      <c r="K1414" s="273">
        <v>160</v>
      </c>
      <c r="L1414" s="273">
        <v>1</v>
      </c>
      <c r="M1414" s="273" t="s">
        <v>2262</v>
      </c>
      <c r="N1414" s="144">
        <f>VLOOKUP(M1414,brand!A:B,2,0)</f>
        <v>823</v>
      </c>
      <c r="O1414" s="144"/>
      <c r="P1414" s="144" t="e">
        <f>VLOOKUP(O1414,country!A:B,2,0)</f>
        <v>#N/A</v>
      </c>
      <c r="Q1414" s="273" t="s">
        <v>436</v>
      </c>
      <c r="R1414" s="144" t="str">
        <f t="shared" si="61"/>
        <v>100% Բամբակ</v>
      </c>
      <c r="S1414" s="144" t="s">
        <v>7205</v>
      </c>
      <c r="T1414" s="144" t="e">
        <f>VLOOKUP(R1414,material!A:B,2,0)</f>
        <v>#N/A</v>
      </c>
      <c r="U1414" s="141" t="s">
        <v>7644</v>
      </c>
      <c r="V1414" s="141"/>
      <c r="W1414" s="273" t="s">
        <v>821</v>
      </c>
      <c r="X1414" s="141">
        <f>VLOOKUP(W1414,SIZE!A:B,2,0)</f>
        <v>3</v>
      </c>
      <c r="Y1414" s="141">
        <v>0</v>
      </c>
      <c r="Z1414" s="141" t="s">
        <v>1061</v>
      </c>
      <c r="AA1414" s="141">
        <f>VLOOKUP(Z1414,COLOR!A:B,2,0)</f>
        <v>4</v>
      </c>
      <c r="AB1414" s="130"/>
      <c r="AC1414" s="130"/>
      <c r="AD1414" s="130"/>
      <c r="AE1414" s="130"/>
      <c r="AF1414" s="130"/>
      <c r="AG1414" s="130"/>
      <c r="AH1414" s="130"/>
      <c r="AI1414" s="130"/>
      <c r="AJ1414" s="130"/>
      <c r="AK1414" s="130"/>
      <c r="AL1414" s="130"/>
      <c r="AM1414" s="130"/>
    </row>
    <row r="1415" spans="1:39" ht="20.25" customHeight="1">
      <c r="A1415" s="132">
        <v>1414</v>
      </c>
      <c r="B1415" s="19" t="s">
        <v>5880</v>
      </c>
      <c r="C1415" s="250">
        <v>61099020000</v>
      </c>
      <c r="D1415" s="261" t="s">
        <v>7019</v>
      </c>
      <c r="E1415" s="143" t="str">
        <f t="shared" si="62"/>
        <v>Երկարաթև Շապիկ</v>
      </c>
      <c r="F1415" s="273" t="s">
        <v>326</v>
      </c>
      <c r="G1415" s="144">
        <f>VLOOKUP(E1415,subcategory!A:B,2,0)</f>
        <v>21</v>
      </c>
      <c r="H1415" s="273" t="s">
        <v>20</v>
      </c>
      <c r="I1415" s="213" t="e">
        <f>VLOOKUP(H1415,gender!A:B,2,0)</f>
        <v>#N/A</v>
      </c>
      <c r="J1415" s="273">
        <v>170</v>
      </c>
      <c r="K1415" s="273">
        <v>170</v>
      </c>
      <c r="L1415" s="273">
        <v>1</v>
      </c>
      <c r="M1415" s="273" t="s">
        <v>2262</v>
      </c>
      <c r="N1415" s="144">
        <f>VLOOKUP(M1415,brand!A:B,2,0)</f>
        <v>823</v>
      </c>
      <c r="O1415" s="144"/>
      <c r="P1415" s="144" t="e">
        <f>VLOOKUP(O1415,country!A:B,2,0)</f>
        <v>#N/A</v>
      </c>
      <c r="Q1415" s="273" t="s">
        <v>436</v>
      </c>
      <c r="R1415" s="144" t="str">
        <f t="shared" si="61"/>
        <v>56% Պոլիեսթեր, 40% Բամբակ</v>
      </c>
      <c r="S1415" s="144" t="s">
        <v>7407</v>
      </c>
      <c r="T1415" s="219" t="s">
        <v>4270</v>
      </c>
      <c r="U1415" s="141" t="s">
        <v>7644</v>
      </c>
      <c r="V1415" s="141"/>
      <c r="W1415" s="273" t="s">
        <v>825</v>
      </c>
      <c r="X1415" s="141">
        <f>VLOOKUP(W1415,SIZE!A:B,2,0)</f>
        <v>119</v>
      </c>
      <c r="Y1415" s="141">
        <v>0</v>
      </c>
      <c r="Z1415" s="141" t="s">
        <v>1033</v>
      </c>
      <c r="AA1415" s="141">
        <f>VLOOKUP(Z1415,COLOR!A:B,2,0)</f>
        <v>20</v>
      </c>
      <c r="AB1415" s="130"/>
      <c r="AC1415" s="130"/>
      <c r="AD1415" s="130"/>
      <c r="AE1415" s="130"/>
      <c r="AF1415" s="130"/>
      <c r="AG1415" s="130"/>
      <c r="AH1415" s="130"/>
      <c r="AI1415" s="130"/>
      <c r="AJ1415" s="130"/>
      <c r="AK1415" s="130"/>
      <c r="AL1415" s="130"/>
      <c r="AM1415" s="130"/>
    </row>
    <row r="1416" spans="1:39" ht="20.25" customHeight="1">
      <c r="A1416" s="132">
        <v>1415</v>
      </c>
      <c r="B1416" s="19" t="s">
        <v>5881</v>
      </c>
      <c r="C1416" s="250">
        <v>61091000000</v>
      </c>
      <c r="D1416" s="261" t="s">
        <v>856</v>
      </c>
      <c r="E1416" s="143" t="str">
        <f t="shared" si="62"/>
        <v>Շապիկ</v>
      </c>
      <c r="F1416" s="273" t="s">
        <v>46</v>
      </c>
      <c r="G1416" s="144">
        <f>VLOOKUP(E1416,subcategory!A:B,2,0)</f>
        <v>73</v>
      </c>
      <c r="H1416" s="273" t="s">
        <v>20</v>
      </c>
      <c r="I1416" s="213" t="e">
        <f>VLOOKUP(H1416,gender!A:B,2,0)</f>
        <v>#N/A</v>
      </c>
      <c r="J1416" s="273">
        <v>75</v>
      </c>
      <c r="K1416" s="273">
        <v>75</v>
      </c>
      <c r="L1416" s="273">
        <v>1</v>
      </c>
      <c r="M1416" s="273" t="s">
        <v>2262</v>
      </c>
      <c r="N1416" s="144">
        <f>VLOOKUP(M1416,brand!A:B,2,0)</f>
        <v>823</v>
      </c>
      <c r="O1416" s="144"/>
      <c r="P1416" s="144" t="e">
        <f>VLOOKUP(O1416,country!A:B,2,0)</f>
        <v>#N/A</v>
      </c>
      <c r="Q1416" s="273" t="s">
        <v>436</v>
      </c>
      <c r="R1416" s="144" t="str">
        <f t="shared" si="61"/>
        <v>100% Բամբակ</v>
      </c>
      <c r="S1416" s="144" t="s">
        <v>7205</v>
      </c>
      <c r="T1416" s="144" t="e">
        <f>VLOOKUP(R1416,material!A:B,2,0)</f>
        <v>#N/A</v>
      </c>
      <c r="U1416" s="141" t="s">
        <v>7644</v>
      </c>
      <c r="V1416" s="141"/>
      <c r="W1416" s="273" t="s">
        <v>858</v>
      </c>
      <c r="X1416" s="141">
        <f>VLOOKUP(W1416,SIZE!A:B,2,0)</f>
        <v>1</v>
      </c>
      <c r="Y1416" s="141">
        <v>0</v>
      </c>
      <c r="Z1416" s="141" t="s">
        <v>1071</v>
      </c>
      <c r="AA1416" s="141">
        <f>VLOOKUP(Z1416,COLOR!A:B,2,0)</f>
        <v>12</v>
      </c>
      <c r="AB1416" s="130"/>
      <c r="AC1416" s="130"/>
      <c r="AD1416" s="130"/>
      <c r="AE1416" s="130"/>
      <c r="AF1416" s="130"/>
      <c r="AG1416" s="130"/>
      <c r="AH1416" s="130"/>
      <c r="AI1416" s="130"/>
      <c r="AJ1416" s="130"/>
      <c r="AK1416" s="130"/>
      <c r="AL1416" s="130"/>
      <c r="AM1416" s="130"/>
    </row>
    <row r="1417" spans="1:39" ht="20.25" customHeight="1">
      <c r="A1417" s="132">
        <v>1416</v>
      </c>
      <c r="B1417" s="19" t="s">
        <v>5882</v>
      </c>
      <c r="C1417" s="250">
        <v>61044200000</v>
      </c>
      <c r="D1417" s="261" t="s">
        <v>867</v>
      </c>
      <c r="E1417" s="143" t="str">
        <f t="shared" si="62"/>
        <v>Զգեստ</v>
      </c>
      <c r="F1417" s="273" t="s">
        <v>64</v>
      </c>
      <c r="G1417" s="144">
        <f>VLOOKUP(E1417,subcategory!A:B,2,0)</f>
        <v>43</v>
      </c>
      <c r="H1417" s="273" t="s">
        <v>20</v>
      </c>
      <c r="I1417" s="213" t="e">
        <f>VLOOKUP(H1417,gender!A:B,2,0)</f>
        <v>#N/A</v>
      </c>
      <c r="J1417" s="273">
        <v>285</v>
      </c>
      <c r="K1417" s="273">
        <v>285</v>
      </c>
      <c r="L1417" s="273">
        <v>1</v>
      </c>
      <c r="M1417" s="273" t="s">
        <v>2262</v>
      </c>
      <c r="N1417" s="144">
        <f>VLOOKUP(M1417,brand!A:B,2,0)</f>
        <v>823</v>
      </c>
      <c r="O1417" s="144"/>
      <c r="P1417" s="144" t="e">
        <f>VLOOKUP(O1417,country!A:B,2,0)</f>
        <v>#N/A</v>
      </c>
      <c r="Q1417" s="273" t="s">
        <v>436</v>
      </c>
      <c r="R1417" s="144" t="str">
        <f t="shared" si="61"/>
        <v>58% Բամբակ, 42% Պոլիեսթեր</v>
      </c>
      <c r="S1417" s="144" t="s">
        <v>7408</v>
      </c>
      <c r="T1417" s="144" t="e">
        <f>VLOOKUP(R1417,material!A:B,2,0)</f>
        <v>#N/A</v>
      </c>
      <c r="U1417" s="141" t="s">
        <v>7644</v>
      </c>
      <c r="V1417" s="141"/>
      <c r="W1417" s="273">
        <v>42</v>
      </c>
      <c r="X1417" s="141">
        <f>VLOOKUP(W1417,SIZE!A:B,2,0)</f>
        <v>88</v>
      </c>
      <c r="Y1417" s="141">
        <v>0</v>
      </c>
      <c r="Z1417" s="141" t="s">
        <v>7779</v>
      </c>
      <c r="AA1417" s="141" t="e">
        <f>VLOOKUP(Z1417,COLOR!A:B,2,0)</f>
        <v>#N/A</v>
      </c>
      <c r="AB1417" s="130"/>
      <c r="AC1417" s="130"/>
      <c r="AD1417" s="130"/>
      <c r="AE1417" s="130"/>
      <c r="AF1417" s="130"/>
      <c r="AG1417" s="130"/>
      <c r="AH1417" s="130"/>
      <c r="AI1417" s="130"/>
      <c r="AJ1417" s="130"/>
      <c r="AK1417" s="130"/>
      <c r="AL1417" s="130"/>
      <c r="AM1417" s="130"/>
    </row>
    <row r="1418" spans="1:39" ht="20.25" customHeight="1">
      <c r="A1418" s="132">
        <v>1417</v>
      </c>
      <c r="B1418" s="19" t="s">
        <v>5883</v>
      </c>
      <c r="C1418" s="250">
        <v>61044900000</v>
      </c>
      <c r="D1418" s="261" t="s">
        <v>7031</v>
      </c>
      <c r="E1418" s="143" t="str">
        <f t="shared" si="62"/>
        <v>Զգեստ</v>
      </c>
      <c r="F1418" s="273" t="s">
        <v>64</v>
      </c>
      <c r="G1418" s="144">
        <f>VLOOKUP(E1418,subcategory!A:B,2,0)</f>
        <v>43</v>
      </c>
      <c r="H1418" s="273" t="s">
        <v>20</v>
      </c>
      <c r="I1418" s="213" t="e">
        <f>VLOOKUP(H1418,gender!A:B,2,0)</f>
        <v>#N/A</v>
      </c>
      <c r="J1418" s="273">
        <v>220</v>
      </c>
      <c r="K1418" s="273">
        <v>220</v>
      </c>
      <c r="L1418" s="273">
        <v>1</v>
      </c>
      <c r="M1418" s="273" t="s">
        <v>2262</v>
      </c>
      <c r="N1418" s="144">
        <f>VLOOKUP(M1418,brand!A:B,2,0)</f>
        <v>823</v>
      </c>
      <c r="O1418" s="144"/>
      <c r="P1418" s="144" t="e">
        <f>VLOOKUP(O1418,country!A:B,2,0)</f>
        <v>#N/A</v>
      </c>
      <c r="Q1418" s="273" t="s">
        <v>436</v>
      </c>
      <c r="R1418" s="144" t="str">
        <f t="shared" si="61"/>
        <v>83% Վիսկոզա, 17% Լինեն</v>
      </c>
      <c r="S1418" s="144" t="s">
        <v>7409</v>
      </c>
      <c r="T1418" s="144" t="e">
        <f>VLOOKUP(R1418,material!A:B,2,0)</f>
        <v>#N/A</v>
      </c>
      <c r="U1418" s="141" t="s">
        <v>7644</v>
      </c>
      <c r="V1418" s="141"/>
      <c r="W1418" s="273">
        <v>34</v>
      </c>
      <c r="X1418" s="141">
        <f>VLOOKUP(W1418,SIZE!A:B,2,0)</f>
        <v>41</v>
      </c>
      <c r="Y1418" s="141">
        <v>0</v>
      </c>
      <c r="Z1418" s="141" t="s">
        <v>1052</v>
      </c>
      <c r="AA1418" s="141">
        <f>VLOOKUP(Z1418,COLOR!A:B,2,0)</f>
        <v>3</v>
      </c>
      <c r="AB1418" s="130"/>
      <c r="AC1418" s="130"/>
      <c r="AD1418" s="130"/>
      <c r="AE1418" s="130"/>
      <c r="AF1418" s="130"/>
      <c r="AG1418" s="130"/>
      <c r="AH1418" s="130"/>
      <c r="AI1418" s="130"/>
      <c r="AJ1418" s="130"/>
      <c r="AK1418" s="130"/>
      <c r="AL1418" s="130"/>
      <c r="AM1418" s="130"/>
    </row>
    <row r="1419" spans="1:39" ht="20.25" customHeight="1">
      <c r="A1419" s="132">
        <v>1418</v>
      </c>
      <c r="B1419" s="19" t="s">
        <v>5884</v>
      </c>
      <c r="C1419" s="250">
        <v>61044200000</v>
      </c>
      <c r="D1419" s="261" t="s">
        <v>867</v>
      </c>
      <c r="E1419" s="143" t="str">
        <f t="shared" si="62"/>
        <v>Զգեստ</v>
      </c>
      <c r="F1419" s="273" t="s">
        <v>64</v>
      </c>
      <c r="G1419" s="144">
        <f>VLOOKUP(E1419,subcategory!A:B,2,0)</f>
        <v>43</v>
      </c>
      <c r="H1419" s="273" t="s">
        <v>20</v>
      </c>
      <c r="I1419" s="213" t="e">
        <f>VLOOKUP(H1419,gender!A:B,2,0)</f>
        <v>#N/A</v>
      </c>
      <c r="J1419" s="273">
        <v>385</v>
      </c>
      <c r="K1419" s="273">
        <v>385</v>
      </c>
      <c r="L1419" s="273">
        <v>1</v>
      </c>
      <c r="M1419" s="273" t="s">
        <v>2262</v>
      </c>
      <c r="N1419" s="144">
        <f>VLOOKUP(M1419,brand!A:B,2,0)</f>
        <v>823</v>
      </c>
      <c r="O1419" s="144"/>
      <c r="P1419" s="144" t="e">
        <f>VLOOKUP(O1419,country!A:B,2,0)</f>
        <v>#N/A</v>
      </c>
      <c r="Q1419" s="273" t="s">
        <v>436</v>
      </c>
      <c r="R1419" s="144" t="str">
        <f t="shared" si="61"/>
        <v>44% Պոլիեսթեր, 56% Բամբակ</v>
      </c>
      <c r="S1419" s="144" t="s">
        <v>7410</v>
      </c>
      <c r="T1419" s="219" t="s">
        <v>3930</v>
      </c>
      <c r="U1419" s="141" t="s">
        <v>7644</v>
      </c>
      <c r="V1419" s="141"/>
      <c r="W1419" s="273">
        <v>40</v>
      </c>
      <c r="X1419" s="141">
        <f>VLOOKUP(W1419,SIZE!A:B,2,0)</f>
        <v>79</v>
      </c>
      <c r="Y1419" s="141">
        <v>0</v>
      </c>
      <c r="Z1419" s="141" t="s">
        <v>1080</v>
      </c>
      <c r="AA1419" s="141">
        <f>VLOOKUP(Z1419,COLOR!A:B,2,0)</f>
        <v>13</v>
      </c>
      <c r="AB1419" s="130"/>
      <c r="AC1419" s="130"/>
      <c r="AD1419" s="130"/>
      <c r="AE1419" s="130"/>
      <c r="AF1419" s="130"/>
      <c r="AG1419" s="130"/>
      <c r="AH1419" s="130"/>
      <c r="AI1419" s="130"/>
      <c r="AJ1419" s="130"/>
      <c r="AK1419" s="130"/>
      <c r="AL1419" s="130"/>
      <c r="AM1419" s="130"/>
    </row>
    <row r="1420" spans="1:39" ht="20.25" customHeight="1">
      <c r="A1420" s="132">
        <v>1419</v>
      </c>
      <c r="B1420" s="19" t="s">
        <v>5885</v>
      </c>
      <c r="C1420" s="250">
        <v>61061000000</v>
      </c>
      <c r="D1420" s="261" t="s">
        <v>589</v>
      </c>
      <c r="E1420" s="143" t="str">
        <f t="shared" si="62"/>
        <v>Վերնաշապիկ</v>
      </c>
      <c r="F1420" s="273" t="s">
        <v>47</v>
      </c>
      <c r="G1420" s="144">
        <f>VLOOKUP(E1420,subcategory!A:B,2,0)</f>
        <v>82</v>
      </c>
      <c r="H1420" s="273" t="s">
        <v>20</v>
      </c>
      <c r="I1420" s="213" t="e">
        <f>VLOOKUP(H1420,gender!A:B,2,0)</f>
        <v>#N/A</v>
      </c>
      <c r="J1420" s="273">
        <v>250</v>
      </c>
      <c r="K1420" s="273">
        <v>250</v>
      </c>
      <c r="L1420" s="273">
        <v>1</v>
      </c>
      <c r="M1420" s="273" t="s">
        <v>2262</v>
      </c>
      <c r="N1420" s="144">
        <f>VLOOKUP(M1420,brand!A:B,2,0)</f>
        <v>823</v>
      </c>
      <c r="O1420" s="144"/>
      <c r="P1420" s="144" t="e">
        <f>VLOOKUP(O1420,country!A:B,2,0)</f>
        <v>#N/A</v>
      </c>
      <c r="Q1420" s="273" t="s">
        <v>440</v>
      </c>
      <c r="R1420" s="144" t="str">
        <f t="shared" si="61"/>
        <v>100% Բամբակ</v>
      </c>
      <c r="S1420" s="144" t="s">
        <v>7205</v>
      </c>
      <c r="T1420" s="144" t="e">
        <f>VLOOKUP(R1420,material!A:B,2,0)</f>
        <v>#N/A</v>
      </c>
      <c r="U1420" s="141" t="s">
        <v>7644</v>
      </c>
      <c r="V1420" s="141"/>
      <c r="W1420" s="273" t="s">
        <v>828</v>
      </c>
      <c r="X1420" s="141">
        <f>VLOOKUP(W1420,SIZE!A:B,2,0)</f>
        <v>124</v>
      </c>
      <c r="Y1420" s="141">
        <v>0</v>
      </c>
      <c r="Z1420" s="141" t="s">
        <v>1057</v>
      </c>
      <c r="AA1420" s="141">
        <f>VLOOKUP(Z1420,COLOR!A:B,2,0)</f>
        <v>5</v>
      </c>
      <c r="AB1420" s="130"/>
      <c r="AC1420" s="130"/>
      <c r="AD1420" s="130"/>
      <c r="AE1420" s="130"/>
      <c r="AF1420" s="130"/>
      <c r="AG1420" s="130"/>
      <c r="AH1420" s="130"/>
      <c r="AI1420" s="130"/>
      <c r="AJ1420" s="130"/>
      <c r="AK1420" s="130"/>
      <c r="AL1420" s="130"/>
      <c r="AM1420" s="130"/>
    </row>
    <row r="1421" spans="1:39" ht="20.25" customHeight="1">
      <c r="A1421" s="132">
        <v>1420</v>
      </c>
      <c r="B1421" s="19" t="s">
        <v>5886</v>
      </c>
      <c r="C1421" s="250">
        <v>61091000000</v>
      </c>
      <c r="D1421" s="261" t="s">
        <v>856</v>
      </c>
      <c r="E1421" s="143" t="str">
        <f t="shared" si="62"/>
        <v>Շապիկ</v>
      </c>
      <c r="F1421" s="273" t="s">
        <v>46</v>
      </c>
      <c r="G1421" s="144">
        <f>VLOOKUP(E1421,subcategory!A:B,2,0)</f>
        <v>73</v>
      </c>
      <c r="H1421" s="273" t="s">
        <v>20</v>
      </c>
      <c r="I1421" s="213" t="e">
        <f>VLOOKUP(H1421,gender!A:B,2,0)</f>
        <v>#N/A</v>
      </c>
      <c r="J1421" s="273">
        <v>280</v>
      </c>
      <c r="K1421" s="273">
        <v>280</v>
      </c>
      <c r="L1421" s="273">
        <v>1</v>
      </c>
      <c r="M1421" s="273" t="s">
        <v>2262</v>
      </c>
      <c r="N1421" s="144">
        <f>VLOOKUP(M1421,brand!A:B,2,0)</f>
        <v>823</v>
      </c>
      <c r="O1421" s="144"/>
      <c r="P1421" s="144" t="e">
        <f>VLOOKUP(O1421,country!A:B,2,0)</f>
        <v>#N/A</v>
      </c>
      <c r="Q1421" s="273" t="s">
        <v>436</v>
      </c>
      <c r="R1421" s="144" t="str">
        <f t="shared" si="61"/>
        <v>50% Բամբակ, 50% Ակրիլ</v>
      </c>
      <c r="S1421" s="144" t="s">
        <v>7411</v>
      </c>
      <c r="T1421" s="219" t="s">
        <v>4270</v>
      </c>
      <c r="U1421" s="141" t="s">
        <v>7644</v>
      </c>
      <c r="V1421" s="141"/>
      <c r="W1421" s="273" t="s">
        <v>825</v>
      </c>
      <c r="X1421" s="141">
        <f>VLOOKUP(W1421,SIZE!A:B,2,0)</f>
        <v>119</v>
      </c>
      <c r="Y1421" s="141">
        <v>0</v>
      </c>
      <c r="Z1421" s="141" t="s">
        <v>2092</v>
      </c>
      <c r="AA1421" s="141">
        <f>VLOOKUP(Z1421,COLOR!A:B,2,0)</f>
        <v>8</v>
      </c>
      <c r="AB1421" s="130"/>
      <c r="AC1421" s="130"/>
      <c r="AD1421" s="130"/>
      <c r="AE1421" s="130"/>
      <c r="AF1421" s="130"/>
      <c r="AG1421" s="130"/>
      <c r="AH1421" s="130"/>
      <c r="AI1421" s="130"/>
      <c r="AJ1421" s="130"/>
      <c r="AK1421" s="130"/>
      <c r="AL1421" s="130"/>
      <c r="AM1421" s="130"/>
    </row>
    <row r="1422" spans="1:39" ht="20.25" customHeight="1">
      <c r="A1422" s="132">
        <v>1421</v>
      </c>
      <c r="B1422" s="19" t="s">
        <v>5887</v>
      </c>
      <c r="C1422" s="250">
        <v>61069090000</v>
      </c>
      <c r="D1422" s="261" t="s">
        <v>7030</v>
      </c>
      <c r="E1422" s="143" t="str">
        <f t="shared" si="62"/>
        <v>Վերնաշապիկ</v>
      </c>
      <c r="F1422" s="273" t="s">
        <v>47</v>
      </c>
      <c r="G1422" s="144">
        <f>VLOOKUP(E1422,subcategory!A:B,2,0)</f>
        <v>82</v>
      </c>
      <c r="H1422" s="273" t="s">
        <v>20</v>
      </c>
      <c r="I1422" s="213" t="e">
        <f>VLOOKUP(H1422,gender!A:B,2,0)</f>
        <v>#N/A</v>
      </c>
      <c r="J1422" s="273">
        <v>185</v>
      </c>
      <c r="K1422" s="273">
        <v>185</v>
      </c>
      <c r="L1422" s="273">
        <v>1</v>
      </c>
      <c r="M1422" s="273" t="s">
        <v>2262</v>
      </c>
      <c r="N1422" s="144">
        <f>VLOOKUP(M1422,brand!A:B,2,0)</f>
        <v>823</v>
      </c>
      <c r="O1422" s="144"/>
      <c r="P1422" s="144" t="e">
        <f>VLOOKUP(O1422,country!A:B,2,0)</f>
        <v>#N/A</v>
      </c>
      <c r="Q1422" s="273" t="s">
        <v>436</v>
      </c>
      <c r="R1422" s="144" t="str">
        <f t="shared" si="61"/>
        <v>100% Վիսկոզա</v>
      </c>
      <c r="S1422" s="144" t="s">
        <v>7404</v>
      </c>
      <c r="T1422" s="144" t="e">
        <f>VLOOKUP(R1422,material!A:B,2,0)</f>
        <v>#N/A</v>
      </c>
      <c r="U1422" s="141" t="s">
        <v>7644</v>
      </c>
      <c r="V1422" s="141"/>
      <c r="W1422" s="273" t="s">
        <v>825</v>
      </c>
      <c r="X1422" s="141">
        <f>VLOOKUP(W1422,SIZE!A:B,2,0)</f>
        <v>119</v>
      </c>
      <c r="Y1422" s="141">
        <v>0</v>
      </c>
      <c r="Z1422" s="141" t="s">
        <v>7779</v>
      </c>
      <c r="AA1422" s="141" t="e">
        <f>VLOOKUP(Z1422,COLOR!A:B,2,0)</f>
        <v>#N/A</v>
      </c>
      <c r="AB1422" s="130"/>
      <c r="AC1422" s="130"/>
      <c r="AD1422" s="130"/>
      <c r="AE1422" s="130"/>
      <c r="AF1422" s="130"/>
      <c r="AG1422" s="130"/>
      <c r="AH1422" s="130"/>
      <c r="AI1422" s="130"/>
      <c r="AJ1422" s="130"/>
      <c r="AK1422" s="130"/>
      <c r="AL1422" s="130"/>
      <c r="AM1422" s="130"/>
    </row>
    <row r="1423" spans="1:39" ht="20.25" customHeight="1">
      <c r="A1423" s="132">
        <v>1422</v>
      </c>
      <c r="B1423" s="19" t="s">
        <v>5888</v>
      </c>
      <c r="C1423" s="250">
        <v>61059090000</v>
      </c>
      <c r="D1423" s="261" t="s">
        <v>626</v>
      </c>
      <c r="E1423" s="143" t="str">
        <f t="shared" si="62"/>
        <v>Վերնաշապիկ</v>
      </c>
      <c r="F1423" s="273" t="s">
        <v>47</v>
      </c>
      <c r="G1423" s="144">
        <f>VLOOKUP(E1423,subcategory!A:B,2,0)</f>
        <v>82</v>
      </c>
      <c r="H1423" s="273" t="s">
        <v>10</v>
      </c>
      <c r="I1423" s="213" t="e">
        <f>VLOOKUP(H1423,gender!A:B,2,0)</f>
        <v>#N/A</v>
      </c>
      <c r="J1423" s="273">
        <v>235</v>
      </c>
      <c r="K1423" s="273">
        <v>235</v>
      </c>
      <c r="L1423" s="273">
        <v>1</v>
      </c>
      <c r="M1423" s="273" t="s">
        <v>2262</v>
      </c>
      <c r="N1423" s="144">
        <f>VLOOKUP(M1423,brand!A:B,2,0)</f>
        <v>823</v>
      </c>
      <c r="O1423" s="144"/>
      <c r="P1423" s="144" t="e">
        <f>VLOOKUP(O1423,country!A:B,2,0)</f>
        <v>#N/A</v>
      </c>
      <c r="Q1423" s="273" t="s">
        <v>436</v>
      </c>
      <c r="R1423" s="144" t="str">
        <f t="shared" si="61"/>
        <v>100% Վիսկոզա</v>
      </c>
      <c r="S1423" s="144" t="s">
        <v>7404</v>
      </c>
      <c r="T1423" s="144" t="e">
        <f>VLOOKUP(R1423,material!A:B,2,0)</f>
        <v>#N/A</v>
      </c>
      <c r="U1423" s="141" t="s">
        <v>7644</v>
      </c>
      <c r="V1423" s="141"/>
      <c r="W1423" s="273" t="s">
        <v>810</v>
      </c>
      <c r="X1423" s="141">
        <f>VLOOKUP(W1423,SIZE!A:B,2,0)</f>
        <v>122</v>
      </c>
      <c r="Y1423" s="141">
        <v>0</v>
      </c>
      <c r="Z1423" s="141" t="s">
        <v>7779</v>
      </c>
      <c r="AA1423" s="141" t="e">
        <f>VLOOKUP(Z1423,COLOR!A:B,2,0)</f>
        <v>#N/A</v>
      </c>
      <c r="AB1423" s="130"/>
      <c r="AC1423" s="130"/>
      <c r="AD1423" s="130"/>
      <c r="AE1423" s="130"/>
      <c r="AF1423" s="130"/>
      <c r="AG1423" s="130"/>
      <c r="AH1423" s="130"/>
      <c r="AI1423" s="130"/>
      <c r="AJ1423" s="130"/>
      <c r="AK1423" s="130"/>
      <c r="AL1423" s="130"/>
      <c r="AM1423" s="130"/>
    </row>
    <row r="1424" spans="1:39" ht="20.25" customHeight="1">
      <c r="A1424" s="132">
        <v>1423</v>
      </c>
      <c r="B1424" s="19" t="s">
        <v>5889</v>
      </c>
      <c r="C1424" s="250">
        <v>62046239000</v>
      </c>
      <c r="D1424" s="260" t="s">
        <v>510</v>
      </c>
      <c r="E1424" s="143" t="str">
        <f t="shared" si="62"/>
        <v>Տաբատներ</v>
      </c>
      <c r="F1424" s="273" t="s">
        <v>7795</v>
      </c>
      <c r="G1424" s="144">
        <f>VLOOKUP(E1424,subcategory!A:B,2,0)</f>
        <v>93</v>
      </c>
      <c r="H1424" s="273" t="s">
        <v>20</v>
      </c>
      <c r="I1424" s="213" t="e">
        <f>VLOOKUP(H1424,gender!A:B,2,0)</f>
        <v>#N/A</v>
      </c>
      <c r="J1424" s="273">
        <v>255</v>
      </c>
      <c r="K1424" s="273">
        <v>255</v>
      </c>
      <c r="L1424" s="273">
        <v>1</v>
      </c>
      <c r="M1424" s="273" t="s">
        <v>2262</v>
      </c>
      <c r="N1424" s="144">
        <f>VLOOKUP(M1424,brand!A:B,2,0)</f>
        <v>823</v>
      </c>
      <c r="O1424" s="144"/>
      <c r="P1424" s="144" t="e">
        <f>VLOOKUP(O1424,country!A:B,2,0)</f>
        <v>#N/A</v>
      </c>
      <c r="Q1424" s="273" t="s">
        <v>436</v>
      </c>
      <c r="R1424" s="144" t="str">
        <f t="shared" si="61"/>
        <v>99% Բամբակ</v>
      </c>
      <c r="S1424" s="144" t="s">
        <v>7406</v>
      </c>
      <c r="T1424" s="144" t="e">
        <f>VLOOKUP(R1424,material!A:B,2,0)</f>
        <v>#N/A</v>
      </c>
      <c r="U1424" s="141" t="s">
        <v>7644</v>
      </c>
      <c r="V1424" s="141"/>
      <c r="W1424" s="273">
        <v>42</v>
      </c>
      <c r="X1424" s="141">
        <f>VLOOKUP(W1424,SIZE!A:B,2,0)</f>
        <v>88</v>
      </c>
      <c r="Y1424" s="141">
        <v>0</v>
      </c>
      <c r="Z1424" s="141" t="s">
        <v>1061</v>
      </c>
      <c r="AA1424" s="141">
        <f>VLOOKUP(Z1424,COLOR!A:B,2,0)</f>
        <v>4</v>
      </c>
      <c r="AB1424" s="130"/>
      <c r="AC1424" s="130"/>
      <c r="AD1424" s="130"/>
      <c r="AE1424" s="130"/>
      <c r="AF1424" s="130"/>
      <c r="AG1424" s="130"/>
      <c r="AH1424" s="130"/>
      <c r="AI1424" s="130"/>
      <c r="AJ1424" s="130"/>
      <c r="AK1424" s="130"/>
      <c r="AL1424" s="130"/>
      <c r="AM1424" s="130"/>
    </row>
    <row r="1425" spans="1:39" ht="20.25" customHeight="1">
      <c r="A1425" s="132">
        <v>1424</v>
      </c>
      <c r="B1425" s="19" t="s">
        <v>5890</v>
      </c>
      <c r="C1425" s="250">
        <v>61083200000</v>
      </c>
      <c r="D1425" s="261" t="s">
        <v>7032</v>
      </c>
      <c r="E1425" s="143" t="str">
        <f t="shared" si="62"/>
        <v>Ներքնազգեստ</v>
      </c>
      <c r="F1425" s="276" t="s">
        <v>253</v>
      </c>
      <c r="G1425" s="144">
        <f>VLOOKUP(E1425,subcategory!A:B,2,0)</f>
        <v>375</v>
      </c>
      <c r="H1425" s="273" t="s">
        <v>20</v>
      </c>
      <c r="I1425" s="213" t="e">
        <f>VLOOKUP(H1425,gender!A:B,2,0)</f>
        <v>#N/A</v>
      </c>
      <c r="J1425" s="273">
        <v>250</v>
      </c>
      <c r="K1425" s="273">
        <v>250</v>
      </c>
      <c r="L1425" s="273">
        <v>1</v>
      </c>
      <c r="M1425" s="273" t="s">
        <v>2262</v>
      </c>
      <c r="N1425" s="144">
        <f>VLOOKUP(M1425,brand!A:B,2,0)</f>
        <v>823</v>
      </c>
      <c r="O1425" s="144"/>
      <c r="P1425" s="144" t="e">
        <f>VLOOKUP(O1425,country!A:B,2,0)</f>
        <v>#N/A</v>
      </c>
      <c r="Q1425" s="273" t="s">
        <v>436</v>
      </c>
      <c r="R1425" s="144" t="str">
        <f t="shared" si="61"/>
        <v>67% Պոլիեսթեր, 13% Էլաստան</v>
      </c>
      <c r="S1425" s="144" t="s">
        <v>7412</v>
      </c>
      <c r="T1425" s="144" t="e">
        <f>VLOOKUP(R1425,material!A:B,2,0)</f>
        <v>#N/A</v>
      </c>
      <c r="U1425" s="141" t="s">
        <v>7644</v>
      </c>
      <c r="V1425" s="141"/>
      <c r="W1425" s="273" t="s">
        <v>828</v>
      </c>
      <c r="X1425" s="141">
        <f>VLOOKUP(W1425,SIZE!A:B,2,0)</f>
        <v>124</v>
      </c>
      <c r="Y1425" s="141">
        <v>0</v>
      </c>
      <c r="Z1425" s="141" t="s">
        <v>1033</v>
      </c>
      <c r="AA1425" s="141">
        <f>VLOOKUP(Z1425,COLOR!A:B,2,0)</f>
        <v>20</v>
      </c>
      <c r="AB1425" s="130"/>
      <c r="AC1425" s="130"/>
      <c r="AD1425" s="130"/>
      <c r="AE1425" s="130"/>
      <c r="AF1425" s="130"/>
      <c r="AG1425" s="130"/>
      <c r="AH1425" s="130"/>
      <c r="AI1425" s="130"/>
      <c r="AJ1425" s="130"/>
      <c r="AK1425" s="130"/>
      <c r="AL1425" s="130"/>
      <c r="AM1425" s="130"/>
    </row>
    <row r="1426" spans="1:39" ht="20.25" customHeight="1">
      <c r="A1426" s="132">
        <v>1425</v>
      </c>
      <c r="B1426" s="19" t="s">
        <v>5891</v>
      </c>
      <c r="C1426" s="250">
        <v>61034300090</v>
      </c>
      <c r="D1426" s="261" t="s">
        <v>1008</v>
      </c>
      <c r="E1426" s="143" t="str">
        <f t="shared" si="62"/>
        <v>Շորտ</v>
      </c>
      <c r="F1426" s="273" t="s">
        <v>69</v>
      </c>
      <c r="G1426" s="144">
        <f>VLOOKUP(E1426,subcategory!A:B,2,0)</f>
        <v>24</v>
      </c>
      <c r="H1426" s="273" t="s">
        <v>10</v>
      </c>
      <c r="I1426" s="213" t="e">
        <f>VLOOKUP(H1426,gender!A:B,2,0)</f>
        <v>#N/A</v>
      </c>
      <c r="J1426" s="273">
        <v>195</v>
      </c>
      <c r="K1426" s="273">
        <v>195</v>
      </c>
      <c r="L1426" s="273">
        <v>1</v>
      </c>
      <c r="M1426" s="273" t="s">
        <v>2262</v>
      </c>
      <c r="N1426" s="144">
        <f>VLOOKUP(M1426,brand!A:B,2,0)</f>
        <v>823</v>
      </c>
      <c r="O1426" s="144"/>
      <c r="P1426" s="144" t="e">
        <f>VLOOKUP(O1426,country!A:B,2,0)</f>
        <v>#N/A</v>
      </c>
      <c r="Q1426" s="273" t="s">
        <v>436</v>
      </c>
      <c r="R1426" s="144" t="str">
        <f t="shared" si="61"/>
        <v>34% Բամբակ, 66% Պոլիեսթեր</v>
      </c>
      <c r="S1426" s="144" t="s">
        <v>7413</v>
      </c>
      <c r="T1426" s="144" t="e">
        <f>VLOOKUP(R1426,material!A:B,2,0)</f>
        <v>#N/A</v>
      </c>
      <c r="U1426" s="141" t="s">
        <v>7644</v>
      </c>
      <c r="V1426" s="141"/>
      <c r="W1426" s="273" t="s">
        <v>810</v>
      </c>
      <c r="X1426" s="141">
        <f>VLOOKUP(W1426,SIZE!A:B,2,0)</f>
        <v>122</v>
      </c>
      <c r="Y1426" s="141">
        <v>0</v>
      </c>
      <c r="Z1426" s="141" t="s">
        <v>1061</v>
      </c>
      <c r="AA1426" s="141">
        <f>VLOOKUP(Z1426,COLOR!A:B,2,0)</f>
        <v>4</v>
      </c>
      <c r="AB1426" s="130"/>
      <c r="AC1426" s="130"/>
      <c r="AD1426" s="130"/>
      <c r="AE1426" s="130"/>
      <c r="AF1426" s="130"/>
      <c r="AG1426" s="130"/>
      <c r="AH1426" s="130"/>
      <c r="AI1426" s="130"/>
      <c r="AJ1426" s="130"/>
      <c r="AK1426" s="130"/>
      <c r="AL1426" s="130"/>
      <c r="AM1426" s="130"/>
    </row>
    <row r="1427" spans="1:39" ht="20.25" customHeight="1">
      <c r="A1427" s="132">
        <v>1426</v>
      </c>
      <c r="B1427" s="19" t="s">
        <v>5892</v>
      </c>
      <c r="C1427" s="252">
        <v>61051000000</v>
      </c>
      <c r="D1427" s="261" t="s">
        <v>6963</v>
      </c>
      <c r="E1427" s="143" t="str">
        <f t="shared" si="62"/>
        <v>Վերնաշապիկ</v>
      </c>
      <c r="F1427" s="273" t="s">
        <v>47</v>
      </c>
      <c r="G1427" s="144">
        <f>VLOOKUP(E1427,subcategory!A:B,2,0)</f>
        <v>82</v>
      </c>
      <c r="H1427" s="273" t="s">
        <v>10</v>
      </c>
      <c r="I1427" s="213" t="e">
        <f>VLOOKUP(H1427,gender!A:B,2,0)</f>
        <v>#N/A</v>
      </c>
      <c r="J1427" s="273">
        <v>180</v>
      </c>
      <c r="K1427" s="273">
        <v>180</v>
      </c>
      <c r="L1427" s="273">
        <v>1</v>
      </c>
      <c r="M1427" s="273" t="s">
        <v>2262</v>
      </c>
      <c r="N1427" s="144">
        <f>VLOOKUP(M1427,brand!A:B,2,0)</f>
        <v>823</v>
      </c>
      <c r="O1427" s="144"/>
      <c r="P1427" s="144" t="e">
        <f>VLOOKUP(O1427,country!A:B,2,0)</f>
        <v>#N/A</v>
      </c>
      <c r="Q1427" s="273" t="s">
        <v>436</v>
      </c>
      <c r="R1427" s="144" t="str">
        <f t="shared" si="61"/>
        <v>100% Բամբակ</v>
      </c>
      <c r="S1427" s="144" t="s">
        <v>7205</v>
      </c>
      <c r="T1427" s="144" t="e">
        <f>VLOOKUP(R1427,material!A:B,2,0)</f>
        <v>#N/A</v>
      </c>
      <c r="U1427" s="141" t="s">
        <v>7644</v>
      </c>
      <c r="V1427" s="141"/>
      <c r="W1427" s="273" t="s">
        <v>858</v>
      </c>
      <c r="X1427" s="141">
        <f>VLOOKUP(W1427,SIZE!A:B,2,0)</f>
        <v>1</v>
      </c>
      <c r="Y1427" s="141">
        <v>0</v>
      </c>
      <c r="Z1427" s="141" t="s">
        <v>1057</v>
      </c>
      <c r="AA1427" s="141">
        <f>VLOOKUP(Z1427,COLOR!A:B,2,0)</f>
        <v>5</v>
      </c>
      <c r="AB1427" s="130"/>
      <c r="AC1427" s="130"/>
      <c r="AD1427" s="130"/>
      <c r="AE1427" s="130"/>
      <c r="AF1427" s="130"/>
      <c r="AG1427" s="130"/>
      <c r="AH1427" s="130"/>
      <c r="AI1427" s="130"/>
      <c r="AJ1427" s="130"/>
      <c r="AK1427" s="130"/>
      <c r="AL1427" s="130"/>
      <c r="AM1427" s="130"/>
    </row>
    <row r="1428" spans="1:39" ht="20.25" customHeight="1">
      <c r="A1428" s="132">
        <v>1427</v>
      </c>
      <c r="B1428" s="19" t="s">
        <v>5893</v>
      </c>
      <c r="C1428" s="250">
        <v>61044300000</v>
      </c>
      <c r="D1428" s="261" t="s">
        <v>2184</v>
      </c>
      <c r="E1428" s="143" t="str">
        <f t="shared" si="62"/>
        <v>Զգեստ</v>
      </c>
      <c r="F1428" s="273" t="s">
        <v>64</v>
      </c>
      <c r="G1428" s="144">
        <f>VLOOKUP(E1428,subcategory!A:B,2,0)</f>
        <v>43</v>
      </c>
      <c r="H1428" s="273" t="s">
        <v>20</v>
      </c>
      <c r="I1428" s="213" t="e">
        <f>VLOOKUP(H1428,gender!A:B,2,0)</f>
        <v>#N/A</v>
      </c>
      <c r="J1428" s="273">
        <v>465</v>
      </c>
      <c r="K1428" s="273">
        <v>465</v>
      </c>
      <c r="L1428" s="273">
        <v>1</v>
      </c>
      <c r="M1428" s="273" t="s">
        <v>2262</v>
      </c>
      <c r="N1428" s="144">
        <f>VLOOKUP(M1428,brand!A:B,2,0)</f>
        <v>823</v>
      </c>
      <c r="O1428" s="144"/>
      <c r="P1428" s="144" t="e">
        <f>VLOOKUP(O1428,country!A:B,2,0)</f>
        <v>#N/A</v>
      </c>
      <c r="Q1428" s="273" t="s">
        <v>436</v>
      </c>
      <c r="R1428" s="144" t="str">
        <f t="shared" si="61"/>
        <v>100% Պոլիեսթեր</v>
      </c>
      <c r="S1428" s="144" t="s">
        <v>7203</v>
      </c>
      <c r="T1428" s="144" t="e">
        <f>VLOOKUP(R1428,material!A:B,2,0)</f>
        <v>#N/A</v>
      </c>
      <c r="U1428" s="141" t="s">
        <v>7644</v>
      </c>
      <c r="V1428" s="141"/>
      <c r="W1428" s="273" t="s">
        <v>825</v>
      </c>
      <c r="X1428" s="141">
        <f>VLOOKUP(W1428,SIZE!A:B,2,0)</f>
        <v>119</v>
      </c>
      <c r="Y1428" s="141">
        <v>0</v>
      </c>
      <c r="Z1428" s="141" t="s">
        <v>7778</v>
      </c>
      <c r="AA1428" s="141" t="e">
        <f>VLOOKUP(Z1428,COLOR!A:B,2,0)</f>
        <v>#N/A</v>
      </c>
      <c r="AB1428" s="130"/>
      <c r="AC1428" s="130"/>
      <c r="AD1428" s="130"/>
      <c r="AE1428" s="130"/>
      <c r="AF1428" s="130"/>
      <c r="AG1428" s="130"/>
      <c r="AH1428" s="130"/>
      <c r="AI1428" s="130"/>
      <c r="AJ1428" s="130"/>
      <c r="AK1428" s="130"/>
      <c r="AL1428" s="130"/>
      <c r="AM1428" s="130"/>
    </row>
    <row r="1429" spans="1:39" ht="20.25" customHeight="1">
      <c r="A1429" s="132">
        <v>1428</v>
      </c>
      <c r="B1429" s="19" t="s">
        <v>5894</v>
      </c>
      <c r="C1429" s="250">
        <v>61099090000</v>
      </c>
      <c r="D1429" s="261" t="s">
        <v>7033</v>
      </c>
      <c r="E1429" s="143" t="str">
        <f t="shared" si="62"/>
        <v>Երկարաթև Շապիկ</v>
      </c>
      <c r="F1429" s="273" t="s">
        <v>326</v>
      </c>
      <c r="G1429" s="144">
        <f>VLOOKUP(E1429,subcategory!A:B,2,0)</f>
        <v>21</v>
      </c>
      <c r="H1429" s="273" t="s">
        <v>20</v>
      </c>
      <c r="I1429" s="213" t="e">
        <f>VLOOKUP(H1429,gender!A:B,2,0)</f>
        <v>#N/A</v>
      </c>
      <c r="J1429" s="273">
        <v>180</v>
      </c>
      <c r="K1429" s="273">
        <v>180</v>
      </c>
      <c r="L1429" s="273">
        <v>1</v>
      </c>
      <c r="M1429" s="273" t="s">
        <v>2262</v>
      </c>
      <c r="N1429" s="144">
        <f>VLOOKUP(M1429,brand!A:B,2,0)</f>
        <v>823</v>
      </c>
      <c r="O1429" s="144"/>
      <c r="P1429" s="144" t="e">
        <f>VLOOKUP(O1429,country!A:B,2,0)</f>
        <v>#N/A</v>
      </c>
      <c r="Q1429" s="273" t="s">
        <v>436</v>
      </c>
      <c r="R1429" s="144" t="str">
        <f t="shared" ref="R1429:R1492" si="63">PROPER(S1429)</f>
        <v>52% Վիսկոզա, 48% Ակրիլ</v>
      </c>
      <c r="S1429" s="144" t="s">
        <v>7414</v>
      </c>
      <c r="T1429" s="144" t="e">
        <f>VLOOKUP(R1429,material!A:B,2,0)</f>
        <v>#N/A</v>
      </c>
      <c r="U1429" s="141" t="s">
        <v>7644</v>
      </c>
      <c r="V1429" s="141"/>
      <c r="W1429" s="273" t="s">
        <v>825</v>
      </c>
      <c r="X1429" s="141">
        <f>VLOOKUP(W1429,SIZE!A:B,2,0)</f>
        <v>119</v>
      </c>
      <c r="Y1429" s="141">
        <v>0</v>
      </c>
      <c r="Z1429" s="141" t="s">
        <v>1033</v>
      </c>
      <c r="AA1429" s="141">
        <f>VLOOKUP(Z1429,COLOR!A:B,2,0)</f>
        <v>20</v>
      </c>
      <c r="AB1429" s="130"/>
      <c r="AC1429" s="130"/>
      <c r="AD1429" s="130"/>
      <c r="AE1429" s="130"/>
      <c r="AF1429" s="130"/>
      <c r="AG1429" s="130"/>
      <c r="AH1429" s="130"/>
      <c r="AI1429" s="130"/>
      <c r="AJ1429" s="130"/>
      <c r="AK1429" s="130"/>
      <c r="AL1429" s="130"/>
      <c r="AM1429" s="130"/>
    </row>
    <row r="1430" spans="1:39" ht="20.25" customHeight="1">
      <c r="A1430" s="132">
        <v>1429</v>
      </c>
      <c r="B1430" s="19" t="s">
        <v>5895</v>
      </c>
      <c r="C1430" s="250">
        <v>62046318000</v>
      </c>
      <c r="D1430" s="261" t="s">
        <v>987</v>
      </c>
      <c r="E1430" s="143" t="str">
        <f t="shared" si="62"/>
        <v>Տաբատներ</v>
      </c>
      <c r="F1430" s="273" t="s">
        <v>7795</v>
      </c>
      <c r="G1430" s="144">
        <f>VLOOKUP(E1430,subcategory!A:B,2,0)</f>
        <v>93</v>
      </c>
      <c r="H1430" s="273" t="s">
        <v>20</v>
      </c>
      <c r="I1430" s="213" t="e">
        <f>VLOOKUP(H1430,gender!A:B,2,0)</f>
        <v>#N/A</v>
      </c>
      <c r="J1430" s="273">
        <v>185</v>
      </c>
      <c r="K1430" s="273">
        <v>185</v>
      </c>
      <c r="L1430" s="273">
        <v>1</v>
      </c>
      <c r="M1430" s="273" t="s">
        <v>2262</v>
      </c>
      <c r="N1430" s="144">
        <f>VLOOKUP(M1430,brand!A:B,2,0)</f>
        <v>823</v>
      </c>
      <c r="O1430" s="144"/>
      <c r="P1430" s="144" t="e">
        <f>VLOOKUP(O1430,country!A:B,2,0)</f>
        <v>#N/A</v>
      </c>
      <c r="Q1430" s="273" t="s">
        <v>436</v>
      </c>
      <c r="R1430" s="144" t="str">
        <f t="shared" si="63"/>
        <v>92% Պոլիեսթեր, 8% Էլաստան</v>
      </c>
      <c r="S1430" s="144" t="s">
        <v>7402</v>
      </c>
      <c r="T1430" s="144" t="e">
        <f>VLOOKUP(R1430,material!A:B,2,0)</f>
        <v>#N/A</v>
      </c>
      <c r="U1430" s="141" t="s">
        <v>7644</v>
      </c>
      <c r="V1430" s="141"/>
      <c r="W1430" s="273" t="s">
        <v>825</v>
      </c>
      <c r="X1430" s="141">
        <f>VLOOKUP(W1430,SIZE!A:B,2,0)</f>
        <v>119</v>
      </c>
      <c r="Y1430" s="141">
        <v>0</v>
      </c>
      <c r="Z1430" s="141" t="s">
        <v>7778</v>
      </c>
      <c r="AA1430" s="141" t="e">
        <f>VLOOKUP(Z1430,COLOR!A:B,2,0)</f>
        <v>#N/A</v>
      </c>
      <c r="AB1430" s="130"/>
      <c r="AC1430" s="130"/>
      <c r="AD1430" s="130"/>
      <c r="AE1430" s="130"/>
      <c r="AF1430" s="130"/>
      <c r="AG1430" s="130"/>
      <c r="AH1430" s="130"/>
      <c r="AI1430" s="130"/>
      <c r="AJ1430" s="130"/>
      <c r="AK1430" s="130"/>
      <c r="AL1430" s="130"/>
      <c r="AM1430" s="130"/>
    </row>
    <row r="1431" spans="1:39" ht="20.25" customHeight="1">
      <c r="A1431" s="132">
        <v>1430</v>
      </c>
      <c r="B1431" s="19" t="s">
        <v>5896</v>
      </c>
      <c r="C1431" s="250">
        <v>62034235000</v>
      </c>
      <c r="D1431" s="261" t="s">
        <v>548</v>
      </c>
      <c r="E1431" s="143" t="str">
        <f t="shared" si="62"/>
        <v>Տաբատներ</v>
      </c>
      <c r="F1431" s="273" t="s">
        <v>7795</v>
      </c>
      <c r="G1431" s="144">
        <f>VLOOKUP(E1431,subcategory!A:B,2,0)</f>
        <v>93</v>
      </c>
      <c r="H1431" s="273" t="s">
        <v>10</v>
      </c>
      <c r="I1431" s="213" t="e">
        <f>VLOOKUP(H1431,gender!A:B,2,0)</f>
        <v>#N/A</v>
      </c>
      <c r="J1431" s="273">
        <v>600</v>
      </c>
      <c r="K1431" s="273">
        <v>600</v>
      </c>
      <c r="L1431" s="273">
        <v>1</v>
      </c>
      <c r="M1431" s="273" t="s">
        <v>2262</v>
      </c>
      <c r="N1431" s="144">
        <f>VLOOKUP(M1431,brand!A:B,2,0)</f>
        <v>823</v>
      </c>
      <c r="O1431" s="144"/>
      <c r="P1431" s="144" t="e">
        <f>VLOOKUP(O1431,country!A:B,2,0)</f>
        <v>#N/A</v>
      </c>
      <c r="Q1431" s="273" t="s">
        <v>436</v>
      </c>
      <c r="R1431" s="144" t="str">
        <f t="shared" si="63"/>
        <v>99% Բամբակ</v>
      </c>
      <c r="S1431" s="144" t="s">
        <v>7406</v>
      </c>
      <c r="T1431" s="144" t="e">
        <f>VLOOKUP(R1431,material!A:B,2,0)</f>
        <v>#N/A</v>
      </c>
      <c r="U1431" s="141" t="s">
        <v>7644</v>
      </c>
      <c r="V1431" s="141"/>
      <c r="W1431" s="273">
        <v>32</v>
      </c>
      <c r="X1431" s="141">
        <f>VLOOKUP(W1431,SIZE!A:B,2,0)</f>
        <v>31</v>
      </c>
      <c r="Y1431" s="141">
        <v>0</v>
      </c>
      <c r="Z1431" s="141" t="s">
        <v>1033</v>
      </c>
      <c r="AA1431" s="141">
        <f>VLOOKUP(Z1431,COLOR!A:B,2,0)</f>
        <v>20</v>
      </c>
      <c r="AB1431" s="130"/>
      <c r="AC1431" s="130"/>
      <c r="AD1431" s="130"/>
      <c r="AE1431" s="130"/>
      <c r="AF1431" s="130"/>
      <c r="AG1431" s="130"/>
      <c r="AH1431" s="130"/>
      <c r="AI1431" s="130"/>
      <c r="AJ1431" s="130"/>
      <c r="AK1431" s="130"/>
      <c r="AL1431" s="130"/>
      <c r="AM1431" s="130"/>
    </row>
    <row r="1432" spans="1:39" ht="20.25" customHeight="1">
      <c r="A1432" s="132">
        <v>1431</v>
      </c>
      <c r="B1432" s="19" t="s">
        <v>5897</v>
      </c>
      <c r="C1432" s="250">
        <v>62046231000</v>
      </c>
      <c r="D1432" s="261" t="s">
        <v>603</v>
      </c>
      <c r="E1432" s="143" t="str">
        <f t="shared" si="62"/>
        <v>Ջինսե Տաբատ</v>
      </c>
      <c r="F1432" s="273" t="s">
        <v>335</v>
      </c>
      <c r="G1432" s="144">
        <f>VLOOKUP(E1432,subcategory!A:B,2,0)</f>
        <v>87</v>
      </c>
      <c r="H1432" s="273" t="s">
        <v>20</v>
      </c>
      <c r="I1432" s="213" t="e">
        <f>VLOOKUP(H1432,gender!A:B,2,0)</f>
        <v>#N/A</v>
      </c>
      <c r="J1432" s="273">
        <v>120</v>
      </c>
      <c r="K1432" s="273">
        <v>120</v>
      </c>
      <c r="L1432" s="273">
        <v>1</v>
      </c>
      <c r="M1432" s="273" t="s">
        <v>2262</v>
      </c>
      <c r="N1432" s="144">
        <f>VLOOKUP(M1432,brand!A:B,2,0)</f>
        <v>823</v>
      </c>
      <c r="O1432" s="144"/>
      <c r="P1432" s="144" t="e">
        <f>VLOOKUP(O1432,country!A:B,2,0)</f>
        <v>#N/A</v>
      </c>
      <c r="Q1432" s="273" t="s">
        <v>436</v>
      </c>
      <c r="R1432" s="144" t="str">
        <f t="shared" si="63"/>
        <v>64% Պոլիեսթեր, 33% Վիսկոզա</v>
      </c>
      <c r="S1432" s="144" t="s">
        <v>7415</v>
      </c>
      <c r="T1432" s="144" t="e">
        <f>VLOOKUP(R1432,material!A:B,2,0)</f>
        <v>#N/A</v>
      </c>
      <c r="U1432" s="141" t="s">
        <v>7644</v>
      </c>
      <c r="V1432" s="141"/>
      <c r="W1432" s="273" t="s">
        <v>821</v>
      </c>
      <c r="X1432" s="141">
        <f>VLOOKUP(W1432,SIZE!A:B,2,0)</f>
        <v>3</v>
      </c>
      <c r="Y1432" s="141">
        <v>0</v>
      </c>
      <c r="Z1432" s="141" t="s">
        <v>1071</v>
      </c>
      <c r="AA1432" s="141">
        <f>VLOOKUP(Z1432,COLOR!A:B,2,0)</f>
        <v>12</v>
      </c>
      <c r="AB1432" s="130"/>
      <c r="AC1432" s="130"/>
      <c r="AD1432" s="130"/>
      <c r="AE1432" s="130"/>
      <c r="AF1432" s="130"/>
      <c r="AG1432" s="130"/>
      <c r="AH1432" s="130"/>
      <c r="AI1432" s="130"/>
      <c r="AJ1432" s="130"/>
      <c r="AK1432" s="130"/>
      <c r="AL1432" s="130"/>
      <c r="AM1432" s="130"/>
    </row>
    <row r="1433" spans="1:39" ht="20.25" customHeight="1">
      <c r="A1433" s="132">
        <v>1432</v>
      </c>
      <c r="B1433" s="19" t="s">
        <v>5898</v>
      </c>
      <c r="C1433" s="250">
        <v>61044900000</v>
      </c>
      <c r="D1433" s="261" t="s">
        <v>7031</v>
      </c>
      <c r="E1433" s="143" t="str">
        <f t="shared" si="62"/>
        <v>Զգեստ</v>
      </c>
      <c r="F1433" s="273" t="s">
        <v>64</v>
      </c>
      <c r="G1433" s="144">
        <f>VLOOKUP(E1433,subcategory!A:B,2,0)</f>
        <v>43</v>
      </c>
      <c r="H1433" s="273" t="s">
        <v>20</v>
      </c>
      <c r="I1433" s="213" t="e">
        <f>VLOOKUP(H1433,gender!A:B,2,0)</f>
        <v>#N/A</v>
      </c>
      <c r="J1433" s="273">
        <v>295</v>
      </c>
      <c r="K1433" s="273">
        <v>295</v>
      </c>
      <c r="L1433" s="273">
        <v>1</v>
      </c>
      <c r="M1433" s="273" t="s">
        <v>2262</v>
      </c>
      <c r="N1433" s="144">
        <f>VLOOKUP(M1433,brand!A:B,2,0)</f>
        <v>823</v>
      </c>
      <c r="O1433" s="144"/>
      <c r="P1433" s="144" t="e">
        <f>VLOOKUP(O1433,country!A:B,2,0)</f>
        <v>#N/A</v>
      </c>
      <c r="Q1433" s="273" t="s">
        <v>436</v>
      </c>
      <c r="R1433" s="144" t="str">
        <f t="shared" si="63"/>
        <v>100% Վիսկոզա</v>
      </c>
      <c r="S1433" s="144" t="s">
        <v>7404</v>
      </c>
      <c r="T1433" s="144" t="e">
        <f>VLOOKUP(R1433,material!A:B,2,0)</f>
        <v>#N/A</v>
      </c>
      <c r="U1433" s="141" t="s">
        <v>7644</v>
      </c>
      <c r="V1433" s="141"/>
      <c r="W1433" s="273">
        <v>38</v>
      </c>
      <c r="X1433" s="141">
        <f>VLOOKUP(W1433,SIZE!A:B,2,0)</f>
        <v>64</v>
      </c>
      <c r="Y1433" s="141">
        <v>0</v>
      </c>
      <c r="Z1433" s="141" t="s">
        <v>7778</v>
      </c>
      <c r="AA1433" s="141" t="e">
        <f>VLOOKUP(Z1433,COLOR!A:B,2,0)</f>
        <v>#N/A</v>
      </c>
      <c r="AB1433" s="130"/>
      <c r="AC1433" s="130"/>
      <c r="AD1433" s="130"/>
      <c r="AE1433" s="130"/>
      <c r="AF1433" s="130"/>
      <c r="AG1433" s="130"/>
      <c r="AH1433" s="130"/>
      <c r="AI1433" s="130"/>
      <c r="AJ1433" s="130"/>
      <c r="AK1433" s="130"/>
      <c r="AL1433" s="130"/>
      <c r="AM1433" s="130"/>
    </row>
    <row r="1434" spans="1:39" ht="20.25" customHeight="1">
      <c r="A1434" s="132">
        <v>1433</v>
      </c>
      <c r="B1434" s="19" t="s">
        <v>5899</v>
      </c>
      <c r="C1434" s="250">
        <v>61099020000</v>
      </c>
      <c r="D1434" s="261" t="s">
        <v>1078</v>
      </c>
      <c r="E1434" s="143" t="str">
        <f t="shared" si="62"/>
        <v>Շապիկ</v>
      </c>
      <c r="F1434" s="273" t="s">
        <v>46</v>
      </c>
      <c r="G1434" s="144">
        <f>VLOOKUP(E1434,subcategory!A:B,2,0)</f>
        <v>73</v>
      </c>
      <c r="H1434" s="273" t="s">
        <v>20</v>
      </c>
      <c r="I1434" s="213" t="e">
        <f>VLOOKUP(H1434,gender!A:B,2,0)</f>
        <v>#N/A</v>
      </c>
      <c r="J1434" s="273">
        <v>155</v>
      </c>
      <c r="K1434" s="273">
        <v>155</v>
      </c>
      <c r="L1434" s="273">
        <v>1</v>
      </c>
      <c r="M1434" s="273" t="s">
        <v>2262</v>
      </c>
      <c r="N1434" s="144">
        <f>VLOOKUP(M1434,brand!A:B,2,0)</f>
        <v>823</v>
      </c>
      <c r="O1434" s="144"/>
      <c r="P1434" s="144" t="e">
        <f>VLOOKUP(O1434,country!A:B,2,0)</f>
        <v>#N/A</v>
      </c>
      <c r="Q1434" s="273" t="s">
        <v>436</v>
      </c>
      <c r="R1434" s="144" t="str">
        <f t="shared" si="63"/>
        <v>67% Պոլիեսթեր, 33% Վիսկոզա</v>
      </c>
      <c r="S1434" s="144" t="s">
        <v>7416</v>
      </c>
      <c r="T1434" s="144" t="e">
        <f>VLOOKUP(R1434,material!A:B,2,0)</f>
        <v>#N/A</v>
      </c>
      <c r="U1434" s="141" t="s">
        <v>7644</v>
      </c>
      <c r="V1434" s="141"/>
      <c r="W1434" s="273" t="s">
        <v>828</v>
      </c>
      <c r="X1434" s="141">
        <f>VLOOKUP(W1434,SIZE!A:B,2,0)</f>
        <v>124</v>
      </c>
      <c r="Y1434" s="141">
        <v>0</v>
      </c>
      <c r="Z1434" s="141" t="s">
        <v>1071</v>
      </c>
      <c r="AA1434" s="141">
        <f>VLOOKUP(Z1434,COLOR!A:B,2,0)</f>
        <v>12</v>
      </c>
      <c r="AB1434" s="130"/>
      <c r="AC1434" s="130"/>
      <c r="AD1434" s="130"/>
      <c r="AE1434" s="130"/>
      <c r="AF1434" s="130"/>
      <c r="AG1434" s="130"/>
      <c r="AH1434" s="130"/>
      <c r="AI1434" s="130"/>
      <c r="AJ1434" s="130"/>
      <c r="AK1434" s="130"/>
      <c r="AL1434" s="130"/>
      <c r="AM1434" s="130"/>
    </row>
    <row r="1435" spans="1:39" ht="20.25" customHeight="1">
      <c r="A1435" s="132">
        <v>1434</v>
      </c>
      <c r="B1435" s="19" t="s">
        <v>5900</v>
      </c>
      <c r="C1435" s="250">
        <v>61044900000</v>
      </c>
      <c r="D1435" s="261" t="s">
        <v>7031</v>
      </c>
      <c r="E1435" s="143" t="str">
        <f t="shared" si="62"/>
        <v>Զգեստ</v>
      </c>
      <c r="F1435" s="273" t="s">
        <v>64</v>
      </c>
      <c r="G1435" s="144">
        <f>VLOOKUP(E1435,subcategory!A:B,2,0)</f>
        <v>43</v>
      </c>
      <c r="H1435" s="273" t="s">
        <v>20</v>
      </c>
      <c r="I1435" s="213" t="e">
        <f>VLOOKUP(H1435,gender!A:B,2,0)</f>
        <v>#N/A</v>
      </c>
      <c r="J1435" s="273">
        <v>350</v>
      </c>
      <c r="K1435" s="273">
        <v>350</v>
      </c>
      <c r="L1435" s="273">
        <v>1</v>
      </c>
      <c r="M1435" s="273" t="s">
        <v>2262</v>
      </c>
      <c r="N1435" s="144">
        <f>VLOOKUP(M1435,brand!A:B,2,0)</f>
        <v>823</v>
      </c>
      <c r="O1435" s="144"/>
      <c r="P1435" s="144" t="e">
        <f>VLOOKUP(O1435,country!A:B,2,0)</f>
        <v>#N/A</v>
      </c>
      <c r="Q1435" s="273" t="s">
        <v>436</v>
      </c>
      <c r="R1435" s="144" t="str">
        <f t="shared" si="63"/>
        <v>88% Վիսկոզա, 12% Պոլիեսթեր</v>
      </c>
      <c r="S1435" s="144" t="s">
        <v>7417</v>
      </c>
      <c r="T1435" s="144" t="e">
        <f>VLOOKUP(R1435,material!A:B,2,0)</f>
        <v>#N/A</v>
      </c>
      <c r="U1435" s="141" t="s">
        <v>7644</v>
      </c>
      <c r="V1435" s="141"/>
      <c r="W1435" s="273">
        <v>38</v>
      </c>
      <c r="X1435" s="141">
        <f>VLOOKUP(W1435,SIZE!A:B,2,0)</f>
        <v>64</v>
      </c>
      <c r="Y1435" s="141">
        <v>0</v>
      </c>
      <c r="Z1435" s="141" t="s">
        <v>1057</v>
      </c>
      <c r="AA1435" s="141">
        <f>VLOOKUP(Z1435,COLOR!A:B,2,0)</f>
        <v>5</v>
      </c>
      <c r="AB1435" s="130"/>
      <c r="AC1435" s="130"/>
      <c r="AD1435" s="130"/>
      <c r="AE1435" s="130"/>
      <c r="AF1435" s="130"/>
      <c r="AG1435" s="130"/>
      <c r="AH1435" s="130"/>
      <c r="AI1435" s="130"/>
      <c r="AJ1435" s="130"/>
      <c r="AK1435" s="130"/>
      <c r="AL1435" s="130"/>
      <c r="AM1435" s="130"/>
    </row>
    <row r="1436" spans="1:39" ht="20.25" customHeight="1">
      <c r="A1436" s="132">
        <v>1435</v>
      </c>
      <c r="B1436" s="19" t="s">
        <v>5901</v>
      </c>
      <c r="C1436" s="250">
        <v>61046900090</v>
      </c>
      <c r="D1436" s="261" t="s">
        <v>678</v>
      </c>
      <c r="E1436" s="143" t="str">
        <f t="shared" si="62"/>
        <v>Կոմբինեզոն</v>
      </c>
      <c r="F1436" s="273" t="s">
        <v>3671</v>
      </c>
      <c r="G1436" s="144">
        <f>VLOOKUP(E1436,subcategory!A:B,2,0)</f>
        <v>54</v>
      </c>
      <c r="H1436" s="273" t="s">
        <v>20</v>
      </c>
      <c r="I1436" s="213" t="e">
        <f>VLOOKUP(H1436,gender!A:B,2,0)</f>
        <v>#N/A</v>
      </c>
      <c r="J1436" s="273">
        <v>365</v>
      </c>
      <c r="K1436" s="273">
        <v>365</v>
      </c>
      <c r="L1436" s="273">
        <v>1</v>
      </c>
      <c r="M1436" s="273" t="s">
        <v>2262</v>
      </c>
      <c r="N1436" s="144">
        <f>VLOOKUP(M1436,brand!A:B,2,0)</f>
        <v>823</v>
      </c>
      <c r="O1436" s="144"/>
      <c r="P1436" s="144" t="e">
        <f>VLOOKUP(O1436,country!A:B,2,0)</f>
        <v>#N/A</v>
      </c>
      <c r="Q1436" s="273" t="s">
        <v>436</v>
      </c>
      <c r="R1436" s="144" t="str">
        <f t="shared" si="63"/>
        <v>88% Վիսկոզա, 12% Պոլիեսթեր</v>
      </c>
      <c r="S1436" s="144" t="s">
        <v>7417</v>
      </c>
      <c r="T1436" s="144" t="e">
        <f>VLOOKUP(R1436,material!A:B,2,0)</f>
        <v>#N/A</v>
      </c>
      <c r="U1436" s="141" t="s">
        <v>7644</v>
      </c>
      <c r="V1436" s="141"/>
      <c r="W1436" s="273">
        <v>38</v>
      </c>
      <c r="X1436" s="141">
        <f>VLOOKUP(W1436,SIZE!A:B,2,0)</f>
        <v>64</v>
      </c>
      <c r="Y1436" s="141">
        <v>0</v>
      </c>
      <c r="Z1436" s="141" t="s">
        <v>1033</v>
      </c>
      <c r="AA1436" s="141">
        <f>VLOOKUP(Z1436,COLOR!A:B,2,0)</f>
        <v>20</v>
      </c>
      <c r="AB1436" s="130"/>
      <c r="AC1436" s="130"/>
      <c r="AD1436" s="130"/>
      <c r="AE1436" s="130"/>
      <c r="AF1436" s="130"/>
      <c r="AG1436" s="130"/>
      <c r="AH1436" s="130"/>
      <c r="AI1436" s="130"/>
      <c r="AJ1436" s="130"/>
      <c r="AK1436" s="130"/>
      <c r="AL1436" s="130"/>
      <c r="AM1436" s="130"/>
    </row>
    <row r="1437" spans="1:39" ht="20.25" customHeight="1">
      <c r="A1437" s="132">
        <v>1436</v>
      </c>
      <c r="B1437" s="19" t="s">
        <v>5902</v>
      </c>
      <c r="C1437" s="250">
        <v>61061000000</v>
      </c>
      <c r="D1437" s="261" t="s">
        <v>589</v>
      </c>
      <c r="E1437" s="143" t="str">
        <f t="shared" si="62"/>
        <v>Վերնաշապիկ</v>
      </c>
      <c r="F1437" s="273" t="s">
        <v>47</v>
      </c>
      <c r="G1437" s="144">
        <f>VLOOKUP(E1437,subcategory!A:B,2,0)</f>
        <v>82</v>
      </c>
      <c r="H1437" s="273" t="s">
        <v>20</v>
      </c>
      <c r="I1437" s="213" t="e">
        <f>VLOOKUP(H1437,gender!A:B,2,0)</f>
        <v>#N/A</v>
      </c>
      <c r="J1437" s="273">
        <v>235</v>
      </c>
      <c r="K1437" s="273">
        <v>235</v>
      </c>
      <c r="L1437" s="273">
        <v>1</v>
      </c>
      <c r="M1437" s="273" t="s">
        <v>2262</v>
      </c>
      <c r="N1437" s="144">
        <f>VLOOKUP(M1437,brand!A:B,2,0)</f>
        <v>823</v>
      </c>
      <c r="O1437" s="144"/>
      <c r="P1437" s="144" t="e">
        <f>VLOOKUP(O1437,country!A:B,2,0)</f>
        <v>#N/A</v>
      </c>
      <c r="Q1437" s="273" t="s">
        <v>436</v>
      </c>
      <c r="R1437" s="144" t="str">
        <f t="shared" si="63"/>
        <v>65% Բամբակ, 35% Կետել</v>
      </c>
      <c r="S1437" s="144" t="s">
        <v>7418</v>
      </c>
      <c r="T1437" s="144" t="e">
        <f>VLOOKUP(R1437,material!A:B,2,0)</f>
        <v>#N/A</v>
      </c>
      <c r="U1437" s="141" t="s">
        <v>7644</v>
      </c>
      <c r="V1437" s="141"/>
      <c r="W1437" s="273" t="s">
        <v>821</v>
      </c>
      <c r="X1437" s="141">
        <f>VLOOKUP(W1437,SIZE!A:B,2,0)</f>
        <v>3</v>
      </c>
      <c r="Y1437" s="141">
        <v>0</v>
      </c>
      <c r="Z1437" s="141" t="s">
        <v>7779</v>
      </c>
      <c r="AA1437" s="141" t="e">
        <f>VLOOKUP(Z1437,COLOR!A:B,2,0)</f>
        <v>#N/A</v>
      </c>
      <c r="AB1437" s="130"/>
      <c r="AC1437" s="130"/>
      <c r="AD1437" s="130"/>
      <c r="AE1437" s="130"/>
      <c r="AF1437" s="130"/>
      <c r="AG1437" s="130"/>
      <c r="AH1437" s="130"/>
      <c r="AI1437" s="130"/>
      <c r="AJ1437" s="130"/>
      <c r="AK1437" s="130"/>
      <c r="AL1437" s="130"/>
      <c r="AM1437" s="130"/>
    </row>
    <row r="1438" spans="1:39" ht="20.25" customHeight="1">
      <c r="A1438" s="132">
        <v>1437</v>
      </c>
      <c r="B1438" s="19" t="s">
        <v>5903</v>
      </c>
      <c r="C1438" s="250">
        <v>61061000000</v>
      </c>
      <c r="D1438" s="261" t="s">
        <v>589</v>
      </c>
      <c r="E1438" s="143" t="str">
        <f t="shared" si="62"/>
        <v>Վերնաշապիկ</v>
      </c>
      <c r="F1438" s="273" t="s">
        <v>47</v>
      </c>
      <c r="G1438" s="144">
        <f>VLOOKUP(E1438,subcategory!A:B,2,0)</f>
        <v>82</v>
      </c>
      <c r="H1438" s="273" t="s">
        <v>20</v>
      </c>
      <c r="I1438" s="213" t="e">
        <f>VLOOKUP(H1438,gender!A:B,2,0)</f>
        <v>#N/A</v>
      </c>
      <c r="J1438" s="273">
        <v>115</v>
      </c>
      <c r="K1438" s="273">
        <v>115</v>
      </c>
      <c r="L1438" s="273">
        <v>1</v>
      </c>
      <c r="M1438" s="273" t="s">
        <v>2262</v>
      </c>
      <c r="N1438" s="144">
        <f>VLOOKUP(M1438,brand!A:B,2,0)</f>
        <v>823</v>
      </c>
      <c r="O1438" s="144"/>
      <c r="P1438" s="144" t="e">
        <f>VLOOKUP(O1438,country!A:B,2,0)</f>
        <v>#N/A</v>
      </c>
      <c r="Q1438" s="273" t="s">
        <v>436</v>
      </c>
      <c r="R1438" s="144" t="str">
        <f t="shared" si="63"/>
        <v>100% Բամբակ</v>
      </c>
      <c r="S1438" s="144" t="s">
        <v>7205</v>
      </c>
      <c r="T1438" s="144" t="e">
        <f>VLOOKUP(R1438,material!A:B,2,0)</f>
        <v>#N/A</v>
      </c>
      <c r="U1438" s="141" t="s">
        <v>7644</v>
      </c>
      <c r="V1438" s="141"/>
      <c r="W1438" s="273" t="s">
        <v>858</v>
      </c>
      <c r="X1438" s="141">
        <f>VLOOKUP(W1438,SIZE!A:B,2,0)</f>
        <v>1</v>
      </c>
      <c r="Y1438" s="141">
        <v>0</v>
      </c>
      <c r="Z1438" s="141" t="s">
        <v>1057</v>
      </c>
      <c r="AA1438" s="141">
        <f>VLOOKUP(Z1438,COLOR!A:B,2,0)</f>
        <v>5</v>
      </c>
      <c r="AB1438" s="130"/>
      <c r="AC1438" s="130"/>
      <c r="AD1438" s="130"/>
      <c r="AE1438" s="130"/>
      <c r="AF1438" s="130"/>
      <c r="AG1438" s="130"/>
      <c r="AH1438" s="130"/>
      <c r="AI1438" s="130"/>
      <c r="AJ1438" s="130"/>
      <c r="AK1438" s="130"/>
      <c r="AL1438" s="130"/>
      <c r="AM1438" s="130"/>
    </row>
    <row r="1439" spans="1:39" ht="20.25" customHeight="1">
      <c r="A1439" s="132">
        <v>1438</v>
      </c>
      <c r="B1439" s="19" t="s">
        <v>5904</v>
      </c>
      <c r="C1439" s="250">
        <v>61103099000</v>
      </c>
      <c r="D1439" s="261" t="s">
        <v>7016</v>
      </c>
      <c r="E1439" s="143" t="str">
        <f t="shared" si="62"/>
        <v>Վերնաշապիկ</v>
      </c>
      <c r="F1439" s="273" t="s">
        <v>47</v>
      </c>
      <c r="G1439" s="144">
        <f>VLOOKUP(E1439,subcategory!A:B,2,0)</f>
        <v>82</v>
      </c>
      <c r="H1439" s="273" t="s">
        <v>20</v>
      </c>
      <c r="I1439" s="213" t="e">
        <f>VLOOKUP(H1439,gender!A:B,2,0)</f>
        <v>#N/A</v>
      </c>
      <c r="J1439" s="273">
        <v>180</v>
      </c>
      <c r="K1439" s="273">
        <v>180</v>
      </c>
      <c r="L1439" s="273">
        <v>1</v>
      </c>
      <c r="M1439" s="273" t="s">
        <v>2262</v>
      </c>
      <c r="N1439" s="144">
        <f>VLOOKUP(M1439,brand!A:B,2,0)</f>
        <v>823</v>
      </c>
      <c r="O1439" s="144"/>
      <c r="P1439" s="144" t="e">
        <f>VLOOKUP(O1439,country!A:B,2,0)</f>
        <v>#N/A</v>
      </c>
      <c r="Q1439" s="273" t="s">
        <v>436</v>
      </c>
      <c r="R1439" s="144" t="str">
        <f t="shared" si="63"/>
        <v>50% Պոլիեսթեր, 50% Բամբակ</v>
      </c>
      <c r="S1439" s="144" t="s">
        <v>7393</v>
      </c>
      <c r="T1439" s="144" t="e">
        <f>VLOOKUP(R1439,material!A:B,2,0)</f>
        <v>#N/A</v>
      </c>
      <c r="U1439" s="141" t="s">
        <v>7644</v>
      </c>
      <c r="V1439" s="141"/>
      <c r="W1439" s="273" t="s">
        <v>821</v>
      </c>
      <c r="X1439" s="141">
        <f>VLOOKUP(W1439,SIZE!A:B,2,0)</f>
        <v>3</v>
      </c>
      <c r="Y1439" s="141">
        <v>0</v>
      </c>
      <c r="Z1439" s="141" t="s">
        <v>1033</v>
      </c>
      <c r="AA1439" s="141">
        <f>VLOOKUP(Z1439,COLOR!A:B,2,0)</f>
        <v>20</v>
      </c>
      <c r="AB1439" s="130"/>
      <c r="AC1439" s="130"/>
      <c r="AD1439" s="130"/>
      <c r="AE1439" s="130"/>
      <c r="AF1439" s="130"/>
      <c r="AG1439" s="130"/>
      <c r="AH1439" s="130"/>
      <c r="AI1439" s="130"/>
      <c r="AJ1439" s="130"/>
      <c r="AK1439" s="130"/>
      <c r="AL1439" s="130"/>
      <c r="AM1439" s="130"/>
    </row>
    <row r="1440" spans="1:39" ht="20.25" customHeight="1">
      <c r="A1440" s="132">
        <v>1439</v>
      </c>
      <c r="B1440" s="19" t="s">
        <v>5905</v>
      </c>
      <c r="C1440" s="250">
        <v>61091000000</v>
      </c>
      <c r="D1440" s="261" t="s">
        <v>2283</v>
      </c>
      <c r="E1440" s="143" t="str">
        <f t="shared" si="62"/>
        <v>Շապիկ</v>
      </c>
      <c r="F1440" s="273" t="s">
        <v>46</v>
      </c>
      <c r="G1440" s="144">
        <f>VLOOKUP(E1440,subcategory!A:B,2,0)</f>
        <v>73</v>
      </c>
      <c r="H1440" s="273" t="s">
        <v>7150</v>
      </c>
      <c r="I1440" s="213" t="e">
        <f>VLOOKUP(H1440,gender!A:B,2,0)</f>
        <v>#N/A</v>
      </c>
      <c r="J1440" s="273">
        <v>155</v>
      </c>
      <c r="K1440" s="273">
        <v>155</v>
      </c>
      <c r="L1440" s="273">
        <v>1</v>
      </c>
      <c r="M1440" s="273" t="s">
        <v>2262</v>
      </c>
      <c r="N1440" s="144">
        <f>VLOOKUP(M1440,brand!A:B,2,0)</f>
        <v>823</v>
      </c>
      <c r="O1440" s="144"/>
      <c r="P1440" s="144" t="e">
        <f>VLOOKUP(O1440,country!A:B,2,0)</f>
        <v>#N/A</v>
      </c>
      <c r="Q1440" s="273" t="s">
        <v>436</v>
      </c>
      <c r="R1440" s="144" t="str">
        <f t="shared" si="63"/>
        <v>100% Բամբակ</v>
      </c>
      <c r="S1440" s="144" t="s">
        <v>7205</v>
      </c>
      <c r="T1440" s="144" t="e">
        <f>VLOOKUP(R1440,material!A:B,2,0)</f>
        <v>#N/A</v>
      </c>
      <c r="U1440" s="141" t="s">
        <v>7644</v>
      </c>
      <c r="V1440" s="141"/>
      <c r="W1440" s="273" t="s">
        <v>978</v>
      </c>
      <c r="X1440" s="141">
        <f>VLOOKUP(W1440,SIZE!A:B,2,0)</f>
        <v>126</v>
      </c>
      <c r="Y1440" s="141">
        <v>0</v>
      </c>
      <c r="Z1440" s="141" t="s">
        <v>1071</v>
      </c>
      <c r="AA1440" s="141">
        <f>VLOOKUP(Z1440,COLOR!A:B,2,0)</f>
        <v>12</v>
      </c>
      <c r="AB1440" s="130"/>
      <c r="AC1440" s="130"/>
      <c r="AD1440" s="130"/>
      <c r="AE1440" s="130"/>
      <c r="AF1440" s="130"/>
      <c r="AG1440" s="130"/>
      <c r="AH1440" s="130"/>
      <c r="AI1440" s="130"/>
      <c r="AJ1440" s="130"/>
      <c r="AK1440" s="130"/>
      <c r="AL1440" s="130"/>
      <c r="AM1440" s="130"/>
    </row>
    <row r="1441" spans="1:39" ht="20.25" customHeight="1">
      <c r="A1441" s="132">
        <v>1440</v>
      </c>
      <c r="B1441" s="19" t="s">
        <v>5906</v>
      </c>
      <c r="C1441" s="250">
        <v>61091000000</v>
      </c>
      <c r="D1441" s="261" t="s">
        <v>2283</v>
      </c>
      <c r="E1441" s="143" t="str">
        <f t="shared" si="62"/>
        <v>Շապիկ Կարճ</v>
      </c>
      <c r="F1441" s="273" t="s">
        <v>7139</v>
      </c>
      <c r="G1441" s="144" t="e">
        <f>VLOOKUP(E1441,subcategory!A:B,2,0)</f>
        <v>#N/A</v>
      </c>
      <c r="H1441" s="273" t="s">
        <v>10</v>
      </c>
      <c r="I1441" s="213" t="e">
        <f>VLOOKUP(H1441,gender!A:B,2,0)</f>
        <v>#N/A</v>
      </c>
      <c r="J1441" s="273">
        <v>150</v>
      </c>
      <c r="K1441" s="273">
        <v>150</v>
      </c>
      <c r="L1441" s="273">
        <v>1</v>
      </c>
      <c r="M1441" s="273" t="s">
        <v>2262</v>
      </c>
      <c r="N1441" s="144">
        <f>VLOOKUP(M1441,brand!A:B,2,0)</f>
        <v>823</v>
      </c>
      <c r="O1441" s="144"/>
      <c r="P1441" s="144" t="e">
        <f>VLOOKUP(O1441,country!A:B,2,0)</f>
        <v>#N/A</v>
      </c>
      <c r="Q1441" s="273" t="s">
        <v>436</v>
      </c>
      <c r="R1441" s="144" t="str">
        <f t="shared" si="63"/>
        <v>100% Բամբակ</v>
      </c>
      <c r="S1441" s="144" t="s">
        <v>7205</v>
      </c>
      <c r="T1441" s="144" t="e">
        <f>VLOOKUP(R1441,material!A:B,2,0)</f>
        <v>#N/A</v>
      </c>
      <c r="U1441" s="141" t="s">
        <v>7644</v>
      </c>
      <c r="V1441" s="141"/>
      <c r="W1441" s="273" t="s">
        <v>821</v>
      </c>
      <c r="X1441" s="141">
        <f>VLOOKUP(W1441,SIZE!A:B,2,0)</f>
        <v>3</v>
      </c>
      <c r="Y1441" s="141">
        <v>0</v>
      </c>
      <c r="Z1441" s="141" t="s">
        <v>2088</v>
      </c>
      <c r="AA1441" s="141">
        <f>VLOOKUP(Z1441,COLOR!A:B,2,0)</f>
        <v>7</v>
      </c>
      <c r="AB1441" s="130"/>
      <c r="AC1441" s="130"/>
      <c r="AD1441" s="130"/>
      <c r="AE1441" s="130"/>
      <c r="AF1441" s="130"/>
      <c r="AG1441" s="130"/>
      <c r="AH1441" s="130"/>
      <c r="AI1441" s="130"/>
      <c r="AJ1441" s="130"/>
      <c r="AK1441" s="130"/>
      <c r="AL1441" s="130"/>
      <c r="AM1441" s="130"/>
    </row>
    <row r="1442" spans="1:39" ht="20.25" customHeight="1">
      <c r="A1442" s="132">
        <v>1441</v>
      </c>
      <c r="B1442" s="19" t="s">
        <v>5907</v>
      </c>
      <c r="C1442" s="250">
        <v>61091000000</v>
      </c>
      <c r="D1442" s="261" t="s">
        <v>856</v>
      </c>
      <c r="E1442" s="143" t="str">
        <f t="shared" si="62"/>
        <v>Շապիկ</v>
      </c>
      <c r="F1442" s="273" t="s">
        <v>46</v>
      </c>
      <c r="G1442" s="144">
        <f>VLOOKUP(E1442,subcategory!A:B,2,0)</f>
        <v>73</v>
      </c>
      <c r="H1442" s="273" t="s">
        <v>20</v>
      </c>
      <c r="I1442" s="213" t="e">
        <f>VLOOKUP(H1442,gender!A:B,2,0)</f>
        <v>#N/A</v>
      </c>
      <c r="J1442" s="273">
        <v>110</v>
      </c>
      <c r="K1442" s="273">
        <v>110</v>
      </c>
      <c r="L1442" s="273">
        <v>1</v>
      </c>
      <c r="M1442" s="273" t="s">
        <v>2262</v>
      </c>
      <c r="N1442" s="144">
        <f>VLOOKUP(M1442,brand!A:B,2,0)</f>
        <v>823</v>
      </c>
      <c r="O1442" s="144"/>
      <c r="P1442" s="144" t="e">
        <f>VLOOKUP(O1442,country!A:B,2,0)</f>
        <v>#N/A</v>
      </c>
      <c r="Q1442" s="273" t="s">
        <v>436</v>
      </c>
      <c r="R1442" s="144" t="str">
        <f t="shared" si="63"/>
        <v>100% Բամբակ</v>
      </c>
      <c r="S1442" s="144" t="s">
        <v>7205</v>
      </c>
      <c r="T1442" s="144" t="e">
        <f>VLOOKUP(R1442,material!A:B,2,0)</f>
        <v>#N/A</v>
      </c>
      <c r="U1442" s="141" t="s">
        <v>7644</v>
      </c>
      <c r="V1442" s="141"/>
      <c r="W1442" s="273" t="s">
        <v>810</v>
      </c>
      <c r="X1442" s="141">
        <f>VLOOKUP(W1442,SIZE!A:B,2,0)</f>
        <v>122</v>
      </c>
      <c r="Y1442" s="141">
        <v>0</v>
      </c>
      <c r="Z1442" s="141" t="s">
        <v>1061</v>
      </c>
      <c r="AA1442" s="141">
        <f>VLOOKUP(Z1442,COLOR!A:B,2,0)</f>
        <v>4</v>
      </c>
      <c r="AB1442" s="130"/>
      <c r="AC1442" s="130"/>
      <c r="AD1442" s="130"/>
      <c r="AE1442" s="130"/>
      <c r="AF1442" s="130"/>
      <c r="AG1442" s="130"/>
      <c r="AH1442" s="130"/>
      <c r="AI1442" s="130"/>
      <c r="AJ1442" s="130"/>
      <c r="AK1442" s="130"/>
      <c r="AL1442" s="130"/>
      <c r="AM1442" s="130"/>
    </row>
    <row r="1443" spans="1:39" ht="20.25" customHeight="1">
      <c r="A1443" s="132">
        <v>1442</v>
      </c>
      <c r="B1443" s="19" t="s">
        <v>5908</v>
      </c>
      <c r="C1443" s="250">
        <v>61091000000</v>
      </c>
      <c r="D1443" s="261" t="s">
        <v>7028</v>
      </c>
      <c r="E1443" s="143" t="str">
        <f t="shared" si="62"/>
        <v>Երկարաթև Շապիկ</v>
      </c>
      <c r="F1443" s="273" t="s">
        <v>326</v>
      </c>
      <c r="G1443" s="144">
        <f>VLOOKUP(E1443,subcategory!A:B,2,0)</f>
        <v>21</v>
      </c>
      <c r="H1443" s="273" t="s">
        <v>7150</v>
      </c>
      <c r="I1443" s="213" t="e">
        <f>VLOOKUP(H1443,gender!A:B,2,0)</f>
        <v>#N/A</v>
      </c>
      <c r="J1443" s="273">
        <v>150</v>
      </c>
      <c r="K1443" s="273">
        <v>150</v>
      </c>
      <c r="L1443" s="273">
        <v>1</v>
      </c>
      <c r="M1443" s="273" t="s">
        <v>2262</v>
      </c>
      <c r="N1443" s="144">
        <f>VLOOKUP(M1443,brand!A:B,2,0)</f>
        <v>823</v>
      </c>
      <c r="O1443" s="144"/>
      <c r="P1443" s="144" t="e">
        <f>VLOOKUP(O1443,country!A:B,2,0)</f>
        <v>#N/A</v>
      </c>
      <c r="Q1443" s="273" t="s">
        <v>436</v>
      </c>
      <c r="R1443" s="144" t="str">
        <f t="shared" si="63"/>
        <v>100% Բամբակ</v>
      </c>
      <c r="S1443" s="144" t="s">
        <v>7205</v>
      </c>
      <c r="T1443" s="144" t="e">
        <f>VLOOKUP(R1443,material!A:B,2,0)</f>
        <v>#N/A</v>
      </c>
      <c r="U1443" s="141" t="s">
        <v>7644</v>
      </c>
      <c r="V1443" s="141"/>
      <c r="W1443" s="273" t="s">
        <v>1013</v>
      </c>
      <c r="X1443" s="141">
        <f>VLOOKUP(W1443,SIZE!A:B,2,0)</f>
        <v>681</v>
      </c>
      <c r="Y1443" s="141">
        <v>0</v>
      </c>
      <c r="Z1443" s="141" t="s">
        <v>1033</v>
      </c>
      <c r="AA1443" s="141">
        <f>VLOOKUP(Z1443,COLOR!A:B,2,0)</f>
        <v>20</v>
      </c>
      <c r="AB1443" s="130"/>
      <c r="AC1443" s="130"/>
      <c r="AD1443" s="130"/>
      <c r="AE1443" s="130"/>
      <c r="AF1443" s="130"/>
      <c r="AG1443" s="130"/>
      <c r="AH1443" s="130"/>
      <c r="AI1443" s="130"/>
      <c r="AJ1443" s="130"/>
      <c r="AK1443" s="130"/>
      <c r="AL1443" s="130"/>
      <c r="AM1443" s="130"/>
    </row>
    <row r="1444" spans="1:39" ht="20.25" customHeight="1">
      <c r="A1444" s="132">
        <v>1443</v>
      </c>
      <c r="B1444" s="19" t="s">
        <v>5909</v>
      </c>
      <c r="C1444" s="250">
        <v>62034235000</v>
      </c>
      <c r="D1444" s="261" t="s">
        <v>548</v>
      </c>
      <c r="E1444" s="143" t="str">
        <f t="shared" si="62"/>
        <v>Տաբատներ</v>
      </c>
      <c r="F1444" s="273" t="s">
        <v>7795</v>
      </c>
      <c r="G1444" s="144">
        <f>VLOOKUP(E1444,subcategory!A:B,2,0)</f>
        <v>93</v>
      </c>
      <c r="H1444" s="273" t="s">
        <v>10</v>
      </c>
      <c r="I1444" s="213" t="e">
        <f>VLOOKUP(H1444,gender!A:B,2,0)</f>
        <v>#N/A</v>
      </c>
      <c r="J1444" s="273">
        <v>335</v>
      </c>
      <c r="K1444" s="273">
        <v>335</v>
      </c>
      <c r="L1444" s="273">
        <v>1</v>
      </c>
      <c r="M1444" s="273" t="s">
        <v>2262</v>
      </c>
      <c r="N1444" s="144">
        <f>VLOOKUP(M1444,brand!A:B,2,0)</f>
        <v>823</v>
      </c>
      <c r="O1444" s="144"/>
      <c r="P1444" s="144" t="e">
        <f>VLOOKUP(O1444,country!A:B,2,0)</f>
        <v>#N/A</v>
      </c>
      <c r="Q1444" s="273" t="s">
        <v>436</v>
      </c>
      <c r="R1444" s="144" t="str">
        <f t="shared" si="63"/>
        <v>100% Բամբակ</v>
      </c>
      <c r="S1444" s="144" t="s">
        <v>7205</v>
      </c>
      <c r="T1444" s="144" t="e">
        <f>VLOOKUP(R1444,material!A:B,2,0)</f>
        <v>#N/A</v>
      </c>
      <c r="U1444" s="141" t="s">
        <v>7644</v>
      </c>
      <c r="V1444" s="141"/>
      <c r="W1444" s="273">
        <v>36</v>
      </c>
      <c r="X1444" s="141">
        <f>VLOOKUP(W1444,SIZE!A:B,2,0)</f>
        <v>52</v>
      </c>
      <c r="Y1444" s="141">
        <v>0</v>
      </c>
      <c r="Z1444" s="141" t="s">
        <v>1071</v>
      </c>
      <c r="AA1444" s="141">
        <f>VLOOKUP(Z1444,COLOR!A:B,2,0)</f>
        <v>12</v>
      </c>
      <c r="AB1444" s="130"/>
      <c r="AC1444" s="130"/>
      <c r="AD1444" s="130"/>
      <c r="AE1444" s="130"/>
      <c r="AF1444" s="130"/>
      <c r="AG1444" s="130"/>
      <c r="AH1444" s="130"/>
      <c r="AI1444" s="130"/>
      <c r="AJ1444" s="130"/>
      <c r="AK1444" s="130"/>
      <c r="AL1444" s="130"/>
      <c r="AM1444" s="130"/>
    </row>
    <row r="1445" spans="1:39" ht="20.25" customHeight="1">
      <c r="A1445" s="132">
        <v>1444</v>
      </c>
      <c r="B1445" s="19" t="s">
        <v>5910</v>
      </c>
      <c r="C1445" s="250">
        <v>61091000000</v>
      </c>
      <c r="D1445" s="261" t="s">
        <v>856</v>
      </c>
      <c r="E1445" s="143" t="str">
        <f t="shared" si="62"/>
        <v>Շապիկ</v>
      </c>
      <c r="F1445" s="273" t="s">
        <v>46</v>
      </c>
      <c r="G1445" s="144">
        <f>VLOOKUP(E1445,subcategory!A:B,2,0)</f>
        <v>73</v>
      </c>
      <c r="H1445" s="273" t="s">
        <v>20</v>
      </c>
      <c r="I1445" s="213" t="e">
        <f>VLOOKUP(H1445,gender!A:B,2,0)</f>
        <v>#N/A</v>
      </c>
      <c r="J1445" s="273">
        <v>130</v>
      </c>
      <c r="K1445" s="273">
        <v>130</v>
      </c>
      <c r="L1445" s="273">
        <v>1</v>
      </c>
      <c r="M1445" s="273" t="s">
        <v>2262</v>
      </c>
      <c r="N1445" s="144">
        <f>VLOOKUP(M1445,brand!A:B,2,0)</f>
        <v>823</v>
      </c>
      <c r="O1445" s="144"/>
      <c r="P1445" s="144" t="e">
        <f>VLOOKUP(O1445,country!A:B,2,0)</f>
        <v>#N/A</v>
      </c>
      <c r="Q1445" s="273" t="s">
        <v>436</v>
      </c>
      <c r="R1445" s="144" t="str">
        <f t="shared" si="63"/>
        <v>100% Բամբակ</v>
      </c>
      <c r="S1445" s="144" t="s">
        <v>7205</v>
      </c>
      <c r="T1445" s="144" t="e">
        <f>VLOOKUP(R1445,material!A:B,2,0)</f>
        <v>#N/A</v>
      </c>
      <c r="U1445" s="141" t="s">
        <v>7644</v>
      </c>
      <c r="V1445" s="141"/>
      <c r="W1445" s="273" t="s">
        <v>821</v>
      </c>
      <c r="X1445" s="141">
        <f>VLOOKUP(W1445,SIZE!A:B,2,0)</f>
        <v>3</v>
      </c>
      <c r="Y1445" s="141">
        <v>0</v>
      </c>
      <c r="Z1445" s="141" t="s">
        <v>1061</v>
      </c>
      <c r="AA1445" s="141">
        <f>VLOOKUP(Z1445,COLOR!A:B,2,0)</f>
        <v>4</v>
      </c>
      <c r="AB1445" s="130"/>
      <c r="AC1445" s="130"/>
      <c r="AD1445" s="130"/>
      <c r="AE1445" s="130"/>
      <c r="AF1445" s="130"/>
      <c r="AG1445" s="130"/>
      <c r="AH1445" s="130"/>
      <c r="AI1445" s="130"/>
      <c r="AJ1445" s="130"/>
      <c r="AK1445" s="130"/>
      <c r="AL1445" s="130"/>
      <c r="AM1445" s="130"/>
    </row>
    <row r="1446" spans="1:39" ht="20.25" customHeight="1">
      <c r="A1446" s="132">
        <v>1445</v>
      </c>
      <c r="B1446" s="19" t="s">
        <v>5911</v>
      </c>
      <c r="C1446" s="250">
        <v>61091000000</v>
      </c>
      <c r="D1446" s="261" t="s">
        <v>856</v>
      </c>
      <c r="E1446" s="143" t="str">
        <f t="shared" si="62"/>
        <v>Շապիկ Կարճ</v>
      </c>
      <c r="F1446" s="273" t="s">
        <v>7139</v>
      </c>
      <c r="G1446" s="144" t="e">
        <f>VLOOKUP(E1446,subcategory!A:B,2,0)</f>
        <v>#N/A</v>
      </c>
      <c r="H1446" s="273" t="s">
        <v>55</v>
      </c>
      <c r="I1446" s="213" t="e">
        <f>VLOOKUP(H1446,gender!A:B,2,0)</f>
        <v>#N/A</v>
      </c>
      <c r="J1446" s="273">
        <v>120</v>
      </c>
      <c r="K1446" s="273">
        <v>120</v>
      </c>
      <c r="L1446" s="273">
        <v>1</v>
      </c>
      <c r="M1446" s="273" t="s">
        <v>2262</v>
      </c>
      <c r="N1446" s="144">
        <f>VLOOKUP(M1446,brand!A:B,2,0)</f>
        <v>823</v>
      </c>
      <c r="O1446" s="144"/>
      <c r="P1446" s="144" t="e">
        <f>VLOOKUP(O1446,country!A:B,2,0)</f>
        <v>#N/A</v>
      </c>
      <c r="Q1446" s="273" t="s">
        <v>436</v>
      </c>
      <c r="R1446" s="144" t="str">
        <f t="shared" si="63"/>
        <v>100% Բամբակ</v>
      </c>
      <c r="S1446" s="144" t="s">
        <v>7205</v>
      </c>
      <c r="T1446" s="144" t="e">
        <f>VLOOKUP(R1446,material!A:B,2,0)</f>
        <v>#N/A</v>
      </c>
      <c r="U1446" s="141" t="s">
        <v>7644</v>
      </c>
      <c r="V1446" s="141"/>
      <c r="W1446" s="273" t="s">
        <v>1023</v>
      </c>
      <c r="X1446" s="141">
        <f>VLOOKUP(W1446,SIZE!A:B,2,0)</f>
        <v>669</v>
      </c>
      <c r="Y1446" s="141">
        <v>0</v>
      </c>
      <c r="Z1446" s="141" t="s">
        <v>1033</v>
      </c>
      <c r="AA1446" s="141">
        <f>VLOOKUP(Z1446,COLOR!A:B,2,0)</f>
        <v>20</v>
      </c>
      <c r="AB1446" s="130"/>
      <c r="AC1446" s="130"/>
      <c r="AD1446" s="130"/>
      <c r="AE1446" s="130"/>
      <c r="AF1446" s="130"/>
      <c r="AG1446" s="130"/>
      <c r="AH1446" s="130"/>
      <c r="AI1446" s="130"/>
      <c r="AJ1446" s="130"/>
      <c r="AK1446" s="130"/>
      <c r="AL1446" s="130"/>
      <c r="AM1446" s="130"/>
    </row>
    <row r="1447" spans="1:39" ht="20.25" customHeight="1">
      <c r="A1447" s="132">
        <v>1446</v>
      </c>
      <c r="B1447" s="19" t="s">
        <v>5912</v>
      </c>
      <c r="C1447" s="253">
        <v>61102099000</v>
      </c>
      <c r="D1447" s="265" t="s">
        <v>7034</v>
      </c>
      <c r="E1447" s="143" t="str">
        <f t="shared" si="62"/>
        <v>Ժիլետ</v>
      </c>
      <c r="F1447" s="273" t="s">
        <v>155</v>
      </c>
      <c r="G1447" s="144">
        <f>VLOOKUP(E1447,subcategory!A:B,2,0)</f>
        <v>17</v>
      </c>
      <c r="H1447" s="273" t="s">
        <v>20</v>
      </c>
      <c r="I1447" s="213" t="e">
        <f>VLOOKUP(H1447,gender!A:B,2,0)</f>
        <v>#N/A</v>
      </c>
      <c r="J1447" s="273">
        <v>260</v>
      </c>
      <c r="K1447" s="273">
        <v>260</v>
      </c>
      <c r="L1447" s="273">
        <v>1</v>
      </c>
      <c r="M1447" s="273" t="s">
        <v>2262</v>
      </c>
      <c r="N1447" s="144">
        <f>VLOOKUP(M1447,brand!A:B,2,0)</f>
        <v>823</v>
      </c>
      <c r="O1447" s="144"/>
      <c r="P1447" s="144" t="e">
        <f>VLOOKUP(O1447,country!A:B,2,0)</f>
        <v>#N/A</v>
      </c>
      <c r="Q1447" s="273" t="s">
        <v>436</v>
      </c>
      <c r="R1447" s="144" t="str">
        <f t="shared" si="63"/>
        <v>100% Բամբակ</v>
      </c>
      <c r="S1447" s="144" t="s">
        <v>7205</v>
      </c>
      <c r="T1447" s="144" t="e">
        <f>VLOOKUP(R1447,material!A:B,2,0)</f>
        <v>#N/A</v>
      </c>
      <c r="U1447" s="141" t="s">
        <v>7644</v>
      </c>
      <c r="V1447" s="141"/>
      <c r="W1447" s="273" t="s">
        <v>858</v>
      </c>
      <c r="X1447" s="141">
        <f>VLOOKUP(W1447,SIZE!A:B,2,0)</f>
        <v>1</v>
      </c>
      <c r="Y1447" s="141">
        <v>0</v>
      </c>
      <c r="Z1447" s="141" t="s">
        <v>1071</v>
      </c>
      <c r="AA1447" s="141">
        <f>VLOOKUP(Z1447,COLOR!A:B,2,0)</f>
        <v>12</v>
      </c>
      <c r="AB1447" s="130"/>
      <c r="AC1447" s="130"/>
      <c r="AD1447" s="130"/>
      <c r="AE1447" s="130"/>
      <c r="AF1447" s="130"/>
      <c r="AG1447" s="130"/>
      <c r="AH1447" s="130"/>
      <c r="AI1447" s="130"/>
      <c r="AJ1447" s="130"/>
      <c r="AK1447" s="130"/>
      <c r="AL1447" s="130"/>
      <c r="AM1447" s="130"/>
    </row>
    <row r="1448" spans="1:39" ht="20.25" customHeight="1">
      <c r="A1448" s="132">
        <v>1447</v>
      </c>
      <c r="B1448" s="19" t="s">
        <v>5913</v>
      </c>
      <c r="C1448" s="250">
        <v>61102091000</v>
      </c>
      <c r="D1448" s="261" t="s">
        <v>480</v>
      </c>
      <c r="E1448" s="143" t="str">
        <f t="shared" si="62"/>
        <v>Հուդի</v>
      </c>
      <c r="F1448" s="273" t="s">
        <v>9</v>
      </c>
      <c r="G1448" s="144">
        <f>VLOOKUP(E1448,subcategory!A:B,2,0)</f>
        <v>18</v>
      </c>
      <c r="H1448" s="273" t="s">
        <v>10</v>
      </c>
      <c r="I1448" s="213" t="e">
        <f>VLOOKUP(H1448,gender!A:B,2,0)</f>
        <v>#N/A</v>
      </c>
      <c r="J1448" s="273">
        <v>530</v>
      </c>
      <c r="K1448" s="273">
        <v>530</v>
      </c>
      <c r="L1448" s="273">
        <v>1</v>
      </c>
      <c r="M1448" s="273" t="s">
        <v>2262</v>
      </c>
      <c r="N1448" s="144">
        <f>VLOOKUP(M1448,brand!A:B,2,0)</f>
        <v>823</v>
      </c>
      <c r="O1448" s="144"/>
      <c r="P1448" s="144" t="e">
        <f>VLOOKUP(O1448,country!A:B,2,0)</f>
        <v>#N/A</v>
      </c>
      <c r="Q1448" s="273" t="s">
        <v>436</v>
      </c>
      <c r="R1448" s="144" t="str">
        <f t="shared" si="63"/>
        <v>33% Պոլիեսթեր, 67% Բամբակ</v>
      </c>
      <c r="S1448" s="144" t="s">
        <v>7339</v>
      </c>
      <c r="T1448" s="144" t="e">
        <f>VLOOKUP(R1448,material!A:B,2,0)</f>
        <v>#N/A</v>
      </c>
      <c r="U1448" s="141" t="s">
        <v>7644</v>
      </c>
      <c r="V1448" s="141"/>
      <c r="W1448" s="273" t="s">
        <v>810</v>
      </c>
      <c r="X1448" s="141">
        <f>VLOOKUP(W1448,SIZE!A:B,2,0)</f>
        <v>122</v>
      </c>
      <c r="Y1448" s="141">
        <v>0</v>
      </c>
      <c r="Z1448" s="141" t="s">
        <v>1033</v>
      </c>
      <c r="AA1448" s="141">
        <f>VLOOKUP(Z1448,COLOR!A:B,2,0)</f>
        <v>20</v>
      </c>
      <c r="AB1448" s="130"/>
      <c r="AC1448" s="130"/>
      <c r="AD1448" s="130"/>
      <c r="AE1448" s="130"/>
      <c r="AF1448" s="130"/>
      <c r="AG1448" s="130"/>
      <c r="AH1448" s="130"/>
      <c r="AI1448" s="130"/>
      <c r="AJ1448" s="130"/>
      <c r="AK1448" s="130"/>
      <c r="AL1448" s="130"/>
      <c r="AM1448" s="130"/>
    </row>
    <row r="1449" spans="1:39" ht="20.25" customHeight="1">
      <c r="A1449" s="132">
        <v>1448</v>
      </c>
      <c r="B1449" s="19" t="s">
        <v>5914</v>
      </c>
      <c r="C1449" s="250">
        <v>61102091000</v>
      </c>
      <c r="D1449" s="261" t="s">
        <v>480</v>
      </c>
      <c r="E1449" s="143" t="str">
        <f t="shared" si="62"/>
        <v>Հուդի</v>
      </c>
      <c r="F1449" s="273" t="s">
        <v>9</v>
      </c>
      <c r="G1449" s="144">
        <f>VLOOKUP(E1449,subcategory!A:B,2,0)</f>
        <v>18</v>
      </c>
      <c r="H1449" s="273" t="s">
        <v>10</v>
      </c>
      <c r="I1449" s="213" t="e">
        <f>VLOOKUP(H1449,gender!A:B,2,0)</f>
        <v>#N/A</v>
      </c>
      <c r="J1449" s="273">
        <v>540</v>
      </c>
      <c r="K1449" s="273">
        <v>540</v>
      </c>
      <c r="L1449" s="273">
        <v>1</v>
      </c>
      <c r="M1449" s="273" t="s">
        <v>2262</v>
      </c>
      <c r="N1449" s="144">
        <f>VLOOKUP(M1449,brand!A:B,2,0)</f>
        <v>823</v>
      </c>
      <c r="O1449" s="144"/>
      <c r="P1449" s="144" t="e">
        <f>VLOOKUP(O1449,country!A:B,2,0)</f>
        <v>#N/A</v>
      </c>
      <c r="Q1449" s="273" t="s">
        <v>436</v>
      </c>
      <c r="R1449" s="144" t="str">
        <f t="shared" si="63"/>
        <v>67% Բամբակ, 33% Պոլիեսթեր</v>
      </c>
      <c r="S1449" s="144" t="s">
        <v>7332</v>
      </c>
      <c r="T1449" s="144" t="e">
        <f>VLOOKUP(R1449,material!A:B,2,0)</f>
        <v>#N/A</v>
      </c>
      <c r="U1449" s="141" t="s">
        <v>7644</v>
      </c>
      <c r="V1449" s="141"/>
      <c r="W1449" s="273" t="s">
        <v>825</v>
      </c>
      <c r="X1449" s="141">
        <f>VLOOKUP(W1449,SIZE!A:B,2,0)</f>
        <v>119</v>
      </c>
      <c r="Y1449" s="141">
        <v>0</v>
      </c>
      <c r="Z1449" s="141" t="s">
        <v>1071</v>
      </c>
      <c r="AA1449" s="141">
        <f>VLOOKUP(Z1449,COLOR!A:B,2,0)</f>
        <v>12</v>
      </c>
      <c r="AB1449" s="130"/>
      <c r="AC1449" s="130"/>
      <c r="AD1449" s="130"/>
      <c r="AE1449" s="130"/>
      <c r="AF1449" s="130"/>
      <c r="AG1449" s="130"/>
      <c r="AH1449" s="130"/>
      <c r="AI1449" s="130"/>
      <c r="AJ1449" s="130"/>
      <c r="AK1449" s="130"/>
      <c r="AL1449" s="130"/>
      <c r="AM1449" s="130"/>
    </row>
    <row r="1450" spans="1:39" ht="20.25" customHeight="1">
      <c r="A1450" s="132">
        <v>1449</v>
      </c>
      <c r="B1450" s="19" t="s">
        <v>5915</v>
      </c>
      <c r="C1450" s="250">
        <v>61102091000</v>
      </c>
      <c r="D1450" s="261" t="s">
        <v>480</v>
      </c>
      <c r="E1450" s="143" t="str">
        <f t="shared" si="62"/>
        <v>Հուդի</v>
      </c>
      <c r="F1450" s="273" t="s">
        <v>9</v>
      </c>
      <c r="G1450" s="144">
        <f>VLOOKUP(E1450,subcategory!A:B,2,0)</f>
        <v>18</v>
      </c>
      <c r="H1450" s="273" t="s">
        <v>10</v>
      </c>
      <c r="I1450" s="213" t="e">
        <f>VLOOKUP(H1450,gender!A:B,2,0)</f>
        <v>#N/A</v>
      </c>
      <c r="J1450" s="273">
        <v>420</v>
      </c>
      <c r="K1450" s="273">
        <v>420</v>
      </c>
      <c r="L1450" s="273">
        <v>1</v>
      </c>
      <c r="M1450" s="273" t="s">
        <v>2262</v>
      </c>
      <c r="N1450" s="144">
        <f>VLOOKUP(M1450,brand!A:B,2,0)</f>
        <v>823</v>
      </c>
      <c r="O1450" s="144"/>
      <c r="P1450" s="144" t="e">
        <f>VLOOKUP(O1450,country!A:B,2,0)</f>
        <v>#N/A</v>
      </c>
      <c r="Q1450" s="273" t="s">
        <v>436</v>
      </c>
      <c r="R1450" s="144" t="str">
        <f t="shared" si="63"/>
        <v>63% Բամբակ, 37% Պոլիեսթեր</v>
      </c>
      <c r="S1450" s="144" t="s">
        <v>7324</v>
      </c>
      <c r="T1450" s="144" t="e">
        <f>VLOOKUP(R1450,material!A:B,2,0)</f>
        <v>#N/A</v>
      </c>
      <c r="U1450" s="141" t="s">
        <v>7644</v>
      </c>
      <c r="V1450" s="141"/>
      <c r="W1450" s="273" t="s">
        <v>821</v>
      </c>
      <c r="X1450" s="141">
        <f>VLOOKUP(W1450,SIZE!A:B,2,0)</f>
        <v>3</v>
      </c>
      <c r="Y1450" s="141">
        <v>0</v>
      </c>
      <c r="Z1450" s="141" t="s">
        <v>1061</v>
      </c>
      <c r="AA1450" s="141">
        <f>VLOOKUP(Z1450,COLOR!A:B,2,0)</f>
        <v>4</v>
      </c>
      <c r="AB1450" s="130"/>
      <c r="AC1450" s="130"/>
      <c r="AD1450" s="130"/>
      <c r="AE1450" s="130"/>
      <c r="AF1450" s="130"/>
      <c r="AG1450" s="130"/>
      <c r="AH1450" s="130"/>
      <c r="AI1450" s="130"/>
      <c r="AJ1450" s="130"/>
      <c r="AK1450" s="130"/>
      <c r="AL1450" s="130"/>
      <c r="AM1450" s="130"/>
    </row>
    <row r="1451" spans="1:39" ht="20.25" customHeight="1">
      <c r="A1451" s="132">
        <v>1450</v>
      </c>
      <c r="B1451" s="19" t="s">
        <v>5911</v>
      </c>
      <c r="C1451" s="250">
        <v>61102091000</v>
      </c>
      <c r="D1451" s="261" t="s">
        <v>480</v>
      </c>
      <c r="E1451" s="143" t="str">
        <f t="shared" si="62"/>
        <v>Հուդի</v>
      </c>
      <c r="F1451" s="273" t="s">
        <v>9</v>
      </c>
      <c r="G1451" s="144">
        <f>VLOOKUP(E1451,subcategory!A:B,2,0)</f>
        <v>18</v>
      </c>
      <c r="H1451" s="273" t="s">
        <v>10</v>
      </c>
      <c r="I1451" s="213" t="e">
        <f>VLOOKUP(H1451,gender!A:B,2,0)</f>
        <v>#N/A</v>
      </c>
      <c r="J1451" s="273">
        <v>365</v>
      </c>
      <c r="K1451" s="273">
        <v>365</v>
      </c>
      <c r="L1451" s="273">
        <v>1</v>
      </c>
      <c r="M1451" s="273" t="s">
        <v>2262</v>
      </c>
      <c r="N1451" s="144">
        <f>VLOOKUP(M1451,brand!A:B,2,0)</f>
        <v>823</v>
      </c>
      <c r="O1451" s="144"/>
      <c r="P1451" s="144" t="e">
        <f>VLOOKUP(O1451,country!A:B,2,0)</f>
        <v>#N/A</v>
      </c>
      <c r="Q1451" s="273" t="s">
        <v>436</v>
      </c>
      <c r="R1451" s="144" t="str">
        <f t="shared" si="63"/>
        <v>63% Բամբակ, 37% Պոլիեսթեր</v>
      </c>
      <c r="S1451" s="144" t="s">
        <v>7324</v>
      </c>
      <c r="T1451" s="144" t="e">
        <f>VLOOKUP(R1451,material!A:B,2,0)</f>
        <v>#N/A</v>
      </c>
      <c r="U1451" s="141" t="s">
        <v>7644</v>
      </c>
      <c r="V1451" s="141"/>
      <c r="W1451" s="273" t="s">
        <v>810</v>
      </c>
      <c r="X1451" s="141">
        <f>VLOOKUP(W1451,SIZE!A:B,2,0)</f>
        <v>122</v>
      </c>
      <c r="Y1451" s="141">
        <v>0</v>
      </c>
      <c r="Z1451" s="141" t="s">
        <v>1057</v>
      </c>
      <c r="AA1451" s="141">
        <f>VLOOKUP(Z1451,COLOR!A:B,2,0)</f>
        <v>5</v>
      </c>
      <c r="AB1451" s="130"/>
      <c r="AC1451" s="130"/>
      <c r="AD1451" s="130"/>
      <c r="AE1451" s="130"/>
      <c r="AF1451" s="130"/>
      <c r="AG1451" s="130"/>
      <c r="AH1451" s="130"/>
      <c r="AI1451" s="130"/>
      <c r="AJ1451" s="130"/>
      <c r="AK1451" s="130"/>
      <c r="AL1451" s="130"/>
      <c r="AM1451" s="130"/>
    </row>
    <row r="1452" spans="1:39" ht="20.25" customHeight="1">
      <c r="A1452" s="132">
        <v>1451</v>
      </c>
      <c r="B1452" s="19" t="s">
        <v>5916</v>
      </c>
      <c r="C1452" s="250">
        <v>61102099000</v>
      </c>
      <c r="D1452" s="261" t="s">
        <v>7011</v>
      </c>
      <c r="E1452" s="143" t="str">
        <f t="shared" si="62"/>
        <v>Հուդի</v>
      </c>
      <c r="F1452" s="273" t="s">
        <v>9</v>
      </c>
      <c r="G1452" s="144">
        <f>VLOOKUP(E1452,subcategory!A:B,2,0)</f>
        <v>18</v>
      </c>
      <c r="H1452" s="273" t="s">
        <v>20</v>
      </c>
      <c r="I1452" s="213" t="e">
        <f>VLOOKUP(H1452,gender!A:B,2,0)</f>
        <v>#N/A</v>
      </c>
      <c r="J1452" s="273">
        <v>115</v>
      </c>
      <c r="K1452" s="273">
        <v>115</v>
      </c>
      <c r="L1452" s="273">
        <v>1</v>
      </c>
      <c r="M1452" s="273" t="s">
        <v>2262</v>
      </c>
      <c r="N1452" s="144">
        <f>VLOOKUP(M1452,brand!A:B,2,0)</f>
        <v>823</v>
      </c>
      <c r="O1452" s="144"/>
      <c r="P1452" s="144" t="e">
        <f>VLOOKUP(O1452,country!A:B,2,0)</f>
        <v>#N/A</v>
      </c>
      <c r="Q1452" s="273" t="s">
        <v>436</v>
      </c>
      <c r="R1452" s="144" t="str">
        <f t="shared" si="63"/>
        <v>100% Բամբակ</v>
      </c>
      <c r="S1452" s="144" t="s">
        <v>7205</v>
      </c>
      <c r="T1452" s="144" t="e">
        <f>VLOOKUP(R1452,material!A:B,2,0)</f>
        <v>#N/A</v>
      </c>
      <c r="U1452" s="141" t="s">
        <v>7644</v>
      </c>
      <c r="V1452" s="141"/>
      <c r="W1452" s="273" t="s">
        <v>858</v>
      </c>
      <c r="X1452" s="141">
        <f>VLOOKUP(W1452,SIZE!A:B,2,0)</f>
        <v>1</v>
      </c>
      <c r="Y1452" s="141">
        <v>0</v>
      </c>
      <c r="Z1452" s="141" t="s">
        <v>1052</v>
      </c>
      <c r="AA1452" s="141">
        <f>VLOOKUP(Z1452,COLOR!A:B,2,0)</f>
        <v>3</v>
      </c>
      <c r="AB1452" s="130"/>
      <c r="AC1452" s="130"/>
      <c r="AD1452" s="130"/>
      <c r="AE1452" s="130"/>
      <c r="AF1452" s="130"/>
      <c r="AG1452" s="130"/>
      <c r="AH1452" s="130"/>
      <c r="AI1452" s="130"/>
      <c r="AJ1452" s="130"/>
      <c r="AK1452" s="130"/>
      <c r="AL1452" s="130"/>
      <c r="AM1452" s="130"/>
    </row>
    <row r="1453" spans="1:39" ht="20.25" customHeight="1">
      <c r="A1453" s="132">
        <v>1452</v>
      </c>
      <c r="B1453" s="19" t="s">
        <v>5917</v>
      </c>
      <c r="C1453" s="250">
        <v>61091000000</v>
      </c>
      <c r="D1453" s="261" t="s">
        <v>856</v>
      </c>
      <c r="E1453" s="143" t="str">
        <f t="shared" si="62"/>
        <v>Շապիկ</v>
      </c>
      <c r="F1453" s="273" t="s">
        <v>46</v>
      </c>
      <c r="G1453" s="144">
        <f>VLOOKUP(E1453,subcategory!A:B,2,0)</f>
        <v>73</v>
      </c>
      <c r="H1453" s="273" t="s">
        <v>20</v>
      </c>
      <c r="I1453" s="213" t="e">
        <f>VLOOKUP(H1453,gender!A:B,2,0)</f>
        <v>#N/A</v>
      </c>
      <c r="J1453" s="273">
        <v>115</v>
      </c>
      <c r="K1453" s="273">
        <v>115</v>
      </c>
      <c r="L1453" s="273">
        <v>1</v>
      </c>
      <c r="M1453" s="273" t="s">
        <v>2262</v>
      </c>
      <c r="N1453" s="144">
        <f>VLOOKUP(M1453,brand!A:B,2,0)</f>
        <v>823</v>
      </c>
      <c r="O1453" s="144"/>
      <c r="P1453" s="144" t="e">
        <f>VLOOKUP(O1453,country!A:B,2,0)</f>
        <v>#N/A</v>
      </c>
      <c r="Q1453" s="273" t="s">
        <v>436</v>
      </c>
      <c r="R1453" s="144" t="str">
        <f t="shared" si="63"/>
        <v>100% Բամբակ</v>
      </c>
      <c r="S1453" s="144" t="s">
        <v>7205</v>
      </c>
      <c r="T1453" s="144" t="e">
        <f>VLOOKUP(R1453,material!A:B,2,0)</f>
        <v>#N/A</v>
      </c>
      <c r="U1453" s="141" t="s">
        <v>7644</v>
      </c>
      <c r="V1453" s="141"/>
      <c r="W1453" s="273" t="s">
        <v>810</v>
      </c>
      <c r="X1453" s="141">
        <f>VLOOKUP(W1453,SIZE!A:B,2,0)</f>
        <v>122</v>
      </c>
      <c r="Y1453" s="141">
        <v>0</v>
      </c>
      <c r="Z1453" s="141" t="s">
        <v>2092</v>
      </c>
      <c r="AA1453" s="141">
        <f>VLOOKUP(Z1453,COLOR!A:B,2,0)</f>
        <v>8</v>
      </c>
      <c r="AB1453" s="130"/>
      <c r="AC1453" s="130"/>
      <c r="AD1453" s="130"/>
      <c r="AE1453" s="130"/>
      <c r="AF1453" s="130"/>
      <c r="AG1453" s="130"/>
      <c r="AH1453" s="130"/>
      <c r="AI1453" s="130"/>
      <c r="AJ1453" s="130"/>
      <c r="AK1453" s="130"/>
      <c r="AL1453" s="130"/>
      <c r="AM1453" s="130"/>
    </row>
    <row r="1454" spans="1:39" ht="20.25" customHeight="1">
      <c r="A1454" s="132">
        <v>1453</v>
      </c>
      <c r="B1454" s="19" t="s">
        <v>5918</v>
      </c>
      <c r="C1454" s="250">
        <v>61091000000</v>
      </c>
      <c r="D1454" s="261" t="s">
        <v>856</v>
      </c>
      <c r="E1454" s="143" t="str">
        <f t="shared" si="62"/>
        <v>Շապիկ</v>
      </c>
      <c r="F1454" s="273" t="s">
        <v>46</v>
      </c>
      <c r="G1454" s="144">
        <f>VLOOKUP(E1454,subcategory!A:B,2,0)</f>
        <v>73</v>
      </c>
      <c r="H1454" s="273" t="s">
        <v>20</v>
      </c>
      <c r="I1454" s="213" t="e">
        <f>VLOOKUP(H1454,gender!A:B,2,0)</f>
        <v>#N/A</v>
      </c>
      <c r="J1454" s="273">
        <v>115</v>
      </c>
      <c r="K1454" s="273">
        <v>115</v>
      </c>
      <c r="L1454" s="273">
        <v>1</v>
      </c>
      <c r="M1454" s="273" t="s">
        <v>2262</v>
      </c>
      <c r="N1454" s="144">
        <f>VLOOKUP(M1454,brand!A:B,2,0)</f>
        <v>823</v>
      </c>
      <c r="O1454" s="144"/>
      <c r="P1454" s="144" t="e">
        <f>VLOOKUP(O1454,country!A:B,2,0)</f>
        <v>#N/A</v>
      </c>
      <c r="Q1454" s="273" t="s">
        <v>436</v>
      </c>
      <c r="R1454" s="144" t="str">
        <f t="shared" si="63"/>
        <v>100% Բամբակ</v>
      </c>
      <c r="S1454" s="144" t="s">
        <v>7205</v>
      </c>
      <c r="T1454" s="144" t="e">
        <f>VLOOKUP(R1454,material!A:B,2,0)</f>
        <v>#N/A</v>
      </c>
      <c r="U1454" s="141" t="s">
        <v>7644</v>
      </c>
      <c r="V1454" s="141"/>
      <c r="W1454" s="273" t="s">
        <v>810</v>
      </c>
      <c r="X1454" s="141">
        <f>VLOOKUP(W1454,SIZE!A:B,2,0)</f>
        <v>122</v>
      </c>
      <c r="Y1454" s="141">
        <v>0</v>
      </c>
      <c r="Z1454" s="141" t="s">
        <v>2092</v>
      </c>
      <c r="AA1454" s="141">
        <f>VLOOKUP(Z1454,COLOR!A:B,2,0)</f>
        <v>8</v>
      </c>
      <c r="AB1454" s="130"/>
      <c r="AC1454" s="130"/>
      <c r="AD1454" s="130"/>
      <c r="AE1454" s="130"/>
      <c r="AF1454" s="130"/>
      <c r="AG1454" s="130"/>
      <c r="AH1454" s="130"/>
      <c r="AI1454" s="130"/>
      <c r="AJ1454" s="130"/>
      <c r="AK1454" s="130"/>
      <c r="AL1454" s="130"/>
      <c r="AM1454" s="130"/>
    </row>
    <row r="1455" spans="1:39" ht="20.25" customHeight="1">
      <c r="A1455" s="132">
        <v>1454</v>
      </c>
      <c r="B1455" s="19" t="s">
        <v>5919</v>
      </c>
      <c r="C1455" s="250">
        <v>61091000000</v>
      </c>
      <c r="D1455" s="261" t="s">
        <v>2283</v>
      </c>
      <c r="E1455" s="143" t="str">
        <f t="shared" si="62"/>
        <v>Շապիկ</v>
      </c>
      <c r="F1455" s="273" t="s">
        <v>46</v>
      </c>
      <c r="G1455" s="144">
        <f>VLOOKUP(E1455,subcategory!A:B,2,0)</f>
        <v>73</v>
      </c>
      <c r="H1455" s="273" t="s">
        <v>7150</v>
      </c>
      <c r="I1455" s="213" t="e">
        <f>VLOOKUP(H1455,gender!A:B,2,0)</f>
        <v>#N/A</v>
      </c>
      <c r="J1455" s="273">
        <v>160</v>
      </c>
      <c r="K1455" s="273">
        <v>160</v>
      </c>
      <c r="L1455" s="273">
        <v>1</v>
      </c>
      <c r="M1455" s="273" t="s">
        <v>2262</v>
      </c>
      <c r="N1455" s="144">
        <f>VLOOKUP(M1455,brand!A:B,2,0)</f>
        <v>823</v>
      </c>
      <c r="O1455" s="144"/>
      <c r="P1455" s="144" t="e">
        <f>VLOOKUP(O1455,country!A:B,2,0)</f>
        <v>#N/A</v>
      </c>
      <c r="Q1455" s="273" t="s">
        <v>436</v>
      </c>
      <c r="R1455" s="144" t="str">
        <f t="shared" si="63"/>
        <v>100% Բամբակ</v>
      </c>
      <c r="S1455" s="144" t="s">
        <v>7205</v>
      </c>
      <c r="T1455" s="144" t="e">
        <f>VLOOKUP(R1455,material!A:B,2,0)</f>
        <v>#N/A</v>
      </c>
      <c r="U1455" s="141" t="s">
        <v>7644</v>
      </c>
      <c r="V1455" s="141"/>
      <c r="W1455" s="273" t="s">
        <v>930</v>
      </c>
      <c r="X1455" s="141">
        <f>VLOOKUP(W1455,SIZE!A:B,2,0)</f>
        <v>666</v>
      </c>
      <c r="Y1455" s="141">
        <v>0</v>
      </c>
      <c r="Z1455" s="141" t="s">
        <v>1061</v>
      </c>
      <c r="AA1455" s="141">
        <f>VLOOKUP(Z1455,COLOR!A:B,2,0)</f>
        <v>4</v>
      </c>
      <c r="AB1455" s="130"/>
      <c r="AC1455" s="130"/>
      <c r="AD1455" s="130"/>
      <c r="AE1455" s="130"/>
      <c r="AF1455" s="130"/>
      <c r="AG1455" s="130"/>
      <c r="AH1455" s="130"/>
      <c r="AI1455" s="130"/>
      <c r="AJ1455" s="130"/>
      <c r="AK1455" s="130"/>
      <c r="AL1455" s="130"/>
      <c r="AM1455" s="130"/>
    </row>
    <row r="1456" spans="1:39" ht="20.25" customHeight="1">
      <c r="A1456" s="132">
        <v>1455</v>
      </c>
      <c r="B1456" s="19" t="s">
        <v>5920</v>
      </c>
      <c r="C1456" s="250">
        <v>61091000000</v>
      </c>
      <c r="D1456" s="261" t="s">
        <v>2283</v>
      </c>
      <c r="E1456" s="143" t="str">
        <f t="shared" si="62"/>
        <v>Շապիկ</v>
      </c>
      <c r="F1456" s="273" t="s">
        <v>46</v>
      </c>
      <c r="G1456" s="144">
        <f>VLOOKUP(E1456,subcategory!A:B,2,0)</f>
        <v>73</v>
      </c>
      <c r="H1456" s="273" t="s">
        <v>7150</v>
      </c>
      <c r="I1456" s="213" t="e">
        <f>VLOOKUP(H1456,gender!A:B,2,0)</f>
        <v>#N/A</v>
      </c>
      <c r="J1456" s="273">
        <v>160</v>
      </c>
      <c r="K1456" s="273">
        <v>160</v>
      </c>
      <c r="L1456" s="273">
        <v>1</v>
      </c>
      <c r="M1456" s="273" t="s">
        <v>2262</v>
      </c>
      <c r="N1456" s="144">
        <f>VLOOKUP(M1456,brand!A:B,2,0)</f>
        <v>823</v>
      </c>
      <c r="O1456" s="144"/>
      <c r="P1456" s="144" t="e">
        <f>VLOOKUP(O1456,country!A:B,2,0)</f>
        <v>#N/A</v>
      </c>
      <c r="Q1456" s="273" t="s">
        <v>436</v>
      </c>
      <c r="R1456" s="144" t="str">
        <f t="shared" si="63"/>
        <v>100% Բամբակ</v>
      </c>
      <c r="S1456" s="144" t="s">
        <v>7205</v>
      </c>
      <c r="T1456" s="144" t="e">
        <f>VLOOKUP(R1456,material!A:B,2,0)</f>
        <v>#N/A</v>
      </c>
      <c r="U1456" s="141" t="s">
        <v>7644</v>
      </c>
      <c r="V1456" s="141"/>
      <c r="W1456" s="273" t="s">
        <v>930</v>
      </c>
      <c r="X1456" s="141">
        <f>VLOOKUP(W1456,SIZE!A:B,2,0)</f>
        <v>666</v>
      </c>
      <c r="Y1456" s="141">
        <v>0</v>
      </c>
      <c r="Z1456" s="141" t="s">
        <v>1061</v>
      </c>
      <c r="AA1456" s="141">
        <f>VLOOKUP(Z1456,COLOR!A:B,2,0)</f>
        <v>4</v>
      </c>
      <c r="AB1456" s="130"/>
      <c r="AC1456" s="130"/>
      <c r="AD1456" s="130"/>
      <c r="AE1456" s="130"/>
      <c r="AF1456" s="130"/>
      <c r="AG1456" s="130"/>
      <c r="AH1456" s="130"/>
      <c r="AI1456" s="130"/>
      <c r="AJ1456" s="130"/>
      <c r="AK1456" s="130"/>
      <c r="AL1456" s="130"/>
      <c r="AM1456" s="130"/>
    </row>
    <row r="1457" spans="1:39" ht="20.25" customHeight="1">
      <c r="A1457" s="132">
        <v>1456</v>
      </c>
      <c r="B1457" s="19" t="s">
        <v>5921</v>
      </c>
      <c r="C1457" s="250">
        <v>61091000000</v>
      </c>
      <c r="D1457" s="261" t="s">
        <v>2283</v>
      </c>
      <c r="E1457" s="143" t="str">
        <f t="shared" si="62"/>
        <v>Շապիկ</v>
      </c>
      <c r="F1457" s="273" t="s">
        <v>46</v>
      </c>
      <c r="G1457" s="144">
        <f>VLOOKUP(E1457,subcategory!A:B,2,0)</f>
        <v>73</v>
      </c>
      <c r="H1457" s="273" t="s">
        <v>7150</v>
      </c>
      <c r="I1457" s="213" t="e">
        <f>VLOOKUP(H1457,gender!A:B,2,0)</f>
        <v>#N/A</v>
      </c>
      <c r="J1457" s="273">
        <v>130</v>
      </c>
      <c r="K1457" s="273">
        <v>130</v>
      </c>
      <c r="L1457" s="273">
        <v>1</v>
      </c>
      <c r="M1457" s="273" t="s">
        <v>2262</v>
      </c>
      <c r="N1457" s="144">
        <f>VLOOKUP(M1457,brand!A:B,2,0)</f>
        <v>823</v>
      </c>
      <c r="O1457" s="144"/>
      <c r="P1457" s="144" t="e">
        <f>VLOOKUP(O1457,country!A:B,2,0)</f>
        <v>#N/A</v>
      </c>
      <c r="Q1457" s="273" t="s">
        <v>436</v>
      </c>
      <c r="R1457" s="144" t="str">
        <f t="shared" si="63"/>
        <v>100% Բամբակ</v>
      </c>
      <c r="S1457" s="144" t="s">
        <v>7205</v>
      </c>
      <c r="T1457" s="144" t="e">
        <f>VLOOKUP(R1457,material!A:B,2,0)</f>
        <v>#N/A</v>
      </c>
      <c r="U1457" s="141" t="s">
        <v>7644</v>
      </c>
      <c r="V1457" s="141"/>
      <c r="W1457" s="273" t="s">
        <v>1030</v>
      </c>
      <c r="X1457" s="141">
        <f>VLOOKUP(W1457,SIZE!A:B,2,0)</f>
        <v>472</v>
      </c>
      <c r="Y1457" s="141">
        <v>0</v>
      </c>
      <c r="Z1457" s="141" t="s">
        <v>1033</v>
      </c>
      <c r="AA1457" s="141">
        <f>VLOOKUP(Z1457,COLOR!A:B,2,0)</f>
        <v>20</v>
      </c>
      <c r="AB1457" s="130"/>
      <c r="AC1457" s="130"/>
      <c r="AD1457" s="130"/>
      <c r="AE1457" s="130"/>
      <c r="AF1457" s="130"/>
      <c r="AG1457" s="130"/>
      <c r="AH1457" s="130"/>
      <c r="AI1457" s="130"/>
      <c r="AJ1457" s="130"/>
      <c r="AK1457" s="130"/>
      <c r="AL1457" s="130"/>
      <c r="AM1457" s="130"/>
    </row>
    <row r="1458" spans="1:39" ht="20.25" customHeight="1">
      <c r="A1458" s="132">
        <v>1457</v>
      </c>
      <c r="B1458" s="19" t="s">
        <v>5922</v>
      </c>
      <c r="C1458" s="250">
        <v>61091000000</v>
      </c>
      <c r="D1458" s="261" t="s">
        <v>856</v>
      </c>
      <c r="E1458" s="143" t="str">
        <f t="shared" si="62"/>
        <v>Շապիկ</v>
      </c>
      <c r="F1458" s="273" t="s">
        <v>46</v>
      </c>
      <c r="G1458" s="144">
        <f>VLOOKUP(E1458,subcategory!A:B,2,0)</f>
        <v>73</v>
      </c>
      <c r="H1458" s="273" t="s">
        <v>20</v>
      </c>
      <c r="I1458" s="213" t="e">
        <f>VLOOKUP(H1458,gender!A:B,2,0)</f>
        <v>#N/A</v>
      </c>
      <c r="J1458" s="273">
        <v>120</v>
      </c>
      <c r="K1458" s="273">
        <v>120</v>
      </c>
      <c r="L1458" s="273">
        <v>1</v>
      </c>
      <c r="M1458" s="273" t="s">
        <v>2262</v>
      </c>
      <c r="N1458" s="144">
        <f>VLOOKUP(M1458,brand!A:B,2,0)</f>
        <v>823</v>
      </c>
      <c r="O1458" s="144"/>
      <c r="P1458" s="144" t="e">
        <f>VLOOKUP(O1458,country!A:B,2,0)</f>
        <v>#N/A</v>
      </c>
      <c r="Q1458" s="273" t="s">
        <v>436</v>
      </c>
      <c r="R1458" s="144" t="str">
        <f t="shared" si="63"/>
        <v>100% Բամբակ</v>
      </c>
      <c r="S1458" s="144" t="s">
        <v>7205</v>
      </c>
      <c r="T1458" s="144" t="e">
        <f>VLOOKUP(R1458,material!A:B,2,0)</f>
        <v>#N/A</v>
      </c>
      <c r="U1458" s="141" t="s">
        <v>7644</v>
      </c>
      <c r="V1458" s="141"/>
      <c r="W1458" s="273" t="s">
        <v>858</v>
      </c>
      <c r="X1458" s="141">
        <f>VLOOKUP(W1458,SIZE!A:B,2,0)</f>
        <v>1</v>
      </c>
      <c r="Y1458" s="141">
        <v>0</v>
      </c>
      <c r="Z1458" s="141" t="s">
        <v>1052</v>
      </c>
      <c r="AA1458" s="141">
        <f>VLOOKUP(Z1458,COLOR!A:B,2,0)</f>
        <v>3</v>
      </c>
      <c r="AB1458" s="130"/>
      <c r="AC1458" s="130"/>
      <c r="AD1458" s="130"/>
      <c r="AE1458" s="130"/>
      <c r="AF1458" s="130"/>
      <c r="AG1458" s="130"/>
      <c r="AH1458" s="130"/>
      <c r="AI1458" s="130"/>
      <c r="AJ1458" s="130"/>
      <c r="AK1458" s="130"/>
      <c r="AL1458" s="130"/>
      <c r="AM1458" s="130"/>
    </row>
    <row r="1459" spans="1:39" ht="20.25" customHeight="1">
      <c r="A1459" s="132">
        <v>1458</v>
      </c>
      <c r="B1459" s="19" t="s">
        <v>5923</v>
      </c>
      <c r="C1459" s="250">
        <v>61091000000</v>
      </c>
      <c r="D1459" s="261" t="s">
        <v>856</v>
      </c>
      <c r="E1459" s="143" t="str">
        <f t="shared" si="62"/>
        <v>Շապիկ</v>
      </c>
      <c r="F1459" s="273" t="s">
        <v>46</v>
      </c>
      <c r="G1459" s="144">
        <f>VLOOKUP(E1459,subcategory!A:B,2,0)</f>
        <v>73</v>
      </c>
      <c r="H1459" s="273" t="s">
        <v>20</v>
      </c>
      <c r="I1459" s="213" t="e">
        <f>VLOOKUP(H1459,gender!A:B,2,0)</f>
        <v>#N/A</v>
      </c>
      <c r="J1459" s="273">
        <v>160</v>
      </c>
      <c r="K1459" s="273">
        <v>160</v>
      </c>
      <c r="L1459" s="273">
        <v>1</v>
      </c>
      <c r="M1459" s="273" t="s">
        <v>2262</v>
      </c>
      <c r="N1459" s="144">
        <f>VLOOKUP(M1459,brand!A:B,2,0)</f>
        <v>823</v>
      </c>
      <c r="O1459" s="144"/>
      <c r="P1459" s="144" t="e">
        <f>VLOOKUP(O1459,country!A:B,2,0)</f>
        <v>#N/A</v>
      </c>
      <c r="Q1459" s="273" t="s">
        <v>436</v>
      </c>
      <c r="R1459" s="144" t="str">
        <f t="shared" si="63"/>
        <v>100% Բամբակ</v>
      </c>
      <c r="S1459" s="144" t="s">
        <v>7205</v>
      </c>
      <c r="T1459" s="144" t="e">
        <f>VLOOKUP(R1459,material!A:B,2,0)</f>
        <v>#N/A</v>
      </c>
      <c r="U1459" s="141" t="s">
        <v>7644</v>
      </c>
      <c r="V1459" s="141"/>
      <c r="W1459" s="273" t="s">
        <v>825</v>
      </c>
      <c r="X1459" s="141">
        <f>VLOOKUP(W1459,SIZE!A:B,2,0)</f>
        <v>119</v>
      </c>
      <c r="Y1459" s="141">
        <v>0</v>
      </c>
      <c r="Z1459" s="141" t="s">
        <v>7778</v>
      </c>
      <c r="AA1459" s="141" t="e">
        <f>VLOOKUP(Z1459,COLOR!A:B,2,0)</f>
        <v>#N/A</v>
      </c>
      <c r="AB1459" s="130"/>
      <c r="AC1459" s="130"/>
      <c r="AD1459" s="130"/>
      <c r="AE1459" s="130"/>
      <c r="AF1459" s="130"/>
      <c r="AG1459" s="130"/>
      <c r="AH1459" s="130"/>
      <c r="AI1459" s="130"/>
      <c r="AJ1459" s="130"/>
      <c r="AK1459" s="130"/>
      <c r="AL1459" s="130"/>
      <c r="AM1459" s="130"/>
    </row>
    <row r="1460" spans="1:39" ht="20.25" customHeight="1">
      <c r="A1460" s="132">
        <v>1459</v>
      </c>
      <c r="B1460" s="19" t="s">
        <v>5924</v>
      </c>
      <c r="C1460" s="250">
        <v>61091000000</v>
      </c>
      <c r="D1460" s="261" t="s">
        <v>2283</v>
      </c>
      <c r="E1460" s="143" t="str">
        <f t="shared" si="62"/>
        <v>Շապիկ</v>
      </c>
      <c r="F1460" s="273" t="s">
        <v>46</v>
      </c>
      <c r="G1460" s="144">
        <f>VLOOKUP(E1460,subcategory!A:B,2,0)</f>
        <v>73</v>
      </c>
      <c r="H1460" s="273" t="s">
        <v>10</v>
      </c>
      <c r="I1460" s="213" t="e">
        <f>VLOOKUP(H1460,gender!A:B,2,0)</f>
        <v>#N/A</v>
      </c>
      <c r="J1460" s="273">
        <v>170</v>
      </c>
      <c r="K1460" s="273">
        <v>170</v>
      </c>
      <c r="L1460" s="273">
        <v>1</v>
      </c>
      <c r="M1460" s="273" t="s">
        <v>2262</v>
      </c>
      <c r="N1460" s="144">
        <f>VLOOKUP(M1460,brand!A:B,2,0)</f>
        <v>823</v>
      </c>
      <c r="O1460" s="144"/>
      <c r="P1460" s="144" t="e">
        <f>VLOOKUP(O1460,country!A:B,2,0)</f>
        <v>#N/A</v>
      </c>
      <c r="Q1460" s="273" t="s">
        <v>436</v>
      </c>
      <c r="R1460" s="144" t="str">
        <f t="shared" si="63"/>
        <v>100% Բամբակ</v>
      </c>
      <c r="S1460" s="144" t="s">
        <v>7205</v>
      </c>
      <c r="T1460" s="144" t="e">
        <f>VLOOKUP(R1460,material!A:B,2,0)</f>
        <v>#N/A</v>
      </c>
      <c r="U1460" s="141" t="s">
        <v>7644</v>
      </c>
      <c r="V1460" s="141"/>
      <c r="W1460" s="273" t="s">
        <v>828</v>
      </c>
      <c r="X1460" s="141">
        <f>VLOOKUP(W1460,SIZE!A:B,2,0)</f>
        <v>124</v>
      </c>
      <c r="Y1460" s="141">
        <v>0</v>
      </c>
      <c r="Z1460" s="141" t="s">
        <v>7779</v>
      </c>
      <c r="AA1460" s="141" t="e">
        <f>VLOOKUP(Z1460,COLOR!A:B,2,0)</f>
        <v>#N/A</v>
      </c>
      <c r="AB1460" s="130"/>
      <c r="AC1460" s="130"/>
      <c r="AD1460" s="130"/>
      <c r="AE1460" s="130"/>
      <c r="AF1460" s="130"/>
      <c r="AG1460" s="130"/>
      <c r="AH1460" s="130"/>
      <c r="AI1460" s="130"/>
      <c r="AJ1460" s="130"/>
      <c r="AK1460" s="130"/>
      <c r="AL1460" s="130"/>
      <c r="AM1460" s="130"/>
    </row>
    <row r="1461" spans="1:39" ht="20.25" customHeight="1">
      <c r="A1461" s="132">
        <v>1460</v>
      </c>
      <c r="B1461" s="19" t="s">
        <v>5925</v>
      </c>
      <c r="C1461" s="250">
        <v>61091000000</v>
      </c>
      <c r="D1461" s="261" t="s">
        <v>856</v>
      </c>
      <c r="E1461" s="143" t="str">
        <f t="shared" si="62"/>
        <v>Շապիկ</v>
      </c>
      <c r="F1461" s="273" t="s">
        <v>46</v>
      </c>
      <c r="G1461" s="144">
        <f>VLOOKUP(E1461,subcategory!A:B,2,0)</f>
        <v>73</v>
      </c>
      <c r="H1461" s="273" t="s">
        <v>20</v>
      </c>
      <c r="I1461" s="213" t="e">
        <f>VLOOKUP(H1461,gender!A:B,2,0)</f>
        <v>#N/A</v>
      </c>
      <c r="J1461" s="273">
        <v>135</v>
      </c>
      <c r="K1461" s="273">
        <v>135</v>
      </c>
      <c r="L1461" s="273">
        <v>1</v>
      </c>
      <c r="M1461" s="273" t="s">
        <v>2262</v>
      </c>
      <c r="N1461" s="144">
        <f>VLOOKUP(M1461,brand!A:B,2,0)</f>
        <v>823</v>
      </c>
      <c r="O1461" s="144"/>
      <c r="P1461" s="144" t="e">
        <f>VLOOKUP(O1461,country!A:B,2,0)</f>
        <v>#N/A</v>
      </c>
      <c r="Q1461" s="273" t="s">
        <v>436</v>
      </c>
      <c r="R1461" s="144" t="str">
        <f t="shared" si="63"/>
        <v>100% Բամբակ</v>
      </c>
      <c r="S1461" s="144" t="s">
        <v>7205</v>
      </c>
      <c r="T1461" s="144" t="e">
        <f>VLOOKUP(R1461,material!A:B,2,0)</f>
        <v>#N/A</v>
      </c>
      <c r="U1461" s="141" t="s">
        <v>7644</v>
      </c>
      <c r="V1461" s="141"/>
      <c r="W1461" s="273" t="s">
        <v>810</v>
      </c>
      <c r="X1461" s="141">
        <f>VLOOKUP(W1461,SIZE!A:B,2,0)</f>
        <v>122</v>
      </c>
      <c r="Y1461" s="141">
        <v>0</v>
      </c>
      <c r="Z1461" s="141" t="s">
        <v>1033</v>
      </c>
      <c r="AA1461" s="141">
        <f>VLOOKUP(Z1461,COLOR!A:B,2,0)</f>
        <v>20</v>
      </c>
      <c r="AB1461" s="130"/>
      <c r="AC1461" s="130"/>
      <c r="AD1461" s="130"/>
      <c r="AE1461" s="130"/>
      <c r="AF1461" s="130"/>
      <c r="AG1461" s="130"/>
      <c r="AH1461" s="130"/>
      <c r="AI1461" s="130"/>
      <c r="AJ1461" s="130"/>
      <c r="AK1461" s="130"/>
      <c r="AL1461" s="130"/>
      <c r="AM1461" s="130"/>
    </row>
    <row r="1462" spans="1:39" ht="20.25" customHeight="1">
      <c r="A1462" s="132">
        <v>1461</v>
      </c>
      <c r="B1462" s="19" t="s">
        <v>5926</v>
      </c>
      <c r="C1462" s="250">
        <v>61091000000</v>
      </c>
      <c r="D1462" s="261" t="s">
        <v>2283</v>
      </c>
      <c r="E1462" s="143" t="str">
        <f t="shared" si="62"/>
        <v>Շապիկ</v>
      </c>
      <c r="F1462" s="273" t="s">
        <v>46</v>
      </c>
      <c r="G1462" s="144">
        <f>VLOOKUP(E1462,subcategory!A:B,2,0)</f>
        <v>73</v>
      </c>
      <c r="H1462" s="273" t="s">
        <v>10</v>
      </c>
      <c r="I1462" s="213" t="e">
        <f>VLOOKUP(H1462,gender!A:B,2,0)</f>
        <v>#N/A</v>
      </c>
      <c r="J1462" s="273">
        <v>135</v>
      </c>
      <c r="K1462" s="273">
        <v>135</v>
      </c>
      <c r="L1462" s="273">
        <v>1</v>
      </c>
      <c r="M1462" s="273" t="s">
        <v>2262</v>
      </c>
      <c r="N1462" s="144">
        <f>VLOOKUP(M1462,brand!A:B,2,0)</f>
        <v>823</v>
      </c>
      <c r="O1462" s="144"/>
      <c r="P1462" s="144" t="e">
        <f>VLOOKUP(O1462,country!A:B,2,0)</f>
        <v>#N/A</v>
      </c>
      <c r="Q1462" s="273" t="s">
        <v>436</v>
      </c>
      <c r="R1462" s="144" t="str">
        <f t="shared" si="63"/>
        <v>100% Բամբակ</v>
      </c>
      <c r="S1462" s="144" t="s">
        <v>7205</v>
      </c>
      <c r="T1462" s="144" t="e">
        <f>VLOOKUP(R1462,material!A:B,2,0)</f>
        <v>#N/A</v>
      </c>
      <c r="U1462" s="141" t="s">
        <v>7644</v>
      </c>
      <c r="V1462" s="141"/>
      <c r="W1462" s="273" t="s">
        <v>810</v>
      </c>
      <c r="X1462" s="141">
        <f>VLOOKUP(W1462,SIZE!A:B,2,0)</f>
        <v>122</v>
      </c>
      <c r="Y1462" s="141">
        <v>0</v>
      </c>
      <c r="Z1462" s="141" t="s">
        <v>1071</v>
      </c>
      <c r="AA1462" s="141">
        <f>VLOOKUP(Z1462,COLOR!A:B,2,0)</f>
        <v>12</v>
      </c>
      <c r="AB1462" s="130"/>
      <c r="AC1462" s="130"/>
      <c r="AD1462" s="130"/>
      <c r="AE1462" s="130"/>
      <c r="AF1462" s="130"/>
      <c r="AG1462" s="130"/>
      <c r="AH1462" s="130"/>
      <c r="AI1462" s="130"/>
      <c r="AJ1462" s="130"/>
      <c r="AK1462" s="130"/>
      <c r="AL1462" s="130"/>
      <c r="AM1462" s="130"/>
    </row>
    <row r="1463" spans="1:39" ht="20.25" customHeight="1">
      <c r="A1463" s="132">
        <v>1462</v>
      </c>
      <c r="B1463" s="19" t="s">
        <v>5927</v>
      </c>
      <c r="C1463" s="250">
        <v>61091000000</v>
      </c>
      <c r="D1463" s="261" t="s">
        <v>856</v>
      </c>
      <c r="E1463" s="143" t="str">
        <f t="shared" si="62"/>
        <v>Շապիկ</v>
      </c>
      <c r="F1463" s="273" t="s">
        <v>46</v>
      </c>
      <c r="G1463" s="144">
        <f>VLOOKUP(E1463,subcategory!A:B,2,0)</f>
        <v>73</v>
      </c>
      <c r="H1463" s="273" t="s">
        <v>20</v>
      </c>
      <c r="I1463" s="213" t="e">
        <f>VLOOKUP(H1463,gender!A:B,2,0)</f>
        <v>#N/A</v>
      </c>
      <c r="J1463" s="273">
        <v>125</v>
      </c>
      <c r="K1463" s="273">
        <v>125</v>
      </c>
      <c r="L1463" s="273">
        <v>1</v>
      </c>
      <c r="M1463" s="273" t="s">
        <v>2262</v>
      </c>
      <c r="N1463" s="144">
        <f>VLOOKUP(M1463,brand!A:B,2,0)</f>
        <v>823</v>
      </c>
      <c r="O1463" s="144"/>
      <c r="P1463" s="144" t="e">
        <f>VLOOKUP(O1463,country!A:B,2,0)</f>
        <v>#N/A</v>
      </c>
      <c r="Q1463" s="273" t="s">
        <v>436</v>
      </c>
      <c r="R1463" s="144" t="str">
        <f t="shared" si="63"/>
        <v>100% Բամբակ</v>
      </c>
      <c r="S1463" s="144" t="s">
        <v>7205</v>
      </c>
      <c r="T1463" s="144" t="e">
        <f>VLOOKUP(R1463,material!A:B,2,0)</f>
        <v>#N/A</v>
      </c>
      <c r="U1463" s="141" t="s">
        <v>7644</v>
      </c>
      <c r="V1463" s="141"/>
      <c r="W1463" s="273" t="s">
        <v>825</v>
      </c>
      <c r="X1463" s="141">
        <f>VLOOKUP(W1463,SIZE!A:B,2,0)</f>
        <v>119</v>
      </c>
      <c r="Y1463" s="141">
        <v>0</v>
      </c>
      <c r="Z1463" s="141" t="s">
        <v>1061</v>
      </c>
      <c r="AA1463" s="141">
        <f>VLOOKUP(Z1463,COLOR!A:B,2,0)</f>
        <v>4</v>
      </c>
      <c r="AB1463" s="130"/>
      <c r="AC1463" s="130"/>
      <c r="AD1463" s="130"/>
      <c r="AE1463" s="130"/>
      <c r="AF1463" s="130"/>
      <c r="AG1463" s="130"/>
      <c r="AH1463" s="130"/>
      <c r="AI1463" s="130"/>
      <c r="AJ1463" s="130"/>
      <c r="AK1463" s="130"/>
      <c r="AL1463" s="130"/>
      <c r="AM1463" s="130"/>
    </row>
    <row r="1464" spans="1:39" ht="20.25" customHeight="1">
      <c r="A1464" s="132">
        <v>1463</v>
      </c>
      <c r="B1464" s="19" t="s">
        <v>5928</v>
      </c>
      <c r="C1464" s="250">
        <v>61091000000</v>
      </c>
      <c r="D1464" s="261" t="s">
        <v>856</v>
      </c>
      <c r="E1464" s="143" t="str">
        <f t="shared" si="62"/>
        <v>Շապիկ</v>
      </c>
      <c r="F1464" s="273" t="s">
        <v>46</v>
      </c>
      <c r="G1464" s="144">
        <f>VLOOKUP(E1464,subcategory!A:B,2,0)</f>
        <v>73</v>
      </c>
      <c r="H1464" s="273" t="s">
        <v>20</v>
      </c>
      <c r="I1464" s="213" t="e">
        <f>VLOOKUP(H1464,gender!A:B,2,0)</f>
        <v>#N/A</v>
      </c>
      <c r="J1464" s="273">
        <v>160</v>
      </c>
      <c r="K1464" s="273">
        <v>160</v>
      </c>
      <c r="L1464" s="273">
        <v>1</v>
      </c>
      <c r="M1464" s="273" t="s">
        <v>2262</v>
      </c>
      <c r="N1464" s="144">
        <f>VLOOKUP(M1464,brand!A:B,2,0)</f>
        <v>823</v>
      </c>
      <c r="O1464" s="144"/>
      <c r="P1464" s="144" t="e">
        <f>VLOOKUP(O1464,country!A:B,2,0)</f>
        <v>#N/A</v>
      </c>
      <c r="Q1464" s="273" t="s">
        <v>436</v>
      </c>
      <c r="R1464" s="144" t="str">
        <f t="shared" si="63"/>
        <v>100% Բամբակ</v>
      </c>
      <c r="S1464" s="144" t="s">
        <v>7205</v>
      </c>
      <c r="T1464" s="144" t="e">
        <f>VLOOKUP(R1464,material!A:B,2,0)</f>
        <v>#N/A</v>
      </c>
      <c r="U1464" s="141" t="s">
        <v>7644</v>
      </c>
      <c r="V1464" s="141"/>
      <c r="W1464" s="273" t="s">
        <v>978</v>
      </c>
      <c r="X1464" s="141">
        <f>VLOOKUP(W1464,SIZE!A:B,2,0)</f>
        <v>126</v>
      </c>
      <c r="Y1464" s="141">
        <v>0</v>
      </c>
      <c r="Z1464" s="141" t="s">
        <v>1033</v>
      </c>
      <c r="AA1464" s="141">
        <f>VLOOKUP(Z1464,COLOR!A:B,2,0)</f>
        <v>20</v>
      </c>
      <c r="AB1464" s="130"/>
      <c r="AC1464" s="130"/>
      <c r="AD1464" s="130"/>
      <c r="AE1464" s="130"/>
      <c r="AF1464" s="130"/>
      <c r="AG1464" s="130"/>
      <c r="AH1464" s="130"/>
      <c r="AI1464" s="130"/>
      <c r="AJ1464" s="130"/>
      <c r="AK1464" s="130"/>
      <c r="AL1464" s="130"/>
      <c r="AM1464" s="130"/>
    </row>
    <row r="1465" spans="1:39" ht="20.25" customHeight="1">
      <c r="A1465" s="132">
        <v>1464</v>
      </c>
      <c r="B1465" s="19" t="s">
        <v>5929</v>
      </c>
      <c r="C1465" s="250">
        <v>61091000000</v>
      </c>
      <c r="D1465" s="261" t="s">
        <v>2283</v>
      </c>
      <c r="E1465" s="143" t="str">
        <f t="shared" si="62"/>
        <v>Շապիկ</v>
      </c>
      <c r="F1465" s="273" t="s">
        <v>46</v>
      </c>
      <c r="G1465" s="144">
        <f>VLOOKUP(E1465,subcategory!A:B,2,0)</f>
        <v>73</v>
      </c>
      <c r="H1465" s="273" t="s">
        <v>10</v>
      </c>
      <c r="I1465" s="213" t="e">
        <f>VLOOKUP(H1465,gender!A:B,2,0)</f>
        <v>#N/A</v>
      </c>
      <c r="J1465" s="273">
        <v>190</v>
      </c>
      <c r="K1465" s="273">
        <v>190</v>
      </c>
      <c r="L1465" s="273">
        <v>1</v>
      </c>
      <c r="M1465" s="273" t="s">
        <v>2262</v>
      </c>
      <c r="N1465" s="144">
        <f>VLOOKUP(M1465,brand!A:B,2,0)</f>
        <v>823</v>
      </c>
      <c r="O1465" s="144"/>
      <c r="P1465" s="144" t="e">
        <f>VLOOKUP(O1465,country!A:B,2,0)</f>
        <v>#N/A</v>
      </c>
      <c r="Q1465" s="273" t="s">
        <v>436</v>
      </c>
      <c r="R1465" s="144" t="str">
        <f t="shared" si="63"/>
        <v>100% Բամբակ</v>
      </c>
      <c r="S1465" s="144" t="s">
        <v>7205</v>
      </c>
      <c r="T1465" s="144" t="e">
        <f>VLOOKUP(R1465,material!A:B,2,0)</f>
        <v>#N/A</v>
      </c>
      <c r="U1465" s="141" t="s">
        <v>7644</v>
      </c>
      <c r="V1465" s="141"/>
      <c r="W1465" s="273" t="s">
        <v>978</v>
      </c>
      <c r="X1465" s="141">
        <f>VLOOKUP(W1465,SIZE!A:B,2,0)</f>
        <v>126</v>
      </c>
      <c r="Y1465" s="141">
        <v>0</v>
      </c>
      <c r="Z1465" s="141" t="s">
        <v>1061</v>
      </c>
      <c r="AA1465" s="141">
        <f>VLOOKUP(Z1465,COLOR!A:B,2,0)</f>
        <v>4</v>
      </c>
      <c r="AB1465" s="130"/>
      <c r="AC1465" s="130"/>
      <c r="AD1465" s="130"/>
      <c r="AE1465" s="130"/>
      <c r="AF1465" s="130"/>
      <c r="AG1465" s="130"/>
      <c r="AH1465" s="130"/>
      <c r="AI1465" s="130"/>
      <c r="AJ1465" s="130"/>
      <c r="AK1465" s="130"/>
      <c r="AL1465" s="130"/>
      <c r="AM1465" s="130"/>
    </row>
    <row r="1466" spans="1:39" ht="20.25" customHeight="1">
      <c r="A1466" s="132">
        <v>1465</v>
      </c>
      <c r="B1466" s="19" t="s">
        <v>5930</v>
      </c>
      <c r="C1466" s="250">
        <v>61091000000</v>
      </c>
      <c r="D1466" s="261" t="s">
        <v>2283</v>
      </c>
      <c r="E1466" s="143" t="str">
        <f t="shared" si="62"/>
        <v>Շապիկ</v>
      </c>
      <c r="F1466" s="273" t="s">
        <v>46</v>
      </c>
      <c r="G1466" s="144">
        <f>VLOOKUP(E1466,subcategory!A:B,2,0)</f>
        <v>73</v>
      </c>
      <c r="H1466" s="273" t="s">
        <v>10</v>
      </c>
      <c r="I1466" s="213" t="e">
        <f>VLOOKUP(H1466,gender!A:B,2,0)</f>
        <v>#N/A</v>
      </c>
      <c r="J1466" s="273">
        <v>180</v>
      </c>
      <c r="K1466" s="273">
        <v>180</v>
      </c>
      <c r="L1466" s="273">
        <v>1</v>
      </c>
      <c r="M1466" s="273" t="s">
        <v>2262</v>
      </c>
      <c r="N1466" s="144">
        <f>VLOOKUP(M1466,brand!A:B,2,0)</f>
        <v>823</v>
      </c>
      <c r="O1466" s="144"/>
      <c r="P1466" s="144" t="e">
        <f>VLOOKUP(O1466,country!A:B,2,0)</f>
        <v>#N/A</v>
      </c>
      <c r="Q1466" s="273" t="s">
        <v>436</v>
      </c>
      <c r="R1466" s="144" t="str">
        <f t="shared" si="63"/>
        <v>100% Բամբակ</v>
      </c>
      <c r="S1466" s="144" t="s">
        <v>7205</v>
      </c>
      <c r="T1466" s="144" t="e">
        <f>VLOOKUP(R1466,material!A:B,2,0)</f>
        <v>#N/A</v>
      </c>
      <c r="U1466" s="141" t="s">
        <v>7644</v>
      </c>
      <c r="V1466" s="141"/>
      <c r="W1466" s="273" t="s">
        <v>978</v>
      </c>
      <c r="X1466" s="141">
        <f>VLOOKUP(W1466,SIZE!A:B,2,0)</f>
        <v>126</v>
      </c>
      <c r="Y1466" s="141">
        <v>0</v>
      </c>
      <c r="Z1466" s="141" t="s">
        <v>7779</v>
      </c>
      <c r="AA1466" s="141" t="e">
        <f>VLOOKUP(Z1466,COLOR!A:B,2,0)</f>
        <v>#N/A</v>
      </c>
      <c r="AB1466" s="130"/>
      <c r="AC1466" s="130"/>
      <c r="AD1466" s="130"/>
      <c r="AE1466" s="130"/>
      <c r="AF1466" s="130"/>
      <c r="AG1466" s="130"/>
      <c r="AH1466" s="130"/>
      <c r="AI1466" s="130"/>
      <c r="AJ1466" s="130"/>
      <c r="AK1466" s="130"/>
      <c r="AL1466" s="130"/>
      <c r="AM1466" s="130"/>
    </row>
    <row r="1467" spans="1:39" ht="20.25" customHeight="1">
      <c r="A1467" s="132">
        <v>1466</v>
      </c>
      <c r="B1467" s="19" t="s">
        <v>5931</v>
      </c>
      <c r="C1467" s="250">
        <v>61091000000</v>
      </c>
      <c r="D1467" s="261" t="s">
        <v>856</v>
      </c>
      <c r="E1467" s="143" t="str">
        <f t="shared" si="62"/>
        <v>Շապիկ</v>
      </c>
      <c r="F1467" s="273" t="s">
        <v>46</v>
      </c>
      <c r="G1467" s="144">
        <f>VLOOKUP(E1467,subcategory!A:B,2,0)</f>
        <v>73</v>
      </c>
      <c r="H1467" s="273" t="s">
        <v>20</v>
      </c>
      <c r="I1467" s="213" t="e">
        <f>VLOOKUP(H1467,gender!A:B,2,0)</f>
        <v>#N/A</v>
      </c>
      <c r="J1467" s="273">
        <v>115</v>
      </c>
      <c r="K1467" s="273">
        <v>115</v>
      </c>
      <c r="L1467" s="273">
        <v>1</v>
      </c>
      <c r="M1467" s="273" t="s">
        <v>2262</v>
      </c>
      <c r="N1467" s="144">
        <f>VLOOKUP(M1467,brand!A:B,2,0)</f>
        <v>823</v>
      </c>
      <c r="O1467" s="144"/>
      <c r="P1467" s="144" t="e">
        <f>VLOOKUP(O1467,country!A:B,2,0)</f>
        <v>#N/A</v>
      </c>
      <c r="Q1467" s="273" t="s">
        <v>436</v>
      </c>
      <c r="R1467" s="144" t="str">
        <f t="shared" si="63"/>
        <v>100% Բամբակ</v>
      </c>
      <c r="S1467" s="144" t="s">
        <v>7205</v>
      </c>
      <c r="T1467" s="144" t="e">
        <f>VLOOKUP(R1467,material!A:B,2,0)</f>
        <v>#N/A</v>
      </c>
      <c r="U1467" s="141" t="s">
        <v>7644</v>
      </c>
      <c r="V1467" s="141"/>
      <c r="W1467" s="273" t="s">
        <v>828</v>
      </c>
      <c r="X1467" s="141">
        <f>VLOOKUP(W1467,SIZE!A:B,2,0)</f>
        <v>124</v>
      </c>
      <c r="Y1467" s="141">
        <v>0</v>
      </c>
      <c r="Z1467" s="141" t="s">
        <v>7779</v>
      </c>
      <c r="AA1467" s="141" t="e">
        <f>VLOOKUP(Z1467,COLOR!A:B,2,0)</f>
        <v>#N/A</v>
      </c>
      <c r="AB1467" s="130"/>
      <c r="AC1467" s="130"/>
      <c r="AD1467" s="130"/>
      <c r="AE1467" s="130"/>
      <c r="AF1467" s="130"/>
      <c r="AG1467" s="130"/>
      <c r="AH1467" s="130"/>
      <c r="AI1467" s="130"/>
      <c r="AJ1467" s="130"/>
      <c r="AK1467" s="130"/>
      <c r="AL1467" s="130"/>
      <c r="AM1467" s="130"/>
    </row>
    <row r="1468" spans="1:39" ht="20.25" customHeight="1">
      <c r="A1468" s="132">
        <v>1467</v>
      </c>
      <c r="B1468" s="19" t="s">
        <v>5932</v>
      </c>
      <c r="C1468" s="250">
        <v>61091000000</v>
      </c>
      <c r="D1468" s="261" t="s">
        <v>856</v>
      </c>
      <c r="E1468" s="143" t="str">
        <f t="shared" si="62"/>
        <v>Շապիկ</v>
      </c>
      <c r="F1468" s="273" t="s">
        <v>46</v>
      </c>
      <c r="G1468" s="144">
        <f>VLOOKUP(E1468,subcategory!A:B,2,0)</f>
        <v>73</v>
      </c>
      <c r="H1468" s="273" t="s">
        <v>20</v>
      </c>
      <c r="I1468" s="213" t="e">
        <f>VLOOKUP(H1468,gender!A:B,2,0)</f>
        <v>#N/A</v>
      </c>
      <c r="J1468" s="273">
        <v>110</v>
      </c>
      <c r="K1468" s="273">
        <v>110</v>
      </c>
      <c r="L1468" s="273">
        <v>1</v>
      </c>
      <c r="M1468" s="273" t="s">
        <v>2262</v>
      </c>
      <c r="N1468" s="144">
        <f>VLOOKUP(M1468,brand!A:B,2,0)</f>
        <v>823</v>
      </c>
      <c r="O1468" s="144"/>
      <c r="P1468" s="144" t="e">
        <f>VLOOKUP(O1468,country!A:B,2,0)</f>
        <v>#N/A</v>
      </c>
      <c r="Q1468" s="273" t="s">
        <v>436</v>
      </c>
      <c r="R1468" s="144" t="str">
        <f t="shared" si="63"/>
        <v>100% Բամբակ</v>
      </c>
      <c r="S1468" s="144" t="s">
        <v>7205</v>
      </c>
      <c r="T1468" s="144" t="e">
        <f>VLOOKUP(R1468,material!A:B,2,0)</f>
        <v>#N/A</v>
      </c>
      <c r="U1468" s="141" t="s">
        <v>7644</v>
      </c>
      <c r="V1468" s="141"/>
      <c r="W1468" s="273" t="s">
        <v>978</v>
      </c>
      <c r="X1468" s="141">
        <f>VLOOKUP(W1468,SIZE!A:B,2,0)</f>
        <v>126</v>
      </c>
      <c r="Y1468" s="141">
        <v>0</v>
      </c>
      <c r="Z1468" s="141" t="s">
        <v>1071</v>
      </c>
      <c r="AA1468" s="141">
        <f>VLOOKUP(Z1468,COLOR!A:B,2,0)</f>
        <v>12</v>
      </c>
      <c r="AB1468" s="130"/>
      <c r="AC1468" s="130"/>
      <c r="AD1468" s="130"/>
      <c r="AE1468" s="130"/>
      <c r="AF1468" s="130"/>
      <c r="AG1468" s="130"/>
      <c r="AH1468" s="130"/>
      <c r="AI1468" s="130"/>
      <c r="AJ1468" s="130"/>
      <c r="AK1468" s="130"/>
      <c r="AL1468" s="130"/>
      <c r="AM1468" s="130"/>
    </row>
    <row r="1469" spans="1:39" ht="20.25" customHeight="1">
      <c r="A1469" s="132">
        <v>1468</v>
      </c>
      <c r="B1469" s="19" t="s">
        <v>5933</v>
      </c>
      <c r="C1469" s="250">
        <v>61091000000</v>
      </c>
      <c r="D1469" s="261" t="s">
        <v>7035</v>
      </c>
      <c r="E1469" s="143" t="str">
        <f t="shared" si="62"/>
        <v>Երկարաթև Շապիկ</v>
      </c>
      <c r="F1469" s="273" t="s">
        <v>326</v>
      </c>
      <c r="G1469" s="144">
        <f>VLOOKUP(E1469,subcategory!A:B,2,0)</f>
        <v>21</v>
      </c>
      <c r="H1469" s="273" t="s">
        <v>10</v>
      </c>
      <c r="I1469" s="213" t="e">
        <f>VLOOKUP(H1469,gender!A:B,2,0)</f>
        <v>#N/A</v>
      </c>
      <c r="J1469" s="273">
        <v>145</v>
      </c>
      <c r="K1469" s="273">
        <v>145</v>
      </c>
      <c r="L1469" s="273">
        <v>1</v>
      </c>
      <c r="M1469" s="273" t="s">
        <v>2262</v>
      </c>
      <c r="N1469" s="144">
        <f>VLOOKUP(M1469,brand!A:B,2,0)</f>
        <v>823</v>
      </c>
      <c r="O1469" s="144"/>
      <c r="P1469" s="144" t="e">
        <f>VLOOKUP(O1469,country!A:B,2,0)</f>
        <v>#N/A</v>
      </c>
      <c r="Q1469" s="273" t="s">
        <v>440</v>
      </c>
      <c r="R1469" s="144" t="str">
        <f t="shared" si="63"/>
        <v>95% Բամբակ, 5% Էլաստան</v>
      </c>
      <c r="S1469" s="144" t="s">
        <v>7206</v>
      </c>
      <c r="T1469" s="144" t="e">
        <f>VLOOKUP(R1469,material!A:B,2,0)</f>
        <v>#N/A</v>
      </c>
      <c r="U1469" s="141" t="s">
        <v>7644</v>
      </c>
      <c r="V1469" s="141"/>
      <c r="W1469" s="273" t="s">
        <v>810</v>
      </c>
      <c r="X1469" s="141">
        <f>VLOOKUP(W1469,SIZE!A:B,2,0)</f>
        <v>122</v>
      </c>
      <c r="Y1469" s="141">
        <v>0</v>
      </c>
      <c r="Z1469" s="141" t="s">
        <v>1071</v>
      </c>
      <c r="AA1469" s="141">
        <f>VLOOKUP(Z1469,COLOR!A:B,2,0)</f>
        <v>12</v>
      </c>
      <c r="AB1469" s="130"/>
      <c r="AC1469" s="130"/>
      <c r="AD1469" s="130"/>
      <c r="AE1469" s="130"/>
      <c r="AF1469" s="130"/>
      <c r="AG1469" s="130"/>
      <c r="AH1469" s="130"/>
      <c r="AI1469" s="130"/>
      <c r="AJ1469" s="130"/>
      <c r="AK1469" s="130"/>
      <c r="AL1469" s="130"/>
      <c r="AM1469" s="130"/>
    </row>
    <row r="1470" spans="1:39" ht="20.25" customHeight="1">
      <c r="A1470" s="132">
        <v>1469</v>
      </c>
      <c r="B1470" s="19" t="s">
        <v>5934</v>
      </c>
      <c r="C1470" s="250">
        <v>61091000000</v>
      </c>
      <c r="D1470" s="261" t="s">
        <v>7036</v>
      </c>
      <c r="E1470" s="143" t="str">
        <f t="shared" si="62"/>
        <v>Շապիկ</v>
      </c>
      <c r="F1470" s="273" t="s">
        <v>46</v>
      </c>
      <c r="G1470" s="144">
        <f>VLOOKUP(E1470,subcategory!A:B,2,0)</f>
        <v>73</v>
      </c>
      <c r="H1470" s="273" t="s">
        <v>20</v>
      </c>
      <c r="I1470" s="213" t="e">
        <f>VLOOKUP(H1470,gender!A:B,2,0)</f>
        <v>#N/A</v>
      </c>
      <c r="J1470" s="273">
        <v>215</v>
      </c>
      <c r="K1470" s="273">
        <v>215</v>
      </c>
      <c r="L1470" s="273">
        <v>1</v>
      </c>
      <c r="M1470" s="273" t="s">
        <v>2262</v>
      </c>
      <c r="N1470" s="144">
        <f>VLOOKUP(M1470,brand!A:B,2,0)</f>
        <v>823</v>
      </c>
      <c r="O1470" s="144"/>
      <c r="P1470" s="144" t="e">
        <f>VLOOKUP(O1470,country!A:B,2,0)</f>
        <v>#N/A</v>
      </c>
      <c r="Q1470" s="273" t="s">
        <v>2841</v>
      </c>
      <c r="R1470" s="144" t="str">
        <f t="shared" si="63"/>
        <v>77% Բամբակ, 21% Պոլիեսթեր</v>
      </c>
      <c r="S1470" s="144" t="s">
        <v>7419</v>
      </c>
      <c r="T1470" s="144" t="e">
        <f>VLOOKUP(R1470,material!A:B,2,0)</f>
        <v>#N/A</v>
      </c>
      <c r="U1470" s="141" t="s">
        <v>7644</v>
      </c>
      <c r="V1470" s="141"/>
      <c r="W1470" s="273">
        <v>34</v>
      </c>
      <c r="X1470" s="141">
        <f>VLOOKUP(W1470,SIZE!A:B,2,0)</f>
        <v>41</v>
      </c>
      <c r="Y1470" s="141">
        <v>0</v>
      </c>
      <c r="Z1470" s="141" t="s">
        <v>1033</v>
      </c>
      <c r="AA1470" s="141">
        <f>VLOOKUP(Z1470,COLOR!A:B,2,0)</f>
        <v>20</v>
      </c>
      <c r="AB1470" s="130"/>
      <c r="AC1470" s="130"/>
      <c r="AD1470" s="130"/>
      <c r="AE1470" s="130"/>
      <c r="AF1470" s="130"/>
      <c r="AG1470" s="130"/>
      <c r="AH1470" s="130"/>
      <c r="AI1470" s="130"/>
      <c r="AJ1470" s="130"/>
      <c r="AK1470" s="130"/>
      <c r="AL1470" s="130"/>
      <c r="AM1470" s="130"/>
    </row>
    <row r="1471" spans="1:39" ht="20.25" customHeight="1">
      <c r="A1471" s="132">
        <v>1470</v>
      </c>
      <c r="B1471" s="19" t="s">
        <v>5935</v>
      </c>
      <c r="C1471" s="250">
        <v>61091000000</v>
      </c>
      <c r="D1471" s="261" t="s">
        <v>856</v>
      </c>
      <c r="E1471" s="143" t="str">
        <f t="shared" si="62"/>
        <v>Շապիկ</v>
      </c>
      <c r="F1471" s="273" t="s">
        <v>46</v>
      </c>
      <c r="G1471" s="144">
        <f>VLOOKUP(E1471,subcategory!A:B,2,0)</f>
        <v>73</v>
      </c>
      <c r="H1471" s="273" t="s">
        <v>20</v>
      </c>
      <c r="I1471" s="213" t="e">
        <f>VLOOKUP(H1471,gender!A:B,2,0)</f>
        <v>#N/A</v>
      </c>
      <c r="J1471" s="273">
        <v>115</v>
      </c>
      <c r="K1471" s="273">
        <v>115</v>
      </c>
      <c r="L1471" s="273">
        <v>1</v>
      </c>
      <c r="M1471" s="273" t="s">
        <v>2262</v>
      </c>
      <c r="N1471" s="144">
        <f>VLOOKUP(M1471,brand!A:B,2,0)</f>
        <v>823</v>
      </c>
      <c r="O1471" s="144"/>
      <c r="P1471" s="144" t="e">
        <f>VLOOKUP(O1471,country!A:B,2,0)</f>
        <v>#N/A</v>
      </c>
      <c r="Q1471" s="273" t="s">
        <v>436</v>
      </c>
      <c r="R1471" s="144" t="str">
        <f t="shared" si="63"/>
        <v>100% Բամբակ</v>
      </c>
      <c r="S1471" s="144" t="s">
        <v>7205</v>
      </c>
      <c r="T1471" s="144" t="e">
        <f>VLOOKUP(R1471,material!A:B,2,0)</f>
        <v>#N/A</v>
      </c>
      <c r="U1471" s="141" t="s">
        <v>7644</v>
      </c>
      <c r="V1471" s="141"/>
      <c r="W1471" s="273" t="s">
        <v>858</v>
      </c>
      <c r="X1471" s="141">
        <f>VLOOKUP(W1471,SIZE!A:B,2,0)</f>
        <v>1</v>
      </c>
      <c r="Y1471" s="141">
        <v>0</v>
      </c>
      <c r="Z1471" s="141" t="s">
        <v>1033</v>
      </c>
      <c r="AA1471" s="141">
        <f>VLOOKUP(Z1471,COLOR!A:B,2,0)</f>
        <v>20</v>
      </c>
      <c r="AB1471" s="130"/>
      <c r="AC1471" s="130"/>
      <c r="AD1471" s="130"/>
      <c r="AE1471" s="130"/>
      <c r="AF1471" s="130"/>
      <c r="AG1471" s="130"/>
      <c r="AH1471" s="130"/>
      <c r="AI1471" s="130"/>
      <c r="AJ1471" s="130"/>
      <c r="AK1471" s="130"/>
      <c r="AL1471" s="130"/>
      <c r="AM1471" s="130"/>
    </row>
    <row r="1472" spans="1:39" ht="20.25" customHeight="1">
      <c r="A1472" s="132">
        <v>1471</v>
      </c>
      <c r="B1472" s="19" t="s">
        <v>5936</v>
      </c>
      <c r="C1472" s="250">
        <v>61099020000</v>
      </c>
      <c r="D1472" s="261" t="s">
        <v>7037</v>
      </c>
      <c r="E1472" s="143" t="str">
        <f t="shared" si="62"/>
        <v>Երկարաթև Շապիկ</v>
      </c>
      <c r="F1472" s="273" t="s">
        <v>326</v>
      </c>
      <c r="G1472" s="144">
        <f>VLOOKUP(E1472,subcategory!A:B,2,0)</f>
        <v>21</v>
      </c>
      <c r="H1472" s="273" t="s">
        <v>7150</v>
      </c>
      <c r="I1472" s="213" t="e">
        <f>VLOOKUP(H1472,gender!A:B,2,0)</f>
        <v>#N/A</v>
      </c>
      <c r="J1472" s="273">
        <v>245</v>
      </c>
      <c r="K1472" s="273">
        <v>245</v>
      </c>
      <c r="L1472" s="273">
        <v>1</v>
      </c>
      <c r="M1472" s="273" t="s">
        <v>2262</v>
      </c>
      <c r="N1472" s="144">
        <f>VLOOKUP(M1472,brand!A:B,2,0)</f>
        <v>823</v>
      </c>
      <c r="O1472" s="144"/>
      <c r="P1472" s="144" t="e">
        <f>VLOOKUP(O1472,country!A:B,2,0)</f>
        <v>#N/A</v>
      </c>
      <c r="Q1472" s="273" t="s">
        <v>436</v>
      </c>
      <c r="R1472" s="144" t="str">
        <f t="shared" si="63"/>
        <v>51% Պոլիեսթեր, 48% Բամբակ</v>
      </c>
      <c r="S1472" s="144" t="s">
        <v>7420</v>
      </c>
      <c r="T1472" s="144" t="e">
        <f>VLOOKUP(R1472,material!A:B,2,0)</f>
        <v>#N/A</v>
      </c>
      <c r="U1472" s="141" t="s">
        <v>7644</v>
      </c>
      <c r="V1472" s="141"/>
      <c r="W1472" s="273" t="s">
        <v>1014</v>
      </c>
      <c r="X1472" s="141">
        <f>VLOOKUP(W1472,SIZE!A:B,2,0)</f>
        <v>529</v>
      </c>
      <c r="Y1472" s="141">
        <v>0</v>
      </c>
      <c r="Z1472" s="141" t="s">
        <v>2092</v>
      </c>
      <c r="AA1472" s="141">
        <f>VLOOKUP(Z1472,COLOR!A:B,2,0)</f>
        <v>8</v>
      </c>
      <c r="AB1472" s="130"/>
      <c r="AC1472" s="130"/>
      <c r="AD1472" s="130"/>
      <c r="AE1472" s="130"/>
      <c r="AF1472" s="130"/>
      <c r="AG1472" s="130"/>
      <c r="AH1472" s="130"/>
      <c r="AI1472" s="130"/>
      <c r="AJ1472" s="130"/>
      <c r="AK1472" s="130"/>
      <c r="AL1472" s="130"/>
      <c r="AM1472" s="130"/>
    </row>
    <row r="1473" spans="1:39" ht="20.25" customHeight="1">
      <c r="A1473" s="132">
        <v>1472</v>
      </c>
      <c r="B1473" s="19" t="s">
        <v>5937</v>
      </c>
      <c r="C1473" s="250">
        <v>61059090000</v>
      </c>
      <c r="D1473" s="261" t="s">
        <v>626</v>
      </c>
      <c r="E1473" s="143" t="str">
        <f t="shared" si="62"/>
        <v>Վերնաշապիկ</v>
      </c>
      <c r="F1473" s="273" t="s">
        <v>47</v>
      </c>
      <c r="G1473" s="144">
        <f>VLOOKUP(E1473,subcategory!A:B,2,0)</f>
        <v>82</v>
      </c>
      <c r="H1473" s="273" t="s">
        <v>10</v>
      </c>
      <c r="I1473" s="213" t="e">
        <f>VLOOKUP(H1473,gender!A:B,2,0)</f>
        <v>#N/A</v>
      </c>
      <c r="J1473" s="273">
        <v>175</v>
      </c>
      <c r="K1473" s="273">
        <v>175</v>
      </c>
      <c r="L1473" s="273">
        <v>1</v>
      </c>
      <c r="M1473" s="273" t="s">
        <v>2262</v>
      </c>
      <c r="N1473" s="144">
        <f>VLOOKUP(M1473,brand!A:B,2,0)</f>
        <v>823</v>
      </c>
      <c r="O1473" s="144"/>
      <c r="P1473" s="144" t="e">
        <f>VLOOKUP(O1473,country!A:B,2,0)</f>
        <v>#N/A</v>
      </c>
      <c r="Q1473" s="273" t="s">
        <v>436</v>
      </c>
      <c r="R1473" s="144" t="str">
        <f t="shared" si="63"/>
        <v>57% Վիսկոզ, 42% Պոլիեսթեր</v>
      </c>
      <c r="S1473" s="144" t="s">
        <v>7421</v>
      </c>
      <c r="T1473" s="144" t="e">
        <f>VLOOKUP(R1473,material!A:B,2,0)</f>
        <v>#N/A</v>
      </c>
      <c r="U1473" s="141" t="s">
        <v>7644</v>
      </c>
      <c r="V1473" s="141"/>
      <c r="W1473" s="273" t="s">
        <v>825</v>
      </c>
      <c r="X1473" s="141">
        <f>VLOOKUP(W1473,SIZE!A:B,2,0)</f>
        <v>119</v>
      </c>
      <c r="Y1473" s="141">
        <v>0</v>
      </c>
      <c r="Z1473" s="141" t="s">
        <v>1105</v>
      </c>
      <c r="AA1473" s="141">
        <f>VLOOKUP(Z1473,COLOR!A:B,2,0)</f>
        <v>16</v>
      </c>
      <c r="AB1473" s="130"/>
      <c r="AC1473" s="130"/>
      <c r="AD1473" s="130"/>
      <c r="AE1473" s="130"/>
      <c r="AF1473" s="130"/>
      <c r="AG1473" s="130"/>
      <c r="AH1473" s="130"/>
      <c r="AI1473" s="130"/>
      <c r="AJ1473" s="130"/>
      <c r="AK1473" s="130"/>
      <c r="AL1473" s="130"/>
      <c r="AM1473" s="130"/>
    </row>
    <row r="1474" spans="1:39" ht="20.25" customHeight="1">
      <c r="A1474" s="132">
        <v>1473</v>
      </c>
      <c r="B1474" s="19" t="s">
        <v>5844</v>
      </c>
      <c r="C1474" s="250">
        <v>61091000000</v>
      </c>
      <c r="D1474" s="261" t="s">
        <v>2283</v>
      </c>
      <c r="E1474" s="143" t="str">
        <f t="shared" si="62"/>
        <v>Շապիկ</v>
      </c>
      <c r="F1474" s="273" t="s">
        <v>46</v>
      </c>
      <c r="G1474" s="144">
        <f>VLOOKUP(E1474,subcategory!A:B,2,0)</f>
        <v>73</v>
      </c>
      <c r="H1474" s="273" t="s">
        <v>10</v>
      </c>
      <c r="I1474" s="213" t="e">
        <f>VLOOKUP(H1474,gender!A:B,2,0)</f>
        <v>#N/A</v>
      </c>
      <c r="J1474" s="273">
        <v>140</v>
      </c>
      <c r="K1474" s="273">
        <v>140</v>
      </c>
      <c r="L1474" s="273">
        <v>1</v>
      </c>
      <c r="M1474" s="273" t="s">
        <v>2262</v>
      </c>
      <c r="N1474" s="144">
        <f>VLOOKUP(M1474,brand!A:B,2,0)</f>
        <v>823</v>
      </c>
      <c r="O1474" s="144"/>
      <c r="P1474" s="144" t="e">
        <f>VLOOKUP(O1474,country!A:B,2,0)</f>
        <v>#N/A</v>
      </c>
      <c r="Q1474" s="273" t="s">
        <v>436</v>
      </c>
      <c r="R1474" s="144" t="str">
        <f t="shared" si="63"/>
        <v>100% Բամբակ</v>
      </c>
      <c r="S1474" s="144" t="s">
        <v>7205</v>
      </c>
      <c r="T1474" s="144" t="e">
        <f>VLOOKUP(R1474,material!A:B,2,0)</f>
        <v>#N/A</v>
      </c>
      <c r="U1474" s="141" t="s">
        <v>7644</v>
      </c>
      <c r="V1474" s="141"/>
      <c r="W1474" s="273" t="s">
        <v>858</v>
      </c>
      <c r="X1474" s="141">
        <f>VLOOKUP(W1474,SIZE!A:B,2,0)</f>
        <v>1</v>
      </c>
      <c r="Y1474" s="141">
        <v>0</v>
      </c>
      <c r="Z1474" s="141" t="s">
        <v>1105</v>
      </c>
      <c r="AA1474" s="141">
        <f>VLOOKUP(Z1474,COLOR!A:B,2,0)</f>
        <v>16</v>
      </c>
      <c r="AB1474" s="130"/>
      <c r="AC1474" s="130"/>
      <c r="AD1474" s="130"/>
      <c r="AE1474" s="130"/>
      <c r="AF1474" s="130"/>
      <c r="AG1474" s="130"/>
      <c r="AH1474" s="130"/>
      <c r="AI1474" s="130"/>
      <c r="AJ1474" s="130"/>
      <c r="AK1474" s="130"/>
      <c r="AL1474" s="130"/>
      <c r="AM1474" s="130"/>
    </row>
    <row r="1475" spans="1:39" ht="20.25" customHeight="1">
      <c r="A1475" s="132">
        <v>1474</v>
      </c>
      <c r="B1475" s="19" t="s">
        <v>5938</v>
      </c>
      <c r="C1475" s="250">
        <v>61059090000</v>
      </c>
      <c r="D1475" s="261" t="s">
        <v>626</v>
      </c>
      <c r="E1475" s="143" t="str">
        <f t="shared" ref="E1475:E1538" si="64">PROPER(F1475)</f>
        <v>Վերնաշապիկ</v>
      </c>
      <c r="F1475" s="273" t="s">
        <v>47</v>
      </c>
      <c r="G1475" s="144">
        <f>VLOOKUP(E1475,subcategory!A:B,2,0)</f>
        <v>82</v>
      </c>
      <c r="H1475" s="273" t="s">
        <v>10</v>
      </c>
      <c r="I1475" s="213" t="e">
        <f>VLOOKUP(H1475,gender!A:B,2,0)</f>
        <v>#N/A</v>
      </c>
      <c r="J1475" s="273">
        <v>245</v>
      </c>
      <c r="K1475" s="273">
        <v>245</v>
      </c>
      <c r="L1475" s="273">
        <v>1</v>
      </c>
      <c r="M1475" s="273" t="s">
        <v>2262</v>
      </c>
      <c r="N1475" s="144">
        <f>VLOOKUP(M1475,brand!A:B,2,0)</f>
        <v>823</v>
      </c>
      <c r="O1475" s="144"/>
      <c r="P1475" s="144" t="e">
        <f>VLOOKUP(O1475,country!A:B,2,0)</f>
        <v>#N/A</v>
      </c>
      <c r="Q1475" s="273" t="s">
        <v>436</v>
      </c>
      <c r="R1475" s="144" t="str">
        <f t="shared" si="63"/>
        <v>100% Վիսկոզա</v>
      </c>
      <c r="S1475" s="144" t="s">
        <v>7404</v>
      </c>
      <c r="T1475" s="144" t="e">
        <f>VLOOKUP(R1475,material!A:B,2,0)</f>
        <v>#N/A</v>
      </c>
      <c r="U1475" s="141" t="s">
        <v>7644</v>
      </c>
      <c r="V1475" s="141"/>
      <c r="W1475" s="273" t="s">
        <v>825</v>
      </c>
      <c r="X1475" s="141">
        <f>VLOOKUP(W1475,SIZE!A:B,2,0)</f>
        <v>119</v>
      </c>
      <c r="Y1475" s="141">
        <v>0</v>
      </c>
      <c r="Z1475" s="141" t="s">
        <v>1057</v>
      </c>
      <c r="AA1475" s="141">
        <f>VLOOKUP(Z1475,COLOR!A:B,2,0)</f>
        <v>5</v>
      </c>
      <c r="AB1475" s="130"/>
      <c r="AC1475" s="130"/>
      <c r="AD1475" s="130"/>
      <c r="AE1475" s="130"/>
      <c r="AF1475" s="130"/>
      <c r="AG1475" s="130"/>
      <c r="AH1475" s="130"/>
      <c r="AI1475" s="130"/>
      <c r="AJ1475" s="130"/>
      <c r="AK1475" s="130"/>
      <c r="AL1475" s="130"/>
      <c r="AM1475" s="130"/>
    </row>
    <row r="1476" spans="1:39" ht="20.25" customHeight="1">
      <c r="A1476" s="132">
        <v>1475</v>
      </c>
      <c r="B1476" s="19" t="s">
        <v>5939</v>
      </c>
      <c r="C1476" s="250">
        <v>62046231000</v>
      </c>
      <c r="D1476" s="261" t="s">
        <v>603</v>
      </c>
      <c r="E1476" s="143" t="str">
        <f t="shared" si="64"/>
        <v>Ջինսե Տաբատ</v>
      </c>
      <c r="F1476" s="273" t="s">
        <v>335</v>
      </c>
      <c r="G1476" s="144">
        <f>VLOOKUP(E1476,subcategory!A:B,2,0)</f>
        <v>87</v>
      </c>
      <c r="H1476" s="273" t="s">
        <v>20</v>
      </c>
      <c r="I1476" s="213" t="e">
        <f>VLOOKUP(H1476,gender!A:B,2,0)</f>
        <v>#N/A</v>
      </c>
      <c r="J1476" s="273">
        <v>390</v>
      </c>
      <c r="K1476" s="273">
        <v>390</v>
      </c>
      <c r="L1476" s="273">
        <v>1</v>
      </c>
      <c r="M1476" s="273" t="s">
        <v>2262</v>
      </c>
      <c r="N1476" s="144">
        <f>VLOOKUP(M1476,brand!A:B,2,0)</f>
        <v>823</v>
      </c>
      <c r="O1476" s="144"/>
      <c r="P1476" s="144" t="e">
        <f>VLOOKUP(O1476,country!A:B,2,0)</f>
        <v>#N/A</v>
      </c>
      <c r="Q1476" s="273" t="s">
        <v>436</v>
      </c>
      <c r="R1476" s="144" t="str">
        <f t="shared" si="63"/>
        <v>85% Բամբակ, 13% Պոլիեսթեր</v>
      </c>
      <c r="S1476" s="144" t="s">
        <v>7422</v>
      </c>
      <c r="T1476" s="144" t="e">
        <f>VLOOKUP(R1476,material!A:B,2,0)</f>
        <v>#N/A</v>
      </c>
      <c r="U1476" s="141" t="s">
        <v>7644</v>
      </c>
      <c r="V1476" s="141"/>
      <c r="W1476" s="273">
        <v>32</v>
      </c>
      <c r="X1476" s="141">
        <f>VLOOKUP(W1476,SIZE!A:B,2,0)</f>
        <v>31</v>
      </c>
      <c r="Y1476" s="141">
        <v>0</v>
      </c>
      <c r="Z1476" s="141" t="s">
        <v>1057</v>
      </c>
      <c r="AA1476" s="141">
        <f>VLOOKUP(Z1476,COLOR!A:B,2,0)</f>
        <v>5</v>
      </c>
      <c r="AB1476" s="130"/>
      <c r="AC1476" s="130"/>
      <c r="AD1476" s="130"/>
      <c r="AE1476" s="130"/>
      <c r="AF1476" s="130"/>
      <c r="AG1476" s="130"/>
      <c r="AH1476" s="130"/>
      <c r="AI1476" s="130"/>
      <c r="AJ1476" s="130"/>
      <c r="AK1476" s="130"/>
      <c r="AL1476" s="130"/>
      <c r="AM1476" s="130"/>
    </row>
    <row r="1477" spans="1:39" ht="20.25" customHeight="1">
      <c r="A1477" s="132">
        <v>1476</v>
      </c>
      <c r="B1477" s="19" t="s">
        <v>5940</v>
      </c>
      <c r="C1477" s="250">
        <v>62046231000</v>
      </c>
      <c r="D1477" s="261" t="s">
        <v>603</v>
      </c>
      <c r="E1477" s="143" t="str">
        <f t="shared" si="64"/>
        <v>Ջինսե Տաբատ</v>
      </c>
      <c r="F1477" s="273" t="s">
        <v>335</v>
      </c>
      <c r="G1477" s="144">
        <f>VLOOKUP(E1477,subcategory!A:B,2,0)</f>
        <v>87</v>
      </c>
      <c r="H1477" s="273" t="s">
        <v>20</v>
      </c>
      <c r="I1477" s="213" t="e">
        <f>VLOOKUP(H1477,gender!A:B,2,0)</f>
        <v>#N/A</v>
      </c>
      <c r="J1477" s="273">
        <v>405</v>
      </c>
      <c r="K1477" s="273">
        <v>405</v>
      </c>
      <c r="L1477" s="273">
        <v>1</v>
      </c>
      <c r="M1477" s="273" t="s">
        <v>2262</v>
      </c>
      <c r="N1477" s="144">
        <f>VLOOKUP(M1477,brand!A:B,2,0)</f>
        <v>823</v>
      </c>
      <c r="O1477" s="144"/>
      <c r="P1477" s="144" t="e">
        <f>VLOOKUP(O1477,country!A:B,2,0)</f>
        <v>#N/A</v>
      </c>
      <c r="Q1477" s="273" t="s">
        <v>436</v>
      </c>
      <c r="R1477" s="144" t="str">
        <f t="shared" si="63"/>
        <v>85% Բամբակ, 13% Պոլիեսթեր</v>
      </c>
      <c r="S1477" s="144" t="s">
        <v>7422</v>
      </c>
      <c r="T1477" s="144" t="e">
        <f>VLOOKUP(R1477,material!A:B,2,0)</f>
        <v>#N/A</v>
      </c>
      <c r="U1477" s="141" t="s">
        <v>7644</v>
      </c>
      <c r="V1477" s="141"/>
      <c r="W1477" s="273">
        <v>34</v>
      </c>
      <c r="X1477" s="141">
        <f>VLOOKUP(W1477,SIZE!A:B,2,0)</f>
        <v>41</v>
      </c>
      <c r="Y1477" s="141">
        <v>0</v>
      </c>
      <c r="Z1477" s="141" t="s">
        <v>1057</v>
      </c>
      <c r="AA1477" s="141">
        <f>VLOOKUP(Z1477,COLOR!A:B,2,0)</f>
        <v>5</v>
      </c>
      <c r="AB1477" s="130"/>
      <c r="AC1477" s="130"/>
      <c r="AD1477" s="130"/>
      <c r="AE1477" s="130"/>
      <c r="AF1477" s="130"/>
      <c r="AG1477" s="130"/>
      <c r="AH1477" s="130"/>
      <c r="AI1477" s="130"/>
      <c r="AJ1477" s="130"/>
      <c r="AK1477" s="130"/>
      <c r="AL1477" s="130"/>
      <c r="AM1477" s="130"/>
    </row>
    <row r="1478" spans="1:39" ht="20.25" customHeight="1">
      <c r="A1478" s="132">
        <v>1477</v>
      </c>
      <c r="B1478" s="19" t="s">
        <v>5941</v>
      </c>
      <c r="C1478" s="250">
        <v>62046231000</v>
      </c>
      <c r="D1478" s="261" t="s">
        <v>603</v>
      </c>
      <c r="E1478" s="143" t="str">
        <f t="shared" si="64"/>
        <v>Ջինսե Տաբատ</v>
      </c>
      <c r="F1478" s="273" t="s">
        <v>335</v>
      </c>
      <c r="G1478" s="144">
        <f>VLOOKUP(E1478,subcategory!A:B,2,0)</f>
        <v>87</v>
      </c>
      <c r="H1478" s="273" t="s">
        <v>20</v>
      </c>
      <c r="I1478" s="213" t="e">
        <f>VLOOKUP(H1478,gender!A:B,2,0)</f>
        <v>#N/A</v>
      </c>
      <c r="J1478" s="273">
        <v>405</v>
      </c>
      <c r="K1478" s="273">
        <v>405</v>
      </c>
      <c r="L1478" s="273">
        <v>1</v>
      </c>
      <c r="M1478" s="273" t="s">
        <v>2262</v>
      </c>
      <c r="N1478" s="144">
        <f>VLOOKUP(M1478,brand!A:B,2,0)</f>
        <v>823</v>
      </c>
      <c r="O1478" s="144"/>
      <c r="P1478" s="144" t="e">
        <f>VLOOKUP(O1478,country!A:B,2,0)</f>
        <v>#N/A</v>
      </c>
      <c r="Q1478" s="273" t="s">
        <v>436</v>
      </c>
      <c r="R1478" s="144" t="str">
        <f t="shared" si="63"/>
        <v>85% Բամբակ, 13% Պոլիեսթեր</v>
      </c>
      <c r="S1478" s="144" t="s">
        <v>7422</v>
      </c>
      <c r="T1478" s="144" t="e">
        <f>VLOOKUP(R1478,material!A:B,2,0)</f>
        <v>#N/A</v>
      </c>
      <c r="U1478" s="141" t="s">
        <v>7644</v>
      </c>
      <c r="V1478" s="141"/>
      <c r="W1478" s="273">
        <v>34</v>
      </c>
      <c r="X1478" s="141">
        <f>VLOOKUP(W1478,SIZE!A:B,2,0)</f>
        <v>41</v>
      </c>
      <c r="Y1478" s="141">
        <v>0</v>
      </c>
      <c r="Z1478" s="141" t="s">
        <v>1057</v>
      </c>
      <c r="AA1478" s="141">
        <f>VLOOKUP(Z1478,COLOR!A:B,2,0)</f>
        <v>5</v>
      </c>
      <c r="AB1478" s="130"/>
      <c r="AC1478" s="130"/>
      <c r="AD1478" s="130"/>
      <c r="AE1478" s="130"/>
      <c r="AF1478" s="130"/>
      <c r="AG1478" s="130"/>
      <c r="AH1478" s="130"/>
      <c r="AI1478" s="130"/>
      <c r="AJ1478" s="130"/>
      <c r="AK1478" s="130"/>
      <c r="AL1478" s="130"/>
      <c r="AM1478" s="130"/>
    </row>
    <row r="1479" spans="1:39" ht="20.25" customHeight="1">
      <c r="A1479" s="132">
        <v>1478</v>
      </c>
      <c r="B1479" s="19" t="s">
        <v>5942</v>
      </c>
      <c r="C1479" s="250">
        <v>62046231000</v>
      </c>
      <c r="D1479" s="261" t="s">
        <v>603</v>
      </c>
      <c r="E1479" s="143" t="str">
        <f t="shared" si="64"/>
        <v>Ջինսե Տաբատ</v>
      </c>
      <c r="F1479" s="273" t="s">
        <v>335</v>
      </c>
      <c r="G1479" s="144">
        <f>VLOOKUP(E1479,subcategory!A:B,2,0)</f>
        <v>87</v>
      </c>
      <c r="H1479" s="273" t="s">
        <v>20</v>
      </c>
      <c r="I1479" s="213" t="e">
        <f>VLOOKUP(H1479,gender!A:B,2,0)</f>
        <v>#N/A</v>
      </c>
      <c r="J1479" s="273">
        <v>530</v>
      </c>
      <c r="K1479" s="273">
        <v>530</v>
      </c>
      <c r="L1479" s="273">
        <v>1</v>
      </c>
      <c r="M1479" s="273" t="s">
        <v>2262</v>
      </c>
      <c r="N1479" s="144">
        <f>VLOOKUP(M1479,brand!A:B,2,0)</f>
        <v>823</v>
      </c>
      <c r="O1479" s="144"/>
      <c r="P1479" s="144" t="e">
        <f>VLOOKUP(O1479,country!A:B,2,0)</f>
        <v>#N/A</v>
      </c>
      <c r="Q1479" s="273" t="s">
        <v>440</v>
      </c>
      <c r="R1479" s="144" t="str">
        <f t="shared" si="63"/>
        <v>100% Բամբակ</v>
      </c>
      <c r="S1479" s="144" t="s">
        <v>7205</v>
      </c>
      <c r="T1479" s="144" t="e">
        <f>VLOOKUP(R1479,material!A:B,2,0)</f>
        <v>#N/A</v>
      </c>
      <c r="U1479" s="141" t="s">
        <v>7644</v>
      </c>
      <c r="V1479" s="141"/>
      <c r="W1479" s="273">
        <v>32</v>
      </c>
      <c r="X1479" s="141">
        <f>VLOOKUP(W1479,SIZE!A:B,2,0)</f>
        <v>31</v>
      </c>
      <c r="Y1479" s="141">
        <v>0</v>
      </c>
      <c r="Z1479" s="141" t="s">
        <v>1057</v>
      </c>
      <c r="AA1479" s="141">
        <f>VLOOKUP(Z1479,COLOR!A:B,2,0)</f>
        <v>5</v>
      </c>
      <c r="AB1479" s="130"/>
      <c r="AC1479" s="130"/>
      <c r="AD1479" s="130"/>
      <c r="AE1479" s="130"/>
      <c r="AF1479" s="130"/>
      <c r="AG1479" s="130"/>
      <c r="AH1479" s="130"/>
      <c r="AI1479" s="130"/>
      <c r="AJ1479" s="130"/>
      <c r="AK1479" s="130"/>
      <c r="AL1479" s="130"/>
      <c r="AM1479" s="130"/>
    </row>
    <row r="1480" spans="1:39" ht="20.25" customHeight="1">
      <c r="A1480" s="132">
        <v>1479</v>
      </c>
      <c r="B1480" s="19" t="s">
        <v>5943</v>
      </c>
      <c r="C1480" s="250">
        <v>62046231000</v>
      </c>
      <c r="D1480" s="261" t="s">
        <v>603</v>
      </c>
      <c r="E1480" s="143" t="str">
        <f t="shared" si="64"/>
        <v>Ջինսե Տաբատ</v>
      </c>
      <c r="F1480" s="273" t="s">
        <v>335</v>
      </c>
      <c r="G1480" s="144">
        <f>VLOOKUP(E1480,subcategory!A:B,2,0)</f>
        <v>87</v>
      </c>
      <c r="H1480" s="273" t="s">
        <v>20</v>
      </c>
      <c r="I1480" s="213" t="e">
        <f>VLOOKUP(H1480,gender!A:B,2,0)</f>
        <v>#N/A</v>
      </c>
      <c r="J1480" s="273">
        <v>570</v>
      </c>
      <c r="K1480" s="273">
        <v>570</v>
      </c>
      <c r="L1480" s="273">
        <v>1</v>
      </c>
      <c r="M1480" s="273" t="s">
        <v>2262</v>
      </c>
      <c r="N1480" s="144">
        <f>VLOOKUP(M1480,brand!A:B,2,0)</f>
        <v>823</v>
      </c>
      <c r="O1480" s="144"/>
      <c r="P1480" s="144" t="e">
        <f>VLOOKUP(O1480,country!A:B,2,0)</f>
        <v>#N/A</v>
      </c>
      <c r="Q1480" s="273" t="s">
        <v>440</v>
      </c>
      <c r="R1480" s="144" t="str">
        <f t="shared" si="63"/>
        <v>100% Բամբակ</v>
      </c>
      <c r="S1480" s="144" t="s">
        <v>7205</v>
      </c>
      <c r="T1480" s="144" t="e">
        <f>VLOOKUP(R1480,material!A:B,2,0)</f>
        <v>#N/A</v>
      </c>
      <c r="U1480" s="141" t="s">
        <v>7644</v>
      </c>
      <c r="V1480" s="141"/>
      <c r="W1480" s="273">
        <v>38</v>
      </c>
      <c r="X1480" s="141">
        <f>VLOOKUP(W1480,SIZE!A:B,2,0)</f>
        <v>64</v>
      </c>
      <c r="Y1480" s="141">
        <v>0</v>
      </c>
      <c r="Z1480" s="141" t="s">
        <v>1057</v>
      </c>
      <c r="AA1480" s="141">
        <f>VLOOKUP(Z1480,COLOR!A:B,2,0)</f>
        <v>5</v>
      </c>
      <c r="AB1480" s="130"/>
      <c r="AC1480" s="130"/>
      <c r="AD1480" s="130"/>
      <c r="AE1480" s="130"/>
      <c r="AF1480" s="130"/>
      <c r="AG1480" s="130"/>
      <c r="AH1480" s="130"/>
      <c r="AI1480" s="130"/>
      <c r="AJ1480" s="130"/>
      <c r="AK1480" s="130"/>
      <c r="AL1480" s="130"/>
      <c r="AM1480" s="130"/>
    </row>
    <row r="1481" spans="1:39" ht="20.25" customHeight="1">
      <c r="A1481" s="132">
        <v>1480</v>
      </c>
      <c r="B1481" s="19" t="s">
        <v>5944</v>
      </c>
      <c r="C1481" s="250">
        <v>62046231000</v>
      </c>
      <c r="D1481" s="261" t="s">
        <v>603</v>
      </c>
      <c r="E1481" s="143" t="str">
        <f t="shared" si="64"/>
        <v>Ջինսե Տաբատ</v>
      </c>
      <c r="F1481" s="273" t="s">
        <v>335</v>
      </c>
      <c r="G1481" s="144">
        <f>VLOOKUP(E1481,subcategory!A:B,2,0)</f>
        <v>87</v>
      </c>
      <c r="H1481" s="273" t="s">
        <v>20</v>
      </c>
      <c r="I1481" s="213" t="e">
        <f>VLOOKUP(H1481,gender!A:B,2,0)</f>
        <v>#N/A</v>
      </c>
      <c r="J1481" s="273">
        <v>570</v>
      </c>
      <c r="K1481" s="273">
        <v>570</v>
      </c>
      <c r="L1481" s="273">
        <v>1</v>
      </c>
      <c r="M1481" s="273" t="s">
        <v>2262</v>
      </c>
      <c r="N1481" s="144">
        <f>VLOOKUP(M1481,brand!A:B,2,0)</f>
        <v>823</v>
      </c>
      <c r="O1481" s="144"/>
      <c r="P1481" s="144" t="e">
        <f>VLOOKUP(O1481,country!A:B,2,0)</f>
        <v>#N/A</v>
      </c>
      <c r="Q1481" s="273" t="s">
        <v>440</v>
      </c>
      <c r="R1481" s="144" t="str">
        <f t="shared" si="63"/>
        <v>100% Բամբակ</v>
      </c>
      <c r="S1481" s="144" t="s">
        <v>7205</v>
      </c>
      <c r="T1481" s="144" t="e">
        <f>VLOOKUP(R1481,material!A:B,2,0)</f>
        <v>#N/A</v>
      </c>
      <c r="U1481" s="141" t="s">
        <v>7644</v>
      </c>
      <c r="V1481" s="141"/>
      <c r="W1481" s="273">
        <v>36</v>
      </c>
      <c r="X1481" s="141">
        <f>VLOOKUP(W1481,SIZE!A:B,2,0)</f>
        <v>52</v>
      </c>
      <c r="Y1481" s="141">
        <v>0</v>
      </c>
      <c r="Z1481" s="141" t="s">
        <v>1057</v>
      </c>
      <c r="AA1481" s="141">
        <f>VLOOKUP(Z1481,COLOR!A:B,2,0)</f>
        <v>5</v>
      </c>
      <c r="AB1481" s="130"/>
      <c r="AC1481" s="130"/>
      <c r="AD1481" s="130"/>
      <c r="AE1481" s="130"/>
      <c r="AF1481" s="130"/>
      <c r="AG1481" s="130"/>
      <c r="AH1481" s="130"/>
      <c r="AI1481" s="130"/>
      <c r="AJ1481" s="130"/>
      <c r="AK1481" s="130"/>
      <c r="AL1481" s="130"/>
      <c r="AM1481" s="130"/>
    </row>
    <row r="1482" spans="1:39" ht="20.25" customHeight="1">
      <c r="A1482" s="132">
        <v>1481</v>
      </c>
      <c r="B1482" s="19" t="s">
        <v>5945</v>
      </c>
      <c r="C1482" s="250">
        <v>62046231000</v>
      </c>
      <c r="D1482" s="261" t="s">
        <v>603</v>
      </c>
      <c r="E1482" s="143" t="str">
        <f t="shared" si="64"/>
        <v>Ջինսե Տաբատ</v>
      </c>
      <c r="F1482" s="273" t="s">
        <v>335</v>
      </c>
      <c r="G1482" s="144">
        <f>VLOOKUP(E1482,subcategory!A:B,2,0)</f>
        <v>87</v>
      </c>
      <c r="H1482" s="273" t="s">
        <v>20</v>
      </c>
      <c r="I1482" s="213" t="e">
        <f>VLOOKUP(H1482,gender!A:B,2,0)</f>
        <v>#N/A</v>
      </c>
      <c r="J1482" s="273">
        <v>545</v>
      </c>
      <c r="K1482" s="273">
        <v>545</v>
      </c>
      <c r="L1482" s="273">
        <v>1</v>
      </c>
      <c r="M1482" s="273" t="s">
        <v>2262</v>
      </c>
      <c r="N1482" s="144">
        <f>VLOOKUP(M1482,brand!A:B,2,0)</f>
        <v>823</v>
      </c>
      <c r="O1482" s="144"/>
      <c r="P1482" s="144" t="e">
        <f>VLOOKUP(O1482,country!A:B,2,0)</f>
        <v>#N/A</v>
      </c>
      <c r="Q1482" s="273" t="s">
        <v>440</v>
      </c>
      <c r="R1482" s="144" t="str">
        <f t="shared" si="63"/>
        <v>100% Բամբակ</v>
      </c>
      <c r="S1482" s="144" t="s">
        <v>7205</v>
      </c>
      <c r="T1482" s="144" t="e">
        <f>VLOOKUP(R1482,material!A:B,2,0)</f>
        <v>#N/A</v>
      </c>
      <c r="U1482" s="141" t="s">
        <v>7644</v>
      </c>
      <c r="V1482" s="141"/>
      <c r="W1482" s="273">
        <v>34</v>
      </c>
      <c r="X1482" s="141">
        <f>VLOOKUP(W1482,SIZE!A:B,2,0)</f>
        <v>41</v>
      </c>
      <c r="Y1482" s="141">
        <v>0</v>
      </c>
      <c r="Z1482" s="141" t="s">
        <v>1057</v>
      </c>
      <c r="AA1482" s="141">
        <f>VLOOKUP(Z1482,COLOR!A:B,2,0)</f>
        <v>5</v>
      </c>
      <c r="AB1482" s="130"/>
      <c r="AC1482" s="130"/>
      <c r="AD1482" s="130"/>
      <c r="AE1482" s="130"/>
      <c r="AF1482" s="130"/>
      <c r="AG1482" s="130"/>
      <c r="AH1482" s="130"/>
      <c r="AI1482" s="130"/>
      <c r="AJ1482" s="130"/>
      <c r="AK1482" s="130"/>
      <c r="AL1482" s="130"/>
      <c r="AM1482" s="130"/>
    </row>
    <row r="1483" spans="1:39" ht="20.25" customHeight="1">
      <c r="A1483" s="132">
        <v>1482</v>
      </c>
      <c r="B1483" s="19" t="s">
        <v>5946</v>
      </c>
      <c r="C1483" s="250">
        <v>62046231000</v>
      </c>
      <c r="D1483" s="261" t="s">
        <v>603</v>
      </c>
      <c r="E1483" s="143" t="str">
        <f t="shared" si="64"/>
        <v>Ջինսե Տաբատ</v>
      </c>
      <c r="F1483" s="273" t="s">
        <v>335</v>
      </c>
      <c r="G1483" s="144">
        <f>VLOOKUP(E1483,subcategory!A:B,2,0)</f>
        <v>87</v>
      </c>
      <c r="H1483" s="273" t="s">
        <v>20</v>
      </c>
      <c r="I1483" s="213" t="e">
        <f>VLOOKUP(H1483,gender!A:B,2,0)</f>
        <v>#N/A</v>
      </c>
      <c r="J1483" s="273">
        <v>565</v>
      </c>
      <c r="K1483" s="273">
        <v>565</v>
      </c>
      <c r="L1483" s="273">
        <v>1</v>
      </c>
      <c r="M1483" s="273" t="s">
        <v>2262</v>
      </c>
      <c r="N1483" s="144">
        <f>VLOOKUP(M1483,brand!A:B,2,0)</f>
        <v>823</v>
      </c>
      <c r="O1483" s="144"/>
      <c r="P1483" s="144" t="e">
        <f>VLOOKUP(O1483,country!A:B,2,0)</f>
        <v>#N/A</v>
      </c>
      <c r="Q1483" s="273" t="s">
        <v>440</v>
      </c>
      <c r="R1483" s="144" t="str">
        <f t="shared" si="63"/>
        <v>100% Բամբակ</v>
      </c>
      <c r="S1483" s="144" t="s">
        <v>7205</v>
      </c>
      <c r="T1483" s="144" t="e">
        <f>VLOOKUP(R1483,material!A:B,2,0)</f>
        <v>#N/A</v>
      </c>
      <c r="U1483" s="141" t="s">
        <v>7644</v>
      </c>
      <c r="V1483" s="141"/>
      <c r="W1483" s="273">
        <v>36</v>
      </c>
      <c r="X1483" s="141">
        <f>VLOOKUP(W1483,SIZE!A:B,2,0)</f>
        <v>52</v>
      </c>
      <c r="Y1483" s="141">
        <v>0</v>
      </c>
      <c r="Z1483" s="245" t="s">
        <v>1057</v>
      </c>
      <c r="AA1483" s="141">
        <f>VLOOKUP(Z1483,COLOR!A:B,2,0)</f>
        <v>5</v>
      </c>
      <c r="AB1483" s="130"/>
      <c r="AC1483" s="130"/>
      <c r="AD1483" s="130"/>
      <c r="AE1483" s="130"/>
      <c r="AF1483" s="130"/>
      <c r="AG1483" s="130"/>
      <c r="AH1483" s="130"/>
      <c r="AI1483" s="130"/>
      <c r="AJ1483" s="130"/>
      <c r="AK1483" s="130"/>
      <c r="AL1483" s="130"/>
      <c r="AM1483" s="130"/>
    </row>
    <row r="1484" spans="1:39" ht="20.25" customHeight="1">
      <c r="A1484" s="132">
        <v>1483</v>
      </c>
      <c r="B1484" s="19" t="s">
        <v>5947</v>
      </c>
      <c r="C1484" s="250">
        <v>62046318000</v>
      </c>
      <c r="D1484" s="261" t="s">
        <v>987</v>
      </c>
      <c r="E1484" s="143" t="str">
        <f t="shared" si="64"/>
        <v>Տաբատներ</v>
      </c>
      <c r="F1484" s="273" t="s">
        <v>7795</v>
      </c>
      <c r="G1484" s="144">
        <f>VLOOKUP(E1484,subcategory!A:B,2,0)</f>
        <v>93</v>
      </c>
      <c r="H1484" s="273" t="s">
        <v>20</v>
      </c>
      <c r="I1484" s="213" t="e">
        <f>VLOOKUP(H1484,gender!A:B,2,0)</f>
        <v>#N/A</v>
      </c>
      <c r="J1484" s="273">
        <v>470</v>
      </c>
      <c r="K1484" s="273">
        <v>470</v>
      </c>
      <c r="L1484" s="273">
        <v>1</v>
      </c>
      <c r="M1484" s="273" t="s">
        <v>2262</v>
      </c>
      <c r="N1484" s="144">
        <f>VLOOKUP(M1484,brand!A:B,2,0)</f>
        <v>823</v>
      </c>
      <c r="O1484" s="144"/>
      <c r="P1484" s="144" t="e">
        <f>VLOOKUP(O1484,country!A:B,2,0)</f>
        <v>#N/A</v>
      </c>
      <c r="Q1484" s="273" t="s">
        <v>440</v>
      </c>
      <c r="R1484" s="144" t="str">
        <f t="shared" si="63"/>
        <v>77% Պոլիեսթեր, 19% Վիսկոզա</v>
      </c>
      <c r="S1484" s="144" t="s">
        <v>7423</v>
      </c>
      <c r="T1484" s="144" t="e">
        <f>VLOOKUP(R1484,material!A:B,2,0)</f>
        <v>#N/A</v>
      </c>
      <c r="U1484" s="141" t="s">
        <v>7644</v>
      </c>
      <c r="V1484" s="141"/>
      <c r="W1484" s="273">
        <v>38</v>
      </c>
      <c r="X1484" s="141">
        <f>VLOOKUP(W1484,SIZE!A:B,2,0)</f>
        <v>64</v>
      </c>
      <c r="Y1484" s="141">
        <v>0</v>
      </c>
      <c r="Z1484" s="141" t="s">
        <v>1033</v>
      </c>
      <c r="AA1484" s="141">
        <f>VLOOKUP(Z1484,COLOR!A:B,2,0)</f>
        <v>20</v>
      </c>
      <c r="AB1484" s="130"/>
      <c r="AC1484" s="130"/>
      <c r="AD1484" s="130"/>
      <c r="AE1484" s="130"/>
      <c r="AF1484" s="130"/>
      <c r="AG1484" s="130"/>
      <c r="AH1484" s="130"/>
      <c r="AI1484" s="130"/>
      <c r="AJ1484" s="130"/>
      <c r="AK1484" s="130"/>
      <c r="AL1484" s="130"/>
      <c r="AM1484" s="130"/>
    </row>
    <row r="1485" spans="1:39" ht="20.25" customHeight="1">
      <c r="A1485" s="132">
        <v>1484</v>
      </c>
      <c r="B1485" s="19" t="s">
        <v>5948</v>
      </c>
      <c r="C1485" s="250">
        <v>62046318000</v>
      </c>
      <c r="D1485" s="261" t="s">
        <v>987</v>
      </c>
      <c r="E1485" s="143" t="str">
        <f t="shared" si="64"/>
        <v>Տաբատներ</v>
      </c>
      <c r="F1485" s="273" t="s">
        <v>7795</v>
      </c>
      <c r="G1485" s="144">
        <f>VLOOKUP(E1485,subcategory!A:B,2,0)</f>
        <v>93</v>
      </c>
      <c r="H1485" s="273" t="s">
        <v>20</v>
      </c>
      <c r="I1485" s="213" t="e">
        <f>VLOOKUP(H1485,gender!A:B,2,0)</f>
        <v>#N/A</v>
      </c>
      <c r="J1485" s="273">
        <v>485</v>
      </c>
      <c r="K1485" s="273">
        <v>485</v>
      </c>
      <c r="L1485" s="273">
        <v>1</v>
      </c>
      <c r="M1485" s="273" t="s">
        <v>2262</v>
      </c>
      <c r="N1485" s="144">
        <f>VLOOKUP(M1485,brand!A:B,2,0)</f>
        <v>823</v>
      </c>
      <c r="O1485" s="144"/>
      <c r="P1485" s="144" t="e">
        <f>VLOOKUP(O1485,country!A:B,2,0)</f>
        <v>#N/A</v>
      </c>
      <c r="Q1485" s="273" t="s">
        <v>440</v>
      </c>
      <c r="R1485" s="144" t="str">
        <f t="shared" si="63"/>
        <v>77% Պոլիեսթեր, 19% Վիսկոզա</v>
      </c>
      <c r="S1485" s="144" t="s">
        <v>7423</v>
      </c>
      <c r="T1485" s="144" t="e">
        <f>VLOOKUP(R1485,material!A:B,2,0)</f>
        <v>#N/A</v>
      </c>
      <c r="U1485" s="141" t="s">
        <v>7644</v>
      </c>
      <c r="V1485" s="141"/>
      <c r="W1485" s="273">
        <v>38</v>
      </c>
      <c r="X1485" s="141">
        <f>VLOOKUP(W1485,SIZE!A:B,2,0)</f>
        <v>64</v>
      </c>
      <c r="Y1485" s="141">
        <v>0</v>
      </c>
      <c r="Z1485" s="141" t="s">
        <v>1033</v>
      </c>
      <c r="AA1485" s="141">
        <f>VLOOKUP(Z1485,COLOR!A:B,2,0)</f>
        <v>20</v>
      </c>
      <c r="AB1485" s="130"/>
      <c r="AC1485" s="130"/>
      <c r="AD1485" s="130"/>
      <c r="AE1485" s="130"/>
      <c r="AF1485" s="130"/>
      <c r="AG1485" s="130"/>
      <c r="AH1485" s="130"/>
      <c r="AI1485" s="130"/>
      <c r="AJ1485" s="130"/>
      <c r="AK1485" s="130"/>
      <c r="AL1485" s="130"/>
      <c r="AM1485" s="130"/>
    </row>
    <row r="1486" spans="1:39" ht="20.25" customHeight="1">
      <c r="A1486" s="132">
        <v>1485</v>
      </c>
      <c r="B1486" s="19" t="s">
        <v>5949</v>
      </c>
      <c r="C1486" s="250">
        <v>62046318000</v>
      </c>
      <c r="D1486" s="261" t="s">
        <v>987</v>
      </c>
      <c r="E1486" s="143" t="str">
        <f t="shared" si="64"/>
        <v>Տաբատներ</v>
      </c>
      <c r="F1486" s="273" t="s">
        <v>7795</v>
      </c>
      <c r="G1486" s="144">
        <f>VLOOKUP(E1486,subcategory!A:B,2,0)</f>
        <v>93</v>
      </c>
      <c r="H1486" s="273" t="s">
        <v>20</v>
      </c>
      <c r="I1486" s="213" t="e">
        <f>VLOOKUP(H1486,gender!A:B,2,0)</f>
        <v>#N/A</v>
      </c>
      <c r="J1486" s="273">
        <v>490</v>
      </c>
      <c r="K1486" s="273">
        <v>490</v>
      </c>
      <c r="L1486" s="273">
        <v>1</v>
      </c>
      <c r="M1486" s="273" t="s">
        <v>2262</v>
      </c>
      <c r="N1486" s="144">
        <f>VLOOKUP(M1486,brand!A:B,2,0)</f>
        <v>823</v>
      </c>
      <c r="O1486" s="144"/>
      <c r="P1486" s="144" t="e">
        <f>VLOOKUP(O1486,country!A:B,2,0)</f>
        <v>#N/A</v>
      </c>
      <c r="Q1486" s="273" t="s">
        <v>440</v>
      </c>
      <c r="R1486" s="144" t="str">
        <f t="shared" si="63"/>
        <v>77% Պոլիեսթեր, 19% Վիսկոզա</v>
      </c>
      <c r="S1486" s="144" t="s">
        <v>7423</v>
      </c>
      <c r="T1486" s="144" t="e">
        <f>VLOOKUP(R1486,material!A:B,2,0)</f>
        <v>#N/A</v>
      </c>
      <c r="U1486" s="141" t="s">
        <v>7644</v>
      </c>
      <c r="V1486" s="141"/>
      <c r="W1486" s="273">
        <v>40</v>
      </c>
      <c r="X1486" s="141">
        <f>VLOOKUP(W1486,SIZE!A:B,2,0)</f>
        <v>79</v>
      </c>
      <c r="Y1486" s="141">
        <v>0</v>
      </c>
      <c r="Z1486" s="141" t="s">
        <v>7778</v>
      </c>
      <c r="AA1486" s="141" t="e">
        <f>VLOOKUP(Z1486,COLOR!A:B,2,0)</f>
        <v>#N/A</v>
      </c>
      <c r="AB1486" s="130"/>
      <c r="AC1486" s="130"/>
      <c r="AD1486" s="130"/>
      <c r="AE1486" s="130"/>
      <c r="AF1486" s="130"/>
      <c r="AG1486" s="130"/>
      <c r="AH1486" s="130"/>
      <c r="AI1486" s="130"/>
      <c r="AJ1486" s="130"/>
      <c r="AK1486" s="130"/>
      <c r="AL1486" s="130"/>
      <c r="AM1486" s="130"/>
    </row>
    <row r="1487" spans="1:39" ht="20.25" customHeight="1">
      <c r="A1487" s="132">
        <v>1486</v>
      </c>
      <c r="B1487" s="19" t="s">
        <v>5939</v>
      </c>
      <c r="C1487" s="250">
        <v>62046318000</v>
      </c>
      <c r="D1487" s="261" t="s">
        <v>987</v>
      </c>
      <c r="E1487" s="143" t="str">
        <f t="shared" si="64"/>
        <v>Տաբատներ</v>
      </c>
      <c r="F1487" s="273" t="s">
        <v>7795</v>
      </c>
      <c r="G1487" s="144">
        <f>VLOOKUP(E1487,subcategory!A:B,2,0)</f>
        <v>93</v>
      </c>
      <c r="H1487" s="273" t="s">
        <v>20</v>
      </c>
      <c r="I1487" s="213" t="e">
        <f>VLOOKUP(H1487,gender!A:B,2,0)</f>
        <v>#N/A</v>
      </c>
      <c r="J1487" s="273">
        <v>485</v>
      </c>
      <c r="K1487" s="273">
        <v>485</v>
      </c>
      <c r="L1487" s="273">
        <v>1</v>
      </c>
      <c r="M1487" s="273" t="s">
        <v>2262</v>
      </c>
      <c r="N1487" s="144">
        <f>VLOOKUP(M1487,brand!A:B,2,0)</f>
        <v>823</v>
      </c>
      <c r="O1487" s="144"/>
      <c r="P1487" s="144" t="e">
        <f>VLOOKUP(O1487,country!A:B,2,0)</f>
        <v>#N/A</v>
      </c>
      <c r="Q1487" s="273" t="s">
        <v>440</v>
      </c>
      <c r="R1487" s="144" t="str">
        <f t="shared" si="63"/>
        <v>77% Պոլիեսթեր, 19% Վիսկոզա</v>
      </c>
      <c r="S1487" s="144" t="s">
        <v>7423</v>
      </c>
      <c r="T1487" s="144" t="e">
        <f>VLOOKUP(R1487,material!A:B,2,0)</f>
        <v>#N/A</v>
      </c>
      <c r="U1487" s="141" t="s">
        <v>7644</v>
      </c>
      <c r="V1487" s="141"/>
      <c r="W1487" s="273">
        <v>40</v>
      </c>
      <c r="X1487" s="141">
        <f>VLOOKUP(W1487,SIZE!A:B,2,0)</f>
        <v>79</v>
      </c>
      <c r="Y1487" s="141">
        <v>0</v>
      </c>
      <c r="Z1487" s="141" t="s">
        <v>7778</v>
      </c>
      <c r="AA1487" s="141" t="e">
        <f>VLOOKUP(Z1487,COLOR!A:B,2,0)</f>
        <v>#N/A</v>
      </c>
      <c r="AB1487" s="130"/>
      <c r="AC1487" s="130"/>
      <c r="AD1487" s="130"/>
      <c r="AE1487" s="130"/>
      <c r="AF1487" s="130"/>
      <c r="AG1487" s="130"/>
      <c r="AH1487" s="130"/>
      <c r="AI1487" s="130"/>
      <c r="AJ1487" s="130"/>
      <c r="AK1487" s="130"/>
      <c r="AL1487" s="130"/>
      <c r="AM1487" s="130"/>
    </row>
    <row r="1488" spans="1:39" ht="20.25" customHeight="1">
      <c r="A1488" s="132">
        <v>1487</v>
      </c>
      <c r="B1488" s="19" t="s">
        <v>5950</v>
      </c>
      <c r="C1488" s="250">
        <v>62046231000</v>
      </c>
      <c r="D1488" s="261" t="s">
        <v>732</v>
      </c>
      <c r="E1488" s="143" t="str">
        <f t="shared" si="64"/>
        <v>Ջինսե Տաբատ</v>
      </c>
      <c r="F1488" s="273" t="s">
        <v>335</v>
      </c>
      <c r="G1488" s="144">
        <f>VLOOKUP(E1488,subcategory!A:B,2,0)</f>
        <v>87</v>
      </c>
      <c r="H1488" s="273" t="s">
        <v>55</v>
      </c>
      <c r="I1488" s="213" t="e">
        <f>VLOOKUP(H1488,gender!A:B,2,0)</f>
        <v>#N/A</v>
      </c>
      <c r="J1488" s="273">
        <v>200</v>
      </c>
      <c r="K1488" s="273">
        <v>200</v>
      </c>
      <c r="L1488" s="273">
        <v>1</v>
      </c>
      <c r="M1488" s="273" t="s">
        <v>2262</v>
      </c>
      <c r="N1488" s="144">
        <f>VLOOKUP(M1488,brand!A:B,2,0)</f>
        <v>823</v>
      </c>
      <c r="O1488" s="144"/>
      <c r="P1488" s="144" t="e">
        <f>VLOOKUP(O1488,country!A:B,2,0)</f>
        <v>#N/A</v>
      </c>
      <c r="Q1488" s="273" t="s">
        <v>436</v>
      </c>
      <c r="R1488" s="144" t="str">
        <f t="shared" si="63"/>
        <v>100% Բամբակ</v>
      </c>
      <c r="S1488" s="144" t="s">
        <v>7205</v>
      </c>
      <c r="T1488" s="144" t="e">
        <f>VLOOKUP(R1488,material!A:B,2,0)</f>
        <v>#N/A</v>
      </c>
      <c r="U1488" s="141" t="s">
        <v>7644</v>
      </c>
      <c r="V1488" s="141"/>
      <c r="W1488" s="273" t="s">
        <v>1014</v>
      </c>
      <c r="X1488" s="141">
        <f>VLOOKUP(W1488,SIZE!A:B,2,0)</f>
        <v>529</v>
      </c>
      <c r="Y1488" s="141">
        <v>0</v>
      </c>
      <c r="Z1488" s="141" t="s">
        <v>2092</v>
      </c>
      <c r="AA1488" s="141">
        <f>VLOOKUP(Z1488,COLOR!A:B,2,0)</f>
        <v>8</v>
      </c>
      <c r="AB1488" s="130"/>
      <c r="AC1488" s="130"/>
      <c r="AD1488" s="130"/>
      <c r="AE1488" s="130"/>
      <c r="AF1488" s="130"/>
      <c r="AG1488" s="130"/>
      <c r="AH1488" s="130"/>
      <c r="AI1488" s="130"/>
      <c r="AJ1488" s="130"/>
      <c r="AK1488" s="130"/>
      <c r="AL1488" s="130"/>
      <c r="AM1488" s="130"/>
    </row>
    <row r="1489" spans="1:39" ht="20.25" customHeight="1">
      <c r="A1489" s="132">
        <v>1488</v>
      </c>
      <c r="B1489" s="19" t="s">
        <v>5951</v>
      </c>
      <c r="C1489" s="250">
        <v>61099090000</v>
      </c>
      <c r="D1489" s="261" t="s">
        <v>2307</v>
      </c>
      <c r="E1489" s="143" t="str">
        <f t="shared" si="64"/>
        <v>Շապիկ</v>
      </c>
      <c r="F1489" s="273" t="s">
        <v>46</v>
      </c>
      <c r="G1489" s="144">
        <f>VLOOKUP(E1489,subcategory!A:B,2,0)</f>
        <v>73</v>
      </c>
      <c r="H1489" s="273" t="s">
        <v>20</v>
      </c>
      <c r="I1489" s="213" t="e">
        <f>VLOOKUP(H1489,gender!A:B,2,0)</f>
        <v>#N/A</v>
      </c>
      <c r="J1489" s="273">
        <v>145</v>
      </c>
      <c r="K1489" s="273">
        <v>145</v>
      </c>
      <c r="L1489" s="273">
        <v>1</v>
      </c>
      <c r="M1489" s="273" t="s">
        <v>2262</v>
      </c>
      <c r="N1489" s="144">
        <f>VLOOKUP(M1489,brand!A:B,2,0)</f>
        <v>823</v>
      </c>
      <c r="O1489" s="144"/>
      <c r="P1489" s="144" t="e">
        <f>VLOOKUP(O1489,country!A:B,2,0)</f>
        <v>#N/A</v>
      </c>
      <c r="Q1489" s="273" t="s">
        <v>3915</v>
      </c>
      <c r="R1489" s="144" t="str">
        <f t="shared" si="63"/>
        <v>49% Վիսկոզ, 30% Պոլիեսթեր</v>
      </c>
      <c r="S1489" s="144" t="s">
        <v>7424</v>
      </c>
      <c r="T1489" s="144" t="e">
        <f>VLOOKUP(R1489,material!A:B,2,0)</f>
        <v>#N/A</v>
      </c>
      <c r="U1489" s="141" t="s">
        <v>7644</v>
      </c>
      <c r="V1489" s="141"/>
      <c r="W1489" s="273" t="s">
        <v>858</v>
      </c>
      <c r="X1489" s="141">
        <f>VLOOKUP(W1489,SIZE!A:B,2,0)</f>
        <v>1</v>
      </c>
      <c r="Y1489" s="141">
        <v>0</v>
      </c>
      <c r="Z1489" s="141" t="s">
        <v>2092</v>
      </c>
      <c r="AA1489" s="141">
        <f>VLOOKUP(Z1489,COLOR!A:B,2,0)</f>
        <v>8</v>
      </c>
      <c r="AB1489" s="130"/>
      <c r="AC1489" s="130"/>
      <c r="AD1489" s="130"/>
      <c r="AE1489" s="130"/>
      <c r="AF1489" s="130"/>
      <c r="AG1489" s="130"/>
      <c r="AH1489" s="130"/>
      <c r="AI1489" s="130"/>
      <c r="AJ1489" s="130"/>
      <c r="AK1489" s="130"/>
      <c r="AL1489" s="130"/>
      <c r="AM1489" s="130"/>
    </row>
    <row r="1490" spans="1:39" ht="20.25" customHeight="1">
      <c r="A1490" s="132">
        <v>1489</v>
      </c>
      <c r="B1490" s="19" t="s">
        <v>5952</v>
      </c>
      <c r="C1490" s="250">
        <v>61099090000</v>
      </c>
      <c r="D1490" s="261" t="s">
        <v>2307</v>
      </c>
      <c r="E1490" s="143" t="str">
        <f t="shared" si="64"/>
        <v>Շապիկ</v>
      </c>
      <c r="F1490" s="273" t="s">
        <v>46</v>
      </c>
      <c r="G1490" s="144">
        <f>VLOOKUP(E1490,subcategory!A:B,2,0)</f>
        <v>73</v>
      </c>
      <c r="H1490" s="273" t="s">
        <v>20</v>
      </c>
      <c r="I1490" s="213" t="e">
        <f>VLOOKUP(H1490,gender!A:B,2,0)</f>
        <v>#N/A</v>
      </c>
      <c r="J1490" s="273">
        <v>145</v>
      </c>
      <c r="K1490" s="273">
        <v>145</v>
      </c>
      <c r="L1490" s="273">
        <v>1</v>
      </c>
      <c r="M1490" s="273" t="s">
        <v>2262</v>
      </c>
      <c r="N1490" s="144">
        <f>VLOOKUP(M1490,brand!A:B,2,0)</f>
        <v>823</v>
      </c>
      <c r="O1490" s="144"/>
      <c r="P1490" s="144" t="e">
        <f>VLOOKUP(O1490,country!A:B,2,0)</f>
        <v>#N/A</v>
      </c>
      <c r="Q1490" s="273" t="s">
        <v>3915</v>
      </c>
      <c r="R1490" s="144" t="str">
        <f t="shared" si="63"/>
        <v>49% Վիսկոզ, 30% Պոլիեսթեր</v>
      </c>
      <c r="S1490" s="144" t="s">
        <v>7424</v>
      </c>
      <c r="T1490" s="144" t="e">
        <f>VLOOKUP(R1490,material!A:B,2,0)</f>
        <v>#N/A</v>
      </c>
      <c r="U1490" s="141" t="s">
        <v>7644</v>
      </c>
      <c r="V1490" s="141"/>
      <c r="W1490" s="273" t="s">
        <v>810</v>
      </c>
      <c r="X1490" s="141">
        <f>VLOOKUP(W1490,SIZE!A:B,2,0)</f>
        <v>122</v>
      </c>
      <c r="Y1490" s="141">
        <v>0</v>
      </c>
      <c r="Z1490" s="141" t="s">
        <v>2092</v>
      </c>
      <c r="AA1490" s="141">
        <f>VLOOKUP(Z1490,COLOR!A:B,2,0)</f>
        <v>8</v>
      </c>
      <c r="AB1490" s="130"/>
      <c r="AC1490" s="130"/>
      <c r="AD1490" s="130"/>
      <c r="AE1490" s="130"/>
      <c r="AF1490" s="130"/>
      <c r="AG1490" s="130"/>
      <c r="AH1490" s="130"/>
      <c r="AI1490" s="130"/>
      <c r="AJ1490" s="130"/>
      <c r="AK1490" s="130"/>
      <c r="AL1490" s="130"/>
      <c r="AM1490" s="130"/>
    </row>
    <row r="1491" spans="1:39" ht="20.25" customHeight="1">
      <c r="A1491" s="132">
        <v>1490</v>
      </c>
      <c r="B1491" s="19" t="s">
        <v>5953</v>
      </c>
      <c r="C1491" s="250">
        <v>61091000000</v>
      </c>
      <c r="D1491" s="261" t="s">
        <v>2283</v>
      </c>
      <c r="E1491" s="143" t="str">
        <f t="shared" si="64"/>
        <v>Շապիկ Կարճ</v>
      </c>
      <c r="F1491" s="273" t="s">
        <v>7139</v>
      </c>
      <c r="G1491" s="144" t="e">
        <f>VLOOKUP(E1491,subcategory!A:B,2,0)</f>
        <v>#N/A</v>
      </c>
      <c r="H1491" s="273" t="s">
        <v>10</v>
      </c>
      <c r="I1491" s="213" t="e">
        <f>VLOOKUP(H1491,gender!A:B,2,0)</f>
        <v>#N/A</v>
      </c>
      <c r="J1491" s="273">
        <v>220</v>
      </c>
      <c r="K1491" s="273">
        <v>220</v>
      </c>
      <c r="L1491" s="273">
        <v>1</v>
      </c>
      <c r="M1491" s="273" t="s">
        <v>2262</v>
      </c>
      <c r="N1491" s="144">
        <f>VLOOKUP(M1491,brand!A:B,2,0)</f>
        <v>823</v>
      </c>
      <c r="O1491" s="144"/>
      <c r="P1491" s="144" t="e">
        <f>VLOOKUP(O1491,country!A:B,2,0)</f>
        <v>#N/A</v>
      </c>
      <c r="Q1491" s="273" t="s">
        <v>436</v>
      </c>
      <c r="R1491" s="144" t="str">
        <f t="shared" si="63"/>
        <v>100% Բամբակ</v>
      </c>
      <c r="S1491" s="144" t="s">
        <v>7205</v>
      </c>
      <c r="T1491" s="144" t="e">
        <f>VLOOKUP(R1491,material!A:B,2,0)</f>
        <v>#N/A</v>
      </c>
      <c r="U1491" s="141" t="s">
        <v>7644</v>
      </c>
      <c r="V1491" s="141"/>
      <c r="W1491" s="273" t="s">
        <v>828</v>
      </c>
      <c r="X1491" s="141">
        <f>VLOOKUP(W1491,SIZE!A:B,2,0)</f>
        <v>124</v>
      </c>
      <c r="Y1491" s="141">
        <v>0</v>
      </c>
      <c r="Z1491" s="141" t="s">
        <v>2092</v>
      </c>
      <c r="AA1491" s="141">
        <f>VLOOKUP(Z1491,COLOR!A:B,2,0)</f>
        <v>8</v>
      </c>
      <c r="AB1491" s="130"/>
      <c r="AC1491" s="130"/>
      <c r="AD1491" s="130"/>
      <c r="AE1491" s="130"/>
      <c r="AF1491" s="130"/>
      <c r="AG1491" s="130"/>
      <c r="AH1491" s="130"/>
      <c r="AI1491" s="130"/>
      <c r="AJ1491" s="130"/>
      <c r="AK1491" s="130"/>
      <c r="AL1491" s="130"/>
      <c r="AM1491" s="130"/>
    </row>
    <row r="1492" spans="1:39" ht="20.25" customHeight="1">
      <c r="A1492" s="132">
        <v>1491</v>
      </c>
      <c r="B1492" s="19" t="s">
        <v>5954</v>
      </c>
      <c r="C1492" s="250">
        <v>62034235000</v>
      </c>
      <c r="D1492" s="261" t="s">
        <v>548</v>
      </c>
      <c r="E1492" s="143" t="str">
        <f t="shared" si="64"/>
        <v>Տաբատներ</v>
      </c>
      <c r="F1492" s="273" t="s">
        <v>7795</v>
      </c>
      <c r="G1492" s="144">
        <f>VLOOKUP(E1492,subcategory!A:B,2,0)</f>
        <v>93</v>
      </c>
      <c r="H1492" s="273" t="s">
        <v>10</v>
      </c>
      <c r="I1492" s="213" t="e">
        <f>VLOOKUP(H1492,gender!A:B,2,0)</f>
        <v>#N/A</v>
      </c>
      <c r="J1492" s="273">
        <v>460</v>
      </c>
      <c r="K1492" s="273">
        <v>460</v>
      </c>
      <c r="L1492" s="273">
        <v>1</v>
      </c>
      <c r="M1492" s="273" t="s">
        <v>2262</v>
      </c>
      <c r="N1492" s="144">
        <f>VLOOKUP(M1492,brand!A:B,2,0)</f>
        <v>823</v>
      </c>
      <c r="O1492" s="144"/>
      <c r="P1492" s="144" t="e">
        <f>VLOOKUP(O1492,country!A:B,2,0)</f>
        <v>#N/A</v>
      </c>
      <c r="Q1492" s="273" t="s">
        <v>436</v>
      </c>
      <c r="R1492" s="144" t="str">
        <f t="shared" si="63"/>
        <v>86% Բամբակ, 14% Պոլիեսթեր</v>
      </c>
      <c r="S1492" s="144" t="s">
        <v>7377</v>
      </c>
      <c r="T1492" s="144" t="e">
        <f>VLOOKUP(R1492,material!A:B,2,0)</f>
        <v>#N/A</v>
      </c>
      <c r="U1492" s="141" t="s">
        <v>7644</v>
      </c>
      <c r="V1492" s="141"/>
      <c r="W1492" s="273" t="s">
        <v>810</v>
      </c>
      <c r="X1492" s="141">
        <f>VLOOKUP(W1492,SIZE!A:B,2,0)</f>
        <v>122</v>
      </c>
      <c r="Y1492" s="141">
        <v>0</v>
      </c>
      <c r="Z1492" s="245" t="s">
        <v>1033</v>
      </c>
      <c r="AA1492" s="141">
        <f>VLOOKUP(Z1492,COLOR!A:B,2,0)</f>
        <v>20</v>
      </c>
      <c r="AB1492" s="130"/>
      <c r="AC1492" s="130"/>
      <c r="AD1492" s="130"/>
      <c r="AE1492" s="130"/>
      <c r="AF1492" s="130"/>
      <c r="AG1492" s="130"/>
      <c r="AH1492" s="130"/>
      <c r="AI1492" s="130"/>
      <c r="AJ1492" s="130"/>
      <c r="AK1492" s="130"/>
      <c r="AL1492" s="130"/>
      <c r="AM1492" s="130"/>
    </row>
    <row r="1493" spans="1:39" ht="20.25" customHeight="1">
      <c r="A1493" s="132">
        <v>1492</v>
      </c>
      <c r="B1493" s="19" t="s">
        <v>5955</v>
      </c>
      <c r="C1493" s="250">
        <v>61091000000</v>
      </c>
      <c r="D1493" s="261" t="s">
        <v>856</v>
      </c>
      <c r="E1493" s="143" t="str">
        <f t="shared" si="64"/>
        <v>Շապիկ</v>
      </c>
      <c r="F1493" s="273" t="s">
        <v>46</v>
      </c>
      <c r="G1493" s="144">
        <f>VLOOKUP(E1493,subcategory!A:B,2,0)</f>
        <v>73</v>
      </c>
      <c r="H1493" s="273" t="s">
        <v>55</v>
      </c>
      <c r="I1493" s="213" t="e">
        <f>VLOOKUP(H1493,gender!A:B,2,0)</f>
        <v>#N/A</v>
      </c>
      <c r="J1493" s="273">
        <v>205</v>
      </c>
      <c r="K1493" s="273">
        <v>205</v>
      </c>
      <c r="L1493" s="273">
        <v>1</v>
      </c>
      <c r="M1493" s="273" t="s">
        <v>2262</v>
      </c>
      <c r="N1493" s="144">
        <f>VLOOKUP(M1493,brand!A:B,2,0)</f>
        <v>823</v>
      </c>
      <c r="O1493" s="144"/>
      <c r="P1493" s="144" t="e">
        <f>VLOOKUP(O1493,country!A:B,2,0)</f>
        <v>#N/A</v>
      </c>
      <c r="Q1493" s="273" t="s">
        <v>436</v>
      </c>
      <c r="R1493" s="144" t="str">
        <f t="shared" ref="R1493:R1556" si="65">PROPER(S1493)</f>
        <v>51% Բամբակ, 49% Պոլիեսթեր</v>
      </c>
      <c r="S1493" s="144" t="s">
        <v>7425</v>
      </c>
      <c r="T1493" s="144" t="e">
        <f>VLOOKUP(R1493,material!A:B,2,0)</f>
        <v>#N/A</v>
      </c>
      <c r="U1493" s="141" t="s">
        <v>7644</v>
      </c>
      <c r="V1493" s="141"/>
      <c r="W1493" s="273" t="s">
        <v>930</v>
      </c>
      <c r="X1493" s="141">
        <f>VLOOKUP(W1493,SIZE!A:B,2,0)</f>
        <v>666</v>
      </c>
      <c r="Y1493" s="141">
        <v>0</v>
      </c>
      <c r="Z1493" s="141" t="s">
        <v>1105</v>
      </c>
      <c r="AA1493" s="141">
        <f>VLOOKUP(Z1493,COLOR!A:B,2,0)</f>
        <v>16</v>
      </c>
      <c r="AB1493" s="130"/>
      <c r="AC1493" s="130"/>
      <c r="AD1493" s="130"/>
      <c r="AE1493" s="130"/>
      <c r="AF1493" s="130"/>
      <c r="AG1493" s="130"/>
      <c r="AH1493" s="130"/>
      <c r="AI1493" s="130"/>
      <c r="AJ1493" s="130"/>
      <c r="AK1493" s="130"/>
      <c r="AL1493" s="130"/>
      <c r="AM1493" s="130"/>
    </row>
    <row r="1494" spans="1:39" ht="20.25" customHeight="1">
      <c r="A1494" s="132">
        <v>1493</v>
      </c>
      <c r="B1494" s="19" t="s">
        <v>5956</v>
      </c>
      <c r="C1494" s="253">
        <v>61109090000</v>
      </c>
      <c r="D1494" s="263" t="s">
        <v>7038</v>
      </c>
      <c r="E1494" s="143" t="str">
        <f t="shared" si="64"/>
        <v>Ժիլետ</v>
      </c>
      <c r="F1494" s="273" t="s">
        <v>155</v>
      </c>
      <c r="G1494" s="144">
        <f>VLOOKUP(E1494,subcategory!A:B,2,0)</f>
        <v>17</v>
      </c>
      <c r="H1494" s="273" t="s">
        <v>20</v>
      </c>
      <c r="I1494" s="213" t="e">
        <f>VLOOKUP(H1494,gender!A:B,2,0)</f>
        <v>#N/A</v>
      </c>
      <c r="J1494" s="273">
        <v>240</v>
      </c>
      <c r="K1494" s="273">
        <v>240</v>
      </c>
      <c r="L1494" s="273">
        <v>1</v>
      </c>
      <c r="M1494" s="273" t="s">
        <v>2262</v>
      </c>
      <c r="N1494" s="144">
        <f>VLOOKUP(M1494,brand!A:B,2,0)</f>
        <v>823</v>
      </c>
      <c r="O1494" s="144"/>
      <c r="P1494" s="144" t="e">
        <f>VLOOKUP(O1494,country!A:B,2,0)</f>
        <v>#N/A</v>
      </c>
      <c r="Q1494" s="273" t="s">
        <v>436</v>
      </c>
      <c r="R1494" s="144" t="str">
        <f t="shared" si="65"/>
        <v>92% Վիսկոզ, 8% Պոլիեսթեր</v>
      </c>
      <c r="S1494" s="144" t="s">
        <v>7426</v>
      </c>
      <c r="T1494" s="144" t="e">
        <f>VLOOKUP(R1494,material!A:B,2,0)</f>
        <v>#N/A</v>
      </c>
      <c r="U1494" s="141" t="s">
        <v>7644</v>
      </c>
      <c r="V1494" s="141"/>
      <c r="W1494" s="273">
        <v>38</v>
      </c>
      <c r="X1494" s="141">
        <f>VLOOKUP(W1494,SIZE!A:B,2,0)</f>
        <v>64</v>
      </c>
      <c r="Y1494" s="141">
        <v>0</v>
      </c>
      <c r="Z1494" s="141" t="s">
        <v>1033</v>
      </c>
      <c r="AA1494" s="141">
        <f>VLOOKUP(Z1494,COLOR!A:B,2,0)</f>
        <v>20</v>
      </c>
      <c r="AB1494" s="130"/>
      <c r="AC1494" s="130"/>
      <c r="AD1494" s="130"/>
      <c r="AE1494" s="130"/>
      <c r="AF1494" s="130"/>
      <c r="AG1494" s="130"/>
      <c r="AH1494" s="130"/>
      <c r="AI1494" s="130"/>
      <c r="AJ1494" s="130"/>
      <c r="AK1494" s="130"/>
      <c r="AL1494" s="130"/>
      <c r="AM1494" s="130"/>
    </row>
    <row r="1495" spans="1:39" ht="20.25" customHeight="1">
      <c r="A1495" s="132">
        <v>1494</v>
      </c>
      <c r="B1495" s="19" t="s">
        <v>5957</v>
      </c>
      <c r="C1495" s="250">
        <v>61044200000</v>
      </c>
      <c r="D1495" s="261" t="s">
        <v>2179</v>
      </c>
      <c r="E1495" s="143" t="str">
        <f t="shared" si="64"/>
        <v>Զգեստ</v>
      </c>
      <c r="F1495" s="273" t="s">
        <v>64</v>
      </c>
      <c r="G1495" s="144">
        <f>VLOOKUP(E1495,subcategory!A:B,2,0)</f>
        <v>43</v>
      </c>
      <c r="H1495" s="273" t="s">
        <v>20</v>
      </c>
      <c r="I1495" s="213" t="e">
        <f>VLOOKUP(H1495,gender!A:B,2,0)</f>
        <v>#N/A</v>
      </c>
      <c r="J1495" s="273">
        <v>425</v>
      </c>
      <c r="K1495" s="273">
        <v>425</v>
      </c>
      <c r="L1495" s="273">
        <v>1</v>
      </c>
      <c r="M1495" s="273" t="s">
        <v>2262</v>
      </c>
      <c r="N1495" s="144">
        <f>VLOOKUP(M1495,brand!A:B,2,0)</f>
        <v>823</v>
      </c>
      <c r="O1495" s="144"/>
      <c r="P1495" s="144" t="e">
        <f>VLOOKUP(O1495,country!A:B,2,0)</f>
        <v>#N/A</v>
      </c>
      <c r="Q1495" s="273" t="s">
        <v>440</v>
      </c>
      <c r="R1495" s="144" t="str">
        <f t="shared" si="65"/>
        <v>93% Բամբակ, 7% Պոլիեսթեր</v>
      </c>
      <c r="S1495" s="144" t="s">
        <v>7427</v>
      </c>
      <c r="T1495" s="144" t="e">
        <f>VLOOKUP(R1495,material!A:B,2,0)</f>
        <v>#N/A</v>
      </c>
      <c r="U1495" s="141" t="s">
        <v>7644</v>
      </c>
      <c r="V1495" s="141"/>
      <c r="W1495" s="273" t="s">
        <v>821</v>
      </c>
      <c r="X1495" s="141">
        <f>VLOOKUP(W1495,SIZE!A:B,2,0)</f>
        <v>3</v>
      </c>
      <c r="Y1495" s="141">
        <v>0</v>
      </c>
      <c r="Z1495" s="141" t="s">
        <v>1204</v>
      </c>
      <c r="AA1495" s="141">
        <f>VLOOKUP(Z1495,COLOR!A:B,2,0)</f>
        <v>25</v>
      </c>
      <c r="AB1495" s="130"/>
      <c r="AC1495" s="130"/>
      <c r="AD1495" s="130"/>
      <c r="AE1495" s="130"/>
      <c r="AF1495" s="130"/>
      <c r="AG1495" s="130"/>
      <c r="AH1495" s="130"/>
      <c r="AI1495" s="130"/>
      <c r="AJ1495" s="130"/>
      <c r="AK1495" s="130"/>
      <c r="AL1495" s="130"/>
      <c r="AM1495" s="130"/>
    </row>
    <row r="1496" spans="1:39" ht="20.25" customHeight="1">
      <c r="A1496" s="132">
        <v>1495</v>
      </c>
      <c r="B1496" s="19" t="s">
        <v>5958</v>
      </c>
      <c r="C1496" s="250">
        <v>61044200000</v>
      </c>
      <c r="D1496" s="261" t="s">
        <v>867</v>
      </c>
      <c r="E1496" s="143" t="str">
        <f t="shared" si="64"/>
        <v>Զգեստ</v>
      </c>
      <c r="F1496" s="273" t="s">
        <v>64</v>
      </c>
      <c r="G1496" s="144">
        <f>VLOOKUP(E1496,subcategory!A:B,2,0)</f>
        <v>43</v>
      </c>
      <c r="H1496" s="273" t="s">
        <v>55</v>
      </c>
      <c r="I1496" s="213" t="e">
        <f>VLOOKUP(H1496,gender!A:B,2,0)</f>
        <v>#N/A</v>
      </c>
      <c r="J1496" s="273">
        <v>185</v>
      </c>
      <c r="K1496" s="273">
        <v>185</v>
      </c>
      <c r="L1496" s="273">
        <v>1</v>
      </c>
      <c r="M1496" s="273" t="s">
        <v>2262</v>
      </c>
      <c r="N1496" s="144">
        <f>VLOOKUP(M1496,brand!A:B,2,0)</f>
        <v>823</v>
      </c>
      <c r="O1496" s="144"/>
      <c r="P1496" s="144" t="e">
        <f>VLOOKUP(O1496,country!A:B,2,0)</f>
        <v>#N/A</v>
      </c>
      <c r="Q1496" s="273" t="s">
        <v>436</v>
      </c>
      <c r="R1496" s="144" t="str">
        <f t="shared" si="65"/>
        <v>100% Բամբակ</v>
      </c>
      <c r="S1496" s="144" t="s">
        <v>7205</v>
      </c>
      <c r="T1496" s="144" t="e">
        <f>VLOOKUP(R1496,material!A:B,2,0)</f>
        <v>#N/A</v>
      </c>
      <c r="U1496" s="141" t="s">
        <v>7644</v>
      </c>
      <c r="V1496" s="141"/>
      <c r="W1496" s="273" t="s">
        <v>7715</v>
      </c>
      <c r="X1496" s="141" t="e">
        <f>VLOOKUP(W1496,SIZE!A:B,2,0)</f>
        <v>#N/A</v>
      </c>
      <c r="Y1496" s="141">
        <v>0</v>
      </c>
      <c r="Z1496" s="141" t="s">
        <v>1105</v>
      </c>
      <c r="AA1496" s="141">
        <f>VLOOKUP(Z1496,COLOR!A:B,2,0)</f>
        <v>16</v>
      </c>
      <c r="AB1496" s="130"/>
      <c r="AC1496" s="130"/>
      <c r="AD1496" s="130"/>
      <c r="AE1496" s="130"/>
      <c r="AF1496" s="130"/>
      <c r="AG1496" s="130"/>
      <c r="AH1496" s="130"/>
      <c r="AI1496" s="130"/>
      <c r="AJ1496" s="130"/>
      <c r="AK1496" s="130"/>
      <c r="AL1496" s="130"/>
      <c r="AM1496" s="130"/>
    </row>
    <row r="1497" spans="1:39" ht="20.25" customHeight="1">
      <c r="A1497" s="132">
        <v>1496</v>
      </c>
      <c r="B1497" s="19" t="s">
        <v>5959</v>
      </c>
      <c r="C1497" s="250">
        <v>61091000000</v>
      </c>
      <c r="D1497" s="261" t="s">
        <v>856</v>
      </c>
      <c r="E1497" s="143" t="str">
        <f t="shared" si="64"/>
        <v>Շապիկ</v>
      </c>
      <c r="F1497" s="273" t="s">
        <v>46</v>
      </c>
      <c r="G1497" s="144">
        <f>VLOOKUP(E1497,subcategory!A:B,2,0)</f>
        <v>73</v>
      </c>
      <c r="H1497" s="273" t="s">
        <v>20</v>
      </c>
      <c r="I1497" s="213" t="e">
        <f>VLOOKUP(H1497,gender!A:B,2,0)</f>
        <v>#N/A</v>
      </c>
      <c r="J1497" s="273">
        <v>175</v>
      </c>
      <c r="K1497" s="273">
        <v>175</v>
      </c>
      <c r="L1497" s="273">
        <v>1</v>
      </c>
      <c r="M1497" s="273" t="s">
        <v>2262</v>
      </c>
      <c r="N1497" s="144">
        <f>VLOOKUP(M1497,brand!A:B,2,0)</f>
        <v>823</v>
      </c>
      <c r="O1497" s="144"/>
      <c r="P1497" s="144" t="e">
        <f>VLOOKUP(O1497,country!A:B,2,0)</f>
        <v>#N/A</v>
      </c>
      <c r="Q1497" s="273" t="s">
        <v>440</v>
      </c>
      <c r="R1497" s="144" t="str">
        <f t="shared" si="65"/>
        <v>95% Բամբակ, 5% Պոլիեսթեր</v>
      </c>
      <c r="S1497" s="144" t="s">
        <v>7428</v>
      </c>
      <c r="T1497" s="144" t="e">
        <f>VLOOKUP(R1497,material!A:B,2,0)</f>
        <v>#N/A</v>
      </c>
      <c r="U1497" s="141" t="s">
        <v>7644</v>
      </c>
      <c r="V1497" s="141"/>
      <c r="W1497" s="273" t="s">
        <v>825</v>
      </c>
      <c r="X1497" s="141">
        <f>VLOOKUP(W1497,SIZE!A:B,2,0)</f>
        <v>119</v>
      </c>
      <c r="Y1497" s="141">
        <v>0</v>
      </c>
      <c r="Z1497" s="141" t="s">
        <v>1057</v>
      </c>
      <c r="AA1497" s="141">
        <f>VLOOKUP(Z1497,COLOR!A:B,2,0)</f>
        <v>5</v>
      </c>
      <c r="AB1497" s="130"/>
      <c r="AC1497" s="130"/>
      <c r="AD1497" s="130"/>
      <c r="AE1497" s="130"/>
      <c r="AF1497" s="130"/>
      <c r="AG1497" s="130"/>
      <c r="AH1497" s="130"/>
      <c r="AI1497" s="130"/>
      <c r="AJ1497" s="130"/>
      <c r="AK1497" s="130"/>
      <c r="AL1497" s="130"/>
      <c r="AM1497" s="130"/>
    </row>
    <row r="1498" spans="1:39" ht="20.25" customHeight="1">
      <c r="A1498" s="132">
        <v>1497</v>
      </c>
      <c r="B1498" s="19" t="s">
        <v>5960</v>
      </c>
      <c r="C1498" s="250">
        <v>61091000000</v>
      </c>
      <c r="D1498" s="261" t="s">
        <v>856</v>
      </c>
      <c r="E1498" s="143" t="str">
        <f t="shared" si="64"/>
        <v>Շապիկ</v>
      </c>
      <c r="F1498" s="273" t="s">
        <v>46</v>
      </c>
      <c r="G1498" s="144">
        <f>VLOOKUP(E1498,subcategory!A:B,2,0)</f>
        <v>73</v>
      </c>
      <c r="H1498" s="273" t="s">
        <v>20</v>
      </c>
      <c r="I1498" s="213" t="e">
        <f>VLOOKUP(H1498,gender!A:B,2,0)</f>
        <v>#N/A</v>
      </c>
      <c r="J1498" s="273">
        <v>175</v>
      </c>
      <c r="K1498" s="273">
        <v>175</v>
      </c>
      <c r="L1498" s="273">
        <v>1</v>
      </c>
      <c r="M1498" s="273" t="s">
        <v>2262</v>
      </c>
      <c r="N1498" s="144">
        <f>VLOOKUP(M1498,brand!A:B,2,0)</f>
        <v>823</v>
      </c>
      <c r="O1498" s="144"/>
      <c r="P1498" s="144" t="e">
        <f>VLOOKUP(O1498,country!A:B,2,0)</f>
        <v>#N/A</v>
      </c>
      <c r="Q1498" s="273" t="s">
        <v>440</v>
      </c>
      <c r="R1498" s="144" t="str">
        <f t="shared" si="65"/>
        <v>95% Բամբակ, 5% Պոլիեսթեր</v>
      </c>
      <c r="S1498" s="144" t="s">
        <v>7428</v>
      </c>
      <c r="T1498" s="144" t="e">
        <f>VLOOKUP(R1498,material!A:B,2,0)</f>
        <v>#N/A</v>
      </c>
      <c r="U1498" s="141" t="s">
        <v>7644</v>
      </c>
      <c r="V1498" s="141"/>
      <c r="W1498" s="273" t="s">
        <v>825</v>
      </c>
      <c r="X1498" s="141">
        <f>VLOOKUP(W1498,SIZE!A:B,2,0)</f>
        <v>119</v>
      </c>
      <c r="Y1498" s="141">
        <v>0</v>
      </c>
      <c r="Z1498" s="141" t="s">
        <v>1057</v>
      </c>
      <c r="AA1498" s="141">
        <f>VLOOKUP(Z1498,COLOR!A:B,2,0)</f>
        <v>5</v>
      </c>
      <c r="AB1498" s="130"/>
      <c r="AC1498" s="130"/>
      <c r="AD1498" s="130"/>
      <c r="AE1498" s="130"/>
      <c r="AF1498" s="130"/>
      <c r="AG1498" s="130"/>
      <c r="AH1498" s="130"/>
      <c r="AI1498" s="130"/>
      <c r="AJ1498" s="130"/>
      <c r="AK1498" s="130"/>
      <c r="AL1498" s="130"/>
      <c r="AM1498" s="130"/>
    </row>
    <row r="1499" spans="1:39" ht="20.25" customHeight="1">
      <c r="A1499" s="132">
        <v>1498</v>
      </c>
      <c r="B1499" s="19" t="s">
        <v>5961</v>
      </c>
      <c r="C1499" s="250">
        <v>61034300090</v>
      </c>
      <c r="D1499" s="261" t="s">
        <v>1008</v>
      </c>
      <c r="E1499" s="143" t="str">
        <f t="shared" si="64"/>
        <v>Շորտ</v>
      </c>
      <c r="F1499" s="273" t="s">
        <v>69</v>
      </c>
      <c r="G1499" s="144">
        <f>VLOOKUP(E1499,subcategory!A:B,2,0)</f>
        <v>24</v>
      </c>
      <c r="H1499" s="273" t="s">
        <v>10</v>
      </c>
      <c r="I1499" s="213" t="e">
        <f>VLOOKUP(H1499,gender!A:B,2,0)</f>
        <v>#N/A</v>
      </c>
      <c r="J1499" s="273">
        <v>190</v>
      </c>
      <c r="K1499" s="273">
        <v>190</v>
      </c>
      <c r="L1499" s="273">
        <v>1</v>
      </c>
      <c r="M1499" s="273" t="s">
        <v>2262</v>
      </c>
      <c r="N1499" s="144">
        <f>VLOOKUP(M1499,brand!A:B,2,0)</f>
        <v>823</v>
      </c>
      <c r="O1499" s="144"/>
      <c r="P1499" s="144" t="e">
        <f>VLOOKUP(O1499,country!A:B,2,0)</f>
        <v>#N/A</v>
      </c>
      <c r="Q1499" s="273" t="s">
        <v>436</v>
      </c>
      <c r="R1499" s="144" t="str">
        <f t="shared" si="65"/>
        <v>66% Պոլիեսթեր, 34% Բամբակ</v>
      </c>
      <c r="S1499" s="144" t="s">
        <v>7360</v>
      </c>
      <c r="T1499" s="144" t="e">
        <f>VLOOKUP(R1499,material!A:B,2,0)</f>
        <v>#N/A</v>
      </c>
      <c r="U1499" s="141" t="s">
        <v>7644</v>
      </c>
      <c r="V1499" s="141"/>
      <c r="W1499" s="273" t="s">
        <v>810</v>
      </c>
      <c r="X1499" s="141">
        <f>VLOOKUP(W1499,SIZE!A:B,2,0)</f>
        <v>122</v>
      </c>
      <c r="Y1499" s="141">
        <v>0</v>
      </c>
      <c r="Z1499" s="141" t="s">
        <v>7780</v>
      </c>
      <c r="AA1499" s="141" t="e">
        <f>VLOOKUP(Z1499,COLOR!A:B,2,0)</f>
        <v>#N/A</v>
      </c>
      <c r="AB1499" s="130"/>
      <c r="AC1499" s="130"/>
      <c r="AD1499" s="130"/>
      <c r="AE1499" s="130"/>
      <c r="AF1499" s="130"/>
      <c r="AG1499" s="130"/>
      <c r="AH1499" s="130"/>
      <c r="AI1499" s="130"/>
      <c r="AJ1499" s="130"/>
      <c r="AK1499" s="130"/>
      <c r="AL1499" s="130"/>
      <c r="AM1499" s="130"/>
    </row>
    <row r="1500" spans="1:39" ht="20.25" customHeight="1">
      <c r="A1500" s="132">
        <v>1499</v>
      </c>
      <c r="B1500" s="19" t="s">
        <v>5962</v>
      </c>
      <c r="C1500" s="250">
        <v>61044300000</v>
      </c>
      <c r="D1500" s="261" t="s">
        <v>2187</v>
      </c>
      <c r="E1500" s="143" t="str">
        <f t="shared" si="64"/>
        <v>Զգեստ</v>
      </c>
      <c r="F1500" s="273" t="s">
        <v>64</v>
      </c>
      <c r="G1500" s="144">
        <f>VLOOKUP(E1500,subcategory!A:B,2,0)</f>
        <v>43</v>
      </c>
      <c r="H1500" s="273" t="s">
        <v>20</v>
      </c>
      <c r="I1500" s="213" t="e">
        <f>VLOOKUP(H1500,gender!A:B,2,0)</f>
        <v>#N/A</v>
      </c>
      <c r="J1500" s="273">
        <v>135</v>
      </c>
      <c r="K1500" s="273">
        <v>135</v>
      </c>
      <c r="L1500" s="273">
        <v>1</v>
      </c>
      <c r="M1500" s="273" t="s">
        <v>2262</v>
      </c>
      <c r="N1500" s="144">
        <f>VLOOKUP(M1500,brand!A:B,2,0)</f>
        <v>823</v>
      </c>
      <c r="O1500" s="144"/>
      <c r="P1500" s="144" t="e">
        <f>VLOOKUP(O1500,country!A:B,2,0)</f>
        <v>#N/A</v>
      </c>
      <c r="Q1500" s="273" t="s">
        <v>3915</v>
      </c>
      <c r="R1500" s="144" t="str">
        <f t="shared" si="65"/>
        <v>74% Պոլիեսթեր, 19% Վիսկոզ</v>
      </c>
      <c r="S1500" s="144" t="s">
        <v>7429</v>
      </c>
      <c r="T1500" s="144" t="e">
        <f>VLOOKUP(R1500,material!A:B,2,0)</f>
        <v>#N/A</v>
      </c>
      <c r="U1500" s="141" t="s">
        <v>7644</v>
      </c>
      <c r="V1500" s="141"/>
      <c r="W1500" s="273">
        <v>36</v>
      </c>
      <c r="X1500" s="141">
        <f>VLOOKUP(W1500,SIZE!A:B,2,0)</f>
        <v>52</v>
      </c>
      <c r="Y1500" s="141">
        <v>0</v>
      </c>
      <c r="Z1500" s="141" t="s">
        <v>1033</v>
      </c>
      <c r="AA1500" s="141">
        <f>VLOOKUP(Z1500,COLOR!A:B,2,0)</f>
        <v>20</v>
      </c>
      <c r="AB1500" s="130"/>
      <c r="AC1500" s="130"/>
      <c r="AD1500" s="130"/>
      <c r="AE1500" s="130"/>
      <c r="AF1500" s="130"/>
      <c r="AG1500" s="130"/>
      <c r="AH1500" s="130"/>
      <c r="AI1500" s="130"/>
      <c r="AJ1500" s="130"/>
      <c r="AK1500" s="130"/>
      <c r="AL1500" s="130"/>
      <c r="AM1500" s="130"/>
    </row>
    <row r="1501" spans="1:39" ht="20.25" customHeight="1">
      <c r="A1501" s="132">
        <v>1500</v>
      </c>
      <c r="B1501" s="19" t="s">
        <v>5963</v>
      </c>
      <c r="C1501" s="250">
        <v>61102099000</v>
      </c>
      <c r="D1501" s="261" t="s">
        <v>7039</v>
      </c>
      <c r="E1501" s="143" t="str">
        <f t="shared" si="64"/>
        <v>Վոդոլազկա</v>
      </c>
      <c r="F1501" s="276" t="s">
        <v>7801</v>
      </c>
      <c r="G1501" s="144">
        <f>VLOOKUP(E1501,subcategory!A:B,2,0)</f>
        <v>83</v>
      </c>
      <c r="H1501" s="273" t="s">
        <v>20</v>
      </c>
      <c r="I1501" s="213" t="e">
        <f>VLOOKUP(H1501,gender!A:B,2,0)</f>
        <v>#N/A</v>
      </c>
      <c r="J1501" s="273">
        <v>220</v>
      </c>
      <c r="K1501" s="273">
        <v>220</v>
      </c>
      <c r="L1501" s="273">
        <v>1</v>
      </c>
      <c r="M1501" s="273" t="s">
        <v>2262</v>
      </c>
      <c r="N1501" s="144">
        <f>VLOOKUP(M1501,brand!A:B,2,0)</f>
        <v>823</v>
      </c>
      <c r="O1501" s="144"/>
      <c r="P1501" s="144" t="e">
        <f>VLOOKUP(O1501,country!A:B,2,0)</f>
        <v>#N/A</v>
      </c>
      <c r="Q1501" s="273" t="s">
        <v>440</v>
      </c>
      <c r="R1501" s="144" t="str">
        <f t="shared" si="65"/>
        <v>95% Բամբակ, 5% Պոլիեսթեր</v>
      </c>
      <c r="S1501" s="144" t="s">
        <v>7428</v>
      </c>
      <c r="T1501" s="144" t="e">
        <f>VLOOKUP(R1501,material!A:B,2,0)</f>
        <v>#N/A</v>
      </c>
      <c r="U1501" s="141" t="s">
        <v>7644</v>
      </c>
      <c r="V1501" s="141"/>
      <c r="W1501" s="273" t="s">
        <v>828</v>
      </c>
      <c r="X1501" s="141">
        <f>VLOOKUP(W1501,SIZE!A:B,2,0)</f>
        <v>124</v>
      </c>
      <c r="Y1501" s="141">
        <v>0</v>
      </c>
      <c r="Z1501" s="141" t="s">
        <v>1033</v>
      </c>
      <c r="AA1501" s="141">
        <f>VLOOKUP(Z1501,COLOR!A:B,2,0)</f>
        <v>20</v>
      </c>
      <c r="AB1501" s="130"/>
      <c r="AC1501" s="130"/>
      <c r="AD1501" s="130"/>
      <c r="AE1501" s="130"/>
      <c r="AF1501" s="130"/>
      <c r="AG1501" s="130"/>
      <c r="AH1501" s="130"/>
      <c r="AI1501" s="130"/>
      <c r="AJ1501" s="130"/>
      <c r="AK1501" s="130"/>
      <c r="AL1501" s="130"/>
      <c r="AM1501" s="130"/>
    </row>
    <row r="1502" spans="1:39" ht="20.25" customHeight="1">
      <c r="A1502" s="132">
        <v>1501</v>
      </c>
      <c r="B1502" s="19" t="s">
        <v>5964</v>
      </c>
      <c r="C1502" s="250">
        <v>61045900000</v>
      </c>
      <c r="D1502" s="261" t="s">
        <v>7029</v>
      </c>
      <c r="E1502" s="143" t="str">
        <f t="shared" si="64"/>
        <v>Կիսաշրջազգեստ</v>
      </c>
      <c r="F1502" s="273" t="s">
        <v>443</v>
      </c>
      <c r="G1502" s="144">
        <f>VLOOKUP(E1502,subcategory!A:B,2,0)</f>
        <v>53</v>
      </c>
      <c r="H1502" s="273" t="s">
        <v>20</v>
      </c>
      <c r="I1502" s="213" t="e">
        <f>VLOOKUP(H1502,gender!A:B,2,0)</f>
        <v>#N/A</v>
      </c>
      <c r="J1502" s="273">
        <v>190</v>
      </c>
      <c r="K1502" s="273">
        <v>190</v>
      </c>
      <c r="L1502" s="273">
        <v>1</v>
      </c>
      <c r="M1502" s="273" t="s">
        <v>2262</v>
      </c>
      <c r="N1502" s="144">
        <f>VLOOKUP(M1502,brand!A:B,2,0)</f>
        <v>823</v>
      </c>
      <c r="O1502" s="144"/>
      <c r="P1502" s="144" t="e">
        <f>VLOOKUP(O1502,country!A:B,2,0)</f>
        <v>#N/A</v>
      </c>
      <c r="Q1502" s="273" t="s">
        <v>436</v>
      </c>
      <c r="R1502" s="144" t="str">
        <f t="shared" si="65"/>
        <v>100% Վիսկոզ</v>
      </c>
      <c r="S1502" s="144" t="s">
        <v>7430</v>
      </c>
      <c r="T1502" s="144" t="e">
        <f>VLOOKUP(R1502,material!A:B,2,0)</f>
        <v>#N/A</v>
      </c>
      <c r="U1502" s="141" t="s">
        <v>7644</v>
      </c>
      <c r="V1502" s="141"/>
      <c r="W1502" s="273">
        <v>38</v>
      </c>
      <c r="X1502" s="141">
        <f>VLOOKUP(W1502,SIZE!A:B,2,0)</f>
        <v>64</v>
      </c>
      <c r="Y1502" s="141">
        <v>0</v>
      </c>
      <c r="Z1502" s="141" t="s">
        <v>7778</v>
      </c>
      <c r="AA1502" s="141" t="e">
        <f>VLOOKUP(Z1502,COLOR!A:B,2,0)</f>
        <v>#N/A</v>
      </c>
      <c r="AB1502" s="130"/>
      <c r="AC1502" s="130"/>
      <c r="AD1502" s="130"/>
      <c r="AE1502" s="130"/>
      <c r="AF1502" s="130"/>
      <c r="AG1502" s="130"/>
      <c r="AH1502" s="130"/>
      <c r="AI1502" s="130"/>
      <c r="AJ1502" s="130"/>
      <c r="AK1502" s="130"/>
      <c r="AL1502" s="130"/>
      <c r="AM1502" s="130"/>
    </row>
    <row r="1503" spans="1:39" ht="20.25" customHeight="1">
      <c r="A1503" s="132">
        <v>1502</v>
      </c>
      <c r="B1503" s="19" t="s">
        <v>5965</v>
      </c>
      <c r="C1503" s="250">
        <v>61099020000</v>
      </c>
      <c r="D1503" s="261" t="s">
        <v>1078</v>
      </c>
      <c r="E1503" s="143" t="str">
        <f t="shared" si="64"/>
        <v>Շապիկ</v>
      </c>
      <c r="F1503" s="273" t="s">
        <v>46</v>
      </c>
      <c r="G1503" s="144">
        <f>VLOOKUP(E1503,subcategory!A:B,2,0)</f>
        <v>73</v>
      </c>
      <c r="H1503" s="273" t="s">
        <v>20</v>
      </c>
      <c r="I1503" s="213" t="e">
        <f>VLOOKUP(H1503,gender!A:B,2,0)</f>
        <v>#N/A</v>
      </c>
      <c r="J1503" s="273">
        <v>205</v>
      </c>
      <c r="K1503" s="273">
        <v>205</v>
      </c>
      <c r="L1503" s="273">
        <v>1</v>
      </c>
      <c r="M1503" s="273" t="s">
        <v>2262</v>
      </c>
      <c r="N1503" s="144">
        <f>VLOOKUP(M1503,brand!A:B,2,0)</f>
        <v>823</v>
      </c>
      <c r="O1503" s="144"/>
      <c r="P1503" s="144" t="e">
        <f>VLOOKUP(O1503,country!A:B,2,0)</f>
        <v>#N/A</v>
      </c>
      <c r="Q1503" s="273" t="s">
        <v>436</v>
      </c>
      <c r="R1503" s="144" t="str">
        <f t="shared" si="65"/>
        <v>73% Պոլիեսթեր, 27% Վիսկոզա</v>
      </c>
      <c r="S1503" s="144" t="s">
        <v>7431</v>
      </c>
      <c r="T1503" s="144" t="e">
        <f>VLOOKUP(R1503,material!A:B,2,0)</f>
        <v>#N/A</v>
      </c>
      <c r="U1503" s="141" t="s">
        <v>7644</v>
      </c>
      <c r="V1503" s="141"/>
      <c r="W1503" s="273" t="s">
        <v>821</v>
      </c>
      <c r="X1503" s="141">
        <f>VLOOKUP(W1503,SIZE!A:B,2,0)</f>
        <v>3</v>
      </c>
      <c r="Y1503" s="141">
        <v>0</v>
      </c>
      <c r="Z1503" s="141" t="s">
        <v>1071</v>
      </c>
      <c r="AA1503" s="141">
        <f>VLOOKUP(Z1503,COLOR!A:B,2,0)</f>
        <v>12</v>
      </c>
      <c r="AB1503" s="130"/>
      <c r="AC1503" s="130"/>
      <c r="AD1503" s="130"/>
      <c r="AE1503" s="130"/>
      <c r="AF1503" s="130"/>
      <c r="AG1503" s="130"/>
      <c r="AH1503" s="130"/>
      <c r="AI1503" s="130"/>
      <c r="AJ1503" s="130"/>
      <c r="AK1503" s="130"/>
      <c r="AL1503" s="130"/>
      <c r="AM1503" s="130"/>
    </row>
    <row r="1504" spans="1:39" ht="20.25" customHeight="1">
      <c r="A1504" s="132">
        <v>1503</v>
      </c>
      <c r="B1504" s="19" t="s">
        <v>5966</v>
      </c>
      <c r="C1504" s="250">
        <v>61044300000</v>
      </c>
      <c r="D1504" s="261" t="s">
        <v>2184</v>
      </c>
      <c r="E1504" s="143" t="str">
        <f t="shared" si="64"/>
        <v>Զգեստ</v>
      </c>
      <c r="F1504" s="273" t="s">
        <v>64</v>
      </c>
      <c r="G1504" s="144">
        <f>VLOOKUP(E1504,subcategory!A:B,2,0)</f>
        <v>43</v>
      </c>
      <c r="H1504" s="273" t="s">
        <v>20</v>
      </c>
      <c r="I1504" s="213" t="e">
        <f>VLOOKUP(H1504,gender!A:B,2,0)</f>
        <v>#N/A</v>
      </c>
      <c r="J1504" s="273">
        <v>230</v>
      </c>
      <c r="K1504" s="273">
        <v>230</v>
      </c>
      <c r="L1504" s="273">
        <v>1</v>
      </c>
      <c r="M1504" s="273" t="s">
        <v>2262</v>
      </c>
      <c r="N1504" s="144">
        <f>VLOOKUP(M1504,brand!A:B,2,0)</f>
        <v>823</v>
      </c>
      <c r="O1504" s="144"/>
      <c r="P1504" s="144" t="e">
        <f>VLOOKUP(O1504,country!A:B,2,0)</f>
        <v>#N/A</v>
      </c>
      <c r="Q1504" s="273" t="s">
        <v>436</v>
      </c>
      <c r="R1504" s="144" t="str">
        <f t="shared" si="65"/>
        <v>99% Պոլիեսթեր</v>
      </c>
      <c r="S1504" s="144" t="s">
        <v>7399</v>
      </c>
      <c r="T1504" s="144" t="e">
        <f>VLOOKUP(R1504,material!A:B,2,0)</f>
        <v>#N/A</v>
      </c>
      <c r="U1504" s="141" t="s">
        <v>7644</v>
      </c>
      <c r="V1504" s="141"/>
      <c r="W1504" s="273">
        <v>34</v>
      </c>
      <c r="X1504" s="141">
        <f>VLOOKUP(W1504,SIZE!A:B,2,0)</f>
        <v>41</v>
      </c>
      <c r="Y1504" s="141">
        <v>0</v>
      </c>
      <c r="Z1504" s="141" t="s">
        <v>1033</v>
      </c>
      <c r="AA1504" s="141">
        <f>VLOOKUP(Z1504,COLOR!A:B,2,0)</f>
        <v>20</v>
      </c>
      <c r="AB1504" s="130"/>
      <c r="AC1504" s="130"/>
      <c r="AD1504" s="130"/>
      <c r="AE1504" s="130"/>
      <c r="AF1504" s="130"/>
      <c r="AG1504" s="130"/>
      <c r="AH1504" s="130"/>
      <c r="AI1504" s="130"/>
      <c r="AJ1504" s="130"/>
      <c r="AK1504" s="130"/>
      <c r="AL1504" s="130"/>
      <c r="AM1504" s="130"/>
    </row>
    <row r="1505" spans="1:39" ht="20.25" customHeight="1">
      <c r="A1505" s="132">
        <v>1504</v>
      </c>
      <c r="B1505" s="19" t="s">
        <v>5967</v>
      </c>
      <c r="C1505" s="250">
        <v>61099020000</v>
      </c>
      <c r="D1505" s="261" t="s">
        <v>1078</v>
      </c>
      <c r="E1505" s="143" t="str">
        <f t="shared" si="64"/>
        <v>Շապիկ</v>
      </c>
      <c r="F1505" s="273" t="s">
        <v>46</v>
      </c>
      <c r="G1505" s="144">
        <f>VLOOKUP(E1505,subcategory!A:B,2,0)</f>
        <v>73</v>
      </c>
      <c r="H1505" s="273" t="s">
        <v>20</v>
      </c>
      <c r="I1505" s="213" t="e">
        <f>VLOOKUP(H1505,gender!A:B,2,0)</f>
        <v>#N/A</v>
      </c>
      <c r="J1505" s="273">
        <v>170</v>
      </c>
      <c r="K1505" s="273">
        <v>170</v>
      </c>
      <c r="L1505" s="273">
        <v>1</v>
      </c>
      <c r="M1505" s="273" t="s">
        <v>2262</v>
      </c>
      <c r="N1505" s="144">
        <f>VLOOKUP(M1505,brand!A:B,2,0)</f>
        <v>823</v>
      </c>
      <c r="O1505" s="144"/>
      <c r="P1505" s="144" t="e">
        <f>VLOOKUP(O1505,country!A:B,2,0)</f>
        <v>#N/A</v>
      </c>
      <c r="Q1505" s="273" t="s">
        <v>436</v>
      </c>
      <c r="R1505" s="144" t="str">
        <f t="shared" si="65"/>
        <v>77% Պոլիեսթեր, 23% Բամբակ</v>
      </c>
      <c r="S1505" s="144" t="s">
        <v>7432</v>
      </c>
      <c r="T1505" s="144" t="e">
        <f>VLOOKUP(R1505,material!A:B,2,0)</f>
        <v>#N/A</v>
      </c>
      <c r="U1505" s="141" t="s">
        <v>7644</v>
      </c>
      <c r="V1505" s="141"/>
      <c r="W1505" s="273" t="s">
        <v>810</v>
      </c>
      <c r="X1505" s="141">
        <f>VLOOKUP(W1505,SIZE!A:B,2,0)</f>
        <v>122</v>
      </c>
      <c r="Y1505" s="141">
        <v>0</v>
      </c>
      <c r="Z1505" s="245" t="s">
        <v>1033</v>
      </c>
      <c r="AA1505" s="141">
        <f>VLOOKUP(Z1505,COLOR!A:B,2,0)</f>
        <v>20</v>
      </c>
      <c r="AB1505" s="130"/>
      <c r="AC1505" s="130"/>
      <c r="AD1505" s="130"/>
      <c r="AE1505" s="130"/>
      <c r="AF1505" s="130"/>
      <c r="AG1505" s="130"/>
      <c r="AH1505" s="130"/>
      <c r="AI1505" s="130"/>
      <c r="AJ1505" s="130"/>
      <c r="AK1505" s="130"/>
      <c r="AL1505" s="130"/>
      <c r="AM1505" s="130"/>
    </row>
    <row r="1506" spans="1:39" ht="20.25" customHeight="1">
      <c r="A1506" s="132">
        <v>1505</v>
      </c>
      <c r="B1506" s="19" t="s">
        <v>5968</v>
      </c>
      <c r="C1506" s="250">
        <v>61091000000</v>
      </c>
      <c r="D1506" s="261" t="s">
        <v>2283</v>
      </c>
      <c r="E1506" s="143" t="str">
        <f t="shared" si="64"/>
        <v>Շապիկ</v>
      </c>
      <c r="F1506" s="273" t="s">
        <v>46</v>
      </c>
      <c r="G1506" s="144">
        <f>VLOOKUP(E1506,subcategory!A:B,2,0)</f>
        <v>73</v>
      </c>
      <c r="H1506" s="273" t="s">
        <v>10</v>
      </c>
      <c r="I1506" s="213" t="e">
        <f>VLOOKUP(H1506,gender!A:B,2,0)</f>
        <v>#N/A</v>
      </c>
      <c r="J1506" s="273">
        <v>140</v>
      </c>
      <c r="K1506" s="273">
        <v>140</v>
      </c>
      <c r="L1506" s="273">
        <v>1</v>
      </c>
      <c r="M1506" s="273" t="s">
        <v>2262</v>
      </c>
      <c r="N1506" s="144">
        <f>VLOOKUP(M1506,brand!A:B,2,0)</f>
        <v>823</v>
      </c>
      <c r="O1506" s="144"/>
      <c r="P1506" s="144" t="e">
        <f>VLOOKUP(O1506,country!A:B,2,0)</f>
        <v>#N/A</v>
      </c>
      <c r="Q1506" s="273" t="s">
        <v>436</v>
      </c>
      <c r="R1506" s="144" t="str">
        <f t="shared" si="65"/>
        <v>100% Բամբակ</v>
      </c>
      <c r="S1506" s="144" t="s">
        <v>7205</v>
      </c>
      <c r="T1506" s="144" t="e">
        <f>VLOOKUP(R1506,material!A:B,2,0)</f>
        <v>#N/A</v>
      </c>
      <c r="U1506" s="141" t="s">
        <v>7644</v>
      </c>
      <c r="V1506" s="141"/>
      <c r="W1506" s="273" t="s">
        <v>858</v>
      </c>
      <c r="X1506" s="141">
        <f>VLOOKUP(W1506,SIZE!A:B,2,0)</f>
        <v>1</v>
      </c>
      <c r="Y1506" s="141">
        <v>0</v>
      </c>
      <c r="Z1506" s="245" t="s">
        <v>1033</v>
      </c>
      <c r="AA1506" s="141">
        <f>VLOOKUP(Z1506,COLOR!A:B,2,0)</f>
        <v>20</v>
      </c>
      <c r="AB1506" s="130"/>
      <c r="AC1506" s="130"/>
      <c r="AD1506" s="130"/>
      <c r="AE1506" s="130"/>
      <c r="AF1506" s="130"/>
      <c r="AG1506" s="130"/>
      <c r="AH1506" s="130"/>
      <c r="AI1506" s="130"/>
      <c r="AJ1506" s="130"/>
      <c r="AK1506" s="130"/>
      <c r="AL1506" s="130"/>
      <c r="AM1506" s="130"/>
    </row>
    <row r="1507" spans="1:39" ht="20.25" customHeight="1">
      <c r="A1507" s="132">
        <v>1506</v>
      </c>
      <c r="B1507" s="19" t="s">
        <v>5940</v>
      </c>
      <c r="C1507" s="250">
        <v>61099020000</v>
      </c>
      <c r="D1507" s="261" t="s">
        <v>1078</v>
      </c>
      <c r="E1507" s="143" t="str">
        <f t="shared" si="64"/>
        <v>Շապիկ</v>
      </c>
      <c r="F1507" s="273" t="s">
        <v>46</v>
      </c>
      <c r="G1507" s="144">
        <f>VLOOKUP(E1507,subcategory!A:B,2,0)</f>
        <v>73</v>
      </c>
      <c r="H1507" s="273" t="s">
        <v>20</v>
      </c>
      <c r="I1507" s="213" t="e">
        <f>VLOOKUP(H1507,gender!A:B,2,0)</f>
        <v>#N/A</v>
      </c>
      <c r="J1507" s="273">
        <v>120</v>
      </c>
      <c r="K1507" s="273">
        <v>120</v>
      </c>
      <c r="L1507" s="273">
        <v>1</v>
      </c>
      <c r="M1507" s="273" t="s">
        <v>2262</v>
      </c>
      <c r="N1507" s="144">
        <f>VLOOKUP(M1507,brand!A:B,2,0)</f>
        <v>823</v>
      </c>
      <c r="O1507" s="144"/>
      <c r="P1507" s="144" t="e">
        <f>VLOOKUP(O1507,country!A:B,2,0)</f>
        <v>#N/A</v>
      </c>
      <c r="Q1507" s="273" t="s">
        <v>436</v>
      </c>
      <c r="R1507" s="144" t="str">
        <f t="shared" si="65"/>
        <v>65% Պոլիեսթեր, 34% Վիսկոզ</v>
      </c>
      <c r="S1507" s="144" t="s">
        <v>7433</v>
      </c>
      <c r="T1507" s="144" t="e">
        <f>VLOOKUP(R1507,material!A:B,2,0)</f>
        <v>#N/A</v>
      </c>
      <c r="U1507" s="141" t="s">
        <v>7644</v>
      </c>
      <c r="V1507" s="141"/>
      <c r="W1507" s="273" t="s">
        <v>821</v>
      </c>
      <c r="X1507" s="141">
        <f>VLOOKUP(W1507,SIZE!A:B,2,0)</f>
        <v>3</v>
      </c>
      <c r="Y1507" s="141">
        <v>0</v>
      </c>
      <c r="Z1507" s="245" t="s">
        <v>1033</v>
      </c>
      <c r="AA1507" s="141">
        <f>VLOOKUP(Z1507,COLOR!A:B,2,0)</f>
        <v>20</v>
      </c>
      <c r="AB1507" s="130"/>
      <c r="AC1507" s="130"/>
      <c r="AD1507" s="130"/>
      <c r="AE1507" s="130"/>
      <c r="AF1507" s="130"/>
      <c r="AG1507" s="130"/>
      <c r="AH1507" s="130"/>
      <c r="AI1507" s="130"/>
      <c r="AJ1507" s="130"/>
      <c r="AK1507" s="130"/>
      <c r="AL1507" s="130"/>
      <c r="AM1507" s="130"/>
    </row>
    <row r="1508" spans="1:39" ht="20.25" customHeight="1">
      <c r="A1508" s="132">
        <v>1507</v>
      </c>
      <c r="B1508" s="19" t="s">
        <v>5969</v>
      </c>
      <c r="C1508" s="250">
        <v>61091000000</v>
      </c>
      <c r="D1508" s="261" t="s">
        <v>856</v>
      </c>
      <c r="E1508" s="143" t="str">
        <f t="shared" si="64"/>
        <v>Շապիկ</v>
      </c>
      <c r="F1508" s="273" t="s">
        <v>46</v>
      </c>
      <c r="G1508" s="144">
        <f>VLOOKUP(E1508,subcategory!A:B,2,0)</f>
        <v>73</v>
      </c>
      <c r="H1508" s="273" t="s">
        <v>20</v>
      </c>
      <c r="I1508" s="213" t="e">
        <f>VLOOKUP(H1508,gender!A:B,2,0)</f>
        <v>#N/A</v>
      </c>
      <c r="J1508" s="273">
        <v>125</v>
      </c>
      <c r="K1508" s="273">
        <v>125</v>
      </c>
      <c r="L1508" s="273">
        <v>1</v>
      </c>
      <c r="M1508" s="273" t="s">
        <v>2262</v>
      </c>
      <c r="N1508" s="144">
        <f>VLOOKUP(M1508,brand!A:B,2,0)</f>
        <v>823</v>
      </c>
      <c r="O1508" s="144"/>
      <c r="P1508" s="144" t="e">
        <f>VLOOKUP(O1508,country!A:B,2,0)</f>
        <v>#N/A</v>
      </c>
      <c r="Q1508" s="273" t="s">
        <v>436</v>
      </c>
      <c r="R1508" s="144" t="str">
        <f t="shared" si="65"/>
        <v>100% Բամբակ</v>
      </c>
      <c r="S1508" s="144" t="s">
        <v>7205</v>
      </c>
      <c r="T1508" s="144" t="e">
        <f>VLOOKUP(R1508,material!A:B,2,0)</f>
        <v>#N/A</v>
      </c>
      <c r="U1508" s="141" t="s">
        <v>7644</v>
      </c>
      <c r="V1508" s="141"/>
      <c r="W1508" s="273" t="s">
        <v>810</v>
      </c>
      <c r="X1508" s="141">
        <f>VLOOKUP(W1508,SIZE!A:B,2,0)</f>
        <v>122</v>
      </c>
      <c r="Y1508" s="141">
        <v>0</v>
      </c>
      <c r="Z1508" s="141" t="s">
        <v>1071</v>
      </c>
      <c r="AA1508" s="141">
        <f>VLOOKUP(Z1508,COLOR!A:B,2,0)</f>
        <v>12</v>
      </c>
      <c r="AB1508" s="130"/>
      <c r="AC1508" s="130"/>
      <c r="AD1508" s="130"/>
      <c r="AE1508" s="130"/>
      <c r="AF1508" s="130"/>
      <c r="AG1508" s="130"/>
      <c r="AH1508" s="130"/>
      <c r="AI1508" s="130"/>
      <c r="AJ1508" s="130"/>
      <c r="AK1508" s="130"/>
      <c r="AL1508" s="130"/>
      <c r="AM1508" s="130"/>
    </row>
    <row r="1509" spans="1:39" ht="20.25" customHeight="1">
      <c r="A1509" s="132">
        <v>1508</v>
      </c>
      <c r="B1509" s="19" t="s">
        <v>5970</v>
      </c>
      <c r="C1509" s="250">
        <v>61091000000</v>
      </c>
      <c r="D1509" s="261" t="s">
        <v>2283</v>
      </c>
      <c r="E1509" s="143" t="str">
        <f t="shared" si="64"/>
        <v>Շապիկ</v>
      </c>
      <c r="F1509" s="273" t="s">
        <v>46</v>
      </c>
      <c r="G1509" s="144">
        <f>VLOOKUP(E1509,subcategory!A:B,2,0)</f>
        <v>73</v>
      </c>
      <c r="H1509" s="273" t="s">
        <v>10</v>
      </c>
      <c r="I1509" s="213" t="e">
        <f>VLOOKUP(H1509,gender!A:B,2,0)</f>
        <v>#N/A</v>
      </c>
      <c r="J1509" s="273">
        <v>220</v>
      </c>
      <c r="K1509" s="273">
        <v>220</v>
      </c>
      <c r="L1509" s="273">
        <v>1</v>
      </c>
      <c r="M1509" s="273" t="s">
        <v>2262</v>
      </c>
      <c r="N1509" s="144">
        <f>VLOOKUP(M1509,brand!A:B,2,0)</f>
        <v>823</v>
      </c>
      <c r="O1509" s="144"/>
      <c r="P1509" s="144" t="e">
        <f>VLOOKUP(O1509,country!A:B,2,0)</f>
        <v>#N/A</v>
      </c>
      <c r="Q1509" s="273" t="s">
        <v>436</v>
      </c>
      <c r="R1509" s="144" t="str">
        <f t="shared" si="65"/>
        <v>100% Բամբակ</v>
      </c>
      <c r="S1509" s="144" t="s">
        <v>7205</v>
      </c>
      <c r="T1509" s="144" t="e">
        <f>VLOOKUP(R1509,material!A:B,2,0)</f>
        <v>#N/A</v>
      </c>
      <c r="U1509" s="141" t="s">
        <v>7644</v>
      </c>
      <c r="V1509" s="141"/>
      <c r="W1509" s="273" t="s">
        <v>825</v>
      </c>
      <c r="X1509" s="141">
        <f>VLOOKUP(W1509,SIZE!A:B,2,0)</f>
        <v>119</v>
      </c>
      <c r="Y1509" s="141">
        <v>0</v>
      </c>
      <c r="Z1509" s="141" t="s">
        <v>1071</v>
      </c>
      <c r="AA1509" s="141">
        <f>VLOOKUP(Z1509,COLOR!A:B,2,0)</f>
        <v>12</v>
      </c>
      <c r="AB1509" s="130"/>
      <c r="AC1509" s="130"/>
      <c r="AD1509" s="130"/>
      <c r="AE1509" s="130"/>
      <c r="AF1509" s="130"/>
      <c r="AG1509" s="130"/>
      <c r="AH1509" s="130"/>
      <c r="AI1509" s="130"/>
      <c r="AJ1509" s="130"/>
      <c r="AK1509" s="130"/>
      <c r="AL1509" s="130"/>
      <c r="AM1509" s="130"/>
    </row>
    <row r="1510" spans="1:39" ht="20.25" customHeight="1">
      <c r="A1510" s="132">
        <v>1509</v>
      </c>
      <c r="B1510" s="19" t="s">
        <v>5971</v>
      </c>
      <c r="C1510" s="252">
        <v>61061000000</v>
      </c>
      <c r="D1510" s="263" t="s">
        <v>976</v>
      </c>
      <c r="E1510" s="143" t="str">
        <f t="shared" si="64"/>
        <v>Բլուզ</v>
      </c>
      <c r="F1510" s="273" t="s">
        <v>14</v>
      </c>
      <c r="G1510" s="144">
        <f>VLOOKUP(E1510,subcategory!A:B,2,0)</f>
        <v>77</v>
      </c>
      <c r="H1510" s="273" t="s">
        <v>20</v>
      </c>
      <c r="I1510" s="213" t="e">
        <f>VLOOKUP(H1510,gender!A:B,2,0)</f>
        <v>#N/A</v>
      </c>
      <c r="J1510" s="273">
        <v>95</v>
      </c>
      <c r="K1510" s="273">
        <v>95</v>
      </c>
      <c r="L1510" s="273">
        <v>1</v>
      </c>
      <c r="M1510" s="273" t="s">
        <v>2262</v>
      </c>
      <c r="N1510" s="144">
        <f>VLOOKUP(M1510,brand!A:B,2,0)</f>
        <v>823</v>
      </c>
      <c r="O1510" s="144"/>
      <c r="P1510" s="144" t="e">
        <f>VLOOKUP(O1510,country!A:B,2,0)</f>
        <v>#N/A</v>
      </c>
      <c r="Q1510" s="273" t="s">
        <v>436</v>
      </c>
      <c r="R1510" s="144" t="str">
        <f t="shared" si="65"/>
        <v>100% Ակրիլ</v>
      </c>
      <c r="S1510" s="144" t="s">
        <v>7204</v>
      </c>
      <c r="T1510" s="144" t="e">
        <f>VLOOKUP(R1510,material!A:B,2,0)</f>
        <v>#N/A</v>
      </c>
      <c r="U1510" s="141" t="s">
        <v>7644</v>
      </c>
      <c r="V1510" s="141"/>
      <c r="W1510" s="273" t="s">
        <v>810</v>
      </c>
      <c r="X1510" s="141">
        <f>VLOOKUP(W1510,SIZE!A:B,2,0)</f>
        <v>122</v>
      </c>
      <c r="Y1510" s="141">
        <v>0</v>
      </c>
      <c r="Z1510" s="141" t="s">
        <v>1061</v>
      </c>
      <c r="AA1510" s="141">
        <f>VLOOKUP(Z1510,COLOR!A:B,2,0)</f>
        <v>4</v>
      </c>
      <c r="AB1510" s="130"/>
      <c r="AC1510" s="130"/>
      <c r="AD1510" s="130"/>
      <c r="AE1510" s="130"/>
      <c r="AF1510" s="130"/>
      <c r="AG1510" s="130"/>
      <c r="AH1510" s="130"/>
      <c r="AI1510" s="130"/>
      <c r="AJ1510" s="130"/>
      <c r="AK1510" s="130"/>
      <c r="AL1510" s="130"/>
      <c r="AM1510" s="130"/>
    </row>
    <row r="1511" spans="1:39" ht="20.25" customHeight="1">
      <c r="A1511" s="132">
        <v>1510</v>
      </c>
      <c r="B1511" s="19" t="s">
        <v>5972</v>
      </c>
      <c r="C1511" s="250">
        <v>61034300090</v>
      </c>
      <c r="D1511" s="261" t="s">
        <v>1008</v>
      </c>
      <c r="E1511" s="143" t="str">
        <f t="shared" si="64"/>
        <v>Շորտ</v>
      </c>
      <c r="F1511" s="273" t="s">
        <v>69</v>
      </c>
      <c r="G1511" s="144">
        <f>VLOOKUP(E1511,subcategory!A:B,2,0)</f>
        <v>24</v>
      </c>
      <c r="H1511" s="273" t="s">
        <v>10</v>
      </c>
      <c r="I1511" s="213" t="e">
        <f>VLOOKUP(H1511,gender!A:B,2,0)</f>
        <v>#N/A</v>
      </c>
      <c r="J1511" s="273">
        <v>80</v>
      </c>
      <c r="K1511" s="273">
        <v>80</v>
      </c>
      <c r="L1511" s="273">
        <v>1</v>
      </c>
      <c r="M1511" s="273" t="s">
        <v>2262</v>
      </c>
      <c r="N1511" s="144">
        <f>VLOOKUP(M1511,brand!A:B,2,0)</f>
        <v>823</v>
      </c>
      <c r="O1511" s="144"/>
      <c r="P1511" s="144" t="e">
        <f>VLOOKUP(O1511,country!A:B,2,0)</f>
        <v>#N/A</v>
      </c>
      <c r="Q1511" s="273" t="s">
        <v>2841</v>
      </c>
      <c r="R1511" s="144" t="str">
        <f t="shared" si="65"/>
        <v>100% Պոլիեսթեր</v>
      </c>
      <c r="S1511" s="144" t="s">
        <v>7203</v>
      </c>
      <c r="T1511" s="144" t="e">
        <f>VLOOKUP(R1511,material!A:B,2,0)</f>
        <v>#N/A</v>
      </c>
      <c r="U1511" s="141" t="s">
        <v>7644</v>
      </c>
      <c r="V1511" s="141"/>
      <c r="W1511" s="273" t="s">
        <v>825</v>
      </c>
      <c r="X1511" s="141">
        <f>VLOOKUP(W1511,SIZE!A:B,2,0)</f>
        <v>119</v>
      </c>
      <c r="Y1511" s="141">
        <v>0</v>
      </c>
      <c r="Z1511" s="141" t="s">
        <v>1033</v>
      </c>
      <c r="AA1511" s="141">
        <f>VLOOKUP(Z1511,COLOR!A:B,2,0)</f>
        <v>20</v>
      </c>
      <c r="AB1511" s="130"/>
      <c r="AC1511" s="130"/>
      <c r="AD1511" s="130"/>
      <c r="AE1511" s="130"/>
      <c r="AF1511" s="130"/>
      <c r="AG1511" s="130"/>
      <c r="AH1511" s="130"/>
      <c r="AI1511" s="130"/>
      <c r="AJ1511" s="130"/>
      <c r="AK1511" s="130"/>
      <c r="AL1511" s="130"/>
      <c r="AM1511" s="130"/>
    </row>
    <row r="1512" spans="1:39" ht="20.25" customHeight="1">
      <c r="A1512" s="132">
        <v>1511</v>
      </c>
      <c r="B1512" s="19" t="s">
        <v>5973</v>
      </c>
      <c r="C1512" s="250">
        <v>61042200000</v>
      </c>
      <c r="D1512" s="260" t="s">
        <v>6848</v>
      </c>
      <c r="E1512" s="143" t="str">
        <f t="shared" si="64"/>
        <v>Շապիկ+Տաբատ</v>
      </c>
      <c r="F1512" s="273" t="s">
        <v>7093</v>
      </c>
      <c r="G1512" s="144" t="e">
        <f>VLOOKUP(E1512,subcategory!A:B,2,0)</f>
        <v>#N/A</v>
      </c>
      <c r="H1512" s="273" t="s">
        <v>55</v>
      </c>
      <c r="I1512" s="213" t="e">
        <f>VLOOKUP(H1512,gender!A:B,2,0)</f>
        <v>#N/A</v>
      </c>
      <c r="J1512" s="273">
        <v>105</v>
      </c>
      <c r="K1512" s="273">
        <v>105</v>
      </c>
      <c r="L1512" s="273">
        <v>1</v>
      </c>
      <c r="M1512" s="273" t="s">
        <v>2262</v>
      </c>
      <c r="N1512" s="144">
        <f>VLOOKUP(M1512,brand!A:B,2,0)</f>
        <v>823</v>
      </c>
      <c r="O1512" s="144"/>
      <c r="P1512" s="144" t="e">
        <f>VLOOKUP(O1512,country!A:B,2,0)</f>
        <v>#N/A</v>
      </c>
      <c r="Q1512" s="273" t="s">
        <v>436</v>
      </c>
      <c r="R1512" s="144" t="str">
        <f t="shared" si="65"/>
        <v>100% Բամբակ</v>
      </c>
      <c r="S1512" s="144" t="s">
        <v>7205</v>
      </c>
      <c r="T1512" s="219" t="s">
        <v>4270</v>
      </c>
      <c r="U1512" s="141" t="s">
        <v>7644</v>
      </c>
      <c r="V1512" s="141"/>
      <c r="W1512" s="273" t="s">
        <v>7716</v>
      </c>
      <c r="X1512" s="141" t="e">
        <f>VLOOKUP(W1512,SIZE!A:B,2,0)</f>
        <v>#N/A</v>
      </c>
      <c r="Y1512" s="141">
        <v>0</v>
      </c>
      <c r="Z1512" s="141" t="s">
        <v>1061</v>
      </c>
      <c r="AA1512" s="141">
        <f>VLOOKUP(Z1512,COLOR!A:B,2,0)</f>
        <v>4</v>
      </c>
      <c r="AB1512" s="130"/>
      <c r="AC1512" s="130"/>
      <c r="AD1512" s="130"/>
      <c r="AE1512" s="130"/>
      <c r="AF1512" s="130"/>
      <c r="AG1512" s="130"/>
      <c r="AH1512" s="130"/>
      <c r="AI1512" s="130"/>
      <c r="AJ1512" s="130"/>
      <c r="AK1512" s="130"/>
      <c r="AL1512" s="130"/>
      <c r="AM1512" s="130"/>
    </row>
    <row r="1513" spans="1:39" ht="20.25" customHeight="1">
      <c r="A1513" s="132">
        <v>1512</v>
      </c>
      <c r="B1513" s="19" t="s">
        <v>5974</v>
      </c>
      <c r="C1513" s="250">
        <v>61099020000</v>
      </c>
      <c r="D1513" s="261" t="s">
        <v>1078</v>
      </c>
      <c r="E1513" s="143" t="str">
        <f t="shared" si="64"/>
        <v>Շապիկ</v>
      </c>
      <c r="F1513" s="273" t="s">
        <v>46</v>
      </c>
      <c r="G1513" s="144">
        <f>VLOOKUP(E1513,subcategory!A:B,2,0)</f>
        <v>73</v>
      </c>
      <c r="H1513" s="273" t="s">
        <v>55</v>
      </c>
      <c r="I1513" s="213" t="e">
        <f>VLOOKUP(H1513,gender!A:B,2,0)</f>
        <v>#N/A</v>
      </c>
      <c r="J1513" s="273">
        <v>140</v>
      </c>
      <c r="K1513" s="273">
        <v>140</v>
      </c>
      <c r="L1513" s="273">
        <v>1</v>
      </c>
      <c r="M1513" s="273" t="s">
        <v>2262</v>
      </c>
      <c r="N1513" s="144">
        <f>VLOOKUP(M1513,brand!A:B,2,0)</f>
        <v>823</v>
      </c>
      <c r="O1513" s="144"/>
      <c r="P1513" s="144" t="e">
        <f>VLOOKUP(O1513,country!A:B,2,0)</f>
        <v>#N/A</v>
      </c>
      <c r="Q1513" s="273" t="s">
        <v>436</v>
      </c>
      <c r="R1513" s="144" t="str">
        <f t="shared" si="65"/>
        <v>60% Պոլիեսթեր, 40%  Բամբակ</v>
      </c>
      <c r="S1513" s="144" t="s">
        <v>7434</v>
      </c>
      <c r="T1513" s="144" t="e">
        <f>VLOOKUP(R1513,material!A:B,2,0)</f>
        <v>#N/A</v>
      </c>
      <c r="U1513" s="141" t="s">
        <v>7644</v>
      </c>
      <c r="V1513" s="141"/>
      <c r="W1513" s="273" t="s">
        <v>810</v>
      </c>
      <c r="X1513" s="141">
        <f>VLOOKUP(W1513,SIZE!A:B,2,0)</f>
        <v>122</v>
      </c>
      <c r="Y1513" s="141">
        <v>0</v>
      </c>
      <c r="Z1513" s="141" t="s">
        <v>1071</v>
      </c>
      <c r="AA1513" s="141">
        <f>VLOOKUP(Z1513,COLOR!A:B,2,0)</f>
        <v>12</v>
      </c>
      <c r="AB1513" s="130"/>
      <c r="AC1513" s="130"/>
      <c r="AD1513" s="130"/>
      <c r="AE1513" s="130"/>
      <c r="AF1513" s="130"/>
      <c r="AG1513" s="130"/>
      <c r="AH1513" s="130"/>
      <c r="AI1513" s="130"/>
      <c r="AJ1513" s="130"/>
      <c r="AK1513" s="130"/>
      <c r="AL1513" s="130"/>
      <c r="AM1513" s="130"/>
    </row>
    <row r="1514" spans="1:39" ht="20.25" customHeight="1">
      <c r="A1514" s="132">
        <v>1513</v>
      </c>
      <c r="B1514" s="19" t="s">
        <v>5975</v>
      </c>
      <c r="C1514" s="250">
        <v>61032200000</v>
      </c>
      <c r="D1514" s="261" t="s">
        <v>7040</v>
      </c>
      <c r="E1514" s="143" t="str">
        <f t="shared" si="64"/>
        <v>Շապիկ+Տաբատ</v>
      </c>
      <c r="F1514" s="273" t="s">
        <v>7093</v>
      </c>
      <c r="G1514" s="144" t="e">
        <f>VLOOKUP(E1514,subcategory!A:B,2,0)</f>
        <v>#N/A</v>
      </c>
      <c r="H1514" s="273" t="s">
        <v>7150</v>
      </c>
      <c r="I1514" s="213" t="e">
        <f>VLOOKUP(H1514,gender!A:B,2,0)</f>
        <v>#N/A</v>
      </c>
      <c r="J1514" s="273">
        <v>150</v>
      </c>
      <c r="K1514" s="273">
        <v>150</v>
      </c>
      <c r="L1514" s="273">
        <v>1</v>
      </c>
      <c r="M1514" s="273" t="s">
        <v>2262</v>
      </c>
      <c r="N1514" s="144">
        <f>VLOOKUP(M1514,brand!A:B,2,0)</f>
        <v>823</v>
      </c>
      <c r="O1514" s="144"/>
      <c r="P1514" s="144" t="e">
        <f>VLOOKUP(O1514,country!A:B,2,0)</f>
        <v>#N/A</v>
      </c>
      <c r="Q1514" s="273" t="s">
        <v>436</v>
      </c>
      <c r="R1514" s="144" t="str">
        <f t="shared" si="65"/>
        <v>100% Բամբակ</v>
      </c>
      <c r="S1514" s="144" t="s">
        <v>7205</v>
      </c>
      <c r="T1514" s="144" t="e">
        <f>VLOOKUP(R1514,material!A:B,2,0)</f>
        <v>#N/A</v>
      </c>
      <c r="U1514" s="141" t="s">
        <v>7644</v>
      </c>
      <c r="V1514" s="141"/>
      <c r="W1514" s="273" t="s">
        <v>7717</v>
      </c>
      <c r="X1514" s="141" t="e">
        <f>VLOOKUP(W1514,SIZE!A:B,2,0)</f>
        <v>#N/A</v>
      </c>
      <c r="Y1514" s="141">
        <v>0</v>
      </c>
      <c r="Z1514" s="141" t="s">
        <v>7779</v>
      </c>
      <c r="AA1514" s="141" t="e">
        <f>VLOOKUP(Z1514,COLOR!A:B,2,0)</f>
        <v>#N/A</v>
      </c>
      <c r="AB1514" s="130"/>
      <c r="AC1514" s="130"/>
      <c r="AD1514" s="130"/>
      <c r="AE1514" s="130"/>
      <c r="AF1514" s="130"/>
      <c r="AG1514" s="130"/>
      <c r="AH1514" s="130"/>
      <c r="AI1514" s="130"/>
      <c r="AJ1514" s="130"/>
      <c r="AK1514" s="130"/>
      <c r="AL1514" s="130"/>
      <c r="AM1514" s="130"/>
    </row>
    <row r="1515" spans="1:39" ht="20.25" customHeight="1">
      <c r="A1515" s="132">
        <v>1514</v>
      </c>
      <c r="B1515" s="19" t="s">
        <v>5976</v>
      </c>
      <c r="C1515" s="253">
        <v>62046318000</v>
      </c>
      <c r="D1515" s="263" t="s">
        <v>630</v>
      </c>
      <c r="E1515" s="143" t="str">
        <f t="shared" si="64"/>
        <v>Տաբատ</v>
      </c>
      <c r="F1515" s="273" t="s">
        <v>7803</v>
      </c>
      <c r="G1515" s="144" t="e">
        <f>VLOOKUP(E1515,subcategory!A:B,2,0)</f>
        <v>#N/A</v>
      </c>
      <c r="H1515" s="273" t="s">
        <v>20</v>
      </c>
      <c r="I1515" s="213" t="e">
        <f>VLOOKUP(H1515,gender!A:B,2,0)</f>
        <v>#N/A</v>
      </c>
      <c r="J1515" s="273">
        <v>185</v>
      </c>
      <c r="K1515" s="273">
        <v>185</v>
      </c>
      <c r="L1515" s="273">
        <v>1</v>
      </c>
      <c r="M1515" s="273" t="s">
        <v>2262</v>
      </c>
      <c r="N1515" s="144">
        <f>VLOOKUP(M1515,brand!A:B,2,0)</f>
        <v>823</v>
      </c>
      <c r="O1515" s="144"/>
      <c r="P1515" s="144" t="e">
        <f>VLOOKUP(O1515,country!A:B,2,0)</f>
        <v>#N/A</v>
      </c>
      <c r="Q1515" s="273" t="s">
        <v>436</v>
      </c>
      <c r="R1515" s="144" t="str">
        <f t="shared" si="65"/>
        <v>92% Պոլիամիդ, 8% Էլաստան</v>
      </c>
      <c r="S1515" s="144" t="s">
        <v>7435</v>
      </c>
      <c r="T1515" s="144" t="e">
        <f>VLOOKUP(R1515,material!A:B,2,0)</f>
        <v>#N/A</v>
      </c>
      <c r="U1515" s="141" t="s">
        <v>7644</v>
      </c>
      <c r="V1515" s="141"/>
      <c r="W1515" s="273" t="s">
        <v>825</v>
      </c>
      <c r="X1515" s="141">
        <f>VLOOKUP(W1515,SIZE!A:B,2,0)</f>
        <v>119</v>
      </c>
      <c r="Y1515" s="141">
        <v>0</v>
      </c>
      <c r="Z1515" s="141" t="s">
        <v>7778</v>
      </c>
      <c r="AA1515" s="141" t="e">
        <f>VLOOKUP(Z1515,COLOR!A:B,2,0)</f>
        <v>#N/A</v>
      </c>
      <c r="AB1515" s="130"/>
      <c r="AC1515" s="130"/>
      <c r="AD1515" s="130"/>
      <c r="AE1515" s="130"/>
      <c r="AF1515" s="130"/>
      <c r="AG1515" s="130"/>
      <c r="AH1515" s="130"/>
      <c r="AI1515" s="130"/>
      <c r="AJ1515" s="130"/>
      <c r="AK1515" s="130"/>
      <c r="AL1515" s="130"/>
      <c r="AM1515" s="130"/>
    </row>
    <row r="1516" spans="1:39" ht="20.25" customHeight="1">
      <c r="A1516" s="132">
        <v>1515</v>
      </c>
      <c r="B1516" s="19" t="s">
        <v>5977</v>
      </c>
      <c r="C1516" s="252">
        <v>62024000090</v>
      </c>
      <c r="D1516" s="263" t="s">
        <v>7041</v>
      </c>
      <c r="E1516" s="143" t="str">
        <f t="shared" si="64"/>
        <v>Պլաշ</v>
      </c>
      <c r="F1516" s="273" t="s">
        <v>7135</v>
      </c>
      <c r="G1516" s="144">
        <f>VLOOKUP(E1516,subcategory!A:B,2,0)</f>
        <v>477</v>
      </c>
      <c r="H1516" s="273" t="s">
        <v>20</v>
      </c>
      <c r="I1516" s="213" t="e">
        <f>VLOOKUP(H1516,gender!A:B,2,0)</f>
        <v>#N/A</v>
      </c>
      <c r="J1516" s="273">
        <v>160</v>
      </c>
      <c r="K1516" s="273">
        <v>160</v>
      </c>
      <c r="L1516" s="273">
        <v>1</v>
      </c>
      <c r="M1516" s="273" t="s">
        <v>2262</v>
      </c>
      <c r="N1516" s="144">
        <f>VLOOKUP(M1516,brand!A:B,2,0)</f>
        <v>823</v>
      </c>
      <c r="O1516" s="144"/>
      <c r="P1516" s="144" t="e">
        <f>VLOOKUP(O1516,country!A:B,2,0)</f>
        <v>#N/A</v>
      </c>
      <c r="Q1516" s="273" t="s">
        <v>436</v>
      </c>
      <c r="R1516" s="144" t="str">
        <f t="shared" si="65"/>
        <v>100% Պոլիեսթեր</v>
      </c>
      <c r="S1516" s="144" t="s">
        <v>7203</v>
      </c>
      <c r="T1516" s="144" t="e">
        <f>VLOOKUP(R1516,material!A:B,2,0)</f>
        <v>#N/A</v>
      </c>
      <c r="U1516" s="141" t="s">
        <v>7644</v>
      </c>
      <c r="V1516" s="141"/>
      <c r="W1516" s="273" t="s">
        <v>825</v>
      </c>
      <c r="X1516" s="141">
        <f>VLOOKUP(W1516,SIZE!A:B,2,0)</f>
        <v>119</v>
      </c>
      <c r="Y1516" s="141">
        <v>0</v>
      </c>
      <c r="Z1516" s="245" t="s">
        <v>1052</v>
      </c>
      <c r="AA1516" s="141">
        <f>VLOOKUP(Z1516,COLOR!A:B,2,0)</f>
        <v>3</v>
      </c>
      <c r="AB1516" s="130"/>
      <c r="AC1516" s="130"/>
      <c r="AD1516" s="130"/>
      <c r="AE1516" s="130"/>
      <c r="AF1516" s="130"/>
      <c r="AG1516" s="130"/>
      <c r="AH1516" s="130"/>
      <c r="AI1516" s="130"/>
      <c r="AJ1516" s="130"/>
      <c r="AK1516" s="130"/>
      <c r="AL1516" s="130"/>
      <c r="AM1516" s="130"/>
    </row>
    <row r="1517" spans="1:39" ht="20.25" customHeight="1">
      <c r="A1517" s="132">
        <v>1516</v>
      </c>
      <c r="B1517" s="19" t="s">
        <v>5978</v>
      </c>
      <c r="C1517" s="252">
        <v>62024000090</v>
      </c>
      <c r="D1517" s="263" t="s">
        <v>7042</v>
      </c>
      <c r="E1517" s="143" t="str">
        <f t="shared" si="64"/>
        <v>Պլաշ</v>
      </c>
      <c r="F1517" s="273" t="s">
        <v>7135</v>
      </c>
      <c r="G1517" s="144">
        <f>VLOOKUP(E1517,subcategory!A:B,2,0)</f>
        <v>477</v>
      </c>
      <c r="H1517" s="273" t="s">
        <v>20</v>
      </c>
      <c r="I1517" s="213" t="e">
        <f>VLOOKUP(H1517,gender!A:B,2,0)</f>
        <v>#N/A</v>
      </c>
      <c r="J1517" s="273">
        <v>480</v>
      </c>
      <c r="K1517" s="273">
        <v>480</v>
      </c>
      <c r="L1517" s="273">
        <v>1</v>
      </c>
      <c r="M1517" s="273" t="s">
        <v>2262</v>
      </c>
      <c r="N1517" s="144">
        <f>VLOOKUP(M1517,brand!A:B,2,0)</f>
        <v>823</v>
      </c>
      <c r="O1517" s="144"/>
      <c r="P1517" s="144" t="e">
        <f>VLOOKUP(O1517,country!A:B,2,0)</f>
        <v>#N/A</v>
      </c>
      <c r="Q1517" s="273" t="s">
        <v>7193</v>
      </c>
      <c r="R1517" s="144" t="str">
        <f t="shared" si="65"/>
        <v>100% Պոլիեսթեր</v>
      </c>
      <c r="S1517" s="144" t="s">
        <v>7203</v>
      </c>
      <c r="T1517" s="144" t="e">
        <f>VLOOKUP(R1517,material!A:B,2,0)</f>
        <v>#N/A</v>
      </c>
      <c r="U1517" s="141" t="s">
        <v>7644</v>
      </c>
      <c r="V1517" s="141"/>
      <c r="W1517" s="273" t="s">
        <v>858</v>
      </c>
      <c r="X1517" s="141">
        <f>VLOOKUP(W1517,SIZE!A:B,2,0)</f>
        <v>1</v>
      </c>
      <c r="Y1517" s="141">
        <v>0</v>
      </c>
      <c r="Z1517" s="245" t="s">
        <v>7779</v>
      </c>
      <c r="AA1517" s="141" t="e">
        <f>VLOOKUP(Z1517,COLOR!A:B,2,0)</f>
        <v>#N/A</v>
      </c>
      <c r="AB1517" s="130"/>
      <c r="AC1517" s="130"/>
      <c r="AD1517" s="130"/>
      <c r="AE1517" s="130"/>
      <c r="AF1517" s="130"/>
      <c r="AG1517" s="130"/>
      <c r="AH1517" s="130"/>
      <c r="AI1517" s="130"/>
      <c r="AJ1517" s="130"/>
      <c r="AK1517" s="130"/>
      <c r="AL1517" s="130"/>
      <c r="AM1517" s="130"/>
    </row>
    <row r="1518" spans="1:39" ht="20.25" customHeight="1">
      <c r="A1518" s="132">
        <v>1517</v>
      </c>
      <c r="B1518" s="19" t="s">
        <v>5979</v>
      </c>
      <c r="C1518" s="252">
        <v>62024000090</v>
      </c>
      <c r="D1518" s="263" t="s">
        <v>7041</v>
      </c>
      <c r="E1518" s="143" t="str">
        <f t="shared" si="64"/>
        <v>Պլաշ</v>
      </c>
      <c r="F1518" s="273" t="s">
        <v>7135</v>
      </c>
      <c r="G1518" s="144">
        <f>VLOOKUP(E1518,subcategory!A:B,2,0)</f>
        <v>477</v>
      </c>
      <c r="H1518" s="273" t="s">
        <v>20</v>
      </c>
      <c r="I1518" s="213" t="e">
        <f>VLOOKUP(H1518,gender!A:B,2,0)</f>
        <v>#N/A</v>
      </c>
      <c r="J1518" s="273">
        <v>470</v>
      </c>
      <c r="K1518" s="273">
        <v>470</v>
      </c>
      <c r="L1518" s="273">
        <v>1</v>
      </c>
      <c r="M1518" s="273" t="s">
        <v>2262</v>
      </c>
      <c r="N1518" s="144">
        <f>VLOOKUP(M1518,brand!A:B,2,0)</f>
        <v>823</v>
      </c>
      <c r="O1518" s="144"/>
      <c r="P1518" s="144" t="e">
        <f>VLOOKUP(O1518,country!A:B,2,0)</f>
        <v>#N/A</v>
      </c>
      <c r="Q1518" s="273" t="s">
        <v>436</v>
      </c>
      <c r="R1518" s="144" t="str">
        <f t="shared" si="65"/>
        <v>100% Պոլիեսթեր</v>
      </c>
      <c r="S1518" s="144" t="s">
        <v>7203</v>
      </c>
      <c r="T1518" s="144" t="e">
        <f>VLOOKUP(R1518,material!A:B,2,0)</f>
        <v>#N/A</v>
      </c>
      <c r="U1518" s="141" t="s">
        <v>7644</v>
      </c>
      <c r="V1518" s="141"/>
      <c r="W1518" s="273" t="s">
        <v>858</v>
      </c>
      <c r="X1518" s="141">
        <f>VLOOKUP(W1518,SIZE!A:B,2,0)</f>
        <v>1</v>
      </c>
      <c r="Y1518" s="141">
        <v>0</v>
      </c>
      <c r="Z1518" s="141" t="s">
        <v>7779</v>
      </c>
      <c r="AA1518" s="141" t="e">
        <f>VLOOKUP(Z1518,COLOR!A:B,2,0)</f>
        <v>#N/A</v>
      </c>
      <c r="AB1518" s="130"/>
      <c r="AC1518" s="130"/>
      <c r="AD1518" s="130"/>
      <c r="AE1518" s="130"/>
      <c r="AF1518" s="130"/>
      <c r="AG1518" s="130"/>
      <c r="AH1518" s="130"/>
      <c r="AI1518" s="130"/>
      <c r="AJ1518" s="130"/>
      <c r="AK1518" s="130"/>
      <c r="AL1518" s="130"/>
      <c r="AM1518" s="130"/>
    </row>
    <row r="1519" spans="1:39" ht="20.25" customHeight="1">
      <c r="A1519" s="132">
        <v>1518</v>
      </c>
      <c r="B1519" s="19" t="s">
        <v>5980</v>
      </c>
      <c r="C1519" s="252">
        <v>62024000090</v>
      </c>
      <c r="D1519" s="263" t="s">
        <v>7041</v>
      </c>
      <c r="E1519" s="143" t="str">
        <f t="shared" si="64"/>
        <v>Պլաշ</v>
      </c>
      <c r="F1519" s="273" t="s">
        <v>7135</v>
      </c>
      <c r="G1519" s="144">
        <f>VLOOKUP(E1519,subcategory!A:B,2,0)</f>
        <v>477</v>
      </c>
      <c r="H1519" s="273" t="s">
        <v>20</v>
      </c>
      <c r="I1519" s="213" t="e">
        <f>VLOOKUP(H1519,gender!A:B,2,0)</f>
        <v>#N/A</v>
      </c>
      <c r="J1519" s="273">
        <v>475</v>
      </c>
      <c r="K1519" s="273">
        <v>475</v>
      </c>
      <c r="L1519" s="273">
        <v>1</v>
      </c>
      <c r="M1519" s="273" t="s">
        <v>2262</v>
      </c>
      <c r="N1519" s="144">
        <f>VLOOKUP(M1519,brand!A:B,2,0)</f>
        <v>823</v>
      </c>
      <c r="O1519" s="144"/>
      <c r="P1519" s="144" t="e">
        <f>VLOOKUP(O1519,country!A:B,2,0)</f>
        <v>#N/A</v>
      </c>
      <c r="Q1519" s="273" t="s">
        <v>436</v>
      </c>
      <c r="R1519" s="144" t="str">
        <f t="shared" si="65"/>
        <v>100% Պոլիեսթեր</v>
      </c>
      <c r="S1519" s="144" t="s">
        <v>7203</v>
      </c>
      <c r="T1519" s="144" t="e">
        <f>VLOOKUP(R1519,material!A:B,2,0)</f>
        <v>#N/A</v>
      </c>
      <c r="U1519" s="141" t="s">
        <v>7644</v>
      </c>
      <c r="V1519" s="141"/>
      <c r="W1519" s="273" t="s">
        <v>858</v>
      </c>
      <c r="X1519" s="141">
        <f>VLOOKUP(W1519,SIZE!A:B,2,0)</f>
        <v>1</v>
      </c>
      <c r="Y1519" s="141">
        <v>0</v>
      </c>
      <c r="Z1519" s="141" t="s">
        <v>7779</v>
      </c>
      <c r="AA1519" s="141" t="e">
        <f>VLOOKUP(Z1519,COLOR!A:B,2,0)</f>
        <v>#N/A</v>
      </c>
      <c r="AB1519" s="130"/>
      <c r="AC1519" s="130"/>
      <c r="AD1519" s="130"/>
      <c r="AE1519" s="130"/>
      <c r="AF1519" s="130"/>
      <c r="AG1519" s="130"/>
      <c r="AH1519" s="130"/>
      <c r="AI1519" s="130"/>
      <c r="AJ1519" s="130"/>
      <c r="AK1519" s="130"/>
      <c r="AL1519" s="130"/>
      <c r="AM1519" s="130"/>
    </row>
    <row r="1520" spans="1:39" ht="20.25" customHeight="1">
      <c r="A1520" s="132">
        <v>1519</v>
      </c>
      <c r="B1520" s="19" t="s">
        <v>5981</v>
      </c>
      <c r="C1520" s="252">
        <v>62024000090</v>
      </c>
      <c r="D1520" s="263" t="s">
        <v>7041</v>
      </c>
      <c r="E1520" s="143" t="str">
        <f t="shared" si="64"/>
        <v>Պլաշ</v>
      </c>
      <c r="F1520" s="273" t="s">
        <v>7135</v>
      </c>
      <c r="G1520" s="144">
        <f>VLOOKUP(E1520,subcategory!A:B,2,0)</f>
        <v>477</v>
      </c>
      <c r="H1520" s="273" t="s">
        <v>20</v>
      </c>
      <c r="I1520" s="213" t="e">
        <f>VLOOKUP(H1520,gender!A:B,2,0)</f>
        <v>#N/A</v>
      </c>
      <c r="J1520" s="273">
        <v>485</v>
      </c>
      <c r="K1520" s="273">
        <v>485</v>
      </c>
      <c r="L1520" s="273">
        <v>1</v>
      </c>
      <c r="M1520" s="273" t="s">
        <v>2262</v>
      </c>
      <c r="N1520" s="144">
        <f>VLOOKUP(M1520,brand!A:B,2,0)</f>
        <v>823</v>
      </c>
      <c r="O1520" s="144"/>
      <c r="P1520" s="144" t="e">
        <f>VLOOKUP(O1520,country!A:B,2,0)</f>
        <v>#N/A</v>
      </c>
      <c r="Q1520" s="273" t="s">
        <v>436</v>
      </c>
      <c r="R1520" s="144" t="str">
        <f t="shared" si="65"/>
        <v>100% Պոլիեսթեր</v>
      </c>
      <c r="S1520" s="144" t="s">
        <v>7203</v>
      </c>
      <c r="T1520" s="144" t="e">
        <f>VLOOKUP(R1520,material!A:B,2,0)</f>
        <v>#N/A</v>
      </c>
      <c r="U1520" s="141" t="s">
        <v>7644</v>
      </c>
      <c r="V1520" s="141"/>
      <c r="W1520" s="273" t="s">
        <v>858</v>
      </c>
      <c r="X1520" s="141">
        <f>VLOOKUP(W1520,SIZE!A:B,2,0)</f>
        <v>1</v>
      </c>
      <c r="Y1520" s="141">
        <v>0</v>
      </c>
      <c r="Z1520" s="245" t="s">
        <v>7779</v>
      </c>
      <c r="AA1520" s="141" t="e">
        <f>VLOOKUP(Z1520,COLOR!A:B,2,0)</f>
        <v>#N/A</v>
      </c>
      <c r="AB1520" s="130"/>
      <c r="AC1520" s="130"/>
      <c r="AD1520" s="130"/>
      <c r="AE1520" s="130"/>
      <c r="AF1520" s="130"/>
      <c r="AG1520" s="130"/>
      <c r="AH1520" s="130"/>
      <c r="AI1520" s="130"/>
      <c r="AJ1520" s="130"/>
      <c r="AK1520" s="130"/>
      <c r="AL1520" s="130"/>
      <c r="AM1520" s="130"/>
    </row>
    <row r="1521" spans="1:39" ht="20.25" customHeight="1">
      <c r="A1521" s="132">
        <v>1520</v>
      </c>
      <c r="B1521" s="19" t="s">
        <v>5982</v>
      </c>
      <c r="C1521" s="252">
        <v>62024000090</v>
      </c>
      <c r="D1521" s="263" t="s">
        <v>7041</v>
      </c>
      <c r="E1521" s="143" t="str">
        <f t="shared" si="64"/>
        <v>Պլաշ</v>
      </c>
      <c r="F1521" s="273" t="s">
        <v>7135</v>
      </c>
      <c r="G1521" s="144">
        <f>VLOOKUP(E1521,subcategory!A:B,2,0)</f>
        <v>477</v>
      </c>
      <c r="H1521" s="273" t="s">
        <v>20</v>
      </c>
      <c r="I1521" s="213" t="e">
        <f>VLOOKUP(H1521,gender!A:B,2,0)</f>
        <v>#N/A</v>
      </c>
      <c r="J1521" s="273">
        <v>480</v>
      </c>
      <c r="K1521" s="273">
        <v>480</v>
      </c>
      <c r="L1521" s="273">
        <v>1</v>
      </c>
      <c r="M1521" s="273" t="s">
        <v>2262</v>
      </c>
      <c r="N1521" s="144">
        <f>VLOOKUP(M1521,brand!A:B,2,0)</f>
        <v>823</v>
      </c>
      <c r="O1521" s="144"/>
      <c r="P1521" s="144" t="e">
        <f>VLOOKUP(O1521,country!A:B,2,0)</f>
        <v>#N/A</v>
      </c>
      <c r="Q1521" s="273" t="s">
        <v>436</v>
      </c>
      <c r="R1521" s="144" t="str">
        <f t="shared" si="65"/>
        <v>100% Պոլիեսթեր</v>
      </c>
      <c r="S1521" s="144" t="s">
        <v>7203</v>
      </c>
      <c r="T1521" s="144" t="e">
        <f>VLOOKUP(R1521,material!A:B,2,0)</f>
        <v>#N/A</v>
      </c>
      <c r="U1521" s="141" t="s">
        <v>7644</v>
      </c>
      <c r="V1521" s="141"/>
      <c r="W1521" s="273" t="s">
        <v>858</v>
      </c>
      <c r="X1521" s="141">
        <f>VLOOKUP(W1521,SIZE!A:B,2,0)</f>
        <v>1</v>
      </c>
      <c r="Y1521" s="141">
        <v>0</v>
      </c>
      <c r="Z1521" s="245" t="s">
        <v>7779</v>
      </c>
      <c r="AA1521" s="141" t="e">
        <f>VLOOKUP(Z1521,COLOR!A:B,2,0)</f>
        <v>#N/A</v>
      </c>
      <c r="AB1521" s="130"/>
      <c r="AC1521" s="130"/>
      <c r="AD1521" s="130"/>
      <c r="AE1521" s="130"/>
      <c r="AF1521" s="130"/>
      <c r="AG1521" s="130"/>
      <c r="AH1521" s="130"/>
      <c r="AI1521" s="130"/>
      <c r="AJ1521" s="130"/>
      <c r="AK1521" s="130"/>
      <c r="AL1521" s="130"/>
      <c r="AM1521" s="130"/>
    </row>
    <row r="1522" spans="1:39" ht="20.25" customHeight="1">
      <c r="A1522" s="132">
        <v>1521</v>
      </c>
      <c r="B1522" s="19" t="s">
        <v>5983</v>
      </c>
      <c r="C1522" s="252">
        <v>62024000090</v>
      </c>
      <c r="D1522" s="263" t="s">
        <v>7041</v>
      </c>
      <c r="E1522" s="143" t="str">
        <f t="shared" si="64"/>
        <v>Պլաշ</v>
      </c>
      <c r="F1522" s="273" t="s">
        <v>7135</v>
      </c>
      <c r="G1522" s="144">
        <f>VLOOKUP(E1522,subcategory!A:B,2,0)</f>
        <v>477</v>
      </c>
      <c r="H1522" s="273" t="s">
        <v>20</v>
      </c>
      <c r="I1522" s="213" t="e">
        <f>VLOOKUP(H1522,gender!A:B,2,0)</f>
        <v>#N/A</v>
      </c>
      <c r="J1522" s="273">
        <v>480</v>
      </c>
      <c r="K1522" s="273">
        <v>480</v>
      </c>
      <c r="L1522" s="273">
        <v>1</v>
      </c>
      <c r="M1522" s="273" t="s">
        <v>2262</v>
      </c>
      <c r="N1522" s="144">
        <f>VLOOKUP(M1522,brand!A:B,2,0)</f>
        <v>823</v>
      </c>
      <c r="O1522" s="144"/>
      <c r="P1522" s="144" t="e">
        <f>VLOOKUP(O1522,country!A:B,2,0)</f>
        <v>#N/A</v>
      </c>
      <c r="Q1522" s="273" t="s">
        <v>436</v>
      </c>
      <c r="R1522" s="144" t="str">
        <f t="shared" si="65"/>
        <v>100% Պոլիեսթեր</v>
      </c>
      <c r="S1522" s="144" t="s">
        <v>7203</v>
      </c>
      <c r="T1522" s="144" t="e">
        <f>VLOOKUP(R1522,material!A:B,2,0)</f>
        <v>#N/A</v>
      </c>
      <c r="U1522" s="141" t="s">
        <v>7644</v>
      </c>
      <c r="V1522" s="141"/>
      <c r="W1522" s="273" t="s">
        <v>858</v>
      </c>
      <c r="X1522" s="141">
        <f>VLOOKUP(W1522,SIZE!A:B,2,0)</f>
        <v>1</v>
      </c>
      <c r="Y1522" s="141">
        <v>0</v>
      </c>
      <c r="Z1522" s="245" t="s">
        <v>7779</v>
      </c>
      <c r="AA1522" s="141" t="e">
        <f>VLOOKUP(Z1522,COLOR!A:B,2,0)</f>
        <v>#N/A</v>
      </c>
      <c r="AB1522" s="130"/>
      <c r="AC1522" s="130"/>
      <c r="AD1522" s="130"/>
      <c r="AE1522" s="130"/>
      <c r="AF1522" s="130"/>
      <c r="AG1522" s="130"/>
      <c r="AH1522" s="130"/>
      <c r="AI1522" s="130"/>
      <c r="AJ1522" s="130"/>
      <c r="AK1522" s="130"/>
      <c r="AL1522" s="130"/>
      <c r="AM1522" s="130"/>
    </row>
    <row r="1523" spans="1:39" ht="20.25" customHeight="1">
      <c r="A1523" s="132">
        <v>1522</v>
      </c>
      <c r="B1523" s="19" t="s">
        <v>5984</v>
      </c>
      <c r="C1523" s="252">
        <v>62024000090</v>
      </c>
      <c r="D1523" s="263" t="s">
        <v>7041</v>
      </c>
      <c r="E1523" s="143" t="str">
        <f t="shared" si="64"/>
        <v>Պլաշ</v>
      </c>
      <c r="F1523" s="273" t="s">
        <v>7135</v>
      </c>
      <c r="G1523" s="144">
        <f>VLOOKUP(E1523,subcategory!A:B,2,0)</f>
        <v>477</v>
      </c>
      <c r="H1523" s="273" t="s">
        <v>20</v>
      </c>
      <c r="I1523" s="213" t="e">
        <f>VLOOKUP(H1523,gender!A:B,2,0)</f>
        <v>#N/A</v>
      </c>
      <c r="J1523" s="273">
        <v>495</v>
      </c>
      <c r="K1523" s="273">
        <v>495</v>
      </c>
      <c r="L1523" s="273">
        <v>1</v>
      </c>
      <c r="M1523" s="273" t="s">
        <v>2262</v>
      </c>
      <c r="N1523" s="144">
        <f>VLOOKUP(M1523,brand!A:B,2,0)</f>
        <v>823</v>
      </c>
      <c r="O1523" s="144"/>
      <c r="P1523" s="144" t="e">
        <f>VLOOKUP(O1523,country!A:B,2,0)</f>
        <v>#N/A</v>
      </c>
      <c r="Q1523" s="273" t="s">
        <v>436</v>
      </c>
      <c r="R1523" s="144" t="str">
        <f t="shared" si="65"/>
        <v>100% Պոլիեսթեր</v>
      </c>
      <c r="S1523" s="144" t="s">
        <v>7203</v>
      </c>
      <c r="T1523" s="144" t="e">
        <f>VLOOKUP(R1523,material!A:B,2,0)</f>
        <v>#N/A</v>
      </c>
      <c r="U1523" s="141" t="s">
        <v>7644</v>
      </c>
      <c r="V1523" s="141"/>
      <c r="W1523" s="273" t="s">
        <v>858</v>
      </c>
      <c r="X1523" s="141">
        <f>VLOOKUP(W1523,SIZE!A:B,2,0)</f>
        <v>1</v>
      </c>
      <c r="Y1523" s="141">
        <v>0</v>
      </c>
      <c r="Z1523" s="141" t="s">
        <v>7779</v>
      </c>
      <c r="AA1523" s="141" t="e">
        <f>VLOOKUP(Z1523,COLOR!A:B,2,0)</f>
        <v>#N/A</v>
      </c>
      <c r="AB1523" s="130"/>
      <c r="AC1523" s="130"/>
      <c r="AD1523" s="130"/>
      <c r="AE1523" s="130"/>
      <c r="AF1523" s="130"/>
      <c r="AG1523" s="130"/>
      <c r="AH1523" s="130"/>
      <c r="AI1523" s="130"/>
      <c r="AJ1523" s="130"/>
      <c r="AK1523" s="130"/>
      <c r="AL1523" s="130"/>
      <c r="AM1523" s="130"/>
    </row>
    <row r="1524" spans="1:39" ht="20.25" customHeight="1">
      <c r="A1524" s="132">
        <v>1523</v>
      </c>
      <c r="B1524" s="19" t="s">
        <v>5985</v>
      </c>
      <c r="C1524" s="252">
        <v>62024000090</v>
      </c>
      <c r="D1524" s="263" t="s">
        <v>7041</v>
      </c>
      <c r="E1524" s="143" t="str">
        <f t="shared" si="64"/>
        <v>Պլաշ</v>
      </c>
      <c r="F1524" s="273" t="s">
        <v>7135</v>
      </c>
      <c r="G1524" s="144">
        <f>VLOOKUP(E1524,subcategory!A:B,2,0)</f>
        <v>477</v>
      </c>
      <c r="H1524" s="273" t="s">
        <v>20</v>
      </c>
      <c r="I1524" s="213" t="e">
        <f>VLOOKUP(H1524,gender!A:B,2,0)</f>
        <v>#N/A</v>
      </c>
      <c r="J1524" s="273">
        <v>470</v>
      </c>
      <c r="K1524" s="273">
        <v>470</v>
      </c>
      <c r="L1524" s="273">
        <v>1</v>
      </c>
      <c r="M1524" s="273" t="s">
        <v>2262</v>
      </c>
      <c r="N1524" s="144">
        <f>VLOOKUP(M1524,brand!A:B,2,0)</f>
        <v>823</v>
      </c>
      <c r="O1524" s="144"/>
      <c r="P1524" s="144" t="e">
        <f>VLOOKUP(O1524,country!A:B,2,0)</f>
        <v>#N/A</v>
      </c>
      <c r="Q1524" s="273" t="s">
        <v>436</v>
      </c>
      <c r="R1524" s="144" t="str">
        <f t="shared" si="65"/>
        <v>100% Պոլիեսթեր</v>
      </c>
      <c r="S1524" s="144" t="s">
        <v>7203</v>
      </c>
      <c r="T1524" s="144" t="e">
        <f>VLOOKUP(R1524,material!A:B,2,0)</f>
        <v>#N/A</v>
      </c>
      <c r="U1524" s="141" t="s">
        <v>7644</v>
      </c>
      <c r="V1524" s="141"/>
      <c r="W1524" s="273" t="s">
        <v>858</v>
      </c>
      <c r="X1524" s="141">
        <f>VLOOKUP(W1524,SIZE!A:B,2,0)</f>
        <v>1</v>
      </c>
      <c r="Y1524" s="141">
        <v>0</v>
      </c>
      <c r="Z1524" s="141" t="s">
        <v>7779</v>
      </c>
      <c r="AA1524" s="141" t="e">
        <f>VLOOKUP(Z1524,COLOR!A:B,2,0)</f>
        <v>#N/A</v>
      </c>
      <c r="AB1524" s="130"/>
      <c r="AC1524" s="130"/>
      <c r="AD1524" s="130"/>
      <c r="AE1524" s="130"/>
      <c r="AF1524" s="130"/>
      <c r="AG1524" s="130"/>
      <c r="AH1524" s="130"/>
      <c r="AI1524" s="130"/>
      <c r="AJ1524" s="130"/>
      <c r="AK1524" s="130"/>
      <c r="AL1524" s="130"/>
      <c r="AM1524" s="130"/>
    </row>
    <row r="1525" spans="1:39" ht="20.25" customHeight="1">
      <c r="A1525" s="132">
        <v>1524</v>
      </c>
      <c r="B1525" s="19" t="s">
        <v>5986</v>
      </c>
      <c r="C1525" s="252">
        <v>62024000090</v>
      </c>
      <c r="D1525" s="263" t="s">
        <v>7041</v>
      </c>
      <c r="E1525" s="143" t="str">
        <f t="shared" si="64"/>
        <v>Պլաշ</v>
      </c>
      <c r="F1525" s="273" t="s">
        <v>7135</v>
      </c>
      <c r="G1525" s="144">
        <f>VLOOKUP(E1525,subcategory!A:B,2,0)</f>
        <v>477</v>
      </c>
      <c r="H1525" s="273" t="s">
        <v>20</v>
      </c>
      <c r="I1525" s="213" t="e">
        <f>VLOOKUP(H1525,gender!A:B,2,0)</f>
        <v>#N/A</v>
      </c>
      <c r="J1525" s="273">
        <v>480</v>
      </c>
      <c r="K1525" s="273">
        <v>480</v>
      </c>
      <c r="L1525" s="273">
        <v>1</v>
      </c>
      <c r="M1525" s="273" t="s">
        <v>2262</v>
      </c>
      <c r="N1525" s="144">
        <f>VLOOKUP(M1525,brand!A:B,2,0)</f>
        <v>823</v>
      </c>
      <c r="O1525" s="144"/>
      <c r="P1525" s="144" t="e">
        <f>VLOOKUP(O1525,country!A:B,2,0)</f>
        <v>#N/A</v>
      </c>
      <c r="Q1525" s="273" t="s">
        <v>436</v>
      </c>
      <c r="R1525" s="144" t="str">
        <f t="shared" si="65"/>
        <v>100% Պոլիեսթեր</v>
      </c>
      <c r="S1525" s="144" t="s">
        <v>7203</v>
      </c>
      <c r="T1525" s="144" t="e">
        <f>VLOOKUP(R1525,material!A:B,2,0)</f>
        <v>#N/A</v>
      </c>
      <c r="U1525" s="141" t="s">
        <v>7644</v>
      </c>
      <c r="V1525" s="141"/>
      <c r="W1525" s="273" t="s">
        <v>858</v>
      </c>
      <c r="X1525" s="141">
        <f>VLOOKUP(W1525,SIZE!A:B,2,0)</f>
        <v>1</v>
      </c>
      <c r="Y1525" s="141">
        <v>0</v>
      </c>
      <c r="Z1525" s="245" t="s">
        <v>7779</v>
      </c>
      <c r="AA1525" s="141" t="e">
        <f>VLOOKUP(Z1525,COLOR!A:B,2,0)</f>
        <v>#N/A</v>
      </c>
      <c r="AB1525" s="130"/>
      <c r="AC1525" s="130"/>
      <c r="AD1525" s="130"/>
      <c r="AE1525" s="130"/>
      <c r="AF1525" s="130"/>
      <c r="AG1525" s="130"/>
      <c r="AH1525" s="130"/>
      <c r="AI1525" s="130"/>
      <c r="AJ1525" s="130"/>
      <c r="AK1525" s="130"/>
      <c r="AL1525" s="130"/>
      <c r="AM1525" s="130"/>
    </row>
    <row r="1526" spans="1:39" ht="20.25" customHeight="1">
      <c r="A1526" s="132">
        <v>1525</v>
      </c>
      <c r="B1526" s="19" t="s">
        <v>5987</v>
      </c>
      <c r="C1526" s="252">
        <v>62024000090</v>
      </c>
      <c r="D1526" s="263" t="s">
        <v>7041</v>
      </c>
      <c r="E1526" s="143" t="str">
        <f t="shared" si="64"/>
        <v>Պլաշ</v>
      </c>
      <c r="F1526" s="273" t="s">
        <v>7135</v>
      </c>
      <c r="G1526" s="144">
        <f>VLOOKUP(E1526,subcategory!A:B,2,0)</f>
        <v>477</v>
      </c>
      <c r="H1526" s="273" t="s">
        <v>20</v>
      </c>
      <c r="I1526" s="213" t="e">
        <f>VLOOKUP(H1526,gender!A:B,2,0)</f>
        <v>#N/A</v>
      </c>
      <c r="J1526" s="273">
        <v>510</v>
      </c>
      <c r="K1526" s="273">
        <v>510</v>
      </c>
      <c r="L1526" s="273">
        <v>1</v>
      </c>
      <c r="M1526" s="273" t="s">
        <v>2262</v>
      </c>
      <c r="N1526" s="144">
        <f>VLOOKUP(M1526,brand!A:B,2,0)</f>
        <v>823</v>
      </c>
      <c r="O1526" s="144"/>
      <c r="P1526" s="144" t="e">
        <f>VLOOKUP(O1526,country!A:B,2,0)</f>
        <v>#N/A</v>
      </c>
      <c r="Q1526" s="273" t="s">
        <v>436</v>
      </c>
      <c r="R1526" s="144" t="str">
        <f t="shared" si="65"/>
        <v>100% Պոլիեսթեր</v>
      </c>
      <c r="S1526" s="144" t="s">
        <v>7203</v>
      </c>
      <c r="T1526" s="144" t="e">
        <f>VLOOKUP(R1526,material!A:B,2,0)</f>
        <v>#N/A</v>
      </c>
      <c r="U1526" s="141" t="s">
        <v>7644</v>
      </c>
      <c r="V1526" s="141"/>
      <c r="W1526" s="273" t="s">
        <v>821</v>
      </c>
      <c r="X1526" s="141">
        <f>VLOOKUP(W1526,SIZE!A:B,2,0)</f>
        <v>3</v>
      </c>
      <c r="Y1526" s="141">
        <v>0</v>
      </c>
      <c r="Z1526" s="141" t="s">
        <v>7779</v>
      </c>
      <c r="AA1526" s="141" t="e">
        <f>VLOOKUP(Z1526,COLOR!A:B,2,0)</f>
        <v>#N/A</v>
      </c>
      <c r="AB1526" s="130"/>
      <c r="AC1526" s="130"/>
      <c r="AD1526" s="130"/>
      <c r="AE1526" s="130"/>
      <c r="AF1526" s="130"/>
      <c r="AG1526" s="130"/>
      <c r="AH1526" s="130"/>
      <c r="AI1526" s="130"/>
      <c r="AJ1526" s="130"/>
      <c r="AK1526" s="130"/>
      <c r="AL1526" s="130"/>
      <c r="AM1526" s="130"/>
    </row>
    <row r="1527" spans="1:39" ht="20.25" customHeight="1">
      <c r="A1527" s="132">
        <v>1526</v>
      </c>
      <c r="B1527" s="19" t="s">
        <v>5988</v>
      </c>
      <c r="C1527" s="250">
        <v>61061000000</v>
      </c>
      <c r="D1527" s="261" t="s">
        <v>589</v>
      </c>
      <c r="E1527" s="143" t="str">
        <f t="shared" si="64"/>
        <v>Վերնաշապիկ</v>
      </c>
      <c r="F1527" s="273" t="s">
        <v>47</v>
      </c>
      <c r="G1527" s="144">
        <f>VLOOKUP(E1527,subcategory!A:B,2,0)</f>
        <v>82</v>
      </c>
      <c r="H1527" s="273" t="s">
        <v>20</v>
      </c>
      <c r="I1527" s="213" t="e">
        <f>VLOOKUP(H1527,gender!A:B,2,0)</f>
        <v>#N/A</v>
      </c>
      <c r="J1527" s="273">
        <v>230</v>
      </c>
      <c r="K1527" s="273">
        <v>230</v>
      </c>
      <c r="L1527" s="273">
        <v>1</v>
      </c>
      <c r="M1527" s="273" t="s">
        <v>2262</v>
      </c>
      <c r="N1527" s="144">
        <f>VLOOKUP(M1527,brand!A:B,2,0)</f>
        <v>823</v>
      </c>
      <c r="O1527" s="144"/>
      <c r="P1527" s="144" t="e">
        <f>VLOOKUP(O1527,country!A:B,2,0)</f>
        <v>#N/A</v>
      </c>
      <c r="Q1527" s="273" t="s">
        <v>440</v>
      </c>
      <c r="R1527" s="144" t="str">
        <f t="shared" si="65"/>
        <v>100% Բամբակ</v>
      </c>
      <c r="S1527" s="144" t="s">
        <v>7205</v>
      </c>
      <c r="T1527" s="144" t="e">
        <f>VLOOKUP(R1527,material!A:B,2,0)</f>
        <v>#N/A</v>
      </c>
      <c r="U1527" s="141" t="s">
        <v>7644</v>
      </c>
      <c r="V1527" s="141"/>
      <c r="W1527" s="273" t="s">
        <v>810</v>
      </c>
      <c r="X1527" s="141">
        <f>VLOOKUP(W1527,SIZE!A:B,2,0)</f>
        <v>122</v>
      </c>
      <c r="Y1527" s="141">
        <v>0</v>
      </c>
      <c r="Z1527" s="245" t="s">
        <v>1061</v>
      </c>
      <c r="AA1527" s="141">
        <f>VLOOKUP(Z1527,COLOR!A:B,2,0)</f>
        <v>4</v>
      </c>
      <c r="AB1527" s="130"/>
      <c r="AC1527" s="130"/>
      <c r="AD1527" s="130"/>
      <c r="AE1527" s="130"/>
      <c r="AF1527" s="130"/>
      <c r="AG1527" s="130"/>
      <c r="AH1527" s="130"/>
      <c r="AI1527" s="130"/>
      <c r="AJ1527" s="130"/>
      <c r="AK1527" s="130"/>
      <c r="AL1527" s="130"/>
      <c r="AM1527" s="130"/>
    </row>
    <row r="1528" spans="1:39" ht="20.25" customHeight="1">
      <c r="A1528" s="132">
        <v>1527</v>
      </c>
      <c r="B1528" s="19" t="s">
        <v>5989</v>
      </c>
      <c r="C1528" s="250">
        <v>61083200000</v>
      </c>
      <c r="D1528" s="261" t="s">
        <v>7032</v>
      </c>
      <c r="E1528" s="143" t="str">
        <f t="shared" si="64"/>
        <v>Ներքնազգեստ</v>
      </c>
      <c r="F1528" s="276" t="s">
        <v>253</v>
      </c>
      <c r="G1528" s="144">
        <f>VLOOKUP(E1528,subcategory!A:B,2,0)</f>
        <v>375</v>
      </c>
      <c r="H1528" s="273" t="s">
        <v>20</v>
      </c>
      <c r="I1528" s="213" t="e">
        <f>VLOOKUP(H1528,gender!A:B,2,0)</f>
        <v>#N/A</v>
      </c>
      <c r="J1528" s="273">
        <v>50</v>
      </c>
      <c r="K1528" s="273">
        <v>50</v>
      </c>
      <c r="L1528" s="273">
        <v>1</v>
      </c>
      <c r="M1528" s="273" t="s">
        <v>2262</v>
      </c>
      <c r="N1528" s="144">
        <f>VLOOKUP(M1528,brand!A:B,2,0)</f>
        <v>823</v>
      </c>
      <c r="O1528" s="144"/>
      <c r="P1528" s="144" t="e">
        <f>VLOOKUP(O1528,country!A:B,2,0)</f>
        <v>#N/A</v>
      </c>
      <c r="Q1528" s="273" t="s">
        <v>436</v>
      </c>
      <c r="R1528" s="144" t="str">
        <f t="shared" si="65"/>
        <v>81% Պոլիեսթեր, 19% Էլաստան</v>
      </c>
      <c r="S1528" s="144" t="s">
        <v>7436</v>
      </c>
      <c r="T1528" s="144" t="e">
        <f>VLOOKUP(R1528,material!A:B,2,0)</f>
        <v>#N/A</v>
      </c>
      <c r="U1528" s="141" t="s">
        <v>7644</v>
      </c>
      <c r="V1528" s="141"/>
      <c r="W1528" s="273" t="s">
        <v>810</v>
      </c>
      <c r="X1528" s="141">
        <f>VLOOKUP(W1528,SIZE!A:B,2,0)</f>
        <v>122</v>
      </c>
      <c r="Y1528" s="141">
        <v>0</v>
      </c>
      <c r="Z1528" s="141" t="s">
        <v>1059</v>
      </c>
      <c r="AA1528" s="141">
        <f>VLOOKUP(Z1528,COLOR!A:B,2,0)</f>
        <v>1</v>
      </c>
      <c r="AB1528" s="130"/>
      <c r="AC1528" s="130"/>
      <c r="AD1528" s="130"/>
      <c r="AE1528" s="130"/>
      <c r="AF1528" s="130"/>
      <c r="AG1528" s="130"/>
      <c r="AH1528" s="130"/>
      <c r="AI1528" s="130"/>
      <c r="AJ1528" s="130"/>
      <c r="AK1528" s="130"/>
      <c r="AL1528" s="130"/>
      <c r="AM1528" s="130"/>
    </row>
    <row r="1529" spans="1:39" ht="20.25" customHeight="1">
      <c r="A1529" s="132">
        <v>1528</v>
      </c>
      <c r="B1529" s="19" t="s">
        <v>5990</v>
      </c>
      <c r="C1529" s="253">
        <v>61043300000</v>
      </c>
      <c r="D1529" s="263" t="s">
        <v>7024</v>
      </c>
      <c r="E1529" s="143" t="str">
        <f t="shared" si="64"/>
        <v>Ժակետ</v>
      </c>
      <c r="F1529" s="273" t="s">
        <v>58</v>
      </c>
      <c r="G1529" s="144">
        <f>VLOOKUP(E1529,subcategory!A:B,2,0)</f>
        <v>466</v>
      </c>
      <c r="H1529" s="273" t="s">
        <v>20</v>
      </c>
      <c r="I1529" s="213" t="e">
        <f>VLOOKUP(H1529,gender!A:B,2,0)</f>
        <v>#N/A</v>
      </c>
      <c r="J1529" s="273">
        <v>170</v>
      </c>
      <c r="K1529" s="273">
        <v>170</v>
      </c>
      <c r="L1529" s="273">
        <v>1</v>
      </c>
      <c r="M1529" s="273" t="s">
        <v>2262</v>
      </c>
      <c r="N1529" s="144">
        <f>VLOOKUP(M1529,brand!A:B,2,0)</f>
        <v>823</v>
      </c>
      <c r="O1529" s="144"/>
      <c r="P1529" s="144" t="e">
        <f>VLOOKUP(O1529,country!A:B,2,0)</f>
        <v>#N/A</v>
      </c>
      <c r="Q1529" s="273" t="s">
        <v>436</v>
      </c>
      <c r="R1529" s="144" t="str">
        <f t="shared" si="65"/>
        <v>100% Պոլիեսթեր</v>
      </c>
      <c r="S1529" s="144" t="s">
        <v>7203</v>
      </c>
      <c r="T1529" s="144" t="e">
        <f>VLOOKUP(R1529,material!A:B,2,0)</f>
        <v>#N/A</v>
      </c>
      <c r="U1529" s="141" t="s">
        <v>7644</v>
      </c>
      <c r="V1529" s="141"/>
      <c r="W1529" s="273" t="s">
        <v>821</v>
      </c>
      <c r="X1529" s="141">
        <f>VLOOKUP(W1529,SIZE!A:B,2,0)</f>
        <v>3</v>
      </c>
      <c r="Y1529" s="141">
        <v>0</v>
      </c>
      <c r="Z1529" s="141" t="s">
        <v>7772</v>
      </c>
      <c r="AA1529" s="141" t="e">
        <f>VLOOKUP(Z1529,COLOR!A:B,2,0)</f>
        <v>#N/A</v>
      </c>
      <c r="AB1529" s="130"/>
      <c r="AC1529" s="130"/>
      <c r="AD1529" s="130"/>
      <c r="AE1529" s="130"/>
      <c r="AF1529" s="130"/>
      <c r="AG1529" s="130"/>
      <c r="AH1529" s="130"/>
      <c r="AI1529" s="130"/>
      <c r="AJ1529" s="130"/>
      <c r="AK1529" s="130"/>
      <c r="AL1529" s="130"/>
      <c r="AM1529" s="130"/>
    </row>
    <row r="1530" spans="1:39" ht="20.25" customHeight="1">
      <c r="A1530" s="132">
        <v>1529</v>
      </c>
      <c r="B1530" s="19" t="s">
        <v>5991</v>
      </c>
      <c r="C1530" s="250">
        <v>61112090000</v>
      </c>
      <c r="D1530" s="261" t="s">
        <v>6798</v>
      </c>
      <c r="E1530" s="143" t="str">
        <f t="shared" si="64"/>
        <v>Շապիկ</v>
      </c>
      <c r="F1530" s="273" t="s">
        <v>46</v>
      </c>
      <c r="G1530" s="144">
        <f>VLOOKUP(E1530,subcategory!A:B,2,0)</f>
        <v>73</v>
      </c>
      <c r="H1530" s="273" t="s">
        <v>7152</v>
      </c>
      <c r="I1530" s="213" t="e">
        <f>VLOOKUP(H1530,gender!A:B,2,0)</f>
        <v>#N/A</v>
      </c>
      <c r="J1530" s="273">
        <v>45</v>
      </c>
      <c r="K1530" s="273">
        <v>45</v>
      </c>
      <c r="L1530" s="273">
        <v>1</v>
      </c>
      <c r="M1530" s="273" t="s">
        <v>2262</v>
      </c>
      <c r="N1530" s="144">
        <f>VLOOKUP(M1530,brand!A:B,2,0)</f>
        <v>823</v>
      </c>
      <c r="O1530" s="144"/>
      <c r="P1530" s="144" t="e">
        <f>VLOOKUP(O1530,country!A:B,2,0)</f>
        <v>#N/A</v>
      </c>
      <c r="Q1530" s="273" t="s">
        <v>436</v>
      </c>
      <c r="R1530" s="144" t="str">
        <f t="shared" si="65"/>
        <v>100% Բամբակ</v>
      </c>
      <c r="S1530" s="144" t="s">
        <v>7205</v>
      </c>
      <c r="T1530" s="144" t="e">
        <f>VLOOKUP(R1530,material!A:B,2,0)</f>
        <v>#N/A</v>
      </c>
      <c r="U1530" s="141" t="s">
        <v>7644</v>
      </c>
      <c r="V1530" s="141"/>
      <c r="W1530" s="273" t="s">
        <v>7714</v>
      </c>
      <c r="X1530" s="141" t="e">
        <f>VLOOKUP(W1530,SIZE!A:B,2,0)</f>
        <v>#N/A</v>
      </c>
      <c r="Y1530" s="141">
        <v>0</v>
      </c>
      <c r="Z1530" s="141" t="s">
        <v>1071</v>
      </c>
      <c r="AA1530" s="141">
        <f>VLOOKUP(Z1530,COLOR!A:B,2,0)</f>
        <v>12</v>
      </c>
      <c r="AB1530" s="130"/>
      <c r="AC1530" s="130"/>
      <c r="AD1530" s="130"/>
      <c r="AE1530" s="130"/>
      <c r="AF1530" s="130"/>
      <c r="AG1530" s="130"/>
      <c r="AH1530" s="130"/>
      <c r="AI1530" s="130"/>
      <c r="AJ1530" s="130"/>
      <c r="AK1530" s="130"/>
      <c r="AL1530" s="130"/>
      <c r="AM1530" s="130"/>
    </row>
    <row r="1531" spans="1:39" ht="20.25" customHeight="1">
      <c r="A1531" s="132">
        <v>1530</v>
      </c>
      <c r="B1531" s="19" t="s">
        <v>5992</v>
      </c>
      <c r="C1531" s="250">
        <v>61099020000</v>
      </c>
      <c r="D1531" s="261" t="s">
        <v>1078</v>
      </c>
      <c r="E1531" s="143" t="str">
        <f t="shared" si="64"/>
        <v>Շապիկ</v>
      </c>
      <c r="F1531" s="273" t="s">
        <v>46</v>
      </c>
      <c r="G1531" s="144">
        <f>VLOOKUP(E1531,subcategory!A:B,2,0)</f>
        <v>73</v>
      </c>
      <c r="H1531" s="273" t="s">
        <v>55</v>
      </c>
      <c r="I1531" s="213" t="e">
        <f>VLOOKUP(H1531,gender!A:B,2,0)</f>
        <v>#N/A</v>
      </c>
      <c r="J1531" s="273">
        <v>90</v>
      </c>
      <c r="K1531" s="273">
        <v>90</v>
      </c>
      <c r="L1531" s="273">
        <v>1</v>
      </c>
      <c r="M1531" s="273" t="s">
        <v>2262</v>
      </c>
      <c r="N1531" s="144">
        <f>VLOOKUP(M1531,brand!A:B,2,0)</f>
        <v>823</v>
      </c>
      <c r="O1531" s="144"/>
      <c r="P1531" s="144" t="e">
        <f>VLOOKUP(O1531,country!A:B,2,0)</f>
        <v>#N/A</v>
      </c>
      <c r="Q1531" s="273" t="s">
        <v>436</v>
      </c>
      <c r="R1531" s="144" t="str">
        <f t="shared" si="65"/>
        <v>100% Պոլիեսթեր</v>
      </c>
      <c r="S1531" s="144" t="s">
        <v>7203</v>
      </c>
      <c r="T1531" s="219" t="s">
        <v>4265</v>
      </c>
      <c r="U1531" s="141" t="s">
        <v>7644</v>
      </c>
      <c r="V1531" s="141"/>
      <c r="W1531" s="273" t="s">
        <v>929</v>
      </c>
      <c r="X1531" s="141">
        <f>VLOOKUP(W1531,SIZE!A:B,2,0)</f>
        <v>467</v>
      </c>
      <c r="Y1531" s="141">
        <v>0</v>
      </c>
      <c r="Z1531" s="141" t="s">
        <v>1033</v>
      </c>
      <c r="AA1531" s="141">
        <f>VLOOKUP(Z1531,COLOR!A:B,2,0)</f>
        <v>20</v>
      </c>
      <c r="AB1531" s="130"/>
      <c r="AC1531" s="130"/>
      <c r="AD1531" s="130"/>
      <c r="AE1531" s="130"/>
      <c r="AF1531" s="130"/>
      <c r="AG1531" s="130"/>
      <c r="AH1531" s="130"/>
      <c r="AI1531" s="130"/>
      <c r="AJ1531" s="130"/>
      <c r="AK1531" s="130"/>
      <c r="AL1531" s="130"/>
      <c r="AM1531" s="130"/>
    </row>
    <row r="1532" spans="1:39" ht="20.25" customHeight="1">
      <c r="A1532" s="132">
        <v>1531</v>
      </c>
      <c r="B1532" s="19" t="s">
        <v>5993</v>
      </c>
      <c r="C1532" s="250">
        <v>61044200000</v>
      </c>
      <c r="D1532" s="261" t="s">
        <v>867</v>
      </c>
      <c r="E1532" s="143" t="str">
        <f t="shared" si="64"/>
        <v>Զգեստ</v>
      </c>
      <c r="F1532" s="273" t="s">
        <v>64</v>
      </c>
      <c r="G1532" s="144">
        <f>VLOOKUP(E1532,subcategory!A:B,2,0)</f>
        <v>43</v>
      </c>
      <c r="H1532" s="273" t="s">
        <v>20</v>
      </c>
      <c r="I1532" s="213" t="e">
        <f>VLOOKUP(H1532,gender!A:B,2,0)</f>
        <v>#N/A</v>
      </c>
      <c r="J1532" s="273">
        <v>305</v>
      </c>
      <c r="K1532" s="273">
        <v>305</v>
      </c>
      <c r="L1532" s="273">
        <v>1</v>
      </c>
      <c r="M1532" s="273" t="s">
        <v>2262</v>
      </c>
      <c r="N1532" s="144">
        <f>VLOOKUP(M1532,brand!A:B,2,0)</f>
        <v>823</v>
      </c>
      <c r="O1532" s="144"/>
      <c r="P1532" s="144" t="e">
        <f>VLOOKUP(O1532,country!A:B,2,0)</f>
        <v>#N/A</v>
      </c>
      <c r="Q1532" s="273" t="s">
        <v>436</v>
      </c>
      <c r="R1532" s="144" t="str">
        <f t="shared" si="65"/>
        <v>100% Բամբակ</v>
      </c>
      <c r="S1532" s="144" t="s">
        <v>7205</v>
      </c>
      <c r="T1532" s="219" t="s">
        <v>4265</v>
      </c>
      <c r="U1532" s="141" t="s">
        <v>7644</v>
      </c>
      <c r="V1532" s="141"/>
      <c r="W1532" s="273">
        <v>40</v>
      </c>
      <c r="X1532" s="141">
        <f>VLOOKUP(W1532,SIZE!A:B,2,0)</f>
        <v>79</v>
      </c>
      <c r="Y1532" s="141">
        <v>0</v>
      </c>
      <c r="Z1532" s="245" t="s">
        <v>7772</v>
      </c>
      <c r="AA1532" s="141" t="e">
        <f>VLOOKUP(Z1532,COLOR!A:B,2,0)</f>
        <v>#N/A</v>
      </c>
      <c r="AB1532" s="130"/>
      <c r="AC1532" s="130"/>
      <c r="AD1532" s="130"/>
      <c r="AE1532" s="130"/>
      <c r="AF1532" s="130"/>
      <c r="AG1532" s="130"/>
      <c r="AH1532" s="130"/>
      <c r="AI1532" s="130"/>
      <c r="AJ1532" s="130"/>
      <c r="AK1532" s="130"/>
      <c r="AL1532" s="130"/>
      <c r="AM1532" s="130"/>
    </row>
    <row r="1533" spans="1:39" ht="20.25" customHeight="1">
      <c r="A1533" s="132">
        <v>1532</v>
      </c>
      <c r="B1533" s="19" t="s">
        <v>5994</v>
      </c>
      <c r="C1533" s="250">
        <v>61099020000</v>
      </c>
      <c r="D1533" s="261" t="s">
        <v>7043</v>
      </c>
      <c r="E1533" s="143" t="str">
        <f t="shared" si="64"/>
        <v>Տոպ</v>
      </c>
      <c r="F1533" s="273" t="s">
        <v>379</v>
      </c>
      <c r="G1533" s="144">
        <f>VLOOKUP(E1533,subcategory!A:B,2,0)</f>
        <v>249</v>
      </c>
      <c r="H1533" s="273" t="s">
        <v>20</v>
      </c>
      <c r="I1533" s="213" t="e">
        <f>VLOOKUP(H1533,gender!A:B,2,0)</f>
        <v>#N/A</v>
      </c>
      <c r="J1533" s="273">
        <v>50</v>
      </c>
      <c r="K1533" s="273">
        <v>50</v>
      </c>
      <c r="L1533" s="273">
        <v>1</v>
      </c>
      <c r="M1533" s="273" t="s">
        <v>2262</v>
      </c>
      <c r="N1533" s="144">
        <f>VLOOKUP(M1533,brand!A:B,2,0)</f>
        <v>823</v>
      </c>
      <c r="O1533" s="144"/>
      <c r="P1533" s="144" t="e">
        <f>VLOOKUP(O1533,country!A:B,2,0)</f>
        <v>#N/A</v>
      </c>
      <c r="Q1533" s="273" t="s">
        <v>436</v>
      </c>
      <c r="R1533" s="144" t="str">
        <f t="shared" si="65"/>
        <v>92% Պոլիեսթեր, 8% Էլաստան</v>
      </c>
      <c r="S1533" s="144" t="s">
        <v>7402</v>
      </c>
      <c r="T1533" s="219" t="s">
        <v>4265</v>
      </c>
      <c r="U1533" s="141" t="s">
        <v>7644</v>
      </c>
      <c r="V1533" s="141"/>
      <c r="W1533" s="273" t="s">
        <v>7718</v>
      </c>
      <c r="X1533" s="141" t="e">
        <f>VLOOKUP(W1533,SIZE!A:B,2,0)</f>
        <v>#N/A</v>
      </c>
      <c r="Y1533" s="141">
        <v>0</v>
      </c>
      <c r="Z1533" s="141" t="s">
        <v>7777</v>
      </c>
      <c r="AA1533" s="141" t="e">
        <f>VLOOKUP(Z1533,COLOR!A:B,2,0)</f>
        <v>#N/A</v>
      </c>
      <c r="AB1533" s="130"/>
      <c r="AC1533" s="130"/>
      <c r="AD1533" s="130"/>
      <c r="AE1533" s="130"/>
      <c r="AF1533" s="130"/>
      <c r="AG1533" s="130"/>
      <c r="AH1533" s="130"/>
      <c r="AI1533" s="130"/>
      <c r="AJ1533" s="130"/>
      <c r="AK1533" s="130"/>
      <c r="AL1533" s="130"/>
      <c r="AM1533" s="130"/>
    </row>
    <row r="1534" spans="1:39" ht="20.25" customHeight="1">
      <c r="A1534" s="132">
        <v>1533</v>
      </c>
      <c r="B1534" s="19" t="s">
        <v>5995</v>
      </c>
      <c r="C1534" s="250">
        <v>61091000000</v>
      </c>
      <c r="D1534" s="261" t="s">
        <v>856</v>
      </c>
      <c r="E1534" s="143" t="str">
        <f t="shared" si="64"/>
        <v>Շապիկ</v>
      </c>
      <c r="F1534" s="273" t="s">
        <v>46</v>
      </c>
      <c r="G1534" s="144">
        <f>VLOOKUP(E1534,subcategory!A:B,2,0)</f>
        <v>73</v>
      </c>
      <c r="H1534" s="273" t="s">
        <v>20</v>
      </c>
      <c r="I1534" s="213" t="e">
        <f>VLOOKUP(H1534,gender!A:B,2,0)</f>
        <v>#N/A</v>
      </c>
      <c r="J1534" s="273">
        <v>170</v>
      </c>
      <c r="K1534" s="273">
        <v>170</v>
      </c>
      <c r="L1534" s="273">
        <v>1</v>
      </c>
      <c r="M1534" s="273" t="s">
        <v>2262</v>
      </c>
      <c r="N1534" s="144">
        <f>VLOOKUP(M1534,brand!A:B,2,0)</f>
        <v>823</v>
      </c>
      <c r="O1534" s="144"/>
      <c r="P1534" s="144" t="e">
        <f>VLOOKUP(O1534,country!A:B,2,0)</f>
        <v>#N/A</v>
      </c>
      <c r="Q1534" s="273" t="s">
        <v>436</v>
      </c>
      <c r="R1534" s="144" t="str">
        <f t="shared" si="65"/>
        <v>98% Բամբակ, 2% Էլաստան</v>
      </c>
      <c r="S1534" s="144" t="s">
        <v>7317</v>
      </c>
      <c r="T1534" s="219" t="s">
        <v>4265</v>
      </c>
      <c r="U1534" s="141" t="s">
        <v>7644</v>
      </c>
      <c r="V1534" s="141"/>
      <c r="W1534" s="273" t="s">
        <v>825</v>
      </c>
      <c r="X1534" s="141">
        <f>VLOOKUP(W1534,SIZE!A:B,2,0)</f>
        <v>119</v>
      </c>
      <c r="Y1534" s="141">
        <v>0</v>
      </c>
      <c r="Z1534" s="245" t="s">
        <v>7772</v>
      </c>
      <c r="AA1534" s="141" t="e">
        <f>VLOOKUP(Z1534,COLOR!A:B,2,0)</f>
        <v>#N/A</v>
      </c>
      <c r="AB1534" s="130"/>
      <c r="AC1534" s="130"/>
      <c r="AD1534" s="130"/>
      <c r="AE1534" s="130"/>
      <c r="AF1534" s="130"/>
      <c r="AG1534" s="130"/>
      <c r="AH1534" s="130"/>
      <c r="AI1534" s="130"/>
      <c r="AJ1534" s="130"/>
      <c r="AK1534" s="130"/>
      <c r="AL1534" s="130"/>
      <c r="AM1534" s="130"/>
    </row>
    <row r="1535" spans="1:39" ht="20.25" customHeight="1">
      <c r="A1535" s="132">
        <v>1534</v>
      </c>
      <c r="B1535" s="19" t="s">
        <v>5996</v>
      </c>
      <c r="C1535" s="250">
        <v>62034235000</v>
      </c>
      <c r="D1535" s="261" t="s">
        <v>484</v>
      </c>
      <c r="E1535" s="143" t="str">
        <f t="shared" si="64"/>
        <v>Տաբատներ</v>
      </c>
      <c r="F1535" s="273" t="s">
        <v>7795</v>
      </c>
      <c r="G1535" s="144">
        <f>VLOOKUP(E1535,subcategory!A:B,2,0)</f>
        <v>93</v>
      </c>
      <c r="H1535" s="273" t="s">
        <v>7150</v>
      </c>
      <c r="I1535" s="213" t="e">
        <f>VLOOKUP(H1535,gender!A:B,2,0)</f>
        <v>#N/A</v>
      </c>
      <c r="J1535" s="273">
        <v>165</v>
      </c>
      <c r="K1535" s="273">
        <v>165</v>
      </c>
      <c r="L1535" s="273">
        <v>1</v>
      </c>
      <c r="M1535" s="273" t="s">
        <v>2262</v>
      </c>
      <c r="N1535" s="144">
        <f>VLOOKUP(M1535,brand!A:B,2,0)</f>
        <v>823</v>
      </c>
      <c r="O1535" s="144"/>
      <c r="P1535" s="144" t="e">
        <f>VLOOKUP(O1535,country!A:B,2,0)</f>
        <v>#N/A</v>
      </c>
      <c r="Q1535" s="273" t="s">
        <v>436</v>
      </c>
      <c r="R1535" s="144" t="str">
        <f t="shared" si="65"/>
        <v>55% Բամբակ, 45% Պոլիեսթեր</v>
      </c>
      <c r="S1535" s="144" t="s">
        <v>7437</v>
      </c>
      <c r="T1535" s="219" t="s">
        <v>4265</v>
      </c>
      <c r="U1535" s="141" t="s">
        <v>7644</v>
      </c>
      <c r="V1535" s="141"/>
      <c r="W1535" s="273" t="s">
        <v>1025</v>
      </c>
      <c r="X1535" s="141">
        <f>VLOOKUP(W1535,SIZE!A:B,2,0)</f>
        <v>684</v>
      </c>
      <c r="Y1535" s="141">
        <v>0</v>
      </c>
      <c r="Z1535" s="141" t="s">
        <v>1057</v>
      </c>
      <c r="AA1535" s="141">
        <f>VLOOKUP(Z1535,COLOR!A:B,2,0)</f>
        <v>5</v>
      </c>
      <c r="AB1535" s="130"/>
      <c r="AC1535" s="130"/>
      <c r="AD1535" s="130"/>
      <c r="AE1535" s="130"/>
      <c r="AF1535" s="130"/>
      <c r="AG1535" s="130"/>
      <c r="AH1535" s="130"/>
      <c r="AI1535" s="130"/>
      <c r="AJ1535" s="130"/>
      <c r="AK1535" s="130"/>
      <c r="AL1535" s="130"/>
      <c r="AM1535" s="130"/>
    </row>
    <row r="1536" spans="1:39" ht="20.25" customHeight="1">
      <c r="A1536" s="132">
        <v>1535</v>
      </c>
      <c r="B1536" s="19" t="s">
        <v>5997</v>
      </c>
      <c r="C1536" s="250">
        <v>61099020000</v>
      </c>
      <c r="D1536" s="261" t="s">
        <v>1078</v>
      </c>
      <c r="E1536" s="143" t="str">
        <f t="shared" si="64"/>
        <v>Շապիկ</v>
      </c>
      <c r="F1536" s="273" t="s">
        <v>46</v>
      </c>
      <c r="G1536" s="144">
        <f>VLOOKUP(E1536,subcategory!A:B,2,0)</f>
        <v>73</v>
      </c>
      <c r="H1536" s="273" t="s">
        <v>20</v>
      </c>
      <c r="I1536" s="213" t="e">
        <f>VLOOKUP(H1536,gender!A:B,2,0)</f>
        <v>#N/A</v>
      </c>
      <c r="J1536" s="273">
        <v>170</v>
      </c>
      <c r="K1536" s="273">
        <v>170</v>
      </c>
      <c r="L1536" s="273">
        <v>1</v>
      </c>
      <c r="M1536" s="273" t="s">
        <v>2262</v>
      </c>
      <c r="N1536" s="144">
        <f>VLOOKUP(M1536,brand!A:B,2,0)</f>
        <v>823</v>
      </c>
      <c r="O1536" s="144"/>
      <c r="P1536" s="144" t="e">
        <f>VLOOKUP(O1536,country!A:B,2,0)</f>
        <v>#N/A</v>
      </c>
      <c r="Q1536" s="273" t="s">
        <v>436</v>
      </c>
      <c r="R1536" s="144" t="str">
        <f t="shared" si="65"/>
        <v>95% Պոլիեսթեր, 5% Էլաստան</v>
      </c>
      <c r="S1536" s="144" t="s">
        <v>7438</v>
      </c>
      <c r="T1536" s="219" t="s">
        <v>4265</v>
      </c>
      <c r="U1536" s="141" t="s">
        <v>7644</v>
      </c>
      <c r="V1536" s="141"/>
      <c r="W1536" s="273" t="s">
        <v>825</v>
      </c>
      <c r="X1536" s="141">
        <f>VLOOKUP(W1536,SIZE!A:B,2,0)</f>
        <v>119</v>
      </c>
      <c r="Y1536" s="141">
        <v>0</v>
      </c>
      <c r="Z1536" s="141" t="s">
        <v>1033</v>
      </c>
      <c r="AA1536" s="141">
        <f>VLOOKUP(Z1536,COLOR!A:B,2,0)</f>
        <v>20</v>
      </c>
      <c r="AB1536" s="130"/>
      <c r="AC1536" s="130"/>
      <c r="AD1536" s="130"/>
      <c r="AE1536" s="130"/>
      <c r="AF1536" s="130"/>
      <c r="AG1536" s="130"/>
      <c r="AH1536" s="130"/>
      <c r="AI1536" s="130"/>
      <c r="AJ1536" s="130"/>
      <c r="AK1536" s="130"/>
      <c r="AL1536" s="130"/>
      <c r="AM1536" s="130"/>
    </row>
    <row r="1537" spans="1:39" ht="20.25" customHeight="1">
      <c r="A1537" s="132">
        <v>1536</v>
      </c>
      <c r="B1537" s="19" t="s">
        <v>5998</v>
      </c>
      <c r="C1537" s="253">
        <v>61043300000</v>
      </c>
      <c r="D1537" s="263" t="s">
        <v>7024</v>
      </c>
      <c r="E1537" s="143" t="str">
        <f t="shared" si="64"/>
        <v>Ժակետ</v>
      </c>
      <c r="F1537" s="273" t="s">
        <v>58</v>
      </c>
      <c r="G1537" s="144">
        <f>VLOOKUP(E1537,subcategory!A:B,2,0)</f>
        <v>466</v>
      </c>
      <c r="H1537" s="273" t="s">
        <v>20</v>
      </c>
      <c r="I1537" s="213" t="e">
        <f>VLOOKUP(H1537,gender!A:B,2,0)</f>
        <v>#N/A</v>
      </c>
      <c r="J1537" s="273">
        <v>185</v>
      </c>
      <c r="K1537" s="273">
        <v>185</v>
      </c>
      <c r="L1537" s="273">
        <v>1</v>
      </c>
      <c r="M1537" s="273" t="s">
        <v>2262</v>
      </c>
      <c r="N1537" s="144">
        <f>VLOOKUP(M1537,brand!A:B,2,0)</f>
        <v>823</v>
      </c>
      <c r="O1537" s="144"/>
      <c r="P1537" s="144" t="e">
        <f>VLOOKUP(O1537,country!A:B,2,0)</f>
        <v>#N/A</v>
      </c>
      <c r="Q1537" s="273" t="s">
        <v>436</v>
      </c>
      <c r="R1537" s="144" t="str">
        <f t="shared" si="65"/>
        <v>100% Պոլիեսթեր</v>
      </c>
      <c r="S1537" s="144" t="s">
        <v>7203</v>
      </c>
      <c r="T1537" s="144" t="e">
        <f>VLOOKUP(R1537,material!A:B,2,0)</f>
        <v>#N/A</v>
      </c>
      <c r="U1537" s="141" t="s">
        <v>7644</v>
      </c>
      <c r="V1537" s="141"/>
      <c r="W1537" s="273" t="s">
        <v>821</v>
      </c>
      <c r="X1537" s="141">
        <f>VLOOKUP(W1537,SIZE!A:B,2,0)</f>
        <v>3</v>
      </c>
      <c r="Y1537" s="141">
        <v>0</v>
      </c>
      <c r="Z1537" s="141" t="s">
        <v>1071</v>
      </c>
      <c r="AA1537" s="141">
        <f>VLOOKUP(Z1537,COLOR!A:B,2,0)</f>
        <v>12</v>
      </c>
      <c r="AB1537" s="130"/>
      <c r="AC1537" s="130"/>
      <c r="AD1537" s="130"/>
      <c r="AE1537" s="130"/>
      <c r="AF1537" s="130"/>
      <c r="AG1537" s="130"/>
      <c r="AH1537" s="130"/>
      <c r="AI1537" s="130"/>
      <c r="AJ1537" s="130"/>
      <c r="AK1537" s="130"/>
      <c r="AL1537" s="130"/>
      <c r="AM1537" s="130"/>
    </row>
    <row r="1538" spans="1:39" ht="20.25" customHeight="1">
      <c r="A1538" s="132">
        <v>1537</v>
      </c>
      <c r="B1538" s="19" t="s">
        <v>5999</v>
      </c>
      <c r="C1538" s="250">
        <v>61091000000</v>
      </c>
      <c r="D1538" s="261" t="s">
        <v>856</v>
      </c>
      <c r="E1538" s="143" t="str">
        <f t="shared" si="64"/>
        <v>Շապիկ</v>
      </c>
      <c r="F1538" s="273" t="s">
        <v>46</v>
      </c>
      <c r="G1538" s="144">
        <f>VLOOKUP(E1538,subcategory!A:B,2,0)</f>
        <v>73</v>
      </c>
      <c r="H1538" s="273" t="s">
        <v>20</v>
      </c>
      <c r="I1538" s="213" t="e">
        <f>VLOOKUP(H1538,gender!A:B,2,0)</f>
        <v>#N/A</v>
      </c>
      <c r="J1538" s="273">
        <v>130</v>
      </c>
      <c r="K1538" s="273">
        <v>130</v>
      </c>
      <c r="L1538" s="273">
        <v>1</v>
      </c>
      <c r="M1538" s="273" t="s">
        <v>2262</v>
      </c>
      <c r="N1538" s="144">
        <f>VLOOKUP(M1538,brand!A:B,2,0)</f>
        <v>823</v>
      </c>
      <c r="O1538" s="144"/>
      <c r="P1538" s="144" t="e">
        <f>VLOOKUP(O1538,country!A:B,2,0)</f>
        <v>#N/A</v>
      </c>
      <c r="Q1538" s="273" t="s">
        <v>436</v>
      </c>
      <c r="R1538" s="144" t="str">
        <f t="shared" si="65"/>
        <v>100% Բամբակ</v>
      </c>
      <c r="S1538" s="144" t="s">
        <v>7205</v>
      </c>
      <c r="T1538" s="144" t="e">
        <f>VLOOKUP(R1538,material!A:B,2,0)</f>
        <v>#N/A</v>
      </c>
      <c r="U1538" s="141" t="s">
        <v>7644</v>
      </c>
      <c r="V1538" s="141"/>
      <c r="W1538" s="273" t="s">
        <v>810</v>
      </c>
      <c r="X1538" s="141">
        <f>VLOOKUP(W1538,SIZE!A:B,2,0)</f>
        <v>122</v>
      </c>
      <c r="Y1538" s="141">
        <v>0</v>
      </c>
      <c r="Z1538" s="141" t="s">
        <v>1052</v>
      </c>
      <c r="AA1538" s="141">
        <f>VLOOKUP(Z1538,COLOR!A:B,2,0)</f>
        <v>3</v>
      </c>
      <c r="AB1538" s="130"/>
      <c r="AC1538" s="130"/>
      <c r="AD1538" s="130"/>
      <c r="AE1538" s="130"/>
      <c r="AF1538" s="130"/>
      <c r="AG1538" s="130"/>
      <c r="AH1538" s="130"/>
      <c r="AI1538" s="130"/>
      <c r="AJ1538" s="130"/>
      <c r="AK1538" s="130"/>
      <c r="AL1538" s="130"/>
      <c r="AM1538" s="130"/>
    </row>
    <row r="1539" spans="1:39" ht="20.25" customHeight="1">
      <c r="A1539" s="132">
        <v>1538</v>
      </c>
      <c r="B1539" s="19" t="s">
        <v>6000</v>
      </c>
      <c r="C1539" s="250">
        <v>61091000000</v>
      </c>
      <c r="D1539" s="261" t="s">
        <v>856</v>
      </c>
      <c r="E1539" s="143" t="str">
        <f t="shared" ref="E1539:E1602" si="66">PROPER(F1539)</f>
        <v>Շապիկ</v>
      </c>
      <c r="F1539" s="273" t="s">
        <v>46</v>
      </c>
      <c r="G1539" s="144">
        <f>VLOOKUP(E1539,subcategory!A:B,2,0)</f>
        <v>73</v>
      </c>
      <c r="H1539" s="273" t="s">
        <v>20</v>
      </c>
      <c r="I1539" s="213" t="e">
        <f>VLOOKUP(H1539,gender!A:B,2,0)</f>
        <v>#N/A</v>
      </c>
      <c r="J1539" s="273">
        <v>125</v>
      </c>
      <c r="K1539" s="273">
        <v>125</v>
      </c>
      <c r="L1539" s="273">
        <v>1</v>
      </c>
      <c r="M1539" s="273" t="s">
        <v>2262</v>
      </c>
      <c r="N1539" s="144">
        <f>VLOOKUP(M1539,brand!A:B,2,0)</f>
        <v>823</v>
      </c>
      <c r="O1539" s="144"/>
      <c r="P1539" s="144" t="e">
        <f>VLOOKUP(O1539,country!A:B,2,0)</f>
        <v>#N/A</v>
      </c>
      <c r="Q1539" s="273" t="s">
        <v>436</v>
      </c>
      <c r="R1539" s="144" t="str">
        <f t="shared" si="65"/>
        <v>100% Բամբակ</v>
      </c>
      <c r="S1539" s="144" t="s">
        <v>7205</v>
      </c>
      <c r="T1539" s="144" t="e">
        <f>VLOOKUP(R1539,material!A:B,2,0)</f>
        <v>#N/A</v>
      </c>
      <c r="U1539" s="141" t="s">
        <v>7644</v>
      </c>
      <c r="V1539" s="141"/>
      <c r="W1539" s="273" t="s">
        <v>810</v>
      </c>
      <c r="X1539" s="141">
        <f>VLOOKUP(W1539,SIZE!A:B,2,0)</f>
        <v>122</v>
      </c>
      <c r="Y1539" s="141">
        <v>0</v>
      </c>
      <c r="Z1539" s="141" t="s">
        <v>1052</v>
      </c>
      <c r="AA1539" s="141">
        <f>VLOOKUP(Z1539,COLOR!A:B,2,0)</f>
        <v>3</v>
      </c>
      <c r="AB1539" s="130"/>
      <c r="AC1539" s="130"/>
      <c r="AD1539" s="130"/>
      <c r="AE1539" s="130"/>
      <c r="AF1539" s="130"/>
      <c r="AG1539" s="130"/>
      <c r="AH1539" s="130"/>
      <c r="AI1539" s="130"/>
      <c r="AJ1539" s="130"/>
      <c r="AK1539" s="130"/>
      <c r="AL1539" s="130"/>
      <c r="AM1539" s="130"/>
    </row>
    <row r="1540" spans="1:39" ht="20.25" customHeight="1">
      <c r="A1540" s="132">
        <v>1539</v>
      </c>
      <c r="B1540" s="19" t="s">
        <v>6001</v>
      </c>
      <c r="C1540" s="250">
        <v>61091000000</v>
      </c>
      <c r="D1540" s="261" t="s">
        <v>856</v>
      </c>
      <c r="E1540" s="143" t="str">
        <f t="shared" si="66"/>
        <v>Շապիկ</v>
      </c>
      <c r="F1540" s="273" t="s">
        <v>46</v>
      </c>
      <c r="G1540" s="144">
        <f>VLOOKUP(E1540,subcategory!A:B,2,0)</f>
        <v>73</v>
      </c>
      <c r="H1540" s="273" t="s">
        <v>20</v>
      </c>
      <c r="I1540" s="213" t="e">
        <f>VLOOKUP(H1540,gender!A:B,2,0)</f>
        <v>#N/A</v>
      </c>
      <c r="J1540" s="273">
        <v>140</v>
      </c>
      <c r="K1540" s="273">
        <v>140</v>
      </c>
      <c r="L1540" s="273">
        <v>1</v>
      </c>
      <c r="M1540" s="273" t="s">
        <v>2262</v>
      </c>
      <c r="N1540" s="144">
        <f>VLOOKUP(M1540,brand!A:B,2,0)</f>
        <v>823</v>
      </c>
      <c r="O1540" s="144"/>
      <c r="P1540" s="144" t="e">
        <f>VLOOKUP(O1540,country!A:B,2,0)</f>
        <v>#N/A</v>
      </c>
      <c r="Q1540" s="273" t="s">
        <v>436</v>
      </c>
      <c r="R1540" s="144" t="str">
        <f t="shared" si="65"/>
        <v>100% Բամբակ</v>
      </c>
      <c r="S1540" s="144" t="s">
        <v>7205</v>
      </c>
      <c r="T1540" s="144" t="e">
        <f>VLOOKUP(R1540,material!A:B,2,0)</f>
        <v>#N/A</v>
      </c>
      <c r="U1540" s="141" t="s">
        <v>7644</v>
      </c>
      <c r="V1540" s="141"/>
      <c r="W1540" s="273" t="s">
        <v>825</v>
      </c>
      <c r="X1540" s="141">
        <f>VLOOKUP(W1540,SIZE!A:B,2,0)</f>
        <v>119</v>
      </c>
      <c r="Y1540" s="141">
        <v>0</v>
      </c>
      <c r="Z1540" s="141" t="s">
        <v>1033</v>
      </c>
      <c r="AA1540" s="141">
        <f>VLOOKUP(Z1540,COLOR!A:B,2,0)</f>
        <v>20</v>
      </c>
      <c r="AB1540" s="130"/>
      <c r="AC1540" s="130"/>
      <c r="AD1540" s="130"/>
      <c r="AE1540" s="130"/>
      <c r="AF1540" s="130"/>
      <c r="AG1540" s="130"/>
      <c r="AH1540" s="130"/>
      <c r="AI1540" s="130"/>
      <c r="AJ1540" s="130"/>
      <c r="AK1540" s="130"/>
      <c r="AL1540" s="130"/>
      <c r="AM1540" s="130"/>
    </row>
    <row r="1541" spans="1:39" ht="20.25" customHeight="1">
      <c r="A1541" s="132">
        <v>1540</v>
      </c>
      <c r="B1541" s="19" t="s">
        <v>6002</v>
      </c>
      <c r="C1541" s="250">
        <v>61091000000</v>
      </c>
      <c r="D1541" s="261" t="s">
        <v>856</v>
      </c>
      <c r="E1541" s="143" t="str">
        <f t="shared" si="66"/>
        <v>Շապիկ</v>
      </c>
      <c r="F1541" s="273" t="s">
        <v>46</v>
      </c>
      <c r="G1541" s="144">
        <f>VLOOKUP(E1541,subcategory!A:B,2,0)</f>
        <v>73</v>
      </c>
      <c r="H1541" s="273" t="s">
        <v>55</v>
      </c>
      <c r="I1541" s="213" t="e">
        <f>VLOOKUP(H1541,gender!A:B,2,0)</f>
        <v>#N/A</v>
      </c>
      <c r="J1541" s="273">
        <v>125</v>
      </c>
      <c r="K1541" s="273">
        <v>125</v>
      </c>
      <c r="L1541" s="273">
        <v>1</v>
      </c>
      <c r="M1541" s="273" t="s">
        <v>2262</v>
      </c>
      <c r="N1541" s="144">
        <f>VLOOKUP(M1541,brand!A:B,2,0)</f>
        <v>823</v>
      </c>
      <c r="O1541" s="144"/>
      <c r="P1541" s="144" t="e">
        <f>VLOOKUP(O1541,country!A:B,2,0)</f>
        <v>#N/A</v>
      </c>
      <c r="Q1541" s="273" t="s">
        <v>436</v>
      </c>
      <c r="R1541" s="144" t="str">
        <f t="shared" si="65"/>
        <v>100% Բամբակ</v>
      </c>
      <c r="S1541" s="144" t="s">
        <v>7205</v>
      </c>
      <c r="T1541" s="144" t="e">
        <f>VLOOKUP(R1541,material!A:B,2,0)</f>
        <v>#N/A</v>
      </c>
      <c r="U1541" s="141" t="s">
        <v>7644</v>
      </c>
      <c r="V1541" s="141"/>
      <c r="W1541" s="273" t="s">
        <v>1023</v>
      </c>
      <c r="X1541" s="141">
        <f>VLOOKUP(W1541,SIZE!A:B,2,0)</f>
        <v>669</v>
      </c>
      <c r="Y1541" s="141">
        <v>0</v>
      </c>
      <c r="Z1541" s="141" t="s">
        <v>1033</v>
      </c>
      <c r="AA1541" s="141">
        <f>VLOOKUP(Z1541,COLOR!A:B,2,0)</f>
        <v>20</v>
      </c>
      <c r="AB1541" s="130"/>
      <c r="AC1541" s="130"/>
      <c r="AD1541" s="130"/>
      <c r="AE1541" s="130"/>
      <c r="AF1541" s="130"/>
      <c r="AG1541" s="130"/>
      <c r="AH1541" s="130"/>
      <c r="AI1541" s="130"/>
      <c r="AJ1541" s="130"/>
      <c r="AK1541" s="130"/>
      <c r="AL1541" s="130"/>
      <c r="AM1541" s="130"/>
    </row>
    <row r="1542" spans="1:39" ht="20.25" customHeight="1">
      <c r="A1542" s="132">
        <v>1541</v>
      </c>
      <c r="B1542" s="19" t="s">
        <v>6003</v>
      </c>
      <c r="C1542" s="250">
        <v>61091000000</v>
      </c>
      <c r="D1542" s="261" t="s">
        <v>856</v>
      </c>
      <c r="E1542" s="143" t="str">
        <f t="shared" si="66"/>
        <v>Շապիկ</v>
      </c>
      <c r="F1542" s="273" t="s">
        <v>46</v>
      </c>
      <c r="G1542" s="144">
        <f>VLOOKUP(E1542,subcategory!A:B,2,0)</f>
        <v>73</v>
      </c>
      <c r="H1542" s="273" t="s">
        <v>20</v>
      </c>
      <c r="I1542" s="213" t="e">
        <f>VLOOKUP(H1542,gender!A:B,2,0)</f>
        <v>#N/A</v>
      </c>
      <c r="J1542" s="273">
        <v>115</v>
      </c>
      <c r="K1542" s="273">
        <v>115</v>
      </c>
      <c r="L1542" s="273">
        <v>1</v>
      </c>
      <c r="M1542" s="273" t="s">
        <v>2262</v>
      </c>
      <c r="N1542" s="144">
        <f>VLOOKUP(M1542,brand!A:B,2,0)</f>
        <v>823</v>
      </c>
      <c r="O1542" s="144"/>
      <c r="P1542" s="144" t="e">
        <f>VLOOKUP(O1542,country!A:B,2,0)</f>
        <v>#N/A</v>
      </c>
      <c r="Q1542" s="273" t="s">
        <v>436</v>
      </c>
      <c r="R1542" s="144" t="str">
        <f t="shared" si="65"/>
        <v>100% Բամբակ</v>
      </c>
      <c r="S1542" s="144" t="s">
        <v>7205</v>
      </c>
      <c r="T1542" s="144" t="e">
        <f>VLOOKUP(R1542,material!A:B,2,0)</f>
        <v>#N/A</v>
      </c>
      <c r="U1542" s="141" t="s">
        <v>7644</v>
      </c>
      <c r="V1542" s="141"/>
      <c r="W1542" s="273" t="s">
        <v>810</v>
      </c>
      <c r="X1542" s="141">
        <f>VLOOKUP(W1542,SIZE!A:B,2,0)</f>
        <v>122</v>
      </c>
      <c r="Y1542" s="141">
        <v>0</v>
      </c>
      <c r="Z1542" s="141" t="s">
        <v>1061</v>
      </c>
      <c r="AA1542" s="141">
        <f>VLOOKUP(Z1542,COLOR!A:B,2,0)</f>
        <v>4</v>
      </c>
      <c r="AB1542" s="130"/>
      <c r="AC1542" s="130"/>
      <c r="AD1542" s="130"/>
      <c r="AE1542" s="130"/>
      <c r="AF1542" s="130"/>
      <c r="AG1542" s="130"/>
      <c r="AH1542" s="130"/>
      <c r="AI1542" s="130"/>
      <c r="AJ1542" s="130"/>
      <c r="AK1542" s="130"/>
      <c r="AL1542" s="130"/>
      <c r="AM1542" s="130"/>
    </row>
    <row r="1543" spans="1:39" ht="20.25" customHeight="1">
      <c r="A1543" s="132">
        <v>1542</v>
      </c>
      <c r="B1543" s="19" t="s">
        <v>6004</v>
      </c>
      <c r="C1543" s="250">
        <v>61034300090</v>
      </c>
      <c r="D1543" s="261" t="s">
        <v>7044</v>
      </c>
      <c r="E1543" s="143" t="str">
        <f t="shared" si="66"/>
        <v>Շորտ</v>
      </c>
      <c r="F1543" s="273" t="s">
        <v>69</v>
      </c>
      <c r="G1543" s="144">
        <f>VLOOKUP(E1543,subcategory!A:B,2,0)</f>
        <v>24</v>
      </c>
      <c r="H1543" s="273" t="s">
        <v>10</v>
      </c>
      <c r="I1543" s="213" t="e">
        <f>VLOOKUP(H1543,gender!A:B,2,0)</f>
        <v>#N/A</v>
      </c>
      <c r="J1543" s="273">
        <v>230</v>
      </c>
      <c r="K1543" s="273">
        <v>230</v>
      </c>
      <c r="L1543" s="273">
        <v>1</v>
      </c>
      <c r="M1543" s="273" t="s">
        <v>2262</v>
      </c>
      <c r="N1543" s="144">
        <f>VLOOKUP(M1543,brand!A:B,2,0)</f>
        <v>823</v>
      </c>
      <c r="O1543" s="144"/>
      <c r="P1543" s="144" t="e">
        <f>VLOOKUP(O1543,country!A:B,2,0)</f>
        <v>#N/A</v>
      </c>
      <c r="Q1543" s="273" t="s">
        <v>568</v>
      </c>
      <c r="R1543" s="144" t="str">
        <f t="shared" si="65"/>
        <v>50% Բամբակ, 50% Պոլիեսթեր</v>
      </c>
      <c r="S1543" s="144" t="s">
        <v>7348</v>
      </c>
      <c r="T1543" s="144" t="e">
        <f>VLOOKUP(R1543,material!A:B,2,0)</f>
        <v>#N/A</v>
      </c>
      <c r="U1543" s="141" t="s">
        <v>7644</v>
      </c>
      <c r="V1543" s="141"/>
      <c r="W1543" s="273" t="s">
        <v>978</v>
      </c>
      <c r="X1543" s="141">
        <f>VLOOKUP(W1543,SIZE!A:B,2,0)</f>
        <v>126</v>
      </c>
      <c r="Y1543" s="141">
        <v>0</v>
      </c>
      <c r="Z1543" s="141" t="s">
        <v>1057</v>
      </c>
      <c r="AA1543" s="141">
        <f>VLOOKUP(Z1543,COLOR!A:B,2,0)</f>
        <v>5</v>
      </c>
      <c r="AB1543" s="130"/>
      <c r="AC1543" s="130"/>
      <c r="AD1543" s="130"/>
      <c r="AE1543" s="130"/>
      <c r="AF1543" s="130"/>
      <c r="AG1543" s="130"/>
      <c r="AH1543" s="130"/>
      <c r="AI1543" s="130"/>
      <c r="AJ1543" s="130"/>
      <c r="AK1543" s="130"/>
      <c r="AL1543" s="130"/>
      <c r="AM1543" s="130"/>
    </row>
    <row r="1544" spans="1:39" ht="20.25" customHeight="1">
      <c r="A1544" s="132">
        <v>1543</v>
      </c>
      <c r="B1544" s="19" t="s">
        <v>6005</v>
      </c>
      <c r="C1544" s="250">
        <v>61124190000</v>
      </c>
      <c r="D1544" s="261" t="s">
        <v>645</v>
      </c>
      <c r="E1544" s="143" t="str">
        <f t="shared" si="66"/>
        <v>Լողավարտիք</v>
      </c>
      <c r="F1544" s="273" t="s">
        <v>3668</v>
      </c>
      <c r="G1544" s="144">
        <f>VLOOKUP(E1544,subcategory!A:B,2,0)</f>
        <v>50</v>
      </c>
      <c r="H1544" s="273" t="s">
        <v>20</v>
      </c>
      <c r="I1544" s="213" t="e">
        <f>VLOOKUP(H1544,gender!A:B,2,0)</f>
        <v>#N/A</v>
      </c>
      <c r="J1544" s="273">
        <v>70</v>
      </c>
      <c r="K1544" s="273">
        <v>70</v>
      </c>
      <c r="L1544" s="273">
        <v>1</v>
      </c>
      <c r="M1544" s="273" t="s">
        <v>7166</v>
      </c>
      <c r="N1544" s="144" t="e">
        <f>VLOOKUP(M1544,brand!A:B,2,0)</f>
        <v>#N/A</v>
      </c>
      <c r="O1544" s="144"/>
      <c r="P1544" s="144" t="e">
        <f>VLOOKUP(O1544,country!A:B,2,0)</f>
        <v>#N/A</v>
      </c>
      <c r="Q1544" s="273" t="s">
        <v>3915</v>
      </c>
      <c r="R1544" s="144" t="str">
        <f t="shared" si="65"/>
        <v>84% Պոլիամիդ, 16% Էլաստան</v>
      </c>
      <c r="S1544" s="144" t="s">
        <v>7439</v>
      </c>
      <c r="T1544" s="144" t="e">
        <f>VLOOKUP(R1544,material!A:B,2,0)</f>
        <v>#N/A</v>
      </c>
      <c r="U1544" s="141" t="s">
        <v>7642</v>
      </c>
      <c r="V1544" s="141"/>
      <c r="W1544" s="273">
        <v>46</v>
      </c>
      <c r="X1544" s="141">
        <f>VLOOKUP(W1544,SIZE!A:B,2,0)</f>
        <v>99</v>
      </c>
      <c r="Y1544" s="141">
        <v>32.99</v>
      </c>
      <c r="Z1544" s="141" t="s">
        <v>1057</v>
      </c>
      <c r="AA1544" s="141">
        <f>VLOOKUP(Z1544,COLOR!A:B,2,0)</f>
        <v>5</v>
      </c>
      <c r="AB1544" s="130"/>
      <c r="AC1544" s="130"/>
      <c r="AD1544" s="130"/>
      <c r="AE1544" s="130"/>
      <c r="AF1544" s="130"/>
      <c r="AG1544" s="130"/>
      <c r="AH1544" s="130"/>
      <c r="AI1544" s="130"/>
      <c r="AJ1544" s="130"/>
      <c r="AK1544" s="130"/>
      <c r="AL1544" s="130"/>
      <c r="AM1544" s="130"/>
    </row>
    <row r="1545" spans="1:39" ht="20.25" customHeight="1">
      <c r="A1545" s="132">
        <v>1544</v>
      </c>
      <c r="B1545" s="19" t="s">
        <v>6006</v>
      </c>
      <c r="C1545" s="250">
        <v>61124190000</v>
      </c>
      <c r="D1545" s="261" t="s">
        <v>645</v>
      </c>
      <c r="E1545" s="143" t="str">
        <f t="shared" si="66"/>
        <v>Լողավարտիք</v>
      </c>
      <c r="F1545" s="273" t="s">
        <v>3668</v>
      </c>
      <c r="G1545" s="144">
        <f>VLOOKUP(E1545,subcategory!A:B,2,0)</f>
        <v>50</v>
      </c>
      <c r="H1545" s="273" t="s">
        <v>20</v>
      </c>
      <c r="I1545" s="213" t="e">
        <f>VLOOKUP(H1545,gender!A:B,2,0)</f>
        <v>#N/A</v>
      </c>
      <c r="J1545" s="273">
        <v>100</v>
      </c>
      <c r="K1545" s="273">
        <v>100</v>
      </c>
      <c r="L1545" s="273">
        <v>1</v>
      </c>
      <c r="M1545" s="273" t="s">
        <v>7166</v>
      </c>
      <c r="N1545" s="144" t="e">
        <f>VLOOKUP(M1545,brand!A:B,2,0)</f>
        <v>#N/A</v>
      </c>
      <c r="O1545" s="144"/>
      <c r="P1545" s="144" t="e">
        <f>VLOOKUP(O1545,country!A:B,2,0)</f>
        <v>#N/A</v>
      </c>
      <c r="Q1545" s="273" t="s">
        <v>3915</v>
      </c>
      <c r="R1545" s="144" t="str">
        <f t="shared" si="65"/>
        <v>84% Պոլիամիդ, 16% Էլաստան</v>
      </c>
      <c r="S1545" s="144" t="s">
        <v>7439</v>
      </c>
      <c r="T1545" s="144" t="e">
        <f>VLOOKUP(R1545,material!A:B,2,0)</f>
        <v>#N/A</v>
      </c>
      <c r="U1545" s="141" t="s">
        <v>7642</v>
      </c>
      <c r="V1545" s="141"/>
      <c r="W1545" s="273">
        <v>46</v>
      </c>
      <c r="X1545" s="141">
        <f>VLOOKUP(W1545,SIZE!A:B,2,0)</f>
        <v>99</v>
      </c>
      <c r="Y1545" s="141">
        <v>35.99</v>
      </c>
      <c r="Z1545" s="141" t="s">
        <v>1057</v>
      </c>
      <c r="AA1545" s="141">
        <f>VLOOKUP(Z1545,COLOR!A:B,2,0)</f>
        <v>5</v>
      </c>
      <c r="AB1545" s="130"/>
      <c r="AC1545" s="130"/>
      <c r="AD1545" s="130"/>
      <c r="AE1545" s="130"/>
      <c r="AF1545" s="130"/>
      <c r="AG1545" s="130"/>
      <c r="AH1545" s="130"/>
      <c r="AI1545" s="130"/>
      <c r="AJ1545" s="130"/>
      <c r="AK1545" s="130"/>
      <c r="AL1545" s="130"/>
      <c r="AM1545" s="130"/>
    </row>
    <row r="1546" spans="1:39" ht="20.25" customHeight="1">
      <c r="A1546" s="132">
        <v>1545</v>
      </c>
      <c r="B1546" s="19" t="s">
        <v>6007</v>
      </c>
      <c r="C1546" s="250">
        <v>61124190000</v>
      </c>
      <c r="D1546" s="261" t="s">
        <v>645</v>
      </c>
      <c r="E1546" s="143" t="str">
        <f t="shared" si="66"/>
        <v>Լողավարտիք</v>
      </c>
      <c r="F1546" s="273" t="s">
        <v>3668</v>
      </c>
      <c r="G1546" s="144">
        <f>VLOOKUP(E1546,subcategory!A:B,2,0)</f>
        <v>50</v>
      </c>
      <c r="H1546" s="273" t="s">
        <v>20</v>
      </c>
      <c r="I1546" s="213" t="e">
        <f>VLOOKUP(H1546,gender!A:B,2,0)</f>
        <v>#N/A</v>
      </c>
      <c r="J1546" s="273">
        <v>95</v>
      </c>
      <c r="K1546" s="273">
        <v>95</v>
      </c>
      <c r="L1546" s="273">
        <v>1</v>
      </c>
      <c r="M1546" s="273" t="s">
        <v>7166</v>
      </c>
      <c r="N1546" s="144" t="e">
        <f>VLOOKUP(M1546,brand!A:B,2,0)</f>
        <v>#N/A</v>
      </c>
      <c r="O1546" s="144"/>
      <c r="P1546" s="144" t="e">
        <f>VLOOKUP(O1546,country!A:B,2,0)</f>
        <v>#N/A</v>
      </c>
      <c r="Q1546" s="273" t="s">
        <v>3915</v>
      </c>
      <c r="R1546" s="144" t="str">
        <f t="shared" si="65"/>
        <v>84% Պոլիամիդ, 16% Էլաստան</v>
      </c>
      <c r="S1546" s="144" t="s">
        <v>7439</v>
      </c>
      <c r="T1546" s="144" t="e">
        <f>VLOOKUP(R1546,material!A:B,2,0)</f>
        <v>#N/A</v>
      </c>
      <c r="U1546" s="141" t="s">
        <v>7642</v>
      </c>
      <c r="V1546" s="141"/>
      <c r="W1546" s="273" t="s">
        <v>7660</v>
      </c>
      <c r="X1546" s="141">
        <f>VLOOKUP(W1546,SIZE!A:B,2,0)</f>
        <v>311</v>
      </c>
      <c r="Y1546" s="141">
        <v>0</v>
      </c>
      <c r="Z1546" s="141" t="s">
        <v>1057</v>
      </c>
      <c r="AA1546" s="141">
        <f>VLOOKUP(Z1546,COLOR!A:B,2,0)</f>
        <v>5</v>
      </c>
      <c r="AB1546" s="130"/>
      <c r="AC1546" s="130"/>
      <c r="AD1546" s="130"/>
      <c r="AE1546" s="130"/>
      <c r="AF1546" s="130"/>
      <c r="AG1546" s="130"/>
      <c r="AH1546" s="130"/>
      <c r="AI1546" s="130"/>
      <c r="AJ1546" s="130"/>
      <c r="AK1546" s="130"/>
      <c r="AL1546" s="130"/>
      <c r="AM1546" s="130"/>
    </row>
    <row r="1547" spans="1:39" ht="20.25" customHeight="1">
      <c r="A1547" s="132">
        <v>1546</v>
      </c>
      <c r="B1547" s="19" t="s">
        <v>6008</v>
      </c>
      <c r="C1547" s="250">
        <v>61124190000</v>
      </c>
      <c r="D1547" s="261" t="s">
        <v>645</v>
      </c>
      <c r="E1547" s="143" t="str">
        <f t="shared" si="66"/>
        <v>Լողավարտիք</v>
      </c>
      <c r="F1547" s="273" t="s">
        <v>3668</v>
      </c>
      <c r="G1547" s="144">
        <f>VLOOKUP(E1547,subcategory!A:B,2,0)</f>
        <v>50</v>
      </c>
      <c r="H1547" s="273" t="s">
        <v>20</v>
      </c>
      <c r="I1547" s="213" t="e">
        <f>VLOOKUP(H1547,gender!A:B,2,0)</f>
        <v>#N/A</v>
      </c>
      <c r="J1547" s="273">
        <v>65</v>
      </c>
      <c r="K1547" s="273">
        <v>65</v>
      </c>
      <c r="L1547" s="273">
        <v>1</v>
      </c>
      <c r="M1547" s="273" t="s">
        <v>7166</v>
      </c>
      <c r="N1547" s="144" t="e">
        <f>VLOOKUP(M1547,brand!A:B,2,0)</f>
        <v>#N/A</v>
      </c>
      <c r="O1547" s="144"/>
      <c r="P1547" s="144" t="e">
        <f>VLOOKUP(O1547,country!A:B,2,0)</f>
        <v>#N/A</v>
      </c>
      <c r="Q1547" s="273" t="s">
        <v>3915</v>
      </c>
      <c r="R1547" s="144" t="str">
        <f t="shared" si="65"/>
        <v>84% Պոլիամիդ, 16% Էլաստան</v>
      </c>
      <c r="S1547" s="144" t="s">
        <v>7439</v>
      </c>
      <c r="T1547" s="144" t="e">
        <f>VLOOKUP(R1547,material!A:B,2,0)</f>
        <v>#N/A</v>
      </c>
      <c r="U1547" s="141" t="s">
        <v>7642</v>
      </c>
      <c r="V1547" s="141"/>
      <c r="W1547" s="273">
        <v>34</v>
      </c>
      <c r="X1547" s="141">
        <f>VLOOKUP(W1547,SIZE!A:B,2,0)</f>
        <v>41</v>
      </c>
      <c r="Y1547" s="141">
        <v>29.99</v>
      </c>
      <c r="Z1547" s="141" t="s">
        <v>1057</v>
      </c>
      <c r="AA1547" s="141">
        <f>VLOOKUP(Z1547,COLOR!A:B,2,0)</f>
        <v>5</v>
      </c>
      <c r="AB1547" s="130"/>
      <c r="AC1547" s="130"/>
      <c r="AD1547" s="130"/>
      <c r="AE1547" s="130"/>
      <c r="AF1547" s="130"/>
      <c r="AG1547" s="130"/>
      <c r="AH1547" s="130"/>
      <c r="AI1547" s="130"/>
      <c r="AJ1547" s="130"/>
      <c r="AK1547" s="130"/>
      <c r="AL1547" s="130"/>
      <c r="AM1547" s="130"/>
    </row>
    <row r="1548" spans="1:39" ht="20.25" customHeight="1">
      <c r="A1548" s="132">
        <v>1547</v>
      </c>
      <c r="B1548" s="19" t="s">
        <v>6009</v>
      </c>
      <c r="C1548" s="250">
        <v>61124190000</v>
      </c>
      <c r="D1548" s="261" t="s">
        <v>645</v>
      </c>
      <c r="E1548" s="143" t="str">
        <f t="shared" si="66"/>
        <v>Լողավարտիք</v>
      </c>
      <c r="F1548" s="273" t="s">
        <v>3668</v>
      </c>
      <c r="G1548" s="144">
        <f>VLOOKUP(E1548,subcategory!A:B,2,0)</f>
        <v>50</v>
      </c>
      <c r="H1548" s="273" t="s">
        <v>20</v>
      </c>
      <c r="I1548" s="213" t="e">
        <f>VLOOKUP(H1548,gender!A:B,2,0)</f>
        <v>#N/A</v>
      </c>
      <c r="J1548" s="273">
        <v>75</v>
      </c>
      <c r="K1548" s="273">
        <v>75</v>
      </c>
      <c r="L1548" s="273">
        <v>1</v>
      </c>
      <c r="M1548" s="273" t="s">
        <v>7166</v>
      </c>
      <c r="N1548" s="144" t="e">
        <f>VLOOKUP(M1548,brand!A:B,2,0)</f>
        <v>#N/A</v>
      </c>
      <c r="O1548" s="144"/>
      <c r="P1548" s="144" t="e">
        <f>VLOOKUP(O1548,country!A:B,2,0)</f>
        <v>#N/A</v>
      </c>
      <c r="Q1548" s="273" t="s">
        <v>3915</v>
      </c>
      <c r="R1548" s="144" t="str">
        <f t="shared" si="65"/>
        <v>84% Պոլիամիդ, 16% Էլաստան</v>
      </c>
      <c r="S1548" s="144" t="s">
        <v>7439</v>
      </c>
      <c r="T1548" s="144" t="e">
        <f>VLOOKUP(R1548,material!A:B,2,0)</f>
        <v>#N/A</v>
      </c>
      <c r="U1548" s="141" t="s">
        <v>7642</v>
      </c>
      <c r="V1548" s="141"/>
      <c r="W1548" s="273">
        <v>42</v>
      </c>
      <c r="X1548" s="141">
        <f>VLOOKUP(W1548,SIZE!A:B,2,0)</f>
        <v>88</v>
      </c>
      <c r="Y1548" s="141">
        <v>27.99</v>
      </c>
      <c r="Z1548" s="141" t="s">
        <v>1057</v>
      </c>
      <c r="AA1548" s="141">
        <f>VLOOKUP(Z1548,COLOR!A:B,2,0)</f>
        <v>5</v>
      </c>
      <c r="AB1548" s="130"/>
      <c r="AC1548" s="130"/>
      <c r="AD1548" s="130"/>
      <c r="AE1548" s="130"/>
      <c r="AF1548" s="130"/>
      <c r="AG1548" s="130"/>
      <c r="AH1548" s="130"/>
      <c r="AI1548" s="130"/>
      <c r="AJ1548" s="130"/>
      <c r="AK1548" s="130"/>
      <c r="AL1548" s="130"/>
      <c r="AM1548" s="130"/>
    </row>
    <row r="1549" spans="1:39" ht="20.25" customHeight="1">
      <c r="A1549" s="132">
        <v>1548</v>
      </c>
      <c r="B1549" s="19" t="s">
        <v>6010</v>
      </c>
      <c r="C1549" s="250">
        <v>61124190000</v>
      </c>
      <c r="D1549" s="261" t="s">
        <v>645</v>
      </c>
      <c r="E1549" s="143" t="str">
        <f t="shared" si="66"/>
        <v>Լողավարտիք</v>
      </c>
      <c r="F1549" s="273" t="s">
        <v>3668</v>
      </c>
      <c r="G1549" s="144">
        <f>VLOOKUP(E1549,subcategory!A:B,2,0)</f>
        <v>50</v>
      </c>
      <c r="H1549" s="273" t="s">
        <v>20</v>
      </c>
      <c r="I1549" s="213" t="e">
        <f>VLOOKUP(H1549,gender!A:B,2,0)</f>
        <v>#N/A</v>
      </c>
      <c r="J1549" s="273">
        <v>95</v>
      </c>
      <c r="K1549" s="273">
        <v>95</v>
      </c>
      <c r="L1549" s="273">
        <v>1</v>
      </c>
      <c r="M1549" s="273" t="s">
        <v>7166</v>
      </c>
      <c r="N1549" s="144" t="e">
        <f>VLOOKUP(M1549,brand!A:B,2,0)</f>
        <v>#N/A</v>
      </c>
      <c r="O1549" s="144"/>
      <c r="P1549" s="144" t="e">
        <f>VLOOKUP(O1549,country!A:B,2,0)</f>
        <v>#N/A</v>
      </c>
      <c r="Q1549" s="273" t="s">
        <v>3915</v>
      </c>
      <c r="R1549" s="144" t="str">
        <f t="shared" si="65"/>
        <v>84% Պոլիամիդ, 16% Էլաստան</v>
      </c>
      <c r="S1549" s="144" t="s">
        <v>7439</v>
      </c>
      <c r="T1549" s="144" t="e">
        <f>VLOOKUP(R1549,material!A:B,2,0)</f>
        <v>#N/A</v>
      </c>
      <c r="U1549" s="141" t="s">
        <v>7642</v>
      </c>
      <c r="V1549" s="141"/>
      <c r="W1549" s="273">
        <v>46</v>
      </c>
      <c r="X1549" s="141">
        <f>VLOOKUP(W1549,SIZE!A:B,2,0)</f>
        <v>99</v>
      </c>
      <c r="Y1549" s="141">
        <v>35.99</v>
      </c>
      <c r="Z1549" s="141" t="s">
        <v>1057</v>
      </c>
      <c r="AA1549" s="141">
        <f>VLOOKUP(Z1549,COLOR!A:B,2,0)</f>
        <v>5</v>
      </c>
      <c r="AB1549" s="130"/>
      <c r="AC1549" s="130"/>
      <c r="AD1549" s="130"/>
      <c r="AE1549" s="130"/>
      <c r="AF1549" s="130"/>
      <c r="AG1549" s="130"/>
      <c r="AH1549" s="130"/>
      <c r="AI1549" s="130"/>
      <c r="AJ1549" s="130"/>
      <c r="AK1549" s="130"/>
      <c r="AL1549" s="130"/>
      <c r="AM1549" s="130"/>
    </row>
    <row r="1550" spans="1:39" ht="20.25" customHeight="1">
      <c r="A1550" s="132">
        <v>1549</v>
      </c>
      <c r="B1550" s="19" t="s">
        <v>6011</v>
      </c>
      <c r="C1550" s="250">
        <v>61124190000</v>
      </c>
      <c r="D1550" s="261" t="s">
        <v>645</v>
      </c>
      <c r="E1550" s="143" t="str">
        <f t="shared" si="66"/>
        <v>Լողավարտիք</v>
      </c>
      <c r="F1550" s="273" t="s">
        <v>3668</v>
      </c>
      <c r="G1550" s="144">
        <f>VLOOKUP(E1550,subcategory!A:B,2,0)</f>
        <v>50</v>
      </c>
      <c r="H1550" s="273" t="s">
        <v>20</v>
      </c>
      <c r="I1550" s="213" t="e">
        <f>VLOOKUP(H1550,gender!A:B,2,0)</f>
        <v>#N/A</v>
      </c>
      <c r="J1550" s="273">
        <v>95</v>
      </c>
      <c r="K1550" s="273">
        <v>95</v>
      </c>
      <c r="L1550" s="273">
        <v>1</v>
      </c>
      <c r="M1550" s="273" t="s">
        <v>7166</v>
      </c>
      <c r="N1550" s="144" t="e">
        <f>VLOOKUP(M1550,brand!A:B,2,0)</f>
        <v>#N/A</v>
      </c>
      <c r="O1550" s="144"/>
      <c r="P1550" s="144" t="e">
        <f>VLOOKUP(O1550,country!A:B,2,0)</f>
        <v>#N/A</v>
      </c>
      <c r="Q1550" s="273" t="s">
        <v>3915</v>
      </c>
      <c r="R1550" s="144" t="str">
        <f t="shared" si="65"/>
        <v>84% Պոլիամիդ, 16% Էլաստան</v>
      </c>
      <c r="S1550" s="144" t="s">
        <v>7439</v>
      </c>
      <c r="T1550" s="144" t="e">
        <f>VLOOKUP(R1550,material!A:B,2,0)</f>
        <v>#N/A</v>
      </c>
      <c r="U1550" s="141" t="s">
        <v>7642</v>
      </c>
      <c r="V1550" s="141"/>
      <c r="W1550" s="273">
        <v>46</v>
      </c>
      <c r="X1550" s="141">
        <f>VLOOKUP(W1550,SIZE!A:B,2,0)</f>
        <v>99</v>
      </c>
      <c r="Y1550" s="141">
        <v>29.99</v>
      </c>
      <c r="Z1550" s="141" t="s">
        <v>1057</v>
      </c>
      <c r="AA1550" s="141">
        <f>VLOOKUP(Z1550,COLOR!A:B,2,0)</f>
        <v>5</v>
      </c>
      <c r="AB1550" s="130"/>
      <c r="AC1550" s="130"/>
      <c r="AD1550" s="130"/>
      <c r="AE1550" s="130"/>
      <c r="AF1550" s="130"/>
      <c r="AG1550" s="130"/>
      <c r="AH1550" s="130"/>
      <c r="AI1550" s="130"/>
      <c r="AJ1550" s="130"/>
      <c r="AK1550" s="130"/>
      <c r="AL1550" s="130"/>
      <c r="AM1550" s="130"/>
    </row>
    <row r="1551" spans="1:39" ht="20.25" customHeight="1">
      <c r="A1551" s="132">
        <v>1550</v>
      </c>
      <c r="B1551" s="19" t="s">
        <v>6012</v>
      </c>
      <c r="C1551" s="250">
        <v>61124190000</v>
      </c>
      <c r="D1551" s="261" t="s">
        <v>645</v>
      </c>
      <c r="E1551" s="143" t="str">
        <f t="shared" si="66"/>
        <v>Լողավարտիք</v>
      </c>
      <c r="F1551" s="273" t="s">
        <v>3668</v>
      </c>
      <c r="G1551" s="144">
        <f>VLOOKUP(E1551,subcategory!A:B,2,0)</f>
        <v>50</v>
      </c>
      <c r="H1551" s="273" t="s">
        <v>20</v>
      </c>
      <c r="I1551" s="213" t="e">
        <f>VLOOKUP(H1551,gender!A:B,2,0)</f>
        <v>#N/A</v>
      </c>
      <c r="J1551" s="273">
        <v>95</v>
      </c>
      <c r="K1551" s="273">
        <v>95</v>
      </c>
      <c r="L1551" s="273">
        <v>1</v>
      </c>
      <c r="M1551" s="273" t="s">
        <v>7166</v>
      </c>
      <c r="N1551" s="144" t="e">
        <f>VLOOKUP(M1551,brand!A:B,2,0)</f>
        <v>#N/A</v>
      </c>
      <c r="O1551" s="144"/>
      <c r="P1551" s="144" t="e">
        <f>VLOOKUP(O1551,country!A:B,2,0)</f>
        <v>#N/A</v>
      </c>
      <c r="Q1551" s="273" t="s">
        <v>3915</v>
      </c>
      <c r="R1551" s="144" t="str">
        <f t="shared" si="65"/>
        <v>84% Պոլիամիդ, 16% Էլաստան</v>
      </c>
      <c r="S1551" s="144" t="s">
        <v>7439</v>
      </c>
      <c r="T1551" s="144" t="e">
        <f>VLOOKUP(R1551,material!A:B,2,0)</f>
        <v>#N/A</v>
      </c>
      <c r="U1551" s="141" t="s">
        <v>7642</v>
      </c>
      <c r="V1551" s="141"/>
      <c r="W1551" s="273">
        <v>46</v>
      </c>
      <c r="X1551" s="141">
        <f>VLOOKUP(W1551,SIZE!A:B,2,0)</f>
        <v>99</v>
      </c>
      <c r="Y1551" s="141">
        <v>29.99</v>
      </c>
      <c r="Z1551" s="141" t="s">
        <v>1057</v>
      </c>
      <c r="AA1551" s="141">
        <f>VLOOKUP(Z1551,COLOR!A:B,2,0)</f>
        <v>5</v>
      </c>
      <c r="AB1551" s="130"/>
      <c r="AC1551" s="130"/>
      <c r="AD1551" s="130"/>
      <c r="AE1551" s="130"/>
      <c r="AF1551" s="130"/>
      <c r="AG1551" s="130"/>
      <c r="AH1551" s="130"/>
      <c r="AI1551" s="130"/>
      <c r="AJ1551" s="130"/>
      <c r="AK1551" s="130"/>
      <c r="AL1551" s="130"/>
      <c r="AM1551" s="130"/>
    </row>
    <row r="1552" spans="1:39" ht="20.25" customHeight="1">
      <c r="A1552" s="132">
        <v>1551</v>
      </c>
      <c r="B1552" s="19" t="s">
        <v>6013</v>
      </c>
      <c r="C1552" s="250">
        <v>61124190000</v>
      </c>
      <c r="D1552" s="261" t="s">
        <v>645</v>
      </c>
      <c r="E1552" s="143" t="str">
        <f t="shared" si="66"/>
        <v>Լողավարտիք</v>
      </c>
      <c r="F1552" s="273" t="s">
        <v>3668</v>
      </c>
      <c r="G1552" s="144">
        <f>VLOOKUP(E1552,subcategory!A:B,2,0)</f>
        <v>50</v>
      </c>
      <c r="H1552" s="273" t="s">
        <v>20</v>
      </c>
      <c r="I1552" s="213" t="e">
        <f>VLOOKUP(H1552,gender!A:B,2,0)</f>
        <v>#N/A</v>
      </c>
      <c r="J1552" s="273">
        <v>95</v>
      </c>
      <c r="K1552" s="273">
        <v>95</v>
      </c>
      <c r="L1552" s="273">
        <v>1</v>
      </c>
      <c r="M1552" s="273" t="s">
        <v>7166</v>
      </c>
      <c r="N1552" s="144" t="e">
        <f>VLOOKUP(M1552,brand!A:B,2,0)</f>
        <v>#N/A</v>
      </c>
      <c r="O1552" s="144"/>
      <c r="P1552" s="144" t="e">
        <f>VLOOKUP(O1552,country!A:B,2,0)</f>
        <v>#N/A</v>
      </c>
      <c r="Q1552" s="273" t="s">
        <v>3915</v>
      </c>
      <c r="R1552" s="144" t="str">
        <f t="shared" si="65"/>
        <v>84% Պոլիամիդ, 16% Էլաստան</v>
      </c>
      <c r="S1552" s="144" t="s">
        <v>7439</v>
      </c>
      <c r="T1552" s="144" t="e">
        <f>VLOOKUP(R1552,material!A:B,2,0)</f>
        <v>#N/A</v>
      </c>
      <c r="U1552" s="141" t="s">
        <v>7642</v>
      </c>
      <c r="V1552" s="141"/>
      <c r="W1552" s="273">
        <v>46</v>
      </c>
      <c r="X1552" s="141">
        <f>VLOOKUP(W1552,SIZE!A:B,2,0)</f>
        <v>99</v>
      </c>
      <c r="Y1552" s="141">
        <v>29.99</v>
      </c>
      <c r="Z1552" s="141" t="s">
        <v>1057</v>
      </c>
      <c r="AA1552" s="141">
        <f>VLOOKUP(Z1552,COLOR!A:B,2,0)</f>
        <v>5</v>
      </c>
      <c r="AB1552" s="130"/>
      <c r="AC1552" s="130"/>
      <c r="AD1552" s="130"/>
      <c r="AE1552" s="130"/>
      <c r="AF1552" s="130"/>
      <c r="AG1552" s="130"/>
      <c r="AH1552" s="130"/>
      <c r="AI1552" s="130"/>
      <c r="AJ1552" s="130"/>
      <c r="AK1552" s="130"/>
      <c r="AL1552" s="130"/>
      <c r="AM1552" s="130"/>
    </row>
    <row r="1553" spans="1:39" ht="20.25" customHeight="1">
      <c r="A1553" s="132">
        <v>1552</v>
      </c>
      <c r="B1553" s="19" t="s">
        <v>6014</v>
      </c>
      <c r="C1553" s="250">
        <v>61124190000</v>
      </c>
      <c r="D1553" s="261" t="s">
        <v>645</v>
      </c>
      <c r="E1553" s="143" t="str">
        <f t="shared" si="66"/>
        <v>Լողավարտիք</v>
      </c>
      <c r="F1553" s="273" t="s">
        <v>3668</v>
      </c>
      <c r="G1553" s="144">
        <f>VLOOKUP(E1553,subcategory!A:B,2,0)</f>
        <v>50</v>
      </c>
      <c r="H1553" s="273" t="s">
        <v>20</v>
      </c>
      <c r="I1553" s="213" t="e">
        <f>VLOOKUP(H1553,gender!A:B,2,0)</f>
        <v>#N/A</v>
      </c>
      <c r="J1553" s="273">
        <v>95</v>
      </c>
      <c r="K1553" s="273">
        <v>95</v>
      </c>
      <c r="L1553" s="273">
        <v>1</v>
      </c>
      <c r="M1553" s="273" t="s">
        <v>7166</v>
      </c>
      <c r="N1553" s="144" t="e">
        <f>VLOOKUP(M1553,brand!A:B,2,0)</f>
        <v>#N/A</v>
      </c>
      <c r="O1553" s="144"/>
      <c r="P1553" s="144" t="e">
        <f>VLOOKUP(O1553,country!A:B,2,0)</f>
        <v>#N/A</v>
      </c>
      <c r="Q1553" s="273" t="s">
        <v>3915</v>
      </c>
      <c r="R1553" s="144" t="str">
        <f t="shared" si="65"/>
        <v>84% Պոլիամիդ, 16% Էլաստան</v>
      </c>
      <c r="S1553" s="144" t="s">
        <v>7439</v>
      </c>
      <c r="T1553" s="144" t="e">
        <f>VLOOKUP(R1553,material!A:B,2,0)</f>
        <v>#N/A</v>
      </c>
      <c r="U1553" s="141" t="s">
        <v>7642</v>
      </c>
      <c r="V1553" s="141"/>
      <c r="W1553" s="273">
        <v>46</v>
      </c>
      <c r="X1553" s="141">
        <f>VLOOKUP(W1553,SIZE!A:B,2,0)</f>
        <v>99</v>
      </c>
      <c r="Y1553" s="141">
        <v>35.99</v>
      </c>
      <c r="Z1553" s="141" t="s">
        <v>1057</v>
      </c>
      <c r="AA1553" s="141">
        <f>VLOOKUP(Z1553,COLOR!A:B,2,0)</f>
        <v>5</v>
      </c>
      <c r="AB1553" s="130"/>
      <c r="AC1553" s="130"/>
      <c r="AD1553" s="130"/>
      <c r="AE1553" s="130"/>
      <c r="AF1553" s="130"/>
      <c r="AG1553" s="130"/>
      <c r="AH1553" s="130"/>
      <c r="AI1553" s="130"/>
      <c r="AJ1553" s="130"/>
      <c r="AK1553" s="130"/>
      <c r="AL1553" s="130"/>
      <c r="AM1553" s="130"/>
    </row>
    <row r="1554" spans="1:39" ht="20.25" customHeight="1">
      <c r="A1554" s="132">
        <v>1553</v>
      </c>
      <c r="B1554" s="19" t="s">
        <v>6015</v>
      </c>
      <c r="C1554" s="250">
        <v>61124190000</v>
      </c>
      <c r="D1554" s="261" t="s">
        <v>645</v>
      </c>
      <c r="E1554" s="143" t="str">
        <f t="shared" si="66"/>
        <v>Լողավարտիք</v>
      </c>
      <c r="F1554" s="273" t="s">
        <v>3668</v>
      </c>
      <c r="G1554" s="144">
        <f>VLOOKUP(E1554,subcategory!A:B,2,0)</f>
        <v>50</v>
      </c>
      <c r="H1554" s="273" t="s">
        <v>20</v>
      </c>
      <c r="I1554" s="213" t="e">
        <f>VLOOKUP(H1554,gender!A:B,2,0)</f>
        <v>#N/A</v>
      </c>
      <c r="J1554" s="273">
        <v>95</v>
      </c>
      <c r="K1554" s="273">
        <v>95</v>
      </c>
      <c r="L1554" s="273">
        <v>1</v>
      </c>
      <c r="M1554" s="273" t="s">
        <v>7166</v>
      </c>
      <c r="N1554" s="144" t="e">
        <f>VLOOKUP(M1554,brand!A:B,2,0)</f>
        <v>#N/A</v>
      </c>
      <c r="O1554" s="144"/>
      <c r="P1554" s="144" t="e">
        <f>VLOOKUP(O1554,country!A:B,2,0)</f>
        <v>#N/A</v>
      </c>
      <c r="Q1554" s="273" t="s">
        <v>3915</v>
      </c>
      <c r="R1554" s="144" t="str">
        <f t="shared" si="65"/>
        <v>84% Պոլիամիդ, 16% Էլաստան</v>
      </c>
      <c r="S1554" s="144" t="s">
        <v>7439</v>
      </c>
      <c r="T1554" s="144" t="e">
        <f>VLOOKUP(R1554,material!A:B,2,0)</f>
        <v>#N/A</v>
      </c>
      <c r="U1554" s="141" t="s">
        <v>7642</v>
      </c>
      <c r="V1554" s="141"/>
      <c r="W1554" s="273">
        <v>46</v>
      </c>
      <c r="X1554" s="141">
        <f>VLOOKUP(W1554,SIZE!A:B,2,0)</f>
        <v>99</v>
      </c>
      <c r="Y1554" s="141">
        <v>35.99</v>
      </c>
      <c r="Z1554" s="141" t="s">
        <v>1057</v>
      </c>
      <c r="AA1554" s="141">
        <f>VLOOKUP(Z1554,COLOR!A:B,2,0)</f>
        <v>5</v>
      </c>
      <c r="AB1554" s="130"/>
      <c r="AC1554" s="130"/>
      <c r="AD1554" s="130"/>
      <c r="AE1554" s="130"/>
      <c r="AF1554" s="130"/>
      <c r="AG1554" s="130"/>
      <c r="AH1554" s="130"/>
      <c r="AI1554" s="130"/>
      <c r="AJ1554" s="130"/>
      <c r="AK1554" s="130"/>
      <c r="AL1554" s="130"/>
      <c r="AM1554" s="130"/>
    </row>
    <row r="1555" spans="1:39" ht="20.25" customHeight="1">
      <c r="A1555" s="132">
        <v>1554</v>
      </c>
      <c r="B1555" s="19" t="s">
        <v>6016</v>
      </c>
      <c r="C1555" s="250">
        <v>61124190000</v>
      </c>
      <c r="D1555" s="261" t="s">
        <v>645</v>
      </c>
      <c r="E1555" s="143" t="str">
        <f t="shared" si="66"/>
        <v>Լողավարտիք</v>
      </c>
      <c r="F1555" s="273" t="s">
        <v>3668</v>
      </c>
      <c r="G1555" s="144">
        <f>VLOOKUP(E1555,subcategory!A:B,2,0)</f>
        <v>50</v>
      </c>
      <c r="H1555" s="273" t="s">
        <v>20</v>
      </c>
      <c r="I1555" s="213" t="e">
        <f>VLOOKUP(H1555,gender!A:B,2,0)</f>
        <v>#N/A</v>
      </c>
      <c r="J1555" s="273">
        <v>75</v>
      </c>
      <c r="K1555" s="273">
        <v>75</v>
      </c>
      <c r="L1555" s="273">
        <v>1</v>
      </c>
      <c r="M1555" s="273" t="s">
        <v>7166</v>
      </c>
      <c r="N1555" s="144" t="e">
        <f>VLOOKUP(M1555,brand!A:B,2,0)</f>
        <v>#N/A</v>
      </c>
      <c r="O1555" s="144"/>
      <c r="P1555" s="144" t="e">
        <f>VLOOKUP(O1555,country!A:B,2,0)</f>
        <v>#N/A</v>
      </c>
      <c r="Q1555" s="273" t="s">
        <v>3915</v>
      </c>
      <c r="R1555" s="144" t="str">
        <f t="shared" si="65"/>
        <v>84% Պոլիամիդ, 16% Էլաստան</v>
      </c>
      <c r="S1555" s="144" t="s">
        <v>7439</v>
      </c>
      <c r="T1555" s="144" t="e">
        <f>VLOOKUP(R1555,material!A:B,2,0)</f>
        <v>#N/A</v>
      </c>
      <c r="U1555" s="141" t="s">
        <v>7642</v>
      </c>
      <c r="V1555" s="141"/>
      <c r="W1555" s="273">
        <v>42</v>
      </c>
      <c r="X1555" s="141">
        <f>VLOOKUP(W1555,SIZE!A:B,2,0)</f>
        <v>88</v>
      </c>
      <c r="Y1555" s="141">
        <v>37.979999999999997</v>
      </c>
      <c r="Z1555" s="141" t="s">
        <v>1057</v>
      </c>
      <c r="AA1555" s="141">
        <f>VLOOKUP(Z1555,COLOR!A:B,2,0)</f>
        <v>5</v>
      </c>
      <c r="AB1555" s="130"/>
      <c r="AC1555" s="130"/>
      <c r="AD1555" s="130"/>
      <c r="AE1555" s="130"/>
      <c r="AF1555" s="130"/>
      <c r="AG1555" s="130"/>
      <c r="AH1555" s="130"/>
      <c r="AI1555" s="130"/>
      <c r="AJ1555" s="130"/>
      <c r="AK1555" s="130"/>
      <c r="AL1555" s="130"/>
      <c r="AM1555" s="130"/>
    </row>
    <row r="1556" spans="1:39" ht="20.25" customHeight="1">
      <c r="A1556" s="132">
        <v>1555</v>
      </c>
      <c r="B1556" s="19" t="s">
        <v>6017</v>
      </c>
      <c r="C1556" s="250">
        <v>61124190000</v>
      </c>
      <c r="D1556" s="261" t="s">
        <v>645</v>
      </c>
      <c r="E1556" s="143" t="str">
        <f t="shared" si="66"/>
        <v>Լողավարտիք</v>
      </c>
      <c r="F1556" s="273" t="s">
        <v>3668</v>
      </c>
      <c r="G1556" s="144">
        <f>VLOOKUP(E1556,subcategory!A:B,2,0)</f>
        <v>50</v>
      </c>
      <c r="H1556" s="273" t="s">
        <v>20</v>
      </c>
      <c r="I1556" s="213" t="e">
        <f>VLOOKUP(H1556,gender!A:B,2,0)</f>
        <v>#N/A</v>
      </c>
      <c r="J1556" s="273">
        <v>70</v>
      </c>
      <c r="K1556" s="273">
        <v>70</v>
      </c>
      <c r="L1556" s="273">
        <v>1</v>
      </c>
      <c r="M1556" s="273" t="s">
        <v>7166</v>
      </c>
      <c r="N1556" s="144" t="e">
        <f>VLOOKUP(M1556,brand!A:B,2,0)</f>
        <v>#N/A</v>
      </c>
      <c r="O1556" s="144"/>
      <c r="P1556" s="144" t="e">
        <f>VLOOKUP(O1556,country!A:B,2,0)</f>
        <v>#N/A</v>
      </c>
      <c r="Q1556" s="273" t="s">
        <v>3915</v>
      </c>
      <c r="R1556" s="144" t="str">
        <f t="shared" si="65"/>
        <v>84% Պոլիամիդ, 16% Էլաստան</v>
      </c>
      <c r="S1556" s="144" t="s">
        <v>7439</v>
      </c>
      <c r="T1556" s="144" t="e">
        <f>VLOOKUP(R1556,material!A:B,2,0)</f>
        <v>#N/A</v>
      </c>
      <c r="U1556" s="141" t="s">
        <v>7642</v>
      </c>
      <c r="V1556" s="141"/>
      <c r="W1556" s="273">
        <v>42</v>
      </c>
      <c r="X1556" s="141">
        <f>VLOOKUP(W1556,SIZE!A:B,2,0)</f>
        <v>88</v>
      </c>
      <c r="Y1556" s="141">
        <v>27.99</v>
      </c>
      <c r="Z1556" s="141" t="s">
        <v>1057</v>
      </c>
      <c r="AA1556" s="141">
        <f>VLOOKUP(Z1556,COLOR!A:B,2,0)</f>
        <v>5</v>
      </c>
      <c r="AB1556" s="130"/>
      <c r="AC1556" s="130"/>
      <c r="AD1556" s="130"/>
      <c r="AE1556" s="130"/>
      <c r="AF1556" s="130"/>
      <c r="AG1556" s="130"/>
      <c r="AH1556" s="130"/>
      <c r="AI1556" s="130"/>
      <c r="AJ1556" s="130"/>
      <c r="AK1556" s="130"/>
      <c r="AL1556" s="130"/>
      <c r="AM1556" s="130"/>
    </row>
    <row r="1557" spans="1:39" ht="20.25" customHeight="1">
      <c r="A1557" s="132">
        <v>1556</v>
      </c>
      <c r="B1557" s="19" t="s">
        <v>6018</v>
      </c>
      <c r="C1557" s="250">
        <v>61124190000</v>
      </c>
      <c r="D1557" s="261" t="s">
        <v>645</v>
      </c>
      <c r="E1557" s="143" t="str">
        <f t="shared" si="66"/>
        <v>Լողավարտիք</v>
      </c>
      <c r="F1557" s="273" t="s">
        <v>3668</v>
      </c>
      <c r="G1557" s="144">
        <f>VLOOKUP(E1557,subcategory!A:B,2,0)</f>
        <v>50</v>
      </c>
      <c r="H1557" s="273" t="s">
        <v>20</v>
      </c>
      <c r="I1557" s="213" t="e">
        <f>VLOOKUP(H1557,gender!A:B,2,0)</f>
        <v>#N/A</v>
      </c>
      <c r="J1557" s="273">
        <v>95</v>
      </c>
      <c r="K1557" s="273">
        <v>95</v>
      </c>
      <c r="L1557" s="273">
        <v>1</v>
      </c>
      <c r="M1557" s="273" t="s">
        <v>7166</v>
      </c>
      <c r="N1557" s="144" t="e">
        <f>VLOOKUP(M1557,brand!A:B,2,0)</f>
        <v>#N/A</v>
      </c>
      <c r="O1557" s="144"/>
      <c r="P1557" s="144" t="e">
        <f>VLOOKUP(O1557,country!A:B,2,0)</f>
        <v>#N/A</v>
      </c>
      <c r="Q1557" s="273" t="s">
        <v>3915</v>
      </c>
      <c r="R1557" s="144" t="str">
        <f t="shared" ref="R1557:R1620" si="67">PROPER(S1557)</f>
        <v>84% Պոլիամիդ, 16% Էլաստան</v>
      </c>
      <c r="S1557" s="144" t="s">
        <v>7439</v>
      </c>
      <c r="T1557" s="144" t="e">
        <f>VLOOKUP(R1557,material!A:B,2,0)</f>
        <v>#N/A</v>
      </c>
      <c r="U1557" s="141" t="s">
        <v>7642</v>
      </c>
      <c r="V1557" s="141"/>
      <c r="W1557" s="273">
        <v>46</v>
      </c>
      <c r="X1557" s="141">
        <f>VLOOKUP(W1557,SIZE!A:B,2,0)</f>
        <v>99</v>
      </c>
      <c r="Y1557" s="141">
        <v>35.99</v>
      </c>
      <c r="Z1557" s="141" t="s">
        <v>1057</v>
      </c>
      <c r="AA1557" s="141">
        <f>VLOOKUP(Z1557,COLOR!A:B,2,0)</f>
        <v>5</v>
      </c>
      <c r="AB1557" s="130"/>
      <c r="AC1557" s="130"/>
      <c r="AD1557" s="130"/>
      <c r="AE1557" s="130"/>
      <c r="AF1557" s="130"/>
      <c r="AG1557" s="130"/>
      <c r="AH1557" s="130"/>
      <c r="AI1557" s="130"/>
      <c r="AJ1557" s="130"/>
      <c r="AK1557" s="130"/>
      <c r="AL1557" s="130"/>
      <c r="AM1557" s="130"/>
    </row>
    <row r="1558" spans="1:39" ht="20.25" customHeight="1">
      <c r="A1558" s="132">
        <v>1557</v>
      </c>
      <c r="B1558" s="19" t="s">
        <v>6019</v>
      </c>
      <c r="C1558" s="250">
        <v>61124190000</v>
      </c>
      <c r="D1558" s="261" t="s">
        <v>645</v>
      </c>
      <c r="E1558" s="143" t="str">
        <f t="shared" si="66"/>
        <v>Լողավարտիք</v>
      </c>
      <c r="F1558" s="273" t="s">
        <v>3668</v>
      </c>
      <c r="G1558" s="144">
        <f>VLOOKUP(E1558,subcategory!A:B,2,0)</f>
        <v>50</v>
      </c>
      <c r="H1558" s="273" t="s">
        <v>20</v>
      </c>
      <c r="I1558" s="213" t="e">
        <f>VLOOKUP(H1558,gender!A:B,2,0)</f>
        <v>#N/A</v>
      </c>
      <c r="J1558" s="273">
        <v>70</v>
      </c>
      <c r="K1558" s="273">
        <v>70</v>
      </c>
      <c r="L1558" s="273">
        <v>1</v>
      </c>
      <c r="M1558" s="273" t="s">
        <v>7166</v>
      </c>
      <c r="N1558" s="144" t="e">
        <f>VLOOKUP(M1558,brand!A:B,2,0)</f>
        <v>#N/A</v>
      </c>
      <c r="O1558" s="144"/>
      <c r="P1558" s="144" t="e">
        <f>VLOOKUP(O1558,country!A:B,2,0)</f>
        <v>#N/A</v>
      </c>
      <c r="Q1558" s="273" t="s">
        <v>3915</v>
      </c>
      <c r="R1558" s="144" t="str">
        <f t="shared" si="67"/>
        <v>84% Պոլիամիդ, 16% Էլաստան</v>
      </c>
      <c r="S1558" s="144" t="s">
        <v>7439</v>
      </c>
      <c r="T1558" s="144" t="e">
        <f>VLOOKUP(R1558,material!A:B,2,0)</f>
        <v>#N/A</v>
      </c>
      <c r="U1558" s="141" t="s">
        <v>7642</v>
      </c>
      <c r="V1558" s="141"/>
      <c r="W1558" s="273">
        <v>42</v>
      </c>
      <c r="X1558" s="141">
        <f>VLOOKUP(W1558,SIZE!A:B,2,0)</f>
        <v>88</v>
      </c>
      <c r="Y1558" s="141">
        <v>27.99</v>
      </c>
      <c r="Z1558" s="141" t="s">
        <v>1057</v>
      </c>
      <c r="AA1558" s="141">
        <f>VLOOKUP(Z1558,COLOR!A:B,2,0)</f>
        <v>5</v>
      </c>
      <c r="AB1558" s="130"/>
      <c r="AC1558" s="130"/>
      <c r="AD1558" s="130"/>
      <c r="AE1558" s="130"/>
      <c r="AF1558" s="130"/>
      <c r="AG1558" s="130"/>
      <c r="AH1558" s="130"/>
      <c r="AI1558" s="130"/>
      <c r="AJ1558" s="130"/>
      <c r="AK1558" s="130"/>
      <c r="AL1558" s="130"/>
      <c r="AM1558" s="130"/>
    </row>
    <row r="1559" spans="1:39" ht="20.25" customHeight="1">
      <c r="A1559" s="132">
        <v>1558</v>
      </c>
      <c r="B1559" s="19" t="s">
        <v>6020</v>
      </c>
      <c r="C1559" s="250">
        <v>61124190000</v>
      </c>
      <c r="D1559" s="261" t="s">
        <v>645</v>
      </c>
      <c r="E1559" s="143" t="str">
        <f t="shared" si="66"/>
        <v>Լողավարտիք</v>
      </c>
      <c r="F1559" s="273" t="s">
        <v>3668</v>
      </c>
      <c r="G1559" s="144">
        <f>VLOOKUP(E1559,subcategory!A:B,2,0)</f>
        <v>50</v>
      </c>
      <c r="H1559" s="273" t="s">
        <v>20</v>
      </c>
      <c r="I1559" s="213" t="e">
        <f>VLOOKUP(H1559,gender!A:B,2,0)</f>
        <v>#N/A</v>
      </c>
      <c r="J1559" s="273">
        <v>65</v>
      </c>
      <c r="K1559" s="273">
        <v>65</v>
      </c>
      <c r="L1559" s="273">
        <v>1</v>
      </c>
      <c r="M1559" s="273" t="s">
        <v>7166</v>
      </c>
      <c r="N1559" s="144" t="e">
        <f>VLOOKUP(M1559,brand!A:B,2,0)</f>
        <v>#N/A</v>
      </c>
      <c r="O1559" s="144"/>
      <c r="P1559" s="144" t="e">
        <f>VLOOKUP(O1559,country!A:B,2,0)</f>
        <v>#N/A</v>
      </c>
      <c r="Q1559" s="273" t="s">
        <v>3915</v>
      </c>
      <c r="R1559" s="144" t="str">
        <f t="shared" si="67"/>
        <v>84% Պոլիամիդ, 16% Էլաստան</v>
      </c>
      <c r="S1559" s="144" t="s">
        <v>7439</v>
      </c>
      <c r="T1559" s="144" t="e">
        <f>VLOOKUP(R1559,material!A:B,2,0)</f>
        <v>#N/A</v>
      </c>
      <c r="U1559" s="141" t="s">
        <v>7642</v>
      </c>
      <c r="V1559" s="141"/>
      <c r="W1559" s="273">
        <v>40</v>
      </c>
      <c r="X1559" s="141">
        <f>VLOOKUP(W1559,SIZE!A:B,2,0)</f>
        <v>79</v>
      </c>
      <c r="Y1559" s="141">
        <v>29.99</v>
      </c>
      <c r="Z1559" s="141" t="s">
        <v>1061</v>
      </c>
      <c r="AA1559" s="141">
        <f>VLOOKUP(Z1559,COLOR!A:B,2,0)</f>
        <v>4</v>
      </c>
      <c r="AB1559" s="130"/>
      <c r="AC1559" s="130"/>
      <c r="AD1559" s="130"/>
      <c r="AE1559" s="130"/>
      <c r="AF1559" s="130"/>
      <c r="AG1559" s="130"/>
      <c r="AH1559" s="130"/>
      <c r="AI1559" s="130"/>
      <c r="AJ1559" s="130"/>
      <c r="AK1559" s="130"/>
      <c r="AL1559" s="130"/>
      <c r="AM1559" s="130"/>
    </row>
    <row r="1560" spans="1:39" ht="20.25" customHeight="1">
      <c r="A1560" s="132">
        <v>1559</v>
      </c>
      <c r="B1560" s="19" t="s">
        <v>6021</v>
      </c>
      <c r="C1560" s="250">
        <v>61124190000</v>
      </c>
      <c r="D1560" s="261" t="s">
        <v>645</v>
      </c>
      <c r="E1560" s="143" t="str">
        <f t="shared" si="66"/>
        <v>Լողավարտիք</v>
      </c>
      <c r="F1560" s="273" t="s">
        <v>3668</v>
      </c>
      <c r="G1560" s="144">
        <f>VLOOKUP(E1560,subcategory!A:B,2,0)</f>
        <v>50</v>
      </c>
      <c r="H1560" s="273" t="s">
        <v>20</v>
      </c>
      <c r="I1560" s="213" t="e">
        <f>VLOOKUP(H1560,gender!A:B,2,0)</f>
        <v>#N/A</v>
      </c>
      <c r="J1560" s="273">
        <v>65</v>
      </c>
      <c r="K1560" s="273">
        <v>65</v>
      </c>
      <c r="L1560" s="273">
        <v>1</v>
      </c>
      <c r="M1560" s="273" t="s">
        <v>7166</v>
      </c>
      <c r="N1560" s="144" t="e">
        <f>VLOOKUP(M1560,brand!A:B,2,0)</f>
        <v>#N/A</v>
      </c>
      <c r="O1560" s="144"/>
      <c r="P1560" s="144" t="e">
        <f>VLOOKUP(O1560,country!A:B,2,0)</f>
        <v>#N/A</v>
      </c>
      <c r="Q1560" s="273" t="s">
        <v>3915</v>
      </c>
      <c r="R1560" s="144" t="str">
        <f t="shared" si="67"/>
        <v>84% Պոլիամիդ, 16% Էլաստան</v>
      </c>
      <c r="S1560" s="144" t="s">
        <v>7439</v>
      </c>
      <c r="T1560" s="144" t="e">
        <f>VLOOKUP(R1560,material!A:B,2,0)</f>
        <v>#N/A</v>
      </c>
      <c r="U1560" s="141" t="s">
        <v>7642</v>
      </c>
      <c r="V1560" s="141"/>
      <c r="W1560" s="273">
        <v>38</v>
      </c>
      <c r="X1560" s="141">
        <f>VLOOKUP(W1560,SIZE!A:B,2,0)</f>
        <v>64</v>
      </c>
      <c r="Y1560" s="141">
        <v>29.99</v>
      </c>
      <c r="Z1560" s="141" t="s">
        <v>1061</v>
      </c>
      <c r="AA1560" s="141">
        <f>VLOOKUP(Z1560,COLOR!A:B,2,0)</f>
        <v>4</v>
      </c>
      <c r="AB1560" s="130"/>
      <c r="AC1560" s="130"/>
      <c r="AD1560" s="130"/>
      <c r="AE1560" s="130"/>
      <c r="AF1560" s="130"/>
      <c r="AG1560" s="130"/>
      <c r="AH1560" s="130"/>
      <c r="AI1560" s="130"/>
      <c r="AJ1560" s="130"/>
      <c r="AK1560" s="130"/>
      <c r="AL1560" s="130"/>
      <c r="AM1560" s="130"/>
    </row>
    <row r="1561" spans="1:39" ht="20.25" customHeight="1">
      <c r="A1561" s="132">
        <v>1560</v>
      </c>
      <c r="B1561" s="19" t="s">
        <v>6022</v>
      </c>
      <c r="C1561" s="250">
        <v>61124190000</v>
      </c>
      <c r="D1561" s="261" t="s">
        <v>645</v>
      </c>
      <c r="E1561" s="143" t="str">
        <f t="shared" si="66"/>
        <v>Լողավարտիք</v>
      </c>
      <c r="F1561" s="273" t="s">
        <v>3668</v>
      </c>
      <c r="G1561" s="144">
        <f>VLOOKUP(E1561,subcategory!A:B,2,0)</f>
        <v>50</v>
      </c>
      <c r="H1561" s="273" t="s">
        <v>20</v>
      </c>
      <c r="I1561" s="213" t="e">
        <f>VLOOKUP(H1561,gender!A:B,2,0)</f>
        <v>#N/A</v>
      </c>
      <c r="J1561" s="273">
        <v>65</v>
      </c>
      <c r="K1561" s="273">
        <v>65</v>
      </c>
      <c r="L1561" s="273">
        <v>1</v>
      </c>
      <c r="M1561" s="273" t="s">
        <v>7166</v>
      </c>
      <c r="N1561" s="144" t="e">
        <f>VLOOKUP(M1561,brand!A:B,2,0)</f>
        <v>#N/A</v>
      </c>
      <c r="O1561" s="144"/>
      <c r="P1561" s="144" t="e">
        <f>VLOOKUP(O1561,country!A:B,2,0)</f>
        <v>#N/A</v>
      </c>
      <c r="Q1561" s="273" t="s">
        <v>3915</v>
      </c>
      <c r="R1561" s="144" t="str">
        <f t="shared" si="67"/>
        <v>84% Պոլիամիդ, 16% Էլաստան</v>
      </c>
      <c r="S1561" s="144" t="s">
        <v>7439</v>
      </c>
      <c r="T1561" s="144" t="e">
        <f>VLOOKUP(R1561,material!A:B,2,0)</f>
        <v>#N/A</v>
      </c>
      <c r="U1561" s="141" t="s">
        <v>7642</v>
      </c>
      <c r="V1561" s="141"/>
      <c r="W1561" s="273">
        <v>38</v>
      </c>
      <c r="X1561" s="141">
        <f>VLOOKUP(W1561,SIZE!A:B,2,0)</f>
        <v>64</v>
      </c>
      <c r="Y1561" s="141">
        <v>29.99</v>
      </c>
      <c r="Z1561" s="141" t="s">
        <v>1061</v>
      </c>
      <c r="AA1561" s="141">
        <f>VLOOKUP(Z1561,COLOR!A:B,2,0)</f>
        <v>4</v>
      </c>
      <c r="AB1561" s="130"/>
      <c r="AC1561" s="130"/>
      <c r="AD1561" s="130"/>
      <c r="AE1561" s="130"/>
      <c r="AF1561" s="130"/>
      <c r="AG1561" s="130"/>
      <c r="AH1561" s="130"/>
      <c r="AI1561" s="130"/>
      <c r="AJ1561" s="130"/>
      <c r="AK1561" s="130"/>
      <c r="AL1561" s="130"/>
      <c r="AM1561" s="130"/>
    </row>
    <row r="1562" spans="1:39" ht="20.25" customHeight="1">
      <c r="A1562" s="132">
        <v>1561</v>
      </c>
      <c r="B1562" s="19" t="s">
        <v>6023</v>
      </c>
      <c r="C1562" s="250">
        <v>61124190000</v>
      </c>
      <c r="D1562" s="261" t="s">
        <v>645</v>
      </c>
      <c r="E1562" s="143" t="str">
        <f t="shared" si="66"/>
        <v>Լողավարտիք</v>
      </c>
      <c r="F1562" s="273" t="s">
        <v>3668</v>
      </c>
      <c r="G1562" s="144">
        <f>VLOOKUP(E1562,subcategory!A:B,2,0)</f>
        <v>50</v>
      </c>
      <c r="H1562" s="273" t="s">
        <v>20</v>
      </c>
      <c r="I1562" s="213" t="e">
        <f>VLOOKUP(H1562,gender!A:B,2,0)</f>
        <v>#N/A</v>
      </c>
      <c r="J1562" s="273">
        <v>70</v>
      </c>
      <c r="K1562" s="273">
        <v>70</v>
      </c>
      <c r="L1562" s="273">
        <v>1</v>
      </c>
      <c r="M1562" s="273" t="s">
        <v>7166</v>
      </c>
      <c r="N1562" s="144" t="e">
        <f>VLOOKUP(M1562,brand!A:B,2,0)</f>
        <v>#N/A</v>
      </c>
      <c r="O1562" s="144"/>
      <c r="P1562" s="144" t="e">
        <f>VLOOKUP(O1562,country!A:B,2,0)</f>
        <v>#N/A</v>
      </c>
      <c r="Q1562" s="273" t="s">
        <v>3915</v>
      </c>
      <c r="R1562" s="144" t="str">
        <f t="shared" si="67"/>
        <v>84% Պոլիամիդ, 16% Էլաստան</v>
      </c>
      <c r="S1562" s="144" t="s">
        <v>7439</v>
      </c>
      <c r="T1562" s="144" t="e">
        <f>VLOOKUP(R1562,material!A:B,2,0)</f>
        <v>#N/A</v>
      </c>
      <c r="U1562" s="141" t="s">
        <v>7642</v>
      </c>
      <c r="V1562" s="141"/>
      <c r="W1562" s="273">
        <v>40</v>
      </c>
      <c r="X1562" s="141">
        <f>VLOOKUP(W1562,SIZE!A:B,2,0)</f>
        <v>79</v>
      </c>
      <c r="Y1562" s="141">
        <v>29.99</v>
      </c>
      <c r="Z1562" s="141" t="s">
        <v>1061</v>
      </c>
      <c r="AA1562" s="141">
        <f>VLOOKUP(Z1562,COLOR!A:B,2,0)</f>
        <v>4</v>
      </c>
      <c r="AB1562" s="130"/>
      <c r="AC1562" s="130"/>
      <c r="AD1562" s="130"/>
      <c r="AE1562" s="130"/>
      <c r="AF1562" s="130"/>
      <c r="AG1562" s="130"/>
      <c r="AH1562" s="130"/>
      <c r="AI1562" s="130"/>
      <c r="AJ1562" s="130"/>
      <c r="AK1562" s="130"/>
      <c r="AL1562" s="130"/>
      <c r="AM1562" s="130"/>
    </row>
    <row r="1563" spans="1:39" ht="20.25" customHeight="1">
      <c r="A1563" s="132">
        <v>1562</v>
      </c>
      <c r="B1563" s="19" t="s">
        <v>6024</v>
      </c>
      <c r="C1563" s="250">
        <v>61124190000</v>
      </c>
      <c r="D1563" s="261" t="s">
        <v>645</v>
      </c>
      <c r="E1563" s="143" t="str">
        <f t="shared" si="66"/>
        <v>Լողավարտիք</v>
      </c>
      <c r="F1563" s="273" t="s">
        <v>3668</v>
      </c>
      <c r="G1563" s="144">
        <f>VLOOKUP(E1563,subcategory!A:B,2,0)</f>
        <v>50</v>
      </c>
      <c r="H1563" s="273" t="s">
        <v>20</v>
      </c>
      <c r="I1563" s="213" t="e">
        <f>VLOOKUP(H1563,gender!A:B,2,0)</f>
        <v>#N/A</v>
      </c>
      <c r="J1563" s="273">
        <v>65</v>
      </c>
      <c r="K1563" s="273">
        <v>65</v>
      </c>
      <c r="L1563" s="273">
        <v>1</v>
      </c>
      <c r="M1563" s="273" t="s">
        <v>7166</v>
      </c>
      <c r="N1563" s="144" t="e">
        <f>VLOOKUP(M1563,brand!A:B,2,0)</f>
        <v>#N/A</v>
      </c>
      <c r="O1563" s="144"/>
      <c r="P1563" s="144" t="e">
        <f>VLOOKUP(O1563,country!A:B,2,0)</f>
        <v>#N/A</v>
      </c>
      <c r="Q1563" s="273" t="s">
        <v>3915</v>
      </c>
      <c r="R1563" s="144" t="str">
        <f t="shared" si="67"/>
        <v>84% Պոլիամիդ, 16% Էլաստան</v>
      </c>
      <c r="S1563" s="144" t="s">
        <v>7439</v>
      </c>
      <c r="T1563" s="144" t="e">
        <f>VLOOKUP(R1563,material!A:B,2,0)</f>
        <v>#N/A</v>
      </c>
      <c r="U1563" s="141" t="s">
        <v>7642</v>
      </c>
      <c r="V1563" s="141"/>
      <c r="W1563" s="273">
        <v>38</v>
      </c>
      <c r="X1563" s="141">
        <f>VLOOKUP(W1563,SIZE!A:B,2,0)</f>
        <v>64</v>
      </c>
      <c r="Y1563" s="141">
        <v>29.99</v>
      </c>
      <c r="Z1563" s="141" t="s">
        <v>1061</v>
      </c>
      <c r="AA1563" s="141">
        <f>VLOOKUP(Z1563,COLOR!A:B,2,0)</f>
        <v>4</v>
      </c>
      <c r="AB1563" s="130"/>
      <c r="AC1563" s="130"/>
      <c r="AD1563" s="130"/>
      <c r="AE1563" s="130"/>
      <c r="AF1563" s="130"/>
      <c r="AG1563" s="130"/>
      <c r="AH1563" s="130"/>
      <c r="AI1563" s="130"/>
      <c r="AJ1563" s="130"/>
      <c r="AK1563" s="130"/>
      <c r="AL1563" s="130"/>
      <c r="AM1563" s="130"/>
    </row>
    <row r="1564" spans="1:39" ht="20.25" customHeight="1">
      <c r="A1564" s="132">
        <v>1563</v>
      </c>
      <c r="B1564" s="19" t="s">
        <v>6025</v>
      </c>
      <c r="C1564" s="250">
        <v>61124190000</v>
      </c>
      <c r="D1564" s="261" t="s">
        <v>645</v>
      </c>
      <c r="E1564" s="143" t="str">
        <f t="shared" si="66"/>
        <v>Լողավարտիք</v>
      </c>
      <c r="F1564" s="273" t="s">
        <v>3668</v>
      </c>
      <c r="G1564" s="144">
        <f>VLOOKUP(E1564,subcategory!A:B,2,0)</f>
        <v>50</v>
      </c>
      <c r="H1564" s="273" t="s">
        <v>20</v>
      </c>
      <c r="I1564" s="213" t="e">
        <f>VLOOKUP(H1564,gender!A:B,2,0)</f>
        <v>#N/A</v>
      </c>
      <c r="J1564" s="273">
        <v>65</v>
      </c>
      <c r="K1564" s="273">
        <v>65</v>
      </c>
      <c r="L1564" s="273">
        <v>1</v>
      </c>
      <c r="M1564" s="273" t="s">
        <v>7166</v>
      </c>
      <c r="N1564" s="144" t="e">
        <f>VLOOKUP(M1564,brand!A:B,2,0)</f>
        <v>#N/A</v>
      </c>
      <c r="O1564" s="144"/>
      <c r="P1564" s="144" t="e">
        <f>VLOOKUP(O1564,country!A:B,2,0)</f>
        <v>#N/A</v>
      </c>
      <c r="Q1564" s="273" t="s">
        <v>3915</v>
      </c>
      <c r="R1564" s="144" t="str">
        <f t="shared" si="67"/>
        <v>84% Պոլիամիդ, 16% Էլաստան</v>
      </c>
      <c r="S1564" s="144" t="s">
        <v>7439</v>
      </c>
      <c r="T1564" s="144" t="e">
        <f>VLOOKUP(R1564,material!A:B,2,0)</f>
        <v>#N/A</v>
      </c>
      <c r="U1564" s="141" t="s">
        <v>7642</v>
      </c>
      <c r="V1564" s="141"/>
      <c r="W1564" s="273">
        <v>40</v>
      </c>
      <c r="X1564" s="141">
        <f>VLOOKUP(W1564,SIZE!A:B,2,0)</f>
        <v>79</v>
      </c>
      <c r="Y1564" s="141">
        <v>29.99</v>
      </c>
      <c r="Z1564" s="141" t="s">
        <v>1061</v>
      </c>
      <c r="AA1564" s="141">
        <f>VLOOKUP(Z1564,COLOR!A:B,2,0)</f>
        <v>4</v>
      </c>
      <c r="AB1564" s="130"/>
      <c r="AC1564" s="130"/>
      <c r="AD1564" s="130"/>
      <c r="AE1564" s="130"/>
      <c r="AF1564" s="130"/>
      <c r="AG1564" s="130"/>
      <c r="AH1564" s="130"/>
      <c r="AI1564" s="130"/>
      <c r="AJ1564" s="130"/>
      <c r="AK1564" s="130"/>
      <c r="AL1564" s="130"/>
      <c r="AM1564" s="130"/>
    </row>
    <row r="1565" spans="1:39" ht="20.25" customHeight="1">
      <c r="A1565" s="132">
        <v>1564</v>
      </c>
      <c r="B1565" s="19" t="s">
        <v>6026</v>
      </c>
      <c r="C1565" s="250">
        <v>61124190000</v>
      </c>
      <c r="D1565" s="261" t="s">
        <v>645</v>
      </c>
      <c r="E1565" s="143" t="str">
        <f t="shared" si="66"/>
        <v>Լողավարտիք</v>
      </c>
      <c r="F1565" s="273" t="s">
        <v>3668</v>
      </c>
      <c r="G1565" s="144">
        <f>VLOOKUP(E1565,subcategory!A:B,2,0)</f>
        <v>50</v>
      </c>
      <c r="H1565" s="273" t="s">
        <v>20</v>
      </c>
      <c r="I1565" s="213" t="e">
        <f>VLOOKUP(H1565,gender!A:B,2,0)</f>
        <v>#N/A</v>
      </c>
      <c r="J1565" s="273">
        <v>50</v>
      </c>
      <c r="K1565" s="273">
        <v>50</v>
      </c>
      <c r="L1565" s="273">
        <v>1</v>
      </c>
      <c r="M1565" s="273" t="s">
        <v>7166</v>
      </c>
      <c r="N1565" s="144" t="e">
        <f>VLOOKUP(M1565,brand!A:B,2,0)</f>
        <v>#N/A</v>
      </c>
      <c r="O1565" s="144"/>
      <c r="P1565" s="144" t="e">
        <f>VLOOKUP(O1565,country!A:B,2,0)</f>
        <v>#N/A</v>
      </c>
      <c r="Q1565" s="273" t="s">
        <v>3915</v>
      </c>
      <c r="R1565" s="144" t="str">
        <f t="shared" si="67"/>
        <v>84% Պոլիամիդ, 16% Էլաստան</v>
      </c>
      <c r="S1565" s="144" t="s">
        <v>7439</v>
      </c>
      <c r="T1565" s="144" t="e">
        <f>VLOOKUP(R1565,material!A:B,2,0)</f>
        <v>#N/A</v>
      </c>
      <c r="U1565" s="141" t="s">
        <v>7642</v>
      </c>
      <c r="V1565" s="141"/>
      <c r="W1565" s="273">
        <v>40</v>
      </c>
      <c r="X1565" s="141">
        <f>VLOOKUP(W1565,SIZE!A:B,2,0)</f>
        <v>79</v>
      </c>
      <c r="Y1565" s="141">
        <v>29.99</v>
      </c>
      <c r="Z1565" s="141" t="s">
        <v>1061</v>
      </c>
      <c r="AA1565" s="141">
        <f>VLOOKUP(Z1565,COLOR!A:B,2,0)</f>
        <v>4</v>
      </c>
      <c r="AB1565" s="130"/>
      <c r="AC1565" s="130"/>
      <c r="AD1565" s="130"/>
      <c r="AE1565" s="130"/>
      <c r="AF1565" s="130"/>
      <c r="AG1565" s="130"/>
      <c r="AH1565" s="130"/>
      <c r="AI1565" s="130"/>
      <c r="AJ1565" s="130"/>
      <c r="AK1565" s="130"/>
      <c r="AL1565" s="130"/>
      <c r="AM1565" s="130"/>
    </row>
    <row r="1566" spans="1:39" ht="20.25" customHeight="1">
      <c r="A1566" s="132">
        <v>1565</v>
      </c>
      <c r="B1566" s="19" t="s">
        <v>6027</v>
      </c>
      <c r="C1566" s="250">
        <v>61124190000</v>
      </c>
      <c r="D1566" s="261" t="s">
        <v>645</v>
      </c>
      <c r="E1566" s="143" t="str">
        <f t="shared" si="66"/>
        <v>Լողավարտիք</v>
      </c>
      <c r="F1566" s="273" t="s">
        <v>3668</v>
      </c>
      <c r="G1566" s="144">
        <f>VLOOKUP(E1566,subcategory!A:B,2,0)</f>
        <v>50</v>
      </c>
      <c r="H1566" s="273" t="s">
        <v>20</v>
      </c>
      <c r="I1566" s="213" t="e">
        <f>VLOOKUP(H1566,gender!A:B,2,0)</f>
        <v>#N/A</v>
      </c>
      <c r="J1566" s="273">
        <v>85</v>
      </c>
      <c r="K1566" s="273">
        <v>85</v>
      </c>
      <c r="L1566" s="273">
        <v>1</v>
      </c>
      <c r="M1566" s="273" t="s">
        <v>7166</v>
      </c>
      <c r="N1566" s="144" t="e">
        <f>VLOOKUP(M1566,brand!A:B,2,0)</f>
        <v>#N/A</v>
      </c>
      <c r="O1566" s="144"/>
      <c r="P1566" s="144" t="e">
        <f>VLOOKUP(O1566,country!A:B,2,0)</f>
        <v>#N/A</v>
      </c>
      <c r="Q1566" s="273" t="s">
        <v>3915</v>
      </c>
      <c r="R1566" s="144" t="str">
        <f t="shared" si="67"/>
        <v>84% Պոլիամիդ, 16% Էլաստան</v>
      </c>
      <c r="S1566" s="144" t="s">
        <v>7439</v>
      </c>
      <c r="T1566" s="144" t="e">
        <f>VLOOKUP(R1566,material!A:B,2,0)</f>
        <v>#N/A</v>
      </c>
      <c r="U1566" s="141" t="s">
        <v>7642</v>
      </c>
      <c r="V1566" s="141"/>
      <c r="W1566" s="273">
        <v>38</v>
      </c>
      <c r="X1566" s="141">
        <f>VLOOKUP(W1566,SIZE!A:B,2,0)</f>
        <v>64</v>
      </c>
      <c r="Y1566" s="141">
        <v>29.99</v>
      </c>
      <c r="Z1566" s="141" t="s">
        <v>1061</v>
      </c>
      <c r="AA1566" s="141">
        <f>VLOOKUP(Z1566,COLOR!A:B,2,0)</f>
        <v>4</v>
      </c>
      <c r="AB1566" s="130"/>
      <c r="AC1566" s="130"/>
      <c r="AD1566" s="130"/>
      <c r="AE1566" s="130"/>
      <c r="AF1566" s="130"/>
      <c r="AG1566" s="130"/>
      <c r="AH1566" s="130"/>
      <c r="AI1566" s="130"/>
      <c r="AJ1566" s="130"/>
      <c r="AK1566" s="130"/>
      <c r="AL1566" s="130"/>
      <c r="AM1566" s="130"/>
    </row>
    <row r="1567" spans="1:39" ht="20.25" customHeight="1">
      <c r="A1567" s="132">
        <v>1566</v>
      </c>
      <c r="B1567" s="19" t="s">
        <v>6028</v>
      </c>
      <c r="C1567" s="250">
        <v>61124190000</v>
      </c>
      <c r="D1567" s="261" t="s">
        <v>645</v>
      </c>
      <c r="E1567" s="143" t="str">
        <f t="shared" si="66"/>
        <v>Լողավարտիք</v>
      </c>
      <c r="F1567" s="273" t="s">
        <v>3668</v>
      </c>
      <c r="G1567" s="144">
        <f>VLOOKUP(E1567,subcategory!A:B,2,0)</f>
        <v>50</v>
      </c>
      <c r="H1567" s="273" t="s">
        <v>20</v>
      </c>
      <c r="I1567" s="213" t="e">
        <f>VLOOKUP(H1567,gender!A:B,2,0)</f>
        <v>#N/A</v>
      </c>
      <c r="J1567" s="273">
        <v>65</v>
      </c>
      <c r="K1567" s="273">
        <v>65</v>
      </c>
      <c r="L1567" s="273">
        <v>1</v>
      </c>
      <c r="M1567" s="273" t="s">
        <v>7166</v>
      </c>
      <c r="N1567" s="144" t="e">
        <f>VLOOKUP(M1567,brand!A:B,2,0)</f>
        <v>#N/A</v>
      </c>
      <c r="O1567" s="144"/>
      <c r="P1567" s="144" t="e">
        <f>VLOOKUP(O1567,country!A:B,2,0)</f>
        <v>#N/A</v>
      </c>
      <c r="Q1567" s="273" t="s">
        <v>3915</v>
      </c>
      <c r="R1567" s="144" t="str">
        <f t="shared" si="67"/>
        <v>84% Պոլիամիդ, 16% Էլաստան</v>
      </c>
      <c r="S1567" s="144" t="s">
        <v>7439</v>
      </c>
      <c r="T1567" s="144" t="e">
        <f>VLOOKUP(R1567,material!A:B,2,0)</f>
        <v>#N/A</v>
      </c>
      <c r="U1567" s="141" t="s">
        <v>7642</v>
      </c>
      <c r="V1567" s="141"/>
      <c r="W1567" s="273">
        <v>38</v>
      </c>
      <c r="X1567" s="141">
        <f>VLOOKUP(W1567,SIZE!A:B,2,0)</f>
        <v>64</v>
      </c>
      <c r="Y1567" s="141">
        <v>29.99</v>
      </c>
      <c r="Z1567" s="141" t="s">
        <v>1061</v>
      </c>
      <c r="AA1567" s="141">
        <f>VLOOKUP(Z1567,COLOR!A:B,2,0)</f>
        <v>4</v>
      </c>
      <c r="AB1567" s="130"/>
      <c r="AC1567" s="130"/>
      <c r="AD1567" s="130"/>
      <c r="AE1567" s="130"/>
      <c r="AF1567" s="130"/>
      <c r="AG1567" s="130"/>
      <c r="AH1567" s="130"/>
      <c r="AI1567" s="130"/>
      <c r="AJ1567" s="130"/>
      <c r="AK1567" s="130"/>
      <c r="AL1567" s="130"/>
      <c r="AM1567" s="130"/>
    </row>
    <row r="1568" spans="1:39" ht="20.25" customHeight="1">
      <c r="A1568" s="132">
        <v>1567</v>
      </c>
      <c r="B1568" s="19" t="s">
        <v>6029</v>
      </c>
      <c r="C1568" s="250">
        <v>61124190000</v>
      </c>
      <c r="D1568" s="261" t="s">
        <v>645</v>
      </c>
      <c r="E1568" s="143" t="str">
        <f t="shared" si="66"/>
        <v>Լողավարտիք</v>
      </c>
      <c r="F1568" s="273" t="s">
        <v>3668</v>
      </c>
      <c r="G1568" s="144">
        <f>VLOOKUP(E1568,subcategory!A:B,2,0)</f>
        <v>50</v>
      </c>
      <c r="H1568" s="273" t="s">
        <v>20</v>
      </c>
      <c r="I1568" s="213" t="e">
        <f>VLOOKUP(H1568,gender!A:B,2,0)</f>
        <v>#N/A</v>
      </c>
      <c r="J1568" s="273">
        <v>50</v>
      </c>
      <c r="K1568" s="273">
        <v>50</v>
      </c>
      <c r="L1568" s="273">
        <v>1</v>
      </c>
      <c r="M1568" s="273" t="s">
        <v>7166</v>
      </c>
      <c r="N1568" s="144" t="e">
        <f>VLOOKUP(M1568,brand!A:B,2,0)</f>
        <v>#N/A</v>
      </c>
      <c r="O1568" s="144"/>
      <c r="P1568" s="144" t="e">
        <f>VLOOKUP(O1568,country!A:B,2,0)</f>
        <v>#N/A</v>
      </c>
      <c r="Q1568" s="273" t="s">
        <v>3915</v>
      </c>
      <c r="R1568" s="144" t="str">
        <f t="shared" si="67"/>
        <v>84% Պոլիամիդ, 16% Էլաստան</v>
      </c>
      <c r="S1568" s="144" t="s">
        <v>7439</v>
      </c>
      <c r="T1568" s="144" t="e">
        <f>VLOOKUP(R1568,material!A:B,2,0)</f>
        <v>#N/A</v>
      </c>
      <c r="U1568" s="141" t="s">
        <v>7642</v>
      </c>
      <c r="V1568" s="141"/>
      <c r="W1568" s="273">
        <v>40</v>
      </c>
      <c r="X1568" s="141">
        <f>VLOOKUP(W1568,SIZE!A:B,2,0)</f>
        <v>79</v>
      </c>
      <c r="Y1568" s="141">
        <v>29.99</v>
      </c>
      <c r="Z1568" s="141" t="s">
        <v>1061</v>
      </c>
      <c r="AA1568" s="141">
        <f>VLOOKUP(Z1568,COLOR!A:B,2,0)</f>
        <v>4</v>
      </c>
      <c r="AB1568" s="130"/>
      <c r="AC1568" s="130"/>
      <c r="AD1568" s="130"/>
      <c r="AE1568" s="130"/>
      <c r="AF1568" s="130"/>
      <c r="AG1568" s="130"/>
      <c r="AH1568" s="130"/>
      <c r="AI1568" s="130"/>
      <c r="AJ1568" s="130"/>
      <c r="AK1568" s="130"/>
      <c r="AL1568" s="130"/>
      <c r="AM1568" s="130"/>
    </row>
    <row r="1569" spans="1:39" ht="20.25" customHeight="1">
      <c r="A1569" s="132">
        <v>1568</v>
      </c>
      <c r="B1569" s="19" t="s">
        <v>6030</v>
      </c>
      <c r="C1569" s="250">
        <v>61124190000</v>
      </c>
      <c r="D1569" s="261" t="s">
        <v>645</v>
      </c>
      <c r="E1569" s="143" t="str">
        <f t="shared" si="66"/>
        <v>Լողավարտիք</v>
      </c>
      <c r="F1569" s="273" t="s">
        <v>3668</v>
      </c>
      <c r="G1569" s="144">
        <f>VLOOKUP(E1569,subcategory!A:B,2,0)</f>
        <v>50</v>
      </c>
      <c r="H1569" s="273" t="s">
        <v>20</v>
      </c>
      <c r="I1569" s="213" t="e">
        <f>VLOOKUP(H1569,gender!A:B,2,0)</f>
        <v>#N/A</v>
      </c>
      <c r="J1569" s="273">
        <v>65</v>
      </c>
      <c r="K1569" s="273">
        <v>65</v>
      </c>
      <c r="L1569" s="273">
        <v>1</v>
      </c>
      <c r="M1569" s="273" t="s">
        <v>7166</v>
      </c>
      <c r="N1569" s="144" t="e">
        <f>VLOOKUP(M1569,brand!A:B,2,0)</f>
        <v>#N/A</v>
      </c>
      <c r="O1569" s="144"/>
      <c r="P1569" s="144" t="e">
        <f>VLOOKUP(O1569,country!A:B,2,0)</f>
        <v>#N/A</v>
      </c>
      <c r="Q1569" s="273" t="s">
        <v>3915</v>
      </c>
      <c r="R1569" s="144" t="str">
        <f t="shared" si="67"/>
        <v>84% Պոլիամիդ, 16% Էլաստան</v>
      </c>
      <c r="S1569" s="144" t="s">
        <v>7439</v>
      </c>
      <c r="T1569" s="144" t="e">
        <f>VLOOKUP(R1569,material!A:B,2,0)</f>
        <v>#N/A</v>
      </c>
      <c r="U1569" s="141" t="s">
        <v>7642</v>
      </c>
      <c r="V1569" s="141"/>
      <c r="W1569" s="273">
        <v>38</v>
      </c>
      <c r="X1569" s="141">
        <f>VLOOKUP(W1569,SIZE!A:B,2,0)</f>
        <v>64</v>
      </c>
      <c r="Y1569" s="141">
        <v>29.99</v>
      </c>
      <c r="Z1569" s="141" t="s">
        <v>1061</v>
      </c>
      <c r="AA1569" s="141">
        <f>VLOOKUP(Z1569,COLOR!A:B,2,0)</f>
        <v>4</v>
      </c>
      <c r="AB1569" s="130"/>
      <c r="AC1569" s="130"/>
      <c r="AD1569" s="130"/>
      <c r="AE1569" s="130"/>
      <c r="AF1569" s="130"/>
      <c r="AG1569" s="130"/>
      <c r="AH1569" s="130"/>
      <c r="AI1569" s="130"/>
      <c r="AJ1569" s="130"/>
      <c r="AK1569" s="130"/>
      <c r="AL1569" s="130"/>
      <c r="AM1569" s="130"/>
    </row>
    <row r="1570" spans="1:39" ht="20.25" customHeight="1">
      <c r="A1570" s="132">
        <v>1569</v>
      </c>
      <c r="B1570" s="19" t="s">
        <v>6031</v>
      </c>
      <c r="C1570" s="250">
        <v>61124190000</v>
      </c>
      <c r="D1570" s="261" t="s">
        <v>645</v>
      </c>
      <c r="E1570" s="143" t="str">
        <f t="shared" si="66"/>
        <v>Լողավարտիք</v>
      </c>
      <c r="F1570" s="273" t="s">
        <v>3668</v>
      </c>
      <c r="G1570" s="144">
        <f>VLOOKUP(E1570,subcategory!A:B,2,0)</f>
        <v>50</v>
      </c>
      <c r="H1570" s="273" t="s">
        <v>20</v>
      </c>
      <c r="I1570" s="213" t="e">
        <f>VLOOKUP(H1570,gender!A:B,2,0)</f>
        <v>#N/A</v>
      </c>
      <c r="J1570" s="273">
        <v>70</v>
      </c>
      <c r="K1570" s="273">
        <v>70</v>
      </c>
      <c r="L1570" s="273">
        <v>1</v>
      </c>
      <c r="M1570" s="273" t="s">
        <v>7166</v>
      </c>
      <c r="N1570" s="144" t="e">
        <f>VLOOKUP(M1570,brand!A:B,2,0)</f>
        <v>#N/A</v>
      </c>
      <c r="O1570" s="144"/>
      <c r="P1570" s="144" t="e">
        <f>VLOOKUP(O1570,country!A:B,2,0)</f>
        <v>#N/A</v>
      </c>
      <c r="Q1570" s="273" t="s">
        <v>3915</v>
      </c>
      <c r="R1570" s="144" t="str">
        <f t="shared" si="67"/>
        <v>84% Պոլիամիդ, 16% Էլաստան</v>
      </c>
      <c r="S1570" s="144" t="s">
        <v>7439</v>
      </c>
      <c r="T1570" s="144" t="e">
        <f>VLOOKUP(R1570,material!A:B,2,0)</f>
        <v>#N/A</v>
      </c>
      <c r="U1570" s="141" t="s">
        <v>7642</v>
      </c>
      <c r="V1570" s="141"/>
      <c r="W1570" s="273">
        <v>40</v>
      </c>
      <c r="X1570" s="141">
        <f>VLOOKUP(W1570,SIZE!A:B,2,0)</f>
        <v>79</v>
      </c>
      <c r="Y1570" s="141">
        <v>24.99</v>
      </c>
      <c r="Z1570" s="141" t="s">
        <v>1061</v>
      </c>
      <c r="AA1570" s="141">
        <f>VLOOKUP(Z1570,COLOR!A:B,2,0)</f>
        <v>4</v>
      </c>
      <c r="AB1570" s="130"/>
      <c r="AC1570" s="130"/>
      <c r="AD1570" s="130"/>
      <c r="AE1570" s="130"/>
      <c r="AF1570" s="130"/>
      <c r="AG1570" s="130"/>
      <c r="AH1570" s="130"/>
      <c r="AI1570" s="130"/>
      <c r="AJ1570" s="130"/>
      <c r="AK1570" s="130"/>
      <c r="AL1570" s="130"/>
      <c r="AM1570" s="130"/>
    </row>
    <row r="1571" spans="1:39" ht="20.25" customHeight="1">
      <c r="A1571" s="132">
        <v>1570</v>
      </c>
      <c r="B1571" s="19" t="s">
        <v>6032</v>
      </c>
      <c r="C1571" s="250">
        <v>61124190000</v>
      </c>
      <c r="D1571" s="261" t="s">
        <v>645</v>
      </c>
      <c r="E1571" s="143" t="str">
        <f t="shared" si="66"/>
        <v>Լողավարտիք</v>
      </c>
      <c r="F1571" s="273" t="s">
        <v>3668</v>
      </c>
      <c r="G1571" s="144">
        <f>VLOOKUP(E1571,subcategory!A:B,2,0)</f>
        <v>50</v>
      </c>
      <c r="H1571" s="273" t="s">
        <v>20</v>
      </c>
      <c r="I1571" s="213" t="e">
        <f>VLOOKUP(H1571,gender!A:B,2,0)</f>
        <v>#N/A</v>
      </c>
      <c r="J1571" s="273">
        <v>80</v>
      </c>
      <c r="K1571" s="273">
        <v>80</v>
      </c>
      <c r="L1571" s="273">
        <v>1</v>
      </c>
      <c r="M1571" s="273" t="s">
        <v>7166</v>
      </c>
      <c r="N1571" s="144" t="e">
        <f>VLOOKUP(M1571,brand!A:B,2,0)</f>
        <v>#N/A</v>
      </c>
      <c r="O1571" s="144"/>
      <c r="P1571" s="144" t="e">
        <f>VLOOKUP(O1571,country!A:B,2,0)</f>
        <v>#N/A</v>
      </c>
      <c r="Q1571" s="273" t="s">
        <v>3915</v>
      </c>
      <c r="R1571" s="144" t="str">
        <f t="shared" si="67"/>
        <v>84% Պոլիամիդ, 16% Էլաստան</v>
      </c>
      <c r="S1571" s="144" t="s">
        <v>7439</v>
      </c>
      <c r="T1571" s="144" t="e">
        <f>VLOOKUP(R1571,material!A:B,2,0)</f>
        <v>#N/A</v>
      </c>
      <c r="U1571" s="141" t="s">
        <v>7642</v>
      </c>
      <c r="V1571" s="141"/>
      <c r="W1571" s="273">
        <v>38</v>
      </c>
      <c r="X1571" s="141">
        <f>VLOOKUP(W1571,SIZE!A:B,2,0)</f>
        <v>64</v>
      </c>
      <c r="Y1571" s="141">
        <v>24.99</v>
      </c>
      <c r="Z1571" s="141" t="s">
        <v>1061</v>
      </c>
      <c r="AA1571" s="141">
        <f>VLOOKUP(Z1571,COLOR!A:B,2,0)</f>
        <v>4</v>
      </c>
      <c r="AB1571" s="130"/>
      <c r="AC1571" s="130"/>
      <c r="AD1571" s="130"/>
      <c r="AE1571" s="130"/>
      <c r="AF1571" s="130"/>
      <c r="AG1571" s="130"/>
      <c r="AH1571" s="130"/>
      <c r="AI1571" s="130"/>
      <c r="AJ1571" s="130"/>
      <c r="AK1571" s="130"/>
      <c r="AL1571" s="130"/>
      <c r="AM1571" s="130"/>
    </row>
    <row r="1572" spans="1:39" ht="20.25" customHeight="1">
      <c r="A1572" s="132">
        <v>1571</v>
      </c>
      <c r="B1572" s="19" t="s">
        <v>6033</v>
      </c>
      <c r="C1572" s="250">
        <v>61124190000</v>
      </c>
      <c r="D1572" s="261" t="s">
        <v>645</v>
      </c>
      <c r="E1572" s="143" t="str">
        <f t="shared" si="66"/>
        <v>Լողավարտիք</v>
      </c>
      <c r="F1572" s="273" t="s">
        <v>3668</v>
      </c>
      <c r="G1572" s="144">
        <f>VLOOKUP(E1572,subcategory!A:B,2,0)</f>
        <v>50</v>
      </c>
      <c r="H1572" s="273" t="s">
        <v>20</v>
      </c>
      <c r="I1572" s="213" t="e">
        <f>VLOOKUP(H1572,gender!A:B,2,0)</f>
        <v>#N/A</v>
      </c>
      <c r="J1572" s="273">
        <v>75</v>
      </c>
      <c r="K1572" s="273">
        <v>75</v>
      </c>
      <c r="L1572" s="273">
        <v>1</v>
      </c>
      <c r="M1572" s="273" t="s">
        <v>7166</v>
      </c>
      <c r="N1572" s="144" t="e">
        <f>VLOOKUP(M1572,brand!A:B,2,0)</f>
        <v>#N/A</v>
      </c>
      <c r="O1572" s="144"/>
      <c r="P1572" s="144" t="e">
        <f>VLOOKUP(O1572,country!A:B,2,0)</f>
        <v>#N/A</v>
      </c>
      <c r="Q1572" s="273" t="s">
        <v>3915</v>
      </c>
      <c r="R1572" s="144" t="str">
        <f t="shared" si="67"/>
        <v>89% Պոլիէստեր, 11% Էլաստան</v>
      </c>
      <c r="S1572" s="144" t="s">
        <v>7440</v>
      </c>
      <c r="T1572" s="144" t="e">
        <f>VLOOKUP(R1572,material!A:B,2,0)</f>
        <v>#N/A</v>
      </c>
      <c r="U1572" s="141" t="s">
        <v>7642</v>
      </c>
      <c r="V1572" s="141"/>
      <c r="W1572" s="273">
        <v>40</v>
      </c>
      <c r="X1572" s="141">
        <f>VLOOKUP(W1572,SIZE!A:B,2,0)</f>
        <v>79</v>
      </c>
      <c r="Y1572" s="141">
        <v>24.99</v>
      </c>
      <c r="Z1572" s="141" t="s">
        <v>1080</v>
      </c>
      <c r="AA1572" s="141">
        <f>VLOOKUP(Z1572,COLOR!A:B,2,0)</f>
        <v>13</v>
      </c>
      <c r="AB1572" s="130"/>
      <c r="AC1572" s="130"/>
      <c r="AD1572" s="130"/>
      <c r="AE1572" s="130"/>
      <c r="AF1572" s="130"/>
      <c r="AG1572" s="130"/>
      <c r="AH1572" s="130"/>
      <c r="AI1572" s="130"/>
      <c r="AJ1572" s="130"/>
      <c r="AK1572" s="130"/>
      <c r="AL1572" s="130"/>
      <c r="AM1572" s="130"/>
    </row>
    <row r="1573" spans="1:39" ht="20.25" customHeight="1">
      <c r="A1573" s="132">
        <v>1572</v>
      </c>
      <c r="B1573" s="19" t="s">
        <v>6034</v>
      </c>
      <c r="C1573" s="250">
        <v>61124190000</v>
      </c>
      <c r="D1573" s="261" t="s">
        <v>645</v>
      </c>
      <c r="E1573" s="143" t="str">
        <f t="shared" si="66"/>
        <v>Լողավարտիք</v>
      </c>
      <c r="F1573" s="273" t="s">
        <v>3668</v>
      </c>
      <c r="G1573" s="144">
        <f>VLOOKUP(E1573,subcategory!A:B,2,0)</f>
        <v>50</v>
      </c>
      <c r="H1573" s="273" t="s">
        <v>20</v>
      </c>
      <c r="I1573" s="213" t="e">
        <f>VLOOKUP(H1573,gender!A:B,2,0)</f>
        <v>#N/A</v>
      </c>
      <c r="J1573" s="273">
        <v>90</v>
      </c>
      <c r="K1573" s="273">
        <v>90</v>
      </c>
      <c r="L1573" s="273">
        <v>1</v>
      </c>
      <c r="M1573" s="273" t="s">
        <v>7166</v>
      </c>
      <c r="N1573" s="144" t="e">
        <f>VLOOKUP(M1573,brand!A:B,2,0)</f>
        <v>#N/A</v>
      </c>
      <c r="O1573" s="144"/>
      <c r="P1573" s="144" t="e">
        <f>VLOOKUP(O1573,country!A:B,2,0)</f>
        <v>#N/A</v>
      </c>
      <c r="Q1573" s="273" t="s">
        <v>3915</v>
      </c>
      <c r="R1573" s="144" t="str">
        <f t="shared" si="67"/>
        <v>84% Պոլիամիդ, 16% Էլաստան</v>
      </c>
      <c r="S1573" s="144" t="s">
        <v>7439</v>
      </c>
      <c r="T1573" s="144" t="e">
        <f>VLOOKUP(R1573,material!A:B,2,0)</f>
        <v>#N/A</v>
      </c>
      <c r="U1573" s="141" t="s">
        <v>7642</v>
      </c>
      <c r="V1573" s="141"/>
      <c r="W1573" s="273">
        <v>42</v>
      </c>
      <c r="X1573" s="141">
        <f>VLOOKUP(W1573,SIZE!A:B,2,0)</f>
        <v>88</v>
      </c>
      <c r="Y1573" s="141">
        <v>24.99</v>
      </c>
      <c r="Z1573" s="141" t="s">
        <v>1080</v>
      </c>
      <c r="AA1573" s="141">
        <f>VLOOKUP(Z1573,COLOR!A:B,2,0)</f>
        <v>13</v>
      </c>
      <c r="AB1573" s="130"/>
      <c r="AC1573" s="130"/>
      <c r="AD1573" s="130"/>
      <c r="AE1573" s="130"/>
      <c r="AF1573" s="130"/>
      <c r="AG1573" s="130"/>
      <c r="AH1573" s="130"/>
      <c r="AI1573" s="130"/>
      <c r="AJ1573" s="130"/>
      <c r="AK1573" s="130"/>
      <c r="AL1573" s="130"/>
      <c r="AM1573" s="130"/>
    </row>
    <row r="1574" spans="1:39" ht="20.25" customHeight="1">
      <c r="A1574" s="132">
        <v>1573</v>
      </c>
      <c r="B1574" s="19" t="s">
        <v>6035</v>
      </c>
      <c r="C1574" s="250">
        <v>61124190000</v>
      </c>
      <c r="D1574" s="261" t="s">
        <v>647</v>
      </c>
      <c r="E1574" s="143" t="str">
        <f t="shared" si="66"/>
        <v>Լողազգեստ Կրծքկալ</v>
      </c>
      <c r="F1574" s="273" t="s">
        <v>3667</v>
      </c>
      <c r="G1574" s="144">
        <f>VLOOKUP(E1574,subcategory!A:B,2,0)</f>
        <v>48</v>
      </c>
      <c r="H1574" s="273" t="s">
        <v>20</v>
      </c>
      <c r="I1574" s="213" t="e">
        <f>VLOOKUP(H1574,gender!A:B,2,0)</f>
        <v>#N/A</v>
      </c>
      <c r="J1574" s="273">
        <v>90</v>
      </c>
      <c r="K1574" s="273">
        <v>90</v>
      </c>
      <c r="L1574" s="273">
        <v>1</v>
      </c>
      <c r="M1574" s="273" t="s">
        <v>7166</v>
      </c>
      <c r="N1574" s="144" t="e">
        <f>VLOOKUP(M1574,brand!A:B,2,0)</f>
        <v>#N/A</v>
      </c>
      <c r="O1574" s="144"/>
      <c r="P1574" s="144" t="e">
        <f>VLOOKUP(O1574,country!A:B,2,0)</f>
        <v>#N/A</v>
      </c>
      <c r="Q1574" s="273" t="s">
        <v>3915</v>
      </c>
      <c r="R1574" s="144" t="str">
        <f t="shared" si="67"/>
        <v>89% Պոլիամիդ, 11% Էլաստան</v>
      </c>
      <c r="S1574" s="144" t="s">
        <v>7441</v>
      </c>
      <c r="T1574" s="144" t="e">
        <f>VLOOKUP(R1574,material!A:B,2,0)</f>
        <v>#N/A</v>
      </c>
      <c r="U1574" s="141" t="s">
        <v>7642</v>
      </c>
      <c r="V1574" s="141"/>
      <c r="W1574" s="273">
        <v>40</v>
      </c>
      <c r="X1574" s="141">
        <f>VLOOKUP(W1574,SIZE!A:B,2,0)</f>
        <v>79</v>
      </c>
      <c r="Y1574" s="141">
        <v>39.99</v>
      </c>
      <c r="Z1574" s="141" t="s">
        <v>1057</v>
      </c>
      <c r="AA1574" s="141">
        <f>VLOOKUP(Z1574,COLOR!A:B,2,0)</f>
        <v>5</v>
      </c>
      <c r="AB1574" s="130"/>
      <c r="AC1574" s="130"/>
      <c r="AD1574" s="130"/>
      <c r="AE1574" s="130"/>
      <c r="AF1574" s="130"/>
      <c r="AG1574" s="130"/>
      <c r="AH1574" s="130"/>
      <c r="AI1574" s="130"/>
      <c r="AJ1574" s="130"/>
      <c r="AK1574" s="130"/>
      <c r="AL1574" s="130"/>
      <c r="AM1574" s="130"/>
    </row>
    <row r="1575" spans="1:39" ht="20.25" customHeight="1">
      <c r="A1575" s="132">
        <v>1574</v>
      </c>
      <c r="B1575" s="19" t="s">
        <v>6036</v>
      </c>
      <c r="C1575" s="250">
        <v>61124190000</v>
      </c>
      <c r="D1575" s="261" t="s">
        <v>647</v>
      </c>
      <c r="E1575" s="143" t="str">
        <f t="shared" si="66"/>
        <v>Լողազգեստ Կրծքկալ</v>
      </c>
      <c r="F1575" s="273" t="s">
        <v>3667</v>
      </c>
      <c r="G1575" s="144">
        <f>VLOOKUP(E1575,subcategory!A:B,2,0)</f>
        <v>48</v>
      </c>
      <c r="H1575" s="273" t="s">
        <v>20</v>
      </c>
      <c r="I1575" s="213" t="e">
        <f>VLOOKUP(H1575,gender!A:B,2,0)</f>
        <v>#N/A</v>
      </c>
      <c r="J1575" s="273">
        <v>70</v>
      </c>
      <c r="K1575" s="273">
        <v>70</v>
      </c>
      <c r="L1575" s="273">
        <v>1</v>
      </c>
      <c r="M1575" s="273" t="s">
        <v>7166</v>
      </c>
      <c r="N1575" s="144" t="e">
        <f>VLOOKUP(M1575,brand!A:B,2,0)</f>
        <v>#N/A</v>
      </c>
      <c r="O1575" s="144"/>
      <c r="P1575" s="144" t="e">
        <f>VLOOKUP(O1575,country!A:B,2,0)</f>
        <v>#N/A</v>
      </c>
      <c r="Q1575" s="273" t="s">
        <v>3915</v>
      </c>
      <c r="R1575" s="144" t="str">
        <f t="shared" si="67"/>
        <v>89% Պոլիամիդ, 11% Էլաստան</v>
      </c>
      <c r="S1575" s="144" t="s">
        <v>7441</v>
      </c>
      <c r="T1575" s="144" t="e">
        <f>VLOOKUP(R1575,material!A:B,2,0)</f>
        <v>#N/A</v>
      </c>
      <c r="U1575" s="141" t="s">
        <v>7642</v>
      </c>
      <c r="V1575" s="141"/>
      <c r="W1575" s="273">
        <v>36</v>
      </c>
      <c r="X1575" s="141">
        <f>VLOOKUP(W1575,SIZE!A:B,2,0)</f>
        <v>52</v>
      </c>
      <c r="Y1575" s="141">
        <v>39.99</v>
      </c>
      <c r="Z1575" s="141" t="s">
        <v>1057</v>
      </c>
      <c r="AA1575" s="141">
        <f>VLOOKUP(Z1575,COLOR!A:B,2,0)</f>
        <v>5</v>
      </c>
      <c r="AB1575" s="130"/>
      <c r="AC1575" s="130"/>
      <c r="AD1575" s="130"/>
      <c r="AE1575" s="130"/>
      <c r="AF1575" s="130"/>
      <c r="AG1575" s="130"/>
      <c r="AH1575" s="130"/>
      <c r="AI1575" s="130"/>
      <c r="AJ1575" s="130"/>
      <c r="AK1575" s="130"/>
      <c r="AL1575" s="130"/>
      <c r="AM1575" s="130"/>
    </row>
    <row r="1576" spans="1:39" ht="20.25" customHeight="1">
      <c r="A1576" s="132">
        <v>1575</v>
      </c>
      <c r="B1576" s="19" t="s">
        <v>6037</v>
      </c>
      <c r="C1576" s="250">
        <v>61124190000</v>
      </c>
      <c r="D1576" s="261" t="s">
        <v>647</v>
      </c>
      <c r="E1576" s="143" t="str">
        <f t="shared" si="66"/>
        <v>Լողազգեստ Կրծքկալ</v>
      </c>
      <c r="F1576" s="273" t="s">
        <v>3667</v>
      </c>
      <c r="G1576" s="144">
        <f>VLOOKUP(E1576,subcategory!A:B,2,0)</f>
        <v>48</v>
      </c>
      <c r="H1576" s="273" t="s">
        <v>20</v>
      </c>
      <c r="I1576" s="213" t="e">
        <f>VLOOKUP(H1576,gender!A:B,2,0)</f>
        <v>#N/A</v>
      </c>
      <c r="J1576" s="273">
        <v>90</v>
      </c>
      <c r="K1576" s="273">
        <v>90</v>
      </c>
      <c r="L1576" s="273">
        <v>1</v>
      </c>
      <c r="M1576" s="273" t="s">
        <v>7166</v>
      </c>
      <c r="N1576" s="144" t="e">
        <f>VLOOKUP(M1576,brand!A:B,2,0)</f>
        <v>#N/A</v>
      </c>
      <c r="O1576" s="144"/>
      <c r="P1576" s="144" t="e">
        <f>VLOOKUP(O1576,country!A:B,2,0)</f>
        <v>#N/A</v>
      </c>
      <c r="Q1576" s="273" t="s">
        <v>3915</v>
      </c>
      <c r="R1576" s="144" t="str">
        <f t="shared" si="67"/>
        <v>89% Պոլիամիդ, 11% Էլաստան</v>
      </c>
      <c r="S1576" s="144" t="s">
        <v>7441</v>
      </c>
      <c r="T1576" s="144" t="e">
        <f>VLOOKUP(R1576,material!A:B,2,0)</f>
        <v>#N/A</v>
      </c>
      <c r="U1576" s="141" t="s">
        <v>7642</v>
      </c>
      <c r="V1576" s="141"/>
      <c r="W1576" s="273">
        <v>40</v>
      </c>
      <c r="X1576" s="141">
        <f>VLOOKUP(W1576,SIZE!A:B,2,0)</f>
        <v>79</v>
      </c>
      <c r="Y1576" s="141">
        <v>39.99</v>
      </c>
      <c r="Z1576" s="141" t="s">
        <v>1057</v>
      </c>
      <c r="AA1576" s="141">
        <f>VLOOKUP(Z1576,COLOR!A:B,2,0)</f>
        <v>5</v>
      </c>
      <c r="AB1576" s="130"/>
      <c r="AC1576" s="130"/>
      <c r="AD1576" s="130"/>
      <c r="AE1576" s="130"/>
      <c r="AF1576" s="130"/>
      <c r="AG1576" s="130"/>
      <c r="AH1576" s="130"/>
      <c r="AI1576" s="130"/>
      <c r="AJ1576" s="130"/>
      <c r="AK1576" s="130"/>
      <c r="AL1576" s="130"/>
      <c r="AM1576" s="130"/>
    </row>
    <row r="1577" spans="1:39" ht="20.25" customHeight="1">
      <c r="A1577" s="132">
        <v>1576</v>
      </c>
      <c r="B1577" s="19" t="s">
        <v>6038</v>
      </c>
      <c r="C1577" s="250">
        <v>61124190000</v>
      </c>
      <c r="D1577" s="261" t="s">
        <v>647</v>
      </c>
      <c r="E1577" s="143" t="str">
        <f t="shared" si="66"/>
        <v>Լողազգեստ Կրծքկալ</v>
      </c>
      <c r="F1577" s="273" t="s">
        <v>3667</v>
      </c>
      <c r="G1577" s="144">
        <f>VLOOKUP(E1577,subcategory!A:B,2,0)</f>
        <v>48</v>
      </c>
      <c r="H1577" s="273" t="s">
        <v>20</v>
      </c>
      <c r="I1577" s="213" t="e">
        <f>VLOOKUP(H1577,gender!A:B,2,0)</f>
        <v>#N/A</v>
      </c>
      <c r="J1577" s="273">
        <v>100</v>
      </c>
      <c r="K1577" s="273">
        <v>100</v>
      </c>
      <c r="L1577" s="273">
        <v>1</v>
      </c>
      <c r="M1577" s="273" t="s">
        <v>7166</v>
      </c>
      <c r="N1577" s="144" t="e">
        <f>VLOOKUP(M1577,brand!A:B,2,0)</f>
        <v>#N/A</v>
      </c>
      <c r="O1577" s="144"/>
      <c r="P1577" s="144" t="e">
        <f>VLOOKUP(O1577,country!A:B,2,0)</f>
        <v>#N/A</v>
      </c>
      <c r="Q1577" s="273" t="s">
        <v>3915</v>
      </c>
      <c r="R1577" s="144" t="str">
        <f t="shared" si="67"/>
        <v>89% Պոլիամիդ, 11% Էլաստան</v>
      </c>
      <c r="S1577" s="144" t="s">
        <v>7441</v>
      </c>
      <c r="T1577" s="144" t="e">
        <f>VLOOKUP(R1577,material!A:B,2,0)</f>
        <v>#N/A</v>
      </c>
      <c r="U1577" s="141" t="s">
        <v>7642</v>
      </c>
      <c r="V1577" s="141"/>
      <c r="W1577" s="273">
        <v>42</v>
      </c>
      <c r="X1577" s="141">
        <f>VLOOKUP(W1577,SIZE!A:B,2,0)</f>
        <v>88</v>
      </c>
      <c r="Y1577" s="141">
        <v>39.99</v>
      </c>
      <c r="Z1577" s="141" t="s">
        <v>1057</v>
      </c>
      <c r="AA1577" s="141">
        <f>VLOOKUP(Z1577,COLOR!A:B,2,0)</f>
        <v>5</v>
      </c>
      <c r="AB1577" s="130"/>
      <c r="AC1577" s="130"/>
      <c r="AD1577" s="130"/>
      <c r="AE1577" s="130"/>
      <c r="AF1577" s="130"/>
      <c r="AG1577" s="130"/>
      <c r="AH1577" s="130"/>
      <c r="AI1577" s="130"/>
      <c r="AJ1577" s="130"/>
      <c r="AK1577" s="130"/>
      <c r="AL1577" s="130"/>
      <c r="AM1577" s="130"/>
    </row>
    <row r="1578" spans="1:39" ht="20.25" customHeight="1">
      <c r="A1578" s="132">
        <v>1577</v>
      </c>
      <c r="B1578" s="19" t="s">
        <v>6039</v>
      </c>
      <c r="C1578" s="250">
        <v>61124190000</v>
      </c>
      <c r="D1578" s="261" t="s">
        <v>647</v>
      </c>
      <c r="E1578" s="143" t="str">
        <f t="shared" si="66"/>
        <v>Լողազգեստ Կրծքկալ</v>
      </c>
      <c r="F1578" s="273" t="s">
        <v>3667</v>
      </c>
      <c r="G1578" s="144">
        <f>VLOOKUP(E1578,subcategory!A:B,2,0)</f>
        <v>48</v>
      </c>
      <c r="H1578" s="273" t="s">
        <v>20</v>
      </c>
      <c r="I1578" s="213" t="e">
        <f>VLOOKUP(H1578,gender!A:B,2,0)</f>
        <v>#N/A</v>
      </c>
      <c r="J1578" s="273">
        <v>100</v>
      </c>
      <c r="K1578" s="273">
        <v>100</v>
      </c>
      <c r="L1578" s="273">
        <v>1</v>
      </c>
      <c r="M1578" s="273" t="s">
        <v>7166</v>
      </c>
      <c r="N1578" s="144" t="e">
        <f>VLOOKUP(M1578,brand!A:B,2,0)</f>
        <v>#N/A</v>
      </c>
      <c r="O1578" s="144"/>
      <c r="P1578" s="144" t="e">
        <f>VLOOKUP(O1578,country!A:B,2,0)</f>
        <v>#N/A</v>
      </c>
      <c r="Q1578" s="273" t="s">
        <v>3915</v>
      </c>
      <c r="R1578" s="144" t="str">
        <f t="shared" si="67"/>
        <v>89% Պոլիամիդ, 11% Էլաստան</v>
      </c>
      <c r="S1578" s="144" t="s">
        <v>7441</v>
      </c>
      <c r="T1578" s="144" t="e">
        <f>VLOOKUP(R1578,material!A:B,2,0)</f>
        <v>#N/A</v>
      </c>
      <c r="U1578" s="141" t="s">
        <v>7642</v>
      </c>
      <c r="V1578" s="141"/>
      <c r="W1578" s="273">
        <v>42</v>
      </c>
      <c r="X1578" s="141">
        <f>VLOOKUP(W1578,SIZE!A:B,2,0)</f>
        <v>88</v>
      </c>
      <c r="Y1578" s="141">
        <v>39.99</v>
      </c>
      <c r="Z1578" s="141" t="s">
        <v>1057</v>
      </c>
      <c r="AA1578" s="141">
        <f>VLOOKUP(Z1578,COLOR!A:B,2,0)</f>
        <v>5</v>
      </c>
      <c r="AB1578" s="130"/>
      <c r="AC1578" s="130"/>
      <c r="AD1578" s="130"/>
      <c r="AE1578" s="130"/>
      <c r="AF1578" s="130"/>
      <c r="AG1578" s="130"/>
      <c r="AH1578" s="130"/>
      <c r="AI1578" s="130"/>
      <c r="AJ1578" s="130"/>
      <c r="AK1578" s="130"/>
      <c r="AL1578" s="130"/>
      <c r="AM1578" s="130"/>
    </row>
    <row r="1579" spans="1:39" ht="20.25" customHeight="1">
      <c r="A1579" s="132">
        <v>1578</v>
      </c>
      <c r="B1579" s="19" t="s">
        <v>6040</v>
      </c>
      <c r="C1579" s="250">
        <v>61124190000</v>
      </c>
      <c r="D1579" s="261" t="s">
        <v>647</v>
      </c>
      <c r="E1579" s="143" t="str">
        <f t="shared" si="66"/>
        <v>Լողազգեստ Կրծքկալ</v>
      </c>
      <c r="F1579" s="273" t="s">
        <v>3667</v>
      </c>
      <c r="G1579" s="144">
        <f>VLOOKUP(E1579,subcategory!A:B,2,0)</f>
        <v>48</v>
      </c>
      <c r="H1579" s="273" t="s">
        <v>20</v>
      </c>
      <c r="I1579" s="213" t="e">
        <f>VLOOKUP(H1579,gender!A:B,2,0)</f>
        <v>#N/A</v>
      </c>
      <c r="J1579" s="273">
        <v>100</v>
      </c>
      <c r="K1579" s="273">
        <v>100</v>
      </c>
      <c r="L1579" s="273">
        <v>1</v>
      </c>
      <c r="M1579" s="273" t="s">
        <v>7166</v>
      </c>
      <c r="N1579" s="144" t="e">
        <f>VLOOKUP(M1579,brand!A:B,2,0)</f>
        <v>#N/A</v>
      </c>
      <c r="O1579" s="144"/>
      <c r="P1579" s="144" t="e">
        <f>VLOOKUP(O1579,country!A:B,2,0)</f>
        <v>#N/A</v>
      </c>
      <c r="Q1579" s="273" t="s">
        <v>3915</v>
      </c>
      <c r="R1579" s="144" t="str">
        <f t="shared" si="67"/>
        <v>89% Պոլիամիդ, 11% Էլաստան</v>
      </c>
      <c r="S1579" s="144" t="s">
        <v>7441</v>
      </c>
      <c r="T1579" s="144" t="e">
        <f>VLOOKUP(R1579,material!A:B,2,0)</f>
        <v>#N/A</v>
      </c>
      <c r="U1579" s="141" t="s">
        <v>7642</v>
      </c>
      <c r="V1579" s="141"/>
      <c r="W1579" s="273">
        <v>42</v>
      </c>
      <c r="X1579" s="141">
        <f>VLOOKUP(W1579,SIZE!A:B,2,0)</f>
        <v>88</v>
      </c>
      <c r="Y1579" s="141">
        <v>39.99</v>
      </c>
      <c r="Z1579" s="141" t="s">
        <v>1057</v>
      </c>
      <c r="AA1579" s="141">
        <f>VLOOKUP(Z1579,COLOR!A:B,2,0)</f>
        <v>5</v>
      </c>
      <c r="AB1579" s="130"/>
      <c r="AC1579" s="130"/>
      <c r="AD1579" s="130"/>
      <c r="AE1579" s="130"/>
      <c r="AF1579" s="130"/>
      <c r="AG1579" s="130"/>
      <c r="AH1579" s="130"/>
      <c r="AI1579" s="130"/>
      <c r="AJ1579" s="130"/>
      <c r="AK1579" s="130"/>
      <c r="AL1579" s="130"/>
      <c r="AM1579" s="130"/>
    </row>
    <row r="1580" spans="1:39" ht="20.25" customHeight="1">
      <c r="A1580" s="132">
        <v>1579</v>
      </c>
      <c r="B1580" s="19" t="s">
        <v>6041</v>
      </c>
      <c r="C1580" s="250">
        <v>61124190000</v>
      </c>
      <c r="D1580" s="261" t="s">
        <v>647</v>
      </c>
      <c r="E1580" s="143" t="str">
        <f t="shared" si="66"/>
        <v>Լողազգեստ Կրծքկալ</v>
      </c>
      <c r="F1580" s="273" t="s">
        <v>3667</v>
      </c>
      <c r="G1580" s="144">
        <f>VLOOKUP(E1580,subcategory!A:B,2,0)</f>
        <v>48</v>
      </c>
      <c r="H1580" s="273" t="s">
        <v>20</v>
      </c>
      <c r="I1580" s="213" t="e">
        <f>VLOOKUP(H1580,gender!A:B,2,0)</f>
        <v>#N/A</v>
      </c>
      <c r="J1580" s="273">
        <v>100</v>
      </c>
      <c r="K1580" s="273">
        <v>100</v>
      </c>
      <c r="L1580" s="273">
        <v>1</v>
      </c>
      <c r="M1580" s="273" t="s">
        <v>7166</v>
      </c>
      <c r="N1580" s="144" t="e">
        <f>VLOOKUP(M1580,brand!A:B,2,0)</f>
        <v>#N/A</v>
      </c>
      <c r="O1580" s="144"/>
      <c r="P1580" s="144" t="e">
        <f>VLOOKUP(O1580,country!A:B,2,0)</f>
        <v>#N/A</v>
      </c>
      <c r="Q1580" s="273" t="s">
        <v>3915</v>
      </c>
      <c r="R1580" s="144" t="str">
        <f t="shared" si="67"/>
        <v>89% Պոլիամիդ, 11% Էլաստան</v>
      </c>
      <c r="S1580" s="144" t="s">
        <v>7441</v>
      </c>
      <c r="T1580" s="144" t="e">
        <f>VLOOKUP(R1580,material!A:B,2,0)</f>
        <v>#N/A</v>
      </c>
      <c r="U1580" s="141" t="s">
        <v>7642</v>
      </c>
      <c r="V1580" s="141"/>
      <c r="W1580" s="273">
        <v>42</v>
      </c>
      <c r="X1580" s="141">
        <f>VLOOKUP(W1580,SIZE!A:B,2,0)</f>
        <v>88</v>
      </c>
      <c r="Y1580" s="141">
        <v>39.99</v>
      </c>
      <c r="Z1580" s="141" t="s">
        <v>1057</v>
      </c>
      <c r="AA1580" s="141">
        <f>VLOOKUP(Z1580,COLOR!A:B,2,0)</f>
        <v>5</v>
      </c>
      <c r="AB1580" s="130"/>
      <c r="AC1580" s="130"/>
      <c r="AD1580" s="130"/>
      <c r="AE1580" s="130"/>
      <c r="AF1580" s="130"/>
      <c r="AG1580" s="130"/>
      <c r="AH1580" s="130"/>
      <c r="AI1580" s="130"/>
      <c r="AJ1580" s="130"/>
      <c r="AK1580" s="130"/>
      <c r="AL1580" s="130"/>
      <c r="AM1580" s="130"/>
    </row>
    <row r="1581" spans="1:39" ht="20.25" customHeight="1">
      <c r="A1581" s="132">
        <v>1580</v>
      </c>
      <c r="B1581" s="19" t="s">
        <v>6042</v>
      </c>
      <c r="C1581" s="250">
        <v>61124190000</v>
      </c>
      <c r="D1581" s="261" t="s">
        <v>647</v>
      </c>
      <c r="E1581" s="143" t="str">
        <f t="shared" si="66"/>
        <v>Լողազգեստ Կրծքկալ</v>
      </c>
      <c r="F1581" s="273" t="s">
        <v>3667</v>
      </c>
      <c r="G1581" s="144">
        <f>VLOOKUP(E1581,subcategory!A:B,2,0)</f>
        <v>48</v>
      </c>
      <c r="H1581" s="273" t="s">
        <v>20</v>
      </c>
      <c r="I1581" s="213" t="e">
        <f>VLOOKUP(H1581,gender!A:B,2,0)</f>
        <v>#N/A</v>
      </c>
      <c r="J1581" s="273">
        <v>90</v>
      </c>
      <c r="K1581" s="273">
        <v>90</v>
      </c>
      <c r="L1581" s="273">
        <v>1</v>
      </c>
      <c r="M1581" s="273" t="s">
        <v>7166</v>
      </c>
      <c r="N1581" s="144" t="e">
        <f>VLOOKUP(M1581,brand!A:B,2,0)</f>
        <v>#N/A</v>
      </c>
      <c r="O1581" s="144"/>
      <c r="P1581" s="144" t="e">
        <f>VLOOKUP(O1581,country!A:B,2,0)</f>
        <v>#N/A</v>
      </c>
      <c r="Q1581" s="273" t="s">
        <v>3915</v>
      </c>
      <c r="R1581" s="144" t="str">
        <f t="shared" si="67"/>
        <v>89% Պոլիամիդ, 11% Էլաստան</v>
      </c>
      <c r="S1581" s="144" t="s">
        <v>7441</v>
      </c>
      <c r="T1581" s="144" t="e">
        <f>VLOOKUP(R1581,material!A:B,2,0)</f>
        <v>#N/A</v>
      </c>
      <c r="U1581" s="141" t="s">
        <v>7642</v>
      </c>
      <c r="V1581" s="141"/>
      <c r="W1581" s="273">
        <v>38</v>
      </c>
      <c r="X1581" s="141">
        <f>VLOOKUP(W1581,SIZE!A:B,2,0)</f>
        <v>64</v>
      </c>
      <c r="Y1581" s="141">
        <v>39.99</v>
      </c>
      <c r="Z1581" s="141" t="s">
        <v>1057</v>
      </c>
      <c r="AA1581" s="141">
        <f>VLOOKUP(Z1581,COLOR!A:B,2,0)</f>
        <v>5</v>
      </c>
      <c r="AB1581" s="130"/>
      <c r="AC1581" s="130"/>
      <c r="AD1581" s="130"/>
      <c r="AE1581" s="130"/>
      <c r="AF1581" s="130"/>
      <c r="AG1581" s="130"/>
      <c r="AH1581" s="130"/>
      <c r="AI1581" s="130"/>
      <c r="AJ1581" s="130"/>
      <c r="AK1581" s="130"/>
      <c r="AL1581" s="130"/>
      <c r="AM1581" s="130"/>
    </row>
    <row r="1582" spans="1:39" ht="20.25" customHeight="1">
      <c r="A1582" s="132">
        <v>1581</v>
      </c>
      <c r="B1582" s="19" t="s">
        <v>6043</v>
      </c>
      <c r="C1582" s="250">
        <v>61124190000</v>
      </c>
      <c r="D1582" s="261" t="s">
        <v>647</v>
      </c>
      <c r="E1582" s="143" t="str">
        <f t="shared" si="66"/>
        <v>Լողազգեստ Կրծքկալ</v>
      </c>
      <c r="F1582" s="273" t="s">
        <v>3667</v>
      </c>
      <c r="G1582" s="144">
        <f>VLOOKUP(E1582,subcategory!A:B,2,0)</f>
        <v>48</v>
      </c>
      <c r="H1582" s="273" t="s">
        <v>20</v>
      </c>
      <c r="I1582" s="213" t="e">
        <f>VLOOKUP(H1582,gender!A:B,2,0)</f>
        <v>#N/A</v>
      </c>
      <c r="J1582" s="273">
        <v>95</v>
      </c>
      <c r="K1582" s="273">
        <v>95</v>
      </c>
      <c r="L1582" s="273">
        <v>1</v>
      </c>
      <c r="M1582" s="273" t="s">
        <v>7166</v>
      </c>
      <c r="N1582" s="144" t="e">
        <f>VLOOKUP(M1582,brand!A:B,2,0)</f>
        <v>#N/A</v>
      </c>
      <c r="O1582" s="144"/>
      <c r="P1582" s="144" t="e">
        <f>VLOOKUP(O1582,country!A:B,2,0)</f>
        <v>#N/A</v>
      </c>
      <c r="Q1582" s="273" t="s">
        <v>3915</v>
      </c>
      <c r="R1582" s="144" t="str">
        <f t="shared" si="67"/>
        <v>89% Պոլիամիդ, 11% Էլաստան</v>
      </c>
      <c r="S1582" s="144" t="s">
        <v>7441</v>
      </c>
      <c r="T1582" s="144" t="e">
        <f>VLOOKUP(R1582,material!A:B,2,0)</f>
        <v>#N/A</v>
      </c>
      <c r="U1582" s="141" t="s">
        <v>7642</v>
      </c>
      <c r="V1582" s="141"/>
      <c r="W1582" s="273">
        <v>42</v>
      </c>
      <c r="X1582" s="141">
        <f>VLOOKUP(W1582,SIZE!A:B,2,0)</f>
        <v>88</v>
      </c>
      <c r="Y1582" s="141">
        <v>39.99</v>
      </c>
      <c r="Z1582" s="141" t="s">
        <v>1057</v>
      </c>
      <c r="AA1582" s="141">
        <f>VLOOKUP(Z1582,COLOR!A:B,2,0)</f>
        <v>5</v>
      </c>
      <c r="AB1582" s="130"/>
      <c r="AC1582" s="130"/>
      <c r="AD1582" s="130"/>
      <c r="AE1582" s="130"/>
      <c r="AF1582" s="130"/>
      <c r="AG1582" s="130"/>
      <c r="AH1582" s="130"/>
      <c r="AI1582" s="130"/>
      <c r="AJ1582" s="130"/>
      <c r="AK1582" s="130"/>
      <c r="AL1582" s="130"/>
      <c r="AM1582" s="130"/>
    </row>
    <row r="1583" spans="1:39" ht="20.25" customHeight="1">
      <c r="A1583" s="132">
        <v>1582</v>
      </c>
      <c r="B1583" s="19" t="s">
        <v>6044</v>
      </c>
      <c r="C1583" s="250">
        <v>61124190000</v>
      </c>
      <c r="D1583" s="261" t="s">
        <v>647</v>
      </c>
      <c r="E1583" s="143" t="str">
        <f t="shared" si="66"/>
        <v>Լողազգեստ Կրծքկալ</v>
      </c>
      <c r="F1583" s="273" t="s">
        <v>3667</v>
      </c>
      <c r="G1583" s="144">
        <f>VLOOKUP(E1583,subcategory!A:B,2,0)</f>
        <v>48</v>
      </c>
      <c r="H1583" s="273" t="s">
        <v>20</v>
      </c>
      <c r="I1583" s="213" t="e">
        <f>VLOOKUP(H1583,gender!A:B,2,0)</f>
        <v>#N/A</v>
      </c>
      <c r="J1583" s="273">
        <v>65</v>
      </c>
      <c r="K1583" s="273">
        <v>65</v>
      </c>
      <c r="L1583" s="273">
        <v>1</v>
      </c>
      <c r="M1583" s="273" t="s">
        <v>7166</v>
      </c>
      <c r="N1583" s="144" t="e">
        <f>VLOOKUP(M1583,brand!A:B,2,0)</f>
        <v>#N/A</v>
      </c>
      <c r="O1583" s="144"/>
      <c r="P1583" s="144" t="e">
        <f>VLOOKUP(O1583,country!A:B,2,0)</f>
        <v>#N/A</v>
      </c>
      <c r="Q1583" s="273" t="s">
        <v>3915</v>
      </c>
      <c r="R1583" s="144" t="str">
        <f t="shared" si="67"/>
        <v>90% Պոլիէստեր, 10% Էլաստան</v>
      </c>
      <c r="S1583" s="144" t="s">
        <v>7442</v>
      </c>
      <c r="T1583" s="144" t="e">
        <f>VLOOKUP(R1583,material!A:B,2,0)</f>
        <v>#N/A</v>
      </c>
      <c r="U1583" s="141" t="s">
        <v>7642</v>
      </c>
      <c r="V1583" s="141"/>
      <c r="W1583" s="273">
        <v>75</v>
      </c>
      <c r="X1583" s="141" t="e">
        <f>VLOOKUP(W1583,SIZE!A:B,2,0)</f>
        <v>#N/A</v>
      </c>
      <c r="Y1583" s="141">
        <v>34.99</v>
      </c>
      <c r="Z1583" s="141" t="s">
        <v>1061</v>
      </c>
      <c r="AA1583" s="141">
        <f>VLOOKUP(Z1583,COLOR!A:B,2,0)</f>
        <v>4</v>
      </c>
      <c r="AB1583" s="130"/>
      <c r="AC1583" s="130"/>
      <c r="AD1583" s="130"/>
      <c r="AE1583" s="130"/>
      <c r="AF1583" s="130"/>
      <c r="AG1583" s="130"/>
      <c r="AH1583" s="130"/>
      <c r="AI1583" s="130"/>
      <c r="AJ1583" s="130"/>
      <c r="AK1583" s="130"/>
      <c r="AL1583" s="130"/>
      <c r="AM1583" s="130"/>
    </row>
    <row r="1584" spans="1:39" ht="20.25" customHeight="1">
      <c r="A1584" s="132">
        <v>1583</v>
      </c>
      <c r="B1584" s="19" t="s">
        <v>6045</v>
      </c>
      <c r="C1584" s="250">
        <v>61124190000</v>
      </c>
      <c r="D1584" s="261" t="s">
        <v>645</v>
      </c>
      <c r="E1584" s="143" t="str">
        <f t="shared" si="66"/>
        <v>Լողավարտիք</v>
      </c>
      <c r="F1584" s="273" t="s">
        <v>3668</v>
      </c>
      <c r="G1584" s="144">
        <f>VLOOKUP(E1584,subcategory!A:B,2,0)</f>
        <v>50</v>
      </c>
      <c r="H1584" s="273" t="s">
        <v>20</v>
      </c>
      <c r="I1584" s="213" t="e">
        <f>VLOOKUP(H1584,gender!A:B,2,0)</f>
        <v>#N/A</v>
      </c>
      <c r="J1584" s="273">
        <v>65</v>
      </c>
      <c r="K1584" s="273">
        <v>65</v>
      </c>
      <c r="L1584" s="273">
        <v>1</v>
      </c>
      <c r="M1584" s="273" t="s">
        <v>7166</v>
      </c>
      <c r="N1584" s="144" t="e">
        <f>VLOOKUP(M1584,brand!A:B,2,0)</f>
        <v>#N/A</v>
      </c>
      <c r="O1584" s="144"/>
      <c r="P1584" s="144" t="e">
        <f>VLOOKUP(O1584,country!A:B,2,0)</f>
        <v>#N/A</v>
      </c>
      <c r="Q1584" s="273" t="s">
        <v>3915</v>
      </c>
      <c r="R1584" s="144" t="str">
        <f t="shared" si="67"/>
        <v>84% Պոլիամիդ, 16% Էլաստան</v>
      </c>
      <c r="S1584" s="144" t="s">
        <v>7439</v>
      </c>
      <c r="T1584" s="144" t="e">
        <f>VLOOKUP(R1584,material!A:B,2,0)</f>
        <v>#N/A</v>
      </c>
      <c r="U1584" s="141" t="s">
        <v>7642</v>
      </c>
      <c r="V1584" s="141"/>
      <c r="W1584" s="273">
        <v>36</v>
      </c>
      <c r="X1584" s="141">
        <f>VLOOKUP(W1584,SIZE!A:B,2,0)</f>
        <v>52</v>
      </c>
      <c r="Y1584" s="141">
        <v>22.99</v>
      </c>
      <c r="Z1584" s="141" t="s">
        <v>2095</v>
      </c>
      <c r="AA1584" s="141">
        <f>VLOOKUP(Z1584,COLOR!A:B,2,0)</f>
        <v>17</v>
      </c>
      <c r="AB1584" s="130"/>
      <c r="AC1584" s="130"/>
      <c r="AD1584" s="130"/>
      <c r="AE1584" s="130"/>
      <c r="AF1584" s="130"/>
      <c r="AG1584" s="130"/>
      <c r="AH1584" s="130"/>
      <c r="AI1584" s="130"/>
      <c r="AJ1584" s="130"/>
      <c r="AK1584" s="130"/>
      <c r="AL1584" s="130"/>
      <c r="AM1584" s="130"/>
    </row>
    <row r="1585" spans="1:39" ht="20.25" customHeight="1">
      <c r="A1585" s="132">
        <v>1584</v>
      </c>
      <c r="B1585" s="19" t="s">
        <v>6046</v>
      </c>
      <c r="C1585" s="250">
        <v>61124190000</v>
      </c>
      <c r="D1585" s="261" t="s">
        <v>645</v>
      </c>
      <c r="E1585" s="143" t="str">
        <f t="shared" si="66"/>
        <v>Լողավարտիք</v>
      </c>
      <c r="F1585" s="273" t="s">
        <v>3668</v>
      </c>
      <c r="G1585" s="144">
        <f>VLOOKUP(E1585,subcategory!A:B,2,0)</f>
        <v>50</v>
      </c>
      <c r="H1585" s="273" t="s">
        <v>20</v>
      </c>
      <c r="I1585" s="213" t="e">
        <f>VLOOKUP(H1585,gender!A:B,2,0)</f>
        <v>#N/A</v>
      </c>
      <c r="J1585" s="273">
        <v>60</v>
      </c>
      <c r="K1585" s="273">
        <v>60</v>
      </c>
      <c r="L1585" s="273">
        <v>1</v>
      </c>
      <c r="M1585" s="273" t="s">
        <v>7166</v>
      </c>
      <c r="N1585" s="144" t="e">
        <f>VLOOKUP(M1585,brand!A:B,2,0)</f>
        <v>#N/A</v>
      </c>
      <c r="O1585" s="144"/>
      <c r="P1585" s="144" t="e">
        <f>VLOOKUP(O1585,country!A:B,2,0)</f>
        <v>#N/A</v>
      </c>
      <c r="Q1585" s="273" t="s">
        <v>3915</v>
      </c>
      <c r="R1585" s="144" t="str">
        <f t="shared" si="67"/>
        <v>84% Պոլիէստեր, 16% Էլաստան</v>
      </c>
      <c r="S1585" s="144" t="s">
        <v>7443</v>
      </c>
      <c r="T1585" s="144" t="e">
        <f>VLOOKUP(R1585,material!A:B,2,0)</f>
        <v>#N/A</v>
      </c>
      <c r="U1585" s="141" t="s">
        <v>7642</v>
      </c>
      <c r="V1585" s="141"/>
      <c r="W1585" s="273">
        <v>36</v>
      </c>
      <c r="X1585" s="141">
        <f>VLOOKUP(W1585,SIZE!A:B,2,0)</f>
        <v>52</v>
      </c>
      <c r="Y1585" s="141">
        <v>22.99</v>
      </c>
      <c r="Z1585" s="141" t="s">
        <v>2095</v>
      </c>
      <c r="AA1585" s="141">
        <f>VLOOKUP(Z1585,COLOR!A:B,2,0)</f>
        <v>17</v>
      </c>
      <c r="AB1585" s="130"/>
      <c r="AC1585" s="130"/>
      <c r="AD1585" s="130"/>
      <c r="AE1585" s="130"/>
      <c r="AF1585" s="130"/>
      <c r="AG1585" s="130"/>
      <c r="AH1585" s="130"/>
      <c r="AI1585" s="130"/>
      <c r="AJ1585" s="130"/>
      <c r="AK1585" s="130"/>
      <c r="AL1585" s="130"/>
      <c r="AM1585" s="130"/>
    </row>
    <row r="1586" spans="1:39" ht="20.25" customHeight="1">
      <c r="A1586" s="132">
        <v>1585</v>
      </c>
      <c r="B1586" s="19" t="s">
        <v>6047</v>
      </c>
      <c r="C1586" s="250">
        <v>61124190000</v>
      </c>
      <c r="D1586" s="261" t="s">
        <v>645</v>
      </c>
      <c r="E1586" s="143" t="str">
        <f t="shared" si="66"/>
        <v>Լողավարտիք</v>
      </c>
      <c r="F1586" s="273" t="s">
        <v>3668</v>
      </c>
      <c r="G1586" s="144">
        <f>VLOOKUP(E1586,subcategory!A:B,2,0)</f>
        <v>50</v>
      </c>
      <c r="H1586" s="273" t="s">
        <v>20</v>
      </c>
      <c r="I1586" s="213" t="e">
        <f>VLOOKUP(H1586,gender!A:B,2,0)</f>
        <v>#N/A</v>
      </c>
      <c r="J1586" s="273">
        <v>65</v>
      </c>
      <c r="K1586" s="273">
        <v>65</v>
      </c>
      <c r="L1586" s="273">
        <v>1</v>
      </c>
      <c r="M1586" s="273" t="s">
        <v>7166</v>
      </c>
      <c r="N1586" s="144" t="e">
        <f>VLOOKUP(M1586,brand!A:B,2,0)</f>
        <v>#N/A</v>
      </c>
      <c r="O1586" s="144"/>
      <c r="P1586" s="144" t="e">
        <f>VLOOKUP(O1586,country!A:B,2,0)</f>
        <v>#N/A</v>
      </c>
      <c r="Q1586" s="273" t="s">
        <v>3915</v>
      </c>
      <c r="R1586" s="144" t="str">
        <f t="shared" si="67"/>
        <v>84% Պոլիէստեր, 16% Էլաստան</v>
      </c>
      <c r="S1586" s="144" t="s">
        <v>7443</v>
      </c>
      <c r="T1586" s="144" t="e">
        <f>VLOOKUP(R1586,material!A:B,2,0)</f>
        <v>#N/A</v>
      </c>
      <c r="U1586" s="141" t="s">
        <v>7642</v>
      </c>
      <c r="V1586" s="141"/>
      <c r="W1586" s="273">
        <v>36</v>
      </c>
      <c r="X1586" s="141">
        <f>VLOOKUP(W1586,SIZE!A:B,2,0)</f>
        <v>52</v>
      </c>
      <c r="Y1586" s="141">
        <v>22.99</v>
      </c>
      <c r="Z1586" s="141" t="s">
        <v>2095</v>
      </c>
      <c r="AA1586" s="141">
        <f>VLOOKUP(Z1586,COLOR!A:B,2,0)</f>
        <v>17</v>
      </c>
      <c r="AB1586" s="130"/>
      <c r="AC1586" s="130"/>
      <c r="AD1586" s="130"/>
      <c r="AE1586" s="130"/>
      <c r="AF1586" s="130"/>
      <c r="AG1586" s="130"/>
      <c r="AH1586" s="130"/>
      <c r="AI1586" s="130"/>
      <c r="AJ1586" s="130"/>
      <c r="AK1586" s="130"/>
      <c r="AL1586" s="130"/>
      <c r="AM1586" s="130"/>
    </row>
    <row r="1587" spans="1:39" ht="20.25" customHeight="1">
      <c r="A1587" s="132">
        <v>1586</v>
      </c>
      <c r="B1587" s="19" t="s">
        <v>6048</v>
      </c>
      <c r="C1587" s="250">
        <v>61124190000</v>
      </c>
      <c r="D1587" s="261" t="s">
        <v>645</v>
      </c>
      <c r="E1587" s="143" t="str">
        <f t="shared" si="66"/>
        <v>Լողավարտիք</v>
      </c>
      <c r="F1587" s="273" t="s">
        <v>3668</v>
      </c>
      <c r="G1587" s="144">
        <f>VLOOKUP(E1587,subcategory!A:B,2,0)</f>
        <v>50</v>
      </c>
      <c r="H1587" s="273" t="s">
        <v>20</v>
      </c>
      <c r="I1587" s="213" t="e">
        <f>VLOOKUP(H1587,gender!A:B,2,0)</f>
        <v>#N/A</v>
      </c>
      <c r="J1587" s="273">
        <v>65</v>
      </c>
      <c r="K1587" s="273">
        <v>65</v>
      </c>
      <c r="L1587" s="273">
        <v>1</v>
      </c>
      <c r="M1587" s="273" t="s">
        <v>7166</v>
      </c>
      <c r="N1587" s="144" t="e">
        <f>VLOOKUP(M1587,brand!A:B,2,0)</f>
        <v>#N/A</v>
      </c>
      <c r="O1587" s="144"/>
      <c r="P1587" s="144" t="e">
        <f>VLOOKUP(O1587,country!A:B,2,0)</f>
        <v>#N/A</v>
      </c>
      <c r="Q1587" s="273" t="s">
        <v>3915</v>
      </c>
      <c r="R1587" s="144" t="str">
        <f t="shared" si="67"/>
        <v>84% Պոլիէստեր, 16% Էլաստան</v>
      </c>
      <c r="S1587" s="144" t="s">
        <v>7443</v>
      </c>
      <c r="T1587" s="144" t="e">
        <f>VLOOKUP(R1587,material!A:B,2,0)</f>
        <v>#N/A</v>
      </c>
      <c r="U1587" s="141" t="s">
        <v>7642</v>
      </c>
      <c r="V1587" s="141"/>
      <c r="W1587" s="273">
        <v>36</v>
      </c>
      <c r="X1587" s="141">
        <v>19</v>
      </c>
      <c r="Y1587" s="141">
        <v>22.99</v>
      </c>
      <c r="Z1587" s="141" t="s">
        <v>2095</v>
      </c>
      <c r="AA1587" s="141">
        <f>VLOOKUP(Z1587,COLOR!A:B,2,0)</f>
        <v>17</v>
      </c>
      <c r="AB1587" s="130"/>
      <c r="AC1587" s="130"/>
      <c r="AD1587" s="130"/>
      <c r="AE1587" s="130"/>
      <c r="AF1587" s="130"/>
      <c r="AG1587" s="130"/>
      <c r="AH1587" s="130"/>
      <c r="AI1587" s="130"/>
      <c r="AJ1587" s="130"/>
      <c r="AK1587" s="130"/>
      <c r="AL1587" s="130"/>
      <c r="AM1587" s="130"/>
    </row>
    <row r="1588" spans="1:39" ht="20.25" customHeight="1">
      <c r="A1588" s="132">
        <v>1587</v>
      </c>
      <c r="B1588" s="19" t="s">
        <v>6049</v>
      </c>
      <c r="C1588" s="250">
        <v>61124190000</v>
      </c>
      <c r="D1588" s="261" t="s">
        <v>645</v>
      </c>
      <c r="E1588" s="143" t="str">
        <f t="shared" si="66"/>
        <v>Լողավարտիք</v>
      </c>
      <c r="F1588" s="273" t="s">
        <v>3668</v>
      </c>
      <c r="G1588" s="144">
        <f>VLOOKUP(E1588,subcategory!A:B,2,0)</f>
        <v>50</v>
      </c>
      <c r="H1588" s="273" t="s">
        <v>20</v>
      </c>
      <c r="I1588" s="213" t="e">
        <f>VLOOKUP(H1588,gender!A:B,2,0)</f>
        <v>#N/A</v>
      </c>
      <c r="J1588" s="273">
        <v>65</v>
      </c>
      <c r="K1588" s="273">
        <v>65</v>
      </c>
      <c r="L1588" s="273">
        <v>1</v>
      </c>
      <c r="M1588" s="273" t="s">
        <v>7166</v>
      </c>
      <c r="N1588" s="144" t="e">
        <f>VLOOKUP(M1588,brand!A:B,2,0)</f>
        <v>#N/A</v>
      </c>
      <c r="O1588" s="144"/>
      <c r="P1588" s="144" t="e">
        <f>VLOOKUP(O1588,country!A:B,2,0)</f>
        <v>#N/A</v>
      </c>
      <c r="Q1588" s="273" t="s">
        <v>3915</v>
      </c>
      <c r="R1588" s="144" t="str">
        <f t="shared" si="67"/>
        <v>84% Պոլիէստեր, 16% Էլաստան</v>
      </c>
      <c r="S1588" s="144" t="s">
        <v>7443</v>
      </c>
      <c r="T1588" s="144" t="e">
        <f>VLOOKUP(R1588,material!A:B,2,0)</f>
        <v>#N/A</v>
      </c>
      <c r="U1588" s="141" t="s">
        <v>7642</v>
      </c>
      <c r="V1588" s="141"/>
      <c r="W1588" s="273">
        <v>36</v>
      </c>
      <c r="X1588" s="141">
        <f>VLOOKUP(W1588,SIZE!A:B,2,0)</f>
        <v>52</v>
      </c>
      <c r="Y1588" s="141">
        <v>22.99</v>
      </c>
      <c r="Z1588" s="141" t="s">
        <v>2095</v>
      </c>
      <c r="AA1588" s="141">
        <f>VLOOKUP(Z1588,COLOR!A:B,2,0)</f>
        <v>17</v>
      </c>
      <c r="AB1588" s="130"/>
      <c r="AC1588" s="130"/>
      <c r="AD1588" s="130"/>
      <c r="AE1588" s="130"/>
      <c r="AF1588" s="130"/>
      <c r="AG1588" s="130"/>
      <c r="AH1588" s="130"/>
      <c r="AI1588" s="130"/>
      <c r="AJ1588" s="130"/>
      <c r="AK1588" s="130"/>
      <c r="AL1588" s="130"/>
      <c r="AM1588" s="130"/>
    </row>
    <row r="1589" spans="1:39" ht="20.25" customHeight="1">
      <c r="A1589" s="132">
        <v>1588</v>
      </c>
      <c r="B1589" s="19" t="s">
        <v>6050</v>
      </c>
      <c r="C1589" s="250">
        <v>61124190000</v>
      </c>
      <c r="D1589" s="261" t="s">
        <v>645</v>
      </c>
      <c r="E1589" s="143" t="str">
        <f t="shared" si="66"/>
        <v>Լողավարտիք</v>
      </c>
      <c r="F1589" s="273" t="s">
        <v>3668</v>
      </c>
      <c r="G1589" s="144">
        <f>VLOOKUP(E1589,subcategory!A:B,2,0)</f>
        <v>50</v>
      </c>
      <c r="H1589" s="273" t="s">
        <v>20</v>
      </c>
      <c r="I1589" s="213" t="e">
        <f>VLOOKUP(H1589,gender!A:B,2,0)</f>
        <v>#N/A</v>
      </c>
      <c r="J1589" s="273">
        <v>60</v>
      </c>
      <c r="K1589" s="273">
        <v>60</v>
      </c>
      <c r="L1589" s="273">
        <v>1</v>
      </c>
      <c r="M1589" s="273" t="s">
        <v>7166</v>
      </c>
      <c r="N1589" s="144" t="e">
        <f>VLOOKUP(M1589,brand!A:B,2,0)</f>
        <v>#N/A</v>
      </c>
      <c r="O1589" s="144"/>
      <c r="P1589" s="144" t="e">
        <f>VLOOKUP(O1589,country!A:B,2,0)</f>
        <v>#N/A</v>
      </c>
      <c r="Q1589" s="273" t="s">
        <v>3915</v>
      </c>
      <c r="R1589" s="144" t="str">
        <f t="shared" si="67"/>
        <v>89% Պոլիամիդ, 11% Էլաստան</v>
      </c>
      <c r="S1589" s="144" t="s">
        <v>7441</v>
      </c>
      <c r="T1589" s="144" t="e">
        <f>VLOOKUP(R1589,material!A:B,2,0)</f>
        <v>#N/A</v>
      </c>
      <c r="U1589" s="141" t="s">
        <v>7642</v>
      </c>
      <c r="V1589" s="141"/>
      <c r="W1589" s="273">
        <v>40</v>
      </c>
      <c r="X1589" s="141">
        <f>VLOOKUP(W1589,SIZE!A:B,2,0)</f>
        <v>79</v>
      </c>
      <c r="Y1589" s="141">
        <v>27.99</v>
      </c>
      <c r="Z1589" s="141" t="s">
        <v>1057</v>
      </c>
      <c r="AA1589" s="141">
        <f>VLOOKUP(Z1589,COLOR!A:B,2,0)</f>
        <v>5</v>
      </c>
      <c r="AB1589" s="130"/>
      <c r="AC1589" s="130"/>
      <c r="AD1589" s="130"/>
      <c r="AE1589" s="130"/>
      <c r="AF1589" s="130"/>
      <c r="AG1589" s="130"/>
      <c r="AH1589" s="130"/>
      <c r="AI1589" s="130"/>
      <c r="AJ1589" s="130"/>
      <c r="AK1589" s="130"/>
      <c r="AL1589" s="130"/>
      <c r="AM1589" s="130"/>
    </row>
    <row r="1590" spans="1:39" ht="20.25" customHeight="1">
      <c r="A1590" s="132">
        <v>1589</v>
      </c>
      <c r="B1590" s="19" t="s">
        <v>6051</v>
      </c>
      <c r="C1590" s="250">
        <v>61124190000</v>
      </c>
      <c r="D1590" s="261" t="s">
        <v>645</v>
      </c>
      <c r="E1590" s="143" t="str">
        <f t="shared" si="66"/>
        <v>Լողավարտիք</v>
      </c>
      <c r="F1590" s="273" t="s">
        <v>3668</v>
      </c>
      <c r="G1590" s="144">
        <f>VLOOKUP(E1590,subcategory!A:B,2,0)</f>
        <v>50</v>
      </c>
      <c r="H1590" s="273" t="s">
        <v>20</v>
      </c>
      <c r="I1590" s="213" t="e">
        <f>VLOOKUP(H1590,gender!A:B,2,0)</f>
        <v>#N/A</v>
      </c>
      <c r="J1590" s="273">
        <v>70</v>
      </c>
      <c r="K1590" s="273">
        <v>70</v>
      </c>
      <c r="L1590" s="273">
        <v>1</v>
      </c>
      <c r="M1590" s="273" t="s">
        <v>7166</v>
      </c>
      <c r="N1590" s="144" t="e">
        <f>VLOOKUP(M1590,brand!A:B,2,0)</f>
        <v>#N/A</v>
      </c>
      <c r="O1590" s="144"/>
      <c r="P1590" s="144" t="e">
        <f>VLOOKUP(O1590,country!A:B,2,0)</f>
        <v>#N/A</v>
      </c>
      <c r="Q1590" s="273" t="s">
        <v>3915</v>
      </c>
      <c r="R1590" s="144" t="str">
        <f t="shared" si="67"/>
        <v>89% Պոլիամիդ, 11% Էլաստան</v>
      </c>
      <c r="S1590" s="144" t="s">
        <v>7441</v>
      </c>
      <c r="T1590" s="144" t="e">
        <f>VLOOKUP(R1590,material!A:B,2,0)</f>
        <v>#N/A</v>
      </c>
      <c r="U1590" s="141" t="s">
        <v>7642</v>
      </c>
      <c r="V1590" s="141"/>
      <c r="W1590" s="273">
        <v>40</v>
      </c>
      <c r="X1590" s="141">
        <f>VLOOKUP(W1590,SIZE!A:B,2,0)</f>
        <v>79</v>
      </c>
      <c r="Y1590" s="141">
        <v>27.99</v>
      </c>
      <c r="Z1590" s="141" t="s">
        <v>1057</v>
      </c>
      <c r="AA1590" s="141">
        <f>VLOOKUP(Z1590,COLOR!A:B,2,0)</f>
        <v>5</v>
      </c>
      <c r="AB1590" s="130"/>
      <c r="AC1590" s="130"/>
      <c r="AD1590" s="130"/>
      <c r="AE1590" s="130"/>
      <c r="AF1590" s="130"/>
      <c r="AG1590" s="130"/>
      <c r="AH1590" s="130"/>
      <c r="AI1590" s="130"/>
      <c r="AJ1590" s="130"/>
      <c r="AK1590" s="130"/>
      <c r="AL1590" s="130"/>
      <c r="AM1590" s="130"/>
    </row>
    <row r="1591" spans="1:39" ht="20.25" customHeight="1">
      <c r="A1591" s="132">
        <v>1590</v>
      </c>
      <c r="B1591" s="19" t="s">
        <v>6052</v>
      </c>
      <c r="C1591" s="250">
        <v>61124190000</v>
      </c>
      <c r="D1591" s="261" t="s">
        <v>645</v>
      </c>
      <c r="E1591" s="143" t="str">
        <f t="shared" si="66"/>
        <v>Լողավարտիք</v>
      </c>
      <c r="F1591" s="273" t="s">
        <v>3668</v>
      </c>
      <c r="G1591" s="144">
        <f>VLOOKUP(E1591,subcategory!A:B,2,0)</f>
        <v>50</v>
      </c>
      <c r="H1591" s="273" t="s">
        <v>20</v>
      </c>
      <c r="I1591" s="213" t="e">
        <f>VLOOKUP(H1591,gender!A:B,2,0)</f>
        <v>#N/A</v>
      </c>
      <c r="J1591" s="273">
        <v>60</v>
      </c>
      <c r="K1591" s="273">
        <v>60</v>
      </c>
      <c r="L1591" s="273">
        <v>1</v>
      </c>
      <c r="M1591" s="273" t="s">
        <v>7166</v>
      </c>
      <c r="N1591" s="144" t="e">
        <f>VLOOKUP(M1591,brand!A:B,2,0)</f>
        <v>#N/A</v>
      </c>
      <c r="O1591" s="144"/>
      <c r="P1591" s="144" t="e">
        <f>VLOOKUP(O1591,country!A:B,2,0)</f>
        <v>#N/A</v>
      </c>
      <c r="Q1591" s="273" t="s">
        <v>3915</v>
      </c>
      <c r="R1591" s="144" t="str">
        <f t="shared" si="67"/>
        <v>89% Պոլիամիդ, 11% Էլաստան</v>
      </c>
      <c r="S1591" s="144" t="s">
        <v>7441</v>
      </c>
      <c r="T1591" s="144" t="e">
        <f>VLOOKUP(R1591,material!A:B,2,0)</f>
        <v>#N/A</v>
      </c>
      <c r="U1591" s="141" t="s">
        <v>7642</v>
      </c>
      <c r="V1591" s="141"/>
      <c r="W1591" s="273">
        <v>40</v>
      </c>
      <c r="X1591" s="141">
        <f>VLOOKUP(W1591,SIZE!A:B,2,0)</f>
        <v>79</v>
      </c>
      <c r="Y1591" s="141">
        <v>27.99</v>
      </c>
      <c r="Z1591" s="141" t="s">
        <v>1057</v>
      </c>
      <c r="AA1591" s="141">
        <f>VLOOKUP(Z1591,COLOR!A:B,2,0)</f>
        <v>5</v>
      </c>
      <c r="AB1591" s="130"/>
      <c r="AC1591" s="130"/>
      <c r="AD1591" s="130"/>
      <c r="AE1591" s="130"/>
      <c r="AF1591" s="130"/>
      <c r="AG1591" s="130"/>
      <c r="AH1591" s="130"/>
      <c r="AI1591" s="130"/>
      <c r="AJ1591" s="130"/>
      <c r="AK1591" s="130"/>
      <c r="AL1591" s="130"/>
      <c r="AM1591" s="130"/>
    </row>
    <row r="1592" spans="1:39" ht="20.25" customHeight="1">
      <c r="A1592" s="132">
        <v>1591</v>
      </c>
      <c r="B1592" s="19" t="s">
        <v>6053</v>
      </c>
      <c r="C1592" s="250">
        <v>61124190000</v>
      </c>
      <c r="D1592" s="261" t="s">
        <v>645</v>
      </c>
      <c r="E1592" s="143" t="str">
        <f t="shared" si="66"/>
        <v>Լողավարտիք</v>
      </c>
      <c r="F1592" s="273" t="s">
        <v>3668</v>
      </c>
      <c r="G1592" s="144">
        <f>VLOOKUP(E1592,subcategory!A:B,2,0)</f>
        <v>50</v>
      </c>
      <c r="H1592" s="273" t="s">
        <v>20</v>
      </c>
      <c r="I1592" s="213" t="e">
        <f>VLOOKUP(H1592,gender!A:B,2,0)</f>
        <v>#N/A</v>
      </c>
      <c r="J1592" s="273">
        <v>70</v>
      </c>
      <c r="K1592" s="273">
        <v>70</v>
      </c>
      <c r="L1592" s="273">
        <v>1</v>
      </c>
      <c r="M1592" s="273" t="s">
        <v>7166</v>
      </c>
      <c r="N1592" s="144" t="e">
        <f>VLOOKUP(M1592,brand!A:B,2,0)</f>
        <v>#N/A</v>
      </c>
      <c r="O1592" s="144"/>
      <c r="P1592" s="144" t="e">
        <f>VLOOKUP(O1592,country!A:B,2,0)</f>
        <v>#N/A</v>
      </c>
      <c r="Q1592" s="273" t="s">
        <v>3915</v>
      </c>
      <c r="R1592" s="144" t="str">
        <f t="shared" si="67"/>
        <v>89% Պոլիամիդ, 11% Էլաստան</v>
      </c>
      <c r="S1592" s="144" t="s">
        <v>7441</v>
      </c>
      <c r="T1592" s="144" t="e">
        <f>VLOOKUP(R1592,material!A:B,2,0)</f>
        <v>#N/A</v>
      </c>
      <c r="U1592" s="141" t="s">
        <v>7642</v>
      </c>
      <c r="V1592" s="141"/>
      <c r="W1592" s="273">
        <v>40</v>
      </c>
      <c r="X1592" s="141">
        <f>VLOOKUP(W1592,SIZE!A:B,2,0)</f>
        <v>79</v>
      </c>
      <c r="Y1592" s="141">
        <v>27.99</v>
      </c>
      <c r="Z1592" s="141" t="s">
        <v>1057</v>
      </c>
      <c r="AA1592" s="141">
        <f>VLOOKUP(Z1592,COLOR!A:B,2,0)</f>
        <v>5</v>
      </c>
      <c r="AB1592" s="130"/>
      <c r="AC1592" s="130"/>
      <c r="AD1592" s="130"/>
      <c r="AE1592" s="130"/>
      <c r="AF1592" s="130"/>
      <c r="AG1592" s="130"/>
      <c r="AH1592" s="130"/>
      <c r="AI1592" s="130"/>
      <c r="AJ1592" s="130"/>
      <c r="AK1592" s="130"/>
      <c r="AL1592" s="130"/>
      <c r="AM1592" s="130"/>
    </row>
    <row r="1593" spans="1:39" ht="20.25" customHeight="1">
      <c r="A1593" s="132">
        <v>1592</v>
      </c>
      <c r="B1593" s="19" t="s">
        <v>6054</v>
      </c>
      <c r="C1593" s="250">
        <v>61124190000</v>
      </c>
      <c r="D1593" s="261" t="s">
        <v>645</v>
      </c>
      <c r="E1593" s="143" t="str">
        <f t="shared" si="66"/>
        <v>Լողավարտիք</v>
      </c>
      <c r="F1593" s="273" t="s">
        <v>3668</v>
      </c>
      <c r="G1593" s="144">
        <f>VLOOKUP(E1593,subcategory!A:B,2,0)</f>
        <v>50</v>
      </c>
      <c r="H1593" s="273" t="s">
        <v>20</v>
      </c>
      <c r="I1593" s="213" t="e">
        <f>VLOOKUP(H1593,gender!A:B,2,0)</f>
        <v>#N/A</v>
      </c>
      <c r="J1593" s="273">
        <v>75</v>
      </c>
      <c r="K1593" s="273">
        <v>75</v>
      </c>
      <c r="L1593" s="273">
        <v>1</v>
      </c>
      <c r="M1593" s="273" t="s">
        <v>7166</v>
      </c>
      <c r="N1593" s="144" t="e">
        <f>VLOOKUP(M1593,brand!A:B,2,0)</f>
        <v>#N/A</v>
      </c>
      <c r="O1593" s="144"/>
      <c r="P1593" s="144" t="e">
        <f>VLOOKUP(O1593,country!A:B,2,0)</f>
        <v>#N/A</v>
      </c>
      <c r="Q1593" s="273" t="s">
        <v>3915</v>
      </c>
      <c r="R1593" s="144" t="str">
        <f t="shared" si="67"/>
        <v>89% Պոլիամիդ, 11% Էլաստան</v>
      </c>
      <c r="S1593" s="144" t="s">
        <v>7441</v>
      </c>
      <c r="T1593" s="144" t="e">
        <f>VLOOKUP(R1593,material!A:B,2,0)</f>
        <v>#N/A</v>
      </c>
      <c r="U1593" s="141" t="s">
        <v>7642</v>
      </c>
      <c r="V1593" s="141"/>
      <c r="W1593" s="273">
        <v>42</v>
      </c>
      <c r="X1593" s="141">
        <f>VLOOKUP(W1593,SIZE!A:B,2,0)</f>
        <v>88</v>
      </c>
      <c r="Y1593" s="141">
        <v>27.99</v>
      </c>
      <c r="Z1593" s="141" t="s">
        <v>1057</v>
      </c>
      <c r="AA1593" s="141">
        <f>VLOOKUP(Z1593,COLOR!A:B,2,0)</f>
        <v>5</v>
      </c>
      <c r="AB1593" s="130"/>
      <c r="AC1593" s="130"/>
      <c r="AD1593" s="130"/>
      <c r="AE1593" s="130"/>
      <c r="AF1593" s="130"/>
      <c r="AG1593" s="130"/>
      <c r="AH1593" s="130"/>
      <c r="AI1593" s="130"/>
      <c r="AJ1593" s="130"/>
      <c r="AK1593" s="130"/>
      <c r="AL1593" s="130"/>
      <c r="AM1593" s="130"/>
    </row>
    <row r="1594" spans="1:39" ht="20.25" customHeight="1">
      <c r="A1594" s="132">
        <v>1593</v>
      </c>
      <c r="B1594" s="19" t="s">
        <v>6055</v>
      </c>
      <c r="C1594" s="250">
        <v>61124190000</v>
      </c>
      <c r="D1594" s="261" t="s">
        <v>645</v>
      </c>
      <c r="E1594" s="143" t="str">
        <f t="shared" si="66"/>
        <v>Լողավարտիք</v>
      </c>
      <c r="F1594" s="273" t="s">
        <v>3668</v>
      </c>
      <c r="G1594" s="144">
        <f>VLOOKUP(E1594,subcategory!A:B,2,0)</f>
        <v>50</v>
      </c>
      <c r="H1594" s="273" t="s">
        <v>20</v>
      </c>
      <c r="I1594" s="213" t="e">
        <f>VLOOKUP(H1594,gender!A:B,2,0)</f>
        <v>#N/A</v>
      </c>
      <c r="J1594" s="273">
        <v>65</v>
      </c>
      <c r="K1594" s="273">
        <v>65</v>
      </c>
      <c r="L1594" s="273">
        <v>1</v>
      </c>
      <c r="M1594" s="273" t="s">
        <v>7166</v>
      </c>
      <c r="N1594" s="144" t="e">
        <f>VLOOKUP(M1594,brand!A:B,2,0)</f>
        <v>#N/A</v>
      </c>
      <c r="O1594" s="144"/>
      <c r="P1594" s="144" t="e">
        <f>VLOOKUP(O1594,country!A:B,2,0)</f>
        <v>#N/A</v>
      </c>
      <c r="Q1594" s="273" t="s">
        <v>3915</v>
      </c>
      <c r="R1594" s="144" t="str">
        <f t="shared" si="67"/>
        <v>89% Պոլիամիդ, 11% Էլաստան</v>
      </c>
      <c r="S1594" s="144" t="s">
        <v>7441</v>
      </c>
      <c r="T1594" s="144" t="e">
        <f>VLOOKUP(R1594,material!A:B,2,0)</f>
        <v>#N/A</v>
      </c>
      <c r="U1594" s="141" t="s">
        <v>7642</v>
      </c>
      <c r="V1594" s="141"/>
      <c r="W1594" s="273">
        <v>38</v>
      </c>
      <c r="X1594" s="141">
        <f>VLOOKUP(W1594,SIZE!A:B,2,0)</f>
        <v>64</v>
      </c>
      <c r="Y1594" s="141">
        <v>27.99</v>
      </c>
      <c r="Z1594" s="141" t="s">
        <v>1057</v>
      </c>
      <c r="AA1594" s="141">
        <f>VLOOKUP(Z1594,COLOR!A:B,2,0)</f>
        <v>5</v>
      </c>
      <c r="AB1594" s="130"/>
      <c r="AC1594" s="130"/>
      <c r="AD1594" s="130"/>
      <c r="AE1594" s="130"/>
      <c r="AF1594" s="130"/>
      <c r="AG1594" s="130"/>
      <c r="AH1594" s="130"/>
      <c r="AI1594" s="130"/>
      <c r="AJ1594" s="130"/>
      <c r="AK1594" s="130"/>
      <c r="AL1594" s="130"/>
      <c r="AM1594" s="130"/>
    </row>
    <row r="1595" spans="1:39" ht="20.25" customHeight="1">
      <c r="A1595" s="132">
        <v>1594</v>
      </c>
      <c r="B1595" s="19" t="s">
        <v>6056</v>
      </c>
      <c r="C1595" s="250">
        <v>61124190000</v>
      </c>
      <c r="D1595" s="261" t="s">
        <v>645</v>
      </c>
      <c r="E1595" s="143" t="str">
        <f t="shared" si="66"/>
        <v>Լողավարտիք</v>
      </c>
      <c r="F1595" s="273" t="s">
        <v>3668</v>
      </c>
      <c r="G1595" s="144">
        <f>VLOOKUP(E1595,subcategory!A:B,2,0)</f>
        <v>50</v>
      </c>
      <c r="H1595" s="273" t="s">
        <v>20</v>
      </c>
      <c r="I1595" s="213" t="e">
        <f>VLOOKUP(H1595,gender!A:B,2,0)</f>
        <v>#N/A</v>
      </c>
      <c r="J1595" s="273">
        <v>65</v>
      </c>
      <c r="K1595" s="273">
        <v>65</v>
      </c>
      <c r="L1595" s="273">
        <v>1</v>
      </c>
      <c r="M1595" s="273" t="s">
        <v>7166</v>
      </c>
      <c r="N1595" s="144" t="e">
        <f>VLOOKUP(M1595,brand!A:B,2,0)</f>
        <v>#N/A</v>
      </c>
      <c r="O1595" s="144"/>
      <c r="P1595" s="144" t="e">
        <f>VLOOKUP(O1595,country!A:B,2,0)</f>
        <v>#N/A</v>
      </c>
      <c r="Q1595" s="273" t="s">
        <v>3915</v>
      </c>
      <c r="R1595" s="144" t="str">
        <f t="shared" si="67"/>
        <v>89% Պոլիամիդ, 11% Էլաստան</v>
      </c>
      <c r="S1595" s="144" t="s">
        <v>7441</v>
      </c>
      <c r="T1595" s="144" t="e">
        <f>VLOOKUP(R1595,material!A:B,2,0)</f>
        <v>#N/A</v>
      </c>
      <c r="U1595" s="141" t="s">
        <v>7642</v>
      </c>
      <c r="V1595" s="141"/>
      <c r="W1595" s="273">
        <v>36</v>
      </c>
      <c r="X1595" s="141">
        <f>VLOOKUP(W1595,SIZE!A:B,2,0)</f>
        <v>52</v>
      </c>
      <c r="Y1595" s="141">
        <v>27.99</v>
      </c>
      <c r="Z1595" s="141" t="s">
        <v>1057</v>
      </c>
      <c r="AA1595" s="141">
        <f>VLOOKUP(Z1595,COLOR!A:B,2,0)</f>
        <v>5</v>
      </c>
      <c r="AB1595" s="130"/>
      <c r="AC1595" s="130"/>
      <c r="AD1595" s="130"/>
      <c r="AE1595" s="130"/>
      <c r="AF1595" s="130"/>
      <c r="AG1595" s="130"/>
      <c r="AH1595" s="130"/>
      <c r="AI1595" s="130"/>
      <c r="AJ1595" s="130"/>
      <c r="AK1595" s="130"/>
      <c r="AL1595" s="130"/>
      <c r="AM1595" s="130"/>
    </row>
    <row r="1596" spans="1:39" ht="20.25" customHeight="1">
      <c r="A1596" s="132">
        <v>1595</v>
      </c>
      <c r="B1596" s="19" t="s">
        <v>6057</v>
      </c>
      <c r="C1596" s="250">
        <v>61124190000</v>
      </c>
      <c r="D1596" s="261" t="s">
        <v>645</v>
      </c>
      <c r="E1596" s="143" t="str">
        <f t="shared" si="66"/>
        <v>Լողավարտիք</v>
      </c>
      <c r="F1596" s="273" t="s">
        <v>3668</v>
      </c>
      <c r="G1596" s="144">
        <f>VLOOKUP(E1596,subcategory!A:B,2,0)</f>
        <v>50</v>
      </c>
      <c r="H1596" s="273" t="s">
        <v>20</v>
      </c>
      <c r="I1596" s="213" t="e">
        <f>VLOOKUP(H1596,gender!A:B,2,0)</f>
        <v>#N/A</v>
      </c>
      <c r="J1596" s="273">
        <v>60</v>
      </c>
      <c r="K1596" s="273">
        <v>60</v>
      </c>
      <c r="L1596" s="273">
        <v>1</v>
      </c>
      <c r="M1596" s="273" t="s">
        <v>7166</v>
      </c>
      <c r="N1596" s="144" t="e">
        <f>VLOOKUP(M1596,brand!A:B,2,0)</f>
        <v>#N/A</v>
      </c>
      <c r="O1596" s="144"/>
      <c r="P1596" s="144" t="e">
        <f>VLOOKUP(O1596,country!A:B,2,0)</f>
        <v>#N/A</v>
      </c>
      <c r="Q1596" s="273" t="s">
        <v>3915</v>
      </c>
      <c r="R1596" s="144" t="str">
        <f t="shared" si="67"/>
        <v>89% Պոլիամիդ, 11% Էլաստան</v>
      </c>
      <c r="S1596" s="144" t="s">
        <v>7441</v>
      </c>
      <c r="T1596" s="144" t="e">
        <f>VLOOKUP(R1596,material!A:B,2,0)</f>
        <v>#N/A</v>
      </c>
      <c r="U1596" s="141" t="s">
        <v>7642</v>
      </c>
      <c r="V1596" s="141"/>
      <c r="W1596" s="273">
        <v>36</v>
      </c>
      <c r="X1596" s="141">
        <f>VLOOKUP(W1596,SIZE!A:B,2,0)</f>
        <v>52</v>
      </c>
      <c r="Y1596" s="141">
        <v>27.99</v>
      </c>
      <c r="Z1596" s="141" t="s">
        <v>1057</v>
      </c>
      <c r="AA1596" s="141">
        <f>VLOOKUP(Z1596,COLOR!A:B,2,0)</f>
        <v>5</v>
      </c>
      <c r="AB1596" s="130"/>
      <c r="AC1596" s="130"/>
      <c r="AD1596" s="130"/>
      <c r="AE1596" s="130"/>
      <c r="AF1596" s="130"/>
      <c r="AG1596" s="130"/>
      <c r="AH1596" s="130"/>
      <c r="AI1596" s="130"/>
      <c r="AJ1596" s="130"/>
      <c r="AK1596" s="130"/>
      <c r="AL1596" s="130"/>
      <c r="AM1596" s="130"/>
    </row>
    <row r="1597" spans="1:39" ht="20.25" customHeight="1">
      <c r="A1597" s="132">
        <v>1596</v>
      </c>
      <c r="B1597" s="19" t="s">
        <v>6058</v>
      </c>
      <c r="C1597" s="250">
        <v>61124190000</v>
      </c>
      <c r="D1597" s="261" t="s">
        <v>645</v>
      </c>
      <c r="E1597" s="143" t="str">
        <f t="shared" si="66"/>
        <v>Լողավարտիք</v>
      </c>
      <c r="F1597" s="273" t="s">
        <v>3668</v>
      </c>
      <c r="G1597" s="144">
        <f>VLOOKUP(E1597,subcategory!A:B,2,0)</f>
        <v>50</v>
      </c>
      <c r="H1597" s="273" t="s">
        <v>20</v>
      </c>
      <c r="I1597" s="213" t="e">
        <f>VLOOKUP(H1597,gender!A:B,2,0)</f>
        <v>#N/A</v>
      </c>
      <c r="J1597" s="273">
        <v>65</v>
      </c>
      <c r="K1597" s="273">
        <v>65</v>
      </c>
      <c r="L1597" s="273">
        <v>1</v>
      </c>
      <c r="M1597" s="273" t="s">
        <v>7166</v>
      </c>
      <c r="N1597" s="144" t="e">
        <f>VLOOKUP(M1597,brand!A:B,2,0)</f>
        <v>#N/A</v>
      </c>
      <c r="O1597" s="144"/>
      <c r="P1597" s="144" t="e">
        <f>VLOOKUP(O1597,country!A:B,2,0)</f>
        <v>#N/A</v>
      </c>
      <c r="Q1597" s="273" t="s">
        <v>3915</v>
      </c>
      <c r="R1597" s="144" t="str">
        <f t="shared" si="67"/>
        <v>89% Պոլիամիդ, 11% Էլաստան</v>
      </c>
      <c r="S1597" s="144" t="s">
        <v>7441</v>
      </c>
      <c r="T1597" s="144" t="e">
        <f>VLOOKUP(R1597,material!A:B,2,0)</f>
        <v>#N/A</v>
      </c>
      <c r="U1597" s="141" t="s">
        <v>7642</v>
      </c>
      <c r="V1597" s="141"/>
      <c r="W1597" s="273">
        <v>38</v>
      </c>
      <c r="X1597" s="141">
        <f>VLOOKUP(W1597,SIZE!A:B,2,0)</f>
        <v>64</v>
      </c>
      <c r="Y1597" s="141">
        <v>27.99</v>
      </c>
      <c r="Z1597" s="141" t="s">
        <v>1057</v>
      </c>
      <c r="AA1597" s="141">
        <f>VLOOKUP(Z1597,COLOR!A:B,2,0)</f>
        <v>5</v>
      </c>
      <c r="AB1597" s="130"/>
      <c r="AC1597" s="130"/>
      <c r="AD1597" s="130"/>
      <c r="AE1597" s="130"/>
      <c r="AF1597" s="130"/>
      <c r="AG1597" s="130"/>
      <c r="AH1597" s="130"/>
      <c r="AI1597" s="130"/>
      <c r="AJ1597" s="130"/>
      <c r="AK1597" s="130"/>
      <c r="AL1597" s="130"/>
      <c r="AM1597" s="130"/>
    </row>
    <row r="1598" spans="1:39" ht="20.25" customHeight="1">
      <c r="A1598" s="132">
        <v>1597</v>
      </c>
      <c r="B1598" s="19" t="s">
        <v>6059</v>
      </c>
      <c r="C1598" s="250">
        <v>61124190000</v>
      </c>
      <c r="D1598" s="261" t="s">
        <v>645</v>
      </c>
      <c r="E1598" s="143" t="str">
        <f t="shared" si="66"/>
        <v>Լողավարտիք</v>
      </c>
      <c r="F1598" s="273" t="s">
        <v>3668</v>
      </c>
      <c r="G1598" s="144">
        <f>VLOOKUP(E1598,subcategory!A:B,2,0)</f>
        <v>50</v>
      </c>
      <c r="H1598" s="273" t="s">
        <v>20</v>
      </c>
      <c r="I1598" s="213" t="e">
        <f>VLOOKUP(H1598,gender!A:B,2,0)</f>
        <v>#N/A</v>
      </c>
      <c r="J1598" s="273">
        <v>75</v>
      </c>
      <c r="K1598" s="273">
        <v>75</v>
      </c>
      <c r="L1598" s="273">
        <v>1</v>
      </c>
      <c r="M1598" s="273" t="s">
        <v>7166</v>
      </c>
      <c r="N1598" s="144" t="e">
        <f>VLOOKUP(M1598,brand!A:B,2,0)</f>
        <v>#N/A</v>
      </c>
      <c r="O1598" s="144"/>
      <c r="P1598" s="144" t="e">
        <f>VLOOKUP(O1598,country!A:B,2,0)</f>
        <v>#N/A</v>
      </c>
      <c r="Q1598" s="273" t="s">
        <v>3915</v>
      </c>
      <c r="R1598" s="144" t="str">
        <f t="shared" si="67"/>
        <v>89% Պոլիամիդ, 11% Էլաստան</v>
      </c>
      <c r="S1598" s="144" t="s">
        <v>7441</v>
      </c>
      <c r="T1598" s="144" t="e">
        <f>VLOOKUP(R1598,material!A:B,2,0)</f>
        <v>#N/A</v>
      </c>
      <c r="U1598" s="141" t="s">
        <v>7642</v>
      </c>
      <c r="V1598" s="141"/>
      <c r="W1598" s="273">
        <v>42</v>
      </c>
      <c r="X1598" s="141">
        <f>VLOOKUP(W1598,SIZE!A:B,2,0)</f>
        <v>88</v>
      </c>
      <c r="Y1598" s="141">
        <v>27.99</v>
      </c>
      <c r="Z1598" s="141" t="s">
        <v>1057</v>
      </c>
      <c r="AA1598" s="141">
        <f>VLOOKUP(Z1598,COLOR!A:B,2,0)</f>
        <v>5</v>
      </c>
      <c r="AB1598" s="130"/>
      <c r="AC1598" s="130"/>
      <c r="AD1598" s="130"/>
      <c r="AE1598" s="130"/>
      <c r="AF1598" s="130"/>
      <c r="AG1598" s="130"/>
      <c r="AH1598" s="130"/>
      <c r="AI1598" s="130"/>
      <c r="AJ1598" s="130"/>
      <c r="AK1598" s="130"/>
      <c r="AL1598" s="130"/>
      <c r="AM1598" s="130"/>
    </row>
    <row r="1599" spans="1:39" ht="20.25" customHeight="1">
      <c r="A1599" s="132">
        <v>1598</v>
      </c>
      <c r="B1599" s="19" t="s">
        <v>6060</v>
      </c>
      <c r="C1599" s="250">
        <v>61124190000</v>
      </c>
      <c r="D1599" s="261" t="s">
        <v>645</v>
      </c>
      <c r="E1599" s="143" t="str">
        <f t="shared" si="66"/>
        <v>Լողավարտիք</v>
      </c>
      <c r="F1599" s="273" t="s">
        <v>3668</v>
      </c>
      <c r="G1599" s="144">
        <f>VLOOKUP(E1599,subcategory!A:B,2,0)</f>
        <v>50</v>
      </c>
      <c r="H1599" s="273" t="s">
        <v>20</v>
      </c>
      <c r="I1599" s="213" t="e">
        <f>VLOOKUP(H1599,gender!A:B,2,0)</f>
        <v>#N/A</v>
      </c>
      <c r="J1599" s="273">
        <v>75</v>
      </c>
      <c r="K1599" s="273">
        <v>75</v>
      </c>
      <c r="L1599" s="273">
        <v>1</v>
      </c>
      <c r="M1599" s="273" t="s">
        <v>7166</v>
      </c>
      <c r="N1599" s="144" t="e">
        <f>VLOOKUP(M1599,brand!A:B,2,0)</f>
        <v>#N/A</v>
      </c>
      <c r="O1599" s="144"/>
      <c r="P1599" s="144" t="e">
        <f>VLOOKUP(O1599,country!A:B,2,0)</f>
        <v>#N/A</v>
      </c>
      <c r="Q1599" s="273" t="s">
        <v>3915</v>
      </c>
      <c r="R1599" s="144" t="str">
        <f t="shared" si="67"/>
        <v>89% Պոլիամիդ, 11% Էլաստան</v>
      </c>
      <c r="S1599" s="144" t="s">
        <v>7441</v>
      </c>
      <c r="T1599" s="144" t="e">
        <f>VLOOKUP(R1599,material!A:B,2,0)</f>
        <v>#N/A</v>
      </c>
      <c r="U1599" s="141" t="s">
        <v>7642</v>
      </c>
      <c r="V1599" s="141"/>
      <c r="W1599" s="273">
        <v>42</v>
      </c>
      <c r="X1599" s="141">
        <f>VLOOKUP(W1599,SIZE!A:B,2,0)</f>
        <v>88</v>
      </c>
      <c r="Y1599" s="141">
        <v>27.99</v>
      </c>
      <c r="Z1599" s="141" t="s">
        <v>1057</v>
      </c>
      <c r="AA1599" s="141">
        <f>VLOOKUP(Z1599,COLOR!A:B,2,0)</f>
        <v>5</v>
      </c>
      <c r="AB1599" s="130"/>
      <c r="AC1599" s="130"/>
      <c r="AD1599" s="130"/>
      <c r="AE1599" s="130"/>
      <c r="AF1599" s="130"/>
      <c r="AG1599" s="130"/>
      <c r="AH1599" s="130"/>
      <c r="AI1599" s="130"/>
      <c r="AJ1599" s="130"/>
      <c r="AK1599" s="130"/>
      <c r="AL1599" s="130"/>
      <c r="AM1599" s="130"/>
    </row>
    <row r="1600" spans="1:39" ht="20.25" customHeight="1">
      <c r="A1600" s="132">
        <v>1599</v>
      </c>
      <c r="B1600" s="19" t="s">
        <v>6061</v>
      </c>
      <c r="C1600" s="250">
        <v>61124190000</v>
      </c>
      <c r="D1600" s="261" t="s">
        <v>645</v>
      </c>
      <c r="E1600" s="143" t="str">
        <f t="shared" si="66"/>
        <v>Լողավարտիք</v>
      </c>
      <c r="F1600" s="273" t="s">
        <v>3668</v>
      </c>
      <c r="G1600" s="144">
        <f>VLOOKUP(E1600,subcategory!A:B,2,0)</f>
        <v>50</v>
      </c>
      <c r="H1600" s="273" t="s">
        <v>20</v>
      </c>
      <c r="I1600" s="213" t="e">
        <f>VLOOKUP(H1600,gender!A:B,2,0)</f>
        <v>#N/A</v>
      </c>
      <c r="J1600" s="273">
        <v>70</v>
      </c>
      <c r="K1600" s="273">
        <v>70</v>
      </c>
      <c r="L1600" s="273">
        <v>1</v>
      </c>
      <c r="M1600" s="273" t="s">
        <v>7166</v>
      </c>
      <c r="N1600" s="144" t="e">
        <f>VLOOKUP(M1600,brand!A:B,2,0)</f>
        <v>#N/A</v>
      </c>
      <c r="O1600" s="144"/>
      <c r="P1600" s="144" t="e">
        <f>VLOOKUP(O1600,country!A:B,2,0)</f>
        <v>#N/A</v>
      </c>
      <c r="Q1600" s="273" t="s">
        <v>3915</v>
      </c>
      <c r="R1600" s="144" t="str">
        <f t="shared" si="67"/>
        <v>89% Պոլիամիդ, 11% Էլաստան</v>
      </c>
      <c r="S1600" s="144" t="s">
        <v>7441</v>
      </c>
      <c r="T1600" s="144" t="e">
        <f>VLOOKUP(R1600,material!A:B,2,0)</f>
        <v>#N/A</v>
      </c>
      <c r="U1600" s="141" t="s">
        <v>7642</v>
      </c>
      <c r="V1600" s="141"/>
      <c r="W1600" s="273">
        <v>40</v>
      </c>
      <c r="X1600" s="141">
        <f>VLOOKUP(W1600,SIZE!A:B,2,0)</f>
        <v>79</v>
      </c>
      <c r="Y1600" s="141">
        <v>27.99</v>
      </c>
      <c r="Z1600" s="141" t="s">
        <v>1057</v>
      </c>
      <c r="AA1600" s="141">
        <f>VLOOKUP(Z1600,COLOR!A:B,2,0)</f>
        <v>5</v>
      </c>
      <c r="AB1600" s="130"/>
      <c r="AC1600" s="130"/>
      <c r="AD1600" s="130"/>
      <c r="AE1600" s="130"/>
      <c r="AF1600" s="130"/>
      <c r="AG1600" s="130"/>
      <c r="AH1600" s="130"/>
      <c r="AI1600" s="130"/>
      <c r="AJ1600" s="130"/>
      <c r="AK1600" s="130"/>
      <c r="AL1600" s="130"/>
      <c r="AM1600" s="130"/>
    </row>
    <row r="1601" spans="1:39" ht="20.25" customHeight="1">
      <c r="A1601" s="132">
        <v>1600</v>
      </c>
      <c r="B1601" s="19" t="s">
        <v>6062</v>
      </c>
      <c r="C1601" s="250">
        <v>61124190000</v>
      </c>
      <c r="D1601" s="261" t="s">
        <v>645</v>
      </c>
      <c r="E1601" s="143" t="str">
        <f t="shared" si="66"/>
        <v>Լողավարտիք</v>
      </c>
      <c r="F1601" s="273" t="s">
        <v>3668</v>
      </c>
      <c r="G1601" s="144">
        <f>VLOOKUP(E1601,subcategory!A:B,2,0)</f>
        <v>50</v>
      </c>
      <c r="H1601" s="273" t="s">
        <v>20</v>
      </c>
      <c r="I1601" s="213" t="e">
        <f>VLOOKUP(H1601,gender!A:B,2,0)</f>
        <v>#N/A</v>
      </c>
      <c r="J1601" s="273">
        <v>65</v>
      </c>
      <c r="K1601" s="273">
        <v>65</v>
      </c>
      <c r="L1601" s="273">
        <v>1</v>
      </c>
      <c r="M1601" s="273" t="s">
        <v>7166</v>
      </c>
      <c r="N1601" s="144" t="e">
        <f>VLOOKUP(M1601,brand!A:B,2,0)</f>
        <v>#N/A</v>
      </c>
      <c r="O1601" s="144"/>
      <c r="P1601" s="144" t="e">
        <f>VLOOKUP(O1601,country!A:B,2,0)</f>
        <v>#N/A</v>
      </c>
      <c r="Q1601" s="273" t="s">
        <v>3915</v>
      </c>
      <c r="R1601" s="144" t="str">
        <f t="shared" si="67"/>
        <v>89% Պոլիամիդ, 11% Էլաստան</v>
      </c>
      <c r="S1601" s="144" t="s">
        <v>7441</v>
      </c>
      <c r="T1601" s="144" t="e">
        <f>VLOOKUP(R1601,material!A:B,2,0)</f>
        <v>#N/A</v>
      </c>
      <c r="U1601" s="141" t="s">
        <v>7642</v>
      </c>
      <c r="V1601" s="141"/>
      <c r="W1601" s="273">
        <v>38</v>
      </c>
      <c r="X1601" s="141">
        <f>VLOOKUP(W1601,SIZE!A:B,2,0)</f>
        <v>64</v>
      </c>
      <c r="Y1601" s="141">
        <v>27.99</v>
      </c>
      <c r="Z1601" s="141" t="s">
        <v>1057</v>
      </c>
      <c r="AA1601" s="141">
        <f>VLOOKUP(Z1601,COLOR!A:B,2,0)</f>
        <v>5</v>
      </c>
      <c r="AB1601" s="130"/>
      <c r="AC1601" s="130"/>
      <c r="AD1601" s="130"/>
      <c r="AE1601" s="130"/>
      <c r="AF1601" s="130"/>
      <c r="AG1601" s="130"/>
      <c r="AH1601" s="130"/>
      <c r="AI1601" s="130"/>
      <c r="AJ1601" s="130"/>
      <c r="AK1601" s="130"/>
      <c r="AL1601" s="130"/>
      <c r="AM1601" s="130"/>
    </row>
    <row r="1602" spans="1:39" ht="20.25" customHeight="1">
      <c r="A1602" s="132">
        <v>1601</v>
      </c>
      <c r="B1602" s="19" t="s">
        <v>6063</v>
      </c>
      <c r="C1602" s="250">
        <v>61124190000</v>
      </c>
      <c r="D1602" s="261" t="s">
        <v>645</v>
      </c>
      <c r="E1602" s="143" t="str">
        <f t="shared" si="66"/>
        <v>Լողավարտիք</v>
      </c>
      <c r="F1602" s="273" t="s">
        <v>3668</v>
      </c>
      <c r="G1602" s="144">
        <f>VLOOKUP(E1602,subcategory!A:B,2,0)</f>
        <v>50</v>
      </c>
      <c r="H1602" s="273" t="s">
        <v>20</v>
      </c>
      <c r="I1602" s="213" t="e">
        <f>VLOOKUP(H1602,gender!A:B,2,0)</f>
        <v>#N/A</v>
      </c>
      <c r="J1602" s="273">
        <v>60</v>
      </c>
      <c r="K1602" s="273">
        <v>60</v>
      </c>
      <c r="L1602" s="273">
        <v>1</v>
      </c>
      <c r="M1602" s="273" t="s">
        <v>7166</v>
      </c>
      <c r="N1602" s="144" t="e">
        <f>VLOOKUP(M1602,brand!A:B,2,0)</f>
        <v>#N/A</v>
      </c>
      <c r="O1602" s="144"/>
      <c r="P1602" s="144" t="e">
        <f>VLOOKUP(O1602,country!A:B,2,0)</f>
        <v>#N/A</v>
      </c>
      <c r="Q1602" s="273" t="s">
        <v>3915</v>
      </c>
      <c r="R1602" s="144" t="str">
        <f t="shared" si="67"/>
        <v>89% Պոլիամիդ, 11% Էլաստան</v>
      </c>
      <c r="S1602" s="144" t="s">
        <v>7441</v>
      </c>
      <c r="T1602" s="144" t="e">
        <f>VLOOKUP(R1602,material!A:B,2,0)</f>
        <v>#N/A</v>
      </c>
      <c r="U1602" s="141" t="s">
        <v>7642</v>
      </c>
      <c r="V1602" s="141"/>
      <c r="W1602" s="273">
        <v>36</v>
      </c>
      <c r="X1602" s="141">
        <f>VLOOKUP(W1602,SIZE!A:B,2,0)</f>
        <v>52</v>
      </c>
      <c r="Y1602" s="141">
        <v>27.99</v>
      </c>
      <c r="Z1602" s="141" t="s">
        <v>1057</v>
      </c>
      <c r="AA1602" s="141">
        <f>VLOOKUP(Z1602,COLOR!A:B,2,0)</f>
        <v>5</v>
      </c>
      <c r="AB1602" s="130"/>
      <c r="AC1602" s="130"/>
      <c r="AD1602" s="130"/>
      <c r="AE1602" s="130"/>
      <c r="AF1602" s="130"/>
      <c r="AG1602" s="130"/>
      <c r="AH1602" s="130"/>
      <c r="AI1602" s="130"/>
      <c r="AJ1602" s="130"/>
      <c r="AK1602" s="130"/>
      <c r="AL1602" s="130"/>
      <c r="AM1602" s="130"/>
    </row>
    <row r="1603" spans="1:39" ht="20.25" customHeight="1">
      <c r="A1603" s="132">
        <v>1602</v>
      </c>
      <c r="B1603" s="19" t="s">
        <v>6064</v>
      </c>
      <c r="C1603" s="250">
        <v>61124190000</v>
      </c>
      <c r="D1603" s="261" t="s">
        <v>647</v>
      </c>
      <c r="E1603" s="143" t="str">
        <f t="shared" ref="E1603:E1666" si="68">PROPER(F1603)</f>
        <v>Լողազգեստ Կրծքկալ</v>
      </c>
      <c r="F1603" s="273" t="s">
        <v>3667</v>
      </c>
      <c r="G1603" s="144">
        <f>VLOOKUP(E1603,subcategory!A:B,2,0)</f>
        <v>48</v>
      </c>
      <c r="H1603" s="273" t="s">
        <v>20</v>
      </c>
      <c r="I1603" s="213" t="e">
        <f>VLOOKUP(H1603,gender!A:B,2,0)</f>
        <v>#N/A</v>
      </c>
      <c r="J1603" s="273">
        <v>85</v>
      </c>
      <c r="K1603" s="273">
        <v>85</v>
      </c>
      <c r="L1603" s="273">
        <v>1</v>
      </c>
      <c r="M1603" s="273" t="s">
        <v>7166</v>
      </c>
      <c r="N1603" s="144" t="e">
        <f>VLOOKUP(M1603,brand!A:B,2,0)</f>
        <v>#N/A</v>
      </c>
      <c r="O1603" s="144"/>
      <c r="P1603" s="144" t="e">
        <f>VLOOKUP(O1603,country!A:B,2,0)</f>
        <v>#N/A</v>
      </c>
      <c r="Q1603" s="273" t="s">
        <v>3915</v>
      </c>
      <c r="R1603" s="144" t="str">
        <f t="shared" si="67"/>
        <v>89% Պոլիամիդ, 11% Էլաստան</v>
      </c>
      <c r="S1603" s="144" t="s">
        <v>7441</v>
      </c>
      <c r="T1603" s="144" t="e">
        <f>VLOOKUP(R1603,material!A:B,2,0)</f>
        <v>#N/A</v>
      </c>
      <c r="U1603" s="141" t="s">
        <v>7642</v>
      </c>
      <c r="V1603" s="141"/>
      <c r="W1603" s="273">
        <v>36</v>
      </c>
      <c r="X1603" s="141">
        <f>VLOOKUP(W1603,SIZE!A:B,2,0)</f>
        <v>52</v>
      </c>
      <c r="Y1603" s="141">
        <v>39.99</v>
      </c>
      <c r="Z1603" s="141" t="s">
        <v>1057</v>
      </c>
      <c r="AA1603" s="141">
        <f>VLOOKUP(Z1603,COLOR!A:B,2,0)</f>
        <v>5</v>
      </c>
      <c r="AB1603" s="130"/>
      <c r="AC1603" s="130"/>
      <c r="AD1603" s="130"/>
      <c r="AE1603" s="130"/>
      <c r="AF1603" s="130"/>
      <c r="AG1603" s="130"/>
      <c r="AH1603" s="130"/>
      <c r="AI1603" s="130"/>
      <c r="AJ1603" s="130"/>
      <c r="AK1603" s="130"/>
      <c r="AL1603" s="130"/>
      <c r="AM1603" s="130"/>
    </row>
    <row r="1604" spans="1:39" ht="20.25" customHeight="1">
      <c r="A1604" s="132">
        <v>1603</v>
      </c>
      <c r="B1604" s="19" t="s">
        <v>6065</v>
      </c>
      <c r="C1604" s="250">
        <v>61124190000</v>
      </c>
      <c r="D1604" s="261" t="s">
        <v>645</v>
      </c>
      <c r="E1604" s="143" t="str">
        <f t="shared" si="68"/>
        <v>Լողավարտիք</v>
      </c>
      <c r="F1604" s="273" t="s">
        <v>3668</v>
      </c>
      <c r="G1604" s="144">
        <f>VLOOKUP(E1604,subcategory!A:B,2,0)</f>
        <v>50</v>
      </c>
      <c r="H1604" s="273" t="s">
        <v>20</v>
      </c>
      <c r="I1604" s="213" t="e">
        <f>VLOOKUP(H1604,gender!A:B,2,0)</f>
        <v>#N/A</v>
      </c>
      <c r="J1604" s="273">
        <v>90</v>
      </c>
      <c r="K1604" s="273">
        <v>90</v>
      </c>
      <c r="L1604" s="273">
        <v>1</v>
      </c>
      <c r="M1604" s="273" t="s">
        <v>7166</v>
      </c>
      <c r="N1604" s="144" t="e">
        <f>VLOOKUP(M1604,brand!A:B,2,0)</f>
        <v>#N/A</v>
      </c>
      <c r="O1604" s="144"/>
      <c r="P1604" s="144" t="e">
        <f>VLOOKUP(O1604,country!A:B,2,0)</f>
        <v>#N/A</v>
      </c>
      <c r="Q1604" s="273" t="s">
        <v>3915</v>
      </c>
      <c r="R1604" s="144" t="str">
        <f t="shared" si="67"/>
        <v>90% Պոլիէստեր, 10% Էլաստան</v>
      </c>
      <c r="S1604" s="144" t="s">
        <v>7442</v>
      </c>
      <c r="T1604" s="144" t="e">
        <f>VLOOKUP(R1604,material!A:B,2,0)</f>
        <v>#N/A</v>
      </c>
      <c r="U1604" s="141" t="s">
        <v>7642</v>
      </c>
      <c r="V1604" s="141"/>
      <c r="W1604" s="273">
        <v>42</v>
      </c>
      <c r="X1604" s="141">
        <f>VLOOKUP(W1604,SIZE!A:B,2,0)</f>
        <v>88</v>
      </c>
      <c r="Y1604" s="141">
        <v>27.99</v>
      </c>
      <c r="Z1604" s="141" t="s">
        <v>1057</v>
      </c>
      <c r="AA1604" s="141">
        <f>VLOOKUP(Z1604,COLOR!A:B,2,0)</f>
        <v>5</v>
      </c>
      <c r="AB1604" s="130"/>
      <c r="AC1604" s="130"/>
      <c r="AD1604" s="130"/>
      <c r="AE1604" s="130"/>
      <c r="AF1604" s="130"/>
      <c r="AG1604" s="130"/>
      <c r="AH1604" s="130"/>
      <c r="AI1604" s="130"/>
      <c r="AJ1604" s="130"/>
      <c r="AK1604" s="130"/>
      <c r="AL1604" s="130"/>
      <c r="AM1604" s="130"/>
    </row>
    <row r="1605" spans="1:39" ht="20.25" customHeight="1">
      <c r="A1605" s="132">
        <v>1604</v>
      </c>
      <c r="B1605" s="19" t="s">
        <v>6066</v>
      </c>
      <c r="C1605" s="250">
        <v>61124190000</v>
      </c>
      <c r="D1605" s="261" t="s">
        <v>645</v>
      </c>
      <c r="E1605" s="143" t="str">
        <f t="shared" si="68"/>
        <v>Լողավարտիք</v>
      </c>
      <c r="F1605" s="273" t="s">
        <v>3668</v>
      </c>
      <c r="G1605" s="144">
        <f>VLOOKUP(E1605,subcategory!A:B,2,0)</f>
        <v>50</v>
      </c>
      <c r="H1605" s="273" t="s">
        <v>20</v>
      </c>
      <c r="I1605" s="213" t="e">
        <f>VLOOKUP(H1605,gender!A:B,2,0)</f>
        <v>#N/A</v>
      </c>
      <c r="J1605" s="273">
        <v>85</v>
      </c>
      <c r="K1605" s="273">
        <v>85</v>
      </c>
      <c r="L1605" s="273">
        <v>1</v>
      </c>
      <c r="M1605" s="273" t="s">
        <v>7166</v>
      </c>
      <c r="N1605" s="144" t="e">
        <f>VLOOKUP(M1605,brand!A:B,2,0)</f>
        <v>#N/A</v>
      </c>
      <c r="O1605" s="144"/>
      <c r="P1605" s="144" t="e">
        <f>VLOOKUP(O1605,country!A:B,2,0)</f>
        <v>#N/A</v>
      </c>
      <c r="Q1605" s="273" t="s">
        <v>3915</v>
      </c>
      <c r="R1605" s="144" t="str">
        <f t="shared" si="67"/>
        <v>90% Պոլիէստեր, 10% Էլաստան</v>
      </c>
      <c r="S1605" s="144" t="s">
        <v>7442</v>
      </c>
      <c r="T1605" s="144" t="e">
        <f>VLOOKUP(R1605,material!A:B,2,0)</f>
        <v>#N/A</v>
      </c>
      <c r="U1605" s="141" t="s">
        <v>7642</v>
      </c>
      <c r="V1605" s="141"/>
      <c r="W1605" s="273">
        <v>40</v>
      </c>
      <c r="X1605" s="141">
        <f>VLOOKUP(W1605,SIZE!A:B,2,0)</f>
        <v>79</v>
      </c>
      <c r="Y1605" s="141">
        <v>27.99</v>
      </c>
      <c r="Z1605" s="141" t="s">
        <v>1057</v>
      </c>
      <c r="AA1605" s="141">
        <f>VLOOKUP(Z1605,COLOR!A:B,2,0)</f>
        <v>5</v>
      </c>
      <c r="AB1605" s="130"/>
      <c r="AC1605" s="130"/>
      <c r="AD1605" s="130"/>
      <c r="AE1605" s="130"/>
      <c r="AF1605" s="130"/>
      <c r="AG1605" s="130"/>
      <c r="AH1605" s="130"/>
      <c r="AI1605" s="130"/>
      <c r="AJ1605" s="130"/>
      <c r="AK1605" s="130"/>
      <c r="AL1605" s="130"/>
      <c r="AM1605" s="130"/>
    </row>
    <row r="1606" spans="1:39" ht="20.25" customHeight="1">
      <c r="A1606" s="132">
        <v>1605</v>
      </c>
      <c r="B1606" s="19" t="s">
        <v>6067</v>
      </c>
      <c r="C1606" s="250">
        <v>61124190000</v>
      </c>
      <c r="D1606" s="261" t="s">
        <v>645</v>
      </c>
      <c r="E1606" s="143" t="str">
        <f t="shared" si="68"/>
        <v>Լողավարտիք</v>
      </c>
      <c r="F1606" s="273" t="s">
        <v>3668</v>
      </c>
      <c r="G1606" s="144">
        <f>VLOOKUP(E1606,subcategory!A:B,2,0)</f>
        <v>50</v>
      </c>
      <c r="H1606" s="273" t="s">
        <v>20</v>
      </c>
      <c r="I1606" s="213" t="e">
        <f>VLOOKUP(H1606,gender!A:B,2,0)</f>
        <v>#N/A</v>
      </c>
      <c r="J1606" s="273">
        <v>90</v>
      </c>
      <c r="K1606" s="273">
        <v>90</v>
      </c>
      <c r="L1606" s="273">
        <v>1</v>
      </c>
      <c r="M1606" s="273" t="s">
        <v>7166</v>
      </c>
      <c r="N1606" s="144" t="e">
        <f>VLOOKUP(M1606,brand!A:B,2,0)</f>
        <v>#N/A</v>
      </c>
      <c r="O1606" s="144"/>
      <c r="P1606" s="144" t="e">
        <f>VLOOKUP(O1606,country!A:B,2,0)</f>
        <v>#N/A</v>
      </c>
      <c r="Q1606" s="273" t="s">
        <v>3915</v>
      </c>
      <c r="R1606" s="144" t="str">
        <f t="shared" si="67"/>
        <v>90% Պոլիէստեր, 10% Էլաստան</v>
      </c>
      <c r="S1606" s="144" t="s">
        <v>7442</v>
      </c>
      <c r="T1606" s="144" t="e">
        <f>VLOOKUP(R1606,material!A:B,2,0)</f>
        <v>#N/A</v>
      </c>
      <c r="U1606" s="141" t="s">
        <v>7642</v>
      </c>
      <c r="V1606" s="141"/>
      <c r="W1606" s="273">
        <v>42</v>
      </c>
      <c r="X1606" s="141">
        <f>VLOOKUP(W1606,SIZE!A:B,2,0)</f>
        <v>88</v>
      </c>
      <c r="Y1606" s="141">
        <v>27.99</v>
      </c>
      <c r="Z1606" s="141" t="s">
        <v>1057</v>
      </c>
      <c r="AA1606" s="141">
        <f>VLOOKUP(Z1606,COLOR!A:B,2,0)</f>
        <v>5</v>
      </c>
      <c r="AB1606" s="130"/>
      <c r="AC1606" s="130"/>
      <c r="AD1606" s="130"/>
      <c r="AE1606" s="130"/>
      <c r="AF1606" s="130"/>
      <c r="AG1606" s="130"/>
      <c r="AH1606" s="130"/>
      <c r="AI1606" s="130"/>
      <c r="AJ1606" s="130"/>
      <c r="AK1606" s="130"/>
      <c r="AL1606" s="130"/>
      <c r="AM1606" s="130"/>
    </row>
    <row r="1607" spans="1:39" ht="20.25" customHeight="1">
      <c r="A1607" s="132">
        <v>1606</v>
      </c>
      <c r="B1607" s="19" t="s">
        <v>6068</v>
      </c>
      <c r="C1607" s="250">
        <v>61124190000</v>
      </c>
      <c r="D1607" s="261" t="s">
        <v>645</v>
      </c>
      <c r="E1607" s="143" t="str">
        <f t="shared" si="68"/>
        <v>Լողավարտիք</v>
      </c>
      <c r="F1607" s="273" t="s">
        <v>3668</v>
      </c>
      <c r="G1607" s="144">
        <f>VLOOKUP(E1607,subcategory!A:B,2,0)</f>
        <v>50</v>
      </c>
      <c r="H1607" s="273" t="s">
        <v>20</v>
      </c>
      <c r="I1607" s="213" t="e">
        <f>VLOOKUP(H1607,gender!A:B,2,0)</f>
        <v>#N/A</v>
      </c>
      <c r="J1607" s="273">
        <v>75</v>
      </c>
      <c r="K1607" s="273">
        <v>75</v>
      </c>
      <c r="L1607" s="273">
        <v>1</v>
      </c>
      <c r="M1607" s="273" t="s">
        <v>7166</v>
      </c>
      <c r="N1607" s="144" t="e">
        <f>VLOOKUP(M1607,brand!A:B,2,0)</f>
        <v>#N/A</v>
      </c>
      <c r="O1607" s="144"/>
      <c r="P1607" s="144" t="e">
        <f>VLOOKUP(O1607,country!A:B,2,0)</f>
        <v>#N/A</v>
      </c>
      <c r="Q1607" s="273" t="s">
        <v>3915</v>
      </c>
      <c r="R1607" s="144" t="str">
        <f t="shared" si="67"/>
        <v>90% Պոլիէստեր, 10% Էլաստան</v>
      </c>
      <c r="S1607" s="144" t="s">
        <v>7442</v>
      </c>
      <c r="T1607" s="144" t="e">
        <f>VLOOKUP(R1607,material!A:B,2,0)</f>
        <v>#N/A</v>
      </c>
      <c r="U1607" s="141" t="s">
        <v>7642</v>
      </c>
      <c r="V1607" s="141"/>
      <c r="W1607" s="273">
        <v>36</v>
      </c>
      <c r="X1607" s="141">
        <f>VLOOKUP(W1607,SIZE!A:B,2,0)</f>
        <v>52</v>
      </c>
      <c r="Y1607" s="141">
        <v>27.99</v>
      </c>
      <c r="Z1607" s="141" t="s">
        <v>1057</v>
      </c>
      <c r="AA1607" s="141">
        <f>VLOOKUP(Z1607,COLOR!A:B,2,0)</f>
        <v>5</v>
      </c>
      <c r="AB1607" s="130"/>
      <c r="AC1607" s="130"/>
      <c r="AD1607" s="130"/>
      <c r="AE1607" s="130"/>
      <c r="AF1607" s="130"/>
      <c r="AG1607" s="130"/>
      <c r="AH1607" s="130"/>
      <c r="AI1607" s="130"/>
      <c r="AJ1607" s="130"/>
      <c r="AK1607" s="130"/>
      <c r="AL1607" s="130"/>
      <c r="AM1607" s="130"/>
    </row>
    <row r="1608" spans="1:39" ht="20.25" customHeight="1">
      <c r="A1608" s="132">
        <v>1607</v>
      </c>
      <c r="B1608" s="19" t="s">
        <v>6069</v>
      </c>
      <c r="C1608" s="250">
        <v>61124190000</v>
      </c>
      <c r="D1608" s="261" t="s">
        <v>645</v>
      </c>
      <c r="E1608" s="143" t="str">
        <f t="shared" si="68"/>
        <v>Լողավարտիք</v>
      </c>
      <c r="F1608" s="273" t="s">
        <v>3668</v>
      </c>
      <c r="G1608" s="144">
        <f>VLOOKUP(E1608,subcategory!A:B,2,0)</f>
        <v>50</v>
      </c>
      <c r="H1608" s="273" t="s">
        <v>20</v>
      </c>
      <c r="I1608" s="213" t="e">
        <f>VLOOKUP(H1608,gender!A:B,2,0)</f>
        <v>#N/A</v>
      </c>
      <c r="J1608" s="273">
        <v>85</v>
      </c>
      <c r="K1608" s="273">
        <v>85</v>
      </c>
      <c r="L1608" s="273">
        <v>1</v>
      </c>
      <c r="M1608" s="273" t="s">
        <v>7166</v>
      </c>
      <c r="N1608" s="144" t="e">
        <f>VLOOKUP(M1608,brand!A:B,2,0)</f>
        <v>#N/A</v>
      </c>
      <c r="O1608" s="144"/>
      <c r="P1608" s="144" t="e">
        <f>VLOOKUP(O1608,country!A:B,2,0)</f>
        <v>#N/A</v>
      </c>
      <c r="Q1608" s="273" t="s">
        <v>3915</v>
      </c>
      <c r="R1608" s="144" t="str">
        <f t="shared" si="67"/>
        <v>90% Պոլիէստեր, 10% Էլաստան</v>
      </c>
      <c r="S1608" s="144" t="s">
        <v>7442</v>
      </c>
      <c r="T1608" s="144" t="e">
        <f>VLOOKUP(R1608,material!A:B,2,0)</f>
        <v>#N/A</v>
      </c>
      <c r="U1608" s="141" t="s">
        <v>7642</v>
      </c>
      <c r="V1608" s="141"/>
      <c r="W1608" s="273">
        <v>40</v>
      </c>
      <c r="X1608" s="141">
        <f>VLOOKUP(W1608,SIZE!A:B,2,0)</f>
        <v>79</v>
      </c>
      <c r="Y1608" s="141">
        <v>27.99</v>
      </c>
      <c r="Z1608" s="141" t="s">
        <v>1057</v>
      </c>
      <c r="AA1608" s="141">
        <f>VLOOKUP(Z1608,COLOR!A:B,2,0)</f>
        <v>5</v>
      </c>
      <c r="AB1608" s="130"/>
      <c r="AC1608" s="130"/>
      <c r="AD1608" s="130"/>
      <c r="AE1608" s="130"/>
      <c r="AF1608" s="130"/>
      <c r="AG1608" s="130"/>
      <c r="AH1608" s="130"/>
      <c r="AI1608" s="130"/>
      <c r="AJ1608" s="130"/>
      <c r="AK1608" s="130"/>
      <c r="AL1608" s="130"/>
      <c r="AM1608" s="130"/>
    </row>
    <row r="1609" spans="1:39" ht="20.25" customHeight="1">
      <c r="A1609" s="132">
        <v>1608</v>
      </c>
      <c r="B1609" s="19" t="s">
        <v>6070</v>
      </c>
      <c r="C1609" s="250">
        <v>61124190000</v>
      </c>
      <c r="D1609" s="261" t="s">
        <v>645</v>
      </c>
      <c r="E1609" s="143" t="str">
        <f t="shared" si="68"/>
        <v>Լողավարտիք</v>
      </c>
      <c r="F1609" s="273" t="s">
        <v>3668</v>
      </c>
      <c r="G1609" s="144">
        <f>VLOOKUP(E1609,subcategory!A:B,2,0)</f>
        <v>50</v>
      </c>
      <c r="H1609" s="273" t="s">
        <v>20</v>
      </c>
      <c r="I1609" s="213" t="e">
        <f>VLOOKUP(H1609,gender!A:B,2,0)</f>
        <v>#N/A</v>
      </c>
      <c r="J1609" s="273">
        <v>95</v>
      </c>
      <c r="K1609" s="273">
        <v>95</v>
      </c>
      <c r="L1609" s="273">
        <v>1</v>
      </c>
      <c r="M1609" s="273" t="s">
        <v>7166</v>
      </c>
      <c r="N1609" s="144" t="e">
        <f>VLOOKUP(M1609,brand!A:B,2,0)</f>
        <v>#N/A</v>
      </c>
      <c r="O1609" s="144"/>
      <c r="P1609" s="144" t="e">
        <f>VLOOKUP(O1609,country!A:B,2,0)</f>
        <v>#N/A</v>
      </c>
      <c r="Q1609" s="273" t="s">
        <v>3915</v>
      </c>
      <c r="R1609" s="144" t="str">
        <f t="shared" si="67"/>
        <v>90% Պոլիէստեր, 10% Էլաստան</v>
      </c>
      <c r="S1609" s="144" t="s">
        <v>7442</v>
      </c>
      <c r="T1609" s="144" t="e">
        <f>VLOOKUP(R1609,material!A:B,2,0)</f>
        <v>#N/A</v>
      </c>
      <c r="U1609" s="141" t="s">
        <v>7642</v>
      </c>
      <c r="V1609" s="141"/>
      <c r="W1609" s="273">
        <v>44</v>
      </c>
      <c r="X1609" s="141">
        <f>VLOOKUP(W1609,SIZE!A:B,2,0)</f>
        <v>95</v>
      </c>
      <c r="Y1609" s="141">
        <v>27.99</v>
      </c>
      <c r="Z1609" s="141" t="s">
        <v>1057</v>
      </c>
      <c r="AA1609" s="141">
        <f>VLOOKUP(Z1609,COLOR!A:B,2,0)</f>
        <v>5</v>
      </c>
      <c r="AB1609" s="130"/>
      <c r="AC1609" s="130"/>
      <c r="AD1609" s="130"/>
      <c r="AE1609" s="130"/>
      <c r="AF1609" s="130"/>
      <c r="AG1609" s="130"/>
      <c r="AH1609" s="130"/>
      <c r="AI1609" s="130"/>
      <c r="AJ1609" s="130"/>
      <c r="AK1609" s="130"/>
      <c r="AL1609" s="130"/>
      <c r="AM1609" s="130"/>
    </row>
    <row r="1610" spans="1:39" ht="20.25" customHeight="1">
      <c r="A1610" s="132">
        <v>1609</v>
      </c>
      <c r="B1610" s="19" t="s">
        <v>6071</v>
      </c>
      <c r="C1610" s="250">
        <v>61124190000</v>
      </c>
      <c r="D1610" s="261" t="s">
        <v>645</v>
      </c>
      <c r="E1610" s="143" t="str">
        <f t="shared" si="68"/>
        <v>Լողավարտիք</v>
      </c>
      <c r="F1610" s="273" t="s">
        <v>3668</v>
      </c>
      <c r="G1610" s="144">
        <f>VLOOKUP(E1610,subcategory!A:B,2,0)</f>
        <v>50</v>
      </c>
      <c r="H1610" s="273" t="s">
        <v>20</v>
      </c>
      <c r="I1610" s="213" t="e">
        <f>VLOOKUP(H1610,gender!A:B,2,0)</f>
        <v>#N/A</v>
      </c>
      <c r="J1610" s="273">
        <v>80</v>
      </c>
      <c r="K1610" s="273">
        <v>80</v>
      </c>
      <c r="L1610" s="273">
        <v>1</v>
      </c>
      <c r="M1610" s="273" t="s">
        <v>7166</v>
      </c>
      <c r="N1610" s="144" t="e">
        <f>VLOOKUP(M1610,brand!A:B,2,0)</f>
        <v>#N/A</v>
      </c>
      <c r="O1610" s="144"/>
      <c r="P1610" s="144" t="e">
        <f>VLOOKUP(O1610,country!A:B,2,0)</f>
        <v>#N/A</v>
      </c>
      <c r="Q1610" s="273" t="s">
        <v>3915</v>
      </c>
      <c r="R1610" s="144" t="str">
        <f t="shared" si="67"/>
        <v>90% Պոլիէստեր, 10% Էլաստան</v>
      </c>
      <c r="S1610" s="144" t="s">
        <v>7442</v>
      </c>
      <c r="T1610" s="144" t="e">
        <f>VLOOKUP(R1610,material!A:B,2,0)</f>
        <v>#N/A</v>
      </c>
      <c r="U1610" s="141" t="s">
        <v>7642</v>
      </c>
      <c r="V1610" s="141"/>
      <c r="W1610" s="273">
        <v>38</v>
      </c>
      <c r="X1610" s="141">
        <f>VLOOKUP(W1610,SIZE!A:B,2,0)</f>
        <v>64</v>
      </c>
      <c r="Y1610" s="141">
        <v>27.99</v>
      </c>
      <c r="Z1610" s="141" t="s">
        <v>1057</v>
      </c>
      <c r="AA1610" s="141">
        <f>VLOOKUP(Z1610,COLOR!A:B,2,0)</f>
        <v>5</v>
      </c>
      <c r="AB1610" s="130"/>
      <c r="AC1610" s="130"/>
      <c r="AD1610" s="130"/>
      <c r="AE1610" s="130"/>
      <c r="AF1610" s="130"/>
      <c r="AG1610" s="130"/>
      <c r="AH1610" s="130"/>
      <c r="AI1610" s="130"/>
      <c r="AJ1610" s="130"/>
      <c r="AK1610" s="130"/>
      <c r="AL1610" s="130"/>
      <c r="AM1610" s="130"/>
    </row>
    <row r="1611" spans="1:39" ht="20.25" customHeight="1">
      <c r="A1611" s="132">
        <v>1610</v>
      </c>
      <c r="B1611" s="19" t="s">
        <v>6072</v>
      </c>
      <c r="C1611" s="250">
        <v>61124190000</v>
      </c>
      <c r="D1611" s="261" t="s">
        <v>645</v>
      </c>
      <c r="E1611" s="143" t="str">
        <f t="shared" si="68"/>
        <v>Լողավարտիք</v>
      </c>
      <c r="F1611" s="273" t="s">
        <v>3668</v>
      </c>
      <c r="G1611" s="144">
        <f>VLOOKUP(E1611,subcategory!A:B,2,0)</f>
        <v>50</v>
      </c>
      <c r="H1611" s="273" t="s">
        <v>20</v>
      </c>
      <c r="I1611" s="213" t="e">
        <f>VLOOKUP(H1611,gender!A:B,2,0)</f>
        <v>#N/A</v>
      </c>
      <c r="J1611" s="273">
        <v>95</v>
      </c>
      <c r="K1611" s="273">
        <v>95</v>
      </c>
      <c r="L1611" s="273">
        <v>1</v>
      </c>
      <c r="M1611" s="273" t="s">
        <v>7166</v>
      </c>
      <c r="N1611" s="144" t="e">
        <f>VLOOKUP(M1611,brand!A:B,2,0)</f>
        <v>#N/A</v>
      </c>
      <c r="O1611" s="144"/>
      <c r="P1611" s="144" t="e">
        <f>VLOOKUP(O1611,country!A:B,2,0)</f>
        <v>#N/A</v>
      </c>
      <c r="Q1611" s="273" t="s">
        <v>3915</v>
      </c>
      <c r="R1611" s="144" t="str">
        <f t="shared" si="67"/>
        <v>90% Պոլիէստեր, 10% Էլաստան</v>
      </c>
      <c r="S1611" s="144" t="s">
        <v>7442</v>
      </c>
      <c r="T1611" s="144" t="e">
        <f>VLOOKUP(R1611,material!A:B,2,0)</f>
        <v>#N/A</v>
      </c>
      <c r="U1611" s="141" t="s">
        <v>7642</v>
      </c>
      <c r="V1611" s="141"/>
      <c r="W1611" s="273">
        <v>44</v>
      </c>
      <c r="X1611" s="141">
        <f>VLOOKUP(W1611,SIZE!A:B,2,0)</f>
        <v>95</v>
      </c>
      <c r="Y1611" s="141">
        <v>27.99</v>
      </c>
      <c r="Z1611" s="141" t="s">
        <v>1057</v>
      </c>
      <c r="AA1611" s="141">
        <f>VLOOKUP(Z1611,COLOR!A:B,2,0)</f>
        <v>5</v>
      </c>
      <c r="AB1611" s="130"/>
      <c r="AC1611" s="130"/>
      <c r="AD1611" s="130"/>
      <c r="AE1611" s="130"/>
      <c r="AF1611" s="130"/>
      <c r="AG1611" s="130"/>
      <c r="AH1611" s="130"/>
      <c r="AI1611" s="130"/>
      <c r="AJ1611" s="130"/>
      <c r="AK1611" s="130"/>
      <c r="AL1611" s="130"/>
      <c r="AM1611" s="130"/>
    </row>
    <row r="1612" spans="1:39" ht="20.25" customHeight="1">
      <c r="A1612" s="132">
        <v>1611</v>
      </c>
      <c r="B1612" s="19" t="s">
        <v>6073</v>
      </c>
      <c r="C1612" s="250">
        <v>61124190000</v>
      </c>
      <c r="D1612" s="261" t="s">
        <v>645</v>
      </c>
      <c r="E1612" s="143" t="str">
        <f t="shared" si="68"/>
        <v>Լողավարտիք</v>
      </c>
      <c r="F1612" s="273" t="s">
        <v>3668</v>
      </c>
      <c r="G1612" s="144">
        <f>VLOOKUP(E1612,subcategory!A:B,2,0)</f>
        <v>50</v>
      </c>
      <c r="H1612" s="273" t="s">
        <v>20</v>
      </c>
      <c r="I1612" s="213" t="e">
        <f>VLOOKUP(H1612,gender!A:B,2,0)</f>
        <v>#N/A</v>
      </c>
      <c r="J1612" s="273">
        <v>90</v>
      </c>
      <c r="K1612" s="273">
        <v>90</v>
      </c>
      <c r="L1612" s="273">
        <v>1</v>
      </c>
      <c r="M1612" s="273" t="s">
        <v>7166</v>
      </c>
      <c r="N1612" s="144" t="e">
        <f>VLOOKUP(M1612,brand!A:B,2,0)</f>
        <v>#N/A</v>
      </c>
      <c r="O1612" s="144"/>
      <c r="P1612" s="144" t="e">
        <f>VLOOKUP(O1612,country!A:B,2,0)</f>
        <v>#N/A</v>
      </c>
      <c r="Q1612" s="273" t="s">
        <v>3915</v>
      </c>
      <c r="R1612" s="144" t="str">
        <f t="shared" si="67"/>
        <v>90% Պոլիէստեր, 10% Էլաստան</v>
      </c>
      <c r="S1612" s="144" t="s">
        <v>7442</v>
      </c>
      <c r="T1612" s="144" t="e">
        <f>VLOOKUP(R1612,material!A:B,2,0)</f>
        <v>#N/A</v>
      </c>
      <c r="U1612" s="141" t="s">
        <v>7642</v>
      </c>
      <c r="V1612" s="141"/>
      <c r="W1612" s="273">
        <v>44</v>
      </c>
      <c r="X1612" s="141">
        <f>VLOOKUP(W1612,SIZE!A:B,2,0)</f>
        <v>95</v>
      </c>
      <c r="Y1612" s="141">
        <v>27.99</v>
      </c>
      <c r="Z1612" s="141" t="s">
        <v>1057</v>
      </c>
      <c r="AA1612" s="141">
        <f>VLOOKUP(Z1612,COLOR!A:B,2,0)</f>
        <v>5</v>
      </c>
      <c r="AB1612" s="130"/>
      <c r="AC1612" s="130"/>
      <c r="AD1612" s="130"/>
      <c r="AE1612" s="130"/>
      <c r="AF1612" s="130"/>
      <c r="AG1612" s="130"/>
      <c r="AH1612" s="130"/>
      <c r="AI1612" s="130"/>
      <c r="AJ1612" s="130"/>
      <c r="AK1612" s="130"/>
      <c r="AL1612" s="130"/>
      <c r="AM1612" s="130"/>
    </row>
    <row r="1613" spans="1:39" ht="20.25" customHeight="1">
      <c r="A1613" s="132">
        <v>1612</v>
      </c>
      <c r="B1613" s="19" t="s">
        <v>6074</v>
      </c>
      <c r="C1613" s="250">
        <v>61124190000</v>
      </c>
      <c r="D1613" s="261" t="s">
        <v>645</v>
      </c>
      <c r="E1613" s="143" t="str">
        <f t="shared" si="68"/>
        <v>Լողավարտիք</v>
      </c>
      <c r="F1613" s="273" t="s">
        <v>3668</v>
      </c>
      <c r="G1613" s="144">
        <f>VLOOKUP(E1613,subcategory!A:B,2,0)</f>
        <v>50</v>
      </c>
      <c r="H1613" s="273" t="s">
        <v>20</v>
      </c>
      <c r="I1613" s="213" t="e">
        <f>VLOOKUP(H1613,gender!A:B,2,0)</f>
        <v>#N/A</v>
      </c>
      <c r="J1613" s="273">
        <v>75</v>
      </c>
      <c r="K1613" s="273">
        <v>75</v>
      </c>
      <c r="L1613" s="273">
        <v>1</v>
      </c>
      <c r="M1613" s="273" t="s">
        <v>7166</v>
      </c>
      <c r="N1613" s="144" t="e">
        <f>VLOOKUP(M1613,brand!A:B,2,0)</f>
        <v>#N/A</v>
      </c>
      <c r="O1613" s="144"/>
      <c r="P1613" s="144" t="e">
        <f>VLOOKUP(O1613,country!A:B,2,0)</f>
        <v>#N/A</v>
      </c>
      <c r="Q1613" s="273" t="s">
        <v>3915</v>
      </c>
      <c r="R1613" s="144" t="str">
        <f t="shared" si="67"/>
        <v>90% Պոլիէստեր, 10% Էլաստան</v>
      </c>
      <c r="S1613" s="144" t="s">
        <v>7442</v>
      </c>
      <c r="T1613" s="144" t="e">
        <f>VLOOKUP(R1613,material!A:B,2,0)</f>
        <v>#N/A</v>
      </c>
      <c r="U1613" s="141" t="s">
        <v>7642</v>
      </c>
      <c r="V1613" s="141"/>
      <c r="W1613" s="273">
        <v>36</v>
      </c>
      <c r="X1613" s="141">
        <f>VLOOKUP(W1613,SIZE!A:B,2,0)</f>
        <v>52</v>
      </c>
      <c r="Y1613" s="141">
        <v>27.99</v>
      </c>
      <c r="Z1613" s="141" t="s">
        <v>1057</v>
      </c>
      <c r="AA1613" s="141">
        <f>VLOOKUP(Z1613,COLOR!A:B,2,0)</f>
        <v>5</v>
      </c>
      <c r="AB1613" s="130"/>
      <c r="AC1613" s="130"/>
      <c r="AD1613" s="130"/>
      <c r="AE1613" s="130"/>
      <c r="AF1613" s="130"/>
      <c r="AG1613" s="130"/>
      <c r="AH1613" s="130"/>
      <c r="AI1613" s="130"/>
      <c r="AJ1613" s="130"/>
      <c r="AK1613" s="130"/>
      <c r="AL1613" s="130"/>
      <c r="AM1613" s="130"/>
    </row>
    <row r="1614" spans="1:39" ht="20.25" customHeight="1">
      <c r="A1614" s="132">
        <v>1613</v>
      </c>
      <c r="B1614" s="19" t="s">
        <v>6075</v>
      </c>
      <c r="C1614" s="250">
        <v>61124190000</v>
      </c>
      <c r="D1614" s="261" t="s">
        <v>645</v>
      </c>
      <c r="E1614" s="143" t="str">
        <f t="shared" si="68"/>
        <v>Լողավարտիք</v>
      </c>
      <c r="F1614" s="273" t="s">
        <v>3668</v>
      </c>
      <c r="G1614" s="144">
        <f>VLOOKUP(E1614,subcategory!A:B,2,0)</f>
        <v>50</v>
      </c>
      <c r="H1614" s="273" t="s">
        <v>20</v>
      </c>
      <c r="I1614" s="213" t="e">
        <f>VLOOKUP(H1614,gender!A:B,2,0)</f>
        <v>#N/A</v>
      </c>
      <c r="J1614" s="273">
        <v>80</v>
      </c>
      <c r="K1614" s="273">
        <v>80</v>
      </c>
      <c r="L1614" s="273">
        <v>1</v>
      </c>
      <c r="M1614" s="273" t="s">
        <v>7166</v>
      </c>
      <c r="N1614" s="144" t="e">
        <f>VLOOKUP(M1614,brand!A:B,2,0)</f>
        <v>#N/A</v>
      </c>
      <c r="O1614" s="144"/>
      <c r="P1614" s="144" t="e">
        <f>VLOOKUP(O1614,country!A:B,2,0)</f>
        <v>#N/A</v>
      </c>
      <c r="Q1614" s="273" t="s">
        <v>3915</v>
      </c>
      <c r="R1614" s="144" t="str">
        <f t="shared" si="67"/>
        <v>90% Պոլիէստեր, 10% Էլաստան</v>
      </c>
      <c r="S1614" s="144" t="s">
        <v>7442</v>
      </c>
      <c r="T1614" s="144" t="e">
        <f>VLOOKUP(R1614,material!A:B,2,0)</f>
        <v>#N/A</v>
      </c>
      <c r="U1614" s="141" t="s">
        <v>7642</v>
      </c>
      <c r="V1614" s="141"/>
      <c r="W1614" s="273">
        <v>38</v>
      </c>
      <c r="X1614" s="141">
        <f>VLOOKUP(W1614,SIZE!A:B,2,0)</f>
        <v>64</v>
      </c>
      <c r="Y1614" s="141">
        <v>27.99</v>
      </c>
      <c r="Z1614" s="141" t="s">
        <v>1057</v>
      </c>
      <c r="AA1614" s="141">
        <f>VLOOKUP(Z1614,COLOR!A:B,2,0)</f>
        <v>5</v>
      </c>
      <c r="AB1614" s="130"/>
      <c r="AC1614" s="130"/>
      <c r="AD1614" s="130"/>
      <c r="AE1614" s="130"/>
      <c r="AF1614" s="130"/>
      <c r="AG1614" s="130"/>
      <c r="AH1614" s="130"/>
      <c r="AI1614" s="130"/>
      <c r="AJ1614" s="130"/>
      <c r="AK1614" s="130"/>
      <c r="AL1614" s="130"/>
      <c r="AM1614" s="130"/>
    </row>
    <row r="1615" spans="1:39" ht="20.25" customHeight="1">
      <c r="A1615" s="132">
        <v>1614</v>
      </c>
      <c r="B1615" s="19" t="s">
        <v>6076</v>
      </c>
      <c r="C1615" s="250">
        <v>61124190000</v>
      </c>
      <c r="D1615" s="261" t="s">
        <v>645</v>
      </c>
      <c r="E1615" s="143" t="str">
        <f t="shared" si="68"/>
        <v>Լողավարտիք</v>
      </c>
      <c r="F1615" s="273" t="s">
        <v>3668</v>
      </c>
      <c r="G1615" s="144">
        <f>VLOOKUP(E1615,subcategory!A:B,2,0)</f>
        <v>50</v>
      </c>
      <c r="H1615" s="273" t="s">
        <v>20</v>
      </c>
      <c r="I1615" s="213" t="e">
        <f>VLOOKUP(H1615,gender!A:B,2,0)</f>
        <v>#N/A</v>
      </c>
      <c r="J1615" s="273">
        <v>85</v>
      </c>
      <c r="K1615" s="273">
        <v>85</v>
      </c>
      <c r="L1615" s="273">
        <v>1</v>
      </c>
      <c r="M1615" s="273" t="s">
        <v>7166</v>
      </c>
      <c r="N1615" s="144" t="e">
        <f>VLOOKUP(M1615,brand!A:B,2,0)</f>
        <v>#N/A</v>
      </c>
      <c r="O1615" s="144"/>
      <c r="P1615" s="144" t="e">
        <f>VLOOKUP(O1615,country!A:B,2,0)</f>
        <v>#N/A</v>
      </c>
      <c r="Q1615" s="273" t="s">
        <v>3915</v>
      </c>
      <c r="R1615" s="144" t="str">
        <f t="shared" si="67"/>
        <v>90% Պոլիէստեր, 10% Էլաստան</v>
      </c>
      <c r="S1615" s="144" t="s">
        <v>7442</v>
      </c>
      <c r="T1615" s="144" t="e">
        <f>VLOOKUP(R1615,material!A:B,2,0)</f>
        <v>#N/A</v>
      </c>
      <c r="U1615" s="141" t="s">
        <v>7642</v>
      </c>
      <c r="V1615" s="141"/>
      <c r="W1615" s="273">
        <v>40</v>
      </c>
      <c r="X1615" s="141">
        <f>VLOOKUP(W1615,SIZE!A:B,2,0)</f>
        <v>79</v>
      </c>
      <c r="Y1615" s="141">
        <v>27.99</v>
      </c>
      <c r="Z1615" s="141" t="s">
        <v>1057</v>
      </c>
      <c r="AA1615" s="141">
        <f>VLOOKUP(Z1615,COLOR!A:B,2,0)</f>
        <v>5</v>
      </c>
      <c r="AB1615" s="130"/>
      <c r="AC1615" s="130"/>
      <c r="AD1615" s="130"/>
      <c r="AE1615" s="130"/>
      <c r="AF1615" s="130"/>
      <c r="AG1615" s="130"/>
      <c r="AH1615" s="130"/>
      <c r="AI1615" s="130"/>
      <c r="AJ1615" s="130"/>
      <c r="AK1615" s="130"/>
      <c r="AL1615" s="130"/>
      <c r="AM1615" s="130"/>
    </row>
    <row r="1616" spans="1:39" ht="20.25" customHeight="1">
      <c r="A1616" s="132">
        <v>1615</v>
      </c>
      <c r="B1616" s="19" t="s">
        <v>6077</v>
      </c>
      <c r="C1616" s="250">
        <v>61124190000</v>
      </c>
      <c r="D1616" s="261" t="s">
        <v>645</v>
      </c>
      <c r="E1616" s="143" t="str">
        <f t="shared" si="68"/>
        <v>Լողավարտիք</v>
      </c>
      <c r="F1616" s="273" t="s">
        <v>3668</v>
      </c>
      <c r="G1616" s="144">
        <f>VLOOKUP(E1616,subcategory!A:B,2,0)</f>
        <v>50</v>
      </c>
      <c r="H1616" s="273" t="s">
        <v>20</v>
      </c>
      <c r="I1616" s="213" t="e">
        <f>VLOOKUP(H1616,gender!A:B,2,0)</f>
        <v>#N/A</v>
      </c>
      <c r="J1616" s="273">
        <v>85</v>
      </c>
      <c r="K1616" s="273">
        <v>85</v>
      </c>
      <c r="L1616" s="273">
        <v>1</v>
      </c>
      <c r="M1616" s="273" t="s">
        <v>7166</v>
      </c>
      <c r="N1616" s="144" t="e">
        <f>VLOOKUP(M1616,brand!A:B,2,0)</f>
        <v>#N/A</v>
      </c>
      <c r="O1616" s="144"/>
      <c r="P1616" s="144" t="e">
        <f>VLOOKUP(O1616,country!A:B,2,0)</f>
        <v>#N/A</v>
      </c>
      <c r="Q1616" s="273" t="s">
        <v>3915</v>
      </c>
      <c r="R1616" s="144" t="str">
        <f t="shared" si="67"/>
        <v>90% Պոլիէստեր, 10% Էլաստան</v>
      </c>
      <c r="S1616" s="144" t="s">
        <v>7442</v>
      </c>
      <c r="T1616" s="144" t="e">
        <f>VLOOKUP(R1616,material!A:B,2,0)</f>
        <v>#N/A</v>
      </c>
      <c r="U1616" s="141" t="s">
        <v>7642</v>
      </c>
      <c r="V1616" s="141"/>
      <c r="W1616" s="273">
        <v>40</v>
      </c>
      <c r="X1616" s="141">
        <f>VLOOKUP(W1616,SIZE!A:B,2,0)</f>
        <v>79</v>
      </c>
      <c r="Y1616" s="141">
        <v>27.99</v>
      </c>
      <c r="Z1616" s="141" t="s">
        <v>1057</v>
      </c>
      <c r="AA1616" s="141">
        <f>VLOOKUP(Z1616,COLOR!A:B,2,0)</f>
        <v>5</v>
      </c>
      <c r="AB1616" s="130"/>
      <c r="AC1616" s="130"/>
      <c r="AD1616" s="130"/>
      <c r="AE1616" s="130"/>
      <c r="AF1616" s="130"/>
      <c r="AG1616" s="130"/>
      <c r="AH1616" s="130"/>
      <c r="AI1616" s="130"/>
      <c r="AJ1616" s="130"/>
      <c r="AK1616" s="130"/>
      <c r="AL1616" s="130"/>
      <c r="AM1616" s="130"/>
    </row>
    <row r="1617" spans="1:39" ht="20.25" customHeight="1">
      <c r="A1617" s="132">
        <v>1616</v>
      </c>
      <c r="B1617" s="19" t="s">
        <v>6078</v>
      </c>
      <c r="C1617" s="250">
        <v>61124190000</v>
      </c>
      <c r="D1617" s="261" t="s">
        <v>645</v>
      </c>
      <c r="E1617" s="143" t="str">
        <f t="shared" si="68"/>
        <v>Լողավարտիք</v>
      </c>
      <c r="F1617" s="273" t="s">
        <v>3668</v>
      </c>
      <c r="G1617" s="144">
        <f>VLOOKUP(E1617,subcategory!A:B,2,0)</f>
        <v>50</v>
      </c>
      <c r="H1617" s="273" t="s">
        <v>20</v>
      </c>
      <c r="I1617" s="213" t="e">
        <f>VLOOKUP(H1617,gender!A:B,2,0)</f>
        <v>#N/A</v>
      </c>
      <c r="J1617" s="273">
        <v>80</v>
      </c>
      <c r="K1617" s="273">
        <v>80</v>
      </c>
      <c r="L1617" s="273">
        <v>1</v>
      </c>
      <c r="M1617" s="273" t="s">
        <v>7166</v>
      </c>
      <c r="N1617" s="144" t="e">
        <f>VLOOKUP(M1617,brand!A:B,2,0)</f>
        <v>#N/A</v>
      </c>
      <c r="O1617" s="144"/>
      <c r="P1617" s="144" t="e">
        <f>VLOOKUP(O1617,country!A:B,2,0)</f>
        <v>#N/A</v>
      </c>
      <c r="Q1617" s="273" t="s">
        <v>3915</v>
      </c>
      <c r="R1617" s="144" t="str">
        <f t="shared" si="67"/>
        <v>90% Պոլիէստեր, 10% Էլաստան</v>
      </c>
      <c r="S1617" s="144" t="s">
        <v>7442</v>
      </c>
      <c r="T1617" s="144" t="e">
        <f>VLOOKUP(R1617,material!A:B,2,0)</f>
        <v>#N/A</v>
      </c>
      <c r="U1617" s="141" t="s">
        <v>7642</v>
      </c>
      <c r="V1617" s="141"/>
      <c r="W1617" s="273">
        <v>36</v>
      </c>
      <c r="X1617" s="141">
        <f>VLOOKUP(W1617,SIZE!A:B,2,0)</f>
        <v>52</v>
      </c>
      <c r="Y1617" s="141">
        <v>27.99</v>
      </c>
      <c r="Z1617" s="141" t="s">
        <v>1057</v>
      </c>
      <c r="AA1617" s="141">
        <f>VLOOKUP(Z1617,COLOR!A:B,2,0)</f>
        <v>5</v>
      </c>
      <c r="AB1617" s="130"/>
      <c r="AC1617" s="130"/>
      <c r="AD1617" s="130"/>
      <c r="AE1617" s="130"/>
      <c r="AF1617" s="130"/>
      <c r="AG1617" s="130"/>
      <c r="AH1617" s="130"/>
      <c r="AI1617" s="130"/>
      <c r="AJ1617" s="130"/>
      <c r="AK1617" s="130"/>
      <c r="AL1617" s="130"/>
      <c r="AM1617" s="130"/>
    </row>
    <row r="1618" spans="1:39" ht="20.25" customHeight="1">
      <c r="A1618" s="132">
        <v>1617</v>
      </c>
      <c r="B1618" s="19" t="s">
        <v>6079</v>
      </c>
      <c r="C1618" s="250">
        <v>61124190000</v>
      </c>
      <c r="D1618" s="261" t="s">
        <v>645</v>
      </c>
      <c r="E1618" s="143" t="str">
        <f t="shared" si="68"/>
        <v>Լողավարտիք</v>
      </c>
      <c r="F1618" s="273" t="s">
        <v>3668</v>
      </c>
      <c r="G1618" s="144">
        <f>VLOOKUP(E1618,subcategory!A:B,2,0)</f>
        <v>50</v>
      </c>
      <c r="H1618" s="273" t="s">
        <v>20</v>
      </c>
      <c r="I1618" s="213" t="e">
        <f>VLOOKUP(H1618,gender!A:B,2,0)</f>
        <v>#N/A</v>
      </c>
      <c r="J1618" s="273">
        <v>90</v>
      </c>
      <c r="K1618" s="273">
        <v>90</v>
      </c>
      <c r="L1618" s="273">
        <v>1</v>
      </c>
      <c r="M1618" s="273" t="s">
        <v>7166</v>
      </c>
      <c r="N1618" s="144" t="e">
        <f>VLOOKUP(M1618,brand!A:B,2,0)</f>
        <v>#N/A</v>
      </c>
      <c r="O1618" s="144"/>
      <c r="P1618" s="144" t="e">
        <f>VLOOKUP(O1618,country!A:B,2,0)</f>
        <v>#N/A</v>
      </c>
      <c r="Q1618" s="273" t="s">
        <v>3915</v>
      </c>
      <c r="R1618" s="144" t="str">
        <f t="shared" si="67"/>
        <v>90% Պոլիէստեր, 10% Էլաստան</v>
      </c>
      <c r="S1618" s="144" t="s">
        <v>7442</v>
      </c>
      <c r="T1618" s="144" t="e">
        <f>VLOOKUP(R1618,material!A:B,2,0)</f>
        <v>#N/A</v>
      </c>
      <c r="U1618" s="141" t="s">
        <v>7642</v>
      </c>
      <c r="V1618" s="141"/>
      <c r="W1618" s="273">
        <v>42</v>
      </c>
      <c r="X1618" s="141">
        <f>VLOOKUP(W1618,SIZE!A:B,2,0)</f>
        <v>88</v>
      </c>
      <c r="Y1618" s="141">
        <v>27.99</v>
      </c>
      <c r="Z1618" s="141" t="s">
        <v>1057</v>
      </c>
      <c r="AA1618" s="141">
        <f>VLOOKUP(Z1618,COLOR!A:B,2,0)</f>
        <v>5</v>
      </c>
      <c r="AB1618" s="130"/>
      <c r="AC1618" s="130"/>
      <c r="AD1618" s="130"/>
      <c r="AE1618" s="130"/>
      <c r="AF1618" s="130"/>
      <c r="AG1618" s="130"/>
      <c r="AH1618" s="130"/>
      <c r="AI1618" s="130"/>
      <c r="AJ1618" s="130"/>
      <c r="AK1618" s="130"/>
      <c r="AL1618" s="130"/>
      <c r="AM1618" s="130"/>
    </row>
    <row r="1619" spans="1:39" ht="20.25" customHeight="1">
      <c r="A1619" s="132">
        <v>1618</v>
      </c>
      <c r="B1619" s="19" t="s">
        <v>6080</v>
      </c>
      <c r="C1619" s="250">
        <v>61124190000</v>
      </c>
      <c r="D1619" s="261" t="s">
        <v>645</v>
      </c>
      <c r="E1619" s="143" t="str">
        <f t="shared" si="68"/>
        <v>Լողավարտիք</v>
      </c>
      <c r="F1619" s="273" t="s">
        <v>3668</v>
      </c>
      <c r="G1619" s="144">
        <f>VLOOKUP(E1619,subcategory!A:B,2,0)</f>
        <v>50</v>
      </c>
      <c r="H1619" s="273" t="s">
        <v>20</v>
      </c>
      <c r="I1619" s="213" t="e">
        <f>VLOOKUP(H1619,gender!A:B,2,0)</f>
        <v>#N/A</v>
      </c>
      <c r="J1619" s="273">
        <v>80</v>
      </c>
      <c r="K1619" s="273">
        <v>80</v>
      </c>
      <c r="L1619" s="273">
        <v>1</v>
      </c>
      <c r="M1619" s="273" t="s">
        <v>7166</v>
      </c>
      <c r="N1619" s="144" t="e">
        <f>VLOOKUP(M1619,brand!A:B,2,0)</f>
        <v>#N/A</v>
      </c>
      <c r="O1619" s="144"/>
      <c r="P1619" s="144" t="e">
        <f>VLOOKUP(O1619,country!A:B,2,0)</f>
        <v>#N/A</v>
      </c>
      <c r="Q1619" s="273" t="s">
        <v>3915</v>
      </c>
      <c r="R1619" s="144" t="str">
        <f t="shared" si="67"/>
        <v>81% Պոլիամիդ, 14% Մետալիկ, 5% Էլաստան</v>
      </c>
      <c r="S1619" s="144" t="s">
        <v>7444</v>
      </c>
      <c r="T1619" s="144" t="e">
        <f>VLOOKUP(R1619,material!A:B,2,0)</f>
        <v>#N/A</v>
      </c>
      <c r="U1619" s="141" t="s">
        <v>7642</v>
      </c>
      <c r="V1619" s="141"/>
      <c r="W1619" s="273">
        <v>40</v>
      </c>
      <c r="X1619" s="141">
        <f>VLOOKUP(W1619,SIZE!A:B,2,0)</f>
        <v>79</v>
      </c>
      <c r="Y1619" s="141">
        <v>29.99</v>
      </c>
      <c r="Z1619" s="141" t="s">
        <v>1061</v>
      </c>
      <c r="AA1619" s="141">
        <f>VLOOKUP(Z1619,COLOR!A:B,2,0)</f>
        <v>4</v>
      </c>
      <c r="AB1619" s="130"/>
      <c r="AC1619" s="130"/>
      <c r="AD1619" s="130"/>
      <c r="AE1619" s="130"/>
      <c r="AF1619" s="130"/>
      <c r="AG1619" s="130"/>
      <c r="AH1619" s="130"/>
      <c r="AI1619" s="130"/>
      <c r="AJ1619" s="130"/>
      <c r="AK1619" s="130"/>
      <c r="AL1619" s="130"/>
      <c r="AM1619" s="130"/>
    </row>
    <row r="1620" spans="1:39" ht="20.25" customHeight="1">
      <c r="A1620" s="132">
        <v>1619</v>
      </c>
      <c r="B1620" s="19" t="s">
        <v>6081</v>
      </c>
      <c r="C1620" s="250">
        <v>61124190000</v>
      </c>
      <c r="D1620" s="261" t="s">
        <v>645</v>
      </c>
      <c r="E1620" s="143" t="str">
        <f t="shared" si="68"/>
        <v>Լողավարտիք</v>
      </c>
      <c r="F1620" s="273" t="s">
        <v>3668</v>
      </c>
      <c r="G1620" s="144">
        <f>VLOOKUP(E1620,subcategory!A:B,2,0)</f>
        <v>50</v>
      </c>
      <c r="H1620" s="273" t="s">
        <v>20</v>
      </c>
      <c r="I1620" s="213" t="e">
        <f>VLOOKUP(H1620,gender!A:B,2,0)</f>
        <v>#N/A</v>
      </c>
      <c r="J1620" s="273">
        <v>80</v>
      </c>
      <c r="K1620" s="273">
        <v>80</v>
      </c>
      <c r="L1620" s="273">
        <v>1</v>
      </c>
      <c r="M1620" s="273" t="s">
        <v>7166</v>
      </c>
      <c r="N1620" s="144" t="e">
        <f>VLOOKUP(M1620,brand!A:B,2,0)</f>
        <v>#N/A</v>
      </c>
      <c r="O1620" s="144"/>
      <c r="P1620" s="144" t="e">
        <f>VLOOKUP(O1620,country!A:B,2,0)</f>
        <v>#N/A</v>
      </c>
      <c r="Q1620" s="273" t="s">
        <v>3915</v>
      </c>
      <c r="R1620" s="144" t="str">
        <f t="shared" si="67"/>
        <v>81% Պոլիամիդ, 14% Մետալիկ, 5% Էլաստան</v>
      </c>
      <c r="S1620" s="144" t="s">
        <v>7444</v>
      </c>
      <c r="T1620" s="144" t="e">
        <f>VLOOKUP(R1620,material!A:B,2,0)</f>
        <v>#N/A</v>
      </c>
      <c r="U1620" s="141" t="s">
        <v>7642</v>
      </c>
      <c r="V1620" s="141"/>
      <c r="W1620" s="273">
        <v>40</v>
      </c>
      <c r="X1620" s="141">
        <f>VLOOKUP(W1620,SIZE!A:B,2,0)</f>
        <v>79</v>
      </c>
      <c r="Y1620" s="141">
        <v>29.99</v>
      </c>
      <c r="Z1620" s="141" t="s">
        <v>1061</v>
      </c>
      <c r="AA1620" s="141">
        <f>VLOOKUP(Z1620,COLOR!A:B,2,0)</f>
        <v>4</v>
      </c>
      <c r="AB1620" s="130"/>
      <c r="AC1620" s="130"/>
      <c r="AD1620" s="130"/>
      <c r="AE1620" s="130"/>
      <c r="AF1620" s="130"/>
      <c r="AG1620" s="130"/>
      <c r="AH1620" s="130"/>
      <c r="AI1620" s="130"/>
      <c r="AJ1620" s="130"/>
      <c r="AK1620" s="130"/>
      <c r="AL1620" s="130"/>
      <c r="AM1620" s="130"/>
    </row>
    <row r="1621" spans="1:39" ht="20.25" customHeight="1">
      <c r="A1621" s="132">
        <v>1620</v>
      </c>
      <c r="B1621" s="19" t="s">
        <v>6082</v>
      </c>
      <c r="C1621" s="250">
        <v>61124190000</v>
      </c>
      <c r="D1621" s="261" t="s">
        <v>645</v>
      </c>
      <c r="E1621" s="143" t="str">
        <f t="shared" si="68"/>
        <v>Լողավարտիք</v>
      </c>
      <c r="F1621" s="273" t="s">
        <v>3668</v>
      </c>
      <c r="G1621" s="144">
        <f>VLOOKUP(E1621,subcategory!A:B,2,0)</f>
        <v>50</v>
      </c>
      <c r="H1621" s="273" t="s">
        <v>20</v>
      </c>
      <c r="I1621" s="213" t="e">
        <f>VLOOKUP(H1621,gender!A:B,2,0)</f>
        <v>#N/A</v>
      </c>
      <c r="J1621" s="273">
        <v>65</v>
      </c>
      <c r="K1621" s="273">
        <v>65</v>
      </c>
      <c r="L1621" s="273">
        <v>1</v>
      </c>
      <c r="M1621" s="273" t="s">
        <v>7166</v>
      </c>
      <c r="N1621" s="144" t="e">
        <f>VLOOKUP(M1621,brand!A:B,2,0)</f>
        <v>#N/A</v>
      </c>
      <c r="O1621" s="144"/>
      <c r="P1621" s="144" t="e">
        <f>VLOOKUP(O1621,country!A:B,2,0)</f>
        <v>#N/A</v>
      </c>
      <c r="Q1621" s="273" t="s">
        <v>3915</v>
      </c>
      <c r="R1621" s="144" t="str">
        <f t="shared" ref="R1621:R1684" si="69">PROPER(S1621)</f>
        <v>81% Պոլիամիդ, 14% Մետալիկ, 5% Էլաստան</v>
      </c>
      <c r="S1621" s="144" t="s">
        <v>7444</v>
      </c>
      <c r="T1621" s="144" t="e">
        <f>VLOOKUP(R1621,material!A:B,2,0)</f>
        <v>#N/A</v>
      </c>
      <c r="U1621" s="141" t="s">
        <v>7642</v>
      </c>
      <c r="V1621" s="141"/>
      <c r="W1621" s="273">
        <v>38</v>
      </c>
      <c r="X1621" s="141">
        <f>VLOOKUP(W1621,SIZE!A:B,2,0)</f>
        <v>64</v>
      </c>
      <c r="Y1621" s="141">
        <v>29.99</v>
      </c>
      <c r="Z1621" s="141" t="s">
        <v>1061</v>
      </c>
      <c r="AA1621" s="141">
        <f>VLOOKUP(Z1621,COLOR!A:B,2,0)</f>
        <v>4</v>
      </c>
      <c r="AB1621" s="130"/>
      <c r="AC1621" s="130"/>
      <c r="AD1621" s="130"/>
      <c r="AE1621" s="130"/>
      <c r="AF1621" s="130"/>
      <c r="AG1621" s="130"/>
      <c r="AH1621" s="130"/>
      <c r="AI1621" s="130"/>
      <c r="AJ1621" s="130"/>
      <c r="AK1621" s="130"/>
      <c r="AL1621" s="130"/>
      <c r="AM1621" s="130"/>
    </row>
    <row r="1622" spans="1:39" ht="20.25" customHeight="1">
      <c r="A1622" s="132">
        <v>1621</v>
      </c>
      <c r="B1622" s="19" t="s">
        <v>6083</v>
      </c>
      <c r="C1622" s="250">
        <v>61124190000</v>
      </c>
      <c r="D1622" s="261" t="s">
        <v>645</v>
      </c>
      <c r="E1622" s="143" t="str">
        <f t="shared" si="68"/>
        <v>Լողավարտիք</v>
      </c>
      <c r="F1622" s="273" t="s">
        <v>3668</v>
      </c>
      <c r="G1622" s="144">
        <f>VLOOKUP(E1622,subcategory!A:B,2,0)</f>
        <v>50</v>
      </c>
      <c r="H1622" s="273" t="s">
        <v>20</v>
      </c>
      <c r="I1622" s="213" t="e">
        <f>VLOOKUP(H1622,gender!A:B,2,0)</f>
        <v>#N/A</v>
      </c>
      <c r="J1622" s="273">
        <v>75</v>
      </c>
      <c r="K1622" s="273">
        <v>75</v>
      </c>
      <c r="L1622" s="273">
        <v>1</v>
      </c>
      <c r="M1622" s="273" t="s">
        <v>7166</v>
      </c>
      <c r="N1622" s="144" t="e">
        <f>VLOOKUP(M1622,brand!A:B,2,0)</f>
        <v>#N/A</v>
      </c>
      <c r="O1622" s="144"/>
      <c r="P1622" s="144" t="e">
        <f>VLOOKUP(O1622,country!A:B,2,0)</f>
        <v>#N/A</v>
      </c>
      <c r="Q1622" s="273" t="s">
        <v>3915</v>
      </c>
      <c r="R1622" s="144" t="str">
        <f t="shared" si="69"/>
        <v>81% Պոլիամիդ, 14% Մետալիկ, 5% Էլաստան</v>
      </c>
      <c r="S1622" s="144" t="s">
        <v>7444</v>
      </c>
      <c r="T1622" s="144" t="e">
        <f>VLOOKUP(R1622,material!A:B,2,0)</f>
        <v>#N/A</v>
      </c>
      <c r="U1622" s="141" t="s">
        <v>7642</v>
      </c>
      <c r="V1622" s="141"/>
      <c r="W1622" s="273">
        <v>36</v>
      </c>
      <c r="X1622" s="141">
        <f>VLOOKUP(W1622,SIZE!A:B,2,0)</f>
        <v>52</v>
      </c>
      <c r="Y1622" s="141">
        <v>25.99</v>
      </c>
      <c r="Z1622" s="141" t="s">
        <v>1061</v>
      </c>
      <c r="AA1622" s="141">
        <f>VLOOKUP(Z1622,COLOR!A:B,2,0)</f>
        <v>4</v>
      </c>
      <c r="AB1622" s="130"/>
      <c r="AC1622" s="130"/>
      <c r="AD1622" s="130"/>
      <c r="AE1622" s="130"/>
      <c r="AF1622" s="130"/>
      <c r="AG1622" s="130"/>
      <c r="AH1622" s="130"/>
      <c r="AI1622" s="130"/>
      <c r="AJ1622" s="130"/>
      <c r="AK1622" s="130"/>
      <c r="AL1622" s="130"/>
      <c r="AM1622" s="130"/>
    </row>
    <row r="1623" spans="1:39" ht="20.25" customHeight="1">
      <c r="A1623" s="132">
        <v>1622</v>
      </c>
      <c r="B1623" s="19" t="s">
        <v>6084</v>
      </c>
      <c r="C1623" s="250">
        <v>61124190000</v>
      </c>
      <c r="D1623" s="261" t="s">
        <v>645</v>
      </c>
      <c r="E1623" s="143" t="str">
        <f t="shared" si="68"/>
        <v>Լողավարտիք</v>
      </c>
      <c r="F1623" s="273" t="s">
        <v>3668</v>
      </c>
      <c r="G1623" s="144">
        <f>VLOOKUP(E1623,subcategory!A:B,2,0)</f>
        <v>50</v>
      </c>
      <c r="H1623" s="273" t="s">
        <v>20</v>
      </c>
      <c r="I1623" s="213" t="e">
        <f>VLOOKUP(H1623,gender!A:B,2,0)</f>
        <v>#N/A</v>
      </c>
      <c r="J1623" s="273">
        <v>65</v>
      </c>
      <c r="K1623" s="273">
        <v>65</v>
      </c>
      <c r="L1623" s="273">
        <v>1</v>
      </c>
      <c r="M1623" s="273" t="s">
        <v>7166</v>
      </c>
      <c r="N1623" s="144" t="e">
        <f>VLOOKUP(M1623,brand!A:B,2,0)</f>
        <v>#N/A</v>
      </c>
      <c r="O1623" s="144"/>
      <c r="P1623" s="144" t="e">
        <f>VLOOKUP(O1623,country!A:B,2,0)</f>
        <v>#N/A</v>
      </c>
      <c r="Q1623" s="273" t="s">
        <v>3915</v>
      </c>
      <c r="R1623" s="144" t="str">
        <f t="shared" si="69"/>
        <v>81% Պոլիամիդ, 14% Մետալիկ, 5% Էլաստան</v>
      </c>
      <c r="S1623" s="144" t="s">
        <v>7444</v>
      </c>
      <c r="T1623" s="144" t="e">
        <f>VLOOKUP(R1623,material!A:B,2,0)</f>
        <v>#N/A</v>
      </c>
      <c r="U1623" s="141" t="s">
        <v>7642</v>
      </c>
      <c r="V1623" s="141"/>
      <c r="W1623" s="273">
        <v>38</v>
      </c>
      <c r="X1623" s="141">
        <f>VLOOKUP(W1623,SIZE!A:B,2,0)</f>
        <v>64</v>
      </c>
      <c r="Y1623" s="141">
        <v>29.99</v>
      </c>
      <c r="Z1623" s="245" t="s">
        <v>1061</v>
      </c>
      <c r="AA1623" s="141">
        <f>VLOOKUP(Z1623,COLOR!A:B,2,0)</f>
        <v>4</v>
      </c>
      <c r="AB1623" s="130"/>
      <c r="AC1623" s="130"/>
      <c r="AD1623" s="130"/>
      <c r="AE1623" s="130"/>
      <c r="AF1623" s="130"/>
      <c r="AG1623" s="130"/>
      <c r="AH1623" s="130"/>
      <c r="AI1623" s="130"/>
      <c r="AJ1623" s="130"/>
      <c r="AK1623" s="130"/>
      <c r="AL1623" s="130"/>
      <c r="AM1623" s="130"/>
    </row>
    <row r="1624" spans="1:39" ht="20.25" customHeight="1">
      <c r="A1624" s="132">
        <v>1623</v>
      </c>
      <c r="B1624" s="19" t="s">
        <v>6085</v>
      </c>
      <c r="C1624" s="250">
        <v>61124190000</v>
      </c>
      <c r="D1624" s="261" t="s">
        <v>645</v>
      </c>
      <c r="E1624" s="143" t="str">
        <f t="shared" si="68"/>
        <v>Լողավարտիք</v>
      </c>
      <c r="F1624" s="273" t="s">
        <v>3668</v>
      </c>
      <c r="G1624" s="144">
        <f>VLOOKUP(E1624,subcategory!A:B,2,0)</f>
        <v>50</v>
      </c>
      <c r="H1624" s="273" t="s">
        <v>20</v>
      </c>
      <c r="I1624" s="213" t="e">
        <f>VLOOKUP(H1624,gender!A:B,2,0)</f>
        <v>#N/A</v>
      </c>
      <c r="J1624" s="273">
        <v>80</v>
      </c>
      <c r="K1624" s="273">
        <v>80</v>
      </c>
      <c r="L1624" s="273">
        <v>1</v>
      </c>
      <c r="M1624" s="273" t="s">
        <v>7166</v>
      </c>
      <c r="N1624" s="144" t="e">
        <f>VLOOKUP(M1624,brand!A:B,2,0)</f>
        <v>#N/A</v>
      </c>
      <c r="O1624" s="144"/>
      <c r="P1624" s="144" t="e">
        <f>VLOOKUP(O1624,country!A:B,2,0)</f>
        <v>#N/A</v>
      </c>
      <c r="Q1624" s="273" t="s">
        <v>3915</v>
      </c>
      <c r="R1624" s="144" t="str">
        <f t="shared" si="69"/>
        <v>81% Պոլիամիդ, 14% Մետալիկ, 5% Էլաստան</v>
      </c>
      <c r="S1624" s="144" t="s">
        <v>7444</v>
      </c>
      <c r="T1624" s="144" t="e">
        <f>VLOOKUP(R1624,material!A:B,2,0)</f>
        <v>#N/A</v>
      </c>
      <c r="U1624" s="141" t="s">
        <v>7642</v>
      </c>
      <c r="V1624" s="141"/>
      <c r="W1624" s="273">
        <v>40</v>
      </c>
      <c r="X1624" s="141">
        <f>VLOOKUP(W1624,SIZE!A:B,2,0)</f>
        <v>79</v>
      </c>
      <c r="Y1624" s="141">
        <v>29.99</v>
      </c>
      <c r="Z1624" s="141" t="s">
        <v>1061</v>
      </c>
      <c r="AA1624" s="141">
        <f>VLOOKUP(Z1624,COLOR!A:B,2,0)</f>
        <v>4</v>
      </c>
      <c r="AB1624" s="130"/>
      <c r="AC1624" s="130"/>
      <c r="AD1624" s="130"/>
      <c r="AE1624" s="130"/>
      <c r="AF1624" s="130"/>
      <c r="AG1624" s="130"/>
      <c r="AH1624" s="130"/>
      <c r="AI1624" s="130"/>
      <c r="AJ1624" s="130"/>
      <c r="AK1624" s="130"/>
      <c r="AL1624" s="130"/>
      <c r="AM1624" s="130"/>
    </row>
    <row r="1625" spans="1:39" ht="20.25" customHeight="1">
      <c r="A1625" s="132">
        <v>1624</v>
      </c>
      <c r="B1625" s="19" t="s">
        <v>6086</v>
      </c>
      <c r="C1625" s="250">
        <v>61124190000</v>
      </c>
      <c r="D1625" s="261" t="s">
        <v>645</v>
      </c>
      <c r="E1625" s="143" t="str">
        <f t="shared" si="68"/>
        <v>Լողավարտիք</v>
      </c>
      <c r="F1625" s="273" t="s">
        <v>3668</v>
      </c>
      <c r="G1625" s="144">
        <f>VLOOKUP(E1625,subcategory!A:B,2,0)</f>
        <v>50</v>
      </c>
      <c r="H1625" s="273" t="s">
        <v>20</v>
      </c>
      <c r="I1625" s="213" t="e">
        <f>VLOOKUP(H1625,gender!A:B,2,0)</f>
        <v>#N/A</v>
      </c>
      <c r="J1625" s="273">
        <v>75</v>
      </c>
      <c r="K1625" s="273">
        <v>75</v>
      </c>
      <c r="L1625" s="273">
        <v>1</v>
      </c>
      <c r="M1625" s="273" t="s">
        <v>7166</v>
      </c>
      <c r="N1625" s="144" t="e">
        <f>VLOOKUP(M1625,brand!A:B,2,0)</f>
        <v>#N/A</v>
      </c>
      <c r="O1625" s="144"/>
      <c r="P1625" s="144" t="e">
        <f>VLOOKUP(O1625,country!A:B,2,0)</f>
        <v>#N/A</v>
      </c>
      <c r="Q1625" s="273" t="s">
        <v>3915</v>
      </c>
      <c r="R1625" s="144" t="str">
        <f t="shared" si="69"/>
        <v>81% Պոլիամիդ, 14% Մետալիկ, 5% Էլաստան</v>
      </c>
      <c r="S1625" s="144" t="s">
        <v>7444</v>
      </c>
      <c r="T1625" s="144" t="e">
        <f>VLOOKUP(R1625,material!A:B,2,0)</f>
        <v>#N/A</v>
      </c>
      <c r="U1625" s="141" t="s">
        <v>7642</v>
      </c>
      <c r="V1625" s="141"/>
      <c r="W1625" s="273">
        <v>44</v>
      </c>
      <c r="X1625" s="141">
        <f>VLOOKUP(W1625,SIZE!A:B,2,0)</f>
        <v>95</v>
      </c>
      <c r="Y1625" s="141">
        <v>29.99</v>
      </c>
      <c r="Z1625" s="141" t="s">
        <v>1061</v>
      </c>
      <c r="AA1625" s="141">
        <f>VLOOKUP(Z1625,COLOR!A:B,2,0)</f>
        <v>4</v>
      </c>
      <c r="AB1625" s="130"/>
      <c r="AC1625" s="130"/>
      <c r="AD1625" s="130"/>
      <c r="AE1625" s="130"/>
      <c r="AF1625" s="130"/>
      <c r="AG1625" s="130"/>
      <c r="AH1625" s="130"/>
      <c r="AI1625" s="130"/>
      <c r="AJ1625" s="130"/>
      <c r="AK1625" s="130"/>
      <c r="AL1625" s="130"/>
      <c r="AM1625" s="130"/>
    </row>
    <row r="1626" spans="1:39" ht="20.25" customHeight="1">
      <c r="A1626" s="132">
        <v>1625</v>
      </c>
      <c r="B1626" s="19" t="s">
        <v>6087</v>
      </c>
      <c r="C1626" s="250">
        <v>61124190000</v>
      </c>
      <c r="D1626" s="261" t="s">
        <v>645</v>
      </c>
      <c r="E1626" s="143" t="str">
        <f t="shared" si="68"/>
        <v>Լողավարտիք</v>
      </c>
      <c r="F1626" s="273" t="s">
        <v>3668</v>
      </c>
      <c r="G1626" s="144">
        <f>VLOOKUP(E1626,subcategory!A:B,2,0)</f>
        <v>50</v>
      </c>
      <c r="H1626" s="273" t="s">
        <v>20</v>
      </c>
      <c r="I1626" s="213" t="e">
        <f>VLOOKUP(H1626,gender!A:B,2,0)</f>
        <v>#N/A</v>
      </c>
      <c r="J1626" s="273">
        <v>80</v>
      </c>
      <c r="K1626" s="273">
        <v>80</v>
      </c>
      <c r="L1626" s="273">
        <v>1</v>
      </c>
      <c r="M1626" s="273" t="s">
        <v>7166</v>
      </c>
      <c r="N1626" s="144" t="e">
        <f>VLOOKUP(M1626,brand!A:B,2,0)</f>
        <v>#N/A</v>
      </c>
      <c r="O1626" s="144"/>
      <c r="P1626" s="144" t="e">
        <f>VLOOKUP(O1626,country!A:B,2,0)</f>
        <v>#N/A</v>
      </c>
      <c r="Q1626" s="273" t="s">
        <v>3915</v>
      </c>
      <c r="R1626" s="144" t="str">
        <f t="shared" si="69"/>
        <v>81% Պոլիամիդ, 14% Մետալիկ, 5% Էլաստան</v>
      </c>
      <c r="S1626" s="144" t="s">
        <v>7444</v>
      </c>
      <c r="T1626" s="144" t="e">
        <f>VLOOKUP(R1626,material!A:B,2,0)</f>
        <v>#N/A</v>
      </c>
      <c r="U1626" s="141" t="s">
        <v>7642</v>
      </c>
      <c r="V1626" s="141"/>
      <c r="W1626" s="273">
        <v>40</v>
      </c>
      <c r="X1626" s="141">
        <f>VLOOKUP(W1626,SIZE!A:B,2,0)</f>
        <v>79</v>
      </c>
      <c r="Y1626" s="141">
        <v>29.99</v>
      </c>
      <c r="Z1626" s="141" t="s">
        <v>1061</v>
      </c>
      <c r="AA1626" s="141">
        <f>VLOOKUP(Z1626,COLOR!A:B,2,0)</f>
        <v>4</v>
      </c>
      <c r="AB1626" s="130"/>
      <c r="AC1626" s="130"/>
      <c r="AD1626" s="130"/>
      <c r="AE1626" s="130"/>
      <c r="AF1626" s="130"/>
      <c r="AG1626" s="130"/>
      <c r="AH1626" s="130"/>
      <c r="AI1626" s="130"/>
      <c r="AJ1626" s="130"/>
      <c r="AK1626" s="130"/>
      <c r="AL1626" s="130"/>
      <c r="AM1626" s="130"/>
    </row>
    <row r="1627" spans="1:39" ht="20.25" customHeight="1">
      <c r="A1627" s="132">
        <v>1626</v>
      </c>
      <c r="B1627" s="19" t="s">
        <v>6088</v>
      </c>
      <c r="C1627" s="250">
        <v>61124190000</v>
      </c>
      <c r="D1627" s="261" t="s">
        <v>645</v>
      </c>
      <c r="E1627" s="143" t="str">
        <f t="shared" si="68"/>
        <v>Լողավարտիք</v>
      </c>
      <c r="F1627" s="273" t="s">
        <v>3668</v>
      </c>
      <c r="G1627" s="144">
        <f>VLOOKUP(E1627,subcategory!A:B,2,0)</f>
        <v>50</v>
      </c>
      <c r="H1627" s="273" t="s">
        <v>20</v>
      </c>
      <c r="I1627" s="213" t="e">
        <f>VLOOKUP(H1627,gender!A:B,2,0)</f>
        <v>#N/A</v>
      </c>
      <c r="J1627" s="273">
        <v>75</v>
      </c>
      <c r="K1627" s="273">
        <v>75</v>
      </c>
      <c r="L1627" s="273">
        <v>1</v>
      </c>
      <c r="M1627" s="273" t="s">
        <v>7166</v>
      </c>
      <c r="N1627" s="144" t="e">
        <f>VLOOKUP(M1627,brand!A:B,2,0)</f>
        <v>#N/A</v>
      </c>
      <c r="O1627" s="144"/>
      <c r="P1627" s="144" t="e">
        <f>VLOOKUP(O1627,country!A:B,2,0)</f>
        <v>#N/A</v>
      </c>
      <c r="Q1627" s="273" t="s">
        <v>3915</v>
      </c>
      <c r="R1627" s="144" t="str">
        <f t="shared" si="69"/>
        <v>81% Պոլիամիդ, 14% Մետալիկ, 5% Էլաստան</v>
      </c>
      <c r="S1627" s="144" t="s">
        <v>7444</v>
      </c>
      <c r="T1627" s="144" t="e">
        <f>VLOOKUP(R1627,material!A:B,2,0)</f>
        <v>#N/A</v>
      </c>
      <c r="U1627" s="141" t="s">
        <v>7642</v>
      </c>
      <c r="V1627" s="141"/>
      <c r="W1627" s="273">
        <v>38</v>
      </c>
      <c r="X1627" s="141">
        <f>VLOOKUP(W1627,SIZE!A:B,2,0)</f>
        <v>64</v>
      </c>
      <c r="Y1627" s="141">
        <v>29.99</v>
      </c>
      <c r="Z1627" s="141" t="s">
        <v>1061</v>
      </c>
      <c r="AA1627" s="141">
        <f>VLOOKUP(Z1627,COLOR!A:B,2,0)</f>
        <v>4</v>
      </c>
      <c r="AB1627" s="130"/>
      <c r="AC1627" s="130"/>
      <c r="AD1627" s="130"/>
      <c r="AE1627" s="130"/>
      <c r="AF1627" s="130"/>
      <c r="AG1627" s="130"/>
      <c r="AH1627" s="130"/>
      <c r="AI1627" s="130"/>
      <c r="AJ1627" s="130"/>
      <c r="AK1627" s="130"/>
      <c r="AL1627" s="130"/>
      <c r="AM1627" s="130"/>
    </row>
    <row r="1628" spans="1:39" ht="20.25" customHeight="1">
      <c r="A1628" s="132">
        <v>1627</v>
      </c>
      <c r="B1628" s="19" t="s">
        <v>6089</v>
      </c>
      <c r="C1628" s="250">
        <v>61124190000</v>
      </c>
      <c r="D1628" s="261" t="s">
        <v>645</v>
      </c>
      <c r="E1628" s="143" t="str">
        <f t="shared" si="68"/>
        <v>Լողավարտիք</v>
      </c>
      <c r="F1628" s="273" t="s">
        <v>3668</v>
      </c>
      <c r="G1628" s="144">
        <f>VLOOKUP(E1628,subcategory!A:B,2,0)</f>
        <v>50</v>
      </c>
      <c r="H1628" s="273" t="s">
        <v>20</v>
      </c>
      <c r="I1628" s="213" t="e">
        <f>VLOOKUP(H1628,gender!A:B,2,0)</f>
        <v>#N/A</v>
      </c>
      <c r="J1628" s="273">
        <v>80</v>
      </c>
      <c r="K1628" s="273">
        <v>80</v>
      </c>
      <c r="L1628" s="273">
        <v>1</v>
      </c>
      <c r="M1628" s="273" t="s">
        <v>7166</v>
      </c>
      <c r="N1628" s="144" t="e">
        <f>VLOOKUP(M1628,brand!A:B,2,0)</f>
        <v>#N/A</v>
      </c>
      <c r="O1628" s="144"/>
      <c r="P1628" s="144" t="e">
        <f>VLOOKUP(O1628,country!A:B,2,0)</f>
        <v>#N/A</v>
      </c>
      <c r="Q1628" s="273" t="s">
        <v>3915</v>
      </c>
      <c r="R1628" s="144" t="str">
        <f t="shared" si="69"/>
        <v>81% Պոլիամիդ, 14% Մետալիկ, 5% Էլաստան</v>
      </c>
      <c r="S1628" s="144" t="s">
        <v>7444</v>
      </c>
      <c r="T1628" s="144" t="e">
        <f>VLOOKUP(R1628,material!A:B,2,0)</f>
        <v>#N/A</v>
      </c>
      <c r="U1628" s="141" t="s">
        <v>7642</v>
      </c>
      <c r="V1628" s="141"/>
      <c r="W1628" s="273">
        <v>40</v>
      </c>
      <c r="X1628" s="141">
        <f>VLOOKUP(W1628,SIZE!A:B,2,0)</f>
        <v>79</v>
      </c>
      <c r="Y1628" s="141">
        <v>29.99</v>
      </c>
      <c r="Z1628" s="141" t="s">
        <v>1061</v>
      </c>
      <c r="AA1628" s="141">
        <f>VLOOKUP(Z1628,COLOR!A:B,2,0)</f>
        <v>4</v>
      </c>
      <c r="AB1628" s="130"/>
      <c r="AC1628" s="130"/>
      <c r="AD1628" s="130"/>
      <c r="AE1628" s="130"/>
      <c r="AF1628" s="130"/>
      <c r="AG1628" s="130"/>
      <c r="AH1628" s="130"/>
      <c r="AI1628" s="130"/>
      <c r="AJ1628" s="130"/>
      <c r="AK1628" s="130"/>
      <c r="AL1628" s="130"/>
      <c r="AM1628" s="130"/>
    </row>
    <row r="1629" spans="1:39" ht="20.25" customHeight="1">
      <c r="A1629" s="132">
        <v>1628</v>
      </c>
      <c r="B1629" s="19" t="s">
        <v>6090</v>
      </c>
      <c r="C1629" s="250">
        <v>61124190000</v>
      </c>
      <c r="D1629" s="261" t="s">
        <v>645</v>
      </c>
      <c r="E1629" s="143" t="str">
        <f t="shared" si="68"/>
        <v>Լողավարտիք</v>
      </c>
      <c r="F1629" s="273" t="s">
        <v>3668</v>
      </c>
      <c r="G1629" s="144">
        <f>VLOOKUP(E1629,subcategory!A:B,2,0)</f>
        <v>50</v>
      </c>
      <c r="H1629" s="273" t="s">
        <v>20</v>
      </c>
      <c r="I1629" s="213" t="e">
        <f>VLOOKUP(H1629,gender!A:B,2,0)</f>
        <v>#N/A</v>
      </c>
      <c r="J1629" s="273">
        <v>75</v>
      </c>
      <c r="K1629" s="273">
        <v>75</v>
      </c>
      <c r="L1629" s="273">
        <v>1</v>
      </c>
      <c r="M1629" s="273" t="s">
        <v>7166</v>
      </c>
      <c r="N1629" s="144" t="e">
        <f>VLOOKUP(M1629,brand!A:B,2,0)</f>
        <v>#N/A</v>
      </c>
      <c r="O1629" s="144"/>
      <c r="P1629" s="144" t="e">
        <f>VLOOKUP(O1629,country!A:B,2,0)</f>
        <v>#N/A</v>
      </c>
      <c r="Q1629" s="273" t="s">
        <v>3915</v>
      </c>
      <c r="R1629" s="144" t="str">
        <f t="shared" si="69"/>
        <v>81% Պոլիամիդ, 14% Մետալիկ, 5% Էլաստան</v>
      </c>
      <c r="S1629" s="144" t="s">
        <v>7444</v>
      </c>
      <c r="T1629" s="144" t="e">
        <f>VLOOKUP(R1629,material!A:B,2,0)</f>
        <v>#N/A</v>
      </c>
      <c r="U1629" s="141" t="s">
        <v>7642</v>
      </c>
      <c r="V1629" s="141"/>
      <c r="W1629" s="273">
        <v>38</v>
      </c>
      <c r="X1629" s="141">
        <f>VLOOKUP(W1629,SIZE!A:B,2,0)</f>
        <v>64</v>
      </c>
      <c r="Y1629" s="141">
        <v>29.99</v>
      </c>
      <c r="Z1629" s="141" t="s">
        <v>1061</v>
      </c>
      <c r="AA1629" s="141">
        <f>VLOOKUP(Z1629,COLOR!A:B,2,0)</f>
        <v>4</v>
      </c>
      <c r="AB1629" s="130"/>
      <c r="AC1629" s="130"/>
      <c r="AD1629" s="130"/>
      <c r="AE1629" s="130"/>
      <c r="AF1629" s="130"/>
      <c r="AG1629" s="130"/>
      <c r="AH1629" s="130"/>
      <c r="AI1629" s="130"/>
      <c r="AJ1629" s="130"/>
      <c r="AK1629" s="130"/>
      <c r="AL1629" s="130"/>
      <c r="AM1629" s="130"/>
    </row>
    <row r="1630" spans="1:39" ht="20.25" customHeight="1">
      <c r="A1630" s="132">
        <v>1629</v>
      </c>
      <c r="B1630" s="19" t="s">
        <v>6091</v>
      </c>
      <c r="C1630" s="250">
        <v>61124190000</v>
      </c>
      <c r="D1630" s="261" t="s">
        <v>645</v>
      </c>
      <c r="E1630" s="143" t="str">
        <f t="shared" si="68"/>
        <v>Լողավարտիք</v>
      </c>
      <c r="F1630" s="273" t="s">
        <v>3668</v>
      </c>
      <c r="G1630" s="144">
        <f>VLOOKUP(E1630,subcategory!A:B,2,0)</f>
        <v>50</v>
      </c>
      <c r="H1630" s="273" t="s">
        <v>20</v>
      </c>
      <c r="I1630" s="213" t="e">
        <f>VLOOKUP(H1630,gender!A:B,2,0)</f>
        <v>#N/A</v>
      </c>
      <c r="J1630" s="273">
        <v>80</v>
      </c>
      <c r="K1630" s="273">
        <v>80</v>
      </c>
      <c r="L1630" s="273">
        <v>1</v>
      </c>
      <c r="M1630" s="273" t="s">
        <v>7166</v>
      </c>
      <c r="N1630" s="144" t="e">
        <f>VLOOKUP(M1630,brand!A:B,2,0)</f>
        <v>#N/A</v>
      </c>
      <c r="O1630" s="144"/>
      <c r="P1630" s="144" t="e">
        <f>VLOOKUP(O1630,country!A:B,2,0)</f>
        <v>#N/A</v>
      </c>
      <c r="Q1630" s="273" t="s">
        <v>3915</v>
      </c>
      <c r="R1630" s="144" t="str">
        <f t="shared" si="69"/>
        <v>81% Պոլիամիդ, 14% Մետալիկ, 5% Էլաստան</v>
      </c>
      <c r="S1630" s="144" t="s">
        <v>7444</v>
      </c>
      <c r="T1630" s="144" t="e">
        <f>VLOOKUP(R1630,material!A:B,2,0)</f>
        <v>#N/A</v>
      </c>
      <c r="U1630" s="141" t="s">
        <v>7642</v>
      </c>
      <c r="V1630" s="141"/>
      <c r="W1630" s="273">
        <v>40</v>
      </c>
      <c r="X1630" s="141">
        <f>VLOOKUP(W1630,SIZE!A:B,2,0)</f>
        <v>79</v>
      </c>
      <c r="Y1630" s="141">
        <v>29.99</v>
      </c>
      <c r="Z1630" s="141" t="s">
        <v>1061</v>
      </c>
      <c r="AA1630" s="141">
        <f>VLOOKUP(Z1630,COLOR!A:B,2,0)</f>
        <v>4</v>
      </c>
      <c r="AB1630" s="130"/>
      <c r="AC1630" s="130"/>
      <c r="AD1630" s="130"/>
      <c r="AE1630" s="130"/>
      <c r="AF1630" s="130"/>
      <c r="AG1630" s="130"/>
      <c r="AH1630" s="130"/>
      <c r="AI1630" s="130"/>
      <c r="AJ1630" s="130"/>
      <c r="AK1630" s="130"/>
      <c r="AL1630" s="130"/>
      <c r="AM1630" s="130"/>
    </row>
    <row r="1631" spans="1:39" ht="20.25" customHeight="1">
      <c r="A1631" s="132">
        <v>1630</v>
      </c>
      <c r="B1631" s="19" t="s">
        <v>6092</v>
      </c>
      <c r="C1631" s="250">
        <v>61124190000</v>
      </c>
      <c r="D1631" s="261" t="s">
        <v>645</v>
      </c>
      <c r="E1631" s="143" t="str">
        <f t="shared" si="68"/>
        <v>Լողավարտիք</v>
      </c>
      <c r="F1631" s="273" t="s">
        <v>3668</v>
      </c>
      <c r="G1631" s="144">
        <f>VLOOKUP(E1631,subcategory!A:B,2,0)</f>
        <v>50</v>
      </c>
      <c r="H1631" s="273" t="s">
        <v>20</v>
      </c>
      <c r="I1631" s="213" t="e">
        <f>VLOOKUP(H1631,gender!A:B,2,0)</f>
        <v>#N/A</v>
      </c>
      <c r="J1631" s="273">
        <v>80</v>
      </c>
      <c r="K1631" s="273">
        <v>80</v>
      </c>
      <c r="L1631" s="273">
        <v>1</v>
      </c>
      <c r="M1631" s="273" t="s">
        <v>7166</v>
      </c>
      <c r="N1631" s="144" t="e">
        <f>VLOOKUP(M1631,brand!A:B,2,0)</f>
        <v>#N/A</v>
      </c>
      <c r="O1631" s="144"/>
      <c r="P1631" s="144" t="e">
        <f>VLOOKUP(O1631,country!A:B,2,0)</f>
        <v>#N/A</v>
      </c>
      <c r="Q1631" s="273" t="s">
        <v>3915</v>
      </c>
      <c r="R1631" s="144" t="str">
        <f t="shared" si="69"/>
        <v>81% Պոլիամիդ, 14% Մետալիկ, 5% Էլաստան</v>
      </c>
      <c r="S1631" s="144" t="s">
        <v>7444</v>
      </c>
      <c r="T1631" s="144" t="e">
        <f>VLOOKUP(R1631,material!A:B,2,0)</f>
        <v>#N/A</v>
      </c>
      <c r="U1631" s="141" t="s">
        <v>7642</v>
      </c>
      <c r="V1631" s="141"/>
      <c r="W1631" s="273">
        <v>40</v>
      </c>
      <c r="X1631" s="141">
        <f>VLOOKUP(W1631,SIZE!A:B,2,0)</f>
        <v>79</v>
      </c>
      <c r="Y1631" s="141">
        <v>29.99</v>
      </c>
      <c r="Z1631" s="141" t="s">
        <v>1061</v>
      </c>
      <c r="AA1631" s="141">
        <f>VLOOKUP(Z1631,COLOR!A:B,2,0)</f>
        <v>4</v>
      </c>
      <c r="AB1631" s="130"/>
      <c r="AC1631" s="130"/>
      <c r="AD1631" s="130"/>
      <c r="AE1631" s="130"/>
      <c r="AF1631" s="130"/>
      <c r="AG1631" s="130"/>
      <c r="AH1631" s="130"/>
      <c r="AI1631" s="130"/>
      <c r="AJ1631" s="130"/>
      <c r="AK1631" s="130"/>
      <c r="AL1631" s="130"/>
      <c r="AM1631" s="130"/>
    </row>
    <row r="1632" spans="1:39" ht="20.25" customHeight="1">
      <c r="A1632" s="132">
        <v>1631</v>
      </c>
      <c r="B1632" s="19" t="s">
        <v>6093</v>
      </c>
      <c r="C1632" s="250">
        <v>61124190000</v>
      </c>
      <c r="D1632" s="261" t="s">
        <v>645</v>
      </c>
      <c r="E1632" s="143" t="str">
        <f t="shared" si="68"/>
        <v>Լողավարտիք</v>
      </c>
      <c r="F1632" s="273" t="s">
        <v>3668</v>
      </c>
      <c r="G1632" s="144">
        <f>VLOOKUP(E1632,subcategory!A:B,2,0)</f>
        <v>50</v>
      </c>
      <c r="H1632" s="273" t="s">
        <v>20</v>
      </c>
      <c r="I1632" s="213" t="e">
        <f>VLOOKUP(H1632,gender!A:B,2,0)</f>
        <v>#N/A</v>
      </c>
      <c r="J1632" s="273">
        <v>60</v>
      </c>
      <c r="K1632" s="273">
        <v>60</v>
      </c>
      <c r="L1632" s="273">
        <v>1</v>
      </c>
      <c r="M1632" s="273" t="s">
        <v>7166</v>
      </c>
      <c r="N1632" s="144" t="e">
        <f>VLOOKUP(M1632,brand!A:B,2,0)</f>
        <v>#N/A</v>
      </c>
      <c r="O1632" s="144"/>
      <c r="P1632" s="144" t="e">
        <f>VLOOKUP(O1632,country!A:B,2,0)</f>
        <v>#N/A</v>
      </c>
      <c r="Q1632" s="273" t="s">
        <v>3915</v>
      </c>
      <c r="R1632" s="144" t="str">
        <f t="shared" si="69"/>
        <v>81% Պոլիամիդ, 14% Մետալիկ, 5% Էլաստան</v>
      </c>
      <c r="S1632" s="144" t="s">
        <v>7444</v>
      </c>
      <c r="T1632" s="144" t="e">
        <f>VLOOKUP(R1632,material!A:B,2,0)</f>
        <v>#N/A</v>
      </c>
      <c r="U1632" s="141" t="s">
        <v>7642</v>
      </c>
      <c r="V1632" s="141"/>
      <c r="W1632" s="273">
        <v>36</v>
      </c>
      <c r="X1632" s="141">
        <f>VLOOKUP(W1632,SIZE!A:B,2,0)</f>
        <v>52</v>
      </c>
      <c r="Y1632" s="141">
        <v>29.99</v>
      </c>
      <c r="Z1632" s="141" t="s">
        <v>1061</v>
      </c>
      <c r="AA1632" s="141">
        <f>VLOOKUP(Z1632,COLOR!A:B,2,0)</f>
        <v>4</v>
      </c>
      <c r="AB1632" s="130"/>
      <c r="AC1632" s="130"/>
      <c r="AD1632" s="130"/>
      <c r="AE1632" s="130"/>
      <c r="AF1632" s="130"/>
      <c r="AG1632" s="130"/>
      <c r="AH1632" s="130"/>
      <c r="AI1632" s="130"/>
      <c r="AJ1632" s="130"/>
      <c r="AK1632" s="130"/>
      <c r="AL1632" s="130"/>
      <c r="AM1632" s="130"/>
    </row>
    <row r="1633" spans="1:39" ht="20.25" customHeight="1">
      <c r="A1633" s="132">
        <v>1632</v>
      </c>
      <c r="B1633" s="19" t="s">
        <v>6094</v>
      </c>
      <c r="C1633" s="250">
        <v>61124190000</v>
      </c>
      <c r="D1633" s="261" t="s">
        <v>645</v>
      </c>
      <c r="E1633" s="143" t="str">
        <f t="shared" si="68"/>
        <v>Լողավարտիք</v>
      </c>
      <c r="F1633" s="273" t="s">
        <v>3668</v>
      </c>
      <c r="G1633" s="144">
        <f>VLOOKUP(E1633,subcategory!A:B,2,0)</f>
        <v>50</v>
      </c>
      <c r="H1633" s="273" t="s">
        <v>20</v>
      </c>
      <c r="I1633" s="213" t="e">
        <f>VLOOKUP(H1633,gender!A:B,2,0)</f>
        <v>#N/A</v>
      </c>
      <c r="J1633" s="273">
        <v>70</v>
      </c>
      <c r="K1633" s="273">
        <v>70</v>
      </c>
      <c r="L1633" s="273">
        <v>1</v>
      </c>
      <c r="M1633" s="273" t="s">
        <v>7166</v>
      </c>
      <c r="N1633" s="144" t="e">
        <f>VLOOKUP(M1633,brand!A:B,2,0)</f>
        <v>#N/A</v>
      </c>
      <c r="O1633" s="144"/>
      <c r="P1633" s="144" t="e">
        <f>VLOOKUP(O1633,country!A:B,2,0)</f>
        <v>#N/A</v>
      </c>
      <c r="Q1633" s="273" t="s">
        <v>3915</v>
      </c>
      <c r="R1633" s="144" t="str">
        <f t="shared" si="69"/>
        <v>81% Պոլիամիդ, 14% Մետալիկ, 5% Էլաստան</v>
      </c>
      <c r="S1633" s="144" t="s">
        <v>7444</v>
      </c>
      <c r="T1633" s="144" t="e">
        <f>VLOOKUP(R1633,material!A:B,2,0)</f>
        <v>#N/A</v>
      </c>
      <c r="U1633" s="141" t="s">
        <v>7642</v>
      </c>
      <c r="V1633" s="141"/>
      <c r="W1633" s="273">
        <v>44</v>
      </c>
      <c r="X1633" s="141">
        <f>VLOOKUP(W1633,SIZE!A:B,2,0)</f>
        <v>95</v>
      </c>
      <c r="Y1633" s="141">
        <v>29.99</v>
      </c>
      <c r="Z1633" s="141" t="s">
        <v>1061</v>
      </c>
      <c r="AA1633" s="141">
        <f>VLOOKUP(Z1633,COLOR!A:B,2,0)</f>
        <v>4</v>
      </c>
      <c r="AB1633" s="130"/>
      <c r="AC1633" s="130"/>
      <c r="AD1633" s="130"/>
      <c r="AE1633" s="130"/>
      <c r="AF1633" s="130"/>
      <c r="AG1633" s="130"/>
      <c r="AH1633" s="130"/>
      <c r="AI1633" s="130"/>
      <c r="AJ1633" s="130"/>
      <c r="AK1633" s="130"/>
      <c r="AL1633" s="130"/>
      <c r="AM1633" s="130"/>
    </row>
    <row r="1634" spans="1:39" ht="20.25" customHeight="1">
      <c r="A1634" s="132">
        <v>1633</v>
      </c>
      <c r="B1634" s="19" t="s">
        <v>6095</v>
      </c>
      <c r="C1634" s="250">
        <v>61124190000</v>
      </c>
      <c r="D1634" s="261" t="s">
        <v>645</v>
      </c>
      <c r="E1634" s="143" t="str">
        <f t="shared" si="68"/>
        <v>Լողավարտիք</v>
      </c>
      <c r="F1634" s="273" t="s">
        <v>3668</v>
      </c>
      <c r="G1634" s="144">
        <f>VLOOKUP(E1634,subcategory!A:B,2,0)</f>
        <v>50</v>
      </c>
      <c r="H1634" s="273" t="s">
        <v>20</v>
      </c>
      <c r="I1634" s="213" t="e">
        <f>VLOOKUP(H1634,gender!A:B,2,0)</f>
        <v>#N/A</v>
      </c>
      <c r="J1634" s="273">
        <v>75</v>
      </c>
      <c r="K1634" s="273">
        <v>75</v>
      </c>
      <c r="L1634" s="273">
        <v>1</v>
      </c>
      <c r="M1634" s="273" t="s">
        <v>7166</v>
      </c>
      <c r="N1634" s="144" t="e">
        <f>VLOOKUP(M1634,brand!A:B,2,0)</f>
        <v>#N/A</v>
      </c>
      <c r="O1634" s="144"/>
      <c r="P1634" s="144" t="e">
        <f>VLOOKUP(O1634,country!A:B,2,0)</f>
        <v>#N/A</v>
      </c>
      <c r="Q1634" s="273" t="s">
        <v>3915</v>
      </c>
      <c r="R1634" s="144" t="str">
        <f t="shared" si="69"/>
        <v>90% Պոլիէստեր, 10% Էլաստան</v>
      </c>
      <c r="S1634" s="144" t="s">
        <v>7442</v>
      </c>
      <c r="T1634" s="144" t="e">
        <f>VLOOKUP(R1634,material!A:B,2,0)</f>
        <v>#N/A</v>
      </c>
      <c r="U1634" s="141" t="s">
        <v>7642</v>
      </c>
      <c r="V1634" s="141"/>
      <c r="W1634" s="273">
        <v>42</v>
      </c>
      <c r="X1634" s="141">
        <f>VLOOKUP(W1634,SIZE!A:B,2,0)</f>
        <v>88</v>
      </c>
      <c r="Y1634" s="141">
        <v>27.99</v>
      </c>
      <c r="Z1634" s="245" t="s">
        <v>1057</v>
      </c>
      <c r="AA1634" s="141">
        <f>VLOOKUP(Z1634,COLOR!A:B,2,0)</f>
        <v>5</v>
      </c>
      <c r="AB1634" s="130"/>
      <c r="AC1634" s="130"/>
      <c r="AD1634" s="130"/>
      <c r="AE1634" s="130"/>
      <c r="AF1634" s="130"/>
      <c r="AG1634" s="130"/>
      <c r="AH1634" s="130"/>
      <c r="AI1634" s="130"/>
      <c r="AJ1634" s="130"/>
      <c r="AK1634" s="130"/>
      <c r="AL1634" s="130"/>
      <c r="AM1634" s="130"/>
    </row>
    <row r="1635" spans="1:39" ht="20.25" customHeight="1">
      <c r="A1635" s="132">
        <v>1634</v>
      </c>
      <c r="B1635" s="19" t="s">
        <v>6096</v>
      </c>
      <c r="C1635" s="250">
        <v>61124190000</v>
      </c>
      <c r="D1635" s="261" t="s">
        <v>645</v>
      </c>
      <c r="E1635" s="143" t="str">
        <f t="shared" si="68"/>
        <v>Լողավարտիք</v>
      </c>
      <c r="F1635" s="273" t="s">
        <v>3668</v>
      </c>
      <c r="G1635" s="144">
        <f>VLOOKUP(E1635,subcategory!A:B,2,0)</f>
        <v>50</v>
      </c>
      <c r="H1635" s="273" t="s">
        <v>20</v>
      </c>
      <c r="I1635" s="213" t="e">
        <f>VLOOKUP(H1635,gender!A:B,2,0)</f>
        <v>#N/A</v>
      </c>
      <c r="J1635" s="273">
        <v>65</v>
      </c>
      <c r="K1635" s="273">
        <v>65</v>
      </c>
      <c r="L1635" s="273">
        <v>1</v>
      </c>
      <c r="M1635" s="273" t="s">
        <v>7166</v>
      </c>
      <c r="N1635" s="144" t="e">
        <f>VLOOKUP(M1635,brand!A:B,2,0)</f>
        <v>#N/A</v>
      </c>
      <c r="O1635" s="144"/>
      <c r="P1635" s="144" t="e">
        <f>VLOOKUP(O1635,country!A:B,2,0)</f>
        <v>#N/A</v>
      </c>
      <c r="Q1635" s="273" t="s">
        <v>3915</v>
      </c>
      <c r="R1635" s="144" t="str">
        <f t="shared" si="69"/>
        <v>90% Պոլիէստեր, 10% Էլաստան</v>
      </c>
      <c r="S1635" s="144" t="s">
        <v>7442</v>
      </c>
      <c r="T1635" s="144" t="e">
        <f>VLOOKUP(R1635,material!A:B,2,0)</f>
        <v>#N/A</v>
      </c>
      <c r="U1635" s="141" t="s">
        <v>7642</v>
      </c>
      <c r="V1635" s="141"/>
      <c r="W1635" s="273">
        <v>42</v>
      </c>
      <c r="X1635" s="141">
        <f>VLOOKUP(W1635,SIZE!A:B,2,0)</f>
        <v>88</v>
      </c>
      <c r="Y1635" s="141">
        <v>27.99</v>
      </c>
      <c r="Z1635" s="141" t="s">
        <v>1057</v>
      </c>
      <c r="AA1635" s="141">
        <f>VLOOKUP(Z1635,COLOR!A:B,2,0)</f>
        <v>5</v>
      </c>
      <c r="AB1635" s="130"/>
      <c r="AC1635" s="130"/>
      <c r="AD1635" s="130"/>
      <c r="AE1635" s="130"/>
      <c r="AF1635" s="130"/>
      <c r="AG1635" s="130"/>
      <c r="AH1635" s="130"/>
      <c r="AI1635" s="130"/>
      <c r="AJ1635" s="130"/>
      <c r="AK1635" s="130"/>
      <c r="AL1635" s="130"/>
      <c r="AM1635" s="130"/>
    </row>
    <row r="1636" spans="1:39" ht="20.25" customHeight="1">
      <c r="A1636" s="132">
        <v>1635</v>
      </c>
      <c r="B1636" s="19" t="s">
        <v>6097</v>
      </c>
      <c r="C1636" s="250">
        <v>61124190000</v>
      </c>
      <c r="D1636" s="261" t="s">
        <v>645</v>
      </c>
      <c r="E1636" s="143" t="str">
        <f t="shared" si="68"/>
        <v>Լողավարտիք</v>
      </c>
      <c r="F1636" s="273" t="s">
        <v>3668</v>
      </c>
      <c r="G1636" s="144">
        <f>VLOOKUP(E1636,subcategory!A:B,2,0)</f>
        <v>50</v>
      </c>
      <c r="H1636" s="273" t="s">
        <v>20</v>
      </c>
      <c r="I1636" s="213" t="e">
        <f>VLOOKUP(H1636,gender!A:B,2,0)</f>
        <v>#N/A</v>
      </c>
      <c r="J1636" s="273">
        <v>65</v>
      </c>
      <c r="K1636" s="273">
        <v>65</v>
      </c>
      <c r="L1636" s="273">
        <v>1</v>
      </c>
      <c r="M1636" s="273" t="s">
        <v>7166</v>
      </c>
      <c r="N1636" s="144" t="e">
        <f>VLOOKUP(M1636,brand!A:B,2,0)</f>
        <v>#N/A</v>
      </c>
      <c r="O1636" s="144"/>
      <c r="P1636" s="144" t="e">
        <f>VLOOKUP(O1636,country!A:B,2,0)</f>
        <v>#N/A</v>
      </c>
      <c r="Q1636" s="273" t="s">
        <v>3915</v>
      </c>
      <c r="R1636" s="144" t="str">
        <f t="shared" si="69"/>
        <v>90% Պոլիէստեր, 10% Էլաստան</v>
      </c>
      <c r="S1636" s="144" t="s">
        <v>7442</v>
      </c>
      <c r="T1636" s="144" t="e">
        <f>VLOOKUP(R1636,material!A:B,2,0)</f>
        <v>#N/A</v>
      </c>
      <c r="U1636" s="141" t="s">
        <v>7642</v>
      </c>
      <c r="V1636" s="141"/>
      <c r="W1636" s="273">
        <v>42</v>
      </c>
      <c r="X1636" s="141">
        <f>VLOOKUP(W1636,SIZE!A:B,2,0)</f>
        <v>88</v>
      </c>
      <c r="Y1636" s="141">
        <v>27.99</v>
      </c>
      <c r="Z1636" s="141" t="s">
        <v>1057</v>
      </c>
      <c r="AA1636" s="141">
        <f>VLOOKUP(Z1636,COLOR!A:B,2,0)</f>
        <v>5</v>
      </c>
      <c r="AB1636" s="130"/>
      <c r="AC1636" s="130"/>
      <c r="AD1636" s="130"/>
      <c r="AE1636" s="130"/>
      <c r="AF1636" s="130"/>
      <c r="AG1636" s="130"/>
      <c r="AH1636" s="130"/>
      <c r="AI1636" s="130"/>
      <c r="AJ1636" s="130"/>
      <c r="AK1636" s="130"/>
      <c r="AL1636" s="130"/>
      <c r="AM1636" s="130"/>
    </row>
    <row r="1637" spans="1:39" ht="20.25" customHeight="1">
      <c r="A1637" s="132">
        <v>1636</v>
      </c>
      <c r="B1637" s="19" t="s">
        <v>6098</v>
      </c>
      <c r="C1637" s="250">
        <v>61124190000</v>
      </c>
      <c r="D1637" s="261" t="s">
        <v>645</v>
      </c>
      <c r="E1637" s="143" t="str">
        <f t="shared" si="68"/>
        <v>Լողավարտիք</v>
      </c>
      <c r="F1637" s="273" t="s">
        <v>3668</v>
      </c>
      <c r="G1637" s="144">
        <f>VLOOKUP(E1637,subcategory!A:B,2,0)</f>
        <v>50</v>
      </c>
      <c r="H1637" s="273" t="s">
        <v>20</v>
      </c>
      <c r="I1637" s="213" t="e">
        <f>VLOOKUP(H1637,gender!A:B,2,0)</f>
        <v>#N/A</v>
      </c>
      <c r="J1637" s="273">
        <v>55</v>
      </c>
      <c r="K1637" s="273">
        <v>55</v>
      </c>
      <c r="L1637" s="273">
        <v>1</v>
      </c>
      <c r="M1637" s="273" t="s">
        <v>7166</v>
      </c>
      <c r="N1637" s="144" t="e">
        <f>VLOOKUP(M1637,brand!A:B,2,0)</f>
        <v>#N/A</v>
      </c>
      <c r="O1637" s="144"/>
      <c r="P1637" s="144" t="e">
        <f>VLOOKUP(O1637,country!A:B,2,0)</f>
        <v>#N/A</v>
      </c>
      <c r="Q1637" s="273" t="s">
        <v>3915</v>
      </c>
      <c r="R1637" s="144" t="str">
        <f t="shared" si="69"/>
        <v>90% Պոլիէստեր, 10% Էլաստան</v>
      </c>
      <c r="S1637" s="144" t="s">
        <v>7442</v>
      </c>
      <c r="T1637" s="219" t="s">
        <v>4271</v>
      </c>
      <c r="U1637" s="141" t="s">
        <v>7642</v>
      </c>
      <c r="V1637" s="141"/>
      <c r="W1637" s="273">
        <v>42</v>
      </c>
      <c r="X1637" s="141">
        <f>VLOOKUP(W1637,SIZE!A:B,2,0)</f>
        <v>88</v>
      </c>
      <c r="Y1637" s="141">
        <v>27.99</v>
      </c>
      <c r="Z1637" s="141" t="s">
        <v>1057</v>
      </c>
      <c r="AA1637" s="141">
        <f>VLOOKUP(Z1637,COLOR!A:B,2,0)</f>
        <v>5</v>
      </c>
      <c r="AB1637" s="130"/>
      <c r="AC1637" s="130"/>
      <c r="AD1637" s="130"/>
      <c r="AE1637" s="130"/>
      <c r="AF1637" s="130"/>
      <c r="AG1637" s="130"/>
      <c r="AH1637" s="130"/>
      <c r="AI1637" s="130"/>
      <c r="AJ1637" s="130"/>
      <c r="AK1637" s="130"/>
      <c r="AL1637" s="130"/>
      <c r="AM1637" s="130"/>
    </row>
    <row r="1638" spans="1:39" ht="20.25" customHeight="1">
      <c r="A1638" s="132">
        <v>1637</v>
      </c>
      <c r="B1638" s="19" t="s">
        <v>6099</v>
      </c>
      <c r="C1638" s="250">
        <v>61124190000</v>
      </c>
      <c r="D1638" s="261" t="s">
        <v>645</v>
      </c>
      <c r="E1638" s="143" t="str">
        <f t="shared" si="68"/>
        <v>Լողավարտիք</v>
      </c>
      <c r="F1638" s="273" t="s">
        <v>3668</v>
      </c>
      <c r="G1638" s="144">
        <f>VLOOKUP(E1638,subcategory!A:B,2,0)</f>
        <v>50</v>
      </c>
      <c r="H1638" s="273" t="s">
        <v>20</v>
      </c>
      <c r="I1638" s="213" t="e">
        <f>VLOOKUP(H1638,gender!A:B,2,0)</f>
        <v>#N/A</v>
      </c>
      <c r="J1638" s="273">
        <v>75</v>
      </c>
      <c r="K1638" s="273">
        <v>75</v>
      </c>
      <c r="L1638" s="273">
        <v>1</v>
      </c>
      <c r="M1638" s="273" t="s">
        <v>7166</v>
      </c>
      <c r="N1638" s="144" t="e">
        <f>VLOOKUP(M1638,brand!A:B,2,0)</f>
        <v>#N/A</v>
      </c>
      <c r="O1638" s="144"/>
      <c r="P1638" s="144" t="e">
        <f>VLOOKUP(O1638,country!A:B,2,0)</f>
        <v>#N/A</v>
      </c>
      <c r="Q1638" s="273" t="s">
        <v>3915</v>
      </c>
      <c r="R1638" s="144" t="str">
        <f t="shared" si="69"/>
        <v>90% Պոլիէստեր, 10% Էլաստան</v>
      </c>
      <c r="S1638" s="144" t="s">
        <v>7442</v>
      </c>
      <c r="T1638" s="144" t="e">
        <f>VLOOKUP(R1638,material!A:B,2,0)</f>
        <v>#N/A</v>
      </c>
      <c r="U1638" s="141" t="s">
        <v>7642</v>
      </c>
      <c r="V1638" s="141"/>
      <c r="W1638" s="273">
        <v>42</v>
      </c>
      <c r="X1638" s="141">
        <f>VLOOKUP(W1638,SIZE!A:B,2,0)</f>
        <v>88</v>
      </c>
      <c r="Y1638" s="141">
        <v>27.99</v>
      </c>
      <c r="Z1638" s="141" t="s">
        <v>1057</v>
      </c>
      <c r="AA1638" s="141">
        <f>VLOOKUP(Z1638,COLOR!A:B,2,0)</f>
        <v>5</v>
      </c>
      <c r="AB1638" s="130"/>
      <c r="AC1638" s="130"/>
      <c r="AD1638" s="130"/>
      <c r="AE1638" s="130"/>
      <c r="AF1638" s="130"/>
      <c r="AG1638" s="130"/>
      <c r="AH1638" s="130"/>
      <c r="AI1638" s="130"/>
      <c r="AJ1638" s="130"/>
      <c r="AK1638" s="130"/>
      <c r="AL1638" s="130"/>
      <c r="AM1638" s="130"/>
    </row>
    <row r="1639" spans="1:39" ht="20.25" customHeight="1">
      <c r="A1639" s="132">
        <v>1638</v>
      </c>
      <c r="B1639" s="19" t="s">
        <v>6100</v>
      </c>
      <c r="C1639" s="250">
        <v>61124190000</v>
      </c>
      <c r="D1639" s="261" t="s">
        <v>645</v>
      </c>
      <c r="E1639" s="143" t="str">
        <f t="shared" si="68"/>
        <v>Լողավարտիք</v>
      </c>
      <c r="F1639" s="273" t="s">
        <v>3668</v>
      </c>
      <c r="G1639" s="144">
        <f>VLOOKUP(E1639,subcategory!A:B,2,0)</f>
        <v>50</v>
      </c>
      <c r="H1639" s="273" t="s">
        <v>20</v>
      </c>
      <c r="I1639" s="213" t="e">
        <f>VLOOKUP(H1639,gender!A:B,2,0)</f>
        <v>#N/A</v>
      </c>
      <c r="J1639" s="273">
        <v>95</v>
      </c>
      <c r="K1639" s="273">
        <v>95</v>
      </c>
      <c r="L1639" s="273">
        <v>1</v>
      </c>
      <c r="M1639" s="273" t="s">
        <v>7166</v>
      </c>
      <c r="N1639" s="144" t="e">
        <f>VLOOKUP(M1639,brand!A:B,2,0)</f>
        <v>#N/A</v>
      </c>
      <c r="O1639" s="144"/>
      <c r="P1639" s="144" t="e">
        <f>VLOOKUP(O1639,country!A:B,2,0)</f>
        <v>#N/A</v>
      </c>
      <c r="Q1639" s="273" t="s">
        <v>3915</v>
      </c>
      <c r="R1639" s="144" t="str">
        <f t="shared" si="69"/>
        <v>84% Պոլիամիդ, 16% Էլաստան</v>
      </c>
      <c r="S1639" s="144" t="s">
        <v>7439</v>
      </c>
      <c r="T1639" s="144" t="e">
        <f>VLOOKUP(R1639,material!A:B,2,0)</f>
        <v>#N/A</v>
      </c>
      <c r="U1639" s="141" t="s">
        <v>7642</v>
      </c>
      <c r="V1639" s="141"/>
      <c r="W1639" s="273">
        <v>42</v>
      </c>
      <c r="X1639" s="141">
        <f>VLOOKUP(W1639,SIZE!A:B,2,0)</f>
        <v>88</v>
      </c>
      <c r="Y1639" s="141">
        <v>24.99</v>
      </c>
      <c r="Z1639" s="245" t="s">
        <v>1080</v>
      </c>
      <c r="AA1639" s="141">
        <f>VLOOKUP(Z1639,COLOR!A:B,2,0)</f>
        <v>13</v>
      </c>
      <c r="AB1639" s="130"/>
      <c r="AC1639" s="130"/>
      <c r="AD1639" s="130"/>
      <c r="AE1639" s="130"/>
      <c r="AF1639" s="130"/>
      <c r="AG1639" s="130"/>
      <c r="AH1639" s="130"/>
      <c r="AI1639" s="130"/>
      <c r="AJ1639" s="130"/>
      <c r="AK1639" s="130"/>
      <c r="AL1639" s="130"/>
      <c r="AM1639" s="130"/>
    </row>
    <row r="1640" spans="1:39" ht="20.25" customHeight="1">
      <c r="A1640" s="132">
        <v>1639</v>
      </c>
      <c r="B1640" s="19" t="s">
        <v>6101</v>
      </c>
      <c r="C1640" s="250">
        <v>61124190000</v>
      </c>
      <c r="D1640" s="261" t="s">
        <v>645</v>
      </c>
      <c r="E1640" s="143" t="str">
        <f t="shared" si="68"/>
        <v>Լողավարտիք</v>
      </c>
      <c r="F1640" s="273" t="s">
        <v>3668</v>
      </c>
      <c r="G1640" s="144">
        <f>VLOOKUP(E1640,subcategory!A:B,2,0)</f>
        <v>50</v>
      </c>
      <c r="H1640" s="273" t="s">
        <v>20</v>
      </c>
      <c r="I1640" s="213" t="e">
        <f>VLOOKUP(H1640,gender!A:B,2,0)</f>
        <v>#N/A</v>
      </c>
      <c r="J1640" s="273">
        <v>95</v>
      </c>
      <c r="K1640" s="273">
        <v>95</v>
      </c>
      <c r="L1640" s="273">
        <v>1</v>
      </c>
      <c r="M1640" s="273" t="s">
        <v>7166</v>
      </c>
      <c r="N1640" s="144" t="e">
        <f>VLOOKUP(M1640,brand!A:B,2,0)</f>
        <v>#N/A</v>
      </c>
      <c r="O1640" s="144"/>
      <c r="P1640" s="144" t="e">
        <f>VLOOKUP(O1640,country!A:B,2,0)</f>
        <v>#N/A</v>
      </c>
      <c r="Q1640" s="273" t="s">
        <v>3915</v>
      </c>
      <c r="R1640" s="144" t="str">
        <f t="shared" si="69"/>
        <v>84% Պոլիամիդ, 16% Էլաստան</v>
      </c>
      <c r="S1640" s="144" t="s">
        <v>7439</v>
      </c>
      <c r="T1640" s="144" t="e">
        <f>VLOOKUP(R1640,material!A:B,2,0)</f>
        <v>#N/A</v>
      </c>
      <c r="U1640" s="141" t="s">
        <v>7642</v>
      </c>
      <c r="V1640" s="141"/>
      <c r="W1640" s="273">
        <v>42</v>
      </c>
      <c r="X1640" s="141">
        <f>VLOOKUP(W1640,SIZE!A:B,2,0)</f>
        <v>88</v>
      </c>
      <c r="Y1640" s="141">
        <v>24.99</v>
      </c>
      <c r="Z1640" s="141" t="s">
        <v>1080</v>
      </c>
      <c r="AA1640" s="141">
        <f>VLOOKUP(Z1640,COLOR!A:B,2,0)</f>
        <v>13</v>
      </c>
      <c r="AB1640" s="130"/>
      <c r="AC1640" s="130"/>
      <c r="AD1640" s="130"/>
      <c r="AE1640" s="130"/>
      <c r="AF1640" s="130"/>
      <c r="AG1640" s="130"/>
      <c r="AH1640" s="130"/>
      <c r="AI1640" s="130"/>
      <c r="AJ1640" s="130"/>
      <c r="AK1640" s="130"/>
      <c r="AL1640" s="130"/>
      <c r="AM1640" s="130"/>
    </row>
    <row r="1641" spans="1:39" ht="20.25" customHeight="1">
      <c r="A1641" s="132">
        <v>1640</v>
      </c>
      <c r="B1641" s="19" t="s">
        <v>6102</v>
      </c>
      <c r="C1641" s="250">
        <v>61124190000</v>
      </c>
      <c r="D1641" s="261" t="s">
        <v>645</v>
      </c>
      <c r="E1641" s="143" t="str">
        <f t="shared" si="68"/>
        <v>Լողավարտիք</v>
      </c>
      <c r="F1641" s="273" t="s">
        <v>3668</v>
      </c>
      <c r="G1641" s="144">
        <f>VLOOKUP(E1641,subcategory!A:B,2,0)</f>
        <v>50</v>
      </c>
      <c r="H1641" s="273" t="s">
        <v>20</v>
      </c>
      <c r="I1641" s="213" t="e">
        <f>VLOOKUP(H1641,gender!A:B,2,0)</f>
        <v>#N/A</v>
      </c>
      <c r="J1641" s="273">
        <v>95</v>
      </c>
      <c r="K1641" s="273">
        <v>95</v>
      </c>
      <c r="L1641" s="273">
        <v>1</v>
      </c>
      <c r="M1641" s="273" t="s">
        <v>7166</v>
      </c>
      <c r="N1641" s="144" t="e">
        <f>VLOOKUP(M1641,brand!A:B,2,0)</f>
        <v>#N/A</v>
      </c>
      <c r="O1641" s="144"/>
      <c r="P1641" s="144" t="e">
        <f>VLOOKUP(O1641,country!A:B,2,0)</f>
        <v>#N/A</v>
      </c>
      <c r="Q1641" s="273" t="s">
        <v>3915</v>
      </c>
      <c r="R1641" s="144" t="str">
        <f t="shared" si="69"/>
        <v>84% Պոլիամիդ, 16% Էլաստան</v>
      </c>
      <c r="S1641" s="144" t="s">
        <v>7439</v>
      </c>
      <c r="T1641" s="144" t="e">
        <f>VLOOKUP(R1641,material!A:B,2,0)</f>
        <v>#N/A</v>
      </c>
      <c r="U1641" s="141" t="s">
        <v>7642</v>
      </c>
      <c r="V1641" s="141"/>
      <c r="W1641" s="273">
        <v>42</v>
      </c>
      <c r="X1641" s="141">
        <f>VLOOKUP(W1641,SIZE!A:B,2,0)</f>
        <v>88</v>
      </c>
      <c r="Y1641" s="141">
        <v>24.99</v>
      </c>
      <c r="Z1641" s="141" t="s">
        <v>1080</v>
      </c>
      <c r="AA1641" s="141">
        <f>VLOOKUP(Z1641,COLOR!A:B,2,0)</f>
        <v>13</v>
      </c>
      <c r="AB1641" s="130"/>
      <c r="AC1641" s="130"/>
      <c r="AD1641" s="130"/>
      <c r="AE1641" s="130"/>
      <c r="AF1641" s="130"/>
      <c r="AG1641" s="130"/>
      <c r="AH1641" s="130"/>
      <c r="AI1641" s="130"/>
      <c r="AJ1641" s="130"/>
      <c r="AK1641" s="130"/>
      <c r="AL1641" s="130"/>
      <c r="AM1641" s="130"/>
    </row>
    <row r="1642" spans="1:39" ht="20.25" customHeight="1">
      <c r="A1642" s="132">
        <v>1641</v>
      </c>
      <c r="B1642" s="19" t="s">
        <v>6103</v>
      </c>
      <c r="C1642" s="250">
        <v>61124190000</v>
      </c>
      <c r="D1642" s="261" t="s">
        <v>645</v>
      </c>
      <c r="E1642" s="143" t="str">
        <f t="shared" si="68"/>
        <v>Լողավարտիք</v>
      </c>
      <c r="F1642" s="273" t="s">
        <v>3668</v>
      </c>
      <c r="G1642" s="144">
        <f>VLOOKUP(E1642,subcategory!A:B,2,0)</f>
        <v>50</v>
      </c>
      <c r="H1642" s="273" t="s">
        <v>20</v>
      </c>
      <c r="I1642" s="213" t="e">
        <f>VLOOKUP(H1642,gender!A:B,2,0)</f>
        <v>#N/A</v>
      </c>
      <c r="J1642" s="273">
        <v>95</v>
      </c>
      <c r="K1642" s="273">
        <v>95</v>
      </c>
      <c r="L1642" s="273">
        <v>1</v>
      </c>
      <c r="M1642" s="273" t="s">
        <v>7166</v>
      </c>
      <c r="N1642" s="144" t="e">
        <f>VLOOKUP(M1642,brand!A:B,2,0)</f>
        <v>#N/A</v>
      </c>
      <c r="O1642" s="144"/>
      <c r="P1642" s="144" t="e">
        <f>VLOOKUP(O1642,country!A:B,2,0)</f>
        <v>#N/A</v>
      </c>
      <c r="Q1642" s="273" t="s">
        <v>3915</v>
      </c>
      <c r="R1642" s="144" t="str">
        <f t="shared" si="69"/>
        <v>84% Պոլիամիդ, 16% Էլաստան</v>
      </c>
      <c r="S1642" s="144" t="s">
        <v>7439</v>
      </c>
      <c r="T1642" s="144" t="e">
        <f>VLOOKUP(R1642,material!A:B,2,0)</f>
        <v>#N/A</v>
      </c>
      <c r="U1642" s="141" t="s">
        <v>7642</v>
      </c>
      <c r="V1642" s="141"/>
      <c r="W1642" s="273">
        <v>42</v>
      </c>
      <c r="X1642" s="141">
        <f>VLOOKUP(W1642,SIZE!A:B,2,0)</f>
        <v>88</v>
      </c>
      <c r="Y1642" s="141">
        <v>24.95</v>
      </c>
      <c r="Z1642" s="141" t="s">
        <v>1080</v>
      </c>
      <c r="AA1642" s="141">
        <f>VLOOKUP(Z1642,COLOR!A:B,2,0)</f>
        <v>13</v>
      </c>
      <c r="AB1642" s="130"/>
      <c r="AC1642" s="130"/>
      <c r="AD1642" s="130"/>
      <c r="AE1642" s="130"/>
      <c r="AF1642" s="130"/>
      <c r="AG1642" s="130"/>
      <c r="AH1642" s="130"/>
      <c r="AI1642" s="130"/>
      <c r="AJ1642" s="130"/>
      <c r="AK1642" s="130"/>
      <c r="AL1642" s="130"/>
      <c r="AM1642" s="130"/>
    </row>
    <row r="1643" spans="1:39" ht="20.25" customHeight="1">
      <c r="A1643" s="132">
        <v>1642</v>
      </c>
      <c r="B1643" s="19" t="s">
        <v>6104</v>
      </c>
      <c r="C1643" s="250">
        <v>61124190000</v>
      </c>
      <c r="D1643" s="261" t="s">
        <v>647</v>
      </c>
      <c r="E1643" s="143" t="str">
        <f t="shared" si="68"/>
        <v>Լողազգեստ Կրծքկալ</v>
      </c>
      <c r="F1643" s="273" t="s">
        <v>3667</v>
      </c>
      <c r="G1643" s="144">
        <f>VLOOKUP(E1643,subcategory!A:B,2,0)</f>
        <v>48</v>
      </c>
      <c r="H1643" s="273" t="s">
        <v>20</v>
      </c>
      <c r="I1643" s="213" t="e">
        <f>VLOOKUP(H1643,gender!A:B,2,0)</f>
        <v>#N/A</v>
      </c>
      <c r="J1643" s="273">
        <v>95</v>
      </c>
      <c r="K1643" s="273">
        <v>95</v>
      </c>
      <c r="L1643" s="273">
        <v>1</v>
      </c>
      <c r="M1643" s="273" t="s">
        <v>7166</v>
      </c>
      <c r="N1643" s="144" t="e">
        <f>VLOOKUP(M1643,brand!A:B,2,0)</f>
        <v>#N/A</v>
      </c>
      <c r="O1643" s="144"/>
      <c r="P1643" s="144" t="e">
        <f>VLOOKUP(O1643,country!A:B,2,0)</f>
        <v>#N/A</v>
      </c>
      <c r="Q1643" s="273" t="s">
        <v>3915</v>
      </c>
      <c r="R1643" s="144" t="str">
        <f t="shared" si="69"/>
        <v>85% Պոլիամիդ, 15% Էլաստան</v>
      </c>
      <c r="S1643" s="144" t="s">
        <v>7445</v>
      </c>
      <c r="T1643" s="144" t="e">
        <f>VLOOKUP(R1643,material!A:B,2,0)</f>
        <v>#N/A</v>
      </c>
      <c r="U1643" s="141" t="s">
        <v>7642</v>
      </c>
      <c r="V1643" s="141"/>
      <c r="W1643" s="273">
        <v>85</v>
      </c>
      <c r="X1643" s="141">
        <f>VLOOKUP(W1643,SIZE!A:B,2,0)</f>
        <v>476</v>
      </c>
      <c r="Y1643" s="141">
        <v>45.99</v>
      </c>
      <c r="Z1643" s="141" t="s">
        <v>1061</v>
      </c>
      <c r="AA1643" s="141">
        <f>VLOOKUP(Z1643,COLOR!A:B,2,0)</f>
        <v>4</v>
      </c>
      <c r="AB1643" s="130"/>
      <c r="AC1643" s="130"/>
      <c r="AD1643" s="130"/>
      <c r="AE1643" s="130"/>
      <c r="AF1643" s="130"/>
      <c r="AG1643" s="130"/>
      <c r="AH1643" s="130"/>
      <c r="AI1643" s="130"/>
      <c r="AJ1643" s="130"/>
      <c r="AK1643" s="130"/>
      <c r="AL1643" s="130"/>
      <c r="AM1643" s="130"/>
    </row>
    <row r="1644" spans="1:39" ht="20.25" customHeight="1">
      <c r="A1644" s="132">
        <v>1643</v>
      </c>
      <c r="B1644" s="19" t="s">
        <v>6105</v>
      </c>
      <c r="C1644" s="250">
        <v>61124190000</v>
      </c>
      <c r="D1644" s="261" t="s">
        <v>647</v>
      </c>
      <c r="E1644" s="143" t="str">
        <f t="shared" si="68"/>
        <v>Լողազգեստ Կրծքկալ</v>
      </c>
      <c r="F1644" s="273" t="s">
        <v>3667</v>
      </c>
      <c r="G1644" s="144">
        <f>VLOOKUP(E1644,subcategory!A:B,2,0)</f>
        <v>48</v>
      </c>
      <c r="H1644" s="273" t="s">
        <v>20</v>
      </c>
      <c r="I1644" s="213" t="e">
        <f>VLOOKUP(H1644,gender!A:B,2,0)</f>
        <v>#N/A</v>
      </c>
      <c r="J1644" s="273">
        <v>109</v>
      </c>
      <c r="K1644" s="273">
        <v>109</v>
      </c>
      <c r="L1644" s="273">
        <v>1</v>
      </c>
      <c r="M1644" s="273" t="s">
        <v>7166</v>
      </c>
      <c r="N1644" s="144" t="e">
        <f>VLOOKUP(M1644,brand!A:B,2,0)</f>
        <v>#N/A</v>
      </c>
      <c r="O1644" s="144"/>
      <c r="P1644" s="144" t="e">
        <f>VLOOKUP(O1644,country!A:B,2,0)</f>
        <v>#N/A</v>
      </c>
      <c r="Q1644" s="273" t="s">
        <v>3915</v>
      </c>
      <c r="R1644" s="144" t="str">
        <f t="shared" si="69"/>
        <v>85% Պոլիամիդ, 15% Էլաստան</v>
      </c>
      <c r="S1644" s="144" t="s">
        <v>7445</v>
      </c>
      <c r="T1644" s="144" t="e">
        <f>VLOOKUP(R1644,material!A:B,2,0)</f>
        <v>#N/A</v>
      </c>
      <c r="U1644" s="141" t="s">
        <v>7642</v>
      </c>
      <c r="V1644" s="141"/>
      <c r="W1644" s="273">
        <v>75</v>
      </c>
      <c r="X1644" s="141" t="e">
        <f>VLOOKUP(W1644,SIZE!A:B,2,0)</f>
        <v>#N/A</v>
      </c>
      <c r="Y1644" s="141">
        <v>45.99</v>
      </c>
      <c r="Z1644" s="141" t="s">
        <v>1061</v>
      </c>
      <c r="AA1644" s="141">
        <f>VLOOKUP(Z1644,COLOR!A:B,2,0)</f>
        <v>4</v>
      </c>
      <c r="AB1644" s="130"/>
      <c r="AC1644" s="130"/>
      <c r="AD1644" s="130"/>
      <c r="AE1644" s="130"/>
      <c r="AF1644" s="130"/>
      <c r="AG1644" s="130"/>
      <c r="AH1644" s="130"/>
      <c r="AI1644" s="130"/>
      <c r="AJ1644" s="130"/>
      <c r="AK1644" s="130"/>
      <c r="AL1644" s="130"/>
      <c r="AM1644" s="130"/>
    </row>
    <row r="1645" spans="1:39" ht="20.25" customHeight="1">
      <c r="A1645" s="132">
        <v>1644</v>
      </c>
      <c r="B1645" s="19" t="s">
        <v>6106</v>
      </c>
      <c r="C1645" s="250">
        <v>61124190000</v>
      </c>
      <c r="D1645" s="261" t="s">
        <v>647</v>
      </c>
      <c r="E1645" s="143" t="str">
        <f t="shared" si="68"/>
        <v>Լողազգեստ Կրծքկալ</v>
      </c>
      <c r="F1645" s="273" t="s">
        <v>3667</v>
      </c>
      <c r="G1645" s="144">
        <f>VLOOKUP(E1645,subcategory!A:B,2,0)</f>
        <v>48</v>
      </c>
      <c r="H1645" s="273" t="s">
        <v>20</v>
      </c>
      <c r="I1645" s="213" t="e">
        <f>VLOOKUP(H1645,gender!A:B,2,0)</f>
        <v>#N/A</v>
      </c>
      <c r="J1645" s="273">
        <v>119</v>
      </c>
      <c r="K1645" s="273">
        <v>119</v>
      </c>
      <c r="L1645" s="273">
        <v>1</v>
      </c>
      <c r="M1645" s="273" t="s">
        <v>7166</v>
      </c>
      <c r="N1645" s="144" t="e">
        <f>VLOOKUP(M1645,brand!A:B,2,0)</f>
        <v>#N/A</v>
      </c>
      <c r="O1645" s="144"/>
      <c r="P1645" s="144" t="e">
        <f>VLOOKUP(O1645,country!A:B,2,0)</f>
        <v>#N/A</v>
      </c>
      <c r="Q1645" s="273" t="s">
        <v>3915</v>
      </c>
      <c r="R1645" s="144" t="str">
        <f t="shared" si="69"/>
        <v>85% Պոլիամիդ, 15% Էլաստան</v>
      </c>
      <c r="S1645" s="144" t="s">
        <v>7445</v>
      </c>
      <c r="T1645" s="144" t="e">
        <f>VLOOKUP(R1645,material!A:B,2,0)</f>
        <v>#N/A</v>
      </c>
      <c r="U1645" s="141" t="s">
        <v>7642</v>
      </c>
      <c r="V1645" s="141"/>
      <c r="W1645" s="273">
        <v>85</v>
      </c>
      <c r="X1645" s="141">
        <f>VLOOKUP(W1645,SIZE!A:B,2,0)</f>
        <v>476</v>
      </c>
      <c r="Y1645" s="141">
        <v>45.99</v>
      </c>
      <c r="Z1645" s="141" t="s">
        <v>1061</v>
      </c>
      <c r="AA1645" s="141">
        <f>VLOOKUP(Z1645,COLOR!A:B,2,0)</f>
        <v>4</v>
      </c>
      <c r="AB1645" s="130"/>
      <c r="AC1645" s="130"/>
      <c r="AD1645" s="130"/>
      <c r="AE1645" s="130"/>
      <c r="AF1645" s="130"/>
      <c r="AG1645" s="130"/>
      <c r="AH1645" s="130"/>
      <c r="AI1645" s="130"/>
      <c r="AJ1645" s="130"/>
      <c r="AK1645" s="130"/>
      <c r="AL1645" s="130"/>
      <c r="AM1645" s="130"/>
    </row>
    <row r="1646" spans="1:39" ht="20.25" customHeight="1">
      <c r="A1646" s="132">
        <v>1645</v>
      </c>
      <c r="B1646" s="19" t="s">
        <v>6107</v>
      </c>
      <c r="C1646" s="250">
        <v>61124190000</v>
      </c>
      <c r="D1646" s="261" t="s">
        <v>647</v>
      </c>
      <c r="E1646" s="143" t="str">
        <f t="shared" si="68"/>
        <v>Լողազգեստ Կրծքկալ</v>
      </c>
      <c r="F1646" s="273" t="s">
        <v>3667</v>
      </c>
      <c r="G1646" s="144">
        <f>VLOOKUP(E1646,subcategory!A:B,2,0)</f>
        <v>48</v>
      </c>
      <c r="H1646" s="273" t="s">
        <v>20</v>
      </c>
      <c r="I1646" s="213" t="e">
        <f>VLOOKUP(H1646,gender!A:B,2,0)</f>
        <v>#N/A</v>
      </c>
      <c r="J1646" s="273">
        <v>105</v>
      </c>
      <c r="K1646" s="273">
        <v>105</v>
      </c>
      <c r="L1646" s="273">
        <v>1</v>
      </c>
      <c r="M1646" s="273" t="s">
        <v>7166</v>
      </c>
      <c r="N1646" s="144" t="e">
        <f>VLOOKUP(M1646,brand!A:B,2,0)</f>
        <v>#N/A</v>
      </c>
      <c r="O1646" s="144"/>
      <c r="P1646" s="144" t="e">
        <f>VLOOKUP(O1646,country!A:B,2,0)</f>
        <v>#N/A</v>
      </c>
      <c r="Q1646" s="273" t="s">
        <v>3915</v>
      </c>
      <c r="R1646" s="144" t="str">
        <f t="shared" si="69"/>
        <v>85% Պոլիամիդ, 15% Էլաստան</v>
      </c>
      <c r="S1646" s="144" t="s">
        <v>7445</v>
      </c>
      <c r="T1646" s="144" t="e">
        <f>VLOOKUP(R1646,material!A:B,2,0)</f>
        <v>#N/A</v>
      </c>
      <c r="U1646" s="141" t="s">
        <v>7642</v>
      </c>
      <c r="V1646" s="141"/>
      <c r="W1646" s="273">
        <v>85</v>
      </c>
      <c r="X1646" s="141">
        <f>VLOOKUP(W1646,SIZE!A:B,2,0)</f>
        <v>476</v>
      </c>
      <c r="Y1646" s="141">
        <v>45.99</v>
      </c>
      <c r="Z1646" s="141" t="s">
        <v>1061</v>
      </c>
      <c r="AA1646" s="141">
        <f>VLOOKUP(Z1646,COLOR!A:B,2,0)</f>
        <v>4</v>
      </c>
      <c r="AB1646" s="130"/>
      <c r="AC1646" s="130"/>
      <c r="AD1646" s="130"/>
      <c r="AE1646" s="130"/>
      <c r="AF1646" s="130"/>
      <c r="AG1646" s="130"/>
      <c r="AH1646" s="130"/>
      <c r="AI1646" s="130"/>
      <c r="AJ1646" s="130"/>
      <c r="AK1646" s="130"/>
      <c r="AL1646" s="130"/>
      <c r="AM1646" s="130"/>
    </row>
    <row r="1647" spans="1:39" ht="20.25" customHeight="1">
      <c r="A1647" s="132">
        <v>1646</v>
      </c>
      <c r="B1647" s="19" t="s">
        <v>6108</v>
      </c>
      <c r="C1647" s="250">
        <v>61124190000</v>
      </c>
      <c r="D1647" s="261" t="s">
        <v>647</v>
      </c>
      <c r="E1647" s="143" t="str">
        <f t="shared" si="68"/>
        <v>Լողազգեստ Կրծքկալ</v>
      </c>
      <c r="F1647" s="273" t="s">
        <v>3667</v>
      </c>
      <c r="G1647" s="144">
        <f>VLOOKUP(E1647,subcategory!A:B,2,0)</f>
        <v>48</v>
      </c>
      <c r="H1647" s="273" t="s">
        <v>20</v>
      </c>
      <c r="I1647" s="213" t="e">
        <f>VLOOKUP(H1647,gender!A:B,2,0)</f>
        <v>#N/A</v>
      </c>
      <c r="J1647" s="273">
        <v>95</v>
      </c>
      <c r="K1647" s="273">
        <v>95</v>
      </c>
      <c r="L1647" s="273">
        <v>1</v>
      </c>
      <c r="M1647" s="273" t="s">
        <v>7166</v>
      </c>
      <c r="N1647" s="144" t="e">
        <f>VLOOKUP(M1647,brand!A:B,2,0)</f>
        <v>#N/A</v>
      </c>
      <c r="O1647" s="144"/>
      <c r="P1647" s="144" t="e">
        <f>VLOOKUP(O1647,country!A:B,2,0)</f>
        <v>#N/A</v>
      </c>
      <c r="Q1647" s="273" t="s">
        <v>3915</v>
      </c>
      <c r="R1647" s="144" t="str">
        <f t="shared" si="69"/>
        <v>85% Պոլիամիդ, 15% Էլաստան</v>
      </c>
      <c r="S1647" s="144" t="s">
        <v>7445</v>
      </c>
      <c r="T1647" s="144" t="e">
        <f>VLOOKUP(R1647,material!A:B,2,0)</f>
        <v>#N/A</v>
      </c>
      <c r="U1647" s="141" t="s">
        <v>7642</v>
      </c>
      <c r="V1647" s="141"/>
      <c r="W1647" s="273">
        <v>85</v>
      </c>
      <c r="X1647" s="141">
        <f>VLOOKUP(W1647,SIZE!A:B,2,0)</f>
        <v>476</v>
      </c>
      <c r="Y1647" s="141">
        <v>45.99</v>
      </c>
      <c r="Z1647" s="141" t="s">
        <v>1061</v>
      </c>
      <c r="AA1647" s="141">
        <f>VLOOKUP(Z1647,COLOR!A:B,2,0)</f>
        <v>4</v>
      </c>
      <c r="AB1647" s="130"/>
      <c r="AC1647" s="130"/>
      <c r="AD1647" s="130"/>
      <c r="AE1647" s="130"/>
      <c r="AF1647" s="130"/>
      <c r="AG1647" s="130"/>
      <c r="AH1647" s="130"/>
      <c r="AI1647" s="130"/>
      <c r="AJ1647" s="130"/>
      <c r="AK1647" s="130"/>
      <c r="AL1647" s="130"/>
      <c r="AM1647" s="130"/>
    </row>
    <row r="1648" spans="1:39" ht="20.25" customHeight="1">
      <c r="A1648" s="132">
        <v>1647</v>
      </c>
      <c r="B1648" s="19" t="s">
        <v>6109</v>
      </c>
      <c r="C1648" s="250">
        <v>61124190000</v>
      </c>
      <c r="D1648" s="261" t="s">
        <v>645</v>
      </c>
      <c r="E1648" s="143" t="str">
        <f t="shared" si="68"/>
        <v>Լողավարտիք</v>
      </c>
      <c r="F1648" s="273" t="s">
        <v>3668</v>
      </c>
      <c r="G1648" s="144">
        <f>VLOOKUP(E1648,subcategory!A:B,2,0)</f>
        <v>50</v>
      </c>
      <c r="H1648" s="273" t="s">
        <v>20</v>
      </c>
      <c r="I1648" s="213" t="e">
        <f>VLOOKUP(H1648,gender!A:B,2,0)</f>
        <v>#N/A</v>
      </c>
      <c r="J1648" s="273">
        <v>80</v>
      </c>
      <c r="K1648" s="273">
        <v>80</v>
      </c>
      <c r="L1648" s="273">
        <v>1</v>
      </c>
      <c r="M1648" s="273" t="s">
        <v>7166</v>
      </c>
      <c r="N1648" s="144" t="e">
        <f>VLOOKUP(M1648,brand!A:B,2,0)</f>
        <v>#N/A</v>
      </c>
      <c r="O1648" s="144"/>
      <c r="P1648" s="144" t="e">
        <f>VLOOKUP(O1648,country!A:B,2,0)</f>
        <v>#N/A</v>
      </c>
      <c r="Q1648" s="273" t="s">
        <v>3915</v>
      </c>
      <c r="R1648" s="144" t="str">
        <f t="shared" si="69"/>
        <v>84% Պոլիամիդ, 16% Էլաստան</v>
      </c>
      <c r="S1648" s="144" t="s">
        <v>7439</v>
      </c>
      <c r="T1648" s="144" t="e">
        <f>VLOOKUP(R1648,material!A:B,2,0)</f>
        <v>#N/A</v>
      </c>
      <c r="U1648" s="141" t="s">
        <v>7642</v>
      </c>
      <c r="V1648" s="141"/>
      <c r="W1648" s="273">
        <v>44</v>
      </c>
      <c r="X1648" s="141">
        <f>VLOOKUP(W1648,SIZE!A:B,2,0)</f>
        <v>95</v>
      </c>
      <c r="Y1648" s="141">
        <v>27.99</v>
      </c>
      <c r="Z1648" s="141" t="s">
        <v>1080</v>
      </c>
      <c r="AA1648" s="141">
        <f>VLOOKUP(Z1648,COLOR!A:B,2,0)</f>
        <v>13</v>
      </c>
      <c r="AB1648" s="130"/>
      <c r="AC1648" s="130"/>
      <c r="AD1648" s="130"/>
      <c r="AE1648" s="130"/>
      <c r="AF1648" s="130"/>
      <c r="AG1648" s="130"/>
      <c r="AH1648" s="130"/>
      <c r="AI1648" s="130"/>
      <c r="AJ1648" s="130"/>
      <c r="AK1648" s="130"/>
      <c r="AL1648" s="130"/>
      <c r="AM1648" s="130"/>
    </row>
    <row r="1649" spans="1:39" ht="20.25" customHeight="1">
      <c r="A1649" s="132">
        <v>1648</v>
      </c>
      <c r="B1649" s="19" t="s">
        <v>6110</v>
      </c>
      <c r="C1649" s="250">
        <v>61124190000</v>
      </c>
      <c r="D1649" s="261" t="s">
        <v>645</v>
      </c>
      <c r="E1649" s="143" t="str">
        <f t="shared" si="68"/>
        <v>Լողավարտիք</v>
      </c>
      <c r="F1649" s="273" t="s">
        <v>3668</v>
      </c>
      <c r="G1649" s="144">
        <f>VLOOKUP(E1649,subcategory!A:B,2,0)</f>
        <v>50</v>
      </c>
      <c r="H1649" s="273" t="s">
        <v>20</v>
      </c>
      <c r="I1649" s="213" t="e">
        <f>VLOOKUP(H1649,gender!A:B,2,0)</f>
        <v>#N/A</v>
      </c>
      <c r="J1649" s="273">
        <v>75</v>
      </c>
      <c r="K1649" s="273">
        <v>75</v>
      </c>
      <c r="L1649" s="273">
        <v>1</v>
      </c>
      <c r="M1649" s="273" t="s">
        <v>7166</v>
      </c>
      <c r="N1649" s="144" t="e">
        <f>VLOOKUP(M1649,brand!A:B,2,0)</f>
        <v>#N/A</v>
      </c>
      <c r="O1649" s="144"/>
      <c r="P1649" s="144" t="e">
        <f>VLOOKUP(O1649,country!A:B,2,0)</f>
        <v>#N/A</v>
      </c>
      <c r="Q1649" s="273" t="s">
        <v>3915</v>
      </c>
      <c r="R1649" s="144" t="str">
        <f t="shared" si="69"/>
        <v>84% Պոլիամիդ, 16% Էլաստան</v>
      </c>
      <c r="S1649" s="144" t="s">
        <v>7439</v>
      </c>
      <c r="T1649" s="144" t="e">
        <f>VLOOKUP(R1649,material!A:B,2,0)</f>
        <v>#N/A</v>
      </c>
      <c r="U1649" s="141" t="s">
        <v>7642</v>
      </c>
      <c r="V1649" s="141"/>
      <c r="W1649" s="273">
        <v>34</v>
      </c>
      <c r="X1649" s="141">
        <f>VLOOKUP(W1649,SIZE!A:B,2,0)</f>
        <v>41</v>
      </c>
      <c r="Y1649" s="141">
        <v>27.99</v>
      </c>
      <c r="Z1649" s="141" t="s">
        <v>1080</v>
      </c>
      <c r="AA1649" s="141">
        <f>VLOOKUP(Z1649,COLOR!A:B,2,0)</f>
        <v>13</v>
      </c>
      <c r="AB1649" s="130"/>
      <c r="AC1649" s="130"/>
      <c r="AD1649" s="130"/>
      <c r="AE1649" s="130"/>
      <c r="AF1649" s="130"/>
      <c r="AG1649" s="130"/>
      <c r="AH1649" s="130"/>
      <c r="AI1649" s="130"/>
      <c r="AJ1649" s="130"/>
      <c r="AK1649" s="130"/>
      <c r="AL1649" s="130"/>
      <c r="AM1649" s="130"/>
    </row>
    <row r="1650" spans="1:39" ht="20.25" customHeight="1">
      <c r="A1650" s="132">
        <v>1649</v>
      </c>
      <c r="B1650" s="19" t="s">
        <v>6111</v>
      </c>
      <c r="C1650" s="250">
        <v>61124190000</v>
      </c>
      <c r="D1650" s="261" t="s">
        <v>595</v>
      </c>
      <c r="E1650" s="143" t="str">
        <f t="shared" si="68"/>
        <v>Բոդի Լողազգեստ</v>
      </c>
      <c r="F1650" s="273" t="s">
        <v>7141</v>
      </c>
      <c r="G1650" s="144">
        <f>VLOOKUP(E1650,subcategory!A:B,2,0)</f>
        <v>472</v>
      </c>
      <c r="H1650" s="273" t="s">
        <v>20</v>
      </c>
      <c r="I1650" s="213" t="e">
        <f>VLOOKUP(H1650,gender!A:B,2,0)</f>
        <v>#N/A</v>
      </c>
      <c r="J1650" s="273">
        <v>175</v>
      </c>
      <c r="K1650" s="273">
        <v>175</v>
      </c>
      <c r="L1650" s="273">
        <v>1</v>
      </c>
      <c r="M1650" s="273" t="s">
        <v>7166</v>
      </c>
      <c r="N1650" s="144" t="e">
        <f>VLOOKUP(M1650,brand!A:B,2,0)</f>
        <v>#N/A</v>
      </c>
      <c r="O1650" s="144"/>
      <c r="P1650" s="144" t="e">
        <f>VLOOKUP(O1650,country!A:B,2,0)</f>
        <v>#N/A</v>
      </c>
      <c r="Q1650" s="273" t="s">
        <v>3915</v>
      </c>
      <c r="R1650" s="144" t="str">
        <f t="shared" si="69"/>
        <v>84% Պոլիամիդ, 16% Էլաստան</v>
      </c>
      <c r="S1650" s="144" t="s">
        <v>7439</v>
      </c>
      <c r="T1650" s="144" t="e">
        <f>VLOOKUP(R1650,material!A:B,2,0)</f>
        <v>#N/A</v>
      </c>
      <c r="U1650" s="141" t="s">
        <v>7642</v>
      </c>
      <c r="V1650" s="141"/>
      <c r="W1650" s="273">
        <v>80</v>
      </c>
      <c r="X1650" s="141">
        <f>VLOOKUP(W1650,SIZE!A:B,2,0)</f>
        <v>182</v>
      </c>
      <c r="Y1650" s="141">
        <v>75.989999999999995</v>
      </c>
      <c r="Z1650" s="141" t="s">
        <v>1080</v>
      </c>
      <c r="AA1650" s="141">
        <f>VLOOKUP(Z1650,COLOR!A:B,2,0)</f>
        <v>13</v>
      </c>
      <c r="AB1650" s="130"/>
      <c r="AC1650" s="130"/>
      <c r="AD1650" s="130"/>
      <c r="AE1650" s="130"/>
      <c r="AF1650" s="130"/>
      <c r="AG1650" s="130"/>
      <c r="AH1650" s="130"/>
      <c r="AI1650" s="130"/>
      <c r="AJ1650" s="130"/>
      <c r="AK1650" s="130"/>
      <c r="AL1650" s="130"/>
      <c r="AM1650" s="130"/>
    </row>
    <row r="1651" spans="1:39" ht="20.25" customHeight="1">
      <c r="A1651" s="132">
        <v>1650</v>
      </c>
      <c r="B1651" s="19" t="s">
        <v>6112</v>
      </c>
      <c r="C1651" s="250">
        <v>61124190000</v>
      </c>
      <c r="D1651" s="261" t="s">
        <v>595</v>
      </c>
      <c r="E1651" s="143" t="str">
        <f t="shared" si="68"/>
        <v>Բոդի Լողազգեստ</v>
      </c>
      <c r="F1651" s="273" t="s">
        <v>7141</v>
      </c>
      <c r="G1651" s="144">
        <f>VLOOKUP(E1651,subcategory!A:B,2,0)</f>
        <v>472</v>
      </c>
      <c r="H1651" s="273" t="s">
        <v>20</v>
      </c>
      <c r="I1651" s="213" t="e">
        <f>VLOOKUP(H1651,gender!A:B,2,0)</f>
        <v>#N/A</v>
      </c>
      <c r="J1651" s="273">
        <v>175</v>
      </c>
      <c r="K1651" s="273">
        <v>175</v>
      </c>
      <c r="L1651" s="273">
        <v>1</v>
      </c>
      <c r="M1651" s="273" t="s">
        <v>7166</v>
      </c>
      <c r="N1651" s="144" t="e">
        <f>VLOOKUP(M1651,brand!A:B,2,0)</f>
        <v>#N/A</v>
      </c>
      <c r="O1651" s="144"/>
      <c r="P1651" s="144" t="e">
        <f>VLOOKUP(O1651,country!A:B,2,0)</f>
        <v>#N/A</v>
      </c>
      <c r="Q1651" s="273" t="s">
        <v>3915</v>
      </c>
      <c r="R1651" s="144" t="str">
        <f t="shared" si="69"/>
        <v>84% Պոլիամիդ, 16% Էլաստան</v>
      </c>
      <c r="S1651" s="144" t="s">
        <v>7439</v>
      </c>
      <c r="T1651" s="144" t="e">
        <f>VLOOKUP(R1651,material!A:B,2,0)</f>
        <v>#N/A</v>
      </c>
      <c r="U1651" s="141" t="s">
        <v>7642</v>
      </c>
      <c r="V1651" s="141"/>
      <c r="W1651" s="273">
        <v>80</v>
      </c>
      <c r="X1651" s="141">
        <f>VLOOKUP(W1651,SIZE!A:B,2,0)</f>
        <v>182</v>
      </c>
      <c r="Y1651" s="141">
        <v>75.989999999999995</v>
      </c>
      <c r="Z1651" s="141" t="s">
        <v>1080</v>
      </c>
      <c r="AA1651" s="141">
        <f>VLOOKUP(Z1651,COLOR!A:B,2,0)</f>
        <v>13</v>
      </c>
      <c r="AB1651" s="130"/>
      <c r="AC1651" s="130"/>
      <c r="AD1651" s="130"/>
      <c r="AE1651" s="130"/>
      <c r="AF1651" s="130"/>
      <c r="AG1651" s="130"/>
      <c r="AH1651" s="130"/>
      <c r="AI1651" s="130"/>
      <c r="AJ1651" s="130"/>
      <c r="AK1651" s="130"/>
      <c r="AL1651" s="130"/>
      <c r="AM1651" s="130"/>
    </row>
    <row r="1652" spans="1:39" ht="20.25" customHeight="1">
      <c r="A1652" s="132">
        <v>1651</v>
      </c>
      <c r="B1652" s="19" t="s">
        <v>6113</v>
      </c>
      <c r="C1652" s="250">
        <v>61124190000</v>
      </c>
      <c r="D1652" s="261" t="s">
        <v>595</v>
      </c>
      <c r="E1652" s="143" t="str">
        <f t="shared" si="68"/>
        <v>Բոդի Լողազգեստ</v>
      </c>
      <c r="F1652" s="273" t="s">
        <v>7141</v>
      </c>
      <c r="G1652" s="144">
        <f>VLOOKUP(E1652,subcategory!A:B,2,0)</f>
        <v>472</v>
      </c>
      <c r="H1652" s="273" t="s">
        <v>20</v>
      </c>
      <c r="I1652" s="213" t="e">
        <f>VLOOKUP(H1652,gender!A:B,2,0)</f>
        <v>#N/A</v>
      </c>
      <c r="J1652" s="273">
        <v>155</v>
      </c>
      <c r="K1652" s="273">
        <v>155</v>
      </c>
      <c r="L1652" s="273">
        <v>1</v>
      </c>
      <c r="M1652" s="273" t="s">
        <v>7166</v>
      </c>
      <c r="N1652" s="144" t="e">
        <f>VLOOKUP(M1652,brand!A:B,2,0)</f>
        <v>#N/A</v>
      </c>
      <c r="O1652" s="144"/>
      <c r="P1652" s="144" t="e">
        <f>VLOOKUP(O1652,country!A:B,2,0)</f>
        <v>#N/A</v>
      </c>
      <c r="Q1652" s="273" t="s">
        <v>3915</v>
      </c>
      <c r="R1652" s="144" t="str">
        <f t="shared" si="69"/>
        <v>84% Պոլիամիդ, 16% Էլաստան</v>
      </c>
      <c r="S1652" s="144" t="s">
        <v>7439</v>
      </c>
      <c r="T1652" s="144" t="e">
        <f>VLOOKUP(R1652,material!A:B,2,0)</f>
        <v>#N/A</v>
      </c>
      <c r="U1652" s="141" t="s">
        <v>7642</v>
      </c>
      <c r="V1652" s="141"/>
      <c r="W1652" s="273">
        <v>70</v>
      </c>
      <c r="X1652" s="141" t="e">
        <f>VLOOKUP(W1652,SIZE!A:B,2,0)</f>
        <v>#N/A</v>
      </c>
      <c r="Y1652" s="141">
        <v>75.989999999999995</v>
      </c>
      <c r="Z1652" s="141" t="s">
        <v>1080</v>
      </c>
      <c r="AA1652" s="141">
        <f>VLOOKUP(Z1652,COLOR!A:B,2,0)</f>
        <v>13</v>
      </c>
      <c r="AB1652" s="130"/>
      <c r="AC1652" s="130"/>
      <c r="AD1652" s="130"/>
      <c r="AE1652" s="130"/>
      <c r="AF1652" s="130"/>
      <c r="AG1652" s="130"/>
      <c r="AH1652" s="130"/>
      <c r="AI1652" s="130"/>
      <c r="AJ1652" s="130"/>
      <c r="AK1652" s="130"/>
      <c r="AL1652" s="130"/>
      <c r="AM1652" s="130"/>
    </row>
    <row r="1653" spans="1:39" ht="20.25" customHeight="1">
      <c r="A1653" s="132">
        <v>1652</v>
      </c>
      <c r="B1653" s="19" t="s">
        <v>6114</v>
      </c>
      <c r="C1653" s="250">
        <v>61124190000</v>
      </c>
      <c r="D1653" s="261" t="s">
        <v>595</v>
      </c>
      <c r="E1653" s="143" t="str">
        <f t="shared" si="68"/>
        <v>Բոդի Լողազգեստ</v>
      </c>
      <c r="F1653" s="273" t="s">
        <v>7141</v>
      </c>
      <c r="G1653" s="144">
        <f>VLOOKUP(E1653,subcategory!A:B,2,0)</f>
        <v>472</v>
      </c>
      <c r="H1653" s="273" t="s">
        <v>20</v>
      </c>
      <c r="I1653" s="213" t="e">
        <f>VLOOKUP(H1653,gender!A:B,2,0)</f>
        <v>#N/A</v>
      </c>
      <c r="J1653" s="273">
        <v>170</v>
      </c>
      <c r="K1653" s="273">
        <v>170</v>
      </c>
      <c r="L1653" s="273">
        <v>1</v>
      </c>
      <c r="M1653" s="273" t="s">
        <v>7166</v>
      </c>
      <c r="N1653" s="144" t="e">
        <f>VLOOKUP(M1653,brand!A:B,2,0)</f>
        <v>#N/A</v>
      </c>
      <c r="O1653" s="144"/>
      <c r="P1653" s="144" t="e">
        <f>VLOOKUP(O1653,country!A:B,2,0)</f>
        <v>#N/A</v>
      </c>
      <c r="Q1653" s="273" t="s">
        <v>3915</v>
      </c>
      <c r="R1653" s="144" t="str">
        <f t="shared" si="69"/>
        <v>84% Պոլիամիդ, 16% Էլաստան</v>
      </c>
      <c r="S1653" s="144" t="s">
        <v>7439</v>
      </c>
      <c r="T1653" s="144" t="e">
        <f>VLOOKUP(R1653,material!A:B,2,0)</f>
        <v>#N/A</v>
      </c>
      <c r="U1653" s="141" t="s">
        <v>7642</v>
      </c>
      <c r="V1653" s="141"/>
      <c r="W1653" s="273">
        <v>75</v>
      </c>
      <c r="X1653" s="141" t="e">
        <f>VLOOKUP(W1653,SIZE!A:B,2,0)</f>
        <v>#N/A</v>
      </c>
      <c r="Y1653" s="141">
        <v>75.989999999999995</v>
      </c>
      <c r="Z1653" s="141" t="s">
        <v>1080</v>
      </c>
      <c r="AA1653" s="141">
        <f>VLOOKUP(Z1653,COLOR!A:B,2,0)</f>
        <v>13</v>
      </c>
      <c r="AB1653" s="130"/>
      <c r="AC1653" s="130"/>
      <c r="AD1653" s="130"/>
      <c r="AE1653" s="130"/>
      <c r="AF1653" s="130"/>
      <c r="AG1653" s="130"/>
      <c r="AH1653" s="130"/>
      <c r="AI1653" s="130"/>
      <c r="AJ1653" s="130"/>
      <c r="AK1653" s="130"/>
      <c r="AL1653" s="130"/>
      <c r="AM1653" s="130"/>
    </row>
    <row r="1654" spans="1:39" ht="20.25" customHeight="1">
      <c r="A1654" s="132">
        <v>1653</v>
      </c>
      <c r="B1654" s="19" t="s">
        <v>6115</v>
      </c>
      <c r="C1654" s="250">
        <v>61124190000</v>
      </c>
      <c r="D1654" s="261" t="s">
        <v>595</v>
      </c>
      <c r="E1654" s="143" t="str">
        <f t="shared" si="68"/>
        <v>Բոդի Լողազգեստ</v>
      </c>
      <c r="F1654" s="273" t="s">
        <v>7141</v>
      </c>
      <c r="G1654" s="144">
        <f>VLOOKUP(E1654,subcategory!A:B,2,0)</f>
        <v>472</v>
      </c>
      <c r="H1654" s="273" t="s">
        <v>20</v>
      </c>
      <c r="I1654" s="213" t="e">
        <f>VLOOKUP(H1654,gender!A:B,2,0)</f>
        <v>#N/A</v>
      </c>
      <c r="J1654" s="273">
        <v>150</v>
      </c>
      <c r="K1654" s="273">
        <v>150</v>
      </c>
      <c r="L1654" s="273">
        <v>1</v>
      </c>
      <c r="M1654" s="273" t="s">
        <v>7166</v>
      </c>
      <c r="N1654" s="144" t="e">
        <f>VLOOKUP(M1654,brand!A:B,2,0)</f>
        <v>#N/A</v>
      </c>
      <c r="O1654" s="144"/>
      <c r="P1654" s="144" t="e">
        <f>VLOOKUP(O1654,country!A:B,2,0)</f>
        <v>#N/A</v>
      </c>
      <c r="Q1654" s="273" t="s">
        <v>3915</v>
      </c>
      <c r="R1654" s="144" t="str">
        <f t="shared" si="69"/>
        <v>84% Պոլիամիդ, 16% Էլաստան</v>
      </c>
      <c r="S1654" s="144" t="s">
        <v>7439</v>
      </c>
      <c r="T1654" s="144" t="e">
        <f>VLOOKUP(R1654,material!A:B,2,0)</f>
        <v>#N/A</v>
      </c>
      <c r="U1654" s="141" t="s">
        <v>7642</v>
      </c>
      <c r="V1654" s="141"/>
      <c r="W1654" s="273">
        <v>65</v>
      </c>
      <c r="X1654" s="141" t="e">
        <f>VLOOKUP(W1654,SIZE!A:B,2,0)</f>
        <v>#N/A</v>
      </c>
      <c r="Y1654" s="141">
        <v>75.989999999999995</v>
      </c>
      <c r="Z1654" s="141" t="s">
        <v>1080</v>
      </c>
      <c r="AA1654" s="141">
        <f>VLOOKUP(Z1654,COLOR!A:B,2,0)</f>
        <v>13</v>
      </c>
      <c r="AB1654" s="130"/>
      <c r="AC1654" s="130"/>
      <c r="AD1654" s="130"/>
      <c r="AE1654" s="130"/>
      <c r="AF1654" s="130"/>
      <c r="AG1654" s="130"/>
      <c r="AH1654" s="130"/>
      <c r="AI1654" s="130"/>
      <c r="AJ1654" s="130"/>
      <c r="AK1654" s="130"/>
      <c r="AL1654" s="130"/>
      <c r="AM1654" s="130"/>
    </row>
    <row r="1655" spans="1:39" ht="20.25" customHeight="1">
      <c r="A1655" s="132">
        <v>1654</v>
      </c>
      <c r="B1655" s="19" t="s">
        <v>6116</v>
      </c>
      <c r="C1655" s="250">
        <v>61124190000</v>
      </c>
      <c r="D1655" s="261" t="s">
        <v>595</v>
      </c>
      <c r="E1655" s="143" t="str">
        <f t="shared" si="68"/>
        <v>Բոդի Լողազգեստ</v>
      </c>
      <c r="F1655" s="273" t="s">
        <v>7141</v>
      </c>
      <c r="G1655" s="144">
        <f>VLOOKUP(E1655,subcategory!A:B,2,0)</f>
        <v>472</v>
      </c>
      <c r="H1655" s="273" t="s">
        <v>20</v>
      </c>
      <c r="I1655" s="213" t="e">
        <f>VLOOKUP(H1655,gender!A:B,2,0)</f>
        <v>#N/A</v>
      </c>
      <c r="J1655" s="273">
        <v>170</v>
      </c>
      <c r="K1655" s="273">
        <v>170</v>
      </c>
      <c r="L1655" s="273">
        <v>1</v>
      </c>
      <c r="M1655" s="273" t="s">
        <v>7166</v>
      </c>
      <c r="N1655" s="144" t="e">
        <f>VLOOKUP(M1655,brand!A:B,2,0)</f>
        <v>#N/A</v>
      </c>
      <c r="O1655" s="144"/>
      <c r="P1655" s="144" t="e">
        <f>VLOOKUP(O1655,country!A:B,2,0)</f>
        <v>#N/A</v>
      </c>
      <c r="Q1655" s="273" t="s">
        <v>3915</v>
      </c>
      <c r="R1655" s="144" t="str">
        <f t="shared" si="69"/>
        <v>84% Պոլիամիդ, 16% Էլաստան</v>
      </c>
      <c r="S1655" s="144" t="s">
        <v>7439</v>
      </c>
      <c r="T1655" s="144" t="e">
        <f>VLOOKUP(R1655,material!A:B,2,0)</f>
        <v>#N/A</v>
      </c>
      <c r="U1655" s="141" t="s">
        <v>7642</v>
      </c>
      <c r="V1655" s="141"/>
      <c r="W1655" s="273">
        <v>75</v>
      </c>
      <c r="X1655" s="141" t="e">
        <f>VLOOKUP(W1655,SIZE!A:B,2,0)</f>
        <v>#N/A</v>
      </c>
      <c r="Y1655" s="141">
        <v>75.989999999999995</v>
      </c>
      <c r="Z1655" s="245" t="s">
        <v>1080</v>
      </c>
      <c r="AA1655" s="141">
        <f>VLOOKUP(Z1655,COLOR!A:B,2,0)</f>
        <v>13</v>
      </c>
      <c r="AB1655" s="130"/>
      <c r="AC1655" s="130"/>
      <c r="AD1655" s="130"/>
      <c r="AE1655" s="130"/>
      <c r="AF1655" s="130"/>
      <c r="AG1655" s="130"/>
      <c r="AH1655" s="130"/>
      <c r="AI1655" s="130"/>
      <c r="AJ1655" s="130"/>
      <c r="AK1655" s="130"/>
      <c r="AL1655" s="130"/>
      <c r="AM1655" s="130"/>
    </row>
    <row r="1656" spans="1:39" ht="20.25" customHeight="1">
      <c r="A1656" s="132">
        <v>1655</v>
      </c>
      <c r="B1656" s="19" t="s">
        <v>6117</v>
      </c>
      <c r="C1656" s="250">
        <v>61124190000</v>
      </c>
      <c r="D1656" s="261" t="s">
        <v>595</v>
      </c>
      <c r="E1656" s="143" t="str">
        <f t="shared" si="68"/>
        <v>Բոդի Լողազգեստ</v>
      </c>
      <c r="F1656" s="273" t="s">
        <v>7141</v>
      </c>
      <c r="G1656" s="144">
        <f>VLOOKUP(E1656,subcategory!A:B,2,0)</f>
        <v>472</v>
      </c>
      <c r="H1656" s="273" t="s">
        <v>20</v>
      </c>
      <c r="I1656" s="213" t="e">
        <f>VLOOKUP(H1656,gender!A:B,2,0)</f>
        <v>#N/A</v>
      </c>
      <c r="J1656" s="273">
        <v>150</v>
      </c>
      <c r="K1656" s="273">
        <v>150</v>
      </c>
      <c r="L1656" s="273">
        <v>1</v>
      </c>
      <c r="M1656" s="273" t="s">
        <v>7166</v>
      </c>
      <c r="N1656" s="144" t="e">
        <f>VLOOKUP(M1656,brand!A:B,2,0)</f>
        <v>#N/A</v>
      </c>
      <c r="O1656" s="144"/>
      <c r="P1656" s="144" t="e">
        <f>VLOOKUP(O1656,country!A:B,2,0)</f>
        <v>#N/A</v>
      </c>
      <c r="Q1656" s="273" t="s">
        <v>3915</v>
      </c>
      <c r="R1656" s="144" t="str">
        <f t="shared" si="69"/>
        <v>84% Պոլիամիդ, 16% Էլաստան</v>
      </c>
      <c r="S1656" s="144" t="s">
        <v>7439</v>
      </c>
      <c r="T1656" s="144" t="e">
        <f>VLOOKUP(R1656,material!A:B,2,0)</f>
        <v>#N/A</v>
      </c>
      <c r="U1656" s="141" t="s">
        <v>7642</v>
      </c>
      <c r="V1656" s="141"/>
      <c r="W1656" s="273">
        <v>70</v>
      </c>
      <c r="X1656" s="141" t="e">
        <f>VLOOKUP(W1656,SIZE!A:B,2,0)</f>
        <v>#N/A</v>
      </c>
      <c r="Y1656" s="141">
        <v>75.989999999999995</v>
      </c>
      <c r="Z1656" s="141" t="s">
        <v>1080</v>
      </c>
      <c r="AA1656" s="141">
        <f>VLOOKUP(Z1656,COLOR!A:B,2,0)</f>
        <v>13</v>
      </c>
      <c r="AB1656" s="130"/>
      <c r="AC1656" s="130"/>
      <c r="AD1656" s="130"/>
      <c r="AE1656" s="130"/>
      <c r="AF1656" s="130"/>
      <c r="AG1656" s="130"/>
      <c r="AH1656" s="130"/>
      <c r="AI1656" s="130"/>
      <c r="AJ1656" s="130"/>
      <c r="AK1656" s="130"/>
      <c r="AL1656" s="130"/>
      <c r="AM1656" s="130"/>
    </row>
    <row r="1657" spans="1:39" ht="20.25" customHeight="1">
      <c r="A1657" s="132">
        <v>1656</v>
      </c>
      <c r="B1657" s="19" t="s">
        <v>6118</v>
      </c>
      <c r="C1657" s="250">
        <v>61124190000</v>
      </c>
      <c r="D1657" s="261" t="s">
        <v>595</v>
      </c>
      <c r="E1657" s="143" t="str">
        <f t="shared" si="68"/>
        <v>Բոդի Լողազգեստ</v>
      </c>
      <c r="F1657" s="273" t="s">
        <v>7141</v>
      </c>
      <c r="G1657" s="144">
        <f>VLOOKUP(E1657,subcategory!A:B,2,0)</f>
        <v>472</v>
      </c>
      <c r="H1657" s="273" t="s">
        <v>20</v>
      </c>
      <c r="I1657" s="213" t="e">
        <f>VLOOKUP(H1657,gender!A:B,2,0)</f>
        <v>#N/A</v>
      </c>
      <c r="J1657" s="273">
        <v>145</v>
      </c>
      <c r="K1657" s="273">
        <v>145</v>
      </c>
      <c r="L1657" s="273">
        <v>1</v>
      </c>
      <c r="M1657" s="273" t="s">
        <v>7166</v>
      </c>
      <c r="N1657" s="144" t="e">
        <f>VLOOKUP(M1657,brand!A:B,2,0)</f>
        <v>#N/A</v>
      </c>
      <c r="O1657" s="144"/>
      <c r="P1657" s="144" t="e">
        <f>VLOOKUP(O1657,country!A:B,2,0)</f>
        <v>#N/A</v>
      </c>
      <c r="Q1657" s="273" t="s">
        <v>3915</v>
      </c>
      <c r="R1657" s="144" t="str">
        <f t="shared" si="69"/>
        <v>84% Պոլիամիդ, 16% Էլաստան</v>
      </c>
      <c r="S1657" s="144" t="s">
        <v>7439</v>
      </c>
      <c r="T1657" s="144" t="e">
        <f>VLOOKUP(R1657,material!A:B,2,0)</f>
        <v>#N/A</v>
      </c>
      <c r="U1657" s="141" t="s">
        <v>7642</v>
      </c>
      <c r="V1657" s="141"/>
      <c r="W1657" s="273">
        <v>75</v>
      </c>
      <c r="X1657" s="141" t="e">
        <f>VLOOKUP(W1657,SIZE!A:B,2,0)</f>
        <v>#N/A</v>
      </c>
      <c r="Y1657" s="141">
        <v>75.989999999999995</v>
      </c>
      <c r="Z1657" s="141" t="s">
        <v>1080</v>
      </c>
      <c r="AA1657" s="141">
        <f>VLOOKUP(Z1657,COLOR!A:B,2,0)</f>
        <v>13</v>
      </c>
      <c r="AB1657" s="130"/>
      <c r="AC1657" s="130"/>
      <c r="AD1657" s="130"/>
      <c r="AE1657" s="130"/>
      <c r="AF1657" s="130"/>
      <c r="AG1657" s="130"/>
      <c r="AH1657" s="130"/>
      <c r="AI1657" s="130"/>
      <c r="AJ1657" s="130"/>
      <c r="AK1657" s="130"/>
      <c r="AL1657" s="130"/>
      <c r="AM1657" s="130"/>
    </row>
    <row r="1658" spans="1:39" ht="20.25" customHeight="1">
      <c r="A1658" s="132">
        <v>1657</v>
      </c>
      <c r="B1658" s="19" t="s">
        <v>6119</v>
      </c>
      <c r="C1658" s="250">
        <v>61124190000</v>
      </c>
      <c r="D1658" s="261" t="s">
        <v>595</v>
      </c>
      <c r="E1658" s="143" t="str">
        <f t="shared" si="68"/>
        <v>Բոդի Լողազգեստ</v>
      </c>
      <c r="F1658" s="273" t="s">
        <v>7141</v>
      </c>
      <c r="G1658" s="144">
        <f>VLOOKUP(E1658,subcategory!A:B,2,0)</f>
        <v>472</v>
      </c>
      <c r="H1658" s="273" t="s">
        <v>20</v>
      </c>
      <c r="I1658" s="213" t="e">
        <f>VLOOKUP(H1658,gender!A:B,2,0)</f>
        <v>#N/A</v>
      </c>
      <c r="J1658" s="273">
        <v>140</v>
      </c>
      <c r="K1658" s="273">
        <v>140</v>
      </c>
      <c r="L1658" s="273">
        <v>1</v>
      </c>
      <c r="M1658" s="273" t="s">
        <v>7166</v>
      </c>
      <c r="N1658" s="144" t="e">
        <f>VLOOKUP(M1658,brand!A:B,2,0)</f>
        <v>#N/A</v>
      </c>
      <c r="O1658" s="144"/>
      <c r="P1658" s="144" t="e">
        <f>VLOOKUP(O1658,country!A:B,2,0)</f>
        <v>#N/A</v>
      </c>
      <c r="Q1658" s="273" t="s">
        <v>3915</v>
      </c>
      <c r="R1658" s="144" t="str">
        <f t="shared" si="69"/>
        <v>84% Պոլիամիդ, 16% Էլաստան</v>
      </c>
      <c r="S1658" s="144" t="s">
        <v>7439</v>
      </c>
      <c r="T1658" s="144" t="e">
        <f>VLOOKUP(R1658,material!A:B,2,0)</f>
        <v>#N/A</v>
      </c>
      <c r="U1658" s="141" t="s">
        <v>7642</v>
      </c>
      <c r="V1658" s="141"/>
      <c r="W1658" s="273">
        <v>75</v>
      </c>
      <c r="X1658" s="141" t="e">
        <f>VLOOKUP(W1658,SIZE!A:B,2,0)</f>
        <v>#N/A</v>
      </c>
      <c r="Y1658" s="141">
        <v>75.989999999999995</v>
      </c>
      <c r="Z1658" s="141" t="s">
        <v>1080</v>
      </c>
      <c r="AA1658" s="141">
        <f>VLOOKUP(Z1658,COLOR!A:B,2,0)</f>
        <v>13</v>
      </c>
      <c r="AB1658" s="130"/>
      <c r="AC1658" s="130"/>
      <c r="AD1658" s="130"/>
      <c r="AE1658" s="130"/>
      <c r="AF1658" s="130"/>
      <c r="AG1658" s="130"/>
      <c r="AH1658" s="130"/>
      <c r="AI1658" s="130"/>
      <c r="AJ1658" s="130"/>
      <c r="AK1658" s="130"/>
      <c r="AL1658" s="130"/>
      <c r="AM1658" s="130"/>
    </row>
    <row r="1659" spans="1:39" ht="20.25" customHeight="1">
      <c r="A1659" s="132">
        <v>1658</v>
      </c>
      <c r="B1659" s="19" t="s">
        <v>6120</v>
      </c>
      <c r="C1659" s="250">
        <v>61124190000</v>
      </c>
      <c r="D1659" s="261" t="s">
        <v>645</v>
      </c>
      <c r="E1659" s="143" t="str">
        <f t="shared" si="68"/>
        <v>Լողավարտիք</v>
      </c>
      <c r="F1659" s="273" t="s">
        <v>3668</v>
      </c>
      <c r="G1659" s="144">
        <f>VLOOKUP(E1659,subcategory!A:B,2,0)</f>
        <v>50</v>
      </c>
      <c r="H1659" s="273" t="s">
        <v>20</v>
      </c>
      <c r="I1659" s="213" t="e">
        <f>VLOOKUP(H1659,gender!A:B,2,0)</f>
        <v>#N/A</v>
      </c>
      <c r="J1659" s="273">
        <v>75</v>
      </c>
      <c r="K1659" s="273">
        <v>75</v>
      </c>
      <c r="L1659" s="273">
        <v>1</v>
      </c>
      <c r="M1659" s="273" t="s">
        <v>7166</v>
      </c>
      <c r="N1659" s="144" t="e">
        <f>VLOOKUP(M1659,brand!A:B,2,0)</f>
        <v>#N/A</v>
      </c>
      <c r="O1659" s="144"/>
      <c r="P1659" s="144" t="e">
        <f>VLOOKUP(O1659,country!A:B,2,0)</f>
        <v>#N/A</v>
      </c>
      <c r="Q1659" s="273" t="s">
        <v>3915</v>
      </c>
      <c r="R1659" s="144" t="str">
        <f t="shared" si="69"/>
        <v>84% Պոլիամիդ, 16% Էլաստան</v>
      </c>
      <c r="S1659" s="144" t="s">
        <v>7439</v>
      </c>
      <c r="T1659" s="144" t="e">
        <f>VLOOKUP(R1659,material!A:B,2,0)</f>
        <v>#N/A</v>
      </c>
      <c r="U1659" s="141" t="s">
        <v>7642</v>
      </c>
      <c r="V1659" s="141"/>
      <c r="W1659" s="273">
        <v>44</v>
      </c>
      <c r="X1659" s="141">
        <f>VLOOKUP(W1659,SIZE!A:B,2,0)</f>
        <v>95</v>
      </c>
      <c r="Y1659" s="141">
        <v>29.99</v>
      </c>
      <c r="Z1659" s="141" t="s">
        <v>1080</v>
      </c>
      <c r="AA1659" s="141">
        <f>VLOOKUP(Z1659,COLOR!A:B,2,0)</f>
        <v>13</v>
      </c>
      <c r="AB1659" s="130"/>
      <c r="AC1659" s="130"/>
      <c r="AD1659" s="130"/>
      <c r="AE1659" s="130"/>
      <c r="AF1659" s="130"/>
      <c r="AG1659" s="130"/>
      <c r="AH1659" s="130"/>
      <c r="AI1659" s="130"/>
      <c r="AJ1659" s="130"/>
      <c r="AK1659" s="130"/>
      <c r="AL1659" s="130"/>
      <c r="AM1659" s="130"/>
    </row>
    <row r="1660" spans="1:39" ht="20.25" customHeight="1">
      <c r="A1660" s="132">
        <v>1659</v>
      </c>
      <c r="B1660" s="19" t="s">
        <v>6121</v>
      </c>
      <c r="C1660" s="250">
        <v>61124190000</v>
      </c>
      <c r="D1660" s="261" t="s">
        <v>647</v>
      </c>
      <c r="E1660" s="143" t="str">
        <f t="shared" si="68"/>
        <v>Լողազգեստ Կրծքկալ</v>
      </c>
      <c r="F1660" s="273" t="s">
        <v>3667</v>
      </c>
      <c r="G1660" s="144">
        <f>VLOOKUP(E1660,subcategory!A:B,2,0)</f>
        <v>48</v>
      </c>
      <c r="H1660" s="273" t="s">
        <v>20</v>
      </c>
      <c r="I1660" s="213" t="e">
        <f>VLOOKUP(H1660,gender!A:B,2,0)</f>
        <v>#N/A</v>
      </c>
      <c r="J1660" s="273">
        <v>95</v>
      </c>
      <c r="K1660" s="273">
        <v>95</v>
      </c>
      <c r="L1660" s="273">
        <v>1</v>
      </c>
      <c r="M1660" s="273" t="s">
        <v>7166</v>
      </c>
      <c r="N1660" s="144" t="e">
        <f>VLOOKUP(M1660,brand!A:B,2,0)</f>
        <v>#N/A</v>
      </c>
      <c r="O1660" s="144"/>
      <c r="P1660" s="144" t="e">
        <f>VLOOKUP(O1660,country!A:B,2,0)</f>
        <v>#N/A</v>
      </c>
      <c r="Q1660" s="273" t="s">
        <v>3915</v>
      </c>
      <c r="R1660" s="144" t="str">
        <f t="shared" si="69"/>
        <v>84% Պոլիամիդ, 16% Էլաստան</v>
      </c>
      <c r="S1660" s="144" t="s">
        <v>7439</v>
      </c>
      <c r="T1660" s="144" t="e">
        <f>VLOOKUP(R1660,material!A:B,2,0)</f>
        <v>#N/A</v>
      </c>
      <c r="U1660" s="141" t="s">
        <v>7642</v>
      </c>
      <c r="V1660" s="141"/>
      <c r="W1660" s="273">
        <v>70</v>
      </c>
      <c r="X1660" s="141" t="e">
        <f>VLOOKUP(W1660,SIZE!A:B,2,0)</f>
        <v>#N/A</v>
      </c>
      <c r="Y1660" s="141">
        <v>45.99</v>
      </c>
      <c r="Z1660" s="141" t="s">
        <v>1080</v>
      </c>
      <c r="AA1660" s="141">
        <f>VLOOKUP(Z1660,COLOR!A:B,2,0)</f>
        <v>13</v>
      </c>
      <c r="AB1660" s="130"/>
      <c r="AC1660" s="130"/>
      <c r="AD1660" s="130"/>
      <c r="AE1660" s="130"/>
      <c r="AF1660" s="130"/>
      <c r="AG1660" s="130"/>
      <c r="AH1660" s="130"/>
      <c r="AI1660" s="130"/>
      <c r="AJ1660" s="130"/>
      <c r="AK1660" s="130"/>
      <c r="AL1660" s="130"/>
      <c r="AM1660" s="130"/>
    </row>
    <row r="1661" spans="1:39" ht="20.25" customHeight="1">
      <c r="A1661" s="132">
        <v>1660</v>
      </c>
      <c r="B1661" s="19" t="s">
        <v>6122</v>
      </c>
      <c r="C1661" s="250">
        <v>61124190000</v>
      </c>
      <c r="D1661" s="261" t="s">
        <v>647</v>
      </c>
      <c r="E1661" s="143" t="str">
        <f t="shared" si="68"/>
        <v>Լողազգեստ Կրծքկալ</v>
      </c>
      <c r="F1661" s="273" t="s">
        <v>3667</v>
      </c>
      <c r="G1661" s="144">
        <f>VLOOKUP(E1661,subcategory!A:B,2,0)</f>
        <v>48</v>
      </c>
      <c r="H1661" s="273" t="s">
        <v>20</v>
      </c>
      <c r="I1661" s="213" t="e">
        <f>VLOOKUP(H1661,gender!A:B,2,0)</f>
        <v>#N/A</v>
      </c>
      <c r="J1661" s="273">
        <v>95</v>
      </c>
      <c r="K1661" s="273">
        <v>95</v>
      </c>
      <c r="L1661" s="273">
        <v>1</v>
      </c>
      <c r="M1661" s="273" t="s">
        <v>7166</v>
      </c>
      <c r="N1661" s="144" t="e">
        <f>VLOOKUP(M1661,brand!A:B,2,0)</f>
        <v>#N/A</v>
      </c>
      <c r="O1661" s="144"/>
      <c r="P1661" s="144" t="e">
        <f>VLOOKUP(O1661,country!A:B,2,0)</f>
        <v>#N/A</v>
      </c>
      <c r="Q1661" s="273" t="s">
        <v>3915</v>
      </c>
      <c r="R1661" s="144" t="str">
        <f t="shared" si="69"/>
        <v>84% Պոլիամիդ, 16% Էլաստան</v>
      </c>
      <c r="S1661" s="144" t="s">
        <v>7439</v>
      </c>
      <c r="T1661" s="144" t="e">
        <f>VLOOKUP(R1661,material!A:B,2,0)</f>
        <v>#N/A</v>
      </c>
      <c r="U1661" s="141" t="s">
        <v>7642</v>
      </c>
      <c r="V1661" s="141"/>
      <c r="W1661" s="273">
        <v>70</v>
      </c>
      <c r="X1661" s="141" t="e">
        <f>VLOOKUP(W1661,SIZE!A:B,2,0)</f>
        <v>#N/A</v>
      </c>
      <c r="Y1661" s="141">
        <v>45.99</v>
      </c>
      <c r="Z1661" s="141" t="s">
        <v>1080</v>
      </c>
      <c r="AA1661" s="141">
        <f>VLOOKUP(Z1661,COLOR!A:B,2,0)</f>
        <v>13</v>
      </c>
      <c r="AB1661" s="130"/>
      <c r="AC1661" s="130"/>
      <c r="AD1661" s="130"/>
      <c r="AE1661" s="130"/>
      <c r="AF1661" s="130"/>
      <c r="AG1661" s="130"/>
      <c r="AH1661" s="130"/>
      <c r="AI1661" s="130"/>
      <c r="AJ1661" s="130"/>
      <c r="AK1661" s="130"/>
      <c r="AL1661" s="130"/>
      <c r="AM1661" s="130"/>
    </row>
    <row r="1662" spans="1:39" ht="20.25" customHeight="1">
      <c r="A1662" s="132">
        <v>1661</v>
      </c>
      <c r="B1662" s="19" t="s">
        <v>6123</v>
      </c>
      <c r="C1662" s="250">
        <v>61124190000</v>
      </c>
      <c r="D1662" s="261" t="s">
        <v>647</v>
      </c>
      <c r="E1662" s="143" t="str">
        <f t="shared" si="68"/>
        <v>Լողազգեստ Կրծքկալ</v>
      </c>
      <c r="F1662" s="273" t="s">
        <v>3667</v>
      </c>
      <c r="G1662" s="144">
        <f>VLOOKUP(E1662,subcategory!A:B,2,0)</f>
        <v>48</v>
      </c>
      <c r="H1662" s="273" t="s">
        <v>20</v>
      </c>
      <c r="I1662" s="213" t="e">
        <f>VLOOKUP(H1662,gender!A:B,2,0)</f>
        <v>#N/A</v>
      </c>
      <c r="J1662" s="273">
        <v>80</v>
      </c>
      <c r="K1662" s="273">
        <v>80</v>
      </c>
      <c r="L1662" s="273">
        <v>1</v>
      </c>
      <c r="M1662" s="273" t="s">
        <v>7166</v>
      </c>
      <c r="N1662" s="144" t="e">
        <f>VLOOKUP(M1662,brand!A:B,2,0)</f>
        <v>#N/A</v>
      </c>
      <c r="O1662" s="144"/>
      <c r="P1662" s="144" t="e">
        <f>VLOOKUP(O1662,country!A:B,2,0)</f>
        <v>#N/A</v>
      </c>
      <c r="Q1662" s="273" t="s">
        <v>3915</v>
      </c>
      <c r="R1662" s="144" t="str">
        <f t="shared" si="69"/>
        <v>84% Պոլիամիդ, 16% Էլաստան</v>
      </c>
      <c r="S1662" s="144" t="s">
        <v>7439</v>
      </c>
      <c r="T1662" s="144" t="e">
        <f>VLOOKUP(R1662,material!A:B,2,0)</f>
        <v>#N/A</v>
      </c>
      <c r="U1662" s="141" t="s">
        <v>7642</v>
      </c>
      <c r="V1662" s="141"/>
      <c r="W1662" s="273">
        <v>70</v>
      </c>
      <c r="X1662" s="141" t="e">
        <f>VLOOKUP(W1662,SIZE!A:B,2,0)</f>
        <v>#N/A</v>
      </c>
      <c r="Y1662" s="141">
        <v>45.99</v>
      </c>
      <c r="Z1662" s="141" t="s">
        <v>1080</v>
      </c>
      <c r="AA1662" s="141">
        <f>VLOOKUP(Z1662,COLOR!A:B,2,0)</f>
        <v>13</v>
      </c>
      <c r="AB1662" s="130"/>
      <c r="AC1662" s="130"/>
      <c r="AD1662" s="130"/>
      <c r="AE1662" s="130"/>
      <c r="AF1662" s="130"/>
      <c r="AG1662" s="130"/>
      <c r="AH1662" s="130"/>
      <c r="AI1662" s="130"/>
      <c r="AJ1662" s="130"/>
      <c r="AK1662" s="130"/>
      <c r="AL1662" s="130"/>
      <c r="AM1662" s="130"/>
    </row>
    <row r="1663" spans="1:39" ht="20.25" customHeight="1">
      <c r="A1663" s="132">
        <v>1662</v>
      </c>
      <c r="B1663" s="19" t="s">
        <v>6124</v>
      </c>
      <c r="C1663" s="250">
        <v>61124190000</v>
      </c>
      <c r="D1663" s="261" t="s">
        <v>647</v>
      </c>
      <c r="E1663" s="143" t="str">
        <f t="shared" si="68"/>
        <v>Լողազգեստ Կրծքկալ</v>
      </c>
      <c r="F1663" s="273" t="s">
        <v>3667</v>
      </c>
      <c r="G1663" s="144">
        <f>VLOOKUP(E1663,subcategory!A:B,2,0)</f>
        <v>48</v>
      </c>
      <c r="H1663" s="273" t="s">
        <v>20</v>
      </c>
      <c r="I1663" s="213" t="e">
        <f>VLOOKUP(H1663,gender!A:B,2,0)</f>
        <v>#N/A</v>
      </c>
      <c r="J1663" s="273">
        <v>120</v>
      </c>
      <c r="K1663" s="273">
        <v>120</v>
      </c>
      <c r="L1663" s="273">
        <v>1</v>
      </c>
      <c r="M1663" s="273" t="s">
        <v>7166</v>
      </c>
      <c r="N1663" s="144" t="e">
        <f>VLOOKUP(M1663,brand!A:B,2,0)</f>
        <v>#N/A</v>
      </c>
      <c r="O1663" s="144"/>
      <c r="P1663" s="144" t="e">
        <f>VLOOKUP(O1663,country!A:B,2,0)</f>
        <v>#N/A</v>
      </c>
      <c r="Q1663" s="273" t="s">
        <v>3915</v>
      </c>
      <c r="R1663" s="144" t="str">
        <f t="shared" si="69"/>
        <v>84% Պոլիամիդ, 16% Էլաստան</v>
      </c>
      <c r="S1663" s="144" t="s">
        <v>7439</v>
      </c>
      <c r="T1663" s="219" t="s">
        <v>3930</v>
      </c>
      <c r="U1663" s="141" t="s">
        <v>7642</v>
      </c>
      <c r="V1663" s="141"/>
      <c r="W1663" s="273">
        <v>85</v>
      </c>
      <c r="X1663" s="141">
        <f>VLOOKUP(W1663,SIZE!A:B,2,0)</f>
        <v>476</v>
      </c>
      <c r="Y1663" s="141">
        <v>45.99</v>
      </c>
      <c r="Z1663" s="141" t="s">
        <v>1080</v>
      </c>
      <c r="AA1663" s="141">
        <f>VLOOKUP(Z1663,COLOR!A:B,2,0)</f>
        <v>13</v>
      </c>
      <c r="AB1663" s="130"/>
      <c r="AC1663" s="130"/>
      <c r="AD1663" s="130"/>
      <c r="AE1663" s="130"/>
      <c r="AF1663" s="130"/>
      <c r="AG1663" s="130"/>
      <c r="AH1663" s="130"/>
      <c r="AI1663" s="130"/>
      <c r="AJ1663" s="130"/>
      <c r="AK1663" s="130"/>
      <c r="AL1663" s="130"/>
      <c r="AM1663" s="130"/>
    </row>
    <row r="1664" spans="1:39" ht="20.25" customHeight="1">
      <c r="A1664" s="132">
        <v>1663</v>
      </c>
      <c r="B1664" s="19" t="s">
        <v>6125</v>
      </c>
      <c r="C1664" s="250">
        <v>61124190000</v>
      </c>
      <c r="D1664" s="261" t="s">
        <v>647</v>
      </c>
      <c r="E1664" s="143" t="str">
        <f t="shared" si="68"/>
        <v>Լողազգեստ Կրծքկալ</v>
      </c>
      <c r="F1664" s="273" t="s">
        <v>3667</v>
      </c>
      <c r="G1664" s="144">
        <f>VLOOKUP(E1664,subcategory!A:B,2,0)</f>
        <v>48</v>
      </c>
      <c r="H1664" s="273" t="s">
        <v>20</v>
      </c>
      <c r="I1664" s="213" t="e">
        <f>VLOOKUP(H1664,gender!A:B,2,0)</f>
        <v>#N/A</v>
      </c>
      <c r="J1664" s="273">
        <v>90</v>
      </c>
      <c r="K1664" s="273">
        <v>90</v>
      </c>
      <c r="L1664" s="273">
        <v>1</v>
      </c>
      <c r="M1664" s="273" t="s">
        <v>7166</v>
      </c>
      <c r="N1664" s="144" t="e">
        <f>VLOOKUP(M1664,brand!A:B,2,0)</f>
        <v>#N/A</v>
      </c>
      <c r="O1664" s="144"/>
      <c r="P1664" s="144" t="e">
        <f>VLOOKUP(O1664,country!A:B,2,0)</f>
        <v>#N/A</v>
      </c>
      <c r="Q1664" s="273" t="s">
        <v>3915</v>
      </c>
      <c r="R1664" s="144" t="str">
        <f t="shared" si="69"/>
        <v>84% Պոլիամիդ, 16% Էլաստան</v>
      </c>
      <c r="S1664" s="144" t="s">
        <v>7439</v>
      </c>
      <c r="T1664" s="144" t="e">
        <f>VLOOKUP(R1664,material!A:B,2,0)</f>
        <v>#N/A</v>
      </c>
      <c r="U1664" s="141" t="s">
        <v>7642</v>
      </c>
      <c r="V1664" s="141"/>
      <c r="W1664" s="273">
        <v>75</v>
      </c>
      <c r="X1664" s="141" t="e">
        <f>VLOOKUP(W1664,SIZE!A:B,2,0)</f>
        <v>#N/A</v>
      </c>
      <c r="Y1664" s="141">
        <v>45.99</v>
      </c>
      <c r="Z1664" s="141" t="s">
        <v>1080</v>
      </c>
      <c r="AA1664" s="141">
        <f>VLOOKUP(Z1664,COLOR!A:B,2,0)</f>
        <v>13</v>
      </c>
      <c r="AB1664" s="130"/>
      <c r="AC1664" s="130"/>
      <c r="AD1664" s="130"/>
      <c r="AE1664" s="130"/>
      <c r="AF1664" s="130"/>
      <c r="AG1664" s="130"/>
      <c r="AH1664" s="130"/>
      <c r="AI1664" s="130"/>
      <c r="AJ1664" s="130"/>
      <c r="AK1664" s="130"/>
      <c r="AL1664" s="130"/>
      <c r="AM1664" s="130"/>
    </row>
    <row r="1665" spans="1:39" ht="20.25" customHeight="1">
      <c r="A1665" s="132">
        <v>1664</v>
      </c>
      <c r="B1665" s="19" t="s">
        <v>6126</v>
      </c>
      <c r="C1665" s="250">
        <v>61124190000</v>
      </c>
      <c r="D1665" s="261" t="s">
        <v>647</v>
      </c>
      <c r="E1665" s="143" t="str">
        <f t="shared" si="68"/>
        <v>Լողազգեստ Կրծքկալ</v>
      </c>
      <c r="F1665" s="273" t="s">
        <v>3667</v>
      </c>
      <c r="G1665" s="144">
        <f>VLOOKUP(E1665,subcategory!A:B,2,0)</f>
        <v>48</v>
      </c>
      <c r="H1665" s="273" t="s">
        <v>20</v>
      </c>
      <c r="I1665" s="213" t="e">
        <f>VLOOKUP(H1665,gender!A:B,2,0)</f>
        <v>#N/A</v>
      </c>
      <c r="J1665" s="273">
        <v>105</v>
      </c>
      <c r="K1665" s="273">
        <v>105</v>
      </c>
      <c r="L1665" s="273">
        <v>1</v>
      </c>
      <c r="M1665" s="273" t="s">
        <v>7166</v>
      </c>
      <c r="N1665" s="144" t="e">
        <f>VLOOKUP(M1665,brand!A:B,2,0)</f>
        <v>#N/A</v>
      </c>
      <c r="O1665" s="144"/>
      <c r="P1665" s="144" t="e">
        <f>VLOOKUP(O1665,country!A:B,2,0)</f>
        <v>#N/A</v>
      </c>
      <c r="Q1665" s="273" t="s">
        <v>3915</v>
      </c>
      <c r="R1665" s="144" t="str">
        <f t="shared" si="69"/>
        <v>84% Պոլիամիդ, 16% Էլաստան</v>
      </c>
      <c r="S1665" s="144" t="s">
        <v>7439</v>
      </c>
      <c r="T1665" s="144" t="e">
        <f>VLOOKUP(R1665,material!A:B,2,0)</f>
        <v>#N/A</v>
      </c>
      <c r="U1665" s="141" t="s">
        <v>7642</v>
      </c>
      <c r="V1665" s="141"/>
      <c r="W1665" s="273">
        <v>70</v>
      </c>
      <c r="X1665" s="141" t="e">
        <f>VLOOKUP(W1665,SIZE!A:B,2,0)</f>
        <v>#N/A</v>
      </c>
      <c r="Y1665" s="141">
        <v>45.99</v>
      </c>
      <c r="Z1665" s="141" t="s">
        <v>1080</v>
      </c>
      <c r="AA1665" s="141">
        <f>VLOOKUP(Z1665,COLOR!A:B,2,0)</f>
        <v>13</v>
      </c>
      <c r="AB1665" s="130"/>
      <c r="AC1665" s="130"/>
      <c r="AD1665" s="130"/>
      <c r="AE1665" s="130"/>
      <c r="AF1665" s="130"/>
      <c r="AG1665" s="130"/>
      <c r="AH1665" s="130"/>
      <c r="AI1665" s="130"/>
      <c r="AJ1665" s="130"/>
      <c r="AK1665" s="130"/>
      <c r="AL1665" s="130"/>
      <c r="AM1665" s="130"/>
    </row>
    <row r="1666" spans="1:39" ht="20.25" customHeight="1">
      <c r="A1666" s="132">
        <v>1665</v>
      </c>
      <c r="B1666" s="19" t="s">
        <v>6127</v>
      </c>
      <c r="C1666" s="250">
        <v>61124190000</v>
      </c>
      <c r="D1666" s="261" t="s">
        <v>647</v>
      </c>
      <c r="E1666" s="143" t="str">
        <f t="shared" si="68"/>
        <v>Լողազգեստ Կրծքկալ</v>
      </c>
      <c r="F1666" s="273" t="s">
        <v>3667</v>
      </c>
      <c r="G1666" s="144">
        <f>VLOOKUP(E1666,subcategory!A:B,2,0)</f>
        <v>48</v>
      </c>
      <c r="H1666" s="273" t="s">
        <v>20</v>
      </c>
      <c r="I1666" s="213" t="e">
        <f>VLOOKUP(H1666,gender!A:B,2,0)</f>
        <v>#N/A</v>
      </c>
      <c r="J1666" s="273">
        <v>80</v>
      </c>
      <c r="K1666" s="273">
        <v>80</v>
      </c>
      <c r="L1666" s="273">
        <v>1</v>
      </c>
      <c r="M1666" s="273" t="s">
        <v>7166</v>
      </c>
      <c r="N1666" s="144" t="e">
        <f>VLOOKUP(M1666,brand!A:B,2,0)</f>
        <v>#N/A</v>
      </c>
      <c r="O1666" s="144"/>
      <c r="P1666" s="144" t="e">
        <f>VLOOKUP(O1666,country!A:B,2,0)</f>
        <v>#N/A</v>
      </c>
      <c r="Q1666" s="273" t="s">
        <v>3915</v>
      </c>
      <c r="R1666" s="144" t="str">
        <f t="shared" si="69"/>
        <v>84% Պոլիամիդ, 16% Էլաստան</v>
      </c>
      <c r="S1666" s="144" t="s">
        <v>7439</v>
      </c>
      <c r="T1666" s="144" t="e">
        <f>VLOOKUP(R1666,material!A:B,2,0)</f>
        <v>#N/A</v>
      </c>
      <c r="U1666" s="141" t="s">
        <v>7642</v>
      </c>
      <c r="V1666" s="141"/>
      <c r="W1666" s="273">
        <v>80</v>
      </c>
      <c r="X1666" s="141">
        <f>VLOOKUP(W1666,SIZE!A:B,2,0)</f>
        <v>182</v>
      </c>
      <c r="Y1666" s="141">
        <v>45.99</v>
      </c>
      <c r="Z1666" s="141" t="s">
        <v>1080</v>
      </c>
      <c r="AA1666" s="141">
        <f>VLOOKUP(Z1666,COLOR!A:B,2,0)</f>
        <v>13</v>
      </c>
      <c r="AB1666" s="130"/>
      <c r="AC1666" s="130"/>
      <c r="AD1666" s="130"/>
      <c r="AE1666" s="130"/>
      <c r="AF1666" s="130"/>
      <c r="AG1666" s="130"/>
      <c r="AH1666" s="130"/>
      <c r="AI1666" s="130"/>
      <c r="AJ1666" s="130"/>
      <c r="AK1666" s="130"/>
      <c r="AL1666" s="130"/>
      <c r="AM1666" s="130"/>
    </row>
    <row r="1667" spans="1:39" ht="20.25" customHeight="1">
      <c r="A1667" s="132">
        <v>1666</v>
      </c>
      <c r="B1667" s="19" t="s">
        <v>6128</v>
      </c>
      <c r="C1667" s="250">
        <v>61124190000</v>
      </c>
      <c r="D1667" s="261" t="s">
        <v>647</v>
      </c>
      <c r="E1667" s="143" t="str">
        <f t="shared" ref="E1667:E1730" si="70">PROPER(F1667)</f>
        <v>Լողազգեստ Կրծքկալ</v>
      </c>
      <c r="F1667" s="273" t="s">
        <v>3667</v>
      </c>
      <c r="G1667" s="144">
        <f>VLOOKUP(E1667,subcategory!A:B,2,0)</f>
        <v>48</v>
      </c>
      <c r="H1667" s="273" t="s">
        <v>20</v>
      </c>
      <c r="I1667" s="213" t="e">
        <f>VLOOKUP(H1667,gender!A:B,2,0)</f>
        <v>#N/A</v>
      </c>
      <c r="J1667" s="273">
        <v>150</v>
      </c>
      <c r="K1667" s="273">
        <v>150</v>
      </c>
      <c r="L1667" s="273">
        <v>1</v>
      </c>
      <c r="M1667" s="273" t="s">
        <v>7166</v>
      </c>
      <c r="N1667" s="144" t="e">
        <f>VLOOKUP(M1667,brand!A:B,2,0)</f>
        <v>#N/A</v>
      </c>
      <c r="O1667" s="144"/>
      <c r="P1667" s="144" t="e">
        <f>VLOOKUP(O1667,country!A:B,2,0)</f>
        <v>#N/A</v>
      </c>
      <c r="Q1667" s="273" t="s">
        <v>3915</v>
      </c>
      <c r="R1667" s="144" t="str">
        <f t="shared" si="69"/>
        <v>84% Պոլիամիդ, 16% Էլաստան</v>
      </c>
      <c r="S1667" s="144" t="s">
        <v>7439</v>
      </c>
      <c r="T1667" s="144" t="e">
        <f>VLOOKUP(R1667,material!A:B,2,0)</f>
        <v>#N/A</v>
      </c>
      <c r="U1667" s="141" t="s">
        <v>7642</v>
      </c>
      <c r="V1667" s="141"/>
      <c r="W1667" s="273">
        <v>85</v>
      </c>
      <c r="X1667" s="141">
        <f>VLOOKUP(W1667,SIZE!A:B,2,0)</f>
        <v>476</v>
      </c>
      <c r="Y1667" s="141">
        <v>45.99</v>
      </c>
      <c r="Z1667" s="141" t="s">
        <v>1080</v>
      </c>
      <c r="AA1667" s="141">
        <f>VLOOKUP(Z1667,COLOR!A:B,2,0)</f>
        <v>13</v>
      </c>
      <c r="AB1667" s="130"/>
      <c r="AC1667" s="130"/>
      <c r="AD1667" s="130"/>
      <c r="AE1667" s="130"/>
      <c r="AF1667" s="130"/>
      <c r="AG1667" s="130"/>
      <c r="AH1667" s="130"/>
      <c r="AI1667" s="130"/>
      <c r="AJ1667" s="130"/>
      <c r="AK1667" s="130"/>
      <c r="AL1667" s="130"/>
      <c r="AM1667" s="130"/>
    </row>
    <row r="1668" spans="1:39" ht="20.25" customHeight="1">
      <c r="A1668" s="132">
        <v>1667</v>
      </c>
      <c r="B1668" s="19" t="s">
        <v>6129</v>
      </c>
      <c r="C1668" s="250">
        <v>61124190000</v>
      </c>
      <c r="D1668" s="261" t="s">
        <v>647</v>
      </c>
      <c r="E1668" s="143" t="str">
        <f t="shared" si="70"/>
        <v>Լողազգեստ Կրծքկալ</v>
      </c>
      <c r="F1668" s="273" t="s">
        <v>3667</v>
      </c>
      <c r="G1668" s="144">
        <f>VLOOKUP(E1668,subcategory!A:B,2,0)</f>
        <v>48</v>
      </c>
      <c r="H1668" s="273" t="s">
        <v>20</v>
      </c>
      <c r="I1668" s="213" t="e">
        <f>VLOOKUP(H1668,gender!A:B,2,0)</f>
        <v>#N/A</v>
      </c>
      <c r="J1668" s="273">
        <v>200</v>
      </c>
      <c r="K1668" s="273">
        <v>200</v>
      </c>
      <c r="L1668" s="273">
        <v>1</v>
      </c>
      <c r="M1668" s="273" t="s">
        <v>7166</v>
      </c>
      <c r="N1668" s="144" t="e">
        <f>VLOOKUP(M1668,brand!A:B,2,0)</f>
        <v>#N/A</v>
      </c>
      <c r="O1668" s="144"/>
      <c r="P1668" s="144" t="e">
        <f>VLOOKUP(O1668,country!A:B,2,0)</f>
        <v>#N/A</v>
      </c>
      <c r="Q1668" s="273" t="s">
        <v>3915</v>
      </c>
      <c r="R1668" s="144" t="str">
        <f t="shared" si="69"/>
        <v>84% Պոլիամիդ, 16% Էլաստան</v>
      </c>
      <c r="S1668" s="144" t="s">
        <v>7439</v>
      </c>
      <c r="T1668" s="144" t="e">
        <f>VLOOKUP(R1668,material!A:B,2,0)</f>
        <v>#N/A</v>
      </c>
      <c r="U1668" s="141" t="s">
        <v>7642</v>
      </c>
      <c r="V1668" s="141"/>
      <c r="W1668" s="273">
        <v>38</v>
      </c>
      <c r="X1668" s="141">
        <f>VLOOKUP(W1668,SIZE!A:B,2,0)</f>
        <v>64</v>
      </c>
      <c r="Y1668" s="141">
        <v>45.99</v>
      </c>
      <c r="Z1668" s="141" t="s">
        <v>1080</v>
      </c>
      <c r="AA1668" s="141">
        <f>VLOOKUP(Z1668,COLOR!A:B,2,0)</f>
        <v>13</v>
      </c>
      <c r="AB1668" s="130"/>
      <c r="AC1668" s="130"/>
      <c r="AD1668" s="130"/>
      <c r="AE1668" s="130"/>
      <c r="AF1668" s="130"/>
      <c r="AG1668" s="130"/>
      <c r="AH1668" s="130"/>
      <c r="AI1668" s="130"/>
      <c r="AJ1668" s="130"/>
      <c r="AK1668" s="130"/>
      <c r="AL1668" s="130"/>
      <c r="AM1668" s="130"/>
    </row>
    <row r="1669" spans="1:39" ht="20.25" customHeight="1">
      <c r="A1669" s="132">
        <v>1668</v>
      </c>
      <c r="B1669" s="19" t="s">
        <v>6130</v>
      </c>
      <c r="C1669" s="250">
        <v>61124190000</v>
      </c>
      <c r="D1669" s="261" t="s">
        <v>647</v>
      </c>
      <c r="E1669" s="143" t="str">
        <f t="shared" si="70"/>
        <v>Լողազգեստ Կրծքկալ</v>
      </c>
      <c r="F1669" s="273" t="s">
        <v>3667</v>
      </c>
      <c r="G1669" s="144">
        <f>VLOOKUP(E1669,subcategory!A:B,2,0)</f>
        <v>48</v>
      </c>
      <c r="H1669" s="273" t="s">
        <v>20</v>
      </c>
      <c r="I1669" s="213" t="e">
        <f>VLOOKUP(H1669,gender!A:B,2,0)</f>
        <v>#N/A</v>
      </c>
      <c r="J1669" s="273">
        <v>150</v>
      </c>
      <c r="K1669" s="273">
        <v>150</v>
      </c>
      <c r="L1669" s="273">
        <v>1</v>
      </c>
      <c r="M1669" s="273" t="s">
        <v>7166</v>
      </c>
      <c r="N1669" s="144" t="e">
        <f>VLOOKUP(M1669,brand!A:B,2,0)</f>
        <v>#N/A</v>
      </c>
      <c r="O1669" s="144"/>
      <c r="P1669" s="144" t="e">
        <f>VLOOKUP(O1669,country!A:B,2,0)</f>
        <v>#N/A</v>
      </c>
      <c r="Q1669" s="273" t="s">
        <v>3915</v>
      </c>
      <c r="R1669" s="144" t="str">
        <f t="shared" si="69"/>
        <v>84% Պոլիամիդ, 16% Էլաստան</v>
      </c>
      <c r="S1669" s="144" t="s">
        <v>7439</v>
      </c>
      <c r="T1669" s="144" t="e">
        <f>VLOOKUP(R1669,material!A:B,2,0)</f>
        <v>#N/A</v>
      </c>
      <c r="U1669" s="141" t="s">
        <v>7642</v>
      </c>
      <c r="V1669" s="141"/>
      <c r="W1669" s="273">
        <v>85</v>
      </c>
      <c r="X1669" s="141">
        <f>VLOOKUP(W1669,SIZE!A:B,2,0)</f>
        <v>476</v>
      </c>
      <c r="Y1669" s="141">
        <v>45.99</v>
      </c>
      <c r="Z1669" s="141" t="s">
        <v>1080</v>
      </c>
      <c r="AA1669" s="141">
        <f>VLOOKUP(Z1669,COLOR!A:B,2,0)</f>
        <v>13</v>
      </c>
      <c r="AB1669" s="130"/>
      <c r="AC1669" s="130"/>
      <c r="AD1669" s="130"/>
      <c r="AE1669" s="130"/>
      <c r="AF1669" s="130"/>
      <c r="AG1669" s="130"/>
      <c r="AH1669" s="130"/>
      <c r="AI1669" s="130"/>
      <c r="AJ1669" s="130"/>
      <c r="AK1669" s="130"/>
      <c r="AL1669" s="130"/>
      <c r="AM1669" s="130"/>
    </row>
    <row r="1670" spans="1:39" ht="20.25" customHeight="1">
      <c r="A1670" s="132">
        <v>1669</v>
      </c>
      <c r="B1670" s="19" t="s">
        <v>6131</v>
      </c>
      <c r="C1670" s="250">
        <v>61124190000</v>
      </c>
      <c r="D1670" s="261" t="s">
        <v>645</v>
      </c>
      <c r="E1670" s="143" t="str">
        <f t="shared" si="70"/>
        <v>Լողավարտիք</v>
      </c>
      <c r="F1670" s="273" t="s">
        <v>3668</v>
      </c>
      <c r="G1670" s="144">
        <f>VLOOKUP(E1670,subcategory!A:B,2,0)</f>
        <v>50</v>
      </c>
      <c r="H1670" s="273" t="s">
        <v>20</v>
      </c>
      <c r="I1670" s="213" t="e">
        <f>VLOOKUP(H1670,gender!A:B,2,0)</f>
        <v>#N/A</v>
      </c>
      <c r="J1670" s="273">
        <v>65</v>
      </c>
      <c r="K1670" s="273">
        <v>65</v>
      </c>
      <c r="L1670" s="273">
        <v>1</v>
      </c>
      <c r="M1670" s="273" t="s">
        <v>7166</v>
      </c>
      <c r="N1670" s="144" t="e">
        <f>VLOOKUP(M1670,brand!A:B,2,0)</f>
        <v>#N/A</v>
      </c>
      <c r="O1670" s="144"/>
      <c r="P1670" s="144" t="e">
        <f>VLOOKUP(O1670,country!A:B,2,0)</f>
        <v>#N/A</v>
      </c>
      <c r="Q1670" s="273" t="s">
        <v>3915</v>
      </c>
      <c r="R1670" s="144" t="str">
        <f t="shared" si="69"/>
        <v>84% Պոլիամիդ, 16% Էլաստան</v>
      </c>
      <c r="S1670" s="144" t="s">
        <v>7439</v>
      </c>
      <c r="T1670" s="144" t="e">
        <f>VLOOKUP(R1670,material!A:B,2,0)</f>
        <v>#N/A</v>
      </c>
      <c r="U1670" s="141" t="s">
        <v>7642</v>
      </c>
      <c r="V1670" s="141"/>
      <c r="W1670" s="273">
        <v>34</v>
      </c>
      <c r="X1670" s="141">
        <f>VLOOKUP(W1670,SIZE!A:B,2,0)</f>
        <v>41</v>
      </c>
      <c r="Y1670" s="141">
        <v>29.99</v>
      </c>
      <c r="Z1670" s="141" t="s">
        <v>1080</v>
      </c>
      <c r="AA1670" s="141">
        <f>VLOOKUP(Z1670,COLOR!A:B,2,0)</f>
        <v>13</v>
      </c>
      <c r="AB1670" s="130"/>
      <c r="AC1670" s="130"/>
      <c r="AD1670" s="130"/>
      <c r="AE1670" s="130"/>
      <c r="AF1670" s="130"/>
      <c r="AG1670" s="130"/>
      <c r="AH1670" s="130"/>
      <c r="AI1670" s="130"/>
      <c r="AJ1670" s="130"/>
      <c r="AK1670" s="130"/>
      <c r="AL1670" s="130"/>
      <c r="AM1670" s="130"/>
    </row>
    <row r="1671" spans="1:39" ht="20.25" customHeight="1">
      <c r="A1671" s="132">
        <v>1670</v>
      </c>
      <c r="B1671" s="19" t="s">
        <v>6132</v>
      </c>
      <c r="C1671" s="250">
        <v>61124190000</v>
      </c>
      <c r="D1671" s="261" t="s">
        <v>645</v>
      </c>
      <c r="E1671" s="143" t="str">
        <f t="shared" si="70"/>
        <v>Լողավարտիք</v>
      </c>
      <c r="F1671" s="273" t="s">
        <v>3668</v>
      </c>
      <c r="G1671" s="144">
        <f>VLOOKUP(E1671,subcategory!A:B,2,0)</f>
        <v>50</v>
      </c>
      <c r="H1671" s="273" t="s">
        <v>20</v>
      </c>
      <c r="I1671" s="213" t="e">
        <f>VLOOKUP(H1671,gender!A:B,2,0)</f>
        <v>#N/A</v>
      </c>
      <c r="J1671" s="273">
        <v>65</v>
      </c>
      <c r="K1671" s="273">
        <v>65</v>
      </c>
      <c r="L1671" s="273">
        <v>1</v>
      </c>
      <c r="M1671" s="273" t="s">
        <v>7166</v>
      </c>
      <c r="N1671" s="144" t="e">
        <f>VLOOKUP(M1671,brand!A:B,2,0)</f>
        <v>#N/A</v>
      </c>
      <c r="O1671" s="144"/>
      <c r="P1671" s="144" t="e">
        <f>VLOOKUP(O1671,country!A:B,2,0)</f>
        <v>#N/A</v>
      </c>
      <c r="Q1671" s="273" t="s">
        <v>3915</v>
      </c>
      <c r="R1671" s="144" t="str">
        <f t="shared" si="69"/>
        <v>84% Պոլիամիդ, 16% Էլաստան</v>
      </c>
      <c r="S1671" s="144" t="s">
        <v>7439</v>
      </c>
      <c r="T1671" s="144" t="e">
        <f>VLOOKUP(R1671,material!A:B,2,0)</f>
        <v>#N/A</v>
      </c>
      <c r="U1671" s="141" t="s">
        <v>7642</v>
      </c>
      <c r="V1671" s="141"/>
      <c r="W1671" s="273">
        <v>34</v>
      </c>
      <c r="X1671" s="141">
        <f>VLOOKUP(W1671,SIZE!A:B,2,0)</f>
        <v>41</v>
      </c>
      <c r="Y1671" s="141">
        <v>29.99</v>
      </c>
      <c r="Z1671" s="141" t="s">
        <v>1080</v>
      </c>
      <c r="AA1671" s="141">
        <f>VLOOKUP(Z1671,COLOR!A:B,2,0)</f>
        <v>13</v>
      </c>
      <c r="AB1671" s="130"/>
      <c r="AC1671" s="130"/>
      <c r="AD1671" s="130"/>
      <c r="AE1671" s="130"/>
      <c r="AF1671" s="130"/>
      <c r="AG1671" s="130"/>
      <c r="AH1671" s="130"/>
      <c r="AI1671" s="130"/>
      <c r="AJ1671" s="130"/>
      <c r="AK1671" s="130"/>
      <c r="AL1671" s="130"/>
      <c r="AM1671" s="130"/>
    </row>
    <row r="1672" spans="1:39" ht="20.25" customHeight="1">
      <c r="A1672" s="132">
        <v>1671</v>
      </c>
      <c r="B1672" s="19" t="s">
        <v>6133</v>
      </c>
      <c r="C1672" s="250">
        <v>61124190000</v>
      </c>
      <c r="D1672" s="261" t="s">
        <v>645</v>
      </c>
      <c r="E1672" s="143" t="str">
        <f t="shared" si="70"/>
        <v>Լողավարտիք</v>
      </c>
      <c r="F1672" s="273" t="s">
        <v>3668</v>
      </c>
      <c r="G1672" s="144">
        <f>VLOOKUP(E1672,subcategory!A:B,2,0)</f>
        <v>50</v>
      </c>
      <c r="H1672" s="273" t="s">
        <v>20</v>
      </c>
      <c r="I1672" s="213" t="e">
        <f>VLOOKUP(H1672,gender!A:B,2,0)</f>
        <v>#N/A</v>
      </c>
      <c r="J1672" s="273">
        <v>80</v>
      </c>
      <c r="K1672" s="273">
        <v>80</v>
      </c>
      <c r="L1672" s="273">
        <v>1</v>
      </c>
      <c r="M1672" s="273" t="s">
        <v>7166</v>
      </c>
      <c r="N1672" s="144" t="e">
        <f>VLOOKUP(M1672,brand!A:B,2,0)</f>
        <v>#N/A</v>
      </c>
      <c r="O1672" s="144"/>
      <c r="P1672" s="144" t="e">
        <f>VLOOKUP(O1672,country!A:B,2,0)</f>
        <v>#N/A</v>
      </c>
      <c r="Q1672" s="273" t="s">
        <v>3915</v>
      </c>
      <c r="R1672" s="144" t="str">
        <f t="shared" si="69"/>
        <v>84% Պոլիամիդ, 16% Էլաստան</v>
      </c>
      <c r="S1672" s="144" t="s">
        <v>7439</v>
      </c>
      <c r="T1672" s="144" t="e">
        <f>VLOOKUP(R1672,material!A:B,2,0)</f>
        <v>#N/A</v>
      </c>
      <c r="U1672" s="141" t="s">
        <v>7642</v>
      </c>
      <c r="V1672" s="141"/>
      <c r="W1672" s="273">
        <v>44</v>
      </c>
      <c r="X1672" s="141">
        <f>VLOOKUP(W1672,SIZE!A:B,2,0)</f>
        <v>95</v>
      </c>
      <c r="Y1672" s="141">
        <v>27.99</v>
      </c>
      <c r="Z1672" s="141" t="s">
        <v>1080</v>
      </c>
      <c r="AA1672" s="141">
        <f>VLOOKUP(Z1672,COLOR!A:B,2,0)</f>
        <v>13</v>
      </c>
      <c r="AB1672" s="130"/>
      <c r="AC1672" s="130"/>
      <c r="AD1672" s="130"/>
      <c r="AE1672" s="130"/>
      <c r="AF1672" s="130"/>
      <c r="AG1672" s="130"/>
      <c r="AH1672" s="130"/>
      <c r="AI1672" s="130"/>
      <c r="AJ1672" s="130"/>
      <c r="AK1672" s="130"/>
      <c r="AL1672" s="130"/>
      <c r="AM1672" s="130"/>
    </row>
    <row r="1673" spans="1:39" ht="20.25" customHeight="1">
      <c r="A1673" s="132">
        <v>1672</v>
      </c>
      <c r="B1673" s="19" t="s">
        <v>6134</v>
      </c>
      <c r="C1673" s="250">
        <v>61124190000</v>
      </c>
      <c r="D1673" s="261" t="s">
        <v>645</v>
      </c>
      <c r="E1673" s="143" t="str">
        <f t="shared" si="70"/>
        <v>Լողավարտիք</v>
      </c>
      <c r="F1673" s="273" t="s">
        <v>3668</v>
      </c>
      <c r="G1673" s="144">
        <f>VLOOKUP(E1673,subcategory!A:B,2,0)</f>
        <v>50</v>
      </c>
      <c r="H1673" s="273" t="s">
        <v>20</v>
      </c>
      <c r="I1673" s="213" t="e">
        <f>VLOOKUP(H1673,gender!A:B,2,0)</f>
        <v>#N/A</v>
      </c>
      <c r="J1673" s="273">
        <v>90</v>
      </c>
      <c r="K1673" s="273">
        <v>90</v>
      </c>
      <c r="L1673" s="273">
        <v>1</v>
      </c>
      <c r="M1673" s="273" t="s">
        <v>7166</v>
      </c>
      <c r="N1673" s="144" t="e">
        <f>VLOOKUP(M1673,brand!A:B,2,0)</f>
        <v>#N/A</v>
      </c>
      <c r="O1673" s="144"/>
      <c r="P1673" s="144" t="e">
        <f>VLOOKUP(O1673,country!A:B,2,0)</f>
        <v>#N/A</v>
      </c>
      <c r="Q1673" s="273" t="s">
        <v>3915</v>
      </c>
      <c r="R1673" s="144" t="str">
        <f t="shared" si="69"/>
        <v>84% Պոլիամիդ, 16% Էլաստան</v>
      </c>
      <c r="S1673" s="144" t="s">
        <v>7439</v>
      </c>
      <c r="T1673" s="144" t="e">
        <f>VLOOKUP(R1673,material!A:B,2,0)</f>
        <v>#N/A</v>
      </c>
      <c r="U1673" s="141" t="s">
        <v>7642</v>
      </c>
      <c r="V1673" s="141"/>
      <c r="W1673" s="273">
        <v>44</v>
      </c>
      <c r="X1673" s="141">
        <f>VLOOKUP(W1673,SIZE!A:B,2,0)</f>
        <v>95</v>
      </c>
      <c r="Y1673" s="141">
        <v>29.99</v>
      </c>
      <c r="Z1673" s="141" t="s">
        <v>1080</v>
      </c>
      <c r="AA1673" s="141">
        <f>VLOOKUP(Z1673,COLOR!A:B,2,0)</f>
        <v>13</v>
      </c>
      <c r="AB1673" s="130"/>
      <c r="AC1673" s="130"/>
      <c r="AD1673" s="130"/>
      <c r="AE1673" s="130"/>
      <c r="AF1673" s="130"/>
      <c r="AG1673" s="130"/>
      <c r="AH1673" s="130"/>
      <c r="AI1673" s="130"/>
      <c r="AJ1673" s="130"/>
      <c r="AK1673" s="130"/>
      <c r="AL1673" s="130"/>
      <c r="AM1673" s="130"/>
    </row>
    <row r="1674" spans="1:39" ht="20.25" customHeight="1">
      <c r="A1674" s="132">
        <v>1673</v>
      </c>
      <c r="B1674" s="19" t="s">
        <v>6135</v>
      </c>
      <c r="C1674" s="250">
        <v>61124190000</v>
      </c>
      <c r="D1674" s="261" t="s">
        <v>645</v>
      </c>
      <c r="E1674" s="143" t="str">
        <f t="shared" si="70"/>
        <v>Լողավարտիք</v>
      </c>
      <c r="F1674" s="273" t="s">
        <v>3668</v>
      </c>
      <c r="G1674" s="144">
        <f>VLOOKUP(E1674,subcategory!A:B,2,0)</f>
        <v>50</v>
      </c>
      <c r="H1674" s="273" t="s">
        <v>20</v>
      </c>
      <c r="I1674" s="213" t="e">
        <f>VLOOKUP(H1674,gender!A:B,2,0)</f>
        <v>#N/A</v>
      </c>
      <c r="J1674" s="273">
        <v>95</v>
      </c>
      <c r="K1674" s="273">
        <v>95</v>
      </c>
      <c r="L1674" s="273">
        <v>1</v>
      </c>
      <c r="M1674" s="273" t="s">
        <v>7166</v>
      </c>
      <c r="N1674" s="144" t="e">
        <f>VLOOKUP(M1674,brand!A:B,2,0)</f>
        <v>#N/A</v>
      </c>
      <c r="O1674" s="144"/>
      <c r="P1674" s="144" t="e">
        <f>VLOOKUP(O1674,country!A:B,2,0)</f>
        <v>#N/A</v>
      </c>
      <c r="Q1674" s="273" t="s">
        <v>3915</v>
      </c>
      <c r="R1674" s="144" t="str">
        <f t="shared" si="69"/>
        <v>84% Պոլիամիդ, 16% Էլաստան</v>
      </c>
      <c r="S1674" s="144" t="s">
        <v>7439</v>
      </c>
      <c r="T1674" s="144" t="e">
        <f>VLOOKUP(R1674,material!A:B,2,0)</f>
        <v>#N/A</v>
      </c>
      <c r="U1674" s="141" t="s">
        <v>7642</v>
      </c>
      <c r="V1674" s="141"/>
      <c r="W1674" s="273">
        <v>44</v>
      </c>
      <c r="X1674" s="141">
        <f>VLOOKUP(W1674,SIZE!A:B,2,0)</f>
        <v>95</v>
      </c>
      <c r="Y1674" s="141">
        <v>29.99</v>
      </c>
      <c r="Z1674" s="141" t="s">
        <v>1080</v>
      </c>
      <c r="AA1674" s="141">
        <f>VLOOKUP(Z1674,COLOR!A:B,2,0)</f>
        <v>13</v>
      </c>
      <c r="AB1674" s="130"/>
      <c r="AC1674" s="130"/>
      <c r="AD1674" s="130"/>
      <c r="AE1674" s="130"/>
      <c r="AF1674" s="130"/>
      <c r="AG1674" s="130"/>
      <c r="AH1674" s="130"/>
      <c r="AI1674" s="130"/>
      <c r="AJ1674" s="130"/>
      <c r="AK1674" s="130"/>
      <c r="AL1674" s="130"/>
      <c r="AM1674" s="130"/>
    </row>
    <row r="1675" spans="1:39" ht="20.25" customHeight="1">
      <c r="A1675" s="132">
        <v>1674</v>
      </c>
      <c r="B1675" s="19" t="s">
        <v>6136</v>
      </c>
      <c r="C1675" s="250">
        <v>61124190000</v>
      </c>
      <c r="D1675" s="261" t="s">
        <v>645</v>
      </c>
      <c r="E1675" s="143" t="str">
        <f t="shared" si="70"/>
        <v>Լողավարտիք</v>
      </c>
      <c r="F1675" s="273" t="s">
        <v>3668</v>
      </c>
      <c r="G1675" s="144">
        <f>VLOOKUP(E1675,subcategory!A:B,2,0)</f>
        <v>50</v>
      </c>
      <c r="H1675" s="273" t="s">
        <v>20</v>
      </c>
      <c r="I1675" s="213" t="e">
        <f>VLOOKUP(H1675,gender!A:B,2,0)</f>
        <v>#N/A</v>
      </c>
      <c r="J1675" s="273">
        <v>75</v>
      </c>
      <c r="K1675" s="273">
        <v>75</v>
      </c>
      <c r="L1675" s="273">
        <v>1</v>
      </c>
      <c r="M1675" s="273" t="s">
        <v>7166</v>
      </c>
      <c r="N1675" s="144" t="e">
        <f>VLOOKUP(M1675,brand!A:B,2,0)</f>
        <v>#N/A</v>
      </c>
      <c r="O1675" s="144"/>
      <c r="P1675" s="144" t="e">
        <f>VLOOKUP(O1675,country!A:B,2,0)</f>
        <v>#N/A</v>
      </c>
      <c r="Q1675" s="273" t="s">
        <v>3915</v>
      </c>
      <c r="R1675" s="144" t="str">
        <f t="shared" si="69"/>
        <v>84% Պոլիամիդ, 16% Էլաստան</v>
      </c>
      <c r="S1675" s="144" t="s">
        <v>7439</v>
      </c>
      <c r="T1675" s="144" t="e">
        <f>VLOOKUP(R1675,material!A:B,2,0)</f>
        <v>#N/A</v>
      </c>
      <c r="U1675" s="141" t="s">
        <v>7642</v>
      </c>
      <c r="V1675" s="141"/>
      <c r="W1675" s="273">
        <v>34</v>
      </c>
      <c r="X1675" s="141">
        <f>VLOOKUP(W1675,SIZE!A:B,2,0)</f>
        <v>41</v>
      </c>
      <c r="Y1675" s="141">
        <v>27.99</v>
      </c>
      <c r="Z1675" s="141" t="s">
        <v>1080</v>
      </c>
      <c r="AA1675" s="141">
        <f>VLOOKUP(Z1675,COLOR!A:B,2,0)</f>
        <v>13</v>
      </c>
      <c r="AB1675" s="130"/>
      <c r="AC1675" s="130"/>
      <c r="AD1675" s="130"/>
      <c r="AE1675" s="130"/>
      <c r="AF1675" s="130"/>
      <c r="AG1675" s="130"/>
      <c r="AH1675" s="130"/>
      <c r="AI1675" s="130"/>
      <c r="AJ1675" s="130"/>
      <c r="AK1675" s="130"/>
      <c r="AL1675" s="130"/>
      <c r="AM1675" s="130"/>
    </row>
    <row r="1676" spans="1:39" ht="20.25" customHeight="1">
      <c r="A1676" s="132">
        <v>1675</v>
      </c>
      <c r="B1676" s="19" t="s">
        <v>6137</v>
      </c>
      <c r="C1676" s="250">
        <v>61124190000</v>
      </c>
      <c r="D1676" s="261" t="s">
        <v>645</v>
      </c>
      <c r="E1676" s="143" t="str">
        <f t="shared" si="70"/>
        <v>Լողավարտիք</v>
      </c>
      <c r="F1676" s="273" t="s">
        <v>3668</v>
      </c>
      <c r="G1676" s="144">
        <f>VLOOKUP(E1676,subcategory!A:B,2,0)</f>
        <v>50</v>
      </c>
      <c r="H1676" s="273" t="s">
        <v>20</v>
      </c>
      <c r="I1676" s="213" t="e">
        <f>VLOOKUP(H1676,gender!A:B,2,0)</f>
        <v>#N/A</v>
      </c>
      <c r="J1676" s="273">
        <v>90</v>
      </c>
      <c r="K1676" s="273">
        <v>90</v>
      </c>
      <c r="L1676" s="273">
        <v>1</v>
      </c>
      <c r="M1676" s="273" t="s">
        <v>7166</v>
      </c>
      <c r="N1676" s="144" t="e">
        <f>VLOOKUP(M1676,brand!A:B,2,0)</f>
        <v>#N/A</v>
      </c>
      <c r="O1676" s="144"/>
      <c r="P1676" s="144" t="e">
        <f>VLOOKUP(O1676,country!A:B,2,0)</f>
        <v>#N/A</v>
      </c>
      <c r="Q1676" s="273" t="s">
        <v>3915</v>
      </c>
      <c r="R1676" s="144" t="str">
        <f t="shared" si="69"/>
        <v>84% Պոլիամիդ, 16% Էլաստան</v>
      </c>
      <c r="S1676" s="144" t="s">
        <v>7439</v>
      </c>
      <c r="T1676" s="144" t="e">
        <f>VLOOKUP(R1676,material!A:B,2,0)</f>
        <v>#N/A</v>
      </c>
      <c r="U1676" s="141" t="s">
        <v>7642</v>
      </c>
      <c r="V1676" s="141"/>
      <c r="W1676" s="273">
        <v>44</v>
      </c>
      <c r="X1676" s="141">
        <f>VLOOKUP(W1676,SIZE!A:B,2,0)</f>
        <v>95</v>
      </c>
      <c r="Y1676" s="141">
        <v>29.99</v>
      </c>
      <c r="Z1676" s="141" t="s">
        <v>1080</v>
      </c>
      <c r="AA1676" s="141">
        <f>VLOOKUP(Z1676,COLOR!A:B,2,0)</f>
        <v>13</v>
      </c>
      <c r="AB1676" s="130"/>
      <c r="AC1676" s="130"/>
      <c r="AD1676" s="130"/>
      <c r="AE1676" s="130"/>
      <c r="AF1676" s="130"/>
      <c r="AG1676" s="130"/>
      <c r="AH1676" s="130"/>
      <c r="AI1676" s="130"/>
      <c r="AJ1676" s="130"/>
      <c r="AK1676" s="130"/>
      <c r="AL1676" s="130"/>
      <c r="AM1676" s="130"/>
    </row>
    <row r="1677" spans="1:39" ht="20.25" customHeight="1">
      <c r="A1677" s="132">
        <v>1676</v>
      </c>
      <c r="B1677" s="19" t="s">
        <v>6138</v>
      </c>
      <c r="C1677" s="250">
        <v>61124190000</v>
      </c>
      <c r="D1677" s="261" t="s">
        <v>645</v>
      </c>
      <c r="E1677" s="143" t="str">
        <f t="shared" si="70"/>
        <v>Լողավարտիք</v>
      </c>
      <c r="F1677" s="273" t="s">
        <v>3668</v>
      </c>
      <c r="G1677" s="144">
        <f>VLOOKUP(E1677,subcategory!A:B,2,0)</f>
        <v>50</v>
      </c>
      <c r="H1677" s="273" t="s">
        <v>20</v>
      </c>
      <c r="I1677" s="213" t="e">
        <f>VLOOKUP(H1677,gender!A:B,2,0)</f>
        <v>#N/A</v>
      </c>
      <c r="J1677" s="273">
        <v>80</v>
      </c>
      <c r="K1677" s="273">
        <v>80</v>
      </c>
      <c r="L1677" s="273">
        <v>1</v>
      </c>
      <c r="M1677" s="273" t="s">
        <v>7166</v>
      </c>
      <c r="N1677" s="144" t="e">
        <f>VLOOKUP(M1677,brand!A:B,2,0)</f>
        <v>#N/A</v>
      </c>
      <c r="O1677" s="144"/>
      <c r="P1677" s="144" t="e">
        <f>VLOOKUP(O1677,country!A:B,2,0)</f>
        <v>#N/A</v>
      </c>
      <c r="Q1677" s="273" t="s">
        <v>3915</v>
      </c>
      <c r="R1677" s="144" t="str">
        <f t="shared" si="69"/>
        <v>84% Պոլիամիդ, 16% Էլաստան</v>
      </c>
      <c r="S1677" s="144" t="s">
        <v>7439</v>
      </c>
      <c r="T1677" s="144" t="e">
        <f>VLOOKUP(R1677,material!A:B,2,0)</f>
        <v>#N/A</v>
      </c>
      <c r="U1677" s="141" t="s">
        <v>7642</v>
      </c>
      <c r="V1677" s="141"/>
      <c r="W1677" s="273">
        <v>44</v>
      </c>
      <c r="X1677" s="141">
        <f>VLOOKUP(W1677,SIZE!A:B,2,0)</f>
        <v>95</v>
      </c>
      <c r="Y1677" s="141">
        <v>27.99</v>
      </c>
      <c r="Z1677" s="141" t="s">
        <v>1080</v>
      </c>
      <c r="AA1677" s="141">
        <f>VLOOKUP(Z1677,COLOR!A:B,2,0)</f>
        <v>13</v>
      </c>
      <c r="AB1677" s="130"/>
      <c r="AC1677" s="130"/>
      <c r="AD1677" s="130"/>
      <c r="AE1677" s="130"/>
      <c r="AF1677" s="130"/>
      <c r="AG1677" s="130"/>
      <c r="AH1677" s="130"/>
      <c r="AI1677" s="130"/>
      <c r="AJ1677" s="130"/>
      <c r="AK1677" s="130"/>
      <c r="AL1677" s="130"/>
      <c r="AM1677" s="130"/>
    </row>
    <row r="1678" spans="1:39" ht="20.25" customHeight="1">
      <c r="A1678" s="132">
        <v>1677</v>
      </c>
      <c r="B1678" s="19" t="s">
        <v>6139</v>
      </c>
      <c r="C1678" s="250">
        <v>61124190000</v>
      </c>
      <c r="D1678" s="261" t="s">
        <v>647</v>
      </c>
      <c r="E1678" s="143" t="str">
        <f t="shared" si="70"/>
        <v>Լողազգեստ Կրծքկալ</v>
      </c>
      <c r="F1678" s="273" t="s">
        <v>3667</v>
      </c>
      <c r="G1678" s="144">
        <f>VLOOKUP(E1678,subcategory!A:B,2,0)</f>
        <v>48</v>
      </c>
      <c r="H1678" s="273" t="s">
        <v>20</v>
      </c>
      <c r="I1678" s="213" t="e">
        <f>VLOOKUP(H1678,gender!A:B,2,0)</f>
        <v>#N/A</v>
      </c>
      <c r="J1678" s="273">
        <v>75</v>
      </c>
      <c r="K1678" s="273">
        <v>75</v>
      </c>
      <c r="L1678" s="273">
        <v>1</v>
      </c>
      <c r="M1678" s="273" t="s">
        <v>7166</v>
      </c>
      <c r="N1678" s="144" t="e">
        <f>VLOOKUP(M1678,brand!A:B,2,0)</f>
        <v>#N/A</v>
      </c>
      <c r="O1678" s="144"/>
      <c r="P1678" s="144" t="e">
        <f>VLOOKUP(O1678,country!A:B,2,0)</f>
        <v>#N/A</v>
      </c>
      <c r="Q1678" s="273" t="s">
        <v>3915</v>
      </c>
      <c r="R1678" s="144" t="str">
        <f t="shared" si="69"/>
        <v>100% Պոլիէստեր</v>
      </c>
      <c r="S1678" s="144" t="s">
        <v>7446</v>
      </c>
      <c r="T1678" s="144" t="e">
        <f>VLOOKUP(R1678,material!A:B,2,0)</f>
        <v>#N/A</v>
      </c>
      <c r="U1678" s="141" t="s">
        <v>7642</v>
      </c>
      <c r="V1678" s="141"/>
      <c r="W1678" s="273">
        <v>75</v>
      </c>
      <c r="X1678" s="141" t="e">
        <f>VLOOKUP(W1678,SIZE!A:B,2,0)</f>
        <v>#N/A</v>
      </c>
      <c r="Y1678" s="141">
        <v>45.99</v>
      </c>
      <c r="Z1678" s="141" t="s">
        <v>1057</v>
      </c>
      <c r="AA1678" s="141">
        <f>VLOOKUP(Z1678,COLOR!A:B,2,0)</f>
        <v>5</v>
      </c>
      <c r="AB1678" s="130"/>
      <c r="AC1678" s="130"/>
      <c r="AD1678" s="130"/>
      <c r="AE1678" s="130"/>
      <c r="AF1678" s="130"/>
      <c r="AG1678" s="130"/>
      <c r="AH1678" s="130"/>
      <c r="AI1678" s="130"/>
      <c r="AJ1678" s="130"/>
      <c r="AK1678" s="130"/>
      <c r="AL1678" s="130"/>
      <c r="AM1678" s="130"/>
    </row>
    <row r="1679" spans="1:39" ht="20.25" customHeight="1">
      <c r="A1679" s="132">
        <v>1678</v>
      </c>
      <c r="B1679" s="19" t="s">
        <v>6140</v>
      </c>
      <c r="C1679" s="250">
        <v>61124190000</v>
      </c>
      <c r="D1679" s="261" t="s">
        <v>647</v>
      </c>
      <c r="E1679" s="143" t="str">
        <f t="shared" si="70"/>
        <v>Լողազգեստ Կրծքկալ</v>
      </c>
      <c r="F1679" s="273" t="s">
        <v>3667</v>
      </c>
      <c r="G1679" s="144">
        <f>VLOOKUP(E1679,subcategory!A:B,2,0)</f>
        <v>48</v>
      </c>
      <c r="H1679" s="273" t="s">
        <v>20</v>
      </c>
      <c r="I1679" s="213" t="e">
        <f>VLOOKUP(H1679,gender!A:B,2,0)</f>
        <v>#N/A</v>
      </c>
      <c r="J1679" s="273">
        <v>75</v>
      </c>
      <c r="K1679" s="273">
        <v>75</v>
      </c>
      <c r="L1679" s="273">
        <v>1</v>
      </c>
      <c r="M1679" s="273" t="s">
        <v>7166</v>
      </c>
      <c r="N1679" s="144" t="e">
        <f>VLOOKUP(M1679,brand!A:B,2,0)</f>
        <v>#N/A</v>
      </c>
      <c r="O1679" s="144"/>
      <c r="P1679" s="144" t="e">
        <f>VLOOKUP(O1679,country!A:B,2,0)</f>
        <v>#N/A</v>
      </c>
      <c r="Q1679" s="273" t="s">
        <v>3915</v>
      </c>
      <c r="R1679" s="144" t="str">
        <f t="shared" si="69"/>
        <v>100% Պոլիէստեր</v>
      </c>
      <c r="S1679" s="144" t="s">
        <v>7446</v>
      </c>
      <c r="T1679" s="144" t="e">
        <f>VLOOKUP(R1679,material!A:B,2,0)</f>
        <v>#N/A</v>
      </c>
      <c r="U1679" s="141" t="s">
        <v>7642</v>
      </c>
      <c r="V1679" s="141"/>
      <c r="W1679" s="273">
        <v>75</v>
      </c>
      <c r="X1679" s="141" t="e">
        <f>VLOOKUP(W1679,SIZE!A:B,2,0)</f>
        <v>#N/A</v>
      </c>
      <c r="Y1679" s="141">
        <v>45.99</v>
      </c>
      <c r="Z1679" s="141" t="s">
        <v>1057</v>
      </c>
      <c r="AA1679" s="141">
        <f>VLOOKUP(Z1679,COLOR!A:B,2,0)</f>
        <v>5</v>
      </c>
      <c r="AB1679" s="130"/>
      <c r="AC1679" s="130"/>
      <c r="AD1679" s="130"/>
      <c r="AE1679" s="130"/>
      <c r="AF1679" s="130"/>
      <c r="AG1679" s="130"/>
      <c r="AH1679" s="130"/>
      <c r="AI1679" s="130"/>
      <c r="AJ1679" s="130"/>
      <c r="AK1679" s="130"/>
      <c r="AL1679" s="130"/>
      <c r="AM1679" s="130"/>
    </row>
    <row r="1680" spans="1:39" ht="20.25" customHeight="1">
      <c r="A1680" s="132">
        <v>1679</v>
      </c>
      <c r="B1680" s="19" t="s">
        <v>6141</v>
      </c>
      <c r="C1680" s="250">
        <v>61124190000</v>
      </c>
      <c r="D1680" s="261" t="s">
        <v>647</v>
      </c>
      <c r="E1680" s="143" t="str">
        <f t="shared" si="70"/>
        <v>Լողազգեստ Կրծքկալ</v>
      </c>
      <c r="F1680" s="273" t="s">
        <v>3667</v>
      </c>
      <c r="G1680" s="144">
        <f>VLOOKUP(E1680,subcategory!A:B,2,0)</f>
        <v>48</v>
      </c>
      <c r="H1680" s="273" t="s">
        <v>20</v>
      </c>
      <c r="I1680" s="213" t="e">
        <f>VLOOKUP(H1680,gender!A:B,2,0)</f>
        <v>#N/A</v>
      </c>
      <c r="J1680" s="273">
        <v>70</v>
      </c>
      <c r="K1680" s="273">
        <v>70</v>
      </c>
      <c r="L1680" s="273">
        <v>1</v>
      </c>
      <c r="M1680" s="273" t="s">
        <v>7166</v>
      </c>
      <c r="N1680" s="144" t="e">
        <f>VLOOKUP(M1680,brand!A:B,2,0)</f>
        <v>#N/A</v>
      </c>
      <c r="O1680" s="144"/>
      <c r="P1680" s="144" t="e">
        <f>VLOOKUP(O1680,country!A:B,2,0)</f>
        <v>#N/A</v>
      </c>
      <c r="Q1680" s="273" t="s">
        <v>3915</v>
      </c>
      <c r="R1680" s="144" t="str">
        <f t="shared" si="69"/>
        <v>100% Պոլիէստեր</v>
      </c>
      <c r="S1680" s="144" t="s">
        <v>7446</v>
      </c>
      <c r="T1680" s="144" t="e">
        <f>VLOOKUP(R1680,material!A:B,2,0)</f>
        <v>#N/A</v>
      </c>
      <c r="U1680" s="141" t="s">
        <v>7642</v>
      </c>
      <c r="V1680" s="141"/>
      <c r="W1680" s="273">
        <v>70</v>
      </c>
      <c r="X1680" s="141" t="e">
        <f>VLOOKUP(W1680,SIZE!A:B,2,0)</f>
        <v>#N/A</v>
      </c>
      <c r="Y1680" s="141">
        <v>45.99</v>
      </c>
      <c r="Z1680" s="141" t="s">
        <v>1057</v>
      </c>
      <c r="AA1680" s="141">
        <f>VLOOKUP(Z1680,COLOR!A:B,2,0)</f>
        <v>5</v>
      </c>
      <c r="AB1680" s="130"/>
      <c r="AC1680" s="130"/>
      <c r="AD1680" s="130"/>
      <c r="AE1680" s="130"/>
      <c r="AF1680" s="130"/>
      <c r="AG1680" s="130"/>
      <c r="AH1680" s="130"/>
      <c r="AI1680" s="130"/>
      <c r="AJ1680" s="130"/>
      <c r="AK1680" s="130"/>
      <c r="AL1680" s="130"/>
      <c r="AM1680" s="130"/>
    </row>
    <row r="1681" spans="1:39" ht="20.25" customHeight="1">
      <c r="A1681" s="132">
        <v>1680</v>
      </c>
      <c r="B1681" s="19" t="s">
        <v>6142</v>
      </c>
      <c r="C1681" s="250">
        <v>61124190000</v>
      </c>
      <c r="D1681" s="261" t="s">
        <v>647</v>
      </c>
      <c r="E1681" s="143" t="str">
        <f t="shared" si="70"/>
        <v>Լողազգեստ Կրծքկալ</v>
      </c>
      <c r="F1681" s="273" t="s">
        <v>3667</v>
      </c>
      <c r="G1681" s="144">
        <f>VLOOKUP(E1681,subcategory!A:B,2,0)</f>
        <v>48</v>
      </c>
      <c r="H1681" s="273" t="s">
        <v>20</v>
      </c>
      <c r="I1681" s="213" t="e">
        <f>VLOOKUP(H1681,gender!A:B,2,0)</f>
        <v>#N/A</v>
      </c>
      <c r="J1681" s="273">
        <v>100</v>
      </c>
      <c r="K1681" s="273">
        <v>100</v>
      </c>
      <c r="L1681" s="273">
        <v>1</v>
      </c>
      <c r="M1681" s="273" t="s">
        <v>7166</v>
      </c>
      <c r="N1681" s="144" t="e">
        <f>VLOOKUP(M1681,brand!A:B,2,0)</f>
        <v>#N/A</v>
      </c>
      <c r="O1681" s="144"/>
      <c r="P1681" s="144" t="e">
        <f>VLOOKUP(O1681,country!A:B,2,0)</f>
        <v>#N/A</v>
      </c>
      <c r="Q1681" s="273" t="s">
        <v>3915</v>
      </c>
      <c r="R1681" s="144" t="str">
        <f t="shared" si="69"/>
        <v>100% Պոլիէստեր</v>
      </c>
      <c r="S1681" s="144" t="s">
        <v>7446</v>
      </c>
      <c r="T1681" s="144" t="e">
        <f>VLOOKUP(R1681,material!A:B,2,0)</f>
        <v>#N/A</v>
      </c>
      <c r="U1681" s="141" t="s">
        <v>7642</v>
      </c>
      <c r="V1681" s="141"/>
      <c r="W1681" s="273">
        <v>80</v>
      </c>
      <c r="X1681" s="141">
        <f>VLOOKUP(W1681,SIZE!A:B,2,0)</f>
        <v>182</v>
      </c>
      <c r="Y1681" s="141">
        <v>45.99</v>
      </c>
      <c r="Z1681" s="141" t="s">
        <v>1057</v>
      </c>
      <c r="AA1681" s="141">
        <f>VLOOKUP(Z1681,COLOR!A:B,2,0)</f>
        <v>5</v>
      </c>
      <c r="AB1681" s="130"/>
      <c r="AC1681" s="130"/>
      <c r="AD1681" s="130"/>
      <c r="AE1681" s="130"/>
      <c r="AF1681" s="130"/>
      <c r="AG1681" s="130"/>
      <c r="AH1681" s="130"/>
      <c r="AI1681" s="130"/>
      <c r="AJ1681" s="130"/>
      <c r="AK1681" s="130"/>
      <c r="AL1681" s="130"/>
      <c r="AM1681" s="130"/>
    </row>
    <row r="1682" spans="1:39" ht="20.25" customHeight="1">
      <c r="A1682" s="132">
        <v>1681</v>
      </c>
      <c r="B1682" s="19" t="s">
        <v>6143</v>
      </c>
      <c r="C1682" s="250">
        <v>61124190000</v>
      </c>
      <c r="D1682" s="261" t="s">
        <v>647</v>
      </c>
      <c r="E1682" s="143" t="str">
        <f t="shared" si="70"/>
        <v>Լողազգեստ Կրծքկալ</v>
      </c>
      <c r="F1682" s="273" t="s">
        <v>3667</v>
      </c>
      <c r="G1682" s="144">
        <f>VLOOKUP(E1682,subcategory!A:B,2,0)</f>
        <v>48</v>
      </c>
      <c r="H1682" s="273" t="s">
        <v>20</v>
      </c>
      <c r="I1682" s="213" t="e">
        <f>VLOOKUP(H1682,gender!A:B,2,0)</f>
        <v>#N/A</v>
      </c>
      <c r="J1682" s="273">
        <v>75</v>
      </c>
      <c r="K1682" s="273">
        <v>75</v>
      </c>
      <c r="L1682" s="273">
        <v>1</v>
      </c>
      <c r="M1682" s="273" t="s">
        <v>7166</v>
      </c>
      <c r="N1682" s="144" t="e">
        <f>VLOOKUP(M1682,brand!A:B,2,0)</f>
        <v>#N/A</v>
      </c>
      <c r="O1682" s="144"/>
      <c r="P1682" s="144" t="e">
        <f>VLOOKUP(O1682,country!A:B,2,0)</f>
        <v>#N/A</v>
      </c>
      <c r="Q1682" s="273" t="s">
        <v>3915</v>
      </c>
      <c r="R1682" s="144" t="str">
        <f t="shared" si="69"/>
        <v>100% Պոլիէստեր</v>
      </c>
      <c r="S1682" s="144" t="s">
        <v>7446</v>
      </c>
      <c r="T1682" s="144" t="e">
        <f>VLOOKUP(R1682,material!A:B,2,0)</f>
        <v>#N/A</v>
      </c>
      <c r="U1682" s="141" t="s">
        <v>7642</v>
      </c>
      <c r="V1682" s="141"/>
      <c r="W1682" s="273">
        <v>70</v>
      </c>
      <c r="X1682" s="141" t="e">
        <f>VLOOKUP(W1682,SIZE!A:B,2,0)</f>
        <v>#N/A</v>
      </c>
      <c r="Y1682" s="141">
        <v>45.99</v>
      </c>
      <c r="Z1682" s="141" t="s">
        <v>1057</v>
      </c>
      <c r="AA1682" s="141">
        <f>VLOOKUP(Z1682,COLOR!A:B,2,0)</f>
        <v>5</v>
      </c>
      <c r="AB1682" s="130"/>
      <c r="AC1682" s="130"/>
      <c r="AD1682" s="130"/>
      <c r="AE1682" s="130"/>
      <c r="AF1682" s="130"/>
      <c r="AG1682" s="130"/>
      <c r="AH1682" s="130"/>
      <c r="AI1682" s="130"/>
      <c r="AJ1682" s="130"/>
      <c r="AK1682" s="130"/>
      <c r="AL1682" s="130"/>
      <c r="AM1682" s="130"/>
    </row>
    <row r="1683" spans="1:39" ht="20.25" customHeight="1">
      <c r="A1683" s="132">
        <v>1682</v>
      </c>
      <c r="B1683" s="19" t="s">
        <v>6144</v>
      </c>
      <c r="C1683" s="250">
        <v>61124190000</v>
      </c>
      <c r="D1683" s="261" t="s">
        <v>647</v>
      </c>
      <c r="E1683" s="143" t="str">
        <f t="shared" si="70"/>
        <v>Լողազգեստ Կրծքկալ</v>
      </c>
      <c r="F1683" s="273" t="s">
        <v>3667</v>
      </c>
      <c r="G1683" s="144">
        <f>VLOOKUP(E1683,subcategory!A:B,2,0)</f>
        <v>48</v>
      </c>
      <c r="H1683" s="273" t="s">
        <v>20</v>
      </c>
      <c r="I1683" s="213" t="e">
        <f>VLOOKUP(H1683,gender!A:B,2,0)</f>
        <v>#N/A</v>
      </c>
      <c r="J1683" s="273">
        <v>100</v>
      </c>
      <c r="K1683" s="273">
        <v>100</v>
      </c>
      <c r="L1683" s="273">
        <v>1</v>
      </c>
      <c r="M1683" s="273" t="s">
        <v>7166</v>
      </c>
      <c r="N1683" s="144" t="e">
        <f>VLOOKUP(M1683,brand!A:B,2,0)</f>
        <v>#N/A</v>
      </c>
      <c r="O1683" s="144"/>
      <c r="P1683" s="144" t="e">
        <f>VLOOKUP(O1683,country!A:B,2,0)</f>
        <v>#N/A</v>
      </c>
      <c r="Q1683" s="273" t="s">
        <v>3915</v>
      </c>
      <c r="R1683" s="144" t="str">
        <f t="shared" si="69"/>
        <v>100% Պոլիէստեր</v>
      </c>
      <c r="S1683" s="144" t="s">
        <v>7446</v>
      </c>
      <c r="T1683" s="144" t="e">
        <f>VLOOKUP(R1683,material!A:B,2,0)</f>
        <v>#N/A</v>
      </c>
      <c r="U1683" s="141" t="s">
        <v>7642</v>
      </c>
      <c r="V1683" s="141"/>
      <c r="W1683" s="273">
        <v>75</v>
      </c>
      <c r="X1683" s="141" t="e">
        <f>VLOOKUP(W1683,SIZE!A:B,2,0)</f>
        <v>#N/A</v>
      </c>
      <c r="Y1683" s="141">
        <v>45.99</v>
      </c>
      <c r="Z1683" s="141" t="s">
        <v>1057</v>
      </c>
      <c r="AA1683" s="141">
        <f>VLOOKUP(Z1683,COLOR!A:B,2,0)</f>
        <v>5</v>
      </c>
      <c r="AB1683" s="130"/>
      <c r="AC1683" s="130"/>
      <c r="AD1683" s="130"/>
      <c r="AE1683" s="130"/>
      <c r="AF1683" s="130"/>
      <c r="AG1683" s="130"/>
      <c r="AH1683" s="130"/>
      <c r="AI1683" s="130"/>
      <c r="AJ1683" s="130"/>
      <c r="AK1683" s="130"/>
      <c r="AL1683" s="130"/>
      <c r="AM1683" s="130"/>
    </row>
    <row r="1684" spans="1:39" ht="20.25" customHeight="1">
      <c r="A1684" s="132">
        <v>1683</v>
      </c>
      <c r="B1684" s="19" t="s">
        <v>6145</v>
      </c>
      <c r="C1684" s="250">
        <v>61124190000</v>
      </c>
      <c r="D1684" s="261" t="s">
        <v>647</v>
      </c>
      <c r="E1684" s="143" t="str">
        <f t="shared" si="70"/>
        <v>Լողազգեստ Կրծքկալ</v>
      </c>
      <c r="F1684" s="273" t="s">
        <v>3667</v>
      </c>
      <c r="G1684" s="144">
        <f>VLOOKUP(E1684,subcategory!A:B,2,0)</f>
        <v>48</v>
      </c>
      <c r="H1684" s="273" t="s">
        <v>20</v>
      </c>
      <c r="I1684" s="213" t="e">
        <f>VLOOKUP(H1684,gender!A:B,2,0)</f>
        <v>#N/A</v>
      </c>
      <c r="J1684" s="273">
        <v>115</v>
      </c>
      <c r="K1684" s="273">
        <v>115</v>
      </c>
      <c r="L1684" s="273">
        <v>1</v>
      </c>
      <c r="M1684" s="273" t="s">
        <v>7166</v>
      </c>
      <c r="N1684" s="144" t="e">
        <f>VLOOKUP(M1684,brand!A:B,2,0)</f>
        <v>#N/A</v>
      </c>
      <c r="O1684" s="144"/>
      <c r="P1684" s="144" t="e">
        <f>VLOOKUP(O1684,country!A:B,2,0)</f>
        <v>#N/A</v>
      </c>
      <c r="Q1684" s="273" t="s">
        <v>3915</v>
      </c>
      <c r="R1684" s="144" t="str">
        <f t="shared" si="69"/>
        <v>100% Պոլիէստեր</v>
      </c>
      <c r="S1684" s="144" t="s">
        <v>7446</v>
      </c>
      <c r="T1684" s="144" t="e">
        <f>VLOOKUP(R1684,material!A:B,2,0)</f>
        <v>#N/A</v>
      </c>
      <c r="U1684" s="141" t="s">
        <v>7642</v>
      </c>
      <c r="V1684" s="141"/>
      <c r="W1684" s="273">
        <v>80</v>
      </c>
      <c r="X1684" s="141">
        <f>VLOOKUP(W1684,SIZE!A:B,2,0)</f>
        <v>182</v>
      </c>
      <c r="Y1684" s="141">
        <v>45.99</v>
      </c>
      <c r="Z1684" s="141" t="s">
        <v>1057</v>
      </c>
      <c r="AA1684" s="141">
        <f>VLOOKUP(Z1684,COLOR!A:B,2,0)</f>
        <v>5</v>
      </c>
      <c r="AB1684" s="130"/>
      <c r="AC1684" s="130"/>
      <c r="AD1684" s="130"/>
      <c r="AE1684" s="130"/>
      <c r="AF1684" s="130"/>
      <c r="AG1684" s="130"/>
      <c r="AH1684" s="130"/>
      <c r="AI1684" s="130"/>
      <c r="AJ1684" s="130"/>
      <c r="AK1684" s="130"/>
      <c r="AL1684" s="130"/>
      <c r="AM1684" s="130"/>
    </row>
    <row r="1685" spans="1:39" ht="20.25" customHeight="1">
      <c r="A1685" s="132">
        <v>1684</v>
      </c>
      <c r="B1685" s="19" t="s">
        <v>6146</v>
      </c>
      <c r="C1685" s="250">
        <v>61124190000</v>
      </c>
      <c r="D1685" s="261" t="s">
        <v>647</v>
      </c>
      <c r="E1685" s="143" t="str">
        <f t="shared" si="70"/>
        <v>Լողազգեստ Կրծքկալ</v>
      </c>
      <c r="F1685" s="273" t="s">
        <v>3667</v>
      </c>
      <c r="G1685" s="144">
        <f>VLOOKUP(E1685,subcategory!A:B,2,0)</f>
        <v>48</v>
      </c>
      <c r="H1685" s="273" t="s">
        <v>20</v>
      </c>
      <c r="I1685" s="213" t="e">
        <f>VLOOKUP(H1685,gender!A:B,2,0)</f>
        <v>#N/A</v>
      </c>
      <c r="J1685" s="273">
        <v>90</v>
      </c>
      <c r="K1685" s="273">
        <v>90</v>
      </c>
      <c r="L1685" s="273">
        <v>1</v>
      </c>
      <c r="M1685" s="273" t="s">
        <v>7166</v>
      </c>
      <c r="N1685" s="144" t="e">
        <f>VLOOKUP(M1685,brand!A:B,2,0)</f>
        <v>#N/A</v>
      </c>
      <c r="O1685" s="144"/>
      <c r="P1685" s="144" t="e">
        <f>VLOOKUP(O1685,country!A:B,2,0)</f>
        <v>#N/A</v>
      </c>
      <c r="Q1685" s="273" t="s">
        <v>3915</v>
      </c>
      <c r="R1685" s="144" t="str">
        <f t="shared" ref="R1685:R1748" si="71">PROPER(S1685)</f>
        <v>100% Պոլիէստեր</v>
      </c>
      <c r="S1685" s="144" t="s">
        <v>7446</v>
      </c>
      <c r="T1685" s="219" t="s">
        <v>3933</v>
      </c>
      <c r="U1685" s="141" t="s">
        <v>7642</v>
      </c>
      <c r="V1685" s="141"/>
      <c r="W1685" s="273">
        <v>70</v>
      </c>
      <c r="X1685" s="141" t="e">
        <f>VLOOKUP(W1685,SIZE!A:B,2,0)</f>
        <v>#N/A</v>
      </c>
      <c r="Y1685" s="141">
        <v>45.99</v>
      </c>
      <c r="Z1685" s="141" t="s">
        <v>1057</v>
      </c>
      <c r="AA1685" s="141">
        <f>VLOOKUP(Z1685,COLOR!A:B,2,0)</f>
        <v>5</v>
      </c>
      <c r="AB1685" s="130"/>
      <c r="AC1685" s="130"/>
      <c r="AD1685" s="130"/>
      <c r="AE1685" s="130"/>
      <c r="AF1685" s="130"/>
      <c r="AG1685" s="130"/>
      <c r="AH1685" s="130"/>
      <c r="AI1685" s="130"/>
      <c r="AJ1685" s="130"/>
      <c r="AK1685" s="130"/>
      <c r="AL1685" s="130"/>
      <c r="AM1685" s="130"/>
    </row>
    <row r="1686" spans="1:39" ht="20.25" customHeight="1">
      <c r="A1686" s="132">
        <v>1685</v>
      </c>
      <c r="B1686" s="19" t="s">
        <v>6147</v>
      </c>
      <c r="C1686" s="250">
        <v>61124190000</v>
      </c>
      <c r="D1686" s="261" t="s">
        <v>647</v>
      </c>
      <c r="E1686" s="143" t="str">
        <f t="shared" si="70"/>
        <v>Լողազգեստ Կրծքկալ</v>
      </c>
      <c r="F1686" s="273" t="s">
        <v>3667</v>
      </c>
      <c r="G1686" s="144">
        <f>VLOOKUP(E1686,subcategory!A:B,2,0)</f>
        <v>48</v>
      </c>
      <c r="H1686" s="273" t="s">
        <v>20</v>
      </c>
      <c r="I1686" s="213" t="e">
        <f>VLOOKUP(H1686,gender!A:B,2,0)</f>
        <v>#N/A</v>
      </c>
      <c r="J1686" s="273">
        <v>90</v>
      </c>
      <c r="K1686" s="273">
        <v>90</v>
      </c>
      <c r="L1686" s="273">
        <v>1</v>
      </c>
      <c r="M1686" s="273" t="s">
        <v>7166</v>
      </c>
      <c r="N1686" s="144" t="e">
        <f>VLOOKUP(M1686,brand!A:B,2,0)</f>
        <v>#N/A</v>
      </c>
      <c r="O1686" s="144"/>
      <c r="P1686" s="144" t="e">
        <f>VLOOKUP(O1686,country!A:B,2,0)</f>
        <v>#N/A</v>
      </c>
      <c r="Q1686" s="273" t="s">
        <v>3915</v>
      </c>
      <c r="R1686" s="144" t="str">
        <f t="shared" si="71"/>
        <v>100% Պոլիէստեր</v>
      </c>
      <c r="S1686" s="144" t="s">
        <v>7446</v>
      </c>
      <c r="T1686" s="219" t="s">
        <v>3930</v>
      </c>
      <c r="U1686" s="141" t="s">
        <v>7642</v>
      </c>
      <c r="V1686" s="141"/>
      <c r="W1686" s="273">
        <v>70</v>
      </c>
      <c r="X1686" s="141" t="e">
        <f>VLOOKUP(W1686,SIZE!A:B,2,0)</f>
        <v>#N/A</v>
      </c>
      <c r="Y1686" s="141">
        <v>45.99</v>
      </c>
      <c r="Z1686" s="141" t="s">
        <v>1057</v>
      </c>
      <c r="AA1686" s="141">
        <f>VLOOKUP(Z1686,COLOR!A:B,2,0)</f>
        <v>5</v>
      </c>
      <c r="AB1686" s="130"/>
      <c r="AC1686" s="130"/>
      <c r="AD1686" s="130"/>
      <c r="AE1686" s="130"/>
      <c r="AF1686" s="130"/>
      <c r="AG1686" s="130"/>
      <c r="AH1686" s="130"/>
      <c r="AI1686" s="130"/>
      <c r="AJ1686" s="130"/>
      <c r="AK1686" s="130"/>
      <c r="AL1686" s="130"/>
      <c r="AM1686" s="130"/>
    </row>
    <row r="1687" spans="1:39" ht="20.25" customHeight="1">
      <c r="A1687" s="132">
        <v>1686</v>
      </c>
      <c r="B1687" s="19" t="s">
        <v>6148</v>
      </c>
      <c r="C1687" s="250">
        <v>61124190000</v>
      </c>
      <c r="D1687" s="261" t="s">
        <v>647</v>
      </c>
      <c r="E1687" s="143" t="str">
        <f t="shared" si="70"/>
        <v>Լողազգեստ Կրծքկալ</v>
      </c>
      <c r="F1687" s="273" t="s">
        <v>3667</v>
      </c>
      <c r="G1687" s="144">
        <f>VLOOKUP(E1687,subcategory!A:B,2,0)</f>
        <v>48</v>
      </c>
      <c r="H1687" s="273" t="s">
        <v>20</v>
      </c>
      <c r="I1687" s="213" t="e">
        <f>VLOOKUP(H1687,gender!A:B,2,0)</f>
        <v>#N/A</v>
      </c>
      <c r="J1687" s="273">
        <v>40</v>
      </c>
      <c r="K1687" s="273">
        <v>40</v>
      </c>
      <c r="L1687" s="273">
        <v>1</v>
      </c>
      <c r="M1687" s="273" t="s">
        <v>7166</v>
      </c>
      <c r="N1687" s="144" t="e">
        <f>VLOOKUP(M1687,brand!A:B,2,0)</f>
        <v>#N/A</v>
      </c>
      <c r="O1687" s="144"/>
      <c r="P1687" s="144" t="e">
        <f>VLOOKUP(O1687,country!A:B,2,0)</f>
        <v>#N/A</v>
      </c>
      <c r="Q1687" s="273" t="s">
        <v>3915</v>
      </c>
      <c r="R1687" s="144" t="str">
        <f t="shared" si="71"/>
        <v>84% Պոլիամիդ, 16% Էլաստան</v>
      </c>
      <c r="S1687" s="144" t="s">
        <v>7439</v>
      </c>
      <c r="T1687" s="144" t="e">
        <f>VLOOKUP(R1687,material!A:B,2,0)</f>
        <v>#N/A</v>
      </c>
      <c r="U1687" s="141" t="s">
        <v>7642</v>
      </c>
      <c r="V1687" s="141"/>
      <c r="W1687" s="273">
        <v>80</v>
      </c>
      <c r="X1687" s="141">
        <f>VLOOKUP(W1687,SIZE!A:B,2,0)</f>
        <v>182</v>
      </c>
      <c r="Y1687" s="141">
        <v>45.99</v>
      </c>
      <c r="Z1687" s="141" t="s">
        <v>1080</v>
      </c>
      <c r="AA1687" s="141">
        <f>VLOOKUP(Z1687,COLOR!A:B,2,0)</f>
        <v>13</v>
      </c>
      <c r="AB1687" s="130"/>
      <c r="AC1687" s="130"/>
      <c r="AD1687" s="130"/>
      <c r="AE1687" s="130"/>
      <c r="AF1687" s="130"/>
      <c r="AG1687" s="130"/>
      <c r="AH1687" s="130"/>
      <c r="AI1687" s="130"/>
      <c r="AJ1687" s="130"/>
      <c r="AK1687" s="130"/>
      <c r="AL1687" s="130"/>
      <c r="AM1687" s="130"/>
    </row>
    <row r="1688" spans="1:39" ht="20.25" customHeight="1">
      <c r="A1688" s="132">
        <v>1687</v>
      </c>
      <c r="B1688" s="19" t="s">
        <v>6149</v>
      </c>
      <c r="C1688" s="250">
        <v>61124190000</v>
      </c>
      <c r="D1688" s="261" t="s">
        <v>647</v>
      </c>
      <c r="E1688" s="143" t="str">
        <f t="shared" si="70"/>
        <v>Լողազգեստ Կրծքկալ</v>
      </c>
      <c r="F1688" s="273" t="s">
        <v>3667</v>
      </c>
      <c r="G1688" s="144">
        <f>VLOOKUP(E1688,subcategory!A:B,2,0)</f>
        <v>48</v>
      </c>
      <c r="H1688" s="273" t="s">
        <v>20</v>
      </c>
      <c r="I1688" s="213" t="e">
        <f>VLOOKUP(H1688,gender!A:B,2,0)</f>
        <v>#N/A</v>
      </c>
      <c r="J1688" s="273">
        <v>110</v>
      </c>
      <c r="K1688" s="273">
        <v>110</v>
      </c>
      <c r="L1688" s="273">
        <v>1</v>
      </c>
      <c r="M1688" s="273" t="s">
        <v>7166</v>
      </c>
      <c r="N1688" s="144" t="e">
        <f>VLOOKUP(M1688,brand!A:B,2,0)</f>
        <v>#N/A</v>
      </c>
      <c r="O1688" s="144"/>
      <c r="P1688" s="144" t="e">
        <f>VLOOKUP(O1688,country!A:B,2,0)</f>
        <v>#N/A</v>
      </c>
      <c r="Q1688" s="273" t="s">
        <v>3915</v>
      </c>
      <c r="R1688" s="144" t="str">
        <f t="shared" si="71"/>
        <v>84% Պոլիամիդ, 16% Էլաստան</v>
      </c>
      <c r="S1688" s="144" t="s">
        <v>7439</v>
      </c>
      <c r="T1688" s="144" t="e">
        <f>VLOOKUP(R1688,material!A:B,2,0)</f>
        <v>#N/A</v>
      </c>
      <c r="U1688" s="141" t="s">
        <v>7642</v>
      </c>
      <c r="V1688" s="141"/>
      <c r="W1688" s="273">
        <v>85</v>
      </c>
      <c r="X1688" s="141">
        <f>VLOOKUP(W1688,SIZE!A:B,2,0)</f>
        <v>476</v>
      </c>
      <c r="Y1688" s="141">
        <v>45.99</v>
      </c>
      <c r="Z1688" s="141" t="s">
        <v>1080</v>
      </c>
      <c r="AA1688" s="141">
        <f>VLOOKUP(Z1688,COLOR!A:B,2,0)</f>
        <v>13</v>
      </c>
      <c r="AB1688" s="130"/>
      <c r="AC1688" s="130"/>
      <c r="AD1688" s="130"/>
      <c r="AE1688" s="130"/>
      <c r="AF1688" s="130"/>
      <c r="AG1688" s="130"/>
      <c r="AH1688" s="130"/>
      <c r="AI1688" s="130"/>
      <c r="AJ1688" s="130"/>
      <c r="AK1688" s="130"/>
      <c r="AL1688" s="130"/>
      <c r="AM1688" s="130"/>
    </row>
    <row r="1689" spans="1:39" ht="20.25" customHeight="1">
      <c r="A1689" s="132">
        <v>1688</v>
      </c>
      <c r="B1689" s="19" t="s">
        <v>6150</v>
      </c>
      <c r="C1689" s="250">
        <v>61124190000</v>
      </c>
      <c r="D1689" s="261" t="s">
        <v>647</v>
      </c>
      <c r="E1689" s="143" t="str">
        <f t="shared" si="70"/>
        <v>Լողազգեստ Կրծքկալ</v>
      </c>
      <c r="F1689" s="273" t="s">
        <v>3667</v>
      </c>
      <c r="G1689" s="144">
        <f>VLOOKUP(E1689,subcategory!A:B,2,0)</f>
        <v>48</v>
      </c>
      <c r="H1689" s="273" t="s">
        <v>20</v>
      </c>
      <c r="I1689" s="213" t="e">
        <f>VLOOKUP(H1689,gender!A:B,2,0)</f>
        <v>#N/A</v>
      </c>
      <c r="J1689" s="273">
        <v>115</v>
      </c>
      <c r="K1689" s="273">
        <v>115</v>
      </c>
      <c r="L1689" s="273">
        <v>1</v>
      </c>
      <c r="M1689" s="273" t="s">
        <v>7166</v>
      </c>
      <c r="N1689" s="144" t="e">
        <f>VLOOKUP(M1689,brand!A:B,2,0)</f>
        <v>#N/A</v>
      </c>
      <c r="O1689" s="144"/>
      <c r="P1689" s="144" t="e">
        <f>VLOOKUP(O1689,country!A:B,2,0)</f>
        <v>#N/A</v>
      </c>
      <c r="Q1689" s="273" t="s">
        <v>3915</v>
      </c>
      <c r="R1689" s="144" t="str">
        <f t="shared" si="71"/>
        <v>84% Պոլիամիդ, 16% Էլաստան</v>
      </c>
      <c r="S1689" s="144" t="s">
        <v>7439</v>
      </c>
      <c r="T1689" s="144" t="e">
        <f>VLOOKUP(R1689,material!A:B,2,0)</f>
        <v>#N/A</v>
      </c>
      <c r="U1689" s="141" t="s">
        <v>7642</v>
      </c>
      <c r="V1689" s="141"/>
      <c r="W1689" s="273">
        <v>75</v>
      </c>
      <c r="X1689" s="141" t="e">
        <f>VLOOKUP(W1689,SIZE!A:B,2,0)</f>
        <v>#N/A</v>
      </c>
      <c r="Y1689" s="141">
        <v>45.99</v>
      </c>
      <c r="Z1689" s="141" t="s">
        <v>1080</v>
      </c>
      <c r="AA1689" s="141">
        <f>VLOOKUP(Z1689,COLOR!A:B,2,0)</f>
        <v>13</v>
      </c>
      <c r="AB1689" s="130"/>
      <c r="AC1689" s="130"/>
      <c r="AD1689" s="130"/>
      <c r="AE1689" s="130"/>
      <c r="AF1689" s="130"/>
      <c r="AG1689" s="130"/>
      <c r="AH1689" s="130"/>
      <c r="AI1689" s="130"/>
      <c r="AJ1689" s="130"/>
      <c r="AK1689" s="130"/>
      <c r="AL1689" s="130"/>
      <c r="AM1689" s="130"/>
    </row>
    <row r="1690" spans="1:39" ht="20.25" customHeight="1">
      <c r="A1690" s="132">
        <v>1689</v>
      </c>
      <c r="B1690" s="19" t="s">
        <v>6151</v>
      </c>
      <c r="C1690" s="250">
        <v>61124190000</v>
      </c>
      <c r="D1690" s="261" t="s">
        <v>647</v>
      </c>
      <c r="E1690" s="143" t="str">
        <f t="shared" si="70"/>
        <v>Լողազգեստ Կրծքկալ</v>
      </c>
      <c r="F1690" s="273" t="s">
        <v>3667</v>
      </c>
      <c r="G1690" s="144">
        <f>VLOOKUP(E1690,subcategory!A:B,2,0)</f>
        <v>48</v>
      </c>
      <c r="H1690" s="273" t="s">
        <v>20</v>
      </c>
      <c r="I1690" s="213" t="e">
        <f>VLOOKUP(H1690,gender!A:B,2,0)</f>
        <v>#N/A</v>
      </c>
      <c r="J1690" s="273">
        <v>100</v>
      </c>
      <c r="K1690" s="273">
        <v>100</v>
      </c>
      <c r="L1690" s="273">
        <v>1</v>
      </c>
      <c r="M1690" s="273" t="s">
        <v>7166</v>
      </c>
      <c r="N1690" s="144" t="e">
        <f>VLOOKUP(M1690,brand!A:B,2,0)</f>
        <v>#N/A</v>
      </c>
      <c r="O1690" s="144"/>
      <c r="P1690" s="144" t="e">
        <f>VLOOKUP(O1690,country!A:B,2,0)</f>
        <v>#N/A</v>
      </c>
      <c r="Q1690" s="273" t="s">
        <v>3915</v>
      </c>
      <c r="R1690" s="144" t="str">
        <f t="shared" si="71"/>
        <v>84% Պոլիամիդ, 16% Էլաստան</v>
      </c>
      <c r="S1690" s="144" t="s">
        <v>7439</v>
      </c>
      <c r="T1690" s="144" t="e">
        <f>VLOOKUP(R1690,material!A:B,2,0)</f>
        <v>#N/A</v>
      </c>
      <c r="U1690" s="141" t="s">
        <v>7642</v>
      </c>
      <c r="V1690" s="141"/>
      <c r="W1690" s="273">
        <v>80</v>
      </c>
      <c r="X1690" s="141">
        <f>VLOOKUP(W1690,SIZE!A:B,2,0)</f>
        <v>182</v>
      </c>
      <c r="Y1690" s="141">
        <v>45.99</v>
      </c>
      <c r="Z1690" s="141" t="s">
        <v>1080</v>
      </c>
      <c r="AA1690" s="141">
        <f>VLOOKUP(Z1690,COLOR!A:B,2,0)</f>
        <v>13</v>
      </c>
      <c r="AB1690" s="130"/>
      <c r="AC1690" s="130"/>
      <c r="AD1690" s="130"/>
      <c r="AE1690" s="130"/>
      <c r="AF1690" s="130"/>
      <c r="AG1690" s="130"/>
      <c r="AH1690" s="130"/>
      <c r="AI1690" s="130"/>
      <c r="AJ1690" s="130"/>
      <c r="AK1690" s="130"/>
      <c r="AL1690" s="130"/>
      <c r="AM1690" s="130"/>
    </row>
    <row r="1691" spans="1:39" ht="20.25" customHeight="1">
      <c r="A1691" s="132">
        <v>1690</v>
      </c>
      <c r="B1691" s="19" t="s">
        <v>6152</v>
      </c>
      <c r="C1691" s="250">
        <v>61124190000</v>
      </c>
      <c r="D1691" s="261" t="s">
        <v>647</v>
      </c>
      <c r="E1691" s="143" t="str">
        <f t="shared" si="70"/>
        <v>Լողազգեստ Կրծքկալ</v>
      </c>
      <c r="F1691" s="273" t="s">
        <v>3667</v>
      </c>
      <c r="G1691" s="144">
        <f>VLOOKUP(E1691,subcategory!A:B,2,0)</f>
        <v>48</v>
      </c>
      <c r="H1691" s="273" t="s">
        <v>20</v>
      </c>
      <c r="I1691" s="213" t="e">
        <f>VLOOKUP(H1691,gender!A:B,2,0)</f>
        <v>#N/A</v>
      </c>
      <c r="J1691" s="273">
        <v>100</v>
      </c>
      <c r="K1691" s="273">
        <v>100</v>
      </c>
      <c r="L1691" s="273">
        <v>1</v>
      </c>
      <c r="M1691" s="273" t="s">
        <v>7166</v>
      </c>
      <c r="N1691" s="144" t="e">
        <f>VLOOKUP(M1691,brand!A:B,2,0)</f>
        <v>#N/A</v>
      </c>
      <c r="O1691" s="144"/>
      <c r="P1691" s="144" t="e">
        <f>VLOOKUP(O1691,country!A:B,2,0)</f>
        <v>#N/A</v>
      </c>
      <c r="Q1691" s="273" t="s">
        <v>3915</v>
      </c>
      <c r="R1691" s="144" t="str">
        <f t="shared" si="71"/>
        <v>84% Պոլիամիդ, 16% Էլաստան</v>
      </c>
      <c r="S1691" s="144" t="s">
        <v>7439</v>
      </c>
      <c r="T1691" s="144" t="e">
        <f>VLOOKUP(R1691,material!A:B,2,0)</f>
        <v>#N/A</v>
      </c>
      <c r="U1691" s="141" t="s">
        <v>7642</v>
      </c>
      <c r="V1691" s="141"/>
      <c r="W1691" s="273">
        <v>80</v>
      </c>
      <c r="X1691" s="141">
        <f>VLOOKUP(W1691,SIZE!A:B,2,0)</f>
        <v>182</v>
      </c>
      <c r="Y1691" s="141">
        <v>45.99</v>
      </c>
      <c r="Z1691" s="141" t="s">
        <v>1080</v>
      </c>
      <c r="AA1691" s="141">
        <f>VLOOKUP(Z1691,COLOR!A:B,2,0)</f>
        <v>13</v>
      </c>
      <c r="AB1691" s="130"/>
      <c r="AC1691" s="130"/>
      <c r="AD1691" s="130"/>
      <c r="AE1691" s="130"/>
      <c r="AF1691" s="130"/>
      <c r="AG1691" s="130"/>
      <c r="AH1691" s="130"/>
      <c r="AI1691" s="130"/>
      <c r="AJ1691" s="130"/>
      <c r="AK1691" s="130"/>
      <c r="AL1691" s="130"/>
      <c r="AM1691" s="130"/>
    </row>
    <row r="1692" spans="1:39" ht="20.25" customHeight="1">
      <c r="A1692" s="132">
        <v>1691</v>
      </c>
      <c r="B1692" s="19" t="s">
        <v>6153</v>
      </c>
      <c r="C1692" s="250">
        <v>61124190000</v>
      </c>
      <c r="D1692" s="261" t="s">
        <v>647</v>
      </c>
      <c r="E1692" s="143" t="str">
        <f t="shared" si="70"/>
        <v>Լողազգեստ Կրծքկալ</v>
      </c>
      <c r="F1692" s="273" t="s">
        <v>3667</v>
      </c>
      <c r="G1692" s="144">
        <f>VLOOKUP(E1692,subcategory!A:B,2,0)</f>
        <v>48</v>
      </c>
      <c r="H1692" s="273" t="s">
        <v>20</v>
      </c>
      <c r="I1692" s="213" t="e">
        <f>VLOOKUP(H1692,gender!A:B,2,0)</f>
        <v>#N/A</v>
      </c>
      <c r="J1692" s="273">
        <v>100</v>
      </c>
      <c r="K1692" s="273">
        <v>100</v>
      </c>
      <c r="L1692" s="273">
        <v>1</v>
      </c>
      <c r="M1692" s="273" t="s">
        <v>7166</v>
      </c>
      <c r="N1692" s="144" t="e">
        <f>VLOOKUP(M1692,brand!A:B,2,0)</f>
        <v>#N/A</v>
      </c>
      <c r="O1692" s="144"/>
      <c r="P1692" s="144" t="e">
        <f>VLOOKUP(O1692,country!A:B,2,0)</f>
        <v>#N/A</v>
      </c>
      <c r="Q1692" s="273" t="s">
        <v>3915</v>
      </c>
      <c r="R1692" s="144" t="str">
        <f t="shared" si="71"/>
        <v>84% Պոլիամիդ, 16% Էլաստան</v>
      </c>
      <c r="S1692" s="144" t="s">
        <v>7439</v>
      </c>
      <c r="T1692" s="144" t="e">
        <f>VLOOKUP(R1692,material!A:B,2,0)</f>
        <v>#N/A</v>
      </c>
      <c r="U1692" s="141" t="s">
        <v>7642</v>
      </c>
      <c r="V1692" s="141"/>
      <c r="W1692" s="273">
        <v>80</v>
      </c>
      <c r="X1692" s="141">
        <f>VLOOKUP(W1692,SIZE!A:B,2,0)</f>
        <v>182</v>
      </c>
      <c r="Y1692" s="141">
        <v>45.99</v>
      </c>
      <c r="Z1692" s="141" t="s">
        <v>1080</v>
      </c>
      <c r="AA1692" s="141">
        <f>VLOOKUP(Z1692,COLOR!A:B,2,0)</f>
        <v>13</v>
      </c>
      <c r="AB1692" s="130"/>
      <c r="AC1692" s="130"/>
      <c r="AD1692" s="130"/>
      <c r="AE1692" s="130"/>
      <c r="AF1692" s="130"/>
      <c r="AG1692" s="130"/>
      <c r="AH1692" s="130"/>
      <c r="AI1692" s="130"/>
      <c r="AJ1692" s="130"/>
      <c r="AK1692" s="130"/>
      <c r="AL1692" s="130"/>
      <c r="AM1692" s="130"/>
    </row>
    <row r="1693" spans="1:39" ht="20.25" customHeight="1">
      <c r="A1693" s="132">
        <v>1692</v>
      </c>
      <c r="B1693" s="19" t="s">
        <v>6154</v>
      </c>
      <c r="C1693" s="250">
        <v>62046318000</v>
      </c>
      <c r="D1693" s="261" t="s">
        <v>2438</v>
      </c>
      <c r="E1693" s="143" t="str">
        <f t="shared" si="70"/>
        <v>Տաբատներ</v>
      </c>
      <c r="F1693" s="273" t="s">
        <v>7795</v>
      </c>
      <c r="G1693" s="144">
        <f>VLOOKUP(E1693,subcategory!A:B,2,0)</f>
        <v>93</v>
      </c>
      <c r="H1693" s="273" t="s">
        <v>20</v>
      </c>
      <c r="I1693" s="213" t="e">
        <f>VLOOKUP(H1693,gender!A:B,2,0)</f>
        <v>#N/A</v>
      </c>
      <c r="J1693" s="273">
        <v>240</v>
      </c>
      <c r="K1693" s="273">
        <v>240</v>
      </c>
      <c r="L1693" s="273">
        <v>1</v>
      </c>
      <c r="M1693" s="273" t="s">
        <v>7157</v>
      </c>
      <c r="N1693" s="144">
        <f>VLOOKUP(M1693,brand!A:B,2,0)</f>
        <v>840</v>
      </c>
      <c r="O1693" s="144"/>
      <c r="P1693" s="144" t="e">
        <f>VLOOKUP(O1693,country!A:B,2,0)</f>
        <v>#N/A</v>
      </c>
      <c r="Q1693" s="273" t="s">
        <v>568</v>
      </c>
      <c r="R1693" s="144" t="str">
        <f t="shared" si="71"/>
        <v>100% Լյոսել</v>
      </c>
      <c r="S1693" s="144" t="s">
        <v>7447</v>
      </c>
      <c r="T1693" s="144" t="e">
        <f>VLOOKUP(R1693,material!A:B,2,0)</f>
        <v>#N/A</v>
      </c>
      <c r="U1693" s="141" t="s">
        <v>7157</v>
      </c>
      <c r="V1693" s="141"/>
      <c r="W1693" s="273" t="s">
        <v>825</v>
      </c>
      <c r="X1693" s="141">
        <f>VLOOKUP(W1693,SIZE!A:B,2,0)</f>
        <v>119</v>
      </c>
      <c r="Y1693" s="141">
        <v>0</v>
      </c>
      <c r="Z1693" s="141" t="s">
        <v>7781</v>
      </c>
      <c r="AA1693" s="141" t="e">
        <f>VLOOKUP(Z1693,COLOR!A:B,2,0)</f>
        <v>#N/A</v>
      </c>
      <c r="AB1693" s="130"/>
      <c r="AC1693" s="130"/>
      <c r="AD1693" s="130"/>
      <c r="AE1693" s="130"/>
      <c r="AF1693" s="130"/>
      <c r="AG1693" s="130"/>
      <c r="AH1693" s="130"/>
      <c r="AI1693" s="130"/>
      <c r="AJ1693" s="130"/>
      <c r="AK1693" s="130"/>
      <c r="AL1693" s="130"/>
      <c r="AM1693" s="130"/>
    </row>
    <row r="1694" spans="1:39" ht="20.25" customHeight="1">
      <c r="A1694" s="132">
        <v>1693</v>
      </c>
      <c r="B1694" s="19" t="s">
        <v>6155</v>
      </c>
      <c r="C1694" s="250">
        <v>61043900000</v>
      </c>
      <c r="D1694" s="261" t="s">
        <v>675</v>
      </c>
      <c r="E1694" s="143" t="str">
        <f t="shared" si="70"/>
        <v>Պիջակ</v>
      </c>
      <c r="F1694" s="273" t="s">
        <v>154</v>
      </c>
      <c r="G1694" s="144">
        <f>VLOOKUP(E1694,subcategory!A:B,2,0)</f>
        <v>153</v>
      </c>
      <c r="H1694" s="273" t="s">
        <v>20</v>
      </c>
      <c r="I1694" s="213" t="e">
        <f>VLOOKUP(H1694,gender!A:B,2,0)</f>
        <v>#N/A</v>
      </c>
      <c r="J1694" s="273">
        <v>445</v>
      </c>
      <c r="K1694" s="273">
        <v>445</v>
      </c>
      <c r="L1694" s="273">
        <v>1</v>
      </c>
      <c r="M1694" s="273" t="s">
        <v>7157</v>
      </c>
      <c r="N1694" s="144">
        <f>VLOOKUP(M1694,brand!A:B,2,0)</f>
        <v>840</v>
      </c>
      <c r="O1694" s="144"/>
      <c r="P1694" s="144" t="e">
        <f>VLOOKUP(O1694,country!A:B,2,0)</f>
        <v>#N/A</v>
      </c>
      <c r="Q1694" s="273" t="s">
        <v>468</v>
      </c>
      <c r="R1694" s="144" t="str">
        <f t="shared" si="71"/>
        <v>83% Վիսկոզ, 17% Լինեն</v>
      </c>
      <c r="S1694" s="144" t="s">
        <v>7448</v>
      </c>
      <c r="T1694" s="144" t="e">
        <f>VLOOKUP(R1694,material!A:B,2,0)</f>
        <v>#N/A</v>
      </c>
      <c r="U1694" s="141" t="s">
        <v>7157</v>
      </c>
      <c r="V1694" s="141"/>
      <c r="W1694" s="273">
        <v>44</v>
      </c>
      <c r="X1694" s="141">
        <f>VLOOKUP(W1694,SIZE!A:B,2,0)</f>
        <v>95</v>
      </c>
      <c r="Y1694" s="141">
        <v>0</v>
      </c>
      <c r="Z1694" s="141" t="s">
        <v>1061</v>
      </c>
      <c r="AA1694" s="141">
        <f>VLOOKUP(Z1694,COLOR!A:B,2,0)</f>
        <v>4</v>
      </c>
      <c r="AB1694" s="130"/>
      <c r="AC1694" s="130"/>
      <c r="AD1694" s="130"/>
      <c r="AE1694" s="130"/>
      <c r="AF1694" s="130"/>
      <c r="AG1694" s="130"/>
      <c r="AH1694" s="130"/>
      <c r="AI1694" s="130"/>
      <c r="AJ1694" s="130"/>
      <c r="AK1694" s="130"/>
      <c r="AL1694" s="130"/>
      <c r="AM1694" s="130"/>
    </row>
    <row r="1695" spans="1:39" ht="20.25" customHeight="1">
      <c r="A1695" s="132">
        <v>1694</v>
      </c>
      <c r="B1695" s="19" t="s">
        <v>6156</v>
      </c>
      <c r="C1695" s="250">
        <v>62046231000</v>
      </c>
      <c r="D1695" s="261" t="s">
        <v>603</v>
      </c>
      <c r="E1695" s="143" t="str">
        <f t="shared" si="70"/>
        <v>Ջինսե Տաբատ</v>
      </c>
      <c r="F1695" s="273" t="s">
        <v>335</v>
      </c>
      <c r="G1695" s="144">
        <f>VLOOKUP(E1695,subcategory!A:B,2,0)</f>
        <v>87</v>
      </c>
      <c r="H1695" s="273" t="s">
        <v>20</v>
      </c>
      <c r="I1695" s="213" t="e">
        <f>VLOOKUP(H1695,gender!A:B,2,0)</f>
        <v>#N/A</v>
      </c>
      <c r="J1695" s="273">
        <v>445</v>
      </c>
      <c r="K1695" s="273">
        <v>445</v>
      </c>
      <c r="L1695" s="273">
        <v>1</v>
      </c>
      <c r="M1695" s="273" t="s">
        <v>7157</v>
      </c>
      <c r="N1695" s="144">
        <f>VLOOKUP(M1695,brand!A:B,2,0)</f>
        <v>840</v>
      </c>
      <c r="O1695" s="144"/>
      <c r="P1695" s="144" t="e">
        <f>VLOOKUP(O1695,country!A:B,2,0)</f>
        <v>#N/A</v>
      </c>
      <c r="Q1695" s="273" t="s">
        <v>436</v>
      </c>
      <c r="R1695" s="144" t="str">
        <f t="shared" si="71"/>
        <v>100% Բամբակ</v>
      </c>
      <c r="S1695" s="144" t="s">
        <v>7205</v>
      </c>
      <c r="T1695" s="144" t="e">
        <f>VLOOKUP(R1695,material!A:B,2,0)</f>
        <v>#N/A</v>
      </c>
      <c r="U1695" s="141" t="s">
        <v>7157</v>
      </c>
      <c r="V1695" s="141"/>
      <c r="W1695" s="273">
        <v>44</v>
      </c>
      <c r="X1695" s="141">
        <f>VLOOKUP(W1695,SIZE!A:B,2,0)</f>
        <v>95</v>
      </c>
      <c r="Y1695" s="141">
        <v>0</v>
      </c>
      <c r="Z1695" s="141" t="s">
        <v>7781</v>
      </c>
      <c r="AA1695" s="141" t="e">
        <f>VLOOKUP(Z1695,COLOR!A:B,2,0)</f>
        <v>#N/A</v>
      </c>
      <c r="AB1695" s="130"/>
      <c r="AC1695" s="130"/>
      <c r="AD1695" s="130"/>
      <c r="AE1695" s="130"/>
      <c r="AF1695" s="130"/>
      <c r="AG1695" s="130"/>
      <c r="AH1695" s="130"/>
      <c r="AI1695" s="130"/>
      <c r="AJ1695" s="130"/>
      <c r="AK1695" s="130"/>
      <c r="AL1695" s="130"/>
      <c r="AM1695" s="130"/>
    </row>
    <row r="1696" spans="1:39" ht="20.25" customHeight="1">
      <c r="A1696" s="132">
        <v>1695</v>
      </c>
      <c r="B1696" s="19" t="s">
        <v>6157</v>
      </c>
      <c r="C1696" s="250">
        <v>62046231000</v>
      </c>
      <c r="D1696" s="261" t="s">
        <v>603</v>
      </c>
      <c r="E1696" s="143" t="str">
        <f t="shared" si="70"/>
        <v>Ջինսե Տաբատ</v>
      </c>
      <c r="F1696" s="273" t="s">
        <v>335</v>
      </c>
      <c r="G1696" s="144">
        <f>VLOOKUP(E1696,subcategory!A:B,2,0)</f>
        <v>87</v>
      </c>
      <c r="H1696" s="273" t="s">
        <v>20</v>
      </c>
      <c r="I1696" s="213" t="e">
        <f>VLOOKUP(H1696,gender!A:B,2,0)</f>
        <v>#N/A</v>
      </c>
      <c r="J1696" s="273">
        <v>435</v>
      </c>
      <c r="K1696" s="273">
        <v>435</v>
      </c>
      <c r="L1696" s="273">
        <v>1</v>
      </c>
      <c r="M1696" s="273" t="s">
        <v>7157</v>
      </c>
      <c r="N1696" s="144">
        <f>VLOOKUP(M1696,brand!A:B,2,0)</f>
        <v>840</v>
      </c>
      <c r="O1696" s="144"/>
      <c r="P1696" s="144" t="e">
        <f>VLOOKUP(O1696,country!A:B,2,0)</f>
        <v>#N/A</v>
      </c>
      <c r="Q1696" s="273" t="s">
        <v>436</v>
      </c>
      <c r="R1696" s="144" t="str">
        <f t="shared" si="71"/>
        <v>100% Բամբակ</v>
      </c>
      <c r="S1696" s="144" t="s">
        <v>7205</v>
      </c>
      <c r="T1696" s="144" t="e">
        <f>VLOOKUP(R1696,material!A:B,2,0)</f>
        <v>#N/A</v>
      </c>
      <c r="U1696" s="141" t="s">
        <v>7157</v>
      </c>
      <c r="V1696" s="141"/>
      <c r="W1696" s="273">
        <v>42</v>
      </c>
      <c r="X1696" s="141">
        <f>VLOOKUP(W1696,SIZE!A:B,2,0)</f>
        <v>88</v>
      </c>
      <c r="Y1696" s="141">
        <v>0</v>
      </c>
      <c r="Z1696" s="141" t="s">
        <v>7781</v>
      </c>
      <c r="AA1696" s="141" t="e">
        <f>VLOOKUP(Z1696,COLOR!A:B,2,0)</f>
        <v>#N/A</v>
      </c>
      <c r="AB1696" s="130"/>
      <c r="AC1696" s="130"/>
      <c r="AD1696" s="130"/>
      <c r="AE1696" s="130"/>
      <c r="AF1696" s="130"/>
      <c r="AG1696" s="130"/>
      <c r="AH1696" s="130"/>
      <c r="AI1696" s="130"/>
      <c r="AJ1696" s="130"/>
      <c r="AK1696" s="130"/>
      <c r="AL1696" s="130"/>
      <c r="AM1696" s="130"/>
    </row>
    <row r="1697" spans="1:39" ht="20.25" customHeight="1">
      <c r="A1697" s="132">
        <v>1696</v>
      </c>
      <c r="B1697" s="19" t="s">
        <v>6158</v>
      </c>
      <c r="C1697" s="250">
        <v>62046231000</v>
      </c>
      <c r="D1697" s="261" t="s">
        <v>603</v>
      </c>
      <c r="E1697" s="143" t="str">
        <f t="shared" si="70"/>
        <v>Ջինսե Տաբատ</v>
      </c>
      <c r="F1697" s="273" t="s">
        <v>335</v>
      </c>
      <c r="G1697" s="144">
        <f>VLOOKUP(E1697,subcategory!A:B,2,0)</f>
        <v>87</v>
      </c>
      <c r="H1697" s="273" t="s">
        <v>20</v>
      </c>
      <c r="I1697" s="213" t="e">
        <f>VLOOKUP(H1697,gender!A:B,2,0)</f>
        <v>#N/A</v>
      </c>
      <c r="J1697" s="273">
        <v>495</v>
      </c>
      <c r="K1697" s="273">
        <v>495</v>
      </c>
      <c r="L1697" s="273">
        <v>1</v>
      </c>
      <c r="M1697" s="273" t="s">
        <v>7157</v>
      </c>
      <c r="N1697" s="144">
        <f>VLOOKUP(M1697,brand!A:B,2,0)</f>
        <v>840</v>
      </c>
      <c r="O1697" s="144"/>
      <c r="P1697" s="144" t="e">
        <f>VLOOKUP(O1697,country!A:B,2,0)</f>
        <v>#N/A</v>
      </c>
      <c r="Q1697" s="273" t="s">
        <v>436</v>
      </c>
      <c r="R1697" s="144" t="str">
        <f t="shared" si="71"/>
        <v>100% Բամբակ</v>
      </c>
      <c r="S1697" s="144" t="s">
        <v>7205</v>
      </c>
      <c r="T1697" s="144" t="e">
        <f>VLOOKUP(R1697,material!A:B,2,0)</f>
        <v>#N/A</v>
      </c>
      <c r="U1697" s="141" t="s">
        <v>7157</v>
      </c>
      <c r="V1697" s="141"/>
      <c r="W1697" s="273">
        <v>48</v>
      </c>
      <c r="X1697" s="141">
        <f>VLOOKUP(W1697,SIZE!A:B,2,0)</f>
        <v>101</v>
      </c>
      <c r="Y1697" s="141">
        <v>0</v>
      </c>
      <c r="Z1697" s="141" t="s">
        <v>7781</v>
      </c>
      <c r="AA1697" s="141" t="e">
        <f>VLOOKUP(Z1697,COLOR!A:B,2,0)</f>
        <v>#N/A</v>
      </c>
      <c r="AB1697" s="130"/>
      <c r="AC1697" s="130"/>
      <c r="AD1697" s="130"/>
      <c r="AE1697" s="130"/>
      <c r="AF1697" s="130"/>
      <c r="AG1697" s="130"/>
      <c r="AH1697" s="130"/>
      <c r="AI1697" s="130"/>
      <c r="AJ1697" s="130"/>
      <c r="AK1697" s="130"/>
      <c r="AL1697" s="130"/>
      <c r="AM1697" s="130"/>
    </row>
    <row r="1698" spans="1:39" ht="20.25" customHeight="1">
      <c r="A1698" s="132">
        <v>1697</v>
      </c>
      <c r="B1698" s="19" t="s">
        <v>6159</v>
      </c>
      <c r="C1698" s="252">
        <v>61061000000</v>
      </c>
      <c r="D1698" s="263" t="s">
        <v>7045</v>
      </c>
      <c r="E1698" s="143" t="str">
        <f t="shared" si="70"/>
        <v>Բլուզ</v>
      </c>
      <c r="F1698" s="273" t="s">
        <v>14</v>
      </c>
      <c r="G1698" s="144">
        <f>VLOOKUP(E1698,subcategory!A:B,2,0)</f>
        <v>77</v>
      </c>
      <c r="H1698" s="273" t="s">
        <v>20</v>
      </c>
      <c r="I1698" s="213" t="e">
        <f>VLOOKUP(H1698,gender!A:B,2,0)</f>
        <v>#N/A</v>
      </c>
      <c r="J1698" s="273">
        <v>105</v>
      </c>
      <c r="K1698" s="273">
        <v>105</v>
      </c>
      <c r="L1698" s="273">
        <v>1</v>
      </c>
      <c r="M1698" s="273" t="s">
        <v>7157</v>
      </c>
      <c r="N1698" s="144">
        <f>VLOOKUP(M1698,brand!A:B,2,0)</f>
        <v>840</v>
      </c>
      <c r="O1698" s="144"/>
      <c r="P1698" s="144" t="e">
        <f>VLOOKUP(O1698,country!A:B,2,0)</f>
        <v>#N/A</v>
      </c>
      <c r="Q1698" s="273" t="s">
        <v>568</v>
      </c>
      <c r="R1698" s="144" t="str">
        <f t="shared" si="71"/>
        <v>100% Պոլիէստեր</v>
      </c>
      <c r="S1698" s="144" t="s">
        <v>7446</v>
      </c>
      <c r="T1698" s="144" t="e">
        <f>VLOOKUP(R1698,material!A:B,2,0)</f>
        <v>#N/A</v>
      </c>
      <c r="U1698" s="141" t="s">
        <v>7157</v>
      </c>
      <c r="V1698" s="141"/>
      <c r="W1698" s="273" t="s">
        <v>825</v>
      </c>
      <c r="X1698" s="141">
        <f>VLOOKUP(W1698,SIZE!A:B,2,0)</f>
        <v>119</v>
      </c>
      <c r="Y1698" s="141">
        <v>0</v>
      </c>
      <c r="Z1698" s="141" t="s">
        <v>7764</v>
      </c>
      <c r="AA1698" s="141" t="e">
        <f>VLOOKUP(Z1698,COLOR!A:B,2,0)</f>
        <v>#N/A</v>
      </c>
      <c r="AB1698" s="130"/>
      <c r="AC1698" s="130"/>
      <c r="AD1698" s="130"/>
      <c r="AE1698" s="130"/>
      <c r="AF1698" s="130"/>
      <c r="AG1698" s="130"/>
      <c r="AH1698" s="130"/>
      <c r="AI1698" s="130"/>
      <c r="AJ1698" s="130"/>
      <c r="AK1698" s="130"/>
      <c r="AL1698" s="130"/>
      <c r="AM1698" s="130"/>
    </row>
    <row r="1699" spans="1:39" ht="20.25" customHeight="1">
      <c r="A1699" s="132">
        <v>1698</v>
      </c>
      <c r="B1699" s="19" t="s">
        <v>6160</v>
      </c>
      <c r="C1699" s="252">
        <v>61061000000</v>
      </c>
      <c r="D1699" s="263" t="s">
        <v>7045</v>
      </c>
      <c r="E1699" s="143" t="str">
        <f t="shared" si="70"/>
        <v>Բլուզ</v>
      </c>
      <c r="F1699" s="273" t="s">
        <v>14</v>
      </c>
      <c r="G1699" s="144">
        <f>VLOOKUP(E1699,subcategory!A:B,2,0)</f>
        <v>77</v>
      </c>
      <c r="H1699" s="273" t="s">
        <v>20</v>
      </c>
      <c r="I1699" s="213" t="e">
        <f>VLOOKUP(H1699,gender!A:B,2,0)</f>
        <v>#N/A</v>
      </c>
      <c r="J1699" s="273">
        <v>120</v>
      </c>
      <c r="K1699" s="273">
        <v>120</v>
      </c>
      <c r="L1699" s="273">
        <v>1</v>
      </c>
      <c r="M1699" s="273" t="s">
        <v>7157</v>
      </c>
      <c r="N1699" s="144">
        <f>VLOOKUP(M1699,brand!A:B,2,0)</f>
        <v>840</v>
      </c>
      <c r="O1699" s="144"/>
      <c r="P1699" s="144" t="e">
        <f>VLOOKUP(O1699,country!A:B,2,0)</f>
        <v>#N/A</v>
      </c>
      <c r="Q1699" s="273" t="s">
        <v>568</v>
      </c>
      <c r="R1699" s="144" t="str">
        <f t="shared" si="71"/>
        <v>100% Պոլիէստեր</v>
      </c>
      <c r="S1699" s="144" t="s">
        <v>7446</v>
      </c>
      <c r="T1699" s="144" t="e">
        <f>VLOOKUP(R1699,material!A:B,2,0)</f>
        <v>#N/A</v>
      </c>
      <c r="U1699" s="141" t="s">
        <v>7157</v>
      </c>
      <c r="V1699" s="141"/>
      <c r="W1699" s="273">
        <v>48</v>
      </c>
      <c r="X1699" s="141">
        <f>VLOOKUP(W1699,SIZE!A:B,2,0)</f>
        <v>101</v>
      </c>
      <c r="Y1699" s="141">
        <v>0</v>
      </c>
      <c r="Z1699" s="141" t="s">
        <v>7766</v>
      </c>
      <c r="AA1699" s="141" t="e">
        <f>VLOOKUP(Z1699,COLOR!A:B,2,0)</f>
        <v>#N/A</v>
      </c>
      <c r="AB1699" s="130"/>
      <c r="AC1699" s="130"/>
      <c r="AD1699" s="130"/>
      <c r="AE1699" s="130"/>
      <c r="AF1699" s="130"/>
      <c r="AG1699" s="130"/>
      <c r="AH1699" s="130"/>
      <c r="AI1699" s="130"/>
      <c r="AJ1699" s="130"/>
      <c r="AK1699" s="130"/>
      <c r="AL1699" s="130"/>
      <c r="AM1699" s="130"/>
    </row>
    <row r="1700" spans="1:39" ht="20.25" customHeight="1">
      <c r="A1700" s="132">
        <v>1699</v>
      </c>
      <c r="B1700" s="19" t="s">
        <v>6161</v>
      </c>
      <c r="C1700" s="250">
        <v>62046990000</v>
      </c>
      <c r="D1700" s="261" t="s">
        <v>7046</v>
      </c>
      <c r="E1700" s="143" t="str">
        <f t="shared" si="70"/>
        <v>Տաբատներ</v>
      </c>
      <c r="F1700" s="273" t="s">
        <v>7795</v>
      </c>
      <c r="G1700" s="144">
        <f>VLOOKUP(E1700,subcategory!A:B,2,0)</f>
        <v>93</v>
      </c>
      <c r="H1700" s="273" t="s">
        <v>20</v>
      </c>
      <c r="I1700" s="213" t="e">
        <f>VLOOKUP(H1700,gender!A:B,2,0)</f>
        <v>#N/A</v>
      </c>
      <c r="J1700" s="273">
        <v>120</v>
      </c>
      <c r="K1700" s="273">
        <v>120</v>
      </c>
      <c r="L1700" s="273">
        <v>1</v>
      </c>
      <c r="M1700" s="273" t="s">
        <v>7157</v>
      </c>
      <c r="N1700" s="144">
        <f>VLOOKUP(M1700,brand!A:B,2,0)</f>
        <v>840</v>
      </c>
      <c r="O1700" s="144"/>
      <c r="P1700" s="144" t="e">
        <f>VLOOKUP(O1700,country!A:B,2,0)</f>
        <v>#N/A</v>
      </c>
      <c r="Q1700" s="273" t="s">
        <v>568</v>
      </c>
      <c r="R1700" s="144" t="str">
        <f t="shared" si="71"/>
        <v>100% Վիսկոզ</v>
      </c>
      <c r="S1700" s="144" t="s">
        <v>7430</v>
      </c>
      <c r="T1700" s="144" t="e">
        <f>VLOOKUP(R1700,material!A:B,2,0)</f>
        <v>#N/A</v>
      </c>
      <c r="U1700" s="141" t="s">
        <v>7157</v>
      </c>
      <c r="V1700" s="141"/>
      <c r="W1700" s="273" t="s">
        <v>825</v>
      </c>
      <c r="X1700" s="141">
        <f>VLOOKUP(W1700,SIZE!A:B,2,0)</f>
        <v>119</v>
      </c>
      <c r="Y1700" s="141">
        <v>0</v>
      </c>
      <c r="Z1700" s="141" t="s">
        <v>1061</v>
      </c>
      <c r="AA1700" s="141">
        <f>VLOOKUP(Z1700,COLOR!A:B,2,0)</f>
        <v>4</v>
      </c>
      <c r="AB1700" s="130"/>
      <c r="AC1700" s="130"/>
      <c r="AD1700" s="130"/>
      <c r="AE1700" s="130"/>
      <c r="AF1700" s="130"/>
      <c r="AG1700" s="130"/>
      <c r="AH1700" s="130"/>
      <c r="AI1700" s="130"/>
      <c r="AJ1700" s="130"/>
      <c r="AK1700" s="130"/>
      <c r="AL1700" s="130"/>
      <c r="AM1700" s="130"/>
    </row>
    <row r="1701" spans="1:39" ht="20.25" customHeight="1">
      <c r="A1701" s="132">
        <v>1700</v>
      </c>
      <c r="B1701" s="19" t="s">
        <v>6162</v>
      </c>
      <c r="C1701" s="250">
        <v>61044900000</v>
      </c>
      <c r="D1701" s="261" t="s">
        <v>590</v>
      </c>
      <c r="E1701" s="143" t="str">
        <f t="shared" si="70"/>
        <v>Զգեստ</v>
      </c>
      <c r="F1701" s="273" t="s">
        <v>64</v>
      </c>
      <c r="G1701" s="144">
        <f>VLOOKUP(E1701,subcategory!A:B,2,0)</f>
        <v>43</v>
      </c>
      <c r="H1701" s="273" t="s">
        <v>20</v>
      </c>
      <c r="I1701" s="213" t="e">
        <f>VLOOKUP(H1701,gender!A:B,2,0)</f>
        <v>#N/A</v>
      </c>
      <c r="J1701" s="273">
        <v>510</v>
      </c>
      <c r="K1701" s="273">
        <v>510</v>
      </c>
      <c r="L1701" s="273">
        <v>1</v>
      </c>
      <c r="M1701" s="273" t="s">
        <v>7157</v>
      </c>
      <c r="N1701" s="144">
        <f>VLOOKUP(M1701,brand!A:B,2,0)</f>
        <v>840</v>
      </c>
      <c r="O1701" s="144"/>
      <c r="P1701" s="144" t="e">
        <f>VLOOKUP(O1701,country!A:B,2,0)</f>
        <v>#N/A</v>
      </c>
      <c r="Q1701" s="273" t="s">
        <v>568</v>
      </c>
      <c r="R1701" s="144" t="str">
        <f t="shared" si="71"/>
        <v>100% Վիսկոզ</v>
      </c>
      <c r="S1701" s="144" t="s">
        <v>7430</v>
      </c>
      <c r="T1701" s="144" t="e">
        <f>VLOOKUP(R1701,material!A:B,2,0)</f>
        <v>#N/A</v>
      </c>
      <c r="U1701" s="141" t="s">
        <v>7157</v>
      </c>
      <c r="V1701" s="141"/>
      <c r="W1701" s="273" t="s">
        <v>828</v>
      </c>
      <c r="X1701" s="141">
        <f>VLOOKUP(W1701,SIZE!A:B,2,0)</f>
        <v>124</v>
      </c>
      <c r="Y1701" s="141">
        <v>0</v>
      </c>
      <c r="Z1701" s="141" t="s">
        <v>1059</v>
      </c>
      <c r="AA1701" s="141">
        <f>VLOOKUP(Z1701,COLOR!A:B,2,0)</f>
        <v>1</v>
      </c>
      <c r="AB1701" s="130"/>
      <c r="AC1701" s="130"/>
      <c r="AD1701" s="130"/>
      <c r="AE1701" s="130"/>
      <c r="AF1701" s="130"/>
      <c r="AG1701" s="130"/>
      <c r="AH1701" s="130"/>
      <c r="AI1701" s="130"/>
      <c r="AJ1701" s="130"/>
      <c r="AK1701" s="130"/>
      <c r="AL1701" s="130"/>
      <c r="AM1701" s="130"/>
    </row>
    <row r="1702" spans="1:39" ht="20.25" customHeight="1">
      <c r="A1702" s="132">
        <v>1701</v>
      </c>
      <c r="B1702" s="19" t="s">
        <v>6163</v>
      </c>
      <c r="C1702" s="250">
        <v>61044900000</v>
      </c>
      <c r="D1702" s="261" t="s">
        <v>590</v>
      </c>
      <c r="E1702" s="143" t="str">
        <f t="shared" si="70"/>
        <v>Զգեստ</v>
      </c>
      <c r="F1702" s="273" t="s">
        <v>64</v>
      </c>
      <c r="G1702" s="144">
        <f>VLOOKUP(E1702,subcategory!A:B,2,0)</f>
        <v>43</v>
      </c>
      <c r="H1702" s="273" t="s">
        <v>20</v>
      </c>
      <c r="I1702" s="213" t="e">
        <f>VLOOKUP(H1702,gender!A:B,2,0)</f>
        <v>#N/A</v>
      </c>
      <c r="J1702" s="273">
        <v>540</v>
      </c>
      <c r="K1702" s="273">
        <v>540</v>
      </c>
      <c r="L1702" s="273">
        <v>1</v>
      </c>
      <c r="M1702" s="273" t="s">
        <v>7157</v>
      </c>
      <c r="N1702" s="144">
        <f>VLOOKUP(M1702,brand!A:B,2,0)</f>
        <v>840</v>
      </c>
      <c r="O1702" s="144"/>
      <c r="P1702" s="144" t="e">
        <f>VLOOKUP(O1702,country!A:B,2,0)</f>
        <v>#N/A</v>
      </c>
      <c r="Q1702" s="273" t="s">
        <v>568</v>
      </c>
      <c r="R1702" s="144" t="str">
        <f t="shared" si="71"/>
        <v>100% Վիսկոզ</v>
      </c>
      <c r="S1702" s="144" t="s">
        <v>7430</v>
      </c>
      <c r="T1702" s="144" t="e">
        <f>VLOOKUP(R1702,material!A:B,2,0)</f>
        <v>#N/A</v>
      </c>
      <c r="U1702" s="141" t="s">
        <v>7157</v>
      </c>
      <c r="V1702" s="141"/>
      <c r="W1702" s="273" t="s">
        <v>821</v>
      </c>
      <c r="X1702" s="141">
        <f>VLOOKUP(W1702,SIZE!A:B,2,0)</f>
        <v>3</v>
      </c>
      <c r="Y1702" s="141">
        <v>0</v>
      </c>
      <c r="Z1702" s="141" t="s">
        <v>1059</v>
      </c>
      <c r="AA1702" s="141">
        <f>VLOOKUP(Z1702,COLOR!A:B,2,0)</f>
        <v>1</v>
      </c>
      <c r="AB1702" s="130"/>
      <c r="AC1702" s="130"/>
      <c r="AD1702" s="130"/>
      <c r="AE1702" s="130"/>
      <c r="AF1702" s="130"/>
      <c r="AG1702" s="130"/>
      <c r="AH1702" s="130"/>
      <c r="AI1702" s="130"/>
      <c r="AJ1702" s="130"/>
      <c r="AK1702" s="130"/>
      <c r="AL1702" s="130"/>
      <c r="AM1702" s="130"/>
    </row>
    <row r="1703" spans="1:39" ht="20.25" customHeight="1">
      <c r="A1703" s="132">
        <v>1702</v>
      </c>
      <c r="B1703" s="19" t="s">
        <v>6164</v>
      </c>
      <c r="C1703" s="250">
        <v>62046231000</v>
      </c>
      <c r="D1703" s="261" t="s">
        <v>603</v>
      </c>
      <c r="E1703" s="143" t="str">
        <f t="shared" si="70"/>
        <v>Ջինսե Տաբատ</v>
      </c>
      <c r="F1703" s="273" t="s">
        <v>335</v>
      </c>
      <c r="G1703" s="144">
        <f>VLOOKUP(E1703,subcategory!A:B,2,0)</f>
        <v>87</v>
      </c>
      <c r="H1703" s="273" t="s">
        <v>20</v>
      </c>
      <c r="I1703" s="213" t="e">
        <f>VLOOKUP(H1703,gender!A:B,2,0)</f>
        <v>#N/A</v>
      </c>
      <c r="J1703" s="273">
        <v>515</v>
      </c>
      <c r="K1703" s="273">
        <v>515</v>
      </c>
      <c r="L1703" s="273">
        <v>1</v>
      </c>
      <c r="M1703" s="273" t="s">
        <v>7157</v>
      </c>
      <c r="N1703" s="144">
        <f>VLOOKUP(M1703,brand!A:B,2,0)</f>
        <v>840</v>
      </c>
      <c r="O1703" s="144"/>
      <c r="P1703" s="144" t="e">
        <f>VLOOKUP(O1703,country!A:B,2,0)</f>
        <v>#N/A</v>
      </c>
      <c r="Q1703" s="273" t="s">
        <v>568</v>
      </c>
      <c r="R1703" s="144" t="str">
        <f t="shared" si="71"/>
        <v>57% Բամբակ, 30% Պոլիէստեր, 11% Վիսկոզ</v>
      </c>
      <c r="S1703" s="144" t="s">
        <v>7449</v>
      </c>
      <c r="T1703" s="144" t="e">
        <f>VLOOKUP(R1703,material!A:B,2,0)</f>
        <v>#N/A</v>
      </c>
      <c r="U1703" s="141" t="s">
        <v>7157</v>
      </c>
      <c r="V1703" s="141"/>
      <c r="W1703" s="273">
        <v>52</v>
      </c>
      <c r="X1703" s="141">
        <f>VLOOKUP(W1703,SIZE!A:B,2,0)</f>
        <v>106</v>
      </c>
      <c r="Y1703" s="141">
        <v>0</v>
      </c>
      <c r="Z1703" s="141" t="s">
        <v>7781</v>
      </c>
      <c r="AA1703" s="141" t="e">
        <f>VLOOKUP(Z1703,COLOR!A:B,2,0)</f>
        <v>#N/A</v>
      </c>
      <c r="AB1703" s="130"/>
      <c r="AC1703" s="130"/>
      <c r="AD1703" s="130"/>
      <c r="AE1703" s="130"/>
      <c r="AF1703" s="130"/>
      <c r="AG1703" s="130"/>
      <c r="AH1703" s="130"/>
      <c r="AI1703" s="130"/>
      <c r="AJ1703" s="130"/>
      <c r="AK1703" s="130"/>
      <c r="AL1703" s="130"/>
      <c r="AM1703" s="130"/>
    </row>
    <row r="1704" spans="1:39" ht="20.25" customHeight="1">
      <c r="A1704" s="132">
        <v>1703</v>
      </c>
      <c r="B1704" s="19" t="s">
        <v>6165</v>
      </c>
      <c r="C1704" s="250">
        <v>61103099000</v>
      </c>
      <c r="D1704" s="261" t="s">
        <v>6815</v>
      </c>
      <c r="E1704" s="143" t="str">
        <f t="shared" si="70"/>
        <v>Վերնաշապիկ</v>
      </c>
      <c r="F1704" s="273" t="s">
        <v>47</v>
      </c>
      <c r="G1704" s="144">
        <f>VLOOKUP(E1704,subcategory!A:B,2,0)</f>
        <v>82</v>
      </c>
      <c r="H1704" s="273" t="s">
        <v>20</v>
      </c>
      <c r="I1704" s="213" t="e">
        <f>VLOOKUP(H1704,gender!A:B,2,0)</f>
        <v>#N/A</v>
      </c>
      <c r="J1704" s="273">
        <v>205</v>
      </c>
      <c r="K1704" s="273">
        <v>205</v>
      </c>
      <c r="L1704" s="273">
        <v>1</v>
      </c>
      <c r="M1704" s="273" t="s">
        <v>7157</v>
      </c>
      <c r="N1704" s="144">
        <f>VLOOKUP(M1704,brand!A:B,2,0)</f>
        <v>840</v>
      </c>
      <c r="O1704" s="144"/>
      <c r="P1704" s="144" t="e">
        <f>VLOOKUP(O1704,country!A:B,2,0)</f>
        <v>#N/A</v>
      </c>
      <c r="Q1704" s="273" t="s">
        <v>468</v>
      </c>
      <c r="R1704" s="144" t="str">
        <f t="shared" si="71"/>
        <v>100% Պոլիէստեր</v>
      </c>
      <c r="S1704" s="144" t="s">
        <v>7446</v>
      </c>
      <c r="T1704" s="144" t="e">
        <f>VLOOKUP(R1704,material!A:B,2,0)</f>
        <v>#N/A</v>
      </c>
      <c r="U1704" s="141" t="s">
        <v>7157</v>
      </c>
      <c r="V1704" s="141"/>
      <c r="W1704" s="273">
        <v>42</v>
      </c>
      <c r="X1704" s="141">
        <f>VLOOKUP(W1704,SIZE!A:B,2,0)</f>
        <v>88</v>
      </c>
      <c r="Y1704" s="141">
        <v>0</v>
      </c>
      <c r="Z1704" s="141" t="s">
        <v>7781</v>
      </c>
      <c r="AA1704" s="141" t="e">
        <f>VLOOKUP(Z1704,COLOR!A:B,2,0)</f>
        <v>#N/A</v>
      </c>
      <c r="AB1704" s="130"/>
      <c r="AC1704" s="130"/>
      <c r="AD1704" s="130"/>
      <c r="AE1704" s="130"/>
      <c r="AF1704" s="130"/>
      <c r="AG1704" s="130"/>
      <c r="AH1704" s="130"/>
      <c r="AI1704" s="130"/>
      <c r="AJ1704" s="130"/>
      <c r="AK1704" s="130"/>
      <c r="AL1704" s="130"/>
      <c r="AM1704" s="130"/>
    </row>
    <row r="1705" spans="1:39" ht="20.25" customHeight="1">
      <c r="A1705" s="132">
        <v>1704</v>
      </c>
      <c r="B1705" s="19" t="s">
        <v>6166</v>
      </c>
      <c r="C1705" s="250">
        <v>61043900000</v>
      </c>
      <c r="D1705" s="261" t="s">
        <v>675</v>
      </c>
      <c r="E1705" s="143" t="str">
        <f t="shared" si="70"/>
        <v>Պիջակ</v>
      </c>
      <c r="F1705" s="273" t="s">
        <v>154</v>
      </c>
      <c r="G1705" s="144">
        <f>VLOOKUP(E1705,subcategory!A:B,2,0)</f>
        <v>153</v>
      </c>
      <c r="H1705" s="273" t="s">
        <v>20</v>
      </c>
      <c r="I1705" s="213" t="e">
        <f>VLOOKUP(H1705,gender!A:B,2,0)</f>
        <v>#N/A</v>
      </c>
      <c r="J1705" s="273">
        <v>420</v>
      </c>
      <c r="K1705" s="273">
        <v>420</v>
      </c>
      <c r="L1705" s="273">
        <v>1</v>
      </c>
      <c r="M1705" s="273" t="s">
        <v>7157</v>
      </c>
      <c r="N1705" s="144">
        <f>VLOOKUP(M1705,brand!A:B,2,0)</f>
        <v>840</v>
      </c>
      <c r="O1705" s="144"/>
      <c r="P1705" s="144" t="e">
        <f>VLOOKUP(O1705,country!A:B,2,0)</f>
        <v>#N/A</v>
      </c>
      <c r="Q1705" s="273" t="s">
        <v>468</v>
      </c>
      <c r="R1705" s="144" t="str">
        <f t="shared" si="71"/>
        <v>91% Վիսկոզ, 9% Պոլիէստեր</v>
      </c>
      <c r="S1705" s="144" t="s">
        <v>7450</v>
      </c>
      <c r="T1705" s="144" t="e">
        <f>VLOOKUP(R1705,material!A:B,2,0)</f>
        <v>#N/A</v>
      </c>
      <c r="U1705" s="141" t="s">
        <v>7157</v>
      </c>
      <c r="V1705" s="141"/>
      <c r="W1705" s="273">
        <v>46</v>
      </c>
      <c r="X1705" s="141">
        <f>VLOOKUP(W1705,SIZE!A:B,2,0)</f>
        <v>99</v>
      </c>
      <c r="Y1705" s="141">
        <v>0</v>
      </c>
      <c r="Z1705" s="141" t="s">
        <v>7755</v>
      </c>
      <c r="AA1705" s="141" t="e">
        <f>VLOOKUP(Z1705,COLOR!A:B,2,0)</f>
        <v>#N/A</v>
      </c>
      <c r="AB1705" s="130"/>
      <c r="AC1705" s="130"/>
      <c r="AD1705" s="130"/>
      <c r="AE1705" s="130"/>
      <c r="AF1705" s="130"/>
      <c r="AG1705" s="130"/>
      <c r="AH1705" s="130"/>
      <c r="AI1705" s="130"/>
      <c r="AJ1705" s="130"/>
      <c r="AK1705" s="130"/>
      <c r="AL1705" s="130"/>
      <c r="AM1705" s="130"/>
    </row>
    <row r="1706" spans="1:39" ht="20.25" customHeight="1">
      <c r="A1706" s="132">
        <v>1705</v>
      </c>
      <c r="B1706" s="19" t="s">
        <v>6167</v>
      </c>
      <c r="C1706" s="250">
        <v>62046990000</v>
      </c>
      <c r="D1706" s="261" t="s">
        <v>7046</v>
      </c>
      <c r="E1706" s="143" t="str">
        <f t="shared" si="70"/>
        <v>Տաբատներ</v>
      </c>
      <c r="F1706" s="273" t="s">
        <v>7795</v>
      </c>
      <c r="G1706" s="144">
        <f>VLOOKUP(E1706,subcategory!A:B,2,0)</f>
        <v>93</v>
      </c>
      <c r="H1706" s="273" t="s">
        <v>20</v>
      </c>
      <c r="I1706" s="213" t="e">
        <f>VLOOKUP(H1706,gender!A:B,2,0)</f>
        <v>#N/A</v>
      </c>
      <c r="J1706" s="273">
        <v>380</v>
      </c>
      <c r="K1706" s="273">
        <v>380</v>
      </c>
      <c r="L1706" s="273">
        <v>1</v>
      </c>
      <c r="M1706" s="273" t="s">
        <v>7157</v>
      </c>
      <c r="N1706" s="144">
        <f>VLOOKUP(M1706,brand!A:B,2,0)</f>
        <v>840</v>
      </c>
      <c r="O1706" s="144"/>
      <c r="P1706" s="144" t="e">
        <f>VLOOKUP(O1706,country!A:B,2,0)</f>
        <v>#N/A</v>
      </c>
      <c r="Q1706" s="273" t="s">
        <v>568</v>
      </c>
      <c r="R1706" s="144" t="str">
        <f t="shared" si="71"/>
        <v>65% Վիսկոզ, 35% Լինեն</v>
      </c>
      <c r="S1706" s="144" t="s">
        <v>7451</v>
      </c>
      <c r="T1706" s="144" t="e">
        <f>VLOOKUP(R1706,material!A:B,2,0)</f>
        <v>#N/A</v>
      </c>
      <c r="U1706" s="141" t="s">
        <v>7157</v>
      </c>
      <c r="V1706" s="141"/>
      <c r="W1706" s="273" t="s">
        <v>828</v>
      </c>
      <c r="X1706" s="141">
        <f>VLOOKUP(W1706,SIZE!A:B,2,0)</f>
        <v>124</v>
      </c>
      <c r="Y1706" s="141">
        <v>0</v>
      </c>
      <c r="Z1706" s="141" t="s">
        <v>7755</v>
      </c>
      <c r="AA1706" s="141" t="e">
        <f>VLOOKUP(Z1706,COLOR!A:B,2,0)</f>
        <v>#N/A</v>
      </c>
      <c r="AB1706" s="130"/>
      <c r="AC1706" s="130"/>
      <c r="AD1706" s="130"/>
      <c r="AE1706" s="130"/>
      <c r="AF1706" s="130"/>
      <c r="AG1706" s="130"/>
      <c r="AH1706" s="130"/>
      <c r="AI1706" s="130"/>
      <c r="AJ1706" s="130"/>
      <c r="AK1706" s="130"/>
      <c r="AL1706" s="130"/>
      <c r="AM1706" s="130"/>
    </row>
    <row r="1707" spans="1:39" ht="20.25" customHeight="1">
      <c r="A1707" s="132">
        <v>1706</v>
      </c>
      <c r="B1707" s="19" t="s">
        <v>6168</v>
      </c>
      <c r="C1707" s="250">
        <v>62046990000</v>
      </c>
      <c r="D1707" s="261" t="s">
        <v>7046</v>
      </c>
      <c r="E1707" s="143" t="str">
        <f t="shared" si="70"/>
        <v>Տաբատներ</v>
      </c>
      <c r="F1707" s="273" t="s">
        <v>7795</v>
      </c>
      <c r="G1707" s="144">
        <f>VLOOKUP(E1707,subcategory!A:B,2,0)</f>
        <v>93</v>
      </c>
      <c r="H1707" s="273" t="s">
        <v>20</v>
      </c>
      <c r="I1707" s="213" t="e">
        <f>VLOOKUP(H1707,gender!A:B,2,0)</f>
        <v>#N/A</v>
      </c>
      <c r="J1707" s="273">
        <v>355</v>
      </c>
      <c r="K1707" s="273">
        <v>355</v>
      </c>
      <c r="L1707" s="273">
        <v>1</v>
      </c>
      <c r="M1707" s="273" t="s">
        <v>7157</v>
      </c>
      <c r="N1707" s="144">
        <f>VLOOKUP(M1707,brand!A:B,2,0)</f>
        <v>840</v>
      </c>
      <c r="O1707" s="144"/>
      <c r="P1707" s="144" t="e">
        <f>VLOOKUP(O1707,country!A:B,2,0)</f>
        <v>#N/A</v>
      </c>
      <c r="Q1707" s="273" t="s">
        <v>421</v>
      </c>
      <c r="R1707" s="144" t="str">
        <f t="shared" si="71"/>
        <v>92% Վիսկոզ, 8% Պոլիէստեր</v>
      </c>
      <c r="S1707" s="144" t="s">
        <v>7452</v>
      </c>
      <c r="T1707" s="144" t="e">
        <f>VLOOKUP(R1707,material!A:B,2,0)</f>
        <v>#N/A</v>
      </c>
      <c r="U1707" s="141" t="s">
        <v>7157</v>
      </c>
      <c r="V1707" s="141"/>
      <c r="W1707" s="273" t="s">
        <v>825</v>
      </c>
      <c r="X1707" s="141">
        <f>VLOOKUP(W1707,SIZE!A:B,2,0)</f>
        <v>119</v>
      </c>
      <c r="Y1707" s="141">
        <v>0</v>
      </c>
      <c r="Z1707" s="245" t="s">
        <v>1061</v>
      </c>
      <c r="AA1707" s="141">
        <f>VLOOKUP(Z1707,COLOR!A:B,2,0)</f>
        <v>4</v>
      </c>
      <c r="AB1707" s="130"/>
      <c r="AC1707" s="130"/>
      <c r="AD1707" s="130"/>
      <c r="AE1707" s="130"/>
      <c r="AF1707" s="130"/>
      <c r="AG1707" s="130"/>
      <c r="AH1707" s="130"/>
      <c r="AI1707" s="130"/>
      <c r="AJ1707" s="130"/>
      <c r="AK1707" s="130"/>
      <c r="AL1707" s="130"/>
      <c r="AM1707" s="130"/>
    </row>
    <row r="1708" spans="1:39" ht="20.25" customHeight="1">
      <c r="A1708" s="132">
        <v>1707</v>
      </c>
      <c r="B1708" s="19" t="s">
        <v>6169</v>
      </c>
      <c r="C1708" s="250">
        <v>61043900000</v>
      </c>
      <c r="D1708" s="261" t="s">
        <v>675</v>
      </c>
      <c r="E1708" s="143" t="str">
        <f t="shared" si="70"/>
        <v>Պիջակ</v>
      </c>
      <c r="F1708" s="273" t="s">
        <v>154</v>
      </c>
      <c r="G1708" s="144">
        <f>VLOOKUP(E1708,subcategory!A:B,2,0)</f>
        <v>153</v>
      </c>
      <c r="H1708" s="273" t="s">
        <v>20</v>
      </c>
      <c r="I1708" s="213" t="e">
        <f>VLOOKUP(H1708,gender!A:B,2,0)</f>
        <v>#N/A</v>
      </c>
      <c r="J1708" s="273">
        <v>310</v>
      </c>
      <c r="K1708" s="273">
        <v>310</v>
      </c>
      <c r="L1708" s="273">
        <v>1</v>
      </c>
      <c r="M1708" s="273" t="s">
        <v>7157</v>
      </c>
      <c r="N1708" s="144">
        <f>VLOOKUP(M1708,brand!A:B,2,0)</f>
        <v>840</v>
      </c>
      <c r="O1708" s="144"/>
      <c r="P1708" s="144" t="e">
        <f>VLOOKUP(O1708,country!A:B,2,0)</f>
        <v>#N/A</v>
      </c>
      <c r="Q1708" s="273" t="s">
        <v>468</v>
      </c>
      <c r="R1708" s="144" t="str">
        <f t="shared" si="71"/>
        <v>100% Վիսկոզ</v>
      </c>
      <c r="S1708" s="144" t="s">
        <v>7430</v>
      </c>
      <c r="T1708" s="144" t="e">
        <f>VLOOKUP(R1708,material!A:B,2,0)</f>
        <v>#N/A</v>
      </c>
      <c r="U1708" s="141" t="s">
        <v>7157</v>
      </c>
      <c r="V1708" s="141"/>
      <c r="W1708" s="273" t="s">
        <v>821</v>
      </c>
      <c r="X1708" s="141">
        <f>VLOOKUP(W1708,SIZE!A:B,2,0)</f>
        <v>3</v>
      </c>
      <c r="Y1708" s="141">
        <v>0</v>
      </c>
      <c r="Z1708" s="141" t="s">
        <v>7755</v>
      </c>
      <c r="AA1708" s="141" t="e">
        <f>VLOOKUP(Z1708,COLOR!A:B,2,0)</f>
        <v>#N/A</v>
      </c>
      <c r="AB1708" s="130"/>
      <c r="AC1708" s="130"/>
      <c r="AD1708" s="130"/>
      <c r="AE1708" s="130"/>
      <c r="AF1708" s="130"/>
      <c r="AG1708" s="130"/>
      <c r="AH1708" s="130"/>
      <c r="AI1708" s="130"/>
      <c r="AJ1708" s="130"/>
      <c r="AK1708" s="130"/>
      <c r="AL1708" s="130"/>
      <c r="AM1708" s="130"/>
    </row>
    <row r="1709" spans="1:39" ht="20.25" customHeight="1">
      <c r="A1709" s="132">
        <v>1708</v>
      </c>
      <c r="B1709" s="19" t="s">
        <v>6170</v>
      </c>
      <c r="C1709" s="250">
        <v>61043900000</v>
      </c>
      <c r="D1709" s="261" t="s">
        <v>7047</v>
      </c>
      <c r="E1709" s="143" t="str">
        <f t="shared" si="70"/>
        <v>Պիջակ</v>
      </c>
      <c r="F1709" s="273" t="s">
        <v>154</v>
      </c>
      <c r="G1709" s="144">
        <f>VLOOKUP(E1709,subcategory!A:B,2,0)</f>
        <v>153</v>
      </c>
      <c r="H1709" s="273" t="s">
        <v>20</v>
      </c>
      <c r="I1709" s="213" t="e">
        <f>VLOOKUP(H1709,gender!A:B,2,0)</f>
        <v>#N/A</v>
      </c>
      <c r="J1709" s="273">
        <v>475</v>
      </c>
      <c r="K1709" s="273">
        <v>475</v>
      </c>
      <c r="L1709" s="273">
        <v>1</v>
      </c>
      <c r="M1709" s="273" t="s">
        <v>7157</v>
      </c>
      <c r="N1709" s="144">
        <f>VLOOKUP(M1709,brand!A:B,2,0)</f>
        <v>840</v>
      </c>
      <c r="O1709" s="144"/>
      <c r="P1709" s="144" t="e">
        <f>VLOOKUP(O1709,country!A:B,2,0)</f>
        <v>#N/A</v>
      </c>
      <c r="Q1709" s="273" t="s">
        <v>568</v>
      </c>
      <c r="R1709" s="144" t="str">
        <f t="shared" si="71"/>
        <v>64% Վիսկոզ, 36% Լինեն</v>
      </c>
      <c r="S1709" s="144" t="s">
        <v>7453</v>
      </c>
      <c r="T1709" s="144" t="e">
        <f>VLOOKUP(R1709,material!A:B,2,0)</f>
        <v>#N/A</v>
      </c>
      <c r="U1709" s="141" t="s">
        <v>7157</v>
      </c>
      <c r="V1709" s="141"/>
      <c r="W1709" s="273">
        <v>52</v>
      </c>
      <c r="X1709" s="141">
        <f>VLOOKUP(W1709,SIZE!A:B,2,0)</f>
        <v>106</v>
      </c>
      <c r="Y1709" s="141">
        <v>0</v>
      </c>
      <c r="Z1709" s="245" t="s">
        <v>7755</v>
      </c>
      <c r="AA1709" s="141" t="e">
        <f>VLOOKUP(Z1709,COLOR!A:B,2,0)</f>
        <v>#N/A</v>
      </c>
      <c r="AB1709" s="130"/>
      <c r="AC1709" s="130"/>
      <c r="AD1709" s="130"/>
      <c r="AE1709" s="130"/>
      <c r="AF1709" s="130"/>
      <c r="AG1709" s="130"/>
      <c r="AH1709" s="130"/>
      <c r="AI1709" s="130"/>
      <c r="AJ1709" s="130"/>
      <c r="AK1709" s="130"/>
      <c r="AL1709" s="130"/>
      <c r="AM1709" s="130"/>
    </row>
    <row r="1710" spans="1:39" ht="20.25" customHeight="1">
      <c r="A1710" s="132">
        <v>1709</v>
      </c>
      <c r="B1710" s="19" t="s">
        <v>6171</v>
      </c>
      <c r="C1710" s="250">
        <v>61103099000</v>
      </c>
      <c r="D1710" s="261" t="s">
        <v>6815</v>
      </c>
      <c r="E1710" s="143" t="str">
        <f t="shared" si="70"/>
        <v>Վերնաշապիկ</v>
      </c>
      <c r="F1710" s="273" t="s">
        <v>47</v>
      </c>
      <c r="G1710" s="144">
        <f>VLOOKUP(E1710,subcategory!A:B,2,0)</f>
        <v>82</v>
      </c>
      <c r="H1710" s="273" t="s">
        <v>20</v>
      </c>
      <c r="I1710" s="213" t="e">
        <f>VLOOKUP(H1710,gender!A:B,2,0)</f>
        <v>#N/A</v>
      </c>
      <c r="J1710" s="273">
        <v>265</v>
      </c>
      <c r="K1710" s="273">
        <v>265</v>
      </c>
      <c r="L1710" s="273">
        <v>1</v>
      </c>
      <c r="M1710" s="273" t="s">
        <v>7157</v>
      </c>
      <c r="N1710" s="144">
        <f>VLOOKUP(M1710,brand!A:B,2,0)</f>
        <v>840</v>
      </c>
      <c r="O1710" s="144"/>
      <c r="P1710" s="144" t="e">
        <f>VLOOKUP(O1710,country!A:B,2,0)</f>
        <v>#N/A</v>
      </c>
      <c r="Q1710" s="273" t="s">
        <v>468</v>
      </c>
      <c r="R1710" s="144" t="str">
        <f t="shared" si="71"/>
        <v>100% Պոլիէստեր</v>
      </c>
      <c r="S1710" s="144" t="s">
        <v>7446</v>
      </c>
      <c r="T1710" s="144" t="e">
        <f>VLOOKUP(R1710,material!A:B,2,0)</f>
        <v>#N/A</v>
      </c>
      <c r="U1710" s="141" t="s">
        <v>7157</v>
      </c>
      <c r="V1710" s="141"/>
      <c r="W1710" s="273" t="s">
        <v>810</v>
      </c>
      <c r="X1710" s="141">
        <f>VLOOKUP(W1710,SIZE!A:B,2,0)</f>
        <v>122</v>
      </c>
      <c r="Y1710" s="141">
        <v>0</v>
      </c>
      <c r="Z1710" s="141" t="s">
        <v>7782</v>
      </c>
      <c r="AA1710" s="141" t="e">
        <f>VLOOKUP(Z1710,COLOR!A:B,2,0)</f>
        <v>#N/A</v>
      </c>
      <c r="AB1710" s="130"/>
      <c r="AC1710" s="130"/>
      <c r="AD1710" s="130"/>
      <c r="AE1710" s="130"/>
      <c r="AF1710" s="130"/>
      <c r="AG1710" s="130"/>
      <c r="AH1710" s="130"/>
      <c r="AI1710" s="130"/>
      <c r="AJ1710" s="130"/>
      <c r="AK1710" s="130"/>
      <c r="AL1710" s="130"/>
      <c r="AM1710" s="130"/>
    </row>
    <row r="1711" spans="1:39" ht="20.25" customHeight="1">
      <c r="A1711" s="132">
        <v>1710</v>
      </c>
      <c r="B1711" s="19" t="s">
        <v>6172</v>
      </c>
      <c r="C1711" s="250">
        <v>61103099000</v>
      </c>
      <c r="D1711" s="261" t="s">
        <v>6815</v>
      </c>
      <c r="E1711" s="143" t="str">
        <f t="shared" si="70"/>
        <v>Վերնաշապիկ</v>
      </c>
      <c r="F1711" s="273" t="s">
        <v>47</v>
      </c>
      <c r="G1711" s="144">
        <f>VLOOKUP(E1711,subcategory!A:B,2,0)</f>
        <v>82</v>
      </c>
      <c r="H1711" s="273" t="s">
        <v>20</v>
      </c>
      <c r="I1711" s="213" t="e">
        <f>VLOOKUP(H1711,gender!A:B,2,0)</f>
        <v>#N/A</v>
      </c>
      <c r="J1711" s="273">
        <v>225</v>
      </c>
      <c r="K1711" s="273">
        <v>225</v>
      </c>
      <c r="L1711" s="273">
        <v>1</v>
      </c>
      <c r="M1711" s="273" t="s">
        <v>7157</v>
      </c>
      <c r="N1711" s="144">
        <f>VLOOKUP(M1711,brand!A:B,2,0)</f>
        <v>840</v>
      </c>
      <c r="O1711" s="144"/>
      <c r="P1711" s="144" t="e">
        <f>VLOOKUP(O1711,country!A:B,2,0)</f>
        <v>#N/A</v>
      </c>
      <c r="Q1711" s="273" t="s">
        <v>468</v>
      </c>
      <c r="R1711" s="144" t="str">
        <f t="shared" si="71"/>
        <v>100% Պոլիէստեր</v>
      </c>
      <c r="S1711" s="144" t="s">
        <v>7446</v>
      </c>
      <c r="T1711" s="144" t="e">
        <f>VLOOKUP(R1711,material!A:B,2,0)</f>
        <v>#N/A</v>
      </c>
      <c r="U1711" s="141" t="s">
        <v>7157</v>
      </c>
      <c r="V1711" s="141"/>
      <c r="W1711" s="273" t="s">
        <v>810</v>
      </c>
      <c r="X1711" s="141">
        <f>VLOOKUP(W1711,SIZE!A:B,2,0)</f>
        <v>122</v>
      </c>
      <c r="Y1711" s="141">
        <v>0</v>
      </c>
      <c r="Z1711" s="141" t="s">
        <v>7782</v>
      </c>
      <c r="AA1711" s="141" t="e">
        <f>VLOOKUP(Z1711,COLOR!A:B,2,0)</f>
        <v>#N/A</v>
      </c>
      <c r="AB1711" s="130"/>
      <c r="AC1711" s="130"/>
      <c r="AD1711" s="130"/>
      <c r="AE1711" s="130"/>
      <c r="AF1711" s="130"/>
      <c r="AG1711" s="130"/>
      <c r="AH1711" s="130"/>
      <c r="AI1711" s="130"/>
      <c r="AJ1711" s="130"/>
      <c r="AK1711" s="130"/>
      <c r="AL1711" s="130"/>
      <c r="AM1711" s="130"/>
    </row>
    <row r="1712" spans="1:39" ht="20.25" customHeight="1">
      <c r="A1712" s="132">
        <v>1711</v>
      </c>
      <c r="B1712" s="19" t="s">
        <v>6173</v>
      </c>
      <c r="C1712" s="250">
        <v>62046990000</v>
      </c>
      <c r="D1712" s="261" t="s">
        <v>7046</v>
      </c>
      <c r="E1712" s="143" t="str">
        <f t="shared" si="70"/>
        <v>Տաբատներ</v>
      </c>
      <c r="F1712" s="273" t="s">
        <v>7795</v>
      </c>
      <c r="G1712" s="144">
        <f>VLOOKUP(E1712,subcategory!A:B,2,0)</f>
        <v>93</v>
      </c>
      <c r="H1712" s="273" t="s">
        <v>20</v>
      </c>
      <c r="I1712" s="213" t="e">
        <f>VLOOKUP(H1712,gender!A:B,2,0)</f>
        <v>#N/A</v>
      </c>
      <c r="J1712" s="273">
        <v>340</v>
      </c>
      <c r="K1712" s="273">
        <v>340</v>
      </c>
      <c r="L1712" s="273">
        <v>1</v>
      </c>
      <c r="M1712" s="273" t="s">
        <v>7157</v>
      </c>
      <c r="N1712" s="144">
        <f>VLOOKUP(M1712,brand!A:B,2,0)</f>
        <v>840</v>
      </c>
      <c r="O1712" s="144"/>
      <c r="P1712" s="144" t="e">
        <f>VLOOKUP(O1712,country!A:B,2,0)</f>
        <v>#N/A</v>
      </c>
      <c r="Q1712" s="273" t="s">
        <v>421</v>
      </c>
      <c r="R1712" s="144" t="str">
        <f t="shared" si="71"/>
        <v>82% Վիսկոզ, 18% Պոլիամիդ</v>
      </c>
      <c r="S1712" s="144" t="s">
        <v>7454</v>
      </c>
      <c r="T1712" s="144" t="e">
        <f>VLOOKUP(R1712,material!A:B,2,0)</f>
        <v>#N/A</v>
      </c>
      <c r="U1712" s="141" t="s">
        <v>7157</v>
      </c>
      <c r="V1712" s="141"/>
      <c r="W1712" s="273">
        <v>42</v>
      </c>
      <c r="X1712" s="141">
        <f>VLOOKUP(W1712,SIZE!A:B,2,0)</f>
        <v>88</v>
      </c>
      <c r="Y1712" s="141">
        <v>0</v>
      </c>
      <c r="Z1712" s="141" t="s">
        <v>1057</v>
      </c>
      <c r="AA1712" s="141">
        <f>VLOOKUP(Z1712,COLOR!A:B,2,0)</f>
        <v>5</v>
      </c>
      <c r="AB1712" s="130"/>
      <c r="AC1712" s="130"/>
      <c r="AD1712" s="130"/>
      <c r="AE1712" s="130"/>
      <c r="AF1712" s="130"/>
      <c r="AG1712" s="130"/>
      <c r="AH1712" s="130"/>
      <c r="AI1712" s="130"/>
      <c r="AJ1712" s="130"/>
      <c r="AK1712" s="130"/>
      <c r="AL1712" s="130"/>
      <c r="AM1712" s="130"/>
    </row>
    <row r="1713" spans="1:39" ht="20.25" customHeight="1">
      <c r="A1713" s="132">
        <v>1712</v>
      </c>
      <c r="B1713" s="19" t="s">
        <v>6174</v>
      </c>
      <c r="C1713" s="250">
        <v>62046318000</v>
      </c>
      <c r="D1713" s="261" t="s">
        <v>2438</v>
      </c>
      <c r="E1713" s="143" t="str">
        <f t="shared" si="70"/>
        <v>Տաբատներ</v>
      </c>
      <c r="F1713" s="273" t="s">
        <v>7795</v>
      </c>
      <c r="G1713" s="144">
        <f>VLOOKUP(E1713,subcategory!A:B,2,0)</f>
        <v>93</v>
      </c>
      <c r="H1713" s="273" t="s">
        <v>20</v>
      </c>
      <c r="I1713" s="213" t="e">
        <f>VLOOKUP(H1713,gender!A:B,2,0)</f>
        <v>#N/A</v>
      </c>
      <c r="J1713" s="273">
        <v>305</v>
      </c>
      <c r="K1713" s="273">
        <v>305</v>
      </c>
      <c r="L1713" s="273">
        <v>1</v>
      </c>
      <c r="M1713" s="273" t="s">
        <v>7157</v>
      </c>
      <c r="N1713" s="144">
        <f>VLOOKUP(M1713,brand!A:B,2,0)</f>
        <v>840</v>
      </c>
      <c r="O1713" s="144"/>
      <c r="P1713" s="144" t="e">
        <f>VLOOKUP(O1713,country!A:B,2,0)</f>
        <v>#N/A</v>
      </c>
      <c r="Q1713" s="273" t="s">
        <v>568</v>
      </c>
      <c r="R1713" s="144" t="str">
        <f t="shared" si="71"/>
        <v>89% Լիոսել, 11% Լինեն</v>
      </c>
      <c r="S1713" s="144" t="s">
        <v>7455</v>
      </c>
      <c r="T1713" s="144" t="e">
        <f>VLOOKUP(R1713,material!A:B,2,0)</f>
        <v>#N/A</v>
      </c>
      <c r="U1713" s="141" t="s">
        <v>7157</v>
      </c>
      <c r="V1713" s="141"/>
      <c r="W1713" s="273" t="s">
        <v>810</v>
      </c>
      <c r="X1713" s="141">
        <f>VLOOKUP(W1713,SIZE!A:B,2,0)</f>
        <v>122</v>
      </c>
      <c r="Y1713" s="141">
        <v>0</v>
      </c>
      <c r="Z1713" s="141" t="s">
        <v>7755</v>
      </c>
      <c r="AA1713" s="141" t="e">
        <f>VLOOKUP(Z1713,COLOR!A:B,2,0)</f>
        <v>#N/A</v>
      </c>
      <c r="AB1713" s="130"/>
      <c r="AC1713" s="130"/>
      <c r="AD1713" s="130"/>
      <c r="AE1713" s="130"/>
      <c r="AF1713" s="130"/>
      <c r="AG1713" s="130"/>
      <c r="AH1713" s="130"/>
      <c r="AI1713" s="130"/>
      <c r="AJ1713" s="130"/>
      <c r="AK1713" s="130"/>
      <c r="AL1713" s="130"/>
      <c r="AM1713" s="130"/>
    </row>
    <row r="1714" spans="1:39" ht="20.25" customHeight="1">
      <c r="A1714" s="132">
        <v>1713</v>
      </c>
      <c r="B1714" s="19" t="s">
        <v>6175</v>
      </c>
      <c r="C1714" s="250">
        <v>61043300000</v>
      </c>
      <c r="D1714" s="263" t="s">
        <v>569</v>
      </c>
      <c r="E1714" s="143" t="str">
        <f t="shared" si="70"/>
        <v>Պիջակ</v>
      </c>
      <c r="F1714" s="273" t="s">
        <v>154</v>
      </c>
      <c r="G1714" s="144">
        <f>VLOOKUP(E1714,subcategory!A:B,2,0)</f>
        <v>153</v>
      </c>
      <c r="H1714" s="273" t="s">
        <v>20</v>
      </c>
      <c r="I1714" s="213" t="e">
        <f>VLOOKUP(H1714,gender!A:B,2,0)</f>
        <v>#N/A</v>
      </c>
      <c r="J1714" s="273">
        <v>545</v>
      </c>
      <c r="K1714" s="273">
        <v>545</v>
      </c>
      <c r="L1714" s="273">
        <v>1</v>
      </c>
      <c r="M1714" s="273" t="s">
        <v>7157</v>
      </c>
      <c r="N1714" s="144">
        <f>VLOOKUP(M1714,brand!A:B,2,0)</f>
        <v>840</v>
      </c>
      <c r="O1714" s="144"/>
      <c r="P1714" s="144" t="e">
        <f>VLOOKUP(O1714,country!A:B,2,0)</f>
        <v>#N/A</v>
      </c>
      <c r="Q1714" s="273" t="s">
        <v>568</v>
      </c>
      <c r="R1714" s="144" t="str">
        <f t="shared" si="71"/>
        <v>64% Լինեն, 36% Վիսկոզ</v>
      </c>
      <c r="S1714" s="144" t="s">
        <v>7456</v>
      </c>
      <c r="T1714" s="144" t="e">
        <f>VLOOKUP(R1714,material!A:B,2,0)</f>
        <v>#N/A</v>
      </c>
      <c r="U1714" s="141" t="s">
        <v>7157</v>
      </c>
      <c r="V1714" s="141"/>
      <c r="W1714" s="273">
        <v>44</v>
      </c>
      <c r="X1714" s="141">
        <f>VLOOKUP(W1714,SIZE!A:B,2,0)</f>
        <v>95</v>
      </c>
      <c r="Y1714" s="141">
        <v>0</v>
      </c>
      <c r="Z1714" s="141" t="s">
        <v>1061</v>
      </c>
      <c r="AA1714" s="141">
        <f>VLOOKUP(Z1714,COLOR!A:B,2,0)</f>
        <v>4</v>
      </c>
      <c r="AB1714" s="130"/>
      <c r="AC1714" s="130"/>
      <c r="AD1714" s="130"/>
      <c r="AE1714" s="130"/>
      <c r="AF1714" s="130"/>
      <c r="AG1714" s="130"/>
      <c r="AH1714" s="130"/>
      <c r="AI1714" s="130"/>
      <c r="AJ1714" s="130"/>
      <c r="AK1714" s="130"/>
      <c r="AL1714" s="130"/>
      <c r="AM1714" s="130"/>
    </row>
    <row r="1715" spans="1:39" ht="20.25" customHeight="1">
      <c r="A1715" s="132">
        <v>1714</v>
      </c>
      <c r="B1715" s="19" t="s">
        <v>6176</v>
      </c>
      <c r="C1715" s="250">
        <v>62046990000</v>
      </c>
      <c r="D1715" s="261" t="s">
        <v>7046</v>
      </c>
      <c r="E1715" s="143" t="str">
        <f t="shared" si="70"/>
        <v>Տաբատներ</v>
      </c>
      <c r="F1715" s="273" t="s">
        <v>7795</v>
      </c>
      <c r="G1715" s="144">
        <f>VLOOKUP(E1715,subcategory!A:B,2,0)</f>
        <v>93</v>
      </c>
      <c r="H1715" s="273" t="s">
        <v>20</v>
      </c>
      <c r="I1715" s="213" t="e">
        <f>VLOOKUP(H1715,gender!A:B,2,0)</f>
        <v>#N/A</v>
      </c>
      <c r="J1715" s="273">
        <v>180</v>
      </c>
      <c r="K1715" s="273">
        <v>180</v>
      </c>
      <c r="L1715" s="273">
        <v>1</v>
      </c>
      <c r="M1715" s="273" t="s">
        <v>7157</v>
      </c>
      <c r="N1715" s="144">
        <f>VLOOKUP(M1715,brand!A:B,2,0)</f>
        <v>840</v>
      </c>
      <c r="O1715" s="144"/>
      <c r="P1715" s="144" t="e">
        <f>VLOOKUP(O1715,country!A:B,2,0)</f>
        <v>#N/A</v>
      </c>
      <c r="Q1715" s="273" t="s">
        <v>568</v>
      </c>
      <c r="R1715" s="144" t="str">
        <f t="shared" si="71"/>
        <v>100% Վիսկոզ</v>
      </c>
      <c r="S1715" s="144" t="s">
        <v>7430</v>
      </c>
      <c r="T1715" s="144" t="e">
        <f>VLOOKUP(R1715,material!A:B,2,0)</f>
        <v>#N/A</v>
      </c>
      <c r="U1715" s="141" t="s">
        <v>7157</v>
      </c>
      <c r="V1715" s="141"/>
      <c r="W1715" s="273" t="s">
        <v>810</v>
      </c>
      <c r="X1715" s="141">
        <f>VLOOKUP(W1715,SIZE!A:B,2,0)</f>
        <v>122</v>
      </c>
      <c r="Y1715" s="141">
        <v>0</v>
      </c>
      <c r="Z1715" s="141" t="s">
        <v>1061</v>
      </c>
      <c r="AA1715" s="141">
        <f>VLOOKUP(Z1715,COLOR!A:B,2,0)</f>
        <v>4</v>
      </c>
      <c r="AB1715" s="130"/>
      <c r="AC1715" s="130"/>
      <c r="AD1715" s="130"/>
      <c r="AE1715" s="130"/>
      <c r="AF1715" s="130"/>
      <c r="AG1715" s="130"/>
      <c r="AH1715" s="130"/>
      <c r="AI1715" s="130"/>
      <c r="AJ1715" s="130"/>
      <c r="AK1715" s="130"/>
      <c r="AL1715" s="130"/>
      <c r="AM1715" s="130"/>
    </row>
    <row r="1716" spans="1:39" ht="20.25" customHeight="1">
      <c r="A1716" s="132">
        <v>1715</v>
      </c>
      <c r="B1716" s="19" t="s">
        <v>6177</v>
      </c>
      <c r="C1716" s="250">
        <v>61043300000</v>
      </c>
      <c r="D1716" s="263" t="s">
        <v>569</v>
      </c>
      <c r="E1716" s="143" t="str">
        <f t="shared" si="70"/>
        <v>Պիջակ</v>
      </c>
      <c r="F1716" s="273" t="s">
        <v>154</v>
      </c>
      <c r="G1716" s="144">
        <f>VLOOKUP(E1716,subcategory!A:B,2,0)</f>
        <v>153</v>
      </c>
      <c r="H1716" s="273" t="s">
        <v>20</v>
      </c>
      <c r="I1716" s="213" t="e">
        <f>VLOOKUP(H1716,gender!A:B,2,0)</f>
        <v>#N/A</v>
      </c>
      <c r="J1716" s="273">
        <v>605</v>
      </c>
      <c r="K1716" s="273">
        <v>605</v>
      </c>
      <c r="L1716" s="273">
        <v>1</v>
      </c>
      <c r="M1716" s="273" t="s">
        <v>7157</v>
      </c>
      <c r="N1716" s="144">
        <f>VLOOKUP(M1716,brand!A:B,2,0)</f>
        <v>840</v>
      </c>
      <c r="O1716" s="144"/>
      <c r="P1716" s="144" t="e">
        <f>VLOOKUP(O1716,country!A:B,2,0)</f>
        <v>#N/A</v>
      </c>
      <c r="Q1716" s="273" t="s">
        <v>568</v>
      </c>
      <c r="R1716" s="144" t="str">
        <f t="shared" si="71"/>
        <v>64% Լինեն, 36% Վիսկոզ</v>
      </c>
      <c r="S1716" s="144" t="s">
        <v>7456</v>
      </c>
      <c r="T1716" s="144" t="e">
        <f>VLOOKUP(R1716,material!A:B,2,0)</f>
        <v>#N/A</v>
      </c>
      <c r="U1716" s="141" t="s">
        <v>7157</v>
      </c>
      <c r="V1716" s="141"/>
      <c r="W1716" s="273">
        <v>46</v>
      </c>
      <c r="X1716" s="141">
        <f>VLOOKUP(W1716,SIZE!A:B,2,0)</f>
        <v>99</v>
      </c>
      <c r="Y1716" s="141">
        <v>0</v>
      </c>
      <c r="Z1716" s="141" t="s">
        <v>1061</v>
      </c>
      <c r="AA1716" s="141">
        <f>VLOOKUP(Z1716,COLOR!A:B,2,0)</f>
        <v>4</v>
      </c>
      <c r="AB1716" s="130"/>
      <c r="AC1716" s="130"/>
      <c r="AD1716" s="130"/>
      <c r="AE1716" s="130"/>
      <c r="AF1716" s="130"/>
      <c r="AG1716" s="130"/>
      <c r="AH1716" s="130"/>
      <c r="AI1716" s="130"/>
      <c r="AJ1716" s="130"/>
      <c r="AK1716" s="130"/>
      <c r="AL1716" s="130"/>
      <c r="AM1716" s="130"/>
    </row>
    <row r="1717" spans="1:39" ht="20.25" customHeight="1">
      <c r="A1717" s="132">
        <v>1716</v>
      </c>
      <c r="B1717" s="19" t="s">
        <v>6178</v>
      </c>
      <c r="C1717" s="250">
        <v>61109090000</v>
      </c>
      <c r="D1717" s="261" t="s">
        <v>7048</v>
      </c>
      <c r="E1717" s="143" t="str">
        <f t="shared" si="70"/>
        <v>Կարդիգան</v>
      </c>
      <c r="F1717" s="273" t="s">
        <v>328</v>
      </c>
      <c r="G1717" s="144">
        <f>VLOOKUP(E1717,subcategory!A:B,2,0)</f>
        <v>89</v>
      </c>
      <c r="H1717" s="273" t="s">
        <v>20</v>
      </c>
      <c r="I1717" s="213" t="e">
        <f>VLOOKUP(H1717,gender!A:B,2,0)</f>
        <v>#N/A</v>
      </c>
      <c r="J1717" s="273">
        <v>590</v>
      </c>
      <c r="K1717" s="273">
        <v>590</v>
      </c>
      <c r="L1717" s="273">
        <v>1</v>
      </c>
      <c r="M1717" s="273" t="s">
        <v>7157</v>
      </c>
      <c r="N1717" s="144">
        <f>VLOOKUP(M1717,brand!A:B,2,0)</f>
        <v>840</v>
      </c>
      <c r="O1717" s="144"/>
      <c r="P1717" s="144" t="e">
        <f>VLOOKUP(O1717,country!A:B,2,0)</f>
        <v>#N/A</v>
      </c>
      <c r="Q1717" s="273" t="s">
        <v>568</v>
      </c>
      <c r="R1717" s="144" t="str">
        <f t="shared" si="71"/>
        <v>100% Վիսկոզ</v>
      </c>
      <c r="S1717" s="144" t="s">
        <v>7430</v>
      </c>
      <c r="T1717" s="144" t="e">
        <f>VLOOKUP(R1717,material!A:B,2,0)</f>
        <v>#N/A</v>
      </c>
      <c r="U1717" s="141" t="s">
        <v>7157</v>
      </c>
      <c r="V1717" s="141"/>
      <c r="W1717" s="273" t="s">
        <v>828</v>
      </c>
      <c r="X1717" s="141">
        <f>VLOOKUP(W1717,SIZE!A:B,2,0)</f>
        <v>124</v>
      </c>
      <c r="Y1717" s="141">
        <v>0</v>
      </c>
      <c r="Z1717" s="141" t="s">
        <v>1059</v>
      </c>
      <c r="AA1717" s="141">
        <f>VLOOKUP(Z1717,COLOR!A:B,2,0)</f>
        <v>1</v>
      </c>
      <c r="AB1717" s="130"/>
      <c r="AC1717" s="130"/>
      <c r="AD1717" s="130"/>
      <c r="AE1717" s="130"/>
      <c r="AF1717" s="130"/>
      <c r="AG1717" s="130"/>
      <c r="AH1717" s="130"/>
      <c r="AI1717" s="130"/>
      <c r="AJ1717" s="130"/>
      <c r="AK1717" s="130"/>
      <c r="AL1717" s="130"/>
      <c r="AM1717" s="130"/>
    </row>
    <row r="1718" spans="1:39" ht="20.25" customHeight="1">
      <c r="A1718" s="132">
        <v>1717</v>
      </c>
      <c r="B1718" s="19" t="s">
        <v>6179</v>
      </c>
      <c r="C1718" s="252">
        <v>62024000090</v>
      </c>
      <c r="D1718" s="263" t="s">
        <v>7009</v>
      </c>
      <c r="E1718" s="143" t="str">
        <f t="shared" si="70"/>
        <v>Անթև Բաճկոն</v>
      </c>
      <c r="F1718" s="273" t="s">
        <v>7133</v>
      </c>
      <c r="G1718" s="144">
        <f>VLOOKUP(E1718,subcategory!A:B,2,0)</f>
        <v>471</v>
      </c>
      <c r="H1718" s="273" t="s">
        <v>20</v>
      </c>
      <c r="I1718" s="213" t="e">
        <f>VLOOKUP(H1718,gender!A:B,2,0)</f>
        <v>#N/A</v>
      </c>
      <c r="J1718" s="273">
        <v>555</v>
      </c>
      <c r="K1718" s="273">
        <v>555</v>
      </c>
      <c r="L1718" s="273">
        <v>1</v>
      </c>
      <c r="M1718" s="273" t="s">
        <v>7157</v>
      </c>
      <c r="N1718" s="144">
        <f>VLOOKUP(M1718,brand!A:B,2,0)</f>
        <v>840</v>
      </c>
      <c r="O1718" s="144"/>
      <c r="P1718" s="144" t="e">
        <f>VLOOKUP(O1718,country!A:B,2,0)</f>
        <v>#N/A</v>
      </c>
      <c r="Q1718" s="273" t="s">
        <v>568</v>
      </c>
      <c r="R1718" s="144" t="str">
        <f t="shared" si="71"/>
        <v>93% Պոլիէստեր, 7% Էլաստան</v>
      </c>
      <c r="S1718" s="144" t="s">
        <v>7457</v>
      </c>
      <c r="T1718" s="144" t="e">
        <f>VLOOKUP(R1718,material!A:B,2,0)</f>
        <v>#N/A</v>
      </c>
      <c r="U1718" s="141" t="s">
        <v>7157</v>
      </c>
      <c r="V1718" s="141"/>
      <c r="W1718" s="273">
        <v>44</v>
      </c>
      <c r="X1718" s="141">
        <f>VLOOKUP(W1718,SIZE!A:B,2,0)</f>
        <v>95</v>
      </c>
      <c r="Y1718" s="141">
        <v>0</v>
      </c>
      <c r="Z1718" s="141" t="s">
        <v>1059</v>
      </c>
      <c r="AA1718" s="141">
        <f>VLOOKUP(Z1718,COLOR!A:B,2,0)</f>
        <v>1</v>
      </c>
      <c r="AB1718" s="130"/>
      <c r="AC1718" s="130"/>
      <c r="AD1718" s="130"/>
      <c r="AE1718" s="130"/>
      <c r="AF1718" s="130"/>
      <c r="AG1718" s="130"/>
      <c r="AH1718" s="130"/>
      <c r="AI1718" s="130"/>
      <c r="AJ1718" s="130"/>
      <c r="AK1718" s="130"/>
      <c r="AL1718" s="130"/>
      <c r="AM1718" s="130"/>
    </row>
    <row r="1719" spans="1:39" ht="20.25" customHeight="1">
      <c r="A1719" s="132">
        <v>1718</v>
      </c>
      <c r="B1719" s="19" t="s">
        <v>6180</v>
      </c>
      <c r="C1719" s="250">
        <v>42022210000</v>
      </c>
      <c r="D1719" s="267" t="s">
        <v>2003</v>
      </c>
      <c r="E1719" s="143" t="str">
        <f t="shared" si="70"/>
        <v>Պայուսակ</v>
      </c>
      <c r="F1719" s="276" t="s">
        <v>120</v>
      </c>
      <c r="G1719" s="144">
        <f>VLOOKUP(E1719,subcategory!A:B,2,0)</f>
        <v>12</v>
      </c>
      <c r="H1719" s="273" t="s">
        <v>20</v>
      </c>
      <c r="I1719" s="213" t="e">
        <f>VLOOKUP(H1719,gender!A:B,2,0)</f>
        <v>#N/A</v>
      </c>
      <c r="J1719" s="273">
        <v>380</v>
      </c>
      <c r="K1719" s="273">
        <v>380</v>
      </c>
      <c r="L1719" s="273">
        <v>1</v>
      </c>
      <c r="M1719" s="273" t="s">
        <v>7157</v>
      </c>
      <c r="N1719" s="144">
        <f>VLOOKUP(M1719,brand!A:B,2,0)</f>
        <v>840</v>
      </c>
      <c r="O1719" s="144"/>
      <c r="P1719" s="144" t="e">
        <f>VLOOKUP(O1719,country!A:B,2,0)</f>
        <v>#N/A</v>
      </c>
      <c r="Q1719" s="273" t="s">
        <v>468</v>
      </c>
      <c r="R1719" s="144" t="str">
        <f t="shared" si="71"/>
        <v>100% Պոլիուռետան</v>
      </c>
      <c r="S1719" s="144" t="s">
        <v>7458</v>
      </c>
      <c r="T1719" s="144" t="e">
        <f>VLOOKUP(R1719,material!A:B,2,0)</f>
        <v>#N/A</v>
      </c>
      <c r="U1719" s="141" t="s">
        <v>7157</v>
      </c>
      <c r="V1719" s="141"/>
      <c r="W1719" s="273">
        <v>1</v>
      </c>
      <c r="X1719" s="141">
        <f>VLOOKUP(W1719,SIZE!A:B,2,0)</f>
        <v>622</v>
      </c>
      <c r="Y1719" s="141">
        <v>0</v>
      </c>
      <c r="Z1719" s="141" t="s">
        <v>1057</v>
      </c>
      <c r="AA1719" s="141">
        <f>VLOOKUP(Z1719,COLOR!A:B,2,0)</f>
        <v>5</v>
      </c>
      <c r="AB1719" s="130"/>
      <c r="AC1719" s="130"/>
      <c r="AD1719" s="130"/>
      <c r="AE1719" s="130"/>
      <c r="AF1719" s="130"/>
      <c r="AG1719" s="130"/>
      <c r="AH1719" s="130"/>
      <c r="AI1719" s="130"/>
      <c r="AJ1719" s="130"/>
      <c r="AK1719" s="130"/>
      <c r="AL1719" s="130"/>
      <c r="AM1719" s="130"/>
    </row>
    <row r="1720" spans="1:39" ht="20.25" customHeight="1">
      <c r="A1720" s="132">
        <v>1719</v>
      </c>
      <c r="B1720" s="19" t="s">
        <v>6181</v>
      </c>
      <c r="C1720" s="250">
        <v>62046318000</v>
      </c>
      <c r="D1720" s="261" t="s">
        <v>2438</v>
      </c>
      <c r="E1720" s="143" t="str">
        <f t="shared" si="70"/>
        <v>Տաբատներ</v>
      </c>
      <c r="F1720" s="273" t="s">
        <v>7795</v>
      </c>
      <c r="G1720" s="144">
        <f>VLOOKUP(E1720,subcategory!A:B,2,0)</f>
        <v>93</v>
      </c>
      <c r="H1720" s="273" t="s">
        <v>20</v>
      </c>
      <c r="I1720" s="213" t="e">
        <f>VLOOKUP(H1720,gender!A:B,2,0)</f>
        <v>#N/A</v>
      </c>
      <c r="J1720" s="273">
        <v>340</v>
      </c>
      <c r="K1720" s="273">
        <v>340</v>
      </c>
      <c r="L1720" s="273">
        <v>1</v>
      </c>
      <c r="M1720" s="273" t="s">
        <v>7157</v>
      </c>
      <c r="N1720" s="144">
        <f>VLOOKUP(M1720,brand!A:B,2,0)</f>
        <v>840</v>
      </c>
      <c r="O1720" s="144"/>
      <c r="P1720" s="144" t="e">
        <f>VLOOKUP(O1720,country!A:B,2,0)</f>
        <v>#N/A</v>
      </c>
      <c r="Q1720" s="273" t="s">
        <v>568</v>
      </c>
      <c r="R1720" s="144" t="str">
        <f t="shared" si="71"/>
        <v>93% Պոլիէստեր</v>
      </c>
      <c r="S1720" s="144" t="s">
        <v>7459</v>
      </c>
      <c r="T1720" s="144" t="e">
        <f>VLOOKUP(R1720,material!A:B,2,0)</f>
        <v>#N/A</v>
      </c>
      <c r="U1720" s="141" t="s">
        <v>7157</v>
      </c>
      <c r="V1720" s="141"/>
      <c r="W1720" s="273">
        <v>48</v>
      </c>
      <c r="X1720" s="141">
        <f>VLOOKUP(W1720,SIZE!A:B,2,0)</f>
        <v>101</v>
      </c>
      <c r="Y1720" s="141">
        <v>0</v>
      </c>
      <c r="Z1720" s="141" t="s">
        <v>1033</v>
      </c>
      <c r="AA1720" s="141">
        <f>VLOOKUP(Z1720,COLOR!A:B,2,0)</f>
        <v>20</v>
      </c>
      <c r="AB1720" s="130"/>
      <c r="AC1720" s="130"/>
      <c r="AD1720" s="130"/>
      <c r="AE1720" s="130"/>
      <c r="AF1720" s="130"/>
      <c r="AG1720" s="130"/>
      <c r="AH1720" s="130"/>
      <c r="AI1720" s="130"/>
      <c r="AJ1720" s="130"/>
      <c r="AK1720" s="130"/>
      <c r="AL1720" s="130"/>
      <c r="AM1720" s="130"/>
    </row>
    <row r="1721" spans="1:39" ht="20.25" customHeight="1">
      <c r="A1721" s="132">
        <v>1720</v>
      </c>
      <c r="B1721" s="19" t="s">
        <v>6182</v>
      </c>
      <c r="C1721" s="250">
        <v>62046318000</v>
      </c>
      <c r="D1721" s="261" t="s">
        <v>2438</v>
      </c>
      <c r="E1721" s="143" t="str">
        <f t="shared" si="70"/>
        <v>Տաբատներ</v>
      </c>
      <c r="F1721" s="273" t="s">
        <v>7795</v>
      </c>
      <c r="G1721" s="144">
        <f>VLOOKUP(E1721,subcategory!A:B,2,0)</f>
        <v>93</v>
      </c>
      <c r="H1721" s="273" t="s">
        <v>20</v>
      </c>
      <c r="I1721" s="213" t="e">
        <f>VLOOKUP(H1721,gender!A:B,2,0)</f>
        <v>#N/A</v>
      </c>
      <c r="J1721" s="273">
        <v>310</v>
      </c>
      <c r="K1721" s="273">
        <v>310</v>
      </c>
      <c r="L1721" s="273">
        <v>1</v>
      </c>
      <c r="M1721" s="273" t="s">
        <v>7157</v>
      </c>
      <c r="N1721" s="144">
        <f>VLOOKUP(M1721,brand!A:B,2,0)</f>
        <v>840</v>
      </c>
      <c r="O1721" s="144"/>
      <c r="P1721" s="144" t="e">
        <f>VLOOKUP(O1721,country!A:B,2,0)</f>
        <v>#N/A</v>
      </c>
      <c r="Q1721" s="273" t="s">
        <v>568</v>
      </c>
      <c r="R1721" s="144" t="str">
        <f t="shared" si="71"/>
        <v>89% Լիոսել</v>
      </c>
      <c r="S1721" s="144" t="s">
        <v>7460</v>
      </c>
      <c r="T1721" s="144" t="e">
        <f>VLOOKUP(R1721,material!A:B,2,0)</f>
        <v>#N/A</v>
      </c>
      <c r="U1721" s="141" t="s">
        <v>7157</v>
      </c>
      <c r="V1721" s="141"/>
      <c r="W1721" s="273" t="s">
        <v>825</v>
      </c>
      <c r="X1721" s="141">
        <f>VLOOKUP(W1721,SIZE!A:B,2,0)</f>
        <v>119</v>
      </c>
      <c r="Y1721" s="141">
        <v>0</v>
      </c>
      <c r="Z1721" s="245" t="s">
        <v>1061</v>
      </c>
      <c r="AA1721" s="141">
        <f>VLOOKUP(Z1721,COLOR!A:B,2,0)</f>
        <v>4</v>
      </c>
      <c r="AB1721" s="130"/>
      <c r="AC1721" s="130"/>
      <c r="AD1721" s="130"/>
      <c r="AE1721" s="130"/>
      <c r="AF1721" s="130"/>
      <c r="AG1721" s="130"/>
      <c r="AH1721" s="130"/>
      <c r="AI1721" s="130"/>
      <c r="AJ1721" s="130"/>
      <c r="AK1721" s="130"/>
      <c r="AL1721" s="130"/>
      <c r="AM1721" s="130"/>
    </row>
    <row r="1722" spans="1:39" ht="20.25" customHeight="1">
      <c r="A1722" s="132">
        <v>1721</v>
      </c>
      <c r="B1722" s="19" t="s">
        <v>6183</v>
      </c>
      <c r="C1722" s="250">
        <v>61043900000</v>
      </c>
      <c r="D1722" s="265" t="s">
        <v>711</v>
      </c>
      <c r="E1722" s="143" t="str">
        <f t="shared" si="70"/>
        <v>Պիջակ</v>
      </c>
      <c r="F1722" s="273" t="s">
        <v>154</v>
      </c>
      <c r="G1722" s="144">
        <f>VLOOKUP(E1722,subcategory!A:B,2,0)</f>
        <v>153</v>
      </c>
      <c r="H1722" s="273" t="s">
        <v>20</v>
      </c>
      <c r="I1722" s="213" t="e">
        <f>VLOOKUP(H1722,gender!A:B,2,0)</f>
        <v>#N/A</v>
      </c>
      <c r="J1722" s="273">
        <v>510</v>
      </c>
      <c r="K1722" s="273">
        <v>510</v>
      </c>
      <c r="L1722" s="273">
        <v>1</v>
      </c>
      <c r="M1722" s="273" t="s">
        <v>7157</v>
      </c>
      <c r="N1722" s="144">
        <f>VLOOKUP(M1722,brand!A:B,2,0)</f>
        <v>840</v>
      </c>
      <c r="O1722" s="144"/>
      <c r="P1722" s="144" t="e">
        <f>VLOOKUP(O1722,country!A:B,2,0)</f>
        <v>#N/A</v>
      </c>
      <c r="Q1722" s="273" t="s">
        <v>421</v>
      </c>
      <c r="R1722" s="144" t="str">
        <f t="shared" si="71"/>
        <v>52% Լիոն, 48% Վիսկոզ</v>
      </c>
      <c r="S1722" s="144" t="s">
        <v>7461</v>
      </c>
      <c r="T1722" s="144" t="e">
        <f>VLOOKUP(R1722,material!A:B,2,0)</f>
        <v>#N/A</v>
      </c>
      <c r="U1722" s="141" t="s">
        <v>7157</v>
      </c>
      <c r="V1722" s="141"/>
      <c r="W1722" s="273">
        <v>46</v>
      </c>
      <c r="X1722" s="141">
        <f>VLOOKUP(W1722,SIZE!A:B,2,0)</f>
        <v>99</v>
      </c>
      <c r="Y1722" s="141">
        <v>0</v>
      </c>
      <c r="Z1722" s="141" t="s">
        <v>1033</v>
      </c>
      <c r="AA1722" s="141">
        <f>VLOOKUP(Z1722,COLOR!A:B,2,0)</f>
        <v>20</v>
      </c>
      <c r="AB1722" s="130"/>
      <c r="AC1722" s="130"/>
      <c r="AD1722" s="130"/>
      <c r="AE1722" s="130"/>
      <c r="AF1722" s="130"/>
      <c r="AG1722" s="130"/>
      <c r="AH1722" s="130"/>
      <c r="AI1722" s="130"/>
      <c r="AJ1722" s="130"/>
      <c r="AK1722" s="130"/>
      <c r="AL1722" s="130"/>
      <c r="AM1722" s="130"/>
    </row>
    <row r="1723" spans="1:39" ht="20.25" customHeight="1">
      <c r="A1723" s="132">
        <v>1722</v>
      </c>
      <c r="B1723" s="19" t="s">
        <v>6184</v>
      </c>
      <c r="C1723" s="250">
        <v>62046318000</v>
      </c>
      <c r="D1723" s="261" t="s">
        <v>2438</v>
      </c>
      <c r="E1723" s="143" t="str">
        <f t="shared" si="70"/>
        <v>Տաբատներ</v>
      </c>
      <c r="F1723" s="273" t="s">
        <v>7795</v>
      </c>
      <c r="G1723" s="144">
        <f>VLOOKUP(E1723,subcategory!A:B,2,0)</f>
        <v>93</v>
      </c>
      <c r="H1723" s="273" t="s">
        <v>20</v>
      </c>
      <c r="I1723" s="213" t="e">
        <f>VLOOKUP(H1723,gender!A:B,2,0)</f>
        <v>#N/A</v>
      </c>
      <c r="J1723" s="273">
        <v>475</v>
      </c>
      <c r="K1723" s="273">
        <v>475</v>
      </c>
      <c r="L1723" s="273">
        <v>1</v>
      </c>
      <c r="M1723" s="273" t="s">
        <v>7157</v>
      </c>
      <c r="N1723" s="144">
        <f>VLOOKUP(M1723,brand!A:B,2,0)</f>
        <v>840</v>
      </c>
      <c r="O1723" s="144"/>
      <c r="P1723" s="144" t="e">
        <f>VLOOKUP(O1723,country!A:B,2,0)</f>
        <v>#N/A</v>
      </c>
      <c r="Q1723" s="273" t="s">
        <v>468</v>
      </c>
      <c r="R1723" s="144" t="str">
        <f t="shared" si="71"/>
        <v>100% Պոլիէստեր</v>
      </c>
      <c r="S1723" s="144" t="s">
        <v>7446</v>
      </c>
      <c r="T1723" s="144" t="e">
        <f>VLOOKUP(R1723,material!A:B,2,0)</f>
        <v>#N/A</v>
      </c>
      <c r="U1723" s="141" t="s">
        <v>7157</v>
      </c>
      <c r="V1723" s="141"/>
      <c r="W1723" s="273">
        <v>42</v>
      </c>
      <c r="X1723" s="141">
        <f>VLOOKUP(W1723,SIZE!A:B,2,0)</f>
        <v>88</v>
      </c>
      <c r="Y1723" s="141">
        <v>0</v>
      </c>
      <c r="Z1723" s="245" t="s">
        <v>1033</v>
      </c>
      <c r="AA1723" s="141">
        <f>VLOOKUP(Z1723,COLOR!A:B,2,0)</f>
        <v>20</v>
      </c>
      <c r="AB1723" s="130"/>
      <c r="AC1723" s="130"/>
      <c r="AD1723" s="130"/>
      <c r="AE1723" s="130"/>
      <c r="AF1723" s="130"/>
      <c r="AG1723" s="130"/>
      <c r="AH1723" s="130"/>
      <c r="AI1723" s="130"/>
      <c r="AJ1723" s="130"/>
      <c r="AK1723" s="130"/>
      <c r="AL1723" s="130"/>
      <c r="AM1723" s="130"/>
    </row>
    <row r="1724" spans="1:39" ht="20.25" customHeight="1">
      <c r="A1724" s="132">
        <v>1723</v>
      </c>
      <c r="B1724" s="19" t="s">
        <v>6185</v>
      </c>
      <c r="C1724" s="250">
        <v>61046900090</v>
      </c>
      <c r="D1724" s="261" t="s">
        <v>7049</v>
      </c>
      <c r="E1724" s="143" t="str">
        <f t="shared" si="70"/>
        <v>Շորտ</v>
      </c>
      <c r="F1724" s="273" t="s">
        <v>69</v>
      </c>
      <c r="G1724" s="144">
        <f>VLOOKUP(E1724,subcategory!A:B,2,0)</f>
        <v>24</v>
      </c>
      <c r="H1724" s="273" t="s">
        <v>20</v>
      </c>
      <c r="I1724" s="213" t="e">
        <f>VLOOKUP(H1724,gender!A:B,2,0)</f>
        <v>#N/A</v>
      </c>
      <c r="J1724" s="273">
        <v>295</v>
      </c>
      <c r="K1724" s="273">
        <v>295</v>
      </c>
      <c r="L1724" s="273">
        <v>1</v>
      </c>
      <c r="M1724" s="273" t="s">
        <v>7157</v>
      </c>
      <c r="N1724" s="144">
        <f>VLOOKUP(M1724,brand!A:B,2,0)</f>
        <v>840</v>
      </c>
      <c r="O1724" s="144"/>
      <c r="P1724" s="144" t="e">
        <f>VLOOKUP(O1724,country!A:B,2,0)</f>
        <v>#N/A</v>
      </c>
      <c r="Q1724" s="273" t="s">
        <v>568</v>
      </c>
      <c r="R1724" s="144" t="str">
        <f t="shared" si="71"/>
        <v>43% Վիսկոզ, 45% Պոլիամիդ</v>
      </c>
      <c r="S1724" s="144" t="s">
        <v>7462</v>
      </c>
      <c r="T1724" s="144" t="e">
        <f>VLOOKUP(R1724,material!A:B,2,0)</f>
        <v>#N/A</v>
      </c>
      <c r="U1724" s="141" t="s">
        <v>7157</v>
      </c>
      <c r="V1724" s="141"/>
      <c r="W1724" s="273" t="s">
        <v>828</v>
      </c>
      <c r="X1724" s="141">
        <f>VLOOKUP(W1724,SIZE!A:B,2,0)</f>
        <v>124</v>
      </c>
      <c r="Y1724" s="141">
        <v>0</v>
      </c>
      <c r="Z1724" s="141" t="s">
        <v>1071</v>
      </c>
      <c r="AA1724" s="141">
        <f>VLOOKUP(Z1724,COLOR!A:B,2,0)</f>
        <v>12</v>
      </c>
      <c r="AB1724" s="130"/>
      <c r="AC1724" s="130"/>
      <c r="AD1724" s="130"/>
      <c r="AE1724" s="130"/>
      <c r="AF1724" s="130"/>
      <c r="AG1724" s="130"/>
      <c r="AH1724" s="130"/>
      <c r="AI1724" s="130"/>
      <c r="AJ1724" s="130"/>
      <c r="AK1724" s="130"/>
      <c r="AL1724" s="130"/>
      <c r="AM1724" s="130"/>
    </row>
    <row r="1725" spans="1:39" ht="20.25" customHeight="1">
      <c r="A1725" s="132">
        <v>1724</v>
      </c>
      <c r="B1725" s="19" t="s">
        <v>6186</v>
      </c>
      <c r="C1725" s="250">
        <v>61091000000</v>
      </c>
      <c r="D1725" s="261" t="s">
        <v>500</v>
      </c>
      <c r="E1725" s="143" t="str">
        <f t="shared" si="70"/>
        <v>Շապիկ</v>
      </c>
      <c r="F1725" s="273" t="s">
        <v>46</v>
      </c>
      <c r="G1725" s="144">
        <f>VLOOKUP(E1725,subcategory!A:B,2,0)</f>
        <v>73</v>
      </c>
      <c r="H1725" s="273" t="s">
        <v>20</v>
      </c>
      <c r="I1725" s="213" t="e">
        <f>VLOOKUP(H1725,gender!A:B,2,0)</f>
        <v>#N/A</v>
      </c>
      <c r="J1725" s="273">
        <v>165</v>
      </c>
      <c r="K1725" s="273">
        <v>165</v>
      </c>
      <c r="L1725" s="273">
        <v>1</v>
      </c>
      <c r="M1725" s="273" t="s">
        <v>7157</v>
      </c>
      <c r="N1725" s="144">
        <f>VLOOKUP(M1725,brand!A:B,2,0)</f>
        <v>840</v>
      </c>
      <c r="O1725" s="144"/>
      <c r="P1725" s="144" t="e">
        <f>VLOOKUP(O1725,country!A:B,2,0)</f>
        <v>#N/A</v>
      </c>
      <c r="Q1725" s="273" t="s">
        <v>568</v>
      </c>
      <c r="R1725" s="144" t="str">
        <f t="shared" si="71"/>
        <v>100% Բամբակ</v>
      </c>
      <c r="S1725" s="144" t="s">
        <v>7205</v>
      </c>
      <c r="T1725" s="144" t="e">
        <f>VLOOKUP(R1725,material!A:B,2,0)</f>
        <v>#N/A</v>
      </c>
      <c r="U1725" s="141" t="s">
        <v>7157</v>
      </c>
      <c r="V1725" s="141"/>
      <c r="W1725" s="273" t="s">
        <v>7719</v>
      </c>
      <c r="X1725" s="141" t="e">
        <f>VLOOKUP(W1725,SIZE!A:B,2,0)</f>
        <v>#N/A</v>
      </c>
      <c r="Y1725" s="141">
        <v>0</v>
      </c>
      <c r="Z1725" s="141" t="s">
        <v>1071</v>
      </c>
      <c r="AA1725" s="141">
        <f>VLOOKUP(Z1725,COLOR!A:B,2,0)</f>
        <v>12</v>
      </c>
      <c r="AB1725" s="130"/>
      <c r="AC1725" s="130"/>
      <c r="AD1725" s="130"/>
      <c r="AE1725" s="130"/>
      <c r="AF1725" s="130"/>
      <c r="AG1725" s="130"/>
      <c r="AH1725" s="130"/>
      <c r="AI1725" s="130"/>
      <c r="AJ1725" s="130"/>
      <c r="AK1725" s="130"/>
      <c r="AL1725" s="130"/>
      <c r="AM1725" s="130"/>
    </row>
    <row r="1726" spans="1:39" ht="20.25" customHeight="1">
      <c r="A1726" s="132">
        <v>1725</v>
      </c>
      <c r="B1726" s="19" t="s">
        <v>6187</v>
      </c>
      <c r="C1726" s="252">
        <v>61061000000</v>
      </c>
      <c r="D1726" s="263" t="s">
        <v>7045</v>
      </c>
      <c r="E1726" s="143" t="str">
        <f t="shared" si="70"/>
        <v>Բլուզ</v>
      </c>
      <c r="F1726" s="273" t="s">
        <v>14</v>
      </c>
      <c r="G1726" s="144">
        <f>VLOOKUP(E1726,subcategory!A:B,2,0)</f>
        <v>77</v>
      </c>
      <c r="H1726" s="273" t="s">
        <v>20</v>
      </c>
      <c r="I1726" s="213" t="e">
        <f>VLOOKUP(H1726,gender!A:B,2,0)</f>
        <v>#N/A</v>
      </c>
      <c r="J1726" s="273">
        <v>120</v>
      </c>
      <c r="K1726" s="273">
        <v>120</v>
      </c>
      <c r="L1726" s="273">
        <v>1</v>
      </c>
      <c r="M1726" s="273" t="s">
        <v>7157</v>
      </c>
      <c r="N1726" s="144">
        <f>VLOOKUP(M1726,brand!A:B,2,0)</f>
        <v>840</v>
      </c>
      <c r="O1726" s="144"/>
      <c r="P1726" s="144" t="e">
        <f>VLOOKUP(O1726,country!A:B,2,0)</f>
        <v>#N/A</v>
      </c>
      <c r="Q1726" s="273" t="s">
        <v>568</v>
      </c>
      <c r="R1726" s="144" t="str">
        <f t="shared" si="71"/>
        <v>100% Պոլիէստեր</v>
      </c>
      <c r="S1726" s="144" t="s">
        <v>7446</v>
      </c>
      <c r="T1726" s="144" t="e">
        <f>VLOOKUP(R1726,material!A:B,2,0)</f>
        <v>#N/A</v>
      </c>
      <c r="U1726" s="141" t="s">
        <v>7157</v>
      </c>
      <c r="V1726" s="141"/>
      <c r="W1726" s="273">
        <v>48</v>
      </c>
      <c r="X1726" s="141">
        <f>VLOOKUP(W1726,SIZE!A:B,2,0)</f>
        <v>101</v>
      </c>
      <c r="Y1726" s="141">
        <v>0</v>
      </c>
      <c r="Z1726" s="141" t="s">
        <v>1071</v>
      </c>
      <c r="AA1726" s="141">
        <f>VLOOKUP(Z1726,COLOR!A:B,2,0)</f>
        <v>12</v>
      </c>
      <c r="AB1726" s="130"/>
      <c r="AC1726" s="130"/>
      <c r="AD1726" s="130"/>
      <c r="AE1726" s="130"/>
      <c r="AF1726" s="130"/>
      <c r="AG1726" s="130"/>
      <c r="AH1726" s="130"/>
      <c r="AI1726" s="130"/>
      <c r="AJ1726" s="130"/>
      <c r="AK1726" s="130"/>
      <c r="AL1726" s="130"/>
      <c r="AM1726" s="130"/>
    </row>
    <row r="1727" spans="1:39" ht="20.25" customHeight="1">
      <c r="A1727" s="132">
        <v>1726</v>
      </c>
      <c r="B1727" s="19" t="s">
        <v>6188</v>
      </c>
      <c r="C1727" s="252">
        <v>61061000000</v>
      </c>
      <c r="D1727" s="263" t="s">
        <v>7045</v>
      </c>
      <c r="E1727" s="143" t="str">
        <f t="shared" si="70"/>
        <v>Բլուզ</v>
      </c>
      <c r="F1727" s="273" t="s">
        <v>14</v>
      </c>
      <c r="G1727" s="144">
        <f>VLOOKUP(E1727,subcategory!A:B,2,0)</f>
        <v>77</v>
      </c>
      <c r="H1727" s="273" t="s">
        <v>20</v>
      </c>
      <c r="I1727" s="213" t="e">
        <f>VLOOKUP(H1727,gender!A:B,2,0)</f>
        <v>#N/A</v>
      </c>
      <c r="J1727" s="273">
        <v>120</v>
      </c>
      <c r="K1727" s="273">
        <v>120</v>
      </c>
      <c r="L1727" s="273">
        <v>1</v>
      </c>
      <c r="M1727" s="273" t="s">
        <v>7157</v>
      </c>
      <c r="N1727" s="144">
        <f>VLOOKUP(M1727,brand!A:B,2,0)</f>
        <v>840</v>
      </c>
      <c r="O1727" s="144"/>
      <c r="P1727" s="144" t="e">
        <f>VLOOKUP(O1727,country!A:B,2,0)</f>
        <v>#N/A</v>
      </c>
      <c r="Q1727" s="273" t="s">
        <v>568</v>
      </c>
      <c r="R1727" s="144" t="str">
        <f t="shared" si="71"/>
        <v>62% Պոլիէստեր, 20% Վիսկոզ</v>
      </c>
      <c r="S1727" s="144" t="s">
        <v>7463</v>
      </c>
      <c r="T1727" s="144" t="e">
        <f>VLOOKUP(R1727,material!A:B,2,0)</f>
        <v>#N/A</v>
      </c>
      <c r="U1727" s="141" t="s">
        <v>7157</v>
      </c>
      <c r="V1727" s="141"/>
      <c r="W1727" s="273" t="s">
        <v>825</v>
      </c>
      <c r="X1727" s="141">
        <f>VLOOKUP(W1727,SIZE!A:B,2,0)</f>
        <v>119</v>
      </c>
      <c r="Y1727" s="141">
        <v>0</v>
      </c>
      <c r="Z1727" s="141" t="s">
        <v>1057</v>
      </c>
      <c r="AA1727" s="141">
        <f>VLOOKUP(Z1727,COLOR!A:B,2,0)</f>
        <v>5</v>
      </c>
      <c r="AB1727" s="130"/>
      <c r="AC1727" s="130"/>
      <c r="AD1727" s="130"/>
      <c r="AE1727" s="130"/>
      <c r="AF1727" s="130"/>
      <c r="AG1727" s="130"/>
      <c r="AH1727" s="130"/>
      <c r="AI1727" s="130"/>
      <c r="AJ1727" s="130"/>
      <c r="AK1727" s="130"/>
      <c r="AL1727" s="130"/>
      <c r="AM1727" s="130"/>
    </row>
    <row r="1728" spans="1:39" ht="20.25" customHeight="1">
      <c r="A1728" s="132">
        <v>1727</v>
      </c>
      <c r="B1728" s="19" t="s">
        <v>6189</v>
      </c>
      <c r="C1728" s="250">
        <v>62046231000</v>
      </c>
      <c r="D1728" s="261" t="s">
        <v>603</v>
      </c>
      <c r="E1728" s="143" t="str">
        <f t="shared" si="70"/>
        <v>Ջինսե Տաբատ</v>
      </c>
      <c r="F1728" s="273" t="s">
        <v>335</v>
      </c>
      <c r="G1728" s="144">
        <f>VLOOKUP(E1728,subcategory!A:B,2,0)</f>
        <v>87</v>
      </c>
      <c r="H1728" s="273" t="s">
        <v>20</v>
      </c>
      <c r="I1728" s="213" t="e">
        <f>VLOOKUP(H1728,gender!A:B,2,0)</f>
        <v>#N/A</v>
      </c>
      <c r="J1728" s="273">
        <v>500</v>
      </c>
      <c r="K1728" s="273">
        <v>500</v>
      </c>
      <c r="L1728" s="273">
        <v>1</v>
      </c>
      <c r="M1728" s="273" t="s">
        <v>7157</v>
      </c>
      <c r="N1728" s="144">
        <f>VLOOKUP(M1728,brand!A:B,2,0)</f>
        <v>840</v>
      </c>
      <c r="O1728" s="144"/>
      <c r="P1728" s="144" t="e">
        <f>VLOOKUP(O1728,country!A:B,2,0)</f>
        <v>#N/A</v>
      </c>
      <c r="Q1728" s="273" t="s">
        <v>568</v>
      </c>
      <c r="R1728" s="144" t="str">
        <f t="shared" si="71"/>
        <v>57% Բամբակ, 30% Պոլիէստեր</v>
      </c>
      <c r="S1728" s="144" t="s">
        <v>7464</v>
      </c>
      <c r="T1728" s="144" t="e">
        <f>VLOOKUP(R1728,material!A:B,2,0)</f>
        <v>#N/A</v>
      </c>
      <c r="U1728" s="141" t="s">
        <v>7157</v>
      </c>
      <c r="V1728" s="141"/>
      <c r="W1728" s="273">
        <v>50</v>
      </c>
      <c r="X1728" s="141">
        <f>VLOOKUP(W1728,SIZE!A:B,2,0)</f>
        <v>105</v>
      </c>
      <c r="Y1728" s="141">
        <v>0</v>
      </c>
      <c r="Z1728" s="141" t="s">
        <v>1057</v>
      </c>
      <c r="AA1728" s="141">
        <f>VLOOKUP(Z1728,COLOR!A:B,2,0)</f>
        <v>5</v>
      </c>
      <c r="AB1728" s="130"/>
      <c r="AC1728" s="130"/>
      <c r="AD1728" s="130"/>
      <c r="AE1728" s="130"/>
      <c r="AF1728" s="130"/>
      <c r="AG1728" s="130"/>
      <c r="AH1728" s="130"/>
      <c r="AI1728" s="130"/>
      <c r="AJ1728" s="130"/>
      <c r="AK1728" s="130"/>
      <c r="AL1728" s="130"/>
      <c r="AM1728" s="130"/>
    </row>
    <row r="1729" spans="1:39" ht="20.25" customHeight="1">
      <c r="A1729" s="132">
        <v>1728</v>
      </c>
      <c r="B1729" s="19" t="s">
        <v>6190</v>
      </c>
      <c r="C1729" s="250">
        <v>61091000000</v>
      </c>
      <c r="D1729" s="261" t="s">
        <v>500</v>
      </c>
      <c r="E1729" s="143" t="str">
        <f t="shared" si="70"/>
        <v>Շապիկ</v>
      </c>
      <c r="F1729" s="273" t="s">
        <v>46</v>
      </c>
      <c r="G1729" s="144">
        <f>VLOOKUP(E1729,subcategory!A:B,2,0)</f>
        <v>73</v>
      </c>
      <c r="H1729" s="273" t="s">
        <v>20</v>
      </c>
      <c r="I1729" s="213" t="e">
        <f>VLOOKUP(H1729,gender!A:B,2,0)</f>
        <v>#N/A</v>
      </c>
      <c r="J1729" s="273">
        <v>145</v>
      </c>
      <c r="K1729" s="273">
        <v>145</v>
      </c>
      <c r="L1729" s="273">
        <v>1</v>
      </c>
      <c r="M1729" s="273" t="s">
        <v>7157</v>
      </c>
      <c r="N1729" s="144">
        <f>VLOOKUP(M1729,brand!A:B,2,0)</f>
        <v>840</v>
      </c>
      <c r="O1729" s="144"/>
      <c r="P1729" s="144" t="e">
        <f>VLOOKUP(O1729,country!A:B,2,0)</f>
        <v>#N/A</v>
      </c>
      <c r="Q1729" s="273" t="s">
        <v>568</v>
      </c>
      <c r="R1729" s="144" t="str">
        <f t="shared" si="71"/>
        <v>100% Բամբակ</v>
      </c>
      <c r="S1729" s="144" t="s">
        <v>7205</v>
      </c>
      <c r="T1729" s="144" t="e">
        <f>VLOOKUP(R1729,material!A:B,2,0)</f>
        <v>#N/A</v>
      </c>
      <c r="U1729" s="141" t="s">
        <v>7157</v>
      </c>
      <c r="V1729" s="141"/>
      <c r="W1729" s="273" t="s">
        <v>821</v>
      </c>
      <c r="X1729" s="141">
        <f>VLOOKUP(W1729,SIZE!A:B,2,0)</f>
        <v>3</v>
      </c>
      <c r="Y1729" s="141">
        <v>0</v>
      </c>
      <c r="Z1729" s="141" t="s">
        <v>1071</v>
      </c>
      <c r="AA1729" s="141">
        <f>VLOOKUP(Z1729,COLOR!A:B,2,0)</f>
        <v>12</v>
      </c>
      <c r="AB1729" s="130"/>
      <c r="AC1729" s="130"/>
      <c r="AD1729" s="130"/>
      <c r="AE1729" s="130"/>
      <c r="AF1729" s="130"/>
      <c r="AG1729" s="130"/>
      <c r="AH1729" s="130"/>
      <c r="AI1729" s="130"/>
      <c r="AJ1729" s="130"/>
      <c r="AK1729" s="130"/>
      <c r="AL1729" s="130"/>
      <c r="AM1729" s="130"/>
    </row>
    <row r="1730" spans="1:39" ht="20.25" customHeight="1">
      <c r="A1730" s="132">
        <v>1729</v>
      </c>
      <c r="B1730" s="19" t="s">
        <v>6191</v>
      </c>
      <c r="C1730" s="250">
        <v>61091000000</v>
      </c>
      <c r="D1730" s="261" t="s">
        <v>856</v>
      </c>
      <c r="E1730" s="143" t="str">
        <f t="shared" si="70"/>
        <v>Շապիկ</v>
      </c>
      <c r="F1730" s="273" t="s">
        <v>46</v>
      </c>
      <c r="G1730" s="144">
        <f>VLOOKUP(E1730,subcategory!A:B,2,0)</f>
        <v>73</v>
      </c>
      <c r="H1730" s="273" t="s">
        <v>20</v>
      </c>
      <c r="I1730" s="213" t="e">
        <f>VLOOKUP(H1730,gender!A:B,2,0)</f>
        <v>#N/A</v>
      </c>
      <c r="J1730" s="273">
        <v>230</v>
      </c>
      <c r="K1730" s="273">
        <v>230</v>
      </c>
      <c r="L1730" s="273">
        <v>1</v>
      </c>
      <c r="M1730" s="273" t="s">
        <v>7157</v>
      </c>
      <c r="N1730" s="144">
        <f>VLOOKUP(M1730,brand!A:B,2,0)</f>
        <v>840</v>
      </c>
      <c r="O1730" s="144"/>
      <c r="P1730" s="144" t="e">
        <f>VLOOKUP(O1730,country!A:B,2,0)</f>
        <v>#N/A</v>
      </c>
      <c r="Q1730" s="273" t="s">
        <v>436</v>
      </c>
      <c r="R1730" s="144" t="str">
        <f t="shared" si="71"/>
        <v>100% Բամբակ</v>
      </c>
      <c r="S1730" s="144" t="s">
        <v>7205</v>
      </c>
      <c r="T1730" s="144" t="e">
        <f>VLOOKUP(R1730,material!A:B,2,0)</f>
        <v>#N/A</v>
      </c>
      <c r="U1730" s="141" t="s">
        <v>7157</v>
      </c>
      <c r="V1730" s="141"/>
      <c r="W1730" s="273" t="s">
        <v>7719</v>
      </c>
      <c r="X1730" s="141" t="e">
        <f>VLOOKUP(W1730,SIZE!A:B,2,0)</f>
        <v>#N/A</v>
      </c>
      <c r="Y1730" s="141">
        <v>0</v>
      </c>
      <c r="Z1730" s="141" t="s">
        <v>1071</v>
      </c>
      <c r="AA1730" s="141">
        <f>VLOOKUP(Z1730,COLOR!A:B,2,0)</f>
        <v>12</v>
      </c>
      <c r="AB1730" s="130"/>
      <c r="AC1730" s="130"/>
      <c r="AD1730" s="130"/>
      <c r="AE1730" s="130"/>
      <c r="AF1730" s="130"/>
      <c r="AG1730" s="130"/>
      <c r="AH1730" s="130"/>
      <c r="AI1730" s="130"/>
      <c r="AJ1730" s="130"/>
      <c r="AK1730" s="130"/>
      <c r="AL1730" s="130"/>
      <c r="AM1730" s="130"/>
    </row>
    <row r="1731" spans="1:39" ht="20.25" customHeight="1">
      <c r="A1731" s="132">
        <v>1730</v>
      </c>
      <c r="B1731" s="19" t="s">
        <v>6192</v>
      </c>
      <c r="C1731" s="250">
        <v>62046318000</v>
      </c>
      <c r="D1731" s="261" t="s">
        <v>2438</v>
      </c>
      <c r="E1731" s="143" t="str">
        <f t="shared" ref="E1731:E1794" si="72">PROPER(F1731)</f>
        <v>Տաբատներ</v>
      </c>
      <c r="F1731" s="273" t="s">
        <v>7795</v>
      </c>
      <c r="G1731" s="144">
        <f>VLOOKUP(E1731,subcategory!A:B,2,0)</f>
        <v>93</v>
      </c>
      <c r="H1731" s="273" t="s">
        <v>20</v>
      </c>
      <c r="I1731" s="213" t="e">
        <f>VLOOKUP(H1731,gender!A:B,2,0)</f>
        <v>#N/A</v>
      </c>
      <c r="J1731" s="273">
        <v>345</v>
      </c>
      <c r="K1731" s="273">
        <v>345</v>
      </c>
      <c r="L1731" s="273">
        <v>1</v>
      </c>
      <c r="M1731" s="273" t="s">
        <v>7157</v>
      </c>
      <c r="N1731" s="144">
        <f>VLOOKUP(M1731,brand!A:B,2,0)</f>
        <v>840</v>
      </c>
      <c r="O1731" s="144"/>
      <c r="P1731" s="144" t="e">
        <f>VLOOKUP(O1731,country!A:B,2,0)</f>
        <v>#N/A</v>
      </c>
      <c r="Q1731" s="273" t="s">
        <v>568</v>
      </c>
      <c r="R1731" s="144" t="str">
        <f t="shared" si="71"/>
        <v>89% Պոլիէստեր, 11% Էլաստան</v>
      </c>
      <c r="S1731" s="144" t="s">
        <v>7440</v>
      </c>
      <c r="T1731" s="144" t="e">
        <f>VLOOKUP(R1731,material!A:B,2,0)</f>
        <v>#N/A</v>
      </c>
      <c r="U1731" s="141" t="s">
        <v>7157</v>
      </c>
      <c r="V1731" s="141"/>
      <c r="W1731" s="273">
        <v>48</v>
      </c>
      <c r="X1731" s="141">
        <f>VLOOKUP(W1731,SIZE!A:B,2,0)</f>
        <v>101</v>
      </c>
      <c r="Y1731" s="141">
        <v>0</v>
      </c>
      <c r="Z1731" s="141" t="s">
        <v>1057</v>
      </c>
      <c r="AA1731" s="141">
        <f>VLOOKUP(Z1731,COLOR!A:B,2,0)</f>
        <v>5</v>
      </c>
      <c r="AB1731" s="130"/>
      <c r="AC1731" s="130"/>
      <c r="AD1731" s="130"/>
      <c r="AE1731" s="130"/>
      <c r="AF1731" s="130"/>
      <c r="AG1731" s="130"/>
      <c r="AH1731" s="130"/>
      <c r="AI1731" s="130"/>
      <c r="AJ1731" s="130"/>
      <c r="AK1731" s="130"/>
      <c r="AL1731" s="130"/>
      <c r="AM1731" s="130"/>
    </row>
    <row r="1732" spans="1:39" ht="20.25" customHeight="1">
      <c r="A1732" s="132">
        <v>1731</v>
      </c>
      <c r="B1732" s="19" t="s">
        <v>6193</v>
      </c>
      <c r="C1732" s="250">
        <v>61043300000</v>
      </c>
      <c r="D1732" s="263" t="s">
        <v>569</v>
      </c>
      <c r="E1732" s="143" t="str">
        <f t="shared" si="72"/>
        <v>Պիջակ</v>
      </c>
      <c r="F1732" s="273" t="s">
        <v>154</v>
      </c>
      <c r="G1732" s="144">
        <f>VLOOKUP(E1732,subcategory!A:B,2,0)</f>
        <v>153</v>
      </c>
      <c r="H1732" s="273" t="s">
        <v>20</v>
      </c>
      <c r="I1732" s="213" t="e">
        <f>VLOOKUP(H1732,gender!A:B,2,0)</f>
        <v>#N/A</v>
      </c>
      <c r="J1732" s="273">
        <v>555</v>
      </c>
      <c r="K1732" s="273">
        <v>555</v>
      </c>
      <c r="L1732" s="273">
        <v>1</v>
      </c>
      <c r="M1732" s="273" t="s">
        <v>7157</v>
      </c>
      <c r="N1732" s="144">
        <f>VLOOKUP(M1732,brand!A:B,2,0)</f>
        <v>840</v>
      </c>
      <c r="O1732" s="144"/>
      <c r="P1732" s="144" t="e">
        <f>VLOOKUP(O1732,country!A:B,2,0)</f>
        <v>#N/A</v>
      </c>
      <c r="Q1732" s="273" t="s">
        <v>568</v>
      </c>
      <c r="R1732" s="144" t="str">
        <f t="shared" si="71"/>
        <v>64% Լիոսել, 30% Վիսկոզ</v>
      </c>
      <c r="S1732" s="144" t="s">
        <v>7465</v>
      </c>
      <c r="T1732" s="144" t="e">
        <f>VLOOKUP(R1732,material!A:B,2,0)</f>
        <v>#N/A</v>
      </c>
      <c r="U1732" s="141" t="s">
        <v>7157</v>
      </c>
      <c r="V1732" s="141"/>
      <c r="W1732" s="273">
        <v>44</v>
      </c>
      <c r="X1732" s="141">
        <f>VLOOKUP(W1732,SIZE!A:B,2,0)</f>
        <v>95</v>
      </c>
      <c r="Y1732" s="141">
        <v>0</v>
      </c>
      <c r="Z1732" s="141" t="s">
        <v>7755</v>
      </c>
      <c r="AA1732" s="141" t="e">
        <f>VLOOKUP(Z1732,COLOR!A:B,2,0)</f>
        <v>#N/A</v>
      </c>
      <c r="AB1732" s="130"/>
      <c r="AC1732" s="130"/>
      <c r="AD1732" s="130"/>
      <c r="AE1732" s="130"/>
      <c r="AF1732" s="130"/>
      <c r="AG1732" s="130"/>
      <c r="AH1732" s="130"/>
      <c r="AI1732" s="130"/>
      <c r="AJ1732" s="130"/>
      <c r="AK1732" s="130"/>
      <c r="AL1732" s="130"/>
      <c r="AM1732" s="130"/>
    </row>
    <row r="1733" spans="1:39" ht="20.25" customHeight="1">
      <c r="A1733" s="132">
        <v>1732</v>
      </c>
      <c r="B1733" s="19" t="s">
        <v>6194</v>
      </c>
      <c r="C1733" s="250">
        <v>62046318000</v>
      </c>
      <c r="D1733" s="261" t="s">
        <v>2438</v>
      </c>
      <c r="E1733" s="143" t="str">
        <f t="shared" si="72"/>
        <v>Տաբատներ</v>
      </c>
      <c r="F1733" s="273" t="s">
        <v>7795</v>
      </c>
      <c r="G1733" s="144">
        <f>VLOOKUP(E1733,subcategory!A:B,2,0)</f>
        <v>93</v>
      </c>
      <c r="H1733" s="273" t="s">
        <v>20</v>
      </c>
      <c r="I1733" s="213" t="e">
        <f>VLOOKUP(H1733,gender!A:B,2,0)</f>
        <v>#N/A</v>
      </c>
      <c r="J1733" s="273">
        <v>160</v>
      </c>
      <c r="K1733" s="273">
        <v>160</v>
      </c>
      <c r="L1733" s="273">
        <v>1</v>
      </c>
      <c r="M1733" s="273" t="s">
        <v>7157</v>
      </c>
      <c r="N1733" s="144">
        <f>VLOOKUP(M1733,brand!A:B,2,0)</f>
        <v>840</v>
      </c>
      <c r="O1733" s="144"/>
      <c r="P1733" s="144" t="e">
        <f>VLOOKUP(O1733,country!A:B,2,0)</f>
        <v>#N/A</v>
      </c>
      <c r="Q1733" s="273" t="s">
        <v>421</v>
      </c>
      <c r="R1733" s="144" t="str">
        <f t="shared" si="71"/>
        <v>100% Պոլիէստեր</v>
      </c>
      <c r="S1733" s="144" t="s">
        <v>7446</v>
      </c>
      <c r="T1733" s="144" t="e">
        <f>VLOOKUP(R1733,material!A:B,2,0)</f>
        <v>#N/A</v>
      </c>
      <c r="U1733" s="141" t="s">
        <v>7157</v>
      </c>
      <c r="V1733" s="141"/>
      <c r="W1733" s="273" t="s">
        <v>810</v>
      </c>
      <c r="X1733" s="141">
        <f>VLOOKUP(W1733,SIZE!A:B,2,0)</f>
        <v>122</v>
      </c>
      <c r="Y1733" s="141">
        <v>0</v>
      </c>
      <c r="Z1733" s="141" t="s">
        <v>2095</v>
      </c>
      <c r="AA1733" s="141">
        <f>VLOOKUP(Z1733,COLOR!A:B,2,0)</f>
        <v>17</v>
      </c>
      <c r="AB1733" s="130"/>
      <c r="AC1733" s="130"/>
      <c r="AD1733" s="130"/>
      <c r="AE1733" s="130"/>
      <c r="AF1733" s="130"/>
      <c r="AG1733" s="130"/>
      <c r="AH1733" s="130"/>
      <c r="AI1733" s="130"/>
      <c r="AJ1733" s="130"/>
      <c r="AK1733" s="130"/>
      <c r="AL1733" s="130"/>
      <c r="AM1733" s="130"/>
    </row>
    <row r="1734" spans="1:39" ht="20.25" customHeight="1">
      <c r="A1734" s="132">
        <v>1733</v>
      </c>
      <c r="B1734" s="19" t="s">
        <v>6195</v>
      </c>
      <c r="C1734" s="250">
        <v>62046990000</v>
      </c>
      <c r="D1734" s="261" t="s">
        <v>7046</v>
      </c>
      <c r="E1734" s="143" t="str">
        <f t="shared" si="72"/>
        <v>Տաբատներ</v>
      </c>
      <c r="F1734" s="273" t="s">
        <v>7795</v>
      </c>
      <c r="G1734" s="144">
        <f>VLOOKUP(E1734,subcategory!A:B,2,0)</f>
        <v>93</v>
      </c>
      <c r="H1734" s="273" t="s">
        <v>20</v>
      </c>
      <c r="I1734" s="213" t="e">
        <f>VLOOKUP(H1734,gender!A:B,2,0)</f>
        <v>#N/A</v>
      </c>
      <c r="J1734" s="273">
        <v>295</v>
      </c>
      <c r="K1734" s="273">
        <v>295</v>
      </c>
      <c r="L1734" s="273">
        <v>1</v>
      </c>
      <c r="M1734" s="273" t="s">
        <v>7157</v>
      </c>
      <c r="N1734" s="144">
        <f>VLOOKUP(M1734,brand!A:B,2,0)</f>
        <v>840</v>
      </c>
      <c r="O1734" s="144"/>
      <c r="P1734" s="144" t="e">
        <f>VLOOKUP(O1734,country!A:B,2,0)</f>
        <v>#N/A</v>
      </c>
      <c r="Q1734" s="273" t="s">
        <v>421</v>
      </c>
      <c r="R1734" s="144" t="str">
        <f t="shared" si="71"/>
        <v>92% Վիսկոզ, 8% Պոլիէստեր</v>
      </c>
      <c r="S1734" s="144" t="s">
        <v>7452</v>
      </c>
      <c r="T1734" s="144" t="e">
        <f>VLOOKUP(R1734,material!A:B,2,0)</f>
        <v>#N/A</v>
      </c>
      <c r="U1734" s="141" t="s">
        <v>7157</v>
      </c>
      <c r="V1734" s="141"/>
      <c r="W1734" s="273">
        <v>50</v>
      </c>
      <c r="X1734" s="141">
        <f>VLOOKUP(W1734,SIZE!A:B,2,0)</f>
        <v>105</v>
      </c>
      <c r="Y1734" s="141">
        <v>0</v>
      </c>
      <c r="Z1734" s="141" t="s">
        <v>7755</v>
      </c>
      <c r="AA1734" s="141" t="e">
        <f>VLOOKUP(Z1734,COLOR!A:B,2,0)</f>
        <v>#N/A</v>
      </c>
      <c r="AB1734" s="130"/>
      <c r="AC1734" s="130"/>
      <c r="AD1734" s="130"/>
      <c r="AE1734" s="130"/>
      <c r="AF1734" s="130"/>
      <c r="AG1734" s="130"/>
      <c r="AH1734" s="130"/>
      <c r="AI1734" s="130"/>
      <c r="AJ1734" s="130"/>
      <c r="AK1734" s="130"/>
      <c r="AL1734" s="130"/>
      <c r="AM1734" s="130"/>
    </row>
    <row r="1735" spans="1:39" ht="20.25" customHeight="1">
      <c r="A1735" s="132">
        <v>1734</v>
      </c>
      <c r="B1735" s="19" t="s">
        <v>6196</v>
      </c>
      <c r="C1735" s="250">
        <v>62046990000</v>
      </c>
      <c r="D1735" s="261" t="s">
        <v>7046</v>
      </c>
      <c r="E1735" s="143" t="str">
        <f t="shared" si="72"/>
        <v>Տաբատներ</v>
      </c>
      <c r="F1735" s="273" t="s">
        <v>7795</v>
      </c>
      <c r="G1735" s="144">
        <f>VLOOKUP(E1735,subcategory!A:B,2,0)</f>
        <v>93</v>
      </c>
      <c r="H1735" s="273" t="s">
        <v>20</v>
      </c>
      <c r="I1735" s="213" t="e">
        <f>VLOOKUP(H1735,gender!A:B,2,0)</f>
        <v>#N/A</v>
      </c>
      <c r="J1735" s="273">
        <v>430</v>
      </c>
      <c r="K1735" s="273">
        <v>430</v>
      </c>
      <c r="L1735" s="273">
        <v>1</v>
      </c>
      <c r="M1735" s="273" t="s">
        <v>7157</v>
      </c>
      <c r="N1735" s="144">
        <f>VLOOKUP(M1735,brand!A:B,2,0)</f>
        <v>840</v>
      </c>
      <c r="O1735" s="144"/>
      <c r="P1735" s="144" t="e">
        <f>VLOOKUP(O1735,country!A:B,2,0)</f>
        <v>#N/A</v>
      </c>
      <c r="Q1735" s="273" t="s">
        <v>421</v>
      </c>
      <c r="R1735" s="144" t="str">
        <f t="shared" si="71"/>
        <v>92% Վիսկոզ, 8% Պոլիէստեր</v>
      </c>
      <c r="S1735" s="144" t="s">
        <v>7452</v>
      </c>
      <c r="T1735" s="144" t="e">
        <f>VLOOKUP(R1735,material!A:B,2,0)</f>
        <v>#N/A</v>
      </c>
      <c r="U1735" s="141" t="s">
        <v>7157</v>
      </c>
      <c r="V1735" s="141"/>
      <c r="W1735" s="273">
        <v>52</v>
      </c>
      <c r="X1735" s="141">
        <f>VLOOKUP(W1735,SIZE!A:B,2,0)</f>
        <v>106</v>
      </c>
      <c r="Y1735" s="141">
        <v>0</v>
      </c>
      <c r="Z1735" s="141" t="s">
        <v>7755</v>
      </c>
      <c r="AA1735" s="141" t="e">
        <f>VLOOKUP(Z1735,COLOR!A:B,2,0)</f>
        <v>#N/A</v>
      </c>
      <c r="AB1735" s="130"/>
      <c r="AC1735" s="130"/>
      <c r="AD1735" s="130"/>
      <c r="AE1735" s="130"/>
      <c r="AF1735" s="130"/>
      <c r="AG1735" s="130"/>
      <c r="AH1735" s="130"/>
      <c r="AI1735" s="130"/>
      <c r="AJ1735" s="130"/>
      <c r="AK1735" s="130"/>
      <c r="AL1735" s="130"/>
      <c r="AM1735" s="130"/>
    </row>
    <row r="1736" spans="1:39" ht="20.25" customHeight="1">
      <c r="A1736" s="132">
        <v>1735</v>
      </c>
      <c r="B1736" s="19" t="s">
        <v>6197</v>
      </c>
      <c r="C1736" s="250">
        <v>62046990000</v>
      </c>
      <c r="D1736" s="261" t="s">
        <v>7046</v>
      </c>
      <c r="E1736" s="143" t="str">
        <f t="shared" si="72"/>
        <v>Տաբատներ</v>
      </c>
      <c r="F1736" s="273" t="s">
        <v>7795</v>
      </c>
      <c r="G1736" s="144">
        <f>VLOOKUP(E1736,subcategory!A:B,2,0)</f>
        <v>93</v>
      </c>
      <c r="H1736" s="273" t="s">
        <v>20</v>
      </c>
      <c r="I1736" s="213" t="e">
        <f>VLOOKUP(H1736,gender!A:B,2,0)</f>
        <v>#N/A</v>
      </c>
      <c r="J1736" s="273">
        <v>350</v>
      </c>
      <c r="K1736" s="273">
        <v>350</v>
      </c>
      <c r="L1736" s="273">
        <v>1</v>
      </c>
      <c r="M1736" s="273" t="s">
        <v>7157</v>
      </c>
      <c r="N1736" s="144">
        <f>VLOOKUP(M1736,brand!A:B,2,0)</f>
        <v>840</v>
      </c>
      <c r="O1736" s="144"/>
      <c r="P1736" s="144" t="e">
        <f>VLOOKUP(O1736,country!A:B,2,0)</f>
        <v>#N/A</v>
      </c>
      <c r="Q1736" s="273" t="s">
        <v>421</v>
      </c>
      <c r="R1736" s="144" t="str">
        <f t="shared" si="71"/>
        <v>92% Վիսկոզ, 8% Պոլիէստեր</v>
      </c>
      <c r="S1736" s="144" t="s">
        <v>7452</v>
      </c>
      <c r="T1736" s="144" t="e">
        <f>VLOOKUP(R1736,material!A:B,2,0)</f>
        <v>#N/A</v>
      </c>
      <c r="U1736" s="141" t="s">
        <v>7157</v>
      </c>
      <c r="V1736" s="141"/>
      <c r="W1736" s="273">
        <v>48</v>
      </c>
      <c r="X1736" s="141">
        <f>VLOOKUP(W1736,SIZE!A:B,2,0)</f>
        <v>101</v>
      </c>
      <c r="Y1736" s="141">
        <v>0</v>
      </c>
      <c r="Z1736" s="141" t="s">
        <v>1061</v>
      </c>
      <c r="AA1736" s="141">
        <f>VLOOKUP(Z1736,COLOR!A:B,2,0)</f>
        <v>4</v>
      </c>
      <c r="AB1736" s="130"/>
      <c r="AC1736" s="130"/>
      <c r="AD1736" s="130"/>
      <c r="AE1736" s="130"/>
      <c r="AF1736" s="130"/>
      <c r="AG1736" s="130"/>
      <c r="AH1736" s="130"/>
      <c r="AI1736" s="130"/>
      <c r="AJ1736" s="130"/>
      <c r="AK1736" s="130"/>
      <c r="AL1736" s="130"/>
      <c r="AM1736" s="130"/>
    </row>
    <row r="1737" spans="1:39" ht="20.25" customHeight="1">
      <c r="A1737" s="132">
        <v>1736</v>
      </c>
      <c r="B1737" s="19" t="s">
        <v>6198</v>
      </c>
      <c r="C1737" s="250">
        <v>61069090000</v>
      </c>
      <c r="D1737" s="261" t="s">
        <v>1218</v>
      </c>
      <c r="E1737" s="143" t="str">
        <f t="shared" si="72"/>
        <v>Վերնաշապիկ</v>
      </c>
      <c r="F1737" s="273" t="s">
        <v>47</v>
      </c>
      <c r="G1737" s="144">
        <f>VLOOKUP(E1737,subcategory!A:B,2,0)</f>
        <v>82</v>
      </c>
      <c r="H1737" s="273" t="s">
        <v>20</v>
      </c>
      <c r="I1737" s="213" t="e">
        <f>VLOOKUP(H1737,gender!A:B,2,0)</f>
        <v>#N/A</v>
      </c>
      <c r="J1737" s="273">
        <v>345</v>
      </c>
      <c r="K1737" s="273">
        <v>345</v>
      </c>
      <c r="L1737" s="273">
        <v>1</v>
      </c>
      <c r="M1737" s="273" t="s">
        <v>7157</v>
      </c>
      <c r="N1737" s="144">
        <f>VLOOKUP(M1737,brand!A:B,2,0)</f>
        <v>840</v>
      </c>
      <c r="O1737" s="144"/>
      <c r="P1737" s="144" t="e">
        <f>VLOOKUP(O1737,country!A:B,2,0)</f>
        <v>#N/A</v>
      </c>
      <c r="Q1737" s="273" t="s">
        <v>421</v>
      </c>
      <c r="R1737" s="144" t="str">
        <f t="shared" si="71"/>
        <v>64% Վիսկոզ, 36% Լիոն</v>
      </c>
      <c r="S1737" s="144" t="s">
        <v>7466</v>
      </c>
      <c r="T1737" s="144" t="e">
        <f>VLOOKUP(R1737,material!A:B,2,0)</f>
        <v>#N/A</v>
      </c>
      <c r="U1737" s="141" t="s">
        <v>7157</v>
      </c>
      <c r="V1737" s="141"/>
      <c r="W1737" s="273" t="s">
        <v>828</v>
      </c>
      <c r="X1737" s="141">
        <f>VLOOKUP(W1737,SIZE!A:B,2,0)</f>
        <v>124</v>
      </c>
      <c r="Y1737" s="141">
        <v>0</v>
      </c>
      <c r="Z1737" s="141" t="s">
        <v>1118</v>
      </c>
      <c r="AA1737" s="141" t="e">
        <f>VLOOKUP(Z1737,COLOR!A:B,2,0)</f>
        <v>#N/A</v>
      </c>
      <c r="AB1737" s="130"/>
      <c r="AC1737" s="130"/>
      <c r="AD1737" s="130"/>
      <c r="AE1737" s="130"/>
      <c r="AF1737" s="130"/>
      <c r="AG1737" s="130"/>
      <c r="AH1737" s="130"/>
      <c r="AI1737" s="130"/>
      <c r="AJ1737" s="130"/>
      <c r="AK1737" s="130"/>
      <c r="AL1737" s="130"/>
      <c r="AM1737" s="130"/>
    </row>
    <row r="1738" spans="1:39" ht="20.25" customHeight="1">
      <c r="A1738" s="132">
        <v>1737</v>
      </c>
      <c r="B1738" s="19" t="s">
        <v>6199</v>
      </c>
      <c r="C1738" s="250">
        <v>62046990000</v>
      </c>
      <c r="D1738" s="261" t="s">
        <v>7046</v>
      </c>
      <c r="E1738" s="143" t="str">
        <f t="shared" si="72"/>
        <v>Տաբատներ</v>
      </c>
      <c r="F1738" s="273" t="s">
        <v>7795</v>
      </c>
      <c r="G1738" s="144">
        <f>VLOOKUP(E1738,subcategory!A:B,2,0)</f>
        <v>93</v>
      </c>
      <c r="H1738" s="273" t="s">
        <v>20</v>
      </c>
      <c r="I1738" s="213" t="e">
        <f>VLOOKUP(H1738,gender!A:B,2,0)</f>
        <v>#N/A</v>
      </c>
      <c r="J1738" s="273">
        <v>390</v>
      </c>
      <c r="K1738" s="273">
        <v>390</v>
      </c>
      <c r="L1738" s="273">
        <v>1</v>
      </c>
      <c r="M1738" s="273" t="s">
        <v>7157</v>
      </c>
      <c r="N1738" s="144">
        <f>VLOOKUP(M1738,brand!A:B,2,0)</f>
        <v>840</v>
      </c>
      <c r="O1738" s="144"/>
      <c r="P1738" s="144" t="e">
        <f>VLOOKUP(O1738,country!A:B,2,0)</f>
        <v>#N/A</v>
      </c>
      <c r="Q1738" s="273" t="s">
        <v>421</v>
      </c>
      <c r="R1738" s="144" t="str">
        <f t="shared" si="71"/>
        <v>92% Վիսկոզ, 8% Պոլիէստեր</v>
      </c>
      <c r="S1738" s="144" t="s">
        <v>7452</v>
      </c>
      <c r="T1738" s="144" t="e">
        <f>VLOOKUP(R1738,material!A:B,2,0)</f>
        <v>#N/A</v>
      </c>
      <c r="U1738" s="141" t="s">
        <v>7157</v>
      </c>
      <c r="V1738" s="141"/>
      <c r="W1738" s="273" t="s">
        <v>828</v>
      </c>
      <c r="X1738" s="141">
        <f>VLOOKUP(W1738,SIZE!A:B,2,0)</f>
        <v>124</v>
      </c>
      <c r="Y1738" s="141">
        <v>0</v>
      </c>
      <c r="Z1738" s="141" t="s">
        <v>1061</v>
      </c>
      <c r="AA1738" s="141">
        <f>VLOOKUP(Z1738,COLOR!A:B,2,0)</f>
        <v>4</v>
      </c>
      <c r="AB1738" s="130"/>
      <c r="AC1738" s="130"/>
      <c r="AD1738" s="130"/>
      <c r="AE1738" s="130"/>
      <c r="AF1738" s="130"/>
      <c r="AG1738" s="130"/>
      <c r="AH1738" s="130"/>
      <c r="AI1738" s="130"/>
      <c r="AJ1738" s="130"/>
      <c r="AK1738" s="130"/>
      <c r="AL1738" s="130"/>
      <c r="AM1738" s="130"/>
    </row>
    <row r="1739" spans="1:39" ht="20.25" customHeight="1">
      <c r="A1739" s="132">
        <v>1738</v>
      </c>
      <c r="B1739" s="19" t="s">
        <v>6200</v>
      </c>
      <c r="C1739" s="250">
        <v>61043300000</v>
      </c>
      <c r="D1739" s="263" t="s">
        <v>569</v>
      </c>
      <c r="E1739" s="143" t="str">
        <f t="shared" si="72"/>
        <v>Պիջակ</v>
      </c>
      <c r="F1739" s="273" t="s">
        <v>154</v>
      </c>
      <c r="G1739" s="144">
        <f>VLOOKUP(E1739,subcategory!A:B,2,0)</f>
        <v>153</v>
      </c>
      <c r="H1739" s="273" t="s">
        <v>20</v>
      </c>
      <c r="I1739" s="213" t="e">
        <f>VLOOKUP(H1739,gender!A:B,2,0)</f>
        <v>#N/A</v>
      </c>
      <c r="J1739" s="273">
        <v>590</v>
      </c>
      <c r="K1739" s="273">
        <v>590</v>
      </c>
      <c r="L1739" s="273">
        <v>1</v>
      </c>
      <c r="M1739" s="273" t="s">
        <v>7157</v>
      </c>
      <c r="N1739" s="144">
        <f>VLOOKUP(M1739,brand!A:B,2,0)</f>
        <v>840</v>
      </c>
      <c r="O1739" s="144"/>
      <c r="P1739" s="144" t="e">
        <f>VLOOKUP(O1739,country!A:B,2,0)</f>
        <v>#N/A</v>
      </c>
      <c r="Q1739" s="273" t="s">
        <v>568</v>
      </c>
      <c r="R1739" s="144" t="str">
        <f t="shared" si="71"/>
        <v>64% Լիոսել, 30% Վիսկոզ</v>
      </c>
      <c r="S1739" s="144" t="s">
        <v>7465</v>
      </c>
      <c r="T1739" s="144" t="e">
        <f>VLOOKUP(R1739,material!A:B,2,0)</f>
        <v>#N/A</v>
      </c>
      <c r="U1739" s="141" t="s">
        <v>7157</v>
      </c>
      <c r="V1739" s="141"/>
      <c r="W1739" s="273">
        <v>48</v>
      </c>
      <c r="X1739" s="141">
        <f>VLOOKUP(W1739,SIZE!A:B,2,0)</f>
        <v>101</v>
      </c>
      <c r="Y1739" s="141">
        <v>0</v>
      </c>
      <c r="Z1739" s="141" t="s">
        <v>1061</v>
      </c>
      <c r="AA1739" s="141">
        <f>VLOOKUP(Z1739,COLOR!A:B,2,0)</f>
        <v>4</v>
      </c>
      <c r="AB1739" s="130"/>
      <c r="AC1739" s="130"/>
      <c r="AD1739" s="130"/>
      <c r="AE1739" s="130"/>
      <c r="AF1739" s="130"/>
      <c r="AG1739" s="130"/>
      <c r="AH1739" s="130"/>
      <c r="AI1739" s="130"/>
      <c r="AJ1739" s="130"/>
      <c r="AK1739" s="130"/>
      <c r="AL1739" s="130"/>
      <c r="AM1739" s="130"/>
    </row>
    <row r="1740" spans="1:39" ht="20.25" customHeight="1">
      <c r="A1740" s="132">
        <v>1739</v>
      </c>
      <c r="B1740" s="19" t="s">
        <v>6201</v>
      </c>
      <c r="C1740" s="250">
        <v>62046318000</v>
      </c>
      <c r="D1740" s="261" t="s">
        <v>2438</v>
      </c>
      <c r="E1740" s="143" t="str">
        <f t="shared" si="72"/>
        <v>Տաբատներ</v>
      </c>
      <c r="F1740" s="273" t="s">
        <v>7795</v>
      </c>
      <c r="G1740" s="144">
        <f>VLOOKUP(E1740,subcategory!A:B,2,0)</f>
        <v>93</v>
      </c>
      <c r="H1740" s="273" t="s">
        <v>20</v>
      </c>
      <c r="I1740" s="213" t="e">
        <f>VLOOKUP(H1740,gender!A:B,2,0)</f>
        <v>#N/A</v>
      </c>
      <c r="J1740" s="273">
        <v>245</v>
      </c>
      <c r="K1740" s="273">
        <v>245</v>
      </c>
      <c r="L1740" s="273">
        <v>1</v>
      </c>
      <c r="M1740" s="273" t="s">
        <v>7157</v>
      </c>
      <c r="N1740" s="144">
        <f>VLOOKUP(M1740,brand!A:B,2,0)</f>
        <v>840</v>
      </c>
      <c r="O1740" s="144"/>
      <c r="P1740" s="144" t="e">
        <f>VLOOKUP(O1740,country!A:B,2,0)</f>
        <v>#N/A</v>
      </c>
      <c r="Q1740" s="273" t="s">
        <v>568</v>
      </c>
      <c r="R1740" s="144" t="str">
        <f t="shared" si="71"/>
        <v>64% Լիոսել, 30% Վիսկոզ</v>
      </c>
      <c r="S1740" s="144" t="s">
        <v>7465</v>
      </c>
      <c r="T1740" s="144" t="e">
        <f>VLOOKUP(R1740,material!A:B,2,0)</f>
        <v>#N/A</v>
      </c>
      <c r="U1740" s="141" t="s">
        <v>7157</v>
      </c>
      <c r="V1740" s="141"/>
      <c r="W1740" s="273">
        <v>42</v>
      </c>
      <c r="X1740" s="141">
        <f>VLOOKUP(W1740,SIZE!A:B,2,0)</f>
        <v>88</v>
      </c>
      <c r="Y1740" s="141">
        <v>0</v>
      </c>
      <c r="Z1740" s="141" t="s">
        <v>7755</v>
      </c>
      <c r="AA1740" s="141" t="e">
        <f>VLOOKUP(Z1740,COLOR!A:B,2,0)</f>
        <v>#N/A</v>
      </c>
      <c r="AB1740" s="130"/>
      <c r="AC1740" s="130"/>
      <c r="AD1740" s="130"/>
      <c r="AE1740" s="130"/>
      <c r="AF1740" s="130"/>
      <c r="AG1740" s="130"/>
      <c r="AH1740" s="130"/>
      <c r="AI1740" s="130"/>
      <c r="AJ1740" s="130"/>
      <c r="AK1740" s="130"/>
      <c r="AL1740" s="130"/>
      <c r="AM1740" s="130"/>
    </row>
    <row r="1741" spans="1:39" ht="20.25" customHeight="1">
      <c r="A1741" s="132">
        <v>1740</v>
      </c>
      <c r="B1741" s="19" t="s">
        <v>6202</v>
      </c>
      <c r="C1741" s="250">
        <v>61099090000</v>
      </c>
      <c r="D1741" s="261" t="s">
        <v>2307</v>
      </c>
      <c r="E1741" s="143" t="str">
        <f t="shared" si="72"/>
        <v>Շապիկ</v>
      </c>
      <c r="F1741" s="273" t="s">
        <v>46</v>
      </c>
      <c r="G1741" s="144">
        <f>VLOOKUP(E1741,subcategory!A:B,2,0)</f>
        <v>73</v>
      </c>
      <c r="H1741" s="273" t="s">
        <v>20</v>
      </c>
      <c r="I1741" s="213" t="e">
        <f>VLOOKUP(H1741,gender!A:B,2,0)</f>
        <v>#N/A</v>
      </c>
      <c r="J1741" s="273">
        <v>205</v>
      </c>
      <c r="K1741" s="273">
        <v>205</v>
      </c>
      <c r="L1741" s="273">
        <v>1</v>
      </c>
      <c r="M1741" s="273" t="s">
        <v>7157</v>
      </c>
      <c r="N1741" s="144">
        <f>VLOOKUP(M1741,brand!A:B,2,0)</f>
        <v>840</v>
      </c>
      <c r="O1741" s="144"/>
      <c r="P1741" s="144" t="e">
        <f>VLOOKUP(O1741,country!A:B,2,0)</f>
        <v>#N/A</v>
      </c>
      <c r="Q1741" s="273" t="s">
        <v>436</v>
      </c>
      <c r="R1741" s="144" t="str">
        <f t="shared" si="71"/>
        <v>97% Վիսկոզ</v>
      </c>
      <c r="S1741" s="144" t="s">
        <v>7467</v>
      </c>
      <c r="T1741" s="144" t="e">
        <f>VLOOKUP(R1741,material!A:B,2,0)</f>
        <v>#N/A</v>
      </c>
      <c r="U1741" s="141" t="s">
        <v>7157</v>
      </c>
      <c r="V1741" s="141"/>
      <c r="W1741" s="273" t="s">
        <v>828</v>
      </c>
      <c r="X1741" s="141">
        <f>VLOOKUP(W1741,SIZE!A:B,2,0)</f>
        <v>124</v>
      </c>
      <c r="Y1741" s="141">
        <v>0</v>
      </c>
      <c r="Z1741" s="141" t="s">
        <v>1071</v>
      </c>
      <c r="AA1741" s="141">
        <f>VLOOKUP(Z1741,COLOR!A:B,2,0)</f>
        <v>12</v>
      </c>
      <c r="AB1741" s="130"/>
      <c r="AC1741" s="130"/>
      <c r="AD1741" s="130"/>
      <c r="AE1741" s="130"/>
      <c r="AF1741" s="130"/>
      <c r="AG1741" s="130"/>
      <c r="AH1741" s="130"/>
      <c r="AI1741" s="130"/>
      <c r="AJ1741" s="130"/>
      <c r="AK1741" s="130"/>
      <c r="AL1741" s="130"/>
      <c r="AM1741" s="130"/>
    </row>
    <row r="1742" spans="1:39" ht="20.25" customHeight="1">
      <c r="A1742" s="132">
        <v>1741</v>
      </c>
      <c r="B1742" s="19" t="s">
        <v>6203</v>
      </c>
      <c r="C1742" s="250">
        <v>61091000000</v>
      </c>
      <c r="D1742" s="261" t="s">
        <v>500</v>
      </c>
      <c r="E1742" s="143" t="str">
        <f t="shared" si="72"/>
        <v>Շապիկ</v>
      </c>
      <c r="F1742" s="273" t="s">
        <v>46</v>
      </c>
      <c r="G1742" s="144">
        <f>VLOOKUP(E1742,subcategory!A:B,2,0)</f>
        <v>73</v>
      </c>
      <c r="H1742" s="273" t="s">
        <v>20</v>
      </c>
      <c r="I1742" s="213" t="e">
        <f>VLOOKUP(H1742,gender!A:B,2,0)</f>
        <v>#N/A</v>
      </c>
      <c r="J1742" s="273">
        <v>150</v>
      </c>
      <c r="K1742" s="273">
        <v>150</v>
      </c>
      <c r="L1742" s="273">
        <v>1</v>
      </c>
      <c r="M1742" s="273" t="s">
        <v>7157</v>
      </c>
      <c r="N1742" s="144">
        <f>VLOOKUP(M1742,brand!A:B,2,0)</f>
        <v>840</v>
      </c>
      <c r="O1742" s="144"/>
      <c r="P1742" s="144" t="e">
        <f>VLOOKUP(O1742,country!A:B,2,0)</f>
        <v>#N/A</v>
      </c>
      <c r="Q1742" s="273" t="s">
        <v>468</v>
      </c>
      <c r="R1742" s="144" t="str">
        <f t="shared" si="71"/>
        <v>100% Բամբակ</v>
      </c>
      <c r="S1742" s="144" t="s">
        <v>7205</v>
      </c>
      <c r="T1742" s="144" t="e">
        <f>VLOOKUP(R1742,material!A:B,2,0)</f>
        <v>#N/A</v>
      </c>
      <c r="U1742" s="141" t="s">
        <v>7157</v>
      </c>
      <c r="V1742" s="141"/>
      <c r="W1742" s="273" t="s">
        <v>828</v>
      </c>
      <c r="X1742" s="141">
        <f>VLOOKUP(W1742,SIZE!A:B,2,0)</f>
        <v>124</v>
      </c>
      <c r="Y1742" s="141">
        <v>0</v>
      </c>
      <c r="Z1742" s="141" t="s">
        <v>1071</v>
      </c>
      <c r="AA1742" s="141">
        <f>VLOOKUP(Z1742,COLOR!A:B,2,0)</f>
        <v>12</v>
      </c>
      <c r="AB1742" s="130"/>
      <c r="AC1742" s="130"/>
      <c r="AD1742" s="130"/>
      <c r="AE1742" s="130"/>
      <c r="AF1742" s="130"/>
      <c r="AG1742" s="130"/>
      <c r="AH1742" s="130"/>
      <c r="AI1742" s="130"/>
      <c r="AJ1742" s="130"/>
      <c r="AK1742" s="130"/>
      <c r="AL1742" s="130"/>
      <c r="AM1742" s="130"/>
    </row>
    <row r="1743" spans="1:39" ht="20.25" customHeight="1">
      <c r="A1743" s="132">
        <v>1742</v>
      </c>
      <c r="B1743" s="19" t="s">
        <v>6204</v>
      </c>
      <c r="C1743" s="250">
        <v>61091000000</v>
      </c>
      <c r="D1743" s="261" t="s">
        <v>500</v>
      </c>
      <c r="E1743" s="143" t="str">
        <f t="shared" si="72"/>
        <v>Շապիկ</v>
      </c>
      <c r="F1743" s="273" t="s">
        <v>46</v>
      </c>
      <c r="G1743" s="144">
        <f>VLOOKUP(E1743,subcategory!A:B,2,0)</f>
        <v>73</v>
      </c>
      <c r="H1743" s="273" t="s">
        <v>20</v>
      </c>
      <c r="I1743" s="213" t="e">
        <f>VLOOKUP(H1743,gender!A:B,2,0)</f>
        <v>#N/A</v>
      </c>
      <c r="J1743" s="273">
        <v>160</v>
      </c>
      <c r="K1743" s="273">
        <v>160</v>
      </c>
      <c r="L1743" s="273">
        <v>1</v>
      </c>
      <c r="M1743" s="273" t="s">
        <v>7157</v>
      </c>
      <c r="N1743" s="144">
        <f>VLOOKUP(M1743,brand!A:B,2,0)</f>
        <v>840</v>
      </c>
      <c r="O1743" s="144"/>
      <c r="P1743" s="144" t="e">
        <f>VLOOKUP(O1743,country!A:B,2,0)</f>
        <v>#N/A</v>
      </c>
      <c r="Q1743" s="273" t="s">
        <v>568</v>
      </c>
      <c r="R1743" s="144" t="str">
        <f t="shared" si="71"/>
        <v>100% Բամբակ</v>
      </c>
      <c r="S1743" s="144" t="s">
        <v>7205</v>
      </c>
      <c r="T1743" s="144" t="e">
        <f>VLOOKUP(R1743,material!A:B,2,0)</f>
        <v>#N/A</v>
      </c>
      <c r="U1743" s="141" t="s">
        <v>7157</v>
      </c>
      <c r="V1743" s="141"/>
      <c r="W1743" s="273" t="s">
        <v>821</v>
      </c>
      <c r="X1743" s="141">
        <f>VLOOKUP(W1743,SIZE!A:B,2,0)</f>
        <v>3</v>
      </c>
      <c r="Y1743" s="141">
        <v>0</v>
      </c>
      <c r="Z1743" s="141" t="s">
        <v>1071</v>
      </c>
      <c r="AA1743" s="141">
        <f>VLOOKUP(Z1743,COLOR!A:B,2,0)</f>
        <v>12</v>
      </c>
      <c r="AB1743" s="130"/>
      <c r="AC1743" s="130"/>
      <c r="AD1743" s="130"/>
      <c r="AE1743" s="130"/>
      <c r="AF1743" s="130"/>
      <c r="AG1743" s="130"/>
      <c r="AH1743" s="130"/>
      <c r="AI1743" s="130"/>
      <c r="AJ1743" s="130"/>
      <c r="AK1743" s="130"/>
      <c r="AL1743" s="130"/>
      <c r="AM1743" s="130"/>
    </row>
    <row r="1744" spans="1:39" ht="20.25" customHeight="1">
      <c r="A1744" s="132">
        <v>1743</v>
      </c>
      <c r="B1744" s="19" t="s">
        <v>6205</v>
      </c>
      <c r="C1744" s="250">
        <v>61099090000</v>
      </c>
      <c r="D1744" s="261" t="s">
        <v>2307</v>
      </c>
      <c r="E1744" s="143" t="str">
        <f t="shared" si="72"/>
        <v>Շապիկ</v>
      </c>
      <c r="F1744" s="273" t="s">
        <v>46</v>
      </c>
      <c r="G1744" s="144">
        <f>VLOOKUP(E1744,subcategory!A:B,2,0)</f>
        <v>73</v>
      </c>
      <c r="H1744" s="273" t="s">
        <v>20</v>
      </c>
      <c r="I1744" s="213" t="e">
        <f>VLOOKUP(H1744,gender!A:B,2,0)</f>
        <v>#N/A</v>
      </c>
      <c r="J1744" s="273">
        <v>235</v>
      </c>
      <c r="K1744" s="273">
        <v>235</v>
      </c>
      <c r="L1744" s="273">
        <v>1</v>
      </c>
      <c r="M1744" s="273" t="s">
        <v>7157</v>
      </c>
      <c r="N1744" s="144">
        <f>VLOOKUP(M1744,brand!A:B,2,0)</f>
        <v>840</v>
      </c>
      <c r="O1744" s="144"/>
      <c r="P1744" s="144" t="e">
        <f>VLOOKUP(O1744,country!A:B,2,0)</f>
        <v>#N/A</v>
      </c>
      <c r="Q1744" s="273" t="s">
        <v>436</v>
      </c>
      <c r="R1744" s="144" t="str">
        <f t="shared" si="71"/>
        <v>100% Վիսկոզ</v>
      </c>
      <c r="S1744" s="144" t="s">
        <v>7430</v>
      </c>
      <c r="T1744" s="144" t="e">
        <f>VLOOKUP(R1744,material!A:B,2,0)</f>
        <v>#N/A</v>
      </c>
      <c r="U1744" s="141" t="s">
        <v>7157</v>
      </c>
      <c r="V1744" s="141"/>
      <c r="W1744" s="273" t="s">
        <v>828</v>
      </c>
      <c r="X1744" s="141">
        <f>VLOOKUP(W1744,SIZE!A:B,2,0)</f>
        <v>124</v>
      </c>
      <c r="Y1744" s="141">
        <v>0</v>
      </c>
      <c r="Z1744" s="141" t="s">
        <v>1071</v>
      </c>
      <c r="AA1744" s="141">
        <f>VLOOKUP(Z1744,COLOR!A:B,2,0)</f>
        <v>12</v>
      </c>
      <c r="AB1744" s="130"/>
      <c r="AC1744" s="130"/>
      <c r="AD1744" s="130"/>
      <c r="AE1744" s="130"/>
      <c r="AF1744" s="130"/>
      <c r="AG1744" s="130"/>
      <c r="AH1744" s="130"/>
      <c r="AI1744" s="130"/>
      <c r="AJ1744" s="130"/>
      <c r="AK1744" s="130"/>
      <c r="AL1744" s="130"/>
      <c r="AM1744" s="130"/>
    </row>
    <row r="1745" spans="1:39" ht="20.25" customHeight="1">
      <c r="A1745" s="132">
        <v>1744</v>
      </c>
      <c r="B1745" s="19" t="s">
        <v>6206</v>
      </c>
      <c r="C1745" s="250">
        <v>61091000000</v>
      </c>
      <c r="D1745" s="261" t="s">
        <v>856</v>
      </c>
      <c r="E1745" s="143" t="str">
        <f t="shared" si="72"/>
        <v>Շապիկ</v>
      </c>
      <c r="F1745" s="273" t="s">
        <v>46</v>
      </c>
      <c r="G1745" s="144">
        <f>VLOOKUP(E1745,subcategory!A:B,2,0)</f>
        <v>73</v>
      </c>
      <c r="H1745" s="273" t="s">
        <v>20</v>
      </c>
      <c r="I1745" s="213" t="e">
        <f>VLOOKUP(H1745,gender!A:B,2,0)</f>
        <v>#N/A</v>
      </c>
      <c r="J1745" s="273">
        <v>195</v>
      </c>
      <c r="K1745" s="273">
        <v>195</v>
      </c>
      <c r="L1745" s="273">
        <v>1</v>
      </c>
      <c r="M1745" s="273" t="s">
        <v>7157</v>
      </c>
      <c r="N1745" s="144">
        <f>VLOOKUP(M1745,brand!A:B,2,0)</f>
        <v>840</v>
      </c>
      <c r="O1745" s="144"/>
      <c r="P1745" s="144" t="e">
        <f>VLOOKUP(O1745,country!A:B,2,0)</f>
        <v>#N/A</v>
      </c>
      <c r="Q1745" s="273" t="s">
        <v>436</v>
      </c>
      <c r="R1745" s="144" t="str">
        <f t="shared" si="71"/>
        <v>100% Բամբակ</v>
      </c>
      <c r="S1745" s="144" t="s">
        <v>7205</v>
      </c>
      <c r="T1745" s="144" t="e">
        <f>VLOOKUP(R1745,material!A:B,2,0)</f>
        <v>#N/A</v>
      </c>
      <c r="U1745" s="141" t="s">
        <v>7157</v>
      </c>
      <c r="V1745" s="141"/>
      <c r="W1745" s="273" t="s">
        <v>7719</v>
      </c>
      <c r="X1745" s="141" t="e">
        <f>VLOOKUP(W1745,SIZE!A:B,2,0)</f>
        <v>#N/A</v>
      </c>
      <c r="Y1745" s="141">
        <v>0</v>
      </c>
      <c r="Z1745" s="141" t="s">
        <v>1071</v>
      </c>
      <c r="AA1745" s="141">
        <f>VLOOKUP(Z1745,COLOR!A:B,2,0)</f>
        <v>12</v>
      </c>
      <c r="AB1745" s="130"/>
      <c r="AC1745" s="130"/>
      <c r="AD1745" s="130"/>
      <c r="AE1745" s="130"/>
      <c r="AF1745" s="130"/>
      <c r="AG1745" s="130"/>
      <c r="AH1745" s="130"/>
      <c r="AI1745" s="130"/>
      <c r="AJ1745" s="130"/>
      <c r="AK1745" s="130"/>
      <c r="AL1745" s="130"/>
      <c r="AM1745" s="130"/>
    </row>
    <row r="1746" spans="1:39" ht="20.25" customHeight="1">
      <c r="A1746" s="132">
        <v>1745</v>
      </c>
      <c r="B1746" s="19" t="s">
        <v>6207</v>
      </c>
      <c r="C1746" s="250">
        <v>61099090000</v>
      </c>
      <c r="D1746" s="261" t="s">
        <v>2307</v>
      </c>
      <c r="E1746" s="143" t="str">
        <f t="shared" si="72"/>
        <v>Շապիկ</v>
      </c>
      <c r="F1746" s="273" t="s">
        <v>46</v>
      </c>
      <c r="G1746" s="144">
        <f>VLOOKUP(E1746,subcategory!A:B,2,0)</f>
        <v>73</v>
      </c>
      <c r="H1746" s="273" t="s">
        <v>20</v>
      </c>
      <c r="I1746" s="213" t="e">
        <f>VLOOKUP(H1746,gender!A:B,2,0)</f>
        <v>#N/A</v>
      </c>
      <c r="J1746" s="273">
        <v>165</v>
      </c>
      <c r="K1746" s="273">
        <v>165</v>
      </c>
      <c r="L1746" s="273">
        <v>1</v>
      </c>
      <c r="M1746" s="273" t="s">
        <v>7157</v>
      </c>
      <c r="N1746" s="144">
        <f>VLOOKUP(M1746,brand!A:B,2,0)</f>
        <v>840</v>
      </c>
      <c r="O1746" s="144"/>
      <c r="P1746" s="144" t="e">
        <f>VLOOKUP(O1746,country!A:B,2,0)</f>
        <v>#N/A</v>
      </c>
      <c r="Q1746" s="273" t="s">
        <v>436</v>
      </c>
      <c r="R1746" s="144" t="str">
        <f t="shared" si="71"/>
        <v>96% Վիսկոզ</v>
      </c>
      <c r="S1746" s="144" t="s">
        <v>7468</v>
      </c>
      <c r="T1746" s="144" t="e">
        <f>VLOOKUP(R1746,material!A:B,2,0)</f>
        <v>#N/A</v>
      </c>
      <c r="U1746" s="141" t="s">
        <v>7157</v>
      </c>
      <c r="V1746" s="141"/>
      <c r="W1746" s="273" t="s">
        <v>821</v>
      </c>
      <c r="X1746" s="141">
        <f>VLOOKUP(W1746,SIZE!A:B,2,0)</f>
        <v>3</v>
      </c>
      <c r="Y1746" s="141">
        <v>0</v>
      </c>
      <c r="Z1746" s="141" t="s">
        <v>1071</v>
      </c>
      <c r="AA1746" s="141">
        <f>VLOOKUP(Z1746,COLOR!A:B,2,0)</f>
        <v>12</v>
      </c>
      <c r="AB1746" s="130"/>
      <c r="AC1746" s="130"/>
      <c r="AD1746" s="130"/>
      <c r="AE1746" s="130"/>
      <c r="AF1746" s="130"/>
      <c r="AG1746" s="130"/>
      <c r="AH1746" s="130"/>
      <c r="AI1746" s="130"/>
      <c r="AJ1746" s="130"/>
      <c r="AK1746" s="130"/>
      <c r="AL1746" s="130"/>
      <c r="AM1746" s="130"/>
    </row>
    <row r="1747" spans="1:39" ht="20.25" customHeight="1">
      <c r="A1747" s="132">
        <v>1746</v>
      </c>
      <c r="B1747" s="19" t="s">
        <v>6208</v>
      </c>
      <c r="C1747" s="250">
        <v>61091000000</v>
      </c>
      <c r="D1747" s="261" t="s">
        <v>500</v>
      </c>
      <c r="E1747" s="143" t="str">
        <f t="shared" si="72"/>
        <v>Շապիկ</v>
      </c>
      <c r="F1747" s="273" t="s">
        <v>46</v>
      </c>
      <c r="G1747" s="144">
        <f>VLOOKUP(E1747,subcategory!A:B,2,0)</f>
        <v>73</v>
      </c>
      <c r="H1747" s="273" t="s">
        <v>20</v>
      </c>
      <c r="I1747" s="213" t="e">
        <f>VLOOKUP(H1747,gender!A:B,2,0)</f>
        <v>#N/A</v>
      </c>
      <c r="J1747" s="273">
        <v>145</v>
      </c>
      <c r="K1747" s="273">
        <v>145</v>
      </c>
      <c r="L1747" s="273">
        <v>1</v>
      </c>
      <c r="M1747" s="273" t="s">
        <v>7157</v>
      </c>
      <c r="N1747" s="144">
        <f>VLOOKUP(M1747,brand!A:B,2,0)</f>
        <v>840</v>
      </c>
      <c r="O1747" s="144"/>
      <c r="P1747" s="144" t="e">
        <f>VLOOKUP(O1747,country!A:B,2,0)</f>
        <v>#N/A</v>
      </c>
      <c r="Q1747" s="273" t="s">
        <v>468</v>
      </c>
      <c r="R1747" s="144" t="str">
        <f t="shared" si="71"/>
        <v>100% Բամբակ</v>
      </c>
      <c r="S1747" s="144" t="s">
        <v>7205</v>
      </c>
      <c r="T1747" s="144" t="e">
        <f>VLOOKUP(R1747,material!A:B,2,0)</f>
        <v>#N/A</v>
      </c>
      <c r="U1747" s="141" t="s">
        <v>7157</v>
      </c>
      <c r="V1747" s="141"/>
      <c r="W1747" s="273" t="s">
        <v>825</v>
      </c>
      <c r="X1747" s="141">
        <f>VLOOKUP(W1747,SIZE!A:B,2,0)</f>
        <v>119</v>
      </c>
      <c r="Y1747" s="141">
        <v>0</v>
      </c>
      <c r="Z1747" s="141" t="s">
        <v>1071</v>
      </c>
      <c r="AA1747" s="141">
        <f>VLOOKUP(Z1747,COLOR!A:B,2,0)</f>
        <v>12</v>
      </c>
      <c r="AB1747" s="130"/>
      <c r="AC1747" s="130"/>
      <c r="AD1747" s="130"/>
      <c r="AE1747" s="130"/>
      <c r="AF1747" s="130"/>
      <c r="AG1747" s="130"/>
      <c r="AH1747" s="130"/>
      <c r="AI1747" s="130"/>
      <c r="AJ1747" s="130"/>
      <c r="AK1747" s="130"/>
      <c r="AL1747" s="130"/>
      <c r="AM1747" s="130"/>
    </row>
    <row r="1748" spans="1:39" ht="20.25" customHeight="1">
      <c r="A1748" s="132">
        <v>1747</v>
      </c>
      <c r="B1748" s="19" t="s">
        <v>6209</v>
      </c>
      <c r="C1748" s="250">
        <v>61102099000</v>
      </c>
      <c r="D1748" s="261" t="s">
        <v>6949</v>
      </c>
      <c r="E1748" s="143" t="str">
        <f t="shared" si="72"/>
        <v>Սվիտրեր</v>
      </c>
      <c r="F1748" s="16" t="s">
        <v>459</v>
      </c>
      <c r="G1748" s="144">
        <f>VLOOKUP(E1748,subcategory!A:B,2,0)</f>
        <v>88</v>
      </c>
      <c r="H1748" s="273" t="s">
        <v>20</v>
      </c>
      <c r="I1748" s="213" t="e">
        <f>VLOOKUP(H1748,gender!A:B,2,0)</f>
        <v>#N/A</v>
      </c>
      <c r="J1748" s="273">
        <v>355</v>
      </c>
      <c r="K1748" s="273">
        <v>355</v>
      </c>
      <c r="L1748" s="273">
        <v>1</v>
      </c>
      <c r="M1748" s="273" t="s">
        <v>7157</v>
      </c>
      <c r="N1748" s="144">
        <f>VLOOKUP(M1748,brand!A:B,2,0)</f>
        <v>840</v>
      </c>
      <c r="O1748" s="144"/>
      <c r="P1748" s="144" t="e">
        <f>VLOOKUP(O1748,country!A:B,2,0)</f>
        <v>#N/A</v>
      </c>
      <c r="Q1748" s="273" t="s">
        <v>436</v>
      </c>
      <c r="R1748" s="144" t="str">
        <f t="shared" si="71"/>
        <v>100% Բամբակ</v>
      </c>
      <c r="S1748" s="144" t="s">
        <v>7205</v>
      </c>
      <c r="T1748" s="144" t="e">
        <f>VLOOKUP(R1748,material!A:B,2,0)</f>
        <v>#N/A</v>
      </c>
      <c r="U1748" s="141" t="s">
        <v>7157</v>
      </c>
      <c r="V1748" s="141"/>
      <c r="W1748" s="273" t="s">
        <v>825</v>
      </c>
      <c r="X1748" s="141">
        <f>VLOOKUP(W1748,SIZE!A:B,2,0)</f>
        <v>119</v>
      </c>
      <c r="Y1748" s="141">
        <v>0</v>
      </c>
      <c r="Z1748" s="141" t="s">
        <v>7783</v>
      </c>
      <c r="AA1748" s="141" t="e">
        <f>VLOOKUP(Z1748,COLOR!A:B,2,0)</f>
        <v>#N/A</v>
      </c>
      <c r="AB1748" s="130"/>
      <c r="AC1748" s="130"/>
      <c r="AD1748" s="130"/>
      <c r="AE1748" s="130"/>
      <c r="AF1748" s="130"/>
      <c r="AG1748" s="130"/>
      <c r="AH1748" s="130"/>
      <c r="AI1748" s="130"/>
      <c r="AJ1748" s="130"/>
      <c r="AK1748" s="130"/>
      <c r="AL1748" s="130"/>
      <c r="AM1748" s="130"/>
    </row>
    <row r="1749" spans="1:39" ht="20.25" customHeight="1">
      <c r="A1749" s="132">
        <v>1748</v>
      </c>
      <c r="B1749" s="19" t="s">
        <v>6210</v>
      </c>
      <c r="C1749" s="252">
        <v>61061000000</v>
      </c>
      <c r="D1749" s="263" t="s">
        <v>7045</v>
      </c>
      <c r="E1749" s="143" t="str">
        <f t="shared" si="72"/>
        <v>Բլուզ</v>
      </c>
      <c r="F1749" s="273" t="s">
        <v>14</v>
      </c>
      <c r="G1749" s="144">
        <f>VLOOKUP(E1749,subcategory!A:B,2,0)</f>
        <v>77</v>
      </c>
      <c r="H1749" s="273" t="s">
        <v>20</v>
      </c>
      <c r="I1749" s="213" t="e">
        <f>VLOOKUP(H1749,gender!A:B,2,0)</f>
        <v>#N/A</v>
      </c>
      <c r="J1749" s="273">
        <v>110</v>
      </c>
      <c r="K1749" s="273">
        <v>110</v>
      </c>
      <c r="L1749" s="273">
        <v>1</v>
      </c>
      <c r="M1749" s="273" t="s">
        <v>7157</v>
      </c>
      <c r="N1749" s="144">
        <f>VLOOKUP(M1749,brand!A:B,2,0)</f>
        <v>840</v>
      </c>
      <c r="O1749" s="144"/>
      <c r="P1749" s="144" t="e">
        <f>VLOOKUP(O1749,country!A:B,2,0)</f>
        <v>#N/A</v>
      </c>
      <c r="Q1749" s="273" t="s">
        <v>568</v>
      </c>
      <c r="R1749" s="144" t="str">
        <f t="shared" ref="R1749:R1812" si="73">PROPER(S1749)</f>
        <v>100% Պոլիէստեր</v>
      </c>
      <c r="S1749" s="144" t="s">
        <v>7446</v>
      </c>
      <c r="T1749" s="144" t="e">
        <f>VLOOKUP(R1749,material!A:B,2,0)</f>
        <v>#N/A</v>
      </c>
      <c r="U1749" s="141" t="s">
        <v>7157</v>
      </c>
      <c r="V1749" s="141"/>
      <c r="W1749" s="273" t="s">
        <v>825</v>
      </c>
      <c r="X1749" s="141">
        <f>VLOOKUP(W1749,SIZE!A:B,2,0)</f>
        <v>119</v>
      </c>
      <c r="Y1749" s="141">
        <v>0</v>
      </c>
      <c r="Z1749" s="141" t="s">
        <v>1080</v>
      </c>
      <c r="AA1749" s="141">
        <f>VLOOKUP(Z1749,COLOR!A:B,2,0)</f>
        <v>13</v>
      </c>
      <c r="AB1749" s="130"/>
      <c r="AC1749" s="130"/>
      <c r="AD1749" s="130"/>
      <c r="AE1749" s="130"/>
      <c r="AF1749" s="130"/>
      <c r="AG1749" s="130"/>
      <c r="AH1749" s="130"/>
      <c r="AI1749" s="130"/>
      <c r="AJ1749" s="130"/>
      <c r="AK1749" s="130"/>
      <c r="AL1749" s="130"/>
      <c r="AM1749" s="130"/>
    </row>
    <row r="1750" spans="1:39" ht="20.25" customHeight="1">
      <c r="A1750" s="132">
        <v>1749</v>
      </c>
      <c r="B1750" s="19" t="s">
        <v>6211</v>
      </c>
      <c r="C1750" s="250">
        <v>62046318000</v>
      </c>
      <c r="D1750" s="261" t="s">
        <v>2438</v>
      </c>
      <c r="E1750" s="143" t="str">
        <f t="shared" si="72"/>
        <v>Տաբատներ</v>
      </c>
      <c r="F1750" s="273" t="s">
        <v>7795</v>
      </c>
      <c r="G1750" s="144">
        <f>VLOOKUP(E1750,subcategory!A:B,2,0)</f>
        <v>93</v>
      </c>
      <c r="H1750" s="273" t="s">
        <v>20</v>
      </c>
      <c r="I1750" s="213" t="e">
        <f>VLOOKUP(H1750,gender!A:B,2,0)</f>
        <v>#N/A</v>
      </c>
      <c r="J1750" s="273">
        <v>300</v>
      </c>
      <c r="K1750" s="273">
        <v>300</v>
      </c>
      <c r="L1750" s="273">
        <v>1</v>
      </c>
      <c r="M1750" s="273" t="s">
        <v>7157</v>
      </c>
      <c r="N1750" s="144">
        <f>VLOOKUP(M1750,brand!A:B,2,0)</f>
        <v>840</v>
      </c>
      <c r="O1750" s="144"/>
      <c r="P1750" s="144" t="e">
        <f>VLOOKUP(O1750,country!A:B,2,0)</f>
        <v>#N/A</v>
      </c>
      <c r="Q1750" s="273" t="s">
        <v>568</v>
      </c>
      <c r="R1750" s="144" t="str">
        <f t="shared" si="73"/>
        <v>89% Լիոսել, 11% Լիոն</v>
      </c>
      <c r="S1750" s="144" t="s">
        <v>7469</v>
      </c>
      <c r="T1750" s="144" t="e">
        <f>VLOOKUP(R1750,material!A:B,2,0)</f>
        <v>#N/A</v>
      </c>
      <c r="U1750" s="141" t="s">
        <v>7157</v>
      </c>
      <c r="V1750" s="141"/>
      <c r="W1750" s="273" t="s">
        <v>858</v>
      </c>
      <c r="X1750" s="141">
        <f>VLOOKUP(W1750,SIZE!A:B,2,0)</f>
        <v>1</v>
      </c>
      <c r="Y1750" s="141">
        <v>0</v>
      </c>
      <c r="Z1750" s="141" t="s">
        <v>1061</v>
      </c>
      <c r="AA1750" s="141">
        <f>VLOOKUP(Z1750,COLOR!A:B,2,0)</f>
        <v>4</v>
      </c>
      <c r="AB1750" s="130"/>
      <c r="AC1750" s="130"/>
      <c r="AD1750" s="130"/>
      <c r="AE1750" s="130"/>
      <c r="AF1750" s="130"/>
      <c r="AG1750" s="130"/>
      <c r="AH1750" s="130"/>
      <c r="AI1750" s="130"/>
      <c r="AJ1750" s="130"/>
      <c r="AK1750" s="130"/>
      <c r="AL1750" s="130"/>
      <c r="AM1750" s="130"/>
    </row>
    <row r="1751" spans="1:39" ht="20.25" customHeight="1">
      <c r="A1751" s="132">
        <v>1750</v>
      </c>
      <c r="B1751" s="19" t="s">
        <v>6212</v>
      </c>
      <c r="C1751" s="250">
        <v>62046990000</v>
      </c>
      <c r="D1751" s="261" t="s">
        <v>7046</v>
      </c>
      <c r="E1751" s="143" t="str">
        <f t="shared" si="72"/>
        <v>Տաբատներ</v>
      </c>
      <c r="F1751" s="273" t="s">
        <v>7795</v>
      </c>
      <c r="G1751" s="144">
        <f>VLOOKUP(E1751,subcategory!A:B,2,0)</f>
        <v>93</v>
      </c>
      <c r="H1751" s="273" t="s">
        <v>20</v>
      </c>
      <c r="I1751" s="213" t="e">
        <f>VLOOKUP(H1751,gender!A:B,2,0)</f>
        <v>#N/A</v>
      </c>
      <c r="J1751" s="273">
        <v>260</v>
      </c>
      <c r="K1751" s="273">
        <v>260</v>
      </c>
      <c r="L1751" s="273">
        <v>1</v>
      </c>
      <c r="M1751" s="273" t="s">
        <v>7157</v>
      </c>
      <c r="N1751" s="144">
        <f>VLOOKUP(M1751,brand!A:B,2,0)</f>
        <v>840</v>
      </c>
      <c r="O1751" s="144"/>
      <c r="P1751" s="144" t="e">
        <f>VLOOKUP(O1751,country!A:B,2,0)</f>
        <v>#N/A</v>
      </c>
      <c r="Q1751" s="273" t="s">
        <v>468</v>
      </c>
      <c r="R1751" s="144" t="str">
        <f t="shared" si="73"/>
        <v>100% Վիսկոզ</v>
      </c>
      <c r="S1751" s="144" t="s">
        <v>7430</v>
      </c>
      <c r="T1751" s="144" t="e">
        <f>VLOOKUP(R1751,material!A:B,2,0)</f>
        <v>#N/A</v>
      </c>
      <c r="U1751" s="141" t="s">
        <v>7157</v>
      </c>
      <c r="V1751" s="141"/>
      <c r="W1751" s="273" t="s">
        <v>828</v>
      </c>
      <c r="X1751" s="141">
        <f>VLOOKUP(W1751,SIZE!A:B,2,0)</f>
        <v>124</v>
      </c>
      <c r="Y1751" s="141">
        <v>0</v>
      </c>
      <c r="Z1751" s="141" t="s">
        <v>1033</v>
      </c>
      <c r="AA1751" s="141">
        <f>VLOOKUP(Z1751,COLOR!A:B,2,0)</f>
        <v>20</v>
      </c>
      <c r="AB1751" s="130"/>
      <c r="AC1751" s="130"/>
      <c r="AD1751" s="130"/>
      <c r="AE1751" s="130"/>
      <c r="AF1751" s="130"/>
      <c r="AG1751" s="130"/>
      <c r="AH1751" s="130"/>
      <c r="AI1751" s="130"/>
      <c r="AJ1751" s="130"/>
      <c r="AK1751" s="130"/>
      <c r="AL1751" s="130"/>
      <c r="AM1751" s="130"/>
    </row>
    <row r="1752" spans="1:39" ht="20.25" customHeight="1">
      <c r="A1752" s="132">
        <v>1751</v>
      </c>
      <c r="B1752" s="19" t="s">
        <v>6213</v>
      </c>
      <c r="C1752" s="252">
        <v>62024000090</v>
      </c>
      <c r="D1752" s="260" t="s">
        <v>7007</v>
      </c>
      <c r="E1752" s="143" t="str">
        <f t="shared" si="72"/>
        <v>Բաճկոն</v>
      </c>
      <c r="F1752" s="273" t="s">
        <v>62</v>
      </c>
      <c r="G1752" s="144">
        <f>VLOOKUP(E1752,subcategory!A:B,2,0)</f>
        <v>14</v>
      </c>
      <c r="H1752" s="273" t="s">
        <v>20</v>
      </c>
      <c r="I1752" s="213" t="e">
        <f>VLOOKUP(H1752,gender!A:B,2,0)</f>
        <v>#N/A</v>
      </c>
      <c r="J1752" s="273">
        <v>380</v>
      </c>
      <c r="K1752" s="273">
        <v>380</v>
      </c>
      <c r="L1752" s="273">
        <v>1</v>
      </c>
      <c r="M1752" s="273" t="s">
        <v>7157</v>
      </c>
      <c r="N1752" s="144">
        <f>VLOOKUP(M1752,brand!A:B,2,0)</f>
        <v>840</v>
      </c>
      <c r="O1752" s="144"/>
      <c r="P1752" s="144" t="e">
        <f>VLOOKUP(O1752,country!A:B,2,0)</f>
        <v>#N/A</v>
      </c>
      <c r="Q1752" s="273" t="s">
        <v>568</v>
      </c>
      <c r="R1752" s="144" t="str">
        <f t="shared" si="73"/>
        <v>100% Պոլիէստեր</v>
      </c>
      <c r="S1752" s="144" t="s">
        <v>7446</v>
      </c>
      <c r="T1752" s="144" t="e">
        <f>VLOOKUP(R1752,material!A:B,2,0)</f>
        <v>#N/A</v>
      </c>
      <c r="U1752" s="141" t="s">
        <v>7157</v>
      </c>
      <c r="V1752" s="141"/>
      <c r="W1752" s="273">
        <v>52</v>
      </c>
      <c r="X1752" s="141">
        <f>VLOOKUP(W1752,SIZE!A:B,2,0)</f>
        <v>106</v>
      </c>
      <c r="Y1752" s="141">
        <v>0</v>
      </c>
      <c r="Z1752" s="141" t="s">
        <v>1033</v>
      </c>
      <c r="AA1752" s="141">
        <f>VLOOKUP(Z1752,COLOR!A:B,2,0)</f>
        <v>20</v>
      </c>
      <c r="AB1752" s="130"/>
      <c r="AC1752" s="130"/>
      <c r="AD1752" s="130"/>
      <c r="AE1752" s="130"/>
      <c r="AF1752" s="130"/>
      <c r="AG1752" s="130"/>
      <c r="AH1752" s="130"/>
      <c r="AI1752" s="130"/>
      <c r="AJ1752" s="130"/>
      <c r="AK1752" s="130"/>
      <c r="AL1752" s="130"/>
      <c r="AM1752" s="130"/>
    </row>
    <row r="1753" spans="1:39" ht="20.25" customHeight="1">
      <c r="A1753" s="132">
        <v>1752</v>
      </c>
      <c r="B1753" s="19" t="s">
        <v>6214</v>
      </c>
      <c r="C1753" s="250">
        <v>61044900000</v>
      </c>
      <c r="D1753" s="261" t="s">
        <v>590</v>
      </c>
      <c r="E1753" s="143" t="str">
        <f t="shared" si="72"/>
        <v>Զգեստ</v>
      </c>
      <c r="F1753" s="273" t="s">
        <v>64</v>
      </c>
      <c r="G1753" s="144">
        <f>VLOOKUP(E1753,subcategory!A:B,2,0)</f>
        <v>43</v>
      </c>
      <c r="H1753" s="273" t="s">
        <v>20</v>
      </c>
      <c r="I1753" s="213" t="e">
        <f>VLOOKUP(H1753,gender!A:B,2,0)</f>
        <v>#N/A</v>
      </c>
      <c r="J1753" s="273">
        <v>285</v>
      </c>
      <c r="K1753" s="273">
        <v>285</v>
      </c>
      <c r="L1753" s="273">
        <v>1</v>
      </c>
      <c r="M1753" s="273" t="s">
        <v>7157</v>
      </c>
      <c r="N1753" s="144">
        <f>VLOOKUP(M1753,brand!A:B,2,0)</f>
        <v>840</v>
      </c>
      <c r="O1753" s="144"/>
      <c r="P1753" s="144" t="e">
        <f>VLOOKUP(O1753,country!A:B,2,0)</f>
        <v>#N/A</v>
      </c>
      <c r="Q1753" s="273" t="s">
        <v>468</v>
      </c>
      <c r="R1753" s="144" t="str">
        <f t="shared" si="73"/>
        <v>100% Վիսկոզ</v>
      </c>
      <c r="S1753" s="144" t="s">
        <v>7430</v>
      </c>
      <c r="T1753" s="144" t="e">
        <f>VLOOKUP(R1753,material!A:B,2,0)</f>
        <v>#N/A</v>
      </c>
      <c r="U1753" s="141" t="s">
        <v>7157</v>
      </c>
      <c r="V1753" s="141"/>
      <c r="W1753" s="273">
        <v>2</v>
      </c>
      <c r="X1753" s="141">
        <f>VLOOKUP(W1753,SIZE!A:B,2,0)</f>
        <v>12</v>
      </c>
      <c r="Y1753" s="141">
        <v>0</v>
      </c>
      <c r="Z1753" s="141" t="s">
        <v>1061</v>
      </c>
      <c r="AA1753" s="141">
        <f>VLOOKUP(Z1753,COLOR!A:B,2,0)</f>
        <v>4</v>
      </c>
      <c r="AB1753" s="130"/>
      <c r="AC1753" s="130"/>
      <c r="AD1753" s="130"/>
      <c r="AE1753" s="130"/>
      <c r="AF1753" s="130"/>
      <c r="AG1753" s="130"/>
      <c r="AH1753" s="130"/>
      <c r="AI1753" s="130"/>
      <c r="AJ1753" s="130"/>
      <c r="AK1753" s="130"/>
      <c r="AL1753" s="130"/>
      <c r="AM1753" s="130"/>
    </row>
    <row r="1754" spans="1:39" ht="20.25" customHeight="1">
      <c r="A1754" s="132">
        <v>1753</v>
      </c>
      <c r="B1754" s="19" t="s">
        <v>6215</v>
      </c>
      <c r="C1754" s="250">
        <v>61044900000</v>
      </c>
      <c r="D1754" s="261" t="s">
        <v>590</v>
      </c>
      <c r="E1754" s="143" t="str">
        <f t="shared" si="72"/>
        <v>Զգեստ</v>
      </c>
      <c r="F1754" s="273" t="s">
        <v>64</v>
      </c>
      <c r="G1754" s="144">
        <f>VLOOKUP(E1754,subcategory!A:B,2,0)</f>
        <v>43</v>
      </c>
      <c r="H1754" s="273" t="s">
        <v>20</v>
      </c>
      <c r="I1754" s="213" t="e">
        <f>VLOOKUP(H1754,gender!A:B,2,0)</f>
        <v>#N/A</v>
      </c>
      <c r="J1754" s="273">
        <v>310</v>
      </c>
      <c r="K1754" s="273">
        <v>310</v>
      </c>
      <c r="L1754" s="273">
        <v>1</v>
      </c>
      <c r="M1754" s="273" t="s">
        <v>7157</v>
      </c>
      <c r="N1754" s="144">
        <f>VLOOKUP(M1754,brand!A:B,2,0)</f>
        <v>840</v>
      </c>
      <c r="O1754" s="144"/>
      <c r="P1754" s="144" t="e">
        <f>VLOOKUP(O1754,country!A:B,2,0)</f>
        <v>#N/A</v>
      </c>
      <c r="Q1754" s="273" t="s">
        <v>468</v>
      </c>
      <c r="R1754" s="144" t="str">
        <f t="shared" si="73"/>
        <v>100% Վիսկոզ</v>
      </c>
      <c r="S1754" s="144" t="s">
        <v>7430</v>
      </c>
      <c r="T1754" s="144" t="e">
        <f>VLOOKUP(R1754,material!A:B,2,0)</f>
        <v>#N/A</v>
      </c>
      <c r="U1754" s="141" t="s">
        <v>7157</v>
      </c>
      <c r="V1754" s="141"/>
      <c r="W1754" s="273">
        <v>2</v>
      </c>
      <c r="X1754" s="141">
        <f>VLOOKUP(W1754,SIZE!A:B,2,0)</f>
        <v>12</v>
      </c>
      <c r="Y1754" s="141">
        <v>0</v>
      </c>
      <c r="Z1754" s="141" t="s">
        <v>1033</v>
      </c>
      <c r="AA1754" s="141">
        <f>VLOOKUP(Z1754,COLOR!A:B,2,0)</f>
        <v>20</v>
      </c>
      <c r="AB1754" s="130"/>
      <c r="AC1754" s="130"/>
      <c r="AD1754" s="130"/>
      <c r="AE1754" s="130"/>
      <c r="AF1754" s="130"/>
      <c r="AG1754" s="130"/>
      <c r="AH1754" s="130"/>
      <c r="AI1754" s="130"/>
      <c r="AJ1754" s="130"/>
      <c r="AK1754" s="130"/>
      <c r="AL1754" s="130"/>
      <c r="AM1754" s="130"/>
    </row>
    <row r="1755" spans="1:39" ht="20.25" customHeight="1">
      <c r="A1755" s="132">
        <v>1754</v>
      </c>
      <c r="B1755" s="19" t="s">
        <v>6216</v>
      </c>
      <c r="C1755" s="250">
        <v>62046239000</v>
      </c>
      <c r="D1755" s="260" t="s">
        <v>6955</v>
      </c>
      <c r="E1755" s="143" t="str">
        <f t="shared" si="72"/>
        <v>Տաբատներ</v>
      </c>
      <c r="F1755" s="273" t="s">
        <v>7795</v>
      </c>
      <c r="G1755" s="144">
        <f>VLOOKUP(E1755,subcategory!A:B,2,0)</f>
        <v>93</v>
      </c>
      <c r="H1755" s="273" t="s">
        <v>20</v>
      </c>
      <c r="I1755" s="213" t="e">
        <f>VLOOKUP(H1755,gender!A:B,2,0)</f>
        <v>#N/A</v>
      </c>
      <c r="J1755" s="273">
        <v>365</v>
      </c>
      <c r="K1755" s="273">
        <v>365</v>
      </c>
      <c r="L1755" s="273">
        <v>1</v>
      </c>
      <c r="M1755" s="273" t="s">
        <v>7157</v>
      </c>
      <c r="N1755" s="144">
        <f>VLOOKUP(M1755,brand!A:B,2,0)</f>
        <v>840</v>
      </c>
      <c r="O1755" s="144"/>
      <c r="P1755" s="144" t="e">
        <f>VLOOKUP(O1755,country!A:B,2,0)</f>
        <v>#N/A</v>
      </c>
      <c r="Q1755" s="273" t="s">
        <v>468</v>
      </c>
      <c r="R1755" s="144" t="str">
        <f t="shared" si="73"/>
        <v>100% Բամբակ</v>
      </c>
      <c r="S1755" s="144" t="s">
        <v>7205</v>
      </c>
      <c r="T1755" s="144" t="e">
        <f>VLOOKUP(R1755,material!A:B,2,0)</f>
        <v>#N/A</v>
      </c>
      <c r="U1755" s="141" t="s">
        <v>7157</v>
      </c>
      <c r="V1755" s="141"/>
      <c r="W1755" s="273">
        <v>42</v>
      </c>
      <c r="X1755" s="141">
        <f>VLOOKUP(W1755,SIZE!A:B,2,0)</f>
        <v>88</v>
      </c>
      <c r="Y1755" s="141">
        <v>0</v>
      </c>
      <c r="Z1755" s="141" t="s">
        <v>7755</v>
      </c>
      <c r="AA1755" s="141" t="e">
        <f>VLOOKUP(Z1755,COLOR!A:B,2,0)</f>
        <v>#N/A</v>
      </c>
      <c r="AB1755" s="130"/>
      <c r="AC1755" s="130"/>
      <c r="AD1755" s="130"/>
      <c r="AE1755" s="130"/>
      <c r="AF1755" s="130"/>
      <c r="AG1755" s="130"/>
      <c r="AH1755" s="130"/>
      <c r="AI1755" s="130"/>
      <c r="AJ1755" s="130"/>
      <c r="AK1755" s="130"/>
      <c r="AL1755" s="130"/>
      <c r="AM1755" s="130"/>
    </row>
    <row r="1756" spans="1:39" ht="20.25" customHeight="1">
      <c r="A1756" s="132">
        <v>1755</v>
      </c>
      <c r="B1756" s="19" t="s">
        <v>6217</v>
      </c>
      <c r="C1756" s="250">
        <v>61044200000</v>
      </c>
      <c r="D1756" s="261" t="s">
        <v>7050</v>
      </c>
      <c r="E1756" s="143" t="str">
        <f t="shared" si="72"/>
        <v>Զգեստ</v>
      </c>
      <c r="F1756" s="273" t="s">
        <v>64</v>
      </c>
      <c r="G1756" s="144">
        <f>VLOOKUP(E1756,subcategory!A:B,2,0)</f>
        <v>43</v>
      </c>
      <c r="H1756" s="273" t="s">
        <v>20</v>
      </c>
      <c r="I1756" s="213" t="e">
        <f>VLOOKUP(H1756,gender!A:B,2,0)</f>
        <v>#N/A</v>
      </c>
      <c r="J1756" s="273">
        <v>220</v>
      </c>
      <c r="K1756" s="273">
        <v>220</v>
      </c>
      <c r="L1756" s="273">
        <v>1</v>
      </c>
      <c r="M1756" s="273" t="s">
        <v>7157</v>
      </c>
      <c r="N1756" s="144">
        <f>VLOOKUP(M1756,brand!A:B,2,0)</f>
        <v>840</v>
      </c>
      <c r="O1756" s="144"/>
      <c r="P1756" s="144" t="e">
        <f>VLOOKUP(O1756,country!A:B,2,0)</f>
        <v>#N/A</v>
      </c>
      <c r="Q1756" s="273" t="s">
        <v>468</v>
      </c>
      <c r="R1756" s="144" t="str">
        <f t="shared" si="73"/>
        <v>72% Բամբակ</v>
      </c>
      <c r="S1756" s="144" t="s">
        <v>7470</v>
      </c>
      <c r="T1756" s="144" t="e">
        <f>VLOOKUP(R1756,material!A:B,2,0)</f>
        <v>#N/A</v>
      </c>
      <c r="U1756" s="141" t="s">
        <v>7157</v>
      </c>
      <c r="V1756" s="141"/>
      <c r="W1756" s="273">
        <v>2</v>
      </c>
      <c r="X1756" s="141">
        <f>VLOOKUP(W1756,SIZE!A:B,2,0)</f>
        <v>12</v>
      </c>
      <c r="Y1756" s="141">
        <v>0</v>
      </c>
      <c r="Z1756" s="141" t="s">
        <v>1061</v>
      </c>
      <c r="AA1756" s="141">
        <f>VLOOKUP(Z1756,COLOR!A:B,2,0)</f>
        <v>4</v>
      </c>
      <c r="AB1756" s="130"/>
      <c r="AC1756" s="130"/>
      <c r="AD1756" s="130"/>
      <c r="AE1756" s="130"/>
      <c r="AF1756" s="130"/>
      <c r="AG1756" s="130"/>
      <c r="AH1756" s="130"/>
      <c r="AI1756" s="130"/>
      <c r="AJ1756" s="130"/>
      <c r="AK1756" s="130"/>
      <c r="AL1756" s="130"/>
      <c r="AM1756" s="130"/>
    </row>
    <row r="1757" spans="1:39" ht="20.25" customHeight="1">
      <c r="A1757" s="132">
        <v>1756</v>
      </c>
      <c r="B1757" s="19" t="s">
        <v>6218</v>
      </c>
      <c r="C1757" s="250">
        <v>61043900000</v>
      </c>
      <c r="D1757" s="265" t="s">
        <v>711</v>
      </c>
      <c r="E1757" s="143" t="str">
        <f t="shared" si="72"/>
        <v>Պիջակ</v>
      </c>
      <c r="F1757" s="273" t="s">
        <v>154</v>
      </c>
      <c r="G1757" s="144">
        <f>VLOOKUP(E1757,subcategory!A:B,2,0)</f>
        <v>153</v>
      </c>
      <c r="H1757" s="273" t="s">
        <v>20</v>
      </c>
      <c r="I1757" s="213" t="e">
        <f>VLOOKUP(H1757,gender!A:B,2,0)</f>
        <v>#N/A</v>
      </c>
      <c r="J1757" s="273">
        <v>495</v>
      </c>
      <c r="K1757" s="273">
        <v>495</v>
      </c>
      <c r="L1757" s="273">
        <v>1</v>
      </c>
      <c r="M1757" s="273" t="s">
        <v>7157</v>
      </c>
      <c r="N1757" s="144">
        <f>VLOOKUP(M1757,brand!A:B,2,0)</f>
        <v>840</v>
      </c>
      <c r="O1757" s="144"/>
      <c r="P1757" s="144" t="e">
        <f>VLOOKUP(O1757,country!A:B,2,0)</f>
        <v>#N/A</v>
      </c>
      <c r="Q1757" s="273" t="s">
        <v>568</v>
      </c>
      <c r="R1757" s="144" t="str">
        <f t="shared" si="73"/>
        <v>100% Լիոն</v>
      </c>
      <c r="S1757" s="144" t="s">
        <v>7471</v>
      </c>
      <c r="T1757" s="144" t="e">
        <f>VLOOKUP(R1757,material!A:B,2,0)</f>
        <v>#N/A</v>
      </c>
      <c r="U1757" s="141" t="s">
        <v>7157</v>
      </c>
      <c r="V1757" s="141"/>
      <c r="W1757" s="273">
        <v>50</v>
      </c>
      <c r="X1757" s="141">
        <f>VLOOKUP(W1757,SIZE!A:B,2,0)</f>
        <v>105</v>
      </c>
      <c r="Y1757" s="141">
        <v>0</v>
      </c>
      <c r="Z1757" s="141" t="s">
        <v>1071</v>
      </c>
      <c r="AA1757" s="141">
        <f>VLOOKUP(Z1757,COLOR!A:B,2,0)</f>
        <v>12</v>
      </c>
      <c r="AB1757" s="130"/>
      <c r="AC1757" s="130"/>
      <c r="AD1757" s="130"/>
      <c r="AE1757" s="130"/>
      <c r="AF1757" s="130"/>
      <c r="AG1757" s="130"/>
      <c r="AH1757" s="130"/>
      <c r="AI1757" s="130"/>
      <c r="AJ1757" s="130"/>
      <c r="AK1757" s="130"/>
      <c r="AL1757" s="130"/>
      <c r="AM1757" s="130"/>
    </row>
    <row r="1758" spans="1:39" ht="20.25" customHeight="1">
      <c r="A1758" s="132">
        <v>1757</v>
      </c>
      <c r="B1758" s="19" t="s">
        <v>6219</v>
      </c>
      <c r="C1758" s="250">
        <v>61045300000</v>
      </c>
      <c r="D1758" s="261" t="s">
        <v>2213</v>
      </c>
      <c r="E1758" s="143" t="str">
        <f t="shared" si="72"/>
        <v>Կիսաշրջազգեստ</v>
      </c>
      <c r="F1758" s="273" t="s">
        <v>50</v>
      </c>
      <c r="G1758" s="144">
        <f>VLOOKUP(E1758,subcategory!A:B,2,0)</f>
        <v>53</v>
      </c>
      <c r="H1758" s="273" t="s">
        <v>20</v>
      </c>
      <c r="I1758" s="213" t="e">
        <f>VLOOKUP(H1758,gender!A:B,2,0)</f>
        <v>#N/A</v>
      </c>
      <c r="J1758" s="273">
        <v>260</v>
      </c>
      <c r="K1758" s="273">
        <v>260</v>
      </c>
      <c r="L1758" s="273">
        <v>1</v>
      </c>
      <c r="M1758" s="273" t="s">
        <v>7157</v>
      </c>
      <c r="N1758" s="144">
        <f>VLOOKUP(M1758,brand!A:B,2,0)</f>
        <v>840</v>
      </c>
      <c r="O1758" s="144"/>
      <c r="P1758" s="144" t="e">
        <f>VLOOKUP(O1758,country!A:B,2,0)</f>
        <v>#N/A</v>
      </c>
      <c r="Q1758" s="273" t="s">
        <v>468</v>
      </c>
      <c r="R1758" s="144" t="str">
        <f t="shared" si="73"/>
        <v>100% Պոլիէստեր</v>
      </c>
      <c r="S1758" s="144" t="s">
        <v>7446</v>
      </c>
      <c r="T1758" s="144" t="e">
        <f>VLOOKUP(R1758,material!A:B,2,0)</f>
        <v>#N/A</v>
      </c>
      <c r="U1758" s="141" t="s">
        <v>7157</v>
      </c>
      <c r="V1758" s="141"/>
      <c r="W1758" s="273" t="s">
        <v>810</v>
      </c>
      <c r="X1758" s="141">
        <f>VLOOKUP(W1758,SIZE!A:B,2,0)</f>
        <v>122</v>
      </c>
      <c r="Y1758" s="141">
        <v>0</v>
      </c>
      <c r="Z1758" s="141" t="s">
        <v>7784</v>
      </c>
      <c r="AA1758" s="141">
        <f>VLOOKUP(Z1758,COLOR!A:B,2,0)</f>
        <v>22</v>
      </c>
      <c r="AB1758" s="130"/>
      <c r="AC1758" s="130"/>
      <c r="AD1758" s="130"/>
      <c r="AE1758" s="130"/>
      <c r="AF1758" s="130"/>
      <c r="AG1758" s="130"/>
      <c r="AH1758" s="130"/>
      <c r="AI1758" s="130"/>
      <c r="AJ1758" s="130"/>
      <c r="AK1758" s="130"/>
      <c r="AL1758" s="130"/>
      <c r="AM1758" s="130"/>
    </row>
    <row r="1759" spans="1:39" ht="20.25" customHeight="1">
      <c r="A1759" s="132">
        <v>1758</v>
      </c>
      <c r="B1759" s="19" t="s">
        <v>6220</v>
      </c>
      <c r="C1759" s="250">
        <v>61044300000</v>
      </c>
      <c r="D1759" s="261" t="s">
        <v>2005</v>
      </c>
      <c r="E1759" s="143" t="str">
        <f t="shared" si="72"/>
        <v>Զգեստ</v>
      </c>
      <c r="F1759" s="273" t="s">
        <v>64</v>
      </c>
      <c r="G1759" s="144">
        <f>VLOOKUP(E1759,subcategory!A:B,2,0)</f>
        <v>43</v>
      </c>
      <c r="H1759" s="273" t="s">
        <v>20</v>
      </c>
      <c r="I1759" s="213" t="e">
        <f>VLOOKUP(H1759,gender!A:B,2,0)</f>
        <v>#N/A</v>
      </c>
      <c r="J1759" s="273">
        <v>560</v>
      </c>
      <c r="K1759" s="273">
        <v>560</v>
      </c>
      <c r="L1759" s="273">
        <v>1</v>
      </c>
      <c r="M1759" s="273" t="s">
        <v>7157</v>
      </c>
      <c r="N1759" s="144">
        <f>VLOOKUP(M1759,brand!A:B,2,0)</f>
        <v>840</v>
      </c>
      <c r="O1759" s="144"/>
      <c r="P1759" s="144" t="e">
        <f>VLOOKUP(O1759,country!A:B,2,0)</f>
        <v>#N/A</v>
      </c>
      <c r="Q1759" s="273" t="s">
        <v>568</v>
      </c>
      <c r="R1759" s="144" t="str">
        <f t="shared" si="73"/>
        <v>62% Պոլիէստեր, 20% Վիսկոզ</v>
      </c>
      <c r="S1759" s="144" t="s">
        <v>7463</v>
      </c>
      <c r="T1759" s="144" t="e">
        <f>VLOOKUP(R1759,material!A:B,2,0)</f>
        <v>#N/A</v>
      </c>
      <c r="U1759" s="141" t="s">
        <v>7157</v>
      </c>
      <c r="V1759" s="141"/>
      <c r="W1759" s="273" t="s">
        <v>825</v>
      </c>
      <c r="X1759" s="141">
        <f>VLOOKUP(W1759,SIZE!A:B,2,0)</f>
        <v>119</v>
      </c>
      <c r="Y1759" s="141">
        <v>0</v>
      </c>
      <c r="Z1759" s="141" t="s">
        <v>7785</v>
      </c>
      <c r="AA1759" s="141" t="e">
        <f>VLOOKUP(Z1759,COLOR!A:B,2,0)</f>
        <v>#N/A</v>
      </c>
      <c r="AB1759" s="130"/>
      <c r="AC1759" s="130"/>
      <c r="AD1759" s="130"/>
      <c r="AE1759" s="130"/>
      <c r="AF1759" s="130"/>
      <c r="AG1759" s="130"/>
      <c r="AH1759" s="130"/>
      <c r="AI1759" s="130"/>
      <c r="AJ1759" s="130"/>
      <c r="AK1759" s="130"/>
      <c r="AL1759" s="130"/>
      <c r="AM1759" s="130"/>
    </row>
    <row r="1760" spans="1:39" ht="20.25" customHeight="1">
      <c r="A1760" s="132">
        <v>1759</v>
      </c>
      <c r="B1760" s="19" t="s">
        <v>6221</v>
      </c>
      <c r="C1760" s="250">
        <v>62046318000</v>
      </c>
      <c r="D1760" s="261" t="s">
        <v>2438</v>
      </c>
      <c r="E1760" s="143" t="str">
        <f t="shared" si="72"/>
        <v>Տաբատներ</v>
      </c>
      <c r="F1760" s="273" t="s">
        <v>7795</v>
      </c>
      <c r="G1760" s="144">
        <f>VLOOKUP(E1760,subcategory!A:B,2,0)</f>
        <v>93</v>
      </c>
      <c r="H1760" s="273" t="s">
        <v>20</v>
      </c>
      <c r="I1760" s="213" t="e">
        <f>VLOOKUP(H1760,gender!A:B,2,0)</f>
        <v>#N/A</v>
      </c>
      <c r="J1760" s="273">
        <v>285</v>
      </c>
      <c r="K1760" s="273">
        <v>285</v>
      </c>
      <c r="L1760" s="273">
        <v>1</v>
      </c>
      <c r="M1760" s="273" t="s">
        <v>7157</v>
      </c>
      <c r="N1760" s="144">
        <f>VLOOKUP(M1760,brand!A:B,2,0)</f>
        <v>840</v>
      </c>
      <c r="O1760" s="144"/>
      <c r="P1760" s="144" t="e">
        <f>VLOOKUP(O1760,country!A:B,2,0)</f>
        <v>#N/A</v>
      </c>
      <c r="Q1760" s="273" t="s">
        <v>568</v>
      </c>
      <c r="R1760" s="144" t="str">
        <f t="shared" si="73"/>
        <v>100% Լիոսել</v>
      </c>
      <c r="S1760" s="144" t="s">
        <v>7472</v>
      </c>
      <c r="T1760" s="144" t="e">
        <f>VLOOKUP(R1760,material!A:B,2,0)</f>
        <v>#N/A</v>
      </c>
      <c r="U1760" s="141" t="s">
        <v>7157</v>
      </c>
      <c r="V1760" s="141"/>
      <c r="W1760" s="273" t="s">
        <v>828</v>
      </c>
      <c r="X1760" s="141">
        <f>VLOOKUP(W1760,SIZE!A:B,2,0)</f>
        <v>124</v>
      </c>
      <c r="Y1760" s="141">
        <v>0</v>
      </c>
      <c r="Z1760" s="141" t="s">
        <v>1057</v>
      </c>
      <c r="AA1760" s="141">
        <f>VLOOKUP(Z1760,COLOR!A:B,2,0)</f>
        <v>5</v>
      </c>
      <c r="AB1760" s="130"/>
      <c r="AC1760" s="130"/>
      <c r="AD1760" s="130"/>
      <c r="AE1760" s="130"/>
      <c r="AF1760" s="130"/>
      <c r="AG1760" s="130"/>
      <c r="AH1760" s="130"/>
      <c r="AI1760" s="130"/>
      <c r="AJ1760" s="130"/>
      <c r="AK1760" s="130"/>
      <c r="AL1760" s="130"/>
      <c r="AM1760" s="130"/>
    </row>
    <row r="1761" spans="1:39" ht="20.25" customHeight="1">
      <c r="A1761" s="132">
        <v>1760</v>
      </c>
      <c r="B1761" s="19" t="s">
        <v>6222</v>
      </c>
      <c r="C1761" s="250">
        <v>62046990000</v>
      </c>
      <c r="D1761" s="261" t="s">
        <v>7046</v>
      </c>
      <c r="E1761" s="143" t="str">
        <f t="shared" si="72"/>
        <v>Տաբատներ</v>
      </c>
      <c r="F1761" s="273" t="s">
        <v>7795</v>
      </c>
      <c r="G1761" s="144">
        <f>VLOOKUP(E1761,subcategory!A:B,2,0)</f>
        <v>93</v>
      </c>
      <c r="H1761" s="273" t="s">
        <v>20</v>
      </c>
      <c r="I1761" s="213" t="e">
        <f>VLOOKUP(H1761,gender!A:B,2,0)</f>
        <v>#N/A</v>
      </c>
      <c r="J1761" s="273">
        <v>445</v>
      </c>
      <c r="K1761" s="273">
        <v>445</v>
      </c>
      <c r="L1761" s="273">
        <v>1</v>
      </c>
      <c r="M1761" s="273" t="s">
        <v>7157</v>
      </c>
      <c r="N1761" s="144">
        <f>VLOOKUP(M1761,brand!A:B,2,0)</f>
        <v>840</v>
      </c>
      <c r="O1761" s="144"/>
      <c r="P1761" s="144" t="e">
        <f>VLOOKUP(O1761,country!A:B,2,0)</f>
        <v>#N/A</v>
      </c>
      <c r="Q1761" s="273" t="s">
        <v>468</v>
      </c>
      <c r="R1761" s="144" t="str">
        <f t="shared" si="73"/>
        <v>92% Վիսկոզ</v>
      </c>
      <c r="S1761" s="144" t="s">
        <v>7473</v>
      </c>
      <c r="T1761" s="144" t="e">
        <f>VLOOKUP(R1761,material!A:B,2,0)</f>
        <v>#N/A</v>
      </c>
      <c r="U1761" s="141" t="s">
        <v>7157</v>
      </c>
      <c r="V1761" s="141"/>
      <c r="W1761" s="273">
        <v>50</v>
      </c>
      <c r="X1761" s="141">
        <f>VLOOKUP(W1761,SIZE!A:B,2,0)</f>
        <v>105</v>
      </c>
      <c r="Y1761" s="141">
        <v>0</v>
      </c>
      <c r="Z1761" s="141" t="s">
        <v>7761</v>
      </c>
      <c r="AA1761" s="141">
        <f>VLOOKUP(Z1761,COLOR!A:B,2,0)</f>
        <v>10</v>
      </c>
      <c r="AB1761" s="130"/>
      <c r="AC1761" s="130"/>
      <c r="AD1761" s="130"/>
      <c r="AE1761" s="130"/>
      <c r="AF1761" s="130"/>
      <c r="AG1761" s="130"/>
      <c r="AH1761" s="130"/>
      <c r="AI1761" s="130"/>
      <c r="AJ1761" s="130"/>
      <c r="AK1761" s="130"/>
      <c r="AL1761" s="130"/>
      <c r="AM1761" s="130"/>
    </row>
    <row r="1762" spans="1:39" ht="20.25" customHeight="1">
      <c r="A1762" s="132">
        <v>1761</v>
      </c>
      <c r="B1762" s="19" t="s">
        <v>6223</v>
      </c>
      <c r="C1762" s="250">
        <v>61043300000</v>
      </c>
      <c r="D1762" s="263" t="s">
        <v>569</v>
      </c>
      <c r="E1762" s="143" t="str">
        <f t="shared" si="72"/>
        <v>Պիջակ</v>
      </c>
      <c r="F1762" s="273" t="s">
        <v>154</v>
      </c>
      <c r="G1762" s="144">
        <f>VLOOKUP(E1762,subcategory!A:B,2,0)</f>
        <v>153</v>
      </c>
      <c r="H1762" s="273" t="s">
        <v>20</v>
      </c>
      <c r="I1762" s="213" t="e">
        <f>VLOOKUP(H1762,gender!A:B,2,0)</f>
        <v>#N/A</v>
      </c>
      <c r="J1762" s="273">
        <v>410</v>
      </c>
      <c r="K1762" s="273">
        <v>410</v>
      </c>
      <c r="L1762" s="273">
        <v>1</v>
      </c>
      <c r="M1762" s="273" t="s">
        <v>7157</v>
      </c>
      <c r="N1762" s="144">
        <f>VLOOKUP(M1762,brand!A:B,2,0)</f>
        <v>840</v>
      </c>
      <c r="O1762" s="144"/>
      <c r="P1762" s="144" t="e">
        <f>VLOOKUP(O1762,country!A:B,2,0)</f>
        <v>#N/A</v>
      </c>
      <c r="Q1762" s="273" t="s">
        <v>568</v>
      </c>
      <c r="R1762" s="144" t="str">
        <f t="shared" si="73"/>
        <v>100% Պոլիէստեր</v>
      </c>
      <c r="S1762" s="144" t="s">
        <v>7446</v>
      </c>
      <c r="T1762" s="144" t="e">
        <f>VLOOKUP(R1762,material!A:B,2,0)</f>
        <v>#N/A</v>
      </c>
      <c r="U1762" s="141" t="s">
        <v>7157</v>
      </c>
      <c r="V1762" s="141"/>
      <c r="W1762" s="273">
        <v>42</v>
      </c>
      <c r="X1762" s="141">
        <f>VLOOKUP(W1762,SIZE!A:B,2,0)</f>
        <v>88</v>
      </c>
      <c r="Y1762" s="141">
        <v>0</v>
      </c>
      <c r="Z1762" s="141" t="s">
        <v>1033</v>
      </c>
      <c r="AA1762" s="141">
        <f>VLOOKUP(Z1762,COLOR!A:B,2,0)</f>
        <v>20</v>
      </c>
      <c r="AB1762" s="130"/>
      <c r="AC1762" s="130"/>
      <c r="AD1762" s="130"/>
      <c r="AE1762" s="130"/>
      <c r="AF1762" s="130"/>
      <c r="AG1762" s="130"/>
      <c r="AH1762" s="130"/>
      <c r="AI1762" s="130"/>
      <c r="AJ1762" s="130"/>
      <c r="AK1762" s="130"/>
      <c r="AL1762" s="130"/>
      <c r="AM1762" s="130"/>
    </row>
    <row r="1763" spans="1:39" ht="20.25" customHeight="1">
      <c r="A1763" s="132">
        <v>1762</v>
      </c>
      <c r="B1763" s="19" t="s">
        <v>6224</v>
      </c>
      <c r="C1763" s="250">
        <v>61044300000</v>
      </c>
      <c r="D1763" s="261" t="s">
        <v>2187</v>
      </c>
      <c r="E1763" s="143" t="str">
        <f t="shared" si="72"/>
        <v>Զգեստ</v>
      </c>
      <c r="F1763" s="273" t="s">
        <v>64</v>
      </c>
      <c r="G1763" s="144">
        <f>VLOOKUP(E1763,subcategory!A:B,2,0)</f>
        <v>43</v>
      </c>
      <c r="H1763" s="273" t="s">
        <v>20</v>
      </c>
      <c r="I1763" s="213" t="e">
        <f>VLOOKUP(H1763,gender!A:B,2,0)</f>
        <v>#N/A</v>
      </c>
      <c r="J1763" s="273">
        <v>445</v>
      </c>
      <c r="K1763" s="273">
        <v>445</v>
      </c>
      <c r="L1763" s="273">
        <v>1</v>
      </c>
      <c r="M1763" s="273" t="s">
        <v>7157</v>
      </c>
      <c r="N1763" s="144">
        <f>VLOOKUP(M1763,brand!A:B,2,0)</f>
        <v>840</v>
      </c>
      <c r="O1763" s="144"/>
      <c r="P1763" s="144" t="e">
        <f>VLOOKUP(O1763,country!A:B,2,0)</f>
        <v>#N/A</v>
      </c>
      <c r="Q1763" s="273" t="s">
        <v>468</v>
      </c>
      <c r="R1763" s="144" t="str">
        <f t="shared" si="73"/>
        <v>100% Պոլիէստեր</v>
      </c>
      <c r="S1763" s="144" t="s">
        <v>7446</v>
      </c>
      <c r="T1763" s="144" t="e">
        <f>VLOOKUP(R1763,material!A:B,2,0)</f>
        <v>#N/A</v>
      </c>
      <c r="U1763" s="141" t="s">
        <v>7157</v>
      </c>
      <c r="V1763" s="141"/>
      <c r="W1763" s="273">
        <v>46</v>
      </c>
      <c r="X1763" s="141">
        <f>VLOOKUP(W1763,SIZE!A:B,2,0)</f>
        <v>99</v>
      </c>
      <c r="Y1763" s="141">
        <v>0</v>
      </c>
      <c r="Z1763" s="141" t="s">
        <v>7786</v>
      </c>
      <c r="AA1763" s="141" t="e">
        <f>VLOOKUP(Z1763,COLOR!A:B,2,0)</f>
        <v>#N/A</v>
      </c>
      <c r="AB1763" s="130"/>
      <c r="AC1763" s="130"/>
      <c r="AD1763" s="130"/>
      <c r="AE1763" s="130"/>
      <c r="AF1763" s="130"/>
      <c r="AG1763" s="130"/>
      <c r="AH1763" s="130"/>
      <c r="AI1763" s="130"/>
      <c r="AJ1763" s="130"/>
      <c r="AK1763" s="130"/>
      <c r="AL1763" s="130"/>
      <c r="AM1763" s="130"/>
    </row>
    <row r="1764" spans="1:39" ht="20.25" customHeight="1">
      <c r="A1764" s="132">
        <v>1763</v>
      </c>
      <c r="B1764" s="19" t="s">
        <v>6225</v>
      </c>
      <c r="C1764" s="252">
        <v>61069090000</v>
      </c>
      <c r="D1764" s="263" t="s">
        <v>1067</v>
      </c>
      <c r="E1764" s="143" t="str">
        <f t="shared" si="72"/>
        <v>Բլուզ</v>
      </c>
      <c r="F1764" s="273" t="s">
        <v>14</v>
      </c>
      <c r="G1764" s="144">
        <f>VLOOKUP(E1764,subcategory!A:B,2,0)</f>
        <v>77</v>
      </c>
      <c r="H1764" s="273" t="s">
        <v>20</v>
      </c>
      <c r="I1764" s="213" t="e">
        <f>VLOOKUP(H1764,gender!A:B,2,0)</f>
        <v>#N/A</v>
      </c>
      <c r="J1764" s="273">
        <v>165</v>
      </c>
      <c r="K1764" s="273">
        <v>165</v>
      </c>
      <c r="L1764" s="273">
        <v>1</v>
      </c>
      <c r="M1764" s="273" t="s">
        <v>7157</v>
      </c>
      <c r="N1764" s="144">
        <f>VLOOKUP(M1764,brand!A:B,2,0)</f>
        <v>840</v>
      </c>
      <c r="O1764" s="144"/>
      <c r="P1764" s="144" t="e">
        <f>VLOOKUP(O1764,country!A:B,2,0)</f>
        <v>#N/A</v>
      </c>
      <c r="Q1764" s="273" t="s">
        <v>468</v>
      </c>
      <c r="R1764" s="144" t="str">
        <f t="shared" si="73"/>
        <v>100% Վիսկոզ</v>
      </c>
      <c r="S1764" s="144" t="s">
        <v>7430</v>
      </c>
      <c r="T1764" s="144" t="e">
        <f>VLOOKUP(R1764,material!A:B,2,0)</f>
        <v>#N/A</v>
      </c>
      <c r="U1764" s="141" t="s">
        <v>7157</v>
      </c>
      <c r="V1764" s="141"/>
      <c r="W1764" s="273">
        <v>48</v>
      </c>
      <c r="X1764" s="141">
        <f>VLOOKUP(W1764,SIZE!A:B,2,0)</f>
        <v>101</v>
      </c>
      <c r="Y1764" s="141">
        <v>0</v>
      </c>
      <c r="Z1764" s="141" t="s">
        <v>1059</v>
      </c>
      <c r="AA1764" s="141">
        <f>VLOOKUP(Z1764,COLOR!A:B,2,0)</f>
        <v>1</v>
      </c>
      <c r="AB1764" s="130"/>
      <c r="AC1764" s="130"/>
      <c r="AD1764" s="130"/>
      <c r="AE1764" s="130"/>
      <c r="AF1764" s="130"/>
      <c r="AG1764" s="130"/>
      <c r="AH1764" s="130"/>
      <c r="AI1764" s="130"/>
      <c r="AJ1764" s="130"/>
      <c r="AK1764" s="130"/>
      <c r="AL1764" s="130"/>
      <c r="AM1764" s="130"/>
    </row>
    <row r="1765" spans="1:39" ht="20.25" customHeight="1">
      <c r="A1765" s="132">
        <v>1764</v>
      </c>
      <c r="B1765" s="19" t="s">
        <v>6226</v>
      </c>
      <c r="C1765" s="250">
        <v>61043300000</v>
      </c>
      <c r="D1765" s="263" t="s">
        <v>1895</v>
      </c>
      <c r="E1765" s="143" t="str">
        <f t="shared" si="72"/>
        <v>Պիջակ</v>
      </c>
      <c r="F1765" s="273" t="s">
        <v>154</v>
      </c>
      <c r="G1765" s="144">
        <f>VLOOKUP(E1765,subcategory!A:B,2,0)</f>
        <v>153</v>
      </c>
      <c r="H1765" s="273" t="s">
        <v>20</v>
      </c>
      <c r="I1765" s="213" t="e">
        <f>VLOOKUP(H1765,gender!A:B,2,0)</f>
        <v>#N/A</v>
      </c>
      <c r="J1765" s="273">
        <v>640</v>
      </c>
      <c r="K1765" s="273">
        <v>640</v>
      </c>
      <c r="L1765" s="273">
        <v>1</v>
      </c>
      <c r="M1765" s="273" t="s">
        <v>7157</v>
      </c>
      <c r="N1765" s="144">
        <f>VLOOKUP(M1765,brand!A:B,2,0)</f>
        <v>840</v>
      </c>
      <c r="O1765" s="144"/>
      <c r="P1765" s="144" t="e">
        <f>VLOOKUP(O1765,country!A:B,2,0)</f>
        <v>#N/A</v>
      </c>
      <c r="Q1765" s="273" t="s">
        <v>468</v>
      </c>
      <c r="R1765" s="144" t="str">
        <f t="shared" si="73"/>
        <v>100% Պոլիէստեր</v>
      </c>
      <c r="S1765" s="144" t="s">
        <v>7446</v>
      </c>
      <c r="T1765" s="144" t="e">
        <f>VLOOKUP(R1765,material!A:B,2,0)</f>
        <v>#N/A</v>
      </c>
      <c r="U1765" s="141" t="s">
        <v>7157</v>
      </c>
      <c r="V1765" s="141"/>
      <c r="W1765" s="273">
        <v>40</v>
      </c>
      <c r="X1765" s="141">
        <f>VLOOKUP(W1765,SIZE!A:B,2,0)</f>
        <v>79</v>
      </c>
      <c r="Y1765" s="141">
        <v>0</v>
      </c>
      <c r="Z1765" s="141" t="s">
        <v>2092</v>
      </c>
      <c r="AA1765" s="141">
        <f>VLOOKUP(Z1765,COLOR!A:B,2,0)</f>
        <v>8</v>
      </c>
      <c r="AB1765" s="130"/>
      <c r="AC1765" s="130"/>
      <c r="AD1765" s="130"/>
      <c r="AE1765" s="130"/>
      <c r="AF1765" s="130"/>
      <c r="AG1765" s="130"/>
      <c r="AH1765" s="130"/>
      <c r="AI1765" s="130"/>
      <c r="AJ1765" s="130"/>
      <c r="AK1765" s="130"/>
      <c r="AL1765" s="130"/>
      <c r="AM1765" s="130"/>
    </row>
    <row r="1766" spans="1:39" ht="20.25" customHeight="1">
      <c r="A1766" s="132">
        <v>1765</v>
      </c>
      <c r="B1766" s="19" t="s">
        <v>6227</v>
      </c>
      <c r="C1766" s="250">
        <v>62046318000</v>
      </c>
      <c r="D1766" s="261" t="s">
        <v>987</v>
      </c>
      <c r="E1766" s="143" t="str">
        <f t="shared" si="72"/>
        <v>Տաբատներ</v>
      </c>
      <c r="F1766" s="273" t="s">
        <v>7795</v>
      </c>
      <c r="G1766" s="144">
        <f>VLOOKUP(E1766,subcategory!A:B,2,0)</f>
        <v>93</v>
      </c>
      <c r="H1766" s="273" t="s">
        <v>20</v>
      </c>
      <c r="I1766" s="213" t="e">
        <f>VLOOKUP(H1766,gender!A:B,2,0)</f>
        <v>#N/A</v>
      </c>
      <c r="J1766" s="273">
        <v>270</v>
      </c>
      <c r="K1766" s="273">
        <v>270</v>
      </c>
      <c r="L1766" s="273">
        <v>1</v>
      </c>
      <c r="M1766" s="273" t="s">
        <v>7157</v>
      </c>
      <c r="N1766" s="144">
        <f>VLOOKUP(M1766,brand!A:B,2,0)</f>
        <v>840</v>
      </c>
      <c r="O1766" s="144"/>
      <c r="P1766" s="144" t="e">
        <f>VLOOKUP(O1766,country!A:B,2,0)</f>
        <v>#N/A</v>
      </c>
      <c r="Q1766" s="273" t="s">
        <v>436</v>
      </c>
      <c r="R1766" s="144" t="str">
        <f t="shared" si="73"/>
        <v>100% Պոլիէստեր</v>
      </c>
      <c r="S1766" s="144" t="s">
        <v>7446</v>
      </c>
      <c r="T1766" s="144" t="e">
        <f>VLOOKUP(R1766,material!A:B,2,0)</f>
        <v>#N/A</v>
      </c>
      <c r="U1766" s="141" t="s">
        <v>7157</v>
      </c>
      <c r="V1766" s="141"/>
      <c r="W1766" s="273" t="s">
        <v>821</v>
      </c>
      <c r="X1766" s="141">
        <f>VLOOKUP(W1766,SIZE!A:B,2,0)</f>
        <v>3</v>
      </c>
      <c r="Y1766" s="141">
        <v>0</v>
      </c>
      <c r="Z1766" s="141" t="s">
        <v>7755</v>
      </c>
      <c r="AA1766" s="141" t="e">
        <f>VLOOKUP(Z1766,COLOR!A:B,2,0)</f>
        <v>#N/A</v>
      </c>
      <c r="AB1766" s="130"/>
      <c r="AC1766" s="130"/>
      <c r="AD1766" s="130"/>
      <c r="AE1766" s="130"/>
      <c r="AF1766" s="130"/>
      <c r="AG1766" s="130"/>
      <c r="AH1766" s="130"/>
      <c r="AI1766" s="130"/>
      <c r="AJ1766" s="130"/>
      <c r="AK1766" s="130"/>
      <c r="AL1766" s="130"/>
      <c r="AM1766" s="130"/>
    </row>
    <row r="1767" spans="1:39" ht="20.25" customHeight="1">
      <c r="A1767" s="132">
        <v>1766</v>
      </c>
      <c r="B1767" s="19" t="s">
        <v>6228</v>
      </c>
      <c r="C1767" s="250">
        <v>61043900000</v>
      </c>
      <c r="D1767" s="261" t="s">
        <v>675</v>
      </c>
      <c r="E1767" s="143" t="str">
        <f t="shared" si="72"/>
        <v>Պիջակ</v>
      </c>
      <c r="F1767" s="273" t="s">
        <v>154</v>
      </c>
      <c r="G1767" s="144">
        <f>VLOOKUP(E1767,subcategory!A:B,2,0)</f>
        <v>153</v>
      </c>
      <c r="H1767" s="273" t="s">
        <v>20</v>
      </c>
      <c r="I1767" s="213" t="e">
        <f>VLOOKUP(H1767,gender!A:B,2,0)</f>
        <v>#N/A</v>
      </c>
      <c r="J1767" s="273">
        <v>530</v>
      </c>
      <c r="K1767" s="273">
        <v>530</v>
      </c>
      <c r="L1767" s="273">
        <v>1</v>
      </c>
      <c r="M1767" s="273" t="s">
        <v>7157</v>
      </c>
      <c r="N1767" s="144">
        <f>VLOOKUP(M1767,brand!A:B,2,0)</f>
        <v>840</v>
      </c>
      <c r="O1767" s="144"/>
      <c r="P1767" s="144" t="e">
        <f>VLOOKUP(O1767,country!A:B,2,0)</f>
        <v>#N/A</v>
      </c>
      <c r="Q1767" s="273" t="s">
        <v>468</v>
      </c>
      <c r="R1767" s="144" t="str">
        <f t="shared" si="73"/>
        <v>90% Վիսկոզ</v>
      </c>
      <c r="S1767" s="144" t="s">
        <v>7474</v>
      </c>
      <c r="T1767" s="144" t="e">
        <f>VLOOKUP(R1767,material!A:B,2,0)</f>
        <v>#N/A</v>
      </c>
      <c r="U1767" s="141" t="s">
        <v>7157</v>
      </c>
      <c r="V1767" s="141"/>
      <c r="W1767" s="273" t="s">
        <v>828</v>
      </c>
      <c r="X1767" s="141">
        <f>VLOOKUP(W1767,SIZE!A:B,2,0)</f>
        <v>124</v>
      </c>
      <c r="Y1767" s="141">
        <v>0</v>
      </c>
      <c r="Z1767" s="141" t="s">
        <v>7786</v>
      </c>
      <c r="AA1767" s="141" t="e">
        <f>VLOOKUP(Z1767,COLOR!A:B,2,0)</f>
        <v>#N/A</v>
      </c>
      <c r="AB1767" s="130"/>
      <c r="AC1767" s="130"/>
      <c r="AD1767" s="130"/>
      <c r="AE1767" s="130"/>
      <c r="AF1767" s="130"/>
      <c r="AG1767" s="130"/>
      <c r="AH1767" s="130"/>
      <c r="AI1767" s="130"/>
      <c r="AJ1767" s="130"/>
      <c r="AK1767" s="130"/>
      <c r="AL1767" s="130"/>
      <c r="AM1767" s="130"/>
    </row>
    <row r="1768" spans="1:39" ht="20.25" customHeight="1">
      <c r="A1768" s="132">
        <v>1767</v>
      </c>
      <c r="B1768" s="19" t="s">
        <v>6229</v>
      </c>
      <c r="C1768" s="250">
        <v>42022210000</v>
      </c>
      <c r="D1768" s="267" t="s">
        <v>596</v>
      </c>
      <c r="E1768" s="143" t="str">
        <f t="shared" si="72"/>
        <v>Պայուսակ</v>
      </c>
      <c r="F1768" s="276" t="s">
        <v>120</v>
      </c>
      <c r="G1768" s="144">
        <f>VLOOKUP(E1768,subcategory!A:B,2,0)</f>
        <v>12</v>
      </c>
      <c r="H1768" s="273" t="s">
        <v>20</v>
      </c>
      <c r="I1768" s="213" t="e">
        <f>VLOOKUP(H1768,gender!A:B,2,0)</f>
        <v>#N/A</v>
      </c>
      <c r="J1768" s="273">
        <v>370</v>
      </c>
      <c r="K1768" s="273">
        <v>370</v>
      </c>
      <c r="L1768" s="273">
        <v>1</v>
      </c>
      <c r="M1768" s="273" t="s">
        <v>7157</v>
      </c>
      <c r="N1768" s="144">
        <f>VLOOKUP(M1768,brand!A:B,2,0)</f>
        <v>840</v>
      </c>
      <c r="O1768" s="144"/>
      <c r="P1768" s="144" t="e">
        <f>VLOOKUP(O1768,country!A:B,2,0)</f>
        <v>#N/A</v>
      </c>
      <c r="Q1768" s="273" t="s">
        <v>568</v>
      </c>
      <c r="R1768" s="144" t="str">
        <f t="shared" si="73"/>
        <v>Պոլիուրետան</v>
      </c>
      <c r="S1768" s="144" t="s">
        <v>7475</v>
      </c>
      <c r="T1768" s="144" t="e">
        <f>VLOOKUP(R1768,material!A:B,2,0)</f>
        <v>#N/A</v>
      </c>
      <c r="U1768" s="141" t="s">
        <v>7157</v>
      </c>
      <c r="V1768" s="141"/>
      <c r="W1768" s="273" t="s">
        <v>7660</v>
      </c>
      <c r="X1768" s="141">
        <f>VLOOKUP(W1768,SIZE!A:B,2,0)</f>
        <v>311</v>
      </c>
      <c r="Y1768" s="141">
        <v>0</v>
      </c>
      <c r="Z1768" s="141" t="s">
        <v>1118</v>
      </c>
      <c r="AA1768" s="141" t="e">
        <f>VLOOKUP(Z1768,COLOR!A:B,2,0)</f>
        <v>#N/A</v>
      </c>
      <c r="AB1768" s="130"/>
      <c r="AC1768" s="130"/>
      <c r="AD1768" s="130"/>
      <c r="AE1768" s="130"/>
      <c r="AF1768" s="130"/>
      <c r="AG1768" s="130"/>
      <c r="AH1768" s="130"/>
      <c r="AI1768" s="130"/>
      <c r="AJ1768" s="130"/>
      <c r="AK1768" s="130"/>
      <c r="AL1768" s="130"/>
      <c r="AM1768" s="130"/>
    </row>
    <row r="1769" spans="1:39" ht="20.25" customHeight="1">
      <c r="A1769" s="132">
        <v>1768</v>
      </c>
      <c r="B1769" s="19" t="s">
        <v>6230</v>
      </c>
      <c r="C1769" s="250">
        <v>42022210000</v>
      </c>
      <c r="D1769" s="267" t="s">
        <v>2003</v>
      </c>
      <c r="E1769" s="143" t="str">
        <f t="shared" si="72"/>
        <v>Պայուսակ</v>
      </c>
      <c r="F1769" s="276" t="s">
        <v>120</v>
      </c>
      <c r="G1769" s="144">
        <f>VLOOKUP(E1769,subcategory!A:B,2,0)</f>
        <v>12</v>
      </c>
      <c r="H1769" s="273" t="s">
        <v>20</v>
      </c>
      <c r="I1769" s="213" t="e">
        <f>VLOOKUP(H1769,gender!A:B,2,0)</f>
        <v>#N/A</v>
      </c>
      <c r="J1769" s="273">
        <v>335</v>
      </c>
      <c r="K1769" s="273">
        <v>335</v>
      </c>
      <c r="L1769" s="273">
        <v>1</v>
      </c>
      <c r="M1769" s="273" t="s">
        <v>7179</v>
      </c>
      <c r="N1769" s="144">
        <f>VLOOKUP(M1769,brand!A:B,2,0)</f>
        <v>839</v>
      </c>
      <c r="O1769" s="144"/>
      <c r="P1769" s="144" t="e">
        <f>VLOOKUP(O1769,country!A:B,2,0)</f>
        <v>#N/A</v>
      </c>
      <c r="Q1769" s="273" t="s">
        <v>468</v>
      </c>
      <c r="R1769" s="144" t="str">
        <f t="shared" si="73"/>
        <v>Պոլիուրետան</v>
      </c>
      <c r="S1769" s="144" t="s">
        <v>7475</v>
      </c>
      <c r="T1769" s="144" t="e">
        <f>VLOOKUP(R1769,material!A:B,2,0)</f>
        <v>#N/A</v>
      </c>
      <c r="U1769" s="141" t="s">
        <v>7157</v>
      </c>
      <c r="V1769" s="141"/>
      <c r="W1769" s="273" t="s">
        <v>7660</v>
      </c>
      <c r="X1769" s="141">
        <f>VLOOKUP(W1769,SIZE!A:B,2,0)</f>
        <v>311</v>
      </c>
      <c r="Y1769" s="141">
        <v>69</v>
      </c>
      <c r="Z1769" s="141" t="s">
        <v>1033</v>
      </c>
      <c r="AA1769" s="141">
        <f>VLOOKUP(Z1769,COLOR!A:B,2,0)</f>
        <v>20</v>
      </c>
      <c r="AB1769" s="130"/>
      <c r="AC1769" s="130"/>
      <c r="AD1769" s="130"/>
      <c r="AE1769" s="130"/>
      <c r="AF1769" s="130"/>
      <c r="AG1769" s="130"/>
      <c r="AH1769" s="130"/>
      <c r="AI1769" s="130"/>
      <c r="AJ1769" s="130"/>
      <c r="AK1769" s="130"/>
      <c r="AL1769" s="130"/>
      <c r="AM1769" s="130"/>
    </row>
    <row r="1770" spans="1:39" ht="20.25" customHeight="1">
      <c r="A1770" s="132">
        <v>1769</v>
      </c>
      <c r="B1770" s="19" t="s">
        <v>6231</v>
      </c>
      <c r="C1770" s="250">
        <v>61124190000</v>
      </c>
      <c r="D1770" s="261" t="s">
        <v>595</v>
      </c>
      <c r="E1770" s="143" t="str">
        <f t="shared" si="72"/>
        <v>Լողազգեստներ</v>
      </c>
      <c r="F1770" s="273" t="s">
        <v>7799</v>
      </c>
      <c r="G1770" s="144">
        <f>VLOOKUP(E1770,subcategory!A:B,2,0)</f>
        <v>46</v>
      </c>
      <c r="H1770" s="273" t="s">
        <v>20</v>
      </c>
      <c r="I1770" s="213" t="e">
        <f>VLOOKUP(H1770,gender!A:B,2,0)</f>
        <v>#N/A</v>
      </c>
      <c r="J1770" s="273">
        <v>155</v>
      </c>
      <c r="K1770" s="273">
        <v>155</v>
      </c>
      <c r="L1770" s="273">
        <v>1</v>
      </c>
      <c r="M1770" s="273" t="s">
        <v>7157</v>
      </c>
      <c r="N1770" s="144">
        <f>VLOOKUP(M1770,brand!A:B,2,0)</f>
        <v>840</v>
      </c>
      <c r="O1770" s="144"/>
      <c r="P1770" s="144" t="e">
        <f>VLOOKUP(O1770,country!A:B,2,0)</f>
        <v>#N/A</v>
      </c>
      <c r="Q1770" s="273" t="s">
        <v>7196</v>
      </c>
      <c r="R1770" s="144" t="str">
        <f t="shared" si="73"/>
        <v>84% Պոլիէստեր, 16% Էլաստան</v>
      </c>
      <c r="S1770" s="144" t="s">
        <v>7443</v>
      </c>
      <c r="T1770" s="144" t="e">
        <f>VLOOKUP(R1770,material!A:B,2,0)</f>
        <v>#N/A</v>
      </c>
      <c r="U1770" s="141" t="s">
        <v>7157</v>
      </c>
      <c r="V1770" s="141"/>
      <c r="W1770" s="273" t="s">
        <v>810</v>
      </c>
      <c r="X1770" s="141">
        <f>VLOOKUP(W1770,SIZE!A:B,2,0)</f>
        <v>122</v>
      </c>
      <c r="Y1770" s="141">
        <v>0</v>
      </c>
      <c r="Z1770" s="141" t="s">
        <v>1033</v>
      </c>
      <c r="AA1770" s="141">
        <f>VLOOKUP(Z1770,COLOR!A:B,2,0)</f>
        <v>20</v>
      </c>
      <c r="AB1770" s="130"/>
      <c r="AC1770" s="130"/>
      <c r="AD1770" s="130"/>
      <c r="AE1770" s="130"/>
      <c r="AF1770" s="130"/>
      <c r="AG1770" s="130"/>
      <c r="AH1770" s="130"/>
      <c r="AI1770" s="130"/>
      <c r="AJ1770" s="130"/>
      <c r="AK1770" s="130"/>
      <c r="AL1770" s="130"/>
      <c r="AM1770" s="130"/>
    </row>
    <row r="1771" spans="1:39" ht="20.25" customHeight="1">
      <c r="A1771" s="132">
        <v>1770</v>
      </c>
      <c r="B1771" s="19" t="s">
        <v>6232</v>
      </c>
      <c r="C1771" s="250">
        <v>62171000000</v>
      </c>
      <c r="D1771" s="261" t="s">
        <v>7051</v>
      </c>
      <c r="E1771" s="143" t="str">
        <f t="shared" si="72"/>
        <v>Գոտի</v>
      </c>
      <c r="F1771" s="273" t="s">
        <v>158</v>
      </c>
      <c r="G1771" s="144">
        <f>VLOOKUP(E1771,subcategory!A:B,2,0)</f>
        <v>6</v>
      </c>
      <c r="H1771" s="273" t="s">
        <v>20</v>
      </c>
      <c r="I1771" s="213" t="e">
        <f>VLOOKUP(H1771,gender!A:B,2,0)</f>
        <v>#N/A</v>
      </c>
      <c r="J1771" s="273">
        <v>75</v>
      </c>
      <c r="K1771" s="273">
        <v>75</v>
      </c>
      <c r="L1771" s="273">
        <v>1</v>
      </c>
      <c r="M1771" s="273" t="s">
        <v>7157</v>
      </c>
      <c r="N1771" s="144">
        <f>VLOOKUP(M1771,brand!A:B,2,0)</f>
        <v>840</v>
      </c>
      <c r="O1771" s="144"/>
      <c r="P1771" s="144" t="e">
        <f>VLOOKUP(O1771,country!A:B,2,0)</f>
        <v>#N/A</v>
      </c>
      <c r="Q1771" s="273" t="s">
        <v>568</v>
      </c>
      <c r="R1771" s="144" t="str">
        <f t="shared" si="73"/>
        <v>Արհ. Կաշի</v>
      </c>
      <c r="S1771" s="144" t="s">
        <v>7476</v>
      </c>
      <c r="T1771" s="144" t="e">
        <f>VLOOKUP(R1771,material!A:B,2,0)</f>
        <v>#N/A</v>
      </c>
      <c r="U1771" s="141" t="s">
        <v>7157</v>
      </c>
      <c r="V1771" s="141"/>
      <c r="W1771" s="273">
        <v>1</v>
      </c>
      <c r="X1771" s="141">
        <f>VLOOKUP(W1771,SIZE!A:B,2,0)</f>
        <v>622</v>
      </c>
      <c r="Y1771" s="141">
        <v>0</v>
      </c>
      <c r="Z1771" s="141" t="s">
        <v>7787</v>
      </c>
      <c r="AA1771" s="141" t="e">
        <f>VLOOKUP(Z1771,COLOR!A:B,2,0)</f>
        <v>#N/A</v>
      </c>
      <c r="AB1771" s="130"/>
      <c r="AC1771" s="130"/>
      <c r="AD1771" s="130"/>
      <c r="AE1771" s="130"/>
      <c r="AF1771" s="130"/>
      <c r="AG1771" s="130"/>
      <c r="AH1771" s="130"/>
      <c r="AI1771" s="130"/>
      <c r="AJ1771" s="130"/>
      <c r="AK1771" s="130"/>
      <c r="AL1771" s="130"/>
      <c r="AM1771" s="130"/>
    </row>
    <row r="1772" spans="1:39" ht="20.25" customHeight="1">
      <c r="A1772" s="132">
        <v>1771</v>
      </c>
      <c r="B1772" s="19" t="s">
        <v>6233</v>
      </c>
      <c r="C1772" s="250">
        <v>62171000000</v>
      </c>
      <c r="D1772" s="261" t="s">
        <v>7051</v>
      </c>
      <c r="E1772" s="143" t="str">
        <f t="shared" si="72"/>
        <v>Գոտի</v>
      </c>
      <c r="F1772" s="273" t="s">
        <v>158</v>
      </c>
      <c r="G1772" s="144">
        <f>VLOOKUP(E1772,subcategory!A:B,2,0)</f>
        <v>6</v>
      </c>
      <c r="H1772" s="273" t="s">
        <v>20</v>
      </c>
      <c r="I1772" s="213" t="e">
        <f>VLOOKUP(H1772,gender!A:B,2,0)</f>
        <v>#N/A</v>
      </c>
      <c r="J1772" s="273">
        <v>85</v>
      </c>
      <c r="K1772" s="273">
        <v>85</v>
      </c>
      <c r="L1772" s="273">
        <v>1</v>
      </c>
      <c r="M1772" s="273" t="s">
        <v>7157</v>
      </c>
      <c r="N1772" s="144">
        <f>VLOOKUP(M1772,brand!A:B,2,0)</f>
        <v>840</v>
      </c>
      <c r="O1772" s="144"/>
      <c r="P1772" s="144" t="e">
        <f>VLOOKUP(O1772,country!A:B,2,0)</f>
        <v>#N/A</v>
      </c>
      <c r="Q1772" s="273" t="s">
        <v>568</v>
      </c>
      <c r="R1772" s="144" t="str">
        <f t="shared" si="73"/>
        <v>Արհ. Կաշի</v>
      </c>
      <c r="S1772" s="144" t="s">
        <v>7476</v>
      </c>
      <c r="T1772" s="144" t="e">
        <f>VLOOKUP(R1772,material!A:B,2,0)</f>
        <v>#N/A</v>
      </c>
      <c r="U1772" s="141" t="s">
        <v>7157</v>
      </c>
      <c r="V1772" s="141"/>
      <c r="W1772" s="273">
        <v>1</v>
      </c>
      <c r="X1772" s="141">
        <f>VLOOKUP(W1772,SIZE!A:B,2,0)</f>
        <v>622</v>
      </c>
      <c r="Y1772" s="141">
        <v>0</v>
      </c>
      <c r="Z1772" s="141" t="s">
        <v>7755</v>
      </c>
      <c r="AA1772" s="141" t="e">
        <f>VLOOKUP(Z1772,COLOR!A:B,2,0)</f>
        <v>#N/A</v>
      </c>
      <c r="AB1772" s="130"/>
      <c r="AC1772" s="130"/>
      <c r="AD1772" s="130"/>
      <c r="AE1772" s="130"/>
      <c r="AF1772" s="130"/>
      <c r="AG1772" s="130"/>
      <c r="AH1772" s="130"/>
      <c r="AI1772" s="130"/>
      <c r="AJ1772" s="130"/>
      <c r="AK1772" s="130"/>
      <c r="AL1772" s="130"/>
      <c r="AM1772" s="130"/>
    </row>
    <row r="1773" spans="1:39" ht="20.25" customHeight="1">
      <c r="A1773" s="132">
        <v>1772</v>
      </c>
      <c r="B1773" s="19" t="s">
        <v>6234</v>
      </c>
      <c r="C1773" s="250">
        <v>62046231000</v>
      </c>
      <c r="D1773" s="261" t="s">
        <v>603</v>
      </c>
      <c r="E1773" s="143" t="str">
        <f t="shared" si="72"/>
        <v>Ջինսե Տաբատ</v>
      </c>
      <c r="F1773" s="273" t="s">
        <v>335</v>
      </c>
      <c r="G1773" s="144">
        <f>VLOOKUP(E1773,subcategory!A:B,2,0)</f>
        <v>87</v>
      </c>
      <c r="H1773" s="273" t="s">
        <v>20</v>
      </c>
      <c r="I1773" s="213" t="e">
        <f>VLOOKUP(H1773,gender!A:B,2,0)</f>
        <v>#N/A</v>
      </c>
      <c r="J1773" s="273">
        <v>405</v>
      </c>
      <c r="K1773" s="273">
        <v>405</v>
      </c>
      <c r="L1773" s="273">
        <v>1</v>
      </c>
      <c r="M1773" s="273" t="s">
        <v>7157</v>
      </c>
      <c r="N1773" s="144">
        <f>VLOOKUP(M1773,brand!A:B,2,0)</f>
        <v>840</v>
      </c>
      <c r="O1773" s="144"/>
      <c r="P1773" s="144" t="e">
        <f>VLOOKUP(O1773,country!A:B,2,0)</f>
        <v>#N/A</v>
      </c>
      <c r="Q1773" s="273" t="s">
        <v>436</v>
      </c>
      <c r="R1773" s="144" t="str">
        <f t="shared" si="73"/>
        <v>100% Բամբակ</v>
      </c>
      <c r="S1773" s="144" t="s">
        <v>7205</v>
      </c>
      <c r="T1773" s="144" t="e">
        <f>VLOOKUP(R1773,material!A:B,2,0)</f>
        <v>#N/A</v>
      </c>
      <c r="U1773" s="141" t="s">
        <v>7157</v>
      </c>
      <c r="V1773" s="141"/>
      <c r="W1773" s="273">
        <v>40</v>
      </c>
      <c r="X1773" s="141">
        <f>VLOOKUP(W1773,SIZE!A:B,2,0)</f>
        <v>79</v>
      </c>
      <c r="Y1773" s="141">
        <v>0</v>
      </c>
      <c r="Z1773" s="141" t="s">
        <v>1057</v>
      </c>
      <c r="AA1773" s="141">
        <f>VLOOKUP(Z1773,COLOR!A:B,2,0)</f>
        <v>5</v>
      </c>
      <c r="AB1773" s="130"/>
      <c r="AC1773" s="130"/>
      <c r="AD1773" s="130"/>
      <c r="AE1773" s="130"/>
      <c r="AF1773" s="130"/>
      <c r="AG1773" s="130"/>
      <c r="AH1773" s="130"/>
      <c r="AI1773" s="130"/>
      <c r="AJ1773" s="130"/>
      <c r="AK1773" s="130"/>
      <c r="AL1773" s="130"/>
      <c r="AM1773" s="130"/>
    </row>
    <row r="1774" spans="1:39" ht="20.25" customHeight="1">
      <c r="A1774" s="132">
        <v>1773</v>
      </c>
      <c r="B1774" s="19" t="s">
        <v>6235</v>
      </c>
      <c r="C1774" s="250">
        <v>62046231000</v>
      </c>
      <c r="D1774" s="261" t="s">
        <v>603</v>
      </c>
      <c r="E1774" s="143" t="str">
        <f t="shared" si="72"/>
        <v>Ջինսե Տաբատ</v>
      </c>
      <c r="F1774" s="273" t="s">
        <v>335</v>
      </c>
      <c r="G1774" s="144">
        <f>VLOOKUP(E1774,subcategory!A:B,2,0)</f>
        <v>87</v>
      </c>
      <c r="H1774" s="273" t="s">
        <v>20</v>
      </c>
      <c r="I1774" s="213" t="e">
        <f>VLOOKUP(H1774,gender!A:B,2,0)</f>
        <v>#N/A</v>
      </c>
      <c r="J1774" s="273">
        <v>520</v>
      </c>
      <c r="K1774" s="273">
        <v>520</v>
      </c>
      <c r="L1774" s="273">
        <v>1</v>
      </c>
      <c r="M1774" s="273" t="s">
        <v>7157</v>
      </c>
      <c r="N1774" s="144">
        <f>VLOOKUP(M1774,brand!A:B,2,0)</f>
        <v>840</v>
      </c>
      <c r="O1774" s="144"/>
      <c r="P1774" s="144" t="e">
        <f>VLOOKUP(O1774,country!A:B,2,0)</f>
        <v>#N/A</v>
      </c>
      <c r="Q1774" s="273" t="s">
        <v>436</v>
      </c>
      <c r="R1774" s="144" t="str">
        <f t="shared" si="73"/>
        <v>100% Բամբակ</v>
      </c>
      <c r="S1774" s="144" t="s">
        <v>7205</v>
      </c>
      <c r="T1774" s="144" t="e">
        <f>VLOOKUP(R1774,material!A:B,2,0)</f>
        <v>#N/A</v>
      </c>
      <c r="U1774" s="141" t="s">
        <v>7157</v>
      </c>
      <c r="V1774" s="141"/>
      <c r="W1774" s="273">
        <v>50</v>
      </c>
      <c r="X1774" s="141">
        <f>VLOOKUP(W1774,SIZE!A:B,2,0)</f>
        <v>105</v>
      </c>
      <c r="Y1774" s="141">
        <v>0</v>
      </c>
      <c r="Z1774" s="141" t="s">
        <v>1057</v>
      </c>
      <c r="AA1774" s="141">
        <f>VLOOKUP(Z1774,COLOR!A:B,2,0)</f>
        <v>5</v>
      </c>
      <c r="AB1774" s="130"/>
      <c r="AC1774" s="130"/>
      <c r="AD1774" s="130"/>
      <c r="AE1774" s="130"/>
      <c r="AF1774" s="130"/>
      <c r="AG1774" s="130"/>
      <c r="AH1774" s="130"/>
      <c r="AI1774" s="130"/>
      <c r="AJ1774" s="130"/>
      <c r="AK1774" s="130"/>
      <c r="AL1774" s="130"/>
      <c r="AM1774" s="130"/>
    </row>
    <row r="1775" spans="1:39" ht="20.25" customHeight="1">
      <c r="A1775" s="132">
        <v>1774</v>
      </c>
      <c r="B1775" s="19" t="s">
        <v>6236</v>
      </c>
      <c r="C1775" s="250">
        <v>62046231000</v>
      </c>
      <c r="D1775" s="261" t="s">
        <v>603</v>
      </c>
      <c r="E1775" s="143" t="str">
        <f t="shared" si="72"/>
        <v>Ջինսե Տաբատ</v>
      </c>
      <c r="F1775" s="273" t="s">
        <v>335</v>
      </c>
      <c r="G1775" s="144">
        <f>VLOOKUP(E1775,subcategory!A:B,2,0)</f>
        <v>87</v>
      </c>
      <c r="H1775" s="273" t="s">
        <v>20</v>
      </c>
      <c r="I1775" s="213" t="e">
        <f>VLOOKUP(H1775,gender!A:B,2,0)</f>
        <v>#N/A</v>
      </c>
      <c r="J1775" s="273">
        <v>510</v>
      </c>
      <c r="K1775" s="273">
        <v>510</v>
      </c>
      <c r="L1775" s="273">
        <v>1</v>
      </c>
      <c r="M1775" s="273" t="s">
        <v>7157</v>
      </c>
      <c r="N1775" s="144">
        <f>VLOOKUP(M1775,brand!A:B,2,0)</f>
        <v>840</v>
      </c>
      <c r="O1775" s="144"/>
      <c r="P1775" s="144" t="e">
        <f>VLOOKUP(O1775,country!A:B,2,0)</f>
        <v>#N/A</v>
      </c>
      <c r="Q1775" s="273" t="s">
        <v>436</v>
      </c>
      <c r="R1775" s="144" t="str">
        <f t="shared" si="73"/>
        <v>100% Բամբակ</v>
      </c>
      <c r="S1775" s="144" t="s">
        <v>7205</v>
      </c>
      <c r="T1775" s="144" t="e">
        <f>VLOOKUP(R1775,material!A:B,2,0)</f>
        <v>#N/A</v>
      </c>
      <c r="U1775" s="141" t="s">
        <v>7157</v>
      </c>
      <c r="V1775" s="141"/>
      <c r="W1775" s="273">
        <v>52</v>
      </c>
      <c r="X1775" s="141">
        <f>VLOOKUP(W1775,SIZE!A:B,2,0)</f>
        <v>106</v>
      </c>
      <c r="Y1775" s="141">
        <v>0</v>
      </c>
      <c r="Z1775" s="141" t="s">
        <v>1057</v>
      </c>
      <c r="AA1775" s="141">
        <f>VLOOKUP(Z1775,COLOR!A:B,2,0)</f>
        <v>5</v>
      </c>
      <c r="AB1775" s="130"/>
      <c r="AC1775" s="130"/>
      <c r="AD1775" s="130"/>
      <c r="AE1775" s="130"/>
      <c r="AF1775" s="130"/>
      <c r="AG1775" s="130"/>
      <c r="AH1775" s="130"/>
      <c r="AI1775" s="130"/>
      <c r="AJ1775" s="130"/>
      <c r="AK1775" s="130"/>
      <c r="AL1775" s="130"/>
      <c r="AM1775" s="130"/>
    </row>
    <row r="1776" spans="1:39" ht="20.25" customHeight="1">
      <c r="A1776" s="132">
        <v>1775</v>
      </c>
      <c r="B1776" s="19" t="s">
        <v>6237</v>
      </c>
      <c r="C1776" s="250">
        <v>61091000000</v>
      </c>
      <c r="D1776" s="261" t="s">
        <v>500</v>
      </c>
      <c r="E1776" s="143" t="str">
        <f t="shared" si="72"/>
        <v>Շապիկ</v>
      </c>
      <c r="F1776" s="273" t="s">
        <v>46</v>
      </c>
      <c r="G1776" s="144">
        <f>VLOOKUP(E1776,subcategory!A:B,2,0)</f>
        <v>73</v>
      </c>
      <c r="H1776" s="273" t="s">
        <v>20</v>
      </c>
      <c r="I1776" s="213" t="e">
        <f>VLOOKUP(H1776,gender!A:B,2,0)</f>
        <v>#N/A</v>
      </c>
      <c r="J1776" s="273">
        <v>150</v>
      </c>
      <c r="K1776" s="273">
        <v>150</v>
      </c>
      <c r="L1776" s="273">
        <v>1</v>
      </c>
      <c r="M1776" s="273" t="s">
        <v>7157</v>
      </c>
      <c r="N1776" s="144">
        <f>VLOOKUP(M1776,brand!A:B,2,0)</f>
        <v>840</v>
      </c>
      <c r="O1776" s="144"/>
      <c r="P1776" s="144" t="e">
        <f>VLOOKUP(O1776,country!A:B,2,0)</f>
        <v>#N/A</v>
      </c>
      <c r="Q1776" s="273" t="s">
        <v>468</v>
      </c>
      <c r="R1776" s="144" t="str">
        <f t="shared" si="73"/>
        <v>100% Բամբակ</v>
      </c>
      <c r="S1776" s="144" t="s">
        <v>7205</v>
      </c>
      <c r="T1776" s="144" t="e">
        <f>VLOOKUP(R1776,material!A:B,2,0)</f>
        <v>#N/A</v>
      </c>
      <c r="U1776" s="141" t="s">
        <v>7157</v>
      </c>
      <c r="V1776" s="141"/>
      <c r="W1776" s="273" t="s">
        <v>828</v>
      </c>
      <c r="X1776" s="141">
        <f>VLOOKUP(W1776,SIZE!A:B,2,0)</f>
        <v>124</v>
      </c>
      <c r="Y1776" s="141">
        <v>0</v>
      </c>
      <c r="Z1776" s="141" t="s">
        <v>1071</v>
      </c>
      <c r="AA1776" s="141">
        <f>VLOOKUP(Z1776,COLOR!A:B,2,0)</f>
        <v>12</v>
      </c>
      <c r="AB1776" s="130"/>
      <c r="AC1776" s="130"/>
      <c r="AD1776" s="130"/>
      <c r="AE1776" s="130"/>
      <c r="AF1776" s="130"/>
      <c r="AG1776" s="130"/>
      <c r="AH1776" s="130"/>
      <c r="AI1776" s="130"/>
      <c r="AJ1776" s="130"/>
      <c r="AK1776" s="130"/>
      <c r="AL1776" s="130"/>
      <c r="AM1776" s="130"/>
    </row>
    <row r="1777" spans="1:39" ht="20.25" customHeight="1">
      <c r="A1777" s="132">
        <v>1776</v>
      </c>
      <c r="B1777" s="19" t="s">
        <v>6238</v>
      </c>
      <c r="C1777" s="250">
        <v>61099020000</v>
      </c>
      <c r="D1777" s="261" t="s">
        <v>7052</v>
      </c>
      <c r="E1777" s="143" t="str">
        <f t="shared" si="72"/>
        <v>Տոպ</v>
      </c>
      <c r="F1777" s="273" t="s">
        <v>379</v>
      </c>
      <c r="G1777" s="144">
        <f>VLOOKUP(E1777,subcategory!A:B,2,0)</f>
        <v>249</v>
      </c>
      <c r="H1777" s="273" t="s">
        <v>20</v>
      </c>
      <c r="I1777" s="213" t="e">
        <f>VLOOKUP(H1777,gender!A:B,2,0)</f>
        <v>#N/A</v>
      </c>
      <c r="J1777" s="273">
        <v>115</v>
      </c>
      <c r="K1777" s="273">
        <v>115</v>
      </c>
      <c r="L1777" s="273">
        <v>1</v>
      </c>
      <c r="M1777" s="273" t="s">
        <v>7157</v>
      </c>
      <c r="N1777" s="144">
        <f>VLOOKUP(M1777,brand!A:B,2,0)</f>
        <v>840</v>
      </c>
      <c r="O1777" s="144"/>
      <c r="P1777" s="144" t="e">
        <f>VLOOKUP(O1777,country!A:B,2,0)</f>
        <v>#N/A</v>
      </c>
      <c r="Q1777" s="273" t="s">
        <v>7196</v>
      </c>
      <c r="R1777" s="144" t="str">
        <f t="shared" si="73"/>
        <v>82% Պոլիէստեր, 18% Էլաստան</v>
      </c>
      <c r="S1777" s="144" t="s">
        <v>7477</v>
      </c>
      <c r="T1777" s="144" t="e">
        <f>VLOOKUP(R1777,material!A:B,2,0)</f>
        <v>#N/A</v>
      </c>
      <c r="U1777" s="141" t="s">
        <v>7157</v>
      </c>
      <c r="V1777" s="141"/>
      <c r="W1777" s="273" t="s">
        <v>828</v>
      </c>
      <c r="X1777" s="141">
        <f>VLOOKUP(W1777,SIZE!A:B,2,0)</f>
        <v>124</v>
      </c>
      <c r="Y1777" s="141">
        <v>0</v>
      </c>
      <c r="Z1777" s="141" t="s">
        <v>1033</v>
      </c>
      <c r="AA1777" s="141">
        <f>VLOOKUP(Z1777,COLOR!A:B,2,0)</f>
        <v>20</v>
      </c>
      <c r="AB1777" s="130"/>
      <c r="AC1777" s="130"/>
      <c r="AD1777" s="130"/>
      <c r="AE1777" s="130"/>
      <c r="AF1777" s="130"/>
      <c r="AG1777" s="130"/>
      <c r="AH1777" s="130"/>
      <c r="AI1777" s="130"/>
      <c r="AJ1777" s="130"/>
      <c r="AK1777" s="130"/>
      <c r="AL1777" s="130"/>
      <c r="AM1777" s="130"/>
    </row>
    <row r="1778" spans="1:39" ht="20.25" customHeight="1">
      <c r="A1778" s="132">
        <v>1777</v>
      </c>
      <c r="B1778" s="19" t="s">
        <v>6239</v>
      </c>
      <c r="C1778" s="250">
        <v>62046231000</v>
      </c>
      <c r="D1778" s="261" t="s">
        <v>603</v>
      </c>
      <c r="E1778" s="143" t="str">
        <f t="shared" si="72"/>
        <v>Ջինսե Տաբատ</v>
      </c>
      <c r="F1778" s="273" t="s">
        <v>335</v>
      </c>
      <c r="G1778" s="144">
        <f>VLOOKUP(E1778,subcategory!A:B,2,0)</f>
        <v>87</v>
      </c>
      <c r="H1778" s="273" t="s">
        <v>20</v>
      </c>
      <c r="I1778" s="213" t="e">
        <f>VLOOKUP(H1778,gender!A:B,2,0)</f>
        <v>#N/A</v>
      </c>
      <c r="J1778" s="273">
        <v>410</v>
      </c>
      <c r="K1778" s="273">
        <v>410</v>
      </c>
      <c r="L1778" s="273">
        <v>1</v>
      </c>
      <c r="M1778" s="273" t="s">
        <v>7157</v>
      </c>
      <c r="N1778" s="144">
        <f>VLOOKUP(M1778,brand!A:B,2,0)</f>
        <v>840</v>
      </c>
      <c r="O1778" s="144"/>
      <c r="P1778" s="144" t="e">
        <f>VLOOKUP(O1778,country!A:B,2,0)</f>
        <v>#N/A</v>
      </c>
      <c r="Q1778" s="273" t="s">
        <v>568</v>
      </c>
      <c r="R1778" s="144" t="str">
        <f t="shared" si="73"/>
        <v>Լիոսել</v>
      </c>
      <c r="S1778" s="144" t="s">
        <v>7212</v>
      </c>
      <c r="T1778" s="144" t="e">
        <f>VLOOKUP(R1778,material!A:B,2,0)</f>
        <v>#N/A</v>
      </c>
      <c r="U1778" s="141" t="s">
        <v>7157</v>
      </c>
      <c r="V1778" s="141"/>
      <c r="W1778" s="273">
        <v>52</v>
      </c>
      <c r="X1778" s="141">
        <f>VLOOKUP(W1778,SIZE!A:B,2,0)</f>
        <v>106</v>
      </c>
      <c r="Y1778" s="141">
        <v>0</v>
      </c>
      <c r="Z1778" s="141" t="s">
        <v>1057</v>
      </c>
      <c r="AA1778" s="141">
        <f>VLOOKUP(Z1778,COLOR!A:B,2,0)</f>
        <v>5</v>
      </c>
      <c r="AB1778" s="130"/>
      <c r="AC1778" s="130"/>
      <c r="AD1778" s="130"/>
      <c r="AE1778" s="130"/>
      <c r="AF1778" s="130"/>
      <c r="AG1778" s="130"/>
      <c r="AH1778" s="130"/>
      <c r="AI1778" s="130"/>
      <c r="AJ1778" s="130"/>
      <c r="AK1778" s="130"/>
      <c r="AL1778" s="130"/>
      <c r="AM1778" s="130"/>
    </row>
    <row r="1779" spans="1:39" ht="20.25" customHeight="1">
      <c r="A1779" s="132">
        <v>1778</v>
      </c>
      <c r="B1779" s="19" t="s">
        <v>6240</v>
      </c>
      <c r="C1779" s="250">
        <v>61103099000</v>
      </c>
      <c r="D1779" s="261" t="s">
        <v>6815</v>
      </c>
      <c r="E1779" s="143" t="str">
        <f t="shared" si="72"/>
        <v>Վերնաշապիկ</v>
      </c>
      <c r="F1779" s="273" t="s">
        <v>47</v>
      </c>
      <c r="G1779" s="144">
        <f>VLOOKUP(E1779,subcategory!A:B,2,0)</f>
        <v>82</v>
      </c>
      <c r="H1779" s="273" t="s">
        <v>20</v>
      </c>
      <c r="I1779" s="213" t="e">
        <f>VLOOKUP(H1779,gender!A:B,2,0)</f>
        <v>#N/A</v>
      </c>
      <c r="J1779" s="273">
        <v>265</v>
      </c>
      <c r="K1779" s="273">
        <v>265</v>
      </c>
      <c r="L1779" s="273">
        <v>1</v>
      </c>
      <c r="M1779" s="273" t="s">
        <v>7157</v>
      </c>
      <c r="N1779" s="144">
        <f>VLOOKUP(M1779,brand!A:B,2,0)</f>
        <v>840</v>
      </c>
      <c r="O1779" s="144"/>
      <c r="P1779" s="144" t="e">
        <f>VLOOKUP(O1779,country!A:B,2,0)</f>
        <v>#N/A</v>
      </c>
      <c r="Q1779" s="273" t="s">
        <v>568</v>
      </c>
      <c r="R1779" s="144" t="str">
        <f t="shared" si="73"/>
        <v>Լիոսել</v>
      </c>
      <c r="S1779" s="144" t="s">
        <v>7212</v>
      </c>
      <c r="T1779" s="144" t="e">
        <f>VLOOKUP(R1779,material!A:B,2,0)</f>
        <v>#N/A</v>
      </c>
      <c r="U1779" s="141" t="s">
        <v>7157</v>
      </c>
      <c r="V1779" s="141"/>
      <c r="W1779" s="273">
        <v>40</v>
      </c>
      <c r="X1779" s="141">
        <f>VLOOKUP(W1779,SIZE!A:B,2,0)</f>
        <v>79</v>
      </c>
      <c r="Y1779" s="141">
        <v>0</v>
      </c>
      <c r="Z1779" s="141" t="s">
        <v>1057</v>
      </c>
      <c r="AA1779" s="141">
        <f>VLOOKUP(Z1779,COLOR!A:B,2,0)</f>
        <v>5</v>
      </c>
      <c r="AB1779" s="130"/>
      <c r="AC1779" s="130"/>
      <c r="AD1779" s="130"/>
      <c r="AE1779" s="130"/>
      <c r="AF1779" s="130"/>
      <c r="AG1779" s="130"/>
      <c r="AH1779" s="130"/>
      <c r="AI1779" s="130"/>
      <c r="AJ1779" s="130"/>
      <c r="AK1779" s="130"/>
      <c r="AL1779" s="130"/>
      <c r="AM1779" s="130"/>
    </row>
    <row r="1780" spans="1:39" ht="20.25" customHeight="1">
      <c r="A1780" s="132">
        <v>1779</v>
      </c>
      <c r="B1780" s="19" t="s">
        <v>6241</v>
      </c>
      <c r="C1780" s="250">
        <v>42029211000</v>
      </c>
      <c r="D1780" s="261" t="s">
        <v>7053</v>
      </c>
      <c r="E1780" s="143" t="str">
        <f t="shared" si="72"/>
        <v>Պայուսակ Կոսմետիկայի</v>
      </c>
      <c r="F1780" s="273" t="s">
        <v>7800</v>
      </c>
      <c r="G1780" s="144">
        <f>VLOOKUP(E1780,subcategory!A:B,2,0)</f>
        <v>475</v>
      </c>
      <c r="H1780" s="273" t="s">
        <v>20</v>
      </c>
      <c r="I1780" s="213" t="e">
        <f>VLOOKUP(H1780,gender!A:B,2,0)</f>
        <v>#N/A</v>
      </c>
      <c r="J1780" s="273">
        <v>120</v>
      </c>
      <c r="K1780" s="273">
        <v>120</v>
      </c>
      <c r="L1780" s="273">
        <v>1</v>
      </c>
      <c r="M1780" s="273" t="s">
        <v>7157</v>
      </c>
      <c r="N1780" s="144">
        <f>VLOOKUP(M1780,brand!A:B,2,0)</f>
        <v>840</v>
      </c>
      <c r="O1780" s="144"/>
      <c r="P1780" s="144" t="e">
        <f>VLOOKUP(O1780,country!A:B,2,0)</f>
        <v>#N/A</v>
      </c>
      <c r="Q1780" s="273" t="s">
        <v>3915</v>
      </c>
      <c r="R1780" s="144" t="str">
        <f t="shared" si="73"/>
        <v>Պլաստիկ</v>
      </c>
      <c r="S1780" s="144" t="s">
        <v>7478</v>
      </c>
      <c r="T1780" s="144" t="e">
        <f>VLOOKUP(R1780,material!A:B,2,0)</f>
        <v>#N/A</v>
      </c>
      <c r="U1780" s="141" t="s">
        <v>7157</v>
      </c>
      <c r="V1780" s="141"/>
      <c r="W1780" s="273">
        <v>2</v>
      </c>
      <c r="X1780" s="141">
        <f>VLOOKUP(W1780,SIZE!A:B,2,0)</f>
        <v>12</v>
      </c>
      <c r="Y1780" s="141">
        <v>0</v>
      </c>
      <c r="Z1780" s="141" t="s">
        <v>1071</v>
      </c>
      <c r="AA1780" s="141">
        <f>VLOOKUP(Z1780,COLOR!A:B,2,0)</f>
        <v>12</v>
      </c>
      <c r="AB1780" s="130"/>
      <c r="AC1780" s="130"/>
      <c r="AD1780" s="130"/>
      <c r="AE1780" s="130"/>
      <c r="AF1780" s="130"/>
      <c r="AG1780" s="130"/>
      <c r="AH1780" s="130"/>
      <c r="AI1780" s="130"/>
      <c r="AJ1780" s="130"/>
      <c r="AK1780" s="130"/>
      <c r="AL1780" s="130"/>
      <c r="AM1780" s="130"/>
    </row>
    <row r="1781" spans="1:39" ht="20.25" customHeight="1">
      <c r="A1781" s="132">
        <v>1780</v>
      </c>
      <c r="B1781" s="19" t="s">
        <v>6242</v>
      </c>
      <c r="C1781" s="250">
        <v>61124190000</v>
      </c>
      <c r="D1781" s="261" t="s">
        <v>595</v>
      </c>
      <c r="E1781" s="143" t="str">
        <f t="shared" si="72"/>
        <v>Լողազգեստներ</v>
      </c>
      <c r="F1781" s="273" t="s">
        <v>7799</v>
      </c>
      <c r="G1781" s="144">
        <f>VLOOKUP(E1781,subcategory!A:B,2,0)</f>
        <v>46</v>
      </c>
      <c r="H1781" s="273" t="s">
        <v>20</v>
      </c>
      <c r="I1781" s="213" t="e">
        <f>VLOOKUP(H1781,gender!A:B,2,0)</f>
        <v>#N/A</v>
      </c>
      <c r="J1781" s="273">
        <v>140</v>
      </c>
      <c r="K1781" s="273">
        <v>140</v>
      </c>
      <c r="L1781" s="273">
        <v>1</v>
      </c>
      <c r="M1781" s="273" t="s">
        <v>7157</v>
      </c>
      <c r="N1781" s="144">
        <f>VLOOKUP(M1781,brand!A:B,2,0)</f>
        <v>840</v>
      </c>
      <c r="O1781" s="144"/>
      <c r="P1781" s="144" t="e">
        <f>VLOOKUP(O1781,country!A:B,2,0)</f>
        <v>#N/A</v>
      </c>
      <c r="Q1781" s="273" t="s">
        <v>7196</v>
      </c>
      <c r="R1781" s="144" t="str">
        <f t="shared" si="73"/>
        <v>82% Պոլիէստեր, 18% Էլաստան</v>
      </c>
      <c r="S1781" s="144" t="s">
        <v>7477</v>
      </c>
      <c r="T1781" s="144" t="e">
        <f>VLOOKUP(R1781,material!A:B,2,0)</f>
        <v>#N/A</v>
      </c>
      <c r="U1781" s="141" t="s">
        <v>7157</v>
      </c>
      <c r="V1781" s="141"/>
      <c r="W1781" s="273" t="s">
        <v>810</v>
      </c>
      <c r="X1781" s="141">
        <f>VLOOKUP(W1781,SIZE!A:B,2,0)</f>
        <v>122</v>
      </c>
      <c r="Y1781" s="141">
        <v>0</v>
      </c>
      <c r="Z1781" s="141" t="s">
        <v>1033</v>
      </c>
      <c r="AA1781" s="141">
        <f>VLOOKUP(Z1781,COLOR!A:B,2,0)</f>
        <v>20</v>
      </c>
      <c r="AB1781" s="130"/>
      <c r="AC1781" s="130"/>
      <c r="AD1781" s="130"/>
      <c r="AE1781" s="130"/>
      <c r="AF1781" s="130"/>
      <c r="AG1781" s="130"/>
      <c r="AH1781" s="130"/>
      <c r="AI1781" s="130"/>
      <c r="AJ1781" s="130"/>
      <c r="AK1781" s="130"/>
      <c r="AL1781" s="130"/>
      <c r="AM1781" s="130"/>
    </row>
    <row r="1782" spans="1:39" ht="20.25" customHeight="1">
      <c r="A1782" s="132">
        <v>1781</v>
      </c>
      <c r="B1782" s="19" t="s">
        <v>6243</v>
      </c>
      <c r="C1782" s="258">
        <v>42023210000</v>
      </c>
      <c r="D1782" s="268" t="s">
        <v>7054</v>
      </c>
      <c r="E1782" s="143" t="str">
        <f t="shared" si="72"/>
        <v>Դրամապանակ</v>
      </c>
      <c r="F1782" s="273" t="s">
        <v>98</v>
      </c>
      <c r="G1782" s="144">
        <f>VLOOKUP(E1782,subcategory!A:B,2,0)</f>
        <v>7</v>
      </c>
      <c r="H1782" s="273" t="s">
        <v>20</v>
      </c>
      <c r="I1782" s="213" t="e">
        <f>VLOOKUP(H1782,gender!A:B,2,0)</f>
        <v>#N/A</v>
      </c>
      <c r="J1782" s="273">
        <v>40</v>
      </c>
      <c r="K1782" s="273">
        <v>40</v>
      </c>
      <c r="L1782" s="273">
        <v>1</v>
      </c>
      <c r="M1782" s="273" t="s">
        <v>7157</v>
      </c>
      <c r="N1782" s="144">
        <f>VLOOKUP(M1782,brand!A:B,2,0)</f>
        <v>840</v>
      </c>
      <c r="O1782" s="144"/>
      <c r="P1782" s="144" t="e">
        <f>VLOOKUP(O1782,country!A:B,2,0)</f>
        <v>#N/A</v>
      </c>
      <c r="Q1782" s="273" t="s">
        <v>568</v>
      </c>
      <c r="R1782" s="144" t="str">
        <f t="shared" si="73"/>
        <v>Պոլիամիդ</v>
      </c>
      <c r="S1782" s="144" t="s">
        <v>156</v>
      </c>
      <c r="T1782" s="144">
        <f>VLOOKUP(R1782,material!A:B,2,0)</f>
        <v>56</v>
      </c>
      <c r="U1782" s="141" t="s">
        <v>7157</v>
      </c>
      <c r="V1782" s="141"/>
      <c r="W1782" s="273" t="s">
        <v>7660</v>
      </c>
      <c r="X1782" s="141">
        <f>VLOOKUP(W1782,SIZE!A:B,2,0)</f>
        <v>311</v>
      </c>
      <c r="Y1782" s="141">
        <v>0</v>
      </c>
      <c r="Z1782" s="141">
        <v>0</v>
      </c>
      <c r="AA1782" s="141" t="e">
        <f>VLOOKUP(Z1782,COLOR!A:B,2,0)</f>
        <v>#N/A</v>
      </c>
      <c r="AB1782" s="130"/>
      <c r="AC1782" s="130"/>
      <c r="AD1782" s="130"/>
      <c r="AE1782" s="130"/>
      <c r="AF1782" s="130"/>
      <c r="AG1782" s="130"/>
      <c r="AH1782" s="130"/>
      <c r="AI1782" s="130"/>
      <c r="AJ1782" s="130"/>
      <c r="AK1782" s="130"/>
      <c r="AL1782" s="130"/>
      <c r="AM1782" s="130"/>
    </row>
    <row r="1783" spans="1:39" ht="20.25" customHeight="1">
      <c r="A1783" s="132">
        <v>1782</v>
      </c>
      <c r="B1783" s="19" t="s">
        <v>6244</v>
      </c>
      <c r="C1783" s="252">
        <v>61178080090</v>
      </c>
      <c r="D1783" s="263" t="s">
        <v>7055</v>
      </c>
      <c r="E1783" s="143" t="str">
        <f t="shared" si="72"/>
        <v>Աբադոկ 2 Կտոր</v>
      </c>
      <c r="F1783" s="273" t="s">
        <v>7142</v>
      </c>
      <c r="G1783" s="144">
        <v>168</v>
      </c>
      <c r="H1783" s="273" t="s">
        <v>20</v>
      </c>
      <c r="I1783" s="213" t="e">
        <f>VLOOKUP(H1783,gender!A:B,2,0)</f>
        <v>#N/A</v>
      </c>
      <c r="J1783" s="273">
        <v>55</v>
      </c>
      <c r="K1783" s="273">
        <v>55</v>
      </c>
      <c r="L1783" s="273">
        <v>1</v>
      </c>
      <c r="M1783" s="273" t="s">
        <v>7157</v>
      </c>
      <c r="N1783" s="144">
        <f>VLOOKUP(M1783,brand!A:B,2,0)</f>
        <v>840</v>
      </c>
      <c r="O1783" s="144"/>
      <c r="P1783" s="144" t="e">
        <f>VLOOKUP(O1783,country!A:B,2,0)</f>
        <v>#N/A</v>
      </c>
      <c r="Q1783" s="273" t="s">
        <v>3915</v>
      </c>
      <c r="R1783" s="144" t="str">
        <f t="shared" si="73"/>
        <v>Կտոր, Բամբակ</v>
      </c>
      <c r="S1783" s="144" t="s">
        <v>7479</v>
      </c>
      <c r="T1783" s="144" t="e">
        <f>VLOOKUP(R1783,material!A:B,2,0)</f>
        <v>#N/A</v>
      </c>
      <c r="U1783" s="141" t="s">
        <v>7157</v>
      </c>
      <c r="V1783" s="141"/>
      <c r="W1783" s="273" t="s">
        <v>7660</v>
      </c>
      <c r="X1783" s="141">
        <f>VLOOKUP(W1783,SIZE!A:B,2,0)</f>
        <v>311</v>
      </c>
      <c r="Y1783" s="141">
        <v>0</v>
      </c>
      <c r="Z1783" s="141" t="s">
        <v>1071</v>
      </c>
      <c r="AA1783" s="141">
        <f>VLOOKUP(Z1783,COLOR!A:B,2,0)</f>
        <v>12</v>
      </c>
      <c r="AB1783" s="130"/>
      <c r="AC1783" s="130"/>
      <c r="AD1783" s="130"/>
      <c r="AE1783" s="130"/>
      <c r="AF1783" s="130"/>
      <c r="AG1783" s="130"/>
      <c r="AH1783" s="130"/>
      <c r="AI1783" s="130"/>
      <c r="AJ1783" s="130"/>
      <c r="AK1783" s="130"/>
      <c r="AL1783" s="130"/>
      <c r="AM1783" s="130"/>
    </row>
    <row r="1784" spans="1:39" ht="20.25" customHeight="1">
      <c r="A1784" s="132">
        <v>1783</v>
      </c>
      <c r="B1784" s="19" t="s">
        <v>6245</v>
      </c>
      <c r="C1784" s="252">
        <v>65050090000</v>
      </c>
      <c r="D1784" s="261" t="s">
        <v>1365</v>
      </c>
      <c r="E1784" s="143" t="str">
        <f t="shared" si="72"/>
        <v>Գլխարկ</v>
      </c>
      <c r="F1784" s="273" t="s">
        <v>73</v>
      </c>
      <c r="G1784" s="144">
        <f>VLOOKUP(E1784,subcategory!A:B,2,0)</f>
        <v>5</v>
      </c>
      <c r="H1784" s="273" t="s">
        <v>7152</v>
      </c>
      <c r="I1784" s="213" t="e">
        <f>VLOOKUP(H1784,gender!A:B,2,0)</f>
        <v>#N/A</v>
      </c>
      <c r="J1784" s="273">
        <v>35</v>
      </c>
      <c r="K1784" s="273">
        <v>35</v>
      </c>
      <c r="L1784" s="273">
        <v>1</v>
      </c>
      <c r="M1784" s="273" t="s">
        <v>44</v>
      </c>
      <c r="N1784" s="144">
        <f>VLOOKUP(M1784,brand!A:B,2,0)</f>
        <v>608</v>
      </c>
      <c r="O1784" s="144"/>
      <c r="P1784" s="144" t="e">
        <f>VLOOKUP(O1784,country!A:B,2,0)</f>
        <v>#N/A</v>
      </c>
      <c r="Q1784" s="273" t="s">
        <v>2818</v>
      </c>
      <c r="R1784" s="144" t="str">
        <f t="shared" si="73"/>
        <v>Բամբակ</v>
      </c>
      <c r="S1784" s="144" t="s">
        <v>25</v>
      </c>
      <c r="T1784" s="144">
        <f>VLOOKUP(R1784,material!A:B,2,0)</f>
        <v>9</v>
      </c>
      <c r="U1784" s="141" t="s">
        <v>7157</v>
      </c>
      <c r="V1784" s="141"/>
      <c r="W1784" s="273" t="s">
        <v>7720</v>
      </c>
      <c r="X1784" s="141" t="e">
        <f>VLOOKUP(W1784,SIZE!A:B,2,0)</f>
        <v>#N/A</v>
      </c>
      <c r="Y1784" s="141">
        <v>15.99</v>
      </c>
      <c r="Z1784" s="141" t="s">
        <v>1080</v>
      </c>
      <c r="AA1784" s="141">
        <f>VLOOKUP(Z1784,COLOR!A:B,2,0)</f>
        <v>13</v>
      </c>
      <c r="AB1784" s="130"/>
      <c r="AC1784" s="130"/>
      <c r="AD1784" s="130"/>
      <c r="AE1784" s="130"/>
      <c r="AF1784" s="130"/>
      <c r="AG1784" s="130"/>
      <c r="AH1784" s="130"/>
      <c r="AI1784" s="130"/>
      <c r="AJ1784" s="130"/>
      <c r="AK1784" s="130"/>
      <c r="AL1784" s="130"/>
      <c r="AM1784" s="130"/>
    </row>
    <row r="1785" spans="1:39" ht="20.25" customHeight="1">
      <c r="A1785" s="132">
        <v>1784</v>
      </c>
      <c r="B1785" s="19" t="s">
        <v>6246</v>
      </c>
      <c r="C1785" s="250">
        <v>61044300000</v>
      </c>
      <c r="D1785" s="261" t="s">
        <v>2187</v>
      </c>
      <c r="E1785" s="143" t="str">
        <f t="shared" si="72"/>
        <v>Զգեստ</v>
      </c>
      <c r="F1785" s="273" t="s">
        <v>64</v>
      </c>
      <c r="G1785" s="144">
        <f>VLOOKUP(E1785,subcategory!A:B,2,0)</f>
        <v>43</v>
      </c>
      <c r="H1785" s="273" t="s">
        <v>20</v>
      </c>
      <c r="I1785" s="213" t="e">
        <f>VLOOKUP(H1785,gender!A:B,2,0)</f>
        <v>#N/A</v>
      </c>
      <c r="J1785" s="273">
        <v>405</v>
      </c>
      <c r="K1785" s="273">
        <v>405</v>
      </c>
      <c r="L1785" s="273">
        <v>1</v>
      </c>
      <c r="M1785" s="273" t="s">
        <v>7157</v>
      </c>
      <c r="N1785" s="144">
        <f>VLOOKUP(M1785,brand!A:B,2,0)</f>
        <v>840</v>
      </c>
      <c r="O1785" s="144"/>
      <c r="P1785" s="144" t="e">
        <f>VLOOKUP(O1785,country!A:B,2,0)</f>
        <v>#N/A</v>
      </c>
      <c r="Q1785" s="273" t="s">
        <v>468</v>
      </c>
      <c r="R1785" s="144" t="str">
        <f t="shared" si="73"/>
        <v>100% Պոլիէստեր</v>
      </c>
      <c r="S1785" s="144" t="s">
        <v>7446</v>
      </c>
      <c r="T1785" s="144" t="e">
        <f>VLOOKUP(R1785,material!A:B,2,0)</f>
        <v>#N/A</v>
      </c>
      <c r="U1785" s="141" t="s">
        <v>7157</v>
      </c>
      <c r="V1785" s="141"/>
      <c r="W1785" s="273">
        <v>46</v>
      </c>
      <c r="X1785" s="141">
        <f>VLOOKUP(W1785,SIZE!A:B,2,0)</f>
        <v>99</v>
      </c>
      <c r="Y1785" s="141">
        <v>0</v>
      </c>
      <c r="Z1785" s="141" t="s">
        <v>1033</v>
      </c>
      <c r="AA1785" s="141">
        <f>VLOOKUP(Z1785,COLOR!A:B,2,0)</f>
        <v>20</v>
      </c>
      <c r="AB1785" s="130"/>
      <c r="AC1785" s="130"/>
      <c r="AD1785" s="130"/>
      <c r="AE1785" s="130"/>
      <c r="AF1785" s="130"/>
      <c r="AG1785" s="130"/>
      <c r="AH1785" s="130"/>
      <c r="AI1785" s="130"/>
      <c r="AJ1785" s="130"/>
      <c r="AK1785" s="130"/>
      <c r="AL1785" s="130"/>
      <c r="AM1785" s="130"/>
    </row>
    <row r="1786" spans="1:39" ht="20.25" customHeight="1">
      <c r="A1786" s="132">
        <v>1785</v>
      </c>
      <c r="B1786" s="19" t="s">
        <v>6247</v>
      </c>
      <c r="C1786" s="250">
        <v>62046318000</v>
      </c>
      <c r="D1786" s="261" t="s">
        <v>987</v>
      </c>
      <c r="E1786" s="143" t="str">
        <f t="shared" si="72"/>
        <v>Տաբատներ</v>
      </c>
      <c r="F1786" s="273" t="s">
        <v>7795</v>
      </c>
      <c r="G1786" s="144">
        <f>VLOOKUP(E1786,subcategory!A:B,2,0)</f>
        <v>93</v>
      </c>
      <c r="H1786" s="273" t="s">
        <v>20</v>
      </c>
      <c r="I1786" s="213" t="e">
        <f>VLOOKUP(H1786,gender!A:B,2,0)</f>
        <v>#N/A</v>
      </c>
      <c r="J1786" s="273">
        <v>265</v>
      </c>
      <c r="K1786" s="273">
        <v>265</v>
      </c>
      <c r="L1786" s="273">
        <v>1</v>
      </c>
      <c r="M1786" s="273" t="s">
        <v>7157</v>
      </c>
      <c r="N1786" s="144">
        <f>VLOOKUP(M1786,brand!A:B,2,0)</f>
        <v>840</v>
      </c>
      <c r="O1786" s="144"/>
      <c r="P1786" s="144" t="e">
        <f>VLOOKUP(O1786,country!A:B,2,0)</f>
        <v>#N/A</v>
      </c>
      <c r="Q1786" s="273" t="s">
        <v>436</v>
      </c>
      <c r="R1786" s="144" t="str">
        <f t="shared" si="73"/>
        <v>100% Պոլիէստեր</v>
      </c>
      <c r="S1786" s="144" t="s">
        <v>7446</v>
      </c>
      <c r="T1786" s="144" t="e">
        <f>VLOOKUP(R1786,material!A:B,2,0)</f>
        <v>#N/A</v>
      </c>
      <c r="U1786" s="141" t="s">
        <v>7157</v>
      </c>
      <c r="V1786" s="141"/>
      <c r="W1786" s="273" t="s">
        <v>825</v>
      </c>
      <c r="X1786" s="141">
        <f>VLOOKUP(W1786,SIZE!A:B,2,0)</f>
        <v>119</v>
      </c>
      <c r="Y1786" s="141">
        <v>0</v>
      </c>
      <c r="Z1786" s="141" t="s">
        <v>7755</v>
      </c>
      <c r="AA1786" s="141" t="e">
        <f>VLOOKUP(Z1786,COLOR!A:B,2,0)</f>
        <v>#N/A</v>
      </c>
      <c r="AB1786" s="130"/>
      <c r="AC1786" s="130"/>
      <c r="AD1786" s="130"/>
      <c r="AE1786" s="130"/>
      <c r="AF1786" s="130"/>
      <c r="AG1786" s="130"/>
      <c r="AH1786" s="130"/>
      <c r="AI1786" s="130"/>
      <c r="AJ1786" s="130"/>
      <c r="AK1786" s="130"/>
      <c r="AL1786" s="130"/>
      <c r="AM1786" s="130"/>
    </row>
    <row r="1787" spans="1:39" ht="20.25" customHeight="1">
      <c r="A1787" s="132">
        <v>1786</v>
      </c>
      <c r="B1787" s="19" t="s">
        <v>6248</v>
      </c>
      <c r="C1787" s="250">
        <v>61124190000</v>
      </c>
      <c r="D1787" s="261" t="s">
        <v>645</v>
      </c>
      <c r="E1787" s="143" t="str">
        <f t="shared" si="72"/>
        <v>Լողավարտիք</v>
      </c>
      <c r="F1787" s="273" t="s">
        <v>3668</v>
      </c>
      <c r="G1787" s="144">
        <f>VLOOKUP(E1787,subcategory!A:B,2,0)</f>
        <v>50</v>
      </c>
      <c r="H1787" s="273" t="s">
        <v>20</v>
      </c>
      <c r="I1787" s="213" t="e">
        <f>VLOOKUP(H1787,gender!A:B,2,0)</f>
        <v>#N/A</v>
      </c>
      <c r="J1787" s="273">
        <v>175</v>
      </c>
      <c r="K1787" s="273">
        <v>175</v>
      </c>
      <c r="L1787" s="273">
        <v>1</v>
      </c>
      <c r="M1787" s="273" t="s">
        <v>7157</v>
      </c>
      <c r="N1787" s="144">
        <f>VLOOKUP(M1787,brand!A:B,2,0)</f>
        <v>840</v>
      </c>
      <c r="O1787" s="144"/>
      <c r="P1787" s="144" t="e">
        <f>VLOOKUP(O1787,country!A:B,2,0)</f>
        <v>#N/A</v>
      </c>
      <c r="Q1787" s="273" t="s">
        <v>7196</v>
      </c>
      <c r="R1787" s="144" t="str">
        <f t="shared" si="73"/>
        <v>67% Պոլիէստեր</v>
      </c>
      <c r="S1787" s="144" t="s">
        <v>7480</v>
      </c>
      <c r="T1787" s="144" t="e">
        <f>VLOOKUP(R1787,material!A:B,2,0)</f>
        <v>#N/A</v>
      </c>
      <c r="U1787" s="141" t="s">
        <v>7157</v>
      </c>
      <c r="V1787" s="141"/>
      <c r="W1787" s="273" t="s">
        <v>825</v>
      </c>
      <c r="X1787" s="141">
        <f>VLOOKUP(W1787,SIZE!A:B,2,0)</f>
        <v>119</v>
      </c>
      <c r="Y1787" s="141">
        <v>0</v>
      </c>
      <c r="Z1787" s="141" t="s">
        <v>7761</v>
      </c>
      <c r="AA1787" s="141">
        <f>VLOOKUP(Z1787,COLOR!A:B,2,0)</f>
        <v>10</v>
      </c>
      <c r="AB1787" s="130"/>
      <c r="AC1787" s="130"/>
      <c r="AD1787" s="130"/>
      <c r="AE1787" s="130"/>
      <c r="AF1787" s="130"/>
      <c r="AG1787" s="130"/>
      <c r="AH1787" s="130"/>
      <c r="AI1787" s="130"/>
      <c r="AJ1787" s="130"/>
      <c r="AK1787" s="130"/>
      <c r="AL1787" s="130"/>
      <c r="AM1787" s="130"/>
    </row>
    <row r="1788" spans="1:39" ht="20.25" customHeight="1">
      <c r="A1788" s="132">
        <v>1787</v>
      </c>
      <c r="B1788" s="19" t="s">
        <v>6249</v>
      </c>
      <c r="C1788" s="250">
        <v>61124190000</v>
      </c>
      <c r="D1788" s="261" t="s">
        <v>7056</v>
      </c>
      <c r="E1788" s="143" t="str">
        <f t="shared" si="72"/>
        <v>Լողազգեստներ</v>
      </c>
      <c r="F1788" s="273" t="s">
        <v>7799</v>
      </c>
      <c r="G1788" s="144">
        <f>VLOOKUP(E1788,subcategory!A:B,2,0)</f>
        <v>46</v>
      </c>
      <c r="H1788" s="273" t="s">
        <v>20</v>
      </c>
      <c r="I1788" s="213" t="e">
        <f>VLOOKUP(H1788,gender!A:B,2,0)</f>
        <v>#N/A</v>
      </c>
      <c r="J1788" s="273">
        <v>160</v>
      </c>
      <c r="K1788" s="273">
        <v>160</v>
      </c>
      <c r="L1788" s="273">
        <v>1</v>
      </c>
      <c r="M1788" s="273" t="s">
        <v>7157</v>
      </c>
      <c r="N1788" s="144">
        <f>VLOOKUP(M1788,brand!A:B,2,0)</f>
        <v>840</v>
      </c>
      <c r="O1788" s="144"/>
      <c r="P1788" s="144" t="e">
        <f>VLOOKUP(O1788,country!A:B,2,0)</f>
        <v>#N/A</v>
      </c>
      <c r="Q1788" s="273" t="s">
        <v>7196</v>
      </c>
      <c r="R1788" s="144" t="str">
        <f t="shared" si="73"/>
        <v>67% Պոլիէստեր</v>
      </c>
      <c r="S1788" s="144" t="s">
        <v>7480</v>
      </c>
      <c r="T1788" s="144" t="e">
        <f>VLOOKUP(R1788,material!A:B,2,0)</f>
        <v>#N/A</v>
      </c>
      <c r="U1788" s="141" t="s">
        <v>7157</v>
      </c>
      <c r="V1788" s="141"/>
      <c r="W1788" s="273" t="s">
        <v>821</v>
      </c>
      <c r="X1788" s="141">
        <f>VLOOKUP(W1788,SIZE!A:B,2,0)</f>
        <v>3</v>
      </c>
      <c r="Y1788" s="141">
        <v>0</v>
      </c>
      <c r="Z1788" s="141" t="s">
        <v>7761</v>
      </c>
      <c r="AA1788" s="141">
        <f>VLOOKUP(Z1788,COLOR!A:B,2,0)</f>
        <v>10</v>
      </c>
      <c r="AB1788" s="130"/>
      <c r="AC1788" s="130"/>
      <c r="AD1788" s="130"/>
      <c r="AE1788" s="130"/>
      <c r="AF1788" s="130"/>
      <c r="AG1788" s="130"/>
      <c r="AH1788" s="130"/>
      <c r="AI1788" s="130"/>
      <c r="AJ1788" s="130"/>
      <c r="AK1788" s="130"/>
      <c r="AL1788" s="130"/>
      <c r="AM1788" s="130"/>
    </row>
    <row r="1789" spans="1:39" ht="20.25" customHeight="1">
      <c r="A1789" s="132">
        <v>1788</v>
      </c>
      <c r="B1789" s="19" t="s">
        <v>6250</v>
      </c>
      <c r="C1789" s="250">
        <v>61124190000</v>
      </c>
      <c r="D1789" s="261" t="s">
        <v>645</v>
      </c>
      <c r="E1789" s="143" t="str">
        <f t="shared" si="72"/>
        <v>Լողավարտիք</v>
      </c>
      <c r="F1789" s="273" t="s">
        <v>3668</v>
      </c>
      <c r="G1789" s="144">
        <f>VLOOKUP(E1789,subcategory!A:B,2,0)</f>
        <v>50</v>
      </c>
      <c r="H1789" s="273" t="s">
        <v>20</v>
      </c>
      <c r="I1789" s="213" t="e">
        <f>VLOOKUP(H1789,gender!A:B,2,0)</f>
        <v>#N/A</v>
      </c>
      <c r="J1789" s="273">
        <v>170</v>
      </c>
      <c r="K1789" s="273">
        <v>170</v>
      </c>
      <c r="L1789" s="273">
        <v>1</v>
      </c>
      <c r="M1789" s="273" t="s">
        <v>7157</v>
      </c>
      <c r="N1789" s="144">
        <f>VLOOKUP(M1789,brand!A:B,2,0)</f>
        <v>840</v>
      </c>
      <c r="O1789" s="144"/>
      <c r="P1789" s="144" t="e">
        <f>VLOOKUP(O1789,country!A:B,2,0)</f>
        <v>#N/A</v>
      </c>
      <c r="Q1789" s="273" t="s">
        <v>7196</v>
      </c>
      <c r="R1789" s="144" t="str">
        <f t="shared" si="73"/>
        <v>82% Պոլիէստեր</v>
      </c>
      <c r="S1789" s="144" t="s">
        <v>7481</v>
      </c>
      <c r="T1789" s="144" t="e">
        <f>VLOOKUP(R1789,material!A:B,2,0)</f>
        <v>#N/A</v>
      </c>
      <c r="U1789" s="141" t="s">
        <v>7157</v>
      </c>
      <c r="V1789" s="141"/>
      <c r="W1789" s="273" t="s">
        <v>825</v>
      </c>
      <c r="X1789" s="141">
        <f>VLOOKUP(W1789,SIZE!A:B,2,0)</f>
        <v>119</v>
      </c>
      <c r="Y1789" s="141">
        <v>0</v>
      </c>
      <c r="Z1789" s="141" t="s">
        <v>1033</v>
      </c>
      <c r="AA1789" s="141">
        <f>VLOOKUP(Z1789,COLOR!A:B,2,0)</f>
        <v>20</v>
      </c>
      <c r="AB1789" s="130"/>
      <c r="AC1789" s="130"/>
      <c r="AD1789" s="130"/>
      <c r="AE1789" s="130"/>
      <c r="AF1789" s="130"/>
      <c r="AG1789" s="130"/>
      <c r="AH1789" s="130"/>
      <c r="AI1789" s="130"/>
      <c r="AJ1789" s="130"/>
      <c r="AK1789" s="130"/>
      <c r="AL1789" s="130"/>
      <c r="AM1789" s="130"/>
    </row>
    <row r="1790" spans="1:39" ht="20.25" customHeight="1">
      <c r="A1790" s="132">
        <v>1789</v>
      </c>
      <c r="B1790" s="19" t="s">
        <v>6251</v>
      </c>
      <c r="C1790" s="250">
        <v>61109090000</v>
      </c>
      <c r="D1790" s="261" t="s">
        <v>7048</v>
      </c>
      <c r="E1790" s="143" t="str">
        <f t="shared" si="72"/>
        <v>Կարդիգան</v>
      </c>
      <c r="F1790" s="273" t="s">
        <v>328</v>
      </c>
      <c r="G1790" s="144">
        <f>VLOOKUP(E1790,subcategory!A:B,2,0)</f>
        <v>89</v>
      </c>
      <c r="H1790" s="273" t="s">
        <v>20</v>
      </c>
      <c r="I1790" s="213" t="e">
        <f>VLOOKUP(H1790,gender!A:B,2,0)</f>
        <v>#N/A</v>
      </c>
      <c r="J1790" s="273">
        <v>165</v>
      </c>
      <c r="K1790" s="273">
        <v>165</v>
      </c>
      <c r="L1790" s="273">
        <v>1</v>
      </c>
      <c r="M1790" s="273" t="s">
        <v>7157</v>
      </c>
      <c r="N1790" s="144">
        <f>VLOOKUP(M1790,brand!A:B,2,0)</f>
        <v>840</v>
      </c>
      <c r="O1790" s="144"/>
      <c r="P1790" s="144" t="e">
        <f>VLOOKUP(O1790,country!A:B,2,0)</f>
        <v>#N/A</v>
      </c>
      <c r="Q1790" s="273" t="s">
        <v>468</v>
      </c>
      <c r="R1790" s="144" t="str">
        <f t="shared" si="73"/>
        <v>71% Վիսկոզ</v>
      </c>
      <c r="S1790" s="144" t="s">
        <v>7482</v>
      </c>
      <c r="T1790" s="144" t="e">
        <f>VLOOKUP(R1790,material!A:B,2,0)</f>
        <v>#N/A</v>
      </c>
      <c r="U1790" s="141" t="s">
        <v>7157</v>
      </c>
      <c r="V1790" s="141"/>
      <c r="W1790" s="273" t="s">
        <v>821</v>
      </c>
      <c r="X1790" s="141">
        <f>VLOOKUP(W1790,SIZE!A:B,2,0)</f>
        <v>3</v>
      </c>
      <c r="Y1790" s="141">
        <v>41</v>
      </c>
      <c r="Z1790" s="141" t="s">
        <v>7755</v>
      </c>
      <c r="AA1790" s="141" t="e">
        <f>VLOOKUP(Z1790,COLOR!A:B,2,0)</f>
        <v>#N/A</v>
      </c>
      <c r="AB1790" s="130"/>
      <c r="AC1790" s="130"/>
      <c r="AD1790" s="130"/>
      <c r="AE1790" s="130"/>
      <c r="AF1790" s="130"/>
      <c r="AG1790" s="130"/>
      <c r="AH1790" s="130"/>
      <c r="AI1790" s="130"/>
      <c r="AJ1790" s="130"/>
      <c r="AK1790" s="130"/>
      <c r="AL1790" s="130"/>
      <c r="AM1790" s="130"/>
    </row>
    <row r="1791" spans="1:39" ht="20.25" customHeight="1">
      <c r="A1791" s="132">
        <v>1790</v>
      </c>
      <c r="B1791" s="19" t="s">
        <v>6252</v>
      </c>
      <c r="C1791" s="250">
        <v>61091000000</v>
      </c>
      <c r="D1791" s="261" t="s">
        <v>500</v>
      </c>
      <c r="E1791" s="143" t="str">
        <f t="shared" si="72"/>
        <v>Շապիկ</v>
      </c>
      <c r="F1791" s="273" t="s">
        <v>46</v>
      </c>
      <c r="G1791" s="144">
        <f>VLOOKUP(E1791,subcategory!A:B,2,0)</f>
        <v>73</v>
      </c>
      <c r="H1791" s="273" t="s">
        <v>20</v>
      </c>
      <c r="I1791" s="213" t="e">
        <f>VLOOKUP(H1791,gender!A:B,2,0)</f>
        <v>#N/A</v>
      </c>
      <c r="J1791" s="273">
        <v>180</v>
      </c>
      <c r="K1791" s="273">
        <v>180</v>
      </c>
      <c r="L1791" s="273">
        <v>1</v>
      </c>
      <c r="M1791" s="273" t="s">
        <v>7157</v>
      </c>
      <c r="N1791" s="144">
        <f>VLOOKUP(M1791,brand!A:B,2,0)</f>
        <v>840</v>
      </c>
      <c r="O1791" s="144"/>
      <c r="P1791" s="144" t="e">
        <f>VLOOKUP(O1791,country!A:B,2,0)</f>
        <v>#N/A</v>
      </c>
      <c r="Q1791" s="273" t="s">
        <v>468</v>
      </c>
      <c r="R1791" s="144" t="str">
        <f t="shared" si="73"/>
        <v>100%  Բամբակ</v>
      </c>
      <c r="S1791" s="144" t="s">
        <v>7483</v>
      </c>
      <c r="T1791" s="144" t="e">
        <f>VLOOKUP(R1791,material!A:B,2,0)</f>
        <v>#N/A</v>
      </c>
      <c r="U1791" s="141" t="s">
        <v>7157</v>
      </c>
      <c r="V1791" s="141"/>
      <c r="W1791" s="273" t="s">
        <v>828</v>
      </c>
      <c r="X1791" s="141">
        <f>VLOOKUP(W1791,SIZE!A:B,2,0)</f>
        <v>124</v>
      </c>
      <c r="Y1791" s="141">
        <v>0</v>
      </c>
      <c r="Z1791" s="141" t="s">
        <v>1057</v>
      </c>
      <c r="AA1791" s="141">
        <f>VLOOKUP(Z1791,COLOR!A:B,2,0)</f>
        <v>5</v>
      </c>
      <c r="AB1791" s="130"/>
      <c r="AC1791" s="130"/>
      <c r="AD1791" s="130"/>
      <c r="AE1791" s="130"/>
      <c r="AF1791" s="130"/>
      <c r="AG1791" s="130"/>
      <c r="AH1791" s="130"/>
      <c r="AI1791" s="130"/>
      <c r="AJ1791" s="130"/>
      <c r="AK1791" s="130"/>
      <c r="AL1791" s="130"/>
      <c r="AM1791" s="130"/>
    </row>
    <row r="1792" spans="1:39" ht="20.25" customHeight="1">
      <c r="A1792" s="132">
        <v>1791</v>
      </c>
      <c r="B1792" s="19" t="s">
        <v>6253</v>
      </c>
      <c r="C1792" s="252">
        <v>61061000000</v>
      </c>
      <c r="D1792" s="263" t="s">
        <v>7045</v>
      </c>
      <c r="E1792" s="143" t="str">
        <f t="shared" si="72"/>
        <v>Բլուզ</v>
      </c>
      <c r="F1792" s="273" t="s">
        <v>14</v>
      </c>
      <c r="G1792" s="144">
        <f>VLOOKUP(E1792,subcategory!A:B,2,0)</f>
        <v>77</v>
      </c>
      <c r="H1792" s="273" t="s">
        <v>20</v>
      </c>
      <c r="I1792" s="213" t="e">
        <f>VLOOKUP(H1792,gender!A:B,2,0)</f>
        <v>#N/A</v>
      </c>
      <c r="J1792" s="273">
        <v>140</v>
      </c>
      <c r="K1792" s="273">
        <v>140</v>
      </c>
      <c r="L1792" s="273">
        <v>1</v>
      </c>
      <c r="M1792" s="273" t="s">
        <v>7157</v>
      </c>
      <c r="N1792" s="144">
        <f>VLOOKUP(M1792,brand!A:B,2,0)</f>
        <v>840</v>
      </c>
      <c r="O1792" s="144"/>
      <c r="P1792" s="144" t="e">
        <f>VLOOKUP(O1792,country!A:B,2,0)</f>
        <v>#N/A</v>
      </c>
      <c r="Q1792" s="273" t="s">
        <v>568</v>
      </c>
      <c r="R1792" s="144" t="str">
        <f t="shared" si="73"/>
        <v>100% Պոլիէստեր</v>
      </c>
      <c r="S1792" s="144" t="s">
        <v>7446</v>
      </c>
      <c r="T1792" s="144" t="e">
        <f>VLOOKUP(R1792,material!A:B,2,0)</f>
        <v>#N/A</v>
      </c>
      <c r="U1792" s="141" t="s">
        <v>7157</v>
      </c>
      <c r="V1792" s="141"/>
      <c r="W1792" s="273">
        <v>50</v>
      </c>
      <c r="X1792" s="141">
        <f>VLOOKUP(W1792,SIZE!A:B,2,0)</f>
        <v>105</v>
      </c>
      <c r="Y1792" s="141">
        <v>0</v>
      </c>
      <c r="Z1792" s="141" t="s">
        <v>1071</v>
      </c>
      <c r="AA1792" s="141">
        <f>VLOOKUP(Z1792,COLOR!A:B,2,0)</f>
        <v>12</v>
      </c>
      <c r="AB1792" s="130"/>
      <c r="AC1792" s="130"/>
      <c r="AD1792" s="130"/>
      <c r="AE1792" s="130"/>
      <c r="AF1792" s="130"/>
      <c r="AG1792" s="130"/>
      <c r="AH1792" s="130"/>
      <c r="AI1792" s="130"/>
      <c r="AJ1792" s="130"/>
      <c r="AK1792" s="130"/>
      <c r="AL1792" s="130"/>
      <c r="AM1792" s="130"/>
    </row>
    <row r="1793" spans="1:39" ht="20.25" customHeight="1">
      <c r="A1793" s="132">
        <v>1792</v>
      </c>
      <c r="B1793" s="19" t="s">
        <v>6254</v>
      </c>
      <c r="C1793" s="250">
        <v>62046318000</v>
      </c>
      <c r="D1793" s="261" t="s">
        <v>2438</v>
      </c>
      <c r="E1793" s="143" t="str">
        <f t="shared" si="72"/>
        <v>Տաբատներ</v>
      </c>
      <c r="F1793" s="273" t="s">
        <v>7795</v>
      </c>
      <c r="G1793" s="144">
        <f>VLOOKUP(E1793,subcategory!A:B,2,0)</f>
        <v>93</v>
      </c>
      <c r="H1793" s="273" t="s">
        <v>20</v>
      </c>
      <c r="I1793" s="213" t="e">
        <f>VLOOKUP(H1793,gender!A:B,2,0)</f>
        <v>#N/A</v>
      </c>
      <c r="J1793" s="273">
        <v>495</v>
      </c>
      <c r="K1793" s="273">
        <v>495</v>
      </c>
      <c r="L1793" s="273">
        <v>1</v>
      </c>
      <c r="M1793" s="273" t="s">
        <v>7157</v>
      </c>
      <c r="N1793" s="144">
        <f>VLOOKUP(M1793,brand!A:B,2,0)</f>
        <v>840</v>
      </c>
      <c r="O1793" s="144"/>
      <c r="P1793" s="144" t="e">
        <f>VLOOKUP(O1793,country!A:B,2,0)</f>
        <v>#N/A</v>
      </c>
      <c r="Q1793" s="273" t="s">
        <v>468</v>
      </c>
      <c r="R1793" s="144" t="str">
        <f t="shared" si="73"/>
        <v>62% Լիոսել</v>
      </c>
      <c r="S1793" s="144" t="s">
        <v>7484</v>
      </c>
      <c r="T1793" s="144" t="e">
        <f>VLOOKUP(R1793,material!A:B,2,0)</f>
        <v>#N/A</v>
      </c>
      <c r="U1793" s="141" t="s">
        <v>7157</v>
      </c>
      <c r="V1793" s="141"/>
      <c r="W1793" s="273">
        <v>50</v>
      </c>
      <c r="X1793" s="141">
        <f>VLOOKUP(W1793,SIZE!A:B,2,0)</f>
        <v>105</v>
      </c>
      <c r="Y1793" s="141">
        <v>0</v>
      </c>
      <c r="Z1793" s="141" t="s">
        <v>7755</v>
      </c>
      <c r="AA1793" s="141" t="e">
        <f>VLOOKUP(Z1793,COLOR!A:B,2,0)</f>
        <v>#N/A</v>
      </c>
      <c r="AB1793" s="130"/>
      <c r="AC1793" s="130"/>
      <c r="AD1793" s="130"/>
      <c r="AE1793" s="130"/>
      <c r="AF1793" s="130"/>
      <c r="AG1793" s="130"/>
      <c r="AH1793" s="130"/>
      <c r="AI1793" s="130"/>
      <c r="AJ1793" s="130"/>
      <c r="AK1793" s="130"/>
      <c r="AL1793" s="130"/>
      <c r="AM1793" s="130"/>
    </row>
    <row r="1794" spans="1:39" ht="20.25" customHeight="1">
      <c r="A1794" s="132">
        <v>1793</v>
      </c>
      <c r="B1794" s="19" t="s">
        <v>6255</v>
      </c>
      <c r="C1794" s="250">
        <v>61044300000</v>
      </c>
      <c r="D1794" s="261" t="s">
        <v>2187</v>
      </c>
      <c r="E1794" s="143" t="str">
        <f t="shared" si="72"/>
        <v>Զգեստ</v>
      </c>
      <c r="F1794" s="273" t="s">
        <v>64</v>
      </c>
      <c r="G1794" s="144">
        <f>VLOOKUP(E1794,subcategory!A:B,2,0)</f>
        <v>43</v>
      </c>
      <c r="H1794" s="273" t="s">
        <v>20</v>
      </c>
      <c r="I1794" s="213" t="e">
        <f>VLOOKUP(H1794,gender!A:B,2,0)</f>
        <v>#N/A</v>
      </c>
      <c r="J1794" s="273">
        <v>260</v>
      </c>
      <c r="K1794" s="273">
        <v>260</v>
      </c>
      <c r="L1794" s="273">
        <v>1</v>
      </c>
      <c r="M1794" s="273" t="s">
        <v>7157</v>
      </c>
      <c r="N1794" s="144">
        <f>VLOOKUP(M1794,brand!A:B,2,0)</f>
        <v>840</v>
      </c>
      <c r="O1794" s="144"/>
      <c r="P1794" s="144" t="e">
        <f>VLOOKUP(O1794,country!A:B,2,0)</f>
        <v>#N/A</v>
      </c>
      <c r="Q1794" s="273" t="s">
        <v>468</v>
      </c>
      <c r="R1794" s="144" t="str">
        <f t="shared" si="73"/>
        <v>100% Պոլիէստեր</v>
      </c>
      <c r="S1794" s="144" t="s">
        <v>7446</v>
      </c>
      <c r="T1794" s="144" t="e">
        <f>VLOOKUP(R1794,material!A:B,2,0)</f>
        <v>#N/A</v>
      </c>
      <c r="U1794" s="141" t="s">
        <v>7157</v>
      </c>
      <c r="V1794" s="141"/>
      <c r="W1794" s="273">
        <v>48</v>
      </c>
      <c r="X1794" s="141">
        <f>VLOOKUP(W1794,SIZE!A:B,2,0)</f>
        <v>101</v>
      </c>
      <c r="Y1794" s="141">
        <v>0</v>
      </c>
      <c r="Z1794" s="141" t="s">
        <v>1071</v>
      </c>
      <c r="AA1794" s="141">
        <f>VLOOKUP(Z1794,COLOR!A:B,2,0)</f>
        <v>12</v>
      </c>
      <c r="AB1794" s="130"/>
      <c r="AC1794" s="130"/>
      <c r="AD1794" s="130"/>
      <c r="AE1794" s="130"/>
      <c r="AF1794" s="130"/>
      <c r="AG1794" s="130"/>
      <c r="AH1794" s="130"/>
      <c r="AI1794" s="130"/>
      <c r="AJ1794" s="130"/>
      <c r="AK1794" s="130"/>
      <c r="AL1794" s="130"/>
      <c r="AM1794" s="130"/>
    </row>
    <row r="1795" spans="1:39" ht="20.25" customHeight="1">
      <c r="A1795" s="132">
        <v>1794</v>
      </c>
      <c r="B1795" s="19" t="s">
        <v>6256</v>
      </c>
      <c r="C1795" s="250">
        <v>61112090000</v>
      </c>
      <c r="D1795" s="261" t="s">
        <v>703</v>
      </c>
      <c r="E1795" s="143" t="str">
        <f t="shared" ref="E1795:E1858" si="74">PROPER(F1795)</f>
        <v>Կոմբինեզոն</v>
      </c>
      <c r="F1795" s="273" t="s">
        <v>3671</v>
      </c>
      <c r="G1795" s="144">
        <f>VLOOKUP(E1795,subcategory!A:B,2,0)</f>
        <v>54</v>
      </c>
      <c r="H1795" s="273" t="s">
        <v>7152</v>
      </c>
      <c r="I1795" s="213" t="e">
        <f>VLOOKUP(H1795,gender!A:B,2,0)</f>
        <v>#N/A</v>
      </c>
      <c r="J1795" s="273">
        <v>115</v>
      </c>
      <c r="K1795" s="273">
        <v>115</v>
      </c>
      <c r="L1795" s="273">
        <v>1</v>
      </c>
      <c r="M1795" s="273" t="s">
        <v>44</v>
      </c>
      <c r="N1795" s="144">
        <f>VLOOKUP(M1795,brand!A:B,2,0)</f>
        <v>608</v>
      </c>
      <c r="O1795" s="144"/>
      <c r="P1795" s="144" t="e">
        <f>VLOOKUP(O1795,country!A:B,2,0)</f>
        <v>#N/A</v>
      </c>
      <c r="Q1795" s="273" t="s">
        <v>3915</v>
      </c>
      <c r="R1795" s="144" t="str">
        <f t="shared" si="73"/>
        <v>100%  Բամբակ</v>
      </c>
      <c r="S1795" s="144" t="s">
        <v>7483</v>
      </c>
      <c r="T1795" s="144" t="e">
        <f>VLOOKUP(R1795,material!A:B,2,0)</f>
        <v>#N/A</v>
      </c>
      <c r="U1795" s="141" t="s">
        <v>7157</v>
      </c>
      <c r="V1795" s="141"/>
      <c r="W1795" s="273" t="s">
        <v>4117</v>
      </c>
      <c r="X1795" s="141">
        <f>VLOOKUP(W1795,SIZE!A:B,2,0)</f>
        <v>305</v>
      </c>
      <c r="Y1795" s="141">
        <v>0</v>
      </c>
      <c r="Z1795" s="141" t="s">
        <v>1080</v>
      </c>
      <c r="AA1795" s="141">
        <f>VLOOKUP(Z1795,COLOR!A:B,2,0)</f>
        <v>13</v>
      </c>
      <c r="AB1795" s="130"/>
      <c r="AC1795" s="130"/>
      <c r="AD1795" s="130"/>
      <c r="AE1795" s="130"/>
      <c r="AF1795" s="130"/>
      <c r="AG1795" s="130"/>
      <c r="AH1795" s="130"/>
      <c r="AI1795" s="130"/>
      <c r="AJ1795" s="130"/>
      <c r="AK1795" s="130"/>
      <c r="AL1795" s="130"/>
      <c r="AM1795" s="130"/>
    </row>
    <row r="1796" spans="1:39" ht="20.25" customHeight="1">
      <c r="A1796" s="132">
        <v>1795</v>
      </c>
      <c r="B1796" s="19" t="s">
        <v>6257</v>
      </c>
      <c r="C1796" s="250">
        <v>61112090000</v>
      </c>
      <c r="D1796" s="261" t="s">
        <v>6812</v>
      </c>
      <c r="E1796" s="143" t="str">
        <f t="shared" si="74"/>
        <v>Շորտ+Շապիկ</v>
      </c>
      <c r="F1796" s="273" t="s">
        <v>4312</v>
      </c>
      <c r="G1796" s="144">
        <f>VLOOKUP(E1796,subcategory!A:B,2,0)</f>
        <v>457</v>
      </c>
      <c r="H1796" s="273" t="s">
        <v>3850</v>
      </c>
      <c r="I1796" s="213">
        <f>VLOOKUP(H1796,gender!A:B,2,0)</f>
        <v>7</v>
      </c>
      <c r="J1796" s="273">
        <v>70</v>
      </c>
      <c r="K1796" s="273">
        <v>70</v>
      </c>
      <c r="L1796" s="273">
        <v>1</v>
      </c>
      <c r="M1796" s="273" t="s">
        <v>44</v>
      </c>
      <c r="N1796" s="144">
        <f>VLOOKUP(M1796,brand!A:B,2,0)</f>
        <v>608</v>
      </c>
      <c r="O1796" s="144"/>
      <c r="P1796" s="144" t="e">
        <f>VLOOKUP(O1796,country!A:B,2,0)</f>
        <v>#N/A</v>
      </c>
      <c r="Q1796" s="273" t="s">
        <v>3915</v>
      </c>
      <c r="R1796" s="144" t="str">
        <f t="shared" si="73"/>
        <v>100%  Բամբակ</v>
      </c>
      <c r="S1796" s="144" t="s">
        <v>7483</v>
      </c>
      <c r="T1796" s="144" t="e">
        <f>VLOOKUP(R1796,material!A:B,2,0)</f>
        <v>#N/A</v>
      </c>
      <c r="U1796" s="141" t="s">
        <v>7157</v>
      </c>
      <c r="V1796" s="141"/>
      <c r="W1796" s="273" t="s">
        <v>4117</v>
      </c>
      <c r="X1796" s="141">
        <f>VLOOKUP(W1796,SIZE!A:B,2,0)</f>
        <v>305</v>
      </c>
      <c r="Y1796" s="141">
        <v>22.99</v>
      </c>
      <c r="Z1796" s="141" t="s">
        <v>1061</v>
      </c>
      <c r="AA1796" s="141">
        <f>VLOOKUP(Z1796,COLOR!A:B,2,0)</f>
        <v>4</v>
      </c>
      <c r="AB1796" s="130"/>
      <c r="AC1796" s="130"/>
      <c r="AD1796" s="130"/>
      <c r="AE1796" s="130"/>
      <c r="AF1796" s="130"/>
      <c r="AG1796" s="130"/>
      <c r="AH1796" s="130"/>
      <c r="AI1796" s="130"/>
      <c r="AJ1796" s="130"/>
      <c r="AK1796" s="130"/>
      <c r="AL1796" s="130"/>
      <c r="AM1796" s="130"/>
    </row>
    <row r="1797" spans="1:39" ht="20.25" customHeight="1">
      <c r="A1797" s="132">
        <v>1796</v>
      </c>
      <c r="B1797" s="19" t="s">
        <v>6258</v>
      </c>
      <c r="C1797" s="250">
        <v>61043300000</v>
      </c>
      <c r="D1797" s="263" t="s">
        <v>569</v>
      </c>
      <c r="E1797" s="143" t="str">
        <f t="shared" si="74"/>
        <v>Պիջակ</v>
      </c>
      <c r="F1797" s="273" t="s">
        <v>154</v>
      </c>
      <c r="G1797" s="144">
        <f>VLOOKUP(E1797,subcategory!A:B,2,0)</f>
        <v>153</v>
      </c>
      <c r="H1797" s="273" t="s">
        <v>20</v>
      </c>
      <c r="I1797" s="213" t="e">
        <f>VLOOKUP(H1797,gender!A:B,2,0)</f>
        <v>#N/A</v>
      </c>
      <c r="J1797" s="273">
        <v>540</v>
      </c>
      <c r="K1797" s="273">
        <v>540</v>
      </c>
      <c r="L1797" s="273">
        <v>1</v>
      </c>
      <c r="M1797" s="277" t="s">
        <v>7157</v>
      </c>
      <c r="N1797" s="144">
        <f>VLOOKUP(M1797,brand!A:B,2,0)</f>
        <v>840</v>
      </c>
      <c r="O1797" s="144"/>
      <c r="P1797" s="144" t="e">
        <f>VLOOKUP(O1797,country!A:B,2,0)</f>
        <v>#N/A</v>
      </c>
      <c r="Q1797" s="273" t="s">
        <v>568</v>
      </c>
      <c r="R1797" s="144" t="str">
        <f t="shared" si="73"/>
        <v>100% Պոլիէստեր</v>
      </c>
      <c r="S1797" s="144" t="s">
        <v>7446</v>
      </c>
      <c r="T1797" s="144" t="e">
        <f>VLOOKUP(R1797,material!A:B,2,0)</f>
        <v>#N/A</v>
      </c>
      <c r="U1797" s="141" t="s">
        <v>7157</v>
      </c>
      <c r="V1797" s="141"/>
      <c r="W1797" s="273">
        <v>48</v>
      </c>
      <c r="X1797" s="141">
        <f>VLOOKUP(W1797,SIZE!A:B,2,0)</f>
        <v>101</v>
      </c>
      <c r="Y1797" s="141">
        <v>0</v>
      </c>
      <c r="Z1797" s="141" t="s">
        <v>7755</v>
      </c>
      <c r="AA1797" s="141" t="e">
        <f>VLOOKUP(Z1797,COLOR!A:B,2,0)</f>
        <v>#N/A</v>
      </c>
      <c r="AB1797" s="130"/>
      <c r="AC1797" s="130"/>
      <c r="AD1797" s="130"/>
      <c r="AE1797" s="130"/>
      <c r="AF1797" s="130"/>
      <c r="AG1797" s="130"/>
      <c r="AH1797" s="130"/>
      <c r="AI1797" s="130"/>
      <c r="AJ1797" s="130"/>
      <c r="AK1797" s="130"/>
      <c r="AL1797" s="130"/>
      <c r="AM1797" s="130"/>
    </row>
    <row r="1798" spans="1:39" ht="20.25" customHeight="1">
      <c r="A1798" s="132">
        <v>1797</v>
      </c>
      <c r="B1798" s="19" t="s">
        <v>6259</v>
      </c>
      <c r="C1798" s="250">
        <v>62046231000</v>
      </c>
      <c r="D1798" s="261" t="s">
        <v>603</v>
      </c>
      <c r="E1798" s="143" t="str">
        <f t="shared" si="74"/>
        <v>Ջինսե Տաբատ</v>
      </c>
      <c r="F1798" s="273" t="s">
        <v>335</v>
      </c>
      <c r="G1798" s="144">
        <f>VLOOKUP(E1798,subcategory!A:B,2,0)</f>
        <v>87</v>
      </c>
      <c r="H1798" s="273" t="s">
        <v>20</v>
      </c>
      <c r="I1798" s="213" t="e">
        <f>VLOOKUP(H1798,gender!A:B,2,0)</f>
        <v>#N/A</v>
      </c>
      <c r="J1798" s="273">
        <v>470</v>
      </c>
      <c r="K1798" s="273">
        <v>470</v>
      </c>
      <c r="L1798" s="273">
        <v>1</v>
      </c>
      <c r="M1798" s="277" t="s">
        <v>7157</v>
      </c>
      <c r="N1798" s="144">
        <f>VLOOKUP(M1798,brand!A:B,2,0)</f>
        <v>840</v>
      </c>
      <c r="O1798" s="144"/>
      <c r="P1798" s="144" t="e">
        <f>VLOOKUP(O1798,country!A:B,2,0)</f>
        <v>#N/A</v>
      </c>
      <c r="Q1798" s="273" t="s">
        <v>568</v>
      </c>
      <c r="R1798" s="144" t="str">
        <f t="shared" si="73"/>
        <v>57% Բամբակ, 30% Պոլիէստեր</v>
      </c>
      <c r="S1798" s="144" t="s">
        <v>7464</v>
      </c>
      <c r="T1798" s="144" t="e">
        <f>VLOOKUP(R1798,material!A:B,2,0)</f>
        <v>#N/A</v>
      </c>
      <c r="U1798" s="141" t="s">
        <v>7157</v>
      </c>
      <c r="V1798" s="141"/>
      <c r="W1798" s="273">
        <v>50</v>
      </c>
      <c r="X1798" s="141">
        <f>VLOOKUP(W1798,SIZE!A:B,2,0)</f>
        <v>105</v>
      </c>
      <c r="Y1798" s="141">
        <v>0</v>
      </c>
      <c r="Z1798" s="141" t="s">
        <v>1057</v>
      </c>
      <c r="AA1798" s="141">
        <f>VLOOKUP(Z1798,COLOR!A:B,2,0)</f>
        <v>5</v>
      </c>
      <c r="AB1798" s="130"/>
      <c r="AC1798" s="130"/>
      <c r="AD1798" s="130"/>
      <c r="AE1798" s="130"/>
      <c r="AF1798" s="130"/>
      <c r="AG1798" s="130"/>
      <c r="AH1798" s="130"/>
      <c r="AI1798" s="130"/>
      <c r="AJ1798" s="130"/>
      <c r="AK1798" s="130"/>
      <c r="AL1798" s="130"/>
      <c r="AM1798" s="130"/>
    </row>
    <row r="1799" spans="1:39" ht="20.25" customHeight="1">
      <c r="A1799" s="132">
        <v>1798</v>
      </c>
      <c r="B1799" s="19" t="s">
        <v>6260</v>
      </c>
      <c r="C1799" s="250">
        <v>61103099000</v>
      </c>
      <c r="D1799" s="261" t="s">
        <v>6815</v>
      </c>
      <c r="E1799" s="143" t="str">
        <f t="shared" si="74"/>
        <v>Վերնաշապիկ</v>
      </c>
      <c r="F1799" s="273" t="s">
        <v>47</v>
      </c>
      <c r="G1799" s="144">
        <f>VLOOKUP(E1799,subcategory!A:B,2,0)</f>
        <v>82</v>
      </c>
      <c r="H1799" s="273" t="s">
        <v>20</v>
      </c>
      <c r="I1799" s="213" t="e">
        <f>VLOOKUP(H1799,gender!A:B,2,0)</f>
        <v>#N/A</v>
      </c>
      <c r="J1799" s="273">
        <v>380</v>
      </c>
      <c r="K1799" s="273">
        <v>380</v>
      </c>
      <c r="L1799" s="273">
        <v>1</v>
      </c>
      <c r="M1799" s="277" t="s">
        <v>7157</v>
      </c>
      <c r="N1799" s="144">
        <f>VLOOKUP(M1799,brand!A:B,2,0)</f>
        <v>840</v>
      </c>
      <c r="O1799" s="144"/>
      <c r="P1799" s="144" t="e">
        <f>VLOOKUP(O1799,country!A:B,2,0)</f>
        <v>#N/A</v>
      </c>
      <c r="Q1799" s="273" t="s">
        <v>468</v>
      </c>
      <c r="R1799" s="144" t="str">
        <f t="shared" si="73"/>
        <v>89% Լիոսել, 11% Լիոն</v>
      </c>
      <c r="S1799" s="144" t="s">
        <v>7469</v>
      </c>
      <c r="T1799" s="144" t="e">
        <f>VLOOKUP(R1799,material!A:B,2,0)</f>
        <v>#N/A</v>
      </c>
      <c r="U1799" s="141" t="s">
        <v>7157</v>
      </c>
      <c r="V1799" s="141"/>
      <c r="W1799" s="273" t="s">
        <v>825</v>
      </c>
      <c r="X1799" s="141">
        <f>VLOOKUP(W1799,SIZE!A:B,2,0)</f>
        <v>119</v>
      </c>
      <c r="Y1799" s="141">
        <v>0</v>
      </c>
      <c r="Z1799" s="141" t="s">
        <v>1061</v>
      </c>
      <c r="AA1799" s="141">
        <f>VLOOKUP(Z1799,COLOR!A:B,2,0)</f>
        <v>4</v>
      </c>
      <c r="AB1799" s="130"/>
      <c r="AC1799" s="130"/>
      <c r="AD1799" s="130"/>
      <c r="AE1799" s="130"/>
      <c r="AF1799" s="130"/>
      <c r="AG1799" s="130"/>
      <c r="AH1799" s="130"/>
      <c r="AI1799" s="130"/>
      <c r="AJ1799" s="130"/>
      <c r="AK1799" s="130"/>
      <c r="AL1799" s="130"/>
      <c r="AM1799" s="130"/>
    </row>
    <row r="1800" spans="1:39" ht="20.25" customHeight="1">
      <c r="A1800" s="132">
        <v>1799</v>
      </c>
      <c r="B1800" s="19" t="s">
        <v>6261</v>
      </c>
      <c r="C1800" s="252">
        <v>62014000000</v>
      </c>
      <c r="D1800" s="261" t="s">
        <v>6938</v>
      </c>
      <c r="E1800" s="143" t="str">
        <f t="shared" si="74"/>
        <v>Բաճկոն</v>
      </c>
      <c r="F1800" s="273" t="s">
        <v>62</v>
      </c>
      <c r="G1800" s="144">
        <f>VLOOKUP(E1800,subcategory!A:B,2,0)</f>
        <v>14</v>
      </c>
      <c r="H1800" s="273" t="s">
        <v>10</v>
      </c>
      <c r="I1800" s="213" t="e">
        <f>VLOOKUP(H1800,gender!A:B,2,0)</f>
        <v>#N/A</v>
      </c>
      <c r="J1800" s="273">
        <v>745</v>
      </c>
      <c r="K1800" s="273">
        <v>745</v>
      </c>
      <c r="L1800" s="273">
        <v>1</v>
      </c>
      <c r="M1800" s="273" t="s">
        <v>148</v>
      </c>
      <c r="N1800" s="144">
        <f>VLOOKUP(M1800,brand!A:B,2,0)</f>
        <v>540</v>
      </c>
      <c r="O1800" s="144"/>
      <c r="P1800" s="144" t="e">
        <f>VLOOKUP(O1800,country!A:B,2,0)</f>
        <v>#N/A</v>
      </c>
      <c r="Q1800" s="273" t="s">
        <v>3915</v>
      </c>
      <c r="R1800" s="144" t="str">
        <f t="shared" si="73"/>
        <v>75% Պոլիեսթեր 25% Բամբակ</v>
      </c>
      <c r="S1800" s="144" t="s">
        <v>7485</v>
      </c>
      <c r="T1800" s="144" t="e">
        <f>VLOOKUP(R1800,material!A:B,2,0)</f>
        <v>#N/A</v>
      </c>
      <c r="U1800" s="141" t="s">
        <v>7641</v>
      </c>
      <c r="V1800" s="141"/>
      <c r="W1800" s="273" t="s">
        <v>828</v>
      </c>
      <c r="X1800" s="141">
        <f>VLOOKUP(W1800,SIZE!A:B,2,0)</f>
        <v>124</v>
      </c>
      <c r="Y1800" s="141">
        <v>114.9</v>
      </c>
      <c r="Z1800" s="141" t="s">
        <v>1057</v>
      </c>
      <c r="AA1800" s="141">
        <f>VLOOKUP(Z1800,COLOR!A:B,2,0)</f>
        <v>5</v>
      </c>
      <c r="AB1800" s="130"/>
      <c r="AC1800" s="130"/>
      <c r="AD1800" s="130"/>
      <c r="AE1800" s="130"/>
      <c r="AF1800" s="130"/>
      <c r="AG1800" s="130"/>
      <c r="AH1800" s="130"/>
      <c r="AI1800" s="130"/>
      <c r="AJ1800" s="130"/>
      <c r="AK1800" s="130"/>
      <c r="AL1800" s="130"/>
      <c r="AM1800" s="130"/>
    </row>
    <row r="1801" spans="1:39" ht="20.25" customHeight="1">
      <c r="A1801" s="132">
        <v>1800</v>
      </c>
      <c r="B1801" s="19" t="s">
        <v>6262</v>
      </c>
      <c r="C1801" s="252">
        <v>62014000000</v>
      </c>
      <c r="D1801" s="261" t="s">
        <v>6938</v>
      </c>
      <c r="E1801" s="143" t="str">
        <f t="shared" si="74"/>
        <v>Բաճկոն</v>
      </c>
      <c r="F1801" s="273" t="s">
        <v>62</v>
      </c>
      <c r="G1801" s="144">
        <f>VLOOKUP(E1801,subcategory!A:B,2,0)</f>
        <v>14</v>
      </c>
      <c r="H1801" s="273" t="s">
        <v>10</v>
      </c>
      <c r="I1801" s="213" t="e">
        <f>VLOOKUP(H1801,gender!A:B,2,0)</f>
        <v>#N/A</v>
      </c>
      <c r="J1801" s="273">
        <v>685</v>
      </c>
      <c r="K1801" s="273">
        <v>685</v>
      </c>
      <c r="L1801" s="273">
        <v>1</v>
      </c>
      <c r="M1801" s="273" t="s">
        <v>148</v>
      </c>
      <c r="N1801" s="144">
        <f>VLOOKUP(M1801,brand!A:B,2,0)</f>
        <v>540</v>
      </c>
      <c r="O1801" s="144"/>
      <c r="P1801" s="144" t="e">
        <f>VLOOKUP(O1801,country!A:B,2,0)</f>
        <v>#N/A</v>
      </c>
      <c r="Q1801" s="273" t="s">
        <v>3915</v>
      </c>
      <c r="R1801" s="144" t="str">
        <f t="shared" si="73"/>
        <v>75% Պոլիեսթեր 25% Բամբակ</v>
      </c>
      <c r="S1801" s="144" t="s">
        <v>7485</v>
      </c>
      <c r="T1801" s="144" t="e">
        <f>VLOOKUP(R1801,material!A:B,2,0)</f>
        <v>#N/A</v>
      </c>
      <c r="U1801" s="141" t="s">
        <v>7641</v>
      </c>
      <c r="V1801" s="141"/>
      <c r="W1801" s="273" t="s">
        <v>825</v>
      </c>
      <c r="X1801" s="141">
        <f>VLOOKUP(W1801,SIZE!A:B,2,0)</f>
        <v>119</v>
      </c>
      <c r="Y1801" s="141">
        <v>114.9</v>
      </c>
      <c r="Z1801" s="141" t="s">
        <v>1057</v>
      </c>
      <c r="AA1801" s="141">
        <f>VLOOKUP(Z1801,COLOR!A:B,2,0)</f>
        <v>5</v>
      </c>
      <c r="AB1801" s="130"/>
      <c r="AC1801" s="130"/>
      <c r="AD1801" s="130"/>
      <c r="AE1801" s="130"/>
      <c r="AF1801" s="130"/>
      <c r="AG1801" s="130"/>
      <c r="AH1801" s="130"/>
      <c r="AI1801" s="130"/>
      <c r="AJ1801" s="130"/>
      <c r="AK1801" s="130"/>
      <c r="AL1801" s="130"/>
      <c r="AM1801" s="130"/>
    </row>
    <row r="1802" spans="1:39" ht="20.25" customHeight="1">
      <c r="A1802" s="132">
        <v>1801</v>
      </c>
      <c r="B1802" s="19" t="s">
        <v>6263</v>
      </c>
      <c r="C1802" s="253">
        <v>61033200000</v>
      </c>
      <c r="D1802" s="263" t="s">
        <v>505</v>
      </c>
      <c r="E1802" s="143" t="str">
        <f t="shared" si="74"/>
        <v>Ժակետ</v>
      </c>
      <c r="F1802" s="273" t="s">
        <v>58</v>
      </c>
      <c r="G1802" s="144">
        <f>VLOOKUP(E1802,subcategory!A:B,2,0)</f>
        <v>466</v>
      </c>
      <c r="H1802" s="273" t="s">
        <v>10</v>
      </c>
      <c r="I1802" s="213" t="e">
        <f>VLOOKUP(H1802,gender!A:B,2,0)</f>
        <v>#N/A</v>
      </c>
      <c r="J1802" s="273">
        <v>530</v>
      </c>
      <c r="K1802" s="273">
        <v>530</v>
      </c>
      <c r="L1802" s="273">
        <v>1</v>
      </c>
      <c r="M1802" s="273" t="s">
        <v>148</v>
      </c>
      <c r="N1802" s="144">
        <f>VLOOKUP(M1802,brand!A:B,2,0)</f>
        <v>540</v>
      </c>
      <c r="O1802" s="144"/>
      <c r="P1802" s="144" t="e">
        <f>VLOOKUP(O1802,country!A:B,2,0)</f>
        <v>#N/A</v>
      </c>
      <c r="Q1802" s="273" t="s">
        <v>7196</v>
      </c>
      <c r="R1802" s="144" t="str">
        <f t="shared" si="73"/>
        <v>Բամբակ 100%</v>
      </c>
      <c r="S1802" s="144" t="s">
        <v>7486</v>
      </c>
      <c r="T1802" s="144" t="e">
        <f>VLOOKUP(R1802,material!A:B,2,0)</f>
        <v>#N/A</v>
      </c>
      <c r="U1802" s="141" t="s">
        <v>7641</v>
      </c>
      <c r="V1802" s="141"/>
      <c r="W1802" s="273" t="s">
        <v>825</v>
      </c>
      <c r="X1802" s="141">
        <f>VLOOKUP(W1802,SIZE!A:B,2,0)</f>
        <v>119</v>
      </c>
      <c r="Y1802" s="141">
        <v>79.900000000000006</v>
      </c>
      <c r="Z1802" s="141" t="s">
        <v>1061</v>
      </c>
      <c r="AA1802" s="141">
        <f>VLOOKUP(Z1802,COLOR!A:B,2,0)</f>
        <v>4</v>
      </c>
      <c r="AB1802" s="130"/>
      <c r="AC1802" s="130"/>
      <c r="AD1802" s="130"/>
      <c r="AE1802" s="130"/>
      <c r="AF1802" s="130"/>
      <c r="AG1802" s="130"/>
      <c r="AH1802" s="130"/>
      <c r="AI1802" s="130"/>
      <c r="AJ1802" s="130"/>
      <c r="AK1802" s="130"/>
      <c r="AL1802" s="130"/>
      <c r="AM1802" s="130"/>
    </row>
    <row r="1803" spans="1:39" ht="20.25" customHeight="1">
      <c r="A1803" s="132">
        <v>1802</v>
      </c>
      <c r="B1803" s="19" t="s">
        <v>6264</v>
      </c>
      <c r="C1803" s="253">
        <v>61033200000</v>
      </c>
      <c r="D1803" s="263" t="s">
        <v>505</v>
      </c>
      <c r="E1803" s="143" t="str">
        <f t="shared" si="74"/>
        <v>Ժակետ</v>
      </c>
      <c r="F1803" s="273" t="s">
        <v>58</v>
      </c>
      <c r="G1803" s="144">
        <f>VLOOKUP(E1803,subcategory!A:B,2,0)</f>
        <v>466</v>
      </c>
      <c r="H1803" s="273" t="s">
        <v>10</v>
      </c>
      <c r="I1803" s="213" t="e">
        <f>VLOOKUP(H1803,gender!A:B,2,0)</f>
        <v>#N/A</v>
      </c>
      <c r="J1803" s="273">
        <v>490</v>
      </c>
      <c r="K1803" s="273">
        <v>490</v>
      </c>
      <c r="L1803" s="273">
        <v>1</v>
      </c>
      <c r="M1803" s="273" t="s">
        <v>148</v>
      </c>
      <c r="N1803" s="144">
        <f>VLOOKUP(M1803,brand!A:B,2,0)</f>
        <v>540</v>
      </c>
      <c r="O1803" s="144"/>
      <c r="P1803" s="144" t="e">
        <f>VLOOKUP(O1803,country!A:B,2,0)</f>
        <v>#N/A</v>
      </c>
      <c r="Q1803" s="273" t="s">
        <v>7196</v>
      </c>
      <c r="R1803" s="144" t="str">
        <f t="shared" si="73"/>
        <v>Բամբակ 100%</v>
      </c>
      <c r="S1803" s="144" t="s">
        <v>7486</v>
      </c>
      <c r="T1803" s="144" t="e">
        <f>VLOOKUP(R1803,material!A:B,2,0)</f>
        <v>#N/A</v>
      </c>
      <c r="U1803" s="141" t="s">
        <v>7641</v>
      </c>
      <c r="V1803" s="141"/>
      <c r="W1803" s="273" t="s">
        <v>810</v>
      </c>
      <c r="X1803" s="141">
        <f>VLOOKUP(W1803,SIZE!A:B,2,0)</f>
        <v>122</v>
      </c>
      <c r="Y1803" s="141">
        <v>79.900000000000006</v>
      </c>
      <c r="Z1803" s="141" t="s">
        <v>1061</v>
      </c>
      <c r="AA1803" s="141">
        <f>VLOOKUP(Z1803,COLOR!A:B,2,0)</f>
        <v>4</v>
      </c>
      <c r="AB1803" s="130"/>
      <c r="AC1803" s="130"/>
      <c r="AD1803" s="130"/>
      <c r="AE1803" s="130"/>
      <c r="AF1803" s="130"/>
      <c r="AG1803" s="130"/>
      <c r="AH1803" s="130"/>
      <c r="AI1803" s="130"/>
      <c r="AJ1803" s="130"/>
      <c r="AK1803" s="130"/>
      <c r="AL1803" s="130"/>
      <c r="AM1803" s="130"/>
    </row>
    <row r="1804" spans="1:39" ht="20.25" customHeight="1">
      <c r="A1804" s="132">
        <v>1803</v>
      </c>
      <c r="B1804" s="19" t="s">
        <v>6265</v>
      </c>
      <c r="C1804" s="253">
        <v>61033200000</v>
      </c>
      <c r="D1804" s="263" t="s">
        <v>505</v>
      </c>
      <c r="E1804" s="143" t="str">
        <f t="shared" si="74"/>
        <v>Ժակետ</v>
      </c>
      <c r="F1804" s="273" t="s">
        <v>58</v>
      </c>
      <c r="G1804" s="144">
        <f>VLOOKUP(E1804,subcategory!A:B,2,0)</f>
        <v>466</v>
      </c>
      <c r="H1804" s="273" t="s">
        <v>10</v>
      </c>
      <c r="I1804" s="213" t="e">
        <f>VLOOKUP(H1804,gender!A:B,2,0)</f>
        <v>#N/A</v>
      </c>
      <c r="J1804" s="273">
        <v>680</v>
      </c>
      <c r="K1804" s="273">
        <v>680</v>
      </c>
      <c r="L1804" s="273">
        <v>1</v>
      </c>
      <c r="M1804" s="273" t="s">
        <v>148</v>
      </c>
      <c r="N1804" s="144">
        <f>VLOOKUP(M1804,brand!A:B,2,0)</f>
        <v>540</v>
      </c>
      <c r="O1804" s="144"/>
      <c r="P1804" s="144" t="e">
        <f>VLOOKUP(O1804,country!A:B,2,0)</f>
        <v>#N/A</v>
      </c>
      <c r="Q1804" s="273" t="s">
        <v>7196</v>
      </c>
      <c r="R1804" s="144" t="str">
        <f t="shared" si="73"/>
        <v>Բամբակ 100%</v>
      </c>
      <c r="S1804" s="144" t="s">
        <v>7486</v>
      </c>
      <c r="T1804" s="144" t="e">
        <f>VLOOKUP(R1804,material!A:B,2,0)</f>
        <v>#N/A</v>
      </c>
      <c r="U1804" s="141" t="s">
        <v>7641</v>
      </c>
      <c r="V1804" s="141"/>
      <c r="W1804" s="273" t="s">
        <v>959</v>
      </c>
      <c r="X1804" s="141">
        <f>VLOOKUP(W1804,SIZE!A:B,2,0)</f>
        <v>165</v>
      </c>
      <c r="Y1804" s="141">
        <v>79.900000000000006</v>
      </c>
      <c r="Z1804" s="141" t="s">
        <v>1061</v>
      </c>
      <c r="AA1804" s="141">
        <f>VLOOKUP(Z1804,COLOR!A:B,2,0)</f>
        <v>4</v>
      </c>
      <c r="AB1804" s="130"/>
      <c r="AC1804" s="130"/>
      <c r="AD1804" s="130"/>
      <c r="AE1804" s="130"/>
      <c r="AF1804" s="130"/>
      <c r="AG1804" s="130"/>
      <c r="AH1804" s="130"/>
      <c r="AI1804" s="130"/>
      <c r="AJ1804" s="130"/>
      <c r="AK1804" s="130"/>
      <c r="AL1804" s="130"/>
      <c r="AM1804" s="130"/>
    </row>
    <row r="1805" spans="1:39" ht="20.25" customHeight="1">
      <c r="A1805" s="132">
        <v>1804</v>
      </c>
      <c r="B1805" s="19" t="s">
        <v>6266</v>
      </c>
      <c r="C1805" s="253">
        <v>61033200000</v>
      </c>
      <c r="D1805" s="263" t="s">
        <v>505</v>
      </c>
      <c r="E1805" s="143" t="str">
        <f t="shared" si="74"/>
        <v>Ժակետ</v>
      </c>
      <c r="F1805" s="273" t="s">
        <v>58</v>
      </c>
      <c r="G1805" s="144">
        <f>VLOOKUP(E1805,subcategory!A:B,2,0)</f>
        <v>466</v>
      </c>
      <c r="H1805" s="273" t="s">
        <v>10</v>
      </c>
      <c r="I1805" s="213" t="e">
        <f>VLOOKUP(H1805,gender!A:B,2,0)</f>
        <v>#N/A</v>
      </c>
      <c r="J1805" s="273">
        <v>490</v>
      </c>
      <c r="K1805" s="273">
        <v>490</v>
      </c>
      <c r="L1805" s="273">
        <v>1</v>
      </c>
      <c r="M1805" s="273" t="s">
        <v>148</v>
      </c>
      <c r="N1805" s="144">
        <f>VLOOKUP(M1805,brand!A:B,2,0)</f>
        <v>540</v>
      </c>
      <c r="O1805" s="144"/>
      <c r="P1805" s="144" t="e">
        <f>VLOOKUP(O1805,country!A:B,2,0)</f>
        <v>#N/A</v>
      </c>
      <c r="Q1805" s="273" t="s">
        <v>7196</v>
      </c>
      <c r="R1805" s="144" t="str">
        <f t="shared" si="73"/>
        <v>Բամբակ 100%</v>
      </c>
      <c r="S1805" s="144" t="s">
        <v>7486</v>
      </c>
      <c r="T1805" s="144" t="e">
        <f>VLOOKUP(R1805,material!A:B,2,0)</f>
        <v>#N/A</v>
      </c>
      <c r="U1805" s="141" t="s">
        <v>7641</v>
      </c>
      <c r="V1805" s="141"/>
      <c r="W1805" s="273" t="s">
        <v>810</v>
      </c>
      <c r="X1805" s="141">
        <f>VLOOKUP(W1805,SIZE!A:B,2,0)</f>
        <v>122</v>
      </c>
      <c r="Y1805" s="141">
        <v>79.900000000000006</v>
      </c>
      <c r="Z1805" s="141" t="s">
        <v>1061</v>
      </c>
      <c r="AA1805" s="141">
        <f>VLOOKUP(Z1805,COLOR!A:B,2,0)</f>
        <v>4</v>
      </c>
      <c r="AB1805" s="130"/>
      <c r="AC1805" s="130"/>
      <c r="AD1805" s="130"/>
      <c r="AE1805" s="130"/>
      <c r="AF1805" s="130"/>
      <c r="AG1805" s="130"/>
      <c r="AH1805" s="130"/>
      <c r="AI1805" s="130"/>
      <c r="AJ1805" s="130"/>
      <c r="AK1805" s="130"/>
      <c r="AL1805" s="130"/>
      <c r="AM1805" s="130"/>
    </row>
    <row r="1806" spans="1:39" ht="20.25" customHeight="1">
      <c r="A1806" s="132">
        <v>1805</v>
      </c>
      <c r="B1806" s="19" t="s">
        <v>6267</v>
      </c>
      <c r="C1806" s="253">
        <v>61033200000</v>
      </c>
      <c r="D1806" s="263" t="s">
        <v>505</v>
      </c>
      <c r="E1806" s="143" t="str">
        <f t="shared" si="74"/>
        <v>Ժակետ</v>
      </c>
      <c r="F1806" s="273" t="s">
        <v>58</v>
      </c>
      <c r="G1806" s="144">
        <f>VLOOKUP(E1806,subcategory!A:B,2,0)</f>
        <v>466</v>
      </c>
      <c r="H1806" s="273" t="s">
        <v>10</v>
      </c>
      <c r="I1806" s="213" t="e">
        <f>VLOOKUP(H1806,gender!A:B,2,0)</f>
        <v>#N/A</v>
      </c>
      <c r="J1806" s="273">
        <v>500</v>
      </c>
      <c r="K1806" s="273">
        <v>500</v>
      </c>
      <c r="L1806" s="273">
        <v>1</v>
      </c>
      <c r="M1806" s="273" t="s">
        <v>148</v>
      </c>
      <c r="N1806" s="144">
        <f>VLOOKUP(M1806,brand!A:B,2,0)</f>
        <v>540</v>
      </c>
      <c r="O1806" s="144"/>
      <c r="P1806" s="144" t="e">
        <f>VLOOKUP(O1806,country!A:B,2,0)</f>
        <v>#N/A</v>
      </c>
      <c r="Q1806" s="273" t="s">
        <v>7196</v>
      </c>
      <c r="R1806" s="144" t="str">
        <f t="shared" si="73"/>
        <v>Բամբակ 100%</v>
      </c>
      <c r="S1806" s="144" t="s">
        <v>7486</v>
      </c>
      <c r="T1806" s="144" t="e">
        <f>VLOOKUP(R1806,material!A:B,2,0)</f>
        <v>#N/A</v>
      </c>
      <c r="U1806" s="141" t="s">
        <v>7641</v>
      </c>
      <c r="V1806" s="141"/>
      <c r="W1806" s="273" t="s">
        <v>810</v>
      </c>
      <c r="X1806" s="141">
        <f>VLOOKUP(W1806,SIZE!A:B,2,0)</f>
        <v>122</v>
      </c>
      <c r="Y1806" s="141">
        <v>79.900000000000006</v>
      </c>
      <c r="Z1806" s="141" t="s">
        <v>1061</v>
      </c>
      <c r="AA1806" s="141">
        <f>VLOOKUP(Z1806,COLOR!A:B,2,0)</f>
        <v>4</v>
      </c>
      <c r="AB1806" s="130"/>
      <c r="AC1806" s="130"/>
      <c r="AD1806" s="130"/>
      <c r="AE1806" s="130"/>
      <c r="AF1806" s="130"/>
      <c r="AG1806" s="130"/>
      <c r="AH1806" s="130"/>
      <c r="AI1806" s="130"/>
      <c r="AJ1806" s="130"/>
      <c r="AK1806" s="130"/>
      <c r="AL1806" s="130"/>
      <c r="AM1806" s="130"/>
    </row>
    <row r="1807" spans="1:39" ht="20.25" customHeight="1">
      <c r="A1807" s="132">
        <v>1806</v>
      </c>
      <c r="B1807" s="19" t="s">
        <v>6268</v>
      </c>
      <c r="C1807" s="253">
        <v>42031000010</v>
      </c>
      <c r="D1807" s="263" t="s">
        <v>7057</v>
      </c>
      <c r="E1807" s="143" t="str">
        <f t="shared" si="74"/>
        <v>Բաճկոն</v>
      </c>
      <c r="F1807" s="273" t="s">
        <v>62</v>
      </c>
      <c r="G1807" s="144">
        <f>VLOOKUP(E1807,subcategory!A:B,2,0)</f>
        <v>14</v>
      </c>
      <c r="H1807" s="273" t="s">
        <v>10</v>
      </c>
      <c r="I1807" s="213" t="e">
        <f>VLOOKUP(H1807,gender!A:B,2,0)</f>
        <v>#N/A</v>
      </c>
      <c r="J1807" s="273">
        <v>1080</v>
      </c>
      <c r="K1807" s="273">
        <v>1080</v>
      </c>
      <c r="L1807" s="273">
        <v>1</v>
      </c>
      <c r="M1807" s="273" t="s">
        <v>148</v>
      </c>
      <c r="N1807" s="144">
        <f>VLOOKUP(M1807,brand!A:B,2,0)</f>
        <v>540</v>
      </c>
      <c r="O1807" s="144"/>
      <c r="P1807" s="144" t="e">
        <f>VLOOKUP(O1807,country!A:B,2,0)</f>
        <v>#N/A</v>
      </c>
      <c r="Q1807" s="273" t="s">
        <v>468</v>
      </c>
      <c r="R1807" s="144" t="str">
        <f t="shared" si="73"/>
        <v>Կաշի 100%</v>
      </c>
      <c r="S1807" s="144" t="s">
        <v>7487</v>
      </c>
      <c r="T1807" s="144" t="e">
        <f>VLOOKUP(R1807,material!A:B,2,0)</f>
        <v>#N/A</v>
      </c>
      <c r="U1807" s="141" t="s">
        <v>7641</v>
      </c>
      <c r="V1807" s="141"/>
      <c r="W1807" s="273" t="s">
        <v>825</v>
      </c>
      <c r="X1807" s="141">
        <f>VLOOKUP(W1807,SIZE!A:B,2,0)</f>
        <v>119</v>
      </c>
      <c r="Y1807" s="141">
        <v>259.89999999999998</v>
      </c>
      <c r="Z1807" s="141" t="s">
        <v>1057</v>
      </c>
      <c r="AA1807" s="141">
        <f>VLOOKUP(Z1807,COLOR!A:B,2,0)</f>
        <v>5</v>
      </c>
      <c r="AB1807" s="130"/>
      <c r="AC1807" s="130"/>
      <c r="AD1807" s="130"/>
      <c r="AE1807" s="130"/>
      <c r="AF1807" s="130"/>
      <c r="AG1807" s="130"/>
      <c r="AH1807" s="130"/>
      <c r="AI1807" s="130"/>
      <c r="AJ1807" s="130"/>
      <c r="AK1807" s="130"/>
      <c r="AL1807" s="130"/>
      <c r="AM1807" s="130"/>
    </row>
    <row r="1808" spans="1:39" ht="20.25" customHeight="1">
      <c r="A1808" s="132">
        <v>1807</v>
      </c>
      <c r="B1808" s="19" t="s">
        <v>6269</v>
      </c>
      <c r="C1808" s="250">
        <v>61103091000</v>
      </c>
      <c r="D1808" s="261" t="s">
        <v>570</v>
      </c>
      <c r="E1808" s="143" t="str">
        <f t="shared" si="74"/>
        <v>Ժիլետ</v>
      </c>
      <c r="F1808" s="273" t="s">
        <v>155</v>
      </c>
      <c r="G1808" s="144">
        <f>VLOOKUP(E1808,subcategory!A:B,2,0)</f>
        <v>17</v>
      </c>
      <c r="H1808" s="273" t="s">
        <v>10</v>
      </c>
      <c r="I1808" s="213" t="e">
        <f>VLOOKUP(H1808,gender!A:B,2,0)</f>
        <v>#N/A</v>
      </c>
      <c r="J1808" s="273">
        <v>370</v>
      </c>
      <c r="K1808" s="273">
        <v>370</v>
      </c>
      <c r="L1808" s="273">
        <v>1</v>
      </c>
      <c r="M1808" s="273" t="s">
        <v>148</v>
      </c>
      <c r="N1808" s="144">
        <f>VLOOKUP(M1808,brand!A:B,2,0)</f>
        <v>540</v>
      </c>
      <c r="O1808" s="144"/>
      <c r="P1808" s="144" t="e">
        <f>VLOOKUP(O1808,country!A:B,2,0)</f>
        <v>#N/A</v>
      </c>
      <c r="Q1808" s="273" t="s">
        <v>468</v>
      </c>
      <c r="R1808" s="144" t="str">
        <f t="shared" si="73"/>
        <v>100% Պոլիեսթեր</v>
      </c>
      <c r="S1808" s="144" t="s">
        <v>7203</v>
      </c>
      <c r="T1808" s="144" t="e">
        <f>VLOOKUP(R1808,material!A:B,2,0)</f>
        <v>#N/A</v>
      </c>
      <c r="U1808" s="141" t="s">
        <v>7641</v>
      </c>
      <c r="V1808" s="141"/>
      <c r="W1808" s="273" t="s">
        <v>825</v>
      </c>
      <c r="X1808" s="141">
        <f>VLOOKUP(W1808,SIZE!A:B,2,0)</f>
        <v>119</v>
      </c>
      <c r="Y1808" s="141">
        <v>84.9</v>
      </c>
      <c r="Z1808" s="141" t="s">
        <v>1057</v>
      </c>
      <c r="AA1808" s="141">
        <f>VLOOKUP(Z1808,COLOR!A:B,2,0)</f>
        <v>5</v>
      </c>
      <c r="AB1808" s="130"/>
      <c r="AC1808" s="130"/>
      <c r="AD1808" s="130"/>
      <c r="AE1808" s="130"/>
      <c r="AF1808" s="130"/>
      <c r="AG1808" s="130"/>
      <c r="AH1808" s="130"/>
      <c r="AI1808" s="130"/>
      <c r="AJ1808" s="130"/>
      <c r="AK1808" s="130"/>
      <c r="AL1808" s="130"/>
      <c r="AM1808" s="130"/>
    </row>
    <row r="1809" spans="1:39" ht="20.25" customHeight="1">
      <c r="A1809" s="132">
        <v>1808</v>
      </c>
      <c r="B1809" s="19" t="s">
        <v>6270</v>
      </c>
      <c r="C1809" s="250">
        <v>61103091000</v>
      </c>
      <c r="D1809" s="261" t="s">
        <v>570</v>
      </c>
      <c r="E1809" s="143" t="str">
        <f t="shared" si="74"/>
        <v>Ժիլետ</v>
      </c>
      <c r="F1809" s="273" t="s">
        <v>155</v>
      </c>
      <c r="G1809" s="144">
        <f>VLOOKUP(E1809,subcategory!A:B,2,0)</f>
        <v>17</v>
      </c>
      <c r="H1809" s="273" t="s">
        <v>10</v>
      </c>
      <c r="I1809" s="213" t="e">
        <f>VLOOKUP(H1809,gender!A:B,2,0)</f>
        <v>#N/A</v>
      </c>
      <c r="J1809" s="273">
        <v>375</v>
      </c>
      <c r="K1809" s="273">
        <v>375</v>
      </c>
      <c r="L1809" s="273">
        <v>1</v>
      </c>
      <c r="M1809" s="273" t="s">
        <v>148</v>
      </c>
      <c r="N1809" s="144">
        <f>VLOOKUP(M1809,brand!A:B,2,0)</f>
        <v>540</v>
      </c>
      <c r="O1809" s="144"/>
      <c r="P1809" s="144" t="e">
        <f>VLOOKUP(O1809,country!A:B,2,0)</f>
        <v>#N/A</v>
      </c>
      <c r="Q1809" s="273" t="s">
        <v>468</v>
      </c>
      <c r="R1809" s="144" t="str">
        <f t="shared" si="73"/>
        <v>100% Պոլիեսթեր</v>
      </c>
      <c r="S1809" s="144" t="s">
        <v>7203</v>
      </c>
      <c r="T1809" s="144" t="e">
        <f>VLOOKUP(R1809,material!A:B,2,0)</f>
        <v>#N/A</v>
      </c>
      <c r="U1809" s="141" t="s">
        <v>7641</v>
      </c>
      <c r="V1809" s="141"/>
      <c r="W1809" s="273" t="s">
        <v>821</v>
      </c>
      <c r="X1809" s="141">
        <f>VLOOKUP(W1809,SIZE!A:B,2,0)</f>
        <v>3</v>
      </c>
      <c r="Y1809" s="141">
        <v>89.9</v>
      </c>
      <c r="Z1809" s="141" t="s">
        <v>1057</v>
      </c>
      <c r="AA1809" s="141">
        <f>VLOOKUP(Z1809,COLOR!A:B,2,0)</f>
        <v>5</v>
      </c>
      <c r="AB1809" s="130"/>
      <c r="AC1809" s="130"/>
      <c r="AD1809" s="130"/>
      <c r="AE1809" s="130"/>
      <c r="AF1809" s="130"/>
      <c r="AG1809" s="130"/>
      <c r="AH1809" s="130"/>
      <c r="AI1809" s="130"/>
      <c r="AJ1809" s="130"/>
      <c r="AK1809" s="130"/>
      <c r="AL1809" s="130"/>
      <c r="AM1809" s="130"/>
    </row>
    <row r="1810" spans="1:39" ht="20.25" customHeight="1">
      <c r="A1810" s="132">
        <v>1809</v>
      </c>
      <c r="B1810" s="19" t="s">
        <v>6271</v>
      </c>
      <c r="C1810" s="250">
        <v>61103091000</v>
      </c>
      <c r="D1810" s="261" t="s">
        <v>570</v>
      </c>
      <c r="E1810" s="143" t="str">
        <f t="shared" si="74"/>
        <v>Ժիլետ</v>
      </c>
      <c r="F1810" s="273" t="s">
        <v>155</v>
      </c>
      <c r="G1810" s="144">
        <f>VLOOKUP(E1810,subcategory!A:B,2,0)</f>
        <v>17</v>
      </c>
      <c r="H1810" s="273" t="s">
        <v>10</v>
      </c>
      <c r="I1810" s="213" t="e">
        <f>VLOOKUP(H1810,gender!A:B,2,0)</f>
        <v>#N/A</v>
      </c>
      <c r="J1810" s="273">
        <v>425</v>
      </c>
      <c r="K1810" s="273">
        <v>425</v>
      </c>
      <c r="L1810" s="273">
        <v>1</v>
      </c>
      <c r="M1810" s="273" t="s">
        <v>148</v>
      </c>
      <c r="N1810" s="144">
        <f>VLOOKUP(M1810,brand!A:B,2,0)</f>
        <v>540</v>
      </c>
      <c r="O1810" s="144"/>
      <c r="P1810" s="144" t="e">
        <f>VLOOKUP(O1810,country!A:B,2,0)</f>
        <v>#N/A</v>
      </c>
      <c r="Q1810" s="273" t="s">
        <v>468</v>
      </c>
      <c r="R1810" s="144" t="str">
        <f t="shared" si="73"/>
        <v>100% Պոլիեսթեր</v>
      </c>
      <c r="S1810" s="144" t="s">
        <v>7203</v>
      </c>
      <c r="T1810" s="144" t="e">
        <f>VLOOKUP(R1810,material!A:B,2,0)</f>
        <v>#N/A</v>
      </c>
      <c r="U1810" s="141" t="s">
        <v>7641</v>
      </c>
      <c r="V1810" s="141"/>
      <c r="W1810" s="273" t="s">
        <v>959</v>
      </c>
      <c r="X1810" s="141">
        <f>VLOOKUP(W1810,SIZE!A:B,2,0)</f>
        <v>165</v>
      </c>
      <c r="Y1810" s="141">
        <v>89.9</v>
      </c>
      <c r="Z1810" s="141" t="s">
        <v>1057</v>
      </c>
      <c r="AA1810" s="141">
        <f>VLOOKUP(Z1810,COLOR!A:B,2,0)</f>
        <v>5</v>
      </c>
      <c r="AB1810" s="130"/>
      <c r="AC1810" s="130"/>
      <c r="AD1810" s="130"/>
      <c r="AE1810" s="130"/>
      <c r="AF1810" s="130"/>
      <c r="AG1810" s="130"/>
      <c r="AH1810" s="130"/>
      <c r="AI1810" s="130"/>
      <c r="AJ1810" s="130"/>
      <c r="AK1810" s="130"/>
      <c r="AL1810" s="130"/>
      <c r="AM1810" s="130"/>
    </row>
    <row r="1811" spans="1:39" ht="20.25" customHeight="1">
      <c r="A1811" s="132">
        <v>1810</v>
      </c>
      <c r="B1811" s="19" t="s">
        <v>6272</v>
      </c>
      <c r="C1811" s="250">
        <v>61091000000</v>
      </c>
      <c r="D1811" s="261" t="s">
        <v>493</v>
      </c>
      <c r="E1811" s="143" t="str">
        <f t="shared" si="74"/>
        <v>Շապիկ</v>
      </c>
      <c r="F1811" s="273" t="s">
        <v>7143</v>
      </c>
      <c r="G1811" s="144">
        <f>VLOOKUP(E1811,subcategory!A:B,2,0)</f>
        <v>73</v>
      </c>
      <c r="H1811" s="273" t="s">
        <v>10</v>
      </c>
      <c r="I1811" s="213" t="e">
        <f>VLOOKUP(H1811,gender!A:B,2,0)</f>
        <v>#N/A</v>
      </c>
      <c r="J1811" s="273">
        <v>210</v>
      </c>
      <c r="K1811" s="273">
        <v>210</v>
      </c>
      <c r="L1811" s="273">
        <v>1</v>
      </c>
      <c r="M1811" s="273" t="s">
        <v>148</v>
      </c>
      <c r="N1811" s="144">
        <f>VLOOKUP(M1811,brand!A:B,2,0)</f>
        <v>540</v>
      </c>
      <c r="O1811" s="144"/>
      <c r="P1811" s="144" t="e">
        <f>VLOOKUP(O1811,country!A:B,2,0)</f>
        <v>#N/A</v>
      </c>
      <c r="Q1811" s="273" t="s">
        <v>468</v>
      </c>
      <c r="R1811" s="144" t="str">
        <f t="shared" si="73"/>
        <v>100% Բամբակ</v>
      </c>
      <c r="S1811" s="144" t="s">
        <v>7205</v>
      </c>
      <c r="T1811" s="144" t="e">
        <f>VLOOKUP(R1811,material!A:B,2,0)</f>
        <v>#N/A</v>
      </c>
      <c r="U1811" s="141" t="s">
        <v>7641</v>
      </c>
      <c r="V1811" s="141"/>
      <c r="W1811" s="273" t="s">
        <v>825</v>
      </c>
      <c r="X1811" s="141">
        <f>VLOOKUP(W1811,SIZE!A:B,2,0)</f>
        <v>119</v>
      </c>
      <c r="Y1811" s="141">
        <v>34.9</v>
      </c>
      <c r="Z1811" s="141" t="s">
        <v>1061</v>
      </c>
      <c r="AA1811" s="141">
        <f>VLOOKUP(Z1811,COLOR!A:B,2,0)</f>
        <v>4</v>
      </c>
      <c r="AB1811" s="130"/>
      <c r="AC1811" s="130"/>
      <c r="AD1811" s="130"/>
      <c r="AE1811" s="130"/>
      <c r="AF1811" s="130"/>
      <c r="AG1811" s="130"/>
      <c r="AH1811" s="130"/>
      <c r="AI1811" s="130"/>
      <c r="AJ1811" s="130"/>
      <c r="AK1811" s="130"/>
      <c r="AL1811" s="130"/>
      <c r="AM1811" s="130"/>
    </row>
    <row r="1812" spans="1:39" ht="20.25" customHeight="1">
      <c r="A1812" s="132">
        <v>1811</v>
      </c>
      <c r="B1812" s="19" t="s">
        <v>6273</v>
      </c>
      <c r="C1812" s="250">
        <v>61091000000</v>
      </c>
      <c r="D1812" s="261" t="s">
        <v>493</v>
      </c>
      <c r="E1812" s="143" t="str">
        <f t="shared" si="74"/>
        <v>Շապիկ</v>
      </c>
      <c r="F1812" s="273" t="s">
        <v>7143</v>
      </c>
      <c r="G1812" s="144">
        <f>VLOOKUP(E1812,subcategory!A:B,2,0)</f>
        <v>73</v>
      </c>
      <c r="H1812" s="273" t="s">
        <v>10</v>
      </c>
      <c r="I1812" s="213" t="e">
        <f>VLOOKUP(H1812,gender!A:B,2,0)</f>
        <v>#N/A</v>
      </c>
      <c r="J1812" s="273">
        <v>210</v>
      </c>
      <c r="K1812" s="273">
        <v>210</v>
      </c>
      <c r="L1812" s="273">
        <v>1</v>
      </c>
      <c r="M1812" s="273" t="s">
        <v>148</v>
      </c>
      <c r="N1812" s="144">
        <f>VLOOKUP(M1812,brand!A:B,2,0)</f>
        <v>540</v>
      </c>
      <c r="O1812" s="144"/>
      <c r="P1812" s="144" t="e">
        <f>VLOOKUP(O1812,country!A:B,2,0)</f>
        <v>#N/A</v>
      </c>
      <c r="Q1812" s="273" t="s">
        <v>468</v>
      </c>
      <c r="R1812" s="144" t="str">
        <f t="shared" si="73"/>
        <v>100% Բամբակ</v>
      </c>
      <c r="S1812" s="144" t="s">
        <v>7205</v>
      </c>
      <c r="T1812" s="144" t="e">
        <f>VLOOKUP(R1812,material!A:B,2,0)</f>
        <v>#N/A</v>
      </c>
      <c r="U1812" s="141" t="s">
        <v>7641</v>
      </c>
      <c r="V1812" s="141"/>
      <c r="W1812" s="273" t="s">
        <v>825</v>
      </c>
      <c r="X1812" s="141">
        <f>VLOOKUP(W1812,SIZE!A:B,2,0)</f>
        <v>119</v>
      </c>
      <c r="Y1812" s="141">
        <v>34.9</v>
      </c>
      <c r="Z1812" s="141" t="s">
        <v>1061</v>
      </c>
      <c r="AA1812" s="141">
        <f>VLOOKUP(Z1812,COLOR!A:B,2,0)</f>
        <v>4</v>
      </c>
      <c r="AB1812" s="130"/>
      <c r="AC1812" s="130"/>
      <c r="AD1812" s="130"/>
      <c r="AE1812" s="130"/>
      <c r="AF1812" s="130"/>
      <c r="AG1812" s="130"/>
      <c r="AH1812" s="130"/>
      <c r="AI1812" s="130"/>
      <c r="AJ1812" s="130"/>
      <c r="AK1812" s="130"/>
      <c r="AL1812" s="130"/>
      <c r="AM1812" s="130"/>
    </row>
    <row r="1813" spans="1:39" ht="20.25" customHeight="1">
      <c r="A1813" s="132">
        <v>1812</v>
      </c>
      <c r="B1813" s="19" t="s">
        <v>6274</v>
      </c>
      <c r="C1813" s="250">
        <v>61091000000</v>
      </c>
      <c r="D1813" s="261" t="s">
        <v>6964</v>
      </c>
      <c r="E1813" s="143" t="str">
        <f t="shared" si="74"/>
        <v>Երկարաթև Շապիկ</v>
      </c>
      <c r="F1813" s="277" t="s">
        <v>7129</v>
      </c>
      <c r="G1813" s="144">
        <f>VLOOKUP(E1813,subcategory!A:B,2,0)</f>
        <v>21</v>
      </c>
      <c r="H1813" s="273" t="s">
        <v>10</v>
      </c>
      <c r="I1813" s="213" t="e">
        <f>VLOOKUP(H1813,gender!A:B,2,0)</f>
        <v>#N/A</v>
      </c>
      <c r="J1813" s="273">
        <v>470</v>
      </c>
      <c r="K1813" s="273">
        <v>470</v>
      </c>
      <c r="L1813" s="273">
        <v>1</v>
      </c>
      <c r="M1813" s="273" t="s">
        <v>148</v>
      </c>
      <c r="N1813" s="144">
        <f>VLOOKUP(M1813,brand!A:B,2,0)</f>
        <v>540</v>
      </c>
      <c r="O1813" s="144"/>
      <c r="P1813" s="144" t="e">
        <f>VLOOKUP(O1813,country!A:B,2,0)</f>
        <v>#N/A</v>
      </c>
      <c r="Q1813" s="273" t="s">
        <v>3915</v>
      </c>
      <c r="R1813" s="144" t="str">
        <f t="shared" ref="R1813:R1876" si="75">PROPER(S1813)</f>
        <v>100% Բամբակ</v>
      </c>
      <c r="S1813" s="144" t="s">
        <v>7205</v>
      </c>
      <c r="T1813" s="144" t="e">
        <f>VLOOKUP(R1813,material!A:B,2,0)</f>
        <v>#N/A</v>
      </c>
      <c r="U1813" s="141" t="s">
        <v>7641</v>
      </c>
      <c r="V1813" s="141"/>
      <c r="W1813" s="273" t="s">
        <v>825</v>
      </c>
      <c r="X1813" s="141">
        <f>VLOOKUP(W1813,SIZE!A:B,2,0)</f>
        <v>119</v>
      </c>
      <c r="Y1813" s="141">
        <v>0</v>
      </c>
      <c r="Z1813" s="141" t="s">
        <v>1061</v>
      </c>
      <c r="AA1813" s="141">
        <f>VLOOKUP(Z1813,COLOR!A:B,2,0)</f>
        <v>4</v>
      </c>
      <c r="AB1813" s="130"/>
      <c r="AC1813" s="130"/>
      <c r="AD1813" s="130"/>
      <c r="AE1813" s="130"/>
      <c r="AF1813" s="130"/>
      <c r="AG1813" s="130"/>
      <c r="AH1813" s="130"/>
      <c r="AI1813" s="130"/>
      <c r="AJ1813" s="130"/>
      <c r="AK1813" s="130"/>
      <c r="AL1813" s="130"/>
      <c r="AM1813" s="130"/>
    </row>
    <row r="1814" spans="1:39" ht="20.25" customHeight="1">
      <c r="A1814" s="132">
        <v>1813</v>
      </c>
      <c r="B1814" s="19" t="s">
        <v>6275</v>
      </c>
      <c r="C1814" s="250">
        <v>61091000000</v>
      </c>
      <c r="D1814" s="261" t="s">
        <v>6964</v>
      </c>
      <c r="E1814" s="143" t="str">
        <f t="shared" si="74"/>
        <v>Երկարաթև Շապիկ</v>
      </c>
      <c r="F1814" s="277" t="s">
        <v>7129</v>
      </c>
      <c r="G1814" s="144">
        <f>VLOOKUP(E1814,subcategory!A:B,2,0)</f>
        <v>21</v>
      </c>
      <c r="H1814" s="273" t="s">
        <v>10</v>
      </c>
      <c r="I1814" s="213" t="e">
        <f>VLOOKUP(H1814,gender!A:B,2,0)</f>
        <v>#N/A</v>
      </c>
      <c r="J1814" s="273">
        <v>480</v>
      </c>
      <c r="K1814" s="273">
        <v>480</v>
      </c>
      <c r="L1814" s="273">
        <v>1</v>
      </c>
      <c r="M1814" s="273" t="s">
        <v>148</v>
      </c>
      <c r="N1814" s="144">
        <f>VLOOKUP(M1814,brand!A:B,2,0)</f>
        <v>540</v>
      </c>
      <c r="O1814" s="144"/>
      <c r="P1814" s="144" t="e">
        <f>VLOOKUP(O1814,country!A:B,2,0)</f>
        <v>#N/A</v>
      </c>
      <c r="Q1814" s="273" t="s">
        <v>3915</v>
      </c>
      <c r="R1814" s="144" t="str">
        <f t="shared" si="75"/>
        <v>100% Բամբակ</v>
      </c>
      <c r="S1814" s="144" t="s">
        <v>7205</v>
      </c>
      <c r="T1814" s="144" t="e">
        <f>VLOOKUP(R1814,material!A:B,2,0)</f>
        <v>#N/A</v>
      </c>
      <c r="U1814" s="141" t="s">
        <v>7641</v>
      </c>
      <c r="V1814" s="141"/>
      <c r="W1814" s="273" t="s">
        <v>825</v>
      </c>
      <c r="X1814" s="141">
        <f>VLOOKUP(W1814,SIZE!A:B,2,0)</f>
        <v>119</v>
      </c>
      <c r="Y1814" s="141">
        <v>59.9</v>
      </c>
      <c r="Z1814" s="141" t="s">
        <v>1061</v>
      </c>
      <c r="AA1814" s="141">
        <f>VLOOKUP(Z1814,COLOR!A:B,2,0)</f>
        <v>4</v>
      </c>
      <c r="AB1814" s="130"/>
      <c r="AC1814" s="130"/>
      <c r="AD1814" s="130"/>
      <c r="AE1814" s="130"/>
      <c r="AF1814" s="130"/>
      <c r="AG1814" s="130"/>
      <c r="AH1814" s="130"/>
      <c r="AI1814" s="130"/>
      <c r="AJ1814" s="130"/>
      <c r="AK1814" s="130"/>
      <c r="AL1814" s="130"/>
      <c r="AM1814" s="130"/>
    </row>
    <row r="1815" spans="1:39" ht="20.25" customHeight="1">
      <c r="A1815" s="132">
        <v>1814</v>
      </c>
      <c r="B1815" s="19" t="s">
        <v>6276</v>
      </c>
      <c r="C1815" s="252">
        <v>61051000000</v>
      </c>
      <c r="D1815" s="261" t="s">
        <v>6963</v>
      </c>
      <c r="E1815" s="143" t="str">
        <f t="shared" si="74"/>
        <v>Վերնաշապիկ</v>
      </c>
      <c r="F1815" s="273" t="s">
        <v>47</v>
      </c>
      <c r="G1815" s="144">
        <f>VLOOKUP(E1815,subcategory!A:B,2,0)</f>
        <v>82</v>
      </c>
      <c r="H1815" s="273" t="s">
        <v>10</v>
      </c>
      <c r="I1815" s="213" t="e">
        <f>VLOOKUP(H1815,gender!A:B,2,0)</f>
        <v>#N/A</v>
      </c>
      <c r="J1815" s="273">
        <v>220</v>
      </c>
      <c r="K1815" s="273">
        <v>220</v>
      </c>
      <c r="L1815" s="273">
        <v>1</v>
      </c>
      <c r="M1815" s="273" t="s">
        <v>148</v>
      </c>
      <c r="N1815" s="144">
        <f>VLOOKUP(M1815,brand!A:B,2,0)</f>
        <v>540</v>
      </c>
      <c r="O1815" s="144"/>
      <c r="P1815" s="144" t="e">
        <f>VLOOKUP(O1815,country!A:B,2,0)</f>
        <v>#N/A</v>
      </c>
      <c r="Q1815" s="273" t="s">
        <v>2777</v>
      </c>
      <c r="R1815" s="144" t="str">
        <f t="shared" si="75"/>
        <v>97% Բամբակ</v>
      </c>
      <c r="S1815" s="144" t="s">
        <v>7488</v>
      </c>
      <c r="T1815" s="144" t="e">
        <f>VLOOKUP(R1815,material!A:B,2,0)</f>
        <v>#N/A</v>
      </c>
      <c r="U1815" s="141" t="s">
        <v>7641</v>
      </c>
      <c r="V1815" s="141"/>
      <c r="W1815" s="273">
        <v>40</v>
      </c>
      <c r="X1815" s="141">
        <f>VLOOKUP(W1815,SIZE!A:B,2,0)</f>
        <v>79</v>
      </c>
      <c r="Y1815" s="141">
        <v>59.9</v>
      </c>
      <c r="Z1815" s="141" t="s">
        <v>7765</v>
      </c>
      <c r="AA1815" s="141" t="e">
        <f>VLOOKUP(Z1815,COLOR!A:B,2,0)</f>
        <v>#N/A</v>
      </c>
      <c r="AB1815" s="130"/>
      <c r="AC1815" s="130"/>
      <c r="AD1815" s="130"/>
      <c r="AE1815" s="130"/>
      <c r="AF1815" s="130"/>
      <c r="AG1815" s="130"/>
      <c r="AH1815" s="130"/>
      <c r="AI1815" s="130"/>
      <c r="AJ1815" s="130"/>
      <c r="AK1815" s="130"/>
      <c r="AL1815" s="130"/>
      <c r="AM1815" s="130"/>
    </row>
    <row r="1816" spans="1:39" ht="20.25" customHeight="1">
      <c r="A1816" s="132">
        <v>1815</v>
      </c>
      <c r="B1816" s="19" t="s">
        <v>6277</v>
      </c>
      <c r="C1816" s="252">
        <v>61051000000</v>
      </c>
      <c r="D1816" s="261" t="s">
        <v>6963</v>
      </c>
      <c r="E1816" s="143" t="str">
        <f t="shared" si="74"/>
        <v>Վերնաշապիկ</v>
      </c>
      <c r="F1816" s="273" t="s">
        <v>47</v>
      </c>
      <c r="G1816" s="144">
        <f>VLOOKUP(E1816,subcategory!A:B,2,0)</f>
        <v>82</v>
      </c>
      <c r="H1816" s="273" t="s">
        <v>10</v>
      </c>
      <c r="I1816" s="213" t="e">
        <f>VLOOKUP(H1816,gender!A:B,2,0)</f>
        <v>#N/A</v>
      </c>
      <c r="J1816" s="273">
        <v>215</v>
      </c>
      <c r="K1816" s="273">
        <v>215</v>
      </c>
      <c r="L1816" s="273">
        <v>1</v>
      </c>
      <c r="M1816" s="273" t="s">
        <v>148</v>
      </c>
      <c r="N1816" s="144">
        <f>VLOOKUP(M1816,brand!A:B,2,0)</f>
        <v>540</v>
      </c>
      <c r="O1816" s="144"/>
      <c r="P1816" s="144" t="e">
        <f>VLOOKUP(O1816,country!A:B,2,0)</f>
        <v>#N/A</v>
      </c>
      <c r="Q1816" s="273" t="s">
        <v>2777</v>
      </c>
      <c r="R1816" s="144" t="str">
        <f t="shared" si="75"/>
        <v>97% Բամբակ</v>
      </c>
      <c r="S1816" s="144" t="s">
        <v>7488</v>
      </c>
      <c r="T1816" s="144" t="e">
        <f>VLOOKUP(R1816,material!A:B,2,0)</f>
        <v>#N/A</v>
      </c>
      <c r="U1816" s="141" t="s">
        <v>7641</v>
      </c>
      <c r="V1816" s="141"/>
      <c r="W1816" s="273">
        <v>39</v>
      </c>
      <c r="X1816" s="141">
        <f>VLOOKUP(W1816,SIZE!A:B,2,0)</f>
        <v>275</v>
      </c>
      <c r="Y1816" s="141">
        <v>59.9</v>
      </c>
      <c r="Z1816" s="141" t="s">
        <v>7765</v>
      </c>
      <c r="AA1816" s="141" t="e">
        <f>VLOOKUP(Z1816,COLOR!A:B,2,0)</f>
        <v>#N/A</v>
      </c>
      <c r="AB1816" s="130"/>
      <c r="AC1816" s="130"/>
      <c r="AD1816" s="130"/>
      <c r="AE1816" s="130"/>
      <c r="AF1816" s="130"/>
      <c r="AG1816" s="130"/>
      <c r="AH1816" s="130"/>
      <c r="AI1816" s="130"/>
      <c r="AJ1816" s="130"/>
      <c r="AK1816" s="130"/>
      <c r="AL1816" s="130"/>
      <c r="AM1816" s="130"/>
    </row>
    <row r="1817" spans="1:39" ht="20.25" customHeight="1">
      <c r="A1817" s="132">
        <v>1816</v>
      </c>
      <c r="B1817" s="19" t="s">
        <v>6278</v>
      </c>
      <c r="C1817" s="252">
        <v>61051000000</v>
      </c>
      <c r="D1817" s="261" t="s">
        <v>6963</v>
      </c>
      <c r="E1817" s="143" t="str">
        <f t="shared" si="74"/>
        <v>Վերնաշապիկ</v>
      </c>
      <c r="F1817" s="273" t="s">
        <v>47</v>
      </c>
      <c r="G1817" s="144">
        <f>VLOOKUP(E1817,subcategory!A:B,2,0)</f>
        <v>82</v>
      </c>
      <c r="H1817" s="273" t="s">
        <v>10</v>
      </c>
      <c r="I1817" s="213" t="e">
        <f>VLOOKUP(H1817,gender!A:B,2,0)</f>
        <v>#N/A</v>
      </c>
      <c r="J1817" s="273">
        <v>255</v>
      </c>
      <c r="K1817" s="273">
        <v>255</v>
      </c>
      <c r="L1817" s="273">
        <v>1</v>
      </c>
      <c r="M1817" s="273" t="s">
        <v>148</v>
      </c>
      <c r="N1817" s="144">
        <f>VLOOKUP(M1817,brand!A:B,2,0)</f>
        <v>540</v>
      </c>
      <c r="O1817" s="144"/>
      <c r="P1817" s="144" t="e">
        <f>VLOOKUP(O1817,country!A:B,2,0)</f>
        <v>#N/A</v>
      </c>
      <c r="Q1817" s="273" t="s">
        <v>2777</v>
      </c>
      <c r="R1817" s="144" t="str">
        <f t="shared" si="75"/>
        <v>97% Բամբակ</v>
      </c>
      <c r="S1817" s="144" t="s">
        <v>7488</v>
      </c>
      <c r="T1817" s="144" t="e">
        <f>VLOOKUP(R1817,material!A:B,2,0)</f>
        <v>#N/A</v>
      </c>
      <c r="U1817" s="141" t="s">
        <v>7641</v>
      </c>
      <c r="V1817" s="141"/>
      <c r="W1817" s="273">
        <v>43</v>
      </c>
      <c r="X1817" s="141">
        <f>VLOOKUP(W1817,SIZE!A:B,2,0)</f>
        <v>289</v>
      </c>
      <c r="Y1817" s="141">
        <v>59.9</v>
      </c>
      <c r="Z1817" s="141" t="s">
        <v>7765</v>
      </c>
      <c r="AA1817" s="141" t="e">
        <f>VLOOKUP(Z1817,COLOR!A:B,2,0)</f>
        <v>#N/A</v>
      </c>
      <c r="AB1817" s="130"/>
      <c r="AC1817" s="130"/>
      <c r="AD1817" s="130"/>
      <c r="AE1817" s="130"/>
      <c r="AF1817" s="130"/>
      <c r="AG1817" s="130"/>
      <c r="AH1817" s="130"/>
      <c r="AI1817" s="130"/>
      <c r="AJ1817" s="130"/>
      <c r="AK1817" s="130"/>
      <c r="AL1817" s="130"/>
      <c r="AM1817" s="130"/>
    </row>
    <row r="1818" spans="1:39" ht="20.25" customHeight="1">
      <c r="A1818" s="132">
        <v>1817</v>
      </c>
      <c r="B1818" s="19" t="s">
        <v>6279</v>
      </c>
      <c r="C1818" s="252">
        <v>61051000000</v>
      </c>
      <c r="D1818" s="261" t="s">
        <v>6963</v>
      </c>
      <c r="E1818" s="143" t="str">
        <f t="shared" si="74"/>
        <v>Վերնաշապիկ</v>
      </c>
      <c r="F1818" s="273" t="s">
        <v>47</v>
      </c>
      <c r="G1818" s="144">
        <f>VLOOKUP(E1818,subcategory!A:B,2,0)</f>
        <v>82</v>
      </c>
      <c r="H1818" s="273" t="s">
        <v>10</v>
      </c>
      <c r="I1818" s="213" t="e">
        <f>VLOOKUP(H1818,gender!A:B,2,0)</f>
        <v>#N/A</v>
      </c>
      <c r="J1818" s="273">
        <v>260</v>
      </c>
      <c r="K1818" s="273">
        <v>260</v>
      </c>
      <c r="L1818" s="273">
        <v>1</v>
      </c>
      <c r="M1818" s="273" t="s">
        <v>148</v>
      </c>
      <c r="N1818" s="144">
        <f>VLOOKUP(M1818,brand!A:B,2,0)</f>
        <v>540</v>
      </c>
      <c r="O1818" s="144"/>
      <c r="P1818" s="144" t="e">
        <f>VLOOKUP(O1818,country!A:B,2,0)</f>
        <v>#N/A</v>
      </c>
      <c r="Q1818" s="273" t="s">
        <v>2777</v>
      </c>
      <c r="R1818" s="144" t="str">
        <f t="shared" si="75"/>
        <v>97% Բամբակ</v>
      </c>
      <c r="S1818" s="144" t="s">
        <v>7488</v>
      </c>
      <c r="T1818" s="144" t="e">
        <f>VLOOKUP(R1818,material!A:B,2,0)</f>
        <v>#N/A</v>
      </c>
      <c r="U1818" s="141" t="s">
        <v>7641</v>
      </c>
      <c r="V1818" s="141"/>
      <c r="W1818" s="273">
        <v>44</v>
      </c>
      <c r="X1818" s="141">
        <f>VLOOKUP(W1818,SIZE!A:B,2,0)</f>
        <v>95</v>
      </c>
      <c r="Y1818" s="141">
        <v>59.9</v>
      </c>
      <c r="Z1818" s="141" t="s">
        <v>7765</v>
      </c>
      <c r="AA1818" s="141" t="e">
        <f>VLOOKUP(Z1818,COLOR!A:B,2,0)</f>
        <v>#N/A</v>
      </c>
      <c r="AB1818" s="130"/>
      <c r="AC1818" s="130"/>
      <c r="AD1818" s="130"/>
      <c r="AE1818" s="130"/>
      <c r="AF1818" s="130"/>
      <c r="AG1818" s="130"/>
      <c r="AH1818" s="130"/>
      <c r="AI1818" s="130"/>
      <c r="AJ1818" s="130"/>
      <c r="AK1818" s="130"/>
      <c r="AL1818" s="130"/>
      <c r="AM1818" s="130"/>
    </row>
    <row r="1819" spans="1:39" ht="20.25" customHeight="1">
      <c r="A1819" s="132">
        <v>1818</v>
      </c>
      <c r="B1819" s="19" t="s">
        <v>6280</v>
      </c>
      <c r="C1819" s="252">
        <v>61051000000</v>
      </c>
      <c r="D1819" s="261" t="s">
        <v>6963</v>
      </c>
      <c r="E1819" s="143" t="str">
        <f t="shared" si="74"/>
        <v>Վերնաշապիկ</v>
      </c>
      <c r="F1819" s="273" t="s">
        <v>47</v>
      </c>
      <c r="G1819" s="144">
        <f>VLOOKUP(E1819,subcategory!A:B,2,0)</f>
        <v>82</v>
      </c>
      <c r="H1819" s="273" t="s">
        <v>10</v>
      </c>
      <c r="I1819" s="213" t="e">
        <f>VLOOKUP(H1819,gender!A:B,2,0)</f>
        <v>#N/A</v>
      </c>
      <c r="J1819" s="273">
        <v>260</v>
      </c>
      <c r="K1819" s="273">
        <v>260</v>
      </c>
      <c r="L1819" s="273">
        <v>1</v>
      </c>
      <c r="M1819" s="273" t="s">
        <v>148</v>
      </c>
      <c r="N1819" s="144">
        <f>VLOOKUP(M1819,brand!A:B,2,0)</f>
        <v>540</v>
      </c>
      <c r="O1819" s="144"/>
      <c r="P1819" s="144" t="e">
        <f>VLOOKUP(O1819,country!A:B,2,0)</f>
        <v>#N/A</v>
      </c>
      <c r="Q1819" s="273" t="s">
        <v>2777</v>
      </c>
      <c r="R1819" s="144" t="str">
        <f t="shared" si="75"/>
        <v>97% Բամբակ</v>
      </c>
      <c r="S1819" s="144" t="s">
        <v>7488</v>
      </c>
      <c r="T1819" s="144" t="e">
        <f>VLOOKUP(R1819,material!A:B,2,0)</f>
        <v>#N/A</v>
      </c>
      <c r="U1819" s="141" t="s">
        <v>7641</v>
      </c>
      <c r="V1819" s="141"/>
      <c r="W1819" s="273">
        <v>43</v>
      </c>
      <c r="X1819" s="141">
        <f>VLOOKUP(W1819,SIZE!A:B,2,0)</f>
        <v>289</v>
      </c>
      <c r="Y1819" s="141">
        <v>0</v>
      </c>
      <c r="Z1819" s="141" t="s">
        <v>7765</v>
      </c>
      <c r="AA1819" s="141" t="e">
        <f>VLOOKUP(Z1819,COLOR!A:B,2,0)</f>
        <v>#N/A</v>
      </c>
      <c r="AB1819" s="130"/>
      <c r="AC1819" s="130"/>
      <c r="AD1819" s="130"/>
      <c r="AE1819" s="130"/>
      <c r="AF1819" s="130"/>
      <c r="AG1819" s="130"/>
      <c r="AH1819" s="130"/>
      <c r="AI1819" s="130"/>
      <c r="AJ1819" s="130"/>
      <c r="AK1819" s="130"/>
      <c r="AL1819" s="130"/>
      <c r="AM1819" s="130"/>
    </row>
    <row r="1820" spans="1:39" ht="20.25" customHeight="1">
      <c r="A1820" s="132">
        <v>1819</v>
      </c>
      <c r="B1820" s="19" t="s">
        <v>6281</v>
      </c>
      <c r="C1820" s="252">
        <v>61061000000</v>
      </c>
      <c r="D1820" s="263" t="s">
        <v>539</v>
      </c>
      <c r="E1820" s="143" t="str">
        <f t="shared" si="74"/>
        <v>Բլուզ</v>
      </c>
      <c r="F1820" s="273" t="s">
        <v>437</v>
      </c>
      <c r="G1820" s="144">
        <f>VLOOKUP(E1820,subcategory!A:B,2,0)</f>
        <v>77</v>
      </c>
      <c r="H1820" s="273" t="s">
        <v>20</v>
      </c>
      <c r="I1820" s="213" t="e">
        <f>VLOOKUP(H1820,gender!A:B,2,0)</f>
        <v>#N/A</v>
      </c>
      <c r="J1820" s="273">
        <v>175</v>
      </c>
      <c r="K1820" s="273">
        <v>175</v>
      </c>
      <c r="L1820" s="273">
        <v>1</v>
      </c>
      <c r="M1820" s="273" t="s">
        <v>148</v>
      </c>
      <c r="N1820" s="144">
        <f>VLOOKUP(M1820,brand!A:B,2,0)</f>
        <v>540</v>
      </c>
      <c r="O1820" s="144"/>
      <c r="P1820" s="144" t="e">
        <f>VLOOKUP(O1820,country!A:B,2,0)</f>
        <v>#N/A</v>
      </c>
      <c r="Q1820" s="273" t="s">
        <v>7196</v>
      </c>
      <c r="R1820" s="144" t="str">
        <f t="shared" si="75"/>
        <v>100% Բամբակ</v>
      </c>
      <c r="S1820" s="144" t="s">
        <v>7205</v>
      </c>
      <c r="T1820" s="144" t="e">
        <f>VLOOKUP(R1820,material!A:B,2,0)</f>
        <v>#N/A</v>
      </c>
      <c r="U1820" s="141" t="s">
        <v>7641</v>
      </c>
      <c r="V1820" s="141"/>
      <c r="W1820" s="273" t="s">
        <v>821</v>
      </c>
      <c r="X1820" s="141">
        <f>VLOOKUP(W1820,SIZE!A:B,2,0)</f>
        <v>3</v>
      </c>
      <c r="Y1820" s="141">
        <v>0</v>
      </c>
      <c r="Z1820" s="141" t="s">
        <v>7788</v>
      </c>
      <c r="AA1820" s="141" t="e">
        <f>VLOOKUP(Z1820,COLOR!A:B,2,0)</f>
        <v>#N/A</v>
      </c>
      <c r="AB1820" s="130"/>
      <c r="AC1820" s="130"/>
      <c r="AD1820" s="130"/>
      <c r="AE1820" s="130"/>
      <c r="AF1820" s="130"/>
      <c r="AG1820" s="130"/>
      <c r="AH1820" s="130"/>
      <c r="AI1820" s="130"/>
      <c r="AJ1820" s="130"/>
      <c r="AK1820" s="130"/>
      <c r="AL1820" s="130"/>
      <c r="AM1820" s="130"/>
    </row>
    <row r="1821" spans="1:39" ht="20.25" customHeight="1">
      <c r="A1821" s="132">
        <v>1820</v>
      </c>
      <c r="B1821" s="19" t="s">
        <v>6282</v>
      </c>
      <c r="C1821" s="252">
        <v>61061000000</v>
      </c>
      <c r="D1821" s="263" t="s">
        <v>539</v>
      </c>
      <c r="E1821" s="143" t="str">
        <f t="shared" si="74"/>
        <v>Բլուզ</v>
      </c>
      <c r="F1821" s="273" t="s">
        <v>437</v>
      </c>
      <c r="G1821" s="144">
        <f>VLOOKUP(E1821,subcategory!A:B,2,0)</f>
        <v>77</v>
      </c>
      <c r="H1821" s="273" t="s">
        <v>20</v>
      </c>
      <c r="I1821" s="213" t="e">
        <f>VLOOKUP(H1821,gender!A:B,2,0)</f>
        <v>#N/A</v>
      </c>
      <c r="J1821" s="273">
        <v>185</v>
      </c>
      <c r="K1821" s="273">
        <v>185</v>
      </c>
      <c r="L1821" s="273">
        <v>1</v>
      </c>
      <c r="M1821" s="273" t="s">
        <v>148</v>
      </c>
      <c r="N1821" s="144">
        <f>VLOOKUP(M1821,brand!A:B,2,0)</f>
        <v>540</v>
      </c>
      <c r="O1821" s="144"/>
      <c r="P1821" s="144" t="e">
        <f>VLOOKUP(O1821,country!A:B,2,0)</f>
        <v>#N/A</v>
      </c>
      <c r="Q1821" s="273" t="s">
        <v>7196</v>
      </c>
      <c r="R1821" s="144" t="str">
        <f t="shared" si="75"/>
        <v>100% Բամբակ</v>
      </c>
      <c r="S1821" s="144" t="s">
        <v>7205</v>
      </c>
      <c r="T1821" s="144" t="e">
        <f>VLOOKUP(R1821,material!A:B,2,0)</f>
        <v>#N/A</v>
      </c>
      <c r="U1821" s="141" t="s">
        <v>7641</v>
      </c>
      <c r="V1821" s="141"/>
      <c r="W1821" s="273" t="s">
        <v>828</v>
      </c>
      <c r="X1821" s="141">
        <f>VLOOKUP(W1821,SIZE!A:B,2,0)</f>
        <v>124</v>
      </c>
      <c r="Y1821" s="141">
        <v>19.899999999999999</v>
      </c>
      <c r="Z1821" s="141" t="s">
        <v>7788</v>
      </c>
      <c r="AA1821" s="141" t="e">
        <f>VLOOKUP(Z1821,COLOR!A:B,2,0)</f>
        <v>#N/A</v>
      </c>
      <c r="AB1821" s="130"/>
      <c r="AC1821" s="130"/>
      <c r="AD1821" s="130"/>
      <c r="AE1821" s="130"/>
      <c r="AF1821" s="130"/>
      <c r="AG1821" s="130"/>
      <c r="AH1821" s="130"/>
      <c r="AI1821" s="130"/>
      <c r="AJ1821" s="130"/>
      <c r="AK1821" s="130"/>
      <c r="AL1821" s="130"/>
      <c r="AM1821" s="130"/>
    </row>
    <row r="1822" spans="1:39" ht="20.25" customHeight="1">
      <c r="A1822" s="132">
        <v>1821</v>
      </c>
      <c r="B1822" s="19" t="s">
        <v>6283</v>
      </c>
      <c r="C1822" s="252">
        <v>61061000000</v>
      </c>
      <c r="D1822" s="263" t="s">
        <v>539</v>
      </c>
      <c r="E1822" s="143" t="str">
        <f t="shared" si="74"/>
        <v>Բլուզ</v>
      </c>
      <c r="F1822" s="273" t="s">
        <v>437</v>
      </c>
      <c r="G1822" s="144">
        <f>VLOOKUP(E1822,subcategory!A:B,2,0)</f>
        <v>77</v>
      </c>
      <c r="H1822" s="273" t="s">
        <v>20</v>
      </c>
      <c r="I1822" s="213" t="e">
        <f>VLOOKUP(H1822,gender!A:B,2,0)</f>
        <v>#N/A</v>
      </c>
      <c r="J1822" s="273">
        <v>175</v>
      </c>
      <c r="K1822" s="273">
        <v>175</v>
      </c>
      <c r="L1822" s="273">
        <v>1</v>
      </c>
      <c r="M1822" s="273" t="s">
        <v>148</v>
      </c>
      <c r="N1822" s="144">
        <f>VLOOKUP(M1822,brand!A:B,2,0)</f>
        <v>540</v>
      </c>
      <c r="O1822" s="144"/>
      <c r="P1822" s="144" t="e">
        <f>VLOOKUP(O1822,country!A:B,2,0)</f>
        <v>#N/A</v>
      </c>
      <c r="Q1822" s="273" t="s">
        <v>7196</v>
      </c>
      <c r="R1822" s="144" t="str">
        <f t="shared" si="75"/>
        <v>100% Բամբակ</v>
      </c>
      <c r="S1822" s="144" t="s">
        <v>7205</v>
      </c>
      <c r="T1822" s="144" t="e">
        <f>VLOOKUP(R1822,material!A:B,2,0)</f>
        <v>#N/A</v>
      </c>
      <c r="U1822" s="141" t="s">
        <v>7641</v>
      </c>
      <c r="V1822" s="141"/>
      <c r="W1822" s="273" t="s">
        <v>821</v>
      </c>
      <c r="X1822" s="141">
        <f>VLOOKUP(W1822,SIZE!A:B,2,0)</f>
        <v>3</v>
      </c>
      <c r="Y1822" s="141">
        <v>0</v>
      </c>
      <c r="Z1822" s="141" t="s">
        <v>7788</v>
      </c>
      <c r="AA1822" s="141" t="e">
        <f>VLOOKUP(Z1822,COLOR!A:B,2,0)</f>
        <v>#N/A</v>
      </c>
      <c r="AB1822" s="130"/>
      <c r="AC1822" s="130"/>
      <c r="AD1822" s="130"/>
      <c r="AE1822" s="130"/>
      <c r="AF1822" s="130"/>
      <c r="AG1822" s="130"/>
      <c r="AH1822" s="130"/>
      <c r="AI1822" s="130"/>
      <c r="AJ1822" s="130"/>
      <c r="AK1822" s="130"/>
      <c r="AL1822" s="130"/>
      <c r="AM1822" s="130"/>
    </row>
    <row r="1823" spans="1:39" ht="20.25" customHeight="1">
      <c r="A1823" s="132">
        <v>1822</v>
      </c>
      <c r="B1823" s="19" t="s">
        <v>6284</v>
      </c>
      <c r="C1823" s="252">
        <v>61061000000</v>
      </c>
      <c r="D1823" s="263" t="s">
        <v>539</v>
      </c>
      <c r="E1823" s="143" t="str">
        <f t="shared" si="74"/>
        <v>Բլուզ</v>
      </c>
      <c r="F1823" s="273" t="s">
        <v>437</v>
      </c>
      <c r="G1823" s="144">
        <f>VLOOKUP(E1823,subcategory!A:B,2,0)</f>
        <v>77</v>
      </c>
      <c r="H1823" s="273" t="s">
        <v>20</v>
      </c>
      <c r="I1823" s="213" t="e">
        <f>VLOOKUP(H1823,gender!A:B,2,0)</f>
        <v>#N/A</v>
      </c>
      <c r="J1823" s="273">
        <v>165</v>
      </c>
      <c r="K1823" s="273">
        <v>165</v>
      </c>
      <c r="L1823" s="273">
        <v>1</v>
      </c>
      <c r="M1823" s="273" t="s">
        <v>148</v>
      </c>
      <c r="N1823" s="144">
        <f>VLOOKUP(M1823,brand!A:B,2,0)</f>
        <v>540</v>
      </c>
      <c r="O1823" s="144"/>
      <c r="P1823" s="144" t="e">
        <f>VLOOKUP(O1823,country!A:B,2,0)</f>
        <v>#N/A</v>
      </c>
      <c r="Q1823" s="273" t="s">
        <v>7196</v>
      </c>
      <c r="R1823" s="144" t="str">
        <f t="shared" si="75"/>
        <v>100% Բամբակ</v>
      </c>
      <c r="S1823" s="144" t="s">
        <v>7205</v>
      </c>
      <c r="T1823" s="144" t="e">
        <f>VLOOKUP(R1823,material!A:B,2,0)</f>
        <v>#N/A</v>
      </c>
      <c r="U1823" s="141" t="s">
        <v>7641</v>
      </c>
      <c r="V1823" s="141"/>
      <c r="W1823" s="273" t="s">
        <v>825</v>
      </c>
      <c r="X1823" s="141">
        <f>VLOOKUP(W1823,SIZE!A:B,2,0)</f>
        <v>119</v>
      </c>
      <c r="Y1823" s="141">
        <v>0</v>
      </c>
      <c r="Z1823" s="141" t="s">
        <v>7788</v>
      </c>
      <c r="AA1823" s="141" t="e">
        <f>VLOOKUP(Z1823,COLOR!A:B,2,0)</f>
        <v>#N/A</v>
      </c>
      <c r="AB1823" s="130"/>
      <c r="AC1823" s="130"/>
      <c r="AD1823" s="130"/>
      <c r="AE1823" s="130"/>
      <c r="AF1823" s="130"/>
      <c r="AG1823" s="130"/>
      <c r="AH1823" s="130"/>
      <c r="AI1823" s="130"/>
      <c r="AJ1823" s="130"/>
      <c r="AK1823" s="130"/>
      <c r="AL1823" s="130"/>
      <c r="AM1823" s="130"/>
    </row>
    <row r="1824" spans="1:39" ht="20.25" customHeight="1">
      <c r="A1824" s="132">
        <v>1823</v>
      </c>
      <c r="B1824" s="19" t="s">
        <v>6285</v>
      </c>
      <c r="C1824" s="252">
        <v>61061000000</v>
      </c>
      <c r="D1824" s="263" t="s">
        <v>539</v>
      </c>
      <c r="E1824" s="143" t="str">
        <f t="shared" si="74"/>
        <v>Բլուզ</v>
      </c>
      <c r="F1824" s="273" t="s">
        <v>437</v>
      </c>
      <c r="G1824" s="144">
        <f>VLOOKUP(E1824,subcategory!A:B,2,0)</f>
        <v>77</v>
      </c>
      <c r="H1824" s="273" t="s">
        <v>20</v>
      </c>
      <c r="I1824" s="213" t="e">
        <f>VLOOKUP(H1824,gender!A:B,2,0)</f>
        <v>#N/A</v>
      </c>
      <c r="J1824" s="273">
        <v>170</v>
      </c>
      <c r="K1824" s="273">
        <v>170</v>
      </c>
      <c r="L1824" s="273">
        <v>1</v>
      </c>
      <c r="M1824" s="273" t="s">
        <v>148</v>
      </c>
      <c r="N1824" s="144">
        <f>VLOOKUP(M1824,brand!A:B,2,0)</f>
        <v>540</v>
      </c>
      <c r="O1824" s="144"/>
      <c r="P1824" s="144" t="e">
        <f>VLOOKUP(O1824,country!A:B,2,0)</f>
        <v>#N/A</v>
      </c>
      <c r="Q1824" s="273" t="s">
        <v>7196</v>
      </c>
      <c r="R1824" s="144" t="str">
        <f t="shared" si="75"/>
        <v>100% Բամբակ</v>
      </c>
      <c r="S1824" s="144" t="s">
        <v>7205</v>
      </c>
      <c r="T1824" s="144" t="e">
        <f>VLOOKUP(R1824,material!A:B,2,0)</f>
        <v>#N/A</v>
      </c>
      <c r="U1824" s="141" t="s">
        <v>7641</v>
      </c>
      <c r="V1824" s="141"/>
      <c r="W1824" s="273" t="s">
        <v>825</v>
      </c>
      <c r="X1824" s="141">
        <f>VLOOKUP(W1824,SIZE!A:B,2,0)</f>
        <v>119</v>
      </c>
      <c r="Y1824" s="141">
        <v>0</v>
      </c>
      <c r="Z1824" s="141" t="s">
        <v>7788</v>
      </c>
      <c r="AA1824" s="141" t="e">
        <f>VLOOKUP(Z1824,COLOR!A:B,2,0)</f>
        <v>#N/A</v>
      </c>
      <c r="AB1824" s="130"/>
      <c r="AC1824" s="130"/>
      <c r="AD1824" s="130"/>
      <c r="AE1824" s="130"/>
      <c r="AF1824" s="130"/>
      <c r="AG1824" s="130"/>
      <c r="AH1824" s="130"/>
      <c r="AI1824" s="130"/>
      <c r="AJ1824" s="130"/>
      <c r="AK1824" s="130"/>
      <c r="AL1824" s="130"/>
      <c r="AM1824" s="130"/>
    </row>
    <row r="1825" spans="1:39" ht="20.25" customHeight="1">
      <c r="A1825" s="132">
        <v>1824</v>
      </c>
      <c r="B1825" s="19" t="s">
        <v>6286</v>
      </c>
      <c r="C1825" s="250">
        <v>61102099000</v>
      </c>
      <c r="D1825" s="261" t="s">
        <v>601</v>
      </c>
      <c r="E1825" s="143" t="str">
        <f t="shared" si="74"/>
        <v>Հուդի</v>
      </c>
      <c r="F1825" s="273" t="s">
        <v>9</v>
      </c>
      <c r="G1825" s="144">
        <f>VLOOKUP(E1825,subcategory!A:B,2,0)</f>
        <v>18</v>
      </c>
      <c r="H1825" s="273" t="s">
        <v>20</v>
      </c>
      <c r="I1825" s="213" t="e">
        <f>VLOOKUP(H1825,gender!A:B,2,0)</f>
        <v>#N/A</v>
      </c>
      <c r="J1825" s="273">
        <v>800</v>
      </c>
      <c r="K1825" s="273">
        <v>800</v>
      </c>
      <c r="L1825" s="273">
        <v>1</v>
      </c>
      <c r="M1825" s="273" t="s">
        <v>148</v>
      </c>
      <c r="N1825" s="144">
        <f>VLOOKUP(M1825,brand!A:B,2,0)</f>
        <v>540</v>
      </c>
      <c r="O1825" s="144"/>
      <c r="P1825" s="144" t="e">
        <f>VLOOKUP(O1825,country!A:B,2,0)</f>
        <v>#N/A</v>
      </c>
      <c r="Q1825" s="273" t="s">
        <v>3915</v>
      </c>
      <c r="R1825" s="144" t="str">
        <f t="shared" si="75"/>
        <v>100% Բամբակ</v>
      </c>
      <c r="S1825" s="144" t="s">
        <v>7205</v>
      </c>
      <c r="T1825" s="144" t="e">
        <f>VLOOKUP(R1825,material!A:B,2,0)</f>
        <v>#N/A</v>
      </c>
      <c r="U1825" s="141" t="s">
        <v>7641</v>
      </c>
      <c r="V1825" s="141"/>
      <c r="W1825" s="273" t="s">
        <v>825</v>
      </c>
      <c r="X1825" s="141">
        <f>VLOOKUP(W1825,SIZE!A:B,2,0)</f>
        <v>119</v>
      </c>
      <c r="Y1825" s="141">
        <v>84.9</v>
      </c>
      <c r="Z1825" s="141" t="s">
        <v>7788</v>
      </c>
      <c r="AA1825" s="141" t="e">
        <f>VLOOKUP(Z1825,COLOR!A:B,2,0)</f>
        <v>#N/A</v>
      </c>
      <c r="AB1825" s="130"/>
      <c r="AC1825" s="130"/>
      <c r="AD1825" s="130"/>
      <c r="AE1825" s="130"/>
      <c r="AF1825" s="130"/>
      <c r="AG1825" s="130"/>
      <c r="AH1825" s="130"/>
      <c r="AI1825" s="130"/>
      <c r="AJ1825" s="130"/>
      <c r="AK1825" s="130"/>
      <c r="AL1825" s="130"/>
      <c r="AM1825" s="130"/>
    </row>
    <row r="1826" spans="1:39" ht="20.25" customHeight="1">
      <c r="A1826" s="132">
        <v>1825</v>
      </c>
      <c r="B1826" s="19" t="s">
        <v>6287</v>
      </c>
      <c r="C1826" s="250">
        <v>61102099000</v>
      </c>
      <c r="D1826" s="261" t="s">
        <v>601</v>
      </c>
      <c r="E1826" s="143" t="str">
        <f t="shared" si="74"/>
        <v>Հուդի</v>
      </c>
      <c r="F1826" s="273" t="s">
        <v>9</v>
      </c>
      <c r="G1826" s="144">
        <f>VLOOKUP(E1826,subcategory!A:B,2,0)</f>
        <v>18</v>
      </c>
      <c r="H1826" s="273" t="s">
        <v>20</v>
      </c>
      <c r="I1826" s="213" t="e">
        <f>VLOOKUP(H1826,gender!A:B,2,0)</f>
        <v>#N/A</v>
      </c>
      <c r="J1826" s="273">
        <v>840</v>
      </c>
      <c r="K1826" s="273">
        <v>840</v>
      </c>
      <c r="L1826" s="273">
        <v>1</v>
      </c>
      <c r="M1826" s="273" t="s">
        <v>148</v>
      </c>
      <c r="N1826" s="144">
        <f>VLOOKUP(M1826,brand!A:B,2,0)</f>
        <v>540</v>
      </c>
      <c r="O1826" s="144"/>
      <c r="P1826" s="144" t="e">
        <f>VLOOKUP(O1826,country!A:B,2,0)</f>
        <v>#N/A</v>
      </c>
      <c r="Q1826" s="273" t="s">
        <v>3915</v>
      </c>
      <c r="R1826" s="144" t="str">
        <f t="shared" si="75"/>
        <v>100% Բամբակ</v>
      </c>
      <c r="S1826" s="144" t="s">
        <v>7205</v>
      </c>
      <c r="T1826" s="144" t="e">
        <f>VLOOKUP(R1826,material!A:B,2,0)</f>
        <v>#N/A</v>
      </c>
      <c r="U1826" s="141" t="s">
        <v>7641</v>
      </c>
      <c r="V1826" s="141"/>
      <c r="W1826" s="273" t="s">
        <v>821</v>
      </c>
      <c r="X1826" s="141">
        <f>VLOOKUP(W1826,SIZE!A:B,2,0)</f>
        <v>3</v>
      </c>
      <c r="Y1826" s="141">
        <v>0</v>
      </c>
      <c r="Z1826" s="141" t="s">
        <v>7788</v>
      </c>
      <c r="AA1826" s="141" t="e">
        <f>VLOOKUP(Z1826,COLOR!A:B,2,0)</f>
        <v>#N/A</v>
      </c>
      <c r="AB1826" s="130"/>
      <c r="AC1826" s="130"/>
      <c r="AD1826" s="130"/>
      <c r="AE1826" s="130"/>
      <c r="AF1826" s="130"/>
      <c r="AG1826" s="130"/>
      <c r="AH1826" s="130"/>
      <c r="AI1826" s="130"/>
      <c r="AJ1826" s="130"/>
      <c r="AK1826" s="130"/>
      <c r="AL1826" s="130"/>
      <c r="AM1826" s="130"/>
    </row>
    <row r="1827" spans="1:39" ht="20.25" customHeight="1">
      <c r="A1827" s="132">
        <v>1826</v>
      </c>
      <c r="B1827" s="19" t="s">
        <v>6288</v>
      </c>
      <c r="C1827" s="250">
        <v>61102099000</v>
      </c>
      <c r="D1827" s="261" t="s">
        <v>601</v>
      </c>
      <c r="E1827" s="143" t="str">
        <f t="shared" si="74"/>
        <v>Հուդի</v>
      </c>
      <c r="F1827" s="273" t="s">
        <v>9</v>
      </c>
      <c r="G1827" s="144">
        <f>VLOOKUP(E1827,subcategory!A:B,2,0)</f>
        <v>18</v>
      </c>
      <c r="H1827" s="273" t="s">
        <v>20</v>
      </c>
      <c r="I1827" s="213" t="e">
        <f>VLOOKUP(H1827,gender!A:B,2,0)</f>
        <v>#N/A</v>
      </c>
      <c r="J1827" s="273">
        <v>910</v>
      </c>
      <c r="K1827" s="273">
        <v>910</v>
      </c>
      <c r="L1827" s="273">
        <v>1</v>
      </c>
      <c r="M1827" s="273" t="s">
        <v>148</v>
      </c>
      <c r="N1827" s="144">
        <f>VLOOKUP(M1827,brand!A:B,2,0)</f>
        <v>540</v>
      </c>
      <c r="O1827" s="144"/>
      <c r="P1827" s="144" t="e">
        <f>VLOOKUP(O1827,country!A:B,2,0)</f>
        <v>#N/A</v>
      </c>
      <c r="Q1827" s="273" t="s">
        <v>3915</v>
      </c>
      <c r="R1827" s="144" t="str">
        <f t="shared" si="75"/>
        <v>100% Բամբակ</v>
      </c>
      <c r="S1827" s="144" t="s">
        <v>7205</v>
      </c>
      <c r="T1827" s="144" t="e">
        <f>VLOOKUP(R1827,material!A:B,2,0)</f>
        <v>#N/A</v>
      </c>
      <c r="U1827" s="141" t="s">
        <v>7641</v>
      </c>
      <c r="V1827" s="141"/>
      <c r="W1827" s="273" t="s">
        <v>948</v>
      </c>
      <c r="X1827" s="141">
        <f>VLOOKUP(W1827,SIZE!A:B,2,0)</f>
        <v>327</v>
      </c>
      <c r="Y1827" s="141">
        <v>84.9</v>
      </c>
      <c r="Z1827" s="141" t="s">
        <v>7788</v>
      </c>
      <c r="AA1827" s="141" t="e">
        <f>VLOOKUP(Z1827,COLOR!A:B,2,0)</f>
        <v>#N/A</v>
      </c>
      <c r="AB1827" s="130"/>
      <c r="AC1827" s="130"/>
      <c r="AD1827" s="130"/>
      <c r="AE1827" s="130"/>
      <c r="AF1827" s="130"/>
      <c r="AG1827" s="130"/>
      <c r="AH1827" s="130"/>
      <c r="AI1827" s="130"/>
      <c r="AJ1827" s="130"/>
      <c r="AK1827" s="130"/>
      <c r="AL1827" s="130"/>
      <c r="AM1827" s="130"/>
    </row>
    <row r="1828" spans="1:39" ht="20.25" customHeight="1">
      <c r="A1828" s="132">
        <v>1827</v>
      </c>
      <c r="B1828" s="19" t="s">
        <v>6289</v>
      </c>
      <c r="C1828" s="250">
        <v>61091000000</v>
      </c>
      <c r="D1828" s="261" t="s">
        <v>493</v>
      </c>
      <c r="E1828" s="143" t="str">
        <f t="shared" si="74"/>
        <v>Շապիկ Կարճ</v>
      </c>
      <c r="F1828" s="277" t="s">
        <v>7128</v>
      </c>
      <c r="G1828" s="144" t="e">
        <f>VLOOKUP(E1828,subcategory!A:B,2,0)</f>
        <v>#N/A</v>
      </c>
      <c r="H1828" s="273" t="s">
        <v>10</v>
      </c>
      <c r="I1828" s="213" t="e">
        <f>VLOOKUP(H1828,gender!A:B,2,0)</f>
        <v>#N/A</v>
      </c>
      <c r="J1828" s="273">
        <v>170</v>
      </c>
      <c r="K1828" s="273">
        <v>170</v>
      </c>
      <c r="L1828" s="273">
        <v>1</v>
      </c>
      <c r="M1828" s="273" t="s">
        <v>148</v>
      </c>
      <c r="N1828" s="144">
        <f>VLOOKUP(M1828,brand!A:B,2,0)</f>
        <v>540</v>
      </c>
      <c r="O1828" s="144"/>
      <c r="P1828" s="144" t="e">
        <f>VLOOKUP(O1828,country!A:B,2,0)</f>
        <v>#N/A</v>
      </c>
      <c r="Q1828" s="273" t="s">
        <v>7196</v>
      </c>
      <c r="R1828" s="144" t="str">
        <f t="shared" si="75"/>
        <v>100% Բամբակ</v>
      </c>
      <c r="S1828" s="144" t="s">
        <v>7205</v>
      </c>
      <c r="T1828" s="144" t="e">
        <f>VLOOKUP(R1828,material!A:B,2,0)</f>
        <v>#N/A</v>
      </c>
      <c r="U1828" s="141" t="s">
        <v>7641</v>
      </c>
      <c r="V1828" s="141"/>
      <c r="W1828" s="273" t="s">
        <v>810</v>
      </c>
      <c r="X1828" s="141">
        <f>VLOOKUP(W1828,SIZE!A:B,2,0)</f>
        <v>122</v>
      </c>
      <c r="Y1828" s="141">
        <v>19.899999999999999</v>
      </c>
      <c r="Z1828" s="141" t="s">
        <v>2092</v>
      </c>
      <c r="AA1828" s="141">
        <f>VLOOKUP(Z1828,COLOR!A:B,2,0)</f>
        <v>8</v>
      </c>
      <c r="AB1828" s="130"/>
      <c r="AC1828" s="130"/>
      <c r="AD1828" s="130"/>
      <c r="AE1828" s="130"/>
      <c r="AF1828" s="130"/>
      <c r="AG1828" s="130"/>
      <c r="AH1828" s="130"/>
      <c r="AI1828" s="130"/>
      <c r="AJ1828" s="130"/>
      <c r="AK1828" s="130"/>
      <c r="AL1828" s="130"/>
      <c r="AM1828" s="130"/>
    </row>
    <row r="1829" spans="1:39" ht="20.25" customHeight="1">
      <c r="A1829" s="132">
        <v>1828</v>
      </c>
      <c r="B1829" s="19" t="s">
        <v>6290</v>
      </c>
      <c r="C1829" s="250">
        <v>61091000000</v>
      </c>
      <c r="D1829" s="261" t="s">
        <v>493</v>
      </c>
      <c r="E1829" s="143" t="str">
        <f t="shared" si="74"/>
        <v>Շապիկ Կարճ</v>
      </c>
      <c r="F1829" s="277" t="s">
        <v>7128</v>
      </c>
      <c r="G1829" s="144" t="e">
        <f>VLOOKUP(E1829,subcategory!A:B,2,0)</f>
        <v>#N/A</v>
      </c>
      <c r="H1829" s="273" t="s">
        <v>10</v>
      </c>
      <c r="I1829" s="213" t="e">
        <f>VLOOKUP(H1829,gender!A:B,2,0)</f>
        <v>#N/A</v>
      </c>
      <c r="J1829" s="273">
        <v>180</v>
      </c>
      <c r="K1829" s="273">
        <v>180</v>
      </c>
      <c r="L1829" s="273">
        <v>1</v>
      </c>
      <c r="M1829" s="273" t="s">
        <v>148</v>
      </c>
      <c r="N1829" s="144">
        <f>VLOOKUP(M1829,brand!A:B,2,0)</f>
        <v>540</v>
      </c>
      <c r="O1829" s="144"/>
      <c r="P1829" s="144" t="e">
        <f>VLOOKUP(O1829,country!A:B,2,0)</f>
        <v>#N/A</v>
      </c>
      <c r="Q1829" s="273" t="s">
        <v>7196</v>
      </c>
      <c r="R1829" s="144" t="str">
        <f t="shared" si="75"/>
        <v>100% Բամբակ</v>
      </c>
      <c r="S1829" s="144" t="s">
        <v>7205</v>
      </c>
      <c r="T1829" s="144" t="e">
        <f>VLOOKUP(R1829,material!A:B,2,0)</f>
        <v>#N/A</v>
      </c>
      <c r="U1829" s="141" t="s">
        <v>7641</v>
      </c>
      <c r="V1829" s="141"/>
      <c r="W1829" s="273" t="s">
        <v>821</v>
      </c>
      <c r="X1829" s="141">
        <f>VLOOKUP(W1829,SIZE!A:B,2,0)</f>
        <v>3</v>
      </c>
      <c r="Y1829" s="141">
        <v>0</v>
      </c>
      <c r="Z1829" s="141" t="s">
        <v>2092</v>
      </c>
      <c r="AA1829" s="141">
        <f>VLOOKUP(Z1829,COLOR!A:B,2,0)</f>
        <v>8</v>
      </c>
      <c r="AB1829" s="130"/>
      <c r="AC1829" s="130"/>
      <c r="AD1829" s="130"/>
      <c r="AE1829" s="130"/>
      <c r="AF1829" s="130"/>
      <c r="AG1829" s="130"/>
      <c r="AH1829" s="130"/>
      <c r="AI1829" s="130"/>
      <c r="AJ1829" s="130"/>
      <c r="AK1829" s="130"/>
      <c r="AL1829" s="130"/>
      <c r="AM1829" s="130"/>
    </row>
    <row r="1830" spans="1:39" ht="20.25" customHeight="1">
      <c r="A1830" s="132">
        <v>1829</v>
      </c>
      <c r="B1830" s="19" t="s">
        <v>6291</v>
      </c>
      <c r="C1830" s="250">
        <v>61159500000</v>
      </c>
      <c r="D1830" s="261" t="s">
        <v>7058</v>
      </c>
      <c r="E1830" s="143" t="str">
        <f t="shared" si="74"/>
        <v>Գուլպաներ</v>
      </c>
      <c r="F1830" s="273" t="s">
        <v>7798</v>
      </c>
      <c r="G1830" s="144">
        <f>VLOOKUP(E1830,subcategory!A:B,2,0)</f>
        <v>42</v>
      </c>
      <c r="H1830" s="273" t="s">
        <v>20</v>
      </c>
      <c r="I1830" s="213" t="e">
        <f>VLOOKUP(H1830,gender!A:B,2,0)</f>
        <v>#N/A</v>
      </c>
      <c r="J1830" s="273">
        <v>65</v>
      </c>
      <c r="K1830" s="273">
        <v>80</v>
      </c>
      <c r="L1830" s="273">
        <v>1</v>
      </c>
      <c r="M1830" s="273" t="s">
        <v>148</v>
      </c>
      <c r="N1830" s="144">
        <f>VLOOKUP(M1830,brand!A:B,2,0)</f>
        <v>540</v>
      </c>
      <c r="O1830" s="144"/>
      <c r="P1830" s="144" t="e">
        <f>VLOOKUP(O1830,country!A:B,2,0)</f>
        <v>#N/A</v>
      </c>
      <c r="Q1830" s="273" t="s">
        <v>468</v>
      </c>
      <c r="R1830" s="144" t="str">
        <f t="shared" si="75"/>
        <v>100% Բամբակ</v>
      </c>
      <c r="S1830" s="144" t="s">
        <v>7205</v>
      </c>
      <c r="T1830" s="144" t="e">
        <f>VLOOKUP(R1830,material!A:B,2,0)</f>
        <v>#N/A</v>
      </c>
      <c r="U1830" s="141" t="s">
        <v>7641</v>
      </c>
      <c r="V1830" s="141"/>
      <c r="W1830" s="273" t="s">
        <v>7721</v>
      </c>
      <c r="X1830" s="141" t="e">
        <f>VLOOKUP(W1830,SIZE!A:B,2,0)</f>
        <v>#N/A</v>
      </c>
      <c r="Y1830" s="141">
        <v>14.9</v>
      </c>
      <c r="Z1830" s="141" t="s">
        <v>1033</v>
      </c>
      <c r="AA1830" s="141">
        <f>VLOOKUP(Z1830,COLOR!A:B,2,0)</f>
        <v>20</v>
      </c>
      <c r="AB1830" s="130"/>
      <c r="AC1830" s="130"/>
      <c r="AD1830" s="130"/>
      <c r="AE1830" s="130"/>
      <c r="AF1830" s="130"/>
      <c r="AG1830" s="130"/>
      <c r="AH1830" s="130"/>
      <c r="AI1830" s="130"/>
      <c r="AJ1830" s="130"/>
      <c r="AK1830" s="130"/>
      <c r="AL1830" s="130"/>
      <c r="AM1830" s="130"/>
    </row>
    <row r="1831" spans="1:39" ht="20.25" customHeight="1">
      <c r="A1831" s="132">
        <v>1830</v>
      </c>
      <c r="B1831" s="19" t="s">
        <v>6292</v>
      </c>
      <c r="C1831" s="250">
        <v>42022210000</v>
      </c>
      <c r="D1831" s="267" t="s">
        <v>2003</v>
      </c>
      <c r="E1831" s="143" t="str">
        <f t="shared" si="74"/>
        <v>Պայուսակ</v>
      </c>
      <c r="F1831" s="276" t="s">
        <v>120</v>
      </c>
      <c r="G1831" s="144">
        <f>VLOOKUP(E1831,subcategory!A:B,2,0)</f>
        <v>12</v>
      </c>
      <c r="H1831" s="273" t="s">
        <v>20</v>
      </c>
      <c r="I1831" s="213" t="e">
        <f>VLOOKUP(H1831,gender!A:B,2,0)</f>
        <v>#N/A</v>
      </c>
      <c r="J1831" s="273">
        <v>285</v>
      </c>
      <c r="K1831" s="273">
        <v>285</v>
      </c>
      <c r="L1831" s="273">
        <v>1</v>
      </c>
      <c r="M1831" s="273" t="s">
        <v>148</v>
      </c>
      <c r="N1831" s="144">
        <f>VLOOKUP(M1831,brand!A:B,2,0)</f>
        <v>540</v>
      </c>
      <c r="O1831" s="144"/>
      <c r="P1831" s="144" t="e">
        <f>VLOOKUP(O1831,country!A:B,2,0)</f>
        <v>#N/A</v>
      </c>
      <c r="Q1831" s="273" t="s">
        <v>3915</v>
      </c>
      <c r="R1831" s="144" t="str">
        <f t="shared" si="75"/>
        <v>Պոլիեսթեր 100%</v>
      </c>
      <c r="S1831" s="144" t="s">
        <v>7489</v>
      </c>
      <c r="T1831" s="144" t="e">
        <f>VLOOKUP(R1831,material!A:B,2,0)</f>
        <v>#N/A</v>
      </c>
      <c r="U1831" s="141" t="s">
        <v>7641</v>
      </c>
      <c r="V1831" s="141"/>
      <c r="W1831" s="273" t="s">
        <v>7660</v>
      </c>
      <c r="X1831" s="141">
        <f>VLOOKUP(W1831,SIZE!A:B,2,0)</f>
        <v>311</v>
      </c>
      <c r="Y1831" s="141">
        <v>49.9</v>
      </c>
      <c r="Z1831" s="141" t="s">
        <v>1057</v>
      </c>
      <c r="AA1831" s="141">
        <f>VLOOKUP(Z1831,COLOR!A:B,2,0)</f>
        <v>5</v>
      </c>
      <c r="AB1831" s="130"/>
      <c r="AC1831" s="130"/>
      <c r="AD1831" s="130"/>
      <c r="AE1831" s="130"/>
      <c r="AF1831" s="130"/>
      <c r="AG1831" s="130"/>
      <c r="AH1831" s="130"/>
      <c r="AI1831" s="130"/>
      <c r="AJ1831" s="130"/>
      <c r="AK1831" s="130"/>
      <c r="AL1831" s="130"/>
      <c r="AM1831" s="130"/>
    </row>
    <row r="1832" spans="1:39" ht="20.25" customHeight="1">
      <c r="A1832" s="132">
        <v>1831</v>
      </c>
      <c r="B1832" s="19" t="s">
        <v>6293</v>
      </c>
      <c r="C1832" s="250">
        <v>42022210000</v>
      </c>
      <c r="D1832" s="267" t="s">
        <v>7059</v>
      </c>
      <c r="E1832" s="143" t="str">
        <f t="shared" si="74"/>
        <v>Պայուսակ</v>
      </c>
      <c r="F1832" s="276" t="s">
        <v>120</v>
      </c>
      <c r="G1832" s="144">
        <f>VLOOKUP(E1832,subcategory!A:B,2,0)</f>
        <v>12</v>
      </c>
      <c r="H1832" s="273" t="s">
        <v>7150</v>
      </c>
      <c r="I1832" s="213" t="e">
        <f>VLOOKUP(H1832,gender!A:B,2,0)</f>
        <v>#N/A</v>
      </c>
      <c r="J1832" s="273">
        <v>585</v>
      </c>
      <c r="K1832" s="273">
        <v>585</v>
      </c>
      <c r="L1832" s="273">
        <v>1</v>
      </c>
      <c r="M1832" s="273" t="s">
        <v>148</v>
      </c>
      <c r="N1832" s="144">
        <f>VLOOKUP(M1832,brand!A:B,2,0)</f>
        <v>540</v>
      </c>
      <c r="O1832" s="144"/>
      <c r="P1832" s="144" t="e">
        <f>VLOOKUP(O1832,country!A:B,2,0)</f>
        <v>#N/A</v>
      </c>
      <c r="Q1832" s="273" t="s">
        <v>3915</v>
      </c>
      <c r="R1832" s="144" t="str">
        <f t="shared" si="75"/>
        <v>Պոլիեսթեր 100%</v>
      </c>
      <c r="S1832" s="144" t="s">
        <v>7489</v>
      </c>
      <c r="T1832" s="144" t="e">
        <f>VLOOKUP(R1832,material!A:B,2,0)</f>
        <v>#N/A</v>
      </c>
      <c r="U1832" s="141" t="s">
        <v>7641</v>
      </c>
      <c r="V1832" s="141"/>
      <c r="W1832" s="273" t="s">
        <v>7660</v>
      </c>
      <c r="X1832" s="141">
        <f>VLOOKUP(W1832,SIZE!A:B,2,0)</f>
        <v>311</v>
      </c>
      <c r="Y1832" s="141">
        <v>99.9</v>
      </c>
      <c r="Z1832" s="141" t="s">
        <v>1057</v>
      </c>
      <c r="AA1832" s="141">
        <f>VLOOKUP(Z1832,COLOR!A:B,2,0)</f>
        <v>5</v>
      </c>
      <c r="AB1832" s="130"/>
      <c r="AC1832" s="130"/>
      <c r="AD1832" s="130"/>
      <c r="AE1832" s="130"/>
      <c r="AF1832" s="130"/>
      <c r="AG1832" s="130"/>
      <c r="AH1832" s="130"/>
      <c r="AI1832" s="130"/>
      <c r="AJ1832" s="130"/>
      <c r="AK1832" s="130"/>
      <c r="AL1832" s="130"/>
      <c r="AM1832" s="130"/>
    </row>
    <row r="1833" spans="1:39" ht="20.25" customHeight="1">
      <c r="A1833" s="132">
        <v>1832</v>
      </c>
      <c r="B1833" s="19" t="s">
        <v>6294</v>
      </c>
      <c r="C1833" s="253">
        <v>42031000010</v>
      </c>
      <c r="D1833" s="263" t="s">
        <v>7057</v>
      </c>
      <c r="E1833" s="143" t="str">
        <f t="shared" si="74"/>
        <v>Բաճկոն</v>
      </c>
      <c r="F1833" s="273" t="s">
        <v>62</v>
      </c>
      <c r="G1833" s="144">
        <f>VLOOKUP(E1833,subcategory!A:B,2,0)</f>
        <v>14</v>
      </c>
      <c r="H1833" s="273" t="s">
        <v>10</v>
      </c>
      <c r="I1833" s="213" t="e">
        <f>VLOOKUP(H1833,gender!A:B,2,0)</f>
        <v>#N/A</v>
      </c>
      <c r="J1833" s="273">
        <v>1145</v>
      </c>
      <c r="K1833" s="273">
        <v>1145</v>
      </c>
      <c r="L1833" s="273">
        <v>1</v>
      </c>
      <c r="M1833" s="273" t="s">
        <v>148</v>
      </c>
      <c r="N1833" s="144">
        <f>VLOOKUP(M1833,brand!A:B,2,0)</f>
        <v>540</v>
      </c>
      <c r="O1833" s="144"/>
      <c r="P1833" s="144" t="e">
        <f>VLOOKUP(O1833,country!A:B,2,0)</f>
        <v>#N/A</v>
      </c>
      <c r="Q1833" s="273" t="s">
        <v>3915</v>
      </c>
      <c r="R1833" s="144" t="str">
        <f t="shared" si="75"/>
        <v>Կոժ</v>
      </c>
      <c r="S1833" s="144" t="s">
        <v>7490</v>
      </c>
      <c r="T1833" s="144" t="e">
        <f>VLOOKUP(R1833,material!A:B,2,0)</f>
        <v>#N/A</v>
      </c>
      <c r="U1833" s="141" t="s">
        <v>7641</v>
      </c>
      <c r="V1833" s="141"/>
      <c r="W1833" s="273" t="s">
        <v>828</v>
      </c>
      <c r="X1833" s="141">
        <f>VLOOKUP(W1833,SIZE!A:B,2,0)</f>
        <v>124</v>
      </c>
      <c r="Y1833" s="141">
        <v>0</v>
      </c>
      <c r="Z1833" s="141" t="s">
        <v>1057</v>
      </c>
      <c r="AA1833" s="141">
        <f>VLOOKUP(Z1833,COLOR!A:B,2,0)</f>
        <v>5</v>
      </c>
      <c r="AB1833" s="130"/>
      <c r="AC1833" s="130"/>
      <c r="AD1833" s="130"/>
      <c r="AE1833" s="130"/>
      <c r="AF1833" s="130"/>
      <c r="AG1833" s="130"/>
      <c r="AH1833" s="130"/>
      <c r="AI1833" s="130"/>
      <c r="AJ1833" s="130"/>
      <c r="AK1833" s="130"/>
      <c r="AL1833" s="130"/>
      <c r="AM1833" s="130"/>
    </row>
    <row r="1834" spans="1:39" ht="20.25" customHeight="1">
      <c r="A1834" s="132">
        <v>1833</v>
      </c>
      <c r="B1834" s="19" t="s">
        <v>6295</v>
      </c>
      <c r="C1834" s="252">
        <v>62014000000</v>
      </c>
      <c r="D1834" s="261" t="s">
        <v>6938</v>
      </c>
      <c r="E1834" s="143" t="str">
        <f t="shared" si="74"/>
        <v>Բաճկոն</v>
      </c>
      <c r="F1834" s="273" t="s">
        <v>62</v>
      </c>
      <c r="G1834" s="144">
        <f>VLOOKUP(E1834,subcategory!A:B,2,0)</f>
        <v>14</v>
      </c>
      <c r="H1834" s="273" t="s">
        <v>10</v>
      </c>
      <c r="I1834" s="213" t="e">
        <f>VLOOKUP(H1834,gender!A:B,2,0)</f>
        <v>#N/A</v>
      </c>
      <c r="J1834" s="273">
        <v>575</v>
      </c>
      <c r="K1834" s="273">
        <v>575</v>
      </c>
      <c r="L1834" s="273">
        <v>1</v>
      </c>
      <c r="M1834" s="273" t="s">
        <v>148</v>
      </c>
      <c r="N1834" s="144">
        <f>VLOOKUP(M1834,brand!A:B,2,0)</f>
        <v>540</v>
      </c>
      <c r="O1834" s="144"/>
      <c r="P1834" s="144" t="e">
        <f>VLOOKUP(O1834,country!A:B,2,0)</f>
        <v>#N/A</v>
      </c>
      <c r="Q1834" s="273" t="s">
        <v>3915</v>
      </c>
      <c r="R1834" s="144" t="str">
        <f t="shared" si="75"/>
        <v>Պոլիմիդ 100%</v>
      </c>
      <c r="S1834" s="144" t="s">
        <v>7491</v>
      </c>
      <c r="T1834" s="144" t="e">
        <f>VLOOKUP(R1834,material!A:B,2,0)</f>
        <v>#N/A</v>
      </c>
      <c r="U1834" s="141" t="s">
        <v>7641</v>
      </c>
      <c r="V1834" s="141"/>
      <c r="W1834" s="273" t="s">
        <v>821</v>
      </c>
      <c r="X1834" s="141">
        <f>VLOOKUP(W1834,SIZE!A:B,2,0)</f>
        <v>3</v>
      </c>
      <c r="Y1834" s="141">
        <v>9.9</v>
      </c>
      <c r="Z1834" s="141" t="s">
        <v>1061</v>
      </c>
      <c r="AA1834" s="141">
        <f>VLOOKUP(Z1834,COLOR!A:B,2,0)</f>
        <v>4</v>
      </c>
      <c r="AB1834" s="130"/>
      <c r="AC1834" s="130"/>
      <c r="AD1834" s="130"/>
      <c r="AE1834" s="130"/>
      <c r="AF1834" s="130"/>
      <c r="AG1834" s="130"/>
      <c r="AH1834" s="130"/>
      <c r="AI1834" s="130"/>
      <c r="AJ1834" s="130"/>
      <c r="AK1834" s="130"/>
      <c r="AL1834" s="130"/>
      <c r="AM1834" s="130"/>
    </row>
    <row r="1835" spans="1:39" ht="20.25" customHeight="1">
      <c r="A1835" s="132">
        <v>1834</v>
      </c>
      <c r="B1835" s="19" t="s">
        <v>6296</v>
      </c>
      <c r="C1835" s="252">
        <v>62014000000</v>
      </c>
      <c r="D1835" s="261" t="s">
        <v>6938</v>
      </c>
      <c r="E1835" s="143" t="str">
        <f t="shared" si="74"/>
        <v>Բաճկոն</v>
      </c>
      <c r="F1835" s="273" t="s">
        <v>62</v>
      </c>
      <c r="G1835" s="144">
        <f>VLOOKUP(E1835,subcategory!A:B,2,0)</f>
        <v>14</v>
      </c>
      <c r="H1835" s="273" t="s">
        <v>10</v>
      </c>
      <c r="I1835" s="213" t="e">
        <f>VLOOKUP(H1835,gender!A:B,2,0)</f>
        <v>#N/A</v>
      </c>
      <c r="J1835" s="273">
        <v>560</v>
      </c>
      <c r="K1835" s="273">
        <v>560</v>
      </c>
      <c r="L1835" s="273">
        <v>1</v>
      </c>
      <c r="M1835" s="273" t="s">
        <v>148</v>
      </c>
      <c r="N1835" s="144">
        <f>VLOOKUP(M1835,brand!A:B,2,0)</f>
        <v>540</v>
      </c>
      <c r="O1835" s="144"/>
      <c r="P1835" s="144" t="e">
        <f>VLOOKUP(O1835,country!A:B,2,0)</f>
        <v>#N/A</v>
      </c>
      <c r="Q1835" s="273" t="s">
        <v>3915</v>
      </c>
      <c r="R1835" s="144" t="str">
        <f t="shared" si="75"/>
        <v>Պոլիմիդ 100%</v>
      </c>
      <c r="S1835" s="144" t="s">
        <v>7491</v>
      </c>
      <c r="T1835" s="144" t="e">
        <f>VLOOKUP(R1835,material!A:B,2,0)</f>
        <v>#N/A</v>
      </c>
      <c r="U1835" s="141" t="s">
        <v>7641</v>
      </c>
      <c r="V1835" s="141"/>
      <c r="W1835" s="273" t="s">
        <v>825</v>
      </c>
      <c r="X1835" s="141">
        <f>VLOOKUP(W1835,SIZE!A:B,2,0)</f>
        <v>119</v>
      </c>
      <c r="Y1835" s="141">
        <v>9.9</v>
      </c>
      <c r="Z1835" s="141" t="s">
        <v>1061</v>
      </c>
      <c r="AA1835" s="141">
        <f>VLOOKUP(Z1835,COLOR!A:B,2,0)</f>
        <v>4</v>
      </c>
      <c r="AB1835" s="130"/>
      <c r="AC1835" s="130"/>
      <c r="AD1835" s="130"/>
      <c r="AE1835" s="130"/>
      <c r="AF1835" s="130"/>
      <c r="AG1835" s="130"/>
      <c r="AH1835" s="130"/>
      <c r="AI1835" s="130"/>
      <c r="AJ1835" s="130"/>
      <c r="AK1835" s="130"/>
      <c r="AL1835" s="130"/>
      <c r="AM1835" s="130"/>
    </row>
    <row r="1836" spans="1:39" ht="20.25" customHeight="1">
      <c r="A1836" s="132">
        <v>1835</v>
      </c>
      <c r="B1836" s="19" t="s">
        <v>6297</v>
      </c>
      <c r="C1836" s="252">
        <v>62014000000</v>
      </c>
      <c r="D1836" s="261" t="s">
        <v>6938</v>
      </c>
      <c r="E1836" s="143" t="str">
        <f t="shared" si="74"/>
        <v>Բաճկոն</v>
      </c>
      <c r="F1836" s="273" t="s">
        <v>62</v>
      </c>
      <c r="G1836" s="144">
        <f>VLOOKUP(E1836,subcategory!A:B,2,0)</f>
        <v>14</v>
      </c>
      <c r="H1836" s="273" t="s">
        <v>10</v>
      </c>
      <c r="I1836" s="213" t="e">
        <f>VLOOKUP(H1836,gender!A:B,2,0)</f>
        <v>#N/A</v>
      </c>
      <c r="J1836" s="273">
        <v>630</v>
      </c>
      <c r="K1836" s="273">
        <v>630</v>
      </c>
      <c r="L1836" s="273">
        <v>1</v>
      </c>
      <c r="M1836" s="273" t="s">
        <v>148</v>
      </c>
      <c r="N1836" s="144">
        <f>VLOOKUP(M1836,brand!A:B,2,0)</f>
        <v>540</v>
      </c>
      <c r="O1836" s="144"/>
      <c r="P1836" s="144" t="e">
        <f>VLOOKUP(O1836,country!A:B,2,0)</f>
        <v>#N/A</v>
      </c>
      <c r="Q1836" s="273" t="s">
        <v>3915</v>
      </c>
      <c r="R1836" s="144" t="str">
        <f t="shared" si="75"/>
        <v>Պոլիմիդ 100%</v>
      </c>
      <c r="S1836" s="144" t="s">
        <v>7491</v>
      </c>
      <c r="T1836" s="144" t="e">
        <f>VLOOKUP(R1836,material!A:B,2,0)</f>
        <v>#N/A</v>
      </c>
      <c r="U1836" s="141" t="s">
        <v>7641</v>
      </c>
      <c r="V1836" s="141"/>
      <c r="W1836" s="273" t="s">
        <v>948</v>
      </c>
      <c r="X1836" s="141">
        <f>VLOOKUP(W1836,SIZE!A:B,2,0)</f>
        <v>327</v>
      </c>
      <c r="Y1836" s="141">
        <v>9.9</v>
      </c>
      <c r="Z1836" s="141" t="s">
        <v>1061</v>
      </c>
      <c r="AA1836" s="141">
        <f>VLOOKUP(Z1836,COLOR!A:B,2,0)</f>
        <v>4</v>
      </c>
      <c r="AB1836" s="130"/>
      <c r="AC1836" s="130"/>
      <c r="AD1836" s="130"/>
      <c r="AE1836" s="130"/>
      <c r="AF1836" s="130"/>
      <c r="AG1836" s="130"/>
      <c r="AH1836" s="130"/>
      <c r="AI1836" s="130"/>
      <c r="AJ1836" s="130"/>
      <c r="AK1836" s="130"/>
      <c r="AL1836" s="130"/>
      <c r="AM1836" s="130"/>
    </row>
    <row r="1837" spans="1:39" ht="20.25" customHeight="1">
      <c r="A1837" s="132">
        <v>1836</v>
      </c>
      <c r="B1837" s="19" t="s">
        <v>6298</v>
      </c>
      <c r="C1837" s="252">
        <v>62014000000</v>
      </c>
      <c r="D1837" s="261" t="s">
        <v>6938</v>
      </c>
      <c r="E1837" s="143" t="str">
        <f t="shared" si="74"/>
        <v>Բաճկոն</v>
      </c>
      <c r="F1837" s="273" t="s">
        <v>62</v>
      </c>
      <c r="G1837" s="144">
        <f>VLOOKUP(E1837,subcategory!A:B,2,0)</f>
        <v>14</v>
      </c>
      <c r="H1837" s="273" t="s">
        <v>10</v>
      </c>
      <c r="I1837" s="213" t="e">
        <f>VLOOKUP(H1837,gender!A:B,2,0)</f>
        <v>#N/A</v>
      </c>
      <c r="J1837" s="273">
        <v>580</v>
      </c>
      <c r="K1837" s="273">
        <v>580</v>
      </c>
      <c r="L1837" s="273">
        <v>1</v>
      </c>
      <c r="M1837" s="273" t="s">
        <v>148</v>
      </c>
      <c r="N1837" s="144">
        <f>VLOOKUP(M1837,brand!A:B,2,0)</f>
        <v>540</v>
      </c>
      <c r="O1837" s="144"/>
      <c r="P1837" s="144" t="e">
        <f>VLOOKUP(O1837,country!A:B,2,0)</f>
        <v>#N/A</v>
      </c>
      <c r="Q1837" s="273" t="s">
        <v>3915</v>
      </c>
      <c r="R1837" s="144" t="str">
        <f t="shared" si="75"/>
        <v>Պոլիմիդ 100%</v>
      </c>
      <c r="S1837" s="144" t="s">
        <v>7491</v>
      </c>
      <c r="T1837" s="144" t="e">
        <f>VLOOKUP(R1837,material!A:B,2,0)</f>
        <v>#N/A</v>
      </c>
      <c r="U1837" s="141" t="s">
        <v>7641</v>
      </c>
      <c r="V1837" s="141"/>
      <c r="W1837" s="273" t="s">
        <v>828</v>
      </c>
      <c r="X1837" s="141">
        <f>VLOOKUP(W1837,SIZE!A:B,2,0)</f>
        <v>124</v>
      </c>
      <c r="Y1837" s="141">
        <v>0</v>
      </c>
      <c r="Z1837" s="141" t="s">
        <v>1061</v>
      </c>
      <c r="AA1837" s="141">
        <f>VLOOKUP(Z1837,COLOR!A:B,2,0)</f>
        <v>4</v>
      </c>
      <c r="AB1837" s="130"/>
      <c r="AC1837" s="130"/>
      <c r="AD1837" s="130"/>
      <c r="AE1837" s="130"/>
      <c r="AF1837" s="130"/>
      <c r="AG1837" s="130"/>
      <c r="AH1837" s="130"/>
      <c r="AI1837" s="130"/>
      <c r="AJ1837" s="130"/>
      <c r="AK1837" s="130"/>
      <c r="AL1837" s="130"/>
      <c r="AM1837" s="130"/>
    </row>
    <row r="1838" spans="1:39" ht="20.25" customHeight="1">
      <c r="A1838" s="132">
        <v>1837</v>
      </c>
      <c r="B1838" s="19" t="s">
        <v>6299</v>
      </c>
      <c r="C1838" s="250">
        <v>62034231000</v>
      </c>
      <c r="D1838" s="261" t="s">
        <v>537</v>
      </c>
      <c r="E1838" s="143" t="str">
        <f t="shared" si="74"/>
        <v>Ջինսե Տաբատ</v>
      </c>
      <c r="F1838" s="273" t="s">
        <v>335</v>
      </c>
      <c r="G1838" s="144">
        <f>VLOOKUP(E1838,subcategory!A:B,2,0)</f>
        <v>87</v>
      </c>
      <c r="H1838" s="273" t="s">
        <v>10</v>
      </c>
      <c r="I1838" s="213" t="e">
        <f>VLOOKUP(H1838,gender!A:B,2,0)</f>
        <v>#N/A</v>
      </c>
      <c r="J1838" s="273">
        <v>510</v>
      </c>
      <c r="K1838" s="273">
        <v>510</v>
      </c>
      <c r="L1838" s="273">
        <v>1</v>
      </c>
      <c r="M1838" s="273" t="s">
        <v>148</v>
      </c>
      <c r="N1838" s="144">
        <f>VLOOKUP(M1838,brand!A:B,2,0)</f>
        <v>540</v>
      </c>
      <c r="O1838" s="144"/>
      <c r="P1838" s="144" t="e">
        <f>VLOOKUP(O1838,country!A:B,2,0)</f>
        <v>#N/A</v>
      </c>
      <c r="Q1838" s="273" t="s">
        <v>468</v>
      </c>
      <c r="R1838" s="144" t="str">
        <f t="shared" si="75"/>
        <v>97% Բամբակ</v>
      </c>
      <c r="S1838" s="144" t="s">
        <v>7488</v>
      </c>
      <c r="T1838" s="144" t="e">
        <f>VLOOKUP(R1838,material!A:B,2,0)</f>
        <v>#N/A</v>
      </c>
      <c r="U1838" s="141" t="s">
        <v>7641</v>
      </c>
      <c r="V1838" s="141"/>
      <c r="W1838" s="273">
        <v>28</v>
      </c>
      <c r="X1838" s="141">
        <f>VLOOKUP(W1838,SIZE!A:B,2,0)</f>
        <v>17</v>
      </c>
      <c r="Y1838" s="141">
        <v>69.900000000000006</v>
      </c>
      <c r="Z1838" s="141" t="s">
        <v>1204</v>
      </c>
      <c r="AA1838" s="141">
        <f>VLOOKUP(Z1838,COLOR!A:B,2,0)</f>
        <v>25</v>
      </c>
      <c r="AB1838" s="130"/>
      <c r="AC1838" s="130"/>
      <c r="AD1838" s="130"/>
      <c r="AE1838" s="130"/>
      <c r="AF1838" s="130"/>
      <c r="AG1838" s="130"/>
      <c r="AH1838" s="130"/>
      <c r="AI1838" s="130"/>
      <c r="AJ1838" s="130"/>
      <c r="AK1838" s="130"/>
      <c r="AL1838" s="130"/>
      <c r="AM1838" s="130"/>
    </row>
    <row r="1839" spans="1:39" ht="20.25" customHeight="1">
      <c r="A1839" s="132">
        <v>1838</v>
      </c>
      <c r="B1839" s="19" t="s">
        <v>6300</v>
      </c>
      <c r="C1839" s="250">
        <v>62034231000</v>
      </c>
      <c r="D1839" s="261" t="s">
        <v>537</v>
      </c>
      <c r="E1839" s="143" t="str">
        <f t="shared" si="74"/>
        <v>Ջինսե Տաբատ</v>
      </c>
      <c r="F1839" s="273" t="s">
        <v>335</v>
      </c>
      <c r="G1839" s="144">
        <f>VLOOKUP(E1839,subcategory!A:B,2,0)</f>
        <v>87</v>
      </c>
      <c r="H1839" s="273" t="s">
        <v>10</v>
      </c>
      <c r="I1839" s="213" t="e">
        <f>VLOOKUP(H1839,gender!A:B,2,0)</f>
        <v>#N/A</v>
      </c>
      <c r="J1839" s="273">
        <v>510</v>
      </c>
      <c r="K1839" s="273">
        <v>510</v>
      </c>
      <c r="L1839" s="273">
        <v>1</v>
      </c>
      <c r="M1839" s="273" t="s">
        <v>148</v>
      </c>
      <c r="N1839" s="144">
        <f>VLOOKUP(M1839,brand!A:B,2,0)</f>
        <v>540</v>
      </c>
      <c r="O1839" s="144"/>
      <c r="P1839" s="144" t="e">
        <f>VLOOKUP(O1839,country!A:B,2,0)</f>
        <v>#N/A</v>
      </c>
      <c r="Q1839" s="273" t="s">
        <v>468</v>
      </c>
      <c r="R1839" s="144" t="str">
        <f t="shared" si="75"/>
        <v>97% Բամբակ</v>
      </c>
      <c r="S1839" s="144" t="s">
        <v>7488</v>
      </c>
      <c r="T1839" s="144" t="e">
        <f>VLOOKUP(R1839,material!A:B,2,0)</f>
        <v>#N/A</v>
      </c>
      <c r="U1839" s="141" t="s">
        <v>7641</v>
      </c>
      <c r="V1839" s="141"/>
      <c r="W1839" s="273">
        <v>28</v>
      </c>
      <c r="X1839" s="141">
        <f>VLOOKUP(W1839,SIZE!A:B,2,0)</f>
        <v>17</v>
      </c>
      <c r="Y1839" s="141">
        <v>69.900000000000006</v>
      </c>
      <c r="Z1839" s="141" t="s">
        <v>1204</v>
      </c>
      <c r="AA1839" s="141">
        <f>VLOOKUP(Z1839,COLOR!A:B,2,0)</f>
        <v>25</v>
      </c>
      <c r="AB1839" s="130"/>
      <c r="AC1839" s="130"/>
      <c r="AD1839" s="130"/>
      <c r="AE1839" s="130"/>
      <c r="AF1839" s="130"/>
      <c r="AG1839" s="130"/>
      <c r="AH1839" s="130"/>
      <c r="AI1839" s="130"/>
      <c r="AJ1839" s="130"/>
      <c r="AK1839" s="130"/>
      <c r="AL1839" s="130"/>
      <c r="AM1839" s="130"/>
    </row>
    <row r="1840" spans="1:39" ht="20.25" customHeight="1">
      <c r="A1840" s="132">
        <v>1839</v>
      </c>
      <c r="B1840" s="19" t="s">
        <v>6301</v>
      </c>
      <c r="C1840" s="250">
        <v>62034231000</v>
      </c>
      <c r="D1840" s="261" t="s">
        <v>537</v>
      </c>
      <c r="E1840" s="143" t="str">
        <f t="shared" si="74"/>
        <v>Ջինսե Տաբատ</v>
      </c>
      <c r="F1840" s="273" t="s">
        <v>335</v>
      </c>
      <c r="G1840" s="144">
        <f>VLOOKUP(E1840,subcategory!A:B,2,0)</f>
        <v>87</v>
      </c>
      <c r="H1840" s="273" t="s">
        <v>10</v>
      </c>
      <c r="I1840" s="213" t="e">
        <f>VLOOKUP(H1840,gender!A:B,2,0)</f>
        <v>#N/A</v>
      </c>
      <c r="J1840" s="273">
        <v>495</v>
      </c>
      <c r="K1840" s="273">
        <v>495</v>
      </c>
      <c r="L1840" s="273">
        <v>1</v>
      </c>
      <c r="M1840" s="273" t="s">
        <v>148</v>
      </c>
      <c r="N1840" s="144">
        <f>VLOOKUP(M1840,brand!A:B,2,0)</f>
        <v>540</v>
      </c>
      <c r="O1840" s="144"/>
      <c r="P1840" s="144" t="e">
        <f>VLOOKUP(O1840,country!A:B,2,0)</f>
        <v>#N/A</v>
      </c>
      <c r="Q1840" s="273" t="s">
        <v>468</v>
      </c>
      <c r="R1840" s="144" t="str">
        <f t="shared" si="75"/>
        <v>98% Բամբակ</v>
      </c>
      <c r="S1840" s="144" t="s">
        <v>7278</v>
      </c>
      <c r="T1840" s="144" t="e">
        <f>VLOOKUP(R1840,material!A:B,2,0)</f>
        <v>#N/A</v>
      </c>
      <c r="U1840" s="141" t="s">
        <v>7641</v>
      </c>
      <c r="V1840" s="141"/>
      <c r="W1840" s="273">
        <v>32</v>
      </c>
      <c r="X1840" s="141">
        <f>VLOOKUP(W1840,SIZE!A:B,2,0)</f>
        <v>31</v>
      </c>
      <c r="Y1840" s="141">
        <v>0</v>
      </c>
      <c r="Z1840" s="141" t="s">
        <v>1057</v>
      </c>
      <c r="AA1840" s="141">
        <f>VLOOKUP(Z1840,COLOR!A:B,2,0)</f>
        <v>5</v>
      </c>
      <c r="AB1840" s="130"/>
      <c r="AC1840" s="130"/>
      <c r="AD1840" s="130"/>
      <c r="AE1840" s="130"/>
      <c r="AF1840" s="130"/>
      <c r="AG1840" s="130"/>
      <c r="AH1840" s="130"/>
      <c r="AI1840" s="130"/>
      <c r="AJ1840" s="130"/>
      <c r="AK1840" s="130"/>
      <c r="AL1840" s="130"/>
      <c r="AM1840" s="130"/>
    </row>
    <row r="1841" spans="1:39" ht="20.25" customHeight="1">
      <c r="A1841" s="132">
        <v>1840</v>
      </c>
      <c r="B1841" s="19" t="s">
        <v>6302</v>
      </c>
      <c r="C1841" s="250">
        <v>62034231000</v>
      </c>
      <c r="D1841" s="261" t="s">
        <v>537</v>
      </c>
      <c r="E1841" s="143" t="str">
        <f t="shared" si="74"/>
        <v>Ջինսե Տաբատ</v>
      </c>
      <c r="F1841" s="273" t="s">
        <v>335</v>
      </c>
      <c r="G1841" s="144">
        <f>VLOOKUP(E1841,subcategory!A:B,2,0)</f>
        <v>87</v>
      </c>
      <c r="H1841" s="273" t="s">
        <v>10</v>
      </c>
      <c r="I1841" s="213" t="e">
        <f>VLOOKUP(H1841,gender!A:B,2,0)</f>
        <v>#N/A</v>
      </c>
      <c r="J1841" s="273">
        <v>570</v>
      </c>
      <c r="K1841" s="273">
        <v>570</v>
      </c>
      <c r="L1841" s="273">
        <v>1</v>
      </c>
      <c r="M1841" s="273" t="s">
        <v>148</v>
      </c>
      <c r="N1841" s="144">
        <f>VLOOKUP(M1841,brand!A:B,2,0)</f>
        <v>540</v>
      </c>
      <c r="O1841" s="144"/>
      <c r="P1841" s="144" t="e">
        <f>VLOOKUP(O1841,country!A:B,2,0)</f>
        <v>#N/A</v>
      </c>
      <c r="Q1841" s="273" t="s">
        <v>468</v>
      </c>
      <c r="R1841" s="144" t="str">
        <f t="shared" si="75"/>
        <v>98% Բամբակ</v>
      </c>
      <c r="S1841" s="144" t="s">
        <v>7278</v>
      </c>
      <c r="T1841" s="144" t="e">
        <f>VLOOKUP(R1841,material!A:B,2,0)</f>
        <v>#N/A</v>
      </c>
      <c r="U1841" s="141" t="s">
        <v>7641</v>
      </c>
      <c r="V1841" s="141"/>
      <c r="W1841" s="273">
        <v>30</v>
      </c>
      <c r="X1841" s="141">
        <f>VLOOKUP(W1841,SIZE!A:B,2,0)</f>
        <v>22</v>
      </c>
      <c r="Y1841" s="141">
        <v>69.900000000000006</v>
      </c>
      <c r="Z1841" s="141" t="s">
        <v>1057</v>
      </c>
      <c r="AA1841" s="141">
        <f>VLOOKUP(Z1841,COLOR!A:B,2,0)</f>
        <v>5</v>
      </c>
      <c r="AB1841" s="130"/>
      <c r="AC1841" s="130"/>
      <c r="AD1841" s="130"/>
      <c r="AE1841" s="130"/>
      <c r="AF1841" s="130"/>
      <c r="AG1841" s="130"/>
      <c r="AH1841" s="130"/>
      <c r="AI1841" s="130"/>
      <c r="AJ1841" s="130"/>
      <c r="AK1841" s="130"/>
      <c r="AL1841" s="130"/>
      <c r="AM1841" s="130"/>
    </row>
    <row r="1842" spans="1:39" ht="20.25" customHeight="1">
      <c r="A1842" s="132">
        <v>1841</v>
      </c>
      <c r="B1842" s="19" t="s">
        <v>6303</v>
      </c>
      <c r="C1842" s="250">
        <v>62034231000</v>
      </c>
      <c r="D1842" s="261" t="s">
        <v>537</v>
      </c>
      <c r="E1842" s="143" t="str">
        <f t="shared" si="74"/>
        <v>Ջինսե Տաբատ</v>
      </c>
      <c r="F1842" s="273" t="s">
        <v>335</v>
      </c>
      <c r="G1842" s="144">
        <f>VLOOKUP(E1842,subcategory!A:B,2,0)</f>
        <v>87</v>
      </c>
      <c r="H1842" s="273" t="s">
        <v>10</v>
      </c>
      <c r="I1842" s="213" t="e">
        <f>VLOOKUP(H1842,gender!A:B,2,0)</f>
        <v>#N/A</v>
      </c>
      <c r="J1842" s="273">
        <v>470</v>
      </c>
      <c r="K1842" s="273">
        <v>470</v>
      </c>
      <c r="L1842" s="273">
        <v>1</v>
      </c>
      <c r="M1842" s="273" t="s">
        <v>148</v>
      </c>
      <c r="N1842" s="144">
        <f>VLOOKUP(M1842,brand!A:B,2,0)</f>
        <v>540</v>
      </c>
      <c r="O1842" s="144"/>
      <c r="P1842" s="144" t="e">
        <f>VLOOKUP(O1842,country!A:B,2,0)</f>
        <v>#N/A</v>
      </c>
      <c r="Q1842" s="273" t="s">
        <v>468</v>
      </c>
      <c r="R1842" s="144" t="str">
        <f t="shared" si="75"/>
        <v>98% Բամբակ</v>
      </c>
      <c r="S1842" s="144" t="s">
        <v>7278</v>
      </c>
      <c r="T1842" s="144" t="e">
        <f>VLOOKUP(R1842,material!A:B,2,0)</f>
        <v>#N/A</v>
      </c>
      <c r="U1842" s="141" t="s">
        <v>7641</v>
      </c>
      <c r="V1842" s="141"/>
      <c r="W1842" s="273">
        <v>29</v>
      </c>
      <c r="X1842" s="141">
        <f>VLOOKUP(W1842,SIZE!A:B,2,0)</f>
        <v>133</v>
      </c>
      <c r="Y1842" s="141">
        <v>89.9</v>
      </c>
      <c r="Z1842" s="141" t="s">
        <v>1057</v>
      </c>
      <c r="AA1842" s="141">
        <f>VLOOKUP(Z1842,COLOR!A:B,2,0)</f>
        <v>5</v>
      </c>
      <c r="AB1842" s="130"/>
      <c r="AC1842" s="130"/>
      <c r="AD1842" s="130"/>
      <c r="AE1842" s="130"/>
      <c r="AF1842" s="130"/>
      <c r="AG1842" s="130"/>
      <c r="AH1842" s="130"/>
      <c r="AI1842" s="130"/>
      <c r="AJ1842" s="130"/>
      <c r="AK1842" s="130"/>
      <c r="AL1842" s="130"/>
      <c r="AM1842" s="130"/>
    </row>
    <row r="1843" spans="1:39" ht="20.25" customHeight="1">
      <c r="A1843" s="132">
        <v>1842</v>
      </c>
      <c r="B1843" s="19" t="s">
        <v>6304</v>
      </c>
      <c r="C1843" s="250">
        <v>62034231000</v>
      </c>
      <c r="D1843" s="261" t="s">
        <v>537</v>
      </c>
      <c r="E1843" s="143" t="str">
        <f t="shared" si="74"/>
        <v>Ջինսե Տաբատ</v>
      </c>
      <c r="F1843" s="273" t="s">
        <v>335</v>
      </c>
      <c r="G1843" s="144">
        <f>VLOOKUP(E1843,subcategory!A:B,2,0)</f>
        <v>87</v>
      </c>
      <c r="H1843" s="273" t="s">
        <v>10</v>
      </c>
      <c r="I1843" s="213" t="e">
        <f>VLOOKUP(H1843,gender!A:B,2,0)</f>
        <v>#N/A</v>
      </c>
      <c r="J1843" s="273">
        <v>615</v>
      </c>
      <c r="K1843" s="273">
        <v>615</v>
      </c>
      <c r="L1843" s="273">
        <v>1</v>
      </c>
      <c r="M1843" s="273" t="s">
        <v>148</v>
      </c>
      <c r="N1843" s="144">
        <f>VLOOKUP(M1843,brand!A:B,2,0)</f>
        <v>540</v>
      </c>
      <c r="O1843" s="144"/>
      <c r="P1843" s="144" t="e">
        <f>VLOOKUP(O1843,country!A:B,2,0)</f>
        <v>#N/A</v>
      </c>
      <c r="Q1843" s="273" t="s">
        <v>468</v>
      </c>
      <c r="R1843" s="144" t="str">
        <f t="shared" si="75"/>
        <v>98% Բամբակ</v>
      </c>
      <c r="S1843" s="144" t="s">
        <v>7278</v>
      </c>
      <c r="T1843" s="144" t="e">
        <f>VLOOKUP(R1843,material!A:B,2,0)</f>
        <v>#N/A</v>
      </c>
      <c r="U1843" s="141" t="s">
        <v>7641</v>
      </c>
      <c r="V1843" s="141"/>
      <c r="W1843" s="273">
        <v>34</v>
      </c>
      <c r="X1843" s="141">
        <f>VLOOKUP(W1843,SIZE!A:B,2,0)</f>
        <v>41</v>
      </c>
      <c r="Y1843" s="141">
        <v>69.900000000000006</v>
      </c>
      <c r="Z1843" s="141" t="s">
        <v>1057</v>
      </c>
      <c r="AA1843" s="141">
        <f>VLOOKUP(Z1843,COLOR!A:B,2,0)</f>
        <v>5</v>
      </c>
      <c r="AB1843" s="130"/>
      <c r="AC1843" s="130"/>
      <c r="AD1843" s="130"/>
      <c r="AE1843" s="130"/>
      <c r="AF1843" s="130"/>
      <c r="AG1843" s="130"/>
      <c r="AH1843" s="130"/>
      <c r="AI1843" s="130"/>
      <c r="AJ1843" s="130"/>
      <c r="AK1843" s="130"/>
      <c r="AL1843" s="130"/>
      <c r="AM1843" s="130"/>
    </row>
    <row r="1844" spans="1:39" ht="20.25" customHeight="1">
      <c r="A1844" s="132">
        <v>1843</v>
      </c>
      <c r="B1844" s="19" t="s">
        <v>6305</v>
      </c>
      <c r="C1844" s="250">
        <v>62034231000</v>
      </c>
      <c r="D1844" s="261" t="s">
        <v>537</v>
      </c>
      <c r="E1844" s="143" t="str">
        <f t="shared" si="74"/>
        <v>Ջինսե Տաբատ</v>
      </c>
      <c r="F1844" s="273" t="s">
        <v>335</v>
      </c>
      <c r="G1844" s="144">
        <f>VLOOKUP(E1844,subcategory!A:B,2,0)</f>
        <v>87</v>
      </c>
      <c r="H1844" s="273" t="s">
        <v>10</v>
      </c>
      <c r="I1844" s="213" t="e">
        <f>VLOOKUP(H1844,gender!A:B,2,0)</f>
        <v>#N/A</v>
      </c>
      <c r="J1844" s="273">
        <v>635</v>
      </c>
      <c r="K1844" s="273">
        <v>635</v>
      </c>
      <c r="L1844" s="273">
        <v>1</v>
      </c>
      <c r="M1844" s="273" t="s">
        <v>148</v>
      </c>
      <c r="N1844" s="144">
        <f>VLOOKUP(M1844,brand!A:B,2,0)</f>
        <v>540</v>
      </c>
      <c r="O1844" s="144"/>
      <c r="P1844" s="144" t="e">
        <f>VLOOKUP(O1844,country!A:B,2,0)</f>
        <v>#N/A</v>
      </c>
      <c r="Q1844" s="273" t="s">
        <v>468</v>
      </c>
      <c r="R1844" s="144" t="str">
        <f t="shared" si="75"/>
        <v>98% Բամբակ</v>
      </c>
      <c r="S1844" s="144" t="s">
        <v>7278</v>
      </c>
      <c r="T1844" s="144" t="e">
        <f>VLOOKUP(R1844,material!A:B,2,0)</f>
        <v>#N/A</v>
      </c>
      <c r="U1844" s="141" t="s">
        <v>7641</v>
      </c>
      <c r="V1844" s="141"/>
      <c r="W1844" s="273">
        <v>36</v>
      </c>
      <c r="X1844" s="141">
        <f>VLOOKUP(W1844,SIZE!A:B,2,0)</f>
        <v>52</v>
      </c>
      <c r="Y1844" s="141">
        <v>69.900000000000006</v>
      </c>
      <c r="Z1844" s="141" t="s">
        <v>1057</v>
      </c>
      <c r="AA1844" s="141">
        <f>VLOOKUP(Z1844,COLOR!A:B,2,0)</f>
        <v>5</v>
      </c>
      <c r="AB1844" s="130"/>
      <c r="AC1844" s="130"/>
      <c r="AD1844" s="130"/>
      <c r="AE1844" s="130"/>
      <c r="AF1844" s="130"/>
      <c r="AG1844" s="130"/>
      <c r="AH1844" s="130"/>
      <c r="AI1844" s="130"/>
      <c r="AJ1844" s="130"/>
      <c r="AK1844" s="130"/>
      <c r="AL1844" s="130"/>
      <c r="AM1844" s="130"/>
    </row>
    <row r="1845" spans="1:39" ht="20.25" customHeight="1">
      <c r="A1845" s="132">
        <v>1844</v>
      </c>
      <c r="B1845" s="19" t="s">
        <v>6306</v>
      </c>
      <c r="C1845" s="250">
        <v>62034231000</v>
      </c>
      <c r="D1845" s="261" t="s">
        <v>537</v>
      </c>
      <c r="E1845" s="143" t="str">
        <f t="shared" si="74"/>
        <v>Ջինսե Տաբատ</v>
      </c>
      <c r="F1845" s="273" t="s">
        <v>335</v>
      </c>
      <c r="G1845" s="144">
        <f>VLOOKUP(E1845,subcategory!A:B,2,0)</f>
        <v>87</v>
      </c>
      <c r="H1845" s="273" t="s">
        <v>10</v>
      </c>
      <c r="I1845" s="213" t="e">
        <f>VLOOKUP(H1845,gender!A:B,2,0)</f>
        <v>#N/A</v>
      </c>
      <c r="J1845" s="273">
        <v>580</v>
      </c>
      <c r="K1845" s="273">
        <v>580</v>
      </c>
      <c r="L1845" s="273">
        <v>1</v>
      </c>
      <c r="M1845" s="273" t="s">
        <v>148</v>
      </c>
      <c r="N1845" s="144">
        <f>VLOOKUP(M1845,brand!A:B,2,0)</f>
        <v>540</v>
      </c>
      <c r="O1845" s="144"/>
      <c r="P1845" s="144" t="e">
        <f>VLOOKUP(O1845,country!A:B,2,0)</f>
        <v>#N/A</v>
      </c>
      <c r="Q1845" s="273" t="s">
        <v>468</v>
      </c>
      <c r="R1845" s="144" t="str">
        <f t="shared" si="75"/>
        <v>98% Բամբակ</v>
      </c>
      <c r="S1845" s="144" t="s">
        <v>7278</v>
      </c>
      <c r="T1845" s="144" t="e">
        <f>VLOOKUP(R1845,material!A:B,2,0)</f>
        <v>#N/A</v>
      </c>
      <c r="U1845" s="141" t="s">
        <v>7641</v>
      </c>
      <c r="V1845" s="141"/>
      <c r="W1845" s="273">
        <v>31</v>
      </c>
      <c r="X1845" s="141">
        <f>VLOOKUP(W1845,SIZE!A:B,2,0)</f>
        <v>140</v>
      </c>
      <c r="Y1845" s="141">
        <v>69.900000000000006</v>
      </c>
      <c r="Z1845" s="141" t="s">
        <v>1057</v>
      </c>
      <c r="AA1845" s="141">
        <f>VLOOKUP(Z1845,COLOR!A:B,2,0)</f>
        <v>5</v>
      </c>
      <c r="AB1845" s="130"/>
      <c r="AC1845" s="130"/>
      <c r="AD1845" s="130"/>
      <c r="AE1845" s="130"/>
      <c r="AF1845" s="130"/>
      <c r="AG1845" s="130"/>
      <c r="AH1845" s="130"/>
      <c r="AI1845" s="130"/>
      <c r="AJ1845" s="130"/>
      <c r="AK1845" s="130"/>
      <c r="AL1845" s="130"/>
      <c r="AM1845" s="130"/>
    </row>
    <row r="1846" spans="1:39" ht="20.25" customHeight="1">
      <c r="A1846" s="132">
        <v>1845</v>
      </c>
      <c r="B1846" s="19" t="s">
        <v>6307</v>
      </c>
      <c r="C1846" s="250">
        <v>62034231000</v>
      </c>
      <c r="D1846" s="261" t="s">
        <v>537</v>
      </c>
      <c r="E1846" s="143" t="str">
        <f t="shared" si="74"/>
        <v>Ջինսե Տաբատ</v>
      </c>
      <c r="F1846" s="273" t="s">
        <v>335</v>
      </c>
      <c r="G1846" s="144">
        <f>VLOOKUP(E1846,subcategory!A:B,2,0)</f>
        <v>87</v>
      </c>
      <c r="H1846" s="273" t="s">
        <v>10</v>
      </c>
      <c r="I1846" s="213" t="e">
        <f>VLOOKUP(H1846,gender!A:B,2,0)</f>
        <v>#N/A</v>
      </c>
      <c r="J1846" s="273">
        <v>605</v>
      </c>
      <c r="K1846" s="273">
        <v>605</v>
      </c>
      <c r="L1846" s="273">
        <v>1</v>
      </c>
      <c r="M1846" s="273" t="s">
        <v>148</v>
      </c>
      <c r="N1846" s="144">
        <f>VLOOKUP(M1846,brand!A:B,2,0)</f>
        <v>540</v>
      </c>
      <c r="O1846" s="144"/>
      <c r="P1846" s="144" t="e">
        <f>VLOOKUP(O1846,country!A:B,2,0)</f>
        <v>#N/A</v>
      </c>
      <c r="Q1846" s="273" t="s">
        <v>468</v>
      </c>
      <c r="R1846" s="144" t="str">
        <f t="shared" si="75"/>
        <v>98% Բամբակ</v>
      </c>
      <c r="S1846" s="144" t="s">
        <v>7278</v>
      </c>
      <c r="T1846" s="144" t="e">
        <f>VLOOKUP(R1846,material!A:B,2,0)</f>
        <v>#N/A</v>
      </c>
      <c r="U1846" s="141" t="s">
        <v>7641</v>
      </c>
      <c r="V1846" s="141"/>
      <c r="W1846" s="273">
        <v>33</v>
      </c>
      <c r="X1846" s="141">
        <f>VLOOKUP(W1846,SIZE!A:B,2,0)</f>
        <v>243</v>
      </c>
      <c r="Y1846" s="141">
        <v>69.900000000000006</v>
      </c>
      <c r="Z1846" s="141" t="s">
        <v>1057</v>
      </c>
      <c r="AA1846" s="141">
        <f>VLOOKUP(Z1846,COLOR!A:B,2,0)</f>
        <v>5</v>
      </c>
      <c r="AB1846" s="130"/>
      <c r="AC1846" s="130"/>
      <c r="AD1846" s="130"/>
      <c r="AE1846" s="130"/>
      <c r="AF1846" s="130"/>
      <c r="AG1846" s="130"/>
      <c r="AH1846" s="130"/>
      <c r="AI1846" s="130"/>
      <c r="AJ1846" s="130"/>
      <c r="AK1846" s="130"/>
      <c r="AL1846" s="130"/>
      <c r="AM1846" s="130"/>
    </row>
    <row r="1847" spans="1:39" ht="20.25" customHeight="1">
      <c r="A1847" s="132">
        <v>1846</v>
      </c>
      <c r="B1847" s="19" t="s">
        <v>6308</v>
      </c>
      <c r="C1847" s="250">
        <v>62034231000</v>
      </c>
      <c r="D1847" s="261" t="s">
        <v>537</v>
      </c>
      <c r="E1847" s="143" t="str">
        <f t="shared" si="74"/>
        <v>Ջինսե Տաբատ</v>
      </c>
      <c r="F1847" s="273" t="s">
        <v>335</v>
      </c>
      <c r="G1847" s="144">
        <f>VLOOKUP(E1847,subcategory!A:B,2,0)</f>
        <v>87</v>
      </c>
      <c r="H1847" s="273" t="s">
        <v>10</v>
      </c>
      <c r="I1847" s="213" t="e">
        <f>VLOOKUP(H1847,gender!A:B,2,0)</f>
        <v>#N/A</v>
      </c>
      <c r="J1847" s="273">
        <v>475</v>
      </c>
      <c r="K1847" s="273">
        <v>475</v>
      </c>
      <c r="L1847" s="273">
        <v>1</v>
      </c>
      <c r="M1847" s="273" t="s">
        <v>148</v>
      </c>
      <c r="N1847" s="144">
        <f>VLOOKUP(M1847,brand!A:B,2,0)</f>
        <v>540</v>
      </c>
      <c r="O1847" s="144"/>
      <c r="P1847" s="144" t="e">
        <f>VLOOKUP(O1847,country!A:B,2,0)</f>
        <v>#N/A</v>
      </c>
      <c r="Q1847" s="273" t="s">
        <v>468</v>
      </c>
      <c r="R1847" s="144" t="str">
        <f t="shared" si="75"/>
        <v>98% Բամբակ</v>
      </c>
      <c r="S1847" s="144" t="s">
        <v>7278</v>
      </c>
      <c r="T1847" s="144" t="e">
        <f>VLOOKUP(R1847,material!A:B,2,0)</f>
        <v>#N/A</v>
      </c>
      <c r="U1847" s="141" t="s">
        <v>7641</v>
      </c>
      <c r="V1847" s="141"/>
      <c r="W1847" s="273">
        <v>30</v>
      </c>
      <c r="X1847" s="141">
        <f>VLOOKUP(W1847,SIZE!A:B,2,0)</f>
        <v>22</v>
      </c>
      <c r="Y1847" s="141">
        <v>89.9</v>
      </c>
      <c r="Z1847" s="141" t="s">
        <v>1057</v>
      </c>
      <c r="AA1847" s="141">
        <f>VLOOKUP(Z1847,COLOR!A:B,2,0)</f>
        <v>5</v>
      </c>
      <c r="AB1847" s="130"/>
      <c r="AC1847" s="130"/>
      <c r="AD1847" s="130"/>
      <c r="AE1847" s="130"/>
      <c r="AF1847" s="130"/>
      <c r="AG1847" s="130"/>
      <c r="AH1847" s="130"/>
      <c r="AI1847" s="130"/>
      <c r="AJ1847" s="130"/>
      <c r="AK1847" s="130"/>
      <c r="AL1847" s="130"/>
      <c r="AM1847" s="130"/>
    </row>
    <row r="1848" spans="1:39" ht="20.25" customHeight="1">
      <c r="A1848" s="132">
        <v>1847</v>
      </c>
      <c r="B1848" s="19" t="s">
        <v>6309</v>
      </c>
      <c r="C1848" s="250">
        <v>62034235000</v>
      </c>
      <c r="D1848" s="261" t="s">
        <v>548</v>
      </c>
      <c r="E1848" s="143" t="str">
        <f t="shared" si="74"/>
        <v>Տաբատներ</v>
      </c>
      <c r="F1848" s="273" t="s">
        <v>7795</v>
      </c>
      <c r="G1848" s="144">
        <f>VLOOKUP(E1848,subcategory!A:B,2,0)</f>
        <v>93</v>
      </c>
      <c r="H1848" s="273" t="s">
        <v>10</v>
      </c>
      <c r="I1848" s="213" t="e">
        <f>VLOOKUP(H1848,gender!A:B,2,0)</f>
        <v>#N/A</v>
      </c>
      <c r="J1848" s="273">
        <v>695</v>
      </c>
      <c r="K1848" s="273">
        <v>695</v>
      </c>
      <c r="L1848" s="273">
        <v>1</v>
      </c>
      <c r="M1848" s="273" t="s">
        <v>2262</v>
      </c>
      <c r="N1848" s="144">
        <f>VLOOKUP(M1848,brand!A:B,2,0)</f>
        <v>823</v>
      </c>
      <c r="O1848" s="144"/>
      <c r="P1848" s="144" t="e">
        <f>VLOOKUP(O1848,country!A:B,2,0)</f>
        <v>#N/A</v>
      </c>
      <c r="Q1848" s="273" t="s">
        <v>436</v>
      </c>
      <c r="R1848" s="144" t="str">
        <f t="shared" si="75"/>
        <v>Բամբակ</v>
      </c>
      <c r="S1848" s="144" t="s">
        <v>25</v>
      </c>
      <c r="T1848" s="144">
        <f>VLOOKUP(R1848,material!A:B,2,0)</f>
        <v>9</v>
      </c>
      <c r="U1848" s="141" t="s">
        <v>7645</v>
      </c>
      <c r="V1848" s="141"/>
      <c r="W1848" s="273">
        <v>44</v>
      </c>
      <c r="X1848" s="141">
        <f>VLOOKUP(W1848,SIZE!A:B,2,0)</f>
        <v>95</v>
      </c>
      <c r="Y1848" s="141">
        <v>0</v>
      </c>
      <c r="Z1848" s="141" t="s">
        <v>1057</v>
      </c>
      <c r="AA1848" s="141">
        <f>VLOOKUP(Z1848,COLOR!A:B,2,0)</f>
        <v>5</v>
      </c>
      <c r="AB1848" s="130"/>
      <c r="AC1848" s="130"/>
      <c r="AD1848" s="130"/>
      <c r="AE1848" s="130"/>
      <c r="AF1848" s="130"/>
      <c r="AG1848" s="130"/>
      <c r="AH1848" s="130"/>
      <c r="AI1848" s="130"/>
      <c r="AJ1848" s="130"/>
      <c r="AK1848" s="130"/>
      <c r="AL1848" s="130"/>
      <c r="AM1848" s="130"/>
    </row>
    <row r="1849" spans="1:39" ht="20.25" customHeight="1">
      <c r="A1849" s="132">
        <v>1848</v>
      </c>
      <c r="B1849" s="19" t="s">
        <v>6310</v>
      </c>
      <c r="C1849" s="252">
        <v>61061000000</v>
      </c>
      <c r="D1849" s="263" t="s">
        <v>976</v>
      </c>
      <c r="E1849" s="143" t="str">
        <f t="shared" si="74"/>
        <v>Բլուզ</v>
      </c>
      <c r="F1849" s="273" t="s">
        <v>437</v>
      </c>
      <c r="G1849" s="144">
        <f>VLOOKUP(E1849,subcategory!A:B,2,0)</f>
        <v>77</v>
      </c>
      <c r="H1849" s="273" t="s">
        <v>20</v>
      </c>
      <c r="I1849" s="213" t="e">
        <f>VLOOKUP(H1849,gender!A:B,2,0)</f>
        <v>#N/A</v>
      </c>
      <c r="J1849" s="273">
        <v>75</v>
      </c>
      <c r="K1849" s="273">
        <v>75</v>
      </c>
      <c r="L1849" s="273">
        <v>1</v>
      </c>
      <c r="M1849" s="273" t="s">
        <v>2262</v>
      </c>
      <c r="N1849" s="144">
        <f>VLOOKUP(M1849,brand!A:B,2,0)</f>
        <v>823</v>
      </c>
      <c r="O1849" s="144"/>
      <c r="P1849" s="144" t="e">
        <f>VLOOKUP(O1849,country!A:B,2,0)</f>
        <v>#N/A</v>
      </c>
      <c r="Q1849" s="273" t="s">
        <v>436</v>
      </c>
      <c r="R1849" s="144" t="str">
        <f t="shared" si="75"/>
        <v>Պոլիեսթեր</v>
      </c>
      <c r="S1849" s="144" t="s">
        <v>36</v>
      </c>
      <c r="T1849" s="144">
        <f>VLOOKUP(R1849,material!A:B,2,0)</f>
        <v>37</v>
      </c>
      <c r="U1849" s="141" t="s">
        <v>7645</v>
      </c>
      <c r="V1849" s="141"/>
      <c r="W1849" s="273" t="s">
        <v>825</v>
      </c>
      <c r="X1849" s="141">
        <f>VLOOKUP(W1849,SIZE!A:B,2,0)</f>
        <v>119</v>
      </c>
      <c r="Y1849" s="141">
        <v>0</v>
      </c>
      <c r="Z1849" s="141" t="s">
        <v>1033</v>
      </c>
      <c r="AA1849" s="141">
        <f>VLOOKUP(Z1849,COLOR!A:B,2,0)</f>
        <v>20</v>
      </c>
      <c r="AB1849" s="130"/>
      <c r="AC1849" s="130"/>
      <c r="AD1849" s="130"/>
      <c r="AE1849" s="130"/>
      <c r="AF1849" s="130"/>
      <c r="AG1849" s="130"/>
      <c r="AH1849" s="130"/>
      <c r="AI1849" s="130"/>
      <c r="AJ1849" s="130"/>
      <c r="AK1849" s="130"/>
      <c r="AL1849" s="130"/>
      <c r="AM1849" s="130"/>
    </row>
    <row r="1850" spans="1:39" ht="20.25" customHeight="1">
      <c r="A1850" s="132">
        <v>1849</v>
      </c>
      <c r="B1850" s="19" t="s">
        <v>6311</v>
      </c>
      <c r="C1850" s="252">
        <v>61061000000</v>
      </c>
      <c r="D1850" s="263" t="s">
        <v>976</v>
      </c>
      <c r="E1850" s="143" t="str">
        <f t="shared" si="74"/>
        <v>Բլուզ Կարճ</v>
      </c>
      <c r="F1850" s="273" t="s">
        <v>7144</v>
      </c>
      <c r="G1850" s="144" t="e">
        <f>VLOOKUP(E1850,subcategory!A:B,2,0)</f>
        <v>#N/A</v>
      </c>
      <c r="H1850" s="273" t="s">
        <v>55</v>
      </c>
      <c r="I1850" s="213" t="e">
        <f>VLOOKUP(H1850,gender!A:B,2,0)</f>
        <v>#N/A</v>
      </c>
      <c r="J1850" s="273">
        <v>175</v>
      </c>
      <c r="K1850" s="273">
        <v>175</v>
      </c>
      <c r="L1850" s="273">
        <v>1</v>
      </c>
      <c r="M1850" s="273" t="s">
        <v>2262</v>
      </c>
      <c r="N1850" s="144">
        <f>VLOOKUP(M1850,brand!A:B,2,0)</f>
        <v>823</v>
      </c>
      <c r="O1850" s="144"/>
      <c r="P1850" s="144" t="e">
        <f>VLOOKUP(O1850,country!A:B,2,0)</f>
        <v>#N/A</v>
      </c>
      <c r="Q1850" s="273" t="s">
        <v>436</v>
      </c>
      <c r="R1850" s="144" t="str">
        <f t="shared" si="75"/>
        <v>Ակրիլ</v>
      </c>
      <c r="S1850" s="144" t="s">
        <v>113</v>
      </c>
      <c r="T1850" s="144">
        <f>VLOOKUP(R1850,material!A:B,2,0)</f>
        <v>2</v>
      </c>
      <c r="U1850" s="141" t="s">
        <v>7645</v>
      </c>
      <c r="V1850" s="141"/>
      <c r="W1850" s="273">
        <v>46275</v>
      </c>
      <c r="X1850" s="141" t="e">
        <f>VLOOKUP(W1850,SIZE!A:B,2,0)</f>
        <v>#N/A</v>
      </c>
      <c r="Y1850" s="141">
        <v>0</v>
      </c>
      <c r="Z1850" s="141" t="s">
        <v>1061</v>
      </c>
      <c r="AA1850" s="141">
        <f>VLOOKUP(Z1850,COLOR!A:B,2,0)</f>
        <v>4</v>
      </c>
      <c r="AB1850" s="130"/>
      <c r="AC1850" s="130"/>
      <c r="AD1850" s="130"/>
      <c r="AE1850" s="130"/>
      <c r="AF1850" s="130"/>
      <c r="AG1850" s="130"/>
      <c r="AH1850" s="130"/>
      <c r="AI1850" s="130"/>
      <c r="AJ1850" s="130"/>
      <c r="AK1850" s="130"/>
      <c r="AL1850" s="130"/>
      <c r="AM1850" s="130"/>
    </row>
    <row r="1851" spans="1:39" ht="20.25" customHeight="1">
      <c r="A1851" s="132">
        <v>1850</v>
      </c>
      <c r="B1851" s="19" t="s">
        <v>6312</v>
      </c>
      <c r="C1851" s="250">
        <v>62046239000</v>
      </c>
      <c r="D1851" s="260" t="s">
        <v>510</v>
      </c>
      <c r="E1851" s="143" t="str">
        <f t="shared" si="74"/>
        <v>Տաբատներ</v>
      </c>
      <c r="F1851" s="273" t="s">
        <v>7795</v>
      </c>
      <c r="G1851" s="144">
        <f>VLOOKUP(E1851,subcategory!A:B,2,0)</f>
        <v>93</v>
      </c>
      <c r="H1851" s="273" t="s">
        <v>20</v>
      </c>
      <c r="I1851" s="213" t="e">
        <f>VLOOKUP(H1851,gender!A:B,2,0)</f>
        <v>#N/A</v>
      </c>
      <c r="J1851" s="273">
        <v>235</v>
      </c>
      <c r="K1851" s="273">
        <v>235</v>
      </c>
      <c r="L1851" s="273">
        <v>1</v>
      </c>
      <c r="M1851" s="273" t="s">
        <v>2262</v>
      </c>
      <c r="N1851" s="144">
        <f>VLOOKUP(M1851,brand!A:B,2,0)</f>
        <v>823</v>
      </c>
      <c r="O1851" s="144"/>
      <c r="P1851" s="144" t="e">
        <f>VLOOKUP(O1851,country!A:B,2,0)</f>
        <v>#N/A</v>
      </c>
      <c r="Q1851" s="273" t="s">
        <v>436</v>
      </c>
      <c r="R1851" s="144" t="str">
        <f t="shared" si="75"/>
        <v>Բամբակ</v>
      </c>
      <c r="S1851" s="144" t="s">
        <v>25</v>
      </c>
      <c r="T1851" s="144">
        <f>VLOOKUP(R1851,material!A:B,2,0)</f>
        <v>9</v>
      </c>
      <c r="U1851" s="141" t="s">
        <v>7645</v>
      </c>
      <c r="V1851" s="141"/>
      <c r="W1851" s="273">
        <v>38</v>
      </c>
      <c r="X1851" s="141">
        <f>VLOOKUP(W1851,SIZE!A:B,2,0)</f>
        <v>64</v>
      </c>
      <c r="Y1851" s="141">
        <v>0</v>
      </c>
      <c r="Z1851" s="141" t="s">
        <v>7765</v>
      </c>
      <c r="AA1851" s="141" t="e">
        <f>VLOOKUP(Z1851,COLOR!A:B,2,0)</f>
        <v>#N/A</v>
      </c>
      <c r="AB1851" s="130"/>
      <c r="AC1851" s="130"/>
      <c r="AD1851" s="130"/>
      <c r="AE1851" s="130"/>
      <c r="AF1851" s="130"/>
      <c r="AG1851" s="130"/>
      <c r="AH1851" s="130"/>
      <c r="AI1851" s="130"/>
      <c r="AJ1851" s="130"/>
      <c r="AK1851" s="130"/>
      <c r="AL1851" s="130"/>
      <c r="AM1851" s="130"/>
    </row>
    <row r="1852" spans="1:39" ht="20.25" customHeight="1">
      <c r="A1852" s="132">
        <v>1851</v>
      </c>
      <c r="B1852" s="19" t="s">
        <v>6313</v>
      </c>
      <c r="C1852" s="250">
        <v>61099090000</v>
      </c>
      <c r="D1852" s="261" t="s">
        <v>2307</v>
      </c>
      <c r="E1852" s="143" t="str">
        <f t="shared" si="74"/>
        <v>Շապիկ</v>
      </c>
      <c r="F1852" s="273" t="s">
        <v>46</v>
      </c>
      <c r="G1852" s="144">
        <f>VLOOKUP(E1852,subcategory!A:B,2,0)</f>
        <v>73</v>
      </c>
      <c r="H1852" s="273" t="s">
        <v>20</v>
      </c>
      <c r="I1852" s="213" t="e">
        <f>VLOOKUP(H1852,gender!A:B,2,0)</f>
        <v>#N/A</v>
      </c>
      <c r="J1852" s="273">
        <v>135</v>
      </c>
      <c r="K1852" s="273">
        <v>135</v>
      </c>
      <c r="L1852" s="273">
        <v>1</v>
      </c>
      <c r="M1852" s="273" t="s">
        <v>2262</v>
      </c>
      <c r="N1852" s="144">
        <f>VLOOKUP(M1852,brand!A:B,2,0)</f>
        <v>823</v>
      </c>
      <c r="O1852" s="144"/>
      <c r="P1852" s="144" t="e">
        <f>VLOOKUP(O1852,country!A:B,2,0)</f>
        <v>#N/A</v>
      </c>
      <c r="Q1852" s="273" t="s">
        <v>436</v>
      </c>
      <c r="R1852" s="144" t="str">
        <f t="shared" si="75"/>
        <v>Վիսկոզ 50% Բամբակ 50%</v>
      </c>
      <c r="S1852" s="144" t="s">
        <v>7492</v>
      </c>
      <c r="T1852" s="144" t="e">
        <f>VLOOKUP(R1852,material!A:B,2,0)</f>
        <v>#N/A</v>
      </c>
      <c r="U1852" s="141" t="s">
        <v>7645</v>
      </c>
      <c r="V1852" s="141"/>
      <c r="W1852" s="273" t="s">
        <v>825</v>
      </c>
      <c r="X1852" s="141">
        <f>VLOOKUP(W1852,SIZE!A:B,2,0)</f>
        <v>119</v>
      </c>
      <c r="Y1852" s="141">
        <v>0</v>
      </c>
      <c r="Z1852" s="141" t="s">
        <v>1071</v>
      </c>
      <c r="AA1852" s="141">
        <f>VLOOKUP(Z1852,COLOR!A:B,2,0)</f>
        <v>12</v>
      </c>
      <c r="AB1852" s="130"/>
      <c r="AC1852" s="130"/>
      <c r="AD1852" s="130"/>
      <c r="AE1852" s="130"/>
      <c r="AF1852" s="130"/>
      <c r="AG1852" s="130"/>
      <c r="AH1852" s="130"/>
      <c r="AI1852" s="130"/>
      <c r="AJ1852" s="130"/>
      <c r="AK1852" s="130"/>
      <c r="AL1852" s="130"/>
      <c r="AM1852" s="130"/>
    </row>
    <row r="1853" spans="1:39" ht="20.25" customHeight="1">
      <c r="A1853" s="132">
        <v>1852</v>
      </c>
      <c r="B1853" s="19" t="s">
        <v>6313</v>
      </c>
      <c r="C1853" s="252">
        <v>61061000000</v>
      </c>
      <c r="D1853" s="263" t="s">
        <v>976</v>
      </c>
      <c r="E1853" s="143" t="str">
        <f t="shared" si="74"/>
        <v>Բլուզ</v>
      </c>
      <c r="F1853" s="273" t="s">
        <v>437</v>
      </c>
      <c r="G1853" s="144">
        <f>VLOOKUP(E1853,subcategory!A:B,2,0)</f>
        <v>77</v>
      </c>
      <c r="H1853" s="273" t="s">
        <v>20</v>
      </c>
      <c r="I1853" s="213" t="e">
        <f>VLOOKUP(H1853,gender!A:B,2,0)</f>
        <v>#N/A</v>
      </c>
      <c r="J1853" s="273">
        <v>115</v>
      </c>
      <c r="K1853" s="273">
        <v>115</v>
      </c>
      <c r="L1853" s="273">
        <v>1</v>
      </c>
      <c r="M1853" s="273" t="s">
        <v>2262</v>
      </c>
      <c r="N1853" s="144">
        <f>VLOOKUP(M1853,brand!A:B,2,0)</f>
        <v>823</v>
      </c>
      <c r="O1853" s="144"/>
      <c r="P1853" s="144" t="e">
        <f>VLOOKUP(O1853,country!A:B,2,0)</f>
        <v>#N/A</v>
      </c>
      <c r="Q1853" s="273" t="s">
        <v>436</v>
      </c>
      <c r="R1853" s="144" t="str">
        <f t="shared" si="75"/>
        <v>Բամբակ</v>
      </c>
      <c r="S1853" s="144" t="s">
        <v>25</v>
      </c>
      <c r="T1853" s="144">
        <f>VLOOKUP(R1853,material!A:B,2,0)</f>
        <v>9</v>
      </c>
      <c r="U1853" s="141" t="s">
        <v>7645</v>
      </c>
      <c r="V1853" s="141"/>
      <c r="W1853" s="273" t="s">
        <v>810</v>
      </c>
      <c r="X1853" s="141">
        <f>VLOOKUP(W1853,SIZE!A:B,2,0)</f>
        <v>122</v>
      </c>
      <c r="Y1853" s="141">
        <v>0</v>
      </c>
      <c r="Z1853" s="141" t="s">
        <v>1033</v>
      </c>
      <c r="AA1853" s="141">
        <f>VLOOKUP(Z1853,COLOR!A:B,2,0)</f>
        <v>20</v>
      </c>
      <c r="AB1853" s="130"/>
      <c r="AC1853" s="130"/>
      <c r="AD1853" s="130"/>
      <c r="AE1853" s="130"/>
      <c r="AF1853" s="130"/>
      <c r="AG1853" s="130"/>
      <c r="AH1853" s="130"/>
      <c r="AI1853" s="130"/>
      <c r="AJ1853" s="130"/>
      <c r="AK1853" s="130"/>
      <c r="AL1853" s="130"/>
      <c r="AM1853" s="130"/>
    </row>
    <row r="1854" spans="1:39" ht="20.25" customHeight="1">
      <c r="A1854" s="132">
        <v>1853</v>
      </c>
      <c r="B1854" s="19" t="s">
        <v>6314</v>
      </c>
      <c r="C1854" s="252">
        <v>61061000000</v>
      </c>
      <c r="D1854" s="263" t="s">
        <v>976</v>
      </c>
      <c r="E1854" s="143" t="str">
        <f t="shared" si="74"/>
        <v>Բլուզ</v>
      </c>
      <c r="F1854" s="273" t="s">
        <v>437</v>
      </c>
      <c r="G1854" s="144">
        <f>VLOOKUP(E1854,subcategory!A:B,2,0)</f>
        <v>77</v>
      </c>
      <c r="H1854" s="273" t="s">
        <v>20</v>
      </c>
      <c r="I1854" s="213" t="e">
        <f>VLOOKUP(H1854,gender!A:B,2,0)</f>
        <v>#N/A</v>
      </c>
      <c r="J1854" s="273">
        <v>125</v>
      </c>
      <c r="K1854" s="273">
        <v>125</v>
      </c>
      <c r="L1854" s="273">
        <v>1</v>
      </c>
      <c r="M1854" s="273" t="s">
        <v>2262</v>
      </c>
      <c r="N1854" s="144">
        <f>VLOOKUP(M1854,brand!A:B,2,0)</f>
        <v>823</v>
      </c>
      <c r="O1854" s="144"/>
      <c r="P1854" s="144" t="e">
        <f>VLOOKUP(O1854,country!A:B,2,0)</f>
        <v>#N/A</v>
      </c>
      <c r="Q1854" s="273" t="s">
        <v>436</v>
      </c>
      <c r="R1854" s="144" t="str">
        <f t="shared" si="75"/>
        <v>Բամբակ</v>
      </c>
      <c r="S1854" s="144" t="s">
        <v>25</v>
      </c>
      <c r="T1854" s="144">
        <f>VLOOKUP(R1854,material!A:B,2,0)</f>
        <v>9</v>
      </c>
      <c r="U1854" s="141" t="s">
        <v>7645</v>
      </c>
      <c r="V1854" s="141"/>
      <c r="W1854" s="273" t="s">
        <v>825</v>
      </c>
      <c r="X1854" s="141">
        <f>VLOOKUP(W1854,SIZE!A:B,2,0)</f>
        <v>119</v>
      </c>
      <c r="Y1854" s="141">
        <v>0</v>
      </c>
      <c r="Z1854" s="141" t="s">
        <v>1033</v>
      </c>
      <c r="AA1854" s="141">
        <f>VLOOKUP(Z1854,COLOR!A:B,2,0)</f>
        <v>20</v>
      </c>
      <c r="AB1854" s="130"/>
      <c r="AC1854" s="130"/>
      <c r="AD1854" s="130"/>
      <c r="AE1854" s="130"/>
      <c r="AF1854" s="130"/>
      <c r="AG1854" s="130"/>
      <c r="AH1854" s="130"/>
      <c r="AI1854" s="130"/>
      <c r="AJ1854" s="130"/>
      <c r="AK1854" s="130"/>
      <c r="AL1854" s="130"/>
      <c r="AM1854" s="130"/>
    </row>
    <row r="1855" spans="1:39" ht="20.25" customHeight="1">
      <c r="A1855" s="132">
        <v>1854</v>
      </c>
      <c r="B1855" s="19" t="s">
        <v>6315</v>
      </c>
      <c r="C1855" s="252">
        <v>61061000000</v>
      </c>
      <c r="D1855" s="263" t="s">
        <v>976</v>
      </c>
      <c r="E1855" s="143" t="str">
        <f t="shared" si="74"/>
        <v>Բլուզ</v>
      </c>
      <c r="F1855" s="273" t="s">
        <v>437</v>
      </c>
      <c r="G1855" s="144">
        <f>VLOOKUP(E1855,subcategory!A:B,2,0)</f>
        <v>77</v>
      </c>
      <c r="H1855" s="273" t="s">
        <v>55</v>
      </c>
      <c r="I1855" s="213" t="e">
        <f>VLOOKUP(H1855,gender!A:B,2,0)</f>
        <v>#N/A</v>
      </c>
      <c r="J1855" s="273">
        <v>55</v>
      </c>
      <c r="K1855" s="273">
        <v>55</v>
      </c>
      <c r="L1855" s="273">
        <v>1</v>
      </c>
      <c r="M1855" s="273" t="s">
        <v>2262</v>
      </c>
      <c r="N1855" s="144">
        <f>VLOOKUP(M1855,brand!A:B,2,0)</f>
        <v>823</v>
      </c>
      <c r="O1855" s="144"/>
      <c r="P1855" s="144" t="e">
        <f>VLOOKUP(O1855,country!A:B,2,0)</f>
        <v>#N/A</v>
      </c>
      <c r="Q1855" s="273" t="s">
        <v>436</v>
      </c>
      <c r="R1855" s="144" t="str">
        <f t="shared" si="75"/>
        <v>Պոլիեսթեր 98%</v>
      </c>
      <c r="S1855" s="144" t="s">
        <v>7493</v>
      </c>
      <c r="T1855" s="144" t="e">
        <f>VLOOKUP(R1855,material!A:B,2,0)</f>
        <v>#N/A</v>
      </c>
      <c r="U1855" s="141" t="s">
        <v>7645</v>
      </c>
      <c r="V1855" s="141"/>
      <c r="W1855" s="273" t="s">
        <v>825</v>
      </c>
      <c r="X1855" s="141">
        <f>VLOOKUP(W1855,SIZE!A:B,2,0)</f>
        <v>119</v>
      </c>
      <c r="Y1855" s="141">
        <v>0</v>
      </c>
      <c r="Z1855" s="141" t="s">
        <v>1057</v>
      </c>
      <c r="AA1855" s="141">
        <f>VLOOKUP(Z1855,COLOR!A:B,2,0)</f>
        <v>5</v>
      </c>
      <c r="AB1855" s="130"/>
      <c r="AC1855" s="130"/>
      <c r="AD1855" s="130"/>
      <c r="AE1855" s="130"/>
      <c r="AF1855" s="130"/>
      <c r="AG1855" s="130"/>
      <c r="AH1855" s="130"/>
      <c r="AI1855" s="130"/>
      <c r="AJ1855" s="130"/>
      <c r="AK1855" s="130"/>
      <c r="AL1855" s="130"/>
      <c r="AM1855" s="130"/>
    </row>
    <row r="1856" spans="1:39" ht="20.25" customHeight="1">
      <c r="A1856" s="132">
        <v>1855</v>
      </c>
      <c r="B1856" s="19" t="s">
        <v>6316</v>
      </c>
      <c r="C1856" s="250">
        <v>62046231000</v>
      </c>
      <c r="D1856" s="261" t="s">
        <v>732</v>
      </c>
      <c r="E1856" s="143" t="str">
        <f t="shared" si="74"/>
        <v>Ջինսե Տաբատ</v>
      </c>
      <c r="F1856" s="273" t="s">
        <v>335</v>
      </c>
      <c r="G1856" s="144">
        <f>VLOOKUP(E1856,subcategory!A:B,2,0)</f>
        <v>87</v>
      </c>
      <c r="H1856" s="273" t="s">
        <v>55</v>
      </c>
      <c r="I1856" s="213" t="e">
        <f>VLOOKUP(H1856,gender!A:B,2,0)</f>
        <v>#N/A</v>
      </c>
      <c r="J1856" s="273">
        <v>95</v>
      </c>
      <c r="K1856" s="273">
        <v>95</v>
      </c>
      <c r="L1856" s="273">
        <v>1</v>
      </c>
      <c r="M1856" s="273" t="s">
        <v>2262</v>
      </c>
      <c r="N1856" s="144">
        <f>VLOOKUP(M1856,brand!A:B,2,0)</f>
        <v>823</v>
      </c>
      <c r="O1856" s="144"/>
      <c r="P1856" s="144" t="e">
        <f>VLOOKUP(O1856,country!A:B,2,0)</f>
        <v>#N/A</v>
      </c>
      <c r="Q1856" s="273" t="s">
        <v>436</v>
      </c>
      <c r="R1856" s="144" t="str">
        <f t="shared" si="75"/>
        <v>Բամբակ</v>
      </c>
      <c r="S1856" s="144" t="s">
        <v>25</v>
      </c>
      <c r="T1856" s="144">
        <f>VLOOKUP(R1856,material!A:B,2,0)</f>
        <v>9</v>
      </c>
      <c r="U1856" s="141" t="s">
        <v>7645</v>
      </c>
      <c r="V1856" s="141"/>
      <c r="W1856" s="273" t="s">
        <v>1209</v>
      </c>
      <c r="X1856" s="141" t="e">
        <f>VLOOKUP(W1856,SIZE!A:B,2,0)</f>
        <v>#N/A</v>
      </c>
      <c r="Y1856" s="141">
        <v>0</v>
      </c>
      <c r="Z1856" s="141" t="s">
        <v>1118</v>
      </c>
      <c r="AA1856" s="141" t="e">
        <f>VLOOKUP(Z1856,COLOR!A:B,2,0)</f>
        <v>#N/A</v>
      </c>
      <c r="AB1856" s="130"/>
      <c r="AC1856" s="130"/>
      <c r="AD1856" s="130"/>
      <c r="AE1856" s="130"/>
      <c r="AF1856" s="130"/>
      <c r="AG1856" s="130"/>
      <c r="AH1856" s="130"/>
      <c r="AI1856" s="130"/>
      <c r="AJ1856" s="130"/>
      <c r="AK1856" s="130"/>
      <c r="AL1856" s="130"/>
      <c r="AM1856" s="130"/>
    </row>
    <row r="1857" spans="1:39" ht="20.25" customHeight="1">
      <c r="A1857" s="132">
        <v>1856</v>
      </c>
      <c r="B1857" s="19" t="s">
        <v>6317</v>
      </c>
      <c r="C1857" s="250">
        <v>61124190000</v>
      </c>
      <c r="D1857" s="261" t="s">
        <v>595</v>
      </c>
      <c r="E1857" s="143" t="str">
        <f t="shared" si="74"/>
        <v>Լողազգեստներ</v>
      </c>
      <c r="F1857" s="273" t="s">
        <v>7799</v>
      </c>
      <c r="G1857" s="144">
        <f>VLOOKUP(E1857,subcategory!A:B,2,0)</f>
        <v>46</v>
      </c>
      <c r="H1857" s="273" t="s">
        <v>20</v>
      </c>
      <c r="I1857" s="213" t="e">
        <f>VLOOKUP(H1857,gender!A:B,2,0)</f>
        <v>#N/A</v>
      </c>
      <c r="J1857" s="273">
        <v>125</v>
      </c>
      <c r="K1857" s="273">
        <v>125</v>
      </c>
      <c r="L1857" s="273">
        <v>1</v>
      </c>
      <c r="M1857" s="273" t="s">
        <v>2262</v>
      </c>
      <c r="N1857" s="144">
        <f>VLOOKUP(M1857,brand!A:B,2,0)</f>
        <v>823</v>
      </c>
      <c r="O1857" s="144"/>
      <c r="P1857" s="144" t="e">
        <f>VLOOKUP(O1857,country!A:B,2,0)</f>
        <v>#N/A</v>
      </c>
      <c r="Q1857" s="273" t="s">
        <v>436</v>
      </c>
      <c r="R1857" s="144" t="str">
        <f t="shared" si="75"/>
        <v>92% Պոլիեսթեր</v>
      </c>
      <c r="S1857" s="144" t="s">
        <v>7494</v>
      </c>
      <c r="T1857" s="144" t="e">
        <f>VLOOKUP(R1857,material!A:B,2,0)</f>
        <v>#N/A</v>
      </c>
      <c r="U1857" s="141" t="s">
        <v>7645</v>
      </c>
      <c r="V1857" s="141"/>
      <c r="W1857" s="273" t="s">
        <v>810</v>
      </c>
      <c r="X1857" s="141">
        <f>VLOOKUP(W1857,SIZE!A:B,2,0)</f>
        <v>122</v>
      </c>
      <c r="Y1857" s="141">
        <v>0</v>
      </c>
      <c r="Z1857" s="141" t="s">
        <v>1057</v>
      </c>
      <c r="AA1857" s="141">
        <f>VLOOKUP(Z1857,COLOR!A:B,2,0)</f>
        <v>5</v>
      </c>
      <c r="AB1857" s="130"/>
      <c r="AC1857" s="130"/>
      <c r="AD1857" s="130"/>
      <c r="AE1857" s="130"/>
      <c r="AF1857" s="130"/>
      <c r="AG1857" s="130"/>
      <c r="AH1857" s="130"/>
      <c r="AI1857" s="130"/>
      <c r="AJ1857" s="130"/>
      <c r="AK1857" s="130"/>
      <c r="AL1857" s="130"/>
      <c r="AM1857" s="130"/>
    </row>
    <row r="1858" spans="1:39" ht="20.25" customHeight="1">
      <c r="A1858" s="132">
        <v>1857</v>
      </c>
      <c r="B1858" s="19" t="s">
        <v>6318</v>
      </c>
      <c r="C1858" s="250">
        <v>61044300000</v>
      </c>
      <c r="D1858" s="261" t="s">
        <v>2184</v>
      </c>
      <c r="E1858" s="143" t="str">
        <f t="shared" si="74"/>
        <v>Զգեստ</v>
      </c>
      <c r="F1858" s="273" t="s">
        <v>64</v>
      </c>
      <c r="G1858" s="144">
        <f>VLOOKUP(E1858,subcategory!A:B,2,0)</f>
        <v>43</v>
      </c>
      <c r="H1858" s="273" t="s">
        <v>20</v>
      </c>
      <c r="I1858" s="213" t="e">
        <f>VLOOKUP(H1858,gender!A:B,2,0)</f>
        <v>#N/A</v>
      </c>
      <c r="J1858" s="273">
        <v>160</v>
      </c>
      <c r="K1858" s="273">
        <v>160</v>
      </c>
      <c r="L1858" s="273">
        <v>1</v>
      </c>
      <c r="M1858" s="273" t="s">
        <v>2262</v>
      </c>
      <c r="N1858" s="144">
        <f>VLOOKUP(M1858,brand!A:B,2,0)</f>
        <v>823</v>
      </c>
      <c r="O1858" s="144"/>
      <c r="P1858" s="144" t="e">
        <f>VLOOKUP(O1858,country!A:B,2,0)</f>
        <v>#N/A</v>
      </c>
      <c r="Q1858" s="273" t="s">
        <v>436</v>
      </c>
      <c r="R1858" s="144" t="str">
        <f t="shared" si="75"/>
        <v>99% Պոլիեսթեր</v>
      </c>
      <c r="S1858" s="144" t="s">
        <v>7399</v>
      </c>
      <c r="T1858" s="144" t="e">
        <f>VLOOKUP(R1858,material!A:B,2,0)</f>
        <v>#N/A</v>
      </c>
      <c r="U1858" s="141" t="s">
        <v>7645</v>
      </c>
      <c r="V1858" s="141"/>
      <c r="W1858" s="273" t="s">
        <v>828</v>
      </c>
      <c r="X1858" s="141">
        <f>VLOOKUP(W1858,SIZE!A:B,2,0)</f>
        <v>124</v>
      </c>
      <c r="Y1858" s="141">
        <v>0</v>
      </c>
      <c r="Z1858" s="141" t="s">
        <v>1057</v>
      </c>
      <c r="AA1858" s="141">
        <f>VLOOKUP(Z1858,COLOR!A:B,2,0)</f>
        <v>5</v>
      </c>
      <c r="AB1858" s="130"/>
      <c r="AC1858" s="130"/>
      <c r="AD1858" s="130"/>
      <c r="AE1858" s="130"/>
      <c r="AF1858" s="130"/>
      <c r="AG1858" s="130"/>
      <c r="AH1858" s="130"/>
      <c r="AI1858" s="130"/>
      <c r="AJ1858" s="130"/>
      <c r="AK1858" s="130"/>
      <c r="AL1858" s="130"/>
      <c r="AM1858" s="130"/>
    </row>
    <row r="1859" spans="1:39" ht="20.25" customHeight="1">
      <c r="A1859" s="132">
        <v>1858</v>
      </c>
      <c r="B1859" s="19" t="s">
        <v>6319</v>
      </c>
      <c r="C1859" s="250">
        <v>61044300000</v>
      </c>
      <c r="D1859" s="261" t="s">
        <v>2184</v>
      </c>
      <c r="E1859" s="143" t="str">
        <f t="shared" ref="E1859:E1922" si="76">PROPER(F1859)</f>
        <v>Զգեստ</v>
      </c>
      <c r="F1859" s="273" t="s">
        <v>64</v>
      </c>
      <c r="G1859" s="144">
        <f>VLOOKUP(E1859,subcategory!A:B,2,0)</f>
        <v>43</v>
      </c>
      <c r="H1859" s="273" t="s">
        <v>20</v>
      </c>
      <c r="I1859" s="213" t="e">
        <f>VLOOKUP(H1859,gender!A:B,2,0)</f>
        <v>#N/A</v>
      </c>
      <c r="J1859" s="273">
        <v>250</v>
      </c>
      <c r="K1859" s="273">
        <v>250</v>
      </c>
      <c r="L1859" s="273">
        <v>1</v>
      </c>
      <c r="M1859" s="273" t="s">
        <v>2262</v>
      </c>
      <c r="N1859" s="144">
        <f>VLOOKUP(M1859,brand!A:B,2,0)</f>
        <v>823</v>
      </c>
      <c r="O1859" s="144"/>
      <c r="P1859" s="144" t="e">
        <f>VLOOKUP(O1859,country!A:B,2,0)</f>
        <v>#N/A</v>
      </c>
      <c r="Q1859" s="273" t="s">
        <v>436</v>
      </c>
      <c r="R1859" s="144" t="str">
        <f t="shared" si="75"/>
        <v>88% Պոլիեսթեր 12% Էլաստան</v>
      </c>
      <c r="S1859" s="144" t="s">
        <v>7495</v>
      </c>
      <c r="T1859" s="144" t="e">
        <f>VLOOKUP(R1859,material!A:B,2,0)</f>
        <v>#N/A</v>
      </c>
      <c r="U1859" s="141" t="s">
        <v>7645</v>
      </c>
      <c r="V1859" s="141"/>
      <c r="W1859" s="273">
        <v>38</v>
      </c>
      <c r="X1859" s="141">
        <f>VLOOKUP(W1859,SIZE!A:B,2,0)</f>
        <v>64</v>
      </c>
      <c r="Y1859" s="141">
        <v>0</v>
      </c>
      <c r="Z1859" s="141" t="s">
        <v>1071</v>
      </c>
      <c r="AA1859" s="141">
        <f>VLOOKUP(Z1859,COLOR!A:B,2,0)</f>
        <v>12</v>
      </c>
      <c r="AB1859" s="130"/>
      <c r="AC1859" s="130"/>
      <c r="AD1859" s="130"/>
      <c r="AE1859" s="130"/>
      <c r="AF1859" s="130"/>
      <c r="AG1859" s="130"/>
      <c r="AH1859" s="130"/>
      <c r="AI1859" s="130"/>
      <c r="AJ1859" s="130"/>
      <c r="AK1859" s="130"/>
      <c r="AL1859" s="130"/>
      <c r="AM1859" s="130"/>
    </row>
    <row r="1860" spans="1:39" ht="20.25" customHeight="1">
      <c r="A1860" s="132">
        <v>1859</v>
      </c>
      <c r="B1860" s="19" t="s">
        <v>6320</v>
      </c>
      <c r="C1860" s="250">
        <v>61044900000</v>
      </c>
      <c r="D1860" s="261" t="s">
        <v>7031</v>
      </c>
      <c r="E1860" s="143" t="str">
        <f t="shared" si="76"/>
        <v>Զգեստ</v>
      </c>
      <c r="F1860" s="273" t="s">
        <v>64</v>
      </c>
      <c r="G1860" s="144">
        <f>VLOOKUP(E1860,subcategory!A:B,2,0)</f>
        <v>43</v>
      </c>
      <c r="H1860" s="273" t="s">
        <v>20</v>
      </c>
      <c r="I1860" s="213" t="e">
        <f>VLOOKUP(H1860,gender!A:B,2,0)</f>
        <v>#N/A</v>
      </c>
      <c r="J1860" s="273">
        <v>505</v>
      </c>
      <c r="K1860" s="273">
        <v>505</v>
      </c>
      <c r="L1860" s="273">
        <v>1</v>
      </c>
      <c r="M1860" s="273" t="s">
        <v>2262</v>
      </c>
      <c r="N1860" s="144">
        <f>VLOOKUP(M1860,brand!A:B,2,0)</f>
        <v>823</v>
      </c>
      <c r="O1860" s="144"/>
      <c r="P1860" s="144" t="e">
        <f>VLOOKUP(O1860,country!A:B,2,0)</f>
        <v>#N/A</v>
      </c>
      <c r="Q1860" s="273" t="s">
        <v>436</v>
      </c>
      <c r="R1860" s="144" t="str">
        <f t="shared" si="75"/>
        <v>52% Վիսկոզ 16% Բամբակ</v>
      </c>
      <c r="S1860" s="144" t="s">
        <v>7496</v>
      </c>
      <c r="T1860" s="144" t="e">
        <f>VLOOKUP(R1860,material!A:B,2,0)</f>
        <v>#N/A</v>
      </c>
      <c r="U1860" s="141" t="s">
        <v>7645</v>
      </c>
      <c r="V1860" s="141"/>
      <c r="W1860" s="273">
        <v>42</v>
      </c>
      <c r="X1860" s="141">
        <f>VLOOKUP(W1860,SIZE!A:B,2,0)</f>
        <v>88</v>
      </c>
      <c r="Y1860" s="141">
        <v>0</v>
      </c>
      <c r="Z1860" s="141" t="s">
        <v>1061</v>
      </c>
      <c r="AA1860" s="141">
        <f>VLOOKUP(Z1860,COLOR!A:B,2,0)</f>
        <v>4</v>
      </c>
      <c r="AB1860" s="130"/>
      <c r="AC1860" s="130"/>
      <c r="AD1860" s="130"/>
      <c r="AE1860" s="130"/>
      <c r="AF1860" s="130"/>
      <c r="AG1860" s="130"/>
      <c r="AH1860" s="130"/>
      <c r="AI1860" s="130"/>
      <c r="AJ1860" s="130"/>
      <c r="AK1860" s="130"/>
      <c r="AL1860" s="130"/>
      <c r="AM1860" s="130"/>
    </row>
    <row r="1861" spans="1:39" ht="20.25" customHeight="1">
      <c r="A1861" s="132">
        <v>1860</v>
      </c>
      <c r="B1861" s="19" t="s">
        <v>6321</v>
      </c>
      <c r="C1861" s="250">
        <v>61044300000</v>
      </c>
      <c r="D1861" s="261" t="s">
        <v>2184</v>
      </c>
      <c r="E1861" s="143" t="str">
        <f t="shared" si="76"/>
        <v>Զգեստ</v>
      </c>
      <c r="F1861" s="273" t="s">
        <v>64</v>
      </c>
      <c r="G1861" s="144">
        <f>VLOOKUP(E1861,subcategory!A:B,2,0)</f>
        <v>43</v>
      </c>
      <c r="H1861" s="273" t="s">
        <v>20</v>
      </c>
      <c r="I1861" s="213" t="e">
        <f>VLOOKUP(H1861,gender!A:B,2,0)</f>
        <v>#N/A</v>
      </c>
      <c r="J1861" s="273">
        <v>460</v>
      </c>
      <c r="K1861" s="273">
        <v>460</v>
      </c>
      <c r="L1861" s="273">
        <v>1</v>
      </c>
      <c r="M1861" s="273" t="s">
        <v>2262</v>
      </c>
      <c r="N1861" s="144">
        <f>VLOOKUP(M1861,brand!A:B,2,0)</f>
        <v>823</v>
      </c>
      <c r="O1861" s="144"/>
      <c r="P1861" s="144" t="e">
        <f>VLOOKUP(O1861,country!A:B,2,0)</f>
        <v>#N/A</v>
      </c>
      <c r="Q1861" s="273" t="s">
        <v>436</v>
      </c>
      <c r="R1861" s="144" t="str">
        <f t="shared" si="75"/>
        <v>63% Պոլիեսթեր 34% Վիսկոզ</v>
      </c>
      <c r="S1861" s="144" t="s">
        <v>7497</v>
      </c>
      <c r="T1861" s="144" t="e">
        <f>VLOOKUP(R1861,material!A:B,2,0)</f>
        <v>#N/A</v>
      </c>
      <c r="U1861" s="141" t="s">
        <v>7645</v>
      </c>
      <c r="V1861" s="141"/>
      <c r="W1861" s="273" t="s">
        <v>825</v>
      </c>
      <c r="X1861" s="141">
        <f>VLOOKUP(W1861,SIZE!A:B,2,0)</f>
        <v>119</v>
      </c>
      <c r="Y1861" s="141">
        <v>0</v>
      </c>
      <c r="Z1861" s="141" t="s">
        <v>1061</v>
      </c>
      <c r="AA1861" s="141">
        <f>VLOOKUP(Z1861,COLOR!A:B,2,0)</f>
        <v>4</v>
      </c>
      <c r="AB1861" s="130"/>
      <c r="AC1861" s="130"/>
      <c r="AD1861" s="130"/>
      <c r="AE1861" s="130"/>
      <c r="AF1861" s="130"/>
      <c r="AG1861" s="130"/>
      <c r="AH1861" s="130"/>
      <c r="AI1861" s="130"/>
      <c r="AJ1861" s="130"/>
      <c r="AK1861" s="130"/>
      <c r="AL1861" s="130"/>
      <c r="AM1861" s="130"/>
    </row>
    <row r="1862" spans="1:39" ht="20.25" customHeight="1">
      <c r="A1862" s="132">
        <v>1861</v>
      </c>
      <c r="B1862" s="19" t="s">
        <v>6322</v>
      </c>
      <c r="C1862" s="252">
        <v>61061000000</v>
      </c>
      <c r="D1862" s="263" t="s">
        <v>976</v>
      </c>
      <c r="E1862" s="143" t="str">
        <f t="shared" si="76"/>
        <v>Բլուզ</v>
      </c>
      <c r="F1862" s="273" t="s">
        <v>437</v>
      </c>
      <c r="G1862" s="144">
        <f>VLOOKUP(E1862,subcategory!A:B,2,0)</f>
        <v>77</v>
      </c>
      <c r="H1862" s="273" t="s">
        <v>20</v>
      </c>
      <c r="I1862" s="213" t="e">
        <f>VLOOKUP(H1862,gender!A:B,2,0)</f>
        <v>#N/A</v>
      </c>
      <c r="J1862" s="273">
        <v>140</v>
      </c>
      <c r="K1862" s="273">
        <v>140</v>
      </c>
      <c r="L1862" s="273">
        <v>1</v>
      </c>
      <c r="M1862" s="273" t="s">
        <v>2262</v>
      </c>
      <c r="N1862" s="144">
        <f>VLOOKUP(M1862,brand!A:B,2,0)</f>
        <v>823</v>
      </c>
      <c r="O1862" s="144"/>
      <c r="P1862" s="144" t="e">
        <f>VLOOKUP(O1862,country!A:B,2,0)</f>
        <v>#N/A</v>
      </c>
      <c r="Q1862" s="273" t="s">
        <v>436</v>
      </c>
      <c r="R1862" s="144" t="str">
        <f t="shared" si="75"/>
        <v>Բամբակ</v>
      </c>
      <c r="S1862" s="144" t="s">
        <v>25</v>
      </c>
      <c r="T1862" s="144">
        <f>VLOOKUP(R1862,material!A:B,2,0)</f>
        <v>9</v>
      </c>
      <c r="U1862" s="141" t="s">
        <v>7645</v>
      </c>
      <c r="V1862" s="141"/>
      <c r="W1862" s="273" t="s">
        <v>821</v>
      </c>
      <c r="X1862" s="141">
        <f>VLOOKUP(W1862,SIZE!A:B,2,0)</f>
        <v>3</v>
      </c>
      <c r="Y1862" s="141">
        <v>0</v>
      </c>
      <c r="Z1862" s="141" t="s">
        <v>1061</v>
      </c>
      <c r="AA1862" s="141">
        <f>VLOOKUP(Z1862,COLOR!A:B,2,0)</f>
        <v>4</v>
      </c>
      <c r="AB1862" s="130"/>
      <c r="AC1862" s="130"/>
      <c r="AD1862" s="130"/>
      <c r="AE1862" s="130"/>
      <c r="AF1862" s="130"/>
      <c r="AG1862" s="130"/>
      <c r="AH1862" s="130"/>
      <c r="AI1862" s="130"/>
      <c r="AJ1862" s="130"/>
      <c r="AK1862" s="130"/>
      <c r="AL1862" s="130"/>
      <c r="AM1862" s="130"/>
    </row>
    <row r="1863" spans="1:39" ht="20.25" customHeight="1">
      <c r="A1863" s="132">
        <v>1862</v>
      </c>
      <c r="B1863" s="19" t="s">
        <v>6323</v>
      </c>
      <c r="C1863" s="250">
        <v>62046239000</v>
      </c>
      <c r="D1863" s="260" t="s">
        <v>6955</v>
      </c>
      <c r="E1863" s="143" t="str">
        <f t="shared" si="76"/>
        <v>Տաբատներ</v>
      </c>
      <c r="F1863" s="273" t="s">
        <v>7795</v>
      </c>
      <c r="G1863" s="144">
        <f>VLOOKUP(E1863,subcategory!A:B,2,0)</f>
        <v>93</v>
      </c>
      <c r="H1863" s="273" t="s">
        <v>20</v>
      </c>
      <c r="I1863" s="213" t="e">
        <f>VLOOKUP(H1863,gender!A:B,2,0)</f>
        <v>#N/A</v>
      </c>
      <c r="J1863" s="273">
        <v>570</v>
      </c>
      <c r="K1863" s="273">
        <v>570</v>
      </c>
      <c r="L1863" s="273">
        <v>1</v>
      </c>
      <c r="M1863" s="273" t="s">
        <v>2262</v>
      </c>
      <c r="N1863" s="144">
        <f>VLOOKUP(M1863,brand!A:B,2,0)</f>
        <v>823</v>
      </c>
      <c r="O1863" s="144"/>
      <c r="P1863" s="144" t="e">
        <f>VLOOKUP(O1863,country!A:B,2,0)</f>
        <v>#N/A</v>
      </c>
      <c r="Q1863" s="273" t="s">
        <v>2841</v>
      </c>
      <c r="R1863" s="144" t="str">
        <f t="shared" si="75"/>
        <v>77% Բամբ 23% Պոլիեսթեր</v>
      </c>
      <c r="S1863" s="144" t="s">
        <v>7498</v>
      </c>
      <c r="T1863" s="144" t="e">
        <f>VLOOKUP(R1863,material!A:B,2,0)</f>
        <v>#N/A</v>
      </c>
      <c r="U1863" s="141" t="s">
        <v>7645</v>
      </c>
      <c r="V1863" s="141"/>
      <c r="W1863" s="273">
        <v>32</v>
      </c>
      <c r="X1863" s="141">
        <f>VLOOKUP(W1863,SIZE!A:B,2,0)</f>
        <v>31</v>
      </c>
      <c r="Y1863" s="141">
        <v>0</v>
      </c>
      <c r="Z1863" s="141" t="s">
        <v>1057</v>
      </c>
      <c r="AA1863" s="141">
        <f>VLOOKUP(Z1863,COLOR!A:B,2,0)</f>
        <v>5</v>
      </c>
      <c r="AB1863" s="130"/>
      <c r="AC1863" s="130"/>
      <c r="AD1863" s="130"/>
      <c r="AE1863" s="130"/>
      <c r="AF1863" s="130"/>
      <c r="AG1863" s="130"/>
      <c r="AH1863" s="130"/>
      <c r="AI1863" s="130"/>
      <c r="AJ1863" s="130"/>
      <c r="AK1863" s="130"/>
      <c r="AL1863" s="130"/>
      <c r="AM1863" s="130"/>
    </row>
    <row r="1864" spans="1:39" ht="20.25" customHeight="1">
      <c r="A1864" s="132">
        <v>1863</v>
      </c>
      <c r="B1864" s="19" t="s">
        <v>6324</v>
      </c>
      <c r="C1864" s="252">
        <v>61051000000</v>
      </c>
      <c r="D1864" s="261" t="s">
        <v>6963</v>
      </c>
      <c r="E1864" s="143" t="str">
        <f t="shared" si="76"/>
        <v>Վերնաշապիկ</v>
      </c>
      <c r="F1864" s="273" t="s">
        <v>47</v>
      </c>
      <c r="G1864" s="144">
        <f>VLOOKUP(E1864,subcategory!A:B,2,0)</f>
        <v>82</v>
      </c>
      <c r="H1864" s="273" t="s">
        <v>10</v>
      </c>
      <c r="I1864" s="213" t="e">
        <f>VLOOKUP(H1864,gender!A:B,2,0)</f>
        <v>#N/A</v>
      </c>
      <c r="J1864" s="273">
        <v>220</v>
      </c>
      <c r="K1864" s="273">
        <v>220</v>
      </c>
      <c r="L1864" s="273">
        <v>1</v>
      </c>
      <c r="M1864" s="273" t="s">
        <v>2262</v>
      </c>
      <c r="N1864" s="144">
        <f>VLOOKUP(M1864,brand!A:B,2,0)</f>
        <v>823</v>
      </c>
      <c r="O1864" s="144"/>
      <c r="P1864" s="144" t="e">
        <f>VLOOKUP(O1864,country!A:B,2,0)</f>
        <v>#N/A</v>
      </c>
      <c r="Q1864" s="273" t="s">
        <v>436</v>
      </c>
      <c r="R1864" s="144" t="str">
        <f t="shared" si="75"/>
        <v>53% Բամբ 47% Պոլիեսթեր</v>
      </c>
      <c r="S1864" s="144" t="s">
        <v>7499</v>
      </c>
      <c r="T1864" s="144" t="e">
        <f>VLOOKUP(R1864,material!A:B,2,0)</f>
        <v>#N/A</v>
      </c>
      <c r="U1864" s="141" t="s">
        <v>7645</v>
      </c>
      <c r="V1864" s="141"/>
      <c r="W1864" s="273" t="s">
        <v>828</v>
      </c>
      <c r="X1864" s="141">
        <f>VLOOKUP(W1864,SIZE!A:B,2,0)</f>
        <v>124</v>
      </c>
      <c r="Y1864" s="141">
        <v>0</v>
      </c>
      <c r="Z1864" s="141" t="s">
        <v>1061</v>
      </c>
      <c r="AA1864" s="141">
        <f>VLOOKUP(Z1864,COLOR!A:B,2,0)</f>
        <v>4</v>
      </c>
      <c r="AB1864" s="130"/>
      <c r="AC1864" s="130"/>
      <c r="AD1864" s="130"/>
      <c r="AE1864" s="130"/>
      <c r="AF1864" s="130"/>
      <c r="AG1864" s="130"/>
      <c r="AH1864" s="130"/>
      <c r="AI1864" s="130"/>
      <c r="AJ1864" s="130"/>
      <c r="AK1864" s="130"/>
      <c r="AL1864" s="130"/>
      <c r="AM1864" s="130"/>
    </row>
    <row r="1865" spans="1:39" ht="20.25" customHeight="1">
      <c r="A1865" s="132">
        <v>1864</v>
      </c>
      <c r="B1865" s="19" t="s">
        <v>6325</v>
      </c>
      <c r="C1865" s="252">
        <v>61061000000</v>
      </c>
      <c r="D1865" s="263" t="s">
        <v>976</v>
      </c>
      <c r="E1865" s="143" t="str">
        <f t="shared" si="76"/>
        <v>Բլուզ Կարճ</v>
      </c>
      <c r="F1865" s="273" t="s">
        <v>7144</v>
      </c>
      <c r="G1865" s="144" t="e">
        <f>VLOOKUP(E1865,subcategory!A:B,2,0)</f>
        <v>#N/A</v>
      </c>
      <c r="H1865" s="273" t="s">
        <v>55</v>
      </c>
      <c r="I1865" s="213" t="e">
        <f>VLOOKUP(H1865,gender!A:B,2,0)</f>
        <v>#N/A</v>
      </c>
      <c r="J1865" s="273">
        <v>110</v>
      </c>
      <c r="K1865" s="273">
        <v>110</v>
      </c>
      <c r="L1865" s="273">
        <v>1</v>
      </c>
      <c r="M1865" s="273" t="s">
        <v>2262</v>
      </c>
      <c r="N1865" s="144">
        <f>VLOOKUP(M1865,brand!A:B,2,0)</f>
        <v>823</v>
      </c>
      <c r="O1865" s="144"/>
      <c r="P1865" s="144" t="e">
        <f>VLOOKUP(O1865,country!A:B,2,0)</f>
        <v>#N/A</v>
      </c>
      <c r="Q1865" s="273" t="s">
        <v>436</v>
      </c>
      <c r="R1865" s="144" t="str">
        <f t="shared" si="75"/>
        <v>Բամբակ</v>
      </c>
      <c r="S1865" s="144" t="s">
        <v>25</v>
      </c>
      <c r="T1865" s="144">
        <f>VLOOKUP(R1865,material!A:B,2,0)</f>
        <v>9</v>
      </c>
      <c r="U1865" s="141" t="s">
        <v>7645</v>
      </c>
      <c r="V1865" s="141"/>
      <c r="W1865" s="273" t="s">
        <v>828</v>
      </c>
      <c r="X1865" s="141">
        <f>VLOOKUP(W1865,SIZE!A:B,2,0)</f>
        <v>124</v>
      </c>
      <c r="Y1865" s="141">
        <v>0</v>
      </c>
      <c r="Z1865" s="141" t="s">
        <v>1071</v>
      </c>
      <c r="AA1865" s="141">
        <f>VLOOKUP(Z1865,COLOR!A:B,2,0)</f>
        <v>12</v>
      </c>
      <c r="AB1865" s="130"/>
      <c r="AC1865" s="130"/>
      <c r="AD1865" s="130"/>
      <c r="AE1865" s="130"/>
      <c r="AF1865" s="130"/>
      <c r="AG1865" s="130"/>
      <c r="AH1865" s="130"/>
      <c r="AI1865" s="130"/>
      <c r="AJ1865" s="130"/>
      <c r="AK1865" s="130"/>
      <c r="AL1865" s="130"/>
      <c r="AM1865" s="130"/>
    </row>
    <row r="1866" spans="1:39" ht="20.25" customHeight="1">
      <c r="A1866" s="132">
        <v>1865</v>
      </c>
      <c r="B1866" s="19" t="s">
        <v>5852</v>
      </c>
      <c r="C1866" s="252">
        <v>61061000000</v>
      </c>
      <c r="D1866" s="263" t="s">
        <v>976</v>
      </c>
      <c r="E1866" s="143" t="str">
        <f t="shared" si="76"/>
        <v>Բլուզ Կարճ</v>
      </c>
      <c r="F1866" s="273" t="s">
        <v>7144</v>
      </c>
      <c r="G1866" s="144" t="e">
        <f>VLOOKUP(E1866,subcategory!A:B,2,0)</f>
        <v>#N/A</v>
      </c>
      <c r="H1866" s="273" t="s">
        <v>55</v>
      </c>
      <c r="I1866" s="213" t="e">
        <f>VLOOKUP(H1866,gender!A:B,2,0)</f>
        <v>#N/A</v>
      </c>
      <c r="J1866" s="273">
        <v>130</v>
      </c>
      <c r="K1866" s="273">
        <v>130</v>
      </c>
      <c r="L1866" s="273">
        <v>1</v>
      </c>
      <c r="M1866" s="273" t="s">
        <v>2262</v>
      </c>
      <c r="N1866" s="144">
        <f>VLOOKUP(M1866,brand!A:B,2,0)</f>
        <v>823</v>
      </c>
      <c r="O1866" s="144"/>
      <c r="P1866" s="144" t="e">
        <f>VLOOKUP(O1866,country!A:B,2,0)</f>
        <v>#N/A</v>
      </c>
      <c r="Q1866" s="273" t="s">
        <v>436</v>
      </c>
      <c r="R1866" s="144" t="str">
        <f t="shared" si="75"/>
        <v>Բամբակ</v>
      </c>
      <c r="S1866" s="144" t="s">
        <v>25</v>
      </c>
      <c r="T1866" s="144">
        <f>VLOOKUP(R1866,material!A:B,2,0)</f>
        <v>9</v>
      </c>
      <c r="U1866" s="141" t="s">
        <v>7645</v>
      </c>
      <c r="V1866" s="141"/>
      <c r="W1866" s="273" t="s">
        <v>828</v>
      </c>
      <c r="X1866" s="141">
        <f>VLOOKUP(W1866,SIZE!A:B,2,0)</f>
        <v>124</v>
      </c>
      <c r="Y1866" s="141">
        <v>0</v>
      </c>
      <c r="Z1866" s="141" t="s">
        <v>1118</v>
      </c>
      <c r="AA1866" s="141" t="e">
        <f>VLOOKUP(Z1866,COLOR!A:B,2,0)</f>
        <v>#N/A</v>
      </c>
      <c r="AB1866" s="130"/>
      <c r="AC1866" s="130"/>
      <c r="AD1866" s="130"/>
      <c r="AE1866" s="130"/>
      <c r="AF1866" s="130"/>
      <c r="AG1866" s="130"/>
      <c r="AH1866" s="130"/>
      <c r="AI1866" s="130"/>
      <c r="AJ1866" s="130"/>
      <c r="AK1866" s="130"/>
      <c r="AL1866" s="130"/>
      <c r="AM1866" s="130"/>
    </row>
    <row r="1867" spans="1:39" ht="20.25" customHeight="1">
      <c r="A1867" s="132">
        <v>1866</v>
      </c>
      <c r="B1867" s="19" t="s">
        <v>6326</v>
      </c>
      <c r="C1867" s="250">
        <v>61046900090</v>
      </c>
      <c r="D1867" s="261" t="s">
        <v>7060</v>
      </c>
      <c r="E1867" s="143" t="str">
        <f t="shared" si="76"/>
        <v>Շորտ</v>
      </c>
      <c r="F1867" s="273" t="s">
        <v>69</v>
      </c>
      <c r="G1867" s="144">
        <f>VLOOKUP(E1867,subcategory!A:B,2,0)</f>
        <v>24</v>
      </c>
      <c r="H1867" s="273" t="s">
        <v>20</v>
      </c>
      <c r="I1867" s="213" t="e">
        <f>VLOOKUP(H1867,gender!A:B,2,0)</f>
        <v>#N/A</v>
      </c>
      <c r="J1867" s="273">
        <v>150</v>
      </c>
      <c r="K1867" s="273">
        <v>150</v>
      </c>
      <c r="L1867" s="273">
        <v>1</v>
      </c>
      <c r="M1867" s="273" t="s">
        <v>2262</v>
      </c>
      <c r="N1867" s="144">
        <f>VLOOKUP(M1867,brand!A:B,2,0)</f>
        <v>823</v>
      </c>
      <c r="O1867" s="144"/>
      <c r="P1867" s="144" t="e">
        <f>VLOOKUP(O1867,country!A:B,2,0)</f>
        <v>#N/A</v>
      </c>
      <c r="Q1867" s="273" t="s">
        <v>436</v>
      </c>
      <c r="R1867" s="144" t="str">
        <f t="shared" si="75"/>
        <v>60% Վիսկոզ 20% Բամբ</v>
      </c>
      <c r="S1867" s="144" t="s">
        <v>7500</v>
      </c>
      <c r="T1867" s="144" t="e">
        <f>VLOOKUP(R1867,material!A:B,2,0)</f>
        <v>#N/A</v>
      </c>
      <c r="U1867" s="141" t="s">
        <v>7645</v>
      </c>
      <c r="V1867" s="141"/>
      <c r="W1867" s="273">
        <v>34</v>
      </c>
      <c r="X1867" s="141">
        <f>VLOOKUP(W1867,SIZE!A:B,2,0)</f>
        <v>41</v>
      </c>
      <c r="Y1867" s="141">
        <v>0</v>
      </c>
      <c r="Z1867" s="141" t="s">
        <v>7779</v>
      </c>
      <c r="AA1867" s="141" t="e">
        <f>VLOOKUP(Z1867,COLOR!A:B,2,0)</f>
        <v>#N/A</v>
      </c>
      <c r="AB1867" s="130"/>
      <c r="AC1867" s="130"/>
      <c r="AD1867" s="130"/>
      <c r="AE1867" s="130"/>
      <c r="AF1867" s="130"/>
      <c r="AG1867" s="130"/>
      <c r="AH1867" s="130"/>
      <c r="AI1867" s="130"/>
      <c r="AJ1867" s="130"/>
      <c r="AK1867" s="130"/>
      <c r="AL1867" s="130"/>
      <c r="AM1867" s="130"/>
    </row>
    <row r="1868" spans="1:39" ht="20.25" customHeight="1">
      <c r="A1868" s="132">
        <v>1867</v>
      </c>
      <c r="B1868" s="19" t="s">
        <v>6327</v>
      </c>
      <c r="C1868" s="250">
        <v>62034231000</v>
      </c>
      <c r="D1868" s="261" t="s">
        <v>537</v>
      </c>
      <c r="E1868" s="143" t="str">
        <f t="shared" si="76"/>
        <v>Ջինսե Տաբատ</v>
      </c>
      <c r="F1868" s="273" t="s">
        <v>335</v>
      </c>
      <c r="G1868" s="144">
        <f>VLOOKUP(E1868,subcategory!A:B,2,0)</f>
        <v>87</v>
      </c>
      <c r="H1868" s="273" t="s">
        <v>10</v>
      </c>
      <c r="I1868" s="213" t="e">
        <f>VLOOKUP(H1868,gender!A:B,2,0)</f>
        <v>#N/A</v>
      </c>
      <c r="J1868" s="273">
        <v>255</v>
      </c>
      <c r="K1868" s="273">
        <v>255</v>
      </c>
      <c r="L1868" s="273">
        <v>1</v>
      </c>
      <c r="M1868" s="273" t="s">
        <v>2262</v>
      </c>
      <c r="N1868" s="144">
        <f>VLOOKUP(M1868,brand!A:B,2,0)</f>
        <v>823</v>
      </c>
      <c r="O1868" s="144"/>
      <c r="P1868" s="144" t="e">
        <f>VLOOKUP(O1868,country!A:B,2,0)</f>
        <v>#N/A</v>
      </c>
      <c r="Q1868" s="273" t="s">
        <v>436</v>
      </c>
      <c r="R1868" s="144" t="str">
        <f t="shared" si="75"/>
        <v>Բամբակ</v>
      </c>
      <c r="S1868" s="144" t="s">
        <v>25</v>
      </c>
      <c r="T1868" s="144">
        <f>VLOOKUP(R1868,material!A:B,2,0)</f>
        <v>9</v>
      </c>
      <c r="U1868" s="141" t="s">
        <v>7645</v>
      </c>
      <c r="V1868" s="141"/>
      <c r="W1868" s="273">
        <v>32</v>
      </c>
      <c r="X1868" s="141">
        <f>VLOOKUP(W1868,SIZE!A:B,2,0)</f>
        <v>31</v>
      </c>
      <c r="Y1868" s="141">
        <v>0</v>
      </c>
      <c r="Z1868" s="141" t="s">
        <v>7779</v>
      </c>
      <c r="AA1868" s="141" t="e">
        <f>VLOOKUP(Z1868,COLOR!A:B,2,0)</f>
        <v>#N/A</v>
      </c>
      <c r="AB1868" s="130"/>
      <c r="AC1868" s="130"/>
      <c r="AD1868" s="130"/>
      <c r="AE1868" s="130"/>
      <c r="AF1868" s="130"/>
      <c r="AG1868" s="130"/>
      <c r="AH1868" s="130"/>
      <c r="AI1868" s="130"/>
      <c r="AJ1868" s="130"/>
      <c r="AK1868" s="130"/>
      <c r="AL1868" s="130"/>
      <c r="AM1868" s="130"/>
    </row>
    <row r="1869" spans="1:39" ht="20.25" customHeight="1">
      <c r="A1869" s="132">
        <v>1868</v>
      </c>
      <c r="B1869" s="19" t="s">
        <v>6328</v>
      </c>
      <c r="C1869" s="250">
        <v>62034235000</v>
      </c>
      <c r="D1869" s="261" t="s">
        <v>484</v>
      </c>
      <c r="E1869" s="143" t="str">
        <f t="shared" si="76"/>
        <v>Տաբատներ</v>
      </c>
      <c r="F1869" s="273" t="s">
        <v>7795</v>
      </c>
      <c r="G1869" s="144">
        <f>VLOOKUP(E1869,subcategory!A:B,2,0)</f>
        <v>93</v>
      </c>
      <c r="H1869" s="273" t="s">
        <v>7150</v>
      </c>
      <c r="I1869" s="213" t="e">
        <f>VLOOKUP(H1869,gender!A:B,2,0)</f>
        <v>#N/A</v>
      </c>
      <c r="J1869" s="273">
        <v>230</v>
      </c>
      <c r="K1869" s="273">
        <v>230</v>
      </c>
      <c r="L1869" s="273">
        <v>1</v>
      </c>
      <c r="M1869" s="273" t="s">
        <v>2262</v>
      </c>
      <c r="N1869" s="144">
        <f>VLOOKUP(M1869,brand!A:B,2,0)</f>
        <v>823</v>
      </c>
      <c r="O1869" s="144"/>
      <c r="P1869" s="144" t="e">
        <f>VLOOKUP(O1869,country!A:B,2,0)</f>
        <v>#N/A</v>
      </c>
      <c r="Q1869" s="273" t="s">
        <v>436</v>
      </c>
      <c r="R1869" s="144" t="str">
        <f t="shared" si="75"/>
        <v>55% Բամբ 45% Պոլիեսթեր</v>
      </c>
      <c r="S1869" s="144" t="s">
        <v>7501</v>
      </c>
      <c r="T1869" s="144" t="e">
        <f>VLOOKUP(R1869,material!A:B,2,0)</f>
        <v>#N/A</v>
      </c>
      <c r="U1869" s="141" t="s">
        <v>7645</v>
      </c>
      <c r="V1869" s="141"/>
      <c r="W1869" s="273" t="s">
        <v>2076</v>
      </c>
      <c r="X1869" s="141" t="e">
        <f>VLOOKUP(W1869,SIZE!A:B,2,0)</f>
        <v>#N/A</v>
      </c>
      <c r="Y1869" s="141">
        <v>0</v>
      </c>
      <c r="Z1869" s="141" t="s">
        <v>1033</v>
      </c>
      <c r="AA1869" s="141">
        <f>VLOOKUP(Z1869,COLOR!A:B,2,0)</f>
        <v>20</v>
      </c>
      <c r="AB1869" s="130"/>
      <c r="AC1869" s="130"/>
      <c r="AD1869" s="130"/>
      <c r="AE1869" s="130"/>
      <c r="AF1869" s="130"/>
      <c r="AG1869" s="130"/>
      <c r="AH1869" s="130"/>
      <c r="AI1869" s="130"/>
      <c r="AJ1869" s="130"/>
      <c r="AK1869" s="130"/>
      <c r="AL1869" s="130"/>
      <c r="AM1869" s="130"/>
    </row>
    <row r="1870" spans="1:39" ht="20.25" customHeight="1">
      <c r="A1870" s="132">
        <v>1869</v>
      </c>
      <c r="B1870" s="19" t="s">
        <v>6329</v>
      </c>
      <c r="C1870" s="252">
        <v>61061000000</v>
      </c>
      <c r="D1870" s="263" t="s">
        <v>976</v>
      </c>
      <c r="E1870" s="143" t="str">
        <f t="shared" si="76"/>
        <v>Բլուզ</v>
      </c>
      <c r="F1870" s="273" t="s">
        <v>437</v>
      </c>
      <c r="G1870" s="144">
        <f>VLOOKUP(E1870,subcategory!A:B,2,0)</f>
        <v>77</v>
      </c>
      <c r="H1870" s="273" t="s">
        <v>20</v>
      </c>
      <c r="I1870" s="213" t="e">
        <f>VLOOKUP(H1870,gender!A:B,2,0)</f>
        <v>#N/A</v>
      </c>
      <c r="J1870" s="273">
        <v>180</v>
      </c>
      <c r="K1870" s="273">
        <v>180</v>
      </c>
      <c r="L1870" s="273">
        <v>1</v>
      </c>
      <c r="M1870" s="273" t="s">
        <v>2262</v>
      </c>
      <c r="N1870" s="144">
        <f>VLOOKUP(M1870,brand!A:B,2,0)</f>
        <v>823</v>
      </c>
      <c r="O1870" s="144"/>
      <c r="P1870" s="144" t="e">
        <f>VLOOKUP(O1870,country!A:B,2,0)</f>
        <v>#N/A</v>
      </c>
      <c r="Q1870" s="273" t="s">
        <v>436</v>
      </c>
      <c r="R1870" s="144" t="str">
        <f t="shared" si="75"/>
        <v>61% Պոլի 35% Վիսկոզ</v>
      </c>
      <c r="S1870" s="144" t="s">
        <v>7502</v>
      </c>
      <c r="T1870" s="144" t="e">
        <f>VLOOKUP(R1870,material!A:B,2,0)</f>
        <v>#N/A</v>
      </c>
      <c r="U1870" s="141" t="s">
        <v>7645</v>
      </c>
      <c r="V1870" s="141"/>
      <c r="W1870" s="273" t="s">
        <v>810</v>
      </c>
      <c r="X1870" s="141">
        <f>VLOOKUP(W1870,SIZE!A:B,2,0)</f>
        <v>122</v>
      </c>
      <c r="Y1870" s="141">
        <v>0</v>
      </c>
      <c r="Z1870" s="141" t="s">
        <v>1033</v>
      </c>
      <c r="AA1870" s="141">
        <f>VLOOKUP(Z1870,COLOR!A:B,2,0)</f>
        <v>20</v>
      </c>
      <c r="AB1870" s="130"/>
      <c r="AC1870" s="130"/>
      <c r="AD1870" s="130"/>
      <c r="AE1870" s="130"/>
      <c r="AF1870" s="130"/>
      <c r="AG1870" s="130"/>
      <c r="AH1870" s="130"/>
      <c r="AI1870" s="130"/>
      <c r="AJ1870" s="130"/>
      <c r="AK1870" s="130"/>
      <c r="AL1870" s="130"/>
      <c r="AM1870" s="130"/>
    </row>
    <row r="1871" spans="1:39" ht="20.25" customHeight="1">
      <c r="A1871" s="132">
        <v>1870</v>
      </c>
      <c r="B1871" s="19" t="s">
        <v>6330</v>
      </c>
      <c r="C1871" s="250">
        <v>61044300000</v>
      </c>
      <c r="D1871" s="261" t="s">
        <v>2184</v>
      </c>
      <c r="E1871" s="143" t="str">
        <f t="shared" si="76"/>
        <v>Զգեստ</v>
      </c>
      <c r="F1871" s="273" t="s">
        <v>64</v>
      </c>
      <c r="G1871" s="144">
        <f>VLOOKUP(E1871,subcategory!A:B,2,0)</f>
        <v>43</v>
      </c>
      <c r="H1871" s="273" t="s">
        <v>20</v>
      </c>
      <c r="I1871" s="213" t="e">
        <f>VLOOKUP(H1871,gender!A:B,2,0)</f>
        <v>#N/A</v>
      </c>
      <c r="J1871" s="273">
        <v>295</v>
      </c>
      <c r="K1871" s="273">
        <v>295</v>
      </c>
      <c r="L1871" s="273">
        <v>1</v>
      </c>
      <c r="M1871" s="273" t="s">
        <v>2262</v>
      </c>
      <c r="N1871" s="144">
        <f>VLOOKUP(M1871,brand!A:B,2,0)</f>
        <v>823</v>
      </c>
      <c r="O1871" s="144"/>
      <c r="P1871" s="144" t="e">
        <f>VLOOKUP(O1871,country!A:B,2,0)</f>
        <v>#N/A</v>
      </c>
      <c r="Q1871" s="273" t="s">
        <v>436</v>
      </c>
      <c r="R1871" s="144" t="str">
        <f t="shared" si="75"/>
        <v>Պոլիեսթեր</v>
      </c>
      <c r="S1871" s="144" t="s">
        <v>36</v>
      </c>
      <c r="T1871" s="144">
        <f>VLOOKUP(R1871,material!A:B,2,0)</f>
        <v>37</v>
      </c>
      <c r="U1871" s="141" t="s">
        <v>7645</v>
      </c>
      <c r="V1871" s="141"/>
      <c r="W1871" s="273" t="s">
        <v>810</v>
      </c>
      <c r="X1871" s="141">
        <f>VLOOKUP(W1871,SIZE!A:B,2,0)</f>
        <v>122</v>
      </c>
      <c r="Y1871" s="141">
        <v>0</v>
      </c>
      <c r="Z1871" s="141" t="s">
        <v>1061</v>
      </c>
      <c r="AA1871" s="141">
        <f>VLOOKUP(Z1871,COLOR!A:B,2,0)</f>
        <v>4</v>
      </c>
      <c r="AB1871" s="130"/>
      <c r="AC1871" s="130"/>
      <c r="AD1871" s="130"/>
      <c r="AE1871" s="130"/>
      <c r="AF1871" s="130"/>
      <c r="AG1871" s="130"/>
      <c r="AH1871" s="130"/>
      <c r="AI1871" s="130"/>
      <c r="AJ1871" s="130"/>
      <c r="AK1871" s="130"/>
      <c r="AL1871" s="130"/>
      <c r="AM1871" s="130"/>
    </row>
    <row r="1872" spans="1:39" ht="20.25" customHeight="1">
      <c r="A1872" s="132">
        <v>1871</v>
      </c>
      <c r="B1872" s="19" t="s">
        <v>6331</v>
      </c>
      <c r="C1872" s="250">
        <v>62046239000</v>
      </c>
      <c r="D1872" s="260" t="s">
        <v>510</v>
      </c>
      <c r="E1872" s="143" t="str">
        <f t="shared" si="76"/>
        <v>Տաբատներ</v>
      </c>
      <c r="F1872" s="273" t="s">
        <v>7795</v>
      </c>
      <c r="G1872" s="144">
        <f>VLOOKUP(E1872,subcategory!A:B,2,0)</f>
        <v>93</v>
      </c>
      <c r="H1872" s="273" t="s">
        <v>20</v>
      </c>
      <c r="I1872" s="213" t="e">
        <f>VLOOKUP(H1872,gender!A:B,2,0)</f>
        <v>#N/A</v>
      </c>
      <c r="J1872" s="273">
        <v>260</v>
      </c>
      <c r="K1872" s="273">
        <v>260</v>
      </c>
      <c r="L1872" s="273">
        <v>1</v>
      </c>
      <c r="M1872" s="273" t="s">
        <v>2262</v>
      </c>
      <c r="N1872" s="144">
        <f>VLOOKUP(M1872,brand!A:B,2,0)</f>
        <v>823</v>
      </c>
      <c r="O1872" s="144"/>
      <c r="P1872" s="144" t="e">
        <f>VLOOKUP(O1872,country!A:B,2,0)</f>
        <v>#N/A</v>
      </c>
      <c r="Q1872" s="273" t="s">
        <v>436</v>
      </c>
      <c r="R1872" s="144" t="str">
        <f t="shared" si="75"/>
        <v>62% Բամբակ 32% Լինեն</v>
      </c>
      <c r="S1872" s="144" t="s">
        <v>7503</v>
      </c>
      <c r="T1872" s="144" t="e">
        <f>VLOOKUP(R1872,material!A:B,2,0)</f>
        <v>#N/A</v>
      </c>
      <c r="U1872" s="141" t="s">
        <v>7645</v>
      </c>
      <c r="V1872" s="141"/>
      <c r="W1872" s="273">
        <v>36</v>
      </c>
      <c r="X1872" s="141">
        <f>VLOOKUP(W1872,SIZE!A:B,2,0)</f>
        <v>52</v>
      </c>
      <c r="Y1872" s="141">
        <v>0</v>
      </c>
      <c r="Z1872" s="141" t="s">
        <v>7765</v>
      </c>
      <c r="AA1872" s="141" t="e">
        <f>VLOOKUP(Z1872,COLOR!A:B,2,0)</f>
        <v>#N/A</v>
      </c>
      <c r="AB1872" s="130"/>
      <c r="AC1872" s="130"/>
      <c r="AD1872" s="130"/>
      <c r="AE1872" s="130"/>
      <c r="AF1872" s="130"/>
      <c r="AG1872" s="130"/>
      <c r="AH1872" s="130"/>
      <c r="AI1872" s="130"/>
      <c r="AJ1872" s="130"/>
      <c r="AK1872" s="130"/>
      <c r="AL1872" s="130"/>
      <c r="AM1872" s="130"/>
    </row>
    <row r="1873" spans="1:39" ht="20.25" customHeight="1">
      <c r="A1873" s="132">
        <v>1872</v>
      </c>
      <c r="B1873" s="19" t="s">
        <v>6332</v>
      </c>
      <c r="C1873" s="250">
        <v>61044200000</v>
      </c>
      <c r="D1873" s="261" t="s">
        <v>867</v>
      </c>
      <c r="E1873" s="143" t="str">
        <f t="shared" si="76"/>
        <v>Զգեստ</v>
      </c>
      <c r="F1873" s="273" t="s">
        <v>64</v>
      </c>
      <c r="G1873" s="144">
        <f>VLOOKUP(E1873,subcategory!A:B,2,0)</f>
        <v>43</v>
      </c>
      <c r="H1873" s="273" t="s">
        <v>20</v>
      </c>
      <c r="I1873" s="213" t="e">
        <f>VLOOKUP(H1873,gender!A:B,2,0)</f>
        <v>#N/A</v>
      </c>
      <c r="J1873" s="273">
        <v>635</v>
      </c>
      <c r="K1873" s="273">
        <v>635</v>
      </c>
      <c r="L1873" s="273">
        <v>1</v>
      </c>
      <c r="M1873" s="273" t="s">
        <v>2262</v>
      </c>
      <c r="N1873" s="144">
        <f>VLOOKUP(M1873,brand!A:B,2,0)</f>
        <v>823</v>
      </c>
      <c r="O1873" s="144"/>
      <c r="P1873" s="144" t="e">
        <f>VLOOKUP(O1873,country!A:B,2,0)</f>
        <v>#N/A</v>
      </c>
      <c r="Q1873" s="273" t="s">
        <v>436</v>
      </c>
      <c r="R1873" s="144" t="str">
        <f t="shared" si="75"/>
        <v>100% Բամբակ</v>
      </c>
      <c r="S1873" s="144" t="s">
        <v>7205</v>
      </c>
      <c r="T1873" s="144" t="e">
        <f>VLOOKUP(R1873,material!A:B,2,0)</f>
        <v>#N/A</v>
      </c>
      <c r="U1873" s="141" t="s">
        <v>7645</v>
      </c>
      <c r="V1873" s="141"/>
      <c r="W1873" s="273" t="s">
        <v>978</v>
      </c>
      <c r="X1873" s="141">
        <f>VLOOKUP(W1873,SIZE!A:B,2,0)</f>
        <v>126</v>
      </c>
      <c r="Y1873" s="141">
        <v>0</v>
      </c>
      <c r="Z1873" s="141" t="s">
        <v>1057</v>
      </c>
      <c r="AA1873" s="141">
        <f>VLOOKUP(Z1873,COLOR!A:B,2,0)</f>
        <v>5</v>
      </c>
      <c r="AB1873" s="130"/>
      <c r="AC1873" s="130"/>
      <c r="AD1873" s="130"/>
      <c r="AE1873" s="130"/>
      <c r="AF1873" s="130"/>
      <c r="AG1873" s="130"/>
      <c r="AH1873" s="130"/>
      <c r="AI1873" s="130"/>
      <c r="AJ1873" s="130"/>
      <c r="AK1873" s="130"/>
      <c r="AL1873" s="130"/>
      <c r="AM1873" s="130"/>
    </row>
    <row r="1874" spans="1:39" ht="20.25" customHeight="1">
      <c r="A1874" s="132">
        <v>1873</v>
      </c>
      <c r="B1874" s="19" t="s">
        <v>6333</v>
      </c>
      <c r="C1874" s="250">
        <v>61044900000</v>
      </c>
      <c r="D1874" s="261" t="s">
        <v>7031</v>
      </c>
      <c r="E1874" s="143" t="str">
        <f t="shared" si="76"/>
        <v>Զգեստ</v>
      </c>
      <c r="F1874" s="273" t="s">
        <v>64</v>
      </c>
      <c r="G1874" s="144">
        <f>VLOOKUP(E1874,subcategory!A:B,2,0)</f>
        <v>43</v>
      </c>
      <c r="H1874" s="273" t="s">
        <v>20</v>
      </c>
      <c r="I1874" s="213" t="e">
        <f>VLOOKUP(H1874,gender!A:B,2,0)</f>
        <v>#N/A</v>
      </c>
      <c r="J1874" s="273">
        <v>285</v>
      </c>
      <c r="K1874" s="273">
        <v>285</v>
      </c>
      <c r="L1874" s="273">
        <v>1</v>
      </c>
      <c r="M1874" s="273" t="s">
        <v>2262</v>
      </c>
      <c r="N1874" s="144">
        <f>VLOOKUP(M1874,brand!A:B,2,0)</f>
        <v>823</v>
      </c>
      <c r="O1874" s="144"/>
      <c r="P1874" s="144" t="e">
        <f>VLOOKUP(O1874,country!A:B,2,0)</f>
        <v>#N/A</v>
      </c>
      <c r="Q1874" s="273" t="s">
        <v>436</v>
      </c>
      <c r="R1874" s="144" t="str">
        <f t="shared" si="75"/>
        <v>85% Վիսկոզ 15% Պոլիամիդ</v>
      </c>
      <c r="S1874" s="144" t="s">
        <v>7504</v>
      </c>
      <c r="T1874" s="144" t="e">
        <f>VLOOKUP(R1874,material!A:B,2,0)</f>
        <v>#N/A</v>
      </c>
      <c r="U1874" s="141" t="s">
        <v>7645</v>
      </c>
      <c r="V1874" s="141"/>
      <c r="W1874" s="273" t="s">
        <v>978</v>
      </c>
      <c r="X1874" s="141">
        <f>VLOOKUP(W1874,SIZE!A:B,2,0)</f>
        <v>126</v>
      </c>
      <c r="Y1874" s="141">
        <v>0</v>
      </c>
      <c r="Z1874" s="141" t="s">
        <v>1033</v>
      </c>
      <c r="AA1874" s="141">
        <f>VLOOKUP(Z1874,COLOR!A:B,2,0)</f>
        <v>20</v>
      </c>
      <c r="AB1874" s="130"/>
      <c r="AC1874" s="130"/>
      <c r="AD1874" s="130"/>
      <c r="AE1874" s="130"/>
      <c r="AF1874" s="130"/>
      <c r="AG1874" s="130"/>
      <c r="AH1874" s="130"/>
      <c r="AI1874" s="130"/>
      <c r="AJ1874" s="130"/>
      <c r="AK1874" s="130"/>
      <c r="AL1874" s="130"/>
      <c r="AM1874" s="130"/>
    </row>
    <row r="1875" spans="1:39" ht="20.25" customHeight="1">
      <c r="A1875" s="132">
        <v>1874</v>
      </c>
      <c r="B1875" s="19" t="s">
        <v>6334</v>
      </c>
      <c r="C1875" s="250">
        <v>61044300000</v>
      </c>
      <c r="D1875" s="261" t="s">
        <v>2184</v>
      </c>
      <c r="E1875" s="143" t="str">
        <f t="shared" si="76"/>
        <v>Զգեստ</v>
      </c>
      <c r="F1875" s="273" t="s">
        <v>64</v>
      </c>
      <c r="G1875" s="144">
        <f>VLOOKUP(E1875,subcategory!A:B,2,0)</f>
        <v>43</v>
      </c>
      <c r="H1875" s="273" t="s">
        <v>20</v>
      </c>
      <c r="I1875" s="213" t="e">
        <f>VLOOKUP(H1875,gender!A:B,2,0)</f>
        <v>#N/A</v>
      </c>
      <c r="J1875" s="273">
        <v>355</v>
      </c>
      <c r="K1875" s="273">
        <v>355</v>
      </c>
      <c r="L1875" s="273">
        <v>1</v>
      </c>
      <c r="M1875" s="273" t="s">
        <v>2262</v>
      </c>
      <c r="N1875" s="144">
        <f>VLOOKUP(M1875,brand!A:B,2,0)</f>
        <v>823</v>
      </c>
      <c r="O1875" s="144"/>
      <c r="P1875" s="144" t="e">
        <f>VLOOKUP(O1875,country!A:B,2,0)</f>
        <v>#N/A</v>
      </c>
      <c r="Q1875" s="273" t="s">
        <v>436</v>
      </c>
      <c r="R1875" s="144" t="str">
        <f t="shared" si="75"/>
        <v>98% Պոլիեսթեր</v>
      </c>
      <c r="S1875" s="144" t="s">
        <v>7505</v>
      </c>
      <c r="T1875" s="144" t="e">
        <f>VLOOKUP(R1875,material!A:B,2,0)</f>
        <v>#N/A</v>
      </c>
      <c r="U1875" s="141" t="s">
        <v>7645</v>
      </c>
      <c r="V1875" s="141"/>
      <c r="W1875" s="273">
        <v>40</v>
      </c>
      <c r="X1875" s="141">
        <f>VLOOKUP(W1875,SIZE!A:B,2,0)</f>
        <v>79</v>
      </c>
      <c r="Y1875" s="141">
        <v>0</v>
      </c>
      <c r="Z1875" s="141" t="s">
        <v>1057</v>
      </c>
      <c r="AA1875" s="141">
        <f>VLOOKUP(Z1875,COLOR!A:B,2,0)</f>
        <v>5</v>
      </c>
      <c r="AB1875" s="130"/>
      <c r="AC1875" s="130"/>
      <c r="AD1875" s="130"/>
      <c r="AE1875" s="130"/>
      <c r="AF1875" s="130"/>
      <c r="AG1875" s="130"/>
      <c r="AH1875" s="130"/>
      <c r="AI1875" s="130"/>
      <c r="AJ1875" s="130"/>
      <c r="AK1875" s="130"/>
      <c r="AL1875" s="130"/>
      <c r="AM1875" s="130"/>
    </row>
    <row r="1876" spans="1:39" ht="20.25" customHeight="1">
      <c r="A1876" s="132">
        <v>1875</v>
      </c>
      <c r="B1876" s="19" t="s">
        <v>6335</v>
      </c>
      <c r="C1876" s="250">
        <v>61046900090</v>
      </c>
      <c r="D1876" s="261" t="s">
        <v>7060</v>
      </c>
      <c r="E1876" s="143" t="str">
        <f t="shared" si="76"/>
        <v>Շորտ</v>
      </c>
      <c r="F1876" s="273" t="s">
        <v>69</v>
      </c>
      <c r="G1876" s="144">
        <f>VLOOKUP(E1876,subcategory!A:B,2,0)</f>
        <v>24</v>
      </c>
      <c r="H1876" s="273" t="s">
        <v>20</v>
      </c>
      <c r="I1876" s="213" t="e">
        <f>VLOOKUP(H1876,gender!A:B,2,0)</f>
        <v>#N/A</v>
      </c>
      <c r="J1876" s="273">
        <v>290</v>
      </c>
      <c r="K1876" s="273">
        <v>290</v>
      </c>
      <c r="L1876" s="273">
        <v>1</v>
      </c>
      <c r="M1876" s="273" t="s">
        <v>2262</v>
      </c>
      <c r="N1876" s="144">
        <f>VLOOKUP(M1876,brand!A:B,2,0)</f>
        <v>823</v>
      </c>
      <c r="O1876" s="144"/>
      <c r="P1876" s="144" t="e">
        <f>VLOOKUP(O1876,country!A:B,2,0)</f>
        <v>#N/A</v>
      </c>
      <c r="Q1876" s="273" t="s">
        <v>436</v>
      </c>
      <c r="R1876" s="144" t="str">
        <f t="shared" si="75"/>
        <v>Վիսկոզ</v>
      </c>
      <c r="S1876" s="144" t="s">
        <v>149</v>
      </c>
      <c r="T1876" s="144">
        <f>VLOOKUP(R1876,material!A:B,2,0)</f>
        <v>53</v>
      </c>
      <c r="U1876" s="141" t="s">
        <v>7645</v>
      </c>
      <c r="V1876" s="141"/>
      <c r="W1876" s="273">
        <v>48</v>
      </c>
      <c r="X1876" s="141">
        <f>VLOOKUP(W1876,SIZE!A:B,2,0)</f>
        <v>101</v>
      </c>
      <c r="Y1876" s="141">
        <v>0</v>
      </c>
      <c r="Z1876" s="141" t="s">
        <v>7786</v>
      </c>
      <c r="AA1876" s="141" t="e">
        <f>VLOOKUP(Z1876,COLOR!A:B,2,0)</f>
        <v>#N/A</v>
      </c>
      <c r="AB1876" s="130"/>
      <c r="AC1876" s="130"/>
      <c r="AD1876" s="130"/>
      <c r="AE1876" s="130"/>
      <c r="AF1876" s="130"/>
      <c r="AG1876" s="130"/>
      <c r="AH1876" s="130"/>
      <c r="AI1876" s="130"/>
      <c r="AJ1876" s="130"/>
      <c r="AK1876" s="130"/>
      <c r="AL1876" s="130"/>
      <c r="AM1876" s="130"/>
    </row>
    <row r="1877" spans="1:39" ht="20.25" customHeight="1">
      <c r="A1877" s="132">
        <v>1876</v>
      </c>
      <c r="B1877" s="19" t="s">
        <v>6336</v>
      </c>
      <c r="C1877" s="250">
        <v>61046900090</v>
      </c>
      <c r="D1877" s="261" t="s">
        <v>7060</v>
      </c>
      <c r="E1877" s="143" t="str">
        <f t="shared" si="76"/>
        <v>Շորտ</v>
      </c>
      <c r="F1877" s="273" t="s">
        <v>69</v>
      </c>
      <c r="G1877" s="144">
        <f>VLOOKUP(E1877,subcategory!A:B,2,0)</f>
        <v>24</v>
      </c>
      <c r="H1877" s="273" t="s">
        <v>20</v>
      </c>
      <c r="I1877" s="213" t="e">
        <f>VLOOKUP(H1877,gender!A:B,2,0)</f>
        <v>#N/A</v>
      </c>
      <c r="J1877" s="273">
        <v>145</v>
      </c>
      <c r="K1877" s="273">
        <v>145</v>
      </c>
      <c r="L1877" s="273">
        <v>1</v>
      </c>
      <c r="M1877" s="273" t="s">
        <v>2262</v>
      </c>
      <c r="N1877" s="144">
        <f>VLOOKUP(M1877,brand!A:B,2,0)</f>
        <v>823</v>
      </c>
      <c r="O1877" s="144"/>
      <c r="P1877" s="144" t="e">
        <f>VLOOKUP(O1877,country!A:B,2,0)</f>
        <v>#N/A</v>
      </c>
      <c r="Q1877" s="273" t="s">
        <v>436</v>
      </c>
      <c r="R1877" s="144" t="str">
        <f t="shared" ref="R1877:R1940" si="77">PROPER(S1877)</f>
        <v>Վիսկոզ 93%</v>
      </c>
      <c r="S1877" s="144" t="s">
        <v>7506</v>
      </c>
      <c r="T1877" s="144" t="e">
        <f>VLOOKUP(R1877,material!A:B,2,0)</f>
        <v>#N/A</v>
      </c>
      <c r="U1877" s="141" t="s">
        <v>7645</v>
      </c>
      <c r="V1877" s="141"/>
      <c r="W1877" s="273">
        <v>38</v>
      </c>
      <c r="X1877" s="141">
        <f>VLOOKUP(W1877,SIZE!A:B,2,0)</f>
        <v>64</v>
      </c>
      <c r="Y1877" s="141">
        <v>0</v>
      </c>
      <c r="Z1877" s="141" t="s">
        <v>1071</v>
      </c>
      <c r="AA1877" s="141">
        <f>VLOOKUP(Z1877,COLOR!A:B,2,0)</f>
        <v>12</v>
      </c>
      <c r="AB1877" s="130"/>
      <c r="AC1877" s="130"/>
      <c r="AD1877" s="130"/>
      <c r="AE1877" s="130"/>
      <c r="AF1877" s="130"/>
      <c r="AG1877" s="130"/>
      <c r="AH1877" s="130"/>
      <c r="AI1877" s="130"/>
      <c r="AJ1877" s="130"/>
      <c r="AK1877" s="130"/>
      <c r="AL1877" s="130"/>
      <c r="AM1877" s="130"/>
    </row>
    <row r="1878" spans="1:39" ht="20.25" customHeight="1">
      <c r="A1878" s="132">
        <v>1877</v>
      </c>
      <c r="B1878" s="19" t="s">
        <v>6337</v>
      </c>
      <c r="C1878" s="250">
        <v>61045300000</v>
      </c>
      <c r="D1878" s="261" t="s">
        <v>495</v>
      </c>
      <c r="E1878" s="143" t="str">
        <f t="shared" si="76"/>
        <v>Կիսաշրջազգեստ</v>
      </c>
      <c r="F1878" s="273" t="s">
        <v>443</v>
      </c>
      <c r="G1878" s="144">
        <f>VLOOKUP(E1878,subcategory!A:B,2,0)</f>
        <v>53</v>
      </c>
      <c r="H1878" s="273" t="s">
        <v>20</v>
      </c>
      <c r="I1878" s="213" t="e">
        <f>VLOOKUP(H1878,gender!A:B,2,0)</f>
        <v>#N/A</v>
      </c>
      <c r="J1878" s="273">
        <v>225</v>
      </c>
      <c r="K1878" s="273">
        <v>225</v>
      </c>
      <c r="L1878" s="273">
        <v>1</v>
      </c>
      <c r="M1878" s="273" t="s">
        <v>2262</v>
      </c>
      <c r="N1878" s="144">
        <f>VLOOKUP(M1878,brand!A:B,2,0)</f>
        <v>823</v>
      </c>
      <c r="O1878" s="144"/>
      <c r="P1878" s="144" t="e">
        <f>VLOOKUP(O1878,country!A:B,2,0)</f>
        <v>#N/A</v>
      </c>
      <c r="Q1878" s="273" t="s">
        <v>436</v>
      </c>
      <c r="R1878" s="144" t="str">
        <f t="shared" si="77"/>
        <v>64% Պոլիեսթեր 32% Վիսկոզ</v>
      </c>
      <c r="S1878" s="144" t="s">
        <v>7507</v>
      </c>
      <c r="T1878" s="144" t="e">
        <f>VLOOKUP(R1878,material!A:B,2,0)</f>
        <v>#N/A</v>
      </c>
      <c r="U1878" s="141" t="s">
        <v>7645</v>
      </c>
      <c r="V1878" s="141"/>
      <c r="W1878" s="273">
        <v>40</v>
      </c>
      <c r="X1878" s="141">
        <f>VLOOKUP(W1878,SIZE!A:B,2,0)</f>
        <v>79</v>
      </c>
      <c r="Y1878" s="141">
        <v>0</v>
      </c>
      <c r="Z1878" s="141" t="s">
        <v>7777</v>
      </c>
      <c r="AA1878" s="141" t="e">
        <f>VLOOKUP(Z1878,COLOR!A:B,2,0)</f>
        <v>#N/A</v>
      </c>
      <c r="AB1878" s="130"/>
      <c r="AC1878" s="130"/>
      <c r="AD1878" s="130"/>
      <c r="AE1878" s="130"/>
      <c r="AF1878" s="130"/>
      <c r="AG1878" s="130"/>
      <c r="AH1878" s="130"/>
      <c r="AI1878" s="130"/>
      <c r="AJ1878" s="130"/>
      <c r="AK1878" s="130"/>
      <c r="AL1878" s="130"/>
      <c r="AM1878" s="130"/>
    </row>
    <row r="1879" spans="1:39" ht="20.25" customHeight="1">
      <c r="A1879" s="132">
        <v>1878</v>
      </c>
      <c r="B1879" s="19" t="s">
        <v>6338</v>
      </c>
      <c r="C1879" s="250">
        <v>61046300000</v>
      </c>
      <c r="D1879" s="261" t="s">
        <v>592</v>
      </c>
      <c r="E1879" s="143" t="str">
        <f t="shared" si="76"/>
        <v>Շորտ</v>
      </c>
      <c r="F1879" s="273" t="s">
        <v>69</v>
      </c>
      <c r="G1879" s="144">
        <f>VLOOKUP(E1879,subcategory!A:B,2,0)</f>
        <v>24</v>
      </c>
      <c r="H1879" s="273" t="s">
        <v>20</v>
      </c>
      <c r="I1879" s="213" t="e">
        <f>VLOOKUP(H1879,gender!A:B,2,0)</f>
        <v>#N/A</v>
      </c>
      <c r="J1879" s="273">
        <v>95</v>
      </c>
      <c r="K1879" s="273">
        <v>95</v>
      </c>
      <c r="L1879" s="273">
        <v>1</v>
      </c>
      <c r="M1879" s="273" t="s">
        <v>2262</v>
      </c>
      <c r="N1879" s="144">
        <f>VLOOKUP(M1879,brand!A:B,2,0)</f>
        <v>823</v>
      </c>
      <c r="O1879" s="144"/>
      <c r="P1879" s="144" t="e">
        <f>VLOOKUP(O1879,country!A:B,2,0)</f>
        <v>#N/A</v>
      </c>
      <c r="Q1879" s="273" t="s">
        <v>436</v>
      </c>
      <c r="R1879" s="144" t="str">
        <f t="shared" si="77"/>
        <v>83% Մոդալ 17% Պոլիեսթեր</v>
      </c>
      <c r="S1879" s="144" t="s">
        <v>7508</v>
      </c>
      <c r="T1879" s="144" t="e">
        <f>VLOOKUP(R1879,material!A:B,2,0)</f>
        <v>#N/A</v>
      </c>
      <c r="U1879" s="141" t="s">
        <v>7645</v>
      </c>
      <c r="V1879" s="141"/>
      <c r="W1879" s="273">
        <v>40</v>
      </c>
      <c r="X1879" s="141">
        <f>VLOOKUP(W1879,SIZE!A:B,2,0)</f>
        <v>79</v>
      </c>
      <c r="Y1879" s="141">
        <v>0</v>
      </c>
      <c r="Z1879" s="141" t="s">
        <v>1059</v>
      </c>
      <c r="AA1879" s="141">
        <f>VLOOKUP(Z1879,COLOR!A:B,2,0)</f>
        <v>1</v>
      </c>
      <c r="AB1879" s="130"/>
      <c r="AC1879" s="130"/>
      <c r="AD1879" s="130"/>
      <c r="AE1879" s="130"/>
      <c r="AF1879" s="130"/>
      <c r="AG1879" s="130"/>
      <c r="AH1879" s="130"/>
      <c r="AI1879" s="130"/>
      <c r="AJ1879" s="130"/>
      <c r="AK1879" s="130"/>
      <c r="AL1879" s="130"/>
      <c r="AM1879" s="130"/>
    </row>
    <row r="1880" spans="1:39" ht="20.25" customHeight="1">
      <c r="A1880" s="132">
        <v>1879</v>
      </c>
      <c r="B1880" s="19" t="s">
        <v>6339</v>
      </c>
      <c r="C1880" s="250">
        <v>61124190000</v>
      </c>
      <c r="D1880" s="261" t="s">
        <v>999</v>
      </c>
      <c r="E1880" s="143" t="str">
        <f t="shared" si="76"/>
        <v>Լողազգեստներ</v>
      </c>
      <c r="F1880" s="273" t="s">
        <v>7799</v>
      </c>
      <c r="G1880" s="144">
        <f>VLOOKUP(E1880,subcategory!A:B,2,0)</f>
        <v>46</v>
      </c>
      <c r="H1880" s="273" t="s">
        <v>20</v>
      </c>
      <c r="I1880" s="213" t="e">
        <f>VLOOKUP(H1880,gender!A:B,2,0)</f>
        <v>#N/A</v>
      </c>
      <c r="J1880" s="273">
        <v>255</v>
      </c>
      <c r="K1880" s="273">
        <v>255</v>
      </c>
      <c r="L1880" s="273">
        <v>1</v>
      </c>
      <c r="M1880" s="273" t="s">
        <v>2262</v>
      </c>
      <c r="N1880" s="144">
        <f>VLOOKUP(M1880,brand!A:B,2,0)</f>
        <v>823</v>
      </c>
      <c r="O1880" s="144"/>
      <c r="P1880" s="144" t="e">
        <f>VLOOKUP(O1880,country!A:B,2,0)</f>
        <v>#N/A</v>
      </c>
      <c r="Q1880" s="273" t="s">
        <v>568</v>
      </c>
      <c r="R1880" s="144" t="str">
        <f t="shared" si="77"/>
        <v>83% Պոլիեսթեր 17% Էլաստան</v>
      </c>
      <c r="S1880" s="144" t="s">
        <v>7509</v>
      </c>
      <c r="T1880" s="144" t="e">
        <f>VLOOKUP(R1880,material!A:B,2,0)</f>
        <v>#N/A</v>
      </c>
      <c r="U1880" s="141" t="s">
        <v>7645</v>
      </c>
      <c r="V1880" s="141"/>
      <c r="W1880" s="273" t="s">
        <v>821</v>
      </c>
      <c r="X1880" s="141">
        <f>VLOOKUP(W1880,SIZE!A:B,2,0)</f>
        <v>3</v>
      </c>
      <c r="Y1880" s="141">
        <v>0</v>
      </c>
      <c r="Z1880" s="141" t="s">
        <v>1033</v>
      </c>
      <c r="AA1880" s="141">
        <f>VLOOKUP(Z1880,COLOR!A:B,2,0)</f>
        <v>20</v>
      </c>
      <c r="AB1880" s="130"/>
      <c r="AC1880" s="130"/>
      <c r="AD1880" s="130"/>
      <c r="AE1880" s="130"/>
      <c r="AF1880" s="130"/>
      <c r="AG1880" s="130"/>
      <c r="AH1880" s="130"/>
      <c r="AI1880" s="130"/>
      <c r="AJ1880" s="130"/>
      <c r="AK1880" s="130"/>
      <c r="AL1880" s="130"/>
      <c r="AM1880" s="130"/>
    </row>
    <row r="1881" spans="1:39" ht="20.25" customHeight="1">
      <c r="A1881" s="132">
        <v>1880</v>
      </c>
      <c r="B1881" s="19" t="s">
        <v>6340</v>
      </c>
      <c r="C1881" s="250">
        <v>62046318000</v>
      </c>
      <c r="D1881" s="261" t="s">
        <v>987</v>
      </c>
      <c r="E1881" s="143" t="str">
        <f t="shared" si="76"/>
        <v>Տաբատներ</v>
      </c>
      <c r="F1881" s="273" t="s">
        <v>7795</v>
      </c>
      <c r="G1881" s="144">
        <f>VLOOKUP(E1881,subcategory!A:B,2,0)</f>
        <v>93</v>
      </c>
      <c r="H1881" s="273" t="s">
        <v>20</v>
      </c>
      <c r="I1881" s="213" t="e">
        <f>VLOOKUP(H1881,gender!A:B,2,0)</f>
        <v>#N/A</v>
      </c>
      <c r="J1881" s="273">
        <v>495</v>
      </c>
      <c r="K1881" s="273">
        <v>495</v>
      </c>
      <c r="L1881" s="273">
        <v>1</v>
      </c>
      <c r="M1881" s="273" t="s">
        <v>2262</v>
      </c>
      <c r="N1881" s="144">
        <f>VLOOKUP(M1881,brand!A:B,2,0)</f>
        <v>823</v>
      </c>
      <c r="O1881" s="144"/>
      <c r="P1881" s="144" t="e">
        <f>VLOOKUP(O1881,country!A:B,2,0)</f>
        <v>#N/A</v>
      </c>
      <c r="Q1881" s="273" t="s">
        <v>440</v>
      </c>
      <c r="R1881" s="144" t="str">
        <f t="shared" si="77"/>
        <v>74% Պոլիեսթեր 24% Վիսկոզ</v>
      </c>
      <c r="S1881" s="144" t="s">
        <v>7510</v>
      </c>
      <c r="T1881" s="144" t="e">
        <f>VLOOKUP(R1881,material!A:B,2,0)</f>
        <v>#N/A</v>
      </c>
      <c r="U1881" s="141" t="s">
        <v>7645</v>
      </c>
      <c r="V1881" s="141"/>
      <c r="W1881" s="273">
        <v>36</v>
      </c>
      <c r="X1881" s="141">
        <f>VLOOKUP(W1881,SIZE!A:B,2,0)</f>
        <v>52</v>
      </c>
      <c r="Y1881" s="141">
        <v>0</v>
      </c>
      <c r="Z1881" s="141" t="s">
        <v>7779</v>
      </c>
      <c r="AA1881" s="141" t="e">
        <f>VLOOKUP(Z1881,COLOR!A:B,2,0)</f>
        <v>#N/A</v>
      </c>
      <c r="AB1881" s="130"/>
      <c r="AC1881" s="130"/>
      <c r="AD1881" s="130"/>
      <c r="AE1881" s="130"/>
      <c r="AF1881" s="130"/>
      <c r="AG1881" s="130"/>
      <c r="AH1881" s="130"/>
      <c r="AI1881" s="130"/>
      <c r="AJ1881" s="130"/>
      <c r="AK1881" s="130"/>
      <c r="AL1881" s="130"/>
      <c r="AM1881" s="130"/>
    </row>
    <row r="1882" spans="1:39" ht="20.25" customHeight="1">
      <c r="A1882" s="132">
        <v>1881</v>
      </c>
      <c r="B1882" s="19" t="s">
        <v>6341</v>
      </c>
      <c r="C1882" s="250">
        <v>61061000000</v>
      </c>
      <c r="D1882" s="263" t="s">
        <v>539</v>
      </c>
      <c r="E1882" s="143" t="str">
        <f t="shared" si="76"/>
        <v>Բլուզ</v>
      </c>
      <c r="F1882" s="273" t="s">
        <v>437</v>
      </c>
      <c r="G1882" s="144">
        <f>VLOOKUP(E1882,subcategory!A:B,2,0)</f>
        <v>77</v>
      </c>
      <c r="H1882" s="273" t="s">
        <v>20</v>
      </c>
      <c r="I1882" s="213" t="e">
        <f>VLOOKUP(H1882,gender!A:B,2,0)</f>
        <v>#N/A</v>
      </c>
      <c r="J1882" s="273">
        <v>210</v>
      </c>
      <c r="K1882" s="273">
        <v>210</v>
      </c>
      <c r="L1882" s="273">
        <v>1</v>
      </c>
      <c r="M1882" s="273" t="s">
        <v>2262</v>
      </c>
      <c r="N1882" s="144">
        <f>VLOOKUP(M1882,brand!A:B,2,0)</f>
        <v>823</v>
      </c>
      <c r="O1882" s="144"/>
      <c r="P1882" s="144" t="e">
        <f>VLOOKUP(O1882,country!A:B,2,0)</f>
        <v>#N/A</v>
      </c>
      <c r="Q1882" s="273" t="s">
        <v>440</v>
      </c>
      <c r="R1882" s="144" t="str">
        <f t="shared" si="77"/>
        <v>95% Բամբակ</v>
      </c>
      <c r="S1882" s="144" t="s">
        <v>7511</v>
      </c>
      <c r="T1882" s="144" t="e">
        <f>VLOOKUP(R1882,material!A:B,2,0)</f>
        <v>#N/A</v>
      </c>
      <c r="U1882" s="141" t="s">
        <v>7645</v>
      </c>
      <c r="V1882" s="141"/>
      <c r="W1882" s="273" t="s">
        <v>978</v>
      </c>
      <c r="X1882" s="141">
        <f>VLOOKUP(W1882,SIZE!A:B,2,0)</f>
        <v>126</v>
      </c>
      <c r="Y1882" s="141">
        <v>0</v>
      </c>
      <c r="Z1882" s="141" t="s">
        <v>1033</v>
      </c>
      <c r="AA1882" s="141">
        <f>VLOOKUP(Z1882,COLOR!A:B,2,0)</f>
        <v>20</v>
      </c>
      <c r="AB1882" s="130"/>
      <c r="AC1882" s="130"/>
      <c r="AD1882" s="130"/>
      <c r="AE1882" s="130"/>
      <c r="AF1882" s="130"/>
      <c r="AG1882" s="130"/>
      <c r="AH1882" s="130"/>
      <c r="AI1882" s="130"/>
      <c r="AJ1882" s="130"/>
      <c r="AK1882" s="130"/>
      <c r="AL1882" s="130"/>
      <c r="AM1882" s="130"/>
    </row>
    <row r="1883" spans="1:39" ht="20.25" customHeight="1">
      <c r="A1883" s="132">
        <v>1882</v>
      </c>
      <c r="B1883" s="19" t="s">
        <v>6342</v>
      </c>
      <c r="C1883" s="250">
        <v>61045300000</v>
      </c>
      <c r="D1883" s="261" t="s">
        <v>2213</v>
      </c>
      <c r="E1883" s="143" t="str">
        <f t="shared" si="76"/>
        <v>Կիսաշրջազգեստ</v>
      </c>
      <c r="F1883" s="273" t="s">
        <v>443</v>
      </c>
      <c r="G1883" s="144">
        <f>VLOOKUP(E1883,subcategory!A:B,2,0)</f>
        <v>53</v>
      </c>
      <c r="H1883" s="273" t="s">
        <v>20</v>
      </c>
      <c r="I1883" s="213" t="e">
        <f>VLOOKUP(H1883,gender!A:B,2,0)</f>
        <v>#N/A</v>
      </c>
      <c r="J1883" s="273">
        <v>125</v>
      </c>
      <c r="K1883" s="273">
        <v>125</v>
      </c>
      <c r="L1883" s="273">
        <v>1</v>
      </c>
      <c r="M1883" s="273" t="s">
        <v>2262</v>
      </c>
      <c r="N1883" s="144">
        <f>VLOOKUP(M1883,brand!A:B,2,0)</f>
        <v>823</v>
      </c>
      <c r="O1883" s="144"/>
      <c r="P1883" s="144" t="e">
        <f>VLOOKUP(O1883,country!A:B,2,0)</f>
        <v>#N/A</v>
      </c>
      <c r="Q1883" s="273" t="s">
        <v>568</v>
      </c>
      <c r="R1883" s="144" t="str">
        <f t="shared" si="77"/>
        <v>85% Պոլիեսթեր 12% Վիսկոզ</v>
      </c>
      <c r="S1883" s="144" t="s">
        <v>7512</v>
      </c>
      <c r="T1883" s="144" t="e">
        <f>VLOOKUP(R1883,material!A:B,2,0)</f>
        <v>#N/A</v>
      </c>
      <c r="U1883" s="141" t="s">
        <v>7645</v>
      </c>
      <c r="V1883" s="141"/>
      <c r="W1883" s="273" t="s">
        <v>825</v>
      </c>
      <c r="X1883" s="141">
        <f>VLOOKUP(W1883,SIZE!A:B,2,0)</f>
        <v>119</v>
      </c>
      <c r="Y1883" s="141">
        <v>0</v>
      </c>
      <c r="Z1883" s="141" t="s">
        <v>7765</v>
      </c>
      <c r="AA1883" s="141" t="e">
        <f>VLOOKUP(Z1883,COLOR!A:B,2,0)</f>
        <v>#N/A</v>
      </c>
      <c r="AB1883" s="130"/>
      <c r="AC1883" s="130"/>
      <c r="AD1883" s="130"/>
      <c r="AE1883" s="130"/>
      <c r="AF1883" s="130"/>
      <c r="AG1883" s="130"/>
      <c r="AH1883" s="130"/>
      <c r="AI1883" s="130"/>
      <c r="AJ1883" s="130"/>
      <c r="AK1883" s="130"/>
      <c r="AL1883" s="130"/>
      <c r="AM1883" s="130"/>
    </row>
    <row r="1884" spans="1:39" ht="20.25" customHeight="1">
      <c r="A1884" s="132">
        <v>1883</v>
      </c>
      <c r="B1884" s="19" t="s">
        <v>6343</v>
      </c>
      <c r="C1884" s="250">
        <v>61061000000</v>
      </c>
      <c r="D1884" s="261" t="s">
        <v>589</v>
      </c>
      <c r="E1884" s="143" t="str">
        <f t="shared" si="76"/>
        <v>Վերնաշապիկ</v>
      </c>
      <c r="F1884" s="273" t="s">
        <v>47</v>
      </c>
      <c r="G1884" s="144">
        <f>VLOOKUP(E1884,subcategory!A:B,2,0)</f>
        <v>82</v>
      </c>
      <c r="H1884" s="273" t="s">
        <v>20</v>
      </c>
      <c r="I1884" s="213" t="e">
        <f>VLOOKUP(H1884,gender!A:B,2,0)</f>
        <v>#N/A</v>
      </c>
      <c r="J1884" s="273">
        <v>250</v>
      </c>
      <c r="K1884" s="273">
        <v>250</v>
      </c>
      <c r="L1884" s="273">
        <v>1</v>
      </c>
      <c r="M1884" s="273" t="s">
        <v>2262</v>
      </c>
      <c r="N1884" s="144">
        <f>VLOOKUP(M1884,brand!A:B,2,0)</f>
        <v>823</v>
      </c>
      <c r="O1884" s="144"/>
      <c r="P1884" s="144" t="e">
        <f>VLOOKUP(O1884,country!A:B,2,0)</f>
        <v>#N/A</v>
      </c>
      <c r="Q1884" s="273" t="s">
        <v>436</v>
      </c>
      <c r="R1884" s="144" t="str">
        <f t="shared" si="77"/>
        <v>Բամբակ</v>
      </c>
      <c r="S1884" s="144" t="s">
        <v>25</v>
      </c>
      <c r="T1884" s="144">
        <f>VLOOKUP(R1884,material!A:B,2,0)</f>
        <v>9</v>
      </c>
      <c r="U1884" s="141" t="s">
        <v>7645</v>
      </c>
      <c r="V1884" s="141"/>
      <c r="W1884" s="273" t="s">
        <v>821</v>
      </c>
      <c r="X1884" s="141">
        <f>VLOOKUP(W1884,SIZE!A:B,2,0)</f>
        <v>3</v>
      </c>
      <c r="Y1884" s="141">
        <v>0</v>
      </c>
      <c r="Z1884" s="141" t="s">
        <v>1071</v>
      </c>
      <c r="AA1884" s="141">
        <f>VLOOKUP(Z1884,COLOR!A:B,2,0)</f>
        <v>12</v>
      </c>
      <c r="AB1884" s="130"/>
      <c r="AC1884" s="130"/>
      <c r="AD1884" s="130"/>
      <c r="AE1884" s="130"/>
      <c r="AF1884" s="130"/>
      <c r="AG1884" s="130"/>
      <c r="AH1884" s="130"/>
      <c r="AI1884" s="130"/>
      <c r="AJ1884" s="130"/>
      <c r="AK1884" s="130"/>
      <c r="AL1884" s="130"/>
      <c r="AM1884" s="130"/>
    </row>
    <row r="1885" spans="1:39" ht="20.25" customHeight="1">
      <c r="A1885" s="132">
        <v>1884</v>
      </c>
      <c r="B1885" s="19" t="s">
        <v>6344</v>
      </c>
      <c r="C1885" s="250">
        <v>61044900000</v>
      </c>
      <c r="D1885" s="261" t="s">
        <v>590</v>
      </c>
      <c r="E1885" s="143" t="str">
        <f t="shared" si="76"/>
        <v>Զգեստ</v>
      </c>
      <c r="F1885" s="273" t="s">
        <v>64</v>
      </c>
      <c r="G1885" s="144">
        <f>VLOOKUP(E1885,subcategory!A:B,2,0)</f>
        <v>43</v>
      </c>
      <c r="H1885" s="273" t="s">
        <v>20</v>
      </c>
      <c r="I1885" s="213" t="e">
        <f>VLOOKUP(H1885,gender!A:B,2,0)</f>
        <v>#N/A</v>
      </c>
      <c r="J1885" s="273">
        <v>330</v>
      </c>
      <c r="K1885" s="273">
        <v>330</v>
      </c>
      <c r="L1885" s="273">
        <v>1</v>
      </c>
      <c r="M1885" s="273" t="s">
        <v>2262</v>
      </c>
      <c r="N1885" s="144">
        <f>VLOOKUP(M1885,brand!A:B,2,0)</f>
        <v>823</v>
      </c>
      <c r="O1885" s="144"/>
      <c r="P1885" s="144" t="e">
        <f>VLOOKUP(O1885,country!A:B,2,0)</f>
        <v>#N/A</v>
      </c>
      <c r="Q1885" s="273" t="s">
        <v>568</v>
      </c>
      <c r="R1885" s="144" t="str">
        <f t="shared" si="77"/>
        <v>89% Վիսկոզ 11% Պոլիեսթեր</v>
      </c>
      <c r="S1885" s="144" t="s">
        <v>7513</v>
      </c>
      <c r="T1885" s="144" t="e">
        <f>VLOOKUP(R1885,material!A:B,2,0)</f>
        <v>#N/A</v>
      </c>
      <c r="U1885" s="141" t="s">
        <v>7645</v>
      </c>
      <c r="V1885" s="141"/>
      <c r="W1885" s="273">
        <v>42</v>
      </c>
      <c r="X1885" s="141">
        <f>VLOOKUP(W1885,SIZE!A:B,2,0)</f>
        <v>88</v>
      </c>
      <c r="Y1885" s="141">
        <v>0</v>
      </c>
      <c r="Z1885" s="141" t="s">
        <v>1061</v>
      </c>
      <c r="AA1885" s="141">
        <f>VLOOKUP(Z1885,COLOR!A:B,2,0)</f>
        <v>4</v>
      </c>
      <c r="AB1885" s="130"/>
      <c r="AC1885" s="130"/>
      <c r="AD1885" s="130"/>
      <c r="AE1885" s="130"/>
      <c r="AF1885" s="130"/>
      <c r="AG1885" s="130"/>
      <c r="AH1885" s="130"/>
      <c r="AI1885" s="130"/>
      <c r="AJ1885" s="130"/>
      <c r="AK1885" s="130"/>
      <c r="AL1885" s="130"/>
      <c r="AM1885" s="130"/>
    </row>
    <row r="1886" spans="1:39" ht="20.25" customHeight="1">
      <c r="A1886" s="132">
        <v>1885</v>
      </c>
      <c r="B1886" s="19" t="s">
        <v>6345</v>
      </c>
      <c r="C1886" s="250">
        <v>61091000000</v>
      </c>
      <c r="D1886" s="261" t="s">
        <v>856</v>
      </c>
      <c r="E1886" s="143" t="str">
        <f t="shared" si="76"/>
        <v>Շապիկ</v>
      </c>
      <c r="F1886" s="273" t="s">
        <v>46</v>
      </c>
      <c r="G1886" s="144">
        <f>VLOOKUP(E1886,subcategory!A:B,2,0)</f>
        <v>73</v>
      </c>
      <c r="H1886" s="273" t="s">
        <v>20</v>
      </c>
      <c r="I1886" s="213" t="e">
        <f>VLOOKUP(H1886,gender!A:B,2,0)</f>
        <v>#N/A</v>
      </c>
      <c r="J1886" s="273">
        <v>140</v>
      </c>
      <c r="K1886" s="273">
        <v>140</v>
      </c>
      <c r="L1886" s="273">
        <v>1</v>
      </c>
      <c r="M1886" s="273" t="s">
        <v>2262</v>
      </c>
      <c r="N1886" s="144">
        <f>VLOOKUP(M1886,brand!A:B,2,0)</f>
        <v>823</v>
      </c>
      <c r="O1886" s="144"/>
      <c r="P1886" s="144" t="e">
        <f>VLOOKUP(O1886,country!A:B,2,0)</f>
        <v>#N/A</v>
      </c>
      <c r="Q1886" s="273" t="s">
        <v>436</v>
      </c>
      <c r="R1886" s="144" t="str">
        <f t="shared" si="77"/>
        <v>50% Բամբակ 50% Ակրիլ</v>
      </c>
      <c r="S1886" s="144" t="s">
        <v>7514</v>
      </c>
      <c r="T1886" s="144" t="e">
        <f>VLOOKUP(R1886,material!A:B,2,0)</f>
        <v>#N/A</v>
      </c>
      <c r="U1886" s="141" t="s">
        <v>7645</v>
      </c>
      <c r="V1886" s="141"/>
      <c r="W1886" s="273" t="s">
        <v>810</v>
      </c>
      <c r="X1886" s="141">
        <f>VLOOKUP(W1886,SIZE!A:B,2,0)</f>
        <v>122</v>
      </c>
      <c r="Y1886" s="141">
        <v>0</v>
      </c>
      <c r="Z1886" s="141" t="s">
        <v>1080</v>
      </c>
      <c r="AA1886" s="141">
        <f>VLOOKUP(Z1886,COLOR!A:B,2,0)</f>
        <v>13</v>
      </c>
      <c r="AB1886" s="130"/>
      <c r="AC1886" s="130"/>
      <c r="AD1886" s="130"/>
      <c r="AE1886" s="130"/>
      <c r="AF1886" s="130"/>
      <c r="AG1886" s="130"/>
      <c r="AH1886" s="130"/>
      <c r="AI1886" s="130"/>
      <c r="AJ1886" s="130"/>
      <c r="AK1886" s="130"/>
      <c r="AL1886" s="130"/>
      <c r="AM1886" s="130"/>
    </row>
    <row r="1887" spans="1:39" ht="20.25" customHeight="1">
      <c r="A1887" s="132">
        <v>1886</v>
      </c>
      <c r="B1887" s="19" t="s">
        <v>6346</v>
      </c>
      <c r="C1887" s="250">
        <v>65050090000</v>
      </c>
      <c r="D1887" s="261" t="s">
        <v>7061</v>
      </c>
      <c r="E1887" s="143" t="str">
        <f t="shared" si="76"/>
        <v>Գլխարկ</v>
      </c>
      <c r="F1887" s="273" t="s">
        <v>73</v>
      </c>
      <c r="G1887" s="144">
        <f>VLOOKUP(E1887,subcategory!A:B,2,0)</f>
        <v>5</v>
      </c>
      <c r="H1887" s="273" t="s">
        <v>20</v>
      </c>
      <c r="I1887" s="213" t="e">
        <f>VLOOKUP(H1887,gender!A:B,2,0)</f>
        <v>#N/A</v>
      </c>
      <c r="J1887" s="273">
        <v>165</v>
      </c>
      <c r="K1887" s="273">
        <v>165</v>
      </c>
      <c r="L1887" s="273">
        <v>1</v>
      </c>
      <c r="M1887" s="273" t="s">
        <v>2262</v>
      </c>
      <c r="N1887" s="144">
        <f>VLOOKUP(M1887,brand!A:B,2,0)</f>
        <v>823</v>
      </c>
      <c r="O1887" s="144"/>
      <c r="P1887" s="144" t="e">
        <f>VLOOKUP(O1887,country!A:B,2,0)</f>
        <v>#N/A</v>
      </c>
      <c r="Q1887" s="273" t="s">
        <v>436</v>
      </c>
      <c r="R1887" s="144" t="str">
        <f t="shared" si="77"/>
        <v>62% Թուղթ 30% Պոլիեսթեր</v>
      </c>
      <c r="S1887" s="144" t="s">
        <v>7515</v>
      </c>
      <c r="T1887" s="144" t="e">
        <f>VLOOKUP(R1887,material!A:B,2,0)</f>
        <v>#N/A</v>
      </c>
      <c r="U1887" s="141" t="s">
        <v>7645</v>
      </c>
      <c r="V1887" s="141"/>
      <c r="W1887" s="273" t="s">
        <v>7660</v>
      </c>
      <c r="X1887" s="141">
        <f>VLOOKUP(W1887,SIZE!A:B,2,0)</f>
        <v>311</v>
      </c>
      <c r="Y1887" s="141">
        <v>0</v>
      </c>
      <c r="Z1887" s="141" t="s">
        <v>7765</v>
      </c>
      <c r="AA1887" s="141" t="e">
        <f>VLOOKUP(Z1887,COLOR!A:B,2,0)</f>
        <v>#N/A</v>
      </c>
      <c r="AB1887" s="130"/>
      <c r="AC1887" s="130"/>
      <c r="AD1887" s="130"/>
      <c r="AE1887" s="130"/>
      <c r="AF1887" s="130"/>
      <c r="AG1887" s="130"/>
      <c r="AH1887" s="130"/>
      <c r="AI1887" s="130"/>
      <c r="AJ1887" s="130"/>
      <c r="AK1887" s="130"/>
      <c r="AL1887" s="130"/>
      <c r="AM1887" s="130"/>
    </row>
    <row r="1888" spans="1:39" ht="20.25" customHeight="1">
      <c r="A1888" s="132">
        <v>1887</v>
      </c>
      <c r="B1888" s="19" t="s">
        <v>6347</v>
      </c>
      <c r="C1888" s="250">
        <v>42029900000</v>
      </c>
      <c r="D1888" s="261" t="s">
        <v>7062</v>
      </c>
      <c r="E1888" s="143" t="str">
        <f t="shared" si="76"/>
        <v>Պայուսակ</v>
      </c>
      <c r="F1888" s="273" t="s">
        <v>120</v>
      </c>
      <c r="G1888" s="144">
        <f>VLOOKUP(E1888,subcategory!A:B,2,0)</f>
        <v>12</v>
      </c>
      <c r="H1888" s="273" t="s">
        <v>20</v>
      </c>
      <c r="I1888" s="213" t="e">
        <f>VLOOKUP(H1888,gender!A:B,2,0)</f>
        <v>#N/A</v>
      </c>
      <c r="J1888" s="273">
        <v>585</v>
      </c>
      <c r="K1888" s="273">
        <v>585</v>
      </c>
      <c r="L1888" s="273">
        <v>1</v>
      </c>
      <c r="M1888" s="273" t="s">
        <v>2262</v>
      </c>
      <c r="N1888" s="144">
        <f>VLOOKUP(M1888,brand!A:B,2,0)</f>
        <v>823</v>
      </c>
      <c r="O1888" s="144"/>
      <c r="P1888" s="144" t="e">
        <f>VLOOKUP(O1888,country!A:B,2,0)</f>
        <v>#N/A</v>
      </c>
      <c r="Q1888" s="273" t="s">
        <v>436</v>
      </c>
      <c r="R1888" s="144" t="str">
        <f t="shared" si="77"/>
        <v>100% Թուղթ</v>
      </c>
      <c r="S1888" s="144" t="s">
        <v>7516</v>
      </c>
      <c r="T1888" s="144" t="e">
        <f>VLOOKUP(R1888,material!A:B,2,0)</f>
        <v>#N/A</v>
      </c>
      <c r="U1888" s="141" t="s">
        <v>7645</v>
      </c>
      <c r="V1888" s="141"/>
      <c r="W1888" s="273" t="s">
        <v>7660</v>
      </c>
      <c r="X1888" s="141">
        <f>VLOOKUP(W1888,SIZE!A:B,2,0)</f>
        <v>311</v>
      </c>
      <c r="Y1888" s="141">
        <v>0</v>
      </c>
      <c r="Z1888" s="141" t="s">
        <v>7765</v>
      </c>
      <c r="AA1888" s="141" t="e">
        <f>VLOOKUP(Z1888,COLOR!A:B,2,0)</f>
        <v>#N/A</v>
      </c>
      <c r="AB1888" s="130"/>
      <c r="AC1888" s="130"/>
      <c r="AD1888" s="130"/>
      <c r="AE1888" s="130"/>
      <c r="AF1888" s="130"/>
      <c r="AG1888" s="130"/>
      <c r="AH1888" s="130"/>
      <c r="AI1888" s="130"/>
      <c r="AJ1888" s="130"/>
      <c r="AK1888" s="130"/>
      <c r="AL1888" s="130"/>
      <c r="AM1888" s="130"/>
    </row>
    <row r="1889" spans="1:39" ht="20.25" customHeight="1">
      <c r="A1889" s="132">
        <v>1888</v>
      </c>
      <c r="B1889" s="19" t="s">
        <v>6348</v>
      </c>
      <c r="C1889" s="250">
        <v>61044300000</v>
      </c>
      <c r="D1889" s="261" t="s">
        <v>2005</v>
      </c>
      <c r="E1889" s="143" t="str">
        <f t="shared" si="76"/>
        <v>Զգեստ</v>
      </c>
      <c r="F1889" s="273" t="s">
        <v>64</v>
      </c>
      <c r="G1889" s="144">
        <f>VLOOKUP(E1889,subcategory!A:B,2,0)</f>
        <v>43</v>
      </c>
      <c r="H1889" s="273" t="s">
        <v>20</v>
      </c>
      <c r="I1889" s="213" t="e">
        <f>VLOOKUP(H1889,gender!A:B,2,0)</f>
        <v>#N/A</v>
      </c>
      <c r="J1889" s="273">
        <v>325</v>
      </c>
      <c r="K1889" s="273">
        <v>325</v>
      </c>
      <c r="L1889" s="273">
        <v>1</v>
      </c>
      <c r="M1889" s="273" t="s">
        <v>2262</v>
      </c>
      <c r="N1889" s="144">
        <f>VLOOKUP(M1889,brand!A:B,2,0)</f>
        <v>823</v>
      </c>
      <c r="O1889" s="144"/>
      <c r="P1889" s="144" t="e">
        <f>VLOOKUP(O1889,country!A:B,2,0)</f>
        <v>#N/A</v>
      </c>
      <c r="Q1889" s="273" t="s">
        <v>2818</v>
      </c>
      <c r="R1889" s="144" t="str">
        <f t="shared" si="77"/>
        <v>74% Պոլիեսթեր 19% Վիսկոզ</v>
      </c>
      <c r="S1889" s="144" t="s">
        <v>7517</v>
      </c>
      <c r="T1889" s="144" t="e">
        <f>VLOOKUP(R1889,material!A:B,2,0)</f>
        <v>#N/A</v>
      </c>
      <c r="U1889" s="141" t="s">
        <v>7645</v>
      </c>
      <c r="V1889" s="141"/>
      <c r="W1889" s="273">
        <v>38</v>
      </c>
      <c r="X1889" s="141">
        <f>VLOOKUP(W1889,SIZE!A:B,2,0)</f>
        <v>64</v>
      </c>
      <c r="Y1889" s="141">
        <v>0</v>
      </c>
      <c r="Z1889" s="141" t="s">
        <v>1033</v>
      </c>
      <c r="AA1889" s="141">
        <f>VLOOKUP(Z1889,COLOR!A:B,2,0)</f>
        <v>20</v>
      </c>
      <c r="AB1889" s="130"/>
      <c r="AC1889" s="130"/>
      <c r="AD1889" s="130"/>
      <c r="AE1889" s="130"/>
      <c r="AF1889" s="130"/>
      <c r="AG1889" s="130"/>
      <c r="AH1889" s="130"/>
      <c r="AI1889" s="130"/>
      <c r="AJ1889" s="130"/>
      <c r="AK1889" s="130"/>
      <c r="AL1889" s="130"/>
      <c r="AM1889" s="130"/>
    </row>
    <row r="1890" spans="1:39" ht="20.25" customHeight="1">
      <c r="A1890" s="132">
        <v>1889</v>
      </c>
      <c r="B1890" s="19" t="s">
        <v>6349</v>
      </c>
      <c r="C1890" s="250">
        <v>61091000000</v>
      </c>
      <c r="D1890" s="261" t="s">
        <v>856</v>
      </c>
      <c r="E1890" s="143" t="str">
        <f t="shared" si="76"/>
        <v>Շապիկ</v>
      </c>
      <c r="F1890" s="273" t="s">
        <v>46</v>
      </c>
      <c r="G1890" s="144">
        <f>VLOOKUP(E1890,subcategory!A:B,2,0)</f>
        <v>73</v>
      </c>
      <c r="H1890" s="273" t="s">
        <v>20</v>
      </c>
      <c r="I1890" s="213" t="e">
        <f>VLOOKUP(H1890,gender!A:B,2,0)</f>
        <v>#N/A</v>
      </c>
      <c r="J1890" s="273">
        <v>125</v>
      </c>
      <c r="K1890" s="273">
        <v>125</v>
      </c>
      <c r="L1890" s="273">
        <v>1</v>
      </c>
      <c r="M1890" s="273" t="s">
        <v>2262</v>
      </c>
      <c r="N1890" s="144">
        <f>VLOOKUP(M1890,brand!A:B,2,0)</f>
        <v>823</v>
      </c>
      <c r="O1890" s="144"/>
      <c r="P1890" s="144" t="e">
        <f>VLOOKUP(O1890,country!A:B,2,0)</f>
        <v>#N/A</v>
      </c>
      <c r="Q1890" s="273" t="s">
        <v>436</v>
      </c>
      <c r="R1890" s="144" t="str">
        <f t="shared" si="77"/>
        <v>Բամբակ</v>
      </c>
      <c r="S1890" s="144" t="s">
        <v>25</v>
      </c>
      <c r="T1890" s="144">
        <f>VLOOKUP(R1890,material!A:B,2,0)</f>
        <v>9</v>
      </c>
      <c r="U1890" s="141" t="s">
        <v>7645</v>
      </c>
      <c r="V1890" s="141"/>
      <c r="W1890" s="273" t="s">
        <v>858</v>
      </c>
      <c r="X1890" s="141">
        <f>VLOOKUP(W1890,SIZE!A:B,2,0)</f>
        <v>1</v>
      </c>
      <c r="Y1890" s="141">
        <v>0</v>
      </c>
      <c r="Z1890" s="141" t="s">
        <v>1057</v>
      </c>
      <c r="AA1890" s="141">
        <f>VLOOKUP(Z1890,COLOR!A:B,2,0)</f>
        <v>5</v>
      </c>
      <c r="AB1890" s="130"/>
      <c r="AC1890" s="130"/>
      <c r="AD1890" s="130"/>
      <c r="AE1890" s="130"/>
      <c r="AF1890" s="130"/>
      <c r="AG1890" s="130"/>
      <c r="AH1890" s="130"/>
      <c r="AI1890" s="130"/>
      <c r="AJ1890" s="130"/>
      <c r="AK1890" s="130"/>
      <c r="AL1890" s="130"/>
      <c r="AM1890" s="130"/>
    </row>
    <row r="1891" spans="1:39" ht="20.25" customHeight="1">
      <c r="A1891" s="132">
        <v>1890</v>
      </c>
      <c r="B1891" s="19" t="s">
        <v>6350</v>
      </c>
      <c r="C1891" s="250">
        <v>61091000000</v>
      </c>
      <c r="D1891" s="261" t="s">
        <v>7063</v>
      </c>
      <c r="E1891" s="143" t="str">
        <f t="shared" si="76"/>
        <v>Տոպ</v>
      </c>
      <c r="F1891" s="273" t="s">
        <v>379</v>
      </c>
      <c r="G1891" s="144">
        <f>VLOOKUP(E1891,subcategory!A:B,2,0)</f>
        <v>249</v>
      </c>
      <c r="H1891" s="273" t="s">
        <v>20</v>
      </c>
      <c r="I1891" s="213" t="e">
        <f>VLOOKUP(H1891,gender!A:B,2,0)</f>
        <v>#N/A</v>
      </c>
      <c r="J1891" s="273">
        <v>430</v>
      </c>
      <c r="K1891" s="273">
        <v>430</v>
      </c>
      <c r="L1891" s="273">
        <v>1</v>
      </c>
      <c r="M1891" s="273" t="s">
        <v>2262</v>
      </c>
      <c r="N1891" s="144">
        <f>VLOOKUP(M1891,brand!A:B,2,0)</f>
        <v>823</v>
      </c>
      <c r="O1891" s="144"/>
      <c r="P1891" s="144" t="e">
        <f>VLOOKUP(O1891,country!A:B,2,0)</f>
        <v>#N/A</v>
      </c>
      <c r="Q1891" s="273" t="s">
        <v>436</v>
      </c>
      <c r="R1891" s="144" t="str">
        <f t="shared" si="77"/>
        <v>Բամբակ, Ջինս</v>
      </c>
      <c r="S1891" s="144" t="s">
        <v>7518</v>
      </c>
      <c r="T1891" s="144" t="e">
        <f>VLOOKUP(R1891,material!A:B,2,0)</f>
        <v>#N/A</v>
      </c>
      <c r="U1891" s="141" t="s">
        <v>7645</v>
      </c>
      <c r="V1891" s="141"/>
      <c r="W1891" s="273">
        <v>34</v>
      </c>
      <c r="X1891" s="141">
        <f>VLOOKUP(W1891,SIZE!A:B,2,0)</f>
        <v>41</v>
      </c>
      <c r="Y1891" s="141">
        <v>0</v>
      </c>
      <c r="Z1891" s="141" t="s">
        <v>1071</v>
      </c>
      <c r="AA1891" s="141">
        <f>VLOOKUP(Z1891,COLOR!A:B,2,0)</f>
        <v>12</v>
      </c>
      <c r="AB1891" s="130"/>
      <c r="AC1891" s="130"/>
      <c r="AD1891" s="130"/>
      <c r="AE1891" s="130"/>
      <c r="AF1891" s="130"/>
      <c r="AG1891" s="130"/>
      <c r="AH1891" s="130"/>
      <c r="AI1891" s="130"/>
      <c r="AJ1891" s="130"/>
      <c r="AK1891" s="130"/>
      <c r="AL1891" s="130"/>
      <c r="AM1891" s="130"/>
    </row>
    <row r="1892" spans="1:39" ht="20.25" customHeight="1">
      <c r="A1892" s="132">
        <v>1891</v>
      </c>
      <c r="B1892" s="19" t="s">
        <v>6351</v>
      </c>
      <c r="C1892" s="250">
        <v>61034300090</v>
      </c>
      <c r="D1892" s="261" t="s">
        <v>1008</v>
      </c>
      <c r="E1892" s="143" t="str">
        <f t="shared" si="76"/>
        <v>Շորտ</v>
      </c>
      <c r="F1892" s="273" t="s">
        <v>69</v>
      </c>
      <c r="G1892" s="144">
        <f>VLOOKUP(E1892,subcategory!A:B,2,0)</f>
        <v>24</v>
      </c>
      <c r="H1892" s="273" t="s">
        <v>10</v>
      </c>
      <c r="I1892" s="213" t="e">
        <f>VLOOKUP(H1892,gender!A:B,2,0)</f>
        <v>#N/A</v>
      </c>
      <c r="J1892" s="273">
        <v>220</v>
      </c>
      <c r="K1892" s="273">
        <v>220</v>
      </c>
      <c r="L1892" s="273">
        <v>1</v>
      </c>
      <c r="M1892" s="273" t="s">
        <v>2262</v>
      </c>
      <c r="N1892" s="144">
        <f>VLOOKUP(M1892,brand!A:B,2,0)</f>
        <v>823</v>
      </c>
      <c r="O1892" s="144"/>
      <c r="P1892" s="144" t="e">
        <f>VLOOKUP(O1892,country!A:B,2,0)</f>
        <v>#N/A</v>
      </c>
      <c r="Q1892" s="273" t="s">
        <v>436</v>
      </c>
      <c r="R1892" s="144" t="str">
        <f t="shared" si="77"/>
        <v>68% Պոլիեսթեր 34% Բամբակ</v>
      </c>
      <c r="S1892" s="144" t="s">
        <v>7519</v>
      </c>
      <c r="T1892" s="144" t="e">
        <f>VLOOKUP(R1892,material!A:B,2,0)</f>
        <v>#N/A</v>
      </c>
      <c r="U1892" s="141" t="s">
        <v>7645</v>
      </c>
      <c r="V1892" s="141"/>
      <c r="W1892" s="273" t="s">
        <v>978</v>
      </c>
      <c r="X1892" s="141">
        <f>VLOOKUP(W1892,SIZE!A:B,2,0)</f>
        <v>126</v>
      </c>
      <c r="Y1892" s="141">
        <v>0</v>
      </c>
      <c r="Z1892" s="141" t="s">
        <v>7777</v>
      </c>
      <c r="AA1892" s="141" t="e">
        <f>VLOOKUP(Z1892,COLOR!A:B,2,0)</f>
        <v>#N/A</v>
      </c>
      <c r="AB1892" s="130"/>
      <c r="AC1892" s="130"/>
      <c r="AD1892" s="130"/>
      <c r="AE1892" s="130"/>
      <c r="AF1892" s="130"/>
      <c r="AG1892" s="130"/>
      <c r="AH1892" s="130"/>
      <c r="AI1892" s="130"/>
      <c r="AJ1892" s="130"/>
      <c r="AK1892" s="130"/>
      <c r="AL1892" s="130"/>
      <c r="AM1892" s="130"/>
    </row>
    <row r="1893" spans="1:39" ht="20.25" customHeight="1">
      <c r="A1893" s="132">
        <v>1892</v>
      </c>
      <c r="B1893" s="19" t="s">
        <v>6352</v>
      </c>
      <c r="C1893" s="250">
        <v>62034235000</v>
      </c>
      <c r="D1893" s="261" t="s">
        <v>6796</v>
      </c>
      <c r="E1893" s="143" t="str">
        <f t="shared" si="76"/>
        <v>Տաբատներ</v>
      </c>
      <c r="F1893" s="273" t="s">
        <v>7795</v>
      </c>
      <c r="G1893" s="144">
        <f>VLOOKUP(E1893,subcategory!A:B,2,0)</f>
        <v>93</v>
      </c>
      <c r="H1893" s="273" t="s">
        <v>10</v>
      </c>
      <c r="I1893" s="213" t="e">
        <f>VLOOKUP(H1893,gender!A:B,2,0)</f>
        <v>#N/A</v>
      </c>
      <c r="J1893" s="273">
        <v>295</v>
      </c>
      <c r="K1893" s="273">
        <v>295</v>
      </c>
      <c r="L1893" s="273">
        <v>1</v>
      </c>
      <c r="M1893" s="273" t="s">
        <v>2262</v>
      </c>
      <c r="N1893" s="144">
        <f>VLOOKUP(M1893,brand!A:B,2,0)</f>
        <v>823</v>
      </c>
      <c r="O1893" s="144"/>
      <c r="P1893" s="144" t="e">
        <f>VLOOKUP(O1893,country!A:B,2,0)</f>
        <v>#N/A</v>
      </c>
      <c r="Q1893" s="273" t="s">
        <v>440</v>
      </c>
      <c r="R1893" s="144" t="str">
        <f t="shared" si="77"/>
        <v>65% Բամբ 35% Պոլիեսթեր</v>
      </c>
      <c r="S1893" s="144" t="s">
        <v>7520</v>
      </c>
      <c r="T1893" s="144" t="e">
        <f>VLOOKUP(R1893,material!A:B,2,0)</f>
        <v>#N/A</v>
      </c>
      <c r="U1893" s="141" t="s">
        <v>7645</v>
      </c>
      <c r="V1893" s="141"/>
      <c r="W1893" s="273">
        <v>44</v>
      </c>
      <c r="X1893" s="141">
        <f>VLOOKUP(W1893,SIZE!A:B,2,0)</f>
        <v>95</v>
      </c>
      <c r="Y1893" s="141">
        <v>0</v>
      </c>
      <c r="Z1893" s="141" t="s">
        <v>7779</v>
      </c>
      <c r="AA1893" s="141" t="e">
        <f>VLOOKUP(Z1893,COLOR!A:B,2,0)</f>
        <v>#N/A</v>
      </c>
      <c r="AB1893" s="130"/>
      <c r="AC1893" s="130"/>
      <c r="AD1893" s="130"/>
      <c r="AE1893" s="130"/>
      <c r="AF1893" s="130"/>
      <c r="AG1893" s="130"/>
      <c r="AH1893" s="130"/>
      <c r="AI1893" s="130"/>
      <c r="AJ1893" s="130"/>
      <c r="AK1893" s="130"/>
      <c r="AL1893" s="130"/>
      <c r="AM1893" s="130"/>
    </row>
    <row r="1894" spans="1:39" ht="20.25" customHeight="1">
      <c r="A1894" s="132">
        <v>1893</v>
      </c>
      <c r="B1894" s="19" t="s">
        <v>6353</v>
      </c>
      <c r="C1894" s="252">
        <v>61061000000</v>
      </c>
      <c r="D1894" s="263" t="s">
        <v>976</v>
      </c>
      <c r="E1894" s="143" t="str">
        <f t="shared" si="76"/>
        <v>Բլուզ Կարճ</v>
      </c>
      <c r="F1894" s="273" t="s">
        <v>7144</v>
      </c>
      <c r="G1894" s="144" t="e">
        <f>VLOOKUP(E1894,subcategory!A:B,2,0)</f>
        <v>#N/A</v>
      </c>
      <c r="H1894" s="273" t="s">
        <v>55</v>
      </c>
      <c r="I1894" s="213" t="e">
        <f>VLOOKUP(H1894,gender!A:B,2,0)</f>
        <v>#N/A</v>
      </c>
      <c r="J1894" s="273">
        <v>130</v>
      </c>
      <c r="K1894" s="273">
        <v>130</v>
      </c>
      <c r="L1894" s="273">
        <v>1</v>
      </c>
      <c r="M1894" s="273" t="s">
        <v>2262</v>
      </c>
      <c r="N1894" s="144">
        <f>VLOOKUP(M1894,brand!A:B,2,0)</f>
        <v>823</v>
      </c>
      <c r="O1894" s="144"/>
      <c r="P1894" s="144" t="e">
        <f>VLOOKUP(O1894,country!A:B,2,0)</f>
        <v>#N/A</v>
      </c>
      <c r="Q1894" s="273" t="s">
        <v>436</v>
      </c>
      <c r="R1894" s="144" t="str">
        <f t="shared" si="77"/>
        <v>60% Պոլի 40% Բամբակ</v>
      </c>
      <c r="S1894" s="144" t="s">
        <v>7521</v>
      </c>
      <c r="T1894" s="144" t="e">
        <f>VLOOKUP(R1894,material!A:B,2,0)</f>
        <v>#N/A</v>
      </c>
      <c r="U1894" s="141" t="s">
        <v>7645</v>
      </c>
      <c r="V1894" s="141"/>
      <c r="W1894" s="273" t="s">
        <v>810</v>
      </c>
      <c r="X1894" s="141">
        <f>VLOOKUP(W1894,SIZE!A:B,2,0)</f>
        <v>122</v>
      </c>
      <c r="Y1894" s="141">
        <v>0</v>
      </c>
      <c r="Z1894" s="141" t="s">
        <v>1071</v>
      </c>
      <c r="AA1894" s="141">
        <f>VLOOKUP(Z1894,COLOR!A:B,2,0)</f>
        <v>12</v>
      </c>
      <c r="AB1894" s="130"/>
      <c r="AC1894" s="130"/>
      <c r="AD1894" s="130"/>
      <c r="AE1894" s="130"/>
      <c r="AF1894" s="130"/>
      <c r="AG1894" s="130"/>
      <c r="AH1894" s="130"/>
      <c r="AI1894" s="130"/>
      <c r="AJ1894" s="130"/>
      <c r="AK1894" s="130"/>
      <c r="AL1894" s="130"/>
      <c r="AM1894" s="130"/>
    </row>
    <row r="1895" spans="1:39" ht="20.25" customHeight="1">
      <c r="A1895" s="132">
        <v>1894</v>
      </c>
      <c r="B1895" s="19" t="s">
        <v>6354</v>
      </c>
      <c r="C1895" s="250">
        <v>61061000000</v>
      </c>
      <c r="D1895" s="263" t="s">
        <v>539</v>
      </c>
      <c r="E1895" s="143" t="str">
        <f t="shared" si="76"/>
        <v>Բլուզ</v>
      </c>
      <c r="F1895" s="273" t="s">
        <v>437</v>
      </c>
      <c r="G1895" s="144">
        <f>VLOOKUP(E1895,subcategory!A:B,2,0)</f>
        <v>77</v>
      </c>
      <c r="H1895" s="273" t="s">
        <v>20</v>
      </c>
      <c r="I1895" s="213" t="e">
        <f>VLOOKUP(H1895,gender!A:B,2,0)</f>
        <v>#N/A</v>
      </c>
      <c r="J1895" s="273">
        <v>120</v>
      </c>
      <c r="K1895" s="273">
        <v>120</v>
      </c>
      <c r="L1895" s="273">
        <v>1</v>
      </c>
      <c r="M1895" s="273" t="s">
        <v>2262</v>
      </c>
      <c r="N1895" s="144">
        <f>VLOOKUP(M1895,brand!A:B,2,0)</f>
        <v>823</v>
      </c>
      <c r="O1895" s="144"/>
      <c r="P1895" s="144" t="e">
        <f>VLOOKUP(O1895,country!A:B,2,0)</f>
        <v>#N/A</v>
      </c>
      <c r="Q1895" s="273" t="s">
        <v>440</v>
      </c>
      <c r="R1895" s="144" t="str">
        <f t="shared" si="77"/>
        <v>95% Բամբակ</v>
      </c>
      <c r="S1895" s="144" t="s">
        <v>7511</v>
      </c>
      <c r="T1895" s="144" t="e">
        <f>VLOOKUP(R1895,material!A:B,2,0)</f>
        <v>#N/A</v>
      </c>
      <c r="U1895" s="141" t="s">
        <v>7645</v>
      </c>
      <c r="V1895" s="141"/>
      <c r="W1895" s="273" t="s">
        <v>858</v>
      </c>
      <c r="X1895" s="141">
        <f>VLOOKUP(W1895,SIZE!A:B,2,0)</f>
        <v>1</v>
      </c>
      <c r="Y1895" s="141">
        <v>0</v>
      </c>
      <c r="Z1895" s="141" t="s">
        <v>7777</v>
      </c>
      <c r="AA1895" s="141" t="e">
        <f>VLOOKUP(Z1895,COLOR!A:B,2,0)</f>
        <v>#N/A</v>
      </c>
      <c r="AB1895" s="130"/>
      <c r="AC1895" s="130"/>
      <c r="AD1895" s="130"/>
      <c r="AE1895" s="130"/>
      <c r="AF1895" s="130"/>
      <c r="AG1895" s="130"/>
      <c r="AH1895" s="130"/>
      <c r="AI1895" s="130"/>
      <c r="AJ1895" s="130"/>
      <c r="AK1895" s="130"/>
      <c r="AL1895" s="130"/>
      <c r="AM1895" s="130"/>
    </row>
    <row r="1896" spans="1:39" ht="20.25" customHeight="1">
      <c r="A1896" s="132">
        <v>1895</v>
      </c>
      <c r="B1896" s="19" t="s">
        <v>6355</v>
      </c>
      <c r="C1896" s="250">
        <v>61046200000</v>
      </c>
      <c r="D1896" s="261" t="s">
        <v>588</v>
      </c>
      <c r="E1896" s="143" t="str">
        <f t="shared" si="76"/>
        <v>Շորտ</v>
      </c>
      <c r="F1896" s="273" t="s">
        <v>69</v>
      </c>
      <c r="G1896" s="144">
        <f>VLOOKUP(E1896,subcategory!A:B,2,0)</f>
        <v>24</v>
      </c>
      <c r="H1896" s="273" t="s">
        <v>20</v>
      </c>
      <c r="I1896" s="213" t="e">
        <f>VLOOKUP(H1896,gender!A:B,2,0)</f>
        <v>#N/A</v>
      </c>
      <c r="J1896" s="273">
        <v>130</v>
      </c>
      <c r="K1896" s="273">
        <v>130</v>
      </c>
      <c r="L1896" s="273">
        <v>1</v>
      </c>
      <c r="M1896" s="273" t="s">
        <v>2262</v>
      </c>
      <c r="N1896" s="144">
        <f>VLOOKUP(M1896,brand!A:B,2,0)</f>
        <v>823</v>
      </c>
      <c r="O1896" s="144"/>
      <c r="P1896" s="144" t="e">
        <f>VLOOKUP(O1896,country!A:B,2,0)</f>
        <v>#N/A</v>
      </c>
      <c r="Q1896" s="273" t="s">
        <v>436</v>
      </c>
      <c r="R1896" s="144" t="str">
        <f t="shared" si="77"/>
        <v>Բամբակ</v>
      </c>
      <c r="S1896" s="144" t="s">
        <v>25</v>
      </c>
      <c r="T1896" s="144">
        <f>VLOOKUP(R1896,material!A:B,2,0)</f>
        <v>9</v>
      </c>
      <c r="U1896" s="141" t="s">
        <v>7645</v>
      </c>
      <c r="V1896" s="141"/>
      <c r="W1896" s="273" t="s">
        <v>810</v>
      </c>
      <c r="X1896" s="141">
        <f>VLOOKUP(W1896,SIZE!A:B,2,0)</f>
        <v>122</v>
      </c>
      <c r="Y1896" s="141">
        <v>0</v>
      </c>
      <c r="Z1896" s="141" t="s">
        <v>1061</v>
      </c>
      <c r="AA1896" s="141">
        <f>VLOOKUP(Z1896,COLOR!A:B,2,0)</f>
        <v>4</v>
      </c>
      <c r="AB1896" s="130"/>
      <c r="AC1896" s="130"/>
      <c r="AD1896" s="130"/>
      <c r="AE1896" s="130"/>
      <c r="AF1896" s="130"/>
      <c r="AG1896" s="130"/>
      <c r="AH1896" s="130"/>
      <c r="AI1896" s="130"/>
      <c r="AJ1896" s="130"/>
      <c r="AK1896" s="130"/>
      <c r="AL1896" s="130"/>
      <c r="AM1896" s="130"/>
    </row>
    <row r="1897" spans="1:39" ht="20.25" customHeight="1">
      <c r="A1897" s="132">
        <v>1896</v>
      </c>
      <c r="B1897" s="19" t="s">
        <v>6356</v>
      </c>
      <c r="C1897" s="250">
        <v>61061000000</v>
      </c>
      <c r="D1897" s="261" t="s">
        <v>589</v>
      </c>
      <c r="E1897" s="143" t="str">
        <f t="shared" si="76"/>
        <v>Վերնաշապիկ</v>
      </c>
      <c r="F1897" s="273" t="s">
        <v>47</v>
      </c>
      <c r="G1897" s="144">
        <f>VLOOKUP(E1897,subcategory!A:B,2,0)</f>
        <v>82</v>
      </c>
      <c r="H1897" s="273" t="s">
        <v>20</v>
      </c>
      <c r="I1897" s="213" t="e">
        <f>VLOOKUP(H1897,gender!A:B,2,0)</f>
        <v>#N/A</v>
      </c>
      <c r="J1897" s="273">
        <v>410</v>
      </c>
      <c r="K1897" s="273">
        <v>410</v>
      </c>
      <c r="L1897" s="273">
        <v>1</v>
      </c>
      <c r="M1897" s="273" t="s">
        <v>2262</v>
      </c>
      <c r="N1897" s="144">
        <f>VLOOKUP(M1897,brand!A:B,2,0)</f>
        <v>823</v>
      </c>
      <c r="O1897" s="144"/>
      <c r="P1897" s="144" t="e">
        <f>VLOOKUP(O1897,country!A:B,2,0)</f>
        <v>#N/A</v>
      </c>
      <c r="Q1897" s="273" t="s">
        <v>440</v>
      </c>
      <c r="R1897" s="144" t="str">
        <f t="shared" si="77"/>
        <v>Բամբակ 100%</v>
      </c>
      <c r="S1897" s="144" t="s">
        <v>7486</v>
      </c>
      <c r="T1897" s="144" t="e">
        <f>VLOOKUP(R1897,material!A:B,2,0)</f>
        <v>#N/A</v>
      </c>
      <c r="U1897" s="141" t="s">
        <v>7645</v>
      </c>
      <c r="V1897" s="141"/>
      <c r="W1897" s="273" t="s">
        <v>821</v>
      </c>
      <c r="X1897" s="141">
        <f>VLOOKUP(W1897,SIZE!A:B,2,0)</f>
        <v>3</v>
      </c>
      <c r="Y1897" s="141">
        <v>0</v>
      </c>
      <c r="Z1897" s="141" t="s">
        <v>1071</v>
      </c>
      <c r="AA1897" s="141">
        <f>VLOOKUP(Z1897,COLOR!A:B,2,0)</f>
        <v>12</v>
      </c>
      <c r="AB1897" s="130"/>
      <c r="AC1897" s="130"/>
      <c r="AD1897" s="130"/>
      <c r="AE1897" s="130"/>
      <c r="AF1897" s="130"/>
      <c r="AG1897" s="130"/>
      <c r="AH1897" s="130"/>
      <c r="AI1897" s="130"/>
      <c r="AJ1897" s="130"/>
      <c r="AK1897" s="130"/>
      <c r="AL1897" s="130"/>
      <c r="AM1897" s="130"/>
    </row>
    <row r="1898" spans="1:39" ht="20.25" customHeight="1">
      <c r="A1898" s="132">
        <v>1897</v>
      </c>
      <c r="B1898" s="19" t="s">
        <v>6357</v>
      </c>
      <c r="C1898" s="250">
        <v>62024000090</v>
      </c>
      <c r="D1898" s="261" t="s">
        <v>7017</v>
      </c>
      <c r="E1898" s="143" t="str">
        <f t="shared" si="76"/>
        <v>Վերարկու</v>
      </c>
      <c r="F1898" s="273" t="s">
        <v>34</v>
      </c>
      <c r="G1898" s="144">
        <f>VLOOKUP(E1898,subcategory!A:B,2,0)</f>
        <v>92</v>
      </c>
      <c r="H1898" s="273" t="s">
        <v>20</v>
      </c>
      <c r="I1898" s="213" t="e">
        <f>VLOOKUP(H1898,gender!A:B,2,0)</f>
        <v>#N/A</v>
      </c>
      <c r="J1898" s="273">
        <v>490</v>
      </c>
      <c r="K1898" s="273">
        <v>490</v>
      </c>
      <c r="L1898" s="273">
        <v>1</v>
      </c>
      <c r="M1898" s="273" t="s">
        <v>2262</v>
      </c>
      <c r="N1898" s="144">
        <f>VLOOKUP(M1898,brand!A:B,2,0)</f>
        <v>823</v>
      </c>
      <c r="O1898" s="144"/>
      <c r="P1898" s="144" t="e">
        <f>VLOOKUP(O1898,country!A:B,2,0)</f>
        <v>#N/A</v>
      </c>
      <c r="Q1898" s="273" t="s">
        <v>7193</v>
      </c>
      <c r="R1898" s="144" t="str">
        <f t="shared" si="77"/>
        <v>Պոլիեսթեր</v>
      </c>
      <c r="S1898" s="144" t="s">
        <v>36</v>
      </c>
      <c r="T1898" s="144">
        <f>VLOOKUP(R1898,material!A:B,2,0)</f>
        <v>37</v>
      </c>
      <c r="U1898" s="141" t="s">
        <v>7645</v>
      </c>
      <c r="V1898" s="141"/>
      <c r="W1898" s="273" t="s">
        <v>858</v>
      </c>
      <c r="X1898" s="141">
        <f>VLOOKUP(W1898,SIZE!A:B,2,0)</f>
        <v>1</v>
      </c>
      <c r="Y1898" s="141">
        <v>0</v>
      </c>
      <c r="Z1898" s="141" t="s">
        <v>7779</v>
      </c>
      <c r="AA1898" s="141" t="e">
        <f>VLOOKUP(Z1898,COLOR!A:B,2,0)</f>
        <v>#N/A</v>
      </c>
      <c r="AB1898" s="130"/>
      <c r="AC1898" s="130"/>
      <c r="AD1898" s="130"/>
      <c r="AE1898" s="130"/>
      <c r="AF1898" s="130"/>
      <c r="AG1898" s="130"/>
      <c r="AH1898" s="130"/>
      <c r="AI1898" s="130"/>
      <c r="AJ1898" s="130"/>
      <c r="AK1898" s="130"/>
      <c r="AL1898" s="130"/>
      <c r="AM1898" s="130"/>
    </row>
    <row r="1899" spans="1:39" ht="20.25" customHeight="1">
      <c r="A1899" s="132">
        <v>1898</v>
      </c>
      <c r="B1899" s="19" t="s">
        <v>6358</v>
      </c>
      <c r="C1899" s="250">
        <v>61069090000</v>
      </c>
      <c r="D1899" s="261" t="s">
        <v>7030</v>
      </c>
      <c r="E1899" s="143" t="str">
        <f t="shared" si="76"/>
        <v>Վերնաշապիկ</v>
      </c>
      <c r="F1899" s="273" t="s">
        <v>47</v>
      </c>
      <c r="G1899" s="144">
        <f>VLOOKUP(E1899,subcategory!A:B,2,0)</f>
        <v>82</v>
      </c>
      <c r="H1899" s="273" t="s">
        <v>20</v>
      </c>
      <c r="I1899" s="213" t="e">
        <f>VLOOKUP(H1899,gender!A:B,2,0)</f>
        <v>#N/A</v>
      </c>
      <c r="J1899" s="273">
        <v>190</v>
      </c>
      <c r="K1899" s="273">
        <v>190</v>
      </c>
      <c r="L1899" s="273">
        <v>1</v>
      </c>
      <c r="M1899" s="273" t="s">
        <v>2262</v>
      </c>
      <c r="N1899" s="144">
        <f>VLOOKUP(M1899,brand!A:B,2,0)</f>
        <v>823</v>
      </c>
      <c r="O1899" s="144"/>
      <c r="P1899" s="144" t="e">
        <f>VLOOKUP(O1899,country!A:B,2,0)</f>
        <v>#N/A</v>
      </c>
      <c r="Q1899" s="273" t="s">
        <v>436</v>
      </c>
      <c r="R1899" s="144" t="str">
        <f t="shared" si="77"/>
        <v>Վիսկոզ</v>
      </c>
      <c r="S1899" s="144" t="s">
        <v>149</v>
      </c>
      <c r="T1899" s="144">
        <f>VLOOKUP(R1899,material!A:B,2,0)</f>
        <v>53</v>
      </c>
      <c r="U1899" s="141" t="s">
        <v>7645</v>
      </c>
      <c r="V1899" s="141"/>
      <c r="W1899" s="273">
        <v>40</v>
      </c>
      <c r="X1899" s="141">
        <f>VLOOKUP(W1899,SIZE!A:B,2,0)</f>
        <v>79</v>
      </c>
      <c r="Y1899" s="141">
        <v>0</v>
      </c>
      <c r="Z1899" s="141" t="s">
        <v>1033</v>
      </c>
      <c r="AA1899" s="141">
        <f>VLOOKUP(Z1899,COLOR!A:B,2,0)</f>
        <v>20</v>
      </c>
      <c r="AB1899" s="130"/>
      <c r="AC1899" s="130"/>
      <c r="AD1899" s="130"/>
      <c r="AE1899" s="130"/>
      <c r="AF1899" s="130"/>
      <c r="AG1899" s="130"/>
      <c r="AH1899" s="130"/>
      <c r="AI1899" s="130"/>
      <c r="AJ1899" s="130"/>
      <c r="AK1899" s="130"/>
      <c r="AL1899" s="130"/>
      <c r="AM1899" s="130"/>
    </row>
    <row r="1900" spans="1:39" ht="20.25" customHeight="1">
      <c r="A1900" s="132">
        <v>1899</v>
      </c>
      <c r="B1900" s="19" t="s">
        <v>6359</v>
      </c>
      <c r="C1900" s="250">
        <v>61044200000</v>
      </c>
      <c r="D1900" s="261" t="s">
        <v>867</v>
      </c>
      <c r="E1900" s="143" t="str">
        <f t="shared" si="76"/>
        <v>Զգեստ</v>
      </c>
      <c r="F1900" s="273" t="s">
        <v>64</v>
      </c>
      <c r="G1900" s="144">
        <f>VLOOKUP(E1900,subcategory!A:B,2,0)</f>
        <v>43</v>
      </c>
      <c r="H1900" s="273" t="s">
        <v>20</v>
      </c>
      <c r="I1900" s="213" t="e">
        <f>VLOOKUP(H1900,gender!A:B,2,0)</f>
        <v>#N/A</v>
      </c>
      <c r="J1900" s="273">
        <v>210</v>
      </c>
      <c r="K1900" s="273">
        <v>210</v>
      </c>
      <c r="L1900" s="273">
        <v>1</v>
      </c>
      <c r="M1900" s="273" t="s">
        <v>2262</v>
      </c>
      <c r="N1900" s="144">
        <f>VLOOKUP(M1900,brand!A:B,2,0)</f>
        <v>823</v>
      </c>
      <c r="O1900" s="144"/>
      <c r="P1900" s="144" t="e">
        <f>VLOOKUP(O1900,country!A:B,2,0)</f>
        <v>#N/A</v>
      </c>
      <c r="Q1900" s="273" t="s">
        <v>436</v>
      </c>
      <c r="R1900" s="144" t="str">
        <f t="shared" si="77"/>
        <v>97% Բամբակ</v>
      </c>
      <c r="S1900" s="144" t="s">
        <v>7488</v>
      </c>
      <c r="T1900" s="144" t="e">
        <f>VLOOKUP(R1900,material!A:B,2,0)</f>
        <v>#N/A</v>
      </c>
      <c r="U1900" s="141" t="s">
        <v>7645</v>
      </c>
      <c r="V1900" s="141"/>
      <c r="W1900" s="273" t="s">
        <v>810</v>
      </c>
      <c r="X1900" s="141">
        <f>VLOOKUP(W1900,SIZE!A:B,2,0)</f>
        <v>122</v>
      </c>
      <c r="Y1900" s="141">
        <v>0</v>
      </c>
      <c r="Z1900" s="141" t="s">
        <v>1033</v>
      </c>
      <c r="AA1900" s="141">
        <f>VLOOKUP(Z1900,COLOR!A:B,2,0)</f>
        <v>20</v>
      </c>
      <c r="AB1900" s="130"/>
      <c r="AC1900" s="130"/>
      <c r="AD1900" s="130"/>
      <c r="AE1900" s="130"/>
      <c r="AF1900" s="130"/>
      <c r="AG1900" s="130"/>
      <c r="AH1900" s="130"/>
      <c r="AI1900" s="130"/>
      <c r="AJ1900" s="130"/>
      <c r="AK1900" s="130"/>
      <c r="AL1900" s="130"/>
      <c r="AM1900" s="130"/>
    </row>
    <row r="1901" spans="1:39" ht="20.25" customHeight="1">
      <c r="A1901" s="132">
        <v>1900</v>
      </c>
      <c r="B1901" s="19" t="s">
        <v>6360</v>
      </c>
      <c r="C1901" s="250">
        <v>61044300000</v>
      </c>
      <c r="D1901" s="261" t="s">
        <v>2184</v>
      </c>
      <c r="E1901" s="143" t="str">
        <f t="shared" si="76"/>
        <v>Զգեստ</v>
      </c>
      <c r="F1901" s="273" t="s">
        <v>64</v>
      </c>
      <c r="G1901" s="144">
        <f>VLOOKUP(E1901,subcategory!A:B,2,0)</f>
        <v>43</v>
      </c>
      <c r="H1901" s="273" t="s">
        <v>20</v>
      </c>
      <c r="I1901" s="213" t="e">
        <f>VLOOKUP(H1901,gender!A:B,2,0)</f>
        <v>#N/A</v>
      </c>
      <c r="J1901" s="273">
        <v>85</v>
      </c>
      <c r="K1901" s="273">
        <v>85</v>
      </c>
      <c r="L1901" s="273">
        <v>1</v>
      </c>
      <c r="M1901" s="273" t="s">
        <v>2262</v>
      </c>
      <c r="N1901" s="144">
        <f>VLOOKUP(M1901,brand!A:B,2,0)</f>
        <v>823</v>
      </c>
      <c r="O1901" s="144"/>
      <c r="P1901" s="144" t="e">
        <f>VLOOKUP(O1901,country!A:B,2,0)</f>
        <v>#N/A</v>
      </c>
      <c r="Q1901" s="273" t="s">
        <v>436</v>
      </c>
      <c r="R1901" s="144" t="str">
        <f t="shared" si="77"/>
        <v>95% Պոլիեսթեր</v>
      </c>
      <c r="S1901" s="144" t="s">
        <v>7391</v>
      </c>
      <c r="T1901" s="144" t="e">
        <f>VLOOKUP(R1901,material!A:B,2,0)</f>
        <v>#N/A</v>
      </c>
      <c r="U1901" s="141" t="s">
        <v>7645</v>
      </c>
      <c r="V1901" s="141"/>
      <c r="W1901" s="273" t="s">
        <v>828</v>
      </c>
      <c r="X1901" s="141">
        <f>VLOOKUP(W1901,SIZE!A:B,2,0)</f>
        <v>124</v>
      </c>
      <c r="Y1901" s="141">
        <v>0</v>
      </c>
      <c r="Z1901" s="141" t="s">
        <v>1071</v>
      </c>
      <c r="AA1901" s="141">
        <f>VLOOKUP(Z1901,COLOR!A:B,2,0)</f>
        <v>12</v>
      </c>
      <c r="AB1901" s="130"/>
      <c r="AC1901" s="130"/>
      <c r="AD1901" s="130"/>
      <c r="AE1901" s="130"/>
      <c r="AF1901" s="130"/>
      <c r="AG1901" s="130"/>
      <c r="AH1901" s="130"/>
      <c r="AI1901" s="130"/>
      <c r="AJ1901" s="130"/>
      <c r="AK1901" s="130"/>
      <c r="AL1901" s="130"/>
      <c r="AM1901" s="130"/>
    </row>
    <row r="1902" spans="1:39" ht="20.25" customHeight="1">
      <c r="A1902" s="132">
        <v>1901</v>
      </c>
      <c r="B1902" s="19" t="s">
        <v>6361</v>
      </c>
      <c r="C1902" s="250">
        <v>65050090000</v>
      </c>
      <c r="D1902" s="261" t="s">
        <v>7064</v>
      </c>
      <c r="E1902" s="143" t="str">
        <f t="shared" si="76"/>
        <v>Գլխարկ</v>
      </c>
      <c r="F1902" s="273" t="s">
        <v>73</v>
      </c>
      <c r="G1902" s="144">
        <f>VLOOKUP(E1902,subcategory!A:B,2,0)</f>
        <v>5</v>
      </c>
      <c r="H1902" s="273" t="s">
        <v>55</v>
      </c>
      <c r="I1902" s="213" t="e">
        <f>VLOOKUP(H1902,gender!A:B,2,0)</f>
        <v>#N/A</v>
      </c>
      <c r="J1902" s="273">
        <v>35</v>
      </c>
      <c r="K1902" s="273">
        <v>35</v>
      </c>
      <c r="L1902" s="273">
        <v>1</v>
      </c>
      <c r="M1902" s="273" t="s">
        <v>2262</v>
      </c>
      <c r="N1902" s="144">
        <f>VLOOKUP(M1902,brand!A:B,2,0)</f>
        <v>823</v>
      </c>
      <c r="O1902" s="144"/>
      <c r="P1902" s="144" t="e">
        <f>VLOOKUP(O1902,country!A:B,2,0)</f>
        <v>#N/A</v>
      </c>
      <c r="Q1902" s="273" t="s">
        <v>436</v>
      </c>
      <c r="R1902" s="144" t="str">
        <f t="shared" si="77"/>
        <v>83% Պոլիեսթեր</v>
      </c>
      <c r="S1902" s="144" t="s">
        <v>7522</v>
      </c>
      <c r="T1902" s="144" t="e">
        <f>VLOOKUP(R1902,material!A:B,2,0)</f>
        <v>#N/A</v>
      </c>
      <c r="U1902" s="141" t="s">
        <v>7645</v>
      </c>
      <c r="V1902" s="141"/>
      <c r="W1902" s="273" t="s">
        <v>7660</v>
      </c>
      <c r="X1902" s="141">
        <f>VLOOKUP(W1902,SIZE!A:B,2,0)</f>
        <v>311</v>
      </c>
      <c r="Y1902" s="141">
        <v>0</v>
      </c>
      <c r="Z1902" s="141" t="s">
        <v>1059</v>
      </c>
      <c r="AA1902" s="141">
        <f>VLOOKUP(Z1902,COLOR!A:B,2,0)</f>
        <v>1</v>
      </c>
      <c r="AB1902" s="130"/>
      <c r="AC1902" s="130"/>
      <c r="AD1902" s="130"/>
      <c r="AE1902" s="130"/>
      <c r="AF1902" s="130"/>
      <c r="AG1902" s="130"/>
      <c r="AH1902" s="130"/>
      <c r="AI1902" s="130"/>
      <c r="AJ1902" s="130"/>
      <c r="AK1902" s="130"/>
      <c r="AL1902" s="130"/>
      <c r="AM1902" s="130"/>
    </row>
    <row r="1903" spans="1:39" ht="20.25" customHeight="1">
      <c r="A1903" s="132">
        <v>1902</v>
      </c>
      <c r="B1903" s="19" t="s">
        <v>6362</v>
      </c>
      <c r="C1903" s="250">
        <v>62046239000</v>
      </c>
      <c r="D1903" s="260" t="s">
        <v>6955</v>
      </c>
      <c r="E1903" s="143" t="str">
        <f t="shared" si="76"/>
        <v>Տաբատներ</v>
      </c>
      <c r="F1903" s="273" t="s">
        <v>7795</v>
      </c>
      <c r="G1903" s="144">
        <f>VLOOKUP(E1903,subcategory!A:B,2,0)</f>
        <v>93</v>
      </c>
      <c r="H1903" s="273" t="s">
        <v>20</v>
      </c>
      <c r="I1903" s="213" t="e">
        <f>VLOOKUP(H1903,gender!A:B,2,0)</f>
        <v>#N/A</v>
      </c>
      <c r="J1903" s="273">
        <v>205</v>
      </c>
      <c r="K1903" s="273">
        <v>205</v>
      </c>
      <c r="L1903" s="273">
        <v>1</v>
      </c>
      <c r="M1903" s="273" t="s">
        <v>2262</v>
      </c>
      <c r="N1903" s="144">
        <f>VLOOKUP(M1903,brand!A:B,2,0)</f>
        <v>823</v>
      </c>
      <c r="O1903" s="144"/>
      <c r="P1903" s="144" t="e">
        <f>VLOOKUP(O1903,country!A:B,2,0)</f>
        <v>#N/A</v>
      </c>
      <c r="Q1903" s="273" t="s">
        <v>7193</v>
      </c>
      <c r="R1903" s="144" t="str">
        <f t="shared" si="77"/>
        <v>Բամբակ</v>
      </c>
      <c r="S1903" s="144" t="s">
        <v>25</v>
      </c>
      <c r="T1903" s="144">
        <f>VLOOKUP(R1903,material!A:B,2,0)</f>
        <v>9</v>
      </c>
      <c r="U1903" s="141" t="s">
        <v>7645</v>
      </c>
      <c r="V1903" s="141"/>
      <c r="W1903" s="273">
        <v>31</v>
      </c>
      <c r="X1903" s="141">
        <f>VLOOKUP(W1903,SIZE!A:B,2,0)</f>
        <v>140</v>
      </c>
      <c r="Y1903" s="141">
        <v>0</v>
      </c>
      <c r="Z1903" s="141" t="s">
        <v>1033</v>
      </c>
      <c r="AA1903" s="141">
        <f>VLOOKUP(Z1903,COLOR!A:B,2,0)</f>
        <v>20</v>
      </c>
      <c r="AB1903" s="130"/>
      <c r="AC1903" s="130"/>
      <c r="AD1903" s="130"/>
      <c r="AE1903" s="130"/>
      <c r="AF1903" s="130"/>
      <c r="AG1903" s="130"/>
      <c r="AH1903" s="130"/>
      <c r="AI1903" s="130"/>
      <c r="AJ1903" s="130"/>
      <c r="AK1903" s="130"/>
      <c r="AL1903" s="130"/>
      <c r="AM1903" s="130"/>
    </row>
    <row r="1904" spans="1:39" ht="20.25" customHeight="1">
      <c r="A1904" s="132">
        <v>1903</v>
      </c>
      <c r="B1904" s="19" t="s">
        <v>6363</v>
      </c>
      <c r="C1904" s="250">
        <v>61045200000</v>
      </c>
      <c r="D1904" s="261" t="s">
        <v>7065</v>
      </c>
      <c r="E1904" s="143" t="str">
        <f t="shared" si="76"/>
        <v>Կիսաշրջազգեստ</v>
      </c>
      <c r="F1904" s="273" t="s">
        <v>50</v>
      </c>
      <c r="G1904" s="144">
        <f>VLOOKUP(E1904,subcategory!A:B,2,0)</f>
        <v>53</v>
      </c>
      <c r="H1904" s="273" t="s">
        <v>55</v>
      </c>
      <c r="I1904" s="213" t="e">
        <f>VLOOKUP(H1904,gender!A:B,2,0)</f>
        <v>#N/A</v>
      </c>
      <c r="J1904" s="273">
        <v>485</v>
      </c>
      <c r="K1904" s="273">
        <v>485</v>
      </c>
      <c r="L1904" s="273">
        <v>1</v>
      </c>
      <c r="M1904" s="273" t="s">
        <v>2262</v>
      </c>
      <c r="N1904" s="144">
        <f>VLOOKUP(M1904,brand!A:B,2,0)</f>
        <v>823</v>
      </c>
      <c r="O1904" s="144"/>
      <c r="P1904" s="144" t="e">
        <f>VLOOKUP(O1904,country!A:B,2,0)</f>
        <v>#N/A</v>
      </c>
      <c r="Q1904" s="273" t="s">
        <v>436</v>
      </c>
      <c r="R1904" s="144" t="str">
        <f t="shared" si="77"/>
        <v>Բամբակ</v>
      </c>
      <c r="S1904" s="144" t="s">
        <v>25</v>
      </c>
      <c r="T1904" s="144">
        <f>VLOOKUP(R1904,material!A:B,2,0)</f>
        <v>9</v>
      </c>
      <c r="U1904" s="141" t="s">
        <v>7645</v>
      </c>
      <c r="V1904" s="141"/>
      <c r="W1904" s="273">
        <v>32</v>
      </c>
      <c r="X1904" s="141">
        <f>VLOOKUP(W1904,SIZE!A:B,2,0)</f>
        <v>31</v>
      </c>
      <c r="Y1904" s="141">
        <v>0</v>
      </c>
      <c r="Z1904" s="141" t="s">
        <v>1057</v>
      </c>
      <c r="AA1904" s="141">
        <f>VLOOKUP(Z1904,COLOR!A:B,2,0)</f>
        <v>5</v>
      </c>
      <c r="AB1904" s="130"/>
      <c r="AC1904" s="130"/>
      <c r="AD1904" s="130"/>
      <c r="AE1904" s="130"/>
      <c r="AF1904" s="130"/>
      <c r="AG1904" s="130"/>
      <c r="AH1904" s="130"/>
      <c r="AI1904" s="130"/>
      <c r="AJ1904" s="130"/>
      <c r="AK1904" s="130"/>
      <c r="AL1904" s="130"/>
      <c r="AM1904" s="130"/>
    </row>
    <row r="1905" spans="1:39" ht="20.25" customHeight="1">
      <c r="A1905" s="132">
        <v>1904</v>
      </c>
      <c r="B1905" s="19" t="s">
        <v>6364</v>
      </c>
      <c r="C1905" s="252">
        <v>61082200000</v>
      </c>
      <c r="D1905" s="263" t="s">
        <v>7066</v>
      </c>
      <c r="E1905" s="143" t="str">
        <f t="shared" si="76"/>
        <v>Վարտիք</v>
      </c>
      <c r="F1905" s="273" t="s">
        <v>3686</v>
      </c>
      <c r="G1905" s="144">
        <f>VLOOKUP(E1905,subcategory!A:B,2,0)</f>
        <v>74</v>
      </c>
      <c r="H1905" s="273" t="s">
        <v>20</v>
      </c>
      <c r="I1905" s="213" t="e">
        <f>VLOOKUP(H1905,gender!A:B,2,0)</f>
        <v>#N/A</v>
      </c>
      <c r="J1905" s="273">
        <v>65</v>
      </c>
      <c r="K1905" s="273">
        <v>65</v>
      </c>
      <c r="L1905" s="273">
        <v>1</v>
      </c>
      <c r="M1905" s="273" t="s">
        <v>2262</v>
      </c>
      <c r="N1905" s="144">
        <f>VLOOKUP(M1905,brand!A:B,2,0)</f>
        <v>823</v>
      </c>
      <c r="O1905" s="144"/>
      <c r="P1905" s="144" t="e">
        <f>VLOOKUP(O1905,country!A:B,2,0)</f>
        <v>#N/A</v>
      </c>
      <c r="Q1905" s="273" t="s">
        <v>436</v>
      </c>
      <c r="R1905" s="144" t="str">
        <f t="shared" si="77"/>
        <v>87% Պոլիեսթեր</v>
      </c>
      <c r="S1905" s="144" t="s">
        <v>7523</v>
      </c>
      <c r="T1905" s="144" t="e">
        <f>VLOOKUP(R1905,material!A:B,2,0)</f>
        <v>#N/A</v>
      </c>
      <c r="U1905" s="141" t="s">
        <v>7645</v>
      </c>
      <c r="V1905" s="141"/>
      <c r="W1905" s="273" t="s">
        <v>828</v>
      </c>
      <c r="X1905" s="141">
        <f>VLOOKUP(W1905,SIZE!A:B,2,0)</f>
        <v>124</v>
      </c>
      <c r="Y1905" s="141">
        <v>0</v>
      </c>
      <c r="Z1905" s="141" t="s">
        <v>1080</v>
      </c>
      <c r="AA1905" s="141">
        <f>VLOOKUP(Z1905,COLOR!A:B,2,0)</f>
        <v>13</v>
      </c>
      <c r="AB1905" s="130"/>
      <c r="AC1905" s="130"/>
      <c r="AD1905" s="130"/>
      <c r="AE1905" s="130"/>
      <c r="AF1905" s="130"/>
      <c r="AG1905" s="130"/>
      <c r="AH1905" s="130"/>
      <c r="AI1905" s="130"/>
      <c r="AJ1905" s="130"/>
      <c r="AK1905" s="130"/>
      <c r="AL1905" s="130"/>
      <c r="AM1905" s="130"/>
    </row>
    <row r="1906" spans="1:39" ht="20.25" customHeight="1">
      <c r="A1906" s="132">
        <v>1905</v>
      </c>
      <c r="B1906" s="19" t="s">
        <v>6365</v>
      </c>
      <c r="C1906" s="250">
        <v>61091000000</v>
      </c>
      <c r="D1906" s="261" t="s">
        <v>856</v>
      </c>
      <c r="E1906" s="143" t="str">
        <f t="shared" si="76"/>
        <v>Կարճաթև Շապիկ</v>
      </c>
      <c r="F1906" s="273" t="s">
        <v>7146</v>
      </c>
      <c r="G1906" s="144">
        <f>VLOOKUP(E1906,subcategory!A:B,2,0)</f>
        <v>22</v>
      </c>
      <c r="H1906" s="273" t="s">
        <v>20</v>
      </c>
      <c r="I1906" s="213" t="e">
        <f>VLOOKUP(H1906,gender!A:B,2,0)</f>
        <v>#N/A</v>
      </c>
      <c r="J1906" s="273">
        <v>150</v>
      </c>
      <c r="K1906" s="273">
        <v>150</v>
      </c>
      <c r="L1906" s="273">
        <v>1</v>
      </c>
      <c r="M1906" s="273" t="s">
        <v>2262</v>
      </c>
      <c r="N1906" s="144">
        <f>VLOOKUP(M1906,brand!A:B,2,0)</f>
        <v>823</v>
      </c>
      <c r="O1906" s="144"/>
      <c r="P1906" s="144" t="e">
        <f>VLOOKUP(O1906,country!A:B,2,0)</f>
        <v>#N/A</v>
      </c>
      <c r="Q1906" s="273" t="s">
        <v>436</v>
      </c>
      <c r="R1906" s="144" t="str">
        <f t="shared" si="77"/>
        <v>Բամբակ 100%</v>
      </c>
      <c r="S1906" s="144" t="s">
        <v>7486</v>
      </c>
      <c r="T1906" s="144" t="e">
        <f>VLOOKUP(R1906,material!A:B,2,0)</f>
        <v>#N/A</v>
      </c>
      <c r="U1906" s="141" t="s">
        <v>7645</v>
      </c>
      <c r="V1906" s="141"/>
      <c r="W1906" s="273" t="s">
        <v>825</v>
      </c>
      <c r="X1906" s="141">
        <f>VLOOKUP(W1906,SIZE!A:B,2,0)</f>
        <v>119</v>
      </c>
      <c r="Y1906" s="141">
        <v>0</v>
      </c>
      <c r="Z1906" s="141" t="s">
        <v>1052</v>
      </c>
      <c r="AA1906" s="141">
        <f>VLOOKUP(Z1906,COLOR!A:B,2,0)</f>
        <v>3</v>
      </c>
      <c r="AB1906" s="130"/>
      <c r="AC1906" s="130"/>
      <c r="AD1906" s="130"/>
      <c r="AE1906" s="130"/>
      <c r="AF1906" s="130"/>
      <c r="AG1906" s="130"/>
      <c r="AH1906" s="130"/>
      <c r="AI1906" s="130"/>
      <c r="AJ1906" s="130"/>
      <c r="AK1906" s="130"/>
      <c r="AL1906" s="130"/>
      <c r="AM1906" s="130"/>
    </row>
    <row r="1907" spans="1:39" ht="20.25" customHeight="1">
      <c r="A1907" s="132">
        <v>1906</v>
      </c>
      <c r="B1907" s="19" t="s">
        <v>6366</v>
      </c>
      <c r="C1907" s="250">
        <v>61091000000</v>
      </c>
      <c r="D1907" s="261" t="s">
        <v>856</v>
      </c>
      <c r="E1907" s="143" t="str">
        <f t="shared" si="76"/>
        <v>Շապիկ</v>
      </c>
      <c r="F1907" s="273" t="s">
        <v>46</v>
      </c>
      <c r="G1907" s="144">
        <f>VLOOKUP(E1907,subcategory!A:B,2,0)</f>
        <v>73</v>
      </c>
      <c r="H1907" s="273" t="s">
        <v>20</v>
      </c>
      <c r="I1907" s="213" t="e">
        <f>VLOOKUP(H1907,gender!A:B,2,0)</f>
        <v>#N/A</v>
      </c>
      <c r="J1907" s="273">
        <v>130</v>
      </c>
      <c r="K1907" s="273">
        <v>130</v>
      </c>
      <c r="L1907" s="273">
        <v>1</v>
      </c>
      <c r="M1907" s="273" t="s">
        <v>2262</v>
      </c>
      <c r="N1907" s="144">
        <f>VLOOKUP(M1907,brand!A:B,2,0)</f>
        <v>823</v>
      </c>
      <c r="O1907" s="144"/>
      <c r="P1907" s="144" t="e">
        <f>VLOOKUP(O1907,country!A:B,2,0)</f>
        <v>#N/A</v>
      </c>
      <c r="Q1907" s="273" t="s">
        <v>436</v>
      </c>
      <c r="R1907" s="144" t="str">
        <f t="shared" si="77"/>
        <v>Բամբակ 99%</v>
      </c>
      <c r="S1907" s="144" t="s">
        <v>7281</v>
      </c>
      <c r="T1907" s="144" t="e">
        <f>VLOOKUP(R1907,material!A:B,2,0)</f>
        <v>#N/A</v>
      </c>
      <c r="U1907" s="141" t="s">
        <v>7645</v>
      </c>
      <c r="V1907" s="141"/>
      <c r="W1907" s="273" t="s">
        <v>825</v>
      </c>
      <c r="X1907" s="141">
        <f>VLOOKUP(W1907,SIZE!A:B,2,0)</f>
        <v>119</v>
      </c>
      <c r="Y1907" s="141">
        <v>0</v>
      </c>
      <c r="Z1907" s="141" t="s">
        <v>1052</v>
      </c>
      <c r="AA1907" s="141">
        <f>VLOOKUP(Z1907,COLOR!A:B,2,0)</f>
        <v>3</v>
      </c>
      <c r="AB1907" s="130"/>
      <c r="AC1907" s="130"/>
      <c r="AD1907" s="130"/>
      <c r="AE1907" s="130"/>
      <c r="AF1907" s="130"/>
      <c r="AG1907" s="130"/>
      <c r="AH1907" s="130"/>
      <c r="AI1907" s="130"/>
      <c r="AJ1907" s="130"/>
      <c r="AK1907" s="130"/>
      <c r="AL1907" s="130"/>
      <c r="AM1907" s="130"/>
    </row>
    <row r="1908" spans="1:39" ht="20.25" customHeight="1">
      <c r="A1908" s="132">
        <v>1907</v>
      </c>
      <c r="B1908" s="19" t="s">
        <v>6367</v>
      </c>
      <c r="C1908" s="250">
        <v>62034235000</v>
      </c>
      <c r="D1908" s="261" t="s">
        <v>548</v>
      </c>
      <c r="E1908" s="143" t="str">
        <f t="shared" si="76"/>
        <v>Տաբատներ</v>
      </c>
      <c r="F1908" s="273" t="s">
        <v>7795</v>
      </c>
      <c r="G1908" s="144">
        <f>VLOOKUP(E1908,subcategory!A:B,2,0)</f>
        <v>93</v>
      </c>
      <c r="H1908" s="273" t="s">
        <v>10</v>
      </c>
      <c r="I1908" s="213" t="e">
        <f>VLOOKUP(H1908,gender!A:B,2,0)</f>
        <v>#N/A</v>
      </c>
      <c r="J1908" s="273">
        <v>405</v>
      </c>
      <c r="K1908" s="273">
        <v>405</v>
      </c>
      <c r="L1908" s="273">
        <v>1</v>
      </c>
      <c r="M1908" s="273" t="s">
        <v>2262</v>
      </c>
      <c r="N1908" s="144">
        <f>VLOOKUP(M1908,brand!A:B,2,0)</f>
        <v>823</v>
      </c>
      <c r="O1908" s="144"/>
      <c r="P1908" s="144" t="e">
        <f>VLOOKUP(O1908,country!A:B,2,0)</f>
        <v>#N/A</v>
      </c>
      <c r="Q1908" s="273" t="s">
        <v>436</v>
      </c>
      <c r="R1908" s="144" t="str">
        <f t="shared" si="77"/>
        <v>65% Բամբակ 30% Պոլիեսթեր</v>
      </c>
      <c r="S1908" s="144" t="s">
        <v>7524</v>
      </c>
      <c r="T1908" s="144" t="e">
        <f>VLOOKUP(R1908,material!A:B,2,0)</f>
        <v>#N/A</v>
      </c>
      <c r="U1908" s="141" t="s">
        <v>7645</v>
      </c>
      <c r="V1908" s="141"/>
      <c r="W1908" s="273">
        <v>40</v>
      </c>
      <c r="X1908" s="141">
        <f>VLOOKUP(W1908,SIZE!A:B,2,0)</f>
        <v>79</v>
      </c>
      <c r="Y1908" s="141">
        <v>0</v>
      </c>
      <c r="Z1908" s="141" t="s">
        <v>2092</v>
      </c>
      <c r="AA1908" s="141">
        <f>VLOOKUP(Z1908,COLOR!A:B,2,0)</f>
        <v>8</v>
      </c>
      <c r="AB1908" s="130"/>
      <c r="AC1908" s="130"/>
      <c r="AD1908" s="130"/>
      <c r="AE1908" s="130"/>
      <c r="AF1908" s="130"/>
      <c r="AG1908" s="130"/>
      <c r="AH1908" s="130"/>
      <c r="AI1908" s="130"/>
      <c r="AJ1908" s="130"/>
      <c r="AK1908" s="130"/>
      <c r="AL1908" s="130"/>
      <c r="AM1908" s="130"/>
    </row>
    <row r="1909" spans="1:39" ht="20.25" customHeight="1">
      <c r="A1909" s="132">
        <v>1908</v>
      </c>
      <c r="B1909" s="19" t="s">
        <v>6368</v>
      </c>
      <c r="C1909" s="250">
        <v>62046231000</v>
      </c>
      <c r="D1909" s="261" t="s">
        <v>603</v>
      </c>
      <c r="E1909" s="143" t="str">
        <f t="shared" si="76"/>
        <v>Ջինսե Տաբատ</v>
      </c>
      <c r="F1909" s="273" t="s">
        <v>335</v>
      </c>
      <c r="G1909" s="144">
        <f>VLOOKUP(E1909,subcategory!A:B,2,0)</f>
        <v>87</v>
      </c>
      <c r="H1909" s="273" t="s">
        <v>20</v>
      </c>
      <c r="I1909" s="213" t="e">
        <f>VLOOKUP(H1909,gender!A:B,2,0)</f>
        <v>#N/A</v>
      </c>
      <c r="J1909" s="273">
        <v>630</v>
      </c>
      <c r="K1909" s="273">
        <v>630</v>
      </c>
      <c r="L1909" s="273">
        <v>1</v>
      </c>
      <c r="M1909" s="273" t="s">
        <v>2262</v>
      </c>
      <c r="N1909" s="144">
        <f>VLOOKUP(M1909,brand!A:B,2,0)</f>
        <v>823</v>
      </c>
      <c r="O1909" s="144"/>
      <c r="P1909" s="144" t="e">
        <f>VLOOKUP(O1909,country!A:B,2,0)</f>
        <v>#N/A</v>
      </c>
      <c r="Q1909" s="273" t="s">
        <v>436</v>
      </c>
      <c r="R1909" s="144" t="str">
        <f t="shared" si="77"/>
        <v>100% Բամբակ</v>
      </c>
      <c r="S1909" s="144" t="s">
        <v>7205</v>
      </c>
      <c r="T1909" s="144" t="e">
        <f>VLOOKUP(R1909,material!A:B,2,0)</f>
        <v>#N/A</v>
      </c>
      <c r="U1909" s="141" t="s">
        <v>7645</v>
      </c>
      <c r="V1909" s="141"/>
      <c r="W1909" s="273">
        <v>32</v>
      </c>
      <c r="X1909" s="141">
        <f>VLOOKUP(W1909,SIZE!A:B,2,0)</f>
        <v>31</v>
      </c>
      <c r="Y1909" s="141">
        <v>0</v>
      </c>
      <c r="Z1909" s="141" t="s">
        <v>1071</v>
      </c>
      <c r="AA1909" s="141">
        <f>VLOOKUP(Z1909,COLOR!A:B,2,0)</f>
        <v>12</v>
      </c>
      <c r="AB1909" s="130"/>
      <c r="AC1909" s="130"/>
      <c r="AD1909" s="130"/>
      <c r="AE1909" s="130"/>
      <c r="AF1909" s="130"/>
      <c r="AG1909" s="130"/>
      <c r="AH1909" s="130"/>
      <c r="AI1909" s="130"/>
      <c r="AJ1909" s="130"/>
      <c r="AK1909" s="130"/>
      <c r="AL1909" s="130"/>
      <c r="AM1909" s="130"/>
    </row>
    <row r="1910" spans="1:39" ht="20.25" customHeight="1">
      <c r="A1910" s="132">
        <v>1909</v>
      </c>
      <c r="B1910" s="19" t="s">
        <v>6369</v>
      </c>
      <c r="C1910" s="250">
        <v>61034300090</v>
      </c>
      <c r="D1910" s="261" t="s">
        <v>1008</v>
      </c>
      <c r="E1910" s="143" t="str">
        <f t="shared" si="76"/>
        <v>Շորտ</v>
      </c>
      <c r="F1910" s="273" t="s">
        <v>69</v>
      </c>
      <c r="G1910" s="144">
        <f>VLOOKUP(E1910,subcategory!A:B,2,0)</f>
        <v>24</v>
      </c>
      <c r="H1910" s="273" t="s">
        <v>10</v>
      </c>
      <c r="I1910" s="213" t="e">
        <f>VLOOKUP(H1910,gender!A:B,2,0)</f>
        <v>#N/A</v>
      </c>
      <c r="J1910" s="273">
        <v>215</v>
      </c>
      <c r="K1910" s="273">
        <v>215</v>
      </c>
      <c r="L1910" s="273">
        <v>1</v>
      </c>
      <c r="M1910" s="273" t="s">
        <v>2262</v>
      </c>
      <c r="N1910" s="144">
        <f>VLOOKUP(M1910,brand!A:B,2,0)</f>
        <v>823</v>
      </c>
      <c r="O1910" s="144"/>
      <c r="P1910" s="144" t="e">
        <f>VLOOKUP(O1910,country!A:B,2,0)</f>
        <v>#N/A</v>
      </c>
      <c r="Q1910" s="273" t="s">
        <v>2841</v>
      </c>
      <c r="R1910" s="144" t="str">
        <f t="shared" si="77"/>
        <v>Նեյլոն</v>
      </c>
      <c r="S1910" s="144" t="s">
        <v>7525</v>
      </c>
      <c r="T1910" s="144">
        <f>VLOOKUP(R1910,material!A:B,2,0)</f>
        <v>29</v>
      </c>
      <c r="U1910" s="141" t="s">
        <v>7645</v>
      </c>
      <c r="V1910" s="141"/>
      <c r="W1910" s="273" t="s">
        <v>978</v>
      </c>
      <c r="X1910" s="141">
        <f>VLOOKUP(W1910,SIZE!A:B,2,0)</f>
        <v>126</v>
      </c>
      <c r="Y1910" s="141">
        <v>0</v>
      </c>
      <c r="Z1910" s="141" t="s">
        <v>1061</v>
      </c>
      <c r="AA1910" s="141">
        <f>VLOOKUP(Z1910,COLOR!A:B,2,0)</f>
        <v>4</v>
      </c>
      <c r="AB1910" s="130"/>
      <c r="AC1910" s="130"/>
      <c r="AD1910" s="130"/>
      <c r="AE1910" s="130"/>
      <c r="AF1910" s="130"/>
      <c r="AG1910" s="130"/>
      <c r="AH1910" s="130"/>
      <c r="AI1910" s="130"/>
      <c r="AJ1910" s="130"/>
      <c r="AK1910" s="130"/>
      <c r="AL1910" s="130"/>
      <c r="AM1910" s="130"/>
    </row>
    <row r="1911" spans="1:39" ht="20.25" customHeight="1">
      <c r="A1911" s="132">
        <v>1910</v>
      </c>
      <c r="B1911" s="19" t="s">
        <v>6370</v>
      </c>
      <c r="C1911" s="252">
        <v>61082200000</v>
      </c>
      <c r="D1911" s="263" t="s">
        <v>7066</v>
      </c>
      <c r="E1911" s="143" t="str">
        <f t="shared" si="76"/>
        <v>Վարտիք</v>
      </c>
      <c r="F1911" s="273" t="s">
        <v>3686</v>
      </c>
      <c r="G1911" s="144">
        <f>VLOOKUP(E1911,subcategory!A:B,2,0)</f>
        <v>74</v>
      </c>
      <c r="H1911" s="273" t="s">
        <v>20</v>
      </c>
      <c r="I1911" s="213" t="e">
        <f>VLOOKUP(H1911,gender!A:B,2,0)</f>
        <v>#N/A</v>
      </c>
      <c r="J1911" s="273">
        <v>45</v>
      </c>
      <c r="K1911" s="273">
        <v>45</v>
      </c>
      <c r="L1911" s="273">
        <v>1</v>
      </c>
      <c r="M1911" s="273" t="s">
        <v>2262</v>
      </c>
      <c r="N1911" s="144">
        <f>VLOOKUP(M1911,brand!A:B,2,0)</f>
        <v>823</v>
      </c>
      <c r="O1911" s="144"/>
      <c r="P1911" s="144" t="e">
        <f>VLOOKUP(O1911,country!A:B,2,0)</f>
        <v>#N/A</v>
      </c>
      <c r="Q1911" s="273" t="s">
        <v>436</v>
      </c>
      <c r="R1911" s="144" t="str">
        <f t="shared" si="77"/>
        <v>73% Պոլիեսթեր 23% Էլաստան</v>
      </c>
      <c r="S1911" s="144" t="s">
        <v>7526</v>
      </c>
      <c r="T1911" s="144" t="e">
        <f>VLOOKUP(R1911,material!A:B,2,0)</f>
        <v>#N/A</v>
      </c>
      <c r="U1911" s="141" t="s">
        <v>7645</v>
      </c>
      <c r="V1911" s="141"/>
      <c r="W1911" s="273" t="s">
        <v>828</v>
      </c>
      <c r="X1911" s="141">
        <f>VLOOKUP(W1911,SIZE!A:B,2,0)</f>
        <v>124</v>
      </c>
      <c r="Y1911" s="141">
        <v>0</v>
      </c>
      <c r="Z1911" s="141" t="s">
        <v>1071</v>
      </c>
      <c r="AA1911" s="141">
        <f>VLOOKUP(Z1911,COLOR!A:B,2,0)</f>
        <v>12</v>
      </c>
      <c r="AB1911" s="130"/>
      <c r="AC1911" s="130"/>
      <c r="AD1911" s="130"/>
      <c r="AE1911" s="130"/>
      <c r="AF1911" s="130"/>
      <c r="AG1911" s="130"/>
      <c r="AH1911" s="130"/>
      <c r="AI1911" s="130"/>
      <c r="AJ1911" s="130"/>
      <c r="AK1911" s="130"/>
      <c r="AL1911" s="130"/>
      <c r="AM1911" s="130"/>
    </row>
    <row r="1912" spans="1:39" ht="20.25" customHeight="1">
      <c r="A1912" s="132">
        <v>1911</v>
      </c>
      <c r="B1912" s="19" t="s">
        <v>6371</v>
      </c>
      <c r="C1912" s="252">
        <v>64029910000</v>
      </c>
      <c r="D1912" s="264" t="s">
        <v>7067</v>
      </c>
      <c r="E1912" s="143" t="str">
        <f t="shared" si="76"/>
        <v>Հողաթափ</v>
      </c>
      <c r="F1912" s="273" t="s">
        <v>3912</v>
      </c>
      <c r="G1912" s="144">
        <f>VLOOKUP(E1912,subcategory!A:B,2,0)</f>
        <v>310</v>
      </c>
      <c r="H1912" s="273" t="s">
        <v>20</v>
      </c>
      <c r="I1912" s="213" t="e">
        <f>VLOOKUP(H1912,gender!A:B,2,0)</f>
        <v>#N/A</v>
      </c>
      <c r="J1912" s="273">
        <v>260</v>
      </c>
      <c r="K1912" s="273">
        <v>260</v>
      </c>
      <c r="L1912" s="273">
        <v>1</v>
      </c>
      <c r="M1912" s="273" t="s">
        <v>2262</v>
      </c>
      <c r="N1912" s="144">
        <f>VLOOKUP(M1912,brand!A:B,2,0)</f>
        <v>823</v>
      </c>
      <c r="O1912" s="144"/>
      <c r="P1912" s="144" t="e">
        <f>VLOOKUP(O1912,country!A:B,2,0)</f>
        <v>#N/A</v>
      </c>
      <c r="Q1912" s="273" t="s">
        <v>436</v>
      </c>
      <c r="R1912" s="144" t="str">
        <f t="shared" si="77"/>
        <v>100% Ռեզին</v>
      </c>
      <c r="S1912" s="144" t="s">
        <v>7527</v>
      </c>
      <c r="T1912" s="144" t="e">
        <f>VLOOKUP(R1912,material!A:B,2,0)</f>
        <v>#N/A</v>
      </c>
      <c r="U1912" s="141" t="s">
        <v>7645</v>
      </c>
      <c r="V1912" s="141"/>
      <c r="W1912" s="273">
        <v>37</v>
      </c>
      <c r="X1912" s="141">
        <f>VLOOKUP(W1912,SIZE!A:B,2,0)</f>
        <v>282</v>
      </c>
      <c r="Y1912" s="141">
        <v>0</v>
      </c>
      <c r="Z1912" s="141" t="s">
        <v>1080</v>
      </c>
      <c r="AA1912" s="141">
        <f>VLOOKUP(Z1912,COLOR!A:B,2,0)</f>
        <v>13</v>
      </c>
      <c r="AB1912" s="130"/>
      <c r="AC1912" s="130"/>
      <c r="AD1912" s="130"/>
      <c r="AE1912" s="130"/>
      <c r="AF1912" s="130"/>
      <c r="AG1912" s="130"/>
      <c r="AH1912" s="130"/>
      <c r="AI1912" s="130"/>
      <c r="AJ1912" s="130"/>
      <c r="AK1912" s="130"/>
      <c r="AL1912" s="130"/>
      <c r="AM1912" s="130"/>
    </row>
    <row r="1913" spans="1:39" ht="20.25" customHeight="1">
      <c r="A1913" s="132">
        <v>1912</v>
      </c>
      <c r="B1913" s="19" t="s">
        <v>6372</v>
      </c>
      <c r="C1913" s="256">
        <v>64029998000</v>
      </c>
      <c r="D1913" s="268" t="s">
        <v>6994</v>
      </c>
      <c r="E1913" s="143" t="str">
        <f t="shared" si="76"/>
        <v>Սանդալ</v>
      </c>
      <c r="F1913" s="276" t="s">
        <v>4308</v>
      </c>
      <c r="G1913" s="144">
        <f>VLOOKUP(E1913,subcategory!A:B,2,0)</f>
        <v>66</v>
      </c>
      <c r="H1913" s="273" t="s">
        <v>20</v>
      </c>
      <c r="I1913" s="213" t="e">
        <f>VLOOKUP(H1913,gender!A:B,2,0)</f>
        <v>#N/A</v>
      </c>
      <c r="J1913" s="273">
        <v>555</v>
      </c>
      <c r="K1913" s="273">
        <v>555</v>
      </c>
      <c r="L1913" s="273">
        <v>1</v>
      </c>
      <c r="M1913" s="273" t="s">
        <v>2262</v>
      </c>
      <c r="N1913" s="144">
        <f>VLOOKUP(M1913,brand!A:B,2,0)</f>
        <v>823</v>
      </c>
      <c r="O1913" s="144"/>
      <c r="P1913" s="144" t="e">
        <f>VLOOKUP(O1913,country!A:B,2,0)</f>
        <v>#N/A</v>
      </c>
      <c r="Q1913" s="273" t="s">
        <v>436</v>
      </c>
      <c r="R1913" s="144" t="str">
        <f t="shared" si="77"/>
        <v>100% Պոլիեսթեր</v>
      </c>
      <c r="S1913" s="144" t="s">
        <v>7203</v>
      </c>
      <c r="T1913" s="144" t="e">
        <f>VLOOKUP(R1913,material!A:B,2,0)</f>
        <v>#N/A</v>
      </c>
      <c r="U1913" s="141" t="s">
        <v>7645</v>
      </c>
      <c r="V1913" s="141"/>
      <c r="W1913" s="273">
        <v>40</v>
      </c>
      <c r="X1913" s="141">
        <f>VLOOKUP(W1913,SIZE!A:B,2,0)</f>
        <v>79</v>
      </c>
      <c r="Y1913" s="141">
        <v>0</v>
      </c>
      <c r="Z1913" s="141" t="s">
        <v>7779</v>
      </c>
      <c r="AA1913" s="141" t="e">
        <f>VLOOKUP(Z1913,COLOR!A:B,2,0)</f>
        <v>#N/A</v>
      </c>
      <c r="AB1913" s="130"/>
      <c r="AC1913" s="130"/>
      <c r="AD1913" s="130"/>
      <c r="AE1913" s="130"/>
      <c r="AF1913" s="130"/>
      <c r="AG1913" s="130"/>
      <c r="AH1913" s="130"/>
      <c r="AI1913" s="130"/>
      <c r="AJ1913" s="130"/>
      <c r="AK1913" s="130"/>
      <c r="AL1913" s="130"/>
      <c r="AM1913" s="130"/>
    </row>
    <row r="1914" spans="1:39" ht="20.25" customHeight="1">
      <c r="A1914" s="132">
        <v>1913</v>
      </c>
      <c r="B1914" s="19" t="s">
        <v>6373</v>
      </c>
      <c r="C1914" s="250">
        <v>62046990000</v>
      </c>
      <c r="D1914" s="261" t="s">
        <v>7046</v>
      </c>
      <c r="E1914" s="143" t="str">
        <f t="shared" si="76"/>
        <v>Տաբատներ</v>
      </c>
      <c r="F1914" s="273" t="s">
        <v>7795</v>
      </c>
      <c r="G1914" s="144">
        <f>VLOOKUP(E1914,subcategory!A:B,2,0)</f>
        <v>93</v>
      </c>
      <c r="H1914" s="273" t="s">
        <v>20</v>
      </c>
      <c r="I1914" s="213" t="e">
        <f>VLOOKUP(H1914,gender!A:B,2,0)</f>
        <v>#N/A</v>
      </c>
      <c r="J1914" s="273">
        <v>275</v>
      </c>
      <c r="K1914" s="273">
        <v>275</v>
      </c>
      <c r="L1914" s="273">
        <v>1</v>
      </c>
      <c r="M1914" s="273" t="s">
        <v>2262</v>
      </c>
      <c r="N1914" s="144">
        <f>VLOOKUP(M1914,brand!A:B,2,0)</f>
        <v>823</v>
      </c>
      <c r="O1914" s="144"/>
      <c r="P1914" s="144" t="e">
        <f>VLOOKUP(O1914,country!A:B,2,0)</f>
        <v>#N/A</v>
      </c>
      <c r="Q1914" s="273" t="s">
        <v>436</v>
      </c>
      <c r="R1914" s="144" t="str">
        <f t="shared" si="77"/>
        <v>84% Վիսկոզ</v>
      </c>
      <c r="S1914" s="144" t="s">
        <v>7528</v>
      </c>
      <c r="T1914" s="144" t="e">
        <f>VLOOKUP(R1914,material!A:B,2,0)</f>
        <v>#N/A</v>
      </c>
      <c r="U1914" s="141" t="s">
        <v>7645</v>
      </c>
      <c r="V1914" s="141"/>
      <c r="W1914" s="273">
        <v>42</v>
      </c>
      <c r="X1914" s="141">
        <f>VLOOKUP(W1914,SIZE!A:B,2,0)</f>
        <v>88</v>
      </c>
      <c r="Y1914" s="141">
        <v>0</v>
      </c>
      <c r="Z1914" s="141" t="s">
        <v>7765</v>
      </c>
      <c r="AA1914" s="141" t="e">
        <f>VLOOKUP(Z1914,COLOR!A:B,2,0)</f>
        <v>#N/A</v>
      </c>
      <c r="AB1914" s="130"/>
      <c r="AC1914" s="130"/>
      <c r="AD1914" s="130"/>
      <c r="AE1914" s="130"/>
      <c r="AF1914" s="130"/>
      <c r="AG1914" s="130"/>
      <c r="AH1914" s="130"/>
      <c r="AI1914" s="130"/>
      <c r="AJ1914" s="130"/>
      <c r="AK1914" s="130"/>
      <c r="AL1914" s="130"/>
      <c r="AM1914" s="130"/>
    </row>
    <row r="1915" spans="1:39" ht="20.25" customHeight="1">
      <c r="A1915" s="132">
        <v>1914</v>
      </c>
      <c r="B1915" s="19" t="s">
        <v>6374</v>
      </c>
      <c r="C1915" s="250">
        <v>62046239000</v>
      </c>
      <c r="D1915" s="260" t="s">
        <v>510</v>
      </c>
      <c r="E1915" s="143" t="str">
        <f t="shared" si="76"/>
        <v>Տաբատներ</v>
      </c>
      <c r="F1915" s="273" t="s">
        <v>7795</v>
      </c>
      <c r="G1915" s="144">
        <f>VLOOKUP(E1915,subcategory!A:B,2,0)</f>
        <v>93</v>
      </c>
      <c r="H1915" s="273" t="s">
        <v>20</v>
      </c>
      <c r="I1915" s="213" t="e">
        <f>VLOOKUP(H1915,gender!A:B,2,0)</f>
        <v>#N/A</v>
      </c>
      <c r="J1915" s="273">
        <v>235</v>
      </c>
      <c r="K1915" s="273">
        <v>235</v>
      </c>
      <c r="L1915" s="273">
        <v>1</v>
      </c>
      <c r="M1915" s="273" t="s">
        <v>2262</v>
      </c>
      <c r="N1915" s="144">
        <f>VLOOKUP(M1915,brand!A:B,2,0)</f>
        <v>823</v>
      </c>
      <c r="O1915" s="144"/>
      <c r="P1915" s="144" t="e">
        <f>VLOOKUP(O1915,country!A:B,2,0)</f>
        <v>#N/A</v>
      </c>
      <c r="Q1915" s="273" t="s">
        <v>436</v>
      </c>
      <c r="R1915" s="144" t="str">
        <f t="shared" si="77"/>
        <v>Բամբակ 99%</v>
      </c>
      <c r="S1915" s="144" t="s">
        <v>7281</v>
      </c>
      <c r="T1915" s="144" t="e">
        <f>VLOOKUP(R1915,material!A:B,2,0)</f>
        <v>#N/A</v>
      </c>
      <c r="U1915" s="141" t="s">
        <v>7645</v>
      </c>
      <c r="V1915" s="141"/>
      <c r="W1915" s="273">
        <v>38</v>
      </c>
      <c r="X1915" s="141">
        <f>VLOOKUP(W1915,SIZE!A:B,2,0)</f>
        <v>64</v>
      </c>
      <c r="Y1915" s="141">
        <v>0</v>
      </c>
      <c r="Z1915" s="141" t="s">
        <v>2092</v>
      </c>
      <c r="AA1915" s="141">
        <f>VLOOKUP(Z1915,COLOR!A:B,2,0)</f>
        <v>8</v>
      </c>
      <c r="AB1915" s="130"/>
      <c r="AC1915" s="130"/>
      <c r="AD1915" s="130"/>
      <c r="AE1915" s="130"/>
      <c r="AF1915" s="130"/>
      <c r="AG1915" s="130"/>
      <c r="AH1915" s="130"/>
      <c r="AI1915" s="130"/>
      <c r="AJ1915" s="130"/>
      <c r="AK1915" s="130"/>
      <c r="AL1915" s="130"/>
      <c r="AM1915" s="130"/>
    </row>
    <row r="1916" spans="1:39" ht="20.25" customHeight="1">
      <c r="A1916" s="132">
        <v>1915</v>
      </c>
      <c r="B1916" s="19" t="s">
        <v>6375</v>
      </c>
      <c r="C1916" s="250">
        <v>61045900000</v>
      </c>
      <c r="D1916" s="261" t="s">
        <v>7029</v>
      </c>
      <c r="E1916" s="143" t="str">
        <f t="shared" si="76"/>
        <v>Կիսաշրջազգեստ</v>
      </c>
      <c r="F1916" s="273" t="s">
        <v>50</v>
      </c>
      <c r="G1916" s="144">
        <f>VLOOKUP(E1916,subcategory!A:B,2,0)</f>
        <v>53</v>
      </c>
      <c r="H1916" s="273" t="s">
        <v>20</v>
      </c>
      <c r="I1916" s="213" t="e">
        <f>VLOOKUP(H1916,gender!A:B,2,0)</f>
        <v>#N/A</v>
      </c>
      <c r="J1916" s="273">
        <v>190</v>
      </c>
      <c r="K1916" s="273">
        <v>190</v>
      </c>
      <c r="L1916" s="273">
        <v>1</v>
      </c>
      <c r="M1916" s="273" t="s">
        <v>2262</v>
      </c>
      <c r="N1916" s="144">
        <f>VLOOKUP(M1916,brand!A:B,2,0)</f>
        <v>823</v>
      </c>
      <c r="O1916" s="144"/>
      <c r="P1916" s="144" t="e">
        <f>VLOOKUP(O1916,country!A:B,2,0)</f>
        <v>#N/A</v>
      </c>
      <c r="Q1916" s="273" t="s">
        <v>436</v>
      </c>
      <c r="R1916" s="144" t="str">
        <f t="shared" si="77"/>
        <v>100% Վիսկոզ</v>
      </c>
      <c r="S1916" s="144" t="s">
        <v>7430</v>
      </c>
      <c r="T1916" s="144" t="e">
        <f>VLOOKUP(R1916,material!A:B,2,0)</f>
        <v>#N/A</v>
      </c>
      <c r="U1916" s="141" t="s">
        <v>7645</v>
      </c>
      <c r="V1916" s="141"/>
      <c r="W1916" s="273">
        <v>38</v>
      </c>
      <c r="X1916" s="141">
        <f>VLOOKUP(W1916,SIZE!A:B,2,0)</f>
        <v>64</v>
      </c>
      <c r="Y1916" s="141">
        <v>0</v>
      </c>
      <c r="Z1916" s="141" t="s">
        <v>1033</v>
      </c>
      <c r="AA1916" s="141">
        <f>VLOOKUP(Z1916,COLOR!A:B,2,0)</f>
        <v>20</v>
      </c>
      <c r="AB1916" s="130"/>
      <c r="AC1916" s="130"/>
      <c r="AD1916" s="130"/>
      <c r="AE1916" s="130"/>
      <c r="AF1916" s="130"/>
      <c r="AG1916" s="130"/>
      <c r="AH1916" s="130"/>
      <c r="AI1916" s="130"/>
      <c r="AJ1916" s="130"/>
      <c r="AK1916" s="130"/>
      <c r="AL1916" s="130"/>
      <c r="AM1916" s="130"/>
    </row>
    <row r="1917" spans="1:39" ht="20.25" customHeight="1">
      <c r="A1917" s="132">
        <v>1916</v>
      </c>
      <c r="B1917" s="19" t="s">
        <v>6376</v>
      </c>
      <c r="C1917" s="252">
        <v>61051000000</v>
      </c>
      <c r="D1917" s="261" t="s">
        <v>6963</v>
      </c>
      <c r="E1917" s="143" t="str">
        <f t="shared" si="76"/>
        <v>Վերնաշապիկ</v>
      </c>
      <c r="F1917" s="273" t="s">
        <v>47</v>
      </c>
      <c r="G1917" s="144">
        <f>VLOOKUP(E1917,subcategory!A:B,2,0)</f>
        <v>82</v>
      </c>
      <c r="H1917" s="273" t="s">
        <v>10</v>
      </c>
      <c r="I1917" s="213" t="e">
        <f>VLOOKUP(H1917,gender!A:B,2,0)</f>
        <v>#N/A</v>
      </c>
      <c r="J1917" s="273">
        <v>185</v>
      </c>
      <c r="K1917" s="273">
        <v>185</v>
      </c>
      <c r="L1917" s="273">
        <v>1</v>
      </c>
      <c r="M1917" s="273" t="s">
        <v>2262</v>
      </c>
      <c r="N1917" s="144">
        <f>VLOOKUP(M1917,brand!A:B,2,0)</f>
        <v>823</v>
      </c>
      <c r="O1917" s="144"/>
      <c r="P1917" s="144" t="e">
        <f>VLOOKUP(O1917,country!A:B,2,0)</f>
        <v>#N/A</v>
      </c>
      <c r="Q1917" s="273" t="s">
        <v>436</v>
      </c>
      <c r="R1917" s="144" t="str">
        <f t="shared" si="77"/>
        <v>100% Բամբակ</v>
      </c>
      <c r="S1917" s="144" t="s">
        <v>7205</v>
      </c>
      <c r="T1917" s="144" t="e">
        <f>VLOOKUP(R1917,material!A:B,2,0)</f>
        <v>#N/A</v>
      </c>
      <c r="U1917" s="141" t="s">
        <v>7645</v>
      </c>
      <c r="V1917" s="141"/>
      <c r="W1917" s="273" t="s">
        <v>828</v>
      </c>
      <c r="X1917" s="141">
        <f>VLOOKUP(W1917,SIZE!A:B,2,0)</f>
        <v>124</v>
      </c>
      <c r="Y1917" s="141">
        <v>0</v>
      </c>
      <c r="Z1917" s="141" t="s">
        <v>7779</v>
      </c>
      <c r="AA1917" s="141" t="e">
        <f>VLOOKUP(Z1917,COLOR!A:B,2,0)</f>
        <v>#N/A</v>
      </c>
      <c r="AB1917" s="130"/>
      <c r="AC1917" s="130"/>
      <c r="AD1917" s="130"/>
      <c r="AE1917" s="130"/>
      <c r="AF1917" s="130"/>
      <c r="AG1917" s="130"/>
      <c r="AH1917" s="130"/>
      <c r="AI1917" s="130"/>
      <c r="AJ1917" s="130"/>
      <c r="AK1917" s="130"/>
      <c r="AL1917" s="130"/>
      <c r="AM1917" s="130"/>
    </row>
    <row r="1918" spans="1:39" ht="20.25" customHeight="1">
      <c r="A1918" s="132">
        <v>1917</v>
      </c>
      <c r="B1918" s="19" t="s">
        <v>6377</v>
      </c>
      <c r="C1918" s="250">
        <v>61044300000</v>
      </c>
      <c r="D1918" s="261" t="s">
        <v>2184</v>
      </c>
      <c r="E1918" s="143" t="str">
        <f t="shared" si="76"/>
        <v>Զգեստ</v>
      </c>
      <c r="F1918" s="273" t="s">
        <v>64</v>
      </c>
      <c r="G1918" s="144">
        <f>VLOOKUP(E1918,subcategory!A:B,2,0)</f>
        <v>43</v>
      </c>
      <c r="H1918" s="273" t="s">
        <v>20</v>
      </c>
      <c r="I1918" s="213" t="e">
        <f>VLOOKUP(H1918,gender!A:B,2,0)</f>
        <v>#N/A</v>
      </c>
      <c r="J1918" s="273">
        <v>190</v>
      </c>
      <c r="K1918" s="273">
        <v>190</v>
      </c>
      <c r="L1918" s="273">
        <v>1</v>
      </c>
      <c r="M1918" s="273" t="s">
        <v>2262</v>
      </c>
      <c r="N1918" s="144">
        <f>VLOOKUP(M1918,brand!A:B,2,0)</f>
        <v>823</v>
      </c>
      <c r="O1918" s="144"/>
      <c r="P1918" s="144" t="e">
        <f>VLOOKUP(O1918,country!A:B,2,0)</f>
        <v>#N/A</v>
      </c>
      <c r="Q1918" s="273" t="s">
        <v>436</v>
      </c>
      <c r="R1918" s="144" t="str">
        <f t="shared" si="77"/>
        <v>Պոլիեսթեր 96%</v>
      </c>
      <c r="S1918" s="144" t="s">
        <v>7529</v>
      </c>
      <c r="T1918" s="144" t="e">
        <f>VLOOKUP(R1918,material!A:B,2,0)</f>
        <v>#N/A</v>
      </c>
      <c r="U1918" s="141" t="s">
        <v>7645</v>
      </c>
      <c r="V1918" s="141"/>
      <c r="W1918" s="273" t="s">
        <v>825</v>
      </c>
      <c r="X1918" s="141">
        <f>VLOOKUP(W1918,SIZE!A:B,2,0)</f>
        <v>119</v>
      </c>
      <c r="Y1918" s="141">
        <v>0</v>
      </c>
      <c r="Z1918" s="141" t="s">
        <v>1033</v>
      </c>
      <c r="AA1918" s="141">
        <f>VLOOKUP(Z1918,COLOR!A:B,2,0)</f>
        <v>20</v>
      </c>
      <c r="AB1918" s="130"/>
      <c r="AC1918" s="130"/>
      <c r="AD1918" s="130"/>
      <c r="AE1918" s="130"/>
      <c r="AF1918" s="130"/>
      <c r="AG1918" s="130"/>
      <c r="AH1918" s="130"/>
      <c r="AI1918" s="130"/>
      <c r="AJ1918" s="130"/>
      <c r="AK1918" s="130"/>
      <c r="AL1918" s="130"/>
      <c r="AM1918" s="130"/>
    </row>
    <row r="1919" spans="1:39" ht="20.25" customHeight="1">
      <c r="A1919" s="132">
        <v>1918</v>
      </c>
      <c r="B1919" s="19" t="s">
        <v>6378</v>
      </c>
      <c r="C1919" s="250">
        <v>61102091000</v>
      </c>
      <c r="D1919" s="261" t="s">
        <v>480</v>
      </c>
      <c r="E1919" s="143" t="str">
        <f t="shared" si="76"/>
        <v>Հուդի</v>
      </c>
      <c r="F1919" s="273" t="s">
        <v>9</v>
      </c>
      <c r="G1919" s="144">
        <f>VLOOKUP(E1919,subcategory!A:B,2,0)</f>
        <v>18</v>
      </c>
      <c r="H1919" s="273" t="s">
        <v>10</v>
      </c>
      <c r="I1919" s="213" t="e">
        <f>VLOOKUP(H1919,gender!A:B,2,0)</f>
        <v>#N/A</v>
      </c>
      <c r="J1919" s="273">
        <v>555</v>
      </c>
      <c r="K1919" s="273">
        <v>555</v>
      </c>
      <c r="L1919" s="273">
        <v>1</v>
      </c>
      <c r="M1919" s="273" t="s">
        <v>2262</v>
      </c>
      <c r="N1919" s="144">
        <f>VLOOKUP(M1919,brand!A:B,2,0)</f>
        <v>823</v>
      </c>
      <c r="O1919" s="144"/>
      <c r="P1919" s="144" t="e">
        <f>VLOOKUP(O1919,country!A:B,2,0)</f>
        <v>#N/A</v>
      </c>
      <c r="Q1919" s="273" t="s">
        <v>436</v>
      </c>
      <c r="R1919" s="144" t="str">
        <f t="shared" si="77"/>
        <v>67% Բամբակ 33% Պոլիեսթեր</v>
      </c>
      <c r="S1919" s="144" t="s">
        <v>7530</v>
      </c>
      <c r="T1919" s="144" t="e">
        <f>VLOOKUP(R1919,material!A:B,2,0)</f>
        <v>#N/A</v>
      </c>
      <c r="U1919" s="141" t="s">
        <v>7645</v>
      </c>
      <c r="V1919" s="141"/>
      <c r="W1919" s="273" t="s">
        <v>828</v>
      </c>
      <c r="X1919" s="141">
        <f>VLOOKUP(W1919,SIZE!A:B,2,0)</f>
        <v>124</v>
      </c>
      <c r="Y1919" s="141">
        <v>0</v>
      </c>
      <c r="Z1919" s="141" t="s">
        <v>1057</v>
      </c>
      <c r="AA1919" s="141">
        <f>VLOOKUP(Z1919,COLOR!A:B,2,0)</f>
        <v>5</v>
      </c>
      <c r="AB1919" s="130"/>
      <c r="AC1919" s="130"/>
      <c r="AD1919" s="130"/>
      <c r="AE1919" s="130"/>
      <c r="AF1919" s="130"/>
      <c r="AG1919" s="130"/>
      <c r="AH1919" s="130"/>
      <c r="AI1919" s="130"/>
      <c r="AJ1919" s="130"/>
      <c r="AK1919" s="130"/>
      <c r="AL1919" s="130"/>
      <c r="AM1919" s="130"/>
    </row>
    <row r="1920" spans="1:39" ht="20.25" customHeight="1">
      <c r="A1920" s="132">
        <v>1919</v>
      </c>
      <c r="B1920" s="19" t="s">
        <v>6379</v>
      </c>
      <c r="C1920" s="250">
        <v>62046990000</v>
      </c>
      <c r="D1920" s="261" t="s">
        <v>7046</v>
      </c>
      <c r="E1920" s="143" t="str">
        <f t="shared" si="76"/>
        <v>Տաբատներ</v>
      </c>
      <c r="F1920" s="273" t="s">
        <v>7795</v>
      </c>
      <c r="G1920" s="144">
        <f>VLOOKUP(E1920,subcategory!A:B,2,0)</f>
        <v>93</v>
      </c>
      <c r="H1920" s="273" t="s">
        <v>20</v>
      </c>
      <c r="I1920" s="213" t="e">
        <f>VLOOKUP(H1920,gender!A:B,2,0)</f>
        <v>#N/A</v>
      </c>
      <c r="J1920" s="273">
        <v>165</v>
      </c>
      <c r="K1920" s="273">
        <v>165</v>
      </c>
      <c r="L1920" s="273">
        <v>1</v>
      </c>
      <c r="M1920" s="273" t="s">
        <v>2262</v>
      </c>
      <c r="N1920" s="144">
        <f>VLOOKUP(M1920,brand!A:B,2,0)</f>
        <v>823</v>
      </c>
      <c r="O1920" s="144"/>
      <c r="P1920" s="144" t="e">
        <f>VLOOKUP(O1920,country!A:B,2,0)</f>
        <v>#N/A</v>
      </c>
      <c r="Q1920" s="273" t="s">
        <v>436</v>
      </c>
      <c r="R1920" s="144" t="str">
        <f t="shared" si="77"/>
        <v>87% Վիսկոզ</v>
      </c>
      <c r="S1920" s="144" t="s">
        <v>7531</v>
      </c>
      <c r="T1920" s="144" t="e">
        <f>VLOOKUP(R1920,material!A:B,2,0)</f>
        <v>#N/A</v>
      </c>
      <c r="U1920" s="141" t="s">
        <v>7645</v>
      </c>
      <c r="V1920" s="141"/>
      <c r="W1920" s="273">
        <v>40</v>
      </c>
      <c r="X1920" s="141">
        <f>VLOOKUP(W1920,SIZE!A:B,2,0)</f>
        <v>79</v>
      </c>
      <c r="Y1920" s="141">
        <v>0</v>
      </c>
      <c r="Z1920" s="141" t="s">
        <v>1033</v>
      </c>
      <c r="AA1920" s="141">
        <f>VLOOKUP(Z1920,COLOR!A:B,2,0)</f>
        <v>20</v>
      </c>
      <c r="AB1920" s="130"/>
      <c r="AC1920" s="130"/>
      <c r="AD1920" s="130"/>
      <c r="AE1920" s="130"/>
      <c r="AF1920" s="130"/>
      <c r="AG1920" s="130"/>
      <c r="AH1920" s="130"/>
      <c r="AI1920" s="130"/>
      <c r="AJ1920" s="130"/>
      <c r="AK1920" s="130"/>
      <c r="AL1920" s="130"/>
      <c r="AM1920" s="130"/>
    </row>
    <row r="1921" spans="1:39" ht="20.25" customHeight="1">
      <c r="A1921" s="132">
        <v>1920</v>
      </c>
      <c r="B1921" s="19" t="s">
        <v>6380</v>
      </c>
      <c r="C1921" s="250">
        <v>61091000000</v>
      </c>
      <c r="D1921" s="261" t="s">
        <v>7063</v>
      </c>
      <c r="E1921" s="143" t="str">
        <f t="shared" si="76"/>
        <v>Տոպ</v>
      </c>
      <c r="F1921" s="273" t="s">
        <v>379</v>
      </c>
      <c r="G1921" s="144">
        <f>VLOOKUP(E1921,subcategory!A:B,2,0)</f>
        <v>249</v>
      </c>
      <c r="H1921" s="273" t="s">
        <v>20</v>
      </c>
      <c r="I1921" s="213" t="e">
        <f>VLOOKUP(H1921,gender!A:B,2,0)</f>
        <v>#N/A</v>
      </c>
      <c r="J1921" s="273">
        <v>70</v>
      </c>
      <c r="K1921" s="273">
        <v>70</v>
      </c>
      <c r="L1921" s="273">
        <v>1</v>
      </c>
      <c r="M1921" s="273" t="s">
        <v>2262</v>
      </c>
      <c r="N1921" s="144">
        <f>VLOOKUP(M1921,brand!A:B,2,0)</f>
        <v>823</v>
      </c>
      <c r="O1921" s="144"/>
      <c r="P1921" s="144" t="e">
        <f>VLOOKUP(O1921,country!A:B,2,0)</f>
        <v>#N/A</v>
      </c>
      <c r="Q1921" s="273" t="s">
        <v>436</v>
      </c>
      <c r="R1921" s="144" t="str">
        <f t="shared" si="77"/>
        <v>97% Բամբակ</v>
      </c>
      <c r="S1921" s="144" t="s">
        <v>7488</v>
      </c>
      <c r="T1921" s="144" t="e">
        <f>VLOOKUP(R1921,material!A:B,2,0)</f>
        <v>#N/A</v>
      </c>
      <c r="U1921" s="141" t="s">
        <v>7645</v>
      </c>
      <c r="V1921" s="141"/>
      <c r="W1921" s="273" t="s">
        <v>858</v>
      </c>
      <c r="X1921" s="141">
        <f>VLOOKUP(W1921,SIZE!A:B,2,0)</f>
        <v>1</v>
      </c>
      <c r="Y1921" s="141">
        <v>0</v>
      </c>
      <c r="Z1921" s="141" t="s">
        <v>1033</v>
      </c>
      <c r="AA1921" s="141">
        <f>VLOOKUP(Z1921,COLOR!A:B,2,0)</f>
        <v>20</v>
      </c>
      <c r="AB1921" s="130"/>
      <c r="AC1921" s="130"/>
      <c r="AD1921" s="130"/>
      <c r="AE1921" s="130"/>
      <c r="AF1921" s="130"/>
      <c r="AG1921" s="130"/>
      <c r="AH1921" s="130"/>
      <c r="AI1921" s="130"/>
      <c r="AJ1921" s="130"/>
      <c r="AK1921" s="130"/>
      <c r="AL1921" s="130"/>
      <c r="AM1921" s="130"/>
    </row>
    <row r="1922" spans="1:39" ht="20.25" customHeight="1">
      <c r="A1922" s="132">
        <v>1921</v>
      </c>
      <c r="B1922" s="19" t="s">
        <v>6381</v>
      </c>
      <c r="C1922" s="250">
        <v>61091000000</v>
      </c>
      <c r="D1922" s="261" t="s">
        <v>7063</v>
      </c>
      <c r="E1922" s="143" t="str">
        <f t="shared" si="76"/>
        <v>Տոպ</v>
      </c>
      <c r="F1922" s="273" t="s">
        <v>379</v>
      </c>
      <c r="G1922" s="144">
        <f>VLOOKUP(E1922,subcategory!A:B,2,0)</f>
        <v>249</v>
      </c>
      <c r="H1922" s="273" t="s">
        <v>20</v>
      </c>
      <c r="I1922" s="213" t="e">
        <f>VLOOKUP(H1922,gender!A:B,2,0)</f>
        <v>#N/A</v>
      </c>
      <c r="J1922" s="273">
        <v>195</v>
      </c>
      <c r="K1922" s="273">
        <v>195</v>
      </c>
      <c r="L1922" s="273">
        <v>1</v>
      </c>
      <c r="M1922" s="273" t="s">
        <v>2262</v>
      </c>
      <c r="N1922" s="144">
        <f>VLOOKUP(M1922,brand!A:B,2,0)</f>
        <v>823</v>
      </c>
      <c r="O1922" s="144"/>
      <c r="P1922" s="144" t="e">
        <f>VLOOKUP(O1922,country!A:B,2,0)</f>
        <v>#N/A</v>
      </c>
      <c r="Q1922" s="273" t="s">
        <v>436</v>
      </c>
      <c r="R1922" s="144" t="str">
        <f t="shared" si="77"/>
        <v>100% Բամբակ</v>
      </c>
      <c r="S1922" s="144" t="s">
        <v>7205</v>
      </c>
      <c r="T1922" s="144" t="e">
        <f>VLOOKUP(R1922,material!A:B,2,0)</f>
        <v>#N/A</v>
      </c>
      <c r="U1922" s="141" t="s">
        <v>7645</v>
      </c>
      <c r="V1922" s="141"/>
      <c r="W1922" s="273" t="s">
        <v>821</v>
      </c>
      <c r="X1922" s="141">
        <f>VLOOKUP(W1922,SIZE!A:B,2,0)</f>
        <v>3</v>
      </c>
      <c r="Y1922" s="141">
        <v>0</v>
      </c>
      <c r="Z1922" s="141" t="s">
        <v>1061</v>
      </c>
      <c r="AA1922" s="141">
        <f>VLOOKUP(Z1922,COLOR!A:B,2,0)</f>
        <v>4</v>
      </c>
      <c r="AB1922" s="130"/>
      <c r="AC1922" s="130"/>
      <c r="AD1922" s="130"/>
      <c r="AE1922" s="130"/>
      <c r="AF1922" s="130"/>
      <c r="AG1922" s="130"/>
      <c r="AH1922" s="130"/>
      <c r="AI1922" s="130"/>
      <c r="AJ1922" s="130"/>
      <c r="AK1922" s="130"/>
      <c r="AL1922" s="130"/>
      <c r="AM1922" s="130"/>
    </row>
    <row r="1923" spans="1:39" ht="20.25" customHeight="1">
      <c r="A1923" s="132">
        <v>1922</v>
      </c>
      <c r="B1923" s="19" t="s">
        <v>6382</v>
      </c>
      <c r="C1923" s="250">
        <v>61124190000</v>
      </c>
      <c r="D1923" s="261" t="s">
        <v>595</v>
      </c>
      <c r="E1923" s="143" t="str">
        <f t="shared" ref="E1923:E1986" si="78">PROPER(F1923)</f>
        <v>Լողազգեստներ</v>
      </c>
      <c r="F1923" s="273" t="s">
        <v>7799</v>
      </c>
      <c r="G1923" s="144">
        <f>VLOOKUP(E1923,subcategory!A:B,2,0)</f>
        <v>46</v>
      </c>
      <c r="H1923" s="273" t="s">
        <v>20</v>
      </c>
      <c r="I1923" s="213" t="e">
        <f>VLOOKUP(H1923,gender!A:B,2,0)</f>
        <v>#N/A</v>
      </c>
      <c r="J1923" s="273">
        <v>75</v>
      </c>
      <c r="K1923" s="273">
        <v>75</v>
      </c>
      <c r="L1923" s="273">
        <v>1</v>
      </c>
      <c r="M1923" s="273" t="s">
        <v>2262</v>
      </c>
      <c r="N1923" s="144">
        <f>VLOOKUP(M1923,brand!A:B,2,0)</f>
        <v>823</v>
      </c>
      <c r="O1923" s="144"/>
      <c r="P1923" s="144" t="e">
        <f>VLOOKUP(O1923,country!A:B,2,0)</f>
        <v>#N/A</v>
      </c>
      <c r="Q1923" s="273" t="s">
        <v>436</v>
      </c>
      <c r="R1923" s="144" t="str">
        <f t="shared" si="77"/>
        <v>80% Պոլիեսթեր 20% Էլաստան</v>
      </c>
      <c r="S1923" s="144" t="s">
        <v>7532</v>
      </c>
      <c r="T1923" s="144" t="e">
        <f>VLOOKUP(R1923,material!A:B,2,0)</f>
        <v>#N/A</v>
      </c>
      <c r="U1923" s="141" t="s">
        <v>7645</v>
      </c>
      <c r="V1923" s="141"/>
      <c r="W1923" s="273" t="s">
        <v>828</v>
      </c>
      <c r="X1923" s="141">
        <f>VLOOKUP(W1923,SIZE!A:B,2,0)</f>
        <v>124</v>
      </c>
      <c r="Y1923" s="141">
        <v>0</v>
      </c>
      <c r="Z1923" s="141" t="s">
        <v>1033</v>
      </c>
      <c r="AA1923" s="141">
        <f>VLOOKUP(Z1923,COLOR!A:B,2,0)</f>
        <v>20</v>
      </c>
      <c r="AB1923" s="130"/>
      <c r="AC1923" s="130"/>
      <c r="AD1923" s="130"/>
      <c r="AE1923" s="130"/>
      <c r="AF1923" s="130"/>
      <c r="AG1923" s="130"/>
      <c r="AH1923" s="130"/>
      <c r="AI1923" s="130"/>
      <c r="AJ1923" s="130"/>
      <c r="AK1923" s="130"/>
      <c r="AL1923" s="130"/>
      <c r="AM1923" s="130"/>
    </row>
    <row r="1924" spans="1:39" ht="20.25" customHeight="1">
      <c r="A1924" s="132">
        <v>1923</v>
      </c>
      <c r="B1924" s="19" t="s">
        <v>6383</v>
      </c>
      <c r="C1924" s="250">
        <v>61044200000</v>
      </c>
      <c r="D1924" s="261" t="s">
        <v>867</v>
      </c>
      <c r="E1924" s="143" t="str">
        <f t="shared" si="78"/>
        <v>Զգեստ</v>
      </c>
      <c r="F1924" s="273" t="s">
        <v>64</v>
      </c>
      <c r="G1924" s="144">
        <f>VLOOKUP(E1924,subcategory!A:B,2,0)</f>
        <v>43</v>
      </c>
      <c r="H1924" s="273" t="s">
        <v>20</v>
      </c>
      <c r="I1924" s="213" t="e">
        <f>VLOOKUP(H1924,gender!A:B,2,0)</f>
        <v>#N/A</v>
      </c>
      <c r="J1924" s="273">
        <v>135</v>
      </c>
      <c r="K1924" s="273">
        <v>135</v>
      </c>
      <c r="L1924" s="273">
        <v>1</v>
      </c>
      <c r="M1924" s="273" t="s">
        <v>2262</v>
      </c>
      <c r="N1924" s="144">
        <f>VLOOKUP(M1924,brand!A:B,2,0)</f>
        <v>823</v>
      </c>
      <c r="O1924" s="144"/>
      <c r="P1924" s="144" t="e">
        <f>VLOOKUP(O1924,country!A:B,2,0)</f>
        <v>#N/A</v>
      </c>
      <c r="Q1924" s="273" t="s">
        <v>436</v>
      </c>
      <c r="R1924" s="144" t="str">
        <f t="shared" si="77"/>
        <v>52% Բամբակ 48% Պոլիեսթեր</v>
      </c>
      <c r="S1924" s="144" t="s">
        <v>7533</v>
      </c>
      <c r="T1924" s="144" t="e">
        <f>VLOOKUP(R1924,material!A:B,2,0)</f>
        <v>#N/A</v>
      </c>
      <c r="U1924" s="141" t="s">
        <v>7645</v>
      </c>
      <c r="V1924" s="141"/>
      <c r="W1924" s="273">
        <v>38</v>
      </c>
      <c r="X1924" s="141">
        <f>VLOOKUP(W1924,SIZE!A:B,2,0)</f>
        <v>64</v>
      </c>
      <c r="Y1924" s="141">
        <v>0</v>
      </c>
      <c r="Z1924" s="141" t="s">
        <v>1033</v>
      </c>
      <c r="AA1924" s="141">
        <f>VLOOKUP(Z1924,COLOR!A:B,2,0)</f>
        <v>20</v>
      </c>
      <c r="AB1924" s="130"/>
      <c r="AC1924" s="130"/>
      <c r="AD1924" s="130"/>
      <c r="AE1924" s="130"/>
      <c r="AF1924" s="130"/>
      <c r="AG1924" s="130"/>
      <c r="AH1924" s="130"/>
      <c r="AI1924" s="130"/>
      <c r="AJ1924" s="130"/>
      <c r="AK1924" s="130"/>
      <c r="AL1924" s="130"/>
      <c r="AM1924" s="130"/>
    </row>
    <row r="1925" spans="1:39" ht="20.25" customHeight="1">
      <c r="A1925" s="132">
        <v>1924</v>
      </c>
      <c r="B1925" s="19" t="s">
        <v>6384</v>
      </c>
      <c r="C1925" s="250">
        <v>61091000000</v>
      </c>
      <c r="D1925" s="261" t="s">
        <v>2283</v>
      </c>
      <c r="E1925" s="143" t="str">
        <f t="shared" si="78"/>
        <v>Շապիկ Կարճ</v>
      </c>
      <c r="F1925" s="277" t="s">
        <v>7128</v>
      </c>
      <c r="G1925" s="144" t="e">
        <f>VLOOKUP(E1925,subcategory!A:B,2,0)</f>
        <v>#N/A</v>
      </c>
      <c r="H1925" s="273" t="s">
        <v>10</v>
      </c>
      <c r="I1925" s="213" t="e">
        <f>VLOOKUP(H1925,gender!A:B,2,0)</f>
        <v>#N/A</v>
      </c>
      <c r="J1925" s="273">
        <v>310</v>
      </c>
      <c r="K1925" s="273">
        <v>310</v>
      </c>
      <c r="L1925" s="273">
        <v>1</v>
      </c>
      <c r="M1925" s="273" t="s">
        <v>2262</v>
      </c>
      <c r="N1925" s="144">
        <f>VLOOKUP(M1925,brand!A:B,2,0)</f>
        <v>823</v>
      </c>
      <c r="O1925" s="144"/>
      <c r="P1925" s="144" t="e">
        <f>VLOOKUP(O1925,country!A:B,2,0)</f>
        <v>#N/A</v>
      </c>
      <c r="Q1925" s="273" t="s">
        <v>436</v>
      </c>
      <c r="R1925" s="144" t="str">
        <f t="shared" si="77"/>
        <v>100% Բամբակ</v>
      </c>
      <c r="S1925" s="144" t="s">
        <v>7205</v>
      </c>
      <c r="T1925" s="144" t="e">
        <f>VLOOKUP(R1925,material!A:B,2,0)</f>
        <v>#N/A</v>
      </c>
      <c r="U1925" s="141" t="s">
        <v>7645</v>
      </c>
      <c r="V1925" s="141"/>
      <c r="W1925" s="273" t="s">
        <v>821</v>
      </c>
      <c r="X1925" s="141">
        <f>VLOOKUP(W1925,SIZE!A:B,2,0)</f>
        <v>3</v>
      </c>
      <c r="Y1925" s="141">
        <v>0</v>
      </c>
      <c r="Z1925" s="141" t="s">
        <v>1061</v>
      </c>
      <c r="AA1925" s="141">
        <f>VLOOKUP(Z1925,COLOR!A:B,2,0)</f>
        <v>4</v>
      </c>
      <c r="AB1925" s="130"/>
      <c r="AC1925" s="130"/>
      <c r="AD1925" s="130"/>
      <c r="AE1925" s="130"/>
      <c r="AF1925" s="130"/>
      <c r="AG1925" s="130"/>
      <c r="AH1925" s="130"/>
      <c r="AI1925" s="130"/>
      <c r="AJ1925" s="130"/>
      <c r="AK1925" s="130"/>
      <c r="AL1925" s="130"/>
      <c r="AM1925" s="130"/>
    </row>
    <row r="1926" spans="1:39" ht="20.25" customHeight="1">
      <c r="A1926" s="132">
        <v>1925</v>
      </c>
      <c r="B1926" s="19" t="s">
        <v>6385</v>
      </c>
      <c r="C1926" s="250">
        <v>61069090000</v>
      </c>
      <c r="D1926" s="261" t="s">
        <v>607</v>
      </c>
      <c r="E1926" s="143" t="str">
        <f t="shared" si="78"/>
        <v>Բլուզ</v>
      </c>
      <c r="F1926" s="273" t="s">
        <v>437</v>
      </c>
      <c r="G1926" s="144">
        <f>VLOOKUP(E1926,subcategory!A:B,2,0)</f>
        <v>77</v>
      </c>
      <c r="H1926" s="273" t="s">
        <v>20</v>
      </c>
      <c r="I1926" s="213" t="e">
        <f>VLOOKUP(H1926,gender!A:B,2,0)</f>
        <v>#N/A</v>
      </c>
      <c r="J1926" s="273">
        <v>115</v>
      </c>
      <c r="K1926" s="273">
        <v>115</v>
      </c>
      <c r="L1926" s="273">
        <v>1</v>
      </c>
      <c r="M1926" s="273" t="s">
        <v>2262</v>
      </c>
      <c r="N1926" s="144">
        <f>VLOOKUP(M1926,brand!A:B,2,0)</f>
        <v>823</v>
      </c>
      <c r="O1926" s="144"/>
      <c r="P1926" s="144" t="e">
        <f>VLOOKUP(O1926,country!A:B,2,0)</f>
        <v>#N/A</v>
      </c>
      <c r="Q1926" s="273" t="s">
        <v>436</v>
      </c>
      <c r="R1926" s="144" t="str">
        <f t="shared" si="77"/>
        <v>91% Վիսկոզ</v>
      </c>
      <c r="S1926" s="144" t="s">
        <v>7534</v>
      </c>
      <c r="T1926" s="144" t="e">
        <f>VLOOKUP(R1926,material!A:B,2,0)</f>
        <v>#N/A</v>
      </c>
      <c r="U1926" s="141" t="s">
        <v>7645</v>
      </c>
      <c r="V1926" s="141"/>
      <c r="W1926" s="273" t="s">
        <v>821</v>
      </c>
      <c r="X1926" s="141">
        <f>VLOOKUP(W1926,SIZE!A:B,2,0)</f>
        <v>3</v>
      </c>
      <c r="Y1926" s="141">
        <v>0</v>
      </c>
      <c r="Z1926" s="141" t="s">
        <v>2092</v>
      </c>
      <c r="AA1926" s="141">
        <f>VLOOKUP(Z1926,COLOR!A:B,2,0)</f>
        <v>8</v>
      </c>
      <c r="AB1926" s="130"/>
      <c r="AC1926" s="130"/>
      <c r="AD1926" s="130"/>
      <c r="AE1926" s="130"/>
      <c r="AF1926" s="130"/>
      <c r="AG1926" s="130"/>
      <c r="AH1926" s="130"/>
      <c r="AI1926" s="130"/>
      <c r="AJ1926" s="130"/>
      <c r="AK1926" s="130"/>
      <c r="AL1926" s="130"/>
      <c r="AM1926" s="130"/>
    </row>
    <row r="1927" spans="1:39" ht="20.25" customHeight="1">
      <c r="A1927" s="132">
        <v>1926</v>
      </c>
      <c r="B1927" s="19" t="s">
        <v>6386</v>
      </c>
      <c r="C1927" s="250">
        <v>61099020000</v>
      </c>
      <c r="D1927" s="261" t="s">
        <v>7043</v>
      </c>
      <c r="E1927" s="143" t="str">
        <f t="shared" si="78"/>
        <v>Տոպ</v>
      </c>
      <c r="F1927" s="273" t="s">
        <v>379</v>
      </c>
      <c r="G1927" s="144">
        <f>VLOOKUP(E1927,subcategory!A:B,2,0)</f>
        <v>249</v>
      </c>
      <c r="H1927" s="273" t="s">
        <v>20</v>
      </c>
      <c r="I1927" s="213" t="e">
        <f>VLOOKUP(H1927,gender!A:B,2,0)</f>
        <v>#N/A</v>
      </c>
      <c r="J1927" s="273">
        <v>205</v>
      </c>
      <c r="K1927" s="273">
        <v>205</v>
      </c>
      <c r="L1927" s="273">
        <v>1</v>
      </c>
      <c r="M1927" s="273" t="s">
        <v>2262</v>
      </c>
      <c r="N1927" s="144">
        <f>VLOOKUP(M1927,brand!A:B,2,0)</f>
        <v>823</v>
      </c>
      <c r="O1927" s="144"/>
      <c r="P1927" s="144" t="e">
        <f>VLOOKUP(O1927,country!A:B,2,0)</f>
        <v>#N/A</v>
      </c>
      <c r="Q1927" s="273" t="s">
        <v>436</v>
      </c>
      <c r="R1927" s="144" t="str">
        <f t="shared" si="77"/>
        <v>100% Պոլիեսթեր</v>
      </c>
      <c r="S1927" s="144" t="s">
        <v>7203</v>
      </c>
      <c r="T1927" s="144" t="e">
        <f>VLOOKUP(R1927,material!A:B,2,0)</f>
        <v>#N/A</v>
      </c>
      <c r="U1927" s="141" t="s">
        <v>7645</v>
      </c>
      <c r="V1927" s="141"/>
      <c r="W1927" s="273" t="s">
        <v>810</v>
      </c>
      <c r="X1927" s="141">
        <f>VLOOKUP(W1927,SIZE!A:B,2,0)</f>
        <v>122</v>
      </c>
      <c r="Y1927" s="141">
        <v>0</v>
      </c>
      <c r="Z1927" s="141" t="s">
        <v>1033</v>
      </c>
      <c r="AA1927" s="141">
        <f>VLOOKUP(Z1927,COLOR!A:B,2,0)</f>
        <v>20</v>
      </c>
      <c r="AB1927" s="130"/>
      <c r="AC1927" s="130"/>
      <c r="AD1927" s="130"/>
      <c r="AE1927" s="130"/>
      <c r="AF1927" s="130"/>
      <c r="AG1927" s="130"/>
      <c r="AH1927" s="130"/>
      <c r="AI1927" s="130"/>
      <c r="AJ1927" s="130"/>
      <c r="AK1927" s="130"/>
      <c r="AL1927" s="130"/>
      <c r="AM1927" s="130"/>
    </row>
    <row r="1928" spans="1:39" ht="20.25" customHeight="1">
      <c r="A1928" s="132">
        <v>1927</v>
      </c>
      <c r="B1928" s="19" t="s">
        <v>6387</v>
      </c>
      <c r="C1928" s="250">
        <v>62034235000</v>
      </c>
      <c r="D1928" s="261" t="s">
        <v>6796</v>
      </c>
      <c r="E1928" s="143" t="str">
        <f t="shared" si="78"/>
        <v>Տաբատներ</v>
      </c>
      <c r="F1928" s="273" t="s">
        <v>7795</v>
      </c>
      <c r="G1928" s="144">
        <f>VLOOKUP(E1928,subcategory!A:B,2,0)</f>
        <v>93</v>
      </c>
      <c r="H1928" s="273" t="s">
        <v>10</v>
      </c>
      <c r="I1928" s="213" t="e">
        <f>VLOOKUP(H1928,gender!A:B,2,0)</f>
        <v>#N/A</v>
      </c>
      <c r="J1928" s="273">
        <v>285</v>
      </c>
      <c r="K1928" s="273">
        <v>285</v>
      </c>
      <c r="L1928" s="273">
        <v>1</v>
      </c>
      <c r="M1928" s="273" t="s">
        <v>2262</v>
      </c>
      <c r="N1928" s="144">
        <f>VLOOKUP(M1928,brand!A:B,2,0)</f>
        <v>823</v>
      </c>
      <c r="O1928" s="144"/>
      <c r="P1928" s="144" t="e">
        <f>VLOOKUP(O1928,country!A:B,2,0)</f>
        <v>#N/A</v>
      </c>
      <c r="Q1928" s="273" t="s">
        <v>440</v>
      </c>
      <c r="R1928" s="144" t="str">
        <f t="shared" si="77"/>
        <v>65% Բամբակ 35% Պոլիեսթեր</v>
      </c>
      <c r="S1928" s="144" t="s">
        <v>7535</v>
      </c>
      <c r="T1928" s="144" t="e">
        <f>VLOOKUP(R1928,material!A:B,2,0)</f>
        <v>#N/A</v>
      </c>
      <c r="U1928" s="141" t="s">
        <v>7645</v>
      </c>
      <c r="V1928" s="141"/>
      <c r="W1928" s="273">
        <v>42</v>
      </c>
      <c r="X1928" s="141">
        <f>VLOOKUP(W1928,SIZE!A:B,2,0)</f>
        <v>88</v>
      </c>
      <c r="Y1928" s="141">
        <v>0</v>
      </c>
      <c r="Z1928" s="141" t="s">
        <v>2092</v>
      </c>
      <c r="AA1928" s="141">
        <f>VLOOKUP(Z1928,COLOR!A:B,2,0)</f>
        <v>8</v>
      </c>
      <c r="AB1928" s="130"/>
      <c r="AC1928" s="130"/>
      <c r="AD1928" s="130"/>
      <c r="AE1928" s="130"/>
      <c r="AF1928" s="130"/>
      <c r="AG1928" s="130"/>
      <c r="AH1928" s="130"/>
      <c r="AI1928" s="130"/>
      <c r="AJ1928" s="130"/>
      <c r="AK1928" s="130"/>
      <c r="AL1928" s="130"/>
      <c r="AM1928" s="130"/>
    </row>
    <row r="1929" spans="1:39" ht="20.25" customHeight="1">
      <c r="A1929" s="132">
        <v>1928</v>
      </c>
      <c r="B1929" s="19" t="s">
        <v>6388</v>
      </c>
      <c r="C1929" s="250">
        <v>61099020000</v>
      </c>
      <c r="D1929" s="261" t="s">
        <v>7043</v>
      </c>
      <c r="E1929" s="143" t="str">
        <f t="shared" si="78"/>
        <v>Տոպ</v>
      </c>
      <c r="F1929" s="273" t="s">
        <v>379</v>
      </c>
      <c r="G1929" s="144">
        <f>VLOOKUP(E1929,subcategory!A:B,2,0)</f>
        <v>249</v>
      </c>
      <c r="H1929" s="273" t="s">
        <v>20</v>
      </c>
      <c r="I1929" s="213" t="e">
        <f>VLOOKUP(H1929,gender!A:B,2,0)</f>
        <v>#N/A</v>
      </c>
      <c r="J1929" s="273">
        <v>165</v>
      </c>
      <c r="K1929" s="273">
        <v>165</v>
      </c>
      <c r="L1929" s="273">
        <v>1</v>
      </c>
      <c r="M1929" s="273" t="s">
        <v>2262</v>
      </c>
      <c r="N1929" s="144">
        <f>VLOOKUP(M1929,brand!A:B,2,0)</f>
        <v>823</v>
      </c>
      <c r="O1929" s="144"/>
      <c r="P1929" s="144" t="e">
        <f>VLOOKUP(O1929,country!A:B,2,0)</f>
        <v>#N/A</v>
      </c>
      <c r="Q1929" s="273" t="s">
        <v>436</v>
      </c>
      <c r="R1929" s="144" t="str">
        <f t="shared" si="77"/>
        <v>Պոլիեսթեր 95%</v>
      </c>
      <c r="S1929" s="144" t="s">
        <v>7536</v>
      </c>
      <c r="T1929" s="144" t="e">
        <f>VLOOKUP(R1929,material!A:B,2,0)</f>
        <v>#N/A</v>
      </c>
      <c r="U1929" s="141" t="s">
        <v>7645</v>
      </c>
      <c r="V1929" s="141"/>
      <c r="W1929" s="273" t="s">
        <v>825</v>
      </c>
      <c r="X1929" s="141">
        <f>VLOOKUP(W1929,SIZE!A:B,2,0)</f>
        <v>119</v>
      </c>
      <c r="Y1929" s="141">
        <v>0</v>
      </c>
      <c r="Z1929" s="141" t="s">
        <v>7789</v>
      </c>
      <c r="AA1929" s="141" t="e">
        <f>VLOOKUP(Z1929,COLOR!A:B,2,0)</f>
        <v>#N/A</v>
      </c>
      <c r="AB1929" s="130"/>
      <c r="AC1929" s="130"/>
      <c r="AD1929" s="130"/>
      <c r="AE1929" s="130"/>
      <c r="AF1929" s="130"/>
      <c r="AG1929" s="130"/>
      <c r="AH1929" s="130"/>
      <c r="AI1929" s="130"/>
      <c r="AJ1929" s="130"/>
      <c r="AK1929" s="130"/>
      <c r="AL1929" s="130"/>
      <c r="AM1929" s="130"/>
    </row>
    <row r="1930" spans="1:39" ht="20.25" customHeight="1">
      <c r="A1930" s="132">
        <v>1929</v>
      </c>
      <c r="B1930" s="19" t="s">
        <v>6389</v>
      </c>
      <c r="C1930" s="252">
        <v>61061000000</v>
      </c>
      <c r="D1930" s="263" t="s">
        <v>976</v>
      </c>
      <c r="E1930" s="143" t="str">
        <f t="shared" si="78"/>
        <v>Բլուզ</v>
      </c>
      <c r="F1930" s="273" t="s">
        <v>437</v>
      </c>
      <c r="G1930" s="144">
        <f>VLOOKUP(E1930,subcategory!A:B,2,0)</f>
        <v>77</v>
      </c>
      <c r="H1930" s="273" t="s">
        <v>20</v>
      </c>
      <c r="I1930" s="213" t="e">
        <f>VLOOKUP(H1930,gender!A:B,2,0)</f>
        <v>#N/A</v>
      </c>
      <c r="J1930" s="273">
        <v>110</v>
      </c>
      <c r="K1930" s="273">
        <v>110</v>
      </c>
      <c r="L1930" s="273">
        <v>1</v>
      </c>
      <c r="M1930" s="273" t="s">
        <v>2262</v>
      </c>
      <c r="N1930" s="144">
        <f>VLOOKUP(M1930,brand!A:B,2,0)</f>
        <v>823</v>
      </c>
      <c r="O1930" s="144"/>
      <c r="P1930" s="144" t="e">
        <f>VLOOKUP(O1930,country!A:B,2,0)</f>
        <v>#N/A</v>
      </c>
      <c r="Q1930" s="273" t="s">
        <v>436</v>
      </c>
      <c r="R1930" s="144" t="str">
        <f t="shared" si="77"/>
        <v>100% Բամբակ</v>
      </c>
      <c r="S1930" s="144" t="s">
        <v>7205</v>
      </c>
      <c r="T1930" s="144" t="e">
        <f>VLOOKUP(R1930,material!A:B,2,0)</f>
        <v>#N/A</v>
      </c>
      <c r="U1930" s="141" t="s">
        <v>7645</v>
      </c>
      <c r="V1930" s="141"/>
      <c r="W1930" s="273" t="s">
        <v>810</v>
      </c>
      <c r="X1930" s="141">
        <f>VLOOKUP(W1930,SIZE!A:B,2,0)</f>
        <v>122</v>
      </c>
      <c r="Y1930" s="141">
        <v>0</v>
      </c>
      <c r="Z1930" s="141" t="s">
        <v>1061</v>
      </c>
      <c r="AA1930" s="141">
        <f>VLOOKUP(Z1930,COLOR!A:B,2,0)</f>
        <v>4</v>
      </c>
      <c r="AB1930" s="130"/>
      <c r="AC1930" s="130"/>
      <c r="AD1930" s="130"/>
      <c r="AE1930" s="130"/>
      <c r="AF1930" s="130"/>
      <c r="AG1930" s="130"/>
      <c r="AH1930" s="130"/>
      <c r="AI1930" s="130"/>
      <c r="AJ1930" s="130"/>
      <c r="AK1930" s="130"/>
      <c r="AL1930" s="130"/>
      <c r="AM1930" s="130"/>
    </row>
    <row r="1931" spans="1:39" ht="20.25" customHeight="1">
      <c r="A1931" s="132">
        <v>1930</v>
      </c>
      <c r="B1931" s="19" t="s">
        <v>6390</v>
      </c>
      <c r="C1931" s="250">
        <v>61044200000</v>
      </c>
      <c r="D1931" s="261" t="s">
        <v>867</v>
      </c>
      <c r="E1931" s="143" t="str">
        <f t="shared" si="78"/>
        <v>Զգեստ</v>
      </c>
      <c r="F1931" s="273" t="s">
        <v>64</v>
      </c>
      <c r="G1931" s="144">
        <f>VLOOKUP(E1931,subcategory!A:B,2,0)</f>
        <v>43</v>
      </c>
      <c r="H1931" s="273" t="s">
        <v>20</v>
      </c>
      <c r="I1931" s="213" t="e">
        <f>VLOOKUP(H1931,gender!A:B,2,0)</f>
        <v>#N/A</v>
      </c>
      <c r="J1931" s="273">
        <v>290</v>
      </c>
      <c r="K1931" s="273">
        <v>290</v>
      </c>
      <c r="L1931" s="273">
        <v>1</v>
      </c>
      <c r="M1931" s="273" t="s">
        <v>2262</v>
      </c>
      <c r="N1931" s="144">
        <f>VLOOKUP(M1931,brand!A:B,2,0)</f>
        <v>823</v>
      </c>
      <c r="O1931" s="144"/>
      <c r="P1931" s="144" t="e">
        <f>VLOOKUP(O1931,country!A:B,2,0)</f>
        <v>#N/A</v>
      </c>
      <c r="Q1931" s="273" t="s">
        <v>436</v>
      </c>
      <c r="R1931" s="144" t="str">
        <f t="shared" si="77"/>
        <v>65% Բամբակ 35% Պոլիեսթեր</v>
      </c>
      <c r="S1931" s="144" t="s">
        <v>7535</v>
      </c>
      <c r="T1931" s="144" t="e">
        <f>VLOOKUP(R1931,material!A:B,2,0)</f>
        <v>#N/A</v>
      </c>
      <c r="U1931" s="141" t="s">
        <v>7645</v>
      </c>
      <c r="V1931" s="141"/>
      <c r="W1931" s="273">
        <v>40</v>
      </c>
      <c r="X1931" s="141">
        <f>VLOOKUP(W1931,SIZE!A:B,2,0)</f>
        <v>79</v>
      </c>
      <c r="Y1931" s="141">
        <v>0</v>
      </c>
      <c r="Z1931" s="141" t="s">
        <v>1059</v>
      </c>
      <c r="AA1931" s="141">
        <f>VLOOKUP(Z1931,COLOR!A:B,2,0)</f>
        <v>1</v>
      </c>
      <c r="AB1931" s="130"/>
      <c r="AC1931" s="130"/>
      <c r="AD1931" s="130"/>
      <c r="AE1931" s="130"/>
      <c r="AF1931" s="130"/>
      <c r="AG1931" s="130"/>
      <c r="AH1931" s="130"/>
      <c r="AI1931" s="130"/>
      <c r="AJ1931" s="130"/>
      <c r="AK1931" s="130"/>
      <c r="AL1931" s="130"/>
      <c r="AM1931" s="130"/>
    </row>
    <row r="1932" spans="1:39" ht="20.25" customHeight="1">
      <c r="A1932" s="132">
        <v>1931</v>
      </c>
      <c r="B1932" s="19" t="s">
        <v>6391</v>
      </c>
      <c r="C1932" s="250">
        <v>61045200000</v>
      </c>
      <c r="D1932" s="261" t="s">
        <v>7065</v>
      </c>
      <c r="E1932" s="143" t="str">
        <f t="shared" si="78"/>
        <v>Կիսաշրջազգեստ</v>
      </c>
      <c r="F1932" s="273" t="s">
        <v>50</v>
      </c>
      <c r="G1932" s="144">
        <f>VLOOKUP(E1932,subcategory!A:B,2,0)</f>
        <v>53</v>
      </c>
      <c r="H1932" s="273" t="s">
        <v>20</v>
      </c>
      <c r="I1932" s="213" t="e">
        <f>VLOOKUP(H1932,gender!A:B,2,0)</f>
        <v>#N/A</v>
      </c>
      <c r="J1932" s="273">
        <v>300</v>
      </c>
      <c r="K1932" s="273">
        <v>300</v>
      </c>
      <c r="L1932" s="273">
        <v>1</v>
      </c>
      <c r="M1932" s="273" t="s">
        <v>2262</v>
      </c>
      <c r="N1932" s="144">
        <f>VLOOKUP(M1932,brand!A:B,2,0)</f>
        <v>823</v>
      </c>
      <c r="O1932" s="144"/>
      <c r="P1932" s="144" t="e">
        <f>VLOOKUP(O1932,country!A:B,2,0)</f>
        <v>#N/A</v>
      </c>
      <c r="Q1932" s="273" t="s">
        <v>436</v>
      </c>
      <c r="R1932" s="144" t="str">
        <f t="shared" si="77"/>
        <v>100% Բամբակ</v>
      </c>
      <c r="S1932" s="144" t="s">
        <v>7205</v>
      </c>
      <c r="T1932" s="144" t="e">
        <f>VLOOKUP(R1932,material!A:B,2,0)</f>
        <v>#N/A</v>
      </c>
      <c r="U1932" s="141" t="s">
        <v>7645</v>
      </c>
      <c r="V1932" s="141"/>
      <c r="W1932" s="273">
        <v>32</v>
      </c>
      <c r="X1932" s="141">
        <f>VLOOKUP(W1932,SIZE!A:B,2,0)</f>
        <v>31</v>
      </c>
      <c r="Y1932" s="141">
        <v>0</v>
      </c>
      <c r="Z1932" s="141" t="s">
        <v>1057</v>
      </c>
      <c r="AA1932" s="141">
        <f>VLOOKUP(Z1932,COLOR!A:B,2,0)</f>
        <v>5</v>
      </c>
      <c r="AB1932" s="130"/>
      <c r="AC1932" s="130"/>
      <c r="AD1932" s="130"/>
      <c r="AE1932" s="130"/>
      <c r="AF1932" s="130"/>
      <c r="AG1932" s="130"/>
      <c r="AH1932" s="130"/>
      <c r="AI1932" s="130"/>
      <c r="AJ1932" s="130"/>
      <c r="AK1932" s="130"/>
      <c r="AL1932" s="130"/>
      <c r="AM1932" s="130"/>
    </row>
    <row r="1933" spans="1:39" ht="20.25" customHeight="1">
      <c r="A1933" s="132">
        <v>1932</v>
      </c>
      <c r="B1933" s="19" t="s">
        <v>6392</v>
      </c>
      <c r="C1933" s="250">
        <v>61103099000</v>
      </c>
      <c r="D1933" s="261" t="s">
        <v>6815</v>
      </c>
      <c r="E1933" s="143" t="str">
        <f t="shared" si="78"/>
        <v>Վերնաշապիկ</v>
      </c>
      <c r="F1933" s="273" t="s">
        <v>47</v>
      </c>
      <c r="G1933" s="144">
        <f>VLOOKUP(E1933,subcategory!A:B,2,0)</f>
        <v>82</v>
      </c>
      <c r="H1933" s="273" t="s">
        <v>20</v>
      </c>
      <c r="I1933" s="213" t="e">
        <f>VLOOKUP(H1933,gender!A:B,2,0)</f>
        <v>#N/A</v>
      </c>
      <c r="J1933" s="273">
        <v>165</v>
      </c>
      <c r="K1933" s="273">
        <v>165</v>
      </c>
      <c r="L1933" s="273">
        <v>1</v>
      </c>
      <c r="M1933" s="273" t="s">
        <v>2262</v>
      </c>
      <c r="N1933" s="144">
        <f>VLOOKUP(M1933,brand!A:B,2,0)</f>
        <v>823</v>
      </c>
      <c r="O1933" s="144"/>
      <c r="P1933" s="144" t="e">
        <f>VLOOKUP(O1933,country!A:B,2,0)</f>
        <v>#N/A</v>
      </c>
      <c r="Q1933" s="273" t="s">
        <v>7193</v>
      </c>
      <c r="R1933" s="144" t="str">
        <f t="shared" si="77"/>
        <v>100% Պոլիեսթեր</v>
      </c>
      <c r="S1933" s="144" t="s">
        <v>7203</v>
      </c>
      <c r="T1933" s="144" t="e">
        <f>VLOOKUP(R1933,material!A:B,2,0)</f>
        <v>#N/A</v>
      </c>
      <c r="U1933" s="141" t="s">
        <v>7645</v>
      </c>
      <c r="V1933" s="141"/>
      <c r="W1933" s="273" t="s">
        <v>810</v>
      </c>
      <c r="X1933" s="141">
        <f>VLOOKUP(W1933,SIZE!A:B,2,0)</f>
        <v>122</v>
      </c>
      <c r="Y1933" s="141">
        <v>0</v>
      </c>
      <c r="Z1933" s="141" t="s">
        <v>7779</v>
      </c>
      <c r="AA1933" s="141" t="e">
        <f>VLOOKUP(Z1933,COLOR!A:B,2,0)</f>
        <v>#N/A</v>
      </c>
      <c r="AB1933" s="130"/>
      <c r="AC1933" s="130"/>
      <c r="AD1933" s="130"/>
      <c r="AE1933" s="130"/>
      <c r="AF1933" s="130"/>
      <c r="AG1933" s="130"/>
      <c r="AH1933" s="130"/>
      <c r="AI1933" s="130"/>
      <c r="AJ1933" s="130"/>
      <c r="AK1933" s="130"/>
      <c r="AL1933" s="130"/>
      <c r="AM1933" s="130"/>
    </row>
    <row r="1934" spans="1:39" ht="20.25" customHeight="1">
      <c r="A1934" s="132">
        <v>1933</v>
      </c>
      <c r="B1934" s="19" t="s">
        <v>6393</v>
      </c>
      <c r="C1934" s="250">
        <v>61069090000</v>
      </c>
      <c r="D1934" s="261" t="s">
        <v>7030</v>
      </c>
      <c r="E1934" s="143" t="str">
        <f t="shared" si="78"/>
        <v>Վերնաշապիկ</v>
      </c>
      <c r="F1934" s="273" t="s">
        <v>47</v>
      </c>
      <c r="G1934" s="144">
        <f>VLOOKUP(E1934,subcategory!A:B,2,0)</f>
        <v>82</v>
      </c>
      <c r="H1934" s="273" t="s">
        <v>20</v>
      </c>
      <c r="I1934" s="213" t="e">
        <f>VLOOKUP(H1934,gender!A:B,2,0)</f>
        <v>#N/A</v>
      </c>
      <c r="J1934" s="273">
        <v>240</v>
      </c>
      <c r="K1934" s="273">
        <v>240</v>
      </c>
      <c r="L1934" s="273">
        <v>1</v>
      </c>
      <c r="M1934" s="273" t="s">
        <v>2262</v>
      </c>
      <c r="N1934" s="144">
        <f>VLOOKUP(M1934,brand!A:B,2,0)</f>
        <v>823</v>
      </c>
      <c r="O1934" s="144"/>
      <c r="P1934" s="144" t="e">
        <f>VLOOKUP(O1934,country!A:B,2,0)</f>
        <v>#N/A</v>
      </c>
      <c r="Q1934" s="273" t="s">
        <v>436</v>
      </c>
      <c r="R1934" s="144" t="str">
        <f t="shared" si="77"/>
        <v>100% Վիսկոզ</v>
      </c>
      <c r="S1934" s="144" t="s">
        <v>7430</v>
      </c>
      <c r="T1934" s="144" t="e">
        <f>VLOOKUP(R1934,material!A:B,2,0)</f>
        <v>#N/A</v>
      </c>
      <c r="U1934" s="141" t="s">
        <v>7645</v>
      </c>
      <c r="V1934" s="141"/>
      <c r="W1934" s="273" t="s">
        <v>978</v>
      </c>
      <c r="X1934" s="141">
        <f>VLOOKUP(W1934,SIZE!A:B,2,0)</f>
        <v>126</v>
      </c>
      <c r="Y1934" s="141">
        <v>0</v>
      </c>
      <c r="Z1934" s="141" t="s">
        <v>1061</v>
      </c>
      <c r="AA1934" s="141">
        <f>VLOOKUP(Z1934,COLOR!A:B,2,0)</f>
        <v>4</v>
      </c>
      <c r="AB1934" s="130"/>
      <c r="AC1934" s="130"/>
      <c r="AD1934" s="130"/>
      <c r="AE1934" s="130"/>
      <c r="AF1934" s="130"/>
      <c r="AG1934" s="130"/>
      <c r="AH1934" s="130"/>
      <c r="AI1934" s="130"/>
      <c r="AJ1934" s="130"/>
      <c r="AK1934" s="130"/>
      <c r="AL1934" s="130"/>
      <c r="AM1934" s="130"/>
    </row>
    <row r="1935" spans="1:39" ht="20.25" customHeight="1">
      <c r="A1935" s="132">
        <v>1934</v>
      </c>
      <c r="B1935" s="19" t="s">
        <v>6394</v>
      </c>
      <c r="C1935" s="252">
        <v>61061000000</v>
      </c>
      <c r="D1935" s="263" t="s">
        <v>976</v>
      </c>
      <c r="E1935" s="143" t="str">
        <f t="shared" si="78"/>
        <v>Բլուզ</v>
      </c>
      <c r="F1935" s="273" t="s">
        <v>437</v>
      </c>
      <c r="G1935" s="144">
        <f>VLOOKUP(E1935,subcategory!A:B,2,0)</f>
        <v>77</v>
      </c>
      <c r="H1935" s="273" t="s">
        <v>20</v>
      </c>
      <c r="I1935" s="213" t="e">
        <f>VLOOKUP(H1935,gender!A:B,2,0)</f>
        <v>#N/A</v>
      </c>
      <c r="J1935" s="273">
        <v>95</v>
      </c>
      <c r="K1935" s="273">
        <v>95</v>
      </c>
      <c r="L1935" s="273">
        <v>1</v>
      </c>
      <c r="M1935" s="273" t="s">
        <v>2262</v>
      </c>
      <c r="N1935" s="144">
        <f>VLOOKUP(M1935,brand!A:B,2,0)</f>
        <v>823</v>
      </c>
      <c r="O1935" s="144"/>
      <c r="P1935" s="144" t="e">
        <f>VLOOKUP(O1935,country!A:B,2,0)</f>
        <v>#N/A</v>
      </c>
      <c r="Q1935" s="273" t="s">
        <v>436</v>
      </c>
      <c r="R1935" s="144" t="str">
        <f t="shared" si="77"/>
        <v>100% Բամբակ</v>
      </c>
      <c r="S1935" s="144" t="s">
        <v>7205</v>
      </c>
      <c r="T1935" s="144" t="e">
        <f>VLOOKUP(R1935,material!A:B,2,0)</f>
        <v>#N/A</v>
      </c>
      <c r="U1935" s="141" t="s">
        <v>7645</v>
      </c>
      <c r="V1935" s="141"/>
      <c r="W1935" s="273" t="s">
        <v>858</v>
      </c>
      <c r="X1935" s="141">
        <f>VLOOKUP(W1935,SIZE!A:B,2,0)</f>
        <v>1</v>
      </c>
      <c r="Y1935" s="141">
        <v>0</v>
      </c>
      <c r="Z1935" s="141" t="s">
        <v>2092</v>
      </c>
      <c r="AA1935" s="141">
        <f>VLOOKUP(Z1935,COLOR!A:B,2,0)</f>
        <v>8</v>
      </c>
      <c r="AB1935" s="130"/>
      <c r="AC1935" s="130"/>
      <c r="AD1935" s="130"/>
      <c r="AE1935" s="130"/>
      <c r="AF1935" s="130"/>
      <c r="AG1935" s="130"/>
      <c r="AH1935" s="130"/>
      <c r="AI1935" s="130"/>
      <c r="AJ1935" s="130"/>
      <c r="AK1935" s="130"/>
      <c r="AL1935" s="130"/>
      <c r="AM1935" s="130"/>
    </row>
    <row r="1936" spans="1:39" ht="20.25" customHeight="1">
      <c r="A1936" s="132">
        <v>1935</v>
      </c>
      <c r="B1936" s="19" t="s">
        <v>6395</v>
      </c>
      <c r="C1936" s="252">
        <v>61061000000</v>
      </c>
      <c r="D1936" s="263" t="s">
        <v>976</v>
      </c>
      <c r="E1936" s="143" t="str">
        <f t="shared" si="78"/>
        <v>Բլուզ</v>
      </c>
      <c r="F1936" s="273" t="s">
        <v>437</v>
      </c>
      <c r="G1936" s="144">
        <f>VLOOKUP(E1936,subcategory!A:B,2,0)</f>
        <v>77</v>
      </c>
      <c r="H1936" s="273" t="s">
        <v>20</v>
      </c>
      <c r="I1936" s="213" t="e">
        <f>VLOOKUP(H1936,gender!A:B,2,0)</f>
        <v>#N/A</v>
      </c>
      <c r="J1936" s="273">
        <v>140</v>
      </c>
      <c r="K1936" s="273">
        <v>140</v>
      </c>
      <c r="L1936" s="273">
        <v>1</v>
      </c>
      <c r="M1936" s="273" t="s">
        <v>2262</v>
      </c>
      <c r="N1936" s="144">
        <f>VLOOKUP(M1936,brand!A:B,2,0)</f>
        <v>823</v>
      </c>
      <c r="O1936" s="144"/>
      <c r="P1936" s="144" t="e">
        <f>VLOOKUP(O1936,country!A:B,2,0)</f>
        <v>#N/A</v>
      </c>
      <c r="Q1936" s="273" t="s">
        <v>436</v>
      </c>
      <c r="R1936" s="144" t="str">
        <f t="shared" si="77"/>
        <v>100% Բամբակ</v>
      </c>
      <c r="S1936" s="144" t="s">
        <v>7205</v>
      </c>
      <c r="T1936" s="144" t="e">
        <f>VLOOKUP(R1936,material!A:B,2,0)</f>
        <v>#N/A</v>
      </c>
      <c r="U1936" s="141" t="s">
        <v>7645</v>
      </c>
      <c r="V1936" s="141"/>
      <c r="W1936" s="273" t="s">
        <v>828</v>
      </c>
      <c r="X1936" s="141">
        <f>VLOOKUP(W1936,SIZE!A:B,2,0)</f>
        <v>124</v>
      </c>
      <c r="Y1936" s="141">
        <v>0</v>
      </c>
      <c r="Z1936" s="141" t="s">
        <v>1057</v>
      </c>
      <c r="AA1936" s="141">
        <f>VLOOKUP(Z1936,COLOR!A:B,2,0)</f>
        <v>5</v>
      </c>
      <c r="AB1936" s="130"/>
      <c r="AC1936" s="130"/>
      <c r="AD1936" s="130"/>
      <c r="AE1936" s="130"/>
      <c r="AF1936" s="130"/>
      <c r="AG1936" s="130"/>
      <c r="AH1936" s="130"/>
      <c r="AI1936" s="130"/>
      <c r="AJ1936" s="130"/>
      <c r="AK1936" s="130"/>
      <c r="AL1936" s="130"/>
      <c r="AM1936" s="130"/>
    </row>
    <row r="1937" spans="1:39" ht="20.25" customHeight="1">
      <c r="A1937" s="132">
        <v>1936</v>
      </c>
      <c r="B1937" s="19" t="s">
        <v>6396</v>
      </c>
      <c r="C1937" s="252">
        <v>61061000000</v>
      </c>
      <c r="D1937" s="263" t="s">
        <v>976</v>
      </c>
      <c r="E1937" s="143" t="str">
        <f t="shared" si="78"/>
        <v>Բլուզ</v>
      </c>
      <c r="F1937" s="273" t="s">
        <v>437</v>
      </c>
      <c r="G1937" s="144">
        <f>VLOOKUP(E1937,subcategory!A:B,2,0)</f>
        <v>77</v>
      </c>
      <c r="H1937" s="273" t="s">
        <v>20</v>
      </c>
      <c r="I1937" s="213" t="e">
        <f>VLOOKUP(H1937,gender!A:B,2,0)</f>
        <v>#N/A</v>
      </c>
      <c r="J1937" s="273">
        <v>185</v>
      </c>
      <c r="K1937" s="273">
        <v>185</v>
      </c>
      <c r="L1937" s="273">
        <v>1</v>
      </c>
      <c r="M1937" s="273" t="s">
        <v>2262</v>
      </c>
      <c r="N1937" s="144">
        <f>VLOOKUP(M1937,brand!A:B,2,0)</f>
        <v>823</v>
      </c>
      <c r="O1937" s="144"/>
      <c r="P1937" s="144" t="e">
        <f>VLOOKUP(O1937,country!A:B,2,0)</f>
        <v>#N/A</v>
      </c>
      <c r="Q1937" s="273" t="s">
        <v>436</v>
      </c>
      <c r="R1937" s="144" t="str">
        <f t="shared" si="77"/>
        <v>100% Բամբակ</v>
      </c>
      <c r="S1937" s="144" t="s">
        <v>7205</v>
      </c>
      <c r="T1937" s="144" t="e">
        <f>VLOOKUP(R1937,material!A:B,2,0)</f>
        <v>#N/A</v>
      </c>
      <c r="U1937" s="141" t="s">
        <v>7645</v>
      </c>
      <c r="V1937" s="141"/>
      <c r="W1937" s="273" t="s">
        <v>825</v>
      </c>
      <c r="X1937" s="141">
        <f>VLOOKUP(W1937,SIZE!A:B,2,0)</f>
        <v>119</v>
      </c>
      <c r="Y1937" s="141">
        <v>0</v>
      </c>
      <c r="Z1937" s="141" t="s">
        <v>1057</v>
      </c>
      <c r="AA1937" s="141">
        <f>VLOOKUP(Z1937,COLOR!A:B,2,0)</f>
        <v>5</v>
      </c>
      <c r="AB1937" s="130"/>
      <c r="AC1937" s="130"/>
      <c r="AD1937" s="130"/>
      <c r="AE1937" s="130"/>
      <c r="AF1937" s="130"/>
      <c r="AG1937" s="130"/>
      <c r="AH1937" s="130"/>
      <c r="AI1937" s="130"/>
      <c r="AJ1937" s="130"/>
      <c r="AK1937" s="130"/>
      <c r="AL1937" s="130"/>
      <c r="AM1937" s="130"/>
    </row>
    <row r="1938" spans="1:39" ht="20.25" customHeight="1">
      <c r="A1938" s="132">
        <v>1937</v>
      </c>
      <c r="B1938" s="19" t="s">
        <v>6397</v>
      </c>
      <c r="C1938" s="250">
        <v>61061000000</v>
      </c>
      <c r="D1938" s="261" t="s">
        <v>589</v>
      </c>
      <c r="E1938" s="143" t="str">
        <f t="shared" si="78"/>
        <v>Վերնաշապիկ</v>
      </c>
      <c r="F1938" s="273" t="s">
        <v>47</v>
      </c>
      <c r="G1938" s="144">
        <f>VLOOKUP(E1938,subcategory!A:B,2,0)</f>
        <v>82</v>
      </c>
      <c r="H1938" s="273" t="s">
        <v>20</v>
      </c>
      <c r="I1938" s="213" t="e">
        <f>VLOOKUP(H1938,gender!A:B,2,0)</f>
        <v>#N/A</v>
      </c>
      <c r="J1938" s="273">
        <v>150</v>
      </c>
      <c r="K1938" s="273">
        <v>150</v>
      </c>
      <c r="L1938" s="273">
        <v>1</v>
      </c>
      <c r="M1938" s="273" t="s">
        <v>2262</v>
      </c>
      <c r="N1938" s="144">
        <f>VLOOKUP(M1938,brand!A:B,2,0)</f>
        <v>823</v>
      </c>
      <c r="O1938" s="144"/>
      <c r="P1938" s="144" t="e">
        <f>VLOOKUP(O1938,country!A:B,2,0)</f>
        <v>#N/A</v>
      </c>
      <c r="Q1938" s="273" t="s">
        <v>436</v>
      </c>
      <c r="R1938" s="144" t="str">
        <f t="shared" si="77"/>
        <v>50% Բամբակ, 50% Պոլիեսթեր</v>
      </c>
      <c r="S1938" s="144" t="s">
        <v>7348</v>
      </c>
      <c r="T1938" s="144" t="e">
        <f>VLOOKUP(R1938,material!A:B,2,0)</f>
        <v>#N/A</v>
      </c>
      <c r="U1938" s="141" t="s">
        <v>7645</v>
      </c>
      <c r="V1938" s="141"/>
      <c r="W1938" s="273" t="s">
        <v>825</v>
      </c>
      <c r="X1938" s="141">
        <f>VLOOKUP(W1938,SIZE!A:B,2,0)</f>
        <v>119</v>
      </c>
      <c r="Y1938" s="141">
        <v>0</v>
      </c>
      <c r="Z1938" s="141" t="s">
        <v>1057</v>
      </c>
      <c r="AA1938" s="141">
        <f>VLOOKUP(Z1938,COLOR!A:B,2,0)</f>
        <v>5</v>
      </c>
      <c r="AB1938" s="130"/>
      <c r="AC1938" s="130"/>
      <c r="AD1938" s="130"/>
      <c r="AE1938" s="130"/>
      <c r="AF1938" s="130"/>
      <c r="AG1938" s="130"/>
      <c r="AH1938" s="130"/>
      <c r="AI1938" s="130"/>
      <c r="AJ1938" s="130"/>
      <c r="AK1938" s="130"/>
      <c r="AL1938" s="130"/>
      <c r="AM1938" s="130"/>
    </row>
    <row r="1939" spans="1:39" ht="20.25" customHeight="1">
      <c r="A1939" s="132">
        <v>1938</v>
      </c>
      <c r="B1939" s="19" t="s">
        <v>6398</v>
      </c>
      <c r="C1939" s="250">
        <v>61045300000</v>
      </c>
      <c r="D1939" s="261" t="s">
        <v>495</v>
      </c>
      <c r="E1939" s="143" t="str">
        <f t="shared" si="78"/>
        <v>Կիսաշրջազգեստ</v>
      </c>
      <c r="F1939" s="273" t="s">
        <v>50</v>
      </c>
      <c r="G1939" s="144">
        <f>VLOOKUP(E1939,subcategory!A:B,2,0)</f>
        <v>53</v>
      </c>
      <c r="H1939" s="273" t="s">
        <v>20</v>
      </c>
      <c r="I1939" s="213" t="e">
        <f>VLOOKUP(H1939,gender!A:B,2,0)</f>
        <v>#N/A</v>
      </c>
      <c r="J1939" s="273">
        <v>130</v>
      </c>
      <c r="K1939" s="273">
        <v>130</v>
      </c>
      <c r="L1939" s="273">
        <v>1</v>
      </c>
      <c r="M1939" s="273" t="s">
        <v>2262</v>
      </c>
      <c r="N1939" s="144">
        <f>VLOOKUP(M1939,brand!A:B,2,0)</f>
        <v>823</v>
      </c>
      <c r="O1939" s="144"/>
      <c r="P1939" s="144" t="e">
        <f>VLOOKUP(O1939,country!A:B,2,0)</f>
        <v>#N/A</v>
      </c>
      <c r="Q1939" s="273" t="s">
        <v>436</v>
      </c>
      <c r="R1939" s="144" t="str">
        <f t="shared" si="77"/>
        <v>69% Պոլիեսթեր 29% Վիսկոզ</v>
      </c>
      <c r="S1939" s="144" t="s">
        <v>7537</v>
      </c>
      <c r="T1939" s="144" t="e">
        <f>VLOOKUP(R1939,material!A:B,2,0)</f>
        <v>#N/A</v>
      </c>
      <c r="U1939" s="141" t="s">
        <v>7645</v>
      </c>
      <c r="V1939" s="141"/>
      <c r="W1939" s="273" t="s">
        <v>821</v>
      </c>
      <c r="X1939" s="141">
        <f>VLOOKUP(W1939,SIZE!A:B,2,0)</f>
        <v>3</v>
      </c>
      <c r="Y1939" s="141">
        <v>0</v>
      </c>
      <c r="Z1939" s="141" t="s">
        <v>7765</v>
      </c>
      <c r="AA1939" s="141" t="e">
        <f>VLOOKUP(Z1939,COLOR!A:B,2,0)</f>
        <v>#N/A</v>
      </c>
      <c r="AB1939" s="130"/>
      <c r="AC1939" s="130"/>
      <c r="AD1939" s="130"/>
      <c r="AE1939" s="130"/>
      <c r="AF1939" s="130"/>
      <c r="AG1939" s="130"/>
      <c r="AH1939" s="130"/>
      <c r="AI1939" s="130"/>
      <c r="AJ1939" s="130"/>
      <c r="AK1939" s="130"/>
      <c r="AL1939" s="130"/>
      <c r="AM1939" s="130"/>
    </row>
    <row r="1940" spans="1:39" ht="20.25" customHeight="1">
      <c r="A1940" s="132">
        <v>1939</v>
      </c>
      <c r="B1940" s="19" t="s">
        <v>6399</v>
      </c>
      <c r="C1940" s="250">
        <v>61069090000</v>
      </c>
      <c r="D1940" s="261" t="s">
        <v>7030</v>
      </c>
      <c r="E1940" s="143" t="str">
        <f t="shared" si="78"/>
        <v>Վերնաշապիկ</v>
      </c>
      <c r="F1940" s="273" t="s">
        <v>47</v>
      </c>
      <c r="G1940" s="144">
        <f>VLOOKUP(E1940,subcategory!A:B,2,0)</f>
        <v>82</v>
      </c>
      <c r="H1940" s="273" t="s">
        <v>20</v>
      </c>
      <c r="I1940" s="213" t="e">
        <f>VLOOKUP(H1940,gender!A:B,2,0)</f>
        <v>#N/A</v>
      </c>
      <c r="J1940" s="273">
        <v>220</v>
      </c>
      <c r="K1940" s="273">
        <v>220</v>
      </c>
      <c r="L1940" s="273">
        <v>1</v>
      </c>
      <c r="M1940" s="273" t="s">
        <v>2262</v>
      </c>
      <c r="N1940" s="144">
        <f>VLOOKUP(M1940,brand!A:B,2,0)</f>
        <v>823</v>
      </c>
      <c r="O1940" s="144"/>
      <c r="P1940" s="144" t="e">
        <f>VLOOKUP(O1940,country!A:B,2,0)</f>
        <v>#N/A</v>
      </c>
      <c r="Q1940" s="273" t="s">
        <v>436</v>
      </c>
      <c r="R1940" s="144" t="str">
        <f t="shared" si="77"/>
        <v>90% Վիսկոզ</v>
      </c>
      <c r="S1940" s="144" t="s">
        <v>7474</v>
      </c>
      <c r="T1940" s="144" t="e">
        <f>VLOOKUP(R1940,material!A:B,2,0)</f>
        <v>#N/A</v>
      </c>
      <c r="U1940" s="141" t="s">
        <v>7645</v>
      </c>
      <c r="V1940" s="141"/>
      <c r="W1940" s="273" t="s">
        <v>825</v>
      </c>
      <c r="X1940" s="141">
        <f>VLOOKUP(W1940,SIZE!A:B,2,0)</f>
        <v>119</v>
      </c>
      <c r="Y1940" s="141">
        <v>0</v>
      </c>
      <c r="Z1940" s="141" t="s">
        <v>1071</v>
      </c>
      <c r="AA1940" s="141">
        <f>VLOOKUP(Z1940,COLOR!A:B,2,0)</f>
        <v>12</v>
      </c>
      <c r="AB1940" s="130"/>
      <c r="AC1940" s="130"/>
      <c r="AD1940" s="130"/>
      <c r="AE1940" s="130"/>
      <c r="AF1940" s="130"/>
      <c r="AG1940" s="130"/>
      <c r="AH1940" s="130"/>
      <c r="AI1940" s="130"/>
      <c r="AJ1940" s="130"/>
      <c r="AK1940" s="130"/>
      <c r="AL1940" s="130"/>
      <c r="AM1940" s="130"/>
    </row>
    <row r="1941" spans="1:39" ht="20.25" customHeight="1">
      <c r="A1941" s="132">
        <v>1940</v>
      </c>
      <c r="B1941" s="19" t="s">
        <v>6400</v>
      </c>
      <c r="C1941" s="250">
        <v>61061000000</v>
      </c>
      <c r="D1941" s="261" t="s">
        <v>589</v>
      </c>
      <c r="E1941" s="143" t="str">
        <f t="shared" si="78"/>
        <v>Վերնաշապիկ</v>
      </c>
      <c r="F1941" s="273" t="s">
        <v>47</v>
      </c>
      <c r="G1941" s="144">
        <f>VLOOKUP(E1941,subcategory!A:B,2,0)</f>
        <v>82</v>
      </c>
      <c r="H1941" s="273" t="s">
        <v>20</v>
      </c>
      <c r="I1941" s="213" t="e">
        <f>VLOOKUP(H1941,gender!A:B,2,0)</f>
        <v>#N/A</v>
      </c>
      <c r="J1941" s="273">
        <v>260</v>
      </c>
      <c r="K1941" s="273">
        <v>260</v>
      </c>
      <c r="L1941" s="273">
        <v>1</v>
      </c>
      <c r="M1941" s="273" t="s">
        <v>2262</v>
      </c>
      <c r="N1941" s="144">
        <f>VLOOKUP(M1941,brand!A:B,2,0)</f>
        <v>823</v>
      </c>
      <c r="O1941" s="144"/>
      <c r="P1941" s="144" t="e">
        <f>VLOOKUP(O1941,country!A:B,2,0)</f>
        <v>#N/A</v>
      </c>
      <c r="Q1941" s="273" t="s">
        <v>440</v>
      </c>
      <c r="R1941" s="144" t="str">
        <f t="shared" ref="R1941:R2004" si="79">PROPER(S1941)</f>
        <v>100% Բամբակ</v>
      </c>
      <c r="S1941" s="144" t="s">
        <v>7205</v>
      </c>
      <c r="T1941" s="144" t="e">
        <f>VLOOKUP(R1941,material!A:B,2,0)</f>
        <v>#N/A</v>
      </c>
      <c r="U1941" s="141" t="s">
        <v>7645</v>
      </c>
      <c r="V1941" s="141"/>
      <c r="W1941" s="273" t="s">
        <v>978</v>
      </c>
      <c r="X1941" s="141">
        <f>VLOOKUP(W1941,SIZE!A:B,2,0)</f>
        <v>126</v>
      </c>
      <c r="Y1941" s="141">
        <v>0</v>
      </c>
      <c r="Z1941" s="141" t="s">
        <v>1057</v>
      </c>
      <c r="AA1941" s="141">
        <f>VLOOKUP(Z1941,COLOR!A:B,2,0)</f>
        <v>5</v>
      </c>
      <c r="AB1941" s="130"/>
      <c r="AC1941" s="130"/>
      <c r="AD1941" s="130"/>
      <c r="AE1941" s="130"/>
      <c r="AF1941" s="130"/>
      <c r="AG1941" s="130"/>
      <c r="AH1941" s="130"/>
      <c r="AI1941" s="130"/>
      <c r="AJ1941" s="130"/>
      <c r="AK1941" s="130"/>
      <c r="AL1941" s="130"/>
      <c r="AM1941" s="130"/>
    </row>
    <row r="1942" spans="1:39" ht="20.25" customHeight="1">
      <c r="A1942" s="132">
        <v>1941</v>
      </c>
      <c r="B1942" s="19" t="s">
        <v>6401</v>
      </c>
      <c r="C1942" s="252">
        <v>64052091000</v>
      </c>
      <c r="D1942" s="266" t="s">
        <v>7068</v>
      </c>
      <c r="E1942" s="143" t="str">
        <f t="shared" si="78"/>
        <v>Հողաթափ</v>
      </c>
      <c r="F1942" s="276" t="s">
        <v>3912</v>
      </c>
      <c r="G1942" s="144">
        <f>VLOOKUP(E1942,subcategory!A:B,2,0)</f>
        <v>310</v>
      </c>
      <c r="H1942" s="273" t="s">
        <v>20</v>
      </c>
      <c r="I1942" s="213" t="e">
        <f>VLOOKUP(H1942,gender!A:B,2,0)</f>
        <v>#N/A</v>
      </c>
      <c r="J1942" s="273">
        <v>260</v>
      </c>
      <c r="K1942" s="273">
        <v>260</v>
      </c>
      <c r="L1942" s="273">
        <v>1</v>
      </c>
      <c r="M1942" s="273" t="s">
        <v>2262</v>
      </c>
      <c r="N1942" s="144">
        <f>VLOOKUP(M1942,brand!A:B,2,0)</f>
        <v>823</v>
      </c>
      <c r="O1942" s="144"/>
      <c r="P1942" s="144" t="e">
        <f>VLOOKUP(O1942,country!A:B,2,0)</f>
        <v>#N/A</v>
      </c>
      <c r="Q1942" s="273" t="s">
        <v>568</v>
      </c>
      <c r="R1942" s="144" t="str">
        <f t="shared" si="79"/>
        <v>100% Պոլիեսթեր</v>
      </c>
      <c r="S1942" s="144" t="s">
        <v>7203</v>
      </c>
      <c r="T1942" s="144" t="e">
        <f>VLOOKUP(R1942,material!A:B,2,0)</f>
        <v>#N/A</v>
      </c>
      <c r="U1942" s="141" t="s">
        <v>7645</v>
      </c>
      <c r="V1942" s="141"/>
      <c r="W1942" s="273">
        <v>42</v>
      </c>
      <c r="X1942" s="141">
        <f>VLOOKUP(W1942,SIZE!A:B,2,0)</f>
        <v>88</v>
      </c>
      <c r="Y1942" s="141">
        <v>0</v>
      </c>
      <c r="Z1942" s="141" t="s">
        <v>1071</v>
      </c>
      <c r="AA1942" s="141">
        <f>VLOOKUP(Z1942,COLOR!A:B,2,0)</f>
        <v>12</v>
      </c>
      <c r="AB1942" s="130"/>
      <c r="AC1942" s="130"/>
      <c r="AD1942" s="130"/>
      <c r="AE1942" s="130"/>
      <c r="AF1942" s="130"/>
      <c r="AG1942" s="130"/>
      <c r="AH1942" s="130"/>
      <c r="AI1942" s="130"/>
      <c r="AJ1942" s="130"/>
      <c r="AK1942" s="130"/>
      <c r="AL1942" s="130"/>
      <c r="AM1942" s="130"/>
    </row>
    <row r="1943" spans="1:39" ht="20.25" customHeight="1">
      <c r="A1943" s="132">
        <v>1942</v>
      </c>
      <c r="B1943" s="19" t="s">
        <v>6402</v>
      </c>
      <c r="C1943" s="250">
        <v>62046990000</v>
      </c>
      <c r="D1943" s="261" t="s">
        <v>7046</v>
      </c>
      <c r="E1943" s="143" t="str">
        <f t="shared" si="78"/>
        <v>Տաբատներ</v>
      </c>
      <c r="F1943" s="273" t="s">
        <v>7795</v>
      </c>
      <c r="G1943" s="144">
        <f>VLOOKUP(E1943,subcategory!A:B,2,0)</f>
        <v>93</v>
      </c>
      <c r="H1943" s="273" t="s">
        <v>20</v>
      </c>
      <c r="I1943" s="213" t="e">
        <f>VLOOKUP(H1943,gender!A:B,2,0)</f>
        <v>#N/A</v>
      </c>
      <c r="J1943" s="273">
        <v>150</v>
      </c>
      <c r="K1943" s="273">
        <v>150</v>
      </c>
      <c r="L1943" s="273">
        <v>1</v>
      </c>
      <c r="M1943" s="273" t="s">
        <v>2262</v>
      </c>
      <c r="N1943" s="144">
        <f>VLOOKUP(M1943,brand!A:B,2,0)</f>
        <v>823</v>
      </c>
      <c r="O1943" s="144"/>
      <c r="P1943" s="144" t="e">
        <f>VLOOKUP(O1943,country!A:B,2,0)</f>
        <v>#N/A</v>
      </c>
      <c r="Q1943" s="273" t="s">
        <v>436</v>
      </c>
      <c r="R1943" s="144" t="str">
        <f t="shared" si="79"/>
        <v>84% Վիսկոզ 14% Պոլիեսթեր</v>
      </c>
      <c r="S1943" s="144" t="s">
        <v>7538</v>
      </c>
      <c r="T1943" s="144" t="e">
        <f>VLOOKUP(R1943,material!A:B,2,0)</f>
        <v>#N/A</v>
      </c>
      <c r="U1943" s="141" t="s">
        <v>7645</v>
      </c>
      <c r="V1943" s="141"/>
      <c r="W1943" s="273">
        <v>42</v>
      </c>
      <c r="X1943" s="141">
        <f>VLOOKUP(W1943,SIZE!A:B,2,0)</f>
        <v>88</v>
      </c>
      <c r="Y1943" s="141">
        <v>0</v>
      </c>
      <c r="Z1943" s="141" t="s">
        <v>1057</v>
      </c>
      <c r="AA1943" s="141">
        <f>VLOOKUP(Z1943,COLOR!A:B,2,0)</f>
        <v>5</v>
      </c>
      <c r="AB1943" s="130"/>
      <c r="AC1943" s="130"/>
      <c r="AD1943" s="130"/>
      <c r="AE1943" s="130"/>
      <c r="AF1943" s="130"/>
      <c r="AG1943" s="130"/>
      <c r="AH1943" s="130"/>
      <c r="AI1943" s="130"/>
      <c r="AJ1943" s="130"/>
      <c r="AK1943" s="130"/>
      <c r="AL1943" s="130"/>
      <c r="AM1943" s="130"/>
    </row>
    <row r="1944" spans="1:39" ht="20.25" customHeight="1">
      <c r="A1944" s="132">
        <v>1943</v>
      </c>
      <c r="B1944" s="19" t="s">
        <v>6403</v>
      </c>
      <c r="C1944" s="250">
        <v>61046200000</v>
      </c>
      <c r="D1944" s="261" t="s">
        <v>588</v>
      </c>
      <c r="E1944" s="143" t="str">
        <f t="shared" si="78"/>
        <v>Շորտ</v>
      </c>
      <c r="F1944" s="273" t="s">
        <v>69</v>
      </c>
      <c r="G1944" s="144">
        <f>VLOOKUP(E1944,subcategory!A:B,2,0)</f>
        <v>24</v>
      </c>
      <c r="H1944" s="273" t="s">
        <v>20</v>
      </c>
      <c r="I1944" s="213" t="e">
        <f>VLOOKUP(H1944,gender!A:B,2,0)</f>
        <v>#N/A</v>
      </c>
      <c r="J1944" s="273">
        <v>215</v>
      </c>
      <c r="K1944" s="273">
        <v>215</v>
      </c>
      <c r="L1944" s="273">
        <v>1</v>
      </c>
      <c r="M1944" s="273" t="s">
        <v>2262</v>
      </c>
      <c r="N1944" s="144">
        <f>VLOOKUP(M1944,brand!A:B,2,0)</f>
        <v>823</v>
      </c>
      <c r="O1944" s="144"/>
      <c r="P1944" s="144" t="e">
        <f>VLOOKUP(O1944,country!A:B,2,0)</f>
        <v>#N/A</v>
      </c>
      <c r="Q1944" s="273" t="s">
        <v>436</v>
      </c>
      <c r="R1944" s="144" t="str">
        <f t="shared" si="79"/>
        <v>89% Բամբակ</v>
      </c>
      <c r="S1944" s="144" t="s">
        <v>7539</v>
      </c>
      <c r="T1944" s="144" t="e">
        <f>VLOOKUP(R1944,material!A:B,2,0)</f>
        <v>#N/A</v>
      </c>
      <c r="U1944" s="141" t="s">
        <v>7645</v>
      </c>
      <c r="V1944" s="141"/>
      <c r="W1944" s="273">
        <v>36</v>
      </c>
      <c r="X1944" s="141">
        <f>VLOOKUP(W1944,SIZE!A:B,2,0)</f>
        <v>52</v>
      </c>
      <c r="Y1944" s="141">
        <v>0</v>
      </c>
      <c r="Z1944" s="141" t="s">
        <v>1071</v>
      </c>
      <c r="AA1944" s="141">
        <f>VLOOKUP(Z1944,COLOR!A:B,2,0)</f>
        <v>12</v>
      </c>
      <c r="AB1944" s="130"/>
      <c r="AC1944" s="130"/>
      <c r="AD1944" s="130"/>
      <c r="AE1944" s="130"/>
      <c r="AF1944" s="130"/>
      <c r="AG1944" s="130"/>
      <c r="AH1944" s="130"/>
      <c r="AI1944" s="130"/>
      <c r="AJ1944" s="130"/>
      <c r="AK1944" s="130"/>
      <c r="AL1944" s="130"/>
      <c r="AM1944" s="130"/>
    </row>
    <row r="1945" spans="1:39" ht="20.25" customHeight="1">
      <c r="A1945" s="132">
        <v>1944</v>
      </c>
      <c r="B1945" s="19" t="s">
        <v>6404</v>
      </c>
      <c r="C1945" s="250">
        <v>61102091000</v>
      </c>
      <c r="D1945" s="261" t="s">
        <v>480</v>
      </c>
      <c r="E1945" s="143" t="str">
        <f t="shared" si="78"/>
        <v>Հուդի</v>
      </c>
      <c r="F1945" s="273" t="s">
        <v>9</v>
      </c>
      <c r="G1945" s="144">
        <f>VLOOKUP(E1945,subcategory!A:B,2,0)</f>
        <v>18</v>
      </c>
      <c r="H1945" s="273" t="s">
        <v>10</v>
      </c>
      <c r="I1945" s="213" t="e">
        <f>VLOOKUP(H1945,gender!A:B,2,0)</f>
        <v>#N/A</v>
      </c>
      <c r="J1945" s="273">
        <v>570</v>
      </c>
      <c r="K1945" s="273">
        <v>570</v>
      </c>
      <c r="L1945" s="273">
        <v>1</v>
      </c>
      <c r="M1945" s="273" t="s">
        <v>2262</v>
      </c>
      <c r="N1945" s="144">
        <f>VLOOKUP(M1945,brand!A:B,2,0)</f>
        <v>823</v>
      </c>
      <c r="O1945" s="144"/>
      <c r="P1945" s="144" t="e">
        <f>VLOOKUP(O1945,country!A:B,2,0)</f>
        <v>#N/A</v>
      </c>
      <c r="Q1945" s="273" t="s">
        <v>436</v>
      </c>
      <c r="R1945" s="144" t="str">
        <f t="shared" si="79"/>
        <v>67% Բամբակ 33% Պոլիեսթեր</v>
      </c>
      <c r="S1945" s="144" t="s">
        <v>7530</v>
      </c>
      <c r="T1945" s="144" t="e">
        <f>VLOOKUP(R1945,material!A:B,2,0)</f>
        <v>#N/A</v>
      </c>
      <c r="U1945" s="141" t="s">
        <v>7645</v>
      </c>
      <c r="V1945" s="141"/>
      <c r="W1945" s="273" t="s">
        <v>828</v>
      </c>
      <c r="X1945" s="141">
        <f>VLOOKUP(W1945,SIZE!A:B,2,0)</f>
        <v>124</v>
      </c>
      <c r="Y1945" s="141">
        <v>0</v>
      </c>
      <c r="Z1945" s="141" t="s">
        <v>1057</v>
      </c>
      <c r="AA1945" s="141">
        <f>VLOOKUP(Z1945,COLOR!A:B,2,0)</f>
        <v>5</v>
      </c>
      <c r="AB1945" s="130"/>
      <c r="AC1945" s="130"/>
      <c r="AD1945" s="130"/>
      <c r="AE1945" s="130"/>
      <c r="AF1945" s="130"/>
      <c r="AG1945" s="130"/>
      <c r="AH1945" s="130"/>
      <c r="AI1945" s="130"/>
      <c r="AJ1945" s="130"/>
      <c r="AK1945" s="130"/>
      <c r="AL1945" s="130"/>
      <c r="AM1945" s="130"/>
    </row>
    <row r="1946" spans="1:39" ht="20.25" customHeight="1">
      <c r="A1946" s="132">
        <v>1945</v>
      </c>
      <c r="B1946" s="19" t="s">
        <v>6405</v>
      </c>
      <c r="C1946" s="252">
        <v>61061000000</v>
      </c>
      <c r="D1946" s="263" t="s">
        <v>976</v>
      </c>
      <c r="E1946" s="143" t="str">
        <f t="shared" si="78"/>
        <v>Բլուզ</v>
      </c>
      <c r="F1946" s="273" t="s">
        <v>437</v>
      </c>
      <c r="G1946" s="144">
        <f>VLOOKUP(E1946,subcategory!A:B,2,0)</f>
        <v>77</v>
      </c>
      <c r="H1946" s="273" t="s">
        <v>20</v>
      </c>
      <c r="I1946" s="213" t="e">
        <f>VLOOKUP(H1946,gender!A:B,2,0)</f>
        <v>#N/A</v>
      </c>
      <c r="J1946" s="273">
        <v>165</v>
      </c>
      <c r="K1946" s="273">
        <v>165</v>
      </c>
      <c r="L1946" s="273">
        <v>1</v>
      </c>
      <c r="M1946" s="273" t="s">
        <v>2262</v>
      </c>
      <c r="N1946" s="144">
        <f>VLOOKUP(M1946,brand!A:B,2,0)</f>
        <v>823</v>
      </c>
      <c r="O1946" s="144"/>
      <c r="P1946" s="144" t="e">
        <f>VLOOKUP(O1946,country!A:B,2,0)</f>
        <v>#N/A</v>
      </c>
      <c r="Q1946" s="273" t="s">
        <v>436</v>
      </c>
      <c r="R1946" s="144" t="str">
        <f t="shared" si="79"/>
        <v>100% Բամբակ</v>
      </c>
      <c r="S1946" s="144" t="s">
        <v>7205</v>
      </c>
      <c r="T1946" s="144" t="e">
        <f>VLOOKUP(R1946,material!A:B,2,0)</f>
        <v>#N/A</v>
      </c>
      <c r="U1946" s="141" t="s">
        <v>7645</v>
      </c>
      <c r="V1946" s="141"/>
      <c r="W1946" s="273" t="s">
        <v>828</v>
      </c>
      <c r="X1946" s="141">
        <f>VLOOKUP(W1946,SIZE!A:B,2,0)</f>
        <v>124</v>
      </c>
      <c r="Y1946" s="141">
        <v>0</v>
      </c>
      <c r="Z1946" s="141" t="s">
        <v>1061</v>
      </c>
      <c r="AA1946" s="141">
        <f>VLOOKUP(Z1946,COLOR!A:B,2,0)</f>
        <v>4</v>
      </c>
      <c r="AB1946" s="130"/>
      <c r="AC1946" s="130"/>
      <c r="AD1946" s="130"/>
      <c r="AE1946" s="130"/>
      <c r="AF1946" s="130"/>
      <c r="AG1946" s="130"/>
      <c r="AH1946" s="130"/>
      <c r="AI1946" s="130"/>
      <c r="AJ1946" s="130"/>
      <c r="AK1946" s="130"/>
      <c r="AL1946" s="130"/>
      <c r="AM1946" s="130"/>
    </row>
    <row r="1947" spans="1:39" ht="20.25" customHeight="1">
      <c r="A1947" s="132">
        <v>1946</v>
      </c>
      <c r="B1947" s="19" t="s">
        <v>6406</v>
      </c>
      <c r="C1947" s="250">
        <v>61044900000</v>
      </c>
      <c r="D1947" s="261" t="s">
        <v>7031</v>
      </c>
      <c r="E1947" s="143" t="str">
        <f t="shared" si="78"/>
        <v>Զգեստ</v>
      </c>
      <c r="F1947" s="273" t="s">
        <v>64</v>
      </c>
      <c r="G1947" s="144">
        <f>VLOOKUP(E1947,subcategory!A:B,2,0)</f>
        <v>43</v>
      </c>
      <c r="H1947" s="273" t="s">
        <v>20</v>
      </c>
      <c r="I1947" s="213" t="e">
        <f>VLOOKUP(H1947,gender!A:B,2,0)</f>
        <v>#N/A</v>
      </c>
      <c r="J1947" s="273">
        <v>340</v>
      </c>
      <c r="K1947" s="273">
        <v>340</v>
      </c>
      <c r="L1947" s="273">
        <v>1</v>
      </c>
      <c r="M1947" s="273" t="s">
        <v>2262</v>
      </c>
      <c r="N1947" s="144">
        <f>VLOOKUP(M1947,brand!A:B,2,0)</f>
        <v>823</v>
      </c>
      <c r="O1947" s="144"/>
      <c r="P1947" s="144" t="e">
        <f>VLOOKUP(O1947,country!A:B,2,0)</f>
        <v>#N/A</v>
      </c>
      <c r="Q1947" s="273" t="s">
        <v>436</v>
      </c>
      <c r="R1947" s="144" t="str">
        <f t="shared" si="79"/>
        <v>100% Վիսկոզ</v>
      </c>
      <c r="S1947" s="144" t="s">
        <v>7430</v>
      </c>
      <c r="T1947" s="144" t="e">
        <f>VLOOKUP(R1947,material!A:B,2,0)</f>
        <v>#N/A</v>
      </c>
      <c r="U1947" s="141" t="s">
        <v>7645</v>
      </c>
      <c r="V1947" s="141"/>
      <c r="W1947" s="273">
        <v>38</v>
      </c>
      <c r="X1947" s="141">
        <f>VLOOKUP(W1947,SIZE!A:B,2,0)</f>
        <v>64</v>
      </c>
      <c r="Y1947" s="141">
        <v>0</v>
      </c>
      <c r="Z1947" s="141" t="s">
        <v>1058</v>
      </c>
      <c r="AA1947" s="141">
        <f>VLOOKUP(Z1947,COLOR!A:B,2,0)</f>
        <v>9</v>
      </c>
      <c r="AB1947" s="130"/>
      <c r="AC1947" s="130"/>
      <c r="AD1947" s="130"/>
      <c r="AE1947" s="130"/>
      <c r="AF1947" s="130"/>
      <c r="AG1947" s="130"/>
      <c r="AH1947" s="130"/>
      <c r="AI1947" s="130"/>
      <c r="AJ1947" s="130"/>
      <c r="AK1947" s="130"/>
      <c r="AL1947" s="130"/>
      <c r="AM1947" s="130"/>
    </row>
    <row r="1948" spans="1:39" ht="20.25" customHeight="1">
      <c r="A1948" s="132">
        <v>1947</v>
      </c>
      <c r="B1948" s="19" t="s">
        <v>6407</v>
      </c>
      <c r="C1948" s="250">
        <v>61044900000</v>
      </c>
      <c r="D1948" s="261" t="s">
        <v>7031</v>
      </c>
      <c r="E1948" s="143" t="str">
        <f t="shared" si="78"/>
        <v>Զգեստ</v>
      </c>
      <c r="F1948" s="273" t="s">
        <v>64</v>
      </c>
      <c r="G1948" s="144">
        <f>VLOOKUP(E1948,subcategory!A:B,2,0)</f>
        <v>43</v>
      </c>
      <c r="H1948" s="273" t="s">
        <v>20</v>
      </c>
      <c r="I1948" s="213" t="e">
        <f>VLOOKUP(H1948,gender!A:B,2,0)</f>
        <v>#N/A</v>
      </c>
      <c r="J1948" s="273">
        <v>180</v>
      </c>
      <c r="K1948" s="273">
        <v>180</v>
      </c>
      <c r="L1948" s="273">
        <v>1</v>
      </c>
      <c r="M1948" s="273" t="s">
        <v>2262</v>
      </c>
      <c r="N1948" s="144">
        <f>VLOOKUP(M1948,brand!A:B,2,0)</f>
        <v>823</v>
      </c>
      <c r="O1948" s="144"/>
      <c r="P1948" s="144" t="e">
        <f>VLOOKUP(O1948,country!A:B,2,0)</f>
        <v>#N/A</v>
      </c>
      <c r="Q1948" s="273" t="s">
        <v>436</v>
      </c>
      <c r="R1948" s="144" t="str">
        <f t="shared" si="79"/>
        <v>100% Վիսկոզ</v>
      </c>
      <c r="S1948" s="144" t="s">
        <v>7430</v>
      </c>
      <c r="T1948" s="144" t="e">
        <f>VLOOKUP(R1948,material!A:B,2,0)</f>
        <v>#N/A</v>
      </c>
      <c r="U1948" s="141" t="s">
        <v>7645</v>
      </c>
      <c r="V1948" s="141"/>
      <c r="W1948" s="273">
        <v>38</v>
      </c>
      <c r="X1948" s="141">
        <f>VLOOKUP(W1948,SIZE!A:B,2,0)</f>
        <v>64</v>
      </c>
      <c r="Y1948" s="141">
        <v>0</v>
      </c>
      <c r="Z1948" s="141" t="s">
        <v>1033</v>
      </c>
      <c r="AA1948" s="141">
        <f>VLOOKUP(Z1948,COLOR!A:B,2,0)</f>
        <v>20</v>
      </c>
      <c r="AB1948" s="130"/>
      <c r="AC1948" s="130"/>
      <c r="AD1948" s="130"/>
      <c r="AE1948" s="130"/>
      <c r="AF1948" s="130"/>
      <c r="AG1948" s="130"/>
      <c r="AH1948" s="130"/>
      <c r="AI1948" s="130"/>
      <c r="AJ1948" s="130"/>
      <c r="AK1948" s="130"/>
      <c r="AL1948" s="130"/>
      <c r="AM1948" s="130"/>
    </row>
    <row r="1949" spans="1:39" ht="20.25" customHeight="1">
      <c r="A1949" s="132">
        <v>1948</v>
      </c>
      <c r="B1949" s="19" t="s">
        <v>6408</v>
      </c>
      <c r="C1949" s="252">
        <v>61061000000</v>
      </c>
      <c r="D1949" s="263" t="s">
        <v>976</v>
      </c>
      <c r="E1949" s="143" t="str">
        <f t="shared" si="78"/>
        <v>Բլուզ</v>
      </c>
      <c r="F1949" s="273" t="s">
        <v>437</v>
      </c>
      <c r="G1949" s="144">
        <f>VLOOKUP(E1949,subcategory!A:B,2,0)</f>
        <v>77</v>
      </c>
      <c r="H1949" s="273" t="s">
        <v>20</v>
      </c>
      <c r="I1949" s="213" t="e">
        <f>VLOOKUP(H1949,gender!A:B,2,0)</f>
        <v>#N/A</v>
      </c>
      <c r="J1949" s="273">
        <v>130</v>
      </c>
      <c r="K1949" s="273">
        <v>130</v>
      </c>
      <c r="L1949" s="273">
        <v>1</v>
      </c>
      <c r="M1949" s="273" t="s">
        <v>2262</v>
      </c>
      <c r="N1949" s="144">
        <f>VLOOKUP(M1949,brand!A:B,2,0)</f>
        <v>823</v>
      </c>
      <c r="O1949" s="144"/>
      <c r="P1949" s="144" t="e">
        <f>VLOOKUP(O1949,country!A:B,2,0)</f>
        <v>#N/A</v>
      </c>
      <c r="Q1949" s="273" t="s">
        <v>436</v>
      </c>
      <c r="R1949" s="144" t="str">
        <f t="shared" si="79"/>
        <v>100% Բամբակ</v>
      </c>
      <c r="S1949" s="144" t="s">
        <v>7205</v>
      </c>
      <c r="T1949" s="144" t="e">
        <f>VLOOKUP(R1949,material!A:B,2,0)</f>
        <v>#N/A</v>
      </c>
      <c r="U1949" s="141" t="s">
        <v>7645</v>
      </c>
      <c r="V1949" s="141"/>
      <c r="W1949" s="273" t="s">
        <v>959</v>
      </c>
      <c r="X1949" s="141">
        <f>VLOOKUP(W1949,SIZE!A:B,2,0)</f>
        <v>165</v>
      </c>
      <c r="Y1949" s="141">
        <v>0</v>
      </c>
      <c r="Z1949" s="141" t="s">
        <v>1057</v>
      </c>
      <c r="AA1949" s="141">
        <f>VLOOKUP(Z1949,COLOR!A:B,2,0)</f>
        <v>5</v>
      </c>
      <c r="AB1949" s="130"/>
      <c r="AC1949" s="130"/>
      <c r="AD1949" s="130"/>
      <c r="AE1949" s="130"/>
      <c r="AF1949" s="130"/>
      <c r="AG1949" s="130"/>
      <c r="AH1949" s="130"/>
      <c r="AI1949" s="130"/>
      <c r="AJ1949" s="130"/>
      <c r="AK1949" s="130"/>
      <c r="AL1949" s="130"/>
      <c r="AM1949" s="130"/>
    </row>
    <row r="1950" spans="1:39" ht="20.25" customHeight="1">
      <c r="A1950" s="132">
        <v>1949</v>
      </c>
      <c r="B1950" s="19" t="s">
        <v>6409</v>
      </c>
      <c r="C1950" s="250">
        <v>61091000000</v>
      </c>
      <c r="D1950" s="261" t="s">
        <v>2283</v>
      </c>
      <c r="E1950" s="143" t="str">
        <f t="shared" si="78"/>
        <v>Շապիկ Կարճ</v>
      </c>
      <c r="F1950" s="277" t="s">
        <v>7128</v>
      </c>
      <c r="G1950" s="144" t="e">
        <f>VLOOKUP(E1950,subcategory!A:B,2,0)</f>
        <v>#N/A</v>
      </c>
      <c r="H1950" s="273" t="s">
        <v>10</v>
      </c>
      <c r="I1950" s="213" t="e">
        <f>VLOOKUP(H1950,gender!A:B,2,0)</f>
        <v>#N/A</v>
      </c>
      <c r="J1950" s="273">
        <v>305</v>
      </c>
      <c r="K1950" s="273">
        <v>305</v>
      </c>
      <c r="L1950" s="273">
        <v>1</v>
      </c>
      <c r="M1950" s="273" t="s">
        <v>2262</v>
      </c>
      <c r="N1950" s="144">
        <f>VLOOKUP(M1950,brand!A:B,2,0)</f>
        <v>823</v>
      </c>
      <c r="O1950" s="144"/>
      <c r="P1950" s="144" t="e">
        <f>VLOOKUP(O1950,country!A:B,2,0)</f>
        <v>#N/A</v>
      </c>
      <c r="Q1950" s="273" t="s">
        <v>436</v>
      </c>
      <c r="R1950" s="144" t="str">
        <f t="shared" si="79"/>
        <v>100% Բամբակ</v>
      </c>
      <c r="S1950" s="144" t="s">
        <v>7205</v>
      </c>
      <c r="T1950" s="144" t="e">
        <f>VLOOKUP(R1950,material!A:B,2,0)</f>
        <v>#N/A</v>
      </c>
      <c r="U1950" s="141" t="s">
        <v>7645</v>
      </c>
      <c r="V1950" s="141"/>
      <c r="W1950" s="273" t="s">
        <v>825</v>
      </c>
      <c r="X1950" s="141">
        <f>VLOOKUP(W1950,SIZE!A:B,2,0)</f>
        <v>119</v>
      </c>
      <c r="Y1950" s="141">
        <v>0</v>
      </c>
      <c r="Z1950" s="141" t="s">
        <v>1071</v>
      </c>
      <c r="AA1950" s="141">
        <f>VLOOKUP(Z1950,COLOR!A:B,2,0)</f>
        <v>12</v>
      </c>
      <c r="AB1950" s="130"/>
      <c r="AC1950" s="130"/>
      <c r="AD1950" s="130"/>
      <c r="AE1950" s="130"/>
      <c r="AF1950" s="130"/>
      <c r="AG1950" s="130"/>
      <c r="AH1950" s="130"/>
      <c r="AI1950" s="130"/>
      <c r="AJ1950" s="130"/>
      <c r="AK1950" s="130"/>
      <c r="AL1950" s="130"/>
      <c r="AM1950" s="130"/>
    </row>
    <row r="1951" spans="1:39" ht="20.25" customHeight="1">
      <c r="A1951" s="132">
        <v>1950</v>
      </c>
      <c r="B1951" s="19" t="s">
        <v>6410</v>
      </c>
      <c r="C1951" s="252">
        <v>61069090000</v>
      </c>
      <c r="D1951" s="263" t="s">
        <v>607</v>
      </c>
      <c r="E1951" s="143" t="str">
        <f t="shared" si="78"/>
        <v>Բլուզ</v>
      </c>
      <c r="F1951" s="273" t="s">
        <v>437</v>
      </c>
      <c r="G1951" s="144">
        <f>VLOOKUP(E1951,subcategory!A:B,2,0)</f>
        <v>77</v>
      </c>
      <c r="H1951" s="273" t="s">
        <v>20</v>
      </c>
      <c r="I1951" s="213" t="e">
        <f>VLOOKUP(H1951,gender!A:B,2,0)</f>
        <v>#N/A</v>
      </c>
      <c r="J1951" s="273">
        <v>120</v>
      </c>
      <c r="K1951" s="273">
        <v>120</v>
      </c>
      <c r="L1951" s="273">
        <v>1</v>
      </c>
      <c r="M1951" s="273" t="s">
        <v>2262</v>
      </c>
      <c r="N1951" s="144">
        <f>VLOOKUP(M1951,brand!A:B,2,0)</f>
        <v>823</v>
      </c>
      <c r="O1951" s="144"/>
      <c r="P1951" s="144" t="e">
        <f>VLOOKUP(O1951,country!A:B,2,0)</f>
        <v>#N/A</v>
      </c>
      <c r="Q1951" s="273" t="s">
        <v>436</v>
      </c>
      <c r="R1951" s="144" t="str">
        <f t="shared" si="79"/>
        <v>90% Վիսկոզ 5% Պոլիեսթեր</v>
      </c>
      <c r="S1951" s="144" t="s">
        <v>7540</v>
      </c>
      <c r="T1951" s="144" t="e">
        <f>VLOOKUP(R1951,material!A:B,2,0)</f>
        <v>#N/A</v>
      </c>
      <c r="U1951" s="141" t="s">
        <v>7645</v>
      </c>
      <c r="V1951" s="141"/>
      <c r="W1951" s="273" t="s">
        <v>821</v>
      </c>
      <c r="X1951" s="141">
        <f>VLOOKUP(W1951,SIZE!A:B,2,0)</f>
        <v>3</v>
      </c>
      <c r="Y1951" s="141">
        <v>0</v>
      </c>
      <c r="Z1951" s="141" t="s">
        <v>1058</v>
      </c>
      <c r="AA1951" s="141">
        <f>VLOOKUP(Z1951,COLOR!A:B,2,0)</f>
        <v>9</v>
      </c>
      <c r="AB1951" s="130"/>
      <c r="AC1951" s="130"/>
      <c r="AD1951" s="130"/>
      <c r="AE1951" s="130"/>
      <c r="AF1951" s="130"/>
      <c r="AG1951" s="130"/>
      <c r="AH1951" s="130"/>
      <c r="AI1951" s="130"/>
      <c r="AJ1951" s="130"/>
      <c r="AK1951" s="130"/>
      <c r="AL1951" s="130"/>
      <c r="AM1951" s="130"/>
    </row>
    <row r="1952" spans="1:39" ht="20.25" customHeight="1">
      <c r="A1952" s="132">
        <v>1951</v>
      </c>
      <c r="B1952" s="19" t="s">
        <v>6411</v>
      </c>
      <c r="C1952" s="250">
        <v>62046990000</v>
      </c>
      <c r="D1952" s="261" t="s">
        <v>7046</v>
      </c>
      <c r="E1952" s="143" t="str">
        <f t="shared" si="78"/>
        <v>Տաբատներ</v>
      </c>
      <c r="F1952" s="273" t="s">
        <v>7795</v>
      </c>
      <c r="G1952" s="144">
        <f>VLOOKUP(E1952,subcategory!A:B,2,0)</f>
        <v>93</v>
      </c>
      <c r="H1952" s="273" t="s">
        <v>20</v>
      </c>
      <c r="I1952" s="213" t="e">
        <f>VLOOKUP(H1952,gender!A:B,2,0)</f>
        <v>#N/A</v>
      </c>
      <c r="J1952" s="273">
        <v>250</v>
      </c>
      <c r="K1952" s="273">
        <v>250</v>
      </c>
      <c r="L1952" s="273">
        <v>1</v>
      </c>
      <c r="M1952" s="273" t="s">
        <v>2262</v>
      </c>
      <c r="N1952" s="144">
        <f>VLOOKUP(M1952,brand!A:B,2,0)</f>
        <v>823</v>
      </c>
      <c r="O1952" s="144"/>
      <c r="P1952" s="144" t="e">
        <f>VLOOKUP(O1952,country!A:B,2,0)</f>
        <v>#N/A</v>
      </c>
      <c r="Q1952" s="273" t="s">
        <v>436</v>
      </c>
      <c r="R1952" s="144" t="str">
        <f t="shared" si="79"/>
        <v>80% Վիսկոզ 12% Պոլիամիդ</v>
      </c>
      <c r="S1952" s="144" t="s">
        <v>7541</v>
      </c>
      <c r="T1952" s="144" t="e">
        <f>VLOOKUP(R1952,material!A:B,2,0)</f>
        <v>#N/A</v>
      </c>
      <c r="U1952" s="141" t="s">
        <v>7645</v>
      </c>
      <c r="V1952" s="141"/>
      <c r="W1952" s="273">
        <v>36</v>
      </c>
      <c r="X1952" s="141">
        <f>VLOOKUP(W1952,SIZE!A:B,2,0)</f>
        <v>52</v>
      </c>
      <c r="Y1952" s="141">
        <v>0</v>
      </c>
      <c r="Z1952" s="141" t="s">
        <v>1061</v>
      </c>
      <c r="AA1952" s="141">
        <f>VLOOKUP(Z1952,COLOR!A:B,2,0)</f>
        <v>4</v>
      </c>
      <c r="AB1952" s="130"/>
      <c r="AC1952" s="130"/>
      <c r="AD1952" s="130"/>
      <c r="AE1952" s="130"/>
      <c r="AF1952" s="130"/>
      <c r="AG1952" s="130"/>
      <c r="AH1952" s="130"/>
      <c r="AI1952" s="130"/>
      <c r="AJ1952" s="130"/>
      <c r="AK1952" s="130"/>
      <c r="AL1952" s="130"/>
      <c r="AM1952" s="130"/>
    </row>
    <row r="1953" spans="1:39" ht="20.25" customHeight="1">
      <c r="A1953" s="132">
        <v>1952</v>
      </c>
      <c r="B1953" s="19" t="s">
        <v>6412</v>
      </c>
      <c r="C1953" s="250">
        <v>61044300000</v>
      </c>
      <c r="D1953" s="261" t="s">
        <v>2184</v>
      </c>
      <c r="E1953" s="143" t="str">
        <f t="shared" si="78"/>
        <v>Կիսաշրջազգեստ</v>
      </c>
      <c r="F1953" s="273" t="s">
        <v>50</v>
      </c>
      <c r="G1953" s="144">
        <f>VLOOKUP(E1953,subcategory!A:B,2,0)</f>
        <v>53</v>
      </c>
      <c r="H1953" s="273" t="s">
        <v>20</v>
      </c>
      <c r="I1953" s="213" t="e">
        <f>VLOOKUP(H1953,gender!A:B,2,0)</f>
        <v>#N/A</v>
      </c>
      <c r="J1953" s="273">
        <v>300</v>
      </c>
      <c r="K1953" s="273">
        <v>300</v>
      </c>
      <c r="L1953" s="273">
        <v>1</v>
      </c>
      <c r="M1953" s="273" t="s">
        <v>2262</v>
      </c>
      <c r="N1953" s="144">
        <f>VLOOKUP(M1953,brand!A:B,2,0)</f>
        <v>823</v>
      </c>
      <c r="O1953" s="144"/>
      <c r="P1953" s="144" t="e">
        <f>VLOOKUP(O1953,country!A:B,2,0)</f>
        <v>#N/A</v>
      </c>
      <c r="Q1953" s="273" t="s">
        <v>436</v>
      </c>
      <c r="R1953" s="144" t="str">
        <f t="shared" si="79"/>
        <v>Պոլիեսթեր</v>
      </c>
      <c r="S1953" s="144" t="s">
        <v>36</v>
      </c>
      <c r="T1953" s="144">
        <f>VLOOKUP(R1953,material!A:B,2,0)</f>
        <v>37</v>
      </c>
      <c r="U1953" s="141" t="s">
        <v>7645</v>
      </c>
      <c r="V1953" s="141"/>
      <c r="W1953" s="273">
        <v>40</v>
      </c>
      <c r="X1953" s="141">
        <f>VLOOKUP(W1953,SIZE!A:B,2,0)</f>
        <v>79</v>
      </c>
      <c r="Y1953" s="141">
        <v>0</v>
      </c>
      <c r="Z1953" s="141" t="s">
        <v>1033</v>
      </c>
      <c r="AA1953" s="141">
        <f>VLOOKUP(Z1953,COLOR!A:B,2,0)</f>
        <v>20</v>
      </c>
      <c r="AB1953" s="130"/>
      <c r="AC1953" s="130"/>
      <c r="AD1953" s="130"/>
      <c r="AE1953" s="130"/>
      <c r="AF1953" s="130"/>
      <c r="AG1953" s="130"/>
      <c r="AH1953" s="130"/>
      <c r="AI1953" s="130"/>
      <c r="AJ1953" s="130"/>
      <c r="AK1953" s="130"/>
      <c r="AL1953" s="130"/>
      <c r="AM1953" s="130"/>
    </row>
    <row r="1954" spans="1:39" ht="20.25" customHeight="1">
      <c r="A1954" s="132">
        <v>1953</v>
      </c>
      <c r="B1954" s="19" t="s">
        <v>6413</v>
      </c>
      <c r="C1954" s="250">
        <v>61062000000</v>
      </c>
      <c r="D1954" s="263" t="s">
        <v>599</v>
      </c>
      <c r="E1954" s="143" t="str">
        <f t="shared" si="78"/>
        <v>Բլուզ</v>
      </c>
      <c r="F1954" s="273" t="s">
        <v>437</v>
      </c>
      <c r="G1954" s="144">
        <f>VLOOKUP(E1954,subcategory!A:B,2,0)</f>
        <v>77</v>
      </c>
      <c r="H1954" s="273" t="s">
        <v>20</v>
      </c>
      <c r="I1954" s="213" t="e">
        <f>VLOOKUP(H1954,gender!A:B,2,0)</f>
        <v>#N/A</v>
      </c>
      <c r="J1954" s="273">
        <v>425</v>
      </c>
      <c r="K1954" s="273">
        <v>425</v>
      </c>
      <c r="L1954" s="273">
        <v>1</v>
      </c>
      <c r="M1954" s="273" t="s">
        <v>2262</v>
      </c>
      <c r="N1954" s="144">
        <f>VLOOKUP(M1954,brand!A:B,2,0)</f>
        <v>823</v>
      </c>
      <c r="O1954" s="144"/>
      <c r="P1954" s="144" t="e">
        <f>VLOOKUP(O1954,country!A:B,2,0)</f>
        <v>#N/A</v>
      </c>
      <c r="Q1954" s="273" t="s">
        <v>436</v>
      </c>
      <c r="R1954" s="144" t="str">
        <f t="shared" si="79"/>
        <v>51% Պոլիեսթեր 49% Բամբակ</v>
      </c>
      <c r="S1954" s="144" t="s">
        <v>7542</v>
      </c>
      <c r="T1954" s="144" t="e">
        <f>VLOOKUP(R1954,material!A:B,2,0)</f>
        <v>#N/A</v>
      </c>
      <c r="U1954" s="141" t="s">
        <v>7645</v>
      </c>
      <c r="V1954" s="141"/>
      <c r="W1954" s="273" t="s">
        <v>978</v>
      </c>
      <c r="X1954" s="141">
        <f>VLOOKUP(W1954,SIZE!A:B,2,0)</f>
        <v>126</v>
      </c>
      <c r="Y1954" s="141">
        <v>0</v>
      </c>
      <c r="Z1954" s="141" t="s">
        <v>1071</v>
      </c>
      <c r="AA1954" s="141">
        <f>VLOOKUP(Z1954,COLOR!A:B,2,0)</f>
        <v>12</v>
      </c>
      <c r="AB1954" s="130"/>
      <c r="AC1954" s="130"/>
      <c r="AD1954" s="130"/>
      <c r="AE1954" s="130"/>
      <c r="AF1954" s="130"/>
      <c r="AG1954" s="130"/>
      <c r="AH1954" s="130"/>
      <c r="AI1954" s="130"/>
      <c r="AJ1954" s="130"/>
      <c r="AK1954" s="130"/>
      <c r="AL1954" s="130"/>
      <c r="AM1954" s="130"/>
    </row>
    <row r="1955" spans="1:39" ht="20.25" customHeight="1">
      <c r="A1955" s="132">
        <v>1954</v>
      </c>
      <c r="B1955" s="19" t="s">
        <v>6414</v>
      </c>
      <c r="C1955" s="250">
        <v>62046239000</v>
      </c>
      <c r="D1955" s="260" t="s">
        <v>510</v>
      </c>
      <c r="E1955" s="143" t="str">
        <f t="shared" si="78"/>
        <v>Տաբատներ</v>
      </c>
      <c r="F1955" s="273" t="s">
        <v>7795</v>
      </c>
      <c r="G1955" s="144">
        <f>VLOOKUP(E1955,subcategory!A:B,2,0)</f>
        <v>93</v>
      </c>
      <c r="H1955" s="273" t="s">
        <v>20</v>
      </c>
      <c r="I1955" s="213" t="e">
        <f>VLOOKUP(H1955,gender!A:B,2,0)</f>
        <v>#N/A</v>
      </c>
      <c r="J1955" s="273">
        <v>540</v>
      </c>
      <c r="K1955" s="273">
        <v>540</v>
      </c>
      <c r="L1955" s="273">
        <v>1</v>
      </c>
      <c r="M1955" s="273" t="s">
        <v>2262</v>
      </c>
      <c r="N1955" s="144">
        <f>VLOOKUP(M1955,brand!A:B,2,0)</f>
        <v>823</v>
      </c>
      <c r="O1955" s="144"/>
      <c r="P1955" s="144" t="e">
        <f>VLOOKUP(O1955,country!A:B,2,0)</f>
        <v>#N/A</v>
      </c>
      <c r="Q1955" s="273" t="s">
        <v>436</v>
      </c>
      <c r="R1955" s="144" t="str">
        <f t="shared" si="79"/>
        <v>99% Բամբակ</v>
      </c>
      <c r="S1955" s="144" t="s">
        <v>7406</v>
      </c>
      <c r="T1955" s="144" t="e">
        <f>VLOOKUP(R1955,material!A:B,2,0)</f>
        <v>#N/A</v>
      </c>
      <c r="U1955" s="141" t="s">
        <v>7645</v>
      </c>
      <c r="V1955" s="141"/>
      <c r="W1955" s="273">
        <v>36</v>
      </c>
      <c r="X1955" s="141">
        <f>VLOOKUP(W1955,SIZE!A:B,2,0)</f>
        <v>52</v>
      </c>
      <c r="Y1955" s="141">
        <v>0</v>
      </c>
      <c r="Z1955" s="141" t="s">
        <v>1057</v>
      </c>
      <c r="AA1955" s="141">
        <f>VLOOKUP(Z1955,COLOR!A:B,2,0)</f>
        <v>5</v>
      </c>
      <c r="AB1955" s="130"/>
      <c r="AC1955" s="130"/>
      <c r="AD1955" s="130"/>
      <c r="AE1955" s="130"/>
      <c r="AF1955" s="130"/>
      <c r="AG1955" s="130"/>
      <c r="AH1955" s="130"/>
      <c r="AI1955" s="130"/>
      <c r="AJ1955" s="130"/>
      <c r="AK1955" s="130"/>
      <c r="AL1955" s="130"/>
      <c r="AM1955" s="130"/>
    </row>
    <row r="1956" spans="1:39" ht="20.25" customHeight="1">
      <c r="A1956" s="132">
        <v>1955</v>
      </c>
      <c r="B1956" s="19" t="s">
        <v>6415</v>
      </c>
      <c r="C1956" s="250">
        <v>61062000000</v>
      </c>
      <c r="D1956" s="263" t="s">
        <v>599</v>
      </c>
      <c r="E1956" s="143" t="str">
        <f t="shared" si="78"/>
        <v>Բլուզ</v>
      </c>
      <c r="F1956" s="273" t="s">
        <v>437</v>
      </c>
      <c r="G1956" s="144">
        <f>VLOOKUP(E1956,subcategory!A:B,2,0)</f>
        <v>77</v>
      </c>
      <c r="H1956" s="273" t="s">
        <v>20</v>
      </c>
      <c r="I1956" s="213" t="e">
        <f>VLOOKUP(H1956,gender!A:B,2,0)</f>
        <v>#N/A</v>
      </c>
      <c r="J1956" s="273">
        <v>150</v>
      </c>
      <c r="K1956" s="273">
        <v>150</v>
      </c>
      <c r="L1956" s="273">
        <v>1</v>
      </c>
      <c r="M1956" s="273" t="s">
        <v>2262</v>
      </c>
      <c r="N1956" s="144">
        <f>VLOOKUP(M1956,brand!A:B,2,0)</f>
        <v>823</v>
      </c>
      <c r="O1956" s="144"/>
      <c r="P1956" s="144" t="e">
        <f>VLOOKUP(O1956,country!A:B,2,0)</f>
        <v>#N/A</v>
      </c>
      <c r="Q1956" s="273" t="s">
        <v>436</v>
      </c>
      <c r="R1956" s="144" t="str">
        <f t="shared" si="79"/>
        <v>64% Պոլիեսթեր 34% Վիսկոզ</v>
      </c>
      <c r="S1956" s="144" t="s">
        <v>7543</v>
      </c>
      <c r="T1956" s="144" t="e">
        <f>VLOOKUP(R1956,material!A:B,2,0)</f>
        <v>#N/A</v>
      </c>
      <c r="U1956" s="141" t="s">
        <v>7645</v>
      </c>
      <c r="V1956" s="141"/>
      <c r="W1956" s="273" t="s">
        <v>825</v>
      </c>
      <c r="X1956" s="141">
        <f>VLOOKUP(W1956,SIZE!A:B,2,0)</f>
        <v>119</v>
      </c>
      <c r="Y1956" s="141">
        <v>0</v>
      </c>
      <c r="Z1956" s="141" t="s">
        <v>1071</v>
      </c>
      <c r="AA1956" s="141">
        <f>VLOOKUP(Z1956,COLOR!A:B,2,0)</f>
        <v>12</v>
      </c>
      <c r="AB1956" s="130"/>
      <c r="AC1956" s="130"/>
      <c r="AD1956" s="130"/>
      <c r="AE1956" s="130"/>
      <c r="AF1956" s="130"/>
      <c r="AG1956" s="130"/>
      <c r="AH1956" s="130"/>
      <c r="AI1956" s="130"/>
      <c r="AJ1956" s="130"/>
      <c r="AK1956" s="130"/>
      <c r="AL1956" s="130"/>
      <c r="AM1956" s="130"/>
    </row>
    <row r="1957" spans="1:39" ht="20.25" customHeight="1">
      <c r="A1957" s="132">
        <v>1956</v>
      </c>
      <c r="B1957" s="19" t="s">
        <v>6416</v>
      </c>
      <c r="C1957" s="253">
        <v>61102099000</v>
      </c>
      <c r="D1957" s="265" t="s">
        <v>7034</v>
      </c>
      <c r="E1957" s="143" t="str">
        <f t="shared" si="78"/>
        <v>Ժիլետ</v>
      </c>
      <c r="F1957" s="273" t="s">
        <v>155</v>
      </c>
      <c r="G1957" s="144">
        <f>VLOOKUP(E1957,subcategory!A:B,2,0)</f>
        <v>17</v>
      </c>
      <c r="H1957" s="273" t="s">
        <v>20</v>
      </c>
      <c r="I1957" s="213" t="e">
        <f>VLOOKUP(H1957,gender!A:B,2,0)</f>
        <v>#N/A</v>
      </c>
      <c r="J1957" s="273">
        <v>255</v>
      </c>
      <c r="K1957" s="273">
        <v>255</v>
      </c>
      <c r="L1957" s="273">
        <v>1</v>
      </c>
      <c r="M1957" s="273" t="s">
        <v>2262</v>
      </c>
      <c r="N1957" s="144">
        <f>VLOOKUP(M1957,brand!A:B,2,0)</f>
        <v>823</v>
      </c>
      <c r="O1957" s="144"/>
      <c r="P1957" s="144" t="e">
        <f>VLOOKUP(O1957,country!A:B,2,0)</f>
        <v>#N/A</v>
      </c>
      <c r="Q1957" s="273" t="s">
        <v>436</v>
      </c>
      <c r="R1957" s="144" t="str">
        <f t="shared" si="79"/>
        <v>Բամբակ</v>
      </c>
      <c r="S1957" s="144" t="s">
        <v>25</v>
      </c>
      <c r="T1957" s="144">
        <f>VLOOKUP(R1957,material!A:B,2,0)</f>
        <v>9</v>
      </c>
      <c r="U1957" s="141" t="s">
        <v>7645</v>
      </c>
      <c r="V1957" s="141"/>
      <c r="W1957" s="273">
        <v>38</v>
      </c>
      <c r="X1957" s="141">
        <f>VLOOKUP(W1957,SIZE!A:B,2,0)</f>
        <v>64</v>
      </c>
      <c r="Y1957" s="141">
        <v>0</v>
      </c>
      <c r="Z1957" s="141" t="s">
        <v>1033</v>
      </c>
      <c r="AA1957" s="141">
        <f>VLOOKUP(Z1957,COLOR!A:B,2,0)</f>
        <v>20</v>
      </c>
      <c r="AB1957" s="130"/>
      <c r="AC1957" s="130"/>
      <c r="AD1957" s="130"/>
      <c r="AE1957" s="130"/>
      <c r="AF1957" s="130"/>
      <c r="AG1957" s="130"/>
      <c r="AH1957" s="130"/>
      <c r="AI1957" s="130"/>
      <c r="AJ1957" s="130"/>
      <c r="AK1957" s="130"/>
      <c r="AL1957" s="130"/>
      <c r="AM1957" s="130"/>
    </row>
    <row r="1958" spans="1:39" ht="20.25" customHeight="1">
      <c r="A1958" s="132">
        <v>1957</v>
      </c>
      <c r="B1958" s="19" t="s">
        <v>6417</v>
      </c>
      <c r="C1958" s="253">
        <v>61102099000</v>
      </c>
      <c r="D1958" s="265" t="s">
        <v>7034</v>
      </c>
      <c r="E1958" s="143" t="str">
        <f t="shared" si="78"/>
        <v>Ժիլետ</v>
      </c>
      <c r="F1958" s="273" t="s">
        <v>155</v>
      </c>
      <c r="G1958" s="144">
        <f>VLOOKUP(E1958,subcategory!A:B,2,0)</f>
        <v>17</v>
      </c>
      <c r="H1958" s="273" t="s">
        <v>20</v>
      </c>
      <c r="I1958" s="213" t="e">
        <f>VLOOKUP(H1958,gender!A:B,2,0)</f>
        <v>#N/A</v>
      </c>
      <c r="J1958" s="273">
        <v>250</v>
      </c>
      <c r="K1958" s="273">
        <v>250</v>
      </c>
      <c r="L1958" s="273">
        <v>1</v>
      </c>
      <c r="M1958" s="273" t="s">
        <v>2262</v>
      </c>
      <c r="N1958" s="144">
        <f>VLOOKUP(M1958,brand!A:B,2,0)</f>
        <v>823</v>
      </c>
      <c r="O1958" s="144"/>
      <c r="P1958" s="144" t="e">
        <f>VLOOKUP(O1958,country!A:B,2,0)</f>
        <v>#N/A</v>
      </c>
      <c r="Q1958" s="273" t="s">
        <v>436</v>
      </c>
      <c r="R1958" s="144" t="str">
        <f t="shared" si="79"/>
        <v>Բամբակ</v>
      </c>
      <c r="S1958" s="144" t="s">
        <v>25</v>
      </c>
      <c r="T1958" s="144">
        <f>VLOOKUP(R1958,material!A:B,2,0)</f>
        <v>9</v>
      </c>
      <c r="U1958" s="141" t="s">
        <v>7645</v>
      </c>
      <c r="V1958" s="141"/>
      <c r="W1958" s="273">
        <v>36</v>
      </c>
      <c r="X1958" s="141">
        <f>VLOOKUP(W1958,SIZE!A:B,2,0)</f>
        <v>52</v>
      </c>
      <c r="Y1958" s="141">
        <v>0</v>
      </c>
      <c r="Z1958" s="141" t="s">
        <v>1033</v>
      </c>
      <c r="AA1958" s="141">
        <f>VLOOKUP(Z1958,COLOR!A:B,2,0)</f>
        <v>20</v>
      </c>
      <c r="AB1958" s="130"/>
      <c r="AC1958" s="130"/>
      <c r="AD1958" s="130"/>
      <c r="AE1958" s="130"/>
      <c r="AF1958" s="130"/>
      <c r="AG1958" s="130"/>
      <c r="AH1958" s="130"/>
      <c r="AI1958" s="130"/>
      <c r="AJ1958" s="130"/>
      <c r="AK1958" s="130"/>
      <c r="AL1958" s="130"/>
      <c r="AM1958" s="130"/>
    </row>
    <row r="1959" spans="1:39" ht="20.25" customHeight="1">
      <c r="A1959" s="132">
        <v>1958</v>
      </c>
      <c r="B1959" s="19" t="s">
        <v>6418</v>
      </c>
      <c r="C1959" s="250">
        <v>61103099000</v>
      </c>
      <c r="D1959" s="261" t="s">
        <v>7016</v>
      </c>
      <c r="E1959" s="143" t="str">
        <f t="shared" si="78"/>
        <v>Վերնաշապիկ</v>
      </c>
      <c r="F1959" s="273" t="s">
        <v>47</v>
      </c>
      <c r="G1959" s="144">
        <f>VLOOKUP(E1959,subcategory!A:B,2,0)</f>
        <v>82</v>
      </c>
      <c r="H1959" s="273" t="s">
        <v>20</v>
      </c>
      <c r="I1959" s="213" t="e">
        <f>VLOOKUP(H1959,gender!A:B,2,0)</f>
        <v>#N/A</v>
      </c>
      <c r="J1959" s="273">
        <v>190</v>
      </c>
      <c r="K1959" s="273">
        <v>190</v>
      </c>
      <c r="L1959" s="273">
        <v>1</v>
      </c>
      <c r="M1959" s="273" t="s">
        <v>2262</v>
      </c>
      <c r="N1959" s="144">
        <f>VLOOKUP(M1959,brand!A:B,2,0)</f>
        <v>823</v>
      </c>
      <c r="O1959" s="144"/>
      <c r="P1959" s="144" t="e">
        <f>VLOOKUP(O1959,country!A:B,2,0)</f>
        <v>#N/A</v>
      </c>
      <c r="Q1959" s="273" t="s">
        <v>436</v>
      </c>
      <c r="R1959" s="144" t="str">
        <f t="shared" si="79"/>
        <v>50% Պոլիեսթեր 50% Բամբակ</v>
      </c>
      <c r="S1959" s="144" t="s">
        <v>7544</v>
      </c>
      <c r="T1959" s="144" t="e">
        <f>VLOOKUP(R1959,material!A:B,2,0)</f>
        <v>#N/A</v>
      </c>
      <c r="U1959" s="141" t="s">
        <v>7645</v>
      </c>
      <c r="V1959" s="141"/>
      <c r="W1959" s="273" t="s">
        <v>828</v>
      </c>
      <c r="X1959" s="141">
        <f>VLOOKUP(W1959,SIZE!A:B,2,0)</f>
        <v>124</v>
      </c>
      <c r="Y1959" s="141">
        <v>0</v>
      </c>
      <c r="Z1959" s="141" t="s">
        <v>1033</v>
      </c>
      <c r="AA1959" s="141">
        <f>VLOOKUP(Z1959,COLOR!A:B,2,0)</f>
        <v>20</v>
      </c>
      <c r="AB1959" s="130"/>
      <c r="AC1959" s="130"/>
      <c r="AD1959" s="130"/>
      <c r="AE1959" s="130"/>
      <c r="AF1959" s="130"/>
      <c r="AG1959" s="130"/>
      <c r="AH1959" s="130"/>
      <c r="AI1959" s="130"/>
      <c r="AJ1959" s="130"/>
      <c r="AK1959" s="130"/>
      <c r="AL1959" s="130"/>
      <c r="AM1959" s="130"/>
    </row>
    <row r="1960" spans="1:39" ht="20.25" customHeight="1">
      <c r="A1960" s="132">
        <v>1959</v>
      </c>
      <c r="B1960" s="19" t="s">
        <v>6419</v>
      </c>
      <c r="C1960" s="250">
        <v>61091000000</v>
      </c>
      <c r="D1960" s="261" t="s">
        <v>7063</v>
      </c>
      <c r="E1960" s="143" t="str">
        <f t="shared" si="78"/>
        <v>Տոպ</v>
      </c>
      <c r="F1960" s="273" t="s">
        <v>379</v>
      </c>
      <c r="G1960" s="144">
        <f>VLOOKUP(E1960,subcategory!A:B,2,0)</f>
        <v>249</v>
      </c>
      <c r="H1960" s="273" t="s">
        <v>20</v>
      </c>
      <c r="I1960" s="213" t="e">
        <f>VLOOKUP(H1960,gender!A:B,2,0)</f>
        <v>#N/A</v>
      </c>
      <c r="J1960" s="273">
        <v>95</v>
      </c>
      <c r="K1960" s="273">
        <v>95</v>
      </c>
      <c r="L1960" s="273">
        <v>1</v>
      </c>
      <c r="M1960" s="273" t="s">
        <v>2262</v>
      </c>
      <c r="N1960" s="144">
        <f>VLOOKUP(M1960,brand!A:B,2,0)</f>
        <v>823</v>
      </c>
      <c r="O1960" s="144"/>
      <c r="P1960" s="144" t="e">
        <f>VLOOKUP(O1960,country!A:B,2,0)</f>
        <v>#N/A</v>
      </c>
      <c r="Q1960" s="273" t="s">
        <v>436</v>
      </c>
      <c r="R1960" s="144" t="str">
        <f t="shared" si="79"/>
        <v>98% Բամբակ</v>
      </c>
      <c r="S1960" s="144" t="s">
        <v>7278</v>
      </c>
      <c r="T1960" s="144" t="e">
        <f>VLOOKUP(R1960,material!A:B,2,0)</f>
        <v>#N/A</v>
      </c>
      <c r="U1960" s="141" t="s">
        <v>7645</v>
      </c>
      <c r="V1960" s="141"/>
      <c r="W1960" s="273" t="s">
        <v>825</v>
      </c>
      <c r="X1960" s="141">
        <f>VLOOKUP(W1960,SIZE!A:B,2,0)</f>
        <v>119</v>
      </c>
      <c r="Y1960" s="141">
        <v>0</v>
      </c>
      <c r="Z1960" s="141" t="s">
        <v>1033</v>
      </c>
      <c r="AA1960" s="141">
        <f>VLOOKUP(Z1960,COLOR!A:B,2,0)</f>
        <v>20</v>
      </c>
      <c r="AB1960" s="130"/>
      <c r="AC1960" s="130"/>
      <c r="AD1960" s="130"/>
      <c r="AE1960" s="130"/>
      <c r="AF1960" s="130"/>
      <c r="AG1960" s="130"/>
      <c r="AH1960" s="130"/>
      <c r="AI1960" s="130"/>
      <c r="AJ1960" s="130"/>
      <c r="AK1960" s="130"/>
      <c r="AL1960" s="130"/>
      <c r="AM1960" s="130"/>
    </row>
    <row r="1961" spans="1:39" ht="20.25" customHeight="1">
      <c r="A1961" s="132">
        <v>1960</v>
      </c>
      <c r="B1961" s="19" t="s">
        <v>6420</v>
      </c>
      <c r="C1961" s="252">
        <v>61061000000</v>
      </c>
      <c r="D1961" s="263" t="s">
        <v>976</v>
      </c>
      <c r="E1961" s="143" t="str">
        <f t="shared" si="78"/>
        <v>Բլուզ</v>
      </c>
      <c r="F1961" s="273" t="s">
        <v>437</v>
      </c>
      <c r="G1961" s="144">
        <f>VLOOKUP(E1961,subcategory!A:B,2,0)</f>
        <v>77</v>
      </c>
      <c r="H1961" s="273" t="s">
        <v>20</v>
      </c>
      <c r="I1961" s="213" t="e">
        <f>VLOOKUP(H1961,gender!A:B,2,0)</f>
        <v>#N/A</v>
      </c>
      <c r="J1961" s="273">
        <v>180</v>
      </c>
      <c r="K1961" s="273">
        <v>180</v>
      </c>
      <c r="L1961" s="273">
        <v>1</v>
      </c>
      <c r="M1961" s="273" t="s">
        <v>2262</v>
      </c>
      <c r="N1961" s="144">
        <f>VLOOKUP(M1961,brand!A:B,2,0)</f>
        <v>823</v>
      </c>
      <c r="O1961" s="144"/>
      <c r="P1961" s="144" t="e">
        <f>VLOOKUP(O1961,country!A:B,2,0)</f>
        <v>#N/A</v>
      </c>
      <c r="Q1961" s="273" t="s">
        <v>436</v>
      </c>
      <c r="R1961" s="144" t="str">
        <f t="shared" si="79"/>
        <v>Բամբակ</v>
      </c>
      <c r="S1961" s="144" t="s">
        <v>25</v>
      </c>
      <c r="T1961" s="144">
        <f>VLOOKUP(R1961,material!A:B,2,0)</f>
        <v>9</v>
      </c>
      <c r="U1961" s="141" t="s">
        <v>7645</v>
      </c>
      <c r="V1961" s="141"/>
      <c r="W1961" s="273" t="s">
        <v>978</v>
      </c>
      <c r="X1961" s="141">
        <f>VLOOKUP(W1961,SIZE!A:B,2,0)</f>
        <v>126</v>
      </c>
      <c r="Y1961" s="141">
        <v>0</v>
      </c>
      <c r="Z1961" s="141" t="s">
        <v>1033</v>
      </c>
      <c r="AA1961" s="141">
        <f>VLOOKUP(Z1961,COLOR!A:B,2,0)</f>
        <v>20</v>
      </c>
      <c r="AB1961" s="130"/>
      <c r="AC1961" s="130"/>
      <c r="AD1961" s="130"/>
      <c r="AE1961" s="130"/>
      <c r="AF1961" s="130"/>
      <c r="AG1961" s="130"/>
      <c r="AH1961" s="130"/>
      <c r="AI1961" s="130"/>
      <c r="AJ1961" s="130"/>
      <c r="AK1961" s="130"/>
      <c r="AL1961" s="130"/>
      <c r="AM1961" s="130"/>
    </row>
    <row r="1962" spans="1:39" ht="20.25" customHeight="1">
      <c r="A1962" s="132">
        <v>1961</v>
      </c>
      <c r="B1962" s="19" t="s">
        <v>6421</v>
      </c>
      <c r="C1962" s="252">
        <v>61061000000</v>
      </c>
      <c r="D1962" s="263" t="s">
        <v>976</v>
      </c>
      <c r="E1962" s="143" t="str">
        <f t="shared" si="78"/>
        <v>Բլուզ</v>
      </c>
      <c r="F1962" s="273" t="s">
        <v>437</v>
      </c>
      <c r="G1962" s="144">
        <f>VLOOKUP(E1962,subcategory!A:B,2,0)</f>
        <v>77</v>
      </c>
      <c r="H1962" s="273" t="s">
        <v>20</v>
      </c>
      <c r="I1962" s="213" t="e">
        <f>VLOOKUP(H1962,gender!A:B,2,0)</f>
        <v>#N/A</v>
      </c>
      <c r="J1962" s="273">
        <v>160</v>
      </c>
      <c r="K1962" s="273">
        <v>160</v>
      </c>
      <c r="L1962" s="273">
        <v>1</v>
      </c>
      <c r="M1962" s="273" t="s">
        <v>2262</v>
      </c>
      <c r="N1962" s="144">
        <f>VLOOKUP(M1962,brand!A:B,2,0)</f>
        <v>823</v>
      </c>
      <c r="O1962" s="144"/>
      <c r="P1962" s="144" t="e">
        <f>VLOOKUP(O1962,country!A:B,2,0)</f>
        <v>#N/A</v>
      </c>
      <c r="Q1962" s="273" t="s">
        <v>436</v>
      </c>
      <c r="R1962" s="144" t="str">
        <f t="shared" si="79"/>
        <v>Բամբակ</v>
      </c>
      <c r="S1962" s="144" t="s">
        <v>25</v>
      </c>
      <c r="T1962" s="144">
        <f>VLOOKUP(R1962,material!A:B,2,0)</f>
        <v>9</v>
      </c>
      <c r="U1962" s="141" t="s">
        <v>7645</v>
      </c>
      <c r="V1962" s="141"/>
      <c r="W1962" s="273" t="s">
        <v>821</v>
      </c>
      <c r="X1962" s="141">
        <f>VLOOKUP(W1962,SIZE!A:B,2,0)</f>
        <v>3</v>
      </c>
      <c r="Y1962" s="141">
        <v>0</v>
      </c>
      <c r="Z1962" s="141" t="s">
        <v>1033</v>
      </c>
      <c r="AA1962" s="141">
        <f>VLOOKUP(Z1962,COLOR!A:B,2,0)</f>
        <v>20</v>
      </c>
      <c r="AB1962" s="130"/>
      <c r="AC1962" s="130"/>
      <c r="AD1962" s="130"/>
      <c r="AE1962" s="130"/>
      <c r="AF1962" s="130"/>
      <c r="AG1962" s="130"/>
      <c r="AH1962" s="130"/>
      <c r="AI1962" s="130"/>
      <c r="AJ1962" s="130"/>
      <c r="AK1962" s="130"/>
      <c r="AL1962" s="130"/>
      <c r="AM1962" s="130"/>
    </row>
    <row r="1963" spans="1:39" ht="20.25" customHeight="1">
      <c r="A1963" s="132">
        <v>1962</v>
      </c>
      <c r="B1963" s="19" t="s">
        <v>6422</v>
      </c>
      <c r="C1963" s="250">
        <v>62046231000</v>
      </c>
      <c r="D1963" s="261" t="s">
        <v>603</v>
      </c>
      <c r="E1963" s="143" t="str">
        <f t="shared" si="78"/>
        <v>Ջինսե Տաբատ</v>
      </c>
      <c r="F1963" s="273" t="s">
        <v>335</v>
      </c>
      <c r="G1963" s="144">
        <f>VLOOKUP(E1963,subcategory!A:B,2,0)</f>
        <v>87</v>
      </c>
      <c r="H1963" s="273" t="s">
        <v>20</v>
      </c>
      <c r="I1963" s="213" t="e">
        <f>VLOOKUP(H1963,gender!A:B,2,0)</f>
        <v>#N/A</v>
      </c>
      <c r="J1963" s="273">
        <v>545</v>
      </c>
      <c r="K1963" s="273">
        <v>545</v>
      </c>
      <c r="L1963" s="273">
        <v>1</v>
      </c>
      <c r="M1963" s="273" t="s">
        <v>2262</v>
      </c>
      <c r="N1963" s="144">
        <f>VLOOKUP(M1963,brand!A:B,2,0)</f>
        <v>823</v>
      </c>
      <c r="O1963" s="144"/>
      <c r="P1963" s="144" t="e">
        <f>VLOOKUP(O1963,country!A:B,2,0)</f>
        <v>#N/A</v>
      </c>
      <c r="Q1963" s="273" t="s">
        <v>440</v>
      </c>
      <c r="R1963" s="144" t="str">
        <f t="shared" si="79"/>
        <v>Բամբակ</v>
      </c>
      <c r="S1963" s="144" t="s">
        <v>25</v>
      </c>
      <c r="T1963" s="144">
        <f>VLOOKUP(R1963,material!A:B,2,0)</f>
        <v>9</v>
      </c>
      <c r="U1963" s="141" t="s">
        <v>7645</v>
      </c>
      <c r="V1963" s="141"/>
      <c r="W1963" s="273">
        <v>38</v>
      </c>
      <c r="X1963" s="141">
        <f>VLOOKUP(W1963,SIZE!A:B,2,0)</f>
        <v>64</v>
      </c>
      <c r="Y1963" s="141">
        <v>0</v>
      </c>
      <c r="Z1963" s="141" t="s">
        <v>1057</v>
      </c>
      <c r="AA1963" s="141">
        <f>VLOOKUP(Z1963,COLOR!A:B,2,0)</f>
        <v>5</v>
      </c>
      <c r="AB1963" s="130"/>
      <c r="AC1963" s="130"/>
      <c r="AD1963" s="130"/>
      <c r="AE1963" s="130"/>
      <c r="AF1963" s="130"/>
      <c r="AG1963" s="130"/>
      <c r="AH1963" s="130"/>
      <c r="AI1963" s="130"/>
      <c r="AJ1963" s="130"/>
      <c r="AK1963" s="130"/>
      <c r="AL1963" s="130"/>
      <c r="AM1963" s="130"/>
    </row>
    <row r="1964" spans="1:39" ht="20.25" customHeight="1">
      <c r="A1964" s="132">
        <v>1963</v>
      </c>
      <c r="B1964" s="19" t="s">
        <v>6423</v>
      </c>
      <c r="C1964" s="250">
        <v>62046231000</v>
      </c>
      <c r="D1964" s="261" t="s">
        <v>603</v>
      </c>
      <c r="E1964" s="143" t="str">
        <f t="shared" si="78"/>
        <v>Ջինսե Տաբատ</v>
      </c>
      <c r="F1964" s="273" t="s">
        <v>335</v>
      </c>
      <c r="G1964" s="144">
        <f>VLOOKUP(E1964,subcategory!A:B,2,0)</f>
        <v>87</v>
      </c>
      <c r="H1964" s="273" t="s">
        <v>20</v>
      </c>
      <c r="I1964" s="213" t="e">
        <f>VLOOKUP(H1964,gender!A:B,2,0)</f>
        <v>#N/A</v>
      </c>
      <c r="J1964" s="273">
        <v>520</v>
      </c>
      <c r="K1964" s="273">
        <v>520</v>
      </c>
      <c r="L1964" s="273">
        <v>1</v>
      </c>
      <c r="M1964" s="273" t="s">
        <v>2262</v>
      </c>
      <c r="N1964" s="144">
        <f>VLOOKUP(M1964,brand!A:B,2,0)</f>
        <v>823</v>
      </c>
      <c r="O1964" s="144"/>
      <c r="P1964" s="144" t="e">
        <f>VLOOKUP(O1964,country!A:B,2,0)</f>
        <v>#N/A</v>
      </c>
      <c r="Q1964" s="273" t="s">
        <v>440</v>
      </c>
      <c r="R1964" s="144" t="str">
        <f t="shared" si="79"/>
        <v>Բամբակ</v>
      </c>
      <c r="S1964" s="144" t="s">
        <v>25</v>
      </c>
      <c r="T1964" s="144">
        <f>VLOOKUP(R1964,material!A:B,2,0)</f>
        <v>9</v>
      </c>
      <c r="U1964" s="141" t="s">
        <v>7645</v>
      </c>
      <c r="V1964" s="141"/>
      <c r="W1964" s="273">
        <v>32</v>
      </c>
      <c r="X1964" s="141">
        <f>VLOOKUP(W1964,SIZE!A:B,2,0)</f>
        <v>31</v>
      </c>
      <c r="Y1964" s="141">
        <v>0</v>
      </c>
      <c r="Z1964" s="141" t="s">
        <v>1057</v>
      </c>
      <c r="AA1964" s="141">
        <f>VLOOKUP(Z1964,COLOR!A:B,2,0)</f>
        <v>5</v>
      </c>
      <c r="AB1964" s="130"/>
      <c r="AC1964" s="130"/>
      <c r="AD1964" s="130"/>
      <c r="AE1964" s="130"/>
      <c r="AF1964" s="130"/>
      <c r="AG1964" s="130"/>
      <c r="AH1964" s="130"/>
      <c r="AI1964" s="130"/>
      <c r="AJ1964" s="130"/>
      <c r="AK1964" s="130"/>
      <c r="AL1964" s="130"/>
      <c r="AM1964" s="130"/>
    </row>
    <row r="1965" spans="1:39" ht="20.25" customHeight="1">
      <c r="A1965" s="132">
        <v>1964</v>
      </c>
      <c r="B1965" s="19" t="s">
        <v>6424</v>
      </c>
      <c r="C1965" s="250">
        <v>62046231000</v>
      </c>
      <c r="D1965" s="261" t="s">
        <v>603</v>
      </c>
      <c r="E1965" s="143" t="str">
        <f t="shared" si="78"/>
        <v>Ջինսե Տաբատ</v>
      </c>
      <c r="F1965" s="273" t="s">
        <v>335</v>
      </c>
      <c r="G1965" s="144">
        <f>VLOOKUP(E1965,subcategory!A:B,2,0)</f>
        <v>87</v>
      </c>
      <c r="H1965" s="273" t="s">
        <v>20</v>
      </c>
      <c r="I1965" s="213" t="e">
        <f>VLOOKUP(H1965,gender!A:B,2,0)</f>
        <v>#N/A</v>
      </c>
      <c r="J1965" s="273">
        <v>625</v>
      </c>
      <c r="K1965" s="273">
        <v>625</v>
      </c>
      <c r="L1965" s="273">
        <v>1</v>
      </c>
      <c r="M1965" s="273" t="s">
        <v>2262</v>
      </c>
      <c r="N1965" s="144">
        <f>VLOOKUP(M1965,brand!A:B,2,0)</f>
        <v>823</v>
      </c>
      <c r="O1965" s="144"/>
      <c r="P1965" s="144" t="e">
        <f>VLOOKUP(O1965,country!A:B,2,0)</f>
        <v>#N/A</v>
      </c>
      <c r="Q1965" s="273" t="s">
        <v>2841</v>
      </c>
      <c r="R1965" s="144" t="str">
        <f t="shared" si="79"/>
        <v>Բամբակ</v>
      </c>
      <c r="S1965" s="144" t="s">
        <v>25</v>
      </c>
      <c r="T1965" s="144">
        <f>VLOOKUP(R1965,material!A:B,2,0)</f>
        <v>9</v>
      </c>
      <c r="U1965" s="141" t="s">
        <v>7645</v>
      </c>
      <c r="V1965" s="141"/>
      <c r="W1965" s="273">
        <v>42</v>
      </c>
      <c r="X1965" s="141">
        <f>VLOOKUP(W1965,SIZE!A:B,2,0)</f>
        <v>88</v>
      </c>
      <c r="Y1965" s="141">
        <v>0</v>
      </c>
      <c r="Z1965" s="141" t="s">
        <v>1057</v>
      </c>
      <c r="AA1965" s="141">
        <f>VLOOKUP(Z1965,COLOR!A:B,2,0)</f>
        <v>5</v>
      </c>
      <c r="AB1965" s="130"/>
      <c r="AC1965" s="130"/>
      <c r="AD1965" s="130"/>
      <c r="AE1965" s="130"/>
      <c r="AF1965" s="130"/>
      <c r="AG1965" s="130"/>
      <c r="AH1965" s="130"/>
      <c r="AI1965" s="130"/>
      <c r="AJ1965" s="130"/>
      <c r="AK1965" s="130"/>
      <c r="AL1965" s="130"/>
      <c r="AM1965" s="130"/>
    </row>
    <row r="1966" spans="1:39" ht="20.25" customHeight="1">
      <c r="A1966" s="132">
        <v>1965</v>
      </c>
      <c r="B1966" s="19" t="s">
        <v>6425</v>
      </c>
      <c r="C1966" s="250">
        <v>61091000000</v>
      </c>
      <c r="D1966" s="261" t="s">
        <v>2283</v>
      </c>
      <c r="E1966" s="143" t="str">
        <f t="shared" si="78"/>
        <v>Շապիկ Կարճ</v>
      </c>
      <c r="F1966" s="277" t="s">
        <v>7128</v>
      </c>
      <c r="G1966" s="144" t="e">
        <f>VLOOKUP(E1966,subcategory!A:B,2,0)</f>
        <v>#N/A</v>
      </c>
      <c r="H1966" s="273" t="s">
        <v>10</v>
      </c>
      <c r="I1966" s="213" t="e">
        <f>VLOOKUP(H1966,gender!A:B,2,0)</f>
        <v>#N/A</v>
      </c>
      <c r="J1966" s="273">
        <v>165</v>
      </c>
      <c r="K1966" s="273">
        <v>165</v>
      </c>
      <c r="L1966" s="273">
        <v>1</v>
      </c>
      <c r="M1966" s="273" t="s">
        <v>2262</v>
      </c>
      <c r="N1966" s="144">
        <f>VLOOKUP(M1966,brand!A:B,2,0)</f>
        <v>823</v>
      </c>
      <c r="O1966" s="144"/>
      <c r="P1966" s="144" t="e">
        <f>VLOOKUP(O1966,country!A:B,2,0)</f>
        <v>#N/A</v>
      </c>
      <c r="Q1966" s="273" t="s">
        <v>436</v>
      </c>
      <c r="R1966" s="144" t="str">
        <f t="shared" si="79"/>
        <v>Բամբակ</v>
      </c>
      <c r="S1966" s="144" t="s">
        <v>25</v>
      </c>
      <c r="T1966" s="144">
        <f>VLOOKUP(R1966,material!A:B,2,0)</f>
        <v>9</v>
      </c>
      <c r="U1966" s="141" t="s">
        <v>7645</v>
      </c>
      <c r="V1966" s="141"/>
      <c r="W1966" s="273" t="s">
        <v>825</v>
      </c>
      <c r="X1966" s="141">
        <f>VLOOKUP(W1966,SIZE!A:B,2,0)</f>
        <v>119</v>
      </c>
      <c r="Y1966" s="141">
        <v>0</v>
      </c>
      <c r="Z1966" s="141" t="s">
        <v>1033</v>
      </c>
      <c r="AA1966" s="141">
        <f>VLOOKUP(Z1966,COLOR!A:B,2,0)</f>
        <v>20</v>
      </c>
      <c r="AB1966" s="130"/>
      <c r="AC1966" s="130"/>
      <c r="AD1966" s="130"/>
      <c r="AE1966" s="130"/>
      <c r="AF1966" s="130"/>
      <c r="AG1966" s="130"/>
      <c r="AH1966" s="130"/>
      <c r="AI1966" s="130"/>
      <c r="AJ1966" s="130"/>
      <c r="AK1966" s="130"/>
      <c r="AL1966" s="130"/>
      <c r="AM1966" s="130"/>
    </row>
    <row r="1967" spans="1:39" ht="20.25" customHeight="1">
      <c r="A1967" s="132">
        <v>1966</v>
      </c>
      <c r="B1967" s="19" t="s">
        <v>6426</v>
      </c>
      <c r="C1967" s="250">
        <v>61091000000</v>
      </c>
      <c r="D1967" s="261" t="s">
        <v>856</v>
      </c>
      <c r="E1967" s="143" t="str">
        <f t="shared" si="78"/>
        <v>Շապիկ</v>
      </c>
      <c r="F1967" s="273" t="s">
        <v>46</v>
      </c>
      <c r="G1967" s="144">
        <f>VLOOKUP(E1967,subcategory!A:B,2,0)</f>
        <v>73</v>
      </c>
      <c r="H1967" s="273" t="s">
        <v>20</v>
      </c>
      <c r="I1967" s="213" t="e">
        <f>VLOOKUP(H1967,gender!A:B,2,0)</f>
        <v>#N/A</v>
      </c>
      <c r="J1967" s="273">
        <v>160</v>
      </c>
      <c r="K1967" s="273">
        <v>160</v>
      </c>
      <c r="L1967" s="273">
        <v>1</v>
      </c>
      <c r="M1967" s="273" t="s">
        <v>2262</v>
      </c>
      <c r="N1967" s="144">
        <f>VLOOKUP(M1967,brand!A:B,2,0)</f>
        <v>823</v>
      </c>
      <c r="O1967" s="144"/>
      <c r="P1967" s="144" t="e">
        <f>VLOOKUP(O1967,country!A:B,2,0)</f>
        <v>#N/A</v>
      </c>
      <c r="Q1967" s="273" t="s">
        <v>440</v>
      </c>
      <c r="R1967" s="144" t="str">
        <f t="shared" si="79"/>
        <v>Բամբակ 95%</v>
      </c>
      <c r="S1967" s="144" t="s">
        <v>7545</v>
      </c>
      <c r="T1967" s="144" t="e">
        <f>VLOOKUP(R1967,material!A:B,2,0)</f>
        <v>#N/A</v>
      </c>
      <c r="U1967" s="141" t="s">
        <v>7645</v>
      </c>
      <c r="V1967" s="141"/>
      <c r="W1967" s="273" t="s">
        <v>810</v>
      </c>
      <c r="X1967" s="141">
        <f>VLOOKUP(W1967,SIZE!A:B,2,0)</f>
        <v>122</v>
      </c>
      <c r="Y1967" s="141">
        <v>0</v>
      </c>
      <c r="Z1967" s="141" t="s">
        <v>1033</v>
      </c>
      <c r="AA1967" s="141">
        <f>VLOOKUP(Z1967,COLOR!A:B,2,0)</f>
        <v>20</v>
      </c>
      <c r="AB1967" s="130"/>
      <c r="AC1967" s="130"/>
      <c r="AD1967" s="130"/>
      <c r="AE1967" s="130"/>
      <c r="AF1967" s="130"/>
      <c r="AG1967" s="130"/>
      <c r="AH1967" s="130"/>
      <c r="AI1967" s="130"/>
      <c r="AJ1967" s="130"/>
      <c r="AK1967" s="130"/>
      <c r="AL1967" s="130"/>
      <c r="AM1967" s="130"/>
    </row>
    <row r="1968" spans="1:39" ht="20.25" customHeight="1">
      <c r="A1968" s="132">
        <v>1967</v>
      </c>
      <c r="B1968" s="19" t="s">
        <v>6427</v>
      </c>
      <c r="C1968" s="250">
        <v>61044900000</v>
      </c>
      <c r="D1968" s="261" t="s">
        <v>7031</v>
      </c>
      <c r="E1968" s="143" t="str">
        <f t="shared" si="78"/>
        <v>Զգեստ</v>
      </c>
      <c r="F1968" s="273" t="s">
        <v>64</v>
      </c>
      <c r="G1968" s="144">
        <f>VLOOKUP(E1968,subcategory!A:B,2,0)</f>
        <v>43</v>
      </c>
      <c r="H1968" s="273" t="s">
        <v>20</v>
      </c>
      <c r="I1968" s="213" t="e">
        <f>VLOOKUP(H1968,gender!A:B,2,0)</f>
        <v>#N/A</v>
      </c>
      <c r="J1968" s="273">
        <v>150</v>
      </c>
      <c r="K1968" s="273">
        <v>150</v>
      </c>
      <c r="L1968" s="273">
        <v>1</v>
      </c>
      <c r="M1968" s="273" t="s">
        <v>2262</v>
      </c>
      <c r="N1968" s="144">
        <f>VLOOKUP(M1968,brand!A:B,2,0)</f>
        <v>823</v>
      </c>
      <c r="O1968" s="144"/>
      <c r="P1968" s="144" t="e">
        <f>VLOOKUP(O1968,country!A:B,2,0)</f>
        <v>#N/A</v>
      </c>
      <c r="Q1968" s="273" t="s">
        <v>436</v>
      </c>
      <c r="R1968" s="144" t="str">
        <f t="shared" si="79"/>
        <v>Վիսկոզ</v>
      </c>
      <c r="S1968" s="144" t="s">
        <v>149</v>
      </c>
      <c r="T1968" s="144">
        <f>VLOOKUP(R1968,material!A:B,2,0)</f>
        <v>53</v>
      </c>
      <c r="U1968" s="141" t="s">
        <v>7645</v>
      </c>
      <c r="V1968" s="141"/>
      <c r="W1968" s="273">
        <v>40</v>
      </c>
      <c r="X1968" s="141">
        <f>VLOOKUP(W1968,SIZE!A:B,2,0)</f>
        <v>79</v>
      </c>
      <c r="Y1968" s="141">
        <v>0</v>
      </c>
      <c r="Z1968" s="141" t="s">
        <v>1033</v>
      </c>
      <c r="AA1968" s="141">
        <f>VLOOKUP(Z1968,COLOR!A:B,2,0)</f>
        <v>20</v>
      </c>
      <c r="AB1968" s="130"/>
      <c r="AC1968" s="130"/>
      <c r="AD1968" s="130"/>
      <c r="AE1968" s="130"/>
      <c r="AF1968" s="130"/>
      <c r="AG1968" s="130"/>
      <c r="AH1968" s="130"/>
      <c r="AI1968" s="130"/>
      <c r="AJ1968" s="130"/>
      <c r="AK1968" s="130"/>
      <c r="AL1968" s="130"/>
      <c r="AM1968" s="130"/>
    </row>
    <row r="1969" spans="1:39" ht="20.25" customHeight="1">
      <c r="A1969" s="132">
        <v>1968</v>
      </c>
      <c r="B1969" s="19" t="s">
        <v>6428</v>
      </c>
      <c r="C1969" s="250">
        <v>61044300000</v>
      </c>
      <c r="D1969" s="261" t="s">
        <v>2184</v>
      </c>
      <c r="E1969" s="143" t="str">
        <f t="shared" si="78"/>
        <v>Զգեստ</v>
      </c>
      <c r="F1969" s="273" t="s">
        <v>64</v>
      </c>
      <c r="G1969" s="144">
        <f>VLOOKUP(E1969,subcategory!A:B,2,0)</f>
        <v>43</v>
      </c>
      <c r="H1969" s="273" t="s">
        <v>20</v>
      </c>
      <c r="I1969" s="213" t="e">
        <f>VLOOKUP(H1969,gender!A:B,2,0)</f>
        <v>#N/A</v>
      </c>
      <c r="J1969" s="273">
        <v>555</v>
      </c>
      <c r="K1969" s="273">
        <v>555</v>
      </c>
      <c r="L1969" s="273">
        <v>1</v>
      </c>
      <c r="M1969" s="273" t="s">
        <v>2262</v>
      </c>
      <c r="N1969" s="144">
        <f>VLOOKUP(M1969,brand!A:B,2,0)</f>
        <v>823</v>
      </c>
      <c r="O1969" s="144"/>
      <c r="P1969" s="144" t="e">
        <f>VLOOKUP(O1969,country!A:B,2,0)</f>
        <v>#N/A</v>
      </c>
      <c r="Q1969" s="273" t="s">
        <v>436</v>
      </c>
      <c r="R1969" s="144" t="str">
        <f t="shared" si="79"/>
        <v>Պոլիեսթեր</v>
      </c>
      <c r="S1969" s="144" t="s">
        <v>36</v>
      </c>
      <c r="T1969" s="144">
        <f>VLOOKUP(R1969,material!A:B,2,0)</f>
        <v>37</v>
      </c>
      <c r="U1969" s="141" t="s">
        <v>7645</v>
      </c>
      <c r="V1969" s="141"/>
      <c r="W1969" s="273" t="s">
        <v>825</v>
      </c>
      <c r="X1969" s="141">
        <f>VLOOKUP(W1969,SIZE!A:B,2,0)</f>
        <v>119</v>
      </c>
      <c r="Y1969" s="141">
        <v>0</v>
      </c>
      <c r="Z1969" s="141" t="s">
        <v>1033</v>
      </c>
      <c r="AA1969" s="141">
        <f>VLOOKUP(Z1969,COLOR!A:B,2,0)</f>
        <v>20</v>
      </c>
      <c r="AB1969" s="130"/>
      <c r="AC1969" s="130"/>
      <c r="AD1969" s="130"/>
      <c r="AE1969" s="130"/>
      <c r="AF1969" s="130"/>
      <c r="AG1969" s="130"/>
      <c r="AH1969" s="130"/>
      <c r="AI1969" s="130"/>
      <c r="AJ1969" s="130"/>
      <c r="AK1969" s="130"/>
      <c r="AL1969" s="130"/>
      <c r="AM1969" s="130"/>
    </row>
    <row r="1970" spans="1:39" ht="20.25" customHeight="1">
      <c r="A1970" s="132">
        <v>1969</v>
      </c>
      <c r="B1970" s="19" t="s">
        <v>6429</v>
      </c>
      <c r="C1970" s="250">
        <v>61061000000</v>
      </c>
      <c r="D1970" s="263" t="s">
        <v>976</v>
      </c>
      <c r="E1970" s="143" t="str">
        <f t="shared" si="78"/>
        <v>Բլուզ</v>
      </c>
      <c r="F1970" s="273" t="s">
        <v>437</v>
      </c>
      <c r="G1970" s="144">
        <f>VLOOKUP(E1970,subcategory!A:B,2,0)</f>
        <v>77</v>
      </c>
      <c r="H1970" s="273" t="s">
        <v>20</v>
      </c>
      <c r="I1970" s="213" t="e">
        <f>VLOOKUP(H1970,gender!A:B,2,0)</f>
        <v>#N/A</v>
      </c>
      <c r="J1970" s="273">
        <v>430</v>
      </c>
      <c r="K1970" s="273">
        <v>430</v>
      </c>
      <c r="L1970" s="273">
        <v>1</v>
      </c>
      <c r="M1970" s="273" t="s">
        <v>2262</v>
      </c>
      <c r="N1970" s="144">
        <f>VLOOKUP(M1970,brand!A:B,2,0)</f>
        <v>823</v>
      </c>
      <c r="O1970" s="144"/>
      <c r="P1970" s="144" t="e">
        <f>VLOOKUP(O1970,country!A:B,2,0)</f>
        <v>#N/A</v>
      </c>
      <c r="Q1970" s="273" t="s">
        <v>436</v>
      </c>
      <c r="R1970" s="144" t="str">
        <f t="shared" si="79"/>
        <v>Բամբակ 89%</v>
      </c>
      <c r="S1970" s="144" t="s">
        <v>7546</v>
      </c>
      <c r="T1970" s="144" t="e">
        <f>VLOOKUP(R1970,material!A:B,2,0)</f>
        <v>#N/A</v>
      </c>
      <c r="U1970" s="141" t="s">
        <v>7645</v>
      </c>
      <c r="V1970" s="141"/>
      <c r="W1970" s="273" t="s">
        <v>825</v>
      </c>
      <c r="X1970" s="141">
        <f>VLOOKUP(W1970,SIZE!A:B,2,0)</f>
        <v>119</v>
      </c>
      <c r="Y1970" s="141">
        <v>0</v>
      </c>
      <c r="Z1970" s="141" t="s">
        <v>1080</v>
      </c>
      <c r="AA1970" s="141">
        <f>VLOOKUP(Z1970,COLOR!A:B,2,0)</f>
        <v>13</v>
      </c>
      <c r="AB1970" s="130"/>
      <c r="AC1970" s="130"/>
      <c r="AD1970" s="130"/>
      <c r="AE1970" s="130"/>
      <c r="AF1970" s="130"/>
      <c r="AG1970" s="130"/>
      <c r="AH1970" s="130"/>
      <c r="AI1970" s="130"/>
      <c r="AJ1970" s="130"/>
      <c r="AK1970" s="130"/>
      <c r="AL1970" s="130"/>
      <c r="AM1970" s="130"/>
    </row>
    <row r="1971" spans="1:39" ht="20.25" customHeight="1">
      <c r="A1971" s="132">
        <v>1970</v>
      </c>
      <c r="B1971" s="19" t="s">
        <v>6430</v>
      </c>
      <c r="C1971" s="250">
        <v>61046900090</v>
      </c>
      <c r="D1971" s="261" t="s">
        <v>7060</v>
      </c>
      <c r="E1971" s="143" t="str">
        <f t="shared" si="78"/>
        <v>Շորտ</v>
      </c>
      <c r="F1971" s="273" t="s">
        <v>69</v>
      </c>
      <c r="G1971" s="144">
        <f>VLOOKUP(E1971,subcategory!A:B,2,0)</f>
        <v>24</v>
      </c>
      <c r="H1971" s="273" t="s">
        <v>20</v>
      </c>
      <c r="I1971" s="213" t="e">
        <f>VLOOKUP(H1971,gender!A:B,2,0)</f>
        <v>#N/A</v>
      </c>
      <c r="J1971" s="273">
        <v>150</v>
      </c>
      <c r="K1971" s="273">
        <v>150</v>
      </c>
      <c r="L1971" s="273">
        <v>1</v>
      </c>
      <c r="M1971" s="273" t="s">
        <v>2262</v>
      </c>
      <c r="N1971" s="144">
        <f>VLOOKUP(M1971,brand!A:B,2,0)</f>
        <v>823</v>
      </c>
      <c r="O1971" s="144"/>
      <c r="P1971" s="144" t="e">
        <f>VLOOKUP(O1971,country!A:B,2,0)</f>
        <v>#N/A</v>
      </c>
      <c r="Q1971" s="273" t="s">
        <v>436</v>
      </c>
      <c r="R1971" s="144" t="str">
        <f t="shared" si="79"/>
        <v>83% Վիսկոզ</v>
      </c>
      <c r="S1971" s="144" t="s">
        <v>7547</v>
      </c>
      <c r="T1971" s="144" t="e">
        <f>VLOOKUP(R1971,material!A:B,2,0)</f>
        <v>#N/A</v>
      </c>
      <c r="U1971" s="141" t="s">
        <v>7645</v>
      </c>
      <c r="V1971" s="141"/>
      <c r="W1971" s="273">
        <v>34</v>
      </c>
      <c r="X1971" s="141">
        <f>VLOOKUP(W1971,SIZE!A:B,2,0)</f>
        <v>41</v>
      </c>
      <c r="Y1971" s="141">
        <v>0</v>
      </c>
      <c r="Z1971" s="141" t="s">
        <v>7779</v>
      </c>
      <c r="AA1971" s="141" t="e">
        <f>VLOOKUP(Z1971,COLOR!A:B,2,0)</f>
        <v>#N/A</v>
      </c>
      <c r="AB1971" s="130"/>
      <c r="AC1971" s="130"/>
      <c r="AD1971" s="130"/>
      <c r="AE1971" s="130"/>
      <c r="AF1971" s="130"/>
      <c r="AG1971" s="130"/>
      <c r="AH1971" s="130"/>
      <c r="AI1971" s="130"/>
      <c r="AJ1971" s="130"/>
      <c r="AK1971" s="130"/>
      <c r="AL1971" s="130"/>
      <c r="AM1971" s="130"/>
    </row>
    <row r="1972" spans="1:39" ht="20.25" customHeight="1">
      <c r="A1972" s="132">
        <v>1971</v>
      </c>
      <c r="B1972" s="19" t="s">
        <v>6431</v>
      </c>
      <c r="C1972" s="250">
        <v>61061000000</v>
      </c>
      <c r="D1972" s="263" t="s">
        <v>976</v>
      </c>
      <c r="E1972" s="143" t="str">
        <f t="shared" si="78"/>
        <v>Երկարաթև Բլուզ</v>
      </c>
      <c r="F1972" s="273" t="s">
        <v>7145</v>
      </c>
      <c r="G1972" s="144" t="e">
        <f>VLOOKUP(E1972,subcategory!A:B,2,0)</f>
        <v>#N/A</v>
      </c>
      <c r="H1972" s="273" t="s">
        <v>55</v>
      </c>
      <c r="I1972" s="213" t="e">
        <f>VLOOKUP(H1972,gender!A:B,2,0)</f>
        <v>#N/A</v>
      </c>
      <c r="J1972" s="273">
        <v>120</v>
      </c>
      <c r="K1972" s="273">
        <v>120</v>
      </c>
      <c r="L1972" s="273">
        <v>1</v>
      </c>
      <c r="M1972" s="273" t="s">
        <v>2262</v>
      </c>
      <c r="N1972" s="144">
        <f>VLOOKUP(M1972,brand!A:B,2,0)</f>
        <v>823</v>
      </c>
      <c r="O1972" s="144"/>
      <c r="P1972" s="144" t="e">
        <f>VLOOKUP(O1972,country!A:B,2,0)</f>
        <v>#N/A</v>
      </c>
      <c r="Q1972" s="273" t="s">
        <v>436</v>
      </c>
      <c r="R1972" s="144" t="str">
        <f t="shared" si="79"/>
        <v>98% Բամբակ</v>
      </c>
      <c r="S1972" s="144" t="s">
        <v>7278</v>
      </c>
      <c r="T1972" s="144" t="e">
        <f>VLOOKUP(R1972,material!A:B,2,0)</f>
        <v>#N/A</v>
      </c>
      <c r="U1972" s="141" t="s">
        <v>7645</v>
      </c>
      <c r="V1972" s="141"/>
      <c r="W1972" s="273" t="s">
        <v>858</v>
      </c>
      <c r="X1972" s="141">
        <f>VLOOKUP(W1972,SIZE!A:B,2,0)</f>
        <v>1</v>
      </c>
      <c r="Y1972" s="141">
        <v>0</v>
      </c>
      <c r="Z1972" s="141" t="s">
        <v>1052</v>
      </c>
      <c r="AA1972" s="141">
        <f>VLOOKUP(Z1972,COLOR!A:B,2,0)</f>
        <v>3</v>
      </c>
      <c r="AB1972" s="130"/>
      <c r="AC1972" s="130"/>
      <c r="AD1972" s="130"/>
      <c r="AE1972" s="130"/>
      <c r="AF1972" s="130"/>
      <c r="AG1972" s="130"/>
      <c r="AH1972" s="130"/>
      <c r="AI1972" s="130"/>
      <c r="AJ1972" s="130"/>
      <c r="AK1972" s="130"/>
      <c r="AL1972" s="130"/>
      <c r="AM1972" s="130"/>
    </row>
    <row r="1973" spans="1:39" ht="20.25" customHeight="1">
      <c r="A1973" s="132">
        <v>1972</v>
      </c>
      <c r="B1973" s="19" t="s">
        <v>6432</v>
      </c>
      <c r="C1973" s="250">
        <v>61046200000</v>
      </c>
      <c r="D1973" s="261" t="s">
        <v>588</v>
      </c>
      <c r="E1973" s="143" t="str">
        <f t="shared" si="78"/>
        <v>Շորտ</v>
      </c>
      <c r="F1973" s="273" t="s">
        <v>69</v>
      </c>
      <c r="G1973" s="144">
        <f>VLOOKUP(E1973,subcategory!A:B,2,0)</f>
        <v>24</v>
      </c>
      <c r="H1973" s="273" t="s">
        <v>20</v>
      </c>
      <c r="I1973" s="213" t="e">
        <f>VLOOKUP(H1973,gender!A:B,2,0)</f>
        <v>#N/A</v>
      </c>
      <c r="J1973" s="273">
        <v>85</v>
      </c>
      <c r="K1973" s="273">
        <v>85</v>
      </c>
      <c r="L1973" s="273">
        <v>1</v>
      </c>
      <c r="M1973" s="273" t="s">
        <v>2262</v>
      </c>
      <c r="N1973" s="144">
        <f>VLOOKUP(M1973,brand!A:B,2,0)</f>
        <v>823</v>
      </c>
      <c r="O1973" s="144"/>
      <c r="P1973" s="144" t="e">
        <f>VLOOKUP(O1973,country!A:B,2,0)</f>
        <v>#N/A</v>
      </c>
      <c r="Q1973" s="273" t="s">
        <v>436</v>
      </c>
      <c r="R1973" s="144" t="str">
        <f t="shared" si="79"/>
        <v>97% Բամբակ</v>
      </c>
      <c r="S1973" s="144" t="s">
        <v>7488</v>
      </c>
      <c r="T1973" s="144" t="e">
        <f>VLOOKUP(R1973,material!A:B,2,0)</f>
        <v>#N/A</v>
      </c>
      <c r="U1973" s="141" t="s">
        <v>7645</v>
      </c>
      <c r="V1973" s="141"/>
      <c r="W1973" s="273" t="s">
        <v>825</v>
      </c>
      <c r="X1973" s="141">
        <f>VLOOKUP(W1973,SIZE!A:B,2,0)</f>
        <v>119</v>
      </c>
      <c r="Y1973" s="141">
        <v>0</v>
      </c>
      <c r="Z1973" s="141" t="s">
        <v>1071</v>
      </c>
      <c r="AA1973" s="141">
        <f>VLOOKUP(Z1973,COLOR!A:B,2,0)</f>
        <v>12</v>
      </c>
      <c r="AB1973" s="130"/>
      <c r="AC1973" s="130"/>
      <c r="AD1973" s="130"/>
      <c r="AE1973" s="130"/>
      <c r="AF1973" s="130"/>
      <c r="AG1973" s="130"/>
      <c r="AH1973" s="130"/>
      <c r="AI1973" s="130"/>
      <c r="AJ1973" s="130"/>
      <c r="AK1973" s="130"/>
      <c r="AL1973" s="130"/>
      <c r="AM1973" s="130"/>
    </row>
    <row r="1974" spans="1:39" ht="20.25" customHeight="1">
      <c r="A1974" s="132">
        <v>1973</v>
      </c>
      <c r="B1974" s="19" t="s">
        <v>6433</v>
      </c>
      <c r="C1974" s="250">
        <v>61044300000</v>
      </c>
      <c r="D1974" s="261" t="s">
        <v>2184</v>
      </c>
      <c r="E1974" s="143" t="str">
        <f t="shared" si="78"/>
        <v>Զգեստ</v>
      </c>
      <c r="F1974" s="273" t="s">
        <v>64</v>
      </c>
      <c r="G1974" s="144">
        <f>VLOOKUP(E1974,subcategory!A:B,2,0)</f>
        <v>43</v>
      </c>
      <c r="H1974" s="273" t="s">
        <v>20</v>
      </c>
      <c r="I1974" s="213" t="e">
        <f>VLOOKUP(H1974,gender!A:B,2,0)</f>
        <v>#N/A</v>
      </c>
      <c r="J1974" s="273">
        <v>280</v>
      </c>
      <c r="K1974" s="273">
        <v>280</v>
      </c>
      <c r="L1974" s="273">
        <v>1</v>
      </c>
      <c r="M1974" s="273" t="s">
        <v>2262</v>
      </c>
      <c r="N1974" s="144">
        <f>VLOOKUP(M1974,brand!A:B,2,0)</f>
        <v>823</v>
      </c>
      <c r="O1974" s="144"/>
      <c r="P1974" s="144" t="e">
        <f>VLOOKUP(O1974,country!A:B,2,0)</f>
        <v>#N/A</v>
      </c>
      <c r="Q1974" s="273" t="s">
        <v>436</v>
      </c>
      <c r="R1974" s="144" t="str">
        <f t="shared" si="79"/>
        <v>98% Պոլիեսթեր</v>
      </c>
      <c r="S1974" s="144" t="s">
        <v>7505</v>
      </c>
      <c r="T1974" s="144" t="e">
        <f>VLOOKUP(R1974,material!A:B,2,0)</f>
        <v>#N/A</v>
      </c>
      <c r="U1974" s="141" t="s">
        <v>7645</v>
      </c>
      <c r="V1974" s="141"/>
      <c r="W1974" s="273" t="s">
        <v>978</v>
      </c>
      <c r="X1974" s="141">
        <f>VLOOKUP(W1974,SIZE!A:B,2,0)</f>
        <v>126</v>
      </c>
      <c r="Y1974" s="141">
        <v>0</v>
      </c>
      <c r="Z1974" s="141" t="s">
        <v>1033</v>
      </c>
      <c r="AA1974" s="141">
        <f>VLOOKUP(Z1974,COLOR!A:B,2,0)</f>
        <v>20</v>
      </c>
      <c r="AB1974" s="130"/>
      <c r="AC1974" s="130"/>
      <c r="AD1974" s="130"/>
      <c r="AE1974" s="130"/>
      <c r="AF1974" s="130"/>
      <c r="AG1974" s="130"/>
      <c r="AH1974" s="130"/>
      <c r="AI1974" s="130"/>
      <c r="AJ1974" s="130"/>
      <c r="AK1974" s="130"/>
      <c r="AL1974" s="130"/>
      <c r="AM1974" s="130"/>
    </row>
    <row r="1975" spans="1:39" ht="20.25" customHeight="1">
      <c r="A1975" s="132">
        <v>1974</v>
      </c>
      <c r="B1975" s="19" t="s">
        <v>6434</v>
      </c>
      <c r="C1975" s="250">
        <v>61124190000</v>
      </c>
      <c r="D1975" s="261" t="s">
        <v>595</v>
      </c>
      <c r="E1975" s="143" t="str">
        <f t="shared" si="78"/>
        <v>Լողազգեստներ</v>
      </c>
      <c r="F1975" s="273" t="s">
        <v>7799</v>
      </c>
      <c r="G1975" s="144">
        <f>VLOOKUP(E1975,subcategory!A:B,2,0)</f>
        <v>46</v>
      </c>
      <c r="H1975" s="273" t="s">
        <v>20</v>
      </c>
      <c r="I1975" s="213" t="e">
        <f>VLOOKUP(H1975,gender!A:B,2,0)</f>
        <v>#N/A</v>
      </c>
      <c r="J1975" s="273">
        <v>155</v>
      </c>
      <c r="K1975" s="273">
        <v>155</v>
      </c>
      <c r="L1975" s="273">
        <v>1</v>
      </c>
      <c r="M1975" s="273" t="s">
        <v>2262</v>
      </c>
      <c r="N1975" s="144">
        <f>VLOOKUP(M1975,brand!A:B,2,0)</f>
        <v>823</v>
      </c>
      <c r="O1975" s="144"/>
      <c r="P1975" s="144" t="e">
        <f>VLOOKUP(O1975,country!A:B,2,0)</f>
        <v>#N/A</v>
      </c>
      <c r="Q1975" s="273" t="s">
        <v>436</v>
      </c>
      <c r="R1975" s="144" t="str">
        <f t="shared" si="79"/>
        <v>83% Պոլիեսթեր</v>
      </c>
      <c r="S1975" s="144" t="s">
        <v>7522</v>
      </c>
      <c r="T1975" s="144" t="e">
        <f>VLOOKUP(R1975,material!A:B,2,0)</f>
        <v>#N/A</v>
      </c>
      <c r="U1975" s="141" t="s">
        <v>7645</v>
      </c>
      <c r="V1975" s="141"/>
      <c r="W1975" s="273" t="s">
        <v>828</v>
      </c>
      <c r="X1975" s="141">
        <f>VLOOKUP(W1975,SIZE!A:B,2,0)</f>
        <v>124</v>
      </c>
      <c r="Y1975" s="141">
        <v>0</v>
      </c>
      <c r="Z1975" s="141" t="s">
        <v>1061</v>
      </c>
      <c r="AA1975" s="141">
        <f>VLOOKUP(Z1975,COLOR!A:B,2,0)</f>
        <v>4</v>
      </c>
      <c r="AB1975" s="130"/>
      <c r="AC1975" s="130"/>
      <c r="AD1975" s="130"/>
      <c r="AE1975" s="130"/>
      <c r="AF1975" s="130"/>
      <c r="AG1975" s="130"/>
      <c r="AH1975" s="130"/>
      <c r="AI1975" s="130"/>
      <c r="AJ1975" s="130"/>
      <c r="AK1975" s="130"/>
      <c r="AL1975" s="130"/>
      <c r="AM1975" s="130"/>
    </row>
    <row r="1976" spans="1:39" ht="20.25" customHeight="1">
      <c r="A1976" s="132">
        <v>1975</v>
      </c>
      <c r="B1976" s="19" t="s">
        <v>6435</v>
      </c>
      <c r="C1976" s="252">
        <v>62024000090</v>
      </c>
      <c r="D1976" s="260" t="s">
        <v>7005</v>
      </c>
      <c r="E1976" s="143" t="str">
        <f t="shared" si="78"/>
        <v>Բաճկոն</v>
      </c>
      <c r="F1976" s="273" t="s">
        <v>62</v>
      </c>
      <c r="G1976" s="144">
        <f>VLOOKUP(E1976,subcategory!A:B,2,0)</f>
        <v>14</v>
      </c>
      <c r="H1976" s="273" t="s">
        <v>20</v>
      </c>
      <c r="I1976" s="213" t="e">
        <f>VLOOKUP(H1976,gender!A:B,2,0)</f>
        <v>#N/A</v>
      </c>
      <c r="J1976" s="273">
        <v>415</v>
      </c>
      <c r="K1976" s="273">
        <v>415</v>
      </c>
      <c r="L1976" s="273">
        <v>1</v>
      </c>
      <c r="M1976" s="273" t="s">
        <v>2262</v>
      </c>
      <c r="N1976" s="144">
        <f>VLOOKUP(M1976,brand!A:B,2,0)</f>
        <v>823</v>
      </c>
      <c r="O1976" s="144"/>
      <c r="P1976" s="144" t="e">
        <f>VLOOKUP(O1976,country!A:B,2,0)</f>
        <v>#N/A</v>
      </c>
      <c r="Q1976" s="273" t="s">
        <v>436</v>
      </c>
      <c r="R1976" s="144" t="str">
        <f t="shared" si="79"/>
        <v>80% Պոլիեսթեր</v>
      </c>
      <c r="S1976" s="144" t="s">
        <v>7548</v>
      </c>
      <c r="T1976" s="144" t="e">
        <f>VLOOKUP(R1976,material!A:B,2,0)</f>
        <v>#N/A</v>
      </c>
      <c r="U1976" s="141" t="s">
        <v>7645</v>
      </c>
      <c r="V1976" s="141"/>
      <c r="W1976" s="273">
        <v>34</v>
      </c>
      <c r="X1976" s="141">
        <f>VLOOKUP(W1976,SIZE!A:B,2,0)</f>
        <v>41</v>
      </c>
      <c r="Y1976" s="141">
        <v>0</v>
      </c>
      <c r="Z1976" s="141" t="s">
        <v>1033</v>
      </c>
      <c r="AA1976" s="141">
        <f>VLOOKUP(Z1976,COLOR!A:B,2,0)</f>
        <v>20</v>
      </c>
      <c r="AB1976" s="130"/>
      <c r="AC1976" s="130"/>
      <c r="AD1976" s="130"/>
      <c r="AE1976" s="130"/>
      <c r="AF1976" s="130"/>
      <c r="AG1976" s="130"/>
      <c r="AH1976" s="130"/>
      <c r="AI1976" s="130"/>
      <c r="AJ1976" s="130"/>
      <c r="AK1976" s="130"/>
      <c r="AL1976" s="130"/>
      <c r="AM1976" s="130"/>
    </row>
    <row r="1977" spans="1:39" ht="20.25" customHeight="1">
      <c r="A1977" s="132">
        <v>1976</v>
      </c>
      <c r="B1977" s="19" t="s">
        <v>6436</v>
      </c>
      <c r="C1977" s="250">
        <v>61069090000</v>
      </c>
      <c r="D1977" s="261" t="s">
        <v>7030</v>
      </c>
      <c r="E1977" s="143" t="str">
        <f t="shared" si="78"/>
        <v>Վերնաշապիկ</v>
      </c>
      <c r="F1977" s="273" t="s">
        <v>47</v>
      </c>
      <c r="G1977" s="144">
        <f>VLOOKUP(E1977,subcategory!A:B,2,0)</f>
        <v>82</v>
      </c>
      <c r="H1977" s="273" t="s">
        <v>20</v>
      </c>
      <c r="I1977" s="213" t="e">
        <f>VLOOKUP(H1977,gender!A:B,2,0)</f>
        <v>#N/A</v>
      </c>
      <c r="J1977" s="273">
        <v>235</v>
      </c>
      <c r="K1977" s="273">
        <v>235</v>
      </c>
      <c r="L1977" s="273">
        <v>1</v>
      </c>
      <c r="M1977" s="273" t="s">
        <v>2262</v>
      </c>
      <c r="N1977" s="144">
        <f>VLOOKUP(M1977,brand!A:B,2,0)</f>
        <v>823</v>
      </c>
      <c r="O1977" s="144"/>
      <c r="P1977" s="144" t="e">
        <f>VLOOKUP(O1977,country!A:B,2,0)</f>
        <v>#N/A</v>
      </c>
      <c r="Q1977" s="273" t="s">
        <v>436</v>
      </c>
      <c r="R1977" s="144" t="str">
        <f t="shared" si="79"/>
        <v>Վիսկոզ</v>
      </c>
      <c r="S1977" s="144" t="s">
        <v>149</v>
      </c>
      <c r="T1977" s="144">
        <f>VLOOKUP(R1977,material!A:B,2,0)</f>
        <v>53</v>
      </c>
      <c r="U1977" s="141" t="s">
        <v>7645</v>
      </c>
      <c r="V1977" s="141"/>
      <c r="W1977" s="273" t="s">
        <v>828</v>
      </c>
      <c r="X1977" s="141">
        <f>VLOOKUP(W1977,SIZE!A:B,2,0)</f>
        <v>124</v>
      </c>
      <c r="Y1977" s="141">
        <v>0</v>
      </c>
      <c r="Z1977" s="141" t="s">
        <v>1033</v>
      </c>
      <c r="AA1977" s="141">
        <f>VLOOKUP(Z1977,COLOR!A:B,2,0)</f>
        <v>20</v>
      </c>
      <c r="AB1977" s="130"/>
      <c r="AC1977" s="130"/>
      <c r="AD1977" s="130"/>
      <c r="AE1977" s="130"/>
      <c r="AF1977" s="130"/>
      <c r="AG1977" s="130"/>
      <c r="AH1977" s="130"/>
      <c r="AI1977" s="130"/>
      <c r="AJ1977" s="130"/>
      <c r="AK1977" s="130"/>
      <c r="AL1977" s="130"/>
      <c r="AM1977" s="130"/>
    </row>
    <row r="1978" spans="1:39" ht="20.25" customHeight="1">
      <c r="A1978" s="132">
        <v>1977</v>
      </c>
      <c r="B1978" s="19" t="s">
        <v>6437</v>
      </c>
      <c r="C1978" s="250">
        <v>62046231000</v>
      </c>
      <c r="D1978" s="261" t="s">
        <v>603</v>
      </c>
      <c r="E1978" s="143" t="str">
        <f t="shared" si="78"/>
        <v>Ջինսե Տաբատ</v>
      </c>
      <c r="F1978" s="273" t="s">
        <v>335</v>
      </c>
      <c r="G1978" s="144">
        <f>VLOOKUP(E1978,subcategory!A:B,2,0)</f>
        <v>87</v>
      </c>
      <c r="H1978" s="273" t="s">
        <v>20</v>
      </c>
      <c r="I1978" s="213" t="e">
        <f>VLOOKUP(H1978,gender!A:B,2,0)</f>
        <v>#N/A</v>
      </c>
      <c r="J1978" s="273">
        <v>510</v>
      </c>
      <c r="K1978" s="273">
        <v>510</v>
      </c>
      <c r="L1978" s="273">
        <v>1</v>
      </c>
      <c r="M1978" s="273" t="s">
        <v>2262</v>
      </c>
      <c r="N1978" s="144">
        <f>VLOOKUP(M1978,brand!A:B,2,0)</f>
        <v>823</v>
      </c>
      <c r="O1978" s="144"/>
      <c r="P1978" s="144" t="e">
        <f>VLOOKUP(O1978,country!A:B,2,0)</f>
        <v>#N/A</v>
      </c>
      <c r="Q1978" s="273" t="s">
        <v>436</v>
      </c>
      <c r="R1978" s="144" t="str">
        <f t="shared" si="79"/>
        <v>Բամբակ</v>
      </c>
      <c r="S1978" s="144" t="s">
        <v>25</v>
      </c>
      <c r="T1978" s="144">
        <f>VLOOKUP(R1978,material!A:B,2,0)</f>
        <v>9</v>
      </c>
      <c r="U1978" s="141" t="s">
        <v>7645</v>
      </c>
      <c r="V1978" s="141"/>
      <c r="W1978" s="273">
        <v>38</v>
      </c>
      <c r="X1978" s="141">
        <f>VLOOKUP(W1978,SIZE!A:B,2,0)</f>
        <v>64</v>
      </c>
      <c r="Y1978" s="141">
        <v>0</v>
      </c>
      <c r="Z1978" s="141" t="s">
        <v>1057</v>
      </c>
      <c r="AA1978" s="141">
        <f>VLOOKUP(Z1978,COLOR!A:B,2,0)</f>
        <v>5</v>
      </c>
      <c r="AB1978" s="130"/>
      <c r="AC1978" s="130"/>
      <c r="AD1978" s="130"/>
      <c r="AE1978" s="130"/>
      <c r="AF1978" s="130"/>
      <c r="AG1978" s="130"/>
      <c r="AH1978" s="130"/>
      <c r="AI1978" s="130"/>
      <c r="AJ1978" s="130"/>
      <c r="AK1978" s="130"/>
      <c r="AL1978" s="130"/>
      <c r="AM1978" s="130"/>
    </row>
    <row r="1979" spans="1:39" ht="20.25" customHeight="1">
      <c r="A1979" s="132">
        <v>1978</v>
      </c>
      <c r="B1979" s="19" t="s">
        <v>6438</v>
      </c>
      <c r="C1979" s="253">
        <v>61043300000</v>
      </c>
      <c r="D1979" s="263" t="s">
        <v>7024</v>
      </c>
      <c r="E1979" s="143" t="str">
        <f t="shared" si="78"/>
        <v>Ժակետ</v>
      </c>
      <c r="F1979" s="273" t="s">
        <v>58</v>
      </c>
      <c r="G1979" s="144">
        <f>VLOOKUP(E1979,subcategory!A:B,2,0)</f>
        <v>466</v>
      </c>
      <c r="H1979" s="273" t="s">
        <v>20</v>
      </c>
      <c r="I1979" s="213" t="e">
        <f>VLOOKUP(H1979,gender!A:B,2,0)</f>
        <v>#N/A</v>
      </c>
      <c r="J1979" s="273">
        <v>155</v>
      </c>
      <c r="K1979" s="273">
        <v>155</v>
      </c>
      <c r="L1979" s="273">
        <v>1</v>
      </c>
      <c r="M1979" s="273" t="s">
        <v>2262</v>
      </c>
      <c r="N1979" s="144">
        <f>VLOOKUP(M1979,brand!A:B,2,0)</f>
        <v>823</v>
      </c>
      <c r="O1979" s="144"/>
      <c r="P1979" s="144" t="e">
        <f>VLOOKUP(O1979,country!A:B,2,0)</f>
        <v>#N/A</v>
      </c>
      <c r="Q1979" s="273" t="s">
        <v>436</v>
      </c>
      <c r="R1979" s="144" t="str">
        <f t="shared" si="79"/>
        <v>98% Պոլիեսթեր</v>
      </c>
      <c r="S1979" s="144" t="s">
        <v>7505</v>
      </c>
      <c r="T1979" s="144" t="e">
        <f>VLOOKUP(R1979,material!A:B,2,0)</f>
        <v>#N/A</v>
      </c>
      <c r="U1979" s="141" t="s">
        <v>7645</v>
      </c>
      <c r="V1979" s="141"/>
      <c r="W1979" s="273" t="s">
        <v>825</v>
      </c>
      <c r="X1979" s="141">
        <f>VLOOKUP(W1979,SIZE!A:B,2,0)</f>
        <v>119</v>
      </c>
      <c r="Y1979" s="141">
        <v>0</v>
      </c>
      <c r="Z1979" s="141" t="s">
        <v>1071</v>
      </c>
      <c r="AA1979" s="141">
        <f>VLOOKUP(Z1979,COLOR!A:B,2,0)</f>
        <v>12</v>
      </c>
      <c r="AB1979" s="130"/>
      <c r="AC1979" s="130"/>
      <c r="AD1979" s="130"/>
      <c r="AE1979" s="130"/>
      <c r="AF1979" s="130"/>
      <c r="AG1979" s="130"/>
      <c r="AH1979" s="130"/>
      <c r="AI1979" s="130"/>
      <c r="AJ1979" s="130"/>
      <c r="AK1979" s="130"/>
      <c r="AL1979" s="130"/>
      <c r="AM1979" s="130"/>
    </row>
    <row r="1980" spans="1:39" ht="20.25" customHeight="1">
      <c r="A1980" s="132">
        <v>1979</v>
      </c>
      <c r="B1980" s="19" t="s">
        <v>6439</v>
      </c>
      <c r="C1980" s="250">
        <v>62046990000</v>
      </c>
      <c r="D1980" s="261" t="s">
        <v>7046</v>
      </c>
      <c r="E1980" s="143" t="str">
        <f t="shared" si="78"/>
        <v>Տաբատներ</v>
      </c>
      <c r="F1980" s="273" t="s">
        <v>7795</v>
      </c>
      <c r="G1980" s="144">
        <f>VLOOKUP(E1980,subcategory!A:B,2,0)</f>
        <v>93</v>
      </c>
      <c r="H1980" s="273" t="s">
        <v>20</v>
      </c>
      <c r="I1980" s="213" t="e">
        <f>VLOOKUP(H1980,gender!A:B,2,0)</f>
        <v>#N/A</v>
      </c>
      <c r="J1980" s="273">
        <v>260</v>
      </c>
      <c r="K1980" s="273">
        <v>260</v>
      </c>
      <c r="L1980" s="273">
        <v>1</v>
      </c>
      <c r="M1980" s="273" t="s">
        <v>2262</v>
      </c>
      <c r="N1980" s="144">
        <f>VLOOKUP(M1980,brand!A:B,2,0)</f>
        <v>823</v>
      </c>
      <c r="O1980" s="144"/>
      <c r="P1980" s="144" t="e">
        <f>VLOOKUP(O1980,country!A:B,2,0)</f>
        <v>#N/A</v>
      </c>
      <c r="Q1980" s="273" t="s">
        <v>436</v>
      </c>
      <c r="R1980" s="144" t="str">
        <f t="shared" si="79"/>
        <v>Վիսկոզ</v>
      </c>
      <c r="S1980" s="144" t="s">
        <v>149</v>
      </c>
      <c r="T1980" s="144">
        <f>VLOOKUP(R1980,material!A:B,2,0)</f>
        <v>53</v>
      </c>
      <c r="U1980" s="141" t="s">
        <v>7645</v>
      </c>
      <c r="V1980" s="141"/>
      <c r="W1980" s="273">
        <v>42</v>
      </c>
      <c r="X1980" s="141">
        <f>VLOOKUP(W1980,SIZE!A:B,2,0)</f>
        <v>88</v>
      </c>
      <c r="Y1980" s="141">
        <v>0</v>
      </c>
      <c r="Z1980" s="141" t="s">
        <v>1033</v>
      </c>
      <c r="AA1980" s="141">
        <f>VLOOKUP(Z1980,COLOR!A:B,2,0)</f>
        <v>20</v>
      </c>
      <c r="AB1980" s="130"/>
      <c r="AC1980" s="130"/>
      <c r="AD1980" s="130"/>
      <c r="AE1980" s="130"/>
      <c r="AF1980" s="130"/>
      <c r="AG1980" s="130"/>
      <c r="AH1980" s="130"/>
      <c r="AI1980" s="130"/>
      <c r="AJ1980" s="130"/>
      <c r="AK1980" s="130"/>
      <c r="AL1980" s="130"/>
      <c r="AM1980" s="130"/>
    </row>
    <row r="1981" spans="1:39" ht="20.25" customHeight="1">
      <c r="A1981" s="132">
        <v>1980</v>
      </c>
      <c r="B1981" s="19" t="s">
        <v>6440</v>
      </c>
      <c r="C1981" s="250">
        <v>61044300000</v>
      </c>
      <c r="D1981" s="261" t="s">
        <v>2184</v>
      </c>
      <c r="E1981" s="143" t="str">
        <f t="shared" si="78"/>
        <v>Զգեստ</v>
      </c>
      <c r="F1981" s="273" t="s">
        <v>64</v>
      </c>
      <c r="G1981" s="144">
        <f>VLOOKUP(E1981,subcategory!A:B,2,0)</f>
        <v>43</v>
      </c>
      <c r="H1981" s="273" t="s">
        <v>20</v>
      </c>
      <c r="I1981" s="213" t="e">
        <f>VLOOKUP(H1981,gender!A:B,2,0)</f>
        <v>#N/A</v>
      </c>
      <c r="J1981" s="273">
        <v>310</v>
      </c>
      <c r="K1981" s="273">
        <v>310</v>
      </c>
      <c r="L1981" s="273">
        <v>1</v>
      </c>
      <c r="M1981" s="273" t="s">
        <v>2262</v>
      </c>
      <c r="N1981" s="144">
        <f>VLOOKUP(M1981,brand!A:B,2,0)</f>
        <v>823</v>
      </c>
      <c r="O1981" s="144"/>
      <c r="P1981" s="144" t="e">
        <f>VLOOKUP(O1981,country!A:B,2,0)</f>
        <v>#N/A</v>
      </c>
      <c r="Q1981" s="273" t="s">
        <v>436</v>
      </c>
      <c r="R1981" s="144" t="str">
        <f t="shared" si="79"/>
        <v>62% Պոլիեսթեր 32% Վիսկոզ</v>
      </c>
      <c r="S1981" s="144" t="s">
        <v>7549</v>
      </c>
      <c r="T1981" s="144" t="e">
        <f>VLOOKUP(R1981,material!A:B,2,0)</f>
        <v>#N/A</v>
      </c>
      <c r="U1981" s="141" t="s">
        <v>7645</v>
      </c>
      <c r="V1981" s="141"/>
      <c r="W1981" s="273">
        <v>42</v>
      </c>
      <c r="X1981" s="141">
        <f>VLOOKUP(W1981,SIZE!A:B,2,0)</f>
        <v>88</v>
      </c>
      <c r="Y1981" s="141">
        <v>0</v>
      </c>
      <c r="Z1981" s="141" t="s">
        <v>1033</v>
      </c>
      <c r="AA1981" s="141">
        <f>VLOOKUP(Z1981,COLOR!A:B,2,0)</f>
        <v>20</v>
      </c>
      <c r="AB1981" s="130"/>
      <c r="AC1981" s="130"/>
      <c r="AD1981" s="130"/>
      <c r="AE1981" s="130"/>
      <c r="AF1981" s="130"/>
      <c r="AG1981" s="130"/>
      <c r="AH1981" s="130"/>
      <c r="AI1981" s="130"/>
      <c r="AJ1981" s="130"/>
      <c r="AK1981" s="130"/>
      <c r="AL1981" s="130"/>
      <c r="AM1981" s="130"/>
    </row>
    <row r="1982" spans="1:39" ht="20.25" customHeight="1">
      <c r="A1982" s="132">
        <v>1981</v>
      </c>
      <c r="B1982" s="19" t="s">
        <v>6441</v>
      </c>
      <c r="C1982" s="250">
        <v>61045200000</v>
      </c>
      <c r="D1982" s="261" t="s">
        <v>7065</v>
      </c>
      <c r="E1982" s="143" t="str">
        <f t="shared" si="78"/>
        <v>Կիսաշրջազգեստ</v>
      </c>
      <c r="F1982" s="273" t="s">
        <v>50</v>
      </c>
      <c r="G1982" s="144">
        <f>VLOOKUP(E1982,subcategory!A:B,2,0)</f>
        <v>53</v>
      </c>
      <c r="H1982" s="273" t="s">
        <v>55</v>
      </c>
      <c r="I1982" s="213" t="e">
        <f>VLOOKUP(H1982,gender!A:B,2,0)</f>
        <v>#N/A</v>
      </c>
      <c r="J1982" s="273">
        <v>260</v>
      </c>
      <c r="K1982" s="273">
        <v>260</v>
      </c>
      <c r="L1982" s="273">
        <v>1</v>
      </c>
      <c r="M1982" s="273" t="s">
        <v>2262</v>
      </c>
      <c r="N1982" s="144">
        <f>VLOOKUP(M1982,brand!A:B,2,0)</f>
        <v>823</v>
      </c>
      <c r="O1982" s="144"/>
      <c r="P1982" s="144" t="e">
        <f>VLOOKUP(O1982,country!A:B,2,0)</f>
        <v>#N/A</v>
      </c>
      <c r="Q1982" s="273" t="s">
        <v>436</v>
      </c>
      <c r="R1982" s="144" t="str">
        <f t="shared" si="79"/>
        <v>Բամբակ 100%</v>
      </c>
      <c r="S1982" s="144" t="s">
        <v>7486</v>
      </c>
      <c r="T1982" s="144" t="e">
        <f>VLOOKUP(R1982,material!A:B,2,0)</f>
        <v>#N/A</v>
      </c>
      <c r="U1982" s="141" t="s">
        <v>7645</v>
      </c>
      <c r="V1982" s="141"/>
      <c r="W1982" s="273">
        <v>34</v>
      </c>
      <c r="X1982" s="141">
        <f>VLOOKUP(W1982,SIZE!A:B,2,0)</f>
        <v>41</v>
      </c>
      <c r="Y1982" s="141">
        <v>0</v>
      </c>
      <c r="Z1982" s="141" t="s">
        <v>1057</v>
      </c>
      <c r="AA1982" s="141">
        <f>VLOOKUP(Z1982,COLOR!A:B,2,0)</f>
        <v>5</v>
      </c>
      <c r="AB1982" s="130"/>
      <c r="AC1982" s="130"/>
      <c r="AD1982" s="130"/>
      <c r="AE1982" s="130"/>
      <c r="AF1982" s="130"/>
      <c r="AG1982" s="130"/>
      <c r="AH1982" s="130"/>
      <c r="AI1982" s="130"/>
      <c r="AJ1982" s="130"/>
      <c r="AK1982" s="130"/>
      <c r="AL1982" s="130"/>
      <c r="AM1982" s="130"/>
    </row>
    <row r="1983" spans="1:39" ht="20.25" customHeight="1">
      <c r="A1983" s="132">
        <v>1982</v>
      </c>
      <c r="B1983" s="19" t="s">
        <v>6442</v>
      </c>
      <c r="C1983" s="250">
        <v>62046231000</v>
      </c>
      <c r="D1983" s="261" t="s">
        <v>603</v>
      </c>
      <c r="E1983" s="143" t="str">
        <f t="shared" si="78"/>
        <v>Ջինսե Տաբատ</v>
      </c>
      <c r="F1983" s="273" t="s">
        <v>335</v>
      </c>
      <c r="G1983" s="144">
        <f>VLOOKUP(E1983,subcategory!A:B,2,0)</f>
        <v>87</v>
      </c>
      <c r="H1983" s="273" t="s">
        <v>20</v>
      </c>
      <c r="I1983" s="213" t="e">
        <f>VLOOKUP(H1983,gender!A:B,2,0)</f>
        <v>#N/A</v>
      </c>
      <c r="J1983" s="273">
        <v>475</v>
      </c>
      <c r="K1983" s="273">
        <v>475</v>
      </c>
      <c r="L1983" s="273">
        <v>1</v>
      </c>
      <c r="M1983" s="273" t="s">
        <v>2262</v>
      </c>
      <c r="N1983" s="144">
        <f>VLOOKUP(M1983,brand!A:B,2,0)</f>
        <v>823</v>
      </c>
      <c r="O1983" s="144"/>
      <c r="P1983" s="144" t="e">
        <f>VLOOKUP(O1983,country!A:B,2,0)</f>
        <v>#N/A</v>
      </c>
      <c r="Q1983" s="273" t="s">
        <v>436</v>
      </c>
      <c r="R1983" s="144" t="str">
        <f t="shared" si="79"/>
        <v>Բամբակ 100%</v>
      </c>
      <c r="S1983" s="144" t="s">
        <v>7486</v>
      </c>
      <c r="T1983" s="144" t="e">
        <f>VLOOKUP(R1983,material!A:B,2,0)</f>
        <v>#N/A</v>
      </c>
      <c r="U1983" s="141" t="s">
        <v>7645</v>
      </c>
      <c r="V1983" s="141"/>
      <c r="W1983" s="273">
        <v>42</v>
      </c>
      <c r="X1983" s="141">
        <f>VLOOKUP(W1983,SIZE!A:B,2,0)</f>
        <v>88</v>
      </c>
      <c r="Y1983" s="141">
        <v>0</v>
      </c>
      <c r="Z1983" s="141" t="s">
        <v>1118</v>
      </c>
      <c r="AA1983" s="141" t="e">
        <f>VLOOKUP(Z1983,COLOR!A:B,2,0)</f>
        <v>#N/A</v>
      </c>
      <c r="AB1983" s="130"/>
      <c r="AC1983" s="130"/>
      <c r="AD1983" s="130"/>
      <c r="AE1983" s="130"/>
      <c r="AF1983" s="130"/>
      <c r="AG1983" s="130"/>
      <c r="AH1983" s="130"/>
      <c r="AI1983" s="130"/>
      <c r="AJ1983" s="130"/>
      <c r="AK1983" s="130"/>
      <c r="AL1983" s="130"/>
      <c r="AM1983" s="130"/>
    </row>
    <row r="1984" spans="1:39" ht="20.25" customHeight="1">
      <c r="A1984" s="132">
        <v>1983</v>
      </c>
      <c r="B1984" s="19" t="s">
        <v>6443</v>
      </c>
      <c r="C1984" s="250">
        <v>61044900000</v>
      </c>
      <c r="D1984" s="261" t="s">
        <v>7031</v>
      </c>
      <c r="E1984" s="143" t="str">
        <f t="shared" si="78"/>
        <v>Զգեստ</v>
      </c>
      <c r="F1984" s="273" t="s">
        <v>64</v>
      </c>
      <c r="G1984" s="144">
        <f>VLOOKUP(E1984,subcategory!A:B,2,0)</f>
        <v>43</v>
      </c>
      <c r="H1984" s="273" t="s">
        <v>20</v>
      </c>
      <c r="I1984" s="213" t="e">
        <f>VLOOKUP(H1984,gender!A:B,2,0)</f>
        <v>#N/A</v>
      </c>
      <c r="J1984" s="273">
        <v>180</v>
      </c>
      <c r="K1984" s="273">
        <v>180</v>
      </c>
      <c r="L1984" s="273">
        <v>1</v>
      </c>
      <c r="M1984" s="273" t="s">
        <v>2262</v>
      </c>
      <c r="N1984" s="144">
        <f>VLOOKUP(M1984,brand!A:B,2,0)</f>
        <v>823</v>
      </c>
      <c r="O1984" s="144"/>
      <c r="P1984" s="144" t="e">
        <f>VLOOKUP(O1984,country!A:B,2,0)</f>
        <v>#N/A</v>
      </c>
      <c r="Q1984" s="273" t="s">
        <v>436</v>
      </c>
      <c r="R1984" s="144" t="str">
        <f t="shared" si="79"/>
        <v>Վիսկոզ</v>
      </c>
      <c r="S1984" s="144" t="s">
        <v>149</v>
      </c>
      <c r="T1984" s="144">
        <f>VLOOKUP(R1984,material!A:B,2,0)</f>
        <v>53</v>
      </c>
      <c r="U1984" s="141" t="s">
        <v>7645</v>
      </c>
      <c r="V1984" s="141"/>
      <c r="W1984" s="273">
        <v>40</v>
      </c>
      <c r="X1984" s="141">
        <f>VLOOKUP(W1984,SIZE!A:B,2,0)</f>
        <v>79</v>
      </c>
      <c r="Y1984" s="141">
        <v>0</v>
      </c>
      <c r="Z1984" s="141" t="s">
        <v>1033</v>
      </c>
      <c r="AA1984" s="141">
        <f>VLOOKUP(Z1984,COLOR!A:B,2,0)</f>
        <v>20</v>
      </c>
      <c r="AB1984" s="130"/>
      <c r="AC1984" s="130"/>
      <c r="AD1984" s="130"/>
      <c r="AE1984" s="130"/>
      <c r="AF1984" s="130"/>
      <c r="AG1984" s="130"/>
      <c r="AH1984" s="130"/>
      <c r="AI1984" s="130"/>
      <c r="AJ1984" s="130"/>
      <c r="AK1984" s="130"/>
      <c r="AL1984" s="130"/>
      <c r="AM1984" s="130"/>
    </row>
    <row r="1985" spans="1:39" ht="20.25" customHeight="1">
      <c r="A1985" s="132">
        <v>1984</v>
      </c>
      <c r="B1985" s="19" t="s">
        <v>6444</v>
      </c>
      <c r="C1985" s="250">
        <v>61091000000</v>
      </c>
      <c r="D1985" s="261" t="s">
        <v>7063</v>
      </c>
      <c r="E1985" s="143" t="str">
        <f t="shared" si="78"/>
        <v>Տոպ</v>
      </c>
      <c r="F1985" s="273" t="s">
        <v>379</v>
      </c>
      <c r="G1985" s="144">
        <f>VLOOKUP(E1985,subcategory!A:B,2,0)</f>
        <v>249</v>
      </c>
      <c r="H1985" s="273" t="s">
        <v>20</v>
      </c>
      <c r="I1985" s="213" t="e">
        <f>VLOOKUP(H1985,gender!A:B,2,0)</f>
        <v>#N/A</v>
      </c>
      <c r="J1985" s="273">
        <v>115</v>
      </c>
      <c r="K1985" s="273">
        <v>115</v>
      </c>
      <c r="L1985" s="273">
        <v>1</v>
      </c>
      <c r="M1985" s="273" t="s">
        <v>2262</v>
      </c>
      <c r="N1985" s="144">
        <f>VLOOKUP(M1985,brand!A:B,2,0)</f>
        <v>823</v>
      </c>
      <c r="O1985" s="144"/>
      <c r="P1985" s="144" t="e">
        <f>VLOOKUP(O1985,country!A:B,2,0)</f>
        <v>#N/A</v>
      </c>
      <c r="Q1985" s="273" t="s">
        <v>568</v>
      </c>
      <c r="R1985" s="144" t="str">
        <f t="shared" si="79"/>
        <v>Բամբակ</v>
      </c>
      <c r="S1985" s="144" t="s">
        <v>25</v>
      </c>
      <c r="T1985" s="144">
        <f>VLOOKUP(R1985,material!A:B,2,0)</f>
        <v>9</v>
      </c>
      <c r="U1985" s="141" t="s">
        <v>7645</v>
      </c>
      <c r="V1985" s="141"/>
      <c r="W1985" s="273" t="s">
        <v>825</v>
      </c>
      <c r="X1985" s="141">
        <f>VLOOKUP(W1985,SIZE!A:B,2,0)</f>
        <v>119</v>
      </c>
      <c r="Y1985" s="141">
        <v>0</v>
      </c>
      <c r="Z1985" s="141" t="s">
        <v>1057</v>
      </c>
      <c r="AA1985" s="141">
        <f>VLOOKUP(Z1985,COLOR!A:B,2,0)</f>
        <v>5</v>
      </c>
      <c r="AB1985" s="130"/>
      <c r="AC1985" s="130"/>
      <c r="AD1985" s="130"/>
      <c r="AE1985" s="130"/>
      <c r="AF1985" s="130"/>
      <c r="AG1985" s="130"/>
      <c r="AH1985" s="130"/>
      <c r="AI1985" s="130"/>
      <c r="AJ1985" s="130"/>
      <c r="AK1985" s="130"/>
      <c r="AL1985" s="130"/>
      <c r="AM1985" s="130"/>
    </row>
    <row r="1986" spans="1:39" ht="20.25" customHeight="1">
      <c r="A1986" s="132">
        <v>1985</v>
      </c>
      <c r="B1986" s="19" t="s">
        <v>6445</v>
      </c>
      <c r="C1986" s="250">
        <v>62046239000</v>
      </c>
      <c r="D1986" s="260" t="s">
        <v>510</v>
      </c>
      <c r="E1986" s="143" t="str">
        <f t="shared" si="78"/>
        <v>Տաբատներ</v>
      </c>
      <c r="F1986" s="273" t="s">
        <v>7795</v>
      </c>
      <c r="G1986" s="144">
        <f>VLOOKUP(E1986,subcategory!A:B,2,0)</f>
        <v>93</v>
      </c>
      <c r="H1986" s="273" t="s">
        <v>20</v>
      </c>
      <c r="I1986" s="213" t="e">
        <f>VLOOKUP(H1986,gender!A:B,2,0)</f>
        <v>#N/A</v>
      </c>
      <c r="J1986" s="273">
        <v>460</v>
      </c>
      <c r="K1986" s="273">
        <v>460</v>
      </c>
      <c r="L1986" s="273">
        <v>1</v>
      </c>
      <c r="M1986" s="273" t="s">
        <v>2262</v>
      </c>
      <c r="N1986" s="144">
        <f>VLOOKUP(M1986,brand!A:B,2,0)</f>
        <v>823</v>
      </c>
      <c r="O1986" s="144"/>
      <c r="P1986" s="144" t="e">
        <f>VLOOKUP(O1986,country!A:B,2,0)</f>
        <v>#N/A</v>
      </c>
      <c r="Q1986" s="273" t="s">
        <v>436</v>
      </c>
      <c r="R1986" s="144" t="str">
        <f t="shared" si="79"/>
        <v>Բամբակ</v>
      </c>
      <c r="S1986" s="144" t="s">
        <v>25</v>
      </c>
      <c r="T1986" s="144">
        <f>VLOOKUP(R1986,material!A:B,2,0)</f>
        <v>9</v>
      </c>
      <c r="U1986" s="141" t="s">
        <v>7645</v>
      </c>
      <c r="V1986" s="141"/>
      <c r="W1986" s="273">
        <v>40</v>
      </c>
      <c r="X1986" s="141">
        <f>VLOOKUP(W1986,SIZE!A:B,2,0)</f>
        <v>79</v>
      </c>
      <c r="Y1986" s="141">
        <v>0</v>
      </c>
      <c r="Z1986" s="141" t="s">
        <v>1118</v>
      </c>
      <c r="AA1986" s="141" t="e">
        <f>VLOOKUP(Z1986,COLOR!A:B,2,0)</f>
        <v>#N/A</v>
      </c>
      <c r="AB1986" s="130"/>
      <c r="AC1986" s="130"/>
      <c r="AD1986" s="130"/>
      <c r="AE1986" s="130"/>
      <c r="AF1986" s="130"/>
      <c r="AG1986" s="130"/>
      <c r="AH1986" s="130"/>
      <c r="AI1986" s="130"/>
      <c r="AJ1986" s="130"/>
      <c r="AK1986" s="130"/>
      <c r="AL1986" s="130"/>
      <c r="AM1986" s="130"/>
    </row>
    <row r="1987" spans="1:39" ht="20.25" customHeight="1">
      <c r="A1987" s="132">
        <v>1986</v>
      </c>
      <c r="B1987" s="19" t="s">
        <v>6446</v>
      </c>
      <c r="C1987" s="253">
        <v>61102099000</v>
      </c>
      <c r="D1987" s="265" t="s">
        <v>7034</v>
      </c>
      <c r="E1987" s="143" t="str">
        <f t="shared" ref="E1987:E2050" si="80">PROPER(F1987)</f>
        <v>Ժիլետ</v>
      </c>
      <c r="F1987" s="273" t="s">
        <v>155</v>
      </c>
      <c r="G1987" s="144">
        <f>VLOOKUP(E1987,subcategory!A:B,2,0)</f>
        <v>17</v>
      </c>
      <c r="H1987" s="273" t="s">
        <v>55</v>
      </c>
      <c r="I1987" s="213" t="e">
        <f>VLOOKUP(H1987,gender!A:B,2,0)</f>
        <v>#N/A</v>
      </c>
      <c r="J1987" s="273">
        <v>260</v>
      </c>
      <c r="K1987" s="273">
        <v>260</v>
      </c>
      <c r="L1987" s="273">
        <v>1</v>
      </c>
      <c r="M1987" s="273" t="s">
        <v>2262</v>
      </c>
      <c r="N1987" s="144">
        <f>VLOOKUP(M1987,brand!A:B,2,0)</f>
        <v>823</v>
      </c>
      <c r="O1987" s="144"/>
      <c r="P1987" s="144" t="e">
        <f>VLOOKUP(O1987,country!A:B,2,0)</f>
        <v>#N/A</v>
      </c>
      <c r="Q1987" s="273" t="s">
        <v>436</v>
      </c>
      <c r="R1987" s="144" t="str">
        <f t="shared" si="79"/>
        <v>Բամբակ</v>
      </c>
      <c r="S1987" s="144" t="s">
        <v>25</v>
      </c>
      <c r="T1987" s="144">
        <f>VLOOKUP(R1987,material!A:B,2,0)</f>
        <v>9</v>
      </c>
      <c r="U1987" s="141" t="s">
        <v>7645</v>
      </c>
      <c r="V1987" s="141"/>
      <c r="W1987" s="273" t="s">
        <v>858</v>
      </c>
      <c r="X1987" s="141">
        <f>VLOOKUP(W1987,SIZE!A:B,2,0)</f>
        <v>1</v>
      </c>
      <c r="Y1987" s="141">
        <v>0</v>
      </c>
      <c r="Z1987" s="141" t="s">
        <v>1071</v>
      </c>
      <c r="AA1987" s="141">
        <f>VLOOKUP(Z1987,COLOR!A:B,2,0)</f>
        <v>12</v>
      </c>
      <c r="AB1987" s="130"/>
      <c r="AC1987" s="130"/>
      <c r="AD1987" s="130"/>
      <c r="AE1987" s="130"/>
      <c r="AF1987" s="130"/>
      <c r="AG1987" s="130"/>
      <c r="AH1987" s="130"/>
      <c r="AI1987" s="130"/>
      <c r="AJ1987" s="130"/>
      <c r="AK1987" s="130"/>
      <c r="AL1987" s="130"/>
      <c r="AM1987" s="130"/>
    </row>
    <row r="1988" spans="1:39" ht="20.25" customHeight="1">
      <c r="A1988" s="132">
        <v>1987</v>
      </c>
      <c r="B1988" s="19" t="s">
        <v>6447</v>
      </c>
      <c r="C1988" s="250">
        <v>61044900000</v>
      </c>
      <c r="D1988" s="261" t="s">
        <v>7031</v>
      </c>
      <c r="E1988" s="143" t="str">
        <f t="shared" si="80"/>
        <v>Զգեստ</v>
      </c>
      <c r="F1988" s="273" t="s">
        <v>64</v>
      </c>
      <c r="G1988" s="144">
        <f>VLOOKUP(E1988,subcategory!A:B,2,0)</f>
        <v>43</v>
      </c>
      <c r="H1988" s="273" t="s">
        <v>55</v>
      </c>
      <c r="I1988" s="213" t="e">
        <f>VLOOKUP(H1988,gender!A:B,2,0)</f>
        <v>#N/A</v>
      </c>
      <c r="J1988" s="273">
        <v>215</v>
      </c>
      <c r="K1988" s="273">
        <v>215</v>
      </c>
      <c r="L1988" s="273">
        <v>1</v>
      </c>
      <c r="M1988" s="273" t="s">
        <v>2262</v>
      </c>
      <c r="N1988" s="144">
        <f>VLOOKUP(M1988,brand!A:B,2,0)</f>
        <v>823</v>
      </c>
      <c r="O1988" s="144"/>
      <c r="P1988" s="144" t="e">
        <f>VLOOKUP(O1988,country!A:B,2,0)</f>
        <v>#N/A</v>
      </c>
      <c r="Q1988" s="273" t="s">
        <v>436</v>
      </c>
      <c r="R1988" s="144" t="str">
        <f t="shared" si="79"/>
        <v>Վիսկոզ</v>
      </c>
      <c r="S1988" s="144" t="s">
        <v>149</v>
      </c>
      <c r="T1988" s="144">
        <f>VLOOKUP(R1988,material!A:B,2,0)</f>
        <v>53</v>
      </c>
      <c r="U1988" s="141" t="s">
        <v>7645</v>
      </c>
      <c r="V1988" s="141"/>
      <c r="W1988" s="273" t="s">
        <v>821</v>
      </c>
      <c r="X1988" s="141">
        <f>VLOOKUP(W1988,SIZE!A:B,2,0)</f>
        <v>3</v>
      </c>
      <c r="Y1988" s="141">
        <v>0</v>
      </c>
      <c r="Z1988" s="141" t="s">
        <v>1061</v>
      </c>
      <c r="AA1988" s="141">
        <f>VLOOKUP(Z1988,COLOR!A:B,2,0)</f>
        <v>4</v>
      </c>
      <c r="AB1988" s="130"/>
      <c r="AC1988" s="130"/>
      <c r="AD1988" s="130"/>
      <c r="AE1988" s="130"/>
      <c r="AF1988" s="130"/>
      <c r="AG1988" s="130"/>
      <c r="AH1988" s="130"/>
      <c r="AI1988" s="130"/>
      <c r="AJ1988" s="130"/>
      <c r="AK1988" s="130"/>
      <c r="AL1988" s="130"/>
      <c r="AM1988" s="130"/>
    </row>
    <row r="1989" spans="1:39" ht="20.25" customHeight="1">
      <c r="A1989" s="132">
        <v>1988</v>
      </c>
      <c r="B1989" s="19" t="s">
        <v>6448</v>
      </c>
      <c r="C1989" s="250">
        <v>61061000000</v>
      </c>
      <c r="D1989" s="261" t="s">
        <v>589</v>
      </c>
      <c r="E1989" s="143" t="str">
        <f t="shared" si="80"/>
        <v>Վերնաշապիկ</v>
      </c>
      <c r="F1989" s="273" t="s">
        <v>47</v>
      </c>
      <c r="G1989" s="144">
        <f>VLOOKUP(E1989,subcategory!A:B,2,0)</f>
        <v>82</v>
      </c>
      <c r="H1989" s="273" t="s">
        <v>20</v>
      </c>
      <c r="I1989" s="213" t="e">
        <f>VLOOKUP(H1989,gender!A:B,2,0)</f>
        <v>#N/A</v>
      </c>
      <c r="J1989" s="273">
        <v>190</v>
      </c>
      <c r="K1989" s="273">
        <v>190</v>
      </c>
      <c r="L1989" s="273">
        <v>1</v>
      </c>
      <c r="M1989" s="273" t="s">
        <v>2262</v>
      </c>
      <c r="N1989" s="144">
        <f>VLOOKUP(M1989,brand!A:B,2,0)</f>
        <v>823</v>
      </c>
      <c r="O1989" s="144"/>
      <c r="P1989" s="144" t="e">
        <f>VLOOKUP(O1989,country!A:B,2,0)</f>
        <v>#N/A</v>
      </c>
      <c r="Q1989" s="273" t="s">
        <v>436</v>
      </c>
      <c r="R1989" s="144" t="str">
        <f t="shared" si="79"/>
        <v>Բամբակ 50% Պոլիեսթեր 50%</v>
      </c>
      <c r="S1989" s="144" t="s">
        <v>7550</v>
      </c>
      <c r="T1989" s="144" t="e">
        <f>VLOOKUP(R1989,material!A:B,2,0)</f>
        <v>#N/A</v>
      </c>
      <c r="U1989" s="141" t="s">
        <v>7645</v>
      </c>
      <c r="V1989" s="141"/>
      <c r="W1989" s="273" t="s">
        <v>828</v>
      </c>
      <c r="X1989" s="141">
        <f>VLOOKUP(W1989,SIZE!A:B,2,0)</f>
        <v>124</v>
      </c>
      <c r="Y1989" s="141">
        <v>0</v>
      </c>
      <c r="Z1989" s="141" t="s">
        <v>1033</v>
      </c>
      <c r="AA1989" s="141">
        <f>VLOOKUP(Z1989,COLOR!A:B,2,0)</f>
        <v>20</v>
      </c>
      <c r="AB1989" s="130"/>
      <c r="AC1989" s="130"/>
      <c r="AD1989" s="130"/>
      <c r="AE1989" s="130"/>
      <c r="AF1989" s="130"/>
      <c r="AG1989" s="130"/>
      <c r="AH1989" s="130"/>
      <c r="AI1989" s="130"/>
      <c r="AJ1989" s="130"/>
      <c r="AK1989" s="130"/>
      <c r="AL1989" s="130"/>
      <c r="AM1989" s="130"/>
    </row>
    <row r="1990" spans="1:39" ht="20.25" customHeight="1">
      <c r="A1990" s="132">
        <v>1989</v>
      </c>
      <c r="B1990" s="19" t="s">
        <v>6449</v>
      </c>
      <c r="C1990" s="250">
        <v>61069090000</v>
      </c>
      <c r="D1990" s="261" t="s">
        <v>7030</v>
      </c>
      <c r="E1990" s="143" t="str">
        <f t="shared" si="80"/>
        <v>Վերնաշապիկ</v>
      </c>
      <c r="F1990" s="273" t="s">
        <v>47</v>
      </c>
      <c r="G1990" s="144">
        <f>VLOOKUP(E1990,subcategory!A:B,2,0)</f>
        <v>82</v>
      </c>
      <c r="H1990" s="273" t="s">
        <v>20</v>
      </c>
      <c r="I1990" s="213" t="e">
        <f>VLOOKUP(H1990,gender!A:B,2,0)</f>
        <v>#N/A</v>
      </c>
      <c r="J1990" s="273">
        <v>285</v>
      </c>
      <c r="K1990" s="273">
        <v>285</v>
      </c>
      <c r="L1990" s="273">
        <v>1</v>
      </c>
      <c r="M1990" s="273" t="s">
        <v>2262</v>
      </c>
      <c r="N1990" s="144">
        <f>VLOOKUP(M1990,brand!A:B,2,0)</f>
        <v>823</v>
      </c>
      <c r="O1990" s="144"/>
      <c r="P1990" s="144" t="e">
        <f>VLOOKUP(O1990,country!A:B,2,0)</f>
        <v>#N/A</v>
      </c>
      <c r="Q1990" s="273" t="s">
        <v>436</v>
      </c>
      <c r="R1990" s="144" t="str">
        <f t="shared" si="79"/>
        <v>Վիսկոզ 100%</v>
      </c>
      <c r="S1990" s="144" t="s">
        <v>7551</v>
      </c>
      <c r="T1990" s="144" t="e">
        <f>VLOOKUP(R1990,material!A:B,2,0)</f>
        <v>#N/A</v>
      </c>
      <c r="U1990" s="141" t="s">
        <v>7645</v>
      </c>
      <c r="V1990" s="141"/>
      <c r="W1990" s="273" t="s">
        <v>821</v>
      </c>
      <c r="X1990" s="141">
        <f>VLOOKUP(W1990,SIZE!A:B,2,0)</f>
        <v>3</v>
      </c>
      <c r="Y1990" s="141">
        <v>0</v>
      </c>
      <c r="Z1990" s="141" t="s">
        <v>7779</v>
      </c>
      <c r="AA1990" s="141" t="e">
        <f>VLOOKUP(Z1990,COLOR!A:B,2,0)</f>
        <v>#N/A</v>
      </c>
      <c r="AB1990" s="130"/>
      <c r="AC1990" s="130"/>
      <c r="AD1990" s="130"/>
      <c r="AE1990" s="130"/>
      <c r="AF1990" s="130"/>
      <c r="AG1990" s="130"/>
      <c r="AH1990" s="130"/>
      <c r="AI1990" s="130"/>
      <c r="AJ1990" s="130"/>
      <c r="AK1990" s="130"/>
      <c r="AL1990" s="130"/>
      <c r="AM1990" s="130"/>
    </row>
    <row r="1991" spans="1:39" ht="20.25" customHeight="1">
      <c r="A1991" s="132">
        <v>1990</v>
      </c>
      <c r="B1991" s="19" t="s">
        <v>6450</v>
      </c>
      <c r="C1991" s="252">
        <v>61061000000</v>
      </c>
      <c r="D1991" s="263" t="s">
        <v>976</v>
      </c>
      <c r="E1991" s="143" t="str">
        <f t="shared" si="80"/>
        <v>Բլուզ</v>
      </c>
      <c r="F1991" s="273" t="s">
        <v>437</v>
      </c>
      <c r="G1991" s="144">
        <f>VLOOKUP(E1991,subcategory!A:B,2,0)</f>
        <v>77</v>
      </c>
      <c r="H1991" s="273" t="s">
        <v>20</v>
      </c>
      <c r="I1991" s="213" t="e">
        <f>VLOOKUP(H1991,gender!A:B,2,0)</f>
        <v>#N/A</v>
      </c>
      <c r="J1991" s="273">
        <v>215</v>
      </c>
      <c r="K1991" s="273">
        <v>215</v>
      </c>
      <c r="L1991" s="273">
        <v>1</v>
      </c>
      <c r="M1991" s="273" t="s">
        <v>2262</v>
      </c>
      <c r="N1991" s="144">
        <f>VLOOKUP(M1991,brand!A:B,2,0)</f>
        <v>823</v>
      </c>
      <c r="O1991" s="144"/>
      <c r="P1991" s="144" t="e">
        <f>VLOOKUP(O1991,country!A:B,2,0)</f>
        <v>#N/A</v>
      </c>
      <c r="Q1991" s="273" t="s">
        <v>436</v>
      </c>
      <c r="R1991" s="144" t="str">
        <f t="shared" si="79"/>
        <v>Բամբակ</v>
      </c>
      <c r="S1991" s="144" t="s">
        <v>25</v>
      </c>
      <c r="T1991" s="144">
        <f>VLOOKUP(R1991,material!A:B,2,0)</f>
        <v>9</v>
      </c>
      <c r="U1991" s="141" t="s">
        <v>7645</v>
      </c>
      <c r="V1991" s="141"/>
      <c r="W1991" s="273" t="s">
        <v>978</v>
      </c>
      <c r="X1991" s="141">
        <f>VLOOKUP(W1991,SIZE!A:B,2,0)</f>
        <v>126</v>
      </c>
      <c r="Y1991" s="141">
        <v>0</v>
      </c>
      <c r="Z1991" s="141" t="s">
        <v>1071</v>
      </c>
      <c r="AA1991" s="141">
        <f>VLOOKUP(Z1991,COLOR!A:B,2,0)</f>
        <v>12</v>
      </c>
      <c r="AB1991" s="130"/>
      <c r="AC1991" s="130"/>
      <c r="AD1991" s="130"/>
      <c r="AE1991" s="130"/>
      <c r="AF1991" s="130"/>
      <c r="AG1991" s="130"/>
      <c r="AH1991" s="130"/>
      <c r="AI1991" s="130"/>
      <c r="AJ1991" s="130"/>
      <c r="AK1991" s="130"/>
      <c r="AL1991" s="130"/>
      <c r="AM1991" s="130"/>
    </row>
    <row r="1992" spans="1:39" ht="20.25" customHeight="1">
      <c r="A1992" s="132">
        <v>1991</v>
      </c>
      <c r="B1992" s="19" t="s">
        <v>6451</v>
      </c>
      <c r="C1992" s="253">
        <v>61043300000</v>
      </c>
      <c r="D1992" s="263" t="s">
        <v>7024</v>
      </c>
      <c r="E1992" s="143" t="str">
        <f t="shared" si="80"/>
        <v>Ժակետ</v>
      </c>
      <c r="F1992" s="273" t="s">
        <v>58</v>
      </c>
      <c r="G1992" s="144">
        <f>VLOOKUP(E1992,subcategory!A:B,2,0)</f>
        <v>466</v>
      </c>
      <c r="H1992" s="273" t="s">
        <v>20</v>
      </c>
      <c r="I1992" s="213" t="e">
        <f>VLOOKUP(H1992,gender!A:B,2,0)</f>
        <v>#N/A</v>
      </c>
      <c r="J1992" s="273">
        <v>165</v>
      </c>
      <c r="K1992" s="273">
        <v>165</v>
      </c>
      <c r="L1992" s="273">
        <v>1</v>
      </c>
      <c r="M1992" s="273" t="s">
        <v>2262</v>
      </c>
      <c r="N1992" s="144">
        <f>VLOOKUP(M1992,brand!A:B,2,0)</f>
        <v>823</v>
      </c>
      <c r="O1992" s="144"/>
      <c r="P1992" s="144" t="e">
        <f>VLOOKUP(O1992,country!A:B,2,0)</f>
        <v>#N/A</v>
      </c>
      <c r="Q1992" s="273" t="s">
        <v>436</v>
      </c>
      <c r="R1992" s="144" t="str">
        <f t="shared" si="79"/>
        <v>Պոլիեսթեր</v>
      </c>
      <c r="S1992" s="144" t="s">
        <v>36</v>
      </c>
      <c r="T1992" s="144">
        <f>VLOOKUP(R1992,material!A:B,2,0)</f>
        <v>37</v>
      </c>
      <c r="U1992" s="141" t="s">
        <v>7645</v>
      </c>
      <c r="V1992" s="141"/>
      <c r="W1992" s="273" t="s">
        <v>821</v>
      </c>
      <c r="X1992" s="141">
        <f>VLOOKUP(W1992,SIZE!A:B,2,0)</f>
        <v>3</v>
      </c>
      <c r="Y1992" s="141">
        <v>0</v>
      </c>
      <c r="Z1992" s="141" t="s">
        <v>7790</v>
      </c>
      <c r="AA1992" s="141" t="e">
        <f>VLOOKUP(Z1992,COLOR!A:B,2,0)</f>
        <v>#N/A</v>
      </c>
      <c r="AB1992" s="130"/>
      <c r="AC1992" s="130"/>
      <c r="AD1992" s="130"/>
      <c r="AE1992" s="130"/>
      <c r="AF1992" s="130"/>
      <c r="AG1992" s="130"/>
      <c r="AH1992" s="130"/>
      <c r="AI1992" s="130"/>
      <c r="AJ1992" s="130"/>
      <c r="AK1992" s="130"/>
      <c r="AL1992" s="130"/>
      <c r="AM1992" s="130"/>
    </row>
    <row r="1993" spans="1:39" ht="20.25" customHeight="1">
      <c r="A1993" s="132">
        <v>1992</v>
      </c>
      <c r="B1993" s="19" t="s">
        <v>6452</v>
      </c>
      <c r="C1993" s="250">
        <v>61124190000</v>
      </c>
      <c r="D1993" s="261" t="s">
        <v>595</v>
      </c>
      <c r="E1993" s="143" t="str">
        <f t="shared" si="80"/>
        <v>Լողազգեստներ</v>
      </c>
      <c r="F1993" s="273" t="s">
        <v>7799</v>
      </c>
      <c r="G1993" s="144">
        <f>VLOOKUP(E1993,subcategory!A:B,2,0)</f>
        <v>46</v>
      </c>
      <c r="H1993" s="273" t="s">
        <v>20</v>
      </c>
      <c r="I1993" s="213" t="e">
        <f>VLOOKUP(H1993,gender!A:B,2,0)</f>
        <v>#N/A</v>
      </c>
      <c r="J1993" s="273">
        <v>175</v>
      </c>
      <c r="K1993" s="273">
        <v>175</v>
      </c>
      <c r="L1993" s="273">
        <v>1</v>
      </c>
      <c r="M1993" s="273" t="s">
        <v>2262</v>
      </c>
      <c r="N1993" s="144">
        <f>VLOOKUP(M1993,brand!A:B,2,0)</f>
        <v>823</v>
      </c>
      <c r="O1993" s="144"/>
      <c r="P1993" s="144" t="e">
        <f>VLOOKUP(O1993,country!A:B,2,0)</f>
        <v>#N/A</v>
      </c>
      <c r="Q1993" s="273" t="s">
        <v>436</v>
      </c>
      <c r="R1993" s="144" t="str">
        <f t="shared" si="79"/>
        <v>Պոլիեսթեր 94%</v>
      </c>
      <c r="S1993" s="144" t="s">
        <v>7552</v>
      </c>
      <c r="T1993" s="144" t="e">
        <f>VLOOKUP(R1993,material!A:B,2,0)</f>
        <v>#N/A</v>
      </c>
      <c r="U1993" s="141" t="s">
        <v>7645</v>
      </c>
      <c r="V1993" s="141"/>
      <c r="W1993" s="273" t="s">
        <v>810</v>
      </c>
      <c r="X1993" s="141">
        <f>VLOOKUP(W1993,SIZE!A:B,2,0)</f>
        <v>122</v>
      </c>
      <c r="Y1993" s="141">
        <v>0</v>
      </c>
      <c r="Z1993" s="141" t="s">
        <v>1033</v>
      </c>
      <c r="AA1993" s="141">
        <f>VLOOKUP(Z1993,COLOR!A:B,2,0)</f>
        <v>20</v>
      </c>
      <c r="AB1993" s="130"/>
      <c r="AC1993" s="130"/>
      <c r="AD1993" s="130"/>
      <c r="AE1993" s="130"/>
      <c r="AF1993" s="130"/>
      <c r="AG1993" s="130"/>
      <c r="AH1993" s="130"/>
      <c r="AI1993" s="130"/>
      <c r="AJ1993" s="130"/>
      <c r="AK1993" s="130"/>
      <c r="AL1993" s="130"/>
      <c r="AM1993" s="130"/>
    </row>
    <row r="1994" spans="1:39" ht="20.25" customHeight="1">
      <c r="A1994" s="132">
        <v>1993</v>
      </c>
      <c r="B1994" s="19" t="s">
        <v>6453</v>
      </c>
      <c r="C1994" s="250">
        <v>61045300000</v>
      </c>
      <c r="D1994" s="261" t="s">
        <v>495</v>
      </c>
      <c r="E1994" s="143" t="str">
        <f t="shared" si="80"/>
        <v>Կիսաշրջազգեստ</v>
      </c>
      <c r="F1994" s="273" t="s">
        <v>50</v>
      </c>
      <c r="G1994" s="144">
        <f>VLOOKUP(E1994,subcategory!A:B,2,0)</f>
        <v>53</v>
      </c>
      <c r="H1994" s="273" t="s">
        <v>20</v>
      </c>
      <c r="I1994" s="213" t="e">
        <f>VLOOKUP(H1994,gender!A:B,2,0)</f>
        <v>#N/A</v>
      </c>
      <c r="J1994" s="273">
        <v>220</v>
      </c>
      <c r="K1994" s="273">
        <v>220</v>
      </c>
      <c r="L1994" s="273">
        <v>1</v>
      </c>
      <c r="M1994" s="273" t="s">
        <v>2262</v>
      </c>
      <c r="N1994" s="144">
        <f>VLOOKUP(M1994,brand!A:B,2,0)</f>
        <v>823</v>
      </c>
      <c r="O1994" s="144"/>
      <c r="P1994" s="144" t="e">
        <f>VLOOKUP(O1994,country!A:B,2,0)</f>
        <v>#N/A</v>
      </c>
      <c r="Q1994" s="273" t="s">
        <v>436</v>
      </c>
      <c r="R1994" s="144" t="str">
        <f t="shared" si="79"/>
        <v>Պոլիեսթեր 54% Վիսկոզ 32%</v>
      </c>
      <c r="S1994" s="144" t="s">
        <v>7553</v>
      </c>
      <c r="T1994" s="144" t="e">
        <f>VLOOKUP(R1994,material!A:B,2,0)</f>
        <v>#N/A</v>
      </c>
      <c r="U1994" s="141" t="s">
        <v>7645</v>
      </c>
      <c r="V1994" s="141"/>
      <c r="W1994" s="273">
        <v>40</v>
      </c>
      <c r="X1994" s="141">
        <f>VLOOKUP(W1994,SIZE!A:B,2,0)</f>
        <v>79</v>
      </c>
      <c r="Y1994" s="141">
        <v>0</v>
      </c>
      <c r="Z1994" s="141" t="s">
        <v>1033</v>
      </c>
      <c r="AA1994" s="141">
        <f>VLOOKUP(Z1994,COLOR!A:B,2,0)</f>
        <v>20</v>
      </c>
      <c r="AB1994" s="130"/>
      <c r="AC1994" s="130"/>
      <c r="AD1994" s="130"/>
      <c r="AE1994" s="130"/>
      <c r="AF1994" s="130"/>
      <c r="AG1994" s="130"/>
      <c r="AH1994" s="130"/>
      <c r="AI1994" s="130"/>
      <c r="AJ1994" s="130"/>
      <c r="AK1994" s="130"/>
      <c r="AL1994" s="130"/>
      <c r="AM1994" s="130"/>
    </row>
    <row r="1995" spans="1:39" ht="20.25" customHeight="1">
      <c r="A1995" s="132">
        <v>1994</v>
      </c>
      <c r="B1995" s="19" t="s">
        <v>6454</v>
      </c>
      <c r="C1995" s="250">
        <v>61046200000</v>
      </c>
      <c r="D1995" s="261" t="s">
        <v>588</v>
      </c>
      <c r="E1995" s="143" t="str">
        <f t="shared" si="80"/>
        <v>Շորտ</v>
      </c>
      <c r="F1995" s="273" t="s">
        <v>69</v>
      </c>
      <c r="G1995" s="144">
        <f>VLOOKUP(E1995,subcategory!A:B,2,0)</f>
        <v>24</v>
      </c>
      <c r="H1995" s="273" t="s">
        <v>20</v>
      </c>
      <c r="I1995" s="213" t="e">
        <f>VLOOKUP(H1995,gender!A:B,2,0)</f>
        <v>#N/A</v>
      </c>
      <c r="J1995" s="273">
        <v>145</v>
      </c>
      <c r="K1995" s="273">
        <v>145</v>
      </c>
      <c r="L1995" s="273">
        <v>1</v>
      </c>
      <c r="M1995" s="273" t="s">
        <v>2262</v>
      </c>
      <c r="N1995" s="144">
        <f>VLOOKUP(M1995,brand!A:B,2,0)</f>
        <v>823</v>
      </c>
      <c r="O1995" s="144"/>
      <c r="P1995" s="144" t="e">
        <f>VLOOKUP(O1995,country!A:B,2,0)</f>
        <v>#N/A</v>
      </c>
      <c r="Q1995" s="273" t="s">
        <v>436</v>
      </c>
      <c r="R1995" s="144" t="str">
        <f t="shared" si="79"/>
        <v>Բամբակ</v>
      </c>
      <c r="S1995" s="144" t="s">
        <v>25</v>
      </c>
      <c r="T1995" s="144">
        <f>VLOOKUP(R1995,material!A:B,2,0)</f>
        <v>9</v>
      </c>
      <c r="U1995" s="141" t="s">
        <v>7645</v>
      </c>
      <c r="V1995" s="141"/>
      <c r="W1995" s="273" t="s">
        <v>821</v>
      </c>
      <c r="X1995" s="141">
        <f>VLOOKUP(W1995,SIZE!A:B,2,0)</f>
        <v>3</v>
      </c>
      <c r="Y1995" s="141">
        <v>0</v>
      </c>
      <c r="Z1995" s="141" t="s">
        <v>1061</v>
      </c>
      <c r="AA1995" s="141">
        <f>VLOOKUP(Z1995,COLOR!A:B,2,0)</f>
        <v>4</v>
      </c>
      <c r="AB1995" s="130"/>
      <c r="AC1995" s="130"/>
      <c r="AD1995" s="130"/>
      <c r="AE1995" s="130"/>
      <c r="AF1995" s="130"/>
      <c r="AG1995" s="130"/>
      <c r="AH1995" s="130"/>
      <c r="AI1995" s="130"/>
      <c r="AJ1995" s="130"/>
      <c r="AK1995" s="130"/>
      <c r="AL1995" s="130"/>
      <c r="AM1995" s="130"/>
    </row>
    <row r="1996" spans="1:39" ht="20.25" customHeight="1">
      <c r="A1996" s="132">
        <v>1995</v>
      </c>
      <c r="B1996" s="19" t="s">
        <v>6455</v>
      </c>
      <c r="C1996" s="250">
        <v>62046990000</v>
      </c>
      <c r="D1996" s="261" t="s">
        <v>7046</v>
      </c>
      <c r="E1996" s="143" t="str">
        <f t="shared" si="80"/>
        <v>Տաբատներ</v>
      </c>
      <c r="F1996" s="273" t="s">
        <v>7795</v>
      </c>
      <c r="G1996" s="144">
        <f>VLOOKUP(E1996,subcategory!A:B,2,0)</f>
        <v>93</v>
      </c>
      <c r="H1996" s="273" t="s">
        <v>20</v>
      </c>
      <c r="I1996" s="213" t="e">
        <f>VLOOKUP(H1996,gender!A:B,2,0)</f>
        <v>#N/A</v>
      </c>
      <c r="J1996" s="273">
        <v>520</v>
      </c>
      <c r="K1996" s="273">
        <v>520</v>
      </c>
      <c r="L1996" s="273">
        <v>1</v>
      </c>
      <c r="M1996" s="273" t="s">
        <v>2262</v>
      </c>
      <c r="N1996" s="144">
        <f>VLOOKUP(M1996,brand!A:B,2,0)</f>
        <v>823</v>
      </c>
      <c r="O1996" s="144"/>
      <c r="P1996" s="144" t="e">
        <f>VLOOKUP(O1996,country!A:B,2,0)</f>
        <v>#N/A</v>
      </c>
      <c r="Q1996" s="273" t="s">
        <v>436</v>
      </c>
      <c r="R1996" s="144" t="e">
        <f t="shared" si="79"/>
        <v>#N/A</v>
      </c>
      <c r="S1996" s="144" t="e">
        <v>#N/A</v>
      </c>
      <c r="T1996" s="144" t="e">
        <f>VLOOKUP(R1996,material!A:B,2,0)</f>
        <v>#N/A</v>
      </c>
      <c r="U1996" s="141" t="e">
        <v>#N/A</v>
      </c>
      <c r="V1996" s="141"/>
      <c r="W1996" s="273">
        <v>36</v>
      </c>
      <c r="X1996" s="141">
        <f>VLOOKUP(W1996,SIZE!A:B,2,0)</f>
        <v>52</v>
      </c>
      <c r="Y1996" s="141" t="e">
        <v>#N/A</v>
      </c>
      <c r="Z1996" s="141" t="e">
        <v>#N/A</v>
      </c>
      <c r="AA1996" s="141" t="e">
        <f>VLOOKUP(Z1996,COLOR!A:B,2,0)</f>
        <v>#N/A</v>
      </c>
      <c r="AB1996" s="130"/>
      <c r="AC1996" s="130"/>
      <c r="AD1996" s="130"/>
      <c r="AE1996" s="130"/>
      <c r="AF1996" s="130"/>
      <c r="AG1996" s="130"/>
      <c r="AH1996" s="130"/>
      <c r="AI1996" s="130"/>
      <c r="AJ1996" s="130"/>
      <c r="AK1996" s="130"/>
      <c r="AL1996" s="130"/>
      <c r="AM1996" s="130"/>
    </row>
    <row r="1997" spans="1:39" ht="20.25" customHeight="1">
      <c r="A1997" s="132">
        <v>1996</v>
      </c>
      <c r="B1997" s="19" t="s">
        <v>6456</v>
      </c>
      <c r="C1997" s="251">
        <v>64039911000</v>
      </c>
      <c r="D1997" s="262" t="s">
        <v>2475</v>
      </c>
      <c r="E1997" s="143" t="str">
        <f t="shared" si="80"/>
        <v>Բարձրակրունկ Կոշիկ</v>
      </c>
      <c r="F1997" s="273" t="s">
        <v>3973</v>
      </c>
      <c r="G1997" s="144">
        <f>VLOOKUP(E1997,subcategory!A:B,2,0)</f>
        <v>465</v>
      </c>
      <c r="H1997" s="16" t="s">
        <v>3848</v>
      </c>
      <c r="I1997" s="213">
        <f>VLOOKUP(H1997,gender!A:B,2,0)</f>
        <v>2</v>
      </c>
      <c r="J1997" s="273">
        <v>410</v>
      </c>
      <c r="K1997" s="273">
        <v>575</v>
      </c>
      <c r="L1997" s="273">
        <v>1</v>
      </c>
      <c r="M1997" s="273" t="s">
        <v>7805</v>
      </c>
      <c r="N1997" s="144">
        <f>VLOOKUP(M1997,brand!A:B,2,0)</f>
        <v>769</v>
      </c>
      <c r="O1997" s="144" t="str">
        <f t="shared" ref="O1997:O2060" si="81">UPPER(Q1997)</f>
        <v>EU</v>
      </c>
      <c r="P1997" s="144">
        <f>VLOOKUP(O1997,country!A:B,2,0)</f>
        <v>9001</v>
      </c>
      <c r="Q1997" s="273" t="s">
        <v>568</v>
      </c>
      <c r="R1997" s="144" t="str">
        <f t="shared" si="79"/>
        <v>Վրան Կաշի, Տակացու Պոլիուրեթան</v>
      </c>
      <c r="S1997" s="144" t="s">
        <v>7295</v>
      </c>
      <c r="T1997" s="144" t="str">
        <f>VLOOKUP(R1997,material!A:B,2,0)</f>
        <v>20-104</v>
      </c>
      <c r="U1997" s="141" t="s">
        <v>7643</v>
      </c>
      <c r="V1997" s="141"/>
      <c r="W1997" s="273">
        <v>37</v>
      </c>
      <c r="X1997" s="141">
        <f>VLOOKUP(W1997,SIZE!A:B,2,0)</f>
        <v>282</v>
      </c>
      <c r="Y1997" s="141">
        <v>49.99</v>
      </c>
      <c r="Z1997" s="141" t="s">
        <v>1080</v>
      </c>
      <c r="AA1997" s="141">
        <f>VLOOKUP(Z1997,COLOR!A:B,2,0)</f>
        <v>13</v>
      </c>
      <c r="AB1997" s="130"/>
      <c r="AC1997" s="130"/>
      <c r="AD1997" s="130"/>
      <c r="AE1997" s="130"/>
      <c r="AF1997" s="130"/>
      <c r="AG1997" s="130"/>
      <c r="AH1997" s="130"/>
      <c r="AI1997" s="130"/>
      <c r="AJ1997" s="130"/>
      <c r="AK1997" s="130"/>
      <c r="AL1997" s="130"/>
      <c r="AM1997" s="130"/>
    </row>
    <row r="1998" spans="1:39" ht="20.25" customHeight="1">
      <c r="A1998" s="132">
        <v>1997</v>
      </c>
      <c r="B1998" s="19" t="s">
        <v>6457</v>
      </c>
      <c r="C1998" s="256">
        <v>64039998000</v>
      </c>
      <c r="D1998" s="268" t="s">
        <v>6995</v>
      </c>
      <c r="E1998" s="143" t="str">
        <f t="shared" si="80"/>
        <v>Սանդալ</v>
      </c>
      <c r="F1998" s="273" t="s">
        <v>4308</v>
      </c>
      <c r="G1998" s="144">
        <f>VLOOKUP(E1998,subcategory!A:B,2,0)</f>
        <v>66</v>
      </c>
      <c r="H1998" s="16" t="s">
        <v>3848</v>
      </c>
      <c r="I1998" s="213">
        <f>VLOOKUP(H1998,gender!A:B,2,0)</f>
        <v>2</v>
      </c>
      <c r="J1998" s="273">
        <v>270</v>
      </c>
      <c r="K1998" s="273">
        <v>620</v>
      </c>
      <c r="L1998" s="273">
        <v>1</v>
      </c>
      <c r="M1998" s="273" t="s">
        <v>7805</v>
      </c>
      <c r="N1998" s="144">
        <f>VLOOKUP(M1998,brand!A:B,2,0)</f>
        <v>769</v>
      </c>
      <c r="O1998" s="144" t="str">
        <f t="shared" si="81"/>
        <v>INDIA</v>
      </c>
      <c r="P1998" s="144">
        <f>VLOOKUP(O1998,country!A:B,2,0)</f>
        <v>7505</v>
      </c>
      <c r="Q1998" s="273" t="s">
        <v>428</v>
      </c>
      <c r="R1998" s="144" t="str">
        <f t="shared" si="79"/>
        <v xml:space="preserve">Վրան Կաշի, Տակացու Էթիլեն Վինիլա </v>
      </c>
      <c r="S1998" s="144" t="s">
        <v>7554</v>
      </c>
      <c r="T1998" s="144" t="str">
        <f>VLOOKUP(R1998,material!A:B,2,0)</f>
        <v>20-110</v>
      </c>
      <c r="U1998" s="141" t="s">
        <v>7643</v>
      </c>
      <c r="V1998" s="141"/>
      <c r="W1998" s="273">
        <v>36</v>
      </c>
      <c r="X1998" s="141">
        <f>VLOOKUP(W1998,SIZE!A:B,2,0)</f>
        <v>52</v>
      </c>
      <c r="Y1998" s="141">
        <v>39.99</v>
      </c>
      <c r="Z1998" s="141" t="s">
        <v>1071</v>
      </c>
      <c r="AA1998" s="141">
        <f>VLOOKUP(Z1998,COLOR!A:B,2,0)</f>
        <v>12</v>
      </c>
      <c r="AB1998" s="130"/>
      <c r="AC1998" s="130"/>
      <c r="AD1998" s="130"/>
      <c r="AE1998" s="130"/>
      <c r="AF1998" s="130"/>
      <c r="AG1998" s="130"/>
      <c r="AH1998" s="130"/>
      <c r="AI1998" s="130"/>
      <c r="AJ1998" s="130"/>
      <c r="AK1998" s="130"/>
      <c r="AL1998" s="130"/>
      <c r="AM1998" s="130"/>
    </row>
    <row r="1999" spans="1:39" ht="20.25" customHeight="1">
      <c r="A1999" s="132">
        <v>1998</v>
      </c>
      <c r="B1999" s="19" t="s">
        <v>6458</v>
      </c>
      <c r="C1999" s="252">
        <v>64039950000</v>
      </c>
      <c r="D1999" s="263" t="s">
        <v>7069</v>
      </c>
      <c r="E1999" s="143" t="str">
        <f t="shared" si="80"/>
        <v>Հողաթափ</v>
      </c>
      <c r="F1999" s="273" t="s">
        <v>3912</v>
      </c>
      <c r="G1999" s="144">
        <f>VLOOKUP(E1999,subcategory!A:B,2,0)</f>
        <v>310</v>
      </c>
      <c r="H1999" s="16" t="s">
        <v>3848</v>
      </c>
      <c r="I1999" s="213">
        <f>VLOOKUP(H1999,gender!A:B,2,0)</f>
        <v>2</v>
      </c>
      <c r="J1999" s="273">
        <v>465</v>
      </c>
      <c r="K1999" s="273">
        <v>710</v>
      </c>
      <c r="L1999" s="273">
        <v>1</v>
      </c>
      <c r="M1999" s="273" t="s">
        <v>7805</v>
      </c>
      <c r="N1999" s="144">
        <f>VLOOKUP(M1999,brand!A:B,2,0)</f>
        <v>769</v>
      </c>
      <c r="O1999" s="144" t="str">
        <f t="shared" si="81"/>
        <v>INDIA</v>
      </c>
      <c r="P1999" s="144">
        <f>VLOOKUP(O1999,country!A:B,2,0)</f>
        <v>7505</v>
      </c>
      <c r="Q1999" s="273" t="s">
        <v>428</v>
      </c>
      <c r="R1999" s="144" t="str">
        <f t="shared" si="79"/>
        <v>Վրան Կաշի, Տակացու Պոլիուրեթան</v>
      </c>
      <c r="S1999" s="144" t="s">
        <v>7295</v>
      </c>
      <c r="T1999" s="144" t="str">
        <f>VLOOKUP(R1999,material!A:B,2,0)</f>
        <v>20-104</v>
      </c>
      <c r="U1999" s="141" t="s">
        <v>7643</v>
      </c>
      <c r="V1999" s="141"/>
      <c r="W1999" s="273">
        <v>37</v>
      </c>
      <c r="X1999" s="141">
        <f>VLOOKUP(W1999,SIZE!A:B,2,0)</f>
        <v>282</v>
      </c>
      <c r="Y1999" s="141">
        <v>39.99</v>
      </c>
      <c r="Z1999" s="141" t="s">
        <v>1071</v>
      </c>
      <c r="AA1999" s="141">
        <f>VLOOKUP(Z1999,COLOR!A:B,2,0)</f>
        <v>12</v>
      </c>
      <c r="AB1999" s="130"/>
      <c r="AC1999" s="130"/>
      <c r="AD1999" s="130"/>
      <c r="AE1999" s="130"/>
      <c r="AF1999" s="130"/>
      <c r="AG1999" s="130"/>
      <c r="AH1999" s="130"/>
      <c r="AI1999" s="130"/>
      <c r="AJ1999" s="130"/>
      <c r="AK1999" s="130"/>
      <c r="AL1999" s="130"/>
      <c r="AM1999" s="130"/>
    </row>
    <row r="2000" spans="1:39" ht="20.25" customHeight="1">
      <c r="A2000" s="132">
        <v>1999</v>
      </c>
      <c r="B2000" s="19" t="s">
        <v>6459</v>
      </c>
      <c r="C2000" s="256">
        <v>64039998000</v>
      </c>
      <c r="D2000" s="268" t="s">
        <v>6995</v>
      </c>
      <c r="E2000" s="143" t="str">
        <f t="shared" si="80"/>
        <v>Սանդալ</v>
      </c>
      <c r="F2000" s="273" t="s">
        <v>4308</v>
      </c>
      <c r="G2000" s="144">
        <f>VLOOKUP(E2000,subcategory!A:B,2,0)</f>
        <v>66</v>
      </c>
      <c r="H2000" s="16" t="s">
        <v>3848</v>
      </c>
      <c r="I2000" s="213">
        <f>VLOOKUP(H2000,gender!A:B,2,0)</f>
        <v>2</v>
      </c>
      <c r="J2000" s="273">
        <v>360</v>
      </c>
      <c r="K2000" s="273">
        <v>495</v>
      </c>
      <c r="L2000" s="273">
        <v>1</v>
      </c>
      <c r="M2000" s="273" t="s">
        <v>7805</v>
      </c>
      <c r="N2000" s="144">
        <f>VLOOKUP(M2000,brand!A:B,2,0)</f>
        <v>769</v>
      </c>
      <c r="O2000" s="144" t="str">
        <f t="shared" si="81"/>
        <v>EU</v>
      </c>
      <c r="P2000" s="144">
        <f>VLOOKUP(O2000,country!A:B,2,0)</f>
        <v>9001</v>
      </c>
      <c r="Q2000" s="273" t="s">
        <v>568</v>
      </c>
      <c r="R2000" s="144" t="str">
        <f t="shared" si="79"/>
        <v>Վրան Կաշի, Տակացու Պոլիուրեթան</v>
      </c>
      <c r="S2000" s="144" t="s">
        <v>7295</v>
      </c>
      <c r="T2000" s="144" t="str">
        <f>VLOOKUP(R2000,material!A:B,2,0)</f>
        <v>20-104</v>
      </c>
      <c r="U2000" s="141" t="s">
        <v>7643</v>
      </c>
      <c r="V2000" s="141"/>
      <c r="W2000" s="273">
        <v>38</v>
      </c>
      <c r="X2000" s="141">
        <f>VLOOKUP(W2000,SIZE!A:B,2,0)</f>
        <v>64</v>
      </c>
      <c r="Y2000" s="141">
        <v>0</v>
      </c>
      <c r="Z2000" s="141" t="s">
        <v>1033</v>
      </c>
      <c r="AA2000" s="141">
        <f>VLOOKUP(Z2000,COLOR!A:B,2,0)</f>
        <v>20</v>
      </c>
      <c r="AB2000" s="130"/>
      <c r="AC2000" s="130"/>
      <c r="AD2000" s="130"/>
      <c r="AE2000" s="130"/>
      <c r="AF2000" s="130"/>
      <c r="AG2000" s="130"/>
      <c r="AH2000" s="130"/>
      <c r="AI2000" s="130"/>
      <c r="AJ2000" s="130"/>
      <c r="AK2000" s="130"/>
      <c r="AL2000" s="130"/>
      <c r="AM2000" s="130"/>
    </row>
    <row r="2001" spans="1:39" ht="20.25" customHeight="1">
      <c r="A2001" s="132">
        <v>2000</v>
      </c>
      <c r="B2001" s="19" t="s">
        <v>6460</v>
      </c>
      <c r="C2001" s="256">
        <v>64029931000</v>
      </c>
      <c r="D2001" s="268" t="s">
        <v>2456</v>
      </c>
      <c r="E2001" s="143" t="str">
        <f t="shared" si="80"/>
        <v>Բարձրակրունկ Կոշիկ</v>
      </c>
      <c r="F2001" s="276" t="s">
        <v>3973</v>
      </c>
      <c r="G2001" s="144">
        <f>VLOOKUP(E2001,subcategory!A:B,2,0)</f>
        <v>465</v>
      </c>
      <c r="H2001" s="16" t="s">
        <v>3848</v>
      </c>
      <c r="I2001" s="213">
        <f>VLOOKUP(H2001,gender!A:B,2,0)</f>
        <v>2</v>
      </c>
      <c r="J2001" s="273">
        <v>430</v>
      </c>
      <c r="K2001" s="273">
        <v>675</v>
      </c>
      <c r="L2001" s="273">
        <v>1</v>
      </c>
      <c r="M2001" s="273" t="s">
        <v>7805</v>
      </c>
      <c r="N2001" s="144">
        <f>VLOOKUP(M2001,brand!A:B,2,0)</f>
        <v>769</v>
      </c>
      <c r="O2001" s="144" t="str">
        <f t="shared" si="81"/>
        <v>VIETNAM</v>
      </c>
      <c r="P2001" s="144">
        <f>VLOOKUP(O2001,country!A:B,2,0)</f>
        <v>7579</v>
      </c>
      <c r="Q2001" s="273" t="s">
        <v>424</v>
      </c>
      <c r="R2001" s="144" t="str">
        <f t="shared" si="79"/>
        <v>Պոլիուրեթան, Պոլիուրեթան</v>
      </c>
      <c r="S2001" s="144" t="s">
        <v>7555</v>
      </c>
      <c r="T2001" s="144">
        <f>VLOOKUP(R2001,material!A:B,2,0)</f>
        <v>104</v>
      </c>
      <c r="U2001" s="141" t="s">
        <v>7643</v>
      </c>
      <c r="V2001" s="141"/>
      <c r="W2001" s="273">
        <v>38</v>
      </c>
      <c r="X2001" s="141">
        <f>VLOOKUP(W2001,SIZE!A:B,2,0)</f>
        <v>64</v>
      </c>
      <c r="Y2001" s="141">
        <v>39.99</v>
      </c>
      <c r="Z2001" s="141" t="s">
        <v>2092</v>
      </c>
      <c r="AA2001" s="141">
        <f>VLOOKUP(Z2001,COLOR!A:B,2,0)</f>
        <v>8</v>
      </c>
      <c r="AB2001" s="130"/>
      <c r="AC2001" s="130"/>
      <c r="AD2001" s="130"/>
      <c r="AE2001" s="130"/>
      <c r="AF2001" s="130"/>
      <c r="AG2001" s="130"/>
      <c r="AH2001" s="130"/>
      <c r="AI2001" s="130"/>
      <c r="AJ2001" s="130"/>
      <c r="AK2001" s="130"/>
      <c r="AL2001" s="130"/>
      <c r="AM2001" s="130"/>
    </row>
    <row r="2002" spans="1:39" ht="20.25" customHeight="1">
      <c r="A2002" s="132">
        <v>2001</v>
      </c>
      <c r="B2002" s="19" t="s">
        <v>6461</v>
      </c>
      <c r="C2002" s="256">
        <v>64029931000</v>
      </c>
      <c r="D2002" s="268" t="s">
        <v>2456</v>
      </c>
      <c r="E2002" s="143" t="str">
        <f t="shared" si="80"/>
        <v>Բարձրակրունկ Կոշիկ</v>
      </c>
      <c r="F2002" s="276" t="s">
        <v>3973</v>
      </c>
      <c r="G2002" s="144">
        <f>VLOOKUP(E2002,subcategory!A:B,2,0)</f>
        <v>465</v>
      </c>
      <c r="H2002" s="16" t="s">
        <v>3848</v>
      </c>
      <c r="I2002" s="213">
        <f>VLOOKUP(H2002,gender!A:B,2,0)</f>
        <v>2</v>
      </c>
      <c r="J2002" s="273">
        <v>385</v>
      </c>
      <c r="K2002" s="273">
        <v>580</v>
      </c>
      <c r="L2002" s="273">
        <v>1</v>
      </c>
      <c r="M2002" s="273" t="s">
        <v>7805</v>
      </c>
      <c r="N2002" s="144">
        <f>VLOOKUP(M2002,brand!A:B,2,0)</f>
        <v>769</v>
      </c>
      <c r="O2002" s="144" t="str">
        <f t="shared" si="81"/>
        <v>VIETNAM</v>
      </c>
      <c r="P2002" s="144">
        <f>VLOOKUP(O2002,country!A:B,2,0)</f>
        <v>7579</v>
      </c>
      <c r="Q2002" s="273" t="s">
        <v>424</v>
      </c>
      <c r="R2002" s="144" t="str">
        <f t="shared" si="79"/>
        <v>Պոլիմեր,Պոլիմեր</v>
      </c>
      <c r="S2002" s="144" t="s">
        <v>7556</v>
      </c>
      <c r="T2002" s="144" t="s">
        <v>7807</v>
      </c>
      <c r="U2002" s="141" t="s">
        <v>7643</v>
      </c>
      <c r="V2002" s="141"/>
      <c r="W2002" s="273">
        <v>37</v>
      </c>
      <c r="X2002" s="141">
        <f>VLOOKUP(W2002,SIZE!A:B,2,0)</f>
        <v>282</v>
      </c>
      <c r="Y2002" s="141">
        <v>43.99</v>
      </c>
      <c r="Z2002" s="141" t="s">
        <v>2099</v>
      </c>
      <c r="AA2002" s="141">
        <f>VLOOKUP(Z2002,COLOR!A:B,2,0)</f>
        <v>21</v>
      </c>
      <c r="AB2002" s="130"/>
      <c r="AC2002" s="130"/>
      <c r="AD2002" s="130"/>
      <c r="AE2002" s="130"/>
      <c r="AF2002" s="130"/>
      <c r="AG2002" s="130"/>
      <c r="AH2002" s="130"/>
      <c r="AI2002" s="130"/>
      <c r="AJ2002" s="130"/>
      <c r="AK2002" s="130"/>
      <c r="AL2002" s="130"/>
      <c r="AM2002" s="130"/>
    </row>
    <row r="2003" spans="1:39" ht="20.25" customHeight="1">
      <c r="A2003" s="132">
        <v>2002</v>
      </c>
      <c r="B2003" s="19" t="s">
        <v>6462</v>
      </c>
      <c r="C2003" s="252">
        <v>64039998000</v>
      </c>
      <c r="D2003" s="270" t="s">
        <v>7070</v>
      </c>
      <c r="E2003" s="143" t="str">
        <f t="shared" si="80"/>
        <v>Սպորտային Կոշիկ</v>
      </c>
      <c r="F2003" s="273" t="s">
        <v>3682</v>
      </c>
      <c r="G2003" s="144">
        <f>VLOOKUP(E2003,subcategory!A:B,2,0)</f>
        <v>67</v>
      </c>
      <c r="H2003" s="16" t="s">
        <v>3848</v>
      </c>
      <c r="I2003" s="213">
        <f>VLOOKUP(H2003,gender!A:B,2,0)</f>
        <v>2</v>
      </c>
      <c r="J2003" s="273">
        <v>520</v>
      </c>
      <c r="K2003" s="273">
        <v>800</v>
      </c>
      <c r="L2003" s="273">
        <v>1</v>
      </c>
      <c r="M2003" s="273" t="s">
        <v>7805</v>
      </c>
      <c r="N2003" s="144">
        <f>VLOOKUP(M2003,brand!A:B,2,0)</f>
        <v>769</v>
      </c>
      <c r="O2003" s="144" t="str">
        <f t="shared" si="81"/>
        <v>BANGLADESH</v>
      </c>
      <c r="P2003" s="144">
        <f>VLOOKUP(O2003,country!A:B,2,0)</f>
        <v>7485</v>
      </c>
      <c r="Q2003" s="273" t="s">
        <v>440</v>
      </c>
      <c r="R2003" s="144" t="str">
        <f t="shared" si="79"/>
        <v>Վրան Կաշի, Տակացու Պոլիուրեթան</v>
      </c>
      <c r="S2003" s="144" t="s">
        <v>7295</v>
      </c>
      <c r="T2003" s="144" t="str">
        <f>VLOOKUP(R2003,material!A:B,2,0)</f>
        <v>20-104</v>
      </c>
      <c r="U2003" s="141" t="s">
        <v>7643</v>
      </c>
      <c r="V2003" s="141"/>
      <c r="W2003" s="273">
        <v>37</v>
      </c>
      <c r="X2003" s="141">
        <f>VLOOKUP(W2003,SIZE!A:B,2,0)</f>
        <v>282</v>
      </c>
      <c r="Y2003" s="141">
        <v>59.99</v>
      </c>
      <c r="Z2003" s="141" t="s">
        <v>2103</v>
      </c>
      <c r="AA2003" s="141">
        <f>VLOOKUP(Z2003,COLOR!A:B,2,0)</f>
        <v>23</v>
      </c>
      <c r="AB2003" s="130"/>
      <c r="AC2003" s="130"/>
      <c r="AD2003" s="130"/>
      <c r="AE2003" s="130"/>
      <c r="AF2003" s="130"/>
      <c r="AG2003" s="130"/>
      <c r="AH2003" s="130"/>
      <c r="AI2003" s="130"/>
      <c r="AJ2003" s="130"/>
      <c r="AK2003" s="130"/>
      <c r="AL2003" s="130"/>
      <c r="AM2003" s="130"/>
    </row>
    <row r="2004" spans="1:39" ht="20.25" customHeight="1">
      <c r="A2004" s="132">
        <v>2003</v>
      </c>
      <c r="B2004" s="19" t="s">
        <v>6463</v>
      </c>
      <c r="C2004" s="256">
        <v>64039998000</v>
      </c>
      <c r="D2004" s="268" t="s">
        <v>7071</v>
      </c>
      <c r="E2004" s="143" t="str">
        <f t="shared" si="80"/>
        <v>Կոշիկ</v>
      </c>
      <c r="F2004" s="273" t="s">
        <v>132</v>
      </c>
      <c r="G2004" s="144">
        <f>VLOOKUP(E2004,subcategory!A:B,2,0)</f>
        <v>55</v>
      </c>
      <c r="H2004" s="16" t="s">
        <v>3848</v>
      </c>
      <c r="I2004" s="213">
        <f>VLOOKUP(H2004,gender!A:B,2,0)</f>
        <v>2</v>
      </c>
      <c r="J2004" s="273">
        <v>395</v>
      </c>
      <c r="K2004" s="273">
        <v>590</v>
      </c>
      <c r="L2004" s="273">
        <v>1</v>
      </c>
      <c r="M2004" s="273" t="s">
        <v>7805</v>
      </c>
      <c r="N2004" s="144">
        <f>VLOOKUP(M2004,brand!A:B,2,0)</f>
        <v>769</v>
      </c>
      <c r="O2004" s="144" t="str">
        <f t="shared" si="81"/>
        <v>CHINA</v>
      </c>
      <c r="P2004" s="144">
        <f>VLOOKUP(O2004,country!A:B,2,0)</f>
        <v>7497</v>
      </c>
      <c r="Q2004" s="273" t="s">
        <v>3915</v>
      </c>
      <c r="R2004" s="144" t="str">
        <f t="shared" si="79"/>
        <v>Վրան Կաշի, Տակացու Պոլիուրեթան</v>
      </c>
      <c r="S2004" s="144" t="s">
        <v>7295</v>
      </c>
      <c r="T2004" s="144" t="str">
        <f>VLOOKUP(R2004,material!A:B,2,0)</f>
        <v>20-104</v>
      </c>
      <c r="U2004" s="141" t="s">
        <v>7643</v>
      </c>
      <c r="V2004" s="141"/>
      <c r="W2004" s="273">
        <v>36</v>
      </c>
      <c r="X2004" s="141">
        <f>VLOOKUP(W2004,SIZE!A:B,2,0)</f>
        <v>52</v>
      </c>
      <c r="Y2004" s="141">
        <v>54.99</v>
      </c>
      <c r="Z2004" s="141" t="s">
        <v>1033</v>
      </c>
      <c r="AA2004" s="141">
        <f>VLOOKUP(Z2004,COLOR!A:B,2,0)</f>
        <v>20</v>
      </c>
      <c r="AB2004" s="130"/>
      <c r="AC2004" s="130"/>
      <c r="AD2004" s="130"/>
      <c r="AE2004" s="130"/>
      <c r="AF2004" s="130"/>
      <c r="AG2004" s="130"/>
      <c r="AH2004" s="130"/>
      <c r="AI2004" s="130"/>
      <c r="AJ2004" s="130"/>
      <c r="AK2004" s="130"/>
      <c r="AL2004" s="130"/>
      <c r="AM2004" s="130"/>
    </row>
    <row r="2005" spans="1:39" ht="20.25" customHeight="1">
      <c r="A2005" s="132">
        <v>2004</v>
      </c>
      <c r="B2005" s="19" t="s">
        <v>6464</v>
      </c>
      <c r="C2005" s="250">
        <v>64041990000</v>
      </c>
      <c r="D2005" s="262" t="s">
        <v>6993</v>
      </c>
      <c r="E2005" s="143" t="str">
        <f t="shared" si="80"/>
        <v>Սպորտային Կոշիկ</v>
      </c>
      <c r="F2005" s="276" t="s">
        <v>3682</v>
      </c>
      <c r="G2005" s="144">
        <f>VLOOKUP(E2005,subcategory!A:B,2,0)</f>
        <v>67</v>
      </c>
      <c r="H2005" s="16" t="s">
        <v>3848</v>
      </c>
      <c r="I2005" s="213">
        <f>VLOOKUP(H2005,gender!A:B,2,0)</f>
        <v>2</v>
      </c>
      <c r="J2005" s="273">
        <v>685</v>
      </c>
      <c r="K2005" s="273">
        <v>875</v>
      </c>
      <c r="L2005" s="273">
        <v>1</v>
      </c>
      <c r="M2005" s="273" t="s">
        <v>7805</v>
      </c>
      <c r="N2005" s="144">
        <f>VLOOKUP(M2005,brand!A:B,2,0)</f>
        <v>769</v>
      </c>
      <c r="O2005" s="144" t="str">
        <f t="shared" si="81"/>
        <v>CHINA</v>
      </c>
      <c r="P2005" s="144">
        <f>VLOOKUP(O2005,country!A:B,2,0)</f>
        <v>7497</v>
      </c>
      <c r="Q2005" s="273" t="s">
        <v>3915</v>
      </c>
      <c r="R2005" s="144" t="str">
        <f t="shared" ref="R2005:R2068" si="82">PROPER(S2005)</f>
        <v>Վրան Պոլիոտեքստիլ, Տակացու Պոլիուրեթան</v>
      </c>
      <c r="S2005" s="144" t="s">
        <v>7557</v>
      </c>
      <c r="T2005" s="144" t="str">
        <f>VLOOKUP(R2005,material!A:B,2,0)</f>
        <v>111-104</v>
      </c>
      <c r="U2005" s="141" t="s">
        <v>7643</v>
      </c>
      <c r="V2005" s="141"/>
      <c r="W2005" s="273">
        <v>38</v>
      </c>
      <c r="X2005" s="141">
        <f>VLOOKUP(W2005,SIZE!A:B,2,0)</f>
        <v>64</v>
      </c>
      <c r="Y2005" s="141">
        <v>49.99</v>
      </c>
      <c r="Z2005" s="141" t="s">
        <v>7784</v>
      </c>
      <c r="AA2005" s="141">
        <f>VLOOKUP(Z2005,COLOR!A:B,2,0)</f>
        <v>22</v>
      </c>
      <c r="AB2005" s="130"/>
      <c r="AC2005" s="130"/>
      <c r="AD2005" s="130"/>
      <c r="AE2005" s="130"/>
      <c r="AF2005" s="130"/>
      <c r="AG2005" s="130"/>
      <c r="AH2005" s="130"/>
      <c r="AI2005" s="130"/>
      <c r="AJ2005" s="130"/>
      <c r="AK2005" s="130"/>
      <c r="AL2005" s="130"/>
      <c r="AM2005" s="130"/>
    </row>
    <row r="2006" spans="1:39" ht="20.25" customHeight="1">
      <c r="A2006" s="132">
        <v>2005</v>
      </c>
      <c r="B2006" s="19" t="s">
        <v>6465</v>
      </c>
      <c r="C2006" s="256">
        <v>64039998000</v>
      </c>
      <c r="D2006" s="268" t="s">
        <v>6995</v>
      </c>
      <c r="E2006" s="143" t="str">
        <f t="shared" si="80"/>
        <v>Սանդալ</v>
      </c>
      <c r="F2006" s="273" t="s">
        <v>4308</v>
      </c>
      <c r="G2006" s="144">
        <f>VLOOKUP(E2006,subcategory!A:B,2,0)</f>
        <v>66</v>
      </c>
      <c r="H2006" s="16" t="s">
        <v>3848</v>
      </c>
      <c r="I2006" s="213">
        <f>VLOOKUP(H2006,gender!A:B,2,0)</f>
        <v>2</v>
      </c>
      <c r="J2006" s="273">
        <v>495</v>
      </c>
      <c r="K2006" s="273">
        <v>640</v>
      </c>
      <c r="L2006" s="273">
        <v>1</v>
      </c>
      <c r="M2006" s="273" t="s">
        <v>7805</v>
      </c>
      <c r="N2006" s="144">
        <f>VLOOKUP(M2006,brand!A:B,2,0)</f>
        <v>769</v>
      </c>
      <c r="O2006" s="144" t="str">
        <f t="shared" si="81"/>
        <v>SERBIA</v>
      </c>
      <c r="P2006" s="144">
        <f>VLOOKUP(O2006,country!A:B,2,0)</f>
        <v>1822</v>
      </c>
      <c r="Q2006" s="273" t="s">
        <v>7197</v>
      </c>
      <c r="R2006" s="144" t="str">
        <f t="shared" si="82"/>
        <v>Վրան Կաշի, Տակացու Պոլիուրեթան</v>
      </c>
      <c r="S2006" s="144" t="s">
        <v>7295</v>
      </c>
      <c r="T2006" s="144" t="str">
        <f>VLOOKUP(R2006,material!A:B,2,0)</f>
        <v>20-104</v>
      </c>
      <c r="U2006" s="141" t="s">
        <v>7643</v>
      </c>
      <c r="V2006" s="141"/>
      <c r="W2006" s="273">
        <v>38</v>
      </c>
      <c r="X2006" s="141">
        <f>VLOOKUP(W2006,SIZE!A:B,2,0)</f>
        <v>64</v>
      </c>
      <c r="Y2006" s="141">
        <v>49.99</v>
      </c>
      <c r="Z2006" s="141" t="s">
        <v>1033</v>
      </c>
      <c r="AA2006" s="141">
        <f>VLOOKUP(Z2006,COLOR!A:B,2,0)</f>
        <v>20</v>
      </c>
      <c r="AB2006" s="130"/>
      <c r="AC2006" s="130"/>
      <c r="AD2006" s="130"/>
      <c r="AE2006" s="130"/>
      <c r="AF2006" s="130"/>
      <c r="AG2006" s="130"/>
      <c r="AH2006" s="130"/>
      <c r="AI2006" s="130"/>
      <c r="AJ2006" s="130"/>
      <c r="AK2006" s="130"/>
      <c r="AL2006" s="130"/>
      <c r="AM2006" s="130"/>
    </row>
    <row r="2007" spans="1:39" ht="20.25" customHeight="1">
      <c r="A2007" s="132">
        <v>2006</v>
      </c>
      <c r="B2007" s="19" t="s">
        <v>6466</v>
      </c>
      <c r="C2007" s="252">
        <v>64039998000</v>
      </c>
      <c r="D2007" s="270" t="s">
        <v>6976</v>
      </c>
      <c r="E2007" s="143" t="str">
        <f t="shared" si="80"/>
        <v>Սպորտային Կոշիկ</v>
      </c>
      <c r="F2007" s="273" t="s">
        <v>3682</v>
      </c>
      <c r="G2007" s="144">
        <f>VLOOKUP(E2007,subcategory!A:B,2,0)</f>
        <v>67</v>
      </c>
      <c r="H2007" s="16" t="s">
        <v>3848</v>
      </c>
      <c r="I2007" s="213">
        <f>VLOOKUP(H2007,gender!A:B,2,0)</f>
        <v>2</v>
      </c>
      <c r="J2007" s="273">
        <v>590</v>
      </c>
      <c r="K2007" s="273">
        <v>775</v>
      </c>
      <c r="L2007" s="273">
        <v>1</v>
      </c>
      <c r="M2007" s="273" t="s">
        <v>7805</v>
      </c>
      <c r="N2007" s="144">
        <f>VLOOKUP(M2007,brand!A:B,2,0)</f>
        <v>769</v>
      </c>
      <c r="O2007" s="144" t="str">
        <f t="shared" si="81"/>
        <v>PAKISTAN</v>
      </c>
      <c r="P2007" s="144">
        <f>VLOOKUP(O2007,country!A:B,2,0)</f>
        <v>7550</v>
      </c>
      <c r="Q2007" s="273" t="s">
        <v>2948</v>
      </c>
      <c r="R2007" s="144" t="str">
        <f t="shared" si="82"/>
        <v>Վրան Կաշի, Տակացու Պոլիուրեթան</v>
      </c>
      <c r="S2007" s="144" t="s">
        <v>7295</v>
      </c>
      <c r="T2007" s="144" t="str">
        <f>VLOOKUP(R2007,material!A:B,2,0)</f>
        <v>20-104</v>
      </c>
      <c r="U2007" s="141" t="s">
        <v>7643</v>
      </c>
      <c r="V2007" s="141"/>
      <c r="W2007" s="273">
        <v>39</v>
      </c>
      <c r="X2007" s="141">
        <f>VLOOKUP(W2007,SIZE!A:B,2,0)</f>
        <v>275</v>
      </c>
      <c r="Y2007" s="141">
        <v>54.99</v>
      </c>
      <c r="Z2007" s="141" t="s">
        <v>1105</v>
      </c>
      <c r="AA2007" s="141">
        <f>VLOOKUP(Z2007,COLOR!A:B,2,0)</f>
        <v>16</v>
      </c>
      <c r="AB2007" s="130"/>
      <c r="AC2007" s="130"/>
      <c r="AD2007" s="130"/>
      <c r="AE2007" s="130"/>
      <c r="AF2007" s="130"/>
      <c r="AG2007" s="130"/>
      <c r="AH2007" s="130"/>
      <c r="AI2007" s="130"/>
      <c r="AJ2007" s="130"/>
      <c r="AK2007" s="130"/>
      <c r="AL2007" s="130"/>
      <c r="AM2007" s="130"/>
    </row>
    <row r="2008" spans="1:39" ht="20.25" customHeight="1">
      <c r="A2008" s="132">
        <v>2007</v>
      </c>
      <c r="B2008" s="19" t="s">
        <v>6467</v>
      </c>
      <c r="C2008" s="256">
        <v>64039998000</v>
      </c>
      <c r="D2008" s="268" t="s">
        <v>6983</v>
      </c>
      <c r="E2008" s="143" t="str">
        <f t="shared" si="80"/>
        <v>Սանդալ</v>
      </c>
      <c r="F2008" s="273" t="s">
        <v>4308</v>
      </c>
      <c r="G2008" s="144">
        <f>VLOOKUP(E2008,subcategory!A:B,2,0)</f>
        <v>66</v>
      </c>
      <c r="H2008" s="16" t="s">
        <v>3848</v>
      </c>
      <c r="I2008" s="213">
        <f>VLOOKUP(H2008,gender!A:B,2,0)</f>
        <v>2</v>
      </c>
      <c r="J2008" s="273">
        <v>425</v>
      </c>
      <c r="K2008" s="273">
        <v>640</v>
      </c>
      <c r="L2008" s="273">
        <v>1</v>
      </c>
      <c r="M2008" s="273" t="s">
        <v>7805</v>
      </c>
      <c r="N2008" s="144">
        <f>VLOOKUP(M2008,brand!A:B,2,0)</f>
        <v>769</v>
      </c>
      <c r="O2008" s="144" t="str">
        <f t="shared" si="81"/>
        <v>ITALY</v>
      </c>
      <c r="P2008" s="144">
        <f>VLOOKUP(O2008,country!A:B,2,0)</f>
        <v>1760</v>
      </c>
      <c r="Q2008" s="273" t="s">
        <v>468</v>
      </c>
      <c r="R2008" s="144" t="str">
        <f t="shared" si="82"/>
        <v>Վրան Կաշի, Տակացու Պոլիուրեթան</v>
      </c>
      <c r="S2008" s="144" t="s">
        <v>7295</v>
      </c>
      <c r="T2008" s="144" t="str">
        <f>VLOOKUP(R2008,material!A:B,2,0)</f>
        <v>20-104</v>
      </c>
      <c r="U2008" s="141" t="s">
        <v>7643</v>
      </c>
      <c r="V2008" s="141"/>
      <c r="W2008" s="273">
        <v>39</v>
      </c>
      <c r="X2008" s="141">
        <f>VLOOKUP(W2008,SIZE!A:B,2,0)</f>
        <v>275</v>
      </c>
      <c r="Y2008" s="141">
        <v>49.99</v>
      </c>
      <c r="Z2008" s="141" t="s">
        <v>1033</v>
      </c>
      <c r="AA2008" s="141">
        <f>VLOOKUP(Z2008,COLOR!A:B,2,0)</f>
        <v>20</v>
      </c>
      <c r="AB2008" s="130"/>
      <c r="AC2008" s="130"/>
      <c r="AD2008" s="130"/>
      <c r="AE2008" s="130"/>
      <c r="AF2008" s="130"/>
      <c r="AG2008" s="130"/>
      <c r="AH2008" s="130"/>
      <c r="AI2008" s="130"/>
      <c r="AJ2008" s="130"/>
      <c r="AK2008" s="130"/>
      <c r="AL2008" s="130"/>
      <c r="AM2008" s="130"/>
    </row>
    <row r="2009" spans="1:39" ht="20.25" customHeight="1">
      <c r="A2009" s="132">
        <v>2008</v>
      </c>
      <c r="B2009" s="19" t="s">
        <v>6468</v>
      </c>
      <c r="C2009" s="256">
        <v>64039998000</v>
      </c>
      <c r="D2009" s="268" t="s">
        <v>6986</v>
      </c>
      <c r="E2009" s="143" t="str">
        <f t="shared" si="80"/>
        <v>Կոշիկ</v>
      </c>
      <c r="F2009" s="273" t="s">
        <v>132</v>
      </c>
      <c r="G2009" s="144">
        <f>VLOOKUP(E2009,subcategory!A:B,2,0)</f>
        <v>55</v>
      </c>
      <c r="H2009" s="16" t="s">
        <v>3848</v>
      </c>
      <c r="I2009" s="213">
        <f>VLOOKUP(H2009,gender!A:B,2,0)</f>
        <v>2</v>
      </c>
      <c r="J2009" s="273">
        <v>665</v>
      </c>
      <c r="K2009" s="273">
        <v>920</v>
      </c>
      <c r="L2009" s="273">
        <v>1</v>
      </c>
      <c r="M2009" s="273" t="s">
        <v>7805</v>
      </c>
      <c r="N2009" s="144">
        <f>VLOOKUP(M2009,brand!A:B,2,0)</f>
        <v>769</v>
      </c>
      <c r="O2009" s="144" t="str">
        <f t="shared" si="81"/>
        <v>INDIA</v>
      </c>
      <c r="P2009" s="144">
        <f>VLOOKUP(O2009,country!A:B,2,0)</f>
        <v>7505</v>
      </c>
      <c r="Q2009" s="273" t="s">
        <v>428</v>
      </c>
      <c r="R2009" s="144" t="str">
        <f t="shared" si="82"/>
        <v>Վրան Կաշի, Տակացու Պոլիուրեթան</v>
      </c>
      <c r="S2009" s="144" t="s">
        <v>7295</v>
      </c>
      <c r="T2009" s="144" t="str">
        <f>VLOOKUP(R2009,material!A:B,2,0)</f>
        <v>20-104</v>
      </c>
      <c r="U2009" s="141" t="s">
        <v>7643</v>
      </c>
      <c r="V2009" s="141"/>
      <c r="W2009" s="273">
        <v>38</v>
      </c>
      <c r="X2009" s="141">
        <f>VLOOKUP(W2009,SIZE!A:B,2,0)</f>
        <v>64</v>
      </c>
      <c r="Y2009" s="141">
        <v>49.99</v>
      </c>
      <c r="Z2009" s="141" t="s">
        <v>1105</v>
      </c>
      <c r="AA2009" s="141">
        <f>VLOOKUP(Z2009,COLOR!A:B,2,0)</f>
        <v>16</v>
      </c>
      <c r="AB2009" s="130"/>
      <c r="AC2009" s="130"/>
      <c r="AD2009" s="130"/>
      <c r="AE2009" s="130"/>
      <c r="AF2009" s="130"/>
      <c r="AG2009" s="130"/>
      <c r="AH2009" s="130"/>
      <c r="AI2009" s="130"/>
      <c r="AJ2009" s="130"/>
      <c r="AK2009" s="130"/>
      <c r="AL2009" s="130"/>
      <c r="AM2009" s="130"/>
    </row>
    <row r="2010" spans="1:39" ht="20.25" customHeight="1">
      <c r="A2010" s="132">
        <v>2009</v>
      </c>
      <c r="B2010" s="19" t="s">
        <v>6469</v>
      </c>
      <c r="C2010" s="251">
        <v>64039911000</v>
      </c>
      <c r="D2010" s="262" t="s">
        <v>2475</v>
      </c>
      <c r="E2010" s="143" t="str">
        <f t="shared" si="80"/>
        <v>Բարձրակրունկ Կոշիկ</v>
      </c>
      <c r="F2010" s="273" t="s">
        <v>3973</v>
      </c>
      <c r="G2010" s="144">
        <f>VLOOKUP(E2010,subcategory!A:B,2,0)</f>
        <v>465</v>
      </c>
      <c r="H2010" s="16" t="s">
        <v>3848</v>
      </c>
      <c r="I2010" s="213">
        <f>VLOOKUP(H2010,gender!A:B,2,0)</f>
        <v>2</v>
      </c>
      <c r="J2010" s="273">
        <v>455</v>
      </c>
      <c r="K2010" s="273">
        <v>720</v>
      </c>
      <c r="L2010" s="273">
        <v>1</v>
      </c>
      <c r="M2010" s="273" t="s">
        <v>7805</v>
      </c>
      <c r="N2010" s="144">
        <f>VLOOKUP(M2010,brand!A:B,2,0)</f>
        <v>769</v>
      </c>
      <c r="O2010" s="144" t="str">
        <f t="shared" si="81"/>
        <v>INDIA</v>
      </c>
      <c r="P2010" s="144">
        <f>VLOOKUP(O2010,country!A:B,2,0)</f>
        <v>7505</v>
      </c>
      <c r="Q2010" s="273" t="s">
        <v>428</v>
      </c>
      <c r="R2010" s="144" t="str">
        <f t="shared" si="82"/>
        <v>Վրան Կաշի, Տակացու Պոլիուրեթան</v>
      </c>
      <c r="S2010" s="144" t="s">
        <v>7295</v>
      </c>
      <c r="T2010" s="144" t="str">
        <f>VLOOKUP(R2010,material!A:B,2,0)</f>
        <v>20-104</v>
      </c>
      <c r="U2010" s="141" t="s">
        <v>7643</v>
      </c>
      <c r="V2010" s="141"/>
      <c r="W2010" s="273">
        <v>36</v>
      </c>
      <c r="X2010" s="141">
        <f>VLOOKUP(W2010,SIZE!A:B,2,0)</f>
        <v>52</v>
      </c>
      <c r="Y2010" s="141">
        <v>59.99</v>
      </c>
      <c r="Z2010" s="141" t="s">
        <v>1033</v>
      </c>
      <c r="AA2010" s="141">
        <f>VLOOKUP(Z2010,COLOR!A:B,2,0)</f>
        <v>20</v>
      </c>
      <c r="AB2010" s="130"/>
      <c r="AC2010" s="130"/>
      <c r="AD2010" s="130"/>
      <c r="AE2010" s="130"/>
      <c r="AF2010" s="130"/>
      <c r="AG2010" s="130"/>
      <c r="AH2010" s="130"/>
      <c r="AI2010" s="130"/>
      <c r="AJ2010" s="130"/>
      <c r="AK2010" s="130"/>
      <c r="AL2010" s="130"/>
      <c r="AM2010" s="130"/>
    </row>
    <row r="2011" spans="1:39" ht="20.25" customHeight="1">
      <c r="A2011" s="132">
        <v>2010</v>
      </c>
      <c r="B2011" s="19" t="s">
        <v>6470</v>
      </c>
      <c r="C2011" s="256">
        <v>64039998000</v>
      </c>
      <c r="D2011" s="268" t="s">
        <v>7071</v>
      </c>
      <c r="E2011" s="143" t="str">
        <f t="shared" si="80"/>
        <v>Կոշիկ</v>
      </c>
      <c r="F2011" s="273" t="s">
        <v>132</v>
      </c>
      <c r="G2011" s="144">
        <f>VLOOKUP(E2011,subcategory!A:B,2,0)</f>
        <v>55</v>
      </c>
      <c r="H2011" s="16" t="s">
        <v>3848</v>
      </c>
      <c r="I2011" s="213">
        <f>VLOOKUP(H2011,gender!A:B,2,0)</f>
        <v>2</v>
      </c>
      <c r="J2011" s="273">
        <v>415</v>
      </c>
      <c r="K2011" s="273">
        <v>610</v>
      </c>
      <c r="L2011" s="273">
        <v>1</v>
      </c>
      <c r="M2011" s="273" t="s">
        <v>7805</v>
      </c>
      <c r="N2011" s="144">
        <f>VLOOKUP(M2011,brand!A:B,2,0)</f>
        <v>769</v>
      </c>
      <c r="O2011" s="144" t="str">
        <f t="shared" si="81"/>
        <v>CHINA</v>
      </c>
      <c r="P2011" s="144">
        <f>VLOOKUP(O2011,country!A:B,2,0)</f>
        <v>7497</v>
      </c>
      <c r="Q2011" s="273" t="s">
        <v>3915</v>
      </c>
      <c r="R2011" s="144" t="str">
        <f t="shared" si="82"/>
        <v>Վրան Կաշի, Տակացու Պոլիուրեթան</v>
      </c>
      <c r="S2011" s="144" t="s">
        <v>7295</v>
      </c>
      <c r="T2011" s="144" t="str">
        <f>VLOOKUP(R2011,material!A:B,2,0)</f>
        <v>20-104</v>
      </c>
      <c r="U2011" s="141" t="s">
        <v>7643</v>
      </c>
      <c r="V2011" s="141"/>
      <c r="W2011" s="273">
        <v>37</v>
      </c>
      <c r="X2011" s="141">
        <f>VLOOKUP(W2011,SIZE!A:B,2,0)</f>
        <v>282</v>
      </c>
      <c r="Y2011" s="141">
        <v>54.99</v>
      </c>
      <c r="Z2011" s="141" t="s">
        <v>1071</v>
      </c>
      <c r="AA2011" s="141">
        <f>VLOOKUP(Z2011,COLOR!A:B,2,0)</f>
        <v>12</v>
      </c>
      <c r="AB2011" s="130"/>
      <c r="AC2011" s="130"/>
      <c r="AD2011" s="130"/>
      <c r="AE2011" s="130"/>
      <c r="AF2011" s="130"/>
      <c r="AG2011" s="130"/>
      <c r="AH2011" s="130"/>
      <c r="AI2011" s="130"/>
      <c r="AJ2011" s="130"/>
      <c r="AK2011" s="130"/>
      <c r="AL2011" s="130"/>
      <c r="AM2011" s="130"/>
    </row>
    <row r="2012" spans="1:39" ht="20.25" customHeight="1">
      <c r="A2012" s="132">
        <v>2011</v>
      </c>
      <c r="B2012" s="19" t="s">
        <v>6471</v>
      </c>
      <c r="C2012" s="251">
        <v>64041910000</v>
      </c>
      <c r="D2012" s="262" t="s">
        <v>7072</v>
      </c>
      <c r="E2012" s="143" t="str">
        <f t="shared" si="80"/>
        <v>Հողաթափ</v>
      </c>
      <c r="F2012" s="273" t="s">
        <v>3912</v>
      </c>
      <c r="G2012" s="144">
        <f>VLOOKUP(E2012,subcategory!A:B,2,0)</f>
        <v>310</v>
      </c>
      <c r="H2012" s="16" t="s">
        <v>3848</v>
      </c>
      <c r="I2012" s="213">
        <f>VLOOKUP(H2012,gender!A:B,2,0)</f>
        <v>2</v>
      </c>
      <c r="J2012" s="273">
        <v>370</v>
      </c>
      <c r="K2012" s="273">
        <v>480</v>
      </c>
      <c r="L2012" s="273">
        <v>1</v>
      </c>
      <c r="M2012" s="273" t="s">
        <v>7180</v>
      </c>
      <c r="N2012" s="144">
        <f>VLOOKUP(M2012,brand!A:B,2,0)</f>
        <v>915</v>
      </c>
      <c r="O2012" s="144" t="str">
        <f t="shared" si="81"/>
        <v>ITALY</v>
      </c>
      <c r="P2012" s="144">
        <f>VLOOKUP(O2012,country!A:B,2,0)</f>
        <v>1760</v>
      </c>
      <c r="Q2012" s="273" t="s">
        <v>468</v>
      </c>
      <c r="R2012" s="144" t="str">
        <f t="shared" si="82"/>
        <v xml:space="preserve"> Վրան Տեքստիլ,Տակացու Պոլիուրեթան</v>
      </c>
      <c r="S2012" s="144" t="s">
        <v>7558</v>
      </c>
      <c r="T2012" s="144" t="str">
        <f>VLOOKUP(R2012,material!A:B,2,0)</f>
        <v>69-104</v>
      </c>
      <c r="U2012" s="141" t="s">
        <v>7643</v>
      </c>
      <c r="V2012" s="141"/>
      <c r="W2012" s="273">
        <v>39</v>
      </c>
      <c r="X2012" s="141">
        <f>VLOOKUP(W2012,SIZE!A:B,2,0)</f>
        <v>275</v>
      </c>
      <c r="Y2012" s="141">
        <v>17.989999999999998</v>
      </c>
      <c r="Z2012" s="141" t="s">
        <v>1080</v>
      </c>
      <c r="AA2012" s="141">
        <f>VLOOKUP(Z2012,COLOR!A:B,2,0)</f>
        <v>13</v>
      </c>
      <c r="AB2012" s="130"/>
      <c r="AC2012" s="130"/>
      <c r="AD2012" s="130"/>
      <c r="AE2012" s="130"/>
      <c r="AF2012" s="130"/>
      <c r="AG2012" s="130"/>
      <c r="AH2012" s="130"/>
      <c r="AI2012" s="130"/>
      <c r="AJ2012" s="130"/>
      <c r="AK2012" s="130"/>
      <c r="AL2012" s="130"/>
      <c r="AM2012" s="130"/>
    </row>
    <row r="2013" spans="1:39" ht="20.25" customHeight="1">
      <c r="A2013" s="132">
        <v>2012</v>
      </c>
      <c r="B2013" s="19" t="s">
        <v>6472</v>
      </c>
      <c r="C2013" s="251">
        <v>64041990000</v>
      </c>
      <c r="D2013" s="262" t="s">
        <v>6973</v>
      </c>
      <c r="E2013" s="143" t="str">
        <f t="shared" si="80"/>
        <v>Սաբո</v>
      </c>
      <c r="F2013" s="273" t="s">
        <v>7147</v>
      </c>
      <c r="G2013" s="144">
        <f>VLOOKUP(E2013,subcategory!A:B,2,0)</f>
        <v>65</v>
      </c>
      <c r="H2013" s="16" t="s">
        <v>3848</v>
      </c>
      <c r="I2013" s="213">
        <f>VLOOKUP(H2013,gender!A:B,2,0)</f>
        <v>2</v>
      </c>
      <c r="J2013" s="273">
        <v>460</v>
      </c>
      <c r="K2013" s="273">
        <v>615</v>
      </c>
      <c r="L2013" s="273">
        <v>1</v>
      </c>
      <c r="M2013" s="273" t="s">
        <v>7180</v>
      </c>
      <c r="N2013" s="144">
        <f>VLOOKUP(M2013,brand!A:B,2,0)</f>
        <v>915</v>
      </c>
      <c r="O2013" s="144" t="str">
        <f t="shared" si="81"/>
        <v>ITALY</v>
      </c>
      <c r="P2013" s="144">
        <f>VLOOKUP(O2013,country!A:B,2,0)</f>
        <v>1760</v>
      </c>
      <c r="Q2013" s="273" t="s">
        <v>468</v>
      </c>
      <c r="R2013" s="144" t="str">
        <f t="shared" si="82"/>
        <v xml:space="preserve"> Վրան Տեքստիլ,Տակացու Պոլիուրեթան</v>
      </c>
      <c r="S2013" s="144" t="s">
        <v>7558</v>
      </c>
      <c r="T2013" s="144" t="str">
        <f>VLOOKUP(R2013,material!A:B,2,0)</f>
        <v>69-104</v>
      </c>
      <c r="U2013" s="141" t="s">
        <v>7643</v>
      </c>
      <c r="V2013" s="141"/>
      <c r="W2013" s="273">
        <v>39</v>
      </c>
      <c r="X2013" s="141">
        <f>VLOOKUP(W2013,SIZE!A:B,2,0)</f>
        <v>275</v>
      </c>
      <c r="Y2013" s="141">
        <v>32.99</v>
      </c>
      <c r="Z2013" s="141" t="s">
        <v>7784</v>
      </c>
      <c r="AA2013" s="141">
        <f>VLOOKUP(Z2013,COLOR!A:B,2,0)</f>
        <v>22</v>
      </c>
      <c r="AB2013" s="130"/>
      <c r="AC2013" s="130"/>
      <c r="AD2013" s="130"/>
      <c r="AE2013" s="130"/>
      <c r="AF2013" s="130"/>
      <c r="AG2013" s="130"/>
      <c r="AH2013" s="130"/>
      <c r="AI2013" s="130"/>
      <c r="AJ2013" s="130"/>
      <c r="AK2013" s="130"/>
      <c r="AL2013" s="130"/>
      <c r="AM2013" s="130"/>
    </row>
    <row r="2014" spans="1:39" ht="20.25" customHeight="1">
      <c r="A2014" s="132">
        <v>2013</v>
      </c>
      <c r="B2014" s="19" t="s">
        <v>6473</v>
      </c>
      <c r="C2014" s="252">
        <v>64041990000</v>
      </c>
      <c r="D2014" s="262" t="s">
        <v>6993</v>
      </c>
      <c r="E2014" s="143" t="str">
        <f t="shared" si="80"/>
        <v>Կեդ</v>
      </c>
      <c r="F2014" s="273" t="s">
        <v>7148</v>
      </c>
      <c r="G2014" s="144">
        <f>VLOOKUP(E2014,subcategory!A:B,2,0)</f>
        <v>474</v>
      </c>
      <c r="H2014" s="16" t="s">
        <v>3848</v>
      </c>
      <c r="I2014" s="213">
        <f>VLOOKUP(H2014,gender!A:B,2,0)</f>
        <v>2</v>
      </c>
      <c r="J2014" s="273">
        <v>680</v>
      </c>
      <c r="K2014" s="273">
        <v>870</v>
      </c>
      <c r="L2014" s="273">
        <v>1</v>
      </c>
      <c r="M2014" s="273" t="s">
        <v>7181</v>
      </c>
      <c r="N2014" s="144">
        <f>VLOOKUP(M2014,brand!A:B,2,0)</f>
        <v>916</v>
      </c>
      <c r="O2014" s="144" t="str">
        <f t="shared" si="81"/>
        <v>CHINA</v>
      </c>
      <c r="P2014" s="144">
        <f>VLOOKUP(O2014,country!A:B,2,0)</f>
        <v>7497</v>
      </c>
      <c r="Q2014" s="273" t="s">
        <v>3915</v>
      </c>
      <c r="R2014" s="144" t="str">
        <f t="shared" si="82"/>
        <v xml:space="preserve"> Վրան Տեքստիլ,Տակացու Պոլիուրեթան</v>
      </c>
      <c r="S2014" s="144" t="s">
        <v>7558</v>
      </c>
      <c r="T2014" s="144" t="str">
        <f>VLOOKUP(R2014,material!A:B,2,0)</f>
        <v>69-104</v>
      </c>
      <c r="U2014" s="141" t="s">
        <v>7643</v>
      </c>
      <c r="V2014" s="141"/>
      <c r="W2014" s="273">
        <v>37</v>
      </c>
      <c r="X2014" s="141">
        <f>VLOOKUP(W2014,SIZE!A:B,2,0)</f>
        <v>282</v>
      </c>
      <c r="Y2014" s="141">
        <v>44.99</v>
      </c>
      <c r="Z2014" s="141" t="s">
        <v>1071</v>
      </c>
      <c r="AA2014" s="141">
        <f>VLOOKUP(Z2014,COLOR!A:B,2,0)</f>
        <v>12</v>
      </c>
      <c r="AB2014" s="130"/>
      <c r="AC2014" s="130"/>
      <c r="AD2014" s="130"/>
      <c r="AE2014" s="130"/>
      <c r="AF2014" s="130"/>
      <c r="AG2014" s="130"/>
      <c r="AH2014" s="130"/>
      <c r="AI2014" s="130"/>
      <c r="AJ2014" s="130"/>
      <c r="AK2014" s="130"/>
      <c r="AL2014" s="130"/>
      <c r="AM2014" s="130"/>
    </row>
    <row r="2015" spans="1:39" ht="20.25" customHeight="1">
      <c r="A2015" s="132">
        <v>2014</v>
      </c>
      <c r="B2015" s="19" t="s">
        <v>6474</v>
      </c>
      <c r="C2015" s="252">
        <v>64039998000</v>
      </c>
      <c r="D2015" s="270" t="s">
        <v>6976</v>
      </c>
      <c r="E2015" s="143" t="str">
        <f t="shared" si="80"/>
        <v>Սպորտային Կոշիկ</v>
      </c>
      <c r="F2015" s="273" t="s">
        <v>3682</v>
      </c>
      <c r="G2015" s="144">
        <f>VLOOKUP(E2015,subcategory!A:B,2,0)</f>
        <v>67</v>
      </c>
      <c r="H2015" s="16" t="s">
        <v>3848</v>
      </c>
      <c r="I2015" s="213">
        <f>VLOOKUP(H2015,gender!A:B,2,0)</f>
        <v>2</v>
      </c>
      <c r="J2015" s="273">
        <v>475</v>
      </c>
      <c r="K2015" s="273">
        <v>630</v>
      </c>
      <c r="L2015" s="273">
        <v>1</v>
      </c>
      <c r="M2015" s="273" t="s">
        <v>7182</v>
      </c>
      <c r="N2015" s="144">
        <f>VLOOKUP(M2015,brand!A:B,2,0)</f>
        <v>917</v>
      </c>
      <c r="O2015" s="144" t="str">
        <f t="shared" si="81"/>
        <v>CHINA</v>
      </c>
      <c r="P2015" s="144">
        <f>VLOOKUP(O2015,country!A:B,2,0)</f>
        <v>7497</v>
      </c>
      <c r="Q2015" s="273" t="s">
        <v>3915</v>
      </c>
      <c r="R2015" s="144" t="str">
        <f t="shared" si="82"/>
        <v>Վրան Կաշի, Էթիլեն Վինիլ</v>
      </c>
      <c r="S2015" s="144" t="s">
        <v>7559</v>
      </c>
      <c r="T2015" s="144" t="str">
        <f>VLOOKUP(R2015,material!A:B,2,0)</f>
        <v>20-110</v>
      </c>
      <c r="U2015" s="141" t="s">
        <v>7643</v>
      </c>
      <c r="V2015" s="141"/>
      <c r="W2015" s="273">
        <v>39</v>
      </c>
      <c r="X2015" s="141">
        <f>VLOOKUP(W2015,SIZE!A:B,2,0)</f>
        <v>275</v>
      </c>
      <c r="Y2015" s="141">
        <v>44.99</v>
      </c>
      <c r="Z2015" s="141" t="s">
        <v>1033</v>
      </c>
      <c r="AA2015" s="141">
        <f>VLOOKUP(Z2015,COLOR!A:B,2,0)</f>
        <v>20</v>
      </c>
      <c r="AB2015" s="130"/>
      <c r="AC2015" s="130"/>
      <c r="AD2015" s="130"/>
      <c r="AE2015" s="130"/>
      <c r="AF2015" s="130"/>
      <c r="AG2015" s="130"/>
      <c r="AH2015" s="130"/>
      <c r="AI2015" s="130"/>
      <c r="AJ2015" s="130"/>
      <c r="AK2015" s="130"/>
      <c r="AL2015" s="130"/>
      <c r="AM2015" s="130"/>
    </row>
    <row r="2016" spans="1:39" ht="20.25" customHeight="1">
      <c r="A2016" s="132">
        <v>2015</v>
      </c>
      <c r="B2016" s="19" t="s">
        <v>6475</v>
      </c>
      <c r="C2016" s="250">
        <v>64041990000</v>
      </c>
      <c r="D2016" s="262" t="s">
        <v>6973</v>
      </c>
      <c r="E2016" s="143" t="str">
        <f t="shared" si="80"/>
        <v>Սաբո</v>
      </c>
      <c r="F2016" s="276" t="s">
        <v>7147</v>
      </c>
      <c r="G2016" s="144">
        <f>VLOOKUP(E2016,subcategory!A:B,2,0)</f>
        <v>65</v>
      </c>
      <c r="H2016" s="16" t="s">
        <v>3848</v>
      </c>
      <c r="I2016" s="213">
        <f>VLOOKUP(H2016,gender!A:B,2,0)</f>
        <v>2</v>
      </c>
      <c r="J2016" s="273">
        <v>255</v>
      </c>
      <c r="K2016" s="273">
        <v>335</v>
      </c>
      <c r="L2016" s="273">
        <v>1</v>
      </c>
      <c r="M2016" s="273" t="s">
        <v>7183</v>
      </c>
      <c r="N2016" s="144">
        <f>VLOOKUP(M2016,brand!A:B,2,0)</f>
        <v>918</v>
      </c>
      <c r="O2016" s="144" t="str">
        <f t="shared" si="81"/>
        <v>ITALY</v>
      </c>
      <c r="P2016" s="144">
        <f>VLOOKUP(O2016,country!A:B,2,0)</f>
        <v>1760</v>
      </c>
      <c r="Q2016" s="273" t="s">
        <v>468</v>
      </c>
      <c r="R2016" s="144" t="str">
        <f t="shared" si="82"/>
        <v>Վրան Պոլիոտեքստիլ, Տակացու Պոլիուրեթան</v>
      </c>
      <c r="S2016" s="144" t="s">
        <v>7557</v>
      </c>
      <c r="T2016" s="144" t="str">
        <f>VLOOKUP(R2016,material!A:B,2,0)</f>
        <v>111-104</v>
      </c>
      <c r="U2016" s="141" t="s">
        <v>7643</v>
      </c>
      <c r="V2016" s="141"/>
      <c r="W2016" s="273">
        <v>37</v>
      </c>
      <c r="X2016" s="141">
        <f>VLOOKUP(W2016,SIZE!A:B,2,0)</f>
        <v>282</v>
      </c>
      <c r="Y2016" s="141">
        <v>14.99</v>
      </c>
      <c r="Z2016" s="141" t="s">
        <v>1033</v>
      </c>
      <c r="AA2016" s="141">
        <f>VLOOKUP(Z2016,COLOR!A:B,2,0)</f>
        <v>20</v>
      </c>
      <c r="AB2016" s="130"/>
      <c r="AC2016" s="130"/>
      <c r="AD2016" s="130"/>
      <c r="AE2016" s="130"/>
      <c r="AF2016" s="130"/>
      <c r="AG2016" s="130"/>
      <c r="AH2016" s="130"/>
      <c r="AI2016" s="130"/>
      <c r="AJ2016" s="130"/>
      <c r="AK2016" s="130"/>
      <c r="AL2016" s="130"/>
      <c r="AM2016" s="130"/>
    </row>
    <row r="2017" spans="1:39" ht="20.25" customHeight="1">
      <c r="A2017" s="132">
        <v>2016</v>
      </c>
      <c r="B2017" s="19" t="s">
        <v>6476</v>
      </c>
      <c r="C2017" s="252">
        <v>64029910000</v>
      </c>
      <c r="D2017" s="264" t="s">
        <v>7073</v>
      </c>
      <c r="E2017" s="143" t="str">
        <f t="shared" si="80"/>
        <v>Հողաթափ</v>
      </c>
      <c r="F2017" s="273" t="s">
        <v>3912</v>
      </c>
      <c r="G2017" s="144">
        <f>VLOOKUP(E2017,subcategory!A:B,2,0)</f>
        <v>310</v>
      </c>
      <c r="H2017" s="16" t="s">
        <v>3848</v>
      </c>
      <c r="I2017" s="213">
        <f>VLOOKUP(H2017,gender!A:B,2,0)</f>
        <v>2</v>
      </c>
      <c r="J2017" s="273">
        <v>395</v>
      </c>
      <c r="K2017" s="273">
        <v>510</v>
      </c>
      <c r="L2017" s="273">
        <v>1</v>
      </c>
      <c r="M2017" s="273" t="s">
        <v>7184</v>
      </c>
      <c r="N2017" s="144">
        <f>VLOOKUP(M2017,brand!A:B,2,0)</f>
        <v>919</v>
      </c>
      <c r="O2017" s="144" t="str">
        <f t="shared" si="81"/>
        <v>USA</v>
      </c>
      <c r="P2017" s="144">
        <f>VLOOKUP(O2017,country!A:B,2,0)</f>
        <v>3225</v>
      </c>
      <c r="Q2017" s="273" t="s">
        <v>2881</v>
      </c>
      <c r="R2017" s="144" t="str">
        <f t="shared" si="82"/>
        <v>Ռետին</v>
      </c>
      <c r="S2017" s="144" t="s">
        <v>97</v>
      </c>
      <c r="T2017" s="144">
        <f>VLOOKUP(R2017,material!A:B,2,0)</f>
        <v>41</v>
      </c>
      <c r="U2017" s="141" t="s">
        <v>7643</v>
      </c>
      <c r="V2017" s="141"/>
      <c r="W2017" s="273">
        <v>38</v>
      </c>
      <c r="X2017" s="141">
        <f>VLOOKUP(W2017,SIZE!A:B,2,0)</f>
        <v>64</v>
      </c>
      <c r="Y2017" s="141">
        <v>22.99</v>
      </c>
      <c r="Z2017" s="141" t="s">
        <v>1206</v>
      </c>
      <c r="AA2017" s="141">
        <f>VLOOKUP(Z2017,COLOR!A:B,2,0)</f>
        <v>14</v>
      </c>
      <c r="AB2017" s="130"/>
      <c r="AC2017" s="130"/>
      <c r="AD2017" s="130"/>
      <c r="AE2017" s="130"/>
      <c r="AF2017" s="130"/>
      <c r="AG2017" s="130"/>
      <c r="AH2017" s="130"/>
      <c r="AI2017" s="130"/>
      <c r="AJ2017" s="130"/>
      <c r="AK2017" s="130"/>
      <c r="AL2017" s="130"/>
      <c r="AM2017" s="130"/>
    </row>
    <row r="2018" spans="1:39" ht="20.25" customHeight="1">
      <c r="A2018" s="132">
        <v>2017</v>
      </c>
      <c r="B2018" s="19" t="s">
        <v>6477</v>
      </c>
      <c r="C2018" s="251">
        <v>64041910000</v>
      </c>
      <c r="D2018" s="262" t="s">
        <v>7072</v>
      </c>
      <c r="E2018" s="143" t="str">
        <f t="shared" si="80"/>
        <v>Հողաթափ</v>
      </c>
      <c r="F2018" s="273" t="s">
        <v>3912</v>
      </c>
      <c r="G2018" s="144">
        <f>VLOOKUP(E2018,subcategory!A:B,2,0)</f>
        <v>310</v>
      </c>
      <c r="H2018" s="16" t="s">
        <v>3848</v>
      </c>
      <c r="I2018" s="213">
        <f>VLOOKUP(H2018,gender!A:B,2,0)</f>
        <v>2</v>
      </c>
      <c r="J2018" s="273">
        <v>200</v>
      </c>
      <c r="K2018" s="273">
        <v>335</v>
      </c>
      <c r="L2018" s="273">
        <v>1</v>
      </c>
      <c r="M2018" s="273" t="s">
        <v>7182</v>
      </c>
      <c r="N2018" s="144">
        <f>VLOOKUP(M2018,brand!A:B,2,0)</f>
        <v>917</v>
      </c>
      <c r="O2018" s="144" t="str">
        <f t="shared" si="81"/>
        <v>ITALY</v>
      </c>
      <c r="P2018" s="144">
        <f>VLOOKUP(O2018,country!A:B,2,0)</f>
        <v>1760</v>
      </c>
      <c r="Q2018" s="273" t="s">
        <v>468</v>
      </c>
      <c r="R2018" s="144" t="str">
        <f t="shared" si="82"/>
        <v xml:space="preserve"> Վրան Տեքստիլ,Տակացու Պոլիուրեթան</v>
      </c>
      <c r="S2018" s="144" t="s">
        <v>7558</v>
      </c>
      <c r="T2018" s="144" t="str">
        <f>VLOOKUP(R2018,material!A:B,2,0)</f>
        <v>69-104</v>
      </c>
      <c r="U2018" s="141" t="s">
        <v>7643</v>
      </c>
      <c r="V2018" s="141"/>
      <c r="W2018" s="273">
        <v>36</v>
      </c>
      <c r="X2018" s="141">
        <f>VLOOKUP(W2018,SIZE!A:B,2,0)</f>
        <v>52</v>
      </c>
      <c r="Y2018" s="141">
        <v>27.99</v>
      </c>
      <c r="Z2018" s="141" t="s">
        <v>7784</v>
      </c>
      <c r="AA2018" s="141">
        <f>VLOOKUP(Z2018,COLOR!A:B,2,0)</f>
        <v>22</v>
      </c>
      <c r="AB2018" s="130"/>
      <c r="AC2018" s="130"/>
      <c r="AD2018" s="130"/>
      <c r="AE2018" s="130"/>
      <c r="AF2018" s="130"/>
      <c r="AG2018" s="130"/>
      <c r="AH2018" s="130"/>
      <c r="AI2018" s="130"/>
      <c r="AJ2018" s="130"/>
      <c r="AK2018" s="130"/>
      <c r="AL2018" s="130"/>
      <c r="AM2018" s="130"/>
    </row>
    <row r="2019" spans="1:39" ht="20.25" customHeight="1">
      <c r="A2019" s="132">
        <v>2018</v>
      </c>
      <c r="B2019" s="19" t="s">
        <v>6478</v>
      </c>
      <c r="C2019" s="256">
        <v>64029998000</v>
      </c>
      <c r="D2019" s="268" t="s">
        <v>6989</v>
      </c>
      <c r="E2019" s="143" t="str">
        <f t="shared" si="80"/>
        <v>Սանդալ</v>
      </c>
      <c r="F2019" s="273" t="s">
        <v>4308</v>
      </c>
      <c r="G2019" s="144">
        <f>VLOOKUP(E2019,subcategory!A:B,2,0)</f>
        <v>66</v>
      </c>
      <c r="H2019" s="16" t="s">
        <v>3848</v>
      </c>
      <c r="I2019" s="213">
        <f>VLOOKUP(H2019,gender!A:B,2,0)</f>
        <v>2</v>
      </c>
      <c r="J2019" s="273">
        <v>390</v>
      </c>
      <c r="K2019" s="273">
        <v>520</v>
      </c>
      <c r="L2019" s="273">
        <v>1</v>
      </c>
      <c r="M2019" s="273" t="s">
        <v>7185</v>
      </c>
      <c r="N2019" s="144">
        <f>VLOOKUP(M2019,brand!A:B,2,0)</f>
        <v>920</v>
      </c>
      <c r="O2019" s="144" t="str">
        <f t="shared" si="81"/>
        <v>ITALY</v>
      </c>
      <c r="P2019" s="144">
        <f>VLOOKUP(O2019,country!A:B,2,0)</f>
        <v>1760</v>
      </c>
      <c r="Q2019" s="273" t="s">
        <v>468</v>
      </c>
      <c r="R2019" s="144" t="str">
        <f t="shared" si="82"/>
        <v>Վրան Արհեստական Կաշի, Էթիլեն Վինիլ</v>
      </c>
      <c r="S2019" s="144" t="s">
        <v>7560</v>
      </c>
      <c r="T2019" s="144" t="str">
        <f>VLOOKUP(R2019,material!A:B,2,0)</f>
        <v>7-110</v>
      </c>
      <c r="U2019" s="141" t="s">
        <v>7643</v>
      </c>
      <c r="V2019" s="141"/>
      <c r="W2019" s="273">
        <v>38</v>
      </c>
      <c r="X2019" s="141">
        <f>VLOOKUP(W2019,SIZE!A:B,2,0)</f>
        <v>64</v>
      </c>
      <c r="Y2019" s="141">
        <v>29.99</v>
      </c>
      <c r="Z2019" s="141" t="s">
        <v>1071</v>
      </c>
      <c r="AA2019" s="141">
        <f>VLOOKUP(Z2019,COLOR!A:B,2,0)</f>
        <v>12</v>
      </c>
      <c r="AB2019" s="130"/>
      <c r="AC2019" s="130"/>
      <c r="AD2019" s="130"/>
      <c r="AE2019" s="130"/>
      <c r="AF2019" s="130"/>
      <c r="AG2019" s="130"/>
      <c r="AH2019" s="130"/>
      <c r="AI2019" s="130"/>
      <c r="AJ2019" s="130"/>
      <c r="AK2019" s="130"/>
      <c r="AL2019" s="130"/>
      <c r="AM2019" s="130"/>
    </row>
    <row r="2020" spans="1:39" ht="20.25" customHeight="1">
      <c r="A2020" s="132">
        <v>2019</v>
      </c>
      <c r="B2020" s="19" t="s">
        <v>6479</v>
      </c>
      <c r="C2020" s="252">
        <v>64039998000</v>
      </c>
      <c r="D2020" s="270" t="s">
        <v>6890</v>
      </c>
      <c r="E2020" s="143" t="str">
        <f t="shared" si="80"/>
        <v>Սպորտային Կոշիկ</v>
      </c>
      <c r="F2020" s="273" t="s">
        <v>3682</v>
      </c>
      <c r="G2020" s="144">
        <f>VLOOKUP(E2020,subcategory!A:B,2,0)</f>
        <v>67</v>
      </c>
      <c r="H2020" s="16" t="s">
        <v>3848</v>
      </c>
      <c r="I2020" s="213">
        <f>VLOOKUP(H2020,gender!A:B,2,0)</f>
        <v>2</v>
      </c>
      <c r="J2020" s="273">
        <v>725</v>
      </c>
      <c r="K2020" s="273">
        <v>725</v>
      </c>
      <c r="L2020" s="273">
        <v>1</v>
      </c>
      <c r="M2020" s="273" t="s">
        <v>7186</v>
      </c>
      <c r="N2020" s="144">
        <f>VLOOKUP(M2020,brand!A:B,2,0)</f>
        <v>921</v>
      </c>
      <c r="O2020" s="144" t="str">
        <f t="shared" si="81"/>
        <v>ITALY</v>
      </c>
      <c r="P2020" s="144">
        <f>VLOOKUP(O2020,country!A:B,2,0)</f>
        <v>1760</v>
      </c>
      <c r="Q2020" s="273" t="s">
        <v>468</v>
      </c>
      <c r="R2020" s="144" t="str">
        <f t="shared" si="82"/>
        <v>Վրան Կաշի, Տակացու Ռետին</v>
      </c>
      <c r="S2020" s="144" t="s">
        <v>7294</v>
      </c>
      <c r="T2020" s="144" t="str">
        <f>VLOOKUP(R2020,material!A:B,2,0)</f>
        <v>20-102</v>
      </c>
      <c r="U2020" s="141" t="s">
        <v>7643</v>
      </c>
      <c r="V2020" s="141"/>
      <c r="W2020" s="273">
        <v>38</v>
      </c>
      <c r="X2020" s="141">
        <f>VLOOKUP(W2020,SIZE!A:B,2,0)</f>
        <v>64</v>
      </c>
      <c r="Y2020" s="141">
        <v>89.9</v>
      </c>
      <c r="Z2020" s="141" t="s">
        <v>1057</v>
      </c>
      <c r="AA2020" s="141">
        <f>VLOOKUP(Z2020,COLOR!A:B,2,0)</f>
        <v>5</v>
      </c>
      <c r="AB2020" s="130"/>
      <c r="AC2020" s="130"/>
      <c r="AD2020" s="130"/>
      <c r="AE2020" s="130"/>
      <c r="AF2020" s="130"/>
      <c r="AG2020" s="130"/>
      <c r="AH2020" s="130"/>
      <c r="AI2020" s="130"/>
      <c r="AJ2020" s="130"/>
      <c r="AK2020" s="130"/>
      <c r="AL2020" s="130"/>
      <c r="AM2020" s="130"/>
    </row>
    <row r="2021" spans="1:39" ht="20.25" customHeight="1">
      <c r="A2021" s="132">
        <v>2020</v>
      </c>
      <c r="B2021" s="19" t="s">
        <v>6480</v>
      </c>
      <c r="C2021" s="256">
        <v>64029998000</v>
      </c>
      <c r="D2021" s="268" t="s">
        <v>7074</v>
      </c>
      <c r="E2021" s="143" t="str">
        <f t="shared" si="80"/>
        <v>Սպորտային Կոշիկ</v>
      </c>
      <c r="F2021" s="273" t="s">
        <v>3682</v>
      </c>
      <c r="G2021" s="144">
        <f>VLOOKUP(E2021,subcategory!A:B,2,0)</f>
        <v>67</v>
      </c>
      <c r="H2021" s="16" t="s">
        <v>3848</v>
      </c>
      <c r="I2021" s="213">
        <f>VLOOKUP(H2021,gender!A:B,2,0)</f>
        <v>2</v>
      </c>
      <c r="J2021" s="273">
        <v>685</v>
      </c>
      <c r="K2021" s="273">
        <v>1055</v>
      </c>
      <c r="L2021" s="273">
        <v>1</v>
      </c>
      <c r="M2021" s="273" t="s">
        <v>7167</v>
      </c>
      <c r="N2021" s="144">
        <f>VLOOKUP(M2021,brand!A:B,2,0)</f>
        <v>760</v>
      </c>
      <c r="O2021" s="144" t="str">
        <f t="shared" si="81"/>
        <v>EU</v>
      </c>
      <c r="P2021" s="144">
        <f>VLOOKUP(O2021,country!A:B,2,0)</f>
        <v>9001</v>
      </c>
      <c r="Q2021" s="273" t="s">
        <v>568</v>
      </c>
      <c r="R2021" s="144" t="str">
        <f t="shared" si="82"/>
        <v>Վրան Արհեստական Կաշի, Տակացու Պոլիուրեթան</v>
      </c>
      <c r="S2021" s="144" t="s">
        <v>7298</v>
      </c>
      <c r="T2021" s="144" t="str">
        <f>VLOOKUP(R2021,material!A:B,2,0)</f>
        <v>7-104</v>
      </c>
      <c r="U2021" s="141" t="s">
        <v>7643</v>
      </c>
      <c r="V2021" s="141"/>
      <c r="W2021" s="273">
        <v>39</v>
      </c>
      <c r="X2021" s="141">
        <f>VLOOKUP(W2021,SIZE!A:B,2,0)</f>
        <v>275</v>
      </c>
      <c r="Y2021" s="141">
        <v>39.99</v>
      </c>
      <c r="Z2021" s="141" t="s">
        <v>1033</v>
      </c>
      <c r="AA2021" s="141">
        <f>VLOOKUP(Z2021,COLOR!A:B,2,0)</f>
        <v>20</v>
      </c>
      <c r="AB2021" s="130"/>
      <c r="AC2021" s="130"/>
      <c r="AD2021" s="130"/>
      <c r="AE2021" s="130"/>
      <c r="AF2021" s="130"/>
      <c r="AG2021" s="130"/>
      <c r="AH2021" s="130"/>
      <c r="AI2021" s="130"/>
      <c r="AJ2021" s="130"/>
      <c r="AK2021" s="130"/>
      <c r="AL2021" s="130"/>
      <c r="AM2021" s="130"/>
    </row>
    <row r="2022" spans="1:39" ht="20.25" customHeight="1">
      <c r="A2022" s="132">
        <v>2021</v>
      </c>
      <c r="B2022" s="19" t="s">
        <v>6481</v>
      </c>
      <c r="C2022" s="256">
        <v>64029998000</v>
      </c>
      <c r="D2022" s="268" t="s">
        <v>6989</v>
      </c>
      <c r="E2022" s="143" t="str">
        <f t="shared" si="80"/>
        <v>Սանդալ</v>
      </c>
      <c r="F2022" s="273" t="s">
        <v>4308</v>
      </c>
      <c r="G2022" s="144">
        <f>VLOOKUP(E2022,subcategory!A:B,2,0)</f>
        <v>66</v>
      </c>
      <c r="H2022" s="16" t="s">
        <v>3848</v>
      </c>
      <c r="I2022" s="213">
        <f>VLOOKUP(H2022,gender!A:B,2,0)</f>
        <v>2</v>
      </c>
      <c r="J2022" s="273">
        <v>395</v>
      </c>
      <c r="K2022" s="273">
        <v>580</v>
      </c>
      <c r="L2022" s="273">
        <v>1</v>
      </c>
      <c r="M2022" s="273" t="s">
        <v>7167</v>
      </c>
      <c r="N2022" s="144">
        <f>VLOOKUP(M2022,brand!A:B,2,0)</f>
        <v>760</v>
      </c>
      <c r="O2022" s="144" t="str">
        <f t="shared" si="81"/>
        <v>ITALY</v>
      </c>
      <c r="P2022" s="144">
        <f>VLOOKUP(O2022,country!A:B,2,0)</f>
        <v>1760</v>
      </c>
      <c r="Q2022" s="273" t="s">
        <v>468</v>
      </c>
      <c r="R2022" s="144" t="str">
        <f t="shared" si="82"/>
        <v>Վրան Արհեստական Կաշի, Տակացու Պոլիուրեթան</v>
      </c>
      <c r="S2022" s="144" t="s">
        <v>7298</v>
      </c>
      <c r="T2022" s="144" t="str">
        <f>VLOOKUP(R2022,material!A:B,2,0)</f>
        <v>7-104</v>
      </c>
      <c r="U2022" s="141" t="s">
        <v>7643</v>
      </c>
      <c r="V2022" s="141"/>
      <c r="W2022" s="273">
        <v>39</v>
      </c>
      <c r="X2022" s="141">
        <f>VLOOKUP(W2022,SIZE!A:B,2,0)</f>
        <v>275</v>
      </c>
      <c r="Y2022" s="141">
        <v>44.99</v>
      </c>
      <c r="Z2022" s="141" t="s">
        <v>1071</v>
      </c>
      <c r="AA2022" s="141">
        <f>VLOOKUP(Z2022,COLOR!A:B,2,0)</f>
        <v>12</v>
      </c>
      <c r="AB2022" s="130"/>
      <c r="AC2022" s="130"/>
      <c r="AD2022" s="130"/>
      <c r="AE2022" s="130"/>
      <c r="AF2022" s="130"/>
      <c r="AG2022" s="130"/>
      <c r="AH2022" s="130"/>
      <c r="AI2022" s="130"/>
      <c r="AJ2022" s="130"/>
      <c r="AK2022" s="130"/>
      <c r="AL2022" s="130"/>
      <c r="AM2022" s="130"/>
    </row>
    <row r="2023" spans="1:39" ht="20.25" customHeight="1">
      <c r="A2023" s="132">
        <v>2022</v>
      </c>
      <c r="B2023" s="19" t="s">
        <v>6482</v>
      </c>
      <c r="C2023" s="256">
        <v>64029998000</v>
      </c>
      <c r="D2023" s="268" t="s">
        <v>6931</v>
      </c>
      <c r="E2023" s="143" t="str">
        <f t="shared" si="80"/>
        <v>Կոշիկ</v>
      </c>
      <c r="F2023" s="273" t="s">
        <v>132</v>
      </c>
      <c r="G2023" s="144">
        <f>VLOOKUP(E2023,subcategory!A:B,2,0)</f>
        <v>55</v>
      </c>
      <c r="H2023" s="16" t="s">
        <v>3848</v>
      </c>
      <c r="I2023" s="213">
        <f>VLOOKUP(H2023,gender!A:B,2,0)</f>
        <v>2</v>
      </c>
      <c r="J2023" s="273">
        <v>380</v>
      </c>
      <c r="K2023" s="273">
        <v>560</v>
      </c>
      <c r="L2023" s="273">
        <v>1</v>
      </c>
      <c r="M2023" s="273" t="s">
        <v>7167</v>
      </c>
      <c r="N2023" s="144">
        <f>VLOOKUP(M2023,brand!A:B,2,0)</f>
        <v>760</v>
      </c>
      <c r="O2023" s="144" t="str">
        <f t="shared" si="81"/>
        <v>CHINA</v>
      </c>
      <c r="P2023" s="144">
        <f>VLOOKUP(O2023,country!A:B,2,0)</f>
        <v>7497</v>
      </c>
      <c r="Q2023" s="273" t="s">
        <v>3915</v>
      </c>
      <c r="R2023" s="144" t="str">
        <f t="shared" si="82"/>
        <v>Վրան Արհեստական Կաշի, Տակացու Պոլիուրեթան</v>
      </c>
      <c r="S2023" s="144" t="s">
        <v>7298</v>
      </c>
      <c r="T2023" s="144" t="str">
        <f>VLOOKUP(R2023,material!A:B,2,0)</f>
        <v>7-104</v>
      </c>
      <c r="U2023" s="141" t="s">
        <v>7643</v>
      </c>
      <c r="V2023" s="141"/>
      <c r="W2023" s="273">
        <v>38</v>
      </c>
      <c r="X2023" s="141">
        <f>VLOOKUP(W2023,SIZE!A:B,2,0)</f>
        <v>64</v>
      </c>
      <c r="Y2023" s="141">
        <v>34.99</v>
      </c>
      <c r="Z2023" s="141" t="s">
        <v>1033</v>
      </c>
      <c r="AA2023" s="141">
        <f>VLOOKUP(Z2023,COLOR!A:B,2,0)</f>
        <v>20</v>
      </c>
      <c r="AB2023" s="130"/>
      <c r="AC2023" s="130"/>
      <c r="AD2023" s="130"/>
      <c r="AE2023" s="130"/>
      <c r="AF2023" s="130"/>
      <c r="AG2023" s="130"/>
      <c r="AH2023" s="130"/>
      <c r="AI2023" s="130"/>
      <c r="AJ2023" s="130"/>
      <c r="AK2023" s="130"/>
      <c r="AL2023" s="130"/>
      <c r="AM2023" s="130"/>
    </row>
    <row r="2024" spans="1:39" ht="20.25" customHeight="1">
      <c r="A2024" s="132">
        <v>2023</v>
      </c>
      <c r="B2024" s="19" t="s">
        <v>6483</v>
      </c>
      <c r="C2024" s="256">
        <v>64029998000</v>
      </c>
      <c r="D2024" s="268" t="s">
        <v>6989</v>
      </c>
      <c r="E2024" s="143" t="str">
        <f t="shared" si="80"/>
        <v>Սանդալ</v>
      </c>
      <c r="F2024" s="273" t="s">
        <v>4308</v>
      </c>
      <c r="G2024" s="144">
        <f>VLOOKUP(E2024,subcategory!A:B,2,0)</f>
        <v>66</v>
      </c>
      <c r="H2024" s="16" t="s">
        <v>3848</v>
      </c>
      <c r="I2024" s="213">
        <f>VLOOKUP(H2024,gender!A:B,2,0)</f>
        <v>2</v>
      </c>
      <c r="J2024" s="273">
        <v>280</v>
      </c>
      <c r="K2024" s="273">
        <v>430</v>
      </c>
      <c r="L2024" s="273">
        <v>1</v>
      </c>
      <c r="M2024" s="273" t="s">
        <v>7167</v>
      </c>
      <c r="N2024" s="144">
        <f>VLOOKUP(M2024,brand!A:B,2,0)</f>
        <v>760</v>
      </c>
      <c r="O2024" s="144" t="str">
        <f t="shared" si="81"/>
        <v>ITALY</v>
      </c>
      <c r="P2024" s="144">
        <f>VLOOKUP(O2024,country!A:B,2,0)</f>
        <v>1760</v>
      </c>
      <c r="Q2024" s="273" t="s">
        <v>468</v>
      </c>
      <c r="R2024" s="144" t="str">
        <f t="shared" si="82"/>
        <v>Վրան Արհեստական Կաշի,Քար, Տակացու Պոլիուրեթան</v>
      </c>
      <c r="S2024" s="144" t="s">
        <v>7561</v>
      </c>
      <c r="T2024" s="144" t="str">
        <f>VLOOKUP(R2024,material!A:B,2,0)</f>
        <v>7-104</v>
      </c>
      <c r="U2024" s="141" t="s">
        <v>7643</v>
      </c>
      <c r="V2024" s="141"/>
      <c r="W2024" s="273">
        <v>37</v>
      </c>
      <c r="X2024" s="141">
        <f>VLOOKUP(W2024,SIZE!A:B,2,0)</f>
        <v>282</v>
      </c>
      <c r="Y2024" s="141">
        <v>34.99</v>
      </c>
      <c r="Z2024" s="141" t="s">
        <v>1080</v>
      </c>
      <c r="AA2024" s="141">
        <f>VLOOKUP(Z2024,COLOR!A:B,2,0)</f>
        <v>13</v>
      </c>
      <c r="AB2024" s="130"/>
      <c r="AC2024" s="130"/>
      <c r="AD2024" s="130"/>
      <c r="AE2024" s="130"/>
      <c r="AF2024" s="130"/>
      <c r="AG2024" s="130"/>
      <c r="AH2024" s="130"/>
      <c r="AI2024" s="130"/>
      <c r="AJ2024" s="130"/>
      <c r="AK2024" s="130"/>
      <c r="AL2024" s="130"/>
      <c r="AM2024" s="130"/>
    </row>
    <row r="2025" spans="1:39" ht="20.25" customHeight="1">
      <c r="A2025" s="132">
        <v>2024</v>
      </c>
      <c r="B2025" s="19" t="s">
        <v>6484</v>
      </c>
      <c r="C2025" s="256">
        <v>64029998000</v>
      </c>
      <c r="D2025" s="268" t="s">
        <v>6994</v>
      </c>
      <c r="E2025" s="143" t="str">
        <f t="shared" si="80"/>
        <v>Սանդալ</v>
      </c>
      <c r="F2025" s="273" t="s">
        <v>4308</v>
      </c>
      <c r="G2025" s="144">
        <f>VLOOKUP(E2025,subcategory!A:B,2,0)</f>
        <v>66</v>
      </c>
      <c r="H2025" s="16" t="s">
        <v>3848</v>
      </c>
      <c r="I2025" s="213">
        <f>VLOOKUP(H2025,gender!A:B,2,0)</f>
        <v>2</v>
      </c>
      <c r="J2025" s="273">
        <v>620</v>
      </c>
      <c r="K2025" s="273">
        <v>845</v>
      </c>
      <c r="L2025" s="273">
        <v>1</v>
      </c>
      <c r="M2025" s="273" t="s">
        <v>7167</v>
      </c>
      <c r="N2025" s="144">
        <f>VLOOKUP(M2025,brand!A:B,2,0)</f>
        <v>760</v>
      </c>
      <c r="O2025" s="144" t="str">
        <f t="shared" si="81"/>
        <v>CHINA</v>
      </c>
      <c r="P2025" s="144">
        <f>VLOOKUP(O2025,country!A:B,2,0)</f>
        <v>7497</v>
      </c>
      <c r="Q2025" s="273" t="s">
        <v>3915</v>
      </c>
      <c r="R2025" s="144" t="str">
        <f t="shared" si="82"/>
        <v>Վրան Արհեստական Կաշի,Քար, Տակացու Պոլիուրեթան</v>
      </c>
      <c r="S2025" s="144" t="s">
        <v>7561</v>
      </c>
      <c r="T2025" s="144" t="str">
        <f>VLOOKUP(R2025,material!A:B,2,0)</f>
        <v>7-104</v>
      </c>
      <c r="U2025" s="141" t="s">
        <v>7643</v>
      </c>
      <c r="V2025" s="141"/>
      <c r="W2025" s="273">
        <v>39</v>
      </c>
      <c r="X2025" s="141">
        <f>VLOOKUP(W2025,SIZE!A:B,2,0)</f>
        <v>275</v>
      </c>
      <c r="Y2025" s="141">
        <v>39.99</v>
      </c>
      <c r="Z2025" s="141" t="s">
        <v>2092</v>
      </c>
      <c r="AA2025" s="141">
        <f>VLOOKUP(Z2025,COLOR!A:B,2,0)</f>
        <v>8</v>
      </c>
      <c r="AB2025" s="130"/>
      <c r="AC2025" s="130"/>
      <c r="AD2025" s="130"/>
      <c r="AE2025" s="130"/>
      <c r="AF2025" s="130"/>
      <c r="AG2025" s="130"/>
      <c r="AH2025" s="130"/>
      <c r="AI2025" s="130"/>
      <c r="AJ2025" s="130"/>
      <c r="AK2025" s="130"/>
      <c r="AL2025" s="130"/>
      <c r="AM2025" s="130"/>
    </row>
    <row r="2026" spans="1:39" ht="20.25" customHeight="1">
      <c r="A2026" s="132">
        <v>2025</v>
      </c>
      <c r="B2026" s="19" t="s">
        <v>6485</v>
      </c>
      <c r="C2026" s="256">
        <v>64029998000</v>
      </c>
      <c r="D2026" s="268" t="s">
        <v>6994</v>
      </c>
      <c r="E2026" s="143" t="str">
        <f t="shared" si="80"/>
        <v>Սանդալ</v>
      </c>
      <c r="F2026" s="273" t="s">
        <v>4308</v>
      </c>
      <c r="G2026" s="144">
        <f>VLOOKUP(E2026,subcategory!A:B,2,0)</f>
        <v>66</v>
      </c>
      <c r="H2026" s="16" t="s">
        <v>3848</v>
      </c>
      <c r="I2026" s="213">
        <f>VLOOKUP(H2026,gender!A:B,2,0)</f>
        <v>2</v>
      </c>
      <c r="J2026" s="273">
        <v>295</v>
      </c>
      <c r="K2026" s="273">
        <v>400</v>
      </c>
      <c r="L2026" s="273">
        <v>1</v>
      </c>
      <c r="M2026" s="273" t="s">
        <v>7167</v>
      </c>
      <c r="N2026" s="144">
        <f>VLOOKUP(M2026,brand!A:B,2,0)</f>
        <v>760</v>
      </c>
      <c r="O2026" s="144" t="str">
        <f t="shared" si="81"/>
        <v>CHINA</v>
      </c>
      <c r="P2026" s="144">
        <f>VLOOKUP(O2026,country!A:B,2,0)</f>
        <v>7497</v>
      </c>
      <c r="Q2026" s="273" t="s">
        <v>3915</v>
      </c>
      <c r="R2026" s="144" t="str">
        <f t="shared" si="82"/>
        <v>Վրան Արհեստական Կաշի,Քար, Տակացու Պոլիուրեթան</v>
      </c>
      <c r="S2026" s="144" t="s">
        <v>7561</v>
      </c>
      <c r="T2026" s="144" t="str">
        <f>VLOOKUP(R2026,material!A:B,2,0)</f>
        <v>7-104</v>
      </c>
      <c r="U2026" s="141" t="s">
        <v>7643</v>
      </c>
      <c r="V2026" s="141"/>
      <c r="W2026" s="273">
        <v>38</v>
      </c>
      <c r="X2026" s="141">
        <f>VLOOKUP(W2026,SIZE!A:B,2,0)</f>
        <v>64</v>
      </c>
      <c r="Y2026" s="141">
        <v>29.99</v>
      </c>
      <c r="Z2026" s="141" t="s">
        <v>1033</v>
      </c>
      <c r="AA2026" s="141">
        <f>VLOOKUP(Z2026,COLOR!A:B,2,0)</f>
        <v>20</v>
      </c>
      <c r="AB2026" s="130"/>
      <c r="AC2026" s="130"/>
      <c r="AD2026" s="130"/>
      <c r="AE2026" s="130"/>
      <c r="AF2026" s="130"/>
      <c r="AG2026" s="130"/>
      <c r="AH2026" s="130"/>
      <c r="AI2026" s="130"/>
      <c r="AJ2026" s="130"/>
      <c r="AK2026" s="130"/>
      <c r="AL2026" s="130"/>
      <c r="AM2026" s="130"/>
    </row>
    <row r="2027" spans="1:39" ht="20.25" customHeight="1">
      <c r="A2027" s="132">
        <v>2026</v>
      </c>
      <c r="B2027" s="19" t="s">
        <v>6486</v>
      </c>
      <c r="C2027" s="256">
        <v>64029998000</v>
      </c>
      <c r="D2027" s="268" t="s">
        <v>6989</v>
      </c>
      <c r="E2027" s="143" t="str">
        <f t="shared" si="80"/>
        <v>Սանդալ</v>
      </c>
      <c r="F2027" s="273" t="s">
        <v>4308</v>
      </c>
      <c r="G2027" s="144">
        <f>VLOOKUP(E2027,subcategory!A:B,2,0)</f>
        <v>66</v>
      </c>
      <c r="H2027" s="16" t="s">
        <v>3848</v>
      </c>
      <c r="I2027" s="213">
        <f>VLOOKUP(H2027,gender!A:B,2,0)</f>
        <v>2</v>
      </c>
      <c r="J2027" s="273">
        <v>375</v>
      </c>
      <c r="K2027" s="273">
        <v>440</v>
      </c>
      <c r="L2027" s="273">
        <v>1</v>
      </c>
      <c r="M2027" s="273" t="s">
        <v>7167</v>
      </c>
      <c r="N2027" s="144">
        <f>VLOOKUP(M2027,brand!A:B,2,0)</f>
        <v>760</v>
      </c>
      <c r="O2027" s="144" t="str">
        <f t="shared" si="81"/>
        <v>ITALY</v>
      </c>
      <c r="P2027" s="144">
        <f>VLOOKUP(O2027,country!A:B,2,0)</f>
        <v>1760</v>
      </c>
      <c r="Q2027" s="273" t="s">
        <v>468</v>
      </c>
      <c r="R2027" s="144" t="str">
        <f t="shared" si="82"/>
        <v>Վրան Արհեստական Կաշի,Քար, Տակացու Պոլիուրեթան</v>
      </c>
      <c r="S2027" s="144" t="s">
        <v>7561</v>
      </c>
      <c r="T2027" s="144" t="str">
        <f>VLOOKUP(R2027,material!A:B,2,0)</f>
        <v>7-104</v>
      </c>
      <c r="U2027" s="141" t="s">
        <v>7643</v>
      </c>
      <c r="V2027" s="141"/>
      <c r="W2027" s="273">
        <v>37</v>
      </c>
      <c r="X2027" s="141">
        <f>VLOOKUP(W2027,SIZE!A:B,2,0)</f>
        <v>282</v>
      </c>
      <c r="Y2027" s="141">
        <v>34.99</v>
      </c>
      <c r="Z2027" s="141" t="s">
        <v>1080</v>
      </c>
      <c r="AA2027" s="141">
        <f>VLOOKUP(Z2027,COLOR!A:B,2,0)</f>
        <v>13</v>
      </c>
      <c r="AB2027" s="130"/>
      <c r="AC2027" s="130"/>
      <c r="AD2027" s="130"/>
      <c r="AE2027" s="130"/>
      <c r="AF2027" s="130"/>
      <c r="AG2027" s="130"/>
      <c r="AH2027" s="130"/>
      <c r="AI2027" s="130"/>
      <c r="AJ2027" s="130"/>
      <c r="AK2027" s="130"/>
      <c r="AL2027" s="130"/>
      <c r="AM2027" s="130"/>
    </row>
    <row r="2028" spans="1:39" ht="20.25" customHeight="1">
      <c r="A2028" s="132">
        <v>2027</v>
      </c>
      <c r="B2028" s="19" t="s">
        <v>6487</v>
      </c>
      <c r="C2028" s="251">
        <v>64041990000</v>
      </c>
      <c r="D2028" s="262" t="s">
        <v>6973</v>
      </c>
      <c r="E2028" s="143" t="str">
        <f t="shared" si="80"/>
        <v>Սանդալ</v>
      </c>
      <c r="F2028" s="273" t="s">
        <v>4308</v>
      </c>
      <c r="G2028" s="144">
        <f>VLOOKUP(E2028,subcategory!A:B,2,0)</f>
        <v>66</v>
      </c>
      <c r="H2028" s="16" t="s">
        <v>3848</v>
      </c>
      <c r="I2028" s="213">
        <f>VLOOKUP(H2028,gender!A:B,2,0)</f>
        <v>2</v>
      </c>
      <c r="J2028" s="273">
        <v>460</v>
      </c>
      <c r="K2028" s="273">
        <v>590</v>
      </c>
      <c r="L2028" s="273">
        <v>1</v>
      </c>
      <c r="M2028" s="273" t="s">
        <v>7167</v>
      </c>
      <c r="N2028" s="144">
        <f>VLOOKUP(M2028,brand!A:B,2,0)</f>
        <v>760</v>
      </c>
      <c r="O2028" s="144" t="str">
        <f t="shared" si="81"/>
        <v>CHINA</v>
      </c>
      <c r="P2028" s="144">
        <f>VLOOKUP(O2028,country!A:B,2,0)</f>
        <v>7497</v>
      </c>
      <c r="Q2028" s="273" t="s">
        <v>3915</v>
      </c>
      <c r="R2028" s="144" t="str">
        <f t="shared" si="82"/>
        <v xml:space="preserve"> Վրան Տեքստիլ,Տակացու Պոլիուրեթան</v>
      </c>
      <c r="S2028" s="144" t="s">
        <v>7558</v>
      </c>
      <c r="T2028" s="144" t="str">
        <f>VLOOKUP(R2028,material!A:B,2,0)</f>
        <v>69-104</v>
      </c>
      <c r="U2028" s="141" t="s">
        <v>7643</v>
      </c>
      <c r="V2028" s="141"/>
      <c r="W2028" s="273">
        <v>37</v>
      </c>
      <c r="X2028" s="141">
        <f>VLOOKUP(W2028,SIZE!A:B,2,0)</f>
        <v>282</v>
      </c>
      <c r="Y2028" s="141">
        <v>29.99</v>
      </c>
      <c r="Z2028" s="141" t="s">
        <v>1052</v>
      </c>
      <c r="AA2028" s="141">
        <f>VLOOKUP(Z2028,COLOR!A:B,2,0)</f>
        <v>3</v>
      </c>
      <c r="AB2028" s="130"/>
      <c r="AC2028" s="130"/>
      <c r="AD2028" s="130"/>
      <c r="AE2028" s="130"/>
      <c r="AF2028" s="130"/>
      <c r="AG2028" s="130"/>
      <c r="AH2028" s="130"/>
      <c r="AI2028" s="130"/>
      <c r="AJ2028" s="130"/>
      <c r="AK2028" s="130"/>
      <c r="AL2028" s="130"/>
      <c r="AM2028" s="130"/>
    </row>
    <row r="2029" spans="1:39" ht="20.25" customHeight="1">
      <c r="A2029" s="132">
        <v>2028</v>
      </c>
      <c r="B2029" s="19" t="s">
        <v>6488</v>
      </c>
      <c r="C2029" s="256">
        <v>64029998000</v>
      </c>
      <c r="D2029" s="268" t="s">
        <v>6931</v>
      </c>
      <c r="E2029" s="143" t="str">
        <f t="shared" si="80"/>
        <v>Կոշիկ</v>
      </c>
      <c r="F2029" s="273" t="s">
        <v>132</v>
      </c>
      <c r="G2029" s="144">
        <f>VLOOKUP(E2029,subcategory!A:B,2,0)</f>
        <v>55</v>
      </c>
      <c r="H2029" s="16" t="s">
        <v>3848</v>
      </c>
      <c r="I2029" s="213">
        <f>VLOOKUP(H2029,gender!A:B,2,0)</f>
        <v>2</v>
      </c>
      <c r="J2029" s="273">
        <v>200</v>
      </c>
      <c r="K2029" s="273">
        <v>390</v>
      </c>
      <c r="L2029" s="273">
        <v>1</v>
      </c>
      <c r="M2029" s="273" t="s">
        <v>7167</v>
      </c>
      <c r="N2029" s="144">
        <f>VLOOKUP(M2029,brand!A:B,2,0)</f>
        <v>760</v>
      </c>
      <c r="O2029" s="144" t="str">
        <f t="shared" si="81"/>
        <v>CHINA</v>
      </c>
      <c r="P2029" s="144">
        <f>VLOOKUP(O2029,country!A:B,2,0)</f>
        <v>7497</v>
      </c>
      <c r="Q2029" s="273" t="s">
        <v>3915</v>
      </c>
      <c r="R2029" s="144" t="str">
        <f t="shared" si="82"/>
        <v>Վրան Արհեստական Կաշի, Տակացու Պոլիուրեթան</v>
      </c>
      <c r="S2029" s="144" t="s">
        <v>7298</v>
      </c>
      <c r="T2029" s="144" t="str">
        <f>VLOOKUP(R2029,material!A:B,2,0)</f>
        <v>7-104</v>
      </c>
      <c r="U2029" s="141" t="s">
        <v>7643</v>
      </c>
      <c r="V2029" s="141"/>
      <c r="W2029" s="273">
        <v>37</v>
      </c>
      <c r="X2029" s="141">
        <f>VLOOKUP(W2029,SIZE!A:B,2,0)</f>
        <v>282</v>
      </c>
      <c r="Y2029" s="141">
        <v>24.99</v>
      </c>
      <c r="Z2029" s="141" t="s">
        <v>1059</v>
      </c>
      <c r="AA2029" s="141">
        <f>VLOOKUP(Z2029,COLOR!A:B,2,0)</f>
        <v>1</v>
      </c>
      <c r="AB2029" s="130"/>
      <c r="AC2029" s="130"/>
      <c r="AD2029" s="130"/>
      <c r="AE2029" s="130"/>
      <c r="AF2029" s="130"/>
      <c r="AG2029" s="130"/>
      <c r="AH2029" s="130"/>
      <c r="AI2029" s="130"/>
      <c r="AJ2029" s="130"/>
      <c r="AK2029" s="130"/>
      <c r="AL2029" s="130"/>
      <c r="AM2029" s="130"/>
    </row>
    <row r="2030" spans="1:39" ht="20.25" customHeight="1">
      <c r="A2030" s="132">
        <v>2029</v>
      </c>
      <c r="B2030" s="19" t="s">
        <v>6489</v>
      </c>
      <c r="C2030" s="256">
        <v>64029998000</v>
      </c>
      <c r="D2030" s="268" t="s">
        <v>6994</v>
      </c>
      <c r="E2030" s="143" t="str">
        <f t="shared" si="80"/>
        <v>Սանդալ</v>
      </c>
      <c r="F2030" s="273" t="s">
        <v>4308</v>
      </c>
      <c r="G2030" s="144">
        <f>VLOOKUP(E2030,subcategory!A:B,2,0)</f>
        <v>66</v>
      </c>
      <c r="H2030" s="16" t="s">
        <v>3848</v>
      </c>
      <c r="I2030" s="213">
        <f>VLOOKUP(H2030,gender!A:B,2,0)</f>
        <v>2</v>
      </c>
      <c r="J2030" s="273">
        <v>495</v>
      </c>
      <c r="K2030" s="273">
        <v>610</v>
      </c>
      <c r="L2030" s="273">
        <v>1</v>
      </c>
      <c r="M2030" s="273" t="s">
        <v>7167</v>
      </c>
      <c r="N2030" s="144">
        <f>VLOOKUP(M2030,brand!A:B,2,0)</f>
        <v>760</v>
      </c>
      <c r="O2030" s="144" t="str">
        <f t="shared" si="81"/>
        <v>CHINA</v>
      </c>
      <c r="P2030" s="144">
        <f>VLOOKUP(O2030,country!A:B,2,0)</f>
        <v>7497</v>
      </c>
      <c r="Q2030" s="273" t="s">
        <v>3915</v>
      </c>
      <c r="R2030" s="144" t="str">
        <f t="shared" si="82"/>
        <v>Վրան Արհեստական Կաշի, Տակացու Պոլիուրեթան</v>
      </c>
      <c r="S2030" s="144" t="s">
        <v>7298</v>
      </c>
      <c r="T2030" s="144" t="str">
        <f>VLOOKUP(R2030,material!A:B,2,0)</f>
        <v>7-104</v>
      </c>
      <c r="U2030" s="141" t="s">
        <v>7643</v>
      </c>
      <c r="V2030" s="141"/>
      <c r="W2030" s="273">
        <v>39</v>
      </c>
      <c r="X2030" s="141">
        <f>VLOOKUP(W2030,SIZE!A:B,2,0)</f>
        <v>275</v>
      </c>
      <c r="Y2030" s="141">
        <v>39.99</v>
      </c>
      <c r="Z2030" s="141" t="s">
        <v>1033</v>
      </c>
      <c r="AA2030" s="141">
        <f>VLOOKUP(Z2030,COLOR!A:B,2,0)</f>
        <v>20</v>
      </c>
      <c r="AB2030" s="130"/>
      <c r="AC2030" s="130"/>
      <c r="AD2030" s="130"/>
      <c r="AE2030" s="130"/>
      <c r="AF2030" s="130"/>
      <c r="AG2030" s="130"/>
      <c r="AH2030" s="130"/>
      <c r="AI2030" s="130"/>
      <c r="AJ2030" s="130"/>
      <c r="AK2030" s="130"/>
      <c r="AL2030" s="130"/>
      <c r="AM2030" s="130"/>
    </row>
    <row r="2031" spans="1:39" ht="20.25" customHeight="1">
      <c r="A2031" s="132">
        <v>2030</v>
      </c>
      <c r="B2031" s="19" t="s">
        <v>6490</v>
      </c>
      <c r="C2031" s="256">
        <v>64029998000</v>
      </c>
      <c r="D2031" s="268" t="s">
        <v>7075</v>
      </c>
      <c r="E2031" s="143" t="str">
        <f t="shared" si="80"/>
        <v>Ճտքավոր Կոշիկ</v>
      </c>
      <c r="F2031" s="273" t="s">
        <v>7120</v>
      </c>
      <c r="G2031" s="144">
        <f>VLOOKUP(E2031,subcategory!A:B,2,0)</f>
        <v>476</v>
      </c>
      <c r="H2031" s="16" t="s">
        <v>3848</v>
      </c>
      <c r="I2031" s="213">
        <f>VLOOKUP(H2031,gender!A:B,2,0)</f>
        <v>2</v>
      </c>
      <c r="J2031" s="273">
        <v>630</v>
      </c>
      <c r="K2031" s="273">
        <v>1030</v>
      </c>
      <c r="L2031" s="273">
        <v>1</v>
      </c>
      <c r="M2031" s="273" t="s">
        <v>7167</v>
      </c>
      <c r="N2031" s="144">
        <f>VLOOKUP(M2031,brand!A:B,2,0)</f>
        <v>760</v>
      </c>
      <c r="O2031" s="144" t="str">
        <f t="shared" si="81"/>
        <v>CHINA</v>
      </c>
      <c r="P2031" s="144">
        <f>VLOOKUP(O2031,country!A:B,2,0)</f>
        <v>7497</v>
      </c>
      <c r="Q2031" s="273" t="s">
        <v>3915</v>
      </c>
      <c r="R2031" s="144" t="str">
        <f t="shared" si="82"/>
        <v>Վրան Արհեստական Կաշի, Տակացու Պոլիուրեթան</v>
      </c>
      <c r="S2031" s="144" t="s">
        <v>7298</v>
      </c>
      <c r="T2031" s="144" t="str">
        <f>VLOOKUP(R2031,material!A:B,2,0)</f>
        <v>7-104</v>
      </c>
      <c r="U2031" s="141" t="s">
        <v>7643</v>
      </c>
      <c r="V2031" s="141"/>
      <c r="W2031" s="273">
        <v>37</v>
      </c>
      <c r="X2031" s="141">
        <f>VLOOKUP(W2031,SIZE!A:B,2,0)</f>
        <v>282</v>
      </c>
      <c r="Y2031" s="141">
        <v>39.99</v>
      </c>
      <c r="Z2031" s="141" t="s">
        <v>2103</v>
      </c>
      <c r="AA2031" s="141">
        <f>VLOOKUP(Z2031,COLOR!A:B,2,0)</f>
        <v>23</v>
      </c>
      <c r="AB2031" s="130"/>
      <c r="AC2031" s="130"/>
      <c r="AD2031" s="130"/>
      <c r="AE2031" s="130"/>
      <c r="AF2031" s="130"/>
      <c r="AG2031" s="130"/>
      <c r="AH2031" s="130"/>
      <c r="AI2031" s="130"/>
      <c r="AJ2031" s="130"/>
      <c r="AK2031" s="130"/>
      <c r="AL2031" s="130"/>
      <c r="AM2031" s="130"/>
    </row>
    <row r="2032" spans="1:39" ht="20.25" customHeight="1">
      <c r="A2032" s="132">
        <v>2031</v>
      </c>
      <c r="B2032" s="19" t="s">
        <v>6491</v>
      </c>
      <c r="C2032" s="256">
        <v>64029998000</v>
      </c>
      <c r="D2032" s="268" t="s">
        <v>2467</v>
      </c>
      <c r="E2032" s="143" t="str">
        <f t="shared" si="80"/>
        <v>Սանդալ</v>
      </c>
      <c r="F2032" s="273" t="s">
        <v>4308</v>
      </c>
      <c r="G2032" s="144">
        <f>VLOOKUP(E2032,subcategory!A:B,2,0)</f>
        <v>66</v>
      </c>
      <c r="H2032" s="16" t="s">
        <v>3848</v>
      </c>
      <c r="I2032" s="213">
        <f>VLOOKUP(H2032,gender!A:B,2,0)</f>
        <v>2</v>
      </c>
      <c r="J2032" s="273">
        <v>525</v>
      </c>
      <c r="K2032" s="273">
        <v>695</v>
      </c>
      <c r="L2032" s="273">
        <v>1</v>
      </c>
      <c r="M2032" s="273" t="s">
        <v>7169</v>
      </c>
      <c r="N2032" s="144">
        <f>VLOOKUP(M2032,brand!A:B,2,0)</f>
        <v>905</v>
      </c>
      <c r="O2032" s="144" t="str">
        <f t="shared" si="81"/>
        <v>EU</v>
      </c>
      <c r="P2032" s="144">
        <f>VLOOKUP(O2032,country!A:B,2,0)</f>
        <v>9001</v>
      </c>
      <c r="Q2032" s="273" t="s">
        <v>568</v>
      </c>
      <c r="R2032" s="144" t="str">
        <f t="shared" si="82"/>
        <v>Վրան Արհեստական Կաշի, Տակացու Պոլիուրեթան</v>
      </c>
      <c r="S2032" s="144" t="s">
        <v>7298</v>
      </c>
      <c r="T2032" s="144" t="str">
        <f>VLOOKUP(R2032,material!A:B,2,0)</f>
        <v>7-104</v>
      </c>
      <c r="U2032" s="141" t="s">
        <v>7643</v>
      </c>
      <c r="V2032" s="141"/>
      <c r="W2032" s="273">
        <v>39</v>
      </c>
      <c r="X2032" s="141">
        <f>VLOOKUP(W2032,SIZE!A:B,2,0)</f>
        <v>275</v>
      </c>
      <c r="Y2032" s="141">
        <v>49.99</v>
      </c>
      <c r="Z2032" s="141" t="s">
        <v>2103</v>
      </c>
      <c r="AA2032" s="141">
        <f>VLOOKUP(Z2032,COLOR!A:B,2,0)</f>
        <v>23</v>
      </c>
      <c r="AB2032" s="130"/>
      <c r="AC2032" s="130"/>
      <c r="AD2032" s="130"/>
      <c r="AE2032" s="130"/>
      <c r="AF2032" s="130"/>
      <c r="AG2032" s="130"/>
      <c r="AH2032" s="130"/>
      <c r="AI2032" s="130"/>
      <c r="AJ2032" s="130"/>
      <c r="AK2032" s="130"/>
      <c r="AL2032" s="130"/>
      <c r="AM2032" s="130"/>
    </row>
    <row r="2033" spans="1:39" ht="20.25" customHeight="1">
      <c r="A2033" s="132">
        <v>2032</v>
      </c>
      <c r="B2033" s="19" t="s">
        <v>6492</v>
      </c>
      <c r="C2033" s="256">
        <v>64029931000</v>
      </c>
      <c r="D2033" s="268" t="s">
        <v>2456</v>
      </c>
      <c r="E2033" s="143" t="str">
        <f t="shared" si="80"/>
        <v>Բարձրակրունկ Կոշիկ</v>
      </c>
      <c r="F2033" s="273" t="s">
        <v>3973</v>
      </c>
      <c r="G2033" s="144">
        <f>VLOOKUP(E2033,subcategory!A:B,2,0)</f>
        <v>465</v>
      </c>
      <c r="H2033" s="16" t="s">
        <v>3848</v>
      </c>
      <c r="I2033" s="213">
        <f>VLOOKUP(H2033,gender!A:B,2,0)</f>
        <v>2</v>
      </c>
      <c r="J2033" s="273">
        <v>465</v>
      </c>
      <c r="K2033" s="273">
        <v>755</v>
      </c>
      <c r="L2033" s="273">
        <v>1</v>
      </c>
      <c r="M2033" s="273" t="s">
        <v>7169</v>
      </c>
      <c r="N2033" s="144">
        <f>VLOOKUP(M2033,brand!A:B,2,0)</f>
        <v>905</v>
      </c>
      <c r="O2033" s="144" t="str">
        <f t="shared" si="81"/>
        <v>EU</v>
      </c>
      <c r="P2033" s="144">
        <f>VLOOKUP(O2033,country!A:B,2,0)</f>
        <v>9001</v>
      </c>
      <c r="Q2033" s="273" t="s">
        <v>568</v>
      </c>
      <c r="R2033" s="144" t="str">
        <f t="shared" si="82"/>
        <v>Վրան Արհեստական Կաշի, Տակացու Պոլիուրեթան</v>
      </c>
      <c r="S2033" s="144" t="s">
        <v>7298</v>
      </c>
      <c r="T2033" s="144" t="str">
        <f>VLOOKUP(R2033,material!A:B,2,0)</f>
        <v>7-104</v>
      </c>
      <c r="U2033" s="141" t="s">
        <v>7643</v>
      </c>
      <c r="V2033" s="141"/>
      <c r="W2033" s="273">
        <v>39</v>
      </c>
      <c r="X2033" s="141">
        <f>VLOOKUP(W2033,SIZE!A:B,2,0)</f>
        <v>275</v>
      </c>
      <c r="Y2033" s="141">
        <v>69.989999999999995</v>
      </c>
      <c r="Z2033" s="141" t="s">
        <v>2103</v>
      </c>
      <c r="AA2033" s="141">
        <f>VLOOKUP(Z2033,COLOR!A:B,2,0)</f>
        <v>23</v>
      </c>
      <c r="AB2033" s="130"/>
      <c r="AC2033" s="130"/>
      <c r="AD2033" s="130"/>
      <c r="AE2033" s="130"/>
      <c r="AF2033" s="130"/>
      <c r="AG2033" s="130"/>
      <c r="AH2033" s="130"/>
      <c r="AI2033" s="130"/>
      <c r="AJ2033" s="130"/>
      <c r="AK2033" s="130"/>
      <c r="AL2033" s="130"/>
      <c r="AM2033" s="130"/>
    </row>
    <row r="2034" spans="1:39" ht="20.25" customHeight="1">
      <c r="A2034" s="132">
        <v>2033</v>
      </c>
      <c r="B2034" s="19" t="s">
        <v>6493</v>
      </c>
      <c r="C2034" s="256">
        <v>64029998000</v>
      </c>
      <c r="D2034" s="268" t="s">
        <v>6994</v>
      </c>
      <c r="E2034" s="143" t="str">
        <f t="shared" si="80"/>
        <v>Սանդալ</v>
      </c>
      <c r="F2034" s="273" t="s">
        <v>4308</v>
      </c>
      <c r="G2034" s="144">
        <f>VLOOKUP(E2034,subcategory!A:B,2,0)</f>
        <v>66</v>
      </c>
      <c r="H2034" s="16" t="s">
        <v>3848</v>
      </c>
      <c r="I2034" s="213">
        <f>VLOOKUP(H2034,gender!A:B,2,0)</f>
        <v>2</v>
      </c>
      <c r="J2034" s="273">
        <v>410</v>
      </c>
      <c r="K2034" s="273">
        <v>600</v>
      </c>
      <c r="L2034" s="273">
        <v>1</v>
      </c>
      <c r="M2034" s="273" t="s">
        <v>7187</v>
      </c>
      <c r="N2034" s="144">
        <f>VLOOKUP(M2034,brand!A:B,2,0)</f>
        <v>922</v>
      </c>
      <c r="O2034" s="144" t="str">
        <f t="shared" si="81"/>
        <v>CHINA</v>
      </c>
      <c r="P2034" s="144">
        <f>VLOOKUP(O2034,country!A:B,2,0)</f>
        <v>7497</v>
      </c>
      <c r="Q2034" s="273" t="s">
        <v>3915</v>
      </c>
      <c r="R2034" s="144" t="str">
        <f t="shared" si="82"/>
        <v>Վրան Արհեստական Կաշի, Տակացու Պոլիուրեթան</v>
      </c>
      <c r="S2034" s="144" t="s">
        <v>7298</v>
      </c>
      <c r="T2034" s="144" t="str">
        <f>VLOOKUP(R2034,material!A:B,2,0)</f>
        <v>7-104</v>
      </c>
      <c r="U2034" s="141" t="s">
        <v>7643</v>
      </c>
      <c r="V2034" s="141"/>
      <c r="W2034" s="273">
        <v>37</v>
      </c>
      <c r="X2034" s="141">
        <f>VLOOKUP(W2034,SIZE!A:B,2,0)</f>
        <v>282</v>
      </c>
      <c r="Y2034" s="141">
        <v>39.99</v>
      </c>
      <c r="Z2034" s="141" t="s">
        <v>1033</v>
      </c>
      <c r="AA2034" s="141">
        <f>VLOOKUP(Z2034,COLOR!A:B,2,0)</f>
        <v>20</v>
      </c>
      <c r="AB2034" s="130"/>
      <c r="AC2034" s="130"/>
      <c r="AD2034" s="130"/>
      <c r="AE2034" s="130"/>
      <c r="AF2034" s="130"/>
      <c r="AG2034" s="130"/>
      <c r="AH2034" s="130"/>
      <c r="AI2034" s="130"/>
      <c r="AJ2034" s="130"/>
      <c r="AK2034" s="130"/>
      <c r="AL2034" s="130"/>
      <c r="AM2034" s="130"/>
    </row>
    <row r="2035" spans="1:39" ht="20.25" customHeight="1">
      <c r="A2035" s="132">
        <v>2034</v>
      </c>
      <c r="B2035" s="19" t="s">
        <v>6494</v>
      </c>
      <c r="C2035" s="256">
        <v>64029998000</v>
      </c>
      <c r="D2035" s="268" t="s">
        <v>7076</v>
      </c>
      <c r="E2035" s="143" t="str">
        <f t="shared" si="80"/>
        <v>Կոշիկ</v>
      </c>
      <c r="F2035" s="273" t="s">
        <v>132</v>
      </c>
      <c r="G2035" s="144">
        <f>VLOOKUP(E2035,subcategory!A:B,2,0)</f>
        <v>55</v>
      </c>
      <c r="H2035" s="16" t="s">
        <v>3848</v>
      </c>
      <c r="I2035" s="213">
        <f>VLOOKUP(H2035,gender!A:B,2,0)</f>
        <v>2</v>
      </c>
      <c r="J2035" s="273">
        <v>265</v>
      </c>
      <c r="K2035" s="273">
        <v>485</v>
      </c>
      <c r="L2035" s="273">
        <v>1</v>
      </c>
      <c r="M2035" s="273" t="s">
        <v>7188</v>
      </c>
      <c r="N2035" s="144">
        <f>VLOOKUP(M2035,brand!A:B,2,0)</f>
        <v>923</v>
      </c>
      <c r="O2035" s="144" t="str">
        <f t="shared" si="81"/>
        <v>PAKISTAN</v>
      </c>
      <c r="P2035" s="144">
        <f>VLOOKUP(O2035,country!A:B,2,0)</f>
        <v>7550</v>
      </c>
      <c r="Q2035" s="273" t="s">
        <v>2948</v>
      </c>
      <c r="R2035" s="144" t="str">
        <f t="shared" si="82"/>
        <v>Վրան Արհեստական Կաշի, Տակացու Պոլիուրեթան</v>
      </c>
      <c r="S2035" s="144" t="s">
        <v>7298</v>
      </c>
      <c r="T2035" s="144" t="str">
        <f>VLOOKUP(R2035,material!A:B,2,0)</f>
        <v>7-104</v>
      </c>
      <c r="U2035" s="141" t="s">
        <v>7643</v>
      </c>
      <c r="V2035" s="141"/>
      <c r="W2035" s="273">
        <v>37</v>
      </c>
      <c r="X2035" s="141">
        <f>VLOOKUP(W2035,SIZE!A:B,2,0)</f>
        <v>282</v>
      </c>
      <c r="Y2035" s="141">
        <v>39.99</v>
      </c>
      <c r="Z2035" s="141" t="s">
        <v>1033</v>
      </c>
      <c r="AA2035" s="141">
        <f>VLOOKUP(Z2035,COLOR!A:B,2,0)</f>
        <v>20</v>
      </c>
      <c r="AB2035" s="130"/>
      <c r="AC2035" s="130"/>
      <c r="AD2035" s="130"/>
      <c r="AE2035" s="130"/>
      <c r="AF2035" s="130"/>
      <c r="AG2035" s="130"/>
      <c r="AH2035" s="130"/>
      <c r="AI2035" s="130"/>
      <c r="AJ2035" s="130"/>
      <c r="AK2035" s="130"/>
      <c r="AL2035" s="130"/>
      <c r="AM2035" s="130"/>
    </row>
    <row r="2036" spans="1:39" ht="20.25" customHeight="1">
      <c r="A2036" s="132">
        <v>2035</v>
      </c>
      <c r="B2036" s="19" t="s">
        <v>6495</v>
      </c>
      <c r="C2036" s="256">
        <v>64029931000</v>
      </c>
      <c r="D2036" s="268" t="s">
        <v>6990</v>
      </c>
      <c r="E2036" s="143" t="str">
        <f t="shared" si="80"/>
        <v>Բարձրակրունկ Կոշիկ</v>
      </c>
      <c r="F2036" s="273" t="s">
        <v>3973</v>
      </c>
      <c r="G2036" s="144">
        <f>VLOOKUP(E2036,subcategory!A:B,2,0)</f>
        <v>465</v>
      </c>
      <c r="H2036" s="16" t="s">
        <v>3848</v>
      </c>
      <c r="I2036" s="213">
        <f>VLOOKUP(H2036,gender!A:B,2,0)</f>
        <v>2</v>
      </c>
      <c r="J2036" s="273">
        <v>795</v>
      </c>
      <c r="K2036" s="273">
        <v>975</v>
      </c>
      <c r="L2036" s="273">
        <v>1</v>
      </c>
      <c r="M2036" s="273" t="s">
        <v>7167</v>
      </c>
      <c r="N2036" s="144">
        <f>VLOOKUP(M2036,brand!A:B,2,0)</f>
        <v>760</v>
      </c>
      <c r="O2036" s="144" t="str">
        <f t="shared" si="81"/>
        <v>CHINA</v>
      </c>
      <c r="P2036" s="144">
        <f>VLOOKUP(O2036,country!A:B,2,0)</f>
        <v>7497</v>
      </c>
      <c r="Q2036" s="273" t="s">
        <v>3915</v>
      </c>
      <c r="R2036" s="144" t="str">
        <f t="shared" si="82"/>
        <v>Վրան Արհեստական Կաշի,Կտոր, Տակացու Ռետին</v>
      </c>
      <c r="S2036" s="144" t="s">
        <v>7562</v>
      </c>
      <c r="T2036" s="144" t="str">
        <f>VLOOKUP(R2036,material!A:B,2,0)</f>
        <v>7-25-102</v>
      </c>
      <c r="U2036" s="141" t="s">
        <v>7643</v>
      </c>
      <c r="V2036" s="141"/>
      <c r="W2036" s="273">
        <v>40</v>
      </c>
      <c r="X2036" s="141">
        <f>VLOOKUP(W2036,SIZE!A:B,2,0)</f>
        <v>79</v>
      </c>
      <c r="Y2036" s="141">
        <v>39.99</v>
      </c>
      <c r="Z2036" s="141" t="s">
        <v>2103</v>
      </c>
      <c r="AA2036" s="141">
        <f>VLOOKUP(Z2036,COLOR!A:B,2,0)</f>
        <v>23</v>
      </c>
      <c r="AB2036" s="130"/>
      <c r="AC2036" s="130"/>
      <c r="AD2036" s="130"/>
      <c r="AE2036" s="130"/>
      <c r="AF2036" s="130"/>
      <c r="AG2036" s="130"/>
      <c r="AH2036" s="130"/>
      <c r="AI2036" s="130"/>
      <c r="AJ2036" s="130"/>
      <c r="AK2036" s="130"/>
      <c r="AL2036" s="130"/>
      <c r="AM2036" s="130"/>
    </row>
    <row r="2037" spans="1:39" ht="20.25" customHeight="1">
      <c r="A2037" s="132">
        <v>2036</v>
      </c>
      <c r="B2037" s="19" t="s">
        <v>6496</v>
      </c>
      <c r="C2037" s="251">
        <v>64039911000</v>
      </c>
      <c r="D2037" s="262" t="s">
        <v>2475</v>
      </c>
      <c r="E2037" s="143" t="str">
        <f t="shared" si="80"/>
        <v>Բարձրակրունկ Կոշիկ</v>
      </c>
      <c r="F2037" s="273" t="s">
        <v>3973</v>
      </c>
      <c r="G2037" s="144">
        <f>VLOOKUP(E2037,subcategory!A:B,2,0)</f>
        <v>465</v>
      </c>
      <c r="H2037" s="16" t="s">
        <v>3848</v>
      </c>
      <c r="I2037" s="213">
        <f>VLOOKUP(H2037,gender!A:B,2,0)</f>
        <v>2</v>
      </c>
      <c r="J2037" s="273">
        <v>495</v>
      </c>
      <c r="K2037" s="273">
        <v>800</v>
      </c>
      <c r="L2037" s="273">
        <v>1</v>
      </c>
      <c r="M2037" s="273" t="s">
        <v>7805</v>
      </c>
      <c r="N2037" s="144">
        <f>VLOOKUP(M2037,brand!A:B,2,0)</f>
        <v>769</v>
      </c>
      <c r="O2037" s="144" t="str">
        <f t="shared" si="81"/>
        <v>INDIA</v>
      </c>
      <c r="P2037" s="144">
        <f>VLOOKUP(O2037,country!A:B,2,0)</f>
        <v>7505</v>
      </c>
      <c r="Q2037" s="273" t="s">
        <v>428</v>
      </c>
      <c r="R2037" s="144" t="str">
        <f t="shared" si="82"/>
        <v>Վրան Կաշի, Տակացու Պոլիուրեթան</v>
      </c>
      <c r="S2037" s="144" t="s">
        <v>7295</v>
      </c>
      <c r="T2037" s="144" t="str">
        <f>VLOOKUP(R2037,material!A:B,2,0)</f>
        <v>20-104</v>
      </c>
      <c r="U2037" s="141" t="s">
        <v>7643</v>
      </c>
      <c r="V2037" s="141"/>
      <c r="W2037" s="273">
        <v>37</v>
      </c>
      <c r="X2037" s="141">
        <f>VLOOKUP(W2037,SIZE!A:B,2,0)</f>
        <v>282</v>
      </c>
      <c r="Y2037" s="141">
        <v>39.99</v>
      </c>
      <c r="Z2037" s="141" t="s">
        <v>1033</v>
      </c>
      <c r="AA2037" s="141">
        <f>VLOOKUP(Z2037,COLOR!A:B,2,0)</f>
        <v>20</v>
      </c>
      <c r="AB2037" s="130"/>
      <c r="AC2037" s="130"/>
      <c r="AD2037" s="130"/>
      <c r="AE2037" s="130"/>
      <c r="AF2037" s="130"/>
      <c r="AG2037" s="130"/>
      <c r="AH2037" s="130"/>
      <c r="AI2037" s="130"/>
      <c r="AJ2037" s="130"/>
      <c r="AK2037" s="130"/>
      <c r="AL2037" s="130"/>
      <c r="AM2037" s="130"/>
    </row>
    <row r="2038" spans="1:39" ht="20.25" customHeight="1">
      <c r="A2038" s="132">
        <v>2037</v>
      </c>
      <c r="B2038" s="19" t="s">
        <v>6497</v>
      </c>
      <c r="C2038" s="251">
        <v>64039911000</v>
      </c>
      <c r="D2038" s="262" t="s">
        <v>2475</v>
      </c>
      <c r="E2038" s="143" t="str">
        <f t="shared" si="80"/>
        <v>Բարձրակրունկ Կոշիկ</v>
      </c>
      <c r="F2038" s="273" t="s">
        <v>3973</v>
      </c>
      <c r="G2038" s="144">
        <f>VLOOKUP(E2038,subcategory!A:B,2,0)</f>
        <v>465</v>
      </c>
      <c r="H2038" s="16" t="s">
        <v>3848</v>
      </c>
      <c r="I2038" s="213">
        <f>VLOOKUP(H2038,gender!A:B,2,0)</f>
        <v>2</v>
      </c>
      <c r="J2038" s="273">
        <v>590</v>
      </c>
      <c r="K2038" s="273">
        <v>830</v>
      </c>
      <c r="L2038" s="273">
        <v>1</v>
      </c>
      <c r="M2038" s="273" t="s">
        <v>7805</v>
      </c>
      <c r="N2038" s="144">
        <f>VLOOKUP(M2038,brand!A:B,2,0)</f>
        <v>769</v>
      </c>
      <c r="O2038" s="144" t="str">
        <f t="shared" si="81"/>
        <v>ITALY</v>
      </c>
      <c r="P2038" s="144">
        <f>VLOOKUP(O2038,country!A:B,2,0)</f>
        <v>1760</v>
      </c>
      <c r="Q2038" s="273" t="s">
        <v>468</v>
      </c>
      <c r="R2038" s="144" t="str">
        <f t="shared" si="82"/>
        <v>Վրան Կաշի, Տակացու Պոլիուրեթան</v>
      </c>
      <c r="S2038" s="144" t="s">
        <v>7295</v>
      </c>
      <c r="T2038" s="144" t="str">
        <f>VLOOKUP(R2038,material!A:B,2,0)</f>
        <v>20-104</v>
      </c>
      <c r="U2038" s="141" t="s">
        <v>7643</v>
      </c>
      <c r="V2038" s="141"/>
      <c r="W2038" s="273">
        <v>39</v>
      </c>
      <c r="X2038" s="141">
        <f>VLOOKUP(W2038,SIZE!A:B,2,0)</f>
        <v>275</v>
      </c>
      <c r="Y2038" s="141">
        <v>59.99</v>
      </c>
      <c r="Z2038" s="141" t="s">
        <v>1058</v>
      </c>
      <c r="AA2038" s="141">
        <f>VLOOKUP(Z2038,COLOR!A:B,2,0)</f>
        <v>9</v>
      </c>
      <c r="AB2038" s="130"/>
      <c r="AC2038" s="130"/>
      <c r="AD2038" s="130"/>
      <c r="AE2038" s="130"/>
      <c r="AF2038" s="130"/>
      <c r="AG2038" s="130"/>
      <c r="AH2038" s="130"/>
      <c r="AI2038" s="130"/>
      <c r="AJ2038" s="130"/>
      <c r="AK2038" s="130"/>
      <c r="AL2038" s="130"/>
      <c r="AM2038" s="130"/>
    </row>
    <row r="2039" spans="1:39" ht="20.25" customHeight="1">
      <c r="A2039" s="132">
        <v>2038</v>
      </c>
      <c r="B2039" s="19" t="s">
        <v>6498</v>
      </c>
      <c r="C2039" s="251">
        <v>64039911000</v>
      </c>
      <c r="D2039" s="262" t="s">
        <v>7077</v>
      </c>
      <c r="E2039" s="143" t="str">
        <f t="shared" si="80"/>
        <v>Բարձրակրունկ Կոշիկ</v>
      </c>
      <c r="F2039" s="273" t="s">
        <v>3973</v>
      </c>
      <c r="G2039" s="144">
        <f>VLOOKUP(E2039,subcategory!A:B,2,0)</f>
        <v>465</v>
      </c>
      <c r="H2039" s="16" t="s">
        <v>3848</v>
      </c>
      <c r="I2039" s="213">
        <f>VLOOKUP(H2039,gender!A:B,2,0)</f>
        <v>2</v>
      </c>
      <c r="J2039" s="273">
        <v>725</v>
      </c>
      <c r="K2039" s="273">
        <v>910</v>
      </c>
      <c r="L2039" s="273">
        <v>1</v>
      </c>
      <c r="M2039" s="273" t="s">
        <v>7805</v>
      </c>
      <c r="N2039" s="144">
        <f>VLOOKUP(M2039,brand!A:B,2,0)</f>
        <v>769</v>
      </c>
      <c r="O2039" s="144" t="str">
        <f t="shared" si="81"/>
        <v>CHINA</v>
      </c>
      <c r="P2039" s="144">
        <f>VLOOKUP(O2039,country!A:B,2,0)</f>
        <v>7497</v>
      </c>
      <c r="Q2039" s="273" t="s">
        <v>3915</v>
      </c>
      <c r="R2039" s="144" t="str">
        <f t="shared" si="82"/>
        <v>Վրան Կաշի, Տակացու Ռետին</v>
      </c>
      <c r="S2039" s="144" t="s">
        <v>7294</v>
      </c>
      <c r="T2039" s="144" t="str">
        <f>VLOOKUP(R2039,material!A:B,2,0)</f>
        <v>20-102</v>
      </c>
      <c r="U2039" s="141" t="s">
        <v>7643</v>
      </c>
      <c r="V2039" s="141"/>
      <c r="W2039" s="273">
        <v>38</v>
      </c>
      <c r="X2039" s="141">
        <f>VLOOKUP(W2039,SIZE!A:B,2,0)</f>
        <v>64</v>
      </c>
      <c r="Y2039" s="141">
        <v>49.99</v>
      </c>
      <c r="Z2039" s="141" t="s">
        <v>2088</v>
      </c>
      <c r="AA2039" s="141">
        <f>VLOOKUP(Z2039,COLOR!A:B,2,0)</f>
        <v>7</v>
      </c>
      <c r="AB2039" s="130"/>
      <c r="AC2039" s="130"/>
      <c r="AD2039" s="130"/>
      <c r="AE2039" s="130"/>
      <c r="AF2039" s="130"/>
      <c r="AG2039" s="130"/>
      <c r="AH2039" s="130"/>
      <c r="AI2039" s="130"/>
      <c r="AJ2039" s="130"/>
      <c r="AK2039" s="130"/>
      <c r="AL2039" s="130"/>
      <c r="AM2039" s="130"/>
    </row>
    <row r="2040" spans="1:39" ht="20.25" customHeight="1">
      <c r="A2040" s="132">
        <v>2039</v>
      </c>
      <c r="B2040" s="19" t="s">
        <v>6499</v>
      </c>
      <c r="C2040" s="256">
        <v>64039998000</v>
      </c>
      <c r="D2040" s="268" t="s">
        <v>6995</v>
      </c>
      <c r="E2040" s="143" t="str">
        <f t="shared" si="80"/>
        <v>Սանդալ</v>
      </c>
      <c r="F2040" s="273" t="s">
        <v>4308</v>
      </c>
      <c r="G2040" s="144">
        <f>VLOOKUP(E2040,subcategory!A:B,2,0)</f>
        <v>66</v>
      </c>
      <c r="H2040" s="16" t="s">
        <v>3848</v>
      </c>
      <c r="I2040" s="213">
        <f>VLOOKUP(H2040,gender!A:B,2,0)</f>
        <v>2</v>
      </c>
      <c r="J2040" s="273">
        <v>310</v>
      </c>
      <c r="K2040" s="273">
        <v>630</v>
      </c>
      <c r="L2040" s="273">
        <v>1</v>
      </c>
      <c r="M2040" s="273" t="s">
        <v>7805</v>
      </c>
      <c r="N2040" s="144">
        <f>VLOOKUP(M2040,brand!A:B,2,0)</f>
        <v>769</v>
      </c>
      <c r="O2040" s="144" t="str">
        <f t="shared" si="81"/>
        <v>INDIA</v>
      </c>
      <c r="P2040" s="144">
        <f>VLOOKUP(O2040,country!A:B,2,0)</f>
        <v>7505</v>
      </c>
      <c r="Q2040" s="273" t="s">
        <v>428</v>
      </c>
      <c r="R2040" s="144" t="str">
        <f t="shared" si="82"/>
        <v>Վրան Կաշի, Էթիլեն, Վինիլ</v>
      </c>
      <c r="S2040" s="144" t="s">
        <v>7563</v>
      </c>
      <c r="T2040" s="144" t="str">
        <f>VLOOKUP(R2040,material!A:B,2,0)</f>
        <v>20-110</v>
      </c>
      <c r="U2040" s="141" t="s">
        <v>7643</v>
      </c>
      <c r="V2040" s="141"/>
      <c r="W2040" s="273">
        <v>39</v>
      </c>
      <c r="X2040" s="141">
        <f>VLOOKUP(W2040,SIZE!A:B,2,0)</f>
        <v>275</v>
      </c>
      <c r="Y2040" s="141">
        <v>39.99</v>
      </c>
      <c r="Z2040" s="141" t="s">
        <v>1071</v>
      </c>
      <c r="AA2040" s="141">
        <f>VLOOKUP(Z2040,COLOR!A:B,2,0)</f>
        <v>12</v>
      </c>
      <c r="AB2040" s="130"/>
      <c r="AC2040" s="130"/>
      <c r="AD2040" s="130"/>
      <c r="AE2040" s="130"/>
      <c r="AF2040" s="130"/>
      <c r="AG2040" s="130"/>
      <c r="AH2040" s="130"/>
      <c r="AI2040" s="130"/>
      <c r="AJ2040" s="130"/>
      <c r="AK2040" s="130"/>
      <c r="AL2040" s="130"/>
      <c r="AM2040" s="130"/>
    </row>
    <row r="2041" spans="1:39" ht="20.25" customHeight="1">
      <c r="A2041" s="132">
        <v>2040</v>
      </c>
      <c r="B2041" s="19" t="s">
        <v>6500</v>
      </c>
      <c r="C2041" s="252">
        <v>64041990000</v>
      </c>
      <c r="D2041" s="270" t="s">
        <v>6980</v>
      </c>
      <c r="E2041" s="143" t="str">
        <f t="shared" si="80"/>
        <v>Բարձրակրունկ Կոշիկ</v>
      </c>
      <c r="F2041" s="273" t="s">
        <v>3973</v>
      </c>
      <c r="G2041" s="144">
        <f>VLOOKUP(E2041,subcategory!A:B,2,0)</f>
        <v>465</v>
      </c>
      <c r="H2041" s="16" t="s">
        <v>3848</v>
      </c>
      <c r="I2041" s="213">
        <f>VLOOKUP(H2041,gender!A:B,2,0)</f>
        <v>2</v>
      </c>
      <c r="J2041" s="273">
        <v>480</v>
      </c>
      <c r="K2041" s="273">
        <v>755</v>
      </c>
      <c r="L2041" s="273">
        <v>1</v>
      </c>
      <c r="M2041" s="273" t="s">
        <v>7805</v>
      </c>
      <c r="N2041" s="144">
        <f>VLOOKUP(M2041,brand!A:B,2,0)</f>
        <v>769</v>
      </c>
      <c r="O2041" s="144" t="str">
        <f t="shared" si="81"/>
        <v>CHINA</v>
      </c>
      <c r="P2041" s="144">
        <f>VLOOKUP(O2041,country!A:B,2,0)</f>
        <v>7497</v>
      </c>
      <c r="Q2041" s="273" t="s">
        <v>3915</v>
      </c>
      <c r="R2041" s="144" t="str">
        <f t="shared" si="82"/>
        <v>Վրան Տեքստիլ,Քար, Տակացու Ռետին</v>
      </c>
      <c r="S2041" s="144" t="s">
        <v>7564</v>
      </c>
      <c r="T2041" s="144" t="str">
        <f>VLOOKUP(R2041,material!A:B,2,0)</f>
        <v>69-105-102</v>
      </c>
      <c r="U2041" s="141" t="s">
        <v>7643</v>
      </c>
      <c r="V2041" s="141"/>
      <c r="W2041" s="273">
        <v>40</v>
      </c>
      <c r="X2041" s="141">
        <f>VLOOKUP(W2041,SIZE!A:B,2,0)</f>
        <v>79</v>
      </c>
      <c r="Y2041" s="141">
        <v>49.99</v>
      </c>
      <c r="Z2041" s="141" t="s">
        <v>1033</v>
      </c>
      <c r="AA2041" s="141">
        <f>VLOOKUP(Z2041,COLOR!A:B,2,0)</f>
        <v>20</v>
      </c>
      <c r="AB2041" s="130"/>
      <c r="AC2041" s="130"/>
      <c r="AD2041" s="130"/>
      <c r="AE2041" s="130"/>
      <c r="AF2041" s="130"/>
      <c r="AG2041" s="130"/>
      <c r="AH2041" s="130"/>
      <c r="AI2041" s="130"/>
      <c r="AJ2041" s="130"/>
      <c r="AK2041" s="130"/>
      <c r="AL2041" s="130"/>
      <c r="AM2041" s="130"/>
    </row>
    <row r="2042" spans="1:39" ht="20.25" customHeight="1">
      <c r="A2042" s="132">
        <v>2041</v>
      </c>
      <c r="B2042" s="19" t="s">
        <v>6501</v>
      </c>
      <c r="C2042" s="256">
        <v>64029998000</v>
      </c>
      <c r="D2042" s="268" t="s">
        <v>2466</v>
      </c>
      <c r="E2042" s="143" t="str">
        <f t="shared" si="80"/>
        <v>Սանդալ</v>
      </c>
      <c r="F2042" s="273" t="s">
        <v>4308</v>
      </c>
      <c r="G2042" s="144">
        <f>VLOOKUP(E2042,subcategory!A:B,2,0)</f>
        <v>66</v>
      </c>
      <c r="H2042" s="16" t="s">
        <v>3848</v>
      </c>
      <c r="I2042" s="213">
        <f>VLOOKUP(H2042,gender!A:B,2,0)</f>
        <v>2</v>
      </c>
      <c r="J2042" s="273">
        <v>335</v>
      </c>
      <c r="K2042" s="273">
        <v>535</v>
      </c>
      <c r="L2042" s="273">
        <v>1</v>
      </c>
      <c r="M2042" s="273" t="s">
        <v>7805</v>
      </c>
      <c r="N2042" s="144">
        <f>VLOOKUP(M2042,brand!A:B,2,0)</f>
        <v>769</v>
      </c>
      <c r="O2042" s="144" t="str">
        <f t="shared" si="81"/>
        <v>EU</v>
      </c>
      <c r="P2042" s="144">
        <f>VLOOKUP(O2042,country!A:B,2,0)</f>
        <v>9001</v>
      </c>
      <c r="Q2042" s="273" t="s">
        <v>568</v>
      </c>
      <c r="R2042" s="144" t="str">
        <f t="shared" si="82"/>
        <v>Վրան Արհեստական Կաշի, Տակացու Ռետին</v>
      </c>
      <c r="S2042" s="144" t="s">
        <v>7307</v>
      </c>
      <c r="T2042" s="144" t="str">
        <f>VLOOKUP(R2042,material!A:B,2,0)</f>
        <v>7-102</v>
      </c>
      <c r="U2042" s="141" t="s">
        <v>7643</v>
      </c>
      <c r="V2042" s="141"/>
      <c r="W2042" s="273">
        <v>37</v>
      </c>
      <c r="X2042" s="141">
        <f>VLOOKUP(W2042,SIZE!A:B,2,0)</f>
        <v>282</v>
      </c>
      <c r="Y2042" s="141">
        <v>49.99</v>
      </c>
      <c r="Z2042" s="141" t="s">
        <v>7784</v>
      </c>
      <c r="AA2042" s="141">
        <f>VLOOKUP(Z2042,COLOR!A:B,2,0)</f>
        <v>22</v>
      </c>
      <c r="AB2042" s="130"/>
      <c r="AC2042" s="130"/>
      <c r="AD2042" s="130"/>
      <c r="AE2042" s="130"/>
      <c r="AF2042" s="130"/>
      <c r="AG2042" s="130"/>
      <c r="AH2042" s="130"/>
      <c r="AI2042" s="130"/>
      <c r="AJ2042" s="130"/>
      <c r="AK2042" s="130"/>
      <c r="AL2042" s="130"/>
      <c r="AM2042" s="130"/>
    </row>
    <row r="2043" spans="1:39" ht="20.25" customHeight="1">
      <c r="A2043" s="132">
        <v>2042</v>
      </c>
      <c r="B2043" s="19" t="s">
        <v>6502</v>
      </c>
      <c r="C2043" s="256">
        <v>64029998000</v>
      </c>
      <c r="D2043" s="268" t="s">
        <v>7078</v>
      </c>
      <c r="E2043" s="143" t="str">
        <f t="shared" si="80"/>
        <v>Կոշիկ</v>
      </c>
      <c r="F2043" s="273" t="s">
        <v>132</v>
      </c>
      <c r="G2043" s="144">
        <f>VLOOKUP(E2043,subcategory!A:B,2,0)</f>
        <v>55</v>
      </c>
      <c r="H2043" s="16" t="s">
        <v>3848</v>
      </c>
      <c r="I2043" s="213">
        <f>VLOOKUP(H2043,gender!A:B,2,0)</f>
        <v>2</v>
      </c>
      <c r="J2043" s="273">
        <v>365</v>
      </c>
      <c r="K2043" s="273">
        <v>570</v>
      </c>
      <c r="L2043" s="273">
        <v>1</v>
      </c>
      <c r="M2043" s="273" t="s">
        <v>7805</v>
      </c>
      <c r="N2043" s="144">
        <f>VLOOKUP(M2043,brand!A:B,2,0)</f>
        <v>769</v>
      </c>
      <c r="O2043" s="144" t="str">
        <f t="shared" si="81"/>
        <v>INDIA</v>
      </c>
      <c r="P2043" s="144">
        <f>VLOOKUP(O2043,country!A:B,2,0)</f>
        <v>7505</v>
      </c>
      <c r="Q2043" s="273" t="s">
        <v>428</v>
      </c>
      <c r="R2043" s="144" t="str">
        <f t="shared" si="82"/>
        <v>Վրան Արհեստական Կաշի, Տակացու Ռետին</v>
      </c>
      <c r="S2043" s="144" t="s">
        <v>7307</v>
      </c>
      <c r="T2043" s="144" t="str">
        <f>VLOOKUP(R2043,material!A:B,2,0)</f>
        <v>7-102</v>
      </c>
      <c r="U2043" s="141" t="s">
        <v>7643</v>
      </c>
      <c r="V2043" s="141"/>
      <c r="W2043" s="273">
        <v>37</v>
      </c>
      <c r="X2043" s="141">
        <f>VLOOKUP(W2043,SIZE!A:B,2,0)</f>
        <v>282</v>
      </c>
      <c r="Y2043" s="141">
        <v>39.99</v>
      </c>
      <c r="Z2043" s="141" t="s">
        <v>2103</v>
      </c>
      <c r="AA2043" s="141">
        <f>VLOOKUP(Z2043,COLOR!A:B,2,0)</f>
        <v>23</v>
      </c>
      <c r="AB2043" s="130"/>
      <c r="AC2043" s="130"/>
      <c r="AD2043" s="130"/>
      <c r="AE2043" s="130"/>
      <c r="AF2043" s="130"/>
      <c r="AG2043" s="130"/>
      <c r="AH2043" s="130"/>
      <c r="AI2043" s="130"/>
      <c r="AJ2043" s="130"/>
      <c r="AK2043" s="130"/>
      <c r="AL2043" s="130"/>
      <c r="AM2043" s="130"/>
    </row>
    <row r="2044" spans="1:39" ht="20.25" customHeight="1">
      <c r="A2044" s="132">
        <v>2043</v>
      </c>
      <c r="B2044" s="19" t="s">
        <v>6503</v>
      </c>
      <c r="C2044" s="256">
        <v>64029998000</v>
      </c>
      <c r="D2044" s="268" t="s">
        <v>7078</v>
      </c>
      <c r="E2044" s="143" t="str">
        <f t="shared" si="80"/>
        <v>Կոշիկ</v>
      </c>
      <c r="F2044" s="273" t="s">
        <v>132</v>
      </c>
      <c r="G2044" s="144">
        <f>VLOOKUP(E2044,subcategory!A:B,2,0)</f>
        <v>55</v>
      </c>
      <c r="H2044" s="16" t="s">
        <v>3848</v>
      </c>
      <c r="I2044" s="213">
        <f>VLOOKUP(H2044,gender!A:B,2,0)</f>
        <v>2</v>
      </c>
      <c r="J2044" s="273">
        <v>350</v>
      </c>
      <c r="K2044" s="273">
        <v>375</v>
      </c>
      <c r="L2044" s="273">
        <v>1</v>
      </c>
      <c r="M2044" s="273" t="s">
        <v>7805</v>
      </c>
      <c r="N2044" s="144">
        <f>VLOOKUP(M2044,brand!A:B,2,0)</f>
        <v>769</v>
      </c>
      <c r="O2044" s="144" t="str">
        <f t="shared" si="81"/>
        <v>INDIA</v>
      </c>
      <c r="P2044" s="144">
        <f>VLOOKUP(O2044,country!A:B,2,0)</f>
        <v>7505</v>
      </c>
      <c r="Q2044" s="273" t="s">
        <v>428</v>
      </c>
      <c r="R2044" s="144" t="str">
        <f t="shared" si="82"/>
        <v>Վրան Արհեստական Կաշի, Տակացու Ռետին</v>
      </c>
      <c r="S2044" s="144" t="s">
        <v>7307</v>
      </c>
      <c r="T2044" s="144" t="str">
        <f>VLOOKUP(R2044,material!A:B,2,0)</f>
        <v>7-102</v>
      </c>
      <c r="U2044" s="141" t="s">
        <v>7643</v>
      </c>
      <c r="V2044" s="141"/>
      <c r="W2044" s="273">
        <v>36</v>
      </c>
      <c r="X2044" s="141">
        <f>VLOOKUP(W2044,SIZE!A:B,2,0)</f>
        <v>52</v>
      </c>
      <c r="Y2044" s="141">
        <v>39.99</v>
      </c>
      <c r="Z2044" s="141" t="s">
        <v>1059</v>
      </c>
      <c r="AA2044" s="141">
        <f>VLOOKUP(Z2044,COLOR!A:B,2,0)</f>
        <v>1</v>
      </c>
      <c r="AB2044" s="130"/>
      <c r="AC2044" s="130"/>
      <c r="AD2044" s="130"/>
      <c r="AE2044" s="130"/>
      <c r="AF2044" s="130"/>
      <c r="AG2044" s="130"/>
      <c r="AH2044" s="130"/>
      <c r="AI2044" s="130"/>
      <c r="AJ2044" s="130"/>
      <c r="AK2044" s="130"/>
      <c r="AL2044" s="130"/>
      <c r="AM2044" s="130"/>
    </row>
    <row r="2045" spans="1:39" ht="20.25" customHeight="1">
      <c r="A2045" s="132">
        <v>2044</v>
      </c>
      <c r="B2045" s="19" t="s">
        <v>6504</v>
      </c>
      <c r="C2045" s="256">
        <v>64029998000</v>
      </c>
      <c r="D2045" s="268" t="s">
        <v>7078</v>
      </c>
      <c r="E2045" s="143" t="str">
        <f t="shared" si="80"/>
        <v>Կոշիկ</v>
      </c>
      <c r="F2045" s="273" t="s">
        <v>132</v>
      </c>
      <c r="G2045" s="144">
        <f>VLOOKUP(E2045,subcategory!A:B,2,0)</f>
        <v>55</v>
      </c>
      <c r="H2045" s="16" t="s">
        <v>3848</v>
      </c>
      <c r="I2045" s="213">
        <f>VLOOKUP(H2045,gender!A:B,2,0)</f>
        <v>2</v>
      </c>
      <c r="J2045" s="273">
        <v>350</v>
      </c>
      <c r="K2045" s="273">
        <v>570</v>
      </c>
      <c r="L2045" s="273">
        <v>1</v>
      </c>
      <c r="M2045" s="273" t="s">
        <v>7805</v>
      </c>
      <c r="N2045" s="144">
        <f>VLOOKUP(M2045,brand!A:B,2,0)</f>
        <v>769</v>
      </c>
      <c r="O2045" s="144" t="str">
        <f t="shared" si="81"/>
        <v>INDIA</v>
      </c>
      <c r="P2045" s="144">
        <f>VLOOKUP(O2045,country!A:B,2,0)</f>
        <v>7505</v>
      </c>
      <c r="Q2045" s="273" t="s">
        <v>428</v>
      </c>
      <c r="R2045" s="144" t="str">
        <f t="shared" si="82"/>
        <v>Վրան Արհեստական Կաշի, Տակացու Ռետին</v>
      </c>
      <c r="S2045" s="144" t="s">
        <v>7307</v>
      </c>
      <c r="T2045" s="144" t="str">
        <f>VLOOKUP(R2045,material!A:B,2,0)</f>
        <v>7-102</v>
      </c>
      <c r="U2045" s="141" t="s">
        <v>7643</v>
      </c>
      <c r="V2045" s="141"/>
      <c r="W2045" s="273">
        <v>37</v>
      </c>
      <c r="X2045" s="141">
        <f>VLOOKUP(W2045,SIZE!A:B,2,0)</f>
        <v>282</v>
      </c>
      <c r="Y2045" s="141">
        <v>39.99</v>
      </c>
      <c r="Z2045" s="141" t="s">
        <v>1105</v>
      </c>
      <c r="AA2045" s="141">
        <f>VLOOKUP(Z2045,COLOR!A:B,2,0)</f>
        <v>16</v>
      </c>
      <c r="AB2045" s="130"/>
      <c r="AC2045" s="130"/>
      <c r="AD2045" s="130"/>
      <c r="AE2045" s="130"/>
      <c r="AF2045" s="130"/>
      <c r="AG2045" s="130"/>
      <c r="AH2045" s="130"/>
      <c r="AI2045" s="130"/>
      <c r="AJ2045" s="130"/>
      <c r="AK2045" s="130"/>
      <c r="AL2045" s="130"/>
      <c r="AM2045" s="130"/>
    </row>
    <row r="2046" spans="1:39" ht="20.25" customHeight="1">
      <c r="A2046" s="132">
        <v>2045</v>
      </c>
      <c r="B2046" s="19" t="s">
        <v>6505</v>
      </c>
      <c r="C2046" s="256">
        <v>64029998000</v>
      </c>
      <c r="D2046" s="268" t="s">
        <v>7078</v>
      </c>
      <c r="E2046" s="143" t="str">
        <f t="shared" si="80"/>
        <v>Կոշիկ</v>
      </c>
      <c r="F2046" s="273" t="s">
        <v>132</v>
      </c>
      <c r="G2046" s="144">
        <f>VLOOKUP(E2046,subcategory!A:B,2,0)</f>
        <v>55</v>
      </c>
      <c r="H2046" s="16" t="s">
        <v>3848</v>
      </c>
      <c r="I2046" s="213">
        <f>VLOOKUP(H2046,gender!A:B,2,0)</f>
        <v>2</v>
      </c>
      <c r="J2046" s="273">
        <v>355</v>
      </c>
      <c r="K2046" s="273">
        <v>560</v>
      </c>
      <c r="L2046" s="273">
        <v>1</v>
      </c>
      <c r="M2046" s="273" t="s">
        <v>7805</v>
      </c>
      <c r="N2046" s="144">
        <f>VLOOKUP(M2046,brand!A:B,2,0)</f>
        <v>769</v>
      </c>
      <c r="O2046" s="144" t="str">
        <f t="shared" si="81"/>
        <v>INDIA</v>
      </c>
      <c r="P2046" s="144">
        <f>VLOOKUP(O2046,country!A:B,2,0)</f>
        <v>7505</v>
      </c>
      <c r="Q2046" s="273" t="s">
        <v>428</v>
      </c>
      <c r="R2046" s="144" t="str">
        <f t="shared" si="82"/>
        <v>Վրան Արհեստական Կաշի, Տակացու Ռետին</v>
      </c>
      <c r="S2046" s="144" t="s">
        <v>7307</v>
      </c>
      <c r="T2046" s="144" t="str">
        <f>VLOOKUP(R2046,material!A:B,2,0)</f>
        <v>7-102</v>
      </c>
      <c r="U2046" s="141" t="s">
        <v>7643</v>
      </c>
      <c r="V2046" s="141"/>
      <c r="W2046" s="273">
        <v>37</v>
      </c>
      <c r="X2046" s="141">
        <f>VLOOKUP(W2046,SIZE!A:B,2,0)</f>
        <v>282</v>
      </c>
      <c r="Y2046" s="141">
        <v>39.99</v>
      </c>
      <c r="Z2046" s="141" t="s">
        <v>1059</v>
      </c>
      <c r="AA2046" s="141">
        <f>VLOOKUP(Z2046,COLOR!A:B,2,0)</f>
        <v>1</v>
      </c>
      <c r="AB2046" s="130"/>
      <c r="AC2046" s="130"/>
      <c r="AD2046" s="130"/>
      <c r="AE2046" s="130"/>
      <c r="AF2046" s="130"/>
      <c r="AG2046" s="130"/>
      <c r="AH2046" s="130"/>
      <c r="AI2046" s="130"/>
      <c r="AJ2046" s="130"/>
      <c r="AK2046" s="130"/>
      <c r="AL2046" s="130"/>
      <c r="AM2046" s="130"/>
    </row>
    <row r="2047" spans="1:39" ht="20.25" customHeight="1">
      <c r="A2047" s="132">
        <v>2046</v>
      </c>
      <c r="B2047" s="19" t="s">
        <v>6506</v>
      </c>
      <c r="C2047" s="256">
        <v>64029998000</v>
      </c>
      <c r="D2047" s="268" t="s">
        <v>7078</v>
      </c>
      <c r="E2047" s="143" t="str">
        <f t="shared" si="80"/>
        <v>Կոշիկ</v>
      </c>
      <c r="F2047" s="273" t="s">
        <v>132</v>
      </c>
      <c r="G2047" s="144">
        <f>VLOOKUP(E2047,subcategory!A:B,2,0)</f>
        <v>55</v>
      </c>
      <c r="H2047" s="16" t="s">
        <v>3848</v>
      </c>
      <c r="I2047" s="213">
        <f>VLOOKUP(H2047,gender!A:B,2,0)</f>
        <v>2</v>
      </c>
      <c r="J2047" s="273">
        <v>375</v>
      </c>
      <c r="K2047" s="273">
        <v>580</v>
      </c>
      <c r="L2047" s="273">
        <v>1</v>
      </c>
      <c r="M2047" s="273" t="s">
        <v>7805</v>
      </c>
      <c r="N2047" s="144">
        <f>VLOOKUP(M2047,brand!A:B,2,0)</f>
        <v>769</v>
      </c>
      <c r="O2047" s="144" t="str">
        <f t="shared" si="81"/>
        <v>INDIA</v>
      </c>
      <c r="P2047" s="144">
        <f>VLOOKUP(O2047,country!A:B,2,0)</f>
        <v>7505</v>
      </c>
      <c r="Q2047" s="273" t="s">
        <v>428</v>
      </c>
      <c r="R2047" s="144" t="str">
        <f t="shared" si="82"/>
        <v>Վրան Արհեստական Կաշի, Տակացու Ռետին</v>
      </c>
      <c r="S2047" s="144" t="s">
        <v>7307</v>
      </c>
      <c r="T2047" s="144" t="str">
        <f>VLOOKUP(R2047,material!A:B,2,0)</f>
        <v>7-102</v>
      </c>
      <c r="U2047" s="141" t="s">
        <v>7643</v>
      </c>
      <c r="V2047" s="141"/>
      <c r="W2047" s="273">
        <v>39</v>
      </c>
      <c r="X2047" s="141">
        <f>VLOOKUP(W2047,SIZE!A:B,2,0)</f>
        <v>275</v>
      </c>
      <c r="Y2047" s="141">
        <v>39.99</v>
      </c>
      <c r="Z2047" s="141" t="s">
        <v>1033</v>
      </c>
      <c r="AA2047" s="141">
        <f>VLOOKUP(Z2047,COLOR!A:B,2,0)</f>
        <v>20</v>
      </c>
      <c r="AB2047" s="130"/>
      <c r="AC2047" s="130"/>
      <c r="AD2047" s="130"/>
      <c r="AE2047" s="130"/>
      <c r="AF2047" s="130"/>
      <c r="AG2047" s="130"/>
      <c r="AH2047" s="130"/>
      <c r="AI2047" s="130"/>
      <c r="AJ2047" s="130"/>
      <c r="AK2047" s="130"/>
      <c r="AL2047" s="130"/>
      <c r="AM2047" s="130"/>
    </row>
    <row r="2048" spans="1:39" ht="20.25" customHeight="1">
      <c r="A2048" s="132">
        <v>2047</v>
      </c>
      <c r="B2048" s="19" t="s">
        <v>6507</v>
      </c>
      <c r="C2048" s="256">
        <v>64029998000</v>
      </c>
      <c r="D2048" s="268" t="s">
        <v>6992</v>
      </c>
      <c r="E2048" s="143" t="str">
        <f t="shared" si="80"/>
        <v>Կոշիկ</v>
      </c>
      <c r="F2048" s="273" t="s">
        <v>132</v>
      </c>
      <c r="G2048" s="144">
        <f>VLOOKUP(E2048,subcategory!A:B,2,0)</f>
        <v>55</v>
      </c>
      <c r="H2048" s="16" t="s">
        <v>3848</v>
      </c>
      <c r="I2048" s="213">
        <f>VLOOKUP(H2048,gender!A:B,2,0)</f>
        <v>2</v>
      </c>
      <c r="J2048" s="273">
        <v>255</v>
      </c>
      <c r="K2048" s="273">
        <v>385</v>
      </c>
      <c r="L2048" s="273">
        <v>1</v>
      </c>
      <c r="M2048" s="273" t="s">
        <v>7805</v>
      </c>
      <c r="N2048" s="144">
        <f>VLOOKUP(M2048,brand!A:B,2,0)</f>
        <v>769</v>
      </c>
      <c r="O2048" s="144" t="str">
        <f t="shared" si="81"/>
        <v>ITALY</v>
      </c>
      <c r="P2048" s="144">
        <f>VLOOKUP(O2048,country!A:B,2,0)</f>
        <v>1760</v>
      </c>
      <c r="Q2048" s="273" t="s">
        <v>468</v>
      </c>
      <c r="R2048" s="144" t="str">
        <f t="shared" si="82"/>
        <v>Վրան Արհեստական Կաշի, Տակացու Ռետին</v>
      </c>
      <c r="S2048" s="144" t="s">
        <v>7307</v>
      </c>
      <c r="T2048" s="144" t="str">
        <f>VLOOKUP(R2048,material!A:B,2,0)</f>
        <v>7-102</v>
      </c>
      <c r="U2048" s="141" t="s">
        <v>7643</v>
      </c>
      <c r="V2048" s="141"/>
      <c r="W2048" s="273">
        <v>36</v>
      </c>
      <c r="X2048" s="141">
        <f>VLOOKUP(W2048,SIZE!A:B,2,0)</f>
        <v>52</v>
      </c>
      <c r="Y2048" s="141">
        <v>39.99</v>
      </c>
      <c r="Z2048" s="141" t="s">
        <v>1071</v>
      </c>
      <c r="AA2048" s="141">
        <f>VLOOKUP(Z2048,COLOR!A:B,2,0)</f>
        <v>12</v>
      </c>
      <c r="AB2048" s="130"/>
      <c r="AC2048" s="130"/>
      <c r="AD2048" s="130"/>
      <c r="AE2048" s="130"/>
      <c r="AF2048" s="130"/>
      <c r="AG2048" s="130"/>
      <c r="AH2048" s="130"/>
      <c r="AI2048" s="130"/>
      <c r="AJ2048" s="130"/>
      <c r="AK2048" s="130"/>
      <c r="AL2048" s="130"/>
      <c r="AM2048" s="130"/>
    </row>
    <row r="2049" spans="1:39" ht="20.25" customHeight="1">
      <c r="A2049" s="132">
        <v>2048</v>
      </c>
      <c r="B2049" s="19" t="s">
        <v>6508</v>
      </c>
      <c r="C2049" s="256">
        <v>64029998000</v>
      </c>
      <c r="D2049" s="268" t="s">
        <v>7078</v>
      </c>
      <c r="E2049" s="143" t="str">
        <f t="shared" si="80"/>
        <v>Կոշիկ</v>
      </c>
      <c r="F2049" s="273" t="s">
        <v>132</v>
      </c>
      <c r="G2049" s="144">
        <f>VLOOKUP(E2049,subcategory!A:B,2,0)</f>
        <v>55</v>
      </c>
      <c r="H2049" s="16" t="s">
        <v>3848</v>
      </c>
      <c r="I2049" s="213">
        <f>VLOOKUP(H2049,gender!A:B,2,0)</f>
        <v>2</v>
      </c>
      <c r="J2049" s="273">
        <v>320</v>
      </c>
      <c r="K2049" s="273">
        <v>520</v>
      </c>
      <c r="L2049" s="273">
        <v>1</v>
      </c>
      <c r="M2049" s="273" t="s">
        <v>7805</v>
      </c>
      <c r="N2049" s="144">
        <f>VLOOKUP(M2049,brand!A:B,2,0)</f>
        <v>769</v>
      </c>
      <c r="O2049" s="144" t="str">
        <f t="shared" si="81"/>
        <v>INDIA</v>
      </c>
      <c r="P2049" s="144">
        <f>VLOOKUP(O2049,country!A:B,2,0)</f>
        <v>7505</v>
      </c>
      <c r="Q2049" s="273" t="s">
        <v>428</v>
      </c>
      <c r="R2049" s="144" t="str">
        <f t="shared" si="82"/>
        <v>Վրան Արհեստական Կաշի, Տակացու Ռետին</v>
      </c>
      <c r="S2049" s="144" t="s">
        <v>7307</v>
      </c>
      <c r="T2049" s="144" t="str">
        <f>VLOOKUP(R2049,material!A:B,2,0)</f>
        <v>7-102</v>
      </c>
      <c r="U2049" s="141" t="s">
        <v>7643</v>
      </c>
      <c r="V2049" s="141"/>
      <c r="W2049" s="273">
        <v>37</v>
      </c>
      <c r="X2049" s="141">
        <f>VLOOKUP(W2049,SIZE!A:B,2,0)</f>
        <v>282</v>
      </c>
      <c r="Y2049" s="141">
        <v>44.99</v>
      </c>
      <c r="Z2049" s="141" t="s">
        <v>1033</v>
      </c>
      <c r="AA2049" s="141">
        <f>VLOOKUP(Z2049,COLOR!A:B,2,0)</f>
        <v>20</v>
      </c>
      <c r="AB2049" s="130"/>
      <c r="AC2049" s="130"/>
      <c r="AD2049" s="130"/>
      <c r="AE2049" s="130"/>
      <c r="AF2049" s="130"/>
      <c r="AG2049" s="130"/>
      <c r="AH2049" s="130"/>
      <c r="AI2049" s="130"/>
      <c r="AJ2049" s="130"/>
      <c r="AK2049" s="130"/>
      <c r="AL2049" s="130"/>
      <c r="AM2049" s="130"/>
    </row>
    <row r="2050" spans="1:39" ht="20.25" customHeight="1">
      <c r="A2050" s="132">
        <v>2049</v>
      </c>
      <c r="B2050" s="19" t="s">
        <v>6509</v>
      </c>
      <c r="C2050" s="256">
        <v>64029998000</v>
      </c>
      <c r="D2050" s="268" t="s">
        <v>7078</v>
      </c>
      <c r="E2050" s="143" t="str">
        <f t="shared" si="80"/>
        <v>Կոշիկ</v>
      </c>
      <c r="F2050" s="273" t="s">
        <v>132</v>
      </c>
      <c r="G2050" s="144">
        <f>VLOOKUP(E2050,subcategory!A:B,2,0)</f>
        <v>55</v>
      </c>
      <c r="H2050" s="16" t="s">
        <v>3848</v>
      </c>
      <c r="I2050" s="213">
        <f>VLOOKUP(H2050,gender!A:B,2,0)</f>
        <v>2</v>
      </c>
      <c r="J2050" s="273">
        <v>335</v>
      </c>
      <c r="K2050" s="273">
        <v>530</v>
      </c>
      <c r="L2050" s="273">
        <v>1</v>
      </c>
      <c r="M2050" s="273" t="s">
        <v>7805</v>
      </c>
      <c r="N2050" s="144">
        <f>VLOOKUP(M2050,brand!A:B,2,0)</f>
        <v>769</v>
      </c>
      <c r="O2050" s="144" t="str">
        <f t="shared" si="81"/>
        <v>INDIA</v>
      </c>
      <c r="P2050" s="144">
        <f>VLOOKUP(O2050,country!A:B,2,0)</f>
        <v>7505</v>
      </c>
      <c r="Q2050" s="273" t="s">
        <v>428</v>
      </c>
      <c r="R2050" s="144" t="str">
        <f t="shared" si="82"/>
        <v>Վրան Արհեստական Կաշի, Տակացու Ռետին</v>
      </c>
      <c r="S2050" s="144" t="s">
        <v>7307</v>
      </c>
      <c r="T2050" s="144" t="str">
        <f>VLOOKUP(R2050,material!A:B,2,0)</f>
        <v>7-102</v>
      </c>
      <c r="U2050" s="141" t="s">
        <v>7643</v>
      </c>
      <c r="V2050" s="289">
        <v>1000321</v>
      </c>
      <c r="W2050" s="273">
        <v>36</v>
      </c>
      <c r="X2050" s="141">
        <f>VLOOKUP(W2050,SIZE!A:B,2,0)</f>
        <v>52</v>
      </c>
      <c r="Y2050" s="141">
        <v>39.99</v>
      </c>
      <c r="Z2050" s="141" t="s">
        <v>1033</v>
      </c>
      <c r="AA2050" s="141">
        <f>VLOOKUP(Z2050,COLOR!A:B,2,0)</f>
        <v>20</v>
      </c>
      <c r="AB2050" s="130"/>
      <c r="AC2050" s="130"/>
      <c r="AD2050" s="130"/>
      <c r="AE2050" s="130"/>
      <c r="AF2050" s="130"/>
      <c r="AG2050" s="130"/>
      <c r="AH2050" s="130"/>
      <c r="AI2050" s="130"/>
      <c r="AJ2050" s="130"/>
      <c r="AK2050" s="130"/>
      <c r="AL2050" s="130"/>
      <c r="AM2050" s="130"/>
    </row>
    <row r="2051" spans="1:39" ht="20.25" customHeight="1">
      <c r="A2051" s="132">
        <v>2050</v>
      </c>
      <c r="B2051" s="19" t="s">
        <v>6510</v>
      </c>
      <c r="C2051" s="256">
        <v>64039998000</v>
      </c>
      <c r="D2051" s="268" t="s">
        <v>7079</v>
      </c>
      <c r="E2051" s="143" t="str">
        <f t="shared" ref="E2051:E2114" si="83">PROPER(F2051)</f>
        <v>Կոշիկ</v>
      </c>
      <c r="F2051" s="273" t="s">
        <v>132</v>
      </c>
      <c r="G2051" s="144">
        <f>VLOOKUP(E2051,subcategory!A:B,2,0)</f>
        <v>55</v>
      </c>
      <c r="H2051" s="16" t="s">
        <v>3848</v>
      </c>
      <c r="I2051" s="213">
        <f>VLOOKUP(H2051,gender!A:B,2,0)</f>
        <v>2</v>
      </c>
      <c r="J2051" s="273">
        <v>600</v>
      </c>
      <c r="K2051" s="273">
        <v>800</v>
      </c>
      <c r="L2051" s="273">
        <v>1</v>
      </c>
      <c r="M2051" s="273" t="s">
        <v>7805</v>
      </c>
      <c r="N2051" s="144">
        <f>VLOOKUP(M2051,brand!A:B,2,0)</f>
        <v>769</v>
      </c>
      <c r="O2051" s="144" t="str">
        <f t="shared" si="81"/>
        <v>ITALY</v>
      </c>
      <c r="P2051" s="144">
        <f>VLOOKUP(O2051,country!A:B,2,0)</f>
        <v>1760</v>
      </c>
      <c r="Q2051" s="273" t="s">
        <v>468</v>
      </c>
      <c r="R2051" s="144" t="str">
        <f t="shared" si="82"/>
        <v>Վրան Կաշի, Տակացու Պոլիուրեթան</v>
      </c>
      <c r="S2051" s="144" t="s">
        <v>7295</v>
      </c>
      <c r="T2051" s="144" t="str">
        <f>VLOOKUP(R2051,material!A:B,2,0)</f>
        <v>20-104</v>
      </c>
      <c r="U2051" s="141" t="s">
        <v>7643</v>
      </c>
      <c r="V2051" s="289">
        <v>1000321</v>
      </c>
      <c r="W2051" s="273">
        <v>37</v>
      </c>
      <c r="X2051" s="141">
        <f>VLOOKUP(W2051,SIZE!A:B,2,0)</f>
        <v>282</v>
      </c>
      <c r="Y2051" s="141">
        <v>49.99</v>
      </c>
      <c r="Z2051" s="141" t="s">
        <v>2103</v>
      </c>
      <c r="AA2051" s="141">
        <f>VLOOKUP(Z2051,COLOR!A:B,2,0)</f>
        <v>23</v>
      </c>
      <c r="AB2051" s="130"/>
      <c r="AC2051" s="130"/>
      <c r="AD2051" s="130"/>
      <c r="AE2051" s="130"/>
      <c r="AF2051" s="130"/>
      <c r="AG2051" s="130"/>
      <c r="AH2051" s="130"/>
      <c r="AI2051" s="130"/>
      <c r="AJ2051" s="130"/>
      <c r="AK2051" s="130"/>
      <c r="AL2051" s="130"/>
      <c r="AM2051" s="130"/>
    </row>
    <row r="2052" spans="1:39" ht="20.25" customHeight="1">
      <c r="A2052" s="132">
        <v>2051</v>
      </c>
      <c r="B2052" s="19" t="s">
        <v>6511</v>
      </c>
      <c r="C2052" s="256">
        <v>64039998000</v>
      </c>
      <c r="D2052" s="268" t="s">
        <v>6983</v>
      </c>
      <c r="E2052" s="143" t="str">
        <f t="shared" si="83"/>
        <v>Սանդալ</v>
      </c>
      <c r="F2052" s="273" t="s">
        <v>4308</v>
      </c>
      <c r="G2052" s="144">
        <f>VLOOKUP(E2052,subcategory!A:B,2,0)</f>
        <v>66</v>
      </c>
      <c r="H2052" s="16" t="s">
        <v>3848</v>
      </c>
      <c r="I2052" s="213">
        <f>VLOOKUP(H2052,gender!A:B,2,0)</f>
        <v>2</v>
      </c>
      <c r="J2052" s="273">
        <v>470</v>
      </c>
      <c r="K2052" s="273">
        <v>725</v>
      </c>
      <c r="L2052" s="273">
        <v>1</v>
      </c>
      <c r="M2052" s="273" t="s">
        <v>7173</v>
      </c>
      <c r="N2052" s="144">
        <f>VLOOKUP(M2052,brand!A:B,2,0)</f>
        <v>909</v>
      </c>
      <c r="O2052" s="144" t="str">
        <f t="shared" si="81"/>
        <v>PAKISTAN</v>
      </c>
      <c r="P2052" s="144">
        <f>VLOOKUP(O2052,country!A:B,2,0)</f>
        <v>7550</v>
      </c>
      <c r="Q2052" s="273" t="s">
        <v>2948</v>
      </c>
      <c r="R2052" s="144" t="str">
        <f t="shared" si="82"/>
        <v>Վրան Կաշի, Տակացու Պոլիուրեթան</v>
      </c>
      <c r="S2052" s="144" t="s">
        <v>7295</v>
      </c>
      <c r="T2052" s="144" t="str">
        <f>VLOOKUP(R2052,material!A:B,2,0)</f>
        <v>20-104</v>
      </c>
      <c r="U2052" s="141" t="s">
        <v>7643</v>
      </c>
      <c r="V2052" s="289">
        <v>1000321</v>
      </c>
      <c r="W2052" s="273">
        <v>39</v>
      </c>
      <c r="X2052" s="141">
        <f>VLOOKUP(W2052,SIZE!A:B,2,0)</f>
        <v>275</v>
      </c>
      <c r="Y2052" s="141">
        <v>49.99</v>
      </c>
      <c r="Z2052" s="141" t="s">
        <v>1033</v>
      </c>
      <c r="AA2052" s="141">
        <f>VLOOKUP(Z2052,COLOR!A:B,2,0)</f>
        <v>20</v>
      </c>
      <c r="AB2052" s="130"/>
      <c r="AC2052" s="130"/>
      <c r="AD2052" s="130"/>
      <c r="AE2052" s="130"/>
      <c r="AF2052" s="130"/>
      <c r="AG2052" s="130"/>
      <c r="AH2052" s="130"/>
      <c r="AI2052" s="130"/>
      <c r="AJ2052" s="130"/>
      <c r="AK2052" s="130"/>
      <c r="AL2052" s="130"/>
      <c r="AM2052" s="130"/>
    </row>
    <row r="2053" spans="1:39" ht="20.25" customHeight="1">
      <c r="A2053" s="132">
        <v>2052</v>
      </c>
      <c r="B2053" s="19" t="s">
        <v>6512</v>
      </c>
      <c r="C2053" s="256">
        <v>64039998000</v>
      </c>
      <c r="D2053" s="268" t="s">
        <v>7071</v>
      </c>
      <c r="E2053" s="143" t="str">
        <f t="shared" si="83"/>
        <v>Կոշիկ</v>
      </c>
      <c r="F2053" s="273" t="s">
        <v>132</v>
      </c>
      <c r="G2053" s="144">
        <f>VLOOKUP(E2053,subcategory!A:B,2,0)</f>
        <v>55</v>
      </c>
      <c r="H2053" s="16" t="s">
        <v>3848</v>
      </c>
      <c r="I2053" s="213">
        <f>VLOOKUP(H2053,gender!A:B,2,0)</f>
        <v>2</v>
      </c>
      <c r="J2053" s="273">
        <v>545</v>
      </c>
      <c r="K2053" s="273">
        <v>765</v>
      </c>
      <c r="L2053" s="273">
        <v>1</v>
      </c>
      <c r="M2053" s="273" t="s">
        <v>7173</v>
      </c>
      <c r="N2053" s="144">
        <f>VLOOKUP(M2053,brand!A:B,2,0)</f>
        <v>909</v>
      </c>
      <c r="O2053" s="144" t="str">
        <f t="shared" si="81"/>
        <v>PAKISTAN</v>
      </c>
      <c r="P2053" s="144">
        <f>VLOOKUP(O2053,country!A:B,2,0)</f>
        <v>7550</v>
      </c>
      <c r="Q2053" s="273" t="s">
        <v>2948</v>
      </c>
      <c r="R2053" s="144" t="str">
        <f t="shared" si="82"/>
        <v>Վրան Կաշի, Տակացու Պոլիուրեթան</v>
      </c>
      <c r="S2053" s="144" t="s">
        <v>7295</v>
      </c>
      <c r="T2053" s="144" t="str">
        <f>VLOOKUP(R2053,material!A:B,2,0)</f>
        <v>20-104</v>
      </c>
      <c r="U2053" s="141" t="s">
        <v>7643</v>
      </c>
      <c r="V2053" s="289">
        <v>1000321</v>
      </c>
      <c r="W2053" s="273">
        <v>38</v>
      </c>
      <c r="X2053" s="141">
        <f>VLOOKUP(W2053,SIZE!A:B,2,0)</f>
        <v>64</v>
      </c>
      <c r="Y2053" s="141">
        <v>49.99</v>
      </c>
      <c r="Z2053" s="141" t="s">
        <v>7784</v>
      </c>
      <c r="AA2053" s="141">
        <f>VLOOKUP(Z2053,COLOR!A:B,2,0)</f>
        <v>22</v>
      </c>
      <c r="AB2053" s="130"/>
      <c r="AC2053" s="130"/>
      <c r="AD2053" s="130"/>
      <c r="AE2053" s="130"/>
      <c r="AF2053" s="130"/>
      <c r="AG2053" s="130"/>
      <c r="AH2053" s="130"/>
      <c r="AI2053" s="130"/>
      <c r="AJ2053" s="130"/>
      <c r="AK2053" s="130"/>
      <c r="AL2053" s="130"/>
      <c r="AM2053" s="130"/>
    </row>
    <row r="2054" spans="1:39" ht="20.25" customHeight="1">
      <c r="A2054" s="132">
        <v>2053</v>
      </c>
      <c r="B2054" s="19" t="s">
        <v>6513</v>
      </c>
      <c r="C2054" s="252">
        <v>64041990000</v>
      </c>
      <c r="D2054" s="270" t="s">
        <v>7080</v>
      </c>
      <c r="E2054" s="143" t="str">
        <f t="shared" si="83"/>
        <v>Կոշիկ</v>
      </c>
      <c r="F2054" s="276" t="s">
        <v>132</v>
      </c>
      <c r="G2054" s="144">
        <f>VLOOKUP(E2054,subcategory!A:B,2,0)</f>
        <v>55</v>
      </c>
      <c r="H2054" s="16" t="s">
        <v>3848</v>
      </c>
      <c r="I2054" s="213">
        <f>VLOOKUP(H2054,gender!A:B,2,0)</f>
        <v>2</v>
      </c>
      <c r="J2054" s="273">
        <v>380</v>
      </c>
      <c r="K2054" s="273">
        <v>585</v>
      </c>
      <c r="L2054" s="273">
        <v>1</v>
      </c>
      <c r="M2054" s="273" t="s">
        <v>7173</v>
      </c>
      <c r="N2054" s="144">
        <f>VLOOKUP(M2054,brand!A:B,2,0)</f>
        <v>909</v>
      </c>
      <c r="O2054" s="144" t="str">
        <f t="shared" si="81"/>
        <v>CHINA</v>
      </c>
      <c r="P2054" s="144">
        <f>VLOOKUP(O2054,country!A:B,2,0)</f>
        <v>7497</v>
      </c>
      <c r="Q2054" s="273" t="s">
        <v>3915</v>
      </c>
      <c r="R2054" s="144" t="str">
        <f t="shared" si="82"/>
        <v>Վրան Պոլիուրեթան, Տակացու Պոլիուրեթան</v>
      </c>
      <c r="S2054" s="144" t="s">
        <v>7565</v>
      </c>
      <c r="T2054" s="144" t="str">
        <f>VLOOKUP(R2054,material!A:B,2,0)</f>
        <v>104-104</v>
      </c>
      <c r="U2054" s="141" t="s">
        <v>7643</v>
      </c>
      <c r="V2054" s="289">
        <v>1000321</v>
      </c>
      <c r="W2054" s="273">
        <v>37</v>
      </c>
      <c r="X2054" s="141">
        <f>VLOOKUP(W2054,SIZE!A:B,2,0)</f>
        <v>282</v>
      </c>
      <c r="Y2054" s="141">
        <v>34.99</v>
      </c>
      <c r="Z2054" s="141" t="s">
        <v>1033</v>
      </c>
      <c r="AA2054" s="141">
        <f>VLOOKUP(Z2054,COLOR!A:B,2,0)</f>
        <v>20</v>
      </c>
      <c r="AB2054" s="130"/>
      <c r="AC2054" s="130"/>
      <c r="AD2054" s="130"/>
      <c r="AE2054" s="130"/>
      <c r="AF2054" s="130"/>
      <c r="AG2054" s="130"/>
      <c r="AH2054" s="130"/>
      <c r="AI2054" s="130"/>
      <c r="AJ2054" s="130"/>
      <c r="AK2054" s="130"/>
      <c r="AL2054" s="130"/>
      <c r="AM2054" s="130"/>
    </row>
    <row r="2055" spans="1:39" ht="20.25" customHeight="1">
      <c r="A2055" s="132">
        <v>2054</v>
      </c>
      <c r="B2055" s="19" t="s">
        <v>6514</v>
      </c>
      <c r="C2055" s="256">
        <v>64039998000</v>
      </c>
      <c r="D2055" s="268" t="s">
        <v>7071</v>
      </c>
      <c r="E2055" s="143" t="str">
        <f t="shared" si="83"/>
        <v>Կոշիկ</v>
      </c>
      <c r="F2055" s="273" t="s">
        <v>132</v>
      </c>
      <c r="G2055" s="144">
        <f>VLOOKUP(E2055,subcategory!A:B,2,0)</f>
        <v>55</v>
      </c>
      <c r="H2055" s="16" t="s">
        <v>3848</v>
      </c>
      <c r="I2055" s="213">
        <f>VLOOKUP(H2055,gender!A:B,2,0)</f>
        <v>2</v>
      </c>
      <c r="J2055" s="273">
        <v>540</v>
      </c>
      <c r="K2055" s="273">
        <v>750</v>
      </c>
      <c r="L2055" s="273">
        <v>1</v>
      </c>
      <c r="M2055" s="273" t="s">
        <v>7173</v>
      </c>
      <c r="N2055" s="144">
        <f>VLOOKUP(M2055,brand!A:B,2,0)</f>
        <v>909</v>
      </c>
      <c r="O2055" s="144" t="str">
        <f t="shared" si="81"/>
        <v>PAKISTAN</v>
      </c>
      <c r="P2055" s="144">
        <f>VLOOKUP(O2055,country!A:B,2,0)</f>
        <v>7550</v>
      </c>
      <c r="Q2055" s="273" t="s">
        <v>2948</v>
      </c>
      <c r="R2055" s="144" t="str">
        <f t="shared" si="82"/>
        <v>Վրան Կաշի, Տակացու Պոլիուրեթան</v>
      </c>
      <c r="S2055" s="144" t="s">
        <v>7295</v>
      </c>
      <c r="T2055" s="144" t="str">
        <f>VLOOKUP(R2055,material!A:B,2,0)</f>
        <v>20-104</v>
      </c>
      <c r="U2055" s="141" t="s">
        <v>7643</v>
      </c>
      <c r="V2055" s="289">
        <v>1000321</v>
      </c>
      <c r="W2055" s="273">
        <v>40</v>
      </c>
      <c r="X2055" s="141">
        <f>VLOOKUP(W2055,SIZE!A:B,2,0)</f>
        <v>79</v>
      </c>
      <c r="Y2055" s="141">
        <v>39.99</v>
      </c>
      <c r="Z2055" s="141" t="s">
        <v>2103</v>
      </c>
      <c r="AA2055" s="141">
        <f>VLOOKUP(Z2055,COLOR!A:B,2,0)</f>
        <v>23</v>
      </c>
      <c r="AB2055" s="130"/>
      <c r="AC2055" s="130"/>
      <c r="AD2055" s="130"/>
      <c r="AE2055" s="130"/>
      <c r="AF2055" s="130"/>
      <c r="AG2055" s="130"/>
      <c r="AH2055" s="130"/>
      <c r="AI2055" s="130"/>
      <c r="AJ2055" s="130"/>
      <c r="AK2055" s="130"/>
      <c r="AL2055" s="130"/>
      <c r="AM2055" s="130"/>
    </row>
    <row r="2056" spans="1:39" ht="20.25" customHeight="1">
      <c r="A2056" s="132">
        <v>2055</v>
      </c>
      <c r="B2056" s="19" t="s">
        <v>6515</v>
      </c>
      <c r="C2056" s="252">
        <v>64041990000</v>
      </c>
      <c r="D2056" s="262" t="s">
        <v>6993</v>
      </c>
      <c r="E2056" s="143" t="str">
        <f t="shared" si="83"/>
        <v>Կեդ</v>
      </c>
      <c r="F2056" s="273" t="s">
        <v>7148</v>
      </c>
      <c r="G2056" s="144">
        <f>VLOOKUP(E2056,subcategory!A:B,2,0)</f>
        <v>474</v>
      </c>
      <c r="H2056" s="16" t="s">
        <v>3848</v>
      </c>
      <c r="I2056" s="213">
        <f>VLOOKUP(H2056,gender!A:B,2,0)</f>
        <v>2</v>
      </c>
      <c r="J2056" s="273">
        <v>785</v>
      </c>
      <c r="K2056" s="273">
        <v>945</v>
      </c>
      <c r="L2056" s="273">
        <v>1</v>
      </c>
      <c r="M2056" s="273" t="s">
        <v>7178</v>
      </c>
      <c r="N2056" s="144">
        <f>VLOOKUP(M2056,brand!A:B,2,0)</f>
        <v>914</v>
      </c>
      <c r="O2056" s="144" t="str">
        <f t="shared" si="81"/>
        <v>CHINA</v>
      </c>
      <c r="P2056" s="144">
        <f>VLOOKUP(O2056,country!A:B,2,0)</f>
        <v>7497</v>
      </c>
      <c r="Q2056" s="273" t="s">
        <v>3915</v>
      </c>
      <c r="R2056" s="144" t="str">
        <f t="shared" si="82"/>
        <v xml:space="preserve"> Վրան Տեքստիլ,Տակացու Պոլիուրեթան</v>
      </c>
      <c r="S2056" s="144" t="s">
        <v>7558</v>
      </c>
      <c r="T2056" s="144" t="str">
        <f>VLOOKUP(R2056,material!A:B,2,0)</f>
        <v>69-104</v>
      </c>
      <c r="U2056" s="141" t="s">
        <v>7643</v>
      </c>
      <c r="V2056" s="289">
        <v>1000321</v>
      </c>
      <c r="W2056" s="273">
        <v>38</v>
      </c>
      <c r="X2056" s="141">
        <f>VLOOKUP(W2056,SIZE!A:B,2,0)</f>
        <v>64</v>
      </c>
      <c r="Y2056" s="141">
        <v>29.99</v>
      </c>
      <c r="Z2056" s="141" t="s">
        <v>1033</v>
      </c>
      <c r="AA2056" s="141">
        <f>VLOOKUP(Z2056,COLOR!A:B,2,0)</f>
        <v>20</v>
      </c>
      <c r="AB2056" s="130"/>
      <c r="AC2056" s="130"/>
      <c r="AD2056" s="130"/>
      <c r="AE2056" s="130"/>
      <c r="AF2056" s="130"/>
      <c r="AG2056" s="130"/>
      <c r="AH2056" s="130"/>
      <c r="AI2056" s="130"/>
      <c r="AJ2056" s="130"/>
      <c r="AK2056" s="130"/>
      <c r="AL2056" s="130"/>
      <c r="AM2056" s="130"/>
    </row>
    <row r="2057" spans="1:39" ht="20.25" customHeight="1">
      <c r="A2057" s="132">
        <v>2056</v>
      </c>
      <c r="B2057" s="19" t="s">
        <v>6516</v>
      </c>
      <c r="C2057" s="252">
        <v>64041990000</v>
      </c>
      <c r="D2057" s="262" t="s">
        <v>6993</v>
      </c>
      <c r="E2057" s="143" t="str">
        <f t="shared" si="83"/>
        <v>Կեդ</v>
      </c>
      <c r="F2057" s="273" t="s">
        <v>7148</v>
      </c>
      <c r="G2057" s="144">
        <f>VLOOKUP(E2057,subcategory!A:B,2,0)</f>
        <v>474</v>
      </c>
      <c r="H2057" s="16" t="s">
        <v>3848</v>
      </c>
      <c r="I2057" s="213">
        <f>VLOOKUP(H2057,gender!A:B,2,0)</f>
        <v>2</v>
      </c>
      <c r="J2057" s="273">
        <v>770</v>
      </c>
      <c r="K2057" s="273">
        <v>920</v>
      </c>
      <c r="L2057" s="273">
        <v>1</v>
      </c>
      <c r="M2057" s="273" t="s">
        <v>7178</v>
      </c>
      <c r="N2057" s="144">
        <f>VLOOKUP(M2057,brand!A:B,2,0)</f>
        <v>914</v>
      </c>
      <c r="O2057" s="144" t="str">
        <f t="shared" si="81"/>
        <v>CHINA</v>
      </c>
      <c r="P2057" s="144">
        <f>VLOOKUP(O2057,country!A:B,2,0)</f>
        <v>7497</v>
      </c>
      <c r="Q2057" s="273" t="s">
        <v>3915</v>
      </c>
      <c r="R2057" s="144" t="str">
        <f t="shared" si="82"/>
        <v xml:space="preserve"> Վրան Տեքստիլ,Տակացու Պոլիուրեթան</v>
      </c>
      <c r="S2057" s="144" t="s">
        <v>7558</v>
      </c>
      <c r="T2057" s="144" t="str">
        <f>VLOOKUP(R2057,material!A:B,2,0)</f>
        <v>69-104</v>
      </c>
      <c r="U2057" s="141" t="s">
        <v>7643</v>
      </c>
      <c r="V2057" s="289">
        <v>1000321</v>
      </c>
      <c r="W2057" s="273">
        <v>37</v>
      </c>
      <c r="X2057" s="141">
        <f>VLOOKUP(W2057,SIZE!A:B,2,0)</f>
        <v>282</v>
      </c>
      <c r="Y2057" s="141">
        <v>29.99</v>
      </c>
      <c r="Z2057" s="141" t="s">
        <v>1033</v>
      </c>
      <c r="AA2057" s="141">
        <f>VLOOKUP(Z2057,COLOR!A:B,2,0)</f>
        <v>20</v>
      </c>
      <c r="AB2057" s="130"/>
      <c r="AC2057" s="130"/>
      <c r="AD2057" s="130"/>
      <c r="AE2057" s="130"/>
      <c r="AF2057" s="130"/>
      <c r="AG2057" s="130"/>
      <c r="AH2057" s="130"/>
      <c r="AI2057" s="130"/>
      <c r="AJ2057" s="130"/>
      <c r="AK2057" s="130"/>
      <c r="AL2057" s="130"/>
      <c r="AM2057" s="130"/>
    </row>
    <row r="2058" spans="1:39" ht="20.25" customHeight="1">
      <c r="A2058" s="132">
        <v>2057</v>
      </c>
      <c r="B2058" s="19" t="s">
        <v>6517</v>
      </c>
      <c r="C2058" s="252">
        <v>64041990000</v>
      </c>
      <c r="D2058" s="262" t="s">
        <v>6993</v>
      </c>
      <c r="E2058" s="143" t="str">
        <f t="shared" si="83"/>
        <v>Կեդ</v>
      </c>
      <c r="F2058" s="273" t="s">
        <v>7148</v>
      </c>
      <c r="G2058" s="144">
        <f>VLOOKUP(E2058,subcategory!A:B,2,0)</f>
        <v>474</v>
      </c>
      <c r="H2058" s="16" t="s">
        <v>3848</v>
      </c>
      <c r="I2058" s="213">
        <f>VLOOKUP(H2058,gender!A:B,2,0)</f>
        <v>2</v>
      </c>
      <c r="J2058" s="273">
        <v>800</v>
      </c>
      <c r="K2058" s="273">
        <v>955</v>
      </c>
      <c r="L2058" s="273">
        <v>1</v>
      </c>
      <c r="M2058" s="273" t="s">
        <v>7178</v>
      </c>
      <c r="N2058" s="144">
        <f>VLOOKUP(M2058,brand!A:B,2,0)</f>
        <v>914</v>
      </c>
      <c r="O2058" s="144" t="str">
        <f t="shared" si="81"/>
        <v>CHINA</v>
      </c>
      <c r="P2058" s="144">
        <f>VLOOKUP(O2058,country!A:B,2,0)</f>
        <v>7497</v>
      </c>
      <c r="Q2058" s="273" t="s">
        <v>3915</v>
      </c>
      <c r="R2058" s="144" t="str">
        <f t="shared" si="82"/>
        <v xml:space="preserve"> Վրան Տեքստիլ,Տակացու Պոլիուրեթան</v>
      </c>
      <c r="S2058" s="144" t="s">
        <v>7558</v>
      </c>
      <c r="T2058" s="144" t="str">
        <f>VLOOKUP(R2058,material!A:B,2,0)</f>
        <v>69-104</v>
      </c>
      <c r="U2058" s="141" t="s">
        <v>7643</v>
      </c>
      <c r="V2058" s="289">
        <v>1000321</v>
      </c>
      <c r="W2058" s="273">
        <v>38</v>
      </c>
      <c r="X2058" s="141">
        <f>VLOOKUP(W2058,SIZE!A:B,2,0)</f>
        <v>64</v>
      </c>
      <c r="Y2058" s="141">
        <v>29.99</v>
      </c>
      <c r="Z2058" s="141" t="s">
        <v>1033</v>
      </c>
      <c r="AA2058" s="141">
        <f>VLOOKUP(Z2058,COLOR!A:B,2,0)</f>
        <v>20</v>
      </c>
      <c r="AB2058" s="130"/>
      <c r="AC2058" s="130"/>
      <c r="AD2058" s="130"/>
      <c r="AE2058" s="130"/>
      <c r="AF2058" s="130"/>
      <c r="AG2058" s="130"/>
      <c r="AH2058" s="130"/>
      <c r="AI2058" s="130"/>
      <c r="AJ2058" s="130"/>
      <c r="AK2058" s="130"/>
      <c r="AL2058" s="130"/>
      <c r="AM2058" s="130"/>
    </row>
    <row r="2059" spans="1:39" ht="20.25" customHeight="1">
      <c r="A2059" s="132">
        <v>2058</v>
      </c>
      <c r="B2059" s="19" t="s">
        <v>6518</v>
      </c>
      <c r="C2059" s="252">
        <v>64041990000</v>
      </c>
      <c r="D2059" s="262" t="s">
        <v>6993</v>
      </c>
      <c r="E2059" s="143" t="str">
        <f t="shared" si="83"/>
        <v>Կեդ</v>
      </c>
      <c r="F2059" s="273" t="s">
        <v>7148</v>
      </c>
      <c r="G2059" s="144">
        <f>VLOOKUP(E2059,subcategory!A:B,2,0)</f>
        <v>474</v>
      </c>
      <c r="H2059" s="16" t="s">
        <v>3848</v>
      </c>
      <c r="I2059" s="213">
        <f>VLOOKUP(H2059,gender!A:B,2,0)</f>
        <v>2</v>
      </c>
      <c r="J2059" s="273">
        <v>740</v>
      </c>
      <c r="K2059" s="273">
        <v>905</v>
      </c>
      <c r="L2059" s="273">
        <v>1</v>
      </c>
      <c r="M2059" s="273" t="s">
        <v>7178</v>
      </c>
      <c r="N2059" s="144">
        <f>VLOOKUP(M2059,brand!A:B,2,0)</f>
        <v>914</v>
      </c>
      <c r="O2059" s="144" t="str">
        <f t="shared" si="81"/>
        <v>CHINA</v>
      </c>
      <c r="P2059" s="144">
        <f>VLOOKUP(O2059,country!A:B,2,0)</f>
        <v>7497</v>
      </c>
      <c r="Q2059" s="273" t="s">
        <v>3915</v>
      </c>
      <c r="R2059" s="144" t="str">
        <f t="shared" si="82"/>
        <v xml:space="preserve"> Վրան Տեքստիլ,Տակացու Պոլիուրեթան</v>
      </c>
      <c r="S2059" s="144" t="s">
        <v>7558</v>
      </c>
      <c r="T2059" s="144" t="str">
        <f>VLOOKUP(R2059,material!A:B,2,0)</f>
        <v>69-104</v>
      </c>
      <c r="U2059" s="141" t="s">
        <v>7643</v>
      </c>
      <c r="V2059" s="289">
        <v>1000321</v>
      </c>
      <c r="W2059" s="273">
        <v>37</v>
      </c>
      <c r="X2059" s="141">
        <f>VLOOKUP(W2059,SIZE!A:B,2,0)</f>
        <v>282</v>
      </c>
      <c r="Y2059" s="141">
        <v>29.99</v>
      </c>
      <c r="Z2059" s="141" t="s">
        <v>1033</v>
      </c>
      <c r="AA2059" s="141">
        <f>VLOOKUP(Z2059,COLOR!A:B,2,0)</f>
        <v>20</v>
      </c>
      <c r="AB2059" s="130"/>
      <c r="AC2059" s="130"/>
      <c r="AD2059" s="130"/>
      <c r="AE2059" s="130"/>
      <c r="AF2059" s="130"/>
      <c r="AG2059" s="130"/>
      <c r="AH2059" s="130"/>
      <c r="AI2059" s="130"/>
      <c r="AJ2059" s="130"/>
      <c r="AK2059" s="130"/>
      <c r="AL2059" s="130"/>
      <c r="AM2059" s="130"/>
    </row>
    <row r="2060" spans="1:39" ht="20.25" customHeight="1">
      <c r="A2060" s="132">
        <v>2059</v>
      </c>
      <c r="B2060" s="19" t="s">
        <v>6519</v>
      </c>
      <c r="C2060" s="251">
        <v>64041990000</v>
      </c>
      <c r="D2060" s="262" t="s">
        <v>6993</v>
      </c>
      <c r="E2060" s="143" t="str">
        <f t="shared" si="83"/>
        <v>Սպորտային Կոշիկ</v>
      </c>
      <c r="F2060" s="273" t="s">
        <v>3682</v>
      </c>
      <c r="G2060" s="144">
        <f>VLOOKUP(E2060,subcategory!A:B,2,0)</f>
        <v>67</v>
      </c>
      <c r="H2060" s="16" t="s">
        <v>3848</v>
      </c>
      <c r="I2060" s="213">
        <f>VLOOKUP(H2060,gender!A:B,2,0)</f>
        <v>2</v>
      </c>
      <c r="J2060" s="273">
        <v>260</v>
      </c>
      <c r="K2060" s="273">
        <v>965</v>
      </c>
      <c r="L2060" s="273">
        <v>1</v>
      </c>
      <c r="M2060" s="273" t="s">
        <v>7178</v>
      </c>
      <c r="N2060" s="144">
        <f>VLOOKUP(M2060,brand!A:B,2,0)</f>
        <v>914</v>
      </c>
      <c r="O2060" s="144" t="str">
        <f t="shared" si="81"/>
        <v>CHINA</v>
      </c>
      <c r="P2060" s="144">
        <f>VLOOKUP(O2060,country!A:B,2,0)</f>
        <v>7497</v>
      </c>
      <c r="Q2060" s="273" t="s">
        <v>3915</v>
      </c>
      <c r="R2060" s="144" t="str">
        <f t="shared" si="82"/>
        <v xml:space="preserve"> Վրան Տեքստիլ,Տակացու Պոլիուրեթան</v>
      </c>
      <c r="S2060" s="144" t="s">
        <v>7558</v>
      </c>
      <c r="T2060" s="144" t="str">
        <f>VLOOKUP(R2060,material!A:B,2,0)</f>
        <v>69-104</v>
      </c>
      <c r="U2060" s="141" t="s">
        <v>7643</v>
      </c>
      <c r="V2060" s="289">
        <v>1000321</v>
      </c>
      <c r="W2060" s="273">
        <v>37</v>
      </c>
      <c r="X2060" s="141">
        <f>VLOOKUP(W2060,SIZE!A:B,2,0)</f>
        <v>282</v>
      </c>
      <c r="Y2060" s="141">
        <v>29.99</v>
      </c>
      <c r="Z2060" s="141" t="s">
        <v>1105</v>
      </c>
      <c r="AA2060" s="141">
        <f>VLOOKUP(Z2060,COLOR!A:B,2,0)</f>
        <v>16</v>
      </c>
      <c r="AB2060" s="130"/>
      <c r="AC2060" s="130"/>
      <c r="AD2060" s="130"/>
      <c r="AE2060" s="130"/>
      <c r="AF2060" s="130"/>
      <c r="AG2060" s="130"/>
      <c r="AH2060" s="130"/>
      <c r="AI2060" s="130"/>
      <c r="AJ2060" s="130"/>
      <c r="AK2060" s="130"/>
      <c r="AL2060" s="130"/>
      <c r="AM2060" s="130"/>
    </row>
    <row r="2061" spans="1:39" ht="20.25" customHeight="1">
      <c r="A2061" s="132">
        <v>2060</v>
      </c>
      <c r="B2061" s="19" t="s">
        <v>6520</v>
      </c>
      <c r="C2061" s="252">
        <v>64041990000</v>
      </c>
      <c r="D2061" s="262" t="s">
        <v>6993</v>
      </c>
      <c r="E2061" s="143" t="str">
        <f t="shared" si="83"/>
        <v>Կեդ</v>
      </c>
      <c r="F2061" s="273" t="s">
        <v>7148</v>
      </c>
      <c r="G2061" s="144">
        <f>VLOOKUP(E2061,subcategory!A:B,2,0)</f>
        <v>474</v>
      </c>
      <c r="H2061" s="16" t="s">
        <v>3848</v>
      </c>
      <c r="I2061" s="213">
        <f>VLOOKUP(H2061,gender!A:B,2,0)</f>
        <v>2</v>
      </c>
      <c r="J2061" s="273">
        <v>830</v>
      </c>
      <c r="K2061" s="273">
        <v>1040</v>
      </c>
      <c r="L2061" s="273">
        <v>1</v>
      </c>
      <c r="M2061" s="273" t="s">
        <v>7178</v>
      </c>
      <c r="N2061" s="144">
        <f>VLOOKUP(M2061,brand!A:B,2,0)</f>
        <v>914</v>
      </c>
      <c r="O2061" s="144" t="str">
        <f t="shared" ref="O2061:O2110" si="84">UPPER(Q2061)</f>
        <v>CHINA</v>
      </c>
      <c r="P2061" s="144">
        <f>VLOOKUP(O2061,country!A:B,2,0)</f>
        <v>7497</v>
      </c>
      <c r="Q2061" s="273" t="s">
        <v>3915</v>
      </c>
      <c r="R2061" s="144" t="str">
        <f t="shared" si="82"/>
        <v xml:space="preserve"> Վրան Տեքստիլ,Տակացու Պոլիուրեթան</v>
      </c>
      <c r="S2061" s="144" t="s">
        <v>7558</v>
      </c>
      <c r="T2061" s="144" t="str">
        <f>VLOOKUP(R2061,material!A:B,2,0)</f>
        <v>69-104</v>
      </c>
      <c r="U2061" s="141" t="s">
        <v>7643</v>
      </c>
      <c r="V2061" s="289">
        <v>1000321</v>
      </c>
      <c r="W2061" s="273">
        <v>38</v>
      </c>
      <c r="X2061" s="141">
        <f>VLOOKUP(W2061,SIZE!A:B,2,0)</f>
        <v>64</v>
      </c>
      <c r="Y2061" s="141">
        <v>29.99</v>
      </c>
      <c r="Z2061" s="141" t="s">
        <v>1071</v>
      </c>
      <c r="AA2061" s="141">
        <f>VLOOKUP(Z2061,COLOR!A:B,2,0)</f>
        <v>12</v>
      </c>
      <c r="AB2061" s="130"/>
      <c r="AC2061" s="130"/>
      <c r="AD2061" s="130"/>
      <c r="AE2061" s="130"/>
      <c r="AF2061" s="130"/>
      <c r="AG2061" s="130"/>
      <c r="AH2061" s="130"/>
      <c r="AI2061" s="130"/>
      <c r="AJ2061" s="130"/>
      <c r="AK2061" s="130"/>
      <c r="AL2061" s="130"/>
      <c r="AM2061" s="130"/>
    </row>
    <row r="2062" spans="1:39" ht="20.25" customHeight="1">
      <c r="A2062" s="132">
        <v>2061</v>
      </c>
      <c r="B2062" s="19" t="s">
        <v>6520</v>
      </c>
      <c r="C2062" s="256">
        <v>64039998000</v>
      </c>
      <c r="D2062" s="268" t="s">
        <v>7081</v>
      </c>
      <c r="E2062" s="143" t="str">
        <f t="shared" si="83"/>
        <v>Սաբոկ</v>
      </c>
      <c r="F2062" s="273" t="s">
        <v>7132</v>
      </c>
      <c r="G2062" s="144">
        <f>VLOOKUP(E2062,subcategory!A:B,2,0)</f>
        <v>478</v>
      </c>
      <c r="H2062" s="16" t="s">
        <v>3848</v>
      </c>
      <c r="I2062" s="213">
        <f>VLOOKUP(H2062,gender!A:B,2,0)</f>
        <v>2</v>
      </c>
      <c r="J2062" s="273">
        <v>440</v>
      </c>
      <c r="K2062" s="273">
        <v>620</v>
      </c>
      <c r="L2062" s="273">
        <v>1</v>
      </c>
      <c r="M2062" s="273" t="s">
        <v>7171</v>
      </c>
      <c r="N2062" s="144">
        <f>VLOOKUP(M2062,brand!A:B,2,0)</f>
        <v>907</v>
      </c>
      <c r="O2062" s="144" t="str">
        <f t="shared" si="84"/>
        <v>ITALY</v>
      </c>
      <c r="P2062" s="144">
        <f>VLOOKUP(O2062,country!A:B,2,0)</f>
        <v>1760</v>
      </c>
      <c r="Q2062" s="273" t="s">
        <v>468</v>
      </c>
      <c r="R2062" s="144" t="str">
        <f t="shared" si="82"/>
        <v>Վրան Կաշի, Տակացու Պոլիուրեթան</v>
      </c>
      <c r="S2062" s="144" t="s">
        <v>7295</v>
      </c>
      <c r="T2062" s="144" t="str">
        <f>VLOOKUP(R2062,material!A:B,2,0)</f>
        <v>20-104</v>
      </c>
      <c r="U2062" s="141" t="s">
        <v>7643</v>
      </c>
      <c r="V2062" s="289">
        <v>1000321</v>
      </c>
      <c r="W2062" s="273">
        <v>36</v>
      </c>
      <c r="X2062" s="141">
        <f>VLOOKUP(W2062,SIZE!A:B,2,0)</f>
        <v>52</v>
      </c>
      <c r="Y2062" s="141">
        <v>34.99</v>
      </c>
      <c r="Z2062" s="141" t="s">
        <v>1033</v>
      </c>
      <c r="AA2062" s="141">
        <f>VLOOKUP(Z2062,COLOR!A:B,2,0)</f>
        <v>20</v>
      </c>
      <c r="AB2062" s="130"/>
      <c r="AC2062" s="130"/>
      <c r="AD2062" s="130"/>
      <c r="AE2062" s="130"/>
      <c r="AF2062" s="130"/>
      <c r="AG2062" s="130"/>
      <c r="AH2062" s="130"/>
      <c r="AI2062" s="130"/>
      <c r="AJ2062" s="130"/>
      <c r="AK2062" s="130"/>
      <c r="AL2062" s="130"/>
      <c r="AM2062" s="130"/>
    </row>
    <row r="2063" spans="1:39" ht="20.25" customHeight="1">
      <c r="A2063" s="132">
        <v>2062</v>
      </c>
      <c r="B2063" s="19" t="s">
        <v>6521</v>
      </c>
      <c r="C2063" s="252">
        <v>64039998000</v>
      </c>
      <c r="D2063" s="270" t="s">
        <v>6976</v>
      </c>
      <c r="E2063" s="143" t="str">
        <f t="shared" si="83"/>
        <v>Սպորտային Կոշիկ</v>
      </c>
      <c r="F2063" s="273" t="s">
        <v>3682</v>
      </c>
      <c r="G2063" s="144">
        <f>VLOOKUP(E2063,subcategory!A:B,2,0)</f>
        <v>67</v>
      </c>
      <c r="H2063" s="16" t="s">
        <v>3848</v>
      </c>
      <c r="I2063" s="213">
        <f>VLOOKUP(H2063,gender!A:B,2,0)</f>
        <v>2</v>
      </c>
      <c r="J2063" s="273">
        <v>505</v>
      </c>
      <c r="K2063" s="273">
        <v>785</v>
      </c>
      <c r="L2063" s="273">
        <v>1</v>
      </c>
      <c r="M2063" s="273" t="s">
        <v>7171</v>
      </c>
      <c r="N2063" s="144">
        <f>VLOOKUP(M2063,brand!A:B,2,0)</f>
        <v>907</v>
      </c>
      <c r="O2063" s="144" t="str">
        <f t="shared" si="84"/>
        <v>PAKISTAN</v>
      </c>
      <c r="P2063" s="144">
        <f>VLOOKUP(O2063,country!A:B,2,0)</f>
        <v>7550</v>
      </c>
      <c r="Q2063" s="273" t="s">
        <v>2948</v>
      </c>
      <c r="R2063" s="144" t="str">
        <f t="shared" si="82"/>
        <v>Վրան Կաշի, Տակացու Պոլիուրեթան</v>
      </c>
      <c r="S2063" s="144" t="s">
        <v>7295</v>
      </c>
      <c r="T2063" s="144" t="str">
        <f>VLOOKUP(R2063,material!A:B,2,0)</f>
        <v>20-104</v>
      </c>
      <c r="U2063" s="141" t="s">
        <v>7643</v>
      </c>
      <c r="V2063" s="289">
        <v>1000321</v>
      </c>
      <c r="W2063" s="273">
        <v>39</v>
      </c>
      <c r="X2063" s="141">
        <f>VLOOKUP(W2063,SIZE!A:B,2,0)</f>
        <v>275</v>
      </c>
      <c r="Y2063" s="141">
        <v>59.99</v>
      </c>
      <c r="Z2063" s="141" t="s">
        <v>1057</v>
      </c>
      <c r="AA2063" s="141">
        <f>VLOOKUP(Z2063,COLOR!A:B,2,0)</f>
        <v>5</v>
      </c>
      <c r="AB2063" s="130"/>
      <c r="AC2063" s="130"/>
      <c r="AD2063" s="130"/>
      <c r="AE2063" s="130"/>
      <c r="AF2063" s="130"/>
      <c r="AG2063" s="130"/>
      <c r="AH2063" s="130"/>
      <c r="AI2063" s="130"/>
      <c r="AJ2063" s="130"/>
      <c r="AK2063" s="130"/>
      <c r="AL2063" s="130"/>
      <c r="AM2063" s="130"/>
    </row>
    <row r="2064" spans="1:39" ht="20.25" customHeight="1">
      <c r="A2064" s="132">
        <v>2063</v>
      </c>
      <c r="B2064" s="19" t="s">
        <v>6522</v>
      </c>
      <c r="C2064" s="256">
        <v>64039998000</v>
      </c>
      <c r="D2064" s="268" t="s">
        <v>6983</v>
      </c>
      <c r="E2064" s="143" t="str">
        <f t="shared" si="83"/>
        <v>Սանդալ</v>
      </c>
      <c r="F2064" s="273" t="s">
        <v>4308</v>
      </c>
      <c r="G2064" s="144">
        <f>VLOOKUP(E2064,subcategory!A:B,2,0)</f>
        <v>66</v>
      </c>
      <c r="H2064" s="16" t="s">
        <v>3848</v>
      </c>
      <c r="I2064" s="213">
        <f>VLOOKUP(H2064,gender!A:B,2,0)</f>
        <v>2</v>
      </c>
      <c r="J2064" s="273">
        <v>685</v>
      </c>
      <c r="K2064" s="273">
        <v>920</v>
      </c>
      <c r="L2064" s="273">
        <v>1</v>
      </c>
      <c r="M2064" s="273" t="s">
        <v>7171</v>
      </c>
      <c r="N2064" s="144">
        <f>VLOOKUP(M2064,brand!A:B,2,0)</f>
        <v>907</v>
      </c>
      <c r="O2064" s="144" t="str">
        <f t="shared" si="84"/>
        <v>PAKISTAN</v>
      </c>
      <c r="P2064" s="144">
        <f>VLOOKUP(O2064,country!A:B,2,0)</f>
        <v>7550</v>
      </c>
      <c r="Q2064" s="273" t="s">
        <v>2948</v>
      </c>
      <c r="R2064" s="144" t="str">
        <f t="shared" si="82"/>
        <v>Վրան Կաշի, Տակացու Պոլիուրեթան</v>
      </c>
      <c r="S2064" s="144" t="s">
        <v>7295</v>
      </c>
      <c r="T2064" s="144" t="str">
        <f>VLOOKUP(R2064,material!A:B,2,0)</f>
        <v>20-104</v>
      </c>
      <c r="U2064" s="141" t="s">
        <v>7643</v>
      </c>
      <c r="V2064" s="289">
        <v>1000321</v>
      </c>
      <c r="W2064" s="273">
        <v>39</v>
      </c>
      <c r="X2064" s="141">
        <f>VLOOKUP(W2064,SIZE!A:B,2,0)</f>
        <v>275</v>
      </c>
      <c r="Y2064" s="141">
        <v>34.99</v>
      </c>
      <c r="Z2064" s="245" t="s">
        <v>3916</v>
      </c>
      <c r="AA2064" s="141">
        <f>VLOOKUP(Z2064,COLOR!A:B,2,0)</f>
        <v>10</v>
      </c>
      <c r="AB2064" s="130"/>
      <c r="AC2064" s="130"/>
      <c r="AD2064" s="130"/>
      <c r="AE2064" s="130"/>
      <c r="AF2064" s="130"/>
      <c r="AG2064" s="130"/>
      <c r="AH2064" s="130"/>
      <c r="AI2064" s="130"/>
      <c r="AJ2064" s="130"/>
      <c r="AK2064" s="130"/>
      <c r="AL2064" s="130"/>
      <c r="AM2064" s="130"/>
    </row>
    <row r="2065" spans="1:39" ht="20.25" customHeight="1">
      <c r="A2065" s="132">
        <v>2064</v>
      </c>
      <c r="B2065" s="19" t="s">
        <v>6504</v>
      </c>
      <c r="C2065" s="256">
        <v>64039998000</v>
      </c>
      <c r="D2065" s="268" t="s">
        <v>6983</v>
      </c>
      <c r="E2065" s="143" t="str">
        <f t="shared" si="83"/>
        <v>Սաբո</v>
      </c>
      <c r="F2065" s="273" t="s">
        <v>7147</v>
      </c>
      <c r="G2065" s="144">
        <f>VLOOKUP(E2065,subcategory!A:B,2,0)</f>
        <v>65</v>
      </c>
      <c r="H2065" s="16" t="s">
        <v>3848</v>
      </c>
      <c r="I2065" s="213">
        <f>VLOOKUP(H2065,gender!A:B,2,0)</f>
        <v>2</v>
      </c>
      <c r="J2065" s="273">
        <v>440</v>
      </c>
      <c r="K2065" s="273">
        <v>660</v>
      </c>
      <c r="L2065" s="273">
        <v>1</v>
      </c>
      <c r="M2065" s="273" t="s">
        <v>7171</v>
      </c>
      <c r="N2065" s="144">
        <f>VLOOKUP(M2065,brand!A:B,2,0)</f>
        <v>907</v>
      </c>
      <c r="O2065" s="144" t="str">
        <f t="shared" si="84"/>
        <v>ITALY</v>
      </c>
      <c r="P2065" s="144">
        <f>VLOOKUP(O2065,country!A:B,2,0)</f>
        <v>1760</v>
      </c>
      <c r="Q2065" s="273" t="s">
        <v>468</v>
      </c>
      <c r="R2065" s="144" t="str">
        <f t="shared" si="82"/>
        <v>Վրան Կաշի, Տակացու Պոլիուրեթան</v>
      </c>
      <c r="S2065" s="144" t="s">
        <v>7295</v>
      </c>
      <c r="T2065" s="144" t="str">
        <f>VLOOKUP(R2065,material!A:B,2,0)</f>
        <v>20-104</v>
      </c>
      <c r="U2065" s="141" t="s">
        <v>7643</v>
      </c>
      <c r="V2065" s="289">
        <v>1000321</v>
      </c>
      <c r="W2065" s="273">
        <v>37</v>
      </c>
      <c r="X2065" s="141">
        <f>VLOOKUP(W2065,SIZE!A:B,2,0)</f>
        <v>282</v>
      </c>
      <c r="Y2065" s="141">
        <v>39.99</v>
      </c>
      <c r="Z2065" s="141" t="s">
        <v>1033</v>
      </c>
      <c r="AA2065" s="141">
        <f>VLOOKUP(Z2065,COLOR!A:B,2,0)</f>
        <v>20</v>
      </c>
      <c r="AB2065" s="130"/>
      <c r="AC2065" s="130"/>
      <c r="AD2065" s="130"/>
      <c r="AE2065" s="130"/>
      <c r="AF2065" s="130"/>
      <c r="AG2065" s="130"/>
      <c r="AH2065" s="130"/>
      <c r="AI2065" s="130"/>
      <c r="AJ2065" s="130"/>
      <c r="AK2065" s="130"/>
      <c r="AL2065" s="130"/>
      <c r="AM2065" s="130"/>
    </row>
    <row r="2066" spans="1:39" ht="20.25" customHeight="1">
      <c r="A2066" s="132">
        <v>2065</v>
      </c>
      <c r="B2066" s="19" t="s">
        <v>6523</v>
      </c>
      <c r="C2066" s="252">
        <v>64041990000</v>
      </c>
      <c r="D2066" s="270" t="s">
        <v>7080</v>
      </c>
      <c r="E2066" s="143" t="str">
        <f t="shared" si="83"/>
        <v>Կոշիկ</v>
      </c>
      <c r="F2066" s="276" t="s">
        <v>132</v>
      </c>
      <c r="G2066" s="144">
        <f>VLOOKUP(E2066,subcategory!A:B,2,0)</f>
        <v>55</v>
      </c>
      <c r="H2066" s="16" t="s">
        <v>3848</v>
      </c>
      <c r="I2066" s="213">
        <f>VLOOKUP(H2066,gender!A:B,2,0)</f>
        <v>2</v>
      </c>
      <c r="J2066" s="273">
        <v>510</v>
      </c>
      <c r="K2066" s="273">
        <v>740</v>
      </c>
      <c r="L2066" s="273">
        <v>1</v>
      </c>
      <c r="M2066" s="273" t="s">
        <v>7170</v>
      </c>
      <c r="N2066" s="144">
        <f>VLOOKUP(M2066,brand!A:B,2,0)</f>
        <v>906</v>
      </c>
      <c r="O2066" s="144" t="str">
        <f t="shared" si="84"/>
        <v>CHINA</v>
      </c>
      <c r="P2066" s="144">
        <f>VLOOKUP(O2066,country!A:B,2,0)</f>
        <v>7497</v>
      </c>
      <c r="Q2066" s="273" t="s">
        <v>3915</v>
      </c>
      <c r="R2066" s="144" t="str">
        <f t="shared" si="82"/>
        <v xml:space="preserve"> Վրան  Պոլիուրեթան,Տակացու Պոլիուրեթան</v>
      </c>
      <c r="S2066" s="144" t="s">
        <v>7566</v>
      </c>
      <c r="T2066" s="144" t="str">
        <f>VLOOKUP(R2066,material!A:B,2,0)</f>
        <v>104-104</v>
      </c>
      <c r="U2066" s="141" t="s">
        <v>7643</v>
      </c>
      <c r="V2066" s="289">
        <v>1000321</v>
      </c>
      <c r="W2066" s="273">
        <v>37</v>
      </c>
      <c r="X2066" s="141">
        <f>VLOOKUP(W2066,SIZE!A:B,2,0)</f>
        <v>282</v>
      </c>
      <c r="Y2066" s="141">
        <v>39.99</v>
      </c>
      <c r="Z2066" s="141" t="s">
        <v>1071</v>
      </c>
      <c r="AA2066" s="141">
        <f>VLOOKUP(Z2066,COLOR!A:B,2,0)</f>
        <v>12</v>
      </c>
      <c r="AB2066" s="130"/>
      <c r="AC2066" s="130"/>
      <c r="AD2066" s="130"/>
      <c r="AE2066" s="130"/>
      <c r="AF2066" s="130"/>
      <c r="AG2066" s="130"/>
      <c r="AH2066" s="130"/>
      <c r="AI2066" s="130"/>
      <c r="AJ2066" s="130"/>
      <c r="AK2066" s="130"/>
      <c r="AL2066" s="130"/>
      <c r="AM2066" s="130"/>
    </row>
    <row r="2067" spans="1:39" ht="20.25" customHeight="1">
      <c r="A2067" s="132">
        <v>2066</v>
      </c>
      <c r="B2067" s="19" t="s">
        <v>6524</v>
      </c>
      <c r="C2067" s="256">
        <v>64029931000</v>
      </c>
      <c r="D2067" s="268" t="s">
        <v>7082</v>
      </c>
      <c r="E2067" s="143" t="str">
        <f t="shared" si="83"/>
        <v>Բարձրակրունկ Կոշիկ</v>
      </c>
      <c r="F2067" s="276" t="s">
        <v>3973</v>
      </c>
      <c r="G2067" s="144">
        <f>VLOOKUP(E2067,subcategory!A:B,2,0)</f>
        <v>465</v>
      </c>
      <c r="H2067" s="16" t="s">
        <v>3848</v>
      </c>
      <c r="I2067" s="213">
        <f>VLOOKUP(H2067,gender!A:B,2,0)</f>
        <v>2</v>
      </c>
      <c r="J2067" s="273">
        <v>420</v>
      </c>
      <c r="K2067" s="273">
        <v>635</v>
      </c>
      <c r="L2067" s="273">
        <v>1</v>
      </c>
      <c r="M2067" s="273" t="s">
        <v>7170</v>
      </c>
      <c r="N2067" s="144">
        <f>VLOOKUP(M2067,brand!A:B,2,0)</f>
        <v>906</v>
      </c>
      <c r="O2067" s="144" t="str">
        <f t="shared" si="84"/>
        <v>CHINA</v>
      </c>
      <c r="P2067" s="144">
        <f>VLOOKUP(O2067,country!A:B,2,0)</f>
        <v>7497</v>
      </c>
      <c r="Q2067" s="273" t="s">
        <v>3915</v>
      </c>
      <c r="R2067" s="144" t="str">
        <f t="shared" si="82"/>
        <v xml:space="preserve"> Վրան  Պոլիուրեթան,Տակացու Պոլիուրեթան</v>
      </c>
      <c r="S2067" s="144" t="s">
        <v>7566</v>
      </c>
      <c r="T2067" s="144" t="str">
        <f>VLOOKUP(R2067,material!A:B,2,0)</f>
        <v>104-104</v>
      </c>
      <c r="U2067" s="141" t="s">
        <v>7643</v>
      </c>
      <c r="V2067" s="289">
        <v>1000321</v>
      </c>
      <c r="W2067" s="273">
        <v>37</v>
      </c>
      <c r="X2067" s="141">
        <f>VLOOKUP(W2067,SIZE!A:B,2,0)</f>
        <v>282</v>
      </c>
      <c r="Y2067" s="141">
        <v>34.99</v>
      </c>
      <c r="Z2067" s="141" t="s">
        <v>1071</v>
      </c>
      <c r="AA2067" s="141">
        <f>VLOOKUP(Z2067,COLOR!A:B,2,0)</f>
        <v>12</v>
      </c>
      <c r="AB2067" s="130"/>
      <c r="AC2067" s="130"/>
      <c r="AD2067" s="130"/>
      <c r="AE2067" s="130"/>
      <c r="AF2067" s="130"/>
      <c r="AG2067" s="130"/>
      <c r="AH2067" s="130"/>
      <c r="AI2067" s="130"/>
      <c r="AJ2067" s="130"/>
      <c r="AK2067" s="130"/>
      <c r="AL2067" s="130"/>
      <c r="AM2067" s="130"/>
    </row>
    <row r="2068" spans="1:39" ht="20.25" customHeight="1">
      <c r="A2068" s="132">
        <v>2067</v>
      </c>
      <c r="B2068" s="19" t="s">
        <v>6525</v>
      </c>
      <c r="C2068" s="252">
        <v>64041990000</v>
      </c>
      <c r="D2068" s="270" t="s">
        <v>7080</v>
      </c>
      <c r="E2068" s="143" t="str">
        <f t="shared" si="83"/>
        <v>Կոշիկ</v>
      </c>
      <c r="F2068" s="276" t="s">
        <v>132</v>
      </c>
      <c r="G2068" s="144">
        <f>VLOOKUP(E2068,subcategory!A:B,2,0)</f>
        <v>55</v>
      </c>
      <c r="H2068" s="16" t="s">
        <v>3848</v>
      </c>
      <c r="I2068" s="213">
        <f>VLOOKUP(H2068,gender!A:B,2,0)</f>
        <v>2</v>
      </c>
      <c r="J2068" s="273">
        <v>420</v>
      </c>
      <c r="K2068" s="273">
        <v>720</v>
      </c>
      <c r="L2068" s="273">
        <v>1</v>
      </c>
      <c r="M2068" s="273" t="s">
        <v>7170</v>
      </c>
      <c r="N2068" s="144">
        <f>VLOOKUP(M2068,brand!A:B,2,0)</f>
        <v>906</v>
      </c>
      <c r="O2068" s="144" t="str">
        <f t="shared" si="84"/>
        <v>CHINA</v>
      </c>
      <c r="P2068" s="144">
        <f>VLOOKUP(O2068,country!A:B,2,0)</f>
        <v>7497</v>
      </c>
      <c r="Q2068" s="273" t="s">
        <v>3915</v>
      </c>
      <c r="R2068" s="144" t="str">
        <f t="shared" si="82"/>
        <v xml:space="preserve"> Վրան  Պոլիուրեթան,Տակացու Պոլիուրեթան</v>
      </c>
      <c r="S2068" s="144" t="s">
        <v>7566</v>
      </c>
      <c r="T2068" s="144" t="str">
        <f>VLOOKUP(R2068,material!A:B,2,0)</f>
        <v>104-104</v>
      </c>
      <c r="U2068" s="141" t="s">
        <v>7643</v>
      </c>
      <c r="V2068" s="289">
        <v>1000321</v>
      </c>
      <c r="W2068" s="273">
        <v>38</v>
      </c>
      <c r="X2068" s="141">
        <f>VLOOKUP(W2068,SIZE!A:B,2,0)</f>
        <v>64</v>
      </c>
      <c r="Y2068" s="141">
        <v>34.99</v>
      </c>
      <c r="Z2068" s="141" t="s">
        <v>1080</v>
      </c>
      <c r="AA2068" s="141">
        <f>VLOOKUP(Z2068,COLOR!A:B,2,0)</f>
        <v>13</v>
      </c>
      <c r="AB2068" s="130"/>
      <c r="AC2068" s="130"/>
      <c r="AD2068" s="130"/>
      <c r="AE2068" s="130"/>
      <c r="AF2068" s="130"/>
      <c r="AG2068" s="130"/>
      <c r="AH2068" s="130"/>
      <c r="AI2068" s="130"/>
      <c r="AJ2068" s="130"/>
      <c r="AK2068" s="130"/>
      <c r="AL2068" s="130"/>
      <c r="AM2068" s="130"/>
    </row>
    <row r="2069" spans="1:39" ht="20.25" customHeight="1">
      <c r="A2069" s="132">
        <v>2068</v>
      </c>
      <c r="B2069" s="19" t="s">
        <v>6526</v>
      </c>
      <c r="C2069" s="251">
        <v>64041990000</v>
      </c>
      <c r="D2069" s="262" t="s">
        <v>6973</v>
      </c>
      <c r="E2069" s="143" t="str">
        <f t="shared" si="83"/>
        <v>Սաբո</v>
      </c>
      <c r="F2069" s="273" t="s">
        <v>7147</v>
      </c>
      <c r="G2069" s="144">
        <f>VLOOKUP(E2069,subcategory!A:B,2,0)</f>
        <v>65</v>
      </c>
      <c r="H2069" s="16" t="s">
        <v>3848</v>
      </c>
      <c r="I2069" s="213">
        <f>VLOOKUP(H2069,gender!A:B,2,0)</f>
        <v>2</v>
      </c>
      <c r="J2069" s="273">
        <v>720</v>
      </c>
      <c r="K2069" s="273">
        <v>895</v>
      </c>
      <c r="L2069" s="273">
        <v>1</v>
      </c>
      <c r="M2069" s="273" t="s">
        <v>7170</v>
      </c>
      <c r="N2069" s="144">
        <f>VLOOKUP(M2069,brand!A:B,2,0)</f>
        <v>906</v>
      </c>
      <c r="O2069" s="144" t="str">
        <f t="shared" si="84"/>
        <v>CHINA</v>
      </c>
      <c r="P2069" s="144">
        <f>VLOOKUP(O2069,country!A:B,2,0)</f>
        <v>7497</v>
      </c>
      <c r="Q2069" s="273" t="s">
        <v>3915</v>
      </c>
      <c r="R2069" s="144" t="str">
        <f t="shared" ref="R2069:R2132" si="85">PROPER(S2069)</f>
        <v xml:space="preserve"> Վրան Տեքստիլ,Տակացու Պոլիուրեթան</v>
      </c>
      <c r="S2069" s="144" t="s">
        <v>7558</v>
      </c>
      <c r="T2069" s="144" t="str">
        <f>VLOOKUP(R2069,material!A:B,2,0)</f>
        <v>69-104</v>
      </c>
      <c r="U2069" s="141" t="s">
        <v>7643</v>
      </c>
      <c r="V2069" s="289">
        <v>1000321</v>
      </c>
      <c r="W2069" s="273">
        <v>38</v>
      </c>
      <c r="X2069" s="141">
        <f>VLOOKUP(W2069,SIZE!A:B,2,0)</f>
        <v>64</v>
      </c>
      <c r="Y2069" s="141">
        <v>44.99</v>
      </c>
      <c r="Z2069" s="141" t="s">
        <v>1033</v>
      </c>
      <c r="AA2069" s="141">
        <f>VLOOKUP(Z2069,COLOR!A:B,2,0)</f>
        <v>20</v>
      </c>
      <c r="AB2069" s="130"/>
      <c r="AC2069" s="130"/>
      <c r="AD2069" s="130"/>
      <c r="AE2069" s="130"/>
      <c r="AF2069" s="130"/>
      <c r="AG2069" s="130"/>
      <c r="AH2069" s="130"/>
      <c r="AI2069" s="130"/>
      <c r="AJ2069" s="130"/>
      <c r="AK2069" s="130"/>
      <c r="AL2069" s="130"/>
      <c r="AM2069" s="130"/>
    </row>
    <row r="2070" spans="1:39" ht="20.25" customHeight="1">
      <c r="A2070" s="132">
        <v>2069</v>
      </c>
      <c r="B2070" s="19" t="s">
        <v>6527</v>
      </c>
      <c r="C2070" s="256">
        <v>64039998000</v>
      </c>
      <c r="D2070" s="268" t="s">
        <v>6983</v>
      </c>
      <c r="E2070" s="143" t="str">
        <f t="shared" si="83"/>
        <v>Սաբո</v>
      </c>
      <c r="F2070" s="273" t="s">
        <v>7147</v>
      </c>
      <c r="G2070" s="144">
        <f>VLOOKUP(E2070,subcategory!A:B,2,0)</f>
        <v>65</v>
      </c>
      <c r="H2070" s="16" t="s">
        <v>3848</v>
      </c>
      <c r="I2070" s="213">
        <f>VLOOKUP(H2070,gender!A:B,2,0)</f>
        <v>2</v>
      </c>
      <c r="J2070" s="273">
        <v>490</v>
      </c>
      <c r="K2070" s="273">
        <v>690</v>
      </c>
      <c r="L2070" s="273">
        <v>1</v>
      </c>
      <c r="M2070" s="273" t="s">
        <v>7173</v>
      </c>
      <c r="N2070" s="144">
        <f>VLOOKUP(M2070,brand!A:B,2,0)</f>
        <v>909</v>
      </c>
      <c r="O2070" s="144" t="str">
        <f t="shared" si="84"/>
        <v>PAKISTAN</v>
      </c>
      <c r="P2070" s="144">
        <f>VLOOKUP(O2070,country!A:B,2,0)</f>
        <v>7550</v>
      </c>
      <c r="Q2070" s="273" t="s">
        <v>2948</v>
      </c>
      <c r="R2070" s="144" t="str">
        <f t="shared" si="85"/>
        <v>Վրան Կաշի, Տակացու Պոլիուրեթան</v>
      </c>
      <c r="S2070" s="144" t="s">
        <v>7295</v>
      </c>
      <c r="T2070" s="144" t="str">
        <f>VLOOKUP(R2070,material!A:B,2,0)</f>
        <v>20-104</v>
      </c>
      <c r="U2070" s="141" t="s">
        <v>7643</v>
      </c>
      <c r="V2070" s="289">
        <v>1000321</v>
      </c>
      <c r="W2070" s="273">
        <v>39</v>
      </c>
      <c r="X2070" s="141">
        <f>VLOOKUP(W2070,SIZE!A:B,2,0)</f>
        <v>275</v>
      </c>
      <c r="Y2070" s="141">
        <v>39.99</v>
      </c>
      <c r="Z2070" s="141" t="s">
        <v>1061</v>
      </c>
      <c r="AA2070" s="141">
        <f>VLOOKUP(Z2070,COLOR!A:B,2,0)</f>
        <v>4</v>
      </c>
      <c r="AB2070" s="130"/>
      <c r="AC2070" s="130"/>
      <c r="AD2070" s="130"/>
      <c r="AE2070" s="130"/>
      <c r="AF2070" s="130"/>
      <c r="AG2070" s="130"/>
      <c r="AH2070" s="130"/>
      <c r="AI2070" s="130"/>
      <c r="AJ2070" s="130"/>
      <c r="AK2070" s="130"/>
      <c r="AL2070" s="130"/>
      <c r="AM2070" s="130"/>
    </row>
    <row r="2071" spans="1:39" ht="20.25" customHeight="1">
      <c r="A2071" s="132">
        <v>2070</v>
      </c>
      <c r="B2071" s="19" t="s">
        <v>6528</v>
      </c>
      <c r="C2071" s="256">
        <v>64039998000</v>
      </c>
      <c r="D2071" s="268" t="s">
        <v>6983</v>
      </c>
      <c r="E2071" s="143" t="str">
        <f t="shared" si="83"/>
        <v>Սաբո</v>
      </c>
      <c r="F2071" s="273" t="s">
        <v>7147</v>
      </c>
      <c r="G2071" s="144">
        <f>VLOOKUP(E2071,subcategory!A:B,2,0)</f>
        <v>65</v>
      </c>
      <c r="H2071" s="16" t="s">
        <v>3848</v>
      </c>
      <c r="I2071" s="213">
        <f>VLOOKUP(H2071,gender!A:B,2,0)</f>
        <v>2</v>
      </c>
      <c r="J2071" s="273">
        <v>480</v>
      </c>
      <c r="K2071" s="273">
        <v>690</v>
      </c>
      <c r="L2071" s="273">
        <v>1</v>
      </c>
      <c r="M2071" s="273" t="s">
        <v>7173</v>
      </c>
      <c r="N2071" s="144">
        <f>VLOOKUP(M2071,brand!A:B,2,0)</f>
        <v>909</v>
      </c>
      <c r="O2071" s="144" t="str">
        <f t="shared" si="84"/>
        <v>PAKISTAN</v>
      </c>
      <c r="P2071" s="144">
        <f>VLOOKUP(O2071,country!A:B,2,0)</f>
        <v>7550</v>
      </c>
      <c r="Q2071" s="273" t="s">
        <v>2948</v>
      </c>
      <c r="R2071" s="144" t="str">
        <f t="shared" si="85"/>
        <v>Վրան Կաշի, Տակացու Պոլիուրեթան</v>
      </c>
      <c r="S2071" s="144" t="s">
        <v>7295</v>
      </c>
      <c r="T2071" s="144" t="str">
        <f>VLOOKUP(R2071,material!A:B,2,0)</f>
        <v>20-104</v>
      </c>
      <c r="U2071" s="141" t="s">
        <v>7643</v>
      </c>
      <c r="V2071" s="289">
        <v>1000321</v>
      </c>
      <c r="W2071" s="273">
        <v>39</v>
      </c>
      <c r="X2071" s="141">
        <f>VLOOKUP(W2071,SIZE!A:B,2,0)</f>
        <v>275</v>
      </c>
      <c r="Y2071" s="141">
        <v>39.99</v>
      </c>
      <c r="Z2071" s="141" t="s">
        <v>1057</v>
      </c>
      <c r="AA2071" s="141">
        <f>VLOOKUP(Z2071,COLOR!A:B,2,0)</f>
        <v>5</v>
      </c>
      <c r="AB2071" s="130"/>
      <c r="AC2071" s="130"/>
      <c r="AD2071" s="130"/>
      <c r="AE2071" s="130"/>
      <c r="AF2071" s="130"/>
      <c r="AG2071" s="130"/>
      <c r="AH2071" s="130"/>
      <c r="AI2071" s="130"/>
      <c r="AJ2071" s="130"/>
      <c r="AK2071" s="130"/>
      <c r="AL2071" s="130"/>
      <c r="AM2071" s="130"/>
    </row>
    <row r="2072" spans="1:39" ht="20.25" customHeight="1">
      <c r="A2072" s="132">
        <v>2071</v>
      </c>
      <c r="B2072" s="19" t="s">
        <v>6529</v>
      </c>
      <c r="C2072" s="256">
        <v>64029998000</v>
      </c>
      <c r="D2072" s="268" t="s">
        <v>6994</v>
      </c>
      <c r="E2072" s="143" t="str">
        <f t="shared" si="83"/>
        <v>Սանդալ</v>
      </c>
      <c r="F2072" s="276" t="s">
        <v>4308</v>
      </c>
      <c r="G2072" s="144">
        <f>VLOOKUP(E2072,subcategory!A:B,2,0)</f>
        <v>66</v>
      </c>
      <c r="H2072" s="16" t="s">
        <v>3848</v>
      </c>
      <c r="I2072" s="213">
        <f>VLOOKUP(H2072,gender!A:B,2,0)</f>
        <v>2</v>
      </c>
      <c r="J2072" s="273">
        <v>340</v>
      </c>
      <c r="K2072" s="273">
        <v>480</v>
      </c>
      <c r="L2072" s="273">
        <v>1</v>
      </c>
      <c r="M2072" s="273" t="s">
        <v>7189</v>
      </c>
      <c r="N2072" s="144">
        <f>VLOOKUP(M2072,brand!A:B,2,0)</f>
        <v>924</v>
      </c>
      <c r="O2072" s="144" t="str">
        <f t="shared" si="84"/>
        <v>CHINA</v>
      </c>
      <c r="P2072" s="144">
        <f>VLOOKUP(O2072,country!A:B,2,0)</f>
        <v>7497</v>
      </c>
      <c r="Q2072" s="273" t="s">
        <v>3915</v>
      </c>
      <c r="R2072" s="144" t="str">
        <f t="shared" si="85"/>
        <v xml:space="preserve"> Վրան  Պոլիուրեթան,Տակացու Պոլիուրեթան</v>
      </c>
      <c r="S2072" s="144" t="s">
        <v>7566</v>
      </c>
      <c r="T2072" s="144" t="str">
        <f>VLOOKUP(R2072,material!A:B,2,0)</f>
        <v>104-104</v>
      </c>
      <c r="U2072" s="141" t="s">
        <v>7643</v>
      </c>
      <c r="V2072" s="289">
        <v>1000321</v>
      </c>
      <c r="W2072" s="273">
        <v>39</v>
      </c>
      <c r="X2072" s="141">
        <f>VLOOKUP(W2072,SIZE!A:B,2,0)</f>
        <v>275</v>
      </c>
      <c r="Y2072" s="141">
        <v>39.99</v>
      </c>
      <c r="Z2072" s="141" t="s">
        <v>1080</v>
      </c>
      <c r="AA2072" s="141">
        <f>VLOOKUP(Z2072,COLOR!A:B,2,0)</f>
        <v>13</v>
      </c>
      <c r="AB2072" s="130"/>
      <c r="AC2072" s="130"/>
      <c r="AD2072" s="130"/>
      <c r="AE2072" s="130"/>
      <c r="AF2072" s="130"/>
      <c r="AG2072" s="130"/>
      <c r="AH2072" s="130"/>
      <c r="AI2072" s="130"/>
      <c r="AJ2072" s="130"/>
      <c r="AK2072" s="130"/>
      <c r="AL2072" s="130"/>
      <c r="AM2072" s="130"/>
    </row>
    <row r="2073" spans="1:39" ht="20.25" customHeight="1">
      <c r="A2073" s="132">
        <v>2072</v>
      </c>
      <c r="B2073" s="19" t="s">
        <v>6530</v>
      </c>
      <c r="C2073" s="256">
        <v>64029998000</v>
      </c>
      <c r="D2073" s="268" t="s">
        <v>6994</v>
      </c>
      <c r="E2073" s="143" t="str">
        <f t="shared" si="83"/>
        <v>Սանդալ</v>
      </c>
      <c r="F2073" s="276" t="s">
        <v>4308</v>
      </c>
      <c r="G2073" s="144">
        <f>VLOOKUP(E2073,subcategory!A:B,2,0)</f>
        <v>66</v>
      </c>
      <c r="H2073" s="16" t="s">
        <v>3848</v>
      </c>
      <c r="I2073" s="213">
        <f>VLOOKUP(H2073,gender!A:B,2,0)</f>
        <v>2</v>
      </c>
      <c r="J2073" s="273">
        <v>310</v>
      </c>
      <c r="K2073" s="273">
        <v>440</v>
      </c>
      <c r="L2073" s="273">
        <v>1</v>
      </c>
      <c r="M2073" s="273" t="s">
        <v>7189</v>
      </c>
      <c r="N2073" s="144">
        <f>VLOOKUP(M2073,brand!A:B,2,0)</f>
        <v>924</v>
      </c>
      <c r="O2073" s="144" t="str">
        <f t="shared" si="84"/>
        <v>CHINA</v>
      </c>
      <c r="P2073" s="144">
        <f>VLOOKUP(O2073,country!A:B,2,0)</f>
        <v>7497</v>
      </c>
      <c r="Q2073" s="273" t="s">
        <v>3915</v>
      </c>
      <c r="R2073" s="144" t="str">
        <f t="shared" si="85"/>
        <v xml:space="preserve"> Վրան  Պոլիուրեթան,Տակացու Պոլիուրեթան</v>
      </c>
      <c r="S2073" s="144" t="s">
        <v>7566</v>
      </c>
      <c r="T2073" s="144" t="str">
        <f>VLOOKUP(R2073,material!A:B,2,0)</f>
        <v>104-104</v>
      </c>
      <c r="U2073" s="141" t="s">
        <v>7643</v>
      </c>
      <c r="V2073" s="289">
        <v>1000321</v>
      </c>
      <c r="W2073" s="273">
        <v>37</v>
      </c>
      <c r="X2073" s="141">
        <f>VLOOKUP(W2073,SIZE!A:B,2,0)</f>
        <v>282</v>
      </c>
      <c r="Y2073" s="141">
        <v>19.989999999999998</v>
      </c>
      <c r="Z2073" s="141" t="s">
        <v>1033</v>
      </c>
      <c r="AA2073" s="141">
        <f>VLOOKUP(Z2073,COLOR!A:B,2,0)</f>
        <v>20</v>
      </c>
      <c r="AB2073" s="130"/>
      <c r="AC2073" s="130"/>
      <c r="AD2073" s="130"/>
      <c r="AE2073" s="130"/>
      <c r="AF2073" s="130"/>
      <c r="AG2073" s="130"/>
      <c r="AH2073" s="130"/>
      <c r="AI2073" s="130"/>
      <c r="AJ2073" s="130"/>
      <c r="AK2073" s="130"/>
      <c r="AL2073" s="130"/>
      <c r="AM2073" s="130"/>
    </row>
    <row r="2074" spans="1:39" ht="20.25" customHeight="1">
      <c r="A2074" s="132">
        <v>2073</v>
      </c>
      <c r="B2074" s="19" t="s">
        <v>6531</v>
      </c>
      <c r="C2074" s="252">
        <v>64041990000</v>
      </c>
      <c r="D2074" s="262" t="s">
        <v>6993</v>
      </c>
      <c r="E2074" s="143" t="str">
        <f t="shared" si="83"/>
        <v>Կեդ</v>
      </c>
      <c r="F2074" s="273" t="s">
        <v>7148</v>
      </c>
      <c r="G2074" s="144">
        <f>VLOOKUP(E2074,subcategory!A:B,2,0)</f>
        <v>474</v>
      </c>
      <c r="H2074" s="16" t="s">
        <v>3848</v>
      </c>
      <c r="I2074" s="213">
        <f>VLOOKUP(H2074,gender!A:B,2,0)</f>
        <v>2</v>
      </c>
      <c r="J2074" s="273">
        <v>800</v>
      </c>
      <c r="K2074" s="273">
        <v>945</v>
      </c>
      <c r="L2074" s="273">
        <v>1</v>
      </c>
      <c r="M2074" s="273" t="s">
        <v>7190</v>
      </c>
      <c r="N2074" s="144">
        <f>VLOOKUP(M2074,brand!A:B,2,0)</f>
        <v>925</v>
      </c>
      <c r="O2074" s="144" t="str">
        <f t="shared" si="84"/>
        <v>CHINA</v>
      </c>
      <c r="P2074" s="144">
        <f>VLOOKUP(O2074,country!A:B,2,0)</f>
        <v>7497</v>
      </c>
      <c r="Q2074" s="273" t="s">
        <v>3915</v>
      </c>
      <c r="R2074" s="144" t="str">
        <f t="shared" si="85"/>
        <v xml:space="preserve"> Վրան Տեքստիլ,Տակացու Պոլիուրեթան</v>
      </c>
      <c r="S2074" s="144" t="s">
        <v>7558</v>
      </c>
      <c r="T2074" s="144" t="str">
        <f>VLOOKUP(R2074,material!A:B,2,0)</f>
        <v>69-104</v>
      </c>
      <c r="U2074" s="141" t="s">
        <v>7643</v>
      </c>
      <c r="V2074" s="289">
        <v>1000321</v>
      </c>
      <c r="W2074" s="273">
        <v>37</v>
      </c>
      <c r="X2074" s="141">
        <f>VLOOKUP(W2074,SIZE!A:B,2,0)</f>
        <v>282</v>
      </c>
      <c r="Y2074" s="141">
        <v>49.99</v>
      </c>
      <c r="Z2074" s="141" t="s">
        <v>1071</v>
      </c>
      <c r="AA2074" s="141">
        <f>VLOOKUP(Z2074,COLOR!A:B,2,0)</f>
        <v>12</v>
      </c>
      <c r="AB2074" s="130"/>
      <c r="AC2074" s="130"/>
      <c r="AD2074" s="130"/>
      <c r="AE2074" s="130"/>
      <c r="AF2074" s="130"/>
      <c r="AG2074" s="130"/>
      <c r="AH2074" s="130"/>
      <c r="AI2074" s="130"/>
      <c r="AJ2074" s="130"/>
      <c r="AK2074" s="130"/>
      <c r="AL2074" s="130"/>
      <c r="AM2074" s="130"/>
    </row>
    <row r="2075" spans="1:39" ht="20.25" customHeight="1">
      <c r="A2075" s="132">
        <v>2074</v>
      </c>
      <c r="B2075" s="19" t="s">
        <v>6532</v>
      </c>
      <c r="C2075" s="256">
        <v>64029998000</v>
      </c>
      <c r="D2075" s="268" t="s">
        <v>6994</v>
      </c>
      <c r="E2075" s="143" t="str">
        <f t="shared" si="83"/>
        <v>Սանդալ</v>
      </c>
      <c r="F2075" s="276" t="s">
        <v>4308</v>
      </c>
      <c r="G2075" s="144">
        <f>VLOOKUP(E2075,subcategory!A:B,2,0)</f>
        <v>66</v>
      </c>
      <c r="H2075" s="16" t="s">
        <v>3848</v>
      </c>
      <c r="I2075" s="213">
        <f>VLOOKUP(H2075,gender!A:B,2,0)</f>
        <v>2</v>
      </c>
      <c r="J2075" s="273">
        <v>320</v>
      </c>
      <c r="K2075" s="273">
        <v>425</v>
      </c>
      <c r="L2075" s="273">
        <v>1</v>
      </c>
      <c r="M2075" s="273" t="s">
        <v>7190</v>
      </c>
      <c r="N2075" s="144">
        <f>VLOOKUP(M2075,brand!A:B,2,0)</f>
        <v>925</v>
      </c>
      <c r="O2075" s="144" t="str">
        <f t="shared" si="84"/>
        <v>CHINA</v>
      </c>
      <c r="P2075" s="144">
        <f>VLOOKUP(O2075,country!A:B,2,0)</f>
        <v>7497</v>
      </c>
      <c r="Q2075" s="273" t="s">
        <v>3915</v>
      </c>
      <c r="R2075" s="144" t="str">
        <f t="shared" si="85"/>
        <v xml:space="preserve"> Վրան  Պոլիուրեթան,Տակացու Պոլիուրեթան</v>
      </c>
      <c r="S2075" s="144" t="s">
        <v>7566</v>
      </c>
      <c r="T2075" s="144" t="str">
        <f>VLOOKUP(R2075,material!A:B,2,0)</f>
        <v>104-104</v>
      </c>
      <c r="U2075" s="141" t="s">
        <v>7643</v>
      </c>
      <c r="V2075" s="289">
        <v>1000321</v>
      </c>
      <c r="W2075" s="273">
        <v>37</v>
      </c>
      <c r="X2075" s="141">
        <f>VLOOKUP(W2075,SIZE!A:B,2,0)</f>
        <v>282</v>
      </c>
      <c r="Y2075" s="141">
        <v>29.99</v>
      </c>
      <c r="Z2075" s="141" t="s">
        <v>1052</v>
      </c>
      <c r="AA2075" s="141">
        <f>VLOOKUP(Z2075,COLOR!A:B,2,0)</f>
        <v>3</v>
      </c>
      <c r="AB2075" s="130"/>
      <c r="AC2075" s="130"/>
      <c r="AD2075" s="130"/>
      <c r="AE2075" s="130"/>
      <c r="AF2075" s="130"/>
      <c r="AG2075" s="130"/>
      <c r="AH2075" s="130"/>
      <c r="AI2075" s="130"/>
      <c r="AJ2075" s="130"/>
      <c r="AK2075" s="130"/>
      <c r="AL2075" s="130"/>
      <c r="AM2075" s="130"/>
    </row>
    <row r="2076" spans="1:39" ht="20.25" customHeight="1">
      <c r="A2076" s="132">
        <v>2075</v>
      </c>
      <c r="B2076" s="19" t="s">
        <v>6533</v>
      </c>
      <c r="C2076" s="256">
        <v>64029998000</v>
      </c>
      <c r="D2076" s="268" t="s">
        <v>6994</v>
      </c>
      <c r="E2076" s="143" t="str">
        <f t="shared" si="83"/>
        <v>Սանդալ</v>
      </c>
      <c r="F2076" s="276" t="s">
        <v>4308</v>
      </c>
      <c r="G2076" s="144">
        <f>VLOOKUP(E2076,subcategory!A:B,2,0)</f>
        <v>66</v>
      </c>
      <c r="H2076" s="16" t="s">
        <v>3848</v>
      </c>
      <c r="I2076" s="213">
        <f>VLOOKUP(H2076,gender!A:B,2,0)</f>
        <v>2</v>
      </c>
      <c r="J2076" s="273">
        <v>305</v>
      </c>
      <c r="K2076" s="273">
        <v>420</v>
      </c>
      <c r="L2076" s="273">
        <v>1</v>
      </c>
      <c r="M2076" s="273" t="s">
        <v>7190</v>
      </c>
      <c r="N2076" s="144">
        <f>VLOOKUP(M2076,brand!A:B,2,0)</f>
        <v>925</v>
      </c>
      <c r="O2076" s="144" t="str">
        <f t="shared" si="84"/>
        <v>CHINA</v>
      </c>
      <c r="P2076" s="144">
        <f>VLOOKUP(O2076,country!A:B,2,0)</f>
        <v>7497</v>
      </c>
      <c r="Q2076" s="273" t="s">
        <v>3915</v>
      </c>
      <c r="R2076" s="144" t="str">
        <f t="shared" si="85"/>
        <v xml:space="preserve"> Վրան  Պոլիուրեթան,Տակացու Պոլիուրեթան</v>
      </c>
      <c r="S2076" s="144" t="s">
        <v>7566</v>
      </c>
      <c r="T2076" s="144" t="str">
        <f>VLOOKUP(R2076,material!A:B,2,0)</f>
        <v>104-104</v>
      </c>
      <c r="U2076" s="141" t="s">
        <v>7643</v>
      </c>
      <c r="V2076" s="289">
        <v>1000321</v>
      </c>
      <c r="W2076" s="273">
        <v>37</v>
      </c>
      <c r="X2076" s="141">
        <f>VLOOKUP(W2076,SIZE!A:B,2,0)</f>
        <v>282</v>
      </c>
      <c r="Y2076" s="141">
        <v>29.99</v>
      </c>
      <c r="Z2076" s="141" t="s">
        <v>1057</v>
      </c>
      <c r="AA2076" s="141">
        <f>VLOOKUP(Z2076,COLOR!A:B,2,0)</f>
        <v>5</v>
      </c>
      <c r="AB2076" s="130"/>
      <c r="AC2076" s="130"/>
      <c r="AD2076" s="130"/>
      <c r="AE2076" s="130"/>
      <c r="AF2076" s="130"/>
      <c r="AG2076" s="130"/>
      <c r="AH2076" s="130"/>
      <c r="AI2076" s="130"/>
      <c r="AJ2076" s="130"/>
      <c r="AK2076" s="130"/>
      <c r="AL2076" s="130"/>
      <c r="AM2076" s="130"/>
    </row>
    <row r="2077" spans="1:39" ht="20.25" customHeight="1">
      <c r="A2077" s="132">
        <v>2076</v>
      </c>
      <c r="B2077" s="19" t="s">
        <v>6534</v>
      </c>
      <c r="C2077" s="251">
        <v>64041990000</v>
      </c>
      <c r="D2077" s="262" t="s">
        <v>6973</v>
      </c>
      <c r="E2077" s="143" t="str">
        <f t="shared" si="83"/>
        <v>Սանդալ</v>
      </c>
      <c r="F2077" s="273" t="s">
        <v>4308</v>
      </c>
      <c r="G2077" s="144">
        <f>VLOOKUP(E2077,subcategory!A:B,2,0)</f>
        <v>66</v>
      </c>
      <c r="H2077" s="16" t="s">
        <v>3848</v>
      </c>
      <c r="I2077" s="213">
        <f>VLOOKUP(H2077,gender!A:B,2,0)</f>
        <v>2</v>
      </c>
      <c r="J2077" s="273">
        <v>420</v>
      </c>
      <c r="K2077" s="273">
        <v>550</v>
      </c>
      <c r="L2077" s="273">
        <v>1</v>
      </c>
      <c r="M2077" s="273" t="s">
        <v>7190</v>
      </c>
      <c r="N2077" s="144">
        <f>VLOOKUP(M2077,brand!A:B,2,0)</f>
        <v>925</v>
      </c>
      <c r="O2077" s="144" t="str">
        <f t="shared" si="84"/>
        <v>CHINA</v>
      </c>
      <c r="P2077" s="144">
        <f>VLOOKUP(O2077,country!A:B,2,0)</f>
        <v>7497</v>
      </c>
      <c r="Q2077" s="273" t="s">
        <v>3915</v>
      </c>
      <c r="R2077" s="144" t="str">
        <f t="shared" si="85"/>
        <v xml:space="preserve"> Վրան Տեքստիլ,Տակացու Պոլիուրեթան</v>
      </c>
      <c r="S2077" s="144" t="s">
        <v>7558</v>
      </c>
      <c r="T2077" s="144" t="str">
        <f>VLOOKUP(R2077,material!A:B,2,0)</f>
        <v>69-104</v>
      </c>
      <c r="U2077" s="141" t="s">
        <v>7643</v>
      </c>
      <c r="V2077" s="289">
        <v>1000321</v>
      </c>
      <c r="W2077" s="273">
        <v>37</v>
      </c>
      <c r="X2077" s="141">
        <f>VLOOKUP(W2077,SIZE!A:B,2,0)</f>
        <v>282</v>
      </c>
      <c r="Y2077" s="141">
        <v>39.99</v>
      </c>
      <c r="Z2077" s="141" t="s">
        <v>2103</v>
      </c>
      <c r="AA2077" s="141">
        <f>VLOOKUP(Z2077,COLOR!A:B,2,0)</f>
        <v>23</v>
      </c>
      <c r="AB2077" s="130"/>
      <c r="AC2077" s="130"/>
      <c r="AD2077" s="130"/>
      <c r="AE2077" s="130"/>
      <c r="AF2077" s="130"/>
      <c r="AG2077" s="130"/>
      <c r="AH2077" s="130"/>
      <c r="AI2077" s="130"/>
      <c r="AJ2077" s="130"/>
      <c r="AK2077" s="130"/>
      <c r="AL2077" s="130"/>
      <c r="AM2077" s="130"/>
    </row>
    <row r="2078" spans="1:39" ht="20.25" customHeight="1">
      <c r="A2078" s="132">
        <v>2077</v>
      </c>
      <c r="B2078" s="19" t="s">
        <v>6535</v>
      </c>
      <c r="C2078" s="256">
        <v>64039998000</v>
      </c>
      <c r="D2078" s="268" t="s">
        <v>6983</v>
      </c>
      <c r="E2078" s="143" t="str">
        <f t="shared" si="83"/>
        <v>Սանդալ</v>
      </c>
      <c r="F2078" s="273" t="s">
        <v>4308</v>
      </c>
      <c r="G2078" s="144">
        <f>VLOOKUP(E2078,subcategory!A:B,2,0)</f>
        <v>66</v>
      </c>
      <c r="H2078" s="16" t="s">
        <v>3848</v>
      </c>
      <c r="I2078" s="213">
        <f>VLOOKUP(H2078,gender!A:B,2,0)</f>
        <v>2</v>
      </c>
      <c r="J2078" s="273">
        <v>655</v>
      </c>
      <c r="K2078" s="273">
        <v>865</v>
      </c>
      <c r="L2078" s="273">
        <v>1</v>
      </c>
      <c r="M2078" s="273" t="s">
        <v>7191</v>
      </c>
      <c r="N2078" s="144">
        <f>VLOOKUP(M2078,brand!A:B,2,0)</f>
        <v>926</v>
      </c>
      <c r="O2078" s="144" t="str">
        <f t="shared" si="84"/>
        <v>CHINA</v>
      </c>
      <c r="P2078" s="144">
        <f>VLOOKUP(O2078,country!A:B,2,0)</f>
        <v>7497</v>
      </c>
      <c r="Q2078" s="273" t="s">
        <v>3915</v>
      </c>
      <c r="R2078" s="144" t="str">
        <f t="shared" si="85"/>
        <v>Վրան Կաշի, Տակացու Պոլիուրեթան</v>
      </c>
      <c r="S2078" s="144" t="s">
        <v>7295</v>
      </c>
      <c r="T2078" s="144" t="str">
        <f>VLOOKUP(R2078,material!A:B,2,0)</f>
        <v>20-104</v>
      </c>
      <c r="U2078" s="141" t="s">
        <v>7643</v>
      </c>
      <c r="V2078" s="289">
        <v>1000321</v>
      </c>
      <c r="W2078" s="273">
        <v>38</v>
      </c>
      <c r="X2078" s="141">
        <f>VLOOKUP(W2078,SIZE!A:B,2,0)</f>
        <v>64</v>
      </c>
      <c r="Y2078" s="141">
        <v>69.900000000000006</v>
      </c>
      <c r="Z2078" s="141" t="s">
        <v>7784</v>
      </c>
      <c r="AA2078" s="141">
        <f>VLOOKUP(Z2078,COLOR!A:B,2,0)</f>
        <v>22</v>
      </c>
      <c r="AB2078" s="130"/>
      <c r="AC2078" s="130"/>
      <c r="AD2078" s="130"/>
      <c r="AE2078" s="130"/>
      <c r="AF2078" s="130"/>
      <c r="AG2078" s="130"/>
      <c r="AH2078" s="130"/>
      <c r="AI2078" s="130"/>
      <c r="AJ2078" s="130"/>
      <c r="AK2078" s="130"/>
      <c r="AL2078" s="130"/>
      <c r="AM2078" s="130"/>
    </row>
    <row r="2079" spans="1:39" ht="20.25" customHeight="1">
      <c r="A2079" s="132">
        <v>2078</v>
      </c>
      <c r="B2079" s="19" t="s">
        <v>6536</v>
      </c>
      <c r="C2079" s="256">
        <v>64039998000</v>
      </c>
      <c r="D2079" s="268" t="s">
        <v>7083</v>
      </c>
      <c r="E2079" s="143" t="str">
        <f t="shared" si="83"/>
        <v>Սանդալ</v>
      </c>
      <c r="F2079" s="273" t="s">
        <v>4308</v>
      </c>
      <c r="G2079" s="144">
        <f>VLOOKUP(E2079,subcategory!A:B,2,0)</f>
        <v>66</v>
      </c>
      <c r="H2079" s="16" t="s">
        <v>3848</v>
      </c>
      <c r="I2079" s="213">
        <f>VLOOKUP(H2079,gender!A:B,2,0)</f>
        <v>2</v>
      </c>
      <c r="J2079" s="273">
        <v>500</v>
      </c>
      <c r="K2079" s="273">
        <v>715</v>
      </c>
      <c r="L2079" s="273">
        <v>1</v>
      </c>
      <c r="M2079" s="273" t="s">
        <v>7191</v>
      </c>
      <c r="N2079" s="144">
        <f>VLOOKUP(M2079,brand!A:B,2,0)</f>
        <v>926</v>
      </c>
      <c r="O2079" s="144" t="str">
        <f t="shared" si="84"/>
        <v>CHINA</v>
      </c>
      <c r="P2079" s="144">
        <f>VLOOKUP(O2079,country!A:B,2,0)</f>
        <v>7497</v>
      </c>
      <c r="Q2079" s="273" t="s">
        <v>3915</v>
      </c>
      <c r="R2079" s="144" t="str">
        <f t="shared" si="85"/>
        <v>Վրան Կաշի,Տեքստիլ, Տակացու Պոլիուրեթան</v>
      </c>
      <c r="S2079" s="144" t="s">
        <v>7567</v>
      </c>
      <c r="T2079" s="144" t="str">
        <f>VLOOKUP(R2079,material!A:B,2,0)</f>
        <v>20-104</v>
      </c>
      <c r="U2079" s="141" t="s">
        <v>7643</v>
      </c>
      <c r="V2079" s="289">
        <v>1000321</v>
      </c>
      <c r="W2079" s="273">
        <v>38</v>
      </c>
      <c r="X2079" s="141">
        <f>VLOOKUP(W2079,SIZE!A:B,2,0)</f>
        <v>64</v>
      </c>
      <c r="Y2079" s="141">
        <v>69.900000000000006</v>
      </c>
      <c r="Z2079" s="141" t="s">
        <v>1033</v>
      </c>
      <c r="AA2079" s="141">
        <f>VLOOKUP(Z2079,COLOR!A:B,2,0)</f>
        <v>20</v>
      </c>
      <c r="AB2079" s="130"/>
      <c r="AC2079" s="130"/>
      <c r="AD2079" s="130"/>
      <c r="AE2079" s="130"/>
      <c r="AF2079" s="130"/>
      <c r="AG2079" s="130"/>
      <c r="AH2079" s="130"/>
      <c r="AI2079" s="130"/>
      <c r="AJ2079" s="130"/>
      <c r="AK2079" s="130"/>
      <c r="AL2079" s="130"/>
      <c r="AM2079" s="130"/>
    </row>
    <row r="2080" spans="1:39" ht="20.25" customHeight="1">
      <c r="A2080" s="132">
        <v>2079</v>
      </c>
      <c r="B2080" s="19" t="s">
        <v>6537</v>
      </c>
      <c r="C2080" s="256">
        <v>64039998000</v>
      </c>
      <c r="D2080" s="268" t="s">
        <v>7083</v>
      </c>
      <c r="E2080" s="143" t="str">
        <f t="shared" si="83"/>
        <v>Սանդալ</v>
      </c>
      <c r="F2080" s="273" t="s">
        <v>4308</v>
      </c>
      <c r="G2080" s="144">
        <f>VLOOKUP(E2080,subcategory!A:B,2,0)</f>
        <v>66</v>
      </c>
      <c r="H2080" s="16" t="s">
        <v>3848</v>
      </c>
      <c r="I2080" s="213">
        <f>VLOOKUP(H2080,gender!A:B,2,0)</f>
        <v>2</v>
      </c>
      <c r="J2080" s="273">
        <v>545</v>
      </c>
      <c r="K2080" s="273">
        <v>765</v>
      </c>
      <c r="L2080" s="273">
        <v>1</v>
      </c>
      <c r="M2080" s="273" t="s">
        <v>7191</v>
      </c>
      <c r="N2080" s="144">
        <f>VLOOKUP(M2080,brand!A:B,2,0)</f>
        <v>926</v>
      </c>
      <c r="O2080" s="144" t="str">
        <f t="shared" si="84"/>
        <v>CHINA</v>
      </c>
      <c r="P2080" s="144">
        <f>VLOOKUP(O2080,country!A:B,2,0)</f>
        <v>7497</v>
      </c>
      <c r="Q2080" s="273" t="s">
        <v>3915</v>
      </c>
      <c r="R2080" s="144" t="str">
        <f t="shared" si="85"/>
        <v>Վրան Կաշի,Տեքստիլ, Տակացու Պոլիուրեթան</v>
      </c>
      <c r="S2080" s="144" t="s">
        <v>7567</v>
      </c>
      <c r="T2080" s="144" t="str">
        <f>VLOOKUP(R2080,material!A:B,2,0)</f>
        <v>20-104</v>
      </c>
      <c r="U2080" s="141" t="s">
        <v>7643</v>
      </c>
      <c r="V2080" s="289">
        <v>1000321</v>
      </c>
      <c r="W2080" s="273">
        <v>38</v>
      </c>
      <c r="X2080" s="141">
        <f>VLOOKUP(W2080,SIZE!A:B,2,0)</f>
        <v>64</v>
      </c>
      <c r="Y2080" s="141">
        <v>69.900000000000006</v>
      </c>
      <c r="Z2080" s="141" t="s">
        <v>1033</v>
      </c>
      <c r="AA2080" s="141">
        <f>VLOOKUP(Z2080,COLOR!A:B,2,0)</f>
        <v>20</v>
      </c>
      <c r="AB2080" s="130"/>
      <c r="AC2080" s="130"/>
      <c r="AD2080" s="130"/>
      <c r="AE2080" s="130"/>
      <c r="AF2080" s="130"/>
      <c r="AG2080" s="130"/>
      <c r="AH2080" s="130"/>
      <c r="AI2080" s="130"/>
      <c r="AJ2080" s="130"/>
      <c r="AK2080" s="130"/>
      <c r="AL2080" s="130"/>
      <c r="AM2080" s="130"/>
    </row>
    <row r="2081" spans="1:39" ht="20.25" customHeight="1">
      <c r="A2081" s="132">
        <v>2080</v>
      </c>
      <c r="B2081" s="19" t="s">
        <v>6538</v>
      </c>
      <c r="C2081" s="252">
        <v>64041990000</v>
      </c>
      <c r="D2081" s="270" t="s">
        <v>7084</v>
      </c>
      <c r="E2081" s="143" t="str">
        <f t="shared" si="83"/>
        <v>Կեդ</v>
      </c>
      <c r="F2081" s="273" t="s">
        <v>7148</v>
      </c>
      <c r="G2081" s="144">
        <f>VLOOKUP(E2081,subcategory!A:B,2,0)</f>
        <v>474</v>
      </c>
      <c r="H2081" s="16" t="s">
        <v>3848</v>
      </c>
      <c r="I2081" s="213">
        <f>VLOOKUP(H2081,gender!A:B,2,0)</f>
        <v>2</v>
      </c>
      <c r="J2081" s="273">
        <v>710</v>
      </c>
      <c r="K2081" s="273">
        <v>955</v>
      </c>
      <c r="L2081" s="273">
        <v>1</v>
      </c>
      <c r="M2081" s="273" t="s">
        <v>41</v>
      </c>
      <c r="N2081" s="144">
        <f>VLOOKUP(M2081,brand!A:B,2,0)</f>
        <v>883</v>
      </c>
      <c r="O2081" s="144" t="str">
        <f t="shared" si="84"/>
        <v>ITALY</v>
      </c>
      <c r="P2081" s="144">
        <f>VLOOKUP(O2081,country!A:B,2,0)</f>
        <v>1760</v>
      </c>
      <c r="Q2081" s="273" t="s">
        <v>468</v>
      </c>
      <c r="R2081" s="144" t="str">
        <f t="shared" si="85"/>
        <v>Վրան Տեքստիլ, Տակացու Պոլիուրեթան</v>
      </c>
      <c r="S2081" s="144" t="s">
        <v>7568</v>
      </c>
      <c r="T2081" s="144" t="str">
        <f>VLOOKUP(R2081,material!A:B,2,0)</f>
        <v>69-104</v>
      </c>
      <c r="U2081" s="141" t="s">
        <v>7643</v>
      </c>
      <c r="V2081" s="289">
        <v>1000321</v>
      </c>
      <c r="W2081" s="273">
        <v>37</v>
      </c>
      <c r="X2081" s="141">
        <f>VLOOKUP(W2081,SIZE!A:B,2,0)</f>
        <v>282</v>
      </c>
      <c r="Y2081" s="141">
        <v>89.9</v>
      </c>
      <c r="Z2081" s="141" t="s">
        <v>2103</v>
      </c>
      <c r="AA2081" s="141">
        <f>VLOOKUP(Z2081,COLOR!A:B,2,0)</f>
        <v>23</v>
      </c>
      <c r="AB2081" s="130"/>
      <c r="AC2081" s="130"/>
      <c r="AD2081" s="130"/>
      <c r="AE2081" s="130"/>
      <c r="AF2081" s="130"/>
      <c r="AG2081" s="130"/>
      <c r="AH2081" s="130"/>
      <c r="AI2081" s="130"/>
      <c r="AJ2081" s="130"/>
      <c r="AK2081" s="130"/>
      <c r="AL2081" s="130"/>
      <c r="AM2081" s="130"/>
    </row>
    <row r="2082" spans="1:39" ht="20.25" customHeight="1">
      <c r="A2082" s="132">
        <v>2081</v>
      </c>
      <c r="B2082" s="19" t="s">
        <v>6539</v>
      </c>
      <c r="C2082" s="251">
        <v>64041990000</v>
      </c>
      <c r="D2082" s="262" t="s">
        <v>6973</v>
      </c>
      <c r="E2082" s="143" t="str">
        <f t="shared" si="83"/>
        <v>Սանդալ</v>
      </c>
      <c r="F2082" s="273" t="s">
        <v>4308</v>
      </c>
      <c r="G2082" s="144">
        <f>VLOOKUP(E2082,subcategory!A:B,2,0)</f>
        <v>66</v>
      </c>
      <c r="H2082" s="16" t="s">
        <v>3848</v>
      </c>
      <c r="I2082" s="213">
        <f>VLOOKUP(H2082,gender!A:B,2,0)</f>
        <v>2</v>
      </c>
      <c r="J2082" s="273">
        <v>319</v>
      </c>
      <c r="K2082" s="273">
        <v>495</v>
      </c>
      <c r="L2082" s="273">
        <v>1</v>
      </c>
      <c r="M2082" s="273" t="s">
        <v>7192</v>
      </c>
      <c r="N2082" s="144">
        <f>VLOOKUP(M2082,brand!A:B,2,0)</f>
        <v>927</v>
      </c>
      <c r="O2082" s="144" t="str">
        <f t="shared" si="84"/>
        <v>MYANMAR</v>
      </c>
      <c r="P2082" s="144">
        <f>VLOOKUP(O2082,country!A:B,2,0)</f>
        <v>7495</v>
      </c>
      <c r="Q2082" s="273" t="s">
        <v>7193</v>
      </c>
      <c r="R2082" s="144" t="str">
        <f t="shared" si="85"/>
        <v>Վրան Տեքստիլ, Տակացու Պոլիուրեթան</v>
      </c>
      <c r="S2082" s="144" t="s">
        <v>7568</v>
      </c>
      <c r="T2082" s="144" t="str">
        <f>VLOOKUP(R2082,material!A:B,2,0)</f>
        <v>69-104</v>
      </c>
      <c r="U2082" s="141" t="s">
        <v>7643</v>
      </c>
      <c r="V2082" s="289">
        <v>1000321</v>
      </c>
      <c r="W2082" s="273">
        <v>36</v>
      </c>
      <c r="X2082" s="141">
        <f>VLOOKUP(W2082,SIZE!A:B,2,0)</f>
        <v>52</v>
      </c>
      <c r="Y2082" s="141">
        <v>39.99</v>
      </c>
      <c r="Z2082" s="141" t="s">
        <v>1080</v>
      </c>
      <c r="AA2082" s="141">
        <f>VLOOKUP(Z2082,COLOR!A:B,2,0)</f>
        <v>13</v>
      </c>
      <c r="AB2082" s="130"/>
      <c r="AC2082" s="130"/>
      <c r="AD2082" s="130"/>
      <c r="AE2082" s="130"/>
      <c r="AF2082" s="130"/>
      <c r="AG2082" s="130"/>
      <c r="AH2082" s="130"/>
      <c r="AI2082" s="130"/>
      <c r="AJ2082" s="130"/>
      <c r="AK2082" s="130"/>
      <c r="AL2082" s="130"/>
      <c r="AM2082" s="130"/>
    </row>
    <row r="2083" spans="1:39" ht="20.25" customHeight="1">
      <c r="A2083" s="132">
        <v>2082</v>
      </c>
      <c r="B2083" s="19" t="s">
        <v>6540</v>
      </c>
      <c r="C2083" s="251">
        <v>64041990000</v>
      </c>
      <c r="D2083" s="262" t="s">
        <v>6973</v>
      </c>
      <c r="E2083" s="143" t="str">
        <f t="shared" si="83"/>
        <v>Սանդալ</v>
      </c>
      <c r="F2083" s="273" t="s">
        <v>4308</v>
      </c>
      <c r="G2083" s="144">
        <f>VLOOKUP(E2083,subcategory!A:B,2,0)</f>
        <v>66</v>
      </c>
      <c r="H2083" s="16" t="s">
        <v>3848</v>
      </c>
      <c r="I2083" s="213">
        <f>VLOOKUP(H2083,gender!A:B,2,0)</f>
        <v>2</v>
      </c>
      <c r="J2083" s="273">
        <v>325</v>
      </c>
      <c r="K2083" s="273">
        <v>520</v>
      </c>
      <c r="L2083" s="273">
        <v>1</v>
      </c>
      <c r="M2083" s="273" t="s">
        <v>7192</v>
      </c>
      <c r="N2083" s="144">
        <f>VLOOKUP(M2083,brand!A:B,2,0)</f>
        <v>927</v>
      </c>
      <c r="O2083" s="144" t="str">
        <f t="shared" si="84"/>
        <v>MYANMAR</v>
      </c>
      <c r="P2083" s="144">
        <f>VLOOKUP(O2083,country!A:B,2,0)</f>
        <v>7495</v>
      </c>
      <c r="Q2083" s="273" t="s">
        <v>7193</v>
      </c>
      <c r="R2083" s="144" t="str">
        <f t="shared" si="85"/>
        <v>Վրան Տեքստիլ, Տակացու Պոլիուրեթան</v>
      </c>
      <c r="S2083" s="144" t="s">
        <v>7568</v>
      </c>
      <c r="T2083" s="144" t="str">
        <f>VLOOKUP(R2083,material!A:B,2,0)</f>
        <v>69-104</v>
      </c>
      <c r="U2083" s="141" t="s">
        <v>7643</v>
      </c>
      <c r="V2083" s="289">
        <v>1000321</v>
      </c>
      <c r="W2083" s="273">
        <v>37</v>
      </c>
      <c r="X2083" s="141">
        <f>VLOOKUP(W2083,SIZE!A:B,2,0)</f>
        <v>282</v>
      </c>
      <c r="Y2083" s="141">
        <v>39.99</v>
      </c>
      <c r="Z2083" s="141" t="s">
        <v>1080</v>
      </c>
      <c r="AA2083" s="141">
        <f>VLOOKUP(Z2083,COLOR!A:B,2,0)</f>
        <v>13</v>
      </c>
      <c r="AB2083" s="130"/>
      <c r="AC2083" s="130"/>
      <c r="AD2083" s="130"/>
      <c r="AE2083" s="130"/>
      <c r="AF2083" s="130"/>
      <c r="AG2083" s="130"/>
      <c r="AH2083" s="130"/>
      <c r="AI2083" s="130"/>
      <c r="AJ2083" s="130"/>
      <c r="AK2083" s="130"/>
      <c r="AL2083" s="130"/>
      <c r="AM2083" s="130"/>
    </row>
    <row r="2084" spans="1:39" ht="20.25" customHeight="1">
      <c r="A2084" s="132">
        <v>2083</v>
      </c>
      <c r="B2084" s="19" t="s">
        <v>6541</v>
      </c>
      <c r="C2084" s="251">
        <v>64041990000</v>
      </c>
      <c r="D2084" s="262" t="s">
        <v>6973</v>
      </c>
      <c r="E2084" s="143" t="str">
        <f t="shared" si="83"/>
        <v>Սանդալ</v>
      </c>
      <c r="F2084" s="273" t="s">
        <v>4308</v>
      </c>
      <c r="G2084" s="144">
        <f>VLOOKUP(E2084,subcategory!A:B,2,0)</f>
        <v>66</v>
      </c>
      <c r="H2084" s="16" t="s">
        <v>3848</v>
      </c>
      <c r="I2084" s="213">
        <f>VLOOKUP(H2084,gender!A:B,2,0)</f>
        <v>2</v>
      </c>
      <c r="J2084" s="273">
        <v>325</v>
      </c>
      <c r="K2084" s="273">
        <v>505</v>
      </c>
      <c r="L2084" s="273">
        <v>1</v>
      </c>
      <c r="M2084" s="273" t="s">
        <v>7192</v>
      </c>
      <c r="N2084" s="144">
        <f>VLOOKUP(M2084,brand!A:B,2,0)</f>
        <v>927</v>
      </c>
      <c r="O2084" s="144" t="str">
        <f t="shared" si="84"/>
        <v>MYANMAR</v>
      </c>
      <c r="P2084" s="144">
        <f>VLOOKUP(O2084,country!A:B,2,0)</f>
        <v>7495</v>
      </c>
      <c r="Q2084" s="273" t="s">
        <v>7193</v>
      </c>
      <c r="R2084" s="144" t="str">
        <f t="shared" si="85"/>
        <v>Վրան Տեքստիլ, Տակացու Պոլիուրեթան</v>
      </c>
      <c r="S2084" s="144" t="s">
        <v>7568</v>
      </c>
      <c r="T2084" s="144" t="str">
        <f>VLOOKUP(R2084,material!A:B,2,0)</f>
        <v>69-104</v>
      </c>
      <c r="U2084" s="141" t="s">
        <v>7643</v>
      </c>
      <c r="V2084" s="289">
        <v>1000321</v>
      </c>
      <c r="W2084" s="273">
        <v>37</v>
      </c>
      <c r="X2084" s="141">
        <f>VLOOKUP(W2084,SIZE!A:B,2,0)</f>
        <v>282</v>
      </c>
      <c r="Y2084" s="141">
        <v>39.99</v>
      </c>
      <c r="Z2084" s="141" t="s">
        <v>1080</v>
      </c>
      <c r="AA2084" s="141">
        <f>VLOOKUP(Z2084,COLOR!A:B,2,0)</f>
        <v>13</v>
      </c>
      <c r="AB2084" s="130"/>
      <c r="AC2084" s="130"/>
      <c r="AD2084" s="130"/>
      <c r="AE2084" s="130"/>
      <c r="AF2084" s="130"/>
      <c r="AG2084" s="130"/>
      <c r="AH2084" s="130"/>
      <c r="AI2084" s="130"/>
      <c r="AJ2084" s="130"/>
      <c r="AK2084" s="130"/>
      <c r="AL2084" s="130"/>
      <c r="AM2084" s="130"/>
    </row>
    <row r="2085" spans="1:39" ht="20.25" customHeight="1">
      <c r="A2085" s="132">
        <v>2084</v>
      </c>
      <c r="B2085" s="19" t="s">
        <v>6542</v>
      </c>
      <c r="C2085" s="256">
        <v>64039998000</v>
      </c>
      <c r="D2085" s="268" t="s">
        <v>6995</v>
      </c>
      <c r="E2085" s="143" t="str">
        <f t="shared" si="83"/>
        <v>Սանդալ</v>
      </c>
      <c r="F2085" s="273" t="s">
        <v>4308</v>
      </c>
      <c r="G2085" s="144">
        <f>VLOOKUP(E2085,subcategory!A:B,2,0)</f>
        <v>66</v>
      </c>
      <c r="H2085" s="16" t="s">
        <v>3848</v>
      </c>
      <c r="I2085" s="213">
        <f>VLOOKUP(H2085,gender!A:B,2,0)</f>
        <v>2</v>
      </c>
      <c r="J2085" s="273">
        <v>275</v>
      </c>
      <c r="K2085" s="273">
        <v>435</v>
      </c>
      <c r="L2085" s="273">
        <v>1</v>
      </c>
      <c r="M2085" s="273" t="s">
        <v>7167</v>
      </c>
      <c r="N2085" s="144">
        <f>VLOOKUP(M2085,brand!A:B,2,0)</f>
        <v>760</v>
      </c>
      <c r="O2085" s="144" t="str">
        <f t="shared" si="84"/>
        <v>ALBANIA</v>
      </c>
      <c r="P2085" s="144">
        <f>VLOOKUP(O2085,country!A:B,2,0)</f>
        <v>1704</v>
      </c>
      <c r="Q2085" s="273" t="s">
        <v>2777</v>
      </c>
      <c r="R2085" s="144" t="str">
        <f t="shared" si="85"/>
        <v>Վրան Կաշի, Տակացու Պոլիուրեթան</v>
      </c>
      <c r="S2085" s="144" t="s">
        <v>7295</v>
      </c>
      <c r="T2085" s="144" t="str">
        <f>VLOOKUP(R2085,material!A:B,2,0)</f>
        <v>20-104</v>
      </c>
      <c r="U2085" s="141" t="s">
        <v>7643</v>
      </c>
      <c r="V2085" s="289">
        <v>1000321</v>
      </c>
      <c r="W2085" s="273">
        <v>37</v>
      </c>
      <c r="X2085" s="141">
        <f>VLOOKUP(W2085,SIZE!A:B,2,0)</f>
        <v>282</v>
      </c>
      <c r="Y2085" s="141">
        <v>29.99</v>
      </c>
      <c r="Z2085" s="245" t="s">
        <v>3916</v>
      </c>
      <c r="AA2085" s="141">
        <f>VLOOKUP(Z2085,COLOR!A:B,2,0)</f>
        <v>10</v>
      </c>
      <c r="AB2085" s="130"/>
      <c r="AC2085" s="130"/>
      <c r="AD2085" s="130"/>
      <c r="AE2085" s="130"/>
      <c r="AF2085" s="130"/>
      <c r="AG2085" s="130"/>
      <c r="AH2085" s="130"/>
      <c r="AI2085" s="130"/>
      <c r="AJ2085" s="130"/>
      <c r="AK2085" s="130"/>
      <c r="AL2085" s="130"/>
      <c r="AM2085" s="130"/>
    </row>
    <row r="2086" spans="1:39" ht="20.25" customHeight="1">
      <c r="A2086" s="132">
        <v>2085</v>
      </c>
      <c r="B2086" s="19" t="s">
        <v>6543</v>
      </c>
      <c r="C2086" s="252">
        <v>64041990000</v>
      </c>
      <c r="D2086" s="270" t="s">
        <v>7080</v>
      </c>
      <c r="E2086" s="143" t="str">
        <f t="shared" si="83"/>
        <v>Կոշիկ</v>
      </c>
      <c r="F2086" s="276" t="s">
        <v>132</v>
      </c>
      <c r="G2086" s="144">
        <f>VLOOKUP(E2086,subcategory!A:B,2,0)</f>
        <v>55</v>
      </c>
      <c r="H2086" s="16" t="s">
        <v>3848</v>
      </c>
      <c r="I2086" s="213">
        <f>VLOOKUP(H2086,gender!A:B,2,0)</f>
        <v>2</v>
      </c>
      <c r="J2086" s="273">
        <v>500</v>
      </c>
      <c r="K2086" s="273">
        <v>700</v>
      </c>
      <c r="L2086" s="273">
        <v>1</v>
      </c>
      <c r="M2086" s="273" t="s">
        <v>7167</v>
      </c>
      <c r="N2086" s="144">
        <f>VLOOKUP(M2086,brand!A:B,2,0)</f>
        <v>760</v>
      </c>
      <c r="O2086" s="144" t="str">
        <f t="shared" si="84"/>
        <v>CHINA</v>
      </c>
      <c r="P2086" s="144">
        <f>VLOOKUP(O2086,country!A:B,2,0)</f>
        <v>7497</v>
      </c>
      <c r="Q2086" s="273" t="s">
        <v>3915</v>
      </c>
      <c r="R2086" s="144" t="str">
        <f t="shared" si="85"/>
        <v xml:space="preserve"> Վրան  Պոլիուրեթան,Տակացու Պոլիուրեթան</v>
      </c>
      <c r="S2086" s="144" t="s">
        <v>7566</v>
      </c>
      <c r="T2086" s="144" t="str">
        <f>VLOOKUP(R2086,material!A:B,2,0)</f>
        <v>104-104</v>
      </c>
      <c r="U2086" s="141" t="s">
        <v>7643</v>
      </c>
      <c r="V2086" s="289">
        <v>1000321</v>
      </c>
      <c r="W2086" s="273">
        <v>36</v>
      </c>
      <c r="X2086" s="141">
        <f>VLOOKUP(W2086,SIZE!A:B,2,0)</f>
        <v>52</v>
      </c>
      <c r="Y2086" s="141">
        <v>39.99</v>
      </c>
      <c r="Z2086" s="141" t="s">
        <v>1033</v>
      </c>
      <c r="AA2086" s="141">
        <f>VLOOKUP(Z2086,COLOR!A:B,2,0)</f>
        <v>20</v>
      </c>
      <c r="AB2086" s="130"/>
      <c r="AC2086" s="130"/>
      <c r="AD2086" s="130"/>
      <c r="AE2086" s="130"/>
      <c r="AF2086" s="130"/>
      <c r="AG2086" s="130"/>
      <c r="AH2086" s="130"/>
      <c r="AI2086" s="130"/>
      <c r="AJ2086" s="130"/>
      <c r="AK2086" s="130"/>
      <c r="AL2086" s="130"/>
      <c r="AM2086" s="130"/>
    </row>
    <row r="2087" spans="1:39" ht="20.25" customHeight="1">
      <c r="A2087" s="132">
        <v>2086</v>
      </c>
      <c r="B2087" s="19" t="s">
        <v>6544</v>
      </c>
      <c r="C2087" s="256">
        <v>64029998000</v>
      </c>
      <c r="D2087" s="268" t="s">
        <v>6994</v>
      </c>
      <c r="E2087" s="143" t="str">
        <f t="shared" si="83"/>
        <v>Սանդալ</v>
      </c>
      <c r="F2087" s="276" t="s">
        <v>4308</v>
      </c>
      <c r="G2087" s="144">
        <f>VLOOKUP(E2087,subcategory!A:B,2,0)</f>
        <v>66</v>
      </c>
      <c r="H2087" s="16" t="s">
        <v>3848</v>
      </c>
      <c r="I2087" s="213">
        <f>VLOOKUP(H2087,gender!A:B,2,0)</f>
        <v>2</v>
      </c>
      <c r="J2087" s="273">
        <v>640</v>
      </c>
      <c r="K2087" s="273">
        <v>880</v>
      </c>
      <c r="L2087" s="273">
        <v>1</v>
      </c>
      <c r="M2087" s="273" t="s">
        <v>7167</v>
      </c>
      <c r="N2087" s="144">
        <f>VLOOKUP(M2087,brand!A:B,2,0)</f>
        <v>760</v>
      </c>
      <c r="O2087" s="144" t="str">
        <f t="shared" si="84"/>
        <v>CHINA</v>
      </c>
      <c r="P2087" s="144">
        <f>VLOOKUP(O2087,country!A:B,2,0)</f>
        <v>7497</v>
      </c>
      <c r="Q2087" s="273" t="s">
        <v>3915</v>
      </c>
      <c r="R2087" s="144" t="str">
        <f t="shared" si="85"/>
        <v xml:space="preserve"> Վրան  Պոլիուրեթան,Տակացու Պոլիուրեթան</v>
      </c>
      <c r="S2087" s="144" t="s">
        <v>7566</v>
      </c>
      <c r="T2087" s="144" t="str">
        <f>VLOOKUP(R2087,material!A:B,2,0)</f>
        <v>104-104</v>
      </c>
      <c r="U2087" s="141" t="s">
        <v>7643</v>
      </c>
      <c r="V2087" s="289">
        <v>1000321</v>
      </c>
      <c r="W2087" s="273">
        <v>40</v>
      </c>
      <c r="X2087" s="141">
        <f>VLOOKUP(W2087,SIZE!A:B,2,0)</f>
        <v>79</v>
      </c>
      <c r="Y2087" s="141">
        <v>39.99</v>
      </c>
      <c r="Z2087" s="141" t="s">
        <v>2099</v>
      </c>
      <c r="AA2087" s="141">
        <f>VLOOKUP(Z2087,COLOR!A:B,2,0)</f>
        <v>21</v>
      </c>
      <c r="AB2087" s="130"/>
      <c r="AC2087" s="130"/>
      <c r="AD2087" s="130"/>
      <c r="AE2087" s="130"/>
      <c r="AF2087" s="130"/>
      <c r="AG2087" s="130"/>
      <c r="AH2087" s="130"/>
      <c r="AI2087" s="130"/>
      <c r="AJ2087" s="130"/>
      <c r="AK2087" s="130"/>
      <c r="AL2087" s="130"/>
      <c r="AM2087" s="130"/>
    </row>
    <row r="2088" spans="1:39" ht="20.25" customHeight="1">
      <c r="A2088" s="132">
        <v>2087</v>
      </c>
      <c r="B2088" s="19" t="s">
        <v>6545</v>
      </c>
      <c r="C2088" s="252">
        <v>64041990000</v>
      </c>
      <c r="D2088" s="270" t="s">
        <v>7080</v>
      </c>
      <c r="E2088" s="143" t="str">
        <f t="shared" si="83"/>
        <v>Կոշիկ</v>
      </c>
      <c r="F2088" s="276" t="s">
        <v>132</v>
      </c>
      <c r="G2088" s="144">
        <f>VLOOKUP(E2088,subcategory!A:B,2,0)</f>
        <v>55</v>
      </c>
      <c r="H2088" s="16" t="s">
        <v>3848</v>
      </c>
      <c r="I2088" s="213">
        <f>VLOOKUP(H2088,gender!A:B,2,0)</f>
        <v>2</v>
      </c>
      <c r="J2088" s="273">
        <v>620</v>
      </c>
      <c r="K2088" s="273">
        <v>935</v>
      </c>
      <c r="L2088" s="273">
        <v>1</v>
      </c>
      <c r="M2088" s="273" t="s">
        <v>7167</v>
      </c>
      <c r="N2088" s="144">
        <f>VLOOKUP(M2088,brand!A:B,2,0)</f>
        <v>760</v>
      </c>
      <c r="O2088" s="144" t="str">
        <f t="shared" si="84"/>
        <v>CHINA</v>
      </c>
      <c r="P2088" s="144">
        <f>VLOOKUP(O2088,country!A:B,2,0)</f>
        <v>7497</v>
      </c>
      <c r="Q2088" s="273" t="s">
        <v>3915</v>
      </c>
      <c r="R2088" s="144" t="str">
        <f t="shared" si="85"/>
        <v xml:space="preserve"> Վրան  Պոլիուրեթան,Տակացու Պոլիուրեթան</v>
      </c>
      <c r="S2088" s="144" t="s">
        <v>7566</v>
      </c>
      <c r="T2088" s="144" t="str">
        <f>VLOOKUP(R2088,material!A:B,2,0)</f>
        <v>104-104</v>
      </c>
      <c r="U2088" s="141" t="s">
        <v>7643</v>
      </c>
      <c r="V2088" s="289">
        <v>1000321</v>
      </c>
      <c r="W2088" s="273">
        <v>40</v>
      </c>
      <c r="X2088" s="141">
        <f>VLOOKUP(W2088,SIZE!A:B,2,0)</f>
        <v>79</v>
      </c>
      <c r="Y2088" s="141">
        <v>39.99</v>
      </c>
      <c r="Z2088" s="141" t="s">
        <v>1071</v>
      </c>
      <c r="AA2088" s="141">
        <f>VLOOKUP(Z2088,COLOR!A:B,2,0)</f>
        <v>12</v>
      </c>
      <c r="AB2088" s="130"/>
      <c r="AC2088" s="130"/>
      <c r="AD2088" s="130"/>
      <c r="AE2088" s="130"/>
      <c r="AF2088" s="130"/>
      <c r="AG2088" s="130"/>
      <c r="AH2088" s="130"/>
      <c r="AI2088" s="130"/>
      <c r="AJ2088" s="130"/>
      <c r="AK2088" s="130"/>
      <c r="AL2088" s="130"/>
      <c r="AM2088" s="130"/>
    </row>
    <row r="2089" spans="1:39" ht="20.25" customHeight="1">
      <c r="A2089" s="132">
        <v>2088</v>
      </c>
      <c r="B2089" s="19" t="s">
        <v>6546</v>
      </c>
      <c r="C2089" s="256">
        <v>64029998000</v>
      </c>
      <c r="D2089" s="268" t="s">
        <v>6994</v>
      </c>
      <c r="E2089" s="143" t="str">
        <f t="shared" si="83"/>
        <v>Սանդալ</v>
      </c>
      <c r="F2089" s="276" t="s">
        <v>4308</v>
      </c>
      <c r="G2089" s="144">
        <f>VLOOKUP(E2089,subcategory!A:B,2,0)</f>
        <v>66</v>
      </c>
      <c r="H2089" s="16" t="s">
        <v>3848</v>
      </c>
      <c r="I2089" s="213">
        <f>VLOOKUP(H2089,gender!A:B,2,0)</f>
        <v>2</v>
      </c>
      <c r="J2089" s="273">
        <v>585</v>
      </c>
      <c r="K2089" s="273">
        <v>770</v>
      </c>
      <c r="L2089" s="273">
        <v>1</v>
      </c>
      <c r="M2089" s="273" t="s">
        <v>7167</v>
      </c>
      <c r="N2089" s="144">
        <f>VLOOKUP(M2089,brand!A:B,2,0)</f>
        <v>760</v>
      </c>
      <c r="O2089" s="144" t="str">
        <f t="shared" si="84"/>
        <v>CHINA</v>
      </c>
      <c r="P2089" s="144">
        <f>VLOOKUP(O2089,country!A:B,2,0)</f>
        <v>7497</v>
      </c>
      <c r="Q2089" s="273" t="s">
        <v>3915</v>
      </c>
      <c r="R2089" s="144" t="str">
        <f t="shared" si="85"/>
        <v xml:space="preserve"> Վրան  Պոլիուրեթան,Տակացու Պոլիուրեթան</v>
      </c>
      <c r="S2089" s="144" t="s">
        <v>7566</v>
      </c>
      <c r="T2089" s="144" t="str">
        <f>VLOOKUP(R2089,material!A:B,2,0)</f>
        <v>104-104</v>
      </c>
      <c r="U2089" s="141" t="s">
        <v>7643</v>
      </c>
      <c r="V2089" s="289">
        <v>1000321</v>
      </c>
      <c r="W2089" s="273">
        <v>37</v>
      </c>
      <c r="X2089" s="141">
        <f>VLOOKUP(W2089,SIZE!A:B,2,0)</f>
        <v>282</v>
      </c>
      <c r="Y2089" s="141">
        <v>39.99</v>
      </c>
      <c r="Z2089" s="141" t="s">
        <v>1071</v>
      </c>
      <c r="AA2089" s="141">
        <f>VLOOKUP(Z2089,COLOR!A:B,2,0)</f>
        <v>12</v>
      </c>
      <c r="AB2089" s="130"/>
      <c r="AC2089" s="130"/>
      <c r="AD2089" s="130"/>
      <c r="AE2089" s="130"/>
      <c r="AF2089" s="130"/>
      <c r="AG2089" s="130"/>
      <c r="AH2089" s="130"/>
      <c r="AI2089" s="130"/>
      <c r="AJ2089" s="130"/>
      <c r="AK2089" s="130"/>
      <c r="AL2089" s="130"/>
      <c r="AM2089" s="130"/>
    </row>
    <row r="2090" spans="1:39" ht="20.25" customHeight="1">
      <c r="A2090" s="132">
        <v>2089</v>
      </c>
      <c r="B2090" s="19" t="s">
        <v>6547</v>
      </c>
      <c r="C2090" s="250">
        <v>64029998000</v>
      </c>
      <c r="D2090" s="271" t="s">
        <v>663</v>
      </c>
      <c r="E2090" s="143" t="str">
        <f t="shared" si="83"/>
        <v>Սաբո</v>
      </c>
      <c r="F2090" s="276" t="s">
        <v>7147</v>
      </c>
      <c r="G2090" s="144">
        <f>VLOOKUP(E2090,subcategory!A:B,2,0)</f>
        <v>65</v>
      </c>
      <c r="H2090" s="16" t="s">
        <v>3848</v>
      </c>
      <c r="I2090" s="213">
        <f>VLOOKUP(H2090,gender!A:B,2,0)</f>
        <v>2</v>
      </c>
      <c r="J2090" s="273">
        <v>390</v>
      </c>
      <c r="K2090" s="273">
        <v>590</v>
      </c>
      <c r="L2090" s="273">
        <v>1</v>
      </c>
      <c r="M2090" s="273" t="s">
        <v>7167</v>
      </c>
      <c r="N2090" s="144">
        <f>VLOOKUP(M2090,brand!A:B,2,0)</f>
        <v>760</v>
      </c>
      <c r="O2090" s="144" t="str">
        <f t="shared" si="84"/>
        <v>ITALY</v>
      </c>
      <c r="P2090" s="144">
        <f>VLOOKUP(O2090,country!A:B,2,0)</f>
        <v>1760</v>
      </c>
      <c r="Q2090" s="273" t="s">
        <v>468</v>
      </c>
      <c r="R2090" s="144" t="str">
        <f t="shared" si="85"/>
        <v xml:space="preserve"> Վրան  Պոլիուրեթան,Տակացու Պոլիուրեթան</v>
      </c>
      <c r="S2090" s="144" t="s">
        <v>7566</v>
      </c>
      <c r="T2090" s="144" t="str">
        <f>VLOOKUP(R2090,material!A:B,2,0)</f>
        <v>104-104</v>
      </c>
      <c r="U2090" s="141" t="s">
        <v>7643</v>
      </c>
      <c r="V2090" s="289">
        <v>1000321</v>
      </c>
      <c r="W2090" s="273">
        <v>37</v>
      </c>
      <c r="X2090" s="141">
        <f>VLOOKUP(W2090,SIZE!A:B,2,0)</f>
        <v>282</v>
      </c>
      <c r="Y2090" s="141">
        <v>29.99</v>
      </c>
      <c r="Z2090" s="141" t="s">
        <v>1206</v>
      </c>
      <c r="AA2090" s="141">
        <f>VLOOKUP(Z2090,COLOR!A:B,2,0)</f>
        <v>14</v>
      </c>
      <c r="AB2090" s="130"/>
      <c r="AC2090" s="130"/>
      <c r="AD2090" s="130"/>
      <c r="AE2090" s="130"/>
      <c r="AF2090" s="130"/>
      <c r="AG2090" s="130"/>
      <c r="AH2090" s="130"/>
      <c r="AI2090" s="130"/>
      <c r="AJ2090" s="130"/>
      <c r="AK2090" s="130"/>
      <c r="AL2090" s="130"/>
      <c r="AM2090" s="130"/>
    </row>
    <row r="2091" spans="1:39" ht="20.25" customHeight="1">
      <c r="A2091" s="132">
        <v>2090</v>
      </c>
      <c r="B2091" s="19" t="s">
        <v>6548</v>
      </c>
      <c r="C2091" s="256">
        <v>64029998000</v>
      </c>
      <c r="D2091" s="268" t="s">
        <v>2467</v>
      </c>
      <c r="E2091" s="143" t="str">
        <f t="shared" si="83"/>
        <v>Սանդալ</v>
      </c>
      <c r="F2091" s="276" t="s">
        <v>4308</v>
      </c>
      <c r="G2091" s="144">
        <f>VLOOKUP(E2091,subcategory!A:B,2,0)</f>
        <v>66</v>
      </c>
      <c r="H2091" s="16" t="s">
        <v>3848</v>
      </c>
      <c r="I2091" s="213">
        <f>VLOOKUP(H2091,gender!A:B,2,0)</f>
        <v>2</v>
      </c>
      <c r="J2091" s="273">
        <v>550</v>
      </c>
      <c r="K2091" s="273">
        <v>755</v>
      </c>
      <c r="L2091" s="273">
        <v>1</v>
      </c>
      <c r="M2091" s="273" t="s">
        <v>7167</v>
      </c>
      <c r="N2091" s="144">
        <f>VLOOKUP(M2091,brand!A:B,2,0)</f>
        <v>760</v>
      </c>
      <c r="O2091" s="144" t="str">
        <f t="shared" si="84"/>
        <v>EU</v>
      </c>
      <c r="P2091" s="144">
        <f>VLOOKUP(O2091,country!A:B,2,0)</f>
        <v>9001</v>
      </c>
      <c r="Q2091" s="273" t="s">
        <v>568</v>
      </c>
      <c r="R2091" s="144" t="str">
        <f t="shared" si="85"/>
        <v xml:space="preserve"> Վրան  Պոլիուրեթան,Տակացու Պոլիուրեթան</v>
      </c>
      <c r="S2091" s="144" t="s">
        <v>7566</v>
      </c>
      <c r="T2091" s="144" t="str">
        <f>VLOOKUP(R2091,material!A:B,2,0)</f>
        <v>104-104</v>
      </c>
      <c r="U2091" s="141" t="s">
        <v>7643</v>
      </c>
      <c r="V2091" s="289">
        <v>1000321</v>
      </c>
      <c r="W2091" s="273">
        <v>36</v>
      </c>
      <c r="X2091" s="141">
        <f>VLOOKUP(W2091,SIZE!A:B,2,0)</f>
        <v>52</v>
      </c>
      <c r="Y2091" s="141">
        <v>39.99</v>
      </c>
      <c r="Z2091" s="141" t="s">
        <v>1033</v>
      </c>
      <c r="AA2091" s="141">
        <f>VLOOKUP(Z2091,COLOR!A:B,2,0)</f>
        <v>20</v>
      </c>
      <c r="AB2091" s="130"/>
      <c r="AC2091" s="130"/>
      <c r="AD2091" s="130"/>
      <c r="AE2091" s="130"/>
      <c r="AF2091" s="130"/>
      <c r="AG2091" s="130"/>
      <c r="AH2091" s="130"/>
      <c r="AI2091" s="130"/>
      <c r="AJ2091" s="130"/>
      <c r="AK2091" s="130"/>
      <c r="AL2091" s="130"/>
      <c r="AM2091" s="130"/>
    </row>
    <row r="2092" spans="1:39" ht="20.25" customHeight="1">
      <c r="A2092" s="132">
        <v>2091</v>
      </c>
      <c r="B2092" s="19" t="s">
        <v>6549</v>
      </c>
      <c r="C2092" s="256">
        <v>64029998000</v>
      </c>
      <c r="D2092" s="268" t="s">
        <v>6994</v>
      </c>
      <c r="E2092" s="143" t="str">
        <f t="shared" si="83"/>
        <v>Սանդալ</v>
      </c>
      <c r="F2092" s="276" t="s">
        <v>4308</v>
      </c>
      <c r="G2092" s="144">
        <f>VLOOKUP(E2092,subcategory!A:B,2,0)</f>
        <v>66</v>
      </c>
      <c r="H2092" s="16" t="s">
        <v>3848</v>
      </c>
      <c r="I2092" s="213">
        <f>VLOOKUP(H2092,gender!A:B,2,0)</f>
        <v>2</v>
      </c>
      <c r="J2092" s="273">
        <v>310</v>
      </c>
      <c r="K2092" s="273">
        <v>550</v>
      </c>
      <c r="L2092" s="273">
        <v>1</v>
      </c>
      <c r="M2092" s="273" t="s">
        <v>7167</v>
      </c>
      <c r="N2092" s="144">
        <f>VLOOKUP(M2092,brand!A:B,2,0)</f>
        <v>760</v>
      </c>
      <c r="O2092" s="144" t="str">
        <f t="shared" si="84"/>
        <v>CHINA</v>
      </c>
      <c r="P2092" s="144">
        <f>VLOOKUP(O2092,country!A:B,2,0)</f>
        <v>7497</v>
      </c>
      <c r="Q2092" s="273" t="s">
        <v>3915</v>
      </c>
      <c r="R2092" s="144" t="str">
        <f t="shared" si="85"/>
        <v xml:space="preserve"> Վրան  Պոլիուրեթան, Քար, Տակացու Պոլիուրեթան</v>
      </c>
      <c r="S2092" s="144" t="s">
        <v>7569</v>
      </c>
      <c r="T2092" s="144">
        <v>104</v>
      </c>
      <c r="U2092" s="141" t="s">
        <v>7643</v>
      </c>
      <c r="V2092" s="289">
        <v>1000321</v>
      </c>
      <c r="W2092" s="273">
        <v>37</v>
      </c>
      <c r="X2092" s="141">
        <f>VLOOKUP(W2092,SIZE!A:B,2,0)</f>
        <v>282</v>
      </c>
      <c r="Y2092" s="141">
        <v>34.99</v>
      </c>
      <c r="Z2092" s="141" t="s">
        <v>1033</v>
      </c>
      <c r="AA2092" s="141">
        <f>VLOOKUP(Z2092,COLOR!A:B,2,0)</f>
        <v>20</v>
      </c>
      <c r="AB2092" s="130"/>
      <c r="AC2092" s="130"/>
      <c r="AD2092" s="130"/>
      <c r="AE2092" s="130"/>
      <c r="AF2092" s="130"/>
      <c r="AG2092" s="130"/>
      <c r="AH2092" s="130"/>
      <c r="AI2092" s="130"/>
      <c r="AJ2092" s="130"/>
      <c r="AK2092" s="130"/>
      <c r="AL2092" s="130"/>
      <c r="AM2092" s="130"/>
    </row>
    <row r="2093" spans="1:39" ht="20.25" customHeight="1">
      <c r="A2093" s="132">
        <v>2092</v>
      </c>
      <c r="B2093" s="19" t="s">
        <v>6550</v>
      </c>
      <c r="C2093" s="256">
        <v>64029998000</v>
      </c>
      <c r="D2093" s="268" t="s">
        <v>6994</v>
      </c>
      <c r="E2093" s="143" t="str">
        <f t="shared" si="83"/>
        <v>Սանդալ</v>
      </c>
      <c r="F2093" s="276" t="s">
        <v>4308</v>
      </c>
      <c r="G2093" s="144">
        <f>VLOOKUP(E2093,subcategory!A:B,2,0)</f>
        <v>66</v>
      </c>
      <c r="H2093" s="16" t="s">
        <v>3848</v>
      </c>
      <c r="I2093" s="213">
        <f>VLOOKUP(H2093,gender!A:B,2,0)</f>
        <v>2</v>
      </c>
      <c r="J2093" s="273">
        <v>290</v>
      </c>
      <c r="K2093" s="273">
        <v>455</v>
      </c>
      <c r="L2093" s="273">
        <v>1</v>
      </c>
      <c r="M2093" s="273" t="s">
        <v>7167</v>
      </c>
      <c r="N2093" s="144">
        <f>VLOOKUP(M2093,brand!A:B,2,0)</f>
        <v>760</v>
      </c>
      <c r="O2093" s="144" t="str">
        <f t="shared" si="84"/>
        <v>CHINA</v>
      </c>
      <c r="P2093" s="144">
        <f>VLOOKUP(O2093,country!A:B,2,0)</f>
        <v>7497</v>
      </c>
      <c r="Q2093" s="273" t="s">
        <v>3915</v>
      </c>
      <c r="R2093" s="144" t="str">
        <f t="shared" si="85"/>
        <v xml:space="preserve"> Վրան  Պոլիուրեթան,Տակացու Պոլիուրեթան</v>
      </c>
      <c r="S2093" s="144" t="s">
        <v>7566</v>
      </c>
      <c r="T2093" s="144" t="str">
        <f>VLOOKUP(R2093,material!A:B,2,0)</f>
        <v>104-104</v>
      </c>
      <c r="U2093" s="141" t="s">
        <v>7643</v>
      </c>
      <c r="V2093" s="289">
        <v>1000321</v>
      </c>
      <c r="W2093" s="273">
        <v>36</v>
      </c>
      <c r="X2093" s="141">
        <f>VLOOKUP(W2093,SIZE!A:B,2,0)</f>
        <v>52</v>
      </c>
      <c r="Y2093" s="141">
        <v>34.99</v>
      </c>
      <c r="Z2093" s="141" t="s">
        <v>1071</v>
      </c>
      <c r="AA2093" s="141">
        <f>VLOOKUP(Z2093,COLOR!A:B,2,0)</f>
        <v>12</v>
      </c>
      <c r="AB2093" s="130"/>
      <c r="AC2093" s="130"/>
      <c r="AD2093" s="130"/>
      <c r="AE2093" s="130"/>
      <c r="AF2093" s="130"/>
      <c r="AG2093" s="130"/>
      <c r="AH2093" s="130"/>
      <c r="AI2093" s="130"/>
      <c r="AJ2093" s="130"/>
      <c r="AK2093" s="130"/>
      <c r="AL2093" s="130"/>
      <c r="AM2093" s="130"/>
    </row>
    <row r="2094" spans="1:39" ht="20.25" customHeight="1">
      <c r="A2094" s="132">
        <v>2093</v>
      </c>
      <c r="B2094" s="19" t="s">
        <v>6551</v>
      </c>
      <c r="C2094" s="251">
        <v>64041990000</v>
      </c>
      <c r="D2094" s="262" t="s">
        <v>6973</v>
      </c>
      <c r="E2094" s="143" t="str">
        <f t="shared" si="83"/>
        <v>Սանդալ</v>
      </c>
      <c r="F2094" s="273" t="s">
        <v>4308</v>
      </c>
      <c r="G2094" s="144">
        <f>VLOOKUP(E2094,subcategory!A:B,2,0)</f>
        <v>66</v>
      </c>
      <c r="H2094" s="16" t="s">
        <v>3848</v>
      </c>
      <c r="I2094" s="213">
        <f>VLOOKUP(H2094,gender!A:B,2,0)</f>
        <v>2</v>
      </c>
      <c r="J2094" s="273">
        <v>490</v>
      </c>
      <c r="K2094" s="273">
        <v>619</v>
      </c>
      <c r="L2094" s="273">
        <v>1</v>
      </c>
      <c r="M2094" s="273" t="s">
        <v>7167</v>
      </c>
      <c r="N2094" s="144">
        <f>VLOOKUP(M2094,brand!A:B,2,0)</f>
        <v>760</v>
      </c>
      <c r="O2094" s="144" t="str">
        <f t="shared" si="84"/>
        <v>CHINA</v>
      </c>
      <c r="P2094" s="144">
        <f>VLOOKUP(O2094,country!A:B,2,0)</f>
        <v>7497</v>
      </c>
      <c r="Q2094" s="273" t="s">
        <v>3915</v>
      </c>
      <c r="R2094" s="144" t="str">
        <f t="shared" si="85"/>
        <v>Վրան Տեքստիլ, Տակացու Պոլիուրեթան</v>
      </c>
      <c r="S2094" s="144" t="s">
        <v>7568</v>
      </c>
      <c r="T2094" s="144" t="str">
        <f>VLOOKUP(R2094,material!A:B,2,0)</f>
        <v>69-104</v>
      </c>
      <c r="U2094" s="141" t="s">
        <v>7643</v>
      </c>
      <c r="V2094" s="289">
        <v>1000321</v>
      </c>
      <c r="W2094" s="273">
        <v>39</v>
      </c>
      <c r="X2094" s="141">
        <f>VLOOKUP(W2094,SIZE!A:B,2,0)</f>
        <v>275</v>
      </c>
      <c r="Y2094" s="141">
        <v>29.99</v>
      </c>
      <c r="Z2094" s="141" t="s">
        <v>1058</v>
      </c>
      <c r="AA2094" s="141">
        <f>VLOOKUP(Z2094,COLOR!A:B,2,0)</f>
        <v>9</v>
      </c>
      <c r="AB2094" s="130"/>
      <c r="AC2094" s="130"/>
      <c r="AD2094" s="130"/>
      <c r="AE2094" s="130"/>
      <c r="AF2094" s="130"/>
      <c r="AG2094" s="130"/>
      <c r="AH2094" s="130"/>
      <c r="AI2094" s="130"/>
      <c r="AJ2094" s="130"/>
      <c r="AK2094" s="130"/>
      <c r="AL2094" s="130"/>
      <c r="AM2094" s="130"/>
    </row>
    <row r="2095" spans="1:39" ht="20.25" customHeight="1">
      <c r="A2095" s="132">
        <v>2094</v>
      </c>
      <c r="B2095" s="19" t="s">
        <v>6552</v>
      </c>
      <c r="C2095" s="256">
        <v>64029998000</v>
      </c>
      <c r="D2095" s="268" t="s">
        <v>6994</v>
      </c>
      <c r="E2095" s="143" t="str">
        <f t="shared" si="83"/>
        <v>Սանդալ</v>
      </c>
      <c r="F2095" s="273" t="s">
        <v>4308</v>
      </c>
      <c r="G2095" s="144">
        <f>VLOOKUP(E2095,subcategory!A:B,2,0)</f>
        <v>66</v>
      </c>
      <c r="H2095" s="16" t="s">
        <v>3848</v>
      </c>
      <c r="I2095" s="213">
        <f>VLOOKUP(H2095,gender!A:B,2,0)</f>
        <v>2</v>
      </c>
      <c r="J2095" s="273">
        <v>295</v>
      </c>
      <c r="K2095" s="273">
        <v>390</v>
      </c>
      <c r="L2095" s="273">
        <v>1</v>
      </c>
      <c r="M2095" s="273" t="s">
        <v>7167</v>
      </c>
      <c r="N2095" s="144">
        <f>VLOOKUP(M2095,brand!A:B,2,0)</f>
        <v>760</v>
      </c>
      <c r="O2095" s="144" t="str">
        <f t="shared" si="84"/>
        <v>CHINA</v>
      </c>
      <c r="P2095" s="144">
        <f>VLOOKUP(O2095,country!A:B,2,0)</f>
        <v>7497</v>
      </c>
      <c r="Q2095" s="273" t="s">
        <v>3915</v>
      </c>
      <c r="R2095" s="144" t="str">
        <f t="shared" si="85"/>
        <v>Վրան Արհեստական Կաշի, Տակացու Պոլիուրեթան</v>
      </c>
      <c r="S2095" s="144" t="s">
        <v>7298</v>
      </c>
      <c r="T2095" s="144" t="str">
        <f>VLOOKUP(R2095,material!A:B,2,0)</f>
        <v>7-104</v>
      </c>
      <c r="U2095" s="141" t="s">
        <v>7643</v>
      </c>
      <c r="V2095" s="289">
        <v>1000321</v>
      </c>
      <c r="W2095" s="273">
        <v>38</v>
      </c>
      <c r="X2095" s="141">
        <f>VLOOKUP(W2095,SIZE!A:B,2,0)</f>
        <v>64</v>
      </c>
      <c r="Y2095" s="141">
        <v>29.99</v>
      </c>
      <c r="Z2095" s="141" t="s">
        <v>1071</v>
      </c>
      <c r="AA2095" s="141">
        <f>VLOOKUP(Z2095,COLOR!A:B,2,0)</f>
        <v>12</v>
      </c>
      <c r="AB2095" s="130"/>
      <c r="AC2095" s="130"/>
      <c r="AD2095" s="130"/>
      <c r="AE2095" s="130"/>
      <c r="AF2095" s="130"/>
      <c r="AG2095" s="130"/>
      <c r="AH2095" s="130"/>
      <c r="AI2095" s="130"/>
      <c r="AJ2095" s="130"/>
      <c r="AK2095" s="130"/>
      <c r="AL2095" s="130"/>
      <c r="AM2095" s="130"/>
    </row>
    <row r="2096" spans="1:39" ht="20.25" customHeight="1">
      <c r="A2096" s="132">
        <v>2095</v>
      </c>
      <c r="B2096" s="19" t="s">
        <v>6553</v>
      </c>
      <c r="C2096" s="251">
        <v>64039911000</v>
      </c>
      <c r="D2096" s="262" t="s">
        <v>2475</v>
      </c>
      <c r="E2096" s="143" t="str">
        <f t="shared" si="83"/>
        <v>Բարձրակրունկ Կոշիկ</v>
      </c>
      <c r="F2096" s="273" t="s">
        <v>3973</v>
      </c>
      <c r="G2096" s="144">
        <f>VLOOKUP(E2096,subcategory!A:B,2,0)</f>
        <v>465</v>
      </c>
      <c r="H2096" s="16" t="s">
        <v>3848</v>
      </c>
      <c r="I2096" s="213">
        <f>VLOOKUP(H2096,gender!A:B,2,0)</f>
        <v>2</v>
      </c>
      <c r="J2096" s="273">
        <v>455</v>
      </c>
      <c r="K2096" s="273">
        <v>660</v>
      </c>
      <c r="L2096" s="273">
        <v>1</v>
      </c>
      <c r="M2096" s="273" t="s">
        <v>7805</v>
      </c>
      <c r="N2096" s="144">
        <f>VLOOKUP(M2096,brand!A:B,2,0)</f>
        <v>769</v>
      </c>
      <c r="O2096" s="144" t="str">
        <f t="shared" si="84"/>
        <v>EU</v>
      </c>
      <c r="P2096" s="144">
        <f>VLOOKUP(O2096,country!A:B,2,0)</f>
        <v>9001</v>
      </c>
      <c r="Q2096" s="273" t="s">
        <v>568</v>
      </c>
      <c r="R2096" s="144" t="str">
        <f t="shared" si="85"/>
        <v>Վրան Կաշի, Տակացու Պոլիուրեթան</v>
      </c>
      <c r="S2096" s="144" t="s">
        <v>7295</v>
      </c>
      <c r="T2096" s="144" t="str">
        <f>VLOOKUP(R2096,material!A:B,2,0)</f>
        <v>20-104</v>
      </c>
      <c r="U2096" s="141" t="s">
        <v>7643</v>
      </c>
      <c r="V2096" s="289">
        <v>1000321</v>
      </c>
      <c r="W2096" s="273">
        <v>37</v>
      </c>
      <c r="X2096" s="141">
        <f>VLOOKUP(W2096,SIZE!A:B,2,0)</f>
        <v>282</v>
      </c>
      <c r="Y2096" s="141">
        <v>59.99</v>
      </c>
      <c r="Z2096" s="141" t="s">
        <v>1059</v>
      </c>
      <c r="AA2096" s="141">
        <f>VLOOKUP(Z2096,COLOR!A:B,2,0)</f>
        <v>1</v>
      </c>
      <c r="AB2096" s="130"/>
      <c r="AC2096" s="130"/>
      <c r="AD2096" s="130"/>
      <c r="AE2096" s="130"/>
      <c r="AF2096" s="130"/>
      <c r="AG2096" s="130"/>
      <c r="AH2096" s="130"/>
      <c r="AI2096" s="130"/>
      <c r="AJ2096" s="130"/>
      <c r="AK2096" s="130"/>
      <c r="AL2096" s="130"/>
      <c r="AM2096" s="130"/>
    </row>
    <row r="2097" spans="1:39" ht="20.25" customHeight="1">
      <c r="A2097" s="132">
        <v>2096</v>
      </c>
      <c r="B2097" s="19" t="s">
        <v>6554</v>
      </c>
      <c r="C2097" s="252">
        <v>64039950000</v>
      </c>
      <c r="D2097" s="263" t="s">
        <v>7085</v>
      </c>
      <c r="E2097" s="143" t="str">
        <f t="shared" si="83"/>
        <v>Հողաթափ</v>
      </c>
      <c r="F2097" s="273" t="s">
        <v>3912</v>
      </c>
      <c r="G2097" s="144">
        <f>VLOOKUP(E2097,subcategory!A:B,2,0)</f>
        <v>310</v>
      </c>
      <c r="H2097" s="16" t="s">
        <v>3848</v>
      </c>
      <c r="I2097" s="213">
        <f>VLOOKUP(H2097,gender!A:B,2,0)</f>
        <v>2</v>
      </c>
      <c r="J2097" s="273">
        <v>450</v>
      </c>
      <c r="K2097" s="273">
        <v>690</v>
      </c>
      <c r="L2097" s="273">
        <v>1</v>
      </c>
      <c r="M2097" s="273" t="s">
        <v>7805</v>
      </c>
      <c r="N2097" s="144">
        <f>VLOOKUP(M2097,brand!A:B,2,0)</f>
        <v>769</v>
      </c>
      <c r="O2097" s="144" t="str">
        <f t="shared" si="84"/>
        <v>INDIA</v>
      </c>
      <c r="P2097" s="144">
        <f>VLOOKUP(O2097,country!A:B,2,0)</f>
        <v>7505</v>
      </c>
      <c r="Q2097" s="273" t="s">
        <v>428</v>
      </c>
      <c r="R2097" s="144" t="str">
        <f t="shared" si="85"/>
        <v>Վրան Կաշի, Տակացու Ռետին</v>
      </c>
      <c r="S2097" s="144" t="s">
        <v>7294</v>
      </c>
      <c r="T2097" s="144" t="str">
        <f>VLOOKUP(R2097,material!A:B,2,0)</f>
        <v>20-102</v>
      </c>
      <c r="U2097" s="141" t="s">
        <v>7643</v>
      </c>
      <c r="V2097" s="289">
        <v>1000321</v>
      </c>
      <c r="W2097" s="273">
        <v>36</v>
      </c>
      <c r="X2097" s="141">
        <f>VLOOKUP(W2097,SIZE!A:B,2,0)</f>
        <v>52</v>
      </c>
      <c r="Y2097" s="141">
        <v>39.99</v>
      </c>
      <c r="Z2097" s="141" t="s">
        <v>1033</v>
      </c>
      <c r="AA2097" s="141">
        <f>VLOOKUP(Z2097,COLOR!A:B,2,0)</f>
        <v>20</v>
      </c>
      <c r="AB2097" s="130"/>
      <c r="AC2097" s="130"/>
      <c r="AD2097" s="130"/>
      <c r="AE2097" s="130"/>
      <c r="AF2097" s="130"/>
      <c r="AG2097" s="130"/>
      <c r="AH2097" s="130"/>
      <c r="AI2097" s="130"/>
      <c r="AJ2097" s="130"/>
      <c r="AK2097" s="130"/>
      <c r="AL2097" s="130"/>
      <c r="AM2097" s="130"/>
    </row>
    <row r="2098" spans="1:39" ht="20.25" customHeight="1">
      <c r="A2098" s="132">
        <v>2097</v>
      </c>
      <c r="B2098" s="19" t="s">
        <v>6555</v>
      </c>
      <c r="C2098" s="252">
        <v>64041990000</v>
      </c>
      <c r="D2098" s="270" t="s">
        <v>6972</v>
      </c>
      <c r="E2098" s="143" t="str">
        <f t="shared" si="83"/>
        <v>Բարձրակրունկ Կոշիկ</v>
      </c>
      <c r="F2098" s="273" t="s">
        <v>3973</v>
      </c>
      <c r="G2098" s="144">
        <f>VLOOKUP(E2098,subcategory!A:B,2,0)</f>
        <v>465</v>
      </c>
      <c r="H2098" s="16" t="s">
        <v>3848</v>
      </c>
      <c r="I2098" s="213">
        <f>VLOOKUP(H2098,gender!A:B,2,0)</f>
        <v>2</v>
      </c>
      <c r="J2098" s="273">
        <v>475</v>
      </c>
      <c r="K2098" s="273">
        <v>685</v>
      </c>
      <c r="L2098" s="273">
        <v>1</v>
      </c>
      <c r="M2098" s="273" t="s">
        <v>7805</v>
      </c>
      <c r="N2098" s="144">
        <f>VLOOKUP(M2098,brand!A:B,2,0)</f>
        <v>769</v>
      </c>
      <c r="O2098" s="144" t="str">
        <f t="shared" si="84"/>
        <v>VIETNAM</v>
      </c>
      <c r="P2098" s="144">
        <f>VLOOKUP(O2098,country!A:B,2,0)</f>
        <v>7579</v>
      </c>
      <c r="Q2098" s="273" t="s">
        <v>424</v>
      </c>
      <c r="R2098" s="144" t="str">
        <f t="shared" si="85"/>
        <v>Վրան Տեքստիլ,Քար, Տակացու  Պոլիուրեթան</v>
      </c>
      <c r="S2098" s="144" t="s">
        <v>7570</v>
      </c>
      <c r="T2098" s="144" t="str">
        <f>VLOOKUP(R2098,material!A:B,2,0)</f>
        <v>69-105-104</v>
      </c>
      <c r="U2098" s="141" t="s">
        <v>7643</v>
      </c>
      <c r="V2098" s="289">
        <v>1000321</v>
      </c>
      <c r="W2098" s="273">
        <v>38</v>
      </c>
      <c r="X2098" s="141">
        <f>VLOOKUP(W2098,SIZE!A:B,2,0)</f>
        <v>64</v>
      </c>
      <c r="Y2098" s="141">
        <v>49.99</v>
      </c>
      <c r="Z2098" s="141" t="s">
        <v>1033</v>
      </c>
      <c r="AA2098" s="141">
        <f>VLOOKUP(Z2098,COLOR!A:B,2,0)</f>
        <v>20</v>
      </c>
      <c r="AB2098" s="130"/>
      <c r="AC2098" s="130"/>
      <c r="AD2098" s="130"/>
      <c r="AE2098" s="130"/>
      <c r="AF2098" s="130"/>
      <c r="AG2098" s="130"/>
      <c r="AH2098" s="130"/>
      <c r="AI2098" s="130"/>
      <c r="AJ2098" s="130"/>
      <c r="AK2098" s="130"/>
      <c r="AL2098" s="130"/>
      <c r="AM2098" s="130"/>
    </row>
    <row r="2099" spans="1:39" ht="20.25" customHeight="1">
      <c r="A2099" s="132">
        <v>2098</v>
      </c>
      <c r="B2099" s="19" t="s">
        <v>6556</v>
      </c>
      <c r="C2099" s="256">
        <v>64029931000</v>
      </c>
      <c r="D2099" s="268" t="s">
        <v>7086</v>
      </c>
      <c r="E2099" s="143" t="str">
        <f t="shared" si="83"/>
        <v>Բարձրակրունկ Կոշիկ</v>
      </c>
      <c r="F2099" s="273" t="s">
        <v>3973</v>
      </c>
      <c r="G2099" s="144">
        <f>VLOOKUP(E2099,subcategory!A:B,2,0)</f>
        <v>465</v>
      </c>
      <c r="H2099" s="16" t="s">
        <v>3848</v>
      </c>
      <c r="I2099" s="213">
        <f>VLOOKUP(H2099,gender!A:B,2,0)</f>
        <v>2</v>
      </c>
      <c r="J2099" s="273">
        <v>680</v>
      </c>
      <c r="K2099" s="273">
        <v>875</v>
      </c>
      <c r="L2099" s="273">
        <v>1</v>
      </c>
      <c r="M2099" s="273" t="s">
        <v>7805</v>
      </c>
      <c r="N2099" s="144">
        <f>VLOOKUP(M2099,brand!A:B,2,0)</f>
        <v>769</v>
      </c>
      <c r="O2099" s="144" t="str">
        <f t="shared" si="84"/>
        <v>CHINA</v>
      </c>
      <c r="P2099" s="144">
        <f>VLOOKUP(O2099,country!A:B,2,0)</f>
        <v>7497</v>
      </c>
      <c r="Q2099" s="273" t="s">
        <v>3915</v>
      </c>
      <c r="R2099" s="144" t="str">
        <f t="shared" si="85"/>
        <v>Վրան Ծղոտ, Տակացու  Պոլիուրեթան, Ռետին</v>
      </c>
      <c r="S2099" s="144" t="s">
        <v>7571</v>
      </c>
      <c r="T2099" s="144" t="str">
        <f>VLOOKUP(R2099,material!A:B,2,0)</f>
        <v>104-102</v>
      </c>
      <c r="U2099" s="141" t="s">
        <v>7643</v>
      </c>
      <c r="V2099" s="289">
        <v>1000321</v>
      </c>
      <c r="W2099" s="273">
        <v>39</v>
      </c>
      <c r="X2099" s="141">
        <f>VLOOKUP(W2099,SIZE!A:B,2,0)</f>
        <v>275</v>
      </c>
      <c r="Y2099" s="141">
        <v>39.99</v>
      </c>
      <c r="Z2099" s="141" t="s">
        <v>2103</v>
      </c>
      <c r="AA2099" s="141">
        <f>VLOOKUP(Z2099,COLOR!A:B,2,0)</f>
        <v>23</v>
      </c>
      <c r="AB2099" s="130"/>
      <c r="AC2099" s="130"/>
      <c r="AD2099" s="130"/>
      <c r="AE2099" s="130"/>
      <c r="AF2099" s="130"/>
      <c r="AG2099" s="130"/>
      <c r="AH2099" s="130"/>
      <c r="AI2099" s="130"/>
      <c r="AJ2099" s="130"/>
      <c r="AK2099" s="130"/>
      <c r="AL2099" s="130"/>
      <c r="AM2099" s="130"/>
    </row>
    <row r="2100" spans="1:39" ht="20.25" customHeight="1">
      <c r="A2100" s="132">
        <v>2099</v>
      </c>
      <c r="B2100" s="19" t="s">
        <v>6557</v>
      </c>
      <c r="C2100" s="251">
        <v>64039911000</v>
      </c>
      <c r="D2100" s="262" t="s">
        <v>2475</v>
      </c>
      <c r="E2100" s="143" t="str">
        <f t="shared" si="83"/>
        <v>Բարձրակրունկ Կոշիկ</v>
      </c>
      <c r="F2100" s="273" t="s">
        <v>3973</v>
      </c>
      <c r="G2100" s="144">
        <f>VLOOKUP(E2100,subcategory!A:B,2,0)</f>
        <v>465</v>
      </c>
      <c r="H2100" s="16" t="s">
        <v>3848</v>
      </c>
      <c r="I2100" s="213">
        <f>VLOOKUP(H2100,gender!A:B,2,0)</f>
        <v>2</v>
      </c>
      <c r="J2100" s="273">
        <v>525</v>
      </c>
      <c r="K2100" s="273">
        <v>720</v>
      </c>
      <c r="L2100" s="273">
        <v>1</v>
      </c>
      <c r="M2100" s="273" t="s">
        <v>7805</v>
      </c>
      <c r="N2100" s="144">
        <f>VLOOKUP(M2100,brand!A:B,2,0)</f>
        <v>769</v>
      </c>
      <c r="O2100" s="144" t="str">
        <f t="shared" si="84"/>
        <v>INDIA</v>
      </c>
      <c r="P2100" s="144">
        <f>VLOOKUP(O2100,country!A:B,2,0)</f>
        <v>7505</v>
      </c>
      <c r="Q2100" s="273" t="s">
        <v>428</v>
      </c>
      <c r="R2100" s="144" t="str">
        <f t="shared" si="85"/>
        <v>Վրան Կաշի, Տակացու Պոլիուրեթան</v>
      </c>
      <c r="S2100" s="144" t="s">
        <v>7295</v>
      </c>
      <c r="T2100" s="144" t="str">
        <f>VLOOKUP(R2100,material!A:B,2,0)</f>
        <v>20-104</v>
      </c>
      <c r="U2100" s="141" t="s">
        <v>7643</v>
      </c>
      <c r="V2100" s="289">
        <v>1000321</v>
      </c>
      <c r="W2100" s="273">
        <v>40</v>
      </c>
      <c r="X2100" s="141">
        <f>VLOOKUP(W2100,SIZE!A:B,2,0)</f>
        <v>79</v>
      </c>
      <c r="Y2100" s="141">
        <v>59.99</v>
      </c>
      <c r="Z2100" s="141" t="s">
        <v>1052</v>
      </c>
      <c r="AA2100" s="141">
        <f>VLOOKUP(Z2100,COLOR!A:B,2,0)</f>
        <v>3</v>
      </c>
      <c r="AB2100" s="130"/>
      <c r="AC2100" s="130"/>
      <c r="AD2100" s="130"/>
      <c r="AE2100" s="130"/>
      <c r="AF2100" s="130"/>
      <c r="AG2100" s="130"/>
      <c r="AH2100" s="130"/>
      <c r="AI2100" s="130"/>
      <c r="AJ2100" s="130"/>
      <c r="AK2100" s="130"/>
      <c r="AL2100" s="130"/>
      <c r="AM2100" s="130"/>
    </row>
    <row r="2101" spans="1:39" ht="20.25" customHeight="1">
      <c r="A2101" s="132">
        <v>2100</v>
      </c>
      <c r="B2101" s="19" t="s">
        <v>6558</v>
      </c>
      <c r="C2101" s="252">
        <v>64041990000</v>
      </c>
      <c r="D2101" s="270" t="s">
        <v>7087</v>
      </c>
      <c r="E2101" s="143" t="str">
        <f t="shared" si="83"/>
        <v>Բարձրակրունկ Կոշիկ</v>
      </c>
      <c r="F2101" s="273" t="s">
        <v>3973</v>
      </c>
      <c r="G2101" s="144">
        <f>VLOOKUP(E2101,subcategory!A:B,2,0)</f>
        <v>465</v>
      </c>
      <c r="H2101" s="16" t="s">
        <v>3848</v>
      </c>
      <c r="I2101" s="213">
        <f>VLOOKUP(H2101,gender!A:B,2,0)</f>
        <v>2</v>
      </c>
      <c r="J2101" s="273">
        <v>565</v>
      </c>
      <c r="K2101" s="273">
        <v>735</v>
      </c>
      <c r="L2101" s="273">
        <v>1</v>
      </c>
      <c r="M2101" s="273" t="s">
        <v>7805</v>
      </c>
      <c r="N2101" s="144">
        <f>VLOOKUP(M2101,brand!A:B,2,0)</f>
        <v>769</v>
      </c>
      <c r="O2101" s="144" t="str">
        <f t="shared" si="84"/>
        <v>EU</v>
      </c>
      <c r="P2101" s="144">
        <f>VLOOKUP(O2101,country!A:B,2,0)</f>
        <v>9001</v>
      </c>
      <c r="Q2101" s="273" t="s">
        <v>568</v>
      </c>
      <c r="R2101" s="144" t="str">
        <f t="shared" si="85"/>
        <v>Վրան Տեքստիլ,Կաշի, Տակացու  Պոլիուրեթան</v>
      </c>
      <c r="S2101" s="144" t="s">
        <v>7572</v>
      </c>
      <c r="T2101" s="144" t="str">
        <f>VLOOKUP(R2101,material!A:B,2,0)</f>
        <v>69-20-104</v>
      </c>
      <c r="U2101" s="141" t="s">
        <v>7643</v>
      </c>
      <c r="V2101" s="289">
        <v>1000321</v>
      </c>
      <c r="W2101" s="273">
        <v>39</v>
      </c>
      <c r="X2101" s="141">
        <f>VLOOKUP(W2101,SIZE!A:B,2,0)</f>
        <v>275</v>
      </c>
      <c r="Y2101" s="141">
        <v>59.99</v>
      </c>
      <c r="Z2101" s="245" t="s">
        <v>3916</v>
      </c>
      <c r="AA2101" s="141">
        <f>VLOOKUP(Z2101,COLOR!A:B,2,0)</f>
        <v>10</v>
      </c>
      <c r="AB2101" s="130"/>
      <c r="AC2101" s="130"/>
      <c r="AD2101" s="130"/>
      <c r="AE2101" s="130"/>
      <c r="AF2101" s="130"/>
      <c r="AG2101" s="130"/>
      <c r="AH2101" s="130"/>
      <c r="AI2101" s="130"/>
      <c r="AJ2101" s="130"/>
      <c r="AK2101" s="130"/>
      <c r="AL2101" s="130"/>
      <c r="AM2101" s="130"/>
    </row>
    <row r="2102" spans="1:39" ht="20.25" customHeight="1">
      <c r="A2102" s="132">
        <v>2101</v>
      </c>
      <c r="B2102" s="19" t="s">
        <v>6559</v>
      </c>
      <c r="C2102" s="256">
        <v>64039998000</v>
      </c>
      <c r="D2102" s="268" t="s">
        <v>6983</v>
      </c>
      <c r="E2102" s="143" t="str">
        <f t="shared" si="83"/>
        <v>Սանդալ</v>
      </c>
      <c r="F2102" s="273" t="s">
        <v>4308</v>
      </c>
      <c r="G2102" s="144">
        <f>VLOOKUP(E2102,subcategory!A:B,2,0)</f>
        <v>66</v>
      </c>
      <c r="H2102" s="16" t="s">
        <v>3848</v>
      </c>
      <c r="I2102" s="213">
        <f>VLOOKUP(H2102,gender!A:B,2,0)</f>
        <v>2</v>
      </c>
      <c r="J2102" s="273">
        <v>230</v>
      </c>
      <c r="K2102" s="273">
        <v>430</v>
      </c>
      <c r="L2102" s="273">
        <v>1</v>
      </c>
      <c r="M2102" s="273" t="s">
        <v>7805</v>
      </c>
      <c r="N2102" s="144">
        <f>VLOOKUP(M2102,brand!A:B,2,0)</f>
        <v>769</v>
      </c>
      <c r="O2102" s="144" t="str">
        <f t="shared" si="84"/>
        <v>ITALY</v>
      </c>
      <c r="P2102" s="144">
        <f>VLOOKUP(O2102,country!A:B,2,0)</f>
        <v>1760</v>
      </c>
      <c r="Q2102" s="273" t="s">
        <v>468</v>
      </c>
      <c r="R2102" s="144" t="str">
        <f t="shared" si="85"/>
        <v>Վրան Կաշի, Տակացու Պոլիուրեթան</v>
      </c>
      <c r="S2102" s="144" t="s">
        <v>7295</v>
      </c>
      <c r="T2102" s="144" t="str">
        <f>VLOOKUP(R2102,material!A:B,2,0)</f>
        <v>20-104</v>
      </c>
      <c r="U2102" s="141" t="s">
        <v>7643</v>
      </c>
      <c r="V2102" s="289">
        <v>1000321</v>
      </c>
      <c r="W2102" s="273">
        <v>36</v>
      </c>
      <c r="X2102" s="141">
        <f>VLOOKUP(W2102,SIZE!A:B,2,0)</f>
        <v>52</v>
      </c>
      <c r="Y2102" s="141">
        <v>36.99</v>
      </c>
      <c r="Z2102" s="141" t="s">
        <v>1061</v>
      </c>
      <c r="AA2102" s="141">
        <f>VLOOKUP(Z2102,COLOR!A:B,2,0)</f>
        <v>4</v>
      </c>
      <c r="AB2102" s="130"/>
      <c r="AC2102" s="130"/>
      <c r="AD2102" s="130"/>
      <c r="AE2102" s="130"/>
      <c r="AF2102" s="130"/>
      <c r="AG2102" s="130"/>
      <c r="AH2102" s="130"/>
      <c r="AI2102" s="130"/>
      <c r="AJ2102" s="130"/>
      <c r="AK2102" s="130"/>
      <c r="AL2102" s="130"/>
      <c r="AM2102" s="130"/>
    </row>
    <row r="2103" spans="1:39" ht="20.25" customHeight="1">
      <c r="A2103" s="132">
        <v>2102</v>
      </c>
      <c r="B2103" s="19" t="s">
        <v>6560</v>
      </c>
      <c r="C2103" s="251">
        <v>64039911000</v>
      </c>
      <c r="D2103" s="262" t="s">
        <v>2475</v>
      </c>
      <c r="E2103" s="143" t="str">
        <f t="shared" si="83"/>
        <v>Բարձրակրունկ Կոշիկ</v>
      </c>
      <c r="F2103" s="273" t="s">
        <v>3973</v>
      </c>
      <c r="G2103" s="144">
        <f>VLOOKUP(E2103,subcategory!A:B,2,0)</f>
        <v>465</v>
      </c>
      <c r="H2103" s="16" t="s">
        <v>3848</v>
      </c>
      <c r="I2103" s="213">
        <f>VLOOKUP(H2103,gender!A:B,2,0)</f>
        <v>2</v>
      </c>
      <c r="J2103" s="273">
        <v>455</v>
      </c>
      <c r="K2103" s="273">
        <v>650</v>
      </c>
      <c r="L2103" s="273">
        <v>1</v>
      </c>
      <c r="M2103" s="273" t="s">
        <v>7805</v>
      </c>
      <c r="N2103" s="144">
        <f>VLOOKUP(M2103,brand!A:B,2,0)</f>
        <v>769</v>
      </c>
      <c r="O2103" s="144" t="str">
        <f t="shared" si="84"/>
        <v>VIETNAM</v>
      </c>
      <c r="P2103" s="144">
        <f>VLOOKUP(O2103,country!A:B,2,0)</f>
        <v>7579</v>
      </c>
      <c r="Q2103" s="273" t="s">
        <v>424</v>
      </c>
      <c r="R2103" s="144" t="str">
        <f t="shared" si="85"/>
        <v>Վրան Կաշի, Տակացու Պոլիուրեթան</v>
      </c>
      <c r="S2103" s="144" t="s">
        <v>7295</v>
      </c>
      <c r="T2103" s="144" t="str">
        <f>VLOOKUP(R2103,material!A:B,2,0)</f>
        <v>20-104</v>
      </c>
      <c r="U2103" s="141" t="s">
        <v>7643</v>
      </c>
      <c r="V2103" s="289">
        <v>1000321</v>
      </c>
      <c r="W2103" s="273">
        <v>38</v>
      </c>
      <c r="X2103" s="141">
        <f>VLOOKUP(W2103,SIZE!A:B,2,0)</f>
        <v>64</v>
      </c>
      <c r="Y2103" s="141">
        <v>59.99</v>
      </c>
      <c r="Z2103" s="141" t="s">
        <v>1080</v>
      </c>
      <c r="AA2103" s="141">
        <f>VLOOKUP(Z2103,COLOR!A:B,2,0)</f>
        <v>13</v>
      </c>
      <c r="AB2103" s="130"/>
      <c r="AC2103" s="130"/>
      <c r="AD2103" s="130"/>
      <c r="AE2103" s="130"/>
      <c r="AF2103" s="130"/>
      <c r="AG2103" s="130"/>
      <c r="AH2103" s="130"/>
      <c r="AI2103" s="130"/>
      <c r="AJ2103" s="130"/>
      <c r="AK2103" s="130"/>
      <c r="AL2103" s="130"/>
      <c r="AM2103" s="130"/>
    </row>
    <row r="2104" spans="1:39" ht="20.25" customHeight="1">
      <c r="A2104" s="132">
        <v>2103</v>
      </c>
      <c r="B2104" s="19" t="s">
        <v>6561</v>
      </c>
      <c r="C2104" s="256">
        <v>64039998000</v>
      </c>
      <c r="D2104" s="268" t="s">
        <v>6995</v>
      </c>
      <c r="E2104" s="143" t="str">
        <f t="shared" si="83"/>
        <v>Սանդալ</v>
      </c>
      <c r="F2104" s="273" t="s">
        <v>4308</v>
      </c>
      <c r="G2104" s="144">
        <f>VLOOKUP(E2104,subcategory!A:B,2,0)</f>
        <v>66</v>
      </c>
      <c r="H2104" s="16" t="s">
        <v>3848</v>
      </c>
      <c r="I2104" s="213">
        <f>VLOOKUP(H2104,gender!A:B,2,0)</f>
        <v>2</v>
      </c>
      <c r="J2104" s="273">
        <v>365</v>
      </c>
      <c r="K2104" s="273">
        <v>555</v>
      </c>
      <c r="L2104" s="273">
        <v>1</v>
      </c>
      <c r="M2104" s="273" t="s">
        <v>7805</v>
      </c>
      <c r="N2104" s="144">
        <f>VLOOKUP(M2104,brand!A:B,2,0)</f>
        <v>769</v>
      </c>
      <c r="O2104" s="144" t="str">
        <f t="shared" si="84"/>
        <v>INDIA</v>
      </c>
      <c r="P2104" s="144">
        <f>VLOOKUP(O2104,country!A:B,2,0)</f>
        <v>7505</v>
      </c>
      <c r="Q2104" s="273" t="s">
        <v>428</v>
      </c>
      <c r="R2104" s="144" t="str">
        <f t="shared" si="85"/>
        <v>Վրան Կաշի, Տակացու Պոլիուրեթան</v>
      </c>
      <c r="S2104" s="144" t="s">
        <v>7295</v>
      </c>
      <c r="T2104" s="144" t="str">
        <f>VLOOKUP(R2104,material!A:B,2,0)</f>
        <v>20-104</v>
      </c>
      <c r="U2104" s="141" t="s">
        <v>7643</v>
      </c>
      <c r="V2104" s="289">
        <v>1000321</v>
      </c>
      <c r="W2104" s="273">
        <v>38</v>
      </c>
      <c r="X2104" s="141">
        <f>VLOOKUP(W2104,SIZE!A:B,2,0)</f>
        <v>64</v>
      </c>
      <c r="Y2104" s="141">
        <v>49.99</v>
      </c>
      <c r="Z2104" s="141" t="s">
        <v>1080</v>
      </c>
      <c r="AA2104" s="141">
        <f>VLOOKUP(Z2104,COLOR!A:B,2,0)</f>
        <v>13</v>
      </c>
      <c r="AB2104" s="130"/>
      <c r="AC2104" s="130"/>
      <c r="AD2104" s="130"/>
      <c r="AE2104" s="130"/>
      <c r="AF2104" s="130"/>
      <c r="AG2104" s="130"/>
      <c r="AH2104" s="130"/>
      <c r="AI2104" s="130"/>
      <c r="AJ2104" s="130"/>
      <c r="AK2104" s="130"/>
      <c r="AL2104" s="130"/>
      <c r="AM2104" s="130"/>
    </row>
    <row r="2105" spans="1:39" ht="20.25" customHeight="1">
      <c r="A2105" s="132">
        <v>2104</v>
      </c>
      <c r="B2105" s="19" t="s">
        <v>6562</v>
      </c>
      <c r="C2105" s="251">
        <v>64039911000</v>
      </c>
      <c r="D2105" s="262" t="s">
        <v>6988</v>
      </c>
      <c r="E2105" s="143" t="str">
        <f t="shared" si="83"/>
        <v>Բարձրակրունկ Կոշիկ</v>
      </c>
      <c r="F2105" s="273" t="s">
        <v>3973</v>
      </c>
      <c r="G2105" s="144">
        <f>VLOOKUP(E2105,subcategory!A:B,2,0)</f>
        <v>465</v>
      </c>
      <c r="H2105" s="16" t="s">
        <v>3848</v>
      </c>
      <c r="I2105" s="213">
        <f>VLOOKUP(H2105,gender!A:B,2,0)</f>
        <v>2</v>
      </c>
      <c r="J2105" s="273">
        <v>785</v>
      </c>
      <c r="K2105" s="273">
        <v>1005</v>
      </c>
      <c r="L2105" s="273">
        <v>1</v>
      </c>
      <c r="M2105" s="273" t="s">
        <v>7805</v>
      </c>
      <c r="N2105" s="144">
        <f>VLOOKUP(M2105,brand!A:B,2,0)</f>
        <v>769</v>
      </c>
      <c r="O2105" s="144" t="str">
        <f t="shared" si="84"/>
        <v>CHINA</v>
      </c>
      <c r="P2105" s="144">
        <f>VLOOKUP(O2105,country!A:B,2,0)</f>
        <v>7497</v>
      </c>
      <c r="Q2105" s="273" t="s">
        <v>3915</v>
      </c>
      <c r="R2105" s="144" t="str">
        <f t="shared" si="85"/>
        <v>Վրան Կաշի, Տակացու Պոլիուրեթան</v>
      </c>
      <c r="S2105" s="144" t="s">
        <v>7295</v>
      </c>
      <c r="T2105" s="144" t="str">
        <f>VLOOKUP(R2105,material!A:B,2,0)</f>
        <v>20-104</v>
      </c>
      <c r="U2105" s="141" t="s">
        <v>7643</v>
      </c>
      <c r="V2105" s="289">
        <v>1000321</v>
      </c>
      <c r="W2105" s="273">
        <v>40</v>
      </c>
      <c r="X2105" s="141">
        <f>VLOOKUP(W2105,SIZE!A:B,2,0)</f>
        <v>79</v>
      </c>
      <c r="Y2105" s="141">
        <v>49.99</v>
      </c>
      <c r="Z2105" s="141" t="s">
        <v>1061</v>
      </c>
      <c r="AA2105" s="141">
        <f>VLOOKUP(Z2105,COLOR!A:B,2,0)</f>
        <v>4</v>
      </c>
      <c r="AB2105" s="130"/>
      <c r="AC2105" s="130"/>
      <c r="AD2105" s="130"/>
      <c r="AE2105" s="130"/>
      <c r="AF2105" s="130"/>
      <c r="AG2105" s="130"/>
      <c r="AH2105" s="130"/>
      <c r="AI2105" s="130"/>
      <c r="AJ2105" s="130"/>
      <c r="AK2105" s="130"/>
      <c r="AL2105" s="130"/>
      <c r="AM2105" s="130"/>
    </row>
    <row r="2106" spans="1:39" ht="20.25" customHeight="1">
      <c r="A2106" s="132">
        <v>2105</v>
      </c>
      <c r="B2106" s="19" t="s">
        <v>6563</v>
      </c>
      <c r="C2106" s="251">
        <v>64039911000</v>
      </c>
      <c r="D2106" s="262" t="s">
        <v>2475</v>
      </c>
      <c r="E2106" s="143" t="str">
        <f t="shared" si="83"/>
        <v>Բարձրակրունկ Կոշիկ</v>
      </c>
      <c r="F2106" s="273" t="s">
        <v>3973</v>
      </c>
      <c r="G2106" s="144">
        <f>VLOOKUP(E2106,subcategory!A:B,2,0)</f>
        <v>465</v>
      </c>
      <c r="H2106" s="16" t="s">
        <v>3848</v>
      </c>
      <c r="I2106" s="213">
        <f>VLOOKUP(H2106,gender!A:B,2,0)</f>
        <v>2</v>
      </c>
      <c r="J2106" s="273">
        <v>435</v>
      </c>
      <c r="K2106" s="273">
        <v>695</v>
      </c>
      <c r="L2106" s="273">
        <v>1</v>
      </c>
      <c r="M2106" s="273" t="s">
        <v>7805</v>
      </c>
      <c r="N2106" s="144">
        <f>VLOOKUP(M2106,brand!A:B,2,0)</f>
        <v>769</v>
      </c>
      <c r="O2106" s="144" t="str">
        <f t="shared" si="84"/>
        <v>ITALY</v>
      </c>
      <c r="P2106" s="144">
        <f>VLOOKUP(O2106,country!A:B,2,0)</f>
        <v>1760</v>
      </c>
      <c r="Q2106" s="273" t="s">
        <v>468</v>
      </c>
      <c r="R2106" s="144" t="str">
        <f t="shared" si="85"/>
        <v>Վրան Կաշի, Տակացու Պոլիուրեթան</v>
      </c>
      <c r="S2106" s="144" t="s">
        <v>7295</v>
      </c>
      <c r="T2106" s="144" t="str">
        <f>VLOOKUP(R2106,material!A:B,2,0)</f>
        <v>20-104</v>
      </c>
      <c r="U2106" s="141" t="s">
        <v>7643</v>
      </c>
      <c r="V2106" s="289">
        <v>1000321</v>
      </c>
      <c r="W2106" s="273">
        <v>37</v>
      </c>
      <c r="X2106" s="141">
        <f>VLOOKUP(W2106,SIZE!A:B,2,0)</f>
        <v>282</v>
      </c>
      <c r="Y2106" s="141">
        <v>49.99</v>
      </c>
      <c r="Z2106" s="141" t="s">
        <v>2099</v>
      </c>
      <c r="AA2106" s="141">
        <f>VLOOKUP(Z2106,COLOR!A:B,2,0)</f>
        <v>21</v>
      </c>
      <c r="AB2106" s="130"/>
      <c r="AC2106" s="130"/>
      <c r="AD2106" s="130"/>
      <c r="AE2106" s="130"/>
      <c r="AF2106" s="130"/>
      <c r="AG2106" s="130"/>
      <c r="AH2106" s="130"/>
      <c r="AI2106" s="130"/>
      <c r="AJ2106" s="130"/>
      <c r="AK2106" s="130"/>
      <c r="AL2106" s="130"/>
      <c r="AM2106" s="130"/>
    </row>
    <row r="2107" spans="1:39" ht="20.25" customHeight="1">
      <c r="A2107" s="132">
        <v>2106</v>
      </c>
      <c r="B2107" s="19" t="s">
        <v>6564</v>
      </c>
      <c r="C2107" s="252">
        <v>64041990000</v>
      </c>
      <c r="D2107" s="270" t="s">
        <v>6972</v>
      </c>
      <c r="E2107" s="143" t="str">
        <f t="shared" si="83"/>
        <v>Բարձրակրունկ Կոշիկ</v>
      </c>
      <c r="F2107" s="273" t="s">
        <v>3973</v>
      </c>
      <c r="G2107" s="144">
        <f>VLOOKUP(E2107,subcategory!A:B,2,0)</f>
        <v>465</v>
      </c>
      <c r="H2107" s="16" t="s">
        <v>3848</v>
      </c>
      <c r="I2107" s="213">
        <f>VLOOKUP(H2107,gender!A:B,2,0)</f>
        <v>2</v>
      </c>
      <c r="J2107" s="273">
        <v>420</v>
      </c>
      <c r="K2107" s="273">
        <v>625</v>
      </c>
      <c r="L2107" s="273">
        <v>1</v>
      </c>
      <c r="M2107" s="273" t="s">
        <v>7805</v>
      </c>
      <c r="N2107" s="144">
        <f>VLOOKUP(M2107,brand!A:B,2,0)</f>
        <v>769</v>
      </c>
      <c r="O2107" s="144" t="str">
        <f t="shared" si="84"/>
        <v>VIETNAM</v>
      </c>
      <c r="P2107" s="144">
        <f>VLOOKUP(O2107,country!A:B,2,0)</f>
        <v>7579</v>
      </c>
      <c r="Q2107" s="273" t="s">
        <v>424</v>
      </c>
      <c r="R2107" s="144" t="str">
        <f t="shared" si="85"/>
        <v>Վրան Տեքստիլ, Տակացու  Պոլիուրեթան</v>
      </c>
      <c r="S2107" s="144" t="s">
        <v>7573</v>
      </c>
      <c r="T2107" s="144" t="str">
        <f>VLOOKUP(R2107,material!A:B,2,0)</f>
        <v>69-104</v>
      </c>
      <c r="U2107" s="141" t="s">
        <v>7643</v>
      </c>
      <c r="V2107" s="289">
        <v>1000321</v>
      </c>
      <c r="W2107" s="273">
        <v>40</v>
      </c>
      <c r="X2107" s="141">
        <f>VLOOKUP(W2107,SIZE!A:B,2,0)</f>
        <v>79</v>
      </c>
      <c r="Y2107" s="141">
        <v>49.99</v>
      </c>
      <c r="Z2107" s="141" t="s">
        <v>1033</v>
      </c>
      <c r="AA2107" s="141">
        <f>VLOOKUP(Z2107,COLOR!A:B,2,0)</f>
        <v>20</v>
      </c>
      <c r="AB2107" s="130"/>
      <c r="AC2107" s="130"/>
      <c r="AD2107" s="130"/>
      <c r="AE2107" s="130"/>
      <c r="AF2107" s="130"/>
      <c r="AG2107" s="130"/>
      <c r="AH2107" s="130"/>
      <c r="AI2107" s="130"/>
      <c r="AJ2107" s="130"/>
      <c r="AK2107" s="130"/>
      <c r="AL2107" s="130"/>
      <c r="AM2107" s="130"/>
    </row>
    <row r="2108" spans="1:39" ht="20.25" customHeight="1">
      <c r="A2108" s="132">
        <v>2107</v>
      </c>
      <c r="B2108" s="19" t="s">
        <v>6565</v>
      </c>
      <c r="C2108" s="256">
        <v>64039998000</v>
      </c>
      <c r="D2108" s="268" t="s">
        <v>6983</v>
      </c>
      <c r="E2108" s="143" t="str">
        <f t="shared" si="83"/>
        <v>Սանդալ</v>
      </c>
      <c r="F2108" s="273" t="s">
        <v>4308</v>
      </c>
      <c r="G2108" s="144">
        <f>VLOOKUP(E2108,subcategory!A:B,2,0)</f>
        <v>66</v>
      </c>
      <c r="H2108" s="16" t="s">
        <v>3848</v>
      </c>
      <c r="I2108" s="213">
        <f>VLOOKUP(H2108,gender!A:B,2,0)</f>
        <v>2</v>
      </c>
      <c r="J2108" s="273">
        <v>665</v>
      </c>
      <c r="K2108" s="273">
        <v>870</v>
      </c>
      <c r="L2108" s="273">
        <v>1</v>
      </c>
      <c r="M2108" s="273" t="s">
        <v>7805</v>
      </c>
      <c r="N2108" s="144">
        <f>VLOOKUP(M2108,brand!A:B,2,0)</f>
        <v>769</v>
      </c>
      <c r="O2108" s="144" t="str">
        <f t="shared" si="84"/>
        <v>ITALY</v>
      </c>
      <c r="P2108" s="144">
        <f>VLOOKUP(O2108,country!A:B,2,0)</f>
        <v>1760</v>
      </c>
      <c r="Q2108" s="273" t="s">
        <v>468</v>
      </c>
      <c r="R2108" s="144" t="str">
        <f t="shared" si="85"/>
        <v>Վրան Կաշի, Տակացու Պոլիուրեթան</v>
      </c>
      <c r="S2108" s="144" t="s">
        <v>7295</v>
      </c>
      <c r="T2108" s="144" t="str">
        <f>VLOOKUP(R2108,material!A:B,2,0)</f>
        <v>20-104</v>
      </c>
      <c r="U2108" s="141" t="s">
        <v>7643</v>
      </c>
      <c r="V2108" s="289">
        <v>1000321</v>
      </c>
      <c r="W2108" s="273">
        <v>38</v>
      </c>
      <c r="X2108" s="141">
        <f>VLOOKUP(W2108,SIZE!A:B,2,0)</f>
        <v>64</v>
      </c>
      <c r="Y2108" s="141">
        <v>59.99</v>
      </c>
      <c r="Z2108" s="141" t="s">
        <v>2099</v>
      </c>
      <c r="AA2108" s="141">
        <f>VLOOKUP(Z2108,COLOR!A:B,2,0)</f>
        <v>21</v>
      </c>
      <c r="AB2108" s="130"/>
      <c r="AC2108" s="130"/>
      <c r="AD2108" s="130"/>
      <c r="AE2108" s="130"/>
      <c r="AF2108" s="130"/>
      <c r="AG2108" s="130"/>
      <c r="AH2108" s="130"/>
      <c r="AI2108" s="130"/>
      <c r="AJ2108" s="130"/>
      <c r="AK2108" s="130"/>
      <c r="AL2108" s="130"/>
      <c r="AM2108" s="130"/>
    </row>
    <row r="2109" spans="1:39" ht="20.25" customHeight="1">
      <c r="A2109" s="132">
        <v>2108</v>
      </c>
      <c r="B2109" s="19" t="s">
        <v>6566</v>
      </c>
      <c r="C2109" s="251">
        <v>64039911000</v>
      </c>
      <c r="D2109" s="262" t="s">
        <v>2475</v>
      </c>
      <c r="E2109" s="143" t="str">
        <f t="shared" si="83"/>
        <v>Բարձրակրունկ Կոշիկ</v>
      </c>
      <c r="F2109" s="273" t="s">
        <v>3973</v>
      </c>
      <c r="G2109" s="144">
        <f>VLOOKUP(E2109,subcategory!A:B,2,0)</f>
        <v>465</v>
      </c>
      <c r="H2109" s="16" t="s">
        <v>3848</v>
      </c>
      <c r="I2109" s="213">
        <f>VLOOKUP(H2109,gender!A:B,2,0)</f>
        <v>2</v>
      </c>
      <c r="J2109" s="273">
        <v>545</v>
      </c>
      <c r="K2109" s="273">
        <v>885</v>
      </c>
      <c r="L2109" s="273">
        <v>1</v>
      </c>
      <c r="M2109" s="273" t="s">
        <v>7805</v>
      </c>
      <c r="N2109" s="144">
        <f>VLOOKUP(M2109,brand!A:B,2,0)</f>
        <v>769</v>
      </c>
      <c r="O2109" s="144" t="str">
        <f t="shared" si="84"/>
        <v>INDIA</v>
      </c>
      <c r="P2109" s="144">
        <f>VLOOKUP(O2109,country!A:B,2,0)</f>
        <v>7505</v>
      </c>
      <c r="Q2109" s="273" t="s">
        <v>428</v>
      </c>
      <c r="R2109" s="144" t="str">
        <f t="shared" si="85"/>
        <v>Վրան Կաշի, Տակացու Պոլիուրեթան</v>
      </c>
      <c r="S2109" s="144" t="s">
        <v>7295</v>
      </c>
      <c r="T2109" s="144" t="str">
        <f>VLOOKUP(R2109,material!A:B,2,0)</f>
        <v>20-104</v>
      </c>
      <c r="U2109" s="141" t="s">
        <v>7643</v>
      </c>
      <c r="V2109" s="289">
        <v>1000321</v>
      </c>
      <c r="W2109" s="273">
        <v>39</v>
      </c>
      <c r="X2109" s="141">
        <f>VLOOKUP(W2109,SIZE!A:B,2,0)</f>
        <v>275</v>
      </c>
      <c r="Y2109" s="141">
        <v>59.99</v>
      </c>
      <c r="Z2109" s="245" t="s">
        <v>3916</v>
      </c>
      <c r="AA2109" s="141">
        <f>VLOOKUP(Z2109,COLOR!A:B,2,0)</f>
        <v>10</v>
      </c>
      <c r="AB2109" s="130"/>
      <c r="AC2109" s="130"/>
      <c r="AD2109" s="130"/>
      <c r="AE2109" s="130"/>
      <c r="AF2109" s="130"/>
      <c r="AG2109" s="130"/>
      <c r="AH2109" s="130"/>
      <c r="AI2109" s="130"/>
      <c r="AJ2109" s="130"/>
      <c r="AK2109" s="130"/>
      <c r="AL2109" s="130"/>
      <c r="AM2109" s="130"/>
    </row>
    <row r="2110" spans="1:39" ht="20.25" customHeight="1">
      <c r="A2110" s="132">
        <v>2109</v>
      </c>
      <c r="B2110" s="19" t="s">
        <v>6567</v>
      </c>
      <c r="C2110" s="252">
        <v>64041990000</v>
      </c>
      <c r="D2110" s="270" t="s">
        <v>6972</v>
      </c>
      <c r="E2110" s="143" t="str">
        <f t="shared" si="83"/>
        <v>Բարձրակրունկ Կոշիկ</v>
      </c>
      <c r="F2110" s="273" t="s">
        <v>3973</v>
      </c>
      <c r="G2110" s="144">
        <f>VLOOKUP(E2110,subcategory!A:B,2,0)</f>
        <v>465</v>
      </c>
      <c r="H2110" s="16" t="s">
        <v>3848</v>
      </c>
      <c r="I2110" s="213">
        <f>VLOOKUP(H2110,gender!A:B,2,0)</f>
        <v>2</v>
      </c>
      <c r="J2110" s="273">
        <v>490</v>
      </c>
      <c r="K2110" s="273">
        <v>770</v>
      </c>
      <c r="L2110" s="273">
        <v>1</v>
      </c>
      <c r="M2110" s="273" t="s">
        <v>7805</v>
      </c>
      <c r="N2110" s="144">
        <f>VLOOKUP(M2110,brand!A:B,2,0)</f>
        <v>769</v>
      </c>
      <c r="O2110" s="144" t="str">
        <f t="shared" si="84"/>
        <v>CHINA</v>
      </c>
      <c r="P2110" s="144">
        <f>VLOOKUP(O2110,country!A:B,2,0)</f>
        <v>7497</v>
      </c>
      <c r="Q2110" s="273" t="s">
        <v>3915</v>
      </c>
      <c r="R2110" s="144" t="str">
        <f t="shared" si="85"/>
        <v>Վրան Տեքստիլ, Քար, Տակացու  Պոլիուրեթան</v>
      </c>
      <c r="S2110" s="144" t="s">
        <v>7574</v>
      </c>
      <c r="T2110" s="144" t="str">
        <f>VLOOKUP(R2110,material!A:B,2,0)</f>
        <v>69-105-104</v>
      </c>
      <c r="U2110" s="141" t="s">
        <v>7643</v>
      </c>
      <c r="V2110" s="289">
        <v>1000321</v>
      </c>
      <c r="W2110" s="273">
        <v>38</v>
      </c>
      <c r="X2110" s="141">
        <f>VLOOKUP(W2110,SIZE!A:B,2,0)</f>
        <v>64</v>
      </c>
      <c r="Y2110" s="141">
        <v>39.99</v>
      </c>
      <c r="Z2110" s="141" t="s">
        <v>1080</v>
      </c>
      <c r="AA2110" s="141">
        <f>VLOOKUP(Z2110,COLOR!A:B,2,0)</f>
        <v>13</v>
      </c>
      <c r="AB2110" s="130"/>
      <c r="AC2110" s="130"/>
      <c r="AD2110" s="130"/>
      <c r="AE2110" s="130"/>
      <c r="AF2110" s="130"/>
      <c r="AG2110" s="130"/>
      <c r="AH2110" s="130"/>
      <c r="AI2110" s="130"/>
      <c r="AJ2110" s="130"/>
      <c r="AK2110" s="130"/>
      <c r="AL2110" s="130"/>
      <c r="AM2110" s="130"/>
    </row>
    <row r="2111" spans="1:39" ht="20.25" customHeight="1">
      <c r="A2111" s="132">
        <v>2110</v>
      </c>
      <c r="B2111" s="19" t="s">
        <v>6568</v>
      </c>
      <c r="C2111" s="250">
        <v>61102099000</v>
      </c>
      <c r="D2111" s="261" t="s">
        <v>6949</v>
      </c>
      <c r="E2111" s="143" t="str">
        <f t="shared" si="83"/>
        <v>Սվիտրեր</v>
      </c>
      <c r="F2111" s="16" t="s">
        <v>459</v>
      </c>
      <c r="G2111" s="144">
        <f>VLOOKUP(E2111,subcategory!A:B,2,0)</f>
        <v>88</v>
      </c>
      <c r="H2111" s="273" t="s">
        <v>20</v>
      </c>
      <c r="I2111" s="213" t="e">
        <f>VLOOKUP(H2111,gender!A:B,2,0)</f>
        <v>#N/A</v>
      </c>
      <c r="J2111" s="273">
        <v>438</v>
      </c>
      <c r="K2111" s="273">
        <v>438</v>
      </c>
      <c r="L2111" s="273">
        <v>1</v>
      </c>
      <c r="M2111" s="273" t="s">
        <v>2262</v>
      </c>
      <c r="N2111" s="144">
        <f>VLOOKUP(M2111,brand!A:B,2,0)</f>
        <v>823</v>
      </c>
      <c r="O2111" s="144"/>
      <c r="P2111" s="144" t="e">
        <f>VLOOKUP(O2111,country!A:B,2,0)</f>
        <v>#N/A</v>
      </c>
      <c r="Q2111" s="273" t="s">
        <v>440</v>
      </c>
      <c r="R2111" s="144" t="str">
        <f t="shared" si="85"/>
        <v>67% Բամբակ 33% Պոլիեսթեր</v>
      </c>
      <c r="S2111" s="144" t="s">
        <v>7530</v>
      </c>
      <c r="T2111" s="144" t="e">
        <f>VLOOKUP(R2111,material!A:B,2,0)</f>
        <v>#N/A</v>
      </c>
      <c r="U2111" s="141" t="s">
        <v>7644</v>
      </c>
      <c r="V2111" s="141"/>
      <c r="W2111" s="273" t="s">
        <v>810</v>
      </c>
      <c r="X2111" s="141">
        <f>VLOOKUP(W2111,SIZE!A:B,2,0)</f>
        <v>122</v>
      </c>
      <c r="Y2111" s="141">
        <v>0</v>
      </c>
      <c r="Z2111" s="141" t="s">
        <v>7792</v>
      </c>
      <c r="AA2111" s="141" t="e">
        <f>VLOOKUP(Z2111,COLOR!A:B,2,0)</f>
        <v>#N/A</v>
      </c>
      <c r="AB2111" s="130"/>
      <c r="AC2111" s="130"/>
      <c r="AD2111" s="130"/>
      <c r="AE2111" s="130"/>
      <c r="AF2111" s="130"/>
      <c r="AG2111" s="130"/>
      <c r="AH2111" s="130"/>
      <c r="AI2111" s="130"/>
      <c r="AJ2111" s="130"/>
      <c r="AK2111" s="130"/>
      <c r="AL2111" s="130"/>
      <c r="AM2111" s="130"/>
    </row>
    <row r="2112" spans="1:39" ht="20.25" customHeight="1">
      <c r="A2112" s="132">
        <v>2111</v>
      </c>
      <c r="B2112" s="19" t="s">
        <v>6569</v>
      </c>
      <c r="C2112" s="250">
        <v>61102099000</v>
      </c>
      <c r="D2112" s="261" t="s">
        <v>6949</v>
      </c>
      <c r="E2112" s="143" t="str">
        <f t="shared" si="83"/>
        <v>Սվիտրեր</v>
      </c>
      <c r="F2112" s="16" t="s">
        <v>459</v>
      </c>
      <c r="G2112" s="144">
        <f>VLOOKUP(E2112,subcategory!A:B,2,0)</f>
        <v>88</v>
      </c>
      <c r="H2112" s="273" t="s">
        <v>20</v>
      </c>
      <c r="I2112" s="213" t="e">
        <f>VLOOKUP(H2112,gender!A:B,2,0)</f>
        <v>#N/A</v>
      </c>
      <c r="J2112" s="273">
        <v>480</v>
      </c>
      <c r="K2112" s="273">
        <v>480</v>
      </c>
      <c r="L2112" s="273">
        <v>1</v>
      </c>
      <c r="M2112" s="273" t="s">
        <v>2262</v>
      </c>
      <c r="N2112" s="144">
        <f>VLOOKUP(M2112,brand!A:B,2,0)</f>
        <v>823</v>
      </c>
      <c r="O2112" s="144"/>
      <c r="P2112" s="144" t="e">
        <f>VLOOKUP(O2112,country!A:B,2,0)</f>
        <v>#N/A</v>
      </c>
      <c r="Q2112" s="273" t="s">
        <v>440</v>
      </c>
      <c r="R2112" s="144" t="str">
        <f t="shared" si="85"/>
        <v>67% Բամբակ 33% Պոլիեսթեր</v>
      </c>
      <c r="S2112" s="144" t="s">
        <v>7530</v>
      </c>
      <c r="T2112" s="144" t="e">
        <f>VLOOKUP(R2112,material!A:B,2,0)</f>
        <v>#N/A</v>
      </c>
      <c r="U2112" s="141" t="s">
        <v>7644</v>
      </c>
      <c r="V2112" s="141"/>
      <c r="W2112" s="273" t="s">
        <v>821</v>
      </c>
      <c r="X2112" s="141">
        <f>VLOOKUP(W2112,SIZE!A:B,2,0)</f>
        <v>3</v>
      </c>
      <c r="Y2112" s="141">
        <v>0</v>
      </c>
      <c r="Z2112" s="141" t="s">
        <v>7791</v>
      </c>
      <c r="AA2112" s="141" t="e">
        <f>VLOOKUP(Z2112,COLOR!A:B,2,0)</f>
        <v>#N/A</v>
      </c>
      <c r="AB2112" s="130"/>
      <c r="AC2112" s="130"/>
      <c r="AD2112" s="130"/>
      <c r="AE2112" s="130"/>
      <c r="AF2112" s="130"/>
      <c r="AG2112" s="130"/>
      <c r="AH2112" s="130"/>
      <c r="AI2112" s="130"/>
      <c r="AJ2112" s="130"/>
      <c r="AK2112" s="130"/>
      <c r="AL2112" s="130"/>
      <c r="AM2112" s="130"/>
    </row>
    <row r="2113" spans="1:39" ht="20.25" customHeight="1">
      <c r="A2113" s="132">
        <v>2112</v>
      </c>
      <c r="B2113" s="19" t="s">
        <v>6570</v>
      </c>
      <c r="C2113" s="250">
        <v>61103099000</v>
      </c>
      <c r="D2113" s="261" t="s">
        <v>2338</v>
      </c>
      <c r="E2113" s="143" t="str">
        <f t="shared" si="83"/>
        <v>Սվիտրեր</v>
      </c>
      <c r="F2113" s="16" t="s">
        <v>459</v>
      </c>
      <c r="G2113" s="144">
        <f>VLOOKUP(E2113,subcategory!A:B,2,0)</f>
        <v>88</v>
      </c>
      <c r="H2113" s="273" t="s">
        <v>20</v>
      </c>
      <c r="I2113" s="213" t="e">
        <f>VLOOKUP(H2113,gender!A:B,2,0)</f>
        <v>#N/A</v>
      </c>
      <c r="J2113" s="273">
        <v>420</v>
      </c>
      <c r="K2113" s="273">
        <v>420</v>
      </c>
      <c r="L2113" s="273">
        <v>1</v>
      </c>
      <c r="M2113" s="273" t="s">
        <v>2262</v>
      </c>
      <c r="N2113" s="144">
        <f>VLOOKUP(M2113,brand!A:B,2,0)</f>
        <v>823</v>
      </c>
      <c r="O2113" s="144"/>
      <c r="P2113" s="144" t="e">
        <f>VLOOKUP(O2113,country!A:B,2,0)</f>
        <v>#N/A</v>
      </c>
      <c r="Q2113" s="273" t="s">
        <v>436</v>
      </c>
      <c r="R2113" s="144" t="str">
        <f t="shared" si="85"/>
        <v>52% Պոլիեսթեր 48% Բամբակ</v>
      </c>
      <c r="S2113" s="144" t="s">
        <v>7575</v>
      </c>
      <c r="T2113" s="144" t="e">
        <f>VLOOKUP(R2113,material!A:B,2,0)</f>
        <v>#N/A</v>
      </c>
      <c r="U2113" s="141" t="s">
        <v>7644</v>
      </c>
      <c r="V2113" s="141"/>
      <c r="W2113" s="273" t="s">
        <v>978</v>
      </c>
      <c r="X2113" s="141">
        <f>VLOOKUP(W2113,SIZE!A:B,2,0)</f>
        <v>126</v>
      </c>
      <c r="Y2113" s="141">
        <v>0</v>
      </c>
      <c r="Z2113" s="141" t="s">
        <v>2103</v>
      </c>
      <c r="AA2113" s="141">
        <f>VLOOKUP(Z2113,COLOR!A:B,2,0)</f>
        <v>23</v>
      </c>
      <c r="AB2113" s="130"/>
      <c r="AC2113" s="130"/>
      <c r="AD2113" s="130"/>
      <c r="AE2113" s="130"/>
      <c r="AF2113" s="130"/>
      <c r="AG2113" s="130"/>
      <c r="AH2113" s="130"/>
      <c r="AI2113" s="130"/>
      <c r="AJ2113" s="130"/>
      <c r="AK2113" s="130"/>
      <c r="AL2113" s="130"/>
      <c r="AM2113" s="130"/>
    </row>
    <row r="2114" spans="1:39" ht="20.25" customHeight="1">
      <c r="A2114" s="132">
        <v>2113</v>
      </c>
      <c r="B2114" s="19" t="s">
        <v>6571</v>
      </c>
      <c r="C2114" s="250">
        <v>61103099000</v>
      </c>
      <c r="D2114" s="261" t="s">
        <v>709</v>
      </c>
      <c r="E2114" s="143" t="str">
        <f t="shared" si="83"/>
        <v>Կարդիգան</v>
      </c>
      <c r="F2114" s="273" t="s">
        <v>328</v>
      </c>
      <c r="G2114" s="144">
        <f>VLOOKUP(E2114,subcategory!A:B,2,0)</f>
        <v>89</v>
      </c>
      <c r="H2114" s="273" t="s">
        <v>20</v>
      </c>
      <c r="I2114" s="213" t="e">
        <f>VLOOKUP(H2114,gender!A:B,2,0)</f>
        <v>#N/A</v>
      </c>
      <c r="J2114" s="273">
        <v>374</v>
      </c>
      <c r="K2114" s="273">
        <v>374</v>
      </c>
      <c r="L2114" s="273">
        <v>1</v>
      </c>
      <c r="M2114" s="273" t="s">
        <v>2262</v>
      </c>
      <c r="N2114" s="144">
        <f>VLOOKUP(M2114,brand!A:B,2,0)</f>
        <v>823</v>
      </c>
      <c r="O2114" s="144"/>
      <c r="P2114" s="144" t="e">
        <f>VLOOKUP(O2114,country!A:B,2,0)</f>
        <v>#N/A</v>
      </c>
      <c r="Q2114" s="273" t="s">
        <v>2841</v>
      </c>
      <c r="R2114" s="144" t="str">
        <f t="shared" si="85"/>
        <v>74% Ակրիլ 24% Պոլիեսթեր</v>
      </c>
      <c r="S2114" s="144" t="s">
        <v>7576</v>
      </c>
      <c r="T2114" s="144" t="e">
        <f>VLOOKUP(R2114,material!A:B,2,0)</f>
        <v>#N/A</v>
      </c>
      <c r="U2114" s="141" t="s">
        <v>7644</v>
      </c>
      <c r="V2114" s="141"/>
      <c r="W2114" s="273" t="s">
        <v>858</v>
      </c>
      <c r="X2114" s="141">
        <f>VLOOKUP(W2114,SIZE!A:B,2,0)</f>
        <v>1</v>
      </c>
      <c r="Y2114" s="141">
        <v>0</v>
      </c>
      <c r="Z2114" s="141" t="s">
        <v>2103</v>
      </c>
      <c r="AA2114" s="141">
        <f>VLOOKUP(Z2114,COLOR!A:B,2,0)</f>
        <v>23</v>
      </c>
      <c r="AB2114" s="130"/>
      <c r="AC2114" s="130"/>
      <c r="AD2114" s="130"/>
      <c r="AE2114" s="130"/>
      <c r="AF2114" s="130"/>
      <c r="AG2114" s="130"/>
      <c r="AH2114" s="130"/>
      <c r="AI2114" s="130"/>
      <c r="AJ2114" s="130"/>
      <c r="AK2114" s="130"/>
      <c r="AL2114" s="130"/>
      <c r="AM2114" s="130"/>
    </row>
    <row r="2115" spans="1:39" ht="20.25" customHeight="1">
      <c r="A2115" s="132">
        <v>2114</v>
      </c>
      <c r="B2115" s="19" t="s">
        <v>6572</v>
      </c>
      <c r="C2115" s="250">
        <v>61102099000</v>
      </c>
      <c r="D2115" s="261" t="s">
        <v>601</v>
      </c>
      <c r="E2115" s="143" t="str">
        <f t="shared" ref="E2115:E2178" si="86">PROPER(F2115)</f>
        <v>Հուդի</v>
      </c>
      <c r="F2115" s="273" t="s">
        <v>9</v>
      </c>
      <c r="G2115" s="144">
        <f>VLOOKUP(E2115,subcategory!A:B,2,0)</f>
        <v>18</v>
      </c>
      <c r="H2115" s="273" t="s">
        <v>20</v>
      </c>
      <c r="I2115" s="213" t="e">
        <f>VLOOKUP(H2115,gender!A:B,2,0)</f>
        <v>#N/A</v>
      </c>
      <c r="J2115" s="273">
        <v>554</v>
      </c>
      <c r="K2115" s="273">
        <v>554</v>
      </c>
      <c r="L2115" s="273">
        <v>1</v>
      </c>
      <c r="M2115" s="273" t="s">
        <v>2262</v>
      </c>
      <c r="N2115" s="144">
        <f>VLOOKUP(M2115,brand!A:B,2,0)</f>
        <v>823</v>
      </c>
      <c r="O2115" s="144"/>
      <c r="P2115" s="144" t="e">
        <f>VLOOKUP(O2115,country!A:B,2,0)</f>
        <v>#N/A</v>
      </c>
      <c r="Q2115" s="273" t="s">
        <v>2841</v>
      </c>
      <c r="R2115" s="144" t="str">
        <f t="shared" si="85"/>
        <v>50% Բամբակ 50% Պոլիեսթեր</v>
      </c>
      <c r="S2115" s="144" t="s">
        <v>7577</v>
      </c>
      <c r="T2115" s="144" t="e">
        <f>VLOOKUP(R2115,material!A:B,2,0)</f>
        <v>#N/A</v>
      </c>
      <c r="U2115" s="141" t="s">
        <v>7644</v>
      </c>
      <c r="V2115" s="141"/>
      <c r="W2115" s="273" t="s">
        <v>978</v>
      </c>
      <c r="X2115" s="141">
        <f>VLOOKUP(W2115,SIZE!A:B,2,0)</f>
        <v>126</v>
      </c>
      <c r="Y2115" s="141">
        <v>0</v>
      </c>
      <c r="Z2115" s="141" t="s">
        <v>1059</v>
      </c>
      <c r="AA2115" s="141">
        <f>VLOOKUP(Z2115,COLOR!A:B,2,0)</f>
        <v>1</v>
      </c>
      <c r="AB2115" s="130"/>
      <c r="AC2115" s="130"/>
      <c r="AD2115" s="130"/>
      <c r="AE2115" s="130"/>
      <c r="AF2115" s="130"/>
      <c r="AG2115" s="130"/>
      <c r="AH2115" s="130"/>
      <c r="AI2115" s="130"/>
      <c r="AJ2115" s="130"/>
      <c r="AK2115" s="130"/>
      <c r="AL2115" s="130"/>
      <c r="AM2115" s="130"/>
    </row>
    <row r="2116" spans="1:39" ht="20.25" customHeight="1">
      <c r="A2116" s="132">
        <v>2115</v>
      </c>
      <c r="B2116" s="19" t="s">
        <v>6573</v>
      </c>
      <c r="C2116" s="250">
        <v>62034231000</v>
      </c>
      <c r="D2116" s="261" t="s">
        <v>537</v>
      </c>
      <c r="E2116" s="143" t="str">
        <f t="shared" si="86"/>
        <v>Ջինսե Տաբատ</v>
      </c>
      <c r="F2116" s="273" t="s">
        <v>335</v>
      </c>
      <c r="G2116" s="144">
        <f>VLOOKUP(E2116,subcategory!A:B,2,0)</f>
        <v>87</v>
      </c>
      <c r="H2116" s="273" t="s">
        <v>10</v>
      </c>
      <c r="I2116" s="213" t="e">
        <f>VLOOKUP(H2116,gender!A:B,2,0)</f>
        <v>#N/A</v>
      </c>
      <c r="J2116" s="273">
        <v>668</v>
      </c>
      <c r="K2116" s="273">
        <v>668</v>
      </c>
      <c r="L2116" s="273">
        <v>1</v>
      </c>
      <c r="M2116" s="273" t="s">
        <v>2262</v>
      </c>
      <c r="N2116" s="144">
        <f>VLOOKUP(M2116,brand!A:B,2,0)</f>
        <v>823</v>
      </c>
      <c r="O2116" s="144"/>
      <c r="P2116" s="144" t="e">
        <f>VLOOKUP(O2116,country!A:B,2,0)</f>
        <v>#N/A</v>
      </c>
      <c r="Q2116" s="273" t="s">
        <v>436</v>
      </c>
      <c r="R2116" s="144" t="str">
        <f t="shared" si="85"/>
        <v>100% Բամբակ</v>
      </c>
      <c r="S2116" s="144" t="s">
        <v>7205</v>
      </c>
      <c r="T2116" s="144" t="e">
        <f>VLOOKUP(R2116,material!A:B,2,0)</f>
        <v>#N/A</v>
      </c>
      <c r="U2116" s="141" t="s">
        <v>7644</v>
      </c>
      <c r="V2116" s="141"/>
      <c r="W2116" s="273">
        <v>34</v>
      </c>
      <c r="X2116" s="141">
        <f>VLOOKUP(W2116,SIZE!A:B,2,0)</f>
        <v>41</v>
      </c>
      <c r="Y2116" s="141">
        <v>0</v>
      </c>
      <c r="Z2116" s="141" t="s">
        <v>7792</v>
      </c>
      <c r="AA2116" s="141" t="e">
        <f>VLOOKUP(Z2116,COLOR!A:B,2,0)</f>
        <v>#N/A</v>
      </c>
      <c r="AB2116" s="130"/>
      <c r="AC2116" s="130"/>
      <c r="AD2116" s="130"/>
      <c r="AE2116" s="130"/>
      <c r="AF2116" s="130"/>
      <c r="AG2116" s="130"/>
      <c r="AH2116" s="130"/>
      <c r="AI2116" s="130"/>
      <c r="AJ2116" s="130"/>
      <c r="AK2116" s="130"/>
      <c r="AL2116" s="130"/>
      <c r="AM2116" s="130"/>
    </row>
    <row r="2117" spans="1:39" ht="20.25" customHeight="1">
      <c r="A2117" s="132">
        <v>2116</v>
      </c>
      <c r="B2117" s="19" t="s">
        <v>6574</v>
      </c>
      <c r="C2117" s="250">
        <v>62046318000</v>
      </c>
      <c r="D2117" s="261" t="s">
        <v>987</v>
      </c>
      <c r="E2117" s="143" t="str">
        <f t="shared" si="86"/>
        <v>Տաբատներ</v>
      </c>
      <c r="F2117" s="273" t="s">
        <v>7795</v>
      </c>
      <c r="G2117" s="144">
        <f>VLOOKUP(E2117,subcategory!A:B,2,0)</f>
        <v>93</v>
      </c>
      <c r="H2117" s="273" t="s">
        <v>20</v>
      </c>
      <c r="I2117" s="213" t="e">
        <f>VLOOKUP(H2117,gender!A:B,2,0)</f>
        <v>#N/A</v>
      </c>
      <c r="J2117" s="273">
        <v>396</v>
      </c>
      <c r="K2117" s="273">
        <v>396</v>
      </c>
      <c r="L2117" s="273">
        <v>1</v>
      </c>
      <c r="M2117" s="273" t="s">
        <v>2262</v>
      </c>
      <c r="N2117" s="144">
        <f>VLOOKUP(M2117,brand!A:B,2,0)</f>
        <v>823</v>
      </c>
      <c r="O2117" s="144"/>
      <c r="P2117" s="144" t="e">
        <f>VLOOKUP(O2117,country!A:B,2,0)</f>
        <v>#N/A</v>
      </c>
      <c r="Q2117" s="273" t="s">
        <v>436</v>
      </c>
      <c r="R2117" s="144" t="str">
        <f t="shared" si="85"/>
        <v>61% Պոլիեսթեր 39% Բամբակ</v>
      </c>
      <c r="S2117" s="144" t="s">
        <v>7578</v>
      </c>
      <c r="T2117" s="144" t="e">
        <f>VLOOKUP(R2117,material!A:B,2,0)</f>
        <v>#N/A</v>
      </c>
      <c r="U2117" s="141" t="s">
        <v>7644</v>
      </c>
      <c r="V2117" s="141"/>
      <c r="W2117" s="273" t="s">
        <v>821</v>
      </c>
      <c r="X2117" s="141">
        <f>VLOOKUP(W2117,SIZE!A:B,2,0)</f>
        <v>3</v>
      </c>
      <c r="Y2117" s="141">
        <v>0</v>
      </c>
      <c r="Z2117" s="141" t="s">
        <v>2042</v>
      </c>
      <c r="AA2117" s="141" t="e">
        <f>VLOOKUP(Z2117,COLOR!A:B,2,0)</f>
        <v>#N/A</v>
      </c>
      <c r="AB2117" s="130"/>
      <c r="AC2117" s="130"/>
      <c r="AD2117" s="130"/>
      <c r="AE2117" s="130"/>
      <c r="AF2117" s="130"/>
      <c r="AG2117" s="130"/>
      <c r="AH2117" s="130"/>
      <c r="AI2117" s="130"/>
      <c r="AJ2117" s="130"/>
      <c r="AK2117" s="130"/>
      <c r="AL2117" s="130"/>
      <c r="AM2117" s="130"/>
    </row>
    <row r="2118" spans="1:39" ht="20.25" customHeight="1">
      <c r="A2118" s="132">
        <v>2117</v>
      </c>
      <c r="B2118" s="19" t="s">
        <v>6575</v>
      </c>
      <c r="C2118" s="250">
        <v>62046231000</v>
      </c>
      <c r="D2118" s="261" t="s">
        <v>603</v>
      </c>
      <c r="E2118" s="143" t="str">
        <f t="shared" si="86"/>
        <v>Ջինսե Տաբատ</v>
      </c>
      <c r="F2118" s="273" t="s">
        <v>335</v>
      </c>
      <c r="G2118" s="144">
        <f>VLOOKUP(E2118,subcategory!A:B,2,0)</f>
        <v>87</v>
      </c>
      <c r="H2118" s="273" t="s">
        <v>20</v>
      </c>
      <c r="I2118" s="213" t="e">
        <f>VLOOKUP(H2118,gender!A:B,2,0)</f>
        <v>#N/A</v>
      </c>
      <c r="J2118" s="273">
        <v>522</v>
      </c>
      <c r="K2118" s="273">
        <v>522</v>
      </c>
      <c r="L2118" s="273">
        <v>1</v>
      </c>
      <c r="M2118" s="273" t="s">
        <v>2262</v>
      </c>
      <c r="N2118" s="144">
        <f>VLOOKUP(M2118,brand!A:B,2,0)</f>
        <v>823</v>
      </c>
      <c r="O2118" s="144"/>
      <c r="P2118" s="144" t="e">
        <f>VLOOKUP(O2118,country!A:B,2,0)</f>
        <v>#N/A</v>
      </c>
      <c r="Q2118" s="273" t="s">
        <v>440</v>
      </c>
      <c r="R2118" s="144" t="str">
        <f t="shared" si="85"/>
        <v>100% Բամբակ</v>
      </c>
      <c r="S2118" s="144" t="s">
        <v>7205</v>
      </c>
      <c r="T2118" s="144" t="e">
        <f>VLOOKUP(R2118,material!A:B,2,0)</f>
        <v>#N/A</v>
      </c>
      <c r="U2118" s="141" t="s">
        <v>7644</v>
      </c>
      <c r="V2118" s="141"/>
      <c r="W2118" s="273">
        <v>32</v>
      </c>
      <c r="X2118" s="141">
        <f>VLOOKUP(W2118,SIZE!A:B,2,0)</f>
        <v>31</v>
      </c>
      <c r="Y2118" s="141">
        <v>0</v>
      </c>
      <c r="Z2118" s="141" t="s">
        <v>1057</v>
      </c>
      <c r="AA2118" s="141">
        <f>VLOOKUP(Z2118,COLOR!A:B,2,0)</f>
        <v>5</v>
      </c>
      <c r="AB2118" s="130"/>
      <c r="AC2118" s="130"/>
      <c r="AD2118" s="130"/>
      <c r="AE2118" s="130"/>
      <c r="AF2118" s="130"/>
      <c r="AG2118" s="130"/>
      <c r="AH2118" s="130"/>
      <c r="AI2118" s="130"/>
      <c r="AJ2118" s="130"/>
      <c r="AK2118" s="130"/>
      <c r="AL2118" s="130"/>
      <c r="AM2118" s="130"/>
    </row>
    <row r="2119" spans="1:39" ht="20.25" customHeight="1">
      <c r="A2119" s="132">
        <v>2118</v>
      </c>
      <c r="B2119" s="19" t="s">
        <v>6576</v>
      </c>
      <c r="C2119" s="250">
        <v>61044300000</v>
      </c>
      <c r="D2119" s="261" t="s">
        <v>2184</v>
      </c>
      <c r="E2119" s="143" t="str">
        <f t="shared" si="86"/>
        <v>Կիսաշրջազգեստ</v>
      </c>
      <c r="F2119" s="273" t="s">
        <v>50</v>
      </c>
      <c r="G2119" s="144">
        <f>VLOOKUP(E2119,subcategory!A:B,2,0)</f>
        <v>53</v>
      </c>
      <c r="H2119" s="273" t="s">
        <v>20</v>
      </c>
      <c r="I2119" s="213" t="e">
        <f>VLOOKUP(H2119,gender!A:B,2,0)</f>
        <v>#N/A</v>
      </c>
      <c r="J2119" s="273">
        <v>264</v>
      </c>
      <c r="K2119" s="273">
        <v>264</v>
      </c>
      <c r="L2119" s="273">
        <v>1</v>
      </c>
      <c r="M2119" s="273" t="s">
        <v>2262</v>
      </c>
      <c r="N2119" s="144">
        <f>VLOOKUP(M2119,brand!A:B,2,0)</f>
        <v>823</v>
      </c>
      <c r="O2119" s="144"/>
      <c r="P2119" s="144" t="e">
        <f>VLOOKUP(O2119,country!A:B,2,0)</f>
        <v>#N/A</v>
      </c>
      <c r="Q2119" s="273" t="s">
        <v>436</v>
      </c>
      <c r="R2119" s="144" t="str">
        <f t="shared" si="85"/>
        <v>88% Ակրիլ 6% Պոլիեսթեր</v>
      </c>
      <c r="S2119" s="144" t="s">
        <v>7579</v>
      </c>
      <c r="T2119" s="144" t="e">
        <f>VLOOKUP(R2119,material!A:B,2,0)</f>
        <v>#N/A</v>
      </c>
      <c r="U2119" s="141" t="s">
        <v>7644</v>
      </c>
      <c r="V2119" s="141"/>
      <c r="W2119" s="273" t="s">
        <v>825</v>
      </c>
      <c r="X2119" s="141">
        <f>VLOOKUP(W2119,SIZE!A:B,2,0)</f>
        <v>119</v>
      </c>
      <c r="Y2119" s="141">
        <v>0</v>
      </c>
      <c r="Z2119" s="141" t="s">
        <v>7792</v>
      </c>
      <c r="AA2119" s="141" t="e">
        <f>VLOOKUP(Z2119,COLOR!A:B,2,0)</f>
        <v>#N/A</v>
      </c>
      <c r="AB2119" s="130"/>
      <c r="AC2119" s="130"/>
      <c r="AD2119" s="130"/>
      <c r="AE2119" s="130"/>
      <c r="AF2119" s="130"/>
      <c r="AG2119" s="130"/>
      <c r="AH2119" s="130"/>
      <c r="AI2119" s="130"/>
      <c r="AJ2119" s="130"/>
      <c r="AK2119" s="130"/>
      <c r="AL2119" s="130"/>
      <c r="AM2119" s="130"/>
    </row>
    <row r="2120" spans="1:39" ht="20.25" customHeight="1">
      <c r="A2120" s="132">
        <v>2119</v>
      </c>
      <c r="B2120" s="19" t="s">
        <v>6577</v>
      </c>
      <c r="C2120" s="250">
        <v>61103099000</v>
      </c>
      <c r="D2120" s="261" t="s">
        <v>6936</v>
      </c>
      <c r="E2120" s="143" t="str">
        <f t="shared" si="86"/>
        <v>Սվիտրեր</v>
      </c>
      <c r="F2120" s="16" t="s">
        <v>459</v>
      </c>
      <c r="G2120" s="144">
        <f>VLOOKUP(E2120,subcategory!A:B,2,0)</f>
        <v>88</v>
      </c>
      <c r="H2120" s="273" t="s">
        <v>20</v>
      </c>
      <c r="I2120" s="213" t="e">
        <f>VLOOKUP(H2120,gender!A:B,2,0)</f>
        <v>#N/A</v>
      </c>
      <c r="J2120" s="273">
        <v>360</v>
      </c>
      <c r="K2120" s="273">
        <v>360</v>
      </c>
      <c r="L2120" s="273">
        <v>1</v>
      </c>
      <c r="M2120" s="273" t="s">
        <v>2262</v>
      </c>
      <c r="N2120" s="144">
        <f>VLOOKUP(M2120,brand!A:B,2,0)</f>
        <v>823</v>
      </c>
      <c r="O2120" s="144"/>
      <c r="P2120" s="144" t="e">
        <f>VLOOKUP(O2120,country!A:B,2,0)</f>
        <v>#N/A</v>
      </c>
      <c r="Q2120" s="273" t="s">
        <v>3915</v>
      </c>
      <c r="R2120" s="144" t="str">
        <f t="shared" si="85"/>
        <v>100% Պոլիեսթեր</v>
      </c>
      <c r="S2120" s="144" t="s">
        <v>7203</v>
      </c>
      <c r="T2120" s="144" t="e">
        <f>VLOOKUP(R2120,material!A:B,2,0)</f>
        <v>#N/A</v>
      </c>
      <c r="U2120" s="141" t="s">
        <v>7644</v>
      </c>
      <c r="V2120" s="141"/>
      <c r="W2120" s="273" t="s">
        <v>825</v>
      </c>
      <c r="X2120" s="141">
        <f>VLOOKUP(W2120,SIZE!A:B,2,0)</f>
        <v>119</v>
      </c>
      <c r="Y2120" s="141">
        <v>0</v>
      </c>
      <c r="Z2120" s="141" t="s">
        <v>1061</v>
      </c>
      <c r="AA2120" s="141">
        <f>VLOOKUP(Z2120,COLOR!A:B,2,0)</f>
        <v>4</v>
      </c>
      <c r="AB2120" s="130"/>
      <c r="AC2120" s="130"/>
      <c r="AD2120" s="130"/>
      <c r="AE2120" s="130"/>
      <c r="AF2120" s="130"/>
      <c r="AG2120" s="130"/>
      <c r="AH2120" s="130"/>
      <c r="AI2120" s="130"/>
      <c r="AJ2120" s="130"/>
      <c r="AK2120" s="130"/>
      <c r="AL2120" s="130"/>
      <c r="AM2120" s="130"/>
    </row>
    <row r="2121" spans="1:39" ht="20.25" customHeight="1">
      <c r="A2121" s="132">
        <v>2120</v>
      </c>
      <c r="B2121" s="19" t="s">
        <v>6578</v>
      </c>
      <c r="C2121" s="250">
        <v>61103091000</v>
      </c>
      <c r="D2121" s="261" t="s">
        <v>481</v>
      </c>
      <c r="E2121" s="143" t="str">
        <f t="shared" si="86"/>
        <v>Սվիտեր</v>
      </c>
      <c r="F2121" s="273" t="s">
        <v>49</v>
      </c>
      <c r="G2121" s="144" t="e">
        <f>VLOOKUP(E2121,subcategory!A:B,2,0)</f>
        <v>#N/A</v>
      </c>
      <c r="H2121" s="273" t="s">
        <v>10</v>
      </c>
      <c r="I2121" s="213" t="e">
        <f>VLOOKUP(H2121,gender!A:B,2,0)</f>
        <v>#N/A</v>
      </c>
      <c r="J2121" s="273">
        <v>316</v>
      </c>
      <c r="K2121" s="273">
        <v>316</v>
      </c>
      <c r="L2121" s="273">
        <v>1</v>
      </c>
      <c r="M2121" s="273" t="s">
        <v>2262</v>
      </c>
      <c r="N2121" s="144">
        <f>VLOOKUP(M2121,brand!A:B,2,0)</f>
        <v>823</v>
      </c>
      <c r="O2121" s="144"/>
      <c r="P2121" s="144" t="e">
        <f>VLOOKUP(O2121,country!A:B,2,0)</f>
        <v>#N/A</v>
      </c>
      <c r="Q2121" s="273" t="s">
        <v>436</v>
      </c>
      <c r="R2121" s="144" t="str">
        <f t="shared" si="85"/>
        <v>100% Ակրիլ</v>
      </c>
      <c r="S2121" s="144" t="s">
        <v>7204</v>
      </c>
      <c r="T2121" s="144" t="e">
        <f>VLOOKUP(R2121,material!A:B,2,0)</f>
        <v>#N/A</v>
      </c>
      <c r="U2121" s="141" t="s">
        <v>7644</v>
      </c>
      <c r="V2121" s="141"/>
      <c r="W2121" s="273" t="s">
        <v>828</v>
      </c>
      <c r="X2121" s="141">
        <f>VLOOKUP(W2121,SIZE!A:B,2,0)</f>
        <v>124</v>
      </c>
      <c r="Y2121" s="141">
        <v>0</v>
      </c>
      <c r="Z2121" s="141" t="s">
        <v>7792</v>
      </c>
      <c r="AA2121" s="141" t="e">
        <f>VLOOKUP(Z2121,COLOR!A:B,2,0)</f>
        <v>#N/A</v>
      </c>
      <c r="AB2121" s="130"/>
      <c r="AC2121" s="130"/>
      <c r="AD2121" s="130"/>
      <c r="AE2121" s="130"/>
      <c r="AF2121" s="130"/>
      <c r="AG2121" s="130"/>
      <c r="AH2121" s="130"/>
      <c r="AI2121" s="130"/>
      <c r="AJ2121" s="130"/>
      <c r="AK2121" s="130"/>
      <c r="AL2121" s="130"/>
      <c r="AM2121" s="130"/>
    </row>
    <row r="2122" spans="1:39" ht="20.25" customHeight="1">
      <c r="A2122" s="132">
        <v>2121</v>
      </c>
      <c r="B2122" s="19" t="s">
        <v>6579</v>
      </c>
      <c r="C2122" s="250">
        <v>62046231000</v>
      </c>
      <c r="D2122" s="261" t="s">
        <v>603</v>
      </c>
      <c r="E2122" s="143" t="str">
        <f t="shared" si="86"/>
        <v>Ջինսե Տաբատ</v>
      </c>
      <c r="F2122" s="273" t="s">
        <v>335</v>
      </c>
      <c r="G2122" s="144">
        <f>VLOOKUP(E2122,subcategory!A:B,2,0)</f>
        <v>87</v>
      </c>
      <c r="H2122" s="273" t="s">
        <v>20</v>
      </c>
      <c r="I2122" s="213" t="e">
        <f>VLOOKUP(H2122,gender!A:B,2,0)</f>
        <v>#N/A</v>
      </c>
      <c r="J2122" s="273">
        <v>572</v>
      </c>
      <c r="K2122" s="273">
        <v>572</v>
      </c>
      <c r="L2122" s="273">
        <v>1</v>
      </c>
      <c r="M2122" s="273" t="s">
        <v>2262</v>
      </c>
      <c r="N2122" s="144">
        <f>VLOOKUP(M2122,brand!A:B,2,0)</f>
        <v>823</v>
      </c>
      <c r="O2122" s="144"/>
      <c r="P2122" s="144" t="e">
        <f>VLOOKUP(O2122,country!A:B,2,0)</f>
        <v>#N/A</v>
      </c>
      <c r="Q2122" s="273" t="s">
        <v>440</v>
      </c>
      <c r="R2122" s="144" t="str">
        <f t="shared" si="85"/>
        <v>100% Բամբակ</v>
      </c>
      <c r="S2122" s="144" t="s">
        <v>7205</v>
      </c>
      <c r="T2122" s="144" t="e">
        <f>VLOOKUP(R2122,material!A:B,2,0)</f>
        <v>#N/A</v>
      </c>
      <c r="U2122" s="141" t="s">
        <v>7644</v>
      </c>
      <c r="V2122" s="141"/>
      <c r="W2122" s="273">
        <v>38</v>
      </c>
      <c r="X2122" s="141">
        <f>VLOOKUP(W2122,SIZE!A:B,2,0)</f>
        <v>64</v>
      </c>
      <c r="Y2122" s="141">
        <v>0</v>
      </c>
      <c r="Z2122" s="141" t="s">
        <v>1057</v>
      </c>
      <c r="AA2122" s="141">
        <f>VLOOKUP(Z2122,COLOR!A:B,2,0)</f>
        <v>5</v>
      </c>
      <c r="AB2122" s="130"/>
      <c r="AC2122" s="130"/>
      <c r="AD2122" s="130"/>
      <c r="AE2122" s="130"/>
      <c r="AF2122" s="130"/>
      <c r="AG2122" s="130"/>
      <c r="AH2122" s="130"/>
      <c r="AI2122" s="130"/>
      <c r="AJ2122" s="130"/>
      <c r="AK2122" s="130"/>
      <c r="AL2122" s="130"/>
      <c r="AM2122" s="130"/>
    </row>
    <row r="2123" spans="1:39" ht="20.25" customHeight="1">
      <c r="A2123" s="132">
        <v>2122</v>
      </c>
      <c r="B2123" s="19" t="s">
        <v>6580</v>
      </c>
      <c r="C2123" s="250">
        <v>61109090000</v>
      </c>
      <c r="D2123" s="261" t="s">
        <v>712</v>
      </c>
      <c r="E2123" s="143" t="str">
        <f t="shared" si="86"/>
        <v>Կարդիգան</v>
      </c>
      <c r="F2123" s="273" t="s">
        <v>328</v>
      </c>
      <c r="G2123" s="144">
        <f>VLOOKUP(E2123,subcategory!A:B,2,0)</f>
        <v>89</v>
      </c>
      <c r="H2123" s="273" t="s">
        <v>20</v>
      </c>
      <c r="I2123" s="213" t="e">
        <f>VLOOKUP(H2123,gender!A:B,2,0)</f>
        <v>#N/A</v>
      </c>
      <c r="J2123" s="273">
        <v>274</v>
      </c>
      <c r="K2123" s="273">
        <v>274</v>
      </c>
      <c r="L2123" s="273">
        <v>1</v>
      </c>
      <c r="M2123" s="273" t="s">
        <v>2262</v>
      </c>
      <c r="N2123" s="144">
        <f>VLOOKUP(M2123,brand!A:B,2,0)</f>
        <v>823</v>
      </c>
      <c r="O2123" s="144"/>
      <c r="P2123" s="144" t="e">
        <f>VLOOKUP(O2123,country!A:B,2,0)</f>
        <v>#N/A</v>
      </c>
      <c r="Q2123" s="273" t="s">
        <v>436</v>
      </c>
      <c r="R2123" s="144" t="str">
        <f t="shared" si="85"/>
        <v>98% Վիսկոզ 2% Էլաստան</v>
      </c>
      <c r="S2123" s="144" t="s">
        <v>7580</v>
      </c>
      <c r="T2123" s="144" t="e">
        <f>VLOOKUP(R2123,material!A:B,2,0)</f>
        <v>#N/A</v>
      </c>
      <c r="U2123" s="141" t="s">
        <v>7644</v>
      </c>
      <c r="V2123" s="141"/>
      <c r="W2123" s="273" t="s">
        <v>821</v>
      </c>
      <c r="X2123" s="141">
        <f>VLOOKUP(W2123,SIZE!A:B,2,0)</f>
        <v>3</v>
      </c>
      <c r="Y2123" s="141">
        <v>0</v>
      </c>
      <c r="Z2123" s="141" t="s">
        <v>1033</v>
      </c>
      <c r="AA2123" s="141">
        <f>VLOOKUP(Z2123,COLOR!A:B,2,0)</f>
        <v>20</v>
      </c>
      <c r="AB2123" s="130"/>
      <c r="AC2123" s="130"/>
      <c r="AD2123" s="130"/>
      <c r="AE2123" s="130"/>
      <c r="AF2123" s="130"/>
      <c r="AG2123" s="130"/>
      <c r="AH2123" s="130"/>
      <c r="AI2123" s="130"/>
      <c r="AJ2123" s="130"/>
      <c r="AK2123" s="130"/>
      <c r="AL2123" s="130"/>
      <c r="AM2123" s="130"/>
    </row>
    <row r="2124" spans="1:39" ht="20.25" customHeight="1">
      <c r="A2124" s="132">
        <v>2123</v>
      </c>
      <c r="B2124" s="19" t="s">
        <v>6581</v>
      </c>
      <c r="C2124" s="250">
        <v>61103099000</v>
      </c>
      <c r="D2124" s="261" t="s">
        <v>2338</v>
      </c>
      <c r="E2124" s="143" t="str">
        <f t="shared" si="86"/>
        <v>Սվիտրեր</v>
      </c>
      <c r="F2124" s="16" t="s">
        <v>459</v>
      </c>
      <c r="G2124" s="144">
        <f>VLOOKUP(E2124,subcategory!A:B,2,0)</f>
        <v>88</v>
      </c>
      <c r="H2124" s="273" t="s">
        <v>20</v>
      </c>
      <c r="I2124" s="213" t="e">
        <f>VLOOKUP(H2124,gender!A:B,2,0)</f>
        <v>#N/A</v>
      </c>
      <c r="J2124" s="273">
        <v>208</v>
      </c>
      <c r="K2124" s="273">
        <v>208</v>
      </c>
      <c r="L2124" s="273">
        <v>1</v>
      </c>
      <c r="M2124" s="273" t="s">
        <v>2262</v>
      </c>
      <c r="N2124" s="144">
        <f>VLOOKUP(M2124,brand!A:B,2,0)</f>
        <v>823</v>
      </c>
      <c r="O2124" s="144"/>
      <c r="P2124" s="144" t="e">
        <f>VLOOKUP(O2124,country!A:B,2,0)</f>
        <v>#N/A</v>
      </c>
      <c r="Q2124" s="273" t="s">
        <v>436</v>
      </c>
      <c r="R2124" s="144" t="str">
        <f t="shared" si="85"/>
        <v>100% Ակրիլ</v>
      </c>
      <c r="S2124" s="144" t="s">
        <v>7204</v>
      </c>
      <c r="T2124" s="144" t="e">
        <f>VLOOKUP(R2124,material!A:B,2,0)</f>
        <v>#N/A</v>
      </c>
      <c r="U2124" s="141" t="s">
        <v>7644</v>
      </c>
      <c r="V2124" s="141"/>
      <c r="W2124" s="273" t="s">
        <v>821</v>
      </c>
      <c r="X2124" s="141">
        <f>VLOOKUP(W2124,SIZE!A:B,2,0)</f>
        <v>3</v>
      </c>
      <c r="Y2124" s="141">
        <v>0</v>
      </c>
      <c r="Z2124" s="141" t="s">
        <v>1033</v>
      </c>
      <c r="AA2124" s="141">
        <f>VLOOKUP(Z2124,COLOR!A:B,2,0)</f>
        <v>20</v>
      </c>
      <c r="AB2124" s="130"/>
      <c r="AC2124" s="130"/>
      <c r="AD2124" s="130"/>
      <c r="AE2124" s="130"/>
      <c r="AF2124" s="130"/>
      <c r="AG2124" s="130"/>
      <c r="AH2124" s="130"/>
      <c r="AI2124" s="130"/>
      <c r="AJ2124" s="130"/>
      <c r="AK2124" s="130"/>
      <c r="AL2124" s="130"/>
      <c r="AM2124" s="130"/>
    </row>
    <row r="2125" spans="1:39" ht="20.25" customHeight="1">
      <c r="A2125" s="132">
        <v>2124</v>
      </c>
      <c r="B2125" s="19" t="s">
        <v>6582</v>
      </c>
      <c r="C2125" s="250">
        <v>61044300000</v>
      </c>
      <c r="D2125" s="261" t="s">
        <v>2184</v>
      </c>
      <c r="E2125" s="143" t="str">
        <f t="shared" si="86"/>
        <v>Զգեստ</v>
      </c>
      <c r="F2125" s="273" t="s">
        <v>64</v>
      </c>
      <c r="G2125" s="144">
        <f>VLOOKUP(E2125,subcategory!A:B,2,0)</f>
        <v>43</v>
      </c>
      <c r="H2125" s="273" t="s">
        <v>20</v>
      </c>
      <c r="I2125" s="213" t="e">
        <f>VLOOKUP(H2125,gender!A:B,2,0)</f>
        <v>#N/A</v>
      </c>
      <c r="J2125" s="273">
        <v>356</v>
      </c>
      <c r="K2125" s="273">
        <v>356</v>
      </c>
      <c r="L2125" s="273">
        <v>1</v>
      </c>
      <c r="M2125" s="273" t="s">
        <v>2262</v>
      </c>
      <c r="N2125" s="144">
        <f>VLOOKUP(M2125,brand!A:B,2,0)</f>
        <v>823</v>
      </c>
      <c r="O2125" s="144"/>
      <c r="P2125" s="144" t="e">
        <f>VLOOKUP(O2125,country!A:B,2,0)</f>
        <v>#N/A</v>
      </c>
      <c r="Q2125" s="273" t="s">
        <v>436</v>
      </c>
      <c r="R2125" s="144" t="str">
        <f t="shared" si="85"/>
        <v>100% Ակրիլ</v>
      </c>
      <c r="S2125" s="144" t="s">
        <v>7204</v>
      </c>
      <c r="T2125" s="144" t="e">
        <f>VLOOKUP(R2125,material!A:B,2,0)</f>
        <v>#N/A</v>
      </c>
      <c r="U2125" s="141" t="s">
        <v>7644</v>
      </c>
      <c r="V2125" s="141"/>
      <c r="W2125" s="273" t="s">
        <v>821</v>
      </c>
      <c r="X2125" s="141">
        <f>VLOOKUP(W2125,SIZE!A:B,2,0)</f>
        <v>3</v>
      </c>
      <c r="Y2125" s="141">
        <v>0</v>
      </c>
      <c r="Z2125" s="141" t="s">
        <v>1033</v>
      </c>
      <c r="AA2125" s="141">
        <f>VLOOKUP(Z2125,COLOR!A:B,2,0)</f>
        <v>20</v>
      </c>
      <c r="AB2125" s="130"/>
      <c r="AC2125" s="130"/>
      <c r="AD2125" s="130"/>
      <c r="AE2125" s="130"/>
      <c r="AF2125" s="130"/>
      <c r="AG2125" s="130"/>
      <c r="AH2125" s="130"/>
      <c r="AI2125" s="130"/>
      <c r="AJ2125" s="130"/>
      <c r="AK2125" s="130"/>
      <c r="AL2125" s="130"/>
      <c r="AM2125" s="130"/>
    </row>
    <row r="2126" spans="1:39" ht="20.25" customHeight="1">
      <c r="A2126" s="132">
        <v>2125</v>
      </c>
      <c r="B2126" s="19" t="s">
        <v>6583</v>
      </c>
      <c r="C2126" s="252">
        <v>62014000000</v>
      </c>
      <c r="D2126" s="261" t="s">
        <v>6941</v>
      </c>
      <c r="E2126" s="143" t="str">
        <f t="shared" si="86"/>
        <v>Բաճկոն</v>
      </c>
      <c r="F2126" s="273" t="s">
        <v>62</v>
      </c>
      <c r="G2126" s="144">
        <f>VLOOKUP(E2126,subcategory!A:B,2,0)</f>
        <v>14</v>
      </c>
      <c r="H2126" s="273" t="s">
        <v>7150</v>
      </c>
      <c r="I2126" s="213" t="e">
        <f>VLOOKUP(H2126,gender!A:B,2,0)</f>
        <v>#N/A</v>
      </c>
      <c r="J2126" s="273">
        <v>660</v>
      </c>
      <c r="K2126" s="273">
        <v>660</v>
      </c>
      <c r="L2126" s="273">
        <v>1</v>
      </c>
      <c r="M2126" s="273" t="s">
        <v>2262</v>
      </c>
      <c r="N2126" s="144">
        <f>VLOOKUP(M2126,brand!A:B,2,0)</f>
        <v>823</v>
      </c>
      <c r="O2126" s="144"/>
      <c r="P2126" s="144" t="e">
        <f>VLOOKUP(O2126,country!A:B,2,0)</f>
        <v>#N/A</v>
      </c>
      <c r="Q2126" s="273" t="s">
        <v>7193</v>
      </c>
      <c r="R2126" s="144" t="str">
        <f t="shared" si="85"/>
        <v>100% Պոլիեսթեր</v>
      </c>
      <c r="S2126" s="144" t="s">
        <v>7203</v>
      </c>
      <c r="T2126" s="144" t="e">
        <f>VLOOKUP(R2126,material!A:B,2,0)</f>
        <v>#N/A</v>
      </c>
      <c r="U2126" s="141" t="s">
        <v>7644</v>
      </c>
      <c r="V2126" s="141"/>
      <c r="W2126" s="273" t="s">
        <v>1030</v>
      </c>
      <c r="X2126" s="141">
        <f>VLOOKUP(W2126,SIZE!A:B,2,0)</f>
        <v>472</v>
      </c>
      <c r="Y2126" s="141">
        <v>0</v>
      </c>
      <c r="Z2126" s="141" t="s">
        <v>1057</v>
      </c>
      <c r="AA2126" s="141">
        <f>VLOOKUP(Z2126,COLOR!A:B,2,0)</f>
        <v>5</v>
      </c>
      <c r="AB2126" s="130"/>
      <c r="AC2126" s="130"/>
      <c r="AD2126" s="130"/>
      <c r="AE2126" s="130"/>
      <c r="AF2126" s="130"/>
      <c r="AG2126" s="130"/>
      <c r="AH2126" s="130"/>
      <c r="AI2126" s="130"/>
      <c r="AJ2126" s="130"/>
      <c r="AK2126" s="130"/>
      <c r="AL2126" s="130"/>
      <c r="AM2126" s="130"/>
    </row>
    <row r="2127" spans="1:39" ht="20.25" customHeight="1">
      <c r="A2127" s="132">
        <v>2126</v>
      </c>
      <c r="B2127" s="19" t="s">
        <v>6584</v>
      </c>
      <c r="C2127" s="250">
        <v>62024000090</v>
      </c>
      <c r="D2127" s="261" t="s">
        <v>7010</v>
      </c>
      <c r="E2127" s="143" t="str">
        <f t="shared" si="86"/>
        <v>Թրենչ</v>
      </c>
      <c r="F2127" s="273" t="s">
        <v>7134</v>
      </c>
      <c r="G2127" s="144">
        <f>VLOOKUP(E2127,subcategory!A:B,2,0)</f>
        <v>405</v>
      </c>
      <c r="H2127" s="273" t="s">
        <v>20</v>
      </c>
      <c r="I2127" s="213" t="e">
        <f>VLOOKUP(H2127,gender!A:B,2,0)</f>
        <v>#N/A</v>
      </c>
      <c r="J2127" s="273">
        <v>460</v>
      </c>
      <c r="K2127" s="273">
        <v>460</v>
      </c>
      <c r="L2127" s="273">
        <v>1</v>
      </c>
      <c r="M2127" s="273" t="s">
        <v>2262</v>
      </c>
      <c r="N2127" s="144">
        <f>VLOOKUP(M2127,brand!A:B,2,0)</f>
        <v>823</v>
      </c>
      <c r="O2127" s="144"/>
      <c r="P2127" s="144" t="e">
        <f>VLOOKUP(O2127,country!A:B,2,0)</f>
        <v>#N/A</v>
      </c>
      <c r="Q2127" s="273" t="s">
        <v>7193</v>
      </c>
      <c r="R2127" s="144" t="str">
        <f t="shared" si="85"/>
        <v>100% Պոլիեսթեր</v>
      </c>
      <c r="S2127" s="144" t="s">
        <v>7203</v>
      </c>
      <c r="T2127" s="144" t="e">
        <f>VLOOKUP(R2127,material!A:B,2,0)</f>
        <v>#N/A</v>
      </c>
      <c r="U2127" s="141" t="s">
        <v>7644</v>
      </c>
      <c r="V2127" s="141"/>
      <c r="W2127" s="273" t="s">
        <v>858</v>
      </c>
      <c r="X2127" s="141">
        <f>VLOOKUP(W2127,SIZE!A:B,2,0)</f>
        <v>1</v>
      </c>
      <c r="Y2127" s="141">
        <v>0</v>
      </c>
      <c r="Z2127" s="141" t="s">
        <v>2042</v>
      </c>
      <c r="AA2127" s="141" t="e">
        <f>VLOOKUP(Z2127,COLOR!A:B,2,0)</f>
        <v>#N/A</v>
      </c>
      <c r="AB2127" s="130"/>
      <c r="AC2127" s="130"/>
      <c r="AD2127" s="130"/>
      <c r="AE2127" s="130"/>
      <c r="AF2127" s="130"/>
      <c r="AG2127" s="130"/>
      <c r="AH2127" s="130"/>
      <c r="AI2127" s="130"/>
      <c r="AJ2127" s="130"/>
      <c r="AK2127" s="130"/>
      <c r="AL2127" s="130"/>
      <c r="AM2127" s="130"/>
    </row>
    <row r="2128" spans="1:39" ht="20.25" customHeight="1">
      <c r="A2128" s="132">
        <v>2127</v>
      </c>
      <c r="B2128" s="19" t="s">
        <v>6585</v>
      </c>
      <c r="C2128" s="250">
        <v>61044300000</v>
      </c>
      <c r="D2128" s="261" t="s">
        <v>2187</v>
      </c>
      <c r="E2128" s="143" t="str">
        <f t="shared" si="86"/>
        <v>Կիսաշրջազգեստ</v>
      </c>
      <c r="F2128" s="273" t="s">
        <v>50</v>
      </c>
      <c r="G2128" s="144">
        <f>VLOOKUP(E2128,subcategory!A:B,2,0)</f>
        <v>53</v>
      </c>
      <c r="H2128" s="273" t="s">
        <v>20</v>
      </c>
      <c r="I2128" s="213" t="e">
        <f>VLOOKUP(H2128,gender!A:B,2,0)</f>
        <v>#N/A</v>
      </c>
      <c r="J2128" s="273">
        <v>376</v>
      </c>
      <c r="K2128" s="273">
        <v>376</v>
      </c>
      <c r="L2128" s="273">
        <v>1</v>
      </c>
      <c r="M2128" s="273" t="s">
        <v>2262</v>
      </c>
      <c r="N2128" s="144">
        <f>VLOOKUP(M2128,brand!A:B,2,0)</f>
        <v>823</v>
      </c>
      <c r="O2128" s="144"/>
      <c r="P2128" s="144" t="e">
        <f>VLOOKUP(O2128,country!A:B,2,0)</f>
        <v>#N/A</v>
      </c>
      <c r="Q2128" s="273" t="s">
        <v>3915</v>
      </c>
      <c r="R2128" s="144" t="str">
        <f t="shared" si="85"/>
        <v>100% Պոլիեսթեր</v>
      </c>
      <c r="S2128" s="144" t="s">
        <v>7203</v>
      </c>
      <c r="T2128" s="144" t="e">
        <f>VLOOKUP(R2128,material!A:B,2,0)</f>
        <v>#N/A</v>
      </c>
      <c r="U2128" s="141" t="s">
        <v>7644</v>
      </c>
      <c r="V2128" s="141"/>
      <c r="W2128" s="273">
        <v>42</v>
      </c>
      <c r="X2128" s="141">
        <f>VLOOKUP(W2128,SIZE!A:B,2,0)</f>
        <v>88</v>
      </c>
      <c r="Y2128" s="141">
        <v>0</v>
      </c>
      <c r="Z2128" s="141" t="s">
        <v>1050</v>
      </c>
      <c r="AA2128" s="141">
        <f>VLOOKUP(Z2128,COLOR!A:B,2,0)</f>
        <v>20</v>
      </c>
      <c r="AB2128" s="130"/>
      <c r="AC2128" s="130"/>
      <c r="AD2128" s="130"/>
      <c r="AE2128" s="130"/>
      <c r="AF2128" s="130"/>
      <c r="AG2128" s="130"/>
      <c r="AH2128" s="130"/>
      <c r="AI2128" s="130"/>
      <c r="AJ2128" s="130"/>
      <c r="AK2128" s="130"/>
      <c r="AL2128" s="130"/>
      <c r="AM2128" s="130"/>
    </row>
    <row r="2129" spans="1:39" ht="20.25" customHeight="1">
      <c r="A2129" s="132">
        <v>2128</v>
      </c>
      <c r="B2129" s="19" t="s">
        <v>6586</v>
      </c>
      <c r="C2129" s="252">
        <v>62024000090</v>
      </c>
      <c r="D2129" s="260" t="s">
        <v>6809</v>
      </c>
      <c r="E2129" s="143" t="str">
        <f t="shared" si="86"/>
        <v>Բաճկոն</v>
      </c>
      <c r="F2129" s="273" t="s">
        <v>62</v>
      </c>
      <c r="G2129" s="144">
        <f>VLOOKUP(E2129,subcategory!A:B,2,0)</f>
        <v>14</v>
      </c>
      <c r="H2129" s="273" t="s">
        <v>20</v>
      </c>
      <c r="I2129" s="213" t="e">
        <f>VLOOKUP(H2129,gender!A:B,2,0)</f>
        <v>#N/A</v>
      </c>
      <c r="J2129" s="273">
        <v>970</v>
      </c>
      <c r="K2129" s="273">
        <v>970</v>
      </c>
      <c r="L2129" s="273">
        <v>1</v>
      </c>
      <c r="M2129" s="273" t="s">
        <v>2262</v>
      </c>
      <c r="N2129" s="144">
        <f>VLOOKUP(M2129,brand!A:B,2,0)</f>
        <v>823</v>
      </c>
      <c r="O2129" s="144"/>
      <c r="P2129" s="144" t="e">
        <f>VLOOKUP(O2129,country!A:B,2,0)</f>
        <v>#N/A</v>
      </c>
      <c r="Q2129" s="273" t="s">
        <v>3915</v>
      </c>
      <c r="R2129" s="144" t="str">
        <f t="shared" si="85"/>
        <v>100% Պոլիեսթեր</v>
      </c>
      <c r="S2129" s="144" t="s">
        <v>7203</v>
      </c>
      <c r="T2129" s="144" t="e">
        <f>VLOOKUP(R2129,material!A:B,2,0)</f>
        <v>#N/A</v>
      </c>
      <c r="U2129" s="141" t="s">
        <v>7644</v>
      </c>
      <c r="V2129" s="141"/>
      <c r="W2129" s="273" t="s">
        <v>858</v>
      </c>
      <c r="X2129" s="141">
        <f>VLOOKUP(W2129,SIZE!A:B,2,0)</f>
        <v>1</v>
      </c>
      <c r="Y2129" s="141">
        <v>0</v>
      </c>
      <c r="Z2129" s="141" t="s">
        <v>1061</v>
      </c>
      <c r="AA2129" s="141">
        <f>VLOOKUP(Z2129,COLOR!A:B,2,0)</f>
        <v>4</v>
      </c>
      <c r="AB2129" s="130"/>
      <c r="AC2129" s="130"/>
      <c r="AD2129" s="130"/>
      <c r="AE2129" s="130"/>
      <c r="AF2129" s="130"/>
      <c r="AG2129" s="130"/>
      <c r="AH2129" s="130"/>
      <c r="AI2129" s="130"/>
      <c r="AJ2129" s="130"/>
      <c r="AK2129" s="130"/>
      <c r="AL2129" s="130"/>
      <c r="AM2129" s="130"/>
    </row>
    <row r="2130" spans="1:39" ht="20.25" customHeight="1">
      <c r="A2130" s="132">
        <v>2129</v>
      </c>
      <c r="B2130" s="19" t="s">
        <v>6587</v>
      </c>
      <c r="C2130" s="250">
        <v>61103099000</v>
      </c>
      <c r="D2130" s="261" t="s">
        <v>2338</v>
      </c>
      <c r="E2130" s="143" t="str">
        <f t="shared" si="86"/>
        <v>Սվիտրեր</v>
      </c>
      <c r="F2130" s="16" t="s">
        <v>459</v>
      </c>
      <c r="G2130" s="144">
        <f>VLOOKUP(E2130,subcategory!A:B,2,0)</f>
        <v>88</v>
      </c>
      <c r="H2130" s="273" t="s">
        <v>20</v>
      </c>
      <c r="I2130" s="213" t="e">
        <f>VLOOKUP(H2130,gender!A:B,2,0)</f>
        <v>#N/A</v>
      </c>
      <c r="J2130" s="273">
        <v>380</v>
      </c>
      <c r="K2130" s="273">
        <v>380</v>
      </c>
      <c r="L2130" s="273">
        <v>1</v>
      </c>
      <c r="M2130" s="273" t="s">
        <v>2262</v>
      </c>
      <c r="N2130" s="144">
        <f>VLOOKUP(M2130,brand!A:B,2,0)</f>
        <v>823</v>
      </c>
      <c r="O2130" s="144"/>
      <c r="P2130" s="144" t="e">
        <f>VLOOKUP(O2130,country!A:B,2,0)</f>
        <v>#N/A</v>
      </c>
      <c r="Q2130" s="273" t="s">
        <v>436</v>
      </c>
      <c r="R2130" s="144" t="str">
        <f t="shared" si="85"/>
        <v>78% Ակրիլ 22% Պոլիեսթեր</v>
      </c>
      <c r="S2130" s="144" t="s">
        <v>7581</v>
      </c>
      <c r="T2130" s="144" t="e">
        <f>VLOOKUP(R2130,material!A:B,2,0)</f>
        <v>#N/A</v>
      </c>
      <c r="U2130" s="141" t="s">
        <v>7644</v>
      </c>
      <c r="V2130" s="141"/>
      <c r="W2130" s="273" t="s">
        <v>828</v>
      </c>
      <c r="X2130" s="141">
        <f>VLOOKUP(W2130,SIZE!A:B,2,0)</f>
        <v>124</v>
      </c>
      <c r="Y2130" s="141">
        <v>0</v>
      </c>
      <c r="Z2130" s="141" t="s">
        <v>7791</v>
      </c>
      <c r="AA2130" s="141" t="e">
        <f>VLOOKUP(Z2130,COLOR!A:B,2,0)</f>
        <v>#N/A</v>
      </c>
      <c r="AB2130" s="130"/>
      <c r="AC2130" s="130"/>
      <c r="AD2130" s="130"/>
      <c r="AE2130" s="130"/>
      <c r="AF2130" s="130"/>
      <c r="AG2130" s="130"/>
      <c r="AH2130" s="130"/>
      <c r="AI2130" s="130"/>
      <c r="AJ2130" s="130"/>
      <c r="AK2130" s="130"/>
      <c r="AL2130" s="130"/>
      <c r="AM2130" s="130"/>
    </row>
    <row r="2131" spans="1:39" ht="20.25" customHeight="1">
      <c r="A2131" s="132">
        <v>2130</v>
      </c>
      <c r="B2131" s="19" t="s">
        <v>6588</v>
      </c>
      <c r="C2131" s="252">
        <v>62024000010</v>
      </c>
      <c r="D2131" s="261" t="s">
        <v>7004</v>
      </c>
      <c r="E2131" s="143" t="str">
        <f t="shared" si="86"/>
        <v>Բաճկոն</v>
      </c>
      <c r="F2131" s="273" t="s">
        <v>62</v>
      </c>
      <c r="G2131" s="144">
        <f>VLOOKUP(E2131,subcategory!A:B,2,0)</f>
        <v>14</v>
      </c>
      <c r="H2131" s="273" t="s">
        <v>20</v>
      </c>
      <c r="I2131" s="213" t="e">
        <f>VLOOKUP(H2131,gender!A:B,2,0)</f>
        <v>#N/A</v>
      </c>
      <c r="J2131" s="273">
        <v>1106</v>
      </c>
      <c r="K2131" s="273">
        <v>1106</v>
      </c>
      <c r="L2131" s="273">
        <v>1</v>
      </c>
      <c r="M2131" s="273" t="s">
        <v>2262</v>
      </c>
      <c r="N2131" s="144">
        <f>VLOOKUP(M2131,brand!A:B,2,0)</f>
        <v>823</v>
      </c>
      <c r="O2131" s="144"/>
      <c r="P2131" s="144" t="e">
        <f>VLOOKUP(O2131,country!A:B,2,0)</f>
        <v>#N/A</v>
      </c>
      <c r="Q2131" s="273" t="s">
        <v>3915</v>
      </c>
      <c r="R2131" s="144" t="str">
        <f t="shared" si="85"/>
        <v>100% Պոլիեսթեր</v>
      </c>
      <c r="S2131" s="144" t="s">
        <v>7203</v>
      </c>
      <c r="T2131" s="144" t="e">
        <f>VLOOKUP(R2131,material!A:B,2,0)</f>
        <v>#N/A</v>
      </c>
      <c r="U2131" s="141" t="s">
        <v>7644</v>
      </c>
      <c r="V2131" s="141"/>
      <c r="W2131" s="273" t="s">
        <v>828</v>
      </c>
      <c r="X2131" s="141">
        <f>VLOOKUP(W2131,SIZE!A:B,2,0)</f>
        <v>124</v>
      </c>
      <c r="Y2131" s="141">
        <v>0</v>
      </c>
      <c r="Z2131" s="141" t="s">
        <v>2042</v>
      </c>
      <c r="AA2131" s="141" t="e">
        <f>VLOOKUP(Z2131,COLOR!A:B,2,0)</f>
        <v>#N/A</v>
      </c>
      <c r="AB2131" s="130"/>
      <c r="AC2131" s="130"/>
      <c r="AD2131" s="130"/>
      <c r="AE2131" s="130"/>
      <c r="AF2131" s="130"/>
      <c r="AG2131" s="130"/>
      <c r="AH2131" s="130"/>
      <c r="AI2131" s="130"/>
      <c r="AJ2131" s="130"/>
      <c r="AK2131" s="130"/>
      <c r="AL2131" s="130"/>
      <c r="AM2131" s="130"/>
    </row>
    <row r="2132" spans="1:39" ht="20.25" customHeight="1">
      <c r="A2132" s="132">
        <v>2131</v>
      </c>
      <c r="B2132" s="19" t="s">
        <v>6589</v>
      </c>
      <c r="C2132" s="250">
        <v>61103099000</v>
      </c>
      <c r="D2132" s="261" t="s">
        <v>2338</v>
      </c>
      <c r="E2132" s="143" t="str">
        <f t="shared" si="86"/>
        <v>Սվիտրեր</v>
      </c>
      <c r="F2132" s="16" t="s">
        <v>459</v>
      </c>
      <c r="G2132" s="144">
        <f>VLOOKUP(E2132,subcategory!A:B,2,0)</f>
        <v>88</v>
      </c>
      <c r="H2132" s="273" t="s">
        <v>20</v>
      </c>
      <c r="I2132" s="213" t="e">
        <f>VLOOKUP(H2132,gender!A:B,2,0)</f>
        <v>#N/A</v>
      </c>
      <c r="J2132" s="273">
        <v>322</v>
      </c>
      <c r="K2132" s="273">
        <v>322</v>
      </c>
      <c r="L2132" s="273">
        <v>1</v>
      </c>
      <c r="M2132" s="273" t="s">
        <v>2262</v>
      </c>
      <c r="N2132" s="144">
        <f>VLOOKUP(M2132,brand!A:B,2,0)</f>
        <v>823</v>
      </c>
      <c r="O2132" s="144"/>
      <c r="P2132" s="144" t="e">
        <f>VLOOKUP(O2132,country!A:B,2,0)</f>
        <v>#N/A</v>
      </c>
      <c r="Q2132" s="273" t="s">
        <v>421</v>
      </c>
      <c r="R2132" s="144" t="str">
        <f t="shared" si="85"/>
        <v>100% Ակրիլ</v>
      </c>
      <c r="S2132" s="144" t="s">
        <v>7204</v>
      </c>
      <c r="T2132" s="144" t="e">
        <f>VLOOKUP(R2132,material!A:B,2,0)</f>
        <v>#N/A</v>
      </c>
      <c r="U2132" s="141" t="s">
        <v>7644</v>
      </c>
      <c r="V2132" s="141"/>
      <c r="W2132" s="273" t="s">
        <v>1016</v>
      </c>
      <c r="X2132" s="141">
        <f>VLOOKUP(W2132,SIZE!A:B,2,0)</f>
        <v>127</v>
      </c>
      <c r="Y2132" s="141">
        <v>0</v>
      </c>
      <c r="Z2132" s="141" t="s">
        <v>2103</v>
      </c>
      <c r="AA2132" s="141">
        <f>VLOOKUP(Z2132,COLOR!A:B,2,0)</f>
        <v>23</v>
      </c>
      <c r="AB2132" s="130"/>
      <c r="AC2132" s="130"/>
      <c r="AD2132" s="130"/>
      <c r="AE2132" s="130"/>
      <c r="AF2132" s="130"/>
      <c r="AG2132" s="130"/>
      <c r="AH2132" s="130"/>
      <c r="AI2132" s="130"/>
      <c r="AJ2132" s="130"/>
      <c r="AK2132" s="130"/>
      <c r="AL2132" s="130"/>
      <c r="AM2132" s="130"/>
    </row>
    <row r="2133" spans="1:39" ht="20.25" customHeight="1">
      <c r="A2133" s="132">
        <v>2132</v>
      </c>
      <c r="B2133" s="19" t="s">
        <v>6590</v>
      </c>
      <c r="C2133" s="250">
        <v>61103099000</v>
      </c>
      <c r="D2133" s="261" t="s">
        <v>7008</v>
      </c>
      <c r="E2133" s="143" t="str">
        <f t="shared" si="86"/>
        <v>Ժիլետ</v>
      </c>
      <c r="F2133" s="273" t="s">
        <v>155</v>
      </c>
      <c r="G2133" s="144">
        <f>VLOOKUP(E2133,subcategory!A:B,2,0)</f>
        <v>17</v>
      </c>
      <c r="H2133" s="273" t="s">
        <v>20</v>
      </c>
      <c r="I2133" s="213" t="e">
        <f>VLOOKUP(H2133,gender!A:B,2,0)</f>
        <v>#N/A</v>
      </c>
      <c r="J2133" s="273">
        <v>794</v>
      </c>
      <c r="K2133" s="273">
        <v>794</v>
      </c>
      <c r="L2133" s="273">
        <v>1</v>
      </c>
      <c r="M2133" s="273" t="s">
        <v>2262</v>
      </c>
      <c r="N2133" s="144">
        <f>VLOOKUP(M2133,brand!A:B,2,0)</f>
        <v>823</v>
      </c>
      <c r="O2133" s="144"/>
      <c r="P2133" s="144" t="e">
        <f>VLOOKUP(O2133,country!A:B,2,0)</f>
        <v>#N/A</v>
      </c>
      <c r="Q2133" s="273" t="s">
        <v>436</v>
      </c>
      <c r="R2133" s="144" t="str">
        <f t="shared" ref="R2133:R2196" si="87">PROPER(S2133)</f>
        <v>82% Ակրիլ 18% Պոլիեսթեր</v>
      </c>
      <c r="S2133" s="144" t="s">
        <v>7582</v>
      </c>
      <c r="T2133" s="144" t="e">
        <f>VLOOKUP(R2133,material!A:B,2,0)</f>
        <v>#N/A</v>
      </c>
      <c r="U2133" s="141" t="s">
        <v>7644</v>
      </c>
      <c r="V2133" s="141"/>
      <c r="W2133" s="273" t="s">
        <v>825</v>
      </c>
      <c r="X2133" s="141">
        <f>VLOOKUP(W2133,SIZE!A:B,2,0)</f>
        <v>119</v>
      </c>
      <c r="Y2133" s="141">
        <v>0</v>
      </c>
      <c r="Z2133" s="141" t="s">
        <v>1118</v>
      </c>
      <c r="AA2133" s="141" t="e">
        <f>VLOOKUP(Z2133,COLOR!A:B,2,0)</f>
        <v>#N/A</v>
      </c>
      <c r="AB2133" s="130"/>
      <c r="AC2133" s="130"/>
      <c r="AD2133" s="130"/>
      <c r="AE2133" s="130"/>
      <c r="AF2133" s="130"/>
      <c r="AG2133" s="130"/>
      <c r="AH2133" s="130"/>
      <c r="AI2133" s="130"/>
      <c r="AJ2133" s="130"/>
      <c r="AK2133" s="130"/>
      <c r="AL2133" s="130"/>
      <c r="AM2133" s="130"/>
    </row>
    <row r="2134" spans="1:39" ht="20.25" customHeight="1">
      <c r="A2134" s="132">
        <v>2133</v>
      </c>
      <c r="B2134" s="19" t="s">
        <v>6591</v>
      </c>
      <c r="C2134" s="250">
        <v>61102099000</v>
      </c>
      <c r="D2134" s="261" t="s">
        <v>743</v>
      </c>
      <c r="E2134" s="143" t="str">
        <f t="shared" si="86"/>
        <v>Սվիտեր</v>
      </c>
      <c r="F2134" s="273" t="s">
        <v>49</v>
      </c>
      <c r="G2134" s="144" t="e">
        <f>VLOOKUP(E2134,subcategory!A:B,2,0)</f>
        <v>#N/A</v>
      </c>
      <c r="H2134" s="273" t="s">
        <v>55</v>
      </c>
      <c r="I2134" s="213" t="e">
        <f>VLOOKUP(H2134,gender!A:B,2,0)</f>
        <v>#N/A</v>
      </c>
      <c r="J2134" s="273">
        <v>246</v>
      </c>
      <c r="K2134" s="273">
        <v>246</v>
      </c>
      <c r="L2134" s="273">
        <v>1</v>
      </c>
      <c r="M2134" s="273" t="s">
        <v>2262</v>
      </c>
      <c r="N2134" s="144">
        <f>VLOOKUP(M2134,brand!A:B,2,0)</f>
        <v>823</v>
      </c>
      <c r="O2134" s="144"/>
      <c r="P2134" s="144" t="e">
        <f>VLOOKUP(O2134,country!A:B,2,0)</f>
        <v>#N/A</v>
      </c>
      <c r="Q2134" s="273" t="s">
        <v>2841</v>
      </c>
      <c r="R2134" s="144" t="str">
        <f t="shared" si="87"/>
        <v>40% Պոլիեսթեր 60% Բամբակ</v>
      </c>
      <c r="S2134" s="144" t="s">
        <v>7583</v>
      </c>
      <c r="T2134" s="144" t="e">
        <f>VLOOKUP(R2134,material!A:B,2,0)</f>
        <v>#N/A</v>
      </c>
      <c r="U2134" s="141" t="s">
        <v>7644</v>
      </c>
      <c r="V2134" s="141"/>
      <c r="W2134" s="273" t="s">
        <v>1014</v>
      </c>
      <c r="X2134" s="141">
        <f>VLOOKUP(W2134,SIZE!A:B,2,0)</f>
        <v>529</v>
      </c>
      <c r="Y2134" s="141">
        <v>0</v>
      </c>
      <c r="Z2134" s="141" t="s">
        <v>1080</v>
      </c>
      <c r="AA2134" s="141">
        <f>VLOOKUP(Z2134,COLOR!A:B,2,0)</f>
        <v>13</v>
      </c>
      <c r="AB2134" s="130"/>
      <c r="AC2134" s="130"/>
      <c r="AD2134" s="130"/>
      <c r="AE2134" s="130"/>
      <c r="AF2134" s="130"/>
      <c r="AG2134" s="130"/>
      <c r="AH2134" s="130"/>
      <c r="AI2134" s="130"/>
      <c r="AJ2134" s="130"/>
      <c r="AK2134" s="130"/>
      <c r="AL2134" s="130"/>
      <c r="AM2134" s="130"/>
    </row>
    <row r="2135" spans="1:39" ht="20.25" customHeight="1">
      <c r="A2135" s="132">
        <v>2134</v>
      </c>
      <c r="B2135" s="19" t="s">
        <v>6592</v>
      </c>
      <c r="C2135" s="250">
        <v>61103091000</v>
      </c>
      <c r="D2135" s="261" t="s">
        <v>481</v>
      </c>
      <c r="E2135" s="143" t="str">
        <f t="shared" si="86"/>
        <v>Սվիտեր</v>
      </c>
      <c r="F2135" s="273" t="s">
        <v>49</v>
      </c>
      <c r="G2135" s="144" t="e">
        <f>VLOOKUP(E2135,subcategory!A:B,2,0)</f>
        <v>#N/A</v>
      </c>
      <c r="H2135" s="273" t="s">
        <v>10</v>
      </c>
      <c r="I2135" s="213" t="e">
        <f>VLOOKUP(H2135,gender!A:B,2,0)</f>
        <v>#N/A</v>
      </c>
      <c r="J2135" s="273">
        <v>416</v>
      </c>
      <c r="K2135" s="273">
        <v>416</v>
      </c>
      <c r="L2135" s="273">
        <v>1</v>
      </c>
      <c r="M2135" s="273" t="s">
        <v>2262</v>
      </c>
      <c r="N2135" s="144">
        <f>VLOOKUP(M2135,brand!A:B,2,0)</f>
        <v>823</v>
      </c>
      <c r="O2135" s="144"/>
      <c r="P2135" s="144" t="e">
        <f>VLOOKUP(O2135,country!A:B,2,0)</f>
        <v>#N/A</v>
      </c>
      <c r="Q2135" s="273" t="s">
        <v>436</v>
      </c>
      <c r="R2135" s="144" t="str">
        <f t="shared" si="87"/>
        <v>100% Ակրիլ</v>
      </c>
      <c r="S2135" s="144" t="s">
        <v>7204</v>
      </c>
      <c r="T2135" s="144" t="e">
        <f>VLOOKUP(R2135,material!A:B,2,0)</f>
        <v>#N/A</v>
      </c>
      <c r="U2135" s="141" t="s">
        <v>7644</v>
      </c>
      <c r="V2135" s="141"/>
      <c r="W2135" s="273" t="s">
        <v>828</v>
      </c>
      <c r="X2135" s="141">
        <f>VLOOKUP(W2135,SIZE!A:B,2,0)</f>
        <v>124</v>
      </c>
      <c r="Y2135" s="141">
        <v>0</v>
      </c>
      <c r="Z2135" s="141" t="s">
        <v>2092</v>
      </c>
      <c r="AA2135" s="141">
        <f>VLOOKUP(Z2135,COLOR!A:B,2,0)</f>
        <v>8</v>
      </c>
      <c r="AB2135" s="130"/>
      <c r="AC2135" s="130"/>
      <c r="AD2135" s="130"/>
      <c r="AE2135" s="130"/>
      <c r="AF2135" s="130"/>
      <c r="AG2135" s="130"/>
      <c r="AH2135" s="130"/>
      <c r="AI2135" s="130"/>
      <c r="AJ2135" s="130"/>
      <c r="AK2135" s="130"/>
      <c r="AL2135" s="130"/>
      <c r="AM2135" s="130"/>
    </row>
    <row r="2136" spans="1:39" ht="20.25" customHeight="1">
      <c r="A2136" s="132">
        <v>2135</v>
      </c>
      <c r="B2136" s="19" t="s">
        <v>6593</v>
      </c>
      <c r="C2136" s="250">
        <v>62046231000</v>
      </c>
      <c r="D2136" s="261" t="s">
        <v>603</v>
      </c>
      <c r="E2136" s="143" t="str">
        <f t="shared" si="86"/>
        <v>Ջինսե Տաբատ</v>
      </c>
      <c r="F2136" s="273" t="s">
        <v>335</v>
      </c>
      <c r="G2136" s="144">
        <f>VLOOKUP(E2136,subcategory!A:B,2,0)</f>
        <v>87</v>
      </c>
      <c r="H2136" s="273" t="s">
        <v>20</v>
      </c>
      <c r="I2136" s="213" t="e">
        <f>VLOOKUP(H2136,gender!A:B,2,0)</f>
        <v>#N/A</v>
      </c>
      <c r="J2136" s="273">
        <v>582</v>
      </c>
      <c r="K2136" s="273">
        <v>582</v>
      </c>
      <c r="L2136" s="273">
        <v>1</v>
      </c>
      <c r="M2136" s="273" t="s">
        <v>2262</v>
      </c>
      <c r="N2136" s="144">
        <f>VLOOKUP(M2136,brand!A:B,2,0)</f>
        <v>823</v>
      </c>
      <c r="O2136" s="144"/>
      <c r="P2136" s="144" t="e">
        <f>VLOOKUP(O2136,country!A:B,2,0)</f>
        <v>#N/A</v>
      </c>
      <c r="Q2136" s="273" t="s">
        <v>440</v>
      </c>
      <c r="R2136" s="144" t="str">
        <f t="shared" si="87"/>
        <v>100% Բամբակ</v>
      </c>
      <c r="S2136" s="144" t="s">
        <v>7205</v>
      </c>
      <c r="T2136" s="144" t="e">
        <f>VLOOKUP(R2136,material!A:B,2,0)</f>
        <v>#N/A</v>
      </c>
      <c r="U2136" s="141" t="s">
        <v>7644</v>
      </c>
      <c r="V2136" s="141"/>
      <c r="W2136" s="273">
        <v>40</v>
      </c>
      <c r="X2136" s="141">
        <f>VLOOKUP(W2136,SIZE!A:B,2,0)</f>
        <v>79</v>
      </c>
      <c r="Y2136" s="141">
        <v>0</v>
      </c>
      <c r="Z2136" s="141" t="s">
        <v>1057</v>
      </c>
      <c r="AA2136" s="141">
        <f>VLOOKUP(Z2136,COLOR!A:B,2,0)</f>
        <v>5</v>
      </c>
      <c r="AB2136" s="130"/>
      <c r="AC2136" s="130"/>
      <c r="AD2136" s="130"/>
      <c r="AE2136" s="130"/>
      <c r="AF2136" s="130"/>
      <c r="AG2136" s="130"/>
      <c r="AH2136" s="130"/>
      <c r="AI2136" s="130"/>
      <c r="AJ2136" s="130"/>
      <c r="AK2136" s="130"/>
      <c r="AL2136" s="130"/>
      <c r="AM2136" s="130"/>
    </row>
    <row r="2137" spans="1:39" ht="20.25" customHeight="1">
      <c r="A2137" s="132">
        <v>2136</v>
      </c>
      <c r="B2137" s="19" t="s">
        <v>6594</v>
      </c>
      <c r="C2137" s="250">
        <v>62034231000</v>
      </c>
      <c r="D2137" s="261" t="s">
        <v>912</v>
      </c>
      <c r="E2137" s="143" t="str">
        <f t="shared" si="86"/>
        <v>Ջինսե Տաբատ</v>
      </c>
      <c r="F2137" s="273" t="s">
        <v>335</v>
      </c>
      <c r="G2137" s="144">
        <f>VLOOKUP(E2137,subcategory!A:B,2,0)</f>
        <v>87</v>
      </c>
      <c r="H2137" s="273" t="s">
        <v>10</v>
      </c>
      <c r="I2137" s="213" t="e">
        <f>VLOOKUP(H2137,gender!A:B,2,0)</f>
        <v>#N/A</v>
      </c>
      <c r="J2137" s="273">
        <v>670</v>
      </c>
      <c r="K2137" s="273">
        <v>670</v>
      </c>
      <c r="L2137" s="273">
        <v>1</v>
      </c>
      <c r="M2137" s="273" t="s">
        <v>2262</v>
      </c>
      <c r="N2137" s="144">
        <f>VLOOKUP(M2137,brand!A:B,2,0)</f>
        <v>823</v>
      </c>
      <c r="O2137" s="144"/>
      <c r="P2137" s="144" t="e">
        <f>VLOOKUP(O2137,country!A:B,2,0)</f>
        <v>#N/A</v>
      </c>
      <c r="Q2137" s="273" t="s">
        <v>2841</v>
      </c>
      <c r="R2137" s="144" t="str">
        <f t="shared" si="87"/>
        <v>99% Բամբակ 1% Էլաստան</v>
      </c>
      <c r="S2137" s="144" t="s">
        <v>7584</v>
      </c>
      <c r="T2137" s="144" t="e">
        <f>VLOOKUP(R2137,material!A:B,2,0)</f>
        <v>#N/A</v>
      </c>
      <c r="U2137" s="141" t="s">
        <v>7644</v>
      </c>
      <c r="V2137" s="141"/>
      <c r="W2137" s="273" t="s">
        <v>7722</v>
      </c>
      <c r="X2137" s="141" t="e">
        <f>VLOOKUP(W2137,SIZE!A:B,2,0)</f>
        <v>#N/A</v>
      </c>
      <c r="Y2137" s="141">
        <v>0</v>
      </c>
      <c r="Z2137" s="141" t="s">
        <v>1057</v>
      </c>
      <c r="AA2137" s="141">
        <f>VLOOKUP(Z2137,COLOR!A:B,2,0)</f>
        <v>5</v>
      </c>
      <c r="AB2137" s="130"/>
      <c r="AC2137" s="130"/>
      <c r="AD2137" s="130"/>
      <c r="AE2137" s="130"/>
      <c r="AF2137" s="130"/>
      <c r="AG2137" s="130"/>
      <c r="AH2137" s="130"/>
      <c r="AI2137" s="130"/>
      <c r="AJ2137" s="130"/>
      <c r="AK2137" s="130"/>
      <c r="AL2137" s="130"/>
      <c r="AM2137" s="130"/>
    </row>
    <row r="2138" spans="1:39" ht="20.25" customHeight="1">
      <c r="A2138" s="132">
        <v>2137</v>
      </c>
      <c r="B2138" s="19" t="s">
        <v>6595</v>
      </c>
      <c r="C2138" s="250">
        <v>61102099000</v>
      </c>
      <c r="D2138" s="261" t="s">
        <v>6949</v>
      </c>
      <c r="E2138" s="143" t="str">
        <f t="shared" si="86"/>
        <v>Սվիտեր</v>
      </c>
      <c r="F2138" s="273" t="s">
        <v>49</v>
      </c>
      <c r="G2138" s="144" t="e">
        <f>VLOOKUP(E2138,subcategory!A:B,2,0)</f>
        <v>#N/A</v>
      </c>
      <c r="H2138" s="273" t="s">
        <v>55</v>
      </c>
      <c r="I2138" s="213" t="e">
        <f>VLOOKUP(H2138,gender!A:B,2,0)</f>
        <v>#N/A</v>
      </c>
      <c r="J2138" s="273">
        <v>254</v>
      </c>
      <c r="K2138" s="273">
        <v>254</v>
      </c>
      <c r="L2138" s="273">
        <v>1</v>
      </c>
      <c r="M2138" s="273" t="s">
        <v>2262</v>
      </c>
      <c r="N2138" s="144">
        <f>VLOOKUP(M2138,brand!A:B,2,0)</f>
        <v>823</v>
      </c>
      <c r="O2138" s="144"/>
      <c r="P2138" s="144" t="e">
        <f>VLOOKUP(O2138,country!A:B,2,0)</f>
        <v>#N/A</v>
      </c>
      <c r="Q2138" s="273" t="s">
        <v>436</v>
      </c>
      <c r="R2138" s="144" t="str">
        <f t="shared" si="87"/>
        <v>63% Բամբակ 37% Պոլիեսթեր</v>
      </c>
      <c r="S2138" s="144" t="s">
        <v>7585</v>
      </c>
      <c r="T2138" s="144" t="e">
        <f>VLOOKUP(R2138,material!A:B,2,0)</f>
        <v>#N/A</v>
      </c>
      <c r="U2138" s="141" t="s">
        <v>7644</v>
      </c>
      <c r="V2138" s="141"/>
      <c r="W2138" s="273" t="s">
        <v>1014</v>
      </c>
      <c r="X2138" s="141">
        <f>VLOOKUP(W2138,SIZE!A:B,2,0)</f>
        <v>529</v>
      </c>
      <c r="Y2138" s="141">
        <v>0</v>
      </c>
      <c r="Z2138" s="141" t="s">
        <v>2092</v>
      </c>
      <c r="AA2138" s="141">
        <f>VLOOKUP(Z2138,COLOR!A:B,2,0)</f>
        <v>8</v>
      </c>
      <c r="AB2138" s="130"/>
      <c r="AC2138" s="130"/>
      <c r="AD2138" s="130"/>
      <c r="AE2138" s="130"/>
      <c r="AF2138" s="130"/>
      <c r="AG2138" s="130"/>
      <c r="AH2138" s="130"/>
      <c r="AI2138" s="130"/>
      <c r="AJ2138" s="130"/>
      <c r="AK2138" s="130"/>
      <c r="AL2138" s="130"/>
      <c r="AM2138" s="130"/>
    </row>
    <row r="2139" spans="1:39" ht="20.25" customHeight="1">
      <c r="A2139" s="132">
        <v>2138</v>
      </c>
      <c r="B2139" s="19" t="s">
        <v>6596</v>
      </c>
      <c r="C2139" s="250">
        <v>61102099000</v>
      </c>
      <c r="D2139" s="261" t="s">
        <v>7011</v>
      </c>
      <c r="E2139" s="143" t="str">
        <f t="shared" si="86"/>
        <v>Հուդի</v>
      </c>
      <c r="F2139" s="273" t="s">
        <v>9</v>
      </c>
      <c r="G2139" s="144">
        <f>VLOOKUP(E2139,subcategory!A:B,2,0)</f>
        <v>18</v>
      </c>
      <c r="H2139" s="273" t="s">
        <v>55</v>
      </c>
      <c r="I2139" s="213" t="e">
        <f>VLOOKUP(H2139,gender!A:B,2,0)</f>
        <v>#N/A</v>
      </c>
      <c r="J2139" s="273">
        <v>306</v>
      </c>
      <c r="K2139" s="273">
        <v>306</v>
      </c>
      <c r="L2139" s="273">
        <v>1</v>
      </c>
      <c r="M2139" s="273" t="s">
        <v>2262</v>
      </c>
      <c r="N2139" s="144">
        <f>VLOOKUP(M2139,brand!A:B,2,0)</f>
        <v>823</v>
      </c>
      <c r="O2139" s="144"/>
      <c r="P2139" s="144" t="e">
        <f>VLOOKUP(O2139,country!A:B,2,0)</f>
        <v>#N/A</v>
      </c>
      <c r="Q2139" s="273" t="s">
        <v>436</v>
      </c>
      <c r="R2139" s="144" t="str">
        <f t="shared" si="87"/>
        <v>36% Պոլիեսթեր 64% Բամբակ</v>
      </c>
      <c r="S2139" s="144" t="s">
        <v>7586</v>
      </c>
      <c r="T2139" s="144" t="e">
        <f>VLOOKUP(R2139,material!A:B,2,0)</f>
        <v>#N/A</v>
      </c>
      <c r="U2139" s="141" t="s">
        <v>7644</v>
      </c>
      <c r="V2139" s="141"/>
      <c r="W2139" s="273" t="s">
        <v>1030</v>
      </c>
      <c r="X2139" s="141">
        <f>VLOOKUP(W2139,SIZE!A:B,2,0)</f>
        <v>472</v>
      </c>
      <c r="Y2139" s="141">
        <v>0</v>
      </c>
      <c r="Z2139" s="141" t="s">
        <v>1057</v>
      </c>
      <c r="AA2139" s="141">
        <f>VLOOKUP(Z2139,COLOR!A:B,2,0)</f>
        <v>5</v>
      </c>
      <c r="AB2139" s="130"/>
      <c r="AC2139" s="130"/>
      <c r="AD2139" s="130"/>
      <c r="AE2139" s="130"/>
      <c r="AF2139" s="130"/>
      <c r="AG2139" s="130"/>
      <c r="AH2139" s="130"/>
      <c r="AI2139" s="130"/>
      <c r="AJ2139" s="130"/>
      <c r="AK2139" s="130"/>
      <c r="AL2139" s="130"/>
      <c r="AM2139" s="130"/>
    </row>
    <row r="2140" spans="1:39" ht="20.25" customHeight="1">
      <c r="A2140" s="132">
        <v>2139</v>
      </c>
      <c r="B2140" s="19" t="s">
        <v>6597</v>
      </c>
      <c r="C2140" s="250">
        <v>61052010000</v>
      </c>
      <c r="D2140" s="261" t="s">
        <v>7006</v>
      </c>
      <c r="E2140" s="143" t="str">
        <f t="shared" si="86"/>
        <v>Վերնաշապիկ</v>
      </c>
      <c r="F2140" s="273" t="s">
        <v>47</v>
      </c>
      <c r="G2140" s="144">
        <f>VLOOKUP(E2140,subcategory!A:B,2,0)</f>
        <v>82</v>
      </c>
      <c r="H2140" s="273" t="s">
        <v>10</v>
      </c>
      <c r="I2140" s="213" t="e">
        <f>VLOOKUP(H2140,gender!A:B,2,0)</f>
        <v>#N/A</v>
      </c>
      <c r="J2140" s="273">
        <v>452</v>
      </c>
      <c r="K2140" s="273">
        <v>452</v>
      </c>
      <c r="L2140" s="273">
        <v>1</v>
      </c>
      <c r="M2140" s="273" t="s">
        <v>2262</v>
      </c>
      <c r="N2140" s="144">
        <f>VLOOKUP(M2140,brand!A:B,2,0)</f>
        <v>823</v>
      </c>
      <c r="O2140" s="144"/>
      <c r="P2140" s="144" t="e">
        <f>VLOOKUP(O2140,country!A:B,2,0)</f>
        <v>#N/A</v>
      </c>
      <c r="Q2140" s="273" t="s">
        <v>436</v>
      </c>
      <c r="R2140" s="144" t="str">
        <f t="shared" si="87"/>
        <v>47% Պոլիեսթեր 23% Բամբակ 25% Վիսկոզ</v>
      </c>
      <c r="S2140" s="144" t="s">
        <v>7587</v>
      </c>
      <c r="T2140" s="144" t="e">
        <f>VLOOKUP(R2140,material!A:B,2,0)</f>
        <v>#N/A</v>
      </c>
      <c r="U2140" s="141" t="s">
        <v>7644</v>
      </c>
      <c r="V2140" s="141"/>
      <c r="W2140" s="273" t="s">
        <v>825</v>
      </c>
      <c r="X2140" s="141">
        <f>VLOOKUP(W2140,SIZE!A:B,2,0)</f>
        <v>119</v>
      </c>
      <c r="Y2140" s="141">
        <v>0</v>
      </c>
      <c r="Z2140" s="141" t="s">
        <v>1058</v>
      </c>
      <c r="AA2140" s="141">
        <f>VLOOKUP(Z2140,COLOR!A:B,2,0)</f>
        <v>9</v>
      </c>
      <c r="AB2140" s="130"/>
      <c r="AC2140" s="130"/>
      <c r="AD2140" s="130"/>
      <c r="AE2140" s="130"/>
      <c r="AF2140" s="130"/>
      <c r="AG2140" s="130"/>
      <c r="AH2140" s="130"/>
      <c r="AI2140" s="130"/>
      <c r="AJ2140" s="130"/>
      <c r="AK2140" s="130"/>
      <c r="AL2140" s="130"/>
      <c r="AM2140" s="130"/>
    </row>
    <row r="2141" spans="1:39" ht="20.25" customHeight="1">
      <c r="A2141" s="132">
        <v>2140</v>
      </c>
      <c r="B2141" s="19" t="s">
        <v>6598</v>
      </c>
      <c r="C2141" s="250">
        <v>61062000000</v>
      </c>
      <c r="D2141" s="263" t="s">
        <v>599</v>
      </c>
      <c r="E2141" s="143" t="str">
        <f t="shared" si="86"/>
        <v>Տոնիկա</v>
      </c>
      <c r="F2141" s="273" t="s">
        <v>7149</v>
      </c>
      <c r="G2141" s="144">
        <f>VLOOKUP(E2141,subcategory!A:B,2,0)</f>
        <v>480</v>
      </c>
      <c r="H2141" s="273" t="s">
        <v>20</v>
      </c>
      <c r="I2141" s="213" t="e">
        <f>VLOOKUP(H2141,gender!A:B,2,0)</f>
        <v>#N/A</v>
      </c>
      <c r="J2141" s="273">
        <v>316</v>
      </c>
      <c r="K2141" s="273">
        <v>316</v>
      </c>
      <c r="L2141" s="273">
        <v>1</v>
      </c>
      <c r="M2141" s="273" t="s">
        <v>2262</v>
      </c>
      <c r="N2141" s="144">
        <f>VLOOKUP(M2141,brand!A:B,2,0)</f>
        <v>823</v>
      </c>
      <c r="O2141" s="144"/>
      <c r="P2141" s="144" t="e">
        <f>VLOOKUP(O2141,country!A:B,2,0)</f>
        <v>#N/A</v>
      </c>
      <c r="Q2141" s="273" t="s">
        <v>436</v>
      </c>
      <c r="R2141" s="144" t="str">
        <f t="shared" si="87"/>
        <v>100% Ակրիլ</v>
      </c>
      <c r="S2141" s="144" t="s">
        <v>7204</v>
      </c>
      <c r="T2141" s="144" t="e">
        <f>VLOOKUP(R2141,material!A:B,2,0)</f>
        <v>#N/A</v>
      </c>
      <c r="U2141" s="141" t="s">
        <v>7644</v>
      </c>
      <c r="V2141" s="141"/>
      <c r="W2141" s="273" t="s">
        <v>959</v>
      </c>
      <c r="X2141" s="141">
        <f>VLOOKUP(W2141,SIZE!A:B,2,0)</f>
        <v>165</v>
      </c>
      <c r="Y2141" s="141">
        <v>0</v>
      </c>
      <c r="Z2141" s="141" t="s">
        <v>7768</v>
      </c>
      <c r="AA2141" s="141" t="e">
        <f>VLOOKUP(Z2141,COLOR!A:B,2,0)</f>
        <v>#N/A</v>
      </c>
      <c r="AB2141" s="130"/>
      <c r="AC2141" s="130"/>
      <c r="AD2141" s="130"/>
      <c r="AE2141" s="130"/>
      <c r="AF2141" s="130"/>
      <c r="AG2141" s="130"/>
      <c r="AH2141" s="130"/>
      <c r="AI2141" s="130"/>
      <c r="AJ2141" s="130"/>
      <c r="AK2141" s="130"/>
      <c r="AL2141" s="130"/>
      <c r="AM2141" s="130"/>
    </row>
    <row r="2142" spans="1:39" ht="20.25" customHeight="1">
      <c r="A2142" s="132">
        <v>2141</v>
      </c>
      <c r="B2142" s="19" t="s">
        <v>6599</v>
      </c>
      <c r="C2142" s="250">
        <v>65050090000</v>
      </c>
      <c r="D2142" s="261" t="s">
        <v>7064</v>
      </c>
      <c r="E2142" s="143" t="str">
        <f t="shared" si="86"/>
        <v>Գլխարկ</v>
      </c>
      <c r="F2142" s="273" t="s">
        <v>73</v>
      </c>
      <c r="G2142" s="144">
        <f>VLOOKUP(E2142,subcategory!A:B,2,0)</f>
        <v>5</v>
      </c>
      <c r="H2142" s="273" t="s">
        <v>20</v>
      </c>
      <c r="I2142" s="213" t="e">
        <f>VLOOKUP(H2142,gender!A:B,2,0)</f>
        <v>#N/A</v>
      </c>
      <c r="J2142" s="273">
        <v>76</v>
      </c>
      <c r="K2142" s="273">
        <v>76</v>
      </c>
      <c r="L2142" s="273">
        <v>1</v>
      </c>
      <c r="M2142" s="273" t="s">
        <v>2262</v>
      </c>
      <c r="N2142" s="144">
        <f>VLOOKUP(M2142,brand!A:B,2,0)</f>
        <v>823</v>
      </c>
      <c r="O2142" s="144"/>
      <c r="P2142" s="144" t="e">
        <f>VLOOKUP(O2142,country!A:B,2,0)</f>
        <v>#N/A</v>
      </c>
      <c r="Q2142" s="273" t="s">
        <v>436</v>
      </c>
      <c r="R2142" s="144" t="str">
        <f t="shared" si="87"/>
        <v>100% Ակրիլ</v>
      </c>
      <c r="S2142" s="144" t="s">
        <v>7204</v>
      </c>
      <c r="T2142" s="144" t="e">
        <f>VLOOKUP(R2142,material!A:B,2,0)</f>
        <v>#N/A</v>
      </c>
      <c r="U2142" s="141" t="s">
        <v>7644</v>
      </c>
      <c r="V2142" s="141"/>
      <c r="W2142" s="273" t="s">
        <v>7709</v>
      </c>
      <c r="X2142" s="141">
        <f>VLOOKUP(W2142,SIZE!A:B,2,0)</f>
        <v>670</v>
      </c>
      <c r="Y2142" s="141">
        <v>0</v>
      </c>
      <c r="Z2142" s="141" t="s">
        <v>1118</v>
      </c>
      <c r="AA2142" s="141" t="e">
        <f>VLOOKUP(Z2142,COLOR!A:B,2,0)</f>
        <v>#N/A</v>
      </c>
      <c r="AB2142" s="130"/>
      <c r="AC2142" s="130"/>
      <c r="AD2142" s="130"/>
      <c r="AE2142" s="130"/>
      <c r="AF2142" s="130"/>
      <c r="AG2142" s="130"/>
      <c r="AH2142" s="130"/>
      <c r="AI2142" s="130"/>
      <c r="AJ2142" s="130"/>
      <c r="AK2142" s="130"/>
      <c r="AL2142" s="130"/>
      <c r="AM2142" s="130"/>
    </row>
    <row r="2143" spans="1:39" ht="20.25" customHeight="1">
      <c r="A2143" s="132">
        <v>2142</v>
      </c>
      <c r="B2143" s="19" t="s">
        <v>6600</v>
      </c>
      <c r="C2143" s="250">
        <v>61062000000</v>
      </c>
      <c r="D2143" s="263" t="s">
        <v>599</v>
      </c>
      <c r="E2143" s="143" t="str">
        <f t="shared" si="86"/>
        <v>Տոնիկա</v>
      </c>
      <c r="F2143" s="273" t="s">
        <v>7149</v>
      </c>
      <c r="G2143" s="144">
        <f>VLOOKUP(E2143,subcategory!A:B,2,0)</f>
        <v>480</v>
      </c>
      <c r="H2143" s="273" t="s">
        <v>20</v>
      </c>
      <c r="I2143" s="213" t="e">
        <f>VLOOKUP(H2143,gender!A:B,2,0)</f>
        <v>#N/A</v>
      </c>
      <c r="J2143" s="273">
        <v>458</v>
      </c>
      <c r="K2143" s="273">
        <v>458</v>
      </c>
      <c r="L2143" s="273">
        <v>1</v>
      </c>
      <c r="M2143" s="273" t="s">
        <v>2262</v>
      </c>
      <c r="N2143" s="144">
        <f>VLOOKUP(M2143,brand!A:B,2,0)</f>
        <v>823</v>
      </c>
      <c r="O2143" s="144"/>
      <c r="P2143" s="144" t="e">
        <f>VLOOKUP(O2143,country!A:B,2,0)</f>
        <v>#N/A</v>
      </c>
      <c r="Q2143" s="273" t="s">
        <v>436</v>
      </c>
      <c r="R2143" s="144" t="str">
        <f t="shared" si="87"/>
        <v>57% Պոլիեսթեր 48% Բամբակ</v>
      </c>
      <c r="S2143" s="144" t="s">
        <v>7588</v>
      </c>
      <c r="T2143" s="144" t="e">
        <f>VLOOKUP(R2143,material!A:B,2,0)</f>
        <v>#N/A</v>
      </c>
      <c r="U2143" s="141" t="s">
        <v>7644</v>
      </c>
      <c r="V2143" s="141"/>
      <c r="W2143" s="273" t="s">
        <v>978</v>
      </c>
      <c r="X2143" s="141">
        <f>VLOOKUP(W2143,SIZE!A:B,2,0)</f>
        <v>126</v>
      </c>
      <c r="Y2143" s="141">
        <v>0</v>
      </c>
      <c r="Z2143" s="141" t="s">
        <v>1059</v>
      </c>
      <c r="AA2143" s="141">
        <f>VLOOKUP(Z2143,COLOR!A:B,2,0)</f>
        <v>1</v>
      </c>
      <c r="AB2143" s="130"/>
      <c r="AC2143" s="130"/>
      <c r="AD2143" s="130"/>
      <c r="AE2143" s="130"/>
      <c r="AF2143" s="130"/>
      <c r="AG2143" s="130"/>
      <c r="AH2143" s="130"/>
      <c r="AI2143" s="130"/>
      <c r="AJ2143" s="130"/>
      <c r="AK2143" s="130"/>
      <c r="AL2143" s="130"/>
      <c r="AM2143" s="130"/>
    </row>
    <row r="2144" spans="1:39" ht="20.25" customHeight="1">
      <c r="A2144" s="132">
        <v>2143</v>
      </c>
      <c r="B2144" s="19" t="s">
        <v>6601</v>
      </c>
      <c r="C2144" s="250">
        <v>61103099000</v>
      </c>
      <c r="D2144" s="261" t="s">
        <v>2338</v>
      </c>
      <c r="E2144" s="143" t="str">
        <f t="shared" si="86"/>
        <v>Սվիտրեր</v>
      </c>
      <c r="F2144" s="16" t="s">
        <v>459</v>
      </c>
      <c r="G2144" s="144">
        <f>VLOOKUP(E2144,subcategory!A:B,2,0)</f>
        <v>88</v>
      </c>
      <c r="H2144" s="273" t="s">
        <v>20</v>
      </c>
      <c r="I2144" s="213" t="e">
        <f>VLOOKUP(H2144,gender!A:B,2,0)</f>
        <v>#N/A</v>
      </c>
      <c r="J2144" s="273">
        <v>372</v>
      </c>
      <c r="K2144" s="273">
        <v>372</v>
      </c>
      <c r="L2144" s="273">
        <v>1</v>
      </c>
      <c r="M2144" s="273" t="s">
        <v>2262</v>
      </c>
      <c r="N2144" s="144">
        <f>VLOOKUP(M2144,brand!A:B,2,0)</f>
        <v>823</v>
      </c>
      <c r="O2144" s="144"/>
      <c r="P2144" s="144" t="e">
        <f>VLOOKUP(O2144,country!A:B,2,0)</f>
        <v>#N/A</v>
      </c>
      <c r="Q2144" s="273" t="s">
        <v>7193</v>
      </c>
      <c r="R2144" s="144" t="str">
        <f t="shared" si="87"/>
        <v>100% Պոլիեսթեր</v>
      </c>
      <c r="S2144" s="144" t="s">
        <v>7203</v>
      </c>
      <c r="T2144" s="144" t="e">
        <f>VLOOKUP(R2144,material!A:B,2,0)</f>
        <v>#N/A</v>
      </c>
      <c r="U2144" s="141" t="s">
        <v>7644</v>
      </c>
      <c r="V2144" s="141"/>
      <c r="W2144" s="273" t="s">
        <v>858</v>
      </c>
      <c r="X2144" s="141">
        <f>VLOOKUP(W2144,SIZE!A:B,2,0)</f>
        <v>1</v>
      </c>
      <c r="Y2144" s="141">
        <v>0</v>
      </c>
      <c r="Z2144" s="141" t="s">
        <v>7793</v>
      </c>
      <c r="AA2144" s="141" t="e">
        <f>VLOOKUP(Z2144,COLOR!A:B,2,0)</f>
        <v>#N/A</v>
      </c>
      <c r="AB2144" s="130"/>
      <c r="AC2144" s="130"/>
      <c r="AD2144" s="130"/>
      <c r="AE2144" s="130"/>
      <c r="AF2144" s="130"/>
      <c r="AG2144" s="130"/>
      <c r="AH2144" s="130"/>
      <c r="AI2144" s="130"/>
      <c r="AJ2144" s="130"/>
      <c r="AK2144" s="130"/>
      <c r="AL2144" s="130"/>
      <c r="AM2144" s="130"/>
    </row>
    <row r="2145" spans="1:39" ht="20.25" customHeight="1">
      <c r="A2145" s="132">
        <v>2144</v>
      </c>
      <c r="B2145" s="19" t="s">
        <v>6602</v>
      </c>
      <c r="C2145" s="250">
        <v>62046318000</v>
      </c>
      <c r="D2145" s="261" t="s">
        <v>2438</v>
      </c>
      <c r="E2145" s="143" t="str">
        <f t="shared" si="86"/>
        <v>Տաբատներ</v>
      </c>
      <c r="F2145" s="273" t="s">
        <v>7795</v>
      </c>
      <c r="G2145" s="144">
        <f>VLOOKUP(E2145,subcategory!A:B,2,0)</f>
        <v>93</v>
      </c>
      <c r="H2145" s="273" t="s">
        <v>20</v>
      </c>
      <c r="I2145" s="213" t="e">
        <f>VLOOKUP(H2145,gender!A:B,2,0)</f>
        <v>#N/A</v>
      </c>
      <c r="J2145" s="273">
        <v>434</v>
      </c>
      <c r="K2145" s="273">
        <v>434</v>
      </c>
      <c r="L2145" s="273">
        <v>1</v>
      </c>
      <c r="M2145" s="273" t="s">
        <v>2262</v>
      </c>
      <c r="N2145" s="144">
        <f>VLOOKUP(M2145,brand!A:B,2,0)</f>
        <v>823</v>
      </c>
      <c r="O2145" s="144"/>
      <c r="P2145" s="144" t="e">
        <f>VLOOKUP(O2145,country!A:B,2,0)</f>
        <v>#N/A</v>
      </c>
      <c r="Q2145" s="273" t="s">
        <v>7193</v>
      </c>
      <c r="R2145" s="144" t="str">
        <f t="shared" si="87"/>
        <v>100% Պոլիեսթեր</v>
      </c>
      <c r="S2145" s="144" t="s">
        <v>7203</v>
      </c>
      <c r="T2145" s="144" t="e">
        <f>VLOOKUP(R2145,material!A:B,2,0)</f>
        <v>#N/A</v>
      </c>
      <c r="U2145" s="141" t="s">
        <v>7644</v>
      </c>
      <c r="V2145" s="141"/>
      <c r="W2145" s="273" t="s">
        <v>821</v>
      </c>
      <c r="X2145" s="141">
        <f>VLOOKUP(W2145,SIZE!A:B,2,0)</f>
        <v>3</v>
      </c>
      <c r="Y2145" s="141">
        <v>0</v>
      </c>
      <c r="Z2145" s="141" t="s">
        <v>1204</v>
      </c>
      <c r="AA2145" s="141">
        <f>VLOOKUP(Z2145,COLOR!A:B,2,0)</f>
        <v>25</v>
      </c>
      <c r="AB2145" s="130"/>
      <c r="AC2145" s="130"/>
      <c r="AD2145" s="130"/>
      <c r="AE2145" s="130"/>
      <c r="AF2145" s="130"/>
      <c r="AG2145" s="130"/>
      <c r="AH2145" s="130"/>
      <c r="AI2145" s="130"/>
      <c r="AJ2145" s="130"/>
      <c r="AK2145" s="130"/>
      <c r="AL2145" s="130"/>
      <c r="AM2145" s="130"/>
    </row>
    <row r="2146" spans="1:39" ht="20.25" customHeight="1">
      <c r="A2146" s="132">
        <v>2145</v>
      </c>
      <c r="B2146" s="19" t="s">
        <v>6603</v>
      </c>
      <c r="C2146" s="250">
        <v>61103099000</v>
      </c>
      <c r="D2146" s="261" t="s">
        <v>2338</v>
      </c>
      <c r="E2146" s="143" t="str">
        <f t="shared" si="86"/>
        <v>Սվիտրեր</v>
      </c>
      <c r="F2146" s="16" t="s">
        <v>459</v>
      </c>
      <c r="G2146" s="144">
        <f>VLOOKUP(E2146,subcategory!A:B,2,0)</f>
        <v>88</v>
      </c>
      <c r="H2146" s="273" t="s">
        <v>20</v>
      </c>
      <c r="I2146" s="213" t="e">
        <f>VLOOKUP(H2146,gender!A:B,2,0)</f>
        <v>#N/A</v>
      </c>
      <c r="J2146" s="273">
        <v>348</v>
      </c>
      <c r="K2146" s="273">
        <v>348</v>
      </c>
      <c r="L2146" s="273">
        <v>1</v>
      </c>
      <c r="M2146" s="273" t="s">
        <v>2262</v>
      </c>
      <c r="N2146" s="144">
        <f>VLOOKUP(M2146,brand!A:B,2,0)</f>
        <v>823</v>
      </c>
      <c r="O2146" s="144"/>
      <c r="P2146" s="144" t="e">
        <f>VLOOKUP(O2146,country!A:B,2,0)</f>
        <v>#N/A</v>
      </c>
      <c r="Q2146" s="273" t="s">
        <v>436</v>
      </c>
      <c r="R2146" s="144" t="str">
        <f t="shared" si="87"/>
        <v>75% Ակրիլ 25% Պոլիեսթեր</v>
      </c>
      <c r="S2146" s="144" t="s">
        <v>7589</v>
      </c>
      <c r="T2146" s="144" t="e">
        <f>VLOOKUP(R2146,material!A:B,2,0)</f>
        <v>#N/A</v>
      </c>
      <c r="U2146" s="141" t="s">
        <v>7644</v>
      </c>
      <c r="V2146" s="141"/>
      <c r="W2146" s="273" t="s">
        <v>978</v>
      </c>
      <c r="X2146" s="141">
        <f>VLOOKUP(W2146,SIZE!A:B,2,0)</f>
        <v>126</v>
      </c>
      <c r="Y2146" s="141">
        <v>0</v>
      </c>
      <c r="Z2146" s="141" t="s">
        <v>1061</v>
      </c>
      <c r="AA2146" s="141">
        <f>VLOOKUP(Z2146,COLOR!A:B,2,0)</f>
        <v>4</v>
      </c>
      <c r="AB2146" s="130"/>
      <c r="AC2146" s="130"/>
      <c r="AD2146" s="130"/>
      <c r="AE2146" s="130"/>
      <c r="AF2146" s="130"/>
      <c r="AG2146" s="130"/>
      <c r="AH2146" s="130"/>
      <c r="AI2146" s="130"/>
      <c r="AJ2146" s="130"/>
      <c r="AK2146" s="130"/>
      <c r="AL2146" s="130"/>
      <c r="AM2146" s="130"/>
    </row>
    <row r="2147" spans="1:39" ht="20.25" customHeight="1">
      <c r="A2147" s="132">
        <v>2146</v>
      </c>
      <c r="B2147" s="19" t="s">
        <v>6604</v>
      </c>
      <c r="C2147" s="250">
        <v>61103099000</v>
      </c>
      <c r="D2147" s="261" t="s">
        <v>2338</v>
      </c>
      <c r="E2147" s="143" t="str">
        <f t="shared" si="86"/>
        <v>Սվիտրեր</v>
      </c>
      <c r="F2147" s="16" t="s">
        <v>459</v>
      </c>
      <c r="G2147" s="144">
        <f>VLOOKUP(E2147,subcategory!A:B,2,0)</f>
        <v>88</v>
      </c>
      <c r="H2147" s="273" t="s">
        <v>20</v>
      </c>
      <c r="I2147" s="213" t="e">
        <f>VLOOKUP(H2147,gender!A:B,2,0)</f>
        <v>#N/A</v>
      </c>
      <c r="J2147" s="273">
        <v>262</v>
      </c>
      <c r="K2147" s="273">
        <v>262</v>
      </c>
      <c r="L2147" s="273">
        <v>1</v>
      </c>
      <c r="M2147" s="273" t="s">
        <v>2262</v>
      </c>
      <c r="N2147" s="144">
        <f>VLOOKUP(M2147,brand!A:B,2,0)</f>
        <v>823</v>
      </c>
      <c r="O2147" s="144"/>
      <c r="P2147" s="144" t="e">
        <f>VLOOKUP(O2147,country!A:B,2,0)</f>
        <v>#N/A</v>
      </c>
      <c r="Q2147" s="273" t="s">
        <v>436</v>
      </c>
      <c r="R2147" s="144" t="str">
        <f t="shared" si="87"/>
        <v>75% Ակրիլ 25% Պոլիեսթեր</v>
      </c>
      <c r="S2147" s="144" t="s">
        <v>7589</v>
      </c>
      <c r="T2147" s="144" t="e">
        <f>VLOOKUP(R2147,material!A:B,2,0)</f>
        <v>#N/A</v>
      </c>
      <c r="U2147" s="141" t="s">
        <v>7644</v>
      </c>
      <c r="V2147" s="141"/>
      <c r="W2147" s="273" t="s">
        <v>825</v>
      </c>
      <c r="X2147" s="141">
        <f>VLOOKUP(W2147,SIZE!A:B,2,0)</f>
        <v>119</v>
      </c>
      <c r="Y2147" s="141">
        <v>0</v>
      </c>
      <c r="Z2147" s="141" t="s">
        <v>2103</v>
      </c>
      <c r="AA2147" s="141">
        <f>VLOOKUP(Z2147,COLOR!A:B,2,0)</f>
        <v>23</v>
      </c>
      <c r="AB2147" s="130"/>
      <c r="AC2147" s="130"/>
      <c r="AD2147" s="130"/>
      <c r="AE2147" s="130"/>
      <c r="AF2147" s="130"/>
      <c r="AG2147" s="130"/>
      <c r="AH2147" s="130"/>
      <c r="AI2147" s="130"/>
      <c r="AJ2147" s="130"/>
      <c r="AK2147" s="130"/>
      <c r="AL2147" s="130"/>
      <c r="AM2147" s="130"/>
    </row>
    <row r="2148" spans="1:39" ht="20.25" customHeight="1">
      <c r="A2148" s="132">
        <v>2147</v>
      </c>
      <c r="B2148" s="19" t="s">
        <v>6605</v>
      </c>
      <c r="C2148" s="250">
        <v>61103099000</v>
      </c>
      <c r="D2148" s="261" t="s">
        <v>7018</v>
      </c>
      <c r="E2148" s="143" t="str">
        <f t="shared" si="86"/>
        <v>Հուդի</v>
      </c>
      <c r="F2148" s="273" t="s">
        <v>9</v>
      </c>
      <c r="G2148" s="144">
        <f>VLOOKUP(E2148,subcategory!A:B,2,0)</f>
        <v>18</v>
      </c>
      <c r="H2148" s="273" t="s">
        <v>20</v>
      </c>
      <c r="I2148" s="213" t="e">
        <f>VLOOKUP(H2148,gender!A:B,2,0)</f>
        <v>#N/A</v>
      </c>
      <c r="J2148" s="273">
        <v>506</v>
      </c>
      <c r="K2148" s="273">
        <v>506</v>
      </c>
      <c r="L2148" s="273">
        <v>1</v>
      </c>
      <c r="M2148" s="273" t="s">
        <v>2262</v>
      </c>
      <c r="N2148" s="144">
        <f>VLOOKUP(M2148,brand!A:B,2,0)</f>
        <v>823</v>
      </c>
      <c r="O2148" s="144"/>
      <c r="P2148" s="144" t="e">
        <f>VLOOKUP(O2148,country!A:B,2,0)</f>
        <v>#N/A</v>
      </c>
      <c r="Q2148" s="273" t="s">
        <v>2841</v>
      </c>
      <c r="R2148" s="144" t="str">
        <f t="shared" si="87"/>
        <v>75% Ակրիլ 25% Պոլիեսթեր</v>
      </c>
      <c r="S2148" s="144" t="s">
        <v>7589</v>
      </c>
      <c r="T2148" s="144" t="e">
        <f>VLOOKUP(R2148,material!A:B,2,0)</f>
        <v>#N/A</v>
      </c>
      <c r="U2148" s="141" t="s">
        <v>7644</v>
      </c>
      <c r="V2148" s="141"/>
      <c r="W2148" s="273" t="s">
        <v>978</v>
      </c>
      <c r="X2148" s="141">
        <f>VLOOKUP(W2148,SIZE!A:B,2,0)</f>
        <v>126</v>
      </c>
      <c r="Y2148" s="141">
        <v>0</v>
      </c>
      <c r="Z2148" s="141" t="s">
        <v>1059</v>
      </c>
      <c r="AA2148" s="141">
        <f>VLOOKUP(Z2148,COLOR!A:B,2,0)</f>
        <v>1</v>
      </c>
      <c r="AB2148" s="130"/>
      <c r="AC2148" s="130"/>
      <c r="AD2148" s="130"/>
      <c r="AE2148" s="130"/>
      <c r="AF2148" s="130"/>
      <c r="AG2148" s="130"/>
      <c r="AH2148" s="130"/>
      <c r="AI2148" s="130"/>
      <c r="AJ2148" s="130"/>
      <c r="AK2148" s="130"/>
      <c r="AL2148" s="130"/>
      <c r="AM2148" s="130"/>
    </row>
    <row r="2149" spans="1:39" ht="20.25" customHeight="1">
      <c r="A2149" s="132">
        <v>2148</v>
      </c>
      <c r="B2149" s="19" t="s">
        <v>6606</v>
      </c>
      <c r="C2149" s="250">
        <v>61103099000</v>
      </c>
      <c r="D2149" s="261" t="s">
        <v>2338</v>
      </c>
      <c r="E2149" s="143" t="str">
        <f t="shared" si="86"/>
        <v>Սվիտրեր</v>
      </c>
      <c r="F2149" s="16" t="s">
        <v>459</v>
      </c>
      <c r="G2149" s="144">
        <f>VLOOKUP(E2149,subcategory!A:B,2,0)</f>
        <v>88</v>
      </c>
      <c r="H2149" s="273" t="s">
        <v>20</v>
      </c>
      <c r="I2149" s="213" t="e">
        <f>VLOOKUP(H2149,gender!A:B,2,0)</f>
        <v>#N/A</v>
      </c>
      <c r="J2149" s="273">
        <v>320</v>
      </c>
      <c r="K2149" s="273">
        <v>320</v>
      </c>
      <c r="L2149" s="273">
        <v>1</v>
      </c>
      <c r="M2149" s="273" t="s">
        <v>2262</v>
      </c>
      <c r="N2149" s="144">
        <f>VLOOKUP(M2149,brand!A:B,2,0)</f>
        <v>823</v>
      </c>
      <c r="O2149" s="144"/>
      <c r="P2149" s="144" t="e">
        <f>VLOOKUP(O2149,country!A:B,2,0)</f>
        <v>#N/A</v>
      </c>
      <c r="Q2149" s="273" t="s">
        <v>436</v>
      </c>
      <c r="R2149" s="144" t="str">
        <f t="shared" si="87"/>
        <v>100% Պոլիեսթեր</v>
      </c>
      <c r="S2149" s="144" t="s">
        <v>7203</v>
      </c>
      <c r="T2149" s="144" t="e">
        <f>VLOOKUP(R2149,material!A:B,2,0)</f>
        <v>#N/A</v>
      </c>
      <c r="U2149" s="141" t="s">
        <v>7644</v>
      </c>
      <c r="V2149" s="141"/>
      <c r="W2149" s="273" t="s">
        <v>810</v>
      </c>
      <c r="X2149" s="141">
        <f>VLOOKUP(W2149,SIZE!A:B,2,0)</f>
        <v>122</v>
      </c>
      <c r="Y2149" s="141">
        <v>0</v>
      </c>
      <c r="Z2149" s="141" t="s">
        <v>1033</v>
      </c>
      <c r="AA2149" s="141">
        <f>VLOOKUP(Z2149,COLOR!A:B,2,0)</f>
        <v>20</v>
      </c>
      <c r="AB2149" s="130"/>
      <c r="AC2149" s="130"/>
      <c r="AD2149" s="130"/>
      <c r="AE2149" s="130"/>
      <c r="AF2149" s="130"/>
      <c r="AG2149" s="130"/>
      <c r="AH2149" s="130"/>
      <c r="AI2149" s="130"/>
      <c r="AJ2149" s="130"/>
      <c r="AK2149" s="130"/>
      <c r="AL2149" s="130"/>
      <c r="AM2149" s="130"/>
    </row>
    <row r="2150" spans="1:39" ht="20.25" customHeight="1">
      <c r="A2150" s="132">
        <v>2149</v>
      </c>
      <c r="B2150" s="19" t="s">
        <v>6607</v>
      </c>
      <c r="C2150" s="250">
        <v>62046239000</v>
      </c>
      <c r="D2150" s="260" t="s">
        <v>510</v>
      </c>
      <c r="E2150" s="143" t="str">
        <f t="shared" si="86"/>
        <v>Տաբատներ</v>
      </c>
      <c r="F2150" s="273" t="s">
        <v>7795</v>
      </c>
      <c r="G2150" s="144">
        <f>VLOOKUP(E2150,subcategory!A:B,2,0)</f>
        <v>93</v>
      </c>
      <c r="H2150" s="273" t="s">
        <v>20</v>
      </c>
      <c r="I2150" s="213" t="e">
        <f>VLOOKUP(H2150,gender!A:B,2,0)</f>
        <v>#N/A</v>
      </c>
      <c r="J2150" s="273">
        <v>232</v>
      </c>
      <c r="K2150" s="273">
        <v>232</v>
      </c>
      <c r="L2150" s="273">
        <v>1</v>
      </c>
      <c r="M2150" s="273" t="s">
        <v>2262</v>
      </c>
      <c r="N2150" s="144">
        <f>VLOOKUP(M2150,brand!A:B,2,0)</f>
        <v>823</v>
      </c>
      <c r="O2150" s="144"/>
      <c r="P2150" s="144" t="e">
        <f>VLOOKUP(O2150,country!A:B,2,0)</f>
        <v>#N/A</v>
      </c>
      <c r="Q2150" s="273" t="s">
        <v>436</v>
      </c>
      <c r="R2150" s="144" t="str">
        <f t="shared" si="87"/>
        <v>100% Բամբակ</v>
      </c>
      <c r="S2150" s="144" t="s">
        <v>7205</v>
      </c>
      <c r="T2150" s="144" t="e">
        <f>VLOOKUP(R2150,material!A:B,2,0)</f>
        <v>#N/A</v>
      </c>
      <c r="U2150" s="141" t="s">
        <v>7644</v>
      </c>
      <c r="V2150" s="141"/>
      <c r="W2150" s="273" t="s">
        <v>821</v>
      </c>
      <c r="X2150" s="141">
        <f>VLOOKUP(W2150,SIZE!A:B,2,0)</f>
        <v>3</v>
      </c>
      <c r="Y2150" s="141">
        <v>0</v>
      </c>
      <c r="Z2150" s="141" t="s">
        <v>1080</v>
      </c>
      <c r="AA2150" s="141">
        <f>VLOOKUP(Z2150,COLOR!A:B,2,0)</f>
        <v>13</v>
      </c>
      <c r="AB2150" s="130"/>
      <c r="AC2150" s="130"/>
      <c r="AD2150" s="130"/>
      <c r="AE2150" s="130"/>
      <c r="AF2150" s="130"/>
      <c r="AG2150" s="130"/>
      <c r="AH2150" s="130"/>
      <c r="AI2150" s="130"/>
      <c r="AJ2150" s="130"/>
      <c r="AK2150" s="130"/>
      <c r="AL2150" s="130"/>
      <c r="AM2150" s="130"/>
    </row>
    <row r="2151" spans="1:39" ht="20.25" customHeight="1">
      <c r="A2151" s="132">
        <v>2150</v>
      </c>
      <c r="B2151" s="19" t="s">
        <v>6608</v>
      </c>
      <c r="C2151" s="250">
        <v>62034231000</v>
      </c>
      <c r="D2151" s="261" t="s">
        <v>537</v>
      </c>
      <c r="E2151" s="143" t="str">
        <f t="shared" si="86"/>
        <v>Ջինսե Տաբատ</v>
      </c>
      <c r="F2151" s="273" t="s">
        <v>335</v>
      </c>
      <c r="G2151" s="144">
        <f>VLOOKUP(E2151,subcategory!A:B,2,0)</f>
        <v>87</v>
      </c>
      <c r="H2151" s="273" t="s">
        <v>10</v>
      </c>
      <c r="I2151" s="213" t="e">
        <f>VLOOKUP(H2151,gender!A:B,2,0)</f>
        <v>#N/A</v>
      </c>
      <c r="J2151" s="273">
        <v>596</v>
      </c>
      <c r="K2151" s="273">
        <v>596</v>
      </c>
      <c r="L2151" s="273">
        <v>1</v>
      </c>
      <c r="M2151" s="273" t="s">
        <v>2262</v>
      </c>
      <c r="N2151" s="144">
        <f>VLOOKUP(M2151,brand!A:B,2,0)</f>
        <v>823</v>
      </c>
      <c r="O2151" s="144"/>
      <c r="P2151" s="144" t="e">
        <f>VLOOKUP(O2151,country!A:B,2,0)</f>
        <v>#N/A</v>
      </c>
      <c r="Q2151" s="273" t="s">
        <v>436</v>
      </c>
      <c r="R2151" s="144" t="str">
        <f t="shared" si="87"/>
        <v>99% Բամբակ</v>
      </c>
      <c r="S2151" s="144" t="s">
        <v>7406</v>
      </c>
      <c r="T2151" s="144" t="e">
        <f>VLOOKUP(R2151,material!A:B,2,0)</f>
        <v>#N/A</v>
      </c>
      <c r="U2151" s="141" t="s">
        <v>7644</v>
      </c>
      <c r="V2151" s="141"/>
      <c r="W2151" s="273" t="s">
        <v>1020</v>
      </c>
      <c r="X2151" s="141">
        <f>VLOOKUP(W2151,SIZE!A:B,2,0)</f>
        <v>683</v>
      </c>
      <c r="Y2151" s="141">
        <v>0</v>
      </c>
      <c r="Z2151" s="141" t="s">
        <v>1033</v>
      </c>
      <c r="AA2151" s="141">
        <f>VLOOKUP(Z2151,COLOR!A:B,2,0)</f>
        <v>20</v>
      </c>
      <c r="AB2151" s="130"/>
      <c r="AC2151" s="130"/>
      <c r="AD2151" s="130"/>
      <c r="AE2151" s="130"/>
      <c r="AF2151" s="130"/>
      <c r="AG2151" s="130"/>
      <c r="AH2151" s="130"/>
      <c r="AI2151" s="130"/>
      <c r="AJ2151" s="130"/>
      <c r="AK2151" s="130"/>
      <c r="AL2151" s="130"/>
      <c r="AM2151" s="130"/>
    </row>
    <row r="2152" spans="1:39" ht="20.25" customHeight="1">
      <c r="A2152" s="132">
        <v>2151</v>
      </c>
      <c r="B2152" s="19" t="s">
        <v>6609</v>
      </c>
      <c r="C2152" s="250">
        <v>62024000090</v>
      </c>
      <c r="D2152" s="261" t="s">
        <v>7010</v>
      </c>
      <c r="E2152" s="143" t="str">
        <f t="shared" si="86"/>
        <v>Թրենչ</v>
      </c>
      <c r="F2152" s="273" t="s">
        <v>7134</v>
      </c>
      <c r="G2152" s="144">
        <f>VLOOKUP(E2152,subcategory!A:B,2,0)</f>
        <v>405</v>
      </c>
      <c r="H2152" s="273" t="s">
        <v>20</v>
      </c>
      <c r="I2152" s="213" t="e">
        <f>VLOOKUP(H2152,gender!A:B,2,0)</f>
        <v>#N/A</v>
      </c>
      <c r="J2152" s="273">
        <v>392</v>
      </c>
      <c r="K2152" s="273">
        <v>392</v>
      </c>
      <c r="L2152" s="273">
        <v>1</v>
      </c>
      <c r="M2152" s="273" t="s">
        <v>2262</v>
      </c>
      <c r="N2152" s="144">
        <f>VLOOKUP(M2152,brand!A:B,2,0)</f>
        <v>823</v>
      </c>
      <c r="O2152" s="144"/>
      <c r="P2152" s="144" t="e">
        <f>VLOOKUP(O2152,country!A:B,2,0)</f>
        <v>#N/A</v>
      </c>
      <c r="Q2152" s="273" t="s">
        <v>7193</v>
      </c>
      <c r="R2152" s="144" t="str">
        <f t="shared" si="87"/>
        <v>100% Պոլիեսթեր</v>
      </c>
      <c r="S2152" s="144" t="s">
        <v>7203</v>
      </c>
      <c r="T2152" s="144" t="e">
        <f>VLOOKUP(R2152,material!A:B,2,0)</f>
        <v>#N/A</v>
      </c>
      <c r="U2152" s="141" t="s">
        <v>7644</v>
      </c>
      <c r="V2152" s="141"/>
      <c r="W2152" s="273" t="s">
        <v>810</v>
      </c>
      <c r="X2152" s="141">
        <f>VLOOKUP(W2152,SIZE!A:B,2,0)</f>
        <v>122</v>
      </c>
      <c r="Y2152" s="141">
        <v>0</v>
      </c>
      <c r="Z2152" s="141" t="s">
        <v>2101</v>
      </c>
      <c r="AA2152" s="141" t="e">
        <f>VLOOKUP(Z2152,COLOR!A:B,2,0)</f>
        <v>#N/A</v>
      </c>
      <c r="AB2152" s="130"/>
      <c r="AC2152" s="130"/>
      <c r="AD2152" s="130"/>
      <c r="AE2152" s="130"/>
      <c r="AF2152" s="130"/>
      <c r="AG2152" s="130"/>
      <c r="AH2152" s="130"/>
      <c r="AI2152" s="130"/>
      <c r="AJ2152" s="130"/>
      <c r="AK2152" s="130"/>
      <c r="AL2152" s="130"/>
      <c r="AM2152" s="130"/>
    </row>
    <row r="2153" spans="1:39" ht="20.25" customHeight="1">
      <c r="A2153" s="132">
        <v>2152</v>
      </c>
      <c r="B2153" s="19" t="s">
        <v>6610</v>
      </c>
      <c r="C2153" s="252">
        <v>62024000090</v>
      </c>
      <c r="D2153" s="260" t="s">
        <v>6809</v>
      </c>
      <c r="E2153" s="143" t="str">
        <f t="shared" si="86"/>
        <v>Բաճկոն</v>
      </c>
      <c r="F2153" s="273" t="s">
        <v>62</v>
      </c>
      <c r="G2153" s="144">
        <f>VLOOKUP(E2153,subcategory!A:B,2,0)</f>
        <v>14</v>
      </c>
      <c r="H2153" s="273" t="s">
        <v>20</v>
      </c>
      <c r="I2153" s="213" t="e">
        <f>VLOOKUP(H2153,gender!A:B,2,0)</f>
        <v>#N/A</v>
      </c>
      <c r="J2153" s="273">
        <v>488</v>
      </c>
      <c r="K2153" s="273">
        <v>488</v>
      </c>
      <c r="L2153" s="273">
        <v>1</v>
      </c>
      <c r="M2153" s="273" t="s">
        <v>2262</v>
      </c>
      <c r="N2153" s="144">
        <f>VLOOKUP(M2153,brand!A:B,2,0)</f>
        <v>823</v>
      </c>
      <c r="O2153" s="144"/>
      <c r="P2153" s="144" t="e">
        <f>VLOOKUP(O2153,country!A:B,2,0)</f>
        <v>#N/A</v>
      </c>
      <c r="Q2153" s="273" t="s">
        <v>7193</v>
      </c>
      <c r="R2153" s="144" t="str">
        <f t="shared" si="87"/>
        <v>100% Նիլոն</v>
      </c>
      <c r="S2153" s="144" t="s">
        <v>7343</v>
      </c>
      <c r="T2153" s="144" t="e">
        <f>VLOOKUP(R2153,material!A:B,2,0)</f>
        <v>#N/A</v>
      </c>
      <c r="U2153" s="141" t="s">
        <v>7644</v>
      </c>
      <c r="V2153" s="141"/>
      <c r="W2153" s="273" t="s">
        <v>810</v>
      </c>
      <c r="X2153" s="141">
        <f>VLOOKUP(W2153,SIZE!A:B,2,0)</f>
        <v>122</v>
      </c>
      <c r="Y2153" s="141">
        <v>0</v>
      </c>
      <c r="Z2153" s="141" t="s">
        <v>2042</v>
      </c>
      <c r="AA2153" s="141" t="e">
        <f>VLOOKUP(Z2153,COLOR!A:B,2,0)</f>
        <v>#N/A</v>
      </c>
      <c r="AB2153" s="130"/>
      <c r="AC2153" s="130"/>
      <c r="AD2153" s="130"/>
      <c r="AE2153" s="130"/>
      <c r="AF2153" s="130"/>
      <c r="AG2153" s="130"/>
      <c r="AH2153" s="130"/>
      <c r="AI2153" s="130"/>
      <c r="AJ2153" s="130"/>
      <c r="AK2153" s="130"/>
      <c r="AL2153" s="130"/>
      <c r="AM2153" s="130"/>
    </row>
    <row r="2154" spans="1:39" ht="20.25" customHeight="1">
      <c r="A2154" s="132">
        <v>2153</v>
      </c>
      <c r="B2154" s="19" t="s">
        <v>6611</v>
      </c>
      <c r="C2154" s="250">
        <v>62034235000</v>
      </c>
      <c r="D2154" s="261" t="s">
        <v>548</v>
      </c>
      <c r="E2154" s="143" t="str">
        <f t="shared" si="86"/>
        <v>Տաբատներ</v>
      </c>
      <c r="F2154" s="273" t="s">
        <v>7795</v>
      </c>
      <c r="G2154" s="144">
        <f>VLOOKUP(E2154,subcategory!A:B,2,0)</f>
        <v>93</v>
      </c>
      <c r="H2154" s="273" t="s">
        <v>10</v>
      </c>
      <c r="I2154" s="213" t="e">
        <f>VLOOKUP(H2154,gender!A:B,2,0)</f>
        <v>#N/A</v>
      </c>
      <c r="J2154" s="273">
        <v>448</v>
      </c>
      <c r="K2154" s="273">
        <v>448</v>
      </c>
      <c r="L2154" s="273">
        <v>1</v>
      </c>
      <c r="M2154" s="273" t="s">
        <v>2262</v>
      </c>
      <c r="N2154" s="144">
        <f>VLOOKUP(M2154,brand!A:B,2,0)</f>
        <v>823</v>
      </c>
      <c r="O2154" s="144"/>
      <c r="P2154" s="144" t="e">
        <f>VLOOKUP(O2154,country!A:B,2,0)</f>
        <v>#N/A</v>
      </c>
      <c r="Q2154" s="273" t="s">
        <v>436</v>
      </c>
      <c r="R2154" s="144" t="str">
        <f t="shared" si="87"/>
        <v>86% Բամբակ 14% Պոլիեսթեր</v>
      </c>
      <c r="S2154" s="144" t="s">
        <v>7590</v>
      </c>
      <c r="T2154" s="144" t="e">
        <f>VLOOKUP(R2154,material!A:B,2,0)</f>
        <v>#N/A</v>
      </c>
      <c r="U2154" s="141" t="s">
        <v>7644</v>
      </c>
      <c r="V2154" s="141"/>
      <c r="W2154" s="273" t="s">
        <v>810</v>
      </c>
      <c r="X2154" s="141">
        <f>VLOOKUP(W2154,SIZE!A:B,2,0)</f>
        <v>122</v>
      </c>
      <c r="Y2154" s="141">
        <v>0</v>
      </c>
      <c r="Z2154" s="141" t="s">
        <v>1033</v>
      </c>
      <c r="AA2154" s="141">
        <f>VLOOKUP(Z2154,COLOR!A:B,2,0)</f>
        <v>20</v>
      </c>
      <c r="AB2154" s="130"/>
      <c r="AC2154" s="130"/>
      <c r="AD2154" s="130"/>
      <c r="AE2154" s="130"/>
      <c r="AF2154" s="130"/>
      <c r="AG2154" s="130"/>
      <c r="AH2154" s="130"/>
      <c r="AI2154" s="130"/>
      <c r="AJ2154" s="130"/>
      <c r="AK2154" s="130"/>
      <c r="AL2154" s="130"/>
      <c r="AM2154" s="130"/>
    </row>
    <row r="2155" spans="1:39" ht="20.25" customHeight="1">
      <c r="A2155" s="132">
        <v>2154</v>
      </c>
      <c r="B2155" s="19" t="s">
        <v>6612</v>
      </c>
      <c r="C2155" s="250">
        <v>61045300000</v>
      </c>
      <c r="D2155" s="261" t="s">
        <v>495</v>
      </c>
      <c r="E2155" s="143" t="str">
        <f t="shared" si="86"/>
        <v>Կիսաշրջազգեստ</v>
      </c>
      <c r="F2155" s="273" t="s">
        <v>50</v>
      </c>
      <c r="G2155" s="144">
        <f>VLOOKUP(E2155,subcategory!A:B,2,0)</f>
        <v>53</v>
      </c>
      <c r="H2155" s="273" t="s">
        <v>20</v>
      </c>
      <c r="I2155" s="213" t="e">
        <f>VLOOKUP(H2155,gender!A:B,2,0)</f>
        <v>#N/A</v>
      </c>
      <c r="J2155" s="273">
        <v>206</v>
      </c>
      <c r="K2155" s="273">
        <v>206</v>
      </c>
      <c r="L2155" s="273">
        <v>1</v>
      </c>
      <c r="M2155" s="273" t="s">
        <v>2262</v>
      </c>
      <c r="N2155" s="144">
        <f>VLOOKUP(M2155,brand!A:B,2,0)</f>
        <v>823</v>
      </c>
      <c r="O2155" s="144"/>
      <c r="P2155" s="144" t="e">
        <f>VLOOKUP(O2155,country!A:B,2,0)</f>
        <v>#N/A</v>
      </c>
      <c r="Q2155" s="273" t="s">
        <v>3915</v>
      </c>
      <c r="R2155" s="144" t="str">
        <f t="shared" si="87"/>
        <v>100% Պոլիեսթեր</v>
      </c>
      <c r="S2155" s="144" t="s">
        <v>7203</v>
      </c>
      <c r="T2155" s="144" t="e">
        <f>VLOOKUP(R2155,material!A:B,2,0)</f>
        <v>#N/A</v>
      </c>
      <c r="U2155" s="141" t="s">
        <v>7644</v>
      </c>
      <c r="V2155" s="141"/>
      <c r="W2155" s="273">
        <v>34</v>
      </c>
      <c r="X2155" s="141">
        <f>VLOOKUP(W2155,SIZE!A:B,2,0)</f>
        <v>41</v>
      </c>
      <c r="Y2155" s="141">
        <v>0</v>
      </c>
      <c r="Z2155" s="141" t="s">
        <v>1033</v>
      </c>
      <c r="AA2155" s="141">
        <f>VLOOKUP(Z2155,COLOR!A:B,2,0)</f>
        <v>20</v>
      </c>
      <c r="AB2155" s="130"/>
      <c r="AC2155" s="130"/>
      <c r="AD2155" s="130"/>
      <c r="AE2155" s="130"/>
      <c r="AF2155" s="130"/>
      <c r="AG2155" s="130"/>
      <c r="AH2155" s="130"/>
      <c r="AI2155" s="130"/>
      <c r="AJ2155" s="130"/>
      <c r="AK2155" s="130"/>
      <c r="AL2155" s="130"/>
      <c r="AM2155" s="130"/>
    </row>
    <row r="2156" spans="1:39" ht="20.25" customHeight="1">
      <c r="A2156" s="132">
        <v>2155</v>
      </c>
      <c r="B2156" s="19" t="s">
        <v>6613</v>
      </c>
      <c r="C2156" s="250">
        <v>61103091000</v>
      </c>
      <c r="D2156" s="261" t="s">
        <v>7088</v>
      </c>
      <c r="E2156" s="143" t="str">
        <f t="shared" si="86"/>
        <v>Կարդիգան</v>
      </c>
      <c r="F2156" s="273" t="s">
        <v>328</v>
      </c>
      <c r="G2156" s="144">
        <f>VLOOKUP(E2156,subcategory!A:B,2,0)</f>
        <v>89</v>
      </c>
      <c r="H2156" s="273" t="s">
        <v>10</v>
      </c>
      <c r="I2156" s="213" t="e">
        <f>VLOOKUP(H2156,gender!A:B,2,0)</f>
        <v>#N/A</v>
      </c>
      <c r="J2156" s="273">
        <v>804</v>
      </c>
      <c r="K2156" s="273">
        <v>804</v>
      </c>
      <c r="L2156" s="273">
        <v>1</v>
      </c>
      <c r="M2156" s="273" t="s">
        <v>2262</v>
      </c>
      <c r="N2156" s="144">
        <f>VLOOKUP(M2156,brand!A:B,2,0)</f>
        <v>823</v>
      </c>
      <c r="O2156" s="144"/>
      <c r="P2156" s="144" t="e">
        <f>VLOOKUP(O2156,country!A:B,2,0)</f>
        <v>#N/A</v>
      </c>
      <c r="Q2156" s="273" t="s">
        <v>436</v>
      </c>
      <c r="R2156" s="144" t="str">
        <f t="shared" si="87"/>
        <v>80% Պոլիեսթեր 18% Վիսկոզ</v>
      </c>
      <c r="S2156" s="144" t="s">
        <v>7591</v>
      </c>
      <c r="T2156" s="144" t="e">
        <f>VLOOKUP(R2156,material!A:B,2,0)</f>
        <v>#N/A</v>
      </c>
      <c r="U2156" s="141" t="s">
        <v>7644</v>
      </c>
      <c r="V2156" s="141"/>
      <c r="W2156" s="273" t="s">
        <v>858</v>
      </c>
      <c r="X2156" s="141">
        <f>VLOOKUP(W2156,SIZE!A:B,2,0)</f>
        <v>1</v>
      </c>
      <c r="Y2156" s="141">
        <v>0</v>
      </c>
      <c r="Z2156" s="141" t="s">
        <v>1061</v>
      </c>
      <c r="AA2156" s="141">
        <f>VLOOKUP(Z2156,COLOR!A:B,2,0)</f>
        <v>4</v>
      </c>
      <c r="AB2156" s="130"/>
      <c r="AC2156" s="130"/>
      <c r="AD2156" s="130"/>
      <c r="AE2156" s="130"/>
      <c r="AF2156" s="130"/>
      <c r="AG2156" s="130"/>
      <c r="AH2156" s="130"/>
      <c r="AI2156" s="130"/>
      <c r="AJ2156" s="130"/>
      <c r="AK2156" s="130"/>
      <c r="AL2156" s="130"/>
      <c r="AM2156" s="130"/>
    </row>
    <row r="2157" spans="1:39" ht="20.25" customHeight="1">
      <c r="A2157" s="132">
        <v>2156</v>
      </c>
      <c r="B2157" s="19" t="s">
        <v>6614</v>
      </c>
      <c r="C2157" s="250">
        <v>61103099000</v>
      </c>
      <c r="D2157" s="261" t="s">
        <v>6936</v>
      </c>
      <c r="E2157" s="143" t="str">
        <f t="shared" si="86"/>
        <v>Սվիտրեր</v>
      </c>
      <c r="F2157" s="16" t="s">
        <v>459</v>
      </c>
      <c r="G2157" s="144">
        <f>VLOOKUP(E2157,subcategory!A:B,2,0)</f>
        <v>88</v>
      </c>
      <c r="H2157" s="273" t="s">
        <v>20</v>
      </c>
      <c r="I2157" s="213" t="e">
        <f>VLOOKUP(H2157,gender!A:B,2,0)</f>
        <v>#N/A</v>
      </c>
      <c r="J2157" s="273">
        <v>346</v>
      </c>
      <c r="K2157" s="273">
        <v>346</v>
      </c>
      <c r="L2157" s="273">
        <v>1</v>
      </c>
      <c r="M2157" s="273" t="s">
        <v>2262</v>
      </c>
      <c r="N2157" s="144">
        <f>VLOOKUP(M2157,brand!A:B,2,0)</f>
        <v>823</v>
      </c>
      <c r="O2157" s="144"/>
      <c r="P2157" s="144" t="e">
        <f>VLOOKUP(O2157,country!A:B,2,0)</f>
        <v>#N/A</v>
      </c>
      <c r="Q2157" s="273" t="s">
        <v>440</v>
      </c>
      <c r="R2157" s="144" t="str">
        <f t="shared" si="87"/>
        <v>100% Ակրիլ</v>
      </c>
      <c r="S2157" s="144" t="s">
        <v>7204</v>
      </c>
      <c r="T2157" s="144" t="e">
        <f>VLOOKUP(R2157,material!A:B,2,0)</f>
        <v>#N/A</v>
      </c>
      <c r="U2157" s="141" t="s">
        <v>7644</v>
      </c>
      <c r="V2157" s="141"/>
      <c r="W2157" s="273" t="s">
        <v>858</v>
      </c>
      <c r="X2157" s="141">
        <f>VLOOKUP(W2157,SIZE!A:B,2,0)</f>
        <v>1</v>
      </c>
      <c r="Y2157" s="141">
        <v>0</v>
      </c>
      <c r="Z2157" s="141" t="s">
        <v>2101</v>
      </c>
      <c r="AA2157" s="141" t="e">
        <f>VLOOKUP(Z2157,COLOR!A:B,2,0)</f>
        <v>#N/A</v>
      </c>
      <c r="AB2157" s="130"/>
      <c r="AC2157" s="130"/>
      <c r="AD2157" s="130"/>
      <c r="AE2157" s="130"/>
      <c r="AF2157" s="130"/>
      <c r="AG2157" s="130"/>
      <c r="AH2157" s="130"/>
      <c r="AI2157" s="130"/>
      <c r="AJ2157" s="130"/>
      <c r="AK2157" s="130"/>
      <c r="AL2157" s="130"/>
      <c r="AM2157" s="130"/>
    </row>
    <row r="2158" spans="1:39" ht="20.25" customHeight="1">
      <c r="A2158" s="132">
        <v>2157</v>
      </c>
      <c r="B2158" s="19" t="s">
        <v>6615</v>
      </c>
      <c r="C2158" s="250">
        <v>62034319000</v>
      </c>
      <c r="D2158" s="261" t="s">
        <v>6788</v>
      </c>
      <c r="E2158" s="143" t="str">
        <f t="shared" si="86"/>
        <v>Տաբատներ</v>
      </c>
      <c r="F2158" s="273" t="s">
        <v>7795</v>
      </c>
      <c r="G2158" s="144">
        <f>VLOOKUP(E2158,subcategory!A:B,2,0)</f>
        <v>93</v>
      </c>
      <c r="H2158" s="273" t="s">
        <v>10</v>
      </c>
      <c r="I2158" s="213" t="e">
        <f>VLOOKUP(H2158,gender!A:B,2,0)</f>
        <v>#N/A</v>
      </c>
      <c r="J2158" s="273">
        <v>436</v>
      </c>
      <c r="K2158" s="273">
        <v>436</v>
      </c>
      <c r="L2158" s="273">
        <v>1</v>
      </c>
      <c r="M2158" s="273" t="s">
        <v>2262</v>
      </c>
      <c r="N2158" s="144">
        <f>VLOOKUP(M2158,brand!A:B,2,0)</f>
        <v>823</v>
      </c>
      <c r="O2158" s="144"/>
      <c r="P2158" s="144" t="e">
        <f>VLOOKUP(O2158,country!A:B,2,0)</f>
        <v>#N/A</v>
      </c>
      <c r="Q2158" s="273" t="s">
        <v>436</v>
      </c>
      <c r="R2158" s="144" t="str">
        <f t="shared" si="87"/>
        <v>66% Պոլիեսթեր 33% Վիսկոզ</v>
      </c>
      <c r="S2158" s="144" t="s">
        <v>7592</v>
      </c>
      <c r="T2158" s="144" t="e">
        <f>VLOOKUP(R2158,material!A:B,2,0)</f>
        <v>#N/A</v>
      </c>
      <c r="U2158" s="141" t="s">
        <v>7644</v>
      </c>
      <c r="V2158" s="141"/>
      <c r="W2158" s="273">
        <v>32</v>
      </c>
      <c r="X2158" s="141">
        <f>VLOOKUP(W2158,SIZE!A:B,2,0)</f>
        <v>31</v>
      </c>
      <c r="Y2158" s="141">
        <v>0</v>
      </c>
      <c r="Z2158" s="141" t="s">
        <v>7792</v>
      </c>
      <c r="AA2158" s="141" t="e">
        <f>VLOOKUP(Z2158,COLOR!A:B,2,0)</f>
        <v>#N/A</v>
      </c>
      <c r="AB2158" s="130"/>
      <c r="AC2158" s="130"/>
      <c r="AD2158" s="130"/>
      <c r="AE2158" s="130"/>
      <c r="AF2158" s="130"/>
      <c r="AG2158" s="130"/>
      <c r="AH2158" s="130"/>
      <c r="AI2158" s="130"/>
      <c r="AJ2158" s="130"/>
      <c r="AK2158" s="130"/>
      <c r="AL2158" s="130"/>
      <c r="AM2158" s="130"/>
    </row>
    <row r="2159" spans="1:39" ht="20.25" customHeight="1">
      <c r="A2159" s="132">
        <v>2158</v>
      </c>
      <c r="B2159" s="19" t="s">
        <v>6616</v>
      </c>
      <c r="C2159" s="250">
        <v>62046231000</v>
      </c>
      <c r="D2159" s="261" t="s">
        <v>603</v>
      </c>
      <c r="E2159" s="143" t="str">
        <f t="shared" si="86"/>
        <v>Ջինսե Տաբատ</v>
      </c>
      <c r="F2159" s="273" t="s">
        <v>335</v>
      </c>
      <c r="G2159" s="144">
        <f>VLOOKUP(E2159,subcategory!A:B,2,0)</f>
        <v>87</v>
      </c>
      <c r="H2159" s="273" t="s">
        <v>20</v>
      </c>
      <c r="I2159" s="213" t="e">
        <f>VLOOKUP(H2159,gender!A:B,2,0)</f>
        <v>#N/A</v>
      </c>
      <c r="J2159" s="273">
        <v>710</v>
      </c>
      <c r="K2159" s="273">
        <v>710</v>
      </c>
      <c r="L2159" s="273">
        <v>1</v>
      </c>
      <c r="M2159" s="273" t="s">
        <v>2262</v>
      </c>
      <c r="N2159" s="144">
        <f>VLOOKUP(M2159,brand!A:B,2,0)</f>
        <v>823</v>
      </c>
      <c r="O2159" s="144"/>
      <c r="P2159" s="144" t="e">
        <f>VLOOKUP(O2159,country!A:B,2,0)</f>
        <v>#N/A</v>
      </c>
      <c r="Q2159" s="273" t="s">
        <v>440</v>
      </c>
      <c r="R2159" s="144" t="str">
        <f t="shared" si="87"/>
        <v>100% Բամբակ</v>
      </c>
      <c r="S2159" s="144" t="s">
        <v>7205</v>
      </c>
      <c r="T2159" s="144" t="e">
        <f>VLOOKUP(R2159,material!A:B,2,0)</f>
        <v>#N/A</v>
      </c>
      <c r="U2159" s="141" t="s">
        <v>7644</v>
      </c>
      <c r="V2159" s="141"/>
      <c r="W2159" s="273">
        <v>44</v>
      </c>
      <c r="X2159" s="141">
        <f>VLOOKUP(W2159,SIZE!A:B,2,0)</f>
        <v>95</v>
      </c>
      <c r="Y2159" s="141">
        <v>0</v>
      </c>
      <c r="Z2159" s="141" t="s">
        <v>1033</v>
      </c>
      <c r="AA2159" s="141">
        <f>VLOOKUP(Z2159,COLOR!A:B,2,0)</f>
        <v>20</v>
      </c>
      <c r="AB2159" s="130"/>
      <c r="AC2159" s="130"/>
      <c r="AD2159" s="130"/>
      <c r="AE2159" s="130"/>
      <c r="AF2159" s="130"/>
      <c r="AG2159" s="130"/>
      <c r="AH2159" s="130"/>
      <c r="AI2159" s="130"/>
      <c r="AJ2159" s="130"/>
      <c r="AK2159" s="130"/>
      <c r="AL2159" s="130"/>
      <c r="AM2159" s="130"/>
    </row>
    <row r="2160" spans="1:39" ht="20.25" customHeight="1">
      <c r="A2160" s="132">
        <v>2159</v>
      </c>
      <c r="B2160" s="19" t="s">
        <v>6617</v>
      </c>
      <c r="C2160" s="252">
        <v>62024000090</v>
      </c>
      <c r="D2160" s="260" t="s">
        <v>6809</v>
      </c>
      <c r="E2160" s="143" t="str">
        <f t="shared" si="86"/>
        <v>Բաճկոն</v>
      </c>
      <c r="F2160" s="273" t="s">
        <v>62</v>
      </c>
      <c r="G2160" s="144">
        <f>VLOOKUP(E2160,subcategory!A:B,2,0)</f>
        <v>14</v>
      </c>
      <c r="H2160" s="273" t="s">
        <v>20</v>
      </c>
      <c r="I2160" s="213" t="e">
        <f>VLOOKUP(H2160,gender!A:B,2,0)</f>
        <v>#N/A</v>
      </c>
      <c r="J2160" s="273">
        <v>418</v>
      </c>
      <c r="K2160" s="273">
        <v>418</v>
      </c>
      <c r="L2160" s="273">
        <v>1</v>
      </c>
      <c r="M2160" s="273" t="s">
        <v>2262</v>
      </c>
      <c r="N2160" s="144">
        <f>VLOOKUP(M2160,brand!A:B,2,0)</f>
        <v>823</v>
      </c>
      <c r="O2160" s="144"/>
      <c r="P2160" s="144" t="e">
        <f>VLOOKUP(O2160,country!A:B,2,0)</f>
        <v>#N/A</v>
      </c>
      <c r="Q2160" s="273" t="s">
        <v>3915</v>
      </c>
      <c r="R2160" s="144" t="str">
        <f t="shared" si="87"/>
        <v>100% Պոլիեսթեր</v>
      </c>
      <c r="S2160" s="144" t="s">
        <v>7203</v>
      </c>
      <c r="T2160" s="144" t="e">
        <f>VLOOKUP(R2160,material!A:B,2,0)</f>
        <v>#N/A</v>
      </c>
      <c r="U2160" s="141" t="s">
        <v>7644</v>
      </c>
      <c r="V2160" s="141"/>
      <c r="W2160" s="273" t="s">
        <v>825</v>
      </c>
      <c r="X2160" s="141">
        <f>VLOOKUP(W2160,SIZE!A:B,2,0)</f>
        <v>119</v>
      </c>
      <c r="Y2160" s="141">
        <v>0</v>
      </c>
      <c r="Z2160" s="141" t="s">
        <v>2101</v>
      </c>
      <c r="AA2160" s="141" t="e">
        <f>VLOOKUP(Z2160,COLOR!A:B,2,0)</f>
        <v>#N/A</v>
      </c>
      <c r="AB2160" s="130"/>
      <c r="AC2160" s="130"/>
      <c r="AD2160" s="130"/>
      <c r="AE2160" s="130"/>
      <c r="AF2160" s="130"/>
      <c r="AG2160" s="130"/>
      <c r="AH2160" s="130"/>
      <c r="AI2160" s="130"/>
      <c r="AJ2160" s="130"/>
      <c r="AK2160" s="130"/>
      <c r="AL2160" s="130"/>
      <c r="AM2160" s="130"/>
    </row>
    <row r="2161" spans="1:39" ht="20.25" customHeight="1">
      <c r="A2161" s="132">
        <v>2160</v>
      </c>
      <c r="B2161" s="19" t="s">
        <v>6618</v>
      </c>
      <c r="C2161" s="250">
        <v>62046231000</v>
      </c>
      <c r="D2161" s="261" t="s">
        <v>603</v>
      </c>
      <c r="E2161" s="143" t="str">
        <f t="shared" si="86"/>
        <v>Ջինսե Տաբատ</v>
      </c>
      <c r="F2161" s="273" t="s">
        <v>335</v>
      </c>
      <c r="G2161" s="144">
        <f>VLOOKUP(E2161,subcategory!A:B,2,0)</f>
        <v>87</v>
      </c>
      <c r="H2161" s="273" t="s">
        <v>20</v>
      </c>
      <c r="I2161" s="213" t="e">
        <f>VLOOKUP(H2161,gender!A:B,2,0)</f>
        <v>#N/A</v>
      </c>
      <c r="J2161" s="273">
        <v>566</v>
      </c>
      <c r="K2161" s="273">
        <v>566</v>
      </c>
      <c r="L2161" s="273">
        <v>1</v>
      </c>
      <c r="M2161" s="273" t="s">
        <v>2262</v>
      </c>
      <c r="N2161" s="144">
        <f>VLOOKUP(M2161,brand!A:B,2,0)</f>
        <v>823</v>
      </c>
      <c r="O2161" s="144"/>
      <c r="P2161" s="144" t="e">
        <f>VLOOKUP(O2161,country!A:B,2,0)</f>
        <v>#N/A</v>
      </c>
      <c r="Q2161" s="273" t="s">
        <v>440</v>
      </c>
      <c r="R2161" s="144" t="str">
        <f t="shared" si="87"/>
        <v>100% Բամբակ</v>
      </c>
      <c r="S2161" s="144" t="s">
        <v>7205</v>
      </c>
      <c r="T2161" s="144" t="e">
        <f>VLOOKUP(R2161,material!A:B,2,0)</f>
        <v>#N/A</v>
      </c>
      <c r="U2161" s="141" t="s">
        <v>7644</v>
      </c>
      <c r="V2161" s="141"/>
      <c r="W2161" s="273">
        <v>36</v>
      </c>
      <c r="X2161" s="141">
        <f>VLOOKUP(W2161,SIZE!A:B,2,0)</f>
        <v>52</v>
      </c>
      <c r="Y2161" s="141">
        <v>0</v>
      </c>
      <c r="Z2161" s="141" t="s">
        <v>1057</v>
      </c>
      <c r="AA2161" s="141">
        <f>VLOOKUP(Z2161,COLOR!A:B,2,0)</f>
        <v>5</v>
      </c>
      <c r="AB2161" s="130"/>
      <c r="AC2161" s="130"/>
      <c r="AD2161" s="130"/>
      <c r="AE2161" s="130"/>
      <c r="AF2161" s="130"/>
      <c r="AG2161" s="130"/>
      <c r="AH2161" s="130"/>
      <c r="AI2161" s="130"/>
      <c r="AJ2161" s="130"/>
      <c r="AK2161" s="130"/>
      <c r="AL2161" s="130"/>
      <c r="AM2161" s="130"/>
    </row>
    <row r="2162" spans="1:39" ht="20.25" customHeight="1">
      <c r="A2162" s="132">
        <v>2161</v>
      </c>
      <c r="B2162" s="19" t="s">
        <v>6619</v>
      </c>
      <c r="C2162" s="250">
        <v>62046231000</v>
      </c>
      <c r="D2162" s="261" t="s">
        <v>603</v>
      </c>
      <c r="E2162" s="143" t="str">
        <f t="shared" si="86"/>
        <v>Ջինսե Տաբատ</v>
      </c>
      <c r="F2162" s="273" t="s">
        <v>335</v>
      </c>
      <c r="G2162" s="144">
        <f>VLOOKUP(E2162,subcategory!A:B,2,0)</f>
        <v>87</v>
      </c>
      <c r="H2162" s="273" t="s">
        <v>20</v>
      </c>
      <c r="I2162" s="213" t="e">
        <f>VLOOKUP(H2162,gender!A:B,2,0)</f>
        <v>#N/A</v>
      </c>
      <c r="J2162" s="273">
        <v>630</v>
      </c>
      <c r="K2162" s="273">
        <v>630</v>
      </c>
      <c r="L2162" s="273">
        <v>1</v>
      </c>
      <c r="M2162" s="273" t="s">
        <v>2262</v>
      </c>
      <c r="N2162" s="144">
        <f>VLOOKUP(M2162,brand!A:B,2,0)</f>
        <v>823</v>
      </c>
      <c r="O2162" s="144"/>
      <c r="P2162" s="144" t="e">
        <f>VLOOKUP(O2162,country!A:B,2,0)</f>
        <v>#N/A</v>
      </c>
      <c r="Q2162" s="273" t="s">
        <v>440</v>
      </c>
      <c r="R2162" s="144" t="str">
        <f t="shared" si="87"/>
        <v>100% Բամբակ</v>
      </c>
      <c r="S2162" s="144" t="s">
        <v>7205</v>
      </c>
      <c r="T2162" s="144" t="e">
        <f>VLOOKUP(R2162,material!A:B,2,0)</f>
        <v>#N/A</v>
      </c>
      <c r="U2162" s="141" t="s">
        <v>7644</v>
      </c>
      <c r="V2162" s="141"/>
      <c r="W2162" s="273">
        <v>42</v>
      </c>
      <c r="X2162" s="141">
        <f>VLOOKUP(W2162,SIZE!A:B,2,0)</f>
        <v>88</v>
      </c>
      <c r="Y2162" s="141">
        <v>0</v>
      </c>
      <c r="Z2162" s="141" t="s">
        <v>7792</v>
      </c>
      <c r="AA2162" s="141" t="e">
        <f>VLOOKUP(Z2162,COLOR!A:B,2,0)</f>
        <v>#N/A</v>
      </c>
      <c r="AB2162" s="130"/>
      <c r="AC2162" s="130"/>
      <c r="AD2162" s="130"/>
      <c r="AE2162" s="130"/>
      <c r="AF2162" s="130"/>
      <c r="AG2162" s="130"/>
      <c r="AH2162" s="130"/>
      <c r="AI2162" s="130"/>
      <c r="AJ2162" s="130"/>
      <c r="AK2162" s="130"/>
      <c r="AL2162" s="130"/>
      <c r="AM2162" s="130"/>
    </row>
    <row r="2163" spans="1:39" ht="20.25" customHeight="1">
      <c r="A2163" s="132">
        <v>2162</v>
      </c>
      <c r="B2163" s="19" t="s">
        <v>6620</v>
      </c>
      <c r="C2163" s="250">
        <v>62034319000</v>
      </c>
      <c r="D2163" s="261" t="s">
        <v>6788</v>
      </c>
      <c r="E2163" s="143" t="str">
        <f t="shared" si="86"/>
        <v>Տաբատներ</v>
      </c>
      <c r="F2163" s="273" t="s">
        <v>7795</v>
      </c>
      <c r="G2163" s="144">
        <f>VLOOKUP(E2163,subcategory!A:B,2,0)</f>
        <v>93</v>
      </c>
      <c r="H2163" s="273" t="s">
        <v>10</v>
      </c>
      <c r="I2163" s="213" t="e">
        <f>VLOOKUP(H2163,gender!A:B,2,0)</f>
        <v>#N/A</v>
      </c>
      <c r="J2163" s="273">
        <v>508</v>
      </c>
      <c r="K2163" s="273">
        <v>508</v>
      </c>
      <c r="L2163" s="273">
        <v>1</v>
      </c>
      <c r="M2163" s="273" t="s">
        <v>2262</v>
      </c>
      <c r="N2163" s="144">
        <f>VLOOKUP(M2163,brand!A:B,2,0)</f>
        <v>823</v>
      </c>
      <c r="O2163" s="144"/>
      <c r="P2163" s="144" t="e">
        <f>VLOOKUP(O2163,country!A:B,2,0)</f>
        <v>#N/A</v>
      </c>
      <c r="Q2163" s="273" t="s">
        <v>436</v>
      </c>
      <c r="R2163" s="144" t="str">
        <f t="shared" si="87"/>
        <v>66% Պոլիեսթեր 33% Վիսկոզ</v>
      </c>
      <c r="S2163" s="144" t="s">
        <v>7592</v>
      </c>
      <c r="T2163" s="144" t="e">
        <f>VLOOKUP(R2163,material!A:B,2,0)</f>
        <v>#N/A</v>
      </c>
      <c r="U2163" s="141" t="s">
        <v>7644</v>
      </c>
      <c r="V2163" s="141"/>
      <c r="W2163" s="273">
        <v>40</v>
      </c>
      <c r="X2163" s="141">
        <f>VLOOKUP(W2163,SIZE!A:B,2,0)</f>
        <v>79</v>
      </c>
      <c r="Y2163" s="141">
        <v>0</v>
      </c>
      <c r="Z2163" s="141" t="s">
        <v>1033</v>
      </c>
      <c r="AA2163" s="141">
        <f>VLOOKUP(Z2163,COLOR!A:B,2,0)</f>
        <v>20</v>
      </c>
      <c r="AB2163" s="130"/>
      <c r="AC2163" s="130"/>
      <c r="AD2163" s="130"/>
      <c r="AE2163" s="130"/>
      <c r="AF2163" s="130"/>
      <c r="AG2163" s="130"/>
      <c r="AH2163" s="130"/>
      <c r="AI2163" s="130"/>
      <c r="AJ2163" s="130"/>
      <c r="AK2163" s="130"/>
      <c r="AL2163" s="130"/>
      <c r="AM2163" s="130"/>
    </row>
    <row r="2164" spans="1:39" ht="20.25" customHeight="1">
      <c r="A2164" s="132">
        <v>2163</v>
      </c>
      <c r="B2164" s="19" t="s">
        <v>6621</v>
      </c>
      <c r="C2164" s="250">
        <v>61045300000</v>
      </c>
      <c r="D2164" s="261" t="s">
        <v>495</v>
      </c>
      <c r="E2164" s="143" t="str">
        <f t="shared" si="86"/>
        <v>Կիսաշրջազգեստ</v>
      </c>
      <c r="F2164" s="273" t="s">
        <v>50</v>
      </c>
      <c r="G2164" s="144">
        <f>VLOOKUP(E2164,subcategory!A:B,2,0)</f>
        <v>53</v>
      </c>
      <c r="H2164" s="273" t="s">
        <v>20</v>
      </c>
      <c r="I2164" s="213" t="e">
        <f>VLOOKUP(H2164,gender!A:B,2,0)</f>
        <v>#N/A</v>
      </c>
      <c r="J2164" s="273">
        <v>224</v>
      </c>
      <c r="K2164" s="273">
        <v>224</v>
      </c>
      <c r="L2164" s="273">
        <v>1</v>
      </c>
      <c r="M2164" s="273" t="s">
        <v>2262</v>
      </c>
      <c r="N2164" s="144">
        <f>VLOOKUP(M2164,brand!A:B,2,0)</f>
        <v>823</v>
      </c>
      <c r="O2164" s="144"/>
      <c r="P2164" s="144" t="e">
        <f>VLOOKUP(O2164,country!A:B,2,0)</f>
        <v>#N/A</v>
      </c>
      <c r="Q2164" s="273" t="s">
        <v>436</v>
      </c>
      <c r="R2164" s="144" t="str">
        <f t="shared" si="87"/>
        <v>100% Ակրիլ</v>
      </c>
      <c r="S2164" s="144" t="s">
        <v>7204</v>
      </c>
      <c r="T2164" s="144" t="e">
        <f>VLOOKUP(R2164,material!A:B,2,0)</f>
        <v>#N/A</v>
      </c>
      <c r="U2164" s="141" t="s">
        <v>7644</v>
      </c>
      <c r="V2164" s="141"/>
      <c r="W2164" s="273" t="s">
        <v>825</v>
      </c>
      <c r="X2164" s="141">
        <f>VLOOKUP(W2164,SIZE!A:B,2,0)</f>
        <v>119</v>
      </c>
      <c r="Y2164" s="141">
        <v>0</v>
      </c>
      <c r="Z2164" s="141" t="s">
        <v>1061</v>
      </c>
      <c r="AA2164" s="141">
        <f>VLOOKUP(Z2164,COLOR!A:B,2,0)</f>
        <v>4</v>
      </c>
      <c r="AB2164" s="130"/>
      <c r="AC2164" s="130"/>
      <c r="AD2164" s="130"/>
      <c r="AE2164" s="130"/>
      <c r="AF2164" s="130"/>
      <c r="AG2164" s="130"/>
      <c r="AH2164" s="130"/>
      <c r="AI2164" s="130"/>
      <c r="AJ2164" s="130"/>
      <c r="AK2164" s="130"/>
      <c r="AL2164" s="130"/>
      <c r="AM2164" s="130"/>
    </row>
    <row r="2165" spans="1:39" ht="20.25" customHeight="1">
      <c r="A2165" s="132">
        <v>2164</v>
      </c>
      <c r="B2165" s="19" t="s">
        <v>6622</v>
      </c>
      <c r="C2165" s="250">
        <v>62024000090</v>
      </c>
      <c r="D2165" s="261" t="s">
        <v>7010</v>
      </c>
      <c r="E2165" s="143" t="str">
        <f t="shared" si="86"/>
        <v>Թրենչ</v>
      </c>
      <c r="F2165" s="273" t="s">
        <v>7134</v>
      </c>
      <c r="G2165" s="144">
        <f>VLOOKUP(E2165,subcategory!A:B,2,0)</f>
        <v>405</v>
      </c>
      <c r="H2165" s="273" t="s">
        <v>20</v>
      </c>
      <c r="I2165" s="213" t="e">
        <f>VLOOKUP(H2165,gender!A:B,2,0)</f>
        <v>#N/A</v>
      </c>
      <c r="J2165" s="273">
        <v>482</v>
      </c>
      <c r="K2165" s="273">
        <v>482</v>
      </c>
      <c r="L2165" s="273">
        <v>1</v>
      </c>
      <c r="M2165" s="273" t="s">
        <v>2262</v>
      </c>
      <c r="N2165" s="144">
        <f>VLOOKUP(M2165,brand!A:B,2,0)</f>
        <v>823</v>
      </c>
      <c r="O2165" s="144"/>
      <c r="P2165" s="144" t="e">
        <f>VLOOKUP(O2165,country!A:B,2,0)</f>
        <v>#N/A</v>
      </c>
      <c r="Q2165" s="273" t="s">
        <v>7193</v>
      </c>
      <c r="R2165" s="144" t="str">
        <f t="shared" si="87"/>
        <v>100% Պոլիեսթեր</v>
      </c>
      <c r="S2165" s="144" t="s">
        <v>7203</v>
      </c>
      <c r="T2165" s="144" t="e">
        <f>VLOOKUP(R2165,material!A:B,2,0)</f>
        <v>#N/A</v>
      </c>
      <c r="U2165" s="141" t="s">
        <v>7644</v>
      </c>
      <c r="V2165" s="141"/>
      <c r="W2165" s="273" t="s">
        <v>810</v>
      </c>
      <c r="X2165" s="141">
        <f>VLOOKUP(W2165,SIZE!A:B,2,0)</f>
        <v>122</v>
      </c>
      <c r="Y2165" s="141">
        <v>0</v>
      </c>
      <c r="Z2165" s="141" t="s">
        <v>2101</v>
      </c>
      <c r="AA2165" s="141" t="e">
        <f>VLOOKUP(Z2165,COLOR!A:B,2,0)</f>
        <v>#N/A</v>
      </c>
      <c r="AB2165" s="130"/>
      <c r="AC2165" s="130"/>
      <c r="AD2165" s="130"/>
      <c r="AE2165" s="130"/>
      <c r="AF2165" s="130"/>
      <c r="AG2165" s="130"/>
      <c r="AH2165" s="130"/>
      <c r="AI2165" s="130"/>
      <c r="AJ2165" s="130"/>
      <c r="AK2165" s="130"/>
      <c r="AL2165" s="130"/>
      <c r="AM2165" s="130"/>
    </row>
    <row r="2166" spans="1:39" ht="20.25" customHeight="1">
      <c r="A2166" s="132">
        <v>2165</v>
      </c>
      <c r="B2166" s="19" t="s">
        <v>6623</v>
      </c>
      <c r="C2166" s="250">
        <v>61103091000</v>
      </c>
      <c r="D2166" s="261" t="s">
        <v>481</v>
      </c>
      <c r="E2166" s="143" t="str">
        <f t="shared" si="86"/>
        <v>Սվիտեր</v>
      </c>
      <c r="F2166" s="273" t="s">
        <v>49</v>
      </c>
      <c r="G2166" s="144" t="e">
        <f>VLOOKUP(E2166,subcategory!A:B,2,0)</f>
        <v>#N/A</v>
      </c>
      <c r="H2166" s="273" t="s">
        <v>10</v>
      </c>
      <c r="I2166" s="213" t="e">
        <f>VLOOKUP(H2166,gender!A:B,2,0)</f>
        <v>#N/A</v>
      </c>
      <c r="J2166" s="273">
        <v>506</v>
      </c>
      <c r="K2166" s="273">
        <v>506</v>
      </c>
      <c r="L2166" s="273">
        <v>1</v>
      </c>
      <c r="M2166" s="273" t="s">
        <v>2262</v>
      </c>
      <c r="N2166" s="144">
        <f>VLOOKUP(M2166,brand!A:B,2,0)</f>
        <v>823</v>
      </c>
      <c r="O2166" s="144"/>
      <c r="P2166" s="144" t="e">
        <f>VLOOKUP(O2166,country!A:B,2,0)</f>
        <v>#N/A</v>
      </c>
      <c r="Q2166" s="273" t="s">
        <v>436</v>
      </c>
      <c r="R2166" s="144" t="str">
        <f t="shared" si="87"/>
        <v>100% Ակրիլ</v>
      </c>
      <c r="S2166" s="144" t="s">
        <v>7204</v>
      </c>
      <c r="T2166" s="144" t="e">
        <f>VLOOKUP(R2166,material!A:B,2,0)</f>
        <v>#N/A</v>
      </c>
      <c r="U2166" s="141" t="s">
        <v>7644</v>
      </c>
      <c r="V2166" s="141"/>
      <c r="W2166" s="273" t="s">
        <v>828</v>
      </c>
      <c r="X2166" s="141">
        <f>VLOOKUP(W2166,SIZE!A:B,2,0)</f>
        <v>124</v>
      </c>
      <c r="Y2166" s="141">
        <v>0</v>
      </c>
      <c r="Z2166" s="141" t="s">
        <v>2103</v>
      </c>
      <c r="AA2166" s="141">
        <f>VLOOKUP(Z2166,COLOR!A:B,2,0)</f>
        <v>23</v>
      </c>
      <c r="AB2166" s="130"/>
      <c r="AC2166" s="130"/>
      <c r="AD2166" s="130"/>
      <c r="AE2166" s="130"/>
      <c r="AF2166" s="130"/>
      <c r="AG2166" s="130"/>
      <c r="AH2166" s="130"/>
      <c r="AI2166" s="130"/>
      <c r="AJ2166" s="130"/>
      <c r="AK2166" s="130"/>
      <c r="AL2166" s="130"/>
      <c r="AM2166" s="130"/>
    </row>
    <row r="2167" spans="1:39" ht="20.25" customHeight="1">
      <c r="A2167" s="132">
        <v>2166</v>
      </c>
      <c r="B2167" s="19" t="s">
        <v>6624</v>
      </c>
      <c r="C2167" s="250">
        <v>61103091000</v>
      </c>
      <c r="D2167" s="261" t="s">
        <v>481</v>
      </c>
      <c r="E2167" s="143" t="str">
        <f t="shared" si="86"/>
        <v>Սվիտեր</v>
      </c>
      <c r="F2167" s="273" t="s">
        <v>49</v>
      </c>
      <c r="G2167" s="144" t="e">
        <f>VLOOKUP(E2167,subcategory!A:B,2,0)</f>
        <v>#N/A</v>
      </c>
      <c r="H2167" s="273" t="s">
        <v>10</v>
      </c>
      <c r="I2167" s="213" t="e">
        <f>VLOOKUP(H2167,gender!A:B,2,0)</f>
        <v>#N/A</v>
      </c>
      <c r="J2167" s="273">
        <v>460</v>
      </c>
      <c r="K2167" s="273">
        <v>460</v>
      </c>
      <c r="L2167" s="273">
        <v>1</v>
      </c>
      <c r="M2167" s="273" t="s">
        <v>2262</v>
      </c>
      <c r="N2167" s="144">
        <f>VLOOKUP(M2167,brand!A:B,2,0)</f>
        <v>823</v>
      </c>
      <c r="O2167" s="144"/>
      <c r="P2167" s="144" t="e">
        <f>VLOOKUP(O2167,country!A:B,2,0)</f>
        <v>#N/A</v>
      </c>
      <c r="Q2167" s="273" t="s">
        <v>436</v>
      </c>
      <c r="R2167" s="144" t="str">
        <f t="shared" si="87"/>
        <v>100% Ակրիլ</v>
      </c>
      <c r="S2167" s="144" t="s">
        <v>7204</v>
      </c>
      <c r="T2167" s="144" t="e">
        <f>VLOOKUP(R2167,material!A:B,2,0)</f>
        <v>#N/A</v>
      </c>
      <c r="U2167" s="141" t="s">
        <v>7644</v>
      </c>
      <c r="V2167" s="141"/>
      <c r="W2167" s="273" t="s">
        <v>821</v>
      </c>
      <c r="X2167" s="141">
        <f>VLOOKUP(W2167,SIZE!A:B,2,0)</f>
        <v>3</v>
      </c>
      <c r="Y2167" s="141">
        <v>799.99</v>
      </c>
      <c r="Z2167" s="141" t="s">
        <v>1204</v>
      </c>
      <c r="AA2167" s="141">
        <f>VLOOKUP(Z2167,COLOR!A:B,2,0)</f>
        <v>25</v>
      </c>
      <c r="AB2167" s="130"/>
      <c r="AC2167" s="130"/>
      <c r="AD2167" s="130"/>
      <c r="AE2167" s="130"/>
      <c r="AF2167" s="130"/>
      <c r="AG2167" s="130"/>
      <c r="AH2167" s="130"/>
      <c r="AI2167" s="130"/>
      <c r="AJ2167" s="130"/>
      <c r="AK2167" s="130"/>
      <c r="AL2167" s="130"/>
      <c r="AM2167" s="130"/>
    </row>
    <row r="2168" spans="1:39" ht="20.25" customHeight="1">
      <c r="A2168" s="132">
        <v>2167</v>
      </c>
      <c r="B2168" s="19" t="s">
        <v>6625</v>
      </c>
      <c r="C2168" s="250">
        <v>61103099000</v>
      </c>
      <c r="D2168" s="261" t="s">
        <v>709</v>
      </c>
      <c r="E2168" s="143" t="str">
        <f t="shared" si="86"/>
        <v>Կարդիգան</v>
      </c>
      <c r="F2168" s="273" t="s">
        <v>328</v>
      </c>
      <c r="G2168" s="144">
        <f>VLOOKUP(E2168,subcategory!A:B,2,0)</f>
        <v>89</v>
      </c>
      <c r="H2168" s="273" t="s">
        <v>20</v>
      </c>
      <c r="I2168" s="213" t="e">
        <f>VLOOKUP(H2168,gender!A:B,2,0)</f>
        <v>#N/A</v>
      </c>
      <c r="J2168" s="273">
        <v>286</v>
      </c>
      <c r="K2168" s="273">
        <v>286</v>
      </c>
      <c r="L2168" s="273">
        <v>1</v>
      </c>
      <c r="M2168" s="273" t="s">
        <v>2262</v>
      </c>
      <c r="N2168" s="144">
        <f>VLOOKUP(M2168,brand!A:B,2,0)</f>
        <v>823</v>
      </c>
      <c r="O2168" s="144"/>
      <c r="P2168" s="144" t="e">
        <f>VLOOKUP(O2168,country!A:B,2,0)</f>
        <v>#N/A</v>
      </c>
      <c r="Q2168" s="273" t="s">
        <v>436</v>
      </c>
      <c r="R2168" s="144" t="str">
        <f t="shared" si="87"/>
        <v>82% Ակրիլ 18% Պոլիեսթեր</v>
      </c>
      <c r="S2168" s="144" t="s">
        <v>7582</v>
      </c>
      <c r="T2168" s="144" t="e">
        <f>VLOOKUP(R2168,material!A:B,2,0)</f>
        <v>#N/A</v>
      </c>
      <c r="U2168" s="141" t="s">
        <v>7644</v>
      </c>
      <c r="V2168" s="141"/>
      <c r="W2168" s="273" t="s">
        <v>828</v>
      </c>
      <c r="X2168" s="141">
        <f>VLOOKUP(W2168,SIZE!A:B,2,0)</f>
        <v>124</v>
      </c>
      <c r="Y2168" s="141">
        <v>0</v>
      </c>
      <c r="Z2168" s="141" t="s">
        <v>7792</v>
      </c>
      <c r="AA2168" s="141" t="e">
        <f>VLOOKUP(Z2168,COLOR!A:B,2,0)</f>
        <v>#N/A</v>
      </c>
      <c r="AB2168" s="130"/>
      <c r="AC2168" s="130"/>
      <c r="AD2168" s="130"/>
      <c r="AE2168" s="130"/>
      <c r="AF2168" s="130"/>
      <c r="AG2168" s="130"/>
      <c r="AH2168" s="130"/>
      <c r="AI2168" s="130"/>
      <c r="AJ2168" s="130"/>
      <c r="AK2168" s="130"/>
      <c r="AL2168" s="130"/>
      <c r="AM2168" s="130"/>
    </row>
    <row r="2169" spans="1:39" ht="20.25" customHeight="1">
      <c r="A2169" s="132">
        <v>2168</v>
      </c>
      <c r="B2169" s="19" t="s">
        <v>6626</v>
      </c>
      <c r="C2169" s="250">
        <v>61103099000</v>
      </c>
      <c r="D2169" s="261" t="s">
        <v>6936</v>
      </c>
      <c r="E2169" s="143" t="str">
        <f t="shared" si="86"/>
        <v>Սվիտրեր</v>
      </c>
      <c r="F2169" s="16" t="s">
        <v>459</v>
      </c>
      <c r="G2169" s="144">
        <f>VLOOKUP(E2169,subcategory!A:B,2,0)</f>
        <v>88</v>
      </c>
      <c r="H2169" s="273" t="s">
        <v>20</v>
      </c>
      <c r="I2169" s="213" t="e">
        <f>VLOOKUP(H2169,gender!A:B,2,0)</f>
        <v>#N/A</v>
      </c>
      <c r="J2169" s="273">
        <v>342</v>
      </c>
      <c r="K2169" s="273">
        <v>342</v>
      </c>
      <c r="L2169" s="273">
        <v>1</v>
      </c>
      <c r="M2169" s="273" t="s">
        <v>2262</v>
      </c>
      <c r="N2169" s="144">
        <f>VLOOKUP(M2169,brand!A:B,2,0)</f>
        <v>823</v>
      </c>
      <c r="O2169" s="144"/>
      <c r="P2169" s="144" t="e">
        <f>VLOOKUP(O2169,country!A:B,2,0)</f>
        <v>#N/A</v>
      </c>
      <c r="Q2169" s="273" t="s">
        <v>440</v>
      </c>
      <c r="R2169" s="144" t="str">
        <f t="shared" si="87"/>
        <v>100% Ակրիլ</v>
      </c>
      <c r="S2169" s="144" t="s">
        <v>7204</v>
      </c>
      <c r="T2169" s="144" t="e">
        <f>VLOOKUP(R2169,material!A:B,2,0)</f>
        <v>#N/A</v>
      </c>
      <c r="U2169" s="141" t="s">
        <v>7644</v>
      </c>
      <c r="V2169" s="141"/>
      <c r="W2169" s="273" t="s">
        <v>825</v>
      </c>
      <c r="X2169" s="141">
        <f>VLOOKUP(W2169,SIZE!A:B,2,0)</f>
        <v>119</v>
      </c>
      <c r="Y2169" s="141">
        <v>0</v>
      </c>
      <c r="Z2169" s="141" t="s">
        <v>7768</v>
      </c>
      <c r="AA2169" s="141" t="e">
        <f>VLOOKUP(Z2169,COLOR!A:B,2,0)</f>
        <v>#N/A</v>
      </c>
      <c r="AB2169" s="130"/>
      <c r="AC2169" s="130"/>
      <c r="AD2169" s="130"/>
      <c r="AE2169" s="130"/>
      <c r="AF2169" s="130"/>
      <c r="AG2169" s="130"/>
      <c r="AH2169" s="130"/>
      <c r="AI2169" s="130"/>
      <c r="AJ2169" s="130"/>
      <c r="AK2169" s="130"/>
      <c r="AL2169" s="130"/>
      <c r="AM2169" s="130"/>
    </row>
    <row r="2170" spans="1:39" ht="20.25" customHeight="1">
      <c r="A2170" s="132">
        <v>2169</v>
      </c>
      <c r="B2170" s="19" t="s">
        <v>6627</v>
      </c>
      <c r="C2170" s="250">
        <v>61103099000</v>
      </c>
      <c r="D2170" s="261" t="s">
        <v>2338</v>
      </c>
      <c r="E2170" s="143" t="str">
        <f t="shared" si="86"/>
        <v>Սվիտրեր</v>
      </c>
      <c r="F2170" s="16" t="s">
        <v>459</v>
      </c>
      <c r="G2170" s="144">
        <f>VLOOKUP(E2170,subcategory!A:B,2,0)</f>
        <v>88</v>
      </c>
      <c r="H2170" s="273" t="s">
        <v>20</v>
      </c>
      <c r="I2170" s="213" t="e">
        <f>VLOOKUP(H2170,gender!A:B,2,0)</f>
        <v>#N/A</v>
      </c>
      <c r="J2170" s="273">
        <v>404</v>
      </c>
      <c r="K2170" s="273">
        <v>404</v>
      </c>
      <c r="L2170" s="273">
        <v>1</v>
      </c>
      <c r="M2170" s="273" t="s">
        <v>2262</v>
      </c>
      <c r="N2170" s="144">
        <f>VLOOKUP(M2170,brand!A:B,2,0)</f>
        <v>823</v>
      </c>
      <c r="O2170" s="144"/>
      <c r="P2170" s="144" t="e">
        <f>VLOOKUP(O2170,country!A:B,2,0)</f>
        <v>#N/A</v>
      </c>
      <c r="Q2170" s="273" t="s">
        <v>436</v>
      </c>
      <c r="R2170" s="144" t="str">
        <f t="shared" si="87"/>
        <v>74% Ակրիլ 26% Պոլիեսթեր</v>
      </c>
      <c r="S2170" s="144" t="s">
        <v>7593</v>
      </c>
      <c r="T2170" s="144" t="e">
        <f>VLOOKUP(R2170,material!A:B,2,0)</f>
        <v>#N/A</v>
      </c>
      <c r="U2170" s="141" t="s">
        <v>7644</v>
      </c>
      <c r="V2170" s="141"/>
      <c r="W2170" s="273" t="s">
        <v>828</v>
      </c>
      <c r="X2170" s="141">
        <f>VLOOKUP(W2170,SIZE!A:B,2,0)</f>
        <v>124</v>
      </c>
      <c r="Y2170" s="141">
        <v>0</v>
      </c>
      <c r="Z2170" s="141" t="s">
        <v>2042</v>
      </c>
      <c r="AA2170" s="141" t="e">
        <f>VLOOKUP(Z2170,COLOR!A:B,2,0)</f>
        <v>#N/A</v>
      </c>
      <c r="AB2170" s="130"/>
      <c r="AC2170" s="130"/>
      <c r="AD2170" s="130"/>
      <c r="AE2170" s="130"/>
      <c r="AF2170" s="130"/>
      <c r="AG2170" s="130"/>
      <c r="AH2170" s="130"/>
      <c r="AI2170" s="130"/>
      <c r="AJ2170" s="130"/>
      <c r="AK2170" s="130"/>
      <c r="AL2170" s="130"/>
      <c r="AM2170" s="130"/>
    </row>
    <row r="2171" spans="1:39" ht="20.25" customHeight="1">
      <c r="A2171" s="132">
        <v>2170</v>
      </c>
      <c r="B2171" s="19" t="s">
        <v>6612</v>
      </c>
      <c r="C2171" s="250">
        <v>62046239000</v>
      </c>
      <c r="D2171" s="260" t="s">
        <v>875</v>
      </c>
      <c r="E2171" s="143" t="str">
        <f t="shared" si="86"/>
        <v>Տաբատներ</v>
      </c>
      <c r="F2171" s="273" t="s">
        <v>7795</v>
      </c>
      <c r="G2171" s="144">
        <f>VLOOKUP(E2171,subcategory!A:B,2,0)</f>
        <v>93</v>
      </c>
      <c r="H2171" s="273" t="s">
        <v>20</v>
      </c>
      <c r="I2171" s="213" t="e">
        <f>VLOOKUP(H2171,gender!A:B,2,0)</f>
        <v>#N/A</v>
      </c>
      <c r="J2171" s="273">
        <v>722</v>
      </c>
      <c r="K2171" s="273">
        <v>722</v>
      </c>
      <c r="L2171" s="273">
        <v>1</v>
      </c>
      <c r="M2171" s="273" t="s">
        <v>2262</v>
      </c>
      <c r="N2171" s="144">
        <f>VLOOKUP(M2171,brand!A:B,2,0)</f>
        <v>823</v>
      </c>
      <c r="O2171" s="144"/>
      <c r="P2171" s="144" t="e">
        <f>VLOOKUP(O2171,country!A:B,2,0)</f>
        <v>#N/A</v>
      </c>
      <c r="Q2171" s="273" t="s">
        <v>440</v>
      </c>
      <c r="R2171" s="144" t="str">
        <f t="shared" si="87"/>
        <v>100% Բամբակ</v>
      </c>
      <c r="S2171" s="144" t="s">
        <v>7205</v>
      </c>
      <c r="T2171" s="144" t="e">
        <f>VLOOKUP(R2171,material!A:B,2,0)</f>
        <v>#N/A</v>
      </c>
      <c r="U2171" s="141" t="s">
        <v>7644</v>
      </c>
      <c r="V2171" s="141"/>
      <c r="W2171" s="273">
        <v>44</v>
      </c>
      <c r="X2171" s="141">
        <f>VLOOKUP(W2171,SIZE!A:B,2,0)</f>
        <v>95</v>
      </c>
      <c r="Y2171" s="141">
        <v>0</v>
      </c>
      <c r="Z2171" s="141" t="s">
        <v>1033</v>
      </c>
      <c r="AA2171" s="141">
        <f>VLOOKUP(Z2171,COLOR!A:B,2,0)</f>
        <v>20</v>
      </c>
      <c r="AB2171" s="130"/>
      <c r="AC2171" s="130"/>
      <c r="AD2171" s="130"/>
      <c r="AE2171" s="130"/>
      <c r="AF2171" s="130"/>
      <c r="AG2171" s="130"/>
      <c r="AH2171" s="130"/>
      <c r="AI2171" s="130"/>
      <c r="AJ2171" s="130"/>
      <c r="AK2171" s="130"/>
      <c r="AL2171" s="130"/>
      <c r="AM2171" s="130"/>
    </row>
    <row r="2172" spans="1:39" ht="20.25" customHeight="1">
      <c r="A2172" s="132">
        <v>2171</v>
      </c>
      <c r="B2172" s="19" t="s">
        <v>6628</v>
      </c>
      <c r="C2172" s="252">
        <v>62024000090</v>
      </c>
      <c r="D2172" s="260" t="s">
        <v>6809</v>
      </c>
      <c r="E2172" s="143" t="str">
        <f t="shared" si="86"/>
        <v>Բաճկոն</v>
      </c>
      <c r="F2172" s="273" t="s">
        <v>62</v>
      </c>
      <c r="G2172" s="144">
        <f>VLOOKUP(E2172,subcategory!A:B,2,0)</f>
        <v>14</v>
      </c>
      <c r="H2172" s="273" t="s">
        <v>20</v>
      </c>
      <c r="I2172" s="213" t="e">
        <f>VLOOKUP(H2172,gender!A:B,2,0)</f>
        <v>#N/A</v>
      </c>
      <c r="J2172" s="273">
        <v>910</v>
      </c>
      <c r="K2172" s="273">
        <v>910</v>
      </c>
      <c r="L2172" s="273">
        <v>1</v>
      </c>
      <c r="M2172" s="273" t="s">
        <v>2262</v>
      </c>
      <c r="N2172" s="144">
        <f>VLOOKUP(M2172,brand!A:B,2,0)</f>
        <v>823</v>
      </c>
      <c r="O2172" s="144"/>
      <c r="P2172" s="144" t="e">
        <f>VLOOKUP(O2172,country!A:B,2,0)</f>
        <v>#N/A</v>
      </c>
      <c r="Q2172" s="273" t="s">
        <v>7193</v>
      </c>
      <c r="R2172" s="144" t="str">
        <f t="shared" si="87"/>
        <v>100% Նիլոն</v>
      </c>
      <c r="S2172" s="144" t="s">
        <v>7343</v>
      </c>
      <c r="T2172" s="144" t="e">
        <f>VLOOKUP(R2172,material!A:B,2,0)</f>
        <v>#N/A</v>
      </c>
      <c r="U2172" s="141" t="s">
        <v>7644</v>
      </c>
      <c r="V2172" s="141"/>
      <c r="W2172" s="273" t="s">
        <v>821</v>
      </c>
      <c r="X2172" s="141">
        <f>VLOOKUP(W2172,SIZE!A:B,2,0)</f>
        <v>3</v>
      </c>
      <c r="Y2172" s="141">
        <v>0</v>
      </c>
      <c r="Z2172" s="141" t="s">
        <v>1033</v>
      </c>
      <c r="AA2172" s="141">
        <f>VLOOKUP(Z2172,COLOR!A:B,2,0)</f>
        <v>20</v>
      </c>
      <c r="AB2172" s="130"/>
      <c r="AC2172" s="130"/>
      <c r="AD2172" s="130"/>
      <c r="AE2172" s="130"/>
      <c r="AF2172" s="130"/>
      <c r="AG2172" s="130"/>
      <c r="AH2172" s="130"/>
      <c r="AI2172" s="130"/>
      <c r="AJ2172" s="130"/>
      <c r="AK2172" s="130"/>
      <c r="AL2172" s="130"/>
      <c r="AM2172" s="130"/>
    </row>
    <row r="2173" spans="1:39" ht="20.25" customHeight="1">
      <c r="A2173" s="132">
        <v>2172</v>
      </c>
      <c r="B2173" s="19" t="s">
        <v>6629</v>
      </c>
      <c r="C2173" s="252">
        <v>62024000010</v>
      </c>
      <c r="D2173" s="261" t="s">
        <v>7004</v>
      </c>
      <c r="E2173" s="143" t="str">
        <f t="shared" si="86"/>
        <v>Բաճկոն</v>
      </c>
      <c r="F2173" s="273" t="s">
        <v>62</v>
      </c>
      <c r="G2173" s="144">
        <f>VLOOKUP(E2173,subcategory!A:B,2,0)</f>
        <v>14</v>
      </c>
      <c r="H2173" s="273" t="s">
        <v>20</v>
      </c>
      <c r="I2173" s="213" t="e">
        <f>VLOOKUP(H2173,gender!A:B,2,0)</f>
        <v>#N/A</v>
      </c>
      <c r="J2173" s="273">
        <v>1460</v>
      </c>
      <c r="K2173" s="273">
        <v>1460</v>
      </c>
      <c r="L2173" s="273">
        <v>1</v>
      </c>
      <c r="M2173" s="273" t="s">
        <v>2262</v>
      </c>
      <c r="N2173" s="144">
        <f>VLOOKUP(M2173,brand!A:B,2,0)</f>
        <v>823</v>
      </c>
      <c r="O2173" s="144"/>
      <c r="P2173" s="144" t="e">
        <f>VLOOKUP(O2173,country!A:B,2,0)</f>
        <v>#N/A</v>
      </c>
      <c r="Q2173" s="273" t="s">
        <v>7193</v>
      </c>
      <c r="R2173" s="144" t="str">
        <f t="shared" si="87"/>
        <v>100% Պոլիեսթեր</v>
      </c>
      <c r="S2173" s="144" t="s">
        <v>7203</v>
      </c>
      <c r="T2173" s="144" t="e">
        <f>VLOOKUP(R2173,material!A:B,2,0)</f>
        <v>#N/A</v>
      </c>
      <c r="U2173" s="141" t="s">
        <v>7644</v>
      </c>
      <c r="V2173" s="141"/>
      <c r="W2173" s="273" t="s">
        <v>828</v>
      </c>
      <c r="X2173" s="141">
        <f>VLOOKUP(W2173,SIZE!A:B,2,0)</f>
        <v>124</v>
      </c>
      <c r="Y2173" s="141">
        <v>0</v>
      </c>
      <c r="Z2173" s="141" t="s">
        <v>1033</v>
      </c>
      <c r="AA2173" s="141">
        <f>VLOOKUP(Z2173,COLOR!A:B,2,0)</f>
        <v>20</v>
      </c>
      <c r="AB2173" s="130"/>
      <c r="AC2173" s="130"/>
      <c r="AD2173" s="130"/>
      <c r="AE2173" s="130"/>
      <c r="AF2173" s="130"/>
      <c r="AG2173" s="130"/>
      <c r="AH2173" s="130"/>
      <c r="AI2173" s="130"/>
      <c r="AJ2173" s="130"/>
      <c r="AK2173" s="130"/>
      <c r="AL2173" s="130"/>
      <c r="AM2173" s="130"/>
    </row>
    <row r="2174" spans="1:39" ht="20.25" customHeight="1">
      <c r="A2174" s="132">
        <v>2173</v>
      </c>
      <c r="B2174" s="19" t="s">
        <v>6630</v>
      </c>
      <c r="C2174" s="252">
        <v>62024000090</v>
      </c>
      <c r="D2174" s="260" t="s">
        <v>6809</v>
      </c>
      <c r="E2174" s="143" t="str">
        <f t="shared" si="86"/>
        <v>Բաճկոն</v>
      </c>
      <c r="F2174" s="273" t="s">
        <v>62</v>
      </c>
      <c r="G2174" s="144">
        <f>VLOOKUP(E2174,subcategory!A:B,2,0)</f>
        <v>14</v>
      </c>
      <c r="H2174" s="273" t="s">
        <v>20</v>
      </c>
      <c r="I2174" s="213" t="e">
        <f>VLOOKUP(H2174,gender!A:B,2,0)</f>
        <v>#N/A</v>
      </c>
      <c r="J2174" s="273">
        <v>550</v>
      </c>
      <c r="K2174" s="273">
        <v>550</v>
      </c>
      <c r="L2174" s="273">
        <v>1</v>
      </c>
      <c r="M2174" s="273" t="s">
        <v>2262</v>
      </c>
      <c r="N2174" s="144">
        <f>VLOOKUP(M2174,brand!A:B,2,0)</f>
        <v>823</v>
      </c>
      <c r="O2174" s="144"/>
      <c r="P2174" s="144" t="e">
        <f>VLOOKUP(O2174,country!A:B,2,0)</f>
        <v>#N/A</v>
      </c>
      <c r="Q2174" s="273" t="s">
        <v>7193</v>
      </c>
      <c r="R2174" s="144" t="str">
        <f t="shared" si="87"/>
        <v>100% Պոլիամիդ</v>
      </c>
      <c r="S2174" s="144" t="s">
        <v>7375</v>
      </c>
      <c r="T2174" s="144" t="e">
        <f>VLOOKUP(R2174,material!A:B,2,0)</f>
        <v>#N/A</v>
      </c>
      <c r="U2174" s="141" t="s">
        <v>7644</v>
      </c>
      <c r="V2174" s="141"/>
      <c r="W2174" s="273" t="s">
        <v>828</v>
      </c>
      <c r="X2174" s="141">
        <f>VLOOKUP(W2174,SIZE!A:B,2,0)</f>
        <v>124</v>
      </c>
      <c r="Y2174" s="141">
        <v>0</v>
      </c>
      <c r="Z2174" s="141" t="s">
        <v>2042</v>
      </c>
      <c r="AA2174" s="141" t="e">
        <f>VLOOKUP(Z2174,COLOR!A:B,2,0)</f>
        <v>#N/A</v>
      </c>
      <c r="AB2174" s="130"/>
      <c r="AC2174" s="130"/>
      <c r="AD2174" s="130"/>
      <c r="AE2174" s="130"/>
      <c r="AF2174" s="130"/>
      <c r="AG2174" s="130"/>
      <c r="AH2174" s="130"/>
      <c r="AI2174" s="130"/>
      <c r="AJ2174" s="130"/>
      <c r="AK2174" s="130"/>
      <c r="AL2174" s="130"/>
      <c r="AM2174" s="130"/>
    </row>
    <row r="2175" spans="1:39" ht="20.25" customHeight="1">
      <c r="A2175" s="132">
        <v>2174</v>
      </c>
      <c r="B2175" s="19" t="s">
        <v>6631</v>
      </c>
      <c r="C2175" s="252">
        <v>62024000010</v>
      </c>
      <c r="D2175" s="261" t="s">
        <v>7004</v>
      </c>
      <c r="E2175" s="143" t="str">
        <f t="shared" si="86"/>
        <v>Բաճկոն</v>
      </c>
      <c r="F2175" s="273" t="s">
        <v>62</v>
      </c>
      <c r="G2175" s="144">
        <f>VLOOKUP(E2175,subcategory!A:B,2,0)</f>
        <v>14</v>
      </c>
      <c r="H2175" s="273" t="s">
        <v>20</v>
      </c>
      <c r="I2175" s="213" t="e">
        <f>VLOOKUP(H2175,gender!A:B,2,0)</f>
        <v>#N/A</v>
      </c>
      <c r="J2175" s="273">
        <v>1120</v>
      </c>
      <c r="K2175" s="273">
        <v>1120</v>
      </c>
      <c r="L2175" s="273">
        <v>1</v>
      </c>
      <c r="M2175" s="273" t="s">
        <v>2262</v>
      </c>
      <c r="N2175" s="144">
        <f>VLOOKUP(M2175,brand!A:B,2,0)</f>
        <v>823</v>
      </c>
      <c r="O2175" s="144"/>
      <c r="P2175" s="144" t="e">
        <f>VLOOKUP(O2175,country!A:B,2,0)</f>
        <v>#N/A</v>
      </c>
      <c r="Q2175" s="273" t="s">
        <v>3915</v>
      </c>
      <c r="R2175" s="144" t="str">
        <f t="shared" si="87"/>
        <v>100% Պոլիուրեթան</v>
      </c>
      <c r="S2175" s="144" t="s">
        <v>7346</v>
      </c>
      <c r="T2175" s="144" t="e">
        <f>VLOOKUP(R2175,material!A:B,2,0)</f>
        <v>#N/A</v>
      </c>
      <c r="U2175" s="141" t="s">
        <v>7644</v>
      </c>
      <c r="V2175" s="141"/>
      <c r="W2175" s="273" t="s">
        <v>828</v>
      </c>
      <c r="X2175" s="141">
        <f>VLOOKUP(W2175,SIZE!A:B,2,0)</f>
        <v>124</v>
      </c>
      <c r="Y2175" s="141">
        <v>0</v>
      </c>
      <c r="Z2175" s="141" t="s">
        <v>2042</v>
      </c>
      <c r="AA2175" s="141" t="e">
        <f>VLOOKUP(Z2175,COLOR!A:B,2,0)</f>
        <v>#N/A</v>
      </c>
      <c r="AB2175" s="130"/>
      <c r="AC2175" s="130"/>
      <c r="AD2175" s="130"/>
      <c r="AE2175" s="130"/>
      <c r="AF2175" s="130"/>
      <c r="AG2175" s="130"/>
      <c r="AH2175" s="130"/>
      <c r="AI2175" s="130"/>
      <c r="AJ2175" s="130"/>
      <c r="AK2175" s="130"/>
      <c r="AL2175" s="130"/>
      <c r="AM2175" s="130"/>
    </row>
    <row r="2176" spans="1:39" ht="20.25" customHeight="1">
      <c r="A2176" s="132">
        <v>2175</v>
      </c>
      <c r="B2176" s="19" t="s">
        <v>6632</v>
      </c>
      <c r="C2176" s="252">
        <v>62024000090</v>
      </c>
      <c r="D2176" s="260" t="s">
        <v>6809</v>
      </c>
      <c r="E2176" s="143" t="str">
        <f t="shared" si="86"/>
        <v>Բաճկոն</v>
      </c>
      <c r="F2176" s="273" t="s">
        <v>62</v>
      </c>
      <c r="G2176" s="144">
        <f>VLOOKUP(E2176,subcategory!A:B,2,0)</f>
        <v>14</v>
      </c>
      <c r="H2176" s="273" t="s">
        <v>20</v>
      </c>
      <c r="I2176" s="213" t="e">
        <f>VLOOKUP(H2176,gender!A:B,2,0)</f>
        <v>#N/A</v>
      </c>
      <c r="J2176" s="273">
        <v>502</v>
      </c>
      <c r="K2176" s="273">
        <v>502</v>
      </c>
      <c r="L2176" s="273">
        <v>1</v>
      </c>
      <c r="M2176" s="273" t="s">
        <v>2262</v>
      </c>
      <c r="N2176" s="144">
        <f>VLOOKUP(M2176,brand!A:B,2,0)</f>
        <v>823</v>
      </c>
      <c r="O2176" s="144"/>
      <c r="P2176" s="144" t="e">
        <f>VLOOKUP(O2176,country!A:B,2,0)</f>
        <v>#N/A</v>
      </c>
      <c r="Q2176" s="273" t="s">
        <v>7193</v>
      </c>
      <c r="R2176" s="144" t="str">
        <f t="shared" si="87"/>
        <v>100% Պոլիամիդ</v>
      </c>
      <c r="S2176" s="144" t="s">
        <v>7375</v>
      </c>
      <c r="T2176" s="144" t="e">
        <f>VLOOKUP(R2176,material!A:B,2,0)</f>
        <v>#N/A</v>
      </c>
      <c r="U2176" s="141" t="s">
        <v>7644</v>
      </c>
      <c r="V2176" s="141"/>
      <c r="W2176" s="273" t="s">
        <v>825</v>
      </c>
      <c r="X2176" s="141">
        <f>VLOOKUP(W2176,SIZE!A:B,2,0)</f>
        <v>119</v>
      </c>
      <c r="Y2176" s="141">
        <v>0</v>
      </c>
      <c r="Z2176" s="141" t="s">
        <v>2042</v>
      </c>
      <c r="AA2176" s="141" t="e">
        <f>VLOOKUP(Z2176,COLOR!A:B,2,0)</f>
        <v>#N/A</v>
      </c>
      <c r="AB2176" s="130"/>
      <c r="AC2176" s="130"/>
      <c r="AD2176" s="130"/>
      <c r="AE2176" s="130"/>
      <c r="AF2176" s="130"/>
      <c r="AG2176" s="130"/>
      <c r="AH2176" s="130"/>
      <c r="AI2176" s="130"/>
      <c r="AJ2176" s="130"/>
      <c r="AK2176" s="130"/>
      <c r="AL2176" s="130"/>
      <c r="AM2176" s="130"/>
    </row>
    <row r="2177" spans="1:39" ht="20.25" customHeight="1">
      <c r="A2177" s="132">
        <v>2176</v>
      </c>
      <c r="B2177" s="19" t="s">
        <v>6633</v>
      </c>
      <c r="C2177" s="250">
        <v>61102091000</v>
      </c>
      <c r="D2177" s="261" t="s">
        <v>480</v>
      </c>
      <c r="E2177" s="143" t="str">
        <f t="shared" si="86"/>
        <v>Հուդի</v>
      </c>
      <c r="F2177" s="273" t="s">
        <v>9</v>
      </c>
      <c r="G2177" s="144">
        <f>VLOOKUP(E2177,subcategory!A:B,2,0)</f>
        <v>18</v>
      </c>
      <c r="H2177" s="273" t="s">
        <v>10</v>
      </c>
      <c r="I2177" s="213" t="e">
        <f>VLOOKUP(H2177,gender!A:B,2,0)</f>
        <v>#N/A</v>
      </c>
      <c r="J2177" s="273">
        <v>672</v>
      </c>
      <c r="K2177" s="273">
        <v>672</v>
      </c>
      <c r="L2177" s="273">
        <v>1</v>
      </c>
      <c r="M2177" s="273" t="s">
        <v>2262</v>
      </c>
      <c r="N2177" s="144">
        <f>VLOOKUP(M2177,brand!A:B,2,0)</f>
        <v>823</v>
      </c>
      <c r="O2177" s="144"/>
      <c r="P2177" s="144" t="e">
        <f>VLOOKUP(O2177,country!A:B,2,0)</f>
        <v>#N/A</v>
      </c>
      <c r="Q2177" s="273" t="s">
        <v>436</v>
      </c>
      <c r="R2177" s="144" t="str">
        <f t="shared" si="87"/>
        <v>70% Բամբակ 30% Պոլիեսթեր</v>
      </c>
      <c r="S2177" s="144" t="s">
        <v>7594</v>
      </c>
      <c r="T2177" s="144" t="e">
        <f>VLOOKUP(R2177,material!A:B,2,0)</f>
        <v>#N/A</v>
      </c>
      <c r="U2177" s="141" t="s">
        <v>7644</v>
      </c>
      <c r="V2177" s="141"/>
      <c r="W2177" s="273" t="s">
        <v>978</v>
      </c>
      <c r="X2177" s="141">
        <f>VLOOKUP(W2177,SIZE!A:B,2,0)</f>
        <v>126</v>
      </c>
      <c r="Y2177" s="141">
        <v>0</v>
      </c>
      <c r="Z2177" s="141" t="s">
        <v>2092</v>
      </c>
      <c r="AA2177" s="141">
        <f>VLOOKUP(Z2177,COLOR!A:B,2,0)</f>
        <v>8</v>
      </c>
      <c r="AB2177" s="130"/>
      <c r="AC2177" s="130"/>
      <c r="AD2177" s="130"/>
      <c r="AE2177" s="130"/>
      <c r="AF2177" s="130"/>
      <c r="AG2177" s="130"/>
      <c r="AH2177" s="130"/>
      <c r="AI2177" s="130"/>
      <c r="AJ2177" s="130"/>
      <c r="AK2177" s="130"/>
      <c r="AL2177" s="130"/>
      <c r="AM2177" s="130"/>
    </row>
    <row r="2178" spans="1:39" ht="20.25" customHeight="1">
      <c r="A2178" s="132">
        <v>2177</v>
      </c>
      <c r="B2178" s="19" t="s">
        <v>6634</v>
      </c>
      <c r="C2178" s="252">
        <v>62024000010</v>
      </c>
      <c r="D2178" s="261" t="s">
        <v>7004</v>
      </c>
      <c r="E2178" s="143" t="str">
        <f t="shared" si="86"/>
        <v>Բաճկոն</v>
      </c>
      <c r="F2178" s="273" t="s">
        <v>62</v>
      </c>
      <c r="G2178" s="144">
        <f>VLOOKUP(E2178,subcategory!A:B,2,0)</f>
        <v>14</v>
      </c>
      <c r="H2178" s="273" t="s">
        <v>20</v>
      </c>
      <c r="I2178" s="213" t="e">
        <f>VLOOKUP(H2178,gender!A:B,2,0)</f>
        <v>#N/A</v>
      </c>
      <c r="J2178" s="273">
        <v>1100</v>
      </c>
      <c r="K2178" s="273">
        <v>1100</v>
      </c>
      <c r="L2178" s="273">
        <v>1</v>
      </c>
      <c r="M2178" s="273" t="s">
        <v>2262</v>
      </c>
      <c r="N2178" s="144">
        <f>VLOOKUP(M2178,brand!A:B,2,0)</f>
        <v>823</v>
      </c>
      <c r="O2178" s="144"/>
      <c r="P2178" s="144" t="e">
        <f>VLOOKUP(O2178,country!A:B,2,0)</f>
        <v>#N/A</v>
      </c>
      <c r="Q2178" s="273" t="s">
        <v>3915</v>
      </c>
      <c r="R2178" s="144" t="str">
        <f t="shared" si="87"/>
        <v>100% Պոլիուրեթան</v>
      </c>
      <c r="S2178" s="144" t="s">
        <v>7346</v>
      </c>
      <c r="T2178" s="144" t="e">
        <f>VLOOKUP(R2178,material!A:B,2,0)</f>
        <v>#N/A</v>
      </c>
      <c r="U2178" s="141" t="s">
        <v>7644</v>
      </c>
      <c r="V2178" s="141"/>
      <c r="W2178" s="273" t="s">
        <v>821</v>
      </c>
      <c r="X2178" s="141">
        <f>VLOOKUP(W2178,SIZE!A:B,2,0)</f>
        <v>3</v>
      </c>
      <c r="Y2178" s="141">
        <v>0</v>
      </c>
      <c r="Z2178" s="141" t="s">
        <v>2042</v>
      </c>
      <c r="AA2178" s="141" t="e">
        <f>VLOOKUP(Z2178,COLOR!A:B,2,0)</f>
        <v>#N/A</v>
      </c>
      <c r="AB2178" s="130"/>
      <c r="AC2178" s="130"/>
      <c r="AD2178" s="130"/>
      <c r="AE2178" s="130"/>
      <c r="AF2178" s="130"/>
      <c r="AG2178" s="130"/>
      <c r="AH2178" s="130"/>
      <c r="AI2178" s="130"/>
      <c r="AJ2178" s="130"/>
      <c r="AK2178" s="130"/>
      <c r="AL2178" s="130"/>
      <c r="AM2178" s="130"/>
    </row>
    <row r="2179" spans="1:39" ht="20.25" customHeight="1">
      <c r="A2179" s="132">
        <v>2178</v>
      </c>
      <c r="B2179" s="19" t="s">
        <v>6635</v>
      </c>
      <c r="C2179" s="250">
        <v>61103091000</v>
      </c>
      <c r="D2179" s="261" t="s">
        <v>481</v>
      </c>
      <c r="E2179" s="143" t="str">
        <f t="shared" ref="E2179:E2242" si="88">PROPER(F2179)</f>
        <v>Սվիտեր</v>
      </c>
      <c r="F2179" s="273" t="s">
        <v>49</v>
      </c>
      <c r="G2179" s="144" t="e">
        <f>VLOOKUP(E2179,subcategory!A:B,2,0)</f>
        <v>#N/A</v>
      </c>
      <c r="H2179" s="273" t="s">
        <v>10</v>
      </c>
      <c r="I2179" s="213" t="e">
        <f>VLOOKUP(H2179,gender!A:B,2,0)</f>
        <v>#N/A</v>
      </c>
      <c r="J2179" s="273">
        <v>246</v>
      </c>
      <c r="K2179" s="273">
        <v>246</v>
      </c>
      <c r="L2179" s="273">
        <v>1</v>
      </c>
      <c r="M2179" s="273" t="s">
        <v>2262</v>
      </c>
      <c r="N2179" s="144">
        <f>VLOOKUP(M2179,brand!A:B,2,0)</f>
        <v>823</v>
      </c>
      <c r="O2179" s="144"/>
      <c r="P2179" s="144" t="e">
        <f>VLOOKUP(O2179,country!A:B,2,0)</f>
        <v>#N/A</v>
      </c>
      <c r="Q2179" s="273" t="s">
        <v>436</v>
      </c>
      <c r="R2179" s="144" t="str">
        <f t="shared" si="87"/>
        <v>100% Պոլիեսթեր</v>
      </c>
      <c r="S2179" s="144" t="s">
        <v>7203</v>
      </c>
      <c r="T2179" s="144" t="e">
        <f>VLOOKUP(R2179,material!A:B,2,0)</f>
        <v>#N/A</v>
      </c>
      <c r="U2179" s="141" t="s">
        <v>7644</v>
      </c>
      <c r="V2179" s="141"/>
      <c r="W2179" s="273" t="s">
        <v>810</v>
      </c>
      <c r="X2179" s="141">
        <f>VLOOKUP(W2179,SIZE!A:B,2,0)</f>
        <v>122</v>
      </c>
      <c r="Y2179" s="141">
        <v>0</v>
      </c>
      <c r="Z2179" s="141" t="s">
        <v>1033</v>
      </c>
      <c r="AA2179" s="141">
        <f>VLOOKUP(Z2179,COLOR!A:B,2,0)</f>
        <v>20</v>
      </c>
      <c r="AB2179" s="130"/>
      <c r="AC2179" s="130"/>
      <c r="AD2179" s="130"/>
      <c r="AE2179" s="130"/>
      <c r="AF2179" s="130"/>
      <c r="AG2179" s="130"/>
      <c r="AH2179" s="130"/>
      <c r="AI2179" s="130"/>
      <c r="AJ2179" s="130"/>
      <c r="AK2179" s="130"/>
      <c r="AL2179" s="130"/>
      <c r="AM2179" s="130"/>
    </row>
    <row r="2180" spans="1:39" ht="20.25" customHeight="1">
      <c r="A2180" s="132">
        <v>2179</v>
      </c>
      <c r="B2180" s="19" t="s">
        <v>6636</v>
      </c>
      <c r="C2180" s="250">
        <v>62046231000</v>
      </c>
      <c r="D2180" s="261" t="s">
        <v>603</v>
      </c>
      <c r="E2180" s="143" t="str">
        <f t="shared" si="88"/>
        <v>Ջինսե Տաբատ</v>
      </c>
      <c r="F2180" s="273" t="s">
        <v>335</v>
      </c>
      <c r="G2180" s="144">
        <f>VLOOKUP(E2180,subcategory!A:B,2,0)</f>
        <v>87</v>
      </c>
      <c r="H2180" s="273" t="s">
        <v>20</v>
      </c>
      <c r="I2180" s="213" t="e">
        <f>VLOOKUP(H2180,gender!A:B,2,0)</f>
        <v>#N/A</v>
      </c>
      <c r="J2180" s="273">
        <v>608</v>
      </c>
      <c r="K2180" s="273">
        <v>608</v>
      </c>
      <c r="L2180" s="273">
        <v>1</v>
      </c>
      <c r="M2180" s="273" t="s">
        <v>2262</v>
      </c>
      <c r="N2180" s="144">
        <f>VLOOKUP(M2180,brand!A:B,2,0)</f>
        <v>823</v>
      </c>
      <c r="O2180" s="144"/>
      <c r="P2180" s="144" t="e">
        <f>VLOOKUP(O2180,country!A:B,2,0)</f>
        <v>#N/A</v>
      </c>
      <c r="Q2180" s="273" t="s">
        <v>440</v>
      </c>
      <c r="R2180" s="144" t="str">
        <f t="shared" si="87"/>
        <v>100% Բամբակ</v>
      </c>
      <c r="S2180" s="144" t="s">
        <v>7205</v>
      </c>
      <c r="T2180" s="144" t="e">
        <f>VLOOKUP(R2180,material!A:B,2,0)</f>
        <v>#N/A</v>
      </c>
      <c r="U2180" s="141" t="s">
        <v>7644</v>
      </c>
      <c r="V2180" s="141"/>
      <c r="W2180" s="273">
        <v>40</v>
      </c>
      <c r="X2180" s="141">
        <f>VLOOKUP(W2180,SIZE!A:B,2,0)</f>
        <v>79</v>
      </c>
      <c r="Y2180" s="141">
        <v>0</v>
      </c>
      <c r="Z2180" s="141" t="s">
        <v>2092</v>
      </c>
      <c r="AA2180" s="141">
        <f>VLOOKUP(Z2180,COLOR!A:B,2,0)</f>
        <v>8</v>
      </c>
      <c r="AB2180" s="130"/>
      <c r="AC2180" s="130"/>
      <c r="AD2180" s="130"/>
      <c r="AE2180" s="130"/>
      <c r="AF2180" s="130"/>
      <c r="AG2180" s="130"/>
      <c r="AH2180" s="130"/>
      <c r="AI2180" s="130"/>
      <c r="AJ2180" s="130"/>
      <c r="AK2180" s="130"/>
      <c r="AL2180" s="130"/>
      <c r="AM2180" s="130"/>
    </row>
    <row r="2181" spans="1:39" ht="20.25" customHeight="1">
      <c r="A2181" s="132">
        <v>2180</v>
      </c>
      <c r="B2181" s="19" t="s">
        <v>6637</v>
      </c>
      <c r="C2181" s="250">
        <v>62046231000</v>
      </c>
      <c r="D2181" s="261" t="s">
        <v>603</v>
      </c>
      <c r="E2181" s="143" t="str">
        <f t="shared" si="88"/>
        <v>Ջինսե Տաբատ</v>
      </c>
      <c r="F2181" s="273" t="s">
        <v>335</v>
      </c>
      <c r="G2181" s="144">
        <f>VLOOKUP(E2181,subcategory!A:B,2,0)</f>
        <v>87</v>
      </c>
      <c r="H2181" s="273" t="s">
        <v>20</v>
      </c>
      <c r="I2181" s="213" t="e">
        <f>VLOOKUP(H2181,gender!A:B,2,0)</f>
        <v>#N/A</v>
      </c>
      <c r="J2181" s="273">
        <v>560</v>
      </c>
      <c r="K2181" s="273">
        <v>560</v>
      </c>
      <c r="L2181" s="273">
        <v>1</v>
      </c>
      <c r="M2181" s="273" t="s">
        <v>2262</v>
      </c>
      <c r="N2181" s="144">
        <f>VLOOKUP(M2181,brand!A:B,2,0)</f>
        <v>823</v>
      </c>
      <c r="O2181" s="144"/>
      <c r="P2181" s="144" t="e">
        <f>VLOOKUP(O2181,country!A:B,2,0)</f>
        <v>#N/A</v>
      </c>
      <c r="Q2181" s="273" t="s">
        <v>440</v>
      </c>
      <c r="R2181" s="144" t="str">
        <f t="shared" si="87"/>
        <v>100% Բամբակ</v>
      </c>
      <c r="S2181" s="144" t="s">
        <v>7205</v>
      </c>
      <c r="T2181" s="144" t="e">
        <f>VLOOKUP(R2181,material!A:B,2,0)</f>
        <v>#N/A</v>
      </c>
      <c r="U2181" s="141" t="s">
        <v>7644</v>
      </c>
      <c r="V2181" s="141"/>
      <c r="W2181" s="273">
        <v>36</v>
      </c>
      <c r="X2181" s="141">
        <f>VLOOKUP(W2181,SIZE!A:B,2,0)</f>
        <v>52</v>
      </c>
      <c r="Y2181" s="141">
        <v>0</v>
      </c>
      <c r="Z2181" s="141" t="s">
        <v>1204</v>
      </c>
      <c r="AA2181" s="141">
        <f>VLOOKUP(Z2181,COLOR!A:B,2,0)</f>
        <v>25</v>
      </c>
      <c r="AB2181" s="130"/>
      <c r="AC2181" s="130"/>
      <c r="AD2181" s="130"/>
      <c r="AE2181" s="130"/>
      <c r="AF2181" s="130"/>
      <c r="AG2181" s="130"/>
      <c r="AH2181" s="130"/>
      <c r="AI2181" s="130"/>
      <c r="AJ2181" s="130"/>
      <c r="AK2181" s="130"/>
      <c r="AL2181" s="130"/>
      <c r="AM2181" s="130"/>
    </row>
    <row r="2182" spans="1:39" ht="20.25" customHeight="1">
      <c r="A2182" s="132">
        <v>2181</v>
      </c>
      <c r="B2182" s="19" t="s">
        <v>6638</v>
      </c>
      <c r="C2182" s="250">
        <v>62024000090</v>
      </c>
      <c r="D2182" s="261" t="s">
        <v>7010</v>
      </c>
      <c r="E2182" s="143" t="str">
        <f t="shared" si="88"/>
        <v>Թրենչ</v>
      </c>
      <c r="F2182" s="273" t="s">
        <v>7134</v>
      </c>
      <c r="G2182" s="144">
        <f>VLOOKUP(E2182,subcategory!A:B,2,0)</f>
        <v>405</v>
      </c>
      <c r="H2182" s="273" t="s">
        <v>20</v>
      </c>
      <c r="I2182" s="213" t="e">
        <f>VLOOKUP(H2182,gender!A:B,2,0)</f>
        <v>#N/A</v>
      </c>
      <c r="J2182" s="273">
        <v>286</v>
      </c>
      <c r="K2182" s="273">
        <v>286</v>
      </c>
      <c r="L2182" s="273">
        <v>1</v>
      </c>
      <c r="M2182" s="273" t="s">
        <v>2262</v>
      </c>
      <c r="N2182" s="144">
        <f>VLOOKUP(M2182,brand!A:B,2,0)</f>
        <v>823</v>
      </c>
      <c r="O2182" s="144"/>
      <c r="P2182" s="144" t="e">
        <f>VLOOKUP(O2182,country!A:B,2,0)</f>
        <v>#N/A</v>
      </c>
      <c r="Q2182" s="273" t="s">
        <v>7193</v>
      </c>
      <c r="R2182" s="144" t="str">
        <f t="shared" si="87"/>
        <v>100% Պոլիեսթեր</v>
      </c>
      <c r="S2182" s="144" t="s">
        <v>7203</v>
      </c>
      <c r="T2182" s="144" t="e">
        <f>VLOOKUP(R2182,material!A:B,2,0)</f>
        <v>#N/A</v>
      </c>
      <c r="U2182" s="141" t="s">
        <v>7644</v>
      </c>
      <c r="V2182" s="141"/>
      <c r="W2182" s="273" t="s">
        <v>810</v>
      </c>
      <c r="X2182" s="141">
        <f>VLOOKUP(W2182,SIZE!A:B,2,0)</f>
        <v>122</v>
      </c>
      <c r="Y2182" s="141">
        <v>0</v>
      </c>
      <c r="Z2182" s="141" t="s">
        <v>2042</v>
      </c>
      <c r="AA2182" s="141" t="e">
        <f>VLOOKUP(Z2182,COLOR!A:B,2,0)</f>
        <v>#N/A</v>
      </c>
      <c r="AB2182" s="130"/>
      <c r="AC2182" s="130"/>
      <c r="AD2182" s="130"/>
      <c r="AE2182" s="130"/>
      <c r="AF2182" s="130"/>
      <c r="AG2182" s="130"/>
      <c r="AH2182" s="130"/>
      <c r="AI2182" s="130"/>
      <c r="AJ2182" s="130"/>
      <c r="AK2182" s="130"/>
      <c r="AL2182" s="130"/>
      <c r="AM2182" s="130"/>
    </row>
    <row r="2183" spans="1:39" ht="20.25" customHeight="1">
      <c r="A2183" s="132">
        <v>2182</v>
      </c>
      <c r="B2183" s="19" t="s">
        <v>6639</v>
      </c>
      <c r="C2183" s="250">
        <v>62034235000</v>
      </c>
      <c r="D2183" s="261" t="s">
        <v>966</v>
      </c>
      <c r="E2183" s="143" t="str">
        <f t="shared" si="88"/>
        <v>Տաբատներ</v>
      </c>
      <c r="F2183" s="273" t="s">
        <v>7795</v>
      </c>
      <c r="G2183" s="144">
        <f>VLOOKUP(E2183,subcategory!A:B,2,0)</f>
        <v>93</v>
      </c>
      <c r="H2183" s="273" t="s">
        <v>10</v>
      </c>
      <c r="I2183" s="213" t="e">
        <f>VLOOKUP(H2183,gender!A:B,2,0)</f>
        <v>#N/A</v>
      </c>
      <c r="J2183" s="273">
        <v>486</v>
      </c>
      <c r="K2183" s="273">
        <v>486</v>
      </c>
      <c r="L2183" s="273">
        <v>1</v>
      </c>
      <c r="M2183" s="273" t="s">
        <v>2262</v>
      </c>
      <c r="N2183" s="144">
        <f>VLOOKUP(M2183,brand!A:B,2,0)</f>
        <v>823</v>
      </c>
      <c r="O2183" s="144"/>
      <c r="P2183" s="144" t="e">
        <f>VLOOKUP(O2183,country!A:B,2,0)</f>
        <v>#N/A</v>
      </c>
      <c r="Q2183" s="273" t="s">
        <v>7193</v>
      </c>
      <c r="R2183" s="144" t="str">
        <f t="shared" si="87"/>
        <v xml:space="preserve">98% Բամբակ </v>
      </c>
      <c r="S2183" s="144" t="s">
        <v>7595</v>
      </c>
      <c r="T2183" s="144" t="e">
        <f>VLOOKUP(R2183,material!A:B,2,0)</f>
        <v>#N/A</v>
      </c>
      <c r="U2183" s="141" t="s">
        <v>7644</v>
      </c>
      <c r="V2183" s="141"/>
      <c r="W2183" s="273">
        <v>34</v>
      </c>
      <c r="X2183" s="141">
        <f>VLOOKUP(W2183,SIZE!A:B,2,0)</f>
        <v>41</v>
      </c>
      <c r="Y2183" s="141">
        <v>0</v>
      </c>
      <c r="Z2183" s="141" t="s">
        <v>1033</v>
      </c>
      <c r="AA2183" s="141">
        <f>VLOOKUP(Z2183,COLOR!A:B,2,0)</f>
        <v>20</v>
      </c>
      <c r="AB2183" s="130"/>
      <c r="AC2183" s="130"/>
      <c r="AD2183" s="130"/>
      <c r="AE2183" s="130"/>
      <c r="AF2183" s="130"/>
      <c r="AG2183" s="130"/>
      <c r="AH2183" s="130"/>
      <c r="AI2183" s="130"/>
      <c r="AJ2183" s="130"/>
      <c r="AK2183" s="130"/>
      <c r="AL2183" s="130"/>
      <c r="AM2183" s="130"/>
    </row>
    <row r="2184" spans="1:39" ht="20.25" customHeight="1">
      <c r="A2184" s="132">
        <v>2183</v>
      </c>
      <c r="B2184" s="19" t="s">
        <v>6640</v>
      </c>
      <c r="C2184" s="250">
        <v>61103099000</v>
      </c>
      <c r="D2184" s="261" t="s">
        <v>709</v>
      </c>
      <c r="E2184" s="143" t="str">
        <f t="shared" si="88"/>
        <v>Կարդիգան</v>
      </c>
      <c r="F2184" s="273" t="s">
        <v>328</v>
      </c>
      <c r="G2184" s="144">
        <f>VLOOKUP(E2184,subcategory!A:B,2,0)</f>
        <v>89</v>
      </c>
      <c r="H2184" s="273" t="s">
        <v>20</v>
      </c>
      <c r="I2184" s="213" t="e">
        <f>VLOOKUP(H2184,gender!A:B,2,0)</f>
        <v>#N/A</v>
      </c>
      <c r="J2184" s="273">
        <v>406</v>
      </c>
      <c r="K2184" s="273">
        <v>406</v>
      </c>
      <c r="L2184" s="273">
        <v>1</v>
      </c>
      <c r="M2184" s="273" t="s">
        <v>2262</v>
      </c>
      <c r="N2184" s="144">
        <f>VLOOKUP(M2184,brand!A:B,2,0)</f>
        <v>823</v>
      </c>
      <c r="O2184" s="144"/>
      <c r="P2184" s="144" t="e">
        <f>VLOOKUP(O2184,country!A:B,2,0)</f>
        <v>#N/A</v>
      </c>
      <c r="Q2184" s="273" t="s">
        <v>436</v>
      </c>
      <c r="R2184" s="144" t="str">
        <f t="shared" si="87"/>
        <v>57% Ակրիլ 43% Պոլիեսթեր</v>
      </c>
      <c r="S2184" s="144" t="s">
        <v>7596</v>
      </c>
      <c r="T2184" s="144" t="e">
        <f>VLOOKUP(R2184,material!A:B,2,0)</f>
        <v>#N/A</v>
      </c>
      <c r="U2184" s="141" t="s">
        <v>7644</v>
      </c>
      <c r="V2184" s="141"/>
      <c r="W2184" s="273" t="s">
        <v>821</v>
      </c>
      <c r="X2184" s="141">
        <f>VLOOKUP(W2184,SIZE!A:B,2,0)</f>
        <v>3</v>
      </c>
      <c r="Y2184" s="141">
        <v>0</v>
      </c>
      <c r="Z2184" s="141" t="s">
        <v>2092</v>
      </c>
      <c r="AA2184" s="141">
        <f>VLOOKUP(Z2184,COLOR!A:B,2,0)</f>
        <v>8</v>
      </c>
      <c r="AB2184" s="130"/>
      <c r="AC2184" s="130"/>
      <c r="AD2184" s="130"/>
      <c r="AE2184" s="130"/>
      <c r="AF2184" s="130"/>
      <c r="AG2184" s="130"/>
      <c r="AH2184" s="130"/>
      <c r="AI2184" s="130"/>
      <c r="AJ2184" s="130"/>
      <c r="AK2184" s="130"/>
      <c r="AL2184" s="130"/>
      <c r="AM2184" s="130"/>
    </row>
    <row r="2185" spans="1:39" ht="20.25" customHeight="1">
      <c r="A2185" s="132">
        <v>2184</v>
      </c>
      <c r="B2185" s="19" t="s">
        <v>6641</v>
      </c>
      <c r="C2185" s="250">
        <v>61103091000</v>
      </c>
      <c r="D2185" s="261" t="s">
        <v>481</v>
      </c>
      <c r="E2185" s="143" t="str">
        <f t="shared" si="88"/>
        <v>Սվիտեր</v>
      </c>
      <c r="F2185" s="273" t="s">
        <v>49</v>
      </c>
      <c r="G2185" s="144" t="e">
        <f>VLOOKUP(E2185,subcategory!A:B,2,0)</f>
        <v>#N/A</v>
      </c>
      <c r="H2185" s="273" t="s">
        <v>10</v>
      </c>
      <c r="I2185" s="213" t="e">
        <f>VLOOKUP(H2185,gender!A:B,2,0)</f>
        <v>#N/A</v>
      </c>
      <c r="J2185" s="273">
        <v>532</v>
      </c>
      <c r="K2185" s="273">
        <v>532</v>
      </c>
      <c r="L2185" s="273">
        <v>1</v>
      </c>
      <c r="M2185" s="273" t="s">
        <v>2262</v>
      </c>
      <c r="N2185" s="144">
        <f>VLOOKUP(M2185,brand!A:B,2,0)</f>
        <v>823</v>
      </c>
      <c r="O2185" s="144"/>
      <c r="P2185" s="144" t="e">
        <f>VLOOKUP(O2185,country!A:B,2,0)</f>
        <v>#N/A</v>
      </c>
      <c r="Q2185" s="273" t="s">
        <v>436</v>
      </c>
      <c r="R2185" s="144" t="str">
        <f t="shared" si="87"/>
        <v>100% Ակրիլ</v>
      </c>
      <c r="S2185" s="144" t="s">
        <v>7204</v>
      </c>
      <c r="T2185" s="144" t="e">
        <f>VLOOKUP(R2185,material!A:B,2,0)</f>
        <v>#N/A</v>
      </c>
      <c r="U2185" s="141" t="s">
        <v>7644</v>
      </c>
      <c r="V2185" s="141"/>
      <c r="W2185" s="273" t="s">
        <v>978</v>
      </c>
      <c r="X2185" s="141">
        <f>VLOOKUP(W2185,SIZE!A:B,2,0)</f>
        <v>126</v>
      </c>
      <c r="Y2185" s="141">
        <v>0</v>
      </c>
      <c r="Z2185" s="141" t="s">
        <v>1061</v>
      </c>
      <c r="AA2185" s="141">
        <f>VLOOKUP(Z2185,COLOR!A:B,2,0)</f>
        <v>4</v>
      </c>
      <c r="AB2185" s="130"/>
      <c r="AC2185" s="130"/>
      <c r="AD2185" s="130"/>
      <c r="AE2185" s="130"/>
      <c r="AF2185" s="130"/>
      <c r="AG2185" s="130"/>
      <c r="AH2185" s="130"/>
      <c r="AI2185" s="130"/>
      <c r="AJ2185" s="130"/>
      <c r="AK2185" s="130"/>
      <c r="AL2185" s="130"/>
      <c r="AM2185" s="130"/>
    </row>
    <row r="2186" spans="1:39" ht="20.25" customHeight="1">
      <c r="A2186" s="132">
        <v>2185</v>
      </c>
      <c r="B2186" s="19" t="s">
        <v>6642</v>
      </c>
      <c r="C2186" s="250">
        <v>62034319000</v>
      </c>
      <c r="D2186" s="261" t="s">
        <v>7002</v>
      </c>
      <c r="E2186" s="143" t="str">
        <f t="shared" si="88"/>
        <v>Տաբատներ</v>
      </c>
      <c r="F2186" s="273" t="s">
        <v>7795</v>
      </c>
      <c r="G2186" s="144">
        <f>VLOOKUP(E2186,subcategory!A:B,2,0)</f>
        <v>93</v>
      </c>
      <c r="H2186" s="273" t="s">
        <v>10</v>
      </c>
      <c r="I2186" s="213" t="e">
        <f>VLOOKUP(H2186,gender!A:B,2,0)</f>
        <v>#N/A</v>
      </c>
      <c r="J2186" s="273">
        <v>326</v>
      </c>
      <c r="K2186" s="273">
        <v>326</v>
      </c>
      <c r="L2186" s="273">
        <v>1</v>
      </c>
      <c r="M2186" s="273" t="s">
        <v>2262</v>
      </c>
      <c r="N2186" s="144">
        <f>VLOOKUP(M2186,brand!A:B,2,0)</f>
        <v>823</v>
      </c>
      <c r="O2186" s="144"/>
      <c r="P2186" s="144" t="e">
        <f>VLOOKUP(O2186,country!A:B,2,0)</f>
        <v>#N/A</v>
      </c>
      <c r="Q2186" s="273" t="s">
        <v>3915</v>
      </c>
      <c r="R2186" s="144" t="str">
        <f t="shared" si="87"/>
        <v>89% Պոլիամիդ 11% Էլաստան</v>
      </c>
      <c r="S2186" s="144" t="s">
        <v>7597</v>
      </c>
      <c r="T2186" s="144" t="e">
        <f>VLOOKUP(R2186,material!A:B,2,0)</f>
        <v>#N/A</v>
      </c>
      <c r="U2186" s="141" t="s">
        <v>7644</v>
      </c>
      <c r="V2186" s="141"/>
      <c r="W2186" s="273">
        <v>32</v>
      </c>
      <c r="X2186" s="141">
        <f>VLOOKUP(W2186,SIZE!A:B,2,0)</f>
        <v>31</v>
      </c>
      <c r="Y2186" s="141">
        <v>0</v>
      </c>
      <c r="Z2186" s="141" t="s">
        <v>1033</v>
      </c>
      <c r="AA2186" s="141">
        <f>VLOOKUP(Z2186,COLOR!A:B,2,0)</f>
        <v>20</v>
      </c>
      <c r="AB2186" s="130"/>
      <c r="AC2186" s="130"/>
      <c r="AD2186" s="130"/>
      <c r="AE2186" s="130"/>
      <c r="AF2186" s="130"/>
      <c r="AG2186" s="130"/>
      <c r="AH2186" s="130"/>
      <c r="AI2186" s="130"/>
      <c r="AJ2186" s="130"/>
      <c r="AK2186" s="130"/>
      <c r="AL2186" s="130"/>
      <c r="AM2186" s="130"/>
    </row>
    <row r="2187" spans="1:39" ht="20.25" customHeight="1">
      <c r="A2187" s="132">
        <v>2186</v>
      </c>
      <c r="B2187" s="19" t="s">
        <v>6643</v>
      </c>
      <c r="C2187" s="250">
        <v>61102099000</v>
      </c>
      <c r="D2187" s="261" t="s">
        <v>6949</v>
      </c>
      <c r="E2187" s="143" t="str">
        <f t="shared" si="88"/>
        <v>Սվիտրեր</v>
      </c>
      <c r="F2187" s="16" t="s">
        <v>459</v>
      </c>
      <c r="G2187" s="144">
        <f>VLOOKUP(E2187,subcategory!A:B,2,0)</f>
        <v>88</v>
      </c>
      <c r="H2187" s="273" t="s">
        <v>20</v>
      </c>
      <c r="I2187" s="213" t="e">
        <f>VLOOKUP(H2187,gender!A:B,2,0)</f>
        <v>#N/A</v>
      </c>
      <c r="J2187" s="273">
        <v>326</v>
      </c>
      <c r="K2187" s="273">
        <v>326</v>
      </c>
      <c r="L2187" s="273">
        <v>1</v>
      </c>
      <c r="M2187" s="273" t="s">
        <v>2262</v>
      </c>
      <c r="N2187" s="144">
        <f>VLOOKUP(M2187,brand!A:B,2,0)</f>
        <v>823</v>
      </c>
      <c r="O2187" s="144"/>
      <c r="P2187" s="144" t="e">
        <f>VLOOKUP(O2187,country!A:B,2,0)</f>
        <v>#N/A</v>
      </c>
      <c r="Q2187" s="273" t="s">
        <v>440</v>
      </c>
      <c r="R2187" s="144" t="str">
        <f t="shared" si="87"/>
        <v>67% Բամբակ 33% Պոլիեսթեր</v>
      </c>
      <c r="S2187" s="144" t="s">
        <v>7530</v>
      </c>
      <c r="T2187" s="144" t="e">
        <f>VLOOKUP(R2187,material!A:B,2,0)</f>
        <v>#N/A</v>
      </c>
      <c r="U2187" s="141" t="s">
        <v>7644</v>
      </c>
      <c r="V2187" s="141"/>
      <c r="W2187" s="273" t="s">
        <v>858</v>
      </c>
      <c r="X2187" s="141">
        <f>VLOOKUP(W2187,SIZE!A:B,2,0)</f>
        <v>1</v>
      </c>
      <c r="Y2187" s="141">
        <v>0</v>
      </c>
      <c r="Z2187" s="141" t="s">
        <v>1080</v>
      </c>
      <c r="AA2187" s="141">
        <f>VLOOKUP(Z2187,COLOR!A:B,2,0)</f>
        <v>13</v>
      </c>
      <c r="AB2187" s="130"/>
      <c r="AC2187" s="130"/>
      <c r="AD2187" s="130"/>
      <c r="AE2187" s="130"/>
      <c r="AF2187" s="130"/>
      <c r="AG2187" s="130"/>
      <c r="AH2187" s="130"/>
      <c r="AI2187" s="130"/>
      <c r="AJ2187" s="130"/>
      <c r="AK2187" s="130"/>
      <c r="AL2187" s="130"/>
      <c r="AM2187" s="130"/>
    </row>
    <row r="2188" spans="1:39" ht="20.25" customHeight="1">
      <c r="A2188" s="132">
        <v>2187</v>
      </c>
      <c r="B2188" s="19" t="s">
        <v>6644</v>
      </c>
      <c r="C2188" s="250">
        <v>61103099000</v>
      </c>
      <c r="D2188" s="261" t="s">
        <v>709</v>
      </c>
      <c r="E2188" s="143" t="str">
        <f t="shared" si="88"/>
        <v>Կարդիգան</v>
      </c>
      <c r="F2188" s="273" t="s">
        <v>328</v>
      </c>
      <c r="G2188" s="144">
        <f>VLOOKUP(E2188,subcategory!A:B,2,0)</f>
        <v>89</v>
      </c>
      <c r="H2188" s="273" t="s">
        <v>20</v>
      </c>
      <c r="I2188" s="213" t="e">
        <f>VLOOKUP(H2188,gender!A:B,2,0)</f>
        <v>#N/A</v>
      </c>
      <c r="J2188" s="273">
        <v>280</v>
      </c>
      <c r="K2188" s="273">
        <v>280</v>
      </c>
      <c r="L2188" s="273">
        <v>1</v>
      </c>
      <c r="M2188" s="273" t="s">
        <v>2262</v>
      </c>
      <c r="N2188" s="144">
        <f>VLOOKUP(M2188,brand!A:B,2,0)</f>
        <v>823</v>
      </c>
      <c r="O2188" s="144"/>
      <c r="P2188" s="144" t="e">
        <f>VLOOKUP(O2188,country!A:B,2,0)</f>
        <v>#N/A</v>
      </c>
      <c r="Q2188" s="273" t="s">
        <v>436</v>
      </c>
      <c r="R2188" s="144" t="str">
        <f t="shared" si="87"/>
        <v>44% Ակրիլ 56% Պոլիամիկդ</v>
      </c>
      <c r="S2188" s="144" t="s">
        <v>7598</v>
      </c>
      <c r="T2188" s="144" t="e">
        <f>VLOOKUP(R2188,material!A:B,2,0)</f>
        <v>#N/A</v>
      </c>
      <c r="U2188" s="141" t="s">
        <v>7644</v>
      </c>
      <c r="V2188" s="141"/>
      <c r="W2188" s="273" t="s">
        <v>810</v>
      </c>
      <c r="X2188" s="141">
        <f>VLOOKUP(W2188,SIZE!A:B,2,0)</f>
        <v>122</v>
      </c>
      <c r="Y2188" s="141">
        <v>0</v>
      </c>
      <c r="Z2188" s="141" t="s">
        <v>1057</v>
      </c>
      <c r="AA2188" s="141">
        <f>VLOOKUP(Z2188,COLOR!A:B,2,0)</f>
        <v>5</v>
      </c>
      <c r="AB2188" s="130"/>
      <c r="AC2188" s="130"/>
      <c r="AD2188" s="130"/>
      <c r="AE2188" s="130"/>
      <c r="AF2188" s="130"/>
      <c r="AG2188" s="130"/>
      <c r="AH2188" s="130"/>
      <c r="AI2188" s="130"/>
      <c r="AJ2188" s="130"/>
      <c r="AK2188" s="130"/>
      <c r="AL2188" s="130"/>
      <c r="AM2188" s="130"/>
    </row>
    <row r="2189" spans="1:39" ht="20.25" customHeight="1">
      <c r="A2189" s="132">
        <v>2188</v>
      </c>
      <c r="B2189" s="19" t="s">
        <v>6645</v>
      </c>
      <c r="C2189" s="250">
        <v>61044300000</v>
      </c>
      <c r="D2189" s="261" t="s">
        <v>2184</v>
      </c>
      <c r="E2189" s="143" t="str">
        <f t="shared" si="88"/>
        <v>Զգեստ</v>
      </c>
      <c r="F2189" s="273" t="s">
        <v>64</v>
      </c>
      <c r="G2189" s="144">
        <f>VLOOKUP(E2189,subcategory!A:B,2,0)</f>
        <v>43</v>
      </c>
      <c r="H2189" s="273" t="s">
        <v>20</v>
      </c>
      <c r="I2189" s="213" t="e">
        <f>VLOOKUP(H2189,gender!A:B,2,0)</f>
        <v>#N/A</v>
      </c>
      <c r="J2189" s="273">
        <v>394</v>
      </c>
      <c r="K2189" s="273">
        <v>394</v>
      </c>
      <c r="L2189" s="273">
        <v>1</v>
      </c>
      <c r="M2189" s="273" t="s">
        <v>2262</v>
      </c>
      <c r="N2189" s="144">
        <f>VLOOKUP(M2189,brand!A:B,2,0)</f>
        <v>823</v>
      </c>
      <c r="O2189" s="144"/>
      <c r="P2189" s="144" t="e">
        <f>VLOOKUP(O2189,country!A:B,2,0)</f>
        <v>#N/A</v>
      </c>
      <c r="Q2189" s="273" t="s">
        <v>436</v>
      </c>
      <c r="R2189" s="144" t="str">
        <f t="shared" si="87"/>
        <v>100% Ակրիլ</v>
      </c>
      <c r="S2189" s="144" t="s">
        <v>7204</v>
      </c>
      <c r="T2189" s="144" t="e">
        <f>VLOOKUP(R2189,material!A:B,2,0)</f>
        <v>#N/A</v>
      </c>
      <c r="U2189" s="141" t="s">
        <v>7644</v>
      </c>
      <c r="V2189" s="141"/>
      <c r="W2189" s="273" t="s">
        <v>810</v>
      </c>
      <c r="X2189" s="141">
        <f>VLOOKUP(W2189,SIZE!A:B,2,0)</f>
        <v>122</v>
      </c>
      <c r="Y2189" s="141">
        <v>0</v>
      </c>
      <c r="Z2189" s="141" t="s">
        <v>2042</v>
      </c>
      <c r="AA2189" s="141" t="e">
        <f>VLOOKUP(Z2189,COLOR!A:B,2,0)</f>
        <v>#N/A</v>
      </c>
      <c r="AB2189" s="130"/>
      <c r="AC2189" s="130"/>
      <c r="AD2189" s="130"/>
      <c r="AE2189" s="130"/>
      <c r="AF2189" s="130"/>
      <c r="AG2189" s="130"/>
      <c r="AH2189" s="130"/>
      <c r="AI2189" s="130"/>
      <c r="AJ2189" s="130"/>
      <c r="AK2189" s="130"/>
      <c r="AL2189" s="130"/>
      <c r="AM2189" s="130"/>
    </row>
    <row r="2190" spans="1:39" ht="20.25" customHeight="1">
      <c r="A2190" s="132">
        <v>2189</v>
      </c>
      <c r="B2190" s="19" t="s">
        <v>6646</v>
      </c>
      <c r="C2190" s="250">
        <v>62034235000</v>
      </c>
      <c r="D2190" s="261" t="s">
        <v>548</v>
      </c>
      <c r="E2190" s="143" t="str">
        <f t="shared" si="88"/>
        <v>Տաբատներ</v>
      </c>
      <c r="F2190" s="273" t="s">
        <v>7795</v>
      </c>
      <c r="G2190" s="144">
        <f>VLOOKUP(E2190,subcategory!A:B,2,0)</f>
        <v>93</v>
      </c>
      <c r="H2190" s="273" t="s">
        <v>10</v>
      </c>
      <c r="I2190" s="213" t="e">
        <f>VLOOKUP(H2190,gender!A:B,2,0)</f>
        <v>#N/A</v>
      </c>
      <c r="J2190" s="273">
        <v>428</v>
      </c>
      <c r="K2190" s="273">
        <v>428</v>
      </c>
      <c r="L2190" s="273">
        <v>1</v>
      </c>
      <c r="M2190" s="273" t="s">
        <v>2262</v>
      </c>
      <c r="N2190" s="144">
        <f>VLOOKUP(M2190,brand!A:B,2,0)</f>
        <v>823</v>
      </c>
      <c r="O2190" s="144"/>
      <c r="P2190" s="144" t="e">
        <f>VLOOKUP(O2190,country!A:B,2,0)</f>
        <v>#N/A</v>
      </c>
      <c r="Q2190" s="273" t="s">
        <v>436</v>
      </c>
      <c r="R2190" s="144" t="str">
        <f t="shared" si="87"/>
        <v>61% Բամբակ 37% Պոլիեսթեր</v>
      </c>
      <c r="S2190" s="144" t="s">
        <v>7599</v>
      </c>
      <c r="T2190" s="144" t="e">
        <f>VLOOKUP(R2190,material!A:B,2,0)</f>
        <v>#N/A</v>
      </c>
      <c r="U2190" s="141" t="s">
        <v>7644</v>
      </c>
      <c r="V2190" s="141"/>
      <c r="W2190" s="273">
        <v>34</v>
      </c>
      <c r="X2190" s="141">
        <f>VLOOKUP(W2190,SIZE!A:B,2,0)</f>
        <v>41</v>
      </c>
      <c r="Y2190" s="141">
        <v>0</v>
      </c>
      <c r="Z2190" s="141" t="s">
        <v>2042</v>
      </c>
      <c r="AA2190" s="141" t="e">
        <f>VLOOKUP(Z2190,COLOR!A:B,2,0)</f>
        <v>#N/A</v>
      </c>
      <c r="AB2190" s="130"/>
      <c r="AC2190" s="130"/>
      <c r="AD2190" s="130"/>
      <c r="AE2190" s="130"/>
      <c r="AF2190" s="130"/>
      <c r="AG2190" s="130"/>
      <c r="AH2190" s="130"/>
      <c r="AI2190" s="130"/>
      <c r="AJ2190" s="130"/>
      <c r="AK2190" s="130"/>
      <c r="AL2190" s="130"/>
      <c r="AM2190" s="130"/>
    </row>
    <row r="2191" spans="1:39" ht="20.25" customHeight="1">
      <c r="A2191" s="132">
        <v>2190</v>
      </c>
      <c r="B2191" s="19" t="s">
        <v>5805</v>
      </c>
      <c r="C2191" s="250">
        <v>61102099000</v>
      </c>
      <c r="D2191" s="261" t="s">
        <v>6949</v>
      </c>
      <c r="E2191" s="143" t="str">
        <f t="shared" si="88"/>
        <v>Սվիտրեր</v>
      </c>
      <c r="F2191" s="16" t="s">
        <v>459</v>
      </c>
      <c r="G2191" s="144">
        <f>VLOOKUP(E2191,subcategory!A:B,2,0)</f>
        <v>88</v>
      </c>
      <c r="H2191" s="273" t="s">
        <v>20</v>
      </c>
      <c r="I2191" s="213" t="e">
        <f>VLOOKUP(H2191,gender!A:B,2,0)</f>
        <v>#N/A</v>
      </c>
      <c r="J2191" s="273">
        <v>426</v>
      </c>
      <c r="K2191" s="273">
        <v>426</v>
      </c>
      <c r="L2191" s="273">
        <v>1</v>
      </c>
      <c r="M2191" s="273" t="s">
        <v>2262</v>
      </c>
      <c r="N2191" s="144">
        <f>VLOOKUP(M2191,brand!A:B,2,0)</f>
        <v>823</v>
      </c>
      <c r="O2191" s="144"/>
      <c r="P2191" s="144" t="e">
        <f>VLOOKUP(O2191,country!A:B,2,0)</f>
        <v>#N/A</v>
      </c>
      <c r="Q2191" s="273" t="s">
        <v>440</v>
      </c>
      <c r="R2191" s="144" t="str">
        <f t="shared" si="87"/>
        <v>67% Բամբակ 33% Պոլիեսթեր</v>
      </c>
      <c r="S2191" s="144" t="s">
        <v>7530</v>
      </c>
      <c r="T2191" s="144" t="e">
        <f>VLOOKUP(R2191,material!A:B,2,0)</f>
        <v>#N/A</v>
      </c>
      <c r="U2191" s="141" t="s">
        <v>7644</v>
      </c>
      <c r="V2191" s="141"/>
      <c r="W2191" s="273" t="s">
        <v>858</v>
      </c>
      <c r="X2191" s="141">
        <f>VLOOKUP(W2191,SIZE!A:B,2,0)</f>
        <v>1</v>
      </c>
      <c r="Y2191" s="141">
        <v>0</v>
      </c>
      <c r="Z2191" s="141" t="s">
        <v>2092</v>
      </c>
      <c r="AA2191" s="141">
        <f>VLOOKUP(Z2191,COLOR!A:B,2,0)</f>
        <v>8</v>
      </c>
      <c r="AB2191" s="130"/>
      <c r="AC2191" s="130"/>
      <c r="AD2191" s="130"/>
      <c r="AE2191" s="130"/>
      <c r="AF2191" s="130"/>
      <c r="AG2191" s="130"/>
      <c r="AH2191" s="130"/>
      <c r="AI2191" s="130"/>
      <c r="AJ2191" s="130"/>
      <c r="AK2191" s="130"/>
      <c r="AL2191" s="130"/>
      <c r="AM2191" s="130"/>
    </row>
    <row r="2192" spans="1:39" ht="20.25" customHeight="1">
      <c r="A2192" s="132">
        <v>2191</v>
      </c>
      <c r="B2192" s="19" t="s">
        <v>6647</v>
      </c>
      <c r="C2192" s="250">
        <v>62046318000</v>
      </c>
      <c r="D2192" s="261" t="s">
        <v>987</v>
      </c>
      <c r="E2192" s="143" t="str">
        <f t="shared" si="88"/>
        <v>Տաբատներ</v>
      </c>
      <c r="F2192" s="273" t="s">
        <v>7795</v>
      </c>
      <c r="G2192" s="144">
        <f>VLOOKUP(E2192,subcategory!A:B,2,0)</f>
        <v>93</v>
      </c>
      <c r="H2192" s="273" t="s">
        <v>20</v>
      </c>
      <c r="I2192" s="213" t="e">
        <f>VLOOKUP(H2192,gender!A:B,2,0)</f>
        <v>#N/A</v>
      </c>
      <c r="J2192" s="273">
        <v>424</v>
      </c>
      <c r="K2192" s="273">
        <v>424</v>
      </c>
      <c r="L2192" s="273">
        <v>1</v>
      </c>
      <c r="M2192" s="273" t="s">
        <v>2262</v>
      </c>
      <c r="N2192" s="144">
        <f>VLOOKUP(M2192,brand!A:B,2,0)</f>
        <v>823</v>
      </c>
      <c r="O2192" s="144"/>
      <c r="P2192" s="144" t="e">
        <f>VLOOKUP(O2192,country!A:B,2,0)</f>
        <v>#N/A</v>
      </c>
      <c r="Q2192" s="273" t="s">
        <v>3915</v>
      </c>
      <c r="R2192" s="144" t="str">
        <f t="shared" si="87"/>
        <v>100% Պոլիեսթեր</v>
      </c>
      <c r="S2192" s="144" t="s">
        <v>7203</v>
      </c>
      <c r="T2192" s="144" t="e">
        <f>VLOOKUP(R2192,material!A:B,2,0)</f>
        <v>#N/A</v>
      </c>
      <c r="U2192" s="141" t="s">
        <v>7644</v>
      </c>
      <c r="V2192" s="141"/>
      <c r="W2192" s="273" t="s">
        <v>810</v>
      </c>
      <c r="X2192" s="141">
        <f>VLOOKUP(W2192,SIZE!A:B,2,0)</f>
        <v>122</v>
      </c>
      <c r="Y2192" s="141">
        <v>0</v>
      </c>
      <c r="Z2192" s="141" t="s">
        <v>1061</v>
      </c>
      <c r="AA2192" s="141">
        <f>VLOOKUP(Z2192,COLOR!A:B,2,0)</f>
        <v>4</v>
      </c>
      <c r="AB2192" s="130"/>
      <c r="AC2192" s="130"/>
      <c r="AD2192" s="130"/>
      <c r="AE2192" s="130"/>
      <c r="AF2192" s="130"/>
      <c r="AG2192" s="130"/>
      <c r="AH2192" s="130"/>
      <c r="AI2192" s="130"/>
      <c r="AJ2192" s="130"/>
      <c r="AK2192" s="130"/>
      <c r="AL2192" s="130"/>
      <c r="AM2192" s="130"/>
    </row>
    <row r="2193" spans="1:39" ht="20.25" customHeight="1">
      <c r="A2193" s="132">
        <v>2192</v>
      </c>
      <c r="B2193" s="19" t="s">
        <v>6648</v>
      </c>
      <c r="C2193" s="250">
        <v>61102099000</v>
      </c>
      <c r="D2193" s="261" t="s">
        <v>6949</v>
      </c>
      <c r="E2193" s="143" t="str">
        <f t="shared" si="88"/>
        <v>Սվիտրեր</v>
      </c>
      <c r="F2193" s="16" t="s">
        <v>459</v>
      </c>
      <c r="G2193" s="144">
        <f>VLOOKUP(E2193,subcategory!A:B,2,0)</f>
        <v>88</v>
      </c>
      <c r="H2193" s="273" t="s">
        <v>20</v>
      </c>
      <c r="I2193" s="213" t="e">
        <f>VLOOKUP(H2193,gender!A:B,2,0)</f>
        <v>#N/A</v>
      </c>
      <c r="J2193" s="273">
        <v>400</v>
      </c>
      <c r="K2193" s="273">
        <v>400</v>
      </c>
      <c r="L2193" s="273">
        <v>1</v>
      </c>
      <c r="M2193" s="273" t="s">
        <v>2262</v>
      </c>
      <c r="N2193" s="144">
        <f>VLOOKUP(M2193,brand!A:B,2,0)</f>
        <v>823</v>
      </c>
      <c r="O2193" s="144"/>
      <c r="P2193" s="144" t="e">
        <f>VLOOKUP(O2193,country!A:B,2,0)</f>
        <v>#N/A</v>
      </c>
      <c r="Q2193" s="273" t="s">
        <v>440</v>
      </c>
      <c r="R2193" s="144" t="str">
        <f t="shared" si="87"/>
        <v>67% Բամբակ 33% Պոլիեսթեր</v>
      </c>
      <c r="S2193" s="144" t="s">
        <v>7530</v>
      </c>
      <c r="T2193" s="144" t="e">
        <f>VLOOKUP(R2193,material!A:B,2,0)</f>
        <v>#N/A</v>
      </c>
      <c r="U2193" s="141" t="s">
        <v>7644</v>
      </c>
      <c r="V2193" s="141"/>
      <c r="W2193" s="273" t="s">
        <v>1016</v>
      </c>
      <c r="X2193" s="141">
        <f>VLOOKUP(W2193,SIZE!A:B,2,0)</f>
        <v>127</v>
      </c>
      <c r="Y2193" s="141">
        <v>0</v>
      </c>
      <c r="Z2193" s="141" t="s">
        <v>2092</v>
      </c>
      <c r="AA2193" s="141">
        <f>VLOOKUP(Z2193,COLOR!A:B,2,0)</f>
        <v>8</v>
      </c>
      <c r="AB2193" s="130"/>
      <c r="AC2193" s="130"/>
      <c r="AD2193" s="130"/>
      <c r="AE2193" s="130"/>
      <c r="AF2193" s="130"/>
      <c r="AG2193" s="130"/>
      <c r="AH2193" s="130"/>
      <c r="AI2193" s="130"/>
      <c r="AJ2193" s="130"/>
      <c r="AK2193" s="130"/>
      <c r="AL2193" s="130"/>
      <c r="AM2193" s="130"/>
    </row>
    <row r="2194" spans="1:39" ht="20.25" customHeight="1">
      <c r="A2194" s="132">
        <v>2193</v>
      </c>
      <c r="B2194" s="19" t="s">
        <v>6649</v>
      </c>
      <c r="C2194" s="250">
        <v>62046318000</v>
      </c>
      <c r="D2194" s="261" t="s">
        <v>987</v>
      </c>
      <c r="E2194" s="143" t="str">
        <f t="shared" si="88"/>
        <v>Տաբատներ</v>
      </c>
      <c r="F2194" s="273" t="s">
        <v>7795</v>
      </c>
      <c r="G2194" s="144">
        <f>VLOOKUP(E2194,subcategory!A:B,2,0)</f>
        <v>93</v>
      </c>
      <c r="H2194" s="273" t="s">
        <v>20</v>
      </c>
      <c r="I2194" s="213" t="e">
        <f>VLOOKUP(H2194,gender!A:B,2,0)</f>
        <v>#N/A</v>
      </c>
      <c r="J2194" s="273">
        <v>296</v>
      </c>
      <c r="K2194" s="273">
        <v>296</v>
      </c>
      <c r="L2194" s="273">
        <v>1</v>
      </c>
      <c r="M2194" s="273" t="s">
        <v>2262</v>
      </c>
      <c r="N2194" s="144">
        <f>VLOOKUP(M2194,brand!A:B,2,0)</f>
        <v>823</v>
      </c>
      <c r="O2194" s="144"/>
      <c r="P2194" s="144" t="e">
        <f>VLOOKUP(O2194,country!A:B,2,0)</f>
        <v>#N/A</v>
      </c>
      <c r="Q2194" s="273" t="s">
        <v>436</v>
      </c>
      <c r="R2194" s="144" t="str">
        <f t="shared" si="87"/>
        <v>85% Պոլիեսթեր 31% Վիսկոզ</v>
      </c>
      <c r="S2194" s="144" t="s">
        <v>7600</v>
      </c>
      <c r="T2194" s="144" t="e">
        <f>VLOOKUP(R2194,material!A:B,2,0)</f>
        <v>#N/A</v>
      </c>
      <c r="U2194" s="141" t="s">
        <v>7644</v>
      </c>
      <c r="V2194" s="141"/>
      <c r="W2194" s="273" t="s">
        <v>858</v>
      </c>
      <c r="X2194" s="141">
        <f>VLOOKUP(W2194,SIZE!A:B,2,0)</f>
        <v>1</v>
      </c>
      <c r="Y2194" s="141">
        <v>0</v>
      </c>
      <c r="Z2194" s="141" t="s">
        <v>1033</v>
      </c>
      <c r="AA2194" s="141">
        <f>VLOOKUP(Z2194,COLOR!A:B,2,0)</f>
        <v>20</v>
      </c>
      <c r="AB2194" s="130"/>
      <c r="AC2194" s="130"/>
      <c r="AD2194" s="130"/>
      <c r="AE2194" s="130"/>
      <c r="AF2194" s="130"/>
      <c r="AG2194" s="130"/>
      <c r="AH2194" s="130"/>
      <c r="AI2194" s="130"/>
      <c r="AJ2194" s="130"/>
      <c r="AK2194" s="130"/>
      <c r="AL2194" s="130"/>
      <c r="AM2194" s="130"/>
    </row>
    <row r="2195" spans="1:39" ht="20.25" customHeight="1">
      <c r="A2195" s="132">
        <v>2194</v>
      </c>
      <c r="B2195" s="19" t="s">
        <v>6650</v>
      </c>
      <c r="C2195" s="250">
        <v>62046231000</v>
      </c>
      <c r="D2195" s="261" t="s">
        <v>603</v>
      </c>
      <c r="E2195" s="143" t="str">
        <f t="shared" si="88"/>
        <v>Ջինսե Տաբատ</v>
      </c>
      <c r="F2195" s="273" t="s">
        <v>335</v>
      </c>
      <c r="G2195" s="144">
        <f>VLOOKUP(E2195,subcategory!A:B,2,0)</f>
        <v>87</v>
      </c>
      <c r="H2195" s="273" t="s">
        <v>20</v>
      </c>
      <c r="I2195" s="213" t="e">
        <f>VLOOKUP(H2195,gender!A:B,2,0)</f>
        <v>#N/A</v>
      </c>
      <c r="J2195" s="273">
        <v>566</v>
      </c>
      <c r="K2195" s="273">
        <v>566</v>
      </c>
      <c r="L2195" s="273">
        <v>1</v>
      </c>
      <c r="M2195" s="273" t="s">
        <v>2262</v>
      </c>
      <c r="N2195" s="144">
        <f>VLOOKUP(M2195,brand!A:B,2,0)</f>
        <v>823</v>
      </c>
      <c r="O2195" s="144"/>
      <c r="P2195" s="144" t="e">
        <f>VLOOKUP(O2195,country!A:B,2,0)</f>
        <v>#N/A</v>
      </c>
      <c r="Q2195" s="273" t="s">
        <v>440</v>
      </c>
      <c r="R2195" s="144" t="str">
        <f t="shared" si="87"/>
        <v>100% Բամբակ</v>
      </c>
      <c r="S2195" s="144" t="s">
        <v>7205</v>
      </c>
      <c r="T2195" s="144" t="e">
        <f>VLOOKUP(R2195,material!A:B,2,0)</f>
        <v>#N/A</v>
      </c>
      <c r="U2195" s="141" t="s">
        <v>7644</v>
      </c>
      <c r="V2195" s="141"/>
      <c r="W2195" s="273">
        <v>38</v>
      </c>
      <c r="X2195" s="141">
        <f>VLOOKUP(W2195,SIZE!A:B,2,0)</f>
        <v>64</v>
      </c>
      <c r="Y2195" s="141">
        <v>0</v>
      </c>
      <c r="Z2195" s="141" t="s">
        <v>1057</v>
      </c>
      <c r="AA2195" s="141">
        <f>VLOOKUP(Z2195,COLOR!A:B,2,0)</f>
        <v>5</v>
      </c>
      <c r="AB2195" s="130"/>
      <c r="AC2195" s="130"/>
      <c r="AD2195" s="130"/>
      <c r="AE2195" s="130"/>
      <c r="AF2195" s="130"/>
      <c r="AG2195" s="130"/>
      <c r="AH2195" s="130"/>
      <c r="AI2195" s="130"/>
      <c r="AJ2195" s="130"/>
      <c r="AK2195" s="130"/>
      <c r="AL2195" s="130"/>
      <c r="AM2195" s="130"/>
    </row>
    <row r="2196" spans="1:39" ht="20.25" customHeight="1">
      <c r="A2196" s="132">
        <v>2195</v>
      </c>
      <c r="B2196" s="19" t="s">
        <v>6651</v>
      </c>
      <c r="C2196" s="250">
        <v>62024000010</v>
      </c>
      <c r="D2196" s="261" t="s">
        <v>7015</v>
      </c>
      <c r="E2196" s="143" t="str">
        <f t="shared" si="88"/>
        <v>Թրենչ</v>
      </c>
      <c r="F2196" s="273" t="s">
        <v>7134</v>
      </c>
      <c r="G2196" s="144">
        <f>VLOOKUP(E2196,subcategory!A:B,2,0)</f>
        <v>405</v>
      </c>
      <c r="H2196" s="273" t="s">
        <v>20</v>
      </c>
      <c r="I2196" s="213" t="e">
        <f>VLOOKUP(H2196,gender!A:B,2,0)</f>
        <v>#N/A</v>
      </c>
      <c r="J2196" s="273">
        <v>1206</v>
      </c>
      <c r="K2196" s="273">
        <v>1206</v>
      </c>
      <c r="L2196" s="273">
        <v>1</v>
      </c>
      <c r="M2196" s="273" t="s">
        <v>2262</v>
      </c>
      <c r="N2196" s="144">
        <f>VLOOKUP(M2196,brand!A:B,2,0)</f>
        <v>823</v>
      </c>
      <c r="O2196" s="144"/>
      <c r="P2196" s="144" t="e">
        <f>VLOOKUP(O2196,country!A:B,2,0)</f>
        <v>#N/A</v>
      </c>
      <c r="Q2196" s="273" t="s">
        <v>3915</v>
      </c>
      <c r="R2196" s="144" t="str">
        <f t="shared" si="87"/>
        <v>100% Պոլիեսթեր</v>
      </c>
      <c r="S2196" s="144" t="s">
        <v>7203</v>
      </c>
      <c r="T2196" s="144" t="e">
        <f>VLOOKUP(R2196,material!A:B,2,0)</f>
        <v>#N/A</v>
      </c>
      <c r="U2196" s="141" t="s">
        <v>7644</v>
      </c>
      <c r="V2196" s="141"/>
      <c r="W2196" s="273" t="s">
        <v>821</v>
      </c>
      <c r="X2196" s="141">
        <f>VLOOKUP(W2196,SIZE!A:B,2,0)</f>
        <v>3</v>
      </c>
      <c r="Y2196" s="141">
        <v>0</v>
      </c>
      <c r="Z2196" s="141" t="s">
        <v>1033</v>
      </c>
      <c r="AA2196" s="141">
        <f>VLOOKUP(Z2196,COLOR!A:B,2,0)</f>
        <v>20</v>
      </c>
      <c r="AB2196" s="130"/>
      <c r="AC2196" s="130"/>
      <c r="AD2196" s="130"/>
      <c r="AE2196" s="130"/>
      <c r="AF2196" s="130"/>
      <c r="AG2196" s="130"/>
      <c r="AH2196" s="130"/>
      <c r="AI2196" s="130"/>
      <c r="AJ2196" s="130"/>
      <c r="AK2196" s="130"/>
      <c r="AL2196" s="130"/>
      <c r="AM2196" s="130"/>
    </row>
    <row r="2197" spans="1:39" ht="20.25" customHeight="1">
      <c r="A2197" s="132">
        <v>2196</v>
      </c>
      <c r="B2197" s="19" t="s">
        <v>6652</v>
      </c>
      <c r="C2197" s="250">
        <v>62034235000</v>
      </c>
      <c r="D2197" s="261" t="s">
        <v>548</v>
      </c>
      <c r="E2197" s="143" t="str">
        <f t="shared" si="88"/>
        <v>Տաբատներ</v>
      </c>
      <c r="F2197" s="273" t="s">
        <v>7795</v>
      </c>
      <c r="G2197" s="144">
        <f>VLOOKUP(E2197,subcategory!A:B,2,0)</f>
        <v>93</v>
      </c>
      <c r="H2197" s="273" t="s">
        <v>10</v>
      </c>
      <c r="I2197" s="213" t="e">
        <f>VLOOKUP(H2197,gender!A:B,2,0)</f>
        <v>#N/A</v>
      </c>
      <c r="J2197" s="273">
        <v>574</v>
      </c>
      <c r="K2197" s="273">
        <v>574</v>
      </c>
      <c r="L2197" s="273">
        <v>1</v>
      </c>
      <c r="M2197" s="273" t="s">
        <v>2262</v>
      </c>
      <c r="N2197" s="144">
        <f>VLOOKUP(M2197,brand!A:B,2,0)</f>
        <v>823</v>
      </c>
      <c r="O2197" s="144"/>
      <c r="P2197" s="144" t="e">
        <f>VLOOKUP(O2197,country!A:B,2,0)</f>
        <v>#N/A</v>
      </c>
      <c r="Q2197" s="273" t="s">
        <v>436</v>
      </c>
      <c r="R2197" s="144" t="str">
        <f t="shared" ref="R2197:R2260" si="89">PROPER(S2197)</f>
        <v>98% Բամբակ</v>
      </c>
      <c r="S2197" s="144" t="s">
        <v>7278</v>
      </c>
      <c r="T2197" s="144" t="e">
        <f>VLOOKUP(R2197,material!A:B,2,0)</f>
        <v>#N/A</v>
      </c>
      <c r="U2197" s="141" t="s">
        <v>7644</v>
      </c>
      <c r="V2197" s="141"/>
      <c r="W2197" s="273" t="s">
        <v>1021</v>
      </c>
      <c r="X2197" s="141">
        <f>VLOOKUP(W2197,SIZE!A:B,2,0)</f>
        <v>238</v>
      </c>
      <c r="Y2197" s="141">
        <v>0</v>
      </c>
      <c r="Z2197" s="141" t="s">
        <v>1204</v>
      </c>
      <c r="AA2197" s="141">
        <f>VLOOKUP(Z2197,COLOR!A:B,2,0)</f>
        <v>25</v>
      </c>
      <c r="AB2197" s="130"/>
      <c r="AC2197" s="130"/>
      <c r="AD2197" s="130"/>
      <c r="AE2197" s="130"/>
      <c r="AF2197" s="130"/>
      <c r="AG2197" s="130"/>
      <c r="AH2197" s="130"/>
      <c r="AI2197" s="130"/>
      <c r="AJ2197" s="130"/>
      <c r="AK2197" s="130"/>
      <c r="AL2197" s="130"/>
      <c r="AM2197" s="130"/>
    </row>
    <row r="2198" spans="1:39" ht="20.25" customHeight="1">
      <c r="A2198" s="132">
        <v>2197</v>
      </c>
      <c r="B2198" s="19" t="s">
        <v>6653</v>
      </c>
      <c r="C2198" s="250">
        <v>62046318000</v>
      </c>
      <c r="D2198" s="261" t="s">
        <v>2438</v>
      </c>
      <c r="E2198" s="143" t="str">
        <f t="shared" si="88"/>
        <v>Տաբատներ</v>
      </c>
      <c r="F2198" s="273" t="s">
        <v>7795</v>
      </c>
      <c r="G2198" s="144">
        <f>VLOOKUP(E2198,subcategory!A:B,2,0)</f>
        <v>93</v>
      </c>
      <c r="H2198" s="273" t="s">
        <v>20</v>
      </c>
      <c r="I2198" s="213" t="e">
        <f>VLOOKUP(H2198,gender!A:B,2,0)</f>
        <v>#N/A</v>
      </c>
      <c r="J2198" s="273">
        <v>418</v>
      </c>
      <c r="K2198" s="273">
        <v>418</v>
      </c>
      <c r="L2198" s="273">
        <v>1</v>
      </c>
      <c r="M2198" s="273" t="s">
        <v>2262</v>
      </c>
      <c r="N2198" s="144">
        <f>VLOOKUP(M2198,brand!A:B,2,0)</f>
        <v>823</v>
      </c>
      <c r="O2198" s="144"/>
      <c r="P2198" s="144" t="e">
        <f>VLOOKUP(O2198,country!A:B,2,0)</f>
        <v>#N/A</v>
      </c>
      <c r="Q2198" s="273" t="s">
        <v>7193</v>
      </c>
      <c r="R2198" s="144" t="str">
        <f t="shared" si="89"/>
        <v>100% Պոլիեսթեր</v>
      </c>
      <c r="S2198" s="144" t="s">
        <v>7203</v>
      </c>
      <c r="T2198" s="144" t="e">
        <f>VLOOKUP(R2198,material!A:B,2,0)</f>
        <v>#N/A</v>
      </c>
      <c r="U2198" s="141" t="s">
        <v>7644</v>
      </c>
      <c r="V2198" s="141"/>
      <c r="W2198" s="273" t="s">
        <v>858</v>
      </c>
      <c r="X2198" s="141">
        <f>VLOOKUP(W2198,SIZE!A:B,2,0)</f>
        <v>1</v>
      </c>
      <c r="Y2198" s="141">
        <v>0</v>
      </c>
      <c r="Z2198" s="141" t="s">
        <v>2092</v>
      </c>
      <c r="AA2198" s="141">
        <f>VLOOKUP(Z2198,COLOR!A:B,2,0)</f>
        <v>8</v>
      </c>
      <c r="AB2198" s="130"/>
      <c r="AC2198" s="130"/>
      <c r="AD2198" s="130"/>
      <c r="AE2198" s="130"/>
      <c r="AF2198" s="130"/>
      <c r="AG2198" s="130"/>
      <c r="AH2198" s="130"/>
      <c r="AI2198" s="130"/>
      <c r="AJ2198" s="130"/>
      <c r="AK2198" s="130"/>
      <c r="AL2198" s="130"/>
      <c r="AM2198" s="130"/>
    </row>
    <row r="2199" spans="1:39" ht="20.25" customHeight="1">
      <c r="A2199" s="132">
        <v>2198</v>
      </c>
      <c r="B2199" s="19" t="s">
        <v>6654</v>
      </c>
      <c r="C2199" s="250">
        <v>61103091000</v>
      </c>
      <c r="D2199" s="261" t="s">
        <v>481</v>
      </c>
      <c r="E2199" s="143" t="str">
        <f t="shared" si="88"/>
        <v>Սվիտեր</v>
      </c>
      <c r="F2199" s="273" t="s">
        <v>49</v>
      </c>
      <c r="G2199" s="144" t="e">
        <f>VLOOKUP(E2199,subcategory!A:B,2,0)</f>
        <v>#N/A</v>
      </c>
      <c r="H2199" s="273" t="s">
        <v>10</v>
      </c>
      <c r="I2199" s="213" t="e">
        <f>VLOOKUP(H2199,gender!A:B,2,0)</f>
        <v>#N/A</v>
      </c>
      <c r="J2199" s="273">
        <v>312</v>
      </c>
      <c r="K2199" s="273">
        <v>312</v>
      </c>
      <c r="L2199" s="273">
        <v>1</v>
      </c>
      <c r="M2199" s="273" t="s">
        <v>2262</v>
      </c>
      <c r="N2199" s="144">
        <f>VLOOKUP(M2199,brand!A:B,2,0)</f>
        <v>823</v>
      </c>
      <c r="O2199" s="144"/>
      <c r="P2199" s="144" t="e">
        <f>VLOOKUP(O2199,country!A:B,2,0)</f>
        <v>#N/A</v>
      </c>
      <c r="Q2199" s="273" t="s">
        <v>436</v>
      </c>
      <c r="R2199" s="144" t="str">
        <f t="shared" si="89"/>
        <v>100% Ակրիլ</v>
      </c>
      <c r="S2199" s="144" t="s">
        <v>7204</v>
      </c>
      <c r="T2199" s="144" t="e">
        <f>VLOOKUP(R2199,material!A:B,2,0)</f>
        <v>#N/A</v>
      </c>
      <c r="U2199" s="141" t="s">
        <v>7644</v>
      </c>
      <c r="V2199" s="141"/>
      <c r="W2199" s="273" t="s">
        <v>828</v>
      </c>
      <c r="X2199" s="141">
        <f>VLOOKUP(W2199,SIZE!A:B,2,0)</f>
        <v>124</v>
      </c>
      <c r="Y2199" s="141">
        <v>0</v>
      </c>
      <c r="Z2199" s="141" t="s">
        <v>2092</v>
      </c>
      <c r="AA2199" s="141">
        <f>VLOOKUP(Z2199,COLOR!A:B,2,0)</f>
        <v>8</v>
      </c>
      <c r="AB2199" s="130"/>
      <c r="AC2199" s="130"/>
      <c r="AD2199" s="130"/>
      <c r="AE2199" s="130"/>
      <c r="AF2199" s="130"/>
      <c r="AG2199" s="130"/>
      <c r="AH2199" s="130"/>
      <c r="AI2199" s="130"/>
      <c r="AJ2199" s="130"/>
      <c r="AK2199" s="130"/>
      <c r="AL2199" s="130"/>
      <c r="AM2199" s="130"/>
    </row>
    <row r="2200" spans="1:39" ht="20.25" customHeight="1">
      <c r="A2200" s="132">
        <v>2199</v>
      </c>
      <c r="B2200" s="19" t="s">
        <v>6655</v>
      </c>
      <c r="C2200" s="250">
        <v>62046231000</v>
      </c>
      <c r="D2200" s="261" t="s">
        <v>603</v>
      </c>
      <c r="E2200" s="143" t="str">
        <f t="shared" si="88"/>
        <v>Ջինսե Տաբատ</v>
      </c>
      <c r="F2200" s="273" t="s">
        <v>335</v>
      </c>
      <c r="G2200" s="144">
        <f>VLOOKUP(E2200,subcategory!A:B,2,0)</f>
        <v>87</v>
      </c>
      <c r="H2200" s="273" t="s">
        <v>20</v>
      </c>
      <c r="I2200" s="213" t="e">
        <f>VLOOKUP(H2200,gender!A:B,2,0)</f>
        <v>#N/A</v>
      </c>
      <c r="J2200" s="273">
        <v>556</v>
      </c>
      <c r="K2200" s="273">
        <v>556</v>
      </c>
      <c r="L2200" s="273">
        <v>1</v>
      </c>
      <c r="M2200" s="273" t="s">
        <v>2262</v>
      </c>
      <c r="N2200" s="144">
        <f>VLOOKUP(M2200,brand!A:B,2,0)</f>
        <v>823</v>
      </c>
      <c r="O2200" s="144"/>
      <c r="P2200" s="144" t="e">
        <f>VLOOKUP(O2200,country!A:B,2,0)</f>
        <v>#N/A</v>
      </c>
      <c r="Q2200" s="273" t="s">
        <v>440</v>
      </c>
      <c r="R2200" s="144" t="str">
        <f t="shared" si="89"/>
        <v>100% Բամբակ</v>
      </c>
      <c r="S2200" s="144" t="s">
        <v>7205</v>
      </c>
      <c r="T2200" s="144" t="e">
        <f>VLOOKUP(R2200,material!A:B,2,0)</f>
        <v>#N/A</v>
      </c>
      <c r="U2200" s="141" t="s">
        <v>7644</v>
      </c>
      <c r="V2200" s="141"/>
      <c r="W2200" s="273">
        <v>36</v>
      </c>
      <c r="X2200" s="141">
        <f>VLOOKUP(W2200,SIZE!A:B,2,0)</f>
        <v>52</v>
      </c>
      <c r="Y2200" s="141">
        <v>0</v>
      </c>
      <c r="Z2200" s="141" t="s">
        <v>1057</v>
      </c>
      <c r="AA2200" s="141">
        <f>VLOOKUP(Z2200,COLOR!A:B,2,0)</f>
        <v>5</v>
      </c>
      <c r="AB2200" s="130"/>
      <c r="AC2200" s="130"/>
      <c r="AD2200" s="130"/>
      <c r="AE2200" s="130"/>
      <c r="AF2200" s="130"/>
      <c r="AG2200" s="130"/>
      <c r="AH2200" s="130"/>
      <c r="AI2200" s="130"/>
      <c r="AJ2200" s="130"/>
      <c r="AK2200" s="130"/>
      <c r="AL2200" s="130"/>
      <c r="AM2200" s="130"/>
    </row>
    <row r="2201" spans="1:39" ht="20.25" customHeight="1">
      <c r="A2201" s="132">
        <v>2200</v>
      </c>
      <c r="B2201" s="19" t="s">
        <v>6656</v>
      </c>
      <c r="C2201" s="252">
        <v>62024000010</v>
      </c>
      <c r="D2201" s="261" t="s">
        <v>7004</v>
      </c>
      <c r="E2201" s="143" t="str">
        <f t="shared" si="88"/>
        <v>Բաճկոն</v>
      </c>
      <c r="F2201" s="273" t="s">
        <v>62</v>
      </c>
      <c r="G2201" s="144">
        <f>VLOOKUP(E2201,subcategory!A:B,2,0)</f>
        <v>14</v>
      </c>
      <c r="H2201" s="273" t="s">
        <v>20</v>
      </c>
      <c r="I2201" s="213" t="e">
        <f>VLOOKUP(H2201,gender!A:B,2,0)</f>
        <v>#N/A</v>
      </c>
      <c r="J2201" s="273">
        <v>1110</v>
      </c>
      <c r="K2201" s="273">
        <v>1110</v>
      </c>
      <c r="L2201" s="273">
        <v>1</v>
      </c>
      <c r="M2201" s="273" t="s">
        <v>2262</v>
      </c>
      <c r="N2201" s="144">
        <f>VLOOKUP(M2201,brand!A:B,2,0)</f>
        <v>823</v>
      </c>
      <c r="O2201" s="144"/>
      <c r="P2201" s="144" t="e">
        <f>VLOOKUP(O2201,country!A:B,2,0)</f>
        <v>#N/A</v>
      </c>
      <c r="Q2201" s="273" t="s">
        <v>3915</v>
      </c>
      <c r="R2201" s="144" t="str">
        <f t="shared" si="89"/>
        <v>100% Պոլիեսթեր</v>
      </c>
      <c r="S2201" s="144" t="s">
        <v>7203</v>
      </c>
      <c r="T2201" s="144" t="e">
        <f>VLOOKUP(R2201,material!A:B,2,0)</f>
        <v>#N/A</v>
      </c>
      <c r="U2201" s="141" t="s">
        <v>7644</v>
      </c>
      <c r="V2201" s="141"/>
      <c r="W2201" s="273" t="s">
        <v>828</v>
      </c>
      <c r="X2201" s="141">
        <f>VLOOKUP(W2201,SIZE!A:B,2,0)</f>
        <v>124</v>
      </c>
      <c r="Y2201" s="141">
        <v>0</v>
      </c>
      <c r="Z2201" s="141" t="s">
        <v>1052</v>
      </c>
      <c r="AA2201" s="141">
        <f>VLOOKUP(Z2201,COLOR!A:B,2,0)</f>
        <v>3</v>
      </c>
      <c r="AB2201" s="130"/>
      <c r="AC2201" s="130"/>
      <c r="AD2201" s="130"/>
      <c r="AE2201" s="130"/>
      <c r="AF2201" s="130"/>
      <c r="AG2201" s="130"/>
      <c r="AH2201" s="130"/>
      <c r="AI2201" s="130"/>
      <c r="AJ2201" s="130"/>
      <c r="AK2201" s="130"/>
      <c r="AL2201" s="130"/>
      <c r="AM2201" s="130"/>
    </row>
    <row r="2202" spans="1:39" ht="20.25" customHeight="1">
      <c r="A2202" s="132">
        <v>2201</v>
      </c>
      <c r="B2202" s="19" t="s">
        <v>5810</v>
      </c>
      <c r="C2202" s="252">
        <v>62024000090</v>
      </c>
      <c r="D2202" s="260" t="s">
        <v>6809</v>
      </c>
      <c r="E2202" s="143" t="str">
        <f t="shared" si="88"/>
        <v>Բաճկոն</v>
      </c>
      <c r="F2202" s="273" t="s">
        <v>62</v>
      </c>
      <c r="G2202" s="144">
        <f>VLOOKUP(E2202,subcategory!A:B,2,0)</f>
        <v>14</v>
      </c>
      <c r="H2202" s="273" t="s">
        <v>20</v>
      </c>
      <c r="I2202" s="213" t="e">
        <f>VLOOKUP(H2202,gender!A:B,2,0)</f>
        <v>#N/A</v>
      </c>
      <c r="J2202" s="273">
        <v>794</v>
      </c>
      <c r="K2202" s="273">
        <v>794</v>
      </c>
      <c r="L2202" s="273">
        <v>1</v>
      </c>
      <c r="M2202" s="273" t="s">
        <v>2262</v>
      </c>
      <c r="N2202" s="144">
        <f>VLOOKUP(M2202,brand!A:B,2,0)</f>
        <v>823</v>
      </c>
      <c r="O2202" s="144"/>
      <c r="P2202" s="144" t="e">
        <f>VLOOKUP(O2202,country!A:B,2,0)</f>
        <v>#N/A</v>
      </c>
      <c r="Q2202" s="273" t="s">
        <v>7193</v>
      </c>
      <c r="R2202" s="144" t="str">
        <f t="shared" si="89"/>
        <v>100% Պոլիեսթեր</v>
      </c>
      <c r="S2202" s="144" t="s">
        <v>7203</v>
      </c>
      <c r="T2202" s="144" t="e">
        <f>VLOOKUP(R2202,material!A:B,2,0)</f>
        <v>#N/A</v>
      </c>
      <c r="U2202" s="141" t="s">
        <v>7644</v>
      </c>
      <c r="V2202" s="141"/>
      <c r="W2202" s="273">
        <v>32</v>
      </c>
      <c r="X2202" s="141">
        <f>VLOOKUP(W2202,SIZE!A:B,2,0)</f>
        <v>31</v>
      </c>
      <c r="Y2202" s="141">
        <v>0</v>
      </c>
      <c r="Z2202" s="141" t="s">
        <v>1052</v>
      </c>
      <c r="AA2202" s="141">
        <f>VLOOKUP(Z2202,COLOR!A:B,2,0)</f>
        <v>3</v>
      </c>
      <c r="AB2202" s="130"/>
      <c r="AC2202" s="130"/>
      <c r="AD2202" s="130"/>
      <c r="AE2202" s="130"/>
      <c r="AF2202" s="130"/>
      <c r="AG2202" s="130"/>
      <c r="AH2202" s="130"/>
      <c r="AI2202" s="130"/>
      <c r="AJ2202" s="130"/>
      <c r="AK2202" s="130"/>
      <c r="AL2202" s="130"/>
      <c r="AM2202" s="130"/>
    </row>
    <row r="2203" spans="1:39" ht="20.25" customHeight="1">
      <c r="A2203" s="132">
        <v>2202</v>
      </c>
      <c r="B2203" s="19" t="s">
        <v>6657</v>
      </c>
      <c r="C2203" s="250">
        <v>62046231000</v>
      </c>
      <c r="D2203" s="261" t="s">
        <v>603</v>
      </c>
      <c r="E2203" s="143" t="str">
        <f t="shared" si="88"/>
        <v>Ջինսե Տաբատ</v>
      </c>
      <c r="F2203" s="273" t="s">
        <v>335</v>
      </c>
      <c r="G2203" s="144">
        <f>VLOOKUP(E2203,subcategory!A:B,2,0)</f>
        <v>87</v>
      </c>
      <c r="H2203" s="273" t="s">
        <v>20</v>
      </c>
      <c r="I2203" s="213" t="e">
        <f>VLOOKUP(H2203,gender!A:B,2,0)</f>
        <v>#N/A</v>
      </c>
      <c r="J2203" s="273">
        <v>368</v>
      </c>
      <c r="K2203" s="273">
        <v>368</v>
      </c>
      <c r="L2203" s="273">
        <v>1</v>
      </c>
      <c r="M2203" s="273" t="s">
        <v>2262</v>
      </c>
      <c r="N2203" s="144">
        <f>VLOOKUP(M2203,brand!A:B,2,0)</f>
        <v>823</v>
      </c>
      <c r="O2203" s="144"/>
      <c r="P2203" s="144" t="e">
        <f>VLOOKUP(O2203,country!A:B,2,0)</f>
        <v>#N/A</v>
      </c>
      <c r="Q2203" s="273" t="s">
        <v>436</v>
      </c>
      <c r="R2203" s="144" t="str">
        <f t="shared" si="89"/>
        <v>65% Բամբակ 13% Պոլիեսթեր</v>
      </c>
      <c r="S2203" s="144" t="s">
        <v>7601</v>
      </c>
      <c r="T2203" s="144" t="e">
        <f>VLOOKUP(R2203,material!A:B,2,0)</f>
        <v>#N/A</v>
      </c>
      <c r="U2203" s="141" t="s">
        <v>7644</v>
      </c>
      <c r="V2203" s="141"/>
      <c r="W2203" s="273" t="s">
        <v>821</v>
      </c>
      <c r="X2203" s="141">
        <f>VLOOKUP(W2203,SIZE!A:B,2,0)</f>
        <v>3</v>
      </c>
      <c r="Y2203" s="141">
        <v>0</v>
      </c>
      <c r="Z2203" s="141" t="s">
        <v>1052</v>
      </c>
      <c r="AA2203" s="141">
        <f>VLOOKUP(Z2203,COLOR!A:B,2,0)</f>
        <v>3</v>
      </c>
      <c r="AB2203" s="130"/>
      <c r="AC2203" s="130"/>
      <c r="AD2203" s="130"/>
      <c r="AE2203" s="130"/>
      <c r="AF2203" s="130"/>
      <c r="AG2203" s="130"/>
      <c r="AH2203" s="130"/>
      <c r="AI2203" s="130"/>
      <c r="AJ2203" s="130"/>
      <c r="AK2203" s="130"/>
      <c r="AL2203" s="130"/>
      <c r="AM2203" s="130"/>
    </row>
    <row r="2204" spans="1:39" ht="20.25" customHeight="1">
      <c r="A2204" s="132">
        <v>2203</v>
      </c>
      <c r="B2204" s="19" t="s">
        <v>6658</v>
      </c>
      <c r="C2204" s="250">
        <v>61103099000</v>
      </c>
      <c r="D2204" s="261" t="s">
        <v>2338</v>
      </c>
      <c r="E2204" s="143" t="str">
        <f t="shared" si="88"/>
        <v>Սվիտրեր</v>
      </c>
      <c r="F2204" s="16" t="s">
        <v>459</v>
      </c>
      <c r="G2204" s="144">
        <f>VLOOKUP(E2204,subcategory!A:B,2,0)</f>
        <v>88</v>
      </c>
      <c r="H2204" s="273" t="s">
        <v>20</v>
      </c>
      <c r="I2204" s="213" t="e">
        <f>VLOOKUP(H2204,gender!A:B,2,0)</f>
        <v>#N/A</v>
      </c>
      <c r="J2204" s="273">
        <v>478</v>
      </c>
      <c r="K2204" s="273">
        <v>478</v>
      </c>
      <c r="L2204" s="273">
        <v>1</v>
      </c>
      <c r="M2204" s="273" t="s">
        <v>2262</v>
      </c>
      <c r="N2204" s="144">
        <f>VLOOKUP(M2204,brand!A:B,2,0)</f>
        <v>823</v>
      </c>
      <c r="O2204" s="144"/>
      <c r="P2204" s="144" t="e">
        <f>VLOOKUP(O2204,country!A:B,2,0)</f>
        <v>#N/A</v>
      </c>
      <c r="Q2204" s="273" t="s">
        <v>436</v>
      </c>
      <c r="R2204" s="144" t="str">
        <f t="shared" si="89"/>
        <v>46% Բամբակ 54% Պոլիեսթեր</v>
      </c>
      <c r="S2204" s="144" t="s">
        <v>7602</v>
      </c>
      <c r="T2204" s="144" t="e">
        <f>VLOOKUP(R2204,material!A:B,2,0)</f>
        <v>#N/A</v>
      </c>
      <c r="U2204" s="141" t="s">
        <v>7644</v>
      </c>
      <c r="V2204" s="141"/>
      <c r="W2204" s="273" t="s">
        <v>930</v>
      </c>
      <c r="X2204" s="141">
        <f>VLOOKUP(W2204,SIZE!A:B,2,0)</f>
        <v>666</v>
      </c>
      <c r="Y2204" s="141">
        <v>0</v>
      </c>
      <c r="Z2204" s="141" t="s">
        <v>1033</v>
      </c>
      <c r="AA2204" s="141">
        <f>VLOOKUP(Z2204,COLOR!A:B,2,0)</f>
        <v>20</v>
      </c>
      <c r="AB2204" s="130"/>
      <c r="AC2204" s="130"/>
      <c r="AD2204" s="130"/>
      <c r="AE2204" s="130"/>
      <c r="AF2204" s="130"/>
      <c r="AG2204" s="130"/>
      <c r="AH2204" s="130"/>
      <c r="AI2204" s="130"/>
      <c r="AJ2204" s="130"/>
      <c r="AK2204" s="130"/>
      <c r="AL2204" s="130"/>
      <c r="AM2204" s="130"/>
    </row>
    <row r="2205" spans="1:39" ht="20.25" customHeight="1">
      <c r="A2205" s="132">
        <v>2204</v>
      </c>
      <c r="B2205" s="19" t="s">
        <v>6659</v>
      </c>
      <c r="C2205" s="250">
        <v>61062000000</v>
      </c>
      <c r="D2205" s="263" t="s">
        <v>599</v>
      </c>
      <c r="E2205" s="143" t="str">
        <f t="shared" si="88"/>
        <v>Տոնիկա</v>
      </c>
      <c r="F2205" s="273" t="s">
        <v>7149</v>
      </c>
      <c r="G2205" s="144">
        <f>VLOOKUP(E2205,subcategory!A:B,2,0)</f>
        <v>480</v>
      </c>
      <c r="H2205" s="273" t="s">
        <v>20</v>
      </c>
      <c r="I2205" s="213" t="e">
        <f>VLOOKUP(H2205,gender!A:B,2,0)</f>
        <v>#N/A</v>
      </c>
      <c r="J2205" s="273">
        <v>506</v>
      </c>
      <c r="K2205" s="273">
        <v>506</v>
      </c>
      <c r="L2205" s="273">
        <v>1</v>
      </c>
      <c r="M2205" s="273" t="s">
        <v>2262</v>
      </c>
      <c r="N2205" s="144">
        <f>VLOOKUP(M2205,brand!A:B,2,0)</f>
        <v>823</v>
      </c>
      <c r="O2205" s="144"/>
      <c r="P2205" s="144" t="e">
        <f>VLOOKUP(O2205,country!A:B,2,0)</f>
        <v>#N/A</v>
      </c>
      <c r="Q2205" s="273" t="s">
        <v>436</v>
      </c>
      <c r="R2205" s="144" t="str">
        <f t="shared" si="89"/>
        <v>72% Ակրիլ 28% Պոլիեսթեր</v>
      </c>
      <c r="S2205" s="144" t="s">
        <v>7603</v>
      </c>
      <c r="T2205" s="144" t="e">
        <f>VLOOKUP(R2205,material!A:B,2,0)</f>
        <v>#N/A</v>
      </c>
      <c r="U2205" s="141" t="s">
        <v>7644</v>
      </c>
      <c r="V2205" s="141"/>
      <c r="W2205" s="273" t="s">
        <v>825</v>
      </c>
      <c r="X2205" s="141">
        <f>VLOOKUP(W2205,SIZE!A:B,2,0)</f>
        <v>119</v>
      </c>
      <c r="Y2205" s="141">
        <v>0</v>
      </c>
      <c r="Z2205" s="141" t="s">
        <v>1033</v>
      </c>
      <c r="AA2205" s="141">
        <f>VLOOKUP(Z2205,COLOR!A:B,2,0)</f>
        <v>20</v>
      </c>
      <c r="AB2205" s="130"/>
      <c r="AC2205" s="130"/>
      <c r="AD2205" s="130"/>
      <c r="AE2205" s="130"/>
      <c r="AF2205" s="130"/>
      <c r="AG2205" s="130"/>
      <c r="AH2205" s="130"/>
      <c r="AI2205" s="130"/>
      <c r="AJ2205" s="130"/>
      <c r="AK2205" s="130"/>
      <c r="AL2205" s="130"/>
      <c r="AM2205" s="130"/>
    </row>
    <row r="2206" spans="1:39" ht="20.25" customHeight="1">
      <c r="A2206" s="132">
        <v>2205</v>
      </c>
      <c r="B2206" s="19" t="s">
        <v>6660</v>
      </c>
      <c r="C2206" s="252">
        <v>62014000000</v>
      </c>
      <c r="D2206" s="261" t="s">
        <v>6941</v>
      </c>
      <c r="E2206" s="143" t="str">
        <f t="shared" si="88"/>
        <v>Բաճկոն</v>
      </c>
      <c r="F2206" s="273" t="s">
        <v>62</v>
      </c>
      <c r="G2206" s="144">
        <f>VLOOKUP(E2206,subcategory!A:B,2,0)</f>
        <v>14</v>
      </c>
      <c r="H2206" s="273" t="s">
        <v>7150</v>
      </c>
      <c r="I2206" s="213" t="e">
        <f>VLOOKUP(H2206,gender!A:B,2,0)</f>
        <v>#N/A</v>
      </c>
      <c r="J2206" s="273">
        <v>636</v>
      </c>
      <c r="K2206" s="273">
        <v>636</v>
      </c>
      <c r="L2206" s="273">
        <v>1</v>
      </c>
      <c r="M2206" s="273" t="s">
        <v>2262</v>
      </c>
      <c r="N2206" s="144">
        <f>VLOOKUP(M2206,brand!A:B,2,0)</f>
        <v>823</v>
      </c>
      <c r="O2206" s="144"/>
      <c r="P2206" s="144" t="e">
        <f>VLOOKUP(O2206,country!A:B,2,0)</f>
        <v>#N/A</v>
      </c>
      <c r="Q2206" s="273" t="s">
        <v>7193</v>
      </c>
      <c r="R2206" s="144" t="str">
        <f t="shared" si="89"/>
        <v>100% Պոլիեսթեր</v>
      </c>
      <c r="S2206" s="144" t="s">
        <v>7203</v>
      </c>
      <c r="T2206" s="144" t="e">
        <f>VLOOKUP(R2206,material!A:B,2,0)</f>
        <v>#N/A</v>
      </c>
      <c r="U2206" s="141" t="s">
        <v>7644</v>
      </c>
      <c r="V2206" s="141"/>
      <c r="W2206" s="273" t="s">
        <v>7660</v>
      </c>
      <c r="X2206" s="141">
        <f>VLOOKUP(W2206,SIZE!A:B,2,0)</f>
        <v>311</v>
      </c>
      <c r="Y2206" s="141">
        <v>0</v>
      </c>
      <c r="Z2206" s="141">
        <v>0</v>
      </c>
      <c r="AA2206" s="141" t="e">
        <f>VLOOKUP(Z2206,COLOR!A:B,2,0)</f>
        <v>#N/A</v>
      </c>
      <c r="AB2206" s="130"/>
      <c r="AC2206" s="130"/>
      <c r="AD2206" s="130"/>
      <c r="AE2206" s="130"/>
      <c r="AF2206" s="130"/>
      <c r="AG2206" s="130"/>
      <c r="AH2206" s="130"/>
      <c r="AI2206" s="130"/>
      <c r="AJ2206" s="130"/>
      <c r="AK2206" s="130"/>
      <c r="AL2206" s="130"/>
      <c r="AM2206" s="130"/>
    </row>
    <row r="2207" spans="1:39" ht="20.25" customHeight="1">
      <c r="A2207" s="132">
        <v>2206</v>
      </c>
      <c r="B2207" s="19" t="s">
        <v>6661</v>
      </c>
      <c r="C2207" s="250">
        <v>61102091000</v>
      </c>
      <c r="D2207" s="261" t="s">
        <v>488</v>
      </c>
      <c r="E2207" s="143" t="str">
        <f t="shared" si="88"/>
        <v>Սվիտեր</v>
      </c>
      <c r="F2207" s="273" t="s">
        <v>49</v>
      </c>
      <c r="G2207" s="144" t="e">
        <f>VLOOKUP(E2207,subcategory!A:B,2,0)</f>
        <v>#N/A</v>
      </c>
      <c r="H2207" s="273" t="s">
        <v>10</v>
      </c>
      <c r="I2207" s="213" t="e">
        <f>VLOOKUP(H2207,gender!A:B,2,0)</f>
        <v>#N/A</v>
      </c>
      <c r="J2207" s="273">
        <v>346</v>
      </c>
      <c r="K2207" s="273">
        <v>346</v>
      </c>
      <c r="L2207" s="273">
        <v>1</v>
      </c>
      <c r="M2207" s="273" t="s">
        <v>2262</v>
      </c>
      <c r="N2207" s="144">
        <f>VLOOKUP(M2207,brand!A:B,2,0)</f>
        <v>823</v>
      </c>
      <c r="O2207" s="144"/>
      <c r="P2207" s="144" t="e">
        <f>VLOOKUP(O2207,country!A:B,2,0)</f>
        <v>#N/A</v>
      </c>
      <c r="Q2207" s="273" t="s">
        <v>2841</v>
      </c>
      <c r="R2207" s="144" t="str">
        <f t="shared" si="89"/>
        <v>62% Բամբակ 38% Պոլիեսթեր</v>
      </c>
      <c r="S2207" s="144" t="s">
        <v>7604</v>
      </c>
      <c r="T2207" s="144" t="e">
        <f>VLOOKUP(R2207,material!A:B,2,0)</f>
        <v>#N/A</v>
      </c>
      <c r="U2207" s="141" t="s">
        <v>7644</v>
      </c>
      <c r="V2207" s="141"/>
      <c r="W2207" s="273">
        <v>36</v>
      </c>
      <c r="X2207" s="141">
        <f>VLOOKUP(W2207,SIZE!A:B,2,0)</f>
        <v>52</v>
      </c>
      <c r="Y2207" s="141">
        <v>0</v>
      </c>
      <c r="Z2207" s="141" t="s">
        <v>1052</v>
      </c>
      <c r="AA2207" s="141">
        <f>VLOOKUP(Z2207,COLOR!A:B,2,0)</f>
        <v>3</v>
      </c>
      <c r="AB2207" s="130"/>
      <c r="AC2207" s="130"/>
      <c r="AD2207" s="130"/>
      <c r="AE2207" s="130"/>
      <c r="AF2207" s="130"/>
      <c r="AG2207" s="130"/>
      <c r="AH2207" s="130"/>
      <c r="AI2207" s="130"/>
      <c r="AJ2207" s="130"/>
      <c r="AK2207" s="130"/>
      <c r="AL2207" s="130"/>
      <c r="AM2207" s="130"/>
    </row>
    <row r="2208" spans="1:39" ht="20.25" customHeight="1">
      <c r="A2208" s="132">
        <v>2207</v>
      </c>
      <c r="B2208" s="19" t="s">
        <v>6662</v>
      </c>
      <c r="C2208" s="250">
        <v>62046231000</v>
      </c>
      <c r="D2208" s="261" t="s">
        <v>603</v>
      </c>
      <c r="E2208" s="143" t="str">
        <f t="shared" si="88"/>
        <v>Ջինսե Տաբատ</v>
      </c>
      <c r="F2208" s="273" t="s">
        <v>335</v>
      </c>
      <c r="G2208" s="144">
        <f>VLOOKUP(E2208,subcategory!A:B,2,0)</f>
        <v>87</v>
      </c>
      <c r="H2208" s="273" t="s">
        <v>20</v>
      </c>
      <c r="I2208" s="213" t="e">
        <f>VLOOKUP(H2208,gender!A:B,2,0)</f>
        <v>#N/A</v>
      </c>
      <c r="J2208" s="273">
        <v>600</v>
      </c>
      <c r="K2208" s="273">
        <v>600</v>
      </c>
      <c r="L2208" s="273">
        <v>1</v>
      </c>
      <c r="M2208" s="273" t="s">
        <v>2262</v>
      </c>
      <c r="N2208" s="144">
        <f>VLOOKUP(M2208,brand!A:B,2,0)</f>
        <v>823</v>
      </c>
      <c r="O2208" s="144"/>
      <c r="P2208" s="144" t="e">
        <f>VLOOKUP(O2208,country!A:B,2,0)</f>
        <v>#N/A</v>
      </c>
      <c r="Q2208" s="273" t="s">
        <v>440</v>
      </c>
      <c r="R2208" s="144" t="str">
        <f t="shared" si="89"/>
        <v>100% Բամբակ</v>
      </c>
      <c r="S2208" s="144" t="s">
        <v>7205</v>
      </c>
      <c r="T2208" s="144" t="e">
        <f>VLOOKUP(R2208,material!A:B,2,0)</f>
        <v>#N/A</v>
      </c>
      <c r="U2208" s="141" t="s">
        <v>7644</v>
      </c>
      <c r="V2208" s="141"/>
      <c r="W2208" s="273" t="s">
        <v>810</v>
      </c>
      <c r="X2208" s="141">
        <f>VLOOKUP(W2208,SIZE!A:B,2,0)</f>
        <v>122</v>
      </c>
      <c r="Y2208" s="141">
        <v>0</v>
      </c>
      <c r="Z2208" s="141" t="s">
        <v>1052</v>
      </c>
      <c r="AA2208" s="141">
        <f>VLOOKUP(Z2208,COLOR!A:B,2,0)</f>
        <v>3</v>
      </c>
      <c r="AB2208" s="130"/>
      <c r="AC2208" s="130"/>
      <c r="AD2208" s="130"/>
      <c r="AE2208" s="130"/>
      <c r="AF2208" s="130"/>
      <c r="AG2208" s="130"/>
      <c r="AH2208" s="130"/>
      <c r="AI2208" s="130"/>
      <c r="AJ2208" s="130"/>
      <c r="AK2208" s="130"/>
      <c r="AL2208" s="130"/>
      <c r="AM2208" s="130"/>
    </row>
    <row r="2209" spans="1:39" ht="20.25" customHeight="1">
      <c r="A2209" s="132">
        <v>2208</v>
      </c>
      <c r="B2209" s="19" t="s">
        <v>6663</v>
      </c>
      <c r="C2209" s="250">
        <v>61103099000</v>
      </c>
      <c r="D2209" s="261" t="s">
        <v>6936</v>
      </c>
      <c r="E2209" s="143" t="str">
        <f t="shared" si="88"/>
        <v>Սվիտրեր</v>
      </c>
      <c r="F2209" s="16" t="s">
        <v>459</v>
      </c>
      <c r="G2209" s="144">
        <f>VLOOKUP(E2209,subcategory!A:B,2,0)</f>
        <v>88</v>
      </c>
      <c r="H2209" s="273" t="s">
        <v>20</v>
      </c>
      <c r="I2209" s="213" t="e">
        <f>VLOOKUP(H2209,gender!A:B,2,0)</f>
        <v>#N/A</v>
      </c>
      <c r="J2209" s="273">
        <v>358</v>
      </c>
      <c r="K2209" s="273">
        <v>358</v>
      </c>
      <c r="L2209" s="273">
        <v>1</v>
      </c>
      <c r="M2209" s="273" t="s">
        <v>2262</v>
      </c>
      <c r="N2209" s="144">
        <f>VLOOKUP(M2209,brand!A:B,2,0)</f>
        <v>823</v>
      </c>
      <c r="O2209" s="144"/>
      <c r="P2209" s="144" t="e">
        <f>VLOOKUP(O2209,country!A:B,2,0)</f>
        <v>#N/A</v>
      </c>
      <c r="Q2209" s="273" t="s">
        <v>440</v>
      </c>
      <c r="R2209" s="144" t="str">
        <f t="shared" si="89"/>
        <v>100% Ակրիլ</v>
      </c>
      <c r="S2209" s="144" t="s">
        <v>7204</v>
      </c>
      <c r="T2209" s="144" t="e">
        <f>VLOOKUP(R2209,material!A:B,2,0)</f>
        <v>#N/A</v>
      </c>
      <c r="U2209" s="141" t="s">
        <v>7644</v>
      </c>
      <c r="V2209" s="141"/>
      <c r="W2209" s="273" t="s">
        <v>825</v>
      </c>
      <c r="X2209" s="141">
        <f>VLOOKUP(W2209,SIZE!A:B,2,0)</f>
        <v>119</v>
      </c>
      <c r="Y2209" s="141">
        <v>0</v>
      </c>
      <c r="Z2209" s="141" t="s">
        <v>1052</v>
      </c>
      <c r="AA2209" s="141">
        <f>VLOOKUP(Z2209,COLOR!A:B,2,0)</f>
        <v>3</v>
      </c>
      <c r="AB2209" s="130"/>
      <c r="AC2209" s="130"/>
      <c r="AD2209" s="130"/>
      <c r="AE2209" s="130"/>
      <c r="AF2209" s="130"/>
      <c r="AG2209" s="130"/>
      <c r="AH2209" s="130"/>
      <c r="AI2209" s="130"/>
      <c r="AJ2209" s="130"/>
      <c r="AK2209" s="130"/>
      <c r="AL2209" s="130"/>
      <c r="AM2209" s="130"/>
    </row>
    <row r="2210" spans="1:39" ht="20.25" customHeight="1">
      <c r="A2210" s="132">
        <v>2209</v>
      </c>
      <c r="B2210" s="19" t="s">
        <v>6664</v>
      </c>
      <c r="C2210" s="250">
        <v>61103099000</v>
      </c>
      <c r="D2210" s="261" t="s">
        <v>709</v>
      </c>
      <c r="E2210" s="143" t="str">
        <f t="shared" si="88"/>
        <v>Կարդիգան</v>
      </c>
      <c r="F2210" s="273" t="s">
        <v>328</v>
      </c>
      <c r="G2210" s="144">
        <f>VLOOKUP(E2210,subcategory!A:B,2,0)</f>
        <v>89</v>
      </c>
      <c r="H2210" s="273" t="s">
        <v>20</v>
      </c>
      <c r="I2210" s="213" t="e">
        <f>VLOOKUP(H2210,gender!A:B,2,0)</f>
        <v>#N/A</v>
      </c>
      <c r="J2210" s="273">
        <v>416</v>
      </c>
      <c r="K2210" s="273">
        <v>416</v>
      </c>
      <c r="L2210" s="273">
        <v>1</v>
      </c>
      <c r="M2210" s="273" t="s">
        <v>2262</v>
      </c>
      <c r="N2210" s="144">
        <f>VLOOKUP(M2210,brand!A:B,2,0)</f>
        <v>823</v>
      </c>
      <c r="O2210" s="144"/>
      <c r="P2210" s="144" t="e">
        <f>VLOOKUP(O2210,country!A:B,2,0)</f>
        <v>#N/A</v>
      </c>
      <c r="Q2210" s="273" t="s">
        <v>2841</v>
      </c>
      <c r="R2210" s="144" t="str">
        <f t="shared" si="89"/>
        <v>74% Ակրիլ 24% Պոլիեսթեր</v>
      </c>
      <c r="S2210" s="144" t="s">
        <v>7576</v>
      </c>
      <c r="T2210" s="144" t="e">
        <f>VLOOKUP(R2210,material!A:B,2,0)</f>
        <v>#N/A</v>
      </c>
      <c r="U2210" s="141" t="s">
        <v>7644</v>
      </c>
      <c r="V2210" s="141"/>
      <c r="W2210" s="273" t="s">
        <v>828</v>
      </c>
      <c r="X2210" s="141">
        <f>VLOOKUP(W2210,SIZE!A:B,2,0)</f>
        <v>124</v>
      </c>
      <c r="Y2210" s="141">
        <v>0</v>
      </c>
      <c r="Z2210" s="141" t="s">
        <v>1052</v>
      </c>
      <c r="AA2210" s="141">
        <f>VLOOKUP(Z2210,COLOR!A:B,2,0)</f>
        <v>3</v>
      </c>
      <c r="AB2210" s="130"/>
      <c r="AC2210" s="130"/>
      <c r="AD2210" s="130"/>
      <c r="AE2210" s="130"/>
      <c r="AF2210" s="130"/>
      <c r="AG2210" s="130"/>
      <c r="AH2210" s="130"/>
      <c r="AI2210" s="130"/>
      <c r="AJ2210" s="130"/>
      <c r="AK2210" s="130"/>
      <c r="AL2210" s="130"/>
      <c r="AM2210" s="130"/>
    </row>
    <row r="2211" spans="1:39" ht="20.25" customHeight="1">
      <c r="A2211" s="132">
        <v>2210</v>
      </c>
      <c r="B2211" s="19" t="s">
        <v>6665</v>
      </c>
      <c r="C2211" s="250">
        <v>61103099000</v>
      </c>
      <c r="D2211" s="261" t="s">
        <v>2338</v>
      </c>
      <c r="E2211" s="143" t="str">
        <f t="shared" si="88"/>
        <v>Սվիտրեր</v>
      </c>
      <c r="F2211" s="16" t="s">
        <v>459</v>
      </c>
      <c r="G2211" s="144">
        <f>VLOOKUP(E2211,subcategory!A:B,2,0)</f>
        <v>88</v>
      </c>
      <c r="H2211" s="273" t="s">
        <v>20</v>
      </c>
      <c r="I2211" s="213" t="e">
        <f>VLOOKUP(H2211,gender!A:B,2,0)</f>
        <v>#N/A</v>
      </c>
      <c r="J2211" s="273">
        <v>380</v>
      </c>
      <c r="K2211" s="273">
        <v>380</v>
      </c>
      <c r="L2211" s="273">
        <v>1</v>
      </c>
      <c r="M2211" s="273" t="s">
        <v>2262</v>
      </c>
      <c r="N2211" s="144">
        <f>VLOOKUP(M2211,brand!A:B,2,0)</f>
        <v>823</v>
      </c>
      <c r="O2211" s="144"/>
      <c r="P2211" s="144" t="e">
        <f>VLOOKUP(O2211,country!A:B,2,0)</f>
        <v>#N/A</v>
      </c>
      <c r="Q2211" s="273" t="s">
        <v>436</v>
      </c>
      <c r="R2211" s="144" t="str">
        <f t="shared" si="89"/>
        <v>39% Բամբակ 61% Պոլիեսթեր</v>
      </c>
      <c r="S2211" s="144" t="s">
        <v>7605</v>
      </c>
      <c r="T2211" s="144" t="e">
        <f>VLOOKUP(R2211,material!A:B,2,0)</f>
        <v>#N/A</v>
      </c>
      <c r="U2211" s="141" t="s">
        <v>7644</v>
      </c>
      <c r="V2211" s="141"/>
      <c r="W2211" s="273" t="s">
        <v>810</v>
      </c>
      <c r="X2211" s="141">
        <f>VLOOKUP(W2211,SIZE!A:B,2,0)</f>
        <v>122</v>
      </c>
      <c r="Y2211" s="141">
        <v>0</v>
      </c>
      <c r="Z2211" s="141" t="s">
        <v>1052</v>
      </c>
      <c r="AA2211" s="141">
        <f>VLOOKUP(Z2211,COLOR!A:B,2,0)</f>
        <v>3</v>
      </c>
      <c r="AB2211" s="130"/>
      <c r="AC2211" s="130"/>
      <c r="AD2211" s="130"/>
      <c r="AE2211" s="130"/>
      <c r="AF2211" s="130"/>
      <c r="AG2211" s="130"/>
      <c r="AH2211" s="130"/>
      <c r="AI2211" s="130"/>
      <c r="AJ2211" s="130"/>
      <c r="AK2211" s="130"/>
      <c r="AL2211" s="130"/>
      <c r="AM2211" s="130"/>
    </row>
    <row r="2212" spans="1:39" ht="20.25" customHeight="1">
      <c r="A2212" s="132">
        <v>2211</v>
      </c>
      <c r="B2212" s="19" t="s">
        <v>6666</v>
      </c>
      <c r="C2212" s="250">
        <v>61102099000</v>
      </c>
      <c r="D2212" s="261" t="s">
        <v>7003</v>
      </c>
      <c r="E2212" s="143" t="str">
        <f t="shared" si="88"/>
        <v>Սվիտրեր</v>
      </c>
      <c r="F2212" s="16" t="s">
        <v>459</v>
      </c>
      <c r="G2212" s="144">
        <f>VLOOKUP(E2212,subcategory!A:B,2,0)</f>
        <v>88</v>
      </c>
      <c r="H2212" s="273" t="s">
        <v>20</v>
      </c>
      <c r="I2212" s="213" t="e">
        <f>VLOOKUP(H2212,gender!A:B,2,0)</f>
        <v>#N/A</v>
      </c>
      <c r="J2212" s="273">
        <v>500</v>
      </c>
      <c r="K2212" s="273">
        <v>500</v>
      </c>
      <c r="L2212" s="273">
        <v>1</v>
      </c>
      <c r="M2212" s="273" t="s">
        <v>2262</v>
      </c>
      <c r="N2212" s="144">
        <f>VLOOKUP(M2212,brand!A:B,2,0)</f>
        <v>823</v>
      </c>
      <c r="O2212" s="144"/>
      <c r="P2212" s="144" t="e">
        <f>VLOOKUP(O2212,country!A:B,2,0)</f>
        <v>#N/A</v>
      </c>
      <c r="Q2212" s="273" t="s">
        <v>7195</v>
      </c>
      <c r="R2212" s="144" t="str">
        <f t="shared" si="89"/>
        <v>62% Բամբակ 38% Պոլիեսթեր</v>
      </c>
      <c r="S2212" s="144" t="s">
        <v>7604</v>
      </c>
      <c r="T2212" s="144" t="e">
        <f>VLOOKUP(R2212,material!A:B,2,0)</f>
        <v>#N/A</v>
      </c>
      <c r="U2212" s="141" t="s">
        <v>7644</v>
      </c>
      <c r="V2212" s="141"/>
      <c r="W2212" s="273" t="s">
        <v>821</v>
      </c>
      <c r="X2212" s="141">
        <f>VLOOKUP(W2212,SIZE!A:B,2,0)</f>
        <v>3</v>
      </c>
      <c r="Y2212" s="141">
        <v>0</v>
      </c>
      <c r="Z2212" s="141" t="s">
        <v>1052</v>
      </c>
      <c r="AA2212" s="141">
        <f>VLOOKUP(Z2212,COLOR!A:B,2,0)</f>
        <v>3</v>
      </c>
      <c r="AB2212" s="130"/>
      <c r="AC2212" s="130"/>
      <c r="AD2212" s="130"/>
      <c r="AE2212" s="130"/>
      <c r="AF2212" s="130"/>
      <c r="AG2212" s="130"/>
      <c r="AH2212" s="130"/>
      <c r="AI2212" s="130"/>
      <c r="AJ2212" s="130"/>
      <c r="AK2212" s="130"/>
      <c r="AL2212" s="130"/>
      <c r="AM2212" s="130"/>
    </row>
    <row r="2213" spans="1:39" ht="20.25" customHeight="1">
      <c r="A2213" s="132">
        <v>2212</v>
      </c>
      <c r="B2213" s="19" t="s">
        <v>6667</v>
      </c>
      <c r="C2213" s="250">
        <v>61103099000</v>
      </c>
      <c r="D2213" s="261" t="s">
        <v>709</v>
      </c>
      <c r="E2213" s="143" t="str">
        <f t="shared" si="88"/>
        <v>Կարդիգան</v>
      </c>
      <c r="F2213" s="273" t="s">
        <v>328</v>
      </c>
      <c r="G2213" s="144">
        <f>VLOOKUP(E2213,subcategory!A:B,2,0)</f>
        <v>89</v>
      </c>
      <c r="H2213" s="273" t="s">
        <v>20</v>
      </c>
      <c r="I2213" s="213" t="e">
        <f>VLOOKUP(H2213,gender!A:B,2,0)</f>
        <v>#N/A</v>
      </c>
      <c r="J2213" s="273">
        <v>198</v>
      </c>
      <c r="K2213" s="273">
        <v>198</v>
      </c>
      <c r="L2213" s="273">
        <v>1</v>
      </c>
      <c r="M2213" s="273" t="s">
        <v>2262</v>
      </c>
      <c r="N2213" s="144">
        <f>VLOOKUP(M2213,brand!A:B,2,0)</f>
        <v>823</v>
      </c>
      <c r="O2213" s="144"/>
      <c r="P2213" s="144" t="e">
        <f>VLOOKUP(O2213,country!A:B,2,0)</f>
        <v>#N/A</v>
      </c>
      <c r="Q2213" s="273" t="s">
        <v>436</v>
      </c>
      <c r="R2213" s="144" t="str">
        <f t="shared" si="89"/>
        <v>71% Պոլիեսթեր 27% Վիսկոզ</v>
      </c>
      <c r="S2213" s="144" t="s">
        <v>7606</v>
      </c>
      <c r="T2213" s="144" t="e">
        <f>VLOOKUP(R2213,material!A:B,2,0)</f>
        <v>#N/A</v>
      </c>
      <c r="U2213" s="141" t="s">
        <v>7644</v>
      </c>
      <c r="V2213" s="141"/>
      <c r="W2213" s="273" t="s">
        <v>828</v>
      </c>
      <c r="X2213" s="141">
        <f>VLOOKUP(W2213,SIZE!A:B,2,0)</f>
        <v>124</v>
      </c>
      <c r="Y2213" s="141">
        <v>0</v>
      </c>
      <c r="Z2213" s="141" t="s">
        <v>1052</v>
      </c>
      <c r="AA2213" s="141">
        <f>VLOOKUP(Z2213,COLOR!A:B,2,0)</f>
        <v>3</v>
      </c>
      <c r="AB2213" s="130"/>
      <c r="AC2213" s="130"/>
      <c r="AD2213" s="130"/>
      <c r="AE2213" s="130"/>
      <c r="AF2213" s="130"/>
      <c r="AG2213" s="130"/>
      <c r="AH2213" s="130"/>
      <c r="AI2213" s="130"/>
      <c r="AJ2213" s="130"/>
      <c r="AK2213" s="130"/>
      <c r="AL2213" s="130"/>
      <c r="AM2213" s="130"/>
    </row>
    <row r="2214" spans="1:39" ht="20.25" customHeight="1">
      <c r="A2214" s="132">
        <v>2213</v>
      </c>
      <c r="B2214" s="19" t="s">
        <v>6668</v>
      </c>
      <c r="C2214" s="250">
        <v>61103099000</v>
      </c>
      <c r="D2214" s="261" t="s">
        <v>709</v>
      </c>
      <c r="E2214" s="143" t="str">
        <f t="shared" si="88"/>
        <v>Կարդիգան</v>
      </c>
      <c r="F2214" s="273" t="s">
        <v>328</v>
      </c>
      <c r="G2214" s="144">
        <f>VLOOKUP(E2214,subcategory!A:B,2,0)</f>
        <v>89</v>
      </c>
      <c r="H2214" s="273" t="s">
        <v>20</v>
      </c>
      <c r="I2214" s="213" t="e">
        <f>VLOOKUP(H2214,gender!A:B,2,0)</f>
        <v>#N/A</v>
      </c>
      <c r="J2214" s="273">
        <v>336</v>
      </c>
      <c r="K2214" s="273">
        <v>336</v>
      </c>
      <c r="L2214" s="273">
        <v>1</v>
      </c>
      <c r="M2214" s="273" t="s">
        <v>2262</v>
      </c>
      <c r="N2214" s="144">
        <f>VLOOKUP(M2214,brand!A:B,2,0)</f>
        <v>823</v>
      </c>
      <c r="O2214" s="144"/>
      <c r="P2214" s="144" t="e">
        <f>VLOOKUP(O2214,country!A:B,2,0)</f>
        <v>#N/A</v>
      </c>
      <c r="Q2214" s="273" t="s">
        <v>436</v>
      </c>
      <c r="R2214" s="144" t="str">
        <f t="shared" si="89"/>
        <v>71% Պոլիեսթեր 27% Վիսկոզ</v>
      </c>
      <c r="S2214" s="144" t="s">
        <v>7606</v>
      </c>
      <c r="T2214" s="144" t="e">
        <f>VLOOKUP(R2214,material!A:B,2,0)</f>
        <v>#N/A</v>
      </c>
      <c r="U2214" s="141" t="s">
        <v>7644</v>
      </c>
      <c r="V2214" s="141"/>
      <c r="W2214" s="273">
        <v>40</v>
      </c>
      <c r="X2214" s="141">
        <f>VLOOKUP(W2214,SIZE!A:B,2,0)</f>
        <v>79</v>
      </c>
      <c r="Y2214" s="141">
        <v>0</v>
      </c>
      <c r="Z2214" s="141" t="s">
        <v>1052</v>
      </c>
      <c r="AA2214" s="141">
        <f>VLOOKUP(Z2214,COLOR!A:B,2,0)</f>
        <v>3</v>
      </c>
      <c r="AB2214" s="130"/>
      <c r="AC2214" s="130"/>
      <c r="AD2214" s="130"/>
      <c r="AE2214" s="130"/>
      <c r="AF2214" s="130"/>
      <c r="AG2214" s="130"/>
      <c r="AH2214" s="130"/>
      <c r="AI2214" s="130"/>
      <c r="AJ2214" s="130"/>
      <c r="AK2214" s="130"/>
      <c r="AL2214" s="130"/>
      <c r="AM2214" s="130"/>
    </row>
    <row r="2215" spans="1:39" ht="20.25" customHeight="1">
      <c r="A2215" s="132">
        <v>2214</v>
      </c>
      <c r="B2215" s="19" t="s">
        <v>6669</v>
      </c>
      <c r="C2215" s="250">
        <v>62046231000</v>
      </c>
      <c r="D2215" s="261" t="s">
        <v>603</v>
      </c>
      <c r="E2215" s="143" t="str">
        <f t="shared" si="88"/>
        <v>Ջինսե Տաբատ</v>
      </c>
      <c r="F2215" s="273" t="s">
        <v>335</v>
      </c>
      <c r="G2215" s="144">
        <f>VLOOKUP(E2215,subcategory!A:B,2,0)</f>
        <v>87</v>
      </c>
      <c r="H2215" s="273" t="s">
        <v>20</v>
      </c>
      <c r="I2215" s="213" t="e">
        <f>VLOOKUP(H2215,gender!A:B,2,0)</f>
        <v>#N/A</v>
      </c>
      <c r="J2215" s="273">
        <v>432</v>
      </c>
      <c r="K2215" s="273">
        <v>432</v>
      </c>
      <c r="L2215" s="273">
        <v>1</v>
      </c>
      <c r="M2215" s="273" t="s">
        <v>2262</v>
      </c>
      <c r="N2215" s="144">
        <f>VLOOKUP(M2215,brand!A:B,2,0)</f>
        <v>823</v>
      </c>
      <c r="O2215" s="144"/>
      <c r="P2215" s="144" t="e">
        <f>VLOOKUP(O2215,country!A:B,2,0)</f>
        <v>#N/A</v>
      </c>
      <c r="Q2215" s="273" t="s">
        <v>2841</v>
      </c>
      <c r="R2215" s="144" t="str">
        <f t="shared" si="89"/>
        <v>63% Բամբակ 31% Պոլիեսթեր</v>
      </c>
      <c r="S2215" s="144" t="s">
        <v>7607</v>
      </c>
      <c r="T2215" s="144" t="e">
        <f>VLOOKUP(R2215,material!A:B,2,0)</f>
        <v>#N/A</v>
      </c>
      <c r="U2215" s="141" t="s">
        <v>7644</v>
      </c>
      <c r="V2215" s="141"/>
      <c r="W2215" s="273">
        <v>40</v>
      </c>
      <c r="X2215" s="141">
        <f>VLOOKUP(W2215,SIZE!A:B,2,0)</f>
        <v>79</v>
      </c>
      <c r="Y2215" s="141">
        <v>0</v>
      </c>
      <c r="Z2215" s="141" t="s">
        <v>1052</v>
      </c>
      <c r="AA2215" s="141">
        <f>VLOOKUP(Z2215,COLOR!A:B,2,0)</f>
        <v>3</v>
      </c>
      <c r="AB2215" s="130"/>
      <c r="AC2215" s="130"/>
      <c r="AD2215" s="130"/>
      <c r="AE2215" s="130"/>
      <c r="AF2215" s="130"/>
      <c r="AG2215" s="130"/>
      <c r="AH2215" s="130"/>
      <c r="AI2215" s="130"/>
      <c r="AJ2215" s="130"/>
      <c r="AK2215" s="130"/>
      <c r="AL2215" s="130"/>
      <c r="AM2215" s="130"/>
    </row>
    <row r="2216" spans="1:39" ht="20.25" customHeight="1">
      <c r="A2216" s="132">
        <v>2215</v>
      </c>
      <c r="B2216" s="19" t="s">
        <v>6670</v>
      </c>
      <c r="C2216" s="250">
        <v>61103091000</v>
      </c>
      <c r="D2216" s="261" t="s">
        <v>481</v>
      </c>
      <c r="E2216" s="143" t="str">
        <f t="shared" si="88"/>
        <v>Սվիտեր</v>
      </c>
      <c r="F2216" s="273" t="s">
        <v>49</v>
      </c>
      <c r="G2216" s="144" t="e">
        <f>VLOOKUP(E2216,subcategory!A:B,2,0)</f>
        <v>#N/A</v>
      </c>
      <c r="H2216" s="273" t="s">
        <v>10</v>
      </c>
      <c r="I2216" s="213" t="e">
        <f>VLOOKUP(H2216,gender!A:B,2,0)</f>
        <v>#N/A</v>
      </c>
      <c r="J2216" s="273">
        <v>448</v>
      </c>
      <c r="K2216" s="273">
        <v>448</v>
      </c>
      <c r="L2216" s="273">
        <v>1</v>
      </c>
      <c r="M2216" s="273" t="s">
        <v>2262</v>
      </c>
      <c r="N2216" s="144">
        <f>VLOOKUP(M2216,brand!A:B,2,0)</f>
        <v>823</v>
      </c>
      <c r="O2216" s="144"/>
      <c r="P2216" s="144" t="e">
        <f>VLOOKUP(O2216,country!A:B,2,0)</f>
        <v>#N/A</v>
      </c>
      <c r="Q2216" s="273" t="s">
        <v>7193</v>
      </c>
      <c r="R2216" s="144" t="str">
        <f t="shared" si="89"/>
        <v>100% Պոլիեսթեր</v>
      </c>
      <c r="S2216" s="144" t="s">
        <v>7203</v>
      </c>
      <c r="T2216" s="144" t="e">
        <f>VLOOKUP(R2216,material!A:B,2,0)</f>
        <v>#N/A</v>
      </c>
      <c r="U2216" s="141" t="s">
        <v>7644</v>
      </c>
      <c r="V2216" s="141"/>
      <c r="W2216" s="273" t="s">
        <v>828</v>
      </c>
      <c r="X2216" s="141">
        <f>VLOOKUP(W2216,SIZE!A:B,2,0)</f>
        <v>124</v>
      </c>
      <c r="Y2216" s="141">
        <v>0</v>
      </c>
      <c r="Z2216" s="141" t="s">
        <v>1204</v>
      </c>
      <c r="AA2216" s="141">
        <f>VLOOKUP(Z2216,COLOR!A:B,2,0)</f>
        <v>25</v>
      </c>
      <c r="AB2216" s="130"/>
      <c r="AC2216" s="130"/>
      <c r="AD2216" s="130"/>
      <c r="AE2216" s="130"/>
      <c r="AF2216" s="130"/>
      <c r="AG2216" s="130"/>
      <c r="AH2216" s="130"/>
      <c r="AI2216" s="130"/>
      <c r="AJ2216" s="130"/>
      <c r="AK2216" s="130"/>
      <c r="AL2216" s="130"/>
      <c r="AM2216" s="130"/>
    </row>
    <row r="2217" spans="1:39" ht="20.25" customHeight="1">
      <c r="A2217" s="132">
        <v>2216</v>
      </c>
      <c r="B2217" s="19" t="s">
        <v>6671</v>
      </c>
      <c r="C2217" s="250">
        <v>62034319000</v>
      </c>
      <c r="D2217" s="261" t="s">
        <v>6788</v>
      </c>
      <c r="E2217" s="143" t="str">
        <f t="shared" si="88"/>
        <v>Տաբատներ</v>
      </c>
      <c r="F2217" s="273" t="s">
        <v>7795</v>
      </c>
      <c r="G2217" s="144">
        <f>VLOOKUP(E2217,subcategory!A:B,2,0)</f>
        <v>93</v>
      </c>
      <c r="H2217" s="273" t="s">
        <v>10</v>
      </c>
      <c r="I2217" s="213" t="e">
        <f>VLOOKUP(H2217,gender!A:B,2,0)</f>
        <v>#N/A</v>
      </c>
      <c r="J2217" s="273">
        <v>440</v>
      </c>
      <c r="K2217" s="273">
        <v>440</v>
      </c>
      <c r="L2217" s="273">
        <v>1</v>
      </c>
      <c r="M2217" s="273" t="s">
        <v>2262</v>
      </c>
      <c r="N2217" s="144">
        <f>VLOOKUP(M2217,brand!A:B,2,0)</f>
        <v>823</v>
      </c>
      <c r="O2217" s="144"/>
      <c r="P2217" s="144" t="e">
        <f>VLOOKUP(O2217,country!A:B,2,0)</f>
        <v>#N/A</v>
      </c>
      <c r="Q2217" s="273" t="s">
        <v>436</v>
      </c>
      <c r="R2217" s="144" t="str">
        <f t="shared" si="89"/>
        <v>66% Պոլիեսթեր 33% Վիսկոզ</v>
      </c>
      <c r="S2217" s="144" t="s">
        <v>7592</v>
      </c>
      <c r="T2217" s="144" t="e">
        <f>VLOOKUP(R2217,material!A:B,2,0)</f>
        <v>#N/A</v>
      </c>
      <c r="U2217" s="141" t="s">
        <v>7644</v>
      </c>
      <c r="V2217" s="141"/>
      <c r="W2217" s="273">
        <v>32</v>
      </c>
      <c r="X2217" s="141">
        <f>VLOOKUP(W2217,SIZE!A:B,2,0)</f>
        <v>31</v>
      </c>
      <c r="Y2217" s="141">
        <v>0</v>
      </c>
      <c r="Z2217" s="141" t="s">
        <v>2092</v>
      </c>
      <c r="AA2217" s="141">
        <f>VLOOKUP(Z2217,COLOR!A:B,2,0)</f>
        <v>8</v>
      </c>
      <c r="AB2217" s="130"/>
      <c r="AC2217" s="130"/>
      <c r="AD2217" s="130"/>
      <c r="AE2217" s="130"/>
      <c r="AF2217" s="130"/>
      <c r="AG2217" s="130"/>
      <c r="AH2217" s="130"/>
      <c r="AI2217" s="130"/>
      <c r="AJ2217" s="130"/>
      <c r="AK2217" s="130"/>
      <c r="AL2217" s="130"/>
      <c r="AM2217" s="130"/>
    </row>
    <row r="2218" spans="1:39" ht="20.25" customHeight="1">
      <c r="A2218" s="132">
        <v>2217</v>
      </c>
      <c r="B2218" s="19" t="s">
        <v>6672</v>
      </c>
      <c r="C2218" s="250">
        <v>61103099000</v>
      </c>
      <c r="D2218" s="261" t="s">
        <v>6936</v>
      </c>
      <c r="E2218" s="143" t="str">
        <f t="shared" si="88"/>
        <v>Սվիտրեր</v>
      </c>
      <c r="F2218" s="16" t="s">
        <v>459</v>
      </c>
      <c r="G2218" s="144">
        <f>VLOOKUP(E2218,subcategory!A:B,2,0)</f>
        <v>88</v>
      </c>
      <c r="H2218" s="273" t="s">
        <v>20</v>
      </c>
      <c r="I2218" s="213" t="e">
        <f>VLOOKUP(H2218,gender!A:B,2,0)</f>
        <v>#N/A</v>
      </c>
      <c r="J2218" s="273">
        <v>110</v>
      </c>
      <c r="K2218" s="273">
        <v>110</v>
      </c>
      <c r="L2218" s="273">
        <v>1</v>
      </c>
      <c r="M2218" s="273" t="s">
        <v>2262</v>
      </c>
      <c r="N2218" s="144">
        <f>VLOOKUP(M2218,brand!A:B,2,0)</f>
        <v>823</v>
      </c>
      <c r="O2218" s="144"/>
      <c r="P2218" s="144" t="e">
        <f>VLOOKUP(O2218,country!A:B,2,0)</f>
        <v>#N/A</v>
      </c>
      <c r="Q2218" s="273" t="s">
        <v>440</v>
      </c>
      <c r="R2218" s="144" t="str">
        <f t="shared" si="89"/>
        <v>100% Ակրիլ</v>
      </c>
      <c r="S2218" s="144" t="s">
        <v>7204</v>
      </c>
      <c r="T2218" s="144" t="e">
        <f>VLOOKUP(R2218,material!A:B,2,0)</f>
        <v>#N/A</v>
      </c>
      <c r="U2218" s="141" t="s">
        <v>7644</v>
      </c>
      <c r="V2218" s="141"/>
      <c r="W2218" s="273" t="s">
        <v>828</v>
      </c>
      <c r="X2218" s="141">
        <f>VLOOKUP(W2218,SIZE!A:B,2,0)</f>
        <v>124</v>
      </c>
      <c r="Y2218" s="141">
        <v>0</v>
      </c>
      <c r="Z2218" s="141" t="s">
        <v>1033</v>
      </c>
      <c r="AA2218" s="141">
        <f>VLOOKUP(Z2218,COLOR!A:B,2,0)</f>
        <v>20</v>
      </c>
      <c r="AB2218" s="130"/>
      <c r="AC2218" s="130"/>
      <c r="AD2218" s="130"/>
      <c r="AE2218" s="130"/>
      <c r="AF2218" s="130"/>
      <c r="AG2218" s="130"/>
      <c r="AH2218" s="130"/>
      <c r="AI2218" s="130"/>
      <c r="AJ2218" s="130"/>
      <c r="AK2218" s="130"/>
      <c r="AL2218" s="130"/>
      <c r="AM2218" s="130"/>
    </row>
    <row r="2219" spans="1:39" ht="20.25" customHeight="1">
      <c r="A2219" s="132">
        <v>2218</v>
      </c>
      <c r="B2219" s="19" t="s">
        <v>6673</v>
      </c>
      <c r="C2219" s="250">
        <v>61103099000</v>
      </c>
      <c r="D2219" s="261" t="s">
        <v>7016</v>
      </c>
      <c r="E2219" s="143" t="str">
        <f t="shared" si="88"/>
        <v>Վերնաշապիկ</v>
      </c>
      <c r="F2219" s="273" t="s">
        <v>47</v>
      </c>
      <c r="G2219" s="144">
        <f>VLOOKUP(E2219,subcategory!A:B,2,0)</f>
        <v>82</v>
      </c>
      <c r="H2219" s="273" t="s">
        <v>20</v>
      </c>
      <c r="I2219" s="213" t="e">
        <f>VLOOKUP(H2219,gender!A:B,2,0)</f>
        <v>#N/A</v>
      </c>
      <c r="J2219" s="273">
        <v>446</v>
      </c>
      <c r="K2219" s="273">
        <v>446</v>
      </c>
      <c r="L2219" s="273">
        <v>1</v>
      </c>
      <c r="M2219" s="273" t="s">
        <v>2262</v>
      </c>
      <c r="N2219" s="144">
        <f>VLOOKUP(M2219,brand!A:B,2,0)</f>
        <v>823</v>
      </c>
      <c r="O2219" s="144"/>
      <c r="P2219" s="144" t="e">
        <f>VLOOKUP(O2219,country!A:B,2,0)</f>
        <v>#N/A</v>
      </c>
      <c r="Q2219" s="273" t="s">
        <v>436</v>
      </c>
      <c r="R2219" s="144" t="str">
        <f t="shared" si="89"/>
        <v>65% Ակրիլ 35% Պոլիեսթեր</v>
      </c>
      <c r="S2219" s="144" t="s">
        <v>7608</v>
      </c>
      <c r="T2219" s="144" t="e">
        <f>VLOOKUP(R2219,material!A:B,2,0)</f>
        <v>#N/A</v>
      </c>
      <c r="U2219" s="141" t="s">
        <v>7644</v>
      </c>
      <c r="V2219" s="141"/>
      <c r="W2219" s="273" t="s">
        <v>825</v>
      </c>
      <c r="X2219" s="141">
        <f>VLOOKUP(W2219,SIZE!A:B,2,0)</f>
        <v>119</v>
      </c>
      <c r="Y2219" s="141">
        <v>0</v>
      </c>
      <c r="Z2219" s="141" t="s">
        <v>1071</v>
      </c>
      <c r="AA2219" s="141">
        <f>VLOOKUP(Z2219,COLOR!A:B,2,0)</f>
        <v>12</v>
      </c>
      <c r="AB2219" s="130"/>
      <c r="AC2219" s="130"/>
      <c r="AD2219" s="130"/>
      <c r="AE2219" s="130"/>
      <c r="AF2219" s="130"/>
      <c r="AG2219" s="130"/>
      <c r="AH2219" s="130"/>
      <c r="AI2219" s="130"/>
      <c r="AJ2219" s="130"/>
      <c r="AK2219" s="130"/>
      <c r="AL2219" s="130"/>
      <c r="AM2219" s="130"/>
    </row>
    <row r="2220" spans="1:39" ht="20.25" customHeight="1">
      <c r="A2220" s="132">
        <v>2219</v>
      </c>
      <c r="B2220" s="19" t="s">
        <v>6674</v>
      </c>
      <c r="C2220" s="250">
        <v>62046231000</v>
      </c>
      <c r="D2220" s="261" t="s">
        <v>603</v>
      </c>
      <c r="E2220" s="143" t="str">
        <f t="shared" si="88"/>
        <v>Ջինսե Տաբատ</v>
      </c>
      <c r="F2220" s="273" t="s">
        <v>335</v>
      </c>
      <c r="G2220" s="144">
        <f>VLOOKUP(E2220,subcategory!A:B,2,0)</f>
        <v>87</v>
      </c>
      <c r="H2220" s="273" t="s">
        <v>20</v>
      </c>
      <c r="I2220" s="213" t="e">
        <f>VLOOKUP(H2220,gender!A:B,2,0)</f>
        <v>#N/A</v>
      </c>
      <c r="J2220" s="273">
        <v>658</v>
      </c>
      <c r="K2220" s="273">
        <v>658</v>
      </c>
      <c r="L2220" s="273">
        <v>1</v>
      </c>
      <c r="M2220" s="273" t="s">
        <v>2262</v>
      </c>
      <c r="N2220" s="144">
        <f>VLOOKUP(M2220,brand!A:B,2,0)</f>
        <v>823</v>
      </c>
      <c r="O2220" s="144"/>
      <c r="P2220" s="144" t="e">
        <f>VLOOKUP(O2220,country!A:B,2,0)</f>
        <v>#N/A</v>
      </c>
      <c r="Q2220" s="273" t="s">
        <v>440</v>
      </c>
      <c r="R2220" s="144" t="str">
        <f t="shared" si="89"/>
        <v>100% Բամբակ</v>
      </c>
      <c r="S2220" s="144" t="s">
        <v>7205</v>
      </c>
      <c r="T2220" s="144" t="e">
        <f>VLOOKUP(R2220,material!A:B,2,0)</f>
        <v>#N/A</v>
      </c>
      <c r="U2220" s="141" t="s">
        <v>7644</v>
      </c>
      <c r="V2220" s="141"/>
      <c r="W2220" s="273">
        <v>40</v>
      </c>
      <c r="X2220" s="141">
        <f>VLOOKUP(W2220,SIZE!A:B,2,0)</f>
        <v>79</v>
      </c>
      <c r="Y2220" s="141">
        <v>0</v>
      </c>
      <c r="Z2220" s="141" t="s">
        <v>1033</v>
      </c>
      <c r="AA2220" s="141">
        <f>VLOOKUP(Z2220,COLOR!A:B,2,0)</f>
        <v>20</v>
      </c>
      <c r="AB2220" s="130"/>
      <c r="AC2220" s="130"/>
      <c r="AD2220" s="130"/>
      <c r="AE2220" s="130"/>
      <c r="AF2220" s="130"/>
      <c r="AG2220" s="130"/>
      <c r="AH2220" s="130"/>
      <c r="AI2220" s="130"/>
      <c r="AJ2220" s="130"/>
      <c r="AK2220" s="130"/>
      <c r="AL2220" s="130"/>
      <c r="AM2220" s="130"/>
    </row>
    <row r="2221" spans="1:39" ht="20.25" customHeight="1">
      <c r="A2221" s="132">
        <v>2220</v>
      </c>
      <c r="B2221" s="19" t="s">
        <v>6675</v>
      </c>
      <c r="C2221" s="250">
        <v>61103099000</v>
      </c>
      <c r="D2221" s="261" t="s">
        <v>7008</v>
      </c>
      <c r="E2221" s="143" t="str">
        <f t="shared" si="88"/>
        <v>Ժիլետ</v>
      </c>
      <c r="F2221" s="273" t="s">
        <v>155</v>
      </c>
      <c r="G2221" s="144">
        <f>VLOOKUP(E2221,subcategory!A:B,2,0)</f>
        <v>17</v>
      </c>
      <c r="H2221" s="273" t="s">
        <v>20</v>
      </c>
      <c r="I2221" s="213" t="e">
        <f>VLOOKUP(H2221,gender!A:B,2,0)</f>
        <v>#N/A</v>
      </c>
      <c r="J2221" s="273">
        <v>178</v>
      </c>
      <c r="K2221" s="273">
        <v>178</v>
      </c>
      <c r="L2221" s="273">
        <v>1</v>
      </c>
      <c r="M2221" s="273" t="s">
        <v>2262</v>
      </c>
      <c r="N2221" s="144">
        <f>VLOOKUP(M2221,brand!A:B,2,0)</f>
        <v>823</v>
      </c>
      <c r="O2221" s="144"/>
      <c r="P2221" s="144" t="e">
        <f>VLOOKUP(O2221,country!A:B,2,0)</f>
        <v>#N/A</v>
      </c>
      <c r="Q2221" s="273" t="s">
        <v>436</v>
      </c>
      <c r="R2221" s="144" t="str">
        <f t="shared" si="89"/>
        <v>100% Պոլիեսթեր</v>
      </c>
      <c r="S2221" s="144" t="s">
        <v>7203</v>
      </c>
      <c r="T2221" s="144" t="e">
        <f>VLOOKUP(R2221,material!A:B,2,0)</f>
        <v>#N/A</v>
      </c>
      <c r="U2221" s="141" t="s">
        <v>7644</v>
      </c>
      <c r="V2221" s="141"/>
      <c r="W2221" s="273" t="s">
        <v>821</v>
      </c>
      <c r="X2221" s="141">
        <f>VLOOKUP(W2221,SIZE!A:B,2,0)</f>
        <v>3</v>
      </c>
      <c r="Y2221" s="141">
        <v>0</v>
      </c>
      <c r="Z2221" s="141" t="s">
        <v>1059</v>
      </c>
      <c r="AA2221" s="141">
        <f>VLOOKUP(Z2221,COLOR!A:B,2,0)</f>
        <v>1</v>
      </c>
      <c r="AB2221" s="130"/>
      <c r="AC2221" s="130"/>
      <c r="AD2221" s="130"/>
      <c r="AE2221" s="130"/>
      <c r="AF2221" s="130"/>
      <c r="AG2221" s="130"/>
      <c r="AH2221" s="130"/>
      <c r="AI2221" s="130"/>
      <c r="AJ2221" s="130"/>
      <c r="AK2221" s="130"/>
      <c r="AL2221" s="130"/>
      <c r="AM2221" s="130"/>
    </row>
    <row r="2222" spans="1:39" ht="20.25" customHeight="1">
      <c r="A2222" s="132">
        <v>2221</v>
      </c>
      <c r="B2222" s="19" t="s">
        <v>6676</v>
      </c>
      <c r="C2222" s="250">
        <v>62034319000</v>
      </c>
      <c r="D2222" s="261" t="s">
        <v>6788</v>
      </c>
      <c r="E2222" s="143" t="str">
        <f t="shared" si="88"/>
        <v>Տաբատներ</v>
      </c>
      <c r="F2222" s="273" t="s">
        <v>7795</v>
      </c>
      <c r="G2222" s="144">
        <f>VLOOKUP(E2222,subcategory!A:B,2,0)</f>
        <v>93</v>
      </c>
      <c r="H2222" s="273" t="s">
        <v>10</v>
      </c>
      <c r="I2222" s="213" t="e">
        <f>VLOOKUP(H2222,gender!A:B,2,0)</f>
        <v>#N/A</v>
      </c>
      <c r="J2222" s="273">
        <v>486</v>
      </c>
      <c r="K2222" s="273">
        <v>486</v>
      </c>
      <c r="L2222" s="273">
        <v>1</v>
      </c>
      <c r="M2222" s="273" t="s">
        <v>2262</v>
      </c>
      <c r="N2222" s="144">
        <f>VLOOKUP(M2222,brand!A:B,2,0)</f>
        <v>823</v>
      </c>
      <c r="O2222" s="144"/>
      <c r="P2222" s="144" t="e">
        <f>VLOOKUP(O2222,country!A:B,2,0)</f>
        <v>#N/A</v>
      </c>
      <c r="Q2222" s="273" t="s">
        <v>436</v>
      </c>
      <c r="R2222" s="144" t="str">
        <f t="shared" si="89"/>
        <v>66% Պոլիեսթեր 33% Վիսկոզ</v>
      </c>
      <c r="S2222" s="144" t="s">
        <v>7592</v>
      </c>
      <c r="T2222" s="144" t="e">
        <f>VLOOKUP(R2222,material!A:B,2,0)</f>
        <v>#N/A</v>
      </c>
      <c r="U2222" s="141" t="s">
        <v>7644</v>
      </c>
      <c r="V2222" s="141"/>
      <c r="W2222" s="273">
        <v>36</v>
      </c>
      <c r="X2222" s="141">
        <f>VLOOKUP(W2222,SIZE!A:B,2,0)</f>
        <v>52</v>
      </c>
      <c r="Y2222" s="141">
        <v>0</v>
      </c>
      <c r="Z2222" s="141" t="s">
        <v>1033</v>
      </c>
      <c r="AA2222" s="141">
        <f>VLOOKUP(Z2222,COLOR!A:B,2,0)</f>
        <v>20</v>
      </c>
      <c r="AB2222" s="130"/>
      <c r="AC2222" s="130"/>
      <c r="AD2222" s="130"/>
      <c r="AE2222" s="130"/>
      <c r="AF2222" s="130"/>
      <c r="AG2222" s="130"/>
      <c r="AH2222" s="130"/>
      <c r="AI2222" s="130"/>
      <c r="AJ2222" s="130"/>
      <c r="AK2222" s="130"/>
      <c r="AL2222" s="130"/>
      <c r="AM2222" s="130"/>
    </row>
    <row r="2223" spans="1:39" ht="20.25" customHeight="1">
      <c r="A2223" s="132">
        <v>2222</v>
      </c>
      <c r="B2223" s="19" t="s">
        <v>6677</v>
      </c>
      <c r="C2223" s="250">
        <v>62046239000</v>
      </c>
      <c r="D2223" s="260" t="s">
        <v>510</v>
      </c>
      <c r="E2223" s="143" t="str">
        <f t="shared" si="88"/>
        <v>Տաբատներ</v>
      </c>
      <c r="F2223" s="273" t="s">
        <v>7795</v>
      </c>
      <c r="G2223" s="144">
        <f>VLOOKUP(E2223,subcategory!A:B,2,0)</f>
        <v>93</v>
      </c>
      <c r="H2223" s="273" t="s">
        <v>20</v>
      </c>
      <c r="I2223" s="213" t="e">
        <f>VLOOKUP(H2223,gender!A:B,2,0)</f>
        <v>#N/A</v>
      </c>
      <c r="J2223" s="273">
        <v>408</v>
      </c>
      <c r="K2223" s="273">
        <v>408</v>
      </c>
      <c r="L2223" s="273">
        <v>1</v>
      </c>
      <c r="M2223" s="273" t="s">
        <v>2262</v>
      </c>
      <c r="N2223" s="144">
        <f>VLOOKUP(M2223,brand!A:B,2,0)</f>
        <v>823</v>
      </c>
      <c r="O2223" s="144"/>
      <c r="P2223" s="144" t="e">
        <f>VLOOKUP(O2223,country!A:B,2,0)</f>
        <v>#N/A</v>
      </c>
      <c r="Q2223" s="273" t="s">
        <v>436</v>
      </c>
      <c r="R2223" s="144" t="str">
        <f t="shared" si="89"/>
        <v>65% Բամբակ 35% Պոլիեսթեր</v>
      </c>
      <c r="S2223" s="144" t="s">
        <v>7535</v>
      </c>
      <c r="T2223" s="144" t="e">
        <f>VLOOKUP(R2223,material!A:B,2,0)</f>
        <v>#N/A</v>
      </c>
      <c r="U2223" s="141" t="s">
        <v>7644</v>
      </c>
      <c r="V2223" s="141"/>
      <c r="W2223" s="273" t="s">
        <v>828</v>
      </c>
      <c r="X2223" s="141">
        <f>VLOOKUP(W2223,SIZE!A:B,2,0)</f>
        <v>124</v>
      </c>
      <c r="Y2223" s="141">
        <v>0</v>
      </c>
      <c r="Z2223" s="141" t="s">
        <v>2092</v>
      </c>
      <c r="AA2223" s="141">
        <f>VLOOKUP(Z2223,COLOR!A:B,2,0)</f>
        <v>8</v>
      </c>
      <c r="AB2223" s="130"/>
      <c r="AC2223" s="130"/>
      <c r="AD2223" s="130"/>
      <c r="AE2223" s="130"/>
      <c r="AF2223" s="130"/>
      <c r="AG2223" s="130"/>
      <c r="AH2223" s="130"/>
      <c r="AI2223" s="130"/>
      <c r="AJ2223" s="130"/>
      <c r="AK2223" s="130"/>
      <c r="AL2223" s="130"/>
      <c r="AM2223" s="130"/>
    </row>
    <row r="2224" spans="1:39" ht="20.25" customHeight="1">
      <c r="A2224" s="132">
        <v>2223</v>
      </c>
      <c r="B2224" s="19" t="s">
        <v>6678</v>
      </c>
      <c r="C2224" s="250">
        <v>61103099000</v>
      </c>
      <c r="D2224" s="261" t="s">
        <v>2338</v>
      </c>
      <c r="E2224" s="143" t="str">
        <f t="shared" si="88"/>
        <v>Սվիտրեր</v>
      </c>
      <c r="F2224" s="16" t="s">
        <v>459</v>
      </c>
      <c r="G2224" s="144">
        <f>VLOOKUP(E2224,subcategory!A:B,2,0)</f>
        <v>88</v>
      </c>
      <c r="H2224" s="273" t="s">
        <v>20</v>
      </c>
      <c r="I2224" s="213" t="e">
        <f>VLOOKUP(H2224,gender!A:B,2,0)</f>
        <v>#N/A</v>
      </c>
      <c r="J2224" s="273">
        <v>334</v>
      </c>
      <c r="K2224" s="273">
        <v>334</v>
      </c>
      <c r="L2224" s="273">
        <v>1</v>
      </c>
      <c r="M2224" s="273" t="s">
        <v>2262</v>
      </c>
      <c r="N2224" s="144">
        <f>VLOOKUP(M2224,brand!A:B,2,0)</f>
        <v>823</v>
      </c>
      <c r="O2224" s="144"/>
      <c r="P2224" s="144" t="e">
        <f>VLOOKUP(O2224,country!A:B,2,0)</f>
        <v>#N/A</v>
      </c>
      <c r="Q2224" s="273" t="s">
        <v>421</v>
      </c>
      <c r="R2224" s="144" t="str">
        <f t="shared" si="89"/>
        <v>100% Ակրիլ</v>
      </c>
      <c r="S2224" s="144" t="s">
        <v>7204</v>
      </c>
      <c r="T2224" s="144" t="e">
        <f>VLOOKUP(R2224,material!A:B,2,0)</f>
        <v>#N/A</v>
      </c>
      <c r="U2224" s="141" t="s">
        <v>7644</v>
      </c>
      <c r="V2224" s="141"/>
      <c r="W2224" s="273" t="s">
        <v>810</v>
      </c>
      <c r="X2224" s="141">
        <f>VLOOKUP(W2224,SIZE!A:B,2,0)</f>
        <v>122</v>
      </c>
      <c r="Y2224" s="141">
        <v>0</v>
      </c>
      <c r="Z2224" s="141" t="s">
        <v>1061</v>
      </c>
      <c r="AA2224" s="141">
        <f>VLOOKUP(Z2224,COLOR!A:B,2,0)</f>
        <v>4</v>
      </c>
      <c r="AB2224" s="130"/>
      <c r="AC2224" s="130"/>
      <c r="AD2224" s="130"/>
      <c r="AE2224" s="130"/>
      <c r="AF2224" s="130"/>
      <c r="AG2224" s="130"/>
      <c r="AH2224" s="130"/>
      <c r="AI2224" s="130"/>
      <c r="AJ2224" s="130"/>
      <c r="AK2224" s="130"/>
      <c r="AL2224" s="130"/>
      <c r="AM2224" s="130"/>
    </row>
    <row r="2225" spans="1:39" ht="20.25" customHeight="1">
      <c r="A2225" s="132">
        <v>2224</v>
      </c>
      <c r="B2225" s="19" t="s">
        <v>6679</v>
      </c>
      <c r="C2225" s="250">
        <v>61044300000</v>
      </c>
      <c r="D2225" s="261" t="s">
        <v>2184</v>
      </c>
      <c r="E2225" s="143" t="str">
        <f t="shared" si="88"/>
        <v>Զգեստ</v>
      </c>
      <c r="F2225" s="273" t="s">
        <v>64</v>
      </c>
      <c r="G2225" s="144">
        <f>VLOOKUP(E2225,subcategory!A:B,2,0)</f>
        <v>43</v>
      </c>
      <c r="H2225" s="273" t="s">
        <v>55</v>
      </c>
      <c r="I2225" s="213" t="e">
        <f>VLOOKUP(H2225,gender!A:B,2,0)</f>
        <v>#N/A</v>
      </c>
      <c r="J2225" s="273">
        <v>268</v>
      </c>
      <c r="K2225" s="273">
        <v>268</v>
      </c>
      <c r="L2225" s="273">
        <v>1</v>
      </c>
      <c r="M2225" s="273" t="s">
        <v>2262</v>
      </c>
      <c r="N2225" s="144">
        <f>VLOOKUP(M2225,brand!A:B,2,0)</f>
        <v>823</v>
      </c>
      <c r="O2225" s="144"/>
      <c r="P2225" s="144" t="e">
        <f>VLOOKUP(O2225,country!A:B,2,0)</f>
        <v>#N/A</v>
      </c>
      <c r="Q2225" s="273" t="s">
        <v>436</v>
      </c>
      <c r="R2225" s="144" t="str">
        <f t="shared" si="89"/>
        <v>71% Ակրիլ 29% Պոլիեսթեր</v>
      </c>
      <c r="S2225" s="144" t="s">
        <v>7609</v>
      </c>
      <c r="T2225" s="144" t="e">
        <f>VLOOKUP(R2225,material!A:B,2,0)</f>
        <v>#N/A</v>
      </c>
      <c r="U2225" s="141" t="s">
        <v>7644</v>
      </c>
      <c r="V2225" s="141"/>
      <c r="W2225" s="273" t="s">
        <v>1013</v>
      </c>
      <c r="X2225" s="141">
        <f>VLOOKUP(W2225,SIZE!A:B,2,0)</f>
        <v>681</v>
      </c>
      <c r="Y2225" s="141">
        <v>0</v>
      </c>
      <c r="Z2225" s="141" t="s">
        <v>1118</v>
      </c>
      <c r="AA2225" s="141" t="e">
        <f>VLOOKUP(Z2225,COLOR!A:B,2,0)</f>
        <v>#N/A</v>
      </c>
      <c r="AB2225" s="130"/>
      <c r="AC2225" s="130"/>
      <c r="AD2225" s="130"/>
      <c r="AE2225" s="130"/>
      <c r="AF2225" s="130"/>
      <c r="AG2225" s="130"/>
      <c r="AH2225" s="130"/>
      <c r="AI2225" s="130"/>
      <c r="AJ2225" s="130"/>
      <c r="AK2225" s="130"/>
      <c r="AL2225" s="130"/>
      <c r="AM2225" s="130"/>
    </row>
    <row r="2226" spans="1:39" ht="20.25" customHeight="1">
      <c r="A2226" s="132">
        <v>2225</v>
      </c>
      <c r="B2226" s="19" t="s">
        <v>6680</v>
      </c>
      <c r="C2226" s="250">
        <v>61044300000</v>
      </c>
      <c r="D2226" s="261" t="s">
        <v>2184</v>
      </c>
      <c r="E2226" s="143" t="str">
        <f t="shared" si="88"/>
        <v>Կիսաշրջազգեստ</v>
      </c>
      <c r="F2226" s="273" t="s">
        <v>50</v>
      </c>
      <c r="G2226" s="144">
        <f>VLOOKUP(E2226,subcategory!A:B,2,0)</f>
        <v>53</v>
      </c>
      <c r="H2226" s="273" t="s">
        <v>20</v>
      </c>
      <c r="I2226" s="213" t="e">
        <f>VLOOKUP(H2226,gender!A:B,2,0)</f>
        <v>#N/A</v>
      </c>
      <c r="J2226" s="273">
        <v>302</v>
      </c>
      <c r="K2226" s="273">
        <v>302</v>
      </c>
      <c r="L2226" s="273">
        <v>1</v>
      </c>
      <c r="M2226" s="273" t="s">
        <v>2262</v>
      </c>
      <c r="N2226" s="144">
        <f>VLOOKUP(M2226,brand!A:B,2,0)</f>
        <v>823</v>
      </c>
      <c r="O2226" s="144"/>
      <c r="P2226" s="144" t="e">
        <f>VLOOKUP(O2226,country!A:B,2,0)</f>
        <v>#N/A</v>
      </c>
      <c r="Q2226" s="273" t="s">
        <v>436</v>
      </c>
      <c r="R2226" s="144" t="str">
        <f t="shared" si="89"/>
        <v>100% Պոլիեսթեր</v>
      </c>
      <c r="S2226" s="144" t="s">
        <v>7203</v>
      </c>
      <c r="T2226" s="144" t="e">
        <f>VLOOKUP(R2226,material!A:B,2,0)</f>
        <v>#N/A</v>
      </c>
      <c r="U2226" s="141" t="s">
        <v>7644</v>
      </c>
      <c r="V2226" s="141"/>
      <c r="W2226" s="273">
        <v>38</v>
      </c>
      <c r="X2226" s="141">
        <f>VLOOKUP(W2226,SIZE!A:B,2,0)</f>
        <v>64</v>
      </c>
      <c r="Y2226" s="141">
        <v>0</v>
      </c>
      <c r="Z2226" s="141" t="s">
        <v>2042</v>
      </c>
      <c r="AA2226" s="141" t="e">
        <f>VLOOKUP(Z2226,COLOR!A:B,2,0)</f>
        <v>#N/A</v>
      </c>
      <c r="AB2226" s="130"/>
      <c r="AC2226" s="130"/>
      <c r="AD2226" s="130"/>
      <c r="AE2226" s="130"/>
      <c r="AF2226" s="130"/>
      <c r="AG2226" s="130"/>
      <c r="AH2226" s="130"/>
      <c r="AI2226" s="130"/>
      <c r="AJ2226" s="130"/>
      <c r="AK2226" s="130"/>
      <c r="AL2226" s="130"/>
      <c r="AM2226" s="130"/>
    </row>
    <row r="2227" spans="1:39" ht="20.25" customHeight="1">
      <c r="A2227" s="132">
        <v>2226</v>
      </c>
      <c r="B2227" s="19" t="s">
        <v>6681</v>
      </c>
      <c r="C2227" s="250">
        <v>61102099000</v>
      </c>
      <c r="D2227" s="261" t="s">
        <v>601</v>
      </c>
      <c r="E2227" s="143" t="str">
        <f t="shared" si="88"/>
        <v>Հուդի</v>
      </c>
      <c r="F2227" s="273" t="s">
        <v>9</v>
      </c>
      <c r="G2227" s="144">
        <f>VLOOKUP(E2227,subcategory!A:B,2,0)</f>
        <v>18</v>
      </c>
      <c r="H2227" s="273" t="s">
        <v>20</v>
      </c>
      <c r="I2227" s="213" t="e">
        <f>VLOOKUP(H2227,gender!A:B,2,0)</f>
        <v>#N/A</v>
      </c>
      <c r="J2227" s="273">
        <v>474</v>
      </c>
      <c r="K2227" s="273">
        <v>474</v>
      </c>
      <c r="L2227" s="273">
        <v>1</v>
      </c>
      <c r="M2227" s="273" t="s">
        <v>2262</v>
      </c>
      <c r="N2227" s="144">
        <f>VLOOKUP(M2227,brand!A:B,2,0)</f>
        <v>823</v>
      </c>
      <c r="O2227" s="144"/>
      <c r="P2227" s="144" t="e">
        <f>VLOOKUP(O2227,country!A:B,2,0)</f>
        <v>#N/A</v>
      </c>
      <c r="Q2227" s="273" t="s">
        <v>2841</v>
      </c>
      <c r="R2227" s="144" t="str">
        <f t="shared" si="89"/>
        <v>50% Բամբակ 50% Պոլիեսթեր</v>
      </c>
      <c r="S2227" s="144" t="s">
        <v>7577</v>
      </c>
      <c r="T2227" s="144" t="e">
        <f>VLOOKUP(R2227,material!A:B,2,0)</f>
        <v>#N/A</v>
      </c>
      <c r="U2227" s="141" t="s">
        <v>7644</v>
      </c>
      <c r="V2227" s="141"/>
      <c r="W2227" s="273" t="s">
        <v>828</v>
      </c>
      <c r="X2227" s="141">
        <f>VLOOKUP(W2227,SIZE!A:B,2,0)</f>
        <v>124</v>
      </c>
      <c r="Y2227" s="141">
        <v>0</v>
      </c>
      <c r="Z2227" s="141" t="s">
        <v>1059</v>
      </c>
      <c r="AA2227" s="141">
        <f>VLOOKUP(Z2227,COLOR!A:B,2,0)</f>
        <v>1</v>
      </c>
      <c r="AB2227" s="130"/>
      <c r="AC2227" s="130"/>
      <c r="AD2227" s="130"/>
      <c r="AE2227" s="130"/>
      <c r="AF2227" s="130"/>
      <c r="AG2227" s="130"/>
      <c r="AH2227" s="130"/>
      <c r="AI2227" s="130"/>
      <c r="AJ2227" s="130"/>
      <c r="AK2227" s="130"/>
      <c r="AL2227" s="130"/>
      <c r="AM2227" s="130"/>
    </row>
    <row r="2228" spans="1:39" ht="20.25" customHeight="1">
      <c r="A2228" s="132">
        <v>2227</v>
      </c>
      <c r="B2228" s="19" t="s">
        <v>6682</v>
      </c>
      <c r="C2228" s="250">
        <v>62046231000</v>
      </c>
      <c r="D2228" s="261" t="s">
        <v>603</v>
      </c>
      <c r="E2228" s="143" t="str">
        <f t="shared" si="88"/>
        <v>Ջինսե Տաբատ</v>
      </c>
      <c r="F2228" s="273" t="s">
        <v>335</v>
      </c>
      <c r="G2228" s="144">
        <f>VLOOKUP(E2228,subcategory!A:B,2,0)</f>
        <v>87</v>
      </c>
      <c r="H2228" s="273" t="s">
        <v>20</v>
      </c>
      <c r="I2228" s="213" t="e">
        <f>VLOOKUP(H2228,gender!A:B,2,0)</f>
        <v>#N/A</v>
      </c>
      <c r="J2228" s="273">
        <v>714</v>
      </c>
      <c r="K2228" s="273">
        <v>714</v>
      </c>
      <c r="L2228" s="273">
        <v>1</v>
      </c>
      <c r="M2228" s="273" t="s">
        <v>2262</v>
      </c>
      <c r="N2228" s="144">
        <f>VLOOKUP(M2228,brand!A:B,2,0)</f>
        <v>823</v>
      </c>
      <c r="O2228" s="144"/>
      <c r="P2228" s="144" t="e">
        <f>VLOOKUP(O2228,country!A:B,2,0)</f>
        <v>#N/A</v>
      </c>
      <c r="Q2228" s="273" t="s">
        <v>440</v>
      </c>
      <c r="R2228" s="144" t="str">
        <f t="shared" si="89"/>
        <v>100% Բամբակ</v>
      </c>
      <c r="S2228" s="144" t="s">
        <v>7205</v>
      </c>
      <c r="T2228" s="144" t="e">
        <f>VLOOKUP(R2228,material!A:B,2,0)</f>
        <v>#N/A</v>
      </c>
      <c r="U2228" s="141" t="s">
        <v>7644</v>
      </c>
      <c r="V2228" s="141"/>
      <c r="W2228" s="273">
        <v>44</v>
      </c>
      <c r="X2228" s="141">
        <f>VLOOKUP(W2228,SIZE!A:B,2,0)</f>
        <v>95</v>
      </c>
      <c r="Y2228" s="141">
        <v>0</v>
      </c>
      <c r="Z2228" s="141" t="s">
        <v>1033</v>
      </c>
      <c r="AA2228" s="141">
        <f>VLOOKUP(Z2228,COLOR!A:B,2,0)</f>
        <v>20</v>
      </c>
      <c r="AB2228" s="130"/>
      <c r="AC2228" s="130"/>
      <c r="AD2228" s="130"/>
      <c r="AE2228" s="130"/>
      <c r="AF2228" s="130"/>
      <c r="AG2228" s="130"/>
      <c r="AH2228" s="130"/>
      <c r="AI2228" s="130"/>
      <c r="AJ2228" s="130"/>
      <c r="AK2228" s="130"/>
      <c r="AL2228" s="130"/>
      <c r="AM2228" s="130"/>
    </row>
    <row r="2229" spans="1:39" ht="20.25" customHeight="1">
      <c r="A2229" s="132">
        <v>2228</v>
      </c>
      <c r="B2229" s="19" t="s">
        <v>6683</v>
      </c>
      <c r="C2229" s="250">
        <v>62046231000</v>
      </c>
      <c r="D2229" s="261" t="s">
        <v>603</v>
      </c>
      <c r="E2229" s="143" t="str">
        <f t="shared" si="88"/>
        <v>Ջինսե Տաբատ</v>
      </c>
      <c r="F2229" s="273" t="s">
        <v>335</v>
      </c>
      <c r="G2229" s="144">
        <f>VLOOKUP(E2229,subcategory!A:B,2,0)</f>
        <v>87</v>
      </c>
      <c r="H2229" s="273" t="s">
        <v>20</v>
      </c>
      <c r="I2229" s="213" t="e">
        <f>VLOOKUP(H2229,gender!A:B,2,0)</f>
        <v>#N/A</v>
      </c>
      <c r="J2229" s="273">
        <v>526</v>
      </c>
      <c r="K2229" s="273">
        <v>526</v>
      </c>
      <c r="L2229" s="273">
        <v>1</v>
      </c>
      <c r="M2229" s="273" t="s">
        <v>2262</v>
      </c>
      <c r="N2229" s="144">
        <f>VLOOKUP(M2229,brand!A:B,2,0)</f>
        <v>823</v>
      </c>
      <c r="O2229" s="144"/>
      <c r="P2229" s="144" t="e">
        <f>VLOOKUP(O2229,country!A:B,2,0)</f>
        <v>#N/A</v>
      </c>
      <c r="Q2229" s="273" t="s">
        <v>440</v>
      </c>
      <c r="R2229" s="144" t="str">
        <f t="shared" si="89"/>
        <v>100% Բամբակ</v>
      </c>
      <c r="S2229" s="144" t="s">
        <v>7205</v>
      </c>
      <c r="T2229" s="144" t="e">
        <f>VLOOKUP(R2229,material!A:B,2,0)</f>
        <v>#N/A</v>
      </c>
      <c r="U2229" s="141" t="s">
        <v>7644</v>
      </c>
      <c r="V2229" s="141"/>
      <c r="W2229" s="273">
        <v>32</v>
      </c>
      <c r="X2229" s="141">
        <f>VLOOKUP(W2229,SIZE!A:B,2,0)</f>
        <v>31</v>
      </c>
      <c r="Y2229" s="141">
        <v>0</v>
      </c>
      <c r="Z2229" s="141" t="s">
        <v>1057</v>
      </c>
      <c r="AA2229" s="141">
        <f>VLOOKUP(Z2229,COLOR!A:B,2,0)</f>
        <v>5</v>
      </c>
      <c r="AB2229" s="130"/>
      <c r="AC2229" s="130"/>
      <c r="AD2229" s="130"/>
      <c r="AE2229" s="130"/>
      <c r="AF2229" s="130"/>
      <c r="AG2229" s="130"/>
      <c r="AH2229" s="130"/>
      <c r="AI2229" s="130"/>
      <c r="AJ2229" s="130"/>
      <c r="AK2229" s="130"/>
      <c r="AL2229" s="130"/>
      <c r="AM2229" s="130"/>
    </row>
    <row r="2230" spans="1:39" ht="20.25" customHeight="1">
      <c r="A2230" s="132">
        <v>2229</v>
      </c>
      <c r="B2230" s="19" t="s">
        <v>6684</v>
      </c>
      <c r="C2230" s="250">
        <v>62046231000</v>
      </c>
      <c r="D2230" s="261" t="s">
        <v>603</v>
      </c>
      <c r="E2230" s="143" t="str">
        <f t="shared" si="88"/>
        <v>Ջինսե Տաբատ</v>
      </c>
      <c r="F2230" s="273" t="s">
        <v>335</v>
      </c>
      <c r="G2230" s="144">
        <f>VLOOKUP(E2230,subcategory!A:B,2,0)</f>
        <v>87</v>
      </c>
      <c r="H2230" s="273" t="s">
        <v>20</v>
      </c>
      <c r="I2230" s="213" t="e">
        <f>VLOOKUP(H2230,gender!A:B,2,0)</f>
        <v>#N/A</v>
      </c>
      <c r="J2230" s="273">
        <v>550</v>
      </c>
      <c r="K2230" s="273">
        <v>550</v>
      </c>
      <c r="L2230" s="273">
        <v>1</v>
      </c>
      <c r="M2230" s="273" t="s">
        <v>2262</v>
      </c>
      <c r="N2230" s="144">
        <f>VLOOKUP(M2230,brand!A:B,2,0)</f>
        <v>823</v>
      </c>
      <c r="O2230" s="144"/>
      <c r="P2230" s="144" t="e">
        <f>VLOOKUP(O2230,country!A:B,2,0)</f>
        <v>#N/A</v>
      </c>
      <c r="Q2230" s="273" t="s">
        <v>440</v>
      </c>
      <c r="R2230" s="144" t="str">
        <f t="shared" si="89"/>
        <v>100% Բամբակ</v>
      </c>
      <c r="S2230" s="144" t="s">
        <v>7205</v>
      </c>
      <c r="T2230" s="144" t="e">
        <f>VLOOKUP(R2230,material!A:B,2,0)</f>
        <v>#N/A</v>
      </c>
      <c r="U2230" s="141" t="s">
        <v>7644</v>
      </c>
      <c r="V2230" s="141"/>
      <c r="W2230" s="273">
        <v>36</v>
      </c>
      <c r="X2230" s="141">
        <f>VLOOKUP(W2230,SIZE!A:B,2,0)</f>
        <v>52</v>
      </c>
      <c r="Y2230" s="141">
        <v>0</v>
      </c>
      <c r="Z2230" s="141" t="s">
        <v>1057</v>
      </c>
      <c r="AA2230" s="141">
        <f>VLOOKUP(Z2230,COLOR!A:B,2,0)</f>
        <v>5</v>
      </c>
      <c r="AB2230" s="130"/>
      <c r="AC2230" s="130"/>
      <c r="AD2230" s="130"/>
      <c r="AE2230" s="130"/>
      <c r="AF2230" s="130"/>
      <c r="AG2230" s="130"/>
      <c r="AH2230" s="130"/>
      <c r="AI2230" s="130"/>
      <c r="AJ2230" s="130"/>
      <c r="AK2230" s="130"/>
      <c r="AL2230" s="130"/>
      <c r="AM2230" s="130"/>
    </row>
    <row r="2231" spans="1:39" ht="20.25" customHeight="1">
      <c r="A2231" s="132">
        <v>2230</v>
      </c>
      <c r="B2231" s="19" t="s">
        <v>6685</v>
      </c>
      <c r="C2231" s="250">
        <v>62034235000</v>
      </c>
      <c r="D2231" s="261" t="s">
        <v>966</v>
      </c>
      <c r="E2231" s="143" t="str">
        <f t="shared" si="88"/>
        <v>Տաբատներ</v>
      </c>
      <c r="F2231" s="273" t="s">
        <v>7795</v>
      </c>
      <c r="G2231" s="144">
        <f>VLOOKUP(E2231,subcategory!A:B,2,0)</f>
        <v>93</v>
      </c>
      <c r="H2231" s="273" t="s">
        <v>10</v>
      </c>
      <c r="I2231" s="213" t="e">
        <f>VLOOKUP(H2231,gender!A:B,2,0)</f>
        <v>#N/A</v>
      </c>
      <c r="J2231" s="273">
        <v>388</v>
      </c>
      <c r="K2231" s="273">
        <v>388</v>
      </c>
      <c r="L2231" s="273">
        <v>1</v>
      </c>
      <c r="M2231" s="273" t="s">
        <v>2262</v>
      </c>
      <c r="N2231" s="144">
        <f>VLOOKUP(M2231,brand!A:B,2,0)</f>
        <v>823</v>
      </c>
      <c r="O2231" s="144"/>
      <c r="P2231" s="144" t="e">
        <f>VLOOKUP(O2231,country!A:B,2,0)</f>
        <v>#N/A</v>
      </c>
      <c r="Q2231" s="273" t="s">
        <v>3915</v>
      </c>
      <c r="R2231" s="144" t="str">
        <f t="shared" si="89"/>
        <v>85% Բամբակ 16% Լինո</v>
      </c>
      <c r="S2231" s="144" t="s">
        <v>7610</v>
      </c>
      <c r="T2231" s="144" t="e">
        <f>VLOOKUP(R2231,material!A:B,2,0)</f>
        <v>#N/A</v>
      </c>
      <c r="U2231" s="141" t="s">
        <v>7644</v>
      </c>
      <c r="V2231" s="141"/>
      <c r="W2231" s="273">
        <v>32</v>
      </c>
      <c r="X2231" s="141">
        <f>VLOOKUP(W2231,SIZE!A:B,2,0)</f>
        <v>31</v>
      </c>
      <c r="Y2231" s="141">
        <v>0</v>
      </c>
      <c r="Z2231" s="141" t="s">
        <v>1204</v>
      </c>
      <c r="AA2231" s="141">
        <f>VLOOKUP(Z2231,COLOR!A:B,2,0)</f>
        <v>25</v>
      </c>
      <c r="AB2231" s="130"/>
      <c r="AC2231" s="130"/>
      <c r="AD2231" s="130"/>
      <c r="AE2231" s="130"/>
      <c r="AF2231" s="130"/>
      <c r="AG2231" s="130"/>
      <c r="AH2231" s="130"/>
      <c r="AI2231" s="130"/>
      <c r="AJ2231" s="130"/>
      <c r="AK2231" s="130"/>
      <c r="AL2231" s="130"/>
      <c r="AM2231" s="130"/>
    </row>
    <row r="2232" spans="1:39" ht="20.25" customHeight="1">
      <c r="A2232" s="132">
        <v>2231</v>
      </c>
      <c r="B2232" s="19" t="s">
        <v>6686</v>
      </c>
      <c r="C2232" s="250">
        <v>62046318000</v>
      </c>
      <c r="D2232" s="261" t="s">
        <v>2438</v>
      </c>
      <c r="E2232" s="143" t="str">
        <f t="shared" si="88"/>
        <v>Տաբատներ</v>
      </c>
      <c r="F2232" s="273" t="s">
        <v>7795</v>
      </c>
      <c r="G2232" s="144">
        <f>VLOOKUP(E2232,subcategory!A:B,2,0)</f>
        <v>93</v>
      </c>
      <c r="H2232" s="273" t="s">
        <v>20</v>
      </c>
      <c r="I2232" s="213" t="e">
        <f>VLOOKUP(H2232,gender!A:B,2,0)</f>
        <v>#N/A</v>
      </c>
      <c r="J2232" s="273">
        <v>424</v>
      </c>
      <c r="K2232" s="273">
        <v>424</v>
      </c>
      <c r="L2232" s="273">
        <v>1</v>
      </c>
      <c r="M2232" s="273" t="s">
        <v>2262</v>
      </c>
      <c r="N2232" s="144">
        <f>VLOOKUP(M2232,brand!A:B,2,0)</f>
        <v>823</v>
      </c>
      <c r="O2232" s="144"/>
      <c r="P2232" s="144" t="e">
        <f>VLOOKUP(O2232,country!A:B,2,0)</f>
        <v>#N/A</v>
      </c>
      <c r="Q2232" s="273" t="s">
        <v>7193</v>
      </c>
      <c r="R2232" s="144" t="str">
        <f t="shared" si="89"/>
        <v>100% Պոլիեսթեր</v>
      </c>
      <c r="S2232" s="144" t="s">
        <v>7203</v>
      </c>
      <c r="T2232" s="144" t="e">
        <f>VLOOKUP(R2232,material!A:B,2,0)</f>
        <v>#N/A</v>
      </c>
      <c r="U2232" s="141" t="s">
        <v>7644</v>
      </c>
      <c r="V2232" s="141"/>
      <c r="W2232" s="273" t="s">
        <v>858</v>
      </c>
      <c r="X2232" s="141">
        <f>VLOOKUP(W2232,SIZE!A:B,2,0)</f>
        <v>1</v>
      </c>
      <c r="Y2232" s="141">
        <v>0</v>
      </c>
      <c r="Z2232" s="141" t="s">
        <v>2092</v>
      </c>
      <c r="AA2232" s="141">
        <f>VLOOKUP(Z2232,COLOR!A:B,2,0)</f>
        <v>8</v>
      </c>
      <c r="AB2232" s="130"/>
      <c r="AC2232" s="130"/>
      <c r="AD2232" s="130"/>
      <c r="AE2232" s="130"/>
      <c r="AF2232" s="130"/>
      <c r="AG2232" s="130"/>
      <c r="AH2232" s="130"/>
      <c r="AI2232" s="130"/>
      <c r="AJ2232" s="130"/>
      <c r="AK2232" s="130"/>
      <c r="AL2232" s="130"/>
      <c r="AM2232" s="130"/>
    </row>
    <row r="2233" spans="1:39" ht="20.25" customHeight="1">
      <c r="A2233" s="132">
        <v>2232</v>
      </c>
      <c r="B2233" s="19" t="s">
        <v>6687</v>
      </c>
      <c r="C2233" s="250">
        <v>62034235000</v>
      </c>
      <c r="D2233" s="261" t="s">
        <v>548</v>
      </c>
      <c r="E2233" s="143" t="str">
        <f t="shared" si="88"/>
        <v>Տաբատներ</v>
      </c>
      <c r="F2233" s="273" t="s">
        <v>7795</v>
      </c>
      <c r="G2233" s="144">
        <f>VLOOKUP(E2233,subcategory!A:B,2,0)</f>
        <v>93</v>
      </c>
      <c r="H2233" s="273" t="s">
        <v>10</v>
      </c>
      <c r="I2233" s="213" t="e">
        <f>VLOOKUP(H2233,gender!A:B,2,0)</f>
        <v>#N/A</v>
      </c>
      <c r="J2233" s="273">
        <v>536</v>
      </c>
      <c r="K2233" s="273">
        <v>536</v>
      </c>
      <c r="L2233" s="273">
        <v>1</v>
      </c>
      <c r="M2233" s="273" t="s">
        <v>2262</v>
      </c>
      <c r="N2233" s="144">
        <f>VLOOKUP(M2233,brand!A:B,2,0)</f>
        <v>823</v>
      </c>
      <c r="O2233" s="144"/>
      <c r="P2233" s="144" t="e">
        <f>VLOOKUP(O2233,country!A:B,2,0)</f>
        <v>#N/A</v>
      </c>
      <c r="Q2233" s="273" t="s">
        <v>436</v>
      </c>
      <c r="R2233" s="144" t="str">
        <f t="shared" si="89"/>
        <v>100% Բամբակ</v>
      </c>
      <c r="S2233" s="144" t="s">
        <v>7205</v>
      </c>
      <c r="T2233" s="144" t="e">
        <f>VLOOKUP(R2233,material!A:B,2,0)</f>
        <v>#N/A</v>
      </c>
      <c r="U2233" s="141" t="s">
        <v>7644</v>
      </c>
      <c r="V2233" s="141"/>
      <c r="W2233" s="273">
        <v>30</v>
      </c>
      <c r="X2233" s="141">
        <f>VLOOKUP(W2233,SIZE!A:B,2,0)</f>
        <v>22</v>
      </c>
      <c r="Y2233" s="141">
        <v>0</v>
      </c>
      <c r="Z2233" s="141" t="s">
        <v>2092</v>
      </c>
      <c r="AA2233" s="141">
        <f>VLOOKUP(Z2233,COLOR!A:B,2,0)</f>
        <v>8</v>
      </c>
      <c r="AB2233" s="130"/>
      <c r="AC2233" s="130"/>
      <c r="AD2233" s="130"/>
      <c r="AE2233" s="130"/>
      <c r="AF2233" s="130"/>
      <c r="AG2233" s="130"/>
      <c r="AH2233" s="130"/>
      <c r="AI2233" s="130"/>
      <c r="AJ2233" s="130"/>
      <c r="AK2233" s="130"/>
      <c r="AL2233" s="130"/>
      <c r="AM2233" s="130"/>
    </row>
    <row r="2234" spans="1:39" ht="20.25" customHeight="1">
      <c r="A2234" s="132">
        <v>2233</v>
      </c>
      <c r="B2234" s="19" t="s">
        <v>6688</v>
      </c>
      <c r="C2234" s="252">
        <v>62014000000</v>
      </c>
      <c r="D2234" s="261" t="s">
        <v>6941</v>
      </c>
      <c r="E2234" s="143" t="str">
        <f t="shared" si="88"/>
        <v>Բաճկոն</v>
      </c>
      <c r="F2234" s="273" t="s">
        <v>62</v>
      </c>
      <c r="G2234" s="144">
        <f>VLOOKUP(E2234,subcategory!A:B,2,0)</f>
        <v>14</v>
      </c>
      <c r="H2234" s="273" t="s">
        <v>7150</v>
      </c>
      <c r="I2234" s="213" t="e">
        <f>VLOOKUP(H2234,gender!A:B,2,0)</f>
        <v>#N/A</v>
      </c>
      <c r="J2234" s="273">
        <v>398</v>
      </c>
      <c r="K2234" s="273">
        <v>398</v>
      </c>
      <c r="L2234" s="273">
        <v>1</v>
      </c>
      <c r="M2234" s="273" t="s">
        <v>2262</v>
      </c>
      <c r="N2234" s="144">
        <f>VLOOKUP(M2234,brand!A:B,2,0)</f>
        <v>823</v>
      </c>
      <c r="O2234" s="144"/>
      <c r="P2234" s="144" t="e">
        <f>VLOOKUP(O2234,country!A:B,2,0)</f>
        <v>#N/A</v>
      </c>
      <c r="Q2234" s="273" t="s">
        <v>7193</v>
      </c>
      <c r="R2234" s="144" t="str">
        <f t="shared" si="89"/>
        <v>100% Պոլիեսթեր</v>
      </c>
      <c r="S2234" s="144" t="s">
        <v>7203</v>
      </c>
      <c r="T2234" s="144" t="e">
        <f>VLOOKUP(R2234,material!A:B,2,0)</f>
        <v>#N/A</v>
      </c>
      <c r="U2234" s="141" t="s">
        <v>7644</v>
      </c>
      <c r="V2234" s="141"/>
      <c r="W2234" s="273" t="s">
        <v>1013</v>
      </c>
      <c r="X2234" s="141">
        <f>VLOOKUP(W2234,SIZE!A:B,2,0)</f>
        <v>681</v>
      </c>
      <c r="Y2234" s="141">
        <v>0</v>
      </c>
      <c r="Z2234" s="141" t="s">
        <v>1204</v>
      </c>
      <c r="AA2234" s="141">
        <f>VLOOKUP(Z2234,COLOR!A:B,2,0)</f>
        <v>25</v>
      </c>
      <c r="AB2234" s="130"/>
      <c r="AC2234" s="130"/>
      <c r="AD2234" s="130"/>
      <c r="AE2234" s="130"/>
      <c r="AF2234" s="130"/>
      <c r="AG2234" s="130"/>
      <c r="AH2234" s="130"/>
      <c r="AI2234" s="130"/>
      <c r="AJ2234" s="130"/>
      <c r="AK2234" s="130"/>
      <c r="AL2234" s="130"/>
      <c r="AM2234" s="130"/>
    </row>
    <row r="2235" spans="1:39" ht="20.25" customHeight="1">
      <c r="A2235" s="132">
        <v>2234</v>
      </c>
      <c r="B2235" s="19" t="s">
        <v>6689</v>
      </c>
      <c r="C2235" s="252">
        <v>62024000090</v>
      </c>
      <c r="D2235" s="260" t="s">
        <v>6809</v>
      </c>
      <c r="E2235" s="143" t="str">
        <f t="shared" si="88"/>
        <v>Բաճկոն</v>
      </c>
      <c r="F2235" s="273" t="s">
        <v>62</v>
      </c>
      <c r="G2235" s="144">
        <f>VLOOKUP(E2235,subcategory!A:B,2,0)</f>
        <v>14</v>
      </c>
      <c r="H2235" s="273" t="s">
        <v>20</v>
      </c>
      <c r="I2235" s="213" t="e">
        <f>VLOOKUP(H2235,gender!A:B,2,0)</f>
        <v>#N/A</v>
      </c>
      <c r="J2235" s="273">
        <v>636</v>
      </c>
      <c r="K2235" s="273">
        <v>636</v>
      </c>
      <c r="L2235" s="273">
        <v>1</v>
      </c>
      <c r="M2235" s="273" t="s">
        <v>2262</v>
      </c>
      <c r="N2235" s="144">
        <f>VLOOKUP(M2235,brand!A:B,2,0)</f>
        <v>823</v>
      </c>
      <c r="O2235" s="144"/>
      <c r="P2235" s="144" t="e">
        <f>VLOOKUP(O2235,country!A:B,2,0)</f>
        <v>#N/A</v>
      </c>
      <c r="Q2235" s="273" t="s">
        <v>3915</v>
      </c>
      <c r="R2235" s="144" t="str">
        <f t="shared" si="89"/>
        <v>100% Պոլիեսթեր</v>
      </c>
      <c r="S2235" s="144" t="s">
        <v>7203</v>
      </c>
      <c r="T2235" s="144" t="e">
        <f>VLOOKUP(R2235,material!A:B,2,0)</f>
        <v>#N/A</v>
      </c>
      <c r="U2235" s="141" t="s">
        <v>7644</v>
      </c>
      <c r="V2235" s="141"/>
      <c r="W2235" s="273" t="s">
        <v>858</v>
      </c>
      <c r="X2235" s="141">
        <f>VLOOKUP(W2235,SIZE!A:B,2,0)</f>
        <v>1</v>
      </c>
      <c r="Y2235" s="141">
        <v>0</v>
      </c>
      <c r="Z2235" s="141" t="s">
        <v>1033</v>
      </c>
      <c r="AA2235" s="141">
        <f>VLOOKUP(Z2235,COLOR!A:B,2,0)</f>
        <v>20</v>
      </c>
      <c r="AB2235" s="130"/>
      <c r="AC2235" s="130"/>
      <c r="AD2235" s="130"/>
      <c r="AE2235" s="130"/>
      <c r="AF2235" s="130"/>
      <c r="AG2235" s="130"/>
      <c r="AH2235" s="130"/>
      <c r="AI2235" s="130"/>
      <c r="AJ2235" s="130"/>
      <c r="AK2235" s="130"/>
      <c r="AL2235" s="130"/>
      <c r="AM2235" s="130"/>
    </row>
    <row r="2236" spans="1:39" ht="20.25" customHeight="1">
      <c r="A2236" s="132">
        <v>2235</v>
      </c>
      <c r="B2236" s="19" t="s">
        <v>6690</v>
      </c>
      <c r="C2236" s="252">
        <v>62024000090</v>
      </c>
      <c r="D2236" s="260" t="s">
        <v>6809</v>
      </c>
      <c r="E2236" s="143" t="str">
        <f t="shared" si="88"/>
        <v>Բաճկոն</v>
      </c>
      <c r="F2236" s="273" t="s">
        <v>62</v>
      </c>
      <c r="G2236" s="144">
        <f>VLOOKUP(E2236,subcategory!A:B,2,0)</f>
        <v>14</v>
      </c>
      <c r="H2236" s="273" t="s">
        <v>20</v>
      </c>
      <c r="I2236" s="213" t="e">
        <f>VLOOKUP(H2236,gender!A:B,2,0)</f>
        <v>#N/A</v>
      </c>
      <c r="J2236" s="273">
        <v>522</v>
      </c>
      <c r="K2236" s="273">
        <v>522</v>
      </c>
      <c r="L2236" s="273">
        <v>1</v>
      </c>
      <c r="M2236" s="273" t="s">
        <v>2262</v>
      </c>
      <c r="N2236" s="144">
        <f>VLOOKUP(M2236,brand!A:B,2,0)</f>
        <v>823</v>
      </c>
      <c r="O2236" s="144"/>
      <c r="P2236" s="144" t="e">
        <f>VLOOKUP(O2236,country!A:B,2,0)</f>
        <v>#N/A</v>
      </c>
      <c r="Q2236" s="273" t="s">
        <v>7193</v>
      </c>
      <c r="R2236" s="144" t="str">
        <f t="shared" si="89"/>
        <v>100% Պոլիամիդ</v>
      </c>
      <c r="S2236" s="144" t="s">
        <v>7375</v>
      </c>
      <c r="T2236" s="144" t="e">
        <f>VLOOKUP(R2236,material!A:B,2,0)</f>
        <v>#N/A</v>
      </c>
      <c r="U2236" s="141" t="s">
        <v>7644</v>
      </c>
      <c r="V2236" s="141"/>
      <c r="W2236" s="273" t="s">
        <v>821</v>
      </c>
      <c r="X2236" s="141">
        <f>VLOOKUP(W2236,SIZE!A:B,2,0)</f>
        <v>3</v>
      </c>
      <c r="Y2236" s="141">
        <v>0</v>
      </c>
      <c r="Z2236" s="141" t="s">
        <v>2042</v>
      </c>
      <c r="AA2236" s="141" t="e">
        <f>VLOOKUP(Z2236,COLOR!A:B,2,0)</f>
        <v>#N/A</v>
      </c>
      <c r="AB2236" s="130"/>
      <c r="AC2236" s="130"/>
      <c r="AD2236" s="130"/>
      <c r="AE2236" s="130"/>
      <c r="AF2236" s="130"/>
      <c r="AG2236" s="130"/>
      <c r="AH2236" s="130"/>
      <c r="AI2236" s="130"/>
      <c r="AJ2236" s="130"/>
      <c r="AK2236" s="130"/>
      <c r="AL2236" s="130"/>
      <c r="AM2236" s="130"/>
    </row>
    <row r="2237" spans="1:39" ht="20.25" customHeight="1">
      <c r="A2237" s="132">
        <v>2236</v>
      </c>
      <c r="B2237" s="19" t="s">
        <v>6691</v>
      </c>
      <c r="C2237" s="250">
        <v>61103099000</v>
      </c>
      <c r="D2237" s="261" t="s">
        <v>2338</v>
      </c>
      <c r="E2237" s="143" t="str">
        <f t="shared" si="88"/>
        <v>Սվիտրեր</v>
      </c>
      <c r="F2237" s="16" t="s">
        <v>459</v>
      </c>
      <c r="G2237" s="144">
        <f>VLOOKUP(E2237,subcategory!A:B,2,0)</f>
        <v>88</v>
      </c>
      <c r="H2237" s="273" t="s">
        <v>20</v>
      </c>
      <c r="I2237" s="213" t="e">
        <f>VLOOKUP(H2237,gender!A:B,2,0)</f>
        <v>#N/A</v>
      </c>
      <c r="J2237" s="273">
        <v>256</v>
      </c>
      <c r="K2237" s="273">
        <v>256</v>
      </c>
      <c r="L2237" s="273">
        <v>1</v>
      </c>
      <c r="M2237" s="273" t="s">
        <v>2262</v>
      </c>
      <c r="N2237" s="144">
        <f>VLOOKUP(M2237,brand!A:B,2,0)</f>
        <v>823</v>
      </c>
      <c r="O2237" s="144"/>
      <c r="P2237" s="144" t="e">
        <f>VLOOKUP(O2237,country!A:B,2,0)</f>
        <v>#N/A</v>
      </c>
      <c r="Q2237" s="273" t="s">
        <v>436</v>
      </c>
      <c r="R2237" s="144" t="str">
        <f t="shared" si="89"/>
        <v>78% Ակրիլ 22% Պոլիեսթեր</v>
      </c>
      <c r="S2237" s="144" t="s">
        <v>7581</v>
      </c>
      <c r="T2237" s="144" t="e">
        <f>VLOOKUP(R2237,material!A:B,2,0)</f>
        <v>#N/A</v>
      </c>
      <c r="U2237" s="141" t="s">
        <v>7644</v>
      </c>
      <c r="V2237" s="141"/>
      <c r="W2237" s="273" t="s">
        <v>810</v>
      </c>
      <c r="X2237" s="141">
        <f>VLOOKUP(W2237,SIZE!A:B,2,0)</f>
        <v>122</v>
      </c>
      <c r="Y2237" s="141">
        <v>0</v>
      </c>
      <c r="Z2237" s="141" t="s">
        <v>7794</v>
      </c>
      <c r="AA2237" s="141" t="e">
        <f>VLOOKUP(Z2237,COLOR!A:B,2,0)</f>
        <v>#N/A</v>
      </c>
      <c r="AB2237" s="130"/>
      <c r="AC2237" s="130"/>
      <c r="AD2237" s="130"/>
      <c r="AE2237" s="130"/>
      <c r="AF2237" s="130"/>
      <c r="AG2237" s="130"/>
      <c r="AH2237" s="130"/>
      <c r="AI2237" s="130"/>
      <c r="AJ2237" s="130"/>
      <c r="AK2237" s="130"/>
      <c r="AL2237" s="130"/>
      <c r="AM2237" s="130"/>
    </row>
    <row r="2238" spans="1:39" ht="20.25" customHeight="1">
      <c r="A2238" s="132">
        <v>2237</v>
      </c>
      <c r="B2238" s="19" t="s">
        <v>6692</v>
      </c>
      <c r="C2238" s="250">
        <v>61102091000</v>
      </c>
      <c r="D2238" s="261" t="s">
        <v>488</v>
      </c>
      <c r="E2238" s="143" t="str">
        <f t="shared" si="88"/>
        <v>Սվիտեր</v>
      </c>
      <c r="F2238" s="273" t="s">
        <v>49</v>
      </c>
      <c r="G2238" s="144" t="e">
        <f>VLOOKUP(E2238,subcategory!A:B,2,0)</f>
        <v>#N/A</v>
      </c>
      <c r="H2238" s="273" t="s">
        <v>10</v>
      </c>
      <c r="I2238" s="213" t="e">
        <f>VLOOKUP(H2238,gender!A:B,2,0)</f>
        <v>#N/A</v>
      </c>
      <c r="J2238" s="273">
        <v>426</v>
      </c>
      <c r="K2238" s="273">
        <v>426</v>
      </c>
      <c r="L2238" s="273">
        <v>1</v>
      </c>
      <c r="M2238" s="273" t="s">
        <v>2262</v>
      </c>
      <c r="N2238" s="144">
        <f>VLOOKUP(M2238,brand!A:B,2,0)</f>
        <v>823</v>
      </c>
      <c r="O2238" s="144"/>
      <c r="P2238" s="144" t="e">
        <f>VLOOKUP(O2238,country!A:B,2,0)</f>
        <v>#N/A</v>
      </c>
      <c r="Q2238" s="273" t="s">
        <v>436</v>
      </c>
      <c r="R2238" s="144" t="str">
        <f t="shared" si="89"/>
        <v>62% Բամբակ 38% Պոլիեսթեր</v>
      </c>
      <c r="S2238" s="144" t="s">
        <v>7604</v>
      </c>
      <c r="T2238" s="144" t="e">
        <f>VLOOKUP(R2238,material!A:B,2,0)</f>
        <v>#N/A</v>
      </c>
      <c r="U2238" s="141" t="s">
        <v>7644</v>
      </c>
      <c r="V2238" s="141"/>
      <c r="W2238" s="273" t="s">
        <v>810</v>
      </c>
      <c r="X2238" s="141">
        <f>VLOOKUP(W2238,SIZE!A:B,2,0)</f>
        <v>122</v>
      </c>
      <c r="Y2238" s="141">
        <v>0</v>
      </c>
      <c r="Z2238" s="141" t="s">
        <v>2101</v>
      </c>
      <c r="AA2238" s="141" t="e">
        <f>VLOOKUP(Z2238,COLOR!A:B,2,0)</f>
        <v>#N/A</v>
      </c>
      <c r="AB2238" s="130"/>
      <c r="AC2238" s="130"/>
      <c r="AD2238" s="130"/>
      <c r="AE2238" s="130"/>
      <c r="AF2238" s="130"/>
      <c r="AG2238" s="130"/>
      <c r="AH2238" s="130"/>
      <c r="AI2238" s="130"/>
      <c r="AJ2238" s="130"/>
      <c r="AK2238" s="130"/>
      <c r="AL2238" s="130"/>
      <c r="AM2238" s="130"/>
    </row>
    <row r="2239" spans="1:39" ht="20.25" customHeight="1">
      <c r="A2239" s="132">
        <v>2238</v>
      </c>
      <c r="B2239" s="19" t="s">
        <v>6693</v>
      </c>
      <c r="C2239" s="250">
        <v>61102099000</v>
      </c>
      <c r="D2239" s="261" t="s">
        <v>6949</v>
      </c>
      <c r="E2239" s="143" t="str">
        <f t="shared" si="88"/>
        <v>Սվիտրեր</v>
      </c>
      <c r="F2239" s="16" t="s">
        <v>459</v>
      </c>
      <c r="G2239" s="144">
        <f>VLOOKUP(E2239,subcategory!A:B,2,0)</f>
        <v>88</v>
      </c>
      <c r="H2239" s="273" t="s">
        <v>20</v>
      </c>
      <c r="I2239" s="213" t="e">
        <f>VLOOKUP(H2239,gender!A:B,2,0)</f>
        <v>#N/A</v>
      </c>
      <c r="J2239" s="273">
        <v>454</v>
      </c>
      <c r="K2239" s="273">
        <v>454</v>
      </c>
      <c r="L2239" s="273">
        <v>1</v>
      </c>
      <c r="M2239" s="273" t="s">
        <v>2262</v>
      </c>
      <c r="N2239" s="144">
        <f>VLOOKUP(M2239,brand!A:B,2,0)</f>
        <v>823</v>
      </c>
      <c r="O2239" s="144"/>
      <c r="P2239" s="144" t="e">
        <f>VLOOKUP(O2239,country!A:B,2,0)</f>
        <v>#N/A</v>
      </c>
      <c r="Q2239" s="273" t="s">
        <v>440</v>
      </c>
      <c r="R2239" s="144" t="str">
        <f t="shared" si="89"/>
        <v>67% Բամբակ 33% Պոլիեսթեր</v>
      </c>
      <c r="S2239" s="144" t="s">
        <v>7530</v>
      </c>
      <c r="T2239" s="144" t="e">
        <f>VLOOKUP(R2239,material!A:B,2,0)</f>
        <v>#N/A</v>
      </c>
      <c r="U2239" s="141" t="s">
        <v>7644</v>
      </c>
      <c r="V2239" s="141"/>
      <c r="W2239" s="273" t="s">
        <v>821</v>
      </c>
      <c r="X2239" s="141">
        <f>VLOOKUP(W2239,SIZE!A:B,2,0)</f>
        <v>3</v>
      </c>
      <c r="Y2239" s="141">
        <v>0</v>
      </c>
      <c r="Z2239" s="141" t="s">
        <v>7794</v>
      </c>
      <c r="AA2239" s="141" t="e">
        <f>VLOOKUP(Z2239,COLOR!A:B,2,0)</f>
        <v>#N/A</v>
      </c>
      <c r="AB2239" s="130"/>
      <c r="AC2239" s="130"/>
      <c r="AD2239" s="130"/>
      <c r="AE2239" s="130"/>
      <c r="AF2239" s="130"/>
      <c r="AG2239" s="130"/>
      <c r="AH2239" s="130"/>
      <c r="AI2239" s="130"/>
      <c r="AJ2239" s="130"/>
      <c r="AK2239" s="130"/>
      <c r="AL2239" s="130"/>
      <c r="AM2239" s="130"/>
    </row>
    <row r="2240" spans="1:39" ht="20.25" customHeight="1">
      <c r="A2240" s="132">
        <v>2239</v>
      </c>
      <c r="B2240" s="19" t="s">
        <v>6694</v>
      </c>
      <c r="C2240" s="250">
        <v>61103099000</v>
      </c>
      <c r="D2240" s="261" t="s">
        <v>709</v>
      </c>
      <c r="E2240" s="143" t="str">
        <f t="shared" si="88"/>
        <v>Կարդիգան</v>
      </c>
      <c r="F2240" s="273" t="s">
        <v>328</v>
      </c>
      <c r="G2240" s="144">
        <f>VLOOKUP(E2240,subcategory!A:B,2,0)</f>
        <v>89</v>
      </c>
      <c r="H2240" s="273" t="s">
        <v>20</v>
      </c>
      <c r="I2240" s="213" t="e">
        <f>VLOOKUP(H2240,gender!A:B,2,0)</f>
        <v>#N/A</v>
      </c>
      <c r="J2240" s="273">
        <v>378</v>
      </c>
      <c r="K2240" s="273">
        <v>378</v>
      </c>
      <c r="L2240" s="273">
        <v>1</v>
      </c>
      <c r="M2240" s="273" t="s">
        <v>2262</v>
      </c>
      <c r="N2240" s="144">
        <f>VLOOKUP(M2240,brand!A:B,2,0)</f>
        <v>823</v>
      </c>
      <c r="O2240" s="144"/>
      <c r="P2240" s="144" t="e">
        <f>VLOOKUP(O2240,country!A:B,2,0)</f>
        <v>#N/A</v>
      </c>
      <c r="Q2240" s="273" t="s">
        <v>2841</v>
      </c>
      <c r="R2240" s="144" t="str">
        <f t="shared" si="89"/>
        <v>74% Ակրիլ 24% Պոլիեսթեր</v>
      </c>
      <c r="S2240" s="144" t="s">
        <v>7576</v>
      </c>
      <c r="T2240" s="144" t="e">
        <f>VLOOKUP(R2240,material!A:B,2,0)</f>
        <v>#N/A</v>
      </c>
      <c r="U2240" s="141" t="s">
        <v>7644</v>
      </c>
      <c r="V2240" s="141"/>
      <c r="W2240" s="273" t="s">
        <v>858</v>
      </c>
      <c r="X2240" s="141">
        <f>VLOOKUP(W2240,SIZE!A:B,2,0)</f>
        <v>1</v>
      </c>
      <c r="Y2240" s="141">
        <v>0</v>
      </c>
      <c r="Z2240" s="141" t="s">
        <v>1071</v>
      </c>
      <c r="AA2240" s="141">
        <f>VLOOKUP(Z2240,COLOR!A:B,2,0)</f>
        <v>12</v>
      </c>
      <c r="AB2240" s="130"/>
      <c r="AC2240" s="130"/>
      <c r="AD2240" s="130"/>
      <c r="AE2240" s="130"/>
      <c r="AF2240" s="130"/>
      <c r="AG2240" s="130"/>
      <c r="AH2240" s="130"/>
      <c r="AI2240" s="130"/>
      <c r="AJ2240" s="130"/>
      <c r="AK2240" s="130"/>
      <c r="AL2240" s="130"/>
      <c r="AM2240" s="130"/>
    </row>
    <row r="2241" spans="1:39" ht="20.25" customHeight="1">
      <c r="A2241" s="132">
        <v>2240</v>
      </c>
      <c r="B2241" s="19" t="s">
        <v>6695</v>
      </c>
      <c r="C2241" s="250">
        <v>61103099000</v>
      </c>
      <c r="D2241" s="261" t="s">
        <v>6936</v>
      </c>
      <c r="E2241" s="143" t="str">
        <f t="shared" si="88"/>
        <v>Սվիտրեր</v>
      </c>
      <c r="F2241" s="16" t="s">
        <v>459</v>
      </c>
      <c r="G2241" s="144">
        <f>VLOOKUP(E2241,subcategory!A:B,2,0)</f>
        <v>88</v>
      </c>
      <c r="H2241" s="273" t="s">
        <v>20</v>
      </c>
      <c r="I2241" s="213" t="e">
        <f>VLOOKUP(H2241,gender!A:B,2,0)</f>
        <v>#N/A</v>
      </c>
      <c r="J2241" s="273">
        <v>388</v>
      </c>
      <c r="K2241" s="273">
        <v>388</v>
      </c>
      <c r="L2241" s="273">
        <v>1</v>
      </c>
      <c r="M2241" s="273" t="s">
        <v>2262</v>
      </c>
      <c r="N2241" s="144">
        <f>VLOOKUP(M2241,brand!A:B,2,0)</f>
        <v>823</v>
      </c>
      <c r="O2241" s="144"/>
      <c r="P2241" s="144" t="e">
        <f>VLOOKUP(O2241,country!A:B,2,0)</f>
        <v>#N/A</v>
      </c>
      <c r="Q2241" s="273" t="s">
        <v>440</v>
      </c>
      <c r="R2241" s="144" t="str">
        <f t="shared" si="89"/>
        <v>100% Ակրիլ</v>
      </c>
      <c r="S2241" s="144" t="s">
        <v>7204</v>
      </c>
      <c r="T2241" s="144" t="e">
        <f>VLOOKUP(R2241,material!A:B,2,0)</f>
        <v>#N/A</v>
      </c>
      <c r="U2241" s="141" t="s">
        <v>7644</v>
      </c>
      <c r="V2241" s="141"/>
      <c r="W2241" s="273" t="s">
        <v>821</v>
      </c>
      <c r="X2241" s="141">
        <f>VLOOKUP(W2241,SIZE!A:B,2,0)</f>
        <v>3</v>
      </c>
      <c r="Y2241" s="141">
        <v>0</v>
      </c>
      <c r="Z2241" s="141" t="s">
        <v>1033</v>
      </c>
      <c r="AA2241" s="141">
        <f>VLOOKUP(Z2241,COLOR!A:B,2,0)</f>
        <v>20</v>
      </c>
      <c r="AB2241" s="130"/>
      <c r="AC2241" s="130"/>
      <c r="AD2241" s="130"/>
      <c r="AE2241" s="130"/>
      <c r="AF2241" s="130"/>
      <c r="AG2241" s="130"/>
      <c r="AH2241" s="130"/>
      <c r="AI2241" s="130"/>
      <c r="AJ2241" s="130"/>
      <c r="AK2241" s="130"/>
      <c r="AL2241" s="130"/>
      <c r="AM2241" s="130"/>
    </row>
    <row r="2242" spans="1:39" ht="20.25" customHeight="1">
      <c r="A2242" s="132">
        <v>2241</v>
      </c>
      <c r="B2242" s="19" t="s">
        <v>6696</v>
      </c>
      <c r="C2242" s="250">
        <v>61103099000</v>
      </c>
      <c r="D2242" s="261" t="s">
        <v>2338</v>
      </c>
      <c r="E2242" s="143" t="str">
        <f t="shared" si="88"/>
        <v>Սվիտրեր</v>
      </c>
      <c r="F2242" s="16" t="s">
        <v>459</v>
      </c>
      <c r="G2242" s="144">
        <f>VLOOKUP(E2242,subcategory!A:B,2,0)</f>
        <v>88</v>
      </c>
      <c r="H2242" s="273" t="s">
        <v>20</v>
      </c>
      <c r="I2242" s="213" t="e">
        <f>VLOOKUP(H2242,gender!A:B,2,0)</f>
        <v>#N/A</v>
      </c>
      <c r="J2242" s="273">
        <v>366</v>
      </c>
      <c r="K2242" s="273">
        <v>366</v>
      </c>
      <c r="L2242" s="273">
        <v>1</v>
      </c>
      <c r="M2242" s="273" t="s">
        <v>2262</v>
      </c>
      <c r="N2242" s="144">
        <f>VLOOKUP(M2242,brand!A:B,2,0)</f>
        <v>823</v>
      </c>
      <c r="O2242" s="144"/>
      <c r="P2242" s="144" t="e">
        <f>VLOOKUP(O2242,country!A:B,2,0)</f>
        <v>#N/A</v>
      </c>
      <c r="Q2242" s="273" t="s">
        <v>436</v>
      </c>
      <c r="R2242" s="144" t="str">
        <f t="shared" si="89"/>
        <v>45% Բամբակ 55% Պոլիեսթեր</v>
      </c>
      <c r="S2242" s="144" t="s">
        <v>7611</v>
      </c>
      <c r="T2242" s="144" t="e">
        <f>VLOOKUP(R2242,material!A:B,2,0)</f>
        <v>#N/A</v>
      </c>
      <c r="U2242" s="141" t="s">
        <v>7644</v>
      </c>
      <c r="V2242" s="141"/>
      <c r="W2242" s="273" t="s">
        <v>821</v>
      </c>
      <c r="X2242" s="141">
        <f>VLOOKUP(W2242,SIZE!A:B,2,0)</f>
        <v>3</v>
      </c>
      <c r="Y2242" s="141">
        <v>0</v>
      </c>
      <c r="Z2242" s="141" t="s">
        <v>1204</v>
      </c>
      <c r="AA2242" s="141">
        <f>VLOOKUP(Z2242,COLOR!A:B,2,0)</f>
        <v>25</v>
      </c>
      <c r="AB2242" s="130"/>
      <c r="AC2242" s="130"/>
      <c r="AD2242" s="130"/>
      <c r="AE2242" s="130"/>
      <c r="AF2242" s="130"/>
      <c r="AG2242" s="130"/>
      <c r="AH2242" s="130"/>
      <c r="AI2242" s="130"/>
      <c r="AJ2242" s="130"/>
      <c r="AK2242" s="130"/>
      <c r="AL2242" s="130"/>
      <c r="AM2242" s="130"/>
    </row>
    <row r="2243" spans="1:39" ht="20.25" customHeight="1">
      <c r="A2243" s="132">
        <v>2242</v>
      </c>
      <c r="B2243" s="19" t="s">
        <v>6697</v>
      </c>
      <c r="C2243" s="250">
        <v>61103099000</v>
      </c>
      <c r="D2243" s="261" t="s">
        <v>2338</v>
      </c>
      <c r="E2243" s="143" t="str">
        <f t="shared" ref="E2243:E2306" si="90">PROPER(F2243)</f>
        <v>Սվիտրեր</v>
      </c>
      <c r="F2243" s="16" t="s">
        <v>459</v>
      </c>
      <c r="G2243" s="144">
        <f>VLOOKUP(E2243,subcategory!A:B,2,0)</f>
        <v>88</v>
      </c>
      <c r="H2243" s="273" t="s">
        <v>20</v>
      </c>
      <c r="I2243" s="213" t="e">
        <f>VLOOKUP(H2243,gender!A:B,2,0)</f>
        <v>#N/A</v>
      </c>
      <c r="J2243" s="273">
        <v>452</v>
      </c>
      <c r="K2243" s="273">
        <v>452</v>
      </c>
      <c r="L2243" s="273">
        <v>1</v>
      </c>
      <c r="M2243" s="273" t="s">
        <v>2262</v>
      </c>
      <c r="N2243" s="144">
        <f>VLOOKUP(M2243,brand!A:B,2,0)</f>
        <v>823</v>
      </c>
      <c r="O2243" s="144"/>
      <c r="P2243" s="144" t="e">
        <f>VLOOKUP(O2243,country!A:B,2,0)</f>
        <v>#N/A</v>
      </c>
      <c r="Q2243" s="273" t="s">
        <v>436</v>
      </c>
      <c r="R2243" s="144" t="str">
        <f t="shared" si="89"/>
        <v>46% Բամբակ 54% Պոլիեսթեր</v>
      </c>
      <c r="S2243" s="144" t="s">
        <v>7602</v>
      </c>
      <c r="T2243" s="144" t="e">
        <f>VLOOKUP(R2243,material!A:B,2,0)</f>
        <v>#N/A</v>
      </c>
      <c r="U2243" s="141" t="s">
        <v>7644</v>
      </c>
      <c r="V2243" s="141"/>
      <c r="W2243" s="273" t="s">
        <v>825</v>
      </c>
      <c r="X2243" s="141">
        <f>VLOOKUP(W2243,SIZE!A:B,2,0)</f>
        <v>119</v>
      </c>
      <c r="Y2243" s="141">
        <v>0</v>
      </c>
      <c r="Z2243" s="141" t="s">
        <v>1061</v>
      </c>
      <c r="AA2243" s="141">
        <f>VLOOKUP(Z2243,COLOR!A:B,2,0)</f>
        <v>4</v>
      </c>
      <c r="AB2243" s="130"/>
      <c r="AC2243" s="130"/>
      <c r="AD2243" s="130"/>
      <c r="AE2243" s="130"/>
      <c r="AF2243" s="130"/>
      <c r="AG2243" s="130"/>
      <c r="AH2243" s="130"/>
      <c r="AI2243" s="130"/>
      <c r="AJ2243" s="130"/>
      <c r="AK2243" s="130"/>
      <c r="AL2243" s="130"/>
      <c r="AM2243" s="130"/>
    </row>
    <row r="2244" spans="1:39" ht="20.25" customHeight="1">
      <c r="A2244" s="132">
        <v>2243</v>
      </c>
      <c r="B2244" s="19" t="s">
        <v>6698</v>
      </c>
      <c r="C2244" s="250">
        <v>61045300000</v>
      </c>
      <c r="D2244" s="261" t="s">
        <v>495</v>
      </c>
      <c r="E2244" s="143" t="str">
        <f t="shared" si="90"/>
        <v>Կիսաշրջազգեստ</v>
      </c>
      <c r="F2244" s="273" t="s">
        <v>50</v>
      </c>
      <c r="G2244" s="144">
        <f>VLOOKUP(E2244,subcategory!A:B,2,0)</f>
        <v>53</v>
      </c>
      <c r="H2244" s="273" t="s">
        <v>20</v>
      </c>
      <c r="I2244" s="213" t="e">
        <f>VLOOKUP(H2244,gender!A:B,2,0)</f>
        <v>#N/A</v>
      </c>
      <c r="J2244" s="273">
        <v>234</v>
      </c>
      <c r="K2244" s="273">
        <v>234</v>
      </c>
      <c r="L2244" s="273">
        <v>1</v>
      </c>
      <c r="M2244" s="273" t="s">
        <v>2262</v>
      </c>
      <c r="N2244" s="144">
        <f>VLOOKUP(M2244,brand!A:B,2,0)</f>
        <v>823</v>
      </c>
      <c r="O2244" s="144"/>
      <c r="P2244" s="144" t="e">
        <f>VLOOKUP(O2244,country!A:B,2,0)</f>
        <v>#N/A</v>
      </c>
      <c r="Q2244" s="273" t="s">
        <v>3915</v>
      </c>
      <c r="R2244" s="144" t="str">
        <f t="shared" si="89"/>
        <v>100% Պոլիեսթեր</v>
      </c>
      <c r="S2244" s="144" t="s">
        <v>7203</v>
      </c>
      <c r="T2244" s="144" t="e">
        <f>VLOOKUP(R2244,material!A:B,2,0)</f>
        <v>#N/A</v>
      </c>
      <c r="U2244" s="141" t="s">
        <v>7644</v>
      </c>
      <c r="V2244" s="141"/>
      <c r="W2244" s="273">
        <v>40</v>
      </c>
      <c r="X2244" s="141">
        <f>VLOOKUP(W2244,SIZE!A:B,2,0)</f>
        <v>79</v>
      </c>
      <c r="Y2244" s="141">
        <v>0</v>
      </c>
      <c r="Z2244" s="141" t="s">
        <v>1033</v>
      </c>
      <c r="AA2244" s="141">
        <f>VLOOKUP(Z2244,COLOR!A:B,2,0)</f>
        <v>20</v>
      </c>
      <c r="AB2244" s="130"/>
      <c r="AC2244" s="130"/>
      <c r="AD2244" s="130"/>
      <c r="AE2244" s="130"/>
      <c r="AF2244" s="130"/>
      <c r="AG2244" s="130"/>
      <c r="AH2244" s="130"/>
      <c r="AI2244" s="130"/>
      <c r="AJ2244" s="130"/>
      <c r="AK2244" s="130"/>
      <c r="AL2244" s="130"/>
      <c r="AM2244" s="130"/>
    </row>
    <row r="2245" spans="1:39" ht="20.25" customHeight="1">
      <c r="A2245" s="132">
        <v>2244</v>
      </c>
      <c r="B2245" s="19" t="s">
        <v>6699</v>
      </c>
      <c r="C2245" s="250">
        <v>61103099000</v>
      </c>
      <c r="D2245" s="261" t="s">
        <v>7008</v>
      </c>
      <c r="E2245" s="143" t="str">
        <f t="shared" si="90"/>
        <v>Ժիլետ</v>
      </c>
      <c r="F2245" s="273" t="s">
        <v>155</v>
      </c>
      <c r="G2245" s="144">
        <f>VLOOKUP(E2245,subcategory!A:B,2,0)</f>
        <v>17</v>
      </c>
      <c r="H2245" s="273" t="s">
        <v>20</v>
      </c>
      <c r="I2245" s="213" t="e">
        <f>VLOOKUP(H2245,gender!A:B,2,0)</f>
        <v>#N/A</v>
      </c>
      <c r="J2245" s="273">
        <v>362</v>
      </c>
      <c r="K2245" s="273">
        <v>362</v>
      </c>
      <c r="L2245" s="273">
        <v>1</v>
      </c>
      <c r="M2245" s="273" t="s">
        <v>2262</v>
      </c>
      <c r="N2245" s="144">
        <f>VLOOKUP(M2245,brand!A:B,2,0)</f>
        <v>823</v>
      </c>
      <c r="O2245" s="144"/>
      <c r="P2245" s="144" t="e">
        <f>VLOOKUP(O2245,country!A:B,2,0)</f>
        <v>#N/A</v>
      </c>
      <c r="Q2245" s="273" t="s">
        <v>436</v>
      </c>
      <c r="R2245" s="144" t="str">
        <f t="shared" si="89"/>
        <v>100% Պոլիեսթեր</v>
      </c>
      <c r="S2245" s="144" t="s">
        <v>7203</v>
      </c>
      <c r="T2245" s="144" t="e">
        <f>VLOOKUP(R2245,material!A:B,2,0)</f>
        <v>#N/A</v>
      </c>
      <c r="U2245" s="141" t="s">
        <v>7644</v>
      </c>
      <c r="V2245" s="141"/>
      <c r="W2245" s="273" t="s">
        <v>821</v>
      </c>
      <c r="X2245" s="141">
        <f>VLOOKUP(W2245,SIZE!A:B,2,0)</f>
        <v>3</v>
      </c>
      <c r="Y2245" s="141">
        <v>0</v>
      </c>
      <c r="Z2245" s="141" t="s">
        <v>1061</v>
      </c>
      <c r="AA2245" s="141">
        <f>VLOOKUP(Z2245,COLOR!A:B,2,0)</f>
        <v>4</v>
      </c>
      <c r="AB2245" s="130"/>
      <c r="AC2245" s="130"/>
      <c r="AD2245" s="130"/>
      <c r="AE2245" s="130"/>
      <c r="AF2245" s="130"/>
      <c r="AG2245" s="130"/>
      <c r="AH2245" s="130"/>
      <c r="AI2245" s="130"/>
      <c r="AJ2245" s="130"/>
      <c r="AK2245" s="130"/>
      <c r="AL2245" s="130"/>
      <c r="AM2245" s="130"/>
    </row>
    <row r="2246" spans="1:39" ht="20.25" customHeight="1">
      <c r="A2246" s="132">
        <v>2245</v>
      </c>
      <c r="B2246" s="19" t="s">
        <v>6700</v>
      </c>
      <c r="C2246" s="250">
        <v>61044300000</v>
      </c>
      <c r="D2246" s="261" t="s">
        <v>2187</v>
      </c>
      <c r="E2246" s="143" t="str">
        <f t="shared" si="90"/>
        <v>Կիսաշրջազգեստ</v>
      </c>
      <c r="F2246" s="273" t="s">
        <v>50</v>
      </c>
      <c r="G2246" s="144">
        <f>VLOOKUP(E2246,subcategory!A:B,2,0)</f>
        <v>53</v>
      </c>
      <c r="H2246" s="273" t="s">
        <v>20</v>
      </c>
      <c r="I2246" s="213" t="e">
        <f>VLOOKUP(H2246,gender!A:B,2,0)</f>
        <v>#N/A</v>
      </c>
      <c r="J2246" s="273">
        <v>348</v>
      </c>
      <c r="K2246" s="273">
        <v>348</v>
      </c>
      <c r="L2246" s="273">
        <v>1</v>
      </c>
      <c r="M2246" s="273" t="s">
        <v>2262</v>
      </c>
      <c r="N2246" s="144">
        <f>VLOOKUP(M2246,brand!A:B,2,0)</f>
        <v>823</v>
      </c>
      <c r="O2246" s="144"/>
      <c r="P2246" s="144" t="e">
        <f>VLOOKUP(O2246,country!A:B,2,0)</f>
        <v>#N/A</v>
      </c>
      <c r="Q2246" s="273" t="s">
        <v>3915</v>
      </c>
      <c r="R2246" s="144" t="str">
        <f t="shared" si="89"/>
        <v>100% Պոլիեսթեր</v>
      </c>
      <c r="S2246" s="144" t="s">
        <v>7203</v>
      </c>
      <c r="T2246" s="144" t="e">
        <f>VLOOKUP(R2246,material!A:B,2,0)</f>
        <v>#N/A</v>
      </c>
      <c r="U2246" s="141" t="s">
        <v>7644</v>
      </c>
      <c r="V2246" s="141"/>
      <c r="W2246" s="273">
        <v>38</v>
      </c>
      <c r="X2246" s="141">
        <f>VLOOKUP(W2246,SIZE!A:B,2,0)</f>
        <v>64</v>
      </c>
      <c r="Y2246" s="141">
        <v>0</v>
      </c>
      <c r="Z2246" s="141" t="s">
        <v>1033</v>
      </c>
      <c r="AA2246" s="141">
        <f>VLOOKUP(Z2246,COLOR!A:B,2,0)</f>
        <v>20</v>
      </c>
      <c r="AB2246" s="130"/>
      <c r="AC2246" s="130"/>
      <c r="AD2246" s="130"/>
      <c r="AE2246" s="130"/>
      <c r="AF2246" s="130"/>
      <c r="AG2246" s="130"/>
      <c r="AH2246" s="130"/>
      <c r="AI2246" s="130"/>
      <c r="AJ2246" s="130"/>
      <c r="AK2246" s="130"/>
      <c r="AL2246" s="130"/>
      <c r="AM2246" s="130"/>
    </row>
    <row r="2247" spans="1:39" ht="20.25" customHeight="1">
      <c r="A2247" s="132">
        <v>2246</v>
      </c>
      <c r="B2247" s="19" t="s">
        <v>6701</v>
      </c>
      <c r="C2247" s="250">
        <v>61052010000</v>
      </c>
      <c r="D2247" s="261" t="s">
        <v>7006</v>
      </c>
      <c r="E2247" s="143" t="str">
        <f t="shared" si="90"/>
        <v>Վերնաշապիկ</v>
      </c>
      <c r="F2247" s="273" t="s">
        <v>47</v>
      </c>
      <c r="G2247" s="144">
        <f>VLOOKUP(E2247,subcategory!A:B,2,0)</f>
        <v>82</v>
      </c>
      <c r="H2247" s="273" t="s">
        <v>10</v>
      </c>
      <c r="I2247" s="213" t="e">
        <f>VLOOKUP(H2247,gender!A:B,2,0)</f>
        <v>#N/A</v>
      </c>
      <c r="J2247" s="273">
        <v>518</v>
      </c>
      <c r="K2247" s="273">
        <v>518</v>
      </c>
      <c r="L2247" s="273">
        <v>1</v>
      </c>
      <c r="M2247" s="273" t="s">
        <v>2262</v>
      </c>
      <c r="N2247" s="144">
        <f>VLOOKUP(M2247,brand!A:B,2,0)</f>
        <v>823</v>
      </c>
      <c r="O2247" s="144"/>
      <c r="P2247" s="144" t="e">
        <f>VLOOKUP(O2247,country!A:B,2,0)</f>
        <v>#N/A</v>
      </c>
      <c r="Q2247" s="273" t="s">
        <v>436</v>
      </c>
      <c r="R2247" s="144" t="str">
        <f t="shared" si="89"/>
        <v>32% Բամբակ 34% Պոլիեսթեր</v>
      </c>
      <c r="S2247" s="144" t="s">
        <v>7612</v>
      </c>
      <c r="T2247" s="144" t="e">
        <f>VLOOKUP(R2247,material!A:B,2,0)</f>
        <v>#N/A</v>
      </c>
      <c r="U2247" s="141" t="s">
        <v>7644</v>
      </c>
      <c r="V2247" s="141"/>
      <c r="W2247" s="273" t="s">
        <v>825</v>
      </c>
      <c r="X2247" s="141">
        <f>VLOOKUP(W2247,SIZE!A:B,2,0)</f>
        <v>119</v>
      </c>
      <c r="Y2247" s="141">
        <v>0</v>
      </c>
      <c r="Z2247" s="141" t="s">
        <v>2101</v>
      </c>
      <c r="AA2247" s="141" t="e">
        <f>VLOOKUP(Z2247,COLOR!A:B,2,0)</f>
        <v>#N/A</v>
      </c>
      <c r="AB2247" s="130"/>
      <c r="AC2247" s="130"/>
      <c r="AD2247" s="130"/>
      <c r="AE2247" s="130"/>
      <c r="AF2247" s="130"/>
      <c r="AG2247" s="130"/>
      <c r="AH2247" s="130"/>
      <c r="AI2247" s="130"/>
      <c r="AJ2247" s="130"/>
      <c r="AK2247" s="130"/>
      <c r="AL2247" s="130"/>
      <c r="AM2247" s="130"/>
    </row>
    <row r="2248" spans="1:39" ht="20.25" customHeight="1">
      <c r="A2248" s="132">
        <v>2247</v>
      </c>
      <c r="B2248" s="19" t="s">
        <v>6702</v>
      </c>
      <c r="C2248" s="250">
        <v>62046231000</v>
      </c>
      <c r="D2248" s="261" t="s">
        <v>603</v>
      </c>
      <c r="E2248" s="143" t="str">
        <f t="shared" si="90"/>
        <v>Ջինսե Տաբատ</v>
      </c>
      <c r="F2248" s="273" t="s">
        <v>335</v>
      </c>
      <c r="G2248" s="144">
        <f>VLOOKUP(E2248,subcategory!A:B,2,0)</f>
        <v>87</v>
      </c>
      <c r="H2248" s="273" t="s">
        <v>20</v>
      </c>
      <c r="I2248" s="213" t="e">
        <f>VLOOKUP(H2248,gender!A:B,2,0)</f>
        <v>#N/A</v>
      </c>
      <c r="J2248" s="273">
        <v>718</v>
      </c>
      <c r="K2248" s="273">
        <v>718</v>
      </c>
      <c r="L2248" s="273">
        <v>1</v>
      </c>
      <c r="M2248" s="273" t="s">
        <v>2262</v>
      </c>
      <c r="N2248" s="144">
        <f>VLOOKUP(M2248,brand!A:B,2,0)</f>
        <v>823</v>
      </c>
      <c r="O2248" s="144"/>
      <c r="P2248" s="144" t="e">
        <f>VLOOKUP(O2248,country!A:B,2,0)</f>
        <v>#N/A</v>
      </c>
      <c r="Q2248" s="273" t="s">
        <v>440</v>
      </c>
      <c r="R2248" s="144" t="str">
        <f t="shared" si="89"/>
        <v>100% Բամբակ</v>
      </c>
      <c r="S2248" s="144" t="s">
        <v>7205</v>
      </c>
      <c r="T2248" s="144" t="e">
        <f>VLOOKUP(R2248,material!A:B,2,0)</f>
        <v>#N/A</v>
      </c>
      <c r="U2248" s="141" t="s">
        <v>7644</v>
      </c>
      <c r="V2248" s="141"/>
      <c r="W2248" s="273">
        <v>44</v>
      </c>
      <c r="X2248" s="141">
        <f>VLOOKUP(W2248,SIZE!A:B,2,0)</f>
        <v>95</v>
      </c>
      <c r="Y2248" s="141">
        <v>0</v>
      </c>
      <c r="Z2248" s="141" t="s">
        <v>1033</v>
      </c>
      <c r="AA2248" s="141">
        <f>VLOOKUP(Z2248,COLOR!A:B,2,0)</f>
        <v>20</v>
      </c>
      <c r="AB2248" s="130"/>
      <c r="AC2248" s="130"/>
      <c r="AD2248" s="130"/>
      <c r="AE2248" s="130"/>
      <c r="AF2248" s="130"/>
      <c r="AG2248" s="130"/>
      <c r="AH2248" s="130"/>
      <c r="AI2248" s="130"/>
      <c r="AJ2248" s="130"/>
      <c r="AK2248" s="130"/>
      <c r="AL2248" s="130"/>
      <c r="AM2248" s="130"/>
    </row>
    <row r="2249" spans="1:39" ht="20.25" customHeight="1">
      <c r="A2249" s="132">
        <v>2248</v>
      </c>
      <c r="B2249" s="19" t="s">
        <v>6703</v>
      </c>
      <c r="C2249" s="250">
        <v>62046318000</v>
      </c>
      <c r="D2249" s="261" t="s">
        <v>2438</v>
      </c>
      <c r="E2249" s="143" t="str">
        <f t="shared" si="90"/>
        <v>Տաբատներ</v>
      </c>
      <c r="F2249" s="273" t="s">
        <v>7795</v>
      </c>
      <c r="G2249" s="144">
        <f>VLOOKUP(E2249,subcategory!A:B,2,0)</f>
        <v>93</v>
      </c>
      <c r="H2249" s="273" t="s">
        <v>20</v>
      </c>
      <c r="I2249" s="213" t="e">
        <f>VLOOKUP(H2249,gender!A:B,2,0)</f>
        <v>#N/A</v>
      </c>
      <c r="J2249" s="273">
        <v>430</v>
      </c>
      <c r="K2249" s="273">
        <v>430</v>
      </c>
      <c r="L2249" s="273">
        <v>1</v>
      </c>
      <c r="M2249" s="273" t="s">
        <v>2262</v>
      </c>
      <c r="N2249" s="144">
        <f>VLOOKUP(M2249,brand!A:B,2,0)</f>
        <v>823</v>
      </c>
      <c r="O2249" s="144"/>
      <c r="P2249" s="144" t="e">
        <f>VLOOKUP(O2249,country!A:B,2,0)</f>
        <v>#N/A</v>
      </c>
      <c r="Q2249" s="273" t="s">
        <v>7193</v>
      </c>
      <c r="R2249" s="144" t="str">
        <f t="shared" si="89"/>
        <v>100% Պոլիեսթեր</v>
      </c>
      <c r="S2249" s="144" t="s">
        <v>7203</v>
      </c>
      <c r="T2249" s="144" t="e">
        <f>VLOOKUP(R2249,material!A:B,2,0)</f>
        <v>#N/A</v>
      </c>
      <c r="U2249" s="141" t="s">
        <v>7644</v>
      </c>
      <c r="V2249" s="141"/>
      <c r="W2249" s="273" t="s">
        <v>825</v>
      </c>
      <c r="X2249" s="141">
        <f>VLOOKUP(W2249,SIZE!A:B,2,0)</f>
        <v>119</v>
      </c>
      <c r="Y2249" s="141">
        <v>0</v>
      </c>
      <c r="Z2249" s="141" t="s">
        <v>1204</v>
      </c>
      <c r="AA2249" s="141">
        <f>VLOOKUP(Z2249,COLOR!A:B,2,0)</f>
        <v>25</v>
      </c>
      <c r="AB2249" s="130"/>
      <c r="AC2249" s="130"/>
      <c r="AD2249" s="130"/>
      <c r="AE2249" s="130"/>
      <c r="AF2249" s="130"/>
      <c r="AG2249" s="130"/>
      <c r="AH2249" s="130"/>
      <c r="AI2249" s="130"/>
      <c r="AJ2249" s="130"/>
      <c r="AK2249" s="130"/>
      <c r="AL2249" s="130"/>
      <c r="AM2249" s="130"/>
    </row>
    <row r="2250" spans="1:39" ht="20.25" customHeight="1">
      <c r="A2250" s="132">
        <v>2249</v>
      </c>
      <c r="B2250" s="19" t="s">
        <v>6704</v>
      </c>
      <c r="C2250" s="252">
        <v>62024000090</v>
      </c>
      <c r="D2250" s="260" t="s">
        <v>6809</v>
      </c>
      <c r="E2250" s="143" t="str">
        <f t="shared" si="90"/>
        <v>Բաճկոն</v>
      </c>
      <c r="F2250" s="273" t="s">
        <v>62</v>
      </c>
      <c r="G2250" s="144">
        <f>VLOOKUP(E2250,subcategory!A:B,2,0)</f>
        <v>14</v>
      </c>
      <c r="H2250" s="273" t="s">
        <v>20</v>
      </c>
      <c r="I2250" s="213" t="e">
        <f>VLOOKUP(H2250,gender!A:B,2,0)</f>
        <v>#N/A</v>
      </c>
      <c r="J2250" s="273">
        <v>664</v>
      </c>
      <c r="K2250" s="273">
        <v>664</v>
      </c>
      <c r="L2250" s="273">
        <v>1</v>
      </c>
      <c r="M2250" s="273" t="s">
        <v>2262</v>
      </c>
      <c r="N2250" s="144">
        <f>VLOOKUP(M2250,brand!A:B,2,0)</f>
        <v>823</v>
      </c>
      <c r="O2250" s="144"/>
      <c r="P2250" s="144" t="e">
        <f>VLOOKUP(O2250,country!A:B,2,0)</f>
        <v>#N/A</v>
      </c>
      <c r="Q2250" s="273" t="s">
        <v>7193</v>
      </c>
      <c r="R2250" s="144" t="str">
        <f t="shared" si="89"/>
        <v>100% Պոլիեսթեր</v>
      </c>
      <c r="S2250" s="144" t="s">
        <v>7203</v>
      </c>
      <c r="T2250" s="144" t="e">
        <f>VLOOKUP(R2250,material!A:B,2,0)</f>
        <v>#N/A</v>
      </c>
      <c r="U2250" s="141" t="s">
        <v>7644</v>
      </c>
      <c r="V2250" s="141"/>
      <c r="W2250" s="273" t="s">
        <v>825</v>
      </c>
      <c r="X2250" s="141">
        <f>VLOOKUP(W2250,SIZE!A:B,2,0)</f>
        <v>119</v>
      </c>
      <c r="Y2250" s="141">
        <v>0</v>
      </c>
      <c r="Z2250" s="141" t="s">
        <v>1061</v>
      </c>
      <c r="AA2250" s="141">
        <f>VLOOKUP(Z2250,COLOR!A:B,2,0)</f>
        <v>4</v>
      </c>
      <c r="AB2250" s="130"/>
      <c r="AC2250" s="130"/>
      <c r="AD2250" s="130"/>
      <c r="AE2250" s="130"/>
      <c r="AF2250" s="130"/>
      <c r="AG2250" s="130"/>
      <c r="AH2250" s="130"/>
      <c r="AI2250" s="130"/>
      <c r="AJ2250" s="130"/>
      <c r="AK2250" s="130"/>
      <c r="AL2250" s="130"/>
      <c r="AM2250" s="130"/>
    </row>
    <row r="2251" spans="1:39" ht="20.25" customHeight="1">
      <c r="A2251" s="132">
        <v>2250</v>
      </c>
      <c r="B2251" s="19" t="s">
        <v>6705</v>
      </c>
      <c r="C2251" s="250">
        <v>62046318000</v>
      </c>
      <c r="D2251" s="261" t="s">
        <v>987</v>
      </c>
      <c r="E2251" s="143" t="str">
        <f t="shared" si="90"/>
        <v>Տաբատներ</v>
      </c>
      <c r="F2251" s="273" t="s">
        <v>7795</v>
      </c>
      <c r="G2251" s="144">
        <f>VLOOKUP(E2251,subcategory!A:B,2,0)</f>
        <v>93</v>
      </c>
      <c r="H2251" s="273" t="s">
        <v>20</v>
      </c>
      <c r="I2251" s="213" t="e">
        <f>VLOOKUP(H2251,gender!A:B,2,0)</f>
        <v>#N/A</v>
      </c>
      <c r="J2251" s="273">
        <v>522</v>
      </c>
      <c r="K2251" s="273">
        <v>522</v>
      </c>
      <c r="L2251" s="273">
        <v>1</v>
      </c>
      <c r="M2251" s="273" t="s">
        <v>2262</v>
      </c>
      <c r="N2251" s="144">
        <f>VLOOKUP(M2251,brand!A:B,2,0)</f>
        <v>823</v>
      </c>
      <c r="O2251" s="144"/>
      <c r="P2251" s="144" t="e">
        <f>VLOOKUP(O2251,country!A:B,2,0)</f>
        <v>#N/A</v>
      </c>
      <c r="Q2251" s="273" t="s">
        <v>3915</v>
      </c>
      <c r="R2251" s="144" t="str">
        <f t="shared" si="89"/>
        <v>100% Պոլիեսթեր</v>
      </c>
      <c r="S2251" s="144" t="s">
        <v>7203</v>
      </c>
      <c r="T2251" s="144" t="e">
        <f>VLOOKUP(R2251,material!A:B,2,0)</f>
        <v>#N/A</v>
      </c>
      <c r="U2251" s="141" t="s">
        <v>7644</v>
      </c>
      <c r="V2251" s="141"/>
      <c r="W2251" s="273">
        <v>36</v>
      </c>
      <c r="X2251" s="141">
        <f>VLOOKUP(W2251,SIZE!A:B,2,0)</f>
        <v>52</v>
      </c>
      <c r="Y2251" s="141">
        <v>0</v>
      </c>
      <c r="Z2251" s="141" t="s">
        <v>1033</v>
      </c>
      <c r="AA2251" s="141">
        <f>VLOOKUP(Z2251,COLOR!A:B,2,0)</f>
        <v>20</v>
      </c>
      <c r="AB2251" s="130"/>
      <c r="AC2251" s="130"/>
      <c r="AD2251" s="130"/>
      <c r="AE2251" s="130"/>
      <c r="AF2251" s="130"/>
      <c r="AG2251" s="130"/>
      <c r="AH2251" s="130"/>
      <c r="AI2251" s="130"/>
      <c r="AJ2251" s="130"/>
      <c r="AK2251" s="130"/>
      <c r="AL2251" s="130"/>
      <c r="AM2251" s="130"/>
    </row>
    <row r="2252" spans="1:39" ht="20.25" customHeight="1">
      <c r="A2252" s="132">
        <v>2251</v>
      </c>
      <c r="B2252" s="19" t="s">
        <v>6706</v>
      </c>
      <c r="C2252" s="250">
        <v>62046239000</v>
      </c>
      <c r="D2252" s="260" t="s">
        <v>510</v>
      </c>
      <c r="E2252" s="143" t="str">
        <f t="shared" si="90"/>
        <v>Տաբատներ</v>
      </c>
      <c r="F2252" s="273" t="s">
        <v>7795</v>
      </c>
      <c r="G2252" s="144">
        <f>VLOOKUP(E2252,subcategory!A:B,2,0)</f>
        <v>93</v>
      </c>
      <c r="H2252" s="273" t="s">
        <v>20</v>
      </c>
      <c r="I2252" s="213" t="e">
        <f>VLOOKUP(H2252,gender!A:B,2,0)</f>
        <v>#N/A</v>
      </c>
      <c r="J2252" s="273">
        <v>508</v>
      </c>
      <c r="K2252" s="273">
        <v>508</v>
      </c>
      <c r="L2252" s="273">
        <v>1</v>
      </c>
      <c r="M2252" s="273" t="s">
        <v>2262</v>
      </c>
      <c r="N2252" s="144">
        <f>VLOOKUP(M2252,brand!A:B,2,0)</f>
        <v>823</v>
      </c>
      <c r="O2252" s="144"/>
      <c r="P2252" s="144" t="e">
        <f>VLOOKUP(O2252,country!A:B,2,0)</f>
        <v>#N/A</v>
      </c>
      <c r="Q2252" s="273" t="s">
        <v>436</v>
      </c>
      <c r="R2252" s="144" t="str">
        <f t="shared" si="89"/>
        <v>100% Բամբակ</v>
      </c>
      <c r="S2252" s="144" t="s">
        <v>7205</v>
      </c>
      <c r="T2252" s="144" t="e">
        <f>VLOOKUP(R2252,material!A:B,2,0)</f>
        <v>#N/A</v>
      </c>
      <c r="U2252" s="141" t="s">
        <v>7644</v>
      </c>
      <c r="V2252" s="141"/>
      <c r="W2252" s="273">
        <v>36</v>
      </c>
      <c r="X2252" s="141">
        <f>VLOOKUP(W2252,SIZE!A:B,2,0)</f>
        <v>52</v>
      </c>
      <c r="Y2252" s="141">
        <v>0</v>
      </c>
      <c r="Z2252" s="141" t="s">
        <v>1033</v>
      </c>
      <c r="AA2252" s="141">
        <f>VLOOKUP(Z2252,COLOR!A:B,2,0)</f>
        <v>20</v>
      </c>
      <c r="AB2252" s="130"/>
      <c r="AC2252" s="130"/>
      <c r="AD2252" s="130"/>
      <c r="AE2252" s="130"/>
      <c r="AF2252" s="130"/>
      <c r="AG2252" s="130"/>
      <c r="AH2252" s="130"/>
      <c r="AI2252" s="130"/>
      <c r="AJ2252" s="130"/>
      <c r="AK2252" s="130"/>
      <c r="AL2252" s="130"/>
      <c r="AM2252" s="130"/>
    </row>
    <row r="2253" spans="1:39" ht="20.25" customHeight="1">
      <c r="A2253" s="132">
        <v>2252</v>
      </c>
      <c r="B2253" s="19" t="s">
        <v>2651</v>
      </c>
      <c r="C2253" s="252">
        <v>62024000090</v>
      </c>
      <c r="D2253" s="260" t="s">
        <v>6809</v>
      </c>
      <c r="E2253" s="143" t="str">
        <f t="shared" si="90"/>
        <v>Բաճկոն</v>
      </c>
      <c r="F2253" s="273" t="s">
        <v>62</v>
      </c>
      <c r="G2253" s="144">
        <f>VLOOKUP(E2253,subcategory!A:B,2,0)</f>
        <v>14</v>
      </c>
      <c r="H2253" s="273" t="s">
        <v>20</v>
      </c>
      <c r="I2253" s="213" t="e">
        <f>VLOOKUP(H2253,gender!A:B,2,0)</f>
        <v>#N/A</v>
      </c>
      <c r="J2253" s="273">
        <v>562</v>
      </c>
      <c r="K2253" s="273">
        <v>562</v>
      </c>
      <c r="L2253" s="273">
        <v>1</v>
      </c>
      <c r="M2253" s="273" t="s">
        <v>2262</v>
      </c>
      <c r="N2253" s="144">
        <f>VLOOKUP(M2253,brand!A:B,2,0)</f>
        <v>823</v>
      </c>
      <c r="O2253" s="144"/>
      <c r="P2253" s="144" t="e">
        <f>VLOOKUP(O2253,country!A:B,2,0)</f>
        <v>#N/A</v>
      </c>
      <c r="Q2253" s="273" t="s">
        <v>7193</v>
      </c>
      <c r="R2253" s="144" t="str">
        <f t="shared" si="89"/>
        <v>100% Պոլիեսթեր</v>
      </c>
      <c r="S2253" s="144" t="s">
        <v>7203</v>
      </c>
      <c r="T2253" s="144" t="e">
        <f>VLOOKUP(R2253,material!A:B,2,0)</f>
        <v>#N/A</v>
      </c>
      <c r="U2253" s="141" t="s">
        <v>7644</v>
      </c>
      <c r="V2253" s="141"/>
      <c r="W2253" s="273" t="s">
        <v>828</v>
      </c>
      <c r="X2253" s="141">
        <f>VLOOKUP(W2253,SIZE!A:B,2,0)</f>
        <v>124</v>
      </c>
      <c r="Y2253" s="141">
        <v>0</v>
      </c>
      <c r="Z2253" s="141" t="s">
        <v>1061</v>
      </c>
      <c r="AA2253" s="141">
        <f>VLOOKUP(Z2253,COLOR!A:B,2,0)</f>
        <v>4</v>
      </c>
      <c r="AB2253" s="130"/>
      <c r="AC2253" s="130"/>
      <c r="AD2253" s="130"/>
      <c r="AE2253" s="130"/>
      <c r="AF2253" s="130"/>
      <c r="AG2253" s="130"/>
      <c r="AH2253" s="130"/>
      <c r="AI2253" s="130"/>
      <c r="AJ2253" s="130"/>
      <c r="AK2253" s="130"/>
      <c r="AL2253" s="130"/>
      <c r="AM2253" s="130"/>
    </row>
    <row r="2254" spans="1:39" ht="20.25" customHeight="1">
      <c r="A2254" s="132">
        <v>2253</v>
      </c>
      <c r="B2254" s="19" t="s">
        <v>6707</v>
      </c>
      <c r="C2254" s="250">
        <v>62046239000</v>
      </c>
      <c r="D2254" s="260" t="s">
        <v>510</v>
      </c>
      <c r="E2254" s="143" t="str">
        <f t="shared" si="90"/>
        <v>Տաբատներ</v>
      </c>
      <c r="F2254" s="273" t="s">
        <v>7795</v>
      </c>
      <c r="G2254" s="144">
        <f>VLOOKUP(E2254,subcategory!A:B,2,0)</f>
        <v>93</v>
      </c>
      <c r="H2254" s="273" t="s">
        <v>20</v>
      </c>
      <c r="I2254" s="213" t="e">
        <f>VLOOKUP(H2254,gender!A:B,2,0)</f>
        <v>#N/A</v>
      </c>
      <c r="J2254" s="273">
        <v>594</v>
      </c>
      <c r="K2254" s="273">
        <v>594</v>
      </c>
      <c r="L2254" s="273">
        <v>1</v>
      </c>
      <c r="M2254" s="273" t="s">
        <v>2262</v>
      </c>
      <c r="N2254" s="144">
        <f>VLOOKUP(M2254,brand!A:B,2,0)</f>
        <v>823</v>
      </c>
      <c r="O2254" s="144"/>
      <c r="P2254" s="144" t="e">
        <f>VLOOKUP(O2254,country!A:B,2,0)</f>
        <v>#N/A</v>
      </c>
      <c r="Q2254" s="273" t="s">
        <v>436</v>
      </c>
      <c r="R2254" s="144" t="str">
        <f t="shared" si="89"/>
        <v>100% Բամբակ</v>
      </c>
      <c r="S2254" s="144" t="s">
        <v>7205</v>
      </c>
      <c r="T2254" s="144" t="e">
        <f>VLOOKUP(R2254,material!A:B,2,0)</f>
        <v>#N/A</v>
      </c>
      <c r="U2254" s="141" t="s">
        <v>7644</v>
      </c>
      <c r="V2254" s="141"/>
      <c r="W2254" s="273">
        <v>36</v>
      </c>
      <c r="X2254" s="141">
        <f>VLOOKUP(W2254,SIZE!A:B,2,0)</f>
        <v>52</v>
      </c>
      <c r="Y2254" s="141">
        <v>0</v>
      </c>
      <c r="Z2254" s="141" t="s">
        <v>1033</v>
      </c>
      <c r="AA2254" s="141">
        <f>VLOOKUP(Z2254,COLOR!A:B,2,0)</f>
        <v>20</v>
      </c>
      <c r="AB2254" s="130"/>
      <c r="AC2254" s="130"/>
      <c r="AD2254" s="130"/>
      <c r="AE2254" s="130"/>
      <c r="AF2254" s="130"/>
      <c r="AG2254" s="130"/>
      <c r="AH2254" s="130"/>
      <c r="AI2254" s="130"/>
      <c r="AJ2254" s="130"/>
      <c r="AK2254" s="130"/>
      <c r="AL2254" s="130"/>
      <c r="AM2254" s="130"/>
    </row>
    <row r="2255" spans="1:39" ht="20.25" customHeight="1">
      <c r="A2255" s="132">
        <v>2254</v>
      </c>
      <c r="B2255" s="19" t="s">
        <v>6708</v>
      </c>
      <c r="C2255" s="250">
        <v>61103099000</v>
      </c>
      <c r="D2255" s="261" t="s">
        <v>7008</v>
      </c>
      <c r="E2255" s="143" t="str">
        <f t="shared" si="90"/>
        <v>Ժիլետ</v>
      </c>
      <c r="F2255" s="273" t="s">
        <v>155</v>
      </c>
      <c r="G2255" s="144">
        <f>VLOOKUP(E2255,subcategory!A:B,2,0)</f>
        <v>17</v>
      </c>
      <c r="H2255" s="273" t="s">
        <v>20</v>
      </c>
      <c r="I2255" s="213" t="e">
        <f>VLOOKUP(H2255,gender!A:B,2,0)</f>
        <v>#N/A</v>
      </c>
      <c r="J2255" s="273">
        <v>272</v>
      </c>
      <c r="K2255" s="273">
        <v>272</v>
      </c>
      <c r="L2255" s="273">
        <v>1</v>
      </c>
      <c r="M2255" s="273" t="s">
        <v>2262</v>
      </c>
      <c r="N2255" s="144">
        <f>VLOOKUP(M2255,brand!A:B,2,0)</f>
        <v>823</v>
      </c>
      <c r="O2255" s="144"/>
      <c r="P2255" s="144" t="e">
        <f>VLOOKUP(O2255,country!A:B,2,0)</f>
        <v>#N/A</v>
      </c>
      <c r="Q2255" s="273" t="s">
        <v>436</v>
      </c>
      <c r="R2255" s="144" t="str">
        <f t="shared" si="89"/>
        <v>61% Ակրիլ 37% Նիլոն</v>
      </c>
      <c r="S2255" s="144" t="s">
        <v>7613</v>
      </c>
      <c r="T2255" s="144" t="e">
        <f>VLOOKUP(R2255,material!A:B,2,0)</f>
        <v>#N/A</v>
      </c>
      <c r="U2255" s="141" t="s">
        <v>7644</v>
      </c>
      <c r="V2255" s="141"/>
      <c r="W2255" s="273" t="s">
        <v>825</v>
      </c>
      <c r="X2255" s="141">
        <f>VLOOKUP(W2255,SIZE!A:B,2,0)</f>
        <v>119</v>
      </c>
      <c r="Y2255" s="141">
        <v>0</v>
      </c>
      <c r="Z2255" s="141" t="s">
        <v>2042</v>
      </c>
      <c r="AA2255" s="141" t="e">
        <f>VLOOKUP(Z2255,COLOR!A:B,2,0)</f>
        <v>#N/A</v>
      </c>
      <c r="AB2255" s="130"/>
      <c r="AC2255" s="130"/>
      <c r="AD2255" s="130"/>
      <c r="AE2255" s="130"/>
      <c r="AF2255" s="130"/>
      <c r="AG2255" s="130"/>
      <c r="AH2255" s="130"/>
      <c r="AI2255" s="130"/>
      <c r="AJ2255" s="130"/>
      <c r="AK2255" s="130"/>
      <c r="AL2255" s="130"/>
      <c r="AM2255" s="130"/>
    </row>
    <row r="2256" spans="1:39" ht="20.25" customHeight="1">
      <c r="A2256" s="132">
        <v>2255</v>
      </c>
      <c r="B2256" s="19" t="s">
        <v>6709</v>
      </c>
      <c r="C2256" s="250">
        <v>61103099000</v>
      </c>
      <c r="D2256" s="261" t="s">
        <v>2338</v>
      </c>
      <c r="E2256" s="143" t="str">
        <f t="shared" si="90"/>
        <v>Սվիտրեր</v>
      </c>
      <c r="F2256" s="16" t="s">
        <v>459</v>
      </c>
      <c r="G2256" s="144">
        <f>VLOOKUP(E2256,subcategory!A:B,2,0)</f>
        <v>88</v>
      </c>
      <c r="H2256" s="273" t="s">
        <v>20</v>
      </c>
      <c r="I2256" s="213" t="e">
        <f>VLOOKUP(H2256,gender!A:B,2,0)</f>
        <v>#N/A</v>
      </c>
      <c r="J2256" s="273">
        <v>576</v>
      </c>
      <c r="K2256" s="273">
        <v>576</v>
      </c>
      <c r="L2256" s="273">
        <v>1</v>
      </c>
      <c r="M2256" s="273" t="s">
        <v>2262</v>
      </c>
      <c r="N2256" s="144">
        <f>VLOOKUP(M2256,brand!A:B,2,0)</f>
        <v>823</v>
      </c>
      <c r="O2256" s="144"/>
      <c r="P2256" s="144" t="e">
        <f>VLOOKUP(O2256,country!A:B,2,0)</f>
        <v>#N/A</v>
      </c>
      <c r="Q2256" s="273" t="s">
        <v>436</v>
      </c>
      <c r="R2256" s="144" t="str">
        <f t="shared" si="89"/>
        <v>100% Պոլիեսթեր</v>
      </c>
      <c r="S2256" s="144" t="s">
        <v>7203</v>
      </c>
      <c r="T2256" s="144" t="e">
        <f>VLOOKUP(R2256,material!A:B,2,0)</f>
        <v>#N/A</v>
      </c>
      <c r="U2256" s="141" t="s">
        <v>7644</v>
      </c>
      <c r="V2256" s="141"/>
      <c r="W2256" s="273" t="s">
        <v>825</v>
      </c>
      <c r="X2256" s="141">
        <f>VLOOKUP(W2256,SIZE!A:B,2,0)</f>
        <v>119</v>
      </c>
      <c r="Y2256" s="141">
        <v>0</v>
      </c>
      <c r="Z2256" s="141" t="s">
        <v>1071</v>
      </c>
      <c r="AA2256" s="141">
        <f>VLOOKUP(Z2256,COLOR!A:B,2,0)</f>
        <v>12</v>
      </c>
      <c r="AB2256" s="130"/>
      <c r="AC2256" s="130"/>
      <c r="AD2256" s="130"/>
      <c r="AE2256" s="130"/>
      <c r="AF2256" s="130"/>
      <c r="AG2256" s="130"/>
      <c r="AH2256" s="130"/>
      <c r="AI2256" s="130"/>
      <c r="AJ2256" s="130"/>
      <c r="AK2256" s="130"/>
      <c r="AL2256" s="130"/>
      <c r="AM2256" s="130"/>
    </row>
    <row r="2257" spans="1:39" ht="20.25" customHeight="1">
      <c r="A2257" s="132">
        <v>2256</v>
      </c>
      <c r="B2257" s="19" t="s">
        <v>6710</v>
      </c>
      <c r="C2257" s="250">
        <v>61103099000</v>
      </c>
      <c r="D2257" s="261" t="s">
        <v>709</v>
      </c>
      <c r="E2257" s="143" t="str">
        <f t="shared" si="90"/>
        <v>Կարդիգան</v>
      </c>
      <c r="F2257" s="273" t="s">
        <v>328</v>
      </c>
      <c r="G2257" s="144">
        <f>VLOOKUP(E2257,subcategory!A:B,2,0)</f>
        <v>89</v>
      </c>
      <c r="H2257" s="273" t="s">
        <v>20</v>
      </c>
      <c r="I2257" s="213" t="e">
        <f>VLOOKUP(H2257,gender!A:B,2,0)</f>
        <v>#N/A</v>
      </c>
      <c r="J2257" s="273">
        <v>464</v>
      </c>
      <c r="K2257" s="273">
        <v>464</v>
      </c>
      <c r="L2257" s="273">
        <v>1</v>
      </c>
      <c r="M2257" s="273" t="s">
        <v>2262</v>
      </c>
      <c r="N2257" s="144">
        <f>VLOOKUP(M2257,brand!A:B,2,0)</f>
        <v>823</v>
      </c>
      <c r="O2257" s="144"/>
      <c r="P2257" s="144" t="e">
        <f>VLOOKUP(O2257,country!A:B,2,0)</f>
        <v>#N/A</v>
      </c>
      <c r="Q2257" s="273" t="s">
        <v>436</v>
      </c>
      <c r="R2257" s="144" t="str">
        <f t="shared" si="89"/>
        <v>74% Ակրիլ 26% Պոլիեսթեր</v>
      </c>
      <c r="S2257" s="144" t="s">
        <v>7593</v>
      </c>
      <c r="T2257" s="144" t="e">
        <f>VLOOKUP(R2257,material!A:B,2,0)</f>
        <v>#N/A</v>
      </c>
      <c r="U2257" s="141" t="s">
        <v>7644</v>
      </c>
      <c r="V2257" s="141"/>
      <c r="W2257" s="273" t="s">
        <v>7718</v>
      </c>
      <c r="X2257" s="141" t="e">
        <f>VLOOKUP(W2257,SIZE!A:B,2,0)</f>
        <v>#N/A</v>
      </c>
      <c r="Y2257" s="141">
        <v>0</v>
      </c>
      <c r="Z2257" s="141" t="s">
        <v>1118</v>
      </c>
      <c r="AA2257" s="141" t="e">
        <f>VLOOKUP(Z2257,COLOR!A:B,2,0)</f>
        <v>#N/A</v>
      </c>
      <c r="AB2257" s="130"/>
      <c r="AC2257" s="130"/>
      <c r="AD2257" s="130"/>
      <c r="AE2257" s="130"/>
      <c r="AF2257" s="130"/>
      <c r="AG2257" s="130"/>
      <c r="AH2257" s="130"/>
      <c r="AI2257" s="130"/>
      <c r="AJ2257" s="130"/>
      <c r="AK2257" s="130"/>
      <c r="AL2257" s="130"/>
      <c r="AM2257" s="130"/>
    </row>
    <row r="2258" spans="1:39" ht="20.25" customHeight="1">
      <c r="A2258" s="132">
        <v>2257</v>
      </c>
      <c r="B2258" s="19" t="s">
        <v>6711</v>
      </c>
      <c r="C2258" s="250">
        <v>61102099000</v>
      </c>
      <c r="D2258" s="261" t="s">
        <v>612</v>
      </c>
      <c r="E2258" s="143" t="str">
        <f t="shared" si="90"/>
        <v>Սվիտրեր</v>
      </c>
      <c r="F2258" s="16" t="s">
        <v>459</v>
      </c>
      <c r="G2258" s="144">
        <f>VLOOKUP(E2258,subcategory!A:B,2,0)</f>
        <v>88</v>
      </c>
      <c r="H2258" s="273" t="s">
        <v>20</v>
      </c>
      <c r="I2258" s="213" t="e">
        <f>VLOOKUP(H2258,gender!A:B,2,0)</f>
        <v>#N/A</v>
      </c>
      <c r="J2258" s="273">
        <v>452</v>
      </c>
      <c r="K2258" s="273">
        <v>452</v>
      </c>
      <c r="L2258" s="273">
        <v>1</v>
      </c>
      <c r="M2258" s="273" t="s">
        <v>2262</v>
      </c>
      <c r="N2258" s="144">
        <f>VLOOKUP(M2258,brand!A:B,2,0)</f>
        <v>823</v>
      </c>
      <c r="O2258" s="144"/>
      <c r="P2258" s="144" t="e">
        <f>VLOOKUP(O2258,country!A:B,2,0)</f>
        <v>#N/A</v>
      </c>
      <c r="Q2258" s="273" t="s">
        <v>2841</v>
      </c>
      <c r="R2258" s="144" t="str">
        <f t="shared" si="89"/>
        <v>71% Բամբակ 29% Պոլիեսթեր</v>
      </c>
      <c r="S2258" s="144" t="s">
        <v>7614</v>
      </c>
      <c r="T2258" s="144" t="e">
        <f>VLOOKUP(R2258,material!A:B,2,0)</f>
        <v>#N/A</v>
      </c>
      <c r="U2258" s="141" t="s">
        <v>7644</v>
      </c>
      <c r="V2258" s="141"/>
      <c r="W2258" s="273" t="s">
        <v>959</v>
      </c>
      <c r="X2258" s="141">
        <f>VLOOKUP(W2258,SIZE!A:B,2,0)</f>
        <v>165</v>
      </c>
      <c r="Y2258" s="141">
        <v>0</v>
      </c>
      <c r="Z2258" s="141" t="s">
        <v>2042</v>
      </c>
      <c r="AA2258" s="141" t="e">
        <f>VLOOKUP(Z2258,COLOR!A:B,2,0)</f>
        <v>#N/A</v>
      </c>
      <c r="AB2258" s="130"/>
      <c r="AC2258" s="130"/>
      <c r="AD2258" s="130"/>
      <c r="AE2258" s="130"/>
      <c r="AF2258" s="130"/>
      <c r="AG2258" s="130"/>
      <c r="AH2258" s="130"/>
      <c r="AI2258" s="130"/>
      <c r="AJ2258" s="130"/>
      <c r="AK2258" s="130"/>
      <c r="AL2258" s="130"/>
      <c r="AM2258" s="130"/>
    </row>
    <row r="2259" spans="1:39" ht="20.25" customHeight="1">
      <c r="A2259" s="132">
        <v>2258</v>
      </c>
      <c r="B2259" s="19" t="s">
        <v>6712</v>
      </c>
      <c r="C2259" s="250">
        <v>61103099000</v>
      </c>
      <c r="D2259" s="261" t="s">
        <v>709</v>
      </c>
      <c r="E2259" s="143" t="str">
        <f t="shared" si="90"/>
        <v>Կարդիգան</v>
      </c>
      <c r="F2259" s="273" t="s">
        <v>328</v>
      </c>
      <c r="G2259" s="144">
        <f>VLOOKUP(E2259,subcategory!A:B,2,0)</f>
        <v>89</v>
      </c>
      <c r="H2259" s="273" t="s">
        <v>20</v>
      </c>
      <c r="I2259" s="213" t="e">
        <f>VLOOKUP(H2259,gender!A:B,2,0)</f>
        <v>#N/A</v>
      </c>
      <c r="J2259" s="273">
        <v>338</v>
      </c>
      <c r="K2259" s="273">
        <v>338</v>
      </c>
      <c r="L2259" s="273">
        <v>1</v>
      </c>
      <c r="M2259" s="273" t="s">
        <v>2262</v>
      </c>
      <c r="N2259" s="144">
        <f>VLOOKUP(M2259,brand!A:B,2,0)</f>
        <v>823</v>
      </c>
      <c r="O2259" s="144"/>
      <c r="P2259" s="144" t="e">
        <f>VLOOKUP(O2259,country!A:B,2,0)</f>
        <v>#N/A</v>
      </c>
      <c r="Q2259" s="273" t="s">
        <v>436</v>
      </c>
      <c r="R2259" s="144" t="str">
        <f t="shared" si="89"/>
        <v>100% Ակրիլ</v>
      </c>
      <c r="S2259" s="144" t="s">
        <v>7204</v>
      </c>
      <c r="T2259" s="144" t="e">
        <f>VLOOKUP(R2259,material!A:B,2,0)</f>
        <v>#N/A</v>
      </c>
      <c r="U2259" s="141" t="s">
        <v>7644</v>
      </c>
      <c r="V2259" s="141"/>
      <c r="W2259" s="273" t="s">
        <v>828</v>
      </c>
      <c r="X2259" s="141">
        <f>VLOOKUP(W2259,SIZE!A:B,2,0)</f>
        <v>124</v>
      </c>
      <c r="Y2259" s="141">
        <v>0</v>
      </c>
      <c r="Z2259" s="141" t="s">
        <v>1033</v>
      </c>
      <c r="AA2259" s="141">
        <f>VLOOKUP(Z2259,COLOR!A:B,2,0)</f>
        <v>20</v>
      </c>
      <c r="AB2259" s="130"/>
      <c r="AC2259" s="130"/>
      <c r="AD2259" s="130"/>
      <c r="AE2259" s="130"/>
      <c r="AF2259" s="130"/>
      <c r="AG2259" s="130"/>
      <c r="AH2259" s="130"/>
      <c r="AI2259" s="130"/>
      <c r="AJ2259" s="130"/>
      <c r="AK2259" s="130"/>
      <c r="AL2259" s="130"/>
      <c r="AM2259" s="130"/>
    </row>
    <row r="2260" spans="1:39" ht="20.25" customHeight="1">
      <c r="A2260" s="132">
        <v>2259</v>
      </c>
      <c r="B2260" s="19" t="s">
        <v>6713</v>
      </c>
      <c r="C2260" s="250">
        <v>61052010000</v>
      </c>
      <c r="D2260" s="261" t="s">
        <v>7006</v>
      </c>
      <c r="E2260" s="143" t="str">
        <f t="shared" si="90"/>
        <v>Վերնաշապիկ Երկարաթև</v>
      </c>
      <c r="F2260" s="273" t="s">
        <v>7138</v>
      </c>
      <c r="G2260" s="144" t="e">
        <f>VLOOKUP(E2260,subcategory!A:B,2,0)</f>
        <v>#N/A</v>
      </c>
      <c r="H2260" s="273" t="s">
        <v>7150</v>
      </c>
      <c r="I2260" s="213" t="e">
        <f>VLOOKUP(H2260,gender!A:B,2,0)</f>
        <v>#N/A</v>
      </c>
      <c r="J2260" s="273">
        <v>418</v>
      </c>
      <c r="K2260" s="273">
        <v>418</v>
      </c>
      <c r="L2260" s="273">
        <v>1</v>
      </c>
      <c r="M2260" s="273" t="s">
        <v>2262</v>
      </c>
      <c r="N2260" s="144">
        <f>VLOOKUP(M2260,brand!A:B,2,0)</f>
        <v>823</v>
      </c>
      <c r="O2260" s="144"/>
      <c r="P2260" s="144" t="e">
        <f>VLOOKUP(O2260,country!A:B,2,0)</f>
        <v>#N/A</v>
      </c>
      <c r="Q2260" s="273" t="s">
        <v>436</v>
      </c>
      <c r="R2260" s="144" t="str">
        <f t="shared" si="89"/>
        <v>82% Ակրիլ</v>
      </c>
      <c r="S2260" s="144" t="s">
        <v>7615</v>
      </c>
      <c r="T2260" s="144" t="e">
        <f>VLOOKUP(R2260,material!A:B,2,0)</f>
        <v>#N/A</v>
      </c>
      <c r="U2260" s="141" t="s">
        <v>7644</v>
      </c>
      <c r="V2260" s="141"/>
      <c r="W2260" s="273" t="s">
        <v>930</v>
      </c>
      <c r="X2260" s="141">
        <f>VLOOKUP(W2260,SIZE!A:B,2,0)</f>
        <v>666</v>
      </c>
      <c r="Y2260" s="141">
        <v>0</v>
      </c>
      <c r="Z2260" s="141" t="s">
        <v>2092</v>
      </c>
      <c r="AA2260" s="141">
        <f>VLOOKUP(Z2260,COLOR!A:B,2,0)</f>
        <v>8</v>
      </c>
      <c r="AB2260" s="130"/>
      <c r="AC2260" s="130"/>
      <c r="AD2260" s="130"/>
      <c r="AE2260" s="130"/>
      <c r="AF2260" s="130"/>
      <c r="AG2260" s="130"/>
      <c r="AH2260" s="130"/>
      <c r="AI2260" s="130"/>
      <c r="AJ2260" s="130"/>
      <c r="AK2260" s="130"/>
      <c r="AL2260" s="130"/>
      <c r="AM2260" s="130"/>
    </row>
    <row r="2261" spans="1:39" ht="20.25" customHeight="1">
      <c r="A2261" s="132">
        <v>2260</v>
      </c>
      <c r="B2261" s="19" t="s">
        <v>6714</v>
      </c>
      <c r="C2261" s="252">
        <v>62014000000</v>
      </c>
      <c r="D2261" s="261" t="s">
        <v>6941</v>
      </c>
      <c r="E2261" s="143" t="str">
        <f t="shared" si="90"/>
        <v>Բաճկոն</v>
      </c>
      <c r="F2261" s="273" t="s">
        <v>62</v>
      </c>
      <c r="G2261" s="144">
        <f>VLOOKUP(E2261,subcategory!A:B,2,0)</f>
        <v>14</v>
      </c>
      <c r="H2261" s="273" t="s">
        <v>7150</v>
      </c>
      <c r="I2261" s="213" t="e">
        <f>VLOOKUP(H2261,gender!A:B,2,0)</f>
        <v>#N/A</v>
      </c>
      <c r="J2261" s="273">
        <v>668</v>
      </c>
      <c r="K2261" s="273">
        <v>668</v>
      </c>
      <c r="L2261" s="273">
        <v>1</v>
      </c>
      <c r="M2261" s="273" t="s">
        <v>2262</v>
      </c>
      <c r="N2261" s="144">
        <f>VLOOKUP(M2261,brand!A:B,2,0)</f>
        <v>823</v>
      </c>
      <c r="O2261" s="144"/>
      <c r="P2261" s="144" t="e">
        <f>VLOOKUP(O2261,country!A:B,2,0)</f>
        <v>#N/A</v>
      </c>
      <c r="Q2261" s="273" t="s">
        <v>7193</v>
      </c>
      <c r="R2261" s="144" t="str">
        <f t="shared" ref="R2261:R2324" si="91">PROPER(S2261)</f>
        <v>100% Պոլիէստեր</v>
      </c>
      <c r="S2261" s="144" t="s">
        <v>7446</v>
      </c>
      <c r="T2261" s="144" t="e">
        <f>VLOOKUP(R2261,material!A:B,2,0)</f>
        <v>#N/A</v>
      </c>
      <c r="U2261" s="141" t="s">
        <v>7644</v>
      </c>
      <c r="V2261" s="141"/>
      <c r="W2261" s="273" t="s">
        <v>930</v>
      </c>
      <c r="X2261" s="141">
        <f>VLOOKUP(W2261,SIZE!A:B,2,0)</f>
        <v>666</v>
      </c>
      <c r="Y2261" s="141">
        <v>0</v>
      </c>
      <c r="Z2261" s="141" t="s">
        <v>2092</v>
      </c>
      <c r="AA2261" s="141">
        <f>VLOOKUP(Z2261,COLOR!A:B,2,0)</f>
        <v>8</v>
      </c>
      <c r="AB2261" s="130"/>
      <c r="AC2261" s="130"/>
      <c r="AD2261" s="130"/>
      <c r="AE2261" s="130"/>
      <c r="AF2261" s="130"/>
      <c r="AG2261" s="130"/>
      <c r="AH2261" s="130"/>
      <c r="AI2261" s="130"/>
      <c r="AJ2261" s="130"/>
      <c r="AK2261" s="130"/>
      <c r="AL2261" s="130"/>
      <c r="AM2261" s="130"/>
    </row>
    <row r="2262" spans="1:39" ht="20.25" customHeight="1">
      <c r="A2262" s="132">
        <v>2261</v>
      </c>
      <c r="B2262" s="19" t="s">
        <v>6715</v>
      </c>
      <c r="C2262" s="250">
        <v>62046231000</v>
      </c>
      <c r="D2262" s="261" t="s">
        <v>603</v>
      </c>
      <c r="E2262" s="143" t="str">
        <f t="shared" si="90"/>
        <v>Ջինսե Տաբատ</v>
      </c>
      <c r="F2262" s="273" t="s">
        <v>335</v>
      </c>
      <c r="G2262" s="144">
        <f>VLOOKUP(E2262,subcategory!A:B,2,0)</f>
        <v>87</v>
      </c>
      <c r="H2262" s="273" t="s">
        <v>20</v>
      </c>
      <c r="I2262" s="213" t="e">
        <f>VLOOKUP(H2262,gender!A:B,2,0)</f>
        <v>#N/A</v>
      </c>
      <c r="J2262" s="273">
        <v>596</v>
      </c>
      <c r="K2262" s="273">
        <v>596</v>
      </c>
      <c r="L2262" s="273">
        <v>1</v>
      </c>
      <c r="M2262" s="273" t="s">
        <v>2262</v>
      </c>
      <c r="N2262" s="144">
        <f>VLOOKUP(M2262,brand!A:B,2,0)</f>
        <v>823</v>
      </c>
      <c r="O2262" s="144"/>
      <c r="P2262" s="144" t="e">
        <f>VLOOKUP(O2262,country!A:B,2,0)</f>
        <v>#N/A</v>
      </c>
      <c r="Q2262" s="273" t="s">
        <v>440</v>
      </c>
      <c r="R2262" s="144" t="str">
        <f t="shared" si="91"/>
        <v>100% Բամբակ</v>
      </c>
      <c r="S2262" s="144" t="s">
        <v>7205</v>
      </c>
      <c r="T2262" s="144" t="e">
        <f>VLOOKUP(R2262,material!A:B,2,0)</f>
        <v>#N/A</v>
      </c>
      <c r="U2262" s="141" t="s">
        <v>7644</v>
      </c>
      <c r="V2262" s="141"/>
      <c r="W2262" s="273">
        <v>32</v>
      </c>
      <c r="X2262" s="141">
        <f>VLOOKUP(W2262,SIZE!A:B,2,0)</f>
        <v>31</v>
      </c>
      <c r="Y2262" s="141">
        <v>0</v>
      </c>
      <c r="Z2262" s="141" t="s">
        <v>1033</v>
      </c>
      <c r="AA2262" s="141">
        <f>VLOOKUP(Z2262,COLOR!A:B,2,0)</f>
        <v>20</v>
      </c>
      <c r="AB2262" s="130"/>
      <c r="AC2262" s="130"/>
      <c r="AD2262" s="130"/>
      <c r="AE2262" s="130"/>
      <c r="AF2262" s="130"/>
      <c r="AG2262" s="130"/>
      <c r="AH2262" s="130"/>
      <c r="AI2262" s="130"/>
      <c r="AJ2262" s="130"/>
      <c r="AK2262" s="130"/>
      <c r="AL2262" s="130"/>
      <c r="AM2262" s="130"/>
    </row>
    <row r="2263" spans="1:39" ht="20.25" customHeight="1">
      <c r="A2263" s="132">
        <v>2262</v>
      </c>
      <c r="B2263" s="19" t="s">
        <v>6716</v>
      </c>
      <c r="C2263" s="250">
        <v>62071100000</v>
      </c>
      <c r="D2263" s="260" t="s">
        <v>6791</v>
      </c>
      <c r="E2263" s="143" t="str">
        <f t="shared" si="90"/>
        <v>Վարտիկ Սեթ 3Հատ</v>
      </c>
      <c r="F2263" s="273" t="s">
        <v>7092</v>
      </c>
      <c r="G2263" s="144" t="e">
        <f>VLOOKUP(E2263,subcategory!A:B,2,0)</f>
        <v>#N/A</v>
      </c>
      <c r="H2263" s="273" t="s">
        <v>10</v>
      </c>
      <c r="I2263" s="213" t="e">
        <f>VLOOKUP(H2263,gender!A:B,2,0)</f>
        <v>#N/A</v>
      </c>
      <c r="J2263" s="273">
        <v>242</v>
      </c>
      <c r="K2263" s="273">
        <v>242</v>
      </c>
      <c r="L2263" s="273">
        <v>1</v>
      </c>
      <c r="M2263" s="273" t="s">
        <v>2262</v>
      </c>
      <c r="N2263" s="144">
        <f>VLOOKUP(M2263,brand!A:B,2,0)</f>
        <v>823</v>
      </c>
      <c r="O2263" s="144"/>
      <c r="P2263" s="144" t="e">
        <f>VLOOKUP(O2263,country!A:B,2,0)</f>
        <v>#N/A</v>
      </c>
      <c r="Q2263" s="273" t="s">
        <v>440</v>
      </c>
      <c r="R2263" s="144" t="str">
        <f t="shared" si="91"/>
        <v>95% Բամբակ, 5% Էլաստան</v>
      </c>
      <c r="S2263" s="144" t="s">
        <v>7206</v>
      </c>
      <c r="T2263" s="144" t="e">
        <f>VLOOKUP(R2263,material!A:B,2,0)</f>
        <v>#N/A</v>
      </c>
      <c r="U2263" s="141" t="s">
        <v>7644</v>
      </c>
      <c r="V2263" s="141"/>
      <c r="W2263" s="273" t="s">
        <v>978</v>
      </c>
      <c r="X2263" s="141">
        <f>VLOOKUP(W2263,SIZE!A:B,2,0)</f>
        <v>126</v>
      </c>
      <c r="Y2263" s="141">
        <v>0</v>
      </c>
      <c r="Z2263" s="141" t="s">
        <v>2095</v>
      </c>
      <c r="AA2263" s="141">
        <f>VLOOKUP(Z2263,COLOR!A:B,2,0)</f>
        <v>17</v>
      </c>
      <c r="AB2263" s="130"/>
      <c r="AC2263" s="130"/>
      <c r="AD2263" s="130"/>
      <c r="AE2263" s="130"/>
      <c r="AF2263" s="130"/>
      <c r="AG2263" s="130"/>
      <c r="AH2263" s="130"/>
      <c r="AI2263" s="130"/>
      <c r="AJ2263" s="130"/>
      <c r="AK2263" s="130"/>
      <c r="AL2263" s="130"/>
      <c r="AM2263" s="130"/>
    </row>
    <row r="2264" spans="1:39" ht="20.25" customHeight="1">
      <c r="A2264" s="132">
        <v>2263</v>
      </c>
      <c r="B2264" s="19" t="s">
        <v>6717</v>
      </c>
      <c r="C2264" s="250">
        <v>62071100000</v>
      </c>
      <c r="D2264" s="260" t="s">
        <v>6791</v>
      </c>
      <c r="E2264" s="143" t="str">
        <f t="shared" si="90"/>
        <v>Վարտիկ Սեթ 3Հատ</v>
      </c>
      <c r="F2264" s="273" t="s">
        <v>7092</v>
      </c>
      <c r="G2264" s="144" t="e">
        <f>VLOOKUP(E2264,subcategory!A:B,2,0)</f>
        <v>#N/A</v>
      </c>
      <c r="H2264" s="273" t="s">
        <v>10</v>
      </c>
      <c r="I2264" s="213" t="e">
        <f>VLOOKUP(H2264,gender!A:B,2,0)</f>
        <v>#N/A</v>
      </c>
      <c r="J2264" s="273">
        <v>240</v>
      </c>
      <c r="K2264" s="273">
        <v>240</v>
      </c>
      <c r="L2264" s="273">
        <v>1</v>
      </c>
      <c r="M2264" s="273" t="s">
        <v>2262</v>
      </c>
      <c r="N2264" s="144">
        <f>VLOOKUP(M2264,brand!A:B,2,0)</f>
        <v>823</v>
      </c>
      <c r="O2264" s="144"/>
      <c r="P2264" s="144" t="e">
        <f>VLOOKUP(O2264,country!A:B,2,0)</f>
        <v>#N/A</v>
      </c>
      <c r="Q2264" s="273" t="s">
        <v>440</v>
      </c>
      <c r="R2264" s="144" t="str">
        <f t="shared" si="91"/>
        <v>95% Բամբակ, 5% Էլաստան</v>
      </c>
      <c r="S2264" s="144" t="s">
        <v>7206</v>
      </c>
      <c r="T2264" s="144" t="e">
        <f>VLOOKUP(R2264,material!A:B,2,0)</f>
        <v>#N/A</v>
      </c>
      <c r="U2264" s="141" t="s">
        <v>7644</v>
      </c>
      <c r="V2264" s="141"/>
      <c r="W2264" s="273" t="s">
        <v>978</v>
      </c>
      <c r="X2264" s="141">
        <f>VLOOKUP(W2264,SIZE!A:B,2,0)</f>
        <v>126</v>
      </c>
      <c r="Y2264" s="141">
        <v>0</v>
      </c>
      <c r="Z2264" s="141" t="s">
        <v>2095</v>
      </c>
      <c r="AA2264" s="141">
        <f>VLOOKUP(Z2264,COLOR!A:B,2,0)</f>
        <v>17</v>
      </c>
      <c r="AB2264" s="130"/>
      <c r="AC2264" s="130"/>
      <c r="AD2264" s="130"/>
      <c r="AE2264" s="130"/>
      <c r="AF2264" s="130"/>
      <c r="AG2264" s="130"/>
      <c r="AH2264" s="130"/>
      <c r="AI2264" s="130"/>
      <c r="AJ2264" s="130"/>
      <c r="AK2264" s="130"/>
      <c r="AL2264" s="130"/>
      <c r="AM2264" s="130"/>
    </row>
    <row r="2265" spans="1:39" ht="20.25" customHeight="1">
      <c r="A2265" s="132">
        <v>2264</v>
      </c>
      <c r="B2265" s="19" t="s">
        <v>6718</v>
      </c>
      <c r="C2265" s="250">
        <v>61102099000</v>
      </c>
      <c r="D2265" s="261" t="s">
        <v>6949</v>
      </c>
      <c r="E2265" s="143" t="str">
        <f t="shared" si="90"/>
        <v>Սվիտրեր</v>
      </c>
      <c r="F2265" s="16" t="s">
        <v>459</v>
      </c>
      <c r="G2265" s="144">
        <f>VLOOKUP(E2265,subcategory!A:B,2,0)</f>
        <v>88</v>
      </c>
      <c r="H2265" s="273" t="s">
        <v>20</v>
      </c>
      <c r="I2265" s="213" t="e">
        <f>VLOOKUP(H2265,gender!A:B,2,0)</f>
        <v>#N/A</v>
      </c>
      <c r="J2265" s="273">
        <v>440</v>
      </c>
      <c r="K2265" s="273">
        <v>440</v>
      </c>
      <c r="L2265" s="273">
        <v>1</v>
      </c>
      <c r="M2265" s="273" t="s">
        <v>2262</v>
      </c>
      <c r="N2265" s="144">
        <f>VLOOKUP(M2265,brand!A:B,2,0)</f>
        <v>823</v>
      </c>
      <c r="O2265" s="144"/>
      <c r="P2265" s="144" t="e">
        <f>VLOOKUP(O2265,country!A:B,2,0)</f>
        <v>#N/A</v>
      </c>
      <c r="Q2265" s="273" t="s">
        <v>440</v>
      </c>
      <c r="R2265" s="144" t="str">
        <f t="shared" si="91"/>
        <v>67% Բամբակ, 33% Պոլիէստեր</v>
      </c>
      <c r="S2265" s="144" t="s">
        <v>7616</v>
      </c>
      <c r="T2265" s="144" t="e">
        <f>VLOOKUP(R2265,material!A:B,2,0)</f>
        <v>#N/A</v>
      </c>
      <c r="U2265" s="141" t="s">
        <v>7644</v>
      </c>
      <c r="V2265" s="141"/>
      <c r="W2265" s="273" t="s">
        <v>810</v>
      </c>
      <c r="X2265" s="141">
        <f>VLOOKUP(W2265,SIZE!A:B,2,0)</f>
        <v>122</v>
      </c>
      <c r="Y2265" s="141">
        <v>0</v>
      </c>
      <c r="Z2265" s="141" t="s">
        <v>1071</v>
      </c>
      <c r="AA2265" s="141">
        <f>VLOOKUP(Z2265,COLOR!A:B,2,0)</f>
        <v>12</v>
      </c>
      <c r="AB2265" s="130"/>
      <c r="AC2265" s="130"/>
      <c r="AD2265" s="130"/>
      <c r="AE2265" s="130"/>
      <c r="AF2265" s="130"/>
      <c r="AG2265" s="130"/>
      <c r="AH2265" s="130"/>
      <c r="AI2265" s="130"/>
      <c r="AJ2265" s="130"/>
      <c r="AK2265" s="130"/>
      <c r="AL2265" s="130"/>
      <c r="AM2265" s="130"/>
    </row>
    <row r="2266" spans="1:39" ht="20.25" customHeight="1">
      <c r="A2266" s="132">
        <v>2265</v>
      </c>
      <c r="B2266" s="19" t="s">
        <v>6719</v>
      </c>
      <c r="C2266" s="250">
        <v>62046231000</v>
      </c>
      <c r="D2266" s="261" t="s">
        <v>603</v>
      </c>
      <c r="E2266" s="143" t="str">
        <f t="shared" si="90"/>
        <v>Ջինսե Տաբատ</v>
      </c>
      <c r="F2266" s="273" t="s">
        <v>335</v>
      </c>
      <c r="G2266" s="144">
        <f>VLOOKUP(E2266,subcategory!A:B,2,0)</f>
        <v>87</v>
      </c>
      <c r="H2266" s="273" t="s">
        <v>20</v>
      </c>
      <c r="I2266" s="213" t="e">
        <f>VLOOKUP(H2266,gender!A:B,2,0)</f>
        <v>#N/A</v>
      </c>
      <c r="J2266" s="273">
        <v>688</v>
      </c>
      <c r="K2266" s="273">
        <v>688</v>
      </c>
      <c r="L2266" s="273">
        <v>1</v>
      </c>
      <c r="M2266" s="273" t="s">
        <v>2262</v>
      </c>
      <c r="N2266" s="144">
        <f>VLOOKUP(M2266,brand!A:B,2,0)</f>
        <v>823</v>
      </c>
      <c r="O2266" s="144"/>
      <c r="P2266" s="144" t="e">
        <f>VLOOKUP(O2266,country!A:B,2,0)</f>
        <v>#N/A</v>
      </c>
      <c r="Q2266" s="273" t="s">
        <v>440</v>
      </c>
      <c r="R2266" s="144" t="str">
        <f t="shared" si="91"/>
        <v>100% Բամբակ</v>
      </c>
      <c r="S2266" s="144" t="s">
        <v>7205</v>
      </c>
      <c r="T2266" s="144" t="e">
        <f>VLOOKUP(R2266,material!A:B,2,0)</f>
        <v>#N/A</v>
      </c>
      <c r="U2266" s="141" t="s">
        <v>7644</v>
      </c>
      <c r="V2266" s="141"/>
      <c r="W2266" s="273">
        <v>42</v>
      </c>
      <c r="X2266" s="141">
        <f>VLOOKUP(W2266,SIZE!A:B,2,0)</f>
        <v>88</v>
      </c>
      <c r="Y2266" s="141">
        <v>0</v>
      </c>
      <c r="Z2266" s="141" t="s">
        <v>1033</v>
      </c>
      <c r="AA2266" s="141">
        <f>VLOOKUP(Z2266,COLOR!A:B,2,0)</f>
        <v>20</v>
      </c>
      <c r="AB2266" s="130"/>
      <c r="AC2266" s="130"/>
      <c r="AD2266" s="130"/>
      <c r="AE2266" s="130"/>
      <c r="AF2266" s="130"/>
      <c r="AG2266" s="130"/>
      <c r="AH2266" s="130"/>
      <c r="AI2266" s="130"/>
      <c r="AJ2266" s="130"/>
      <c r="AK2266" s="130"/>
      <c r="AL2266" s="130"/>
      <c r="AM2266" s="130"/>
    </row>
    <row r="2267" spans="1:39" ht="20.25" customHeight="1">
      <c r="A2267" s="132">
        <v>2266</v>
      </c>
      <c r="B2267" s="19" t="s">
        <v>6720</v>
      </c>
      <c r="C2267" s="250">
        <v>61103099000</v>
      </c>
      <c r="D2267" s="261" t="s">
        <v>2338</v>
      </c>
      <c r="E2267" s="143" t="str">
        <f t="shared" si="90"/>
        <v>Սվիտրեր</v>
      </c>
      <c r="F2267" s="16" t="s">
        <v>459</v>
      </c>
      <c r="G2267" s="144">
        <f>VLOOKUP(E2267,subcategory!A:B,2,0)</f>
        <v>88</v>
      </c>
      <c r="H2267" s="273" t="s">
        <v>20</v>
      </c>
      <c r="I2267" s="213" t="e">
        <f>VLOOKUP(H2267,gender!A:B,2,0)</f>
        <v>#N/A</v>
      </c>
      <c r="J2267" s="273">
        <v>346</v>
      </c>
      <c r="K2267" s="273">
        <v>346</v>
      </c>
      <c r="L2267" s="273">
        <v>1</v>
      </c>
      <c r="M2267" s="273" t="s">
        <v>2262</v>
      </c>
      <c r="N2267" s="144">
        <f>VLOOKUP(M2267,brand!A:B,2,0)</f>
        <v>823</v>
      </c>
      <c r="O2267" s="144"/>
      <c r="P2267" s="144" t="e">
        <f>VLOOKUP(O2267,country!A:B,2,0)</f>
        <v>#N/A</v>
      </c>
      <c r="Q2267" s="273" t="s">
        <v>421</v>
      </c>
      <c r="R2267" s="144" t="str">
        <f t="shared" si="91"/>
        <v>100% Ակրիլ</v>
      </c>
      <c r="S2267" s="144" t="s">
        <v>7204</v>
      </c>
      <c r="T2267" s="144" t="e">
        <f>VLOOKUP(R2267,material!A:B,2,0)</f>
        <v>#N/A</v>
      </c>
      <c r="U2267" s="141" t="s">
        <v>7644</v>
      </c>
      <c r="V2267" s="141"/>
      <c r="W2267" s="273" t="s">
        <v>825</v>
      </c>
      <c r="X2267" s="141">
        <f>VLOOKUP(W2267,SIZE!A:B,2,0)</f>
        <v>119</v>
      </c>
      <c r="Y2267" s="141">
        <v>0</v>
      </c>
      <c r="Z2267" s="141" t="s">
        <v>7794</v>
      </c>
      <c r="AA2267" s="141" t="e">
        <f>VLOOKUP(Z2267,COLOR!A:B,2,0)</f>
        <v>#N/A</v>
      </c>
      <c r="AB2267" s="130"/>
      <c r="AC2267" s="130"/>
      <c r="AD2267" s="130"/>
      <c r="AE2267" s="130"/>
      <c r="AF2267" s="130"/>
      <c r="AG2267" s="130"/>
      <c r="AH2267" s="130"/>
      <c r="AI2267" s="130"/>
      <c r="AJ2267" s="130"/>
      <c r="AK2267" s="130"/>
      <c r="AL2267" s="130"/>
      <c r="AM2267" s="130"/>
    </row>
    <row r="2268" spans="1:39" ht="20.25" customHeight="1">
      <c r="A2268" s="132">
        <v>2267</v>
      </c>
      <c r="B2268" s="19" t="s">
        <v>6721</v>
      </c>
      <c r="C2268" s="250">
        <v>61045300000</v>
      </c>
      <c r="D2268" s="261" t="s">
        <v>495</v>
      </c>
      <c r="E2268" s="143" t="str">
        <f t="shared" si="90"/>
        <v>Կիսաշրջազգեստ</v>
      </c>
      <c r="F2268" s="273" t="s">
        <v>50</v>
      </c>
      <c r="G2268" s="144">
        <f>VLOOKUP(E2268,subcategory!A:B,2,0)</f>
        <v>53</v>
      </c>
      <c r="H2268" s="273" t="s">
        <v>20</v>
      </c>
      <c r="I2268" s="213" t="e">
        <f>VLOOKUP(H2268,gender!A:B,2,0)</f>
        <v>#N/A</v>
      </c>
      <c r="J2268" s="273">
        <v>226</v>
      </c>
      <c r="K2268" s="273">
        <v>226</v>
      </c>
      <c r="L2268" s="273">
        <v>1</v>
      </c>
      <c r="M2268" s="273" t="s">
        <v>2262</v>
      </c>
      <c r="N2268" s="144">
        <f>VLOOKUP(M2268,brand!A:B,2,0)</f>
        <v>823</v>
      </c>
      <c r="O2268" s="144"/>
      <c r="P2268" s="144" t="e">
        <f>VLOOKUP(O2268,country!A:B,2,0)</f>
        <v>#N/A</v>
      </c>
      <c r="Q2268" s="273" t="s">
        <v>436</v>
      </c>
      <c r="R2268" s="144" t="str">
        <f t="shared" si="91"/>
        <v>100% Ակրիլ</v>
      </c>
      <c r="S2268" s="144" t="s">
        <v>7204</v>
      </c>
      <c r="T2268" s="144" t="e">
        <f>VLOOKUP(R2268,material!A:B,2,0)</f>
        <v>#N/A</v>
      </c>
      <c r="U2268" s="141" t="s">
        <v>7644</v>
      </c>
      <c r="V2268" s="141"/>
      <c r="W2268" s="273" t="s">
        <v>821</v>
      </c>
      <c r="X2268" s="141">
        <f>VLOOKUP(W2268,SIZE!A:B,2,0)</f>
        <v>3</v>
      </c>
      <c r="Y2268" s="141">
        <v>0</v>
      </c>
      <c r="Z2268" s="141" t="s">
        <v>1061</v>
      </c>
      <c r="AA2268" s="141">
        <f>VLOOKUP(Z2268,COLOR!A:B,2,0)</f>
        <v>4</v>
      </c>
      <c r="AB2268" s="130"/>
      <c r="AC2268" s="130"/>
      <c r="AD2268" s="130"/>
      <c r="AE2268" s="130"/>
      <c r="AF2268" s="130"/>
      <c r="AG2268" s="130"/>
      <c r="AH2268" s="130"/>
      <c r="AI2268" s="130"/>
      <c r="AJ2268" s="130"/>
      <c r="AK2268" s="130"/>
      <c r="AL2268" s="130"/>
      <c r="AM2268" s="130"/>
    </row>
    <row r="2269" spans="1:39" ht="20.25" customHeight="1">
      <c r="A2269" s="132">
        <v>2268</v>
      </c>
      <c r="B2269" s="19" t="s">
        <v>6722</v>
      </c>
      <c r="C2269" s="250">
        <v>61103099000</v>
      </c>
      <c r="D2269" s="261" t="s">
        <v>2338</v>
      </c>
      <c r="E2269" s="143" t="str">
        <f t="shared" si="90"/>
        <v>Սվիտրեր</v>
      </c>
      <c r="F2269" s="16" t="s">
        <v>459</v>
      </c>
      <c r="G2269" s="144">
        <f>VLOOKUP(E2269,subcategory!A:B,2,0)</f>
        <v>88</v>
      </c>
      <c r="H2269" s="273" t="s">
        <v>20</v>
      </c>
      <c r="I2269" s="213" t="e">
        <f>VLOOKUP(H2269,gender!A:B,2,0)</f>
        <v>#N/A</v>
      </c>
      <c r="J2269" s="273">
        <v>374</v>
      </c>
      <c r="K2269" s="273">
        <v>374</v>
      </c>
      <c r="L2269" s="273">
        <v>1</v>
      </c>
      <c r="M2269" s="273" t="s">
        <v>2262</v>
      </c>
      <c r="N2269" s="144">
        <f>VLOOKUP(M2269,brand!A:B,2,0)</f>
        <v>823</v>
      </c>
      <c r="O2269" s="144"/>
      <c r="P2269" s="144" t="e">
        <f>VLOOKUP(O2269,country!A:B,2,0)</f>
        <v>#N/A</v>
      </c>
      <c r="Q2269" s="273" t="s">
        <v>7193</v>
      </c>
      <c r="R2269" s="144" t="str">
        <f t="shared" si="91"/>
        <v>100% Պոլիէստեր</v>
      </c>
      <c r="S2269" s="144" t="s">
        <v>7446</v>
      </c>
      <c r="T2269" s="144" t="e">
        <f>VLOOKUP(R2269,material!A:B,2,0)</f>
        <v>#N/A</v>
      </c>
      <c r="U2269" s="141" t="s">
        <v>7644</v>
      </c>
      <c r="V2269" s="141"/>
      <c r="W2269" s="273" t="s">
        <v>858</v>
      </c>
      <c r="X2269" s="141">
        <f>VLOOKUP(W2269,SIZE!A:B,2,0)</f>
        <v>1</v>
      </c>
      <c r="Y2269" s="141">
        <v>0</v>
      </c>
      <c r="Z2269" s="141" t="s">
        <v>7793</v>
      </c>
      <c r="AA2269" s="141" t="e">
        <f>VLOOKUP(Z2269,COLOR!A:B,2,0)</f>
        <v>#N/A</v>
      </c>
      <c r="AB2269" s="130"/>
      <c r="AC2269" s="130"/>
      <c r="AD2269" s="130"/>
      <c r="AE2269" s="130"/>
      <c r="AF2269" s="130"/>
      <c r="AG2269" s="130"/>
      <c r="AH2269" s="130"/>
      <c r="AI2269" s="130"/>
      <c r="AJ2269" s="130"/>
      <c r="AK2269" s="130"/>
      <c r="AL2269" s="130"/>
      <c r="AM2269" s="130"/>
    </row>
    <row r="2270" spans="1:39" ht="20.25" customHeight="1">
      <c r="A2270" s="132">
        <v>2269</v>
      </c>
      <c r="B2270" s="19" t="s">
        <v>6723</v>
      </c>
      <c r="C2270" s="250">
        <v>61102091000</v>
      </c>
      <c r="D2270" s="261" t="s">
        <v>488</v>
      </c>
      <c r="E2270" s="143" t="str">
        <f t="shared" si="90"/>
        <v>Սվիտեր</v>
      </c>
      <c r="F2270" s="273" t="s">
        <v>49</v>
      </c>
      <c r="G2270" s="144" t="e">
        <f>VLOOKUP(E2270,subcategory!A:B,2,0)</f>
        <v>#N/A</v>
      </c>
      <c r="H2270" s="273" t="s">
        <v>10</v>
      </c>
      <c r="I2270" s="213" t="e">
        <f>VLOOKUP(H2270,gender!A:B,2,0)</f>
        <v>#N/A</v>
      </c>
      <c r="J2270" s="273">
        <v>512</v>
      </c>
      <c r="K2270" s="273">
        <v>512</v>
      </c>
      <c r="L2270" s="273">
        <v>1</v>
      </c>
      <c r="M2270" s="273" t="s">
        <v>2262</v>
      </c>
      <c r="N2270" s="144">
        <f>VLOOKUP(M2270,brand!A:B,2,0)</f>
        <v>823</v>
      </c>
      <c r="O2270" s="144"/>
      <c r="P2270" s="144" t="e">
        <f>VLOOKUP(O2270,country!A:B,2,0)</f>
        <v>#N/A</v>
      </c>
      <c r="Q2270" s="273" t="s">
        <v>436</v>
      </c>
      <c r="R2270" s="144" t="str">
        <f t="shared" si="91"/>
        <v>62% Բամբակ, 38% Պոլիէստեր</v>
      </c>
      <c r="S2270" s="144" t="s">
        <v>7617</v>
      </c>
      <c r="T2270" s="144" t="e">
        <f>VLOOKUP(R2270,material!A:B,2,0)</f>
        <v>#N/A</v>
      </c>
      <c r="U2270" s="141" t="s">
        <v>7644</v>
      </c>
      <c r="V2270" s="141"/>
      <c r="W2270" s="273" t="s">
        <v>828</v>
      </c>
      <c r="X2270" s="141">
        <f>VLOOKUP(W2270,SIZE!A:B,2,0)</f>
        <v>124</v>
      </c>
      <c r="Y2270" s="141">
        <v>0</v>
      </c>
      <c r="Z2270" s="141" t="s">
        <v>2042</v>
      </c>
      <c r="AA2270" s="141" t="e">
        <f>VLOOKUP(Z2270,COLOR!A:B,2,0)</f>
        <v>#N/A</v>
      </c>
      <c r="AB2270" s="130"/>
      <c r="AC2270" s="130"/>
      <c r="AD2270" s="130"/>
      <c r="AE2270" s="130"/>
      <c r="AF2270" s="130"/>
      <c r="AG2270" s="130"/>
      <c r="AH2270" s="130"/>
      <c r="AI2270" s="130"/>
      <c r="AJ2270" s="130"/>
      <c r="AK2270" s="130"/>
      <c r="AL2270" s="130"/>
      <c r="AM2270" s="130"/>
    </row>
    <row r="2271" spans="1:39" ht="20.25" customHeight="1">
      <c r="A2271" s="132">
        <v>2270</v>
      </c>
      <c r="B2271" s="19" t="s">
        <v>6724</v>
      </c>
      <c r="C2271" s="250">
        <v>62024000010</v>
      </c>
      <c r="D2271" s="261" t="s">
        <v>7015</v>
      </c>
      <c r="E2271" s="143" t="str">
        <f t="shared" si="90"/>
        <v>Թրենչ</v>
      </c>
      <c r="F2271" s="273" t="s">
        <v>7134</v>
      </c>
      <c r="G2271" s="144">
        <f>VLOOKUP(E2271,subcategory!A:B,2,0)</f>
        <v>405</v>
      </c>
      <c r="H2271" s="273" t="s">
        <v>20</v>
      </c>
      <c r="I2271" s="213" t="e">
        <f>VLOOKUP(H2271,gender!A:B,2,0)</f>
        <v>#N/A</v>
      </c>
      <c r="J2271" s="273">
        <v>1340</v>
      </c>
      <c r="K2271" s="273">
        <v>1340</v>
      </c>
      <c r="L2271" s="273">
        <v>1</v>
      </c>
      <c r="M2271" s="273" t="s">
        <v>2262</v>
      </c>
      <c r="N2271" s="144">
        <f>VLOOKUP(M2271,brand!A:B,2,0)</f>
        <v>823</v>
      </c>
      <c r="O2271" s="144"/>
      <c r="P2271" s="144" t="e">
        <f>VLOOKUP(O2271,country!A:B,2,0)</f>
        <v>#N/A</v>
      </c>
      <c r="Q2271" s="273" t="s">
        <v>3915</v>
      </c>
      <c r="R2271" s="144" t="str">
        <f t="shared" si="91"/>
        <v>100% Պոլիէստեր</v>
      </c>
      <c r="S2271" s="144" t="s">
        <v>7446</v>
      </c>
      <c r="T2271" s="144" t="e">
        <f>VLOOKUP(R2271,material!A:B,2,0)</f>
        <v>#N/A</v>
      </c>
      <c r="U2271" s="141" t="s">
        <v>7644</v>
      </c>
      <c r="V2271" s="141"/>
      <c r="W2271" s="273" t="s">
        <v>858</v>
      </c>
      <c r="X2271" s="141">
        <f>VLOOKUP(W2271,SIZE!A:B,2,0)</f>
        <v>1</v>
      </c>
      <c r="Y2271" s="141">
        <v>0</v>
      </c>
      <c r="Z2271" s="141" t="s">
        <v>1033</v>
      </c>
      <c r="AA2271" s="141">
        <f>VLOOKUP(Z2271,COLOR!A:B,2,0)</f>
        <v>20</v>
      </c>
      <c r="AB2271" s="130"/>
      <c r="AC2271" s="130"/>
      <c r="AD2271" s="130"/>
      <c r="AE2271" s="130"/>
      <c r="AF2271" s="130"/>
      <c r="AG2271" s="130"/>
      <c r="AH2271" s="130"/>
      <c r="AI2271" s="130"/>
      <c r="AJ2271" s="130"/>
      <c r="AK2271" s="130"/>
      <c r="AL2271" s="130"/>
      <c r="AM2271" s="130"/>
    </row>
    <row r="2272" spans="1:39" ht="20.25" customHeight="1">
      <c r="A2272" s="132">
        <v>2271</v>
      </c>
      <c r="B2272" s="19" t="s">
        <v>6725</v>
      </c>
      <c r="C2272" s="252">
        <v>62024000010</v>
      </c>
      <c r="D2272" s="261" t="s">
        <v>7004</v>
      </c>
      <c r="E2272" s="143" t="str">
        <f t="shared" si="90"/>
        <v>Բաճկոն</v>
      </c>
      <c r="F2272" s="273" t="s">
        <v>62</v>
      </c>
      <c r="G2272" s="144">
        <f>VLOOKUP(E2272,subcategory!A:B,2,0)</f>
        <v>14</v>
      </c>
      <c r="H2272" s="273" t="s">
        <v>20</v>
      </c>
      <c r="I2272" s="213" t="e">
        <f>VLOOKUP(H2272,gender!A:B,2,0)</f>
        <v>#N/A</v>
      </c>
      <c r="J2272" s="273">
        <v>1400</v>
      </c>
      <c r="K2272" s="273">
        <v>1400</v>
      </c>
      <c r="L2272" s="273">
        <v>1</v>
      </c>
      <c r="M2272" s="273" t="s">
        <v>2262</v>
      </c>
      <c r="N2272" s="144">
        <f>VLOOKUP(M2272,brand!A:B,2,0)</f>
        <v>823</v>
      </c>
      <c r="O2272" s="144"/>
      <c r="P2272" s="144" t="e">
        <f>VLOOKUP(O2272,country!A:B,2,0)</f>
        <v>#N/A</v>
      </c>
      <c r="Q2272" s="273" t="s">
        <v>7193</v>
      </c>
      <c r="R2272" s="144" t="str">
        <f t="shared" si="91"/>
        <v>100% Պոլիէստեր</v>
      </c>
      <c r="S2272" s="144" t="s">
        <v>7446</v>
      </c>
      <c r="T2272" s="144" t="e">
        <f>VLOOKUP(R2272,material!A:B,2,0)</f>
        <v>#N/A</v>
      </c>
      <c r="U2272" s="141" t="s">
        <v>7644</v>
      </c>
      <c r="V2272" s="141"/>
      <c r="W2272" s="273" t="s">
        <v>828</v>
      </c>
      <c r="X2272" s="141">
        <f>VLOOKUP(W2272,SIZE!A:B,2,0)</f>
        <v>124</v>
      </c>
      <c r="Y2272" s="141">
        <v>0</v>
      </c>
      <c r="Z2272" s="141" t="s">
        <v>1033</v>
      </c>
      <c r="AA2272" s="141">
        <f>VLOOKUP(Z2272,COLOR!A:B,2,0)</f>
        <v>20</v>
      </c>
      <c r="AB2272" s="130"/>
      <c r="AC2272" s="130"/>
      <c r="AD2272" s="130"/>
      <c r="AE2272" s="130"/>
      <c r="AF2272" s="130"/>
      <c r="AG2272" s="130"/>
      <c r="AH2272" s="130"/>
      <c r="AI2272" s="130"/>
      <c r="AJ2272" s="130"/>
      <c r="AK2272" s="130"/>
      <c r="AL2272" s="130"/>
      <c r="AM2272" s="130"/>
    </row>
    <row r="2273" spans="1:39" ht="20.25" customHeight="1">
      <c r="A2273" s="132">
        <v>2272</v>
      </c>
      <c r="B2273" s="19" t="s">
        <v>6726</v>
      </c>
      <c r="C2273" s="252">
        <v>62024000010</v>
      </c>
      <c r="D2273" s="261" t="s">
        <v>7004</v>
      </c>
      <c r="E2273" s="143" t="str">
        <f t="shared" si="90"/>
        <v>Բաճկոն</v>
      </c>
      <c r="F2273" s="273" t="s">
        <v>62</v>
      </c>
      <c r="G2273" s="144">
        <f>VLOOKUP(E2273,subcategory!A:B,2,0)</f>
        <v>14</v>
      </c>
      <c r="H2273" s="273" t="s">
        <v>20</v>
      </c>
      <c r="I2273" s="213" t="e">
        <f>VLOOKUP(H2273,gender!A:B,2,0)</f>
        <v>#N/A</v>
      </c>
      <c r="J2273" s="273">
        <v>1300</v>
      </c>
      <c r="K2273" s="273">
        <v>1300</v>
      </c>
      <c r="L2273" s="273">
        <v>1</v>
      </c>
      <c r="M2273" s="273" t="s">
        <v>2262</v>
      </c>
      <c r="N2273" s="144">
        <f>VLOOKUP(M2273,brand!A:B,2,0)</f>
        <v>823</v>
      </c>
      <c r="O2273" s="144"/>
      <c r="P2273" s="144" t="e">
        <f>VLOOKUP(O2273,country!A:B,2,0)</f>
        <v>#N/A</v>
      </c>
      <c r="Q2273" s="273" t="s">
        <v>7193</v>
      </c>
      <c r="R2273" s="144" t="str">
        <f t="shared" si="91"/>
        <v>100% Պոլիէստեր</v>
      </c>
      <c r="S2273" s="144" t="s">
        <v>7446</v>
      </c>
      <c r="T2273" s="144" t="e">
        <f>VLOOKUP(R2273,material!A:B,2,0)</f>
        <v>#N/A</v>
      </c>
      <c r="U2273" s="141" t="s">
        <v>7644</v>
      </c>
      <c r="V2273" s="141"/>
      <c r="W2273" s="273" t="s">
        <v>828</v>
      </c>
      <c r="X2273" s="141">
        <f>VLOOKUP(W2273,SIZE!A:B,2,0)</f>
        <v>124</v>
      </c>
      <c r="Y2273" s="141">
        <v>0</v>
      </c>
      <c r="Z2273" s="141" t="s">
        <v>1033</v>
      </c>
      <c r="AA2273" s="141">
        <f>VLOOKUP(Z2273,COLOR!A:B,2,0)</f>
        <v>20</v>
      </c>
      <c r="AB2273" s="130"/>
      <c r="AC2273" s="130"/>
      <c r="AD2273" s="130"/>
      <c r="AE2273" s="130"/>
      <c r="AF2273" s="130"/>
      <c r="AG2273" s="130"/>
      <c r="AH2273" s="130"/>
      <c r="AI2273" s="130"/>
      <c r="AJ2273" s="130"/>
      <c r="AK2273" s="130"/>
      <c r="AL2273" s="130"/>
      <c r="AM2273" s="130"/>
    </row>
    <row r="2274" spans="1:39" ht="20.25" customHeight="1">
      <c r="A2274" s="132">
        <v>2273</v>
      </c>
      <c r="B2274" s="19" t="s">
        <v>6727</v>
      </c>
      <c r="C2274" s="252">
        <v>62024000010</v>
      </c>
      <c r="D2274" s="261" t="s">
        <v>7004</v>
      </c>
      <c r="E2274" s="143" t="str">
        <f t="shared" si="90"/>
        <v>Բաճկոն</v>
      </c>
      <c r="F2274" s="273" t="s">
        <v>62</v>
      </c>
      <c r="G2274" s="144">
        <f>VLOOKUP(E2274,subcategory!A:B,2,0)</f>
        <v>14</v>
      </c>
      <c r="H2274" s="273" t="s">
        <v>20</v>
      </c>
      <c r="I2274" s="213" t="e">
        <f>VLOOKUP(H2274,gender!A:B,2,0)</f>
        <v>#N/A</v>
      </c>
      <c r="J2274" s="273">
        <v>1620</v>
      </c>
      <c r="K2274" s="273">
        <v>1620</v>
      </c>
      <c r="L2274" s="273">
        <v>1</v>
      </c>
      <c r="M2274" s="273" t="s">
        <v>2262</v>
      </c>
      <c r="N2274" s="144">
        <f>VLOOKUP(M2274,brand!A:B,2,0)</f>
        <v>823</v>
      </c>
      <c r="O2274" s="144"/>
      <c r="P2274" s="144" t="e">
        <f>VLOOKUP(O2274,country!A:B,2,0)</f>
        <v>#N/A</v>
      </c>
      <c r="Q2274" s="273" t="s">
        <v>3915</v>
      </c>
      <c r="R2274" s="144" t="str">
        <f t="shared" si="91"/>
        <v>100% Պոլիէստեր</v>
      </c>
      <c r="S2274" s="144" t="s">
        <v>7446</v>
      </c>
      <c r="T2274" s="144" t="e">
        <f>VLOOKUP(R2274,material!A:B,2,0)</f>
        <v>#N/A</v>
      </c>
      <c r="U2274" s="141" t="s">
        <v>7644</v>
      </c>
      <c r="V2274" s="141"/>
      <c r="W2274" s="273" t="s">
        <v>825</v>
      </c>
      <c r="X2274" s="141">
        <f>VLOOKUP(W2274,SIZE!A:B,2,0)</f>
        <v>119</v>
      </c>
      <c r="Y2274" s="141">
        <v>0</v>
      </c>
      <c r="Z2274" s="141" t="s">
        <v>2042</v>
      </c>
      <c r="AA2274" s="141" t="e">
        <f>VLOOKUP(Z2274,COLOR!A:B,2,0)</f>
        <v>#N/A</v>
      </c>
      <c r="AB2274" s="130"/>
      <c r="AC2274" s="130"/>
      <c r="AD2274" s="130"/>
      <c r="AE2274" s="130"/>
      <c r="AF2274" s="130"/>
      <c r="AG2274" s="130"/>
      <c r="AH2274" s="130"/>
      <c r="AI2274" s="130"/>
      <c r="AJ2274" s="130"/>
      <c r="AK2274" s="130"/>
      <c r="AL2274" s="130"/>
      <c r="AM2274" s="130"/>
    </row>
    <row r="2275" spans="1:39" ht="20.25" customHeight="1">
      <c r="A2275" s="132">
        <v>2274</v>
      </c>
      <c r="B2275" s="19" t="s">
        <v>6728</v>
      </c>
      <c r="C2275" s="252">
        <v>62024000010</v>
      </c>
      <c r="D2275" s="261" t="s">
        <v>7004</v>
      </c>
      <c r="E2275" s="143" t="str">
        <f t="shared" si="90"/>
        <v>Բաճկոն</v>
      </c>
      <c r="F2275" s="273" t="s">
        <v>62</v>
      </c>
      <c r="G2275" s="144">
        <f>VLOOKUP(E2275,subcategory!A:B,2,0)</f>
        <v>14</v>
      </c>
      <c r="H2275" s="273" t="s">
        <v>20</v>
      </c>
      <c r="I2275" s="213" t="e">
        <f>VLOOKUP(H2275,gender!A:B,2,0)</f>
        <v>#N/A</v>
      </c>
      <c r="J2275" s="273">
        <v>1760</v>
      </c>
      <c r="K2275" s="273">
        <v>1760</v>
      </c>
      <c r="L2275" s="273">
        <v>1</v>
      </c>
      <c r="M2275" s="273" t="s">
        <v>2262</v>
      </c>
      <c r="N2275" s="144">
        <f>VLOOKUP(M2275,brand!A:B,2,0)</f>
        <v>823</v>
      </c>
      <c r="O2275" s="144"/>
      <c r="P2275" s="144" t="e">
        <f>VLOOKUP(O2275,country!A:B,2,0)</f>
        <v>#N/A</v>
      </c>
      <c r="Q2275" s="273" t="s">
        <v>7193</v>
      </c>
      <c r="R2275" s="144" t="str">
        <f t="shared" si="91"/>
        <v>100% Պոլիէստեր</v>
      </c>
      <c r="S2275" s="144" t="s">
        <v>7446</v>
      </c>
      <c r="T2275" s="144" t="e">
        <f>VLOOKUP(R2275,material!A:B,2,0)</f>
        <v>#N/A</v>
      </c>
      <c r="U2275" s="141" t="s">
        <v>7644</v>
      </c>
      <c r="V2275" s="141"/>
      <c r="W2275" s="273" t="s">
        <v>825</v>
      </c>
      <c r="X2275" s="141">
        <f>VLOOKUP(W2275,SIZE!A:B,2,0)</f>
        <v>119</v>
      </c>
      <c r="Y2275" s="141">
        <v>0</v>
      </c>
      <c r="Z2275" s="141" t="s">
        <v>2042</v>
      </c>
      <c r="AA2275" s="141" t="e">
        <f>VLOOKUP(Z2275,COLOR!A:B,2,0)</f>
        <v>#N/A</v>
      </c>
      <c r="AB2275" s="130"/>
      <c r="AC2275" s="130"/>
      <c r="AD2275" s="130"/>
      <c r="AE2275" s="130"/>
      <c r="AF2275" s="130"/>
      <c r="AG2275" s="130"/>
      <c r="AH2275" s="130"/>
      <c r="AI2275" s="130"/>
      <c r="AJ2275" s="130"/>
      <c r="AK2275" s="130"/>
      <c r="AL2275" s="130"/>
      <c r="AM2275" s="130"/>
    </row>
    <row r="2276" spans="1:39" ht="20.25" customHeight="1">
      <c r="A2276" s="132">
        <v>2275</v>
      </c>
      <c r="B2276" s="19" t="s">
        <v>6729</v>
      </c>
      <c r="C2276" s="252">
        <v>62024000010</v>
      </c>
      <c r="D2276" s="261" t="s">
        <v>7004</v>
      </c>
      <c r="E2276" s="143" t="str">
        <f t="shared" si="90"/>
        <v>Բաճկոն</v>
      </c>
      <c r="F2276" s="273" t="s">
        <v>62</v>
      </c>
      <c r="G2276" s="144">
        <f>VLOOKUP(E2276,subcategory!A:B,2,0)</f>
        <v>14</v>
      </c>
      <c r="H2276" s="273" t="s">
        <v>20</v>
      </c>
      <c r="I2276" s="213" t="e">
        <f>VLOOKUP(H2276,gender!A:B,2,0)</f>
        <v>#N/A</v>
      </c>
      <c r="J2276" s="273">
        <v>1280</v>
      </c>
      <c r="K2276" s="273">
        <v>1280</v>
      </c>
      <c r="L2276" s="273">
        <v>1</v>
      </c>
      <c r="M2276" s="273" t="s">
        <v>2262</v>
      </c>
      <c r="N2276" s="144">
        <f>VLOOKUP(M2276,brand!A:B,2,0)</f>
        <v>823</v>
      </c>
      <c r="O2276" s="144"/>
      <c r="P2276" s="144" t="e">
        <f>VLOOKUP(O2276,country!A:B,2,0)</f>
        <v>#N/A</v>
      </c>
      <c r="Q2276" s="273" t="s">
        <v>7193</v>
      </c>
      <c r="R2276" s="144" t="str">
        <f t="shared" si="91"/>
        <v>100% Պոլիէստեր</v>
      </c>
      <c r="S2276" s="144" t="s">
        <v>7446</v>
      </c>
      <c r="T2276" s="144" t="e">
        <f>VLOOKUP(R2276,material!A:B,2,0)</f>
        <v>#N/A</v>
      </c>
      <c r="U2276" s="141" t="s">
        <v>7644</v>
      </c>
      <c r="V2276" s="141"/>
      <c r="W2276" s="273" t="s">
        <v>828</v>
      </c>
      <c r="X2276" s="141">
        <f>VLOOKUP(W2276,SIZE!A:B,2,0)</f>
        <v>124</v>
      </c>
      <c r="Y2276" s="141">
        <v>0</v>
      </c>
      <c r="Z2276" s="141" t="s">
        <v>2042</v>
      </c>
      <c r="AA2276" s="141" t="e">
        <f>VLOOKUP(Z2276,COLOR!A:B,2,0)</f>
        <v>#N/A</v>
      </c>
      <c r="AB2276" s="130"/>
      <c r="AC2276" s="130"/>
      <c r="AD2276" s="130"/>
      <c r="AE2276" s="130"/>
      <c r="AF2276" s="130"/>
      <c r="AG2276" s="130"/>
      <c r="AH2276" s="130"/>
      <c r="AI2276" s="130"/>
      <c r="AJ2276" s="130"/>
      <c r="AK2276" s="130"/>
      <c r="AL2276" s="130"/>
      <c r="AM2276" s="130"/>
    </row>
    <row r="2277" spans="1:39" ht="20.25" customHeight="1">
      <c r="A2277" s="132">
        <v>2276</v>
      </c>
      <c r="B2277" s="19" t="s">
        <v>6730</v>
      </c>
      <c r="C2277" s="252">
        <v>62024000090</v>
      </c>
      <c r="D2277" s="260" t="s">
        <v>6809</v>
      </c>
      <c r="E2277" s="143" t="str">
        <f t="shared" si="90"/>
        <v>Բաճկոն</v>
      </c>
      <c r="F2277" s="273" t="s">
        <v>62</v>
      </c>
      <c r="G2277" s="144">
        <f>VLOOKUP(E2277,subcategory!A:B,2,0)</f>
        <v>14</v>
      </c>
      <c r="H2277" s="273" t="s">
        <v>20</v>
      </c>
      <c r="I2277" s="213" t="e">
        <f>VLOOKUP(H2277,gender!A:B,2,0)</f>
        <v>#N/A</v>
      </c>
      <c r="J2277" s="273">
        <v>988</v>
      </c>
      <c r="K2277" s="273">
        <v>988</v>
      </c>
      <c r="L2277" s="273">
        <v>1</v>
      </c>
      <c r="M2277" s="273" t="s">
        <v>2262</v>
      </c>
      <c r="N2277" s="144">
        <f>VLOOKUP(M2277,brand!A:B,2,0)</f>
        <v>823</v>
      </c>
      <c r="O2277" s="144"/>
      <c r="P2277" s="144" t="e">
        <f>VLOOKUP(O2277,country!A:B,2,0)</f>
        <v>#N/A</v>
      </c>
      <c r="Q2277" s="273" t="s">
        <v>3915</v>
      </c>
      <c r="R2277" s="144" t="str">
        <f t="shared" si="91"/>
        <v>100% Պոլիէստեր</v>
      </c>
      <c r="S2277" s="144" t="s">
        <v>7446</v>
      </c>
      <c r="T2277" s="144" t="e">
        <f>VLOOKUP(R2277,material!A:B,2,0)</f>
        <v>#N/A</v>
      </c>
      <c r="U2277" s="141" t="s">
        <v>7644</v>
      </c>
      <c r="V2277" s="141"/>
      <c r="W2277" s="273" t="s">
        <v>810</v>
      </c>
      <c r="X2277" s="141">
        <f>VLOOKUP(W2277,SIZE!A:B,2,0)</f>
        <v>122</v>
      </c>
      <c r="Y2277" s="141">
        <v>0</v>
      </c>
      <c r="Z2277" s="141" t="s">
        <v>1033</v>
      </c>
      <c r="AA2277" s="141">
        <f>VLOOKUP(Z2277,COLOR!A:B,2,0)</f>
        <v>20</v>
      </c>
      <c r="AB2277" s="130"/>
      <c r="AC2277" s="130"/>
      <c r="AD2277" s="130"/>
      <c r="AE2277" s="130"/>
      <c r="AF2277" s="130"/>
      <c r="AG2277" s="130"/>
      <c r="AH2277" s="130"/>
      <c r="AI2277" s="130"/>
      <c r="AJ2277" s="130"/>
      <c r="AK2277" s="130"/>
      <c r="AL2277" s="130"/>
      <c r="AM2277" s="130"/>
    </row>
    <row r="2278" spans="1:39" ht="20.25" customHeight="1">
      <c r="A2278" s="132">
        <v>2277</v>
      </c>
      <c r="B2278" s="19" t="s">
        <v>6731</v>
      </c>
      <c r="C2278" s="252">
        <v>62024000010</v>
      </c>
      <c r="D2278" s="261" t="s">
        <v>7004</v>
      </c>
      <c r="E2278" s="143" t="str">
        <f t="shared" si="90"/>
        <v>Բաճկոն</v>
      </c>
      <c r="F2278" s="273" t="s">
        <v>62</v>
      </c>
      <c r="G2278" s="144">
        <f>VLOOKUP(E2278,subcategory!A:B,2,0)</f>
        <v>14</v>
      </c>
      <c r="H2278" s="273" t="s">
        <v>20</v>
      </c>
      <c r="I2278" s="213" t="e">
        <f>VLOOKUP(H2278,gender!A:B,2,0)</f>
        <v>#N/A</v>
      </c>
      <c r="J2278" s="273">
        <v>1480</v>
      </c>
      <c r="K2278" s="273">
        <v>1480</v>
      </c>
      <c r="L2278" s="273">
        <v>1</v>
      </c>
      <c r="M2278" s="273" t="s">
        <v>2262</v>
      </c>
      <c r="N2278" s="144">
        <f>VLOOKUP(M2278,brand!A:B,2,0)</f>
        <v>823</v>
      </c>
      <c r="O2278" s="144"/>
      <c r="P2278" s="144" t="e">
        <f>VLOOKUP(O2278,country!A:B,2,0)</f>
        <v>#N/A</v>
      </c>
      <c r="Q2278" s="273" t="s">
        <v>3915</v>
      </c>
      <c r="R2278" s="144" t="str">
        <f t="shared" si="91"/>
        <v>100% Պոլիէստեր</v>
      </c>
      <c r="S2278" s="144" t="s">
        <v>7446</v>
      </c>
      <c r="T2278" s="144" t="e">
        <f>VLOOKUP(R2278,material!A:B,2,0)</f>
        <v>#N/A</v>
      </c>
      <c r="U2278" s="141" t="s">
        <v>7644</v>
      </c>
      <c r="V2278" s="141"/>
      <c r="W2278" s="273" t="s">
        <v>825</v>
      </c>
      <c r="X2278" s="141">
        <f>VLOOKUP(W2278,SIZE!A:B,2,0)</f>
        <v>119</v>
      </c>
      <c r="Y2278" s="141">
        <v>0</v>
      </c>
      <c r="Z2278" s="141" t="s">
        <v>2042</v>
      </c>
      <c r="AA2278" s="141" t="e">
        <f>VLOOKUP(Z2278,COLOR!A:B,2,0)</f>
        <v>#N/A</v>
      </c>
      <c r="AB2278" s="130"/>
      <c r="AC2278" s="130"/>
      <c r="AD2278" s="130"/>
      <c r="AE2278" s="130"/>
      <c r="AF2278" s="130"/>
      <c r="AG2278" s="130"/>
      <c r="AH2278" s="130"/>
      <c r="AI2278" s="130"/>
      <c r="AJ2278" s="130"/>
      <c r="AK2278" s="130"/>
      <c r="AL2278" s="130"/>
      <c r="AM2278" s="130"/>
    </row>
    <row r="2279" spans="1:39" ht="20.25" customHeight="1">
      <c r="A2279" s="132">
        <v>2278</v>
      </c>
      <c r="B2279" s="19" t="s">
        <v>6732</v>
      </c>
      <c r="C2279" s="252">
        <v>62024000090</v>
      </c>
      <c r="D2279" s="260" t="s">
        <v>6809</v>
      </c>
      <c r="E2279" s="143" t="str">
        <f t="shared" si="90"/>
        <v>Բաճկոն</v>
      </c>
      <c r="F2279" s="273" t="s">
        <v>62</v>
      </c>
      <c r="G2279" s="144">
        <f>VLOOKUP(E2279,subcategory!A:B,2,0)</f>
        <v>14</v>
      </c>
      <c r="H2279" s="273" t="s">
        <v>55</v>
      </c>
      <c r="I2279" s="213" t="e">
        <f>VLOOKUP(H2279,gender!A:B,2,0)</f>
        <v>#N/A</v>
      </c>
      <c r="J2279" s="273">
        <v>400</v>
      </c>
      <c r="K2279" s="273">
        <v>400</v>
      </c>
      <c r="L2279" s="273">
        <v>1</v>
      </c>
      <c r="M2279" s="273" t="s">
        <v>2262</v>
      </c>
      <c r="N2279" s="144">
        <f>VLOOKUP(M2279,brand!A:B,2,0)</f>
        <v>823</v>
      </c>
      <c r="O2279" s="144"/>
      <c r="P2279" s="144" t="e">
        <f>VLOOKUP(O2279,country!A:B,2,0)</f>
        <v>#N/A</v>
      </c>
      <c r="Q2279" s="273" t="s">
        <v>7193</v>
      </c>
      <c r="R2279" s="144" t="str">
        <f t="shared" si="91"/>
        <v>100% Նիլոն</v>
      </c>
      <c r="S2279" s="144" t="s">
        <v>7343</v>
      </c>
      <c r="T2279" s="144" t="e">
        <f>VLOOKUP(R2279,material!A:B,2,0)</f>
        <v>#N/A</v>
      </c>
      <c r="U2279" s="141" t="s">
        <v>7644</v>
      </c>
      <c r="V2279" s="141"/>
      <c r="W2279" s="273" t="s">
        <v>4391</v>
      </c>
      <c r="X2279" s="141">
        <f>VLOOKUP(W2279,SIZE!A:B,2,0)</f>
        <v>472</v>
      </c>
      <c r="Y2279" s="141">
        <v>0</v>
      </c>
      <c r="Z2279" s="141" t="s">
        <v>1061</v>
      </c>
      <c r="AA2279" s="141">
        <f>VLOOKUP(Z2279,COLOR!A:B,2,0)</f>
        <v>4</v>
      </c>
      <c r="AB2279" s="130"/>
      <c r="AC2279" s="130"/>
      <c r="AD2279" s="130"/>
      <c r="AE2279" s="130"/>
      <c r="AF2279" s="130"/>
      <c r="AG2279" s="130"/>
      <c r="AH2279" s="130"/>
      <c r="AI2279" s="130"/>
      <c r="AJ2279" s="130"/>
      <c r="AK2279" s="130"/>
      <c r="AL2279" s="130"/>
      <c r="AM2279" s="130"/>
    </row>
    <row r="2280" spans="1:39" ht="20.25" customHeight="1">
      <c r="A2280" s="132">
        <v>2279</v>
      </c>
      <c r="B2280" s="19" t="s">
        <v>6733</v>
      </c>
      <c r="C2280" s="250">
        <v>61103099000</v>
      </c>
      <c r="D2280" s="261" t="s">
        <v>2338</v>
      </c>
      <c r="E2280" s="143" t="str">
        <f t="shared" si="90"/>
        <v>Սվիտրեր</v>
      </c>
      <c r="F2280" s="16" t="s">
        <v>459</v>
      </c>
      <c r="G2280" s="144">
        <f>VLOOKUP(E2280,subcategory!A:B,2,0)</f>
        <v>88</v>
      </c>
      <c r="H2280" s="273" t="s">
        <v>20</v>
      </c>
      <c r="I2280" s="213" t="e">
        <f>VLOOKUP(H2280,gender!A:B,2,0)</f>
        <v>#N/A</v>
      </c>
      <c r="J2280" s="273">
        <v>234</v>
      </c>
      <c r="K2280" s="273">
        <v>234</v>
      </c>
      <c r="L2280" s="273">
        <v>1</v>
      </c>
      <c r="M2280" s="273" t="s">
        <v>2262</v>
      </c>
      <c r="N2280" s="144">
        <f>VLOOKUP(M2280,brand!A:B,2,0)</f>
        <v>823</v>
      </c>
      <c r="O2280" s="144"/>
      <c r="P2280" s="144" t="e">
        <f>VLOOKUP(O2280,country!A:B,2,0)</f>
        <v>#N/A</v>
      </c>
      <c r="Q2280" s="273" t="s">
        <v>436</v>
      </c>
      <c r="R2280" s="144" t="str">
        <f t="shared" si="91"/>
        <v>100% Ակրիլ</v>
      </c>
      <c r="S2280" s="144" t="s">
        <v>7204</v>
      </c>
      <c r="T2280" s="144" t="e">
        <f>VLOOKUP(R2280,material!A:B,2,0)</f>
        <v>#N/A</v>
      </c>
      <c r="U2280" s="141" t="s">
        <v>7644</v>
      </c>
      <c r="V2280" s="141"/>
      <c r="W2280" s="273" t="s">
        <v>821</v>
      </c>
      <c r="X2280" s="141">
        <f>VLOOKUP(W2280,SIZE!A:B,2,0)</f>
        <v>3</v>
      </c>
      <c r="Y2280" s="141">
        <v>0</v>
      </c>
      <c r="Z2280" s="141" t="s">
        <v>2042</v>
      </c>
      <c r="AA2280" s="141" t="e">
        <f>VLOOKUP(Z2280,COLOR!A:B,2,0)</f>
        <v>#N/A</v>
      </c>
      <c r="AB2280" s="130"/>
      <c r="AC2280" s="130"/>
      <c r="AD2280" s="130"/>
      <c r="AE2280" s="130"/>
      <c r="AF2280" s="130"/>
      <c r="AG2280" s="130"/>
      <c r="AH2280" s="130"/>
      <c r="AI2280" s="130"/>
      <c r="AJ2280" s="130"/>
      <c r="AK2280" s="130"/>
      <c r="AL2280" s="130"/>
      <c r="AM2280" s="130"/>
    </row>
    <row r="2281" spans="1:39" ht="20.25" customHeight="1">
      <c r="A2281" s="132">
        <v>2280</v>
      </c>
      <c r="B2281" s="19" t="s">
        <v>6734</v>
      </c>
      <c r="C2281" s="252">
        <v>62014000000</v>
      </c>
      <c r="D2281" s="261" t="s">
        <v>6938</v>
      </c>
      <c r="E2281" s="143" t="str">
        <f t="shared" si="90"/>
        <v>Բաճկոն</v>
      </c>
      <c r="F2281" s="273" t="s">
        <v>62</v>
      </c>
      <c r="G2281" s="144">
        <f>VLOOKUP(E2281,subcategory!A:B,2,0)</f>
        <v>14</v>
      </c>
      <c r="H2281" s="273" t="s">
        <v>10</v>
      </c>
      <c r="I2281" s="213" t="e">
        <f>VLOOKUP(H2281,gender!A:B,2,0)</f>
        <v>#N/A</v>
      </c>
      <c r="J2281" s="273">
        <v>1194</v>
      </c>
      <c r="K2281" s="273">
        <v>1194</v>
      </c>
      <c r="L2281" s="273">
        <v>1</v>
      </c>
      <c r="M2281" s="273" t="s">
        <v>2262</v>
      </c>
      <c r="N2281" s="144">
        <f>VLOOKUP(M2281,brand!A:B,2,0)</f>
        <v>823</v>
      </c>
      <c r="O2281" s="144"/>
      <c r="P2281" s="144" t="e">
        <f>VLOOKUP(O2281,country!A:B,2,0)</f>
        <v>#N/A</v>
      </c>
      <c r="Q2281" s="273" t="s">
        <v>3915</v>
      </c>
      <c r="R2281" s="144" t="str">
        <f t="shared" si="91"/>
        <v>100% Պոլիէստեր</v>
      </c>
      <c r="S2281" s="144" t="s">
        <v>7446</v>
      </c>
      <c r="T2281" s="144" t="e">
        <f>VLOOKUP(R2281,material!A:B,2,0)</f>
        <v>#N/A</v>
      </c>
      <c r="U2281" s="141" t="s">
        <v>7644</v>
      </c>
      <c r="V2281" s="141"/>
      <c r="W2281" s="273" t="s">
        <v>948</v>
      </c>
      <c r="X2281" s="141">
        <f>VLOOKUP(W2281,SIZE!A:B,2,0)</f>
        <v>327</v>
      </c>
      <c r="Y2281" s="141">
        <v>0</v>
      </c>
      <c r="Z2281" s="141" t="s">
        <v>1033</v>
      </c>
      <c r="AA2281" s="141">
        <f>VLOOKUP(Z2281,COLOR!A:B,2,0)</f>
        <v>20</v>
      </c>
      <c r="AB2281" s="130"/>
      <c r="AC2281" s="130"/>
      <c r="AD2281" s="130"/>
      <c r="AE2281" s="130"/>
      <c r="AF2281" s="130"/>
      <c r="AG2281" s="130"/>
      <c r="AH2281" s="130"/>
      <c r="AI2281" s="130"/>
      <c r="AJ2281" s="130"/>
      <c r="AK2281" s="130"/>
      <c r="AL2281" s="130"/>
      <c r="AM2281" s="130"/>
    </row>
    <row r="2282" spans="1:39" ht="20.25" customHeight="1">
      <c r="A2282" s="132">
        <v>2281</v>
      </c>
      <c r="B2282" s="19" t="s">
        <v>6735</v>
      </c>
      <c r="C2282" s="250">
        <v>62024000090</v>
      </c>
      <c r="D2282" s="261" t="s">
        <v>7010</v>
      </c>
      <c r="E2282" s="143" t="str">
        <f t="shared" si="90"/>
        <v>Թրենչ</v>
      </c>
      <c r="F2282" s="273" t="s">
        <v>7134</v>
      </c>
      <c r="G2282" s="144">
        <f>VLOOKUP(E2282,subcategory!A:B,2,0)</f>
        <v>405</v>
      </c>
      <c r="H2282" s="273" t="s">
        <v>20</v>
      </c>
      <c r="I2282" s="213" t="e">
        <f>VLOOKUP(H2282,gender!A:B,2,0)</f>
        <v>#N/A</v>
      </c>
      <c r="J2282" s="273">
        <v>466</v>
      </c>
      <c r="K2282" s="273">
        <v>466</v>
      </c>
      <c r="L2282" s="273">
        <v>1</v>
      </c>
      <c r="M2282" s="273" t="s">
        <v>2262</v>
      </c>
      <c r="N2282" s="144">
        <f>VLOOKUP(M2282,brand!A:B,2,0)</f>
        <v>823</v>
      </c>
      <c r="O2282" s="144"/>
      <c r="P2282" s="144" t="e">
        <f>VLOOKUP(O2282,country!A:B,2,0)</f>
        <v>#N/A</v>
      </c>
      <c r="Q2282" s="273" t="s">
        <v>7193</v>
      </c>
      <c r="R2282" s="144" t="str">
        <f t="shared" si="91"/>
        <v>100% Պոլիէստեր</v>
      </c>
      <c r="S2282" s="144" t="s">
        <v>7446</v>
      </c>
      <c r="T2282" s="144" t="e">
        <f>VLOOKUP(R2282,material!A:B,2,0)</f>
        <v>#N/A</v>
      </c>
      <c r="U2282" s="141" t="s">
        <v>7644</v>
      </c>
      <c r="V2282" s="141"/>
      <c r="W2282" s="273" t="s">
        <v>858</v>
      </c>
      <c r="X2282" s="141">
        <f>VLOOKUP(W2282,SIZE!A:B,2,0)</f>
        <v>1</v>
      </c>
      <c r="Y2282" s="141">
        <v>0</v>
      </c>
      <c r="Z2282" s="141" t="s">
        <v>2042</v>
      </c>
      <c r="AA2282" s="141" t="e">
        <f>VLOOKUP(Z2282,COLOR!A:B,2,0)</f>
        <v>#N/A</v>
      </c>
      <c r="AB2282" s="130"/>
      <c r="AC2282" s="130"/>
      <c r="AD2282" s="130"/>
      <c r="AE2282" s="130"/>
      <c r="AF2282" s="130"/>
      <c r="AG2282" s="130"/>
      <c r="AH2282" s="130"/>
      <c r="AI2282" s="130"/>
      <c r="AJ2282" s="130"/>
      <c r="AK2282" s="130"/>
      <c r="AL2282" s="130"/>
      <c r="AM2282" s="130"/>
    </row>
    <row r="2283" spans="1:39" ht="20.25" customHeight="1">
      <c r="A2283" s="132">
        <v>2282</v>
      </c>
      <c r="B2283" s="19" t="s">
        <v>6736</v>
      </c>
      <c r="C2283" s="252">
        <v>62024000010</v>
      </c>
      <c r="D2283" s="261" t="s">
        <v>7004</v>
      </c>
      <c r="E2283" s="143" t="str">
        <f t="shared" si="90"/>
        <v>Բաճկոն</v>
      </c>
      <c r="F2283" s="273" t="s">
        <v>62</v>
      </c>
      <c r="G2283" s="144">
        <f>VLOOKUP(E2283,subcategory!A:B,2,0)</f>
        <v>14</v>
      </c>
      <c r="H2283" s="273" t="s">
        <v>20</v>
      </c>
      <c r="I2283" s="213" t="e">
        <f>VLOOKUP(H2283,gender!A:B,2,0)</f>
        <v>#N/A</v>
      </c>
      <c r="J2283" s="273">
        <v>1122</v>
      </c>
      <c r="K2283" s="273">
        <v>1122</v>
      </c>
      <c r="L2283" s="273">
        <v>1</v>
      </c>
      <c r="M2283" s="273" t="s">
        <v>2262</v>
      </c>
      <c r="N2283" s="144">
        <f>VLOOKUP(M2283,brand!A:B,2,0)</f>
        <v>823</v>
      </c>
      <c r="O2283" s="144"/>
      <c r="P2283" s="144" t="e">
        <f>VLOOKUP(O2283,country!A:B,2,0)</f>
        <v>#N/A</v>
      </c>
      <c r="Q2283" s="273" t="s">
        <v>3915</v>
      </c>
      <c r="R2283" s="144" t="str">
        <f t="shared" si="91"/>
        <v>100% Պոլիուրեթան</v>
      </c>
      <c r="S2283" s="144" t="s">
        <v>7346</v>
      </c>
      <c r="T2283" s="144" t="e">
        <f>VLOOKUP(R2283,material!A:B,2,0)</f>
        <v>#N/A</v>
      </c>
      <c r="U2283" s="141" t="s">
        <v>7644</v>
      </c>
      <c r="V2283" s="141"/>
      <c r="W2283" s="273" t="s">
        <v>828</v>
      </c>
      <c r="X2283" s="141">
        <f>VLOOKUP(W2283,SIZE!A:B,2,0)</f>
        <v>124</v>
      </c>
      <c r="Y2283" s="141">
        <v>0</v>
      </c>
      <c r="Z2283" s="141" t="s">
        <v>2042</v>
      </c>
      <c r="AA2283" s="141" t="e">
        <f>VLOOKUP(Z2283,COLOR!A:B,2,0)</f>
        <v>#N/A</v>
      </c>
      <c r="AB2283" s="130"/>
      <c r="AC2283" s="130"/>
      <c r="AD2283" s="130"/>
      <c r="AE2283" s="130"/>
      <c r="AF2283" s="130"/>
      <c r="AG2283" s="130"/>
      <c r="AH2283" s="130"/>
      <c r="AI2283" s="130"/>
      <c r="AJ2283" s="130"/>
      <c r="AK2283" s="130"/>
      <c r="AL2283" s="130"/>
      <c r="AM2283" s="130"/>
    </row>
    <row r="2284" spans="1:39" ht="20.25" customHeight="1">
      <c r="A2284" s="132">
        <v>2283</v>
      </c>
      <c r="B2284" s="19" t="s">
        <v>6737</v>
      </c>
      <c r="C2284" s="252">
        <v>62024000090</v>
      </c>
      <c r="D2284" s="260" t="s">
        <v>6809</v>
      </c>
      <c r="E2284" s="143" t="str">
        <f t="shared" si="90"/>
        <v>Բաճկոն</v>
      </c>
      <c r="F2284" s="273" t="s">
        <v>62</v>
      </c>
      <c r="G2284" s="144">
        <f>VLOOKUP(E2284,subcategory!A:B,2,0)</f>
        <v>14</v>
      </c>
      <c r="H2284" s="273" t="s">
        <v>20</v>
      </c>
      <c r="I2284" s="213" t="e">
        <f>VLOOKUP(H2284,gender!A:B,2,0)</f>
        <v>#N/A</v>
      </c>
      <c r="J2284" s="273">
        <v>568</v>
      </c>
      <c r="K2284" s="273">
        <v>568</v>
      </c>
      <c r="L2284" s="273">
        <v>1</v>
      </c>
      <c r="M2284" s="273" t="s">
        <v>2262</v>
      </c>
      <c r="N2284" s="144">
        <f>VLOOKUP(M2284,brand!A:B,2,0)</f>
        <v>823</v>
      </c>
      <c r="O2284" s="144"/>
      <c r="P2284" s="144" t="e">
        <f>VLOOKUP(O2284,country!A:B,2,0)</f>
        <v>#N/A</v>
      </c>
      <c r="Q2284" s="273" t="s">
        <v>7193</v>
      </c>
      <c r="R2284" s="144" t="str">
        <f t="shared" si="91"/>
        <v>100% Պոլիամիդ</v>
      </c>
      <c r="S2284" s="144" t="s">
        <v>7375</v>
      </c>
      <c r="T2284" s="144" t="e">
        <f>VLOOKUP(R2284,material!A:B,2,0)</f>
        <v>#N/A</v>
      </c>
      <c r="U2284" s="141" t="s">
        <v>7644</v>
      </c>
      <c r="V2284" s="141"/>
      <c r="W2284" s="273" t="s">
        <v>828</v>
      </c>
      <c r="X2284" s="141">
        <f>VLOOKUP(W2284,SIZE!A:B,2,0)</f>
        <v>124</v>
      </c>
      <c r="Y2284" s="141">
        <v>0</v>
      </c>
      <c r="Z2284" s="141" t="s">
        <v>2042</v>
      </c>
      <c r="AA2284" s="141" t="e">
        <f>VLOOKUP(Z2284,COLOR!A:B,2,0)</f>
        <v>#N/A</v>
      </c>
      <c r="AB2284" s="130"/>
      <c r="AC2284" s="130"/>
      <c r="AD2284" s="130"/>
      <c r="AE2284" s="130"/>
      <c r="AF2284" s="130"/>
      <c r="AG2284" s="130"/>
      <c r="AH2284" s="130"/>
      <c r="AI2284" s="130"/>
      <c r="AJ2284" s="130"/>
      <c r="AK2284" s="130"/>
      <c r="AL2284" s="130"/>
      <c r="AM2284" s="130"/>
    </row>
    <row r="2285" spans="1:39" ht="20.25" customHeight="1">
      <c r="A2285" s="132">
        <v>2284</v>
      </c>
      <c r="B2285" s="19" t="s">
        <v>6738</v>
      </c>
      <c r="C2285" s="250">
        <v>62024000010</v>
      </c>
      <c r="D2285" s="261" t="s">
        <v>7015</v>
      </c>
      <c r="E2285" s="143" t="str">
        <f t="shared" si="90"/>
        <v>Թրենչ</v>
      </c>
      <c r="F2285" s="273" t="s">
        <v>7134</v>
      </c>
      <c r="G2285" s="144">
        <f>VLOOKUP(E2285,subcategory!A:B,2,0)</f>
        <v>405</v>
      </c>
      <c r="H2285" s="273" t="s">
        <v>20</v>
      </c>
      <c r="I2285" s="213" t="e">
        <f>VLOOKUP(H2285,gender!A:B,2,0)</f>
        <v>#N/A</v>
      </c>
      <c r="J2285" s="273">
        <v>1132</v>
      </c>
      <c r="K2285" s="273">
        <v>1132</v>
      </c>
      <c r="L2285" s="273">
        <v>1</v>
      </c>
      <c r="M2285" s="273" t="s">
        <v>2262</v>
      </c>
      <c r="N2285" s="144">
        <f>VLOOKUP(M2285,brand!A:B,2,0)</f>
        <v>823</v>
      </c>
      <c r="O2285" s="144"/>
      <c r="P2285" s="144" t="e">
        <f>VLOOKUP(O2285,country!A:B,2,0)</f>
        <v>#N/A</v>
      </c>
      <c r="Q2285" s="273" t="s">
        <v>3915</v>
      </c>
      <c r="R2285" s="144" t="str">
        <f t="shared" si="91"/>
        <v>100% Պոլիէստեր</v>
      </c>
      <c r="S2285" s="144" t="s">
        <v>7446</v>
      </c>
      <c r="T2285" s="144" t="e">
        <f>VLOOKUP(R2285,material!A:B,2,0)</f>
        <v>#N/A</v>
      </c>
      <c r="U2285" s="141" t="s">
        <v>7644</v>
      </c>
      <c r="V2285" s="141"/>
      <c r="W2285" s="273" t="s">
        <v>821</v>
      </c>
      <c r="X2285" s="141">
        <f>VLOOKUP(W2285,SIZE!A:B,2,0)</f>
        <v>3</v>
      </c>
      <c r="Y2285" s="141">
        <v>0</v>
      </c>
      <c r="Z2285" s="141" t="s">
        <v>1033</v>
      </c>
      <c r="AA2285" s="141">
        <f>VLOOKUP(Z2285,COLOR!A:B,2,0)</f>
        <v>20</v>
      </c>
      <c r="AB2285" s="130"/>
      <c r="AC2285" s="130"/>
      <c r="AD2285" s="130"/>
      <c r="AE2285" s="130"/>
      <c r="AF2285" s="130"/>
      <c r="AG2285" s="130"/>
      <c r="AH2285" s="130"/>
      <c r="AI2285" s="130"/>
      <c r="AJ2285" s="130"/>
      <c r="AK2285" s="130"/>
      <c r="AL2285" s="130"/>
      <c r="AM2285" s="130"/>
    </row>
    <row r="2286" spans="1:39" ht="20.25" customHeight="1">
      <c r="A2286" s="132">
        <v>2285</v>
      </c>
      <c r="B2286" s="19" t="s">
        <v>6739</v>
      </c>
      <c r="C2286" s="250">
        <v>62024000010</v>
      </c>
      <c r="D2286" s="261" t="s">
        <v>7015</v>
      </c>
      <c r="E2286" s="143" t="str">
        <f t="shared" si="90"/>
        <v>Թրենչ</v>
      </c>
      <c r="F2286" s="273" t="s">
        <v>7134</v>
      </c>
      <c r="G2286" s="144">
        <f>VLOOKUP(E2286,subcategory!A:B,2,0)</f>
        <v>405</v>
      </c>
      <c r="H2286" s="273" t="s">
        <v>20</v>
      </c>
      <c r="I2286" s="213" t="e">
        <f>VLOOKUP(H2286,gender!A:B,2,0)</f>
        <v>#N/A</v>
      </c>
      <c r="J2286" s="273">
        <v>1182</v>
      </c>
      <c r="K2286" s="273">
        <v>1182</v>
      </c>
      <c r="L2286" s="273">
        <v>1</v>
      </c>
      <c r="M2286" s="273" t="s">
        <v>2262</v>
      </c>
      <c r="N2286" s="144">
        <f>VLOOKUP(M2286,brand!A:B,2,0)</f>
        <v>823</v>
      </c>
      <c r="O2286" s="144"/>
      <c r="P2286" s="144" t="e">
        <f>VLOOKUP(O2286,country!A:B,2,0)</f>
        <v>#N/A</v>
      </c>
      <c r="Q2286" s="273" t="s">
        <v>3915</v>
      </c>
      <c r="R2286" s="144" t="str">
        <f t="shared" si="91"/>
        <v>100% Պոլիէստեր</v>
      </c>
      <c r="S2286" s="144" t="s">
        <v>7446</v>
      </c>
      <c r="T2286" s="144" t="e">
        <f>VLOOKUP(R2286,material!A:B,2,0)</f>
        <v>#N/A</v>
      </c>
      <c r="U2286" s="141" t="s">
        <v>7644</v>
      </c>
      <c r="V2286" s="141"/>
      <c r="W2286" s="273" t="s">
        <v>828</v>
      </c>
      <c r="X2286" s="141">
        <f>VLOOKUP(W2286,SIZE!A:B,2,0)</f>
        <v>124</v>
      </c>
      <c r="Y2286" s="141">
        <v>0</v>
      </c>
      <c r="Z2286" s="141" t="s">
        <v>1033</v>
      </c>
      <c r="AA2286" s="141">
        <f>VLOOKUP(Z2286,COLOR!A:B,2,0)</f>
        <v>20</v>
      </c>
      <c r="AB2286" s="130"/>
      <c r="AC2286" s="130"/>
      <c r="AD2286" s="130"/>
      <c r="AE2286" s="130"/>
      <c r="AF2286" s="130"/>
      <c r="AG2286" s="130"/>
      <c r="AH2286" s="130"/>
      <c r="AI2286" s="130"/>
      <c r="AJ2286" s="130"/>
      <c r="AK2286" s="130"/>
      <c r="AL2286" s="130"/>
      <c r="AM2286" s="130"/>
    </row>
    <row r="2287" spans="1:39" ht="20.25" customHeight="1">
      <c r="A2287" s="132">
        <v>2286</v>
      </c>
      <c r="B2287" s="19" t="s">
        <v>6740</v>
      </c>
      <c r="C2287" s="252">
        <v>62024000090</v>
      </c>
      <c r="D2287" s="260" t="s">
        <v>6809</v>
      </c>
      <c r="E2287" s="143" t="str">
        <f t="shared" si="90"/>
        <v>Բաճկոն</v>
      </c>
      <c r="F2287" s="273" t="s">
        <v>62</v>
      </c>
      <c r="G2287" s="144">
        <f>VLOOKUP(E2287,subcategory!A:B,2,0)</f>
        <v>14</v>
      </c>
      <c r="H2287" s="273" t="s">
        <v>20</v>
      </c>
      <c r="I2287" s="213" t="e">
        <f>VLOOKUP(H2287,gender!A:B,2,0)</f>
        <v>#N/A</v>
      </c>
      <c r="J2287" s="273">
        <v>634</v>
      </c>
      <c r="K2287" s="273">
        <v>634</v>
      </c>
      <c r="L2287" s="273">
        <v>1</v>
      </c>
      <c r="M2287" s="273" t="s">
        <v>2262</v>
      </c>
      <c r="N2287" s="144">
        <f>VLOOKUP(M2287,brand!A:B,2,0)</f>
        <v>823</v>
      </c>
      <c r="O2287" s="144"/>
      <c r="P2287" s="144" t="e">
        <f>VLOOKUP(O2287,country!A:B,2,0)</f>
        <v>#N/A</v>
      </c>
      <c r="Q2287" s="273" t="s">
        <v>7193</v>
      </c>
      <c r="R2287" s="144" t="str">
        <f t="shared" si="91"/>
        <v>100% Պոլիէստեր</v>
      </c>
      <c r="S2287" s="144" t="s">
        <v>7446</v>
      </c>
      <c r="T2287" s="144" t="e">
        <f>VLOOKUP(R2287,material!A:B,2,0)</f>
        <v>#N/A</v>
      </c>
      <c r="U2287" s="141" t="s">
        <v>7644</v>
      </c>
      <c r="V2287" s="141"/>
      <c r="W2287" s="273" t="s">
        <v>825</v>
      </c>
      <c r="X2287" s="141">
        <f>VLOOKUP(W2287,SIZE!A:B,2,0)</f>
        <v>119</v>
      </c>
      <c r="Y2287" s="141">
        <v>0</v>
      </c>
      <c r="Z2287" s="141" t="s">
        <v>1033</v>
      </c>
      <c r="AA2287" s="141">
        <f>VLOOKUP(Z2287,COLOR!A:B,2,0)</f>
        <v>20</v>
      </c>
      <c r="AB2287" s="130"/>
      <c r="AC2287" s="130"/>
      <c r="AD2287" s="130"/>
      <c r="AE2287" s="130"/>
      <c r="AF2287" s="130"/>
      <c r="AG2287" s="130"/>
      <c r="AH2287" s="130"/>
      <c r="AI2287" s="130"/>
      <c r="AJ2287" s="130"/>
      <c r="AK2287" s="130"/>
      <c r="AL2287" s="130"/>
      <c r="AM2287" s="130"/>
    </row>
    <row r="2288" spans="1:39" ht="20.25" customHeight="1">
      <c r="A2288" s="132">
        <v>2287</v>
      </c>
      <c r="B2288" s="19" t="s">
        <v>6741</v>
      </c>
      <c r="C2288" s="252">
        <v>62024000090</v>
      </c>
      <c r="D2288" s="260" t="s">
        <v>6809</v>
      </c>
      <c r="E2288" s="143" t="str">
        <f t="shared" si="90"/>
        <v>Բաճկոն</v>
      </c>
      <c r="F2288" s="273" t="s">
        <v>62</v>
      </c>
      <c r="G2288" s="144">
        <f>VLOOKUP(E2288,subcategory!A:B,2,0)</f>
        <v>14</v>
      </c>
      <c r="H2288" s="273" t="s">
        <v>20</v>
      </c>
      <c r="I2288" s="213" t="e">
        <f>VLOOKUP(H2288,gender!A:B,2,0)</f>
        <v>#N/A</v>
      </c>
      <c r="J2288" s="273">
        <v>680</v>
      </c>
      <c r="K2288" s="273">
        <v>680</v>
      </c>
      <c r="L2288" s="273">
        <v>1</v>
      </c>
      <c r="M2288" s="273" t="s">
        <v>2262</v>
      </c>
      <c r="N2288" s="144">
        <f>VLOOKUP(M2288,brand!A:B,2,0)</f>
        <v>823</v>
      </c>
      <c r="O2288" s="144"/>
      <c r="P2288" s="144" t="e">
        <f>VLOOKUP(O2288,country!A:B,2,0)</f>
        <v>#N/A</v>
      </c>
      <c r="Q2288" s="273" t="s">
        <v>7193</v>
      </c>
      <c r="R2288" s="144" t="str">
        <f t="shared" si="91"/>
        <v>100% Պոլիէստեր</v>
      </c>
      <c r="S2288" s="144" t="s">
        <v>7446</v>
      </c>
      <c r="T2288" s="144" t="e">
        <f>VLOOKUP(R2288,material!A:B,2,0)</f>
        <v>#N/A</v>
      </c>
      <c r="U2288" s="141" t="s">
        <v>7644</v>
      </c>
      <c r="V2288" s="141"/>
      <c r="W2288" s="273" t="s">
        <v>828</v>
      </c>
      <c r="X2288" s="141">
        <f>VLOOKUP(W2288,SIZE!A:B,2,0)</f>
        <v>124</v>
      </c>
      <c r="Y2288" s="141">
        <v>0</v>
      </c>
      <c r="Z2288" s="141" t="s">
        <v>2042</v>
      </c>
      <c r="AA2288" s="141" t="e">
        <f>VLOOKUP(Z2288,COLOR!A:B,2,0)</f>
        <v>#N/A</v>
      </c>
      <c r="AB2288" s="130"/>
      <c r="AC2288" s="130"/>
      <c r="AD2288" s="130"/>
      <c r="AE2288" s="130"/>
      <c r="AF2288" s="130"/>
      <c r="AG2288" s="130"/>
      <c r="AH2288" s="130"/>
      <c r="AI2288" s="130"/>
      <c r="AJ2288" s="130"/>
      <c r="AK2288" s="130"/>
      <c r="AL2288" s="130"/>
      <c r="AM2288" s="130"/>
    </row>
    <row r="2289" spans="1:39" ht="20.25" customHeight="1">
      <c r="A2289" s="132">
        <v>2288</v>
      </c>
      <c r="B2289" s="19" t="s">
        <v>6742</v>
      </c>
      <c r="C2289" s="252">
        <v>62024000010</v>
      </c>
      <c r="D2289" s="261" t="s">
        <v>7004</v>
      </c>
      <c r="E2289" s="143" t="str">
        <f t="shared" si="90"/>
        <v>Բաճկոն</v>
      </c>
      <c r="F2289" s="273" t="s">
        <v>62</v>
      </c>
      <c r="G2289" s="144">
        <f>VLOOKUP(E2289,subcategory!A:B,2,0)</f>
        <v>14</v>
      </c>
      <c r="H2289" s="273" t="s">
        <v>20</v>
      </c>
      <c r="I2289" s="213" t="e">
        <f>VLOOKUP(H2289,gender!A:B,2,0)</f>
        <v>#N/A</v>
      </c>
      <c r="J2289" s="273">
        <v>1360</v>
      </c>
      <c r="K2289" s="273">
        <v>1360</v>
      </c>
      <c r="L2289" s="273">
        <v>1</v>
      </c>
      <c r="M2289" s="273" t="s">
        <v>2262</v>
      </c>
      <c r="N2289" s="144">
        <f>VLOOKUP(M2289,brand!A:B,2,0)</f>
        <v>823</v>
      </c>
      <c r="O2289" s="144"/>
      <c r="P2289" s="144" t="e">
        <f>VLOOKUP(O2289,country!A:B,2,0)</f>
        <v>#N/A</v>
      </c>
      <c r="Q2289" s="273" t="s">
        <v>7193</v>
      </c>
      <c r="R2289" s="144" t="str">
        <f t="shared" si="91"/>
        <v>100% Պոլիէստեր</v>
      </c>
      <c r="S2289" s="144" t="s">
        <v>7446</v>
      </c>
      <c r="T2289" s="144" t="e">
        <f>VLOOKUP(R2289,material!A:B,2,0)</f>
        <v>#N/A</v>
      </c>
      <c r="U2289" s="141" t="s">
        <v>7644</v>
      </c>
      <c r="V2289" s="141"/>
      <c r="W2289" s="273" t="s">
        <v>828</v>
      </c>
      <c r="X2289" s="141">
        <f>VLOOKUP(W2289,SIZE!A:B,2,0)</f>
        <v>124</v>
      </c>
      <c r="Y2289" s="141">
        <v>0</v>
      </c>
      <c r="Z2289" s="141" t="s">
        <v>2042</v>
      </c>
      <c r="AA2289" s="141" t="e">
        <f>VLOOKUP(Z2289,COLOR!A:B,2,0)</f>
        <v>#N/A</v>
      </c>
      <c r="AB2289" s="130"/>
      <c r="AC2289" s="130"/>
      <c r="AD2289" s="130"/>
      <c r="AE2289" s="130"/>
      <c r="AF2289" s="130"/>
      <c r="AG2289" s="130"/>
      <c r="AH2289" s="130"/>
      <c r="AI2289" s="130"/>
      <c r="AJ2289" s="130"/>
      <c r="AK2289" s="130"/>
      <c r="AL2289" s="130"/>
      <c r="AM2289" s="130"/>
    </row>
    <row r="2290" spans="1:39" ht="20.25" customHeight="1">
      <c r="A2290" s="132">
        <v>2289</v>
      </c>
      <c r="B2290" s="19" t="s">
        <v>6743</v>
      </c>
      <c r="C2290" s="252">
        <v>61082200000</v>
      </c>
      <c r="D2290" s="263" t="s">
        <v>7066</v>
      </c>
      <c r="E2290" s="143" t="str">
        <f t="shared" si="90"/>
        <v>Վարտիք</v>
      </c>
      <c r="F2290" s="273" t="s">
        <v>3686</v>
      </c>
      <c r="G2290" s="144">
        <f>VLOOKUP(E2290,subcategory!A:B,2,0)</f>
        <v>74</v>
      </c>
      <c r="H2290" s="273" t="s">
        <v>20</v>
      </c>
      <c r="I2290" s="213" t="e">
        <f>VLOOKUP(H2290,gender!A:B,2,0)</f>
        <v>#N/A</v>
      </c>
      <c r="J2290" s="273">
        <v>50</v>
      </c>
      <c r="K2290" s="273">
        <v>50</v>
      </c>
      <c r="L2290" s="273">
        <v>1</v>
      </c>
      <c r="M2290" s="273" t="s">
        <v>2262</v>
      </c>
      <c r="N2290" s="144">
        <f>VLOOKUP(M2290,brand!A:B,2,0)</f>
        <v>823</v>
      </c>
      <c r="O2290" s="144"/>
      <c r="P2290" s="144" t="e">
        <f>VLOOKUP(O2290,country!A:B,2,0)</f>
        <v>#N/A</v>
      </c>
      <c r="Q2290" s="273" t="s">
        <v>436</v>
      </c>
      <c r="R2290" s="144" t="str">
        <f t="shared" si="91"/>
        <v>12% Էլաստան, 88% Պոլիէստեր</v>
      </c>
      <c r="S2290" s="144" t="s">
        <v>7618</v>
      </c>
      <c r="T2290" s="144" t="e">
        <f>VLOOKUP(R2290,material!A:B,2,0)</f>
        <v>#N/A</v>
      </c>
      <c r="U2290" s="141" t="s">
        <v>7644</v>
      </c>
      <c r="V2290" s="141"/>
      <c r="W2290" s="273" t="s">
        <v>821</v>
      </c>
      <c r="X2290" s="141">
        <f>VLOOKUP(W2290,SIZE!A:B,2,0)</f>
        <v>3</v>
      </c>
      <c r="Y2290" s="141">
        <v>0</v>
      </c>
      <c r="Z2290" s="141" t="s">
        <v>1071</v>
      </c>
      <c r="AA2290" s="141">
        <f>VLOOKUP(Z2290,COLOR!A:B,2,0)</f>
        <v>12</v>
      </c>
      <c r="AB2290" s="130"/>
      <c r="AC2290" s="130"/>
      <c r="AD2290" s="130"/>
      <c r="AE2290" s="130"/>
      <c r="AF2290" s="130"/>
      <c r="AG2290" s="130"/>
      <c r="AH2290" s="130"/>
      <c r="AI2290" s="130"/>
      <c r="AJ2290" s="130"/>
      <c r="AK2290" s="130"/>
      <c r="AL2290" s="130"/>
      <c r="AM2290" s="130"/>
    </row>
    <row r="2291" spans="1:39" ht="20.25" customHeight="1">
      <c r="A2291" s="132">
        <v>2290</v>
      </c>
      <c r="B2291" s="19" t="s">
        <v>6744</v>
      </c>
      <c r="C2291" s="252">
        <v>61082200000</v>
      </c>
      <c r="D2291" s="263" t="s">
        <v>7066</v>
      </c>
      <c r="E2291" s="143" t="str">
        <f t="shared" si="90"/>
        <v>Վարտիք</v>
      </c>
      <c r="F2291" s="273" t="s">
        <v>3686</v>
      </c>
      <c r="G2291" s="144">
        <f>VLOOKUP(E2291,subcategory!A:B,2,0)</f>
        <v>74</v>
      </c>
      <c r="H2291" s="273" t="s">
        <v>20</v>
      </c>
      <c r="I2291" s="213" t="e">
        <f>VLOOKUP(H2291,gender!A:B,2,0)</f>
        <v>#N/A</v>
      </c>
      <c r="J2291" s="273">
        <v>52</v>
      </c>
      <c r="K2291" s="273">
        <v>52</v>
      </c>
      <c r="L2291" s="273">
        <v>1</v>
      </c>
      <c r="M2291" s="273" t="s">
        <v>2262</v>
      </c>
      <c r="N2291" s="144">
        <f>VLOOKUP(M2291,brand!A:B,2,0)</f>
        <v>823</v>
      </c>
      <c r="O2291" s="144"/>
      <c r="P2291" s="144" t="e">
        <f>VLOOKUP(O2291,country!A:B,2,0)</f>
        <v>#N/A</v>
      </c>
      <c r="Q2291" s="273" t="s">
        <v>436</v>
      </c>
      <c r="R2291" s="144" t="str">
        <f t="shared" si="91"/>
        <v>78% Պոլիամիդ, 22% Էլաստան</v>
      </c>
      <c r="S2291" s="144" t="s">
        <v>7619</v>
      </c>
      <c r="T2291" s="144" t="e">
        <f>VLOOKUP(R2291,material!A:B,2,0)</f>
        <v>#N/A</v>
      </c>
      <c r="U2291" s="141" t="s">
        <v>7644</v>
      </c>
      <c r="V2291" s="141"/>
      <c r="W2291" s="273" t="s">
        <v>821</v>
      </c>
      <c r="X2291" s="141">
        <f>VLOOKUP(W2291,SIZE!A:B,2,0)</f>
        <v>3</v>
      </c>
      <c r="Y2291" s="141">
        <v>0</v>
      </c>
      <c r="Z2291" s="141" t="s">
        <v>2103</v>
      </c>
      <c r="AA2291" s="141">
        <f>VLOOKUP(Z2291,COLOR!A:B,2,0)</f>
        <v>23</v>
      </c>
      <c r="AB2291" s="130"/>
      <c r="AC2291" s="130"/>
      <c r="AD2291" s="130"/>
      <c r="AE2291" s="130"/>
      <c r="AF2291" s="130"/>
      <c r="AG2291" s="130"/>
      <c r="AH2291" s="130"/>
      <c r="AI2291" s="130"/>
      <c r="AJ2291" s="130"/>
      <c r="AK2291" s="130"/>
      <c r="AL2291" s="130"/>
      <c r="AM2291" s="130"/>
    </row>
    <row r="2292" spans="1:39" ht="20.25" customHeight="1">
      <c r="A2292" s="132">
        <v>2291</v>
      </c>
      <c r="B2292" s="19" t="s">
        <v>6745</v>
      </c>
      <c r="C2292" s="250">
        <v>62046231000</v>
      </c>
      <c r="D2292" s="261" t="s">
        <v>603</v>
      </c>
      <c r="E2292" s="143" t="str">
        <f t="shared" si="90"/>
        <v>Ջինսե Տաբատ</v>
      </c>
      <c r="F2292" s="273" t="s">
        <v>335</v>
      </c>
      <c r="G2292" s="144">
        <f>VLOOKUP(E2292,subcategory!A:B,2,0)</f>
        <v>87</v>
      </c>
      <c r="H2292" s="273" t="s">
        <v>20</v>
      </c>
      <c r="I2292" s="213" t="e">
        <f>VLOOKUP(H2292,gender!A:B,2,0)</f>
        <v>#N/A</v>
      </c>
      <c r="J2292" s="273">
        <v>674</v>
      </c>
      <c r="K2292" s="273">
        <v>674</v>
      </c>
      <c r="L2292" s="273">
        <v>1</v>
      </c>
      <c r="M2292" s="273" t="s">
        <v>2262</v>
      </c>
      <c r="N2292" s="144">
        <f>VLOOKUP(M2292,brand!A:B,2,0)</f>
        <v>823</v>
      </c>
      <c r="O2292" s="144"/>
      <c r="P2292" s="144" t="e">
        <f>VLOOKUP(O2292,country!A:B,2,0)</f>
        <v>#N/A</v>
      </c>
      <c r="Q2292" s="273" t="s">
        <v>440</v>
      </c>
      <c r="R2292" s="144" t="str">
        <f t="shared" si="91"/>
        <v>100% Բամբակ</v>
      </c>
      <c r="S2292" s="144" t="s">
        <v>7205</v>
      </c>
      <c r="T2292" s="144" t="e">
        <f>VLOOKUP(R2292,material!A:B,2,0)</f>
        <v>#N/A</v>
      </c>
      <c r="U2292" s="141" t="s">
        <v>7644</v>
      </c>
      <c r="V2292" s="141"/>
      <c r="W2292" s="273">
        <v>46</v>
      </c>
      <c r="X2292" s="141">
        <f>VLOOKUP(W2292,SIZE!A:B,2,0)</f>
        <v>99</v>
      </c>
      <c r="Y2292" s="141">
        <v>0</v>
      </c>
      <c r="Z2292" s="141" t="s">
        <v>2092</v>
      </c>
      <c r="AA2292" s="141">
        <f>VLOOKUP(Z2292,COLOR!A:B,2,0)</f>
        <v>8</v>
      </c>
      <c r="AB2292" s="130"/>
      <c r="AC2292" s="130"/>
      <c r="AD2292" s="130"/>
      <c r="AE2292" s="130"/>
      <c r="AF2292" s="130"/>
      <c r="AG2292" s="130"/>
      <c r="AH2292" s="130"/>
      <c r="AI2292" s="130"/>
      <c r="AJ2292" s="130"/>
      <c r="AK2292" s="130"/>
      <c r="AL2292" s="130"/>
      <c r="AM2292" s="130"/>
    </row>
    <row r="2293" spans="1:39" ht="20.25" customHeight="1">
      <c r="A2293" s="132">
        <v>2292</v>
      </c>
      <c r="B2293" s="19" t="s">
        <v>6746</v>
      </c>
      <c r="C2293" s="250">
        <v>61103099000</v>
      </c>
      <c r="D2293" s="261" t="s">
        <v>2338</v>
      </c>
      <c r="E2293" s="143" t="str">
        <f t="shared" si="90"/>
        <v>Սվիտրեր</v>
      </c>
      <c r="F2293" s="16" t="s">
        <v>459</v>
      </c>
      <c r="G2293" s="144">
        <f>VLOOKUP(E2293,subcategory!A:B,2,0)</f>
        <v>88</v>
      </c>
      <c r="H2293" s="273" t="s">
        <v>20</v>
      </c>
      <c r="I2293" s="213" t="e">
        <f>VLOOKUP(H2293,gender!A:B,2,0)</f>
        <v>#N/A</v>
      </c>
      <c r="J2293" s="273">
        <v>384</v>
      </c>
      <c r="K2293" s="273">
        <v>384</v>
      </c>
      <c r="L2293" s="273">
        <v>1</v>
      </c>
      <c r="M2293" s="273" t="s">
        <v>2262</v>
      </c>
      <c r="N2293" s="144">
        <f>VLOOKUP(M2293,brand!A:B,2,0)</f>
        <v>823</v>
      </c>
      <c r="O2293" s="144"/>
      <c r="P2293" s="144" t="e">
        <f>VLOOKUP(O2293,country!A:B,2,0)</f>
        <v>#N/A</v>
      </c>
      <c r="Q2293" s="273" t="s">
        <v>436</v>
      </c>
      <c r="R2293" s="144" t="str">
        <f t="shared" si="91"/>
        <v>100% Ակրիլ</v>
      </c>
      <c r="S2293" s="144" t="s">
        <v>7204</v>
      </c>
      <c r="T2293" s="144" t="e">
        <f>VLOOKUP(R2293,material!A:B,2,0)</f>
        <v>#N/A</v>
      </c>
      <c r="U2293" s="141" t="s">
        <v>7644</v>
      </c>
      <c r="V2293" s="141"/>
      <c r="W2293" s="273" t="s">
        <v>810</v>
      </c>
      <c r="X2293" s="141">
        <f>VLOOKUP(W2293,SIZE!A:B,2,0)</f>
        <v>122</v>
      </c>
      <c r="Y2293" s="141">
        <v>0</v>
      </c>
      <c r="Z2293" s="141" t="s">
        <v>1033</v>
      </c>
      <c r="AA2293" s="141">
        <f>VLOOKUP(Z2293,COLOR!A:B,2,0)</f>
        <v>20</v>
      </c>
      <c r="AB2293" s="130"/>
      <c r="AC2293" s="130"/>
      <c r="AD2293" s="130"/>
      <c r="AE2293" s="130"/>
      <c r="AF2293" s="130"/>
      <c r="AG2293" s="130"/>
      <c r="AH2293" s="130"/>
      <c r="AI2293" s="130"/>
      <c r="AJ2293" s="130"/>
      <c r="AK2293" s="130"/>
      <c r="AL2293" s="130"/>
      <c r="AM2293" s="130"/>
    </row>
    <row r="2294" spans="1:39" ht="20.25" customHeight="1">
      <c r="A2294" s="132">
        <v>2293</v>
      </c>
      <c r="B2294" s="19" t="s">
        <v>6747</v>
      </c>
      <c r="C2294" s="250">
        <v>61103091000</v>
      </c>
      <c r="D2294" s="261" t="s">
        <v>481</v>
      </c>
      <c r="E2294" s="143" t="str">
        <f t="shared" si="90"/>
        <v>Սվիտեր</v>
      </c>
      <c r="F2294" s="273" t="s">
        <v>49</v>
      </c>
      <c r="G2294" s="144" t="e">
        <f>VLOOKUP(E2294,subcategory!A:B,2,0)</f>
        <v>#N/A</v>
      </c>
      <c r="H2294" s="273" t="s">
        <v>10</v>
      </c>
      <c r="I2294" s="213" t="e">
        <f>VLOOKUP(H2294,gender!A:B,2,0)</f>
        <v>#N/A</v>
      </c>
      <c r="J2294" s="273">
        <v>530</v>
      </c>
      <c r="K2294" s="273">
        <v>530</v>
      </c>
      <c r="L2294" s="273">
        <v>1</v>
      </c>
      <c r="M2294" s="273" t="s">
        <v>2262</v>
      </c>
      <c r="N2294" s="144">
        <f>VLOOKUP(M2294,brand!A:B,2,0)</f>
        <v>823</v>
      </c>
      <c r="O2294" s="144"/>
      <c r="P2294" s="144" t="e">
        <f>VLOOKUP(O2294,country!A:B,2,0)</f>
        <v>#N/A</v>
      </c>
      <c r="Q2294" s="273" t="s">
        <v>436</v>
      </c>
      <c r="R2294" s="144" t="str">
        <f t="shared" si="91"/>
        <v>100% Ակրիլ</v>
      </c>
      <c r="S2294" s="144" t="s">
        <v>7204</v>
      </c>
      <c r="T2294" s="144" t="e">
        <f>VLOOKUP(R2294,material!A:B,2,0)</f>
        <v>#N/A</v>
      </c>
      <c r="U2294" s="141" t="s">
        <v>7644</v>
      </c>
      <c r="V2294" s="141"/>
      <c r="W2294" s="273" t="s">
        <v>2102</v>
      </c>
      <c r="X2294" s="141">
        <f>VLOOKUP(W2294,SIZE!A:B,2,0)</f>
        <v>274</v>
      </c>
      <c r="Y2294" s="141">
        <v>0</v>
      </c>
      <c r="Z2294" s="141" t="s">
        <v>1033</v>
      </c>
      <c r="AA2294" s="141">
        <f>VLOOKUP(Z2294,COLOR!A:B,2,0)</f>
        <v>20</v>
      </c>
      <c r="AB2294" s="130"/>
      <c r="AC2294" s="130"/>
      <c r="AD2294" s="130"/>
      <c r="AE2294" s="130"/>
      <c r="AF2294" s="130"/>
      <c r="AG2294" s="130"/>
      <c r="AH2294" s="130"/>
      <c r="AI2294" s="130"/>
      <c r="AJ2294" s="130"/>
      <c r="AK2294" s="130"/>
      <c r="AL2294" s="130"/>
      <c r="AM2294" s="130"/>
    </row>
    <row r="2295" spans="1:39" ht="20.25" customHeight="1">
      <c r="A2295" s="132">
        <v>2294</v>
      </c>
      <c r="B2295" s="19" t="s">
        <v>6748</v>
      </c>
      <c r="C2295" s="250">
        <v>61102099000</v>
      </c>
      <c r="D2295" s="261" t="s">
        <v>7011</v>
      </c>
      <c r="E2295" s="143" t="str">
        <f t="shared" si="90"/>
        <v>Հուդի</v>
      </c>
      <c r="F2295" s="273" t="s">
        <v>9</v>
      </c>
      <c r="G2295" s="144">
        <f>VLOOKUP(E2295,subcategory!A:B,2,0)</f>
        <v>18</v>
      </c>
      <c r="H2295" s="273" t="s">
        <v>55</v>
      </c>
      <c r="I2295" s="213" t="e">
        <f>VLOOKUP(H2295,gender!A:B,2,0)</f>
        <v>#N/A</v>
      </c>
      <c r="J2295" s="273">
        <v>336</v>
      </c>
      <c r="K2295" s="273">
        <v>336</v>
      </c>
      <c r="L2295" s="273">
        <v>1</v>
      </c>
      <c r="M2295" s="273" t="s">
        <v>2262</v>
      </c>
      <c r="N2295" s="144">
        <f>VLOOKUP(M2295,brand!A:B,2,0)</f>
        <v>823</v>
      </c>
      <c r="O2295" s="144"/>
      <c r="P2295" s="144" t="e">
        <f>VLOOKUP(O2295,country!A:B,2,0)</f>
        <v>#N/A</v>
      </c>
      <c r="Q2295" s="273" t="s">
        <v>436</v>
      </c>
      <c r="R2295" s="144" t="str">
        <f t="shared" si="91"/>
        <v>79% Բամբակ, 17% Վիսկոզ</v>
      </c>
      <c r="S2295" s="144" t="s">
        <v>7620</v>
      </c>
      <c r="T2295" s="144" t="e">
        <f>VLOOKUP(R2295,material!A:B,2,0)</f>
        <v>#N/A</v>
      </c>
      <c r="U2295" s="141" t="s">
        <v>7644</v>
      </c>
      <c r="V2295" s="141"/>
      <c r="W2295" s="273" t="s">
        <v>1013</v>
      </c>
      <c r="X2295" s="141">
        <f>VLOOKUP(W2295,SIZE!A:B,2,0)</f>
        <v>681</v>
      </c>
      <c r="Y2295" s="141">
        <v>0</v>
      </c>
      <c r="Z2295" s="141" t="s">
        <v>1057</v>
      </c>
      <c r="AA2295" s="141">
        <f>VLOOKUP(Z2295,COLOR!A:B,2,0)</f>
        <v>5</v>
      </c>
      <c r="AB2295" s="130"/>
      <c r="AC2295" s="130"/>
      <c r="AD2295" s="130"/>
      <c r="AE2295" s="130"/>
      <c r="AF2295" s="130"/>
      <c r="AG2295" s="130"/>
      <c r="AH2295" s="130"/>
      <c r="AI2295" s="130"/>
      <c r="AJ2295" s="130"/>
      <c r="AK2295" s="130"/>
      <c r="AL2295" s="130"/>
      <c r="AM2295" s="130"/>
    </row>
    <row r="2296" spans="1:39" ht="20.25" customHeight="1">
      <c r="A2296" s="132">
        <v>2295</v>
      </c>
      <c r="B2296" s="19" t="s">
        <v>6749</v>
      </c>
      <c r="C2296" s="250">
        <v>62046318000</v>
      </c>
      <c r="D2296" s="261" t="s">
        <v>987</v>
      </c>
      <c r="E2296" s="143" t="str">
        <f t="shared" si="90"/>
        <v>Տաբատներ</v>
      </c>
      <c r="F2296" s="273" t="s">
        <v>7795</v>
      </c>
      <c r="G2296" s="144">
        <f>VLOOKUP(E2296,subcategory!A:B,2,0)</f>
        <v>93</v>
      </c>
      <c r="H2296" s="273" t="s">
        <v>20</v>
      </c>
      <c r="I2296" s="213" t="e">
        <f>VLOOKUP(H2296,gender!A:B,2,0)</f>
        <v>#N/A</v>
      </c>
      <c r="J2296" s="273">
        <v>566</v>
      </c>
      <c r="K2296" s="273">
        <v>566</v>
      </c>
      <c r="L2296" s="273">
        <v>1</v>
      </c>
      <c r="M2296" s="273" t="s">
        <v>2262</v>
      </c>
      <c r="N2296" s="144">
        <f>VLOOKUP(M2296,brand!A:B,2,0)</f>
        <v>823</v>
      </c>
      <c r="O2296" s="144"/>
      <c r="P2296" s="144" t="e">
        <f>VLOOKUP(O2296,country!A:B,2,0)</f>
        <v>#N/A</v>
      </c>
      <c r="Q2296" s="273" t="s">
        <v>3915</v>
      </c>
      <c r="R2296" s="144" t="str">
        <f t="shared" si="91"/>
        <v>100% Պոլիէստեր</v>
      </c>
      <c r="S2296" s="144" t="s">
        <v>7446</v>
      </c>
      <c r="T2296" s="144" t="e">
        <f>VLOOKUP(R2296,material!A:B,2,0)</f>
        <v>#N/A</v>
      </c>
      <c r="U2296" s="141" t="s">
        <v>7644</v>
      </c>
      <c r="V2296" s="141"/>
      <c r="W2296" s="273">
        <v>40</v>
      </c>
      <c r="X2296" s="141">
        <f>VLOOKUP(W2296,SIZE!A:B,2,0)</f>
        <v>79</v>
      </c>
      <c r="Y2296" s="141">
        <v>0</v>
      </c>
      <c r="Z2296" s="141" t="s">
        <v>1033</v>
      </c>
      <c r="AA2296" s="141">
        <f>VLOOKUP(Z2296,COLOR!A:B,2,0)</f>
        <v>20</v>
      </c>
      <c r="AB2296" s="130"/>
      <c r="AC2296" s="130"/>
      <c r="AD2296" s="130"/>
      <c r="AE2296" s="130"/>
      <c r="AF2296" s="130"/>
      <c r="AG2296" s="130"/>
      <c r="AH2296" s="130"/>
      <c r="AI2296" s="130"/>
      <c r="AJ2296" s="130"/>
      <c r="AK2296" s="130"/>
      <c r="AL2296" s="130"/>
      <c r="AM2296" s="130"/>
    </row>
    <row r="2297" spans="1:39" ht="20.25" customHeight="1">
      <c r="A2297" s="132">
        <v>2296</v>
      </c>
      <c r="B2297" s="19" t="s">
        <v>6750</v>
      </c>
      <c r="C2297" s="250">
        <v>62046231000</v>
      </c>
      <c r="D2297" s="261" t="s">
        <v>603</v>
      </c>
      <c r="E2297" s="143" t="str">
        <f t="shared" si="90"/>
        <v>Ջինսե Տաբատ</v>
      </c>
      <c r="F2297" s="273" t="s">
        <v>335</v>
      </c>
      <c r="G2297" s="144">
        <f>VLOOKUP(E2297,subcategory!A:B,2,0)</f>
        <v>87</v>
      </c>
      <c r="H2297" s="273" t="s">
        <v>20</v>
      </c>
      <c r="I2297" s="213" t="e">
        <f>VLOOKUP(H2297,gender!A:B,2,0)</f>
        <v>#N/A</v>
      </c>
      <c r="J2297" s="273">
        <v>586</v>
      </c>
      <c r="K2297" s="273">
        <v>586</v>
      </c>
      <c r="L2297" s="273">
        <v>1</v>
      </c>
      <c r="M2297" s="273" t="s">
        <v>2262</v>
      </c>
      <c r="N2297" s="144">
        <f>VLOOKUP(M2297,brand!A:B,2,0)</f>
        <v>823</v>
      </c>
      <c r="O2297" s="144"/>
      <c r="P2297" s="144" t="e">
        <f>VLOOKUP(O2297,country!A:B,2,0)</f>
        <v>#N/A</v>
      </c>
      <c r="Q2297" s="273" t="s">
        <v>440</v>
      </c>
      <c r="R2297" s="144" t="str">
        <f t="shared" si="91"/>
        <v>100% Բամբակ</v>
      </c>
      <c r="S2297" s="144" t="s">
        <v>7205</v>
      </c>
      <c r="T2297" s="144" t="e">
        <f>VLOOKUP(R2297,material!A:B,2,0)</f>
        <v>#N/A</v>
      </c>
      <c r="U2297" s="141" t="s">
        <v>7644</v>
      </c>
      <c r="V2297" s="141"/>
      <c r="W2297" s="273">
        <v>32</v>
      </c>
      <c r="X2297" s="141">
        <f>VLOOKUP(W2297,SIZE!A:B,2,0)</f>
        <v>31</v>
      </c>
      <c r="Y2297" s="141">
        <v>0</v>
      </c>
      <c r="Z2297" s="141" t="s">
        <v>1033</v>
      </c>
      <c r="AA2297" s="141">
        <f>VLOOKUP(Z2297,COLOR!A:B,2,0)</f>
        <v>20</v>
      </c>
      <c r="AB2297" s="130"/>
      <c r="AC2297" s="130"/>
      <c r="AD2297" s="130"/>
      <c r="AE2297" s="130"/>
      <c r="AF2297" s="130"/>
      <c r="AG2297" s="130"/>
      <c r="AH2297" s="130"/>
      <c r="AI2297" s="130"/>
      <c r="AJ2297" s="130"/>
      <c r="AK2297" s="130"/>
      <c r="AL2297" s="130"/>
      <c r="AM2297" s="130"/>
    </row>
    <row r="2298" spans="1:39" ht="20.25" customHeight="1">
      <c r="A2298" s="132">
        <v>2297</v>
      </c>
      <c r="B2298" s="19" t="s">
        <v>6751</v>
      </c>
      <c r="C2298" s="250">
        <v>61103099000</v>
      </c>
      <c r="D2298" s="261" t="s">
        <v>2338</v>
      </c>
      <c r="E2298" s="143" t="str">
        <f t="shared" si="90"/>
        <v>Սվիտրեր</v>
      </c>
      <c r="F2298" s="16" t="s">
        <v>459</v>
      </c>
      <c r="G2298" s="144">
        <f>VLOOKUP(E2298,subcategory!A:B,2,0)</f>
        <v>88</v>
      </c>
      <c r="H2298" s="273" t="s">
        <v>20</v>
      </c>
      <c r="I2298" s="213" t="e">
        <f>VLOOKUP(H2298,gender!A:B,2,0)</f>
        <v>#N/A</v>
      </c>
      <c r="J2298" s="273">
        <v>338</v>
      </c>
      <c r="K2298" s="273">
        <v>338</v>
      </c>
      <c r="L2298" s="273">
        <v>1</v>
      </c>
      <c r="M2298" s="273" t="s">
        <v>2262</v>
      </c>
      <c r="N2298" s="144">
        <f>VLOOKUP(M2298,brand!A:B,2,0)</f>
        <v>823</v>
      </c>
      <c r="O2298" s="144"/>
      <c r="P2298" s="144" t="e">
        <f>VLOOKUP(O2298,country!A:B,2,0)</f>
        <v>#N/A</v>
      </c>
      <c r="Q2298" s="273" t="s">
        <v>421</v>
      </c>
      <c r="R2298" s="144" t="str">
        <f t="shared" si="91"/>
        <v>100% Ակրիլ</v>
      </c>
      <c r="S2298" s="144" t="s">
        <v>7204</v>
      </c>
      <c r="T2298" s="144" t="e">
        <f>VLOOKUP(R2298,material!A:B,2,0)</f>
        <v>#N/A</v>
      </c>
      <c r="U2298" s="141" t="s">
        <v>7644</v>
      </c>
      <c r="V2298" s="141"/>
      <c r="W2298" s="273" t="s">
        <v>810</v>
      </c>
      <c r="X2298" s="141">
        <f>VLOOKUP(W2298,SIZE!A:B,2,0)</f>
        <v>122</v>
      </c>
      <c r="Y2298" s="141">
        <v>0</v>
      </c>
      <c r="Z2298" s="141" t="s">
        <v>2103</v>
      </c>
      <c r="AA2298" s="141">
        <f>VLOOKUP(Z2298,COLOR!A:B,2,0)</f>
        <v>23</v>
      </c>
      <c r="AB2298" s="130"/>
      <c r="AC2298" s="130"/>
      <c r="AD2298" s="130"/>
      <c r="AE2298" s="130"/>
      <c r="AF2298" s="130"/>
      <c r="AG2298" s="130"/>
      <c r="AH2298" s="130"/>
      <c r="AI2298" s="130"/>
      <c r="AJ2298" s="130"/>
      <c r="AK2298" s="130"/>
      <c r="AL2298" s="130"/>
      <c r="AM2298" s="130"/>
    </row>
    <row r="2299" spans="1:39" ht="20.25" customHeight="1">
      <c r="A2299" s="132">
        <v>2298</v>
      </c>
      <c r="B2299" s="19" t="s">
        <v>6752</v>
      </c>
      <c r="C2299" s="250">
        <v>62046318000</v>
      </c>
      <c r="D2299" s="261" t="s">
        <v>987</v>
      </c>
      <c r="E2299" s="143" t="str">
        <f t="shared" si="90"/>
        <v>Տաբատներ</v>
      </c>
      <c r="F2299" s="273" t="s">
        <v>7795</v>
      </c>
      <c r="G2299" s="144">
        <f>VLOOKUP(E2299,subcategory!A:B,2,0)</f>
        <v>93</v>
      </c>
      <c r="H2299" s="273" t="s">
        <v>20</v>
      </c>
      <c r="I2299" s="213" t="e">
        <f>VLOOKUP(H2299,gender!A:B,2,0)</f>
        <v>#N/A</v>
      </c>
      <c r="J2299" s="273">
        <v>332</v>
      </c>
      <c r="K2299" s="273">
        <v>332</v>
      </c>
      <c r="L2299" s="273">
        <v>1</v>
      </c>
      <c r="M2299" s="273" t="s">
        <v>2262</v>
      </c>
      <c r="N2299" s="144">
        <f>VLOOKUP(M2299,brand!A:B,2,0)</f>
        <v>823</v>
      </c>
      <c r="O2299" s="144"/>
      <c r="P2299" s="144" t="e">
        <f>VLOOKUP(O2299,country!A:B,2,0)</f>
        <v>#N/A</v>
      </c>
      <c r="Q2299" s="273" t="s">
        <v>436</v>
      </c>
      <c r="R2299" s="144" t="str">
        <f t="shared" si="91"/>
        <v>71% Պոլիէստեր, 27% Վիսկոզ</v>
      </c>
      <c r="S2299" s="144" t="s">
        <v>7621</v>
      </c>
      <c r="T2299" s="144" t="e">
        <f>VLOOKUP(R2299,material!A:B,2,0)</f>
        <v>#N/A</v>
      </c>
      <c r="U2299" s="141" t="s">
        <v>7644</v>
      </c>
      <c r="V2299" s="141"/>
      <c r="W2299" s="273" t="s">
        <v>828</v>
      </c>
      <c r="X2299" s="141">
        <f>VLOOKUP(W2299,SIZE!A:B,2,0)</f>
        <v>124</v>
      </c>
      <c r="Y2299" s="141">
        <v>0</v>
      </c>
      <c r="Z2299" s="141" t="s">
        <v>2101</v>
      </c>
      <c r="AA2299" s="141" t="e">
        <f>VLOOKUP(Z2299,COLOR!A:B,2,0)</f>
        <v>#N/A</v>
      </c>
      <c r="AB2299" s="130"/>
      <c r="AC2299" s="130"/>
      <c r="AD2299" s="130"/>
      <c r="AE2299" s="130"/>
      <c r="AF2299" s="130"/>
      <c r="AG2299" s="130"/>
      <c r="AH2299" s="130"/>
      <c r="AI2299" s="130"/>
      <c r="AJ2299" s="130"/>
      <c r="AK2299" s="130"/>
      <c r="AL2299" s="130"/>
      <c r="AM2299" s="130"/>
    </row>
    <row r="2300" spans="1:39" ht="20.25" customHeight="1">
      <c r="A2300" s="132">
        <v>2299</v>
      </c>
      <c r="B2300" s="19" t="s">
        <v>6753</v>
      </c>
      <c r="C2300" s="252">
        <v>62024000090</v>
      </c>
      <c r="D2300" s="260" t="s">
        <v>6809</v>
      </c>
      <c r="E2300" s="143" t="str">
        <f t="shared" si="90"/>
        <v>Բաճկոն</v>
      </c>
      <c r="F2300" s="273" t="s">
        <v>62</v>
      </c>
      <c r="G2300" s="144">
        <f>VLOOKUP(E2300,subcategory!A:B,2,0)</f>
        <v>14</v>
      </c>
      <c r="H2300" s="273" t="s">
        <v>20</v>
      </c>
      <c r="I2300" s="213" t="e">
        <f>VLOOKUP(H2300,gender!A:B,2,0)</f>
        <v>#N/A</v>
      </c>
      <c r="J2300" s="273">
        <v>672</v>
      </c>
      <c r="K2300" s="273">
        <v>672</v>
      </c>
      <c r="L2300" s="273">
        <v>1</v>
      </c>
      <c r="M2300" s="273" t="s">
        <v>2262</v>
      </c>
      <c r="N2300" s="144">
        <f>VLOOKUP(M2300,brand!A:B,2,0)</f>
        <v>823</v>
      </c>
      <c r="O2300" s="144"/>
      <c r="P2300" s="144" t="e">
        <f>VLOOKUP(O2300,country!A:B,2,0)</f>
        <v>#N/A</v>
      </c>
      <c r="Q2300" s="273" t="s">
        <v>3915</v>
      </c>
      <c r="R2300" s="144" t="str">
        <f t="shared" si="91"/>
        <v>100% Պոլիէստեր</v>
      </c>
      <c r="S2300" s="144" t="s">
        <v>7446</v>
      </c>
      <c r="T2300" s="144" t="e">
        <f>VLOOKUP(R2300,material!A:B,2,0)</f>
        <v>#N/A</v>
      </c>
      <c r="U2300" s="141" t="s">
        <v>7644</v>
      </c>
      <c r="V2300" s="141"/>
      <c r="W2300" s="273" t="s">
        <v>810</v>
      </c>
      <c r="X2300" s="141">
        <f>VLOOKUP(W2300,SIZE!A:B,2,0)</f>
        <v>122</v>
      </c>
      <c r="Y2300" s="141">
        <v>0</v>
      </c>
      <c r="Z2300" s="141" t="s">
        <v>1033</v>
      </c>
      <c r="AA2300" s="141">
        <f>VLOOKUP(Z2300,COLOR!A:B,2,0)</f>
        <v>20</v>
      </c>
      <c r="AB2300" s="130"/>
      <c r="AC2300" s="130"/>
      <c r="AD2300" s="130"/>
      <c r="AE2300" s="130"/>
      <c r="AF2300" s="130"/>
      <c r="AG2300" s="130"/>
      <c r="AH2300" s="130"/>
      <c r="AI2300" s="130"/>
      <c r="AJ2300" s="130"/>
      <c r="AK2300" s="130"/>
      <c r="AL2300" s="130"/>
      <c r="AM2300" s="130"/>
    </row>
    <row r="2301" spans="1:39" ht="20.25" customHeight="1">
      <c r="A2301" s="132">
        <v>2300</v>
      </c>
      <c r="B2301" s="19" t="s">
        <v>6754</v>
      </c>
      <c r="C2301" s="250">
        <v>62034231000</v>
      </c>
      <c r="D2301" s="261" t="s">
        <v>537</v>
      </c>
      <c r="E2301" s="143" t="str">
        <f t="shared" si="90"/>
        <v>Ջինսե Տաբատ</v>
      </c>
      <c r="F2301" s="273" t="s">
        <v>335</v>
      </c>
      <c r="G2301" s="144">
        <f>VLOOKUP(E2301,subcategory!A:B,2,0)</f>
        <v>87</v>
      </c>
      <c r="H2301" s="273" t="s">
        <v>10</v>
      </c>
      <c r="I2301" s="213" t="e">
        <f>VLOOKUP(H2301,gender!A:B,2,0)</f>
        <v>#N/A</v>
      </c>
      <c r="J2301" s="273">
        <v>698</v>
      </c>
      <c r="K2301" s="273">
        <v>698</v>
      </c>
      <c r="L2301" s="273">
        <v>1</v>
      </c>
      <c r="M2301" s="273" t="s">
        <v>2262</v>
      </c>
      <c r="N2301" s="144">
        <f>VLOOKUP(M2301,brand!A:B,2,0)</f>
        <v>823</v>
      </c>
      <c r="O2301" s="144"/>
      <c r="P2301" s="144" t="e">
        <f>VLOOKUP(O2301,country!A:B,2,0)</f>
        <v>#N/A</v>
      </c>
      <c r="Q2301" s="273" t="s">
        <v>436</v>
      </c>
      <c r="R2301" s="144" t="str">
        <f t="shared" si="91"/>
        <v>100% Բամբակ</v>
      </c>
      <c r="S2301" s="144" t="s">
        <v>7205</v>
      </c>
      <c r="T2301" s="144" t="e">
        <f>VLOOKUP(R2301,material!A:B,2,0)</f>
        <v>#N/A</v>
      </c>
      <c r="U2301" s="141" t="s">
        <v>7644</v>
      </c>
      <c r="V2301" s="141"/>
      <c r="W2301" s="273">
        <v>30</v>
      </c>
      <c r="X2301" s="141">
        <f>VLOOKUP(W2301,SIZE!A:B,2,0)</f>
        <v>22</v>
      </c>
      <c r="Y2301" s="141">
        <v>0</v>
      </c>
      <c r="Z2301" s="141" t="s">
        <v>1057</v>
      </c>
      <c r="AA2301" s="141">
        <f>VLOOKUP(Z2301,COLOR!A:B,2,0)</f>
        <v>5</v>
      </c>
      <c r="AB2301" s="130"/>
      <c r="AC2301" s="130"/>
      <c r="AD2301" s="130"/>
      <c r="AE2301" s="130"/>
      <c r="AF2301" s="130"/>
      <c r="AG2301" s="130"/>
      <c r="AH2301" s="130"/>
      <c r="AI2301" s="130"/>
      <c r="AJ2301" s="130"/>
      <c r="AK2301" s="130"/>
      <c r="AL2301" s="130"/>
      <c r="AM2301" s="130"/>
    </row>
    <row r="2302" spans="1:39" ht="20.25" customHeight="1">
      <c r="A2302" s="132">
        <v>2301</v>
      </c>
      <c r="B2302" s="19" t="s">
        <v>6755</v>
      </c>
      <c r="C2302" s="250">
        <v>61044200000</v>
      </c>
      <c r="D2302" s="261" t="s">
        <v>867</v>
      </c>
      <c r="E2302" s="143" t="str">
        <f t="shared" si="90"/>
        <v>Կիսաշրջազգեստ</v>
      </c>
      <c r="F2302" s="273" t="s">
        <v>50</v>
      </c>
      <c r="G2302" s="144">
        <f>VLOOKUP(E2302,subcategory!A:B,2,0)</f>
        <v>53</v>
      </c>
      <c r="H2302" s="273" t="s">
        <v>20</v>
      </c>
      <c r="I2302" s="213" t="e">
        <f>VLOOKUP(H2302,gender!A:B,2,0)</f>
        <v>#N/A</v>
      </c>
      <c r="J2302" s="273">
        <v>518</v>
      </c>
      <c r="K2302" s="273">
        <v>518</v>
      </c>
      <c r="L2302" s="273">
        <v>1</v>
      </c>
      <c r="M2302" s="273" t="s">
        <v>2262</v>
      </c>
      <c r="N2302" s="144">
        <f>VLOOKUP(M2302,brand!A:B,2,0)</f>
        <v>823</v>
      </c>
      <c r="O2302" s="144"/>
      <c r="P2302" s="144" t="e">
        <f>VLOOKUP(O2302,country!A:B,2,0)</f>
        <v>#N/A</v>
      </c>
      <c r="Q2302" s="273" t="s">
        <v>436</v>
      </c>
      <c r="R2302" s="144" t="str">
        <f t="shared" si="91"/>
        <v>100% Բամբակ</v>
      </c>
      <c r="S2302" s="144" t="s">
        <v>7205</v>
      </c>
      <c r="T2302" s="144" t="e">
        <f>VLOOKUP(R2302,material!A:B,2,0)</f>
        <v>#N/A</v>
      </c>
      <c r="U2302" s="141" t="s">
        <v>7644</v>
      </c>
      <c r="V2302" s="141"/>
      <c r="W2302" s="273">
        <v>38</v>
      </c>
      <c r="X2302" s="141">
        <f>VLOOKUP(W2302,SIZE!A:B,2,0)</f>
        <v>64</v>
      </c>
      <c r="Y2302" s="141">
        <v>0</v>
      </c>
      <c r="Z2302" s="141" t="s">
        <v>1057</v>
      </c>
      <c r="AA2302" s="141">
        <f>VLOOKUP(Z2302,COLOR!A:B,2,0)</f>
        <v>5</v>
      </c>
      <c r="AB2302" s="130"/>
      <c r="AC2302" s="130"/>
      <c r="AD2302" s="130"/>
      <c r="AE2302" s="130"/>
      <c r="AF2302" s="130"/>
      <c r="AG2302" s="130"/>
      <c r="AH2302" s="130"/>
      <c r="AI2302" s="130"/>
      <c r="AJ2302" s="130"/>
      <c r="AK2302" s="130"/>
      <c r="AL2302" s="130"/>
      <c r="AM2302" s="130"/>
    </row>
    <row r="2303" spans="1:39" ht="20.25" customHeight="1">
      <c r="A2303" s="132">
        <v>2302</v>
      </c>
      <c r="B2303" s="19" t="s">
        <v>6756</v>
      </c>
      <c r="C2303" s="250">
        <v>62046231000</v>
      </c>
      <c r="D2303" s="261" t="s">
        <v>603</v>
      </c>
      <c r="E2303" s="143" t="str">
        <f t="shared" si="90"/>
        <v>Ջինսե Տաբատ</v>
      </c>
      <c r="F2303" s="273" t="s">
        <v>335</v>
      </c>
      <c r="G2303" s="144">
        <f>VLOOKUP(E2303,subcategory!A:B,2,0)</f>
        <v>87</v>
      </c>
      <c r="H2303" s="273" t="s">
        <v>20</v>
      </c>
      <c r="I2303" s="213" t="e">
        <f>VLOOKUP(H2303,gender!A:B,2,0)</f>
        <v>#N/A</v>
      </c>
      <c r="J2303" s="273">
        <v>350</v>
      </c>
      <c r="K2303" s="273">
        <v>350</v>
      </c>
      <c r="L2303" s="273">
        <v>1</v>
      </c>
      <c r="M2303" s="273" t="s">
        <v>2262</v>
      </c>
      <c r="N2303" s="144">
        <f>VLOOKUP(M2303,brand!A:B,2,0)</f>
        <v>823</v>
      </c>
      <c r="O2303" s="144"/>
      <c r="P2303" s="144" t="e">
        <f>VLOOKUP(O2303,country!A:B,2,0)</f>
        <v>#N/A</v>
      </c>
      <c r="Q2303" s="273" t="s">
        <v>2841</v>
      </c>
      <c r="R2303" s="144" t="str">
        <f t="shared" si="91"/>
        <v>66% Բամբակ, 27% Պոլիէստեր</v>
      </c>
      <c r="S2303" s="144" t="s">
        <v>7622</v>
      </c>
      <c r="T2303" s="144" t="e">
        <f>VLOOKUP(R2303,material!A:B,2,0)</f>
        <v>#N/A</v>
      </c>
      <c r="U2303" s="141" t="s">
        <v>7644</v>
      </c>
      <c r="V2303" s="141"/>
      <c r="W2303" s="273">
        <v>34</v>
      </c>
      <c r="X2303" s="141">
        <f>VLOOKUP(W2303,SIZE!A:B,2,0)</f>
        <v>41</v>
      </c>
      <c r="Y2303" s="141">
        <v>0</v>
      </c>
      <c r="Z2303" s="141" t="s">
        <v>1033</v>
      </c>
      <c r="AA2303" s="141">
        <f>VLOOKUP(Z2303,COLOR!A:B,2,0)</f>
        <v>20</v>
      </c>
      <c r="AB2303" s="130"/>
      <c r="AC2303" s="130"/>
      <c r="AD2303" s="130"/>
      <c r="AE2303" s="130"/>
      <c r="AF2303" s="130"/>
      <c r="AG2303" s="130"/>
      <c r="AH2303" s="130"/>
      <c r="AI2303" s="130"/>
      <c r="AJ2303" s="130"/>
      <c r="AK2303" s="130"/>
      <c r="AL2303" s="130"/>
      <c r="AM2303" s="130"/>
    </row>
    <row r="2304" spans="1:39" ht="20.25" customHeight="1">
      <c r="A2304" s="132">
        <v>2303</v>
      </c>
      <c r="B2304" s="19" t="s">
        <v>6757</v>
      </c>
      <c r="C2304" s="250">
        <v>61102099000</v>
      </c>
      <c r="D2304" s="261" t="s">
        <v>7003</v>
      </c>
      <c r="E2304" s="143" t="str">
        <f t="shared" si="90"/>
        <v>Սվիտրեր</v>
      </c>
      <c r="F2304" s="16" t="s">
        <v>459</v>
      </c>
      <c r="G2304" s="144">
        <f>VLOOKUP(E2304,subcategory!A:B,2,0)</f>
        <v>88</v>
      </c>
      <c r="H2304" s="273" t="s">
        <v>20</v>
      </c>
      <c r="I2304" s="213" t="e">
        <f>VLOOKUP(H2304,gender!A:B,2,0)</f>
        <v>#N/A</v>
      </c>
      <c r="J2304" s="273">
        <v>528</v>
      </c>
      <c r="K2304" s="273">
        <v>528</v>
      </c>
      <c r="L2304" s="273">
        <v>1</v>
      </c>
      <c r="M2304" s="273" t="s">
        <v>2262</v>
      </c>
      <c r="N2304" s="144">
        <f>VLOOKUP(M2304,brand!A:B,2,0)</f>
        <v>823</v>
      </c>
      <c r="O2304" s="144"/>
      <c r="P2304" s="144" t="e">
        <f>VLOOKUP(O2304,country!A:B,2,0)</f>
        <v>#N/A</v>
      </c>
      <c r="Q2304" s="273" t="s">
        <v>7195</v>
      </c>
      <c r="R2304" s="144" t="str">
        <f t="shared" si="91"/>
        <v>62% Բամբակ, 38% Պոլիէստեր</v>
      </c>
      <c r="S2304" s="144" t="s">
        <v>7617</v>
      </c>
      <c r="T2304" s="144" t="e">
        <f>VLOOKUP(R2304,material!A:B,2,0)</f>
        <v>#N/A</v>
      </c>
      <c r="U2304" s="141" t="s">
        <v>7644</v>
      </c>
      <c r="V2304" s="141"/>
      <c r="W2304" s="273" t="s">
        <v>828</v>
      </c>
      <c r="X2304" s="141">
        <f>VLOOKUP(W2304,SIZE!A:B,2,0)</f>
        <v>124</v>
      </c>
      <c r="Y2304" s="141">
        <v>0</v>
      </c>
      <c r="Z2304" s="141" t="s">
        <v>1057</v>
      </c>
      <c r="AA2304" s="141">
        <f>VLOOKUP(Z2304,COLOR!A:B,2,0)</f>
        <v>5</v>
      </c>
      <c r="AB2304" s="130"/>
      <c r="AC2304" s="130"/>
      <c r="AD2304" s="130"/>
      <c r="AE2304" s="130"/>
      <c r="AF2304" s="130"/>
      <c r="AG2304" s="130"/>
      <c r="AH2304" s="130"/>
      <c r="AI2304" s="130"/>
      <c r="AJ2304" s="130"/>
      <c r="AK2304" s="130"/>
      <c r="AL2304" s="130"/>
      <c r="AM2304" s="130"/>
    </row>
    <row r="2305" spans="1:39" ht="20.25" customHeight="1">
      <c r="A2305" s="132">
        <v>2304</v>
      </c>
      <c r="B2305" s="19" t="s">
        <v>6758</v>
      </c>
      <c r="C2305" s="250">
        <v>61103099000</v>
      </c>
      <c r="D2305" s="261" t="s">
        <v>2338</v>
      </c>
      <c r="E2305" s="143" t="str">
        <f t="shared" si="90"/>
        <v>Սվիտրեր</v>
      </c>
      <c r="F2305" s="16" t="s">
        <v>459</v>
      </c>
      <c r="G2305" s="144">
        <f>VLOOKUP(E2305,subcategory!A:B,2,0)</f>
        <v>88</v>
      </c>
      <c r="H2305" s="273" t="s">
        <v>20</v>
      </c>
      <c r="I2305" s="213" t="e">
        <f>VLOOKUP(H2305,gender!A:B,2,0)</f>
        <v>#N/A</v>
      </c>
      <c r="J2305" s="273">
        <v>450</v>
      </c>
      <c r="K2305" s="273">
        <v>450</v>
      </c>
      <c r="L2305" s="273">
        <v>1</v>
      </c>
      <c r="M2305" s="273" t="s">
        <v>2262</v>
      </c>
      <c r="N2305" s="144">
        <f>VLOOKUP(M2305,brand!A:B,2,0)</f>
        <v>823</v>
      </c>
      <c r="O2305" s="144"/>
      <c r="P2305" s="144" t="e">
        <f>VLOOKUP(O2305,country!A:B,2,0)</f>
        <v>#N/A</v>
      </c>
      <c r="Q2305" s="273" t="s">
        <v>7193</v>
      </c>
      <c r="R2305" s="144" t="str">
        <f t="shared" si="91"/>
        <v>100% Պոլիէստեր</v>
      </c>
      <c r="S2305" s="144" t="s">
        <v>7446</v>
      </c>
      <c r="T2305" s="144" t="e">
        <f>VLOOKUP(R2305,material!A:B,2,0)</f>
        <v>#N/A</v>
      </c>
      <c r="U2305" s="141" t="s">
        <v>7644</v>
      </c>
      <c r="V2305" s="141"/>
      <c r="W2305" s="273" t="s">
        <v>978</v>
      </c>
      <c r="X2305" s="141">
        <f>VLOOKUP(W2305,SIZE!A:B,2,0)</f>
        <v>126</v>
      </c>
      <c r="Y2305" s="141">
        <v>0</v>
      </c>
      <c r="Z2305" s="141" t="s">
        <v>1204</v>
      </c>
      <c r="AA2305" s="141">
        <f>VLOOKUP(Z2305,COLOR!A:B,2,0)</f>
        <v>25</v>
      </c>
      <c r="AB2305" s="130"/>
      <c r="AC2305" s="130"/>
      <c r="AD2305" s="130"/>
      <c r="AE2305" s="130"/>
      <c r="AF2305" s="130"/>
      <c r="AG2305" s="130"/>
      <c r="AH2305" s="130"/>
      <c r="AI2305" s="130"/>
      <c r="AJ2305" s="130"/>
      <c r="AK2305" s="130"/>
      <c r="AL2305" s="130"/>
      <c r="AM2305" s="130"/>
    </row>
    <row r="2306" spans="1:39" ht="20.25" customHeight="1">
      <c r="A2306" s="132">
        <v>2305</v>
      </c>
      <c r="B2306" s="19" t="s">
        <v>6759</v>
      </c>
      <c r="C2306" s="250">
        <v>62046318000</v>
      </c>
      <c r="D2306" s="261" t="s">
        <v>987</v>
      </c>
      <c r="E2306" s="143" t="str">
        <f t="shared" si="90"/>
        <v>Տաբատներ</v>
      </c>
      <c r="F2306" s="273" t="s">
        <v>7795</v>
      </c>
      <c r="G2306" s="144">
        <f>VLOOKUP(E2306,subcategory!A:B,2,0)</f>
        <v>93</v>
      </c>
      <c r="H2306" s="273" t="s">
        <v>20</v>
      </c>
      <c r="I2306" s="213" t="e">
        <f>VLOOKUP(H2306,gender!A:B,2,0)</f>
        <v>#N/A</v>
      </c>
      <c r="J2306" s="273">
        <v>438</v>
      </c>
      <c r="K2306" s="273">
        <v>438</v>
      </c>
      <c r="L2306" s="273">
        <v>1</v>
      </c>
      <c r="M2306" s="273" t="s">
        <v>2262</v>
      </c>
      <c r="N2306" s="144">
        <f>VLOOKUP(M2306,brand!A:B,2,0)</f>
        <v>823</v>
      </c>
      <c r="O2306" s="144"/>
      <c r="P2306" s="144" t="e">
        <f>VLOOKUP(O2306,country!A:B,2,0)</f>
        <v>#N/A</v>
      </c>
      <c r="Q2306" s="273" t="s">
        <v>436</v>
      </c>
      <c r="R2306" s="144" t="str">
        <f t="shared" si="91"/>
        <v>100% Պոլիէստեր</v>
      </c>
      <c r="S2306" s="144" t="s">
        <v>7446</v>
      </c>
      <c r="T2306" s="144" t="e">
        <f>VLOOKUP(R2306,material!A:B,2,0)</f>
        <v>#N/A</v>
      </c>
      <c r="U2306" s="141" t="s">
        <v>7644</v>
      </c>
      <c r="V2306" s="141"/>
      <c r="W2306" s="273" t="s">
        <v>825</v>
      </c>
      <c r="X2306" s="141">
        <v>369</v>
      </c>
      <c r="Y2306" s="141">
        <v>0</v>
      </c>
      <c r="Z2306" s="141" t="s">
        <v>1033</v>
      </c>
      <c r="AA2306" s="141">
        <f>VLOOKUP(Z2306,COLOR!A:B,2,0)</f>
        <v>20</v>
      </c>
      <c r="AB2306" s="130"/>
      <c r="AC2306" s="130"/>
      <c r="AD2306" s="130"/>
      <c r="AE2306" s="130"/>
      <c r="AF2306" s="130"/>
      <c r="AG2306" s="130"/>
      <c r="AH2306" s="130"/>
      <c r="AI2306" s="130"/>
      <c r="AJ2306" s="130"/>
      <c r="AK2306" s="130"/>
      <c r="AL2306" s="130"/>
      <c r="AM2306" s="130"/>
    </row>
    <row r="2307" spans="1:39" ht="20.25" customHeight="1">
      <c r="A2307" s="132">
        <v>2306</v>
      </c>
      <c r="B2307" s="19" t="s">
        <v>6760</v>
      </c>
      <c r="C2307" s="252">
        <v>62024000090</v>
      </c>
      <c r="D2307" s="260" t="s">
        <v>6809</v>
      </c>
      <c r="E2307" s="143" t="str">
        <f t="shared" ref="E2307:E2370" si="92">PROPER(F2307)</f>
        <v>Բաճկոն</v>
      </c>
      <c r="F2307" s="273" t="s">
        <v>62</v>
      </c>
      <c r="G2307" s="144">
        <f>VLOOKUP(E2307,subcategory!A:B,2,0)</f>
        <v>14</v>
      </c>
      <c r="H2307" s="273" t="s">
        <v>20</v>
      </c>
      <c r="I2307" s="213" t="e">
        <f>VLOOKUP(H2307,gender!A:B,2,0)</f>
        <v>#N/A</v>
      </c>
      <c r="J2307" s="273">
        <v>476</v>
      </c>
      <c r="K2307" s="273">
        <v>476</v>
      </c>
      <c r="L2307" s="273">
        <v>1</v>
      </c>
      <c r="M2307" s="273" t="s">
        <v>2262</v>
      </c>
      <c r="N2307" s="144">
        <f>VLOOKUP(M2307,brand!A:B,2,0)</f>
        <v>823</v>
      </c>
      <c r="O2307" s="144"/>
      <c r="P2307" s="144" t="e">
        <f>VLOOKUP(O2307,country!A:B,2,0)</f>
        <v>#N/A</v>
      </c>
      <c r="Q2307" s="273" t="s">
        <v>7193</v>
      </c>
      <c r="R2307" s="144" t="str">
        <f t="shared" si="91"/>
        <v>100% Նիլոն</v>
      </c>
      <c r="S2307" s="144" t="s">
        <v>7343</v>
      </c>
      <c r="T2307" s="144" t="e">
        <f>VLOOKUP(R2307,material!A:B,2,0)</f>
        <v>#N/A</v>
      </c>
      <c r="U2307" s="141" t="s">
        <v>7644</v>
      </c>
      <c r="V2307" s="141"/>
      <c r="W2307" s="273" t="s">
        <v>821</v>
      </c>
      <c r="X2307" s="141">
        <v>9</v>
      </c>
      <c r="Y2307" s="141">
        <v>0</v>
      </c>
      <c r="Z2307" s="141" t="s">
        <v>2101</v>
      </c>
      <c r="AA2307" s="141" t="e">
        <f>VLOOKUP(Z2307,COLOR!A:B,2,0)</f>
        <v>#N/A</v>
      </c>
      <c r="AB2307" s="130"/>
      <c r="AC2307" s="130"/>
      <c r="AD2307" s="130"/>
      <c r="AE2307" s="130"/>
      <c r="AF2307" s="130"/>
      <c r="AG2307" s="130"/>
      <c r="AH2307" s="130"/>
      <c r="AI2307" s="130"/>
      <c r="AJ2307" s="130"/>
      <c r="AK2307" s="130"/>
      <c r="AL2307" s="130"/>
      <c r="AM2307" s="130"/>
    </row>
    <row r="2308" spans="1:39" ht="20.25" customHeight="1">
      <c r="A2308" s="132">
        <v>2307</v>
      </c>
      <c r="B2308" s="19" t="s">
        <v>6761</v>
      </c>
      <c r="C2308" s="250">
        <v>61103091000</v>
      </c>
      <c r="D2308" s="261" t="s">
        <v>481</v>
      </c>
      <c r="E2308" s="143" t="str">
        <f t="shared" si="92"/>
        <v>Սվիտեր</v>
      </c>
      <c r="F2308" s="273" t="s">
        <v>49</v>
      </c>
      <c r="G2308" s="144" t="e">
        <f>VLOOKUP(E2308,subcategory!A:B,2,0)</f>
        <v>#N/A</v>
      </c>
      <c r="H2308" s="273" t="s">
        <v>10</v>
      </c>
      <c r="I2308" s="213" t="e">
        <f>VLOOKUP(H2308,gender!A:B,2,0)</f>
        <v>#N/A</v>
      </c>
      <c r="J2308" s="273">
        <v>284</v>
      </c>
      <c r="K2308" s="273">
        <v>284</v>
      </c>
      <c r="L2308" s="273">
        <v>1</v>
      </c>
      <c r="M2308" s="273" t="s">
        <v>2262</v>
      </c>
      <c r="N2308" s="144">
        <f>VLOOKUP(M2308,brand!A:B,2,0)</f>
        <v>823</v>
      </c>
      <c r="O2308" s="144"/>
      <c r="P2308" s="144" t="e">
        <f>VLOOKUP(O2308,country!A:B,2,0)</f>
        <v>#N/A</v>
      </c>
      <c r="Q2308" s="273" t="s">
        <v>436</v>
      </c>
      <c r="R2308" s="144" t="str">
        <f t="shared" si="91"/>
        <v>100% Ակրիլ</v>
      </c>
      <c r="S2308" s="144" t="s">
        <v>7204</v>
      </c>
      <c r="T2308" s="144" t="e">
        <f>VLOOKUP(R2308,material!A:B,2,0)</f>
        <v>#N/A</v>
      </c>
      <c r="U2308" s="141" t="s">
        <v>7644</v>
      </c>
      <c r="V2308" s="141"/>
      <c r="W2308" s="273" t="s">
        <v>821</v>
      </c>
      <c r="X2308" s="141">
        <f>VLOOKUP(W2308,SIZE!A:B,2,0)</f>
        <v>3</v>
      </c>
      <c r="Y2308" s="141">
        <v>0</v>
      </c>
      <c r="Z2308" s="141" t="s">
        <v>2042</v>
      </c>
      <c r="AA2308" s="141" t="e">
        <f>VLOOKUP(Z2308,COLOR!A:B,2,0)</f>
        <v>#N/A</v>
      </c>
      <c r="AB2308" s="130"/>
      <c r="AC2308" s="130"/>
      <c r="AD2308" s="130"/>
      <c r="AE2308" s="130"/>
      <c r="AF2308" s="130"/>
      <c r="AG2308" s="130"/>
      <c r="AH2308" s="130"/>
      <c r="AI2308" s="130"/>
      <c r="AJ2308" s="130"/>
      <c r="AK2308" s="130"/>
      <c r="AL2308" s="130"/>
      <c r="AM2308" s="130"/>
    </row>
    <row r="2309" spans="1:39" ht="20.25" customHeight="1">
      <c r="A2309" s="132">
        <v>2308</v>
      </c>
      <c r="B2309" s="19" t="s">
        <v>6762</v>
      </c>
      <c r="C2309" s="250">
        <v>61102099000</v>
      </c>
      <c r="D2309" s="261" t="s">
        <v>6949</v>
      </c>
      <c r="E2309" s="143" t="str">
        <f t="shared" si="92"/>
        <v>Սվիտրեր</v>
      </c>
      <c r="F2309" s="16" t="s">
        <v>459</v>
      </c>
      <c r="G2309" s="144">
        <f>VLOOKUP(E2309,subcategory!A:B,2,0)</f>
        <v>88</v>
      </c>
      <c r="H2309" s="273" t="s">
        <v>20</v>
      </c>
      <c r="I2309" s="213" t="e">
        <f>VLOOKUP(H2309,gender!A:B,2,0)</f>
        <v>#N/A</v>
      </c>
      <c r="J2309" s="273">
        <v>400</v>
      </c>
      <c r="K2309" s="273">
        <v>400</v>
      </c>
      <c r="L2309" s="273">
        <v>1</v>
      </c>
      <c r="M2309" s="273" t="s">
        <v>2262</v>
      </c>
      <c r="N2309" s="144">
        <f>VLOOKUP(M2309,brand!A:B,2,0)</f>
        <v>823</v>
      </c>
      <c r="O2309" s="144"/>
      <c r="P2309" s="144" t="e">
        <f>VLOOKUP(O2309,country!A:B,2,0)</f>
        <v>#N/A</v>
      </c>
      <c r="Q2309" s="273" t="s">
        <v>436</v>
      </c>
      <c r="R2309" s="144" t="str">
        <f t="shared" si="91"/>
        <v>66% Բամբակ, 34% Պոլիէստեր</v>
      </c>
      <c r="S2309" s="144" t="s">
        <v>7623</v>
      </c>
      <c r="T2309" s="144" t="e">
        <f>VLOOKUP(R2309,material!A:B,2,0)</f>
        <v>#N/A</v>
      </c>
      <c r="U2309" s="141" t="s">
        <v>7644</v>
      </c>
      <c r="V2309" s="141"/>
      <c r="W2309" s="273" t="s">
        <v>821</v>
      </c>
      <c r="X2309" s="141">
        <f>VLOOKUP(W2309,SIZE!A:B,2,0)</f>
        <v>3</v>
      </c>
      <c r="Y2309" s="141">
        <v>0</v>
      </c>
      <c r="Z2309" s="141" t="s">
        <v>2042</v>
      </c>
      <c r="AA2309" s="141" t="e">
        <f>VLOOKUP(Z2309,COLOR!A:B,2,0)</f>
        <v>#N/A</v>
      </c>
      <c r="AB2309" s="130"/>
      <c r="AC2309" s="130"/>
      <c r="AD2309" s="130"/>
      <c r="AE2309" s="130"/>
      <c r="AF2309" s="130"/>
      <c r="AG2309" s="130"/>
      <c r="AH2309" s="130"/>
      <c r="AI2309" s="130"/>
      <c r="AJ2309" s="130"/>
      <c r="AK2309" s="130"/>
      <c r="AL2309" s="130"/>
      <c r="AM2309" s="130"/>
    </row>
    <row r="2310" spans="1:39" ht="20.25" customHeight="1">
      <c r="A2310" s="132">
        <v>2309</v>
      </c>
      <c r="B2310" s="19" t="s">
        <v>6763</v>
      </c>
      <c r="C2310" s="250">
        <v>62046318000</v>
      </c>
      <c r="D2310" s="261" t="s">
        <v>987</v>
      </c>
      <c r="E2310" s="143" t="str">
        <f t="shared" si="92"/>
        <v>Տաբատներ</v>
      </c>
      <c r="F2310" s="273" t="s">
        <v>7795</v>
      </c>
      <c r="G2310" s="144">
        <f>VLOOKUP(E2310,subcategory!A:B,2,0)</f>
        <v>93</v>
      </c>
      <c r="H2310" s="273" t="s">
        <v>20</v>
      </c>
      <c r="I2310" s="213" t="e">
        <f>VLOOKUP(H2310,gender!A:B,2,0)</f>
        <v>#N/A</v>
      </c>
      <c r="J2310" s="273">
        <v>492</v>
      </c>
      <c r="K2310" s="273">
        <v>492</v>
      </c>
      <c r="L2310" s="273">
        <v>1</v>
      </c>
      <c r="M2310" s="273" t="s">
        <v>2262</v>
      </c>
      <c r="N2310" s="144">
        <f>VLOOKUP(M2310,brand!A:B,2,0)</f>
        <v>823</v>
      </c>
      <c r="O2310" s="144"/>
      <c r="P2310" s="144" t="e">
        <f>VLOOKUP(O2310,country!A:B,2,0)</f>
        <v>#N/A</v>
      </c>
      <c r="Q2310" s="273" t="s">
        <v>440</v>
      </c>
      <c r="R2310" s="144" t="str">
        <f t="shared" si="91"/>
        <v>76% Պոլիէստեր, 24% Վիսկոզ</v>
      </c>
      <c r="S2310" s="144" t="s">
        <v>7624</v>
      </c>
      <c r="T2310" s="144" t="e">
        <f>VLOOKUP(R2310,material!A:B,2,0)</f>
        <v>#N/A</v>
      </c>
      <c r="U2310" s="141" t="s">
        <v>7644</v>
      </c>
      <c r="V2310" s="141"/>
      <c r="W2310" s="273">
        <v>34</v>
      </c>
      <c r="X2310" s="141">
        <f>VLOOKUP(W2310,SIZE!A:B,2,0)</f>
        <v>41</v>
      </c>
      <c r="Y2310" s="141">
        <v>0</v>
      </c>
      <c r="Z2310" s="141" t="s">
        <v>1204</v>
      </c>
      <c r="AA2310" s="141">
        <f>VLOOKUP(Z2310,COLOR!A:B,2,0)</f>
        <v>25</v>
      </c>
      <c r="AB2310" s="130"/>
      <c r="AC2310" s="130"/>
      <c r="AD2310" s="130"/>
      <c r="AE2310" s="130"/>
      <c r="AF2310" s="130"/>
      <c r="AG2310" s="130"/>
      <c r="AH2310" s="130"/>
      <c r="AI2310" s="130"/>
      <c r="AJ2310" s="130"/>
      <c r="AK2310" s="130"/>
      <c r="AL2310" s="130"/>
      <c r="AM2310" s="130"/>
    </row>
    <row r="2311" spans="1:39" ht="20.25" customHeight="1">
      <c r="A2311" s="132">
        <v>2310</v>
      </c>
      <c r="B2311" s="19" t="s">
        <v>6764</v>
      </c>
      <c r="C2311" s="250">
        <v>61103099000</v>
      </c>
      <c r="D2311" s="261" t="s">
        <v>709</v>
      </c>
      <c r="E2311" s="143" t="str">
        <f t="shared" si="92"/>
        <v>Կարդիգան</v>
      </c>
      <c r="F2311" s="273" t="s">
        <v>328</v>
      </c>
      <c r="G2311" s="144">
        <f>VLOOKUP(E2311,subcategory!A:B,2,0)</f>
        <v>89</v>
      </c>
      <c r="H2311" s="273" t="s">
        <v>20</v>
      </c>
      <c r="I2311" s="213" t="e">
        <f>VLOOKUP(H2311,gender!A:B,2,0)</f>
        <v>#N/A</v>
      </c>
      <c r="J2311" s="273">
        <v>304</v>
      </c>
      <c r="K2311" s="273">
        <v>304</v>
      </c>
      <c r="L2311" s="273">
        <v>1</v>
      </c>
      <c r="M2311" s="273" t="s">
        <v>2262</v>
      </c>
      <c r="N2311" s="144">
        <f>VLOOKUP(M2311,brand!A:B,2,0)</f>
        <v>823</v>
      </c>
      <c r="O2311" s="144"/>
      <c r="P2311" s="144" t="e">
        <f>VLOOKUP(O2311,country!A:B,2,0)</f>
        <v>#N/A</v>
      </c>
      <c r="Q2311" s="273" t="s">
        <v>2841</v>
      </c>
      <c r="R2311" s="144" t="str">
        <f t="shared" si="91"/>
        <v>72% Ակրիլ 27% Պոլիեսթեր</v>
      </c>
      <c r="S2311" s="144" t="s">
        <v>7625</v>
      </c>
      <c r="T2311" s="144" t="e">
        <f>VLOOKUP(R2311,material!A:B,2,0)</f>
        <v>#N/A</v>
      </c>
      <c r="U2311" s="141" t="s">
        <v>7644</v>
      </c>
      <c r="V2311" s="141"/>
      <c r="W2311" s="273" t="s">
        <v>858</v>
      </c>
      <c r="X2311" s="141">
        <f>VLOOKUP(W2311,SIZE!A:B,2,0)</f>
        <v>1</v>
      </c>
      <c r="Y2311" s="141">
        <v>0</v>
      </c>
      <c r="Z2311" s="141" t="s">
        <v>2092</v>
      </c>
      <c r="AA2311" s="141">
        <f>VLOOKUP(Z2311,COLOR!A:B,2,0)</f>
        <v>8</v>
      </c>
      <c r="AB2311" s="130"/>
      <c r="AC2311" s="130"/>
      <c r="AD2311" s="130"/>
      <c r="AE2311" s="130"/>
      <c r="AF2311" s="130"/>
      <c r="AG2311" s="130"/>
      <c r="AH2311" s="130"/>
      <c r="AI2311" s="130"/>
      <c r="AJ2311" s="130"/>
      <c r="AK2311" s="130"/>
      <c r="AL2311" s="130"/>
      <c r="AM2311" s="130"/>
    </row>
    <row r="2312" spans="1:39" ht="20.25" customHeight="1">
      <c r="A2312" s="132">
        <v>2311</v>
      </c>
      <c r="B2312" s="19" t="s">
        <v>6765</v>
      </c>
      <c r="C2312" s="250">
        <v>61103099000</v>
      </c>
      <c r="D2312" s="261" t="s">
        <v>709</v>
      </c>
      <c r="E2312" s="143" t="str">
        <f t="shared" si="92"/>
        <v>Կարդիգան</v>
      </c>
      <c r="F2312" s="273" t="s">
        <v>328</v>
      </c>
      <c r="G2312" s="144">
        <f>VLOOKUP(E2312,subcategory!A:B,2,0)</f>
        <v>89</v>
      </c>
      <c r="H2312" s="273" t="s">
        <v>20</v>
      </c>
      <c r="I2312" s="213" t="e">
        <f>VLOOKUP(H2312,gender!A:B,2,0)</f>
        <v>#N/A</v>
      </c>
      <c r="J2312" s="273">
        <v>564</v>
      </c>
      <c r="K2312" s="273">
        <v>564</v>
      </c>
      <c r="L2312" s="273">
        <v>1</v>
      </c>
      <c r="M2312" s="273" t="s">
        <v>2262</v>
      </c>
      <c r="N2312" s="144">
        <f>VLOOKUP(M2312,brand!A:B,2,0)</f>
        <v>823</v>
      </c>
      <c r="O2312" s="144"/>
      <c r="P2312" s="144" t="e">
        <f>VLOOKUP(O2312,country!A:B,2,0)</f>
        <v>#N/A</v>
      </c>
      <c r="Q2312" s="273" t="s">
        <v>436</v>
      </c>
      <c r="R2312" s="144" t="str">
        <f t="shared" si="91"/>
        <v>100% Ակրիլ</v>
      </c>
      <c r="S2312" s="144" t="s">
        <v>7204</v>
      </c>
      <c r="T2312" s="144" t="e">
        <f>VLOOKUP(R2312,material!A:B,2,0)</f>
        <v>#N/A</v>
      </c>
      <c r="U2312" s="141" t="s">
        <v>7644</v>
      </c>
      <c r="V2312" s="141"/>
      <c r="W2312" s="273" t="s">
        <v>828</v>
      </c>
      <c r="X2312" s="141">
        <f>VLOOKUP(W2312,SIZE!A:B,2,0)</f>
        <v>124</v>
      </c>
      <c r="Y2312" s="141">
        <v>0</v>
      </c>
      <c r="Z2312" s="141" t="s">
        <v>1033</v>
      </c>
      <c r="AA2312" s="141">
        <f>VLOOKUP(Z2312,COLOR!A:B,2,0)</f>
        <v>20</v>
      </c>
      <c r="AB2312" s="130"/>
      <c r="AC2312" s="130"/>
      <c r="AD2312" s="130"/>
      <c r="AE2312" s="130"/>
      <c r="AF2312" s="130"/>
      <c r="AG2312" s="130"/>
      <c r="AH2312" s="130"/>
      <c r="AI2312" s="130"/>
      <c r="AJ2312" s="130"/>
      <c r="AK2312" s="130"/>
      <c r="AL2312" s="130"/>
      <c r="AM2312" s="130"/>
    </row>
    <row r="2313" spans="1:39" ht="20.25" customHeight="1">
      <c r="A2313" s="132">
        <v>2312</v>
      </c>
      <c r="B2313" s="19" t="s">
        <v>6766</v>
      </c>
      <c r="C2313" s="250">
        <v>61045200000</v>
      </c>
      <c r="D2313" s="261" t="s">
        <v>2206</v>
      </c>
      <c r="E2313" s="143" t="str">
        <f t="shared" si="92"/>
        <v>Կիսաշրջազգեստ</v>
      </c>
      <c r="F2313" s="273" t="s">
        <v>50</v>
      </c>
      <c r="G2313" s="144">
        <f>VLOOKUP(E2313,subcategory!A:B,2,0)</f>
        <v>53</v>
      </c>
      <c r="H2313" s="273" t="s">
        <v>20</v>
      </c>
      <c r="I2313" s="213" t="e">
        <f>VLOOKUP(H2313,gender!A:B,2,0)</f>
        <v>#N/A</v>
      </c>
      <c r="J2313" s="273">
        <v>226</v>
      </c>
      <c r="K2313" s="273">
        <v>226</v>
      </c>
      <c r="L2313" s="273">
        <v>1</v>
      </c>
      <c r="M2313" s="273" t="s">
        <v>2262</v>
      </c>
      <c r="N2313" s="144">
        <f>VLOOKUP(M2313,brand!A:B,2,0)</f>
        <v>823</v>
      </c>
      <c r="O2313" s="144"/>
      <c r="P2313" s="144" t="e">
        <f>VLOOKUP(O2313,country!A:B,2,0)</f>
        <v>#N/A</v>
      </c>
      <c r="Q2313" s="273" t="s">
        <v>3915</v>
      </c>
      <c r="R2313" s="144" t="str">
        <f t="shared" si="91"/>
        <v>100% Բամբակ</v>
      </c>
      <c r="S2313" s="144" t="s">
        <v>7205</v>
      </c>
      <c r="T2313" s="144" t="e">
        <f>VLOOKUP(R2313,material!A:B,2,0)</f>
        <v>#N/A</v>
      </c>
      <c r="U2313" s="141" t="s">
        <v>7644</v>
      </c>
      <c r="V2313" s="141"/>
      <c r="W2313" s="273">
        <v>36</v>
      </c>
      <c r="X2313" s="141">
        <f>VLOOKUP(W2313,SIZE!A:B,2,0)</f>
        <v>52</v>
      </c>
      <c r="Y2313" s="141">
        <v>0</v>
      </c>
      <c r="Z2313" s="141" t="s">
        <v>2092</v>
      </c>
      <c r="AA2313" s="141">
        <f>VLOOKUP(Z2313,COLOR!A:B,2,0)</f>
        <v>8</v>
      </c>
      <c r="AB2313" s="130"/>
      <c r="AC2313" s="130"/>
      <c r="AD2313" s="130"/>
      <c r="AE2313" s="130"/>
      <c r="AF2313" s="130"/>
      <c r="AG2313" s="130"/>
      <c r="AH2313" s="130"/>
      <c r="AI2313" s="130"/>
      <c r="AJ2313" s="130"/>
      <c r="AK2313" s="130"/>
      <c r="AL2313" s="130"/>
      <c r="AM2313" s="130"/>
    </row>
    <row r="2314" spans="1:39" ht="20.25" customHeight="1">
      <c r="A2314" s="132">
        <v>2313</v>
      </c>
      <c r="B2314" s="19" t="s">
        <v>6767</v>
      </c>
      <c r="C2314" s="250">
        <v>62046231000</v>
      </c>
      <c r="D2314" s="261" t="s">
        <v>603</v>
      </c>
      <c r="E2314" s="143" t="str">
        <f t="shared" si="92"/>
        <v>Ջինսե Տաբատ</v>
      </c>
      <c r="F2314" s="273" t="s">
        <v>335</v>
      </c>
      <c r="G2314" s="144">
        <f>VLOOKUP(E2314,subcategory!A:B,2,0)</f>
        <v>87</v>
      </c>
      <c r="H2314" s="273" t="s">
        <v>20</v>
      </c>
      <c r="I2314" s="213" t="e">
        <f>VLOOKUP(H2314,gender!A:B,2,0)</f>
        <v>#N/A</v>
      </c>
      <c r="J2314" s="273">
        <v>306</v>
      </c>
      <c r="K2314" s="273">
        <v>306</v>
      </c>
      <c r="L2314" s="273">
        <v>1</v>
      </c>
      <c r="M2314" s="273" t="s">
        <v>2262</v>
      </c>
      <c r="N2314" s="144">
        <f>VLOOKUP(M2314,brand!A:B,2,0)</f>
        <v>823</v>
      </c>
      <c r="O2314" s="144"/>
      <c r="P2314" s="144" t="e">
        <f>VLOOKUP(O2314,country!A:B,2,0)</f>
        <v>#N/A</v>
      </c>
      <c r="Q2314" s="273" t="s">
        <v>436</v>
      </c>
      <c r="R2314" s="144" t="str">
        <f t="shared" si="91"/>
        <v>79% Պոլիէստեր, 17% Վիսկոզ</v>
      </c>
      <c r="S2314" s="144" t="s">
        <v>7626</v>
      </c>
      <c r="T2314" s="144" t="e">
        <f>VLOOKUP(R2314,material!A:B,2,0)</f>
        <v>#N/A</v>
      </c>
      <c r="U2314" s="141" t="s">
        <v>7644</v>
      </c>
      <c r="V2314" s="141"/>
      <c r="W2314" s="273">
        <v>30</v>
      </c>
      <c r="X2314" s="141">
        <f>VLOOKUP(W2314,SIZE!A:B,2,0)</f>
        <v>22</v>
      </c>
      <c r="Y2314" s="141">
        <v>0</v>
      </c>
      <c r="Z2314" s="141" t="s">
        <v>1033</v>
      </c>
      <c r="AA2314" s="141">
        <f>VLOOKUP(Z2314,COLOR!A:B,2,0)</f>
        <v>20</v>
      </c>
      <c r="AB2314" s="130"/>
      <c r="AC2314" s="130"/>
      <c r="AD2314" s="130"/>
      <c r="AE2314" s="130"/>
      <c r="AF2314" s="130"/>
      <c r="AG2314" s="130"/>
      <c r="AH2314" s="130"/>
      <c r="AI2314" s="130"/>
      <c r="AJ2314" s="130"/>
      <c r="AK2314" s="130"/>
      <c r="AL2314" s="130"/>
      <c r="AM2314" s="130"/>
    </row>
    <row r="2315" spans="1:39" ht="20.25" customHeight="1">
      <c r="A2315" s="132">
        <v>2314</v>
      </c>
      <c r="B2315" s="19" t="s">
        <v>6768</v>
      </c>
      <c r="C2315" s="250">
        <v>62046231000</v>
      </c>
      <c r="D2315" s="261" t="s">
        <v>603</v>
      </c>
      <c r="E2315" s="143" t="str">
        <f t="shared" si="92"/>
        <v>Ջինսե Տաբատ</v>
      </c>
      <c r="F2315" s="273" t="s">
        <v>335</v>
      </c>
      <c r="G2315" s="144">
        <f>VLOOKUP(E2315,subcategory!A:B,2,0)</f>
        <v>87</v>
      </c>
      <c r="H2315" s="273" t="s">
        <v>20</v>
      </c>
      <c r="I2315" s="213" t="e">
        <f>VLOOKUP(H2315,gender!A:B,2,0)</f>
        <v>#N/A</v>
      </c>
      <c r="J2315" s="273">
        <v>580</v>
      </c>
      <c r="K2315" s="273">
        <v>580</v>
      </c>
      <c r="L2315" s="273">
        <v>1</v>
      </c>
      <c r="M2315" s="273" t="s">
        <v>2262</v>
      </c>
      <c r="N2315" s="144">
        <f>VLOOKUP(M2315,brand!A:B,2,0)</f>
        <v>823</v>
      </c>
      <c r="O2315" s="144"/>
      <c r="P2315" s="144" t="e">
        <f>VLOOKUP(O2315,country!A:B,2,0)</f>
        <v>#N/A</v>
      </c>
      <c r="Q2315" s="273" t="s">
        <v>440</v>
      </c>
      <c r="R2315" s="144" t="str">
        <f t="shared" si="91"/>
        <v>100% Բամբակ</v>
      </c>
      <c r="S2315" s="144" t="s">
        <v>7205</v>
      </c>
      <c r="T2315" s="144" t="e">
        <f>VLOOKUP(R2315,material!A:B,2,0)</f>
        <v>#N/A</v>
      </c>
      <c r="U2315" s="141" t="s">
        <v>7644</v>
      </c>
      <c r="V2315" s="141"/>
      <c r="W2315" s="273">
        <v>32</v>
      </c>
      <c r="X2315" s="141">
        <f>VLOOKUP(W2315,SIZE!A:B,2,0)</f>
        <v>31</v>
      </c>
      <c r="Y2315" s="141">
        <v>0</v>
      </c>
      <c r="Z2315" s="141" t="s">
        <v>1033</v>
      </c>
      <c r="AA2315" s="141">
        <f>VLOOKUP(Z2315,COLOR!A:B,2,0)</f>
        <v>20</v>
      </c>
      <c r="AB2315" s="130"/>
      <c r="AC2315" s="130"/>
      <c r="AD2315" s="130"/>
      <c r="AE2315" s="130"/>
      <c r="AF2315" s="130"/>
      <c r="AG2315" s="130"/>
      <c r="AH2315" s="130"/>
      <c r="AI2315" s="130"/>
      <c r="AJ2315" s="130"/>
      <c r="AK2315" s="130"/>
      <c r="AL2315" s="130"/>
      <c r="AM2315" s="130"/>
    </row>
    <row r="2316" spans="1:39" ht="20.25" customHeight="1">
      <c r="A2316" s="132">
        <v>2315</v>
      </c>
      <c r="B2316" s="19" t="s">
        <v>6769</v>
      </c>
      <c r="C2316" s="250">
        <v>61103099000</v>
      </c>
      <c r="D2316" s="261" t="s">
        <v>7018</v>
      </c>
      <c r="E2316" s="143" t="str">
        <f t="shared" si="92"/>
        <v>Հուդի</v>
      </c>
      <c r="F2316" s="273" t="s">
        <v>9</v>
      </c>
      <c r="G2316" s="144">
        <f>VLOOKUP(E2316,subcategory!A:B,2,0)</f>
        <v>18</v>
      </c>
      <c r="H2316" s="273" t="s">
        <v>20</v>
      </c>
      <c r="I2316" s="213" t="e">
        <f>VLOOKUP(H2316,gender!A:B,2,0)</f>
        <v>#N/A</v>
      </c>
      <c r="J2316" s="273">
        <v>416</v>
      </c>
      <c r="K2316" s="273">
        <v>416</v>
      </c>
      <c r="L2316" s="273">
        <v>1</v>
      </c>
      <c r="M2316" s="273" t="s">
        <v>2262</v>
      </c>
      <c r="N2316" s="144">
        <f>VLOOKUP(M2316,brand!A:B,2,0)</f>
        <v>823</v>
      </c>
      <c r="O2316" s="144"/>
      <c r="P2316" s="144" t="e">
        <f>VLOOKUP(O2316,country!A:B,2,0)</f>
        <v>#N/A</v>
      </c>
      <c r="Q2316" s="273" t="s">
        <v>436</v>
      </c>
      <c r="R2316" s="144" t="str">
        <f t="shared" si="91"/>
        <v>75% Ակրիլ 25% Պոլիեսթեր</v>
      </c>
      <c r="S2316" s="144" t="s">
        <v>7589</v>
      </c>
      <c r="T2316" s="144" t="e">
        <f>VLOOKUP(R2316,material!A:B,2,0)</f>
        <v>#N/A</v>
      </c>
      <c r="U2316" s="141" t="s">
        <v>7644</v>
      </c>
      <c r="V2316" s="141"/>
      <c r="W2316" s="273" t="s">
        <v>810</v>
      </c>
      <c r="X2316" s="141">
        <f>VLOOKUP(W2316,SIZE!A:B,2,0)</f>
        <v>122</v>
      </c>
      <c r="Y2316" s="141">
        <v>0</v>
      </c>
      <c r="Z2316" s="141" t="s">
        <v>1033</v>
      </c>
      <c r="AA2316" s="141">
        <f>VLOOKUP(Z2316,COLOR!A:B,2,0)</f>
        <v>20</v>
      </c>
      <c r="AB2316" s="130"/>
      <c r="AC2316" s="130"/>
      <c r="AD2316" s="130"/>
      <c r="AE2316" s="130"/>
      <c r="AF2316" s="130"/>
      <c r="AG2316" s="130"/>
      <c r="AH2316" s="130"/>
      <c r="AI2316" s="130"/>
      <c r="AJ2316" s="130"/>
      <c r="AK2316" s="130"/>
      <c r="AL2316" s="130"/>
      <c r="AM2316" s="130"/>
    </row>
    <row r="2317" spans="1:39" ht="20.25" customHeight="1">
      <c r="A2317" s="132">
        <v>2316</v>
      </c>
      <c r="B2317" s="19" t="s">
        <v>6770</v>
      </c>
      <c r="C2317" s="250">
        <v>62046231000</v>
      </c>
      <c r="D2317" s="261" t="s">
        <v>603</v>
      </c>
      <c r="E2317" s="143" t="str">
        <f t="shared" si="92"/>
        <v>Ջինսե Տաբատ</v>
      </c>
      <c r="F2317" s="273" t="s">
        <v>335</v>
      </c>
      <c r="G2317" s="144">
        <f>VLOOKUP(E2317,subcategory!A:B,2,0)</f>
        <v>87</v>
      </c>
      <c r="H2317" s="273" t="s">
        <v>20</v>
      </c>
      <c r="I2317" s="213" t="e">
        <f>VLOOKUP(H2317,gender!A:B,2,0)</f>
        <v>#N/A</v>
      </c>
      <c r="J2317" s="273">
        <v>512</v>
      </c>
      <c r="K2317" s="273">
        <v>512</v>
      </c>
      <c r="L2317" s="273">
        <v>1</v>
      </c>
      <c r="M2317" s="273" t="s">
        <v>2262</v>
      </c>
      <c r="N2317" s="144">
        <f>VLOOKUP(M2317,brand!A:B,2,0)</f>
        <v>823</v>
      </c>
      <c r="O2317" s="144"/>
      <c r="P2317" s="144" t="e">
        <f>VLOOKUP(O2317,country!A:B,2,0)</f>
        <v>#N/A</v>
      </c>
      <c r="Q2317" s="273" t="s">
        <v>440</v>
      </c>
      <c r="R2317" s="144" t="str">
        <f t="shared" si="91"/>
        <v>100% Պոլիէստեր</v>
      </c>
      <c r="S2317" s="144" t="s">
        <v>7446</v>
      </c>
      <c r="T2317" s="144" t="e">
        <f>VLOOKUP(R2317,material!A:B,2,0)</f>
        <v>#N/A</v>
      </c>
      <c r="U2317" s="141" t="s">
        <v>7644</v>
      </c>
      <c r="V2317" s="141"/>
      <c r="W2317" s="273">
        <v>31</v>
      </c>
      <c r="X2317" s="141">
        <f>VLOOKUP(W2317,SIZE!A:B,2,0)</f>
        <v>140</v>
      </c>
      <c r="Y2317" s="141">
        <v>0</v>
      </c>
      <c r="Z2317" s="141" t="s">
        <v>1057</v>
      </c>
      <c r="AA2317" s="141">
        <f>VLOOKUP(Z2317,COLOR!A:B,2,0)</f>
        <v>5</v>
      </c>
      <c r="AB2317" s="130"/>
      <c r="AC2317" s="130"/>
      <c r="AD2317" s="130"/>
      <c r="AE2317" s="130"/>
      <c r="AF2317" s="130"/>
      <c r="AG2317" s="130"/>
      <c r="AH2317" s="130"/>
      <c r="AI2317" s="130"/>
      <c r="AJ2317" s="130"/>
      <c r="AK2317" s="130"/>
      <c r="AL2317" s="130"/>
      <c r="AM2317" s="130"/>
    </row>
    <row r="2318" spans="1:39" ht="20.25" customHeight="1">
      <c r="A2318" s="132">
        <v>2317</v>
      </c>
      <c r="B2318" s="19" t="s">
        <v>6771</v>
      </c>
      <c r="C2318" s="250">
        <v>61103099000</v>
      </c>
      <c r="D2318" s="261" t="s">
        <v>709</v>
      </c>
      <c r="E2318" s="143" t="str">
        <f t="shared" si="92"/>
        <v>Կարդիգան</v>
      </c>
      <c r="F2318" s="273" t="s">
        <v>328</v>
      </c>
      <c r="G2318" s="144">
        <f>VLOOKUP(E2318,subcategory!A:B,2,0)</f>
        <v>89</v>
      </c>
      <c r="H2318" s="273" t="s">
        <v>20</v>
      </c>
      <c r="I2318" s="213" t="e">
        <f>VLOOKUP(H2318,gender!A:B,2,0)</f>
        <v>#N/A</v>
      </c>
      <c r="J2318" s="273">
        <v>396</v>
      </c>
      <c r="K2318" s="273">
        <v>396</v>
      </c>
      <c r="L2318" s="273">
        <v>1</v>
      </c>
      <c r="M2318" s="273" t="s">
        <v>2262</v>
      </c>
      <c r="N2318" s="144">
        <f>VLOOKUP(M2318,brand!A:B,2,0)</f>
        <v>823</v>
      </c>
      <c r="O2318" s="144"/>
      <c r="P2318" s="144" t="e">
        <f>VLOOKUP(O2318,country!A:B,2,0)</f>
        <v>#N/A</v>
      </c>
      <c r="Q2318" s="273" t="s">
        <v>436</v>
      </c>
      <c r="R2318" s="144" t="str">
        <f t="shared" si="91"/>
        <v>29% Բամբակ, 68% Պոլիէստեր</v>
      </c>
      <c r="S2318" s="144" t="s">
        <v>7627</v>
      </c>
      <c r="T2318" s="144" t="e">
        <f>VLOOKUP(R2318,material!A:B,2,0)</f>
        <v>#N/A</v>
      </c>
      <c r="U2318" s="141" t="s">
        <v>7644</v>
      </c>
      <c r="V2318" s="141"/>
      <c r="W2318" s="273" t="s">
        <v>828</v>
      </c>
      <c r="X2318" s="141">
        <f>VLOOKUP(W2318,SIZE!A:B,2,0)</f>
        <v>124</v>
      </c>
      <c r="Y2318" s="141">
        <v>0</v>
      </c>
      <c r="Z2318" s="141" t="s">
        <v>2092</v>
      </c>
      <c r="AA2318" s="141">
        <f>VLOOKUP(Z2318,COLOR!A:B,2,0)</f>
        <v>8</v>
      </c>
      <c r="AB2318" s="130"/>
      <c r="AC2318" s="130"/>
      <c r="AD2318" s="130"/>
      <c r="AE2318" s="130"/>
      <c r="AF2318" s="130"/>
      <c r="AG2318" s="130"/>
      <c r="AH2318" s="130"/>
      <c r="AI2318" s="130"/>
      <c r="AJ2318" s="130"/>
      <c r="AK2318" s="130"/>
      <c r="AL2318" s="130"/>
      <c r="AM2318" s="130"/>
    </row>
    <row r="2319" spans="1:39" ht="20.25" customHeight="1">
      <c r="A2319" s="132">
        <v>2318</v>
      </c>
      <c r="B2319" s="19" t="s">
        <v>6772</v>
      </c>
      <c r="C2319" s="252">
        <v>62024000090</v>
      </c>
      <c r="D2319" s="260" t="s">
        <v>6809</v>
      </c>
      <c r="E2319" s="143" t="str">
        <f t="shared" si="92"/>
        <v>Բաճկոն</v>
      </c>
      <c r="F2319" s="273" t="s">
        <v>62</v>
      </c>
      <c r="G2319" s="144">
        <f>VLOOKUP(E2319,subcategory!A:B,2,0)</f>
        <v>14</v>
      </c>
      <c r="H2319" s="273" t="s">
        <v>20</v>
      </c>
      <c r="I2319" s="213" t="e">
        <f>VLOOKUP(H2319,gender!A:B,2,0)</f>
        <v>#N/A</v>
      </c>
      <c r="J2319" s="273">
        <v>616</v>
      </c>
      <c r="K2319" s="273">
        <v>616</v>
      </c>
      <c r="L2319" s="273">
        <v>1</v>
      </c>
      <c r="M2319" s="273" t="s">
        <v>2262</v>
      </c>
      <c r="N2319" s="144">
        <f>VLOOKUP(M2319,brand!A:B,2,0)</f>
        <v>823</v>
      </c>
      <c r="O2319" s="144"/>
      <c r="P2319" s="144" t="e">
        <f>VLOOKUP(O2319,country!A:B,2,0)</f>
        <v>#N/A</v>
      </c>
      <c r="Q2319" s="273" t="s">
        <v>3915</v>
      </c>
      <c r="R2319" s="144" t="str">
        <f t="shared" si="91"/>
        <v>100% Պոլիէստեր</v>
      </c>
      <c r="S2319" s="144" t="s">
        <v>7446</v>
      </c>
      <c r="T2319" s="144" t="e">
        <f>VLOOKUP(R2319,material!A:B,2,0)</f>
        <v>#N/A</v>
      </c>
      <c r="U2319" s="141" t="s">
        <v>7644</v>
      </c>
      <c r="V2319" s="141"/>
      <c r="W2319" s="273" t="s">
        <v>858</v>
      </c>
      <c r="X2319" s="141">
        <f>VLOOKUP(W2319,SIZE!A:B,2,0)</f>
        <v>1</v>
      </c>
      <c r="Y2319" s="141">
        <v>0</v>
      </c>
      <c r="Z2319" s="141" t="s">
        <v>1033</v>
      </c>
      <c r="AA2319" s="141">
        <f>VLOOKUP(Z2319,COLOR!A:B,2,0)</f>
        <v>20</v>
      </c>
      <c r="AB2319" s="130"/>
      <c r="AC2319" s="130"/>
      <c r="AD2319" s="130"/>
      <c r="AE2319" s="130"/>
      <c r="AF2319" s="130"/>
      <c r="AG2319" s="130"/>
      <c r="AH2319" s="130"/>
      <c r="AI2319" s="130"/>
      <c r="AJ2319" s="130"/>
      <c r="AK2319" s="130"/>
      <c r="AL2319" s="130"/>
      <c r="AM2319" s="130"/>
    </row>
    <row r="2320" spans="1:39" ht="20.25" customHeight="1">
      <c r="A2320" s="132">
        <v>2319</v>
      </c>
      <c r="B2320" s="19" t="s">
        <v>6773</v>
      </c>
      <c r="C2320" s="250">
        <v>61044300000</v>
      </c>
      <c r="D2320" s="261" t="s">
        <v>2184</v>
      </c>
      <c r="E2320" s="143" t="str">
        <f t="shared" si="92"/>
        <v>Զգեստ</v>
      </c>
      <c r="F2320" s="273" t="s">
        <v>64</v>
      </c>
      <c r="G2320" s="144">
        <f>VLOOKUP(E2320,subcategory!A:B,2,0)</f>
        <v>43</v>
      </c>
      <c r="H2320" s="273" t="s">
        <v>20</v>
      </c>
      <c r="I2320" s="213" t="e">
        <f>VLOOKUP(H2320,gender!A:B,2,0)</f>
        <v>#N/A</v>
      </c>
      <c r="J2320" s="273">
        <v>496</v>
      </c>
      <c r="K2320" s="273">
        <v>496</v>
      </c>
      <c r="L2320" s="273">
        <v>1</v>
      </c>
      <c r="M2320" s="273" t="s">
        <v>2262</v>
      </c>
      <c r="N2320" s="144">
        <f>VLOOKUP(M2320,brand!A:B,2,0)</f>
        <v>823</v>
      </c>
      <c r="O2320" s="144"/>
      <c r="P2320" s="144" t="e">
        <f>VLOOKUP(O2320,country!A:B,2,0)</f>
        <v>#N/A</v>
      </c>
      <c r="Q2320" s="273" t="s">
        <v>436</v>
      </c>
      <c r="R2320" s="144" t="str">
        <f t="shared" si="91"/>
        <v>68% Պոլիէստեր, 29% Բամբակ, 3% Elastan</v>
      </c>
      <c r="S2320" s="144" t="s">
        <v>7628</v>
      </c>
      <c r="T2320" s="144" t="e">
        <f>VLOOKUP(R2320,material!A:B,2,0)</f>
        <v>#N/A</v>
      </c>
      <c r="U2320" s="141" t="s">
        <v>7644</v>
      </c>
      <c r="V2320" s="141"/>
      <c r="W2320" s="273" t="s">
        <v>825</v>
      </c>
      <c r="X2320" s="141">
        <f>VLOOKUP(W2320,SIZE!A:B,2,0)</f>
        <v>119</v>
      </c>
      <c r="Y2320" s="141">
        <v>0</v>
      </c>
      <c r="Z2320" s="141" t="s">
        <v>1033</v>
      </c>
      <c r="AA2320" s="141">
        <f>VLOOKUP(Z2320,COLOR!A:B,2,0)</f>
        <v>20</v>
      </c>
      <c r="AB2320" s="130"/>
      <c r="AC2320" s="130"/>
      <c r="AD2320" s="130"/>
      <c r="AE2320" s="130"/>
      <c r="AF2320" s="130"/>
      <c r="AG2320" s="130"/>
      <c r="AH2320" s="130"/>
      <c r="AI2320" s="130"/>
      <c r="AJ2320" s="130"/>
      <c r="AK2320" s="130"/>
      <c r="AL2320" s="130"/>
      <c r="AM2320" s="130"/>
    </row>
    <row r="2321" spans="1:39" ht="20.25" customHeight="1">
      <c r="A2321" s="132">
        <v>2320</v>
      </c>
      <c r="B2321" s="19" t="s">
        <v>6774</v>
      </c>
      <c r="C2321" s="250">
        <v>61109090000</v>
      </c>
      <c r="D2321" s="261" t="s">
        <v>710</v>
      </c>
      <c r="E2321" s="143" t="str">
        <f t="shared" si="92"/>
        <v>Սվիտրեր</v>
      </c>
      <c r="F2321" s="16" t="s">
        <v>459</v>
      </c>
      <c r="G2321" s="144">
        <f>VLOOKUP(E2321,subcategory!A:B,2,0)</f>
        <v>88</v>
      </c>
      <c r="H2321" s="273" t="s">
        <v>20</v>
      </c>
      <c r="I2321" s="213" t="e">
        <f>VLOOKUP(H2321,gender!A:B,2,0)</f>
        <v>#N/A</v>
      </c>
      <c r="J2321" s="273">
        <v>258</v>
      </c>
      <c r="K2321" s="273">
        <v>258</v>
      </c>
      <c r="L2321" s="273">
        <v>1</v>
      </c>
      <c r="M2321" s="273" t="s">
        <v>2262</v>
      </c>
      <c r="N2321" s="144">
        <f>VLOOKUP(M2321,brand!A:B,2,0)</f>
        <v>823</v>
      </c>
      <c r="O2321" s="144"/>
      <c r="P2321" s="144" t="e">
        <f>VLOOKUP(O2321,country!A:B,2,0)</f>
        <v>#N/A</v>
      </c>
      <c r="Q2321" s="273" t="s">
        <v>436</v>
      </c>
      <c r="R2321" s="144" t="str">
        <f t="shared" si="91"/>
        <v>31% Պոլիէստեր, 51% Վիսկոզ</v>
      </c>
      <c r="S2321" s="144" t="s">
        <v>7629</v>
      </c>
      <c r="T2321" s="144" t="e">
        <f>VLOOKUP(R2321,material!A:B,2,0)</f>
        <v>#N/A</v>
      </c>
      <c r="U2321" s="141" t="s">
        <v>7644</v>
      </c>
      <c r="V2321" s="141"/>
      <c r="W2321" s="273" t="s">
        <v>821</v>
      </c>
      <c r="X2321" s="141">
        <f>VLOOKUP(W2321,SIZE!A:B,2,0)</f>
        <v>3</v>
      </c>
      <c r="Y2321" s="141">
        <v>0</v>
      </c>
      <c r="Z2321" s="141" t="s">
        <v>2092</v>
      </c>
      <c r="AA2321" s="141">
        <f>VLOOKUP(Z2321,COLOR!A:B,2,0)</f>
        <v>8</v>
      </c>
      <c r="AB2321" s="130"/>
      <c r="AC2321" s="130"/>
      <c r="AD2321" s="130"/>
      <c r="AE2321" s="130"/>
      <c r="AF2321" s="130"/>
      <c r="AG2321" s="130"/>
      <c r="AH2321" s="130"/>
      <c r="AI2321" s="130"/>
      <c r="AJ2321" s="130"/>
      <c r="AK2321" s="130"/>
      <c r="AL2321" s="130"/>
      <c r="AM2321" s="130"/>
    </row>
    <row r="2322" spans="1:39" ht="20.25" customHeight="1">
      <c r="A2322" s="132">
        <v>2321</v>
      </c>
      <c r="B2322" s="19" t="s">
        <v>6594</v>
      </c>
      <c r="C2322" s="250">
        <v>62034231000</v>
      </c>
      <c r="D2322" s="261" t="s">
        <v>912</v>
      </c>
      <c r="E2322" s="143" t="str">
        <f t="shared" si="92"/>
        <v>Ջինսե Տաբատ</v>
      </c>
      <c r="F2322" s="273" t="s">
        <v>335</v>
      </c>
      <c r="G2322" s="144">
        <f>VLOOKUP(E2322,subcategory!A:B,2,0)</f>
        <v>87</v>
      </c>
      <c r="H2322" s="273" t="s">
        <v>10</v>
      </c>
      <c r="I2322" s="213" t="e">
        <f>VLOOKUP(H2322,gender!A:B,2,0)</f>
        <v>#N/A</v>
      </c>
      <c r="J2322" s="273">
        <v>574</v>
      </c>
      <c r="K2322" s="273">
        <v>574</v>
      </c>
      <c r="L2322" s="273">
        <v>1</v>
      </c>
      <c r="M2322" s="273" t="s">
        <v>2262</v>
      </c>
      <c r="N2322" s="144">
        <f>VLOOKUP(M2322,brand!A:B,2,0)</f>
        <v>823</v>
      </c>
      <c r="O2322" s="144"/>
      <c r="P2322" s="144" t="e">
        <f>VLOOKUP(O2322,country!A:B,2,0)</f>
        <v>#N/A</v>
      </c>
      <c r="Q2322" s="273" t="s">
        <v>2841</v>
      </c>
      <c r="R2322" s="144" t="str">
        <f t="shared" si="91"/>
        <v>99% Բամբակ</v>
      </c>
      <c r="S2322" s="144" t="s">
        <v>7406</v>
      </c>
      <c r="T2322" s="144" t="e">
        <f>VLOOKUP(R2322,material!A:B,2,0)</f>
        <v>#N/A</v>
      </c>
      <c r="U2322" s="141" t="s">
        <v>7644</v>
      </c>
      <c r="V2322" s="141"/>
      <c r="W2322" s="273" t="s">
        <v>4076</v>
      </c>
      <c r="X2322" s="141">
        <f>VLOOKUP(W2322,SIZE!A:B,2,0)</f>
        <v>213</v>
      </c>
      <c r="Y2322" s="141">
        <v>0</v>
      </c>
      <c r="Z2322" s="141" t="s">
        <v>1204</v>
      </c>
      <c r="AA2322" s="141">
        <f>VLOOKUP(Z2322,COLOR!A:B,2,0)</f>
        <v>25</v>
      </c>
      <c r="AB2322" s="130"/>
      <c r="AC2322" s="130"/>
      <c r="AD2322" s="130"/>
      <c r="AE2322" s="130"/>
      <c r="AF2322" s="130"/>
      <c r="AG2322" s="130"/>
      <c r="AH2322" s="130"/>
      <c r="AI2322" s="130"/>
      <c r="AJ2322" s="130"/>
      <c r="AK2322" s="130"/>
      <c r="AL2322" s="130"/>
      <c r="AM2322" s="130"/>
    </row>
    <row r="2323" spans="1:39" ht="20.25" customHeight="1">
      <c r="A2323" s="132">
        <v>2322</v>
      </c>
      <c r="B2323" s="19" t="s">
        <v>6775</v>
      </c>
      <c r="C2323" s="250">
        <v>62046231000</v>
      </c>
      <c r="D2323" s="261" t="s">
        <v>603</v>
      </c>
      <c r="E2323" s="143" t="str">
        <f t="shared" si="92"/>
        <v>Ջինսե Տաբատ</v>
      </c>
      <c r="F2323" s="273" t="s">
        <v>335</v>
      </c>
      <c r="G2323" s="144">
        <f>VLOOKUP(E2323,subcategory!A:B,2,0)</f>
        <v>87</v>
      </c>
      <c r="H2323" s="273" t="s">
        <v>20</v>
      </c>
      <c r="I2323" s="213" t="e">
        <f>VLOOKUP(H2323,gender!A:B,2,0)</f>
        <v>#N/A</v>
      </c>
      <c r="J2323" s="273">
        <v>524</v>
      </c>
      <c r="K2323" s="273">
        <v>524</v>
      </c>
      <c r="L2323" s="273">
        <v>1</v>
      </c>
      <c r="M2323" s="273" t="s">
        <v>2262</v>
      </c>
      <c r="N2323" s="144">
        <f>VLOOKUP(M2323,brand!A:B,2,0)</f>
        <v>823</v>
      </c>
      <c r="O2323" s="144"/>
      <c r="P2323" s="144" t="e">
        <f>VLOOKUP(O2323,country!A:B,2,0)</f>
        <v>#N/A</v>
      </c>
      <c r="Q2323" s="273" t="s">
        <v>440</v>
      </c>
      <c r="R2323" s="144" t="str">
        <f t="shared" si="91"/>
        <v>100% Բամբակ</v>
      </c>
      <c r="S2323" s="144" t="s">
        <v>7205</v>
      </c>
      <c r="T2323" s="144" t="e">
        <f>VLOOKUP(R2323,material!A:B,2,0)</f>
        <v>#N/A</v>
      </c>
      <c r="U2323" s="141" t="s">
        <v>7644</v>
      </c>
      <c r="V2323" s="141"/>
      <c r="W2323" s="273">
        <v>34</v>
      </c>
      <c r="X2323" s="141">
        <f>VLOOKUP(W2323,SIZE!A:B,2,0)</f>
        <v>41</v>
      </c>
      <c r="Y2323" s="141">
        <v>0</v>
      </c>
      <c r="Z2323" s="141" t="s">
        <v>2092</v>
      </c>
      <c r="AA2323" s="141">
        <f>VLOOKUP(Z2323,COLOR!A:B,2,0)</f>
        <v>8</v>
      </c>
      <c r="AB2323" s="130"/>
      <c r="AC2323" s="130"/>
      <c r="AD2323" s="130"/>
      <c r="AE2323" s="130"/>
      <c r="AF2323" s="130"/>
      <c r="AG2323" s="130"/>
      <c r="AH2323" s="130"/>
      <c r="AI2323" s="130"/>
      <c r="AJ2323" s="130"/>
      <c r="AK2323" s="130"/>
      <c r="AL2323" s="130"/>
      <c r="AM2323" s="130"/>
    </row>
    <row r="2324" spans="1:39" ht="20.25" customHeight="1">
      <c r="A2324" s="132">
        <v>2323</v>
      </c>
      <c r="B2324" s="19" t="s">
        <v>6776</v>
      </c>
      <c r="C2324" s="250">
        <v>61102091000</v>
      </c>
      <c r="D2324" s="261" t="s">
        <v>488</v>
      </c>
      <c r="E2324" s="143" t="str">
        <f t="shared" si="92"/>
        <v>Սվիտեր</v>
      </c>
      <c r="F2324" s="273" t="s">
        <v>49</v>
      </c>
      <c r="G2324" s="144" t="e">
        <f>VLOOKUP(E2324,subcategory!A:B,2,0)</f>
        <v>#N/A</v>
      </c>
      <c r="H2324" s="273" t="s">
        <v>10</v>
      </c>
      <c r="I2324" s="213" t="e">
        <f>VLOOKUP(H2324,gender!A:B,2,0)</f>
        <v>#N/A</v>
      </c>
      <c r="J2324" s="273">
        <v>426</v>
      </c>
      <c r="K2324" s="273">
        <v>426</v>
      </c>
      <c r="L2324" s="273">
        <v>1</v>
      </c>
      <c r="M2324" s="273" t="s">
        <v>2262</v>
      </c>
      <c r="N2324" s="144">
        <f>VLOOKUP(M2324,brand!A:B,2,0)</f>
        <v>823</v>
      </c>
      <c r="O2324" s="144"/>
      <c r="P2324" s="144" t="e">
        <f>VLOOKUP(O2324,country!A:B,2,0)</f>
        <v>#N/A</v>
      </c>
      <c r="Q2324" s="273" t="s">
        <v>436</v>
      </c>
      <c r="R2324" s="144" t="str">
        <f t="shared" si="91"/>
        <v>69% Բամբակ, 31% Պոլիէստեր</v>
      </c>
      <c r="S2324" s="144" t="s">
        <v>7630</v>
      </c>
      <c r="T2324" s="144" t="e">
        <f>VLOOKUP(R2324,material!A:B,2,0)</f>
        <v>#N/A</v>
      </c>
      <c r="U2324" s="141" t="s">
        <v>7644</v>
      </c>
      <c r="V2324" s="141"/>
      <c r="W2324" s="273" t="s">
        <v>825</v>
      </c>
      <c r="X2324" s="141">
        <f>VLOOKUP(W2324,SIZE!A:B,2,0)</f>
        <v>119</v>
      </c>
      <c r="Y2324" s="141">
        <v>0</v>
      </c>
      <c r="Z2324" s="141" t="s">
        <v>2042</v>
      </c>
      <c r="AA2324" s="141" t="e">
        <f>VLOOKUP(Z2324,COLOR!A:B,2,0)</f>
        <v>#N/A</v>
      </c>
      <c r="AB2324" s="130"/>
      <c r="AC2324" s="130"/>
      <c r="AD2324" s="130"/>
      <c r="AE2324" s="130"/>
      <c r="AF2324" s="130"/>
      <c r="AG2324" s="130"/>
      <c r="AH2324" s="130"/>
      <c r="AI2324" s="130"/>
      <c r="AJ2324" s="130"/>
      <c r="AK2324" s="130"/>
      <c r="AL2324" s="130"/>
      <c r="AM2324" s="130"/>
    </row>
    <row r="2325" spans="1:39" ht="20.25" customHeight="1">
      <c r="A2325" s="132">
        <v>2324</v>
      </c>
      <c r="B2325" s="19" t="s">
        <v>6777</v>
      </c>
      <c r="C2325" s="250">
        <v>62046318000</v>
      </c>
      <c r="D2325" s="261" t="s">
        <v>987</v>
      </c>
      <c r="E2325" s="143" t="str">
        <f t="shared" si="92"/>
        <v>Տաբատներ</v>
      </c>
      <c r="F2325" s="273" t="s">
        <v>7795</v>
      </c>
      <c r="G2325" s="144">
        <f>VLOOKUP(E2325,subcategory!A:B,2,0)</f>
        <v>93</v>
      </c>
      <c r="H2325" s="273" t="s">
        <v>20</v>
      </c>
      <c r="I2325" s="213" t="e">
        <f>VLOOKUP(H2325,gender!A:B,2,0)</f>
        <v>#N/A</v>
      </c>
      <c r="J2325" s="273">
        <v>580</v>
      </c>
      <c r="K2325" s="273">
        <v>580</v>
      </c>
      <c r="L2325" s="273">
        <v>1</v>
      </c>
      <c r="M2325" s="273" t="s">
        <v>2262</v>
      </c>
      <c r="N2325" s="144">
        <f>VLOOKUP(M2325,brand!A:B,2,0)</f>
        <v>823</v>
      </c>
      <c r="O2325" s="144"/>
      <c r="P2325" s="144" t="e">
        <f>VLOOKUP(O2325,country!A:B,2,0)</f>
        <v>#N/A</v>
      </c>
      <c r="Q2325" s="273" t="s">
        <v>440</v>
      </c>
      <c r="R2325" s="144" t="str">
        <f t="shared" ref="R2325:R2388" si="93">PROPER(S2325)</f>
        <v>76% Պոլեստեր 20% Վիսկոզ</v>
      </c>
      <c r="S2325" s="144" t="s">
        <v>7631</v>
      </c>
      <c r="T2325" s="144" t="e">
        <f>VLOOKUP(R2325,material!A:B,2,0)</f>
        <v>#N/A</v>
      </c>
      <c r="U2325" s="141" t="s">
        <v>7644</v>
      </c>
      <c r="V2325" s="141"/>
      <c r="W2325" s="273">
        <v>42</v>
      </c>
      <c r="X2325" s="141">
        <f>VLOOKUP(W2325,SIZE!A:B,2,0)</f>
        <v>88</v>
      </c>
      <c r="Y2325" s="141">
        <v>0</v>
      </c>
      <c r="Z2325" s="141" t="s">
        <v>1038</v>
      </c>
      <c r="AA2325" s="141">
        <f>VLOOKUP(Z2325,COLOR!A:B,2,0)</f>
        <v>5</v>
      </c>
      <c r="AB2325" s="130"/>
      <c r="AC2325" s="130"/>
      <c r="AD2325" s="130"/>
      <c r="AE2325" s="130"/>
      <c r="AF2325" s="130"/>
      <c r="AG2325" s="130"/>
      <c r="AH2325" s="130"/>
      <c r="AI2325" s="130"/>
      <c r="AJ2325" s="130"/>
      <c r="AK2325" s="130"/>
      <c r="AL2325" s="130"/>
      <c r="AM2325" s="130"/>
    </row>
    <row r="2326" spans="1:39" ht="20.25" customHeight="1">
      <c r="A2326" s="132">
        <v>2325</v>
      </c>
      <c r="B2326" s="19" t="s">
        <v>6778</v>
      </c>
      <c r="C2326" s="250">
        <v>61044900000</v>
      </c>
      <c r="D2326" s="261" t="s">
        <v>7031</v>
      </c>
      <c r="E2326" s="143" t="str">
        <f t="shared" si="92"/>
        <v>Զգեստ</v>
      </c>
      <c r="F2326" s="273" t="s">
        <v>64</v>
      </c>
      <c r="G2326" s="144">
        <f>VLOOKUP(E2326,subcategory!A:B,2,0)</f>
        <v>43</v>
      </c>
      <c r="H2326" s="273" t="s">
        <v>20</v>
      </c>
      <c r="I2326" s="213" t="e">
        <f>VLOOKUP(H2326,gender!A:B,2,0)</f>
        <v>#N/A</v>
      </c>
      <c r="J2326" s="273">
        <v>295</v>
      </c>
      <c r="K2326" s="273">
        <v>295</v>
      </c>
      <c r="L2326" s="273">
        <v>1</v>
      </c>
      <c r="M2326" s="273" t="s">
        <v>2262</v>
      </c>
      <c r="N2326" s="144">
        <f>VLOOKUP(M2326,brand!A:B,2,0)</f>
        <v>823</v>
      </c>
      <c r="O2326" s="144"/>
      <c r="P2326" s="144" t="e">
        <f>VLOOKUP(O2326,country!A:B,2,0)</f>
        <v>#N/A</v>
      </c>
      <c r="Q2326" s="273" t="s">
        <v>436</v>
      </c>
      <c r="R2326" s="144" t="str">
        <f t="shared" si="93"/>
        <v>85% Վիսկոզ 15% Պոլիեստեր</v>
      </c>
      <c r="S2326" s="144" t="s">
        <v>7632</v>
      </c>
      <c r="T2326" s="144" t="e">
        <f>VLOOKUP(R2326,material!A:B,2,0)</f>
        <v>#N/A</v>
      </c>
      <c r="U2326" s="141" t="s">
        <v>7644</v>
      </c>
      <c r="V2326" s="141"/>
      <c r="W2326" s="273">
        <v>38</v>
      </c>
      <c r="X2326" s="141">
        <f>VLOOKUP(W2326,SIZE!A:B,2,0)</f>
        <v>64</v>
      </c>
      <c r="Y2326" s="141">
        <v>0</v>
      </c>
      <c r="Z2326" s="141" t="s">
        <v>1048</v>
      </c>
      <c r="AA2326" s="141">
        <f>VLOOKUP(Z2326,COLOR!A:B,2,0)</f>
        <v>4</v>
      </c>
      <c r="AB2326" s="130"/>
      <c r="AC2326" s="130"/>
      <c r="AD2326" s="130"/>
      <c r="AE2326" s="130"/>
      <c r="AF2326" s="130"/>
      <c r="AG2326" s="130"/>
      <c r="AH2326" s="130"/>
      <c r="AI2326" s="130"/>
      <c r="AJ2326" s="130"/>
      <c r="AK2326" s="130"/>
      <c r="AL2326" s="130"/>
      <c r="AM2326" s="130"/>
    </row>
    <row r="2327" spans="1:39" ht="20.25" customHeight="1">
      <c r="A2327" s="132">
        <v>2326</v>
      </c>
      <c r="B2327" s="19" t="s">
        <v>6779</v>
      </c>
      <c r="C2327" s="250">
        <v>61044900000</v>
      </c>
      <c r="D2327" s="261" t="s">
        <v>7031</v>
      </c>
      <c r="E2327" s="143" t="str">
        <f t="shared" si="92"/>
        <v>Զգեստ</v>
      </c>
      <c r="F2327" s="273" t="s">
        <v>64</v>
      </c>
      <c r="G2327" s="144">
        <f>VLOOKUP(E2327,subcategory!A:B,2,0)</f>
        <v>43</v>
      </c>
      <c r="H2327" s="273" t="s">
        <v>20</v>
      </c>
      <c r="I2327" s="213" t="e">
        <f>VLOOKUP(H2327,gender!A:B,2,0)</f>
        <v>#N/A</v>
      </c>
      <c r="J2327" s="273">
        <v>270</v>
      </c>
      <c r="K2327" s="273">
        <v>270</v>
      </c>
      <c r="L2327" s="273">
        <v>1</v>
      </c>
      <c r="M2327" s="273" t="s">
        <v>2262</v>
      </c>
      <c r="N2327" s="144">
        <f>VLOOKUP(M2327,brand!A:B,2,0)</f>
        <v>823</v>
      </c>
      <c r="O2327" s="144"/>
      <c r="P2327" s="144" t="e">
        <f>VLOOKUP(O2327,country!A:B,2,0)</f>
        <v>#N/A</v>
      </c>
      <c r="Q2327" s="273" t="s">
        <v>436</v>
      </c>
      <c r="R2327" s="144" t="str">
        <f t="shared" si="93"/>
        <v>85% Վիսկոզ 15%  Պոլիեստեր</v>
      </c>
      <c r="S2327" s="144" t="s">
        <v>7633</v>
      </c>
      <c r="T2327" s="144" t="e">
        <f>VLOOKUP(R2327,material!A:B,2,0)</f>
        <v>#N/A</v>
      </c>
      <c r="U2327" s="141" t="s">
        <v>7644</v>
      </c>
      <c r="V2327" s="141"/>
      <c r="W2327" s="273">
        <v>36</v>
      </c>
      <c r="X2327" s="141">
        <f>VLOOKUP(W2327,SIZE!A:B,2,0)</f>
        <v>52</v>
      </c>
      <c r="Y2327" s="141">
        <v>0</v>
      </c>
      <c r="Z2327" s="141" t="s">
        <v>1048</v>
      </c>
      <c r="AA2327" s="141">
        <f>VLOOKUP(Z2327,COLOR!A:B,2,0)</f>
        <v>4</v>
      </c>
      <c r="AB2327" s="130"/>
      <c r="AC2327" s="130"/>
      <c r="AD2327" s="130"/>
      <c r="AE2327" s="130"/>
      <c r="AF2327" s="130"/>
      <c r="AG2327" s="130"/>
      <c r="AH2327" s="130"/>
      <c r="AI2327" s="130"/>
      <c r="AJ2327" s="130"/>
      <c r="AK2327" s="130"/>
      <c r="AL2327" s="130"/>
      <c r="AM2327" s="130"/>
    </row>
    <row r="2328" spans="1:39" ht="20.25" customHeight="1">
      <c r="A2328" s="132">
        <v>2327</v>
      </c>
      <c r="B2328" s="19" t="s">
        <v>6780</v>
      </c>
      <c r="C2328" s="250">
        <v>61044900000</v>
      </c>
      <c r="D2328" s="261" t="s">
        <v>7031</v>
      </c>
      <c r="E2328" s="143" t="str">
        <f t="shared" si="92"/>
        <v>Զգեստ</v>
      </c>
      <c r="F2328" s="273" t="s">
        <v>64</v>
      </c>
      <c r="G2328" s="144">
        <f>VLOOKUP(E2328,subcategory!A:B,2,0)</f>
        <v>43</v>
      </c>
      <c r="H2328" s="273" t="s">
        <v>20</v>
      </c>
      <c r="I2328" s="213" t="e">
        <f>VLOOKUP(H2328,gender!A:B,2,0)</f>
        <v>#N/A</v>
      </c>
      <c r="J2328" s="273">
        <v>525</v>
      </c>
      <c r="K2328" s="273">
        <v>525</v>
      </c>
      <c r="L2328" s="273">
        <v>1</v>
      </c>
      <c r="M2328" s="273" t="s">
        <v>2262</v>
      </c>
      <c r="N2328" s="144">
        <f>VLOOKUP(M2328,brand!A:B,2,0)</f>
        <v>823</v>
      </c>
      <c r="O2328" s="144"/>
      <c r="P2328" s="144" t="e">
        <f>VLOOKUP(O2328,country!A:B,2,0)</f>
        <v>#N/A</v>
      </c>
      <c r="Q2328" s="273" t="s">
        <v>436</v>
      </c>
      <c r="R2328" s="144" t="str">
        <f t="shared" si="93"/>
        <v>52% Վիսկոզ 19% Լինեն</v>
      </c>
      <c r="S2328" s="144" t="s">
        <v>7634</v>
      </c>
      <c r="T2328" s="144" t="e">
        <f>VLOOKUP(R2328,material!A:B,2,0)</f>
        <v>#N/A</v>
      </c>
      <c r="U2328" s="141" t="s">
        <v>7644</v>
      </c>
      <c r="V2328" s="141"/>
      <c r="W2328" s="273">
        <v>42</v>
      </c>
      <c r="X2328" s="141">
        <f>VLOOKUP(W2328,SIZE!A:B,2,0)</f>
        <v>88</v>
      </c>
      <c r="Y2328" s="141">
        <v>0</v>
      </c>
      <c r="Z2328" s="141" t="s">
        <v>1048</v>
      </c>
      <c r="AA2328" s="141">
        <f>VLOOKUP(Z2328,COLOR!A:B,2,0)</f>
        <v>4</v>
      </c>
      <c r="AB2328" s="130"/>
      <c r="AC2328" s="130"/>
      <c r="AD2328" s="130"/>
      <c r="AE2328" s="130"/>
      <c r="AF2328" s="130"/>
      <c r="AG2328" s="130"/>
      <c r="AH2328" s="130"/>
      <c r="AI2328" s="130"/>
      <c r="AJ2328" s="130"/>
      <c r="AK2328" s="130"/>
      <c r="AL2328" s="130"/>
      <c r="AM2328" s="130"/>
    </row>
    <row r="2329" spans="1:39" ht="20.25" customHeight="1">
      <c r="A2329" s="132">
        <v>2328</v>
      </c>
      <c r="B2329" s="19" t="s">
        <v>6781</v>
      </c>
      <c r="C2329" s="250">
        <v>61069090000</v>
      </c>
      <c r="D2329" s="261" t="s">
        <v>7030</v>
      </c>
      <c r="E2329" s="143" t="str">
        <f t="shared" si="92"/>
        <v>Վերնաշապիկ</v>
      </c>
      <c r="F2329" s="273" t="s">
        <v>47</v>
      </c>
      <c r="G2329" s="144">
        <f>VLOOKUP(E2329,subcategory!A:B,2,0)</f>
        <v>82</v>
      </c>
      <c r="H2329" s="273" t="s">
        <v>20</v>
      </c>
      <c r="I2329" s="213" t="e">
        <f>VLOOKUP(H2329,gender!A:B,2,0)</f>
        <v>#N/A</v>
      </c>
      <c r="J2329" s="273">
        <v>220</v>
      </c>
      <c r="K2329" s="273">
        <v>220</v>
      </c>
      <c r="L2329" s="273">
        <v>1</v>
      </c>
      <c r="M2329" s="273" t="s">
        <v>2262</v>
      </c>
      <c r="N2329" s="144">
        <f>VLOOKUP(M2329,brand!A:B,2,0)</f>
        <v>823</v>
      </c>
      <c r="O2329" s="144"/>
      <c r="P2329" s="144" t="e">
        <f>VLOOKUP(O2329,country!A:B,2,0)</f>
        <v>#N/A</v>
      </c>
      <c r="Q2329" s="273" t="s">
        <v>436</v>
      </c>
      <c r="R2329" s="144" t="str">
        <f t="shared" si="93"/>
        <v>100% Վիսկոզ</v>
      </c>
      <c r="S2329" s="144" t="s">
        <v>7430</v>
      </c>
      <c r="T2329" s="144" t="e">
        <f>VLOOKUP(R2329,material!A:B,2,0)</f>
        <v>#N/A</v>
      </c>
      <c r="U2329" s="141" t="s">
        <v>7644</v>
      </c>
      <c r="V2329" s="141"/>
      <c r="W2329" s="273" t="s">
        <v>828</v>
      </c>
      <c r="X2329" s="141">
        <f>VLOOKUP(W2329,SIZE!A:B,2,0)</f>
        <v>124</v>
      </c>
      <c r="Y2329" s="141">
        <v>0</v>
      </c>
      <c r="Z2329" s="141" t="s">
        <v>1048</v>
      </c>
      <c r="AA2329" s="141">
        <f>VLOOKUP(Z2329,COLOR!A:B,2,0)</f>
        <v>4</v>
      </c>
      <c r="AB2329" s="130"/>
      <c r="AC2329" s="130"/>
      <c r="AD2329" s="130"/>
      <c r="AE2329" s="130"/>
      <c r="AF2329" s="130"/>
      <c r="AG2329" s="130"/>
      <c r="AH2329" s="130"/>
      <c r="AI2329" s="130"/>
      <c r="AJ2329" s="130"/>
      <c r="AK2329" s="130"/>
      <c r="AL2329" s="130"/>
      <c r="AM2329" s="130"/>
    </row>
    <row r="2330" spans="1:39" ht="20.25" customHeight="1">
      <c r="A2330" s="132">
        <v>2329</v>
      </c>
      <c r="B2330" s="19" t="s">
        <v>6782</v>
      </c>
      <c r="C2330" s="250">
        <v>61034300090</v>
      </c>
      <c r="D2330" s="261" t="s">
        <v>7044</v>
      </c>
      <c r="E2330" s="143" t="str">
        <f t="shared" si="92"/>
        <v>Շորտ</v>
      </c>
      <c r="F2330" s="273" t="s">
        <v>69</v>
      </c>
      <c r="G2330" s="144">
        <f>VLOOKUP(E2330,subcategory!A:B,2,0)</f>
        <v>24</v>
      </c>
      <c r="H2330" s="273" t="s">
        <v>7150</v>
      </c>
      <c r="I2330" s="213" t="e">
        <f>VLOOKUP(H2330,gender!A:B,2,0)</f>
        <v>#N/A</v>
      </c>
      <c r="J2330" s="273">
        <v>115</v>
      </c>
      <c r="K2330" s="273">
        <v>115</v>
      </c>
      <c r="L2330" s="273">
        <v>1</v>
      </c>
      <c r="M2330" s="273" t="s">
        <v>2262</v>
      </c>
      <c r="N2330" s="144">
        <f>VLOOKUP(M2330,brand!A:B,2,0)</f>
        <v>823</v>
      </c>
      <c r="O2330" s="144"/>
      <c r="P2330" s="144" t="e">
        <f>VLOOKUP(O2330,country!A:B,2,0)</f>
        <v>#N/A</v>
      </c>
      <c r="Q2330" s="273" t="s">
        <v>568</v>
      </c>
      <c r="R2330" s="144" t="str">
        <f t="shared" si="93"/>
        <v>54%  Պոլիեստեր 44% Բամբակ</v>
      </c>
      <c r="S2330" s="144" t="s">
        <v>7635</v>
      </c>
      <c r="T2330" s="144" t="e">
        <f>VLOOKUP(R2330,material!A:B,2,0)</f>
        <v>#N/A</v>
      </c>
      <c r="U2330" s="141" t="s">
        <v>7644</v>
      </c>
      <c r="V2330" s="141"/>
      <c r="W2330" s="273" t="s">
        <v>4384</v>
      </c>
      <c r="X2330" s="141">
        <f>VLOOKUP(W2330,SIZE!A:B,2,0)</f>
        <v>703</v>
      </c>
      <c r="Y2330" s="141">
        <v>0</v>
      </c>
      <c r="Z2330" s="141" t="s">
        <v>1033</v>
      </c>
      <c r="AA2330" s="141">
        <f>VLOOKUP(Z2330,COLOR!A:B,2,0)</f>
        <v>20</v>
      </c>
      <c r="AB2330" s="130"/>
      <c r="AC2330" s="130"/>
      <c r="AD2330" s="130"/>
      <c r="AE2330" s="130"/>
      <c r="AF2330" s="130"/>
      <c r="AG2330" s="130"/>
      <c r="AH2330" s="130"/>
      <c r="AI2330" s="130"/>
      <c r="AJ2330" s="130"/>
      <c r="AK2330" s="130"/>
      <c r="AL2330" s="130"/>
      <c r="AM2330" s="130"/>
    </row>
    <row r="2331" spans="1:39" ht="20.25" customHeight="1">
      <c r="A2331" s="132">
        <v>2330</v>
      </c>
      <c r="B2331" s="19" t="s">
        <v>6783</v>
      </c>
      <c r="C2331" s="250">
        <v>61099020000</v>
      </c>
      <c r="D2331" s="261" t="s">
        <v>1078</v>
      </c>
      <c r="E2331" s="143" t="str">
        <f t="shared" si="92"/>
        <v>Շապիկ</v>
      </c>
      <c r="F2331" s="273" t="s">
        <v>46</v>
      </c>
      <c r="G2331" s="144">
        <f>VLOOKUP(E2331,subcategory!A:B,2,0)</f>
        <v>73</v>
      </c>
      <c r="H2331" s="273" t="s">
        <v>20</v>
      </c>
      <c r="I2331" s="213" t="e">
        <f>VLOOKUP(H2331,gender!A:B,2,0)</f>
        <v>#N/A</v>
      </c>
      <c r="J2331" s="273">
        <v>175</v>
      </c>
      <c r="K2331" s="273">
        <v>175</v>
      </c>
      <c r="L2331" s="273">
        <v>1</v>
      </c>
      <c r="M2331" s="273" t="s">
        <v>2262</v>
      </c>
      <c r="N2331" s="144">
        <f>VLOOKUP(M2331,brand!A:B,2,0)</f>
        <v>823</v>
      </c>
      <c r="O2331" s="144"/>
      <c r="P2331" s="144" t="e">
        <f>VLOOKUP(O2331,country!A:B,2,0)</f>
        <v>#N/A</v>
      </c>
      <c r="Q2331" s="273" t="s">
        <v>436</v>
      </c>
      <c r="R2331" s="144" t="str">
        <f t="shared" si="93"/>
        <v>67%  Պոլիեստեր 33% Վիսկոզ</v>
      </c>
      <c r="S2331" s="144" t="s">
        <v>7636</v>
      </c>
      <c r="T2331" s="144" t="e">
        <f>VLOOKUP(R2331,material!A:B,2,0)</f>
        <v>#N/A</v>
      </c>
      <c r="U2331" s="141" t="s">
        <v>7644</v>
      </c>
      <c r="V2331" s="141"/>
      <c r="W2331" s="273" t="s">
        <v>825</v>
      </c>
      <c r="X2331" s="141">
        <f>VLOOKUP(W2331,SIZE!A:B,2,0)</f>
        <v>119</v>
      </c>
      <c r="Y2331" s="141">
        <v>0</v>
      </c>
      <c r="Z2331" s="141" t="s">
        <v>2092</v>
      </c>
      <c r="AA2331" s="141">
        <f>VLOOKUP(Z2331,COLOR!A:B,2,0)</f>
        <v>8</v>
      </c>
      <c r="AB2331" s="130"/>
      <c r="AC2331" s="130"/>
      <c r="AD2331" s="130"/>
      <c r="AE2331" s="130"/>
      <c r="AF2331" s="130"/>
      <c r="AG2331" s="130"/>
      <c r="AH2331" s="130"/>
      <c r="AI2331" s="130"/>
      <c r="AJ2331" s="130"/>
      <c r="AK2331" s="130"/>
      <c r="AL2331" s="130"/>
      <c r="AM2331" s="130"/>
    </row>
    <row r="2332" spans="1:39" ht="20.25" customHeight="1">
      <c r="A2332" s="132">
        <v>2331</v>
      </c>
      <c r="B2332" s="19" t="s">
        <v>6784</v>
      </c>
      <c r="C2332" s="250">
        <v>62034319000</v>
      </c>
      <c r="D2332" s="261" t="s">
        <v>6788</v>
      </c>
      <c r="E2332" s="143" t="str">
        <f t="shared" si="92"/>
        <v>Տաբատներ</v>
      </c>
      <c r="F2332" s="273" t="s">
        <v>7795</v>
      </c>
      <c r="G2332" s="144">
        <f>VLOOKUP(E2332,subcategory!A:B,2,0)</f>
        <v>93</v>
      </c>
      <c r="H2332" s="273" t="s">
        <v>7150</v>
      </c>
      <c r="I2332" s="213" t="e">
        <f>VLOOKUP(H2332,gender!A:B,2,0)</f>
        <v>#N/A</v>
      </c>
      <c r="J2332" s="273">
        <v>290</v>
      </c>
      <c r="K2332" s="273">
        <v>290</v>
      </c>
      <c r="L2332" s="273">
        <v>1</v>
      </c>
      <c r="M2332" s="273" t="s">
        <v>2262</v>
      </c>
      <c r="N2332" s="144">
        <f>VLOOKUP(M2332,brand!A:B,2,0)</f>
        <v>823</v>
      </c>
      <c r="O2332" s="144"/>
      <c r="P2332" s="144" t="e">
        <f>VLOOKUP(O2332,country!A:B,2,0)</f>
        <v>#N/A</v>
      </c>
      <c r="Q2332" s="273" t="s">
        <v>436</v>
      </c>
      <c r="R2332" s="144" t="str">
        <f t="shared" si="93"/>
        <v>54% Պոլիեստեր 43% Բամբակ</v>
      </c>
      <c r="S2332" s="148" t="s">
        <v>7637</v>
      </c>
      <c r="T2332" s="144" t="e">
        <f>VLOOKUP(R2332,material!A:B,2,0)</f>
        <v>#N/A</v>
      </c>
      <c r="U2332" s="141" t="s">
        <v>7644</v>
      </c>
      <c r="V2332" s="141"/>
      <c r="W2332" s="273" t="s">
        <v>1013</v>
      </c>
      <c r="X2332" s="141">
        <f>VLOOKUP(W2332,SIZE!A:B,2,0)</f>
        <v>681</v>
      </c>
      <c r="Y2332" s="141">
        <v>0</v>
      </c>
      <c r="Z2332" s="141" t="s">
        <v>2092</v>
      </c>
      <c r="AA2332" s="141">
        <f>VLOOKUP(Z2332,COLOR!A:B,2,0)</f>
        <v>8</v>
      </c>
      <c r="AB2332" s="130"/>
      <c r="AC2332" s="130"/>
      <c r="AD2332" s="130"/>
      <c r="AE2332" s="130"/>
      <c r="AF2332" s="130"/>
      <c r="AG2332" s="130"/>
      <c r="AH2332" s="130"/>
      <c r="AI2332" s="130"/>
      <c r="AJ2332" s="130"/>
      <c r="AK2332" s="130"/>
      <c r="AL2332" s="130"/>
      <c r="AM2332" s="130"/>
    </row>
    <row r="2333" spans="1:39" ht="20.25" customHeight="1">
      <c r="A2333" s="132">
        <v>2332</v>
      </c>
      <c r="B2333" s="19" t="s">
        <v>6785</v>
      </c>
      <c r="C2333" s="250">
        <v>61099020000</v>
      </c>
      <c r="D2333" s="261" t="s">
        <v>1078</v>
      </c>
      <c r="E2333" s="143" t="str">
        <f t="shared" si="92"/>
        <v>Շապիկ</v>
      </c>
      <c r="F2333" s="273" t="s">
        <v>46</v>
      </c>
      <c r="G2333" s="144">
        <f>VLOOKUP(E2333,subcategory!A:B,2,0)</f>
        <v>73</v>
      </c>
      <c r="H2333" s="273" t="s">
        <v>20</v>
      </c>
      <c r="I2333" s="213" t="e">
        <f>VLOOKUP(H2333,gender!A:B,2,0)</f>
        <v>#N/A</v>
      </c>
      <c r="J2333" s="273">
        <v>145</v>
      </c>
      <c r="K2333" s="273">
        <v>145</v>
      </c>
      <c r="L2333" s="273">
        <v>1</v>
      </c>
      <c r="M2333" s="273" t="s">
        <v>2262</v>
      </c>
      <c r="N2333" s="144">
        <f>VLOOKUP(M2333,brand!A:B,2,0)</f>
        <v>823</v>
      </c>
      <c r="O2333" s="144"/>
      <c r="P2333" s="144" t="e">
        <f>VLOOKUP(O2333,country!A:B,2,0)</f>
        <v>#N/A</v>
      </c>
      <c r="Q2333" s="273" t="s">
        <v>436</v>
      </c>
      <c r="R2333" s="144" t="str">
        <f t="shared" si="93"/>
        <v>57% Պոլիեստեր 38% Բամբակ</v>
      </c>
      <c r="S2333" s="144" t="s">
        <v>7638</v>
      </c>
      <c r="T2333" s="144" t="e">
        <f>VLOOKUP(R2333,material!A:B,2,0)</f>
        <v>#N/A</v>
      </c>
      <c r="U2333" s="141" t="s">
        <v>7644</v>
      </c>
      <c r="V2333" s="141"/>
      <c r="W2333" s="273" t="s">
        <v>825</v>
      </c>
      <c r="X2333" s="141">
        <f>VLOOKUP(W2333,SIZE!A:B,2,0)</f>
        <v>119</v>
      </c>
      <c r="Y2333" s="141">
        <v>0</v>
      </c>
      <c r="Z2333" s="141" t="s">
        <v>1071</v>
      </c>
      <c r="AA2333" s="141">
        <f>VLOOKUP(Z2333,COLOR!A:B,2,0)</f>
        <v>12</v>
      </c>
      <c r="AB2333" s="130"/>
      <c r="AC2333" s="130"/>
      <c r="AD2333" s="130"/>
      <c r="AE2333" s="130"/>
      <c r="AF2333" s="130"/>
      <c r="AG2333" s="130"/>
      <c r="AH2333" s="130"/>
      <c r="AI2333" s="130"/>
      <c r="AJ2333" s="130"/>
      <c r="AK2333" s="130"/>
      <c r="AL2333" s="130"/>
      <c r="AM2333" s="130"/>
    </row>
    <row r="2334" spans="1:39" ht="20.25" customHeight="1">
      <c r="A2334" s="132">
        <v>2333</v>
      </c>
      <c r="B2334" s="19" t="s">
        <v>6786</v>
      </c>
      <c r="C2334" s="250">
        <v>61069090000</v>
      </c>
      <c r="D2334" s="261" t="s">
        <v>7030</v>
      </c>
      <c r="E2334" s="143" t="str">
        <f t="shared" si="92"/>
        <v>Վերնաշապիկ</v>
      </c>
      <c r="F2334" s="273" t="s">
        <v>47</v>
      </c>
      <c r="G2334" s="144">
        <f>VLOOKUP(E2334,subcategory!A:B,2,0)</f>
        <v>82</v>
      </c>
      <c r="H2334" s="273" t="s">
        <v>20</v>
      </c>
      <c r="I2334" s="213" t="e">
        <f>VLOOKUP(H2334,gender!A:B,2,0)</f>
        <v>#N/A</v>
      </c>
      <c r="J2334" s="273">
        <v>95</v>
      </c>
      <c r="K2334" s="273">
        <v>95</v>
      </c>
      <c r="L2334" s="273">
        <v>1</v>
      </c>
      <c r="M2334" s="273" t="s">
        <v>2262</v>
      </c>
      <c r="N2334" s="144">
        <f>VLOOKUP(M2334,brand!A:B,2,0)</f>
        <v>823</v>
      </c>
      <c r="O2334" s="144"/>
      <c r="P2334" s="144" t="e">
        <f>VLOOKUP(O2334,country!A:B,2,0)</f>
        <v>#N/A</v>
      </c>
      <c r="Q2334" s="273" t="s">
        <v>436</v>
      </c>
      <c r="R2334" s="144" t="str">
        <f t="shared" si="93"/>
        <v>86% Վիսկոզ 14% Պոլիամիդ</v>
      </c>
      <c r="S2334" s="144" t="s">
        <v>7639</v>
      </c>
      <c r="T2334" s="144" t="e">
        <f>VLOOKUP(R2334,material!A:B,2,0)</f>
        <v>#N/A</v>
      </c>
      <c r="U2334" s="141" t="s">
        <v>7644</v>
      </c>
      <c r="V2334" s="141"/>
      <c r="W2334" s="273" t="s">
        <v>810</v>
      </c>
      <c r="X2334" s="141">
        <f>VLOOKUP(W2334,SIZE!A:B,2,0)</f>
        <v>122</v>
      </c>
      <c r="Y2334" s="141">
        <v>0</v>
      </c>
      <c r="Z2334" s="141" t="s">
        <v>1052</v>
      </c>
      <c r="AA2334" s="141">
        <f>VLOOKUP(Z2334,COLOR!A:B,2,0)</f>
        <v>3</v>
      </c>
      <c r="AB2334" s="130"/>
      <c r="AC2334" s="130"/>
      <c r="AD2334" s="130"/>
      <c r="AE2334" s="130"/>
      <c r="AF2334" s="130"/>
      <c r="AG2334" s="130"/>
      <c r="AH2334" s="130"/>
      <c r="AI2334" s="130"/>
      <c r="AJ2334" s="130"/>
      <c r="AK2334" s="130"/>
      <c r="AL2334" s="130"/>
      <c r="AM2334" s="130"/>
    </row>
    <row r="2335" spans="1:39" ht="20.25" customHeight="1">
      <c r="A2335" s="132">
        <v>2334</v>
      </c>
      <c r="B2335" s="141"/>
      <c r="C2335" s="142"/>
      <c r="D2335" s="143"/>
      <c r="E2335" s="143" t="str">
        <f t="shared" si="92"/>
        <v/>
      </c>
      <c r="F2335" s="144"/>
      <c r="G2335" s="144" t="e">
        <f>VLOOKUP(E2335,subcategory!A:B,2,0)</f>
        <v>#N/A</v>
      </c>
      <c r="H2335" s="213"/>
      <c r="I2335" s="213" t="e">
        <f>VLOOKUP(H2335,gender!A:B,2,0)</f>
        <v>#N/A</v>
      </c>
      <c r="J2335" s="145"/>
      <c r="K2335" s="144"/>
      <c r="L2335" s="144"/>
      <c r="M2335" s="144"/>
      <c r="N2335" s="144" t="e">
        <f>VLOOKUP(M2335,brand!A:B,2,0)</f>
        <v>#N/A</v>
      </c>
      <c r="O2335" s="144"/>
      <c r="P2335" s="144" t="e">
        <f>VLOOKUP(O2335,country!A:B,2,0)</f>
        <v>#N/A</v>
      </c>
      <c r="Q2335" s="144"/>
      <c r="R2335" s="144" t="str">
        <f t="shared" si="93"/>
        <v/>
      </c>
      <c r="S2335" s="144"/>
      <c r="T2335" s="144" t="e">
        <f>VLOOKUP(R2335,material!A:B,2,0)</f>
        <v>#N/A</v>
      </c>
      <c r="U2335" s="141"/>
      <c r="V2335" s="141"/>
      <c r="W2335" s="238" t="s">
        <v>796</v>
      </c>
      <c r="X2335" s="141" t="e">
        <f>VLOOKUP(W2335,SIZE!A:B,2,0)</f>
        <v>#N/A</v>
      </c>
      <c r="Y2335" s="141"/>
      <c r="Z2335" s="141"/>
      <c r="AA2335" s="141" t="e">
        <f>VLOOKUP(Z2335,COLOR!A:B,2,0)</f>
        <v>#N/A</v>
      </c>
      <c r="AB2335" s="130"/>
      <c r="AC2335" s="130"/>
      <c r="AD2335" s="130"/>
      <c r="AE2335" s="130"/>
      <c r="AF2335" s="130"/>
      <c r="AG2335" s="130"/>
      <c r="AH2335" s="130"/>
      <c r="AI2335" s="130"/>
      <c r="AJ2335" s="130"/>
      <c r="AK2335" s="130"/>
      <c r="AL2335" s="130"/>
      <c r="AM2335" s="130"/>
    </row>
    <row r="2336" spans="1:39" ht="20.25" customHeight="1">
      <c r="A2336" s="132">
        <v>2335</v>
      </c>
      <c r="B2336" s="141"/>
      <c r="C2336" s="142"/>
      <c r="D2336" s="143"/>
      <c r="E2336" s="143" t="str">
        <f t="shared" si="92"/>
        <v/>
      </c>
      <c r="F2336" s="144"/>
      <c r="G2336" s="144" t="e">
        <f>VLOOKUP(E2336,subcategory!A:B,2,0)</f>
        <v>#N/A</v>
      </c>
      <c r="H2336" s="213"/>
      <c r="I2336" s="213" t="e">
        <f>VLOOKUP(H2336,gender!A:B,2,0)</f>
        <v>#N/A</v>
      </c>
      <c r="J2336" s="145"/>
      <c r="K2336" s="144"/>
      <c r="L2336" s="144"/>
      <c r="M2336" s="144"/>
      <c r="N2336" s="144" t="e">
        <f>VLOOKUP(M2336,brand!A:B,2,0)</f>
        <v>#N/A</v>
      </c>
      <c r="O2336" s="144"/>
      <c r="P2336" s="144" t="e">
        <f>VLOOKUP(O2336,country!A:B,2,0)</f>
        <v>#N/A</v>
      </c>
      <c r="Q2336" s="144"/>
      <c r="R2336" s="144" t="str">
        <f t="shared" si="93"/>
        <v/>
      </c>
      <c r="S2336" s="144"/>
      <c r="T2336" s="144" t="e">
        <f>VLOOKUP(R2336,material!A:B,2,0)</f>
        <v>#N/A</v>
      </c>
      <c r="U2336" s="141"/>
      <c r="V2336" s="141"/>
      <c r="W2336" s="238" t="s">
        <v>796</v>
      </c>
      <c r="X2336" s="141" t="e">
        <f>VLOOKUP(W2336,SIZE!A:B,2,0)</f>
        <v>#N/A</v>
      </c>
      <c r="Y2336" s="141"/>
      <c r="Z2336" s="141"/>
      <c r="AA2336" s="141" t="e">
        <f>VLOOKUP(Z2336,COLOR!A:B,2,0)</f>
        <v>#N/A</v>
      </c>
      <c r="AB2336" s="130"/>
      <c r="AC2336" s="130"/>
      <c r="AD2336" s="130"/>
      <c r="AE2336" s="130"/>
      <c r="AF2336" s="130"/>
      <c r="AG2336" s="130"/>
      <c r="AH2336" s="130"/>
      <c r="AI2336" s="130"/>
      <c r="AJ2336" s="130"/>
      <c r="AK2336" s="130"/>
      <c r="AL2336" s="130"/>
      <c r="AM2336" s="130"/>
    </row>
    <row r="2337" spans="1:39" ht="20.25" customHeight="1">
      <c r="A2337" s="132">
        <v>2336</v>
      </c>
      <c r="B2337" s="141"/>
      <c r="C2337" s="142"/>
      <c r="D2337" s="143"/>
      <c r="E2337" s="143" t="str">
        <f t="shared" si="92"/>
        <v/>
      </c>
      <c r="F2337" s="144"/>
      <c r="G2337" s="144" t="e">
        <f>VLOOKUP(E2337,subcategory!A:B,2,0)</f>
        <v>#N/A</v>
      </c>
      <c r="H2337" s="213"/>
      <c r="I2337" s="213" t="e">
        <f>VLOOKUP(H2337,gender!A:B,2,0)</f>
        <v>#N/A</v>
      </c>
      <c r="J2337" s="145"/>
      <c r="K2337" s="144"/>
      <c r="L2337" s="144"/>
      <c r="M2337" s="144"/>
      <c r="N2337" s="144" t="e">
        <f>VLOOKUP(M2337,brand!A:B,2,0)</f>
        <v>#N/A</v>
      </c>
      <c r="O2337" s="144"/>
      <c r="P2337" s="144" t="e">
        <f>VLOOKUP(O2337,country!A:B,2,0)</f>
        <v>#N/A</v>
      </c>
      <c r="Q2337" s="144"/>
      <c r="R2337" s="144" t="str">
        <f t="shared" si="93"/>
        <v/>
      </c>
      <c r="S2337" s="144"/>
      <c r="T2337" s="144" t="e">
        <f>VLOOKUP(R2337,material!A:B,2,0)</f>
        <v>#N/A</v>
      </c>
      <c r="U2337" s="141"/>
      <c r="V2337" s="141"/>
      <c r="W2337" s="238" t="s">
        <v>796</v>
      </c>
      <c r="X2337" s="141" t="e">
        <f>VLOOKUP(W2337,SIZE!A:B,2,0)</f>
        <v>#N/A</v>
      </c>
      <c r="Y2337" s="141"/>
      <c r="Z2337" s="141"/>
      <c r="AA2337" s="141" t="e">
        <f>VLOOKUP(Z2337,COLOR!A:B,2,0)</f>
        <v>#N/A</v>
      </c>
      <c r="AB2337" s="130"/>
      <c r="AC2337" s="130"/>
      <c r="AD2337" s="130"/>
      <c r="AE2337" s="130"/>
      <c r="AF2337" s="130"/>
      <c r="AG2337" s="130"/>
      <c r="AH2337" s="130"/>
      <c r="AI2337" s="130"/>
      <c r="AJ2337" s="130"/>
      <c r="AK2337" s="130"/>
      <c r="AL2337" s="130"/>
      <c r="AM2337" s="130"/>
    </row>
    <row r="2338" spans="1:39" ht="20.25" customHeight="1">
      <c r="A2338" s="132">
        <v>2337</v>
      </c>
      <c r="B2338" s="141"/>
      <c r="C2338" s="142"/>
      <c r="D2338" s="143"/>
      <c r="E2338" s="143" t="str">
        <f t="shared" si="92"/>
        <v/>
      </c>
      <c r="F2338" s="144"/>
      <c r="G2338" s="144" t="e">
        <f>VLOOKUP(E2338,subcategory!A:B,2,0)</f>
        <v>#N/A</v>
      </c>
      <c r="H2338" s="213"/>
      <c r="I2338" s="213" t="e">
        <f>VLOOKUP(H2338,gender!A:B,2,0)</f>
        <v>#N/A</v>
      </c>
      <c r="J2338" s="145"/>
      <c r="K2338" s="144"/>
      <c r="L2338" s="144"/>
      <c r="M2338" s="144"/>
      <c r="N2338" s="144" t="e">
        <f>VLOOKUP(M2338,brand!A:B,2,0)</f>
        <v>#N/A</v>
      </c>
      <c r="O2338" s="144"/>
      <c r="P2338" s="144" t="e">
        <f>VLOOKUP(O2338,country!A:B,2,0)</f>
        <v>#N/A</v>
      </c>
      <c r="Q2338" s="144"/>
      <c r="R2338" s="144" t="str">
        <f t="shared" si="93"/>
        <v/>
      </c>
      <c r="S2338" s="144"/>
      <c r="T2338" s="144" t="e">
        <f>VLOOKUP(R2338,material!A:B,2,0)</f>
        <v>#N/A</v>
      </c>
      <c r="U2338" s="141"/>
      <c r="V2338" s="141"/>
      <c r="W2338" s="238" t="s">
        <v>796</v>
      </c>
      <c r="X2338" s="141" t="e">
        <f>VLOOKUP(W2338,SIZE!A:B,2,0)</f>
        <v>#N/A</v>
      </c>
      <c r="Y2338" s="141"/>
      <c r="Z2338" s="141"/>
      <c r="AA2338" s="141" t="e">
        <f>VLOOKUP(Z2338,COLOR!A:B,2,0)</f>
        <v>#N/A</v>
      </c>
      <c r="AB2338" s="130"/>
      <c r="AC2338" s="130"/>
      <c r="AD2338" s="130"/>
      <c r="AE2338" s="130"/>
      <c r="AF2338" s="130"/>
      <c r="AG2338" s="130"/>
      <c r="AH2338" s="130"/>
      <c r="AI2338" s="130"/>
      <c r="AJ2338" s="130"/>
      <c r="AK2338" s="130"/>
      <c r="AL2338" s="130"/>
      <c r="AM2338" s="130"/>
    </row>
    <row r="2339" spans="1:39" ht="20.25" customHeight="1">
      <c r="A2339" s="132">
        <v>2338</v>
      </c>
      <c r="B2339" s="141"/>
      <c r="C2339" s="142"/>
      <c r="D2339" s="143"/>
      <c r="E2339" s="143" t="str">
        <f t="shared" si="92"/>
        <v/>
      </c>
      <c r="F2339" s="144"/>
      <c r="G2339" s="144" t="e">
        <f>VLOOKUP(E2339,subcategory!A:B,2,0)</f>
        <v>#N/A</v>
      </c>
      <c r="H2339" s="213"/>
      <c r="I2339" s="213" t="e">
        <f>VLOOKUP(H2339,gender!A:B,2,0)</f>
        <v>#N/A</v>
      </c>
      <c r="J2339" s="145"/>
      <c r="K2339" s="144"/>
      <c r="L2339" s="144"/>
      <c r="M2339" s="144"/>
      <c r="N2339" s="144" t="e">
        <f>VLOOKUP(M2339,brand!A:B,2,0)</f>
        <v>#N/A</v>
      </c>
      <c r="O2339" s="144"/>
      <c r="P2339" s="144" t="e">
        <f>VLOOKUP(O2339,country!A:B,2,0)</f>
        <v>#N/A</v>
      </c>
      <c r="Q2339" s="144"/>
      <c r="R2339" s="144" t="str">
        <f t="shared" si="93"/>
        <v/>
      </c>
      <c r="S2339" s="144"/>
      <c r="T2339" s="144" t="e">
        <f>VLOOKUP(R2339,material!A:B,2,0)</f>
        <v>#N/A</v>
      </c>
      <c r="U2339" s="141"/>
      <c r="V2339" s="141"/>
      <c r="W2339" s="238" t="s">
        <v>796</v>
      </c>
      <c r="X2339" s="141" t="e">
        <f>VLOOKUP(W2339,SIZE!A:B,2,0)</f>
        <v>#N/A</v>
      </c>
      <c r="Y2339" s="141"/>
      <c r="Z2339" s="141"/>
      <c r="AA2339" s="141" t="e">
        <f>VLOOKUP(Z2339,COLOR!A:B,2,0)</f>
        <v>#N/A</v>
      </c>
      <c r="AB2339" s="130"/>
      <c r="AC2339" s="130"/>
      <c r="AD2339" s="130"/>
      <c r="AE2339" s="130"/>
      <c r="AF2339" s="130"/>
      <c r="AG2339" s="130"/>
      <c r="AH2339" s="130"/>
      <c r="AI2339" s="130"/>
      <c r="AJ2339" s="130"/>
      <c r="AK2339" s="130"/>
      <c r="AL2339" s="130"/>
      <c r="AM2339" s="130"/>
    </row>
    <row r="2340" spans="1:39" ht="20.25" customHeight="1">
      <c r="A2340" s="132">
        <v>2339</v>
      </c>
      <c r="B2340" s="141"/>
      <c r="C2340" s="142"/>
      <c r="D2340" s="143"/>
      <c r="E2340" s="143" t="str">
        <f t="shared" si="92"/>
        <v/>
      </c>
      <c r="F2340" s="144"/>
      <c r="G2340" s="144" t="e">
        <f>VLOOKUP(E2340,subcategory!A:B,2,0)</f>
        <v>#N/A</v>
      </c>
      <c r="H2340" s="213"/>
      <c r="I2340" s="213" t="e">
        <f>VLOOKUP(H2340,gender!A:B,2,0)</f>
        <v>#N/A</v>
      </c>
      <c r="J2340" s="145"/>
      <c r="K2340" s="144"/>
      <c r="L2340" s="144"/>
      <c r="M2340" s="144"/>
      <c r="N2340" s="144" t="e">
        <f>VLOOKUP(M2340,brand!A:B,2,0)</f>
        <v>#N/A</v>
      </c>
      <c r="O2340" s="144"/>
      <c r="P2340" s="144" t="e">
        <f>VLOOKUP(O2340,country!A:B,2,0)</f>
        <v>#N/A</v>
      </c>
      <c r="Q2340" s="144"/>
      <c r="R2340" s="144" t="str">
        <f t="shared" si="93"/>
        <v/>
      </c>
      <c r="S2340" s="144"/>
      <c r="T2340" s="144" t="e">
        <f>VLOOKUP(R2340,material!A:B,2,0)</f>
        <v>#N/A</v>
      </c>
      <c r="U2340" s="141"/>
      <c r="V2340" s="141"/>
      <c r="W2340" s="238" t="s">
        <v>796</v>
      </c>
      <c r="X2340" s="141" t="e">
        <f>VLOOKUP(W2340,SIZE!A:B,2,0)</f>
        <v>#N/A</v>
      </c>
      <c r="Y2340" s="141"/>
      <c r="Z2340" s="141"/>
      <c r="AA2340" s="141" t="e">
        <f>VLOOKUP(Z2340,COLOR!A:B,2,0)</f>
        <v>#N/A</v>
      </c>
      <c r="AB2340" s="130"/>
      <c r="AC2340" s="130"/>
      <c r="AD2340" s="130"/>
      <c r="AE2340" s="130"/>
      <c r="AF2340" s="130"/>
      <c r="AG2340" s="130"/>
      <c r="AH2340" s="130"/>
      <c r="AI2340" s="130"/>
      <c r="AJ2340" s="130"/>
      <c r="AK2340" s="130"/>
      <c r="AL2340" s="130"/>
      <c r="AM2340" s="130"/>
    </row>
    <row r="2341" spans="1:39" ht="20.25" customHeight="1">
      <c r="A2341" s="132">
        <v>2340</v>
      </c>
      <c r="B2341" s="141"/>
      <c r="C2341" s="142"/>
      <c r="D2341" s="143"/>
      <c r="E2341" s="143" t="str">
        <f t="shared" si="92"/>
        <v/>
      </c>
      <c r="F2341" s="144"/>
      <c r="G2341" s="144" t="e">
        <f>VLOOKUP(E2341,subcategory!A:B,2,0)</f>
        <v>#N/A</v>
      </c>
      <c r="H2341" s="213"/>
      <c r="I2341" s="213" t="e">
        <f>VLOOKUP(H2341,gender!A:B,2,0)</f>
        <v>#N/A</v>
      </c>
      <c r="J2341" s="145"/>
      <c r="K2341" s="144"/>
      <c r="L2341" s="144"/>
      <c r="M2341" s="144"/>
      <c r="N2341" s="144" t="e">
        <f>VLOOKUP(M2341,brand!A:B,2,0)</f>
        <v>#N/A</v>
      </c>
      <c r="O2341" s="144"/>
      <c r="P2341" s="144" t="e">
        <f>VLOOKUP(O2341,country!A:B,2,0)</f>
        <v>#N/A</v>
      </c>
      <c r="Q2341" s="144"/>
      <c r="R2341" s="144" t="str">
        <f t="shared" si="93"/>
        <v/>
      </c>
      <c r="S2341" s="144"/>
      <c r="T2341" s="144" t="e">
        <f>VLOOKUP(R2341,material!A:B,2,0)</f>
        <v>#N/A</v>
      </c>
      <c r="U2341" s="141"/>
      <c r="V2341" s="141"/>
      <c r="W2341" s="238" t="s">
        <v>796</v>
      </c>
      <c r="X2341" s="141" t="e">
        <f>VLOOKUP(W2341,SIZE!A:B,2,0)</f>
        <v>#N/A</v>
      </c>
      <c r="Y2341" s="141"/>
      <c r="Z2341" s="141"/>
      <c r="AA2341" s="141" t="e">
        <f>VLOOKUP(Z2341,COLOR!A:B,2,0)</f>
        <v>#N/A</v>
      </c>
      <c r="AB2341" s="130"/>
      <c r="AC2341" s="130"/>
      <c r="AD2341" s="130"/>
      <c r="AE2341" s="130"/>
      <c r="AF2341" s="130"/>
      <c r="AG2341" s="130"/>
      <c r="AH2341" s="130"/>
      <c r="AI2341" s="130"/>
      <c r="AJ2341" s="130"/>
      <c r="AK2341" s="130"/>
      <c r="AL2341" s="130"/>
      <c r="AM2341" s="130"/>
    </row>
    <row r="2342" spans="1:39" ht="20.25" customHeight="1">
      <c r="A2342" s="132">
        <v>2341</v>
      </c>
      <c r="B2342" s="141"/>
      <c r="C2342" s="142"/>
      <c r="D2342" s="143"/>
      <c r="E2342" s="143" t="str">
        <f t="shared" si="92"/>
        <v/>
      </c>
      <c r="F2342" s="144"/>
      <c r="G2342" s="144" t="e">
        <f>VLOOKUP(E2342,subcategory!A:B,2,0)</f>
        <v>#N/A</v>
      </c>
      <c r="H2342" s="213"/>
      <c r="I2342" s="213" t="e">
        <f>VLOOKUP(H2342,gender!A:B,2,0)</f>
        <v>#N/A</v>
      </c>
      <c r="J2342" s="145"/>
      <c r="K2342" s="144"/>
      <c r="L2342" s="144"/>
      <c r="M2342" s="144"/>
      <c r="N2342" s="144" t="e">
        <f>VLOOKUP(M2342,brand!A:B,2,0)</f>
        <v>#N/A</v>
      </c>
      <c r="O2342" s="144"/>
      <c r="P2342" s="144" t="e">
        <f>VLOOKUP(O2342,country!A:B,2,0)</f>
        <v>#N/A</v>
      </c>
      <c r="Q2342" s="144"/>
      <c r="R2342" s="144" t="str">
        <f t="shared" si="93"/>
        <v/>
      </c>
      <c r="S2342" s="144"/>
      <c r="T2342" s="144" t="e">
        <f>VLOOKUP(R2342,material!A:B,2,0)</f>
        <v>#N/A</v>
      </c>
      <c r="U2342" s="141"/>
      <c r="V2342" s="141"/>
      <c r="W2342" s="238" t="s">
        <v>796</v>
      </c>
      <c r="X2342" s="141" t="e">
        <f>VLOOKUP(W2342,SIZE!A:B,2,0)</f>
        <v>#N/A</v>
      </c>
      <c r="Y2342" s="141"/>
      <c r="Z2342" s="141"/>
      <c r="AA2342" s="141" t="e">
        <f>VLOOKUP(Z2342,COLOR!A:B,2,0)</f>
        <v>#N/A</v>
      </c>
      <c r="AB2342" s="130"/>
      <c r="AC2342" s="130"/>
      <c r="AD2342" s="130"/>
      <c r="AE2342" s="130"/>
      <c r="AF2342" s="130"/>
      <c r="AG2342" s="130"/>
      <c r="AH2342" s="130"/>
      <c r="AI2342" s="130"/>
      <c r="AJ2342" s="130"/>
      <c r="AK2342" s="130"/>
      <c r="AL2342" s="130"/>
      <c r="AM2342" s="130"/>
    </row>
    <row r="2343" spans="1:39" ht="20.25" customHeight="1">
      <c r="A2343" s="132">
        <v>2342</v>
      </c>
      <c r="B2343" s="141"/>
      <c r="C2343" s="142"/>
      <c r="D2343" s="143"/>
      <c r="E2343" s="143" t="str">
        <f t="shared" si="92"/>
        <v/>
      </c>
      <c r="F2343" s="144"/>
      <c r="G2343" s="144" t="e">
        <f>VLOOKUP(E2343,subcategory!A:B,2,0)</f>
        <v>#N/A</v>
      </c>
      <c r="H2343" s="213"/>
      <c r="I2343" s="213" t="e">
        <f>VLOOKUP(H2343,gender!A:B,2,0)</f>
        <v>#N/A</v>
      </c>
      <c r="J2343" s="145"/>
      <c r="K2343" s="144"/>
      <c r="L2343" s="144"/>
      <c r="M2343" s="144"/>
      <c r="N2343" s="144" t="e">
        <f>VLOOKUP(M2343,brand!A:B,2,0)</f>
        <v>#N/A</v>
      </c>
      <c r="O2343" s="144"/>
      <c r="P2343" s="144" t="e">
        <f>VLOOKUP(O2343,country!A:B,2,0)</f>
        <v>#N/A</v>
      </c>
      <c r="Q2343" s="144"/>
      <c r="R2343" s="144" t="str">
        <f t="shared" si="93"/>
        <v/>
      </c>
      <c r="S2343" s="144"/>
      <c r="T2343" s="144" t="e">
        <f>VLOOKUP(R2343,material!A:B,2,0)</f>
        <v>#N/A</v>
      </c>
      <c r="U2343" s="141"/>
      <c r="V2343" s="141"/>
      <c r="W2343" s="238" t="s">
        <v>796</v>
      </c>
      <c r="X2343" s="141" t="e">
        <f>VLOOKUP(W2343,SIZE!A:B,2,0)</f>
        <v>#N/A</v>
      </c>
      <c r="Y2343" s="141"/>
      <c r="Z2343" s="141"/>
      <c r="AA2343" s="141" t="e">
        <f>VLOOKUP(Z2343,COLOR!A:B,2,0)</f>
        <v>#N/A</v>
      </c>
      <c r="AB2343" s="130"/>
      <c r="AC2343" s="130"/>
      <c r="AD2343" s="130"/>
      <c r="AE2343" s="130"/>
      <c r="AF2343" s="130"/>
      <c r="AG2343" s="130"/>
      <c r="AH2343" s="130"/>
      <c r="AI2343" s="130"/>
      <c r="AJ2343" s="130"/>
      <c r="AK2343" s="130"/>
      <c r="AL2343" s="130"/>
      <c r="AM2343" s="130"/>
    </row>
    <row r="2344" spans="1:39" ht="20.25" customHeight="1">
      <c r="A2344" s="132">
        <v>2343</v>
      </c>
      <c r="B2344" s="141"/>
      <c r="C2344" s="142"/>
      <c r="D2344" s="143"/>
      <c r="E2344" s="143" t="str">
        <f t="shared" si="92"/>
        <v/>
      </c>
      <c r="F2344" s="144"/>
      <c r="G2344" s="144" t="e">
        <f>VLOOKUP(E2344,subcategory!A:B,2,0)</f>
        <v>#N/A</v>
      </c>
      <c r="H2344" s="213"/>
      <c r="I2344" s="213" t="e">
        <f>VLOOKUP(H2344,gender!A:B,2,0)</f>
        <v>#N/A</v>
      </c>
      <c r="J2344" s="145"/>
      <c r="K2344" s="144"/>
      <c r="L2344" s="144"/>
      <c r="M2344" s="144"/>
      <c r="N2344" s="144" t="e">
        <f>VLOOKUP(M2344,brand!A:B,2,0)</f>
        <v>#N/A</v>
      </c>
      <c r="O2344" s="144"/>
      <c r="P2344" s="144" t="e">
        <f>VLOOKUP(O2344,country!A:B,2,0)</f>
        <v>#N/A</v>
      </c>
      <c r="Q2344" s="144"/>
      <c r="R2344" s="144" t="str">
        <f t="shared" si="93"/>
        <v/>
      </c>
      <c r="S2344" s="144"/>
      <c r="T2344" s="144" t="e">
        <f>VLOOKUP(R2344,material!A:B,2,0)</f>
        <v>#N/A</v>
      </c>
      <c r="U2344" s="141"/>
      <c r="V2344" s="141"/>
      <c r="W2344" s="238" t="s">
        <v>796</v>
      </c>
      <c r="X2344" s="141" t="e">
        <f>VLOOKUP(W2344,SIZE!A:B,2,0)</f>
        <v>#N/A</v>
      </c>
      <c r="Y2344" s="141"/>
      <c r="Z2344" s="141"/>
      <c r="AA2344" s="141" t="e">
        <f>VLOOKUP(Z2344,COLOR!A:B,2,0)</f>
        <v>#N/A</v>
      </c>
      <c r="AB2344" s="130"/>
      <c r="AC2344" s="130"/>
      <c r="AD2344" s="130"/>
      <c r="AE2344" s="130"/>
      <c r="AF2344" s="130"/>
      <c r="AG2344" s="130"/>
      <c r="AH2344" s="130"/>
      <c r="AI2344" s="130"/>
      <c r="AJ2344" s="130"/>
      <c r="AK2344" s="130"/>
      <c r="AL2344" s="130"/>
      <c r="AM2344" s="130"/>
    </row>
    <row r="2345" spans="1:39" ht="20.25" customHeight="1">
      <c r="A2345" s="132">
        <v>2344</v>
      </c>
      <c r="B2345" s="141"/>
      <c r="C2345" s="142"/>
      <c r="D2345" s="143"/>
      <c r="E2345" s="143" t="str">
        <f t="shared" si="92"/>
        <v/>
      </c>
      <c r="F2345" s="144"/>
      <c r="G2345" s="144" t="e">
        <f>VLOOKUP(E2345,subcategory!A:B,2,0)</f>
        <v>#N/A</v>
      </c>
      <c r="H2345" s="213"/>
      <c r="I2345" s="213" t="e">
        <f>VLOOKUP(H2345,gender!A:B,2,0)</f>
        <v>#N/A</v>
      </c>
      <c r="J2345" s="145"/>
      <c r="K2345" s="144"/>
      <c r="L2345" s="144"/>
      <c r="M2345" s="144"/>
      <c r="N2345" s="144" t="e">
        <f>VLOOKUP(M2345,brand!A:B,2,0)</f>
        <v>#N/A</v>
      </c>
      <c r="O2345" s="144"/>
      <c r="P2345" s="144" t="e">
        <f>VLOOKUP(O2345,country!A:B,2,0)</f>
        <v>#N/A</v>
      </c>
      <c r="Q2345" s="144"/>
      <c r="R2345" s="144" t="str">
        <f t="shared" si="93"/>
        <v/>
      </c>
      <c r="S2345" s="144"/>
      <c r="T2345" s="144" t="e">
        <f>VLOOKUP(R2345,material!A:B,2,0)</f>
        <v>#N/A</v>
      </c>
      <c r="U2345" s="141"/>
      <c r="V2345" s="141"/>
      <c r="W2345" s="238" t="s">
        <v>796</v>
      </c>
      <c r="X2345" s="141" t="e">
        <f>VLOOKUP(W2345,SIZE!A:B,2,0)</f>
        <v>#N/A</v>
      </c>
      <c r="Y2345" s="141"/>
      <c r="Z2345" s="141"/>
      <c r="AA2345" s="141" t="e">
        <f>VLOOKUP(Z2345,COLOR!A:B,2,0)</f>
        <v>#N/A</v>
      </c>
      <c r="AB2345" s="130"/>
      <c r="AC2345" s="130"/>
      <c r="AD2345" s="130"/>
      <c r="AE2345" s="130"/>
      <c r="AF2345" s="130"/>
      <c r="AG2345" s="130"/>
      <c r="AH2345" s="130"/>
      <c r="AI2345" s="130"/>
      <c r="AJ2345" s="130"/>
      <c r="AK2345" s="130"/>
      <c r="AL2345" s="130"/>
      <c r="AM2345" s="130"/>
    </row>
    <row r="2346" spans="1:39" ht="20.25" customHeight="1">
      <c r="A2346" s="132">
        <v>2345</v>
      </c>
      <c r="B2346" s="141"/>
      <c r="C2346" s="142"/>
      <c r="D2346" s="143"/>
      <c r="E2346" s="143" t="str">
        <f t="shared" si="92"/>
        <v/>
      </c>
      <c r="F2346" s="144"/>
      <c r="G2346" s="144" t="e">
        <f>VLOOKUP(E2346,subcategory!A:B,2,0)</f>
        <v>#N/A</v>
      </c>
      <c r="H2346" s="213"/>
      <c r="I2346" s="213" t="e">
        <f>VLOOKUP(H2346,gender!A:B,2,0)</f>
        <v>#N/A</v>
      </c>
      <c r="J2346" s="145"/>
      <c r="K2346" s="144"/>
      <c r="L2346" s="144"/>
      <c r="M2346" s="144"/>
      <c r="N2346" s="144" t="e">
        <f>VLOOKUP(M2346,brand!A:B,2,0)</f>
        <v>#N/A</v>
      </c>
      <c r="O2346" s="144"/>
      <c r="P2346" s="144" t="e">
        <f>VLOOKUP(O2346,country!A:B,2,0)</f>
        <v>#N/A</v>
      </c>
      <c r="Q2346" s="144"/>
      <c r="R2346" s="144" t="str">
        <f t="shared" si="93"/>
        <v/>
      </c>
      <c r="S2346" s="144"/>
      <c r="T2346" s="144" t="e">
        <f>VLOOKUP(R2346,material!A:B,2,0)</f>
        <v>#N/A</v>
      </c>
      <c r="U2346" s="141"/>
      <c r="V2346" s="141"/>
      <c r="W2346" s="238" t="s">
        <v>796</v>
      </c>
      <c r="X2346" s="141" t="e">
        <f>VLOOKUP(W2346,SIZE!A:B,2,0)</f>
        <v>#N/A</v>
      </c>
      <c r="Y2346" s="141"/>
      <c r="Z2346" s="141"/>
      <c r="AA2346" s="141" t="e">
        <f>VLOOKUP(Z2346,COLOR!A:B,2,0)</f>
        <v>#N/A</v>
      </c>
      <c r="AB2346" s="130"/>
      <c r="AC2346" s="130"/>
      <c r="AD2346" s="130"/>
      <c r="AE2346" s="130"/>
      <c r="AF2346" s="130"/>
      <c r="AG2346" s="130"/>
      <c r="AH2346" s="130"/>
      <c r="AI2346" s="130"/>
      <c r="AJ2346" s="130"/>
      <c r="AK2346" s="130"/>
      <c r="AL2346" s="130"/>
      <c r="AM2346" s="130"/>
    </row>
    <row r="2347" spans="1:39" ht="20.25" customHeight="1">
      <c r="A2347" s="132">
        <v>2346</v>
      </c>
      <c r="B2347" s="141"/>
      <c r="C2347" s="142"/>
      <c r="D2347" s="143"/>
      <c r="E2347" s="143" t="str">
        <f t="shared" si="92"/>
        <v/>
      </c>
      <c r="F2347" s="144"/>
      <c r="G2347" s="144" t="e">
        <f>VLOOKUP(E2347,subcategory!A:B,2,0)</f>
        <v>#N/A</v>
      </c>
      <c r="H2347" s="213"/>
      <c r="I2347" s="213" t="e">
        <f>VLOOKUP(H2347,gender!A:B,2,0)</f>
        <v>#N/A</v>
      </c>
      <c r="J2347" s="145"/>
      <c r="K2347" s="144"/>
      <c r="L2347" s="144"/>
      <c r="M2347" s="144"/>
      <c r="N2347" s="144" t="e">
        <f>VLOOKUP(M2347,brand!A:B,2,0)</f>
        <v>#N/A</v>
      </c>
      <c r="O2347" s="144"/>
      <c r="P2347" s="144" t="e">
        <f>VLOOKUP(O2347,country!A:B,2,0)</f>
        <v>#N/A</v>
      </c>
      <c r="Q2347" s="144"/>
      <c r="R2347" s="144" t="str">
        <f t="shared" si="93"/>
        <v/>
      </c>
      <c r="S2347" s="144"/>
      <c r="T2347" s="144" t="e">
        <f>VLOOKUP(R2347,material!A:B,2,0)</f>
        <v>#N/A</v>
      </c>
      <c r="U2347" s="141"/>
      <c r="V2347" s="141"/>
      <c r="W2347" s="238" t="s">
        <v>796</v>
      </c>
      <c r="X2347" s="141" t="e">
        <f>VLOOKUP(W2347,SIZE!A:B,2,0)</f>
        <v>#N/A</v>
      </c>
      <c r="Y2347" s="141"/>
      <c r="Z2347" s="141"/>
      <c r="AA2347" s="141" t="e">
        <f>VLOOKUP(Z2347,COLOR!A:B,2,0)</f>
        <v>#N/A</v>
      </c>
      <c r="AB2347" s="130"/>
      <c r="AC2347" s="130"/>
      <c r="AD2347" s="130"/>
      <c r="AE2347" s="130"/>
      <c r="AF2347" s="130"/>
      <c r="AG2347" s="130"/>
      <c r="AH2347" s="130"/>
      <c r="AI2347" s="130"/>
      <c r="AJ2347" s="130"/>
      <c r="AK2347" s="130"/>
      <c r="AL2347" s="130"/>
      <c r="AM2347" s="130"/>
    </row>
    <row r="2348" spans="1:39" ht="20.25" customHeight="1">
      <c r="A2348" s="132">
        <v>2347</v>
      </c>
      <c r="B2348" s="141"/>
      <c r="C2348" s="142"/>
      <c r="D2348" s="143"/>
      <c r="E2348" s="143" t="str">
        <f t="shared" si="92"/>
        <v/>
      </c>
      <c r="F2348" s="144"/>
      <c r="G2348" s="144" t="e">
        <f>VLOOKUP(E2348,subcategory!A:B,2,0)</f>
        <v>#N/A</v>
      </c>
      <c r="H2348" s="213"/>
      <c r="I2348" s="213" t="e">
        <f>VLOOKUP(H2348,gender!A:B,2,0)</f>
        <v>#N/A</v>
      </c>
      <c r="J2348" s="145"/>
      <c r="K2348" s="144"/>
      <c r="L2348" s="144"/>
      <c r="M2348" s="144"/>
      <c r="N2348" s="144" t="e">
        <f>VLOOKUP(M2348,brand!A:B,2,0)</f>
        <v>#N/A</v>
      </c>
      <c r="O2348" s="144"/>
      <c r="P2348" s="144" t="e">
        <f>VLOOKUP(O2348,country!A:B,2,0)</f>
        <v>#N/A</v>
      </c>
      <c r="Q2348" s="144"/>
      <c r="R2348" s="144" t="str">
        <f t="shared" si="93"/>
        <v/>
      </c>
      <c r="S2348" s="144"/>
      <c r="T2348" s="144" t="e">
        <f>VLOOKUP(R2348,material!A:B,2,0)</f>
        <v>#N/A</v>
      </c>
      <c r="U2348" s="141"/>
      <c r="V2348" s="141"/>
      <c r="W2348" s="238" t="s">
        <v>796</v>
      </c>
      <c r="X2348" s="141" t="e">
        <f>VLOOKUP(W2348,SIZE!A:B,2,0)</f>
        <v>#N/A</v>
      </c>
      <c r="Y2348" s="141"/>
      <c r="Z2348" s="141"/>
      <c r="AA2348" s="141" t="e">
        <f>VLOOKUP(Z2348,COLOR!A:B,2,0)</f>
        <v>#N/A</v>
      </c>
      <c r="AB2348" s="130"/>
      <c r="AC2348" s="130"/>
      <c r="AD2348" s="130"/>
      <c r="AE2348" s="130"/>
      <c r="AF2348" s="130"/>
      <c r="AG2348" s="130"/>
      <c r="AH2348" s="130"/>
      <c r="AI2348" s="130"/>
      <c r="AJ2348" s="130"/>
      <c r="AK2348" s="130"/>
      <c r="AL2348" s="130"/>
      <c r="AM2348" s="130"/>
    </row>
    <row r="2349" spans="1:39" ht="20.25" customHeight="1">
      <c r="A2349" s="132">
        <v>2348</v>
      </c>
      <c r="B2349" s="141"/>
      <c r="C2349" s="142"/>
      <c r="D2349" s="143"/>
      <c r="E2349" s="143" t="str">
        <f t="shared" si="92"/>
        <v/>
      </c>
      <c r="F2349" s="144"/>
      <c r="G2349" s="144" t="e">
        <f>VLOOKUP(E2349,subcategory!A:B,2,0)</f>
        <v>#N/A</v>
      </c>
      <c r="H2349" s="213"/>
      <c r="I2349" s="213" t="e">
        <f>VLOOKUP(H2349,gender!A:B,2,0)</f>
        <v>#N/A</v>
      </c>
      <c r="J2349" s="145"/>
      <c r="K2349" s="144"/>
      <c r="L2349" s="144"/>
      <c r="M2349" s="144"/>
      <c r="N2349" s="144" t="e">
        <f>VLOOKUP(M2349,brand!A:B,2,0)</f>
        <v>#N/A</v>
      </c>
      <c r="O2349" s="144"/>
      <c r="P2349" s="144" t="e">
        <f>VLOOKUP(O2349,country!A:B,2,0)</f>
        <v>#N/A</v>
      </c>
      <c r="Q2349" s="144"/>
      <c r="R2349" s="144" t="str">
        <f t="shared" si="93"/>
        <v/>
      </c>
      <c r="S2349" s="144"/>
      <c r="T2349" s="144" t="e">
        <f>VLOOKUP(R2349,material!A:B,2,0)</f>
        <v>#N/A</v>
      </c>
      <c r="U2349" s="141"/>
      <c r="V2349" s="141"/>
      <c r="W2349" s="238" t="s">
        <v>796</v>
      </c>
      <c r="X2349" s="141" t="e">
        <f>VLOOKUP(W2349,SIZE!A:B,2,0)</f>
        <v>#N/A</v>
      </c>
      <c r="Y2349" s="141"/>
      <c r="Z2349" s="141"/>
      <c r="AA2349" s="141" t="e">
        <f>VLOOKUP(Z2349,COLOR!A:B,2,0)</f>
        <v>#N/A</v>
      </c>
      <c r="AB2349" s="130"/>
      <c r="AC2349" s="130"/>
      <c r="AD2349" s="130"/>
      <c r="AE2349" s="130"/>
      <c r="AF2349" s="130"/>
      <c r="AG2349" s="130"/>
      <c r="AH2349" s="130"/>
      <c r="AI2349" s="130"/>
      <c r="AJ2349" s="130"/>
      <c r="AK2349" s="130"/>
      <c r="AL2349" s="130"/>
      <c r="AM2349" s="130"/>
    </row>
    <row r="2350" spans="1:39" ht="20.25" customHeight="1">
      <c r="A2350" s="132">
        <v>2349</v>
      </c>
      <c r="B2350" s="141"/>
      <c r="C2350" s="142"/>
      <c r="D2350" s="143"/>
      <c r="E2350" s="143" t="str">
        <f t="shared" si="92"/>
        <v/>
      </c>
      <c r="F2350" s="144"/>
      <c r="G2350" s="144" t="e">
        <f>VLOOKUP(E2350,subcategory!A:B,2,0)</f>
        <v>#N/A</v>
      </c>
      <c r="H2350" s="213"/>
      <c r="I2350" s="213" t="e">
        <f>VLOOKUP(H2350,gender!A:B,2,0)</f>
        <v>#N/A</v>
      </c>
      <c r="J2350" s="145"/>
      <c r="K2350" s="144"/>
      <c r="L2350" s="144"/>
      <c r="M2350" s="144"/>
      <c r="N2350" s="144" t="e">
        <f>VLOOKUP(M2350,brand!A:B,2,0)</f>
        <v>#N/A</v>
      </c>
      <c r="O2350" s="144"/>
      <c r="P2350" s="144" t="e">
        <f>VLOOKUP(O2350,country!A:B,2,0)</f>
        <v>#N/A</v>
      </c>
      <c r="Q2350" s="144"/>
      <c r="R2350" s="144" t="str">
        <f t="shared" si="93"/>
        <v/>
      </c>
      <c r="S2350" s="144"/>
      <c r="T2350" s="144" t="e">
        <f>VLOOKUP(R2350,material!A:B,2,0)</f>
        <v>#N/A</v>
      </c>
      <c r="U2350" s="141"/>
      <c r="V2350" s="141"/>
      <c r="W2350" s="238" t="s">
        <v>796</v>
      </c>
      <c r="X2350" s="141" t="e">
        <f>VLOOKUP(W2350,SIZE!A:B,2,0)</f>
        <v>#N/A</v>
      </c>
      <c r="Y2350" s="141"/>
      <c r="Z2350" s="141"/>
      <c r="AA2350" s="141" t="e">
        <f>VLOOKUP(Z2350,COLOR!A:B,2,0)</f>
        <v>#N/A</v>
      </c>
      <c r="AB2350" s="130"/>
      <c r="AC2350" s="130"/>
      <c r="AD2350" s="130"/>
      <c r="AE2350" s="130"/>
      <c r="AF2350" s="130"/>
      <c r="AG2350" s="130"/>
      <c r="AH2350" s="130"/>
      <c r="AI2350" s="130"/>
      <c r="AJ2350" s="130"/>
      <c r="AK2350" s="130"/>
      <c r="AL2350" s="130"/>
      <c r="AM2350" s="130"/>
    </row>
    <row r="2351" spans="1:39" ht="20.25" customHeight="1">
      <c r="A2351" s="132">
        <v>2350</v>
      </c>
      <c r="B2351" s="141"/>
      <c r="C2351" s="142"/>
      <c r="D2351" s="143"/>
      <c r="E2351" s="143" t="str">
        <f t="shared" si="92"/>
        <v/>
      </c>
      <c r="F2351" s="144"/>
      <c r="G2351" s="144" t="e">
        <f>VLOOKUP(E2351,subcategory!A:B,2,0)</f>
        <v>#N/A</v>
      </c>
      <c r="H2351" s="213"/>
      <c r="I2351" s="213" t="e">
        <f>VLOOKUP(H2351,gender!A:B,2,0)</f>
        <v>#N/A</v>
      </c>
      <c r="J2351" s="145"/>
      <c r="K2351" s="144"/>
      <c r="L2351" s="144"/>
      <c r="M2351" s="144"/>
      <c r="N2351" s="144" t="e">
        <f>VLOOKUP(M2351,brand!A:B,2,0)</f>
        <v>#N/A</v>
      </c>
      <c r="O2351" s="144"/>
      <c r="P2351" s="144" t="e">
        <f>VLOOKUP(O2351,country!A:B,2,0)</f>
        <v>#N/A</v>
      </c>
      <c r="Q2351" s="144"/>
      <c r="R2351" s="144" t="str">
        <f t="shared" si="93"/>
        <v/>
      </c>
      <c r="S2351" s="144"/>
      <c r="T2351" s="144" t="e">
        <f>VLOOKUP(R2351,material!A:B,2,0)</f>
        <v>#N/A</v>
      </c>
      <c r="U2351" s="141"/>
      <c r="V2351" s="141"/>
      <c r="W2351" s="238" t="s">
        <v>796</v>
      </c>
      <c r="X2351" s="141" t="e">
        <f>VLOOKUP(W2351,SIZE!A:B,2,0)</f>
        <v>#N/A</v>
      </c>
      <c r="Y2351" s="141"/>
      <c r="Z2351" s="141"/>
      <c r="AA2351" s="141" t="e">
        <f>VLOOKUP(Z2351,COLOR!A:B,2,0)</f>
        <v>#N/A</v>
      </c>
      <c r="AB2351" s="130"/>
      <c r="AC2351" s="130"/>
      <c r="AD2351" s="130"/>
      <c r="AE2351" s="130"/>
      <c r="AF2351" s="130"/>
      <c r="AG2351" s="130"/>
      <c r="AH2351" s="130"/>
      <c r="AI2351" s="130"/>
      <c r="AJ2351" s="130"/>
      <c r="AK2351" s="130"/>
      <c r="AL2351" s="130"/>
      <c r="AM2351" s="130"/>
    </row>
    <row r="2352" spans="1:39" ht="20.25" customHeight="1">
      <c r="A2352" s="132">
        <v>2351</v>
      </c>
      <c r="B2352" s="141"/>
      <c r="C2352" s="142"/>
      <c r="D2352" s="143"/>
      <c r="E2352" s="143" t="str">
        <f t="shared" si="92"/>
        <v/>
      </c>
      <c r="F2352" s="144"/>
      <c r="G2352" s="144" t="e">
        <f>VLOOKUP(E2352,subcategory!A:B,2,0)</f>
        <v>#N/A</v>
      </c>
      <c r="H2352" s="213"/>
      <c r="I2352" s="213" t="e">
        <f>VLOOKUP(H2352,gender!A:B,2,0)</f>
        <v>#N/A</v>
      </c>
      <c r="J2352" s="145"/>
      <c r="K2352" s="144"/>
      <c r="L2352" s="144"/>
      <c r="M2352" s="144"/>
      <c r="N2352" s="144" t="e">
        <f>VLOOKUP(M2352,brand!A:B,2,0)</f>
        <v>#N/A</v>
      </c>
      <c r="O2352" s="144"/>
      <c r="P2352" s="144" t="e">
        <f>VLOOKUP(O2352,country!A:B,2,0)</f>
        <v>#N/A</v>
      </c>
      <c r="Q2352" s="144"/>
      <c r="R2352" s="144" t="str">
        <f t="shared" si="93"/>
        <v/>
      </c>
      <c r="S2352" s="144"/>
      <c r="T2352" s="144" t="e">
        <f>VLOOKUP(R2352,material!A:B,2,0)</f>
        <v>#N/A</v>
      </c>
      <c r="U2352" s="141"/>
      <c r="V2352" s="141"/>
      <c r="W2352" s="238" t="s">
        <v>796</v>
      </c>
      <c r="X2352" s="141" t="e">
        <f>VLOOKUP(W2352,SIZE!A:B,2,0)</f>
        <v>#N/A</v>
      </c>
      <c r="Y2352" s="141"/>
      <c r="Z2352" s="141"/>
      <c r="AA2352" s="141" t="e">
        <f>VLOOKUP(Z2352,COLOR!A:B,2,0)</f>
        <v>#N/A</v>
      </c>
      <c r="AB2352" s="130"/>
      <c r="AC2352" s="130"/>
      <c r="AD2352" s="130"/>
      <c r="AE2352" s="130"/>
      <c r="AF2352" s="130"/>
      <c r="AG2352" s="130"/>
      <c r="AH2352" s="130"/>
      <c r="AI2352" s="130"/>
      <c r="AJ2352" s="130"/>
      <c r="AK2352" s="130"/>
      <c r="AL2352" s="130"/>
      <c r="AM2352" s="130"/>
    </row>
    <row r="2353" spans="1:39" ht="20.25" customHeight="1">
      <c r="A2353" s="132">
        <v>2352</v>
      </c>
      <c r="B2353" s="141"/>
      <c r="C2353" s="142"/>
      <c r="D2353" s="143"/>
      <c r="E2353" s="143" t="str">
        <f t="shared" si="92"/>
        <v/>
      </c>
      <c r="F2353" s="144"/>
      <c r="G2353" s="144" t="e">
        <f>VLOOKUP(E2353,subcategory!A:B,2,0)</f>
        <v>#N/A</v>
      </c>
      <c r="H2353" s="213"/>
      <c r="I2353" s="213" t="e">
        <f>VLOOKUP(H2353,gender!A:B,2,0)</f>
        <v>#N/A</v>
      </c>
      <c r="J2353" s="145"/>
      <c r="K2353" s="144"/>
      <c r="L2353" s="144"/>
      <c r="M2353" s="144"/>
      <c r="N2353" s="144" t="e">
        <f>VLOOKUP(M2353,brand!A:B,2,0)</f>
        <v>#N/A</v>
      </c>
      <c r="O2353" s="144"/>
      <c r="P2353" s="144" t="e">
        <f>VLOOKUP(O2353,country!A:B,2,0)</f>
        <v>#N/A</v>
      </c>
      <c r="Q2353" s="144"/>
      <c r="R2353" s="144" t="str">
        <f t="shared" si="93"/>
        <v/>
      </c>
      <c r="S2353" s="144"/>
      <c r="T2353" s="144" t="e">
        <f>VLOOKUP(R2353,material!A:B,2,0)</f>
        <v>#N/A</v>
      </c>
      <c r="U2353" s="141"/>
      <c r="V2353" s="141"/>
      <c r="W2353" s="238" t="s">
        <v>796</v>
      </c>
      <c r="X2353" s="141" t="e">
        <f>VLOOKUP(W2353,SIZE!A:B,2,0)</f>
        <v>#N/A</v>
      </c>
      <c r="Y2353" s="141"/>
      <c r="Z2353" s="141"/>
      <c r="AA2353" s="141" t="e">
        <f>VLOOKUP(Z2353,COLOR!A:B,2,0)</f>
        <v>#N/A</v>
      </c>
      <c r="AB2353" s="130"/>
      <c r="AC2353" s="130"/>
      <c r="AD2353" s="130"/>
      <c r="AE2353" s="130"/>
      <c r="AF2353" s="130"/>
      <c r="AG2353" s="130"/>
      <c r="AH2353" s="130"/>
      <c r="AI2353" s="130"/>
      <c r="AJ2353" s="130"/>
      <c r="AK2353" s="130"/>
      <c r="AL2353" s="130"/>
      <c r="AM2353" s="130"/>
    </row>
    <row r="2354" spans="1:39" ht="20.25" customHeight="1">
      <c r="A2354" s="132">
        <v>2353</v>
      </c>
      <c r="B2354" s="141"/>
      <c r="C2354" s="142"/>
      <c r="D2354" s="143"/>
      <c r="E2354" s="143" t="str">
        <f t="shared" si="92"/>
        <v/>
      </c>
      <c r="F2354" s="144"/>
      <c r="G2354" s="144" t="e">
        <f>VLOOKUP(E2354,subcategory!A:B,2,0)</f>
        <v>#N/A</v>
      </c>
      <c r="H2354" s="213"/>
      <c r="I2354" s="213" t="e">
        <f>VLOOKUP(H2354,gender!A:B,2,0)</f>
        <v>#N/A</v>
      </c>
      <c r="J2354" s="145"/>
      <c r="K2354" s="144"/>
      <c r="L2354" s="144"/>
      <c r="M2354" s="144"/>
      <c r="N2354" s="144" t="e">
        <f>VLOOKUP(M2354,brand!A:B,2,0)</f>
        <v>#N/A</v>
      </c>
      <c r="O2354" s="144"/>
      <c r="P2354" s="144" t="e">
        <f>VLOOKUP(O2354,country!A:B,2,0)</f>
        <v>#N/A</v>
      </c>
      <c r="Q2354" s="144"/>
      <c r="R2354" s="144" t="str">
        <f t="shared" si="93"/>
        <v/>
      </c>
      <c r="S2354" s="144"/>
      <c r="T2354" s="144" t="e">
        <f>VLOOKUP(R2354,material!A:B,2,0)</f>
        <v>#N/A</v>
      </c>
      <c r="U2354" s="141"/>
      <c r="V2354" s="141"/>
      <c r="W2354" s="238" t="s">
        <v>796</v>
      </c>
      <c r="X2354" s="141" t="e">
        <f>VLOOKUP(W2354,SIZE!A:B,2,0)</f>
        <v>#N/A</v>
      </c>
      <c r="Y2354" s="141"/>
      <c r="Z2354" s="141"/>
      <c r="AA2354" s="141" t="e">
        <f>VLOOKUP(Z2354,COLOR!A:B,2,0)</f>
        <v>#N/A</v>
      </c>
      <c r="AB2354" s="130"/>
      <c r="AC2354" s="130"/>
      <c r="AD2354" s="130"/>
      <c r="AE2354" s="130"/>
      <c r="AF2354" s="130"/>
      <c r="AG2354" s="130"/>
      <c r="AH2354" s="130"/>
      <c r="AI2354" s="130"/>
      <c r="AJ2354" s="130"/>
      <c r="AK2354" s="130"/>
      <c r="AL2354" s="130"/>
      <c r="AM2354" s="130"/>
    </row>
    <row r="2355" spans="1:39" ht="20.25" customHeight="1">
      <c r="A2355" s="132">
        <v>2354</v>
      </c>
      <c r="B2355" s="141"/>
      <c r="C2355" s="142"/>
      <c r="D2355" s="143"/>
      <c r="E2355" s="143" t="str">
        <f t="shared" si="92"/>
        <v/>
      </c>
      <c r="F2355" s="144"/>
      <c r="G2355" s="144" t="e">
        <f>VLOOKUP(E2355,subcategory!A:B,2,0)</f>
        <v>#N/A</v>
      </c>
      <c r="H2355" s="213"/>
      <c r="I2355" s="213" t="e">
        <f>VLOOKUP(H2355,gender!A:B,2,0)</f>
        <v>#N/A</v>
      </c>
      <c r="J2355" s="145"/>
      <c r="K2355" s="144"/>
      <c r="L2355" s="144"/>
      <c r="M2355" s="144"/>
      <c r="N2355" s="144" t="e">
        <f>VLOOKUP(M2355,brand!A:B,2,0)</f>
        <v>#N/A</v>
      </c>
      <c r="O2355" s="144"/>
      <c r="P2355" s="144" t="e">
        <f>VLOOKUP(O2355,country!A:B,2,0)</f>
        <v>#N/A</v>
      </c>
      <c r="Q2355" s="144"/>
      <c r="R2355" s="144" t="str">
        <f t="shared" si="93"/>
        <v/>
      </c>
      <c r="S2355" s="144"/>
      <c r="T2355" s="144" t="e">
        <f>VLOOKUP(R2355,material!A:B,2,0)</f>
        <v>#N/A</v>
      </c>
      <c r="U2355" s="141"/>
      <c r="V2355" s="141"/>
      <c r="W2355" s="238" t="s">
        <v>796</v>
      </c>
      <c r="X2355" s="141" t="e">
        <f>VLOOKUP(W2355,SIZE!A:B,2,0)</f>
        <v>#N/A</v>
      </c>
      <c r="Y2355" s="141"/>
      <c r="Z2355" s="141"/>
      <c r="AA2355" s="141" t="e">
        <f>VLOOKUP(Z2355,COLOR!A:B,2,0)</f>
        <v>#N/A</v>
      </c>
      <c r="AB2355" s="130"/>
      <c r="AC2355" s="130"/>
      <c r="AD2355" s="130"/>
      <c r="AE2355" s="130"/>
      <c r="AF2355" s="130"/>
      <c r="AG2355" s="130"/>
      <c r="AH2355" s="130"/>
      <c r="AI2355" s="130"/>
      <c r="AJ2355" s="130"/>
      <c r="AK2355" s="130"/>
      <c r="AL2355" s="130"/>
      <c r="AM2355" s="130"/>
    </row>
    <row r="2356" spans="1:39" ht="20.25" customHeight="1">
      <c r="A2356" s="132">
        <v>2355</v>
      </c>
      <c r="B2356" s="141"/>
      <c r="C2356" s="142"/>
      <c r="D2356" s="143"/>
      <c r="E2356" s="143" t="str">
        <f t="shared" si="92"/>
        <v/>
      </c>
      <c r="F2356" s="144"/>
      <c r="G2356" s="144" t="e">
        <f>VLOOKUP(E2356,subcategory!A:B,2,0)</f>
        <v>#N/A</v>
      </c>
      <c r="H2356" s="213"/>
      <c r="I2356" s="213" t="e">
        <f>VLOOKUP(H2356,gender!A:B,2,0)</f>
        <v>#N/A</v>
      </c>
      <c r="J2356" s="145"/>
      <c r="K2356" s="144"/>
      <c r="L2356" s="144"/>
      <c r="M2356" s="144"/>
      <c r="N2356" s="144" t="e">
        <f>VLOOKUP(M2356,brand!A:B,2,0)</f>
        <v>#N/A</v>
      </c>
      <c r="O2356" s="144"/>
      <c r="P2356" s="144" t="e">
        <f>VLOOKUP(O2356,country!A:B,2,0)</f>
        <v>#N/A</v>
      </c>
      <c r="Q2356" s="144"/>
      <c r="R2356" s="144" t="str">
        <f t="shared" si="93"/>
        <v/>
      </c>
      <c r="S2356" s="144"/>
      <c r="T2356" s="144" t="e">
        <f>VLOOKUP(R2356,material!A:B,2,0)</f>
        <v>#N/A</v>
      </c>
      <c r="U2356" s="141"/>
      <c r="V2356" s="141"/>
      <c r="W2356" s="238" t="s">
        <v>796</v>
      </c>
      <c r="X2356" s="141" t="e">
        <f>VLOOKUP(W2356,SIZE!A:B,2,0)</f>
        <v>#N/A</v>
      </c>
      <c r="Y2356" s="141"/>
      <c r="Z2356" s="141"/>
      <c r="AA2356" s="141" t="e">
        <f>VLOOKUP(Z2356,COLOR!A:B,2,0)</f>
        <v>#N/A</v>
      </c>
      <c r="AB2356" s="130"/>
      <c r="AC2356" s="130"/>
      <c r="AD2356" s="130"/>
      <c r="AE2356" s="130"/>
      <c r="AF2356" s="130"/>
      <c r="AG2356" s="130"/>
      <c r="AH2356" s="130"/>
      <c r="AI2356" s="130"/>
      <c r="AJ2356" s="130"/>
      <c r="AK2356" s="130"/>
      <c r="AL2356" s="130"/>
      <c r="AM2356" s="130"/>
    </row>
    <row r="2357" spans="1:39" ht="20.25" customHeight="1">
      <c r="A2357" s="132">
        <v>2356</v>
      </c>
      <c r="B2357" s="141"/>
      <c r="C2357" s="142"/>
      <c r="D2357" s="143"/>
      <c r="E2357" s="143" t="str">
        <f t="shared" si="92"/>
        <v/>
      </c>
      <c r="F2357" s="144"/>
      <c r="G2357" s="144" t="e">
        <f>VLOOKUP(E2357,subcategory!A:B,2,0)</f>
        <v>#N/A</v>
      </c>
      <c r="H2357" s="213"/>
      <c r="I2357" s="213" t="e">
        <f>VLOOKUP(H2357,gender!A:B,2,0)</f>
        <v>#N/A</v>
      </c>
      <c r="J2357" s="145"/>
      <c r="K2357" s="144"/>
      <c r="L2357" s="144"/>
      <c r="M2357" s="144"/>
      <c r="N2357" s="144" t="e">
        <f>VLOOKUP(M2357,brand!A:B,2,0)</f>
        <v>#N/A</v>
      </c>
      <c r="O2357" s="144"/>
      <c r="P2357" s="144" t="e">
        <f>VLOOKUP(O2357,country!A:B,2,0)</f>
        <v>#N/A</v>
      </c>
      <c r="Q2357" s="144"/>
      <c r="R2357" s="144" t="str">
        <f t="shared" si="93"/>
        <v/>
      </c>
      <c r="S2357" s="144"/>
      <c r="T2357" s="144" t="e">
        <f>VLOOKUP(R2357,material!A:B,2,0)</f>
        <v>#N/A</v>
      </c>
      <c r="U2357" s="141"/>
      <c r="V2357" s="141"/>
      <c r="W2357" s="238" t="s">
        <v>796</v>
      </c>
      <c r="X2357" s="141" t="e">
        <f>VLOOKUP(W2357,SIZE!A:B,2,0)</f>
        <v>#N/A</v>
      </c>
      <c r="Y2357" s="141"/>
      <c r="Z2357" s="141"/>
      <c r="AA2357" s="141" t="e">
        <f>VLOOKUP(Z2357,COLOR!A:B,2,0)</f>
        <v>#N/A</v>
      </c>
      <c r="AB2357" s="130"/>
      <c r="AC2357" s="130"/>
      <c r="AD2357" s="130"/>
      <c r="AE2357" s="130"/>
      <c r="AF2357" s="130"/>
      <c r="AG2357" s="130"/>
      <c r="AH2357" s="130"/>
      <c r="AI2357" s="130"/>
      <c r="AJ2357" s="130"/>
      <c r="AK2357" s="130"/>
      <c r="AL2357" s="130"/>
      <c r="AM2357" s="130"/>
    </row>
    <row r="2358" spans="1:39" ht="20.25" customHeight="1">
      <c r="A2358" s="132">
        <v>2357</v>
      </c>
      <c r="B2358" s="141"/>
      <c r="C2358" s="142"/>
      <c r="D2358" s="143"/>
      <c r="E2358" s="143" t="str">
        <f t="shared" si="92"/>
        <v/>
      </c>
      <c r="F2358" s="144"/>
      <c r="G2358" s="144" t="e">
        <f>VLOOKUP(E2358,subcategory!A:B,2,0)</f>
        <v>#N/A</v>
      </c>
      <c r="H2358" s="213"/>
      <c r="I2358" s="213" t="e">
        <f>VLOOKUP(H2358,gender!A:B,2,0)</f>
        <v>#N/A</v>
      </c>
      <c r="J2358" s="145"/>
      <c r="K2358" s="144"/>
      <c r="L2358" s="144"/>
      <c r="M2358" s="144"/>
      <c r="N2358" s="144" t="e">
        <f>VLOOKUP(M2358,brand!A:B,2,0)</f>
        <v>#N/A</v>
      </c>
      <c r="O2358" s="144"/>
      <c r="P2358" s="144" t="e">
        <f>VLOOKUP(O2358,country!A:B,2,0)</f>
        <v>#N/A</v>
      </c>
      <c r="Q2358" s="144"/>
      <c r="R2358" s="144" t="str">
        <f t="shared" si="93"/>
        <v/>
      </c>
      <c r="S2358" s="144"/>
      <c r="T2358" s="144" t="e">
        <f>VLOOKUP(R2358,material!A:B,2,0)</f>
        <v>#N/A</v>
      </c>
      <c r="U2358" s="141"/>
      <c r="V2358" s="141"/>
      <c r="W2358" s="238" t="s">
        <v>796</v>
      </c>
      <c r="X2358" s="141" t="e">
        <f>VLOOKUP(W2358,SIZE!A:B,2,0)</f>
        <v>#N/A</v>
      </c>
      <c r="Y2358" s="141"/>
      <c r="Z2358" s="141"/>
      <c r="AA2358" s="141" t="e">
        <f>VLOOKUP(Z2358,COLOR!A:B,2,0)</f>
        <v>#N/A</v>
      </c>
      <c r="AB2358" s="130"/>
      <c r="AC2358" s="130"/>
      <c r="AD2358" s="130"/>
      <c r="AE2358" s="130"/>
      <c r="AF2358" s="130"/>
      <c r="AG2358" s="130"/>
      <c r="AH2358" s="130"/>
      <c r="AI2358" s="130"/>
      <c r="AJ2358" s="130"/>
      <c r="AK2358" s="130"/>
      <c r="AL2358" s="130"/>
      <c r="AM2358" s="130"/>
    </row>
    <row r="2359" spans="1:39" ht="20.25" customHeight="1">
      <c r="A2359" s="132">
        <v>2358</v>
      </c>
      <c r="B2359" s="141"/>
      <c r="C2359" s="142"/>
      <c r="D2359" s="143"/>
      <c r="E2359" s="143" t="str">
        <f t="shared" si="92"/>
        <v/>
      </c>
      <c r="F2359" s="144"/>
      <c r="G2359" s="144" t="e">
        <f>VLOOKUP(E2359,subcategory!A:B,2,0)</f>
        <v>#N/A</v>
      </c>
      <c r="H2359" s="213"/>
      <c r="I2359" s="213" t="e">
        <f>VLOOKUP(H2359,gender!A:B,2,0)</f>
        <v>#N/A</v>
      </c>
      <c r="J2359" s="145"/>
      <c r="K2359" s="144"/>
      <c r="L2359" s="144"/>
      <c r="M2359" s="144"/>
      <c r="N2359" s="144" t="e">
        <f>VLOOKUP(M2359,brand!A:B,2,0)</f>
        <v>#N/A</v>
      </c>
      <c r="O2359" s="144"/>
      <c r="P2359" s="144" t="e">
        <f>VLOOKUP(O2359,country!A:B,2,0)</f>
        <v>#N/A</v>
      </c>
      <c r="Q2359" s="144"/>
      <c r="R2359" s="144" t="str">
        <f t="shared" si="93"/>
        <v/>
      </c>
      <c r="S2359" s="144"/>
      <c r="T2359" s="144" t="e">
        <f>VLOOKUP(R2359,material!A:B,2,0)</f>
        <v>#N/A</v>
      </c>
      <c r="U2359" s="141"/>
      <c r="V2359" s="141"/>
      <c r="W2359" s="238" t="s">
        <v>796</v>
      </c>
      <c r="X2359" s="141" t="e">
        <f>VLOOKUP(W2359,SIZE!A:B,2,0)</f>
        <v>#N/A</v>
      </c>
      <c r="Y2359" s="141"/>
      <c r="Z2359" s="141"/>
      <c r="AA2359" s="141" t="e">
        <f>VLOOKUP(Z2359,COLOR!A:B,2,0)</f>
        <v>#N/A</v>
      </c>
      <c r="AB2359" s="130"/>
      <c r="AC2359" s="130"/>
      <c r="AD2359" s="130"/>
      <c r="AE2359" s="130"/>
      <c r="AF2359" s="130"/>
      <c r="AG2359" s="130"/>
      <c r="AH2359" s="130"/>
      <c r="AI2359" s="130"/>
      <c r="AJ2359" s="130"/>
      <c r="AK2359" s="130"/>
      <c r="AL2359" s="130"/>
      <c r="AM2359" s="130"/>
    </row>
    <row r="2360" spans="1:39" ht="20.25" customHeight="1">
      <c r="A2360" s="132">
        <v>2359</v>
      </c>
      <c r="B2360" s="141"/>
      <c r="C2360" s="142"/>
      <c r="D2360" s="143"/>
      <c r="E2360" s="143" t="str">
        <f t="shared" si="92"/>
        <v/>
      </c>
      <c r="F2360" s="144"/>
      <c r="G2360" s="144" t="e">
        <f>VLOOKUP(E2360,subcategory!A:B,2,0)</f>
        <v>#N/A</v>
      </c>
      <c r="H2360" s="213"/>
      <c r="I2360" s="213" t="e">
        <f>VLOOKUP(H2360,gender!A:B,2,0)</f>
        <v>#N/A</v>
      </c>
      <c r="J2360" s="145"/>
      <c r="K2360" s="144"/>
      <c r="L2360" s="144"/>
      <c r="M2360" s="144"/>
      <c r="N2360" s="144" t="e">
        <f>VLOOKUP(M2360,brand!A:B,2,0)</f>
        <v>#N/A</v>
      </c>
      <c r="O2360" s="144"/>
      <c r="P2360" s="144" t="e">
        <f>VLOOKUP(O2360,country!A:B,2,0)</f>
        <v>#N/A</v>
      </c>
      <c r="Q2360" s="144"/>
      <c r="R2360" s="144" t="str">
        <f t="shared" si="93"/>
        <v/>
      </c>
      <c r="S2360" s="144"/>
      <c r="T2360" s="144" t="e">
        <f>VLOOKUP(R2360,material!A:B,2,0)</f>
        <v>#N/A</v>
      </c>
      <c r="U2360" s="141"/>
      <c r="V2360" s="141"/>
      <c r="W2360" s="238" t="s">
        <v>796</v>
      </c>
      <c r="X2360" s="141" t="e">
        <f>VLOOKUP(W2360,SIZE!A:B,2,0)</f>
        <v>#N/A</v>
      </c>
      <c r="Y2360" s="141"/>
      <c r="Z2360" s="141"/>
      <c r="AA2360" s="141" t="e">
        <f>VLOOKUP(Z2360,COLOR!A:B,2,0)</f>
        <v>#N/A</v>
      </c>
      <c r="AB2360" s="130"/>
      <c r="AC2360" s="130"/>
      <c r="AD2360" s="130"/>
      <c r="AE2360" s="130"/>
      <c r="AF2360" s="130"/>
      <c r="AG2360" s="130"/>
      <c r="AH2360" s="130"/>
      <c r="AI2360" s="130"/>
      <c r="AJ2360" s="130"/>
      <c r="AK2360" s="130"/>
      <c r="AL2360" s="130"/>
      <c r="AM2360" s="130"/>
    </row>
    <row r="2361" spans="1:39" ht="20.25" customHeight="1">
      <c r="A2361" s="132">
        <v>2360</v>
      </c>
      <c r="B2361" s="141"/>
      <c r="C2361" s="142"/>
      <c r="D2361" s="143"/>
      <c r="E2361" s="143" t="str">
        <f t="shared" si="92"/>
        <v/>
      </c>
      <c r="F2361" s="144"/>
      <c r="G2361" s="144" t="e">
        <f>VLOOKUP(E2361,subcategory!A:B,2,0)</f>
        <v>#N/A</v>
      </c>
      <c r="H2361" s="213"/>
      <c r="I2361" s="213" t="e">
        <f>VLOOKUP(H2361,gender!A:B,2,0)</f>
        <v>#N/A</v>
      </c>
      <c r="J2361" s="145"/>
      <c r="K2361" s="144"/>
      <c r="L2361" s="144"/>
      <c r="M2361" s="144"/>
      <c r="N2361" s="144" t="e">
        <f>VLOOKUP(M2361,brand!A:B,2,0)</f>
        <v>#N/A</v>
      </c>
      <c r="O2361" s="144"/>
      <c r="P2361" s="144" t="e">
        <f>VLOOKUP(O2361,country!A:B,2,0)</f>
        <v>#N/A</v>
      </c>
      <c r="Q2361" s="144"/>
      <c r="R2361" s="144" t="str">
        <f t="shared" si="93"/>
        <v/>
      </c>
      <c r="S2361" s="144"/>
      <c r="T2361" s="144" t="e">
        <f>VLOOKUP(R2361,material!A:B,2,0)</f>
        <v>#N/A</v>
      </c>
      <c r="U2361" s="141"/>
      <c r="V2361" s="141"/>
      <c r="W2361" s="238" t="s">
        <v>796</v>
      </c>
      <c r="X2361" s="141" t="e">
        <f>VLOOKUP(W2361,SIZE!A:B,2,0)</f>
        <v>#N/A</v>
      </c>
      <c r="Y2361" s="141"/>
      <c r="Z2361" s="141"/>
      <c r="AA2361" s="141" t="e">
        <f>VLOOKUP(Z2361,COLOR!A:B,2,0)</f>
        <v>#N/A</v>
      </c>
      <c r="AB2361" s="130"/>
      <c r="AC2361" s="130"/>
      <c r="AD2361" s="130"/>
      <c r="AE2361" s="130"/>
      <c r="AF2361" s="130"/>
      <c r="AG2361" s="130"/>
      <c r="AH2361" s="130"/>
      <c r="AI2361" s="130"/>
      <c r="AJ2361" s="130"/>
      <c r="AK2361" s="130"/>
      <c r="AL2361" s="130"/>
      <c r="AM2361" s="130"/>
    </row>
    <row r="2362" spans="1:39" ht="20.25" customHeight="1">
      <c r="A2362" s="132">
        <v>2361</v>
      </c>
      <c r="B2362" s="141"/>
      <c r="C2362" s="142"/>
      <c r="D2362" s="143"/>
      <c r="E2362" s="143" t="str">
        <f t="shared" si="92"/>
        <v/>
      </c>
      <c r="F2362" s="144"/>
      <c r="G2362" s="144" t="e">
        <f>VLOOKUP(E2362,subcategory!A:B,2,0)</f>
        <v>#N/A</v>
      </c>
      <c r="H2362" s="213"/>
      <c r="I2362" s="213" t="e">
        <f>VLOOKUP(H2362,gender!A:B,2,0)</f>
        <v>#N/A</v>
      </c>
      <c r="J2362" s="145"/>
      <c r="K2362" s="144"/>
      <c r="L2362" s="144"/>
      <c r="M2362" s="144"/>
      <c r="N2362" s="144" t="e">
        <f>VLOOKUP(M2362,brand!A:B,2,0)</f>
        <v>#N/A</v>
      </c>
      <c r="O2362" s="144"/>
      <c r="P2362" s="144" t="e">
        <f>VLOOKUP(O2362,country!A:B,2,0)</f>
        <v>#N/A</v>
      </c>
      <c r="Q2362" s="144"/>
      <c r="R2362" s="144" t="str">
        <f t="shared" si="93"/>
        <v/>
      </c>
      <c r="S2362" s="144"/>
      <c r="T2362" s="144" t="e">
        <f>VLOOKUP(R2362,material!A:B,2,0)</f>
        <v>#N/A</v>
      </c>
      <c r="U2362" s="141"/>
      <c r="V2362" s="141"/>
      <c r="W2362" s="238" t="s">
        <v>796</v>
      </c>
      <c r="X2362" s="141" t="e">
        <f>VLOOKUP(W2362,SIZE!A:B,2,0)</f>
        <v>#N/A</v>
      </c>
      <c r="Y2362" s="141"/>
      <c r="Z2362" s="141"/>
      <c r="AA2362" s="141" t="e">
        <f>VLOOKUP(Z2362,COLOR!A:B,2,0)</f>
        <v>#N/A</v>
      </c>
      <c r="AB2362" s="130"/>
      <c r="AC2362" s="130"/>
      <c r="AD2362" s="130"/>
      <c r="AE2362" s="130"/>
      <c r="AF2362" s="130"/>
      <c r="AG2362" s="130"/>
      <c r="AH2362" s="130"/>
      <c r="AI2362" s="130"/>
      <c r="AJ2362" s="130"/>
      <c r="AK2362" s="130"/>
      <c r="AL2362" s="130"/>
      <c r="AM2362" s="130"/>
    </row>
    <row r="2363" spans="1:39" ht="20.25" customHeight="1">
      <c r="A2363" s="132">
        <v>2362</v>
      </c>
      <c r="B2363" s="141"/>
      <c r="C2363" s="142"/>
      <c r="D2363" s="143"/>
      <c r="E2363" s="143" t="str">
        <f t="shared" si="92"/>
        <v/>
      </c>
      <c r="F2363" s="144"/>
      <c r="G2363" s="144" t="e">
        <f>VLOOKUP(E2363,subcategory!A:B,2,0)</f>
        <v>#N/A</v>
      </c>
      <c r="H2363" s="213"/>
      <c r="I2363" s="213" t="e">
        <f>VLOOKUP(H2363,gender!A:B,2,0)</f>
        <v>#N/A</v>
      </c>
      <c r="J2363" s="145"/>
      <c r="K2363" s="144"/>
      <c r="L2363" s="144"/>
      <c r="M2363" s="144"/>
      <c r="N2363" s="144" t="e">
        <f>VLOOKUP(M2363,brand!A:B,2,0)</f>
        <v>#N/A</v>
      </c>
      <c r="O2363" s="144"/>
      <c r="P2363" s="144" t="e">
        <f>VLOOKUP(O2363,country!A:B,2,0)</f>
        <v>#N/A</v>
      </c>
      <c r="Q2363" s="144"/>
      <c r="R2363" s="144" t="str">
        <f t="shared" si="93"/>
        <v/>
      </c>
      <c r="S2363" s="144"/>
      <c r="T2363" s="144" t="e">
        <f>VLOOKUP(R2363,material!A:B,2,0)</f>
        <v>#N/A</v>
      </c>
      <c r="U2363" s="141"/>
      <c r="V2363" s="141"/>
      <c r="W2363" s="238" t="s">
        <v>796</v>
      </c>
      <c r="X2363" s="141" t="e">
        <f>VLOOKUP(W2363,SIZE!A:B,2,0)</f>
        <v>#N/A</v>
      </c>
      <c r="Y2363" s="141"/>
      <c r="Z2363" s="141"/>
      <c r="AA2363" s="141" t="e">
        <f>VLOOKUP(Z2363,COLOR!A:B,2,0)</f>
        <v>#N/A</v>
      </c>
      <c r="AB2363" s="130"/>
      <c r="AC2363" s="130"/>
      <c r="AD2363" s="130"/>
      <c r="AE2363" s="130"/>
      <c r="AF2363" s="130"/>
      <c r="AG2363" s="130"/>
      <c r="AH2363" s="130"/>
      <c r="AI2363" s="130"/>
      <c r="AJ2363" s="130"/>
      <c r="AK2363" s="130"/>
      <c r="AL2363" s="130"/>
      <c r="AM2363" s="130"/>
    </row>
    <row r="2364" spans="1:39" ht="20.25" customHeight="1">
      <c r="A2364" s="132">
        <v>2363</v>
      </c>
      <c r="B2364" s="141"/>
      <c r="C2364" s="142"/>
      <c r="D2364" s="143"/>
      <c r="E2364" s="143" t="str">
        <f t="shared" si="92"/>
        <v/>
      </c>
      <c r="F2364" s="144"/>
      <c r="G2364" s="144" t="e">
        <f>VLOOKUP(E2364,subcategory!A:B,2,0)</f>
        <v>#N/A</v>
      </c>
      <c r="H2364" s="213"/>
      <c r="I2364" s="213" t="e">
        <f>VLOOKUP(H2364,gender!A:B,2,0)</f>
        <v>#N/A</v>
      </c>
      <c r="J2364" s="145"/>
      <c r="K2364" s="144"/>
      <c r="L2364" s="144"/>
      <c r="M2364" s="144"/>
      <c r="N2364" s="144" t="e">
        <f>VLOOKUP(M2364,brand!A:B,2,0)</f>
        <v>#N/A</v>
      </c>
      <c r="O2364" s="144"/>
      <c r="P2364" s="144" t="e">
        <f>VLOOKUP(O2364,country!A:B,2,0)</f>
        <v>#N/A</v>
      </c>
      <c r="Q2364" s="144"/>
      <c r="R2364" s="144" t="str">
        <f t="shared" si="93"/>
        <v/>
      </c>
      <c r="S2364" s="144"/>
      <c r="T2364" s="144" t="e">
        <f>VLOOKUP(R2364,material!A:B,2,0)</f>
        <v>#N/A</v>
      </c>
      <c r="U2364" s="141"/>
      <c r="V2364" s="141"/>
      <c r="W2364" s="238" t="s">
        <v>796</v>
      </c>
      <c r="X2364" s="141" t="e">
        <f>VLOOKUP(W2364,SIZE!A:B,2,0)</f>
        <v>#N/A</v>
      </c>
      <c r="Y2364" s="141"/>
      <c r="Z2364" s="141"/>
      <c r="AA2364" s="141" t="e">
        <f>VLOOKUP(Z2364,COLOR!A:B,2,0)</f>
        <v>#N/A</v>
      </c>
      <c r="AB2364" s="130"/>
      <c r="AC2364" s="130"/>
      <c r="AD2364" s="130"/>
      <c r="AE2364" s="130"/>
      <c r="AF2364" s="130"/>
      <c r="AG2364" s="130"/>
      <c r="AH2364" s="130"/>
      <c r="AI2364" s="130"/>
      <c r="AJ2364" s="130"/>
      <c r="AK2364" s="130"/>
      <c r="AL2364" s="130"/>
      <c r="AM2364" s="130"/>
    </row>
    <row r="2365" spans="1:39" ht="20.25" customHeight="1">
      <c r="A2365" s="132">
        <v>2364</v>
      </c>
      <c r="B2365" s="141"/>
      <c r="C2365" s="142"/>
      <c r="D2365" s="143"/>
      <c r="E2365" s="143" t="str">
        <f t="shared" si="92"/>
        <v/>
      </c>
      <c r="F2365" s="144"/>
      <c r="G2365" s="144" t="e">
        <f>VLOOKUP(E2365,subcategory!A:B,2,0)</f>
        <v>#N/A</v>
      </c>
      <c r="H2365" s="213"/>
      <c r="I2365" s="213" t="e">
        <f>VLOOKUP(H2365,gender!A:B,2,0)</f>
        <v>#N/A</v>
      </c>
      <c r="J2365" s="145"/>
      <c r="K2365" s="144"/>
      <c r="L2365" s="144"/>
      <c r="M2365" s="144"/>
      <c r="N2365" s="144" t="e">
        <f>VLOOKUP(M2365,brand!A:B,2,0)</f>
        <v>#N/A</v>
      </c>
      <c r="O2365" s="144"/>
      <c r="P2365" s="144" t="e">
        <f>VLOOKUP(O2365,country!A:B,2,0)</f>
        <v>#N/A</v>
      </c>
      <c r="Q2365" s="144"/>
      <c r="R2365" s="144" t="str">
        <f t="shared" si="93"/>
        <v/>
      </c>
      <c r="S2365" s="144"/>
      <c r="T2365" s="144" t="e">
        <f>VLOOKUP(R2365,material!A:B,2,0)</f>
        <v>#N/A</v>
      </c>
      <c r="U2365" s="141"/>
      <c r="V2365" s="141"/>
      <c r="W2365" s="238" t="s">
        <v>796</v>
      </c>
      <c r="X2365" s="141" t="e">
        <f>VLOOKUP(W2365,SIZE!A:B,2,0)</f>
        <v>#N/A</v>
      </c>
      <c r="Y2365" s="141"/>
      <c r="Z2365" s="141"/>
      <c r="AA2365" s="141" t="e">
        <f>VLOOKUP(Z2365,COLOR!A:B,2,0)</f>
        <v>#N/A</v>
      </c>
      <c r="AB2365" s="130"/>
      <c r="AC2365" s="130"/>
      <c r="AD2365" s="130"/>
      <c r="AE2365" s="130"/>
      <c r="AF2365" s="130"/>
      <c r="AG2365" s="130"/>
      <c r="AH2365" s="130"/>
      <c r="AI2365" s="130"/>
      <c r="AJ2365" s="130"/>
      <c r="AK2365" s="130"/>
      <c r="AL2365" s="130"/>
      <c r="AM2365" s="130"/>
    </row>
    <row r="2366" spans="1:39" ht="20.25" customHeight="1">
      <c r="A2366" s="132">
        <v>2365</v>
      </c>
      <c r="B2366" s="141"/>
      <c r="C2366" s="142"/>
      <c r="D2366" s="143"/>
      <c r="E2366" s="143" t="str">
        <f t="shared" si="92"/>
        <v/>
      </c>
      <c r="F2366" s="144"/>
      <c r="G2366" s="144" t="e">
        <f>VLOOKUP(E2366,subcategory!A:B,2,0)</f>
        <v>#N/A</v>
      </c>
      <c r="H2366" s="213"/>
      <c r="I2366" s="213" t="e">
        <f>VLOOKUP(H2366,gender!A:B,2,0)</f>
        <v>#N/A</v>
      </c>
      <c r="J2366" s="145"/>
      <c r="K2366" s="144"/>
      <c r="L2366" s="144"/>
      <c r="M2366" s="144"/>
      <c r="N2366" s="144" t="e">
        <f>VLOOKUP(M2366,brand!A:B,2,0)</f>
        <v>#N/A</v>
      </c>
      <c r="O2366" s="144"/>
      <c r="P2366" s="144" t="e">
        <f>VLOOKUP(O2366,country!A:B,2,0)</f>
        <v>#N/A</v>
      </c>
      <c r="Q2366" s="144"/>
      <c r="R2366" s="144" t="str">
        <f t="shared" si="93"/>
        <v/>
      </c>
      <c r="S2366" s="144"/>
      <c r="T2366" s="144" t="e">
        <f>VLOOKUP(R2366,material!A:B,2,0)</f>
        <v>#N/A</v>
      </c>
      <c r="U2366" s="141"/>
      <c r="V2366" s="141"/>
      <c r="W2366" s="238" t="s">
        <v>796</v>
      </c>
      <c r="X2366" s="141" t="e">
        <f>VLOOKUP(W2366,SIZE!A:B,2,0)</f>
        <v>#N/A</v>
      </c>
      <c r="Y2366" s="141"/>
      <c r="Z2366" s="141"/>
      <c r="AA2366" s="141" t="e">
        <f>VLOOKUP(Z2366,COLOR!A:B,2,0)</f>
        <v>#N/A</v>
      </c>
      <c r="AB2366" s="130"/>
      <c r="AC2366" s="130"/>
      <c r="AD2366" s="130"/>
      <c r="AE2366" s="130"/>
      <c r="AF2366" s="130"/>
      <c r="AG2366" s="130"/>
      <c r="AH2366" s="130"/>
      <c r="AI2366" s="130"/>
      <c r="AJ2366" s="130"/>
      <c r="AK2366" s="130"/>
      <c r="AL2366" s="130"/>
      <c r="AM2366" s="130"/>
    </row>
    <row r="2367" spans="1:39" ht="20.25" customHeight="1">
      <c r="A2367" s="132">
        <v>2366</v>
      </c>
      <c r="B2367" s="141"/>
      <c r="C2367" s="142"/>
      <c r="D2367" s="143"/>
      <c r="E2367" s="143" t="str">
        <f t="shared" si="92"/>
        <v/>
      </c>
      <c r="F2367" s="144"/>
      <c r="G2367" s="144" t="e">
        <f>VLOOKUP(E2367,subcategory!A:B,2,0)</f>
        <v>#N/A</v>
      </c>
      <c r="H2367" s="213"/>
      <c r="I2367" s="213" t="e">
        <f>VLOOKUP(H2367,gender!A:B,2,0)</f>
        <v>#N/A</v>
      </c>
      <c r="J2367" s="145"/>
      <c r="K2367" s="144"/>
      <c r="L2367" s="144"/>
      <c r="M2367" s="144"/>
      <c r="N2367" s="144" t="e">
        <f>VLOOKUP(M2367,brand!A:B,2,0)</f>
        <v>#N/A</v>
      </c>
      <c r="O2367" s="144"/>
      <c r="P2367" s="144" t="e">
        <f>VLOOKUP(O2367,country!A:B,2,0)</f>
        <v>#N/A</v>
      </c>
      <c r="Q2367" s="144"/>
      <c r="R2367" s="144" t="str">
        <f t="shared" si="93"/>
        <v/>
      </c>
      <c r="S2367" s="144"/>
      <c r="T2367" s="144" t="e">
        <f>VLOOKUP(R2367,material!A:B,2,0)</f>
        <v>#N/A</v>
      </c>
      <c r="U2367" s="141"/>
      <c r="V2367" s="141"/>
      <c r="W2367" s="238" t="s">
        <v>796</v>
      </c>
      <c r="X2367" s="141" t="e">
        <f>VLOOKUP(W2367,SIZE!A:B,2,0)</f>
        <v>#N/A</v>
      </c>
      <c r="Y2367" s="141"/>
      <c r="Z2367" s="141"/>
      <c r="AA2367" s="141" t="e">
        <f>VLOOKUP(Z2367,COLOR!A:B,2,0)</f>
        <v>#N/A</v>
      </c>
      <c r="AB2367" s="130"/>
      <c r="AC2367" s="130"/>
      <c r="AD2367" s="130"/>
      <c r="AE2367" s="130"/>
      <c r="AF2367" s="130"/>
      <c r="AG2367" s="130"/>
      <c r="AH2367" s="130"/>
      <c r="AI2367" s="130"/>
      <c r="AJ2367" s="130"/>
      <c r="AK2367" s="130"/>
      <c r="AL2367" s="130"/>
      <c r="AM2367" s="130"/>
    </row>
    <row r="2368" spans="1:39" ht="20.25" customHeight="1">
      <c r="A2368" s="132">
        <v>2367</v>
      </c>
      <c r="B2368" s="141"/>
      <c r="C2368" s="142"/>
      <c r="D2368" s="143"/>
      <c r="E2368" s="143" t="str">
        <f t="shared" si="92"/>
        <v/>
      </c>
      <c r="F2368" s="144"/>
      <c r="G2368" s="144" t="e">
        <f>VLOOKUP(E2368,subcategory!A:B,2,0)</f>
        <v>#N/A</v>
      </c>
      <c r="H2368" s="213"/>
      <c r="I2368" s="213" t="e">
        <f>VLOOKUP(H2368,gender!A:B,2,0)</f>
        <v>#N/A</v>
      </c>
      <c r="J2368" s="145"/>
      <c r="K2368" s="144"/>
      <c r="L2368" s="144"/>
      <c r="M2368" s="144"/>
      <c r="N2368" s="144" t="e">
        <f>VLOOKUP(M2368,brand!A:B,2,0)</f>
        <v>#N/A</v>
      </c>
      <c r="O2368" s="144"/>
      <c r="P2368" s="144" t="e">
        <f>VLOOKUP(O2368,country!A:B,2,0)</f>
        <v>#N/A</v>
      </c>
      <c r="Q2368" s="144"/>
      <c r="R2368" s="144" t="str">
        <f t="shared" si="93"/>
        <v/>
      </c>
      <c r="S2368" s="144"/>
      <c r="T2368" s="144" t="e">
        <f>VLOOKUP(R2368,material!A:B,2,0)</f>
        <v>#N/A</v>
      </c>
      <c r="U2368" s="141"/>
      <c r="V2368" s="141"/>
      <c r="W2368" s="238" t="s">
        <v>796</v>
      </c>
      <c r="X2368" s="141" t="e">
        <f>VLOOKUP(W2368,SIZE!A:B,2,0)</f>
        <v>#N/A</v>
      </c>
      <c r="Y2368" s="141"/>
      <c r="Z2368" s="141"/>
      <c r="AA2368" s="141" t="e">
        <f>VLOOKUP(Z2368,COLOR!A:B,2,0)</f>
        <v>#N/A</v>
      </c>
      <c r="AB2368" s="130"/>
      <c r="AC2368" s="130"/>
      <c r="AD2368" s="130"/>
      <c r="AE2368" s="130"/>
      <c r="AF2368" s="130"/>
      <c r="AG2368" s="130"/>
      <c r="AH2368" s="130"/>
      <c r="AI2368" s="130"/>
      <c r="AJ2368" s="130"/>
      <c r="AK2368" s="130"/>
      <c r="AL2368" s="130"/>
      <c r="AM2368" s="130"/>
    </row>
    <row r="2369" spans="1:39" ht="20.25" customHeight="1">
      <c r="A2369" s="132">
        <v>2368</v>
      </c>
      <c r="B2369" s="141"/>
      <c r="C2369" s="142"/>
      <c r="D2369" s="143"/>
      <c r="E2369" s="143" t="str">
        <f t="shared" si="92"/>
        <v/>
      </c>
      <c r="F2369" s="144"/>
      <c r="G2369" s="144" t="e">
        <f>VLOOKUP(E2369,subcategory!A:B,2,0)</f>
        <v>#N/A</v>
      </c>
      <c r="H2369" s="213"/>
      <c r="I2369" s="213" t="e">
        <f>VLOOKUP(H2369,gender!A:B,2,0)</f>
        <v>#N/A</v>
      </c>
      <c r="J2369" s="145"/>
      <c r="K2369" s="144"/>
      <c r="L2369" s="144"/>
      <c r="M2369" s="144"/>
      <c r="N2369" s="144" t="e">
        <f>VLOOKUP(M2369,brand!A:B,2,0)</f>
        <v>#N/A</v>
      </c>
      <c r="O2369" s="144"/>
      <c r="P2369" s="144" t="e">
        <f>VLOOKUP(O2369,country!A:B,2,0)</f>
        <v>#N/A</v>
      </c>
      <c r="Q2369" s="144"/>
      <c r="R2369" s="144" t="str">
        <f t="shared" si="93"/>
        <v/>
      </c>
      <c r="S2369" s="144"/>
      <c r="T2369" s="144" t="e">
        <f>VLOOKUP(R2369,material!A:B,2,0)</f>
        <v>#N/A</v>
      </c>
      <c r="U2369" s="141"/>
      <c r="V2369" s="141"/>
      <c r="W2369" s="238" t="s">
        <v>796</v>
      </c>
      <c r="X2369" s="141" t="e">
        <f>VLOOKUP(W2369,SIZE!A:B,2,0)</f>
        <v>#N/A</v>
      </c>
      <c r="Y2369" s="141"/>
      <c r="Z2369" s="141"/>
      <c r="AA2369" s="141" t="e">
        <f>VLOOKUP(Z2369,COLOR!A:B,2,0)</f>
        <v>#N/A</v>
      </c>
      <c r="AB2369" s="130"/>
      <c r="AC2369" s="130"/>
      <c r="AD2369" s="130"/>
      <c r="AE2369" s="130"/>
      <c r="AF2369" s="130"/>
      <c r="AG2369" s="130"/>
      <c r="AH2369" s="130"/>
      <c r="AI2369" s="130"/>
      <c r="AJ2369" s="130"/>
      <c r="AK2369" s="130"/>
      <c r="AL2369" s="130"/>
      <c r="AM2369" s="130"/>
    </row>
    <row r="2370" spans="1:39" ht="20.25" customHeight="1">
      <c r="A2370" s="132">
        <v>2369</v>
      </c>
      <c r="B2370" s="141"/>
      <c r="C2370" s="142"/>
      <c r="D2370" s="143"/>
      <c r="E2370" s="143" t="str">
        <f t="shared" si="92"/>
        <v/>
      </c>
      <c r="F2370" s="144"/>
      <c r="G2370" s="144" t="e">
        <f>VLOOKUP(E2370,subcategory!A:B,2,0)</f>
        <v>#N/A</v>
      </c>
      <c r="H2370" s="213"/>
      <c r="I2370" s="213" t="e">
        <f>VLOOKUP(H2370,gender!A:B,2,0)</f>
        <v>#N/A</v>
      </c>
      <c r="J2370" s="145"/>
      <c r="K2370" s="144"/>
      <c r="L2370" s="144"/>
      <c r="M2370" s="144"/>
      <c r="N2370" s="144" t="e">
        <f>VLOOKUP(M2370,brand!A:B,2,0)</f>
        <v>#N/A</v>
      </c>
      <c r="O2370" s="144"/>
      <c r="P2370" s="144" t="e">
        <f>VLOOKUP(O2370,country!A:B,2,0)</f>
        <v>#N/A</v>
      </c>
      <c r="Q2370" s="144"/>
      <c r="R2370" s="144" t="str">
        <f t="shared" si="93"/>
        <v/>
      </c>
      <c r="S2370" s="144"/>
      <c r="T2370" s="144" t="e">
        <f>VLOOKUP(R2370,material!A:B,2,0)</f>
        <v>#N/A</v>
      </c>
      <c r="U2370" s="141"/>
      <c r="V2370" s="141"/>
      <c r="W2370" s="238" t="s">
        <v>796</v>
      </c>
      <c r="X2370" s="141" t="e">
        <f>VLOOKUP(W2370,SIZE!A:B,2,0)</f>
        <v>#N/A</v>
      </c>
      <c r="Y2370" s="141"/>
      <c r="Z2370" s="141"/>
      <c r="AA2370" s="141" t="e">
        <f>VLOOKUP(Z2370,COLOR!A:B,2,0)</f>
        <v>#N/A</v>
      </c>
      <c r="AB2370" s="130"/>
      <c r="AC2370" s="130"/>
      <c r="AD2370" s="130"/>
      <c r="AE2370" s="130"/>
      <c r="AF2370" s="130"/>
      <c r="AG2370" s="130"/>
      <c r="AH2370" s="130"/>
      <c r="AI2370" s="130"/>
      <c r="AJ2370" s="130"/>
      <c r="AK2370" s="130"/>
      <c r="AL2370" s="130"/>
      <c r="AM2370" s="130"/>
    </row>
    <row r="2371" spans="1:39" ht="20.25" customHeight="1">
      <c r="A2371" s="132">
        <v>2370</v>
      </c>
      <c r="B2371" s="141"/>
      <c r="C2371" s="142"/>
      <c r="D2371" s="143"/>
      <c r="E2371" s="143" t="str">
        <f t="shared" ref="E2371:E2434" si="94">PROPER(F2371)</f>
        <v/>
      </c>
      <c r="F2371" s="144"/>
      <c r="G2371" s="144" t="e">
        <f>VLOOKUP(E2371,subcategory!A:B,2,0)</f>
        <v>#N/A</v>
      </c>
      <c r="H2371" s="213"/>
      <c r="I2371" s="213" t="e">
        <f>VLOOKUP(H2371,gender!A:B,2,0)</f>
        <v>#N/A</v>
      </c>
      <c r="J2371" s="145"/>
      <c r="K2371" s="144"/>
      <c r="L2371" s="144"/>
      <c r="M2371" s="144"/>
      <c r="N2371" s="144" t="e">
        <f>VLOOKUP(M2371,brand!A:B,2,0)</f>
        <v>#N/A</v>
      </c>
      <c r="O2371" s="144"/>
      <c r="P2371" s="144" t="e">
        <f>VLOOKUP(O2371,country!A:B,2,0)</f>
        <v>#N/A</v>
      </c>
      <c r="Q2371" s="144"/>
      <c r="R2371" s="144" t="str">
        <f t="shared" si="93"/>
        <v/>
      </c>
      <c r="S2371" s="144"/>
      <c r="T2371" s="144" t="e">
        <f>VLOOKUP(R2371,material!A:B,2,0)</f>
        <v>#N/A</v>
      </c>
      <c r="U2371" s="141"/>
      <c r="V2371" s="141"/>
      <c r="W2371" s="238" t="s">
        <v>796</v>
      </c>
      <c r="X2371" s="141" t="e">
        <f>VLOOKUP(W2371,SIZE!A:B,2,0)</f>
        <v>#N/A</v>
      </c>
      <c r="Y2371" s="141"/>
      <c r="Z2371" s="141"/>
      <c r="AA2371" s="141" t="e">
        <f>VLOOKUP(Z2371,COLOR!A:B,2,0)</f>
        <v>#N/A</v>
      </c>
      <c r="AB2371" s="130"/>
      <c r="AC2371" s="130"/>
      <c r="AD2371" s="130"/>
      <c r="AE2371" s="130"/>
      <c r="AF2371" s="130"/>
      <c r="AG2371" s="130"/>
      <c r="AH2371" s="130"/>
      <c r="AI2371" s="130"/>
      <c r="AJ2371" s="130"/>
      <c r="AK2371" s="130"/>
      <c r="AL2371" s="130"/>
      <c r="AM2371" s="130"/>
    </row>
    <row r="2372" spans="1:39" ht="20.25" customHeight="1">
      <c r="A2372" s="132">
        <v>2371</v>
      </c>
      <c r="B2372" s="141"/>
      <c r="C2372" s="146"/>
      <c r="D2372" s="143"/>
      <c r="E2372" s="143" t="str">
        <f t="shared" si="94"/>
        <v/>
      </c>
      <c r="F2372" s="144"/>
      <c r="G2372" s="144" t="e">
        <f>VLOOKUP(E2372,subcategory!A:B,2,0)</f>
        <v>#N/A</v>
      </c>
      <c r="H2372" s="213"/>
      <c r="I2372" s="213" t="e">
        <f>VLOOKUP(H2372,gender!A:B,2,0)</f>
        <v>#N/A</v>
      </c>
      <c r="J2372" s="145"/>
      <c r="K2372" s="144"/>
      <c r="L2372" s="144"/>
      <c r="M2372" s="144"/>
      <c r="N2372" s="144" t="e">
        <f>VLOOKUP(M2372,brand!A:B,2,0)</f>
        <v>#N/A</v>
      </c>
      <c r="O2372" s="144"/>
      <c r="P2372" s="144" t="e">
        <f>VLOOKUP(O2372,country!A:B,2,0)</f>
        <v>#N/A</v>
      </c>
      <c r="Q2372" s="144"/>
      <c r="R2372" s="144" t="str">
        <f t="shared" si="93"/>
        <v/>
      </c>
      <c r="S2372" s="144"/>
      <c r="T2372" s="144" t="e">
        <f>VLOOKUP(R2372,material!A:B,2,0)</f>
        <v>#N/A</v>
      </c>
      <c r="U2372" s="141"/>
      <c r="V2372" s="141"/>
      <c r="W2372" s="238" t="s">
        <v>796</v>
      </c>
      <c r="X2372" s="141" t="e">
        <f>VLOOKUP(W2372,SIZE!A:B,2,0)</f>
        <v>#N/A</v>
      </c>
      <c r="Y2372" s="141"/>
      <c r="Z2372" s="141"/>
      <c r="AA2372" s="141" t="e">
        <f>VLOOKUP(Z2372,COLOR!A:B,2,0)</f>
        <v>#N/A</v>
      </c>
      <c r="AB2372" s="130"/>
      <c r="AC2372" s="130"/>
      <c r="AD2372" s="130"/>
      <c r="AE2372" s="130"/>
      <c r="AF2372" s="130"/>
      <c r="AG2372" s="130"/>
      <c r="AH2372" s="130"/>
      <c r="AI2372" s="130"/>
      <c r="AJ2372" s="130"/>
      <c r="AK2372" s="130"/>
      <c r="AL2372" s="130"/>
      <c r="AM2372" s="130"/>
    </row>
    <row r="2373" spans="1:39" ht="20.25" customHeight="1">
      <c r="A2373" s="132">
        <v>2372</v>
      </c>
      <c r="B2373" s="141"/>
      <c r="C2373" s="142"/>
      <c r="D2373" s="149"/>
      <c r="E2373" s="143" t="str">
        <f t="shared" si="94"/>
        <v/>
      </c>
      <c r="F2373" s="144"/>
      <c r="G2373" s="144" t="e">
        <f>VLOOKUP(E2373,subcategory!A:B,2,0)</f>
        <v>#N/A</v>
      </c>
      <c r="H2373" s="213"/>
      <c r="I2373" s="213" t="e">
        <f>VLOOKUP(H2373,gender!A:B,2,0)</f>
        <v>#N/A</v>
      </c>
      <c r="J2373" s="145"/>
      <c r="K2373" s="144"/>
      <c r="L2373" s="144"/>
      <c r="M2373" s="144"/>
      <c r="N2373" s="144" t="e">
        <f>VLOOKUP(M2373,brand!A:B,2,0)</f>
        <v>#N/A</v>
      </c>
      <c r="O2373" s="144"/>
      <c r="P2373" s="144" t="e">
        <f>VLOOKUP(O2373,country!A:B,2,0)</f>
        <v>#N/A</v>
      </c>
      <c r="Q2373" s="144"/>
      <c r="R2373" s="144" t="str">
        <f t="shared" si="93"/>
        <v/>
      </c>
      <c r="S2373" s="144"/>
      <c r="T2373" s="144" t="e">
        <f>VLOOKUP(R2373,material!A:B,2,0)</f>
        <v>#N/A</v>
      </c>
      <c r="U2373" s="141"/>
      <c r="V2373" s="141"/>
      <c r="W2373" s="238" t="s">
        <v>796</v>
      </c>
      <c r="X2373" s="141" t="e">
        <f>VLOOKUP(W2373,SIZE!A:B,2,0)</f>
        <v>#N/A</v>
      </c>
      <c r="Y2373" s="141"/>
      <c r="Z2373" s="141"/>
      <c r="AA2373" s="141" t="e">
        <f>VLOOKUP(Z2373,COLOR!A:B,2,0)</f>
        <v>#N/A</v>
      </c>
      <c r="AB2373" s="130"/>
      <c r="AC2373" s="130"/>
      <c r="AD2373" s="130"/>
      <c r="AE2373" s="130"/>
      <c r="AF2373" s="130"/>
      <c r="AG2373" s="130"/>
      <c r="AH2373" s="130"/>
      <c r="AI2373" s="130"/>
      <c r="AJ2373" s="130"/>
      <c r="AK2373" s="130"/>
      <c r="AL2373" s="130"/>
      <c r="AM2373" s="130"/>
    </row>
    <row r="2374" spans="1:39" ht="20.25" customHeight="1">
      <c r="A2374" s="132">
        <v>2373</v>
      </c>
      <c r="B2374" s="141"/>
      <c r="C2374" s="142"/>
      <c r="D2374" s="143"/>
      <c r="E2374" s="143" t="str">
        <f t="shared" si="94"/>
        <v/>
      </c>
      <c r="F2374" s="144"/>
      <c r="G2374" s="144" t="e">
        <f>VLOOKUP(E2374,subcategory!A:B,2,0)</f>
        <v>#N/A</v>
      </c>
      <c r="H2374" s="213"/>
      <c r="I2374" s="213" t="e">
        <f>VLOOKUP(H2374,gender!A:B,2,0)</f>
        <v>#N/A</v>
      </c>
      <c r="J2374" s="145"/>
      <c r="K2374" s="144"/>
      <c r="L2374" s="144"/>
      <c r="M2374" s="144"/>
      <c r="N2374" s="144" t="e">
        <f>VLOOKUP(M2374,brand!A:B,2,0)</f>
        <v>#N/A</v>
      </c>
      <c r="O2374" s="144"/>
      <c r="P2374" s="144" t="e">
        <f>VLOOKUP(O2374,country!A:B,2,0)</f>
        <v>#N/A</v>
      </c>
      <c r="Q2374" s="144"/>
      <c r="R2374" s="144" t="str">
        <f t="shared" si="93"/>
        <v/>
      </c>
      <c r="S2374" s="144"/>
      <c r="T2374" s="144" t="e">
        <f>VLOOKUP(R2374,material!A:B,2,0)</f>
        <v>#N/A</v>
      </c>
      <c r="U2374" s="141"/>
      <c r="V2374" s="141"/>
      <c r="W2374" s="238" t="s">
        <v>796</v>
      </c>
      <c r="X2374" s="141" t="e">
        <f>VLOOKUP(W2374,SIZE!A:B,2,0)</f>
        <v>#N/A</v>
      </c>
      <c r="Y2374" s="141"/>
      <c r="Z2374" s="141"/>
      <c r="AA2374" s="141" t="e">
        <f>VLOOKUP(Z2374,COLOR!A:B,2,0)</f>
        <v>#N/A</v>
      </c>
      <c r="AB2374" s="130"/>
      <c r="AC2374" s="130"/>
      <c r="AD2374" s="130"/>
      <c r="AE2374" s="130"/>
      <c r="AF2374" s="130"/>
      <c r="AG2374" s="130"/>
      <c r="AH2374" s="130"/>
      <c r="AI2374" s="130"/>
      <c r="AJ2374" s="130"/>
      <c r="AK2374" s="130"/>
      <c r="AL2374" s="130"/>
      <c r="AM2374" s="130"/>
    </row>
    <row r="2375" spans="1:39" ht="20.25" customHeight="1">
      <c r="A2375" s="132">
        <v>2374</v>
      </c>
      <c r="B2375" s="141"/>
      <c r="C2375" s="142"/>
      <c r="D2375" s="143"/>
      <c r="E2375" s="143" t="str">
        <f t="shared" si="94"/>
        <v/>
      </c>
      <c r="F2375" s="144"/>
      <c r="G2375" s="144" t="e">
        <f>VLOOKUP(E2375,subcategory!A:B,2,0)</f>
        <v>#N/A</v>
      </c>
      <c r="H2375" s="213"/>
      <c r="I2375" s="213" t="e">
        <f>VLOOKUP(H2375,gender!A:B,2,0)</f>
        <v>#N/A</v>
      </c>
      <c r="J2375" s="145"/>
      <c r="K2375" s="144"/>
      <c r="L2375" s="144"/>
      <c r="M2375" s="144"/>
      <c r="N2375" s="144" t="e">
        <f>VLOOKUP(M2375,brand!A:B,2,0)</f>
        <v>#N/A</v>
      </c>
      <c r="O2375" s="144"/>
      <c r="P2375" s="144" t="e">
        <f>VLOOKUP(O2375,country!A:B,2,0)</f>
        <v>#N/A</v>
      </c>
      <c r="Q2375" s="144"/>
      <c r="R2375" s="144" t="str">
        <f t="shared" si="93"/>
        <v/>
      </c>
      <c r="S2375" s="144"/>
      <c r="T2375" s="144" t="e">
        <f>VLOOKUP(R2375,material!A:B,2,0)</f>
        <v>#N/A</v>
      </c>
      <c r="U2375" s="141"/>
      <c r="V2375" s="141"/>
      <c r="W2375" s="238" t="s">
        <v>796</v>
      </c>
      <c r="X2375" s="141" t="e">
        <f>VLOOKUP(W2375,SIZE!A:B,2,0)</f>
        <v>#N/A</v>
      </c>
      <c r="Y2375" s="141"/>
      <c r="Z2375" s="141"/>
      <c r="AA2375" s="141" t="e">
        <f>VLOOKUP(Z2375,COLOR!A:B,2,0)</f>
        <v>#N/A</v>
      </c>
      <c r="AB2375" s="130"/>
      <c r="AC2375" s="130"/>
      <c r="AD2375" s="130"/>
      <c r="AE2375" s="130"/>
      <c r="AF2375" s="130"/>
      <c r="AG2375" s="130"/>
      <c r="AH2375" s="130"/>
      <c r="AI2375" s="130"/>
      <c r="AJ2375" s="130"/>
      <c r="AK2375" s="130"/>
      <c r="AL2375" s="130"/>
      <c r="AM2375" s="130"/>
    </row>
    <row r="2376" spans="1:39" ht="20.25" customHeight="1">
      <c r="A2376" s="132">
        <v>2375</v>
      </c>
      <c r="B2376" s="141"/>
      <c r="C2376" s="142"/>
      <c r="D2376" s="143"/>
      <c r="E2376" s="143" t="str">
        <f t="shared" si="94"/>
        <v/>
      </c>
      <c r="F2376" s="144"/>
      <c r="G2376" s="144" t="e">
        <f>VLOOKUP(E2376,subcategory!A:B,2,0)</f>
        <v>#N/A</v>
      </c>
      <c r="H2376" s="213"/>
      <c r="I2376" s="213" t="e">
        <f>VLOOKUP(H2376,gender!A:B,2,0)</f>
        <v>#N/A</v>
      </c>
      <c r="J2376" s="145"/>
      <c r="K2376" s="144"/>
      <c r="L2376" s="144"/>
      <c r="M2376" s="144"/>
      <c r="N2376" s="144" t="e">
        <f>VLOOKUP(M2376,brand!A:B,2,0)</f>
        <v>#N/A</v>
      </c>
      <c r="O2376" s="144"/>
      <c r="P2376" s="144" t="e">
        <f>VLOOKUP(O2376,country!A:B,2,0)</f>
        <v>#N/A</v>
      </c>
      <c r="Q2376" s="144"/>
      <c r="R2376" s="144" t="str">
        <f t="shared" si="93"/>
        <v/>
      </c>
      <c r="S2376" s="144"/>
      <c r="T2376" s="144" t="e">
        <f>VLOOKUP(R2376,material!A:B,2,0)</f>
        <v>#N/A</v>
      </c>
      <c r="U2376" s="141"/>
      <c r="V2376" s="141"/>
      <c r="W2376" s="238" t="s">
        <v>796</v>
      </c>
      <c r="X2376" s="141" t="e">
        <f>VLOOKUP(W2376,SIZE!A:B,2,0)</f>
        <v>#N/A</v>
      </c>
      <c r="Y2376" s="141"/>
      <c r="Z2376" s="141"/>
      <c r="AA2376" s="141" t="e">
        <f>VLOOKUP(Z2376,COLOR!A:B,2,0)</f>
        <v>#N/A</v>
      </c>
      <c r="AB2376" s="130"/>
      <c r="AC2376" s="130"/>
      <c r="AD2376" s="130"/>
      <c r="AE2376" s="130"/>
      <c r="AF2376" s="130"/>
      <c r="AG2376" s="130"/>
      <c r="AH2376" s="130"/>
      <c r="AI2376" s="130"/>
      <c r="AJ2376" s="130"/>
      <c r="AK2376" s="130"/>
      <c r="AL2376" s="130"/>
      <c r="AM2376" s="130"/>
    </row>
    <row r="2377" spans="1:39" ht="20.25" customHeight="1">
      <c r="A2377" s="132">
        <v>2376</v>
      </c>
      <c r="B2377" s="141"/>
      <c r="C2377" s="142"/>
      <c r="D2377" s="143"/>
      <c r="E2377" s="143" t="str">
        <f t="shared" si="94"/>
        <v/>
      </c>
      <c r="F2377" s="144"/>
      <c r="G2377" s="144" t="e">
        <f>VLOOKUP(E2377,subcategory!A:B,2,0)</f>
        <v>#N/A</v>
      </c>
      <c r="H2377" s="213"/>
      <c r="I2377" s="213" t="e">
        <f>VLOOKUP(H2377,gender!A:B,2,0)</f>
        <v>#N/A</v>
      </c>
      <c r="J2377" s="145"/>
      <c r="K2377" s="144"/>
      <c r="L2377" s="144"/>
      <c r="M2377" s="144"/>
      <c r="N2377" s="144" t="e">
        <f>VLOOKUP(M2377,brand!A:B,2,0)</f>
        <v>#N/A</v>
      </c>
      <c r="O2377" s="144"/>
      <c r="P2377" s="144" t="e">
        <f>VLOOKUP(O2377,country!A:B,2,0)</f>
        <v>#N/A</v>
      </c>
      <c r="Q2377" s="144"/>
      <c r="R2377" s="144" t="str">
        <f t="shared" si="93"/>
        <v/>
      </c>
      <c r="S2377" s="144"/>
      <c r="T2377" s="144" t="e">
        <f>VLOOKUP(R2377,material!A:B,2,0)</f>
        <v>#N/A</v>
      </c>
      <c r="U2377" s="141"/>
      <c r="V2377" s="141"/>
      <c r="W2377" s="238" t="s">
        <v>796</v>
      </c>
      <c r="X2377" s="141" t="e">
        <f>VLOOKUP(W2377,SIZE!A:B,2,0)</f>
        <v>#N/A</v>
      </c>
      <c r="Y2377" s="141"/>
      <c r="Z2377" s="141"/>
      <c r="AA2377" s="141" t="e">
        <f>VLOOKUP(Z2377,COLOR!A:B,2,0)</f>
        <v>#N/A</v>
      </c>
      <c r="AB2377" s="130"/>
      <c r="AC2377" s="130"/>
      <c r="AD2377" s="130"/>
      <c r="AE2377" s="130"/>
      <c r="AF2377" s="130"/>
      <c r="AG2377" s="130"/>
      <c r="AH2377" s="130"/>
      <c r="AI2377" s="130"/>
      <c r="AJ2377" s="130"/>
      <c r="AK2377" s="130"/>
      <c r="AL2377" s="130"/>
      <c r="AM2377" s="130"/>
    </row>
    <row r="2378" spans="1:39" ht="20.25" customHeight="1">
      <c r="A2378" s="132">
        <v>2377</v>
      </c>
      <c r="B2378" s="141"/>
      <c r="C2378" s="142"/>
      <c r="D2378" s="143"/>
      <c r="E2378" s="143" t="str">
        <f t="shared" si="94"/>
        <v/>
      </c>
      <c r="F2378" s="144"/>
      <c r="G2378" s="144" t="e">
        <f>VLOOKUP(E2378,subcategory!A:B,2,0)</f>
        <v>#N/A</v>
      </c>
      <c r="H2378" s="213"/>
      <c r="I2378" s="213" t="e">
        <f>VLOOKUP(H2378,gender!A:B,2,0)</f>
        <v>#N/A</v>
      </c>
      <c r="J2378" s="145"/>
      <c r="K2378" s="144"/>
      <c r="L2378" s="144"/>
      <c r="M2378" s="144"/>
      <c r="N2378" s="144" t="e">
        <f>VLOOKUP(M2378,brand!A:B,2,0)</f>
        <v>#N/A</v>
      </c>
      <c r="O2378" s="144"/>
      <c r="P2378" s="144" t="e">
        <f>VLOOKUP(O2378,country!A:B,2,0)</f>
        <v>#N/A</v>
      </c>
      <c r="Q2378" s="144"/>
      <c r="R2378" s="144" t="str">
        <f t="shared" si="93"/>
        <v/>
      </c>
      <c r="S2378" s="144"/>
      <c r="T2378" s="144" t="e">
        <f>VLOOKUP(R2378,material!A:B,2,0)</f>
        <v>#N/A</v>
      </c>
      <c r="U2378" s="141"/>
      <c r="V2378" s="141"/>
      <c r="W2378" s="238" t="s">
        <v>796</v>
      </c>
      <c r="X2378" s="141" t="e">
        <f>VLOOKUP(W2378,SIZE!A:B,2,0)</f>
        <v>#N/A</v>
      </c>
      <c r="Y2378" s="141"/>
      <c r="Z2378" s="141"/>
      <c r="AA2378" s="141" t="e">
        <f>VLOOKUP(Z2378,COLOR!A:B,2,0)</f>
        <v>#N/A</v>
      </c>
      <c r="AB2378" s="130"/>
      <c r="AC2378" s="130"/>
      <c r="AD2378" s="130"/>
      <c r="AE2378" s="130"/>
      <c r="AF2378" s="130"/>
      <c r="AG2378" s="130"/>
      <c r="AH2378" s="130"/>
      <c r="AI2378" s="130"/>
      <c r="AJ2378" s="130"/>
      <c r="AK2378" s="130"/>
      <c r="AL2378" s="130"/>
      <c r="AM2378" s="130"/>
    </row>
    <row r="2379" spans="1:39" ht="20.25" customHeight="1">
      <c r="A2379" s="132">
        <v>2378</v>
      </c>
      <c r="B2379" s="141"/>
      <c r="C2379" s="142"/>
      <c r="D2379" s="143"/>
      <c r="E2379" s="143" t="str">
        <f t="shared" si="94"/>
        <v/>
      </c>
      <c r="F2379" s="144"/>
      <c r="G2379" s="144" t="e">
        <f>VLOOKUP(E2379,subcategory!A:B,2,0)</f>
        <v>#N/A</v>
      </c>
      <c r="H2379" s="213"/>
      <c r="I2379" s="213" t="e">
        <f>VLOOKUP(H2379,gender!A:B,2,0)</f>
        <v>#N/A</v>
      </c>
      <c r="J2379" s="145"/>
      <c r="K2379" s="144"/>
      <c r="L2379" s="144"/>
      <c r="M2379" s="144"/>
      <c r="N2379" s="144" t="e">
        <f>VLOOKUP(M2379,brand!A:B,2,0)</f>
        <v>#N/A</v>
      </c>
      <c r="O2379" s="144"/>
      <c r="P2379" s="144" t="e">
        <f>VLOOKUP(O2379,country!A:B,2,0)</f>
        <v>#N/A</v>
      </c>
      <c r="Q2379" s="144"/>
      <c r="R2379" s="144" t="str">
        <f t="shared" si="93"/>
        <v/>
      </c>
      <c r="S2379" s="144"/>
      <c r="T2379" s="144" t="e">
        <f>VLOOKUP(R2379,material!A:B,2,0)</f>
        <v>#N/A</v>
      </c>
      <c r="U2379" s="141"/>
      <c r="V2379" s="141"/>
      <c r="W2379" s="238" t="s">
        <v>796</v>
      </c>
      <c r="X2379" s="141" t="e">
        <f>VLOOKUP(W2379,SIZE!A:B,2,0)</f>
        <v>#N/A</v>
      </c>
      <c r="Y2379" s="141"/>
      <c r="Z2379" s="141"/>
      <c r="AA2379" s="141" t="e">
        <f>VLOOKUP(Z2379,COLOR!A:B,2,0)</f>
        <v>#N/A</v>
      </c>
      <c r="AB2379" s="130"/>
      <c r="AC2379" s="130"/>
      <c r="AD2379" s="130"/>
      <c r="AE2379" s="130"/>
      <c r="AF2379" s="130"/>
      <c r="AG2379" s="130"/>
      <c r="AH2379" s="130"/>
      <c r="AI2379" s="130"/>
      <c r="AJ2379" s="130"/>
      <c r="AK2379" s="130"/>
      <c r="AL2379" s="130"/>
      <c r="AM2379" s="130"/>
    </row>
    <row r="2380" spans="1:39" ht="20.25" customHeight="1">
      <c r="A2380" s="132">
        <v>2379</v>
      </c>
      <c r="B2380" s="141"/>
      <c r="C2380" s="142"/>
      <c r="D2380" s="143"/>
      <c r="E2380" s="143" t="str">
        <f t="shared" si="94"/>
        <v/>
      </c>
      <c r="F2380" s="144"/>
      <c r="G2380" s="144" t="e">
        <f>VLOOKUP(E2380,subcategory!A:B,2,0)</f>
        <v>#N/A</v>
      </c>
      <c r="H2380" s="213"/>
      <c r="I2380" s="213" t="e">
        <f>VLOOKUP(H2380,gender!A:B,2,0)</f>
        <v>#N/A</v>
      </c>
      <c r="J2380" s="145"/>
      <c r="K2380" s="144"/>
      <c r="L2380" s="144"/>
      <c r="M2380" s="144"/>
      <c r="N2380" s="144" t="e">
        <f>VLOOKUP(M2380,brand!A:B,2,0)</f>
        <v>#N/A</v>
      </c>
      <c r="O2380" s="144"/>
      <c r="P2380" s="144" t="e">
        <f>VLOOKUP(O2380,country!A:B,2,0)</f>
        <v>#N/A</v>
      </c>
      <c r="Q2380" s="144"/>
      <c r="R2380" s="144" t="str">
        <f t="shared" si="93"/>
        <v/>
      </c>
      <c r="S2380" s="144"/>
      <c r="T2380" s="144" t="e">
        <f>VLOOKUP(R2380,material!A:B,2,0)</f>
        <v>#N/A</v>
      </c>
      <c r="U2380" s="141"/>
      <c r="V2380" s="141"/>
      <c r="W2380" s="238" t="s">
        <v>796</v>
      </c>
      <c r="X2380" s="141" t="e">
        <f>VLOOKUP(W2380,SIZE!A:B,2,0)</f>
        <v>#N/A</v>
      </c>
      <c r="Y2380" s="141"/>
      <c r="Z2380" s="141"/>
      <c r="AA2380" s="141" t="e">
        <f>VLOOKUP(Z2380,COLOR!A:B,2,0)</f>
        <v>#N/A</v>
      </c>
      <c r="AB2380" s="130"/>
      <c r="AC2380" s="130"/>
      <c r="AD2380" s="130"/>
      <c r="AE2380" s="130"/>
      <c r="AF2380" s="130"/>
      <c r="AG2380" s="130"/>
      <c r="AH2380" s="130"/>
      <c r="AI2380" s="130"/>
      <c r="AJ2380" s="130"/>
      <c r="AK2380" s="130"/>
      <c r="AL2380" s="130"/>
      <c r="AM2380" s="130"/>
    </row>
    <row r="2381" spans="1:39" ht="20.25" customHeight="1">
      <c r="A2381" s="132">
        <v>2380</v>
      </c>
      <c r="B2381" s="141"/>
      <c r="C2381" s="142"/>
      <c r="D2381" s="143"/>
      <c r="E2381" s="143" t="str">
        <f t="shared" si="94"/>
        <v/>
      </c>
      <c r="F2381" s="144"/>
      <c r="G2381" s="144" t="e">
        <f>VLOOKUP(E2381,subcategory!A:B,2,0)</f>
        <v>#N/A</v>
      </c>
      <c r="H2381" s="213"/>
      <c r="I2381" s="213" t="e">
        <f>VLOOKUP(H2381,gender!A:B,2,0)</f>
        <v>#N/A</v>
      </c>
      <c r="J2381" s="145"/>
      <c r="K2381" s="144"/>
      <c r="L2381" s="144"/>
      <c r="M2381" s="144"/>
      <c r="N2381" s="144" t="e">
        <f>VLOOKUP(M2381,brand!A:B,2,0)</f>
        <v>#N/A</v>
      </c>
      <c r="O2381" s="144"/>
      <c r="P2381" s="144" t="e">
        <f>VLOOKUP(O2381,country!A:B,2,0)</f>
        <v>#N/A</v>
      </c>
      <c r="Q2381" s="144"/>
      <c r="R2381" s="144" t="str">
        <f t="shared" si="93"/>
        <v/>
      </c>
      <c r="S2381" s="144"/>
      <c r="T2381" s="144" t="e">
        <f>VLOOKUP(R2381,material!A:B,2,0)</f>
        <v>#N/A</v>
      </c>
      <c r="U2381" s="141"/>
      <c r="V2381" s="141"/>
      <c r="W2381" s="238" t="s">
        <v>796</v>
      </c>
      <c r="X2381" s="141" t="e">
        <f>VLOOKUP(W2381,SIZE!A:B,2,0)</f>
        <v>#N/A</v>
      </c>
      <c r="Y2381" s="141"/>
      <c r="Z2381" s="141"/>
      <c r="AA2381" s="141" t="e">
        <f>VLOOKUP(Z2381,COLOR!A:B,2,0)</f>
        <v>#N/A</v>
      </c>
      <c r="AB2381" s="130"/>
      <c r="AC2381" s="130"/>
      <c r="AD2381" s="130"/>
      <c r="AE2381" s="130"/>
      <c r="AF2381" s="130"/>
      <c r="AG2381" s="130"/>
      <c r="AH2381" s="130"/>
      <c r="AI2381" s="130"/>
      <c r="AJ2381" s="130"/>
      <c r="AK2381" s="130"/>
      <c r="AL2381" s="130"/>
      <c r="AM2381" s="130"/>
    </row>
    <row r="2382" spans="1:39" ht="20.25" customHeight="1">
      <c r="A2382" s="132">
        <v>2381</v>
      </c>
      <c r="B2382" s="141"/>
      <c r="C2382" s="142"/>
      <c r="D2382" s="143"/>
      <c r="E2382" s="143" t="str">
        <f t="shared" si="94"/>
        <v/>
      </c>
      <c r="F2382" s="144"/>
      <c r="G2382" s="144" t="e">
        <f>VLOOKUP(E2382,subcategory!A:B,2,0)</f>
        <v>#N/A</v>
      </c>
      <c r="H2382" s="213"/>
      <c r="I2382" s="213" t="e">
        <f>VLOOKUP(H2382,gender!A:B,2,0)</f>
        <v>#N/A</v>
      </c>
      <c r="J2382" s="145"/>
      <c r="K2382" s="144"/>
      <c r="L2382" s="144"/>
      <c r="M2382" s="144"/>
      <c r="N2382" s="144" t="e">
        <f>VLOOKUP(M2382,brand!A:B,2,0)</f>
        <v>#N/A</v>
      </c>
      <c r="O2382" s="144"/>
      <c r="P2382" s="144" t="e">
        <f>VLOOKUP(O2382,country!A:B,2,0)</f>
        <v>#N/A</v>
      </c>
      <c r="Q2382" s="144"/>
      <c r="R2382" s="144" t="str">
        <f t="shared" si="93"/>
        <v/>
      </c>
      <c r="S2382" s="144"/>
      <c r="T2382" s="144" t="e">
        <f>VLOOKUP(R2382,material!A:B,2,0)</f>
        <v>#N/A</v>
      </c>
      <c r="U2382" s="141"/>
      <c r="V2382" s="141"/>
      <c r="W2382" s="238" t="s">
        <v>796</v>
      </c>
      <c r="X2382" s="141" t="e">
        <f>VLOOKUP(W2382,SIZE!A:B,2,0)</f>
        <v>#N/A</v>
      </c>
      <c r="Y2382" s="141"/>
      <c r="Z2382" s="141"/>
      <c r="AA2382" s="141" t="e">
        <f>VLOOKUP(Z2382,COLOR!A:B,2,0)</f>
        <v>#N/A</v>
      </c>
      <c r="AB2382" s="130"/>
      <c r="AC2382" s="130"/>
      <c r="AD2382" s="130"/>
      <c r="AE2382" s="130"/>
      <c r="AF2382" s="130"/>
      <c r="AG2382" s="130"/>
      <c r="AH2382" s="130"/>
      <c r="AI2382" s="130"/>
      <c r="AJ2382" s="130"/>
      <c r="AK2382" s="130"/>
      <c r="AL2382" s="130"/>
      <c r="AM2382" s="130"/>
    </row>
    <row r="2383" spans="1:39" ht="20.25" customHeight="1">
      <c r="A2383" s="132">
        <v>2382</v>
      </c>
      <c r="B2383" s="141"/>
      <c r="C2383" s="142"/>
      <c r="D2383" s="143"/>
      <c r="E2383" s="143" t="str">
        <f t="shared" si="94"/>
        <v/>
      </c>
      <c r="F2383" s="144"/>
      <c r="G2383" s="144" t="e">
        <f>VLOOKUP(E2383,subcategory!A:B,2,0)</f>
        <v>#N/A</v>
      </c>
      <c r="H2383" s="213"/>
      <c r="I2383" s="213" t="e">
        <f>VLOOKUP(H2383,gender!A:B,2,0)</f>
        <v>#N/A</v>
      </c>
      <c r="J2383" s="145"/>
      <c r="K2383" s="144"/>
      <c r="L2383" s="144"/>
      <c r="M2383" s="144"/>
      <c r="N2383" s="144" t="e">
        <f>VLOOKUP(M2383,brand!A:B,2,0)</f>
        <v>#N/A</v>
      </c>
      <c r="O2383" s="144"/>
      <c r="P2383" s="144" t="e">
        <f>VLOOKUP(O2383,country!A:B,2,0)</f>
        <v>#N/A</v>
      </c>
      <c r="Q2383" s="144"/>
      <c r="R2383" s="144" t="str">
        <f t="shared" si="93"/>
        <v/>
      </c>
      <c r="S2383" s="144"/>
      <c r="T2383" s="144" t="e">
        <f>VLOOKUP(R2383,material!A:B,2,0)</f>
        <v>#N/A</v>
      </c>
      <c r="U2383" s="141"/>
      <c r="V2383" s="141"/>
      <c r="W2383" s="238" t="s">
        <v>796</v>
      </c>
      <c r="X2383" s="141" t="e">
        <f>VLOOKUP(W2383,SIZE!A:B,2,0)</f>
        <v>#N/A</v>
      </c>
      <c r="Y2383" s="141"/>
      <c r="Z2383" s="141"/>
      <c r="AA2383" s="141" t="e">
        <f>VLOOKUP(Z2383,COLOR!A:B,2,0)</f>
        <v>#N/A</v>
      </c>
      <c r="AB2383" s="130"/>
      <c r="AC2383" s="130"/>
      <c r="AD2383" s="130"/>
      <c r="AE2383" s="130"/>
      <c r="AF2383" s="130"/>
      <c r="AG2383" s="130"/>
      <c r="AH2383" s="130"/>
      <c r="AI2383" s="130"/>
      <c r="AJ2383" s="130"/>
      <c r="AK2383" s="130"/>
      <c r="AL2383" s="130"/>
      <c r="AM2383" s="130"/>
    </row>
    <row r="2384" spans="1:39" ht="20.25" customHeight="1">
      <c r="A2384" s="132">
        <v>2383</v>
      </c>
      <c r="B2384" s="141"/>
      <c r="C2384" s="142"/>
      <c r="D2384" s="143"/>
      <c r="E2384" s="143" t="str">
        <f t="shared" si="94"/>
        <v/>
      </c>
      <c r="F2384" s="144"/>
      <c r="G2384" s="144" t="e">
        <f>VLOOKUP(E2384,subcategory!A:B,2,0)</f>
        <v>#N/A</v>
      </c>
      <c r="H2384" s="213"/>
      <c r="I2384" s="213" t="e">
        <f>VLOOKUP(H2384,gender!A:B,2,0)</f>
        <v>#N/A</v>
      </c>
      <c r="J2384" s="145"/>
      <c r="K2384" s="144"/>
      <c r="L2384" s="144"/>
      <c r="M2384" s="144"/>
      <c r="N2384" s="144" t="e">
        <f>VLOOKUP(M2384,brand!A:B,2,0)</f>
        <v>#N/A</v>
      </c>
      <c r="O2384" s="144"/>
      <c r="P2384" s="144" t="e">
        <f>VLOOKUP(O2384,country!A:B,2,0)</f>
        <v>#N/A</v>
      </c>
      <c r="Q2384" s="144"/>
      <c r="R2384" s="144" t="str">
        <f t="shared" si="93"/>
        <v/>
      </c>
      <c r="S2384" s="144"/>
      <c r="T2384" s="144" t="e">
        <f>VLOOKUP(R2384,material!A:B,2,0)</f>
        <v>#N/A</v>
      </c>
      <c r="U2384" s="141"/>
      <c r="V2384" s="141"/>
      <c r="W2384" s="238" t="s">
        <v>796</v>
      </c>
      <c r="X2384" s="141" t="e">
        <f>VLOOKUP(W2384,SIZE!A:B,2,0)</f>
        <v>#N/A</v>
      </c>
      <c r="Y2384" s="141"/>
      <c r="Z2384" s="141"/>
      <c r="AA2384" s="141" t="e">
        <f>VLOOKUP(Z2384,COLOR!A:B,2,0)</f>
        <v>#N/A</v>
      </c>
      <c r="AB2384" s="130"/>
      <c r="AC2384" s="130"/>
      <c r="AD2384" s="130"/>
      <c r="AE2384" s="130"/>
      <c r="AF2384" s="130"/>
      <c r="AG2384" s="130"/>
      <c r="AH2384" s="130"/>
      <c r="AI2384" s="130"/>
      <c r="AJ2384" s="130"/>
      <c r="AK2384" s="130"/>
      <c r="AL2384" s="130"/>
      <c r="AM2384" s="130"/>
    </row>
    <row r="2385" spans="1:39" ht="20.25" customHeight="1">
      <c r="A2385" s="132">
        <v>2384</v>
      </c>
      <c r="B2385" s="141"/>
      <c r="C2385" s="142"/>
      <c r="D2385" s="143"/>
      <c r="E2385" s="143" t="str">
        <f t="shared" si="94"/>
        <v/>
      </c>
      <c r="F2385" s="144"/>
      <c r="G2385" s="144" t="e">
        <f>VLOOKUP(E2385,subcategory!A:B,2,0)</f>
        <v>#N/A</v>
      </c>
      <c r="H2385" s="213"/>
      <c r="I2385" s="213" t="e">
        <f>VLOOKUP(H2385,gender!A:B,2,0)</f>
        <v>#N/A</v>
      </c>
      <c r="J2385" s="145"/>
      <c r="K2385" s="144"/>
      <c r="L2385" s="144"/>
      <c r="M2385" s="144"/>
      <c r="N2385" s="144" t="e">
        <f>VLOOKUP(M2385,brand!A:B,2,0)</f>
        <v>#N/A</v>
      </c>
      <c r="O2385" s="144"/>
      <c r="P2385" s="144" t="e">
        <f>VLOOKUP(O2385,country!A:B,2,0)</f>
        <v>#N/A</v>
      </c>
      <c r="Q2385" s="144"/>
      <c r="R2385" s="144" t="str">
        <f t="shared" si="93"/>
        <v/>
      </c>
      <c r="S2385" s="144"/>
      <c r="T2385" s="144" t="e">
        <f>VLOOKUP(R2385,material!A:B,2,0)</f>
        <v>#N/A</v>
      </c>
      <c r="U2385" s="141"/>
      <c r="V2385" s="141"/>
      <c r="W2385" s="238" t="s">
        <v>796</v>
      </c>
      <c r="X2385" s="141" t="e">
        <f>VLOOKUP(W2385,SIZE!A:B,2,0)</f>
        <v>#N/A</v>
      </c>
      <c r="Y2385" s="141"/>
      <c r="Z2385" s="141"/>
      <c r="AA2385" s="141" t="e">
        <f>VLOOKUP(Z2385,COLOR!A:B,2,0)</f>
        <v>#N/A</v>
      </c>
      <c r="AB2385" s="130"/>
      <c r="AC2385" s="130"/>
      <c r="AD2385" s="130"/>
      <c r="AE2385" s="130"/>
      <c r="AF2385" s="130"/>
      <c r="AG2385" s="130"/>
      <c r="AH2385" s="130"/>
      <c r="AI2385" s="130"/>
      <c r="AJ2385" s="130"/>
      <c r="AK2385" s="130"/>
      <c r="AL2385" s="130"/>
      <c r="AM2385" s="130"/>
    </row>
    <row r="2386" spans="1:39" ht="20.25" customHeight="1">
      <c r="A2386" s="132">
        <v>2385</v>
      </c>
      <c r="B2386" s="141"/>
      <c r="C2386" s="142"/>
      <c r="D2386" s="143"/>
      <c r="E2386" s="143" t="str">
        <f t="shared" si="94"/>
        <v/>
      </c>
      <c r="F2386" s="144"/>
      <c r="G2386" s="144" t="e">
        <f>VLOOKUP(E2386,subcategory!A:B,2,0)</f>
        <v>#N/A</v>
      </c>
      <c r="H2386" s="213"/>
      <c r="I2386" s="213" t="e">
        <f>VLOOKUP(H2386,gender!A:B,2,0)</f>
        <v>#N/A</v>
      </c>
      <c r="J2386" s="145"/>
      <c r="K2386" s="144"/>
      <c r="L2386" s="144"/>
      <c r="M2386" s="144"/>
      <c r="N2386" s="144" t="e">
        <f>VLOOKUP(M2386,brand!A:B,2,0)</f>
        <v>#N/A</v>
      </c>
      <c r="O2386" s="144"/>
      <c r="P2386" s="144" t="e">
        <f>VLOOKUP(O2386,country!A:B,2,0)</f>
        <v>#N/A</v>
      </c>
      <c r="Q2386" s="144"/>
      <c r="R2386" s="144" t="str">
        <f t="shared" si="93"/>
        <v/>
      </c>
      <c r="S2386" s="144"/>
      <c r="T2386" s="144" t="e">
        <f>VLOOKUP(R2386,material!A:B,2,0)</f>
        <v>#N/A</v>
      </c>
      <c r="U2386" s="141"/>
      <c r="V2386" s="141"/>
      <c r="W2386" s="238" t="s">
        <v>796</v>
      </c>
      <c r="X2386" s="141" t="e">
        <f>VLOOKUP(W2386,SIZE!A:B,2,0)</f>
        <v>#N/A</v>
      </c>
      <c r="Y2386" s="141"/>
      <c r="Z2386" s="141"/>
      <c r="AA2386" s="141" t="e">
        <f>VLOOKUP(Z2386,COLOR!A:B,2,0)</f>
        <v>#N/A</v>
      </c>
      <c r="AB2386" s="130"/>
      <c r="AC2386" s="130"/>
      <c r="AD2386" s="130"/>
      <c r="AE2386" s="130"/>
      <c r="AF2386" s="130"/>
      <c r="AG2386" s="130"/>
      <c r="AH2386" s="130"/>
      <c r="AI2386" s="130"/>
      <c r="AJ2386" s="130"/>
      <c r="AK2386" s="130"/>
      <c r="AL2386" s="130"/>
      <c r="AM2386" s="130"/>
    </row>
    <row r="2387" spans="1:39" ht="20.25" customHeight="1">
      <c r="A2387" s="132">
        <v>2386</v>
      </c>
      <c r="B2387" s="141"/>
      <c r="C2387" s="142"/>
      <c r="D2387" s="143"/>
      <c r="E2387" s="143" t="str">
        <f t="shared" si="94"/>
        <v/>
      </c>
      <c r="F2387" s="144"/>
      <c r="G2387" s="144" t="e">
        <f>VLOOKUP(E2387,subcategory!A:B,2,0)</f>
        <v>#N/A</v>
      </c>
      <c r="H2387" s="213"/>
      <c r="I2387" s="213" t="e">
        <f>VLOOKUP(H2387,gender!A:B,2,0)</f>
        <v>#N/A</v>
      </c>
      <c r="J2387" s="145"/>
      <c r="K2387" s="144"/>
      <c r="L2387" s="144"/>
      <c r="M2387" s="144"/>
      <c r="N2387" s="144" t="e">
        <f>VLOOKUP(M2387,brand!A:B,2,0)</f>
        <v>#N/A</v>
      </c>
      <c r="O2387" s="144"/>
      <c r="P2387" s="144" t="e">
        <f>VLOOKUP(O2387,country!A:B,2,0)</f>
        <v>#N/A</v>
      </c>
      <c r="Q2387" s="144"/>
      <c r="R2387" s="144" t="str">
        <f t="shared" si="93"/>
        <v/>
      </c>
      <c r="S2387" s="144"/>
      <c r="T2387" s="144" t="e">
        <f>VLOOKUP(R2387,material!A:B,2,0)</f>
        <v>#N/A</v>
      </c>
      <c r="U2387" s="141"/>
      <c r="V2387" s="141"/>
      <c r="W2387" s="238" t="s">
        <v>796</v>
      </c>
      <c r="X2387" s="141" t="e">
        <f>VLOOKUP(W2387,SIZE!A:B,2,0)</f>
        <v>#N/A</v>
      </c>
      <c r="Y2387" s="141"/>
      <c r="Z2387" s="141"/>
      <c r="AA2387" s="141" t="e">
        <f>VLOOKUP(Z2387,COLOR!A:B,2,0)</f>
        <v>#N/A</v>
      </c>
      <c r="AB2387" s="130"/>
      <c r="AC2387" s="130"/>
      <c r="AD2387" s="130"/>
      <c r="AE2387" s="130"/>
      <c r="AF2387" s="130"/>
      <c r="AG2387" s="130"/>
      <c r="AH2387" s="130"/>
      <c r="AI2387" s="130"/>
      <c r="AJ2387" s="130"/>
      <c r="AK2387" s="130"/>
      <c r="AL2387" s="130"/>
      <c r="AM2387" s="130"/>
    </row>
    <row r="2388" spans="1:39" ht="20.25" customHeight="1">
      <c r="A2388" s="132">
        <v>2387</v>
      </c>
      <c r="B2388" s="141"/>
      <c r="C2388" s="142"/>
      <c r="D2388" s="143"/>
      <c r="E2388" s="143" t="str">
        <f t="shared" si="94"/>
        <v/>
      </c>
      <c r="F2388" s="144"/>
      <c r="G2388" s="144" t="e">
        <f>VLOOKUP(E2388,subcategory!A:B,2,0)</f>
        <v>#N/A</v>
      </c>
      <c r="H2388" s="213"/>
      <c r="I2388" s="213" t="e">
        <f>VLOOKUP(H2388,gender!A:B,2,0)</f>
        <v>#N/A</v>
      </c>
      <c r="J2388" s="145"/>
      <c r="K2388" s="144"/>
      <c r="L2388" s="144"/>
      <c r="M2388" s="144"/>
      <c r="N2388" s="144" t="e">
        <f>VLOOKUP(M2388,brand!A:B,2,0)</f>
        <v>#N/A</v>
      </c>
      <c r="O2388" s="144"/>
      <c r="P2388" s="144" t="e">
        <f>VLOOKUP(O2388,country!A:B,2,0)</f>
        <v>#N/A</v>
      </c>
      <c r="Q2388" s="144"/>
      <c r="R2388" s="144" t="str">
        <f t="shared" si="93"/>
        <v/>
      </c>
      <c r="S2388" s="144"/>
      <c r="T2388" s="144" t="e">
        <f>VLOOKUP(R2388,material!A:B,2,0)</f>
        <v>#N/A</v>
      </c>
      <c r="U2388" s="141"/>
      <c r="V2388" s="141"/>
      <c r="W2388" s="238" t="s">
        <v>796</v>
      </c>
      <c r="X2388" s="141" t="e">
        <f>VLOOKUP(W2388,SIZE!A:B,2,0)</f>
        <v>#N/A</v>
      </c>
      <c r="Y2388" s="141"/>
      <c r="Z2388" s="141"/>
      <c r="AA2388" s="141" t="e">
        <f>VLOOKUP(Z2388,COLOR!A:B,2,0)</f>
        <v>#N/A</v>
      </c>
      <c r="AB2388" s="130"/>
      <c r="AC2388" s="130"/>
      <c r="AD2388" s="130"/>
      <c r="AE2388" s="130"/>
      <c r="AF2388" s="130"/>
      <c r="AG2388" s="130"/>
      <c r="AH2388" s="130"/>
      <c r="AI2388" s="130"/>
      <c r="AJ2388" s="130"/>
      <c r="AK2388" s="130"/>
      <c r="AL2388" s="130"/>
      <c r="AM2388" s="130"/>
    </row>
    <row r="2389" spans="1:39" ht="20.25" customHeight="1">
      <c r="A2389" s="132">
        <v>2388</v>
      </c>
      <c r="B2389" s="141"/>
      <c r="C2389" s="142"/>
      <c r="D2389" s="143"/>
      <c r="E2389" s="143" t="str">
        <f t="shared" si="94"/>
        <v/>
      </c>
      <c r="F2389" s="144"/>
      <c r="G2389" s="144" t="e">
        <f>VLOOKUP(E2389,subcategory!A:B,2,0)</f>
        <v>#N/A</v>
      </c>
      <c r="H2389" s="213"/>
      <c r="I2389" s="213" t="e">
        <f>VLOOKUP(H2389,gender!A:B,2,0)</f>
        <v>#N/A</v>
      </c>
      <c r="J2389" s="145"/>
      <c r="K2389" s="144"/>
      <c r="L2389" s="144"/>
      <c r="M2389" s="144"/>
      <c r="N2389" s="144" t="e">
        <f>VLOOKUP(M2389,brand!A:B,2,0)</f>
        <v>#N/A</v>
      </c>
      <c r="O2389" s="144"/>
      <c r="P2389" s="144" t="e">
        <f>VLOOKUP(O2389,country!A:B,2,0)</f>
        <v>#N/A</v>
      </c>
      <c r="Q2389" s="144"/>
      <c r="R2389" s="144" t="str">
        <f t="shared" ref="R2389:R2452" si="95">PROPER(S2389)</f>
        <v/>
      </c>
      <c r="S2389" s="144"/>
      <c r="T2389" s="144" t="e">
        <f>VLOOKUP(R2389,material!A:B,2,0)</f>
        <v>#N/A</v>
      </c>
      <c r="U2389" s="141"/>
      <c r="V2389" s="141"/>
      <c r="W2389" s="238" t="s">
        <v>796</v>
      </c>
      <c r="X2389" s="141" t="e">
        <f>VLOOKUP(W2389,SIZE!A:B,2,0)</f>
        <v>#N/A</v>
      </c>
      <c r="Y2389" s="141"/>
      <c r="Z2389" s="141"/>
      <c r="AA2389" s="141" t="e">
        <f>VLOOKUP(Z2389,COLOR!A:B,2,0)</f>
        <v>#N/A</v>
      </c>
      <c r="AB2389" s="130"/>
      <c r="AC2389" s="130"/>
      <c r="AD2389" s="130"/>
      <c r="AE2389" s="130"/>
      <c r="AF2389" s="130"/>
      <c r="AG2389" s="130"/>
      <c r="AH2389" s="130"/>
      <c r="AI2389" s="130"/>
      <c r="AJ2389" s="130"/>
      <c r="AK2389" s="130"/>
      <c r="AL2389" s="130"/>
      <c r="AM2389" s="130"/>
    </row>
    <row r="2390" spans="1:39" ht="20.25" customHeight="1">
      <c r="A2390" s="132">
        <v>2389</v>
      </c>
      <c r="B2390" s="141"/>
      <c r="C2390" s="142"/>
      <c r="D2390" s="143"/>
      <c r="E2390" s="143" t="str">
        <f t="shared" si="94"/>
        <v/>
      </c>
      <c r="F2390" s="144"/>
      <c r="G2390" s="144" t="e">
        <f>VLOOKUP(E2390,subcategory!A:B,2,0)</f>
        <v>#N/A</v>
      </c>
      <c r="H2390" s="213"/>
      <c r="I2390" s="213" t="e">
        <f>VLOOKUP(H2390,gender!A:B,2,0)</f>
        <v>#N/A</v>
      </c>
      <c r="J2390" s="145"/>
      <c r="K2390" s="144"/>
      <c r="L2390" s="144"/>
      <c r="M2390" s="144"/>
      <c r="N2390" s="144" t="e">
        <f>VLOOKUP(M2390,brand!A:B,2,0)</f>
        <v>#N/A</v>
      </c>
      <c r="O2390" s="144"/>
      <c r="P2390" s="144" t="e">
        <f>VLOOKUP(O2390,country!A:B,2,0)</f>
        <v>#N/A</v>
      </c>
      <c r="Q2390" s="144"/>
      <c r="R2390" s="144" t="str">
        <f t="shared" si="95"/>
        <v/>
      </c>
      <c r="S2390" s="144"/>
      <c r="T2390" s="144" t="e">
        <f>VLOOKUP(R2390,material!A:B,2,0)</f>
        <v>#N/A</v>
      </c>
      <c r="U2390" s="141"/>
      <c r="V2390" s="141"/>
      <c r="W2390" s="238" t="s">
        <v>796</v>
      </c>
      <c r="X2390" s="141" t="e">
        <f>VLOOKUP(W2390,SIZE!A:B,2,0)</f>
        <v>#N/A</v>
      </c>
      <c r="Y2390" s="141"/>
      <c r="Z2390" s="141"/>
      <c r="AA2390" s="141" t="e">
        <f>VLOOKUP(Z2390,COLOR!A:B,2,0)</f>
        <v>#N/A</v>
      </c>
      <c r="AB2390" s="130"/>
      <c r="AC2390" s="130"/>
      <c r="AD2390" s="130"/>
      <c r="AE2390" s="130"/>
      <c r="AF2390" s="130"/>
      <c r="AG2390" s="130"/>
      <c r="AH2390" s="130"/>
      <c r="AI2390" s="130"/>
      <c r="AJ2390" s="130"/>
      <c r="AK2390" s="130"/>
      <c r="AL2390" s="130"/>
      <c r="AM2390" s="130"/>
    </row>
    <row r="2391" spans="1:39" ht="20.25" customHeight="1">
      <c r="A2391" s="132">
        <v>2390</v>
      </c>
      <c r="B2391" s="141"/>
      <c r="C2391" s="142"/>
      <c r="D2391" s="143"/>
      <c r="E2391" s="143" t="str">
        <f t="shared" si="94"/>
        <v/>
      </c>
      <c r="F2391" s="144"/>
      <c r="G2391" s="144" t="e">
        <f>VLOOKUP(E2391,subcategory!A:B,2,0)</f>
        <v>#N/A</v>
      </c>
      <c r="H2391" s="213"/>
      <c r="I2391" s="213" t="e">
        <f>VLOOKUP(H2391,gender!A:B,2,0)</f>
        <v>#N/A</v>
      </c>
      <c r="J2391" s="145"/>
      <c r="K2391" s="144"/>
      <c r="L2391" s="144"/>
      <c r="M2391" s="144"/>
      <c r="N2391" s="144" t="e">
        <f>VLOOKUP(M2391,brand!A:B,2,0)</f>
        <v>#N/A</v>
      </c>
      <c r="O2391" s="144"/>
      <c r="P2391" s="144" t="e">
        <f>VLOOKUP(O2391,country!A:B,2,0)</f>
        <v>#N/A</v>
      </c>
      <c r="Q2391" s="144"/>
      <c r="R2391" s="144" t="str">
        <f t="shared" si="95"/>
        <v/>
      </c>
      <c r="S2391" s="144"/>
      <c r="T2391" s="144" t="e">
        <f>VLOOKUP(R2391,material!A:B,2,0)</f>
        <v>#N/A</v>
      </c>
      <c r="U2391" s="141"/>
      <c r="V2391" s="141"/>
      <c r="W2391" s="238" t="s">
        <v>796</v>
      </c>
      <c r="X2391" s="141" t="e">
        <f>VLOOKUP(W2391,SIZE!A:B,2,0)</f>
        <v>#N/A</v>
      </c>
      <c r="Y2391" s="141"/>
      <c r="Z2391" s="141"/>
      <c r="AA2391" s="141" t="e">
        <f>VLOOKUP(Z2391,COLOR!A:B,2,0)</f>
        <v>#N/A</v>
      </c>
      <c r="AB2391" s="130"/>
      <c r="AC2391" s="130"/>
      <c r="AD2391" s="130"/>
      <c r="AE2391" s="130"/>
      <c r="AF2391" s="130"/>
      <c r="AG2391" s="130"/>
      <c r="AH2391" s="130"/>
      <c r="AI2391" s="130"/>
      <c r="AJ2391" s="130"/>
      <c r="AK2391" s="130"/>
      <c r="AL2391" s="130"/>
      <c r="AM2391" s="130"/>
    </row>
    <row r="2392" spans="1:39" ht="20.25" customHeight="1">
      <c r="A2392" s="132">
        <v>2391</v>
      </c>
      <c r="B2392" s="141"/>
      <c r="C2392" s="142"/>
      <c r="D2392" s="143"/>
      <c r="E2392" s="143" t="str">
        <f t="shared" si="94"/>
        <v/>
      </c>
      <c r="F2392" s="144"/>
      <c r="G2392" s="144" t="e">
        <f>VLOOKUP(E2392,subcategory!A:B,2,0)</f>
        <v>#N/A</v>
      </c>
      <c r="H2392" s="213"/>
      <c r="I2392" s="213" t="e">
        <f>VLOOKUP(H2392,gender!A:B,2,0)</f>
        <v>#N/A</v>
      </c>
      <c r="J2392" s="145"/>
      <c r="K2392" s="144"/>
      <c r="L2392" s="144"/>
      <c r="M2392" s="144"/>
      <c r="N2392" s="144" t="e">
        <f>VLOOKUP(M2392,brand!A:B,2,0)</f>
        <v>#N/A</v>
      </c>
      <c r="O2392" s="144"/>
      <c r="P2392" s="144" t="e">
        <f>VLOOKUP(O2392,country!A:B,2,0)</f>
        <v>#N/A</v>
      </c>
      <c r="Q2392" s="144"/>
      <c r="R2392" s="144" t="str">
        <f t="shared" si="95"/>
        <v/>
      </c>
      <c r="S2392" s="144"/>
      <c r="T2392" s="144" t="e">
        <f>VLOOKUP(R2392,material!A:B,2,0)</f>
        <v>#N/A</v>
      </c>
      <c r="U2392" s="141"/>
      <c r="V2392" s="141"/>
      <c r="W2392" s="238" t="s">
        <v>796</v>
      </c>
      <c r="X2392" s="141" t="e">
        <f>VLOOKUP(W2392,SIZE!A:B,2,0)</f>
        <v>#N/A</v>
      </c>
      <c r="Y2392" s="141"/>
      <c r="Z2392" s="141"/>
      <c r="AA2392" s="141" t="e">
        <f>VLOOKUP(Z2392,COLOR!A:B,2,0)</f>
        <v>#N/A</v>
      </c>
      <c r="AB2392" s="130"/>
      <c r="AC2392" s="130"/>
      <c r="AD2392" s="130"/>
      <c r="AE2392" s="130"/>
      <c r="AF2392" s="130"/>
      <c r="AG2392" s="130"/>
      <c r="AH2392" s="130"/>
      <c r="AI2392" s="130"/>
      <c r="AJ2392" s="130"/>
      <c r="AK2392" s="130"/>
      <c r="AL2392" s="130"/>
      <c r="AM2392" s="130"/>
    </row>
    <row r="2393" spans="1:39" ht="20.25" customHeight="1">
      <c r="A2393" s="132">
        <v>2392</v>
      </c>
      <c r="B2393" s="141"/>
      <c r="C2393" s="142"/>
      <c r="D2393" s="143"/>
      <c r="E2393" s="143" t="str">
        <f t="shared" si="94"/>
        <v/>
      </c>
      <c r="F2393" s="144"/>
      <c r="G2393" s="144" t="e">
        <f>VLOOKUP(E2393,subcategory!A:B,2,0)</f>
        <v>#N/A</v>
      </c>
      <c r="H2393" s="213"/>
      <c r="I2393" s="213" t="e">
        <f>VLOOKUP(H2393,gender!A:B,2,0)</f>
        <v>#N/A</v>
      </c>
      <c r="J2393" s="145"/>
      <c r="K2393" s="144"/>
      <c r="L2393" s="144"/>
      <c r="M2393" s="144"/>
      <c r="N2393" s="144" t="e">
        <f>VLOOKUP(M2393,brand!A:B,2,0)</f>
        <v>#N/A</v>
      </c>
      <c r="O2393" s="144"/>
      <c r="P2393" s="144" t="e">
        <f>VLOOKUP(O2393,country!A:B,2,0)</f>
        <v>#N/A</v>
      </c>
      <c r="Q2393" s="144"/>
      <c r="R2393" s="144" t="str">
        <f t="shared" si="95"/>
        <v/>
      </c>
      <c r="S2393" s="144"/>
      <c r="T2393" s="144" t="e">
        <f>VLOOKUP(R2393,material!A:B,2,0)</f>
        <v>#N/A</v>
      </c>
      <c r="U2393" s="141"/>
      <c r="V2393" s="141"/>
      <c r="W2393" s="238" t="s">
        <v>796</v>
      </c>
      <c r="X2393" s="141" t="e">
        <f>VLOOKUP(W2393,SIZE!A:B,2,0)</f>
        <v>#N/A</v>
      </c>
      <c r="Y2393" s="141"/>
      <c r="Z2393" s="141"/>
      <c r="AA2393" s="141" t="e">
        <f>VLOOKUP(Z2393,COLOR!A:B,2,0)</f>
        <v>#N/A</v>
      </c>
      <c r="AB2393" s="130"/>
      <c r="AC2393" s="130"/>
      <c r="AD2393" s="130"/>
      <c r="AE2393" s="130"/>
      <c r="AF2393" s="130"/>
      <c r="AG2393" s="130"/>
      <c r="AH2393" s="130"/>
      <c r="AI2393" s="130"/>
      <c r="AJ2393" s="130"/>
      <c r="AK2393" s="130"/>
      <c r="AL2393" s="130"/>
      <c r="AM2393" s="130"/>
    </row>
    <row r="2394" spans="1:39" ht="20.25" customHeight="1">
      <c r="A2394" s="132">
        <v>2393</v>
      </c>
      <c r="B2394" s="141"/>
      <c r="C2394" s="142"/>
      <c r="D2394" s="143"/>
      <c r="E2394" s="143" t="str">
        <f t="shared" si="94"/>
        <v/>
      </c>
      <c r="F2394" s="144"/>
      <c r="G2394" s="144" t="e">
        <f>VLOOKUP(E2394,subcategory!A:B,2,0)</f>
        <v>#N/A</v>
      </c>
      <c r="H2394" s="213"/>
      <c r="I2394" s="213" t="e">
        <f>VLOOKUP(H2394,gender!A:B,2,0)</f>
        <v>#N/A</v>
      </c>
      <c r="J2394" s="145"/>
      <c r="K2394" s="144"/>
      <c r="L2394" s="144"/>
      <c r="M2394" s="144"/>
      <c r="N2394" s="144" t="e">
        <f>VLOOKUP(M2394,brand!A:B,2,0)</f>
        <v>#N/A</v>
      </c>
      <c r="O2394" s="144"/>
      <c r="P2394" s="144" t="e">
        <f>VLOOKUP(O2394,country!A:B,2,0)</f>
        <v>#N/A</v>
      </c>
      <c r="Q2394" s="144"/>
      <c r="R2394" s="144" t="str">
        <f t="shared" si="95"/>
        <v/>
      </c>
      <c r="S2394" s="144"/>
      <c r="T2394" s="144" t="e">
        <f>VLOOKUP(R2394,material!A:B,2,0)</f>
        <v>#N/A</v>
      </c>
      <c r="U2394" s="141"/>
      <c r="V2394" s="141"/>
      <c r="W2394" s="238" t="s">
        <v>796</v>
      </c>
      <c r="X2394" s="141" t="e">
        <f>VLOOKUP(W2394,SIZE!A:B,2,0)</f>
        <v>#N/A</v>
      </c>
      <c r="Y2394" s="141"/>
      <c r="Z2394" s="141"/>
      <c r="AA2394" s="141" t="e">
        <f>VLOOKUP(Z2394,COLOR!A:B,2,0)</f>
        <v>#N/A</v>
      </c>
      <c r="AB2394" s="130"/>
      <c r="AC2394" s="130"/>
      <c r="AD2394" s="130"/>
      <c r="AE2394" s="130"/>
      <c r="AF2394" s="130"/>
      <c r="AG2394" s="130"/>
      <c r="AH2394" s="130"/>
      <c r="AI2394" s="130"/>
      <c r="AJ2394" s="130"/>
      <c r="AK2394" s="130"/>
      <c r="AL2394" s="130"/>
      <c r="AM2394" s="130"/>
    </row>
    <row r="2395" spans="1:39" ht="20.25" customHeight="1">
      <c r="A2395" s="132">
        <v>2394</v>
      </c>
      <c r="B2395" s="141"/>
      <c r="C2395" s="142"/>
      <c r="D2395" s="143"/>
      <c r="E2395" s="143" t="str">
        <f t="shared" si="94"/>
        <v/>
      </c>
      <c r="F2395" s="144"/>
      <c r="G2395" s="144" t="e">
        <f>VLOOKUP(E2395,subcategory!A:B,2,0)</f>
        <v>#N/A</v>
      </c>
      <c r="H2395" s="213"/>
      <c r="I2395" s="213" t="e">
        <f>VLOOKUP(H2395,gender!A:B,2,0)</f>
        <v>#N/A</v>
      </c>
      <c r="J2395" s="145"/>
      <c r="K2395" s="144"/>
      <c r="L2395" s="144"/>
      <c r="M2395" s="144"/>
      <c r="N2395" s="144" t="e">
        <f>VLOOKUP(M2395,brand!A:B,2,0)</f>
        <v>#N/A</v>
      </c>
      <c r="O2395" s="144"/>
      <c r="P2395" s="144" t="e">
        <f>VLOOKUP(O2395,country!A:B,2,0)</f>
        <v>#N/A</v>
      </c>
      <c r="Q2395" s="144"/>
      <c r="R2395" s="144" t="str">
        <f t="shared" si="95"/>
        <v/>
      </c>
      <c r="S2395" s="144"/>
      <c r="T2395" s="144" t="e">
        <f>VLOOKUP(R2395,material!A:B,2,0)</f>
        <v>#N/A</v>
      </c>
      <c r="U2395" s="141"/>
      <c r="V2395" s="141"/>
      <c r="W2395" s="238" t="s">
        <v>796</v>
      </c>
      <c r="X2395" s="141" t="e">
        <f>VLOOKUP(W2395,SIZE!A:B,2,0)</f>
        <v>#N/A</v>
      </c>
      <c r="Y2395" s="141"/>
      <c r="Z2395" s="141"/>
      <c r="AA2395" s="141" t="e">
        <f>VLOOKUP(Z2395,COLOR!A:B,2,0)</f>
        <v>#N/A</v>
      </c>
      <c r="AB2395" s="130"/>
      <c r="AC2395" s="130"/>
      <c r="AD2395" s="130"/>
      <c r="AE2395" s="130"/>
      <c r="AF2395" s="130"/>
      <c r="AG2395" s="130"/>
      <c r="AH2395" s="130"/>
      <c r="AI2395" s="130"/>
      <c r="AJ2395" s="130"/>
      <c r="AK2395" s="130"/>
      <c r="AL2395" s="130"/>
      <c r="AM2395" s="130"/>
    </row>
    <row r="2396" spans="1:39" ht="20.25" customHeight="1">
      <c r="A2396" s="132">
        <v>2395</v>
      </c>
      <c r="B2396" s="141"/>
      <c r="C2396" s="142"/>
      <c r="D2396" s="143"/>
      <c r="E2396" s="143" t="str">
        <f t="shared" si="94"/>
        <v/>
      </c>
      <c r="F2396" s="144"/>
      <c r="G2396" s="144" t="e">
        <f>VLOOKUP(E2396,subcategory!A:B,2,0)</f>
        <v>#N/A</v>
      </c>
      <c r="H2396" s="213"/>
      <c r="I2396" s="213" t="e">
        <f>VLOOKUP(H2396,gender!A:B,2,0)</f>
        <v>#N/A</v>
      </c>
      <c r="J2396" s="145"/>
      <c r="K2396" s="144"/>
      <c r="L2396" s="144"/>
      <c r="M2396" s="144"/>
      <c r="N2396" s="144" t="e">
        <f>VLOOKUP(M2396,brand!A:B,2,0)</f>
        <v>#N/A</v>
      </c>
      <c r="O2396" s="144"/>
      <c r="P2396" s="144" t="e">
        <f>VLOOKUP(O2396,country!A:B,2,0)</f>
        <v>#N/A</v>
      </c>
      <c r="Q2396" s="144"/>
      <c r="R2396" s="144" t="str">
        <f t="shared" si="95"/>
        <v/>
      </c>
      <c r="S2396" s="144"/>
      <c r="T2396" s="144" t="e">
        <f>VLOOKUP(R2396,material!A:B,2,0)</f>
        <v>#N/A</v>
      </c>
      <c r="U2396" s="141"/>
      <c r="V2396" s="141"/>
      <c r="W2396" s="238" t="s">
        <v>796</v>
      </c>
      <c r="X2396" s="141" t="e">
        <f>VLOOKUP(W2396,SIZE!A:B,2,0)</f>
        <v>#N/A</v>
      </c>
      <c r="Y2396" s="141"/>
      <c r="Z2396" s="141"/>
      <c r="AA2396" s="141" t="e">
        <f>VLOOKUP(Z2396,COLOR!A:B,2,0)</f>
        <v>#N/A</v>
      </c>
      <c r="AB2396" s="130"/>
      <c r="AC2396" s="130"/>
      <c r="AD2396" s="130"/>
      <c r="AE2396" s="130"/>
      <c r="AF2396" s="130"/>
      <c r="AG2396" s="130"/>
      <c r="AH2396" s="130"/>
      <c r="AI2396" s="130"/>
      <c r="AJ2396" s="130"/>
      <c r="AK2396" s="130"/>
      <c r="AL2396" s="130"/>
      <c r="AM2396" s="130"/>
    </row>
    <row r="2397" spans="1:39" ht="20.25" customHeight="1">
      <c r="A2397" s="132">
        <v>2396</v>
      </c>
      <c r="B2397" s="141"/>
      <c r="C2397" s="142"/>
      <c r="D2397" s="143"/>
      <c r="E2397" s="143" t="str">
        <f t="shared" si="94"/>
        <v/>
      </c>
      <c r="F2397" s="144"/>
      <c r="G2397" s="144" t="e">
        <f>VLOOKUP(E2397,subcategory!A:B,2,0)</f>
        <v>#N/A</v>
      </c>
      <c r="H2397" s="213"/>
      <c r="I2397" s="213" t="e">
        <f>VLOOKUP(H2397,gender!A:B,2,0)</f>
        <v>#N/A</v>
      </c>
      <c r="J2397" s="145"/>
      <c r="K2397" s="144"/>
      <c r="L2397" s="144"/>
      <c r="M2397" s="144"/>
      <c r="N2397" s="144" t="e">
        <f>VLOOKUP(M2397,brand!A:B,2,0)</f>
        <v>#N/A</v>
      </c>
      <c r="O2397" s="144"/>
      <c r="P2397" s="144" t="e">
        <f>VLOOKUP(O2397,country!A:B,2,0)</f>
        <v>#N/A</v>
      </c>
      <c r="Q2397" s="144"/>
      <c r="R2397" s="144" t="str">
        <f t="shared" si="95"/>
        <v/>
      </c>
      <c r="S2397" s="144"/>
      <c r="T2397" s="144" t="e">
        <f>VLOOKUP(R2397,material!A:B,2,0)</f>
        <v>#N/A</v>
      </c>
      <c r="U2397" s="141"/>
      <c r="V2397" s="141"/>
      <c r="W2397" s="238" t="s">
        <v>796</v>
      </c>
      <c r="X2397" s="141" t="e">
        <f>VLOOKUP(W2397,SIZE!A:B,2,0)</f>
        <v>#N/A</v>
      </c>
      <c r="Y2397" s="141"/>
      <c r="Z2397" s="141"/>
      <c r="AA2397" s="141" t="e">
        <f>VLOOKUP(Z2397,COLOR!A:B,2,0)</f>
        <v>#N/A</v>
      </c>
      <c r="AB2397" s="130"/>
      <c r="AC2397" s="130"/>
      <c r="AD2397" s="130"/>
      <c r="AE2397" s="130"/>
      <c r="AF2397" s="130"/>
      <c r="AG2397" s="130"/>
      <c r="AH2397" s="130"/>
      <c r="AI2397" s="130"/>
      <c r="AJ2397" s="130"/>
      <c r="AK2397" s="130"/>
      <c r="AL2397" s="130"/>
      <c r="AM2397" s="130"/>
    </row>
    <row r="2398" spans="1:39" ht="20.25" customHeight="1">
      <c r="A2398" s="132">
        <v>2397</v>
      </c>
      <c r="B2398" s="141"/>
      <c r="C2398" s="142"/>
      <c r="D2398" s="143"/>
      <c r="E2398" s="143" t="str">
        <f t="shared" si="94"/>
        <v/>
      </c>
      <c r="F2398" s="144"/>
      <c r="G2398" s="144" t="e">
        <f>VLOOKUP(E2398,subcategory!A:B,2,0)</f>
        <v>#N/A</v>
      </c>
      <c r="H2398" s="213"/>
      <c r="I2398" s="213" t="e">
        <f>VLOOKUP(H2398,gender!A:B,2,0)</f>
        <v>#N/A</v>
      </c>
      <c r="J2398" s="145"/>
      <c r="K2398" s="144"/>
      <c r="L2398" s="144"/>
      <c r="M2398" s="144"/>
      <c r="N2398" s="144" t="e">
        <f>VLOOKUP(M2398,brand!A:B,2,0)</f>
        <v>#N/A</v>
      </c>
      <c r="O2398" s="144"/>
      <c r="P2398" s="144" t="e">
        <f>VLOOKUP(O2398,country!A:B,2,0)</f>
        <v>#N/A</v>
      </c>
      <c r="Q2398" s="144"/>
      <c r="R2398" s="144" t="str">
        <f t="shared" si="95"/>
        <v/>
      </c>
      <c r="S2398" s="144"/>
      <c r="T2398" s="144" t="e">
        <f>VLOOKUP(R2398,material!A:B,2,0)</f>
        <v>#N/A</v>
      </c>
      <c r="U2398" s="141"/>
      <c r="V2398" s="141"/>
      <c r="W2398" s="238" t="s">
        <v>796</v>
      </c>
      <c r="X2398" s="141" t="e">
        <f>VLOOKUP(W2398,SIZE!A:B,2,0)</f>
        <v>#N/A</v>
      </c>
      <c r="Y2398" s="141"/>
      <c r="Z2398" s="141"/>
      <c r="AA2398" s="141" t="e">
        <f>VLOOKUP(Z2398,COLOR!A:B,2,0)</f>
        <v>#N/A</v>
      </c>
      <c r="AB2398" s="130"/>
      <c r="AC2398" s="130"/>
      <c r="AD2398" s="130"/>
      <c r="AE2398" s="130"/>
      <c r="AF2398" s="130"/>
      <c r="AG2398" s="130"/>
      <c r="AH2398" s="130"/>
      <c r="AI2398" s="130"/>
      <c r="AJ2398" s="130"/>
      <c r="AK2398" s="130"/>
      <c r="AL2398" s="130"/>
      <c r="AM2398" s="130"/>
    </row>
    <row r="2399" spans="1:39" ht="20.25" customHeight="1">
      <c r="A2399" s="132">
        <v>2398</v>
      </c>
      <c r="B2399" s="141"/>
      <c r="C2399" s="142"/>
      <c r="D2399" s="143"/>
      <c r="E2399" s="143" t="str">
        <f t="shared" si="94"/>
        <v/>
      </c>
      <c r="F2399" s="144"/>
      <c r="G2399" s="144" t="e">
        <f>VLOOKUP(E2399,subcategory!A:B,2,0)</f>
        <v>#N/A</v>
      </c>
      <c r="H2399" s="213"/>
      <c r="I2399" s="213" t="e">
        <f>VLOOKUP(H2399,gender!A:B,2,0)</f>
        <v>#N/A</v>
      </c>
      <c r="J2399" s="145"/>
      <c r="K2399" s="144"/>
      <c r="L2399" s="144"/>
      <c r="M2399" s="144"/>
      <c r="N2399" s="144" t="e">
        <f>VLOOKUP(M2399,brand!A:B,2,0)</f>
        <v>#N/A</v>
      </c>
      <c r="O2399" s="144"/>
      <c r="P2399" s="144" t="e">
        <f>VLOOKUP(O2399,country!A:B,2,0)</f>
        <v>#N/A</v>
      </c>
      <c r="Q2399" s="144"/>
      <c r="R2399" s="144" t="str">
        <f t="shared" si="95"/>
        <v/>
      </c>
      <c r="S2399" s="144"/>
      <c r="T2399" s="144" t="e">
        <f>VLOOKUP(R2399,material!A:B,2,0)</f>
        <v>#N/A</v>
      </c>
      <c r="U2399" s="141"/>
      <c r="V2399" s="141"/>
      <c r="W2399" s="238" t="s">
        <v>796</v>
      </c>
      <c r="X2399" s="141" t="e">
        <f>VLOOKUP(W2399,SIZE!A:B,2,0)</f>
        <v>#N/A</v>
      </c>
      <c r="Y2399" s="141"/>
      <c r="Z2399" s="141"/>
      <c r="AA2399" s="141" t="e">
        <f>VLOOKUP(Z2399,COLOR!A:B,2,0)</f>
        <v>#N/A</v>
      </c>
      <c r="AB2399" s="130"/>
      <c r="AC2399" s="130"/>
      <c r="AD2399" s="130"/>
      <c r="AE2399" s="130"/>
      <c r="AF2399" s="130"/>
      <c r="AG2399" s="130"/>
      <c r="AH2399" s="130"/>
      <c r="AI2399" s="130"/>
      <c r="AJ2399" s="130"/>
      <c r="AK2399" s="130"/>
      <c r="AL2399" s="130"/>
      <c r="AM2399" s="130"/>
    </row>
    <row r="2400" spans="1:39" ht="20.25" customHeight="1">
      <c r="A2400" s="132">
        <v>2399</v>
      </c>
      <c r="B2400" s="141"/>
      <c r="C2400" s="142"/>
      <c r="D2400" s="143"/>
      <c r="E2400" s="143" t="str">
        <f t="shared" si="94"/>
        <v/>
      </c>
      <c r="F2400" s="144"/>
      <c r="G2400" s="144" t="e">
        <f>VLOOKUP(E2400,subcategory!A:B,2,0)</f>
        <v>#N/A</v>
      </c>
      <c r="H2400" s="213"/>
      <c r="I2400" s="213" t="e">
        <f>VLOOKUP(H2400,gender!A:B,2,0)</f>
        <v>#N/A</v>
      </c>
      <c r="J2400" s="145"/>
      <c r="K2400" s="144"/>
      <c r="L2400" s="144"/>
      <c r="M2400" s="144"/>
      <c r="N2400" s="144" t="e">
        <f>VLOOKUP(M2400,brand!A:B,2,0)</f>
        <v>#N/A</v>
      </c>
      <c r="O2400" s="144"/>
      <c r="P2400" s="144" t="e">
        <f>VLOOKUP(O2400,country!A:B,2,0)</f>
        <v>#N/A</v>
      </c>
      <c r="Q2400" s="144"/>
      <c r="R2400" s="144" t="str">
        <f t="shared" si="95"/>
        <v/>
      </c>
      <c r="S2400" s="144"/>
      <c r="T2400" s="144" t="e">
        <f>VLOOKUP(R2400,material!A:B,2,0)</f>
        <v>#N/A</v>
      </c>
      <c r="U2400" s="141"/>
      <c r="V2400" s="141"/>
      <c r="W2400" s="238" t="s">
        <v>796</v>
      </c>
      <c r="X2400" s="141" t="e">
        <f>VLOOKUP(W2400,SIZE!A:B,2,0)</f>
        <v>#N/A</v>
      </c>
      <c r="Y2400" s="141"/>
      <c r="Z2400" s="141"/>
      <c r="AA2400" s="141" t="e">
        <f>VLOOKUP(Z2400,COLOR!A:B,2,0)</f>
        <v>#N/A</v>
      </c>
      <c r="AB2400" s="130"/>
      <c r="AC2400" s="130"/>
      <c r="AD2400" s="130"/>
      <c r="AE2400" s="130"/>
      <c r="AF2400" s="130"/>
      <c r="AG2400" s="130"/>
      <c r="AH2400" s="130"/>
      <c r="AI2400" s="130"/>
      <c r="AJ2400" s="130"/>
      <c r="AK2400" s="130"/>
      <c r="AL2400" s="130"/>
      <c r="AM2400" s="130"/>
    </row>
    <row r="2401" spans="1:39" ht="20.25" customHeight="1">
      <c r="A2401" s="132">
        <v>2400</v>
      </c>
      <c r="B2401" s="141"/>
      <c r="C2401" s="142"/>
      <c r="D2401" s="143"/>
      <c r="E2401" s="143" t="str">
        <f t="shared" si="94"/>
        <v/>
      </c>
      <c r="F2401" s="144"/>
      <c r="G2401" s="144" t="e">
        <f>VLOOKUP(E2401,subcategory!A:B,2,0)</f>
        <v>#N/A</v>
      </c>
      <c r="H2401" s="213"/>
      <c r="I2401" s="213" t="e">
        <f>VLOOKUP(H2401,gender!A:B,2,0)</f>
        <v>#N/A</v>
      </c>
      <c r="J2401" s="145"/>
      <c r="K2401" s="144"/>
      <c r="L2401" s="144"/>
      <c r="M2401" s="144"/>
      <c r="N2401" s="144" t="e">
        <f>VLOOKUP(M2401,brand!A:B,2,0)</f>
        <v>#N/A</v>
      </c>
      <c r="O2401" s="144"/>
      <c r="P2401" s="144" t="e">
        <f>VLOOKUP(O2401,country!A:B,2,0)</f>
        <v>#N/A</v>
      </c>
      <c r="Q2401" s="144"/>
      <c r="R2401" s="144" t="str">
        <f t="shared" si="95"/>
        <v/>
      </c>
      <c r="S2401" s="144"/>
      <c r="T2401" s="144" t="e">
        <f>VLOOKUP(R2401,material!A:B,2,0)</f>
        <v>#N/A</v>
      </c>
      <c r="U2401" s="141"/>
      <c r="V2401" s="141"/>
      <c r="W2401" s="238" t="s">
        <v>796</v>
      </c>
      <c r="X2401" s="141" t="e">
        <f>VLOOKUP(W2401,SIZE!A:B,2,0)</f>
        <v>#N/A</v>
      </c>
      <c r="Y2401" s="141"/>
      <c r="Z2401" s="141"/>
      <c r="AA2401" s="141" t="e">
        <f>VLOOKUP(Z2401,COLOR!A:B,2,0)</f>
        <v>#N/A</v>
      </c>
      <c r="AB2401" s="130"/>
      <c r="AC2401" s="130"/>
      <c r="AD2401" s="130"/>
      <c r="AE2401" s="130"/>
      <c r="AF2401" s="130"/>
      <c r="AG2401" s="130"/>
      <c r="AH2401" s="130"/>
      <c r="AI2401" s="130"/>
      <c r="AJ2401" s="130"/>
      <c r="AK2401" s="130"/>
      <c r="AL2401" s="130"/>
      <c r="AM2401" s="130"/>
    </row>
    <row r="2402" spans="1:39" ht="20.25" customHeight="1">
      <c r="A2402" s="132">
        <v>2401</v>
      </c>
      <c r="B2402" s="141"/>
      <c r="C2402" s="142"/>
      <c r="D2402" s="143"/>
      <c r="E2402" s="143" t="str">
        <f t="shared" si="94"/>
        <v/>
      </c>
      <c r="F2402" s="144"/>
      <c r="G2402" s="144" t="e">
        <f>VLOOKUP(E2402,subcategory!A:B,2,0)</f>
        <v>#N/A</v>
      </c>
      <c r="H2402" s="213"/>
      <c r="I2402" s="213" t="e">
        <f>VLOOKUP(H2402,gender!A:B,2,0)</f>
        <v>#N/A</v>
      </c>
      <c r="J2402" s="145"/>
      <c r="K2402" s="144"/>
      <c r="L2402" s="144"/>
      <c r="M2402" s="144"/>
      <c r="N2402" s="144" t="e">
        <f>VLOOKUP(M2402,brand!A:B,2,0)</f>
        <v>#N/A</v>
      </c>
      <c r="O2402" s="144"/>
      <c r="P2402" s="144" t="e">
        <f>VLOOKUP(O2402,country!A:B,2,0)</f>
        <v>#N/A</v>
      </c>
      <c r="Q2402" s="144"/>
      <c r="R2402" s="144" t="str">
        <f t="shared" si="95"/>
        <v/>
      </c>
      <c r="S2402" s="144"/>
      <c r="T2402" s="144" t="e">
        <f>VLOOKUP(R2402,material!A:B,2,0)</f>
        <v>#N/A</v>
      </c>
      <c r="U2402" s="141"/>
      <c r="V2402" s="141"/>
      <c r="W2402" s="238" t="s">
        <v>796</v>
      </c>
      <c r="X2402" s="141" t="e">
        <f>VLOOKUP(W2402,SIZE!A:B,2,0)</f>
        <v>#N/A</v>
      </c>
      <c r="Y2402" s="141"/>
      <c r="Z2402" s="141"/>
      <c r="AA2402" s="141" t="e">
        <f>VLOOKUP(Z2402,COLOR!A:B,2,0)</f>
        <v>#N/A</v>
      </c>
      <c r="AB2402" s="130"/>
      <c r="AC2402" s="130"/>
      <c r="AD2402" s="130"/>
      <c r="AE2402" s="130"/>
      <c r="AF2402" s="130"/>
      <c r="AG2402" s="130"/>
      <c r="AH2402" s="130"/>
      <c r="AI2402" s="130"/>
      <c r="AJ2402" s="130"/>
      <c r="AK2402" s="130"/>
      <c r="AL2402" s="130"/>
      <c r="AM2402" s="130"/>
    </row>
    <row r="2403" spans="1:39" ht="20.25" customHeight="1">
      <c r="A2403" s="132">
        <v>2402</v>
      </c>
      <c r="B2403" s="141"/>
      <c r="C2403" s="142"/>
      <c r="D2403" s="143"/>
      <c r="E2403" s="143" t="str">
        <f t="shared" si="94"/>
        <v/>
      </c>
      <c r="F2403" s="144"/>
      <c r="G2403" s="144" t="e">
        <f>VLOOKUP(E2403,subcategory!A:B,2,0)</f>
        <v>#N/A</v>
      </c>
      <c r="H2403" s="213"/>
      <c r="I2403" s="213" t="e">
        <f>VLOOKUP(H2403,gender!A:B,2,0)</f>
        <v>#N/A</v>
      </c>
      <c r="J2403" s="145"/>
      <c r="K2403" s="144"/>
      <c r="L2403" s="144"/>
      <c r="M2403" s="144"/>
      <c r="N2403" s="144" t="e">
        <f>VLOOKUP(M2403,brand!A:B,2,0)</f>
        <v>#N/A</v>
      </c>
      <c r="O2403" s="144"/>
      <c r="P2403" s="144" t="e">
        <f>VLOOKUP(O2403,country!A:B,2,0)</f>
        <v>#N/A</v>
      </c>
      <c r="Q2403" s="144"/>
      <c r="R2403" s="144" t="str">
        <f t="shared" si="95"/>
        <v/>
      </c>
      <c r="S2403" s="144"/>
      <c r="T2403" s="144" t="e">
        <f>VLOOKUP(R2403,material!A:B,2,0)</f>
        <v>#N/A</v>
      </c>
      <c r="U2403" s="141"/>
      <c r="V2403" s="141"/>
      <c r="W2403" s="238" t="s">
        <v>796</v>
      </c>
      <c r="X2403" s="141" t="e">
        <f>VLOOKUP(W2403,SIZE!A:B,2,0)</f>
        <v>#N/A</v>
      </c>
      <c r="Y2403" s="141"/>
      <c r="Z2403" s="141"/>
      <c r="AA2403" s="141" t="e">
        <f>VLOOKUP(Z2403,COLOR!A:B,2,0)</f>
        <v>#N/A</v>
      </c>
      <c r="AB2403" s="130"/>
      <c r="AC2403" s="130"/>
      <c r="AD2403" s="130"/>
      <c r="AE2403" s="130"/>
      <c r="AF2403" s="130"/>
      <c r="AG2403" s="130"/>
      <c r="AH2403" s="130"/>
      <c r="AI2403" s="130"/>
      <c r="AJ2403" s="130"/>
      <c r="AK2403" s="130"/>
      <c r="AL2403" s="130"/>
      <c r="AM2403" s="130"/>
    </row>
    <row r="2404" spans="1:39" ht="20.25" customHeight="1">
      <c r="A2404" s="132">
        <v>2403</v>
      </c>
      <c r="B2404" s="141"/>
      <c r="C2404" s="142"/>
      <c r="D2404" s="143"/>
      <c r="E2404" s="143" t="str">
        <f t="shared" si="94"/>
        <v/>
      </c>
      <c r="F2404" s="144"/>
      <c r="G2404" s="144" t="e">
        <f>VLOOKUP(E2404,subcategory!A:B,2,0)</f>
        <v>#N/A</v>
      </c>
      <c r="H2404" s="213"/>
      <c r="I2404" s="213" t="e">
        <f>VLOOKUP(H2404,gender!A:B,2,0)</f>
        <v>#N/A</v>
      </c>
      <c r="J2404" s="145"/>
      <c r="K2404" s="144"/>
      <c r="L2404" s="144"/>
      <c r="M2404" s="144"/>
      <c r="N2404" s="144" t="e">
        <f>VLOOKUP(M2404,brand!A:B,2,0)</f>
        <v>#N/A</v>
      </c>
      <c r="O2404" s="144"/>
      <c r="P2404" s="144" t="e">
        <f>VLOOKUP(O2404,country!A:B,2,0)</f>
        <v>#N/A</v>
      </c>
      <c r="Q2404" s="144"/>
      <c r="R2404" s="144" t="str">
        <f t="shared" si="95"/>
        <v/>
      </c>
      <c r="S2404" s="144"/>
      <c r="T2404" s="144" t="e">
        <f>VLOOKUP(R2404,material!A:B,2,0)</f>
        <v>#N/A</v>
      </c>
      <c r="U2404" s="141"/>
      <c r="V2404" s="141"/>
      <c r="W2404" s="238" t="s">
        <v>796</v>
      </c>
      <c r="X2404" s="141" t="e">
        <f>VLOOKUP(W2404,SIZE!A:B,2,0)</f>
        <v>#N/A</v>
      </c>
      <c r="Y2404" s="141"/>
      <c r="Z2404" s="141"/>
      <c r="AA2404" s="141" t="e">
        <f>VLOOKUP(Z2404,COLOR!A:B,2,0)</f>
        <v>#N/A</v>
      </c>
      <c r="AB2404" s="130"/>
      <c r="AC2404" s="130"/>
      <c r="AD2404" s="130"/>
      <c r="AE2404" s="130"/>
      <c r="AF2404" s="130"/>
      <c r="AG2404" s="130"/>
      <c r="AH2404" s="130"/>
      <c r="AI2404" s="130"/>
      <c r="AJ2404" s="130"/>
      <c r="AK2404" s="130"/>
      <c r="AL2404" s="130"/>
      <c r="AM2404" s="130"/>
    </row>
    <row r="2405" spans="1:39" ht="20.25" customHeight="1">
      <c r="A2405" s="132">
        <v>2404</v>
      </c>
      <c r="B2405" s="141"/>
      <c r="C2405" s="142"/>
      <c r="D2405" s="143"/>
      <c r="E2405" s="143" t="str">
        <f t="shared" si="94"/>
        <v/>
      </c>
      <c r="F2405" s="144"/>
      <c r="G2405" s="144" t="e">
        <f>VLOOKUP(E2405,subcategory!A:B,2,0)</f>
        <v>#N/A</v>
      </c>
      <c r="H2405" s="213"/>
      <c r="I2405" s="213" t="e">
        <f>VLOOKUP(H2405,gender!A:B,2,0)</f>
        <v>#N/A</v>
      </c>
      <c r="J2405" s="145"/>
      <c r="K2405" s="144"/>
      <c r="L2405" s="144"/>
      <c r="M2405" s="144"/>
      <c r="N2405" s="144" t="e">
        <f>VLOOKUP(M2405,brand!A:B,2,0)</f>
        <v>#N/A</v>
      </c>
      <c r="O2405" s="144"/>
      <c r="P2405" s="144" t="e">
        <f>VLOOKUP(O2405,country!A:B,2,0)</f>
        <v>#N/A</v>
      </c>
      <c r="Q2405" s="144"/>
      <c r="R2405" s="144" t="str">
        <f t="shared" si="95"/>
        <v/>
      </c>
      <c r="S2405" s="144"/>
      <c r="T2405" s="144" t="e">
        <f>VLOOKUP(R2405,material!A:B,2,0)</f>
        <v>#N/A</v>
      </c>
      <c r="U2405" s="141"/>
      <c r="V2405" s="141"/>
      <c r="W2405" s="238" t="s">
        <v>796</v>
      </c>
      <c r="X2405" s="141" t="e">
        <f>VLOOKUP(W2405,SIZE!A:B,2,0)</f>
        <v>#N/A</v>
      </c>
      <c r="Y2405" s="141"/>
      <c r="Z2405" s="141"/>
      <c r="AA2405" s="141" t="e">
        <f>VLOOKUP(Z2405,COLOR!A:B,2,0)</f>
        <v>#N/A</v>
      </c>
      <c r="AB2405" s="130"/>
      <c r="AC2405" s="130"/>
      <c r="AD2405" s="130"/>
      <c r="AE2405" s="130"/>
      <c r="AF2405" s="130"/>
      <c r="AG2405" s="130"/>
      <c r="AH2405" s="130"/>
      <c r="AI2405" s="130"/>
      <c r="AJ2405" s="130"/>
      <c r="AK2405" s="130"/>
      <c r="AL2405" s="130"/>
      <c r="AM2405" s="130"/>
    </row>
    <row r="2406" spans="1:39" ht="20.25" customHeight="1">
      <c r="A2406" s="132">
        <v>2405</v>
      </c>
      <c r="B2406" s="141"/>
      <c r="C2406" s="142"/>
      <c r="D2406" s="143"/>
      <c r="E2406" s="143" t="str">
        <f t="shared" si="94"/>
        <v/>
      </c>
      <c r="F2406" s="144"/>
      <c r="G2406" s="144" t="e">
        <f>VLOOKUP(E2406,subcategory!A:B,2,0)</f>
        <v>#N/A</v>
      </c>
      <c r="H2406" s="213"/>
      <c r="I2406" s="213" t="e">
        <f>VLOOKUP(H2406,gender!A:B,2,0)</f>
        <v>#N/A</v>
      </c>
      <c r="J2406" s="145"/>
      <c r="K2406" s="144"/>
      <c r="L2406" s="144"/>
      <c r="M2406" s="144"/>
      <c r="N2406" s="144" t="e">
        <f>VLOOKUP(M2406,brand!A:B,2,0)</f>
        <v>#N/A</v>
      </c>
      <c r="O2406" s="144"/>
      <c r="P2406" s="144" t="e">
        <f>VLOOKUP(O2406,country!A:B,2,0)</f>
        <v>#N/A</v>
      </c>
      <c r="Q2406" s="144"/>
      <c r="R2406" s="144" t="str">
        <f t="shared" si="95"/>
        <v/>
      </c>
      <c r="S2406" s="144"/>
      <c r="T2406" s="144" t="e">
        <f>VLOOKUP(R2406,material!A:B,2,0)</f>
        <v>#N/A</v>
      </c>
      <c r="U2406" s="141"/>
      <c r="V2406" s="141"/>
      <c r="W2406" s="238" t="s">
        <v>796</v>
      </c>
      <c r="X2406" s="141" t="e">
        <f>VLOOKUP(W2406,SIZE!A:B,2,0)</f>
        <v>#N/A</v>
      </c>
      <c r="Y2406" s="141"/>
      <c r="Z2406" s="141"/>
      <c r="AA2406" s="141" t="e">
        <f>VLOOKUP(Z2406,COLOR!A:B,2,0)</f>
        <v>#N/A</v>
      </c>
      <c r="AB2406" s="130"/>
      <c r="AC2406" s="130"/>
      <c r="AD2406" s="130"/>
      <c r="AE2406" s="130"/>
      <c r="AF2406" s="130"/>
      <c r="AG2406" s="130"/>
      <c r="AH2406" s="130"/>
      <c r="AI2406" s="130"/>
      <c r="AJ2406" s="130"/>
      <c r="AK2406" s="130"/>
      <c r="AL2406" s="130"/>
      <c r="AM2406" s="130"/>
    </row>
    <row r="2407" spans="1:39" ht="20.25" customHeight="1">
      <c r="A2407" s="132">
        <v>2406</v>
      </c>
      <c r="B2407" s="141"/>
      <c r="C2407" s="146"/>
      <c r="D2407" s="143"/>
      <c r="E2407" s="143" t="str">
        <f t="shared" si="94"/>
        <v/>
      </c>
      <c r="F2407" s="144"/>
      <c r="G2407" s="144" t="e">
        <f>VLOOKUP(E2407,subcategory!A:B,2,0)</f>
        <v>#N/A</v>
      </c>
      <c r="H2407" s="213"/>
      <c r="I2407" s="213" t="e">
        <f>VLOOKUP(H2407,gender!A:B,2,0)</f>
        <v>#N/A</v>
      </c>
      <c r="J2407" s="145"/>
      <c r="K2407" s="144"/>
      <c r="L2407" s="144"/>
      <c r="M2407" s="144"/>
      <c r="N2407" s="144" t="e">
        <f>VLOOKUP(M2407,brand!A:B,2,0)</f>
        <v>#N/A</v>
      </c>
      <c r="O2407" s="144"/>
      <c r="P2407" s="144" t="e">
        <f>VLOOKUP(O2407,country!A:B,2,0)</f>
        <v>#N/A</v>
      </c>
      <c r="Q2407" s="144"/>
      <c r="R2407" s="144" t="str">
        <f t="shared" si="95"/>
        <v/>
      </c>
      <c r="S2407" s="144"/>
      <c r="T2407" s="144" t="e">
        <f>VLOOKUP(R2407,material!A:B,2,0)</f>
        <v>#N/A</v>
      </c>
      <c r="U2407" s="141"/>
      <c r="V2407" s="141"/>
      <c r="W2407" s="238" t="s">
        <v>796</v>
      </c>
      <c r="X2407" s="141" t="e">
        <f>VLOOKUP(W2407,SIZE!A:B,2,0)</f>
        <v>#N/A</v>
      </c>
      <c r="Y2407" s="141"/>
      <c r="Z2407" s="141"/>
      <c r="AA2407" s="141" t="e">
        <f>VLOOKUP(Z2407,COLOR!A:B,2,0)</f>
        <v>#N/A</v>
      </c>
      <c r="AB2407" s="130"/>
      <c r="AC2407" s="130"/>
      <c r="AD2407" s="130"/>
      <c r="AE2407" s="130"/>
      <c r="AF2407" s="130"/>
      <c r="AG2407" s="130"/>
      <c r="AH2407" s="130"/>
      <c r="AI2407" s="130"/>
      <c r="AJ2407" s="130"/>
      <c r="AK2407" s="130"/>
      <c r="AL2407" s="130"/>
      <c r="AM2407" s="130"/>
    </row>
    <row r="2408" spans="1:39" ht="20.25" customHeight="1">
      <c r="A2408" s="132">
        <v>2407</v>
      </c>
      <c r="B2408" s="141"/>
      <c r="C2408" s="142"/>
      <c r="D2408" s="149"/>
      <c r="E2408" s="143" t="str">
        <f t="shared" si="94"/>
        <v/>
      </c>
      <c r="F2408" s="144"/>
      <c r="G2408" s="144" t="e">
        <f>VLOOKUP(E2408,subcategory!A:B,2,0)</f>
        <v>#N/A</v>
      </c>
      <c r="H2408" s="213"/>
      <c r="I2408" s="213" t="e">
        <f>VLOOKUP(H2408,gender!A:B,2,0)</f>
        <v>#N/A</v>
      </c>
      <c r="J2408" s="145"/>
      <c r="K2408" s="144"/>
      <c r="L2408" s="144"/>
      <c r="M2408" s="144"/>
      <c r="N2408" s="144" t="e">
        <f>VLOOKUP(M2408,brand!A:B,2,0)</f>
        <v>#N/A</v>
      </c>
      <c r="O2408" s="144"/>
      <c r="P2408" s="144" t="e">
        <f>VLOOKUP(O2408,country!A:B,2,0)</f>
        <v>#N/A</v>
      </c>
      <c r="Q2408" s="144"/>
      <c r="R2408" s="144" t="str">
        <f t="shared" si="95"/>
        <v/>
      </c>
      <c r="S2408" s="144"/>
      <c r="T2408" s="144" t="e">
        <f>VLOOKUP(R2408,material!A:B,2,0)</f>
        <v>#N/A</v>
      </c>
      <c r="U2408" s="141"/>
      <c r="V2408" s="141"/>
      <c r="W2408" s="238" t="s">
        <v>796</v>
      </c>
      <c r="X2408" s="141" t="e">
        <f>VLOOKUP(W2408,SIZE!A:B,2,0)</f>
        <v>#N/A</v>
      </c>
      <c r="Y2408" s="141"/>
      <c r="Z2408" s="141"/>
      <c r="AA2408" s="141" t="e">
        <f>VLOOKUP(Z2408,COLOR!A:B,2,0)</f>
        <v>#N/A</v>
      </c>
      <c r="AB2408" s="130"/>
      <c r="AC2408" s="130"/>
      <c r="AD2408" s="130"/>
      <c r="AE2408" s="130"/>
      <c r="AF2408" s="130"/>
      <c r="AG2408" s="130"/>
      <c r="AH2408" s="130"/>
      <c r="AI2408" s="130"/>
      <c r="AJ2408" s="130"/>
      <c r="AK2408" s="130"/>
      <c r="AL2408" s="130"/>
      <c r="AM2408" s="130"/>
    </row>
    <row r="2409" spans="1:39" ht="20.25" customHeight="1">
      <c r="A2409" s="132">
        <v>2408</v>
      </c>
      <c r="B2409" s="141"/>
      <c r="C2409" s="146"/>
      <c r="D2409" s="143"/>
      <c r="E2409" s="143" t="str">
        <f t="shared" si="94"/>
        <v/>
      </c>
      <c r="F2409" s="144"/>
      <c r="G2409" s="144" t="e">
        <f>VLOOKUP(E2409,subcategory!A:B,2,0)</f>
        <v>#N/A</v>
      </c>
      <c r="H2409" s="213"/>
      <c r="I2409" s="213" t="e">
        <f>VLOOKUP(H2409,gender!A:B,2,0)</f>
        <v>#N/A</v>
      </c>
      <c r="J2409" s="145"/>
      <c r="K2409" s="144"/>
      <c r="L2409" s="144"/>
      <c r="M2409" s="144"/>
      <c r="N2409" s="144" t="e">
        <f>VLOOKUP(M2409,brand!A:B,2,0)</f>
        <v>#N/A</v>
      </c>
      <c r="O2409" s="144"/>
      <c r="P2409" s="144" t="e">
        <f>VLOOKUP(O2409,country!A:B,2,0)</f>
        <v>#N/A</v>
      </c>
      <c r="Q2409" s="144"/>
      <c r="R2409" s="144" t="str">
        <f t="shared" si="95"/>
        <v/>
      </c>
      <c r="S2409" s="144"/>
      <c r="T2409" s="144" t="e">
        <f>VLOOKUP(R2409,material!A:B,2,0)</f>
        <v>#N/A</v>
      </c>
      <c r="U2409" s="141"/>
      <c r="V2409" s="141"/>
      <c r="W2409" s="238" t="s">
        <v>796</v>
      </c>
      <c r="X2409" s="141" t="e">
        <f>VLOOKUP(W2409,SIZE!A:B,2,0)</f>
        <v>#N/A</v>
      </c>
      <c r="Y2409" s="141"/>
      <c r="Z2409" s="141"/>
      <c r="AA2409" s="141" t="e">
        <f>VLOOKUP(Z2409,COLOR!A:B,2,0)</f>
        <v>#N/A</v>
      </c>
      <c r="AB2409" s="130"/>
      <c r="AC2409" s="130"/>
      <c r="AD2409" s="130"/>
      <c r="AE2409" s="130"/>
      <c r="AF2409" s="130"/>
      <c r="AG2409" s="130"/>
      <c r="AH2409" s="130"/>
      <c r="AI2409" s="130"/>
      <c r="AJ2409" s="130"/>
      <c r="AK2409" s="130"/>
      <c r="AL2409" s="130"/>
      <c r="AM2409" s="130"/>
    </row>
    <row r="2410" spans="1:39" ht="20.25" customHeight="1">
      <c r="A2410" s="132">
        <v>2409</v>
      </c>
      <c r="B2410" s="141"/>
      <c r="C2410" s="142"/>
      <c r="D2410" s="147"/>
      <c r="E2410" s="143" t="str">
        <f t="shared" si="94"/>
        <v/>
      </c>
      <c r="F2410" s="144"/>
      <c r="G2410" s="144" t="e">
        <f>VLOOKUP(E2410,subcategory!A:B,2,0)</f>
        <v>#N/A</v>
      </c>
      <c r="H2410" s="213"/>
      <c r="I2410" s="213" t="e">
        <f>VLOOKUP(H2410,gender!A:B,2,0)</f>
        <v>#N/A</v>
      </c>
      <c r="J2410" s="145"/>
      <c r="K2410" s="144"/>
      <c r="L2410" s="144"/>
      <c r="M2410" s="144"/>
      <c r="N2410" s="144" t="e">
        <f>VLOOKUP(M2410,brand!A:B,2,0)</f>
        <v>#N/A</v>
      </c>
      <c r="O2410" s="144"/>
      <c r="P2410" s="144" t="e">
        <f>VLOOKUP(O2410,country!A:B,2,0)</f>
        <v>#N/A</v>
      </c>
      <c r="Q2410" s="144"/>
      <c r="R2410" s="144" t="str">
        <f t="shared" si="95"/>
        <v/>
      </c>
      <c r="S2410" s="144"/>
      <c r="T2410" s="144" t="e">
        <f>VLOOKUP(R2410,material!A:B,2,0)</f>
        <v>#N/A</v>
      </c>
      <c r="U2410" s="141"/>
      <c r="V2410" s="141"/>
      <c r="W2410" s="238" t="s">
        <v>796</v>
      </c>
      <c r="X2410" s="141" t="e">
        <f>VLOOKUP(W2410,SIZE!A:B,2,0)</f>
        <v>#N/A</v>
      </c>
      <c r="Y2410" s="141"/>
      <c r="Z2410" s="141"/>
      <c r="AA2410" s="141" t="e">
        <f>VLOOKUP(Z2410,COLOR!A:B,2,0)</f>
        <v>#N/A</v>
      </c>
      <c r="AB2410" s="130"/>
      <c r="AC2410" s="130"/>
      <c r="AD2410" s="130"/>
      <c r="AE2410" s="130"/>
      <c r="AF2410" s="130"/>
      <c r="AG2410" s="130"/>
      <c r="AH2410" s="130"/>
      <c r="AI2410" s="130"/>
      <c r="AJ2410" s="130"/>
      <c r="AK2410" s="130"/>
      <c r="AL2410" s="130"/>
      <c r="AM2410" s="130"/>
    </row>
    <row r="2411" spans="1:39" ht="20.25" customHeight="1">
      <c r="A2411" s="132">
        <v>2410</v>
      </c>
      <c r="B2411" s="141"/>
      <c r="C2411" s="142"/>
      <c r="D2411" s="143"/>
      <c r="E2411" s="143" t="str">
        <f t="shared" si="94"/>
        <v/>
      </c>
      <c r="F2411" s="144"/>
      <c r="G2411" s="144" t="e">
        <f>VLOOKUP(E2411,subcategory!A:B,2,0)</f>
        <v>#N/A</v>
      </c>
      <c r="H2411" s="213"/>
      <c r="I2411" s="213" t="e">
        <f>VLOOKUP(H2411,gender!A:B,2,0)</f>
        <v>#N/A</v>
      </c>
      <c r="J2411" s="145"/>
      <c r="K2411" s="144"/>
      <c r="L2411" s="144"/>
      <c r="M2411" s="144"/>
      <c r="N2411" s="144" t="e">
        <f>VLOOKUP(M2411,brand!A:B,2,0)</f>
        <v>#N/A</v>
      </c>
      <c r="O2411" s="144"/>
      <c r="P2411" s="144" t="e">
        <f>VLOOKUP(O2411,country!A:B,2,0)</f>
        <v>#N/A</v>
      </c>
      <c r="Q2411" s="144"/>
      <c r="R2411" s="144" t="str">
        <f t="shared" si="95"/>
        <v/>
      </c>
      <c r="S2411" s="144"/>
      <c r="T2411" s="144" t="e">
        <f>VLOOKUP(R2411,material!A:B,2,0)</f>
        <v>#N/A</v>
      </c>
      <c r="U2411" s="141"/>
      <c r="V2411" s="141"/>
      <c r="W2411" s="238" t="s">
        <v>796</v>
      </c>
      <c r="X2411" s="141" t="e">
        <f>VLOOKUP(W2411,SIZE!A:B,2,0)</f>
        <v>#N/A</v>
      </c>
      <c r="Y2411" s="141"/>
      <c r="Z2411" s="141"/>
      <c r="AA2411" s="141" t="e">
        <f>VLOOKUP(Z2411,COLOR!A:B,2,0)</f>
        <v>#N/A</v>
      </c>
      <c r="AB2411" s="130"/>
      <c r="AC2411" s="130"/>
      <c r="AD2411" s="130"/>
      <c r="AE2411" s="130"/>
      <c r="AF2411" s="130"/>
      <c r="AG2411" s="130"/>
      <c r="AH2411" s="130"/>
      <c r="AI2411" s="130"/>
      <c r="AJ2411" s="130"/>
      <c r="AK2411" s="130"/>
      <c r="AL2411" s="130"/>
      <c r="AM2411" s="130"/>
    </row>
    <row r="2412" spans="1:39" ht="20.25" customHeight="1">
      <c r="A2412" s="132">
        <v>2411</v>
      </c>
      <c r="B2412" s="141"/>
      <c r="C2412" s="142"/>
      <c r="D2412" s="143"/>
      <c r="E2412" s="143" t="str">
        <f t="shared" si="94"/>
        <v/>
      </c>
      <c r="F2412" s="144"/>
      <c r="G2412" s="144" t="e">
        <f>VLOOKUP(E2412,subcategory!A:B,2,0)</f>
        <v>#N/A</v>
      </c>
      <c r="H2412" s="213"/>
      <c r="I2412" s="213" t="e">
        <f>VLOOKUP(H2412,gender!A:B,2,0)</f>
        <v>#N/A</v>
      </c>
      <c r="J2412" s="145"/>
      <c r="K2412" s="144"/>
      <c r="L2412" s="144"/>
      <c r="M2412" s="144"/>
      <c r="N2412" s="144" t="e">
        <f>VLOOKUP(M2412,brand!A:B,2,0)</f>
        <v>#N/A</v>
      </c>
      <c r="O2412" s="144"/>
      <c r="P2412" s="144" t="e">
        <f>VLOOKUP(O2412,country!A:B,2,0)</f>
        <v>#N/A</v>
      </c>
      <c r="Q2412" s="144"/>
      <c r="R2412" s="144" t="str">
        <f t="shared" si="95"/>
        <v/>
      </c>
      <c r="S2412" s="144"/>
      <c r="T2412" s="144" t="e">
        <f>VLOOKUP(R2412,material!A:B,2,0)</f>
        <v>#N/A</v>
      </c>
      <c r="U2412" s="141"/>
      <c r="V2412" s="141"/>
      <c r="W2412" s="238" t="s">
        <v>796</v>
      </c>
      <c r="X2412" s="141" t="e">
        <f>VLOOKUP(W2412,SIZE!A:B,2,0)</f>
        <v>#N/A</v>
      </c>
      <c r="Y2412" s="141"/>
      <c r="Z2412" s="141"/>
      <c r="AA2412" s="141" t="e">
        <f>VLOOKUP(Z2412,COLOR!A:B,2,0)</f>
        <v>#N/A</v>
      </c>
      <c r="AB2412" s="130"/>
      <c r="AC2412" s="130"/>
      <c r="AD2412" s="130"/>
      <c r="AE2412" s="130"/>
      <c r="AF2412" s="130"/>
      <c r="AG2412" s="130"/>
      <c r="AH2412" s="130"/>
      <c r="AI2412" s="130"/>
      <c r="AJ2412" s="130"/>
      <c r="AK2412" s="130"/>
      <c r="AL2412" s="130"/>
      <c r="AM2412" s="130"/>
    </row>
    <row r="2413" spans="1:39" ht="20.25" customHeight="1">
      <c r="A2413" s="132">
        <v>2412</v>
      </c>
      <c r="B2413" s="141"/>
      <c r="C2413" s="142"/>
      <c r="D2413" s="143"/>
      <c r="E2413" s="143" t="str">
        <f t="shared" si="94"/>
        <v/>
      </c>
      <c r="F2413" s="144"/>
      <c r="G2413" s="144" t="e">
        <f>VLOOKUP(E2413,subcategory!A:B,2,0)</f>
        <v>#N/A</v>
      </c>
      <c r="H2413" s="213"/>
      <c r="I2413" s="213" t="e">
        <f>VLOOKUP(H2413,gender!A:B,2,0)</f>
        <v>#N/A</v>
      </c>
      <c r="J2413" s="145"/>
      <c r="K2413" s="144"/>
      <c r="L2413" s="144"/>
      <c r="M2413" s="144"/>
      <c r="N2413" s="144" t="e">
        <f>VLOOKUP(M2413,brand!A:B,2,0)</f>
        <v>#N/A</v>
      </c>
      <c r="O2413" s="144"/>
      <c r="P2413" s="144" t="e">
        <f>VLOOKUP(O2413,country!A:B,2,0)</f>
        <v>#N/A</v>
      </c>
      <c r="Q2413" s="144"/>
      <c r="R2413" s="144" t="str">
        <f t="shared" si="95"/>
        <v/>
      </c>
      <c r="S2413" s="144"/>
      <c r="T2413" s="144" t="e">
        <f>VLOOKUP(R2413,material!A:B,2,0)</f>
        <v>#N/A</v>
      </c>
      <c r="U2413" s="141"/>
      <c r="V2413" s="141"/>
      <c r="W2413" s="238" t="s">
        <v>796</v>
      </c>
      <c r="X2413" s="141" t="e">
        <f>VLOOKUP(W2413,SIZE!A:B,2,0)</f>
        <v>#N/A</v>
      </c>
      <c r="Y2413" s="141"/>
      <c r="Z2413" s="141"/>
      <c r="AA2413" s="141" t="e">
        <f>VLOOKUP(Z2413,COLOR!A:B,2,0)</f>
        <v>#N/A</v>
      </c>
      <c r="AB2413" s="130"/>
      <c r="AC2413" s="130"/>
      <c r="AD2413" s="130"/>
      <c r="AE2413" s="130"/>
      <c r="AF2413" s="130"/>
      <c r="AG2413" s="130"/>
      <c r="AH2413" s="130"/>
      <c r="AI2413" s="130"/>
      <c r="AJ2413" s="130"/>
      <c r="AK2413" s="130"/>
      <c r="AL2413" s="130"/>
      <c r="AM2413" s="130"/>
    </row>
    <row r="2414" spans="1:39" ht="20.25" customHeight="1">
      <c r="A2414" s="132">
        <v>2413</v>
      </c>
      <c r="B2414" s="141"/>
      <c r="C2414" s="146"/>
      <c r="D2414" s="143"/>
      <c r="E2414" s="143" t="str">
        <f t="shared" si="94"/>
        <v/>
      </c>
      <c r="F2414" s="144"/>
      <c r="G2414" s="144" t="e">
        <f>VLOOKUP(E2414,subcategory!A:B,2,0)</f>
        <v>#N/A</v>
      </c>
      <c r="H2414" s="213"/>
      <c r="I2414" s="213" t="e">
        <f>VLOOKUP(H2414,gender!A:B,2,0)</f>
        <v>#N/A</v>
      </c>
      <c r="J2414" s="145"/>
      <c r="K2414" s="144"/>
      <c r="L2414" s="144"/>
      <c r="M2414" s="144"/>
      <c r="N2414" s="144" t="e">
        <f>VLOOKUP(M2414,brand!A:B,2,0)</f>
        <v>#N/A</v>
      </c>
      <c r="O2414" s="144"/>
      <c r="P2414" s="144" t="e">
        <f>VLOOKUP(O2414,country!A:B,2,0)</f>
        <v>#N/A</v>
      </c>
      <c r="Q2414" s="144"/>
      <c r="R2414" s="144" t="str">
        <f t="shared" si="95"/>
        <v/>
      </c>
      <c r="S2414" s="144"/>
      <c r="T2414" s="144" t="e">
        <f>VLOOKUP(R2414,material!A:B,2,0)</f>
        <v>#N/A</v>
      </c>
      <c r="U2414" s="141"/>
      <c r="V2414" s="141"/>
      <c r="W2414" s="238" t="s">
        <v>796</v>
      </c>
      <c r="X2414" s="141" t="e">
        <f>VLOOKUP(W2414,SIZE!A:B,2,0)</f>
        <v>#N/A</v>
      </c>
      <c r="Y2414" s="141"/>
      <c r="Z2414" s="141"/>
      <c r="AA2414" s="141" t="e">
        <f>VLOOKUP(Z2414,COLOR!A:B,2,0)</f>
        <v>#N/A</v>
      </c>
      <c r="AB2414" s="130"/>
      <c r="AC2414" s="130"/>
      <c r="AD2414" s="130"/>
      <c r="AE2414" s="130"/>
      <c r="AF2414" s="130"/>
      <c r="AG2414" s="130"/>
      <c r="AH2414" s="130"/>
      <c r="AI2414" s="130"/>
      <c r="AJ2414" s="130"/>
      <c r="AK2414" s="130"/>
      <c r="AL2414" s="130"/>
      <c r="AM2414" s="130"/>
    </row>
    <row r="2415" spans="1:39" ht="20.25" customHeight="1">
      <c r="A2415" s="132">
        <v>2414</v>
      </c>
      <c r="B2415" s="141"/>
      <c r="C2415" s="142"/>
      <c r="D2415" s="147"/>
      <c r="E2415" s="143" t="str">
        <f t="shared" si="94"/>
        <v/>
      </c>
      <c r="F2415" s="144"/>
      <c r="G2415" s="144" t="e">
        <f>VLOOKUP(E2415,subcategory!A:B,2,0)</f>
        <v>#N/A</v>
      </c>
      <c r="H2415" s="213"/>
      <c r="I2415" s="213" t="e">
        <f>VLOOKUP(H2415,gender!A:B,2,0)</f>
        <v>#N/A</v>
      </c>
      <c r="J2415" s="145"/>
      <c r="K2415" s="144"/>
      <c r="L2415" s="144"/>
      <c r="M2415" s="144"/>
      <c r="N2415" s="144" t="e">
        <f>VLOOKUP(M2415,brand!A:B,2,0)</f>
        <v>#N/A</v>
      </c>
      <c r="O2415" s="144"/>
      <c r="P2415" s="144" t="e">
        <f>VLOOKUP(O2415,country!A:B,2,0)</f>
        <v>#N/A</v>
      </c>
      <c r="Q2415" s="144"/>
      <c r="R2415" s="144" t="str">
        <f t="shared" si="95"/>
        <v/>
      </c>
      <c r="S2415" s="144"/>
      <c r="T2415" s="144" t="e">
        <f>VLOOKUP(R2415,material!A:B,2,0)</f>
        <v>#N/A</v>
      </c>
      <c r="U2415" s="141"/>
      <c r="V2415" s="141"/>
      <c r="W2415" s="238" t="s">
        <v>796</v>
      </c>
      <c r="X2415" s="141" t="e">
        <f>VLOOKUP(W2415,SIZE!A:B,2,0)</f>
        <v>#N/A</v>
      </c>
      <c r="Y2415" s="141"/>
      <c r="Z2415" s="141"/>
      <c r="AA2415" s="141" t="e">
        <f>VLOOKUP(Z2415,COLOR!A:B,2,0)</f>
        <v>#N/A</v>
      </c>
      <c r="AB2415" s="130"/>
      <c r="AC2415" s="130"/>
      <c r="AD2415" s="130"/>
      <c r="AE2415" s="130"/>
      <c r="AF2415" s="130"/>
      <c r="AG2415" s="130"/>
      <c r="AH2415" s="130"/>
      <c r="AI2415" s="130"/>
      <c r="AJ2415" s="130"/>
      <c r="AK2415" s="130"/>
      <c r="AL2415" s="130"/>
      <c r="AM2415" s="130"/>
    </row>
    <row r="2416" spans="1:39" ht="20.25" customHeight="1">
      <c r="A2416" s="132">
        <v>2415</v>
      </c>
      <c r="B2416" s="141"/>
      <c r="C2416" s="142"/>
      <c r="D2416" s="143"/>
      <c r="E2416" s="143" t="str">
        <f t="shared" si="94"/>
        <v/>
      </c>
      <c r="F2416" s="144"/>
      <c r="G2416" s="144" t="e">
        <f>VLOOKUP(E2416,subcategory!A:B,2,0)</f>
        <v>#N/A</v>
      </c>
      <c r="H2416" s="213"/>
      <c r="I2416" s="213" t="e">
        <f>VLOOKUP(H2416,gender!A:B,2,0)</f>
        <v>#N/A</v>
      </c>
      <c r="J2416" s="145"/>
      <c r="K2416" s="144"/>
      <c r="L2416" s="144"/>
      <c r="M2416" s="144"/>
      <c r="N2416" s="144" t="e">
        <f>VLOOKUP(M2416,brand!A:B,2,0)</f>
        <v>#N/A</v>
      </c>
      <c r="O2416" s="144"/>
      <c r="P2416" s="144" t="e">
        <f>VLOOKUP(O2416,country!A:B,2,0)</f>
        <v>#N/A</v>
      </c>
      <c r="Q2416" s="144"/>
      <c r="R2416" s="144" t="str">
        <f t="shared" si="95"/>
        <v/>
      </c>
      <c r="S2416" s="144"/>
      <c r="T2416" s="144" t="e">
        <f>VLOOKUP(R2416,material!A:B,2,0)</f>
        <v>#N/A</v>
      </c>
      <c r="U2416" s="141"/>
      <c r="V2416" s="141"/>
      <c r="W2416" s="238" t="s">
        <v>796</v>
      </c>
      <c r="X2416" s="141" t="e">
        <f>VLOOKUP(W2416,SIZE!A:B,2,0)</f>
        <v>#N/A</v>
      </c>
      <c r="Y2416" s="141"/>
      <c r="Z2416" s="141"/>
      <c r="AA2416" s="141" t="e">
        <f>VLOOKUP(Z2416,COLOR!A:B,2,0)</f>
        <v>#N/A</v>
      </c>
      <c r="AB2416" s="130"/>
      <c r="AC2416" s="130"/>
      <c r="AD2416" s="130"/>
      <c r="AE2416" s="130"/>
      <c r="AF2416" s="130"/>
      <c r="AG2416" s="130"/>
      <c r="AH2416" s="130"/>
      <c r="AI2416" s="130"/>
      <c r="AJ2416" s="130"/>
      <c r="AK2416" s="130"/>
      <c r="AL2416" s="130"/>
      <c r="AM2416" s="130"/>
    </row>
    <row r="2417" spans="1:39" ht="20.25" customHeight="1">
      <c r="A2417" s="132">
        <v>2416</v>
      </c>
      <c r="B2417" s="141"/>
      <c r="C2417" s="142"/>
      <c r="D2417" s="143"/>
      <c r="E2417" s="143" t="str">
        <f t="shared" si="94"/>
        <v/>
      </c>
      <c r="F2417" s="144"/>
      <c r="G2417" s="144" t="e">
        <f>VLOOKUP(E2417,subcategory!A:B,2,0)</f>
        <v>#N/A</v>
      </c>
      <c r="H2417" s="213"/>
      <c r="I2417" s="213" t="e">
        <f>VLOOKUP(H2417,gender!A:B,2,0)</f>
        <v>#N/A</v>
      </c>
      <c r="J2417" s="145"/>
      <c r="K2417" s="144"/>
      <c r="L2417" s="144"/>
      <c r="M2417" s="144"/>
      <c r="N2417" s="144" t="e">
        <f>VLOOKUP(M2417,brand!A:B,2,0)</f>
        <v>#N/A</v>
      </c>
      <c r="O2417" s="144"/>
      <c r="P2417" s="144" t="e">
        <f>VLOOKUP(O2417,country!A:B,2,0)</f>
        <v>#N/A</v>
      </c>
      <c r="Q2417" s="144"/>
      <c r="R2417" s="144" t="str">
        <f t="shared" si="95"/>
        <v/>
      </c>
      <c r="S2417" s="144"/>
      <c r="T2417" s="144" t="e">
        <f>VLOOKUP(R2417,material!A:B,2,0)</f>
        <v>#N/A</v>
      </c>
      <c r="U2417" s="141"/>
      <c r="V2417" s="141"/>
      <c r="W2417" s="238" t="s">
        <v>796</v>
      </c>
      <c r="X2417" s="141" t="e">
        <f>VLOOKUP(W2417,SIZE!A:B,2,0)</f>
        <v>#N/A</v>
      </c>
      <c r="Y2417" s="141"/>
      <c r="Z2417" s="141"/>
      <c r="AA2417" s="141" t="e">
        <f>VLOOKUP(Z2417,COLOR!A:B,2,0)</f>
        <v>#N/A</v>
      </c>
      <c r="AB2417" s="130"/>
      <c r="AC2417" s="130"/>
      <c r="AD2417" s="130"/>
      <c r="AE2417" s="130"/>
      <c r="AF2417" s="130"/>
      <c r="AG2417" s="130"/>
      <c r="AH2417" s="130"/>
      <c r="AI2417" s="130"/>
      <c r="AJ2417" s="130"/>
      <c r="AK2417" s="130"/>
      <c r="AL2417" s="130"/>
      <c r="AM2417" s="130"/>
    </row>
    <row r="2418" spans="1:39" ht="20.25" customHeight="1">
      <c r="A2418" s="132">
        <v>2417</v>
      </c>
      <c r="B2418" s="141"/>
      <c r="C2418" s="142"/>
      <c r="D2418" s="143"/>
      <c r="E2418" s="143" t="str">
        <f t="shared" si="94"/>
        <v/>
      </c>
      <c r="F2418" s="144"/>
      <c r="G2418" s="144" t="e">
        <f>VLOOKUP(E2418,subcategory!A:B,2,0)</f>
        <v>#N/A</v>
      </c>
      <c r="H2418" s="213"/>
      <c r="I2418" s="213" t="e">
        <f>VLOOKUP(H2418,gender!A:B,2,0)</f>
        <v>#N/A</v>
      </c>
      <c r="J2418" s="145"/>
      <c r="K2418" s="144"/>
      <c r="L2418" s="144"/>
      <c r="M2418" s="144"/>
      <c r="N2418" s="144" t="e">
        <f>VLOOKUP(M2418,brand!A:B,2,0)</f>
        <v>#N/A</v>
      </c>
      <c r="O2418" s="144"/>
      <c r="P2418" s="144" t="e">
        <f>VLOOKUP(O2418,country!A:B,2,0)</f>
        <v>#N/A</v>
      </c>
      <c r="Q2418" s="144"/>
      <c r="R2418" s="144" t="str">
        <f t="shared" si="95"/>
        <v/>
      </c>
      <c r="S2418" s="144"/>
      <c r="T2418" s="144" t="e">
        <f>VLOOKUP(R2418,material!A:B,2,0)</f>
        <v>#N/A</v>
      </c>
      <c r="U2418" s="141"/>
      <c r="V2418" s="141"/>
      <c r="W2418" s="238" t="s">
        <v>796</v>
      </c>
      <c r="X2418" s="141" t="e">
        <f>VLOOKUP(W2418,SIZE!A:B,2,0)</f>
        <v>#N/A</v>
      </c>
      <c r="Y2418" s="141"/>
      <c r="Z2418" s="141"/>
      <c r="AA2418" s="141" t="e">
        <f>VLOOKUP(Z2418,COLOR!A:B,2,0)</f>
        <v>#N/A</v>
      </c>
      <c r="AB2418" s="130"/>
      <c r="AC2418" s="130"/>
      <c r="AD2418" s="130"/>
      <c r="AE2418" s="130"/>
      <c r="AF2418" s="130"/>
      <c r="AG2418" s="130"/>
      <c r="AH2418" s="130"/>
      <c r="AI2418" s="130"/>
      <c r="AJ2418" s="130"/>
      <c r="AK2418" s="130"/>
      <c r="AL2418" s="130"/>
      <c r="AM2418" s="130"/>
    </row>
    <row r="2419" spans="1:39" ht="20.25" customHeight="1">
      <c r="A2419" s="132">
        <v>2418</v>
      </c>
      <c r="B2419" s="141"/>
      <c r="C2419" s="142"/>
      <c r="D2419" s="143"/>
      <c r="E2419" s="143" t="str">
        <f t="shared" si="94"/>
        <v/>
      </c>
      <c r="F2419" s="144"/>
      <c r="G2419" s="144" t="e">
        <f>VLOOKUP(E2419,subcategory!A:B,2,0)</f>
        <v>#N/A</v>
      </c>
      <c r="H2419" s="213"/>
      <c r="I2419" s="213" t="e">
        <f>VLOOKUP(H2419,gender!A:B,2,0)</f>
        <v>#N/A</v>
      </c>
      <c r="J2419" s="145"/>
      <c r="K2419" s="144"/>
      <c r="L2419" s="144"/>
      <c r="M2419" s="144"/>
      <c r="N2419" s="144" t="e">
        <f>VLOOKUP(M2419,brand!A:B,2,0)</f>
        <v>#N/A</v>
      </c>
      <c r="O2419" s="144"/>
      <c r="P2419" s="144" t="e">
        <f>VLOOKUP(O2419,country!A:B,2,0)</f>
        <v>#N/A</v>
      </c>
      <c r="Q2419" s="144"/>
      <c r="R2419" s="144" t="str">
        <f t="shared" si="95"/>
        <v/>
      </c>
      <c r="S2419" s="144"/>
      <c r="T2419" s="144" t="e">
        <f>VLOOKUP(R2419,material!A:B,2,0)</f>
        <v>#N/A</v>
      </c>
      <c r="U2419" s="141"/>
      <c r="V2419" s="141"/>
      <c r="W2419" s="238" t="s">
        <v>796</v>
      </c>
      <c r="X2419" s="141" t="e">
        <f>VLOOKUP(W2419,SIZE!A:B,2,0)</f>
        <v>#N/A</v>
      </c>
      <c r="Y2419" s="141"/>
      <c r="Z2419" s="141"/>
      <c r="AA2419" s="141" t="e">
        <f>VLOOKUP(Z2419,COLOR!A:B,2,0)</f>
        <v>#N/A</v>
      </c>
      <c r="AB2419" s="130"/>
      <c r="AC2419" s="130"/>
      <c r="AD2419" s="130"/>
      <c r="AE2419" s="130"/>
      <c r="AF2419" s="130"/>
      <c r="AG2419" s="130"/>
      <c r="AH2419" s="130"/>
      <c r="AI2419" s="130"/>
      <c r="AJ2419" s="130"/>
      <c r="AK2419" s="130"/>
      <c r="AL2419" s="130"/>
      <c r="AM2419" s="130"/>
    </row>
    <row r="2420" spans="1:39" ht="20.25" customHeight="1">
      <c r="A2420" s="132">
        <v>2419</v>
      </c>
      <c r="B2420" s="141"/>
      <c r="C2420" s="146"/>
      <c r="D2420" s="143"/>
      <c r="E2420" s="143" t="str">
        <f t="shared" si="94"/>
        <v/>
      </c>
      <c r="F2420" s="144"/>
      <c r="G2420" s="144" t="e">
        <f>VLOOKUP(E2420,subcategory!A:B,2,0)</f>
        <v>#N/A</v>
      </c>
      <c r="H2420" s="213"/>
      <c r="I2420" s="213" t="e">
        <f>VLOOKUP(H2420,gender!A:B,2,0)</f>
        <v>#N/A</v>
      </c>
      <c r="J2420" s="145"/>
      <c r="K2420" s="144"/>
      <c r="L2420" s="144"/>
      <c r="M2420" s="144"/>
      <c r="N2420" s="144" t="e">
        <f>VLOOKUP(M2420,brand!A:B,2,0)</f>
        <v>#N/A</v>
      </c>
      <c r="O2420" s="144"/>
      <c r="P2420" s="144" t="e">
        <f>VLOOKUP(O2420,country!A:B,2,0)</f>
        <v>#N/A</v>
      </c>
      <c r="Q2420" s="144"/>
      <c r="R2420" s="144" t="str">
        <f t="shared" si="95"/>
        <v/>
      </c>
      <c r="S2420" s="144"/>
      <c r="T2420" s="144" t="e">
        <f>VLOOKUP(R2420,material!A:B,2,0)</f>
        <v>#N/A</v>
      </c>
      <c r="U2420" s="141"/>
      <c r="V2420" s="141"/>
      <c r="W2420" s="238" t="s">
        <v>796</v>
      </c>
      <c r="X2420" s="141" t="e">
        <f>VLOOKUP(W2420,SIZE!A:B,2,0)</f>
        <v>#N/A</v>
      </c>
      <c r="Y2420" s="141"/>
      <c r="Z2420" s="141"/>
      <c r="AA2420" s="141" t="e">
        <f>VLOOKUP(Z2420,COLOR!A:B,2,0)</f>
        <v>#N/A</v>
      </c>
      <c r="AB2420" s="130"/>
      <c r="AC2420" s="130"/>
      <c r="AD2420" s="130"/>
      <c r="AE2420" s="130"/>
      <c r="AF2420" s="130"/>
      <c r="AG2420" s="130"/>
      <c r="AH2420" s="130"/>
      <c r="AI2420" s="130"/>
      <c r="AJ2420" s="130"/>
      <c r="AK2420" s="130"/>
      <c r="AL2420" s="130"/>
      <c r="AM2420" s="130"/>
    </row>
    <row r="2421" spans="1:39" ht="20.25" customHeight="1">
      <c r="A2421" s="132">
        <v>2420</v>
      </c>
      <c r="B2421" s="141"/>
      <c r="C2421" s="142"/>
      <c r="D2421" s="149"/>
      <c r="E2421" s="143" t="str">
        <f t="shared" si="94"/>
        <v/>
      </c>
      <c r="F2421" s="144"/>
      <c r="G2421" s="144" t="e">
        <f>VLOOKUP(E2421,subcategory!A:B,2,0)</f>
        <v>#N/A</v>
      </c>
      <c r="H2421" s="213"/>
      <c r="I2421" s="213" t="e">
        <f>VLOOKUP(H2421,gender!A:B,2,0)</f>
        <v>#N/A</v>
      </c>
      <c r="J2421" s="145"/>
      <c r="K2421" s="144"/>
      <c r="L2421" s="144"/>
      <c r="M2421" s="144"/>
      <c r="N2421" s="144" t="e">
        <f>VLOOKUP(M2421,brand!A:B,2,0)</f>
        <v>#N/A</v>
      </c>
      <c r="O2421" s="144"/>
      <c r="P2421" s="144" t="e">
        <f>VLOOKUP(O2421,country!A:B,2,0)</f>
        <v>#N/A</v>
      </c>
      <c r="Q2421" s="144"/>
      <c r="R2421" s="144" t="str">
        <f t="shared" si="95"/>
        <v/>
      </c>
      <c r="S2421" s="144"/>
      <c r="T2421" s="144" t="e">
        <f>VLOOKUP(R2421,material!A:B,2,0)</f>
        <v>#N/A</v>
      </c>
      <c r="U2421" s="141"/>
      <c r="V2421" s="141"/>
      <c r="W2421" s="238" t="s">
        <v>796</v>
      </c>
      <c r="X2421" s="141" t="e">
        <f>VLOOKUP(W2421,SIZE!A:B,2,0)</f>
        <v>#N/A</v>
      </c>
      <c r="Y2421" s="141"/>
      <c r="Z2421" s="141"/>
      <c r="AA2421" s="141" t="e">
        <f>VLOOKUP(Z2421,COLOR!A:B,2,0)</f>
        <v>#N/A</v>
      </c>
      <c r="AB2421" s="130"/>
      <c r="AC2421" s="130"/>
      <c r="AD2421" s="130"/>
      <c r="AE2421" s="130"/>
      <c r="AF2421" s="130"/>
      <c r="AG2421" s="130"/>
      <c r="AH2421" s="130"/>
      <c r="AI2421" s="130"/>
      <c r="AJ2421" s="130"/>
      <c r="AK2421" s="130"/>
      <c r="AL2421" s="130"/>
      <c r="AM2421" s="130"/>
    </row>
    <row r="2422" spans="1:39" ht="20.25" customHeight="1">
      <c r="A2422" s="132">
        <v>2421</v>
      </c>
      <c r="B2422" s="141"/>
      <c r="C2422" s="142"/>
      <c r="D2422" s="143"/>
      <c r="E2422" s="143" t="str">
        <f t="shared" si="94"/>
        <v/>
      </c>
      <c r="F2422" s="144"/>
      <c r="G2422" s="144" t="e">
        <f>VLOOKUP(E2422,subcategory!A:B,2,0)</f>
        <v>#N/A</v>
      </c>
      <c r="H2422" s="213"/>
      <c r="I2422" s="213" t="e">
        <f>VLOOKUP(H2422,gender!A:B,2,0)</f>
        <v>#N/A</v>
      </c>
      <c r="J2422" s="145"/>
      <c r="K2422" s="144"/>
      <c r="L2422" s="144"/>
      <c r="M2422" s="144"/>
      <c r="N2422" s="144" t="e">
        <f>VLOOKUP(M2422,brand!A:B,2,0)</f>
        <v>#N/A</v>
      </c>
      <c r="O2422" s="144"/>
      <c r="P2422" s="144" t="e">
        <f>VLOOKUP(O2422,country!A:B,2,0)</f>
        <v>#N/A</v>
      </c>
      <c r="Q2422" s="144"/>
      <c r="R2422" s="144" t="str">
        <f t="shared" si="95"/>
        <v/>
      </c>
      <c r="S2422" s="144"/>
      <c r="T2422" s="144" t="e">
        <f>VLOOKUP(R2422,material!A:B,2,0)</f>
        <v>#N/A</v>
      </c>
      <c r="U2422" s="141"/>
      <c r="V2422" s="141"/>
      <c r="W2422" s="238" t="s">
        <v>796</v>
      </c>
      <c r="X2422" s="141" t="e">
        <f>VLOOKUP(W2422,SIZE!A:B,2,0)</f>
        <v>#N/A</v>
      </c>
      <c r="Y2422" s="141"/>
      <c r="Z2422" s="141"/>
      <c r="AA2422" s="141" t="e">
        <f>VLOOKUP(Z2422,COLOR!A:B,2,0)</f>
        <v>#N/A</v>
      </c>
      <c r="AB2422" s="130"/>
      <c r="AC2422" s="130"/>
      <c r="AD2422" s="130"/>
      <c r="AE2422" s="130"/>
      <c r="AF2422" s="130"/>
      <c r="AG2422" s="130"/>
      <c r="AH2422" s="130"/>
      <c r="AI2422" s="130"/>
      <c r="AJ2422" s="130"/>
      <c r="AK2422" s="130"/>
      <c r="AL2422" s="130"/>
      <c r="AM2422" s="130"/>
    </row>
    <row r="2423" spans="1:39" ht="20.25" customHeight="1">
      <c r="A2423" s="132">
        <v>2422</v>
      </c>
      <c r="B2423" s="141"/>
      <c r="C2423" s="142"/>
      <c r="D2423" s="143"/>
      <c r="E2423" s="143" t="str">
        <f t="shared" si="94"/>
        <v/>
      </c>
      <c r="F2423" s="144"/>
      <c r="G2423" s="144" t="e">
        <f>VLOOKUP(E2423,subcategory!A:B,2,0)</f>
        <v>#N/A</v>
      </c>
      <c r="H2423" s="213"/>
      <c r="I2423" s="213" t="e">
        <f>VLOOKUP(H2423,gender!A:B,2,0)</f>
        <v>#N/A</v>
      </c>
      <c r="J2423" s="145"/>
      <c r="K2423" s="144"/>
      <c r="L2423" s="144"/>
      <c r="M2423" s="144"/>
      <c r="N2423" s="144" t="e">
        <f>VLOOKUP(M2423,brand!A:B,2,0)</f>
        <v>#N/A</v>
      </c>
      <c r="O2423" s="144"/>
      <c r="P2423" s="144" t="e">
        <f>VLOOKUP(O2423,country!A:B,2,0)</f>
        <v>#N/A</v>
      </c>
      <c r="Q2423" s="144"/>
      <c r="R2423" s="144" t="str">
        <f t="shared" si="95"/>
        <v/>
      </c>
      <c r="S2423" s="144"/>
      <c r="T2423" s="144" t="e">
        <f>VLOOKUP(R2423,material!A:B,2,0)</f>
        <v>#N/A</v>
      </c>
      <c r="U2423" s="141"/>
      <c r="V2423" s="141"/>
      <c r="W2423" s="238" t="s">
        <v>796</v>
      </c>
      <c r="X2423" s="141" t="e">
        <f>VLOOKUP(W2423,SIZE!A:B,2,0)</f>
        <v>#N/A</v>
      </c>
      <c r="Y2423" s="141"/>
      <c r="Z2423" s="141"/>
      <c r="AA2423" s="141" t="e">
        <f>VLOOKUP(Z2423,COLOR!A:B,2,0)</f>
        <v>#N/A</v>
      </c>
      <c r="AB2423" s="130"/>
      <c r="AC2423" s="130"/>
      <c r="AD2423" s="130"/>
      <c r="AE2423" s="130"/>
      <c r="AF2423" s="130"/>
      <c r="AG2423" s="130"/>
      <c r="AH2423" s="130"/>
      <c r="AI2423" s="130"/>
      <c r="AJ2423" s="130"/>
      <c r="AK2423" s="130"/>
      <c r="AL2423" s="130"/>
      <c r="AM2423" s="130"/>
    </row>
    <row r="2424" spans="1:39" ht="20.25" customHeight="1">
      <c r="A2424" s="132">
        <v>2423</v>
      </c>
      <c r="B2424" s="141"/>
      <c r="C2424" s="142"/>
      <c r="D2424" s="143"/>
      <c r="E2424" s="143" t="str">
        <f t="shared" si="94"/>
        <v/>
      </c>
      <c r="F2424" s="144"/>
      <c r="G2424" s="144" t="e">
        <f>VLOOKUP(E2424,subcategory!A:B,2,0)</f>
        <v>#N/A</v>
      </c>
      <c r="H2424" s="213"/>
      <c r="I2424" s="213" t="e">
        <f>VLOOKUP(H2424,gender!A:B,2,0)</f>
        <v>#N/A</v>
      </c>
      <c r="J2424" s="145"/>
      <c r="K2424" s="144"/>
      <c r="L2424" s="144"/>
      <c r="M2424" s="144"/>
      <c r="N2424" s="144" t="e">
        <f>VLOOKUP(M2424,brand!A:B,2,0)</f>
        <v>#N/A</v>
      </c>
      <c r="O2424" s="144"/>
      <c r="P2424" s="144" t="e">
        <f>VLOOKUP(O2424,country!A:B,2,0)</f>
        <v>#N/A</v>
      </c>
      <c r="Q2424" s="144"/>
      <c r="R2424" s="144" t="str">
        <f t="shared" si="95"/>
        <v/>
      </c>
      <c r="S2424" s="144"/>
      <c r="T2424" s="144" t="e">
        <f>VLOOKUP(R2424,material!A:B,2,0)</f>
        <v>#N/A</v>
      </c>
      <c r="U2424" s="141"/>
      <c r="V2424" s="141"/>
      <c r="W2424" s="238" t="s">
        <v>796</v>
      </c>
      <c r="X2424" s="141" t="e">
        <f>VLOOKUP(W2424,SIZE!A:B,2,0)</f>
        <v>#N/A</v>
      </c>
      <c r="Y2424" s="141"/>
      <c r="Z2424" s="141"/>
      <c r="AA2424" s="141" t="e">
        <f>VLOOKUP(Z2424,COLOR!A:B,2,0)</f>
        <v>#N/A</v>
      </c>
      <c r="AB2424" s="130"/>
      <c r="AC2424" s="130"/>
      <c r="AD2424" s="130"/>
      <c r="AE2424" s="130"/>
      <c r="AF2424" s="130"/>
      <c r="AG2424" s="130"/>
      <c r="AH2424" s="130"/>
      <c r="AI2424" s="130"/>
      <c r="AJ2424" s="130"/>
      <c r="AK2424" s="130"/>
      <c r="AL2424" s="130"/>
      <c r="AM2424" s="130"/>
    </row>
    <row r="2425" spans="1:39" ht="20.25" customHeight="1">
      <c r="A2425" s="132">
        <v>2424</v>
      </c>
      <c r="B2425" s="141"/>
      <c r="C2425" s="142"/>
      <c r="D2425" s="143"/>
      <c r="E2425" s="143" t="str">
        <f t="shared" si="94"/>
        <v/>
      </c>
      <c r="F2425" s="144"/>
      <c r="G2425" s="144" t="e">
        <f>VLOOKUP(E2425,subcategory!A:B,2,0)</f>
        <v>#N/A</v>
      </c>
      <c r="H2425" s="213"/>
      <c r="I2425" s="213" t="e">
        <f>VLOOKUP(H2425,gender!A:B,2,0)</f>
        <v>#N/A</v>
      </c>
      <c r="J2425" s="145"/>
      <c r="K2425" s="144"/>
      <c r="L2425" s="144"/>
      <c r="M2425" s="144"/>
      <c r="N2425" s="144" t="e">
        <f>VLOOKUP(M2425,brand!A:B,2,0)</f>
        <v>#N/A</v>
      </c>
      <c r="O2425" s="144"/>
      <c r="P2425" s="144" t="e">
        <f>VLOOKUP(O2425,country!A:B,2,0)</f>
        <v>#N/A</v>
      </c>
      <c r="Q2425" s="144"/>
      <c r="R2425" s="144" t="str">
        <f t="shared" si="95"/>
        <v/>
      </c>
      <c r="S2425" s="144"/>
      <c r="T2425" s="144" t="e">
        <f>VLOOKUP(R2425,material!A:B,2,0)</f>
        <v>#N/A</v>
      </c>
      <c r="U2425" s="141"/>
      <c r="V2425" s="141"/>
      <c r="W2425" s="238" t="s">
        <v>796</v>
      </c>
      <c r="X2425" s="141" t="e">
        <f>VLOOKUP(W2425,SIZE!A:B,2,0)</f>
        <v>#N/A</v>
      </c>
      <c r="Y2425" s="141"/>
      <c r="Z2425" s="141"/>
      <c r="AA2425" s="141" t="e">
        <f>VLOOKUP(Z2425,COLOR!A:B,2,0)</f>
        <v>#N/A</v>
      </c>
      <c r="AB2425" s="130"/>
      <c r="AC2425" s="130"/>
      <c r="AD2425" s="130"/>
      <c r="AE2425" s="130"/>
      <c r="AF2425" s="130"/>
      <c r="AG2425" s="130"/>
      <c r="AH2425" s="130"/>
      <c r="AI2425" s="130"/>
      <c r="AJ2425" s="130"/>
      <c r="AK2425" s="130"/>
      <c r="AL2425" s="130"/>
      <c r="AM2425" s="130"/>
    </row>
    <row r="2426" spans="1:39" ht="20.25" customHeight="1">
      <c r="A2426" s="132">
        <v>2425</v>
      </c>
      <c r="B2426" s="141"/>
      <c r="C2426" s="142"/>
      <c r="D2426" s="143"/>
      <c r="E2426" s="143" t="str">
        <f t="shared" si="94"/>
        <v/>
      </c>
      <c r="F2426" s="144"/>
      <c r="G2426" s="144" t="e">
        <f>VLOOKUP(E2426,subcategory!A:B,2,0)</f>
        <v>#N/A</v>
      </c>
      <c r="H2426" s="213"/>
      <c r="I2426" s="213" t="e">
        <f>VLOOKUP(H2426,gender!A:B,2,0)</f>
        <v>#N/A</v>
      </c>
      <c r="J2426" s="145"/>
      <c r="K2426" s="144"/>
      <c r="L2426" s="144"/>
      <c r="M2426" s="144"/>
      <c r="N2426" s="144" t="e">
        <f>VLOOKUP(M2426,brand!A:B,2,0)</f>
        <v>#N/A</v>
      </c>
      <c r="O2426" s="144"/>
      <c r="P2426" s="144" t="e">
        <f>VLOOKUP(O2426,country!A:B,2,0)</f>
        <v>#N/A</v>
      </c>
      <c r="Q2426" s="144"/>
      <c r="R2426" s="144" t="str">
        <f t="shared" si="95"/>
        <v/>
      </c>
      <c r="S2426" s="144"/>
      <c r="T2426" s="144" t="e">
        <f>VLOOKUP(R2426,material!A:B,2,0)</f>
        <v>#N/A</v>
      </c>
      <c r="U2426" s="141"/>
      <c r="V2426" s="141"/>
      <c r="W2426" s="238" t="s">
        <v>796</v>
      </c>
      <c r="X2426" s="141" t="e">
        <f>VLOOKUP(W2426,SIZE!A:B,2,0)</f>
        <v>#N/A</v>
      </c>
      <c r="Y2426" s="141"/>
      <c r="Z2426" s="141"/>
      <c r="AA2426" s="141" t="e">
        <f>VLOOKUP(Z2426,COLOR!A:B,2,0)</f>
        <v>#N/A</v>
      </c>
      <c r="AB2426" s="130"/>
      <c r="AC2426" s="130"/>
      <c r="AD2426" s="130"/>
      <c r="AE2426" s="130"/>
      <c r="AF2426" s="130"/>
      <c r="AG2426" s="130"/>
      <c r="AH2426" s="130"/>
      <c r="AI2426" s="130"/>
      <c r="AJ2426" s="130"/>
      <c r="AK2426" s="130"/>
      <c r="AL2426" s="130"/>
      <c r="AM2426" s="130"/>
    </row>
    <row r="2427" spans="1:39" ht="20.25" customHeight="1">
      <c r="A2427" s="132">
        <v>2426</v>
      </c>
      <c r="B2427" s="141"/>
      <c r="C2427" s="142"/>
      <c r="D2427" s="143"/>
      <c r="E2427" s="143" t="str">
        <f t="shared" si="94"/>
        <v/>
      </c>
      <c r="F2427" s="144"/>
      <c r="G2427" s="144" t="e">
        <f>VLOOKUP(E2427,subcategory!A:B,2,0)</f>
        <v>#N/A</v>
      </c>
      <c r="H2427" s="213"/>
      <c r="I2427" s="213" t="e">
        <f>VLOOKUP(H2427,gender!A:B,2,0)</f>
        <v>#N/A</v>
      </c>
      <c r="J2427" s="145"/>
      <c r="K2427" s="144"/>
      <c r="L2427" s="144"/>
      <c r="M2427" s="144"/>
      <c r="N2427" s="144" t="e">
        <f>VLOOKUP(M2427,brand!A:B,2,0)</f>
        <v>#N/A</v>
      </c>
      <c r="O2427" s="144"/>
      <c r="P2427" s="144" t="e">
        <f>VLOOKUP(O2427,country!A:B,2,0)</f>
        <v>#N/A</v>
      </c>
      <c r="Q2427" s="144"/>
      <c r="R2427" s="144" t="str">
        <f t="shared" si="95"/>
        <v/>
      </c>
      <c r="S2427" s="144"/>
      <c r="T2427" s="144" t="e">
        <f>VLOOKUP(R2427,material!A:B,2,0)</f>
        <v>#N/A</v>
      </c>
      <c r="U2427" s="141"/>
      <c r="V2427" s="141"/>
      <c r="W2427" s="238" t="s">
        <v>796</v>
      </c>
      <c r="X2427" s="141" t="e">
        <f>VLOOKUP(W2427,SIZE!A:B,2,0)</f>
        <v>#N/A</v>
      </c>
      <c r="Y2427" s="141"/>
      <c r="Z2427" s="141"/>
      <c r="AA2427" s="141" t="e">
        <f>VLOOKUP(Z2427,COLOR!A:B,2,0)</f>
        <v>#N/A</v>
      </c>
      <c r="AB2427" s="130"/>
      <c r="AC2427" s="130"/>
      <c r="AD2427" s="130"/>
      <c r="AE2427" s="130"/>
      <c r="AF2427" s="130"/>
      <c r="AG2427" s="130"/>
      <c r="AH2427" s="130"/>
      <c r="AI2427" s="130"/>
      <c r="AJ2427" s="130"/>
      <c r="AK2427" s="130"/>
      <c r="AL2427" s="130"/>
      <c r="AM2427" s="130"/>
    </row>
    <row r="2428" spans="1:39" ht="20.25" customHeight="1">
      <c r="A2428" s="132">
        <v>2427</v>
      </c>
      <c r="B2428" s="141"/>
      <c r="C2428" s="142"/>
      <c r="D2428" s="143"/>
      <c r="E2428" s="143" t="str">
        <f t="shared" si="94"/>
        <v/>
      </c>
      <c r="F2428" s="144"/>
      <c r="G2428" s="144" t="e">
        <f>VLOOKUP(E2428,subcategory!A:B,2,0)</f>
        <v>#N/A</v>
      </c>
      <c r="H2428" s="213"/>
      <c r="I2428" s="213" t="e">
        <f>VLOOKUP(H2428,gender!A:B,2,0)</f>
        <v>#N/A</v>
      </c>
      <c r="J2428" s="145"/>
      <c r="K2428" s="144"/>
      <c r="L2428" s="144"/>
      <c r="M2428" s="144"/>
      <c r="N2428" s="144" t="e">
        <f>VLOOKUP(M2428,brand!A:B,2,0)</f>
        <v>#N/A</v>
      </c>
      <c r="O2428" s="144"/>
      <c r="P2428" s="144" t="e">
        <f>VLOOKUP(O2428,country!A:B,2,0)</f>
        <v>#N/A</v>
      </c>
      <c r="Q2428" s="144"/>
      <c r="R2428" s="144" t="str">
        <f t="shared" si="95"/>
        <v/>
      </c>
      <c r="S2428" s="144"/>
      <c r="T2428" s="144" t="e">
        <f>VLOOKUP(R2428,material!A:B,2,0)</f>
        <v>#N/A</v>
      </c>
      <c r="U2428" s="141"/>
      <c r="V2428" s="141"/>
      <c r="W2428" s="238" t="s">
        <v>796</v>
      </c>
      <c r="X2428" s="141" t="e">
        <f>VLOOKUP(W2428,SIZE!A:B,2,0)</f>
        <v>#N/A</v>
      </c>
      <c r="Y2428" s="141"/>
      <c r="Z2428" s="141"/>
      <c r="AA2428" s="141" t="e">
        <f>VLOOKUP(Z2428,COLOR!A:B,2,0)</f>
        <v>#N/A</v>
      </c>
      <c r="AB2428" s="130"/>
      <c r="AC2428" s="130"/>
      <c r="AD2428" s="130"/>
      <c r="AE2428" s="130"/>
      <c r="AF2428" s="130"/>
      <c r="AG2428" s="130"/>
      <c r="AH2428" s="130"/>
      <c r="AI2428" s="130"/>
      <c r="AJ2428" s="130"/>
      <c r="AK2428" s="130"/>
      <c r="AL2428" s="130"/>
      <c r="AM2428" s="130"/>
    </row>
    <row r="2429" spans="1:39" ht="20.25" customHeight="1">
      <c r="A2429" s="132">
        <v>2428</v>
      </c>
      <c r="B2429" s="141"/>
      <c r="C2429" s="142"/>
      <c r="D2429" s="143"/>
      <c r="E2429" s="143" t="str">
        <f t="shared" si="94"/>
        <v/>
      </c>
      <c r="F2429" s="144"/>
      <c r="G2429" s="144" t="e">
        <f>VLOOKUP(E2429,subcategory!A:B,2,0)</f>
        <v>#N/A</v>
      </c>
      <c r="H2429" s="213"/>
      <c r="I2429" s="213" t="e">
        <f>VLOOKUP(H2429,gender!A:B,2,0)</f>
        <v>#N/A</v>
      </c>
      <c r="J2429" s="145"/>
      <c r="K2429" s="144"/>
      <c r="L2429" s="144"/>
      <c r="M2429" s="144"/>
      <c r="N2429" s="144" t="e">
        <f>VLOOKUP(M2429,brand!A:B,2,0)</f>
        <v>#N/A</v>
      </c>
      <c r="O2429" s="144"/>
      <c r="P2429" s="144" t="e">
        <f>VLOOKUP(O2429,country!A:B,2,0)</f>
        <v>#N/A</v>
      </c>
      <c r="Q2429" s="144"/>
      <c r="R2429" s="144" t="str">
        <f t="shared" si="95"/>
        <v/>
      </c>
      <c r="S2429" s="144"/>
      <c r="T2429" s="144" t="e">
        <f>VLOOKUP(R2429,material!A:B,2,0)</f>
        <v>#N/A</v>
      </c>
      <c r="U2429" s="141"/>
      <c r="V2429" s="141"/>
      <c r="W2429" s="238" t="s">
        <v>796</v>
      </c>
      <c r="X2429" s="141" t="e">
        <f>VLOOKUP(W2429,SIZE!A:B,2,0)</f>
        <v>#N/A</v>
      </c>
      <c r="Y2429" s="141"/>
      <c r="Z2429" s="141"/>
      <c r="AA2429" s="141" t="e">
        <f>VLOOKUP(Z2429,COLOR!A:B,2,0)</f>
        <v>#N/A</v>
      </c>
      <c r="AB2429" s="130"/>
      <c r="AC2429" s="130"/>
      <c r="AD2429" s="130"/>
      <c r="AE2429" s="130"/>
      <c r="AF2429" s="130"/>
      <c r="AG2429" s="130"/>
      <c r="AH2429" s="130"/>
      <c r="AI2429" s="130"/>
      <c r="AJ2429" s="130"/>
      <c r="AK2429" s="130"/>
      <c r="AL2429" s="130"/>
      <c r="AM2429" s="130"/>
    </row>
    <row r="2430" spans="1:39" ht="20.25" customHeight="1">
      <c r="A2430" s="132">
        <v>2429</v>
      </c>
      <c r="B2430" s="141"/>
      <c r="C2430" s="142"/>
      <c r="D2430" s="143"/>
      <c r="E2430" s="143" t="str">
        <f t="shared" si="94"/>
        <v/>
      </c>
      <c r="F2430" s="144"/>
      <c r="G2430" s="144" t="e">
        <f>VLOOKUP(E2430,subcategory!A:B,2,0)</f>
        <v>#N/A</v>
      </c>
      <c r="H2430" s="213"/>
      <c r="I2430" s="213" t="e">
        <f>VLOOKUP(H2430,gender!A:B,2,0)</f>
        <v>#N/A</v>
      </c>
      <c r="J2430" s="145"/>
      <c r="K2430" s="144"/>
      <c r="L2430" s="144"/>
      <c r="M2430" s="144"/>
      <c r="N2430" s="144" t="e">
        <f>VLOOKUP(M2430,brand!A:B,2,0)</f>
        <v>#N/A</v>
      </c>
      <c r="O2430" s="144"/>
      <c r="P2430" s="144" t="e">
        <f>VLOOKUP(O2430,country!A:B,2,0)</f>
        <v>#N/A</v>
      </c>
      <c r="Q2430" s="144"/>
      <c r="R2430" s="144" t="str">
        <f t="shared" si="95"/>
        <v/>
      </c>
      <c r="S2430" s="144"/>
      <c r="T2430" s="144" t="e">
        <f>VLOOKUP(R2430,material!A:B,2,0)</f>
        <v>#N/A</v>
      </c>
      <c r="U2430" s="141"/>
      <c r="V2430" s="141"/>
      <c r="W2430" s="238" t="s">
        <v>796</v>
      </c>
      <c r="X2430" s="141" t="e">
        <f>VLOOKUP(W2430,SIZE!A:B,2,0)</f>
        <v>#N/A</v>
      </c>
      <c r="Y2430" s="141"/>
      <c r="Z2430" s="141"/>
      <c r="AA2430" s="141" t="e">
        <f>VLOOKUP(Z2430,COLOR!A:B,2,0)</f>
        <v>#N/A</v>
      </c>
      <c r="AB2430" s="130"/>
      <c r="AC2430" s="130"/>
      <c r="AD2430" s="130"/>
      <c r="AE2430" s="130"/>
      <c r="AF2430" s="130"/>
      <c r="AG2430" s="130"/>
      <c r="AH2430" s="130"/>
      <c r="AI2430" s="130"/>
      <c r="AJ2430" s="130"/>
      <c r="AK2430" s="130"/>
      <c r="AL2430" s="130"/>
      <c r="AM2430" s="130"/>
    </row>
    <row r="2431" spans="1:39" ht="20.25" customHeight="1">
      <c r="A2431" s="132">
        <v>2430</v>
      </c>
      <c r="B2431" s="141"/>
      <c r="C2431" s="142"/>
      <c r="D2431" s="143"/>
      <c r="E2431" s="143" t="str">
        <f t="shared" si="94"/>
        <v/>
      </c>
      <c r="F2431" s="144"/>
      <c r="G2431" s="144" t="e">
        <f>VLOOKUP(E2431,subcategory!A:B,2,0)</f>
        <v>#N/A</v>
      </c>
      <c r="H2431" s="213"/>
      <c r="I2431" s="213" t="e">
        <f>VLOOKUP(H2431,gender!A:B,2,0)</f>
        <v>#N/A</v>
      </c>
      <c r="J2431" s="145"/>
      <c r="K2431" s="144"/>
      <c r="L2431" s="144"/>
      <c r="M2431" s="144"/>
      <c r="N2431" s="144" t="e">
        <f>VLOOKUP(M2431,brand!A:B,2,0)</f>
        <v>#N/A</v>
      </c>
      <c r="O2431" s="144"/>
      <c r="P2431" s="144" t="e">
        <f>VLOOKUP(O2431,country!A:B,2,0)</f>
        <v>#N/A</v>
      </c>
      <c r="Q2431" s="144"/>
      <c r="R2431" s="144" t="str">
        <f t="shared" si="95"/>
        <v/>
      </c>
      <c r="S2431" s="144"/>
      <c r="T2431" s="144" t="e">
        <f>VLOOKUP(R2431,material!A:B,2,0)</f>
        <v>#N/A</v>
      </c>
      <c r="U2431" s="141"/>
      <c r="V2431" s="141"/>
      <c r="W2431" s="238" t="s">
        <v>796</v>
      </c>
      <c r="X2431" s="141" t="e">
        <f>VLOOKUP(W2431,SIZE!A:B,2,0)</f>
        <v>#N/A</v>
      </c>
      <c r="Y2431" s="141"/>
      <c r="Z2431" s="141"/>
      <c r="AA2431" s="141" t="e">
        <f>VLOOKUP(Z2431,COLOR!A:B,2,0)</f>
        <v>#N/A</v>
      </c>
      <c r="AB2431" s="130"/>
      <c r="AC2431" s="130"/>
      <c r="AD2431" s="130"/>
      <c r="AE2431" s="130"/>
      <c r="AF2431" s="130"/>
      <c r="AG2431" s="130"/>
      <c r="AH2431" s="130"/>
      <c r="AI2431" s="130"/>
      <c r="AJ2431" s="130"/>
      <c r="AK2431" s="130"/>
      <c r="AL2431" s="130"/>
      <c r="AM2431" s="130"/>
    </row>
    <row r="2432" spans="1:39" ht="20.25" customHeight="1">
      <c r="A2432" s="132">
        <v>2431</v>
      </c>
      <c r="B2432" s="141"/>
      <c r="C2432" s="142"/>
      <c r="D2432" s="143"/>
      <c r="E2432" s="143" t="str">
        <f t="shared" si="94"/>
        <v/>
      </c>
      <c r="F2432" s="144"/>
      <c r="G2432" s="144" t="e">
        <f>VLOOKUP(E2432,subcategory!A:B,2,0)</f>
        <v>#N/A</v>
      </c>
      <c r="H2432" s="213"/>
      <c r="I2432" s="213" t="e">
        <f>VLOOKUP(H2432,gender!A:B,2,0)</f>
        <v>#N/A</v>
      </c>
      <c r="J2432" s="145"/>
      <c r="K2432" s="144"/>
      <c r="L2432" s="144"/>
      <c r="M2432" s="144"/>
      <c r="N2432" s="144" t="e">
        <f>VLOOKUP(M2432,brand!A:B,2,0)</f>
        <v>#N/A</v>
      </c>
      <c r="O2432" s="144"/>
      <c r="P2432" s="144" t="e">
        <f>VLOOKUP(O2432,country!A:B,2,0)</f>
        <v>#N/A</v>
      </c>
      <c r="Q2432" s="144"/>
      <c r="R2432" s="144" t="str">
        <f t="shared" si="95"/>
        <v/>
      </c>
      <c r="S2432" s="144"/>
      <c r="T2432" s="144" t="e">
        <f>VLOOKUP(R2432,material!A:B,2,0)</f>
        <v>#N/A</v>
      </c>
      <c r="U2432" s="141"/>
      <c r="V2432" s="141"/>
      <c r="W2432" s="238" t="s">
        <v>796</v>
      </c>
      <c r="X2432" s="141" t="e">
        <f>VLOOKUP(W2432,SIZE!A:B,2,0)</f>
        <v>#N/A</v>
      </c>
      <c r="Y2432" s="141"/>
      <c r="Z2432" s="141"/>
      <c r="AA2432" s="141" t="e">
        <f>VLOOKUP(Z2432,COLOR!A:B,2,0)</f>
        <v>#N/A</v>
      </c>
      <c r="AB2432" s="130"/>
      <c r="AC2432" s="130"/>
      <c r="AD2432" s="130"/>
      <c r="AE2432" s="130"/>
      <c r="AF2432" s="130"/>
      <c r="AG2432" s="130"/>
      <c r="AH2432" s="130"/>
      <c r="AI2432" s="130"/>
      <c r="AJ2432" s="130"/>
      <c r="AK2432" s="130"/>
      <c r="AL2432" s="130"/>
      <c r="AM2432" s="130"/>
    </row>
    <row r="2433" spans="1:39" ht="20.25" customHeight="1">
      <c r="A2433" s="132">
        <v>2432</v>
      </c>
      <c r="B2433" s="141"/>
      <c r="C2433" s="142"/>
      <c r="D2433" s="143"/>
      <c r="E2433" s="143" t="str">
        <f t="shared" si="94"/>
        <v/>
      </c>
      <c r="F2433" s="144"/>
      <c r="G2433" s="144" t="e">
        <f>VLOOKUP(E2433,subcategory!A:B,2,0)</f>
        <v>#N/A</v>
      </c>
      <c r="H2433" s="213"/>
      <c r="I2433" s="213" t="e">
        <f>VLOOKUP(H2433,gender!A:B,2,0)</f>
        <v>#N/A</v>
      </c>
      <c r="J2433" s="145"/>
      <c r="K2433" s="144"/>
      <c r="L2433" s="144"/>
      <c r="M2433" s="144"/>
      <c r="N2433" s="144" t="e">
        <f>VLOOKUP(M2433,brand!A:B,2,0)</f>
        <v>#N/A</v>
      </c>
      <c r="O2433" s="144"/>
      <c r="P2433" s="144" t="e">
        <f>VLOOKUP(O2433,country!A:B,2,0)</f>
        <v>#N/A</v>
      </c>
      <c r="Q2433" s="144"/>
      <c r="R2433" s="144" t="str">
        <f t="shared" si="95"/>
        <v/>
      </c>
      <c r="S2433" s="144"/>
      <c r="T2433" s="144" t="e">
        <f>VLOOKUP(R2433,material!A:B,2,0)</f>
        <v>#N/A</v>
      </c>
      <c r="U2433" s="141"/>
      <c r="V2433" s="141"/>
      <c r="W2433" s="238" t="s">
        <v>796</v>
      </c>
      <c r="X2433" s="141" t="e">
        <f>VLOOKUP(W2433,SIZE!A:B,2,0)</f>
        <v>#N/A</v>
      </c>
      <c r="Y2433" s="141"/>
      <c r="Z2433" s="141"/>
      <c r="AA2433" s="141" t="e">
        <f>VLOOKUP(Z2433,COLOR!A:B,2,0)</f>
        <v>#N/A</v>
      </c>
      <c r="AB2433" s="130"/>
      <c r="AC2433" s="130"/>
      <c r="AD2433" s="130"/>
      <c r="AE2433" s="130"/>
      <c r="AF2433" s="130"/>
      <c r="AG2433" s="130"/>
      <c r="AH2433" s="130"/>
      <c r="AI2433" s="130"/>
      <c r="AJ2433" s="130"/>
      <c r="AK2433" s="130"/>
      <c r="AL2433" s="130"/>
      <c r="AM2433" s="130"/>
    </row>
    <row r="2434" spans="1:39" ht="20.25" customHeight="1">
      <c r="A2434" s="132">
        <v>2433</v>
      </c>
      <c r="B2434" s="141"/>
      <c r="C2434" s="142"/>
      <c r="D2434" s="143"/>
      <c r="E2434" s="143" t="str">
        <f t="shared" si="94"/>
        <v/>
      </c>
      <c r="F2434" s="144"/>
      <c r="G2434" s="144" t="e">
        <f>VLOOKUP(E2434,subcategory!A:B,2,0)</f>
        <v>#N/A</v>
      </c>
      <c r="H2434" s="213"/>
      <c r="I2434" s="213" t="e">
        <f>VLOOKUP(H2434,gender!A:B,2,0)</f>
        <v>#N/A</v>
      </c>
      <c r="J2434" s="145"/>
      <c r="K2434" s="144"/>
      <c r="L2434" s="144"/>
      <c r="M2434" s="144"/>
      <c r="N2434" s="144" t="e">
        <f>VLOOKUP(M2434,brand!A:B,2,0)</f>
        <v>#N/A</v>
      </c>
      <c r="O2434" s="144"/>
      <c r="P2434" s="144" t="e">
        <f>VLOOKUP(O2434,country!A:B,2,0)</f>
        <v>#N/A</v>
      </c>
      <c r="Q2434" s="144"/>
      <c r="R2434" s="144" t="str">
        <f t="shared" si="95"/>
        <v/>
      </c>
      <c r="S2434" s="144"/>
      <c r="T2434" s="144" t="e">
        <f>VLOOKUP(R2434,material!A:B,2,0)</f>
        <v>#N/A</v>
      </c>
      <c r="U2434" s="141"/>
      <c r="V2434" s="141"/>
      <c r="W2434" s="238" t="s">
        <v>796</v>
      </c>
      <c r="X2434" s="141" t="e">
        <f>VLOOKUP(W2434,SIZE!A:B,2,0)</f>
        <v>#N/A</v>
      </c>
      <c r="Y2434" s="141"/>
      <c r="Z2434" s="141"/>
      <c r="AA2434" s="141" t="e">
        <f>VLOOKUP(Z2434,COLOR!A:B,2,0)</f>
        <v>#N/A</v>
      </c>
      <c r="AB2434" s="130"/>
      <c r="AC2434" s="130"/>
      <c r="AD2434" s="130"/>
      <c r="AE2434" s="130"/>
      <c r="AF2434" s="130"/>
      <c r="AG2434" s="130"/>
      <c r="AH2434" s="130"/>
      <c r="AI2434" s="130"/>
      <c r="AJ2434" s="130"/>
      <c r="AK2434" s="130"/>
      <c r="AL2434" s="130"/>
      <c r="AM2434" s="130"/>
    </row>
    <row r="2435" spans="1:39" ht="20.25" customHeight="1">
      <c r="A2435" s="132">
        <v>2434</v>
      </c>
      <c r="B2435" s="141"/>
      <c r="C2435" s="142"/>
      <c r="D2435" s="143"/>
      <c r="E2435" s="143" t="str">
        <f t="shared" ref="E2435:E2498" si="96">PROPER(F2435)</f>
        <v/>
      </c>
      <c r="F2435" s="144"/>
      <c r="G2435" s="144" t="e">
        <f>VLOOKUP(E2435,subcategory!A:B,2,0)</f>
        <v>#N/A</v>
      </c>
      <c r="H2435" s="213"/>
      <c r="I2435" s="213" t="e">
        <f>VLOOKUP(H2435,gender!A:B,2,0)</f>
        <v>#N/A</v>
      </c>
      <c r="J2435" s="145"/>
      <c r="K2435" s="144"/>
      <c r="L2435" s="144"/>
      <c r="M2435" s="144"/>
      <c r="N2435" s="144" t="e">
        <f>VLOOKUP(M2435,brand!A:B,2,0)</f>
        <v>#N/A</v>
      </c>
      <c r="O2435" s="144"/>
      <c r="P2435" s="144" t="e">
        <f>VLOOKUP(O2435,country!A:B,2,0)</f>
        <v>#N/A</v>
      </c>
      <c r="Q2435" s="144"/>
      <c r="R2435" s="144" t="str">
        <f t="shared" si="95"/>
        <v/>
      </c>
      <c r="S2435" s="144"/>
      <c r="T2435" s="144" t="e">
        <f>VLOOKUP(R2435,material!A:B,2,0)</f>
        <v>#N/A</v>
      </c>
      <c r="U2435" s="141"/>
      <c r="V2435" s="141"/>
      <c r="W2435" s="238" t="s">
        <v>796</v>
      </c>
      <c r="X2435" s="141" t="e">
        <f>VLOOKUP(W2435,SIZE!A:B,2,0)</f>
        <v>#N/A</v>
      </c>
      <c r="Y2435" s="141"/>
      <c r="Z2435" s="141"/>
      <c r="AA2435" s="141" t="e">
        <f>VLOOKUP(Z2435,COLOR!A:B,2,0)</f>
        <v>#N/A</v>
      </c>
      <c r="AB2435" s="130"/>
      <c r="AC2435" s="130"/>
      <c r="AD2435" s="130"/>
      <c r="AE2435" s="130"/>
      <c r="AF2435" s="130"/>
      <c r="AG2435" s="130"/>
      <c r="AH2435" s="130"/>
      <c r="AI2435" s="130"/>
      <c r="AJ2435" s="130"/>
      <c r="AK2435" s="130"/>
      <c r="AL2435" s="130"/>
      <c r="AM2435" s="130"/>
    </row>
    <row r="2436" spans="1:39" ht="20.25" customHeight="1">
      <c r="A2436" s="132">
        <v>2435</v>
      </c>
      <c r="B2436" s="141"/>
      <c r="C2436" s="142"/>
      <c r="D2436" s="143"/>
      <c r="E2436" s="143" t="str">
        <f t="shared" si="96"/>
        <v/>
      </c>
      <c r="F2436" s="144"/>
      <c r="G2436" s="144" t="e">
        <f>VLOOKUP(E2436,subcategory!A:B,2,0)</f>
        <v>#N/A</v>
      </c>
      <c r="H2436" s="213"/>
      <c r="I2436" s="213" t="e">
        <f>VLOOKUP(H2436,gender!A:B,2,0)</f>
        <v>#N/A</v>
      </c>
      <c r="J2436" s="145"/>
      <c r="K2436" s="144"/>
      <c r="L2436" s="144"/>
      <c r="M2436" s="144"/>
      <c r="N2436" s="144" t="e">
        <f>VLOOKUP(M2436,brand!A:B,2,0)</f>
        <v>#N/A</v>
      </c>
      <c r="O2436" s="144"/>
      <c r="P2436" s="144" t="e">
        <f>VLOOKUP(O2436,country!A:B,2,0)</f>
        <v>#N/A</v>
      </c>
      <c r="Q2436" s="144"/>
      <c r="R2436" s="144" t="str">
        <f t="shared" si="95"/>
        <v/>
      </c>
      <c r="S2436" s="144"/>
      <c r="T2436" s="144" t="e">
        <f>VLOOKUP(R2436,material!A:B,2,0)</f>
        <v>#N/A</v>
      </c>
      <c r="U2436" s="141"/>
      <c r="V2436" s="141"/>
      <c r="W2436" s="238" t="s">
        <v>796</v>
      </c>
      <c r="X2436" s="141" t="e">
        <f>VLOOKUP(W2436,SIZE!A:B,2,0)</f>
        <v>#N/A</v>
      </c>
      <c r="Y2436" s="141"/>
      <c r="Z2436" s="141"/>
      <c r="AA2436" s="141" t="e">
        <f>VLOOKUP(Z2436,COLOR!A:B,2,0)</f>
        <v>#N/A</v>
      </c>
      <c r="AB2436" s="130"/>
      <c r="AC2436" s="130"/>
      <c r="AD2436" s="130"/>
      <c r="AE2436" s="130"/>
      <c r="AF2436" s="130"/>
      <c r="AG2436" s="130"/>
      <c r="AH2436" s="130"/>
      <c r="AI2436" s="130"/>
      <c r="AJ2436" s="130"/>
      <c r="AK2436" s="130"/>
      <c r="AL2436" s="130"/>
      <c r="AM2436" s="130"/>
    </row>
    <row r="2437" spans="1:39" ht="20.25" customHeight="1">
      <c r="A2437" s="132">
        <v>2436</v>
      </c>
      <c r="B2437" s="141"/>
      <c r="C2437" s="142"/>
      <c r="D2437" s="143"/>
      <c r="E2437" s="143" t="str">
        <f t="shared" si="96"/>
        <v/>
      </c>
      <c r="F2437" s="144"/>
      <c r="G2437" s="144" t="e">
        <f>VLOOKUP(E2437,subcategory!A:B,2,0)</f>
        <v>#N/A</v>
      </c>
      <c r="H2437" s="213"/>
      <c r="I2437" s="213" t="e">
        <f>VLOOKUP(H2437,gender!A:B,2,0)</f>
        <v>#N/A</v>
      </c>
      <c r="J2437" s="145"/>
      <c r="K2437" s="144"/>
      <c r="L2437" s="144"/>
      <c r="M2437" s="144"/>
      <c r="N2437" s="144" t="e">
        <f>VLOOKUP(M2437,brand!A:B,2,0)</f>
        <v>#N/A</v>
      </c>
      <c r="O2437" s="144"/>
      <c r="P2437" s="144" t="e">
        <f>VLOOKUP(O2437,country!A:B,2,0)</f>
        <v>#N/A</v>
      </c>
      <c r="Q2437" s="144"/>
      <c r="R2437" s="144" t="str">
        <f t="shared" si="95"/>
        <v/>
      </c>
      <c r="S2437" s="144"/>
      <c r="T2437" s="144" t="e">
        <f>VLOOKUP(R2437,material!A:B,2,0)</f>
        <v>#N/A</v>
      </c>
      <c r="U2437" s="141"/>
      <c r="V2437" s="141"/>
      <c r="W2437" s="238" t="s">
        <v>796</v>
      </c>
      <c r="X2437" s="141" t="e">
        <f>VLOOKUP(W2437,SIZE!A:B,2,0)</f>
        <v>#N/A</v>
      </c>
      <c r="Y2437" s="141"/>
      <c r="Z2437" s="141"/>
      <c r="AA2437" s="141" t="e">
        <f>VLOOKUP(Z2437,COLOR!A:B,2,0)</f>
        <v>#N/A</v>
      </c>
      <c r="AB2437" s="130"/>
      <c r="AC2437" s="130"/>
      <c r="AD2437" s="130"/>
      <c r="AE2437" s="130"/>
      <c r="AF2437" s="130"/>
      <c r="AG2437" s="130"/>
      <c r="AH2437" s="130"/>
      <c r="AI2437" s="130"/>
      <c r="AJ2437" s="130"/>
      <c r="AK2437" s="130"/>
      <c r="AL2437" s="130"/>
      <c r="AM2437" s="130"/>
    </row>
    <row r="2438" spans="1:39" ht="20.25" customHeight="1">
      <c r="A2438" s="132">
        <v>2437</v>
      </c>
      <c r="B2438" s="141"/>
      <c r="C2438" s="142"/>
      <c r="D2438" s="143"/>
      <c r="E2438" s="143" t="str">
        <f t="shared" si="96"/>
        <v/>
      </c>
      <c r="F2438" s="144"/>
      <c r="G2438" s="144" t="e">
        <f>VLOOKUP(E2438,subcategory!A:B,2,0)</f>
        <v>#N/A</v>
      </c>
      <c r="H2438" s="213"/>
      <c r="I2438" s="213" t="e">
        <f>VLOOKUP(H2438,gender!A:B,2,0)</f>
        <v>#N/A</v>
      </c>
      <c r="J2438" s="145"/>
      <c r="K2438" s="144"/>
      <c r="L2438" s="144"/>
      <c r="M2438" s="144"/>
      <c r="N2438" s="144" t="e">
        <f>VLOOKUP(M2438,brand!A:B,2,0)</f>
        <v>#N/A</v>
      </c>
      <c r="O2438" s="144"/>
      <c r="P2438" s="144" t="e">
        <f>VLOOKUP(O2438,country!A:B,2,0)</f>
        <v>#N/A</v>
      </c>
      <c r="Q2438" s="144"/>
      <c r="R2438" s="144" t="str">
        <f t="shared" si="95"/>
        <v/>
      </c>
      <c r="S2438" s="144"/>
      <c r="T2438" s="144" t="e">
        <f>VLOOKUP(R2438,material!A:B,2,0)</f>
        <v>#N/A</v>
      </c>
      <c r="U2438" s="141"/>
      <c r="V2438" s="141"/>
      <c r="W2438" s="238" t="s">
        <v>796</v>
      </c>
      <c r="X2438" s="141" t="e">
        <f>VLOOKUP(W2438,SIZE!A:B,2,0)</f>
        <v>#N/A</v>
      </c>
      <c r="Y2438" s="141"/>
      <c r="Z2438" s="141"/>
      <c r="AA2438" s="141" t="e">
        <f>VLOOKUP(Z2438,COLOR!A:B,2,0)</f>
        <v>#N/A</v>
      </c>
      <c r="AB2438" s="130"/>
      <c r="AC2438" s="130"/>
      <c r="AD2438" s="130"/>
      <c r="AE2438" s="130"/>
      <c r="AF2438" s="130"/>
      <c r="AG2438" s="130"/>
      <c r="AH2438" s="130"/>
      <c r="AI2438" s="130"/>
      <c r="AJ2438" s="130"/>
      <c r="AK2438" s="130"/>
      <c r="AL2438" s="130"/>
      <c r="AM2438" s="130"/>
    </row>
    <row r="2439" spans="1:39" ht="20.25" customHeight="1">
      <c r="A2439" s="132">
        <v>2438</v>
      </c>
      <c r="B2439" s="141"/>
      <c r="C2439" s="142"/>
      <c r="D2439" s="143"/>
      <c r="E2439" s="143" t="str">
        <f t="shared" si="96"/>
        <v/>
      </c>
      <c r="F2439" s="144"/>
      <c r="G2439" s="144" t="e">
        <f>VLOOKUP(E2439,subcategory!A:B,2,0)</f>
        <v>#N/A</v>
      </c>
      <c r="H2439" s="213"/>
      <c r="I2439" s="213" t="e">
        <f>VLOOKUP(H2439,gender!A:B,2,0)</f>
        <v>#N/A</v>
      </c>
      <c r="J2439" s="145"/>
      <c r="K2439" s="144"/>
      <c r="L2439" s="144"/>
      <c r="M2439" s="144"/>
      <c r="N2439" s="144" t="e">
        <f>VLOOKUP(M2439,brand!A:B,2,0)</f>
        <v>#N/A</v>
      </c>
      <c r="O2439" s="144"/>
      <c r="P2439" s="144" t="e">
        <f>VLOOKUP(O2439,country!A:B,2,0)</f>
        <v>#N/A</v>
      </c>
      <c r="Q2439" s="144"/>
      <c r="R2439" s="144" t="str">
        <f t="shared" si="95"/>
        <v/>
      </c>
      <c r="S2439" s="144"/>
      <c r="T2439" s="144" t="e">
        <f>VLOOKUP(R2439,material!A:B,2,0)</f>
        <v>#N/A</v>
      </c>
      <c r="U2439" s="141"/>
      <c r="V2439" s="141"/>
      <c r="W2439" s="238" t="s">
        <v>796</v>
      </c>
      <c r="X2439" s="141" t="e">
        <f>VLOOKUP(W2439,SIZE!A:B,2,0)</f>
        <v>#N/A</v>
      </c>
      <c r="Y2439" s="141"/>
      <c r="Z2439" s="141"/>
      <c r="AA2439" s="141" t="e">
        <f>VLOOKUP(Z2439,COLOR!A:B,2,0)</f>
        <v>#N/A</v>
      </c>
      <c r="AB2439" s="130"/>
      <c r="AC2439" s="130"/>
      <c r="AD2439" s="130"/>
      <c r="AE2439" s="130"/>
      <c r="AF2439" s="130"/>
      <c r="AG2439" s="130"/>
      <c r="AH2439" s="130"/>
      <c r="AI2439" s="130"/>
      <c r="AJ2439" s="130"/>
      <c r="AK2439" s="130"/>
      <c r="AL2439" s="130"/>
      <c r="AM2439" s="130"/>
    </row>
    <row r="2440" spans="1:39" ht="20.25" customHeight="1">
      <c r="A2440" s="132">
        <v>2439</v>
      </c>
      <c r="B2440" s="141"/>
      <c r="C2440" s="142"/>
      <c r="D2440" s="143"/>
      <c r="E2440" s="143" t="str">
        <f t="shared" si="96"/>
        <v/>
      </c>
      <c r="F2440" s="144"/>
      <c r="G2440" s="144" t="e">
        <f>VLOOKUP(E2440,subcategory!A:B,2,0)</f>
        <v>#N/A</v>
      </c>
      <c r="H2440" s="213"/>
      <c r="I2440" s="213" t="e">
        <f>VLOOKUP(H2440,gender!A:B,2,0)</f>
        <v>#N/A</v>
      </c>
      <c r="J2440" s="145"/>
      <c r="K2440" s="144"/>
      <c r="L2440" s="144"/>
      <c r="M2440" s="144"/>
      <c r="N2440" s="144" t="e">
        <f>VLOOKUP(M2440,brand!A:B,2,0)</f>
        <v>#N/A</v>
      </c>
      <c r="O2440" s="144"/>
      <c r="P2440" s="144" t="e">
        <f>VLOOKUP(O2440,country!A:B,2,0)</f>
        <v>#N/A</v>
      </c>
      <c r="Q2440" s="144"/>
      <c r="R2440" s="144" t="str">
        <f t="shared" si="95"/>
        <v/>
      </c>
      <c r="S2440" s="144"/>
      <c r="T2440" s="144" t="e">
        <f>VLOOKUP(R2440,material!A:B,2,0)</f>
        <v>#N/A</v>
      </c>
      <c r="U2440" s="141"/>
      <c r="V2440" s="141"/>
      <c r="W2440" s="238" t="s">
        <v>796</v>
      </c>
      <c r="X2440" s="141" t="e">
        <f>VLOOKUP(W2440,SIZE!A:B,2,0)</f>
        <v>#N/A</v>
      </c>
      <c r="Y2440" s="141"/>
      <c r="Z2440" s="141"/>
      <c r="AA2440" s="141" t="e">
        <f>VLOOKUP(Z2440,COLOR!A:B,2,0)</f>
        <v>#N/A</v>
      </c>
      <c r="AB2440" s="130"/>
      <c r="AC2440" s="130"/>
      <c r="AD2440" s="130"/>
      <c r="AE2440" s="130"/>
      <c r="AF2440" s="130"/>
      <c r="AG2440" s="130"/>
      <c r="AH2440" s="130"/>
      <c r="AI2440" s="130"/>
      <c r="AJ2440" s="130"/>
      <c r="AK2440" s="130"/>
      <c r="AL2440" s="130"/>
      <c r="AM2440" s="130"/>
    </row>
    <row r="2441" spans="1:39" ht="20.25" customHeight="1">
      <c r="A2441" s="132">
        <v>2440</v>
      </c>
      <c r="B2441" s="141"/>
      <c r="C2441" s="142"/>
      <c r="D2441" s="143"/>
      <c r="E2441" s="143" t="str">
        <f t="shared" si="96"/>
        <v/>
      </c>
      <c r="F2441" s="144"/>
      <c r="G2441" s="144" t="e">
        <f>VLOOKUP(E2441,subcategory!A:B,2,0)</f>
        <v>#N/A</v>
      </c>
      <c r="H2441" s="213"/>
      <c r="I2441" s="213" t="e">
        <f>VLOOKUP(H2441,gender!A:B,2,0)</f>
        <v>#N/A</v>
      </c>
      <c r="J2441" s="145"/>
      <c r="K2441" s="144"/>
      <c r="L2441" s="144"/>
      <c r="M2441" s="144"/>
      <c r="N2441" s="144" t="e">
        <f>VLOOKUP(M2441,brand!A:B,2,0)</f>
        <v>#N/A</v>
      </c>
      <c r="O2441" s="144"/>
      <c r="P2441" s="144" t="e">
        <f>VLOOKUP(O2441,country!A:B,2,0)</f>
        <v>#N/A</v>
      </c>
      <c r="Q2441" s="144"/>
      <c r="R2441" s="144" t="str">
        <f t="shared" si="95"/>
        <v/>
      </c>
      <c r="S2441" s="144"/>
      <c r="T2441" s="144" t="e">
        <f>VLOOKUP(R2441,material!A:B,2,0)</f>
        <v>#N/A</v>
      </c>
      <c r="U2441" s="141"/>
      <c r="V2441" s="141"/>
      <c r="W2441" s="238" t="s">
        <v>796</v>
      </c>
      <c r="X2441" s="141" t="e">
        <f>VLOOKUP(W2441,SIZE!A:B,2,0)</f>
        <v>#N/A</v>
      </c>
      <c r="Y2441" s="141"/>
      <c r="Z2441" s="141"/>
      <c r="AA2441" s="141" t="e">
        <f>VLOOKUP(Z2441,COLOR!A:B,2,0)</f>
        <v>#N/A</v>
      </c>
      <c r="AB2441" s="130"/>
      <c r="AC2441" s="130"/>
      <c r="AD2441" s="130"/>
      <c r="AE2441" s="130"/>
      <c r="AF2441" s="130"/>
      <c r="AG2441" s="130"/>
      <c r="AH2441" s="130"/>
      <c r="AI2441" s="130"/>
      <c r="AJ2441" s="130"/>
      <c r="AK2441" s="130"/>
      <c r="AL2441" s="130"/>
      <c r="AM2441" s="130"/>
    </row>
    <row r="2442" spans="1:39" ht="20.25" customHeight="1">
      <c r="A2442" s="132">
        <v>2441</v>
      </c>
      <c r="B2442" s="141"/>
      <c r="C2442" s="142"/>
      <c r="D2442" s="143"/>
      <c r="E2442" s="143" t="str">
        <f t="shared" si="96"/>
        <v/>
      </c>
      <c r="F2442" s="144"/>
      <c r="G2442" s="144" t="e">
        <f>VLOOKUP(E2442,subcategory!A:B,2,0)</f>
        <v>#N/A</v>
      </c>
      <c r="H2442" s="213"/>
      <c r="I2442" s="213" t="e">
        <f>VLOOKUP(H2442,gender!A:B,2,0)</f>
        <v>#N/A</v>
      </c>
      <c r="J2442" s="145"/>
      <c r="K2442" s="144"/>
      <c r="L2442" s="144"/>
      <c r="M2442" s="144"/>
      <c r="N2442" s="144" t="e">
        <f>VLOOKUP(M2442,brand!A:B,2,0)</f>
        <v>#N/A</v>
      </c>
      <c r="O2442" s="144"/>
      <c r="P2442" s="144" t="e">
        <f>VLOOKUP(O2442,country!A:B,2,0)</f>
        <v>#N/A</v>
      </c>
      <c r="Q2442" s="144"/>
      <c r="R2442" s="144" t="str">
        <f t="shared" si="95"/>
        <v/>
      </c>
      <c r="S2442" s="144"/>
      <c r="T2442" s="144" t="e">
        <f>VLOOKUP(R2442,material!A:B,2,0)</f>
        <v>#N/A</v>
      </c>
      <c r="U2442" s="141"/>
      <c r="V2442" s="141"/>
      <c r="W2442" s="238" t="s">
        <v>796</v>
      </c>
      <c r="X2442" s="141" t="e">
        <f>VLOOKUP(W2442,SIZE!A:B,2,0)</f>
        <v>#N/A</v>
      </c>
      <c r="Y2442" s="141"/>
      <c r="Z2442" s="141"/>
      <c r="AA2442" s="141" t="e">
        <f>VLOOKUP(Z2442,COLOR!A:B,2,0)</f>
        <v>#N/A</v>
      </c>
      <c r="AB2442" s="130"/>
      <c r="AC2442" s="130"/>
      <c r="AD2442" s="130"/>
      <c r="AE2442" s="130"/>
      <c r="AF2442" s="130"/>
      <c r="AG2442" s="130"/>
      <c r="AH2442" s="130"/>
      <c r="AI2442" s="130"/>
      <c r="AJ2442" s="130"/>
      <c r="AK2442" s="130"/>
      <c r="AL2442" s="130"/>
      <c r="AM2442" s="130"/>
    </row>
    <row r="2443" spans="1:39" ht="20.25" customHeight="1">
      <c r="A2443" s="132">
        <v>2442</v>
      </c>
      <c r="B2443" s="141"/>
      <c r="C2443" s="142"/>
      <c r="D2443" s="143"/>
      <c r="E2443" s="143" t="str">
        <f t="shared" si="96"/>
        <v/>
      </c>
      <c r="F2443" s="144"/>
      <c r="G2443" s="144" t="e">
        <f>VLOOKUP(E2443,subcategory!A:B,2,0)</f>
        <v>#N/A</v>
      </c>
      <c r="H2443" s="213"/>
      <c r="I2443" s="213" t="e">
        <f>VLOOKUP(H2443,gender!A:B,2,0)</f>
        <v>#N/A</v>
      </c>
      <c r="J2443" s="145"/>
      <c r="K2443" s="144"/>
      <c r="L2443" s="144"/>
      <c r="M2443" s="144"/>
      <c r="N2443" s="144" t="e">
        <f>VLOOKUP(M2443,brand!A:B,2,0)</f>
        <v>#N/A</v>
      </c>
      <c r="O2443" s="144"/>
      <c r="P2443" s="144" t="e">
        <f>VLOOKUP(O2443,country!A:B,2,0)</f>
        <v>#N/A</v>
      </c>
      <c r="Q2443" s="144"/>
      <c r="R2443" s="144" t="str">
        <f t="shared" si="95"/>
        <v/>
      </c>
      <c r="S2443" s="144"/>
      <c r="T2443" s="144" t="e">
        <f>VLOOKUP(R2443,material!A:B,2,0)</f>
        <v>#N/A</v>
      </c>
      <c r="U2443" s="141"/>
      <c r="V2443" s="141"/>
      <c r="W2443" s="238" t="s">
        <v>796</v>
      </c>
      <c r="X2443" s="141" t="e">
        <f>VLOOKUP(W2443,SIZE!A:B,2,0)</f>
        <v>#N/A</v>
      </c>
      <c r="Y2443" s="141"/>
      <c r="Z2443" s="141"/>
      <c r="AA2443" s="141" t="e">
        <f>VLOOKUP(Z2443,COLOR!A:B,2,0)</f>
        <v>#N/A</v>
      </c>
      <c r="AB2443" s="130"/>
      <c r="AC2443" s="130"/>
      <c r="AD2443" s="130"/>
      <c r="AE2443" s="130"/>
      <c r="AF2443" s="130"/>
      <c r="AG2443" s="130"/>
      <c r="AH2443" s="130"/>
      <c r="AI2443" s="130"/>
      <c r="AJ2443" s="130"/>
      <c r="AK2443" s="130"/>
      <c r="AL2443" s="130"/>
      <c r="AM2443" s="130"/>
    </row>
    <row r="2444" spans="1:39" ht="20.25" customHeight="1">
      <c r="A2444" s="132">
        <v>2443</v>
      </c>
      <c r="B2444" s="141"/>
      <c r="C2444" s="142"/>
      <c r="D2444" s="143"/>
      <c r="E2444" s="143" t="str">
        <f t="shared" si="96"/>
        <v/>
      </c>
      <c r="F2444" s="144"/>
      <c r="G2444" s="144" t="e">
        <f>VLOOKUP(E2444,subcategory!A:B,2,0)</f>
        <v>#N/A</v>
      </c>
      <c r="H2444" s="213"/>
      <c r="I2444" s="213" t="e">
        <f>VLOOKUP(H2444,gender!A:B,2,0)</f>
        <v>#N/A</v>
      </c>
      <c r="J2444" s="145"/>
      <c r="K2444" s="144"/>
      <c r="L2444" s="144"/>
      <c r="M2444" s="144"/>
      <c r="N2444" s="144" t="e">
        <f>VLOOKUP(M2444,brand!A:B,2,0)</f>
        <v>#N/A</v>
      </c>
      <c r="O2444" s="144"/>
      <c r="P2444" s="144" t="e">
        <f>VLOOKUP(O2444,country!A:B,2,0)</f>
        <v>#N/A</v>
      </c>
      <c r="Q2444" s="144"/>
      <c r="R2444" s="144" t="str">
        <f t="shared" si="95"/>
        <v/>
      </c>
      <c r="S2444" s="144"/>
      <c r="T2444" s="144" t="e">
        <f>VLOOKUP(R2444,material!A:B,2,0)</f>
        <v>#N/A</v>
      </c>
      <c r="U2444" s="141"/>
      <c r="V2444" s="141"/>
      <c r="W2444" s="238" t="s">
        <v>796</v>
      </c>
      <c r="X2444" s="141" t="e">
        <f>VLOOKUP(W2444,SIZE!A:B,2,0)</f>
        <v>#N/A</v>
      </c>
      <c r="Y2444" s="141"/>
      <c r="Z2444" s="141"/>
      <c r="AA2444" s="141" t="e">
        <f>VLOOKUP(Z2444,COLOR!A:B,2,0)</f>
        <v>#N/A</v>
      </c>
      <c r="AB2444" s="130"/>
      <c r="AC2444" s="130"/>
      <c r="AD2444" s="130"/>
      <c r="AE2444" s="130"/>
      <c r="AF2444" s="130"/>
      <c r="AG2444" s="130"/>
      <c r="AH2444" s="130"/>
      <c r="AI2444" s="130"/>
      <c r="AJ2444" s="130"/>
      <c r="AK2444" s="130"/>
      <c r="AL2444" s="130"/>
      <c r="AM2444" s="130"/>
    </row>
    <row r="2445" spans="1:39" ht="20.25" customHeight="1">
      <c r="A2445" s="132">
        <v>2444</v>
      </c>
      <c r="B2445" s="141"/>
      <c r="C2445" s="146"/>
      <c r="D2445" s="143"/>
      <c r="E2445" s="143" t="str">
        <f t="shared" si="96"/>
        <v/>
      </c>
      <c r="F2445" s="144"/>
      <c r="G2445" s="144" t="e">
        <f>VLOOKUP(E2445,subcategory!A:B,2,0)</f>
        <v>#N/A</v>
      </c>
      <c r="H2445" s="213"/>
      <c r="I2445" s="213" t="e">
        <f>VLOOKUP(H2445,gender!A:B,2,0)</f>
        <v>#N/A</v>
      </c>
      <c r="J2445" s="145"/>
      <c r="K2445" s="144"/>
      <c r="L2445" s="144"/>
      <c r="M2445" s="144"/>
      <c r="N2445" s="144" t="e">
        <f>VLOOKUP(M2445,brand!A:B,2,0)</f>
        <v>#N/A</v>
      </c>
      <c r="O2445" s="144"/>
      <c r="P2445" s="144" t="e">
        <f>VLOOKUP(O2445,country!A:B,2,0)</f>
        <v>#N/A</v>
      </c>
      <c r="Q2445" s="144"/>
      <c r="R2445" s="144" t="str">
        <f t="shared" si="95"/>
        <v/>
      </c>
      <c r="S2445" s="144"/>
      <c r="T2445" s="144" t="e">
        <f>VLOOKUP(R2445,material!A:B,2,0)</f>
        <v>#N/A</v>
      </c>
      <c r="U2445" s="141"/>
      <c r="V2445" s="141"/>
      <c r="W2445" s="238" t="s">
        <v>796</v>
      </c>
      <c r="X2445" s="141" t="e">
        <f>VLOOKUP(W2445,SIZE!A:B,2,0)</f>
        <v>#N/A</v>
      </c>
      <c r="Y2445" s="141"/>
      <c r="Z2445" s="141"/>
      <c r="AA2445" s="141" t="e">
        <f>VLOOKUP(Z2445,COLOR!A:B,2,0)</f>
        <v>#N/A</v>
      </c>
      <c r="AB2445" s="130"/>
      <c r="AC2445" s="130"/>
      <c r="AD2445" s="130"/>
      <c r="AE2445" s="130"/>
      <c r="AF2445" s="130"/>
      <c r="AG2445" s="130"/>
      <c r="AH2445" s="130"/>
      <c r="AI2445" s="130"/>
      <c r="AJ2445" s="130"/>
      <c r="AK2445" s="130"/>
      <c r="AL2445" s="130"/>
      <c r="AM2445" s="130"/>
    </row>
    <row r="2446" spans="1:39" ht="20.25" customHeight="1">
      <c r="A2446" s="132">
        <v>2445</v>
      </c>
      <c r="B2446" s="141"/>
      <c r="C2446" s="146"/>
      <c r="D2446" s="149"/>
      <c r="E2446" s="143" t="str">
        <f t="shared" si="96"/>
        <v/>
      </c>
      <c r="F2446" s="144"/>
      <c r="G2446" s="144" t="e">
        <f>VLOOKUP(E2446,subcategory!A:B,2,0)</f>
        <v>#N/A</v>
      </c>
      <c r="H2446" s="213"/>
      <c r="I2446" s="213" t="e">
        <f>VLOOKUP(H2446,gender!A:B,2,0)</f>
        <v>#N/A</v>
      </c>
      <c r="J2446" s="145"/>
      <c r="K2446" s="144"/>
      <c r="L2446" s="144"/>
      <c r="M2446" s="144"/>
      <c r="N2446" s="144" t="e">
        <f>VLOOKUP(M2446,brand!A:B,2,0)</f>
        <v>#N/A</v>
      </c>
      <c r="O2446" s="144"/>
      <c r="P2446" s="144" t="e">
        <f>VLOOKUP(O2446,country!A:B,2,0)</f>
        <v>#N/A</v>
      </c>
      <c r="Q2446" s="144"/>
      <c r="R2446" s="144" t="str">
        <f t="shared" si="95"/>
        <v/>
      </c>
      <c r="S2446" s="141"/>
      <c r="T2446" s="144" t="e">
        <f>VLOOKUP(R2446,material!A:B,2,0)</f>
        <v>#N/A</v>
      </c>
      <c r="U2446" s="141"/>
      <c r="V2446" s="141"/>
      <c r="W2446" s="238" t="s">
        <v>796</v>
      </c>
      <c r="X2446" s="141" t="e">
        <f>VLOOKUP(W2446,SIZE!A:B,2,0)</f>
        <v>#N/A</v>
      </c>
      <c r="Y2446" s="141"/>
      <c r="Z2446" s="141"/>
      <c r="AA2446" s="141" t="e">
        <f>VLOOKUP(Z2446,COLOR!A:B,2,0)</f>
        <v>#N/A</v>
      </c>
      <c r="AB2446" s="130"/>
      <c r="AC2446" s="130"/>
      <c r="AD2446" s="130"/>
      <c r="AE2446" s="130"/>
      <c r="AF2446" s="130"/>
      <c r="AG2446" s="130"/>
      <c r="AH2446" s="130"/>
      <c r="AI2446" s="130"/>
      <c r="AJ2446" s="130"/>
      <c r="AK2446" s="130"/>
      <c r="AL2446" s="130"/>
      <c r="AM2446" s="130"/>
    </row>
    <row r="2447" spans="1:39" ht="20.25" customHeight="1">
      <c r="A2447" s="132">
        <v>2446</v>
      </c>
      <c r="B2447" s="141"/>
      <c r="C2447" s="142"/>
      <c r="D2447" s="147"/>
      <c r="E2447" s="143" t="str">
        <f t="shared" si="96"/>
        <v/>
      </c>
      <c r="F2447" s="144"/>
      <c r="G2447" s="144" t="e">
        <f>VLOOKUP(E2447,subcategory!A:B,2,0)</f>
        <v>#N/A</v>
      </c>
      <c r="H2447" s="213"/>
      <c r="I2447" s="213" t="e">
        <f>VLOOKUP(H2447,gender!A:B,2,0)</f>
        <v>#N/A</v>
      </c>
      <c r="J2447" s="145"/>
      <c r="K2447" s="144"/>
      <c r="L2447" s="144"/>
      <c r="M2447" s="144"/>
      <c r="N2447" s="144" t="e">
        <f>VLOOKUP(M2447,brand!A:B,2,0)</f>
        <v>#N/A</v>
      </c>
      <c r="O2447" s="144"/>
      <c r="P2447" s="144" t="e">
        <f>VLOOKUP(O2447,country!A:B,2,0)</f>
        <v>#N/A</v>
      </c>
      <c r="Q2447" s="144"/>
      <c r="R2447" s="144" t="str">
        <f t="shared" si="95"/>
        <v/>
      </c>
      <c r="S2447" s="144"/>
      <c r="T2447" s="144" t="e">
        <f>VLOOKUP(R2447,material!A:B,2,0)</f>
        <v>#N/A</v>
      </c>
      <c r="U2447" s="141"/>
      <c r="V2447" s="141"/>
      <c r="W2447" s="238" t="s">
        <v>796</v>
      </c>
      <c r="X2447" s="141" t="e">
        <f>VLOOKUP(W2447,SIZE!A:B,2,0)</f>
        <v>#N/A</v>
      </c>
      <c r="Y2447" s="141"/>
      <c r="Z2447" s="141"/>
      <c r="AA2447" s="141" t="e">
        <f>VLOOKUP(Z2447,COLOR!A:B,2,0)</f>
        <v>#N/A</v>
      </c>
      <c r="AB2447" s="130"/>
      <c r="AC2447" s="130"/>
      <c r="AD2447" s="130"/>
      <c r="AE2447" s="130"/>
      <c r="AF2447" s="130"/>
      <c r="AG2447" s="130"/>
      <c r="AH2447" s="130"/>
      <c r="AI2447" s="130"/>
      <c r="AJ2447" s="130"/>
      <c r="AK2447" s="130"/>
      <c r="AL2447" s="130"/>
      <c r="AM2447" s="130"/>
    </row>
    <row r="2448" spans="1:39" ht="20.25" customHeight="1">
      <c r="A2448" s="132">
        <v>2447</v>
      </c>
      <c r="B2448" s="212"/>
      <c r="C2448" s="142"/>
      <c r="D2448" s="143"/>
      <c r="E2448" s="143" t="str">
        <f t="shared" si="96"/>
        <v/>
      </c>
      <c r="F2448" s="144"/>
      <c r="G2448" s="144" t="e">
        <f>VLOOKUP(E2448,subcategory!A:B,2,0)</f>
        <v>#N/A</v>
      </c>
      <c r="H2448" s="213"/>
      <c r="I2448" s="213" t="e">
        <f>VLOOKUP(H2448,gender!A:B,2,0)</f>
        <v>#N/A</v>
      </c>
      <c r="J2448" s="145"/>
      <c r="K2448" s="144"/>
      <c r="L2448" s="144"/>
      <c r="M2448" s="144"/>
      <c r="N2448" s="144" t="e">
        <f>VLOOKUP(M2448,brand!A:B,2,0)</f>
        <v>#N/A</v>
      </c>
      <c r="O2448" s="144"/>
      <c r="P2448" s="144" t="e">
        <f>VLOOKUP(O2448,country!A:B,2,0)</f>
        <v>#N/A</v>
      </c>
      <c r="Q2448" s="144"/>
      <c r="R2448" s="144" t="str">
        <f t="shared" si="95"/>
        <v/>
      </c>
      <c r="S2448" s="144"/>
      <c r="T2448" s="144" t="e">
        <f>VLOOKUP(R2448,material!A:B,2,0)</f>
        <v>#N/A</v>
      </c>
      <c r="U2448" s="141"/>
      <c r="V2448" s="141"/>
      <c r="W2448" s="238" t="s">
        <v>796</v>
      </c>
      <c r="X2448" s="141" t="e">
        <f>VLOOKUP(W2448,SIZE!A:B,2,0)</f>
        <v>#N/A</v>
      </c>
      <c r="Y2448" s="141"/>
      <c r="Z2448" s="141"/>
      <c r="AA2448" s="141" t="e">
        <f>VLOOKUP(Z2448,COLOR!A:B,2,0)</f>
        <v>#N/A</v>
      </c>
      <c r="AB2448" s="130"/>
      <c r="AC2448" s="130"/>
      <c r="AD2448" s="130"/>
      <c r="AE2448" s="130"/>
      <c r="AF2448" s="130"/>
      <c r="AG2448" s="130"/>
      <c r="AH2448" s="130"/>
      <c r="AI2448" s="130"/>
      <c r="AJ2448" s="130"/>
      <c r="AK2448" s="130"/>
      <c r="AL2448" s="130"/>
      <c r="AM2448" s="130"/>
    </row>
    <row r="2449" spans="1:39" ht="20.25" customHeight="1">
      <c r="A2449" s="132">
        <v>2448</v>
      </c>
      <c r="B2449" s="211"/>
      <c r="C2449" s="142"/>
      <c r="D2449" s="143"/>
      <c r="E2449" s="143" t="str">
        <f t="shared" si="96"/>
        <v/>
      </c>
      <c r="F2449" s="144"/>
      <c r="G2449" s="144" t="e">
        <f>VLOOKUP(E2449,subcategory!A:B,2,0)</f>
        <v>#N/A</v>
      </c>
      <c r="H2449" s="213"/>
      <c r="I2449" s="213" t="e">
        <f>VLOOKUP(H2449,gender!A:B,2,0)</f>
        <v>#N/A</v>
      </c>
      <c r="J2449" s="145"/>
      <c r="K2449" s="144"/>
      <c r="L2449" s="144"/>
      <c r="M2449" s="144"/>
      <c r="N2449" s="144" t="e">
        <f>VLOOKUP(M2449,brand!A:B,2,0)</f>
        <v>#N/A</v>
      </c>
      <c r="O2449" s="144"/>
      <c r="P2449" s="144" t="e">
        <f>VLOOKUP(O2449,country!A:B,2,0)</f>
        <v>#N/A</v>
      </c>
      <c r="Q2449" s="144"/>
      <c r="R2449" s="144" t="str">
        <f t="shared" si="95"/>
        <v/>
      </c>
      <c r="S2449" s="144"/>
      <c r="T2449" s="144" t="e">
        <f>VLOOKUP(R2449,material!A:B,2,0)</f>
        <v>#N/A</v>
      </c>
      <c r="U2449" s="141"/>
      <c r="V2449" s="141"/>
      <c r="W2449" s="238" t="s">
        <v>796</v>
      </c>
      <c r="X2449" s="141" t="e">
        <f>VLOOKUP(W2449,SIZE!A:B,2,0)</f>
        <v>#N/A</v>
      </c>
      <c r="Y2449" s="141"/>
      <c r="Z2449" s="141"/>
      <c r="AA2449" s="141" t="e">
        <f>VLOOKUP(Z2449,COLOR!A:B,2,0)</f>
        <v>#N/A</v>
      </c>
      <c r="AB2449" s="130"/>
      <c r="AC2449" s="130"/>
      <c r="AD2449" s="130"/>
      <c r="AE2449" s="130"/>
      <c r="AF2449" s="130"/>
      <c r="AG2449" s="130"/>
      <c r="AH2449" s="130"/>
      <c r="AI2449" s="130"/>
      <c r="AJ2449" s="130"/>
      <c r="AK2449" s="130"/>
      <c r="AL2449" s="130"/>
      <c r="AM2449" s="130"/>
    </row>
    <row r="2450" spans="1:39" ht="20.25" customHeight="1">
      <c r="A2450" s="132">
        <v>2449</v>
      </c>
      <c r="B2450" s="211"/>
      <c r="C2450" s="142"/>
      <c r="D2450" s="143"/>
      <c r="E2450" s="143" t="str">
        <f t="shared" si="96"/>
        <v/>
      </c>
      <c r="F2450" s="144"/>
      <c r="G2450" s="144" t="e">
        <f>VLOOKUP(E2450,subcategory!A:B,2,0)</f>
        <v>#N/A</v>
      </c>
      <c r="H2450" s="213"/>
      <c r="I2450" s="213" t="e">
        <f>VLOOKUP(H2450,gender!A:B,2,0)</f>
        <v>#N/A</v>
      </c>
      <c r="J2450" s="145"/>
      <c r="K2450" s="144"/>
      <c r="L2450" s="144"/>
      <c r="M2450" s="144"/>
      <c r="N2450" s="144" t="e">
        <f>VLOOKUP(M2450,brand!A:B,2,0)</f>
        <v>#N/A</v>
      </c>
      <c r="O2450" s="144"/>
      <c r="P2450" s="144" t="e">
        <f>VLOOKUP(O2450,country!A:B,2,0)</f>
        <v>#N/A</v>
      </c>
      <c r="Q2450" s="144"/>
      <c r="R2450" s="144" t="str">
        <f t="shared" si="95"/>
        <v/>
      </c>
      <c r="S2450" s="144"/>
      <c r="T2450" s="144" t="e">
        <f>VLOOKUP(R2450,material!A:B,2,0)</f>
        <v>#N/A</v>
      </c>
      <c r="U2450" s="141"/>
      <c r="V2450" s="141"/>
      <c r="W2450" s="238" t="s">
        <v>796</v>
      </c>
      <c r="X2450" s="141" t="e">
        <f>VLOOKUP(W2450,SIZE!A:B,2,0)</f>
        <v>#N/A</v>
      </c>
      <c r="Y2450" s="141"/>
      <c r="Z2450" s="141"/>
      <c r="AA2450" s="141" t="e">
        <f>VLOOKUP(Z2450,COLOR!A:B,2,0)</f>
        <v>#N/A</v>
      </c>
      <c r="AB2450" s="130"/>
      <c r="AC2450" s="130"/>
      <c r="AD2450" s="130"/>
      <c r="AE2450" s="130"/>
      <c r="AF2450" s="130"/>
      <c r="AG2450" s="130"/>
      <c r="AH2450" s="130"/>
      <c r="AI2450" s="130"/>
      <c r="AJ2450" s="130"/>
      <c r="AK2450" s="130"/>
      <c r="AL2450" s="130"/>
      <c r="AM2450" s="130"/>
    </row>
    <row r="2451" spans="1:39" ht="20.25" customHeight="1">
      <c r="A2451" s="132">
        <v>2450</v>
      </c>
      <c r="B2451" s="211"/>
      <c r="C2451" s="142"/>
      <c r="D2451" s="143"/>
      <c r="E2451" s="143" t="str">
        <f t="shared" si="96"/>
        <v/>
      </c>
      <c r="F2451" s="144"/>
      <c r="G2451" s="144" t="e">
        <f>VLOOKUP(E2451,subcategory!A:B,2,0)</f>
        <v>#N/A</v>
      </c>
      <c r="H2451" s="213"/>
      <c r="I2451" s="213" t="e">
        <f>VLOOKUP(H2451,gender!A:B,2,0)</f>
        <v>#N/A</v>
      </c>
      <c r="J2451" s="145"/>
      <c r="K2451" s="144"/>
      <c r="L2451" s="144"/>
      <c r="M2451" s="144"/>
      <c r="N2451" s="144" t="e">
        <f>VLOOKUP(M2451,brand!A:B,2,0)</f>
        <v>#N/A</v>
      </c>
      <c r="O2451" s="144"/>
      <c r="P2451" s="144" t="e">
        <f>VLOOKUP(O2451,country!A:B,2,0)</f>
        <v>#N/A</v>
      </c>
      <c r="Q2451" s="144"/>
      <c r="R2451" s="144" t="str">
        <f t="shared" si="95"/>
        <v/>
      </c>
      <c r="S2451" s="144"/>
      <c r="T2451" s="144" t="e">
        <f>VLOOKUP(R2451,material!A:B,2,0)</f>
        <v>#N/A</v>
      </c>
      <c r="U2451" s="141"/>
      <c r="V2451" s="141"/>
      <c r="W2451" s="238" t="s">
        <v>796</v>
      </c>
      <c r="X2451" s="141" t="e">
        <f>VLOOKUP(W2451,SIZE!A:B,2,0)</f>
        <v>#N/A</v>
      </c>
      <c r="Y2451" s="141"/>
      <c r="Z2451" s="141"/>
      <c r="AA2451" s="141" t="e">
        <f>VLOOKUP(Z2451,COLOR!A:B,2,0)</f>
        <v>#N/A</v>
      </c>
      <c r="AB2451" s="130"/>
      <c r="AC2451" s="130"/>
      <c r="AD2451" s="130"/>
      <c r="AE2451" s="130"/>
      <c r="AF2451" s="130"/>
      <c r="AG2451" s="130"/>
      <c r="AH2451" s="130"/>
      <c r="AI2451" s="130"/>
      <c r="AJ2451" s="130"/>
      <c r="AK2451" s="130"/>
      <c r="AL2451" s="130"/>
      <c r="AM2451" s="130"/>
    </row>
    <row r="2452" spans="1:39" ht="20.25" customHeight="1">
      <c r="A2452" s="132">
        <v>2451</v>
      </c>
      <c r="B2452" s="211"/>
      <c r="C2452" s="142"/>
      <c r="D2452" s="143"/>
      <c r="E2452" s="143" t="str">
        <f t="shared" si="96"/>
        <v/>
      </c>
      <c r="F2452" s="144"/>
      <c r="G2452" s="144" t="e">
        <f>VLOOKUP(E2452,subcategory!A:B,2,0)</f>
        <v>#N/A</v>
      </c>
      <c r="H2452" s="213"/>
      <c r="I2452" s="213" t="e">
        <f>VLOOKUP(H2452,gender!A:B,2,0)</f>
        <v>#N/A</v>
      </c>
      <c r="J2452" s="145"/>
      <c r="K2452" s="144"/>
      <c r="L2452" s="144"/>
      <c r="M2452" s="144"/>
      <c r="N2452" s="144" t="e">
        <f>VLOOKUP(M2452,brand!A:B,2,0)</f>
        <v>#N/A</v>
      </c>
      <c r="O2452" s="144"/>
      <c r="P2452" s="144" t="e">
        <f>VLOOKUP(O2452,country!A:B,2,0)</f>
        <v>#N/A</v>
      </c>
      <c r="Q2452" s="144"/>
      <c r="R2452" s="144" t="str">
        <f t="shared" si="95"/>
        <v/>
      </c>
      <c r="S2452" s="144"/>
      <c r="T2452" s="144" t="e">
        <f>VLOOKUP(R2452,material!A:B,2,0)</f>
        <v>#N/A</v>
      </c>
      <c r="U2452" s="141"/>
      <c r="V2452" s="141"/>
      <c r="W2452" s="238" t="s">
        <v>796</v>
      </c>
      <c r="X2452" s="141" t="e">
        <f>VLOOKUP(W2452,SIZE!A:B,2,0)</f>
        <v>#N/A</v>
      </c>
      <c r="Y2452" s="141"/>
      <c r="Z2452" s="141"/>
      <c r="AA2452" s="141" t="e">
        <f>VLOOKUP(Z2452,COLOR!A:B,2,0)</f>
        <v>#N/A</v>
      </c>
      <c r="AB2452" s="130"/>
      <c r="AC2452" s="130"/>
      <c r="AD2452" s="130"/>
      <c r="AE2452" s="130"/>
      <c r="AF2452" s="130"/>
      <c r="AG2452" s="130"/>
      <c r="AH2452" s="130"/>
      <c r="AI2452" s="130"/>
      <c r="AJ2452" s="130"/>
      <c r="AK2452" s="130"/>
      <c r="AL2452" s="130"/>
      <c r="AM2452" s="130"/>
    </row>
    <row r="2453" spans="1:39" ht="20.25" customHeight="1">
      <c r="A2453" s="132">
        <v>2452</v>
      </c>
      <c r="B2453" s="211"/>
      <c r="C2453" s="142"/>
      <c r="D2453" s="143"/>
      <c r="E2453" s="143" t="str">
        <f t="shared" si="96"/>
        <v/>
      </c>
      <c r="F2453" s="144"/>
      <c r="G2453" s="144" t="e">
        <f>VLOOKUP(E2453,subcategory!A:B,2,0)</f>
        <v>#N/A</v>
      </c>
      <c r="H2453" s="213"/>
      <c r="I2453" s="213" t="e">
        <f>VLOOKUP(H2453,gender!A:B,2,0)</f>
        <v>#N/A</v>
      </c>
      <c r="J2453" s="145"/>
      <c r="K2453" s="144"/>
      <c r="L2453" s="144"/>
      <c r="M2453" s="144"/>
      <c r="N2453" s="144" t="e">
        <f>VLOOKUP(M2453,brand!A:B,2,0)</f>
        <v>#N/A</v>
      </c>
      <c r="O2453" s="144"/>
      <c r="P2453" s="144" t="e">
        <f>VLOOKUP(O2453,country!A:B,2,0)</f>
        <v>#N/A</v>
      </c>
      <c r="Q2453" s="144"/>
      <c r="R2453" s="144" t="str">
        <f t="shared" ref="R2453:R2516" si="97">PROPER(S2453)</f>
        <v/>
      </c>
      <c r="S2453" s="144"/>
      <c r="T2453" s="144" t="e">
        <f>VLOOKUP(R2453,material!A:B,2,0)</f>
        <v>#N/A</v>
      </c>
      <c r="U2453" s="141"/>
      <c r="V2453" s="141"/>
      <c r="W2453" s="238" t="s">
        <v>796</v>
      </c>
      <c r="X2453" s="141" t="e">
        <f>VLOOKUP(W2453,SIZE!A:B,2,0)</f>
        <v>#N/A</v>
      </c>
      <c r="Y2453" s="141"/>
      <c r="Z2453" s="141"/>
      <c r="AA2453" s="141" t="e">
        <f>VLOOKUP(Z2453,COLOR!A:B,2,0)</f>
        <v>#N/A</v>
      </c>
      <c r="AB2453" s="130"/>
      <c r="AC2453" s="130"/>
      <c r="AD2453" s="130"/>
      <c r="AE2453" s="130"/>
      <c r="AF2453" s="130"/>
      <c r="AG2453" s="130"/>
      <c r="AH2453" s="130"/>
      <c r="AI2453" s="130"/>
      <c r="AJ2453" s="130"/>
      <c r="AK2453" s="130"/>
      <c r="AL2453" s="130"/>
      <c r="AM2453" s="130"/>
    </row>
    <row r="2454" spans="1:39" ht="20.25" customHeight="1">
      <c r="A2454" s="132">
        <v>2453</v>
      </c>
      <c r="B2454" s="211"/>
      <c r="C2454" s="142"/>
      <c r="D2454" s="143"/>
      <c r="E2454" s="143" t="str">
        <f t="shared" si="96"/>
        <v/>
      </c>
      <c r="F2454" s="144"/>
      <c r="G2454" s="144" t="e">
        <f>VLOOKUP(E2454,subcategory!A:B,2,0)</f>
        <v>#N/A</v>
      </c>
      <c r="H2454" s="213"/>
      <c r="I2454" s="213" t="e">
        <f>VLOOKUP(H2454,gender!A:B,2,0)</f>
        <v>#N/A</v>
      </c>
      <c r="J2454" s="145"/>
      <c r="K2454" s="144"/>
      <c r="L2454" s="144"/>
      <c r="M2454" s="144"/>
      <c r="N2454" s="144" t="e">
        <f>VLOOKUP(M2454,brand!A:B,2,0)</f>
        <v>#N/A</v>
      </c>
      <c r="O2454" s="144"/>
      <c r="P2454" s="144" t="e">
        <f>VLOOKUP(O2454,country!A:B,2,0)</f>
        <v>#N/A</v>
      </c>
      <c r="Q2454" s="144"/>
      <c r="R2454" s="144" t="str">
        <f t="shared" si="97"/>
        <v/>
      </c>
      <c r="S2454" s="144"/>
      <c r="T2454" s="144" t="e">
        <f>VLOOKUP(R2454,material!A:B,2,0)</f>
        <v>#N/A</v>
      </c>
      <c r="U2454" s="141"/>
      <c r="V2454" s="141"/>
      <c r="W2454" s="238" t="s">
        <v>796</v>
      </c>
      <c r="X2454" s="141" t="e">
        <f>VLOOKUP(W2454,SIZE!A:B,2,0)</f>
        <v>#N/A</v>
      </c>
      <c r="Y2454" s="141"/>
      <c r="Z2454" s="141"/>
      <c r="AA2454" s="141" t="e">
        <f>VLOOKUP(Z2454,COLOR!A:B,2,0)</f>
        <v>#N/A</v>
      </c>
      <c r="AB2454" s="130"/>
      <c r="AC2454" s="130"/>
      <c r="AD2454" s="130"/>
      <c r="AE2454" s="130"/>
      <c r="AF2454" s="130"/>
      <c r="AG2454" s="130"/>
      <c r="AH2454" s="130"/>
      <c r="AI2454" s="130"/>
      <c r="AJ2454" s="130"/>
      <c r="AK2454" s="130"/>
      <c r="AL2454" s="130"/>
      <c r="AM2454" s="130"/>
    </row>
    <row r="2455" spans="1:39" ht="20.25" customHeight="1">
      <c r="A2455" s="132">
        <v>2454</v>
      </c>
      <c r="B2455" s="211"/>
      <c r="C2455" s="142"/>
      <c r="D2455" s="143"/>
      <c r="E2455" s="143" t="str">
        <f t="shared" si="96"/>
        <v/>
      </c>
      <c r="F2455" s="144"/>
      <c r="G2455" s="144" t="e">
        <f>VLOOKUP(E2455,subcategory!A:B,2,0)</f>
        <v>#N/A</v>
      </c>
      <c r="H2455" s="213"/>
      <c r="I2455" s="213" t="e">
        <f>VLOOKUP(H2455,gender!A:B,2,0)</f>
        <v>#N/A</v>
      </c>
      <c r="J2455" s="145"/>
      <c r="K2455" s="144"/>
      <c r="L2455" s="144"/>
      <c r="M2455" s="144"/>
      <c r="N2455" s="144" t="e">
        <f>VLOOKUP(M2455,brand!A:B,2,0)</f>
        <v>#N/A</v>
      </c>
      <c r="O2455" s="144"/>
      <c r="P2455" s="144" t="e">
        <f>VLOOKUP(O2455,country!A:B,2,0)</f>
        <v>#N/A</v>
      </c>
      <c r="Q2455" s="144"/>
      <c r="R2455" s="144" t="str">
        <f t="shared" si="97"/>
        <v/>
      </c>
      <c r="S2455" s="144"/>
      <c r="T2455" s="144" t="e">
        <f>VLOOKUP(R2455,material!A:B,2,0)</f>
        <v>#N/A</v>
      </c>
      <c r="U2455" s="141"/>
      <c r="V2455" s="141"/>
      <c r="W2455" s="238" t="s">
        <v>796</v>
      </c>
      <c r="X2455" s="141" t="e">
        <f>VLOOKUP(W2455,SIZE!A:B,2,0)</f>
        <v>#N/A</v>
      </c>
      <c r="Y2455" s="141"/>
      <c r="Z2455" s="141"/>
      <c r="AA2455" s="141" t="e">
        <f>VLOOKUP(Z2455,COLOR!A:B,2,0)</f>
        <v>#N/A</v>
      </c>
      <c r="AB2455" s="130"/>
      <c r="AC2455" s="130"/>
      <c r="AD2455" s="130"/>
      <c r="AE2455" s="130"/>
      <c r="AF2455" s="130"/>
      <c r="AG2455" s="130"/>
      <c r="AH2455" s="130"/>
      <c r="AI2455" s="130"/>
      <c r="AJ2455" s="130"/>
      <c r="AK2455" s="130"/>
      <c r="AL2455" s="130"/>
      <c r="AM2455" s="130"/>
    </row>
    <row r="2456" spans="1:39" ht="20.25" customHeight="1">
      <c r="A2456" s="132">
        <v>2455</v>
      </c>
      <c r="B2456" s="211"/>
      <c r="C2456" s="142"/>
      <c r="D2456" s="143"/>
      <c r="E2456" s="143" t="str">
        <f t="shared" si="96"/>
        <v/>
      </c>
      <c r="F2456" s="144"/>
      <c r="G2456" s="144" t="e">
        <f>VLOOKUP(E2456,subcategory!A:B,2,0)</f>
        <v>#N/A</v>
      </c>
      <c r="H2456" s="213"/>
      <c r="I2456" s="213" t="e">
        <f>VLOOKUP(H2456,gender!A:B,2,0)</f>
        <v>#N/A</v>
      </c>
      <c r="J2456" s="145"/>
      <c r="K2456" s="144"/>
      <c r="L2456" s="144"/>
      <c r="M2456" s="144"/>
      <c r="N2456" s="144" t="e">
        <f>VLOOKUP(M2456,brand!A:B,2,0)</f>
        <v>#N/A</v>
      </c>
      <c r="O2456" s="144"/>
      <c r="P2456" s="144" t="e">
        <f>VLOOKUP(O2456,country!A:B,2,0)</f>
        <v>#N/A</v>
      </c>
      <c r="Q2456" s="144"/>
      <c r="R2456" s="144" t="str">
        <f t="shared" si="97"/>
        <v/>
      </c>
      <c r="S2456" s="144"/>
      <c r="T2456" s="144" t="e">
        <f>VLOOKUP(R2456,material!A:B,2,0)</f>
        <v>#N/A</v>
      </c>
      <c r="U2456" s="141"/>
      <c r="V2456" s="141"/>
      <c r="W2456" s="238" t="s">
        <v>796</v>
      </c>
      <c r="X2456" s="141" t="e">
        <f>VLOOKUP(W2456,SIZE!A:B,2,0)</f>
        <v>#N/A</v>
      </c>
      <c r="Y2456" s="141"/>
      <c r="Z2456" s="141"/>
      <c r="AA2456" s="141" t="e">
        <f>VLOOKUP(Z2456,COLOR!A:B,2,0)</f>
        <v>#N/A</v>
      </c>
      <c r="AB2456" s="130"/>
      <c r="AC2456" s="130"/>
      <c r="AD2456" s="130"/>
      <c r="AE2456" s="130"/>
      <c r="AF2456" s="130"/>
      <c r="AG2456" s="130"/>
      <c r="AH2456" s="130"/>
      <c r="AI2456" s="130"/>
      <c r="AJ2456" s="130"/>
      <c r="AK2456" s="130"/>
      <c r="AL2456" s="130"/>
      <c r="AM2456" s="130"/>
    </row>
    <row r="2457" spans="1:39" ht="20.25" customHeight="1">
      <c r="A2457" s="132">
        <v>2456</v>
      </c>
      <c r="B2457" s="211"/>
      <c r="C2457" s="142"/>
      <c r="D2457" s="143"/>
      <c r="E2457" s="143" t="str">
        <f t="shared" si="96"/>
        <v/>
      </c>
      <c r="F2457" s="144"/>
      <c r="G2457" s="144" t="e">
        <f>VLOOKUP(E2457,subcategory!A:B,2,0)</f>
        <v>#N/A</v>
      </c>
      <c r="H2457" s="213"/>
      <c r="I2457" s="213" t="e">
        <f>VLOOKUP(H2457,gender!A:B,2,0)</f>
        <v>#N/A</v>
      </c>
      <c r="J2457" s="145"/>
      <c r="K2457" s="144"/>
      <c r="L2457" s="144"/>
      <c r="M2457" s="144"/>
      <c r="N2457" s="144" t="e">
        <f>VLOOKUP(M2457,brand!A:B,2,0)</f>
        <v>#N/A</v>
      </c>
      <c r="O2457" s="144"/>
      <c r="P2457" s="144" t="e">
        <f>VLOOKUP(O2457,country!A:B,2,0)</f>
        <v>#N/A</v>
      </c>
      <c r="Q2457" s="144"/>
      <c r="R2457" s="144" t="str">
        <f t="shared" si="97"/>
        <v/>
      </c>
      <c r="S2457" s="144"/>
      <c r="T2457" s="144" t="e">
        <f>VLOOKUP(R2457,material!A:B,2,0)</f>
        <v>#N/A</v>
      </c>
      <c r="U2457" s="141"/>
      <c r="V2457" s="141"/>
      <c r="W2457" s="238" t="s">
        <v>796</v>
      </c>
      <c r="X2457" s="141" t="e">
        <f>VLOOKUP(W2457,SIZE!A:B,2,0)</f>
        <v>#N/A</v>
      </c>
      <c r="Y2457" s="141"/>
      <c r="Z2457" s="141"/>
      <c r="AA2457" s="141" t="e">
        <f>VLOOKUP(Z2457,COLOR!A:B,2,0)</f>
        <v>#N/A</v>
      </c>
      <c r="AB2457" s="130"/>
      <c r="AC2457" s="130"/>
      <c r="AD2457" s="130"/>
      <c r="AE2457" s="130"/>
      <c r="AF2457" s="130"/>
      <c r="AG2457" s="130"/>
      <c r="AH2457" s="130"/>
      <c r="AI2457" s="130"/>
      <c r="AJ2457" s="130"/>
      <c r="AK2457" s="130"/>
      <c r="AL2457" s="130"/>
      <c r="AM2457" s="130"/>
    </row>
    <row r="2458" spans="1:39" ht="20.25" customHeight="1">
      <c r="A2458" s="132">
        <v>2457</v>
      </c>
      <c r="B2458" s="211"/>
      <c r="C2458" s="142"/>
      <c r="D2458" s="143"/>
      <c r="E2458" s="143" t="str">
        <f t="shared" si="96"/>
        <v/>
      </c>
      <c r="F2458" s="144"/>
      <c r="G2458" s="144" t="e">
        <f>VLOOKUP(E2458,subcategory!A:B,2,0)</f>
        <v>#N/A</v>
      </c>
      <c r="H2458" s="213"/>
      <c r="I2458" s="213" t="e">
        <f>VLOOKUP(H2458,gender!A:B,2,0)</f>
        <v>#N/A</v>
      </c>
      <c r="J2458" s="145"/>
      <c r="K2458" s="144"/>
      <c r="L2458" s="144"/>
      <c r="M2458" s="144"/>
      <c r="N2458" s="144" t="e">
        <f>VLOOKUP(M2458,brand!A:B,2,0)</f>
        <v>#N/A</v>
      </c>
      <c r="O2458" s="144"/>
      <c r="P2458" s="144" t="e">
        <f>VLOOKUP(O2458,country!A:B,2,0)</f>
        <v>#N/A</v>
      </c>
      <c r="Q2458" s="144"/>
      <c r="R2458" s="144" t="str">
        <f t="shared" si="97"/>
        <v/>
      </c>
      <c r="S2458" s="144"/>
      <c r="T2458" s="144" t="e">
        <f>VLOOKUP(R2458,material!A:B,2,0)</f>
        <v>#N/A</v>
      </c>
      <c r="U2458" s="141"/>
      <c r="V2458" s="141"/>
      <c r="W2458" s="238" t="s">
        <v>796</v>
      </c>
      <c r="X2458" s="141" t="e">
        <f>VLOOKUP(W2458,SIZE!A:B,2,0)</f>
        <v>#N/A</v>
      </c>
      <c r="Y2458" s="141"/>
      <c r="Z2458" s="141"/>
      <c r="AA2458" s="141" t="e">
        <f>VLOOKUP(Z2458,COLOR!A:B,2,0)</f>
        <v>#N/A</v>
      </c>
      <c r="AB2458" s="130"/>
      <c r="AC2458" s="130"/>
      <c r="AD2458" s="130"/>
      <c r="AE2458" s="130"/>
      <c r="AF2458" s="130"/>
      <c r="AG2458" s="130"/>
      <c r="AH2458" s="130"/>
      <c r="AI2458" s="130"/>
      <c r="AJ2458" s="130"/>
      <c r="AK2458" s="130"/>
      <c r="AL2458" s="130"/>
      <c r="AM2458" s="130"/>
    </row>
    <row r="2459" spans="1:39" ht="20.25" customHeight="1">
      <c r="A2459" s="132">
        <v>2458</v>
      </c>
      <c r="B2459" s="211"/>
      <c r="C2459" s="142"/>
      <c r="D2459" s="143"/>
      <c r="E2459" s="143" t="str">
        <f t="shared" si="96"/>
        <v/>
      </c>
      <c r="F2459" s="144"/>
      <c r="G2459" s="144" t="e">
        <f>VLOOKUP(E2459,subcategory!A:B,2,0)</f>
        <v>#N/A</v>
      </c>
      <c r="H2459" s="213"/>
      <c r="I2459" s="213" t="e">
        <f>VLOOKUP(H2459,gender!A:B,2,0)</f>
        <v>#N/A</v>
      </c>
      <c r="J2459" s="145"/>
      <c r="K2459" s="144"/>
      <c r="L2459" s="144"/>
      <c r="M2459" s="144"/>
      <c r="N2459" s="144" t="e">
        <f>VLOOKUP(M2459,brand!A:B,2,0)</f>
        <v>#N/A</v>
      </c>
      <c r="O2459" s="144"/>
      <c r="P2459" s="144" t="e">
        <f>VLOOKUP(O2459,country!A:B,2,0)</f>
        <v>#N/A</v>
      </c>
      <c r="Q2459" s="144"/>
      <c r="R2459" s="144" t="str">
        <f t="shared" si="97"/>
        <v/>
      </c>
      <c r="S2459" s="144"/>
      <c r="T2459" s="144" t="e">
        <f>VLOOKUP(R2459,material!A:B,2,0)</f>
        <v>#N/A</v>
      </c>
      <c r="U2459" s="141"/>
      <c r="V2459" s="141"/>
      <c r="W2459" s="238" t="s">
        <v>796</v>
      </c>
      <c r="X2459" s="141" t="e">
        <f>VLOOKUP(W2459,SIZE!A:B,2,0)</f>
        <v>#N/A</v>
      </c>
      <c r="Y2459" s="141"/>
      <c r="Z2459" s="141"/>
      <c r="AA2459" s="141" t="e">
        <f>VLOOKUP(Z2459,COLOR!A:B,2,0)</f>
        <v>#N/A</v>
      </c>
      <c r="AB2459" s="130"/>
      <c r="AC2459" s="130"/>
      <c r="AD2459" s="130"/>
      <c r="AE2459" s="130"/>
      <c r="AF2459" s="130"/>
      <c r="AG2459" s="130"/>
      <c r="AH2459" s="130"/>
      <c r="AI2459" s="130"/>
      <c r="AJ2459" s="130"/>
      <c r="AK2459" s="130"/>
      <c r="AL2459" s="130"/>
      <c r="AM2459" s="130"/>
    </row>
    <row r="2460" spans="1:39" ht="20.25" customHeight="1">
      <c r="A2460" s="132">
        <v>2459</v>
      </c>
      <c r="B2460" s="211"/>
      <c r="C2460" s="142"/>
      <c r="D2460" s="143"/>
      <c r="E2460" s="143" t="str">
        <f t="shared" si="96"/>
        <v/>
      </c>
      <c r="F2460" s="144"/>
      <c r="G2460" s="144" t="e">
        <f>VLOOKUP(E2460,subcategory!A:B,2,0)</f>
        <v>#N/A</v>
      </c>
      <c r="H2460" s="213"/>
      <c r="I2460" s="213" t="e">
        <f>VLOOKUP(H2460,gender!A:B,2,0)</f>
        <v>#N/A</v>
      </c>
      <c r="J2460" s="145"/>
      <c r="K2460" s="144"/>
      <c r="L2460" s="144"/>
      <c r="M2460" s="144"/>
      <c r="N2460" s="144" t="e">
        <f>VLOOKUP(M2460,brand!A:B,2,0)</f>
        <v>#N/A</v>
      </c>
      <c r="O2460" s="144"/>
      <c r="P2460" s="144" t="e">
        <f>VLOOKUP(O2460,country!A:B,2,0)</f>
        <v>#N/A</v>
      </c>
      <c r="Q2460" s="144"/>
      <c r="R2460" s="144" t="str">
        <f t="shared" si="97"/>
        <v/>
      </c>
      <c r="S2460" s="144"/>
      <c r="T2460" s="144" t="e">
        <f>VLOOKUP(R2460,material!A:B,2,0)</f>
        <v>#N/A</v>
      </c>
      <c r="U2460" s="141"/>
      <c r="V2460" s="141"/>
      <c r="W2460" s="238" t="s">
        <v>796</v>
      </c>
      <c r="X2460" s="141" t="e">
        <f>VLOOKUP(W2460,SIZE!A:B,2,0)</f>
        <v>#N/A</v>
      </c>
      <c r="Y2460" s="141"/>
      <c r="Z2460" s="141"/>
      <c r="AA2460" s="141" t="e">
        <f>VLOOKUP(Z2460,COLOR!A:B,2,0)</f>
        <v>#N/A</v>
      </c>
      <c r="AB2460" s="130"/>
      <c r="AC2460" s="130"/>
      <c r="AD2460" s="130"/>
      <c r="AE2460" s="130"/>
      <c r="AF2460" s="130"/>
      <c r="AG2460" s="130"/>
      <c r="AH2460" s="130"/>
      <c r="AI2460" s="130"/>
      <c r="AJ2460" s="130"/>
      <c r="AK2460" s="130"/>
      <c r="AL2460" s="130"/>
      <c r="AM2460" s="130"/>
    </row>
    <row r="2461" spans="1:39" ht="20.25" customHeight="1">
      <c r="A2461" s="132">
        <v>2460</v>
      </c>
      <c r="B2461" s="211"/>
      <c r="C2461" s="142"/>
      <c r="D2461" s="143"/>
      <c r="E2461" s="143" t="str">
        <f t="shared" si="96"/>
        <v/>
      </c>
      <c r="F2461" s="144"/>
      <c r="G2461" s="144" t="e">
        <f>VLOOKUP(E2461,subcategory!A:B,2,0)</f>
        <v>#N/A</v>
      </c>
      <c r="H2461" s="213"/>
      <c r="I2461" s="213" t="e">
        <f>VLOOKUP(H2461,gender!A:B,2,0)</f>
        <v>#N/A</v>
      </c>
      <c r="J2461" s="145"/>
      <c r="K2461" s="144"/>
      <c r="L2461" s="144"/>
      <c r="M2461" s="144"/>
      <c r="N2461" s="144" t="e">
        <f>VLOOKUP(M2461,brand!A:B,2,0)</f>
        <v>#N/A</v>
      </c>
      <c r="O2461" s="144"/>
      <c r="P2461" s="144" t="e">
        <f>VLOOKUP(O2461,country!A:B,2,0)</f>
        <v>#N/A</v>
      </c>
      <c r="Q2461" s="144"/>
      <c r="R2461" s="144" t="str">
        <f t="shared" si="97"/>
        <v/>
      </c>
      <c r="S2461" s="144"/>
      <c r="T2461" s="144" t="e">
        <f>VLOOKUP(R2461,material!A:B,2,0)</f>
        <v>#N/A</v>
      </c>
      <c r="U2461" s="141"/>
      <c r="V2461" s="141"/>
      <c r="W2461" s="238" t="s">
        <v>796</v>
      </c>
      <c r="X2461" s="141" t="e">
        <f>VLOOKUP(W2461,SIZE!A:B,2,0)</f>
        <v>#N/A</v>
      </c>
      <c r="Y2461" s="141"/>
      <c r="Z2461" s="141"/>
      <c r="AA2461" s="141" t="e">
        <f>VLOOKUP(Z2461,COLOR!A:B,2,0)</f>
        <v>#N/A</v>
      </c>
      <c r="AB2461" s="130"/>
      <c r="AC2461" s="130"/>
      <c r="AD2461" s="130"/>
      <c r="AE2461" s="130"/>
      <c r="AF2461" s="130"/>
      <c r="AG2461" s="130"/>
      <c r="AH2461" s="130"/>
      <c r="AI2461" s="130"/>
      <c r="AJ2461" s="130"/>
      <c r="AK2461" s="130"/>
      <c r="AL2461" s="130"/>
      <c r="AM2461" s="130"/>
    </row>
    <row r="2462" spans="1:39" ht="20.25" customHeight="1">
      <c r="A2462" s="132">
        <v>2461</v>
      </c>
      <c r="B2462" s="211"/>
      <c r="C2462" s="142"/>
      <c r="D2462" s="143"/>
      <c r="E2462" s="143" t="str">
        <f t="shared" si="96"/>
        <v/>
      </c>
      <c r="F2462" s="144"/>
      <c r="G2462" s="144" t="e">
        <f>VLOOKUP(E2462,subcategory!A:B,2,0)</f>
        <v>#N/A</v>
      </c>
      <c r="H2462" s="213"/>
      <c r="I2462" s="213" t="e">
        <f>VLOOKUP(H2462,gender!A:B,2,0)</f>
        <v>#N/A</v>
      </c>
      <c r="J2462" s="145"/>
      <c r="K2462" s="144"/>
      <c r="L2462" s="144"/>
      <c r="M2462" s="144"/>
      <c r="N2462" s="144" t="e">
        <f>VLOOKUP(M2462,brand!A:B,2,0)</f>
        <v>#N/A</v>
      </c>
      <c r="O2462" s="144"/>
      <c r="P2462" s="144" t="e">
        <f>VLOOKUP(O2462,country!A:B,2,0)</f>
        <v>#N/A</v>
      </c>
      <c r="Q2462" s="144"/>
      <c r="R2462" s="144" t="str">
        <f t="shared" si="97"/>
        <v/>
      </c>
      <c r="S2462" s="144"/>
      <c r="T2462" s="144" t="e">
        <f>VLOOKUP(R2462,material!A:B,2,0)</f>
        <v>#N/A</v>
      </c>
      <c r="U2462" s="141"/>
      <c r="V2462" s="141"/>
      <c r="W2462" s="238" t="s">
        <v>796</v>
      </c>
      <c r="X2462" s="141" t="e">
        <f>VLOOKUP(W2462,SIZE!A:B,2,0)</f>
        <v>#N/A</v>
      </c>
      <c r="Y2462" s="141"/>
      <c r="Z2462" s="141"/>
      <c r="AA2462" s="141" t="e">
        <f>VLOOKUP(Z2462,COLOR!A:B,2,0)</f>
        <v>#N/A</v>
      </c>
      <c r="AB2462" s="130"/>
      <c r="AC2462" s="130"/>
      <c r="AD2462" s="130"/>
      <c r="AE2462" s="130"/>
      <c r="AF2462" s="130"/>
      <c r="AG2462" s="130"/>
      <c r="AH2462" s="130"/>
      <c r="AI2462" s="130"/>
      <c r="AJ2462" s="130"/>
      <c r="AK2462" s="130"/>
      <c r="AL2462" s="130"/>
      <c r="AM2462" s="130"/>
    </row>
    <row r="2463" spans="1:39" ht="20.25" customHeight="1">
      <c r="A2463" s="132">
        <v>2462</v>
      </c>
      <c r="B2463" s="211"/>
      <c r="C2463" s="142"/>
      <c r="D2463" s="143"/>
      <c r="E2463" s="143" t="str">
        <f t="shared" si="96"/>
        <v/>
      </c>
      <c r="F2463" s="144"/>
      <c r="G2463" s="144" t="e">
        <f>VLOOKUP(E2463,subcategory!A:B,2,0)</f>
        <v>#N/A</v>
      </c>
      <c r="H2463" s="213"/>
      <c r="I2463" s="213" t="e">
        <f>VLOOKUP(H2463,gender!A:B,2,0)</f>
        <v>#N/A</v>
      </c>
      <c r="J2463" s="145"/>
      <c r="K2463" s="144"/>
      <c r="L2463" s="144"/>
      <c r="M2463" s="144"/>
      <c r="N2463" s="144" t="e">
        <f>VLOOKUP(M2463,brand!A:B,2,0)</f>
        <v>#N/A</v>
      </c>
      <c r="O2463" s="144"/>
      <c r="P2463" s="144" t="e">
        <f>VLOOKUP(O2463,country!A:B,2,0)</f>
        <v>#N/A</v>
      </c>
      <c r="Q2463" s="144"/>
      <c r="R2463" s="144" t="str">
        <f t="shared" si="97"/>
        <v/>
      </c>
      <c r="S2463" s="144"/>
      <c r="T2463" s="144" t="e">
        <f>VLOOKUP(R2463,material!A:B,2,0)</f>
        <v>#N/A</v>
      </c>
      <c r="U2463" s="141"/>
      <c r="V2463" s="141"/>
      <c r="W2463" s="238" t="s">
        <v>796</v>
      </c>
      <c r="X2463" s="141" t="e">
        <f>VLOOKUP(W2463,SIZE!A:B,2,0)</f>
        <v>#N/A</v>
      </c>
      <c r="Y2463" s="141"/>
      <c r="Z2463" s="141"/>
      <c r="AA2463" s="141" t="e">
        <f>VLOOKUP(Z2463,COLOR!A:B,2,0)</f>
        <v>#N/A</v>
      </c>
      <c r="AB2463" s="130"/>
      <c r="AC2463" s="130"/>
      <c r="AD2463" s="130"/>
      <c r="AE2463" s="130"/>
      <c r="AF2463" s="130"/>
      <c r="AG2463" s="130"/>
      <c r="AH2463" s="130"/>
      <c r="AI2463" s="130"/>
      <c r="AJ2463" s="130"/>
      <c r="AK2463" s="130"/>
      <c r="AL2463" s="130"/>
      <c r="AM2463" s="130"/>
    </row>
    <row r="2464" spans="1:39" ht="20.25" customHeight="1">
      <c r="A2464" s="132">
        <v>2463</v>
      </c>
      <c r="B2464" s="211"/>
      <c r="C2464" s="142"/>
      <c r="D2464" s="143"/>
      <c r="E2464" s="143" t="str">
        <f t="shared" si="96"/>
        <v/>
      </c>
      <c r="F2464" s="144"/>
      <c r="G2464" s="144" t="e">
        <f>VLOOKUP(E2464,subcategory!A:B,2,0)</f>
        <v>#N/A</v>
      </c>
      <c r="H2464" s="213"/>
      <c r="I2464" s="213" t="e">
        <f>VLOOKUP(H2464,gender!A:B,2,0)</f>
        <v>#N/A</v>
      </c>
      <c r="J2464" s="145"/>
      <c r="K2464" s="144"/>
      <c r="L2464" s="144"/>
      <c r="M2464" s="144"/>
      <c r="N2464" s="144" t="e">
        <f>VLOOKUP(M2464,brand!A:B,2,0)</f>
        <v>#N/A</v>
      </c>
      <c r="O2464" s="144"/>
      <c r="P2464" s="144" t="e">
        <f>VLOOKUP(O2464,country!A:B,2,0)</f>
        <v>#N/A</v>
      </c>
      <c r="Q2464" s="144"/>
      <c r="R2464" s="144" t="str">
        <f t="shared" si="97"/>
        <v/>
      </c>
      <c r="S2464" s="144"/>
      <c r="T2464" s="144" t="e">
        <f>VLOOKUP(R2464,material!A:B,2,0)</f>
        <v>#N/A</v>
      </c>
      <c r="U2464" s="141"/>
      <c r="V2464" s="141"/>
      <c r="W2464" s="238" t="s">
        <v>796</v>
      </c>
      <c r="X2464" s="141" t="e">
        <f>VLOOKUP(W2464,SIZE!A:B,2,0)</f>
        <v>#N/A</v>
      </c>
      <c r="Y2464" s="141"/>
      <c r="Z2464" s="141"/>
      <c r="AA2464" s="141" t="e">
        <f>VLOOKUP(Z2464,COLOR!A:B,2,0)</f>
        <v>#N/A</v>
      </c>
      <c r="AB2464" s="130"/>
      <c r="AC2464" s="130"/>
      <c r="AD2464" s="130"/>
      <c r="AE2464" s="130"/>
      <c r="AF2464" s="130"/>
      <c r="AG2464" s="130"/>
      <c r="AH2464" s="130"/>
      <c r="AI2464" s="130"/>
      <c r="AJ2464" s="130"/>
      <c r="AK2464" s="130"/>
      <c r="AL2464" s="130"/>
      <c r="AM2464" s="130"/>
    </row>
    <row r="2465" spans="1:39" ht="20.25" customHeight="1">
      <c r="A2465" s="132">
        <v>2464</v>
      </c>
      <c r="B2465" s="211"/>
      <c r="C2465" s="146"/>
      <c r="D2465" s="143"/>
      <c r="E2465" s="143" t="str">
        <f t="shared" si="96"/>
        <v/>
      </c>
      <c r="F2465" s="144"/>
      <c r="G2465" s="144" t="e">
        <f>VLOOKUP(E2465,subcategory!A:B,2,0)</f>
        <v>#N/A</v>
      </c>
      <c r="H2465" s="213"/>
      <c r="I2465" s="213" t="e">
        <f>VLOOKUP(H2465,gender!A:B,2,0)</f>
        <v>#N/A</v>
      </c>
      <c r="J2465" s="145"/>
      <c r="K2465" s="144"/>
      <c r="L2465" s="144"/>
      <c r="M2465" s="144"/>
      <c r="N2465" s="144" t="e">
        <f>VLOOKUP(M2465,brand!A:B,2,0)</f>
        <v>#N/A</v>
      </c>
      <c r="O2465" s="144"/>
      <c r="P2465" s="144" t="e">
        <f>VLOOKUP(O2465,country!A:B,2,0)</f>
        <v>#N/A</v>
      </c>
      <c r="Q2465" s="144"/>
      <c r="R2465" s="144" t="str">
        <f t="shared" si="97"/>
        <v/>
      </c>
      <c r="S2465" s="144"/>
      <c r="T2465" s="144" t="e">
        <f>VLOOKUP(R2465,material!A:B,2,0)</f>
        <v>#N/A</v>
      </c>
      <c r="U2465" s="141"/>
      <c r="V2465" s="141"/>
      <c r="W2465" s="238" t="s">
        <v>796</v>
      </c>
      <c r="X2465" s="141" t="e">
        <f>VLOOKUP(W2465,SIZE!A:B,2,0)</f>
        <v>#N/A</v>
      </c>
      <c r="Y2465" s="141"/>
      <c r="Z2465" s="141"/>
      <c r="AA2465" s="141" t="e">
        <f>VLOOKUP(Z2465,COLOR!A:B,2,0)</f>
        <v>#N/A</v>
      </c>
      <c r="AB2465" s="130"/>
      <c r="AC2465" s="130"/>
      <c r="AD2465" s="130"/>
      <c r="AE2465" s="130"/>
      <c r="AF2465" s="130"/>
      <c r="AG2465" s="130"/>
      <c r="AH2465" s="130"/>
      <c r="AI2465" s="130"/>
      <c r="AJ2465" s="130"/>
      <c r="AK2465" s="130"/>
      <c r="AL2465" s="130"/>
      <c r="AM2465" s="130"/>
    </row>
    <row r="2466" spans="1:39" ht="20.25" customHeight="1">
      <c r="A2466" s="132">
        <v>2465</v>
      </c>
      <c r="B2466" s="211"/>
      <c r="C2466" s="142"/>
      <c r="D2466" s="147"/>
      <c r="E2466" s="143" t="str">
        <f t="shared" si="96"/>
        <v/>
      </c>
      <c r="F2466" s="144"/>
      <c r="G2466" s="144" t="e">
        <f>VLOOKUP(E2466,subcategory!A:B,2,0)</f>
        <v>#N/A</v>
      </c>
      <c r="H2466" s="213"/>
      <c r="I2466" s="213" t="e">
        <f>VLOOKUP(H2466,gender!A:B,2,0)</f>
        <v>#N/A</v>
      </c>
      <c r="J2466" s="145"/>
      <c r="K2466" s="144"/>
      <c r="L2466" s="144"/>
      <c r="M2466" s="144"/>
      <c r="N2466" s="144" t="e">
        <f>VLOOKUP(M2466,brand!A:B,2,0)</f>
        <v>#N/A</v>
      </c>
      <c r="O2466" s="144"/>
      <c r="P2466" s="144" t="e">
        <f>VLOOKUP(O2466,country!A:B,2,0)</f>
        <v>#N/A</v>
      </c>
      <c r="Q2466" s="144"/>
      <c r="R2466" s="144" t="str">
        <f t="shared" si="97"/>
        <v/>
      </c>
      <c r="S2466" s="144"/>
      <c r="T2466" s="144" t="e">
        <f>VLOOKUP(R2466,material!A:B,2,0)</f>
        <v>#N/A</v>
      </c>
      <c r="U2466" s="141"/>
      <c r="V2466" s="141"/>
      <c r="W2466" s="238" t="s">
        <v>796</v>
      </c>
      <c r="X2466" s="141" t="e">
        <f>VLOOKUP(W2466,SIZE!A:B,2,0)</f>
        <v>#N/A</v>
      </c>
      <c r="Y2466" s="141"/>
      <c r="Z2466" s="141"/>
      <c r="AA2466" s="141" t="e">
        <f>VLOOKUP(Z2466,COLOR!A:B,2,0)</f>
        <v>#N/A</v>
      </c>
      <c r="AB2466" s="130"/>
      <c r="AC2466" s="130"/>
      <c r="AD2466" s="130"/>
      <c r="AE2466" s="130"/>
      <c r="AF2466" s="130"/>
      <c r="AG2466" s="130"/>
      <c r="AH2466" s="130"/>
      <c r="AI2466" s="130"/>
      <c r="AJ2466" s="130"/>
      <c r="AK2466" s="130"/>
      <c r="AL2466" s="130"/>
      <c r="AM2466" s="130"/>
    </row>
    <row r="2467" spans="1:39" ht="20.25" customHeight="1">
      <c r="A2467" s="132">
        <v>2466</v>
      </c>
      <c r="B2467" s="211"/>
      <c r="C2467" s="142"/>
      <c r="D2467" s="143"/>
      <c r="E2467" s="143" t="str">
        <f t="shared" si="96"/>
        <v/>
      </c>
      <c r="F2467" s="144"/>
      <c r="G2467" s="144" t="e">
        <f>VLOOKUP(E2467,subcategory!A:B,2,0)</f>
        <v>#N/A</v>
      </c>
      <c r="H2467" s="213"/>
      <c r="I2467" s="213" t="e">
        <f>VLOOKUP(H2467,gender!A:B,2,0)</f>
        <v>#N/A</v>
      </c>
      <c r="J2467" s="145"/>
      <c r="K2467" s="144"/>
      <c r="L2467" s="144"/>
      <c r="M2467" s="144"/>
      <c r="N2467" s="144" t="e">
        <f>VLOOKUP(M2467,brand!A:B,2,0)</f>
        <v>#N/A</v>
      </c>
      <c r="O2467" s="144"/>
      <c r="P2467" s="144" t="e">
        <f>VLOOKUP(O2467,country!A:B,2,0)</f>
        <v>#N/A</v>
      </c>
      <c r="Q2467" s="144"/>
      <c r="R2467" s="144" t="str">
        <f t="shared" si="97"/>
        <v/>
      </c>
      <c r="S2467" s="144"/>
      <c r="T2467" s="144" t="e">
        <f>VLOOKUP(R2467,material!A:B,2,0)</f>
        <v>#N/A</v>
      </c>
      <c r="U2467" s="141"/>
      <c r="V2467" s="141"/>
      <c r="W2467" s="238" t="s">
        <v>796</v>
      </c>
      <c r="X2467" s="141" t="e">
        <f>VLOOKUP(W2467,SIZE!A:B,2,0)</f>
        <v>#N/A</v>
      </c>
      <c r="Y2467" s="141"/>
      <c r="Z2467" s="141"/>
      <c r="AA2467" s="141" t="e">
        <f>VLOOKUP(Z2467,COLOR!A:B,2,0)</f>
        <v>#N/A</v>
      </c>
      <c r="AB2467" s="130"/>
      <c r="AC2467" s="130"/>
      <c r="AD2467" s="130"/>
      <c r="AE2467" s="130"/>
      <c r="AF2467" s="130"/>
      <c r="AG2467" s="130"/>
      <c r="AH2467" s="130"/>
      <c r="AI2467" s="130"/>
      <c r="AJ2467" s="130"/>
      <c r="AK2467" s="130"/>
      <c r="AL2467" s="130"/>
      <c r="AM2467" s="130"/>
    </row>
    <row r="2468" spans="1:39" ht="20.25" customHeight="1">
      <c r="A2468" s="132">
        <v>2467</v>
      </c>
      <c r="B2468" s="211"/>
      <c r="C2468" s="142"/>
      <c r="D2468" s="143"/>
      <c r="E2468" s="143" t="str">
        <f t="shared" si="96"/>
        <v/>
      </c>
      <c r="F2468" s="144"/>
      <c r="G2468" s="144" t="e">
        <f>VLOOKUP(E2468,subcategory!A:B,2,0)</f>
        <v>#N/A</v>
      </c>
      <c r="H2468" s="213"/>
      <c r="I2468" s="213" t="e">
        <f>VLOOKUP(H2468,gender!A:B,2,0)</f>
        <v>#N/A</v>
      </c>
      <c r="J2468" s="145"/>
      <c r="K2468" s="144"/>
      <c r="L2468" s="144"/>
      <c r="M2468" s="144"/>
      <c r="N2468" s="144" t="e">
        <f>VLOOKUP(M2468,brand!A:B,2,0)</f>
        <v>#N/A</v>
      </c>
      <c r="O2468" s="144"/>
      <c r="P2468" s="144" t="e">
        <f>VLOOKUP(O2468,country!A:B,2,0)</f>
        <v>#N/A</v>
      </c>
      <c r="Q2468" s="144"/>
      <c r="R2468" s="144" t="str">
        <f t="shared" si="97"/>
        <v/>
      </c>
      <c r="S2468" s="144"/>
      <c r="T2468" s="144" t="e">
        <f>VLOOKUP(R2468,material!A:B,2,0)</f>
        <v>#N/A</v>
      </c>
      <c r="U2468" s="141"/>
      <c r="V2468" s="141"/>
      <c r="W2468" s="238" t="s">
        <v>796</v>
      </c>
      <c r="X2468" s="141" t="e">
        <f>VLOOKUP(W2468,SIZE!A:B,2,0)</f>
        <v>#N/A</v>
      </c>
      <c r="Y2468" s="141"/>
      <c r="Z2468" s="141"/>
      <c r="AA2468" s="141" t="e">
        <f>VLOOKUP(Z2468,COLOR!A:B,2,0)</f>
        <v>#N/A</v>
      </c>
      <c r="AB2468" s="130"/>
      <c r="AC2468" s="130"/>
      <c r="AD2468" s="130"/>
      <c r="AE2468" s="130"/>
      <c r="AF2468" s="130"/>
      <c r="AG2468" s="130"/>
      <c r="AH2468" s="130"/>
      <c r="AI2468" s="130"/>
      <c r="AJ2468" s="130"/>
      <c r="AK2468" s="130"/>
      <c r="AL2468" s="130"/>
      <c r="AM2468" s="130"/>
    </row>
    <row r="2469" spans="1:39" ht="20.25" customHeight="1">
      <c r="A2469" s="132">
        <v>2468</v>
      </c>
      <c r="B2469" s="211"/>
      <c r="C2469" s="142"/>
      <c r="D2469" s="143"/>
      <c r="E2469" s="143" t="str">
        <f t="shared" si="96"/>
        <v/>
      </c>
      <c r="F2469" s="144"/>
      <c r="G2469" s="144" t="e">
        <f>VLOOKUP(E2469,subcategory!A:B,2,0)</f>
        <v>#N/A</v>
      </c>
      <c r="H2469" s="213"/>
      <c r="I2469" s="213" t="e">
        <f>VLOOKUP(H2469,gender!A:B,2,0)</f>
        <v>#N/A</v>
      </c>
      <c r="J2469" s="145"/>
      <c r="K2469" s="144"/>
      <c r="L2469" s="144"/>
      <c r="M2469" s="144"/>
      <c r="N2469" s="144" t="e">
        <f>VLOOKUP(M2469,brand!A:B,2,0)</f>
        <v>#N/A</v>
      </c>
      <c r="O2469" s="144"/>
      <c r="P2469" s="144" t="e">
        <f>VLOOKUP(O2469,country!A:B,2,0)</f>
        <v>#N/A</v>
      </c>
      <c r="Q2469" s="144"/>
      <c r="R2469" s="144" t="str">
        <f t="shared" si="97"/>
        <v/>
      </c>
      <c r="S2469" s="144"/>
      <c r="T2469" s="144" t="e">
        <f>VLOOKUP(R2469,material!A:B,2,0)</f>
        <v>#N/A</v>
      </c>
      <c r="U2469" s="141"/>
      <c r="V2469" s="141"/>
      <c r="W2469" s="238" t="s">
        <v>796</v>
      </c>
      <c r="X2469" s="141" t="e">
        <f>VLOOKUP(W2469,SIZE!A:B,2,0)</f>
        <v>#N/A</v>
      </c>
      <c r="Y2469" s="141"/>
      <c r="Z2469" s="141"/>
      <c r="AA2469" s="141" t="e">
        <f>VLOOKUP(Z2469,COLOR!A:B,2,0)</f>
        <v>#N/A</v>
      </c>
      <c r="AB2469" s="130"/>
      <c r="AC2469" s="130"/>
      <c r="AD2469" s="130"/>
      <c r="AE2469" s="130"/>
      <c r="AF2469" s="130"/>
      <c r="AG2469" s="130"/>
      <c r="AH2469" s="130"/>
      <c r="AI2469" s="130"/>
      <c r="AJ2469" s="130"/>
      <c r="AK2469" s="130"/>
      <c r="AL2469" s="130"/>
      <c r="AM2469" s="130"/>
    </row>
    <row r="2470" spans="1:39" ht="20.25" customHeight="1">
      <c r="A2470" s="132">
        <v>2469</v>
      </c>
      <c r="B2470" s="211"/>
      <c r="C2470" s="142"/>
      <c r="D2470" s="143"/>
      <c r="E2470" s="143" t="str">
        <f t="shared" si="96"/>
        <v/>
      </c>
      <c r="F2470" s="144"/>
      <c r="G2470" s="144" t="e">
        <f>VLOOKUP(E2470,subcategory!A:B,2,0)</f>
        <v>#N/A</v>
      </c>
      <c r="H2470" s="213"/>
      <c r="I2470" s="213" t="e">
        <f>VLOOKUP(H2470,gender!A:B,2,0)</f>
        <v>#N/A</v>
      </c>
      <c r="J2470" s="145"/>
      <c r="K2470" s="144"/>
      <c r="L2470" s="144"/>
      <c r="M2470" s="144"/>
      <c r="N2470" s="144" t="e">
        <f>VLOOKUP(M2470,brand!A:B,2,0)</f>
        <v>#N/A</v>
      </c>
      <c r="O2470" s="144"/>
      <c r="P2470" s="144" t="e">
        <f>VLOOKUP(O2470,country!A:B,2,0)</f>
        <v>#N/A</v>
      </c>
      <c r="Q2470" s="144"/>
      <c r="R2470" s="144" t="str">
        <f t="shared" si="97"/>
        <v/>
      </c>
      <c r="S2470" s="144"/>
      <c r="T2470" s="144" t="e">
        <f>VLOOKUP(R2470,material!A:B,2,0)</f>
        <v>#N/A</v>
      </c>
      <c r="U2470" s="141"/>
      <c r="V2470" s="141"/>
      <c r="W2470" s="238" t="s">
        <v>796</v>
      </c>
      <c r="X2470" s="141" t="e">
        <f>VLOOKUP(W2470,SIZE!A:B,2,0)</f>
        <v>#N/A</v>
      </c>
      <c r="Y2470" s="141"/>
      <c r="Z2470" s="141"/>
      <c r="AA2470" s="141" t="e">
        <f>VLOOKUP(Z2470,COLOR!A:B,2,0)</f>
        <v>#N/A</v>
      </c>
      <c r="AB2470" s="130"/>
      <c r="AC2470" s="130"/>
      <c r="AD2470" s="130"/>
      <c r="AE2470" s="130"/>
      <c r="AF2470" s="130"/>
      <c r="AG2470" s="130"/>
      <c r="AH2470" s="130"/>
      <c r="AI2470" s="130"/>
      <c r="AJ2470" s="130"/>
      <c r="AK2470" s="130"/>
      <c r="AL2470" s="130"/>
      <c r="AM2470" s="130"/>
    </row>
    <row r="2471" spans="1:39" ht="20.25" customHeight="1">
      <c r="A2471" s="132">
        <v>2470</v>
      </c>
      <c r="B2471" s="211"/>
      <c r="C2471" s="142"/>
      <c r="D2471" s="143"/>
      <c r="E2471" s="143" t="str">
        <f t="shared" si="96"/>
        <v/>
      </c>
      <c r="F2471" s="144"/>
      <c r="G2471" s="144" t="e">
        <f>VLOOKUP(E2471,subcategory!A:B,2,0)</f>
        <v>#N/A</v>
      </c>
      <c r="H2471" s="213"/>
      <c r="I2471" s="213" t="e">
        <f>VLOOKUP(H2471,gender!A:B,2,0)</f>
        <v>#N/A</v>
      </c>
      <c r="J2471" s="145"/>
      <c r="K2471" s="144"/>
      <c r="L2471" s="144"/>
      <c r="M2471" s="144"/>
      <c r="N2471" s="144" t="e">
        <f>VLOOKUP(M2471,brand!A:B,2,0)</f>
        <v>#N/A</v>
      </c>
      <c r="O2471" s="144"/>
      <c r="P2471" s="144" t="e">
        <f>VLOOKUP(O2471,country!A:B,2,0)</f>
        <v>#N/A</v>
      </c>
      <c r="Q2471" s="144"/>
      <c r="R2471" s="144" t="str">
        <f t="shared" si="97"/>
        <v/>
      </c>
      <c r="S2471" s="144"/>
      <c r="T2471" s="144" t="e">
        <f>VLOOKUP(R2471,material!A:B,2,0)</f>
        <v>#N/A</v>
      </c>
      <c r="U2471" s="141"/>
      <c r="V2471" s="141"/>
      <c r="W2471" s="238" t="s">
        <v>796</v>
      </c>
      <c r="X2471" s="141" t="e">
        <f>VLOOKUP(W2471,SIZE!A:B,2,0)</f>
        <v>#N/A</v>
      </c>
      <c r="Y2471" s="141"/>
      <c r="Z2471" s="141"/>
      <c r="AA2471" s="141" t="e">
        <f>VLOOKUP(Z2471,COLOR!A:B,2,0)</f>
        <v>#N/A</v>
      </c>
      <c r="AB2471" s="130"/>
      <c r="AC2471" s="130"/>
      <c r="AD2471" s="130"/>
      <c r="AE2471" s="130"/>
      <c r="AF2471" s="130"/>
      <c r="AG2471" s="130"/>
      <c r="AH2471" s="130"/>
      <c r="AI2471" s="130"/>
      <c r="AJ2471" s="130"/>
      <c r="AK2471" s="130"/>
      <c r="AL2471" s="130"/>
      <c r="AM2471" s="130"/>
    </row>
    <row r="2472" spans="1:39" ht="20.25" customHeight="1">
      <c r="A2472" s="132">
        <v>2471</v>
      </c>
      <c r="B2472" s="211"/>
      <c r="C2472" s="142"/>
      <c r="D2472" s="143"/>
      <c r="E2472" s="143" t="str">
        <f t="shared" si="96"/>
        <v/>
      </c>
      <c r="F2472" s="144"/>
      <c r="G2472" s="144" t="e">
        <f>VLOOKUP(E2472,subcategory!A:B,2,0)</f>
        <v>#N/A</v>
      </c>
      <c r="H2472" s="213"/>
      <c r="I2472" s="213" t="e">
        <f>VLOOKUP(H2472,gender!A:B,2,0)</f>
        <v>#N/A</v>
      </c>
      <c r="J2472" s="145"/>
      <c r="K2472" s="144"/>
      <c r="L2472" s="144"/>
      <c r="M2472" s="144"/>
      <c r="N2472" s="144" t="e">
        <f>VLOOKUP(M2472,brand!A:B,2,0)</f>
        <v>#N/A</v>
      </c>
      <c r="O2472" s="144"/>
      <c r="P2472" s="144" t="e">
        <f>VLOOKUP(O2472,country!A:B,2,0)</f>
        <v>#N/A</v>
      </c>
      <c r="Q2472" s="144"/>
      <c r="R2472" s="144" t="str">
        <f t="shared" si="97"/>
        <v/>
      </c>
      <c r="S2472" s="144"/>
      <c r="T2472" s="144" t="e">
        <f>VLOOKUP(R2472,material!A:B,2,0)</f>
        <v>#N/A</v>
      </c>
      <c r="U2472" s="141"/>
      <c r="V2472" s="141"/>
      <c r="W2472" s="238" t="s">
        <v>796</v>
      </c>
      <c r="X2472" s="141" t="e">
        <f>VLOOKUP(W2472,SIZE!A:B,2,0)</f>
        <v>#N/A</v>
      </c>
      <c r="Y2472" s="141"/>
      <c r="Z2472" s="141"/>
      <c r="AA2472" s="141" t="e">
        <f>VLOOKUP(Z2472,COLOR!A:B,2,0)</f>
        <v>#N/A</v>
      </c>
      <c r="AB2472" s="130"/>
      <c r="AC2472" s="130"/>
      <c r="AD2472" s="130"/>
      <c r="AE2472" s="130"/>
      <c r="AF2472" s="130"/>
      <c r="AG2472" s="130"/>
      <c r="AH2472" s="130"/>
      <c r="AI2472" s="130"/>
      <c r="AJ2472" s="130"/>
      <c r="AK2472" s="130"/>
      <c r="AL2472" s="130"/>
      <c r="AM2472" s="130"/>
    </row>
    <row r="2473" spans="1:39" ht="20.25" customHeight="1">
      <c r="A2473" s="132">
        <v>2472</v>
      </c>
      <c r="B2473" s="211"/>
      <c r="C2473" s="142"/>
      <c r="D2473" s="143"/>
      <c r="E2473" s="143" t="str">
        <f t="shared" si="96"/>
        <v/>
      </c>
      <c r="F2473" s="144"/>
      <c r="G2473" s="144" t="e">
        <f>VLOOKUP(E2473,subcategory!A:B,2,0)</f>
        <v>#N/A</v>
      </c>
      <c r="H2473" s="213"/>
      <c r="I2473" s="213" t="e">
        <f>VLOOKUP(H2473,gender!A:B,2,0)</f>
        <v>#N/A</v>
      </c>
      <c r="J2473" s="145"/>
      <c r="K2473" s="144"/>
      <c r="L2473" s="144"/>
      <c r="M2473" s="144"/>
      <c r="N2473" s="144" t="e">
        <f>VLOOKUP(M2473,brand!A:B,2,0)</f>
        <v>#N/A</v>
      </c>
      <c r="O2473" s="144"/>
      <c r="P2473" s="144" t="e">
        <f>VLOOKUP(O2473,country!A:B,2,0)</f>
        <v>#N/A</v>
      </c>
      <c r="Q2473" s="144"/>
      <c r="R2473" s="144" t="str">
        <f t="shared" si="97"/>
        <v/>
      </c>
      <c r="S2473" s="144"/>
      <c r="T2473" s="144" t="e">
        <f>VLOOKUP(R2473,material!A:B,2,0)</f>
        <v>#N/A</v>
      </c>
      <c r="U2473" s="141"/>
      <c r="V2473" s="141"/>
      <c r="W2473" s="238" t="s">
        <v>796</v>
      </c>
      <c r="X2473" s="141" t="e">
        <f>VLOOKUP(W2473,SIZE!A:B,2,0)</f>
        <v>#N/A</v>
      </c>
      <c r="Y2473" s="141"/>
      <c r="Z2473" s="245"/>
      <c r="AA2473" s="141" t="e">
        <f>VLOOKUP(Z2473,COLOR!A:B,2,0)</f>
        <v>#N/A</v>
      </c>
      <c r="AB2473" s="130"/>
      <c r="AC2473" s="130"/>
      <c r="AD2473" s="130"/>
      <c r="AE2473" s="130"/>
      <c r="AF2473" s="130"/>
      <c r="AG2473" s="130"/>
      <c r="AH2473" s="130"/>
      <c r="AI2473" s="130"/>
      <c r="AJ2473" s="130"/>
      <c r="AK2473" s="130"/>
      <c r="AL2473" s="130"/>
      <c r="AM2473" s="130"/>
    </row>
    <row r="2474" spans="1:39" ht="20.25" customHeight="1">
      <c r="A2474" s="132">
        <v>2473</v>
      </c>
      <c r="B2474" s="211"/>
      <c r="C2474" s="142"/>
      <c r="D2474" s="143"/>
      <c r="E2474" s="143" t="str">
        <f t="shared" si="96"/>
        <v/>
      </c>
      <c r="F2474" s="144"/>
      <c r="G2474" s="144" t="e">
        <f>VLOOKUP(E2474,subcategory!A:B,2,0)</f>
        <v>#N/A</v>
      </c>
      <c r="H2474" s="213"/>
      <c r="I2474" s="213" t="e">
        <f>VLOOKUP(H2474,gender!A:B,2,0)</f>
        <v>#N/A</v>
      </c>
      <c r="J2474" s="145"/>
      <c r="K2474" s="144"/>
      <c r="L2474" s="144"/>
      <c r="M2474" s="144"/>
      <c r="N2474" s="144" t="e">
        <f>VLOOKUP(M2474,brand!A:B,2,0)</f>
        <v>#N/A</v>
      </c>
      <c r="O2474" s="144"/>
      <c r="P2474" s="144" t="e">
        <f>VLOOKUP(O2474,country!A:B,2,0)</f>
        <v>#N/A</v>
      </c>
      <c r="Q2474" s="144"/>
      <c r="R2474" s="144" t="str">
        <f t="shared" si="97"/>
        <v/>
      </c>
      <c r="S2474" s="144"/>
      <c r="T2474" s="144" t="e">
        <f>VLOOKUP(R2474,material!A:B,2,0)</f>
        <v>#N/A</v>
      </c>
      <c r="U2474" s="141"/>
      <c r="V2474" s="141"/>
      <c r="W2474" s="238" t="s">
        <v>796</v>
      </c>
      <c r="X2474" s="141" t="e">
        <f>VLOOKUP(W2474,SIZE!A:B,2,0)</f>
        <v>#N/A</v>
      </c>
      <c r="Y2474" s="141"/>
      <c r="Z2474" s="141"/>
      <c r="AA2474" s="141" t="e">
        <f>VLOOKUP(Z2474,COLOR!A:B,2,0)</f>
        <v>#N/A</v>
      </c>
      <c r="AB2474" s="130"/>
      <c r="AC2474" s="130"/>
      <c r="AD2474" s="130"/>
      <c r="AE2474" s="130"/>
      <c r="AF2474" s="130"/>
      <c r="AG2474" s="130"/>
      <c r="AH2474" s="130"/>
      <c r="AI2474" s="130"/>
      <c r="AJ2474" s="130"/>
      <c r="AK2474" s="130"/>
      <c r="AL2474" s="130"/>
      <c r="AM2474" s="130"/>
    </row>
    <row r="2475" spans="1:39" ht="20.25" customHeight="1">
      <c r="A2475" s="132">
        <v>2474</v>
      </c>
      <c r="B2475" s="211"/>
      <c r="C2475" s="142"/>
      <c r="D2475" s="143"/>
      <c r="E2475" s="143" t="str">
        <f t="shared" si="96"/>
        <v/>
      </c>
      <c r="F2475" s="144"/>
      <c r="G2475" s="144" t="e">
        <f>VLOOKUP(E2475,subcategory!A:B,2,0)</f>
        <v>#N/A</v>
      </c>
      <c r="H2475" s="213"/>
      <c r="I2475" s="213" t="e">
        <f>VLOOKUP(H2475,gender!A:B,2,0)</f>
        <v>#N/A</v>
      </c>
      <c r="J2475" s="145"/>
      <c r="K2475" s="144"/>
      <c r="L2475" s="144"/>
      <c r="M2475" s="144"/>
      <c r="N2475" s="144" t="e">
        <f>VLOOKUP(M2475,brand!A:B,2,0)</f>
        <v>#N/A</v>
      </c>
      <c r="O2475" s="144"/>
      <c r="P2475" s="144" t="e">
        <f>VLOOKUP(O2475,country!A:B,2,0)</f>
        <v>#N/A</v>
      </c>
      <c r="Q2475" s="144"/>
      <c r="R2475" s="144" t="str">
        <f t="shared" si="97"/>
        <v/>
      </c>
      <c r="S2475" s="144"/>
      <c r="T2475" s="144" t="e">
        <f>VLOOKUP(R2475,material!A:B,2,0)</f>
        <v>#N/A</v>
      </c>
      <c r="U2475" s="141"/>
      <c r="V2475" s="141"/>
      <c r="W2475" s="238" t="s">
        <v>796</v>
      </c>
      <c r="X2475" s="141" t="e">
        <f>VLOOKUP(W2475,SIZE!A:B,2,0)</f>
        <v>#N/A</v>
      </c>
      <c r="Y2475" s="141"/>
      <c r="Z2475" s="141"/>
      <c r="AA2475" s="141" t="e">
        <f>VLOOKUP(Z2475,COLOR!A:B,2,0)</f>
        <v>#N/A</v>
      </c>
      <c r="AB2475" s="130"/>
      <c r="AC2475" s="130"/>
      <c r="AD2475" s="130"/>
      <c r="AE2475" s="130"/>
      <c r="AF2475" s="130"/>
      <c r="AG2475" s="130"/>
      <c r="AH2475" s="130"/>
      <c r="AI2475" s="130"/>
      <c r="AJ2475" s="130"/>
      <c r="AK2475" s="130"/>
      <c r="AL2475" s="130"/>
      <c r="AM2475" s="130"/>
    </row>
    <row r="2476" spans="1:39" ht="20.25" customHeight="1">
      <c r="A2476" s="132">
        <v>2475</v>
      </c>
      <c r="B2476" s="211"/>
      <c r="C2476" s="142"/>
      <c r="D2476" s="143"/>
      <c r="E2476" s="143" t="str">
        <f t="shared" si="96"/>
        <v/>
      </c>
      <c r="F2476" s="144"/>
      <c r="G2476" s="144" t="e">
        <f>VLOOKUP(E2476,subcategory!A:B,2,0)</f>
        <v>#N/A</v>
      </c>
      <c r="H2476" s="213"/>
      <c r="I2476" s="213" t="e">
        <f>VLOOKUP(H2476,gender!A:B,2,0)</f>
        <v>#N/A</v>
      </c>
      <c r="J2476" s="145"/>
      <c r="K2476" s="144"/>
      <c r="L2476" s="144"/>
      <c r="M2476" s="144"/>
      <c r="N2476" s="144" t="e">
        <f>VLOOKUP(M2476,brand!A:B,2,0)</f>
        <v>#N/A</v>
      </c>
      <c r="O2476" s="144"/>
      <c r="P2476" s="144" t="e">
        <f>VLOOKUP(O2476,country!A:B,2,0)</f>
        <v>#N/A</v>
      </c>
      <c r="Q2476" s="144"/>
      <c r="R2476" s="144" t="str">
        <f t="shared" si="97"/>
        <v/>
      </c>
      <c r="S2476" s="144"/>
      <c r="T2476" s="144" t="e">
        <f>VLOOKUP(R2476,material!A:B,2,0)</f>
        <v>#N/A</v>
      </c>
      <c r="U2476" s="141"/>
      <c r="V2476" s="141"/>
      <c r="W2476" s="238" t="s">
        <v>796</v>
      </c>
      <c r="X2476" s="141" t="e">
        <f>VLOOKUP(W2476,SIZE!A:B,2,0)</f>
        <v>#N/A</v>
      </c>
      <c r="Y2476" s="141"/>
      <c r="Z2476" s="141"/>
      <c r="AA2476" s="141" t="e">
        <f>VLOOKUP(Z2476,COLOR!A:B,2,0)</f>
        <v>#N/A</v>
      </c>
      <c r="AB2476" s="130"/>
      <c r="AC2476" s="130"/>
      <c r="AD2476" s="130"/>
      <c r="AE2476" s="130"/>
      <c r="AF2476" s="130"/>
      <c r="AG2476" s="130"/>
      <c r="AH2476" s="130"/>
      <c r="AI2476" s="130"/>
      <c r="AJ2476" s="130"/>
      <c r="AK2476" s="130"/>
      <c r="AL2476" s="130"/>
      <c r="AM2476" s="130"/>
    </row>
    <row r="2477" spans="1:39" ht="20.25" customHeight="1">
      <c r="A2477" s="132">
        <v>2476</v>
      </c>
      <c r="B2477" s="211"/>
      <c r="C2477" s="142"/>
      <c r="D2477" s="143"/>
      <c r="E2477" s="143" t="str">
        <f t="shared" si="96"/>
        <v/>
      </c>
      <c r="F2477" s="144"/>
      <c r="G2477" s="144" t="e">
        <f>VLOOKUP(E2477,subcategory!A:B,2,0)</f>
        <v>#N/A</v>
      </c>
      <c r="H2477" s="213"/>
      <c r="I2477" s="213" t="e">
        <f>VLOOKUP(H2477,gender!A:B,2,0)</f>
        <v>#N/A</v>
      </c>
      <c r="J2477" s="145"/>
      <c r="K2477" s="144"/>
      <c r="L2477" s="144"/>
      <c r="M2477" s="144"/>
      <c r="N2477" s="144" t="e">
        <f>VLOOKUP(M2477,brand!A:B,2,0)</f>
        <v>#N/A</v>
      </c>
      <c r="O2477" s="144"/>
      <c r="P2477" s="144" t="e">
        <f>VLOOKUP(O2477,country!A:B,2,0)</f>
        <v>#N/A</v>
      </c>
      <c r="Q2477" s="144"/>
      <c r="R2477" s="144" t="str">
        <f t="shared" si="97"/>
        <v/>
      </c>
      <c r="S2477" s="144"/>
      <c r="T2477" s="144" t="e">
        <f>VLOOKUP(R2477,material!A:B,2,0)</f>
        <v>#N/A</v>
      </c>
      <c r="U2477" s="141"/>
      <c r="V2477" s="141"/>
      <c r="W2477" s="238" t="s">
        <v>796</v>
      </c>
      <c r="X2477" s="141" t="e">
        <f>VLOOKUP(W2477,SIZE!A:B,2,0)</f>
        <v>#N/A</v>
      </c>
      <c r="Y2477" s="141"/>
      <c r="Z2477" s="141"/>
      <c r="AA2477" s="141" t="e">
        <f>VLOOKUP(Z2477,COLOR!A:B,2,0)</f>
        <v>#N/A</v>
      </c>
      <c r="AB2477" s="130"/>
      <c r="AC2477" s="130"/>
      <c r="AD2477" s="130"/>
      <c r="AE2477" s="130"/>
      <c r="AF2477" s="130"/>
      <c r="AG2477" s="130"/>
      <c r="AH2477" s="130"/>
      <c r="AI2477" s="130"/>
      <c r="AJ2477" s="130"/>
      <c r="AK2477" s="130"/>
      <c r="AL2477" s="130"/>
      <c r="AM2477" s="130"/>
    </row>
    <row r="2478" spans="1:39" ht="20.25" customHeight="1">
      <c r="A2478" s="132">
        <v>2477</v>
      </c>
      <c r="B2478" s="211"/>
      <c r="C2478" s="142"/>
      <c r="D2478" s="143"/>
      <c r="E2478" s="143" t="str">
        <f t="shared" si="96"/>
        <v/>
      </c>
      <c r="F2478" s="144"/>
      <c r="G2478" s="144" t="e">
        <f>VLOOKUP(E2478,subcategory!A:B,2,0)</f>
        <v>#N/A</v>
      </c>
      <c r="H2478" s="213"/>
      <c r="I2478" s="213" t="e">
        <f>VLOOKUP(H2478,gender!A:B,2,0)</f>
        <v>#N/A</v>
      </c>
      <c r="J2478" s="145"/>
      <c r="K2478" s="144"/>
      <c r="L2478" s="144"/>
      <c r="M2478" s="144"/>
      <c r="N2478" s="144" t="e">
        <f>VLOOKUP(M2478,brand!A:B,2,0)</f>
        <v>#N/A</v>
      </c>
      <c r="O2478" s="144"/>
      <c r="P2478" s="144" t="e">
        <f>VLOOKUP(O2478,country!A:B,2,0)</f>
        <v>#N/A</v>
      </c>
      <c r="Q2478" s="144"/>
      <c r="R2478" s="144" t="str">
        <f t="shared" si="97"/>
        <v/>
      </c>
      <c r="S2478" s="144"/>
      <c r="T2478" s="144" t="e">
        <f>VLOOKUP(R2478,material!A:B,2,0)</f>
        <v>#N/A</v>
      </c>
      <c r="U2478" s="141"/>
      <c r="V2478" s="141"/>
      <c r="W2478" s="238" t="s">
        <v>796</v>
      </c>
      <c r="X2478" s="141" t="e">
        <f>VLOOKUP(W2478,SIZE!A:B,2,0)</f>
        <v>#N/A</v>
      </c>
      <c r="Y2478" s="141"/>
      <c r="Z2478" s="141"/>
      <c r="AA2478" s="141" t="e">
        <f>VLOOKUP(Z2478,COLOR!A:B,2,0)</f>
        <v>#N/A</v>
      </c>
      <c r="AB2478" s="130"/>
      <c r="AC2478" s="130"/>
      <c r="AD2478" s="130"/>
      <c r="AE2478" s="130"/>
      <c r="AF2478" s="130"/>
      <c r="AG2478" s="130"/>
      <c r="AH2478" s="130"/>
      <c r="AI2478" s="130"/>
      <c r="AJ2478" s="130"/>
      <c r="AK2478" s="130"/>
      <c r="AL2478" s="130"/>
      <c r="AM2478" s="130"/>
    </row>
    <row r="2479" spans="1:39" ht="20.25" customHeight="1">
      <c r="A2479" s="132">
        <v>2478</v>
      </c>
      <c r="B2479" s="211"/>
      <c r="C2479" s="142"/>
      <c r="D2479" s="143"/>
      <c r="E2479" s="143" t="str">
        <f t="shared" si="96"/>
        <v/>
      </c>
      <c r="F2479" s="144"/>
      <c r="G2479" s="144" t="e">
        <f>VLOOKUP(E2479,subcategory!A:B,2,0)</f>
        <v>#N/A</v>
      </c>
      <c r="H2479" s="213"/>
      <c r="I2479" s="213" t="e">
        <f>VLOOKUP(H2479,gender!A:B,2,0)</f>
        <v>#N/A</v>
      </c>
      <c r="J2479" s="145"/>
      <c r="K2479" s="144"/>
      <c r="L2479" s="144"/>
      <c r="M2479" s="144"/>
      <c r="N2479" s="144" t="e">
        <f>VLOOKUP(M2479,brand!A:B,2,0)</f>
        <v>#N/A</v>
      </c>
      <c r="O2479" s="144"/>
      <c r="P2479" s="144" t="e">
        <f>VLOOKUP(O2479,country!A:B,2,0)</f>
        <v>#N/A</v>
      </c>
      <c r="Q2479" s="144"/>
      <c r="R2479" s="144" t="str">
        <f t="shared" si="97"/>
        <v/>
      </c>
      <c r="S2479" s="144"/>
      <c r="T2479" s="144" t="e">
        <f>VLOOKUP(R2479,material!A:B,2,0)</f>
        <v>#N/A</v>
      </c>
      <c r="U2479" s="141"/>
      <c r="V2479" s="141"/>
      <c r="W2479" s="238" t="s">
        <v>796</v>
      </c>
      <c r="X2479" s="141" t="e">
        <f>VLOOKUP(W2479,SIZE!A:B,2,0)</f>
        <v>#N/A</v>
      </c>
      <c r="Y2479" s="141"/>
      <c r="Z2479" s="141"/>
      <c r="AA2479" s="141" t="e">
        <f>VLOOKUP(Z2479,COLOR!A:B,2,0)</f>
        <v>#N/A</v>
      </c>
      <c r="AB2479" s="130"/>
      <c r="AC2479" s="130"/>
      <c r="AD2479" s="130"/>
      <c r="AE2479" s="130"/>
      <c r="AF2479" s="130"/>
      <c r="AG2479" s="130"/>
      <c r="AH2479" s="130"/>
      <c r="AI2479" s="130"/>
      <c r="AJ2479" s="130"/>
      <c r="AK2479" s="130"/>
      <c r="AL2479" s="130"/>
      <c r="AM2479" s="130"/>
    </row>
    <row r="2480" spans="1:39" ht="20.25" customHeight="1">
      <c r="A2480" s="132">
        <v>2479</v>
      </c>
      <c r="B2480" s="211"/>
      <c r="C2480" s="142"/>
      <c r="D2480" s="143"/>
      <c r="E2480" s="143" t="str">
        <f t="shared" si="96"/>
        <v/>
      </c>
      <c r="F2480" s="144"/>
      <c r="G2480" s="144" t="e">
        <f>VLOOKUP(E2480,subcategory!A:B,2,0)</f>
        <v>#N/A</v>
      </c>
      <c r="H2480" s="213"/>
      <c r="I2480" s="213" t="e">
        <f>VLOOKUP(H2480,gender!A:B,2,0)</f>
        <v>#N/A</v>
      </c>
      <c r="J2480" s="145"/>
      <c r="K2480" s="144"/>
      <c r="L2480" s="144"/>
      <c r="M2480" s="144"/>
      <c r="N2480" s="144" t="e">
        <f>VLOOKUP(M2480,brand!A:B,2,0)</f>
        <v>#N/A</v>
      </c>
      <c r="O2480" s="144"/>
      <c r="P2480" s="144" t="e">
        <f>VLOOKUP(O2480,country!A:B,2,0)</f>
        <v>#N/A</v>
      </c>
      <c r="Q2480" s="144"/>
      <c r="R2480" s="144" t="str">
        <f t="shared" si="97"/>
        <v/>
      </c>
      <c r="S2480" s="144"/>
      <c r="T2480" s="144" t="e">
        <f>VLOOKUP(R2480,material!A:B,2,0)</f>
        <v>#N/A</v>
      </c>
      <c r="U2480" s="141"/>
      <c r="V2480" s="141"/>
      <c r="W2480" s="238" t="s">
        <v>796</v>
      </c>
      <c r="X2480" s="141" t="e">
        <f>VLOOKUP(W2480,SIZE!A:B,2,0)</f>
        <v>#N/A</v>
      </c>
      <c r="Y2480" s="141"/>
      <c r="Z2480" s="141"/>
      <c r="AA2480" s="141" t="e">
        <f>VLOOKUP(Z2480,COLOR!A:B,2,0)</f>
        <v>#N/A</v>
      </c>
      <c r="AB2480" s="130"/>
      <c r="AC2480" s="130"/>
      <c r="AD2480" s="130"/>
      <c r="AE2480" s="130"/>
      <c r="AF2480" s="130"/>
      <c r="AG2480" s="130"/>
      <c r="AH2480" s="130"/>
      <c r="AI2480" s="130"/>
      <c r="AJ2480" s="130"/>
      <c r="AK2480" s="130"/>
      <c r="AL2480" s="130"/>
      <c r="AM2480" s="130"/>
    </row>
    <row r="2481" spans="1:39" ht="20.25" customHeight="1">
      <c r="A2481" s="132">
        <v>2480</v>
      </c>
      <c r="B2481" s="211"/>
      <c r="C2481" s="142"/>
      <c r="D2481" s="143"/>
      <c r="E2481" s="143" t="str">
        <f t="shared" si="96"/>
        <v/>
      </c>
      <c r="F2481" s="144"/>
      <c r="G2481" s="144" t="e">
        <f>VLOOKUP(E2481,subcategory!A:B,2,0)</f>
        <v>#N/A</v>
      </c>
      <c r="H2481" s="213"/>
      <c r="I2481" s="213" t="e">
        <f>VLOOKUP(H2481,gender!A:B,2,0)</f>
        <v>#N/A</v>
      </c>
      <c r="J2481" s="145"/>
      <c r="K2481" s="144"/>
      <c r="L2481" s="144"/>
      <c r="M2481" s="144"/>
      <c r="N2481" s="144" t="e">
        <f>VLOOKUP(M2481,brand!A:B,2,0)</f>
        <v>#N/A</v>
      </c>
      <c r="O2481" s="144"/>
      <c r="P2481" s="144" t="e">
        <f>VLOOKUP(O2481,country!A:B,2,0)</f>
        <v>#N/A</v>
      </c>
      <c r="Q2481" s="144"/>
      <c r="R2481" s="144" t="str">
        <f t="shared" si="97"/>
        <v/>
      </c>
      <c r="S2481" s="144"/>
      <c r="T2481" s="144" t="e">
        <f>VLOOKUP(R2481,material!A:B,2,0)</f>
        <v>#N/A</v>
      </c>
      <c r="U2481" s="141"/>
      <c r="V2481" s="141"/>
      <c r="W2481" s="238" t="s">
        <v>796</v>
      </c>
      <c r="X2481" s="141" t="e">
        <f>VLOOKUP(W2481,SIZE!A:B,2,0)</f>
        <v>#N/A</v>
      </c>
      <c r="Y2481" s="141"/>
      <c r="Z2481" s="141"/>
      <c r="AA2481" s="141" t="e">
        <f>VLOOKUP(Z2481,COLOR!A:B,2,0)</f>
        <v>#N/A</v>
      </c>
      <c r="AB2481" s="130"/>
      <c r="AC2481" s="130"/>
      <c r="AD2481" s="130"/>
      <c r="AE2481" s="130"/>
      <c r="AF2481" s="130"/>
      <c r="AG2481" s="130"/>
      <c r="AH2481" s="130"/>
      <c r="AI2481" s="130"/>
      <c r="AJ2481" s="130"/>
      <c r="AK2481" s="130"/>
      <c r="AL2481" s="130"/>
      <c r="AM2481" s="130"/>
    </row>
    <row r="2482" spans="1:39" ht="20.25" customHeight="1">
      <c r="A2482" s="132">
        <v>2481</v>
      </c>
      <c r="B2482" s="211"/>
      <c r="C2482" s="142"/>
      <c r="D2482" s="143"/>
      <c r="E2482" s="143" t="str">
        <f t="shared" si="96"/>
        <v/>
      </c>
      <c r="F2482" s="144"/>
      <c r="G2482" s="144" t="e">
        <f>VLOOKUP(E2482,subcategory!A:B,2,0)</f>
        <v>#N/A</v>
      </c>
      <c r="H2482" s="213"/>
      <c r="I2482" s="213" t="e">
        <f>VLOOKUP(H2482,gender!A:B,2,0)</f>
        <v>#N/A</v>
      </c>
      <c r="J2482" s="145"/>
      <c r="K2482" s="144"/>
      <c r="L2482" s="144"/>
      <c r="M2482" s="144"/>
      <c r="N2482" s="144" t="e">
        <f>VLOOKUP(M2482,brand!A:B,2,0)</f>
        <v>#N/A</v>
      </c>
      <c r="O2482" s="144"/>
      <c r="P2482" s="144" t="e">
        <f>VLOOKUP(O2482,country!A:B,2,0)</f>
        <v>#N/A</v>
      </c>
      <c r="Q2482" s="144"/>
      <c r="R2482" s="144" t="str">
        <f t="shared" si="97"/>
        <v/>
      </c>
      <c r="S2482" s="144"/>
      <c r="T2482" s="144" t="e">
        <f>VLOOKUP(R2482,material!A:B,2,0)</f>
        <v>#N/A</v>
      </c>
      <c r="U2482" s="141"/>
      <c r="V2482" s="141"/>
      <c r="W2482" s="238" t="s">
        <v>796</v>
      </c>
      <c r="X2482" s="141" t="e">
        <f>VLOOKUP(W2482,SIZE!A:B,2,0)</f>
        <v>#N/A</v>
      </c>
      <c r="Y2482" s="141"/>
      <c r="Z2482" s="141"/>
      <c r="AA2482" s="141" t="e">
        <f>VLOOKUP(Z2482,COLOR!A:B,2,0)</f>
        <v>#N/A</v>
      </c>
      <c r="AB2482" s="130"/>
      <c r="AC2482" s="130"/>
      <c r="AD2482" s="130"/>
      <c r="AE2482" s="130"/>
      <c r="AF2482" s="130"/>
      <c r="AG2482" s="130"/>
      <c r="AH2482" s="130"/>
      <c r="AI2482" s="130"/>
      <c r="AJ2482" s="130"/>
      <c r="AK2482" s="130"/>
      <c r="AL2482" s="130"/>
      <c r="AM2482" s="130"/>
    </row>
    <row r="2483" spans="1:39" ht="20.25" customHeight="1">
      <c r="A2483" s="132">
        <v>2482</v>
      </c>
      <c r="B2483" s="211"/>
      <c r="C2483" s="142"/>
      <c r="D2483" s="143"/>
      <c r="E2483" s="143" t="str">
        <f t="shared" si="96"/>
        <v/>
      </c>
      <c r="F2483" s="144"/>
      <c r="G2483" s="144" t="e">
        <f>VLOOKUP(E2483,subcategory!A:B,2,0)</f>
        <v>#N/A</v>
      </c>
      <c r="H2483" s="213"/>
      <c r="I2483" s="213" t="e">
        <f>VLOOKUP(H2483,gender!A:B,2,0)</f>
        <v>#N/A</v>
      </c>
      <c r="J2483" s="145"/>
      <c r="K2483" s="144"/>
      <c r="L2483" s="144"/>
      <c r="M2483" s="144"/>
      <c r="N2483" s="144" t="e">
        <f>VLOOKUP(M2483,brand!A:B,2,0)</f>
        <v>#N/A</v>
      </c>
      <c r="O2483" s="144"/>
      <c r="P2483" s="144" t="e">
        <f>VLOOKUP(O2483,country!A:B,2,0)</f>
        <v>#N/A</v>
      </c>
      <c r="Q2483" s="144"/>
      <c r="R2483" s="144" t="str">
        <f t="shared" si="97"/>
        <v/>
      </c>
      <c r="S2483" s="144"/>
      <c r="T2483" s="144" t="e">
        <f>VLOOKUP(R2483,material!A:B,2,0)</f>
        <v>#N/A</v>
      </c>
      <c r="U2483" s="141"/>
      <c r="V2483" s="141"/>
      <c r="W2483" s="238" t="s">
        <v>796</v>
      </c>
      <c r="X2483" s="141" t="e">
        <f>VLOOKUP(W2483,SIZE!A:B,2,0)</f>
        <v>#N/A</v>
      </c>
      <c r="Y2483" s="141"/>
      <c r="Z2483" s="141"/>
      <c r="AA2483" s="141" t="e">
        <f>VLOOKUP(Z2483,COLOR!A:B,2,0)</f>
        <v>#N/A</v>
      </c>
      <c r="AB2483" s="130"/>
      <c r="AC2483" s="130"/>
      <c r="AD2483" s="130"/>
      <c r="AE2483" s="130"/>
      <c r="AF2483" s="130"/>
      <c r="AG2483" s="130"/>
      <c r="AH2483" s="130"/>
      <c r="AI2483" s="130"/>
      <c r="AJ2483" s="130"/>
      <c r="AK2483" s="130"/>
      <c r="AL2483" s="130"/>
      <c r="AM2483" s="130"/>
    </row>
    <row r="2484" spans="1:39" ht="20.25" customHeight="1">
      <c r="A2484" s="132">
        <v>2483</v>
      </c>
      <c r="B2484" s="211"/>
      <c r="C2484" s="142"/>
      <c r="D2484" s="143"/>
      <c r="E2484" s="143" t="str">
        <f t="shared" si="96"/>
        <v/>
      </c>
      <c r="F2484" s="144"/>
      <c r="G2484" s="144" t="e">
        <f>VLOOKUP(E2484,subcategory!A:B,2,0)</f>
        <v>#N/A</v>
      </c>
      <c r="H2484" s="213"/>
      <c r="I2484" s="213" t="e">
        <f>VLOOKUP(H2484,gender!A:B,2,0)</f>
        <v>#N/A</v>
      </c>
      <c r="J2484" s="145"/>
      <c r="K2484" s="144"/>
      <c r="L2484" s="144"/>
      <c r="M2484" s="144"/>
      <c r="N2484" s="144" t="e">
        <f>VLOOKUP(M2484,brand!A:B,2,0)</f>
        <v>#N/A</v>
      </c>
      <c r="O2484" s="144"/>
      <c r="P2484" s="144" t="e">
        <f>VLOOKUP(O2484,country!A:B,2,0)</f>
        <v>#N/A</v>
      </c>
      <c r="Q2484" s="144"/>
      <c r="R2484" s="144" t="str">
        <f t="shared" si="97"/>
        <v/>
      </c>
      <c r="S2484" s="144"/>
      <c r="T2484" s="144" t="e">
        <f>VLOOKUP(R2484,material!A:B,2,0)</f>
        <v>#N/A</v>
      </c>
      <c r="U2484" s="141"/>
      <c r="V2484" s="141"/>
      <c r="W2484" s="238" t="s">
        <v>796</v>
      </c>
      <c r="X2484" s="141" t="e">
        <f>VLOOKUP(W2484,SIZE!A:B,2,0)</f>
        <v>#N/A</v>
      </c>
      <c r="Y2484" s="141"/>
      <c r="Z2484" s="141"/>
      <c r="AA2484" s="141" t="e">
        <f>VLOOKUP(Z2484,COLOR!A:B,2,0)</f>
        <v>#N/A</v>
      </c>
      <c r="AB2484" s="130"/>
      <c r="AC2484" s="130"/>
      <c r="AD2484" s="130"/>
      <c r="AE2484" s="130"/>
      <c r="AF2484" s="130"/>
      <c r="AG2484" s="130"/>
      <c r="AH2484" s="130"/>
      <c r="AI2484" s="130"/>
      <c r="AJ2484" s="130"/>
      <c r="AK2484" s="130"/>
      <c r="AL2484" s="130"/>
      <c r="AM2484" s="130"/>
    </row>
    <row r="2485" spans="1:39" ht="20.25" customHeight="1">
      <c r="A2485" s="132">
        <v>2484</v>
      </c>
      <c r="B2485" s="211"/>
      <c r="C2485" s="142"/>
      <c r="D2485" s="143"/>
      <c r="E2485" s="143" t="str">
        <f t="shared" si="96"/>
        <v/>
      </c>
      <c r="F2485" s="144"/>
      <c r="G2485" s="144" t="e">
        <f>VLOOKUP(E2485,subcategory!A:B,2,0)</f>
        <v>#N/A</v>
      </c>
      <c r="H2485" s="213"/>
      <c r="I2485" s="213" t="e">
        <f>VLOOKUP(H2485,gender!A:B,2,0)</f>
        <v>#N/A</v>
      </c>
      <c r="J2485" s="145"/>
      <c r="K2485" s="144"/>
      <c r="L2485" s="144"/>
      <c r="M2485" s="144"/>
      <c r="N2485" s="144" t="e">
        <f>VLOOKUP(M2485,brand!A:B,2,0)</f>
        <v>#N/A</v>
      </c>
      <c r="O2485" s="144"/>
      <c r="P2485" s="144" t="e">
        <f>VLOOKUP(O2485,country!A:B,2,0)</f>
        <v>#N/A</v>
      </c>
      <c r="Q2485" s="144"/>
      <c r="R2485" s="144" t="str">
        <f t="shared" si="97"/>
        <v/>
      </c>
      <c r="S2485" s="144"/>
      <c r="T2485" s="144" t="e">
        <f>VLOOKUP(R2485,material!A:B,2,0)</f>
        <v>#N/A</v>
      </c>
      <c r="U2485" s="141"/>
      <c r="V2485" s="141"/>
      <c r="W2485" s="238" t="s">
        <v>796</v>
      </c>
      <c r="X2485" s="141" t="e">
        <f>VLOOKUP(W2485,SIZE!A:B,2,0)</f>
        <v>#N/A</v>
      </c>
      <c r="Y2485" s="141"/>
      <c r="Z2485" s="141"/>
      <c r="AA2485" s="141" t="e">
        <f>VLOOKUP(Z2485,COLOR!A:B,2,0)</f>
        <v>#N/A</v>
      </c>
      <c r="AB2485" s="130"/>
      <c r="AC2485" s="130"/>
      <c r="AD2485" s="130"/>
      <c r="AE2485" s="130"/>
      <c r="AF2485" s="130"/>
      <c r="AG2485" s="130"/>
      <c r="AH2485" s="130"/>
      <c r="AI2485" s="130"/>
      <c r="AJ2485" s="130"/>
      <c r="AK2485" s="130"/>
      <c r="AL2485" s="130"/>
      <c r="AM2485" s="130"/>
    </row>
    <row r="2486" spans="1:39" ht="20.25" customHeight="1">
      <c r="A2486" s="132">
        <v>2485</v>
      </c>
      <c r="B2486" s="211"/>
      <c r="C2486" s="142"/>
      <c r="D2486" s="143"/>
      <c r="E2486" s="143" t="str">
        <f t="shared" si="96"/>
        <v/>
      </c>
      <c r="F2486" s="144"/>
      <c r="G2486" s="144" t="e">
        <f>VLOOKUP(E2486,subcategory!A:B,2,0)</f>
        <v>#N/A</v>
      </c>
      <c r="H2486" s="213"/>
      <c r="I2486" s="213" t="e">
        <f>VLOOKUP(H2486,gender!A:B,2,0)</f>
        <v>#N/A</v>
      </c>
      <c r="J2486" s="145"/>
      <c r="K2486" s="144"/>
      <c r="L2486" s="144"/>
      <c r="M2486" s="144"/>
      <c r="N2486" s="144" t="e">
        <f>VLOOKUP(M2486,brand!A:B,2,0)</f>
        <v>#N/A</v>
      </c>
      <c r="O2486" s="144"/>
      <c r="P2486" s="144" t="e">
        <f>VLOOKUP(O2486,country!A:B,2,0)</f>
        <v>#N/A</v>
      </c>
      <c r="Q2486" s="144"/>
      <c r="R2486" s="144" t="str">
        <f t="shared" si="97"/>
        <v/>
      </c>
      <c r="S2486" s="144"/>
      <c r="T2486" s="144" t="e">
        <f>VLOOKUP(R2486,material!A:B,2,0)</f>
        <v>#N/A</v>
      </c>
      <c r="U2486" s="141"/>
      <c r="V2486" s="141"/>
      <c r="W2486" s="238" t="s">
        <v>796</v>
      </c>
      <c r="X2486" s="141" t="e">
        <f>VLOOKUP(W2486,SIZE!A:B,2,0)</f>
        <v>#N/A</v>
      </c>
      <c r="Y2486" s="141"/>
      <c r="Z2486" s="141"/>
      <c r="AA2486" s="141" t="e">
        <f>VLOOKUP(Z2486,COLOR!A:B,2,0)</f>
        <v>#N/A</v>
      </c>
      <c r="AB2486" s="130"/>
      <c r="AC2486" s="130"/>
      <c r="AD2486" s="130"/>
      <c r="AE2486" s="130"/>
      <c r="AF2486" s="130"/>
      <c r="AG2486" s="130"/>
      <c r="AH2486" s="130"/>
      <c r="AI2486" s="130"/>
      <c r="AJ2486" s="130"/>
      <c r="AK2486" s="130"/>
      <c r="AL2486" s="130"/>
      <c r="AM2486" s="130"/>
    </row>
    <row r="2487" spans="1:39" ht="20.25" customHeight="1">
      <c r="A2487" s="132">
        <v>2486</v>
      </c>
      <c r="B2487" s="211"/>
      <c r="C2487" s="142"/>
      <c r="D2487" s="143"/>
      <c r="E2487" s="143" t="str">
        <f t="shared" si="96"/>
        <v/>
      </c>
      <c r="F2487" s="144"/>
      <c r="G2487" s="144" t="e">
        <f>VLOOKUP(E2487,subcategory!A:B,2,0)</f>
        <v>#N/A</v>
      </c>
      <c r="H2487" s="213"/>
      <c r="I2487" s="213" t="e">
        <f>VLOOKUP(H2487,gender!A:B,2,0)</f>
        <v>#N/A</v>
      </c>
      <c r="J2487" s="145"/>
      <c r="K2487" s="144"/>
      <c r="L2487" s="144"/>
      <c r="M2487" s="144"/>
      <c r="N2487" s="144" t="e">
        <f>VLOOKUP(M2487,brand!A:B,2,0)</f>
        <v>#N/A</v>
      </c>
      <c r="O2487" s="144"/>
      <c r="P2487" s="144" t="e">
        <f>VLOOKUP(O2487,country!A:B,2,0)</f>
        <v>#N/A</v>
      </c>
      <c r="Q2487" s="144"/>
      <c r="R2487" s="144" t="str">
        <f t="shared" si="97"/>
        <v/>
      </c>
      <c r="S2487" s="144"/>
      <c r="T2487" s="144" t="e">
        <f>VLOOKUP(R2487,material!A:B,2,0)</f>
        <v>#N/A</v>
      </c>
      <c r="U2487" s="141"/>
      <c r="V2487" s="141"/>
      <c r="W2487" s="238" t="s">
        <v>796</v>
      </c>
      <c r="X2487" s="141" t="e">
        <f>VLOOKUP(W2487,SIZE!A:B,2,0)</f>
        <v>#N/A</v>
      </c>
      <c r="Y2487" s="141"/>
      <c r="Z2487" s="141"/>
      <c r="AA2487" s="141" t="e">
        <f>VLOOKUP(Z2487,COLOR!A:B,2,0)</f>
        <v>#N/A</v>
      </c>
      <c r="AB2487" s="130"/>
      <c r="AC2487" s="130"/>
      <c r="AD2487" s="130"/>
      <c r="AE2487" s="130"/>
      <c r="AF2487" s="130"/>
      <c r="AG2487" s="130"/>
      <c r="AH2487" s="130"/>
      <c r="AI2487" s="130"/>
      <c r="AJ2487" s="130"/>
      <c r="AK2487" s="130"/>
      <c r="AL2487" s="130"/>
      <c r="AM2487" s="130"/>
    </row>
    <row r="2488" spans="1:39" ht="20.25" customHeight="1">
      <c r="A2488" s="132">
        <v>2487</v>
      </c>
      <c r="B2488" s="211"/>
      <c r="C2488" s="142"/>
      <c r="D2488" s="143"/>
      <c r="E2488" s="143" t="str">
        <f t="shared" si="96"/>
        <v/>
      </c>
      <c r="F2488" s="144"/>
      <c r="G2488" s="144" t="e">
        <f>VLOOKUP(E2488,subcategory!A:B,2,0)</f>
        <v>#N/A</v>
      </c>
      <c r="H2488" s="213"/>
      <c r="I2488" s="213" t="e">
        <f>VLOOKUP(H2488,gender!A:B,2,0)</f>
        <v>#N/A</v>
      </c>
      <c r="J2488" s="145"/>
      <c r="K2488" s="144"/>
      <c r="L2488" s="144"/>
      <c r="M2488" s="144"/>
      <c r="N2488" s="144" t="e">
        <f>VLOOKUP(M2488,brand!A:B,2,0)</f>
        <v>#N/A</v>
      </c>
      <c r="O2488" s="144"/>
      <c r="P2488" s="144" t="e">
        <f>VLOOKUP(O2488,country!A:B,2,0)</f>
        <v>#N/A</v>
      </c>
      <c r="Q2488" s="144"/>
      <c r="R2488" s="144" t="str">
        <f t="shared" si="97"/>
        <v/>
      </c>
      <c r="S2488" s="144"/>
      <c r="T2488" s="144" t="e">
        <f>VLOOKUP(R2488,material!A:B,2,0)</f>
        <v>#N/A</v>
      </c>
      <c r="U2488" s="141"/>
      <c r="V2488" s="141"/>
      <c r="W2488" s="238" t="s">
        <v>796</v>
      </c>
      <c r="X2488" s="141" t="e">
        <f>VLOOKUP(W2488,SIZE!A:B,2,0)</f>
        <v>#N/A</v>
      </c>
      <c r="Y2488" s="141"/>
      <c r="Z2488" s="141"/>
      <c r="AA2488" s="141" t="e">
        <f>VLOOKUP(Z2488,COLOR!A:B,2,0)</f>
        <v>#N/A</v>
      </c>
      <c r="AB2488" s="130"/>
      <c r="AC2488" s="130"/>
      <c r="AD2488" s="130"/>
      <c r="AE2488" s="130"/>
      <c r="AF2488" s="130"/>
      <c r="AG2488" s="130"/>
      <c r="AH2488" s="130"/>
      <c r="AI2488" s="130"/>
      <c r="AJ2488" s="130"/>
      <c r="AK2488" s="130"/>
      <c r="AL2488" s="130"/>
      <c r="AM2488" s="130"/>
    </row>
    <row r="2489" spans="1:39" ht="20.25" customHeight="1">
      <c r="A2489" s="132">
        <v>2488</v>
      </c>
      <c r="B2489" s="211"/>
      <c r="C2489" s="142"/>
      <c r="D2489" s="143"/>
      <c r="E2489" s="143" t="str">
        <f t="shared" si="96"/>
        <v/>
      </c>
      <c r="F2489" s="144"/>
      <c r="G2489" s="144" t="e">
        <f>VLOOKUP(E2489,subcategory!A:B,2,0)</f>
        <v>#N/A</v>
      </c>
      <c r="H2489" s="213"/>
      <c r="I2489" s="213" t="e">
        <f>VLOOKUP(H2489,gender!A:B,2,0)</f>
        <v>#N/A</v>
      </c>
      <c r="J2489" s="145"/>
      <c r="K2489" s="144"/>
      <c r="L2489" s="144"/>
      <c r="M2489" s="144"/>
      <c r="N2489" s="144" t="e">
        <f>VLOOKUP(M2489,brand!A:B,2,0)</f>
        <v>#N/A</v>
      </c>
      <c r="O2489" s="144"/>
      <c r="P2489" s="144" t="e">
        <f>VLOOKUP(O2489,country!A:B,2,0)</f>
        <v>#N/A</v>
      </c>
      <c r="Q2489" s="144"/>
      <c r="R2489" s="144" t="str">
        <f t="shared" si="97"/>
        <v/>
      </c>
      <c r="S2489" s="144"/>
      <c r="T2489" s="144" t="e">
        <f>VLOOKUP(R2489,material!A:B,2,0)</f>
        <v>#N/A</v>
      </c>
      <c r="U2489" s="141"/>
      <c r="V2489" s="141"/>
      <c r="W2489" s="238" t="s">
        <v>796</v>
      </c>
      <c r="X2489" s="141" t="e">
        <f>VLOOKUP(W2489,SIZE!A:B,2,0)</f>
        <v>#N/A</v>
      </c>
      <c r="Y2489" s="141"/>
      <c r="Z2489" s="141"/>
      <c r="AA2489" s="141" t="e">
        <f>VLOOKUP(Z2489,COLOR!A:B,2,0)</f>
        <v>#N/A</v>
      </c>
      <c r="AB2489" s="130"/>
      <c r="AC2489" s="130"/>
      <c r="AD2489" s="130"/>
      <c r="AE2489" s="130"/>
      <c r="AF2489" s="130"/>
      <c r="AG2489" s="130"/>
      <c r="AH2489" s="130"/>
      <c r="AI2489" s="130"/>
      <c r="AJ2489" s="130"/>
      <c r="AK2489" s="130"/>
      <c r="AL2489" s="130"/>
      <c r="AM2489" s="130"/>
    </row>
    <row r="2490" spans="1:39" ht="20.25" customHeight="1">
      <c r="A2490" s="132">
        <v>2489</v>
      </c>
      <c r="B2490" s="211"/>
      <c r="C2490" s="142"/>
      <c r="D2490" s="143"/>
      <c r="E2490" s="143" t="str">
        <f t="shared" si="96"/>
        <v/>
      </c>
      <c r="F2490" s="144"/>
      <c r="G2490" s="144" t="e">
        <f>VLOOKUP(E2490,subcategory!A:B,2,0)</f>
        <v>#N/A</v>
      </c>
      <c r="H2490" s="213"/>
      <c r="I2490" s="213" t="e">
        <f>VLOOKUP(H2490,gender!A:B,2,0)</f>
        <v>#N/A</v>
      </c>
      <c r="J2490" s="145"/>
      <c r="K2490" s="144"/>
      <c r="L2490" s="144"/>
      <c r="M2490" s="144"/>
      <c r="N2490" s="144" t="e">
        <f>VLOOKUP(M2490,brand!A:B,2,0)</f>
        <v>#N/A</v>
      </c>
      <c r="O2490" s="144"/>
      <c r="P2490" s="144" t="e">
        <f>VLOOKUP(O2490,country!A:B,2,0)</f>
        <v>#N/A</v>
      </c>
      <c r="Q2490" s="144"/>
      <c r="R2490" s="144" t="str">
        <f t="shared" si="97"/>
        <v/>
      </c>
      <c r="S2490" s="144"/>
      <c r="T2490" s="144" t="e">
        <f>VLOOKUP(R2490,material!A:B,2,0)</f>
        <v>#N/A</v>
      </c>
      <c r="U2490" s="141"/>
      <c r="V2490" s="141"/>
      <c r="W2490" s="238" t="s">
        <v>796</v>
      </c>
      <c r="X2490" s="141" t="e">
        <f>VLOOKUP(W2490,SIZE!A:B,2,0)</f>
        <v>#N/A</v>
      </c>
      <c r="Y2490" s="141"/>
      <c r="Z2490" s="141"/>
      <c r="AA2490" s="141" t="e">
        <f>VLOOKUP(Z2490,COLOR!A:B,2,0)</f>
        <v>#N/A</v>
      </c>
      <c r="AB2490" s="130"/>
      <c r="AC2490" s="130"/>
      <c r="AD2490" s="130"/>
      <c r="AE2490" s="130"/>
      <c r="AF2490" s="130"/>
      <c r="AG2490" s="130"/>
      <c r="AH2490" s="130"/>
      <c r="AI2490" s="130"/>
      <c r="AJ2490" s="130"/>
      <c r="AK2490" s="130"/>
      <c r="AL2490" s="130"/>
      <c r="AM2490" s="130"/>
    </row>
    <row r="2491" spans="1:39" ht="20.25" customHeight="1">
      <c r="A2491" s="132">
        <v>2490</v>
      </c>
      <c r="B2491" s="211"/>
      <c r="C2491" s="142"/>
      <c r="D2491" s="143"/>
      <c r="E2491" s="143" t="str">
        <f t="shared" si="96"/>
        <v/>
      </c>
      <c r="F2491" s="144"/>
      <c r="G2491" s="144" t="e">
        <f>VLOOKUP(E2491,subcategory!A:B,2,0)</f>
        <v>#N/A</v>
      </c>
      <c r="H2491" s="213"/>
      <c r="I2491" s="213" t="e">
        <f>VLOOKUP(H2491,gender!A:B,2,0)</f>
        <v>#N/A</v>
      </c>
      <c r="J2491" s="145"/>
      <c r="K2491" s="144"/>
      <c r="L2491" s="144"/>
      <c r="M2491" s="144"/>
      <c r="N2491" s="144" t="e">
        <f>VLOOKUP(M2491,brand!A:B,2,0)</f>
        <v>#N/A</v>
      </c>
      <c r="O2491" s="144"/>
      <c r="P2491" s="144" t="e">
        <f>VLOOKUP(O2491,country!A:B,2,0)</f>
        <v>#N/A</v>
      </c>
      <c r="Q2491" s="144"/>
      <c r="R2491" s="144" t="str">
        <f t="shared" si="97"/>
        <v/>
      </c>
      <c r="S2491" s="144"/>
      <c r="T2491" s="144" t="e">
        <f>VLOOKUP(R2491,material!A:B,2,0)</f>
        <v>#N/A</v>
      </c>
      <c r="U2491" s="141"/>
      <c r="V2491" s="141"/>
      <c r="W2491" s="238" t="s">
        <v>796</v>
      </c>
      <c r="X2491" s="141" t="e">
        <f>VLOOKUP(W2491,SIZE!A:B,2,0)</f>
        <v>#N/A</v>
      </c>
      <c r="Y2491" s="141"/>
      <c r="Z2491" s="141"/>
      <c r="AA2491" s="141" t="e">
        <f>VLOOKUP(Z2491,COLOR!A:B,2,0)</f>
        <v>#N/A</v>
      </c>
      <c r="AB2491" s="130"/>
      <c r="AC2491" s="130"/>
      <c r="AD2491" s="130"/>
      <c r="AE2491" s="130"/>
      <c r="AF2491" s="130"/>
      <c r="AG2491" s="130"/>
      <c r="AH2491" s="130"/>
      <c r="AI2491" s="130"/>
      <c r="AJ2491" s="130"/>
      <c r="AK2491" s="130"/>
      <c r="AL2491" s="130"/>
      <c r="AM2491" s="130"/>
    </row>
    <row r="2492" spans="1:39" ht="20.25" customHeight="1">
      <c r="A2492" s="132">
        <v>2491</v>
      </c>
      <c r="B2492" s="211"/>
      <c r="C2492" s="142"/>
      <c r="D2492" s="143"/>
      <c r="E2492" s="143" t="str">
        <f t="shared" si="96"/>
        <v/>
      </c>
      <c r="F2492" s="144"/>
      <c r="G2492" s="144" t="e">
        <f>VLOOKUP(E2492,subcategory!A:B,2,0)</f>
        <v>#N/A</v>
      </c>
      <c r="H2492" s="213"/>
      <c r="I2492" s="213" t="e">
        <f>VLOOKUP(H2492,gender!A:B,2,0)</f>
        <v>#N/A</v>
      </c>
      <c r="J2492" s="145"/>
      <c r="K2492" s="144"/>
      <c r="L2492" s="144"/>
      <c r="M2492" s="144"/>
      <c r="N2492" s="144" t="e">
        <f>VLOOKUP(M2492,brand!A:B,2,0)</f>
        <v>#N/A</v>
      </c>
      <c r="O2492" s="144"/>
      <c r="P2492" s="144" t="e">
        <f>VLOOKUP(O2492,country!A:B,2,0)</f>
        <v>#N/A</v>
      </c>
      <c r="Q2492" s="144"/>
      <c r="R2492" s="144" t="str">
        <f t="shared" si="97"/>
        <v/>
      </c>
      <c r="S2492" s="144"/>
      <c r="T2492" s="144" t="e">
        <f>VLOOKUP(R2492,material!A:B,2,0)</f>
        <v>#N/A</v>
      </c>
      <c r="U2492" s="141"/>
      <c r="V2492" s="141"/>
      <c r="W2492" s="238" t="s">
        <v>796</v>
      </c>
      <c r="X2492" s="141" t="e">
        <f>VLOOKUP(W2492,SIZE!A:B,2,0)</f>
        <v>#N/A</v>
      </c>
      <c r="Y2492" s="141"/>
      <c r="Z2492" s="245"/>
      <c r="AA2492" s="141" t="e">
        <f>VLOOKUP(Z2492,COLOR!A:B,2,0)</f>
        <v>#N/A</v>
      </c>
      <c r="AB2492" s="130"/>
      <c r="AC2492" s="130"/>
      <c r="AD2492" s="130"/>
      <c r="AE2492" s="130"/>
      <c r="AF2492" s="130"/>
      <c r="AG2492" s="130"/>
      <c r="AH2492" s="130"/>
      <c r="AI2492" s="130"/>
      <c r="AJ2492" s="130"/>
      <c r="AK2492" s="130"/>
      <c r="AL2492" s="130"/>
      <c r="AM2492" s="130"/>
    </row>
    <row r="2493" spans="1:39" ht="20.25" customHeight="1">
      <c r="A2493" s="132">
        <v>2492</v>
      </c>
      <c r="B2493" s="211"/>
      <c r="C2493" s="142"/>
      <c r="D2493" s="143"/>
      <c r="E2493" s="143" t="str">
        <f t="shared" si="96"/>
        <v/>
      </c>
      <c r="F2493" s="144"/>
      <c r="G2493" s="144" t="e">
        <f>VLOOKUP(E2493,subcategory!A:B,2,0)</f>
        <v>#N/A</v>
      </c>
      <c r="H2493" s="213"/>
      <c r="I2493" s="213" t="e">
        <f>VLOOKUP(H2493,gender!A:B,2,0)</f>
        <v>#N/A</v>
      </c>
      <c r="J2493" s="145"/>
      <c r="K2493" s="144"/>
      <c r="L2493" s="144"/>
      <c r="M2493" s="144"/>
      <c r="N2493" s="144" t="e">
        <f>VLOOKUP(M2493,brand!A:B,2,0)</f>
        <v>#N/A</v>
      </c>
      <c r="O2493" s="144"/>
      <c r="P2493" s="144" t="e">
        <f>VLOOKUP(O2493,country!A:B,2,0)</f>
        <v>#N/A</v>
      </c>
      <c r="Q2493" s="144"/>
      <c r="R2493" s="144" t="str">
        <f t="shared" si="97"/>
        <v/>
      </c>
      <c r="S2493" s="144"/>
      <c r="T2493" s="144" t="e">
        <f>VLOOKUP(R2493,material!A:B,2,0)</f>
        <v>#N/A</v>
      </c>
      <c r="U2493" s="141"/>
      <c r="V2493" s="141"/>
      <c r="W2493" s="238" t="s">
        <v>796</v>
      </c>
      <c r="X2493" s="141" t="e">
        <f>VLOOKUP(W2493,SIZE!A:B,2,0)</f>
        <v>#N/A</v>
      </c>
      <c r="Y2493" s="141"/>
      <c r="Z2493" s="141"/>
      <c r="AA2493" s="141" t="e">
        <f>VLOOKUP(Z2493,COLOR!A:B,2,0)</f>
        <v>#N/A</v>
      </c>
      <c r="AB2493" s="130"/>
      <c r="AC2493" s="130"/>
      <c r="AD2493" s="130"/>
      <c r="AE2493" s="130"/>
      <c r="AF2493" s="130"/>
      <c r="AG2493" s="130"/>
      <c r="AH2493" s="130"/>
      <c r="AI2493" s="130"/>
      <c r="AJ2493" s="130"/>
      <c r="AK2493" s="130"/>
      <c r="AL2493" s="130"/>
      <c r="AM2493" s="130"/>
    </row>
    <row r="2494" spans="1:39" ht="20.25" customHeight="1">
      <c r="A2494" s="132">
        <v>2493</v>
      </c>
      <c r="B2494" s="211"/>
      <c r="C2494" s="142"/>
      <c r="D2494" s="143"/>
      <c r="E2494" s="143" t="str">
        <f t="shared" si="96"/>
        <v/>
      </c>
      <c r="F2494" s="144"/>
      <c r="G2494" s="144" t="e">
        <f>VLOOKUP(E2494,subcategory!A:B,2,0)</f>
        <v>#N/A</v>
      </c>
      <c r="H2494" s="213"/>
      <c r="I2494" s="213" t="e">
        <f>VLOOKUP(H2494,gender!A:B,2,0)</f>
        <v>#N/A</v>
      </c>
      <c r="J2494" s="145"/>
      <c r="K2494" s="144"/>
      <c r="L2494" s="144"/>
      <c r="M2494" s="144"/>
      <c r="N2494" s="144" t="e">
        <f>VLOOKUP(M2494,brand!A:B,2,0)</f>
        <v>#N/A</v>
      </c>
      <c r="O2494" s="144"/>
      <c r="P2494" s="144" t="e">
        <f>VLOOKUP(O2494,country!A:B,2,0)</f>
        <v>#N/A</v>
      </c>
      <c r="Q2494" s="144"/>
      <c r="R2494" s="144" t="str">
        <f t="shared" si="97"/>
        <v/>
      </c>
      <c r="S2494" s="144"/>
      <c r="T2494" s="144" t="e">
        <f>VLOOKUP(R2494,material!A:B,2,0)</f>
        <v>#N/A</v>
      </c>
      <c r="U2494" s="141"/>
      <c r="V2494" s="141"/>
      <c r="W2494" s="238" t="s">
        <v>796</v>
      </c>
      <c r="X2494" s="141" t="e">
        <f>VLOOKUP(W2494,SIZE!A:B,2,0)</f>
        <v>#N/A</v>
      </c>
      <c r="Y2494" s="141"/>
      <c r="Z2494" s="141"/>
      <c r="AA2494" s="141" t="e">
        <f>VLOOKUP(Z2494,COLOR!A:B,2,0)</f>
        <v>#N/A</v>
      </c>
      <c r="AB2494" s="130"/>
      <c r="AC2494" s="130"/>
      <c r="AD2494" s="130"/>
      <c r="AE2494" s="130"/>
      <c r="AF2494" s="130"/>
      <c r="AG2494" s="130"/>
      <c r="AH2494" s="130"/>
      <c r="AI2494" s="130"/>
      <c r="AJ2494" s="130"/>
      <c r="AK2494" s="130"/>
      <c r="AL2494" s="130"/>
      <c r="AM2494" s="130"/>
    </row>
    <row r="2495" spans="1:39" ht="20.25" customHeight="1">
      <c r="A2495" s="132">
        <v>2494</v>
      </c>
      <c r="B2495" s="211"/>
      <c r="C2495" s="142"/>
      <c r="D2495" s="143"/>
      <c r="E2495" s="143" t="str">
        <f t="shared" si="96"/>
        <v/>
      </c>
      <c r="F2495" s="144"/>
      <c r="G2495" s="144" t="e">
        <f>VLOOKUP(E2495,subcategory!A:B,2,0)</f>
        <v>#N/A</v>
      </c>
      <c r="H2495" s="213"/>
      <c r="I2495" s="213" t="e">
        <f>VLOOKUP(H2495,gender!A:B,2,0)</f>
        <v>#N/A</v>
      </c>
      <c r="J2495" s="145"/>
      <c r="K2495" s="144"/>
      <c r="L2495" s="144"/>
      <c r="M2495" s="144"/>
      <c r="N2495" s="144" t="e">
        <f>VLOOKUP(M2495,brand!A:B,2,0)</f>
        <v>#N/A</v>
      </c>
      <c r="O2495" s="144"/>
      <c r="P2495" s="144" t="e">
        <f>VLOOKUP(O2495,country!A:B,2,0)</f>
        <v>#N/A</v>
      </c>
      <c r="Q2495" s="144"/>
      <c r="R2495" s="144" t="str">
        <f t="shared" si="97"/>
        <v/>
      </c>
      <c r="S2495" s="144"/>
      <c r="T2495" s="144" t="e">
        <f>VLOOKUP(R2495,material!A:B,2,0)</f>
        <v>#N/A</v>
      </c>
      <c r="U2495" s="141"/>
      <c r="V2495" s="141"/>
      <c r="W2495" s="238" t="s">
        <v>796</v>
      </c>
      <c r="X2495" s="141" t="e">
        <f>VLOOKUP(W2495,SIZE!A:B,2,0)</f>
        <v>#N/A</v>
      </c>
      <c r="Y2495" s="141"/>
      <c r="Z2495" s="141"/>
      <c r="AA2495" s="141" t="e">
        <f>VLOOKUP(Z2495,COLOR!A:B,2,0)</f>
        <v>#N/A</v>
      </c>
      <c r="AB2495" s="130"/>
      <c r="AC2495" s="130"/>
      <c r="AD2495" s="130"/>
      <c r="AE2495" s="130"/>
      <c r="AF2495" s="130"/>
      <c r="AG2495" s="130"/>
      <c r="AH2495" s="130"/>
      <c r="AI2495" s="130"/>
      <c r="AJ2495" s="130"/>
      <c r="AK2495" s="130"/>
      <c r="AL2495" s="130"/>
      <c r="AM2495" s="130"/>
    </row>
    <row r="2496" spans="1:39" ht="20.25" customHeight="1">
      <c r="A2496" s="132">
        <v>2495</v>
      </c>
      <c r="B2496" s="211"/>
      <c r="C2496" s="142"/>
      <c r="D2496" s="143"/>
      <c r="E2496" s="143" t="str">
        <f t="shared" si="96"/>
        <v/>
      </c>
      <c r="F2496" s="144"/>
      <c r="G2496" s="144" t="e">
        <f>VLOOKUP(E2496,subcategory!A:B,2,0)</f>
        <v>#N/A</v>
      </c>
      <c r="H2496" s="213"/>
      <c r="I2496" s="213" t="e">
        <f>VLOOKUP(H2496,gender!A:B,2,0)</f>
        <v>#N/A</v>
      </c>
      <c r="J2496" s="145"/>
      <c r="K2496" s="144"/>
      <c r="L2496" s="144"/>
      <c r="M2496" s="144"/>
      <c r="N2496" s="144" t="e">
        <f>VLOOKUP(M2496,brand!A:B,2,0)</f>
        <v>#N/A</v>
      </c>
      <c r="O2496" s="144"/>
      <c r="P2496" s="144" t="e">
        <f>VLOOKUP(O2496,country!A:B,2,0)</f>
        <v>#N/A</v>
      </c>
      <c r="Q2496" s="144"/>
      <c r="R2496" s="144" t="str">
        <f t="shared" si="97"/>
        <v/>
      </c>
      <c r="S2496" s="144"/>
      <c r="T2496" s="144" t="e">
        <f>VLOOKUP(R2496,material!A:B,2,0)</f>
        <v>#N/A</v>
      </c>
      <c r="U2496" s="141"/>
      <c r="V2496" s="141"/>
      <c r="W2496" s="238" t="s">
        <v>796</v>
      </c>
      <c r="X2496" s="141" t="e">
        <f>VLOOKUP(W2496,SIZE!A:B,2,0)</f>
        <v>#N/A</v>
      </c>
      <c r="Y2496" s="141"/>
      <c r="Z2496" s="141"/>
      <c r="AA2496" s="141" t="e">
        <f>VLOOKUP(Z2496,COLOR!A:B,2,0)</f>
        <v>#N/A</v>
      </c>
      <c r="AB2496" s="130"/>
      <c r="AC2496" s="130"/>
      <c r="AD2496" s="130"/>
      <c r="AE2496" s="130"/>
      <c r="AF2496" s="130"/>
      <c r="AG2496" s="130"/>
      <c r="AH2496" s="130"/>
      <c r="AI2496" s="130"/>
      <c r="AJ2496" s="130"/>
      <c r="AK2496" s="130"/>
      <c r="AL2496" s="130"/>
      <c r="AM2496" s="130"/>
    </row>
    <row r="2497" spans="1:39" ht="20.25" customHeight="1">
      <c r="A2497" s="132">
        <v>2496</v>
      </c>
      <c r="B2497" s="211"/>
      <c r="C2497" s="142"/>
      <c r="D2497" s="143"/>
      <c r="E2497" s="143" t="str">
        <f t="shared" si="96"/>
        <v/>
      </c>
      <c r="F2497" s="144"/>
      <c r="G2497" s="144" t="e">
        <f>VLOOKUP(E2497,subcategory!A:B,2,0)</f>
        <v>#N/A</v>
      </c>
      <c r="H2497" s="213"/>
      <c r="I2497" s="213" t="e">
        <f>VLOOKUP(H2497,gender!A:B,2,0)</f>
        <v>#N/A</v>
      </c>
      <c r="J2497" s="145"/>
      <c r="K2497" s="144"/>
      <c r="L2497" s="144"/>
      <c r="M2497" s="144"/>
      <c r="N2497" s="144" t="e">
        <f>VLOOKUP(M2497,brand!A:B,2,0)</f>
        <v>#N/A</v>
      </c>
      <c r="O2497" s="144"/>
      <c r="P2497" s="144" t="e">
        <f>VLOOKUP(O2497,country!A:B,2,0)</f>
        <v>#N/A</v>
      </c>
      <c r="Q2497" s="144"/>
      <c r="R2497" s="144" t="str">
        <f t="shared" si="97"/>
        <v/>
      </c>
      <c r="S2497" s="144"/>
      <c r="T2497" s="144" t="e">
        <f>VLOOKUP(R2497,material!A:B,2,0)</f>
        <v>#N/A</v>
      </c>
      <c r="U2497" s="141"/>
      <c r="V2497" s="141"/>
      <c r="W2497" s="238" t="s">
        <v>796</v>
      </c>
      <c r="X2497" s="141" t="e">
        <f>VLOOKUP(W2497,SIZE!A:B,2,0)</f>
        <v>#N/A</v>
      </c>
      <c r="Y2497" s="141"/>
      <c r="Z2497" s="245"/>
      <c r="AA2497" s="141" t="e">
        <f>VLOOKUP(Z2497,COLOR!A:B,2,0)</f>
        <v>#N/A</v>
      </c>
      <c r="AB2497" s="130"/>
      <c r="AC2497" s="130"/>
      <c r="AD2497" s="130"/>
      <c r="AE2497" s="130"/>
      <c r="AF2497" s="130"/>
      <c r="AG2497" s="130"/>
      <c r="AH2497" s="130"/>
      <c r="AI2497" s="130"/>
      <c r="AJ2497" s="130"/>
      <c r="AK2497" s="130"/>
      <c r="AL2497" s="130"/>
      <c r="AM2497" s="130"/>
    </row>
    <row r="2498" spans="1:39" ht="20.25" customHeight="1">
      <c r="A2498" s="132">
        <v>2497</v>
      </c>
      <c r="B2498" s="211"/>
      <c r="C2498" s="142"/>
      <c r="D2498" s="143"/>
      <c r="E2498" s="143" t="str">
        <f t="shared" si="96"/>
        <v/>
      </c>
      <c r="F2498" s="144"/>
      <c r="G2498" s="144" t="e">
        <f>VLOOKUP(E2498,subcategory!A:B,2,0)</f>
        <v>#N/A</v>
      </c>
      <c r="H2498" s="213"/>
      <c r="I2498" s="213" t="e">
        <f>VLOOKUP(H2498,gender!A:B,2,0)</f>
        <v>#N/A</v>
      </c>
      <c r="J2498" s="145"/>
      <c r="K2498" s="144"/>
      <c r="L2498" s="144"/>
      <c r="M2498" s="144"/>
      <c r="N2498" s="144" t="e">
        <f>VLOOKUP(M2498,brand!A:B,2,0)</f>
        <v>#N/A</v>
      </c>
      <c r="O2498" s="144"/>
      <c r="P2498" s="144" t="e">
        <f>VLOOKUP(O2498,country!A:B,2,0)</f>
        <v>#N/A</v>
      </c>
      <c r="Q2498" s="144"/>
      <c r="R2498" s="144" t="str">
        <f t="shared" si="97"/>
        <v/>
      </c>
      <c r="S2498" s="144"/>
      <c r="T2498" s="144" t="e">
        <f>VLOOKUP(R2498,material!A:B,2,0)</f>
        <v>#N/A</v>
      </c>
      <c r="U2498" s="141"/>
      <c r="V2498" s="141"/>
      <c r="W2498" s="238" t="s">
        <v>796</v>
      </c>
      <c r="X2498" s="141" t="e">
        <f>VLOOKUP(W2498,SIZE!A:B,2,0)</f>
        <v>#N/A</v>
      </c>
      <c r="Y2498" s="141"/>
      <c r="Z2498" s="141"/>
      <c r="AA2498" s="141" t="e">
        <f>VLOOKUP(Z2498,COLOR!A:B,2,0)</f>
        <v>#N/A</v>
      </c>
      <c r="AB2498" s="130"/>
      <c r="AC2498" s="130"/>
      <c r="AD2498" s="130"/>
      <c r="AE2498" s="130"/>
      <c r="AF2498" s="130"/>
      <c r="AG2498" s="130"/>
      <c r="AH2498" s="130"/>
      <c r="AI2498" s="130"/>
      <c r="AJ2498" s="130"/>
      <c r="AK2498" s="130"/>
      <c r="AL2498" s="130"/>
      <c r="AM2498" s="130"/>
    </row>
    <row r="2499" spans="1:39" ht="20.25" customHeight="1">
      <c r="A2499" s="132">
        <v>2498</v>
      </c>
      <c r="B2499" s="211"/>
      <c r="C2499" s="142"/>
      <c r="D2499" s="143"/>
      <c r="E2499" s="143" t="str">
        <f t="shared" ref="E2499:E2562" si="98">PROPER(F2499)</f>
        <v/>
      </c>
      <c r="F2499" s="144"/>
      <c r="G2499" s="144" t="e">
        <f>VLOOKUP(E2499,subcategory!A:B,2,0)</f>
        <v>#N/A</v>
      </c>
      <c r="H2499" s="213"/>
      <c r="I2499" s="213" t="e">
        <f>VLOOKUP(H2499,gender!A:B,2,0)</f>
        <v>#N/A</v>
      </c>
      <c r="J2499" s="145"/>
      <c r="K2499" s="144"/>
      <c r="L2499" s="144"/>
      <c r="M2499" s="144"/>
      <c r="N2499" s="144" t="e">
        <f>VLOOKUP(M2499,brand!A:B,2,0)</f>
        <v>#N/A</v>
      </c>
      <c r="O2499" s="144"/>
      <c r="P2499" s="144" t="e">
        <f>VLOOKUP(O2499,country!A:B,2,0)</f>
        <v>#N/A</v>
      </c>
      <c r="Q2499" s="144"/>
      <c r="R2499" s="144" t="str">
        <f t="shared" si="97"/>
        <v/>
      </c>
      <c r="S2499" s="144"/>
      <c r="T2499" s="144" t="e">
        <f>VLOOKUP(R2499,material!A:B,2,0)</f>
        <v>#N/A</v>
      </c>
      <c r="U2499" s="141"/>
      <c r="V2499" s="141"/>
      <c r="W2499" s="238" t="s">
        <v>796</v>
      </c>
      <c r="X2499" s="141" t="e">
        <f>VLOOKUP(W2499,SIZE!A:B,2,0)</f>
        <v>#N/A</v>
      </c>
      <c r="Y2499" s="141"/>
      <c r="Z2499" s="141"/>
      <c r="AA2499" s="141" t="e">
        <f>VLOOKUP(Z2499,COLOR!A:B,2,0)</f>
        <v>#N/A</v>
      </c>
      <c r="AB2499" s="130"/>
      <c r="AC2499" s="130"/>
      <c r="AD2499" s="130"/>
      <c r="AE2499" s="130"/>
      <c r="AF2499" s="130"/>
      <c r="AG2499" s="130"/>
      <c r="AH2499" s="130"/>
      <c r="AI2499" s="130"/>
      <c r="AJ2499" s="130"/>
      <c r="AK2499" s="130"/>
      <c r="AL2499" s="130"/>
      <c r="AM2499" s="130"/>
    </row>
    <row r="2500" spans="1:39" ht="20.25" customHeight="1">
      <c r="A2500" s="132">
        <v>2499</v>
      </c>
      <c r="B2500" s="211"/>
      <c r="C2500" s="142"/>
      <c r="D2500" s="143"/>
      <c r="E2500" s="143" t="str">
        <f t="shared" si="98"/>
        <v/>
      </c>
      <c r="F2500" s="144"/>
      <c r="G2500" s="144" t="e">
        <f>VLOOKUP(E2500,subcategory!A:B,2,0)</f>
        <v>#N/A</v>
      </c>
      <c r="H2500" s="213"/>
      <c r="I2500" s="213" t="e">
        <f>VLOOKUP(H2500,gender!A:B,2,0)</f>
        <v>#N/A</v>
      </c>
      <c r="J2500" s="145"/>
      <c r="K2500" s="144"/>
      <c r="L2500" s="144"/>
      <c r="M2500" s="144"/>
      <c r="N2500" s="144" t="e">
        <f>VLOOKUP(M2500,brand!A:B,2,0)</f>
        <v>#N/A</v>
      </c>
      <c r="O2500" s="144"/>
      <c r="P2500" s="144" t="e">
        <f>VLOOKUP(O2500,country!A:B,2,0)</f>
        <v>#N/A</v>
      </c>
      <c r="Q2500" s="144"/>
      <c r="R2500" s="144" t="str">
        <f t="shared" si="97"/>
        <v/>
      </c>
      <c r="S2500" s="144"/>
      <c r="T2500" s="144" t="e">
        <f>VLOOKUP(R2500,material!A:B,2,0)</f>
        <v>#N/A</v>
      </c>
      <c r="U2500" s="141"/>
      <c r="V2500" s="141"/>
      <c r="W2500" s="238" t="s">
        <v>796</v>
      </c>
      <c r="X2500" s="141" t="e">
        <f>VLOOKUP(W2500,SIZE!A:B,2,0)</f>
        <v>#N/A</v>
      </c>
      <c r="Y2500" s="141"/>
      <c r="Z2500" s="141"/>
      <c r="AA2500" s="141" t="e">
        <f>VLOOKUP(Z2500,COLOR!A:B,2,0)</f>
        <v>#N/A</v>
      </c>
      <c r="AB2500" s="130"/>
      <c r="AC2500" s="130"/>
      <c r="AD2500" s="130"/>
      <c r="AE2500" s="130"/>
      <c r="AF2500" s="130"/>
      <c r="AG2500" s="130"/>
      <c r="AH2500" s="130"/>
      <c r="AI2500" s="130"/>
      <c r="AJ2500" s="130"/>
      <c r="AK2500" s="130"/>
      <c r="AL2500" s="130"/>
      <c r="AM2500" s="130"/>
    </row>
    <row r="2501" spans="1:39" ht="20.25" customHeight="1">
      <c r="A2501" s="132">
        <v>2500</v>
      </c>
      <c r="B2501" s="211"/>
      <c r="C2501" s="142"/>
      <c r="D2501" s="143"/>
      <c r="E2501" s="143" t="str">
        <f t="shared" si="98"/>
        <v/>
      </c>
      <c r="F2501" s="144"/>
      <c r="G2501" s="144" t="e">
        <f>VLOOKUP(E2501,subcategory!A:B,2,0)</f>
        <v>#N/A</v>
      </c>
      <c r="H2501" s="213"/>
      <c r="I2501" s="213" t="e">
        <f>VLOOKUP(H2501,gender!A:B,2,0)</f>
        <v>#N/A</v>
      </c>
      <c r="J2501" s="145"/>
      <c r="K2501" s="144"/>
      <c r="L2501" s="144"/>
      <c r="M2501" s="144"/>
      <c r="N2501" s="144" t="e">
        <f>VLOOKUP(M2501,brand!A:B,2,0)</f>
        <v>#N/A</v>
      </c>
      <c r="O2501" s="144"/>
      <c r="P2501" s="144" t="e">
        <f>VLOOKUP(O2501,country!A:B,2,0)</f>
        <v>#N/A</v>
      </c>
      <c r="Q2501" s="144"/>
      <c r="R2501" s="144" t="str">
        <f t="shared" si="97"/>
        <v/>
      </c>
      <c r="S2501" s="144"/>
      <c r="T2501" s="144" t="e">
        <f>VLOOKUP(R2501,material!A:B,2,0)</f>
        <v>#N/A</v>
      </c>
      <c r="U2501" s="141"/>
      <c r="V2501" s="141"/>
      <c r="W2501" s="238" t="s">
        <v>796</v>
      </c>
      <c r="X2501" s="141" t="e">
        <f>VLOOKUP(W2501,SIZE!A:B,2,0)</f>
        <v>#N/A</v>
      </c>
      <c r="Y2501" s="141"/>
      <c r="Z2501" s="141"/>
      <c r="AA2501" s="141" t="e">
        <f>VLOOKUP(Z2501,COLOR!A:B,2,0)</f>
        <v>#N/A</v>
      </c>
      <c r="AB2501" s="130"/>
      <c r="AC2501" s="130"/>
      <c r="AD2501" s="130"/>
      <c r="AE2501" s="130"/>
      <c r="AF2501" s="130"/>
      <c r="AG2501" s="130"/>
      <c r="AH2501" s="130"/>
      <c r="AI2501" s="130"/>
      <c r="AJ2501" s="130"/>
      <c r="AK2501" s="130"/>
      <c r="AL2501" s="130"/>
      <c r="AM2501" s="130"/>
    </row>
    <row r="2502" spans="1:39" ht="20.25" customHeight="1">
      <c r="A2502" s="132">
        <v>2501</v>
      </c>
      <c r="B2502" s="211"/>
      <c r="C2502" s="142"/>
      <c r="D2502" s="143"/>
      <c r="E2502" s="143" t="str">
        <f t="shared" si="98"/>
        <v/>
      </c>
      <c r="F2502" s="144"/>
      <c r="G2502" s="144" t="e">
        <f>VLOOKUP(E2502,subcategory!A:B,2,0)</f>
        <v>#N/A</v>
      </c>
      <c r="H2502" s="213"/>
      <c r="I2502" s="213" t="e">
        <f>VLOOKUP(H2502,gender!A:B,2,0)</f>
        <v>#N/A</v>
      </c>
      <c r="J2502" s="145"/>
      <c r="K2502" s="144"/>
      <c r="L2502" s="144"/>
      <c r="M2502" s="144"/>
      <c r="N2502" s="144" t="e">
        <f>VLOOKUP(M2502,brand!A:B,2,0)</f>
        <v>#N/A</v>
      </c>
      <c r="O2502" s="144"/>
      <c r="P2502" s="144" t="e">
        <f>VLOOKUP(O2502,country!A:B,2,0)</f>
        <v>#N/A</v>
      </c>
      <c r="Q2502" s="144"/>
      <c r="R2502" s="144" t="str">
        <f t="shared" si="97"/>
        <v/>
      </c>
      <c r="S2502" s="144"/>
      <c r="T2502" s="144" t="e">
        <f>VLOOKUP(R2502,material!A:B,2,0)</f>
        <v>#N/A</v>
      </c>
      <c r="U2502" s="141"/>
      <c r="V2502" s="141"/>
      <c r="W2502" s="238" t="s">
        <v>796</v>
      </c>
      <c r="X2502" s="141" t="e">
        <f>VLOOKUP(W2502,SIZE!A:B,2,0)</f>
        <v>#N/A</v>
      </c>
      <c r="Y2502" s="141"/>
      <c r="Z2502" s="141"/>
      <c r="AA2502" s="141" t="e">
        <f>VLOOKUP(Z2502,COLOR!A:B,2,0)</f>
        <v>#N/A</v>
      </c>
      <c r="AB2502" s="130"/>
      <c r="AC2502" s="130"/>
      <c r="AD2502" s="130"/>
      <c r="AE2502" s="130"/>
      <c r="AF2502" s="130"/>
      <c r="AG2502" s="130"/>
      <c r="AH2502" s="130"/>
      <c r="AI2502" s="130"/>
      <c r="AJ2502" s="130"/>
      <c r="AK2502" s="130"/>
      <c r="AL2502" s="130"/>
      <c r="AM2502" s="130"/>
    </row>
    <row r="2503" spans="1:39" ht="20.25" customHeight="1">
      <c r="A2503" s="132">
        <v>2502</v>
      </c>
      <c r="B2503" s="211"/>
      <c r="C2503" s="142"/>
      <c r="D2503" s="143"/>
      <c r="E2503" s="143" t="str">
        <f t="shared" si="98"/>
        <v/>
      </c>
      <c r="F2503" s="144"/>
      <c r="G2503" s="144" t="e">
        <f>VLOOKUP(E2503,subcategory!A:B,2,0)</f>
        <v>#N/A</v>
      </c>
      <c r="H2503" s="213"/>
      <c r="I2503" s="213" t="e">
        <f>VLOOKUP(H2503,gender!A:B,2,0)</f>
        <v>#N/A</v>
      </c>
      <c r="J2503" s="145"/>
      <c r="K2503" s="144"/>
      <c r="L2503" s="144"/>
      <c r="M2503" s="144"/>
      <c r="N2503" s="144" t="e">
        <f>VLOOKUP(M2503,brand!A:B,2,0)</f>
        <v>#N/A</v>
      </c>
      <c r="O2503" s="144"/>
      <c r="P2503" s="144" t="e">
        <f>VLOOKUP(O2503,country!A:B,2,0)</f>
        <v>#N/A</v>
      </c>
      <c r="Q2503" s="144"/>
      <c r="R2503" s="144" t="str">
        <f t="shared" si="97"/>
        <v/>
      </c>
      <c r="S2503" s="144"/>
      <c r="T2503" s="144" t="e">
        <f>VLOOKUP(R2503,material!A:B,2,0)</f>
        <v>#N/A</v>
      </c>
      <c r="U2503" s="141"/>
      <c r="V2503" s="141"/>
      <c r="W2503" s="238" t="s">
        <v>796</v>
      </c>
      <c r="X2503" s="141" t="e">
        <f>VLOOKUP(W2503,SIZE!A:B,2,0)</f>
        <v>#N/A</v>
      </c>
      <c r="Y2503" s="141"/>
      <c r="Z2503" s="141"/>
      <c r="AA2503" s="141" t="e">
        <f>VLOOKUP(Z2503,COLOR!A:B,2,0)</f>
        <v>#N/A</v>
      </c>
      <c r="AB2503" s="130"/>
      <c r="AC2503" s="130"/>
      <c r="AD2503" s="130"/>
      <c r="AE2503" s="130"/>
      <c r="AF2503" s="130"/>
      <c r="AG2503" s="130"/>
      <c r="AH2503" s="130"/>
      <c r="AI2503" s="130"/>
      <c r="AJ2503" s="130"/>
      <c r="AK2503" s="130"/>
      <c r="AL2503" s="130"/>
      <c r="AM2503" s="130"/>
    </row>
    <row r="2504" spans="1:39" ht="20.25" customHeight="1">
      <c r="A2504" s="132">
        <v>2503</v>
      </c>
      <c r="B2504" s="211"/>
      <c r="C2504" s="142"/>
      <c r="D2504" s="143"/>
      <c r="E2504" s="143" t="str">
        <f t="shared" si="98"/>
        <v/>
      </c>
      <c r="F2504" s="144"/>
      <c r="G2504" s="144" t="e">
        <f>VLOOKUP(E2504,subcategory!A:B,2,0)</f>
        <v>#N/A</v>
      </c>
      <c r="H2504" s="213"/>
      <c r="I2504" s="213" t="e">
        <f>VLOOKUP(H2504,gender!A:B,2,0)</f>
        <v>#N/A</v>
      </c>
      <c r="J2504" s="145"/>
      <c r="K2504" s="144"/>
      <c r="L2504" s="144"/>
      <c r="M2504" s="144"/>
      <c r="N2504" s="144" t="e">
        <f>VLOOKUP(M2504,brand!A:B,2,0)</f>
        <v>#N/A</v>
      </c>
      <c r="O2504" s="144"/>
      <c r="P2504" s="144" t="e">
        <f>VLOOKUP(O2504,country!A:B,2,0)</f>
        <v>#N/A</v>
      </c>
      <c r="Q2504" s="144"/>
      <c r="R2504" s="144" t="str">
        <f t="shared" si="97"/>
        <v/>
      </c>
      <c r="S2504" s="144"/>
      <c r="T2504" s="144" t="e">
        <f>VLOOKUP(R2504,material!A:B,2,0)</f>
        <v>#N/A</v>
      </c>
      <c r="U2504" s="141"/>
      <c r="V2504" s="141"/>
      <c r="W2504" s="238" t="s">
        <v>796</v>
      </c>
      <c r="X2504" s="141" t="e">
        <f>VLOOKUP(W2504,SIZE!A:B,2,0)</f>
        <v>#N/A</v>
      </c>
      <c r="Y2504" s="141"/>
      <c r="Z2504" s="141"/>
      <c r="AA2504" s="141" t="e">
        <f>VLOOKUP(Z2504,COLOR!A:B,2,0)</f>
        <v>#N/A</v>
      </c>
      <c r="AB2504" s="130"/>
      <c r="AC2504" s="130"/>
      <c r="AD2504" s="130"/>
      <c r="AE2504" s="130"/>
      <c r="AF2504" s="130"/>
      <c r="AG2504" s="130"/>
      <c r="AH2504" s="130"/>
      <c r="AI2504" s="130"/>
      <c r="AJ2504" s="130"/>
      <c r="AK2504" s="130"/>
      <c r="AL2504" s="130"/>
      <c r="AM2504" s="130"/>
    </row>
    <row r="2505" spans="1:39" ht="20.25" customHeight="1">
      <c r="A2505" s="132">
        <v>2504</v>
      </c>
      <c r="B2505" s="211"/>
      <c r="C2505" s="142"/>
      <c r="D2505" s="143"/>
      <c r="E2505" s="143" t="str">
        <f t="shared" si="98"/>
        <v/>
      </c>
      <c r="F2505" s="144"/>
      <c r="G2505" s="144" t="e">
        <f>VLOOKUP(E2505,subcategory!A:B,2,0)</f>
        <v>#N/A</v>
      </c>
      <c r="H2505" s="213"/>
      <c r="I2505" s="213" t="e">
        <f>VLOOKUP(H2505,gender!A:B,2,0)</f>
        <v>#N/A</v>
      </c>
      <c r="J2505" s="145"/>
      <c r="K2505" s="144"/>
      <c r="L2505" s="144"/>
      <c r="M2505" s="144"/>
      <c r="N2505" s="144" t="e">
        <f>VLOOKUP(M2505,brand!A:B,2,0)</f>
        <v>#N/A</v>
      </c>
      <c r="O2505" s="144"/>
      <c r="P2505" s="144" t="e">
        <f>VLOOKUP(O2505,country!A:B,2,0)</f>
        <v>#N/A</v>
      </c>
      <c r="Q2505" s="144"/>
      <c r="R2505" s="144" t="str">
        <f t="shared" si="97"/>
        <v/>
      </c>
      <c r="S2505" s="144"/>
      <c r="T2505" s="144" t="e">
        <f>VLOOKUP(R2505,material!A:B,2,0)</f>
        <v>#N/A</v>
      </c>
      <c r="U2505" s="141"/>
      <c r="V2505" s="141"/>
      <c r="W2505" s="238" t="s">
        <v>796</v>
      </c>
      <c r="X2505" s="141" t="e">
        <f>VLOOKUP(W2505,SIZE!A:B,2,0)</f>
        <v>#N/A</v>
      </c>
      <c r="Y2505" s="141"/>
      <c r="Z2505" s="141"/>
      <c r="AA2505" s="141" t="e">
        <f>VLOOKUP(Z2505,COLOR!A:B,2,0)</f>
        <v>#N/A</v>
      </c>
      <c r="AB2505" s="130"/>
      <c r="AC2505" s="130"/>
      <c r="AD2505" s="130"/>
      <c r="AE2505" s="130"/>
      <c r="AF2505" s="130"/>
      <c r="AG2505" s="130"/>
      <c r="AH2505" s="130"/>
      <c r="AI2505" s="130"/>
      <c r="AJ2505" s="130"/>
      <c r="AK2505" s="130"/>
      <c r="AL2505" s="130"/>
      <c r="AM2505" s="130"/>
    </row>
    <row r="2506" spans="1:39" ht="20.25" customHeight="1">
      <c r="A2506" s="132">
        <v>2505</v>
      </c>
      <c r="B2506" s="211"/>
      <c r="C2506" s="142"/>
      <c r="D2506" s="143"/>
      <c r="E2506" s="143" t="str">
        <f t="shared" si="98"/>
        <v/>
      </c>
      <c r="F2506" s="144"/>
      <c r="G2506" s="144" t="e">
        <f>VLOOKUP(E2506,subcategory!A:B,2,0)</f>
        <v>#N/A</v>
      </c>
      <c r="H2506" s="213"/>
      <c r="I2506" s="213" t="e">
        <f>VLOOKUP(H2506,gender!A:B,2,0)</f>
        <v>#N/A</v>
      </c>
      <c r="J2506" s="145"/>
      <c r="K2506" s="144"/>
      <c r="L2506" s="144"/>
      <c r="M2506" s="144"/>
      <c r="N2506" s="144" t="e">
        <f>VLOOKUP(M2506,brand!A:B,2,0)</f>
        <v>#N/A</v>
      </c>
      <c r="O2506" s="144"/>
      <c r="P2506" s="144" t="e">
        <f>VLOOKUP(O2506,country!A:B,2,0)</f>
        <v>#N/A</v>
      </c>
      <c r="Q2506" s="144"/>
      <c r="R2506" s="144" t="str">
        <f t="shared" si="97"/>
        <v/>
      </c>
      <c r="S2506" s="144"/>
      <c r="T2506" s="144" t="e">
        <f>VLOOKUP(R2506,material!A:B,2,0)</f>
        <v>#N/A</v>
      </c>
      <c r="U2506" s="141"/>
      <c r="V2506" s="141"/>
      <c r="W2506" s="238" t="s">
        <v>796</v>
      </c>
      <c r="X2506" s="141" t="e">
        <f>VLOOKUP(W2506,SIZE!A:B,2,0)</f>
        <v>#N/A</v>
      </c>
      <c r="Y2506" s="141"/>
      <c r="Z2506" s="141"/>
      <c r="AA2506" s="141" t="e">
        <f>VLOOKUP(Z2506,COLOR!A:B,2,0)</f>
        <v>#N/A</v>
      </c>
      <c r="AB2506" s="130"/>
      <c r="AC2506" s="130"/>
      <c r="AD2506" s="130"/>
      <c r="AE2506" s="130"/>
      <c r="AF2506" s="130"/>
      <c r="AG2506" s="130"/>
      <c r="AH2506" s="130"/>
      <c r="AI2506" s="130"/>
      <c r="AJ2506" s="130"/>
      <c r="AK2506" s="130"/>
      <c r="AL2506" s="130"/>
      <c r="AM2506" s="130"/>
    </row>
    <row r="2507" spans="1:39" ht="20.25" customHeight="1">
      <c r="A2507" s="132">
        <v>2506</v>
      </c>
      <c r="B2507" s="211"/>
      <c r="C2507" s="142"/>
      <c r="D2507" s="143"/>
      <c r="E2507" s="143" t="str">
        <f t="shared" si="98"/>
        <v/>
      </c>
      <c r="F2507" s="144"/>
      <c r="G2507" s="144" t="e">
        <f>VLOOKUP(E2507,subcategory!A:B,2,0)</f>
        <v>#N/A</v>
      </c>
      <c r="H2507" s="213"/>
      <c r="I2507" s="213" t="e">
        <f>VLOOKUP(H2507,gender!A:B,2,0)</f>
        <v>#N/A</v>
      </c>
      <c r="J2507" s="145"/>
      <c r="K2507" s="144"/>
      <c r="L2507" s="144"/>
      <c r="M2507" s="144"/>
      <c r="N2507" s="144" t="e">
        <f>VLOOKUP(M2507,brand!A:B,2,0)</f>
        <v>#N/A</v>
      </c>
      <c r="O2507" s="144"/>
      <c r="P2507" s="144" t="e">
        <f>VLOOKUP(O2507,country!A:B,2,0)</f>
        <v>#N/A</v>
      </c>
      <c r="Q2507" s="144"/>
      <c r="R2507" s="144" t="str">
        <f t="shared" si="97"/>
        <v/>
      </c>
      <c r="S2507" s="144"/>
      <c r="T2507" s="144" t="e">
        <f>VLOOKUP(R2507,material!A:B,2,0)</f>
        <v>#N/A</v>
      </c>
      <c r="U2507" s="141"/>
      <c r="V2507" s="141"/>
      <c r="W2507" s="238" t="s">
        <v>796</v>
      </c>
      <c r="X2507" s="141" t="e">
        <f>VLOOKUP(W2507,SIZE!A:B,2,0)</f>
        <v>#N/A</v>
      </c>
      <c r="Y2507" s="141"/>
      <c r="Z2507" s="141"/>
      <c r="AA2507" s="141" t="e">
        <f>VLOOKUP(Z2507,COLOR!A:B,2,0)</f>
        <v>#N/A</v>
      </c>
      <c r="AB2507" s="130"/>
      <c r="AC2507" s="130"/>
      <c r="AD2507" s="130"/>
      <c r="AE2507" s="130"/>
      <c r="AF2507" s="130"/>
      <c r="AG2507" s="130"/>
      <c r="AH2507" s="130"/>
      <c r="AI2507" s="130"/>
      <c r="AJ2507" s="130"/>
      <c r="AK2507" s="130"/>
      <c r="AL2507" s="130"/>
      <c r="AM2507" s="130"/>
    </row>
    <row r="2508" spans="1:39" ht="20.25" customHeight="1">
      <c r="A2508" s="132">
        <v>2507</v>
      </c>
      <c r="B2508" s="211"/>
      <c r="C2508" s="142"/>
      <c r="D2508" s="143"/>
      <c r="E2508" s="143" t="str">
        <f t="shared" si="98"/>
        <v/>
      </c>
      <c r="F2508" s="144"/>
      <c r="G2508" s="144" t="e">
        <f>VLOOKUP(E2508,subcategory!A:B,2,0)</f>
        <v>#N/A</v>
      </c>
      <c r="H2508" s="213"/>
      <c r="I2508" s="213" t="e">
        <f>VLOOKUP(H2508,gender!A:B,2,0)</f>
        <v>#N/A</v>
      </c>
      <c r="J2508" s="145"/>
      <c r="K2508" s="144"/>
      <c r="L2508" s="144"/>
      <c r="M2508" s="144"/>
      <c r="N2508" s="144" t="e">
        <f>VLOOKUP(M2508,brand!A:B,2,0)</f>
        <v>#N/A</v>
      </c>
      <c r="O2508" s="144"/>
      <c r="P2508" s="144" t="e">
        <f>VLOOKUP(O2508,country!A:B,2,0)</f>
        <v>#N/A</v>
      </c>
      <c r="Q2508" s="144"/>
      <c r="R2508" s="144" t="str">
        <f t="shared" si="97"/>
        <v/>
      </c>
      <c r="S2508" s="144"/>
      <c r="T2508" s="144" t="e">
        <f>VLOOKUP(R2508,material!A:B,2,0)</f>
        <v>#N/A</v>
      </c>
      <c r="U2508" s="141"/>
      <c r="V2508" s="141"/>
      <c r="W2508" s="238" t="s">
        <v>796</v>
      </c>
      <c r="X2508" s="141" t="e">
        <f>VLOOKUP(W2508,SIZE!A:B,2,0)</f>
        <v>#N/A</v>
      </c>
      <c r="Y2508" s="141"/>
      <c r="Z2508" s="141"/>
      <c r="AA2508" s="141" t="e">
        <f>VLOOKUP(Z2508,COLOR!A:B,2,0)</f>
        <v>#N/A</v>
      </c>
      <c r="AB2508" s="130"/>
      <c r="AC2508" s="130"/>
      <c r="AD2508" s="130"/>
      <c r="AE2508" s="130"/>
      <c r="AF2508" s="130"/>
      <c r="AG2508" s="130"/>
      <c r="AH2508" s="130"/>
      <c r="AI2508" s="130"/>
      <c r="AJ2508" s="130"/>
      <c r="AK2508" s="130"/>
      <c r="AL2508" s="130"/>
      <c r="AM2508" s="130"/>
    </row>
    <row r="2509" spans="1:39" ht="20.25" customHeight="1">
      <c r="A2509" s="132">
        <v>2508</v>
      </c>
      <c r="B2509" s="211"/>
      <c r="C2509" s="142"/>
      <c r="D2509" s="143"/>
      <c r="E2509" s="143" t="str">
        <f t="shared" si="98"/>
        <v/>
      </c>
      <c r="F2509" s="144"/>
      <c r="G2509" s="144" t="e">
        <f>VLOOKUP(E2509,subcategory!A:B,2,0)</f>
        <v>#N/A</v>
      </c>
      <c r="H2509" s="213"/>
      <c r="I2509" s="213" t="e">
        <f>VLOOKUP(H2509,gender!A:B,2,0)</f>
        <v>#N/A</v>
      </c>
      <c r="J2509" s="145"/>
      <c r="K2509" s="144"/>
      <c r="L2509" s="144"/>
      <c r="M2509" s="144"/>
      <c r="N2509" s="144" t="e">
        <f>VLOOKUP(M2509,brand!A:B,2,0)</f>
        <v>#N/A</v>
      </c>
      <c r="O2509" s="144"/>
      <c r="P2509" s="144" t="e">
        <f>VLOOKUP(O2509,country!A:B,2,0)</f>
        <v>#N/A</v>
      </c>
      <c r="Q2509" s="144"/>
      <c r="R2509" s="144" t="str">
        <f t="shared" si="97"/>
        <v/>
      </c>
      <c r="S2509" s="144"/>
      <c r="T2509" s="144" t="e">
        <f>VLOOKUP(R2509,material!A:B,2,0)</f>
        <v>#N/A</v>
      </c>
      <c r="U2509" s="141"/>
      <c r="V2509" s="141"/>
      <c r="W2509" s="238" t="s">
        <v>796</v>
      </c>
      <c r="X2509" s="141" t="e">
        <f>VLOOKUP(W2509,SIZE!A:B,2,0)</f>
        <v>#N/A</v>
      </c>
      <c r="Y2509" s="141"/>
      <c r="Z2509" s="141"/>
      <c r="AA2509" s="141" t="e">
        <f>VLOOKUP(Z2509,COLOR!A:B,2,0)</f>
        <v>#N/A</v>
      </c>
      <c r="AB2509" s="130"/>
      <c r="AC2509" s="130"/>
      <c r="AD2509" s="130"/>
      <c r="AE2509" s="130"/>
      <c r="AF2509" s="130"/>
      <c r="AG2509" s="130"/>
      <c r="AH2509" s="130"/>
      <c r="AI2509" s="130"/>
      <c r="AJ2509" s="130"/>
      <c r="AK2509" s="130"/>
      <c r="AL2509" s="130"/>
      <c r="AM2509" s="130"/>
    </row>
    <row r="2510" spans="1:39" ht="20.25" customHeight="1">
      <c r="A2510" s="132">
        <v>2509</v>
      </c>
      <c r="B2510" s="211"/>
      <c r="C2510" s="142"/>
      <c r="D2510" s="143"/>
      <c r="E2510" s="143" t="str">
        <f t="shared" si="98"/>
        <v/>
      </c>
      <c r="F2510" s="144"/>
      <c r="G2510" s="144" t="e">
        <f>VLOOKUP(E2510,subcategory!A:B,2,0)</f>
        <v>#N/A</v>
      </c>
      <c r="H2510" s="213"/>
      <c r="I2510" s="213" t="e">
        <f>VLOOKUP(H2510,gender!A:B,2,0)</f>
        <v>#N/A</v>
      </c>
      <c r="J2510" s="145"/>
      <c r="K2510" s="144"/>
      <c r="L2510" s="144"/>
      <c r="M2510" s="144"/>
      <c r="N2510" s="144" t="e">
        <f>VLOOKUP(M2510,brand!A:B,2,0)</f>
        <v>#N/A</v>
      </c>
      <c r="O2510" s="144"/>
      <c r="P2510" s="144" t="e">
        <f>VLOOKUP(O2510,country!A:B,2,0)</f>
        <v>#N/A</v>
      </c>
      <c r="Q2510" s="144"/>
      <c r="R2510" s="144" t="str">
        <f t="shared" si="97"/>
        <v/>
      </c>
      <c r="S2510" s="144"/>
      <c r="T2510" s="144" t="e">
        <f>VLOOKUP(R2510,material!A:B,2,0)</f>
        <v>#N/A</v>
      </c>
      <c r="U2510" s="141"/>
      <c r="V2510" s="141"/>
      <c r="W2510" s="238" t="s">
        <v>796</v>
      </c>
      <c r="X2510" s="141" t="e">
        <f>VLOOKUP(W2510,SIZE!A:B,2,0)</f>
        <v>#N/A</v>
      </c>
      <c r="Y2510" s="141"/>
      <c r="Z2510" s="141"/>
      <c r="AA2510" s="141" t="e">
        <f>VLOOKUP(Z2510,COLOR!A:B,2,0)</f>
        <v>#N/A</v>
      </c>
      <c r="AB2510" s="130"/>
      <c r="AC2510" s="130"/>
      <c r="AD2510" s="130"/>
      <c r="AE2510" s="130"/>
      <c r="AF2510" s="130"/>
      <c r="AG2510" s="130"/>
      <c r="AH2510" s="130"/>
      <c r="AI2510" s="130"/>
      <c r="AJ2510" s="130"/>
      <c r="AK2510" s="130"/>
      <c r="AL2510" s="130"/>
      <c r="AM2510" s="130"/>
    </row>
    <row r="2511" spans="1:39" ht="20.25" customHeight="1">
      <c r="A2511" s="132">
        <v>2510</v>
      </c>
      <c r="B2511" s="211"/>
      <c r="C2511" s="142"/>
      <c r="D2511" s="143"/>
      <c r="E2511" s="143" t="str">
        <f t="shared" si="98"/>
        <v/>
      </c>
      <c r="F2511" s="144"/>
      <c r="G2511" s="144" t="e">
        <f>VLOOKUP(E2511,subcategory!A:B,2,0)</f>
        <v>#N/A</v>
      </c>
      <c r="H2511" s="213"/>
      <c r="I2511" s="213" t="e">
        <f>VLOOKUP(H2511,gender!A:B,2,0)</f>
        <v>#N/A</v>
      </c>
      <c r="J2511" s="145"/>
      <c r="K2511" s="144"/>
      <c r="L2511" s="144"/>
      <c r="M2511" s="144"/>
      <c r="N2511" s="144" t="e">
        <f>VLOOKUP(M2511,brand!A:B,2,0)</f>
        <v>#N/A</v>
      </c>
      <c r="O2511" s="144"/>
      <c r="P2511" s="144" t="e">
        <f>VLOOKUP(O2511,country!A:B,2,0)</f>
        <v>#N/A</v>
      </c>
      <c r="Q2511" s="144"/>
      <c r="R2511" s="144" t="str">
        <f t="shared" si="97"/>
        <v/>
      </c>
      <c r="S2511" s="144"/>
      <c r="T2511" s="144" t="e">
        <f>VLOOKUP(R2511,material!A:B,2,0)</f>
        <v>#N/A</v>
      </c>
      <c r="U2511" s="141"/>
      <c r="V2511" s="141"/>
      <c r="W2511" s="238" t="s">
        <v>796</v>
      </c>
      <c r="X2511" s="141" t="e">
        <f>VLOOKUP(W2511,SIZE!A:B,2,0)</f>
        <v>#N/A</v>
      </c>
      <c r="Y2511" s="141"/>
      <c r="Z2511" s="141"/>
      <c r="AA2511" s="141" t="e">
        <f>VLOOKUP(Z2511,COLOR!A:B,2,0)</f>
        <v>#N/A</v>
      </c>
      <c r="AB2511" s="130"/>
      <c r="AC2511" s="130"/>
      <c r="AD2511" s="130"/>
      <c r="AE2511" s="130"/>
      <c r="AF2511" s="130"/>
      <c r="AG2511" s="130"/>
      <c r="AH2511" s="130"/>
      <c r="AI2511" s="130"/>
      <c r="AJ2511" s="130"/>
      <c r="AK2511" s="130"/>
      <c r="AL2511" s="130"/>
      <c r="AM2511" s="130"/>
    </row>
    <row r="2512" spans="1:39" ht="20.25" customHeight="1">
      <c r="A2512" s="132">
        <v>2511</v>
      </c>
      <c r="B2512" s="211"/>
      <c r="C2512" s="142"/>
      <c r="D2512" s="143"/>
      <c r="E2512" s="143" t="str">
        <f t="shared" si="98"/>
        <v/>
      </c>
      <c r="F2512" s="144"/>
      <c r="G2512" s="144" t="e">
        <f>VLOOKUP(E2512,subcategory!A:B,2,0)</f>
        <v>#N/A</v>
      </c>
      <c r="H2512" s="213"/>
      <c r="I2512" s="213" t="e">
        <f>VLOOKUP(H2512,gender!A:B,2,0)</f>
        <v>#N/A</v>
      </c>
      <c r="J2512" s="145"/>
      <c r="K2512" s="144"/>
      <c r="L2512" s="144"/>
      <c r="M2512" s="144"/>
      <c r="N2512" s="144" t="e">
        <f>VLOOKUP(M2512,brand!A:B,2,0)</f>
        <v>#N/A</v>
      </c>
      <c r="O2512" s="144"/>
      <c r="P2512" s="144" t="e">
        <f>VLOOKUP(O2512,country!A:B,2,0)</f>
        <v>#N/A</v>
      </c>
      <c r="Q2512" s="144"/>
      <c r="R2512" s="144" t="str">
        <f t="shared" si="97"/>
        <v/>
      </c>
      <c r="S2512" s="144"/>
      <c r="T2512" s="144" t="e">
        <f>VLOOKUP(R2512,material!A:B,2,0)</f>
        <v>#N/A</v>
      </c>
      <c r="U2512" s="141"/>
      <c r="V2512" s="141"/>
      <c r="W2512" s="238" t="s">
        <v>796</v>
      </c>
      <c r="X2512" s="141" t="e">
        <f>VLOOKUP(W2512,SIZE!A:B,2,0)</f>
        <v>#N/A</v>
      </c>
      <c r="Y2512" s="141"/>
      <c r="Z2512" s="141"/>
      <c r="AA2512" s="141" t="e">
        <f>VLOOKUP(Z2512,COLOR!A:B,2,0)</f>
        <v>#N/A</v>
      </c>
      <c r="AB2512" s="130"/>
      <c r="AC2512" s="130"/>
      <c r="AD2512" s="130"/>
      <c r="AE2512" s="130"/>
      <c r="AF2512" s="130"/>
      <c r="AG2512" s="130"/>
      <c r="AH2512" s="130"/>
      <c r="AI2512" s="130"/>
      <c r="AJ2512" s="130"/>
      <c r="AK2512" s="130"/>
      <c r="AL2512" s="130"/>
      <c r="AM2512" s="130"/>
    </row>
    <row r="2513" spans="1:39" ht="20.25" customHeight="1">
      <c r="A2513" s="132">
        <v>2512</v>
      </c>
      <c r="B2513" s="211"/>
      <c r="C2513" s="142"/>
      <c r="D2513" s="143"/>
      <c r="E2513" s="143" t="str">
        <f t="shared" si="98"/>
        <v/>
      </c>
      <c r="F2513" s="144"/>
      <c r="G2513" s="144" t="e">
        <f>VLOOKUP(E2513,subcategory!A:B,2,0)</f>
        <v>#N/A</v>
      </c>
      <c r="H2513" s="213"/>
      <c r="I2513" s="213" t="e">
        <f>VLOOKUP(H2513,gender!A:B,2,0)</f>
        <v>#N/A</v>
      </c>
      <c r="J2513" s="145"/>
      <c r="K2513" s="144"/>
      <c r="L2513" s="144"/>
      <c r="M2513" s="144"/>
      <c r="N2513" s="144" t="e">
        <f>VLOOKUP(M2513,brand!A:B,2,0)</f>
        <v>#N/A</v>
      </c>
      <c r="O2513" s="144"/>
      <c r="P2513" s="144" t="e">
        <f>VLOOKUP(O2513,country!A:B,2,0)</f>
        <v>#N/A</v>
      </c>
      <c r="Q2513" s="144"/>
      <c r="R2513" s="144" t="str">
        <f t="shared" si="97"/>
        <v/>
      </c>
      <c r="S2513" s="144"/>
      <c r="T2513" s="144" t="e">
        <f>VLOOKUP(R2513,material!A:B,2,0)</f>
        <v>#N/A</v>
      </c>
      <c r="U2513" s="141"/>
      <c r="V2513" s="141"/>
      <c r="W2513" s="238" t="s">
        <v>796</v>
      </c>
      <c r="X2513" s="141" t="e">
        <f>VLOOKUP(W2513,SIZE!A:B,2,0)</f>
        <v>#N/A</v>
      </c>
      <c r="Y2513" s="141"/>
      <c r="Z2513" s="141"/>
      <c r="AA2513" s="141" t="e">
        <f>VLOOKUP(Z2513,COLOR!A:B,2,0)</f>
        <v>#N/A</v>
      </c>
      <c r="AB2513" s="130"/>
      <c r="AC2513" s="130"/>
      <c r="AD2513" s="130"/>
      <c r="AE2513" s="130"/>
      <c r="AF2513" s="130"/>
      <c r="AG2513" s="130"/>
      <c r="AH2513" s="130"/>
      <c r="AI2513" s="130"/>
      <c r="AJ2513" s="130"/>
      <c r="AK2513" s="130"/>
      <c r="AL2513" s="130"/>
      <c r="AM2513" s="130"/>
    </row>
    <row r="2514" spans="1:39" ht="20.25" customHeight="1">
      <c r="A2514" s="132">
        <v>2513</v>
      </c>
      <c r="B2514" s="211"/>
      <c r="C2514" s="142"/>
      <c r="D2514" s="143"/>
      <c r="E2514" s="143" t="str">
        <f t="shared" si="98"/>
        <v/>
      </c>
      <c r="F2514" s="144"/>
      <c r="G2514" s="144" t="e">
        <f>VLOOKUP(E2514,subcategory!A:B,2,0)</f>
        <v>#N/A</v>
      </c>
      <c r="H2514" s="213"/>
      <c r="I2514" s="213" t="e">
        <f>VLOOKUP(H2514,gender!A:B,2,0)</f>
        <v>#N/A</v>
      </c>
      <c r="J2514" s="145"/>
      <c r="K2514" s="144"/>
      <c r="L2514" s="144"/>
      <c r="M2514" s="144"/>
      <c r="N2514" s="144" t="e">
        <f>VLOOKUP(M2514,brand!A:B,2,0)</f>
        <v>#N/A</v>
      </c>
      <c r="O2514" s="144"/>
      <c r="P2514" s="144" t="e">
        <f>VLOOKUP(O2514,country!A:B,2,0)</f>
        <v>#N/A</v>
      </c>
      <c r="Q2514" s="144"/>
      <c r="R2514" s="144" t="str">
        <f t="shared" si="97"/>
        <v/>
      </c>
      <c r="S2514" s="144"/>
      <c r="T2514" s="144" t="e">
        <f>VLOOKUP(R2514,material!A:B,2,0)</f>
        <v>#N/A</v>
      </c>
      <c r="U2514" s="141"/>
      <c r="V2514" s="141"/>
      <c r="W2514" s="238" t="s">
        <v>796</v>
      </c>
      <c r="X2514" s="141" t="e">
        <f>VLOOKUP(W2514,SIZE!A:B,2,0)</f>
        <v>#N/A</v>
      </c>
      <c r="Y2514" s="141"/>
      <c r="Z2514" s="141"/>
      <c r="AA2514" s="141" t="e">
        <f>VLOOKUP(Z2514,COLOR!A:B,2,0)</f>
        <v>#N/A</v>
      </c>
      <c r="AB2514" s="130"/>
      <c r="AC2514" s="130"/>
      <c r="AD2514" s="130"/>
      <c r="AE2514" s="130"/>
      <c r="AF2514" s="130"/>
      <c r="AG2514" s="130"/>
      <c r="AH2514" s="130"/>
      <c r="AI2514" s="130"/>
      <c r="AJ2514" s="130"/>
      <c r="AK2514" s="130"/>
      <c r="AL2514" s="130"/>
      <c r="AM2514" s="130"/>
    </row>
    <row r="2515" spans="1:39" ht="20.25" customHeight="1">
      <c r="A2515" s="132">
        <v>2514</v>
      </c>
      <c r="B2515" s="211"/>
      <c r="C2515" s="142"/>
      <c r="D2515" s="143"/>
      <c r="E2515" s="143" t="str">
        <f t="shared" si="98"/>
        <v/>
      </c>
      <c r="F2515" s="144"/>
      <c r="G2515" s="144" t="e">
        <f>VLOOKUP(E2515,subcategory!A:B,2,0)</f>
        <v>#N/A</v>
      </c>
      <c r="H2515" s="213"/>
      <c r="I2515" s="213" t="e">
        <f>VLOOKUP(H2515,gender!A:B,2,0)</f>
        <v>#N/A</v>
      </c>
      <c r="J2515" s="145"/>
      <c r="K2515" s="144"/>
      <c r="L2515" s="144"/>
      <c r="M2515" s="144"/>
      <c r="N2515" s="144" t="e">
        <f>VLOOKUP(M2515,brand!A:B,2,0)</f>
        <v>#N/A</v>
      </c>
      <c r="O2515" s="144"/>
      <c r="P2515" s="144" t="e">
        <f>VLOOKUP(O2515,country!A:B,2,0)</f>
        <v>#N/A</v>
      </c>
      <c r="Q2515" s="144"/>
      <c r="R2515" s="144" t="str">
        <f t="shared" si="97"/>
        <v/>
      </c>
      <c r="S2515" s="144"/>
      <c r="T2515" s="144" t="e">
        <f>VLOOKUP(R2515,material!A:B,2,0)</f>
        <v>#N/A</v>
      </c>
      <c r="U2515" s="141"/>
      <c r="V2515" s="141"/>
      <c r="W2515" s="238" t="s">
        <v>796</v>
      </c>
      <c r="X2515" s="141" t="e">
        <f>VLOOKUP(W2515,SIZE!A:B,2,0)</f>
        <v>#N/A</v>
      </c>
      <c r="Y2515" s="141"/>
      <c r="Z2515" s="141"/>
      <c r="AA2515" s="141" t="e">
        <f>VLOOKUP(Z2515,COLOR!A:B,2,0)</f>
        <v>#N/A</v>
      </c>
      <c r="AB2515" s="130"/>
      <c r="AC2515" s="130"/>
      <c r="AD2515" s="130"/>
      <c r="AE2515" s="130"/>
      <c r="AF2515" s="130"/>
      <c r="AG2515" s="130"/>
      <c r="AH2515" s="130"/>
      <c r="AI2515" s="130"/>
      <c r="AJ2515" s="130"/>
      <c r="AK2515" s="130"/>
      <c r="AL2515" s="130"/>
      <c r="AM2515" s="130"/>
    </row>
    <row r="2516" spans="1:39" ht="20.25" customHeight="1">
      <c r="A2516" s="132">
        <v>2515</v>
      </c>
      <c r="B2516" s="211"/>
      <c r="C2516" s="142"/>
      <c r="D2516" s="143"/>
      <c r="E2516" s="143" t="str">
        <f t="shared" si="98"/>
        <v/>
      </c>
      <c r="F2516" s="144"/>
      <c r="G2516" s="144" t="e">
        <f>VLOOKUP(E2516,subcategory!A:B,2,0)</f>
        <v>#N/A</v>
      </c>
      <c r="H2516" s="213"/>
      <c r="I2516" s="213" t="e">
        <f>VLOOKUP(H2516,gender!A:B,2,0)</f>
        <v>#N/A</v>
      </c>
      <c r="J2516" s="145"/>
      <c r="K2516" s="144"/>
      <c r="L2516" s="144"/>
      <c r="M2516" s="144"/>
      <c r="N2516" s="144" t="e">
        <f>VLOOKUP(M2516,brand!A:B,2,0)</f>
        <v>#N/A</v>
      </c>
      <c r="O2516" s="144"/>
      <c r="P2516" s="144" t="e">
        <f>VLOOKUP(O2516,country!A:B,2,0)</f>
        <v>#N/A</v>
      </c>
      <c r="Q2516" s="144"/>
      <c r="R2516" s="144" t="str">
        <f t="shared" si="97"/>
        <v/>
      </c>
      <c r="S2516" s="144"/>
      <c r="T2516" s="144" t="e">
        <f>VLOOKUP(R2516,material!A:B,2,0)</f>
        <v>#N/A</v>
      </c>
      <c r="U2516" s="141"/>
      <c r="V2516" s="141"/>
      <c r="W2516" s="238" t="s">
        <v>796</v>
      </c>
      <c r="X2516" s="141" t="e">
        <f>VLOOKUP(W2516,SIZE!A:B,2,0)</f>
        <v>#N/A</v>
      </c>
      <c r="Y2516" s="141"/>
      <c r="Z2516" s="141"/>
      <c r="AA2516" s="141" t="e">
        <f>VLOOKUP(Z2516,COLOR!A:B,2,0)</f>
        <v>#N/A</v>
      </c>
      <c r="AB2516" s="130"/>
      <c r="AC2516" s="130"/>
      <c r="AD2516" s="130"/>
      <c r="AE2516" s="130"/>
      <c r="AF2516" s="130"/>
      <c r="AG2516" s="130"/>
      <c r="AH2516" s="130"/>
      <c r="AI2516" s="130"/>
      <c r="AJ2516" s="130"/>
      <c r="AK2516" s="130"/>
      <c r="AL2516" s="130"/>
      <c r="AM2516" s="130"/>
    </row>
    <row r="2517" spans="1:39" ht="20.25" customHeight="1">
      <c r="A2517" s="132">
        <v>2516</v>
      </c>
      <c r="B2517" s="211"/>
      <c r="C2517" s="142"/>
      <c r="D2517" s="143"/>
      <c r="E2517" s="143" t="str">
        <f t="shared" si="98"/>
        <v/>
      </c>
      <c r="F2517" s="144"/>
      <c r="G2517" s="144" t="e">
        <f>VLOOKUP(E2517,subcategory!A:B,2,0)</f>
        <v>#N/A</v>
      </c>
      <c r="H2517" s="213"/>
      <c r="I2517" s="213" t="e">
        <f>VLOOKUP(H2517,gender!A:B,2,0)</f>
        <v>#N/A</v>
      </c>
      <c r="J2517" s="145"/>
      <c r="K2517" s="144"/>
      <c r="L2517" s="144"/>
      <c r="M2517" s="144"/>
      <c r="N2517" s="144" t="e">
        <f>VLOOKUP(M2517,brand!A:B,2,0)</f>
        <v>#N/A</v>
      </c>
      <c r="O2517" s="144"/>
      <c r="P2517" s="144" t="e">
        <f>VLOOKUP(O2517,country!A:B,2,0)</f>
        <v>#N/A</v>
      </c>
      <c r="Q2517" s="144"/>
      <c r="R2517" s="144" t="str">
        <f t="shared" ref="R2517:R2556" si="99">PROPER(S2517)</f>
        <v/>
      </c>
      <c r="S2517" s="144"/>
      <c r="T2517" s="144" t="e">
        <f>VLOOKUP(R2517,material!A:B,2,0)</f>
        <v>#N/A</v>
      </c>
      <c r="U2517" s="141"/>
      <c r="V2517" s="141"/>
      <c r="W2517" s="238" t="s">
        <v>796</v>
      </c>
      <c r="X2517" s="141" t="e">
        <f>VLOOKUP(W2517,SIZE!A:B,2,0)</f>
        <v>#N/A</v>
      </c>
      <c r="Y2517" s="141"/>
      <c r="Z2517" s="141"/>
      <c r="AA2517" s="141" t="e">
        <f>VLOOKUP(Z2517,COLOR!A:B,2,0)</f>
        <v>#N/A</v>
      </c>
      <c r="AB2517" s="130"/>
      <c r="AC2517" s="130"/>
      <c r="AD2517" s="130"/>
      <c r="AE2517" s="130"/>
      <c r="AF2517" s="130"/>
      <c r="AG2517" s="130"/>
      <c r="AH2517" s="130"/>
      <c r="AI2517" s="130"/>
      <c r="AJ2517" s="130"/>
      <c r="AK2517" s="130"/>
      <c r="AL2517" s="130"/>
      <c r="AM2517" s="130"/>
    </row>
    <row r="2518" spans="1:39" ht="20.25" customHeight="1">
      <c r="A2518" s="132">
        <v>2517</v>
      </c>
      <c r="B2518" s="211"/>
      <c r="C2518" s="142"/>
      <c r="D2518" s="143"/>
      <c r="E2518" s="143" t="str">
        <f t="shared" si="98"/>
        <v/>
      </c>
      <c r="F2518" s="144"/>
      <c r="G2518" s="144" t="e">
        <f>VLOOKUP(E2518,subcategory!A:B,2,0)</f>
        <v>#N/A</v>
      </c>
      <c r="H2518" s="213"/>
      <c r="I2518" s="213" t="e">
        <f>VLOOKUP(H2518,gender!A:B,2,0)</f>
        <v>#N/A</v>
      </c>
      <c r="J2518" s="145"/>
      <c r="K2518" s="144"/>
      <c r="L2518" s="144"/>
      <c r="M2518" s="144"/>
      <c r="N2518" s="144" t="e">
        <f>VLOOKUP(M2518,brand!A:B,2,0)</f>
        <v>#N/A</v>
      </c>
      <c r="O2518" s="144"/>
      <c r="P2518" s="144" t="e">
        <f>VLOOKUP(O2518,country!A:B,2,0)</f>
        <v>#N/A</v>
      </c>
      <c r="Q2518" s="144"/>
      <c r="R2518" s="144" t="str">
        <f t="shared" si="99"/>
        <v/>
      </c>
      <c r="S2518" s="144"/>
      <c r="T2518" s="144" t="e">
        <f>VLOOKUP(R2518,material!A:B,2,0)</f>
        <v>#N/A</v>
      </c>
      <c r="U2518" s="141"/>
      <c r="V2518" s="141"/>
      <c r="W2518" s="238" t="s">
        <v>796</v>
      </c>
      <c r="X2518" s="141" t="e">
        <f>VLOOKUP(W2518,SIZE!A:B,2,0)</f>
        <v>#N/A</v>
      </c>
      <c r="Y2518" s="141"/>
      <c r="Z2518" s="141"/>
      <c r="AA2518" s="141" t="e">
        <f>VLOOKUP(Z2518,COLOR!A:B,2,0)</f>
        <v>#N/A</v>
      </c>
      <c r="AB2518" s="130"/>
      <c r="AC2518" s="130"/>
      <c r="AD2518" s="130"/>
      <c r="AE2518" s="130"/>
      <c r="AF2518" s="130"/>
      <c r="AG2518" s="130"/>
      <c r="AH2518" s="130"/>
      <c r="AI2518" s="130"/>
      <c r="AJ2518" s="130"/>
      <c r="AK2518" s="130"/>
      <c r="AL2518" s="130"/>
      <c r="AM2518" s="130"/>
    </row>
    <row r="2519" spans="1:39" ht="20.25" customHeight="1">
      <c r="A2519" s="132">
        <v>2518</v>
      </c>
      <c r="B2519" s="211"/>
      <c r="C2519" s="142"/>
      <c r="D2519" s="143"/>
      <c r="E2519" s="143" t="str">
        <f t="shared" si="98"/>
        <v/>
      </c>
      <c r="F2519" s="144"/>
      <c r="G2519" s="144" t="e">
        <f>VLOOKUP(E2519,subcategory!A:B,2,0)</f>
        <v>#N/A</v>
      </c>
      <c r="H2519" s="213"/>
      <c r="I2519" s="213" t="e">
        <f>VLOOKUP(H2519,gender!A:B,2,0)</f>
        <v>#N/A</v>
      </c>
      <c r="J2519" s="145"/>
      <c r="K2519" s="144"/>
      <c r="L2519" s="144"/>
      <c r="M2519" s="144"/>
      <c r="N2519" s="144" t="e">
        <f>VLOOKUP(M2519,brand!A:B,2,0)</f>
        <v>#N/A</v>
      </c>
      <c r="O2519" s="144"/>
      <c r="P2519" s="144" t="e">
        <f>VLOOKUP(O2519,country!A:B,2,0)</f>
        <v>#N/A</v>
      </c>
      <c r="Q2519" s="144"/>
      <c r="R2519" s="144" t="str">
        <f t="shared" si="99"/>
        <v/>
      </c>
      <c r="S2519" s="144"/>
      <c r="T2519" s="144" t="e">
        <f>VLOOKUP(R2519,material!A:B,2,0)</f>
        <v>#N/A</v>
      </c>
      <c r="U2519" s="141"/>
      <c r="V2519" s="141"/>
      <c r="W2519" s="238" t="s">
        <v>796</v>
      </c>
      <c r="X2519" s="141" t="e">
        <f>VLOOKUP(W2519,SIZE!A:B,2,0)</f>
        <v>#N/A</v>
      </c>
      <c r="Y2519" s="141"/>
      <c r="Z2519" s="141"/>
      <c r="AA2519" s="141" t="e">
        <f>VLOOKUP(Z2519,COLOR!A:B,2,0)</f>
        <v>#N/A</v>
      </c>
      <c r="AB2519" s="130"/>
      <c r="AC2519" s="130"/>
      <c r="AD2519" s="130"/>
      <c r="AE2519" s="130"/>
      <c r="AF2519" s="130"/>
      <c r="AG2519" s="130"/>
      <c r="AH2519" s="130"/>
      <c r="AI2519" s="130"/>
      <c r="AJ2519" s="130"/>
      <c r="AK2519" s="130"/>
      <c r="AL2519" s="130"/>
      <c r="AM2519" s="130"/>
    </row>
    <row r="2520" spans="1:39" ht="20.25" customHeight="1">
      <c r="A2520" s="132">
        <v>2519</v>
      </c>
      <c r="B2520" s="211"/>
      <c r="C2520" s="142"/>
      <c r="D2520" s="143"/>
      <c r="E2520" s="143" t="str">
        <f t="shared" si="98"/>
        <v/>
      </c>
      <c r="F2520" s="144"/>
      <c r="G2520" s="144" t="e">
        <f>VLOOKUP(E2520,subcategory!A:B,2,0)</f>
        <v>#N/A</v>
      </c>
      <c r="H2520" s="213"/>
      <c r="I2520" s="213" t="e">
        <f>VLOOKUP(H2520,gender!A:B,2,0)</f>
        <v>#N/A</v>
      </c>
      <c r="J2520" s="145"/>
      <c r="K2520" s="144"/>
      <c r="L2520" s="144"/>
      <c r="M2520" s="144"/>
      <c r="N2520" s="144" t="e">
        <f>VLOOKUP(M2520,brand!A:B,2,0)</f>
        <v>#N/A</v>
      </c>
      <c r="O2520" s="144"/>
      <c r="P2520" s="144" t="e">
        <f>VLOOKUP(O2520,country!A:B,2,0)</f>
        <v>#N/A</v>
      </c>
      <c r="Q2520" s="144"/>
      <c r="R2520" s="144" t="str">
        <f t="shared" si="99"/>
        <v/>
      </c>
      <c r="S2520" s="144"/>
      <c r="T2520" s="144" t="e">
        <f>VLOOKUP(R2520,material!A:B,2,0)</f>
        <v>#N/A</v>
      </c>
      <c r="U2520" s="141"/>
      <c r="V2520" s="141"/>
      <c r="W2520" s="238" t="s">
        <v>796</v>
      </c>
      <c r="X2520" s="141" t="e">
        <f>VLOOKUP(W2520,SIZE!A:B,2,0)</f>
        <v>#N/A</v>
      </c>
      <c r="Y2520" s="141"/>
      <c r="Z2520" s="141"/>
      <c r="AA2520" s="141" t="e">
        <f>VLOOKUP(Z2520,COLOR!A:B,2,0)</f>
        <v>#N/A</v>
      </c>
      <c r="AB2520" s="130"/>
      <c r="AC2520" s="130"/>
      <c r="AD2520" s="130"/>
      <c r="AE2520" s="130"/>
      <c r="AF2520" s="130"/>
      <c r="AG2520" s="130"/>
      <c r="AH2520" s="130"/>
      <c r="AI2520" s="130"/>
      <c r="AJ2520" s="130"/>
      <c r="AK2520" s="130"/>
      <c r="AL2520" s="130"/>
      <c r="AM2520" s="130"/>
    </row>
    <row r="2521" spans="1:39" ht="20.25" customHeight="1">
      <c r="A2521" s="132">
        <v>2520</v>
      </c>
      <c r="B2521" s="211"/>
      <c r="C2521" s="142"/>
      <c r="D2521" s="143"/>
      <c r="E2521" s="143" t="str">
        <f t="shared" si="98"/>
        <v/>
      </c>
      <c r="F2521" s="144"/>
      <c r="G2521" s="144" t="e">
        <f>VLOOKUP(E2521,subcategory!A:B,2,0)</f>
        <v>#N/A</v>
      </c>
      <c r="H2521" s="213"/>
      <c r="I2521" s="213" t="e">
        <f>VLOOKUP(H2521,gender!A:B,2,0)</f>
        <v>#N/A</v>
      </c>
      <c r="J2521" s="145"/>
      <c r="K2521" s="144"/>
      <c r="L2521" s="144"/>
      <c r="M2521" s="144"/>
      <c r="N2521" s="144" t="e">
        <f>VLOOKUP(M2521,brand!A:B,2,0)</f>
        <v>#N/A</v>
      </c>
      <c r="O2521" s="144"/>
      <c r="P2521" s="144" t="e">
        <f>VLOOKUP(O2521,country!A:B,2,0)</f>
        <v>#N/A</v>
      </c>
      <c r="Q2521" s="144"/>
      <c r="R2521" s="144" t="str">
        <f t="shared" si="99"/>
        <v/>
      </c>
      <c r="S2521" s="144"/>
      <c r="T2521" s="144" t="e">
        <f>VLOOKUP(R2521,material!A:B,2,0)</f>
        <v>#N/A</v>
      </c>
      <c r="U2521" s="141"/>
      <c r="V2521" s="141"/>
      <c r="W2521" s="238" t="s">
        <v>796</v>
      </c>
      <c r="X2521" s="141" t="e">
        <f>VLOOKUP(W2521,SIZE!A:B,2,0)</f>
        <v>#N/A</v>
      </c>
      <c r="Y2521" s="141"/>
      <c r="Z2521" s="141"/>
      <c r="AA2521" s="141" t="e">
        <f>VLOOKUP(Z2521,COLOR!A:B,2,0)</f>
        <v>#N/A</v>
      </c>
      <c r="AB2521" s="130"/>
      <c r="AC2521" s="130"/>
      <c r="AD2521" s="130"/>
      <c r="AE2521" s="130"/>
      <c r="AF2521" s="130"/>
      <c r="AG2521" s="130"/>
      <c r="AH2521" s="130"/>
      <c r="AI2521" s="130"/>
      <c r="AJ2521" s="130"/>
      <c r="AK2521" s="130"/>
      <c r="AL2521" s="130"/>
      <c r="AM2521" s="130"/>
    </row>
    <row r="2522" spans="1:39" ht="20.25" customHeight="1">
      <c r="A2522" s="132">
        <v>2521</v>
      </c>
      <c r="B2522" s="211"/>
      <c r="C2522" s="142"/>
      <c r="D2522" s="143"/>
      <c r="E2522" s="143" t="str">
        <f t="shared" si="98"/>
        <v/>
      </c>
      <c r="F2522" s="144"/>
      <c r="G2522" s="144" t="e">
        <f>VLOOKUP(E2522,subcategory!A:B,2,0)</f>
        <v>#N/A</v>
      </c>
      <c r="H2522" s="213"/>
      <c r="I2522" s="213" t="e">
        <f>VLOOKUP(H2522,gender!A:B,2,0)</f>
        <v>#N/A</v>
      </c>
      <c r="J2522" s="145"/>
      <c r="K2522" s="144"/>
      <c r="L2522" s="144"/>
      <c r="M2522" s="144"/>
      <c r="N2522" s="144" t="e">
        <f>VLOOKUP(M2522,brand!A:B,2,0)</f>
        <v>#N/A</v>
      </c>
      <c r="O2522" s="144"/>
      <c r="P2522" s="144" t="e">
        <f>VLOOKUP(O2522,country!A:B,2,0)</f>
        <v>#N/A</v>
      </c>
      <c r="Q2522" s="144"/>
      <c r="R2522" s="144" t="str">
        <f t="shared" si="99"/>
        <v/>
      </c>
      <c r="S2522" s="144"/>
      <c r="T2522" s="144" t="e">
        <f>VLOOKUP(R2522,material!A:B,2,0)</f>
        <v>#N/A</v>
      </c>
      <c r="U2522" s="141"/>
      <c r="V2522" s="141"/>
      <c r="W2522" s="238" t="s">
        <v>796</v>
      </c>
      <c r="X2522" s="141" t="e">
        <f>VLOOKUP(W2522,SIZE!A:B,2,0)</f>
        <v>#N/A</v>
      </c>
      <c r="Y2522" s="141"/>
      <c r="Z2522" s="141"/>
      <c r="AA2522" s="141" t="e">
        <f>VLOOKUP(Z2522,COLOR!A:B,2,0)</f>
        <v>#N/A</v>
      </c>
      <c r="AB2522" s="130"/>
      <c r="AC2522" s="130"/>
      <c r="AD2522" s="130"/>
      <c r="AE2522" s="130"/>
      <c r="AF2522" s="130"/>
      <c r="AG2522" s="130"/>
      <c r="AH2522" s="130"/>
      <c r="AI2522" s="130"/>
      <c r="AJ2522" s="130"/>
      <c r="AK2522" s="130"/>
      <c r="AL2522" s="130"/>
      <c r="AM2522" s="130"/>
    </row>
    <row r="2523" spans="1:39" ht="20.25" customHeight="1">
      <c r="A2523" s="132">
        <v>2522</v>
      </c>
      <c r="B2523" s="211"/>
      <c r="C2523" s="142"/>
      <c r="D2523" s="143"/>
      <c r="E2523" s="143" t="str">
        <f t="shared" si="98"/>
        <v/>
      </c>
      <c r="F2523" s="144"/>
      <c r="G2523" s="144" t="e">
        <f>VLOOKUP(E2523,subcategory!A:B,2,0)</f>
        <v>#N/A</v>
      </c>
      <c r="H2523" s="213"/>
      <c r="I2523" s="213" t="e">
        <f>VLOOKUP(H2523,gender!A:B,2,0)</f>
        <v>#N/A</v>
      </c>
      <c r="J2523" s="145"/>
      <c r="K2523" s="144"/>
      <c r="L2523" s="144"/>
      <c r="M2523" s="144"/>
      <c r="N2523" s="144" t="e">
        <f>VLOOKUP(M2523,brand!A:B,2,0)</f>
        <v>#N/A</v>
      </c>
      <c r="O2523" s="144"/>
      <c r="P2523" s="144" t="e">
        <f>VLOOKUP(O2523,country!A:B,2,0)</f>
        <v>#N/A</v>
      </c>
      <c r="Q2523" s="144"/>
      <c r="R2523" s="144" t="str">
        <f t="shared" si="99"/>
        <v/>
      </c>
      <c r="S2523" s="144"/>
      <c r="T2523" s="144" t="e">
        <f>VLOOKUP(R2523,material!A:B,2,0)</f>
        <v>#N/A</v>
      </c>
      <c r="U2523" s="141"/>
      <c r="V2523" s="141"/>
      <c r="W2523" s="238" t="s">
        <v>796</v>
      </c>
      <c r="X2523" s="141" t="e">
        <f>VLOOKUP(W2523,SIZE!A:B,2,0)</f>
        <v>#N/A</v>
      </c>
      <c r="Y2523" s="141"/>
      <c r="Z2523" s="141"/>
      <c r="AA2523" s="141" t="e">
        <f>VLOOKUP(Z2523,COLOR!A:B,2,0)</f>
        <v>#N/A</v>
      </c>
      <c r="AB2523" s="130"/>
      <c r="AC2523" s="130"/>
      <c r="AD2523" s="130"/>
      <c r="AE2523" s="130"/>
      <c r="AF2523" s="130"/>
      <c r="AG2523" s="130"/>
      <c r="AH2523" s="130"/>
      <c r="AI2523" s="130"/>
      <c r="AJ2523" s="130"/>
      <c r="AK2523" s="130"/>
      <c r="AL2523" s="130"/>
      <c r="AM2523" s="130"/>
    </row>
    <row r="2524" spans="1:39" ht="20.25" customHeight="1">
      <c r="A2524" s="132">
        <v>2523</v>
      </c>
      <c r="B2524" s="211"/>
      <c r="C2524" s="142"/>
      <c r="D2524" s="143"/>
      <c r="E2524" s="143" t="str">
        <f t="shared" si="98"/>
        <v/>
      </c>
      <c r="F2524" s="144"/>
      <c r="G2524" s="144" t="e">
        <f>VLOOKUP(E2524,subcategory!A:B,2,0)</f>
        <v>#N/A</v>
      </c>
      <c r="H2524" s="213"/>
      <c r="I2524" s="213" t="e">
        <f>VLOOKUP(H2524,gender!A:B,2,0)</f>
        <v>#N/A</v>
      </c>
      <c r="J2524" s="145"/>
      <c r="K2524" s="144"/>
      <c r="L2524" s="144"/>
      <c r="M2524" s="144"/>
      <c r="N2524" s="144" t="e">
        <f>VLOOKUP(M2524,brand!A:B,2,0)</f>
        <v>#N/A</v>
      </c>
      <c r="O2524" s="144"/>
      <c r="P2524" s="144" t="e">
        <f>VLOOKUP(O2524,country!A:B,2,0)</f>
        <v>#N/A</v>
      </c>
      <c r="Q2524" s="144"/>
      <c r="R2524" s="144" t="str">
        <f t="shared" si="99"/>
        <v/>
      </c>
      <c r="S2524" s="144"/>
      <c r="T2524" s="144" t="e">
        <f>VLOOKUP(R2524,material!A:B,2,0)</f>
        <v>#N/A</v>
      </c>
      <c r="U2524" s="141"/>
      <c r="V2524" s="141"/>
      <c r="W2524" s="238" t="s">
        <v>796</v>
      </c>
      <c r="X2524" s="141" t="e">
        <f>VLOOKUP(W2524,SIZE!A:B,2,0)</f>
        <v>#N/A</v>
      </c>
      <c r="Y2524" s="141"/>
      <c r="Z2524" s="141"/>
      <c r="AA2524" s="141" t="e">
        <f>VLOOKUP(Z2524,COLOR!A:B,2,0)</f>
        <v>#N/A</v>
      </c>
      <c r="AB2524" s="130"/>
      <c r="AC2524" s="130"/>
      <c r="AD2524" s="130"/>
      <c r="AE2524" s="130"/>
      <c r="AF2524" s="130"/>
      <c r="AG2524" s="130"/>
      <c r="AH2524" s="130"/>
      <c r="AI2524" s="130"/>
      <c r="AJ2524" s="130"/>
      <c r="AK2524" s="130"/>
      <c r="AL2524" s="130"/>
      <c r="AM2524" s="130"/>
    </row>
    <row r="2525" spans="1:39" ht="20.25" customHeight="1">
      <c r="A2525" s="132">
        <v>2524</v>
      </c>
      <c r="B2525" s="211"/>
      <c r="C2525" s="142"/>
      <c r="D2525" s="143"/>
      <c r="E2525" s="143" t="str">
        <f t="shared" si="98"/>
        <v/>
      </c>
      <c r="F2525" s="144"/>
      <c r="G2525" s="144" t="e">
        <f>VLOOKUP(E2525,subcategory!A:B,2,0)</f>
        <v>#N/A</v>
      </c>
      <c r="H2525" s="213"/>
      <c r="I2525" s="213" t="e">
        <f>VLOOKUP(H2525,gender!A:B,2,0)</f>
        <v>#N/A</v>
      </c>
      <c r="J2525" s="145"/>
      <c r="K2525" s="144"/>
      <c r="L2525" s="144"/>
      <c r="M2525" s="144"/>
      <c r="N2525" s="144" t="e">
        <f>VLOOKUP(M2525,brand!A:B,2,0)</f>
        <v>#N/A</v>
      </c>
      <c r="O2525" s="144"/>
      <c r="P2525" s="144" t="e">
        <f>VLOOKUP(O2525,country!A:B,2,0)</f>
        <v>#N/A</v>
      </c>
      <c r="Q2525" s="144"/>
      <c r="R2525" s="144" t="str">
        <f t="shared" si="99"/>
        <v/>
      </c>
      <c r="S2525" s="144"/>
      <c r="T2525" s="144" t="e">
        <f>VLOOKUP(R2525,material!A:B,2,0)</f>
        <v>#N/A</v>
      </c>
      <c r="U2525" s="141"/>
      <c r="V2525" s="141"/>
      <c r="W2525" s="238" t="s">
        <v>796</v>
      </c>
      <c r="X2525" s="141" t="e">
        <f>VLOOKUP(W2525,SIZE!A:B,2,0)</f>
        <v>#N/A</v>
      </c>
      <c r="Y2525" s="141"/>
      <c r="Z2525" s="141"/>
      <c r="AA2525" s="141" t="e">
        <f>VLOOKUP(Z2525,COLOR!A:B,2,0)</f>
        <v>#N/A</v>
      </c>
      <c r="AB2525" s="130"/>
      <c r="AC2525" s="130"/>
      <c r="AD2525" s="130"/>
      <c r="AE2525" s="130"/>
      <c r="AF2525" s="130"/>
      <c r="AG2525" s="130"/>
      <c r="AH2525" s="130"/>
      <c r="AI2525" s="130"/>
      <c r="AJ2525" s="130"/>
      <c r="AK2525" s="130"/>
      <c r="AL2525" s="130"/>
      <c r="AM2525" s="130"/>
    </row>
    <row r="2526" spans="1:39" ht="20.25" customHeight="1">
      <c r="A2526" s="132">
        <v>2525</v>
      </c>
      <c r="B2526" s="211"/>
      <c r="C2526" s="142"/>
      <c r="D2526" s="143"/>
      <c r="E2526" s="143" t="str">
        <f t="shared" si="98"/>
        <v/>
      </c>
      <c r="F2526" s="144"/>
      <c r="G2526" s="144" t="e">
        <f>VLOOKUP(E2526,subcategory!A:B,2,0)</f>
        <v>#N/A</v>
      </c>
      <c r="H2526" s="213"/>
      <c r="I2526" s="213" t="e">
        <f>VLOOKUP(H2526,gender!A:B,2,0)</f>
        <v>#N/A</v>
      </c>
      <c r="J2526" s="145"/>
      <c r="K2526" s="144"/>
      <c r="L2526" s="144"/>
      <c r="M2526" s="144"/>
      <c r="N2526" s="144" t="e">
        <f>VLOOKUP(M2526,brand!A:B,2,0)</f>
        <v>#N/A</v>
      </c>
      <c r="O2526" s="144"/>
      <c r="P2526" s="144" t="e">
        <f>VLOOKUP(O2526,country!A:B,2,0)</f>
        <v>#N/A</v>
      </c>
      <c r="Q2526" s="144"/>
      <c r="R2526" s="144" t="str">
        <f t="shared" si="99"/>
        <v/>
      </c>
      <c r="S2526" s="144"/>
      <c r="T2526" s="144" t="e">
        <f>VLOOKUP(R2526,material!A:B,2,0)</f>
        <v>#N/A</v>
      </c>
      <c r="U2526" s="141"/>
      <c r="V2526" s="141"/>
      <c r="W2526" s="238" t="s">
        <v>796</v>
      </c>
      <c r="X2526" s="141" t="e">
        <f>VLOOKUP(W2526,SIZE!A:B,2,0)</f>
        <v>#N/A</v>
      </c>
      <c r="Y2526" s="141"/>
      <c r="Z2526" s="141"/>
      <c r="AA2526" s="141" t="e">
        <f>VLOOKUP(Z2526,COLOR!A:B,2,0)</f>
        <v>#N/A</v>
      </c>
      <c r="AB2526" s="130"/>
      <c r="AC2526" s="130"/>
      <c r="AD2526" s="130"/>
      <c r="AE2526" s="130"/>
      <c r="AF2526" s="130"/>
      <c r="AG2526" s="130"/>
      <c r="AH2526" s="130"/>
      <c r="AI2526" s="130"/>
      <c r="AJ2526" s="130"/>
      <c r="AK2526" s="130"/>
      <c r="AL2526" s="130"/>
      <c r="AM2526" s="130"/>
    </row>
    <row r="2527" spans="1:39" ht="20.25" customHeight="1">
      <c r="A2527" s="132">
        <v>2526</v>
      </c>
      <c r="B2527" s="211"/>
      <c r="C2527" s="142"/>
      <c r="D2527" s="143"/>
      <c r="E2527" s="143" t="str">
        <f t="shared" si="98"/>
        <v/>
      </c>
      <c r="F2527" s="144"/>
      <c r="G2527" s="144" t="e">
        <f>VLOOKUP(E2527,subcategory!A:B,2,0)</f>
        <v>#N/A</v>
      </c>
      <c r="H2527" s="213"/>
      <c r="I2527" s="213" t="e">
        <f>VLOOKUP(H2527,gender!A:B,2,0)</f>
        <v>#N/A</v>
      </c>
      <c r="J2527" s="145"/>
      <c r="K2527" s="144"/>
      <c r="L2527" s="144"/>
      <c r="M2527" s="144"/>
      <c r="N2527" s="144" t="e">
        <f>VLOOKUP(M2527,brand!A:B,2,0)</f>
        <v>#N/A</v>
      </c>
      <c r="O2527" s="144"/>
      <c r="P2527" s="144" t="e">
        <f>VLOOKUP(O2527,country!A:B,2,0)</f>
        <v>#N/A</v>
      </c>
      <c r="Q2527" s="144"/>
      <c r="R2527" s="144" t="str">
        <f t="shared" si="99"/>
        <v/>
      </c>
      <c r="S2527" s="144"/>
      <c r="T2527" s="144" t="e">
        <f>VLOOKUP(R2527,material!A:B,2,0)</f>
        <v>#N/A</v>
      </c>
      <c r="U2527" s="141"/>
      <c r="V2527" s="141"/>
      <c r="W2527" s="238" t="s">
        <v>796</v>
      </c>
      <c r="X2527" s="141" t="e">
        <f>VLOOKUP(W2527,SIZE!A:B,2,0)</f>
        <v>#N/A</v>
      </c>
      <c r="Y2527" s="141"/>
      <c r="Z2527" s="141"/>
      <c r="AA2527" s="141" t="e">
        <f>VLOOKUP(Z2527,COLOR!A:B,2,0)</f>
        <v>#N/A</v>
      </c>
      <c r="AB2527" s="130"/>
      <c r="AC2527" s="130"/>
      <c r="AD2527" s="130"/>
      <c r="AE2527" s="130"/>
      <c r="AF2527" s="130"/>
      <c r="AG2527" s="130"/>
      <c r="AH2527" s="130"/>
      <c r="AI2527" s="130"/>
      <c r="AJ2527" s="130"/>
      <c r="AK2527" s="130"/>
      <c r="AL2527" s="130"/>
      <c r="AM2527" s="130"/>
    </row>
    <row r="2528" spans="1:39" ht="20.25" customHeight="1">
      <c r="A2528" s="132">
        <v>2527</v>
      </c>
      <c r="B2528" s="211"/>
      <c r="C2528" s="142"/>
      <c r="D2528" s="143"/>
      <c r="E2528" s="143" t="str">
        <f t="shared" si="98"/>
        <v/>
      </c>
      <c r="F2528" s="144"/>
      <c r="G2528" s="144" t="e">
        <f>VLOOKUP(E2528,subcategory!A:B,2,0)</f>
        <v>#N/A</v>
      </c>
      <c r="H2528" s="213"/>
      <c r="I2528" s="213" t="e">
        <f>VLOOKUP(H2528,gender!A:B,2,0)</f>
        <v>#N/A</v>
      </c>
      <c r="J2528" s="145"/>
      <c r="K2528" s="144"/>
      <c r="L2528" s="144"/>
      <c r="M2528" s="144"/>
      <c r="N2528" s="144" t="e">
        <f>VLOOKUP(M2528,brand!A:B,2,0)</f>
        <v>#N/A</v>
      </c>
      <c r="O2528" s="144"/>
      <c r="P2528" s="144" t="e">
        <f>VLOOKUP(O2528,country!A:B,2,0)</f>
        <v>#N/A</v>
      </c>
      <c r="Q2528" s="144"/>
      <c r="R2528" s="144" t="str">
        <f t="shared" si="99"/>
        <v/>
      </c>
      <c r="S2528" s="144"/>
      <c r="T2528" s="144" t="e">
        <f>VLOOKUP(R2528,material!A:B,2,0)</f>
        <v>#N/A</v>
      </c>
      <c r="U2528" s="141"/>
      <c r="V2528" s="141"/>
      <c r="W2528" s="238" t="s">
        <v>796</v>
      </c>
      <c r="X2528" s="141" t="e">
        <f>VLOOKUP(W2528,SIZE!A:B,2,0)</f>
        <v>#N/A</v>
      </c>
      <c r="Y2528" s="141"/>
      <c r="Z2528" s="141"/>
      <c r="AA2528" s="141" t="e">
        <f>VLOOKUP(Z2528,COLOR!A:B,2,0)</f>
        <v>#N/A</v>
      </c>
      <c r="AB2528" s="130"/>
      <c r="AC2528" s="130"/>
      <c r="AD2528" s="130"/>
      <c r="AE2528" s="130"/>
      <c r="AF2528" s="130"/>
      <c r="AG2528" s="130"/>
      <c r="AH2528" s="130"/>
      <c r="AI2528" s="130"/>
      <c r="AJ2528" s="130"/>
      <c r="AK2528" s="130"/>
      <c r="AL2528" s="130"/>
      <c r="AM2528" s="130"/>
    </row>
    <row r="2529" spans="1:39" ht="20.25" customHeight="1">
      <c r="A2529" s="132">
        <v>2528</v>
      </c>
      <c r="B2529" s="211"/>
      <c r="C2529" s="142"/>
      <c r="D2529" s="143"/>
      <c r="E2529" s="143" t="str">
        <f t="shared" si="98"/>
        <v/>
      </c>
      <c r="F2529" s="144"/>
      <c r="G2529" s="144" t="e">
        <f>VLOOKUP(E2529,subcategory!A:B,2,0)</f>
        <v>#N/A</v>
      </c>
      <c r="H2529" s="214"/>
      <c r="I2529" s="213" t="e">
        <f>VLOOKUP(H2529,gender!A:B,2,0)</f>
        <v>#N/A</v>
      </c>
      <c r="J2529" s="145"/>
      <c r="K2529" s="144"/>
      <c r="L2529" s="144"/>
      <c r="M2529" s="144"/>
      <c r="N2529" s="144" t="e">
        <f>VLOOKUP(M2529,brand!A:B,2,0)</f>
        <v>#N/A</v>
      </c>
      <c r="O2529" s="144"/>
      <c r="P2529" s="144" t="e">
        <f>VLOOKUP(O2529,country!A:B,2,0)</f>
        <v>#N/A</v>
      </c>
      <c r="Q2529" s="144"/>
      <c r="R2529" s="144" t="str">
        <f t="shared" si="99"/>
        <v/>
      </c>
      <c r="S2529" s="144"/>
      <c r="T2529" s="144" t="e">
        <f>VLOOKUP(R2529,material!A:B,2,0)</f>
        <v>#N/A</v>
      </c>
      <c r="U2529" s="141"/>
      <c r="V2529" s="141"/>
      <c r="W2529" s="238" t="s">
        <v>796</v>
      </c>
      <c r="X2529" s="141" t="e">
        <f>VLOOKUP(W2529,SIZE!A:B,2,0)</f>
        <v>#N/A</v>
      </c>
      <c r="Y2529" s="141"/>
      <c r="Z2529" s="141"/>
      <c r="AA2529" s="141" t="e">
        <f>VLOOKUP(Z2529,COLOR!A:B,2,0)</f>
        <v>#N/A</v>
      </c>
      <c r="AB2529" s="130"/>
      <c r="AC2529" s="130"/>
      <c r="AD2529" s="130"/>
      <c r="AE2529" s="130"/>
      <c r="AF2529" s="130"/>
      <c r="AG2529" s="130"/>
      <c r="AH2529" s="130"/>
      <c r="AI2529" s="130"/>
      <c r="AJ2529" s="130"/>
      <c r="AK2529" s="130"/>
      <c r="AL2529" s="130"/>
      <c r="AM2529" s="130"/>
    </row>
    <row r="2530" spans="1:39" ht="20.25" customHeight="1">
      <c r="A2530" s="132">
        <v>2529</v>
      </c>
      <c r="B2530" s="211"/>
      <c r="C2530" s="142"/>
      <c r="D2530" s="143"/>
      <c r="E2530" s="143" t="str">
        <f t="shared" si="98"/>
        <v/>
      </c>
      <c r="F2530" s="144"/>
      <c r="G2530" s="144" t="e">
        <f>VLOOKUP(E2530,subcategory!A:B,2,0)</f>
        <v>#N/A</v>
      </c>
      <c r="H2530" s="213"/>
      <c r="I2530" s="213" t="e">
        <f>VLOOKUP(H2530,gender!A:B,2,0)</f>
        <v>#N/A</v>
      </c>
      <c r="J2530" s="145"/>
      <c r="K2530" s="144"/>
      <c r="L2530" s="144"/>
      <c r="M2530" s="144"/>
      <c r="N2530" s="144" t="e">
        <f>VLOOKUP(M2530,brand!A:B,2,0)</f>
        <v>#N/A</v>
      </c>
      <c r="O2530" s="144"/>
      <c r="P2530" s="144" t="e">
        <f>VLOOKUP(O2530,country!A:B,2,0)</f>
        <v>#N/A</v>
      </c>
      <c r="Q2530" s="144"/>
      <c r="R2530" s="144" t="str">
        <f t="shared" si="99"/>
        <v/>
      </c>
      <c r="S2530" s="144"/>
      <c r="T2530" s="144" t="e">
        <f>VLOOKUP(R2530,material!A:B,2,0)</f>
        <v>#N/A</v>
      </c>
      <c r="U2530" s="141"/>
      <c r="V2530" s="141"/>
      <c r="W2530" s="238" t="s">
        <v>796</v>
      </c>
      <c r="X2530" s="141" t="e">
        <f>VLOOKUP(W2530,SIZE!A:B,2,0)</f>
        <v>#N/A</v>
      </c>
      <c r="Y2530" s="141"/>
      <c r="Z2530" s="141"/>
      <c r="AA2530" s="141" t="e">
        <f>VLOOKUP(Z2530,COLOR!A:B,2,0)</f>
        <v>#N/A</v>
      </c>
      <c r="AB2530" s="130"/>
      <c r="AC2530" s="130"/>
      <c r="AD2530" s="130"/>
      <c r="AE2530" s="130"/>
      <c r="AF2530" s="130"/>
      <c r="AG2530" s="130"/>
      <c r="AH2530" s="130"/>
      <c r="AI2530" s="130"/>
      <c r="AJ2530" s="130"/>
      <c r="AK2530" s="130"/>
      <c r="AL2530" s="130"/>
      <c r="AM2530" s="130"/>
    </row>
    <row r="2531" spans="1:39" ht="20.25" customHeight="1">
      <c r="A2531" s="132">
        <v>2530</v>
      </c>
      <c r="B2531" s="211"/>
      <c r="C2531" s="142"/>
      <c r="D2531" s="143"/>
      <c r="E2531" s="143" t="str">
        <f t="shared" si="98"/>
        <v/>
      </c>
      <c r="F2531" s="144"/>
      <c r="G2531" s="144" t="e">
        <f>VLOOKUP(E2531,subcategory!A:B,2,0)</f>
        <v>#N/A</v>
      </c>
      <c r="H2531" s="213"/>
      <c r="I2531" s="213" t="e">
        <f>VLOOKUP(H2531,gender!A:B,2,0)</f>
        <v>#N/A</v>
      </c>
      <c r="J2531" s="145"/>
      <c r="K2531" s="144"/>
      <c r="L2531" s="144"/>
      <c r="M2531" s="144"/>
      <c r="N2531" s="144" t="e">
        <f>VLOOKUP(M2531,brand!A:B,2,0)</f>
        <v>#N/A</v>
      </c>
      <c r="O2531" s="144"/>
      <c r="P2531" s="144" t="e">
        <f>VLOOKUP(O2531,country!A:B,2,0)</f>
        <v>#N/A</v>
      </c>
      <c r="Q2531" s="144"/>
      <c r="R2531" s="144" t="str">
        <f t="shared" si="99"/>
        <v/>
      </c>
      <c r="S2531" s="144"/>
      <c r="T2531" s="144" t="e">
        <f>VLOOKUP(R2531,material!A:B,2,0)</f>
        <v>#N/A</v>
      </c>
      <c r="U2531" s="141"/>
      <c r="V2531" s="141"/>
      <c r="W2531" s="238" t="s">
        <v>796</v>
      </c>
      <c r="X2531" s="141" t="e">
        <f>VLOOKUP(W2531,SIZE!A:B,2,0)</f>
        <v>#N/A</v>
      </c>
      <c r="Y2531" s="141"/>
      <c r="Z2531" s="141"/>
      <c r="AA2531" s="141" t="e">
        <f>VLOOKUP(Z2531,COLOR!A:B,2,0)</f>
        <v>#N/A</v>
      </c>
      <c r="AB2531" s="130"/>
      <c r="AC2531" s="130"/>
      <c r="AD2531" s="130"/>
      <c r="AE2531" s="130"/>
      <c r="AF2531" s="130"/>
      <c r="AG2531" s="130"/>
      <c r="AH2531" s="130"/>
      <c r="AI2531" s="130"/>
      <c r="AJ2531" s="130"/>
      <c r="AK2531" s="130"/>
      <c r="AL2531" s="130"/>
      <c r="AM2531" s="130"/>
    </row>
    <row r="2532" spans="1:39" ht="20.25" customHeight="1">
      <c r="A2532" s="132">
        <v>2531</v>
      </c>
      <c r="B2532" s="211"/>
      <c r="C2532" s="142"/>
      <c r="D2532" s="143"/>
      <c r="E2532" s="143" t="str">
        <f t="shared" si="98"/>
        <v/>
      </c>
      <c r="F2532" s="144"/>
      <c r="G2532" s="144" t="e">
        <f>VLOOKUP(E2532,subcategory!A:B,2,0)</f>
        <v>#N/A</v>
      </c>
      <c r="H2532" s="213"/>
      <c r="I2532" s="213" t="e">
        <f>VLOOKUP(H2532,gender!A:B,2,0)</f>
        <v>#N/A</v>
      </c>
      <c r="J2532" s="145"/>
      <c r="K2532" s="144"/>
      <c r="L2532" s="144"/>
      <c r="M2532" s="144"/>
      <c r="N2532" s="144" t="e">
        <f>VLOOKUP(M2532,brand!A:B,2,0)</f>
        <v>#N/A</v>
      </c>
      <c r="O2532" s="144"/>
      <c r="P2532" s="144" t="e">
        <f>VLOOKUP(O2532,country!A:B,2,0)</f>
        <v>#N/A</v>
      </c>
      <c r="Q2532" s="144"/>
      <c r="R2532" s="144" t="str">
        <f t="shared" si="99"/>
        <v/>
      </c>
      <c r="S2532" s="144"/>
      <c r="T2532" s="144" t="e">
        <f>VLOOKUP(R2532,material!A:B,2,0)</f>
        <v>#N/A</v>
      </c>
      <c r="U2532" s="141"/>
      <c r="V2532" s="141"/>
      <c r="W2532" s="238" t="s">
        <v>796</v>
      </c>
      <c r="X2532" s="141" t="e">
        <f>VLOOKUP(W2532,SIZE!A:B,2,0)</f>
        <v>#N/A</v>
      </c>
      <c r="Y2532" s="141"/>
      <c r="Z2532" s="141"/>
      <c r="AA2532" s="141" t="e">
        <f>VLOOKUP(Z2532,COLOR!A:B,2,0)</f>
        <v>#N/A</v>
      </c>
      <c r="AB2532" s="130"/>
      <c r="AC2532" s="130"/>
      <c r="AD2532" s="130"/>
      <c r="AE2532" s="130"/>
      <c r="AF2532" s="130"/>
      <c r="AG2532" s="130"/>
      <c r="AH2532" s="130"/>
      <c r="AI2532" s="130"/>
      <c r="AJ2532" s="130"/>
      <c r="AK2532" s="130"/>
      <c r="AL2532" s="130"/>
      <c r="AM2532" s="130"/>
    </row>
    <row r="2533" spans="1:39" ht="20.25" customHeight="1">
      <c r="A2533" s="132">
        <v>2532</v>
      </c>
      <c r="B2533" s="211"/>
      <c r="C2533" s="142"/>
      <c r="D2533" s="143"/>
      <c r="E2533" s="143" t="str">
        <f t="shared" si="98"/>
        <v/>
      </c>
      <c r="F2533" s="144"/>
      <c r="G2533" s="144" t="e">
        <f>VLOOKUP(E2533,subcategory!A:B,2,0)</f>
        <v>#N/A</v>
      </c>
      <c r="H2533" s="213"/>
      <c r="I2533" s="213" t="e">
        <f>VLOOKUP(H2533,gender!A:B,2,0)</f>
        <v>#N/A</v>
      </c>
      <c r="J2533" s="145"/>
      <c r="K2533" s="144"/>
      <c r="L2533" s="144"/>
      <c r="M2533" s="144"/>
      <c r="N2533" s="144" t="e">
        <f>VLOOKUP(M2533,brand!A:B,2,0)</f>
        <v>#N/A</v>
      </c>
      <c r="O2533" s="144"/>
      <c r="P2533" s="144" t="e">
        <f>VLOOKUP(O2533,country!A:B,2,0)</f>
        <v>#N/A</v>
      </c>
      <c r="Q2533" s="144"/>
      <c r="R2533" s="144" t="str">
        <f t="shared" si="99"/>
        <v/>
      </c>
      <c r="S2533" s="144"/>
      <c r="T2533" s="144" t="e">
        <f>VLOOKUP(R2533,material!A:B,2,0)</f>
        <v>#N/A</v>
      </c>
      <c r="U2533" s="141"/>
      <c r="V2533" s="141"/>
      <c r="W2533" s="238" t="s">
        <v>796</v>
      </c>
      <c r="X2533" s="141" t="e">
        <f>VLOOKUP(W2533,SIZE!A:B,2,0)</f>
        <v>#N/A</v>
      </c>
      <c r="Y2533" s="141"/>
      <c r="Z2533" s="141"/>
      <c r="AA2533" s="141" t="e">
        <f>VLOOKUP(Z2533,COLOR!A:B,2,0)</f>
        <v>#N/A</v>
      </c>
      <c r="AB2533" s="130"/>
      <c r="AC2533" s="130"/>
      <c r="AD2533" s="130"/>
      <c r="AE2533" s="130"/>
      <c r="AF2533" s="130"/>
      <c r="AG2533" s="130"/>
      <c r="AH2533" s="130"/>
      <c r="AI2533" s="130"/>
      <c r="AJ2533" s="130"/>
      <c r="AK2533" s="130"/>
      <c r="AL2533" s="130"/>
      <c r="AM2533" s="130"/>
    </row>
    <row r="2534" spans="1:39" ht="20.25" customHeight="1">
      <c r="A2534" s="132">
        <v>2533</v>
      </c>
      <c r="B2534" s="211"/>
      <c r="C2534" s="142"/>
      <c r="D2534" s="143"/>
      <c r="E2534" s="143" t="str">
        <f t="shared" si="98"/>
        <v/>
      </c>
      <c r="F2534" s="144"/>
      <c r="G2534" s="144" t="e">
        <f>VLOOKUP(E2534,subcategory!A:B,2,0)</f>
        <v>#N/A</v>
      </c>
      <c r="H2534" s="213"/>
      <c r="I2534" s="213" t="e">
        <f>VLOOKUP(H2534,gender!A:B,2,0)</f>
        <v>#N/A</v>
      </c>
      <c r="J2534" s="145"/>
      <c r="K2534" s="144"/>
      <c r="L2534" s="144"/>
      <c r="M2534" s="144"/>
      <c r="N2534" s="144" t="e">
        <f>VLOOKUP(M2534,brand!A:B,2,0)</f>
        <v>#N/A</v>
      </c>
      <c r="O2534" s="144"/>
      <c r="P2534" s="144" t="e">
        <f>VLOOKUP(O2534,country!A:B,2,0)</f>
        <v>#N/A</v>
      </c>
      <c r="Q2534" s="144"/>
      <c r="R2534" s="144" t="str">
        <f t="shared" si="99"/>
        <v/>
      </c>
      <c r="S2534" s="144"/>
      <c r="T2534" s="144" t="e">
        <f>VLOOKUP(R2534,material!A:B,2,0)</f>
        <v>#N/A</v>
      </c>
      <c r="U2534" s="141"/>
      <c r="V2534" s="141"/>
      <c r="W2534" s="238" t="s">
        <v>796</v>
      </c>
      <c r="X2534" s="141" t="e">
        <f>VLOOKUP(W2534,SIZE!A:B,2,0)</f>
        <v>#N/A</v>
      </c>
      <c r="Y2534" s="141"/>
      <c r="Z2534" s="141"/>
      <c r="AA2534" s="141" t="e">
        <f>VLOOKUP(Z2534,COLOR!A:B,2,0)</f>
        <v>#N/A</v>
      </c>
      <c r="AB2534" s="130"/>
      <c r="AC2534" s="130"/>
      <c r="AD2534" s="130"/>
      <c r="AE2534" s="130"/>
      <c r="AF2534" s="130"/>
      <c r="AG2534" s="130"/>
      <c r="AH2534" s="130"/>
      <c r="AI2534" s="130"/>
      <c r="AJ2534" s="130"/>
      <c r="AK2534" s="130"/>
      <c r="AL2534" s="130"/>
      <c r="AM2534" s="130"/>
    </row>
    <row r="2535" spans="1:39" ht="20.25" customHeight="1">
      <c r="A2535" s="132">
        <v>2534</v>
      </c>
      <c r="B2535" s="211"/>
      <c r="C2535" s="142"/>
      <c r="D2535" s="143"/>
      <c r="E2535" s="143" t="str">
        <f t="shared" si="98"/>
        <v/>
      </c>
      <c r="F2535" s="144"/>
      <c r="G2535" s="144" t="e">
        <f>VLOOKUP(E2535,subcategory!A:B,2,0)</f>
        <v>#N/A</v>
      </c>
      <c r="H2535" s="213"/>
      <c r="I2535" s="213" t="e">
        <f>VLOOKUP(H2535,gender!A:B,2,0)</f>
        <v>#N/A</v>
      </c>
      <c r="J2535" s="145"/>
      <c r="K2535" s="144"/>
      <c r="L2535" s="144"/>
      <c r="M2535" s="144"/>
      <c r="N2535" s="144" t="e">
        <f>VLOOKUP(M2535,brand!A:B,2,0)</f>
        <v>#N/A</v>
      </c>
      <c r="O2535" s="144"/>
      <c r="P2535" s="144" t="e">
        <f>VLOOKUP(O2535,country!A:B,2,0)</f>
        <v>#N/A</v>
      </c>
      <c r="Q2535" s="144"/>
      <c r="R2535" s="144" t="str">
        <f t="shared" si="99"/>
        <v/>
      </c>
      <c r="S2535" s="144"/>
      <c r="T2535" s="144" t="e">
        <f>VLOOKUP(R2535,material!A:B,2,0)</f>
        <v>#N/A</v>
      </c>
      <c r="U2535" s="141"/>
      <c r="V2535" s="141"/>
      <c r="W2535" s="238" t="s">
        <v>796</v>
      </c>
      <c r="X2535" s="141" t="e">
        <f>VLOOKUP(W2535,SIZE!A:B,2,0)</f>
        <v>#N/A</v>
      </c>
      <c r="Y2535" s="141"/>
      <c r="Z2535" s="141"/>
      <c r="AA2535" s="141" t="e">
        <f>VLOOKUP(Z2535,COLOR!A:B,2,0)</f>
        <v>#N/A</v>
      </c>
      <c r="AB2535" s="130"/>
      <c r="AC2535" s="130"/>
      <c r="AD2535" s="130"/>
      <c r="AE2535" s="130"/>
      <c r="AF2535" s="130"/>
      <c r="AG2535" s="130"/>
      <c r="AH2535" s="130"/>
      <c r="AI2535" s="130"/>
      <c r="AJ2535" s="130"/>
      <c r="AK2535" s="130"/>
      <c r="AL2535" s="130"/>
      <c r="AM2535" s="130"/>
    </row>
    <row r="2536" spans="1:39" ht="20.25" customHeight="1">
      <c r="A2536" s="132">
        <v>2535</v>
      </c>
      <c r="B2536" s="211"/>
      <c r="C2536" s="142"/>
      <c r="D2536" s="143"/>
      <c r="E2536" s="143" t="str">
        <f t="shared" si="98"/>
        <v/>
      </c>
      <c r="F2536" s="144"/>
      <c r="G2536" s="144" t="e">
        <f>VLOOKUP(E2536,subcategory!A:B,2,0)</f>
        <v>#N/A</v>
      </c>
      <c r="H2536" s="213"/>
      <c r="I2536" s="213" t="e">
        <f>VLOOKUP(H2536,gender!A:B,2,0)</f>
        <v>#N/A</v>
      </c>
      <c r="J2536" s="145"/>
      <c r="K2536" s="144"/>
      <c r="L2536" s="144"/>
      <c r="M2536" s="144"/>
      <c r="N2536" s="144" t="e">
        <f>VLOOKUP(M2536,brand!A:B,2,0)</f>
        <v>#N/A</v>
      </c>
      <c r="O2536" s="144"/>
      <c r="P2536" s="144" t="e">
        <f>VLOOKUP(O2536,country!A:B,2,0)</f>
        <v>#N/A</v>
      </c>
      <c r="Q2536" s="144"/>
      <c r="R2536" s="144" t="str">
        <f t="shared" si="99"/>
        <v/>
      </c>
      <c r="S2536" s="144"/>
      <c r="T2536" s="144" t="e">
        <f>VLOOKUP(R2536,material!A:B,2,0)</f>
        <v>#N/A</v>
      </c>
      <c r="U2536" s="141"/>
      <c r="V2536" s="141"/>
      <c r="W2536" s="238" t="s">
        <v>796</v>
      </c>
      <c r="X2536" s="141" t="e">
        <f>VLOOKUP(W2536,SIZE!A:B,2,0)</f>
        <v>#N/A</v>
      </c>
      <c r="Y2536" s="141"/>
      <c r="Z2536" s="141"/>
      <c r="AA2536" s="141" t="e">
        <f>VLOOKUP(Z2536,COLOR!A:B,2,0)</f>
        <v>#N/A</v>
      </c>
      <c r="AB2536" s="130"/>
      <c r="AC2536" s="130"/>
      <c r="AD2536" s="130"/>
      <c r="AE2536" s="130"/>
      <c r="AF2536" s="130"/>
      <c r="AG2536" s="130"/>
      <c r="AH2536" s="130"/>
      <c r="AI2536" s="130"/>
      <c r="AJ2536" s="130"/>
      <c r="AK2536" s="130"/>
      <c r="AL2536" s="130"/>
      <c r="AM2536" s="130"/>
    </row>
    <row r="2537" spans="1:39" ht="20.25" customHeight="1">
      <c r="A2537" s="132">
        <v>2536</v>
      </c>
      <c r="B2537" s="211"/>
      <c r="C2537" s="142"/>
      <c r="D2537" s="143"/>
      <c r="E2537" s="143" t="str">
        <f t="shared" si="98"/>
        <v/>
      </c>
      <c r="F2537" s="144"/>
      <c r="G2537" s="144" t="e">
        <f>VLOOKUP(E2537,subcategory!A:B,2,0)</f>
        <v>#N/A</v>
      </c>
      <c r="H2537" s="213"/>
      <c r="I2537" s="213" t="e">
        <f>VLOOKUP(H2537,gender!A:B,2,0)</f>
        <v>#N/A</v>
      </c>
      <c r="J2537" s="145"/>
      <c r="K2537" s="144"/>
      <c r="L2537" s="144"/>
      <c r="M2537" s="144"/>
      <c r="N2537" s="144" t="e">
        <f>VLOOKUP(M2537,brand!A:B,2,0)</f>
        <v>#N/A</v>
      </c>
      <c r="O2537" s="144"/>
      <c r="P2537" s="144" t="e">
        <f>VLOOKUP(O2537,country!A:B,2,0)</f>
        <v>#N/A</v>
      </c>
      <c r="Q2537" s="144"/>
      <c r="R2537" s="144" t="str">
        <f t="shared" si="99"/>
        <v/>
      </c>
      <c r="S2537" s="144"/>
      <c r="T2537" s="144" t="e">
        <f>VLOOKUP(R2537,material!A:B,2,0)</f>
        <v>#N/A</v>
      </c>
      <c r="U2537" s="141"/>
      <c r="V2537" s="141"/>
      <c r="W2537" s="238" t="s">
        <v>796</v>
      </c>
      <c r="X2537" s="141" t="e">
        <f>VLOOKUP(W2537,SIZE!A:B,2,0)</f>
        <v>#N/A</v>
      </c>
      <c r="Y2537" s="141"/>
      <c r="Z2537" s="141"/>
      <c r="AA2537" s="141" t="e">
        <f>VLOOKUP(Z2537,COLOR!A:B,2,0)</f>
        <v>#N/A</v>
      </c>
      <c r="AB2537" s="130"/>
      <c r="AC2537" s="130"/>
      <c r="AD2537" s="130"/>
      <c r="AE2537" s="130"/>
      <c r="AF2537" s="130"/>
      <c r="AG2537" s="130"/>
      <c r="AH2537" s="130"/>
      <c r="AI2537" s="130"/>
      <c r="AJ2537" s="130"/>
      <c r="AK2537" s="130"/>
      <c r="AL2537" s="130"/>
      <c r="AM2537" s="130"/>
    </row>
    <row r="2538" spans="1:39" ht="20.25" customHeight="1">
      <c r="A2538" s="132">
        <v>2537</v>
      </c>
      <c r="B2538" s="211"/>
      <c r="C2538" s="142"/>
      <c r="D2538" s="143"/>
      <c r="E2538" s="143" t="str">
        <f t="shared" si="98"/>
        <v/>
      </c>
      <c r="F2538" s="144"/>
      <c r="G2538" s="144" t="e">
        <f>VLOOKUP(E2538,subcategory!A:B,2,0)</f>
        <v>#N/A</v>
      </c>
      <c r="H2538" s="213"/>
      <c r="I2538" s="213" t="e">
        <f>VLOOKUP(H2538,gender!A:B,2,0)</f>
        <v>#N/A</v>
      </c>
      <c r="J2538" s="145"/>
      <c r="K2538" s="144"/>
      <c r="L2538" s="144"/>
      <c r="M2538" s="144"/>
      <c r="N2538" s="144" t="e">
        <f>VLOOKUP(M2538,brand!A:B,2,0)</f>
        <v>#N/A</v>
      </c>
      <c r="O2538" s="144"/>
      <c r="P2538" s="144" t="e">
        <f>VLOOKUP(O2538,country!A:B,2,0)</f>
        <v>#N/A</v>
      </c>
      <c r="Q2538" s="144"/>
      <c r="R2538" s="144" t="str">
        <f t="shared" si="99"/>
        <v/>
      </c>
      <c r="S2538" s="144"/>
      <c r="T2538" s="144" t="e">
        <f>VLOOKUP(R2538,material!A:B,2,0)</f>
        <v>#N/A</v>
      </c>
      <c r="U2538" s="141"/>
      <c r="V2538" s="141"/>
      <c r="W2538" s="238" t="s">
        <v>796</v>
      </c>
      <c r="X2538" s="141" t="e">
        <f>VLOOKUP(W2538,SIZE!A:B,2,0)</f>
        <v>#N/A</v>
      </c>
      <c r="Y2538" s="141"/>
      <c r="Z2538" s="141"/>
      <c r="AA2538" s="141" t="e">
        <f>VLOOKUP(Z2538,COLOR!A:B,2,0)</f>
        <v>#N/A</v>
      </c>
      <c r="AB2538" s="130"/>
      <c r="AC2538" s="130"/>
      <c r="AD2538" s="130"/>
      <c r="AE2538" s="130"/>
      <c r="AF2538" s="130"/>
      <c r="AG2538" s="130"/>
      <c r="AH2538" s="130"/>
      <c r="AI2538" s="130"/>
      <c r="AJ2538" s="130"/>
      <c r="AK2538" s="130"/>
      <c r="AL2538" s="130"/>
      <c r="AM2538" s="130"/>
    </row>
    <row r="2539" spans="1:39" ht="20.25" customHeight="1">
      <c r="A2539" s="132">
        <v>2538</v>
      </c>
      <c r="B2539" s="211"/>
      <c r="C2539" s="142"/>
      <c r="D2539" s="143"/>
      <c r="E2539" s="143" t="str">
        <f t="shared" si="98"/>
        <v/>
      </c>
      <c r="F2539" s="144"/>
      <c r="G2539" s="144" t="e">
        <f>VLOOKUP(E2539,subcategory!A:B,2,0)</f>
        <v>#N/A</v>
      </c>
      <c r="H2539" s="213"/>
      <c r="I2539" s="213" t="e">
        <f>VLOOKUP(H2539,gender!A:B,2,0)</f>
        <v>#N/A</v>
      </c>
      <c r="J2539" s="145"/>
      <c r="K2539" s="144"/>
      <c r="L2539" s="144"/>
      <c r="M2539" s="144"/>
      <c r="N2539" s="144" t="e">
        <f>VLOOKUP(M2539,brand!A:B,2,0)</f>
        <v>#N/A</v>
      </c>
      <c r="O2539" s="144"/>
      <c r="P2539" s="144" t="e">
        <f>VLOOKUP(O2539,country!A:B,2,0)</f>
        <v>#N/A</v>
      </c>
      <c r="Q2539" s="144"/>
      <c r="R2539" s="144" t="str">
        <f t="shared" si="99"/>
        <v/>
      </c>
      <c r="S2539" s="144"/>
      <c r="T2539" s="144" t="e">
        <f>VLOOKUP(R2539,material!A:B,2,0)</f>
        <v>#N/A</v>
      </c>
      <c r="U2539" s="141"/>
      <c r="V2539" s="141"/>
      <c r="W2539" s="238" t="s">
        <v>796</v>
      </c>
      <c r="X2539" s="141" t="e">
        <f>VLOOKUP(W2539,SIZE!A:B,2,0)</f>
        <v>#N/A</v>
      </c>
      <c r="Y2539" s="141"/>
      <c r="Z2539" s="141"/>
      <c r="AA2539" s="141" t="e">
        <f>VLOOKUP(Z2539,COLOR!A:B,2,0)</f>
        <v>#N/A</v>
      </c>
      <c r="AB2539" s="130"/>
      <c r="AC2539" s="130"/>
      <c r="AD2539" s="130"/>
      <c r="AE2539" s="130"/>
      <c r="AF2539" s="130"/>
      <c r="AG2539" s="130"/>
      <c r="AH2539" s="130"/>
      <c r="AI2539" s="130"/>
      <c r="AJ2539" s="130"/>
      <c r="AK2539" s="130"/>
      <c r="AL2539" s="130"/>
      <c r="AM2539" s="130"/>
    </row>
    <row r="2540" spans="1:39" ht="20.25" customHeight="1">
      <c r="A2540" s="132">
        <v>2539</v>
      </c>
      <c r="B2540" s="211"/>
      <c r="C2540" s="142"/>
      <c r="D2540" s="143"/>
      <c r="E2540" s="143" t="str">
        <f t="shared" si="98"/>
        <v/>
      </c>
      <c r="F2540" s="144"/>
      <c r="G2540" s="144" t="e">
        <f>VLOOKUP(E2540,subcategory!A:B,2,0)</f>
        <v>#N/A</v>
      </c>
      <c r="H2540" s="213"/>
      <c r="I2540" s="213" t="e">
        <f>VLOOKUP(H2540,gender!A:B,2,0)</f>
        <v>#N/A</v>
      </c>
      <c r="J2540" s="145"/>
      <c r="K2540" s="144"/>
      <c r="L2540" s="144"/>
      <c r="M2540" s="144"/>
      <c r="N2540" s="144" t="e">
        <f>VLOOKUP(M2540,brand!A:B,2,0)</f>
        <v>#N/A</v>
      </c>
      <c r="O2540" s="144"/>
      <c r="P2540" s="144" t="e">
        <f>VLOOKUP(O2540,country!A:B,2,0)</f>
        <v>#N/A</v>
      </c>
      <c r="Q2540" s="144"/>
      <c r="R2540" s="144" t="str">
        <f t="shared" si="99"/>
        <v/>
      </c>
      <c r="S2540" s="144"/>
      <c r="T2540" s="144" t="e">
        <f>VLOOKUP(R2540,material!A:B,2,0)</f>
        <v>#N/A</v>
      </c>
      <c r="U2540" s="141"/>
      <c r="V2540" s="141"/>
      <c r="W2540" s="238" t="s">
        <v>796</v>
      </c>
      <c r="X2540" s="141" t="e">
        <f>VLOOKUP(W2540,SIZE!A:B,2,0)</f>
        <v>#N/A</v>
      </c>
      <c r="Y2540" s="141"/>
      <c r="Z2540" s="141"/>
      <c r="AA2540" s="141" t="e">
        <f>VLOOKUP(Z2540,COLOR!A:B,2,0)</f>
        <v>#N/A</v>
      </c>
      <c r="AB2540" s="130"/>
      <c r="AC2540" s="130"/>
      <c r="AD2540" s="130"/>
      <c r="AE2540" s="130"/>
      <c r="AF2540" s="130"/>
      <c r="AG2540" s="130"/>
      <c r="AH2540" s="130"/>
      <c r="AI2540" s="130"/>
      <c r="AJ2540" s="130"/>
      <c r="AK2540" s="130"/>
      <c r="AL2540" s="130"/>
      <c r="AM2540" s="130"/>
    </row>
    <row r="2541" spans="1:39" ht="20.25" customHeight="1">
      <c r="A2541" s="132">
        <v>2540</v>
      </c>
      <c r="B2541" s="211"/>
      <c r="C2541" s="142"/>
      <c r="D2541" s="143"/>
      <c r="E2541" s="143" t="str">
        <f t="shared" si="98"/>
        <v/>
      </c>
      <c r="F2541" s="144"/>
      <c r="G2541" s="144" t="e">
        <f>VLOOKUP(E2541,subcategory!A:B,2,0)</f>
        <v>#N/A</v>
      </c>
      <c r="H2541" s="213"/>
      <c r="I2541" s="213" t="e">
        <f>VLOOKUP(H2541,gender!A:B,2,0)</f>
        <v>#N/A</v>
      </c>
      <c r="J2541" s="145"/>
      <c r="K2541" s="144"/>
      <c r="L2541" s="144"/>
      <c r="M2541" s="144"/>
      <c r="N2541" s="144" t="e">
        <f>VLOOKUP(M2541,brand!A:B,2,0)</f>
        <v>#N/A</v>
      </c>
      <c r="O2541" s="144"/>
      <c r="P2541" s="144" t="e">
        <f>VLOOKUP(O2541,country!A:B,2,0)</f>
        <v>#N/A</v>
      </c>
      <c r="Q2541" s="144"/>
      <c r="R2541" s="144" t="str">
        <f t="shared" si="99"/>
        <v/>
      </c>
      <c r="S2541" s="144"/>
      <c r="T2541" s="144" t="e">
        <f>VLOOKUP(R2541,material!A:B,2,0)</f>
        <v>#N/A</v>
      </c>
      <c r="U2541" s="141"/>
      <c r="V2541" s="141"/>
      <c r="W2541" s="238" t="s">
        <v>796</v>
      </c>
      <c r="X2541" s="141" t="e">
        <f>VLOOKUP(W2541,SIZE!A:B,2,0)</f>
        <v>#N/A</v>
      </c>
      <c r="Y2541" s="141"/>
      <c r="Z2541" s="141"/>
      <c r="AA2541" s="141" t="e">
        <f>VLOOKUP(Z2541,COLOR!A:B,2,0)</f>
        <v>#N/A</v>
      </c>
      <c r="AB2541" s="130"/>
      <c r="AC2541" s="130"/>
      <c r="AD2541" s="130"/>
      <c r="AE2541" s="130"/>
      <c r="AF2541" s="130"/>
      <c r="AG2541" s="130"/>
      <c r="AH2541" s="130"/>
      <c r="AI2541" s="130"/>
      <c r="AJ2541" s="130"/>
      <c r="AK2541" s="130"/>
      <c r="AL2541" s="130"/>
      <c r="AM2541" s="130"/>
    </row>
    <row r="2542" spans="1:39" ht="20.25" customHeight="1">
      <c r="A2542" s="132">
        <v>2541</v>
      </c>
      <c r="B2542" s="211"/>
      <c r="C2542" s="142"/>
      <c r="D2542" s="143"/>
      <c r="E2542" s="143" t="str">
        <f t="shared" si="98"/>
        <v/>
      </c>
      <c r="F2542" s="144"/>
      <c r="G2542" s="144" t="e">
        <f>VLOOKUP(E2542,subcategory!A:B,2,0)</f>
        <v>#N/A</v>
      </c>
      <c r="H2542" s="213"/>
      <c r="I2542" s="213" t="e">
        <f>VLOOKUP(H2542,gender!A:B,2,0)</f>
        <v>#N/A</v>
      </c>
      <c r="J2542" s="145"/>
      <c r="K2542" s="144"/>
      <c r="L2542" s="144"/>
      <c r="M2542" s="144"/>
      <c r="N2542" s="144" t="e">
        <f>VLOOKUP(M2542,brand!A:B,2,0)</f>
        <v>#N/A</v>
      </c>
      <c r="O2542" s="144"/>
      <c r="P2542" s="144" t="e">
        <f>VLOOKUP(O2542,country!A:B,2,0)</f>
        <v>#N/A</v>
      </c>
      <c r="Q2542" s="144"/>
      <c r="R2542" s="144" t="str">
        <f t="shared" si="99"/>
        <v/>
      </c>
      <c r="S2542" s="144"/>
      <c r="T2542" s="144" t="e">
        <f>VLOOKUP(R2542,material!A:B,2,0)</f>
        <v>#N/A</v>
      </c>
      <c r="U2542" s="141"/>
      <c r="V2542" s="141"/>
      <c r="W2542" s="238" t="s">
        <v>796</v>
      </c>
      <c r="X2542" s="141" t="e">
        <f>VLOOKUP(W2542,SIZE!A:B,2,0)</f>
        <v>#N/A</v>
      </c>
      <c r="Y2542" s="141"/>
      <c r="Z2542" s="141"/>
      <c r="AA2542" s="141" t="e">
        <f>VLOOKUP(Z2542,COLOR!A:B,2,0)</f>
        <v>#N/A</v>
      </c>
      <c r="AB2542" s="130"/>
      <c r="AC2542" s="130"/>
      <c r="AD2542" s="130"/>
      <c r="AE2542" s="130"/>
      <c r="AF2542" s="130"/>
      <c r="AG2542" s="130"/>
      <c r="AH2542" s="130"/>
      <c r="AI2542" s="130"/>
      <c r="AJ2542" s="130"/>
      <c r="AK2542" s="130"/>
      <c r="AL2542" s="130"/>
      <c r="AM2542" s="130"/>
    </row>
    <row r="2543" spans="1:39" ht="20.25" customHeight="1">
      <c r="A2543" s="132">
        <v>2542</v>
      </c>
      <c r="B2543" s="211"/>
      <c r="C2543" s="142"/>
      <c r="D2543" s="143"/>
      <c r="E2543" s="143" t="str">
        <f t="shared" si="98"/>
        <v/>
      </c>
      <c r="F2543" s="144"/>
      <c r="G2543" s="144" t="e">
        <f>VLOOKUP(E2543,subcategory!A:B,2,0)</f>
        <v>#N/A</v>
      </c>
      <c r="H2543" s="213"/>
      <c r="I2543" s="213" t="e">
        <f>VLOOKUP(H2543,gender!A:B,2,0)</f>
        <v>#N/A</v>
      </c>
      <c r="J2543" s="145"/>
      <c r="K2543" s="144"/>
      <c r="L2543" s="144"/>
      <c r="M2543" s="144"/>
      <c r="N2543" s="144" t="e">
        <f>VLOOKUP(M2543,brand!A:B,2,0)</f>
        <v>#N/A</v>
      </c>
      <c r="O2543" s="144"/>
      <c r="P2543" s="144" t="e">
        <f>VLOOKUP(O2543,country!A:B,2,0)</f>
        <v>#N/A</v>
      </c>
      <c r="Q2543" s="144"/>
      <c r="R2543" s="144" t="str">
        <f t="shared" si="99"/>
        <v/>
      </c>
      <c r="S2543" s="144"/>
      <c r="T2543" s="144" t="e">
        <f>VLOOKUP(R2543,material!A:B,2,0)</f>
        <v>#N/A</v>
      </c>
      <c r="U2543" s="141"/>
      <c r="V2543" s="141"/>
      <c r="W2543" s="238" t="s">
        <v>796</v>
      </c>
      <c r="X2543" s="141" t="e">
        <f>VLOOKUP(W2543,SIZE!A:B,2,0)</f>
        <v>#N/A</v>
      </c>
      <c r="Y2543" s="141"/>
      <c r="Z2543" s="141"/>
      <c r="AA2543" s="141" t="e">
        <f>VLOOKUP(Z2543,COLOR!A:B,2,0)</f>
        <v>#N/A</v>
      </c>
      <c r="AB2543" s="130"/>
      <c r="AC2543" s="130"/>
      <c r="AD2543" s="130"/>
      <c r="AE2543" s="130"/>
      <c r="AF2543" s="130"/>
      <c r="AG2543" s="130"/>
      <c r="AH2543" s="130"/>
      <c r="AI2543" s="130"/>
      <c r="AJ2543" s="130"/>
      <c r="AK2543" s="130"/>
      <c r="AL2543" s="130"/>
      <c r="AM2543" s="130"/>
    </row>
    <row r="2544" spans="1:39" ht="20.25" customHeight="1">
      <c r="A2544" s="132">
        <v>2543</v>
      </c>
      <c r="B2544" s="211"/>
      <c r="C2544" s="142"/>
      <c r="D2544" s="143"/>
      <c r="E2544" s="143" t="str">
        <f t="shared" si="98"/>
        <v/>
      </c>
      <c r="F2544" s="144"/>
      <c r="G2544" s="144" t="e">
        <f>VLOOKUP(E2544,subcategory!A:B,2,0)</f>
        <v>#N/A</v>
      </c>
      <c r="H2544" s="213"/>
      <c r="I2544" s="213" t="e">
        <f>VLOOKUP(H2544,gender!A:B,2,0)</f>
        <v>#N/A</v>
      </c>
      <c r="J2544" s="145"/>
      <c r="K2544" s="144"/>
      <c r="L2544" s="144"/>
      <c r="M2544" s="144"/>
      <c r="N2544" s="144" t="e">
        <f>VLOOKUP(M2544,brand!A:B,2,0)</f>
        <v>#N/A</v>
      </c>
      <c r="O2544" s="144"/>
      <c r="P2544" s="144" t="e">
        <f>VLOOKUP(O2544,country!A:B,2,0)</f>
        <v>#N/A</v>
      </c>
      <c r="Q2544" s="144"/>
      <c r="R2544" s="144" t="str">
        <f t="shared" si="99"/>
        <v/>
      </c>
      <c r="S2544" s="144"/>
      <c r="T2544" s="144" t="e">
        <f>VLOOKUP(R2544,material!A:B,2,0)</f>
        <v>#N/A</v>
      </c>
      <c r="U2544" s="141"/>
      <c r="V2544" s="141"/>
      <c r="W2544" s="238" t="s">
        <v>796</v>
      </c>
      <c r="X2544" s="141" t="e">
        <f>VLOOKUP(W2544,SIZE!A:B,2,0)</f>
        <v>#N/A</v>
      </c>
      <c r="Y2544" s="141"/>
      <c r="Z2544" s="141"/>
      <c r="AA2544" s="141" t="e">
        <f>VLOOKUP(Z2544,COLOR!A:B,2,0)</f>
        <v>#N/A</v>
      </c>
      <c r="AB2544" s="130"/>
      <c r="AC2544" s="130"/>
      <c r="AD2544" s="130"/>
      <c r="AE2544" s="130"/>
      <c r="AF2544" s="130"/>
      <c r="AG2544" s="130"/>
      <c r="AH2544" s="130"/>
      <c r="AI2544" s="130"/>
      <c r="AJ2544" s="130"/>
      <c r="AK2544" s="130"/>
      <c r="AL2544" s="130"/>
      <c r="AM2544" s="130"/>
    </row>
    <row r="2545" spans="1:39" ht="20.25" customHeight="1">
      <c r="A2545" s="132">
        <v>2544</v>
      </c>
      <c r="B2545" s="211"/>
      <c r="C2545" s="142"/>
      <c r="D2545" s="143"/>
      <c r="E2545" s="143" t="str">
        <f t="shared" si="98"/>
        <v/>
      </c>
      <c r="F2545" s="144"/>
      <c r="G2545" s="144" t="e">
        <f>VLOOKUP(E2545,subcategory!A:B,2,0)</f>
        <v>#N/A</v>
      </c>
      <c r="H2545" s="213"/>
      <c r="I2545" s="213" t="e">
        <f>VLOOKUP(H2545,gender!A:B,2,0)</f>
        <v>#N/A</v>
      </c>
      <c r="J2545" s="145"/>
      <c r="K2545" s="144"/>
      <c r="L2545" s="144"/>
      <c r="M2545" s="144"/>
      <c r="N2545" s="144" t="e">
        <f>VLOOKUP(M2545,brand!A:B,2,0)</f>
        <v>#N/A</v>
      </c>
      <c r="O2545" s="144"/>
      <c r="P2545" s="144" t="e">
        <f>VLOOKUP(O2545,country!A:B,2,0)</f>
        <v>#N/A</v>
      </c>
      <c r="Q2545" s="144"/>
      <c r="R2545" s="144" t="str">
        <f t="shared" si="99"/>
        <v/>
      </c>
      <c r="S2545" s="144"/>
      <c r="T2545" s="144" t="e">
        <f>VLOOKUP(R2545,material!A:B,2,0)</f>
        <v>#N/A</v>
      </c>
      <c r="U2545" s="141"/>
      <c r="V2545" s="141"/>
      <c r="W2545" s="238" t="s">
        <v>796</v>
      </c>
      <c r="X2545" s="141" t="e">
        <f>VLOOKUP(W2545,SIZE!A:B,2,0)</f>
        <v>#N/A</v>
      </c>
      <c r="Y2545" s="141"/>
      <c r="Z2545" s="141"/>
      <c r="AA2545" s="141" t="e">
        <f>VLOOKUP(Z2545,COLOR!A:B,2,0)</f>
        <v>#N/A</v>
      </c>
      <c r="AB2545" s="130"/>
      <c r="AC2545" s="130"/>
      <c r="AD2545" s="130"/>
      <c r="AE2545" s="130"/>
      <c r="AF2545" s="130"/>
      <c r="AG2545" s="130"/>
      <c r="AH2545" s="130"/>
      <c r="AI2545" s="130"/>
      <c r="AJ2545" s="130"/>
      <c r="AK2545" s="130"/>
      <c r="AL2545" s="130"/>
      <c r="AM2545" s="130"/>
    </row>
    <row r="2546" spans="1:39" ht="20.25" customHeight="1">
      <c r="A2546" s="132">
        <v>2545</v>
      </c>
      <c r="B2546" s="211"/>
      <c r="C2546" s="142"/>
      <c r="D2546" s="143"/>
      <c r="E2546" s="143" t="str">
        <f t="shared" si="98"/>
        <v/>
      </c>
      <c r="F2546" s="144"/>
      <c r="G2546" s="144" t="e">
        <f>VLOOKUP(E2546,subcategory!A:B,2,0)</f>
        <v>#N/A</v>
      </c>
      <c r="H2546" s="213"/>
      <c r="I2546" s="213" t="e">
        <f>VLOOKUP(H2546,gender!A:B,2,0)</f>
        <v>#N/A</v>
      </c>
      <c r="J2546" s="145"/>
      <c r="K2546" s="144"/>
      <c r="L2546" s="144"/>
      <c r="M2546" s="144"/>
      <c r="N2546" s="144" t="e">
        <f>VLOOKUP(M2546,brand!A:B,2,0)</f>
        <v>#N/A</v>
      </c>
      <c r="O2546" s="144"/>
      <c r="P2546" s="144" t="e">
        <f>VLOOKUP(O2546,country!A:B,2,0)</f>
        <v>#N/A</v>
      </c>
      <c r="Q2546" s="144"/>
      <c r="R2546" s="144" t="str">
        <f t="shared" si="99"/>
        <v/>
      </c>
      <c r="S2546" s="144"/>
      <c r="T2546" s="144" t="e">
        <f>VLOOKUP(R2546,material!A:B,2,0)</f>
        <v>#N/A</v>
      </c>
      <c r="U2546" s="141"/>
      <c r="V2546" s="141"/>
      <c r="W2546" s="238" t="s">
        <v>796</v>
      </c>
      <c r="X2546" s="141" t="e">
        <f>VLOOKUP(W2546,SIZE!A:B,2,0)</f>
        <v>#N/A</v>
      </c>
      <c r="Y2546" s="141"/>
      <c r="Z2546" s="245"/>
      <c r="AA2546" s="141" t="e">
        <f>VLOOKUP(Z2546,COLOR!A:B,2,0)</f>
        <v>#N/A</v>
      </c>
      <c r="AB2546" s="130"/>
      <c r="AC2546" s="130"/>
      <c r="AD2546" s="130"/>
      <c r="AE2546" s="130"/>
      <c r="AF2546" s="130"/>
      <c r="AG2546" s="130"/>
      <c r="AH2546" s="130"/>
      <c r="AI2546" s="130"/>
      <c r="AJ2546" s="130"/>
      <c r="AK2546" s="130"/>
      <c r="AL2546" s="130"/>
      <c r="AM2546" s="130"/>
    </row>
    <row r="2547" spans="1:39" ht="20.25" customHeight="1">
      <c r="A2547" s="132">
        <v>2546</v>
      </c>
      <c r="B2547" s="211"/>
      <c r="C2547" s="142"/>
      <c r="D2547" s="143"/>
      <c r="E2547" s="143" t="str">
        <f t="shared" si="98"/>
        <v/>
      </c>
      <c r="F2547" s="144"/>
      <c r="G2547" s="144" t="e">
        <f>VLOOKUP(E2547,subcategory!A:B,2,0)</f>
        <v>#N/A</v>
      </c>
      <c r="H2547" s="213"/>
      <c r="I2547" s="213" t="e">
        <f>VLOOKUP(H2547,gender!A:B,2,0)</f>
        <v>#N/A</v>
      </c>
      <c r="J2547" s="145"/>
      <c r="K2547" s="144"/>
      <c r="L2547" s="144"/>
      <c r="M2547" s="144"/>
      <c r="N2547" s="144" t="e">
        <f>VLOOKUP(M2547,brand!A:B,2,0)</f>
        <v>#N/A</v>
      </c>
      <c r="O2547" s="144"/>
      <c r="P2547" s="144" t="e">
        <f>VLOOKUP(O2547,country!A:B,2,0)</f>
        <v>#N/A</v>
      </c>
      <c r="Q2547" s="144"/>
      <c r="R2547" s="144" t="str">
        <f t="shared" si="99"/>
        <v/>
      </c>
      <c r="S2547" s="144"/>
      <c r="T2547" s="144" t="e">
        <f>VLOOKUP(R2547,material!A:B,2,0)</f>
        <v>#N/A</v>
      </c>
      <c r="U2547" s="141"/>
      <c r="V2547" s="141"/>
      <c r="W2547" s="238" t="s">
        <v>796</v>
      </c>
      <c r="X2547" s="141" t="e">
        <f>VLOOKUP(W2547,SIZE!A:B,2,0)</f>
        <v>#N/A</v>
      </c>
      <c r="Y2547" s="141"/>
      <c r="Z2547" s="141"/>
      <c r="AA2547" s="141" t="e">
        <f>VLOOKUP(Z2547,COLOR!A:B,2,0)</f>
        <v>#N/A</v>
      </c>
      <c r="AB2547" s="130"/>
      <c r="AC2547" s="130"/>
      <c r="AD2547" s="130"/>
      <c r="AE2547" s="130"/>
      <c r="AF2547" s="130"/>
      <c r="AG2547" s="130"/>
      <c r="AH2547" s="130"/>
      <c r="AI2547" s="130"/>
      <c r="AJ2547" s="130"/>
      <c r="AK2547" s="130"/>
      <c r="AL2547" s="130"/>
      <c r="AM2547" s="130"/>
    </row>
    <row r="2548" spans="1:39" ht="20.25" customHeight="1">
      <c r="A2548" s="132">
        <v>2547</v>
      </c>
      <c r="B2548" s="211"/>
      <c r="C2548" s="142"/>
      <c r="D2548" s="143"/>
      <c r="E2548" s="143" t="str">
        <f t="shared" si="98"/>
        <v/>
      </c>
      <c r="F2548" s="144"/>
      <c r="G2548" s="144" t="e">
        <f>VLOOKUP(E2548,subcategory!A:B,2,0)</f>
        <v>#N/A</v>
      </c>
      <c r="H2548" s="213"/>
      <c r="I2548" s="213" t="e">
        <f>VLOOKUP(H2548,gender!A:B,2,0)</f>
        <v>#N/A</v>
      </c>
      <c r="J2548" s="145"/>
      <c r="K2548" s="144"/>
      <c r="L2548" s="144"/>
      <c r="M2548" s="144"/>
      <c r="N2548" s="144" t="e">
        <f>VLOOKUP(M2548,brand!A:B,2,0)</f>
        <v>#N/A</v>
      </c>
      <c r="O2548" s="144"/>
      <c r="P2548" s="144" t="e">
        <f>VLOOKUP(O2548,country!A:B,2,0)</f>
        <v>#N/A</v>
      </c>
      <c r="Q2548" s="144"/>
      <c r="R2548" s="144" t="str">
        <f t="shared" si="99"/>
        <v/>
      </c>
      <c r="S2548" s="144"/>
      <c r="T2548" s="144" t="e">
        <f>VLOOKUP(R2548,material!A:B,2,0)</f>
        <v>#N/A</v>
      </c>
      <c r="U2548" s="141"/>
      <c r="V2548" s="141"/>
      <c r="W2548" s="238" t="s">
        <v>796</v>
      </c>
      <c r="X2548" s="141" t="e">
        <f>VLOOKUP(W2548,SIZE!A:B,2,0)</f>
        <v>#N/A</v>
      </c>
      <c r="Y2548" s="141"/>
      <c r="Z2548" s="141"/>
      <c r="AA2548" s="141" t="e">
        <f>VLOOKUP(Z2548,COLOR!A:B,2,0)</f>
        <v>#N/A</v>
      </c>
      <c r="AB2548" s="130"/>
      <c r="AC2548" s="130"/>
      <c r="AD2548" s="130"/>
      <c r="AE2548" s="130"/>
      <c r="AF2548" s="130"/>
      <c r="AG2548" s="130"/>
      <c r="AH2548" s="130"/>
      <c r="AI2548" s="130"/>
      <c r="AJ2548" s="130"/>
      <c r="AK2548" s="130"/>
      <c r="AL2548" s="130"/>
      <c r="AM2548" s="130"/>
    </row>
    <row r="2549" spans="1:39" ht="20.25" customHeight="1">
      <c r="A2549" s="132">
        <v>2548</v>
      </c>
      <c r="B2549" s="211"/>
      <c r="C2549" s="142"/>
      <c r="D2549" s="143"/>
      <c r="E2549" s="143" t="str">
        <f t="shared" si="98"/>
        <v/>
      </c>
      <c r="F2549" s="144"/>
      <c r="G2549" s="144" t="e">
        <f>VLOOKUP(E2549,subcategory!A:B,2,0)</f>
        <v>#N/A</v>
      </c>
      <c r="H2549" s="213"/>
      <c r="I2549" s="213" t="e">
        <f>VLOOKUP(H2549,gender!A:B,2,0)</f>
        <v>#N/A</v>
      </c>
      <c r="J2549" s="145"/>
      <c r="K2549" s="144"/>
      <c r="L2549" s="144"/>
      <c r="M2549" s="144"/>
      <c r="N2549" s="144" t="e">
        <f>VLOOKUP(M2549,brand!A:B,2,0)</f>
        <v>#N/A</v>
      </c>
      <c r="O2549" s="144"/>
      <c r="P2549" s="144" t="e">
        <f>VLOOKUP(O2549,country!A:B,2,0)</f>
        <v>#N/A</v>
      </c>
      <c r="Q2549" s="144"/>
      <c r="R2549" s="144" t="str">
        <f t="shared" si="99"/>
        <v/>
      </c>
      <c r="S2549" s="144"/>
      <c r="T2549" s="144" t="e">
        <f>VLOOKUP(R2549,material!A:B,2,0)</f>
        <v>#N/A</v>
      </c>
      <c r="U2549" s="141"/>
      <c r="V2549" s="141"/>
      <c r="W2549" s="238" t="s">
        <v>796</v>
      </c>
      <c r="X2549" s="141" t="e">
        <f>VLOOKUP(W2549,SIZE!A:B,2,0)</f>
        <v>#N/A</v>
      </c>
      <c r="Y2549" s="141"/>
      <c r="Z2549" s="141"/>
      <c r="AA2549" s="141" t="e">
        <f>VLOOKUP(Z2549,COLOR!A:B,2,0)</f>
        <v>#N/A</v>
      </c>
      <c r="AB2549" s="130"/>
      <c r="AC2549" s="130"/>
      <c r="AD2549" s="130"/>
      <c r="AE2549" s="130"/>
      <c r="AF2549" s="130"/>
      <c r="AG2549" s="130"/>
      <c r="AH2549" s="130"/>
      <c r="AI2549" s="130"/>
      <c r="AJ2549" s="130"/>
      <c r="AK2549" s="130"/>
      <c r="AL2549" s="130"/>
      <c r="AM2549" s="130"/>
    </row>
    <row r="2550" spans="1:39" ht="20.25" customHeight="1">
      <c r="A2550" s="132">
        <v>2549</v>
      </c>
      <c r="B2550" s="211"/>
      <c r="C2550" s="142"/>
      <c r="D2550" s="143"/>
      <c r="E2550" s="143" t="str">
        <f t="shared" si="98"/>
        <v/>
      </c>
      <c r="F2550" s="144"/>
      <c r="G2550" s="144" t="e">
        <f>VLOOKUP(E2550,subcategory!A:B,2,0)</f>
        <v>#N/A</v>
      </c>
      <c r="H2550" s="213"/>
      <c r="I2550" s="213" t="e">
        <f>VLOOKUP(H2550,gender!A:B,2,0)</f>
        <v>#N/A</v>
      </c>
      <c r="J2550" s="145"/>
      <c r="K2550" s="144"/>
      <c r="L2550" s="144"/>
      <c r="M2550" s="144"/>
      <c r="N2550" s="144" t="e">
        <f>VLOOKUP(M2550,brand!A:B,2,0)</f>
        <v>#N/A</v>
      </c>
      <c r="O2550" s="144"/>
      <c r="P2550" s="144" t="e">
        <f>VLOOKUP(O2550,country!A:B,2,0)</f>
        <v>#N/A</v>
      </c>
      <c r="Q2550" s="144"/>
      <c r="R2550" s="144" t="str">
        <f t="shared" si="99"/>
        <v/>
      </c>
      <c r="S2550" s="144"/>
      <c r="T2550" s="144" t="e">
        <f>VLOOKUP(R2550,material!A:B,2,0)</f>
        <v>#N/A</v>
      </c>
      <c r="U2550" s="141"/>
      <c r="V2550" s="141"/>
      <c r="W2550" s="238" t="s">
        <v>796</v>
      </c>
      <c r="X2550" s="141" t="e">
        <f>VLOOKUP(W2550,SIZE!A:B,2,0)</f>
        <v>#N/A</v>
      </c>
      <c r="Y2550" s="141"/>
      <c r="Z2550" s="141"/>
      <c r="AA2550" s="141" t="e">
        <f>VLOOKUP(Z2550,COLOR!A:B,2,0)</f>
        <v>#N/A</v>
      </c>
      <c r="AB2550" s="130"/>
      <c r="AC2550" s="130"/>
      <c r="AD2550" s="130"/>
      <c r="AE2550" s="130"/>
      <c r="AF2550" s="130"/>
      <c r="AG2550" s="130"/>
      <c r="AH2550" s="130"/>
      <c r="AI2550" s="130"/>
      <c r="AJ2550" s="130"/>
      <c r="AK2550" s="130"/>
      <c r="AL2550" s="130"/>
      <c r="AM2550" s="130"/>
    </row>
    <row r="2551" spans="1:39" ht="20.25" customHeight="1">
      <c r="A2551" s="132">
        <v>2550</v>
      </c>
      <c r="B2551" s="211"/>
      <c r="C2551" s="142"/>
      <c r="D2551" s="143"/>
      <c r="E2551" s="143" t="str">
        <f t="shared" si="98"/>
        <v/>
      </c>
      <c r="F2551" s="144"/>
      <c r="G2551" s="144" t="e">
        <f>VLOOKUP(E2551,subcategory!A:B,2,0)</f>
        <v>#N/A</v>
      </c>
      <c r="H2551" s="213"/>
      <c r="I2551" s="213" t="e">
        <f>VLOOKUP(H2551,gender!A:B,2,0)</f>
        <v>#N/A</v>
      </c>
      <c r="J2551" s="145"/>
      <c r="K2551" s="144"/>
      <c r="L2551" s="144"/>
      <c r="M2551" s="144"/>
      <c r="N2551" s="144" t="e">
        <f>VLOOKUP(M2551,brand!A:B,2,0)</f>
        <v>#N/A</v>
      </c>
      <c r="O2551" s="144"/>
      <c r="P2551" s="144" t="e">
        <f>VLOOKUP(O2551,country!A:B,2,0)</f>
        <v>#N/A</v>
      </c>
      <c r="Q2551" s="144"/>
      <c r="R2551" s="144" t="str">
        <f t="shared" si="99"/>
        <v/>
      </c>
      <c r="S2551" s="144"/>
      <c r="T2551" s="144" t="e">
        <f>VLOOKUP(R2551,material!A:B,2,0)</f>
        <v>#N/A</v>
      </c>
      <c r="U2551" s="141"/>
      <c r="V2551" s="141"/>
      <c r="W2551" s="238" t="s">
        <v>796</v>
      </c>
      <c r="X2551" s="141" t="e">
        <f>VLOOKUP(W2551,SIZE!A:B,2,0)</f>
        <v>#N/A</v>
      </c>
      <c r="Y2551" s="141"/>
      <c r="Z2551" s="141"/>
      <c r="AA2551" s="141" t="e">
        <f>VLOOKUP(Z2551,COLOR!A:B,2,0)</f>
        <v>#N/A</v>
      </c>
      <c r="AB2551" s="130"/>
      <c r="AC2551" s="130"/>
      <c r="AD2551" s="130"/>
      <c r="AE2551" s="130"/>
      <c r="AF2551" s="130"/>
      <c r="AG2551" s="130"/>
      <c r="AH2551" s="130"/>
      <c r="AI2551" s="130"/>
      <c r="AJ2551" s="130"/>
      <c r="AK2551" s="130"/>
      <c r="AL2551" s="130"/>
      <c r="AM2551" s="130"/>
    </row>
    <row r="2552" spans="1:39" ht="20.25" customHeight="1">
      <c r="A2552" s="132">
        <v>2551</v>
      </c>
      <c r="B2552" s="211"/>
      <c r="C2552" s="142"/>
      <c r="D2552" s="143"/>
      <c r="E2552" s="143" t="str">
        <f t="shared" si="98"/>
        <v/>
      </c>
      <c r="F2552" s="144"/>
      <c r="G2552" s="144" t="e">
        <f>VLOOKUP(E2552,subcategory!A:B,2,0)</f>
        <v>#N/A</v>
      </c>
      <c r="H2552" s="213"/>
      <c r="I2552" s="213" t="e">
        <f>VLOOKUP(H2552,gender!A:B,2,0)</f>
        <v>#N/A</v>
      </c>
      <c r="J2552" s="145"/>
      <c r="K2552" s="144"/>
      <c r="L2552" s="144"/>
      <c r="M2552" s="144"/>
      <c r="N2552" s="144" t="e">
        <f>VLOOKUP(M2552,brand!A:B,2,0)</f>
        <v>#N/A</v>
      </c>
      <c r="O2552" s="144"/>
      <c r="P2552" s="144" t="e">
        <f>VLOOKUP(O2552,country!A:B,2,0)</f>
        <v>#N/A</v>
      </c>
      <c r="Q2552" s="144"/>
      <c r="R2552" s="144" t="str">
        <f t="shared" si="99"/>
        <v/>
      </c>
      <c r="S2552" s="144"/>
      <c r="T2552" s="144" t="e">
        <f>VLOOKUP(R2552,material!A:B,2,0)</f>
        <v>#N/A</v>
      </c>
      <c r="U2552" s="141"/>
      <c r="V2552" s="141"/>
      <c r="W2552" s="238" t="s">
        <v>796</v>
      </c>
      <c r="X2552" s="141" t="e">
        <f>VLOOKUP(W2552,SIZE!A:B,2,0)</f>
        <v>#N/A</v>
      </c>
      <c r="Y2552" s="141"/>
      <c r="Z2552" s="141"/>
      <c r="AA2552" s="141" t="e">
        <f>VLOOKUP(Z2552,COLOR!A:B,2,0)</f>
        <v>#N/A</v>
      </c>
      <c r="AB2552" s="130"/>
      <c r="AC2552" s="130"/>
      <c r="AD2552" s="130"/>
      <c r="AE2552" s="130"/>
      <c r="AF2552" s="130"/>
      <c r="AG2552" s="130"/>
      <c r="AH2552" s="130"/>
      <c r="AI2552" s="130"/>
      <c r="AJ2552" s="130"/>
      <c r="AK2552" s="130"/>
      <c r="AL2552" s="130"/>
      <c r="AM2552" s="130"/>
    </row>
    <row r="2553" spans="1:39" ht="20.25" customHeight="1">
      <c r="A2553" s="132">
        <v>2552</v>
      </c>
      <c r="B2553" s="211"/>
      <c r="C2553" s="142"/>
      <c r="D2553" s="143"/>
      <c r="E2553" s="143" t="str">
        <f t="shared" si="98"/>
        <v/>
      </c>
      <c r="F2553" s="144"/>
      <c r="G2553" s="144" t="e">
        <f>VLOOKUP(E2553,subcategory!A:B,2,0)</f>
        <v>#N/A</v>
      </c>
      <c r="H2553" s="213"/>
      <c r="I2553" s="213" t="e">
        <f>VLOOKUP(H2553,gender!A:B,2,0)</f>
        <v>#N/A</v>
      </c>
      <c r="J2553" s="145"/>
      <c r="K2553" s="144"/>
      <c r="L2553" s="144"/>
      <c r="M2553" s="144"/>
      <c r="N2553" s="144" t="e">
        <f>VLOOKUP(M2553,brand!A:B,2,0)</f>
        <v>#N/A</v>
      </c>
      <c r="O2553" s="144"/>
      <c r="P2553" s="144" t="e">
        <f>VLOOKUP(O2553,country!A:B,2,0)</f>
        <v>#N/A</v>
      </c>
      <c r="Q2553" s="144"/>
      <c r="R2553" s="144" t="str">
        <f t="shared" si="99"/>
        <v/>
      </c>
      <c r="S2553" s="144"/>
      <c r="T2553" s="144" t="e">
        <f>VLOOKUP(R2553,material!A:B,2,0)</f>
        <v>#N/A</v>
      </c>
      <c r="U2553" s="141"/>
      <c r="V2553" s="141"/>
      <c r="W2553" s="238" t="s">
        <v>796</v>
      </c>
      <c r="X2553" s="141" t="e">
        <f>VLOOKUP(W2553,SIZE!A:B,2,0)</f>
        <v>#N/A</v>
      </c>
      <c r="Y2553" s="141"/>
      <c r="Z2553" s="141"/>
      <c r="AA2553" s="141" t="e">
        <f>VLOOKUP(Z2553,COLOR!A:B,2,0)</f>
        <v>#N/A</v>
      </c>
      <c r="AB2553" s="130"/>
      <c r="AC2553" s="130"/>
      <c r="AD2553" s="130"/>
      <c r="AE2553" s="130"/>
      <c r="AF2553" s="130"/>
      <c r="AG2553" s="130"/>
      <c r="AH2553" s="130"/>
      <c r="AI2553" s="130"/>
      <c r="AJ2553" s="130"/>
      <c r="AK2553" s="130"/>
      <c r="AL2553" s="130"/>
      <c r="AM2553" s="130"/>
    </row>
    <row r="2554" spans="1:39" ht="20.25" customHeight="1">
      <c r="A2554" s="132">
        <v>2553</v>
      </c>
      <c r="B2554" s="211"/>
      <c r="C2554" s="142"/>
      <c r="D2554" s="143"/>
      <c r="E2554" s="143" t="str">
        <f t="shared" si="98"/>
        <v/>
      </c>
      <c r="F2554" s="144"/>
      <c r="G2554" s="144" t="e">
        <f>VLOOKUP(E2554,subcategory!A:B,2,0)</f>
        <v>#N/A</v>
      </c>
      <c r="H2554" s="213"/>
      <c r="I2554" s="213" t="e">
        <f>VLOOKUP(H2554,gender!A:B,2,0)</f>
        <v>#N/A</v>
      </c>
      <c r="J2554" s="145"/>
      <c r="K2554" s="144"/>
      <c r="L2554" s="144"/>
      <c r="M2554" s="144"/>
      <c r="N2554" s="144" t="e">
        <f>VLOOKUP(M2554,brand!A:B,2,0)</f>
        <v>#N/A</v>
      </c>
      <c r="O2554" s="144"/>
      <c r="P2554" s="144" t="e">
        <f>VLOOKUP(O2554,country!A:B,2,0)</f>
        <v>#N/A</v>
      </c>
      <c r="Q2554" s="144"/>
      <c r="R2554" s="144" t="str">
        <f t="shared" si="99"/>
        <v/>
      </c>
      <c r="S2554" s="144"/>
      <c r="T2554" s="144" t="e">
        <f>VLOOKUP(R2554,material!A:B,2,0)</f>
        <v>#N/A</v>
      </c>
      <c r="U2554" s="141"/>
      <c r="V2554" s="141"/>
      <c r="W2554" s="238" t="s">
        <v>796</v>
      </c>
      <c r="X2554" s="141" t="e">
        <f>VLOOKUP(W2554,SIZE!A:B,2,0)</f>
        <v>#N/A</v>
      </c>
      <c r="Y2554" s="141"/>
      <c r="Z2554" s="141"/>
      <c r="AA2554" s="141" t="e">
        <f>VLOOKUP(Z2554,COLOR!A:B,2,0)</f>
        <v>#N/A</v>
      </c>
      <c r="AB2554" s="130"/>
      <c r="AC2554" s="130"/>
      <c r="AD2554" s="130"/>
      <c r="AE2554" s="130"/>
      <c r="AF2554" s="130"/>
      <c r="AG2554" s="130"/>
      <c r="AH2554" s="130"/>
      <c r="AI2554" s="130"/>
      <c r="AJ2554" s="130"/>
      <c r="AK2554" s="130"/>
      <c r="AL2554" s="130"/>
      <c r="AM2554" s="130"/>
    </row>
    <row r="2555" spans="1:39" ht="20.25" customHeight="1">
      <c r="A2555" s="132">
        <v>2554</v>
      </c>
      <c r="B2555" s="211"/>
      <c r="C2555" s="142"/>
      <c r="D2555" s="143"/>
      <c r="E2555" s="143" t="str">
        <f t="shared" si="98"/>
        <v/>
      </c>
      <c r="F2555" s="144"/>
      <c r="G2555" s="144" t="e">
        <f>VLOOKUP(E2555,subcategory!A:B,2,0)</f>
        <v>#N/A</v>
      </c>
      <c r="H2555" s="213"/>
      <c r="I2555" s="213" t="e">
        <f>VLOOKUP(H2555,gender!A:B,2,0)</f>
        <v>#N/A</v>
      </c>
      <c r="J2555" s="145"/>
      <c r="K2555" s="144"/>
      <c r="L2555" s="144"/>
      <c r="M2555" s="144"/>
      <c r="N2555" s="144" t="e">
        <f>VLOOKUP(M2555,brand!A:B,2,0)</f>
        <v>#N/A</v>
      </c>
      <c r="O2555" s="144"/>
      <c r="P2555" s="144" t="e">
        <f>VLOOKUP(O2555,country!A:B,2,0)</f>
        <v>#N/A</v>
      </c>
      <c r="Q2555" s="144"/>
      <c r="R2555" s="144" t="str">
        <f t="shared" si="99"/>
        <v/>
      </c>
      <c r="S2555" s="144"/>
      <c r="T2555" s="144" t="e">
        <f>VLOOKUP(R2555,material!A:B,2,0)</f>
        <v>#N/A</v>
      </c>
      <c r="U2555" s="141"/>
      <c r="V2555" s="141"/>
      <c r="W2555" s="238" t="s">
        <v>796</v>
      </c>
      <c r="X2555" s="141" t="e">
        <f>VLOOKUP(W2555,SIZE!A:B,2,0)</f>
        <v>#N/A</v>
      </c>
      <c r="Y2555" s="141"/>
      <c r="Z2555" s="141"/>
      <c r="AA2555" s="141" t="e">
        <f>VLOOKUP(Z2555,COLOR!A:B,2,0)</f>
        <v>#N/A</v>
      </c>
      <c r="AB2555" s="130"/>
      <c r="AC2555" s="130"/>
      <c r="AD2555" s="130"/>
      <c r="AE2555" s="130"/>
      <c r="AF2555" s="130"/>
      <c r="AG2555" s="130"/>
      <c r="AH2555" s="130"/>
      <c r="AI2555" s="130"/>
      <c r="AJ2555" s="130"/>
      <c r="AK2555" s="130"/>
      <c r="AL2555" s="130"/>
      <c r="AM2555" s="130"/>
    </row>
    <row r="2556" spans="1:39" ht="20.25" customHeight="1">
      <c r="A2556" s="132">
        <v>2555</v>
      </c>
      <c r="B2556" s="211"/>
      <c r="C2556" s="142">
        <v>61099090000</v>
      </c>
      <c r="D2556" s="143"/>
      <c r="E2556" s="143" t="str">
        <f t="shared" si="98"/>
        <v>Տոպ</v>
      </c>
      <c r="F2556" s="144" t="s">
        <v>329</v>
      </c>
      <c r="G2556" s="144">
        <f>VLOOKUP(E2556,subcategory!A:B,2,0)</f>
        <v>249</v>
      </c>
      <c r="H2556" s="213"/>
      <c r="I2556" s="213" t="e">
        <f>VLOOKUP(H2556,gender!A:B,2,0)</f>
        <v>#N/A</v>
      </c>
      <c r="J2556" s="145">
        <v>0.23</v>
      </c>
      <c r="K2556" s="144">
        <v>0.23</v>
      </c>
      <c r="L2556" s="144">
        <v>1</v>
      </c>
      <c r="M2556" s="144"/>
      <c r="N2556" s="144" t="e">
        <f>VLOOKUP(M2556,brand!A:B,2,0)</f>
        <v>#N/A</v>
      </c>
      <c r="O2556" s="144"/>
      <c r="P2556" s="144" t="e">
        <f>VLOOKUP(O2556,country!A:B,2,0)</f>
        <v>#N/A</v>
      </c>
      <c r="Q2556" s="144"/>
      <c r="R2556" s="144" t="str">
        <f t="shared" si="99"/>
        <v/>
      </c>
      <c r="S2556" s="144"/>
      <c r="T2556" s="144" t="e">
        <f>VLOOKUP(R2556,material!A:B,2,0)</f>
        <v>#N/A</v>
      </c>
      <c r="U2556" s="141"/>
      <c r="V2556" s="141"/>
      <c r="W2556" s="238" t="s">
        <v>796</v>
      </c>
      <c r="X2556" s="141" t="e">
        <f>VLOOKUP(W2556,SIZE!A:B,2,0)</f>
        <v>#N/A</v>
      </c>
      <c r="Y2556" s="141"/>
      <c r="Z2556" s="141"/>
      <c r="AA2556" s="141" t="e">
        <f>VLOOKUP(Z2556,COLOR!A:B,2,0)</f>
        <v>#N/A</v>
      </c>
      <c r="AB2556" s="130"/>
      <c r="AC2556" s="130"/>
      <c r="AD2556" s="130"/>
      <c r="AE2556" s="130"/>
      <c r="AF2556" s="130"/>
      <c r="AG2556" s="130"/>
      <c r="AH2556" s="130"/>
      <c r="AI2556" s="130"/>
      <c r="AJ2556" s="130"/>
      <c r="AK2556" s="130"/>
      <c r="AL2556" s="130"/>
      <c r="AM2556" s="130"/>
    </row>
    <row r="2557" spans="1:39" ht="20.25" customHeight="1">
      <c r="A2557" s="132">
        <v>2556</v>
      </c>
      <c r="B2557" s="211" t="s">
        <v>2634</v>
      </c>
      <c r="C2557" s="142"/>
      <c r="D2557" s="143" t="s">
        <v>609</v>
      </c>
      <c r="E2557" s="143" t="str">
        <f t="shared" si="98"/>
        <v/>
      </c>
      <c r="F2557" s="144"/>
      <c r="G2557" s="144" t="e">
        <f>VLOOKUP(E2557,subcategory!A:B,2,0)</f>
        <v>#N/A</v>
      </c>
      <c r="H2557" s="213" t="s">
        <v>3848</v>
      </c>
      <c r="I2557" s="213">
        <f>VLOOKUP(H2557,gender!A:B,2,0)</f>
        <v>2</v>
      </c>
      <c r="J2557" s="145"/>
      <c r="K2557" s="144"/>
      <c r="L2557" s="144"/>
      <c r="M2557" s="144" t="s">
        <v>194</v>
      </c>
      <c r="N2557" s="144">
        <f>VLOOKUP(M2557,brand!A:B,2,0)</f>
        <v>808</v>
      </c>
      <c r="O2557" s="144"/>
      <c r="P2557" s="144" t="e">
        <f>VLOOKUP(O2557,country!A:B,2,0)</f>
        <v>#N/A</v>
      </c>
      <c r="Q2557" s="144" t="s">
        <v>48</v>
      </c>
      <c r="R2557" s="144" t="str">
        <f>PROPER(S2557)</f>
        <v>Վիսկոզ</v>
      </c>
      <c r="S2557" s="144" t="s">
        <v>149</v>
      </c>
      <c r="T2557" s="144">
        <f>VLOOKUP(R2557,material!A:B,2,0)</f>
        <v>53</v>
      </c>
      <c r="U2557" s="141"/>
      <c r="V2557" s="141"/>
      <c r="W2557" s="238" t="s">
        <v>796</v>
      </c>
      <c r="X2557" s="141" t="e">
        <f>VLOOKUP(W2557,SIZE!A:B,2,0)</f>
        <v>#N/A</v>
      </c>
      <c r="Y2557" s="141"/>
      <c r="Z2557" s="141"/>
      <c r="AA2557" s="141" t="e">
        <f>VLOOKUP(Z2557,COLOR!A:B,2,0)</f>
        <v>#N/A</v>
      </c>
      <c r="AB2557" s="130"/>
      <c r="AC2557" s="130"/>
      <c r="AD2557" s="130"/>
      <c r="AE2557" s="130"/>
      <c r="AF2557" s="130"/>
      <c r="AG2557" s="130"/>
      <c r="AH2557" s="130"/>
      <c r="AI2557" s="130"/>
      <c r="AJ2557" s="130"/>
      <c r="AK2557" s="130"/>
      <c r="AL2557" s="130"/>
      <c r="AM2557" s="130"/>
    </row>
    <row r="2558" spans="1:39" ht="20.25" customHeight="1">
      <c r="A2558" s="132"/>
      <c r="B2558" s="211"/>
      <c r="C2558" s="142"/>
      <c r="D2558" s="143"/>
      <c r="E2558" s="143" t="str">
        <f t="shared" si="98"/>
        <v/>
      </c>
      <c r="F2558" s="144"/>
      <c r="G2558" s="144" t="e">
        <f>VLOOKUP(E2558,subcategory!A:B,2,0)</f>
        <v>#N/A</v>
      </c>
      <c r="H2558" s="213"/>
      <c r="I2558" s="213" t="e">
        <f>VLOOKUP(H2558,gender!A:B,2,0)</f>
        <v>#N/A</v>
      </c>
      <c r="J2558" s="145"/>
      <c r="K2558" s="144"/>
      <c r="L2558" s="144"/>
      <c r="M2558" s="144"/>
      <c r="N2558" s="144" t="e">
        <f>VLOOKUP(M2558,brand!A:B,2,0)</f>
        <v>#N/A</v>
      </c>
      <c r="O2558" s="144"/>
      <c r="P2558" s="144" t="e">
        <f>VLOOKUP(O2558,country!A:B,2,0)</f>
        <v>#N/A</v>
      </c>
      <c r="Q2558" s="144"/>
      <c r="R2558" s="144" t="str">
        <f t="shared" ref="R2558:R2621" si="100">PROPER(S2558)</f>
        <v/>
      </c>
      <c r="S2558" s="144"/>
      <c r="T2558" s="144" t="e">
        <f>VLOOKUP(R2558,material!A:B,2,0)</f>
        <v>#N/A</v>
      </c>
      <c r="U2558" s="141"/>
      <c r="V2558" s="141"/>
      <c r="W2558" s="238" t="s">
        <v>796</v>
      </c>
      <c r="X2558" s="141" t="e">
        <f>VLOOKUP(W2558,SIZE!A:B,2,0)</f>
        <v>#N/A</v>
      </c>
      <c r="Y2558" s="141"/>
      <c r="Z2558" s="141"/>
      <c r="AA2558" s="141" t="e">
        <f>VLOOKUP(Z2558,COLOR!A:B,2,0)</f>
        <v>#N/A</v>
      </c>
      <c r="AB2558" s="130"/>
      <c r="AC2558" s="130"/>
      <c r="AD2558" s="130"/>
      <c r="AE2558" s="130"/>
      <c r="AF2558" s="130"/>
      <c r="AG2558" s="130"/>
      <c r="AH2558" s="130"/>
      <c r="AI2558" s="130"/>
      <c r="AJ2558" s="130"/>
      <c r="AK2558" s="130"/>
      <c r="AL2558" s="130"/>
      <c r="AM2558" s="130"/>
    </row>
    <row r="2559" spans="1:39" ht="20.25" customHeight="1">
      <c r="A2559" s="132"/>
      <c r="B2559" s="211"/>
      <c r="C2559" s="142"/>
      <c r="D2559" s="143"/>
      <c r="E2559" s="143" t="str">
        <f t="shared" si="98"/>
        <v/>
      </c>
      <c r="F2559" s="144"/>
      <c r="G2559" s="144" t="e">
        <f>VLOOKUP(E2559,subcategory!A:B,2,0)</f>
        <v>#N/A</v>
      </c>
      <c r="H2559" s="213"/>
      <c r="I2559" s="213" t="e">
        <f>VLOOKUP(H2559,gender!A:B,2,0)</f>
        <v>#N/A</v>
      </c>
      <c r="J2559" s="145"/>
      <c r="K2559" s="144"/>
      <c r="L2559" s="144"/>
      <c r="M2559" s="144"/>
      <c r="N2559" s="144" t="e">
        <f>VLOOKUP(M2559,brand!A:B,2,0)</f>
        <v>#N/A</v>
      </c>
      <c r="O2559" s="144"/>
      <c r="P2559" s="144" t="e">
        <f>VLOOKUP(O2559,country!A:B,2,0)</f>
        <v>#N/A</v>
      </c>
      <c r="Q2559" s="144"/>
      <c r="R2559" s="144" t="str">
        <f t="shared" si="100"/>
        <v/>
      </c>
      <c r="S2559" s="144"/>
      <c r="T2559" s="144" t="e">
        <f>VLOOKUP(R2559,material!A:B,2,0)</f>
        <v>#N/A</v>
      </c>
      <c r="U2559" s="141"/>
      <c r="V2559" s="141"/>
      <c r="W2559" s="238" t="s">
        <v>796</v>
      </c>
      <c r="X2559" s="141" t="e">
        <f>VLOOKUP(W2559,SIZE!A:B,2,0)</f>
        <v>#N/A</v>
      </c>
      <c r="Y2559" s="141"/>
      <c r="Z2559" s="141"/>
      <c r="AA2559" s="141" t="e">
        <f>VLOOKUP(Z2559,COLOR!A:B,2,0)</f>
        <v>#N/A</v>
      </c>
      <c r="AB2559" s="130"/>
      <c r="AC2559" s="130"/>
      <c r="AD2559" s="130"/>
      <c r="AE2559" s="130"/>
      <c r="AF2559" s="130"/>
      <c r="AG2559" s="130"/>
      <c r="AH2559" s="130"/>
      <c r="AI2559" s="130"/>
      <c r="AJ2559" s="130"/>
      <c r="AK2559" s="130"/>
      <c r="AL2559" s="130"/>
      <c r="AM2559" s="130"/>
    </row>
    <row r="2560" spans="1:39" ht="20.25" customHeight="1">
      <c r="A2560" s="132"/>
      <c r="B2560" s="211"/>
      <c r="C2560" s="142"/>
      <c r="D2560" s="143"/>
      <c r="E2560" s="143" t="str">
        <f t="shared" si="98"/>
        <v/>
      </c>
      <c r="F2560" s="144"/>
      <c r="G2560" s="144" t="e">
        <f>VLOOKUP(E2560,subcategory!A:B,2,0)</f>
        <v>#N/A</v>
      </c>
      <c r="H2560" s="213"/>
      <c r="I2560" s="213" t="e">
        <f>VLOOKUP(H2560,gender!A:B,2,0)</f>
        <v>#N/A</v>
      </c>
      <c r="J2560" s="145"/>
      <c r="K2560" s="144"/>
      <c r="L2560" s="144"/>
      <c r="M2560" s="144"/>
      <c r="N2560" s="144" t="e">
        <f>VLOOKUP(M2560,brand!A:B,2,0)</f>
        <v>#N/A</v>
      </c>
      <c r="O2560" s="144"/>
      <c r="P2560" s="144" t="e">
        <f>VLOOKUP(O2560,country!A:B,2,0)</f>
        <v>#N/A</v>
      </c>
      <c r="Q2560" s="144"/>
      <c r="R2560" s="144" t="str">
        <f t="shared" si="100"/>
        <v/>
      </c>
      <c r="S2560" s="144"/>
      <c r="T2560" s="144" t="e">
        <f>VLOOKUP(R2560,material!A:B,2,0)</f>
        <v>#N/A</v>
      </c>
      <c r="U2560" s="141"/>
      <c r="V2560" s="141"/>
      <c r="W2560" s="238" t="s">
        <v>796</v>
      </c>
      <c r="X2560" s="141" t="e">
        <f>VLOOKUP(W2560,SIZE!A:B,2,0)</f>
        <v>#N/A</v>
      </c>
      <c r="Y2560" s="141"/>
      <c r="Z2560" s="141"/>
      <c r="AA2560" s="141" t="e">
        <f>VLOOKUP(Z2560,COLOR!A:B,2,0)</f>
        <v>#N/A</v>
      </c>
      <c r="AB2560" s="130"/>
      <c r="AC2560" s="130"/>
      <c r="AD2560" s="130"/>
      <c r="AE2560" s="130"/>
      <c r="AF2560" s="130"/>
      <c r="AG2560" s="130"/>
      <c r="AH2560" s="130"/>
      <c r="AI2560" s="130"/>
      <c r="AJ2560" s="130"/>
      <c r="AK2560" s="130"/>
      <c r="AL2560" s="130"/>
      <c r="AM2560" s="130"/>
    </row>
    <row r="2561" spans="1:39" ht="20.25" customHeight="1">
      <c r="A2561" s="132"/>
      <c r="B2561" s="211"/>
      <c r="C2561" s="142"/>
      <c r="D2561" s="143"/>
      <c r="E2561" s="143" t="str">
        <f t="shared" si="98"/>
        <v/>
      </c>
      <c r="F2561" s="144"/>
      <c r="G2561" s="144" t="e">
        <f>VLOOKUP(E2561,subcategory!A:B,2,0)</f>
        <v>#N/A</v>
      </c>
      <c r="H2561" s="213"/>
      <c r="I2561" s="213" t="e">
        <f>VLOOKUP(H2561,gender!A:B,2,0)</f>
        <v>#N/A</v>
      </c>
      <c r="J2561" s="145"/>
      <c r="K2561" s="144"/>
      <c r="L2561" s="144"/>
      <c r="M2561" s="144"/>
      <c r="N2561" s="144" t="e">
        <f>VLOOKUP(M2561,brand!A:B,2,0)</f>
        <v>#N/A</v>
      </c>
      <c r="O2561" s="144"/>
      <c r="P2561" s="144" t="e">
        <f>VLOOKUP(O2561,country!A:B,2,0)</f>
        <v>#N/A</v>
      </c>
      <c r="Q2561" s="144"/>
      <c r="R2561" s="144" t="str">
        <f t="shared" si="100"/>
        <v/>
      </c>
      <c r="S2561" s="144"/>
      <c r="T2561" s="144" t="e">
        <f>VLOOKUP(R2561,material!A:B,2,0)</f>
        <v>#N/A</v>
      </c>
      <c r="U2561" s="141"/>
      <c r="V2561" s="141"/>
      <c r="W2561" s="238" t="s">
        <v>796</v>
      </c>
      <c r="X2561" s="141" t="e">
        <f>VLOOKUP(W2561,SIZE!A:B,2,0)</f>
        <v>#N/A</v>
      </c>
      <c r="Y2561" s="141"/>
      <c r="Z2561" s="141"/>
      <c r="AA2561" s="141" t="e">
        <f>VLOOKUP(Z2561,COLOR!A:B,2,0)</f>
        <v>#N/A</v>
      </c>
      <c r="AB2561" s="130"/>
      <c r="AC2561" s="130"/>
      <c r="AD2561" s="130"/>
      <c r="AE2561" s="130"/>
      <c r="AF2561" s="130"/>
      <c r="AG2561" s="130"/>
      <c r="AH2561" s="130"/>
      <c r="AI2561" s="130"/>
      <c r="AJ2561" s="130"/>
      <c r="AK2561" s="130"/>
      <c r="AL2561" s="130"/>
      <c r="AM2561" s="130"/>
    </row>
    <row r="2562" spans="1:39" ht="20.25" customHeight="1">
      <c r="A2562" s="132"/>
      <c r="B2562" s="211"/>
      <c r="C2562" s="142"/>
      <c r="D2562" s="143"/>
      <c r="E2562" s="143" t="str">
        <f t="shared" si="98"/>
        <v/>
      </c>
      <c r="F2562" s="144"/>
      <c r="G2562" s="144" t="e">
        <f>VLOOKUP(E2562,subcategory!A:B,2,0)</f>
        <v>#N/A</v>
      </c>
      <c r="H2562" s="213"/>
      <c r="I2562" s="213" t="e">
        <f>VLOOKUP(H2562,gender!A:B,2,0)</f>
        <v>#N/A</v>
      </c>
      <c r="J2562" s="145"/>
      <c r="K2562" s="144"/>
      <c r="L2562" s="144"/>
      <c r="M2562" s="144"/>
      <c r="N2562" s="144" t="e">
        <f>VLOOKUP(M2562,brand!A:B,2,0)</f>
        <v>#N/A</v>
      </c>
      <c r="O2562" s="144"/>
      <c r="P2562" s="144" t="e">
        <f>VLOOKUP(O2562,country!A:B,2,0)</f>
        <v>#N/A</v>
      </c>
      <c r="Q2562" s="144"/>
      <c r="R2562" s="144" t="str">
        <f t="shared" si="100"/>
        <v/>
      </c>
      <c r="S2562" s="144"/>
      <c r="T2562" s="144" t="e">
        <f>VLOOKUP(R2562,material!A:B,2,0)</f>
        <v>#N/A</v>
      </c>
      <c r="U2562" s="141"/>
      <c r="V2562" s="141"/>
      <c r="W2562" s="238" t="s">
        <v>796</v>
      </c>
      <c r="X2562" s="141" t="e">
        <f>VLOOKUP(W2562,SIZE!A:B,2,0)</f>
        <v>#N/A</v>
      </c>
      <c r="Y2562" s="141"/>
      <c r="Z2562" s="141"/>
      <c r="AA2562" s="141" t="e">
        <f>VLOOKUP(Z2562,COLOR!A:B,2,0)</f>
        <v>#N/A</v>
      </c>
      <c r="AB2562" s="130"/>
      <c r="AC2562" s="130"/>
      <c r="AD2562" s="130"/>
      <c r="AE2562" s="130"/>
      <c r="AF2562" s="130"/>
      <c r="AG2562" s="130"/>
      <c r="AH2562" s="130"/>
      <c r="AI2562" s="130"/>
      <c r="AJ2562" s="130"/>
      <c r="AK2562" s="130"/>
      <c r="AL2562" s="130"/>
      <c r="AM2562" s="130"/>
    </row>
    <row r="2563" spans="1:39" ht="20.25" customHeight="1">
      <c r="A2563" s="132"/>
      <c r="B2563" s="211"/>
      <c r="C2563" s="142"/>
      <c r="D2563" s="143"/>
      <c r="E2563" s="143" t="str">
        <f t="shared" ref="E2563:E2626" si="101">PROPER(F2563)</f>
        <v/>
      </c>
      <c r="F2563" s="144"/>
      <c r="G2563" s="144" t="e">
        <f>VLOOKUP(E2563,subcategory!A:B,2,0)</f>
        <v>#N/A</v>
      </c>
      <c r="H2563" s="213"/>
      <c r="I2563" s="213" t="e">
        <f>VLOOKUP(H2563,gender!A:B,2,0)</f>
        <v>#N/A</v>
      </c>
      <c r="J2563" s="145"/>
      <c r="K2563" s="144"/>
      <c r="L2563" s="144"/>
      <c r="M2563" s="144"/>
      <c r="N2563" s="144" t="e">
        <f>VLOOKUP(M2563,brand!A:B,2,0)</f>
        <v>#N/A</v>
      </c>
      <c r="O2563" s="144"/>
      <c r="P2563" s="144" t="e">
        <f>VLOOKUP(O2563,country!A:B,2,0)</f>
        <v>#N/A</v>
      </c>
      <c r="Q2563" s="144"/>
      <c r="R2563" s="144" t="str">
        <f t="shared" si="100"/>
        <v/>
      </c>
      <c r="S2563" s="144"/>
      <c r="T2563" s="219" t="s">
        <v>3930</v>
      </c>
      <c r="U2563" s="141"/>
      <c r="V2563" s="141"/>
      <c r="W2563" s="238" t="s">
        <v>796</v>
      </c>
      <c r="X2563" s="141" t="e">
        <f>VLOOKUP(W2563,SIZE!A:B,2,0)</f>
        <v>#N/A</v>
      </c>
      <c r="Y2563" s="141"/>
      <c r="Z2563" s="141"/>
      <c r="AA2563" s="141" t="e">
        <f>VLOOKUP(Z2563,COLOR!A:B,2,0)</f>
        <v>#N/A</v>
      </c>
      <c r="AB2563" s="130"/>
      <c r="AC2563" s="130"/>
      <c r="AD2563" s="130"/>
      <c r="AE2563" s="130"/>
      <c r="AF2563" s="130"/>
      <c r="AG2563" s="130"/>
      <c r="AH2563" s="130"/>
      <c r="AI2563" s="130"/>
      <c r="AJ2563" s="130"/>
      <c r="AK2563" s="130"/>
      <c r="AL2563" s="130"/>
      <c r="AM2563" s="130"/>
    </row>
    <row r="2564" spans="1:39" ht="20.25" customHeight="1">
      <c r="A2564" s="132"/>
      <c r="B2564" s="211"/>
      <c r="C2564" s="142"/>
      <c r="D2564" s="143"/>
      <c r="E2564" s="143" t="str">
        <f t="shared" si="101"/>
        <v/>
      </c>
      <c r="F2564" s="144"/>
      <c r="G2564" s="144" t="e">
        <f>VLOOKUP(E2564,subcategory!A:B,2,0)</f>
        <v>#N/A</v>
      </c>
      <c r="H2564" s="213"/>
      <c r="I2564" s="213" t="e">
        <f>VLOOKUP(H2564,gender!A:B,2,0)</f>
        <v>#N/A</v>
      </c>
      <c r="J2564" s="145"/>
      <c r="K2564" s="144"/>
      <c r="L2564" s="144"/>
      <c r="M2564" s="144"/>
      <c r="N2564" s="144" t="e">
        <f>VLOOKUP(M2564,brand!A:B,2,0)</f>
        <v>#N/A</v>
      </c>
      <c r="O2564" s="144"/>
      <c r="P2564" s="144" t="e">
        <f>VLOOKUP(O2564,country!A:B,2,0)</f>
        <v>#N/A</v>
      </c>
      <c r="Q2564" s="144"/>
      <c r="R2564" s="144" t="str">
        <f t="shared" si="100"/>
        <v/>
      </c>
      <c r="S2564" s="144"/>
      <c r="T2564" s="144" t="e">
        <f>VLOOKUP(R2564,material!A:B,2,0)</f>
        <v>#N/A</v>
      </c>
      <c r="U2564" s="141"/>
      <c r="V2564" s="141"/>
      <c r="W2564" s="238" t="s">
        <v>796</v>
      </c>
      <c r="X2564" s="141" t="e">
        <f>VLOOKUP(W2564,SIZE!A:B,2,0)</f>
        <v>#N/A</v>
      </c>
      <c r="Y2564" s="141"/>
      <c r="Z2564" s="141"/>
      <c r="AA2564" s="141" t="e">
        <f>VLOOKUP(Z2564,COLOR!A:B,2,0)</f>
        <v>#N/A</v>
      </c>
      <c r="AB2564" s="130"/>
      <c r="AC2564" s="130"/>
      <c r="AD2564" s="130"/>
      <c r="AE2564" s="130"/>
      <c r="AF2564" s="130"/>
      <c r="AG2564" s="130"/>
      <c r="AH2564" s="130"/>
      <c r="AI2564" s="130"/>
      <c r="AJ2564" s="130"/>
      <c r="AK2564" s="130"/>
      <c r="AL2564" s="130"/>
      <c r="AM2564" s="130"/>
    </row>
    <row r="2565" spans="1:39" ht="20.25" customHeight="1">
      <c r="A2565" s="132"/>
      <c r="B2565" s="211"/>
      <c r="C2565" s="142"/>
      <c r="D2565" s="143"/>
      <c r="E2565" s="143" t="str">
        <f t="shared" si="101"/>
        <v/>
      </c>
      <c r="F2565" s="144"/>
      <c r="G2565" s="144" t="e">
        <f>VLOOKUP(E2565,subcategory!A:B,2,0)</f>
        <v>#N/A</v>
      </c>
      <c r="H2565" s="213"/>
      <c r="I2565" s="213" t="e">
        <f>VLOOKUP(H2565,gender!A:B,2,0)</f>
        <v>#N/A</v>
      </c>
      <c r="J2565" s="145"/>
      <c r="K2565" s="144"/>
      <c r="L2565" s="144"/>
      <c r="M2565" s="144"/>
      <c r="N2565" s="144" t="e">
        <f>VLOOKUP(M2565,brand!A:B,2,0)</f>
        <v>#N/A</v>
      </c>
      <c r="O2565" s="144"/>
      <c r="P2565" s="144" t="e">
        <f>VLOOKUP(O2565,country!A:B,2,0)</f>
        <v>#N/A</v>
      </c>
      <c r="Q2565" s="144"/>
      <c r="R2565" s="144" t="str">
        <f t="shared" si="100"/>
        <v/>
      </c>
      <c r="S2565" s="144"/>
      <c r="T2565" s="144" t="e">
        <f>VLOOKUP(R2565,material!A:B,2,0)</f>
        <v>#N/A</v>
      </c>
      <c r="U2565" s="141"/>
      <c r="V2565" s="141"/>
      <c r="W2565" s="238" t="s">
        <v>796</v>
      </c>
      <c r="X2565" s="141" t="e">
        <f>VLOOKUP(W2565,SIZE!A:B,2,0)</f>
        <v>#N/A</v>
      </c>
      <c r="Y2565" s="141"/>
      <c r="Z2565" s="245"/>
      <c r="AA2565" s="141" t="e">
        <f>VLOOKUP(Z2565,COLOR!A:B,2,0)</f>
        <v>#N/A</v>
      </c>
      <c r="AB2565" s="130"/>
      <c r="AC2565" s="130"/>
      <c r="AD2565" s="130"/>
      <c r="AE2565" s="130"/>
      <c r="AF2565" s="130"/>
      <c r="AG2565" s="130"/>
      <c r="AH2565" s="130"/>
      <c r="AI2565" s="130"/>
      <c r="AJ2565" s="130"/>
      <c r="AK2565" s="130"/>
      <c r="AL2565" s="130"/>
      <c r="AM2565" s="130"/>
    </row>
    <row r="2566" spans="1:39" ht="20.25" customHeight="1">
      <c r="A2566" s="132"/>
      <c r="B2566" s="211"/>
      <c r="C2566" s="142"/>
      <c r="D2566" s="143"/>
      <c r="E2566" s="143" t="str">
        <f t="shared" si="101"/>
        <v/>
      </c>
      <c r="F2566" s="144"/>
      <c r="G2566" s="144" t="e">
        <f>VLOOKUP(E2566,subcategory!A:B,2,0)</f>
        <v>#N/A</v>
      </c>
      <c r="H2566" s="213"/>
      <c r="I2566" s="213" t="e">
        <f>VLOOKUP(H2566,gender!A:B,2,0)</f>
        <v>#N/A</v>
      </c>
      <c r="J2566" s="145"/>
      <c r="K2566" s="144"/>
      <c r="L2566" s="144"/>
      <c r="M2566" s="144"/>
      <c r="N2566" s="144" t="e">
        <f>VLOOKUP(M2566,brand!A:B,2,0)</f>
        <v>#N/A</v>
      </c>
      <c r="O2566" s="144"/>
      <c r="P2566" s="144" t="e">
        <f>VLOOKUP(O2566,country!A:B,2,0)</f>
        <v>#N/A</v>
      </c>
      <c r="Q2566" s="144"/>
      <c r="R2566" s="144" t="str">
        <f t="shared" si="100"/>
        <v/>
      </c>
      <c r="S2566" s="144"/>
      <c r="T2566" s="144" t="e">
        <f>VLOOKUP(R2566,material!A:B,2,0)</f>
        <v>#N/A</v>
      </c>
      <c r="U2566" s="141"/>
      <c r="V2566" s="141"/>
      <c r="W2566" s="238" t="s">
        <v>796</v>
      </c>
      <c r="X2566" s="141" t="e">
        <f>VLOOKUP(W2566,SIZE!A:B,2,0)</f>
        <v>#N/A</v>
      </c>
      <c r="Y2566" s="141"/>
      <c r="Z2566" s="141"/>
      <c r="AA2566" s="141" t="e">
        <f>VLOOKUP(Z2566,COLOR!A:B,2,0)</f>
        <v>#N/A</v>
      </c>
      <c r="AB2566" s="130"/>
      <c r="AC2566" s="130"/>
      <c r="AD2566" s="130"/>
      <c r="AE2566" s="130"/>
      <c r="AF2566" s="130"/>
      <c r="AG2566" s="130"/>
      <c r="AH2566" s="130"/>
      <c r="AI2566" s="130"/>
      <c r="AJ2566" s="130"/>
      <c r="AK2566" s="130"/>
      <c r="AL2566" s="130"/>
      <c r="AM2566" s="130"/>
    </row>
    <row r="2567" spans="1:39" ht="20.25" customHeight="1">
      <c r="A2567" s="132"/>
      <c r="B2567" s="211"/>
      <c r="C2567" s="142"/>
      <c r="D2567" s="143"/>
      <c r="E2567" s="143" t="str">
        <f t="shared" si="101"/>
        <v/>
      </c>
      <c r="F2567" s="144"/>
      <c r="G2567" s="144" t="e">
        <f>VLOOKUP(E2567,subcategory!A:B,2,0)</f>
        <v>#N/A</v>
      </c>
      <c r="H2567" s="213"/>
      <c r="I2567" s="213" t="e">
        <f>VLOOKUP(H2567,gender!A:B,2,0)</f>
        <v>#N/A</v>
      </c>
      <c r="J2567" s="145"/>
      <c r="K2567" s="144"/>
      <c r="L2567" s="144"/>
      <c r="M2567" s="144"/>
      <c r="N2567" s="144" t="e">
        <f>VLOOKUP(M2567,brand!A:B,2,0)</f>
        <v>#N/A</v>
      </c>
      <c r="O2567" s="144"/>
      <c r="P2567" s="144" t="e">
        <f>VLOOKUP(O2567,country!A:B,2,0)</f>
        <v>#N/A</v>
      </c>
      <c r="Q2567" s="144"/>
      <c r="R2567" s="144" t="str">
        <f t="shared" si="100"/>
        <v/>
      </c>
      <c r="S2567" s="144"/>
      <c r="T2567" s="144" t="e">
        <f>VLOOKUP(R2567,material!A:B,2,0)</f>
        <v>#N/A</v>
      </c>
      <c r="U2567" s="141"/>
      <c r="V2567" s="141"/>
      <c r="W2567" s="238" t="s">
        <v>796</v>
      </c>
      <c r="X2567" s="141" t="e">
        <f>VLOOKUP(W2567,SIZE!A:B,2,0)</f>
        <v>#N/A</v>
      </c>
      <c r="Y2567" s="141"/>
      <c r="Z2567" s="141"/>
      <c r="AA2567" s="141" t="e">
        <f>VLOOKUP(Z2567,COLOR!A:B,2,0)</f>
        <v>#N/A</v>
      </c>
      <c r="AB2567" s="130"/>
      <c r="AC2567" s="130"/>
      <c r="AD2567" s="130"/>
      <c r="AE2567" s="130"/>
      <c r="AF2567" s="130"/>
      <c r="AG2567" s="130"/>
      <c r="AH2567" s="130"/>
      <c r="AI2567" s="130"/>
      <c r="AJ2567" s="130"/>
      <c r="AK2567" s="130"/>
      <c r="AL2567" s="130"/>
      <c r="AM2567" s="130"/>
    </row>
    <row r="2568" spans="1:39" ht="20.25" customHeight="1">
      <c r="A2568" s="132"/>
      <c r="B2568" s="211"/>
      <c r="C2568" s="142"/>
      <c r="D2568" s="143"/>
      <c r="E2568" s="143" t="str">
        <f t="shared" si="101"/>
        <v/>
      </c>
      <c r="F2568" s="144"/>
      <c r="G2568" s="144" t="e">
        <f>VLOOKUP(E2568,subcategory!A:B,2,0)</f>
        <v>#N/A</v>
      </c>
      <c r="H2568" s="213"/>
      <c r="I2568" s="213" t="e">
        <f>VLOOKUP(H2568,gender!A:B,2,0)</f>
        <v>#N/A</v>
      </c>
      <c r="J2568" s="145"/>
      <c r="K2568" s="144"/>
      <c r="L2568" s="144"/>
      <c r="M2568" s="144"/>
      <c r="N2568" s="144" t="e">
        <f>VLOOKUP(M2568,brand!A:B,2,0)</f>
        <v>#N/A</v>
      </c>
      <c r="O2568" s="144"/>
      <c r="P2568" s="144" t="e">
        <f>VLOOKUP(O2568,country!A:B,2,0)</f>
        <v>#N/A</v>
      </c>
      <c r="Q2568" s="144"/>
      <c r="R2568" s="144" t="str">
        <f t="shared" si="100"/>
        <v/>
      </c>
      <c r="S2568" s="144"/>
      <c r="T2568" s="144" t="e">
        <f>VLOOKUP(R2568,material!A:B,2,0)</f>
        <v>#N/A</v>
      </c>
      <c r="U2568" s="141"/>
      <c r="V2568" s="141"/>
      <c r="W2568" s="238" t="s">
        <v>796</v>
      </c>
      <c r="X2568" s="141" t="e">
        <f>VLOOKUP(W2568,SIZE!A:B,2,0)</f>
        <v>#N/A</v>
      </c>
      <c r="Y2568" s="141"/>
      <c r="Z2568" s="245"/>
      <c r="AA2568" s="141" t="e">
        <f>VLOOKUP(Z2568,COLOR!A:B,2,0)</f>
        <v>#N/A</v>
      </c>
      <c r="AB2568" s="130"/>
      <c r="AC2568" s="130"/>
      <c r="AD2568" s="130"/>
      <c r="AE2568" s="130"/>
      <c r="AF2568" s="130"/>
      <c r="AG2568" s="130"/>
      <c r="AH2568" s="130"/>
      <c r="AI2568" s="130"/>
      <c r="AJ2568" s="130"/>
      <c r="AK2568" s="130"/>
      <c r="AL2568" s="130"/>
      <c r="AM2568" s="130"/>
    </row>
    <row r="2569" spans="1:39" ht="20.25" customHeight="1">
      <c r="A2569" s="132"/>
      <c r="B2569" s="211"/>
      <c r="C2569" s="142"/>
      <c r="D2569" s="143"/>
      <c r="E2569" s="143" t="str">
        <f t="shared" si="101"/>
        <v/>
      </c>
      <c r="F2569" s="144"/>
      <c r="G2569" s="144" t="e">
        <f>VLOOKUP(E2569,subcategory!A:B,2,0)</f>
        <v>#N/A</v>
      </c>
      <c r="H2569" s="213"/>
      <c r="I2569" s="213" t="e">
        <f>VLOOKUP(H2569,gender!A:B,2,0)</f>
        <v>#N/A</v>
      </c>
      <c r="J2569" s="145"/>
      <c r="K2569" s="144"/>
      <c r="L2569" s="144"/>
      <c r="M2569" s="144"/>
      <c r="N2569" s="144" t="e">
        <f>VLOOKUP(M2569,brand!A:B,2,0)</f>
        <v>#N/A</v>
      </c>
      <c r="O2569" s="144"/>
      <c r="P2569" s="144" t="e">
        <f>VLOOKUP(O2569,country!A:B,2,0)</f>
        <v>#N/A</v>
      </c>
      <c r="Q2569" s="144"/>
      <c r="R2569" s="144" t="str">
        <f t="shared" si="100"/>
        <v/>
      </c>
      <c r="S2569" s="144"/>
      <c r="T2569" s="144" t="e">
        <f>VLOOKUP(R2569,material!A:B,2,0)</f>
        <v>#N/A</v>
      </c>
      <c r="U2569" s="141"/>
      <c r="V2569" s="141"/>
      <c r="W2569" s="238" t="s">
        <v>796</v>
      </c>
      <c r="X2569" s="141" t="e">
        <f>VLOOKUP(W2569,SIZE!A:B,2,0)</f>
        <v>#N/A</v>
      </c>
      <c r="Y2569" s="141"/>
      <c r="Z2569" s="141"/>
      <c r="AA2569" s="141" t="e">
        <f>VLOOKUP(Z2569,COLOR!A:B,2,0)</f>
        <v>#N/A</v>
      </c>
      <c r="AB2569" s="130"/>
      <c r="AC2569" s="130"/>
      <c r="AD2569" s="130"/>
      <c r="AE2569" s="130"/>
      <c r="AF2569" s="130"/>
      <c r="AG2569" s="130"/>
      <c r="AH2569" s="130"/>
      <c r="AI2569" s="130"/>
      <c r="AJ2569" s="130"/>
      <c r="AK2569" s="130"/>
      <c r="AL2569" s="130"/>
      <c r="AM2569" s="130"/>
    </row>
    <row r="2570" spans="1:39" ht="20.25" customHeight="1">
      <c r="A2570" s="132"/>
      <c r="B2570" s="211"/>
      <c r="C2570" s="142"/>
      <c r="D2570" s="143"/>
      <c r="E2570" s="143" t="str">
        <f t="shared" si="101"/>
        <v/>
      </c>
      <c r="F2570" s="144"/>
      <c r="G2570" s="144" t="e">
        <f>VLOOKUP(E2570,subcategory!A:B,2,0)</f>
        <v>#N/A</v>
      </c>
      <c r="H2570" s="213"/>
      <c r="I2570" s="213" t="e">
        <f>VLOOKUP(H2570,gender!A:B,2,0)</f>
        <v>#N/A</v>
      </c>
      <c r="J2570" s="145"/>
      <c r="K2570" s="144"/>
      <c r="L2570" s="144"/>
      <c r="M2570" s="144"/>
      <c r="N2570" s="144" t="e">
        <f>VLOOKUP(M2570,brand!A:B,2,0)</f>
        <v>#N/A</v>
      </c>
      <c r="O2570" s="144"/>
      <c r="P2570" s="144" t="e">
        <f>VLOOKUP(O2570,country!A:B,2,0)</f>
        <v>#N/A</v>
      </c>
      <c r="Q2570" s="144"/>
      <c r="R2570" s="144" t="str">
        <f t="shared" si="100"/>
        <v/>
      </c>
      <c r="S2570" s="144"/>
      <c r="T2570" s="144" t="e">
        <f>VLOOKUP(R2570,material!A:B,2,0)</f>
        <v>#N/A</v>
      </c>
      <c r="U2570" s="141"/>
      <c r="V2570" s="141"/>
      <c r="W2570" s="238" t="s">
        <v>796</v>
      </c>
      <c r="X2570" s="141" t="e">
        <f>VLOOKUP(W2570,SIZE!A:B,2,0)</f>
        <v>#N/A</v>
      </c>
      <c r="Y2570" s="141"/>
      <c r="Z2570" s="141"/>
      <c r="AA2570" s="141" t="e">
        <f>VLOOKUP(Z2570,COLOR!A:B,2,0)</f>
        <v>#N/A</v>
      </c>
      <c r="AB2570" s="130"/>
      <c r="AC2570" s="130"/>
      <c r="AD2570" s="130"/>
      <c r="AE2570" s="130"/>
      <c r="AF2570" s="130"/>
      <c r="AG2570" s="130"/>
      <c r="AH2570" s="130"/>
      <c r="AI2570" s="130"/>
      <c r="AJ2570" s="130"/>
      <c r="AK2570" s="130"/>
      <c r="AL2570" s="130"/>
      <c r="AM2570" s="130"/>
    </row>
    <row r="2571" spans="1:39" ht="20.25" customHeight="1">
      <c r="A2571" s="132"/>
      <c r="B2571" s="211"/>
      <c r="C2571" s="142"/>
      <c r="D2571" s="143"/>
      <c r="E2571" s="143" t="str">
        <f t="shared" si="101"/>
        <v/>
      </c>
      <c r="F2571" s="144"/>
      <c r="G2571" s="144" t="e">
        <f>VLOOKUP(E2571,subcategory!A:B,2,0)</f>
        <v>#N/A</v>
      </c>
      <c r="H2571" s="213"/>
      <c r="I2571" s="213" t="e">
        <f>VLOOKUP(H2571,gender!A:B,2,0)</f>
        <v>#N/A</v>
      </c>
      <c r="J2571" s="145"/>
      <c r="K2571" s="144"/>
      <c r="L2571" s="144"/>
      <c r="M2571" s="144"/>
      <c r="N2571" s="144" t="e">
        <f>VLOOKUP(M2571,brand!A:B,2,0)</f>
        <v>#N/A</v>
      </c>
      <c r="O2571" s="144"/>
      <c r="P2571" s="144" t="e">
        <f>VLOOKUP(O2571,country!A:B,2,0)</f>
        <v>#N/A</v>
      </c>
      <c r="Q2571" s="144"/>
      <c r="R2571" s="144" t="str">
        <f t="shared" si="100"/>
        <v/>
      </c>
      <c r="S2571" s="144"/>
      <c r="T2571" s="144" t="e">
        <f>VLOOKUP(R2571,material!A:B,2,0)</f>
        <v>#N/A</v>
      </c>
      <c r="U2571" s="141"/>
      <c r="V2571" s="141"/>
      <c r="W2571" s="238" t="s">
        <v>796</v>
      </c>
      <c r="X2571" s="141" t="e">
        <f>VLOOKUP(W2571,SIZE!A:B,2,0)</f>
        <v>#N/A</v>
      </c>
      <c r="Y2571" s="141"/>
      <c r="Z2571" s="141"/>
      <c r="AA2571" s="141" t="e">
        <f>VLOOKUP(Z2571,COLOR!A:B,2,0)</f>
        <v>#N/A</v>
      </c>
      <c r="AB2571" s="130"/>
      <c r="AC2571" s="130"/>
      <c r="AD2571" s="130"/>
      <c r="AE2571" s="130"/>
      <c r="AF2571" s="130"/>
      <c r="AG2571" s="130"/>
      <c r="AH2571" s="130"/>
      <c r="AI2571" s="130"/>
      <c r="AJ2571" s="130"/>
      <c r="AK2571" s="130"/>
      <c r="AL2571" s="130"/>
      <c r="AM2571" s="130"/>
    </row>
    <row r="2572" spans="1:39" ht="20.25" customHeight="1">
      <c r="A2572" s="132"/>
      <c r="B2572" s="211"/>
      <c r="C2572" s="142"/>
      <c r="D2572" s="143"/>
      <c r="E2572" s="143" t="str">
        <f t="shared" si="101"/>
        <v/>
      </c>
      <c r="F2572" s="144"/>
      <c r="G2572" s="144" t="e">
        <f>VLOOKUP(E2572,subcategory!A:B,2,0)</f>
        <v>#N/A</v>
      </c>
      <c r="H2572" s="213"/>
      <c r="I2572" s="213" t="e">
        <f>VLOOKUP(H2572,gender!A:B,2,0)</f>
        <v>#N/A</v>
      </c>
      <c r="J2572" s="145"/>
      <c r="K2572" s="144"/>
      <c r="L2572" s="144"/>
      <c r="M2572" s="144"/>
      <c r="N2572" s="144" t="e">
        <f>VLOOKUP(M2572,brand!A:B,2,0)</f>
        <v>#N/A</v>
      </c>
      <c r="O2572" s="144"/>
      <c r="P2572" s="144" t="e">
        <f>VLOOKUP(O2572,country!A:B,2,0)</f>
        <v>#N/A</v>
      </c>
      <c r="Q2572" s="144"/>
      <c r="R2572" s="144" t="str">
        <f t="shared" si="100"/>
        <v/>
      </c>
      <c r="S2572" s="144"/>
      <c r="T2572" s="144" t="e">
        <f>VLOOKUP(R2572,material!A:B,2,0)</f>
        <v>#N/A</v>
      </c>
      <c r="U2572" s="141"/>
      <c r="V2572" s="141"/>
      <c r="W2572" s="238" t="s">
        <v>796</v>
      </c>
      <c r="X2572" s="141" t="e">
        <f>VLOOKUP(W2572,SIZE!A:B,2,0)</f>
        <v>#N/A</v>
      </c>
      <c r="Y2572" s="141"/>
      <c r="Z2572" s="141"/>
      <c r="AA2572" s="141" t="e">
        <f>VLOOKUP(Z2572,COLOR!A:B,2,0)</f>
        <v>#N/A</v>
      </c>
      <c r="AB2572" s="130"/>
      <c r="AC2572" s="130"/>
      <c r="AD2572" s="130"/>
      <c r="AE2572" s="130"/>
      <c r="AF2572" s="130"/>
      <c r="AG2572" s="130"/>
      <c r="AH2572" s="130"/>
      <c r="AI2572" s="130"/>
      <c r="AJ2572" s="130"/>
      <c r="AK2572" s="130"/>
      <c r="AL2572" s="130"/>
      <c r="AM2572" s="130"/>
    </row>
    <row r="2573" spans="1:39" ht="20.25" customHeight="1">
      <c r="A2573" s="132"/>
      <c r="B2573" s="211"/>
      <c r="C2573" s="142"/>
      <c r="D2573" s="143"/>
      <c r="E2573" s="143" t="str">
        <f t="shared" si="101"/>
        <v/>
      </c>
      <c r="F2573" s="144"/>
      <c r="G2573" s="144" t="e">
        <f>VLOOKUP(E2573,subcategory!A:B,2,0)</f>
        <v>#N/A</v>
      </c>
      <c r="H2573" s="213"/>
      <c r="I2573" s="213" t="e">
        <f>VLOOKUP(H2573,gender!A:B,2,0)</f>
        <v>#N/A</v>
      </c>
      <c r="J2573" s="145"/>
      <c r="K2573" s="144"/>
      <c r="L2573" s="144"/>
      <c r="M2573" s="144"/>
      <c r="N2573" s="144" t="e">
        <f>VLOOKUP(M2573,brand!A:B,2,0)</f>
        <v>#N/A</v>
      </c>
      <c r="O2573" s="144"/>
      <c r="P2573" s="144" t="e">
        <f>VLOOKUP(O2573,country!A:B,2,0)</f>
        <v>#N/A</v>
      </c>
      <c r="Q2573" s="144"/>
      <c r="R2573" s="144" t="str">
        <f t="shared" si="100"/>
        <v/>
      </c>
      <c r="S2573" s="144"/>
      <c r="T2573" s="144" t="e">
        <f>VLOOKUP(R2573,material!A:B,2,0)</f>
        <v>#N/A</v>
      </c>
      <c r="U2573" s="141"/>
      <c r="V2573" s="141"/>
      <c r="W2573" s="238" t="s">
        <v>796</v>
      </c>
      <c r="X2573" s="141" t="e">
        <f>VLOOKUP(W2573,SIZE!A:B,2,0)</f>
        <v>#N/A</v>
      </c>
      <c r="Y2573" s="141"/>
      <c r="Z2573" s="141"/>
      <c r="AA2573" s="141" t="e">
        <f>VLOOKUP(Z2573,COLOR!A:B,2,0)</f>
        <v>#N/A</v>
      </c>
      <c r="AB2573" s="130"/>
      <c r="AC2573" s="130"/>
      <c r="AD2573" s="130"/>
      <c r="AE2573" s="130"/>
      <c r="AF2573" s="130"/>
      <c r="AG2573" s="130"/>
      <c r="AH2573" s="130"/>
      <c r="AI2573" s="130"/>
      <c r="AJ2573" s="130"/>
      <c r="AK2573" s="130"/>
      <c r="AL2573" s="130"/>
      <c r="AM2573" s="130"/>
    </row>
    <row r="2574" spans="1:39" ht="20.25" customHeight="1">
      <c r="A2574" s="132"/>
      <c r="B2574" s="211"/>
      <c r="C2574" s="142"/>
      <c r="D2574" s="143"/>
      <c r="E2574" s="143" t="str">
        <f t="shared" si="101"/>
        <v/>
      </c>
      <c r="F2574" s="144"/>
      <c r="G2574" s="144" t="e">
        <f>VLOOKUP(E2574,subcategory!A:B,2,0)</f>
        <v>#N/A</v>
      </c>
      <c r="H2574" s="213"/>
      <c r="I2574" s="213" t="e">
        <f>VLOOKUP(H2574,gender!A:B,2,0)</f>
        <v>#N/A</v>
      </c>
      <c r="J2574" s="145"/>
      <c r="K2574" s="144"/>
      <c r="L2574" s="144"/>
      <c r="M2574" s="144"/>
      <c r="N2574" s="144" t="e">
        <f>VLOOKUP(M2574,brand!A:B,2,0)</f>
        <v>#N/A</v>
      </c>
      <c r="O2574" s="144"/>
      <c r="P2574" s="144" t="e">
        <f>VLOOKUP(O2574,country!A:B,2,0)</f>
        <v>#N/A</v>
      </c>
      <c r="Q2574" s="144"/>
      <c r="R2574" s="144" t="str">
        <f t="shared" si="100"/>
        <v/>
      </c>
      <c r="S2574" s="144"/>
      <c r="T2574" s="144" t="e">
        <f>VLOOKUP(R2574,material!A:B,2,0)</f>
        <v>#N/A</v>
      </c>
      <c r="U2574" s="141"/>
      <c r="V2574" s="141"/>
      <c r="W2574" s="238" t="s">
        <v>796</v>
      </c>
      <c r="X2574" s="141" t="e">
        <f>VLOOKUP(W2574,SIZE!A:B,2,0)</f>
        <v>#N/A</v>
      </c>
      <c r="Y2574" s="141"/>
      <c r="Z2574" s="141"/>
      <c r="AA2574" s="141" t="e">
        <f>VLOOKUP(Z2574,COLOR!A:B,2,0)</f>
        <v>#N/A</v>
      </c>
      <c r="AB2574" s="130"/>
      <c r="AC2574" s="130"/>
      <c r="AD2574" s="130"/>
      <c r="AE2574" s="130"/>
      <c r="AF2574" s="130"/>
      <c r="AG2574" s="130"/>
      <c r="AH2574" s="130"/>
      <c r="AI2574" s="130"/>
      <c r="AJ2574" s="130"/>
      <c r="AK2574" s="130"/>
      <c r="AL2574" s="130"/>
      <c r="AM2574" s="130"/>
    </row>
    <row r="2575" spans="1:39" ht="20.25" customHeight="1">
      <c r="A2575" s="132"/>
      <c r="B2575" s="211"/>
      <c r="C2575" s="142"/>
      <c r="D2575" s="143"/>
      <c r="E2575" s="143" t="str">
        <f t="shared" si="101"/>
        <v/>
      </c>
      <c r="F2575" s="144"/>
      <c r="G2575" s="144" t="e">
        <f>VLOOKUP(E2575,subcategory!A:B,2,0)</f>
        <v>#N/A</v>
      </c>
      <c r="H2575" s="213"/>
      <c r="I2575" s="213" t="e">
        <f>VLOOKUP(H2575,gender!A:B,2,0)</f>
        <v>#N/A</v>
      </c>
      <c r="J2575" s="145"/>
      <c r="K2575" s="144"/>
      <c r="L2575" s="144"/>
      <c r="M2575" s="144"/>
      <c r="N2575" s="144" t="e">
        <f>VLOOKUP(M2575,brand!A:B,2,0)</f>
        <v>#N/A</v>
      </c>
      <c r="O2575" s="144"/>
      <c r="P2575" s="144" t="e">
        <f>VLOOKUP(O2575,country!A:B,2,0)</f>
        <v>#N/A</v>
      </c>
      <c r="Q2575" s="144"/>
      <c r="R2575" s="144" t="str">
        <f t="shared" si="100"/>
        <v/>
      </c>
      <c r="S2575" s="144"/>
      <c r="T2575" s="219" t="s">
        <v>4271</v>
      </c>
      <c r="U2575" s="141"/>
      <c r="V2575" s="141"/>
      <c r="W2575" s="238" t="s">
        <v>796</v>
      </c>
      <c r="X2575" s="141" t="e">
        <f>VLOOKUP(W2575,SIZE!A:B,2,0)</f>
        <v>#N/A</v>
      </c>
      <c r="Y2575" s="141"/>
      <c r="Z2575" s="141"/>
      <c r="AA2575" s="141" t="e">
        <f>VLOOKUP(Z2575,COLOR!A:B,2,0)</f>
        <v>#N/A</v>
      </c>
      <c r="AB2575" s="130"/>
      <c r="AC2575" s="130"/>
      <c r="AD2575" s="130"/>
      <c r="AE2575" s="130"/>
      <c r="AF2575" s="130"/>
      <c r="AG2575" s="130"/>
      <c r="AH2575" s="130"/>
      <c r="AI2575" s="130"/>
      <c r="AJ2575" s="130"/>
      <c r="AK2575" s="130"/>
      <c r="AL2575" s="130"/>
      <c r="AM2575" s="130"/>
    </row>
    <row r="2576" spans="1:39" ht="20.25" customHeight="1">
      <c r="A2576" s="132"/>
      <c r="B2576" s="211"/>
      <c r="C2576" s="142"/>
      <c r="D2576" s="143"/>
      <c r="E2576" s="143" t="str">
        <f t="shared" si="101"/>
        <v/>
      </c>
      <c r="F2576" s="144"/>
      <c r="G2576" s="144" t="e">
        <f>VLOOKUP(E2576,subcategory!A:B,2,0)</f>
        <v>#N/A</v>
      </c>
      <c r="H2576" s="213"/>
      <c r="I2576" s="213" t="e">
        <f>VLOOKUP(H2576,gender!A:B,2,0)</f>
        <v>#N/A</v>
      </c>
      <c r="J2576" s="145"/>
      <c r="K2576" s="144"/>
      <c r="L2576" s="144"/>
      <c r="M2576" s="144"/>
      <c r="N2576" s="144" t="e">
        <f>VLOOKUP(M2576,brand!A:B,2,0)</f>
        <v>#N/A</v>
      </c>
      <c r="O2576" s="144"/>
      <c r="P2576" s="144" t="e">
        <f>VLOOKUP(O2576,country!A:B,2,0)</f>
        <v>#N/A</v>
      </c>
      <c r="Q2576" s="144"/>
      <c r="R2576" s="144" t="str">
        <f t="shared" si="100"/>
        <v/>
      </c>
      <c r="S2576" s="144"/>
      <c r="T2576" s="144" t="e">
        <f>VLOOKUP(R2576,material!A:B,2,0)</f>
        <v>#N/A</v>
      </c>
      <c r="U2576" s="141"/>
      <c r="V2576" s="141"/>
      <c r="W2576" s="238" t="s">
        <v>796</v>
      </c>
      <c r="X2576" s="141" t="e">
        <f>VLOOKUP(W2576,SIZE!A:B,2,0)</f>
        <v>#N/A</v>
      </c>
      <c r="Y2576" s="141"/>
      <c r="Z2576" s="141"/>
      <c r="AA2576" s="141" t="e">
        <f>VLOOKUP(Z2576,COLOR!A:B,2,0)</f>
        <v>#N/A</v>
      </c>
      <c r="AB2576" s="130"/>
      <c r="AC2576" s="130"/>
      <c r="AD2576" s="130"/>
      <c r="AE2576" s="130"/>
      <c r="AF2576" s="130"/>
      <c r="AG2576" s="130"/>
      <c r="AH2576" s="130"/>
      <c r="AI2576" s="130"/>
      <c r="AJ2576" s="130"/>
      <c r="AK2576" s="130"/>
      <c r="AL2576" s="130"/>
      <c r="AM2576" s="130"/>
    </row>
    <row r="2577" spans="1:39" ht="20.25" customHeight="1">
      <c r="A2577" s="132"/>
      <c r="B2577" s="211"/>
      <c r="C2577" s="142"/>
      <c r="D2577" s="143"/>
      <c r="E2577" s="143" t="str">
        <f t="shared" si="101"/>
        <v/>
      </c>
      <c r="F2577" s="144"/>
      <c r="G2577" s="144" t="e">
        <f>VLOOKUP(E2577,subcategory!A:B,2,0)</f>
        <v>#N/A</v>
      </c>
      <c r="H2577" s="213"/>
      <c r="I2577" s="213" t="e">
        <f>VLOOKUP(H2577,gender!A:B,2,0)</f>
        <v>#N/A</v>
      </c>
      <c r="J2577" s="145"/>
      <c r="K2577" s="144"/>
      <c r="L2577" s="144"/>
      <c r="M2577" s="144"/>
      <c r="N2577" s="144" t="e">
        <f>VLOOKUP(M2577,brand!A:B,2,0)</f>
        <v>#N/A</v>
      </c>
      <c r="O2577" s="144"/>
      <c r="P2577" s="144" t="e">
        <f>VLOOKUP(O2577,country!A:B,2,0)</f>
        <v>#N/A</v>
      </c>
      <c r="Q2577" s="144"/>
      <c r="R2577" s="144" t="str">
        <f t="shared" si="100"/>
        <v/>
      </c>
      <c r="S2577" s="144"/>
      <c r="T2577" s="144" t="e">
        <f>VLOOKUP(R2577,material!A:B,2,0)</f>
        <v>#N/A</v>
      </c>
      <c r="U2577" s="141"/>
      <c r="V2577" s="141"/>
      <c r="W2577" s="238" t="s">
        <v>796</v>
      </c>
      <c r="X2577" s="141" t="e">
        <f>VLOOKUP(W2577,SIZE!A:B,2,0)</f>
        <v>#N/A</v>
      </c>
      <c r="Y2577" s="141"/>
      <c r="Z2577" s="141"/>
      <c r="AA2577" s="141" t="e">
        <f>VLOOKUP(Z2577,COLOR!A:B,2,0)</f>
        <v>#N/A</v>
      </c>
      <c r="AB2577" s="130"/>
      <c r="AC2577" s="130"/>
      <c r="AD2577" s="130"/>
      <c r="AE2577" s="130"/>
      <c r="AF2577" s="130"/>
      <c r="AG2577" s="130"/>
      <c r="AH2577" s="130"/>
      <c r="AI2577" s="130"/>
      <c r="AJ2577" s="130"/>
      <c r="AK2577" s="130"/>
      <c r="AL2577" s="130"/>
      <c r="AM2577" s="130"/>
    </row>
    <row r="2578" spans="1:39" ht="20.25" customHeight="1">
      <c r="A2578" s="132"/>
      <c r="B2578" s="211"/>
      <c r="C2578" s="142"/>
      <c r="D2578" s="143"/>
      <c r="E2578" s="143" t="str">
        <f t="shared" si="101"/>
        <v/>
      </c>
      <c r="F2578" s="144"/>
      <c r="G2578" s="144" t="e">
        <f>VLOOKUP(E2578,subcategory!A:B,2,0)</f>
        <v>#N/A</v>
      </c>
      <c r="H2578" s="213"/>
      <c r="I2578" s="213" t="e">
        <f>VLOOKUP(H2578,gender!A:B,2,0)</f>
        <v>#N/A</v>
      </c>
      <c r="J2578" s="145"/>
      <c r="K2578" s="144"/>
      <c r="L2578" s="144"/>
      <c r="M2578" s="144"/>
      <c r="N2578" s="144" t="e">
        <f>VLOOKUP(M2578,brand!A:B,2,0)</f>
        <v>#N/A</v>
      </c>
      <c r="O2578" s="144"/>
      <c r="P2578" s="144" t="e">
        <f>VLOOKUP(O2578,country!A:B,2,0)</f>
        <v>#N/A</v>
      </c>
      <c r="Q2578" s="144"/>
      <c r="R2578" s="144" t="str">
        <f t="shared" si="100"/>
        <v/>
      </c>
      <c r="S2578" s="144"/>
      <c r="T2578" s="144" t="e">
        <f>VLOOKUP(R2578,material!A:B,2,0)</f>
        <v>#N/A</v>
      </c>
      <c r="U2578" s="141"/>
      <c r="V2578" s="141"/>
      <c r="W2578" s="238" t="s">
        <v>796</v>
      </c>
      <c r="X2578" s="141" t="e">
        <f>VLOOKUP(W2578,SIZE!A:B,2,0)</f>
        <v>#N/A</v>
      </c>
      <c r="Y2578" s="141"/>
      <c r="Z2578" s="141"/>
      <c r="AA2578" s="141" t="e">
        <f>VLOOKUP(Z2578,COLOR!A:B,2,0)</f>
        <v>#N/A</v>
      </c>
      <c r="AB2578" s="130"/>
      <c r="AC2578" s="130"/>
      <c r="AD2578" s="130"/>
      <c r="AE2578" s="130"/>
      <c r="AF2578" s="130"/>
      <c r="AG2578" s="130"/>
      <c r="AH2578" s="130"/>
      <c r="AI2578" s="130"/>
      <c r="AJ2578" s="130"/>
      <c r="AK2578" s="130"/>
      <c r="AL2578" s="130"/>
      <c r="AM2578" s="130"/>
    </row>
    <row r="2579" spans="1:39" ht="20.25" customHeight="1">
      <c r="A2579" s="132"/>
      <c r="B2579" s="211"/>
      <c r="C2579" s="142"/>
      <c r="D2579" s="143"/>
      <c r="E2579" s="143" t="str">
        <f t="shared" si="101"/>
        <v/>
      </c>
      <c r="F2579" s="144"/>
      <c r="G2579" s="144" t="e">
        <f>VLOOKUP(E2579,subcategory!A:B,2,0)</f>
        <v>#N/A</v>
      </c>
      <c r="H2579" s="213"/>
      <c r="I2579" s="213" t="e">
        <f>VLOOKUP(H2579,gender!A:B,2,0)</f>
        <v>#N/A</v>
      </c>
      <c r="J2579" s="145"/>
      <c r="K2579" s="144"/>
      <c r="L2579" s="144"/>
      <c r="M2579" s="144"/>
      <c r="N2579" s="144" t="e">
        <f>VLOOKUP(M2579,brand!A:B,2,0)</f>
        <v>#N/A</v>
      </c>
      <c r="O2579" s="144"/>
      <c r="P2579" s="144" t="e">
        <f>VLOOKUP(O2579,country!A:B,2,0)</f>
        <v>#N/A</v>
      </c>
      <c r="Q2579" s="144"/>
      <c r="R2579" s="144" t="str">
        <f t="shared" si="100"/>
        <v/>
      </c>
      <c r="S2579" s="144"/>
      <c r="T2579" s="144" t="e">
        <f>VLOOKUP(R2579,material!A:B,2,0)</f>
        <v>#N/A</v>
      </c>
      <c r="U2579" s="141"/>
      <c r="V2579" s="141"/>
      <c r="W2579" s="238" t="s">
        <v>796</v>
      </c>
      <c r="X2579" s="141" t="e">
        <f>VLOOKUP(W2579,SIZE!A:B,2,0)</f>
        <v>#N/A</v>
      </c>
      <c r="Y2579" s="141"/>
      <c r="Z2579" s="141"/>
      <c r="AA2579" s="141" t="e">
        <f>VLOOKUP(Z2579,COLOR!A:B,2,0)</f>
        <v>#N/A</v>
      </c>
      <c r="AB2579" s="130"/>
      <c r="AC2579" s="130"/>
      <c r="AD2579" s="130"/>
      <c r="AE2579" s="130"/>
      <c r="AF2579" s="130"/>
      <c r="AG2579" s="130"/>
      <c r="AH2579" s="130"/>
      <c r="AI2579" s="130"/>
      <c r="AJ2579" s="130"/>
      <c r="AK2579" s="130"/>
      <c r="AL2579" s="130"/>
      <c r="AM2579" s="130"/>
    </row>
    <row r="2580" spans="1:39" ht="20.25" customHeight="1">
      <c r="A2580" s="132"/>
      <c r="B2580" s="211"/>
      <c r="C2580" s="142"/>
      <c r="D2580" s="143"/>
      <c r="E2580" s="143" t="str">
        <f t="shared" si="101"/>
        <v/>
      </c>
      <c r="F2580" s="144"/>
      <c r="G2580" s="144" t="e">
        <f>VLOOKUP(E2580,subcategory!A:B,2,0)</f>
        <v>#N/A</v>
      </c>
      <c r="H2580" s="213"/>
      <c r="I2580" s="213" t="e">
        <f>VLOOKUP(H2580,gender!A:B,2,0)</f>
        <v>#N/A</v>
      </c>
      <c r="J2580" s="145"/>
      <c r="K2580" s="144"/>
      <c r="L2580" s="144"/>
      <c r="M2580" s="144"/>
      <c r="N2580" s="144" t="e">
        <f>VLOOKUP(M2580,brand!A:B,2,0)</f>
        <v>#N/A</v>
      </c>
      <c r="O2580" s="144"/>
      <c r="P2580" s="144" t="e">
        <f>VLOOKUP(O2580,country!A:B,2,0)</f>
        <v>#N/A</v>
      </c>
      <c r="Q2580" s="144"/>
      <c r="R2580" s="144" t="str">
        <f t="shared" si="100"/>
        <v/>
      </c>
      <c r="S2580" s="144"/>
      <c r="T2580" s="144" t="e">
        <f>VLOOKUP(R2580,material!A:B,2,0)</f>
        <v>#N/A</v>
      </c>
      <c r="U2580" s="141"/>
      <c r="V2580" s="141"/>
      <c r="W2580" s="238" t="s">
        <v>796</v>
      </c>
      <c r="X2580" s="141" t="e">
        <f>VLOOKUP(W2580,SIZE!A:B,2,0)</f>
        <v>#N/A</v>
      </c>
      <c r="Y2580" s="141"/>
      <c r="Z2580" s="141"/>
      <c r="AA2580" s="141" t="e">
        <f>VLOOKUP(Z2580,COLOR!A:B,2,0)</f>
        <v>#N/A</v>
      </c>
      <c r="AB2580" s="130"/>
      <c r="AC2580" s="130"/>
      <c r="AD2580" s="130"/>
      <c r="AE2580" s="130"/>
      <c r="AF2580" s="130"/>
      <c r="AG2580" s="130"/>
      <c r="AH2580" s="130"/>
      <c r="AI2580" s="130"/>
      <c r="AJ2580" s="130"/>
      <c r="AK2580" s="130"/>
      <c r="AL2580" s="130"/>
      <c r="AM2580" s="130"/>
    </row>
    <row r="2581" spans="1:39" ht="20.25" customHeight="1">
      <c r="A2581" s="132"/>
      <c r="B2581" s="211"/>
      <c r="C2581" s="142"/>
      <c r="D2581" s="143"/>
      <c r="E2581" s="143" t="str">
        <f t="shared" si="101"/>
        <v/>
      </c>
      <c r="F2581" s="144"/>
      <c r="G2581" s="144" t="e">
        <f>VLOOKUP(E2581,subcategory!A:B,2,0)</f>
        <v>#N/A</v>
      </c>
      <c r="H2581" s="213"/>
      <c r="I2581" s="213" t="e">
        <f>VLOOKUP(H2581,gender!A:B,2,0)</f>
        <v>#N/A</v>
      </c>
      <c r="J2581" s="145"/>
      <c r="K2581" s="144"/>
      <c r="L2581" s="144"/>
      <c r="M2581" s="144"/>
      <c r="N2581" s="144" t="e">
        <f>VLOOKUP(M2581,brand!A:B,2,0)</f>
        <v>#N/A</v>
      </c>
      <c r="O2581" s="144"/>
      <c r="P2581" s="144" t="e">
        <f>VLOOKUP(O2581,country!A:B,2,0)</f>
        <v>#N/A</v>
      </c>
      <c r="Q2581" s="144"/>
      <c r="R2581" s="144" t="str">
        <f t="shared" si="100"/>
        <v/>
      </c>
      <c r="S2581" s="144"/>
      <c r="T2581" s="144" t="e">
        <f>VLOOKUP(R2581,material!A:B,2,0)</f>
        <v>#N/A</v>
      </c>
      <c r="U2581" s="141"/>
      <c r="V2581" s="141"/>
      <c r="W2581" s="238" t="s">
        <v>796</v>
      </c>
      <c r="X2581" s="141" t="e">
        <f>VLOOKUP(W2581,SIZE!A:B,2,0)</f>
        <v>#N/A</v>
      </c>
      <c r="Y2581" s="141"/>
      <c r="Z2581" s="141"/>
      <c r="AA2581" s="141" t="e">
        <f>VLOOKUP(Z2581,COLOR!A:B,2,0)</f>
        <v>#N/A</v>
      </c>
      <c r="AB2581" s="130"/>
      <c r="AC2581" s="130"/>
      <c r="AD2581" s="130"/>
      <c r="AE2581" s="130"/>
      <c r="AF2581" s="130"/>
      <c r="AG2581" s="130"/>
      <c r="AH2581" s="130"/>
      <c r="AI2581" s="130"/>
      <c r="AJ2581" s="130"/>
      <c r="AK2581" s="130"/>
      <c r="AL2581" s="130"/>
      <c r="AM2581" s="130"/>
    </row>
    <row r="2582" spans="1:39" ht="20.25" customHeight="1">
      <c r="A2582" s="132"/>
      <c r="B2582" s="211"/>
      <c r="C2582" s="142"/>
      <c r="D2582" s="143"/>
      <c r="E2582" s="143" t="str">
        <f t="shared" si="101"/>
        <v/>
      </c>
      <c r="F2582" s="144"/>
      <c r="G2582" s="144" t="e">
        <f>VLOOKUP(E2582,subcategory!A:B,2,0)</f>
        <v>#N/A</v>
      </c>
      <c r="H2582" s="213"/>
      <c r="I2582" s="213" t="e">
        <f>VLOOKUP(H2582,gender!A:B,2,0)</f>
        <v>#N/A</v>
      </c>
      <c r="J2582" s="145"/>
      <c r="K2582" s="144"/>
      <c r="L2582" s="144"/>
      <c r="M2582" s="144"/>
      <c r="N2582" s="144" t="e">
        <f>VLOOKUP(M2582,brand!A:B,2,0)</f>
        <v>#N/A</v>
      </c>
      <c r="O2582" s="144"/>
      <c r="P2582" s="144" t="e">
        <f>VLOOKUP(O2582,country!A:B,2,0)</f>
        <v>#N/A</v>
      </c>
      <c r="Q2582" s="144"/>
      <c r="R2582" s="144" t="str">
        <f t="shared" si="100"/>
        <v/>
      </c>
      <c r="S2582" s="144"/>
      <c r="T2582" s="144" t="e">
        <f>VLOOKUP(R2582,material!A:B,2,0)</f>
        <v>#N/A</v>
      </c>
      <c r="U2582" s="141"/>
      <c r="V2582" s="141"/>
      <c r="W2582" s="238" t="s">
        <v>796</v>
      </c>
      <c r="X2582" s="141" t="e">
        <f>VLOOKUP(W2582,SIZE!A:B,2,0)</f>
        <v>#N/A</v>
      </c>
      <c r="Y2582" s="141"/>
      <c r="Z2582" s="141"/>
      <c r="AA2582" s="141" t="e">
        <f>VLOOKUP(Z2582,COLOR!A:B,2,0)</f>
        <v>#N/A</v>
      </c>
      <c r="AB2582" s="130"/>
      <c r="AC2582" s="130"/>
      <c r="AD2582" s="130"/>
      <c r="AE2582" s="130"/>
      <c r="AF2582" s="130"/>
      <c r="AG2582" s="130"/>
      <c r="AH2582" s="130"/>
      <c r="AI2582" s="130"/>
      <c r="AJ2582" s="130"/>
      <c r="AK2582" s="130"/>
      <c r="AL2582" s="130"/>
      <c r="AM2582" s="130"/>
    </row>
    <row r="2583" spans="1:39" ht="20.25" customHeight="1">
      <c r="A2583" s="132"/>
      <c r="B2583" s="211"/>
      <c r="C2583" s="142"/>
      <c r="D2583" s="143"/>
      <c r="E2583" s="143" t="str">
        <f t="shared" si="101"/>
        <v/>
      </c>
      <c r="F2583" s="144"/>
      <c r="G2583" s="144" t="e">
        <f>VLOOKUP(E2583,subcategory!A:B,2,0)</f>
        <v>#N/A</v>
      </c>
      <c r="H2583" s="213"/>
      <c r="I2583" s="213" t="e">
        <f>VLOOKUP(H2583,gender!A:B,2,0)</f>
        <v>#N/A</v>
      </c>
      <c r="J2583" s="145"/>
      <c r="K2583" s="144"/>
      <c r="L2583" s="144"/>
      <c r="M2583" s="144"/>
      <c r="N2583" s="144" t="e">
        <f>VLOOKUP(M2583,brand!A:B,2,0)</f>
        <v>#N/A</v>
      </c>
      <c r="O2583" s="144"/>
      <c r="P2583" s="144" t="e">
        <f>VLOOKUP(O2583,country!A:B,2,0)</f>
        <v>#N/A</v>
      </c>
      <c r="Q2583" s="144"/>
      <c r="R2583" s="144" t="str">
        <f t="shared" si="100"/>
        <v/>
      </c>
      <c r="S2583" s="144"/>
      <c r="T2583" s="144" t="e">
        <f>VLOOKUP(R2583,material!A:B,2,0)</f>
        <v>#N/A</v>
      </c>
      <c r="U2583" s="141"/>
      <c r="V2583" s="141"/>
      <c r="W2583" s="238" t="s">
        <v>796</v>
      </c>
      <c r="X2583" s="141" t="e">
        <f>VLOOKUP(W2583,SIZE!A:B,2,0)</f>
        <v>#N/A</v>
      </c>
      <c r="Y2583" s="141"/>
      <c r="Z2583" s="245"/>
      <c r="AA2583" s="141" t="e">
        <f>VLOOKUP(Z2583,COLOR!A:B,2,0)</f>
        <v>#N/A</v>
      </c>
      <c r="AB2583" s="130"/>
      <c r="AC2583" s="130"/>
      <c r="AD2583" s="130"/>
      <c r="AE2583" s="130"/>
      <c r="AF2583" s="130"/>
      <c r="AG2583" s="130"/>
      <c r="AH2583" s="130"/>
      <c r="AI2583" s="130"/>
      <c r="AJ2583" s="130"/>
      <c r="AK2583" s="130"/>
      <c r="AL2583" s="130"/>
      <c r="AM2583" s="130"/>
    </row>
    <row r="2584" spans="1:39" ht="20.25" customHeight="1">
      <c r="A2584" s="132"/>
      <c r="B2584" s="211"/>
      <c r="C2584" s="142"/>
      <c r="D2584" s="143"/>
      <c r="E2584" s="143" t="str">
        <f t="shared" si="101"/>
        <v/>
      </c>
      <c r="F2584" s="144"/>
      <c r="G2584" s="144" t="e">
        <f>VLOOKUP(E2584,subcategory!A:B,2,0)</f>
        <v>#N/A</v>
      </c>
      <c r="H2584" s="213"/>
      <c r="I2584" s="213" t="e">
        <f>VLOOKUP(H2584,gender!A:B,2,0)</f>
        <v>#N/A</v>
      </c>
      <c r="J2584" s="145"/>
      <c r="K2584" s="144"/>
      <c r="L2584" s="144"/>
      <c r="M2584" s="144"/>
      <c r="N2584" s="144" t="e">
        <f>VLOOKUP(M2584,brand!A:B,2,0)</f>
        <v>#N/A</v>
      </c>
      <c r="O2584" s="144"/>
      <c r="P2584" s="144" t="e">
        <f>VLOOKUP(O2584,country!A:B,2,0)</f>
        <v>#N/A</v>
      </c>
      <c r="Q2584" s="144"/>
      <c r="R2584" s="144" t="str">
        <f t="shared" si="100"/>
        <v/>
      </c>
      <c r="S2584" s="144"/>
      <c r="T2584" s="144" t="e">
        <f>VLOOKUP(R2584,material!A:B,2,0)</f>
        <v>#N/A</v>
      </c>
      <c r="U2584" s="141"/>
      <c r="V2584" s="141"/>
      <c r="W2584" s="238" t="s">
        <v>796</v>
      </c>
      <c r="X2584" s="141" t="e">
        <f>VLOOKUP(W2584,SIZE!A:B,2,0)</f>
        <v>#N/A</v>
      </c>
      <c r="Y2584" s="141"/>
      <c r="Z2584" s="245"/>
      <c r="AA2584" s="141" t="e">
        <f>VLOOKUP(Z2584,COLOR!A:B,2,0)</f>
        <v>#N/A</v>
      </c>
      <c r="AB2584" s="130"/>
      <c r="AC2584" s="130"/>
      <c r="AD2584" s="130"/>
      <c r="AE2584" s="130"/>
      <c r="AF2584" s="130"/>
      <c r="AG2584" s="130"/>
      <c r="AH2584" s="130"/>
      <c r="AI2584" s="130"/>
      <c r="AJ2584" s="130"/>
      <c r="AK2584" s="130"/>
      <c r="AL2584" s="130"/>
      <c r="AM2584" s="130"/>
    </row>
    <row r="2585" spans="1:39" ht="20.25" customHeight="1">
      <c r="A2585" s="132"/>
      <c r="B2585" s="211"/>
      <c r="C2585" s="142"/>
      <c r="D2585" s="143"/>
      <c r="E2585" s="143" t="str">
        <f t="shared" si="101"/>
        <v/>
      </c>
      <c r="F2585" s="144"/>
      <c r="G2585" s="144" t="e">
        <f>VLOOKUP(E2585,subcategory!A:B,2,0)</f>
        <v>#N/A</v>
      </c>
      <c r="H2585" s="213"/>
      <c r="I2585" s="213" t="e">
        <f>VLOOKUP(H2585,gender!A:B,2,0)</f>
        <v>#N/A</v>
      </c>
      <c r="J2585" s="145"/>
      <c r="K2585" s="144"/>
      <c r="L2585" s="144"/>
      <c r="M2585" s="144"/>
      <c r="N2585" s="144" t="e">
        <f>VLOOKUP(M2585,brand!A:B,2,0)</f>
        <v>#N/A</v>
      </c>
      <c r="O2585" s="144"/>
      <c r="P2585" s="144" t="e">
        <f>VLOOKUP(O2585,country!A:B,2,0)</f>
        <v>#N/A</v>
      </c>
      <c r="Q2585" s="144"/>
      <c r="R2585" s="144" t="str">
        <f t="shared" si="100"/>
        <v/>
      </c>
      <c r="S2585" s="144"/>
      <c r="T2585" s="144" t="e">
        <f>VLOOKUP(R2585,material!A:B,2,0)</f>
        <v>#N/A</v>
      </c>
      <c r="U2585" s="141"/>
      <c r="V2585" s="141"/>
      <c r="W2585" s="238" t="s">
        <v>796</v>
      </c>
      <c r="X2585" s="141" t="e">
        <f>VLOOKUP(W2585,SIZE!A:B,2,0)</f>
        <v>#N/A</v>
      </c>
      <c r="Y2585" s="141"/>
      <c r="Z2585" s="245"/>
      <c r="AA2585" s="141" t="e">
        <f>VLOOKUP(Z2585,COLOR!A:B,2,0)</f>
        <v>#N/A</v>
      </c>
      <c r="AB2585" s="130"/>
      <c r="AC2585" s="130"/>
      <c r="AD2585" s="130"/>
      <c r="AE2585" s="130"/>
      <c r="AF2585" s="130"/>
      <c r="AG2585" s="130"/>
      <c r="AH2585" s="130"/>
      <c r="AI2585" s="130"/>
      <c r="AJ2585" s="130"/>
      <c r="AK2585" s="130"/>
      <c r="AL2585" s="130"/>
      <c r="AM2585" s="130"/>
    </row>
    <row r="2586" spans="1:39" ht="20.25" customHeight="1">
      <c r="A2586" s="132"/>
      <c r="B2586" s="211"/>
      <c r="C2586" s="142"/>
      <c r="D2586" s="143"/>
      <c r="E2586" s="143" t="str">
        <f t="shared" si="101"/>
        <v/>
      </c>
      <c r="F2586" s="144"/>
      <c r="G2586" s="144" t="e">
        <f>VLOOKUP(E2586,subcategory!A:B,2,0)</f>
        <v>#N/A</v>
      </c>
      <c r="H2586" s="213"/>
      <c r="I2586" s="213" t="e">
        <f>VLOOKUP(H2586,gender!A:B,2,0)</f>
        <v>#N/A</v>
      </c>
      <c r="J2586" s="145"/>
      <c r="K2586" s="144"/>
      <c r="L2586" s="144"/>
      <c r="M2586" s="144"/>
      <c r="N2586" s="144" t="e">
        <f>VLOOKUP(M2586,brand!A:B,2,0)</f>
        <v>#N/A</v>
      </c>
      <c r="O2586" s="144"/>
      <c r="P2586" s="144" t="e">
        <f>VLOOKUP(O2586,country!A:B,2,0)</f>
        <v>#N/A</v>
      </c>
      <c r="Q2586" s="144"/>
      <c r="R2586" s="144" t="str">
        <f t="shared" si="100"/>
        <v/>
      </c>
      <c r="S2586" s="144"/>
      <c r="T2586" s="144" t="e">
        <f>VLOOKUP(R2586,material!A:B,2,0)</f>
        <v>#N/A</v>
      </c>
      <c r="U2586" s="141"/>
      <c r="V2586" s="141"/>
      <c r="W2586" s="238" t="s">
        <v>796</v>
      </c>
      <c r="X2586" s="141" t="e">
        <f>VLOOKUP(W2586,SIZE!A:B,2,0)</f>
        <v>#N/A</v>
      </c>
      <c r="Y2586" s="141"/>
      <c r="Z2586" s="141"/>
      <c r="AA2586" s="141" t="e">
        <f>VLOOKUP(Z2586,COLOR!A:B,2,0)</f>
        <v>#N/A</v>
      </c>
      <c r="AB2586" s="130"/>
      <c r="AC2586" s="130"/>
      <c r="AD2586" s="130"/>
      <c r="AE2586" s="130"/>
      <c r="AF2586" s="130"/>
      <c r="AG2586" s="130"/>
      <c r="AH2586" s="130"/>
      <c r="AI2586" s="130"/>
      <c r="AJ2586" s="130"/>
      <c r="AK2586" s="130"/>
      <c r="AL2586" s="130"/>
      <c r="AM2586" s="130"/>
    </row>
    <row r="2587" spans="1:39" ht="20.25" customHeight="1">
      <c r="A2587" s="132"/>
      <c r="B2587" s="211"/>
      <c r="C2587" s="142"/>
      <c r="D2587" s="143"/>
      <c r="E2587" s="143" t="str">
        <f t="shared" si="101"/>
        <v/>
      </c>
      <c r="F2587" s="144"/>
      <c r="G2587" s="144" t="e">
        <f>VLOOKUP(E2587,subcategory!A:B,2,0)</f>
        <v>#N/A</v>
      </c>
      <c r="H2587" s="213"/>
      <c r="I2587" s="213" t="e">
        <f>VLOOKUP(H2587,gender!A:B,2,0)</f>
        <v>#N/A</v>
      </c>
      <c r="J2587" s="145"/>
      <c r="K2587" s="144"/>
      <c r="L2587" s="144"/>
      <c r="M2587" s="144"/>
      <c r="N2587" s="144" t="e">
        <f>VLOOKUP(M2587,brand!A:B,2,0)</f>
        <v>#N/A</v>
      </c>
      <c r="O2587" s="144"/>
      <c r="P2587" s="144" t="e">
        <f>VLOOKUP(O2587,country!A:B,2,0)</f>
        <v>#N/A</v>
      </c>
      <c r="Q2587" s="144"/>
      <c r="R2587" s="144" t="str">
        <f t="shared" si="100"/>
        <v/>
      </c>
      <c r="S2587" s="144"/>
      <c r="T2587" s="144" t="e">
        <f>VLOOKUP(R2587,material!A:B,2,0)</f>
        <v>#N/A</v>
      </c>
      <c r="U2587" s="141"/>
      <c r="V2587" s="141"/>
      <c r="W2587" s="238" t="s">
        <v>796</v>
      </c>
      <c r="X2587" s="141" t="e">
        <f>VLOOKUP(W2587,SIZE!A:B,2,0)</f>
        <v>#N/A</v>
      </c>
      <c r="Y2587" s="141"/>
      <c r="Z2587" s="141"/>
      <c r="AA2587" s="141" t="e">
        <f>VLOOKUP(Z2587,COLOR!A:B,2,0)</f>
        <v>#N/A</v>
      </c>
      <c r="AB2587" s="130"/>
      <c r="AC2587" s="130"/>
      <c r="AD2587" s="130"/>
      <c r="AE2587" s="130"/>
      <c r="AF2587" s="130"/>
      <c r="AG2587" s="130"/>
      <c r="AH2587" s="130"/>
      <c r="AI2587" s="130"/>
      <c r="AJ2587" s="130"/>
      <c r="AK2587" s="130"/>
      <c r="AL2587" s="130"/>
      <c r="AM2587" s="130"/>
    </row>
    <row r="2588" spans="1:39" ht="20.25" customHeight="1">
      <c r="A2588" s="132"/>
      <c r="B2588" s="211"/>
      <c r="C2588" s="142"/>
      <c r="D2588" s="143"/>
      <c r="E2588" s="143" t="str">
        <f t="shared" si="101"/>
        <v/>
      </c>
      <c r="F2588" s="144"/>
      <c r="G2588" s="144" t="e">
        <f>VLOOKUP(E2588,subcategory!A:B,2,0)</f>
        <v>#N/A</v>
      </c>
      <c r="H2588" s="213"/>
      <c r="I2588" s="213" t="e">
        <f>VLOOKUP(H2588,gender!A:B,2,0)</f>
        <v>#N/A</v>
      </c>
      <c r="J2588" s="145"/>
      <c r="K2588" s="144"/>
      <c r="L2588" s="144"/>
      <c r="M2588" s="144"/>
      <c r="N2588" s="144" t="e">
        <f>VLOOKUP(M2588,brand!A:B,2,0)</f>
        <v>#N/A</v>
      </c>
      <c r="O2588" s="144"/>
      <c r="P2588" s="144" t="e">
        <f>VLOOKUP(O2588,country!A:B,2,0)</f>
        <v>#N/A</v>
      </c>
      <c r="Q2588" s="144"/>
      <c r="R2588" s="144" t="str">
        <f t="shared" si="100"/>
        <v/>
      </c>
      <c r="S2588" s="144"/>
      <c r="T2588" s="144" t="e">
        <f>VLOOKUP(R2588,material!A:B,2,0)</f>
        <v>#N/A</v>
      </c>
      <c r="U2588" s="141"/>
      <c r="V2588" s="141"/>
      <c r="W2588" s="238" t="s">
        <v>796</v>
      </c>
      <c r="X2588" s="141" t="e">
        <f>VLOOKUP(W2588,SIZE!A:B,2,0)</f>
        <v>#N/A</v>
      </c>
      <c r="Y2588" s="141"/>
      <c r="Z2588" s="141"/>
      <c r="AA2588" s="141" t="e">
        <f>VLOOKUP(Z2588,COLOR!A:B,2,0)</f>
        <v>#N/A</v>
      </c>
      <c r="AB2588" s="130"/>
      <c r="AC2588" s="130"/>
      <c r="AD2588" s="130"/>
      <c r="AE2588" s="130"/>
      <c r="AF2588" s="130"/>
      <c r="AG2588" s="130"/>
      <c r="AH2588" s="130"/>
      <c r="AI2588" s="130"/>
      <c r="AJ2588" s="130"/>
      <c r="AK2588" s="130"/>
      <c r="AL2588" s="130"/>
      <c r="AM2588" s="130"/>
    </row>
    <row r="2589" spans="1:39" ht="20.25" customHeight="1">
      <c r="A2589" s="132"/>
      <c r="B2589" s="211"/>
      <c r="C2589" s="142"/>
      <c r="D2589" s="143"/>
      <c r="E2589" s="143" t="str">
        <f t="shared" si="101"/>
        <v/>
      </c>
      <c r="F2589" s="144"/>
      <c r="G2589" s="144" t="e">
        <f>VLOOKUP(E2589,subcategory!A:B,2,0)</f>
        <v>#N/A</v>
      </c>
      <c r="H2589" s="213"/>
      <c r="I2589" s="213" t="e">
        <f>VLOOKUP(H2589,gender!A:B,2,0)</f>
        <v>#N/A</v>
      </c>
      <c r="J2589" s="145"/>
      <c r="K2589" s="144"/>
      <c r="L2589" s="144"/>
      <c r="M2589" s="144"/>
      <c r="N2589" s="144" t="e">
        <f>VLOOKUP(M2589,brand!A:B,2,0)</f>
        <v>#N/A</v>
      </c>
      <c r="O2589" s="144"/>
      <c r="P2589" s="144" t="e">
        <f>VLOOKUP(O2589,country!A:B,2,0)</f>
        <v>#N/A</v>
      </c>
      <c r="Q2589" s="144"/>
      <c r="R2589" s="144" t="str">
        <f t="shared" si="100"/>
        <v/>
      </c>
      <c r="S2589" s="144"/>
      <c r="T2589" s="144" t="e">
        <f>VLOOKUP(R2589,material!A:B,2,0)</f>
        <v>#N/A</v>
      </c>
      <c r="U2589" s="141"/>
      <c r="V2589" s="141"/>
      <c r="W2589" s="238" t="s">
        <v>796</v>
      </c>
      <c r="X2589" s="141" t="e">
        <f>VLOOKUP(W2589,SIZE!A:B,2,0)</f>
        <v>#N/A</v>
      </c>
      <c r="Y2589" s="141"/>
      <c r="Z2589" s="141"/>
      <c r="AA2589" s="141" t="e">
        <f>VLOOKUP(Z2589,COLOR!A:B,2,0)</f>
        <v>#N/A</v>
      </c>
      <c r="AB2589" s="130"/>
      <c r="AC2589" s="130"/>
      <c r="AD2589" s="130"/>
      <c r="AE2589" s="130"/>
      <c r="AF2589" s="130"/>
      <c r="AG2589" s="130"/>
      <c r="AH2589" s="130"/>
      <c r="AI2589" s="130"/>
      <c r="AJ2589" s="130"/>
      <c r="AK2589" s="130"/>
      <c r="AL2589" s="130"/>
      <c r="AM2589" s="130"/>
    </row>
    <row r="2590" spans="1:39" ht="20.25" customHeight="1">
      <c r="A2590" s="132"/>
      <c r="B2590" s="211"/>
      <c r="C2590" s="142"/>
      <c r="D2590" s="143"/>
      <c r="E2590" s="143" t="str">
        <f t="shared" si="101"/>
        <v/>
      </c>
      <c r="F2590" s="144"/>
      <c r="G2590" s="144" t="e">
        <f>VLOOKUP(E2590,subcategory!A:B,2,0)</f>
        <v>#N/A</v>
      </c>
      <c r="H2590" s="213"/>
      <c r="I2590" s="213" t="e">
        <f>VLOOKUP(H2590,gender!A:B,2,0)</f>
        <v>#N/A</v>
      </c>
      <c r="J2590" s="145"/>
      <c r="K2590" s="144"/>
      <c r="L2590" s="144"/>
      <c r="M2590" s="144"/>
      <c r="N2590" s="144" t="e">
        <f>VLOOKUP(M2590,brand!A:B,2,0)</f>
        <v>#N/A</v>
      </c>
      <c r="O2590" s="144"/>
      <c r="P2590" s="144" t="e">
        <f>VLOOKUP(O2590,country!A:B,2,0)</f>
        <v>#N/A</v>
      </c>
      <c r="Q2590" s="144"/>
      <c r="R2590" s="144" t="str">
        <f t="shared" si="100"/>
        <v/>
      </c>
      <c r="S2590" s="144"/>
      <c r="T2590" s="144" t="e">
        <f>VLOOKUP(R2590,material!A:B,2,0)</f>
        <v>#N/A</v>
      </c>
      <c r="U2590" s="141"/>
      <c r="V2590" s="141"/>
      <c r="W2590" s="238" t="s">
        <v>796</v>
      </c>
      <c r="X2590" s="141" t="e">
        <f>VLOOKUP(W2590,SIZE!A:B,2,0)</f>
        <v>#N/A</v>
      </c>
      <c r="Y2590" s="141"/>
      <c r="Z2590" s="141"/>
      <c r="AA2590" s="141" t="e">
        <f>VLOOKUP(Z2590,COLOR!A:B,2,0)</f>
        <v>#N/A</v>
      </c>
      <c r="AB2590" s="130"/>
      <c r="AC2590" s="130"/>
      <c r="AD2590" s="130"/>
      <c r="AE2590" s="130"/>
      <c r="AF2590" s="130"/>
      <c r="AG2590" s="130"/>
      <c r="AH2590" s="130"/>
      <c r="AI2590" s="130"/>
      <c r="AJ2590" s="130"/>
      <c r="AK2590" s="130"/>
      <c r="AL2590" s="130"/>
      <c r="AM2590" s="130"/>
    </row>
    <row r="2591" spans="1:39" ht="20.25" customHeight="1">
      <c r="A2591" s="132"/>
      <c r="B2591" s="211"/>
      <c r="C2591" s="142"/>
      <c r="D2591" s="143"/>
      <c r="E2591" s="143" t="str">
        <f t="shared" si="101"/>
        <v/>
      </c>
      <c r="F2591" s="144"/>
      <c r="G2591" s="144" t="e">
        <f>VLOOKUP(E2591,subcategory!A:B,2,0)</f>
        <v>#N/A</v>
      </c>
      <c r="H2591" s="213"/>
      <c r="I2591" s="213" t="e">
        <f>VLOOKUP(H2591,gender!A:B,2,0)</f>
        <v>#N/A</v>
      </c>
      <c r="J2591" s="145"/>
      <c r="K2591" s="144"/>
      <c r="L2591" s="144"/>
      <c r="M2591" s="144"/>
      <c r="N2591" s="144" t="e">
        <f>VLOOKUP(M2591,brand!A:B,2,0)</f>
        <v>#N/A</v>
      </c>
      <c r="O2591" s="144"/>
      <c r="P2591" s="144" t="e">
        <f>VLOOKUP(O2591,country!A:B,2,0)</f>
        <v>#N/A</v>
      </c>
      <c r="Q2591" s="144"/>
      <c r="R2591" s="144" t="str">
        <f t="shared" si="100"/>
        <v/>
      </c>
      <c r="S2591" s="144"/>
      <c r="T2591" s="144" t="e">
        <f>VLOOKUP(R2591,material!A:B,2,0)</f>
        <v>#N/A</v>
      </c>
      <c r="U2591" s="141"/>
      <c r="V2591" s="141"/>
      <c r="W2591" s="238" t="s">
        <v>796</v>
      </c>
      <c r="X2591" s="141" t="e">
        <f>VLOOKUP(W2591,SIZE!A:B,2,0)</f>
        <v>#N/A</v>
      </c>
      <c r="Y2591" s="141"/>
      <c r="Z2591" s="141"/>
      <c r="AA2591" s="141" t="e">
        <f>VLOOKUP(Z2591,COLOR!A:B,2,0)</f>
        <v>#N/A</v>
      </c>
      <c r="AB2591" s="130"/>
      <c r="AC2591" s="130"/>
      <c r="AD2591" s="130"/>
      <c r="AE2591" s="130"/>
      <c r="AF2591" s="130"/>
      <c r="AG2591" s="130"/>
      <c r="AH2591" s="130"/>
      <c r="AI2591" s="130"/>
      <c r="AJ2591" s="130"/>
      <c r="AK2591" s="130"/>
      <c r="AL2591" s="130"/>
      <c r="AM2591" s="130"/>
    </row>
    <row r="2592" spans="1:39" ht="20.25" customHeight="1">
      <c r="A2592" s="132"/>
      <c r="B2592" s="211"/>
      <c r="C2592" s="142"/>
      <c r="D2592" s="143"/>
      <c r="E2592" s="143" t="str">
        <f t="shared" si="101"/>
        <v/>
      </c>
      <c r="F2592" s="144"/>
      <c r="G2592" s="144" t="e">
        <f>VLOOKUP(E2592,subcategory!A:B,2,0)</f>
        <v>#N/A</v>
      </c>
      <c r="H2592" s="213"/>
      <c r="I2592" s="213" t="e">
        <f>VLOOKUP(H2592,gender!A:B,2,0)</f>
        <v>#N/A</v>
      </c>
      <c r="J2592" s="145"/>
      <c r="K2592" s="144"/>
      <c r="L2592" s="144"/>
      <c r="M2592" s="144"/>
      <c r="N2592" s="144" t="e">
        <f>VLOOKUP(M2592,brand!A:B,2,0)</f>
        <v>#N/A</v>
      </c>
      <c r="O2592" s="144"/>
      <c r="P2592" s="144" t="e">
        <f>VLOOKUP(O2592,country!A:B,2,0)</f>
        <v>#N/A</v>
      </c>
      <c r="Q2592" s="144"/>
      <c r="R2592" s="144" t="str">
        <f t="shared" si="100"/>
        <v/>
      </c>
      <c r="S2592" s="144"/>
      <c r="T2592" s="144" t="e">
        <f>VLOOKUP(R2592,material!A:B,2,0)</f>
        <v>#N/A</v>
      </c>
      <c r="U2592" s="141"/>
      <c r="V2592" s="141"/>
      <c r="W2592" s="238" t="s">
        <v>796</v>
      </c>
      <c r="X2592" s="141" t="e">
        <f>VLOOKUP(W2592,SIZE!A:B,2,0)</f>
        <v>#N/A</v>
      </c>
      <c r="Y2592" s="141"/>
      <c r="Z2592" s="141"/>
      <c r="AA2592" s="141" t="e">
        <f>VLOOKUP(Z2592,COLOR!A:B,2,0)</f>
        <v>#N/A</v>
      </c>
      <c r="AB2592" s="130"/>
      <c r="AC2592" s="130"/>
      <c r="AD2592" s="130"/>
      <c r="AE2592" s="130"/>
      <c r="AF2592" s="130"/>
      <c r="AG2592" s="130"/>
      <c r="AH2592" s="130"/>
      <c r="AI2592" s="130"/>
      <c r="AJ2592" s="130"/>
      <c r="AK2592" s="130"/>
      <c r="AL2592" s="130"/>
      <c r="AM2592" s="130"/>
    </row>
    <row r="2593" spans="1:39" ht="20.25" customHeight="1">
      <c r="A2593" s="132"/>
      <c r="B2593" s="211"/>
      <c r="C2593" s="142"/>
      <c r="D2593" s="143"/>
      <c r="E2593" s="143" t="str">
        <f t="shared" si="101"/>
        <v/>
      </c>
      <c r="F2593" s="144"/>
      <c r="G2593" s="144" t="e">
        <f>VLOOKUP(E2593,subcategory!A:B,2,0)</f>
        <v>#N/A</v>
      </c>
      <c r="H2593" s="213"/>
      <c r="I2593" s="213" t="e">
        <f>VLOOKUP(H2593,gender!A:B,2,0)</f>
        <v>#N/A</v>
      </c>
      <c r="J2593" s="145"/>
      <c r="K2593" s="144"/>
      <c r="L2593" s="144"/>
      <c r="M2593" s="144"/>
      <c r="N2593" s="144" t="e">
        <f>VLOOKUP(M2593,brand!A:B,2,0)</f>
        <v>#N/A</v>
      </c>
      <c r="O2593" s="144"/>
      <c r="P2593" s="144" t="e">
        <f>VLOOKUP(O2593,country!A:B,2,0)</f>
        <v>#N/A</v>
      </c>
      <c r="Q2593" s="144"/>
      <c r="R2593" s="144" t="str">
        <f t="shared" si="100"/>
        <v/>
      </c>
      <c r="S2593" s="144"/>
      <c r="T2593" s="144" t="e">
        <f>VLOOKUP(R2593,material!A:B,2,0)</f>
        <v>#N/A</v>
      </c>
      <c r="U2593" s="141"/>
      <c r="V2593" s="141"/>
      <c r="W2593" s="238" t="s">
        <v>796</v>
      </c>
      <c r="X2593" s="141" t="e">
        <f>VLOOKUP(W2593,SIZE!A:B,2,0)</f>
        <v>#N/A</v>
      </c>
      <c r="Y2593" s="141"/>
      <c r="Z2593" s="141"/>
      <c r="AA2593" s="141" t="e">
        <f>VLOOKUP(Z2593,COLOR!A:B,2,0)</f>
        <v>#N/A</v>
      </c>
      <c r="AB2593" s="130"/>
      <c r="AC2593" s="130"/>
      <c r="AD2593" s="130"/>
      <c r="AE2593" s="130"/>
      <c r="AF2593" s="130"/>
      <c r="AG2593" s="130"/>
      <c r="AH2593" s="130"/>
      <c r="AI2593" s="130"/>
      <c r="AJ2593" s="130"/>
      <c r="AK2593" s="130"/>
      <c r="AL2593" s="130"/>
      <c r="AM2593" s="130"/>
    </row>
    <row r="2594" spans="1:39" ht="20.25" customHeight="1">
      <c r="A2594" s="132"/>
      <c r="B2594" s="211"/>
      <c r="C2594" s="142"/>
      <c r="D2594" s="143"/>
      <c r="E2594" s="143" t="str">
        <f t="shared" si="101"/>
        <v/>
      </c>
      <c r="F2594" s="144"/>
      <c r="G2594" s="144" t="e">
        <f>VLOOKUP(E2594,subcategory!A:B,2,0)</f>
        <v>#N/A</v>
      </c>
      <c r="H2594" s="213"/>
      <c r="I2594" s="213" t="e">
        <f>VLOOKUP(H2594,gender!A:B,2,0)</f>
        <v>#N/A</v>
      </c>
      <c r="J2594" s="145"/>
      <c r="K2594" s="144"/>
      <c r="L2594" s="144"/>
      <c r="M2594" s="144"/>
      <c r="N2594" s="144" t="e">
        <f>VLOOKUP(M2594,brand!A:B,2,0)</f>
        <v>#N/A</v>
      </c>
      <c r="O2594" s="144"/>
      <c r="P2594" s="144" t="e">
        <f>VLOOKUP(O2594,country!A:B,2,0)</f>
        <v>#N/A</v>
      </c>
      <c r="Q2594" s="144"/>
      <c r="R2594" s="144" t="str">
        <f t="shared" si="100"/>
        <v/>
      </c>
      <c r="S2594" s="144"/>
      <c r="T2594" s="144" t="e">
        <f>VLOOKUP(R2594,material!A:B,2,0)</f>
        <v>#N/A</v>
      </c>
      <c r="U2594" s="141"/>
      <c r="V2594" s="141"/>
      <c r="W2594" s="238" t="s">
        <v>796</v>
      </c>
      <c r="X2594" s="141" t="e">
        <f>VLOOKUP(W2594,SIZE!A:B,2,0)</f>
        <v>#N/A</v>
      </c>
      <c r="Y2594" s="141"/>
      <c r="Z2594" s="141"/>
      <c r="AA2594" s="141" t="e">
        <f>VLOOKUP(Z2594,COLOR!A:B,2,0)</f>
        <v>#N/A</v>
      </c>
      <c r="AB2594" s="130"/>
      <c r="AC2594" s="130"/>
      <c r="AD2594" s="130"/>
      <c r="AE2594" s="130"/>
      <c r="AF2594" s="130"/>
      <c r="AG2594" s="130"/>
      <c r="AH2594" s="130"/>
      <c r="AI2594" s="130"/>
      <c r="AJ2594" s="130"/>
      <c r="AK2594" s="130"/>
      <c r="AL2594" s="130"/>
      <c r="AM2594" s="130"/>
    </row>
    <row r="2595" spans="1:39" ht="20.25" customHeight="1">
      <c r="A2595" s="132"/>
      <c r="B2595" s="211"/>
      <c r="C2595" s="142"/>
      <c r="D2595" s="143"/>
      <c r="E2595" s="143" t="str">
        <f t="shared" si="101"/>
        <v/>
      </c>
      <c r="F2595" s="144"/>
      <c r="G2595" s="144" t="e">
        <f>VLOOKUP(E2595,subcategory!A:B,2,0)</f>
        <v>#N/A</v>
      </c>
      <c r="H2595" s="213"/>
      <c r="I2595" s="213" t="e">
        <f>VLOOKUP(H2595,gender!A:B,2,0)</f>
        <v>#N/A</v>
      </c>
      <c r="J2595" s="145"/>
      <c r="K2595" s="144"/>
      <c r="L2595" s="144"/>
      <c r="M2595" s="144"/>
      <c r="N2595" s="144" t="e">
        <f>VLOOKUP(M2595,brand!A:B,2,0)</f>
        <v>#N/A</v>
      </c>
      <c r="O2595" s="144"/>
      <c r="P2595" s="144" t="e">
        <f>VLOOKUP(O2595,country!A:B,2,0)</f>
        <v>#N/A</v>
      </c>
      <c r="Q2595" s="144"/>
      <c r="R2595" s="144" t="str">
        <f t="shared" si="100"/>
        <v/>
      </c>
      <c r="S2595" s="144"/>
      <c r="T2595" s="144" t="e">
        <f>VLOOKUP(R2595,material!A:B,2,0)</f>
        <v>#N/A</v>
      </c>
      <c r="U2595" s="141"/>
      <c r="V2595" s="141"/>
      <c r="W2595" s="238" t="s">
        <v>796</v>
      </c>
      <c r="X2595" s="141" t="e">
        <f>VLOOKUP(W2595,SIZE!A:B,2,0)</f>
        <v>#N/A</v>
      </c>
      <c r="Y2595" s="141"/>
      <c r="Z2595" s="245"/>
      <c r="AA2595" s="141" t="e">
        <f>VLOOKUP(Z2595,COLOR!A:B,2,0)</f>
        <v>#N/A</v>
      </c>
      <c r="AB2595" s="130"/>
      <c r="AC2595" s="130"/>
      <c r="AD2595" s="130"/>
      <c r="AE2595" s="130"/>
      <c r="AF2595" s="130"/>
      <c r="AG2595" s="130"/>
      <c r="AH2595" s="130"/>
      <c r="AI2595" s="130"/>
      <c r="AJ2595" s="130"/>
      <c r="AK2595" s="130"/>
      <c r="AL2595" s="130"/>
      <c r="AM2595" s="130"/>
    </row>
    <row r="2596" spans="1:39" ht="20.25" customHeight="1">
      <c r="A2596" s="132"/>
      <c r="B2596" s="211"/>
      <c r="C2596" s="142"/>
      <c r="D2596" s="143"/>
      <c r="E2596" s="143" t="str">
        <f t="shared" si="101"/>
        <v/>
      </c>
      <c r="F2596" s="144"/>
      <c r="G2596" s="144" t="e">
        <f>VLOOKUP(E2596,subcategory!A:B,2,0)</f>
        <v>#N/A</v>
      </c>
      <c r="H2596" s="213"/>
      <c r="I2596" s="213" t="e">
        <f>VLOOKUP(H2596,gender!A:B,2,0)</f>
        <v>#N/A</v>
      </c>
      <c r="J2596" s="145"/>
      <c r="K2596" s="144"/>
      <c r="L2596" s="144"/>
      <c r="M2596" s="144"/>
      <c r="N2596" s="144" t="e">
        <f>VLOOKUP(M2596,brand!A:B,2,0)</f>
        <v>#N/A</v>
      </c>
      <c r="O2596" s="144"/>
      <c r="P2596" s="144" t="e">
        <f>VLOOKUP(O2596,country!A:B,2,0)</f>
        <v>#N/A</v>
      </c>
      <c r="Q2596" s="144"/>
      <c r="R2596" s="144" t="str">
        <f t="shared" si="100"/>
        <v/>
      </c>
      <c r="S2596" s="144"/>
      <c r="T2596" s="144" t="e">
        <f>VLOOKUP(R2596,material!A:B,2,0)</f>
        <v>#N/A</v>
      </c>
      <c r="U2596" s="141"/>
      <c r="V2596" s="141"/>
      <c r="W2596" s="238" t="s">
        <v>796</v>
      </c>
      <c r="X2596" s="141" t="e">
        <f>VLOOKUP(W2596,SIZE!A:B,2,0)</f>
        <v>#N/A</v>
      </c>
      <c r="Y2596" s="141"/>
      <c r="Z2596" s="141"/>
      <c r="AA2596" s="141" t="e">
        <f>VLOOKUP(Z2596,COLOR!A:B,2,0)</f>
        <v>#N/A</v>
      </c>
      <c r="AB2596" s="130"/>
      <c r="AC2596" s="130"/>
      <c r="AD2596" s="130"/>
      <c r="AE2596" s="130"/>
      <c r="AF2596" s="130"/>
      <c r="AG2596" s="130"/>
      <c r="AH2596" s="130"/>
      <c r="AI2596" s="130"/>
      <c r="AJ2596" s="130"/>
      <c r="AK2596" s="130"/>
      <c r="AL2596" s="130"/>
      <c r="AM2596" s="130"/>
    </row>
    <row r="2597" spans="1:39" ht="20.25" customHeight="1">
      <c r="A2597" s="132"/>
      <c r="B2597" s="211"/>
      <c r="C2597" s="142"/>
      <c r="D2597" s="143"/>
      <c r="E2597" s="143" t="str">
        <f t="shared" si="101"/>
        <v/>
      </c>
      <c r="F2597" s="144"/>
      <c r="G2597" s="144" t="e">
        <f>VLOOKUP(E2597,subcategory!A:B,2,0)</f>
        <v>#N/A</v>
      </c>
      <c r="H2597" s="213"/>
      <c r="I2597" s="213" t="e">
        <f>VLOOKUP(H2597,gender!A:B,2,0)</f>
        <v>#N/A</v>
      </c>
      <c r="J2597" s="145"/>
      <c r="K2597" s="144"/>
      <c r="L2597" s="144"/>
      <c r="M2597" s="144"/>
      <c r="N2597" s="144" t="e">
        <f>VLOOKUP(M2597,brand!A:B,2,0)</f>
        <v>#N/A</v>
      </c>
      <c r="O2597" s="144"/>
      <c r="P2597" s="144" t="e">
        <f>VLOOKUP(O2597,country!A:B,2,0)</f>
        <v>#N/A</v>
      </c>
      <c r="Q2597" s="144"/>
      <c r="R2597" s="144" t="str">
        <f t="shared" si="100"/>
        <v/>
      </c>
      <c r="S2597" s="144"/>
      <c r="T2597" s="144" t="e">
        <f>VLOOKUP(R2597,material!A:B,2,0)</f>
        <v>#N/A</v>
      </c>
      <c r="U2597" s="141"/>
      <c r="V2597" s="141"/>
      <c r="W2597" s="238" t="s">
        <v>796</v>
      </c>
      <c r="X2597" s="141" t="e">
        <f>VLOOKUP(W2597,SIZE!A:B,2,0)</f>
        <v>#N/A</v>
      </c>
      <c r="Y2597" s="141"/>
      <c r="Z2597" s="141"/>
      <c r="AA2597" s="141" t="e">
        <f>VLOOKUP(Z2597,COLOR!A:B,2,0)</f>
        <v>#N/A</v>
      </c>
      <c r="AB2597" s="130"/>
      <c r="AC2597" s="130"/>
      <c r="AD2597" s="130"/>
      <c r="AE2597" s="130"/>
      <c r="AF2597" s="130"/>
      <c r="AG2597" s="130"/>
      <c r="AH2597" s="130"/>
      <c r="AI2597" s="130"/>
      <c r="AJ2597" s="130"/>
      <c r="AK2597" s="130"/>
      <c r="AL2597" s="130"/>
      <c r="AM2597" s="130"/>
    </row>
    <row r="2598" spans="1:39" ht="20.25" customHeight="1">
      <c r="A2598" s="132"/>
      <c r="B2598" s="211"/>
      <c r="C2598" s="142"/>
      <c r="D2598" s="143"/>
      <c r="E2598" s="143" t="str">
        <f t="shared" si="101"/>
        <v/>
      </c>
      <c r="F2598" s="144"/>
      <c r="G2598" s="144" t="e">
        <f>VLOOKUP(E2598,subcategory!A:B,2,0)</f>
        <v>#N/A</v>
      </c>
      <c r="H2598" s="213"/>
      <c r="I2598" s="213" t="e">
        <f>VLOOKUP(H2598,gender!A:B,2,0)</f>
        <v>#N/A</v>
      </c>
      <c r="J2598" s="145"/>
      <c r="K2598" s="144"/>
      <c r="L2598" s="144"/>
      <c r="M2598" s="144"/>
      <c r="N2598" s="144" t="e">
        <f>VLOOKUP(M2598,brand!A:B,2,0)</f>
        <v>#N/A</v>
      </c>
      <c r="O2598" s="144"/>
      <c r="P2598" s="144" t="e">
        <f>VLOOKUP(O2598,country!A:B,2,0)</f>
        <v>#N/A</v>
      </c>
      <c r="Q2598" s="144"/>
      <c r="R2598" s="144" t="str">
        <f t="shared" si="100"/>
        <v/>
      </c>
      <c r="S2598" s="144"/>
      <c r="T2598" s="144" t="e">
        <f>VLOOKUP(R2598,material!A:B,2,0)</f>
        <v>#N/A</v>
      </c>
      <c r="U2598" s="141"/>
      <c r="V2598" s="141"/>
      <c r="W2598" s="238" t="s">
        <v>796</v>
      </c>
      <c r="X2598" s="141" t="e">
        <f>VLOOKUP(W2598,SIZE!A:B,2,0)</f>
        <v>#N/A</v>
      </c>
      <c r="Y2598" s="141"/>
      <c r="Z2598" s="141"/>
      <c r="AA2598" s="141" t="e">
        <f>VLOOKUP(Z2598,COLOR!A:B,2,0)</f>
        <v>#N/A</v>
      </c>
      <c r="AB2598" s="130"/>
      <c r="AC2598" s="130"/>
      <c r="AD2598" s="130"/>
      <c r="AE2598" s="130"/>
      <c r="AF2598" s="130"/>
      <c r="AG2598" s="130"/>
      <c r="AH2598" s="130"/>
      <c r="AI2598" s="130"/>
      <c r="AJ2598" s="130"/>
      <c r="AK2598" s="130"/>
      <c r="AL2598" s="130"/>
      <c r="AM2598" s="130"/>
    </row>
    <row r="2599" spans="1:39" ht="20.25" customHeight="1">
      <c r="A2599" s="132"/>
      <c r="B2599" s="211"/>
      <c r="C2599" s="142"/>
      <c r="D2599" s="143"/>
      <c r="E2599" s="143" t="str">
        <f t="shared" si="101"/>
        <v/>
      </c>
      <c r="F2599" s="144"/>
      <c r="G2599" s="144" t="e">
        <f>VLOOKUP(E2599,subcategory!A:B,2,0)</f>
        <v>#N/A</v>
      </c>
      <c r="H2599" s="213"/>
      <c r="I2599" s="213" t="e">
        <f>VLOOKUP(H2599,gender!A:B,2,0)</f>
        <v>#N/A</v>
      </c>
      <c r="J2599" s="145"/>
      <c r="K2599" s="144"/>
      <c r="L2599" s="144"/>
      <c r="M2599" s="144"/>
      <c r="N2599" s="144" t="e">
        <f>VLOOKUP(M2599,brand!A:B,2,0)</f>
        <v>#N/A</v>
      </c>
      <c r="O2599" s="144"/>
      <c r="P2599" s="144" t="e">
        <f>VLOOKUP(O2599,country!A:B,2,0)</f>
        <v>#N/A</v>
      </c>
      <c r="Q2599" s="144"/>
      <c r="R2599" s="144" t="str">
        <f t="shared" si="100"/>
        <v/>
      </c>
      <c r="S2599" s="144"/>
      <c r="T2599" s="144" t="e">
        <f>VLOOKUP(R2599,material!A:B,2,0)</f>
        <v>#N/A</v>
      </c>
      <c r="U2599" s="141"/>
      <c r="V2599" s="141"/>
      <c r="W2599" s="238" t="s">
        <v>796</v>
      </c>
      <c r="X2599" s="141" t="e">
        <f>VLOOKUP(W2599,SIZE!A:B,2,0)</f>
        <v>#N/A</v>
      </c>
      <c r="Y2599" s="141"/>
      <c r="Z2599" s="141"/>
      <c r="AA2599" s="141" t="e">
        <f>VLOOKUP(Z2599,COLOR!A:B,2,0)</f>
        <v>#N/A</v>
      </c>
      <c r="AB2599" s="130"/>
      <c r="AC2599" s="130"/>
      <c r="AD2599" s="130"/>
      <c r="AE2599" s="130"/>
      <c r="AF2599" s="130"/>
      <c r="AG2599" s="130"/>
      <c r="AH2599" s="130"/>
      <c r="AI2599" s="130"/>
      <c r="AJ2599" s="130"/>
      <c r="AK2599" s="130"/>
      <c r="AL2599" s="130"/>
      <c r="AM2599" s="130"/>
    </row>
    <row r="2600" spans="1:39" ht="20.25" customHeight="1">
      <c r="A2600" s="132"/>
      <c r="B2600" s="211"/>
      <c r="C2600" s="142"/>
      <c r="D2600" s="143"/>
      <c r="E2600" s="143" t="str">
        <f t="shared" si="101"/>
        <v/>
      </c>
      <c r="F2600" s="144"/>
      <c r="G2600" s="144" t="e">
        <f>VLOOKUP(E2600,subcategory!A:B,2,0)</f>
        <v>#N/A</v>
      </c>
      <c r="H2600" s="213"/>
      <c r="I2600" s="213" t="e">
        <f>VLOOKUP(H2600,gender!A:B,2,0)</f>
        <v>#N/A</v>
      </c>
      <c r="J2600" s="145"/>
      <c r="K2600" s="144"/>
      <c r="L2600" s="144"/>
      <c r="M2600" s="144"/>
      <c r="N2600" s="144" t="e">
        <f>VLOOKUP(M2600,brand!A:B,2,0)</f>
        <v>#N/A</v>
      </c>
      <c r="O2600" s="144"/>
      <c r="P2600" s="144" t="e">
        <f>VLOOKUP(O2600,country!A:B,2,0)</f>
        <v>#N/A</v>
      </c>
      <c r="Q2600" s="144"/>
      <c r="R2600" s="144" t="str">
        <f t="shared" si="100"/>
        <v/>
      </c>
      <c r="S2600" s="144"/>
      <c r="T2600" s="144" t="e">
        <f>VLOOKUP(R2600,material!A:B,2,0)</f>
        <v>#N/A</v>
      </c>
      <c r="U2600" s="141"/>
      <c r="V2600" s="141"/>
      <c r="W2600" s="238" t="s">
        <v>796</v>
      </c>
      <c r="X2600" s="141" t="e">
        <f>VLOOKUP(W2600,SIZE!A:B,2,0)</f>
        <v>#N/A</v>
      </c>
      <c r="Y2600" s="141"/>
      <c r="Z2600" s="141"/>
      <c r="AA2600" s="141" t="e">
        <f>VLOOKUP(Z2600,COLOR!A:B,2,0)</f>
        <v>#N/A</v>
      </c>
      <c r="AB2600" s="130"/>
      <c r="AC2600" s="130"/>
      <c r="AD2600" s="130"/>
      <c r="AE2600" s="130"/>
      <c r="AF2600" s="130"/>
      <c r="AG2600" s="130"/>
      <c r="AH2600" s="130"/>
      <c r="AI2600" s="130"/>
      <c r="AJ2600" s="130"/>
      <c r="AK2600" s="130"/>
      <c r="AL2600" s="130"/>
      <c r="AM2600" s="130"/>
    </row>
    <row r="2601" spans="1:39" ht="20.25" customHeight="1">
      <c r="A2601" s="132"/>
      <c r="B2601" s="211"/>
      <c r="C2601" s="142"/>
      <c r="D2601" s="143"/>
      <c r="E2601" s="143" t="str">
        <f t="shared" si="101"/>
        <v/>
      </c>
      <c r="F2601" s="144"/>
      <c r="G2601" s="144" t="e">
        <f>VLOOKUP(E2601,subcategory!A:B,2,0)</f>
        <v>#N/A</v>
      </c>
      <c r="H2601" s="213"/>
      <c r="I2601" s="213" t="e">
        <f>VLOOKUP(H2601,gender!A:B,2,0)</f>
        <v>#N/A</v>
      </c>
      <c r="J2601" s="145"/>
      <c r="K2601" s="144"/>
      <c r="L2601" s="144"/>
      <c r="M2601" s="144"/>
      <c r="N2601" s="144" t="e">
        <f>VLOOKUP(M2601,brand!A:B,2,0)</f>
        <v>#N/A</v>
      </c>
      <c r="O2601" s="144"/>
      <c r="P2601" s="144" t="e">
        <f>VLOOKUP(O2601,country!A:B,2,0)</f>
        <v>#N/A</v>
      </c>
      <c r="Q2601" s="144"/>
      <c r="R2601" s="144" t="str">
        <f t="shared" si="100"/>
        <v/>
      </c>
      <c r="S2601" s="144"/>
      <c r="T2601" s="144" t="e">
        <f>VLOOKUP(R2601,material!A:B,2,0)</f>
        <v>#N/A</v>
      </c>
      <c r="U2601" s="141"/>
      <c r="V2601" s="141"/>
      <c r="W2601" s="238" t="s">
        <v>796</v>
      </c>
      <c r="X2601" s="141" t="e">
        <f>VLOOKUP(W2601,SIZE!A:B,2,0)</f>
        <v>#N/A</v>
      </c>
      <c r="Y2601" s="141"/>
      <c r="Z2601" s="141"/>
      <c r="AA2601" s="141" t="e">
        <f>VLOOKUP(Z2601,COLOR!A:B,2,0)</f>
        <v>#N/A</v>
      </c>
      <c r="AB2601" s="130"/>
      <c r="AC2601" s="130"/>
      <c r="AD2601" s="130"/>
      <c r="AE2601" s="130"/>
      <c r="AF2601" s="130"/>
      <c r="AG2601" s="130"/>
      <c r="AH2601" s="130"/>
      <c r="AI2601" s="130"/>
      <c r="AJ2601" s="130"/>
      <c r="AK2601" s="130"/>
      <c r="AL2601" s="130"/>
      <c r="AM2601" s="130"/>
    </row>
    <row r="2602" spans="1:39" ht="20.25" customHeight="1">
      <c r="A2602" s="132"/>
      <c r="B2602" s="211"/>
      <c r="C2602" s="142"/>
      <c r="D2602" s="143"/>
      <c r="E2602" s="143" t="str">
        <f t="shared" si="101"/>
        <v/>
      </c>
      <c r="F2602" s="144"/>
      <c r="G2602" s="144" t="e">
        <f>VLOOKUP(E2602,subcategory!A:B,2,0)</f>
        <v>#N/A</v>
      </c>
      <c r="H2602" s="213"/>
      <c r="I2602" s="213" t="e">
        <f>VLOOKUP(H2602,gender!A:B,2,0)</f>
        <v>#N/A</v>
      </c>
      <c r="J2602" s="145"/>
      <c r="K2602" s="144"/>
      <c r="L2602" s="144"/>
      <c r="M2602" s="144"/>
      <c r="N2602" s="144" t="e">
        <f>VLOOKUP(M2602,brand!A:B,2,0)</f>
        <v>#N/A</v>
      </c>
      <c r="O2602" s="144"/>
      <c r="P2602" s="144" t="e">
        <f>VLOOKUP(O2602,country!A:B,2,0)</f>
        <v>#N/A</v>
      </c>
      <c r="Q2602" s="144"/>
      <c r="R2602" s="144" t="str">
        <f t="shared" si="100"/>
        <v/>
      </c>
      <c r="S2602" s="144"/>
      <c r="T2602" s="144" t="e">
        <f>VLOOKUP(R2602,material!A:B,2,0)</f>
        <v>#N/A</v>
      </c>
      <c r="U2602" s="141"/>
      <c r="V2602" s="141"/>
      <c r="W2602" s="238" t="s">
        <v>796</v>
      </c>
      <c r="X2602" s="141" t="e">
        <f>VLOOKUP(W2602,SIZE!A:B,2,0)</f>
        <v>#N/A</v>
      </c>
      <c r="Y2602" s="141"/>
      <c r="Z2602" s="141"/>
      <c r="AA2602" s="141" t="e">
        <f>VLOOKUP(Z2602,COLOR!A:B,2,0)</f>
        <v>#N/A</v>
      </c>
      <c r="AB2602" s="130"/>
      <c r="AC2602" s="130"/>
      <c r="AD2602" s="130"/>
      <c r="AE2602" s="130"/>
      <c r="AF2602" s="130"/>
      <c r="AG2602" s="130"/>
      <c r="AH2602" s="130"/>
      <c r="AI2602" s="130"/>
      <c r="AJ2602" s="130"/>
      <c r="AK2602" s="130"/>
      <c r="AL2602" s="130"/>
      <c r="AM2602" s="130"/>
    </row>
    <row r="2603" spans="1:39" ht="20.25" customHeight="1">
      <c r="A2603" s="132"/>
      <c r="B2603" s="211"/>
      <c r="C2603" s="142"/>
      <c r="D2603" s="143"/>
      <c r="E2603" s="143" t="str">
        <f t="shared" si="101"/>
        <v/>
      </c>
      <c r="F2603" s="144"/>
      <c r="G2603" s="144" t="e">
        <f>VLOOKUP(E2603,subcategory!A:B,2,0)</f>
        <v>#N/A</v>
      </c>
      <c r="H2603" s="213"/>
      <c r="I2603" s="213" t="e">
        <f>VLOOKUP(H2603,gender!A:B,2,0)</f>
        <v>#N/A</v>
      </c>
      <c r="J2603" s="145"/>
      <c r="K2603" s="144"/>
      <c r="L2603" s="144"/>
      <c r="M2603" s="144"/>
      <c r="N2603" s="144" t="e">
        <f>VLOOKUP(M2603,brand!A:B,2,0)</f>
        <v>#N/A</v>
      </c>
      <c r="O2603" s="144"/>
      <c r="P2603" s="144" t="e">
        <f>VLOOKUP(O2603,country!A:B,2,0)</f>
        <v>#N/A</v>
      </c>
      <c r="Q2603" s="144"/>
      <c r="R2603" s="144" t="str">
        <f t="shared" si="100"/>
        <v/>
      </c>
      <c r="S2603" s="144"/>
      <c r="T2603" s="144" t="e">
        <f>VLOOKUP(R2603,material!A:B,2,0)</f>
        <v>#N/A</v>
      </c>
      <c r="U2603" s="141"/>
      <c r="V2603" s="141"/>
      <c r="W2603" s="238" t="s">
        <v>796</v>
      </c>
      <c r="X2603" s="141" t="e">
        <f>VLOOKUP(W2603,SIZE!A:B,2,0)</f>
        <v>#N/A</v>
      </c>
      <c r="Y2603" s="141"/>
      <c r="Z2603" s="141"/>
      <c r="AA2603" s="141" t="e">
        <f>VLOOKUP(Z2603,COLOR!A:B,2,0)</f>
        <v>#N/A</v>
      </c>
      <c r="AB2603" s="130"/>
      <c r="AC2603" s="130"/>
      <c r="AD2603" s="130"/>
      <c r="AE2603" s="130"/>
      <c r="AF2603" s="130"/>
      <c r="AG2603" s="130"/>
      <c r="AH2603" s="130"/>
      <c r="AI2603" s="130"/>
      <c r="AJ2603" s="130"/>
      <c r="AK2603" s="130"/>
      <c r="AL2603" s="130"/>
      <c r="AM2603" s="130"/>
    </row>
    <row r="2604" spans="1:39" ht="20.25" customHeight="1">
      <c r="A2604" s="132"/>
      <c r="B2604" s="211"/>
      <c r="C2604" s="142"/>
      <c r="D2604" s="143"/>
      <c r="E2604" s="143" t="str">
        <f t="shared" si="101"/>
        <v/>
      </c>
      <c r="F2604" s="144"/>
      <c r="G2604" s="144" t="e">
        <f>VLOOKUP(E2604,subcategory!A:B,2,0)</f>
        <v>#N/A</v>
      </c>
      <c r="H2604" s="213"/>
      <c r="I2604" s="213" t="e">
        <f>VLOOKUP(H2604,gender!A:B,2,0)</f>
        <v>#N/A</v>
      </c>
      <c r="J2604" s="145"/>
      <c r="K2604" s="144"/>
      <c r="L2604" s="144"/>
      <c r="M2604" s="144"/>
      <c r="N2604" s="144" t="e">
        <f>VLOOKUP(M2604,brand!A:B,2,0)</f>
        <v>#N/A</v>
      </c>
      <c r="O2604" s="144"/>
      <c r="P2604" s="144" t="e">
        <f>VLOOKUP(O2604,country!A:B,2,0)</f>
        <v>#N/A</v>
      </c>
      <c r="Q2604" s="144"/>
      <c r="R2604" s="144" t="str">
        <f t="shared" si="100"/>
        <v/>
      </c>
      <c r="S2604" s="144"/>
      <c r="T2604" s="144" t="e">
        <f>VLOOKUP(R2604,material!A:B,2,0)</f>
        <v>#N/A</v>
      </c>
      <c r="U2604" s="141"/>
      <c r="V2604" s="141"/>
      <c r="W2604" s="238" t="s">
        <v>796</v>
      </c>
      <c r="X2604" s="141" t="e">
        <f>VLOOKUP(W2604,SIZE!A:B,2,0)</f>
        <v>#N/A</v>
      </c>
      <c r="Y2604" s="141"/>
      <c r="Z2604" s="141"/>
      <c r="AA2604" s="141" t="e">
        <f>VLOOKUP(Z2604,COLOR!A:B,2,0)</f>
        <v>#N/A</v>
      </c>
      <c r="AB2604" s="130"/>
      <c r="AC2604" s="130"/>
      <c r="AD2604" s="130"/>
      <c r="AE2604" s="130"/>
      <c r="AF2604" s="130"/>
      <c r="AG2604" s="130"/>
      <c r="AH2604" s="130"/>
      <c r="AI2604" s="130"/>
      <c r="AJ2604" s="130"/>
      <c r="AK2604" s="130"/>
      <c r="AL2604" s="130"/>
      <c r="AM2604" s="130"/>
    </row>
    <row r="2605" spans="1:39" ht="20.25" customHeight="1">
      <c r="A2605" s="132"/>
      <c r="B2605" s="211"/>
      <c r="C2605" s="142"/>
      <c r="D2605" s="143"/>
      <c r="E2605" s="143" t="str">
        <f t="shared" si="101"/>
        <v/>
      </c>
      <c r="F2605" s="144"/>
      <c r="G2605" s="144" t="e">
        <f>VLOOKUP(E2605,subcategory!A:B,2,0)</f>
        <v>#N/A</v>
      </c>
      <c r="H2605" s="213"/>
      <c r="I2605" s="213" t="e">
        <f>VLOOKUP(H2605,gender!A:B,2,0)</f>
        <v>#N/A</v>
      </c>
      <c r="J2605" s="145"/>
      <c r="K2605" s="144"/>
      <c r="L2605" s="144"/>
      <c r="M2605" s="144"/>
      <c r="N2605" s="144" t="e">
        <f>VLOOKUP(M2605,brand!A:B,2,0)</f>
        <v>#N/A</v>
      </c>
      <c r="O2605" s="144"/>
      <c r="P2605" s="144" t="e">
        <f>VLOOKUP(O2605,country!A:B,2,0)</f>
        <v>#N/A</v>
      </c>
      <c r="Q2605" s="144"/>
      <c r="R2605" s="144" t="str">
        <f t="shared" si="100"/>
        <v/>
      </c>
      <c r="S2605" s="144"/>
      <c r="T2605" s="144" t="e">
        <f>VLOOKUP(R2605,material!A:B,2,0)</f>
        <v>#N/A</v>
      </c>
      <c r="U2605" s="141"/>
      <c r="V2605" s="141"/>
      <c r="W2605" s="238" t="s">
        <v>796</v>
      </c>
      <c r="X2605" s="141" t="e">
        <f>VLOOKUP(W2605,SIZE!A:B,2,0)</f>
        <v>#N/A</v>
      </c>
      <c r="Y2605" s="141"/>
      <c r="Z2605" s="141"/>
      <c r="AA2605" s="141" t="e">
        <f>VLOOKUP(Z2605,COLOR!A:B,2,0)</f>
        <v>#N/A</v>
      </c>
      <c r="AB2605" s="130"/>
      <c r="AC2605" s="130"/>
      <c r="AD2605" s="130"/>
      <c r="AE2605" s="130"/>
      <c r="AF2605" s="130"/>
      <c r="AG2605" s="130"/>
      <c r="AH2605" s="130"/>
      <c r="AI2605" s="130"/>
      <c r="AJ2605" s="130"/>
      <c r="AK2605" s="130"/>
      <c r="AL2605" s="130"/>
      <c r="AM2605" s="130"/>
    </row>
    <row r="2606" spans="1:39" ht="20.25" customHeight="1">
      <c r="A2606" s="132"/>
      <c r="B2606" s="211"/>
      <c r="C2606" s="142"/>
      <c r="D2606" s="143"/>
      <c r="E2606" s="143" t="str">
        <f t="shared" si="101"/>
        <v/>
      </c>
      <c r="F2606" s="144"/>
      <c r="G2606" s="144" t="e">
        <f>VLOOKUP(E2606,subcategory!A:B,2,0)</f>
        <v>#N/A</v>
      </c>
      <c r="H2606" s="213"/>
      <c r="I2606" s="213" t="e">
        <f>VLOOKUP(H2606,gender!A:B,2,0)</f>
        <v>#N/A</v>
      </c>
      <c r="J2606" s="145"/>
      <c r="K2606" s="144"/>
      <c r="L2606" s="144"/>
      <c r="M2606" s="144"/>
      <c r="N2606" s="144" t="e">
        <f>VLOOKUP(M2606,brand!A:B,2,0)</f>
        <v>#N/A</v>
      </c>
      <c r="O2606" s="144"/>
      <c r="P2606" s="144" t="e">
        <f>VLOOKUP(O2606,country!A:B,2,0)</f>
        <v>#N/A</v>
      </c>
      <c r="Q2606" s="144"/>
      <c r="R2606" s="144" t="str">
        <f t="shared" si="100"/>
        <v/>
      </c>
      <c r="S2606" s="144"/>
      <c r="T2606" s="144" t="e">
        <f>VLOOKUP(R2606,material!A:B,2,0)</f>
        <v>#N/A</v>
      </c>
      <c r="U2606" s="141"/>
      <c r="V2606" s="141"/>
      <c r="W2606" s="238" t="s">
        <v>796</v>
      </c>
      <c r="X2606" s="141" t="e">
        <f>VLOOKUP(W2606,SIZE!A:B,2,0)</f>
        <v>#N/A</v>
      </c>
      <c r="Y2606" s="141"/>
      <c r="Z2606" s="141"/>
      <c r="AA2606" s="141" t="e">
        <f>VLOOKUP(Z2606,COLOR!A:B,2,0)</f>
        <v>#N/A</v>
      </c>
      <c r="AB2606" s="130"/>
      <c r="AC2606" s="130"/>
      <c r="AD2606" s="130"/>
      <c r="AE2606" s="130"/>
      <c r="AF2606" s="130"/>
      <c r="AG2606" s="130"/>
      <c r="AH2606" s="130"/>
      <c r="AI2606" s="130"/>
      <c r="AJ2606" s="130"/>
      <c r="AK2606" s="130"/>
      <c r="AL2606" s="130"/>
      <c r="AM2606" s="130"/>
    </row>
    <row r="2607" spans="1:39" ht="20.25" customHeight="1">
      <c r="A2607" s="132"/>
      <c r="B2607" s="211"/>
      <c r="C2607" s="142"/>
      <c r="D2607" s="143"/>
      <c r="E2607" s="143" t="str">
        <f t="shared" si="101"/>
        <v/>
      </c>
      <c r="F2607" s="144"/>
      <c r="G2607" s="144" t="e">
        <f>VLOOKUP(E2607,subcategory!A:B,2,0)</f>
        <v>#N/A</v>
      </c>
      <c r="H2607" s="213"/>
      <c r="I2607" s="213" t="e">
        <f>VLOOKUP(H2607,gender!A:B,2,0)</f>
        <v>#N/A</v>
      </c>
      <c r="J2607" s="145"/>
      <c r="K2607" s="144"/>
      <c r="L2607" s="144"/>
      <c r="M2607" s="144"/>
      <c r="N2607" s="144" t="e">
        <f>VLOOKUP(M2607,brand!A:B,2,0)</f>
        <v>#N/A</v>
      </c>
      <c r="O2607" s="144"/>
      <c r="P2607" s="144" t="e">
        <f>VLOOKUP(O2607,country!A:B,2,0)</f>
        <v>#N/A</v>
      </c>
      <c r="Q2607" s="144"/>
      <c r="R2607" s="144" t="str">
        <f t="shared" si="100"/>
        <v/>
      </c>
      <c r="S2607" s="144"/>
      <c r="T2607" s="144" t="e">
        <f>VLOOKUP(R2607,material!A:B,2,0)</f>
        <v>#N/A</v>
      </c>
      <c r="U2607" s="141"/>
      <c r="V2607" s="141"/>
      <c r="W2607" s="238" t="s">
        <v>796</v>
      </c>
      <c r="X2607" s="141" t="e">
        <f>VLOOKUP(W2607,SIZE!A:B,2,0)</f>
        <v>#N/A</v>
      </c>
      <c r="Y2607" s="141"/>
      <c r="Z2607" s="141"/>
      <c r="AA2607" s="141" t="e">
        <f>VLOOKUP(Z2607,COLOR!A:B,2,0)</f>
        <v>#N/A</v>
      </c>
      <c r="AB2607" s="130"/>
      <c r="AC2607" s="130"/>
      <c r="AD2607" s="130"/>
      <c r="AE2607" s="130"/>
      <c r="AF2607" s="130"/>
      <c r="AG2607" s="130"/>
      <c r="AH2607" s="130"/>
      <c r="AI2607" s="130"/>
      <c r="AJ2607" s="130"/>
      <c r="AK2607" s="130"/>
      <c r="AL2607" s="130"/>
      <c r="AM2607" s="130"/>
    </row>
    <row r="2608" spans="1:39" ht="20.25" customHeight="1">
      <c r="A2608" s="132"/>
      <c r="B2608" s="211"/>
      <c r="C2608" s="142"/>
      <c r="D2608" s="143"/>
      <c r="E2608" s="143" t="str">
        <f t="shared" si="101"/>
        <v/>
      </c>
      <c r="F2608" s="144"/>
      <c r="G2608" s="144" t="e">
        <f>VLOOKUP(E2608,subcategory!A:B,2,0)</f>
        <v>#N/A</v>
      </c>
      <c r="H2608" s="213"/>
      <c r="I2608" s="213" t="e">
        <f>VLOOKUP(H2608,gender!A:B,2,0)</f>
        <v>#N/A</v>
      </c>
      <c r="J2608" s="145"/>
      <c r="K2608" s="144"/>
      <c r="L2608" s="144"/>
      <c r="M2608" s="144"/>
      <c r="N2608" s="144" t="e">
        <f>VLOOKUP(M2608,brand!A:B,2,0)</f>
        <v>#N/A</v>
      </c>
      <c r="O2608" s="144"/>
      <c r="P2608" s="144" t="e">
        <f>VLOOKUP(O2608,country!A:B,2,0)</f>
        <v>#N/A</v>
      </c>
      <c r="Q2608" s="144"/>
      <c r="R2608" s="144" t="str">
        <f t="shared" si="100"/>
        <v/>
      </c>
      <c r="S2608" s="144"/>
      <c r="T2608" s="219" t="s">
        <v>4271</v>
      </c>
      <c r="U2608" s="141"/>
      <c r="V2608" s="141"/>
      <c r="W2608" s="238" t="s">
        <v>796</v>
      </c>
      <c r="X2608" s="141" t="e">
        <f>VLOOKUP(W2608,SIZE!A:B,2,0)</f>
        <v>#N/A</v>
      </c>
      <c r="Y2608" s="141"/>
      <c r="Z2608" s="245"/>
      <c r="AA2608" s="141" t="e">
        <f>VLOOKUP(Z2608,COLOR!A:B,2,0)</f>
        <v>#N/A</v>
      </c>
      <c r="AB2608" s="130"/>
      <c r="AC2608" s="130"/>
      <c r="AD2608" s="130"/>
      <c r="AE2608" s="130"/>
      <c r="AF2608" s="130"/>
      <c r="AG2608" s="130"/>
      <c r="AH2608" s="130"/>
      <c r="AI2608" s="130"/>
      <c r="AJ2608" s="130"/>
      <c r="AK2608" s="130"/>
      <c r="AL2608" s="130"/>
      <c r="AM2608" s="130"/>
    </row>
    <row r="2609" spans="1:39" ht="20.25" customHeight="1">
      <c r="A2609" s="132"/>
      <c r="B2609" s="211"/>
      <c r="C2609" s="142"/>
      <c r="D2609" s="143"/>
      <c r="E2609" s="143" t="str">
        <f t="shared" si="101"/>
        <v/>
      </c>
      <c r="F2609" s="144"/>
      <c r="G2609" s="144" t="e">
        <f>VLOOKUP(E2609,subcategory!A:B,2,0)</f>
        <v>#N/A</v>
      </c>
      <c r="H2609" s="213"/>
      <c r="I2609" s="213" t="e">
        <f>VLOOKUP(H2609,gender!A:B,2,0)</f>
        <v>#N/A</v>
      </c>
      <c r="J2609" s="145"/>
      <c r="K2609" s="144"/>
      <c r="L2609" s="144"/>
      <c r="M2609" s="144"/>
      <c r="N2609" s="144" t="e">
        <f>VLOOKUP(M2609,brand!A:B,2,0)</f>
        <v>#N/A</v>
      </c>
      <c r="O2609" s="144"/>
      <c r="P2609" s="144" t="e">
        <f>VLOOKUP(O2609,country!A:B,2,0)</f>
        <v>#N/A</v>
      </c>
      <c r="Q2609" s="144"/>
      <c r="R2609" s="144" t="str">
        <f t="shared" si="100"/>
        <v/>
      </c>
      <c r="S2609" s="144"/>
      <c r="T2609" s="144" t="e">
        <f>VLOOKUP(R2609,material!A:B,2,0)</f>
        <v>#N/A</v>
      </c>
      <c r="U2609" s="141"/>
      <c r="V2609" s="141"/>
      <c r="W2609" s="238" t="s">
        <v>796</v>
      </c>
      <c r="X2609" s="141" t="e">
        <f>VLOOKUP(W2609,SIZE!A:B,2,0)</f>
        <v>#N/A</v>
      </c>
      <c r="Y2609" s="141"/>
      <c r="Z2609" s="141"/>
      <c r="AA2609" s="141" t="e">
        <f>VLOOKUP(Z2609,COLOR!A:B,2,0)</f>
        <v>#N/A</v>
      </c>
      <c r="AB2609" s="130"/>
      <c r="AC2609" s="130"/>
      <c r="AD2609" s="130"/>
      <c r="AE2609" s="130"/>
      <c r="AF2609" s="130"/>
      <c r="AG2609" s="130"/>
      <c r="AH2609" s="130"/>
      <c r="AI2609" s="130"/>
      <c r="AJ2609" s="130"/>
      <c r="AK2609" s="130"/>
      <c r="AL2609" s="130"/>
      <c r="AM2609" s="130"/>
    </row>
    <row r="2610" spans="1:39" ht="20.25" customHeight="1">
      <c r="A2610" s="132"/>
      <c r="B2610" s="211"/>
      <c r="C2610" s="142"/>
      <c r="D2610" s="143"/>
      <c r="E2610" s="143" t="str">
        <f t="shared" si="101"/>
        <v/>
      </c>
      <c r="F2610" s="144"/>
      <c r="G2610" s="144" t="e">
        <f>VLOOKUP(E2610,subcategory!A:B,2,0)</f>
        <v>#N/A</v>
      </c>
      <c r="H2610" s="213"/>
      <c r="I2610" s="213" t="e">
        <f>VLOOKUP(H2610,gender!A:B,2,0)</f>
        <v>#N/A</v>
      </c>
      <c r="J2610" s="145"/>
      <c r="K2610" s="144"/>
      <c r="L2610" s="144"/>
      <c r="M2610" s="144"/>
      <c r="N2610" s="144" t="e">
        <f>VLOOKUP(M2610,brand!A:B,2,0)</f>
        <v>#N/A</v>
      </c>
      <c r="O2610" s="144"/>
      <c r="P2610" s="144" t="e">
        <f>VLOOKUP(O2610,country!A:B,2,0)</f>
        <v>#N/A</v>
      </c>
      <c r="Q2610" s="144"/>
      <c r="R2610" s="144" t="str">
        <f t="shared" si="100"/>
        <v/>
      </c>
      <c r="S2610" s="144"/>
      <c r="T2610" s="144" t="e">
        <f>VLOOKUP(R2610,material!A:B,2,0)</f>
        <v>#N/A</v>
      </c>
      <c r="U2610" s="141"/>
      <c r="V2610" s="141"/>
      <c r="W2610" s="238" t="s">
        <v>796</v>
      </c>
      <c r="X2610" s="141" t="e">
        <f>VLOOKUP(W2610,SIZE!A:B,2,0)</f>
        <v>#N/A</v>
      </c>
      <c r="Y2610" s="141"/>
      <c r="Z2610" s="141"/>
      <c r="AA2610" s="141" t="e">
        <f>VLOOKUP(Z2610,COLOR!A:B,2,0)</f>
        <v>#N/A</v>
      </c>
      <c r="AB2610" s="130"/>
      <c r="AC2610" s="130"/>
      <c r="AD2610" s="130"/>
      <c r="AE2610" s="130"/>
      <c r="AF2610" s="130"/>
      <c r="AG2610" s="130"/>
      <c r="AH2610" s="130"/>
      <c r="AI2610" s="130"/>
      <c r="AJ2610" s="130"/>
      <c r="AK2610" s="130"/>
      <c r="AL2610" s="130"/>
      <c r="AM2610" s="130"/>
    </row>
    <row r="2611" spans="1:39" ht="20.25" customHeight="1">
      <c r="A2611" s="132"/>
      <c r="B2611" s="211"/>
      <c r="C2611" s="142"/>
      <c r="D2611" s="143"/>
      <c r="E2611" s="143" t="str">
        <f t="shared" si="101"/>
        <v/>
      </c>
      <c r="F2611" s="144"/>
      <c r="G2611" s="144" t="e">
        <f>VLOOKUP(E2611,subcategory!A:B,2,0)</f>
        <v>#N/A</v>
      </c>
      <c r="H2611" s="213"/>
      <c r="I2611" s="213" t="e">
        <f>VLOOKUP(H2611,gender!A:B,2,0)</f>
        <v>#N/A</v>
      </c>
      <c r="J2611" s="145"/>
      <c r="K2611" s="144"/>
      <c r="L2611" s="144"/>
      <c r="M2611" s="144"/>
      <c r="N2611" s="144" t="e">
        <f>VLOOKUP(M2611,brand!A:B,2,0)</f>
        <v>#N/A</v>
      </c>
      <c r="O2611" s="144"/>
      <c r="P2611" s="144" t="e">
        <f>VLOOKUP(O2611,country!A:B,2,0)</f>
        <v>#N/A</v>
      </c>
      <c r="Q2611" s="144"/>
      <c r="R2611" s="144" t="str">
        <f t="shared" si="100"/>
        <v/>
      </c>
      <c r="S2611" s="144"/>
      <c r="T2611" s="144" t="e">
        <f>VLOOKUP(R2611,material!A:B,2,0)</f>
        <v>#N/A</v>
      </c>
      <c r="U2611" s="141"/>
      <c r="V2611" s="141"/>
      <c r="W2611" s="238" t="s">
        <v>796</v>
      </c>
      <c r="X2611" s="141" t="e">
        <f>VLOOKUP(W2611,SIZE!A:B,2,0)</f>
        <v>#N/A</v>
      </c>
      <c r="Y2611" s="141"/>
      <c r="Z2611" s="141"/>
      <c r="AA2611" s="141" t="e">
        <f>VLOOKUP(Z2611,COLOR!A:B,2,0)</f>
        <v>#N/A</v>
      </c>
      <c r="AB2611" s="130"/>
      <c r="AC2611" s="130"/>
      <c r="AD2611" s="130"/>
      <c r="AE2611" s="130"/>
      <c r="AF2611" s="130"/>
      <c r="AG2611" s="130"/>
      <c r="AH2611" s="130"/>
      <c r="AI2611" s="130"/>
      <c r="AJ2611" s="130"/>
      <c r="AK2611" s="130"/>
      <c r="AL2611" s="130"/>
      <c r="AM2611" s="130"/>
    </row>
    <row r="2612" spans="1:39" ht="20.25" customHeight="1">
      <c r="A2612" s="132"/>
      <c r="B2612" s="211"/>
      <c r="C2612" s="142"/>
      <c r="D2612" s="143"/>
      <c r="E2612" s="143" t="str">
        <f t="shared" si="101"/>
        <v/>
      </c>
      <c r="F2612" s="144"/>
      <c r="G2612" s="144" t="e">
        <f>VLOOKUP(E2612,subcategory!A:B,2,0)</f>
        <v>#N/A</v>
      </c>
      <c r="H2612" s="213"/>
      <c r="I2612" s="213" t="e">
        <f>VLOOKUP(H2612,gender!A:B,2,0)</f>
        <v>#N/A</v>
      </c>
      <c r="J2612" s="145"/>
      <c r="K2612" s="144"/>
      <c r="L2612" s="144"/>
      <c r="M2612" s="144"/>
      <c r="N2612" s="144" t="e">
        <f>VLOOKUP(M2612,brand!A:B,2,0)</f>
        <v>#N/A</v>
      </c>
      <c r="O2612" s="144"/>
      <c r="P2612" s="144" t="e">
        <f>VLOOKUP(O2612,country!A:B,2,0)</f>
        <v>#N/A</v>
      </c>
      <c r="Q2612" s="144"/>
      <c r="R2612" s="144" t="str">
        <f t="shared" si="100"/>
        <v/>
      </c>
      <c r="S2612" s="144"/>
      <c r="T2612" s="144" t="e">
        <f>VLOOKUP(R2612,material!A:B,2,0)</f>
        <v>#N/A</v>
      </c>
      <c r="U2612" s="141"/>
      <c r="V2612" s="141"/>
      <c r="W2612" s="238" t="s">
        <v>796</v>
      </c>
      <c r="X2612" s="141" t="e">
        <f>VLOOKUP(W2612,SIZE!A:B,2,0)</f>
        <v>#N/A</v>
      </c>
      <c r="Y2612" s="141"/>
      <c r="Z2612" s="141"/>
      <c r="AA2612" s="141" t="e">
        <f>VLOOKUP(Z2612,COLOR!A:B,2,0)</f>
        <v>#N/A</v>
      </c>
      <c r="AB2612" s="130"/>
      <c r="AC2612" s="130"/>
      <c r="AD2612" s="130"/>
      <c r="AE2612" s="130"/>
      <c r="AF2612" s="130"/>
      <c r="AG2612" s="130"/>
      <c r="AH2612" s="130"/>
      <c r="AI2612" s="130"/>
      <c r="AJ2612" s="130"/>
      <c r="AK2612" s="130"/>
      <c r="AL2612" s="130"/>
      <c r="AM2612" s="130"/>
    </row>
    <row r="2613" spans="1:39" ht="20.25" customHeight="1">
      <c r="A2613" s="132"/>
      <c r="B2613" s="211"/>
      <c r="C2613" s="142"/>
      <c r="D2613" s="143"/>
      <c r="E2613" s="143" t="str">
        <f t="shared" si="101"/>
        <v/>
      </c>
      <c r="F2613" s="144"/>
      <c r="G2613" s="144" t="e">
        <f>VLOOKUP(E2613,subcategory!A:B,2,0)</f>
        <v>#N/A</v>
      </c>
      <c r="H2613" s="213"/>
      <c r="I2613" s="213" t="e">
        <f>VLOOKUP(H2613,gender!A:B,2,0)</f>
        <v>#N/A</v>
      </c>
      <c r="J2613" s="145"/>
      <c r="K2613" s="144"/>
      <c r="L2613" s="144"/>
      <c r="M2613" s="144"/>
      <c r="N2613" s="144" t="e">
        <f>VLOOKUP(M2613,brand!A:B,2,0)</f>
        <v>#N/A</v>
      </c>
      <c r="O2613" s="144"/>
      <c r="P2613" s="144" t="e">
        <f>VLOOKUP(O2613,country!A:B,2,0)</f>
        <v>#N/A</v>
      </c>
      <c r="Q2613" s="144"/>
      <c r="R2613" s="144" t="str">
        <f t="shared" si="100"/>
        <v/>
      </c>
      <c r="S2613" s="144"/>
      <c r="T2613" s="144" t="e">
        <f>VLOOKUP(R2613,material!A:B,2,0)</f>
        <v>#N/A</v>
      </c>
      <c r="U2613" s="141"/>
      <c r="V2613" s="141"/>
      <c r="W2613" s="238" t="s">
        <v>796</v>
      </c>
      <c r="X2613" s="141" t="e">
        <f>VLOOKUP(W2613,SIZE!A:B,2,0)</f>
        <v>#N/A</v>
      </c>
      <c r="Y2613" s="141"/>
      <c r="Z2613" s="141"/>
      <c r="AA2613" s="141" t="e">
        <f>VLOOKUP(Z2613,COLOR!A:B,2,0)</f>
        <v>#N/A</v>
      </c>
      <c r="AB2613" s="130"/>
      <c r="AC2613" s="130"/>
      <c r="AD2613" s="130"/>
      <c r="AE2613" s="130"/>
      <c r="AF2613" s="130"/>
      <c r="AG2613" s="130"/>
      <c r="AH2613" s="130"/>
      <c r="AI2613" s="130"/>
      <c r="AJ2613" s="130"/>
      <c r="AK2613" s="130"/>
      <c r="AL2613" s="130"/>
      <c r="AM2613" s="130"/>
    </row>
    <row r="2614" spans="1:39" ht="20.25" customHeight="1">
      <c r="A2614" s="132"/>
      <c r="B2614" s="211"/>
      <c r="C2614" s="142"/>
      <c r="D2614" s="143"/>
      <c r="E2614" s="143" t="str">
        <f t="shared" si="101"/>
        <v/>
      </c>
      <c r="F2614" s="144"/>
      <c r="G2614" s="144" t="e">
        <f>VLOOKUP(E2614,subcategory!A:B,2,0)</f>
        <v>#N/A</v>
      </c>
      <c r="H2614" s="213"/>
      <c r="I2614" s="213" t="e">
        <f>VLOOKUP(H2614,gender!A:B,2,0)</f>
        <v>#N/A</v>
      </c>
      <c r="J2614" s="145"/>
      <c r="K2614" s="144"/>
      <c r="L2614" s="144"/>
      <c r="M2614" s="144"/>
      <c r="N2614" s="144" t="e">
        <f>VLOOKUP(M2614,brand!A:B,2,0)</f>
        <v>#N/A</v>
      </c>
      <c r="O2614" s="144"/>
      <c r="P2614" s="144" t="e">
        <f>VLOOKUP(O2614,country!A:B,2,0)</f>
        <v>#N/A</v>
      </c>
      <c r="Q2614" s="144"/>
      <c r="R2614" s="144" t="str">
        <f t="shared" si="100"/>
        <v/>
      </c>
      <c r="S2614" s="144"/>
      <c r="T2614" s="144" t="e">
        <f>VLOOKUP(R2614,material!A:B,2,0)</f>
        <v>#N/A</v>
      </c>
      <c r="U2614" s="141"/>
      <c r="V2614" s="141"/>
      <c r="W2614" s="238" t="s">
        <v>796</v>
      </c>
      <c r="X2614" s="141" t="e">
        <f>VLOOKUP(W2614,SIZE!A:B,2,0)</f>
        <v>#N/A</v>
      </c>
      <c r="Y2614" s="141"/>
      <c r="Z2614" s="141"/>
      <c r="AA2614" s="141" t="e">
        <f>VLOOKUP(Z2614,COLOR!A:B,2,0)</f>
        <v>#N/A</v>
      </c>
      <c r="AB2614" s="130"/>
      <c r="AC2614" s="130"/>
      <c r="AD2614" s="130"/>
      <c r="AE2614" s="130"/>
      <c r="AF2614" s="130"/>
      <c r="AG2614" s="130"/>
      <c r="AH2614" s="130"/>
      <c r="AI2614" s="130"/>
      <c r="AJ2614" s="130"/>
      <c r="AK2614" s="130"/>
      <c r="AL2614" s="130"/>
      <c r="AM2614" s="130"/>
    </row>
    <row r="2615" spans="1:39" ht="20.25" customHeight="1">
      <c r="A2615" s="132"/>
      <c r="B2615" s="211"/>
      <c r="C2615" s="142"/>
      <c r="D2615" s="143"/>
      <c r="E2615" s="143" t="str">
        <f t="shared" si="101"/>
        <v/>
      </c>
      <c r="F2615" s="144"/>
      <c r="G2615" s="144" t="e">
        <f>VLOOKUP(E2615,subcategory!A:B,2,0)</f>
        <v>#N/A</v>
      </c>
      <c r="H2615" s="213"/>
      <c r="I2615" s="213" t="e">
        <f>VLOOKUP(H2615,gender!A:B,2,0)</f>
        <v>#N/A</v>
      </c>
      <c r="J2615" s="145"/>
      <c r="K2615" s="144"/>
      <c r="L2615" s="144"/>
      <c r="M2615" s="144"/>
      <c r="N2615" s="144" t="e">
        <f>VLOOKUP(M2615,brand!A:B,2,0)</f>
        <v>#N/A</v>
      </c>
      <c r="O2615" s="144"/>
      <c r="P2615" s="144" t="e">
        <f>VLOOKUP(O2615,country!A:B,2,0)</f>
        <v>#N/A</v>
      </c>
      <c r="Q2615" s="144"/>
      <c r="R2615" s="144" t="str">
        <f t="shared" si="100"/>
        <v/>
      </c>
      <c r="S2615" s="144"/>
      <c r="T2615" s="144" t="e">
        <f>VLOOKUP(R2615,material!A:B,2,0)</f>
        <v>#N/A</v>
      </c>
      <c r="U2615" s="141"/>
      <c r="V2615" s="141"/>
      <c r="W2615" s="238" t="s">
        <v>796</v>
      </c>
      <c r="X2615" s="141" t="e">
        <f>VLOOKUP(W2615,SIZE!A:B,2,0)</f>
        <v>#N/A</v>
      </c>
      <c r="Y2615" s="141"/>
      <c r="Z2615" s="141"/>
      <c r="AA2615" s="141" t="e">
        <f>VLOOKUP(Z2615,COLOR!A:B,2,0)</f>
        <v>#N/A</v>
      </c>
      <c r="AB2615" s="130"/>
      <c r="AC2615" s="130"/>
      <c r="AD2615" s="130"/>
      <c r="AE2615" s="130"/>
      <c r="AF2615" s="130"/>
      <c r="AG2615" s="130"/>
      <c r="AH2615" s="130"/>
      <c r="AI2615" s="130"/>
      <c r="AJ2615" s="130"/>
      <c r="AK2615" s="130"/>
      <c r="AL2615" s="130"/>
      <c r="AM2615" s="130"/>
    </row>
    <row r="2616" spans="1:39" ht="20.25" customHeight="1">
      <c r="A2616" s="132"/>
      <c r="B2616" s="211"/>
      <c r="C2616" s="142"/>
      <c r="D2616" s="143"/>
      <c r="E2616" s="143" t="str">
        <f t="shared" si="101"/>
        <v/>
      </c>
      <c r="F2616" s="144"/>
      <c r="G2616" s="144" t="e">
        <f>VLOOKUP(E2616,subcategory!A:B,2,0)</f>
        <v>#N/A</v>
      </c>
      <c r="H2616" s="213"/>
      <c r="I2616" s="213" t="e">
        <f>VLOOKUP(H2616,gender!A:B,2,0)</f>
        <v>#N/A</v>
      </c>
      <c r="J2616" s="145"/>
      <c r="K2616" s="144"/>
      <c r="L2616" s="144"/>
      <c r="M2616" s="144"/>
      <c r="N2616" s="144" t="e">
        <f>VLOOKUP(M2616,brand!A:B,2,0)</f>
        <v>#N/A</v>
      </c>
      <c r="O2616" s="144"/>
      <c r="P2616" s="144" t="e">
        <f>VLOOKUP(O2616,country!A:B,2,0)</f>
        <v>#N/A</v>
      </c>
      <c r="Q2616" s="144"/>
      <c r="R2616" s="144" t="str">
        <f t="shared" si="100"/>
        <v/>
      </c>
      <c r="S2616" s="144"/>
      <c r="T2616" s="144" t="e">
        <f>VLOOKUP(R2616,material!A:B,2,0)</f>
        <v>#N/A</v>
      </c>
      <c r="U2616" s="141"/>
      <c r="V2616" s="141"/>
      <c r="W2616" s="238" t="s">
        <v>796</v>
      </c>
      <c r="X2616" s="141" t="e">
        <f>VLOOKUP(W2616,SIZE!A:B,2,0)</f>
        <v>#N/A</v>
      </c>
      <c r="Y2616" s="141"/>
      <c r="Z2616" s="141"/>
      <c r="AA2616" s="141" t="e">
        <f>VLOOKUP(Z2616,COLOR!A:B,2,0)</f>
        <v>#N/A</v>
      </c>
      <c r="AB2616" s="130"/>
      <c r="AC2616" s="130"/>
      <c r="AD2616" s="130"/>
      <c r="AE2616" s="130"/>
      <c r="AF2616" s="130"/>
      <c r="AG2616" s="130"/>
      <c r="AH2616" s="130"/>
      <c r="AI2616" s="130"/>
      <c r="AJ2616" s="130"/>
      <c r="AK2616" s="130"/>
      <c r="AL2616" s="130"/>
      <c r="AM2616" s="130"/>
    </row>
    <row r="2617" spans="1:39" ht="20.25" customHeight="1">
      <c r="A2617" s="132"/>
      <c r="B2617" s="211"/>
      <c r="C2617" s="142"/>
      <c r="D2617" s="143"/>
      <c r="E2617" s="143" t="str">
        <f t="shared" si="101"/>
        <v/>
      </c>
      <c r="F2617" s="144"/>
      <c r="G2617" s="144" t="e">
        <f>VLOOKUP(E2617,subcategory!A:B,2,0)</f>
        <v>#N/A</v>
      </c>
      <c r="H2617" s="213"/>
      <c r="I2617" s="213" t="e">
        <f>VLOOKUP(H2617,gender!A:B,2,0)</f>
        <v>#N/A</v>
      </c>
      <c r="J2617" s="145"/>
      <c r="K2617" s="144"/>
      <c r="L2617" s="144"/>
      <c r="M2617" s="144"/>
      <c r="N2617" s="144" t="e">
        <f>VLOOKUP(M2617,brand!A:B,2,0)</f>
        <v>#N/A</v>
      </c>
      <c r="O2617" s="144"/>
      <c r="P2617" s="144" t="e">
        <f>VLOOKUP(O2617,country!A:B,2,0)</f>
        <v>#N/A</v>
      </c>
      <c r="Q2617" s="144"/>
      <c r="R2617" s="144" t="str">
        <f t="shared" si="100"/>
        <v/>
      </c>
      <c r="S2617" s="144"/>
      <c r="T2617" s="144" t="e">
        <f>VLOOKUP(R2617,material!A:B,2,0)</f>
        <v>#N/A</v>
      </c>
      <c r="U2617" s="141"/>
      <c r="V2617" s="141"/>
      <c r="W2617" s="238" t="s">
        <v>796</v>
      </c>
      <c r="X2617" s="141" t="e">
        <f>VLOOKUP(W2617,SIZE!A:B,2,0)</f>
        <v>#N/A</v>
      </c>
      <c r="Y2617" s="141"/>
      <c r="Z2617" s="141"/>
      <c r="AA2617" s="141" t="e">
        <f>VLOOKUP(Z2617,COLOR!A:B,2,0)</f>
        <v>#N/A</v>
      </c>
      <c r="AB2617" s="130"/>
      <c r="AC2617" s="130"/>
      <c r="AD2617" s="130"/>
      <c r="AE2617" s="130"/>
      <c r="AF2617" s="130"/>
      <c r="AG2617" s="130"/>
      <c r="AH2617" s="130"/>
      <c r="AI2617" s="130"/>
      <c r="AJ2617" s="130"/>
      <c r="AK2617" s="130"/>
      <c r="AL2617" s="130"/>
      <c r="AM2617" s="130"/>
    </row>
    <row r="2618" spans="1:39" ht="20.25" customHeight="1">
      <c r="A2618" s="132"/>
      <c r="B2618" s="211"/>
      <c r="C2618" s="142"/>
      <c r="D2618" s="143"/>
      <c r="E2618" s="143" t="str">
        <f t="shared" si="101"/>
        <v/>
      </c>
      <c r="F2618" s="144"/>
      <c r="G2618" s="144" t="e">
        <f>VLOOKUP(E2618,subcategory!A:B,2,0)</f>
        <v>#N/A</v>
      </c>
      <c r="H2618" s="213"/>
      <c r="I2618" s="213" t="e">
        <f>VLOOKUP(H2618,gender!A:B,2,0)</f>
        <v>#N/A</v>
      </c>
      <c r="J2618" s="145"/>
      <c r="K2618" s="144"/>
      <c r="L2618" s="144"/>
      <c r="M2618" s="144"/>
      <c r="N2618" s="144" t="e">
        <f>VLOOKUP(M2618,brand!A:B,2,0)</f>
        <v>#N/A</v>
      </c>
      <c r="O2618" s="144"/>
      <c r="P2618" s="144" t="e">
        <f>VLOOKUP(O2618,country!A:B,2,0)</f>
        <v>#N/A</v>
      </c>
      <c r="Q2618" s="144"/>
      <c r="R2618" s="144" t="str">
        <f t="shared" si="100"/>
        <v/>
      </c>
      <c r="S2618" s="144"/>
      <c r="T2618" s="144" t="e">
        <f>VLOOKUP(R2618,material!A:B,2,0)</f>
        <v>#N/A</v>
      </c>
      <c r="U2618" s="141"/>
      <c r="V2618" s="141"/>
      <c r="W2618" s="238" t="s">
        <v>796</v>
      </c>
      <c r="X2618" s="141" t="e">
        <f>VLOOKUP(W2618,SIZE!A:B,2,0)</f>
        <v>#N/A</v>
      </c>
      <c r="Y2618" s="141"/>
      <c r="Z2618" s="141"/>
      <c r="AA2618" s="141" t="e">
        <f>VLOOKUP(Z2618,COLOR!A:B,2,0)</f>
        <v>#N/A</v>
      </c>
      <c r="AB2618" s="130"/>
      <c r="AC2618" s="130"/>
      <c r="AD2618" s="130"/>
      <c r="AE2618" s="130"/>
      <c r="AF2618" s="130"/>
      <c r="AG2618" s="130"/>
      <c r="AH2618" s="130"/>
      <c r="AI2618" s="130"/>
      <c r="AJ2618" s="130"/>
      <c r="AK2618" s="130"/>
      <c r="AL2618" s="130"/>
      <c r="AM2618" s="130"/>
    </row>
    <row r="2619" spans="1:39" ht="20.25" customHeight="1">
      <c r="A2619" s="132"/>
      <c r="B2619" s="211"/>
      <c r="C2619" s="142"/>
      <c r="D2619" s="143"/>
      <c r="E2619" s="143" t="str">
        <f t="shared" si="101"/>
        <v/>
      </c>
      <c r="F2619" s="144"/>
      <c r="G2619" s="144" t="e">
        <f>VLOOKUP(E2619,subcategory!A:B,2,0)</f>
        <v>#N/A</v>
      </c>
      <c r="H2619" s="213"/>
      <c r="I2619" s="213" t="e">
        <f>VLOOKUP(H2619,gender!A:B,2,0)</f>
        <v>#N/A</v>
      </c>
      <c r="J2619" s="145"/>
      <c r="K2619" s="144"/>
      <c r="L2619" s="144"/>
      <c r="M2619" s="144"/>
      <c r="N2619" s="144" t="e">
        <f>VLOOKUP(M2619,brand!A:B,2,0)</f>
        <v>#N/A</v>
      </c>
      <c r="O2619" s="144"/>
      <c r="P2619" s="144" t="e">
        <f>VLOOKUP(O2619,country!A:B,2,0)</f>
        <v>#N/A</v>
      </c>
      <c r="Q2619" s="144"/>
      <c r="R2619" s="144" t="str">
        <f t="shared" si="100"/>
        <v/>
      </c>
      <c r="S2619" s="144"/>
      <c r="T2619" s="144" t="e">
        <f>VLOOKUP(R2619,material!A:B,2,0)</f>
        <v>#N/A</v>
      </c>
      <c r="U2619" s="141"/>
      <c r="V2619" s="141"/>
      <c r="W2619" s="238" t="s">
        <v>796</v>
      </c>
      <c r="X2619" s="141" t="e">
        <f>VLOOKUP(W2619,SIZE!A:B,2,0)</f>
        <v>#N/A</v>
      </c>
      <c r="Y2619" s="141"/>
      <c r="Z2619" s="245"/>
      <c r="AA2619" s="141" t="e">
        <f>VLOOKUP(Z2619,COLOR!A:B,2,0)</f>
        <v>#N/A</v>
      </c>
      <c r="AB2619" s="130"/>
      <c r="AC2619" s="130"/>
      <c r="AD2619" s="130"/>
      <c r="AE2619" s="130"/>
      <c r="AF2619" s="130"/>
      <c r="AG2619" s="130"/>
      <c r="AH2619" s="130"/>
      <c r="AI2619" s="130"/>
      <c r="AJ2619" s="130"/>
      <c r="AK2619" s="130"/>
      <c r="AL2619" s="130"/>
      <c r="AM2619" s="130"/>
    </row>
    <row r="2620" spans="1:39" ht="20.25" customHeight="1">
      <c r="A2620" s="132"/>
      <c r="B2620" s="211"/>
      <c r="C2620" s="142"/>
      <c r="D2620" s="143"/>
      <c r="E2620" s="143" t="str">
        <f t="shared" si="101"/>
        <v/>
      </c>
      <c r="F2620" s="144"/>
      <c r="G2620" s="144" t="e">
        <f>VLOOKUP(E2620,subcategory!A:B,2,0)</f>
        <v>#N/A</v>
      </c>
      <c r="H2620" s="213"/>
      <c r="I2620" s="213" t="e">
        <f>VLOOKUP(H2620,gender!A:B,2,0)</f>
        <v>#N/A</v>
      </c>
      <c r="J2620" s="145"/>
      <c r="K2620" s="144"/>
      <c r="L2620" s="144"/>
      <c r="M2620" s="144"/>
      <c r="N2620" s="144" t="e">
        <f>VLOOKUP(M2620,brand!A:B,2,0)</f>
        <v>#N/A</v>
      </c>
      <c r="O2620" s="144"/>
      <c r="P2620" s="144" t="e">
        <f>VLOOKUP(O2620,country!A:B,2,0)</f>
        <v>#N/A</v>
      </c>
      <c r="Q2620" s="144"/>
      <c r="R2620" s="144" t="str">
        <f t="shared" si="100"/>
        <v/>
      </c>
      <c r="S2620" s="144"/>
      <c r="T2620" s="144" t="e">
        <f>VLOOKUP(R2620,material!A:B,2,0)</f>
        <v>#N/A</v>
      </c>
      <c r="U2620" s="141"/>
      <c r="V2620" s="141"/>
      <c r="W2620" s="238" t="s">
        <v>796</v>
      </c>
      <c r="X2620" s="141" t="e">
        <f>VLOOKUP(W2620,SIZE!A:B,2,0)</f>
        <v>#N/A</v>
      </c>
      <c r="Y2620" s="141"/>
      <c r="Z2620" s="141"/>
      <c r="AA2620" s="141" t="e">
        <f>VLOOKUP(Z2620,COLOR!A:B,2,0)</f>
        <v>#N/A</v>
      </c>
      <c r="AB2620" s="130"/>
      <c r="AC2620" s="130"/>
      <c r="AD2620" s="130"/>
      <c r="AE2620" s="130"/>
      <c r="AF2620" s="130"/>
      <c r="AG2620" s="130"/>
      <c r="AH2620" s="130"/>
      <c r="AI2620" s="130"/>
      <c r="AJ2620" s="130"/>
      <c r="AK2620" s="130"/>
      <c r="AL2620" s="130"/>
      <c r="AM2620" s="130"/>
    </row>
    <row r="2621" spans="1:39" ht="20.25" customHeight="1">
      <c r="A2621" s="132"/>
      <c r="B2621" s="211"/>
      <c r="C2621" s="142"/>
      <c r="D2621" s="143"/>
      <c r="E2621" s="143" t="str">
        <f t="shared" si="101"/>
        <v/>
      </c>
      <c r="F2621" s="144"/>
      <c r="G2621" s="144" t="e">
        <f>VLOOKUP(E2621,subcategory!A:B,2,0)</f>
        <v>#N/A</v>
      </c>
      <c r="H2621" s="213"/>
      <c r="I2621" s="213" t="e">
        <f>VLOOKUP(H2621,gender!A:B,2,0)</f>
        <v>#N/A</v>
      </c>
      <c r="J2621" s="145"/>
      <c r="K2621" s="144"/>
      <c r="L2621" s="144"/>
      <c r="M2621" s="144"/>
      <c r="N2621" s="144" t="e">
        <f>VLOOKUP(M2621,brand!A:B,2,0)</f>
        <v>#N/A</v>
      </c>
      <c r="O2621" s="144"/>
      <c r="P2621" s="144" t="e">
        <f>VLOOKUP(O2621,country!A:B,2,0)</f>
        <v>#N/A</v>
      </c>
      <c r="Q2621" s="144"/>
      <c r="R2621" s="144" t="str">
        <f t="shared" si="100"/>
        <v/>
      </c>
      <c r="S2621" s="144"/>
      <c r="T2621" s="144" t="e">
        <f>VLOOKUP(R2621,material!A:B,2,0)</f>
        <v>#N/A</v>
      </c>
      <c r="U2621" s="141"/>
      <c r="V2621" s="141"/>
      <c r="W2621" s="238" t="s">
        <v>796</v>
      </c>
      <c r="X2621" s="141" t="e">
        <f>VLOOKUP(W2621,SIZE!A:B,2,0)</f>
        <v>#N/A</v>
      </c>
      <c r="Y2621" s="141"/>
      <c r="Z2621" s="141"/>
      <c r="AA2621" s="141" t="e">
        <f>VLOOKUP(Z2621,COLOR!A:B,2,0)</f>
        <v>#N/A</v>
      </c>
      <c r="AB2621" s="130"/>
      <c r="AC2621" s="130"/>
      <c r="AD2621" s="130"/>
      <c r="AE2621" s="130"/>
      <c r="AF2621" s="130"/>
      <c r="AG2621" s="130"/>
      <c r="AH2621" s="130"/>
      <c r="AI2621" s="130"/>
      <c r="AJ2621" s="130"/>
      <c r="AK2621" s="130"/>
      <c r="AL2621" s="130"/>
      <c r="AM2621" s="130"/>
    </row>
    <row r="2622" spans="1:39" ht="20.25" customHeight="1">
      <c r="A2622" s="132"/>
      <c r="B2622" s="211"/>
      <c r="C2622" s="142"/>
      <c r="D2622" s="143"/>
      <c r="E2622" s="143" t="str">
        <f t="shared" si="101"/>
        <v/>
      </c>
      <c r="F2622" s="144"/>
      <c r="G2622" s="144" t="e">
        <f>VLOOKUP(E2622,subcategory!A:B,2,0)</f>
        <v>#N/A</v>
      </c>
      <c r="H2622" s="213"/>
      <c r="I2622" s="213" t="e">
        <f>VLOOKUP(H2622,gender!A:B,2,0)</f>
        <v>#N/A</v>
      </c>
      <c r="J2622" s="145"/>
      <c r="K2622" s="144"/>
      <c r="L2622" s="144"/>
      <c r="M2622" s="144"/>
      <c r="N2622" s="144" t="e">
        <f>VLOOKUP(M2622,brand!A:B,2,0)</f>
        <v>#N/A</v>
      </c>
      <c r="O2622" s="144"/>
      <c r="P2622" s="144" t="e">
        <f>VLOOKUP(O2622,country!A:B,2,0)</f>
        <v>#N/A</v>
      </c>
      <c r="Q2622" s="144"/>
      <c r="R2622" s="144" t="str">
        <f t="shared" ref="R2622:R2685" si="102">PROPER(S2622)</f>
        <v/>
      </c>
      <c r="S2622" s="144"/>
      <c r="T2622" s="219" t="s">
        <v>3930</v>
      </c>
      <c r="U2622" s="141"/>
      <c r="V2622" s="141"/>
      <c r="W2622" s="238" t="s">
        <v>796</v>
      </c>
      <c r="X2622" s="141" t="e">
        <f>VLOOKUP(W2622,SIZE!A:B,2,0)</f>
        <v>#N/A</v>
      </c>
      <c r="Y2622" s="141"/>
      <c r="Z2622" s="141"/>
      <c r="AA2622" s="141" t="e">
        <f>VLOOKUP(Z2622,COLOR!A:B,2,0)</f>
        <v>#N/A</v>
      </c>
      <c r="AB2622" s="130"/>
      <c r="AC2622" s="130"/>
      <c r="AD2622" s="130"/>
      <c r="AE2622" s="130"/>
      <c r="AF2622" s="130"/>
      <c r="AG2622" s="130"/>
      <c r="AH2622" s="130"/>
      <c r="AI2622" s="130"/>
      <c r="AJ2622" s="130"/>
      <c r="AK2622" s="130"/>
      <c r="AL2622" s="130"/>
      <c r="AM2622" s="130"/>
    </row>
    <row r="2623" spans="1:39" ht="20.25" customHeight="1">
      <c r="A2623" s="132"/>
      <c r="B2623" s="211"/>
      <c r="C2623" s="142"/>
      <c r="D2623" s="143"/>
      <c r="E2623" s="143" t="str">
        <f t="shared" si="101"/>
        <v/>
      </c>
      <c r="F2623" s="144"/>
      <c r="G2623" s="144" t="e">
        <f>VLOOKUP(E2623,subcategory!A:B,2,0)</f>
        <v>#N/A</v>
      </c>
      <c r="H2623" s="213"/>
      <c r="I2623" s="213" t="e">
        <f>VLOOKUP(H2623,gender!A:B,2,0)</f>
        <v>#N/A</v>
      </c>
      <c r="J2623" s="145"/>
      <c r="K2623" s="144"/>
      <c r="L2623" s="144"/>
      <c r="M2623" s="144"/>
      <c r="N2623" s="144" t="e">
        <f>VLOOKUP(M2623,brand!A:B,2,0)</f>
        <v>#N/A</v>
      </c>
      <c r="O2623" s="144"/>
      <c r="P2623" s="144" t="e">
        <f>VLOOKUP(O2623,country!A:B,2,0)</f>
        <v>#N/A</v>
      </c>
      <c r="Q2623" s="144"/>
      <c r="R2623" s="144" t="str">
        <f t="shared" si="102"/>
        <v/>
      </c>
      <c r="S2623" s="144"/>
      <c r="T2623" s="144" t="e">
        <f>VLOOKUP(R2623,material!A:B,2,0)</f>
        <v>#N/A</v>
      </c>
      <c r="U2623" s="141"/>
      <c r="V2623" s="141"/>
      <c r="W2623" s="238" t="s">
        <v>796</v>
      </c>
      <c r="X2623" s="141" t="e">
        <f>VLOOKUP(W2623,SIZE!A:B,2,0)</f>
        <v>#N/A</v>
      </c>
      <c r="Y2623" s="141"/>
      <c r="Z2623" s="141"/>
      <c r="AA2623" s="141" t="e">
        <f>VLOOKUP(Z2623,COLOR!A:B,2,0)</f>
        <v>#N/A</v>
      </c>
      <c r="AB2623" s="130"/>
      <c r="AC2623" s="130"/>
      <c r="AD2623" s="130"/>
      <c r="AE2623" s="130"/>
      <c r="AF2623" s="130"/>
      <c r="AG2623" s="130"/>
      <c r="AH2623" s="130"/>
      <c r="AI2623" s="130"/>
      <c r="AJ2623" s="130"/>
      <c r="AK2623" s="130"/>
      <c r="AL2623" s="130"/>
      <c r="AM2623" s="130"/>
    </row>
    <row r="2624" spans="1:39" ht="20.25" customHeight="1">
      <c r="A2624" s="132"/>
      <c r="B2624" s="211"/>
      <c r="C2624" s="142"/>
      <c r="D2624" s="143"/>
      <c r="E2624" s="143" t="str">
        <f t="shared" si="101"/>
        <v/>
      </c>
      <c r="F2624" s="144"/>
      <c r="G2624" s="144" t="e">
        <f>VLOOKUP(E2624,subcategory!A:B,2,0)</f>
        <v>#N/A</v>
      </c>
      <c r="H2624" s="213"/>
      <c r="I2624" s="213" t="e">
        <f>VLOOKUP(H2624,gender!A:B,2,0)</f>
        <v>#N/A</v>
      </c>
      <c r="J2624" s="145"/>
      <c r="K2624" s="144"/>
      <c r="L2624" s="144"/>
      <c r="M2624" s="144"/>
      <c r="N2624" s="144" t="e">
        <f>VLOOKUP(M2624,brand!A:B,2,0)</f>
        <v>#N/A</v>
      </c>
      <c r="O2624" s="144"/>
      <c r="P2624" s="144" t="e">
        <f>VLOOKUP(O2624,country!A:B,2,0)</f>
        <v>#N/A</v>
      </c>
      <c r="Q2624" s="144"/>
      <c r="R2624" s="144" t="str">
        <f t="shared" si="102"/>
        <v/>
      </c>
      <c r="S2624" s="144"/>
      <c r="T2624" s="144" t="e">
        <f>VLOOKUP(R2624,material!A:B,2,0)</f>
        <v>#N/A</v>
      </c>
      <c r="U2624" s="141"/>
      <c r="V2624" s="141"/>
      <c r="W2624" s="238" t="s">
        <v>796</v>
      </c>
      <c r="X2624" s="141" t="e">
        <f>VLOOKUP(W2624,SIZE!A:B,2,0)</f>
        <v>#N/A</v>
      </c>
      <c r="Y2624" s="141"/>
      <c r="Z2624" s="141"/>
      <c r="AA2624" s="141" t="e">
        <f>VLOOKUP(Z2624,COLOR!A:B,2,0)</f>
        <v>#N/A</v>
      </c>
      <c r="AB2624" s="130"/>
      <c r="AC2624" s="130"/>
      <c r="AD2624" s="130"/>
      <c r="AE2624" s="130"/>
      <c r="AF2624" s="130"/>
      <c r="AG2624" s="130"/>
      <c r="AH2624" s="130"/>
      <c r="AI2624" s="130"/>
      <c r="AJ2624" s="130"/>
      <c r="AK2624" s="130"/>
      <c r="AL2624" s="130"/>
      <c r="AM2624" s="130"/>
    </row>
    <row r="2625" spans="1:39" ht="20.25" customHeight="1">
      <c r="A2625" s="132"/>
      <c r="B2625" s="211"/>
      <c r="C2625" s="142"/>
      <c r="D2625" s="143"/>
      <c r="E2625" s="143" t="str">
        <f t="shared" si="101"/>
        <v/>
      </c>
      <c r="F2625" s="144"/>
      <c r="G2625" s="144" t="e">
        <f>VLOOKUP(E2625,subcategory!A:B,2,0)</f>
        <v>#N/A</v>
      </c>
      <c r="H2625" s="213"/>
      <c r="I2625" s="213" t="e">
        <f>VLOOKUP(H2625,gender!A:B,2,0)</f>
        <v>#N/A</v>
      </c>
      <c r="J2625" s="145"/>
      <c r="K2625" s="144"/>
      <c r="L2625" s="144"/>
      <c r="M2625" s="144"/>
      <c r="N2625" s="144" t="e">
        <f>VLOOKUP(M2625,brand!A:B,2,0)</f>
        <v>#N/A</v>
      </c>
      <c r="O2625" s="144"/>
      <c r="P2625" s="144" t="e">
        <f>VLOOKUP(O2625,country!A:B,2,0)</f>
        <v>#N/A</v>
      </c>
      <c r="Q2625" s="144"/>
      <c r="R2625" s="144" t="str">
        <f t="shared" si="102"/>
        <v/>
      </c>
      <c r="S2625" s="144"/>
      <c r="T2625" s="144" t="e">
        <f>VLOOKUP(R2625,material!A:B,2,0)</f>
        <v>#N/A</v>
      </c>
      <c r="U2625" s="141"/>
      <c r="V2625" s="141"/>
      <c r="W2625" s="238" t="s">
        <v>796</v>
      </c>
      <c r="X2625" s="141" t="e">
        <f>VLOOKUP(W2625,SIZE!A:B,2,0)</f>
        <v>#N/A</v>
      </c>
      <c r="Y2625" s="141"/>
      <c r="Z2625" s="141"/>
      <c r="AA2625" s="141" t="e">
        <f>VLOOKUP(Z2625,COLOR!A:B,2,0)</f>
        <v>#N/A</v>
      </c>
      <c r="AB2625" s="130"/>
      <c r="AC2625" s="130"/>
      <c r="AD2625" s="130"/>
      <c r="AE2625" s="130"/>
      <c r="AF2625" s="130"/>
      <c r="AG2625" s="130"/>
      <c r="AH2625" s="130"/>
      <c r="AI2625" s="130"/>
      <c r="AJ2625" s="130"/>
      <c r="AK2625" s="130"/>
      <c r="AL2625" s="130"/>
      <c r="AM2625" s="130"/>
    </row>
    <row r="2626" spans="1:39" ht="20.25" customHeight="1">
      <c r="A2626" s="132"/>
      <c r="B2626" s="211"/>
      <c r="C2626" s="142"/>
      <c r="D2626" s="143"/>
      <c r="E2626" s="143" t="str">
        <f t="shared" si="101"/>
        <v/>
      </c>
      <c r="F2626" s="144"/>
      <c r="G2626" s="144" t="e">
        <f>VLOOKUP(E2626,subcategory!A:B,2,0)</f>
        <v>#N/A</v>
      </c>
      <c r="H2626" s="213"/>
      <c r="I2626" s="213" t="e">
        <f>VLOOKUP(H2626,gender!A:B,2,0)</f>
        <v>#N/A</v>
      </c>
      <c r="J2626" s="145"/>
      <c r="K2626" s="144"/>
      <c r="L2626" s="144"/>
      <c r="M2626" s="144"/>
      <c r="N2626" s="144" t="e">
        <f>VLOOKUP(M2626,brand!A:B,2,0)</f>
        <v>#N/A</v>
      </c>
      <c r="O2626" s="144"/>
      <c r="P2626" s="144" t="e">
        <f>VLOOKUP(O2626,country!A:B,2,0)</f>
        <v>#N/A</v>
      </c>
      <c r="Q2626" s="144"/>
      <c r="R2626" s="144" t="str">
        <f t="shared" si="102"/>
        <v/>
      </c>
      <c r="S2626" s="144"/>
      <c r="T2626" s="144" t="e">
        <f>VLOOKUP(R2626,material!A:B,2,0)</f>
        <v>#N/A</v>
      </c>
      <c r="U2626" s="141"/>
      <c r="V2626" s="141"/>
      <c r="W2626" s="238" t="s">
        <v>796</v>
      </c>
      <c r="X2626" s="141" t="e">
        <f>VLOOKUP(W2626,SIZE!A:B,2,0)</f>
        <v>#N/A</v>
      </c>
      <c r="Y2626" s="141"/>
      <c r="Z2626" s="141"/>
      <c r="AA2626" s="141" t="e">
        <f>VLOOKUP(Z2626,COLOR!A:B,2,0)</f>
        <v>#N/A</v>
      </c>
      <c r="AB2626" s="130"/>
      <c r="AC2626" s="130"/>
      <c r="AD2626" s="130"/>
      <c r="AE2626" s="130"/>
      <c r="AF2626" s="130"/>
      <c r="AG2626" s="130"/>
      <c r="AH2626" s="130"/>
      <c r="AI2626" s="130"/>
      <c r="AJ2626" s="130"/>
      <c r="AK2626" s="130"/>
      <c r="AL2626" s="130"/>
      <c r="AM2626" s="130"/>
    </row>
    <row r="2627" spans="1:39" ht="20.25" customHeight="1">
      <c r="A2627" s="132"/>
      <c r="B2627" s="211"/>
      <c r="C2627" s="142"/>
      <c r="D2627" s="143"/>
      <c r="E2627" s="143" t="str">
        <f t="shared" ref="E2627:E2690" si="103">PROPER(F2627)</f>
        <v/>
      </c>
      <c r="F2627" s="144"/>
      <c r="G2627" s="144" t="e">
        <f>VLOOKUP(E2627,subcategory!A:B,2,0)</f>
        <v>#N/A</v>
      </c>
      <c r="H2627" s="213"/>
      <c r="I2627" s="213" t="e">
        <f>VLOOKUP(H2627,gender!A:B,2,0)</f>
        <v>#N/A</v>
      </c>
      <c r="J2627" s="145"/>
      <c r="K2627" s="144"/>
      <c r="L2627" s="144"/>
      <c r="M2627" s="144"/>
      <c r="N2627" s="144" t="e">
        <f>VLOOKUP(M2627,brand!A:B,2,0)</f>
        <v>#N/A</v>
      </c>
      <c r="O2627" s="144"/>
      <c r="P2627" s="144" t="e">
        <f>VLOOKUP(O2627,country!A:B,2,0)</f>
        <v>#N/A</v>
      </c>
      <c r="Q2627" s="144"/>
      <c r="R2627" s="144" t="str">
        <f t="shared" si="102"/>
        <v/>
      </c>
      <c r="S2627" s="144"/>
      <c r="T2627" s="144" t="e">
        <f>VLOOKUP(R2627,material!A:B,2,0)</f>
        <v>#N/A</v>
      </c>
      <c r="U2627" s="141"/>
      <c r="V2627" s="141"/>
      <c r="W2627" s="238" t="s">
        <v>796</v>
      </c>
      <c r="X2627" s="141" t="e">
        <f>VLOOKUP(W2627,SIZE!A:B,2,0)</f>
        <v>#N/A</v>
      </c>
      <c r="Y2627" s="141"/>
      <c r="Z2627" s="141"/>
      <c r="AA2627" s="141" t="e">
        <f>VLOOKUP(Z2627,COLOR!A:B,2,0)</f>
        <v>#N/A</v>
      </c>
      <c r="AB2627" s="130"/>
      <c r="AC2627" s="130"/>
      <c r="AD2627" s="130"/>
      <c r="AE2627" s="130"/>
      <c r="AF2627" s="130"/>
      <c r="AG2627" s="130"/>
      <c r="AH2627" s="130"/>
      <c r="AI2627" s="130"/>
      <c r="AJ2627" s="130"/>
      <c r="AK2627" s="130"/>
      <c r="AL2627" s="130"/>
      <c r="AM2627" s="130"/>
    </row>
    <row r="2628" spans="1:39" ht="20.25" customHeight="1">
      <c r="A2628" s="132"/>
      <c r="B2628" s="211"/>
      <c r="C2628" s="142"/>
      <c r="D2628" s="143"/>
      <c r="E2628" s="143" t="str">
        <f t="shared" si="103"/>
        <v/>
      </c>
      <c r="F2628" s="144"/>
      <c r="G2628" s="144" t="e">
        <f>VLOOKUP(E2628,subcategory!A:B,2,0)</f>
        <v>#N/A</v>
      </c>
      <c r="H2628" s="213"/>
      <c r="I2628" s="213" t="e">
        <f>VLOOKUP(H2628,gender!A:B,2,0)</f>
        <v>#N/A</v>
      </c>
      <c r="J2628" s="145"/>
      <c r="K2628" s="144"/>
      <c r="L2628" s="144"/>
      <c r="M2628" s="144"/>
      <c r="N2628" s="144" t="e">
        <f>VLOOKUP(M2628,brand!A:B,2,0)</f>
        <v>#N/A</v>
      </c>
      <c r="O2628" s="144"/>
      <c r="P2628" s="144" t="e">
        <f>VLOOKUP(O2628,country!A:B,2,0)</f>
        <v>#N/A</v>
      </c>
      <c r="Q2628" s="144"/>
      <c r="R2628" s="144" t="str">
        <f t="shared" si="102"/>
        <v/>
      </c>
      <c r="S2628" s="144"/>
      <c r="T2628" s="144" t="e">
        <f>VLOOKUP(R2628,material!A:B,2,0)</f>
        <v>#N/A</v>
      </c>
      <c r="U2628" s="141"/>
      <c r="V2628" s="141"/>
      <c r="W2628" s="238" t="s">
        <v>796</v>
      </c>
      <c r="X2628" s="141" t="e">
        <f>VLOOKUP(W2628,SIZE!A:B,2,0)</f>
        <v>#N/A</v>
      </c>
      <c r="Y2628" s="141"/>
      <c r="Z2628" s="141"/>
      <c r="AA2628" s="141" t="e">
        <f>VLOOKUP(Z2628,COLOR!A:B,2,0)</f>
        <v>#N/A</v>
      </c>
      <c r="AB2628" s="130"/>
      <c r="AC2628" s="130"/>
      <c r="AD2628" s="130"/>
      <c r="AE2628" s="130"/>
      <c r="AF2628" s="130"/>
      <c r="AG2628" s="130"/>
      <c r="AH2628" s="130"/>
      <c r="AI2628" s="130"/>
      <c r="AJ2628" s="130"/>
      <c r="AK2628" s="130"/>
      <c r="AL2628" s="130"/>
      <c r="AM2628" s="130"/>
    </row>
    <row r="2629" spans="1:39" ht="20.25" customHeight="1">
      <c r="A2629" s="132"/>
      <c r="B2629" s="211"/>
      <c r="C2629" s="142"/>
      <c r="D2629" s="143"/>
      <c r="E2629" s="143" t="str">
        <f t="shared" si="103"/>
        <v/>
      </c>
      <c r="F2629" s="144"/>
      <c r="G2629" s="144" t="e">
        <f>VLOOKUP(E2629,subcategory!A:B,2,0)</f>
        <v>#N/A</v>
      </c>
      <c r="H2629" s="213"/>
      <c r="I2629" s="213" t="e">
        <f>VLOOKUP(H2629,gender!A:B,2,0)</f>
        <v>#N/A</v>
      </c>
      <c r="J2629" s="145"/>
      <c r="K2629" s="144"/>
      <c r="L2629" s="144"/>
      <c r="M2629" s="144"/>
      <c r="N2629" s="144" t="e">
        <f>VLOOKUP(M2629,brand!A:B,2,0)</f>
        <v>#N/A</v>
      </c>
      <c r="O2629" s="144"/>
      <c r="P2629" s="144" t="e">
        <f>VLOOKUP(O2629,country!A:B,2,0)</f>
        <v>#N/A</v>
      </c>
      <c r="Q2629" s="144"/>
      <c r="R2629" s="144" t="str">
        <f t="shared" si="102"/>
        <v/>
      </c>
      <c r="S2629" s="144"/>
      <c r="T2629" s="144" t="e">
        <f>VLOOKUP(R2629,material!A:B,2,0)</f>
        <v>#N/A</v>
      </c>
      <c r="U2629" s="141"/>
      <c r="V2629" s="141"/>
      <c r="W2629" s="238" t="s">
        <v>796</v>
      </c>
      <c r="X2629" s="141" t="e">
        <f>VLOOKUP(W2629,SIZE!A:B,2,0)</f>
        <v>#N/A</v>
      </c>
      <c r="Y2629" s="141"/>
      <c r="Z2629" s="141"/>
      <c r="AA2629" s="141" t="e">
        <f>VLOOKUP(Z2629,COLOR!A:B,2,0)</f>
        <v>#N/A</v>
      </c>
      <c r="AB2629" s="130"/>
      <c r="AC2629" s="130"/>
      <c r="AD2629" s="130"/>
      <c r="AE2629" s="130"/>
      <c r="AF2629" s="130"/>
      <c r="AG2629" s="130"/>
      <c r="AH2629" s="130"/>
      <c r="AI2629" s="130"/>
      <c r="AJ2629" s="130"/>
      <c r="AK2629" s="130"/>
      <c r="AL2629" s="130"/>
      <c r="AM2629" s="130"/>
    </row>
    <row r="2630" spans="1:39" ht="20.25" customHeight="1">
      <c r="A2630" s="132"/>
      <c r="B2630" s="211"/>
      <c r="C2630" s="142"/>
      <c r="D2630" s="143"/>
      <c r="E2630" s="143" t="str">
        <f t="shared" si="103"/>
        <v/>
      </c>
      <c r="F2630" s="144"/>
      <c r="G2630" s="144" t="e">
        <f>VLOOKUP(E2630,subcategory!A:B,2,0)</f>
        <v>#N/A</v>
      </c>
      <c r="H2630" s="213"/>
      <c r="I2630" s="213" t="e">
        <f>VLOOKUP(H2630,gender!A:B,2,0)</f>
        <v>#N/A</v>
      </c>
      <c r="J2630" s="145"/>
      <c r="K2630" s="144"/>
      <c r="L2630" s="144"/>
      <c r="M2630" s="144"/>
      <c r="N2630" s="144" t="e">
        <f>VLOOKUP(M2630,brand!A:B,2,0)</f>
        <v>#N/A</v>
      </c>
      <c r="O2630" s="144"/>
      <c r="P2630" s="144" t="e">
        <f>VLOOKUP(O2630,country!A:B,2,0)</f>
        <v>#N/A</v>
      </c>
      <c r="Q2630" s="144"/>
      <c r="R2630" s="144" t="str">
        <f t="shared" si="102"/>
        <v/>
      </c>
      <c r="S2630" s="144"/>
      <c r="T2630" s="144" t="e">
        <f>VLOOKUP(R2630,material!A:B,2,0)</f>
        <v>#N/A</v>
      </c>
      <c r="U2630" s="141"/>
      <c r="V2630" s="141"/>
      <c r="W2630" s="238" t="s">
        <v>796</v>
      </c>
      <c r="X2630" s="141" t="e">
        <f>VLOOKUP(W2630,SIZE!A:B,2,0)</f>
        <v>#N/A</v>
      </c>
      <c r="Y2630" s="141"/>
      <c r="Z2630" s="141"/>
      <c r="AA2630" s="141" t="e">
        <f>VLOOKUP(Z2630,COLOR!A:B,2,0)</f>
        <v>#N/A</v>
      </c>
      <c r="AB2630" s="130"/>
      <c r="AC2630" s="130"/>
      <c r="AD2630" s="130"/>
      <c r="AE2630" s="130"/>
      <c r="AF2630" s="130"/>
      <c r="AG2630" s="130"/>
      <c r="AH2630" s="130"/>
      <c r="AI2630" s="130"/>
      <c r="AJ2630" s="130"/>
      <c r="AK2630" s="130"/>
      <c r="AL2630" s="130"/>
      <c r="AM2630" s="130"/>
    </row>
    <row r="2631" spans="1:39" ht="20.25" customHeight="1">
      <c r="A2631" s="132"/>
      <c r="B2631" s="211"/>
      <c r="C2631" s="142"/>
      <c r="D2631" s="143"/>
      <c r="E2631" s="143" t="str">
        <f t="shared" si="103"/>
        <v/>
      </c>
      <c r="F2631" s="144"/>
      <c r="G2631" s="144" t="e">
        <f>VLOOKUP(E2631,subcategory!A:B,2,0)</f>
        <v>#N/A</v>
      </c>
      <c r="H2631" s="213"/>
      <c r="I2631" s="213" t="e">
        <f>VLOOKUP(H2631,gender!A:B,2,0)</f>
        <v>#N/A</v>
      </c>
      <c r="J2631" s="145"/>
      <c r="K2631" s="144"/>
      <c r="L2631" s="144"/>
      <c r="M2631" s="144"/>
      <c r="N2631" s="144" t="e">
        <f>VLOOKUP(M2631,brand!A:B,2,0)</f>
        <v>#N/A</v>
      </c>
      <c r="O2631" s="144"/>
      <c r="P2631" s="144" t="e">
        <f>VLOOKUP(O2631,country!A:B,2,0)</f>
        <v>#N/A</v>
      </c>
      <c r="Q2631" s="144"/>
      <c r="R2631" s="144" t="str">
        <f t="shared" si="102"/>
        <v/>
      </c>
      <c r="S2631" s="144"/>
      <c r="T2631" s="144" t="e">
        <f>VLOOKUP(R2631,material!A:B,2,0)</f>
        <v>#N/A</v>
      </c>
      <c r="U2631" s="141"/>
      <c r="V2631" s="141"/>
      <c r="W2631" s="238" t="s">
        <v>796</v>
      </c>
      <c r="X2631" s="141" t="e">
        <f>VLOOKUP(W2631,SIZE!A:B,2,0)</f>
        <v>#N/A</v>
      </c>
      <c r="Y2631" s="141"/>
      <c r="Z2631" s="141"/>
      <c r="AA2631" s="141" t="e">
        <f>VLOOKUP(Z2631,COLOR!A:B,2,0)</f>
        <v>#N/A</v>
      </c>
      <c r="AB2631" s="130"/>
      <c r="AC2631" s="130"/>
      <c r="AD2631" s="130"/>
      <c r="AE2631" s="130"/>
      <c r="AF2631" s="130"/>
      <c r="AG2631" s="130"/>
      <c r="AH2631" s="130"/>
      <c r="AI2631" s="130"/>
      <c r="AJ2631" s="130"/>
      <c r="AK2631" s="130"/>
      <c r="AL2631" s="130"/>
      <c r="AM2631" s="130"/>
    </row>
    <row r="2632" spans="1:39" ht="20.25" customHeight="1">
      <c r="A2632" s="132"/>
      <c r="B2632" s="211"/>
      <c r="C2632" s="142"/>
      <c r="D2632" s="143"/>
      <c r="E2632" s="143" t="str">
        <f t="shared" si="103"/>
        <v/>
      </c>
      <c r="F2632" s="144"/>
      <c r="G2632" s="144" t="e">
        <f>VLOOKUP(E2632,subcategory!A:B,2,0)</f>
        <v>#N/A</v>
      </c>
      <c r="H2632" s="213"/>
      <c r="I2632" s="213" t="e">
        <f>VLOOKUP(H2632,gender!A:B,2,0)</f>
        <v>#N/A</v>
      </c>
      <c r="J2632" s="145"/>
      <c r="K2632" s="144"/>
      <c r="L2632" s="144"/>
      <c r="M2632" s="144"/>
      <c r="N2632" s="144" t="e">
        <f>VLOOKUP(M2632,brand!A:B,2,0)</f>
        <v>#N/A</v>
      </c>
      <c r="O2632" s="144"/>
      <c r="P2632" s="144" t="e">
        <f>VLOOKUP(O2632,country!A:B,2,0)</f>
        <v>#N/A</v>
      </c>
      <c r="Q2632" s="144"/>
      <c r="R2632" s="144" t="str">
        <f t="shared" si="102"/>
        <v/>
      </c>
      <c r="S2632" s="144"/>
      <c r="T2632" s="144" t="e">
        <f>VLOOKUP(R2632,material!A:B,2,0)</f>
        <v>#N/A</v>
      </c>
      <c r="U2632" s="141"/>
      <c r="V2632" s="141"/>
      <c r="W2632" s="238" t="s">
        <v>796</v>
      </c>
      <c r="X2632" s="141" t="e">
        <f>VLOOKUP(W2632,SIZE!A:B,2,0)</f>
        <v>#N/A</v>
      </c>
      <c r="Y2632" s="141"/>
      <c r="Z2632" s="141"/>
      <c r="AA2632" s="141" t="e">
        <f>VLOOKUP(Z2632,COLOR!A:B,2,0)</f>
        <v>#N/A</v>
      </c>
      <c r="AB2632" s="130"/>
      <c r="AC2632" s="130"/>
      <c r="AD2632" s="130"/>
      <c r="AE2632" s="130"/>
      <c r="AF2632" s="130"/>
      <c r="AG2632" s="130"/>
      <c r="AH2632" s="130"/>
      <c r="AI2632" s="130"/>
      <c r="AJ2632" s="130"/>
      <c r="AK2632" s="130"/>
      <c r="AL2632" s="130"/>
      <c r="AM2632" s="130"/>
    </row>
    <row r="2633" spans="1:39" ht="20.25" customHeight="1">
      <c r="A2633" s="132"/>
      <c r="B2633" s="211"/>
      <c r="C2633" s="142"/>
      <c r="D2633" s="143"/>
      <c r="E2633" s="143" t="str">
        <f t="shared" si="103"/>
        <v/>
      </c>
      <c r="F2633" s="144"/>
      <c r="G2633" s="144" t="e">
        <f>VLOOKUP(E2633,subcategory!A:B,2,0)</f>
        <v>#N/A</v>
      </c>
      <c r="H2633" s="213"/>
      <c r="I2633" s="213" t="e">
        <f>VLOOKUP(H2633,gender!A:B,2,0)</f>
        <v>#N/A</v>
      </c>
      <c r="J2633" s="145"/>
      <c r="K2633" s="144"/>
      <c r="L2633" s="144"/>
      <c r="M2633" s="144"/>
      <c r="N2633" s="144" t="e">
        <f>VLOOKUP(M2633,brand!A:B,2,0)</f>
        <v>#N/A</v>
      </c>
      <c r="O2633" s="144"/>
      <c r="P2633" s="144" t="e">
        <f>VLOOKUP(O2633,country!A:B,2,0)</f>
        <v>#N/A</v>
      </c>
      <c r="Q2633" s="144"/>
      <c r="R2633" s="144" t="str">
        <f t="shared" si="102"/>
        <v/>
      </c>
      <c r="S2633" s="144"/>
      <c r="T2633" s="144" t="e">
        <f>VLOOKUP(R2633,material!A:B,2,0)</f>
        <v>#N/A</v>
      </c>
      <c r="U2633" s="141"/>
      <c r="V2633" s="141"/>
      <c r="W2633" s="238" t="s">
        <v>796</v>
      </c>
      <c r="X2633" s="141" t="e">
        <f>VLOOKUP(W2633,SIZE!A:B,2,0)</f>
        <v>#N/A</v>
      </c>
      <c r="Y2633" s="141"/>
      <c r="Z2633" s="141"/>
      <c r="AA2633" s="141" t="e">
        <f>VLOOKUP(Z2633,COLOR!A:B,2,0)</f>
        <v>#N/A</v>
      </c>
      <c r="AB2633" s="130"/>
      <c r="AC2633" s="130"/>
      <c r="AD2633" s="130"/>
      <c r="AE2633" s="130"/>
      <c r="AF2633" s="130"/>
      <c r="AG2633" s="130"/>
      <c r="AH2633" s="130"/>
      <c r="AI2633" s="130"/>
      <c r="AJ2633" s="130"/>
      <c r="AK2633" s="130"/>
      <c r="AL2633" s="130"/>
      <c r="AM2633" s="130"/>
    </row>
    <row r="2634" spans="1:39" ht="20.25" customHeight="1">
      <c r="A2634" s="132"/>
      <c r="B2634" s="211"/>
      <c r="C2634" s="142"/>
      <c r="D2634" s="143"/>
      <c r="E2634" s="143" t="str">
        <f t="shared" si="103"/>
        <v/>
      </c>
      <c r="F2634" s="144"/>
      <c r="G2634" s="144" t="e">
        <f>VLOOKUP(E2634,subcategory!A:B,2,0)</f>
        <v>#N/A</v>
      </c>
      <c r="H2634" s="213"/>
      <c r="I2634" s="213" t="e">
        <f>VLOOKUP(H2634,gender!A:B,2,0)</f>
        <v>#N/A</v>
      </c>
      <c r="J2634" s="145"/>
      <c r="K2634" s="144"/>
      <c r="L2634" s="144"/>
      <c r="M2634" s="144"/>
      <c r="N2634" s="144" t="e">
        <f>VLOOKUP(M2634,brand!A:B,2,0)</f>
        <v>#N/A</v>
      </c>
      <c r="O2634" s="144"/>
      <c r="P2634" s="144" t="e">
        <f>VLOOKUP(O2634,country!A:B,2,0)</f>
        <v>#N/A</v>
      </c>
      <c r="Q2634" s="144"/>
      <c r="R2634" s="144" t="str">
        <f t="shared" si="102"/>
        <v/>
      </c>
      <c r="S2634" s="144"/>
      <c r="T2634" s="144" t="e">
        <f>VLOOKUP(R2634,material!A:B,2,0)</f>
        <v>#N/A</v>
      </c>
      <c r="U2634" s="141"/>
      <c r="V2634" s="141"/>
      <c r="W2634" s="238" t="s">
        <v>796</v>
      </c>
      <c r="X2634" s="141" t="e">
        <f>VLOOKUP(W2634,SIZE!A:B,2,0)</f>
        <v>#N/A</v>
      </c>
      <c r="Y2634" s="141"/>
      <c r="Z2634" s="141"/>
      <c r="AA2634" s="141" t="e">
        <f>VLOOKUP(Z2634,COLOR!A:B,2,0)</f>
        <v>#N/A</v>
      </c>
      <c r="AB2634" s="130"/>
      <c r="AC2634" s="130"/>
      <c r="AD2634" s="130"/>
      <c r="AE2634" s="130"/>
      <c r="AF2634" s="130"/>
      <c r="AG2634" s="130"/>
      <c r="AH2634" s="130"/>
      <c r="AI2634" s="130"/>
      <c r="AJ2634" s="130"/>
      <c r="AK2634" s="130"/>
      <c r="AL2634" s="130"/>
      <c r="AM2634" s="130"/>
    </row>
    <row r="2635" spans="1:39" ht="20.25" customHeight="1">
      <c r="A2635" s="132"/>
      <c r="B2635" s="211"/>
      <c r="C2635" s="142"/>
      <c r="D2635" s="143"/>
      <c r="E2635" s="143" t="str">
        <f t="shared" si="103"/>
        <v/>
      </c>
      <c r="F2635" s="144"/>
      <c r="G2635" s="144" t="e">
        <f>VLOOKUP(E2635,subcategory!A:B,2,0)</f>
        <v>#N/A</v>
      </c>
      <c r="H2635" s="213"/>
      <c r="I2635" s="213" t="e">
        <f>VLOOKUP(H2635,gender!A:B,2,0)</f>
        <v>#N/A</v>
      </c>
      <c r="J2635" s="145"/>
      <c r="K2635" s="144"/>
      <c r="L2635" s="144"/>
      <c r="M2635" s="144"/>
      <c r="N2635" s="144" t="e">
        <f>VLOOKUP(M2635,brand!A:B,2,0)</f>
        <v>#N/A</v>
      </c>
      <c r="O2635" s="144"/>
      <c r="P2635" s="144" t="e">
        <f>VLOOKUP(O2635,country!A:B,2,0)</f>
        <v>#N/A</v>
      </c>
      <c r="Q2635" s="144"/>
      <c r="R2635" s="144" t="str">
        <f t="shared" si="102"/>
        <v/>
      </c>
      <c r="S2635" s="144"/>
      <c r="T2635" s="144" t="e">
        <f>VLOOKUP(R2635,material!A:B,2,0)</f>
        <v>#N/A</v>
      </c>
      <c r="U2635" s="141"/>
      <c r="V2635" s="141"/>
      <c r="W2635" s="238" t="s">
        <v>796</v>
      </c>
      <c r="X2635" s="141" t="e">
        <f>VLOOKUP(W2635,SIZE!A:B,2,0)</f>
        <v>#N/A</v>
      </c>
      <c r="Y2635" s="141"/>
      <c r="Z2635" s="141"/>
      <c r="AA2635" s="141" t="e">
        <f>VLOOKUP(Z2635,COLOR!A:B,2,0)</f>
        <v>#N/A</v>
      </c>
      <c r="AB2635" s="130"/>
      <c r="AC2635" s="130"/>
      <c r="AD2635" s="130"/>
      <c r="AE2635" s="130"/>
      <c r="AF2635" s="130"/>
      <c r="AG2635" s="130"/>
      <c r="AH2635" s="130"/>
      <c r="AI2635" s="130"/>
      <c r="AJ2635" s="130"/>
      <c r="AK2635" s="130"/>
      <c r="AL2635" s="130"/>
      <c r="AM2635" s="130"/>
    </row>
    <row r="2636" spans="1:39" ht="20.25" customHeight="1">
      <c r="A2636" s="132"/>
      <c r="B2636" s="211"/>
      <c r="C2636" s="142"/>
      <c r="D2636" s="143"/>
      <c r="E2636" s="143" t="str">
        <f t="shared" si="103"/>
        <v/>
      </c>
      <c r="F2636" s="144"/>
      <c r="G2636" s="144" t="e">
        <f>VLOOKUP(E2636,subcategory!A:B,2,0)</f>
        <v>#N/A</v>
      </c>
      <c r="H2636" s="213"/>
      <c r="I2636" s="213" t="e">
        <f>VLOOKUP(H2636,gender!A:B,2,0)</f>
        <v>#N/A</v>
      </c>
      <c r="J2636" s="145"/>
      <c r="K2636" s="144"/>
      <c r="L2636" s="144"/>
      <c r="M2636" s="144"/>
      <c r="N2636" s="144" t="e">
        <f>VLOOKUP(M2636,brand!A:B,2,0)</f>
        <v>#N/A</v>
      </c>
      <c r="O2636" s="144"/>
      <c r="P2636" s="144" t="e">
        <f>VLOOKUP(O2636,country!A:B,2,0)</f>
        <v>#N/A</v>
      </c>
      <c r="Q2636" s="144"/>
      <c r="R2636" s="144" t="str">
        <f t="shared" si="102"/>
        <v/>
      </c>
      <c r="S2636" s="144"/>
      <c r="T2636" s="144" t="e">
        <f>VLOOKUP(R2636,material!A:B,2,0)</f>
        <v>#N/A</v>
      </c>
      <c r="U2636" s="141"/>
      <c r="V2636" s="141"/>
      <c r="W2636" s="238" t="s">
        <v>796</v>
      </c>
      <c r="X2636" s="141" t="e">
        <f>VLOOKUP(W2636,SIZE!A:B,2,0)</f>
        <v>#N/A</v>
      </c>
      <c r="Y2636" s="141"/>
      <c r="Z2636" s="141"/>
      <c r="AA2636" s="141" t="e">
        <f>VLOOKUP(Z2636,COLOR!A:B,2,0)</f>
        <v>#N/A</v>
      </c>
      <c r="AB2636" s="130"/>
      <c r="AC2636" s="130"/>
      <c r="AD2636" s="130"/>
      <c r="AE2636" s="130"/>
      <c r="AF2636" s="130"/>
      <c r="AG2636" s="130"/>
      <c r="AH2636" s="130"/>
      <c r="AI2636" s="130"/>
      <c r="AJ2636" s="130"/>
      <c r="AK2636" s="130"/>
      <c r="AL2636" s="130"/>
      <c r="AM2636" s="130"/>
    </row>
    <row r="2637" spans="1:39" ht="20.25" customHeight="1">
      <c r="A2637" s="132"/>
      <c r="B2637" s="211"/>
      <c r="C2637" s="142"/>
      <c r="D2637" s="143"/>
      <c r="E2637" s="143" t="str">
        <f t="shared" si="103"/>
        <v/>
      </c>
      <c r="F2637" s="144"/>
      <c r="G2637" s="144" t="e">
        <f>VLOOKUP(E2637,subcategory!A:B,2,0)</f>
        <v>#N/A</v>
      </c>
      <c r="H2637" s="213"/>
      <c r="I2637" s="213" t="e">
        <f>VLOOKUP(H2637,gender!A:B,2,0)</f>
        <v>#N/A</v>
      </c>
      <c r="J2637" s="145"/>
      <c r="K2637" s="144"/>
      <c r="L2637" s="144"/>
      <c r="M2637" s="144"/>
      <c r="N2637" s="144" t="e">
        <f>VLOOKUP(M2637,brand!A:B,2,0)</f>
        <v>#N/A</v>
      </c>
      <c r="O2637" s="144"/>
      <c r="P2637" s="144" t="e">
        <f>VLOOKUP(O2637,country!A:B,2,0)</f>
        <v>#N/A</v>
      </c>
      <c r="Q2637" s="144"/>
      <c r="R2637" s="144" t="str">
        <f t="shared" si="102"/>
        <v/>
      </c>
      <c r="S2637" s="144"/>
      <c r="T2637" s="219" t="s">
        <v>3930</v>
      </c>
      <c r="U2637" s="141"/>
      <c r="V2637" s="141"/>
      <c r="W2637" s="238" t="s">
        <v>796</v>
      </c>
      <c r="X2637" s="141" t="e">
        <f>VLOOKUP(W2637,SIZE!A:B,2,0)</f>
        <v>#N/A</v>
      </c>
      <c r="Y2637" s="141"/>
      <c r="Z2637" s="141"/>
      <c r="AA2637" s="141" t="e">
        <f>VLOOKUP(Z2637,COLOR!A:B,2,0)</f>
        <v>#N/A</v>
      </c>
      <c r="AB2637" s="130"/>
      <c r="AC2637" s="130"/>
      <c r="AD2637" s="130"/>
      <c r="AE2637" s="130"/>
      <c r="AF2637" s="130"/>
      <c r="AG2637" s="130"/>
      <c r="AH2637" s="130"/>
      <c r="AI2637" s="130"/>
      <c r="AJ2637" s="130"/>
      <c r="AK2637" s="130"/>
      <c r="AL2637" s="130"/>
      <c r="AM2637" s="130"/>
    </row>
    <row r="2638" spans="1:39" ht="20.25" customHeight="1">
      <c r="A2638" s="132"/>
      <c r="B2638" s="211"/>
      <c r="C2638" s="142"/>
      <c r="D2638" s="143"/>
      <c r="E2638" s="143" t="str">
        <f t="shared" si="103"/>
        <v/>
      </c>
      <c r="F2638" s="144"/>
      <c r="G2638" s="144" t="e">
        <f>VLOOKUP(E2638,subcategory!A:B,2,0)</f>
        <v>#N/A</v>
      </c>
      <c r="H2638" s="213"/>
      <c r="I2638" s="213" t="e">
        <f>VLOOKUP(H2638,gender!A:B,2,0)</f>
        <v>#N/A</v>
      </c>
      <c r="J2638" s="145"/>
      <c r="K2638" s="144"/>
      <c r="L2638" s="144"/>
      <c r="M2638" s="144"/>
      <c r="N2638" s="144" t="e">
        <f>VLOOKUP(M2638,brand!A:B,2,0)</f>
        <v>#N/A</v>
      </c>
      <c r="O2638" s="144"/>
      <c r="P2638" s="144" t="e">
        <f>VLOOKUP(O2638,country!A:B,2,0)</f>
        <v>#N/A</v>
      </c>
      <c r="Q2638" s="144"/>
      <c r="R2638" s="144" t="str">
        <f t="shared" si="102"/>
        <v/>
      </c>
      <c r="S2638" s="144"/>
      <c r="T2638" s="144" t="e">
        <f>VLOOKUP(R2638,material!A:B,2,0)</f>
        <v>#N/A</v>
      </c>
      <c r="U2638" s="141"/>
      <c r="V2638" s="141"/>
      <c r="W2638" s="238" t="s">
        <v>796</v>
      </c>
      <c r="X2638" s="141" t="e">
        <f>VLOOKUP(W2638,SIZE!A:B,2,0)</f>
        <v>#N/A</v>
      </c>
      <c r="Y2638" s="141"/>
      <c r="Z2638" s="141"/>
      <c r="AA2638" s="141" t="e">
        <f>VLOOKUP(Z2638,COLOR!A:B,2,0)</f>
        <v>#N/A</v>
      </c>
      <c r="AB2638" s="130"/>
      <c r="AC2638" s="130"/>
      <c r="AD2638" s="130"/>
      <c r="AE2638" s="130"/>
      <c r="AF2638" s="130"/>
      <c r="AG2638" s="130"/>
      <c r="AH2638" s="130"/>
      <c r="AI2638" s="130"/>
      <c r="AJ2638" s="130"/>
      <c r="AK2638" s="130"/>
      <c r="AL2638" s="130"/>
      <c r="AM2638" s="130"/>
    </row>
    <row r="2639" spans="1:39" ht="20.25" customHeight="1">
      <c r="A2639" s="132"/>
      <c r="B2639" s="211"/>
      <c r="C2639" s="142"/>
      <c r="D2639" s="143"/>
      <c r="E2639" s="143" t="str">
        <f t="shared" si="103"/>
        <v/>
      </c>
      <c r="F2639" s="144"/>
      <c r="G2639" s="144" t="e">
        <f>VLOOKUP(E2639,subcategory!A:B,2,0)</f>
        <v>#N/A</v>
      </c>
      <c r="H2639" s="213"/>
      <c r="I2639" s="213" t="e">
        <f>VLOOKUP(H2639,gender!A:B,2,0)</f>
        <v>#N/A</v>
      </c>
      <c r="J2639" s="145"/>
      <c r="K2639" s="144"/>
      <c r="L2639" s="144"/>
      <c r="M2639" s="144"/>
      <c r="N2639" s="144" t="e">
        <f>VLOOKUP(M2639,brand!A:B,2,0)</f>
        <v>#N/A</v>
      </c>
      <c r="O2639" s="144"/>
      <c r="P2639" s="144" t="e">
        <f>VLOOKUP(O2639,country!A:B,2,0)</f>
        <v>#N/A</v>
      </c>
      <c r="Q2639" s="144"/>
      <c r="R2639" s="144" t="str">
        <f t="shared" si="102"/>
        <v/>
      </c>
      <c r="S2639" s="144"/>
      <c r="T2639" s="144" t="e">
        <f>VLOOKUP(R2639,material!A:B,2,0)</f>
        <v>#N/A</v>
      </c>
      <c r="U2639" s="141"/>
      <c r="V2639" s="141"/>
      <c r="W2639" s="238" t="s">
        <v>796</v>
      </c>
      <c r="X2639" s="141" t="e">
        <f>VLOOKUP(W2639,SIZE!A:B,2,0)</f>
        <v>#N/A</v>
      </c>
      <c r="Y2639" s="141"/>
      <c r="Z2639" s="141"/>
      <c r="AA2639" s="141" t="e">
        <f>VLOOKUP(Z2639,COLOR!A:B,2,0)</f>
        <v>#N/A</v>
      </c>
      <c r="AB2639" s="130"/>
      <c r="AC2639" s="130"/>
      <c r="AD2639" s="130"/>
      <c r="AE2639" s="130"/>
      <c r="AF2639" s="130"/>
      <c r="AG2639" s="130"/>
      <c r="AH2639" s="130"/>
      <c r="AI2639" s="130"/>
      <c r="AJ2639" s="130"/>
      <c r="AK2639" s="130"/>
      <c r="AL2639" s="130"/>
      <c r="AM2639" s="130"/>
    </row>
    <row r="2640" spans="1:39" ht="20.25" customHeight="1">
      <c r="A2640" s="132"/>
      <c r="B2640" s="211"/>
      <c r="C2640" s="142"/>
      <c r="D2640" s="143"/>
      <c r="E2640" s="143" t="str">
        <f t="shared" si="103"/>
        <v/>
      </c>
      <c r="F2640" s="144"/>
      <c r="G2640" s="144" t="e">
        <f>VLOOKUP(E2640,subcategory!A:B,2,0)</f>
        <v>#N/A</v>
      </c>
      <c r="H2640" s="213"/>
      <c r="I2640" s="213" t="e">
        <f>VLOOKUP(H2640,gender!A:B,2,0)</f>
        <v>#N/A</v>
      </c>
      <c r="J2640" s="145"/>
      <c r="K2640" s="144"/>
      <c r="L2640" s="144"/>
      <c r="M2640" s="144"/>
      <c r="N2640" s="144" t="e">
        <f>VLOOKUP(M2640,brand!A:B,2,0)</f>
        <v>#N/A</v>
      </c>
      <c r="O2640" s="144"/>
      <c r="P2640" s="144" t="e">
        <f>VLOOKUP(O2640,country!A:B,2,0)</f>
        <v>#N/A</v>
      </c>
      <c r="Q2640" s="144"/>
      <c r="R2640" s="144" t="str">
        <f t="shared" si="102"/>
        <v/>
      </c>
      <c r="S2640" s="144"/>
      <c r="T2640" s="144" t="e">
        <f>VLOOKUP(R2640,material!A:B,2,0)</f>
        <v>#N/A</v>
      </c>
      <c r="U2640" s="141"/>
      <c r="V2640" s="141"/>
      <c r="W2640" s="238" t="s">
        <v>796</v>
      </c>
      <c r="X2640" s="141" t="e">
        <f>VLOOKUP(W2640,SIZE!A:B,2,0)</f>
        <v>#N/A</v>
      </c>
      <c r="Y2640" s="141"/>
      <c r="Z2640" s="141"/>
      <c r="AA2640" s="141" t="e">
        <f>VLOOKUP(Z2640,COLOR!A:B,2,0)</f>
        <v>#N/A</v>
      </c>
      <c r="AB2640" s="130"/>
      <c r="AC2640" s="130"/>
      <c r="AD2640" s="130"/>
      <c r="AE2640" s="130"/>
      <c r="AF2640" s="130"/>
      <c r="AG2640" s="130"/>
      <c r="AH2640" s="130"/>
      <c r="AI2640" s="130"/>
      <c r="AJ2640" s="130"/>
      <c r="AK2640" s="130"/>
      <c r="AL2640" s="130"/>
      <c r="AM2640" s="130"/>
    </row>
    <row r="2641" spans="1:39" ht="20.25" customHeight="1">
      <c r="A2641" s="132"/>
      <c r="B2641" s="211"/>
      <c r="C2641" s="142"/>
      <c r="D2641" s="143"/>
      <c r="E2641" s="143" t="str">
        <f t="shared" si="103"/>
        <v/>
      </c>
      <c r="F2641" s="144"/>
      <c r="G2641" s="144" t="e">
        <f>VLOOKUP(E2641,subcategory!A:B,2,0)</f>
        <v>#N/A</v>
      </c>
      <c r="H2641" s="213"/>
      <c r="I2641" s="213" t="e">
        <f>VLOOKUP(H2641,gender!A:B,2,0)</f>
        <v>#N/A</v>
      </c>
      <c r="J2641" s="145"/>
      <c r="K2641" s="144"/>
      <c r="L2641" s="144"/>
      <c r="M2641" s="144"/>
      <c r="N2641" s="144" t="e">
        <f>VLOOKUP(M2641,brand!A:B,2,0)</f>
        <v>#N/A</v>
      </c>
      <c r="O2641" s="144"/>
      <c r="P2641" s="144" t="e">
        <f>VLOOKUP(O2641,country!A:B,2,0)</f>
        <v>#N/A</v>
      </c>
      <c r="Q2641" s="144"/>
      <c r="R2641" s="144" t="str">
        <f t="shared" si="102"/>
        <v/>
      </c>
      <c r="S2641" s="144"/>
      <c r="T2641" s="144" t="e">
        <f>VLOOKUP(R2641,material!A:B,2,0)</f>
        <v>#N/A</v>
      </c>
      <c r="U2641" s="141"/>
      <c r="V2641" s="141"/>
      <c r="W2641" s="238" t="s">
        <v>796</v>
      </c>
      <c r="X2641" s="141" t="e">
        <f>VLOOKUP(W2641,SIZE!A:B,2,0)</f>
        <v>#N/A</v>
      </c>
      <c r="Y2641" s="141"/>
      <c r="Z2641" s="141"/>
      <c r="AA2641" s="141" t="e">
        <f>VLOOKUP(Z2641,COLOR!A:B,2,0)</f>
        <v>#N/A</v>
      </c>
      <c r="AB2641" s="130"/>
      <c r="AC2641" s="130"/>
      <c r="AD2641" s="130"/>
      <c r="AE2641" s="130"/>
      <c r="AF2641" s="130"/>
      <c r="AG2641" s="130"/>
      <c r="AH2641" s="130"/>
      <c r="AI2641" s="130"/>
      <c r="AJ2641" s="130"/>
      <c r="AK2641" s="130"/>
      <c r="AL2641" s="130"/>
      <c r="AM2641" s="130"/>
    </row>
    <row r="2642" spans="1:39" ht="20.25" customHeight="1">
      <c r="A2642" s="132"/>
      <c r="B2642" s="211"/>
      <c r="C2642" s="142"/>
      <c r="D2642" s="143"/>
      <c r="E2642" s="143" t="str">
        <f t="shared" si="103"/>
        <v/>
      </c>
      <c r="F2642" s="144"/>
      <c r="G2642" s="144" t="e">
        <f>VLOOKUP(E2642,subcategory!A:B,2,0)</f>
        <v>#N/A</v>
      </c>
      <c r="H2642" s="213"/>
      <c r="I2642" s="213" t="e">
        <f>VLOOKUP(H2642,gender!A:B,2,0)</f>
        <v>#N/A</v>
      </c>
      <c r="J2642" s="145"/>
      <c r="K2642" s="144"/>
      <c r="L2642" s="144"/>
      <c r="M2642" s="144"/>
      <c r="N2642" s="144" t="e">
        <f>VLOOKUP(M2642,brand!A:B,2,0)</f>
        <v>#N/A</v>
      </c>
      <c r="O2642" s="144"/>
      <c r="P2642" s="144" t="e">
        <f>VLOOKUP(O2642,country!A:B,2,0)</f>
        <v>#N/A</v>
      </c>
      <c r="Q2642" s="144"/>
      <c r="R2642" s="144" t="str">
        <f t="shared" si="102"/>
        <v/>
      </c>
      <c r="S2642" s="144"/>
      <c r="T2642" s="144" t="e">
        <f>VLOOKUP(R2642,material!A:B,2,0)</f>
        <v>#N/A</v>
      </c>
      <c r="U2642" s="141"/>
      <c r="V2642" s="141"/>
      <c r="W2642" s="238" t="s">
        <v>796</v>
      </c>
      <c r="X2642" s="141" t="e">
        <f>VLOOKUP(W2642,SIZE!A:B,2,0)</f>
        <v>#N/A</v>
      </c>
      <c r="Y2642" s="141"/>
      <c r="Z2642" s="141"/>
      <c r="AA2642" s="141" t="e">
        <f>VLOOKUP(Z2642,COLOR!A:B,2,0)</f>
        <v>#N/A</v>
      </c>
      <c r="AB2642" s="130"/>
      <c r="AC2642" s="130"/>
      <c r="AD2642" s="130"/>
      <c r="AE2642" s="130"/>
      <c r="AF2642" s="130"/>
      <c r="AG2642" s="130"/>
      <c r="AH2642" s="130"/>
      <c r="AI2642" s="130"/>
      <c r="AJ2642" s="130"/>
      <c r="AK2642" s="130"/>
      <c r="AL2642" s="130"/>
      <c r="AM2642" s="130"/>
    </row>
    <row r="2643" spans="1:39" ht="20.25" customHeight="1">
      <c r="A2643" s="132"/>
      <c r="B2643" s="152"/>
      <c r="C2643" s="142"/>
      <c r="D2643" s="143"/>
      <c r="E2643" s="143" t="str">
        <f t="shared" si="103"/>
        <v/>
      </c>
      <c r="F2643" s="144"/>
      <c r="G2643" s="144" t="e">
        <f>VLOOKUP(E2643,subcategory!A:B,2,0)</f>
        <v>#N/A</v>
      </c>
      <c r="H2643" s="213"/>
      <c r="I2643" s="213" t="e">
        <f>VLOOKUP(H2643,gender!A:B,2,0)</f>
        <v>#N/A</v>
      </c>
      <c r="J2643" s="145"/>
      <c r="K2643" s="144"/>
      <c r="L2643" s="144"/>
      <c r="M2643" s="144"/>
      <c r="N2643" s="144" t="e">
        <f>VLOOKUP(M2643,brand!A:B,2,0)</f>
        <v>#N/A</v>
      </c>
      <c r="O2643" s="144"/>
      <c r="P2643" s="144" t="e">
        <f>VLOOKUP(O2643,country!A:B,2,0)</f>
        <v>#N/A</v>
      </c>
      <c r="Q2643" s="144"/>
      <c r="R2643" s="144" t="str">
        <f t="shared" si="102"/>
        <v/>
      </c>
      <c r="S2643" s="144"/>
      <c r="T2643" s="144" t="e">
        <f>VLOOKUP(R2643,material!A:B,2,0)</f>
        <v>#N/A</v>
      </c>
      <c r="U2643" s="141"/>
      <c r="V2643" s="141"/>
      <c r="W2643" s="238" t="s">
        <v>796</v>
      </c>
      <c r="X2643" s="141" t="e">
        <f>VLOOKUP(W2643,SIZE!A:B,2,0)</f>
        <v>#N/A</v>
      </c>
      <c r="Y2643" s="141"/>
      <c r="Z2643" s="141"/>
      <c r="AA2643" s="141" t="e">
        <f>VLOOKUP(Z2643,COLOR!A:B,2,0)</f>
        <v>#N/A</v>
      </c>
      <c r="AB2643" s="130"/>
      <c r="AC2643" s="130"/>
      <c r="AD2643" s="130"/>
      <c r="AE2643" s="130"/>
      <c r="AF2643" s="130"/>
      <c r="AG2643" s="130"/>
      <c r="AH2643" s="130"/>
      <c r="AI2643" s="130"/>
      <c r="AJ2643" s="130"/>
      <c r="AK2643" s="130"/>
      <c r="AL2643" s="130"/>
      <c r="AM2643" s="130"/>
    </row>
    <row r="2644" spans="1:39" ht="20.25" customHeight="1">
      <c r="A2644" s="132"/>
      <c r="B2644" s="211"/>
      <c r="C2644" s="142"/>
      <c r="D2644" s="143"/>
      <c r="E2644" s="143" t="str">
        <f t="shared" si="103"/>
        <v/>
      </c>
      <c r="F2644" s="144"/>
      <c r="G2644" s="144" t="e">
        <f>VLOOKUP(E2644,subcategory!A:B,2,0)</f>
        <v>#N/A</v>
      </c>
      <c r="H2644" s="213"/>
      <c r="I2644" s="213" t="e">
        <f>VLOOKUP(H2644,gender!A:B,2,0)</f>
        <v>#N/A</v>
      </c>
      <c r="J2644" s="145"/>
      <c r="K2644" s="144"/>
      <c r="L2644" s="144"/>
      <c r="M2644" s="144"/>
      <c r="N2644" s="144" t="e">
        <f>VLOOKUP(M2644,brand!A:B,2,0)</f>
        <v>#N/A</v>
      </c>
      <c r="O2644" s="144"/>
      <c r="P2644" s="144" t="e">
        <f>VLOOKUP(O2644,country!A:B,2,0)</f>
        <v>#N/A</v>
      </c>
      <c r="Q2644" s="144"/>
      <c r="R2644" s="144" t="str">
        <f t="shared" si="102"/>
        <v/>
      </c>
      <c r="S2644" s="144"/>
      <c r="T2644" s="144" t="e">
        <f>VLOOKUP(R2644,material!A:B,2,0)</f>
        <v>#N/A</v>
      </c>
      <c r="U2644" s="141"/>
      <c r="V2644" s="141"/>
      <c r="W2644" s="238" t="s">
        <v>796</v>
      </c>
      <c r="X2644" s="141" t="e">
        <f>VLOOKUP(W2644,SIZE!A:B,2,0)</f>
        <v>#N/A</v>
      </c>
      <c r="Y2644" s="141"/>
      <c r="Z2644" s="141"/>
      <c r="AA2644" s="141" t="e">
        <f>VLOOKUP(Z2644,COLOR!A:B,2,0)</f>
        <v>#N/A</v>
      </c>
      <c r="AB2644" s="130"/>
      <c r="AC2644" s="130"/>
      <c r="AD2644" s="130"/>
      <c r="AE2644" s="130"/>
      <c r="AF2644" s="130"/>
      <c r="AG2644" s="130"/>
      <c r="AH2644" s="130"/>
      <c r="AI2644" s="130"/>
      <c r="AJ2644" s="130"/>
      <c r="AK2644" s="130"/>
      <c r="AL2644" s="130"/>
      <c r="AM2644" s="130"/>
    </row>
    <row r="2645" spans="1:39" ht="20.25" customHeight="1">
      <c r="A2645" s="132"/>
      <c r="B2645" s="211"/>
      <c r="C2645" s="142"/>
      <c r="D2645" s="143"/>
      <c r="E2645" s="143" t="str">
        <f t="shared" si="103"/>
        <v/>
      </c>
      <c r="F2645" s="144"/>
      <c r="G2645" s="144" t="e">
        <f>VLOOKUP(E2645,subcategory!A:B,2,0)</f>
        <v>#N/A</v>
      </c>
      <c r="H2645" s="213"/>
      <c r="I2645" s="213" t="e">
        <f>VLOOKUP(H2645,gender!A:B,2,0)</f>
        <v>#N/A</v>
      </c>
      <c r="J2645" s="145"/>
      <c r="K2645" s="144"/>
      <c r="L2645" s="144"/>
      <c r="M2645" s="144"/>
      <c r="N2645" s="144" t="e">
        <f>VLOOKUP(M2645,brand!A:B,2,0)</f>
        <v>#N/A</v>
      </c>
      <c r="O2645" s="144"/>
      <c r="P2645" s="144" t="e">
        <f>VLOOKUP(O2645,country!A:B,2,0)</f>
        <v>#N/A</v>
      </c>
      <c r="Q2645" s="144"/>
      <c r="R2645" s="144" t="str">
        <f t="shared" si="102"/>
        <v/>
      </c>
      <c r="S2645" s="144"/>
      <c r="T2645" s="144" t="e">
        <f>VLOOKUP(R2645,material!A:B,2,0)</f>
        <v>#N/A</v>
      </c>
      <c r="U2645" s="141"/>
      <c r="V2645" s="141"/>
      <c r="W2645" s="238" t="s">
        <v>796</v>
      </c>
      <c r="X2645" s="141" t="e">
        <f>VLOOKUP(W2645,SIZE!A:B,2,0)</f>
        <v>#N/A</v>
      </c>
      <c r="Y2645" s="141"/>
      <c r="Z2645" s="141"/>
      <c r="AA2645" s="141" t="e">
        <f>VLOOKUP(Z2645,COLOR!A:B,2,0)</f>
        <v>#N/A</v>
      </c>
      <c r="AB2645" s="130"/>
      <c r="AC2645" s="130"/>
      <c r="AD2645" s="130"/>
      <c r="AE2645" s="130"/>
      <c r="AF2645" s="130"/>
      <c r="AG2645" s="130"/>
      <c r="AH2645" s="130"/>
      <c r="AI2645" s="130"/>
      <c r="AJ2645" s="130"/>
      <c r="AK2645" s="130"/>
      <c r="AL2645" s="130"/>
      <c r="AM2645" s="130"/>
    </row>
    <row r="2646" spans="1:39" ht="20.25" customHeight="1">
      <c r="A2646" s="132"/>
      <c r="B2646" s="211"/>
      <c r="C2646" s="142"/>
      <c r="D2646" s="143"/>
      <c r="E2646" s="143" t="str">
        <f t="shared" si="103"/>
        <v/>
      </c>
      <c r="F2646" s="144"/>
      <c r="G2646" s="144" t="e">
        <f>VLOOKUP(E2646,subcategory!A:B,2,0)</f>
        <v>#N/A</v>
      </c>
      <c r="H2646" s="213"/>
      <c r="I2646" s="213" t="e">
        <f>VLOOKUP(H2646,gender!A:B,2,0)</f>
        <v>#N/A</v>
      </c>
      <c r="J2646" s="145"/>
      <c r="K2646" s="144"/>
      <c r="L2646" s="144"/>
      <c r="M2646" s="144"/>
      <c r="N2646" s="144" t="e">
        <f>VLOOKUP(M2646,brand!A:B,2,0)</f>
        <v>#N/A</v>
      </c>
      <c r="O2646" s="144"/>
      <c r="P2646" s="144" t="e">
        <f>VLOOKUP(O2646,country!A:B,2,0)</f>
        <v>#N/A</v>
      </c>
      <c r="Q2646" s="144"/>
      <c r="R2646" s="144" t="str">
        <f t="shared" si="102"/>
        <v/>
      </c>
      <c r="S2646" s="144"/>
      <c r="T2646" s="144" t="e">
        <f>VLOOKUP(R2646,material!A:B,2,0)</f>
        <v>#N/A</v>
      </c>
      <c r="U2646" s="141"/>
      <c r="V2646" s="141"/>
      <c r="W2646" s="238" t="s">
        <v>796</v>
      </c>
      <c r="X2646" s="141" t="e">
        <f>VLOOKUP(W2646,SIZE!A:B,2,0)</f>
        <v>#N/A</v>
      </c>
      <c r="Y2646" s="141"/>
      <c r="Z2646" s="141"/>
      <c r="AA2646" s="141" t="e">
        <f>VLOOKUP(Z2646,COLOR!A:B,2,0)</f>
        <v>#N/A</v>
      </c>
      <c r="AB2646" s="130"/>
      <c r="AC2646" s="130"/>
      <c r="AD2646" s="130"/>
      <c r="AE2646" s="130"/>
      <c r="AF2646" s="130"/>
      <c r="AG2646" s="130"/>
      <c r="AH2646" s="130"/>
      <c r="AI2646" s="130"/>
      <c r="AJ2646" s="130"/>
      <c r="AK2646" s="130"/>
      <c r="AL2646" s="130"/>
      <c r="AM2646" s="130"/>
    </row>
    <row r="2647" spans="1:39" ht="20.25" customHeight="1">
      <c r="A2647" s="132"/>
      <c r="B2647" s="211"/>
      <c r="C2647" s="142"/>
      <c r="D2647" s="143"/>
      <c r="E2647" s="143" t="str">
        <f t="shared" si="103"/>
        <v/>
      </c>
      <c r="F2647" s="144"/>
      <c r="G2647" s="144" t="e">
        <f>VLOOKUP(E2647,subcategory!A:B,2,0)</f>
        <v>#N/A</v>
      </c>
      <c r="H2647" s="213"/>
      <c r="I2647" s="213" t="e">
        <f>VLOOKUP(H2647,gender!A:B,2,0)</f>
        <v>#N/A</v>
      </c>
      <c r="J2647" s="145"/>
      <c r="K2647" s="144"/>
      <c r="L2647" s="144"/>
      <c r="M2647" s="144"/>
      <c r="N2647" s="144" t="e">
        <f>VLOOKUP(M2647,brand!A:B,2,0)</f>
        <v>#N/A</v>
      </c>
      <c r="O2647" s="144"/>
      <c r="P2647" s="144" t="e">
        <f>VLOOKUP(O2647,country!A:B,2,0)</f>
        <v>#N/A</v>
      </c>
      <c r="Q2647" s="144"/>
      <c r="R2647" s="144" t="str">
        <f t="shared" si="102"/>
        <v/>
      </c>
      <c r="S2647" s="144"/>
      <c r="T2647" s="144" t="e">
        <f>VLOOKUP(R2647,material!A:B,2,0)</f>
        <v>#N/A</v>
      </c>
      <c r="U2647" s="141"/>
      <c r="V2647" s="141"/>
      <c r="W2647" s="238" t="s">
        <v>796</v>
      </c>
      <c r="X2647" s="141" t="e">
        <f>VLOOKUP(W2647,SIZE!A:B,2,0)</f>
        <v>#N/A</v>
      </c>
      <c r="Y2647" s="141"/>
      <c r="Z2647" s="141"/>
      <c r="AA2647" s="141" t="e">
        <f>VLOOKUP(Z2647,COLOR!A:B,2,0)</f>
        <v>#N/A</v>
      </c>
      <c r="AB2647" s="130"/>
      <c r="AC2647" s="130"/>
      <c r="AD2647" s="130"/>
      <c r="AE2647" s="130"/>
      <c r="AF2647" s="130"/>
      <c r="AG2647" s="130"/>
      <c r="AH2647" s="130"/>
      <c r="AI2647" s="130"/>
      <c r="AJ2647" s="130"/>
      <c r="AK2647" s="130"/>
      <c r="AL2647" s="130"/>
      <c r="AM2647" s="130"/>
    </row>
    <row r="2648" spans="1:39" ht="20.25" customHeight="1">
      <c r="A2648" s="132"/>
      <c r="B2648" s="211"/>
      <c r="C2648" s="142"/>
      <c r="D2648" s="143"/>
      <c r="E2648" s="143" t="str">
        <f t="shared" si="103"/>
        <v/>
      </c>
      <c r="F2648" s="144"/>
      <c r="G2648" s="144" t="e">
        <f>VLOOKUP(E2648,subcategory!A:B,2,0)</f>
        <v>#N/A</v>
      </c>
      <c r="H2648" s="213"/>
      <c r="I2648" s="213" t="e">
        <f>VLOOKUP(H2648,gender!A:B,2,0)</f>
        <v>#N/A</v>
      </c>
      <c r="J2648" s="145"/>
      <c r="K2648" s="144"/>
      <c r="L2648" s="144"/>
      <c r="M2648" s="144"/>
      <c r="N2648" s="144" t="e">
        <f>VLOOKUP(M2648,brand!A:B,2,0)</f>
        <v>#N/A</v>
      </c>
      <c r="O2648" s="144"/>
      <c r="P2648" s="144" t="e">
        <f>VLOOKUP(O2648,country!A:B,2,0)</f>
        <v>#N/A</v>
      </c>
      <c r="Q2648" s="144"/>
      <c r="R2648" s="144" t="str">
        <f t="shared" si="102"/>
        <v/>
      </c>
      <c r="S2648" s="144"/>
      <c r="T2648" s="144" t="e">
        <f>VLOOKUP(R2648,material!A:B,2,0)</f>
        <v>#N/A</v>
      </c>
      <c r="U2648" s="141"/>
      <c r="V2648" s="141"/>
      <c r="W2648" s="238" t="s">
        <v>796</v>
      </c>
      <c r="X2648" s="141" t="e">
        <f>VLOOKUP(W2648,SIZE!A:B,2,0)</f>
        <v>#N/A</v>
      </c>
      <c r="Y2648" s="141"/>
      <c r="Z2648" s="141"/>
      <c r="AA2648" s="141" t="e">
        <f>VLOOKUP(Z2648,COLOR!A:B,2,0)</f>
        <v>#N/A</v>
      </c>
      <c r="AB2648" s="130"/>
      <c r="AC2648" s="130"/>
      <c r="AD2648" s="130"/>
      <c r="AE2648" s="130"/>
      <c r="AF2648" s="130"/>
      <c r="AG2648" s="130"/>
      <c r="AH2648" s="130"/>
      <c r="AI2648" s="130"/>
      <c r="AJ2648" s="130"/>
      <c r="AK2648" s="130"/>
      <c r="AL2648" s="130"/>
      <c r="AM2648" s="130"/>
    </row>
    <row r="2649" spans="1:39" ht="20.25" customHeight="1">
      <c r="A2649" s="132"/>
      <c r="B2649" s="211"/>
      <c r="C2649" s="142"/>
      <c r="D2649" s="143"/>
      <c r="E2649" s="143" t="str">
        <f t="shared" si="103"/>
        <v/>
      </c>
      <c r="F2649" s="144"/>
      <c r="G2649" s="144" t="e">
        <f>VLOOKUP(E2649,subcategory!A:B,2,0)</f>
        <v>#N/A</v>
      </c>
      <c r="H2649" s="213"/>
      <c r="I2649" s="213" t="e">
        <f>VLOOKUP(H2649,gender!A:B,2,0)</f>
        <v>#N/A</v>
      </c>
      <c r="J2649" s="145"/>
      <c r="K2649" s="144"/>
      <c r="L2649" s="144"/>
      <c r="M2649" s="144"/>
      <c r="N2649" s="144" t="e">
        <f>VLOOKUP(M2649,brand!A:B,2,0)</f>
        <v>#N/A</v>
      </c>
      <c r="O2649" s="144"/>
      <c r="P2649" s="144" t="e">
        <f>VLOOKUP(O2649,country!A:B,2,0)</f>
        <v>#N/A</v>
      </c>
      <c r="Q2649" s="144"/>
      <c r="R2649" s="144" t="str">
        <f t="shared" si="102"/>
        <v/>
      </c>
      <c r="S2649" s="144"/>
      <c r="T2649" s="219" t="s">
        <v>4271</v>
      </c>
      <c r="U2649" s="141"/>
      <c r="V2649" s="141"/>
      <c r="W2649" s="238" t="s">
        <v>796</v>
      </c>
      <c r="X2649" s="141" t="e">
        <f>VLOOKUP(W2649,SIZE!A:B,2,0)</f>
        <v>#N/A</v>
      </c>
      <c r="Y2649" s="141"/>
      <c r="Z2649" s="141"/>
      <c r="AA2649" s="141" t="e">
        <f>VLOOKUP(Z2649,COLOR!A:B,2,0)</f>
        <v>#N/A</v>
      </c>
      <c r="AB2649" s="130"/>
      <c r="AC2649" s="130"/>
      <c r="AD2649" s="130"/>
      <c r="AE2649" s="130"/>
      <c r="AF2649" s="130"/>
      <c r="AG2649" s="130"/>
      <c r="AH2649" s="130"/>
      <c r="AI2649" s="130"/>
      <c r="AJ2649" s="130"/>
      <c r="AK2649" s="130"/>
      <c r="AL2649" s="130"/>
      <c r="AM2649" s="130"/>
    </row>
    <row r="2650" spans="1:39" ht="20.25" customHeight="1">
      <c r="A2650" s="132"/>
      <c r="B2650" s="211"/>
      <c r="C2650" s="142"/>
      <c r="D2650" s="143"/>
      <c r="E2650" s="143" t="str">
        <f t="shared" si="103"/>
        <v/>
      </c>
      <c r="F2650" s="144"/>
      <c r="G2650" s="144" t="e">
        <f>VLOOKUP(E2650,subcategory!A:B,2,0)</f>
        <v>#N/A</v>
      </c>
      <c r="H2650" s="213"/>
      <c r="I2650" s="213" t="e">
        <f>VLOOKUP(H2650,gender!A:B,2,0)</f>
        <v>#N/A</v>
      </c>
      <c r="J2650" s="145"/>
      <c r="K2650" s="144"/>
      <c r="L2650" s="144"/>
      <c r="M2650" s="144"/>
      <c r="N2650" s="144" t="e">
        <f>VLOOKUP(M2650,brand!A:B,2,0)</f>
        <v>#N/A</v>
      </c>
      <c r="O2650" s="144"/>
      <c r="P2650" s="144" t="e">
        <f>VLOOKUP(O2650,country!A:B,2,0)</f>
        <v>#N/A</v>
      </c>
      <c r="Q2650" s="144"/>
      <c r="R2650" s="144" t="str">
        <f t="shared" si="102"/>
        <v/>
      </c>
      <c r="S2650" s="144"/>
      <c r="T2650" s="144" t="e">
        <f>VLOOKUP(R2650,material!A:B,2,0)</f>
        <v>#N/A</v>
      </c>
      <c r="U2650" s="141"/>
      <c r="V2650" s="141"/>
      <c r="W2650" s="238" t="s">
        <v>796</v>
      </c>
      <c r="X2650" s="141" t="e">
        <f>VLOOKUP(W2650,SIZE!A:B,2,0)</f>
        <v>#N/A</v>
      </c>
      <c r="Y2650" s="141"/>
      <c r="Z2650" s="141"/>
      <c r="AA2650" s="141" t="e">
        <f>VLOOKUP(Z2650,COLOR!A:B,2,0)</f>
        <v>#N/A</v>
      </c>
      <c r="AB2650" s="130"/>
      <c r="AC2650" s="130"/>
      <c r="AD2650" s="130"/>
      <c r="AE2650" s="130"/>
      <c r="AF2650" s="130"/>
      <c r="AG2650" s="130"/>
      <c r="AH2650" s="130"/>
      <c r="AI2650" s="130"/>
      <c r="AJ2650" s="130"/>
      <c r="AK2650" s="130"/>
      <c r="AL2650" s="130"/>
      <c r="AM2650" s="130"/>
    </row>
    <row r="2651" spans="1:39" ht="20.25" customHeight="1">
      <c r="A2651" s="132"/>
      <c r="B2651" s="211"/>
      <c r="C2651" s="142"/>
      <c r="D2651" s="143"/>
      <c r="E2651" s="143" t="str">
        <f t="shared" si="103"/>
        <v/>
      </c>
      <c r="F2651" s="144"/>
      <c r="G2651" s="144" t="e">
        <f>VLOOKUP(E2651,subcategory!A:B,2,0)</f>
        <v>#N/A</v>
      </c>
      <c r="H2651" s="213"/>
      <c r="I2651" s="213" t="e">
        <f>VLOOKUP(H2651,gender!A:B,2,0)</f>
        <v>#N/A</v>
      </c>
      <c r="J2651" s="145"/>
      <c r="K2651" s="144"/>
      <c r="L2651" s="144"/>
      <c r="M2651" s="144"/>
      <c r="N2651" s="144" t="e">
        <f>VLOOKUP(M2651,brand!A:B,2,0)</f>
        <v>#N/A</v>
      </c>
      <c r="O2651" s="144"/>
      <c r="P2651" s="144" t="e">
        <f>VLOOKUP(O2651,country!A:B,2,0)</f>
        <v>#N/A</v>
      </c>
      <c r="Q2651" s="144"/>
      <c r="R2651" s="144" t="str">
        <f t="shared" si="102"/>
        <v/>
      </c>
      <c r="S2651" s="144"/>
      <c r="T2651" s="144" t="e">
        <f>VLOOKUP(R2651,material!A:B,2,0)</f>
        <v>#N/A</v>
      </c>
      <c r="U2651" s="141"/>
      <c r="V2651" s="141"/>
      <c r="W2651" s="238" t="s">
        <v>796</v>
      </c>
      <c r="X2651" s="141" t="e">
        <f>VLOOKUP(W2651,SIZE!A:B,2,0)</f>
        <v>#N/A</v>
      </c>
      <c r="Y2651" s="141"/>
      <c r="Z2651" s="141"/>
      <c r="AA2651" s="141" t="e">
        <f>VLOOKUP(Z2651,COLOR!A:B,2,0)</f>
        <v>#N/A</v>
      </c>
      <c r="AB2651" s="130"/>
      <c r="AC2651" s="130"/>
      <c r="AD2651" s="130"/>
      <c r="AE2651" s="130"/>
      <c r="AF2651" s="130"/>
      <c r="AG2651" s="130"/>
      <c r="AH2651" s="130"/>
      <c r="AI2651" s="130"/>
      <c r="AJ2651" s="130"/>
      <c r="AK2651" s="130"/>
      <c r="AL2651" s="130"/>
      <c r="AM2651" s="130"/>
    </row>
    <row r="2652" spans="1:39" ht="20.25" customHeight="1">
      <c r="A2652" s="132"/>
      <c r="B2652" s="211"/>
      <c r="C2652" s="142"/>
      <c r="D2652" s="143"/>
      <c r="E2652" s="143" t="str">
        <f t="shared" si="103"/>
        <v/>
      </c>
      <c r="F2652" s="144"/>
      <c r="G2652" s="144" t="e">
        <f>VLOOKUP(E2652,subcategory!A:B,2,0)</f>
        <v>#N/A</v>
      </c>
      <c r="H2652" s="213"/>
      <c r="I2652" s="213" t="e">
        <f>VLOOKUP(H2652,gender!A:B,2,0)</f>
        <v>#N/A</v>
      </c>
      <c r="J2652" s="145"/>
      <c r="K2652" s="144"/>
      <c r="L2652" s="144"/>
      <c r="M2652" s="144"/>
      <c r="N2652" s="144" t="e">
        <f>VLOOKUP(M2652,brand!A:B,2,0)</f>
        <v>#N/A</v>
      </c>
      <c r="O2652" s="144"/>
      <c r="P2652" s="144" t="e">
        <f>VLOOKUP(O2652,country!A:B,2,0)</f>
        <v>#N/A</v>
      </c>
      <c r="Q2652" s="144"/>
      <c r="R2652" s="144" t="str">
        <f t="shared" si="102"/>
        <v/>
      </c>
      <c r="S2652" s="144"/>
      <c r="T2652" s="144" t="e">
        <f>VLOOKUP(R2652,material!A:B,2,0)</f>
        <v>#N/A</v>
      </c>
      <c r="U2652" s="141"/>
      <c r="V2652" s="141"/>
      <c r="W2652" s="238" t="s">
        <v>796</v>
      </c>
      <c r="X2652" s="141" t="e">
        <f>VLOOKUP(W2652,SIZE!A:B,2,0)</f>
        <v>#N/A</v>
      </c>
      <c r="Y2652" s="141"/>
      <c r="Z2652" s="141"/>
      <c r="AA2652" s="141" t="e">
        <f>VLOOKUP(Z2652,COLOR!A:B,2,0)</f>
        <v>#N/A</v>
      </c>
      <c r="AB2652" s="130"/>
      <c r="AC2652" s="130"/>
      <c r="AD2652" s="130"/>
      <c r="AE2652" s="130"/>
      <c r="AF2652" s="130"/>
      <c r="AG2652" s="130"/>
      <c r="AH2652" s="130"/>
      <c r="AI2652" s="130"/>
      <c r="AJ2652" s="130"/>
      <c r="AK2652" s="130"/>
      <c r="AL2652" s="130"/>
      <c r="AM2652" s="130"/>
    </row>
    <row r="2653" spans="1:39" ht="20.25" customHeight="1">
      <c r="A2653" s="132"/>
      <c r="B2653" s="211"/>
      <c r="C2653" s="142"/>
      <c r="D2653" s="143"/>
      <c r="E2653" s="143" t="str">
        <f t="shared" si="103"/>
        <v/>
      </c>
      <c r="F2653" s="144"/>
      <c r="G2653" s="144" t="e">
        <f>VLOOKUP(E2653,subcategory!A:B,2,0)</f>
        <v>#N/A</v>
      </c>
      <c r="H2653" s="213"/>
      <c r="I2653" s="213" t="e">
        <f>VLOOKUP(H2653,gender!A:B,2,0)</f>
        <v>#N/A</v>
      </c>
      <c r="J2653" s="145"/>
      <c r="K2653" s="144"/>
      <c r="L2653" s="144"/>
      <c r="M2653" s="144"/>
      <c r="N2653" s="144" t="e">
        <f>VLOOKUP(M2653,brand!A:B,2,0)</f>
        <v>#N/A</v>
      </c>
      <c r="O2653" s="144"/>
      <c r="P2653" s="144" t="e">
        <f>VLOOKUP(O2653,country!A:B,2,0)</f>
        <v>#N/A</v>
      </c>
      <c r="Q2653" s="144"/>
      <c r="R2653" s="144" t="str">
        <f t="shared" si="102"/>
        <v/>
      </c>
      <c r="S2653" s="144"/>
      <c r="T2653" s="219" t="s">
        <v>4271</v>
      </c>
      <c r="U2653" s="141"/>
      <c r="V2653" s="141"/>
      <c r="W2653" s="238" t="s">
        <v>796</v>
      </c>
      <c r="X2653" s="141" t="e">
        <f>VLOOKUP(W2653,SIZE!A:B,2,0)</f>
        <v>#N/A</v>
      </c>
      <c r="Y2653" s="141"/>
      <c r="Z2653" s="141"/>
      <c r="AA2653" s="141" t="e">
        <f>VLOOKUP(Z2653,COLOR!A:B,2,0)</f>
        <v>#N/A</v>
      </c>
      <c r="AB2653" s="130"/>
      <c r="AC2653" s="130"/>
      <c r="AD2653" s="130"/>
      <c r="AE2653" s="130"/>
      <c r="AF2653" s="130"/>
      <c r="AG2653" s="130"/>
      <c r="AH2653" s="130"/>
      <c r="AI2653" s="130"/>
      <c r="AJ2653" s="130"/>
      <c r="AK2653" s="130"/>
      <c r="AL2653" s="130"/>
      <c r="AM2653" s="130"/>
    </row>
    <row r="2654" spans="1:39" ht="20.25" customHeight="1">
      <c r="A2654" s="132"/>
      <c r="B2654" s="211"/>
      <c r="C2654" s="142"/>
      <c r="D2654" s="143"/>
      <c r="E2654" s="143" t="str">
        <f t="shared" si="103"/>
        <v/>
      </c>
      <c r="F2654" s="144"/>
      <c r="G2654" s="144" t="e">
        <f>VLOOKUP(E2654,subcategory!A:B,2,0)</f>
        <v>#N/A</v>
      </c>
      <c r="H2654" s="213"/>
      <c r="I2654" s="213" t="e">
        <f>VLOOKUP(H2654,gender!A:B,2,0)</f>
        <v>#N/A</v>
      </c>
      <c r="J2654" s="145"/>
      <c r="K2654" s="144"/>
      <c r="L2654" s="144"/>
      <c r="M2654" s="144"/>
      <c r="N2654" s="144" t="e">
        <f>VLOOKUP(M2654,brand!A:B,2,0)</f>
        <v>#N/A</v>
      </c>
      <c r="O2654" s="144"/>
      <c r="P2654" s="144" t="e">
        <f>VLOOKUP(O2654,country!A:B,2,0)</f>
        <v>#N/A</v>
      </c>
      <c r="Q2654" s="144"/>
      <c r="R2654" s="144" t="str">
        <f t="shared" si="102"/>
        <v/>
      </c>
      <c r="S2654" s="144"/>
      <c r="T2654" s="144" t="e">
        <f>VLOOKUP(R2654,material!A:B,2,0)</f>
        <v>#N/A</v>
      </c>
      <c r="U2654" s="141"/>
      <c r="V2654" s="141"/>
      <c r="W2654" s="238" t="s">
        <v>796</v>
      </c>
      <c r="X2654" s="141" t="e">
        <f>VLOOKUP(W2654,SIZE!A:B,2,0)</f>
        <v>#N/A</v>
      </c>
      <c r="Y2654" s="141"/>
      <c r="Z2654" s="141"/>
      <c r="AA2654" s="141" t="e">
        <f>VLOOKUP(Z2654,COLOR!A:B,2,0)</f>
        <v>#N/A</v>
      </c>
      <c r="AB2654" s="130"/>
      <c r="AC2654" s="130"/>
      <c r="AD2654" s="130"/>
      <c r="AE2654" s="130"/>
      <c r="AF2654" s="130"/>
      <c r="AG2654" s="130"/>
      <c r="AH2654" s="130"/>
      <c r="AI2654" s="130"/>
      <c r="AJ2654" s="130"/>
      <c r="AK2654" s="130"/>
      <c r="AL2654" s="130"/>
      <c r="AM2654" s="130"/>
    </row>
    <row r="2655" spans="1:39" ht="20.25" customHeight="1">
      <c r="A2655" s="132"/>
      <c r="B2655" s="211"/>
      <c r="C2655" s="142"/>
      <c r="D2655" s="143"/>
      <c r="E2655" s="143" t="str">
        <f t="shared" si="103"/>
        <v/>
      </c>
      <c r="F2655" s="144"/>
      <c r="G2655" s="144" t="e">
        <f>VLOOKUP(E2655,subcategory!A:B,2,0)</f>
        <v>#N/A</v>
      </c>
      <c r="H2655" s="213"/>
      <c r="I2655" s="213" t="e">
        <f>VLOOKUP(H2655,gender!A:B,2,0)</f>
        <v>#N/A</v>
      </c>
      <c r="J2655" s="145"/>
      <c r="K2655" s="144"/>
      <c r="L2655" s="144"/>
      <c r="M2655" s="144"/>
      <c r="N2655" s="144" t="e">
        <f>VLOOKUP(M2655,brand!A:B,2,0)</f>
        <v>#N/A</v>
      </c>
      <c r="O2655" s="144"/>
      <c r="P2655" s="144" t="e">
        <f>VLOOKUP(O2655,country!A:B,2,0)</f>
        <v>#N/A</v>
      </c>
      <c r="Q2655" s="144"/>
      <c r="R2655" s="144" t="str">
        <f t="shared" si="102"/>
        <v/>
      </c>
      <c r="S2655" s="144"/>
      <c r="T2655" s="144" t="e">
        <f>VLOOKUP(R2655,material!A:B,2,0)</f>
        <v>#N/A</v>
      </c>
      <c r="U2655" s="141"/>
      <c r="V2655" s="141"/>
      <c r="W2655" s="238" t="s">
        <v>796</v>
      </c>
      <c r="X2655" s="141" t="e">
        <f>VLOOKUP(W2655,SIZE!A:B,2,0)</f>
        <v>#N/A</v>
      </c>
      <c r="Y2655" s="141"/>
      <c r="Z2655" s="141"/>
      <c r="AA2655" s="141" t="e">
        <f>VLOOKUP(Z2655,COLOR!A:B,2,0)</f>
        <v>#N/A</v>
      </c>
      <c r="AB2655" s="130"/>
      <c r="AC2655" s="130"/>
      <c r="AD2655" s="130"/>
      <c r="AE2655" s="130"/>
      <c r="AF2655" s="130"/>
      <c r="AG2655" s="130"/>
      <c r="AH2655" s="130"/>
      <c r="AI2655" s="130"/>
      <c r="AJ2655" s="130"/>
      <c r="AK2655" s="130"/>
      <c r="AL2655" s="130"/>
      <c r="AM2655" s="130"/>
    </row>
    <row r="2656" spans="1:39" ht="20.25" customHeight="1">
      <c r="A2656" s="132"/>
      <c r="B2656" s="211"/>
      <c r="C2656" s="146"/>
      <c r="D2656" s="143"/>
      <c r="E2656" s="143" t="str">
        <f t="shared" si="103"/>
        <v/>
      </c>
      <c r="F2656" s="144"/>
      <c r="G2656" s="144" t="e">
        <f>VLOOKUP(E2656,subcategory!A:B,2,0)</f>
        <v>#N/A</v>
      </c>
      <c r="H2656" s="213"/>
      <c r="I2656" s="213" t="e">
        <f>VLOOKUP(H2656,gender!A:B,2,0)</f>
        <v>#N/A</v>
      </c>
      <c r="J2656" s="145"/>
      <c r="K2656" s="144"/>
      <c r="L2656" s="144"/>
      <c r="M2656" s="144"/>
      <c r="N2656" s="144" t="e">
        <f>VLOOKUP(M2656,brand!A:B,2,0)</f>
        <v>#N/A</v>
      </c>
      <c r="O2656" s="144"/>
      <c r="P2656" s="144" t="e">
        <f>VLOOKUP(O2656,country!A:B,2,0)</f>
        <v>#N/A</v>
      </c>
      <c r="Q2656" s="144"/>
      <c r="R2656" s="144" t="str">
        <f t="shared" si="102"/>
        <v/>
      </c>
      <c r="S2656" s="144"/>
      <c r="T2656" s="144" t="e">
        <f>VLOOKUP(R2656,material!A:B,2,0)</f>
        <v>#N/A</v>
      </c>
      <c r="U2656" s="141"/>
      <c r="V2656" s="141"/>
      <c r="W2656" s="238" t="s">
        <v>796</v>
      </c>
      <c r="X2656" s="141" t="e">
        <f>VLOOKUP(W2656,SIZE!A:B,2,0)</f>
        <v>#N/A</v>
      </c>
      <c r="Y2656" s="141"/>
      <c r="Z2656" s="141"/>
      <c r="AA2656" s="141" t="e">
        <f>VLOOKUP(Z2656,COLOR!A:B,2,0)</f>
        <v>#N/A</v>
      </c>
      <c r="AB2656" s="130"/>
      <c r="AC2656" s="130"/>
      <c r="AD2656" s="130"/>
      <c r="AE2656" s="130"/>
      <c r="AF2656" s="130"/>
      <c r="AG2656" s="130"/>
      <c r="AH2656" s="130"/>
      <c r="AI2656" s="130"/>
      <c r="AJ2656" s="130"/>
      <c r="AK2656" s="130"/>
      <c r="AL2656" s="130"/>
      <c r="AM2656" s="130"/>
    </row>
    <row r="2657" spans="1:39" ht="20.25" customHeight="1">
      <c r="A2657" s="132"/>
      <c r="B2657" s="211"/>
      <c r="C2657" s="142"/>
      <c r="D2657" s="147"/>
      <c r="E2657" s="143" t="str">
        <f t="shared" si="103"/>
        <v/>
      </c>
      <c r="F2657" s="144"/>
      <c r="G2657" s="144" t="e">
        <f>VLOOKUP(E2657,subcategory!A:B,2,0)</f>
        <v>#N/A</v>
      </c>
      <c r="H2657" s="213"/>
      <c r="I2657" s="213" t="e">
        <f>VLOOKUP(H2657,gender!A:B,2,0)</f>
        <v>#N/A</v>
      </c>
      <c r="J2657" s="145"/>
      <c r="K2657" s="144"/>
      <c r="L2657" s="144"/>
      <c r="M2657" s="144"/>
      <c r="N2657" s="144" t="e">
        <f>VLOOKUP(M2657,brand!A:B,2,0)</f>
        <v>#N/A</v>
      </c>
      <c r="O2657" s="144"/>
      <c r="P2657" s="144" t="e">
        <f>VLOOKUP(O2657,country!A:B,2,0)</f>
        <v>#N/A</v>
      </c>
      <c r="Q2657" s="144"/>
      <c r="R2657" s="144" t="str">
        <f t="shared" si="102"/>
        <v/>
      </c>
      <c r="S2657" s="144"/>
      <c r="T2657" s="144" t="e">
        <f>VLOOKUP(R2657,material!A:B,2,0)</f>
        <v>#N/A</v>
      </c>
      <c r="U2657" s="141"/>
      <c r="V2657" s="141"/>
      <c r="W2657" s="238" t="s">
        <v>796</v>
      </c>
      <c r="X2657" s="141" t="e">
        <f>VLOOKUP(W2657,SIZE!A:B,2,0)</f>
        <v>#N/A</v>
      </c>
      <c r="Y2657" s="141"/>
      <c r="Z2657" s="141"/>
      <c r="AA2657" s="141" t="e">
        <f>VLOOKUP(Z2657,COLOR!A:B,2,0)</f>
        <v>#N/A</v>
      </c>
      <c r="AB2657" s="130"/>
      <c r="AC2657" s="130"/>
      <c r="AD2657" s="130"/>
      <c r="AE2657" s="130"/>
      <c r="AF2657" s="130"/>
      <c r="AG2657" s="130"/>
      <c r="AH2657" s="130"/>
      <c r="AI2657" s="130"/>
      <c r="AJ2657" s="130"/>
      <c r="AK2657" s="130"/>
      <c r="AL2657" s="130"/>
      <c r="AM2657" s="130"/>
    </row>
    <row r="2658" spans="1:39" ht="20.25" customHeight="1">
      <c r="A2658" s="132"/>
      <c r="B2658" s="211"/>
      <c r="C2658" s="142"/>
      <c r="D2658" s="143"/>
      <c r="E2658" s="143" t="str">
        <f t="shared" si="103"/>
        <v/>
      </c>
      <c r="F2658" s="144"/>
      <c r="G2658" s="144" t="e">
        <f>VLOOKUP(E2658,subcategory!A:B,2,0)</f>
        <v>#N/A</v>
      </c>
      <c r="H2658" s="213"/>
      <c r="I2658" s="213" t="e">
        <f>VLOOKUP(H2658,gender!A:B,2,0)</f>
        <v>#N/A</v>
      </c>
      <c r="J2658" s="145"/>
      <c r="K2658" s="144"/>
      <c r="L2658" s="144"/>
      <c r="M2658" s="144"/>
      <c r="N2658" s="144" t="e">
        <f>VLOOKUP(M2658,brand!A:B,2,0)</f>
        <v>#N/A</v>
      </c>
      <c r="O2658" s="144"/>
      <c r="P2658" s="144" t="e">
        <f>VLOOKUP(O2658,country!A:B,2,0)</f>
        <v>#N/A</v>
      </c>
      <c r="Q2658" s="144"/>
      <c r="R2658" s="144" t="str">
        <f t="shared" si="102"/>
        <v/>
      </c>
      <c r="S2658" s="144"/>
      <c r="T2658" s="144" t="e">
        <f>VLOOKUP(R2658,material!A:B,2,0)</f>
        <v>#N/A</v>
      </c>
      <c r="U2658" s="141"/>
      <c r="V2658" s="141"/>
      <c r="W2658" s="238" t="s">
        <v>796</v>
      </c>
      <c r="X2658" s="141" t="e">
        <f>VLOOKUP(W2658,SIZE!A:B,2,0)</f>
        <v>#N/A</v>
      </c>
      <c r="Y2658" s="141"/>
      <c r="Z2658" s="141"/>
      <c r="AA2658" s="141" t="e">
        <f>VLOOKUP(Z2658,COLOR!A:B,2,0)</f>
        <v>#N/A</v>
      </c>
      <c r="AB2658" s="130"/>
      <c r="AC2658" s="130"/>
      <c r="AD2658" s="130"/>
      <c r="AE2658" s="130"/>
      <c r="AF2658" s="130"/>
      <c r="AG2658" s="130"/>
      <c r="AH2658" s="130"/>
      <c r="AI2658" s="130"/>
      <c r="AJ2658" s="130"/>
      <c r="AK2658" s="130"/>
      <c r="AL2658" s="130"/>
      <c r="AM2658" s="130"/>
    </row>
    <row r="2659" spans="1:39" ht="20.25" customHeight="1">
      <c r="A2659" s="132"/>
      <c r="B2659" s="211"/>
      <c r="C2659" s="146"/>
      <c r="D2659" s="147"/>
      <c r="E2659" s="143" t="str">
        <f t="shared" si="103"/>
        <v/>
      </c>
      <c r="F2659" s="144"/>
      <c r="G2659" s="144" t="e">
        <f>VLOOKUP(E2659,subcategory!A:B,2,0)</f>
        <v>#N/A</v>
      </c>
      <c r="H2659" s="213"/>
      <c r="I2659" s="213" t="e">
        <f>VLOOKUP(H2659,gender!A:B,2,0)</f>
        <v>#N/A</v>
      </c>
      <c r="J2659" s="145"/>
      <c r="K2659" s="144"/>
      <c r="L2659" s="144"/>
      <c r="M2659" s="144"/>
      <c r="N2659" s="144" t="e">
        <f>VLOOKUP(M2659,brand!A:B,2,0)</f>
        <v>#N/A</v>
      </c>
      <c r="O2659" s="144"/>
      <c r="P2659" s="144" t="e">
        <f>VLOOKUP(O2659,country!A:B,2,0)</f>
        <v>#N/A</v>
      </c>
      <c r="Q2659" s="144"/>
      <c r="R2659" s="144" t="str">
        <f t="shared" si="102"/>
        <v/>
      </c>
      <c r="S2659" s="144"/>
      <c r="T2659" s="144" t="e">
        <f>VLOOKUP(R2659,material!A:B,2,0)</f>
        <v>#N/A</v>
      </c>
      <c r="U2659" s="141"/>
      <c r="V2659" s="141"/>
      <c r="W2659" s="238" t="s">
        <v>796</v>
      </c>
      <c r="X2659" s="141" t="e">
        <f>VLOOKUP(W2659,SIZE!A:B,2,0)</f>
        <v>#N/A</v>
      </c>
      <c r="Y2659" s="141"/>
      <c r="Z2659" s="141"/>
      <c r="AA2659" s="141" t="e">
        <f>VLOOKUP(Z2659,COLOR!A:B,2,0)</f>
        <v>#N/A</v>
      </c>
      <c r="AB2659" s="130"/>
      <c r="AC2659" s="130"/>
      <c r="AD2659" s="130"/>
      <c r="AE2659" s="130"/>
      <c r="AF2659" s="130"/>
      <c r="AG2659" s="130"/>
      <c r="AH2659" s="130"/>
      <c r="AI2659" s="130"/>
      <c r="AJ2659" s="130"/>
      <c r="AK2659" s="130"/>
      <c r="AL2659" s="130"/>
      <c r="AM2659" s="130"/>
    </row>
    <row r="2660" spans="1:39" ht="20.25" customHeight="1">
      <c r="A2660" s="132"/>
      <c r="B2660" s="211"/>
      <c r="C2660" s="146"/>
      <c r="D2660" s="143"/>
      <c r="E2660" s="143" t="str">
        <f t="shared" si="103"/>
        <v/>
      </c>
      <c r="F2660" s="144"/>
      <c r="G2660" s="144" t="e">
        <f>VLOOKUP(E2660,subcategory!A:B,2,0)</f>
        <v>#N/A</v>
      </c>
      <c r="H2660" s="213"/>
      <c r="I2660" s="213" t="e">
        <f>VLOOKUP(H2660,gender!A:B,2,0)</f>
        <v>#N/A</v>
      </c>
      <c r="J2660" s="145"/>
      <c r="K2660" s="144"/>
      <c r="L2660" s="144"/>
      <c r="M2660" s="144"/>
      <c r="N2660" s="144" t="e">
        <f>VLOOKUP(M2660,brand!A:B,2,0)</f>
        <v>#N/A</v>
      </c>
      <c r="O2660" s="144"/>
      <c r="P2660" s="144" t="e">
        <f>VLOOKUP(O2660,country!A:B,2,0)</f>
        <v>#N/A</v>
      </c>
      <c r="Q2660" s="144"/>
      <c r="R2660" s="144" t="str">
        <f t="shared" si="102"/>
        <v/>
      </c>
      <c r="S2660" s="144"/>
      <c r="T2660" s="144" t="e">
        <f>VLOOKUP(R2660,material!A:B,2,0)</f>
        <v>#N/A</v>
      </c>
      <c r="U2660" s="141"/>
      <c r="V2660" s="141"/>
      <c r="W2660" s="238" t="s">
        <v>796</v>
      </c>
      <c r="X2660" s="141" t="e">
        <f>VLOOKUP(W2660,SIZE!A:B,2,0)</f>
        <v>#N/A</v>
      </c>
      <c r="Y2660" s="141"/>
      <c r="Z2660" s="141"/>
      <c r="AA2660" s="141" t="e">
        <f>VLOOKUP(Z2660,COLOR!A:B,2,0)</f>
        <v>#N/A</v>
      </c>
      <c r="AB2660" s="130"/>
      <c r="AC2660" s="130"/>
      <c r="AD2660" s="130"/>
      <c r="AE2660" s="130"/>
      <c r="AF2660" s="130"/>
      <c r="AG2660" s="130"/>
      <c r="AH2660" s="130"/>
      <c r="AI2660" s="130"/>
      <c r="AJ2660" s="130"/>
      <c r="AK2660" s="130"/>
      <c r="AL2660" s="130"/>
      <c r="AM2660" s="130"/>
    </row>
    <row r="2661" spans="1:39" ht="20.25" customHeight="1">
      <c r="A2661" s="132"/>
      <c r="B2661" s="211"/>
      <c r="C2661" s="142"/>
      <c r="D2661" s="143"/>
      <c r="E2661" s="143" t="str">
        <f t="shared" si="103"/>
        <v/>
      </c>
      <c r="F2661" s="144"/>
      <c r="G2661" s="144" t="e">
        <f>VLOOKUP(E2661,subcategory!A:B,2,0)</f>
        <v>#N/A</v>
      </c>
      <c r="H2661" s="213"/>
      <c r="I2661" s="213" t="e">
        <f>VLOOKUP(H2661,gender!A:B,2,0)</f>
        <v>#N/A</v>
      </c>
      <c r="J2661" s="145"/>
      <c r="K2661" s="144"/>
      <c r="L2661" s="144"/>
      <c r="M2661" s="144"/>
      <c r="N2661" s="144" t="e">
        <f>VLOOKUP(M2661,brand!A:B,2,0)</f>
        <v>#N/A</v>
      </c>
      <c r="O2661" s="144"/>
      <c r="P2661" s="144" t="e">
        <f>VLOOKUP(O2661,country!A:B,2,0)</f>
        <v>#N/A</v>
      </c>
      <c r="Q2661" s="144"/>
      <c r="R2661" s="144" t="str">
        <f t="shared" si="102"/>
        <v/>
      </c>
      <c r="S2661" s="144"/>
      <c r="T2661" s="144" t="e">
        <f>VLOOKUP(R2661,material!A:B,2,0)</f>
        <v>#N/A</v>
      </c>
      <c r="U2661" s="141"/>
      <c r="V2661" s="141"/>
      <c r="W2661" s="238" t="s">
        <v>796</v>
      </c>
      <c r="X2661" s="141" t="e">
        <f>VLOOKUP(W2661,SIZE!A:B,2,0)</f>
        <v>#N/A</v>
      </c>
      <c r="Y2661" s="141"/>
      <c r="Z2661" s="141"/>
      <c r="AA2661" s="141" t="e">
        <f>VLOOKUP(Z2661,COLOR!A:B,2,0)</f>
        <v>#N/A</v>
      </c>
      <c r="AB2661" s="130"/>
      <c r="AC2661" s="130"/>
      <c r="AD2661" s="130"/>
      <c r="AE2661" s="130"/>
      <c r="AF2661" s="130"/>
      <c r="AG2661" s="130"/>
      <c r="AH2661" s="130"/>
      <c r="AI2661" s="130"/>
      <c r="AJ2661" s="130"/>
      <c r="AK2661" s="130"/>
      <c r="AL2661" s="130"/>
      <c r="AM2661" s="130"/>
    </row>
    <row r="2662" spans="1:39" ht="20.25" customHeight="1">
      <c r="A2662" s="132"/>
      <c r="B2662" s="211"/>
      <c r="C2662" s="142"/>
      <c r="D2662" s="147"/>
      <c r="E2662" s="143" t="str">
        <f t="shared" si="103"/>
        <v/>
      </c>
      <c r="F2662" s="144"/>
      <c r="G2662" s="144" t="e">
        <f>VLOOKUP(E2662,subcategory!A:B,2,0)</f>
        <v>#N/A</v>
      </c>
      <c r="H2662" s="213"/>
      <c r="I2662" s="213" t="e">
        <f>VLOOKUP(H2662,gender!A:B,2,0)</f>
        <v>#N/A</v>
      </c>
      <c r="J2662" s="145"/>
      <c r="K2662" s="144"/>
      <c r="L2662" s="144"/>
      <c r="M2662" s="144"/>
      <c r="N2662" s="144" t="e">
        <f>VLOOKUP(M2662,brand!A:B,2,0)</f>
        <v>#N/A</v>
      </c>
      <c r="O2662" s="144"/>
      <c r="P2662" s="144" t="e">
        <f>VLOOKUP(O2662,country!A:B,2,0)</f>
        <v>#N/A</v>
      </c>
      <c r="Q2662" s="144"/>
      <c r="R2662" s="144" t="str">
        <f t="shared" si="102"/>
        <v/>
      </c>
      <c r="S2662" s="144"/>
      <c r="T2662" s="144" t="e">
        <f>VLOOKUP(R2662,material!A:B,2,0)</f>
        <v>#N/A</v>
      </c>
      <c r="U2662" s="141"/>
      <c r="V2662" s="141"/>
      <c r="W2662" s="238" t="s">
        <v>796</v>
      </c>
      <c r="X2662" s="141" t="e">
        <f>VLOOKUP(W2662,SIZE!A:B,2,0)</f>
        <v>#N/A</v>
      </c>
      <c r="Y2662" s="141"/>
      <c r="Z2662" s="141"/>
      <c r="AA2662" s="141" t="e">
        <f>VLOOKUP(Z2662,COLOR!A:B,2,0)</f>
        <v>#N/A</v>
      </c>
      <c r="AB2662" s="130"/>
      <c r="AC2662" s="130"/>
      <c r="AD2662" s="130"/>
      <c r="AE2662" s="130"/>
      <c r="AF2662" s="130"/>
      <c r="AG2662" s="130"/>
      <c r="AH2662" s="130"/>
      <c r="AI2662" s="130"/>
      <c r="AJ2662" s="130"/>
      <c r="AK2662" s="130"/>
      <c r="AL2662" s="130"/>
      <c r="AM2662" s="130"/>
    </row>
    <row r="2663" spans="1:39" ht="20.25" customHeight="1">
      <c r="A2663" s="132"/>
      <c r="B2663" s="211"/>
      <c r="C2663" s="142"/>
      <c r="D2663" s="147"/>
      <c r="E2663" s="143" t="str">
        <f t="shared" si="103"/>
        <v/>
      </c>
      <c r="F2663" s="144"/>
      <c r="G2663" s="144" t="e">
        <f>VLOOKUP(E2663,subcategory!A:B,2,0)</f>
        <v>#N/A</v>
      </c>
      <c r="H2663" s="213"/>
      <c r="I2663" s="213" t="e">
        <f>VLOOKUP(H2663,gender!A:B,2,0)</f>
        <v>#N/A</v>
      </c>
      <c r="J2663" s="145"/>
      <c r="K2663" s="144"/>
      <c r="L2663" s="144"/>
      <c r="M2663" s="144"/>
      <c r="N2663" s="144" t="e">
        <f>VLOOKUP(M2663,brand!A:B,2,0)</f>
        <v>#N/A</v>
      </c>
      <c r="O2663" s="144"/>
      <c r="P2663" s="144" t="e">
        <f>VLOOKUP(O2663,country!A:B,2,0)</f>
        <v>#N/A</v>
      </c>
      <c r="Q2663" s="144"/>
      <c r="R2663" s="144" t="str">
        <f t="shared" si="102"/>
        <v/>
      </c>
      <c r="S2663" s="144"/>
      <c r="T2663" s="219" t="s">
        <v>4282</v>
      </c>
      <c r="U2663" s="141"/>
      <c r="V2663" s="141"/>
      <c r="W2663" s="238" t="s">
        <v>796</v>
      </c>
      <c r="X2663" s="141" t="e">
        <f>VLOOKUP(W2663,SIZE!A:B,2,0)</f>
        <v>#N/A</v>
      </c>
      <c r="Y2663" s="141"/>
      <c r="Z2663" s="245"/>
      <c r="AA2663" s="141" t="e">
        <f>VLOOKUP(Z2663,COLOR!A:B,2,0)</f>
        <v>#N/A</v>
      </c>
      <c r="AB2663" s="130"/>
      <c r="AC2663" s="130"/>
      <c r="AD2663" s="130"/>
      <c r="AE2663" s="130"/>
      <c r="AF2663" s="130"/>
      <c r="AG2663" s="130"/>
      <c r="AH2663" s="130"/>
      <c r="AI2663" s="130"/>
      <c r="AJ2663" s="130"/>
      <c r="AK2663" s="130"/>
      <c r="AL2663" s="130"/>
      <c r="AM2663" s="130"/>
    </row>
    <row r="2664" spans="1:39" ht="20.25" customHeight="1">
      <c r="A2664" s="132"/>
      <c r="B2664" s="211"/>
      <c r="C2664" s="142"/>
      <c r="D2664" s="147"/>
      <c r="E2664" s="143" t="str">
        <f t="shared" si="103"/>
        <v/>
      </c>
      <c r="F2664" s="144"/>
      <c r="G2664" s="144" t="e">
        <f>VLOOKUP(E2664,subcategory!A:B,2,0)</f>
        <v>#N/A</v>
      </c>
      <c r="H2664" s="213"/>
      <c r="I2664" s="213" t="e">
        <f>VLOOKUP(H2664,gender!A:B,2,0)</f>
        <v>#N/A</v>
      </c>
      <c r="J2664" s="145"/>
      <c r="K2664" s="144"/>
      <c r="L2664" s="144"/>
      <c r="M2664" s="144"/>
      <c r="N2664" s="144" t="e">
        <f>VLOOKUP(M2664,brand!A:B,2,0)</f>
        <v>#N/A</v>
      </c>
      <c r="O2664" s="144"/>
      <c r="P2664" s="144" t="e">
        <f>VLOOKUP(O2664,country!A:B,2,0)</f>
        <v>#N/A</v>
      </c>
      <c r="Q2664" s="144"/>
      <c r="R2664" s="144" t="str">
        <f t="shared" si="102"/>
        <v/>
      </c>
      <c r="S2664" s="144"/>
      <c r="T2664" s="144" t="e">
        <f>VLOOKUP(R2664,material!A:B,2,0)</f>
        <v>#N/A</v>
      </c>
      <c r="U2664" s="141"/>
      <c r="V2664" s="141"/>
      <c r="W2664" s="238" t="s">
        <v>796</v>
      </c>
      <c r="X2664" s="141" t="e">
        <f>VLOOKUP(W2664,SIZE!A:B,2,0)</f>
        <v>#N/A</v>
      </c>
      <c r="Y2664" s="141"/>
      <c r="Z2664" s="141"/>
      <c r="AA2664" s="141" t="e">
        <f>VLOOKUP(Z2664,COLOR!A:B,2,0)</f>
        <v>#N/A</v>
      </c>
      <c r="AB2664" s="130"/>
      <c r="AC2664" s="130"/>
      <c r="AD2664" s="130"/>
      <c r="AE2664" s="130"/>
      <c r="AF2664" s="130"/>
      <c r="AG2664" s="130"/>
      <c r="AH2664" s="130"/>
      <c r="AI2664" s="130"/>
      <c r="AJ2664" s="130"/>
      <c r="AK2664" s="130"/>
      <c r="AL2664" s="130"/>
      <c r="AM2664" s="130"/>
    </row>
    <row r="2665" spans="1:39" ht="20.25" customHeight="1">
      <c r="A2665" s="132"/>
      <c r="B2665" s="211"/>
      <c r="C2665" s="142"/>
      <c r="D2665" s="147"/>
      <c r="E2665" s="143" t="str">
        <f t="shared" si="103"/>
        <v/>
      </c>
      <c r="F2665" s="144"/>
      <c r="G2665" s="144" t="e">
        <f>VLOOKUP(E2665,subcategory!A:B,2,0)</f>
        <v>#N/A</v>
      </c>
      <c r="H2665" s="213"/>
      <c r="I2665" s="213" t="e">
        <f>VLOOKUP(H2665,gender!A:B,2,0)</f>
        <v>#N/A</v>
      </c>
      <c r="J2665" s="145"/>
      <c r="K2665" s="144"/>
      <c r="L2665" s="144"/>
      <c r="M2665" s="144"/>
      <c r="N2665" s="144" t="e">
        <f>VLOOKUP(M2665,brand!A:B,2,0)</f>
        <v>#N/A</v>
      </c>
      <c r="O2665" s="144"/>
      <c r="P2665" s="144" t="e">
        <f>VLOOKUP(O2665,country!A:B,2,0)</f>
        <v>#N/A</v>
      </c>
      <c r="Q2665" s="144"/>
      <c r="R2665" s="144" t="str">
        <f t="shared" si="102"/>
        <v/>
      </c>
      <c r="S2665" s="144"/>
      <c r="T2665" s="144" t="e">
        <f>VLOOKUP(R2665,material!A:B,2,0)</f>
        <v>#N/A</v>
      </c>
      <c r="U2665" s="141"/>
      <c r="V2665" s="141"/>
      <c r="W2665" s="238" t="s">
        <v>796</v>
      </c>
      <c r="X2665" s="141" t="e">
        <f>VLOOKUP(W2665,SIZE!A:B,2,0)</f>
        <v>#N/A</v>
      </c>
      <c r="Y2665" s="141"/>
      <c r="Z2665" s="141"/>
      <c r="AA2665" s="141" t="e">
        <f>VLOOKUP(Z2665,COLOR!A:B,2,0)</f>
        <v>#N/A</v>
      </c>
      <c r="AB2665" s="130"/>
      <c r="AC2665" s="130"/>
      <c r="AD2665" s="130"/>
      <c r="AE2665" s="130"/>
      <c r="AF2665" s="130"/>
      <c r="AG2665" s="130"/>
      <c r="AH2665" s="130"/>
      <c r="AI2665" s="130"/>
      <c r="AJ2665" s="130"/>
      <c r="AK2665" s="130"/>
      <c r="AL2665" s="130"/>
      <c r="AM2665" s="130"/>
    </row>
    <row r="2666" spans="1:39" ht="20.25" customHeight="1">
      <c r="A2666" s="132"/>
      <c r="B2666" s="211"/>
      <c r="C2666" s="142"/>
      <c r="D2666" s="147"/>
      <c r="E2666" s="143" t="str">
        <f t="shared" si="103"/>
        <v/>
      </c>
      <c r="F2666" s="144"/>
      <c r="G2666" s="144" t="e">
        <f>VLOOKUP(E2666,subcategory!A:B,2,0)</f>
        <v>#N/A</v>
      </c>
      <c r="H2666" s="213"/>
      <c r="I2666" s="213" t="e">
        <f>VLOOKUP(H2666,gender!A:B,2,0)</f>
        <v>#N/A</v>
      </c>
      <c r="J2666" s="145"/>
      <c r="K2666" s="144"/>
      <c r="L2666" s="144"/>
      <c r="M2666" s="144"/>
      <c r="N2666" s="144" t="e">
        <f>VLOOKUP(M2666,brand!A:B,2,0)</f>
        <v>#N/A</v>
      </c>
      <c r="O2666" s="144"/>
      <c r="P2666" s="144" t="e">
        <f>VLOOKUP(O2666,country!A:B,2,0)</f>
        <v>#N/A</v>
      </c>
      <c r="Q2666" s="144"/>
      <c r="R2666" s="144" t="str">
        <f t="shared" si="102"/>
        <v/>
      </c>
      <c r="S2666" s="144"/>
      <c r="T2666" s="144" t="e">
        <f>VLOOKUP(R2666,material!A:B,2,0)</f>
        <v>#N/A</v>
      </c>
      <c r="U2666" s="141"/>
      <c r="V2666" s="141"/>
      <c r="W2666" s="238" t="s">
        <v>796</v>
      </c>
      <c r="X2666" s="141" t="e">
        <f>VLOOKUP(W2666,SIZE!A:B,2,0)</f>
        <v>#N/A</v>
      </c>
      <c r="Y2666" s="141"/>
      <c r="Z2666" s="141"/>
      <c r="AA2666" s="141" t="e">
        <f>VLOOKUP(Z2666,COLOR!A:B,2,0)</f>
        <v>#N/A</v>
      </c>
      <c r="AB2666" s="130"/>
      <c r="AC2666" s="130"/>
      <c r="AD2666" s="130"/>
      <c r="AE2666" s="130"/>
      <c r="AF2666" s="130"/>
      <c r="AG2666" s="130"/>
      <c r="AH2666" s="130"/>
      <c r="AI2666" s="130"/>
      <c r="AJ2666" s="130"/>
      <c r="AK2666" s="130"/>
      <c r="AL2666" s="130"/>
      <c r="AM2666" s="130"/>
    </row>
    <row r="2667" spans="1:39" ht="20.25" customHeight="1">
      <c r="A2667" s="132"/>
      <c r="B2667" s="211"/>
      <c r="C2667" s="146"/>
      <c r="D2667" s="147"/>
      <c r="E2667" s="143" t="str">
        <f t="shared" si="103"/>
        <v/>
      </c>
      <c r="F2667" s="144"/>
      <c r="G2667" s="144" t="e">
        <f>VLOOKUP(E2667,subcategory!A:B,2,0)</f>
        <v>#N/A</v>
      </c>
      <c r="H2667" s="213"/>
      <c r="I2667" s="213" t="e">
        <f>VLOOKUP(H2667,gender!A:B,2,0)</f>
        <v>#N/A</v>
      </c>
      <c r="J2667" s="145"/>
      <c r="K2667" s="144"/>
      <c r="L2667" s="144"/>
      <c r="M2667" s="144"/>
      <c r="N2667" s="144" t="e">
        <f>VLOOKUP(M2667,brand!A:B,2,0)</f>
        <v>#N/A</v>
      </c>
      <c r="O2667" s="144"/>
      <c r="P2667" s="144" t="e">
        <f>VLOOKUP(O2667,country!A:B,2,0)</f>
        <v>#N/A</v>
      </c>
      <c r="Q2667" s="144"/>
      <c r="R2667" s="144" t="str">
        <f t="shared" si="102"/>
        <v/>
      </c>
      <c r="S2667" s="144"/>
      <c r="T2667" s="144" t="e">
        <f>VLOOKUP(R2667,material!A:B,2,0)</f>
        <v>#N/A</v>
      </c>
      <c r="U2667" s="141"/>
      <c r="V2667" s="141"/>
      <c r="W2667" s="238" t="s">
        <v>796</v>
      </c>
      <c r="X2667" s="141" t="e">
        <f>VLOOKUP(W2667,SIZE!A:B,2,0)</f>
        <v>#N/A</v>
      </c>
      <c r="Y2667" s="141"/>
      <c r="Z2667" s="245"/>
      <c r="AA2667" s="141" t="e">
        <f>VLOOKUP(Z2667,COLOR!A:B,2,0)</f>
        <v>#N/A</v>
      </c>
      <c r="AB2667" s="130"/>
      <c r="AC2667" s="130"/>
      <c r="AD2667" s="130"/>
      <c r="AE2667" s="130"/>
      <c r="AF2667" s="130"/>
      <c r="AG2667" s="130"/>
      <c r="AH2667" s="130"/>
      <c r="AI2667" s="130"/>
      <c r="AJ2667" s="130"/>
      <c r="AK2667" s="130"/>
      <c r="AL2667" s="130"/>
      <c r="AM2667" s="130"/>
    </row>
    <row r="2668" spans="1:39" ht="20.25" customHeight="1">
      <c r="A2668" s="132"/>
      <c r="B2668" s="211"/>
      <c r="C2668" s="146"/>
      <c r="D2668" s="147"/>
      <c r="E2668" s="143" t="str">
        <f t="shared" si="103"/>
        <v/>
      </c>
      <c r="F2668" s="144"/>
      <c r="G2668" s="144" t="e">
        <f>VLOOKUP(E2668,subcategory!A:B,2,0)</f>
        <v>#N/A</v>
      </c>
      <c r="H2668" s="213"/>
      <c r="I2668" s="213" t="e">
        <f>VLOOKUP(H2668,gender!A:B,2,0)</f>
        <v>#N/A</v>
      </c>
      <c r="J2668" s="145"/>
      <c r="K2668" s="144"/>
      <c r="L2668" s="144"/>
      <c r="M2668" s="144"/>
      <c r="N2668" s="144" t="e">
        <f>VLOOKUP(M2668,brand!A:B,2,0)</f>
        <v>#N/A</v>
      </c>
      <c r="O2668" s="144"/>
      <c r="P2668" s="144" t="e">
        <f>VLOOKUP(O2668,country!A:B,2,0)</f>
        <v>#N/A</v>
      </c>
      <c r="Q2668" s="144"/>
      <c r="R2668" s="144" t="str">
        <f t="shared" si="102"/>
        <v/>
      </c>
      <c r="S2668" s="144"/>
      <c r="T2668" s="144" t="e">
        <f>VLOOKUP(R2668,material!A:B,2,0)</f>
        <v>#N/A</v>
      </c>
      <c r="U2668" s="141"/>
      <c r="V2668" s="141"/>
      <c r="W2668" s="238" t="s">
        <v>796</v>
      </c>
      <c r="X2668" s="141" t="e">
        <f>VLOOKUP(W2668,SIZE!A:B,2,0)</f>
        <v>#N/A</v>
      </c>
      <c r="Y2668" s="141"/>
      <c r="Z2668" s="245"/>
      <c r="AA2668" s="141" t="e">
        <f>VLOOKUP(Z2668,COLOR!A:B,2,0)</f>
        <v>#N/A</v>
      </c>
      <c r="AB2668" s="130"/>
      <c r="AC2668" s="130"/>
      <c r="AD2668" s="130"/>
      <c r="AE2668" s="130"/>
      <c r="AF2668" s="130"/>
      <c r="AG2668" s="130"/>
      <c r="AH2668" s="130"/>
      <c r="AI2668" s="130"/>
      <c r="AJ2668" s="130"/>
      <c r="AK2668" s="130"/>
      <c r="AL2668" s="130"/>
      <c r="AM2668" s="130"/>
    </row>
    <row r="2669" spans="1:39" ht="20.25" customHeight="1">
      <c r="A2669" s="132"/>
      <c r="B2669" s="211"/>
      <c r="C2669" s="146"/>
      <c r="D2669" s="147"/>
      <c r="E2669" s="143" t="str">
        <f t="shared" si="103"/>
        <v/>
      </c>
      <c r="F2669" s="144"/>
      <c r="G2669" s="144" t="e">
        <f>VLOOKUP(E2669,subcategory!A:B,2,0)</f>
        <v>#N/A</v>
      </c>
      <c r="H2669" s="213"/>
      <c r="I2669" s="213" t="e">
        <f>VLOOKUP(H2669,gender!A:B,2,0)</f>
        <v>#N/A</v>
      </c>
      <c r="J2669" s="145"/>
      <c r="K2669" s="144"/>
      <c r="L2669" s="144"/>
      <c r="M2669" s="144"/>
      <c r="N2669" s="144" t="e">
        <f>VLOOKUP(M2669,brand!A:B,2,0)</f>
        <v>#N/A</v>
      </c>
      <c r="O2669" s="144"/>
      <c r="P2669" s="144" t="e">
        <f>VLOOKUP(O2669,country!A:B,2,0)</f>
        <v>#N/A</v>
      </c>
      <c r="Q2669" s="144"/>
      <c r="R2669" s="144" t="str">
        <f t="shared" si="102"/>
        <v/>
      </c>
      <c r="S2669" s="144"/>
      <c r="T2669" s="144" t="e">
        <f>VLOOKUP(R2669,material!A:B,2,0)</f>
        <v>#N/A</v>
      </c>
      <c r="U2669" s="141"/>
      <c r="V2669" s="141"/>
      <c r="W2669" s="238" t="s">
        <v>796</v>
      </c>
      <c r="X2669" s="141" t="e">
        <f>VLOOKUP(W2669,SIZE!A:B,2,0)</f>
        <v>#N/A</v>
      </c>
      <c r="Y2669" s="141"/>
      <c r="Z2669" s="141"/>
      <c r="AA2669" s="141" t="e">
        <f>VLOOKUP(Z2669,COLOR!A:B,2,0)</f>
        <v>#N/A</v>
      </c>
      <c r="AB2669" s="130"/>
      <c r="AC2669" s="130"/>
      <c r="AD2669" s="130"/>
      <c r="AE2669" s="130"/>
      <c r="AF2669" s="130"/>
      <c r="AG2669" s="130"/>
      <c r="AH2669" s="130"/>
      <c r="AI2669" s="130"/>
      <c r="AJ2669" s="130"/>
      <c r="AK2669" s="130"/>
      <c r="AL2669" s="130"/>
      <c r="AM2669" s="130"/>
    </row>
    <row r="2670" spans="1:39" ht="20.25" customHeight="1">
      <c r="A2670" s="132"/>
      <c r="B2670" s="211"/>
      <c r="C2670" s="142"/>
      <c r="D2670" s="147"/>
      <c r="E2670" s="143" t="str">
        <f t="shared" si="103"/>
        <v/>
      </c>
      <c r="F2670" s="144"/>
      <c r="G2670" s="144" t="e">
        <f>VLOOKUP(E2670,subcategory!A:B,2,0)</f>
        <v>#N/A</v>
      </c>
      <c r="H2670" s="213"/>
      <c r="I2670" s="213" t="e">
        <f>VLOOKUP(H2670,gender!A:B,2,0)</f>
        <v>#N/A</v>
      </c>
      <c r="J2670" s="145"/>
      <c r="K2670" s="144"/>
      <c r="L2670" s="144"/>
      <c r="M2670" s="144"/>
      <c r="N2670" s="144" t="e">
        <f>VLOOKUP(M2670,brand!A:B,2,0)</f>
        <v>#N/A</v>
      </c>
      <c r="O2670" s="144"/>
      <c r="P2670" s="144" t="e">
        <f>VLOOKUP(O2670,country!A:B,2,0)</f>
        <v>#N/A</v>
      </c>
      <c r="Q2670" s="144"/>
      <c r="R2670" s="144" t="str">
        <f t="shared" si="102"/>
        <v/>
      </c>
      <c r="S2670" s="144"/>
      <c r="T2670" s="144" t="e">
        <f>VLOOKUP(R2670,material!A:B,2,0)</f>
        <v>#N/A</v>
      </c>
      <c r="U2670" s="141"/>
      <c r="V2670" s="141"/>
      <c r="W2670" s="238" t="s">
        <v>796</v>
      </c>
      <c r="X2670" s="141" t="e">
        <f>VLOOKUP(W2670,SIZE!A:B,2,0)</f>
        <v>#N/A</v>
      </c>
      <c r="Y2670" s="141"/>
      <c r="Z2670" s="141"/>
      <c r="AA2670" s="141" t="e">
        <f>VLOOKUP(Z2670,COLOR!A:B,2,0)</f>
        <v>#N/A</v>
      </c>
      <c r="AB2670" s="130"/>
      <c r="AC2670" s="130"/>
      <c r="AD2670" s="130"/>
      <c r="AE2670" s="130"/>
      <c r="AF2670" s="130"/>
      <c r="AG2670" s="130"/>
      <c r="AH2670" s="130"/>
      <c r="AI2670" s="130"/>
      <c r="AJ2670" s="130"/>
      <c r="AK2670" s="130"/>
      <c r="AL2670" s="130"/>
      <c r="AM2670" s="130"/>
    </row>
    <row r="2671" spans="1:39" ht="20.25" customHeight="1">
      <c r="A2671" s="132"/>
      <c r="B2671" s="211"/>
      <c r="C2671" s="142"/>
      <c r="D2671" s="143"/>
      <c r="E2671" s="143" t="str">
        <f t="shared" si="103"/>
        <v/>
      </c>
      <c r="F2671" s="144"/>
      <c r="G2671" s="144" t="e">
        <f>VLOOKUP(E2671,subcategory!A:B,2,0)</f>
        <v>#N/A</v>
      </c>
      <c r="H2671" s="213"/>
      <c r="I2671" s="213" t="e">
        <f>VLOOKUP(H2671,gender!A:B,2,0)</f>
        <v>#N/A</v>
      </c>
      <c r="J2671" s="145"/>
      <c r="K2671" s="144"/>
      <c r="L2671" s="144"/>
      <c r="M2671" s="144"/>
      <c r="N2671" s="144" t="e">
        <f>VLOOKUP(M2671,brand!A:B,2,0)</f>
        <v>#N/A</v>
      </c>
      <c r="O2671" s="144"/>
      <c r="P2671" s="144" t="e">
        <f>VLOOKUP(O2671,country!A:B,2,0)</f>
        <v>#N/A</v>
      </c>
      <c r="Q2671" s="144"/>
      <c r="R2671" s="144" t="str">
        <f t="shared" si="102"/>
        <v/>
      </c>
      <c r="S2671" s="144"/>
      <c r="T2671" s="144" t="e">
        <f>VLOOKUP(R2671,material!A:B,2,0)</f>
        <v>#N/A</v>
      </c>
      <c r="U2671" s="141"/>
      <c r="V2671" s="141"/>
      <c r="W2671" s="238" t="s">
        <v>796</v>
      </c>
      <c r="X2671" s="141" t="e">
        <f>VLOOKUP(W2671,SIZE!A:B,2,0)</f>
        <v>#N/A</v>
      </c>
      <c r="Y2671" s="141"/>
      <c r="Z2671" s="141"/>
      <c r="AA2671" s="141" t="e">
        <f>VLOOKUP(Z2671,COLOR!A:B,2,0)</f>
        <v>#N/A</v>
      </c>
      <c r="AB2671" s="130"/>
      <c r="AC2671" s="130"/>
      <c r="AD2671" s="130"/>
      <c r="AE2671" s="130"/>
      <c r="AF2671" s="130"/>
      <c r="AG2671" s="130"/>
      <c r="AH2671" s="130"/>
      <c r="AI2671" s="130"/>
      <c r="AJ2671" s="130"/>
      <c r="AK2671" s="130"/>
      <c r="AL2671" s="130"/>
      <c r="AM2671" s="130"/>
    </row>
    <row r="2672" spans="1:39" ht="20.25" customHeight="1">
      <c r="A2672" s="132"/>
      <c r="B2672" s="211"/>
      <c r="C2672" s="142"/>
      <c r="D2672" s="143"/>
      <c r="E2672" s="143" t="str">
        <f t="shared" si="103"/>
        <v/>
      </c>
      <c r="F2672" s="144"/>
      <c r="G2672" s="144" t="e">
        <f>VLOOKUP(E2672,subcategory!A:B,2,0)</f>
        <v>#N/A</v>
      </c>
      <c r="H2672" s="213"/>
      <c r="I2672" s="213" t="e">
        <f>VLOOKUP(H2672,gender!A:B,2,0)</f>
        <v>#N/A</v>
      </c>
      <c r="J2672" s="145"/>
      <c r="K2672" s="144"/>
      <c r="L2672" s="144"/>
      <c r="M2672" s="144"/>
      <c r="N2672" s="144" t="e">
        <f>VLOOKUP(M2672,brand!A:B,2,0)</f>
        <v>#N/A</v>
      </c>
      <c r="O2672" s="144"/>
      <c r="P2672" s="144" t="e">
        <f>VLOOKUP(O2672,country!A:B,2,0)</f>
        <v>#N/A</v>
      </c>
      <c r="Q2672" s="144"/>
      <c r="R2672" s="144" t="str">
        <f t="shared" si="102"/>
        <v/>
      </c>
      <c r="S2672" s="144"/>
      <c r="T2672" s="144" t="e">
        <f>VLOOKUP(R2672,material!A:B,2,0)</f>
        <v>#N/A</v>
      </c>
      <c r="U2672" s="141"/>
      <c r="V2672" s="141"/>
      <c r="W2672" s="238" t="s">
        <v>796</v>
      </c>
      <c r="X2672" s="141" t="e">
        <f>VLOOKUP(W2672,SIZE!A:B,2,0)</f>
        <v>#N/A</v>
      </c>
      <c r="Y2672" s="141"/>
      <c r="Z2672" s="141"/>
      <c r="AA2672" s="141" t="e">
        <f>VLOOKUP(Z2672,COLOR!A:B,2,0)</f>
        <v>#N/A</v>
      </c>
      <c r="AB2672" s="130"/>
      <c r="AC2672" s="130"/>
      <c r="AD2672" s="130"/>
      <c r="AE2672" s="130"/>
      <c r="AF2672" s="130"/>
      <c r="AG2672" s="130"/>
      <c r="AH2672" s="130"/>
      <c r="AI2672" s="130"/>
      <c r="AJ2672" s="130"/>
      <c r="AK2672" s="130"/>
      <c r="AL2672" s="130"/>
      <c r="AM2672" s="130"/>
    </row>
    <row r="2673" spans="1:39" ht="20.25" customHeight="1">
      <c r="A2673" s="132"/>
      <c r="B2673" s="211"/>
      <c r="C2673" s="142"/>
      <c r="D2673" s="143"/>
      <c r="E2673" s="143" t="str">
        <f t="shared" si="103"/>
        <v/>
      </c>
      <c r="F2673" s="144"/>
      <c r="G2673" s="144" t="e">
        <f>VLOOKUP(E2673,subcategory!A:B,2,0)</f>
        <v>#N/A</v>
      </c>
      <c r="H2673" s="213"/>
      <c r="I2673" s="213" t="e">
        <f>VLOOKUP(H2673,gender!A:B,2,0)</f>
        <v>#N/A</v>
      </c>
      <c r="J2673" s="145"/>
      <c r="K2673" s="144"/>
      <c r="L2673" s="144"/>
      <c r="M2673" s="144"/>
      <c r="N2673" s="144" t="e">
        <f>VLOOKUP(M2673,brand!A:B,2,0)</f>
        <v>#N/A</v>
      </c>
      <c r="O2673" s="144"/>
      <c r="P2673" s="144" t="e">
        <f>VLOOKUP(O2673,country!A:B,2,0)</f>
        <v>#N/A</v>
      </c>
      <c r="Q2673" s="144"/>
      <c r="R2673" s="144" t="str">
        <f t="shared" si="102"/>
        <v/>
      </c>
      <c r="S2673" s="144"/>
      <c r="T2673" s="144" t="e">
        <f>VLOOKUP(R2673,material!A:B,2,0)</f>
        <v>#N/A</v>
      </c>
      <c r="U2673" s="141"/>
      <c r="V2673" s="141"/>
      <c r="W2673" s="238" t="s">
        <v>796</v>
      </c>
      <c r="X2673" s="141" t="e">
        <f>VLOOKUP(W2673,SIZE!A:B,2,0)</f>
        <v>#N/A</v>
      </c>
      <c r="Y2673" s="141"/>
      <c r="Z2673" s="141"/>
      <c r="AA2673" s="141" t="e">
        <f>VLOOKUP(Z2673,COLOR!A:B,2,0)</f>
        <v>#N/A</v>
      </c>
      <c r="AB2673" s="130"/>
      <c r="AC2673" s="130"/>
      <c r="AD2673" s="130"/>
      <c r="AE2673" s="130"/>
      <c r="AF2673" s="130"/>
      <c r="AG2673" s="130"/>
      <c r="AH2673" s="130"/>
      <c r="AI2673" s="130"/>
      <c r="AJ2673" s="130"/>
      <c r="AK2673" s="130"/>
      <c r="AL2673" s="130"/>
      <c r="AM2673" s="130"/>
    </row>
    <row r="2674" spans="1:39" ht="20.25" customHeight="1">
      <c r="A2674" s="132"/>
      <c r="B2674" s="211"/>
      <c r="C2674" s="142"/>
      <c r="D2674" s="143"/>
      <c r="E2674" s="143" t="str">
        <f t="shared" si="103"/>
        <v/>
      </c>
      <c r="F2674" s="144"/>
      <c r="G2674" s="144" t="e">
        <f>VLOOKUP(E2674,subcategory!A:B,2,0)</f>
        <v>#N/A</v>
      </c>
      <c r="H2674" s="213"/>
      <c r="I2674" s="213" t="e">
        <f>VLOOKUP(H2674,gender!A:B,2,0)</f>
        <v>#N/A</v>
      </c>
      <c r="J2674" s="145"/>
      <c r="K2674" s="144"/>
      <c r="L2674" s="144"/>
      <c r="M2674" s="144"/>
      <c r="N2674" s="144" t="e">
        <f>VLOOKUP(M2674,brand!A:B,2,0)</f>
        <v>#N/A</v>
      </c>
      <c r="O2674" s="144"/>
      <c r="P2674" s="144" t="e">
        <f>VLOOKUP(O2674,country!A:B,2,0)</f>
        <v>#N/A</v>
      </c>
      <c r="Q2674" s="144"/>
      <c r="R2674" s="144" t="str">
        <f t="shared" si="102"/>
        <v/>
      </c>
      <c r="S2674" s="144"/>
      <c r="T2674" s="144" t="e">
        <f>VLOOKUP(R2674,material!A:B,2,0)</f>
        <v>#N/A</v>
      </c>
      <c r="U2674" s="141"/>
      <c r="V2674" s="141"/>
      <c r="W2674" s="238" t="s">
        <v>796</v>
      </c>
      <c r="X2674" s="141" t="e">
        <f>VLOOKUP(W2674,SIZE!A:B,2,0)</f>
        <v>#N/A</v>
      </c>
      <c r="Y2674" s="141"/>
      <c r="Z2674" s="141"/>
      <c r="AA2674" s="141" t="e">
        <f>VLOOKUP(Z2674,COLOR!A:B,2,0)</f>
        <v>#N/A</v>
      </c>
      <c r="AB2674" s="130"/>
      <c r="AC2674" s="130"/>
      <c r="AD2674" s="130"/>
      <c r="AE2674" s="130"/>
      <c r="AF2674" s="130"/>
      <c r="AG2674" s="130"/>
      <c r="AH2674" s="130"/>
      <c r="AI2674" s="130"/>
      <c r="AJ2674" s="130"/>
      <c r="AK2674" s="130"/>
      <c r="AL2674" s="130"/>
      <c r="AM2674" s="130"/>
    </row>
    <row r="2675" spans="1:39" ht="20.25" customHeight="1">
      <c r="A2675" s="132"/>
      <c r="B2675" s="211"/>
      <c r="C2675" s="142"/>
      <c r="D2675" s="143"/>
      <c r="E2675" s="143" t="str">
        <f t="shared" si="103"/>
        <v/>
      </c>
      <c r="F2675" s="144"/>
      <c r="G2675" s="144" t="e">
        <f>VLOOKUP(E2675,subcategory!A:B,2,0)</f>
        <v>#N/A</v>
      </c>
      <c r="H2675" s="213"/>
      <c r="I2675" s="213" t="e">
        <f>VLOOKUP(H2675,gender!A:B,2,0)</f>
        <v>#N/A</v>
      </c>
      <c r="J2675" s="145"/>
      <c r="K2675" s="144"/>
      <c r="L2675" s="144"/>
      <c r="M2675" s="144"/>
      <c r="N2675" s="144" t="e">
        <f>VLOOKUP(M2675,brand!A:B,2,0)</f>
        <v>#N/A</v>
      </c>
      <c r="O2675" s="144"/>
      <c r="P2675" s="144" t="e">
        <f>VLOOKUP(O2675,country!A:B,2,0)</f>
        <v>#N/A</v>
      </c>
      <c r="Q2675" s="144"/>
      <c r="R2675" s="144" t="str">
        <f t="shared" si="102"/>
        <v/>
      </c>
      <c r="S2675" s="144"/>
      <c r="T2675" s="144" t="e">
        <f>VLOOKUP(R2675,material!A:B,2,0)</f>
        <v>#N/A</v>
      </c>
      <c r="U2675" s="141"/>
      <c r="V2675" s="141"/>
      <c r="W2675" s="238" t="s">
        <v>796</v>
      </c>
      <c r="X2675" s="141" t="e">
        <f>VLOOKUP(W2675,SIZE!A:B,2,0)</f>
        <v>#N/A</v>
      </c>
      <c r="Y2675" s="141"/>
      <c r="Z2675" s="141"/>
      <c r="AA2675" s="141" t="e">
        <f>VLOOKUP(Z2675,COLOR!A:B,2,0)</f>
        <v>#N/A</v>
      </c>
      <c r="AB2675" s="130"/>
      <c r="AC2675" s="130"/>
      <c r="AD2675" s="130"/>
      <c r="AE2675" s="130"/>
      <c r="AF2675" s="130"/>
      <c r="AG2675" s="130"/>
      <c r="AH2675" s="130"/>
      <c r="AI2675" s="130"/>
      <c r="AJ2675" s="130"/>
      <c r="AK2675" s="130"/>
      <c r="AL2675" s="130"/>
      <c r="AM2675" s="130"/>
    </row>
    <row r="2676" spans="1:39" ht="20.25" customHeight="1">
      <c r="A2676" s="132"/>
      <c r="B2676" s="211"/>
      <c r="C2676" s="142"/>
      <c r="D2676" s="143"/>
      <c r="E2676" s="143" t="str">
        <f t="shared" si="103"/>
        <v/>
      </c>
      <c r="F2676" s="144"/>
      <c r="G2676" s="144" t="e">
        <f>VLOOKUP(E2676,subcategory!A:B,2,0)</f>
        <v>#N/A</v>
      </c>
      <c r="H2676" s="213"/>
      <c r="I2676" s="213" t="e">
        <f>VLOOKUP(H2676,gender!A:B,2,0)</f>
        <v>#N/A</v>
      </c>
      <c r="J2676" s="145"/>
      <c r="K2676" s="144"/>
      <c r="L2676" s="144"/>
      <c r="M2676" s="144"/>
      <c r="N2676" s="144" t="e">
        <f>VLOOKUP(M2676,brand!A:B,2,0)</f>
        <v>#N/A</v>
      </c>
      <c r="O2676" s="144"/>
      <c r="P2676" s="144" t="e">
        <f>VLOOKUP(O2676,country!A:B,2,0)</f>
        <v>#N/A</v>
      </c>
      <c r="Q2676" s="144"/>
      <c r="R2676" s="144" t="str">
        <f t="shared" si="102"/>
        <v/>
      </c>
      <c r="S2676" s="144"/>
      <c r="T2676" s="144" t="e">
        <f>VLOOKUP(R2676,material!A:B,2,0)</f>
        <v>#N/A</v>
      </c>
      <c r="U2676" s="141"/>
      <c r="V2676" s="141"/>
      <c r="W2676" s="238" t="s">
        <v>796</v>
      </c>
      <c r="X2676" s="141" t="e">
        <f>VLOOKUP(W2676,SIZE!A:B,2,0)</f>
        <v>#N/A</v>
      </c>
      <c r="Y2676" s="141"/>
      <c r="Z2676" s="141"/>
      <c r="AA2676" s="141" t="e">
        <f>VLOOKUP(Z2676,COLOR!A:B,2,0)</f>
        <v>#N/A</v>
      </c>
      <c r="AB2676" s="130"/>
      <c r="AC2676" s="130"/>
      <c r="AD2676" s="130"/>
      <c r="AE2676" s="130"/>
      <c r="AF2676" s="130"/>
      <c r="AG2676" s="130"/>
      <c r="AH2676" s="130"/>
      <c r="AI2676" s="130"/>
      <c r="AJ2676" s="130"/>
      <c r="AK2676" s="130"/>
      <c r="AL2676" s="130"/>
      <c r="AM2676" s="130"/>
    </row>
    <row r="2677" spans="1:39" ht="20.25" customHeight="1">
      <c r="A2677" s="132"/>
      <c r="B2677" s="211"/>
      <c r="C2677" s="142"/>
      <c r="D2677" s="143"/>
      <c r="E2677" s="143" t="str">
        <f t="shared" si="103"/>
        <v/>
      </c>
      <c r="F2677" s="144"/>
      <c r="G2677" s="144" t="e">
        <f>VLOOKUP(E2677,subcategory!A:B,2,0)</f>
        <v>#N/A</v>
      </c>
      <c r="H2677" s="213"/>
      <c r="I2677" s="213" t="e">
        <f>VLOOKUP(H2677,gender!A:B,2,0)</f>
        <v>#N/A</v>
      </c>
      <c r="J2677" s="145"/>
      <c r="K2677" s="144"/>
      <c r="L2677" s="144"/>
      <c r="M2677" s="144"/>
      <c r="N2677" s="144" t="e">
        <f>VLOOKUP(M2677,brand!A:B,2,0)</f>
        <v>#N/A</v>
      </c>
      <c r="O2677" s="144"/>
      <c r="P2677" s="144" t="e">
        <f>VLOOKUP(O2677,country!A:B,2,0)</f>
        <v>#N/A</v>
      </c>
      <c r="Q2677" s="144"/>
      <c r="R2677" s="144" t="str">
        <f t="shared" si="102"/>
        <v/>
      </c>
      <c r="S2677" s="144"/>
      <c r="T2677" s="144" t="e">
        <f>VLOOKUP(R2677,material!A:B,2,0)</f>
        <v>#N/A</v>
      </c>
      <c r="U2677" s="141"/>
      <c r="V2677" s="141"/>
      <c r="W2677" s="238" t="s">
        <v>796</v>
      </c>
      <c r="X2677" s="141" t="e">
        <f>VLOOKUP(W2677,SIZE!A:B,2,0)</f>
        <v>#N/A</v>
      </c>
      <c r="Y2677" s="141"/>
      <c r="Z2677" s="245"/>
      <c r="AA2677" s="141" t="e">
        <f>VLOOKUP(Z2677,COLOR!A:B,2,0)</f>
        <v>#N/A</v>
      </c>
      <c r="AB2677" s="130"/>
      <c r="AC2677" s="130"/>
      <c r="AD2677" s="130"/>
      <c r="AE2677" s="130"/>
      <c r="AF2677" s="130"/>
      <c r="AG2677" s="130"/>
      <c r="AH2677" s="130"/>
      <c r="AI2677" s="130"/>
      <c r="AJ2677" s="130"/>
      <c r="AK2677" s="130"/>
      <c r="AL2677" s="130"/>
      <c r="AM2677" s="130"/>
    </row>
    <row r="2678" spans="1:39" ht="20.25" customHeight="1">
      <c r="A2678" s="132"/>
      <c r="B2678" s="211"/>
      <c r="C2678" s="142"/>
      <c r="D2678" s="143"/>
      <c r="E2678" s="143" t="str">
        <f t="shared" si="103"/>
        <v/>
      </c>
      <c r="F2678" s="144"/>
      <c r="G2678" s="144" t="e">
        <f>VLOOKUP(E2678,subcategory!A:B,2,0)</f>
        <v>#N/A</v>
      </c>
      <c r="H2678" s="213"/>
      <c r="I2678" s="213" t="e">
        <f>VLOOKUP(H2678,gender!A:B,2,0)</f>
        <v>#N/A</v>
      </c>
      <c r="J2678" s="145"/>
      <c r="K2678" s="144"/>
      <c r="L2678" s="144"/>
      <c r="M2678" s="144"/>
      <c r="N2678" s="144" t="e">
        <f>VLOOKUP(M2678,brand!A:B,2,0)</f>
        <v>#N/A</v>
      </c>
      <c r="O2678" s="144"/>
      <c r="P2678" s="144" t="e">
        <f>VLOOKUP(O2678,country!A:B,2,0)</f>
        <v>#N/A</v>
      </c>
      <c r="Q2678" s="144"/>
      <c r="R2678" s="144" t="str">
        <f t="shared" si="102"/>
        <v/>
      </c>
      <c r="S2678" s="144"/>
      <c r="T2678" s="144" t="e">
        <f>VLOOKUP(R2678,material!A:B,2,0)</f>
        <v>#N/A</v>
      </c>
      <c r="U2678" s="141"/>
      <c r="V2678" s="141"/>
      <c r="W2678" s="238" t="s">
        <v>796</v>
      </c>
      <c r="X2678" s="141" t="e">
        <f>VLOOKUP(W2678,SIZE!A:B,2,0)</f>
        <v>#N/A</v>
      </c>
      <c r="Y2678" s="141"/>
      <c r="Z2678" s="141"/>
      <c r="AA2678" s="141" t="e">
        <f>VLOOKUP(Z2678,COLOR!A:B,2,0)</f>
        <v>#N/A</v>
      </c>
      <c r="AB2678" s="130"/>
      <c r="AC2678" s="130"/>
      <c r="AD2678" s="130"/>
      <c r="AE2678" s="130"/>
      <c r="AF2678" s="130"/>
      <c r="AG2678" s="130"/>
      <c r="AH2678" s="130"/>
      <c r="AI2678" s="130"/>
      <c r="AJ2678" s="130"/>
      <c r="AK2678" s="130"/>
      <c r="AL2678" s="130"/>
      <c r="AM2678" s="130"/>
    </row>
    <row r="2679" spans="1:39" ht="20.25" customHeight="1">
      <c r="A2679" s="132"/>
      <c r="B2679" s="211"/>
      <c r="C2679" s="142"/>
      <c r="D2679" s="143"/>
      <c r="E2679" s="143" t="str">
        <f t="shared" si="103"/>
        <v/>
      </c>
      <c r="F2679" s="144"/>
      <c r="G2679" s="144" t="e">
        <f>VLOOKUP(E2679,subcategory!A:B,2,0)</f>
        <v>#N/A</v>
      </c>
      <c r="H2679" s="213"/>
      <c r="I2679" s="213" t="e">
        <f>VLOOKUP(H2679,gender!A:B,2,0)</f>
        <v>#N/A</v>
      </c>
      <c r="J2679" s="145"/>
      <c r="K2679" s="144"/>
      <c r="L2679" s="144"/>
      <c r="M2679" s="144"/>
      <c r="N2679" s="144" t="e">
        <f>VLOOKUP(M2679,brand!A:B,2,0)</f>
        <v>#N/A</v>
      </c>
      <c r="O2679" s="144"/>
      <c r="P2679" s="144" t="e">
        <f>VLOOKUP(O2679,country!A:B,2,0)</f>
        <v>#N/A</v>
      </c>
      <c r="Q2679" s="144"/>
      <c r="R2679" s="144" t="str">
        <f t="shared" si="102"/>
        <v/>
      </c>
      <c r="S2679" s="144"/>
      <c r="T2679" s="144" t="e">
        <f>VLOOKUP(R2679,material!A:B,2,0)</f>
        <v>#N/A</v>
      </c>
      <c r="U2679" s="141"/>
      <c r="V2679" s="141"/>
      <c r="W2679" s="238" t="s">
        <v>796</v>
      </c>
      <c r="X2679" s="141" t="e">
        <f>VLOOKUP(W2679,SIZE!A:B,2,0)</f>
        <v>#N/A</v>
      </c>
      <c r="Y2679" s="141"/>
      <c r="Z2679" s="141"/>
      <c r="AA2679" s="141" t="e">
        <f>VLOOKUP(Z2679,COLOR!A:B,2,0)</f>
        <v>#N/A</v>
      </c>
      <c r="AB2679" s="130"/>
      <c r="AC2679" s="130"/>
      <c r="AD2679" s="130"/>
      <c r="AE2679" s="130"/>
      <c r="AF2679" s="130"/>
      <c r="AG2679" s="130"/>
      <c r="AH2679" s="130"/>
      <c r="AI2679" s="130"/>
      <c r="AJ2679" s="130"/>
      <c r="AK2679" s="130"/>
      <c r="AL2679" s="130"/>
      <c r="AM2679" s="130"/>
    </row>
    <row r="2680" spans="1:39" ht="20.25" customHeight="1">
      <c r="A2680" s="132"/>
      <c r="B2680" s="211"/>
      <c r="C2680" s="142"/>
      <c r="D2680" s="143"/>
      <c r="E2680" s="143" t="str">
        <f t="shared" si="103"/>
        <v/>
      </c>
      <c r="F2680" s="144"/>
      <c r="G2680" s="144" t="e">
        <f>VLOOKUP(E2680,subcategory!A:B,2,0)</f>
        <v>#N/A</v>
      </c>
      <c r="H2680" s="213"/>
      <c r="I2680" s="213" t="e">
        <f>VLOOKUP(H2680,gender!A:B,2,0)</f>
        <v>#N/A</v>
      </c>
      <c r="J2680" s="145"/>
      <c r="K2680" s="144"/>
      <c r="L2680" s="144"/>
      <c r="M2680" s="144"/>
      <c r="N2680" s="144" t="e">
        <f>VLOOKUP(M2680,brand!A:B,2,0)</f>
        <v>#N/A</v>
      </c>
      <c r="O2680" s="144"/>
      <c r="P2680" s="144" t="e">
        <f>VLOOKUP(O2680,country!A:B,2,0)</f>
        <v>#N/A</v>
      </c>
      <c r="Q2680" s="144"/>
      <c r="R2680" s="144" t="str">
        <f t="shared" si="102"/>
        <v/>
      </c>
      <c r="S2680" s="144"/>
      <c r="T2680" s="219" t="s">
        <v>4270</v>
      </c>
      <c r="U2680" s="141"/>
      <c r="V2680" s="141"/>
      <c r="W2680" s="238" t="s">
        <v>796</v>
      </c>
      <c r="X2680" s="141" t="e">
        <f>VLOOKUP(W2680,SIZE!A:B,2,0)</f>
        <v>#N/A</v>
      </c>
      <c r="Y2680" s="141"/>
      <c r="Z2680" s="141"/>
      <c r="AA2680" s="141" t="e">
        <f>VLOOKUP(Z2680,COLOR!A:B,2,0)</f>
        <v>#N/A</v>
      </c>
      <c r="AB2680" s="130"/>
      <c r="AC2680" s="130"/>
      <c r="AD2680" s="130"/>
      <c r="AE2680" s="130"/>
      <c r="AF2680" s="130"/>
      <c r="AG2680" s="130"/>
      <c r="AH2680" s="130"/>
      <c r="AI2680" s="130"/>
      <c r="AJ2680" s="130"/>
      <c r="AK2680" s="130"/>
      <c r="AL2680" s="130"/>
      <c r="AM2680" s="130"/>
    </row>
    <row r="2681" spans="1:39" ht="20.25" customHeight="1">
      <c r="A2681" s="132"/>
      <c r="B2681" s="211"/>
      <c r="C2681" s="142"/>
      <c r="D2681" s="143"/>
      <c r="E2681" s="143" t="str">
        <f t="shared" si="103"/>
        <v/>
      </c>
      <c r="F2681" s="144"/>
      <c r="G2681" s="144" t="e">
        <f>VLOOKUP(E2681,subcategory!A:B,2,0)</f>
        <v>#N/A</v>
      </c>
      <c r="H2681" s="213"/>
      <c r="I2681" s="213" t="e">
        <f>VLOOKUP(H2681,gender!A:B,2,0)</f>
        <v>#N/A</v>
      </c>
      <c r="J2681" s="145"/>
      <c r="K2681" s="144"/>
      <c r="L2681" s="144"/>
      <c r="M2681" s="144"/>
      <c r="N2681" s="144" t="e">
        <f>VLOOKUP(M2681,brand!A:B,2,0)</f>
        <v>#N/A</v>
      </c>
      <c r="O2681" s="144"/>
      <c r="P2681" s="144" t="e">
        <f>VLOOKUP(O2681,country!A:B,2,0)</f>
        <v>#N/A</v>
      </c>
      <c r="Q2681" s="144"/>
      <c r="R2681" s="144" t="str">
        <f t="shared" si="102"/>
        <v/>
      </c>
      <c r="S2681" s="144"/>
      <c r="T2681" s="144" t="e">
        <f>VLOOKUP(R2681,material!A:B,2,0)</f>
        <v>#N/A</v>
      </c>
      <c r="U2681" s="141"/>
      <c r="V2681" s="141"/>
      <c r="W2681" s="238" t="s">
        <v>796</v>
      </c>
      <c r="X2681" s="141" t="e">
        <f>VLOOKUP(W2681,SIZE!A:B,2,0)</f>
        <v>#N/A</v>
      </c>
      <c r="Y2681" s="141"/>
      <c r="Z2681" s="141"/>
      <c r="AA2681" s="141" t="e">
        <f>VLOOKUP(Z2681,COLOR!A:B,2,0)</f>
        <v>#N/A</v>
      </c>
      <c r="AB2681" s="130"/>
      <c r="AC2681" s="130"/>
      <c r="AD2681" s="130"/>
      <c r="AE2681" s="130"/>
      <c r="AF2681" s="130"/>
      <c r="AG2681" s="130"/>
      <c r="AH2681" s="130"/>
      <c r="AI2681" s="130"/>
      <c r="AJ2681" s="130"/>
      <c r="AK2681" s="130"/>
      <c r="AL2681" s="130"/>
      <c r="AM2681" s="130"/>
    </row>
    <row r="2682" spans="1:39" ht="20.25" customHeight="1">
      <c r="A2682" s="132"/>
      <c r="B2682" s="211"/>
      <c r="C2682" s="142"/>
      <c r="D2682" s="143"/>
      <c r="E2682" s="143" t="str">
        <f t="shared" si="103"/>
        <v/>
      </c>
      <c r="F2682" s="144"/>
      <c r="G2682" s="144" t="e">
        <f>VLOOKUP(E2682,subcategory!A:B,2,0)</f>
        <v>#N/A</v>
      </c>
      <c r="H2682" s="213"/>
      <c r="I2682" s="213" t="e">
        <f>VLOOKUP(H2682,gender!A:B,2,0)</f>
        <v>#N/A</v>
      </c>
      <c r="J2682" s="145"/>
      <c r="K2682" s="144"/>
      <c r="L2682" s="144"/>
      <c r="M2682" s="144"/>
      <c r="N2682" s="144" t="e">
        <f>VLOOKUP(M2682,brand!A:B,2,0)</f>
        <v>#N/A</v>
      </c>
      <c r="O2682" s="144"/>
      <c r="P2682" s="144" t="e">
        <f>VLOOKUP(O2682,country!A:B,2,0)</f>
        <v>#N/A</v>
      </c>
      <c r="Q2682" s="144"/>
      <c r="R2682" s="144" t="str">
        <f t="shared" si="102"/>
        <v/>
      </c>
      <c r="S2682" s="144"/>
      <c r="T2682" s="144" t="e">
        <f>VLOOKUP(R2682,material!A:B,2,0)</f>
        <v>#N/A</v>
      </c>
      <c r="U2682" s="141"/>
      <c r="V2682" s="141"/>
      <c r="W2682" s="238" t="s">
        <v>796</v>
      </c>
      <c r="X2682" s="141" t="e">
        <f>VLOOKUP(W2682,SIZE!A:B,2,0)</f>
        <v>#N/A</v>
      </c>
      <c r="Y2682" s="141"/>
      <c r="Z2682" s="141"/>
      <c r="AA2682" s="141" t="e">
        <f>VLOOKUP(Z2682,COLOR!A:B,2,0)</f>
        <v>#N/A</v>
      </c>
      <c r="AB2682" s="130"/>
      <c r="AC2682" s="130"/>
      <c r="AD2682" s="130"/>
      <c r="AE2682" s="130"/>
      <c r="AF2682" s="130"/>
      <c r="AG2682" s="130"/>
      <c r="AH2682" s="130"/>
      <c r="AI2682" s="130"/>
      <c r="AJ2682" s="130"/>
      <c r="AK2682" s="130"/>
      <c r="AL2682" s="130"/>
      <c r="AM2682" s="130"/>
    </row>
    <row r="2683" spans="1:39" ht="20.25" customHeight="1">
      <c r="A2683" s="132"/>
      <c r="B2683" s="211"/>
      <c r="C2683" s="142"/>
      <c r="D2683" s="143"/>
      <c r="E2683" s="143" t="str">
        <f t="shared" si="103"/>
        <v/>
      </c>
      <c r="F2683" s="144"/>
      <c r="G2683" s="144" t="e">
        <f>VLOOKUP(E2683,subcategory!A:B,2,0)</f>
        <v>#N/A</v>
      </c>
      <c r="H2683" s="213"/>
      <c r="I2683" s="213" t="e">
        <f>VLOOKUP(H2683,gender!A:B,2,0)</f>
        <v>#N/A</v>
      </c>
      <c r="J2683" s="145"/>
      <c r="K2683" s="144"/>
      <c r="L2683" s="144"/>
      <c r="M2683" s="144"/>
      <c r="N2683" s="144" t="e">
        <f>VLOOKUP(M2683,brand!A:B,2,0)</f>
        <v>#N/A</v>
      </c>
      <c r="O2683" s="144"/>
      <c r="P2683" s="144" t="e">
        <f>VLOOKUP(O2683,country!A:B,2,0)</f>
        <v>#N/A</v>
      </c>
      <c r="Q2683" s="144"/>
      <c r="R2683" s="144" t="str">
        <f t="shared" si="102"/>
        <v/>
      </c>
      <c r="S2683" s="144"/>
      <c r="T2683" s="144" t="e">
        <f>VLOOKUP(R2683,material!A:B,2,0)</f>
        <v>#N/A</v>
      </c>
      <c r="U2683" s="141"/>
      <c r="V2683" s="141"/>
      <c r="W2683" s="238" t="s">
        <v>796</v>
      </c>
      <c r="X2683" s="141" t="e">
        <f>VLOOKUP(W2683,SIZE!A:B,2,0)</f>
        <v>#N/A</v>
      </c>
      <c r="Y2683" s="141"/>
      <c r="Z2683" s="141"/>
      <c r="AA2683" s="141" t="e">
        <f>VLOOKUP(Z2683,COLOR!A:B,2,0)</f>
        <v>#N/A</v>
      </c>
      <c r="AB2683" s="130"/>
      <c r="AC2683" s="130"/>
      <c r="AD2683" s="130"/>
      <c r="AE2683" s="130"/>
      <c r="AF2683" s="130"/>
      <c r="AG2683" s="130"/>
      <c r="AH2683" s="130"/>
      <c r="AI2683" s="130"/>
      <c r="AJ2683" s="130"/>
      <c r="AK2683" s="130"/>
      <c r="AL2683" s="130"/>
      <c r="AM2683" s="130"/>
    </row>
    <row r="2684" spans="1:39" ht="20.25" customHeight="1">
      <c r="A2684" s="132"/>
      <c r="B2684" s="211"/>
      <c r="C2684" s="142"/>
      <c r="D2684" s="143"/>
      <c r="E2684" s="143" t="str">
        <f t="shared" si="103"/>
        <v/>
      </c>
      <c r="F2684" s="144"/>
      <c r="G2684" s="144" t="e">
        <f>VLOOKUP(E2684,subcategory!A:B,2,0)</f>
        <v>#N/A</v>
      </c>
      <c r="H2684" s="213"/>
      <c r="I2684" s="213" t="e">
        <f>VLOOKUP(H2684,gender!A:B,2,0)</f>
        <v>#N/A</v>
      </c>
      <c r="J2684" s="145"/>
      <c r="K2684" s="144"/>
      <c r="L2684" s="144"/>
      <c r="M2684" s="144"/>
      <c r="N2684" s="144" t="e">
        <f>VLOOKUP(M2684,brand!A:B,2,0)</f>
        <v>#N/A</v>
      </c>
      <c r="O2684" s="144"/>
      <c r="P2684" s="144" t="e">
        <f>VLOOKUP(O2684,country!A:B,2,0)</f>
        <v>#N/A</v>
      </c>
      <c r="Q2684" s="144"/>
      <c r="R2684" s="144" t="str">
        <f t="shared" si="102"/>
        <v/>
      </c>
      <c r="S2684" s="144"/>
      <c r="T2684" s="144" t="e">
        <f>VLOOKUP(R2684,material!A:B,2,0)</f>
        <v>#N/A</v>
      </c>
      <c r="U2684" s="141"/>
      <c r="V2684" s="141"/>
      <c r="W2684" s="238" t="s">
        <v>796</v>
      </c>
      <c r="X2684" s="141" t="e">
        <f>VLOOKUP(W2684,SIZE!A:B,2,0)</f>
        <v>#N/A</v>
      </c>
      <c r="Y2684" s="141"/>
      <c r="Z2684" s="141"/>
      <c r="AA2684" s="141" t="e">
        <f>VLOOKUP(Z2684,COLOR!A:B,2,0)</f>
        <v>#N/A</v>
      </c>
      <c r="AB2684" s="130"/>
      <c r="AC2684" s="130"/>
      <c r="AD2684" s="130"/>
      <c r="AE2684" s="130"/>
      <c r="AF2684" s="130"/>
      <c r="AG2684" s="130"/>
      <c r="AH2684" s="130"/>
      <c r="AI2684" s="130"/>
      <c r="AJ2684" s="130"/>
      <c r="AK2684" s="130"/>
      <c r="AL2684" s="130"/>
      <c r="AM2684" s="130"/>
    </row>
    <row r="2685" spans="1:39" ht="20.25" customHeight="1">
      <c r="A2685" s="132"/>
      <c r="B2685" s="211"/>
      <c r="C2685" s="142"/>
      <c r="D2685" s="143"/>
      <c r="E2685" s="143" t="str">
        <f t="shared" si="103"/>
        <v/>
      </c>
      <c r="F2685" s="144"/>
      <c r="G2685" s="144" t="e">
        <f>VLOOKUP(E2685,subcategory!A:B,2,0)</f>
        <v>#N/A</v>
      </c>
      <c r="H2685" s="213"/>
      <c r="I2685" s="213" t="e">
        <f>VLOOKUP(H2685,gender!A:B,2,0)</f>
        <v>#N/A</v>
      </c>
      <c r="J2685" s="145"/>
      <c r="K2685" s="144"/>
      <c r="L2685" s="144"/>
      <c r="M2685" s="144"/>
      <c r="N2685" s="144" t="e">
        <f>VLOOKUP(M2685,brand!A:B,2,0)</f>
        <v>#N/A</v>
      </c>
      <c r="O2685" s="144"/>
      <c r="P2685" s="144" t="e">
        <f>VLOOKUP(O2685,country!A:B,2,0)</f>
        <v>#N/A</v>
      </c>
      <c r="Q2685" s="144"/>
      <c r="R2685" s="144" t="str">
        <f t="shared" si="102"/>
        <v/>
      </c>
      <c r="S2685" s="144"/>
      <c r="T2685" s="144" t="e">
        <f>VLOOKUP(R2685,material!A:B,2,0)</f>
        <v>#N/A</v>
      </c>
      <c r="U2685" s="141"/>
      <c r="V2685" s="141"/>
      <c r="W2685" s="238" t="s">
        <v>796</v>
      </c>
      <c r="X2685" s="141" t="e">
        <f>VLOOKUP(W2685,SIZE!A:B,2,0)</f>
        <v>#N/A</v>
      </c>
      <c r="Y2685" s="141"/>
      <c r="Z2685" s="141"/>
      <c r="AA2685" s="141" t="e">
        <f>VLOOKUP(Z2685,COLOR!A:B,2,0)</f>
        <v>#N/A</v>
      </c>
      <c r="AB2685" s="130"/>
      <c r="AC2685" s="130"/>
      <c r="AD2685" s="130"/>
      <c r="AE2685" s="130"/>
      <c r="AF2685" s="130"/>
      <c r="AG2685" s="130"/>
      <c r="AH2685" s="130"/>
      <c r="AI2685" s="130"/>
      <c r="AJ2685" s="130"/>
      <c r="AK2685" s="130"/>
      <c r="AL2685" s="130"/>
      <c r="AM2685" s="130"/>
    </row>
    <row r="2686" spans="1:39" ht="20.25" customHeight="1">
      <c r="A2686" s="132"/>
      <c r="B2686" s="211"/>
      <c r="C2686" s="142"/>
      <c r="D2686" s="143"/>
      <c r="E2686" s="143" t="str">
        <f t="shared" si="103"/>
        <v/>
      </c>
      <c r="F2686" s="144"/>
      <c r="G2686" s="144" t="e">
        <f>VLOOKUP(E2686,subcategory!A:B,2,0)</f>
        <v>#N/A</v>
      </c>
      <c r="H2686" s="213"/>
      <c r="I2686" s="213" t="e">
        <f>VLOOKUP(H2686,gender!A:B,2,0)</f>
        <v>#N/A</v>
      </c>
      <c r="J2686" s="145"/>
      <c r="K2686" s="144"/>
      <c r="L2686" s="144"/>
      <c r="M2686" s="144"/>
      <c r="N2686" s="144" t="e">
        <f>VLOOKUP(M2686,brand!A:B,2,0)</f>
        <v>#N/A</v>
      </c>
      <c r="O2686" s="144"/>
      <c r="P2686" s="144" t="e">
        <f>VLOOKUP(O2686,country!A:B,2,0)</f>
        <v>#N/A</v>
      </c>
      <c r="Q2686" s="144"/>
      <c r="R2686" s="144" t="str">
        <f t="shared" ref="R2686:R2749" si="104">PROPER(S2686)</f>
        <v/>
      </c>
      <c r="S2686" s="144"/>
      <c r="T2686" s="144" t="e">
        <f>VLOOKUP(R2686,material!A:B,2,0)</f>
        <v>#N/A</v>
      </c>
      <c r="U2686" s="141"/>
      <c r="V2686" s="141"/>
      <c r="W2686" s="238" t="s">
        <v>796</v>
      </c>
      <c r="X2686" s="141" t="e">
        <f>VLOOKUP(W2686,SIZE!A:B,2,0)</f>
        <v>#N/A</v>
      </c>
      <c r="Y2686" s="141"/>
      <c r="Z2686" s="245"/>
      <c r="AA2686" s="141" t="e">
        <f>VLOOKUP(Z2686,COLOR!A:B,2,0)</f>
        <v>#N/A</v>
      </c>
      <c r="AB2686" s="130"/>
      <c r="AC2686" s="130"/>
      <c r="AD2686" s="130"/>
      <c r="AE2686" s="130"/>
      <c r="AF2686" s="130"/>
      <c r="AG2686" s="130"/>
      <c r="AH2686" s="130"/>
      <c r="AI2686" s="130"/>
      <c r="AJ2686" s="130"/>
      <c r="AK2686" s="130"/>
      <c r="AL2686" s="130"/>
      <c r="AM2686" s="130"/>
    </row>
    <row r="2687" spans="1:39" ht="20.25" customHeight="1">
      <c r="A2687" s="132"/>
      <c r="B2687" s="211"/>
      <c r="C2687" s="142"/>
      <c r="D2687" s="143"/>
      <c r="E2687" s="143" t="str">
        <f t="shared" si="103"/>
        <v/>
      </c>
      <c r="F2687" s="144"/>
      <c r="G2687" s="144" t="e">
        <f>VLOOKUP(E2687,subcategory!A:B,2,0)</f>
        <v>#N/A</v>
      </c>
      <c r="H2687" s="213"/>
      <c r="I2687" s="213" t="e">
        <f>VLOOKUP(H2687,gender!A:B,2,0)</f>
        <v>#N/A</v>
      </c>
      <c r="J2687" s="145"/>
      <c r="K2687" s="144"/>
      <c r="L2687" s="144"/>
      <c r="M2687" s="144"/>
      <c r="N2687" s="144" t="e">
        <f>VLOOKUP(M2687,brand!A:B,2,0)</f>
        <v>#N/A</v>
      </c>
      <c r="O2687" s="144"/>
      <c r="P2687" s="144" t="e">
        <f>VLOOKUP(O2687,country!A:B,2,0)</f>
        <v>#N/A</v>
      </c>
      <c r="Q2687" s="144"/>
      <c r="R2687" s="144" t="str">
        <f t="shared" si="104"/>
        <v/>
      </c>
      <c r="S2687" s="144"/>
      <c r="T2687" s="144" t="e">
        <f>VLOOKUP(R2687,material!A:B,2,0)</f>
        <v>#N/A</v>
      </c>
      <c r="U2687" s="141"/>
      <c r="V2687" s="141"/>
      <c r="W2687" s="238" t="s">
        <v>796</v>
      </c>
      <c r="X2687" s="141" t="e">
        <f>VLOOKUP(W2687,SIZE!A:B,2,0)</f>
        <v>#N/A</v>
      </c>
      <c r="Y2687" s="141"/>
      <c r="Z2687" s="141"/>
      <c r="AA2687" s="141" t="e">
        <f>VLOOKUP(Z2687,COLOR!A:B,2,0)</f>
        <v>#N/A</v>
      </c>
      <c r="AB2687" s="130"/>
      <c r="AC2687" s="130"/>
      <c r="AD2687" s="130"/>
      <c r="AE2687" s="130"/>
      <c r="AF2687" s="130"/>
      <c r="AG2687" s="130"/>
      <c r="AH2687" s="130"/>
      <c r="AI2687" s="130"/>
      <c r="AJ2687" s="130"/>
      <c r="AK2687" s="130"/>
      <c r="AL2687" s="130"/>
      <c r="AM2687" s="130"/>
    </row>
    <row r="2688" spans="1:39" ht="20.25" customHeight="1">
      <c r="A2688" s="132"/>
      <c r="B2688" s="211"/>
      <c r="C2688" s="142"/>
      <c r="D2688" s="143"/>
      <c r="E2688" s="143" t="str">
        <f t="shared" si="103"/>
        <v/>
      </c>
      <c r="F2688" s="144"/>
      <c r="G2688" s="144" t="e">
        <f>VLOOKUP(E2688,subcategory!A:B,2,0)</f>
        <v>#N/A</v>
      </c>
      <c r="H2688" s="213"/>
      <c r="I2688" s="213" t="e">
        <f>VLOOKUP(H2688,gender!A:B,2,0)</f>
        <v>#N/A</v>
      </c>
      <c r="J2688" s="145"/>
      <c r="K2688" s="144"/>
      <c r="L2688" s="144"/>
      <c r="M2688" s="144"/>
      <c r="N2688" s="144" t="e">
        <f>VLOOKUP(M2688,brand!A:B,2,0)</f>
        <v>#N/A</v>
      </c>
      <c r="O2688" s="144"/>
      <c r="P2688" s="144" t="e">
        <f>VLOOKUP(O2688,country!A:B,2,0)</f>
        <v>#N/A</v>
      </c>
      <c r="Q2688" s="144"/>
      <c r="R2688" s="144" t="str">
        <f t="shared" si="104"/>
        <v/>
      </c>
      <c r="S2688" s="144"/>
      <c r="T2688" s="144" t="e">
        <f>VLOOKUP(R2688,material!A:B,2,0)</f>
        <v>#N/A</v>
      </c>
      <c r="U2688" s="141"/>
      <c r="V2688" s="141"/>
      <c r="W2688" s="238" t="s">
        <v>796</v>
      </c>
      <c r="X2688" s="141" t="e">
        <f>VLOOKUP(W2688,SIZE!A:B,2,0)</f>
        <v>#N/A</v>
      </c>
      <c r="Y2688" s="141"/>
      <c r="Z2688" s="141"/>
      <c r="AA2688" s="141" t="e">
        <f>VLOOKUP(Z2688,COLOR!A:B,2,0)</f>
        <v>#N/A</v>
      </c>
      <c r="AB2688" s="130"/>
      <c r="AC2688" s="130"/>
      <c r="AD2688" s="130"/>
      <c r="AE2688" s="130"/>
      <c r="AF2688" s="130"/>
      <c r="AG2688" s="130"/>
      <c r="AH2688" s="130"/>
      <c r="AI2688" s="130"/>
      <c r="AJ2688" s="130"/>
      <c r="AK2688" s="130"/>
      <c r="AL2688" s="130"/>
      <c r="AM2688" s="130"/>
    </row>
    <row r="2689" spans="1:39" ht="20.25" customHeight="1">
      <c r="A2689" s="132"/>
      <c r="B2689" s="211"/>
      <c r="C2689" s="142"/>
      <c r="D2689" s="143"/>
      <c r="E2689" s="143" t="str">
        <f t="shared" si="103"/>
        <v/>
      </c>
      <c r="F2689" s="144"/>
      <c r="G2689" s="144" t="e">
        <f>VLOOKUP(E2689,subcategory!A:B,2,0)</f>
        <v>#N/A</v>
      </c>
      <c r="H2689" s="213"/>
      <c r="I2689" s="213" t="e">
        <f>VLOOKUP(H2689,gender!A:B,2,0)</f>
        <v>#N/A</v>
      </c>
      <c r="J2689" s="145"/>
      <c r="K2689" s="144"/>
      <c r="L2689" s="144"/>
      <c r="M2689" s="144"/>
      <c r="N2689" s="144" t="e">
        <f>VLOOKUP(M2689,brand!A:B,2,0)</f>
        <v>#N/A</v>
      </c>
      <c r="O2689" s="144"/>
      <c r="P2689" s="144" t="e">
        <f>VLOOKUP(O2689,country!A:B,2,0)</f>
        <v>#N/A</v>
      </c>
      <c r="Q2689" s="144"/>
      <c r="R2689" s="144" t="str">
        <f t="shared" si="104"/>
        <v/>
      </c>
      <c r="S2689" s="144"/>
      <c r="T2689" s="219" t="s">
        <v>4271</v>
      </c>
      <c r="U2689" s="141"/>
      <c r="V2689" s="141"/>
      <c r="W2689" s="238" t="s">
        <v>796</v>
      </c>
      <c r="X2689" s="141" t="e">
        <f>VLOOKUP(W2689,SIZE!A:B,2,0)</f>
        <v>#N/A</v>
      </c>
      <c r="Y2689" s="141"/>
      <c r="Z2689" s="141"/>
      <c r="AA2689" s="141" t="e">
        <f>VLOOKUP(Z2689,COLOR!A:B,2,0)</f>
        <v>#N/A</v>
      </c>
      <c r="AB2689" s="130"/>
      <c r="AC2689" s="130"/>
      <c r="AD2689" s="130"/>
      <c r="AE2689" s="130"/>
      <c r="AF2689" s="130"/>
      <c r="AG2689" s="130"/>
      <c r="AH2689" s="130"/>
      <c r="AI2689" s="130"/>
      <c r="AJ2689" s="130"/>
      <c r="AK2689" s="130"/>
      <c r="AL2689" s="130"/>
      <c r="AM2689" s="130"/>
    </row>
    <row r="2690" spans="1:39" ht="20.25" customHeight="1">
      <c r="A2690" s="132"/>
      <c r="B2690" s="211"/>
      <c r="C2690" s="142"/>
      <c r="D2690" s="143"/>
      <c r="E2690" s="143" t="str">
        <f t="shared" si="103"/>
        <v/>
      </c>
      <c r="F2690" s="144"/>
      <c r="G2690" s="144" t="e">
        <f>VLOOKUP(E2690,subcategory!A:B,2,0)</f>
        <v>#N/A</v>
      </c>
      <c r="H2690" s="213"/>
      <c r="I2690" s="213" t="e">
        <f>VLOOKUP(H2690,gender!A:B,2,0)</f>
        <v>#N/A</v>
      </c>
      <c r="J2690" s="145"/>
      <c r="K2690" s="144"/>
      <c r="L2690" s="144"/>
      <c r="M2690" s="144"/>
      <c r="N2690" s="144" t="e">
        <f>VLOOKUP(M2690,brand!A:B,2,0)</f>
        <v>#N/A</v>
      </c>
      <c r="O2690" s="144"/>
      <c r="P2690" s="144" t="e">
        <f>VLOOKUP(O2690,country!A:B,2,0)</f>
        <v>#N/A</v>
      </c>
      <c r="Q2690" s="144"/>
      <c r="R2690" s="144" t="str">
        <f t="shared" si="104"/>
        <v/>
      </c>
      <c r="S2690" s="144"/>
      <c r="T2690" s="144" t="e">
        <f>VLOOKUP(R2690,material!A:B,2,0)</f>
        <v>#N/A</v>
      </c>
      <c r="U2690" s="141"/>
      <c r="V2690" s="141"/>
      <c r="W2690" s="238" t="s">
        <v>796</v>
      </c>
      <c r="X2690" s="141" t="e">
        <f>VLOOKUP(W2690,SIZE!A:B,2,0)</f>
        <v>#N/A</v>
      </c>
      <c r="Y2690" s="141"/>
      <c r="Z2690" s="141"/>
      <c r="AA2690" s="141" t="e">
        <f>VLOOKUP(Z2690,COLOR!A:B,2,0)</f>
        <v>#N/A</v>
      </c>
      <c r="AB2690" s="130"/>
      <c r="AC2690" s="130"/>
      <c r="AD2690" s="130"/>
      <c r="AE2690" s="130"/>
      <c r="AF2690" s="130"/>
      <c r="AG2690" s="130"/>
      <c r="AH2690" s="130"/>
      <c r="AI2690" s="130"/>
      <c r="AJ2690" s="130"/>
      <c r="AK2690" s="130"/>
      <c r="AL2690" s="130"/>
      <c r="AM2690" s="130"/>
    </row>
    <row r="2691" spans="1:39" ht="20.25" customHeight="1">
      <c r="A2691" s="132"/>
      <c r="B2691" s="211"/>
      <c r="C2691" s="142"/>
      <c r="D2691" s="143"/>
      <c r="E2691" s="143" t="str">
        <f t="shared" ref="E2691:E2754" si="105">PROPER(F2691)</f>
        <v/>
      </c>
      <c r="F2691" s="144"/>
      <c r="G2691" s="144" t="e">
        <f>VLOOKUP(E2691,subcategory!A:B,2,0)</f>
        <v>#N/A</v>
      </c>
      <c r="H2691" s="213"/>
      <c r="I2691" s="213" t="e">
        <f>VLOOKUP(H2691,gender!A:B,2,0)</f>
        <v>#N/A</v>
      </c>
      <c r="J2691" s="145"/>
      <c r="K2691" s="144"/>
      <c r="L2691" s="144"/>
      <c r="M2691" s="144"/>
      <c r="N2691" s="144" t="e">
        <f>VLOOKUP(M2691,brand!A:B,2,0)</f>
        <v>#N/A</v>
      </c>
      <c r="O2691" s="144"/>
      <c r="P2691" s="144" t="e">
        <f>VLOOKUP(O2691,country!A:B,2,0)</f>
        <v>#N/A</v>
      </c>
      <c r="Q2691" s="144"/>
      <c r="R2691" s="144" t="str">
        <f t="shared" si="104"/>
        <v/>
      </c>
      <c r="S2691" s="144"/>
      <c r="T2691" s="144" t="e">
        <f>VLOOKUP(R2691,material!A:B,2,0)</f>
        <v>#N/A</v>
      </c>
      <c r="U2691" s="141"/>
      <c r="V2691" s="141"/>
      <c r="W2691" s="238" t="s">
        <v>796</v>
      </c>
      <c r="X2691" s="141" t="e">
        <f>VLOOKUP(W2691,SIZE!A:B,2,0)</f>
        <v>#N/A</v>
      </c>
      <c r="Y2691" s="141"/>
      <c r="Z2691" s="141"/>
      <c r="AA2691" s="141" t="e">
        <f>VLOOKUP(Z2691,COLOR!A:B,2,0)</f>
        <v>#N/A</v>
      </c>
      <c r="AB2691" s="130"/>
      <c r="AC2691" s="130"/>
      <c r="AD2691" s="130"/>
      <c r="AE2691" s="130"/>
      <c r="AF2691" s="130"/>
      <c r="AG2691" s="130"/>
      <c r="AH2691" s="130"/>
      <c r="AI2691" s="130"/>
      <c r="AJ2691" s="130"/>
      <c r="AK2691" s="130"/>
      <c r="AL2691" s="130"/>
      <c r="AM2691" s="130"/>
    </row>
    <row r="2692" spans="1:39" ht="20.25" customHeight="1">
      <c r="A2692" s="132"/>
      <c r="B2692" s="211"/>
      <c r="C2692" s="142"/>
      <c r="D2692" s="143"/>
      <c r="E2692" s="143" t="str">
        <f t="shared" si="105"/>
        <v/>
      </c>
      <c r="F2692" s="144"/>
      <c r="G2692" s="144" t="e">
        <f>VLOOKUP(E2692,subcategory!A:B,2,0)</f>
        <v>#N/A</v>
      </c>
      <c r="H2692" s="213"/>
      <c r="I2692" s="213" t="e">
        <f>VLOOKUP(H2692,gender!A:B,2,0)</f>
        <v>#N/A</v>
      </c>
      <c r="J2692" s="145"/>
      <c r="K2692" s="144"/>
      <c r="L2692" s="144"/>
      <c r="M2692" s="144"/>
      <c r="N2692" s="144" t="e">
        <f>VLOOKUP(M2692,brand!A:B,2,0)</f>
        <v>#N/A</v>
      </c>
      <c r="O2692" s="144"/>
      <c r="P2692" s="144" t="e">
        <f>VLOOKUP(O2692,country!A:B,2,0)</f>
        <v>#N/A</v>
      </c>
      <c r="Q2692" s="144"/>
      <c r="R2692" s="144" t="str">
        <f t="shared" si="104"/>
        <v/>
      </c>
      <c r="S2692" s="144"/>
      <c r="T2692" s="144" t="e">
        <f>VLOOKUP(R2692,material!A:B,2,0)</f>
        <v>#N/A</v>
      </c>
      <c r="U2692" s="141"/>
      <c r="V2692" s="141"/>
      <c r="W2692" s="238" t="s">
        <v>796</v>
      </c>
      <c r="X2692" s="141" t="e">
        <f>VLOOKUP(W2692,SIZE!A:B,2,0)</f>
        <v>#N/A</v>
      </c>
      <c r="Y2692" s="141"/>
      <c r="Z2692" s="141"/>
      <c r="AA2692" s="141" t="e">
        <f>VLOOKUP(Z2692,COLOR!A:B,2,0)</f>
        <v>#N/A</v>
      </c>
      <c r="AB2692" s="130"/>
      <c r="AC2692" s="130"/>
      <c r="AD2692" s="130"/>
      <c r="AE2692" s="130"/>
      <c r="AF2692" s="130"/>
      <c r="AG2692" s="130"/>
      <c r="AH2692" s="130"/>
      <c r="AI2692" s="130"/>
      <c r="AJ2692" s="130"/>
      <c r="AK2692" s="130"/>
      <c r="AL2692" s="130"/>
      <c r="AM2692" s="130"/>
    </row>
    <row r="2693" spans="1:39" ht="20.25" customHeight="1">
      <c r="A2693" s="132"/>
      <c r="B2693" s="211"/>
      <c r="C2693" s="142"/>
      <c r="D2693" s="143"/>
      <c r="E2693" s="143" t="str">
        <f t="shared" si="105"/>
        <v/>
      </c>
      <c r="F2693" s="144"/>
      <c r="G2693" s="144" t="e">
        <f>VLOOKUP(E2693,subcategory!A:B,2,0)</f>
        <v>#N/A</v>
      </c>
      <c r="H2693" s="213"/>
      <c r="I2693" s="213" t="e">
        <f>VLOOKUP(H2693,gender!A:B,2,0)</f>
        <v>#N/A</v>
      </c>
      <c r="J2693" s="145"/>
      <c r="K2693" s="144"/>
      <c r="L2693" s="144"/>
      <c r="M2693" s="144"/>
      <c r="N2693" s="144" t="e">
        <f>VLOOKUP(M2693,brand!A:B,2,0)</f>
        <v>#N/A</v>
      </c>
      <c r="O2693" s="144"/>
      <c r="P2693" s="144" t="e">
        <f>VLOOKUP(O2693,country!A:B,2,0)</f>
        <v>#N/A</v>
      </c>
      <c r="Q2693" s="144"/>
      <c r="R2693" s="144" t="str">
        <f t="shared" si="104"/>
        <v/>
      </c>
      <c r="S2693" s="144"/>
      <c r="T2693" s="144" t="e">
        <f>VLOOKUP(R2693,material!A:B,2,0)</f>
        <v>#N/A</v>
      </c>
      <c r="U2693" s="141"/>
      <c r="V2693" s="141"/>
      <c r="W2693" s="238" t="s">
        <v>796</v>
      </c>
      <c r="X2693" s="141" t="e">
        <f>VLOOKUP(W2693,SIZE!A:B,2,0)</f>
        <v>#N/A</v>
      </c>
      <c r="Y2693" s="141"/>
      <c r="Z2693" s="141"/>
      <c r="AA2693" s="141" t="e">
        <f>VLOOKUP(Z2693,COLOR!A:B,2,0)</f>
        <v>#N/A</v>
      </c>
      <c r="AB2693" s="130"/>
      <c r="AC2693" s="130"/>
      <c r="AD2693" s="130"/>
      <c r="AE2693" s="130"/>
      <c r="AF2693" s="130"/>
      <c r="AG2693" s="130"/>
      <c r="AH2693" s="130"/>
      <c r="AI2693" s="130"/>
      <c r="AJ2693" s="130"/>
      <c r="AK2693" s="130"/>
      <c r="AL2693" s="130"/>
      <c r="AM2693" s="130"/>
    </row>
    <row r="2694" spans="1:39" ht="20.25" customHeight="1">
      <c r="A2694" s="132"/>
      <c r="B2694" s="211"/>
      <c r="C2694" s="142"/>
      <c r="D2694" s="143"/>
      <c r="E2694" s="143" t="str">
        <f t="shared" si="105"/>
        <v/>
      </c>
      <c r="F2694" s="144"/>
      <c r="G2694" s="144" t="e">
        <f>VLOOKUP(E2694,subcategory!A:B,2,0)</f>
        <v>#N/A</v>
      </c>
      <c r="H2694" s="213"/>
      <c r="I2694" s="213" t="e">
        <f>VLOOKUP(H2694,gender!A:B,2,0)</f>
        <v>#N/A</v>
      </c>
      <c r="J2694" s="145"/>
      <c r="K2694" s="144"/>
      <c r="L2694" s="144"/>
      <c r="M2694" s="144"/>
      <c r="N2694" s="144" t="e">
        <f>VLOOKUP(M2694,brand!A:B,2,0)</f>
        <v>#N/A</v>
      </c>
      <c r="O2694" s="144"/>
      <c r="P2694" s="144" t="e">
        <f>VLOOKUP(O2694,country!A:B,2,0)</f>
        <v>#N/A</v>
      </c>
      <c r="Q2694" s="144"/>
      <c r="R2694" s="144" t="str">
        <f t="shared" si="104"/>
        <v/>
      </c>
      <c r="S2694" s="144"/>
      <c r="T2694" s="144" t="e">
        <f>VLOOKUP(R2694,material!A:B,2,0)</f>
        <v>#N/A</v>
      </c>
      <c r="U2694" s="141"/>
      <c r="V2694" s="141"/>
      <c r="W2694" s="238" t="s">
        <v>796</v>
      </c>
      <c r="X2694" s="141" t="e">
        <f>VLOOKUP(W2694,SIZE!A:B,2,0)</f>
        <v>#N/A</v>
      </c>
      <c r="Y2694" s="141"/>
      <c r="Z2694" s="141"/>
      <c r="AA2694" s="141" t="e">
        <f>VLOOKUP(Z2694,COLOR!A:B,2,0)</f>
        <v>#N/A</v>
      </c>
      <c r="AB2694" s="130"/>
      <c r="AC2694" s="130"/>
      <c r="AD2694" s="130"/>
      <c r="AE2694" s="130"/>
      <c r="AF2694" s="130"/>
      <c r="AG2694" s="130"/>
      <c r="AH2694" s="130"/>
      <c r="AI2694" s="130"/>
      <c r="AJ2694" s="130"/>
      <c r="AK2694" s="130"/>
      <c r="AL2694" s="130"/>
      <c r="AM2694" s="130"/>
    </row>
    <row r="2695" spans="1:39" ht="20.25" customHeight="1">
      <c r="A2695" s="132"/>
      <c r="B2695" s="211"/>
      <c r="C2695" s="142"/>
      <c r="D2695" s="143"/>
      <c r="E2695" s="143" t="str">
        <f t="shared" si="105"/>
        <v/>
      </c>
      <c r="F2695" s="144"/>
      <c r="G2695" s="144" t="e">
        <f>VLOOKUP(E2695,subcategory!A:B,2,0)</f>
        <v>#N/A</v>
      </c>
      <c r="H2695" s="213"/>
      <c r="I2695" s="213" t="e">
        <f>VLOOKUP(H2695,gender!A:B,2,0)</f>
        <v>#N/A</v>
      </c>
      <c r="J2695" s="145"/>
      <c r="K2695" s="144"/>
      <c r="L2695" s="144"/>
      <c r="M2695" s="144"/>
      <c r="N2695" s="144" t="e">
        <f>VLOOKUP(M2695,brand!A:B,2,0)</f>
        <v>#N/A</v>
      </c>
      <c r="O2695" s="144"/>
      <c r="P2695" s="144" t="e">
        <f>VLOOKUP(O2695,country!A:B,2,0)</f>
        <v>#N/A</v>
      </c>
      <c r="Q2695" s="144"/>
      <c r="R2695" s="144" t="str">
        <f t="shared" si="104"/>
        <v/>
      </c>
      <c r="S2695" s="144"/>
      <c r="T2695" s="144" t="e">
        <f>VLOOKUP(R2695,material!A:B,2,0)</f>
        <v>#N/A</v>
      </c>
      <c r="U2695" s="141"/>
      <c r="V2695" s="141"/>
      <c r="W2695" s="238" t="s">
        <v>796</v>
      </c>
      <c r="X2695" s="141" t="e">
        <f>VLOOKUP(W2695,SIZE!A:B,2,0)</f>
        <v>#N/A</v>
      </c>
      <c r="Y2695" s="141"/>
      <c r="Z2695" s="141"/>
      <c r="AA2695" s="141" t="e">
        <f>VLOOKUP(Z2695,COLOR!A:B,2,0)</f>
        <v>#N/A</v>
      </c>
      <c r="AB2695" s="130"/>
      <c r="AC2695" s="130"/>
      <c r="AD2695" s="130"/>
      <c r="AE2695" s="130"/>
      <c r="AF2695" s="130"/>
      <c r="AG2695" s="130"/>
      <c r="AH2695" s="130"/>
      <c r="AI2695" s="130"/>
      <c r="AJ2695" s="130"/>
      <c r="AK2695" s="130"/>
      <c r="AL2695" s="130"/>
      <c r="AM2695" s="130"/>
    </row>
    <row r="2696" spans="1:39" ht="20.25" customHeight="1">
      <c r="A2696" s="132"/>
      <c r="B2696" s="211"/>
      <c r="C2696" s="142"/>
      <c r="D2696" s="143"/>
      <c r="E2696" s="143" t="str">
        <f t="shared" si="105"/>
        <v/>
      </c>
      <c r="F2696" s="144"/>
      <c r="G2696" s="144" t="e">
        <f>VLOOKUP(E2696,subcategory!A:B,2,0)</f>
        <v>#N/A</v>
      </c>
      <c r="H2696" s="213"/>
      <c r="I2696" s="213" t="e">
        <f>VLOOKUP(H2696,gender!A:B,2,0)</f>
        <v>#N/A</v>
      </c>
      <c r="J2696" s="145"/>
      <c r="K2696" s="144"/>
      <c r="L2696" s="144"/>
      <c r="M2696" s="144"/>
      <c r="N2696" s="144" t="e">
        <f>VLOOKUP(M2696,brand!A:B,2,0)</f>
        <v>#N/A</v>
      </c>
      <c r="O2696" s="144"/>
      <c r="P2696" s="144" t="e">
        <f>VLOOKUP(O2696,country!A:B,2,0)</f>
        <v>#N/A</v>
      </c>
      <c r="Q2696" s="144"/>
      <c r="R2696" s="144" t="str">
        <f t="shared" si="104"/>
        <v/>
      </c>
      <c r="S2696" s="144"/>
      <c r="T2696" s="144" t="e">
        <f>VLOOKUP(R2696,material!A:B,2,0)</f>
        <v>#N/A</v>
      </c>
      <c r="U2696" s="141"/>
      <c r="V2696" s="141"/>
      <c r="W2696" s="238" t="s">
        <v>796</v>
      </c>
      <c r="X2696" s="141" t="e">
        <f>VLOOKUP(W2696,SIZE!A:B,2,0)</f>
        <v>#N/A</v>
      </c>
      <c r="Y2696" s="141"/>
      <c r="Z2696" s="141"/>
      <c r="AA2696" s="141" t="e">
        <f>VLOOKUP(Z2696,COLOR!A:B,2,0)</f>
        <v>#N/A</v>
      </c>
      <c r="AB2696" s="130"/>
      <c r="AC2696" s="130"/>
      <c r="AD2696" s="130"/>
      <c r="AE2696" s="130"/>
      <c r="AF2696" s="130"/>
      <c r="AG2696" s="130"/>
      <c r="AH2696" s="130"/>
      <c r="AI2696" s="130"/>
      <c r="AJ2696" s="130"/>
      <c r="AK2696" s="130"/>
      <c r="AL2696" s="130"/>
      <c r="AM2696" s="130"/>
    </row>
    <row r="2697" spans="1:39" ht="20.25" customHeight="1">
      <c r="A2697" s="132"/>
      <c r="B2697" s="211"/>
      <c r="C2697" s="142"/>
      <c r="D2697" s="143"/>
      <c r="E2697" s="143" t="str">
        <f t="shared" si="105"/>
        <v/>
      </c>
      <c r="F2697" s="144"/>
      <c r="G2697" s="144" t="e">
        <f>VLOOKUP(E2697,subcategory!A:B,2,0)</f>
        <v>#N/A</v>
      </c>
      <c r="H2697" s="213"/>
      <c r="I2697" s="213" t="e">
        <f>VLOOKUP(H2697,gender!A:B,2,0)</f>
        <v>#N/A</v>
      </c>
      <c r="J2697" s="145"/>
      <c r="K2697" s="144"/>
      <c r="L2697" s="144"/>
      <c r="M2697" s="144"/>
      <c r="N2697" s="144" t="e">
        <f>VLOOKUP(M2697,brand!A:B,2,0)</f>
        <v>#N/A</v>
      </c>
      <c r="O2697" s="144"/>
      <c r="P2697" s="144" t="e">
        <f>VLOOKUP(O2697,country!A:B,2,0)</f>
        <v>#N/A</v>
      </c>
      <c r="Q2697" s="144"/>
      <c r="R2697" s="144" t="str">
        <f t="shared" si="104"/>
        <v/>
      </c>
      <c r="S2697" s="144"/>
      <c r="T2697" s="144" t="e">
        <f>VLOOKUP(R2697,material!A:B,2,0)</f>
        <v>#N/A</v>
      </c>
      <c r="U2697" s="141"/>
      <c r="V2697" s="141"/>
      <c r="W2697" s="238" t="s">
        <v>796</v>
      </c>
      <c r="X2697" s="141" t="e">
        <f>VLOOKUP(W2697,SIZE!A:B,2,0)</f>
        <v>#N/A</v>
      </c>
      <c r="Y2697" s="141"/>
      <c r="Z2697" s="141"/>
      <c r="AA2697" s="141" t="e">
        <f>VLOOKUP(Z2697,COLOR!A:B,2,0)</f>
        <v>#N/A</v>
      </c>
      <c r="AB2697" s="130"/>
      <c r="AC2697" s="130"/>
      <c r="AD2697" s="130"/>
      <c r="AE2697" s="130"/>
      <c r="AF2697" s="130"/>
      <c r="AG2697" s="130"/>
      <c r="AH2697" s="130"/>
      <c r="AI2697" s="130"/>
      <c r="AJ2697" s="130"/>
      <c r="AK2697" s="130"/>
      <c r="AL2697" s="130"/>
      <c r="AM2697" s="130"/>
    </row>
    <row r="2698" spans="1:39" ht="20.25" customHeight="1">
      <c r="A2698" s="132"/>
      <c r="B2698" s="211"/>
      <c r="C2698" s="142"/>
      <c r="D2698" s="143"/>
      <c r="E2698" s="143" t="str">
        <f t="shared" si="105"/>
        <v/>
      </c>
      <c r="F2698" s="144"/>
      <c r="G2698" s="144" t="e">
        <f>VLOOKUP(E2698,subcategory!A:B,2,0)</f>
        <v>#N/A</v>
      </c>
      <c r="H2698" s="213"/>
      <c r="I2698" s="213" t="e">
        <f>VLOOKUP(H2698,gender!A:B,2,0)</f>
        <v>#N/A</v>
      </c>
      <c r="J2698" s="145"/>
      <c r="K2698" s="144"/>
      <c r="L2698" s="144"/>
      <c r="M2698" s="144"/>
      <c r="N2698" s="144" t="e">
        <f>VLOOKUP(M2698,brand!A:B,2,0)</f>
        <v>#N/A</v>
      </c>
      <c r="O2698" s="144"/>
      <c r="P2698" s="144" t="e">
        <f>VLOOKUP(O2698,country!A:B,2,0)</f>
        <v>#N/A</v>
      </c>
      <c r="Q2698" s="144"/>
      <c r="R2698" s="144" t="str">
        <f t="shared" si="104"/>
        <v/>
      </c>
      <c r="S2698" s="144"/>
      <c r="T2698" s="144" t="e">
        <f>VLOOKUP(R2698,material!A:B,2,0)</f>
        <v>#N/A</v>
      </c>
      <c r="U2698" s="141"/>
      <c r="V2698" s="141"/>
      <c r="W2698" s="238" t="s">
        <v>796</v>
      </c>
      <c r="X2698" s="141" t="e">
        <f>VLOOKUP(W2698,SIZE!A:B,2,0)</f>
        <v>#N/A</v>
      </c>
      <c r="Y2698" s="141"/>
      <c r="Z2698" s="141"/>
      <c r="AA2698" s="141" t="e">
        <f>VLOOKUP(Z2698,COLOR!A:B,2,0)</f>
        <v>#N/A</v>
      </c>
      <c r="AB2698" s="130"/>
      <c r="AC2698" s="130"/>
      <c r="AD2698" s="130"/>
      <c r="AE2698" s="130"/>
      <c r="AF2698" s="130"/>
      <c r="AG2698" s="130"/>
      <c r="AH2698" s="130"/>
      <c r="AI2698" s="130"/>
      <c r="AJ2698" s="130"/>
      <c r="AK2698" s="130"/>
      <c r="AL2698" s="130"/>
      <c r="AM2698" s="130"/>
    </row>
    <row r="2699" spans="1:39" ht="20.25" customHeight="1">
      <c r="A2699" s="132"/>
      <c r="B2699" s="211"/>
      <c r="C2699" s="142"/>
      <c r="D2699" s="143"/>
      <c r="E2699" s="143" t="str">
        <f t="shared" si="105"/>
        <v/>
      </c>
      <c r="F2699" s="144"/>
      <c r="G2699" s="144" t="e">
        <f>VLOOKUP(E2699,subcategory!A:B,2,0)</f>
        <v>#N/A</v>
      </c>
      <c r="H2699" s="213"/>
      <c r="I2699" s="213" t="e">
        <f>VLOOKUP(H2699,gender!A:B,2,0)</f>
        <v>#N/A</v>
      </c>
      <c r="J2699" s="145"/>
      <c r="K2699" s="144"/>
      <c r="L2699" s="144"/>
      <c r="M2699" s="144"/>
      <c r="N2699" s="144" t="e">
        <f>VLOOKUP(M2699,brand!A:B,2,0)</f>
        <v>#N/A</v>
      </c>
      <c r="O2699" s="144"/>
      <c r="P2699" s="144" t="e">
        <f>VLOOKUP(O2699,country!A:B,2,0)</f>
        <v>#N/A</v>
      </c>
      <c r="Q2699" s="144"/>
      <c r="R2699" s="144" t="str">
        <f t="shared" si="104"/>
        <v/>
      </c>
      <c r="S2699" s="144"/>
      <c r="T2699" s="144" t="e">
        <f>VLOOKUP(R2699,material!A:B,2,0)</f>
        <v>#N/A</v>
      </c>
      <c r="U2699" s="141"/>
      <c r="V2699" s="141"/>
      <c r="W2699" s="238" t="s">
        <v>796</v>
      </c>
      <c r="X2699" s="141" t="e">
        <f>VLOOKUP(W2699,SIZE!A:B,2,0)</f>
        <v>#N/A</v>
      </c>
      <c r="Y2699" s="141"/>
      <c r="Z2699" s="141"/>
      <c r="AA2699" s="141" t="e">
        <f>VLOOKUP(Z2699,COLOR!A:B,2,0)</f>
        <v>#N/A</v>
      </c>
      <c r="AB2699" s="130"/>
      <c r="AC2699" s="130"/>
      <c r="AD2699" s="130"/>
      <c r="AE2699" s="130"/>
      <c r="AF2699" s="130"/>
      <c r="AG2699" s="130"/>
      <c r="AH2699" s="130"/>
      <c r="AI2699" s="130"/>
      <c r="AJ2699" s="130"/>
      <c r="AK2699" s="130"/>
      <c r="AL2699" s="130"/>
      <c r="AM2699" s="130"/>
    </row>
    <row r="2700" spans="1:39" ht="20.25" customHeight="1">
      <c r="A2700" s="132"/>
      <c r="B2700" s="211"/>
      <c r="C2700" s="142"/>
      <c r="D2700" s="143"/>
      <c r="E2700" s="143" t="str">
        <f t="shared" si="105"/>
        <v/>
      </c>
      <c r="F2700" s="144"/>
      <c r="G2700" s="144" t="e">
        <f>VLOOKUP(E2700,subcategory!A:B,2,0)</f>
        <v>#N/A</v>
      </c>
      <c r="H2700" s="213"/>
      <c r="I2700" s="213" t="e">
        <f>VLOOKUP(H2700,gender!A:B,2,0)</f>
        <v>#N/A</v>
      </c>
      <c r="J2700" s="145"/>
      <c r="K2700" s="144"/>
      <c r="L2700" s="144"/>
      <c r="M2700" s="144"/>
      <c r="N2700" s="144" t="e">
        <f>VLOOKUP(M2700,brand!A:B,2,0)</f>
        <v>#N/A</v>
      </c>
      <c r="O2700" s="144"/>
      <c r="P2700" s="144" t="e">
        <f>VLOOKUP(O2700,country!A:B,2,0)</f>
        <v>#N/A</v>
      </c>
      <c r="Q2700" s="144"/>
      <c r="R2700" s="144" t="str">
        <f t="shared" si="104"/>
        <v/>
      </c>
      <c r="S2700" s="144"/>
      <c r="T2700" s="144" t="e">
        <f>VLOOKUP(R2700,material!A:B,2,0)</f>
        <v>#N/A</v>
      </c>
      <c r="U2700" s="141"/>
      <c r="V2700" s="141"/>
      <c r="W2700" s="238" t="s">
        <v>796</v>
      </c>
      <c r="X2700" s="141" t="e">
        <f>VLOOKUP(W2700,SIZE!A:B,2,0)</f>
        <v>#N/A</v>
      </c>
      <c r="Y2700" s="141"/>
      <c r="Z2700" s="245"/>
      <c r="AA2700" s="141" t="e">
        <f>VLOOKUP(Z2700,COLOR!A:B,2,0)</f>
        <v>#N/A</v>
      </c>
      <c r="AB2700" s="130"/>
      <c r="AC2700" s="130"/>
      <c r="AD2700" s="130"/>
      <c r="AE2700" s="130"/>
      <c r="AF2700" s="130"/>
      <c r="AG2700" s="130"/>
      <c r="AH2700" s="130"/>
      <c r="AI2700" s="130"/>
      <c r="AJ2700" s="130"/>
      <c r="AK2700" s="130"/>
      <c r="AL2700" s="130"/>
      <c r="AM2700" s="130"/>
    </row>
    <row r="2701" spans="1:39" ht="20.25" customHeight="1">
      <c r="A2701" s="132"/>
      <c r="B2701" s="211"/>
      <c r="C2701" s="146"/>
      <c r="D2701" s="143"/>
      <c r="E2701" s="143" t="str">
        <f t="shared" si="105"/>
        <v/>
      </c>
      <c r="F2701" s="144"/>
      <c r="G2701" s="144" t="e">
        <f>VLOOKUP(E2701,subcategory!A:B,2,0)</f>
        <v>#N/A</v>
      </c>
      <c r="H2701" s="213"/>
      <c r="I2701" s="213" t="e">
        <f>VLOOKUP(H2701,gender!A:B,2,0)</f>
        <v>#N/A</v>
      </c>
      <c r="J2701" s="145"/>
      <c r="K2701" s="144"/>
      <c r="L2701" s="144"/>
      <c r="M2701" s="144"/>
      <c r="N2701" s="144" t="e">
        <f>VLOOKUP(M2701,brand!A:B,2,0)</f>
        <v>#N/A</v>
      </c>
      <c r="O2701" s="144"/>
      <c r="P2701" s="144" t="e">
        <f>VLOOKUP(O2701,country!A:B,2,0)</f>
        <v>#N/A</v>
      </c>
      <c r="Q2701" s="144"/>
      <c r="R2701" s="144" t="str">
        <f t="shared" si="104"/>
        <v/>
      </c>
      <c r="S2701" s="144"/>
      <c r="T2701" s="144" t="e">
        <f>VLOOKUP(R2701,material!A:B,2,0)</f>
        <v>#N/A</v>
      </c>
      <c r="U2701" s="141"/>
      <c r="V2701" s="141"/>
      <c r="W2701" s="238" t="s">
        <v>796</v>
      </c>
      <c r="X2701" s="141" t="e">
        <f>VLOOKUP(W2701,SIZE!A:B,2,0)</f>
        <v>#N/A</v>
      </c>
      <c r="Y2701" s="141"/>
      <c r="Z2701" s="141"/>
      <c r="AA2701" s="141" t="e">
        <f>VLOOKUP(Z2701,COLOR!A:B,2,0)</f>
        <v>#N/A</v>
      </c>
      <c r="AB2701" s="130"/>
      <c r="AC2701" s="130"/>
      <c r="AD2701" s="130"/>
      <c r="AE2701" s="130"/>
      <c r="AF2701" s="130"/>
      <c r="AG2701" s="130"/>
      <c r="AH2701" s="130"/>
      <c r="AI2701" s="130"/>
      <c r="AJ2701" s="130"/>
      <c r="AK2701" s="130"/>
      <c r="AL2701" s="130"/>
      <c r="AM2701" s="130"/>
    </row>
    <row r="2702" spans="1:39" ht="20.25" customHeight="1">
      <c r="A2702" s="132"/>
      <c r="B2702" s="152"/>
      <c r="C2702" s="142"/>
      <c r="D2702" s="147"/>
      <c r="E2702" s="143" t="str">
        <f t="shared" si="105"/>
        <v/>
      </c>
      <c r="F2702" s="245"/>
      <c r="G2702" s="144" t="e">
        <f>VLOOKUP(E2702,subcategory!A:B,2,0)</f>
        <v>#N/A</v>
      </c>
      <c r="H2702" s="213"/>
      <c r="I2702" s="213" t="e">
        <f>VLOOKUP(H2702,gender!A:B,2,0)</f>
        <v>#N/A</v>
      </c>
      <c r="J2702" s="145"/>
      <c r="K2702" s="144"/>
      <c r="L2702" s="144"/>
      <c r="M2702" s="144"/>
      <c r="N2702" s="144" t="e">
        <f>VLOOKUP(M2702,brand!A:B,2,0)</f>
        <v>#N/A</v>
      </c>
      <c r="O2702" s="144"/>
      <c r="P2702" s="144" t="e">
        <f>VLOOKUP(O2702,country!A:B,2,0)</f>
        <v>#N/A</v>
      </c>
      <c r="Q2702" s="144"/>
      <c r="R2702" s="144" t="str">
        <f t="shared" si="104"/>
        <v/>
      </c>
      <c r="S2702" s="144"/>
      <c r="T2702" s="144" t="e">
        <f>VLOOKUP(R2702,material!A:B,2,0)</f>
        <v>#N/A</v>
      </c>
      <c r="U2702" s="141"/>
      <c r="V2702" s="141"/>
      <c r="W2702" s="238" t="s">
        <v>796</v>
      </c>
      <c r="X2702" s="141" t="e">
        <f>VLOOKUP(W2702,SIZE!A:B,2,0)</f>
        <v>#N/A</v>
      </c>
      <c r="Y2702" s="141"/>
      <c r="Z2702" s="141"/>
      <c r="AA2702" s="141" t="e">
        <f>VLOOKUP(Z2702,COLOR!A:B,2,0)</f>
        <v>#N/A</v>
      </c>
      <c r="AB2702" s="130"/>
      <c r="AC2702" s="130"/>
      <c r="AD2702" s="130"/>
      <c r="AE2702" s="130"/>
      <c r="AF2702" s="130"/>
      <c r="AG2702" s="130"/>
      <c r="AH2702" s="130"/>
      <c r="AI2702" s="130"/>
      <c r="AJ2702" s="130"/>
      <c r="AK2702" s="130"/>
      <c r="AL2702" s="130"/>
      <c r="AM2702" s="130"/>
    </row>
    <row r="2703" spans="1:39" ht="20.25" customHeight="1">
      <c r="A2703" s="132"/>
      <c r="B2703" s="152"/>
      <c r="C2703" s="146"/>
      <c r="D2703" s="143"/>
      <c r="E2703" s="143" t="str">
        <f t="shared" si="105"/>
        <v/>
      </c>
      <c r="F2703" s="144"/>
      <c r="G2703" s="144" t="e">
        <f>VLOOKUP(E2703,subcategory!A:B,2,0)</f>
        <v>#N/A</v>
      </c>
      <c r="H2703" s="213"/>
      <c r="I2703" s="213" t="e">
        <f>VLOOKUP(H2703,gender!A:B,2,0)</f>
        <v>#N/A</v>
      </c>
      <c r="J2703" s="145"/>
      <c r="K2703" s="144"/>
      <c r="L2703" s="144"/>
      <c r="M2703" s="144"/>
      <c r="N2703" s="144" t="e">
        <f>VLOOKUP(M2703,brand!A:B,2,0)</f>
        <v>#N/A</v>
      </c>
      <c r="O2703" s="144"/>
      <c r="P2703" s="144" t="e">
        <f>VLOOKUP(O2703,country!A:B,2,0)</f>
        <v>#N/A</v>
      </c>
      <c r="Q2703" s="144"/>
      <c r="R2703" s="144" t="str">
        <f t="shared" si="104"/>
        <v/>
      </c>
      <c r="S2703" s="144"/>
      <c r="T2703" s="219" t="s">
        <v>3928</v>
      </c>
      <c r="U2703" s="141"/>
      <c r="V2703" s="141"/>
      <c r="W2703" s="238" t="s">
        <v>796</v>
      </c>
      <c r="X2703" s="141" t="e">
        <f>VLOOKUP(W2703,SIZE!A:B,2,0)</f>
        <v>#N/A</v>
      </c>
      <c r="Y2703" s="141"/>
      <c r="Z2703" s="141"/>
      <c r="AA2703" s="141" t="e">
        <f>VLOOKUP(Z2703,COLOR!A:B,2,0)</f>
        <v>#N/A</v>
      </c>
      <c r="AB2703" s="130"/>
      <c r="AC2703" s="130"/>
      <c r="AD2703" s="130"/>
      <c r="AE2703" s="130"/>
      <c r="AF2703" s="130"/>
      <c r="AG2703" s="130"/>
      <c r="AH2703" s="130"/>
      <c r="AI2703" s="130"/>
      <c r="AJ2703" s="130"/>
      <c r="AK2703" s="130"/>
      <c r="AL2703" s="130"/>
      <c r="AM2703" s="130"/>
    </row>
    <row r="2704" spans="1:39" ht="20.25" customHeight="1">
      <c r="A2704" s="132"/>
      <c r="B2704" s="152"/>
      <c r="C2704" s="142"/>
      <c r="D2704" s="147"/>
      <c r="E2704" s="143" t="str">
        <f t="shared" si="105"/>
        <v/>
      </c>
      <c r="F2704" s="144"/>
      <c r="G2704" s="144" t="e">
        <f>VLOOKUP(E2704,subcategory!A:B,2,0)</f>
        <v>#N/A</v>
      </c>
      <c r="H2704" s="213"/>
      <c r="I2704" s="213" t="e">
        <f>VLOOKUP(H2704,gender!A:B,2,0)</f>
        <v>#N/A</v>
      </c>
      <c r="J2704" s="145"/>
      <c r="K2704" s="144"/>
      <c r="L2704" s="144"/>
      <c r="M2704" s="144"/>
      <c r="N2704" s="144" t="e">
        <f>VLOOKUP(M2704,brand!A:B,2,0)</f>
        <v>#N/A</v>
      </c>
      <c r="O2704" s="144"/>
      <c r="P2704" s="144" t="e">
        <f>VLOOKUP(O2704,country!A:B,2,0)</f>
        <v>#N/A</v>
      </c>
      <c r="Q2704" s="144"/>
      <c r="R2704" s="144" t="str">
        <f t="shared" si="104"/>
        <v/>
      </c>
      <c r="S2704" s="144"/>
      <c r="T2704" s="144" t="e">
        <f>VLOOKUP(R2704,material!A:B,2,0)</f>
        <v>#N/A</v>
      </c>
      <c r="U2704" s="141"/>
      <c r="V2704" s="141"/>
      <c r="W2704" s="238" t="s">
        <v>796</v>
      </c>
      <c r="X2704" s="141" t="e">
        <f>VLOOKUP(W2704,SIZE!A:B,2,0)</f>
        <v>#N/A</v>
      </c>
      <c r="Y2704" s="141"/>
      <c r="Z2704" s="141"/>
      <c r="AA2704" s="141" t="e">
        <f>VLOOKUP(Z2704,COLOR!A:B,2,0)</f>
        <v>#N/A</v>
      </c>
      <c r="AB2704" s="130"/>
      <c r="AC2704" s="130"/>
      <c r="AD2704" s="130"/>
      <c r="AE2704" s="130"/>
      <c r="AF2704" s="130"/>
      <c r="AG2704" s="130"/>
      <c r="AH2704" s="130"/>
      <c r="AI2704" s="130"/>
      <c r="AJ2704" s="130"/>
      <c r="AK2704" s="130"/>
      <c r="AL2704" s="130"/>
      <c r="AM2704" s="130"/>
    </row>
    <row r="2705" spans="1:39" ht="20.25" customHeight="1">
      <c r="A2705" s="132"/>
      <c r="B2705" s="152"/>
      <c r="C2705" s="142"/>
      <c r="D2705" s="143"/>
      <c r="E2705" s="143" t="str">
        <f t="shared" si="105"/>
        <v/>
      </c>
      <c r="F2705" s="144"/>
      <c r="G2705" s="144" t="e">
        <f>VLOOKUP(E2705,subcategory!A:B,2,0)</f>
        <v>#N/A</v>
      </c>
      <c r="H2705" s="213"/>
      <c r="I2705" s="213" t="e">
        <f>VLOOKUP(H2705,gender!A:B,2,0)</f>
        <v>#N/A</v>
      </c>
      <c r="J2705" s="145"/>
      <c r="K2705" s="144"/>
      <c r="L2705" s="144"/>
      <c r="M2705" s="144"/>
      <c r="N2705" s="144" t="e">
        <f>VLOOKUP(M2705,brand!A:B,2,0)</f>
        <v>#N/A</v>
      </c>
      <c r="O2705" s="144"/>
      <c r="P2705" s="144" t="e">
        <f>VLOOKUP(O2705,country!A:B,2,0)</f>
        <v>#N/A</v>
      </c>
      <c r="Q2705" s="144"/>
      <c r="R2705" s="144" t="str">
        <f t="shared" si="104"/>
        <v/>
      </c>
      <c r="S2705" s="144"/>
      <c r="T2705" s="219" t="s">
        <v>3928</v>
      </c>
      <c r="U2705" s="141"/>
      <c r="V2705" s="141"/>
      <c r="W2705" s="238" t="s">
        <v>796</v>
      </c>
      <c r="X2705" s="141" t="e">
        <f>VLOOKUP(W2705,SIZE!A:B,2,0)</f>
        <v>#N/A</v>
      </c>
      <c r="Y2705" s="141"/>
      <c r="Z2705" s="141"/>
      <c r="AA2705" s="141" t="e">
        <f>VLOOKUP(Z2705,COLOR!A:B,2,0)</f>
        <v>#N/A</v>
      </c>
      <c r="AB2705" s="130"/>
      <c r="AC2705" s="130"/>
      <c r="AD2705" s="130"/>
      <c r="AE2705" s="130"/>
      <c r="AF2705" s="130"/>
      <c r="AG2705" s="130"/>
      <c r="AH2705" s="130"/>
      <c r="AI2705" s="130"/>
      <c r="AJ2705" s="130"/>
      <c r="AK2705" s="130"/>
      <c r="AL2705" s="130"/>
      <c r="AM2705" s="130"/>
    </row>
    <row r="2706" spans="1:39" ht="20.25" customHeight="1">
      <c r="A2706" s="132"/>
      <c r="B2706" s="152"/>
      <c r="C2706" s="142"/>
      <c r="D2706" s="143"/>
      <c r="E2706" s="143" t="str">
        <f t="shared" si="105"/>
        <v/>
      </c>
      <c r="F2706" s="144"/>
      <c r="G2706" s="144" t="e">
        <f>VLOOKUP(E2706,subcategory!A:B,2,0)</f>
        <v>#N/A</v>
      </c>
      <c r="H2706" s="213"/>
      <c r="I2706" s="213" t="e">
        <f>VLOOKUP(H2706,gender!A:B,2,0)</f>
        <v>#N/A</v>
      </c>
      <c r="J2706" s="145"/>
      <c r="K2706" s="144"/>
      <c r="L2706" s="144"/>
      <c r="M2706" s="144"/>
      <c r="N2706" s="144" t="e">
        <f>VLOOKUP(M2706,brand!A:B,2,0)</f>
        <v>#N/A</v>
      </c>
      <c r="O2706" s="144"/>
      <c r="P2706" s="144" t="e">
        <f>VLOOKUP(O2706,country!A:B,2,0)</f>
        <v>#N/A</v>
      </c>
      <c r="Q2706" s="144"/>
      <c r="R2706" s="144" t="str">
        <f t="shared" si="104"/>
        <v/>
      </c>
      <c r="S2706" s="144"/>
      <c r="T2706" s="144" t="e">
        <f>VLOOKUP(R2706,material!A:B,2,0)</f>
        <v>#N/A</v>
      </c>
      <c r="U2706" s="141"/>
      <c r="V2706" s="141"/>
      <c r="W2706" s="238" t="s">
        <v>796</v>
      </c>
      <c r="X2706" s="141" t="e">
        <f>VLOOKUP(W2706,SIZE!A:B,2,0)</f>
        <v>#N/A</v>
      </c>
      <c r="Y2706" s="141"/>
      <c r="Z2706" s="141"/>
      <c r="AA2706" s="141" t="e">
        <f>VLOOKUP(Z2706,COLOR!A:B,2,0)</f>
        <v>#N/A</v>
      </c>
      <c r="AB2706" s="130"/>
      <c r="AC2706" s="130"/>
      <c r="AD2706" s="130"/>
      <c r="AE2706" s="130"/>
      <c r="AF2706" s="130"/>
      <c r="AG2706" s="130"/>
      <c r="AH2706" s="130"/>
      <c r="AI2706" s="130"/>
      <c r="AJ2706" s="130"/>
      <c r="AK2706" s="130"/>
      <c r="AL2706" s="130"/>
      <c r="AM2706" s="130"/>
    </row>
    <row r="2707" spans="1:39" ht="20.25" customHeight="1">
      <c r="A2707" s="132"/>
      <c r="B2707" s="152"/>
      <c r="C2707" s="142"/>
      <c r="D2707" s="143"/>
      <c r="E2707" s="143" t="str">
        <f t="shared" si="105"/>
        <v/>
      </c>
      <c r="F2707" s="144"/>
      <c r="G2707" s="144" t="e">
        <f>VLOOKUP(E2707,subcategory!A:B,2,0)</f>
        <v>#N/A</v>
      </c>
      <c r="H2707" s="213"/>
      <c r="I2707" s="213" t="e">
        <f>VLOOKUP(H2707,gender!A:B,2,0)</f>
        <v>#N/A</v>
      </c>
      <c r="J2707" s="145"/>
      <c r="K2707" s="144"/>
      <c r="L2707" s="144"/>
      <c r="M2707" s="144"/>
      <c r="N2707" s="144" t="e">
        <f>VLOOKUP(M2707,brand!A:B,2,0)</f>
        <v>#N/A</v>
      </c>
      <c r="O2707" s="144"/>
      <c r="P2707" s="144" t="e">
        <f>VLOOKUP(O2707,country!A:B,2,0)</f>
        <v>#N/A</v>
      </c>
      <c r="Q2707" s="144"/>
      <c r="R2707" s="144" t="str">
        <f t="shared" si="104"/>
        <v/>
      </c>
      <c r="S2707" s="144"/>
      <c r="T2707" s="144" t="e">
        <f>VLOOKUP(R2707,material!A:B,2,0)</f>
        <v>#N/A</v>
      </c>
      <c r="U2707" s="141"/>
      <c r="V2707" s="141"/>
      <c r="W2707" s="238" t="s">
        <v>796</v>
      </c>
      <c r="X2707" s="141" t="e">
        <f>VLOOKUP(W2707,SIZE!A:B,2,0)</f>
        <v>#N/A</v>
      </c>
      <c r="Y2707" s="141"/>
      <c r="Z2707" s="141"/>
      <c r="AA2707" s="141" t="e">
        <f>VLOOKUP(Z2707,COLOR!A:B,2,0)</f>
        <v>#N/A</v>
      </c>
      <c r="AB2707" s="130"/>
      <c r="AC2707" s="130"/>
      <c r="AD2707" s="130"/>
      <c r="AE2707" s="130"/>
      <c r="AF2707" s="130"/>
      <c r="AG2707" s="130"/>
      <c r="AH2707" s="130"/>
      <c r="AI2707" s="130"/>
      <c r="AJ2707" s="130"/>
      <c r="AK2707" s="130"/>
      <c r="AL2707" s="130"/>
      <c r="AM2707" s="130"/>
    </row>
    <row r="2708" spans="1:39" ht="20.25" customHeight="1">
      <c r="A2708" s="132"/>
      <c r="B2708" s="152"/>
      <c r="C2708" s="142"/>
      <c r="D2708" s="143"/>
      <c r="E2708" s="143" t="str">
        <f t="shared" si="105"/>
        <v/>
      </c>
      <c r="F2708" s="144"/>
      <c r="G2708" s="144" t="e">
        <f>VLOOKUP(E2708,subcategory!A:B,2,0)</f>
        <v>#N/A</v>
      </c>
      <c r="H2708" s="213"/>
      <c r="I2708" s="213" t="e">
        <f>VLOOKUP(H2708,gender!A:B,2,0)</f>
        <v>#N/A</v>
      </c>
      <c r="J2708" s="145"/>
      <c r="K2708" s="144"/>
      <c r="L2708" s="144"/>
      <c r="M2708" s="144"/>
      <c r="N2708" s="144" t="e">
        <f>VLOOKUP(M2708,brand!A:B,2,0)</f>
        <v>#N/A</v>
      </c>
      <c r="O2708" s="144"/>
      <c r="P2708" s="144" t="e">
        <f>VLOOKUP(O2708,country!A:B,2,0)</f>
        <v>#N/A</v>
      </c>
      <c r="Q2708" s="141"/>
      <c r="R2708" s="144" t="str">
        <f t="shared" si="104"/>
        <v/>
      </c>
      <c r="S2708" s="144"/>
      <c r="T2708" s="144" t="e">
        <f>VLOOKUP(R2708,material!A:B,2,0)</f>
        <v>#N/A</v>
      </c>
      <c r="U2708" s="141"/>
      <c r="V2708" s="141"/>
      <c r="W2708" s="238" t="s">
        <v>796</v>
      </c>
      <c r="X2708" s="141" t="e">
        <f>VLOOKUP(W2708,SIZE!A:B,2,0)</f>
        <v>#N/A</v>
      </c>
      <c r="Y2708" s="141"/>
      <c r="Z2708" s="141"/>
      <c r="AA2708" s="141" t="e">
        <f>VLOOKUP(Z2708,COLOR!A:B,2,0)</f>
        <v>#N/A</v>
      </c>
      <c r="AB2708" s="130"/>
      <c r="AC2708" s="130"/>
      <c r="AD2708" s="130"/>
      <c r="AE2708" s="130"/>
      <c r="AF2708" s="130"/>
      <c r="AG2708" s="130"/>
      <c r="AH2708" s="130"/>
      <c r="AI2708" s="130"/>
      <c r="AJ2708" s="130"/>
      <c r="AK2708" s="130"/>
      <c r="AL2708" s="130"/>
      <c r="AM2708" s="130"/>
    </row>
    <row r="2709" spans="1:39" ht="20.25" customHeight="1">
      <c r="A2709" s="132"/>
      <c r="B2709" s="152"/>
      <c r="C2709" s="142"/>
      <c r="D2709" s="143"/>
      <c r="E2709" s="143" t="str">
        <f t="shared" si="105"/>
        <v/>
      </c>
      <c r="F2709" s="144"/>
      <c r="G2709" s="144" t="e">
        <f>VLOOKUP(E2709,subcategory!A:B,2,0)</f>
        <v>#N/A</v>
      </c>
      <c r="H2709" s="213"/>
      <c r="I2709" s="213" t="e">
        <f>VLOOKUP(H2709,gender!A:B,2,0)</f>
        <v>#N/A</v>
      </c>
      <c r="J2709" s="145"/>
      <c r="K2709" s="144"/>
      <c r="L2709" s="144"/>
      <c r="M2709" s="144"/>
      <c r="N2709" s="144" t="e">
        <f>VLOOKUP(M2709,brand!A:B,2,0)</f>
        <v>#N/A</v>
      </c>
      <c r="O2709" s="144"/>
      <c r="P2709" s="144" t="e">
        <f>VLOOKUP(O2709,country!A:B,2,0)</f>
        <v>#N/A</v>
      </c>
      <c r="Q2709" s="144"/>
      <c r="R2709" s="144" t="str">
        <f t="shared" si="104"/>
        <v/>
      </c>
      <c r="S2709" s="144"/>
      <c r="T2709" s="144" t="e">
        <f>VLOOKUP(R2709,material!A:B,2,0)</f>
        <v>#N/A</v>
      </c>
      <c r="U2709" s="141"/>
      <c r="V2709" s="141"/>
      <c r="W2709" s="238" t="s">
        <v>796</v>
      </c>
      <c r="X2709" s="141" t="e">
        <f>VLOOKUP(W2709,SIZE!A:B,2,0)</f>
        <v>#N/A</v>
      </c>
      <c r="Y2709" s="141"/>
      <c r="Z2709" s="141"/>
      <c r="AA2709" s="141" t="e">
        <f>VLOOKUP(Z2709,COLOR!A:B,2,0)</f>
        <v>#N/A</v>
      </c>
      <c r="AB2709" s="130"/>
      <c r="AC2709" s="130"/>
      <c r="AD2709" s="130"/>
      <c r="AE2709" s="130"/>
      <c r="AF2709" s="130"/>
      <c r="AG2709" s="130"/>
      <c r="AH2709" s="130"/>
      <c r="AI2709" s="130"/>
      <c r="AJ2709" s="130"/>
      <c r="AK2709" s="130"/>
      <c r="AL2709" s="130"/>
      <c r="AM2709" s="130"/>
    </row>
    <row r="2710" spans="1:39" ht="20.25" customHeight="1">
      <c r="A2710" s="132"/>
      <c r="B2710" s="152"/>
      <c r="C2710" s="142"/>
      <c r="D2710" s="143"/>
      <c r="E2710" s="143" t="str">
        <f t="shared" si="105"/>
        <v/>
      </c>
      <c r="F2710" s="144"/>
      <c r="G2710" s="144" t="e">
        <f>VLOOKUP(E2710,subcategory!A:B,2,0)</f>
        <v>#N/A</v>
      </c>
      <c r="H2710" s="213"/>
      <c r="I2710" s="213" t="e">
        <f>VLOOKUP(H2710,gender!A:B,2,0)</f>
        <v>#N/A</v>
      </c>
      <c r="J2710" s="145"/>
      <c r="K2710" s="144"/>
      <c r="L2710" s="144"/>
      <c r="M2710" s="144"/>
      <c r="N2710" s="144" t="e">
        <f>VLOOKUP(M2710,brand!A:B,2,0)</f>
        <v>#N/A</v>
      </c>
      <c r="O2710" s="144"/>
      <c r="P2710" s="144" t="e">
        <f>VLOOKUP(O2710,country!A:B,2,0)</f>
        <v>#N/A</v>
      </c>
      <c r="Q2710" s="144"/>
      <c r="R2710" s="144" t="str">
        <f t="shared" si="104"/>
        <v/>
      </c>
      <c r="S2710" s="144"/>
      <c r="T2710" s="144" t="e">
        <f>VLOOKUP(R2710,material!A:B,2,0)</f>
        <v>#N/A</v>
      </c>
      <c r="U2710" s="141"/>
      <c r="V2710" s="141"/>
      <c r="W2710" s="238" t="s">
        <v>796</v>
      </c>
      <c r="X2710" s="141" t="e">
        <f>VLOOKUP(W2710,SIZE!A:B,2,0)</f>
        <v>#N/A</v>
      </c>
      <c r="Y2710" s="141"/>
      <c r="Z2710" s="141"/>
      <c r="AA2710" s="141" t="e">
        <f>VLOOKUP(Z2710,COLOR!A:B,2,0)</f>
        <v>#N/A</v>
      </c>
      <c r="AB2710" s="130"/>
      <c r="AC2710" s="130"/>
      <c r="AD2710" s="130"/>
      <c r="AE2710" s="130"/>
      <c r="AF2710" s="130"/>
      <c r="AG2710" s="130"/>
      <c r="AH2710" s="130"/>
      <c r="AI2710" s="130"/>
      <c r="AJ2710" s="130"/>
      <c r="AK2710" s="130"/>
      <c r="AL2710" s="130"/>
      <c r="AM2710" s="130"/>
    </row>
    <row r="2711" spans="1:39" ht="20.25" customHeight="1">
      <c r="A2711" s="132"/>
      <c r="B2711" s="152"/>
      <c r="C2711" s="142"/>
      <c r="D2711" s="143"/>
      <c r="E2711" s="143" t="str">
        <f t="shared" si="105"/>
        <v/>
      </c>
      <c r="F2711" s="144"/>
      <c r="G2711" s="144" t="e">
        <f>VLOOKUP(E2711,subcategory!A:B,2,0)</f>
        <v>#N/A</v>
      </c>
      <c r="H2711" s="213"/>
      <c r="I2711" s="213" t="e">
        <f>VLOOKUP(H2711,gender!A:B,2,0)</f>
        <v>#N/A</v>
      </c>
      <c r="J2711" s="145"/>
      <c r="K2711" s="144"/>
      <c r="L2711" s="144"/>
      <c r="M2711" s="144"/>
      <c r="N2711" s="144" t="e">
        <f>VLOOKUP(M2711,brand!A:B,2,0)</f>
        <v>#N/A</v>
      </c>
      <c r="O2711" s="144"/>
      <c r="P2711" s="144" t="e">
        <f>VLOOKUP(O2711,country!A:B,2,0)</f>
        <v>#N/A</v>
      </c>
      <c r="Q2711" s="144"/>
      <c r="R2711" s="144" t="str">
        <f t="shared" si="104"/>
        <v/>
      </c>
      <c r="S2711" s="144"/>
      <c r="T2711" s="144" t="e">
        <f>VLOOKUP(R2711,material!A:B,2,0)</f>
        <v>#N/A</v>
      </c>
      <c r="U2711" s="141"/>
      <c r="V2711" s="141"/>
      <c r="W2711" s="238" t="s">
        <v>796</v>
      </c>
      <c r="X2711" s="141" t="e">
        <f>VLOOKUP(W2711,SIZE!A:B,2,0)</f>
        <v>#N/A</v>
      </c>
      <c r="Y2711" s="141"/>
      <c r="Z2711" s="141"/>
      <c r="AA2711" s="141" t="e">
        <f>VLOOKUP(Z2711,COLOR!A:B,2,0)</f>
        <v>#N/A</v>
      </c>
      <c r="AB2711" s="130"/>
      <c r="AC2711" s="130"/>
      <c r="AD2711" s="130"/>
      <c r="AE2711" s="130"/>
      <c r="AF2711" s="130"/>
      <c r="AG2711" s="130"/>
      <c r="AH2711" s="130"/>
      <c r="AI2711" s="130"/>
      <c r="AJ2711" s="130"/>
      <c r="AK2711" s="130"/>
      <c r="AL2711" s="130"/>
      <c r="AM2711" s="130"/>
    </row>
    <row r="2712" spans="1:39" ht="20.25" customHeight="1">
      <c r="A2712" s="132"/>
      <c r="B2712" s="152"/>
      <c r="C2712" s="142"/>
      <c r="D2712" s="143"/>
      <c r="E2712" s="143" t="str">
        <f t="shared" si="105"/>
        <v/>
      </c>
      <c r="F2712" s="144"/>
      <c r="G2712" s="144" t="e">
        <f>VLOOKUP(E2712,subcategory!A:B,2,0)</f>
        <v>#N/A</v>
      </c>
      <c r="H2712" s="213"/>
      <c r="I2712" s="213" t="e">
        <f>VLOOKUP(H2712,gender!A:B,2,0)</f>
        <v>#N/A</v>
      </c>
      <c r="J2712" s="145"/>
      <c r="K2712" s="144"/>
      <c r="L2712" s="144"/>
      <c r="M2712" s="144"/>
      <c r="N2712" s="144" t="e">
        <f>VLOOKUP(M2712,brand!A:B,2,0)</f>
        <v>#N/A</v>
      </c>
      <c r="O2712" s="144"/>
      <c r="P2712" s="144" t="e">
        <f>VLOOKUP(O2712,country!A:B,2,0)</f>
        <v>#N/A</v>
      </c>
      <c r="Q2712" s="144"/>
      <c r="R2712" s="144" t="str">
        <f t="shared" si="104"/>
        <v/>
      </c>
      <c r="S2712" s="144"/>
      <c r="T2712" s="217" t="s">
        <v>4269</v>
      </c>
      <c r="U2712" s="141"/>
      <c r="V2712" s="141"/>
      <c r="W2712" s="238" t="s">
        <v>796</v>
      </c>
      <c r="X2712" s="141" t="e">
        <f>VLOOKUP(W2712,SIZE!A:B,2,0)</f>
        <v>#N/A</v>
      </c>
      <c r="Y2712" s="141"/>
      <c r="Z2712" s="141"/>
      <c r="AA2712" s="141" t="e">
        <f>VLOOKUP(Z2712,COLOR!A:B,2,0)</f>
        <v>#N/A</v>
      </c>
      <c r="AB2712" s="130"/>
      <c r="AC2712" s="130"/>
      <c r="AD2712" s="130"/>
      <c r="AE2712" s="130"/>
      <c r="AF2712" s="130"/>
      <c r="AG2712" s="130"/>
      <c r="AH2712" s="130"/>
      <c r="AI2712" s="130"/>
      <c r="AJ2712" s="130"/>
      <c r="AK2712" s="130"/>
      <c r="AL2712" s="130"/>
      <c r="AM2712" s="130"/>
    </row>
    <row r="2713" spans="1:39" ht="20.25" customHeight="1">
      <c r="A2713" s="132"/>
      <c r="B2713" s="152"/>
      <c r="C2713" s="142"/>
      <c r="D2713" s="143"/>
      <c r="E2713" s="143" t="str">
        <f t="shared" si="105"/>
        <v/>
      </c>
      <c r="F2713" s="144"/>
      <c r="G2713" s="144" t="e">
        <f>VLOOKUP(E2713,subcategory!A:B,2,0)</f>
        <v>#N/A</v>
      </c>
      <c r="H2713" s="213"/>
      <c r="I2713" s="213" t="e">
        <f>VLOOKUP(H2713,gender!A:B,2,0)</f>
        <v>#N/A</v>
      </c>
      <c r="J2713" s="145"/>
      <c r="K2713" s="144"/>
      <c r="L2713" s="144"/>
      <c r="M2713" s="144"/>
      <c r="N2713" s="144" t="e">
        <f>VLOOKUP(M2713,brand!A:B,2,0)</f>
        <v>#N/A</v>
      </c>
      <c r="O2713" s="144"/>
      <c r="P2713" s="144" t="e">
        <f>VLOOKUP(O2713,country!A:B,2,0)</f>
        <v>#N/A</v>
      </c>
      <c r="Q2713" s="144"/>
      <c r="R2713" s="144" t="str">
        <f t="shared" si="104"/>
        <v/>
      </c>
      <c r="S2713" s="144"/>
      <c r="T2713" s="144" t="e">
        <f>VLOOKUP(R2713,material!A:B,2,0)</f>
        <v>#N/A</v>
      </c>
      <c r="U2713" s="141"/>
      <c r="V2713" s="141"/>
      <c r="W2713" s="238" t="s">
        <v>796</v>
      </c>
      <c r="X2713" s="141" t="e">
        <f>VLOOKUP(W2713,SIZE!A:B,2,0)</f>
        <v>#N/A</v>
      </c>
      <c r="Y2713" s="141"/>
      <c r="Z2713" s="141"/>
      <c r="AA2713" s="141" t="e">
        <f>VLOOKUP(Z2713,COLOR!A:B,2,0)</f>
        <v>#N/A</v>
      </c>
      <c r="AB2713" s="130"/>
      <c r="AC2713" s="130"/>
      <c r="AD2713" s="130"/>
      <c r="AE2713" s="130"/>
      <c r="AF2713" s="130"/>
      <c r="AG2713" s="130"/>
      <c r="AH2713" s="130"/>
      <c r="AI2713" s="130"/>
      <c r="AJ2713" s="130"/>
      <c r="AK2713" s="130"/>
      <c r="AL2713" s="130"/>
      <c r="AM2713" s="130"/>
    </row>
    <row r="2714" spans="1:39" ht="20.25" customHeight="1">
      <c r="A2714" s="132"/>
      <c r="B2714" s="152"/>
      <c r="C2714" s="142"/>
      <c r="D2714" s="143"/>
      <c r="E2714" s="143" t="str">
        <f t="shared" si="105"/>
        <v/>
      </c>
      <c r="F2714" s="144"/>
      <c r="G2714" s="144" t="e">
        <f>VLOOKUP(E2714,subcategory!A:B,2,0)</f>
        <v>#N/A</v>
      </c>
      <c r="H2714" s="213"/>
      <c r="I2714" s="213" t="e">
        <f>VLOOKUP(H2714,gender!A:B,2,0)</f>
        <v>#N/A</v>
      </c>
      <c r="J2714" s="145"/>
      <c r="K2714" s="144"/>
      <c r="L2714" s="144"/>
      <c r="M2714" s="144"/>
      <c r="N2714" s="144" t="e">
        <f>VLOOKUP(M2714,brand!A:B,2,0)</f>
        <v>#N/A</v>
      </c>
      <c r="O2714" s="144"/>
      <c r="P2714" s="144" t="e">
        <f>VLOOKUP(O2714,country!A:B,2,0)</f>
        <v>#N/A</v>
      </c>
      <c r="Q2714" s="144"/>
      <c r="R2714" s="144" t="str">
        <f t="shared" si="104"/>
        <v/>
      </c>
      <c r="S2714" s="144"/>
      <c r="T2714" s="144" t="e">
        <f>VLOOKUP(R2714,material!A:B,2,0)</f>
        <v>#N/A</v>
      </c>
      <c r="U2714" s="141"/>
      <c r="V2714" s="141"/>
      <c r="W2714" s="238" t="s">
        <v>796</v>
      </c>
      <c r="X2714" s="141" t="e">
        <f>VLOOKUP(W2714,SIZE!A:B,2,0)</f>
        <v>#N/A</v>
      </c>
      <c r="Y2714" s="141"/>
      <c r="Z2714" s="141"/>
      <c r="AA2714" s="141" t="e">
        <f>VLOOKUP(Z2714,COLOR!A:B,2,0)</f>
        <v>#N/A</v>
      </c>
      <c r="AB2714" s="130"/>
      <c r="AC2714" s="130"/>
      <c r="AD2714" s="130"/>
      <c r="AE2714" s="130"/>
      <c r="AF2714" s="130"/>
      <c r="AG2714" s="130"/>
      <c r="AH2714" s="130"/>
      <c r="AI2714" s="130"/>
      <c r="AJ2714" s="130"/>
      <c r="AK2714" s="130"/>
      <c r="AL2714" s="130"/>
      <c r="AM2714" s="130"/>
    </row>
    <row r="2715" spans="1:39" ht="20.25" customHeight="1">
      <c r="A2715" s="132"/>
      <c r="B2715" s="152"/>
      <c r="C2715" s="142"/>
      <c r="D2715" s="143"/>
      <c r="E2715" s="143" t="str">
        <f t="shared" si="105"/>
        <v/>
      </c>
      <c r="F2715" s="144"/>
      <c r="G2715" s="144" t="e">
        <f>VLOOKUP(E2715,subcategory!A:B,2,0)</f>
        <v>#N/A</v>
      </c>
      <c r="H2715" s="213"/>
      <c r="I2715" s="213" t="e">
        <f>VLOOKUP(H2715,gender!A:B,2,0)</f>
        <v>#N/A</v>
      </c>
      <c r="J2715" s="145"/>
      <c r="K2715" s="144"/>
      <c r="L2715" s="144"/>
      <c r="M2715" s="144"/>
      <c r="N2715" s="144" t="e">
        <f>VLOOKUP(M2715,brand!A:B,2,0)</f>
        <v>#N/A</v>
      </c>
      <c r="O2715" s="144"/>
      <c r="P2715" s="144" t="e">
        <f>VLOOKUP(O2715,country!A:B,2,0)</f>
        <v>#N/A</v>
      </c>
      <c r="Q2715" s="144"/>
      <c r="R2715" s="144" t="str">
        <f t="shared" si="104"/>
        <v/>
      </c>
      <c r="S2715" s="144"/>
      <c r="T2715" s="144" t="e">
        <f>VLOOKUP(R2715,material!A:B,2,0)</f>
        <v>#N/A</v>
      </c>
      <c r="U2715" s="141"/>
      <c r="V2715" s="141"/>
      <c r="W2715" s="238" t="s">
        <v>796</v>
      </c>
      <c r="X2715" s="141" t="e">
        <f>VLOOKUP(W2715,SIZE!A:B,2,0)</f>
        <v>#N/A</v>
      </c>
      <c r="Y2715" s="141"/>
      <c r="Z2715" s="141"/>
      <c r="AA2715" s="141" t="e">
        <f>VLOOKUP(Z2715,COLOR!A:B,2,0)</f>
        <v>#N/A</v>
      </c>
      <c r="AB2715" s="130"/>
      <c r="AC2715" s="130"/>
      <c r="AD2715" s="130"/>
      <c r="AE2715" s="130"/>
      <c r="AF2715" s="130"/>
      <c r="AG2715" s="130"/>
      <c r="AH2715" s="130"/>
      <c r="AI2715" s="130"/>
      <c r="AJ2715" s="130"/>
      <c r="AK2715" s="130"/>
      <c r="AL2715" s="130"/>
      <c r="AM2715" s="130"/>
    </row>
    <row r="2716" spans="1:39" ht="20.25" customHeight="1">
      <c r="A2716" s="132"/>
      <c r="B2716" s="152"/>
      <c r="C2716" s="146"/>
      <c r="D2716" s="143"/>
      <c r="E2716" s="143" t="str">
        <f t="shared" si="105"/>
        <v/>
      </c>
      <c r="F2716" s="144"/>
      <c r="G2716" s="144" t="e">
        <f>VLOOKUP(E2716,subcategory!A:B,2,0)</f>
        <v>#N/A</v>
      </c>
      <c r="H2716" s="213"/>
      <c r="I2716" s="213" t="e">
        <f>VLOOKUP(H2716,gender!A:B,2,0)</f>
        <v>#N/A</v>
      </c>
      <c r="J2716" s="145"/>
      <c r="K2716" s="144"/>
      <c r="L2716" s="144"/>
      <c r="M2716" s="144"/>
      <c r="N2716" s="144" t="e">
        <f>VLOOKUP(M2716,brand!A:B,2,0)</f>
        <v>#N/A</v>
      </c>
      <c r="O2716" s="144"/>
      <c r="P2716" s="144" t="e">
        <f>VLOOKUP(O2716,country!A:B,2,0)</f>
        <v>#N/A</v>
      </c>
      <c r="Q2716" s="144"/>
      <c r="R2716" s="144" t="str">
        <f t="shared" si="104"/>
        <v/>
      </c>
      <c r="S2716" s="144"/>
      <c r="T2716" s="144" t="e">
        <f>VLOOKUP(R2716,material!A:B,2,0)</f>
        <v>#N/A</v>
      </c>
      <c r="U2716" s="141"/>
      <c r="V2716" s="141"/>
      <c r="W2716" s="238" t="s">
        <v>796</v>
      </c>
      <c r="X2716" s="141" t="e">
        <f>VLOOKUP(W2716,SIZE!A:B,2,0)</f>
        <v>#N/A</v>
      </c>
      <c r="Y2716" s="141"/>
      <c r="Z2716" s="141"/>
      <c r="AA2716" s="141" t="e">
        <f>VLOOKUP(Z2716,COLOR!A:B,2,0)</f>
        <v>#N/A</v>
      </c>
      <c r="AB2716" s="130"/>
      <c r="AC2716" s="130"/>
      <c r="AD2716" s="130"/>
      <c r="AE2716" s="130"/>
      <c r="AF2716" s="130"/>
      <c r="AG2716" s="130"/>
      <c r="AH2716" s="130"/>
      <c r="AI2716" s="130"/>
      <c r="AJ2716" s="130"/>
      <c r="AK2716" s="130"/>
      <c r="AL2716" s="130"/>
      <c r="AM2716" s="130"/>
    </row>
    <row r="2717" spans="1:39" ht="20.25" customHeight="1">
      <c r="A2717" s="132"/>
      <c r="B2717" s="152"/>
      <c r="C2717" s="142"/>
      <c r="D2717" s="147"/>
      <c r="E2717" s="143" t="str">
        <f t="shared" si="105"/>
        <v/>
      </c>
      <c r="F2717" s="144"/>
      <c r="G2717" s="144" t="e">
        <f>VLOOKUP(E2717,subcategory!A:B,2,0)</f>
        <v>#N/A</v>
      </c>
      <c r="H2717" s="213"/>
      <c r="I2717" s="213" t="e">
        <f>VLOOKUP(H2717,gender!A:B,2,0)</f>
        <v>#N/A</v>
      </c>
      <c r="J2717" s="145"/>
      <c r="K2717" s="144"/>
      <c r="L2717" s="144"/>
      <c r="M2717" s="144"/>
      <c r="N2717" s="144" t="e">
        <f>VLOOKUP(M2717,brand!A:B,2,0)</f>
        <v>#N/A</v>
      </c>
      <c r="O2717" s="144"/>
      <c r="P2717" s="144" t="e">
        <f>VLOOKUP(O2717,country!A:B,2,0)</f>
        <v>#N/A</v>
      </c>
      <c r="Q2717" s="144"/>
      <c r="R2717" s="144" t="str">
        <f t="shared" si="104"/>
        <v/>
      </c>
      <c r="S2717" s="144"/>
      <c r="T2717" s="144" t="e">
        <f>VLOOKUP(R2717,material!A:B,2,0)</f>
        <v>#N/A</v>
      </c>
      <c r="U2717" s="141"/>
      <c r="V2717" s="141"/>
      <c r="W2717" s="238" t="s">
        <v>796</v>
      </c>
      <c r="X2717" s="141" t="e">
        <f>VLOOKUP(W2717,SIZE!A:B,2,0)</f>
        <v>#N/A</v>
      </c>
      <c r="Y2717" s="141"/>
      <c r="Z2717" s="141"/>
      <c r="AA2717" s="141" t="e">
        <f>VLOOKUP(Z2717,COLOR!A:B,2,0)</f>
        <v>#N/A</v>
      </c>
      <c r="AB2717" s="130"/>
      <c r="AC2717" s="130"/>
      <c r="AD2717" s="130"/>
      <c r="AE2717" s="130"/>
      <c r="AF2717" s="130"/>
      <c r="AG2717" s="130"/>
      <c r="AH2717" s="130"/>
      <c r="AI2717" s="130"/>
      <c r="AJ2717" s="130"/>
      <c r="AK2717" s="130"/>
      <c r="AL2717" s="130"/>
      <c r="AM2717" s="130"/>
    </row>
    <row r="2718" spans="1:39" ht="20.25" customHeight="1">
      <c r="A2718" s="132"/>
      <c r="B2718" s="152"/>
      <c r="C2718" s="142"/>
      <c r="D2718" s="143"/>
      <c r="E2718" s="143" t="str">
        <f t="shared" si="105"/>
        <v/>
      </c>
      <c r="F2718" s="144"/>
      <c r="G2718" s="144" t="e">
        <f>VLOOKUP(E2718,subcategory!A:B,2,0)</f>
        <v>#N/A</v>
      </c>
      <c r="H2718" s="213"/>
      <c r="I2718" s="213" t="e">
        <f>VLOOKUP(H2718,gender!A:B,2,0)</f>
        <v>#N/A</v>
      </c>
      <c r="J2718" s="145"/>
      <c r="K2718" s="144"/>
      <c r="L2718" s="144"/>
      <c r="M2718" s="144"/>
      <c r="N2718" s="144" t="e">
        <f>VLOOKUP(M2718,brand!A:B,2,0)</f>
        <v>#N/A</v>
      </c>
      <c r="O2718" s="144"/>
      <c r="P2718" s="144" t="e">
        <f>VLOOKUP(O2718,country!A:B,2,0)</f>
        <v>#N/A</v>
      </c>
      <c r="Q2718" s="144"/>
      <c r="R2718" s="144" t="str">
        <f t="shared" si="104"/>
        <v/>
      </c>
      <c r="S2718" s="144"/>
      <c r="T2718" s="144" t="e">
        <f>VLOOKUP(R2718,material!A:B,2,0)</f>
        <v>#N/A</v>
      </c>
      <c r="U2718" s="141"/>
      <c r="V2718" s="141"/>
      <c r="W2718" s="238" t="s">
        <v>796</v>
      </c>
      <c r="X2718" s="141" t="e">
        <f>VLOOKUP(W2718,SIZE!A:B,2,0)</f>
        <v>#N/A</v>
      </c>
      <c r="Y2718" s="141"/>
      <c r="Z2718" s="141"/>
      <c r="AA2718" s="141" t="e">
        <f>VLOOKUP(Z2718,COLOR!A:B,2,0)</f>
        <v>#N/A</v>
      </c>
      <c r="AB2718" s="130"/>
      <c r="AC2718" s="130"/>
      <c r="AD2718" s="130"/>
      <c r="AE2718" s="130"/>
      <c r="AF2718" s="130"/>
      <c r="AG2718" s="130"/>
      <c r="AH2718" s="130"/>
      <c r="AI2718" s="130"/>
      <c r="AJ2718" s="130"/>
      <c r="AK2718" s="130"/>
      <c r="AL2718" s="130"/>
      <c r="AM2718" s="130"/>
    </row>
    <row r="2719" spans="1:39" ht="20.25" customHeight="1">
      <c r="A2719" s="132"/>
      <c r="B2719" s="152"/>
      <c r="C2719" s="142"/>
      <c r="D2719" s="143"/>
      <c r="E2719" s="143" t="str">
        <f t="shared" si="105"/>
        <v/>
      </c>
      <c r="F2719" s="144"/>
      <c r="G2719" s="144" t="e">
        <f>VLOOKUP(E2719,subcategory!A:B,2,0)</f>
        <v>#N/A</v>
      </c>
      <c r="H2719" s="213"/>
      <c r="I2719" s="213" t="e">
        <f>VLOOKUP(H2719,gender!A:B,2,0)</f>
        <v>#N/A</v>
      </c>
      <c r="J2719" s="145"/>
      <c r="K2719" s="144"/>
      <c r="L2719" s="144"/>
      <c r="M2719" s="144"/>
      <c r="N2719" s="144" t="e">
        <f>VLOOKUP(M2719,brand!A:B,2,0)</f>
        <v>#N/A</v>
      </c>
      <c r="O2719" s="144"/>
      <c r="P2719" s="144" t="e">
        <f>VLOOKUP(O2719,country!A:B,2,0)</f>
        <v>#N/A</v>
      </c>
      <c r="Q2719" s="144"/>
      <c r="R2719" s="144" t="str">
        <f t="shared" si="104"/>
        <v/>
      </c>
      <c r="S2719" s="144"/>
      <c r="T2719" s="144" t="e">
        <f>VLOOKUP(R2719,material!A:B,2,0)</f>
        <v>#N/A</v>
      </c>
      <c r="U2719" s="141"/>
      <c r="V2719" s="141"/>
      <c r="W2719" s="238" t="s">
        <v>796</v>
      </c>
      <c r="X2719" s="141" t="e">
        <f>VLOOKUP(W2719,SIZE!A:B,2,0)</f>
        <v>#N/A</v>
      </c>
      <c r="Y2719" s="141"/>
      <c r="Z2719" s="141"/>
      <c r="AA2719" s="141" t="e">
        <f>VLOOKUP(Z2719,COLOR!A:B,2,0)</f>
        <v>#N/A</v>
      </c>
      <c r="AB2719" s="130"/>
      <c r="AC2719" s="130"/>
      <c r="AD2719" s="130"/>
      <c r="AE2719" s="130"/>
      <c r="AF2719" s="130"/>
      <c r="AG2719" s="130"/>
      <c r="AH2719" s="130"/>
      <c r="AI2719" s="130"/>
      <c r="AJ2719" s="130"/>
      <c r="AK2719" s="130"/>
      <c r="AL2719" s="130"/>
      <c r="AM2719" s="130"/>
    </row>
    <row r="2720" spans="1:39" ht="20.25" customHeight="1">
      <c r="A2720" s="132"/>
      <c r="B2720" s="152"/>
      <c r="C2720" s="142"/>
      <c r="D2720" s="143"/>
      <c r="E2720" s="143" t="str">
        <f t="shared" si="105"/>
        <v/>
      </c>
      <c r="F2720" s="144"/>
      <c r="G2720" s="144" t="e">
        <f>VLOOKUP(E2720,subcategory!A:B,2,0)</f>
        <v>#N/A</v>
      </c>
      <c r="H2720" s="213"/>
      <c r="I2720" s="213" t="e">
        <f>VLOOKUP(H2720,gender!A:B,2,0)</f>
        <v>#N/A</v>
      </c>
      <c r="J2720" s="145"/>
      <c r="K2720" s="144"/>
      <c r="L2720" s="144"/>
      <c r="M2720" s="144"/>
      <c r="N2720" s="144" t="e">
        <f>VLOOKUP(M2720,brand!A:B,2,0)</f>
        <v>#N/A</v>
      </c>
      <c r="O2720" s="144"/>
      <c r="P2720" s="144" t="e">
        <f>VLOOKUP(O2720,country!A:B,2,0)</f>
        <v>#N/A</v>
      </c>
      <c r="Q2720" s="144"/>
      <c r="R2720" s="144" t="str">
        <f t="shared" si="104"/>
        <v/>
      </c>
      <c r="S2720" s="144"/>
      <c r="T2720" s="144" t="e">
        <f>VLOOKUP(R2720,material!A:B,2,0)</f>
        <v>#N/A</v>
      </c>
      <c r="U2720" s="141"/>
      <c r="V2720" s="141"/>
      <c r="W2720" s="238" t="s">
        <v>796</v>
      </c>
      <c r="X2720" s="141" t="e">
        <f>VLOOKUP(W2720,SIZE!A:B,2,0)</f>
        <v>#N/A</v>
      </c>
      <c r="Y2720" s="130"/>
      <c r="Z2720" s="237"/>
      <c r="AA2720" s="141" t="e">
        <f>VLOOKUP(Z2720,COLOR!A:B,2,0)</f>
        <v>#N/A</v>
      </c>
      <c r="AB2720" s="130"/>
      <c r="AC2720" s="130"/>
      <c r="AD2720" s="130"/>
      <c r="AE2720" s="130"/>
      <c r="AF2720" s="130"/>
      <c r="AG2720" s="130"/>
      <c r="AH2720" s="130"/>
      <c r="AI2720" s="130"/>
      <c r="AJ2720" s="130"/>
      <c r="AK2720" s="130"/>
      <c r="AL2720" s="130"/>
      <c r="AM2720" s="130"/>
    </row>
    <row r="2721" spans="1:39" ht="20.25" customHeight="1">
      <c r="A2721" s="132"/>
      <c r="B2721" s="152"/>
      <c r="C2721" s="142"/>
      <c r="D2721" s="143"/>
      <c r="E2721" s="143" t="str">
        <f t="shared" si="105"/>
        <v/>
      </c>
      <c r="F2721" s="144"/>
      <c r="G2721" s="144" t="e">
        <f>VLOOKUP(E2721,subcategory!A:B,2,0)</f>
        <v>#N/A</v>
      </c>
      <c r="H2721" s="213"/>
      <c r="I2721" s="213" t="e">
        <f>VLOOKUP(H2721,gender!A:B,2,0)</f>
        <v>#N/A</v>
      </c>
      <c r="J2721" s="145"/>
      <c r="K2721" s="144"/>
      <c r="L2721" s="144"/>
      <c r="M2721" s="144"/>
      <c r="N2721" s="144" t="e">
        <f>VLOOKUP(M2721,brand!A:B,2,0)</f>
        <v>#N/A</v>
      </c>
      <c r="O2721" s="144"/>
      <c r="P2721" s="144" t="e">
        <f>VLOOKUP(O2721,country!A:B,2,0)</f>
        <v>#N/A</v>
      </c>
      <c r="Q2721" s="144"/>
      <c r="R2721" s="144" t="str">
        <f t="shared" si="104"/>
        <v/>
      </c>
      <c r="S2721" s="144"/>
      <c r="T2721" s="144" t="e">
        <f>VLOOKUP(R2721,material!A:B,2,0)</f>
        <v>#N/A</v>
      </c>
      <c r="U2721" s="141"/>
      <c r="V2721" s="141"/>
      <c r="W2721" s="238" t="s">
        <v>796</v>
      </c>
      <c r="X2721" s="141" t="e">
        <f>VLOOKUP(W2721,SIZE!A:B,2,0)</f>
        <v>#N/A</v>
      </c>
      <c r="Y2721" s="130"/>
      <c r="Z2721" s="130"/>
      <c r="AA2721" s="141" t="e">
        <f>VLOOKUP(Z2721,COLOR!A:B,2,0)</f>
        <v>#N/A</v>
      </c>
      <c r="AB2721" s="130"/>
      <c r="AC2721" s="130"/>
      <c r="AD2721" s="130"/>
      <c r="AE2721" s="130"/>
      <c r="AF2721" s="130"/>
      <c r="AG2721" s="130"/>
      <c r="AH2721" s="130"/>
      <c r="AI2721" s="130"/>
      <c r="AJ2721" s="130"/>
      <c r="AK2721" s="130"/>
      <c r="AL2721" s="130"/>
      <c r="AM2721" s="130"/>
    </row>
    <row r="2722" spans="1:39" ht="20.25" customHeight="1">
      <c r="A2722" s="132"/>
      <c r="B2722" s="152"/>
      <c r="C2722" s="142"/>
      <c r="D2722" s="143"/>
      <c r="E2722" s="143" t="str">
        <f t="shared" si="105"/>
        <v/>
      </c>
      <c r="F2722" s="144"/>
      <c r="G2722" s="144" t="e">
        <f>VLOOKUP(E2722,subcategory!A:B,2,0)</f>
        <v>#N/A</v>
      </c>
      <c r="H2722" s="213"/>
      <c r="I2722" s="213" t="e">
        <f>VLOOKUP(H2722,gender!A:B,2,0)</f>
        <v>#N/A</v>
      </c>
      <c r="J2722" s="145"/>
      <c r="K2722" s="144"/>
      <c r="L2722" s="144"/>
      <c r="M2722" s="144"/>
      <c r="N2722" s="144" t="e">
        <f>VLOOKUP(M2722,brand!A:B,2,0)</f>
        <v>#N/A</v>
      </c>
      <c r="O2722" s="144"/>
      <c r="P2722" s="144" t="e">
        <f>VLOOKUP(O2722,country!A:B,2,0)</f>
        <v>#N/A</v>
      </c>
      <c r="Q2722" s="144"/>
      <c r="R2722" s="144" t="str">
        <f t="shared" si="104"/>
        <v/>
      </c>
      <c r="S2722" s="144"/>
      <c r="T2722" s="144" t="e">
        <f>VLOOKUP(R2722,material!A:B,2,0)</f>
        <v>#N/A</v>
      </c>
      <c r="U2722" s="141"/>
      <c r="V2722" s="141"/>
      <c r="W2722" s="238" t="s">
        <v>796</v>
      </c>
      <c r="X2722" s="141" t="e">
        <f>VLOOKUP(W2722,SIZE!A:B,2,0)</f>
        <v>#N/A</v>
      </c>
      <c r="Y2722" s="130"/>
      <c r="Z2722" s="130"/>
      <c r="AA2722" s="141" t="e">
        <f>VLOOKUP(Z2722,COLOR!A:B,2,0)</f>
        <v>#N/A</v>
      </c>
      <c r="AB2722" s="130"/>
      <c r="AC2722" s="130"/>
      <c r="AD2722" s="130"/>
      <c r="AE2722" s="130"/>
      <c r="AF2722" s="130"/>
      <c r="AG2722" s="130"/>
      <c r="AH2722" s="130"/>
      <c r="AI2722" s="130"/>
      <c r="AJ2722" s="130"/>
      <c r="AK2722" s="130"/>
      <c r="AL2722" s="130"/>
      <c r="AM2722" s="130"/>
    </row>
    <row r="2723" spans="1:39" ht="20.25" customHeight="1">
      <c r="A2723" s="132"/>
      <c r="B2723" s="152"/>
      <c r="C2723" s="142"/>
      <c r="D2723" s="143"/>
      <c r="E2723" s="143" t="str">
        <f t="shared" si="105"/>
        <v/>
      </c>
      <c r="F2723" s="144"/>
      <c r="G2723" s="144" t="e">
        <f>VLOOKUP(E2723,subcategory!A:B,2,0)</f>
        <v>#N/A</v>
      </c>
      <c r="H2723" s="213"/>
      <c r="I2723" s="213" t="e">
        <f>VLOOKUP(H2723,gender!A:B,2,0)</f>
        <v>#N/A</v>
      </c>
      <c r="J2723" s="145"/>
      <c r="K2723" s="144"/>
      <c r="L2723" s="144"/>
      <c r="M2723" s="144"/>
      <c r="N2723" s="144" t="e">
        <f>VLOOKUP(M2723,brand!A:B,2,0)</f>
        <v>#N/A</v>
      </c>
      <c r="O2723" s="144"/>
      <c r="P2723" s="144" t="e">
        <f>VLOOKUP(O2723,country!A:B,2,0)</f>
        <v>#N/A</v>
      </c>
      <c r="Q2723" s="144"/>
      <c r="R2723" s="144" t="str">
        <f t="shared" si="104"/>
        <v/>
      </c>
      <c r="S2723" s="144"/>
      <c r="T2723" s="144" t="e">
        <f>VLOOKUP(R2723,material!A:B,2,0)</f>
        <v>#N/A</v>
      </c>
      <c r="U2723" s="141"/>
      <c r="V2723" s="141"/>
      <c r="W2723" s="238" t="s">
        <v>796</v>
      </c>
      <c r="X2723" s="141" t="e">
        <f>VLOOKUP(W2723,SIZE!A:B,2,0)</f>
        <v>#N/A</v>
      </c>
      <c r="Y2723" s="130"/>
      <c r="Z2723" s="130"/>
      <c r="AA2723" s="141" t="e">
        <f>VLOOKUP(Z2723,COLOR!A:B,2,0)</f>
        <v>#N/A</v>
      </c>
      <c r="AB2723" s="130"/>
      <c r="AC2723" s="130"/>
      <c r="AD2723" s="130"/>
      <c r="AE2723" s="130"/>
      <c r="AF2723" s="130"/>
      <c r="AG2723" s="130"/>
      <c r="AH2723" s="130"/>
      <c r="AI2723" s="130"/>
      <c r="AJ2723" s="130"/>
      <c r="AK2723" s="130"/>
      <c r="AL2723" s="130"/>
      <c r="AM2723" s="130"/>
    </row>
    <row r="2724" spans="1:39" ht="20.25" customHeight="1">
      <c r="A2724" s="132"/>
      <c r="B2724" s="152"/>
      <c r="C2724" s="142"/>
      <c r="D2724" s="143"/>
      <c r="E2724" s="143" t="str">
        <f t="shared" si="105"/>
        <v/>
      </c>
      <c r="F2724" s="144"/>
      <c r="G2724" s="144" t="e">
        <f>VLOOKUP(E2724,subcategory!A:B,2,0)</f>
        <v>#N/A</v>
      </c>
      <c r="H2724" s="213"/>
      <c r="I2724" s="213" t="e">
        <f>VLOOKUP(H2724,gender!A:B,2,0)</f>
        <v>#N/A</v>
      </c>
      <c r="J2724" s="145"/>
      <c r="K2724" s="144"/>
      <c r="L2724" s="144"/>
      <c r="M2724" s="144"/>
      <c r="N2724" s="144" t="e">
        <f>VLOOKUP(M2724,brand!A:B,2,0)</f>
        <v>#N/A</v>
      </c>
      <c r="O2724" s="144"/>
      <c r="P2724" s="144" t="e">
        <f>VLOOKUP(O2724,country!A:B,2,0)</f>
        <v>#N/A</v>
      </c>
      <c r="Q2724" s="144"/>
      <c r="R2724" s="144" t="str">
        <f t="shared" si="104"/>
        <v/>
      </c>
      <c r="S2724" s="144"/>
      <c r="T2724" s="144" t="e">
        <f>VLOOKUP(R2724,material!A:B,2,0)</f>
        <v>#N/A</v>
      </c>
      <c r="U2724" s="141"/>
      <c r="V2724" s="141"/>
      <c r="W2724" s="238" t="s">
        <v>796</v>
      </c>
      <c r="X2724" s="141" t="e">
        <f>VLOOKUP(W2724,SIZE!A:B,2,0)</f>
        <v>#N/A</v>
      </c>
      <c r="Y2724" s="130"/>
      <c r="Z2724" s="130"/>
      <c r="AA2724" s="141" t="e">
        <f>VLOOKUP(Z2724,COLOR!A:B,2,0)</f>
        <v>#N/A</v>
      </c>
      <c r="AB2724" s="130"/>
      <c r="AC2724" s="130"/>
      <c r="AD2724" s="130"/>
      <c r="AE2724" s="130"/>
      <c r="AF2724" s="130"/>
      <c r="AG2724" s="130"/>
      <c r="AH2724" s="130"/>
      <c r="AI2724" s="130"/>
      <c r="AJ2724" s="130"/>
      <c r="AK2724" s="130"/>
      <c r="AL2724" s="130"/>
      <c r="AM2724" s="130"/>
    </row>
    <row r="2725" spans="1:39" ht="20.25" customHeight="1">
      <c r="A2725" s="132"/>
      <c r="B2725" s="152"/>
      <c r="C2725" s="142"/>
      <c r="D2725" s="143"/>
      <c r="E2725" s="143" t="str">
        <f t="shared" si="105"/>
        <v/>
      </c>
      <c r="F2725" s="144"/>
      <c r="G2725" s="144" t="e">
        <f>VLOOKUP(E2725,subcategory!A:B,2,0)</f>
        <v>#N/A</v>
      </c>
      <c r="H2725" s="213"/>
      <c r="I2725" s="213" t="e">
        <f>VLOOKUP(H2725,gender!A:B,2,0)</f>
        <v>#N/A</v>
      </c>
      <c r="J2725" s="145"/>
      <c r="K2725" s="144"/>
      <c r="L2725" s="144"/>
      <c r="M2725" s="144"/>
      <c r="N2725" s="144" t="e">
        <f>VLOOKUP(M2725,brand!A:B,2,0)</f>
        <v>#N/A</v>
      </c>
      <c r="O2725" s="144"/>
      <c r="P2725" s="144" t="e">
        <f>VLOOKUP(O2725,country!A:B,2,0)</f>
        <v>#N/A</v>
      </c>
      <c r="Q2725" s="144"/>
      <c r="R2725" s="144" t="str">
        <f t="shared" si="104"/>
        <v/>
      </c>
      <c r="S2725" s="144"/>
      <c r="T2725" s="144" t="e">
        <f>VLOOKUP(R2725,material!A:B,2,0)</f>
        <v>#N/A</v>
      </c>
      <c r="U2725" s="141"/>
      <c r="V2725" s="141"/>
      <c r="W2725" s="238" t="s">
        <v>796</v>
      </c>
      <c r="X2725" s="141" t="e">
        <f>VLOOKUP(W2725,SIZE!A:B,2,0)</f>
        <v>#N/A</v>
      </c>
      <c r="Y2725" s="130"/>
      <c r="Z2725" s="130"/>
      <c r="AA2725" s="141" t="e">
        <f>VLOOKUP(Z2725,COLOR!A:B,2,0)</f>
        <v>#N/A</v>
      </c>
      <c r="AB2725" s="130"/>
      <c r="AC2725" s="130"/>
      <c r="AD2725" s="130"/>
      <c r="AE2725" s="130"/>
      <c r="AF2725" s="130"/>
      <c r="AG2725" s="130"/>
      <c r="AH2725" s="130"/>
      <c r="AI2725" s="130"/>
      <c r="AJ2725" s="130"/>
      <c r="AK2725" s="130"/>
      <c r="AL2725" s="130"/>
      <c r="AM2725" s="130"/>
    </row>
    <row r="2726" spans="1:39" ht="20.25" customHeight="1">
      <c r="A2726" s="132"/>
      <c r="B2726" s="152"/>
      <c r="C2726" s="142"/>
      <c r="D2726" s="143"/>
      <c r="E2726" s="143" t="str">
        <f t="shared" si="105"/>
        <v/>
      </c>
      <c r="F2726" s="144"/>
      <c r="G2726" s="144" t="e">
        <f>VLOOKUP(E2726,subcategory!A:B,2,0)</f>
        <v>#N/A</v>
      </c>
      <c r="H2726" s="213"/>
      <c r="I2726" s="213" t="e">
        <f>VLOOKUP(H2726,gender!A:B,2,0)</f>
        <v>#N/A</v>
      </c>
      <c r="J2726" s="145"/>
      <c r="K2726" s="144"/>
      <c r="L2726" s="144"/>
      <c r="M2726" s="144"/>
      <c r="N2726" s="144" t="e">
        <f>VLOOKUP(M2726,brand!A:B,2,0)</f>
        <v>#N/A</v>
      </c>
      <c r="O2726" s="144"/>
      <c r="P2726" s="144" t="e">
        <f>VLOOKUP(O2726,country!A:B,2,0)</f>
        <v>#N/A</v>
      </c>
      <c r="Q2726" s="144"/>
      <c r="R2726" s="144" t="str">
        <f t="shared" si="104"/>
        <v/>
      </c>
      <c r="S2726" s="144"/>
      <c r="T2726" s="144" t="e">
        <f>VLOOKUP(R2726,material!A:B,2,0)</f>
        <v>#N/A</v>
      </c>
      <c r="U2726" s="141"/>
      <c r="V2726" s="141"/>
      <c r="W2726" s="238" t="s">
        <v>796</v>
      </c>
      <c r="X2726" s="141" t="e">
        <f>VLOOKUP(W2726,SIZE!A:B,2,0)</f>
        <v>#N/A</v>
      </c>
      <c r="Y2726" s="130"/>
      <c r="Z2726" s="130"/>
      <c r="AA2726" s="141" t="e">
        <f>VLOOKUP(Z2726,COLOR!A:B,2,0)</f>
        <v>#N/A</v>
      </c>
      <c r="AB2726" s="130"/>
      <c r="AC2726" s="130"/>
      <c r="AD2726" s="130"/>
      <c r="AE2726" s="130"/>
      <c r="AF2726" s="130"/>
      <c r="AG2726" s="130"/>
      <c r="AH2726" s="130"/>
      <c r="AI2726" s="130"/>
      <c r="AJ2726" s="130"/>
      <c r="AK2726" s="130"/>
      <c r="AL2726" s="130"/>
      <c r="AM2726" s="130"/>
    </row>
    <row r="2727" spans="1:39" ht="20.25" customHeight="1">
      <c r="A2727" s="132"/>
      <c r="B2727" s="152"/>
      <c r="C2727" s="142"/>
      <c r="D2727" s="143"/>
      <c r="E2727" s="143" t="str">
        <f t="shared" si="105"/>
        <v/>
      </c>
      <c r="F2727" s="144"/>
      <c r="G2727" s="144" t="e">
        <f>VLOOKUP(E2727,subcategory!A:B,2,0)</f>
        <v>#N/A</v>
      </c>
      <c r="H2727" s="213"/>
      <c r="I2727" s="213" t="e">
        <f>VLOOKUP(H2727,gender!A:B,2,0)</f>
        <v>#N/A</v>
      </c>
      <c r="J2727" s="145"/>
      <c r="K2727" s="144"/>
      <c r="L2727" s="144"/>
      <c r="M2727" s="144"/>
      <c r="N2727" s="144" t="e">
        <f>VLOOKUP(M2727,brand!A:B,2,0)</f>
        <v>#N/A</v>
      </c>
      <c r="O2727" s="144"/>
      <c r="P2727" s="144" t="e">
        <f>VLOOKUP(O2727,country!A:B,2,0)</f>
        <v>#N/A</v>
      </c>
      <c r="Q2727" s="144"/>
      <c r="R2727" s="144" t="str">
        <f t="shared" si="104"/>
        <v/>
      </c>
      <c r="S2727" s="144"/>
      <c r="T2727" s="144" t="e">
        <f>VLOOKUP(R2727,material!A:B,2,0)</f>
        <v>#N/A</v>
      </c>
      <c r="U2727" s="141"/>
      <c r="V2727" s="141"/>
      <c r="W2727" s="238" t="s">
        <v>796</v>
      </c>
      <c r="X2727" s="141" t="e">
        <f>VLOOKUP(W2727,SIZE!A:B,2,0)</f>
        <v>#N/A</v>
      </c>
      <c r="Y2727" s="130"/>
      <c r="Z2727" s="130"/>
      <c r="AA2727" s="141" t="e">
        <f>VLOOKUP(Z2727,COLOR!A:B,2,0)</f>
        <v>#N/A</v>
      </c>
      <c r="AB2727" s="130"/>
      <c r="AC2727" s="130"/>
      <c r="AD2727" s="130"/>
      <c r="AE2727" s="130"/>
      <c r="AF2727" s="130"/>
      <c r="AG2727" s="130"/>
      <c r="AH2727" s="130"/>
      <c r="AI2727" s="130"/>
      <c r="AJ2727" s="130"/>
      <c r="AK2727" s="130"/>
      <c r="AL2727" s="130"/>
      <c r="AM2727" s="130"/>
    </row>
    <row r="2728" spans="1:39" ht="20.25" customHeight="1">
      <c r="A2728" s="132"/>
      <c r="B2728" s="152"/>
      <c r="C2728" s="142"/>
      <c r="D2728" s="143"/>
      <c r="E2728" s="143" t="str">
        <f t="shared" si="105"/>
        <v/>
      </c>
      <c r="F2728" s="144"/>
      <c r="G2728" s="144" t="e">
        <f>VLOOKUP(E2728,subcategory!A:B,2,0)</f>
        <v>#N/A</v>
      </c>
      <c r="H2728" s="213"/>
      <c r="I2728" s="213" t="e">
        <f>VLOOKUP(H2728,gender!A:B,2,0)</f>
        <v>#N/A</v>
      </c>
      <c r="J2728" s="145"/>
      <c r="K2728" s="144"/>
      <c r="L2728" s="144"/>
      <c r="M2728" s="144"/>
      <c r="N2728" s="144" t="e">
        <f>VLOOKUP(M2728,brand!A:B,2,0)</f>
        <v>#N/A</v>
      </c>
      <c r="O2728" s="144"/>
      <c r="P2728" s="144" t="e">
        <f>VLOOKUP(O2728,country!A:B,2,0)</f>
        <v>#N/A</v>
      </c>
      <c r="Q2728" s="144"/>
      <c r="R2728" s="144" t="str">
        <f t="shared" si="104"/>
        <v/>
      </c>
      <c r="S2728" s="144"/>
      <c r="T2728" s="144" t="e">
        <f>VLOOKUP(R2728,material!A:B,2,0)</f>
        <v>#N/A</v>
      </c>
      <c r="U2728" s="141"/>
      <c r="V2728" s="141"/>
      <c r="W2728" s="238" t="s">
        <v>796</v>
      </c>
      <c r="X2728" s="141" t="e">
        <f>VLOOKUP(W2728,SIZE!A:B,2,0)</f>
        <v>#N/A</v>
      </c>
      <c r="Y2728" s="130"/>
      <c r="Z2728" s="130"/>
      <c r="AA2728" s="141" t="e">
        <f>VLOOKUP(Z2728,COLOR!A:B,2,0)</f>
        <v>#N/A</v>
      </c>
      <c r="AB2728" s="130"/>
      <c r="AC2728" s="130"/>
      <c r="AD2728" s="130"/>
      <c r="AE2728" s="130"/>
      <c r="AF2728" s="130"/>
      <c r="AG2728" s="130"/>
      <c r="AH2728" s="130"/>
      <c r="AI2728" s="130"/>
      <c r="AJ2728" s="130"/>
      <c r="AK2728" s="130"/>
      <c r="AL2728" s="130"/>
      <c r="AM2728" s="130"/>
    </row>
    <row r="2729" spans="1:39" ht="20.25" customHeight="1">
      <c r="A2729" s="132"/>
      <c r="B2729" s="152"/>
      <c r="C2729" s="146"/>
      <c r="D2729" s="143"/>
      <c r="E2729" s="143" t="str">
        <f t="shared" si="105"/>
        <v/>
      </c>
      <c r="F2729" s="144"/>
      <c r="G2729" s="144" t="e">
        <f>VLOOKUP(E2729,subcategory!A:B,2,0)</f>
        <v>#N/A</v>
      </c>
      <c r="H2729" s="213"/>
      <c r="I2729" s="213" t="e">
        <f>VLOOKUP(H2729,gender!A:B,2,0)</f>
        <v>#N/A</v>
      </c>
      <c r="J2729" s="145"/>
      <c r="K2729" s="144"/>
      <c r="L2729" s="144"/>
      <c r="M2729" s="144"/>
      <c r="N2729" s="144" t="e">
        <f>VLOOKUP(M2729,brand!A:B,2,0)</f>
        <v>#N/A</v>
      </c>
      <c r="O2729" s="144"/>
      <c r="P2729" s="144" t="e">
        <f>VLOOKUP(O2729,country!A:B,2,0)</f>
        <v>#N/A</v>
      </c>
      <c r="Q2729" s="144"/>
      <c r="R2729" s="144" t="str">
        <f t="shared" si="104"/>
        <v/>
      </c>
      <c r="S2729" s="144"/>
      <c r="T2729" s="144" t="e">
        <f>VLOOKUP(R2729,material!A:B,2,0)</f>
        <v>#N/A</v>
      </c>
      <c r="U2729" s="141"/>
      <c r="V2729" s="141"/>
      <c r="W2729" s="238" t="s">
        <v>796</v>
      </c>
      <c r="X2729" s="141" t="e">
        <f>VLOOKUP(W2729,SIZE!A:B,2,0)</f>
        <v>#N/A</v>
      </c>
      <c r="Y2729" s="130"/>
      <c r="Z2729" s="130"/>
      <c r="AA2729" s="141" t="e">
        <f>VLOOKUP(Z2729,COLOR!A:B,2,0)</f>
        <v>#N/A</v>
      </c>
      <c r="AB2729" s="130"/>
      <c r="AC2729" s="130"/>
      <c r="AD2729" s="130"/>
      <c r="AE2729" s="130"/>
      <c r="AF2729" s="130"/>
      <c r="AG2729" s="130"/>
      <c r="AH2729" s="130"/>
      <c r="AI2729" s="130"/>
      <c r="AJ2729" s="130"/>
      <c r="AK2729" s="130"/>
      <c r="AL2729" s="130"/>
      <c r="AM2729" s="130"/>
    </row>
    <row r="2730" spans="1:39" ht="20.25" customHeight="1">
      <c r="A2730" s="132"/>
      <c r="B2730" s="152"/>
      <c r="C2730" s="142"/>
      <c r="D2730" s="147"/>
      <c r="E2730" s="143" t="str">
        <f t="shared" si="105"/>
        <v/>
      </c>
      <c r="F2730" s="144"/>
      <c r="G2730" s="144" t="e">
        <f>VLOOKUP(E2730,subcategory!A:B,2,0)</f>
        <v>#N/A</v>
      </c>
      <c r="H2730" s="213"/>
      <c r="I2730" s="213" t="e">
        <f>VLOOKUP(H2730,gender!A:B,2,0)</f>
        <v>#N/A</v>
      </c>
      <c r="J2730" s="145"/>
      <c r="K2730" s="144"/>
      <c r="L2730" s="144"/>
      <c r="M2730" s="144"/>
      <c r="N2730" s="144" t="e">
        <f>VLOOKUP(M2730,brand!A:B,2,0)</f>
        <v>#N/A</v>
      </c>
      <c r="O2730" s="144"/>
      <c r="P2730" s="144" t="e">
        <f>VLOOKUP(O2730,country!A:B,2,0)</f>
        <v>#N/A</v>
      </c>
      <c r="Q2730" s="144"/>
      <c r="R2730" s="144" t="str">
        <f t="shared" si="104"/>
        <v/>
      </c>
      <c r="S2730" s="144"/>
      <c r="T2730" s="144" t="e">
        <f>VLOOKUP(R2730,material!A:B,2,0)</f>
        <v>#N/A</v>
      </c>
      <c r="U2730" s="141"/>
      <c r="V2730" s="141"/>
      <c r="W2730" s="238" t="s">
        <v>796</v>
      </c>
      <c r="X2730" s="141" t="e">
        <f>VLOOKUP(W2730,SIZE!A:B,2,0)</f>
        <v>#N/A</v>
      </c>
      <c r="Y2730" s="130"/>
      <c r="Z2730" s="130"/>
      <c r="AA2730" s="141" t="e">
        <f>VLOOKUP(Z2730,COLOR!A:B,2,0)</f>
        <v>#N/A</v>
      </c>
      <c r="AB2730" s="130"/>
      <c r="AC2730" s="130"/>
      <c r="AD2730" s="130"/>
      <c r="AE2730" s="130"/>
      <c r="AF2730" s="130"/>
      <c r="AG2730" s="130"/>
      <c r="AH2730" s="130"/>
      <c r="AI2730" s="130"/>
      <c r="AJ2730" s="130"/>
      <c r="AK2730" s="130"/>
      <c r="AL2730" s="130"/>
      <c r="AM2730" s="130"/>
    </row>
    <row r="2731" spans="1:39" ht="20.25" customHeight="1">
      <c r="A2731" s="132"/>
      <c r="B2731" s="152"/>
      <c r="C2731" s="142"/>
      <c r="D2731" s="143"/>
      <c r="E2731" s="143" t="str">
        <f t="shared" si="105"/>
        <v/>
      </c>
      <c r="F2731" s="144"/>
      <c r="G2731" s="144" t="e">
        <f>VLOOKUP(E2731,subcategory!A:B,2,0)</f>
        <v>#N/A</v>
      </c>
      <c r="H2731" s="213"/>
      <c r="I2731" s="213" t="e">
        <f>VLOOKUP(H2731,gender!A:B,2,0)</f>
        <v>#N/A</v>
      </c>
      <c r="J2731" s="145"/>
      <c r="K2731" s="144"/>
      <c r="L2731" s="144"/>
      <c r="M2731" s="144"/>
      <c r="N2731" s="144" t="e">
        <f>VLOOKUP(M2731,brand!A:B,2,0)</f>
        <v>#N/A</v>
      </c>
      <c r="O2731" s="144"/>
      <c r="P2731" s="144" t="e">
        <f>VLOOKUP(O2731,country!A:B,2,0)</f>
        <v>#N/A</v>
      </c>
      <c r="Q2731" s="144"/>
      <c r="R2731" s="144" t="str">
        <f t="shared" si="104"/>
        <v/>
      </c>
      <c r="S2731" s="144"/>
      <c r="T2731" s="144" t="e">
        <f>VLOOKUP(R2731,material!A:B,2,0)</f>
        <v>#N/A</v>
      </c>
      <c r="U2731" s="141"/>
      <c r="V2731" s="141"/>
      <c r="W2731" s="238" t="s">
        <v>796</v>
      </c>
      <c r="X2731" s="141" t="e">
        <f>VLOOKUP(W2731,SIZE!A:B,2,0)</f>
        <v>#N/A</v>
      </c>
      <c r="Y2731" s="130"/>
      <c r="Z2731" s="130"/>
      <c r="AA2731" s="141" t="e">
        <f>VLOOKUP(Z2731,COLOR!A:B,2,0)</f>
        <v>#N/A</v>
      </c>
      <c r="AB2731" s="130"/>
      <c r="AC2731" s="130"/>
      <c r="AD2731" s="130"/>
      <c r="AE2731" s="130"/>
      <c r="AF2731" s="130"/>
      <c r="AG2731" s="130"/>
      <c r="AH2731" s="130"/>
      <c r="AI2731" s="130"/>
      <c r="AJ2731" s="130"/>
      <c r="AK2731" s="130"/>
      <c r="AL2731" s="130"/>
      <c r="AM2731" s="130"/>
    </row>
    <row r="2732" spans="1:39" ht="20.25" customHeight="1">
      <c r="A2732" s="132"/>
      <c r="B2732" s="152"/>
      <c r="C2732" s="146"/>
      <c r="D2732" s="143"/>
      <c r="E2732" s="143" t="str">
        <f t="shared" si="105"/>
        <v/>
      </c>
      <c r="F2732" s="144"/>
      <c r="G2732" s="144" t="e">
        <f>VLOOKUP(E2732,subcategory!A:B,2,0)</f>
        <v>#N/A</v>
      </c>
      <c r="H2732" s="213"/>
      <c r="I2732" s="213" t="e">
        <f>VLOOKUP(H2732,gender!A:B,2,0)</f>
        <v>#N/A</v>
      </c>
      <c r="J2732" s="145"/>
      <c r="K2732" s="144"/>
      <c r="L2732" s="144"/>
      <c r="M2732" s="144"/>
      <c r="N2732" s="144" t="e">
        <f>VLOOKUP(M2732,brand!A:B,2,0)</f>
        <v>#N/A</v>
      </c>
      <c r="O2732" s="144"/>
      <c r="P2732" s="144" t="e">
        <f>VLOOKUP(O2732,country!A:B,2,0)</f>
        <v>#N/A</v>
      </c>
      <c r="Q2732" s="144"/>
      <c r="R2732" s="144" t="str">
        <f t="shared" si="104"/>
        <v/>
      </c>
      <c r="S2732" s="144"/>
      <c r="T2732" s="144" t="e">
        <f>VLOOKUP(R2732,material!A:B,2,0)</f>
        <v>#N/A</v>
      </c>
      <c r="U2732" s="141"/>
      <c r="V2732" s="141"/>
      <c r="W2732" s="238" t="s">
        <v>796</v>
      </c>
      <c r="X2732" s="141" t="e">
        <f>VLOOKUP(W2732,SIZE!A:B,2,0)</f>
        <v>#N/A</v>
      </c>
      <c r="Y2732" s="130"/>
      <c r="Z2732" s="130"/>
      <c r="AA2732" s="141" t="e">
        <f>VLOOKUP(Z2732,COLOR!A:B,2,0)</f>
        <v>#N/A</v>
      </c>
      <c r="AB2732" s="130"/>
      <c r="AC2732" s="130"/>
      <c r="AD2732" s="130"/>
      <c r="AE2732" s="130"/>
      <c r="AF2732" s="130"/>
      <c r="AG2732" s="130"/>
      <c r="AH2732" s="130"/>
      <c r="AI2732" s="130"/>
      <c r="AJ2732" s="130"/>
      <c r="AK2732" s="130"/>
      <c r="AL2732" s="130"/>
      <c r="AM2732" s="130"/>
    </row>
    <row r="2733" spans="1:39" ht="20.25" customHeight="1">
      <c r="A2733" s="132"/>
      <c r="B2733" s="152"/>
      <c r="C2733" s="142"/>
      <c r="D2733" s="149"/>
      <c r="E2733" s="143" t="str">
        <f t="shared" si="105"/>
        <v/>
      </c>
      <c r="F2733" s="144"/>
      <c r="G2733" s="144" t="e">
        <f>VLOOKUP(E2733,subcategory!A:B,2,0)</f>
        <v>#N/A</v>
      </c>
      <c r="H2733" s="213"/>
      <c r="I2733" s="213" t="e">
        <f>VLOOKUP(H2733,gender!A:B,2,0)</f>
        <v>#N/A</v>
      </c>
      <c r="J2733" s="145"/>
      <c r="K2733" s="144"/>
      <c r="L2733" s="144"/>
      <c r="M2733" s="144"/>
      <c r="N2733" s="144" t="e">
        <f>VLOOKUP(M2733,brand!A:B,2,0)</f>
        <v>#N/A</v>
      </c>
      <c r="O2733" s="144"/>
      <c r="P2733" s="144" t="e">
        <f>VLOOKUP(O2733,country!A:B,2,0)</f>
        <v>#N/A</v>
      </c>
      <c r="Q2733" s="144"/>
      <c r="R2733" s="144" t="str">
        <f t="shared" si="104"/>
        <v/>
      </c>
      <c r="S2733" s="16"/>
      <c r="T2733" s="144" t="e">
        <f>VLOOKUP(R2733,material!A:B,2,0)</f>
        <v>#N/A</v>
      </c>
      <c r="U2733" s="141"/>
      <c r="V2733" s="141"/>
      <c r="W2733" s="238" t="s">
        <v>796</v>
      </c>
      <c r="X2733" s="141" t="e">
        <f>VLOOKUP(W2733,SIZE!A:B,2,0)</f>
        <v>#N/A</v>
      </c>
      <c r="Y2733" s="130"/>
      <c r="Z2733" s="130"/>
      <c r="AA2733" s="141" t="e">
        <f>VLOOKUP(Z2733,COLOR!A:B,2,0)</f>
        <v>#N/A</v>
      </c>
      <c r="AB2733" s="130"/>
      <c r="AC2733" s="130"/>
      <c r="AD2733" s="130"/>
      <c r="AE2733" s="130"/>
      <c r="AF2733" s="130"/>
      <c r="AG2733" s="130"/>
      <c r="AH2733" s="130"/>
      <c r="AI2733" s="130"/>
      <c r="AJ2733" s="130"/>
      <c r="AK2733" s="130"/>
      <c r="AL2733" s="130"/>
      <c r="AM2733" s="130"/>
    </row>
    <row r="2734" spans="1:39" ht="20.25" customHeight="1">
      <c r="A2734" s="132"/>
      <c r="B2734" s="152"/>
      <c r="C2734" s="142"/>
      <c r="D2734" s="143"/>
      <c r="E2734" s="143" t="str">
        <f t="shared" si="105"/>
        <v/>
      </c>
      <c r="F2734" s="144"/>
      <c r="G2734" s="144" t="e">
        <f>VLOOKUP(E2734,subcategory!A:B,2,0)</f>
        <v>#N/A</v>
      </c>
      <c r="H2734" s="213"/>
      <c r="I2734" s="213" t="e">
        <f>VLOOKUP(H2734,gender!A:B,2,0)</f>
        <v>#N/A</v>
      </c>
      <c r="J2734" s="145"/>
      <c r="K2734" s="144"/>
      <c r="L2734" s="144"/>
      <c r="M2734" s="144"/>
      <c r="N2734" s="144" t="e">
        <f>VLOOKUP(M2734,brand!A:B,2,0)</f>
        <v>#N/A</v>
      </c>
      <c r="O2734" s="144"/>
      <c r="P2734" s="144" t="e">
        <f>VLOOKUP(O2734,country!A:B,2,0)</f>
        <v>#N/A</v>
      </c>
      <c r="Q2734" s="144"/>
      <c r="R2734" s="144" t="str">
        <f t="shared" si="104"/>
        <v/>
      </c>
      <c r="S2734" s="144"/>
      <c r="T2734" s="144" t="e">
        <f>VLOOKUP(R2734,material!A:B,2,0)</f>
        <v>#N/A</v>
      </c>
      <c r="U2734" s="141"/>
      <c r="V2734" s="141"/>
      <c r="W2734" s="238" t="s">
        <v>796</v>
      </c>
      <c r="X2734" s="141" t="e">
        <f>VLOOKUP(W2734,SIZE!A:B,2,0)</f>
        <v>#N/A</v>
      </c>
      <c r="Y2734" s="130"/>
      <c r="Z2734" s="130"/>
      <c r="AA2734" s="141" t="e">
        <f>VLOOKUP(Z2734,COLOR!A:B,2,0)</f>
        <v>#N/A</v>
      </c>
      <c r="AB2734" s="130"/>
      <c r="AC2734" s="130"/>
      <c r="AD2734" s="130"/>
      <c r="AE2734" s="130"/>
      <c r="AF2734" s="130"/>
      <c r="AG2734" s="130"/>
      <c r="AH2734" s="130"/>
      <c r="AI2734" s="130"/>
      <c r="AJ2734" s="130"/>
      <c r="AK2734" s="130"/>
      <c r="AL2734" s="130"/>
      <c r="AM2734" s="130"/>
    </row>
    <row r="2735" spans="1:39" ht="20.25" customHeight="1">
      <c r="A2735" s="132"/>
      <c r="B2735" s="152"/>
      <c r="C2735" s="146"/>
      <c r="D2735" s="143"/>
      <c r="E2735" s="143" t="str">
        <f t="shared" si="105"/>
        <v/>
      </c>
      <c r="F2735" s="144"/>
      <c r="G2735" s="144" t="e">
        <f>VLOOKUP(E2735,subcategory!A:B,2,0)</f>
        <v>#N/A</v>
      </c>
      <c r="H2735" s="213"/>
      <c r="I2735" s="213" t="e">
        <f>VLOOKUP(H2735,gender!A:B,2,0)</f>
        <v>#N/A</v>
      </c>
      <c r="J2735" s="145"/>
      <c r="K2735" s="144"/>
      <c r="L2735" s="144"/>
      <c r="M2735" s="144"/>
      <c r="N2735" s="144" t="e">
        <f>VLOOKUP(M2735,brand!A:B,2,0)</f>
        <v>#N/A</v>
      </c>
      <c r="O2735" s="144"/>
      <c r="P2735" s="144" t="e">
        <f>VLOOKUP(O2735,country!A:B,2,0)</f>
        <v>#N/A</v>
      </c>
      <c r="Q2735" s="144"/>
      <c r="R2735" s="144" t="str">
        <f t="shared" si="104"/>
        <v/>
      </c>
      <c r="S2735" s="144"/>
      <c r="T2735" s="144" t="e">
        <f>VLOOKUP(R2735,material!A:B,2,0)</f>
        <v>#N/A</v>
      </c>
      <c r="U2735" s="141"/>
      <c r="V2735" s="141"/>
      <c r="W2735" s="238" t="s">
        <v>796</v>
      </c>
      <c r="X2735" s="141" t="e">
        <f>VLOOKUP(W2735,SIZE!A:B,2,0)</f>
        <v>#N/A</v>
      </c>
      <c r="Y2735" s="130"/>
      <c r="Z2735" s="130"/>
      <c r="AA2735" s="141" t="e">
        <f>VLOOKUP(Z2735,COLOR!A:B,2,0)</f>
        <v>#N/A</v>
      </c>
      <c r="AB2735" s="130"/>
      <c r="AC2735" s="130"/>
      <c r="AD2735" s="130"/>
      <c r="AE2735" s="130"/>
      <c r="AF2735" s="130"/>
      <c r="AG2735" s="130"/>
      <c r="AH2735" s="130"/>
      <c r="AI2735" s="130"/>
      <c r="AJ2735" s="130"/>
      <c r="AK2735" s="130"/>
      <c r="AL2735" s="130"/>
      <c r="AM2735" s="130"/>
    </row>
    <row r="2736" spans="1:39" ht="20.25" customHeight="1">
      <c r="A2736" s="132"/>
      <c r="B2736" s="152"/>
      <c r="C2736" s="142"/>
      <c r="D2736" s="149"/>
      <c r="E2736" s="143" t="str">
        <f t="shared" si="105"/>
        <v/>
      </c>
      <c r="F2736" s="144"/>
      <c r="G2736" s="144" t="e">
        <f>VLOOKUP(E2736,subcategory!A:B,2,0)</f>
        <v>#N/A</v>
      </c>
      <c r="H2736" s="213"/>
      <c r="I2736" s="213" t="e">
        <f>VLOOKUP(H2736,gender!A:B,2,0)</f>
        <v>#N/A</v>
      </c>
      <c r="J2736" s="145"/>
      <c r="K2736" s="144"/>
      <c r="L2736" s="144"/>
      <c r="M2736" s="144"/>
      <c r="N2736" s="144" t="e">
        <f>VLOOKUP(M2736,brand!A:B,2,0)</f>
        <v>#N/A</v>
      </c>
      <c r="O2736" s="144"/>
      <c r="P2736" s="144" t="e">
        <f>VLOOKUP(O2736,country!A:B,2,0)</f>
        <v>#N/A</v>
      </c>
      <c r="Q2736" s="144"/>
      <c r="R2736" s="144" t="str">
        <f t="shared" si="104"/>
        <v/>
      </c>
      <c r="S2736" s="144"/>
      <c r="T2736" s="144" t="e">
        <f>VLOOKUP(R2736,material!A:B,2,0)</f>
        <v>#N/A</v>
      </c>
      <c r="U2736" s="141"/>
      <c r="V2736" s="141"/>
      <c r="W2736" s="238" t="s">
        <v>796</v>
      </c>
      <c r="X2736" s="141" t="e">
        <f>VLOOKUP(W2736,SIZE!A:B,2,0)</f>
        <v>#N/A</v>
      </c>
      <c r="Y2736" s="130"/>
      <c r="Z2736" s="130"/>
      <c r="AA2736" s="141" t="e">
        <f>VLOOKUP(Z2736,COLOR!A:B,2,0)</f>
        <v>#N/A</v>
      </c>
      <c r="AB2736" s="130"/>
      <c r="AC2736" s="130"/>
      <c r="AD2736" s="130"/>
      <c r="AE2736" s="130"/>
      <c r="AF2736" s="130"/>
      <c r="AG2736" s="130"/>
      <c r="AH2736" s="130"/>
      <c r="AI2736" s="130"/>
      <c r="AJ2736" s="130"/>
      <c r="AK2736" s="130"/>
      <c r="AL2736" s="130"/>
      <c r="AM2736" s="130"/>
    </row>
    <row r="2737" spans="1:39" ht="20.25" customHeight="1">
      <c r="A2737" s="132"/>
      <c r="B2737" s="152"/>
      <c r="C2737" s="142"/>
      <c r="D2737" s="143"/>
      <c r="E2737" s="143" t="str">
        <f t="shared" si="105"/>
        <v/>
      </c>
      <c r="F2737" s="144"/>
      <c r="G2737" s="144" t="e">
        <f>VLOOKUP(E2737,subcategory!A:B,2,0)</f>
        <v>#N/A</v>
      </c>
      <c r="H2737" s="213"/>
      <c r="I2737" s="213" t="e">
        <f>VLOOKUP(H2737,gender!A:B,2,0)</f>
        <v>#N/A</v>
      </c>
      <c r="J2737" s="145"/>
      <c r="K2737" s="144"/>
      <c r="L2737" s="144"/>
      <c r="M2737" s="144"/>
      <c r="N2737" s="144" t="e">
        <f>VLOOKUP(M2737,brand!A:B,2,0)</f>
        <v>#N/A</v>
      </c>
      <c r="O2737" s="144"/>
      <c r="P2737" s="144" t="e">
        <f>VLOOKUP(O2737,country!A:B,2,0)</f>
        <v>#N/A</v>
      </c>
      <c r="Q2737" s="144"/>
      <c r="R2737" s="144" t="str">
        <f t="shared" si="104"/>
        <v/>
      </c>
      <c r="S2737" s="144"/>
      <c r="T2737" s="144" t="e">
        <f>VLOOKUP(R2737,material!A:B,2,0)</f>
        <v>#N/A</v>
      </c>
      <c r="U2737" s="141"/>
      <c r="V2737" s="141"/>
      <c r="W2737" s="238" t="s">
        <v>796</v>
      </c>
      <c r="X2737" s="141" t="e">
        <f>VLOOKUP(W2737,SIZE!A:B,2,0)</f>
        <v>#N/A</v>
      </c>
      <c r="Y2737" s="130"/>
      <c r="Z2737" s="130"/>
      <c r="AA2737" s="141" t="e">
        <f>VLOOKUP(Z2737,COLOR!A:B,2,0)</f>
        <v>#N/A</v>
      </c>
      <c r="AB2737" s="130"/>
      <c r="AC2737" s="130"/>
      <c r="AD2737" s="130"/>
      <c r="AE2737" s="130"/>
      <c r="AF2737" s="130"/>
      <c r="AG2737" s="130"/>
      <c r="AH2737" s="130"/>
      <c r="AI2737" s="130"/>
      <c r="AJ2737" s="130"/>
      <c r="AK2737" s="130"/>
      <c r="AL2737" s="130"/>
      <c r="AM2737" s="130"/>
    </row>
    <row r="2738" spans="1:39" ht="20.25" customHeight="1">
      <c r="A2738" s="132"/>
      <c r="B2738" s="152"/>
      <c r="C2738" s="142"/>
      <c r="D2738" s="143"/>
      <c r="E2738" s="143" t="str">
        <f t="shared" si="105"/>
        <v/>
      </c>
      <c r="F2738" s="144"/>
      <c r="G2738" s="144" t="e">
        <f>VLOOKUP(E2738,subcategory!A:B,2,0)</f>
        <v>#N/A</v>
      </c>
      <c r="H2738" s="213"/>
      <c r="I2738" s="213" t="e">
        <f>VLOOKUP(H2738,gender!A:B,2,0)</f>
        <v>#N/A</v>
      </c>
      <c r="J2738" s="145"/>
      <c r="K2738" s="144"/>
      <c r="L2738" s="144"/>
      <c r="M2738" s="144"/>
      <c r="N2738" s="144" t="e">
        <f>VLOOKUP(M2738,brand!A:B,2,0)</f>
        <v>#N/A</v>
      </c>
      <c r="O2738" s="144"/>
      <c r="P2738" s="144" t="e">
        <f>VLOOKUP(O2738,country!A:B,2,0)</f>
        <v>#N/A</v>
      </c>
      <c r="Q2738" s="144"/>
      <c r="R2738" s="144" t="str">
        <f t="shared" si="104"/>
        <v/>
      </c>
      <c r="S2738" s="144"/>
      <c r="T2738" s="144" t="e">
        <f>VLOOKUP(R2738,material!A:B,2,0)</f>
        <v>#N/A</v>
      </c>
      <c r="U2738" s="141"/>
      <c r="V2738" s="141"/>
      <c r="W2738" s="238" t="s">
        <v>796</v>
      </c>
      <c r="X2738" s="141" t="e">
        <f>VLOOKUP(W2738,SIZE!A:B,2,0)</f>
        <v>#N/A</v>
      </c>
      <c r="Y2738" s="130"/>
      <c r="Z2738" s="130"/>
      <c r="AA2738" s="141" t="e">
        <f>VLOOKUP(Z2738,COLOR!A:B,2,0)</f>
        <v>#N/A</v>
      </c>
      <c r="AB2738" s="130"/>
      <c r="AC2738" s="130"/>
      <c r="AD2738" s="130"/>
      <c r="AE2738" s="130"/>
      <c r="AF2738" s="130"/>
      <c r="AG2738" s="130"/>
      <c r="AH2738" s="130"/>
      <c r="AI2738" s="130"/>
      <c r="AJ2738" s="130"/>
      <c r="AK2738" s="130"/>
      <c r="AL2738" s="130"/>
      <c r="AM2738" s="130"/>
    </row>
    <row r="2739" spans="1:39" ht="20.25" customHeight="1">
      <c r="A2739" s="132"/>
      <c r="B2739" s="152"/>
      <c r="C2739" s="142"/>
      <c r="D2739" s="143"/>
      <c r="E2739" s="143" t="str">
        <f t="shared" si="105"/>
        <v/>
      </c>
      <c r="F2739" s="144"/>
      <c r="G2739" s="144" t="e">
        <f>VLOOKUP(E2739,subcategory!A:B,2,0)</f>
        <v>#N/A</v>
      </c>
      <c r="H2739" s="213"/>
      <c r="I2739" s="213" t="e">
        <f>VLOOKUP(H2739,gender!A:B,2,0)</f>
        <v>#N/A</v>
      </c>
      <c r="J2739" s="145"/>
      <c r="K2739" s="144"/>
      <c r="L2739" s="144"/>
      <c r="M2739" s="144"/>
      <c r="N2739" s="144" t="e">
        <f>VLOOKUP(M2739,brand!A:B,2,0)</f>
        <v>#N/A</v>
      </c>
      <c r="O2739" s="144"/>
      <c r="P2739" s="144" t="e">
        <f>VLOOKUP(O2739,country!A:B,2,0)</f>
        <v>#N/A</v>
      </c>
      <c r="Q2739" s="144"/>
      <c r="R2739" s="144" t="str">
        <f t="shared" si="104"/>
        <v/>
      </c>
      <c r="S2739" s="144"/>
      <c r="T2739" s="144" t="e">
        <f>VLOOKUP(R2739,material!A:B,2,0)</f>
        <v>#N/A</v>
      </c>
      <c r="U2739" s="141"/>
      <c r="V2739" s="141"/>
      <c r="W2739" s="238" t="s">
        <v>796</v>
      </c>
      <c r="X2739" s="141" t="e">
        <f>VLOOKUP(W2739,SIZE!A:B,2,0)</f>
        <v>#N/A</v>
      </c>
      <c r="Y2739" s="130"/>
      <c r="Z2739" s="130"/>
      <c r="AA2739" s="141" t="e">
        <f>VLOOKUP(Z2739,COLOR!A:B,2,0)</f>
        <v>#N/A</v>
      </c>
      <c r="AB2739" s="130"/>
      <c r="AC2739" s="130"/>
      <c r="AD2739" s="130"/>
      <c r="AE2739" s="130"/>
      <c r="AF2739" s="130"/>
      <c r="AG2739" s="130"/>
      <c r="AH2739" s="130"/>
      <c r="AI2739" s="130"/>
      <c r="AJ2739" s="130"/>
      <c r="AK2739" s="130"/>
      <c r="AL2739" s="130"/>
      <c r="AM2739" s="130"/>
    </row>
    <row r="2740" spans="1:39" ht="20.25" customHeight="1">
      <c r="A2740" s="132"/>
      <c r="B2740" s="152"/>
      <c r="C2740" s="142"/>
      <c r="D2740" s="143"/>
      <c r="E2740" s="143" t="str">
        <f t="shared" si="105"/>
        <v/>
      </c>
      <c r="F2740" s="144"/>
      <c r="G2740" s="144" t="e">
        <f>VLOOKUP(E2740,subcategory!A:B,2,0)</f>
        <v>#N/A</v>
      </c>
      <c r="H2740" s="213"/>
      <c r="I2740" s="213" t="e">
        <f>VLOOKUP(H2740,gender!A:B,2,0)</f>
        <v>#N/A</v>
      </c>
      <c r="J2740" s="145"/>
      <c r="K2740" s="144"/>
      <c r="L2740" s="144"/>
      <c r="M2740" s="144"/>
      <c r="N2740" s="144" t="e">
        <f>VLOOKUP(M2740,brand!A:B,2,0)</f>
        <v>#N/A</v>
      </c>
      <c r="O2740" s="144"/>
      <c r="P2740" s="144" t="e">
        <f>VLOOKUP(O2740,country!A:B,2,0)</f>
        <v>#N/A</v>
      </c>
      <c r="Q2740" s="144"/>
      <c r="R2740" s="144" t="str">
        <f t="shared" si="104"/>
        <v/>
      </c>
      <c r="S2740" s="144"/>
      <c r="T2740" s="144" t="e">
        <f>VLOOKUP(R2740,material!A:B,2,0)</f>
        <v>#N/A</v>
      </c>
      <c r="U2740" s="141"/>
      <c r="V2740" s="141"/>
      <c r="W2740" s="238" t="s">
        <v>796</v>
      </c>
      <c r="X2740" s="141" t="e">
        <f>VLOOKUP(W2740,SIZE!A:B,2,0)</f>
        <v>#N/A</v>
      </c>
      <c r="Y2740" s="130"/>
      <c r="Z2740" s="130"/>
      <c r="AA2740" s="141" t="e">
        <f>VLOOKUP(Z2740,COLOR!A:B,2,0)</f>
        <v>#N/A</v>
      </c>
      <c r="AB2740" s="130"/>
      <c r="AC2740" s="130"/>
      <c r="AD2740" s="130"/>
      <c r="AE2740" s="130"/>
      <c r="AF2740" s="130"/>
      <c r="AG2740" s="130"/>
      <c r="AH2740" s="130"/>
      <c r="AI2740" s="130"/>
      <c r="AJ2740" s="130"/>
      <c r="AK2740" s="130"/>
      <c r="AL2740" s="130"/>
      <c r="AM2740" s="130"/>
    </row>
    <row r="2741" spans="1:39" ht="20.25" customHeight="1">
      <c r="A2741" s="132"/>
      <c r="B2741" s="152"/>
      <c r="C2741" s="142"/>
      <c r="D2741" s="143"/>
      <c r="E2741" s="143" t="str">
        <f t="shared" si="105"/>
        <v/>
      </c>
      <c r="F2741" s="144"/>
      <c r="G2741" s="144" t="e">
        <f>VLOOKUP(E2741,subcategory!A:B,2,0)</f>
        <v>#N/A</v>
      </c>
      <c r="H2741" s="213"/>
      <c r="I2741" s="213" t="e">
        <f>VLOOKUP(H2741,gender!A:B,2,0)</f>
        <v>#N/A</v>
      </c>
      <c r="J2741" s="145"/>
      <c r="K2741" s="144"/>
      <c r="L2741" s="144"/>
      <c r="M2741" s="144"/>
      <c r="N2741" s="144" t="e">
        <f>VLOOKUP(M2741,brand!A:B,2,0)</f>
        <v>#N/A</v>
      </c>
      <c r="O2741" s="144"/>
      <c r="P2741" s="144" t="e">
        <f>VLOOKUP(O2741,country!A:B,2,0)</f>
        <v>#N/A</v>
      </c>
      <c r="Q2741" s="144"/>
      <c r="R2741" s="144" t="str">
        <f t="shared" si="104"/>
        <v/>
      </c>
      <c r="S2741" s="144"/>
      <c r="T2741" s="144" t="e">
        <f>VLOOKUP(R2741,material!A:B,2,0)</f>
        <v>#N/A</v>
      </c>
      <c r="U2741" s="141"/>
      <c r="V2741" s="141"/>
      <c r="W2741" s="238" t="s">
        <v>796</v>
      </c>
      <c r="X2741" s="141" t="e">
        <f>VLOOKUP(W2741,SIZE!A:B,2,0)</f>
        <v>#N/A</v>
      </c>
      <c r="Y2741" s="130"/>
      <c r="Z2741" s="130"/>
      <c r="AA2741" s="141" t="e">
        <f>VLOOKUP(Z2741,COLOR!A:B,2,0)</f>
        <v>#N/A</v>
      </c>
      <c r="AB2741" s="130"/>
      <c r="AC2741" s="130"/>
      <c r="AD2741" s="130"/>
      <c r="AE2741" s="130"/>
      <c r="AF2741" s="130"/>
      <c r="AG2741" s="130"/>
      <c r="AH2741" s="130"/>
      <c r="AI2741" s="130"/>
      <c r="AJ2741" s="130"/>
      <c r="AK2741" s="130"/>
      <c r="AL2741" s="130"/>
      <c r="AM2741" s="130"/>
    </row>
    <row r="2742" spans="1:39" ht="20.25" customHeight="1">
      <c r="A2742" s="132"/>
      <c r="B2742" s="152"/>
      <c r="C2742" s="142"/>
      <c r="D2742" s="143"/>
      <c r="E2742" s="143" t="str">
        <f t="shared" si="105"/>
        <v/>
      </c>
      <c r="F2742" s="144"/>
      <c r="G2742" s="144" t="e">
        <f>VLOOKUP(E2742,subcategory!A:B,2,0)</f>
        <v>#N/A</v>
      </c>
      <c r="H2742" s="213"/>
      <c r="I2742" s="213" t="e">
        <f>VLOOKUP(H2742,gender!A:B,2,0)</f>
        <v>#N/A</v>
      </c>
      <c r="J2742" s="145"/>
      <c r="K2742" s="144"/>
      <c r="L2742" s="144"/>
      <c r="M2742" s="144"/>
      <c r="N2742" s="144" t="e">
        <f>VLOOKUP(M2742,brand!A:B,2,0)</f>
        <v>#N/A</v>
      </c>
      <c r="O2742" s="144"/>
      <c r="P2742" s="144" t="e">
        <f>VLOOKUP(O2742,country!A:B,2,0)</f>
        <v>#N/A</v>
      </c>
      <c r="Q2742" s="144"/>
      <c r="R2742" s="144" t="str">
        <f t="shared" si="104"/>
        <v/>
      </c>
      <c r="S2742" s="144"/>
      <c r="T2742" s="144" t="e">
        <f>VLOOKUP(R2742,material!A:B,2,0)</f>
        <v>#N/A</v>
      </c>
      <c r="U2742" s="141"/>
      <c r="V2742" s="141"/>
      <c r="W2742" s="238" t="s">
        <v>796</v>
      </c>
      <c r="X2742" s="141" t="e">
        <f>VLOOKUP(W2742,SIZE!A:B,2,0)</f>
        <v>#N/A</v>
      </c>
      <c r="Y2742" s="130"/>
      <c r="Z2742" s="130"/>
      <c r="AA2742" s="141" t="e">
        <f>VLOOKUP(Z2742,COLOR!A:B,2,0)</f>
        <v>#N/A</v>
      </c>
      <c r="AB2742" s="130"/>
      <c r="AC2742" s="130"/>
      <c r="AD2742" s="130"/>
      <c r="AE2742" s="130"/>
      <c r="AF2742" s="130"/>
      <c r="AG2742" s="130"/>
      <c r="AH2742" s="130"/>
      <c r="AI2742" s="130"/>
      <c r="AJ2742" s="130"/>
      <c r="AK2742" s="130"/>
      <c r="AL2742" s="130"/>
      <c r="AM2742" s="130"/>
    </row>
    <row r="2743" spans="1:39" ht="20.25" customHeight="1">
      <c r="A2743" s="132"/>
      <c r="B2743" s="152"/>
      <c r="C2743" s="142"/>
      <c r="D2743" s="143"/>
      <c r="E2743" s="143" t="str">
        <f t="shared" si="105"/>
        <v/>
      </c>
      <c r="F2743" s="144"/>
      <c r="G2743" s="144" t="e">
        <f>VLOOKUP(E2743,subcategory!A:B,2,0)</f>
        <v>#N/A</v>
      </c>
      <c r="H2743" s="213"/>
      <c r="I2743" s="213" t="e">
        <f>VLOOKUP(H2743,gender!A:B,2,0)</f>
        <v>#N/A</v>
      </c>
      <c r="J2743" s="145"/>
      <c r="K2743" s="144"/>
      <c r="L2743" s="144"/>
      <c r="M2743" s="144"/>
      <c r="N2743" s="144" t="e">
        <f>VLOOKUP(M2743,brand!A:B,2,0)</f>
        <v>#N/A</v>
      </c>
      <c r="O2743" s="144"/>
      <c r="P2743" s="144" t="e">
        <f>VLOOKUP(O2743,country!A:B,2,0)</f>
        <v>#N/A</v>
      </c>
      <c r="Q2743" s="144"/>
      <c r="R2743" s="144" t="str">
        <f t="shared" si="104"/>
        <v/>
      </c>
      <c r="S2743" s="144"/>
      <c r="T2743" s="144" t="e">
        <f>VLOOKUP(R2743,material!A:B,2,0)</f>
        <v>#N/A</v>
      </c>
      <c r="U2743" s="141"/>
      <c r="V2743" s="141"/>
      <c r="W2743" s="238" t="s">
        <v>796</v>
      </c>
      <c r="X2743" s="141" t="e">
        <f>VLOOKUP(W2743,SIZE!A:B,2,0)</f>
        <v>#N/A</v>
      </c>
      <c r="Y2743" s="130"/>
      <c r="Z2743" s="237"/>
      <c r="AA2743" s="141" t="e">
        <f>VLOOKUP(Z2743,COLOR!A:B,2,0)</f>
        <v>#N/A</v>
      </c>
      <c r="AB2743" s="130"/>
      <c r="AC2743" s="130"/>
      <c r="AD2743" s="130"/>
      <c r="AE2743" s="130"/>
      <c r="AF2743" s="130"/>
      <c r="AG2743" s="130"/>
      <c r="AH2743" s="130"/>
      <c r="AI2743" s="130"/>
      <c r="AJ2743" s="130"/>
      <c r="AK2743" s="130"/>
      <c r="AL2743" s="130"/>
      <c r="AM2743" s="130"/>
    </row>
    <row r="2744" spans="1:39" ht="20.25" customHeight="1">
      <c r="A2744" s="132"/>
      <c r="B2744" s="152"/>
      <c r="C2744" s="142"/>
      <c r="D2744" s="143"/>
      <c r="E2744" s="143" t="str">
        <f t="shared" si="105"/>
        <v/>
      </c>
      <c r="F2744" s="144"/>
      <c r="G2744" s="144" t="e">
        <f>VLOOKUP(E2744,subcategory!A:B,2,0)</f>
        <v>#N/A</v>
      </c>
      <c r="H2744" s="213"/>
      <c r="I2744" s="213" t="e">
        <f>VLOOKUP(H2744,gender!A:B,2,0)</f>
        <v>#N/A</v>
      </c>
      <c r="J2744" s="145"/>
      <c r="K2744" s="144"/>
      <c r="L2744" s="144"/>
      <c r="M2744" s="144"/>
      <c r="N2744" s="144" t="e">
        <f>VLOOKUP(M2744,brand!A:B,2,0)</f>
        <v>#N/A</v>
      </c>
      <c r="O2744" s="144"/>
      <c r="P2744" s="144" t="e">
        <f>VLOOKUP(O2744,country!A:B,2,0)</f>
        <v>#N/A</v>
      </c>
      <c r="Q2744" s="144"/>
      <c r="R2744" s="144" t="str">
        <f t="shared" si="104"/>
        <v/>
      </c>
      <c r="S2744" s="144"/>
      <c r="T2744" s="144" t="e">
        <f>VLOOKUP(R2744,material!A:B,2,0)</f>
        <v>#N/A</v>
      </c>
      <c r="U2744" s="141"/>
      <c r="V2744" s="141"/>
      <c r="W2744" s="238" t="s">
        <v>796</v>
      </c>
      <c r="X2744" s="141" t="e">
        <f>VLOOKUP(W2744,SIZE!A:B,2,0)</f>
        <v>#N/A</v>
      </c>
      <c r="Y2744" s="130"/>
      <c r="Z2744" s="130"/>
      <c r="AA2744" s="141" t="e">
        <f>VLOOKUP(Z2744,COLOR!A:B,2,0)</f>
        <v>#N/A</v>
      </c>
      <c r="AB2744" s="130"/>
      <c r="AC2744" s="130"/>
      <c r="AD2744" s="130"/>
      <c r="AE2744" s="130"/>
      <c r="AF2744" s="130"/>
      <c r="AG2744" s="130"/>
      <c r="AH2744" s="130"/>
      <c r="AI2744" s="130"/>
      <c r="AJ2744" s="130"/>
      <c r="AK2744" s="130"/>
      <c r="AL2744" s="130"/>
      <c r="AM2744" s="130"/>
    </row>
    <row r="2745" spans="1:39" ht="20.25" customHeight="1">
      <c r="A2745" s="132"/>
      <c r="B2745" s="152"/>
      <c r="C2745" s="142"/>
      <c r="D2745" s="143"/>
      <c r="E2745" s="143" t="str">
        <f t="shared" si="105"/>
        <v/>
      </c>
      <c r="F2745" s="144"/>
      <c r="G2745" s="144" t="e">
        <f>VLOOKUP(E2745,subcategory!A:B,2,0)</f>
        <v>#N/A</v>
      </c>
      <c r="H2745" s="213"/>
      <c r="I2745" s="213" t="e">
        <f>VLOOKUP(H2745,gender!A:B,2,0)</f>
        <v>#N/A</v>
      </c>
      <c r="J2745" s="145"/>
      <c r="K2745" s="144"/>
      <c r="L2745" s="144"/>
      <c r="M2745" s="144"/>
      <c r="N2745" s="144" t="e">
        <f>VLOOKUP(M2745,brand!A:B,2,0)</f>
        <v>#N/A</v>
      </c>
      <c r="O2745" s="144"/>
      <c r="P2745" s="144" t="e">
        <f>VLOOKUP(O2745,country!A:B,2,0)</f>
        <v>#N/A</v>
      </c>
      <c r="Q2745" s="144"/>
      <c r="R2745" s="144" t="str">
        <f t="shared" si="104"/>
        <v/>
      </c>
      <c r="S2745" s="144"/>
      <c r="T2745" s="144" t="e">
        <f>VLOOKUP(R2745,material!A:B,2,0)</f>
        <v>#N/A</v>
      </c>
      <c r="U2745" s="141"/>
      <c r="V2745" s="141"/>
      <c r="W2745" s="238" t="s">
        <v>796</v>
      </c>
      <c r="X2745" s="141" t="e">
        <f>VLOOKUP(W2745,SIZE!A:B,2,0)</f>
        <v>#N/A</v>
      </c>
      <c r="Y2745" s="130"/>
      <c r="Z2745" s="130"/>
      <c r="AA2745" s="141" t="e">
        <f>VLOOKUP(Z2745,COLOR!A:B,2,0)</f>
        <v>#N/A</v>
      </c>
      <c r="AB2745" s="130"/>
      <c r="AC2745" s="130"/>
      <c r="AD2745" s="130"/>
      <c r="AE2745" s="130"/>
      <c r="AF2745" s="130"/>
      <c r="AG2745" s="130"/>
      <c r="AH2745" s="130"/>
      <c r="AI2745" s="130"/>
      <c r="AJ2745" s="130"/>
      <c r="AK2745" s="130"/>
      <c r="AL2745" s="130"/>
      <c r="AM2745" s="130"/>
    </row>
    <row r="2746" spans="1:39" ht="20.25" customHeight="1">
      <c r="A2746" s="132"/>
      <c r="B2746" s="152"/>
      <c r="C2746" s="142"/>
      <c r="D2746" s="143"/>
      <c r="E2746" s="143" t="str">
        <f t="shared" si="105"/>
        <v/>
      </c>
      <c r="F2746" s="144"/>
      <c r="G2746" s="144" t="e">
        <f>VLOOKUP(E2746,subcategory!A:B,2,0)</f>
        <v>#N/A</v>
      </c>
      <c r="H2746" s="213"/>
      <c r="I2746" s="213" t="e">
        <f>VLOOKUP(H2746,gender!A:B,2,0)</f>
        <v>#N/A</v>
      </c>
      <c r="J2746" s="145"/>
      <c r="K2746" s="144"/>
      <c r="L2746" s="144"/>
      <c r="M2746" s="144"/>
      <c r="N2746" s="144" t="e">
        <f>VLOOKUP(M2746,brand!A:B,2,0)</f>
        <v>#N/A</v>
      </c>
      <c r="O2746" s="144"/>
      <c r="P2746" s="144" t="e">
        <f>VLOOKUP(O2746,country!A:B,2,0)</f>
        <v>#N/A</v>
      </c>
      <c r="Q2746" s="144"/>
      <c r="R2746" s="144" t="str">
        <f t="shared" si="104"/>
        <v/>
      </c>
      <c r="S2746" s="144"/>
      <c r="T2746" s="144" t="e">
        <f>VLOOKUP(R2746,material!A:B,2,0)</f>
        <v>#N/A</v>
      </c>
      <c r="U2746" s="141"/>
      <c r="V2746" s="141"/>
      <c r="W2746" s="238" t="s">
        <v>796</v>
      </c>
      <c r="X2746" s="141" t="e">
        <f>VLOOKUP(W2746,SIZE!A:B,2,0)</f>
        <v>#N/A</v>
      </c>
      <c r="Y2746" s="130"/>
      <c r="Z2746" s="130"/>
      <c r="AA2746" s="141" t="e">
        <f>VLOOKUP(Z2746,COLOR!A:B,2,0)</f>
        <v>#N/A</v>
      </c>
      <c r="AB2746" s="130"/>
      <c r="AC2746" s="130"/>
      <c r="AD2746" s="130"/>
      <c r="AE2746" s="130"/>
      <c r="AF2746" s="130"/>
      <c r="AG2746" s="130"/>
      <c r="AH2746" s="130"/>
      <c r="AI2746" s="130"/>
      <c r="AJ2746" s="130"/>
      <c r="AK2746" s="130"/>
      <c r="AL2746" s="130"/>
      <c r="AM2746" s="130"/>
    </row>
    <row r="2747" spans="1:39" ht="20.25" customHeight="1">
      <c r="A2747" s="132"/>
      <c r="B2747" s="152"/>
      <c r="C2747" s="142"/>
      <c r="D2747" s="143"/>
      <c r="E2747" s="143" t="str">
        <f t="shared" si="105"/>
        <v/>
      </c>
      <c r="F2747" s="144"/>
      <c r="G2747" s="144" t="e">
        <f>VLOOKUP(E2747,subcategory!A:B,2,0)</f>
        <v>#N/A</v>
      </c>
      <c r="H2747" s="213"/>
      <c r="I2747" s="213" t="e">
        <f>VLOOKUP(H2747,gender!A:B,2,0)</f>
        <v>#N/A</v>
      </c>
      <c r="J2747" s="145"/>
      <c r="K2747" s="144"/>
      <c r="L2747" s="144"/>
      <c r="M2747" s="144"/>
      <c r="N2747" s="144" t="e">
        <f>VLOOKUP(M2747,brand!A:B,2,0)</f>
        <v>#N/A</v>
      </c>
      <c r="O2747" s="144"/>
      <c r="P2747" s="144" t="e">
        <f>VLOOKUP(O2747,country!A:B,2,0)</f>
        <v>#N/A</v>
      </c>
      <c r="Q2747" s="144"/>
      <c r="R2747" s="144" t="str">
        <f t="shared" si="104"/>
        <v/>
      </c>
      <c r="S2747" s="144"/>
      <c r="T2747" s="144" t="e">
        <f>VLOOKUP(R2747,material!A:B,2,0)</f>
        <v>#N/A</v>
      </c>
      <c r="U2747" s="141"/>
      <c r="V2747" s="141"/>
      <c r="W2747" s="238" t="s">
        <v>796</v>
      </c>
      <c r="X2747" s="141" t="e">
        <f>VLOOKUP(W2747,SIZE!A:B,2,0)</f>
        <v>#N/A</v>
      </c>
      <c r="Y2747" s="130"/>
      <c r="Z2747" s="130"/>
      <c r="AA2747" s="141" t="e">
        <f>VLOOKUP(Z2747,COLOR!A:B,2,0)</f>
        <v>#N/A</v>
      </c>
      <c r="AB2747" s="130"/>
      <c r="AC2747" s="130"/>
      <c r="AD2747" s="130"/>
      <c r="AE2747" s="130"/>
      <c r="AF2747" s="130"/>
      <c r="AG2747" s="130"/>
      <c r="AH2747" s="130"/>
      <c r="AI2747" s="130"/>
      <c r="AJ2747" s="130"/>
      <c r="AK2747" s="130"/>
      <c r="AL2747" s="130"/>
      <c r="AM2747" s="130"/>
    </row>
    <row r="2748" spans="1:39" ht="20.25" customHeight="1">
      <c r="A2748" s="132"/>
      <c r="B2748" s="152"/>
      <c r="C2748" s="142"/>
      <c r="D2748" s="143"/>
      <c r="E2748" s="143" t="str">
        <f t="shared" si="105"/>
        <v/>
      </c>
      <c r="F2748" s="144"/>
      <c r="G2748" s="144" t="e">
        <f>VLOOKUP(E2748,subcategory!A:B,2,0)</f>
        <v>#N/A</v>
      </c>
      <c r="H2748" s="213"/>
      <c r="I2748" s="213" t="e">
        <f>VLOOKUP(H2748,gender!A:B,2,0)</f>
        <v>#N/A</v>
      </c>
      <c r="J2748" s="145"/>
      <c r="K2748" s="144"/>
      <c r="L2748" s="144"/>
      <c r="M2748" s="144"/>
      <c r="N2748" s="144" t="e">
        <f>VLOOKUP(M2748,brand!A:B,2,0)</f>
        <v>#N/A</v>
      </c>
      <c r="O2748" s="144"/>
      <c r="P2748" s="144" t="e">
        <f>VLOOKUP(O2748,country!A:B,2,0)</f>
        <v>#N/A</v>
      </c>
      <c r="Q2748" s="144"/>
      <c r="R2748" s="144" t="str">
        <f t="shared" si="104"/>
        <v/>
      </c>
      <c r="S2748" s="144"/>
      <c r="T2748" s="144" t="e">
        <f>VLOOKUP(R2748,material!A:B,2,0)</f>
        <v>#N/A</v>
      </c>
      <c r="U2748" s="141"/>
      <c r="V2748" s="141"/>
      <c r="W2748" s="238" t="s">
        <v>796</v>
      </c>
      <c r="X2748" s="141" t="e">
        <f>VLOOKUP(W2748,SIZE!A:B,2,0)</f>
        <v>#N/A</v>
      </c>
      <c r="Y2748" s="130"/>
      <c r="Z2748" s="130"/>
      <c r="AA2748" s="141" t="e">
        <f>VLOOKUP(Z2748,COLOR!A:B,2,0)</f>
        <v>#N/A</v>
      </c>
      <c r="AB2748" s="130"/>
      <c r="AC2748" s="130"/>
      <c r="AD2748" s="130"/>
      <c r="AE2748" s="130"/>
      <c r="AF2748" s="130"/>
      <c r="AG2748" s="130"/>
      <c r="AH2748" s="130"/>
      <c r="AI2748" s="130"/>
      <c r="AJ2748" s="130"/>
      <c r="AK2748" s="130"/>
      <c r="AL2748" s="130"/>
      <c r="AM2748" s="130"/>
    </row>
    <row r="2749" spans="1:39" ht="20.25" customHeight="1">
      <c r="A2749" s="132"/>
      <c r="B2749" s="152"/>
      <c r="C2749" s="142"/>
      <c r="D2749" s="143"/>
      <c r="E2749" s="143" t="str">
        <f t="shared" si="105"/>
        <v/>
      </c>
      <c r="F2749" s="144"/>
      <c r="G2749" s="144" t="e">
        <f>VLOOKUP(E2749,subcategory!A:B,2,0)</f>
        <v>#N/A</v>
      </c>
      <c r="H2749" s="213"/>
      <c r="I2749" s="213" t="e">
        <f>VLOOKUP(H2749,gender!A:B,2,0)</f>
        <v>#N/A</v>
      </c>
      <c r="J2749" s="145"/>
      <c r="K2749" s="144"/>
      <c r="L2749" s="144"/>
      <c r="M2749" s="144"/>
      <c r="N2749" s="144" t="e">
        <f>VLOOKUP(M2749,brand!A:B,2,0)</f>
        <v>#N/A</v>
      </c>
      <c r="O2749" s="144"/>
      <c r="P2749" s="144" t="e">
        <f>VLOOKUP(O2749,country!A:B,2,0)</f>
        <v>#N/A</v>
      </c>
      <c r="Q2749" s="144"/>
      <c r="R2749" s="144" t="str">
        <f t="shared" si="104"/>
        <v/>
      </c>
      <c r="S2749" s="144"/>
      <c r="T2749" s="144" t="e">
        <f>VLOOKUP(R2749,material!A:B,2,0)</f>
        <v>#N/A</v>
      </c>
      <c r="U2749" s="141"/>
      <c r="V2749" s="141"/>
      <c r="W2749" s="238" t="s">
        <v>796</v>
      </c>
      <c r="X2749" s="141" t="e">
        <f>VLOOKUP(W2749,SIZE!A:B,2,0)</f>
        <v>#N/A</v>
      </c>
      <c r="Y2749" s="130"/>
      <c r="Z2749" s="130"/>
      <c r="AA2749" s="141" t="e">
        <f>VLOOKUP(Z2749,COLOR!A:B,2,0)</f>
        <v>#N/A</v>
      </c>
      <c r="AB2749" s="130"/>
      <c r="AC2749" s="130"/>
      <c r="AD2749" s="130"/>
      <c r="AE2749" s="130"/>
      <c r="AF2749" s="130"/>
      <c r="AG2749" s="130"/>
      <c r="AH2749" s="130"/>
      <c r="AI2749" s="130"/>
      <c r="AJ2749" s="130"/>
      <c r="AK2749" s="130"/>
      <c r="AL2749" s="130"/>
      <c r="AM2749" s="130"/>
    </row>
    <row r="2750" spans="1:39" ht="20.25" customHeight="1">
      <c r="A2750" s="132"/>
      <c r="B2750" s="152"/>
      <c r="C2750" s="142"/>
      <c r="D2750" s="143"/>
      <c r="E2750" s="143" t="str">
        <f t="shared" si="105"/>
        <v/>
      </c>
      <c r="F2750" s="144"/>
      <c r="G2750" s="144" t="e">
        <f>VLOOKUP(E2750,subcategory!A:B,2,0)</f>
        <v>#N/A</v>
      </c>
      <c r="H2750" s="213"/>
      <c r="I2750" s="213" t="e">
        <f>VLOOKUP(H2750,gender!A:B,2,0)</f>
        <v>#N/A</v>
      </c>
      <c r="J2750" s="145"/>
      <c r="K2750" s="144"/>
      <c r="L2750" s="144"/>
      <c r="M2750" s="144"/>
      <c r="N2750" s="144" t="e">
        <f>VLOOKUP(M2750,brand!A:B,2,0)</f>
        <v>#N/A</v>
      </c>
      <c r="O2750" s="144"/>
      <c r="P2750" s="144" t="e">
        <f>VLOOKUP(O2750,country!A:B,2,0)</f>
        <v>#N/A</v>
      </c>
      <c r="Q2750" s="144"/>
      <c r="R2750" s="144" t="str">
        <f t="shared" ref="R2750:R2776" si="106">PROPER(S2750)</f>
        <v/>
      </c>
      <c r="S2750" s="144"/>
      <c r="T2750" s="144" t="e">
        <f>VLOOKUP(R2750,material!A:B,2,0)</f>
        <v>#N/A</v>
      </c>
      <c r="U2750" s="141"/>
      <c r="V2750" s="141"/>
      <c r="W2750" s="238" t="s">
        <v>796</v>
      </c>
      <c r="X2750" s="141" t="e">
        <f>VLOOKUP(W2750,SIZE!A:B,2,0)</f>
        <v>#N/A</v>
      </c>
      <c r="Y2750" s="130"/>
      <c r="Z2750" s="130"/>
      <c r="AA2750" s="141" t="e">
        <f>VLOOKUP(Z2750,COLOR!A:B,2,0)</f>
        <v>#N/A</v>
      </c>
      <c r="AB2750" s="130"/>
      <c r="AC2750" s="130"/>
      <c r="AD2750" s="130"/>
      <c r="AE2750" s="130"/>
      <c r="AF2750" s="130"/>
      <c r="AG2750" s="130"/>
      <c r="AH2750" s="130"/>
      <c r="AI2750" s="130"/>
      <c r="AJ2750" s="130"/>
      <c r="AK2750" s="130"/>
      <c r="AL2750" s="130"/>
      <c r="AM2750" s="130"/>
    </row>
    <row r="2751" spans="1:39" ht="20.25" customHeight="1">
      <c r="A2751" s="132"/>
      <c r="B2751" s="152"/>
      <c r="C2751" s="142"/>
      <c r="D2751" s="143"/>
      <c r="E2751" s="143" t="str">
        <f t="shared" si="105"/>
        <v/>
      </c>
      <c r="F2751" s="144"/>
      <c r="G2751" s="144" t="e">
        <f>VLOOKUP(E2751,subcategory!A:B,2,0)</f>
        <v>#N/A</v>
      </c>
      <c r="H2751" s="213"/>
      <c r="I2751" s="213" t="e">
        <f>VLOOKUP(H2751,gender!A:B,2,0)</f>
        <v>#N/A</v>
      </c>
      <c r="J2751" s="145"/>
      <c r="K2751" s="144"/>
      <c r="L2751" s="144"/>
      <c r="M2751" s="144"/>
      <c r="N2751" s="144" t="e">
        <f>VLOOKUP(M2751,brand!A:B,2,0)</f>
        <v>#N/A</v>
      </c>
      <c r="O2751" s="144"/>
      <c r="P2751" s="144" t="e">
        <f>VLOOKUP(O2751,country!A:B,2,0)</f>
        <v>#N/A</v>
      </c>
      <c r="Q2751" s="144"/>
      <c r="R2751" s="144" t="str">
        <f t="shared" si="106"/>
        <v/>
      </c>
      <c r="S2751" s="144"/>
      <c r="T2751" s="144" t="e">
        <f>VLOOKUP(R2751,material!A:B,2,0)</f>
        <v>#N/A</v>
      </c>
      <c r="U2751" s="141"/>
      <c r="V2751" s="141"/>
      <c r="W2751" s="238" t="s">
        <v>796</v>
      </c>
      <c r="X2751" s="141" t="e">
        <f>VLOOKUP(W2751,SIZE!A:B,2,0)</f>
        <v>#N/A</v>
      </c>
      <c r="Y2751" s="130"/>
      <c r="Z2751" s="130"/>
      <c r="AA2751" s="141" t="e">
        <f>VLOOKUP(Z2751,COLOR!A:B,2,0)</f>
        <v>#N/A</v>
      </c>
      <c r="AB2751" s="130"/>
      <c r="AC2751" s="130"/>
      <c r="AD2751" s="130"/>
      <c r="AE2751" s="130"/>
      <c r="AF2751" s="130"/>
      <c r="AG2751" s="130"/>
      <c r="AH2751" s="130"/>
      <c r="AI2751" s="130"/>
      <c r="AJ2751" s="130"/>
      <c r="AK2751" s="130"/>
      <c r="AL2751" s="130"/>
      <c r="AM2751" s="130"/>
    </row>
    <row r="2752" spans="1:39" ht="20.25" customHeight="1">
      <c r="A2752" s="132"/>
      <c r="B2752" s="152"/>
      <c r="C2752" s="142"/>
      <c r="D2752" s="143"/>
      <c r="E2752" s="143" t="str">
        <f t="shared" si="105"/>
        <v/>
      </c>
      <c r="F2752" s="144"/>
      <c r="G2752" s="144" t="e">
        <f>VLOOKUP(E2752,subcategory!A:B,2,0)</f>
        <v>#N/A</v>
      </c>
      <c r="H2752" s="213"/>
      <c r="I2752" s="213" t="e">
        <f>VLOOKUP(H2752,gender!A:B,2,0)</f>
        <v>#N/A</v>
      </c>
      <c r="J2752" s="145"/>
      <c r="K2752" s="144"/>
      <c r="L2752" s="144"/>
      <c r="M2752" s="144"/>
      <c r="N2752" s="144" t="e">
        <f>VLOOKUP(M2752,brand!A:B,2,0)</f>
        <v>#N/A</v>
      </c>
      <c r="O2752" s="144"/>
      <c r="P2752" s="144" t="e">
        <f>VLOOKUP(O2752,country!A:B,2,0)</f>
        <v>#N/A</v>
      </c>
      <c r="Q2752" s="144"/>
      <c r="R2752" s="144" t="str">
        <f t="shared" si="106"/>
        <v/>
      </c>
      <c r="S2752" s="144"/>
      <c r="T2752" s="144" t="e">
        <f>VLOOKUP(R2752,material!A:B,2,0)</f>
        <v>#N/A</v>
      </c>
      <c r="U2752" s="141"/>
      <c r="V2752" s="141"/>
      <c r="W2752" s="238" t="s">
        <v>796</v>
      </c>
      <c r="X2752" s="141" t="e">
        <f>VLOOKUP(W2752,SIZE!A:B,2,0)</f>
        <v>#N/A</v>
      </c>
      <c r="Y2752" s="130"/>
      <c r="Z2752" s="130"/>
      <c r="AA2752" s="141" t="e">
        <f>VLOOKUP(Z2752,COLOR!A:B,2,0)</f>
        <v>#N/A</v>
      </c>
      <c r="AB2752" s="130"/>
      <c r="AC2752" s="130"/>
      <c r="AD2752" s="130"/>
      <c r="AE2752" s="130"/>
      <c r="AF2752" s="130"/>
      <c r="AG2752" s="130"/>
      <c r="AH2752" s="130"/>
      <c r="AI2752" s="130"/>
      <c r="AJ2752" s="130"/>
      <c r="AK2752" s="130"/>
      <c r="AL2752" s="130"/>
      <c r="AM2752" s="130"/>
    </row>
    <row r="2753" spans="1:39" ht="20.25" customHeight="1">
      <c r="A2753" s="132"/>
      <c r="B2753" s="152"/>
      <c r="C2753" s="142"/>
      <c r="D2753" s="143"/>
      <c r="E2753" s="143" t="str">
        <f t="shared" si="105"/>
        <v/>
      </c>
      <c r="F2753" s="144"/>
      <c r="G2753" s="144" t="e">
        <f>VLOOKUP(E2753,subcategory!A:B,2,0)</f>
        <v>#N/A</v>
      </c>
      <c r="H2753" s="213"/>
      <c r="I2753" s="213" t="e">
        <f>VLOOKUP(H2753,gender!A:B,2,0)</f>
        <v>#N/A</v>
      </c>
      <c r="J2753" s="145"/>
      <c r="K2753" s="144"/>
      <c r="L2753" s="144"/>
      <c r="M2753" s="144"/>
      <c r="N2753" s="144" t="e">
        <f>VLOOKUP(M2753,brand!A:B,2,0)</f>
        <v>#N/A</v>
      </c>
      <c r="O2753" s="144"/>
      <c r="P2753" s="144" t="e">
        <f>VLOOKUP(O2753,country!A:B,2,0)</f>
        <v>#N/A</v>
      </c>
      <c r="Q2753" s="144"/>
      <c r="R2753" s="144" t="str">
        <f t="shared" si="106"/>
        <v/>
      </c>
      <c r="S2753" s="144"/>
      <c r="T2753" s="144" t="e">
        <f>VLOOKUP(R2753,material!A:B,2,0)</f>
        <v>#N/A</v>
      </c>
      <c r="U2753" s="141"/>
      <c r="V2753" s="141"/>
      <c r="W2753" s="238" t="s">
        <v>796</v>
      </c>
      <c r="X2753" s="141" t="e">
        <f>VLOOKUP(W2753,SIZE!A:B,2,0)</f>
        <v>#N/A</v>
      </c>
      <c r="Y2753" s="130"/>
      <c r="Z2753" s="130"/>
      <c r="AA2753" s="141" t="e">
        <f>VLOOKUP(Z2753,COLOR!A:B,2,0)</f>
        <v>#N/A</v>
      </c>
      <c r="AB2753" s="130"/>
      <c r="AC2753" s="130"/>
      <c r="AD2753" s="130"/>
      <c r="AE2753" s="130"/>
      <c r="AF2753" s="130"/>
      <c r="AG2753" s="130"/>
      <c r="AH2753" s="130"/>
      <c r="AI2753" s="130"/>
      <c r="AJ2753" s="130"/>
      <c r="AK2753" s="130"/>
      <c r="AL2753" s="130"/>
      <c r="AM2753" s="130"/>
    </row>
    <row r="2754" spans="1:39" ht="20.25" customHeight="1">
      <c r="A2754" s="132"/>
      <c r="B2754" s="152"/>
      <c r="C2754" s="142"/>
      <c r="D2754" s="143"/>
      <c r="E2754" s="143" t="str">
        <f t="shared" si="105"/>
        <v/>
      </c>
      <c r="F2754" s="144"/>
      <c r="G2754" s="144" t="e">
        <f>VLOOKUP(E2754,subcategory!A:B,2,0)</f>
        <v>#N/A</v>
      </c>
      <c r="H2754" s="213"/>
      <c r="I2754" s="213" t="e">
        <f>VLOOKUP(H2754,gender!A:B,2,0)</f>
        <v>#N/A</v>
      </c>
      <c r="J2754" s="145"/>
      <c r="K2754" s="144"/>
      <c r="L2754" s="144"/>
      <c r="M2754" s="144"/>
      <c r="N2754" s="144" t="e">
        <f>VLOOKUP(M2754,brand!A:B,2,0)</f>
        <v>#N/A</v>
      </c>
      <c r="O2754" s="144"/>
      <c r="P2754" s="144" t="e">
        <f>VLOOKUP(O2754,country!A:B,2,0)</f>
        <v>#N/A</v>
      </c>
      <c r="Q2754" s="144"/>
      <c r="R2754" s="144" t="str">
        <f t="shared" si="106"/>
        <v/>
      </c>
      <c r="S2754" s="144"/>
      <c r="T2754" s="144" t="e">
        <f>VLOOKUP(R2754,material!A:B,2,0)</f>
        <v>#N/A</v>
      </c>
      <c r="U2754" s="141"/>
      <c r="V2754" s="141"/>
      <c r="W2754" s="238" t="s">
        <v>796</v>
      </c>
      <c r="X2754" s="141" t="e">
        <f>VLOOKUP(W2754,SIZE!A:B,2,0)</f>
        <v>#N/A</v>
      </c>
      <c r="Y2754" s="130"/>
      <c r="Z2754" s="130"/>
      <c r="AA2754" s="141" t="e">
        <f>VLOOKUP(Z2754,COLOR!A:B,2,0)</f>
        <v>#N/A</v>
      </c>
      <c r="AB2754" s="130"/>
      <c r="AC2754" s="130"/>
      <c r="AD2754" s="130"/>
      <c r="AE2754" s="130"/>
      <c r="AF2754" s="130"/>
      <c r="AG2754" s="130"/>
      <c r="AH2754" s="130"/>
      <c r="AI2754" s="130"/>
      <c r="AJ2754" s="130"/>
      <c r="AK2754" s="130"/>
      <c r="AL2754" s="130"/>
      <c r="AM2754" s="130"/>
    </row>
    <row r="2755" spans="1:39" ht="20.25" customHeight="1">
      <c r="A2755" s="132"/>
      <c r="B2755" s="152"/>
      <c r="C2755" s="146"/>
      <c r="D2755" s="143"/>
      <c r="E2755" s="143" t="str">
        <f t="shared" ref="E2755:E2776" si="107">PROPER(F2755)</f>
        <v/>
      </c>
      <c r="F2755" s="144"/>
      <c r="G2755" s="144" t="e">
        <f>VLOOKUP(E2755,subcategory!A:B,2,0)</f>
        <v>#N/A</v>
      </c>
      <c r="H2755" s="213"/>
      <c r="I2755" s="213" t="e">
        <f>VLOOKUP(H2755,gender!A:B,2,0)</f>
        <v>#N/A</v>
      </c>
      <c r="J2755" s="145"/>
      <c r="K2755" s="144"/>
      <c r="L2755" s="144"/>
      <c r="M2755" s="144"/>
      <c r="N2755" s="144" t="e">
        <f>VLOOKUP(M2755,brand!A:B,2,0)</f>
        <v>#N/A</v>
      </c>
      <c r="O2755" s="144"/>
      <c r="P2755" s="144" t="e">
        <f>VLOOKUP(O2755,country!A:B,2,0)</f>
        <v>#N/A</v>
      </c>
      <c r="Q2755" s="144"/>
      <c r="R2755" s="144" t="str">
        <f t="shared" si="106"/>
        <v/>
      </c>
      <c r="S2755" s="144"/>
      <c r="T2755" s="144" t="e">
        <f>VLOOKUP(R2755,material!A:B,2,0)</f>
        <v>#N/A</v>
      </c>
      <c r="U2755" s="141"/>
      <c r="V2755" s="141"/>
      <c r="W2755" s="238" t="s">
        <v>796</v>
      </c>
      <c r="X2755" s="141" t="e">
        <f>VLOOKUP(W2755,SIZE!A:B,2,0)</f>
        <v>#N/A</v>
      </c>
      <c r="Y2755" s="130"/>
      <c r="Z2755" s="130"/>
      <c r="AA2755" s="141" t="e">
        <f>VLOOKUP(Z2755,COLOR!A:B,2,0)</f>
        <v>#N/A</v>
      </c>
      <c r="AB2755" s="130"/>
      <c r="AC2755" s="130"/>
      <c r="AD2755" s="130"/>
      <c r="AE2755" s="130"/>
      <c r="AF2755" s="130"/>
      <c r="AG2755" s="130"/>
      <c r="AH2755" s="130"/>
      <c r="AI2755" s="130"/>
      <c r="AJ2755" s="130"/>
      <c r="AK2755" s="130"/>
      <c r="AL2755" s="130"/>
      <c r="AM2755" s="130"/>
    </row>
    <row r="2756" spans="1:39" ht="20.25" customHeight="1">
      <c r="A2756" s="132"/>
      <c r="B2756" s="152"/>
      <c r="C2756" s="142"/>
      <c r="D2756" s="147"/>
      <c r="E2756" s="143" t="str">
        <f t="shared" si="107"/>
        <v/>
      </c>
      <c r="F2756" s="144"/>
      <c r="G2756" s="144" t="e">
        <f>VLOOKUP(E2756,subcategory!A:B,2,0)</f>
        <v>#N/A</v>
      </c>
      <c r="H2756" s="213"/>
      <c r="I2756" s="213" t="e">
        <f>VLOOKUP(H2756,gender!A:B,2,0)</f>
        <v>#N/A</v>
      </c>
      <c r="J2756" s="145"/>
      <c r="K2756" s="144"/>
      <c r="L2756" s="144"/>
      <c r="M2756" s="144"/>
      <c r="N2756" s="144" t="e">
        <f>VLOOKUP(M2756,brand!A:B,2,0)</f>
        <v>#N/A</v>
      </c>
      <c r="O2756" s="144"/>
      <c r="P2756" s="144" t="e">
        <f>VLOOKUP(O2756,country!A:B,2,0)</f>
        <v>#N/A</v>
      </c>
      <c r="Q2756" s="144"/>
      <c r="R2756" s="144" t="str">
        <f t="shared" si="106"/>
        <v/>
      </c>
      <c r="S2756" s="144"/>
      <c r="T2756" s="144" t="e">
        <f>VLOOKUP(R2756,material!A:B,2,0)</f>
        <v>#N/A</v>
      </c>
      <c r="U2756" s="141"/>
      <c r="V2756" s="141"/>
      <c r="W2756" s="238" t="s">
        <v>796</v>
      </c>
      <c r="X2756" s="141" t="e">
        <f>VLOOKUP(W2756,SIZE!A:B,2,0)</f>
        <v>#N/A</v>
      </c>
      <c r="Y2756" s="130"/>
      <c r="Z2756" s="130"/>
      <c r="AA2756" s="141" t="e">
        <f>VLOOKUP(Z2756,COLOR!A:B,2,0)</f>
        <v>#N/A</v>
      </c>
      <c r="AB2756" s="130"/>
      <c r="AC2756" s="130"/>
      <c r="AD2756" s="130"/>
      <c r="AE2756" s="130"/>
      <c r="AF2756" s="130"/>
      <c r="AG2756" s="130"/>
      <c r="AH2756" s="130"/>
      <c r="AI2756" s="130"/>
      <c r="AJ2756" s="130"/>
      <c r="AK2756" s="130"/>
      <c r="AL2756" s="130"/>
      <c r="AM2756" s="130"/>
    </row>
    <row r="2757" spans="1:39" ht="20.25" customHeight="1">
      <c r="A2757" s="132"/>
      <c r="B2757" s="152"/>
      <c r="C2757" s="142"/>
      <c r="D2757" s="143"/>
      <c r="E2757" s="143" t="str">
        <f t="shared" si="107"/>
        <v/>
      </c>
      <c r="F2757" s="144"/>
      <c r="G2757" s="144" t="e">
        <f>VLOOKUP(E2757,subcategory!A:B,2,0)</f>
        <v>#N/A</v>
      </c>
      <c r="H2757" s="213"/>
      <c r="I2757" s="213" t="e">
        <f>VLOOKUP(H2757,gender!A:B,2,0)</f>
        <v>#N/A</v>
      </c>
      <c r="J2757" s="145"/>
      <c r="K2757" s="144"/>
      <c r="L2757" s="144"/>
      <c r="M2757" s="144"/>
      <c r="N2757" s="144" t="e">
        <f>VLOOKUP(M2757,brand!A:B,2,0)</f>
        <v>#N/A</v>
      </c>
      <c r="O2757" s="144"/>
      <c r="P2757" s="144" t="e">
        <f>VLOOKUP(O2757,country!A:B,2,0)</f>
        <v>#N/A</v>
      </c>
      <c r="Q2757" s="144"/>
      <c r="R2757" s="144" t="str">
        <f t="shared" si="106"/>
        <v/>
      </c>
      <c r="S2757" s="144"/>
      <c r="T2757" s="144" t="e">
        <f>VLOOKUP(R2757,material!A:B,2,0)</f>
        <v>#N/A</v>
      </c>
      <c r="U2757" s="141"/>
      <c r="V2757" s="141"/>
      <c r="W2757" s="238" t="s">
        <v>796</v>
      </c>
      <c r="X2757" s="141" t="e">
        <f>VLOOKUP(W2757,SIZE!A:B,2,0)</f>
        <v>#N/A</v>
      </c>
      <c r="Y2757" s="130"/>
      <c r="Z2757" s="130"/>
      <c r="AA2757" s="141" t="e">
        <f>VLOOKUP(Z2757,COLOR!A:B,2,0)</f>
        <v>#N/A</v>
      </c>
      <c r="AB2757" s="130"/>
      <c r="AC2757" s="130"/>
      <c r="AD2757" s="130"/>
      <c r="AE2757" s="130"/>
      <c r="AF2757" s="130"/>
      <c r="AG2757" s="130"/>
      <c r="AH2757" s="130"/>
      <c r="AI2757" s="130"/>
      <c r="AJ2757" s="130"/>
      <c r="AK2757" s="130"/>
      <c r="AL2757" s="130"/>
      <c r="AM2757" s="130"/>
    </row>
    <row r="2758" spans="1:39" ht="20.25" customHeight="1">
      <c r="A2758" s="132"/>
      <c r="B2758" s="152"/>
      <c r="C2758" s="142"/>
      <c r="D2758" s="143"/>
      <c r="E2758" s="143" t="str">
        <f t="shared" si="107"/>
        <v/>
      </c>
      <c r="F2758" s="144"/>
      <c r="G2758" s="144" t="e">
        <f>VLOOKUP(E2758,subcategory!A:B,2,0)</f>
        <v>#N/A</v>
      </c>
      <c r="H2758" s="213"/>
      <c r="I2758" s="213" t="e">
        <f>VLOOKUP(H2758,gender!A:B,2,0)</f>
        <v>#N/A</v>
      </c>
      <c r="J2758" s="145"/>
      <c r="K2758" s="144"/>
      <c r="L2758" s="144"/>
      <c r="M2758" s="144"/>
      <c r="N2758" s="144" t="e">
        <f>VLOOKUP(M2758,brand!A:B,2,0)</f>
        <v>#N/A</v>
      </c>
      <c r="O2758" s="144"/>
      <c r="P2758" s="144" t="e">
        <f>VLOOKUP(O2758,country!A:B,2,0)</f>
        <v>#N/A</v>
      </c>
      <c r="Q2758" s="144"/>
      <c r="R2758" s="144" t="str">
        <f t="shared" si="106"/>
        <v/>
      </c>
      <c r="S2758" s="144"/>
      <c r="T2758" s="144" t="e">
        <f>VLOOKUP(R2758,material!A:B,2,0)</f>
        <v>#N/A</v>
      </c>
      <c r="U2758" s="141"/>
      <c r="V2758" s="141"/>
      <c r="W2758" s="238" t="s">
        <v>796</v>
      </c>
      <c r="X2758" s="141" t="e">
        <f>VLOOKUP(W2758,SIZE!A:B,2,0)</f>
        <v>#N/A</v>
      </c>
      <c r="Y2758" s="130"/>
      <c r="Z2758" s="130"/>
      <c r="AA2758" s="141" t="e">
        <f>VLOOKUP(Z2758,COLOR!A:B,2,0)</f>
        <v>#N/A</v>
      </c>
      <c r="AB2758" s="130"/>
      <c r="AC2758" s="130"/>
      <c r="AD2758" s="130"/>
      <c r="AE2758" s="130"/>
      <c r="AF2758" s="130"/>
      <c r="AG2758" s="130"/>
      <c r="AH2758" s="130"/>
      <c r="AI2758" s="130"/>
      <c r="AJ2758" s="130"/>
      <c r="AK2758" s="130"/>
      <c r="AL2758" s="130"/>
      <c r="AM2758" s="130"/>
    </row>
    <row r="2759" spans="1:39" ht="20.25" customHeight="1">
      <c r="A2759" s="132"/>
      <c r="B2759" s="152"/>
      <c r="C2759" s="142"/>
      <c r="D2759" s="143"/>
      <c r="E2759" s="143" t="str">
        <f t="shared" si="107"/>
        <v/>
      </c>
      <c r="F2759" s="144"/>
      <c r="G2759" s="144" t="e">
        <f>VLOOKUP(E2759,subcategory!A:B,2,0)</f>
        <v>#N/A</v>
      </c>
      <c r="H2759" s="213"/>
      <c r="I2759" s="213" t="e">
        <f>VLOOKUP(H2759,gender!A:B,2,0)</f>
        <v>#N/A</v>
      </c>
      <c r="J2759" s="145"/>
      <c r="K2759" s="144"/>
      <c r="L2759" s="144"/>
      <c r="M2759" s="144"/>
      <c r="N2759" s="144" t="e">
        <f>VLOOKUP(M2759,brand!A:B,2,0)</f>
        <v>#N/A</v>
      </c>
      <c r="O2759" s="144"/>
      <c r="P2759" s="144" t="e">
        <f>VLOOKUP(O2759,country!A:B,2,0)</f>
        <v>#N/A</v>
      </c>
      <c r="Q2759" s="144"/>
      <c r="R2759" s="144" t="str">
        <f t="shared" si="106"/>
        <v/>
      </c>
      <c r="S2759" s="144"/>
      <c r="T2759" s="144" t="e">
        <f>VLOOKUP(R2759,material!A:B,2,0)</f>
        <v>#N/A</v>
      </c>
      <c r="U2759" s="141"/>
      <c r="V2759" s="141"/>
      <c r="W2759" s="238" t="s">
        <v>796</v>
      </c>
      <c r="X2759" s="141" t="e">
        <f>VLOOKUP(W2759,SIZE!A:B,2,0)</f>
        <v>#N/A</v>
      </c>
      <c r="Y2759" s="130"/>
      <c r="Z2759" s="130"/>
      <c r="AA2759" s="141" t="e">
        <f>VLOOKUP(Z2759,COLOR!A:B,2,0)</f>
        <v>#N/A</v>
      </c>
      <c r="AB2759" s="130"/>
      <c r="AC2759" s="130"/>
      <c r="AD2759" s="130"/>
      <c r="AE2759" s="130"/>
      <c r="AF2759" s="130"/>
      <c r="AG2759" s="130"/>
      <c r="AH2759" s="130"/>
      <c r="AI2759" s="130"/>
      <c r="AJ2759" s="130"/>
      <c r="AK2759" s="130"/>
      <c r="AL2759" s="130"/>
      <c r="AM2759" s="130"/>
    </row>
    <row r="2760" spans="1:39" ht="20.25" customHeight="1">
      <c r="A2760" s="132"/>
      <c r="B2760" s="152"/>
      <c r="C2760" s="142"/>
      <c r="D2760" s="143"/>
      <c r="E2760" s="143" t="str">
        <f t="shared" si="107"/>
        <v/>
      </c>
      <c r="F2760" s="144"/>
      <c r="G2760" s="144" t="e">
        <f>VLOOKUP(E2760,subcategory!A:B,2,0)</f>
        <v>#N/A</v>
      </c>
      <c r="H2760" s="213"/>
      <c r="I2760" s="213" t="e">
        <f>VLOOKUP(H2760,gender!A:B,2,0)</f>
        <v>#N/A</v>
      </c>
      <c r="J2760" s="145"/>
      <c r="K2760" s="144"/>
      <c r="L2760" s="144"/>
      <c r="M2760" s="144"/>
      <c r="N2760" s="144" t="e">
        <f>VLOOKUP(M2760,brand!A:B,2,0)</f>
        <v>#N/A</v>
      </c>
      <c r="O2760" s="144"/>
      <c r="P2760" s="144" t="e">
        <f>VLOOKUP(O2760,country!A:B,2,0)</f>
        <v>#N/A</v>
      </c>
      <c r="Q2760" s="144"/>
      <c r="R2760" s="144" t="str">
        <f t="shared" si="106"/>
        <v/>
      </c>
      <c r="S2760" s="144"/>
      <c r="T2760" s="144" t="e">
        <f>VLOOKUP(R2760,material!A:B,2,0)</f>
        <v>#N/A</v>
      </c>
      <c r="U2760" s="141"/>
      <c r="V2760" s="141"/>
      <c r="W2760" s="238" t="s">
        <v>796</v>
      </c>
      <c r="X2760" s="141" t="e">
        <f>VLOOKUP(W2760,SIZE!A:B,2,0)</f>
        <v>#N/A</v>
      </c>
      <c r="Y2760" s="130"/>
      <c r="Z2760" s="130"/>
      <c r="AA2760" s="141" t="e">
        <f>VLOOKUP(Z2760,COLOR!A:B,2,0)</f>
        <v>#N/A</v>
      </c>
      <c r="AB2760" s="130"/>
      <c r="AC2760" s="130"/>
      <c r="AD2760" s="130"/>
      <c r="AE2760" s="130"/>
      <c r="AF2760" s="130"/>
      <c r="AG2760" s="130"/>
      <c r="AH2760" s="130"/>
      <c r="AI2760" s="130"/>
      <c r="AJ2760" s="130"/>
      <c r="AK2760" s="130"/>
      <c r="AL2760" s="130"/>
      <c r="AM2760" s="130"/>
    </row>
    <row r="2761" spans="1:39" ht="20.25" customHeight="1">
      <c r="A2761" s="132"/>
      <c r="B2761" s="152"/>
      <c r="C2761" s="142"/>
      <c r="D2761" s="143"/>
      <c r="E2761" s="143" t="str">
        <f t="shared" si="107"/>
        <v/>
      </c>
      <c r="F2761" s="144"/>
      <c r="G2761" s="144" t="e">
        <f>VLOOKUP(E2761,subcategory!A:B,2,0)</f>
        <v>#N/A</v>
      </c>
      <c r="H2761" s="213"/>
      <c r="I2761" s="213" t="e">
        <f>VLOOKUP(H2761,gender!A:B,2,0)</f>
        <v>#N/A</v>
      </c>
      <c r="J2761" s="145"/>
      <c r="K2761" s="144"/>
      <c r="L2761" s="144"/>
      <c r="M2761" s="144"/>
      <c r="N2761" s="144" t="e">
        <f>VLOOKUP(M2761,brand!A:B,2,0)</f>
        <v>#N/A</v>
      </c>
      <c r="O2761" s="144"/>
      <c r="P2761" s="144" t="e">
        <f>VLOOKUP(O2761,country!A:B,2,0)</f>
        <v>#N/A</v>
      </c>
      <c r="Q2761" s="144"/>
      <c r="R2761" s="144" t="str">
        <f t="shared" si="106"/>
        <v/>
      </c>
      <c r="S2761" s="144"/>
      <c r="T2761" s="144" t="e">
        <f>VLOOKUP(R2761,material!A:B,2,0)</f>
        <v>#N/A</v>
      </c>
      <c r="U2761" s="141"/>
      <c r="V2761" s="141"/>
      <c r="W2761" s="238" t="s">
        <v>796</v>
      </c>
      <c r="X2761" s="141" t="e">
        <f>VLOOKUP(W2761,SIZE!A:B,2,0)</f>
        <v>#N/A</v>
      </c>
      <c r="Y2761" s="130"/>
      <c r="Z2761" s="130"/>
      <c r="AA2761" s="141" t="e">
        <f>VLOOKUP(Z2761,COLOR!A:B,2,0)</f>
        <v>#N/A</v>
      </c>
      <c r="AB2761" s="130"/>
      <c r="AC2761" s="130"/>
      <c r="AD2761" s="130"/>
      <c r="AE2761" s="130"/>
      <c r="AF2761" s="130"/>
      <c r="AG2761" s="130"/>
      <c r="AH2761" s="130"/>
      <c r="AI2761" s="130"/>
      <c r="AJ2761" s="130"/>
      <c r="AK2761" s="130"/>
      <c r="AL2761" s="130"/>
      <c r="AM2761" s="130"/>
    </row>
    <row r="2762" spans="1:39" ht="20.25" customHeight="1">
      <c r="A2762" s="132"/>
      <c r="B2762" s="152"/>
      <c r="C2762" s="142"/>
      <c r="D2762" s="143"/>
      <c r="E2762" s="143" t="str">
        <f t="shared" si="107"/>
        <v/>
      </c>
      <c r="F2762" s="144"/>
      <c r="G2762" s="144" t="e">
        <f>VLOOKUP(E2762,subcategory!A:B,2,0)</f>
        <v>#N/A</v>
      </c>
      <c r="H2762" s="213"/>
      <c r="I2762" s="213" t="e">
        <f>VLOOKUP(H2762,gender!A:B,2,0)</f>
        <v>#N/A</v>
      </c>
      <c r="J2762" s="145"/>
      <c r="K2762" s="144"/>
      <c r="L2762" s="144"/>
      <c r="M2762" s="144"/>
      <c r="N2762" s="144" t="e">
        <f>VLOOKUP(M2762,brand!A:B,2,0)</f>
        <v>#N/A</v>
      </c>
      <c r="O2762" s="144"/>
      <c r="P2762" s="144" t="e">
        <f>VLOOKUP(O2762,country!A:B,2,0)</f>
        <v>#N/A</v>
      </c>
      <c r="Q2762" s="144"/>
      <c r="R2762" s="144" t="str">
        <f t="shared" si="106"/>
        <v/>
      </c>
      <c r="S2762" s="144"/>
      <c r="T2762" s="144" t="e">
        <f>VLOOKUP(R2762,material!A:B,2,0)</f>
        <v>#N/A</v>
      </c>
      <c r="U2762" s="141"/>
      <c r="V2762" s="141"/>
      <c r="W2762" s="238" t="s">
        <v>796</v>
      </c>
      <c r="X2762" s="141" t="e">
        <f>VLOOKUP(W2762,SIZE!A:B,2,0)</f>
        <v>#N/A</v>
      </c>
      <c r="Y2762" s="130"/>
      <c r="Z2762" s="130"/>
      <c r="AA2762" s="141" t="e">
        <f>VLOOKUP(Z2762,COLOR!A:B,2,0)</f>
        <v>#N/A</v>
      </c>
      <c r="AB2762" s="130"/>
      <c r="AC2762" s="130"/>
      <c r="AD2762" s="130"/>
      <c r="AE2762" s="130"/>
      <c r="AF2762" s="130"/>
      <c r="AG2762" s="130"/>
      <c r="AH2762" s="130"/>
      <c r="AI2762" s="130"/>
      <c r="AJ2762" s="130"/>
      <c r="AK2762" s="130"/>
      <c r="AL2762" s="130"/>
      <c r="AM2762" s="130"/>
    </row>
    <row r="2763" spans="1:39" ht="20.25" customHeight="1">
      <c r="A2763" s="132"/>
      <c r="B2763" s="152"/>
      <c r="C2763" s="142"/>
      <c r="D2763" s="143"/>
      <c r="E2763" s="143" t="str">
        <f t="shared" si="107"/>
        <v/>
      </c>
      <c r="F2763" s="144"/>
      <c r="G2763" s="144" t="e">
        <f>VLOOKUP(E2763,subcategory!A:B,2,0)</f>
        <v>#N/A</v>
      </c>
      <c r="H2763" s="213"/>
      <c r="I2763" s="213" t="e">
        <f>VLOOKUP(H2763,gender!A:B,2,0)</f>
        <v>#N/A</v>
      </c>
      <c r="J2763" s="145"/>
      <c r="K2763" s="144"/>
      <c r="L2763" s="144"/>
      <c r="M2763" s="144"/>
      <c r="N2763" s="144" t="e">
        <f>VLOOKUP(M2763,brand!A:B,2,0)</f>
        <v>#N/A</v>
      </c>
      <c r="O2763" s="144"/>
      <c r="P2763" s="144" t="e">
        <f>VLOOKUP(O2763,country!A:B,2,0)</f>
        <v>#N/A</v>
      </c>
      <c r="Q2763" s="144"/>
      <c r="R2763" s="144" t="str">
        <f t="shared" si="106"/>
        <v/>
      </c>
      <c r="S2763" s="144"/>
      <c r="T2763" s="144" t="e">
        <f>VLOOKUP(R2763,material!A:B,2,0)</f>
        <v>#N/A</v>
      </c>
      <c r="U2763" s="141"/>
      <c r="V2763" s="141"/>
      <c r="W2763" s="238" t="s">
        <v>796</v>
      </c>
      <c r="X2763" s="141" t="e">
        <f>VLOOKUP(W2763,SIZE!A:B,2,0)</f>
        <v>#N/A</v>
      </c>
      <c r="Y2763" s="130"/>
      <c r="Z2763" s="130"/>
      <c r="AA2763" s="141" t="e">
        <f>VLOOKUP(Z2763,COLOR!A:B,2,0)</f>
        <v>#N/A</v>
      </c>
      <c r="AB2763" s="130"/>
      <c r="AC2763" s="130"/>
      <c r="AD2763" s="130"/>
      <c r="AE2763" s="130"/>
      <c r="AF2763" s="130"/>
      <c r="AG2763" s="130"/>
      <c r="AH2763" s="130"/>
      <c r="AI2763" s="130"/>
      <c r="AJ2763" s="130"/>
      <c r="AK2763" s="130"/>
      <c r="AL2763" s="130"/>
      <c r="AM2763" s="130"/>
    </row>
    <row r="2764" spans="1:39" ht="20.25" customHeight="1">
      <c r="A2764" s="132"/>
      <c r="B2764" s="152"/>
      <c r="C2764" s="142"/>
      <c r="D2764" s="143"/>
      <c r="E2764" s="143" t="str">
        <f t="shared" si="107"/>
        <v/>
      </c>
      <c r="F2764" s="144"/>
      <c r="G2764" s="144" t="e">
        <f>VLOOKUP(E2764,subcategory!A:B,2,0)</f>
        <v>#N/A</v>
      </c>
      <c r="H2764" s="213"/>
      <c r="I2764" s="213" t="e">
        <f>VLOOKUP(H2764,gender!A:B,2,0)</f>
        <v>#N/A</v>
      </c>
      <c r="J2764" s="145"/>
      <c r="K2764" s="144"/>
      <c r="L2764" s="144"/>
      <c r="M2764" s="144"/>
      <c r="N2764" s="144" t="e">
        <f>VLOOKUP(M2764,brand!A:B,2,0)</f>
        <v>#N/A</v>
      </c>
      <c r="O2764" s="144"/>
      <c r="P2764" s="144" t="e">
        <f>VLOOKUP(O2764,country!A:B,2,0)</f>
        <v>#N/A</v>
      </c>
      <c r="Q2764" s="144"/>
      <c r="R2764" s="144" t="str">
        <f t="shared" si="106"/>
        <v/>
      </c>
      <c r="S2764" s="144"/>
      <c r="T2764" s="144" t="e">
        <f>VLOOKUP(R2764,material!A:B,2,0)</f>
        <v>#N/A</v>
      </c>
      <c r="U2764" s="141"/>
      <c r="V2764" s="141"/>
      <c r="W2764" s="238" t="s">
        <v>796</v>
      </c>
      <c r="X2764" s="141" t="e">
        <f>VLOOKUP(W2764,SIZE!A:B,2,0)</f>
        <v>#N/A</v>
      </c>
      <c r="Y2764" s="130"/>
      <c r="Z2764" s="130"/>
      <c r="AA2764" s="141" t="e">
        <f>VLOOKUP(Z2764,COLOR!A:B,2,0)</f>
        <v>#N/A</v>
      </c>
      <c r="AB2764" s="130"/>
      <c r="AC2764" s="130"/>
      <c r="AD2764" s="130"/>
      <c r="AE2764" s="130"/>
      <c r="AF2764" s="130"/>
      <c r="AG2764" s="130"/>
      <c r="AH2764" s="130"/>
      <c r="AI2764" s="130"/>
      <c r="AJ2764" s="130"/>
      <c r="AK2764" s="130"/>
      <c r="AL2764" s="130"/>
      <c r="AM2764" s="130"/>
    </row>
    <row r="2765" spans="1:39" ht="20.25" customHeight="1">
      <c r="A2765" s="132"/>
      <c r="B2765" s="152"/>
      <c r="C2765" s="142"/>
      <c r="D2765" s="143"/>
      <c r="E2765" s="143" t="str">
        <f t="shared" si="107"/>
        <v/>
      </c>
      <c r="F2765" s="144"/>
      <c r="G2765" s="144" t="e">
        <f>VLOOKUP(E2765,subcategory!A:B,2,0)</f>
        <v>#N/A</v>
      </c>
      <c r="H2765" s="213"/>
      <c r="I2765" s="213" t="e">
        <f>VLOOKUP(H2765,gender!A:B,2,0)</f>
        <v>#N/A</v>
      </c>
      <c r="J2765" s="145"/>
      <c r="K2765" s="144"/>
      <c r="L2765" s="144"/>
      <c r="M2765" s="144"/>
      <c r="N2765" s="144" t="e">
        <f>VLOOKUP(M2765,brand!A:B,2,0)</f>
        <v>#N/A</v>
      </c>
      <c r="O2765" s="144"/>
      <c r="P2765" s="144" t="e">
        <f>VLOOKUP(O2765,country!A:B,2,0)</f>
        <v>#N/A</v>
      </c>
      <c r="Q2765" s="144"/>
      <c r="R2765" s="144" t="str">
        <f t="shared" si="106"/>
        <v/>
      </c>
      <c r="S2765" s="144"/>
      <c r="T2765" s="144" t="e">
        <f>VLOOKUP(R2765,material!A:B,2,0)</f>
        <v>#N/A</v>
      </c>
      <c r="U2765" s="141"/>
      <c r="V2765" s="141"/>
      <c r="W2765" s="238" t="s">
        <v>796</v>
      </c>
      <c r="X2765" s="141" t="e">
        <f>VLOOKUP(W2765,SIZE!A:B,2,0)</f>
        <v>#N/A</v>
      </c>
      <c r="Y2765" s="130"/>
      <c r="Z2765" s="130"/>
      <c r="AA2765" s="141" t="e">
        <f>VLOOKUP(Z2765,COLOR!A:B,2,0)</f>
        <v>#N/A</v>
      </c>
      <c r="AB2765" s="130"/>
      <c r="AC2765" s="130"/>
      <c r="AD2765" s="130"/>
      <c r="AE2765" s="130"/>
      <c r="AF2765" s="130"/>
      <c r="AG2765" s="130"/>
      <c r="AH2765" s="130"/>
      <c r="AI2765" s="130"/>
      <c r="AJ2765" s="130"/>
      <c r="AK2765" s="130"/>
      <c r="AL2765" s="130"/>
      <c r="AM2765" s="130"/>
    </row>
    <row r="2766" spans="1:39" ht="20.25" customHeight="1">
      <c r="A2766" s="132"/>
      <c r="B2766" s="152"/>
      <c r="C2766" s="142"/>
      <c r="D2766" s="143"/>
      <c r="E2766" s="143" t="str">
        <f t="shared" si="107"/>
        <v/>
      </c>
      <c r="F2766" s="144"/>
      <c r="G2766" s="144" t="e">
        <f>VLOOKUP(E2766,subcategory!A:B,2,0)</f>
        <v>#N/A</v>
      </c>
      <c r="H2766" s="213"/>
      <c r="I2766" s="213" t="e">
        <f>VLOOKUP(H2766,gender!A:B,2,0)</f>
        <v>#N/A</v>
      </c>
      <c r="J2766" s="145"/>
      <c r="K2766" s="144"/>
      <c r="L2766" s="144"/>
      <c r="M2766" s="144"/>
      <c r="N2766" s="144" t="e">
        <f>VLOOKUP(M2766,brand!A:B,2,0)</f>
        <v>#N/A</v>
      </c>
      <c r="O2766" s="144"/>
      <c r="P2766" s="144" t="e">
        <f>VLOOKUP(O2766,country!A:B,2,0)</f>
        <v>#N/A</v>
      </c>
      <c r="Q2766" s="144"/>
      <c r="R2766" s="144" t="str">
        <f t="shared" si="106"/>
        <v/>
      </c>
      <c r="S2766" s="144"/>
      <c r="T2766" s="144" t="e">
        <f>VLOOKUP(R2766,material!A:B,2,0)</f>
        <v>#N/A</v>
      </c>
      <c r="U2766" s="141"/>
      <c r="V2766" s="141"/>
      <c r="W2766" s="238" t="s">
        <v>796</v>
      </c>
      <c r="X2766" s="141" t="e">
        <f>VLOOKUP(W2766,SIZE!A:B,2,0)</f>
        <v>#N/A</v>
      </c>
      <c r="Y2766" s="130"/>
      <c r="Z2766" s="130"/>
      <c r="AA2766" s="141" t="e">
        <f>VLOOKUP(Z2766,COLOR!A:B,2,0)</f>
        <v>#N/A</v>
      </c>
      <c r="AB2766" s="130"/>
      <c r="AC2766" s="130"/>
      <c r="AD2766" s="130"/>
      <c r="AE2766" s="130"/>
      <c r="AF2766" s="130"/>
      <c r="AG2766" s="130"/>
      <c r="AH2766" s="130"/>
      <c r="AI2766" s="130"/>
      <c r="AJ2766" s="130"/>
      <c r="AK2766" s="130"/>
      <c r="AL2766" s="130"/>
      <c r="AM2766" s="130"/>
    </row>
    <row r="2767" spans="1:39" ht="20.25" customHeight="1">
      <c r="A2767" s="132"/>
      <c r="B2767" s="152"/>
      <c r="C2767" s="142"/>
      <c r="D2767" s="143"/>
      <c r="E2767" s="143" t="str">
        <f t="shared" si="107"/>
        <v/>
      </c>
      <c r="F2767" s="144"/>
      <c r="G2767" s="144" t="e">
        <f>VLOOKUP(E2767,subcategory!A:B,2,0)</f>
        <v>#N/A</v>
      </c>
      <c r="H2767" s="213"/>
      <c r="I2767" s="213" t="e">
        <f>VLOOKUP(H2767,gender!A:B,2,0)</f>
        <v>#N/A</v>
      </c>
      <c r="J2767" s="145"/>
      <c r="K2767" s="144"/>
      <c r="L2767" s="144"/>
      <c r="M2767" s="144"/>
      <c r="N2767" s="144" t="e">
        <f>VLOOKUP(M2767,brand!A:B,2,0)</f>
        <v>#N/A</v>
      </c>
      <c r="O2767" s="144"/>
      <c r="P2767" s="144" t="e">
        <f>VLOOKUP(O2767,country!A:B,2,0)</f>
        <v>#N/A</v>
      </c>
      <c r="Q2767" s="144"/>
      <c r="R2767" s="144" t="str">
        <f t="shared" si="106"/>
        <v/>
      </c>
      <c r="S2767" s="144"/>
      <c r="T2767" s="144" t="e">
        <f>VLOOKUP(R2767,material!A:B,2,0)</f>
        <v>#N/A</v>
      </c>
      <c r="U2767" s="141"/>
      <c r="V2767" s="141"/>
      <c r="W2767" s="238" t="s">
        <v>796</v>
      </c>
      <c r="X2767" s="141" t="e">
        <f>VLOOKUP(W2767,SIZE!A:B,2,0)</f>
        <v>#N/A</v>
      </c>
      <c r="Y2767" s="130"/>
      <c r="Z2767" s="130"/>
      <c r="AA2767" s="141" t="e">
        <f>VLOOKUP(Z2767,COLOR!A:B,2,0)</f>
        <v>#N/A</v>
      </c>
      <c r="AB2767" s="130"/>
      <c r="AC2767" s="130"/>
      <c r="AD2767" s="130"/>
      <c r="AE2767" s="130"/>
      <c r="AF2767" s="130"/>
      <c r="AG2767" s="130"/>
      <c r="AH2767" s="130"/>
      <c r="AI2767" s="130"/>
      <c r="AJ2767" s="130"/>
      <c r="AK2767" s="130"/>
      <c r="AL2767" s="130"/>
      <c r="AM2767" s="130"/>
    </row>
    <row r="2768" spans="1:39" ht="20.25" customHeight="1">
      <c r="A2768" s="132"/>
      <c r="B2768" s="152"/>
      <c r="C2768" s="142"/>
      <c r="D2768" s="143"/>
      <c r="E2768" s="143" t="str">
        <f t="shared" si="107"/>
        <v/>
      </c>
      <c r="F2768" s="144"/>
      <c r="G2768" s="144" t="e">
        <f>VLOOKUP(E2768,subcategory!A:B,2,0)</f>
        <v>#N/A</v>
      </c>
      <c r="H2768" s="213"/>
      <c r="I2768" s="213" t="e">
        <f>VLOOKUP(H2768,gender!A:B,2,0)</f>
        <v>#N/A</v>
      </c>
      <c r="J2768" s="145"/>
      <c r="K2768" s="144"/>
      <c r="L2768" s="144"/>
      <c r="M2768" s="144"/>
      <c r="N2768" s="144" t="e">
        <f>VLOOKUP(M2768,brand!A:B,2,0)</f>
        <v>#N/A</v>
      </c>
      <c r="O2768" s="144"/>
      <c r="P2768" s="144" t="e">
        <f>VLOOKUP(O2768,country!A:B,2,0)</f>
        <v>#N/A</v>
      </c>
      <c r="Q2768" s="144"/>
      <c r="R2768" s="144" t="str">
        <f t="shared" si="106"/>
        <v/>
      </c>
      <c r="S2768" s="144"/>
      <c r="T2768" s="144" t="e">
        <f>VLOOKUP(R2768,material!A:B,2,0)</f>
        <v>#N/A</v>
      </c>
      <c r="U2768" s="141"/>
      <c r="V2768" s="141"/>
      <c r="W2768" s="238" t="s">
        <v>796</v>
      </c>
      <c r="X2768" s="141" t="e">
        <f>VLOOKUP(W2768,SIZE!A:B,2,0)</f>
        <v>#N/A</v>
      </c>
      <c r="Y2768" s="130"/>
      <c r="Z2768" s="130"/>
      <c r="AA2768" s="141" t="e">
        <f>VLOOKUP(Z2768,COLOR!A:B,2,0)</f>
        <v>#N/A</v>
      </c>
      <c r="AB2768" s="130"/>
      <c r="AC2768" s="130"/>
      <c r="AD2768" s="130"/>
      <c r="AE2768" s="130"/>
      <c r="AF2768" s="130"/>
      <c r="AG2768" s="130"/>
      <c r="AH2768" s="130"/>
      <c r="AI2768" s="130"/>
      <c r="AJ2768" s="130"/>
      <c r="AK2768" s="130"/>
      <c r="AL2768" s="130"/>
      <c r="AM2768" s="130"/>
    </row>
    <row r="2769" spans="1:39" ht="20.25" customHeight="1">
      <c r="A2769" s="132"/>
      <c r="B2769" s="152"/>
      <c r="C2769" s="142"/>
      <c r="D2769" s="143"/>
      <c r="E2769" s="143" t="str">
        <f t="shared" si="107"/>
        <v/>
      </c>
      <c r="F2769" s="144"/>
      <c r="G2769" s="144" t="e">
        <f>VLOOKUP(E2769,subcategory!A:B,2,0)</f>
        <v>#N/A</v>
      </c>
      <c r="H2769" s="213"/>
      <c r="I2769" s="213" t="e">
        <f>VLOOKUP(H2769,gender!A:B,2,0)</f>
        <v>#N/A</v>
      </c>
      <c r="J2769" s="145"/>
      <c r="K2769" s="144"/>
      <c r="L2769" s="144"/>
      <c r="M2769" s="144"/>
      <c r="N2769" s="144" t="e">
        <f>VLOOKUP(M2769,brand!A:B,2,0)</f>
        <v>#N/A</v>
      </c>
      <c r="O2769" s="144"/>
      <c r="P2769" s="144" t="e">
        <f>VLOOKUP(O2769,country!A:B,2,0)</f>
        <v>#N/A</v>
      </c>
      <c r="Q2769" s="144"/>
      <c r="R2769" s="144" t="str">
        <f t="shared" si="106"/>
        <v/>
      </c>
      <c r="S2769" s="144"/>
      <c r="T2769" s="144" t="e">
        <f>VLOOKUP(R2769,material!A:B,2,0)</f>
        <v>#N/A</v>
      </c>
      <c r="U2769" s="141"/>
      <c r="V2769" s="141"/>
      <c r="W2769" s="238" t="s">
        <v>796</v>
      </c>
      <c r="X2769" s="141" t="e">
        <f>VLOOKUP(W2769,SIZE!A:B,2,0)</f>
        <v>#N/A</v>
      </c>
      <c r="Y2769" s="130"/>
      <c r="Z2769" s="130"/>
      <c r="AA2769" s="141" t="e">
        <f>VLOOKUP(Z2769,COLOR!A:B,2,0)</f>
        <v>#N/A</v>
      </c>
      <c r="AB2769" s="130"/>
      <c r="AC2769" s="130"/>
      <c r="AD2769" s="130"/>
      <c r="AE2769" s="130"/>
      <c r="AF2769" s="130"/>
      <c r="AG2769" s="130"/>
      <c r="AH2769" s="130"/>
      <c r="AI2769" s="130"/>
      <c r="AJ2769" s="130"/>
      <c r="AK2769" s="130"/>
      <c r="AL2769" s="130"/>
      <c r="AM2769" s="130"/>
    </row>
    <row r="2770" spans="1:39" ht="20.25" customHeight="1">
      <c r="A2770" s="132"/>
      <c r="B2770" s="152"/>
      <c r="C2770" s="142"/>
      <c r="D2770" s="143"/>
      <c r="E2770" s="143" t="str">
        <f t="shared" si="107"/>
        <v/>
      </c>
      <c r="F2770" s="144"/>
      <c r="G2770" s="144" t="e">
        <f>VLOOKUP(E2770,subcategory!A:B,2,0)</f>
        <v>#N/A</v>
      </c>
      <c r="H2770" s="213"/>
      <c r="I2770" s="213" t="e">
        <f>VLOOKUP(H2770,gender!A:B,2,0)</f>
        <v>#N/A</v>
      </c>
      <c r="J2770" s="145"/>
      <c r="K2770" s="144"/>
      <c r="L2770" s="144"/>
      <c r="M2770" s="144"/>
      <c r="N2770" s="144" t="e">
        <f>VLOOKUP(M2770,brand!A:B,2,0)</f>
        <v>#N/A</v>
      </c>
      <c r="O2770" s="144"/>
      <c r="P2770" s="144" t="e">
        <f>VLOOKUP(O2770,country!A:B,2,0)</f>
        <v>#N/A</v>
      </c>
      <c r="Q2770" s="144"/>
      <c r="R2770" s="144" t="str">
        <f t="shared" si="106"/>
        <v/>
      </c>
      <c r="S2770" s="144"/>
      <c r="T2770" s="144" t="e">
        <f>VLOOKUP(R2770,material!A:B,2,0)</f>
        <v>#N/A</v>
      </c>
      <c r="U2770" s="141"/>
      <c r="V2770" s="141"/>
      <c r="W2770" s="238" t="s">
        <v>796</v>
      </c>
      <c r="X2770" s="141" t="e">
        <f>VLOOKUP(W2770,SIZE!A:B,2,0)</f>
        <v>#N/A</v>
      </c>
      <c r="Y2770" s="130"/>
      <c r="Z2770" s="130"/>
      <c r="AA2770" s="141" t="e">
        <f>VLOOKUP(Z2770,COLOR!A:B,2,0)</f>
        <v>#N/A</v>
      </c>
      <c r="AB2770" s="130"/>
      <c r="AC2770" s="130"/>
      <c r="AD2770" s="130"/>
      <c r="AE2770" s="130"/>
      <c r="AF2770" s="130"/>
      <c r="AG2770" s="130"/>
      <c r="AH2770" s="130"/>
      <c r="AI2770" s="130"/>
      <c r="AJ2770" s="130"/>
      <c r="AK2770" s="130"/>
      <c r="AL2770" s="130"/>
      <c r="AM2770" s="130"/>
    </row>
    <row r="2771" spans="1:39" ht="20.25" customHeight="1">
      <c r="A2771" s="132"/>
      <c r="B2771" s="152"/>
      <c r="C2771" s="142"/>
      <c r="D2771" s="143"/>
      <c r="E2771" s="143" t="str">
        <f t="shared" si="107"/>
        <v/>
      </c>
      <c r="F2771" s="144"/>
      <c r="G2771" s="144" t="e">
        <f>VLOOKUP(E2771,subcategory!A:B,2,0)</f>
        <v>#N/A</v>
      </c>
      <c r="H2771" s="213"/>
      <c r="I2771" s="213" t="e">
        <f>VLOOKUP(H2771,gender!A:B,2,0)</f>
        <v>#N/A</v>
      </c>
      <c r="J2771" s="145"/>
      <c r="K2771" s="144"/>
      <c r="L2771" s="144"/>
      <c r="M2771" s="144"/>
      <c r="N2771" s="144" t="e">
        <f>VLOOKUP(M2771,brand!A:B,2,0)</f>
        <v>#N/A</v>
      </c>
      <c r="O2771" s="144"/>
      <c r="P2771" s="144" t="e">
        <f>VLOOKUP(O2771,country!A:B,2,0)</f>
        <v>#N/A</v>
      </c>
      <c r="Q2771" s="144"/>
      <c r="R2771" s="144" t="str">
        <f t="shared" si="106"/>
        <v/>
      </c>
      <c r="S2771" s="144"/>
      <c r="T2771" s="219" t="s">
        <v>4268</v>
      </c>
      <c r="U2771" s="141"/>
      <c r="V2771" s="141"/>
      <c r="W2771" s="238" t="s">
        <v>796</v>
      </c>
      <c r="X2771" s="141" t="e">
        <f>VLOOKUP(W2771,SIZE!A:B,2,0)</f>
        <v>#N/A</v>
      </c>
      <c r="Y2771" s="130"/>
      <c r="Z2771" s="130"/>
      <c r="AA2771" s="141" t="e">
        <f>VLOOKUP(Z2771,COLOR!A:B,2,0)</f>
        <v>#N/A</v>
      </c>
      <c r="AB2771" s="130"/>
      <c r="AC2771" s="130"/>
      <c r="AD2771" s="130"/>
      <c r="AE2771" s="130"/>
      <c r="AF2771" s="130"/>
      <c r="AG2771" s="130"/>
      <c r="AH2771" s="130"/>
      <c r="AI2771" s="130"/>
      <c r="AJ2771" s="130"/>
      <c r="AK2771" s="130"/>
      <c r="AL2771" s="130"/>
      <c r="AM2771" s="130"/>
    </row>
    <row r="2772" spans="1:39" ht="20.25" customHeight="1">
      <c r="A2772" s="132"/>
      <c r="B2772" s="152"/>
      <c r="C2772" s="142"/>
      <c r="D2772" s="143"/>
      <c r="E2772" s="143" t="str">
        <f t="shared" si="107"/>
        <v/>
      </c>
      <c r="F2772" s="144"/>
      <c r="G2772" s="144" t="e">
        <f>VLOOKUP(E2772,subcategory!A:B,2,0)</f>
        <v>#N/A</v>
      </c>
      <c r="H2772" s="213"/>
      <c r="I2772" s="213" t="e">
        <f>VLOOKUP(H2772,gender!A:B,2,0)</f>
        <v>#N/A</v>
      </c>
      <c r="J2772" s="145"/>
      <c r="K2772" s="144"/>
      <c r="L2772" s="144"/>
      <c r="M2772" s="144"/>
      <c r="N2772" s="144" t="e">
        <f>VLOOKUP(M2772,brand!A:B,2,0)</f>
        <v>#N/A</v>
      </c>
      <c r="O2772" s="144"/>
      <c r="P2772" s="144" t="e">
        <f>VLOOKUP(O2772,country!A:B,2,0)</f>
        <v>#N/A</v>
      </c>
      <c r="Q2772" s="144"/>
      <c r="R2772" s="144" t="str">
        <f t="shared" si="106"/>
        <v/>
      </c>
      <c r="S2772" s="144"/>
      <c r="T2772" s="144" t="e">
        <f>VLOOKUP(R2772,material!A:B,2,0)</f>
        <v>#N/A</v>
      </c>
      <c r="U2772" s="141"/>
      <c r="V2772" s="141"/>
      <c r="W2772" s="238" t="s">
        <v>796</v>
      </c>
      <c r="X2772" s="141" t="e">
        <f>VLOOKUP(W2772,SIZE!A:B,2,0)</f>
        <v>#N/A</v>
      </c>
      <c r="Y2772" s="130"/>
      <c r="Z2772" s="130"/>
      <c r="AA2772" s="141" t="e">
        <f>VLOOKUP(Z2772,COLOR!A:B,2,0)</f>
        <v>#N/A</v>
      </c>
      <c r="AB2772" s="130"/>
      <c r="AC2772" s="130"/>
      <c r="AD2772" s="130"/>
      <c r="AE2772" s="130"/>
      <c r="AF2772" s="130"/>
      <c r="AG2772" s="130"/>
      <c r="AH2772" s="130"/>
      <c r="AI2772" s="130"/>
      <c r="AJ2772" s="130"/>
      <c r="AK2772" s="130"/>
      <c r="AL2772" s="130"/>
      <c r="AM2772" s="130"/>
    </row>
    <row r="2773" spans="1:39" ht="20.25" customHeight="1">
      <c r="A2773" s="132"/>
      <c r="B2773" s="152"/>
      <c r="C2773" s="142"/>
      <c r="D2773" s="143"/>
      <c r="E2773" s="143" t="str">
        <f t="shared" si="107"/>
        <v/>
      </c>
      <c r="F2773" s="144"/>
      <c r="G2773" s="144" t="e">
        <f>VLOOKUP(E2773,subcategory!A:B,2,0)</f>
        <v>#N/A</v>
      </c>
      <c r="H2773" s="213"/>
      <c r="I2773" s="213" t="e">
        <f>VLOOKUP(H2773,gender!A:B,2,0)</f>
        <v>#N/A</v>
      </c>
      <c r="J2773" s="145"/>
      <c r="K2773" s="144"/>
      <c r="L2773" s="144"/>
      <c r="M2773" s="144"/>
      <c r="N2773" s="144" t="e">
        <f>VLOOKUP(M2773,brand!A:B,2,0)</f>
        <v>#N/A</v>
      </c>
      <c r="O2773" s="144"/>
      <c r="P2773" s="144" t="e">
        <f>VLOOKUP(O2773,country!A:B,2,0)</f>
        <v>#N/A</v>
      </c>
      <c r="Q2773" s="144"/>
      <c r="R2773" s="144" t="str">
        <f t="shared" si="106"/>
        <v/>
      </c>
      <c r="S2773" s="144"/>
      <c r="T2773" s="144" t="e">
        <f>VLOOKUP(R2773,material!A:B,2,0)</f>
        <v>#N/A</v>
      </c>
      <c r="U2773" s="141"/>
      <c r="V2773" s="141"/>
      <c r="W2773" s="238" t="s">
        <v>796</v>
      </c>
      <c r="X2773" s="141" t="e">
        <f>VLOOKUP(W2773,SIZE!A:B,2,0)</f>
        <v>#N/A</v>
      </c>
      <c r="Y2773" s="130"/>
      <c r="Z2773" s="130"/>
      <c r="AA2773" s="141" t="e">
        <f>VLOOKUP(Z2773,COLOR!A:B,2,0)</f>
        <v>#N/A</v>
      </c>
      <c r="AB2773" s="130"/>
      <c r="AC2773" s="130"/>
      <c r="AD2773" s="130"/>
      <c r="AE2773" s="130"/>
      <c r="AF2773" s="130"/>
      <c r="AG2773" s="130"/>
      <c r="AH2773" s="130"/>
      <c r="AI2773" s="130"/>
      <c r="AJ2773" s="130"/>
      <c r="AK2773" s="130"/>
      <c r="AL2773" s="130"/>
      <c r="AM2773" s="130"/>
    </row>
    <row r="2774" spans="1:39" ht="20.25" customHeight="1">
      <c r="A2774" s="132"/>
      <c r="B2774" s="152"/>
      <c r="C2774" s="142"/>
      <c r="D2774" s="143"/>
      <c r="E2774" s="143" t="str">
        <f t="shared" si="107"/>
        <v/>
      </c>
      <c r="F2774" s="144"/>
      <c r="G2774" s="144" t="e">
        <f>VLOOKUP(E2774,subcategory!A:B,2,0)</f>
        <v>#N/A</v>
      </c>
      <c r="H2774" s="213"/>
      <c r="I2774" s="213" t="e">
        <f>VLOOKUP(H2774,gender!A:B,2,0)</f>
        <v>#N/A</v>
      </c>
      <c r="J2774" s="145"/>
      <c r="K2774" s="144"/>
      <c r="L2774" s="144"/>
      <c r="M2774" s="144"/>
      <c r="N2774" s="144" t="e">
        <f>VLOOKUP(M2774,brand!A:B,2,0)</f>
        <v>#N/A</v>
      </c>
      <c r="O2774" s="144"/>
      <c r="P2774" s="144" t="e">
        <f>VLOOKUP(O2774,country!A:B,2,0)</f>
        <v>#N/A</v>
      </c>
      <c r="Q2774" s="144"/>
      <c r="R2774" s="144" t="str">
        <f t="shared" si="106"/>
        <v/>
      </c>
      <c r="S2774" s="144"/>
      <c r="T2774" s="144" t="e">
        <f>VLOOKUP(R2774,material!A:B,2,0)</f>
        <v>#N/A</v>
      </c>
      <c r="U2774" s="141"/>
      <c r="V2774" s="141"/>
      <c r="W2774" s="238" t="s">
        <v>796</v>
      </c>
      <c r="X2774" s="141" t="e">
        <f>VLOOKUP(W2774,SIZE!A:B,2,0)</f>
        <v>#N/A</v>
      </c>
      <c r="Y2774" s="130"/>
      <c r="Z2774" s="130"/>
      <c r="AA2774" s="141" t="e">
        <f>VLOOKUP(Z2774,COLOR!A:B,2,0)</f>
        <v>#N/A</v>
      </c>
      <c r="AB2774" s="130"/>
      <c r="AC2774" s="130"/>
      <c r="AD2774" s="130"/>
      <c r="AE2774" s="130"/>
      <c r="AF2774" s="130"/>
      <c r="AG2774" s="130"/>
      <c r="AH2774" s="130"/>
      <c r="AI2774" s="130"/>
      <c r="AJ2774" s="130"/>
      <c r="AK2774" s="130"/>
      <c r="AL2774" s="130"/>
      <c r="AM2774" s="130"/>
    </row>
    <row r="2775" spans="1:39" ht="20.25" customHeight="1">
      <c r="A2775" s="132"/>
      <c r="B2775" s="152"/>
      <c r="C2775" s="142"/>
      <c r="D2775" s="143"/>
      <c r="E2775" s="143" t="str">
        <f t="shared" si="107"/>
        <v/>
      </c>
      <c r="F2775" s="144"/>
      <c r="G2775" s="144" t="e">
        <f>VLOOKUP(E2775,subcategory!A:B,2,0)</f>
        <v>#N/A</v>
      </c>
      <c r="H2775" s="213"/>
      <c r="I2775" s="213" t="e">
        <f>VLOOKUP(H2775,gender!A:B,2,0)</f>
        <v>#N/A</v>
      </c>
      <c r="J2775" s="145"/>
      <c r="K2775" s="144"/>
      <c r="L2775" s="144"/>
      <c r="M2775" s="144"/>
      <c r="N2775" s="144" t="e">
        <f>VLOOKUP(M2775,brand!A:B,2,0)</f>
        <v>#N/A</v>
      </c>
      <c r="O2775" s="144"/>
      <c r="P2775" s="144" t="e">
        <f>VLOOKUP(O2775,country!A:B,2,0)</f>
        <v>#N/A</v>
      </c>
      <c r="Q2775" s="144"/>
      <c r="R2775" s="144" t="str">
        <f t="shared" si="106"/>
        <v/>
      </c>
      <c r="S2775" s="144"/>
      <c r="T2775" s="144" t="e">
        <f>VLOOKUP(R2775,material!A:B,2,0)</f>
        <v>#N/A</v>
      </c>
      <c r="U2775" s="141"/>
      <c r="V2775" s="141"/>
      <c r="W2775" s="238" t="s">
        <v>796</v>
      </c>
      <c r="X2775" s="141" t="e">
        <f>VLOOKUP(W2775,SIZE!A:B,2,0)</f>
        <v>#N/A</v>
      </c>
      <c r="Y2775" s="130"/>
      <c r="Z2775" s="130"/>
      <c r="AA2775" s="141" t="e">
        <f>VLOOKUP(Z2775,COLOR!A:B,2,0)</f>
        <v>#N/A</v>
      </c>
      <c r="AB2775" s="130"/>
      <c r="AC2775" s="130"/>
      <c r="AD2775" s="130"/>
      <c r="AE2775" s="130"/>
      <c r="AF2775" s="130"/>
      <c r="AG2775" s="130"/>
      <c r="AH2775" s="130"/>
      <c r="AI2775" s="130"/>
      <c r="AJ2775" s="130"/>
      <c r="AK2775" s="130"/>
      <c r="AL2775" s="130"/>
      <c r="AM2775" s="130"/>
    </row>
    <row r="2776" spans="1:39" ht="20.25" customHeight="1">
      <c r="A2776" s="132"/>
      <c r="B2776" s="152"/>
      <c r="C2776" s="129"/>
      <c r="D2776" s="143"/>
      <c r="E2776" s="143" t="str">
        <f t="shared" si="107"/>
        <v/>
      </c>
      <c r="F2776" s="130"/>
      <c r="G2776" s="144" t="e">
        <f>VLOOKUP(E2776,subcategory!A:B,2,0)</f>
        <v>#N/A</v>
      </c>
      <c r="H2776" s="213"/>
      <c r="I2776" s="213" t="e">
        <f>VLOOKUP(H2776,gender!A:B,2,0)</f>
        <v>#N/A</v>
      </c>
      <c r="J2776" s="130"/>
      <c r="K2776" s="130"/>
      <c r="L2776" s="130"/>
      <c r="M2776" s="144"/>
      <c r="N2776" s="144" t="e">
        <f>VLOOKUP(M2776,brand!A:B,2,0)</f>
        <v>#N/A</v>
      </c>
      <c r="O2776" s="144"/>
      <c r="P2776" s="144" t="e">
        <f>VLOOKUP(O2776,country!A:B,2,0)</f>
        <v>#N/A</v>
      </c>
      <c r="Q2776" s="144"/>
      <c r="R2776" s="144" t="str">
        <f t="shared" si="106"/>
        <v/>
      </c>
      <c r="S2776" s="144"/>
      <c r="T2776" s="144" t="e">
        <f>VLOOKUP(R2776,material!A:B,2,0)</f>
        <v>#N/A</v>
      </c>
      <c r="U2776" s="141"/>
      <c r="V2776" s="141"/>
      <c r="W2776" s="238" t="s">
        <v>796</v>
      </c>
      <c r="X2776" s="141" t="e">
        <f>VLOOKUP(W2776,SIZE!A:B,2,0)</f>
        <v>#N/A</v>
      </c>
      <c r="Y2776" s="130"/>
      <c r="Z2776" s="130"/>
      <c r="AA2776" s="141" t="e">
        <f>VLOOKUP(Z2776,COLOR!A:B,2,0)</f>
        <v>#N/A</v>
      </c>
      <c r="AB2776" s="130"/>
      <c r="AC2776" s="130"/>
      <c r="AD2776" s="130"/>
      <c r="AE2776" s="130"/>
      <c r="AF2776" s="130"/>
      <c r="AG2776" s="130"/>
      <c r="AH2776" s="130"/>
      <c r="AI2776" s="130"/>
      <c r="AJ2776" s="130"/>
      <c r="AK2776" s="130"/>
      <c r="AL2776" s="130"/>
      <c r="AM2776" s="130"/>
    </row>
    <row r="2777" spans="1:39" ht="20.25" customHeight="1">
      <c r="A2777" s="132"/>
      <c r="B2777" s="137"/>
      <c r="D2777" s="129"/>
      <c r="E2777" s="129"/>
      <c r="F2777" s="130"/>
      <c r="G2777" s="130"/>
      <c r="H2777" s="130"/>
      <c r="I2777" s="130"/>
      <c r="J2777" s="130"/>
      <c r="K2777" s="130"/>
      <c r="L2777" s="130"/>
      <c r="M2777" s="130"/>
      <c r="N2777" s="130"/>
      <c r="O2777" s="130"/>
      <c r="P2777" s="130"/>
      <c r="Q2777" s="130"/>
      <c r="R2777" s="130"/>
      <c r="S2777" s="130"/>
      <c r="T2777" s="130"/>
    </row>
    <row r="2778" spans="1:39" ht="20.25" customHeight="1">
      <c r="C2778" s="138"/>
      <c r="F2778" s="130"/>
      <c r="G2778" s="130"/>
      <c r="H2778" s="130"/>
      <c r="I2778" s="130"/>
      <c r="J2778" s="130"/>
      <c r="K2778" s="130"/>
      <c r="L2778" s="130"/>
      <c r="M2778" s="130"/>
      <c r="Q2778" s="130"/>
      <c r="R2778" s="130"/>
      <c r="S2778" s="130"/>
      <c r="T2778" s="130"/>
    </row>
    <row r="2779" spans="1:39" ht="20.25" customHeight="1">
      <c r="C2779" s="138"/>
      <c r="D2779" s="130"/>
      <c r="E2779" s="130"/>
      <c r="F2779" s="130"/>
      <c r="G2779" s="130"/>
      <c r="H2779" s="130"/>
      <c r="I2779" s="130"/>
      <c r="J2779" s="130"/>
      <c r="K2779" s="130"/>
      <c r="L2779" s="130"/>
      <c r="M2779" s="130"/>
      <c r="Q2779" s="130"/>
      <c r="R2779" s="130"/>
      <c r="S2779" s="130"/>
      <c r="T2779" s="130"/>
    </row>
    <row r="2780" spans="1:39" ht="20.25" customHeight="1">
      <c r="C2780" s="130"/>
      <c r="D2780" s="130"/>
      <c r="E2780" s="130"/>
      <c r="F2780" s="130"/>
      <c r="G2780" s="130"/>
      <c r="H2780" s="130"/>
      <c r="I2780" s="130"/>
      <c r="J2780" s="130"/>
      <c r="K2780" s="130"/>
      <c r="L2780" s="130"/>
      <c r="M2780" s="130"/>
      <c r="Q2780" s="130"/>
      <c r="R2780" s="130"/>
      <c r="S2780" s="130"/>
      <c r="T2780" s="130"/>
    </row>
    <row r="2781" spans="1:39" ht="20.25" customHeight="1">
      <c r="C2781" s="130"/>
      <c r="D2781" s="130"/>
      <c r="E2781" s="130"/>
      <c r="F2781" s="130"/>
      <c r="G2781" s="130"/>
      <c r="H2781" s="130"/>
      <c r="I2781" s="130"/>
      <c r="J2781" s="130"/>
      <c r="K2781" s="130"/>
      <c r="L2781" s="130"/>
      <c r="M2781" s="130"/>
      <c r="Q2781" s="130"/>
      <c r="R2781" s="130"/>
      <c r="S2781" s="130"/>
      <c r="T2781" s="130"/>
    </row>
    <row r="2782" spans="1:39" ht="20.25" customHeight="1">
      <c r="C2782" s="130"/>
      <c r="F2782" s="130"/>
      <c r="G2782" s="130"/>
      <c r="H2782" s="130"/>
      <c r="I2782" s="130"/>
      <c r="J2782" s="130"/>
      <c r="K2782" s="130"/>
      <c r="L2782" s="130"/>
      <c r="M2782" s="130"/>
      <c r="Q2782" s="130"/>
      <c r="R2782" s="130"/>
      <c r="S2782" s="130"/>
      <c r="T2782" s="130"/>
    </row>
    <row r="2783" spans="1:39" ht="20.25" customHeight="1">
      <c r="C2783" s="130"/>
      <c r="F2783" s="130"/>
      <c r="G2783" s="130"/>
      <c r="H2783" s="130"/>
      <c r="I2783" s="130"/>
      <c r="J2783" s="130"/>
      <c r="K2783" s="130"/>
      <c r="L2783" s="130"/>
      <c r="M2783" s="130"/>
      <c r="Q2783" s="130"/>
      <c r="R2783" s="130"/>
      <c r="S2783" s="130"/>
      <c r="T2783" s="130"/>
    </row>
    <row r="2784" spans="1:39" ht="20.25" customHeight="1">
      <c r="C2784" s="130"/>
      <c r="D2784" s="130"/>
      <c r="E2784" s="130"/>
      <c r="F2784" s="130"/>
      <c r="G2784" s="130"/>
      <c r="H2784" s="130"/>
      <c r="I2784" s="130"/>
      <c r="J2784" s="130"/>
      <c r="K2784" s="130"/>
      <c r="L2784" s="130"/>
      <c r="M2784" s="130"/>
      <c r="Q2784" s="130"/>
      <c r="R2784" s="130"/>
      <c r="S2784" s="130"/>
      <c r="T2784" s="130"/>
    </row>
    <row r="2785" spans="3:20" ht="20.25" customHeight="1">
      <c r="C2785" s="130"/>
      <c r="D2785" s="130"/>
      <c r="E2785" s="130"/>
      <c r="F2785" s="130"/>
      <c r="G2785" s="130"/>
      <c r="H2785" s="130"/>
      <c r="I2785" s="130"/>
      <c r="J2785" s="130"/>
      <c r="K2785" s="130"/>
      <c r="L2785" s="130"/>
      <c r="M2785" s="130"/>
      <c r="Q2785" s="130"/>
      <c r="R2785" s="130"/>
      <c r="S2785" s="130"/>
      <c r="T2785" s="130"/>
    </row>
    <row r="2786" spans="3:20" ht="20.25" customHeight="1">
      <c r="C2786" s="130"/>
      <c r="D2786" s="130"/>
      <c r="E2786" s="130"/>
      <c r="F2786" s="130"/>
      <c r="G2786" s="130"/>
      <c r="H2786" s="130"/>
      <c r="I2786" s="130"/>
      <c r="J2786" s="130"/>
      <c r="K2786" s="130"/>
      <c r="L2786" s="130"/>
      <c r="M2786" s="130"/>
      <c r="Q2786" s="130"/>
      <c r="R2786" s="130"/>
      <c r="S2786" s="130"/>
      <c r="T2786" s="130"/>
    </row>
    <row r="2787" spans="3:20" ht="20.25" customHeight="1">
      <c r="C2787" s="130"/>
      <c r="D2787" s="130"/>
      <c r="E2787" s="130"/>
      <c r="F2787" s="130"/>
      <c r="G2787" s="130"/>
      <c r="H2787" s="130"/>
      <c r="I2787" s="130"/>
      <c r="J2787" s="130"/>
      <c r="K2787" s="130"/>
      <c r="L2787" s="130"/>
      <c r="M2787" s="130"/>
      <c r="Q2787" s="130"/>
      <c r="R2787" s="130"/>
      <c r="S2787" s="130"/>
      <c r="T2787" s="130"/>
    </row>
    <row r="2788" spans="3:20" ht="20.25" customHeight="1">
      <c r="C2788" s="130"/>
      <c r="D2788" s="130"/>
      <c r="E2788" s="130"/>
      <c r="F2788" s="130"/>
      <c r="G2788" s="130"/>
      <c r="H2788" s="130"/>
      <c r="I2788" s="130"/>
      <c r="J2788" s="130"/>
      <c r="K2788" s="130"/>
      <c r="L2788" s="130"/>
      <c r="M2788" s="130"/>
      <c r="Q2788" s="130"/>
      <c r="R2788" s="130"/>
      <c r="S2788" s="130"/>
      <c r="T2788" s="130"/>
    </row>
    <row r="2789" spans="3:20" ht="20.25" customHeight="1">
      <c r="C2789" s="130"/>
      <c r="D2789" s="130"/>
      <c r="E2789" s="130"/>
      <c r="F2789" s="130"/>
      <c r="G2789" s="130"/>
      <c r="H2789" s="130"/>
      <c r="I2789" s="130"/>
      <c r="J2789" s="130"/>
      <c r="K2789" s="130"/>
      <c r="L2789" s="130"/>
      <c r="M2789" s="130"/>
      <c r="Q2789" s="130"/>
      <c r="R2789" s="130"/>
      <c r="S2789" s="130"/>
      <c r="T2789" s="130"/>
    </row>
    <row r="2790" spans="3:20" ht="20.25" customHeight="1">
      <c r="C2790" s="130"/>
      <c r="D2790" s="130"/>
      <c r="E2790" s="130"/>
      <c r="F2790" s="130"/>
      <c r="G2790" s="130"/>
      <c r="H2790" s="130"/>
      <c r="I2790" s="130"/>
      <c r="J2790" s="130"/>
      <c r="K2790" s="130"/>
      <c r="L2790" s="130"/>
      <c r="M2790" s="130"/>
      <c r="Q2790" s="130"/>
      <c r="R2790" s="130"/>
      <c r="S2790" s="130"/>
      <c r="T2790" s="130"/>
    </row>
    <row r="2791" spans="3:20" ht="20.25" customHeight="1">
      <c r="C2791" s="130"/>
      <c r="D2791" s="130"/>
      <c r="E2791" s="130"/>
      <c r="F2791" s="130"/>
      <c r="G2791" s="130"/>
      <c r="H2791" s="130"/>
      <c r="I2791" s="130"/>
      <c r="J2791" s="130"/>
      <c r="K2791" s="130"/>
      <c r="L2791" s="130"/>
      <c r="M2791" s="130"/>
      <c r="Q2791" s="130"/>
      <c r="R2791" s="130"/>
      <c r="S2791" s="130"/>
      <c r="T2791" s="130"/>
    </row>
    <row r="2792" spans="3:20" ht="20.25" customHeight="1">
      <c r="C2792" s="130"/>
      <c r="D2792" s="130"/>
      <c r="E2792" s="130"/>
      <c r="F2792" s="130"/>
      <c r="G2792" s="130"/>
      <c r="H2792" s="130"/>
      <c r="I2792" s="130"/>
      <c r="J2792" s="130"/>
      <c r="K2792" s="130"/>
      <c r="L2792" s="130"/>
      <c r="M2792" s="130"/>
      <c r="Q2792" s="130"/>
      <c r="R2792" s="130"/>
      <c r="S2792" s="130"/>
      <c r="T2792" s="130"/>
    </row>
    <row r="2793" spans="3:20" ht="20.25" customHeight="1">
      <c r="C2793" s="130"/>
      <c r="D2793" s="130"/>
      <c r="E2793" s="130"/>
      <c r="F2793" s="130"/>
      <c r="G2793" s="130"/>
      <c r="H2793" s="130"/>
      <c r="I2793" s="130"/>
      <c r="J2793" s="130"/>
      <c r="K2793" s="130"/>
      <c r="L2793" s="130"/>
      <c r="M2793" s="130"/>
      <c r="Q2793" s="130"/>
      <c r="R2793" s="130"/>
      <c r="S2793" s="130"/>
      <c r="T2793" s="130"/>
    </row>
    <row r="2794" spans="3:20" ht="20.25" customHeight="1">
      <c r="C2794" s="130"/>
      <c r="D2794" s="130"/>
      <c r="E2794" s="130"/>
      <c r="F2794" s="130"/>
      <c r="G2794" s="130"/>
      <c r="H2794" s="130"/>
      <c r="I2794" s="130"/>
      <c r="J2794" s="130"/>
      <c r="K2794" s="130"/>
      <c r="L2794" s="130"/>
      <c r="M2794" s="130"/>
      <c r="Q2794" s="130"/>
      <c r="R2794" s="130"/>
      <c r="S2794" s="130"/>
      <c r="T2794" s="130"/>
    </row>
    <row r="2795" spans="3:20" ht="20.25" customHeight="1">
      <c r="C2795" s="130"/>
      <c r="D2795" s="130"/>
      <c r="E2795" s="130"/>
      <c r="F2795" s="130"/>
      <c r="G2795" s="130"/>
      <c r="H2795" s="130"/>
      <c r="I2795" s="130"/>
      <c r="J2795" s="130"/>
      <c r="K2795" s="130"/>
      <c r="L2795" s="130"/>
      <c r="M2795" s="130"/>
      <c r="Q2795" s="130"/>
      <c r="R2795" s="130"/>
      <c r="S2795" s="130"/>
      <c r="T2795" s="130"/>
    </row>
    <row r="2796" spans="3:20" ht="20.25" customHeight="1">
      <c r="C2796" s="130"/>
      <c r="D2796" s="130"/>
      <c r="E2796" s="130"/>
      <c r="F2796" s="130"/>
      <c r="G2796" s="130"/>
      <c r="H2796" s="130"/>
      <c r="I2796" s="130"/>
      <c r="J2796" s="130"/>
      <c r="K2796" s="130"/>
      <c r="L2796" s="130"/>
      <c r="M2796" s="130"/>
      <c r="Q2796" s="130"/>
      <c r="R2796" s="130"/>
      <c r="S2796" s="130"/>
      <c r="T2796" s="130"/>
    </row>
    <row r="2797" spans="3:20" ht="20.25" customHeight="1">
      <c r="C2797" s="130"/>
      <c r="D2797" s="130"/>
      <c r="E2797" s="130"/>
      <c r="F2797" s="130"/>
      <c r="G2797" s="130"/>
      <c r="H2797" s="130"/>
      <c r="I2797" s="130"/>
      <c r="J2797" s="130"/>
      <c r="K2797" s="130"/>
      <c r="L2797" s="130"/>
      <c r="M2797" s="130"/>
      <c r="Q2797" s="130"/>
      <c r="R2797" s="130"/>
      <c r="S2797" s="130"/>
      <c r="T2797" s="130"/>
    </row>
    <row r="2798" spans="3:20" ht="20.25" customHeight="1">
      <c r="C2798" s="130"/>
      <c r="D2798" s="130"/>
      <c r="E2798" s="130"/>
      <c r="F2798" s="130"/>
      <c r="G2798" s="130"/>
      <c r="H2798" s="130"/>
      <c r="I2798" s="130"/>
      <c r="J2798" s="130"/>
      <c r="K2798" s="130"/>
      <c r="L2798" s="130"/>
      <c r="M2798" s="130"/>
      <c r="Q2798" s="130"/>
      <c r="R2798" s="130"/>
      <c r="S2798" s="130"/>
      <c r="T2798" s="130"/>
    </row>
    <row r="2799" spans="3:20" ht="20.25" customHeight="1">
      <c r="C2799" s="130"/>
      <c r="D2799" s="130"/>
      <c r="E2799" s="130"/>
      <c r="F2799" s="130"/>
      <c r="G2799" s="130"/>
      <c r="H2799" s="130"/>
      <c r="I2799" s="130"/>
      <c r="J2799" s="130"/>
      <c r="K2799" s="130"/>
      <c r="L2799" s="130"/>
      <c r="M2799" s="130"/>
      <c r="Q2799" s="130"/>
      <c r="R2799" s="130"/>
      <c r="S2799" s="130"/>
      <c r="T2799" s="130"/>
    </row>
    <row r="2800" spans="3:20" ht="20.25" customHeight="1">
      <c r="C2800" s="130"/>
      <c r="D2800" s="130"/>
      <c r="E2800" s="130"/>
      <c r="F2800" s="130"/>
      <c r="G2800" s="130"/>
      <c r="H2800" s="130"/>
      <c r="I2800" s="130"/>
      <c r="J2800" s="130"/>
      <c r="K2800" s="130"/>
      <c r="L2800" s="130"/>
      <c r="M2800" s="130"/>
      <c r="Q2800" s="130"/>
      <c r="R2800" s="130"/>
      <c r="S2800" s="130"/>
      <c r="T2800" s="130"/>
    </row>
    <row r="2801" spans="3:20" ht="20.25" customHeight="1">
      <c r="C2801" s="130"/>
      <c r="D2801" s="130"/>
      <c r="E2801" s="130"/>
      <c r="F2801" s="130"/>
      <c r="G2801" s="130"/>
      <c r="H2801" s="130"/>
      <c r="I2801" s="130"/>
      <c r="J2801" s="130"/>
      <c r="K2801" s="130"/>
      <c r="L2801" s="130"/>
      <c r="M2801" s="130"/>
      <c r="Q2801" s="130"/>
      <c r="R2801" s="130"/>
      <c r="S2801" s="130"/>
      <c r="T2801" s="130"/>
    </row>
    <row r="2802" spans="3:20" ht="20.25" customHeight="1">
      <c r="C2802" s="130"/>
      <c r="D2802" s="130"/>
      <c r="E2802" s="130"/>
      <c r="F2802" s="130"/>
      <c r="G2802" s="130"/>
      <c r="H2802" s="130"/>
      <c r="I2802" s="130"/>
      <c r="J2802" s="130"/>
      <c r="K2802" s="130"/>
      <c r="L2802" s="130"/>
      <c r="M2802" s="130"/>
      <c r="Q2802" s="130"/>
      <c r="R2802" s="130"/>
      <c r="S2802" s="130"/>
      <c r="T2802" s="130"/>
    </row>
    <row r="2803" spans="3:20" ht="20.25" customHeight="1">
      <c r="C2803" s="130"/>
      <c r="D2803" s="130"/>
      <c r="E2803" s="130"/>
      <c r="F2803" s="130"/>
      <c r="G2803" s="130"/>
      <c r="H2803" s="130"/>
      <c r="I2803" s="130"/>
      <c r="J2803" s="130"/>
      <c r="K2803" s="130"/>
      <c r="L2803" s="130"/>
      <c r="M2803" s="130"/>
      <c r="Q2803" s="130"/>
      <c r="R2803" s="130"/>
      <c r="S2803" s="130"/>
      <c r="T2803" s="130"/>
    </row>
    <row r="2804" spans="3:20" ht="20.25" customHeight="1">
      <c r="C2804" s="130"/>
      <c r="D2804" s="130"/>
      <c r="E2804" s="130"/>
      <c r="F2804" s="130"/>
      <c r="G2804" s="130"/>
      <c r="H2804" s="130"/>
      <c r="I2804" s="130"/>
      <c r="J2804" s="130"/>
      <c r="K2804" s="130"/>
      <c r="L2804" s="130"/>
      <c r="M2804" s="130"/>
      <c r="Q2804" s="130"/>
      <c r="R2804" s="130"/>
      <c r="S2804" s="130"/>
      <c r="T2804" s="130"/>
    </row>
    <row r="2805" spans="3:20" ht="20.25" customHeight="1">
      <c r="C2805" s="130"/>
      <c r="D2805" s="130"/>
      <c r="E2805" s="130"/>
      <c r="F2805" s="130"/>
      <c r="G2805" s="130"/>
      <c r="H2805" s="130"/>
      <c r="I2805" s="130"/>
      <c r="J2805" s="130"/>
      <c r="K2805" s="130"/>
      <c r="L2805" s="130"/>
      <c r="M2805" s="130"/>
      <c r="Q2805" s="130"/>
      <c r="R2805" s="130"/>
      <c r="S2805" s="130"/>
      <c r="T2805" s="130"/>
    </row>
    <row r="2806" spans="3:20" ht="20.25" customHeight="1">
      <c r="C2806" s="130"/>
      <c r="D2806" s="130"/>
      <c r="E2806" s="130"/>
      <c r="F2806" s="130"/>
      <c r="G2806" s="130"/>
      <c r="H2806" s="130"/>
      <c r="I2806" s="130"/>
      <c r="J2806" s="130"/>
      <c r="K2806" s="130"/>
      <c r="L2806" s="130"/>
      <c r="M2806" s="130"/>
      <c r="Q2806" s="130"/>
      <c r="R2806" s="130"/>
      <c r="S2806" s="130"/>
      <c r="T2806" s="130"/>
    </row>
    <row r="2807" spans="3:20" ht="20.25" customHeight="1">
      <c r="C2807" s="130"/>
      <c r="D2807" s="130"/>
      <c r="E2807" s="130"/>
      <c r="F2807" s="130"/>
      <c r="G2807" s="130"/>
      <c r="H2807" s="130"/>
      <c r="I2807" s="130"/>
      <c r="J2807" s="130"/>
      <c r="K2807" s="130"/>
      <c r="L2807" s="130"/>
      <c r="M2807" s="130"/>
      <c r="Q2807" s="130"/>
      <c r="R2807" s="130"/>
      <c r="S2807" s="130"/>
      <c r="T2807" s="130"/>
    </row>
    <row r="2808" spans="3:20" ht="20.25" customHeight="1">
      <c r="C2808" s="130"/>
      <c r="D2808" s="130"/>
      <c r="E2808" s="130"/>
      <c r="F2808" s="130"/>
      <c r="G2808" s="130"/>
      <c r="H2808" s="130"/>
      <c r="I2808" s="130"/>
      <c r="J2808" s="130"/>
      <c r="K2808" s="130"/>
      <c r="L2808" s="130"/>
      <c r="M2808" s="130"/>
      <c r="Q2808" s="130"/>
      <c r="R2808" s="130"/>
      <c r="S2808" s="130"/>
      <c r="T2808" s="130"/>
    </row>
    <row r="2809" spans="3:20" ht="20.25" customHeight="1">
      <c r="C2809" s="130"/>
      <c r="D2809" s="130"/>
      <c r="E2809" s="130"/>
      <c r="F2809" s="130"/>
      <c r="G2809" s="130"/>
      <c r="H2809" s="130"/>
      <c r="I2809" s="130"/>
      <c r="J2809" s="130"/>
      <c r="K2809" s="130"/>
      <c r="L2809" s="130"/>
      <c r="M2809" s="130"/>
      <c r="Q2809" s="130"/>
      <c r="R2809" s="130"/>
      <c r="S2809" s="130"/>
      <c r="T2809" s="130"/>
    </row>
    <row r="2810" spans="3:20" ht="20.25" customHeight="1">
      <c r="C2810" s="130"/>
      <c r="D2810" s="130"/>
      <c r="E2810" s="130"/>
      <c r="F2810" s="130"/>
      <c r="G2810" s="130"/>
      <c r="H2810" s="130"/>
      <c r="I2810" s="130"/>
      <c r="J2810" s="130"/>
      <c r="K2810" s="130"/>
      <c r="L2810" s="130"/>
      <c r="M2810" s="130"/>
      <c r="Q2810" s="130"/>
      <c r="R2810" s="130"/>
      <c r="S2810" s="130"/>
      <c r="T2810" s="130"/>
    </row>
    <row r="2811" spans="3:20" ht="20.25" customHeight="1">
      <c r="C2811" s="130"/>
      <c r="D2811" s="130"/>
      <c r="E2811" s="130"/>
      <c r="F2811" s="130"/>
      <c r="G2811" s="130"/>
      <c r="H2811" s="130"/>
      <c r="I2811" s="130"/>
      <c r="J2811" s="130"/>
      <c r="K2811" s="130"/>
      <c r="L2811" s="130"/>
      <c r="M2811" s="130"/>
      <c r="Q2811" s="130"/>
      <c r="R2811" s="130"/>
      <c r="S2811" s="130"/>
      <c r="T2811" s="130"/>
    </row>
    <row r="2812" spans="3:20" ht="20.25" customHeight="1">
      <c r="C2812" s="130"/>
      <c r="D2812" s="130"/>
      <c r="E2812" s="130"/>
      <c r="F2812" s="130"/>
      <c r="G2812" s="130"/>
      <c r="H2812" s="130"/>
      <c r="I2812" s="130"/>
      <c r="J2812" s="130"/>
      <c r="K2812" s="130"/>
      <c r="L2812" s="130"/>
      <c r="M2812" s="130"/>
      <c r="Q2812" s="130"/>
      <c r="R2812" s="130"/>
      <c r="S2812" s="130"/>
      <c r="T2812" s="130"/>
    </row>
    <row r="2813" spans="3:20" ht="20.25" customHeight="1">
      <c r="C2813" s="130"/>
      <c r="D2813" s="130"/>
      <c r="E2813" s="130"/>
      <c r="F2813" s="130"/>
      <c r="G2813" s="130"/>
      <c r="H2813" s="130"/>
      <c r="I2813" s="130"/>
      <c r="J2813" s="130"/>
      <c r="K2813" s="130"/>
      <c r="L2813" s="130"/>
      <c r="M2813" s="130"/>
      <c r="Q2813" s="130"/>
      <c r="R2813" s="130"/>
      <c r="S2813" s="130"/>
      <c r="T2813" s="130"/>
    </row>
    <row r="2814" spans="3:20" ht="20.25" customHeight="1">
      <c r="C2814" s="130"/>
      <c r="D2814" s="130"/>
      <c r="E2814" s="130"/>
      <c r="F2814" s="130"/>
      <c r="G2814" s="130"/>
      <c r="H2814" s="130"/>
      <c r="I2814" s="130"/>
      <c r="J2814" s="130"/>
      <c r="K2814" s="130"/>
      <c r="L2814" s="130"/>
      <c r="M2814" s="130"/>
      <c r="Q2814" s="130"/>
      <c r="R2814" s="130"/>
      <c r="S2814" s="130"/>
      <c r="T2814" s="130"/>
    </row>
    <row r="2815" spans="3:20" ht="20.25" customHeight="1">
      <c r="C2815" s="130"/>
      <c r="D2815" s="130"/>
      <c r="E2815" s="130"/>
      <c r="F2815" s="130"/>
      <c r="G2815" s="130"/>
      <c r="H2815" s="130"/>
      <c r="I2815" s="130"/>
      <c r="J2815" s="130"/>
      <c r="K2815" s="130"/>
      <c r="L2815" s="130"/>
      <c r="M2815" s="130"/>
      <c r="Q2815" s="130"/>
      <c r="R2815" s="130"/>
      <c r="S2815" s="130"/>
      <c r="T2815" s="130"/>
    </row>
    <row r="2816" spans="3:20" ht="20.25" customHeight="1">
      <c r="C2816" s="130"/>
      <c r="D2816" s="130"/>
      <c r="E2816" s="130"/>
      <c r="F2816" s="130"/>
      <c r="G2816" s="130"/>
      <c r="H2816" s="130"/>
      <c r="I2816" s="130"/>
      <c r="J2816" s="130"/>
      <c r="K2816" s="130"/>
      <c r="L2816" s="130"/>
      <c r="M2816" s="130"/>
      <c r="Q2816" s="130"/>
      <c r="R2816" s="130"/>
      <c r="S2816" s="130"/>
      <c r="T2816" s="130"/>
    </row>
    <row r="2817" spans="3:20" ht="20.25" customHeight="1">
      <c r="C2817" s="130"/>
      <c r="D2817" s="130"/>
      <c r="E2817" s="130"/>
      <c r="F2817" s="130"/>
      <c r="G2817" s="130"/>
      <c r="H2817" s="130"/>
      <c r="I2817" s="130"/>
      <c r="J2817" s="130"/>
      <c r="K2817" s="130"/>
      <c r="L2817" s="130"/>
      <c r="M2817" s="130"/>
      <c r="Q2817" s="130"/>
      <c r="R2817" s="130"/>
      <c r="S2817" s="130"/>
      <c r="T2817" s="130"/>
    </row>
    <row r="2818" spans="3:20" ht="20.25" customHeight="1">
      <c r="C2818" s="130"/>
      <c r="D2818" s="130"/>
      <c r="E2818" s="130"/>
      <c r="F2818" s="130"/>
      <c r="G2818" s="130"/>
      <c r="H2818" s="130"/>
      <c r="I2818" s="130"/>
      <c r="J2818" s="130"/>
      <c r="K2818" s="130"/>
      <c r="L2818" s="130"/>
      <c r="M2818" s="130"/>
      <c r="Q2818" s="130"/>
      <c r="R2818" s="130"/>
      <c r="S2818" s="130"/>
      <c r="T2818" s="130"/>
    </row>
    <row r="2819" spans="3:20" ht="20.25" customHeight="1">
      <c r="C2819" s="130"/>
      <c r="D2819" s="130"/>
      <c r="E2819" s="130"/>
      <c r="F2819" s="130"/>
      <c r="G2819" s="130"/>
      <c r="H2819" s="130"/>
      <c r="I2819" s="130"/>
      <c r="J2819" s="130"/>
      <c r="K2819" s="130"/>
      <c r="L2819" s="130"/>
      <c r="M2819" s="130"/>
      <c r="Q2819" s="130"/>
      <c r="R2819" s="130"/>
      <c r="S2819" s="130"/>
      <c r="T2819" s="130"/>
    </row>
    <row r="2820" spans="3:20" ht="20.25" customHeight="1">
      <c r="C2820" s="130"/>
      <c r="D2820" s="130"/>
      <c r="E2820" s="130"/>
      <c r="F2820" s="130"/>
      <c r="G2820" s="130"/>
      <c r="H2820" s="130"/>
      <c r="I2820" s="130"/>
      <c r="J2820" s="130"/>
      <c r="K2820" s="130"/>
      <c r="L2820" s="130"/>
      <c r="M2820" s="130"/>
      <c r="Q2820" s="130"/>
      <c r="R2820" s="130"/>
      <c r="S2820" s="130"/>
      <c r="T2820" s="130"/>
    </row>
    <row r="2821" spans="3:20" ht="20.25" customHeight="1">
      <c r="C2821" s="130"/>
      <c r="D2821" s="130"/>
      <c r="E2821" s="130"/>
      <c r="F2821" s="130"/>
      <c r="G2821" s="130"/>
      <c r="H2821" s="130"/>
      <c r="I2821" s="130"/>
      <c r="J2821" s="130"/>
      <c r="K2821" s="130"/>
      <c r="L2821" s="130"/>
      <c r="M2821" s="130"/>
      <c r="Q2821" s="130"/>
      <c r="R2821" s="130"/>
      <c r="S2821" s="130"/>
      <c r="T2821" s="130"/>
    </row>
    <row r="2822" spans="3:20" ht="20.25" customHeight="1">
      <c r="C2822" s="130"/>
      <c r="D2822" s="130"/>
      <c r="E2822" s="130"/>
      <c r="F2822" s="130"/>
      <c r="G2822" s="130"/>
      <c r="H2822" s="130"/>
      <c r="I2822" s="130"/>
      <c r="J2822" s="130"/>
      <c r="K2822" s="130"/>
      <c r="L2822" s="130"/>
      <c r="M2822" s="130"/>
      <c r="Q2822" s="130"/>
      <c r="R2822" s="130"/>
      <c r="S2822" s="130"/>
      <c r="T2822" s="130"/>
    </row>
    <row r="2823" spans="3:20" ht="20.25" customHeight="1">
      <c r="C2823" s="130"/>
      <c r="D2823" s="130"/>
      <c r="E2823" s="130"/>
      <c r="F2823" s="130"/>
      <c r="G2823" s="130"/>
      <c r="H2823" s="130"/>
      <c r="I2823" s="130"/>
      <c r="J2823" s="130"/>
      <c r="K2823" s="130"/>
      <c r="L2823" s="130"/>
      <c r="M2823" s="130"/>
      <c r="Q2823" s="130"/>
      <c r="R2823" s="130"/>
      <c r="S2823" s="130"/>
      <c r="T2823" s="130"/>
    </row>
    <row r="2824" spans="3:20" ht="20.25" customHeight="1">
      <c r="C2824" s="130"/>
      <c r="D2824" s="130"/>
      <c r="E2824" s="130"/>
      <c r="F2824" s="130"/>
      <c r="G2824" s="130"/>
      <c r="H2824" s="130"/>
      <c r="I2824" s="130"/>
      <c r="J2824" s="130"/>
      <c r="K2824" s="130"/>
      <c r="L2824" s="130"/>
      <c r="M2824" s="130"/>
      <c r="Q2824" s="130"/>
      <c r="R2824" s="130"/>
      <c r="S2824" s="130"/>
      <c r="T2824" s="130"/>
    </row>
    <row r="2825" spans="3:20" ht="20.25" customHeight="1">
      <c r="C2825" s="130"/>
      <c r="D2825" s="130"/>
      <c r="E2825" s="130"/>
      <c r="F2825" s="130"/>
      <c r="G2825" s="130"/>
      <c r="H2825" s="130"/>
      <c r="I2825" s="130"/>
      <c r="J2825" s="130"/>
      <c r="K2825" s="130"/>
      <c r="L2825" s="130"/>
      <c r="M2825" s="130"/>
      <c r="N2825" s="130"/>
      <c r="O2825" s="130"/>
      <c r="P2825" s="130"/>
      <c r="Q2825" s="130"/>
      <c r="R2825" s="130"/>
      <c r="S2825" s="130"/>
      <c r="T2825" s="130"/>
    </row>
    <row r="2826" spans="3:20" ht="20.25" customHeight="1">
      <c r="C2826" s="130"/>
      <c r="D2826" s="130"/>
      <c r="E2826" s="130"/>
      <c r="F2826" s="130"/>
      <c r="G2826" s="130"/>
      <c r="H2826" s="130"/>
      <c r="I2826" s="130"/>
      <c r="J2826" s="130"/>
      <c r="K2826" s="130"/>
      <c r="L2826" s="130"/>
      <c r="M2826" s="130"/>
      <c r="N2826" s="130"/>
      <c r="O2826" s="130"/>
      <c r="P2826" s="130"/>
      <c r="Q2826" s="130"/>
      <c r="R2826" s="130"/>
      <c r="S2826" s="130"/>
      <c r="T2826" s="130"/>
    </row>
    <row r="2827" spans="3:20" ht="20.25" customHeight="1">
      <c r="C2827" s="130"/>
      <c r="D2827" s="130"/>
      <c r="E2827" s="130"/>
      <c r="F2827" s="130"/>
      <c r="G2827" s="130"/>
      <c r="H2827" s="130"/>
      <c r="I2827" s="130"/>
      <c r="J2827" s="130"/>
      <c r="K2827" s="130"/>
      <c r="L2827" s="130"/>
      <c r="M2827" s="130"/>
      <c r="N2827" s="130"/>
      <c r="O2827" s="130"/>
      <c r="P2827" s="130"/>
      <c r="Q2827" s="130"/>
      <c r="R2827" s="130"/>
      <c r="S2827" s="130"/>
      <c r="T2827" s="130"/>
    </row>
    <row r="2828" spans="3:20" ht="20.25" customHeight="1">
      <c r="C2828" s="130"/>
      <c r="D2828" s="130"/>
      <c r="E2828" s="130"/>
      <c r="F2828" s="130"/>
      <c r="G2828" s="130"/>
      <c r="H2828" s="130"/>
      <c r="I2828" s="130"/>
      <c r="J2828" s="130"/>
      <c r="K2828" s="130"/>
      <c r="L2828" s="130"/>
      <c r="M2828" s="130"/>
      <c r="N2828" s="130"/>
      <c r="O2828" s="130"/>
      <c r="P2828" s="130"/>
      <c r="Q2828" s="130"/>
      <c r="R2828" s="130"/>
      <c r="S2828" s="130"/>
      <c r="T2828" s="130"/>
    </row>
    <row r="2829" spans="3:20" ht="20.25" customHeight="1">
      <c r="C2829" s="130"/>
      <c r="D2829" s="130"/>
      <c r="E2829" s="130"/>
      <c r="F2829" s="130"/>
      <c r="G2829" s="130"/>
      <c r="H2829" s="130"/>
      <c r="I2829" s="130"/>
      <c r="J2829" s="130"/>
      <c r="K2829" s="130"/>
      <c r="L2829" s="130"/>
      <c r="M2829" s="130"/>
      <c r="N2829" s="130"/>
      <c r="O2829" s="130"/>
      <c r="P2829" s="130"/>
      <c r="Q2829" s="130"/>
      <c r="R2829" s="130"/>
      <c r="S2829" s="130"/>
      <c r="T2829" s="130"/>
    </row>
    <row r="2830" spans="3:20" ht="20.25" customHeight="1">
      <c r="C2830" s="130"/>
      <c r="D2830" s="130"/>
      <c r="E2830" s="130"/>
      <c r="F2830" s="130"/>
      <c r="G2830" s="130"/>
      <c r="H2830" s="130"/>
      <c r="I2830" s="130"/>
      <c r="J2830" s="130"/>
      <c r="K2830" s="130"/>
      <c r="L2830" s="130"/>
      <c r="M2830" s="130"/>
      <c r="N2830" s="130"/>
      <c r="O2830" s="130"/>
      <c r="P2830" s="130"/>
      <c r="Q2830" s="130"/>
      <c r="R2830" s="130"/>
      <c r="S2830" s="130"/>
      <c r="T2830" s="130"/>
    </row>
    <row r="2831" spans="3:20" ht="20.25" customHeight="1">
      <c r="C2831" s="130"/>
      <c r="D2831" s="130"/>
      <c r="E2831" s="130"/>
      <c r="F2831" s="130"/>
      <c r="G2831" s="130"/>
      <c r="H2831" s="130"/>
      <c r="I2831" s="130"/>
      <c r="J2831" s="130"/>
      <c r="K2831" s="130"/>
      <c r="L2831" s="130"/>
      <c r="M2831" s="130"/>
      <c r="N2831" s="130"/>
      <c r="O2831" s="130"/>
      <c r="P2831" s="130"/>
      <c r="Q2831" s="130"/>
      <c r="R2831" s="130"/>
      <c r="S2831" s="130"/>
      <c r="T2831" s="130"/>
    </row>
    <row r="2832" spans="3:20" ht="20.25" customHeight="1">
      <c r="C2832" s="130"/>
      <c r="D2832" s="130"/>
      <c r="E2832" s="130"/>
      <c r="F2832" s="130"/>
      <c r="G2832" s="130"/>
      <c r="H2832" s="130"/>
      <c r="I2832" s="130"/>
      <c r="J2832" s="130"/>
      <c r="K2832" s="130"/>
      <c r="L2832" s="130"/>
      <c r="M2832" s="130"/>
      <c r="N2832" s="130"/>
      <c r="O2832" s="130"/>
      <c r="P2832" s="130"/>
      <c r="Q2832" s="130"/>
      <c r="R2832" s="130"/>
      <c r="S2832" s="130"/>
      <c r="T2832" s="130"/>
    </row>
    <row r="2833" spans="3:20" ht="20.25" customHeight="1">
      <c r="C2833" s="130"/>
      <c r="D2833" s="130"/>
      <c r="E2833" s="130"/>
      <c r="F2833" s="130"/>
      <c r="G2833" s="130"/>
      <c r="H2833" s="130"/>
      <c r="I2833" s="130"/>
      <c r="J2833" s="130"/>
      <c r="K2833" s="130"/>
      <c r="L2833" s="130"/>
      <c r="M2833" s="130"/>
      <c r="N2833" s="130"/>
      <c r="O2833" s="130"/>
      <c r="P2833" s="130"/>
      <c r="Q2833" s="130"/>
      <c r="R2833" s="130"/>
      <c r="S2833" s="130"/>
      <c r="T2833" s="130"/>
    </row>
    <row r="2834" spans="3:20" ht="20.25" customHeight="1">
      <c r="C2834" s="130"/>
      <c r="D2834" s="130"/>
      <c r="E2834" s="130"/>
      <c r="F2834" s="130"/>
      <c r="G2834" s="130"/>
      <c r="H2834" s="130"/>
      <c r="I2834" s="130"/>
      <c r="J2834" s="130"/>
      <c r="K2834" s="130"/>
      <c r="L2834" s="130"/>
      <c r="M2834" s="130"/>
      <c r="N2834" s="130"/>
      <c r="O2834" s="130"/>
      <c r="P2834" s="130"/>
      <c r="Q2834" s="130"/>
      <c r="R2834" s="130"/>
      <c r="S2834" s="130"/>
      <c r="T2834" s="130"/>
    </row>
    <row r="2835" spans="3:20" ht="20.25" customHeight="1">
      <c r="C2835" s="130"/>
      <c r="D2835" s="130"/>
      <c r="E2835" s="130"/>
      <c r="F2835" s="130"/>
      <c r="G2835" s="130"/>
      <c r="H2835" s="130"/>
      <c r="I2835" s="130"/>
      <c r="J2835" s="130"/>
      <c r="K2835" s="130"/>
      <c r="L2835" s="130"/>
      <c r="M2835" s="130"/>
      <c r="N2835" s="130"/>
      <c r="O2835" s="130"/>
      <c r="P2835" s="130"/>
      <c r="Q2835" s="130"/>
      <c r="R2835" s="130"/>
      <c r="S2835" s="130"/>
      <c r="T2835" s="130"/>
    </row>
    <row r="2836" spans="3:20" ht="20.25" customHeight="1">
      <c r="C2836" s="130"/>
      <c r="D2836" s="130"/>
      <c r="E2836" s="130"/>
      <c r="F2836" s="130"/>
      <c r="G2836" s="130"/>
      <c r="H2836" s="130"/>
      <c r="I2836" s="130"/>
      <c r="J2836" s="130"/>
      <c r="K2836" s="130"/>
      <c r="L2836" s="130"/>
      <c r="M2836" s="130"/>
      <c r="N2836" s="130"/>
      <c r="O2836" s="130"/>
      <c r="P2836" s="130"/>
      <c r="Q2836" s="130"/>
      <c r="R2836" s="130"/>
      <c r="S2836" s="130"/>
      <c r="T2836" s="130"/>
    </row>
    <row r="2837" spans="3:20" ht="20.25" customHeight="1">
      <c r="C2837" s="130"/>
      <c r="D2837" s="130"/>
      <c r="E2837" s="130"/>
      <c r="F2837" s="130"/>
      <c r="G2837" s="130"/>
      <c r="H2837" s="130"/>
      <c r="I2837" s="130"/>
      <c r="J2837" s="130"/>
      <c r="K2837" s="130"/>
      <c r="L2837" s="130"/>
      <c r="M2837" s="130"/>
      <c r="N2837" s="130"/>
      <c r="O2837" s="130"/>
      <c r="P2837" s="130"/>
      <c r="Q2837" s="130"/>
      <c r="R2837" s="130"/>
      <c r="S2837" s="130"/>
      <c r="T2837" s="130"/>
    </row>
    <row r="2838" spans="3:20" ht="20.25" customHeight="1">
      <c r="C2838" s="130"/>
      <c r="D2838" s="130"/>
      <c r="E2838" s="130"/>
      <c r="F2838" s="130"/>
      <c r="G2838" s="130"/>
      <c r="H2838" s="130"/>
      <c r="I2838" s="130"/>
      <c r="J2838" s="130"/>
      <c r="K2838" s="130"/>
      <c r="L2838" s="130"/>
      <c r="M2838" s="130"/>
      <c r="N2838" s="130"/>
      <c r="O2838" s="130"/>
      <c r="P2838" s="130"/>
      <c r="Q2838" s="130"/>
      <c r="R2838" s="130"/>
      <c r="S2838" s="130"/>
      <c r="T2838" s="130"/>
    </row>
    <row r="2839" spans="3:20" ht="20.25" customHeight="1">
      <c r="C2839" s="130"/>
      <c r="D2839" s="130"/>
      <c r="E2839" s="130"/>
      <c r="F2839" s="130"/>
      <c r="G2839" s="130"/>
      <c r="H2839" s="130"/>
      <c r="I2839" s="130"/>
      <c r="J2839" s="130"/>
      <c r="K2839" s="130"/>
      <c r="L2839" s="130"/>
      <c r="M2839" s="130"/>
      <c r="N2839" s="130"/>
      <c r="O2839" s="130"/>
      <c r="P2839" s="130"/>
      <c r="Q2839" s="130"/>
      <c r="R2839" s="130"/>
      <c r="S2839" s="130"/>
      <c r="T2839" s="130"/>
    </row>
    <row r="2840" spans="3:20" ht="20.25" customHeight="1">
      <c r="C2840" s="130"/>
      <c r="D2840" s="130"/>
      <c r="E2840" s="130"/>
      <c r="F2840" s="130"/>
      <c r="G2840" s="130"/>
      <c r="H2840" s="130"/>
      <c r="I2840" s="130"/>
      <c r="J2840" s="130"/>
      <c r="K2840" s="130"/>
      <c r="L2840" s="130"/>
      <c r="M2840" s="130"/>
      <c r="N2840" s="130"/>
      <c r="O2840" s="130"/>
      <c r="P2840" s="130"/>
      <c r="Q2840" s="130"/>
      <c r="R2840" s="130"/>
      <c r="S2840" s="130"/>
      <c r="T2840" s="130"/>
    </row>
    <row r="2841" spans="3:20" ht="20.25" customHeight="1">
      <c r="C2841" s="130"/>
      <c r="D2841" s="130"/>
      <c r="E2841" s="130"/>
      <c r="F2841" s="130"/>
      <c r="G2841" s="130"/>
      <c r="H2841" s="130"/>
      <c r="I2841" s="130"/>
      <c r="J2841" s="130"/>
      <c r="K2841" s="130"/>
      <c r="L2841" s="130"/>
      <c r="M2841" s="130"/>
      <c r="N2841" s="130"/>
      <c r="O2841" s="130"/>
      <c r="P2841" s="130"/>
      <c r="Q2841" s="130"/>
      <c r="R2841" s="130"/>
      <c r="S2841" s="130"/>
      <c r="T2841" s="130"/>
    </row>
    <row r="2842" spans="3:20" ht="20.25" customHeight="1">
      <c r="C2842" s="130"/>
      <c r="D2842" s="130"/>
      <c r="E2842" s="130"/>
      <c r="F2842" s="130"/>
      <c r="G2842" s="130"/>
      <c r="H2842" s="130"/>
      <c r="I2842" s="130"/>
      <c r="J2842" s="130"/>
      <c r="K2842" s="130"/>
      <c r="L2842" s="130"/>
      <c r="M2842" s="130"/>
      <c r="N2842" s="130"/>
      <c r="O2842" s="130"/>
      <c r="P2842" s="130"/>
      <c r="Q2842" s="130"/>
      <c r="R2842" s="130"/>
      <c r="S2842" s="130"/>
      <c r="T2842" s="130"/>
    </row>
    <row r="2843" spans="3:20" ht="20.25" customHeight="1">
      <c r="C2843" s="130"/>
      <c r="D2843" s="130"/>
      <c r="E2843" s="130"/>
      <c r="F2843" s="130"/>
      <c r="G2843" s="130"/>
      <c r="H2843" s="130"/>
      <c r="I2843" s="130"/>
      <c r="J2843" s="130"/>
      <c r="K2843" s="130"/>
      <c r="L2843" s="130"/>
      <c r="M2843" s="130"/>
      <c r="N2843" s="130"/>
      <c r="O2843" s="130"/>
      <c r="P2843" s="130"/>
      <c r="Q2843" s="130"/>
      <c r="R2843" s="130"/>
      <c r="S2843" s="130"/>
      <c r="T2843" s="130"/>
    </row>
    <row r="2844" spans="3:20" ht="20.25" customHeight="1">
      <c r="C2844" s="130"/>
      <c r="D2844" s="130"/>
      <c r="E2844" s="130"/>
      <c r="F2844" s="130"/>
      <c r="G2844" s="130"/>
      <c r="H2844" s="130"/>
      <c r="I2844" s="130"/>
      <c r="J2844" s="130"/>
      <c r="K2844" s="130"/>
      <c r="L2844" s="130"/>
      <c r="M2844" s="130"/>
      <c r="N2844" s="130"/>
      <c r="O2844" s="130"/>
      <c r="P2844" s="130"/>
      <c r="Q2844" s="130"/>
      <c r="R2844" s="130"/>
      <c r="S2844" s="130"/>
      <c r="T2844" s="130"/>
    </row>
    <row r="2845" spans="3:20" ht="20.25" customHeight="1">
      <c r="C2845" s="130"/>
      <c r="D2845" s="130"/>
      <c r="E2845" s="130"/>
      <c r="F2845" s="130"/>
      <c r="G2845" s="130"/>
      <c r="H2845" s="130"/>
      <c r="I2845" s="130"/>
      <c r="J2845" s="130"/>
      <c r="K2845" s="130"/>
      <c r="L2845" s="130"/>
      <c r="M2845" s="130"/>
      <c r="N2845" s="130"/>
      <c r="O2845" s="130"/>
      <c r="P2845" s="130"/>
      <c r="Q2845" s="130"/>
      <c r="R2845" s="130"/>
      <c r="S2845" s="130"/>
      <c r="T2845" s="130"/>
    </row>
    <row r="2846" spans="3:20" ht="20.25" customHeight="1">
      <c r="C2846" s="130"/>
      <c r="D2846" s="130"/>
      <c r="E2846" s="130"/>
      <c r="F2846" s="130"/>
      <c r="G2846" s="130"/>
      <c r="H2846" s="130"/>
      <c r="I2846" s="130"/>
      <c r="J2846" s="130"/>
      <c r="K2846" s="130"/>
      <c r="L2846" s="130"/>
      <c r="M2846" s="130"/>
      <c r="N2846" s="130"/>
      <c r="O2846" s="130"/>
      <c r="P2846" s="130"/>
      <c r="Q2846" s="130"/>
      <c r="R2846" s="130"/>
      <c r="S2846" s="130"/>
      <c r="T2846" s="130"/>
    </row>
    <row r="2847" spans="3:20" ht="20.25" customHeight="1">
      <c r="C2847" s="130"/>
      <c r="D2847" s="130"/>
      <c r="E2847" s="130"/>
      <c r="F2847" s="130"/>
      <c r="G2847" s="130"/>
      <c r="H2847" s="130"/>
      <c r="I2847" s="130"/>
      <c r="J2847" s="130"/>
      <c r="K2847" s="130"/>
      <c r="L2847" s="130"/>
      <c r="M2847" s="130"/>
      <c r="N2847" s="130"/>
      <c r="O2847" s="130"/>
      <c r="P2847" s="130"/>
      <c r="Q2847" s="130"/>
      <c r="R2847" s="130"/>
      <c r="S2847" s="130"/>
      <c r="T2847" s="130"/>
    </row>
    <row r="2848" spans="3:20" ht="20.25" customHeight="1">
      <c r="C2848" s="130"/>
      <c r="D2848" s="130"/>
      <c r="E2848" s="130"/>
      <c r="F2848" s="130"/>
      <c r="G2848" s="130"/>
      <c r="H2848" s="130"/>
      <c r="I2848" s="130"/>
      <c r="J2848" s="130"/>
      <c r="K2848" s="130"/>
      <c r="L2848" s="130"/>
      <c r="M2848" s="130"/>
      <c r="N2848" s="130"/>
      <c r="O2848" s="130"/>
      <c r="P2848" s="130"/>
      <c r="Q2848" s="130"/>
      <c r="R2848" s="130"/>
      <c r="S2848" s="130"/>
      <c r="T2848" s="130"/>
    </row>
    <row r="2849" spans="3:20" ht="20.25" customHeight="1">
      <c r="C2849" s="130"/>
      <c r="D2849" s="130"/>
      <c r="E2849" s="130"/>
      <c r="F2849" s="130"/>
      <c r="G2849" s="130"/>
      <c r="H2849" s="130"/>
      <c r="I2849" s="130"/>
      <c r="J2849" s="130"/>
      <c r="K2849" s="130"/>
      <c r="L2849" s="130"/>
      <c r="M2849" s="130"/>
      <c r="N2849" s="130"/>
      <c r="O2849" s="130"/>
      <c r="P2849" s="130"/>
      <c r="Q2849" s="130"/>
      <c r="R2849" s="130"/>
      <c r="S2849" s="130"/>
      <c r="T2849" s="130"/>
    </row>
    <row r="2850" spans="3:20" ht="20.25" customHeight="1">
      <c r="C2850" s="130"/>
      <c r="D2850" s="130"/>
      <c r="E2850" s="130"/>
      <c r="F2850" s="130"/>
      <c r="G2850" s="130"/>
      <c r="H2850" s="130"/>
      <c r="I2850" s="130"/>
      <c r="J2850" s="130"/>
      <c r="K2850" s="130"/>
      <c r="L2850" s="130"/>
      <c r="M2850" s="130"/>
      <c r="N2850" s="130"/>
      <c r="O2850" s="130"/>
      <c r="P2850" s="130"/>
      <c r="Q2850" s="130"/>
      <c r="R2850" s="130"/>
      <c r="S2850" s="130"/>
      <c r="T2850" s="130"/>
    </row>
    <row r="2851" spans="3:20" ht="20.25" customHeight="1">
      <c r="C2851" s="130"/>
      <c r="D2851" s="130"/>
      <c r="E2851" s="130"/>
      <c r="F2851" s="130"/>
      <c r="G2851" s="130"/>
      <c r="H2851" s="130"/>
      <c r="I2851" s="130"/>
      <c r="J2851" s="130"/>
      <c r="K2851" s="130"/>
      <c r="L2851" s="130"/>
      <c r="M2851" s="130"/>
      <c r="N2851" s="130"/>
      <c r="O2851" s="130"/>
      <c r="P2851" s="130"/>
      <c r="Q2851" s="130"/>
      <c r="R2851" s="130"/>
      <c r="S2851" s="130"/>
      <c r="T2851" s="130"/>
    </row>
    <row r="2852" spans="3:20" ht="20.25" customHeight="1">
      <c r="C2852" s="130"/>
      <c r="D2852" s="130"/>
      <c r="E2852" s="130"/>
      <c r="F2852" s="130"/>
      <c r="G2852" s="130"/>
      <c r="H2852" s="130"/>
      <c r="I2852" s="130"/>
      <c r="J2852" s="130"/>
      <c r="K2852" s="130"/>
      <c r="L2852" s="130"/>
      <c r="M2852" s="130"/>
      <c r="N2852" s="130"/>
      <c r="O2852" s="130"/>
      <c r="P2852" s="130"/>
      <c r="Q2852" s="130"/>
      <c r="R2852" s="130"/>
      <c r="S2852" s="130"/>
      <c r="T2852" s="130"/>
    </row>
    <row r="2853" spans="3:20" ht="20.25" customHeight="1">
      <c r="C2853" s="130"/>
      <c r="D2853" s="130"/>
      <c r="E2853" s="130"/>
      <c r="F2853" s="130"/>
      <c r="G2853" s="130"/>
      <c r="H2853" s="130"/>
      <c r="I2853" s="130"/>
      <c r="J2853" s="130"/>
      <c r="K2853" s="130"/>
      <c r="L2853" s="130"/>
      <c r="M2853" s="130"/>
      <c r="N2853" s="130"/>
      <c r="O2853" s="130"/>
      <c r="P2853" s="130"/>
      <c r="Q2853" s="130"/>
      <c r="R2853" s="130"/>
      <c r="S2853" s="130"/>
      <c r="T2853" s="130"/>
    </row>
    <row r="2854" spans="3:20" ht="20.25" customHeight="1">
      <c r="C2854" s="130"/>
      <c r="D2854" s="130"/>
      <c r="E2854" s="130"/>
      <c r="F2854" s="130"/>
      <c r="G2854" s="130"/>
      <c r="H2854" s="130"/>
      <c r="I2854" s="130"/>
      <c r="J2854" s="130"/>
      <c r="K2854" s="130"/>
      <c r="L2854" s="130"/>
      <c r="M2854" s="130"/>
      <c r="N2854" s="130"/>
      <c r="O2854" s="130"/>
      <c r="P2854" s="130"/>
      <c r="Q2854" s="130"/>
      <c r="R2854" s="130"/>
      <c r="S2854" s="130"/>
      <c r="T2854" s="130"/>
    </row>
    <row r="2855" spans="3:20" ht="20.25" customHeight="1">
      <c r="C2855" s="130"/>
      <c r="D2855" s="130"/>
      <c r="E2855" s="130"/>
      <c r="F2855" s="130"/>
      <c r="G2855" s="130"/>
      <c r="H2855" s="130"/>
      <c r="I2855" s="130"/>
      <c r="J2855" s="130"/>
      <c r="K2855" s="130"/>
      <c r="L2855" s="130"/>
      <c r="M2855" s="130"/>
      <c r="N2855" s="130"/>
      <c r="O2855" s="130"/>
      <c r="P2855" s="130"/>
      <c r="Q2855" s="130"/>
      <c r="R2855" s="130"/>
      <c r="S2855" s="130"/>
      <c r="T2855" s="130"/>
    </row>
    <row r="2856" spans="3:20" ht="20.25" customHeight="1">
      <c r="C2856" s="130"/>
      <c r="D2856" s="130"/>
      <c r="E2856" s="130"/>
      <c r="F2856" s="130"/>
      <c r="G2856" s="130"/>
      <c r="H2856" s="130"/>
      <c r="I2856" s="130"/>
      <c r="J2856" s="130"/>
      <c r="K2856" s="130"/>
      <c r="L2856" s="130"/>
      <c r="M2856" s="130"/>
      <c r="N2856" s="130"/>
      <c r="O2856" s="130"/>
      <c r="P2856" s="130"/>
      <c r="Q2856" s="130"/>
      <c r="R2856" s="130"/>
      <c r="S2856" s="130"/>
      <c r="T2856" s="130"/>
    </row>
    <row r="2857" spans="3:20" ht="20.25" customHeight="1">
      <c r="C2857" s="130"/>
      <c r="D2857" s="130"/>
      <c r="E2857" s="130"/>
      <c r="F2857" s="130"/>
      <c r="G2857" s="130"/>
      <c r="H2857" s="130"/>
      <c r="I2857" s="130"/>
      <c r="J2857" s="130"/>
      <c r="K2857" s="130"/>
      <c r="L2857" s="130"/>
      <c r="M2857" s="130"/>
      <c r="N2857" s="130"/>
      <c r="O2857" s="130"/>
      <c r="P2857" s="130"/>
      <c r="Q2857" s="130"/>
      <c r="R2857" s="130"/>
      <c r="S2857" s="130"/>
      <c r="T2857" s="130"/>
    </row>
    <row r="2858" spans="3:20" ht="20.25" customHeight="1">
      <c r="C2858" s="130"/>
      <c r="D2858" s="130"/>
      <c r="E2858" s="130"/>
      <c r="F2858" s="130"/>
      <c r="G2858" s="130"/>
      <c r="H2858" s="130"/>
      <c r="I2858" s="130"/>
      <c r="J2858" s="130"/>
      <c r="K2858" s="130"/>
      <c r="L2858" s="130"/>
      <c r="M2858" s="130"/>
      <c r="N2858" s="130"/>
      <c r="O2858" s="130"/>
      <c r="P2858" s="130"/>
      <c r="Q2858" s="130"/>
      <c r="R2858" s="130"/>
      <c r="S2858" s="130"/>
      <c r="T2858" s="130"/>
    </row>
    <row r="2859" spans="3:20" ht="20.25" customHeight="1">
      <c r="C2859" s="130"/>
      <c r="D2859" s="130"/>
      <c r="E2859" s="130"/>
      <c r="F2859" s="130"/>
      <c r="G2859" s="130"/>
      <c r="H2859" s="130"/>
      <c r="I2859" s="130"/>
      <c r="J2859" s="130"/>
      <c r="K2859" s="130"/>
      <c r="L2859" s="130"/>
      <c r="M2859" s="130"/>
      <c r="N2859" s="130"/>
      <c r="O2859" s="130"/>
      <c r="P2859" s="130"/>
      <c r="Q2859" s="130"/>
      <c r="R2859" s="130"/>
      <c r="S2859" s="130"/>
      <c r="T2859" s="130"/>
    </row>
    <row r="2860" spans="3:20" ht="20.25" customHeight="1">
      <c r="C2860" s="130"/>
      <c r="D2860" s="130"/>
      <c r="E2860" s="130"/>
      <c r="F2860" s="130"/>
      <c r="G2860" s="130"/>
      <c r="H2860" s="130"/>
      <c r="I2860" s="130"/>
      <c r="J2860" s="130"/>
      <c r="K2860" s="130"/>
      <c r="L2860" s="130"/>
      <c r="M2860" s="130"/>
      <c r="N2860" s="130"/>
      <c r="O2860" s="130"/>
      <c r="P2860" s="130"/>
      <c r="Q2860" s="130"/>
      <c r="R2860" s="130"/>
      <c r="S2860" s="130"/>
      <c r="T2860" s="130"/>
    </row>
    <row r="2861" spans="3:20" ht="20.25" customHeight="1">
      <c r="C2861" s="130"/>
      <c r="D2861" s="130"/>
      <c r="E2861" s="130"/>
      <c r="F2861" s="130"/>
      <c r="G2861" s="130"/>
      <c r="H2861" s="130"/>
      <c r="I2861" s="130"/>
      <c r="J2861" s="130"/>
      <c r="K2861" s="130"/>
      <c r="L2861" s="130"/>
      <c r="M2861" s="130"/>
      <c r="N2861" s="130"/>
      <c r="O2861" s="130"/>
      <c r="P2861" s="130"/>
      <c r="Q2861" s="130"/>
      <c r="R2861" s="130"/>
      <c r="S2861" s="130"/>
      <c r="T2861" s="130"/>
    </row>
    <row r="2862" spans="3:20" ht="20.25" customHeight="1">
      <c r="C2862" s="130"/>
      <c r="D2862" s="130"/>
      <c r="E2862" s="130"/>
      <c r="F2862" s="130"/>
      <c r="G2862" s="130"/>
      <c r="H2862" s="130"/>
      <c r="I2862" s="130"/>
      <c r="J2862" s="130"/>
      <c r="K2862" s="130"/>
      <c r="L2862" s="130"/>
      <c r="M2862" s="130"/>
      <c r="N2862" s="130"/>
      <c r="O2862" s="130"/>
      <c r="P2862" s="130"/>
      <c r="Q2862" s="130"/>
      <c r="R2862" s="130"/>
      <c r="S2862" s="130"/>
      <c r="T2862" s="130"/>
    </row>
    <row r="2863" spans="3:20" ht="20.25" customHeight="1">
      <c r="C2863" s="130"/>
      <c r="D2863" s="130"/>
      <c r="E2863" s="130"/>
      <c r="F2863" s="130"/>
      <c r="G2863" s="130"/>
      <c r="H2863" s="130"/>
      <c r="I2863" s="130"/>
      <c r="J2863" s="130"/>
      <c r="K2863" s="130"/>
      <c r="L2863" s="130"/>
      <c r="M2863" s="130"/>
      <c r="N2863" s="130"/>
      <c r="O2863" s="130"/>
      <c r="P2863" s="130"/>
      <c r="Q2863" s="130"/>
      <c r="R2863" s="130"/>
      <c r="S2863" s="130"/>
      <c r="T2863" s="130"/>
    </row>
    <row r="2864" spans="3:20" ht="20.25" customHeight="1">
      <c r="C2864" s="130"/>
      <c r="D2864" s="130"/>
      <c r="E2864" s="130"/>
      <c r="F2864" s="130"/>
      <c r="G2864" s="130"/>
      <c r="H2864" s="130"/>
      <c r="I2864" s="130"/>
      <c r="J2864" s="130"/>
      <c r="K2864" s="130"/>
      <c r="L2864" s="130"/>
      <c r="M2864" s="130"/>
      <c r="N2864" s="130"/>
      <c r="O2864" s="130"/>
      <c r="P2864" s="130"/>
      <c r="Q2864" s="130"/>
      <c r="R2864" s="130"/>
      <c r="S2864" s="130"/>
      <c r="T2864" s="130"/>
    </row>
    <row r="2865" spans="3:20" ht="20.25" customHeight="1">
      <c r="C2865" s="130"/>
      <c r="D2865" s="130"/>
      <c r="E2865" s="130"/>
      <c r="F2865" s="130"/>
      <c r="G2865" s="130"/>
      <c r="H2865" s="130"/>
      <c r="I2865" s="130"/>
      <c r="J2865" s="130"/>
      <c r="K2865" s="130"/>
      <c r="L2865" s="130"/>
      <c r="M2865" s="130"/>
      <c r="N2865" s="130"/>
      <c r="O2865" s="130"/>
      <c r="P2865" s="130"/>
      <c r="Q2865" s="130"/>
      <c r="R2865" s="130"/>
      <c r="S2865" s="130"/>
      <c r="T2865" s="130"/>
    </row>
    <row r="2866" spans="3:20" ht="20.25" customHeight="1">
      <c r="C2866" s="130"/>
      <c r="D2866" s="130"/>
      <c r="E2866" s="130"/>
      <c r="F2866" s="130"/>
      <c r="G2866" s="130"/>
      <c r="H2866" s="130"/>
      <c r="I2866" s="130"/>
      <c r="J2866" s="130"/>
      <c r="K2866" s="130"/>
      <c r="L2866" s="130"/>
      <c r="M2866" s="130"/>
      <c r="N2866" s="130"/>
      <c r="O2866" s="130"/>
      <c r="P2866" s="130"/>
      <c r="Q2866" s="130"/>
      <c r="R2866" s="130"/>
      <c r="S2866" s="130"/>
      <c r="T2866" s="130"/>
    </row>
    <row r="2867" spans="3:20" ht="20.25" customHeight="1">
      <c r="C2867" s="130"/>
      <c r="D2867" s="130"/>
      <c r="E2867" s="130"/>
      <c r="F2867" s="130"/>
      <c r="G2867" s="130"/>
      <c r="H2867" s="130"/>
      <c r="I2867" s="130"/>
      <c r="J2867" s="130"/>
      <c r="K2867" s="130"/>
      <c r="L2867" s="130"/>
      <c r="M2867" s="130"/>
      <c r="N2867" s="130"/>
      <c r="O2867" s="130"/>
      <c r="P2867" s="130"/>
      <c r="Q2867" s="130"/>
      <c r="R2867" s="130"/>
      <c r="S2867" s="130"/>
      <c r="T2867" s="130"/>
    </row>
    <row r="2868" spans="3:20" ht="20.25" customHeight="1">
      <c r="C2868" s="130"/>
      <c r="D2868" s="130"/>
      <c r="E2868" s="130"/>
      <c r="F2868" s="130"/>
      <c r="G2868" s="130"/>
      <c r="H2868" s="130"/>
      <c r="I2868" s="130"/>
      <c r="J2868" s="130"/>
      <c r="K2868" s="130"/>
      <c r="L2868" s="130"/>
      <c r="M2868" s="130"/>
      <c r="N2868" s="130"/>
      <c r="O2868" s="130"/>
      <c r="P2868" s="130"/>
      <c r="Q2868" s="130"/>
      <c r="R2868" s="130"/>
      <c r="S2868" s="130"/>
      <c r="T2868" s="130"/>
    </row>
    <row r="2869" spans="3:20" ht="20.25" customHeight="1">
      <c r="C2869" s="130"/>
      <c r="D2869" s="130"/>
      <c r="E2869" s="130"/>
      <c r="F2869" s="130"/>
      <c r="G2869" s="130"/>
      <c r="H2869" s="130"/>
      <c r="I2869" s="130"/>
      <c r="J2869" s="130"/>
      <c r="K2869" s="130"/>
      <c r="L2869" s="130"/>
      <c r="M2869" s="130"/>
      <c r="N2869" s="130"/>
      <c r="O2869" s="130"/>
      <c r="P2869" s="130"/>
      <c r="Q2869" s="130"/>
      <c r="R2869" s="130"/>
      <c r="S2869" s="130"/>
      <c r="T2869" s="130"/>
    </row>
    <row r="2870" spans="3:20" ht="20.25" customHeight="1">
      <c r="C2870" s="130"/>
      <c r="D2870" s="130"/>
      <c r="E2870" s="130"/>
      <c r="F2870" s="130"/>
      <c r="G2870" s="130"/>
      <c r="H2870" s="130"/>
      <c r="I2870" s="130"/>
      <c r="J2870" s="130"/>
      <c r="K2870" s="130"/>
      <c r="L2870" s="130"/>
      <c r="M2870" s="130"/>
      <c r="N2870" s="130"/>
      <c r="O2870" s="130"/>
      <c r="P2870" s="130"/>
      <c r="Q2870" s="130"/>
      <c r="R2870" s="130"/>
      <c r="S2870" s="130"/>
      <c r="T2870" s="130"/>
    </row>
    <row r="2871" spans="3:20" ht="20.25" customHeight="1">
      <c r="C2871" s="130"/>
      <c r="D2871" s="130"/>
      <c r="E2871" s="130"/>
      <c r="F2871" s="130"/>
      <c r="G2871" s="130"/>
      <c r="H2871" s="130"/>
      <c r="I2871" s="130"/>
      <c r="J2871" s="130"/>
      <c r="K2871" s="130"/>
      <c r="L2871" s="130"/>
      <c r="M2871" s="130"/>
      <c r="N2871" s="130"/>
      <c r="O2871" s="130"/>
      <c r="P2871" s="130"/>
      <c r="Q2871" s="130"/>
      <c r="R2871" s="130"/>
      <c r="S2871" s="130"/>
      <c r="T2871" s="130"/>
    </row>
    <row r="2872" spans="3:20" ht="20.25" customHeight="1">
      <c r="C2872" s="130"/>
      <c r="D2872" s="130"/>
      <c r="E2872" s="130"/>
      <c r="F2872" s="130"/>
      <c r="G2872" s="130"/>
      <c r="H2872" s="130"/>
      <c r="I2872" s="130"/>
      <c r="J2872" s="130"/>
      <c r="K2872" s="130"/>
      <c r="L2872" s="130"/>
      <c r="M2872" s="130"/>
      <c r="N2872" s="130"/>
      <c r="O2872" s="130"/>
      <c r="P2872" s="130"/>
      <c r="Q2872" s="130"/>
      <c r="R2872" s="130"/>
      <c r="S2872" s="130"/>
      <c r="T2872" s="130"/>
    </row>
    <row r="2873" spans="3:20" ht="20.25" customHeight="1">
      <c r="C2873" s="130"/>
      <c r="D2873" s="130"/>
      <c r="E2873" s="130"/>
      <c r="F2873" s="130"/>
      <c r="G2873" s="130"/>
      <c r="H2873" s="130"/>
      <c r="I2873" s="130"/>
      <c r="J2873" s="130"/>
      <c r="K2873" s="130"/>
      <c r="L2873" s="130"/>
      <c r="M2873" s="130"/>
      <c r="N2873" s="130"/>
      <c r="O2873" s="130"/>
      <c r="P2873" s="130"/>
      <c r="Q2873" s="130"/>
      <c r="R2873" s="130"/>
      <c r="S2873" s="130"/>
      <c r="T2873" s="130"/>
    </row>
    <row r="2874" spans="3:20" ht="20.25" customHeight="1">
      <c r="C2874" s="130"/>
      <c r="D2874" s="130"/>
      <c r="E2874" s="130"/>
      <c r="F2874" s="130"/>
      <c r="G2874" s="130"/>
      <c r="H2874" s="130"/>
      <c r="I2874" s="130"/>
      <c r="J2874" s="130"/>
      <c r="K2874" s="130"/>
      <c r="L2874" s="130"/>
      <c r="M2874" s="130"/>
      <c r="N2874" s="130"/>
      <c r="O2874" s="130"/>
      <c r="P2874" s="130"/>
      <c r="Q2874" s="130"/>
      <c r="R2874" s="130"/>
      <c r="S2874" s="130"/>
      <c r="T2874" s="130"/>
    </row>
    <row r="2875" spans="3:20" ht="20.25" customHeight="1">
      <c r="C2875" s="130"/>
      <c r="D2875" s="130"/>
      <c r="E2875" s="130"/>
      <c r="F2875" s="130"/>
      <c r="G2875" s="130"/>
      <c r="H2875" s="130"/>
      <c r="I2875" s="130"/>
      <c r="J2875" s="130"/>
      <c r="K2875" s="130"/>
      <c r="L2875" s="130"/>
      <c r="M2875" s="130"/>
      <c r="N2875" s="130"/>
      <c r="O2875" s="130"/>
      <c r="P2875" s="130"/>
      <c r="Q2875" s="130"/>
      <c r="R2875" s="130"/>
      <c r="S2875" s="130"/>
      <c r="T2875" s="130"/>
    </row>
    <row r="2876" spans="3:20" ht="20.25" customHeight="1">
      <c r="C2876" s="130"/>
      <c r="D2876" s="130"/>
      <c r="E2876" s="130"/>
      <c r="F2876" s="130"/>
      <c r="G2876" s="130"/>
      <c r="H2876" s="130"/>
      <c r="I2876" s="130"/>
      <c r="J2876" s="130"/>
      <c r="K2876" s="130"/>
      <c r="L2876" s="130"/>
      <c r="M2876" s="130"/>
      <c r="N2876" s="130"/>
      <c r="O2876" s="130"/>
      <c r="P2876" s="130"/>
      <c r="Q2876" s="130"/>
      <c r="R2876" s="130"/>
      <c r="S2876" s="130"/>
      <c r="T2876" s="130"/>
    </row>
    <row r="2877" spans="3:20" ht="20.25" customHeight="1">
      <c r="C2877" s="130"/>
      <c r="D2877" s="130"/>
      <c r="E2877" s="130"/>
      <c r="F2877" s="130"/>
      <c r="G2877" s="130"/>
      <c r="H2877" s="130"/>
      <c r="I2877" s="130"/>
      <c r="J2877" s="130"/>
      <c r="K2877" s="130"/>
      <c r="L2877" s="130"/>
      <c r="M2877" s="130"/>
      <c r="N2877" s="130"/>
      <c r="O2877" s="130"/>
      <c r="P2877" s="130"/>
      <c r="Q2877" s="130"/>
      <c r="R2877" s="130"/>
      <c r="S2877" s="130"/>
      <c r="T2877" s="130"/>
    </row>
    <row r="2878" spans="3:20" ht="20.25" customHeight="1">
      <c r="C2878" s="130"/>
      <c r="D2878" s="130"/>
      <c r="E2878" s="130"/>
      <c r="F2878" s="130"/>
      <c r="G2878" s="130"/>
      <c r="H2878" s="130"/>
      <c r="I2878" s="130"/>
      <c r="J2878" s="130"/>
      <c r="K2878" s="130"/>
      <c r="L2878" s="130"/>
      <c r="M2878" s="130"/>
      <c r="N2878" s="130"/>
      <c r="O2878" s="130"/>
      <c r="P2878" s="130"/>
      <c r="Q2878" s="130"/>
      <c r="R2878" s="130"/>
      <c r="S2878" s="130"/>
      <c r="T2878" s="130"/>
    </row>
    <row r="2879" spans="3:20" ht="20.25" customHeight="1">
      <c r="C2879" s="130"/>
      <c r="D2879" s="130"/>
      <c r="E2879" s="130"/>
      <c r="F2879" s="130"/>
      <c r="G2879" s="130"/>
      <c r="H2879" s="130"/>
      <c r="I2879" s="130"/>
      <c r="J2879" s="130"/>
      <c r="K2879" s="130"/>
      <c r="L2879" s="130"/>
      <c r="M2879" s="130"/>
      <c r="N2879" s="130"/>
      <c r="O2879" s="130"/>
      <c r="P2879" s="130"/>
      <c r="Q2879" s="130"/>
      <c r="R2879" s="130"/>
      <c r="S2879" s="130"/>
      <c r="T2879" s="130"/>
    </row>
    <row r="2880" spans="3:20" ht="20.25" customHeight="1">
      <c r="C2880" s="130"/>
      <c r="D2880" s="130"/>
      <c r="E2880" s="130"/>
      <c r="F2880" s="130"/>
      <c r="G2880" s="130"/>
      <c r="H2880" s="130"/>
      <c r="I2880" s="130"/>
      <c r="J2880" s="130"/>
      <c r="K2880" s="130"/>
      <c r="L2880" s="130"/>
      <c r="M2880" s="130"/>
      <c r="N2880" s="130"/>
      <c r="O2880" s="130"/>
      <c r="P2880" s="130"/>
      <c r="Q2880" s="130"/>
      <c r="R2880" s="130"/>
      <c r="S2880" s="130"/>
      <c r="T2880" s="130"/>
    </row>
    <row r="2881" spans="3:20" ht="20.25" customHeight="1">
      <c r="C2881" s="130"/>
      <c r="D2881" s="130"/>
      <c r="E2881" s="130"/>
      <c r="F2881" s="130"/>
      <c r="G2881" s="130"/>
      <c r="H2881" s="130"/>
      <c r="I2881" s="130"/>
      <c r="J2881" s="130"/>
      <c r="K2881" s="130"/>
      <c r="L2881" s="130"/>
      <c r="M2881" s="130"/>
      <c r="N2881" s="130"/>
      <c r="O2881" s="130"/>
      <c r="P2881" s="130"/>
      <c r="Q2881" s="130"/>
      <c r="R2881" s="130"/>
      <c r="S2881" s="130"/>
      <c r="T2881" s="130"/>
    </row>
    <row r="2882" spans="3:20" ht="20.25" customHeight="1">
      <c r="C2882" s="130"/>
      <c r="D2882" s="130"/>
      <c r="E2882" s="130"/>
      <c r="F2882" s="130"/>
      <c r="G2882" s="130"/>
      <c r="H2882" s="130"/>
      <c r="I2882" s="130"/>
      <c r="J2882" s="130"/>
      <c r="K2882" s="130"/>
      <c r="L2882" s="130"/>
      <c r="M2882" s="130"/>
      <c r="N2882" s="130"/>
      <c r="O2882" s="130"/>
      <c r="P2882" s="130"/>
      <c r="Q2882" s="130"/>
      <c r="R2882" s="130"/>
      <c r="S2882" s="130"/>
      <c r="T2882" s="130"/>
    </row>
    <row r="2883" spans="3:20" ht="20.25" customHeight="1">
      <c r="C2883" s="130"/>
      <c r="D2883" s="130"/>
      <c r="E2883" s="130"/>
      <c r="F2883" s="130"/>
      <c r="G2883" s="130"/>
      <c r="H2883" s="130"/>
      <c r="I2883" s="130"/>
      <c r="J2883" s="130"/>
      <c r="K2883" s="130"/>
      <c r="L2883" s="130"/>
      <c r="M2883" s="130"/>
      <c r="N2883" s="130"/>
      <c r="O2883" s="130"/>
      <c r="P2883" s="130"/>
      <c r="Q2883" s="130"/>
      <c r="R2883" s="130"/>
      <c r="S2883" s="130"/>
      <c r="T2883" s="130"/>
    </row>
    <row r="2884" spans="3:20" ht="20.25" customHeight="1">
      <c r="C2884" s="130"/>
      <c r="D2884" s="130"/>
      <c r="E2884" s="130"/>
      <c r="F2884" s="130"/>
      <c r="G2884" s="130"/>
      <c r="H2884" s="130"/>
      <c r="I2884" s="130"/>
      <c r="J2884" s="130"/>
      <c r="K2884" s="130"/>
      <c r="L2884" s="130"/>
      <c r="M2884" s="130"/>
      <c r="N2884" s="130"/>
      <c r="O2884" s="130"/>
      <c r="P2884" s="130"/>
      <c r="Q2884" s="130"/>
      <c r="R2884" s="130"/>
      <c r="S2884" s="130"/>
      <c r="T2884" s="130"/>
    </row>
    <row r="2885" spans="3:20" ht="20.25" customHeight="1">
      <c r="C2885" s="130"/>
      <c r="D2885" s="130"/>
      <c r="E2885" s="130"/>
      <c r="F2885" s="130"/>
      <c r="G2885" s="130"/>
      <c r="H2885" s="130"/>
      <c r="I2885" s="130"/>
      <c r="J2885" s="130"/>
      <c r="K2885" s="130"/>
      <c r="L2885" s="130"/>
      <c r="M2885" s="130"/>
      <c r="N2885" s="130"/>
      <c r="O2885" s="130"/>
      <c r="P2885" s="130"/>
      <c r="Q2885" s="130"/>
      <c r="R2885" s="130"/>
      <c r="S2885" s="130"/>
      <c r="T2885" s="130"/>
    </row>
    <row r="2886" spans="3:20" ht="20.25" customHeight="1">
      <c r="C2886" s="130"/>
      <c r="D2886" s="130"/>
      <c r="E2886" s="130"/>
      <c r="F2886" s="130"/>
      <c r="G2886" s="130"/>
      <c r="H2886" s="130"/>
      <c r="I2886" s="130"/>
      <c r="J2886" s="130"/>
      <c r="K2886" s="130"/>
      <c r="L2886" s="130"/>
      <c r="M2886" s="130"/>
      <c r="N2886" s="130"/>
      <c r="O2886" s="130"/>
      <c r="P2886" s="130"/>
      <c r="Q2886" s="130"/>
      <c r="R2886" s="130"/>
      <c r="S2886" s="130"/>
      <c r="T2886" s="130"/>
    </row>
    <row r="2887" spans="3:20" ht="20.25" customHeight="1">
      <c r="C2887" s="130"/>
      <c r="D2887" s="130"/>
      <c r="E2887" s="130"/>
      <c r="F2887" s="130"/>
      <c r="G2887" s="130"/>
      <c r="H2887" s="130"/>
      <c r="I2887" s="130"/>
      <c r="J2887" s="130"/>
      <c r="K2887" s="130"/>
      <c r="L2887" s="130"/>
      <c r="M2887" s="130"/>
      <c r="N2887" s="130"/>
      <c r="O2887" s="130"/>
      <c r="P2887" s="130"/>
      <c r="Q2887" s="130"/>
      <c r="R2887" s="130"/>
      <c r="S2887" s="130"/>
      <c r="T2887" s="130"/>
    </row>
    <row r="2888" spans="3:20" ht="20.25" customHeight="1">
      <c r="C2888" s="130"/>
      <c r="D2888" s="130"/>
      <c r="E2888" s="130"/>
      <c r="F2888" s="130"/>
      <c r="G2888" s="130"/>
      <c r="H2888" s="130"/>
      <c r="I2888" s="130"/>
      <c r="J2888" s="130"/>
      <c r="K2888" s="130"/>
      <c r="L2888" s="130"/>
      <c r="M2888" s="130"/>
      <c r="N2888" s="130"/>
      <c r="O2888" s="130"/>
      <c r="P2888" s="130"/>
      <c r="Q2888" s="130"/>
      <c r="R2888" s="130"/>
      <c r="S2888" s="130"/>
      <c r="T2888" s="130"/>
    </row>
    <row r="2889" spans="3:20" ht="20.25" customHeight="1">
      <c r="C2889" s="130"/>
      <c r="D2889" s="130"/>
      <c r="E2889" s="130"/>
      <c r="F2889" s="130"/>
      <c r="G2889" s="130"/>
      <c r="H2889" s="130"/>
      <c r="I2889" s="130"/>
      <c r="J2889" s="130"/>
      <c r="K2889" s="130"/>
      <c r="L2889" s="130"/>
      <c r="M2889" s="130"/>
      <c r="N2889" s="130"/>
      <c r="O2889" s="130"/>
      <c r="P2889" s="130"/>
      <c r="Q2889" s="130"/>
      <c r="R2889" s="130"/>
      <c r="S2889" s="130"/>
      <c r="T2889" s="130"/>
    </row>
    <row r="2890" spans="3:20" ht="20.25" customHeight="1">
      <c r="C2890" s="130"/>
      <c r="D2890" s="130"/>
      <c r="E2890" s="130"/>
      <c r="F2890" s="130"/>
      <c r="G2890" s="130"/>
      <c r="H2890" s="130"/>
      <c r="I2890" s="130"/>
      <c r="J2890" s="130"/>
      <c r="K2890" s="130"/>
      <c r="L2890" s="130"/>
      <c r="M2890" s="130"/>
      <c r="N2890" s="130"/>
      <c r="O2890" s="130"/>
      <c r="P2890" s="130"/>
      <c r="Q2890" s="130"/>
      <c r="R2890" s="130"/>
      <c r="S2890" s="130"/>
      <c r="T2890" s="130"/>
    </row>
    <row r="2891" spans="3:20" ht="20.25" customHeight="1">
      <c r="C2891" s="130"/>
      <c r="D2891" s="130"/>
      <c r="E2891" s="130"/>
      <c r="F2891" s="130"/>
      <c r="G2891" s="130"/>
      <c r="H2891" s="130"/>
      <c r="I2891" s="130"/>
      <c r="J2891" s="130"/>
      <c r="K2891" s="130"/>
      <c r="L2891" s="130"/>
      <c r="M2891" s="130"/>
      <c r="N2891" s="130"/>
      <c r="O2891" s="130"/>
      <c r="P2891" s="130"/>
      <c r="Q2891" s="130"/>
      <c r="R2891" s="130"/>
      <c r="S2891" s="130"/>
      <c r="T2891" s="130"/>
    </row>
    <row r="2892" spans="3:20" ht="20.25" customHeight="1">
      <c r="C2892" s="130"/>
      <c r="D2892" s="130"/>
      <c r="E2892" s="130"/>
      <c r="F2892" s="130"/>
      <c r="G2892" s="130"/>
      <c r="H2892" s="130"/>
      <c r="I2892" s="130"/>
      <c r="J2892" s="130"/>
      <c r="K2892" s="130"/>
      <c r="L2892" s="130"/>
      <c r="M2892" s="130"/>
      <c r="N2892" s="130"/>
      <c r="O2892" s="130"/>
      <c r="P2892" s="130"/>
      <c r="Q2892" s="130"/>
      <c r="R2892" s="130"/>
      <c r="S2892" s="130"/>
      <c r="T2892" s="130"/>
    </row>
    <row r="2893" spans="3:20" ht="20.25" customHeight="1">
      <c r="C2893" s="130"/>
      <c r="D2893" s="130"/>
      <c r="E2893" s="130"/>
      <c r="F2893" s="130"/>
      <c r="G2893" s="130"/>
      <c r="H2893" s="130"/>
      <c r="I2893" s="130"/>
      <c r="J2893" s="130"/>
      <c r="K2893" s="130"/>
      <c r="L2893" s="130"/>
      <c r="M2893" s="130"/>
      <c r="N2893" s="130"/>
      <c r="O2893" s="130"/>
      <c r="P2893" s="130"/>
      <c r="Q2893" s="130"/>
      <c r="R2893" s="130"/>
      <c r="S2893" s="130"/>
      <c r="T2893" s="130"/>
    </row>
    <row r="2894" spans="3:20" ht="20.25" customHeight="1">
      <c r="C2894" s="130"/>
      <c r="D2894" s="130"/>
      <c r="E2894" s="130"/>
      <c r="F2894" s="130"/>
      <c r="G2894" s="130"/>
      <c r="H2894" s="130"/>
      <c r="I2894" s="130"/>
      <c r="J2894" s="130"/>
      <c r="K2894" s="130"/>
      <c r="L2894" s="130"/>
      <c r="M2894" s="130"/>
      <c r="N2894" s="130"/>
      <c r="O2894" s="130"/>
      <c r="P2894" s="130"/>
      <c r="Q2894" s="130"/>
      <c r="R2894" s="130"/>
      <c r="S2894" s="130"/>
      <c r="T2894" s="130"/>
    </row>
    <row r="2895" spans="3:20" ht="20.25" customHeight="1">
      <c r="C2895" s="130"/>
      <c r="D2895" s="130"/>
      <c r="E2895" s="130"/>
      <c r="F2895" s="130"/>
      <c r="G2895" s="130"/>
      <c r="H2895" s="130"/>
      <c r="I2895" s="130"/>
      <c r="J2895" s="130"/>
      <c r="K2895" s="130"/>
      <c r="L2895" s="130"/>
      <c r="M2895" s="130"/>
      <c r="N2895" s="130"/>
      <c r="O2895" s="130"/>
      <c r="P2895" s="130"/>
      <c r="Q2895" s="130"/>
      <c r="R2895" s="130"/>
      <c r="S2895" s="130"/>
      <c r="T2895" s="130"/>
    </row>
    <row r="2896" spans="3:20" ht="20.25" customHeight="1">
      <c r="C2896" s="130"/>
      <c r="D2896" s="130"/>
      <c r="E2896" s="130"/>
      <c r="F2896" s="130"/>
      <c r="G2896" s="130"/>
      <c r="H2896" s="130"/>
      <c r="I2896" s="130"/>
      <c r="J2896" s="130"/>
      <c r="K2896" s="130"/>
      <c r="L2896" s="130"/>
      <c r="M2896" s="130"/>
      <c r="N2896" s="130"/>
      <c r="O2896" s="130"/>
      <c r="P2896" s="130"/>
      <c r="Q2896" s="130"/>
      <c r="R2896" s="130"/>
      <c r="S2896" s="130"/>
      <c r="T2896" s="130"/>
    </row>
    <row r="2897" spans="3:20" ht="20.25" customHeight="1">
      <c r="C2897" s="130"/>
      <c r="D2897" s="130"/>
      <c r="E2897" s="130"/>
      <c r="F2897" s="130"/>
      <c r="G2897" s="130"/>
      <c r="H2897" s="130"/>
      <c r="I2897" s="130"/>
      <c r="J2897" s="130"/>
      <c r="K2897" s="130"/>
      <c r="L2897" s="130"/>
      <c r="M2897" s="130"/>
      <c r="N2897" s="130"/>
      <c r="O2897" s="130"/>
      <c r="P2897" s="130"/>
      <c r="Q2897" s="130"/>
      <c r="R2897" s="130"/>
      <c r="S2897" s="130"/>
      <c r="T2897" s="130"/>
    </row>
    <row r="2898" spans="3:20" ht="20.25" customHeight="1">
      <c r="C2898" s="130"/>
      <c r="D2898" s="130"/>
      <c r="E2898" s="130"/>
      <c r="F2898" s="130"/>
      <c r="G2898" s="130"/>
      <c r="H2898" s="130"/>
      <c r="I2898" s="130"/>
      <c r="J2898" s="130"/>
      <c r="K2898" s="130"/>
      <c r="L2898" s="130"/>
      <c r="M2898" s="130"/>
      <c r="N2898" s="130"/>
      <c r="O2898" s="130"/>
      <c r="P2898" s="130"/>
      <c r="Q2898" s="130"/>
      <c r="R2898" s="130"/>
      <c r="S2898" s="130"/>
      <c r="T2898" s="130"/>
    </row>
    <row r="2899" spans="3:20" ht="20.25" customHeight="1">
      <c r="C2899" s="130"/>
      <c r="D2899" s="130"/>
      <c r="E2899" s="130"/>
      <c r="F2899" s="130"/>
      <c r="G2899" s="130"/>
      <c r="H2899" s="130"/>
      <c r="I2899" s="130"/>
      <c r="J2899" s="130"/>
      <c r="K2899" s="130"/>
      <c r="L2899" s="130"/>
      <c r="M2899" s="130"/>
      <c r="N2899" s="130"/>
      <c r="O2899" s="130"/>
      <c r="P2899" s="130"/>
      <c r="Q2899" s="130"/>
      <c r="R2899" s="130"/>
      <c r="S2899" s="130"/>
      <c r="T2899" s="130"/>
    </row>
    <row r="2900" spans="3:20" ht="20.25" customHeight="1">
      <c r="C2900" s="130"/>
      <c r="D2900" s="130"/>
      <c r="E2900" s="130"/>
      <c r="F2900" s="130"/>
      <c r="G2900" s="130"/>
      <c r="H2900" s="130"/>
      <c r="I2900" s="130"/>
      <c r="J2900" s="130"/>
      <c r="K2900" s="130"/>
      <c r="L2900" s="130"/>
      <c r="M2900" s="130"/>
      <c r="N2900" s="130"/>
      <c r="O2900" s="130"/>
      <c r="P2900" s="130"/>
      <c r="Q2900" s="130"/>
      <c r="R2900" s="130"/>
      <c r="S2900" s="130"/>
      <c r="T2900" s="130"/>
    </row>
    <row r="2901" spans="3:20" ht="20.25" customHeight="1">
      <c r="C2901" s="130"/>
      <c r="D2901" s="130"/>
      <c r="E2901" s="130"/>
      <c r="F2901" s="130"/>
      <c r="G2901" s="130"/>
      <c r="H2901" s="130"/>
      <c r="I2901" s="130"/>
      <c r="J2901" s="130"/>
      <c r="K2901" s="130"/>
      <c r="L2901" s="130"/>
      <c r="M2901" s="130"/>
      <c r="N2901" s="130"/>
      <c r="O2901" s="130"/>
      <c r="P2901" s="130"/>
      <c r="Q2901" s="130"/>
      <c r="R2901" s="130"/>
      <c r="S2901" s="130"/>
      <c r="T2901" s="130"/>
    </row>
    <row r="2902" spans="3:20" ht="20.25" customHeight="1">
      <c r="C2902" s="130"/>
      <c r="D2902" s="130"/>
      <c r="E2902" s="130"/>
      <c r="F2902" s="130"/>
      <c r="G2902" s="130"/>
      <c r="H2902" s="130"/>
      <c r="I2902" s="130"/>
      <c r="J2902" s="130"/>
      <c r="K2902" s="130"/>
      <c r="L2902" s="130"/>
      <c r="M2902" s="130"/>
      <c r="N2902" s="130"/>
      <c r="O2902" s="130"/>
      <c r="P2902" s="130"/>
      <c r="Q2902" s="130"/>
      <c r="R2902" s="130"/>
      <c r="S2902" s="130"/>
      <c r="T2902" s="130"/>
    </row>
    <row r="2903" spans="3:20" ht="20.25" customHeight="1">
      <c r="C2903" s="130"/>
      <c r="D2903" s="130"/>
      <c r="E2903" s="130"/>
      <c r="F2903" s="130"/>
      <c r="G2903" s="130"/>
      <c r="H2903" s="130"/>
      <c r="I2903" s="130"/>
      <c r="J2903" s="130"/>
      <c r="K2903" s="130"/>
      <c r="L2903" s="130"/>
      <c r="M2903" s="130"/>
      <c r="N2903" s="130"/>
      <c r="O2903" s="130"/>
      <c r="P2903" s="130"/>
      <c r="Q2903" s="130"/>
      <c r="R2903" s="130"/>
      <c r="S2903" s="130"/>
      <c r="T2903" s="130"/>
    </row>
    <row r="2904" spans="3:20" ht="20.25" customHeight="1">
      <c r="C2904" s="130"/>
      <c r="D2904" s="130"/>
      <c r="E2904" s="130"/>
      <c r="F2904" s="130"/>
      <c r="G2904" s="130"/>
      <c r="H2904" s="130"/>
      <c r="I2904" s="130"/>
      <c r="J2904" s="130"/>
      <c r="K2904" s="130"/>
      <c r="L2904" s="130"/>
      <c r="M2904" s="130"/>
      <c r="N2904" s="130"/>
      <c r="O2904" s="130"/>
      <c r="P2904" s="130"/>
      <c r="Q2904" s="130"/>
      <c r="R2904" s="130"/>
      <c r="S2904" s="130"/>
      <c r="T2904" s="130"/>
    </row>
    <row r="2905" spans="3:20" ht="20.25" customHeight="1">
      <c r="C2905" s="130"/>
      <c r="D2905" s="130"/>
      <c r="E2905" s="130"/>
      <c r="F2905" s="130"/>
      <c r="G2905" s="130"/>
      <c r="H2905" s="130"/>
      <c r="I2905" s="130"/>
      <c r="J2905" s="130"/>
      <c r="K2905" s="130"/>
      <c r="L2905" s="130"/>
      <c r="M2905" s="130"/>
      <c r="N2905" s="130"/>
      <c r="O2905" s="130"/>
      <c r="P2905" s="130"/>
      <c r="Q2905" s="130"/>
      <c r="R2905" s="130"/>
      <c r="S2905" s="130"/>
      <c r="T2905" s="130"/>
    </row>
    <row r="2906" spans="3:20" ht="20.25" customHeight="1">
      <c r="C2906" s="130"/>
      <c r="D2906" s="130"/>
      <c r="E2906" s="130"/>
      <c r="F2906" s="130"/>
      <c r="G2906" s="130"/>
      <c r="H2906" s="130"/>
      <c r="I2906" s="130"/>
      <c r="J2906" s="130"/>
      <c r="K2906" s="130"/>
      <c r="L2906" s="130"/>
      <c r="M2906" s="130"/>
      <c r="N2906" s="130"/>
      <c r="O2906" s="130"/>
      <c r="P2906" s="130"/>
      <c r="Q2906" s="130"/>
      <c r="R2906" s="130"/>
      <c r="S2906" s="130"/>
      <c r="T2906" s="130"/>
    </row>
    <row r="2907" spans="3:20" ht="20.25" customHeight="1">
      <c r="C2907" s="130"/>
      <c r="D2907" s="130"/>
      <c r="E2907" s="130"/>
      <c r="F2907" s="130"/>
      <c r="G2907" s="130"/>
      <c r="H2907" s="130"/>
      <c r="I2907" s="130"/>
      <c r="J2907" s="130"/>
      <c r="K2907" s="130"/>
      <c r="L2907" s="130"/>
      <c r="M2907" s="130"/>
      <c r="N2907" s="130"/>
      <c r="O2907" s="130"/>
      <c r="P2907" s="130"/>
      <c r="Q2907" s="130"/>
      <c r="R2907" s="130"/>
      <c r="S2907" s="130"/>
      <c r="T2907" s="130"/>
    </row>
    <row r="2908" spans="3:20" ht="20.25" customHeight="1">
      <c r="C2908" s="130"/>
      <c r="D2908" s="130"/>
      <c r="E2908" s="130"/>
      <c r="F2908" s="130"/>
      <c r="G2908" s="130"/>
      <c r="H2908" s="130"/>
      <c r="I2908" s="130"/>
      <c r="J2908" s="130"/>
      <c r="K2908" s="130"/>
      <c r="L2908" s="130"/>
      <c r="M2908" s="130"/>
      <c r="N2908" s="130"/>
      <c r="O2908" s="130"/>
      <c r="P2908" s="130"/>
      <c r="Q2908" s="130"/>
      <c r="R2908" s="130"/>
      <c r="S2908" s="130"/>
      <c r="T2908" s="130"/>
    </row>
    <row r="2909" spans="3:20" ht="20.25" customHeight="1">
      <c r="C2909" s="130"/>
      <c r="D2909" s="130"/>
      <c r="E2909" s="130"/>
      <c r="F2909" s="130"/>
      <c r="G2909" s="130"/>
      <c r="H2909" s="130"/>
      <c r="I2909" s="130"/>
      <c r="J2909" s="130"/>
      <c r="K2909" s="130"/>
      <c r="L2909" s="130"/>
      <c r="M2909" s="130"/>
      <c r="N2909" s="130"/>
      <c r="O2909" s="130"/>
      <c r="P2909" s="130"/>
      <c r="Q2909" s="130"/>
      <c r="R2909" s="130"/>
      <c r="S2909" s="130"/>
      <c r="T2909" s="130"/>
    </row>
    <row r="2910" spans="3:20" ht="20.25" customHeight="1">
      <c r="C2910" s="130"/>
      <c r="D2910" s="130"/>
      <c r="E2910" s="130"/>
      <c r="F2910" s="130"/>
      <c r="G2910" s="130"/>
      <c r="H2910" s="130"/>
      <c r="I2910" s="130"/>
      <c r="J2910" s="130"/>
      <c r="K2910" s="130"/>
      <c r="L2910" s="130"/>
      <c r="M2910" s="130"/>
      <c r="N2910" s="130"/>
      <c r="O2910" s="130"/>
      <c r="P2910" s="130"/>
      <c r="Q2910" s="130"/>
      <c r="R2910" s="130"/>
      <c r="S2910" s="130"/>
      <c r="T2910" s="130"/>
    </row>
    <row r="2911" spans="3:20" ht="20.25" customHeight="1">
      <c r="C2911" s="130"/>
      <c r="D2911" s="130"/>
      <c r="E2911" s="130"/>
      <c r="F2911" s="130"/>
      <c r="G2911" s="130"/>
      <c r="H2911" s="130"/>
      <c r="I2911" s="130"/>
      <c r="J2911" s="130"/>
      <c r="K2911" s="130"/>
      <c r="L2911" s="130"/>
      <c r="M2911" s="130"/>
      <c r="N2911" s="130"/>
      <c r="O2911" s="130"/>
      <c r="P2911" s="130"/>
      <c r="Q2911" s="130"/>
      <c r="R2911" s="130"/>
      <c r="S2911" s="130"/>
      <c r="T2911" s="130"/>
    </row>
    <row r="2912" spans="3:20" ht="20.25" customHeight="1">
      <c r="C2912" s="130"/>
      <c r="D2912" s="130"/>
      <c r="E2912" s="130"/>
      <c r="F2912" s="130"/>
      <c r="G2912" s="130"/>
      <c r="H2912" s="130"/>
      <c r="I2912" s="130"/>
      <c r="J2912" s="130"/>
      <c r="K2912" s="130"/>
      <c r="L2912" s="130"/>
      <c r="M2912" s="130"/>
      <c r="N2912" s="130"/>
      <c r="O2912" s="130"/>
      <c r="P2912" s="130"/>
      <c r="Q2912" s="130"/>
      <c r="R2912" s="130"/>
      <c r="S2912" s="130"/>
      <c r="T2912" s="130"/>
    </row>
    <row r="2913" spans="2:20" ht="20.25" customHeight="1">
      <c r="C2913" s="130"/>
      <c r="D2913" s="130"/>
      <c r="E2913" s="130"/>
      <c r="F2913" s="130"/>
      <c r="G2913" s="130"/>
      <c r="H2913" s="130"/>
      <c r="I2913" s="130"/>
      <c r="J2913" s="130"/>
      <c r="K2913" s="130"/>
      <c r="L2913" s="130"/>
      <c r="M2913" s="130"/>
      <c r="N2913" s="130"/>
      <c r="O2913" s="130"/>
      <c r="P2913" s="130"/>
      <c r="Q2913" s="130"/>
      <c r="R2913" s="130"/>
      <c r="S2913" s="130"/>
      <c r="T2913" s="130"/>
    </row>
    <row r="2914" spans="2:20" ht="20.25" customHeight="1">
      <c r="C2914" s="130"/>
      <c r="D2914" s="130"/>
      <c r="E2914" s="130"/>
      <c r="F2914" s="130"/>
      <c r="G2914" s="130"/>
      <c r="H2914" s="130"/>
      <c r="I2914" s="130"/>
      <c r="J2914" s="130"/>
      <c r="K2914" s="130"/>
      <c r="L2914" s="130"/>
      <c r="M2914" s="130"/>
      <c r="N2914" s="130"/>
      <c r="O2914" s="130"/>
      <c r="P2914" s="130"/>
      <c r="Q2914" s="130"/>
      <c r="R2914" s="130"/>
      <c r="S2914" s="130"/>
      <c r="T2914" s="130"/>
    </row>
    <row r="2915" spans="2:20" ht="20.25" customHeight="1">
      <c r="C2915" s="130"/>
      <c r="D2915" s="130"/>
      <c r="E2915" s="130"/>
      <c r="F2915" s="130"/>
      <c r="G2915" s="130"/>
      <c r="H2915" s="130"/>
      <c r="I2915" s="130"/>
      <c r="J2915" s="130"/>
      <c r="K2915" s="130"/>
      <c r="L2915" s="130"/>
      <c r="M2915" s="130"/>
      <c r="N2915" s="130"/>
      <c r="O2915" s="130"/>
      <c r="P2915" s="130"/>
      <c r="Q2915" s="130"/>
      <c r="R2915" s="130"/>
      <c r="S2915" s="130"/>
      <c r="T2915" s="130"/>
    </row>
    <row r="2916" spans="2:20" ht="20.25" customHeight="1">
      <c r="C2916" s="130"/>
      <c r="D2916" s="130"/>
      <c r="E2916" s="130"/>
      <c r="F2916" s="130"/>
      <c r="G2916" s="130"/>
      <c r="H2916" s="130"/>
      <c r="I2916" s="130"/>
      <c r="J2916" s="130"/>
      <c r="K2916" s="130"/>
      <c r="L2916" s="130"/>
      <c r="M2916" s="130"/>
      <c r="N2916" s="130"/>
      <c r="O2916" s="130"/>
      <c r="P2916" s="130"/>
      <c r="Q2916" s="130"/>
      <c r="R2916" s="130"/>
      <c r="S2916" s="130"/>
      <c r="T2916" s="130"/>
    </row>
    <row r="2917" spans="2:20" ht="20.25" customHeight="1">
      <c r="C2917" s="130"/>
      <c r="D2917" s="130"/>
      <c r="E2917" s="130"/>
      <c r="F2917" s="130"/>
      <c r="G2917" s="130"/>
      <c r="H2917" s="130"/>
      <c r="I2917" s="130"/>
      <c r="J2917" s="130"/>
      <c r="K2917" s="130"/>
      <c r="L2917" s="130"/>
      <c r="M2917" s="130"/>
      <c r="N2917" s="130"/>
      <c r="O2917" s="130"/>
      <c r="P2917" s="130"/>
      <c r="Q2917" s="130"/>
      <c r="R2917" s="130"/>
      <c r="S2917" s="130"/>
      <c r="T2917" s="130"/>
    </row>
    <row r="2918" spans="2:20" ht="20.25" customHeight="1">
      <c r="C2918" s="130"/>
      <c r="D2918" s="130"/>
      <c r="E2918" s="130"/>
      <c r="F2918" s="130"/>
      <c r="G2918" s="130"/>
      <c r="H2918" s="130"/>
      <c r="I2918" s="130"/>
      <c r="J2918" s="130"/>
      <c r="K2918" s="130"/>
      <c r="L2918" s="130"/>
      <c r="M2918" s="130"/>
      <c r="N2918" s="130"/>
      <c r="O2918" s="130"/>
      <c r="P2918" s="130"/>
      <c r="Q2918" s="130"/>
      <c r="R2918" s="130"/>
      <c r="S2918" s="130"/>
      <c r="T2918" s="130"/>
    </row>
    <row r="2919" spans="2:20" ht="20.25" customHeight="1">
      <c r="B2919" s="139"/>
      <c r="C2919" s="130"/>
      <c r="D2919" s="130"/>
      <c r="E2919" s="130"/>
      <c r="F2919" s="130"/>
      <c r="G2919" s="130"/>
      <c r="H2919" s="130"/>
      <c r="I2919" s="130"/>
      <c r="J2919" s="130"/>
      <c r="K2919" s="130"/>
      <c r="L2919" s="130"/>
      <c r="M2919" s="130"/>
      <c r="N2919" s="130"/>
      <c r="O2919" s="130"/>
      <c r="P2919" s="130"/>
      <c r="Q2919" s="130"/>
      <c r="R2919" s="130"/>
      <c r="S2919" s="130"/>
      <c r="T2919" s="130"/>
    </row>
    <row r="2920" spans="2:20" ht="20.25" customHeight="1">
      <c r="C2920" s="130"/>
      <c r="D2920" s="130"/>
      <c r="E2920" s="130"/>
      <c r="F2920" s="130"/>
      <c r="G2920" s="130"/>
      <c r="H2920" s="130"/>
      <c r="I2920" s="130"/>
      <c r="J2920" s="130"/>
      <c r="K2920" s="130"/>
      <c r="L2920" s="130"/>
      <c r="M2920" s="130"/>
      <c r="N2920" s="130"/>
      <c r="O2920" s="130"/>
      <c r="P2920" s="130"/>
      <c r="Q2920" s="130"/>
      <c r="R2920" s="130"/>
      <c r="S2920" s="130"/>
      <c r="T2920" s="130"/>
    </row>
    <row r="2921" spans="2:20" ht="20.25" customHeight="1">
      <c r="C2921" s="130"/>
      <c r="D2921" s="130"/>
      <c r="E2921" s="130"/>
      <c r="F2921" s="130"/>
      <c r="G2921" s="130"/>
      <c r="H2921" s="130"/>
      <c r="I2921" s="130"/>
      <c r="J2921" s="130"/>
      <c r="K2921" s="130"/>
      <c r="L2921" s="130"/>
      <c r="M2921" s="130"/>
      <c r="N2921" s="130"/>
      <c r="O2921" s="130"/>
      <c r="P2921" s="130"/>
      <c r="Q2921" s="130"/>
      <c r="R2921" s="130"/>
      <c r="S2921" s="130"/>
      <c r="T2921" s="130"/>
    </row>
    <row r="2922" spans="2:20" ht="20.25" customHeight="1">
      <c r="C2922" s="130"/>
      <c r="D2922" s="130"/>
      <c r="E2922" s="130"/>
      <c r="F2922" s="130"/>
      <c r="G2922" s="130"/>
      <c r="H2922" s="130"/>
      <c r="I2922" s="130"/>
      <c r="J2922" s="130"/>
      <c r="K2922" s="130"/>
      <c r="L2922" s="130"/>
      <c r="M2922" s="130"/>
      <c r="N2922" s="130"/>
      <c r="O2922" s="130"/>
      <c r="P2922" s="130"/>
      <c r="Q2922" s="130"/>
      <c r="R2922" s="130"/>
      <c r="S2922" s="130"/>
      <c r="T2922" s="130"/>
    </row>
    <row r="2923" spans="2:20" ht="20.25" customHeight="1">
      <c r="C2923" s="130"/>
      <c r="D2923" s="130"/>
      <c r="E2923" s="130"/>
      <c r="F2923" s="130"/>
      <c r="G2923" s="130"/>
      <c r="H2923" s="130"/>
      <c r="I2923" s="130"/>
      <c r="J2923" s="130"/>
      <c r="K2923" s="130"/>
      <c r="L2923" s="130"/>
      <c r="M2923" s="130"/>
      <c r="N2923" s="130"/>
      <c r="O2923" s="130"/>
      <c r="P2923" s="130"/>
      <c r="Q2923" s="130"/>
      <c r="R2923" s="130"/>
      <c r="S2923" s="130"/>
      <c r="T2923" s="130"/>
    </row>
    <row r="2924" spans="2:20" ht="20.25" customHeight="1">
      <c r="C2924" s="130"/>
      <c r="D2924" s="130"/>
      <c r="E2924" s="130"/>
      <c r="F2924" s="130"/>
      <c r="G2924" s="130"/>
      <c r="H2924" s="130"/>
      <c r="I2924" s="130"/>
      <c r="J2924" s="130"/>
      <c r="K2924" s="130"/>
      <c r="L2924" s="130"/>
      <c r="M2924" s="130"/>
      <c r="N2924" s="130"/>
      <c r="O2924" s="130"/>
      <c r="P2924" s="130"/>
      <c r="Q2924" s="130"/>
      <c r="R2924" s="130"/>
      <c r="S2924" s="130"/>
      <c r="T2924" s="130"/>
    </row>
    <row r="2925" spans="2:20" ht="20.25" customHeight="1">
      <c r="C2925" s="130"/>
      <c r="D2925" s="130"/>
      <c r="E2925" s="130"/>
      <c r="F2925" s="130"/>
      <c r="G2925" s="130"/>
      <c r="H2925" s="130"/>
      <c r="I2925" s="130"/>
      <c r="J2925" s="130"/>
      <c r="K2925" s="130"/>
      <c r="L2925" s="130"/>
      <c r="M2925" s="130"/>
      <c r="N2925" s="130"/>
      <c r="O2925" s="130"/>
      <c r="P2925" s="130"/>
      <c r="Q2925" s="130"/>
      <c r="R2925" s="130"/>
      <c r="S2925" s="130"/>
      <c r="T2925" s="130"/>
    </row>
    <row r="2926" spans="2:20" ht="20.25" customHeight="1">
      <c r="C2926" s="130"/>
      <c r="D2926" s="130"/>
      <c r="E2926" s="130"/>
      <c r="F2926" s="130"/>
      <c r="G2926" s="130"/>
      <c r="H2926" s="130"/>
      <c r="I2926" s="130"/>
      <c r="J2926" s="130"/>
      <c r="K2926" s="130"/>
      <c r="L2926" s="130"/>
      <c r="M2926" s="130"/>
      <c r="N2926" s="130"/>
      <c r="O2926" s="130"/>
      <c r="P2926" s="130"/>
      <c r="Q2926" s="130"/>
      <c r="R2926" s="130"/>
      <c r="S2926" s="130"/>
      <c r="T2926" s="130"/>
    </row>
    <row r="2927" spans="2:20" ht="20.25" customHeight="1">
      <c r="C2927" s="130"/>
      <c r="D2927" s="130"/>
      <c r="E2927" s="130"/>
      <c r="F2927" s="130"/>
      <c r="G2927" s="130"/>
      <c r="H2927" s="130"/>
      <c r="I2927" s="130"/>
      <c r="J2927" s="130"/>
      <c r="K2927" s="130"/>
      <c r="L2927" s="130"/>
      <c r="M2927" s="130"/>
      <c r="N2927" s="130"/>
      <c r="O2927" s="130"/>
      <c r="P2927" s="130"/>
      <c r="Q2927" s="130"/>
      <c r="R2927" s="130"/>
      <c r="S2927" s="130"/>
      <c r="T2927" s="130"/>
    </row>
    <row r="2928" spans="2:20" ht="20.25" customHeight="1">
      <c r="C2928" s="130"/>
      <c r="D2928" s="130"/>
      <c r="E2928" s="130"/>
      <c r="F2928" s="130"/>
      <c r="G2928" s="130"/>
      <c r="H2928" s="130"/>
      <c r="I2928" s="130"/>
      <c r="J2928" s="130"/>
      <c r="K2928" s="130"/>
      <c r="L2928" s="130"/>
      <c r="M2928" s="130"/>
      <c r="N2928" s="130"/>
      <c r="O2928" s="130"/>
      <c r="P2928" s="130"/>
      <c r="Q2928" s="130"/>
      <c r="R2928" s="130"/>
      <c r="S2928" s="130"/>
      <c r="T2928" s="130"/>
    </row>
    <row r="2929" spans="3:20" ht="20.25" customHeight="1">
      <c r="C2929" s="130"/>
      <c r="D2929" s="130"/>
      <c r="E2929" s="130"/>
      <c r="F2929" s="130"/>
      <c r="G2929" s="130"/>
      <c r="H2929" s="130"/>
      <c r="I2929" s="130"/>
      <c r="J2929" s="130"/>
      <c r="K2929" s="130"/>
      <c r="L2929" s="130"/>
      <c r="M2929" s="130"/>
      <c r="N2929" s="130"/>
      <c r="O2929" s="130"/>
      <c r="P2929" s="130"/>
      <c r="Q2929" s="130"/>
      <c r="R2929" s="130"/>
      <c r="S2929" s="130"/>
      <c r="T2929" s="130"/>
    </row>
    <row r="2930" spans="3:20" ht="20.25" customHeight="1">
      <c r="C2930" s="130"/>
      <c r="D2930" s="130"/>
      <c r="E2930" s="130"/>
      <c r="F2930" s="130"/>
      <c r="G2930" s="130"/>
      <c r="H2930" s="130"/>
      <c r="I2930" s="130"/>
      <c r="J2930" s="130"/>
      <c r="K2930" s="130"/>
      <c r="L2930" s="130"/>
      <c r="M2930" s="130"/>
      <c r="N2930" s="130"/>
      <c r="O2930" s="130"/>
      <c r="P2930" s="130"/>
      <c r="Q2930" s="130"/>
      <c r="R2930" s="130"/>
      <c r="S2930" s="130"/>
      <c r="T2930" s="130"/>
    </row>
    <row r="2931" spans="3:20" ht="20.25" customHeight="1">
      <c r="C2931" s="130"/>
      <c r="D2931" s="130"/>
      <c r="E2931" s="130"/>
      <c r="F2931" s="130"/>
      <c r="G2931" s="130"/>
      <c r="H2931" s="130"/>
      <c r="I2931" s="130"/>
      <c r="J2931" s="130"/>
      <c r="K2931" s="130"/>
      <c r="L2931" s="130"/>
      <c r="M2931" s="130"/>
      <c r="N2931" s="130"/>
      <c r="O2931" s="130"/>
      <c r="P2931" s="130"/>
      <c r="Q2931" s="130"/>
      <c r="R2931" s="130"/>
      <c r="S2931" s="130"/>
      <c r="T2931" s="130"/>
    </row>
    <row r="2932" spans="3:20" ht="20.25" customHeight="1">
      <c r="C2932" s="130"/>
      <c r="D2932" s="130"/>
      <c r="E2932" s="130"/>
      <c r="F2932" s="130"/>
      <c r="G2932" s="130"/>
      <c r="H2932" s="130"/>
      <c r="I2932" s="130"/>
      <c r="J2932" s="130"/>
      <c r="K2932" s="130"/>
      <c r="L2932" s="130"/>
      <c r="M2932" s="130"/>
      <c r="N2932" s="130"/>
      <c r="O2932" s="130"/>
      <c r="P2932" s="130"/>
      <c r="Q2932" s="130"/>
      <c r="R2932" s="130"/>
      <c r="S2932" s="130"/>
      <c r="T2932" s="130"/>
    </row>
    <row r="2933" spans="3:20" ht="20.25" customHeight="1">
      <c r="C2933" s="130"/>
      <c r="D2933" s="130"/>
      <c r="E2933" s="130"/>
      <c r="F2933" s="130"/>
      <c r="G2933" s="130"/>
      <c r="H2933" s="130"/>
      <c r="I2933" s="130"/>
      <c r="J2933" s="130"/>
      <c r="K2933" s="130"/>
      <c r="L2933" s="130"/>
      <c r="M2933" s="130"/>
      <c r="N2933" s="130"/>
      <c r="O2933" s="130"/>
      <c r="P2933" s="130"/>
      <c r="Q2933" s="130"/>
      <c r="R2933" s="130"/>
      <c r="S2933" s="130"/>
      <c r="T2933" s="130"/>
    </row>
    <row r="2934" spans="3:20" ht="20.25" customHeight="1">
      <c r="C2934" s="130"/>
      <c r="D2934" s="130"/>
      <c r="E2934" s="130"/>
      <c r="F2934" s="130"/>
      <c r="G2934" s="130"/>
      <c r="H2934" s="130"/>
      <c r="I2934" s="130"/>
      <c r="J2934" s="130"/>
      <c r="K2934" s="130"/>
      <c r="L2934" s="130"/>
      <c r="M2934" s="130"/>
      <c r="N2934" s="130"/>
      <c r="O2934" s="130"/>
      <c r="P2934" s="130"/>
      <c r="Q2934" s="130"/>
      <c r="R2934" s="130"/>
      <c r="S2934" s="130"/>
      <c r="T2934" s="130"/>
    </row>
    <row r="2935" spans="3:20" ht="20.25" customHeight="1">
      <c r="C2935" s="130"/>
      <c r="D2935" s="130"/>
      <c r="E2935" s="130"/>
      <c r="F2935" s="130"/>
      <c r="G2935" s="130"/>
      <c r="H2935" s="130"/>
      <c r="I2935" s="130"/>
      <c r="J2935" s="130"/>
      <c r="K2935" s="130"/>
      <c r="L2935" s="130"/>
      <c r="M2935" s="130"/>
      <c r="N2935" s="130"/>
      <c r="O2935" s="130"/>
      <c r="P2935" s="130"/>
      <c r="Q2935" s="130"/>
      <c r="R2935" s="130"/>
      <c r="S2935" s="130"/>
      <c r="T2935" s="130"/>
    </row>
    <row r="2936" spans="3:20" ht="20.25" customHeight="1">
      <c r="C2936" s="130"/>
      <c r="D2936" s="130"/>
      <c r="E2936" s="130"/>
      <c r="F2936" s="130"/>
      <c r="G2936" s="130"/>
      <c r="H2936" s="130"/>
      <c r="I2936" s="130"/>
      <c r="J2936" s="130"/>
      <c r="K2936" s="130"/>
      <c r="L2936" s="130"/>
      <c r="M2936" s="130"/>
      <c r="N2936" s="130"/>
      <c r="O2936" s="130"/>
      <c r="P2936" s="130"/>
      <c r="Q2936" s="130"/>
      <c r="R2936" s="130"/>
      <c r="S2936" s="130"/>
      <c r="T2936" s="130"/>
    </row>
    <row r="2937" spans="3:20" ht="20.25" customHeight="1">
      <c r="C2937" s="130"/>
      <c r="D2937" s="130"/>
      <c r="E2937" s="130"/>
      <c r="F2937" s="130"/>
      <c r="G2937" s="130"/>
      <c r="H2937" s="130"/>
      <c r="I2937" s="130"/>
      <c r="J2937" s="130"/>
      <c r="K2937" s="130"/>
      <c r="L2937" s="130"/>
      <c r="M2937" s="130"/>
      <c r="N2937" s="130"/>
      <c r="O2937" s="130"/>
      <c r="P2937" s="130"/>
      <c r="Q2937" s="130"/>
      <c r="R2937" s="130"/>
      <c r="S2937" s="130"/>
      <c r="T2937" s="130"/>
    </row>
    <row r="2938" spans="3:20" ht="20.25" customHeight="1">
      <c r="C2938" s="130"/>
      <c r="D2938" s="130"/>
      <c r="E2938" s="130"/>
      <c r="F2938" s="130"/>
      <c r="G2938" s="130"/>
      <c r="H2938" s="130"/>
      <c r="I2938" s="130"/>
      <c r="J2938" s="130"/>
      <c r="K2938" s="130"/>
      <c r="L2938" s="130"/>
      <c r="M2938" s="130"/>
      <c r="N2938" s="130"/>
      <c r="O2938" s="130"/>
      <c r="P2938" s="130"/>
      <c r="Q2938" s="130"/>
      <c r="R2938" s="130"/>
      <c r="S2938" s="130"/>
      <c r="T2938" s="130"/>
    </row>
    <row r="2939" spans="3:20" ht="20.25" customHeight="1">
      <c r="C2939" s="130"/>
      <c r="D2939" s="130"/>
      <c r="E2939" s="130"/>
      <c r="F2939" s="130"/>
      <c r="G2939" s="130"/>
      <c r="H2939" s="130"/>
      <c r="I2939" s="130"/>
      <c r="J2939" s="130"/>
      <c r="K2939" s="130"/>
      <c r="L2939" s="130"/>
      <c r="M2939" s="130"/>
      <c r="N2939" s="130"/>
      <c r="O2939" s="130"/>
      <c r="P2939" s="130"/>
      <c r="Q2939" s="130"/>
      <c r="R2939" s="130"/>
      <c r="S2939" s="130"/>
      <c r="T2939" s="130"/>
    </row>
    <row r="2940" spans="3:20" ht="20.25" customHeight="1">
      <c r="C2940" s="130"/>
      <c r="D2940" s="130"/>
      <c r="E2940" s="130"/>
      <c r="F2940" s="130"/>
      <c r="G2940" s="130"/>
      <c r="H2940" s="130"/>
      <c r="I2940" s="130"/>
      <c r="J2940" s="130"/>
      <c r="K2940" s="130"/>
      <c r="L2940" s="130"/>
      <c r="M2940" s="130"/>
      <c r="N2940" s="130"/>
      <c r="O2940" s="130"/>
      <c r="P2940" s="130"/>
      <c r="Q2940" s="130"/>
      <c r="R2940" s="130"/>
      <c r="S2940" s="130"/>
      <c r="T2940" s="130"/>
    </row>
    <row r="2941" spans="3:20" ht="20.25" customHeight="1">
      <c r="C2941" s="130"/>
      <c r="D2941" s="130"/>
      <c r="E2941" s="130"/>
      <c r="F2941" s="130"/>
      <c r="G2941" s="130"/>
      <c r="H2941" s="130"/>
      <c r="I2941" s="130"/>
      <c r="J2941" s="130"/>
      <c r="K2941" s="130"/>
      <c r="L2941" s="130"/>
      <c r="M2941" s="130"/>
      <c r="N2941" s="130"/>
      <c r="O2941" s="130"/>
      <c r="P2941" s="130"/>
      <c r="Q2941" s="130"/>
      <c r="R2941" s="130"/>
      <c r="S2941" s="130"/>
      <c r="T2941" s="130"/>
    </row>
    <row r="2942" spans="3:20" ht="20.25" customHeight="1">
      <c r="C2942" s="130"/>
      <c r="D2942" s="130"/>
      <c r="E2942" s="130"/>
      <c r="F2942" s="130"/>
      <c r="G2942" s="130"/>
      <c r="H2942" s="130"/>
      <c r="I2942" s="130"/>
      <c r="J2942" s="130"/>
      <c r="K2942" s="130"/>
      <c r="L2942" s="130"/>
      <c r="M2942" s="130"/>
      <c r="N2942" s="130"/>
      <c r="O2942" s="130"/>
      <c r="P2942" s="130"/>
      <c r="Q2942" s="130"/>
      <c r="R2942" s="130"/>
      <c r="S2942" s="130"/>
      <c r="T2942" s="130"/>
    </row>
    <row r="2943" spans="3:20" ht="20.25" customHeight="1">
      <c r="C2943" s="130"/>
      <c r="D2943" s="130"/>
      <c r="E2943" s="130"/>
      <c r="F2943" s="130"/>
      <c r="G2943" s="130"/>
      <c r="H2943" s="130"/>
      <c r="I2943" s="130"/>
      <c r="J2943" s="130"/>
      <c r="K2943" s="130"/>
      <c r="L2943" s="130"/>
      <c r="M2943" s="130"/>
      <c r="N2943" s="130"/>
      <c r="O2943" s="130"/>
      <c r="P2943" s="130"/>
      <c r="Q2943" s="130"/>
      <c r="R2943" s="130"/>
      <c r="S2943" s="130"/>
      <c r="T2943" s="130"/>
    </row>
    <row r="2944" spans="3:20" ht="20.25" customHeight="1">
      <c r="C2944" s="130"/>
      <c r="D2944" s="130"/>
      <c r="E2944" s="130"/>
      <c r="F2944" s="130"/>
      <c r="G2944" s="130"/>
      <c r="H2944" s="130"/>
      <c r="I2944" s="130"/>
      <c r="J2944" s="130"/>
      <c r="K2944" s="130"/>
      <c r="L2944" s="130"/>
      <c r="M2944" s="130"/>
      <c r="N2944" s="130"/>
      <c r="O2944" s="130"/>
      <c r="P2944" s="130"/>
      <c r="Q2944" s="130"/>
      <c r="R2944" s="130"/>
      <c r="S2944" s="130"/>
      <c r="T2944" s="130"/>
    </row>
    <row r="2945" spans="3:20" ht="20.25" customHeight="1">
      <c r="C2945" s="130"/>
      <c r="D2945" s="130"/>
      <c r="E2945" s="130"/>
      <c r="F2945" s="130"/>
      <c r="G2945" s="130"/>
      <c r="H2945" s="130"/>
      <c r="I2945" s="130"/>
      <c r="J2945" s="130"/>
      <c r="K2945" s="130"/>
      <c r="L2945" s="130"/>
      <c r="M2945" s="130"/>
      <c r="N2945" s="130"/>
      <c r="O2945" s="130"/>
      <c r="P2945" s="130"/>
      <c r="Q2945" s="130"/>
      <c r="R2945" s="130"/>
      <c r="S2945" s="130"/>
      <c r="T2945" s="130"/>
    </row>
    <row r="2946" spans="3:20" ht="20.25" customHeight="1">
      <c r="C2946" s="130"/>
      <c r="D2946" s="130"/>
      <c r="E2946" s="130"/>
      <c r="F2946" s="130"/>
      <c r="G2946" s="130"/>
      <c r="H2946" s="130"/>
      <c r="I2946" s="130"/>
      <c r="J2946" s="130"/>
      <c r="K2946" s="130"/>
      <c r="L2946" s="130"/>
      <c r="M2946" s="130"/>
      <c r="N2946" s="130"/>
      <c r="O2946" s="130"/>
      <c r="P2946" s="130"/>
      <c r="Q2946" s="130"/>
      <c r="R2946" s="130"/>
      <c r="S2946" s="130"/>
      <c r="T2946" s="130"/>
    </row>
    <row r="2947" spans="3:20" ht="20.25" customHeight="1">
      <c r="C2947" s="130"/>
      <c r="D2947" s="130"/>
      <c r="E2947" s="130"/>
      <c r="F2947" s="130"/>
      <c r="G2947" s="130"/>
      <c r="H2947" s="130"/>
      <c r="I2947" s="130"/>
      <c r="J2947" s="130"/>
      <c r="K2947" s="130"/>
      <c r="L2947" s="130"/>
      <c r="M2947" s="130"/>
      <c r="N2947" s="130"/>
      <c r="O2947" s="130"/>
      <c r="P2947" s="130"/>
      <c r="Q2947" s="130"/>
      <c r="R2947" s="130"/>
      <c r="S2947" s="130"/>
      <c r="T2947" s="130"/>
    </row>
    <row r="2948" spans="3:20" ht="20.25" customHeight="1">
      <c r="C2948" s="130"/>
      <c r="D2948" s="130"/>
      <c r="E2948" s="130"/>
      <c r="F2948" s="130"/>
      <c r="G2948" s="130"/>
      <c r="H2948" s="130"/>
      <c r="I2948" s="130"/>
      <c r="J2948" s="130"/>
      <c r="K2948" s="130"/>
      <c r="L2948" s="130"/>
      <c r="M2948" s="130"/>
      <c r="N2948" s="130"/>
      <c r="O2948" s="130"/>
      <c r="P2948" s="130"/>
      <c r="Q2948" s="130"/>
      <c r="R2948" s="130"/>
      <c r="S2948" s="130"/>
      <c r="T2948" s="130"/>
    </row>
    <row r="2949" spans="3:20" ht="20.25" customHeight="1">
      <c r="C2949" s="130"/>
      <c r="D2949" s="130"/>
      <c r="E2949" s="130"/>
      <c r="F2949" s="130"/>
      <c r="G2949" s="130"/>
      <c r="H2949" s="130"/>
      <c r="I2949" s="130"/>
      <c r="J2949" s="130"/>
      <c r="K2949" s="130"/>
      <c r="L2949" s="130"/>
      <c r="M2949" s="130"/>
      <c r="N2949" s="130"/>
      <c r="O2949" s="130"/>
      <c r="P2949" s="130"/>
      <c r="Q2949" s="130"/>
      <c r="R2949" s="130"/>
      <c r="S2949" s="130"/>
      <c r="T2949" s="130"/>
    </row>
    <row r="2950" spans="3:20" ht="20.25" customHeight="1">
      <c r="C2950" s="130"/>
      <c r="D2950" s="130"/>
      <c r="E2950" s="130"/>
      <c r="F2950" s="130"/>
      <c r="G2950" s="130"/>
      <c r="H2950" s="130"/>
      <c r="I2950" s="130"/>
      <c r="J2950" s="130"/>
      <c r="K2950" s="130"/>
      <c r="L2950" s="130"/>
      <c r="M2950" s="130"/>
      <c r="N2950" s="130"/>
      <c r="O2950" s="130"/>
      <c r="P2950" s="130"/>
      <c r="Q2950" s="130"/>
      <c r="R2950" s="130"/>
      <c r="S2950" s="130"/>
      <c r="T2950" s="130"/>
    </row>
    <row r="2951" spans="3:20" ht="20.25" customHeight="1">
      <c r="C2951" s="130"/>
      <c r="D2951" s="130"/>
      <c r="E2951" s="130"/>
      <c r="F2951" s="130"/>
      <c r="G2951" s="130"/>
      <c r="H2951" s="130"/>
      <c r="I2951" s="130"/>
      <c r="J2951" s="130"/>
      <c r="K2951" s="130"/>
      <c r="L2951" s="130"/>
      <c r="M2951" s="130"/>
      <c r="N2951" s="130"/>
      <c r="O2951" s="130"/>
      <c r="P2951" s="130"/>
      <c r="Q2951" s="130"/>
      <c r="R2951" s="130"/>
      <c r="S2951" s="130"/>
      <c r="T2951" s="130"/>
    </row>
    <row r="2952" spans="3:20" ht="20.25" customHeight="1">
      <c r="C2952" s="130"/>
      <c r="D2952" s="130"/>
      <c r="E2952" s="130"/>
      <c r="F2952" s="130"/>
      <c r="G2952" s="130"/>
      <c r="H2952" s="130"/>
      <c r="I2952" s="130"/>
      <c r="J2952" s="130"/>
      <c r="K2952" s="130"/>
      <c r="L2952" s="130"/>
      <c r="M2952" s="130"/>
      <c r="N2952" s="130"/>
      <c r="O2952" s="130"/>
      <c r="P2952" s="130"/>
      <c r="Q2952" s="130"/>
      <c r="R2952" s="130"/>
      <c r="S2952" s="130"/>
      <c r="T2952" s="130"/>
    </row>
    <row r="2953" spans="3:20" ht="20.25" customHeight="1">
      <c r="C2953" s="130"/>
      <c r="D2953" s="130"/>
      <c r="E2953" s="130"/>
      <c r="F2953" s="130"/>
      <c r="G2953" s="130"/>
      <c r="H2953" s="130"/>
      <c r="I2953" s="130"/>
      <c r="J2953" s="130"/>
      <c r="K2953" s="130"/>
      <c r="L2953" s="130"/>
      <c r="M2953" s="130"/>
      <c r="N2953" s="130"/>
      <c r="O2953" s="130"/>
      <c r="P2953" s="130"/>
      <c r="Q2953" s="130"/>
      <c r="R2953" s="130"/>
      <c r="S2953" s="130"/>
      <c r="T2953" s="130"/>
    </row>
    <row r="2954" spans="3:20" ht="20.25" customHeight="1">
      <c r="C2954" s="130"/>
      <c r="D2954" s="130"/>
      <c r="E2954" s="130"/>
      <c r="F2954" s="130"/>
      <c r="G2954" s="130"/>
      <c r="H2954" s="130"/>
      <c r="I2954" s="130"/>
      <c r="J2954" s="130"/>
      <c r="K2954" s="130"/>
      <c r="L2954" s="130"/>
      <c r="M2954" s="130"/>
      <c r="N2954" s="130"/>
      <c r="O2954" s="130"/>
      <c r="P2954" s="130"/>
      <c r="Q2954" s="130"/>
      <c r="R2954" s="130"/>
      <c r="S2954" s="130"/>
      <c r="T2954" s="130"/>
    </row>
    <row r="2955" spans="3:20" ht="20.25" customHeight="1">
      <c r="C2955" s="130"/>
      <c r="D2955" s="130"/>
      <c r="E2955" s="130"/>
      <c r="F2955" s="130"/>
      <c r="G2955" s="130"/>
      <c r="H2955" s="130"/>
      <c r="I2955" s="130"/>
      <c r="J2955" s="130"/>
      <c r="K2955" s="130"/>
      <c r="L2955" s="130"/>
      <c r="M2955" s="130"/>
      <c r="N2955" s="130"/>
      <c r="O2955" s="130"/>
      <c r="P2955" s="130"/>
      <c r="Q2955" s="130"/>
      <c r="R2955" s="130"/>
      <c r="S2955" s="130"/>
      <c r="T2955" s="130"/>
    </row>
    <row r="2956" spans="3:20" ht="20.25" customHeight="1">
      <c r="C2956" s="130"/>
      <c r="D2956" s="130"/>
      <c r="E2956" s="130"/>
      <c r="F2956" s="130"/>
      <c r="G2956" s="130"/>
      <c r="H2956" s="130"/>
      <c r="I2956" s="130"/>
      <c r="J2956" s="130"/>
      <c r="K2956" s="130"/>
      <c r="L2956" s="130"/>
      <c r="M2956" s="130"/>
      <c r="N2956" s="130"/>
      <c r="O2956" s="130"/>
      <c r="P2956" s="130"/>
      <c r="Q2956" s="130"/>
      <c r="R2956" s="130"/>
      <c r="S2956" s="130"/>
      <c r="T2956" s="130"/>
    </row>
    <row r="2957" spans="3:20" ht="20.25" customHeight="1">
      <c r="C2957" s="130"/>
      <c r="D2957" s="130"/>
      <c r="E2957" s="130"/>
      <c r="F2957" s="130"/>
      <c r="G2957" s="130"/>
      <c r="H2957" s="130"/>
      <c r="I2957" s="130"/>
      <c r="J2957" s="130"/>
      <c r="K2957" s="130"/>
      <c r="L2957" s="130"/>
      <c r="M2957" s="130"/>
      <c r="N2957" s="130"/>
      <c r="O2957" s="130"/>
      <c r="P2957" s="130"/>
      <c r="Q2957" s="130"/>
      <c r="R2957" s="130"/>
      <c r="S2957" s="130"/>
      <c r="T2957" s="130"/>
    </row>
    <row r="2958" spans="3:20" ht="20.25" customHeight="1">
      <c r="C2958" s="130"/>
      <c r="D2958" s="130"/>
      <c r="E2958" s="130"/>
      <c r="F2958" s="130"/>
      <c r="G2958" s="130"/>
      <c r="H2958" s="130"/>
      <c r="I2958" s="130"/>
      <c r="J2958" s="130"/>
      <c r="K2958" s="130"/>
      <c r="L2958" s="130"/>
      <c r="M2958" s="130"/>
      <c r="N2958" s="130"/>
      <c r="O2958" s="130"/>
      <c r="P2958" s="130"/>
      <c r="Q2958" s="130"/>
      <c r="R2958" s="130"/>
      <c r="S2958" s="130"/>
      <c r="T2958" s="130"/>
    </row>
    <row r="2959" spans="3:20" ht="20.25" customHeight="1">
      <c r="C2959" s="130"/>
      <c r="D2959" s="130"/>
      <c r="E2959" s="130"/>
      <c r="F2959" s="130"/>
      <c r="G2959" s="130"/>
      <c r="H2959" s="130"/>
      <c r="I2959" s="130"/>
      <c r="J2959" s="130"/>
      <c r="K2959" s="130"/>
      <c r="L2959" s="130"/>
      <c r="M2959" s="130"/>
      <c r="N2959" s="130"/>
      <c r="O2959" s="130"/>
      <c r="P2959" s="130"/>
      <c r="Q2959" s="130"/>
      <c r="R2959" s="130"/>
      <c r="S2959" s="130"/>
      <c r="T2959" s="130"/>
    </row>
    <row r="2960" spans="3:20" ht="20.25" customHeight="1">
      <c r="C2960" s="130"/>
      <c r="D2960" s="130"/>
      <c r="E2960" s="130"/>
      <c r="F2960" s="130"/>
      <c r="G2960" s="130"/>
      <c r="H2960" s="130"/>
      <c r="I2960" s="130"/>
      <c r="J2960" s="130"/>
      <c r="K2960" s="130"/>
      <c r="L2960" s="130"/>
      <c r="M2960" s="130"/>
      <c r="N2960" s="130"/>
      <c r="O2960" s="130"/>
      <c r="P2960" s="130"/>
      <c r="Q2960" s="130"/>
      <c r="R2960" s="130"/>
      <c r="S2960" s="130"/>
      <c r="T2960" s="130"/>
    </row>
    <row r="2961" spans="3:20" ht="20.25" customHeight="1">
      <c r="C2961" s="130"/>
      <c r="D2961" s="130"/>
      <c r="E2961" s="130"/>
      <c r="F2961" s="130"/>
      <c r="G2961" s="130"/>
      <c r="H2961" s="130"/>
      <c r="I2961" s="130"/>
      <c r="J2961" s="130"/>
      <c r="K2961" s="130"/>
      <c r="L2961" s="130"/>
      <c r="M2961" s="130"/>
      <c r="N2961" s="130"/>
      <c r="O2961" s="130"/>
      <c r="P2961" s="130"/>
      <c r="Q2961" s="130"/>
      <c r="R2961" s="130"/>
      <c r="S2961" s="130"/>
      <c r="T2961" s="130"/>
    </row>
    <row r="2962" spans="3:20" ht="20.25" customHeight="1">
      <c r="C2962" s="130"/>
      <c r="D2962" s="130"/>
      <c r="E2962" s="130"/>
      <c r="F2962" s="130"/>
      <c r="G2962" s="130"/>
      <c r="H2962" s="130"/>
      <c r="I2962" s="130"/>
      <c r="J2962" s="130"/>
      <c r="K2962" s="130"/>
      <c r="L2962" s="130"/>
      <c r="M2962" s="130"/>
      <c r="N2962" s="130"/>
      <c r="O2962" s="130"/>
      <c r="P2962" s="130"/>
      <c r="Q2962" s="130"/>
      <c r="R2962" s="130"/>
      <c r="S2962" s="130"/>
      <c r="T2962" s="130"/>
    </row>
    <row r="2963" spans="3:20" ht="20.25" customHeight="1">
      <c r="C2963" s="130"/>
      <c r="D2963" s="130"/>
      <c r="E2963" s="130"/>
      <c r="F2963" s="130"/>
      <c r="G2963" s="130"/>
      <c r="H2963" s="130"/>
      <c r="I2963" s="130"/>
      <c r="J2963" s="130"/>
      <c r="K2963" s="130"/>
      <c r="L2963" s="130"/>
      <c r="M2963" s="130"/>
      <c r="N2963" s="130"/>
      <c r="O2963" s="130"/>
      <c r="P2963" s="130"/>
      <c r="Q2963" s="130"/>
      <c r="R2963" s="130"/>
      <c r="S2963" s="130"/>
      <c r="T2963" s="130"/>
    </row>
    <row r="2964" spans="3:20" ht="20.25" customHeight="1">
      <c r="C2964" s="130"/>
      <c r="D2964" s="130"/>
      <c r="E2964" s="130"/>
      <c r="F2964" s="130"/>
      <c r="G2964" s="130"/>
      <c r="H2964" s="130"/>
      <c r="I2964" s="130"/>
      <c r="J2964" s="130"/>
      <c r="K2964" s="130"/>
      <c r="L2964" s="130"/>
      <c r="M2964" s="130"/>
      <c r="N2964" s="130"/>
      <c r="O2964" s="130"/>
      <c r="P2964" s="130"/>
      <c r="Q2964" s="130"/>
      <c r="R2964" s="130"/>
      <c r="S2964" s="130"/>
      <c r="T2964" s="130"/>
    </row>
    <row r="2965" spans="3:20" ht="20.25" customHeight="1">
      <c r="C2965" s="130"/>
      <c r="D2965" s="130"/>
      <c r="E2965" s="130"/>
      <c r="F2965" s="130"/>
      <c r="G2965" s="130"/>
      <c r="H2965" s="130"/>
      <c r="I2965" s="130"/>
      <c r="J2965" s="130"/>
      <c r="K2965" s="130"/>
      <c r="L2965" s="130"/>
      <c r="M2965" s="130"/>
      <c r="N2965" s="130"/>
      <c r="O2965" s="130"/>
      <c r="P2965" s="130"/>
      <c r="Q2965" s="130"/>
      <c r="R2965" s="130"/>
      <c r="S2965" s="130"/>
      <c r="T2965" s="130"/>
    </row>
    <row r="2966" spans="3:20" ht="20.25" customHeight="1">
      <c r="C2966" s="130"/>
      <c r="D2966" s="130"/>
      <c r="E2966" s="130"/>
      <c r="F2966" s="130"/>
      <c r="G2966" s="130"/>
      <c r="H2966" s="130"/>
      <c r="I2966" s="130"/>
      <c r="J2966" s="130"/>
      <c r="K2966" s="130"/>
      <c r="L2966" s="130"/>
      <c r="M2966" s="130"/>
      <c r="N2966" s="130"/>
      <c r="O2966" s="130"/>
      <c r="P2966" s="130"/>
      <c r="Q2966" s="130"/>
      <c r="R2966" s="130"/>
      <c r="S2966" s="130"/>
      <c r="T2966" s="130"/>
    </row>
    <row r="2967" spans="3:20" ht="20.25" customHeight="1">
      <c r="C2967" s="130"/>
      <c r="D2967" s="130"/>
      <c r="E2967" s="130"/>
      <c r="F2967" s="130"/>
      <c r="G2967" s="130"/>
      <c r="H2967" s="130"/>
      <c r="I2967" s="130"/>
      <c r="J2967" s="130"/>
      <c r="K2967" s="130"/>
      <c r="L2967" s="130"/>
      <c r="M2967" s="130"/>
      <c r="N2967" s="130"/>
      <c r="O2967" s="130"/>
      <c r="P2967" s="130"/>
      <c r="Q2967" s="130"/>
      <c r="R2967" s="130"/>
      <c r="S2967" s="130"/>
      <c r="T2967" s="130"/>
    </row>
    <row r="2968" spans="3:20" ht="20.25" customHeight="1">
      <c r="C2968" s="130"/>
      <c r="D2968" s="130"/>
      <c r="E2968" s="130"/>
      <c r="F2968" s="130"/>
      <c r="G2968" s="130"/>
      <c r="H2968" s="130"/>
      <c r="I2968" s="130"/>
      <c r="J2968" s="130"/>
      <c r="K2968" s="130"/>
      <c r="L2968" s="130"/>
      <c r="M2968" s="130"/>
      <c r="N2968" s="130"/>
      <c r="O2968" s="130"/>
      <c r="P2968" s="130"/>
      <c r="Q2968" s="130"/>
      <c r="R2968" s="130"/>
      <c r="S2968" s="130"/>
      <c r="T2968" s="130"/>
    </row>
    <row r="2969" spans="3:20" ht="20.25" customHeight="1">
      <c r="C2969" s="130"/>
      <c r="D2969" s="130"/>
      <c r="E2969" s="130"/>
      <c r="F2969" s="130"/>
      <c r="G2969" s="130"/>
      <c r="H2969" s="130"/>
      <c r="I2969" s="130"/>
      <c r="J2969" s="130"/>
      <c r="K2969" s="130"/>
      <c r="L2969" s="130"/>
      <c r="M2969" s="130"/>
      <c r="N2969" s="130"/>
      <c r="O2969" s="130"/>
      <c r="P2969" s="130"/>
      <c r="Q2969" s="130"/>
      <c r="R2969" s="130"/>
      <c r="S2969" s="130"/>
      <c r="T2969" s="130"/>
    </row>
    <row r="2970" spans="3:20" ht="20.25" customHeight="1">
      <c r="C2970" s="130"/>
      <c r="D2970" s="130"/>
      <c r="E2970" s="130"/>
      <c r="F2970" s="130"/>
      <c r="G2970" s="130"/>
      <c r="H2970" s="130"/>
      <c r="I2970" s="130"/>
      <c r="J2970" s="130"/>
      <c r="K2970" s="130"/>
      <c r="L2970" s="130"/>
      <c r="M2970" s="130"/>
      <c r="N2970" s="130"/>
      <c r="O2970" s="130"/>
      <c r="P2970" s="130"/>
      <c r="Q2970" s="130"/>
      <c r="R2970" s="130"/>
      <c r="S2970" s="130"/>
      <c r="T2970" s="130"/>
    </row>
    <row r="2971" spans="3:20" ht="20.25" customHeight="1">
      <c r="C2971" s="130"/>
      <c r="D2971" s="130"/>
      <c r="E2971" s="130"/>
      <c r="F2971" s="130"/>
      <c r="G2971" s="130"/>
      <c r="H2971" s="130"/>
      <c r="I2971" s="130"/>
      <c r="J2971" s="130"/>
      <c r="K2971" s="130"/>
      <c r="L2971" s="130"/>
      <c r="M2971" s="130"/>
      <c r="N2971" s="130"/>
      <c r="O2971" s="130"/>
      <c r="P2971" s="130"/>
      <c r="Q2971" s="130"/>
      <c r="R2971" s="130"/>
      <c r="S2971" s="130"/>
      <c r="T2971" s="130"/>
    </row>
    <row r="2972" spans="3:20" ht="20.25" customHeight="1">
      <c r="C2972" s="130"/>
      <c r="D2972" s="130"/>
      <c r="E2972" s="130"/>
      <c r="F2972" s="130"/>
      <c r="G2972" s="130"/>
      <c r="H2972" s="130"/>
      <c r="I2972" s="130"/>
      <c r="J2972" s="130"/>
      <c r="K2972" s="130"/>
      <c r="L2972" s="130"/>
      <c r="M2972" s="130"/>
      <c r="N2972" s="130"/>
      <c r="O2972" s="130"/>
      <c r="P2972" s="130"/>
      <c r="Q2972" s="130"/>
      <c r="R2972" s="130"/>
      <c r="S2972" s="130"/>
      <c r="T2972" s="130"/>
    </row>
    <row r="2973" spans="3:20" ht="20.25" customHeight="1">
      <c r="C2973" s="130"/>
      <c r="D2973" s="130"/>
      <c r="E2973" s="130"/>
      <c r="F2973" s="130"/>
      <c r="G2973" s="130"/>
      <c r="H2973" s="130"/>
      <c r="I2973" s="130"/>
      <c r="J2973" s="130"/>
      <c r="K2973" s="130"/>
      <c r="L2973" s="130"/>
      <c r="M2973" s="130"/>
      <c r="N2973" s="130"/>
      <c r="O2973" s="130"/>
      <c r="P2973" s="130"/>
      <c r="Q2973" s="130"/>
      <c r="R2973" s="130"/>
      <c r="S2973" s="130"/>
      <c r="T2973" s="130"/>
    </row>
    <row r="2974" spans="3:20" ht="20.25" customHeight="1">
      <c r="C2974" s="130"/>
      <c r="D2974" s="130"/>
      <c r="E2974" s="130"/>
      <c r="F2974" s="130"/>
      <c r="G2974" s="130"/>
      <c r="H2974" s="130"/>
      <c r="I2974" s="130"/>
      <c r="J2974" s="130"/>
      <c r="K2974" s="130"/>
      <c r="L2974" s="130"/>
      <c r="M2974" s="130"/>
      <c r="N2974" s="130"/>
      <c r="O2974" s="130"/>
      <c r="P2974" s="130"/>
      <c r="Q2974" s="130"/>
      <c r="R2974" s="130"/>
      <c r="S2974" s="130"/>
      <c r="T2974" s="130"/>
    </row>
    <row r="2975" spans="3:20" ht="20.25" customHeight="1">
      <c r="C2975" s="130"/>
      <c r="D2975" s="130"/>
      <c r="E2975" s="130"/>
      <c r="F2975" s="130"/>
      <c r="G2975" s="130"/>
      <c r="H2975" s="130"/>
      <c r="I2975" s="130"/>
      <c r="J2975" s="130"/>
      <c r="K2975" s="130"/>
      <c r="L2975" s="130"/>
      <c r="M2975" s="130"/>
      <c r="N2975" s="130"/>
      <c r="O2975" s="130"/>
      <c r="P2975" s="130"/>
      <c r="Q2975" s="130"/>
      <c r="R2975" s="130"/>
      <c r="S2975" s="130"/>
      <c r="T2975" s="130"/>
    </row>
    <row r="2976" spans="3:20" ht="20.25" customHeight="1">
      <c r="C2976" s="130"/>
      <c r="D2976" s="130"/>
      <c r="E2976" s="130"/>
      <c r="F2976" s="130"/>
      <c r="G2976" s="130"/>
      <c r="H2976" s="130"/>
      <c r="I2976" s="130"/>
      <c r="J2976" s="130"/>
      <c r="K2976" s="130"/>
      <c r="L2976" s="130"/>
      <c r="M2976" s="130"/>
      <c r="N2976" s="130"/>
      <c r="O2976" s="130"/>
      <c r="P2976" s="130"/>
      <c r="Q2976" s="130"/>
      <c r="R2976" s="130"/>
      <c r="S2976" s="130"/>
      <c r="T2976" s="130"/>
    </row>
    <row r="2977" spans="3:20" ht="20.25" customHeight="1">
      <c r="C2977" s="130"/>
      <c r="D2977" s="130"/>
      <c r="E2977" s="130"/>
      <c r="F2977" s="130"/>
      <c r="G2977" s="130"/>
      <c r="H2977" s="130"/>
      <c r="I2977" s="130"/>
      <c r="J2977" s="130"/>
      <c r="K2977" s="130"/>
      <c r="L2977" s="130"/>
      <c r="M2977" s="130"/>
      <c r="N2977" s="130"/>
      <c r="O2977" s="130"/>
      <c r="P2977" s="130"/>
      <c r="Q2977" s="130"/>
      <c r="R2977" s="130"/>
      <c r="S2977" s="130"/>
      <c r="T2977" s="130"/>
    </row>
    <row r="2978" spans="3:20" ht="20.25" customHeight="1">
      <c r="C2978" s="130"/>
      <c r="D2978" s="130"/>
      <c r="E2978" s="130"/>
      <c r="F2978" s="130"/>
      <c r="G2978" s="130"/>
      <c r="H2978" s="130"/>
      <c r="I2978" s="130"/>
      <c r="J2978" s="130"/>
      <c r="K2978" s="130"/>
      <c r="L2978" s="130"/>
      <c r="M2978" s="130"/>
      <c r="N2978" s="130"/>
      <c r="O2978" s="130"/>
      <c r="P2978" s="130"/>
      <c r="Q2978" s="130"/>
      <c r="R2978" s="130"/>
      <c r="S2978" s="130"/>
      <c r="T2978" s="130"/>
    </row>
    <row r="2979" spans="3:20" ht="20.25" customHeight="1">
      <c r="C2979" s="130"/>
      <c r="D2979" s="130"/>
      <c r="E2979" s="130"/>
      <c r="F2979" s="130"/>
      <c r="G2979" s="130"/>
      <c r="H2979" s="130"/>
      <c r="I2979" s="130"/>
      <c r="J2979" s="130"/>
      <c r="K2979" s="130"/>
      <c r="L2979" s="130"/>
      <c r="M2979" s="130"/>
      <c r="N2979" s="130"/>
      <c r="O2979" s="130"/>
      <c r="P2979" s="130"/>
      <c r="Q2979" s="130"/>
      <c r="R2979" s="130"/>
      <c r="S2979" s="130"/>
      <c r="T2979" s="130"/>
    </row>
    <row r="2980" spans="3:20" ht="20.25" customHeight="1">
      <c r="C2980" s="130"/>
      <c r="D2980" s="130"/>
      <c r="E2980" s="130"/>
      <c r="F2980" s="130"/>
      <c r="G2980" s="130"/>
      <c r="H2980" s="130"/>
      <c r="I2980" s="130"/>
      <c r="J2980" s="130"/>
      <c r="K2980" s="130"/>
      <c r="L2980" s="130"/>
      <c r="M2980" s="130"/>
      <c r="N2980" s="130"/>
      <c r="O2980" s="130"/>
      <c r="P2980" s="130"/>
      <c r="Q2980" s="130"/>
      <c r="R2980" s="130"/>
      <c r="S2980" s="130"/>
      <c r="T2980" s="130"/>
    </row>
    <row r="2981" spans="3:20" ht="20.25" customHeight="1">
      <c r="C2981" s="130"/>
      <c r="D2981" s="130"/>
      <c r="E2981" s="130"/>
      <c r="F2981" s="130"/>
      <c r="G2981" s="130"/>
      <c r="H2981" s="130"/>
      <c r="I2981" s="130"/>
      <c r="J2981" s="130"/>
      <c r="K2981" s="130"/>
      <c r="L2981" s="130"/>
      <c r="M2981" s="130"/>
      <c r="N2981" s="130"/>
      <c r="O2981" s="130"/>
      <c r="P2981" s="130"/>
      <c r="Q2981" s="130"/>
      <c r="R2981" s="130"/>
      <c r="S2981" s="130"/>
      <c r="T2981" s="130"/>
    </row>
    <row r="2982" spans="3:20" ht="20.25" customHeight="1">
      <c r="C2982" s="130"/>
      <c r="D2982" s="130"/>
      <c r="E2982" s="130"/>
      <c r="F2982" s="130"/>
      <c r="G2982" s="130"/>
      <c r="H2982" s="130"/>
      <c r="I2982" s="130"/>
      <c r="J2982" s="130"/>
      <c r="K2982" s="130"/>
      <c r="L2982" s="130"/>
      <c r="M2982" s="130"/>
      <c r="N2982" s="130"/>
      <c r="O2982" s="130"/>
      <c r="P2982" s="130"/>
      <c r="Q2982" s="130"/>
      <c r="R2982" s="130"/>
      <c r="S2982" s="130"/>
      <c r="T2982" s="130"/>
    </row>
    <row r="2983" spans="3:20" ht="20.25" customHeight="1">
      <c r="C2983" s="130"/>
      <c r="D2983" s="130"/>
      <c r="E2983" s="130"/>
      <c r="F2983" s="130"/>
      <c r="G2983" s="130"/>
      <c r="H2983" s="130"/>
      <c r="I2983" s="130"/>
      <c r="J2983" s="130"/>
      <c r="K2983" s="130"/>
      <c r="L2983" s="130"/>
      <c r="M2983" s="130"/>
      <c r="N2983" s="130"/>
      <c r="O2983" s="130"/>
      <c r="P2983" s="130"/>
      <c r="Q2983" s="130"/>
      <c r="R2983" s="130"/>
      <c r="S2983" s="130"/>
      <c r="T2983" s="130"/>
    </row>
    <row r="2984" spans="3:20" ht="20.25" customHeight="1">
      <c r="C2984" s="130"/>
      <c r="D2984" s="130"/>
      <c r="E2984" s="130"/>
      <c r="F2984" s="130"/>
      <c r="G2984" s="130"/>
      <c r="H2984" s="130"/>
      <c r="I2984" s="130"/>
      <c r="J2984" s="130"/>
      <c r="K2984" s="130"/>
      <c r="L2984" s="130"/>
      <c r="M2984" s="130"/>
      <c r="N2984" s="130"/>
      <c r="O2984" s="130"/>
      <c r="P2984" s="130"/>
      <c r="Q2984" s="130"/>
      <c r="R2984" s="130"/>
      <c r="S2984" s="130"/>
      <c r="T2984" s="130"/>
    </row>
    <row r="2985" spans="3:20" ht="20.25" customHeight="1">
      <c r="C2985" s="130"/>
      <c r="D2985" s="130"/>
      <c r="E2985" s="130"/>
      <c r="F2985" s="130"/>
      <c r="G2985" s="130"/>
      <c r="H2985" s="130"/>
      <c r="I2985" s="130"/>
      <c r="J2985" s="130"/>
      <c r="K2985" s="130"/>
      <c r="L2985" s="130"/>
      <c r="M2985" s="130"/>
      <c r="N2985" s="130"/>
      <c r="O2985" s="130"/>
      <c r="P2985" s="130"/>
      <c r="Q2985" s="130"/>
      <c r="R2985" s="130"/>
      <c r="S2985" s="130"/>
      <c r="T2985" s="130"/>
    </row>
    <row r="2986" spans="3:20" ht="20.25" customHeight="1">
      <c r="C2986" s="130"/>
      <c r="D2986" s="130"/>
      <c r="E2986" s="130"/>
      <c r="F2986" s="130"/>
      <c r="G2986" s="130"/>
      <c r="H2986" s="130"/>
      <c r="I2986" s="130"/>
      <c r="J2986" s="130"/>
      <c r="K2986" s="130"/>
      <c r="L2986" s="130"/>
      <c r="M2986" s="130"/>
      <c r="N2986" s="130"/>
      <c r="O2986" s="130"/>
      <c r="P2986" s="130"/>
      <c r="Q2986" s="130"/>
      <c r="R2986" s="130"/>
      <c r="S2986" s="130"/>
      <c r="T2986" s="130"/>
    </row>
    <row r="2987" spans="3:20" ht="20.25" customHeight="1">
      <c r="C2987" s="130"/>
      <c r="D2987" s="130"/>
      <c r="E2987" s="130"/>
      <c r="F2987" s="130"/>
      <c r="G2987" s="130"/>
      <c r="H2987" s="130"/>
      <c r="I2987" s="130"/>
      <c r="J2987" s="130"/>
      <c r="K2987" s="130"/>
      <c r="L2987" s="130"/>
      <c r="M2987" s="130"/>
      <c r="N2987" s="130"/>
      <c r="O2987" s="130"/>
      <c r="P2987" s="130"/>
      <c r="Q2987" s="130"/>
      <c r="R2987" s="130"/>
      <c r="S2987" s="130"/>
      <c r="T2987" s="130"/>
    </row>
    <row r="2988" spans="3:20" ht="20.25" customHeight="1">
      <c r="C2988" s="130"/>
      <c r="D2988" s="130"/>
      <c r="E2988" s="130"/>
      <c r="F2988" s="130"/>
      <c r="G2988" s="130"/>
      <c r="H2988" s="130"/>
      <c r="I2988" s="130"/>
      <c r="J2988" s="130"/>
      <c r="K2988" s="130"/>
      <c r="L2988" s="130"/>
      <c r="M2988" s="130"/>
      <c r="N2988" s="130"/>
      <c r="O2988" s="130"/>
      <c r="P2988" s="130"/>
      <c r="Q2988" s="130"/>
      <c r="R2988" s="130"/>
      <c r="S2988" s="130"/>
      <c r="T2988" s="130"/>
    </row>
    <row r="2989" spans="3:20" ht="20.25" customHeight="1">
      <c r="C2989" s="130"/>
      <c r="D2989" s="130"/>
      <c r="E2989" s="130"/>
      <c r="F2989" s="130"/>
      <c r="G2989" s="130"/>
      <c r="H2989" s="130"/>
      <c r="I2989" s="130"/>
      <c r="J2989" s="130"/>
      <c r="K2989" s="130"/>
      <c r="L2989" s="130"/>
      <c r="M2989" s="130"/>
      <c r="N2989" s="130"/>
      <c r="O2989" s="130"/>
      <c r="P2989" s="130"/>
      <c r="Q2989" s="130"/>
      <c r="R2989" s="130"/>
      <c r="S2989" s="130"/>
      <c r="T2989" s="130"/>
    </row>
    <row r="2990" spans="3:20" ht="20.25" customHeight="1">
      <c r="C2990" s="130"/>
      <c r="D2990" s="130"/>
      <c r="E2990" s="130"/>
      <c r="F2990" s="130"/>
      <c r="G2990" s="130"/>
      <c r="H2990" s="130"/>
      <c r="I2990" s="130"/>
      <c r="J2990" s="130"/>
      <c r="K2990" s="130"/>
      <c r="L2990" s="130"/>
      <c r="M2990" s="130"/>
      <c r="N2990" s="130"/>
      <c r="O2990" s="130"/>
      <c r="P2990" s="130"/>
      <c r="Q2990" s="130"/>
      <c r="R2990" s="130"/>
      <c r="S2990" s="130"/>
      <c r="T2990" s="130"/>
    </row>
    <row r="2991" spans="3:20" ht="20.25" customHeight="1">
      <c r="C2991" s="130"/>
      <c r="D2991" s="130"/>
      <c r="E2991" s="130"/>
      <c r="F2991" s="130"/>
      <c r="G2991" s="130"/>
      <c r="H2991" s="130"/>
      <c r="I2991" s="130"/>
      <c r="J2991" s="130"/>
      <c r="K2991" s="130"/>
      <c r="L2991" s="130"/>
      <c r="M2991" s="130"/>
      <c r="N2991" s="130"/>
      <c r="O2991" s="130"/>
      <c r="P2991" s="130"/>
      <c r="Q2991" s="130"/>
      <c r="R2991" s="130"/>
      <c r="S2991" s="130"/>
      <c r="T2991" s="130"/>
    </row>
    <row r="2992" spans="3:20" ht="20.25" customHeight="1">
      <c r="C2992" s="130"/>
      <c r="D2992" s="130"/>
      <c r="E2992" s="130"/>
      <c r="F2992" s="130"/>
      <c r="G2992" s="130"/>
      <c r="H2992" s="130"/>
      <c r="I2992" s="130"/>
      <c r="J2992" s="130"/>
      <c r="K2992" s="130"/>
      <c r="L2992" s="130"/>
      <c r="M2992" s="130"/>
      <c r="N2992" s="130"/>
      <c r="O2992" s="130"/>
      <c r="P2992" s="130"/>
      <c r="Q2992" s="130"/>
      <c r="R2992" s="130"/>
      <c r="S2992" s="130"/>
      <c r="T2992" s="130"/>
    </row>
    <row r="2993" spans="2:20" ht="20.25" customHeight="1">
      <c r="C2993" s="130"/>
      <c r="D2993" s="130"/>
      <c r="E2993" s="130"/>
      <c r="F2993" s="130"/>
      <c r="G2993" s="130"/>
      <c r="H2993" s="130"/>
      <c r="I2993" s="130"/>
      <c r="J2993" s="130"/>
      <c r="K2993" s="130"/>
      <c r="L2993" s="130"/>
      <c r="M2993" s="130"/>
      <c r="N2993" s="130"/>
      <c r="O2993" s="130"/>
      <c r="P2993" s="130"/>
      <c r="Q2993" s="130"/>
      <c r="R2993" s="130"/>
      <c r="S2993" s="130"/>
      <c r="T2993" s="130"/>
    </row>
    <row r="2994" spans="2:20" ht="20.25" customHeight="1">
      <c r="C2994" s="130"/>
      <c r="D2994" s="130"/>
      <c r="E2994" s="130"/>
      <c r="F2994" s="130"/>
      <c r="G2994" s="130"/>
      <c r="H2994" s="130"/>
      <c r="I2994" s="130"/>
      <c r="J2994" s="130"/>
      <c r="K2994" s="130"/>
      <c r="L2994" s="130"/>
      <c r="M2994" s="130"/>
      <c r="N2994" s="130"/>
      <c r="O2994" s="130"/>
      <c r="P2994" s="130"/>
      <c r="Q2994" s="130"/>
      <c r="R2994" s="130"/>
      <c r="S2994" s="130"/>
      <c r="T2994" s="130"/>
    </row>
    <row r="2995" spans="2:20" ht="20.25" customHeight="1">
      <c r="C2995" s="130"/>
      <c r="D2995" s="130"/>
      <c r="E2995" s="130"/>
      <c r="F2995" s="130"/>
      <c r="G2995" s="130"/>
      <c r="H2995" s="130"/>
      <c r="I2995" s="130"/>
      <c r="J2995" s="130"/>
      <c r="K2995" s="130"/>
      <c r="L2995" s="130"/>
      <c r="M2995" s="130"/>
      <c r="N2995" s="130"/>
      <c r="O2995" s="130"/>
      <c r="P2995" s="130"/>
      <c r="Q2995" s="130"/>
      <c r="R2995" s="130"/>
      <c r="S2995" s="130"/>
      <c r="T2995" s="130"/>
    </row>
    <row r="2996" spans="2:20" ht="20.25" customHeight="1">
      <c r="C2996" s="130"/>
      <c r="D2996" s="130"/>
      <c r="E2996" s="130"/>
      <c r="F2996" s="130"/>
      <c r="G2996" s="130"/>
      <c r="H2996" s="130"/>
      <c r="I2996" s="130"/>
      <c r="J2996" s="130"/>
      <c r="K2996" s="130"/>
      <c r="L2996" s="130"/>
      <c r="M2996" s="130"/>
      <c r="N2996" s="130"/>
      <c r="O2996" s="130"/>
      <c r="P2996" s="130"/>
      <c r="Q2996" s="130"/>
      <c r="R2996" s="130"/>
      <c r="S2996" s="130"/>
      <c r="T2996" s="130"/>
    </row>
    <row r="2997" spans="2:20" ht="20.25" customHeight="1">
      <c r="C2997" s="130"/>
      <c r="D2997" s="130"/>
      <c r="E2997" s="130"/>
      <c r="F2997" s="130"/>
      <c r="G2997" s="130"/>
      <c r="H2997" s="130"/>
      <c r="I2997" s="130"/>
      <c r="J2997" s="130"/>
      <c r="K2997" s="130"/>
      <c r="L2997" s="130"/>
      <c r="M2997" s="130"/>
      <c r="N2997" s="130"/>
      <c r="O2997" s="130"/>
      <c r="P2997" s="130"/>
      <c r="Q2997" s="130"/>
      <c r="R2997" s="130"/>
      <c r="S2997" s="130"/>
      <c r="T2997" s="130"/>
    </row>
    <row r="2998" spans="2:20" ht="20.25" customHeight="1">
      <c r="C2998" s="130"/>
      <c r="D2998" s="130"/>
      <c r="E2998" s="130"/>
      <c r="F2998" s="130"/>
      <c r="G2998" s="130"/>
      <c r="H2998" s="130"/>
      <c r="I2998" s="130"/>
      <c r="J2998" s="130"/>
      <c r="K2998" s="130"/>
      <c r="L2998" s="130"/>
      <c r="M2998" s="130"/>
      <c r="N2998" s="130"/>
      <c r="O2998" s="130"/>
      <c r="P2998" s="130"/>
      <c r="Q2998" s="130"/>
      <c r="R2998" s="130"/>
      <c r="S2998" s="130"/>
      <c r="T2998" s="130"/>
    </row>
    <row r="2999" spans="2:20" ht="20.25" customHeight="1">
      <c r="B2999" s="140"/>
      <c r="C2999" s="130"/>
      <c r="D2999" s="130"/>
      <c r="E2999" s="130"/>
      <c r="F2999" s="130"/>
      <c r="G2999" s="130"/>
      <c r="H2999" s="130"/>
      <c r="I2999" s="130"/>
      <c r="J2999" s="130"/>
      <c r="K2999" s="130"/>
      <c r="L2999" s="130"/>
      <c r="M2999" s="130"/>
      <c r="N2999" s="130"/>
      <c r="O2999" s="130"/>
      <c r="P2999" s="130"/>
      <c r="Q2999" s="130"/>
      <c r="R2999" s="130"/>
      <c r="S2999" s="130"/>
      <c r="T2999" s="130"/>
    </row>
    <row r="3000" spans="2:20" ht="20.25" customHeight="1">
      <c r="B3000" s="140"/>
      <c r="C3000" s="130"/>
      <c r="D3000" s="130"/>
      <c r="E3000" s="130"/>
      <c r="F3000" s="130"/>
      <c r="G3000" s="130"/>
      <c r="H3000" s="130"/>
      <c r="I3000" s="130"/>
      <c r="J3000" s="130"/>
      <c r="K3000" s="130"/>
      <c r="L3000" s="130"/>
      <c r="M3000" s="130"/>
      <c r="N3000" s="130"/>
      <c r="O3000" s="130"/>
      <c r="P3000" s="130"/>
      <c r="Q3000" s="130"/>
      <c r="R3000" s="130"/>
      <c r="S3000" s="130"/>
      <c r="T3000" s="130"/>
    </row>
    <row r="3001" spans="2:20" ht="20.25" customHeight="1">
      <c r="B3001" s="130"/>
      <c r="C3001" s="130"/>
      <c r="D3001" s="130"/>
      <c r="E3001" s="130"/>
      <c r="F3001" s="130"/>
      <c r="G3001" s="130"/>
      <c r="H3001" s="130"/>
      <c r="I3001" s="130"/>
      <c r="J3001" s="130"/>
      <c r="K3001" s="130"/>
      <c r="L3001" s="130"/>
      <c r="M3001" s="130"/>
      <c r="N3001" s="130"/>
      <c r="O3001" s="130"/>
      <c r="P3001" s="130"/>
      <c r="Q3001" s="130"/>
      <c r="R3001" s="130"/>
      <c r="S3001" s="130"/>
      <c r="T3001" s="130"/>
    </row>
    <row r="3002" spans="2:20" ht="20.25" customHeight="1">
      <c r="B3002" s="130"/>
      <c r="C3002" s="130"/>
      <c r="D3002" s="130"/>
      <c r="E3002" s="130"/>
      <c r="F3002" s="130"/>
      <c r="G3002" s="130"/>
      <c r="H3002" s="130"/>
      <c r="I3002" s="130"/>
      <c r="J3002" s="130"/>
      <c r="K3002" s="130"/>
      <c r="L3002" s="130"/>
      <c r="M3002" s="130"/>
      <c r="N3002" s="130"/>
      <c r="O3002" s="130"/>
      <c r="P3002" s="130"/>
      <c r="Q3002" s="130"/>
      <c r="R3002" s="130"/>
      <c r="S3002" s="130"/>
      <c r="T3002" s="130"/>
    </row>
    <row r="3003" spans="2:20" ht="20.25" customHeight="1">
      <c r="B3003" s="130"/>
      <c r="C3003" s="130"/>
      <c r="D3003" s="130"/>
      <c r="E3003" s="130"/>
      <c r="F3003" s="130"/>
      <c r="G3003" s="130"/>
      <c r="H3003" s="130"/>
      <c r="I3003" s="130"/>
      <c r="J3003" s="130"/>
      <c r="K3003" s="130"/>
      <c r="L3003" s="130"/>
      <c r="M3003" s="130"/>
      <c r="N3003" s="130"/>
      <c r="O3003" s="130"/>
      <c r="P3003" s="130"/>
      <c r="Q3003" s="130"/>
      <c r="R3003" s="130"/>
      <c r="S3003" s="130"/>
      <c r="T3003" s="130"/>
    </row>
    <row r="3004" spans="2:20" ht="20.25" customHeight="1">
      <c r="B3004" s="130"/>
      <c r="C3004" s="130"/>
      <c r="D3004" s="130"/>
      <c r="E3004" s="130"/>
      <c r="F3004" s="130"/>
      <c r="G3004" s="130"/>
      <c r="H3004" s="130"/>
      <c r="I3004" s="130"/>
      <c r="J3004" s="130"/>
      <c r="K3004" s="130"/>
      <c r="L3004" s="130"/>
      <c r="M3004" s="130"/>
      <c r="N3004" s="130"/>
      <c r="O3004" s="130"/>
      <c r="P3004" s="130"/>
      <c r="Q3004" s="130"/>
      <c r="R3004" s="130"/>
      <c r="S3004" s="130"/>
      <c r="T3004" s="130"/>
    </row>
    <row r="3005" spans="2:20" ht="20.25" customHeight="1">
      <c r="B3005" s="130"/>
      <c r="C3005" s="130"/>
      <c r="D3005" s="130"/>
      <c r="E3005" s="130"/>
      <c r="F3005" s="130"/>
      <c r="G3005" s="130"/>
      <c r="H3005" s="130"/>
      <c r="I3005" s="130"/>
      <c r="J3005" s="130"/>
      <c r="K3005" s="130"/>
      <c r="L3005" s="130"/>
      <c r="M3005" s="130"/>
      <c r="N3005" s="130"/>
      <c r="O3005" s="130"/>
      <c r="P3005" s="130"/>
      <c r="Q3005" s="130"/>
      <c r="R3005" s="130"/>
      <c r="S3005" s="130"/>
      <c r="T3005" s="130"/>
    </row>
    <row r="3006" spans="2:20" ht="20.25" customHeight="1">
      <c r="B3006" s="130"/>
      <c r="C3006" s="130"/>
      <c r="D3006" s="130"/>
      <c r="E3006" s="130"/>
      <c r="F3006" s="130"/>
      <c r="G3006" s="130"/>
      <c r="H3006" s="130"/>
      <c r="I3006" s="130"/>
      <c r="J3006" s="130"/>
      <c r="K3006" s="130"/>
      <c r="L3006" s="130"/>
      <c r="M3006" s="130"/>
      <c r="N3006" s="130"/>
      <c r="O3006" s="130"/>
      <c r="P3006" s="130"/>
      <c r="Q3006" s="130"/>
      <c r="R3006" s="130"/>
      <c r="S3006" s="130"/>
      <c r="T3006" s="130"/>
    </row>
    <row r="3007" spans="2:20" ht="20.25" customHeight="1">
      <c r="B3007" s="130"/>
      <c r="C3007" s="130"/>
      <c r="D3007" s="130"/>
      <c r="E3007" s="130"/>
      <c r="F3007" s="130"/>
      <c r="G3007" s="130"/>
      <c r="H3007" s="130"/>
      <c r="I3007" s="130"/>
      <c r="J3007" s="130"/>
      <c r="K3007" s="130"/>
      <c r="L3007" s="130"/>
      <c r="M3007" s="130"/>
      <c r="N3007" s="130"/>
      <c r="O3007" s="130"/>
      <c r="P3007" s="130"/>
      <c r="Q3007" s="130"/>
      <c r="R3007" s="130"/>
      <c r="S3007" s="130"/>
      <c r="T3007" s="130"/>
    </row>
    <row r="3008" spans="2:20" ht="20.25" customHeight="1">
      <c r="B3008" s="130"/>
      <c r="C3008" s="130"/>
      <c r="D3008" s="130"/>
      <c r="E3008" s="130"/>
      <c r="F3008" s="130"/>
      <c r="G3008" s="130"/>
      <c r="H3008" s="130"/>
      <c r="I3008" s="130"/>
      <c r="J3008" s="130"/>
      <c r="K3008" s="130"/>
      <c r="L3008" s="130"/>
      <c r="M3008" s="130"/>
      <c r="N3008" s="130"/>
      <c r="O3008" s="130"/>
      <c r="P3008" s="130"/>
      <c r="Q3008" s="130"/>
      <c r="R3008" s="130"/>
      <c r="S3008" s="130"/>
      <c r="T3008" s="130"/>
    </row>
    <row r="3009" spans="2:20" ht="20.25" customHeight="1">
      <c r="B3009" s="130"/>
      <c r="C3009" s="130"/>
      <c r="D3009" s="130"/>
      <c r="E3009" s="130"/>
      <c r="F3009" s="130"/>
      <c r="G3009" s="130"/>
      <c r="H3009" s="130"/>
      <c r="I3009" s="130"/>
      <c r="J3009" s="130"/>
      <c r="K3009" s="130"/>
      <c r="L3009" s="130"/>
      <c r="M3009" s="130"/>
      <c r="N3009" s="130"/>
      <c r="O3009" s="130"/>
      <c r="P3009" s="130"/>
      <c r="Q3009" s="130"/>
      <c r="R3009" s="130"/>
      <c r="S3009" s="130"/>
      <c r="T3009" s="130"/>
    </row>
    <row r="3010" spans="2:20" ht="20.25" customHeight="1">
      <c r="B3010" s="130"/>
      <c r="C3010" s="130"/>
      <c r="D3010" s="130"/>
      <c r="E3010" s="130"/>
      <c r="F3010" s="130"/>
      <c r="G3010" s="130"/>
      <c r="H3010" s="130"/>
      <c r="I3010" s="130"/>
      <c r="J3010" s="130"/>
      <c r="K3010" s="130"/>
      <c r="L3010" s="130"/>
      <c r="M3010" s="130"/>
      <c r="N3010" s="130"/>
      <c r="O3010" s="130"/>
      <c r="P3010" s="130"/>
      <c r="Q3010" s="130"/>
      <c r="R3010" s="130"/>
      <c r="S3010" s="130"/>
      <c r="T3010" s="130"/>
    </row>
    <row r="3011" spans="2:20" ht="20.25" customHeight="1">
      <c r="B3011" s="130"/>
      <c r="C3011" s="130"/>
      <c r="D3011" s="130"/>
      <c r="E3011" s="130"/>
      <c r="F3011" s="130"/>
      <c r="G3011" s="130"/>
      <c r="H3011" s="130"/>
      <c r="I3011" s="130"/>
      <c r="J3011" s="130"/>
      <c r="K3011" s="130"/>
      <c r="L3011" s="130"/>
      <c r="M3011" s="130"/>
      <c r="N3011" s="130"/>
      <c r="O3011" s="130"/>
      <c r="P3011" s="130"/>
      <c r="Q3011" s="130"/>
      <c r="R3011" s="130"/>
      <c r="S3011" s="130"/>
      <c r="T3011" s="130"/>
    </row>
    <row r="3012" spans="2:20" ht="20.25" customHeight="1">
      <c r="B3012" s="130"/>
      <c r="C3012" s="130"/>
      <c r="D3012" s="130"/>
      <c r="E3012" s="130"/>
      <c r="F3012" s="130"/>
      <c r="G3012" s="130"/>
      <c r="H3012" s="130"/>
      <c r="I3012" s="130"/>
      <c r="J3012" s="130"/>
      <c r="K3012" s="130"/>
      <c r="L3012" s="130"/>
      <c r="M3012" s="130"/>
      <c r="N3012" s="130"/>
      <c r="O3012" s="130"/>
      <c r="P3012" s="130"/>
      <c r="Q3012" s="130"/>
      <c r="R3012" s="130"/>
      <c r="S3012" s="130"/>
      <c r="T3012" s="130"/>
    </row>
    <row r="3013" spans="2:20" ht="20.25" customHeight="1">
      <c r="B3013" s="130"/>
      <c r="C3013" s="130"/>
      <c r="D3013" s="130"/>
      <c r="E3013" s="130"/>
      <c r="F3013" s="130"/>
      <c r="G3013" s="130"/>
      <c r="H3013" s="130"/>
      <c r="I3013" s="130"/>
      <c r="J3013" s="130"/>
      <c r="K3013" s="130"/>
      <c r="L3013" s="130"/>
      <c r="M3013" s="130"/>
      <c r="N3013" s="130"/>
      <c r="O3013" s="130"/>
      <c r="P3013" s="130"/>
      <c r="Q3013" s="130"/>
      <c r="R3013" s="130"/>
      <c r="S3013" s="130"/>
      <c r="T3013" s="130"/>
    </row>
    <row r="3014" spans="2:20" ht="20.25" customHeight="1">
      <c r="B3014" s="130"/>
      <c r="C3014" s="130"/>
      <c r="D3014" s="130"/>
      <c r="E3014" s="130"/>
      <c r="F3014" s="130"/>
      <c r="G3014" s="130"/>
      <c r="H3014" s="130"/>
      <c r="I3014" s="130"/>
      <c r="J3014" s="130"/>
      <c r="K3014" s="130"/>
      <c r="L3014" s="130"/>
      <c r="M3014" s="130"/>
      <c r="N3014" s="130"/>
      <c r="O3014" s="130"/>
      <c r="P3014" s="130"/>
      <c r="Q3014" s="130"/>
      <c r="R3014" s="130"/>
      <c r="S3014" s="130"/>
      <c r="T3014" s="130"/>
    </row>
    <row r="3015" spans="2:20" ht="20.25" customHeight="1">
      <c r="B3015" s="130"/>
      <c r="C3015" s="130"/>
      <c r="D3015" s="130"/>
      <c r="E3015" s="130"/>
      <c r="F3015" s="130"/>
      <c r="G3015" s="130"/>
      <c r="H3015" s="130"/>
      <c r="I3015" s="130"/>
      <c r="J3015" s="130"/>
      <c r="K3015" s="130"/>
      <c r="L3015" s="130"/>
      <c r="M3015" s="130"/>
      <c r="N3015" s="130"/>
      <c r="O3015" s="130"/>
      <c r="P3015" s="130"/>
      <c r="Q3015" s="130"/>
      <c r="R3015" s="130"/>
      <c r="S3015" s="130"/>
      <c r="T3015" s="130"/>
    </row>
    <row r="3016" spans="2:20" ht="20.25" customHeight="1">
      <c r="B3016" s="130"/>
      <c r="C3016" s="130"/>
      <c r="D3016" s="130"/>
      <c r="E3016" s="130"/>
      <c r="F3016" s="130"/>
      <c r="G3016" s="130"/>
      <c r="H3016" s="130"/>
      <c r="I3016" s="130"/>
      <c r="J3016" s="130"/>
      <c r="K3016" s="130"/>
      <c r="L3016" s="130"/>
      <c r="M3016" s="130"/>
      <c r="N3016" s="130"/>
      <c r="O3016" s="130"/>
      <c r="P3016" s="130"/>
      <c r="Q3016" s="130"/>
      <c r="R3016" s="130"/>
      <c r="S3016" s="130"/>
      <c r="T3016" s="130"/>
    </row>
    <row r="3017" spans="2:20" ht="20.25" customHeight="1">
      <c r="B3017" s="130"/>
      <c r="C3017" s="130"/>
      <c r="D3017" s="130"/>
      <c r="E3017" s="130"/>
      <c r="F3017" s="130"/>
      <c r="G3017" s="130"/>
      <c r="H3017" s="130"/>
      <c r="I3017" s="130"/>
      <c r="J3017" s="130"/>
      <c r="K3017" s="130"/>
      <c r="L3017" s="130"/>
      <c r="M3017" s="130"/>
      <c r="N3017" s="130"/>
      <c r="O3017" s="130"/>
      <c r="P3017" s="130"/>
      <c r="Q3017" s="130"/>
      <c r="R3017" s="130"/>
      <c r="S3017" s="130"/>
      <c r="T3017" s="130"/>
    </row>
    <row r="3018" spans="2:20" ht="20.25" customHeight="1">
      <c r="B3018" s="130"/>
      <c r="C3018" s="130"/>
      <c r="D3018" s="130"/>
      <c r="E3018" s="130"/>
      <c r="F3018" s="130"/>
      <c r="G3018" s="130"/>
      <c r="H3018" s="130"/>
      <c r="I3018" s="130"/>
      <c r="J3018" s="130"/>
      <c r="K3018" s="130"/>
      <c r="L3018" s="130"/>
      <c r="M3018" s="130"/>
      <c r="N3018" s="130"/>
      <c r="O3018" s="130"/>
      <c r="P3018" s="130"/>
      <c r="Q3018" s="130"/>
      <c r="R3018" s="130"/>
      <c r="S3018" s="130"/>
      <c r="T3018" s="130"/>
    </row>
    <row r="3019" spans="2:20" ht="20.25" customHeight="1">
      <c r="B3019" s="130"/>
      <c r="C3019" s="130"/>
      <c r="D3019" s="130"/>
      <c r="E3019" s="130"/>
      <c r="F3019" s="130"/>
      <c r="G3019" s="130"/>
      <c r="H3019" s="130"/>
      <c r="I3019" s="130"/>
      <c r="J3019" s="130"/>
      <c r="K3019" s="130"/>
      <c r="L3019" s="130"/>
      <c r="M3019" s="130"/>
      <c r="N3019" s="130"/>
      <c r="O3019" s="130"/>
      <c r="P3019" s="130"/>
      <c r="Q3019" s="130"/>
      <c r="R3019" s="130"/>
      <c r="S3019" s="130"/>
      <c r="T3019" s="130"/>
    </row>
    <row r="3020" spans="2:20" ht="20.25" customHeight="1">
      <c r="B3020" s="130"/>
      <c r="C3020" s="130"/>
      <c r="D3020" s="130"/>
      <c r="E3020" s="130"/>
      <c r="F3020" s="130"/>
      <c r="G3020" s="130"/>
      <c r="H3020" s="130"/>
      <c r="I3020" s="130"/>
      <c r="J3020" s="130"/>
      <c r="K3020" s="130"/>
      <c r="L3020" s="130"/>
      <c r="M3020" s="130"/>
      <c r="N3020" s="130"/>
      <c r="O3020" s="130"/>
      <c r="P3020" s="130"/>
      <c r="Q3020" s="130"/>
      <c r="R3020" s="130"/>
      <c r="S3020" s="130"/>
      <c r="T3020" s="130"/>
    </row>
    <row r="3021" spans="2:20" ht="20.25" customHeight="1">
      <c r="B3021" s="130"/>
      <c r="C3021" s="130"/>
      <c r="D3021" s="130"/>
      <c r="E3021" s="130"/>
      <c r="F3021" s="130"/>
      <c r="G3021" s="130"/>
      <c r="H3021" s="130"/>
      <c r="I3021" s="130"/>
      <c r="J3021" s="130"/>
      <c r="K3021" s="130"/>
      <c r="L3021" s="130"/>
      <c r="M3021" s="130"/>
      <c r="N3021" s="130"/>
      <c r="O3021" s="130"/>
      <c r="P3021" s="130"/>
      <c r="Q3021" s="130"/>
      <c r="R3021" s="130"/>
      <c r="S3021" s="130"/>
      <c r="T3021" s="130"/>
    </row>
    <row r="3022" spans="2:20" ht="20.25" customHeight="1">
      <c r="B3022" s="130"/>
      <c r="C3022" s="130"/>
      <c r="D3022" s="130"/>
      <c r="E3022" s="130"/>
      <c r="F3022" s="130"/>
      <c r="G3022" s="130"/>
      <c r="H3022" s="130"/>
      <c r="I3022" s="130"/>
      <c r="J3022" s="130"/>
      <c r="K3022" s="130"/>
      <c r="L3022" s="130"/>
      <c r="M3022" s="130"/>
      <c r="N3022" s="130"/>
      <c r="O3022" s="130"/>
      <c r="P3022" s="130"/>
      <c r="Q3022" s="130"/>
      <c r="R3022" s="130"/>
      <c r="S3022" s="130"/>
      <c r="T3022" s="130"/>
    </row>
    <row r="3023" spans="2:20" ht="20.25" customHeight="1">
      <c r="B3023" s="130"/>
      <c r="C3023" s="130"/>
      <c r="D3023" s="130"/>
      <c r="E3023" s="130"/>
      <c r="F3023" s="130"/>
      <c r="G3023" s="130"/>
      <c r="H3023" s="130"/>
      <c r="I3023" s="130"/>
      <c r="J3023" s="130"/>
      <c r="K3023" s="130"/>
      <c r="L3023" s="130"/>
      <c r="M3023" s="130"/>
      <c r="N3023" s="130"/>
      <c r="O3023" s="130"/>
      <c r="P3023" s="130"/>
      <c r="Q3023" s="130"/>
      <c r="R3023" s="130"/>
      <c r="S3023" s="130"/>
      <c r="T3023" s="130"/>
    </row>
    <row r="3024" spans="2:20" ht="20.25" customHeight="1">
      <c r="B3024" s="130"/>
      <c r="C3024" s="130"/>
      <c r="D3024" s="130"/>
      <c r="E3024" s="130"/>
      <c r="F3024" s="130"/>
      <c r="G3024" s="130"/>
      <c r="H3024" s="130"/>
      <c r="I3024" s="130"/>
      <c r="J3024" s="130"/>
      <c r="K3024" s="130"/>
      <c r="L3024" s="130"/>
      <c r="M3024" s="130"/>
      <c r="N3024" s="130"/>
      <c r="O3024" s="130"/>
      <c r="P3024" s="130"/>
      <c r="Q3024" s="130"/>
      <c r="R3024" s="130"/>
      <c r="S3024" s="130"/>
      <c r="T3024" s="130"/>
    </row>
    <row r="3025" spans="2:20" ht="20.25" customHeight="1">
      <c r="B3025" s="130"/>
      <c r="C3025" s="130"/>
      <c r="D3025" s="130"/>
      <c r="E3025" s="130"/>
      <c r="F3025" s="130"/>
      <c r="G3025" s="130"/>
      <c r="H3025" s="130"/>
      <c r="I3025" s="130"/>
      <c r="J3025" s="130"/>
      <c r="K3025" s="130"/>
      <c r="L3025" s="130"/>
      <c r="M3025" s="130"/>
      <c r="N3025" s="130"/>
      <c r="O3025" s="130"/>
      <c r="P3025" s="130"/>
      <c r="Q3025" s="130"/>
      <c r="R3025" s="130"/>
      <c r="S3025" s="130"/>
      <c r="T3025" s="130"/>
    </row>
    <row r="3026" spans="2:20" ht="20.25" customHeight="1">
      <c r="B3026" s="130"/>
      <c r="C3026" s="130"/>
      <c r="D3026" s="130"/>
      <c r="E3026" s="130"/>
      <c r="F3026" s="130"/>
      <c r="G3026" s="130"/>
      <c r="H3026" s="130"/>
      <c r="I3026" s="130"/>
      <c r="J3026" s="130"/>
      <c r="K3026" s="130"/>
      <c r="L3026" s="130"/>
      <c r="M3026" s="130"/>
      <c r="N3026" s="130"/>
      <c r="O3026" s="130"/>
      <c r="P3026" s="130"/>
      <c r="Q3026" s="130"/>
      <c r="R3026" s="130"/>
      <c r="S3026" s="130"/>
      <c r="T3026" s="130"/>
    </row>
    <row r="3027" spans="2:20" ht="20.25" customHeight="1">
      <c r="B3027" s="130"/>
      <c r="C3027" s="130"/>
      <c r="D3027" s="130"/>
      <c r="E3027" s="130"/>
      <c r="F3027" s="130"/>
      <c r="G3027" s="130"/>
      <c r="H3027" s="130"/>
      <c r="I3027" s="130"/>
      <c r="J3027" s="130"/>
      <c r="K3027" s="130"/>
      <c r="L3027" s="130"/>
      <c r="M3027" s="130"/>
      <c r="N3027" s="130"/>
      <c r="O3027" s="130"/>
      <c r="P3027" s="130"/>
      <c r="Q3027" s="130"/>
      <c r="R3027" s="130"/>
      <c r="S3027" s="130"/>
      <c r="T3027" s="130"/>
    </row>
    <row r="3028" spans="2:20" ht="20.25" customHeight="1">
      <c r="B3028" s="130"/>
      <c r="C3028" s="130"/>
      <c r="D3028" s="130"/>
      <c r="E3028" s="130"/>
      <c r="F3028" s="130"/>
      <c r="G3028" s="130"/>
      <c r="H3028" s="130"/>
      <c r="I3028" s="130"/>
      <c r="J3028" s="130"/>
      <c r="K3028" s="130"/>
      <c r="L3028" s="130"/>
      <c r="M3028" s="130"/>
      <c r="N3028" s="130"/>
      <c r="O3028" s="130"/>
      <c r="P3028" s="130"/>
      <c r="Q3028" s="130"/>
      <c r="R3028" s="130"/>
      <c r="S3028" s="130"/>
      <c r="T3028" s="130"/>
    </row>
    <row r="3029" spans="2:20" ht="20.25" customHeight="1">
      <c r="B3029" s="130"/>
      <c r="C3029" s="130"/>
      <c r="D3029" s="130"/>
      <c r="E3029" s="130"/>
      <c r="F3029" s="130"/>
      <c r="G3029" s="130"/>
      <c r="H3029" s="130"/>
      <c r="I3029" s="130"/>
      <c r="J3029" s="130"/>
      <c r="K3029" s="130"/>
      <c r="L3029" s="130"/>
      <c r="M3029" s="130"/>
      <c r="N3029" s="130"/>
      <c r="O3029" s="130"/>
      <c r="P3029" s="130"/>
      <c r="Q3029" s="130"/>
      <c r="R3029" s="130"/>
      <c r="S3029" s="130"/>
      <c r="T3029" s="130"/>
    </row>
    <row r="3030" spans="2:20" ht="20.25" customHeight="1">
      <c r="B3030" s="130"/>
      <c r="C3030" s="130"/>
      <c r="D3030" s="130"/>
      <c r="E3030" s="130"/>
      <c r="F3030" s="130"/>
      <c r="G3030" s="130"/>
      <c r="H3030" s="130"/>
      <c r="I3030" s="130"/>
      <c r="J3030" s="130"/>
      <c r="K3030" s="130"/>
      <c r="L3030" s="130"/>
      <c r="M3030" s="130"/>
      <c r="N3030" s="130"/>
      <c r="O3030" s="130"/>
      <c r="P3030" s="130"/>
      <c r="Q3030" s="130"/>
      <c r="R3030" s="130"/>
      <c r="S3030" s="130"/>
      <c r="T3030" s="130"/>
    </row>
    <row r="3031" spans="2:20" ht="20.25" customHeight="1">
      <c r="B3031" s="130"/>
      <c r="C3031" s="130"/>
      <c r="D3031" s="130"/>
      <c r="E3031" s="130"/>
      <c r="F3031" s="130"/>
      <c r="G3031" s="130"/>
      <c r="H3031" s="130"/>
      <c r="I3031" s="130"/>
      <c r="J3031" s="130"/>
      <c r="K3031" s="130"/>
      <c r="L3031" s="130"/>
      <c r="M3031" s="130"/>
      <c r="N3031" s="130"/>
      <c r="O3031" s="130"/>
      <c r="P3031" s="130"/>
      <c r="Q3031" s="130"/>
      <c r="R3031" s="130"/>
      <c r="S3031" s="130"/>
      <c r="T3031" s="130"/>
    </row>
    <row r="3032" spans="2:20" ht="20.25" customHeight="1">
      <c r="B3032" s="130"/>
      <c r="C3032" s="130"/>
      <c r="D3032" s="130"/>
      <c r="E3032" s="130"/>
      <c r="F3032" s="130"/>
      <c r="G3032" s="130"/>
      <c r="H3032" s="130"/>
      <c r="I3032" s="130"/>
      <c r="J3032" s="130"/>
      <c r="K3032" s="130"/>
      <c r="L3032" s="130"/>
      <c r="M3032" s="130"/>
      <c r="N3032" s="130"/>
      <c r="O3032" s="130"/>
      <c r="P3032" s="130"/>
      <c r="Q3032" s="130"/>
      <c r="R3032" s="130"/>
      <c r="S3032" s="130"/>
      <c r="T3032" s="130"/>
    </row>
    <row r="3033" spans="2:20" ht="20.25" customHeight="1">
      <c r="B3033" s="130"/>
      <c r="C3033" s="130"/>
      <c r="D3033" s="130"/>
      <c r="E3033" s="130"/>
      <c r="F3033" s="130"/>
      <c r="G3033" s="130"/>
      <c r="H3033" s="130"/>
      <c r="I3033" s="130"/>
      <c r="J3033" s="130"/>
      <c r="K3033" s="130"/>
      <c r="L3033" s="130"/>
      <c r="M3033" s="130"/>
      <c r="N3033" s="130"/>
      <c r="O3033" s="130"/>
      <c r="P3033" s="130"/>
      <c r="Q3033" s="130"/>
      <c r="R3033" s="130"/>
      <c r="S3033" s="130"/>
      <c r="T3033" s="130"/>
    </row>
    <row r="3034" spans="2:20" ht="20.25" customHeight="1">
      <c r="B3034" s="130"/>
      <c r="C3034" s="130"/>
      <c r="D3034" s="130"/>
      <c r="E3034" s="130"/>
      <c r="F3034" s="130"/>
      <c r="G3034" s="130"/>
      <c r="H3034" s="130"/>
      <c r="I3034" s="130"/>
      <c r="J3034" s="130"/>
      <c r="K3034" s="130"/>
      <c r="L3034" s="130"/>
      <c r="M3034" s="130"/>
      <c r="N3034" s="130"/>
      <c r="O3034" s="130"/>
      <c r="P3034" s="130"/>
      <c r="Q3034" s="130"/>
      <c r="R3034" s="130"/>
      <c r="S3034" s="130"/>
      <c r="T3034" s="130"/>
    </row>
    <row r="3035" spans="2:20" ht="20.25" customHeight="1">
      <c r="B3035" s="130"/>
      <c r="C3035" s="130"/>
      <c r="D3035" s="130"/>
      <c r="E3035" s="130"/>
      <c r="F3035" s="130"/>
      <c r="G3035" s="130"/>
      <c r="H3035" s="130"/>
      <c r="I3035" s="130"/>
      <c r="J3035" s="130"/>
      <c r="K3035" s="130"/>
      <c r="L3035" s="130"/>
      <c r="M3035" s="130"/>
      <c r="N3035" s="130"/>
      <c r="O3035" s="130"/>
      <c r="P3035" s="130"/>
      <c r="Q3035" s="130"/>
      <c r="R3035" s="130"/>
      <c r="S3035" s="130"/>
      <c r="T3035" s="130"/>
    </row>
    <row r="3036" spans="2:20" ht="20.25" customHeight="1">
      <c r="B3036" s="130"/>
      <c r="C3036" s="130"/>
      <c r="D3036" s="130"/>
      <c r="E3036" s="130"/>
      <c r="F3036" s="130"/>
      <c r="G3036" s="130"/>
      <c r="H3036" s="130"/>
      <c r="I3036" s="130"/>
      <c r="J3036" s="130"/>
      <c r="K3036" s="130"/>
      <c r="L3036" s="130"/>
      <c r="M3036" s="130"/>
      <c r="N3036" s="130"/>
      <c r="O3036" s="130"/>
      <c r="P3036" s="130"/>
      <c r="Q3036" s="130"/>
      <c r="R3036" s="130"/>
      <c r="S3036" s="130"/>
      <c r="T3036" s="130"/>
    </row>
    <row r="3037" spans="2:20" ht="20.25" customHeight="1">
      <c r="B3037" s="130"/>
      <c r="C3037" s="130"/>
      <c r="D3037" s="130"/>
      <c r="E3037" s="130"/>
      <c r="F3037" s="130"/>
      <c r="G3037" s="130"/>
      <c r="H3037" s="130"/>
      <c r="I3037" s="130"/>
      <c r="J3037" s="130"/>
      <c r="K3037" s="130"/>
      <c r="L3037" s="130"/>
      <c r="M3037" s="130"/>
      <c r="N3037" s="130"/>
      <c r="O3037" s="130"/>
      <c r="P3037" s="130"/>
      <c r="Q3037" s="130"/>
      <c r="R3037" s="130"/>
      <c r="S3037" s="130"/>
      <c r="T3037" s="130"/>
    </row>
    <row r="3038" spans="2:20" ht="20.25" customHeight="1">
      <c r="B3038" s="130"/>
      <c r="C3038" s="130"/>
      <c r="D3038" s="130"/>
      <c r="E3038" s="130"/>
      <c r="F3038" s="130"/>
      <c r="G3038" s="130"/>
      <c r="H3038" s="130"/>
      <c r="I3038" s="130"/>
      <c r="J3038" s="130"/>
      <c r="K3038" s="130"/>
      <c r="L3038" s="130"/>
      <c r="M3038" s="130"/>
      <c r="N3038" s="130"/>
      <c r="O3038" s="130"/>
      <c r="P3038" s="130"/>
      <c r="Q3038" s="130"/>
      <c r="R3038" s="130"/>
      <c r="S3038" s="130"/>
      <c r="T3038" s="130"/>
    </row>
    <row r="3039" spans="2:20" ht="20.25" customHeight="1">
      <c r="B3039" s="130"/>
      <c r="C3039" s="130"/>
      <c r="D3039" s="130"/>
      <c r="E3039" s="130"/>
      <c r="F3039" s="130"/>
      <c r="G3039" s="130"/>
      <c r="H3039" s="130"/>
      <c r="I3039" s="130"/>
      <c r="J3039" s="130"/>
      <c r="K3039" s="130"/>
      <c r="L3039" s="130"/>
      <c r="M3039" s="130"/>
      <c r="N3039" s="130"/>
      <c r="O3039" s="130"/>
      <c r="P3039" s="130"/>
      <c r="Q3039" s="130"/>
      <c r="R3039" s="130"/>
      <c r="S3039" s="130"/>
      <c r="T3039" s="130"/>
    </row>
    <row r="3040" spans="2:20" ht="20.25" customHeight="1">
      <c r="B3040" s="130"/>
      <c r="C3040" s="130"/>
      <c r="D3040" s="130"/>
      <c r="E3040" s="130"/>
      <c r="F3040" s="130"/>
      <c r="G3040" s="130"/>
      <c r="H3040" s="130"/>
      <c r="I3040" s="130"/>
      <c r="J3040" s="130"/>
      <c r="K3040" s="130"/>
      <c r="L3040" s="130"/>
      <c r="M3040" s="130"/>
      <c r="N3040" s="130"/>
      <c r="O3040" s="130"/>
      <c r="P3040" s="130"/>
      <c r="Q3040" s="130"/>
      <c r="R3040" s="130"/>
      <c r="S3040" s="130"/>
      <c r="T3040" s="130"/>
    </row>
    <row r="3041" spans="2:20" ht="20.25" customHeight="1">
      <c r="B3041" s="130"/>
      <c r="C3041" s="130"/>
      <c r="D3041" s="130"/>
      <c r="E3041" s="130"/>
      <c r="F3041" s="130"/>
      <c r="G3041" s="130"/>
      <c r="H3041" s="130"/>
      <c r="I3041" s="130"/>
      <c r="J3041" s="130"/>
      <c r="K3041" s="130"/>
      <c r="L3041" s="130"/>
      <c r="M3041" s="130"/>
      <c r="N3041" s="130"/>
      <c r="O3041" s="130"/>
      <c r="P3041" s="130"/>
      <c r="Q3041" s="130"/>
      <c r="R3041" s="130"/>
      <c r="S3041" s="130"/>
      <c r="T3041" s="130"/>
    </row>
    <row r="3042" spans="2:20" ht="20.25" customHeight="1">
      <c r="B3042" s="130"/>
      <c r="C3042" s="130"/>
      <c r="D3042" s="130"/>
      <c r="E3042" s="130"/>
      <c r="F3042" s="130"/>
      <c r="G3042" s="130"/>
      <c r="H3042" s="130"/>
      <c r="I3042" s="130"/>
      <c r="J3042" s="130"/>
      <c r="K3042" s="130"/>
      <c r="L3042" s="130"/>
      <c r="M3042" s="130"/>
      <c r="N3042" s="130"/>
      <c r="O3042" s="130"/>
      <c r="P3042" s="130"/>
      <c r="Q3042" s="130"/>
      <c r="R3042" s="130"/>
      <c r="S3042" s="130"/>
      <c r="T3042" s="130"/>
    </row>
    <row r="3043" spans="2:20" ht="20.25" customHeight="1">
      <c r="B3043" s="130"/>
      <c r="C3043" s="130"/>
      <c r="D3043" s="130"/>
      <c r="E3043" s="130"/>
      <c r="F3043" s="130"/>
      <c r="G3043" s="130"/>
      <c r="H3043" s="130"/>
      <c r="I3043" s="130"/>
      <c r="J3043" s="130"/>
      <c r="K3043" s="130"/>
      <c r="L3043" s="130"/>
      <c r="M3043" s="130"/>
      <c r="N3043" s="130"/>
      <c r="O3043" s="130"/>
      <c r="P3043" s="130"/>
      <c r="Q3043" s="130"/>
      <c r="R3043" s="130"/>
      <c r="S3043" s="130"/>
      <c r="T3043" s="130"/>
    </row>
    <row r="3044" spans="2:20" ht="20.25" customHeight="1">
      <c r="B3044" s="130"/>
      <c r="C3044" s="130"/>
      <c r="D3044" s="130"/>
      <c r="E3044" s="130"/>
      <c r="F3044" s="130"/>
      <c r="G3044" s="130"/>
      <c r="H3044" s="130"/>
      <c r="I3044" s="130"/>
      <c r="J3044" s="130"/>
      <c r="K3044" s="130"/>
      <c r="L3044" s="130"/>
      <c r="M3044" s="130"/>
      <c r="N3044" s="130"/>
      <c r="O3044" s="130"/>
      <c r="P3044" s="130"/>
      <c r="Q3044" s="130"/>
      <c r="R3044" s="130"/>
      <c r="S3044" s="130"/>
      <c r="T3044" s="130"/>
    </row>
    <row r="3045" spans="2:20" ht="20.25" customHeight="1">
      <c r="B3045" s="130"/>
      <c r="C3045" s="130"/>
      <c r="D3045" s="130"/>
      <c r="E3045" s="130"/>
      <c r="F3045" s="130"/>
      <c r="G3045" s="130"/>
      <c r="H3045" s="130"/>
      <c r="I3045" s="130"/>
      <c r="J3045" s="130"/>
      <c r="K3045" s="130"/>
      <c r="L3045" s="130"/>
      <c r="M3045" s="130"/>
      <c r="N3045" s="130"/>
      <c r="O3045" s="130"/>
      <c r="P3045" s="130"/>
      <c r="Q3045" s="130"/>
      <c r="R3045" s="130"/>
      <c r="S3045" s="130"/>
      <c r="T3045" s="130"/>
    </row>
    <row r="3046" spans="2:20" ht="20.25" customHeight="1">
      <c r="B3046" s="130"/>
      <c r="C3046" s="130"/>
      <c r="D3046" s="130"/>
      <c r="E3046" s="130"/>
      <c r="F3046" s="130"/>
      <c r="G3046" s="130"/>
      <c r="H3046" s="130"/>
      <c r="I3046" s="130"/>
      <c r="J3046" s="130"/>
      <c r="K3046" s="130"/>
      <c r="L3046" s="130"/>
      <c r="M3046" s="130"/>
      <c r="N3046" s="130"/>
      <c r="O3046" s="130"/>
      <c r="P3046" s="130"/>
      <c r="Q3046" s="130"/>
      <c r="R3046" s="130"/>
      <c r="S3046" s="130"/>
      <c r="T3046" s="130"/>
    </row>
    <row r="3047" spans="2:20" ht="20.25" customHeight="1">
      <c r="B3047" s="130"/>
      <c r="C3047" s="130"/>
      <c r="D3047" s="130"/>
      <c r="E3047" s="130"/>
      <c r="F3047" s="130"/>
      <c r="G3047" s="130"/>
      <c r="H3047" s="130"/>
      <c r="I3047" s="130"/>
      <c r="J3047" s="130"/>
      <c r="K3047" s="130"/>
      <c r="L3047" s="130"/>
      <c r="M3047" s="130"/>
      <c r="N3047" s="130"/>
      <c r="O3047" s="130"/>
      <c r="P3047" s="130"/>
      <c r="Q3047" s="130"/>
      <c r="R3047" s="130"/>
      <c r="S3047" s="130"/>
      <c r="T3047" s="130"/>
    </row>
    <row r="3048" spans="2:20" ht="20.25" customHeight="1">
      <c r="B3048" s="130"/>
      <c r="C3048" s="130"/>
      <c r="D3048" s="130"/>
      <c r="E3048" s="130"/>
      <c r="F3048" s="130"/>
      <c r="G3048" s="130"/>
      <c r="H3048" s="130"/>
      <c r="I3048" s="130"/>
      <c r="J3048" s="130"/>
      <c r="K3048" s="130"/>
      <c r="L3048" s="130"/>
      <c r="M3048" s="130"/>
      <c r="N3048" s="130"/>
      <c r="O3048" s="130"/>
      <c r="P3048" s="130"/>
      <c r="Q3048" s="130"/>
      <c r="R3048" s="130"/>
      <c r="S3048" s="130"/>
      <c r="T3048" s="130"/>
    </row>
    <row r="3049" spans="2:20" ht="20.25" customHeight="1">
      <c r="B3049" s="130"/>
      <c r="C3049" s="130"/>
      <c r="D3049" s="130"/>
      <c r="E3049" s="130"/>
      <c r="F3049" s="130"/>
      <c r="G3049" s="130"/>
      <c r="H3049" s="130"/>
      <c r="I3049" s="130"/>
      <c r="J3049" s="130"/>
      <c r="K3049" s="130"/>
      <c r="L3049" s="130"/>
      <c r="M3049" s="130"/>
      <c r="N3049" s="130"/>
      <c r="O3049" s="130"/>
      <c r="P3049" s="130"/>
      <c r="Q3049" s="130"/>
      <c r="R3049" s="130"/>
      <c r="S3049" s="130"/>
      <c r="T3049" s="130"/>
    </row>
    <row r="3050" spans="2:20" ht="20.25" customHeight="1">
      <c r="B3050" s="130"/>
      <c r="C3050" s="130"/>
      <c r="D3050" s="130"/>
      <c r="E3050" s="130"/>
      <c r="F3050" s="130"/>
      <c r="G3050" s="130"/>
      <c r="H3050" s="130"/>
      <c r="I3050" s="130"/>
      <c r="J3050" s="130"/>
      <c r="K3050" s="130"/>
      <c r="L3050" s="130"/>
      <c r="M3050" s="130"/>
      <c r="N3050" s="130"/>
      <c r="O3050" s="130"/>
      <c r="P3050" s="130"/>
      <c r="Q3050" s="130"/>
      <c r="R3050" s="130"/>
      <c r="S3050" s="130"/>
      <c r="T3050" s="130"/>
    </row>
    <row r="3051" spans="2:20" ht="20.25" customHeight="1">
      <c r="B3051" s="130"/>
      <c r="C3051" s="130"/>
      <c r="D3051" s="130"/>
      <c r="E3051" s="130"/>
      <c r="F3051" s="130"/>
      <c r="G3051" s="130"/>
      <c r="H3051" s="130"/>
      <c r="I3051" s="130"/>
      <c r="J3051" s="130"/>
      <c r="K3051" s="130"/>
      <c r="L3051" s="130"/>
      <c r="M3051" s="130"/>
      <c r="N3051" s="130"/>
      <c r="O3051" s="130"/>
      <c r="P3051" s="130"/>
      <c r="Q3051" s="130"/>
      <c r="R3051" s="130"/>
      <c r="S3051" s="130"/>
      <c r="T3051" s="130"/>
    </row>
    <row r="3052" spans="2:20" ht="20.25" customHeight="1">
      <c r="B3052" s="130"/>
      <c r="C3052" s="130"/>
      <c r="D3052" s="130"/>
      <c r="E3052" s="130"/>
      <c r="F3052" s="130"/>
      <c r="G3052" s="130"/>
      <c r="H3052" s="130"/>
      <c r="I3052" s="130"/>
      <c r="J3052" s="130"/>
      <c r="K3052" s="130"/>
      <c r="L3052" s="130"/>
      <c r="M3052" s="130"/>
      <c r="N3052" s="130"/>
      <c r="O3052" s="130"/>
      <c r="P3052" s="130"/>
      <c r="Q3052" s="130"/>
      <c r="R3052" s="130"/>
      <c r="S3052" s="130"/>
      <c r="T3052" s="130"/>
    </row>
    <row r="3053" spans="2:20" ht="20.25" customHeight="1">
      <c r="B3053" s="130"/>
      <c r="C3053" s="130"/>
      <c r="D3053" s="130"/>
      <c r="E3053" s="130"/>
      <c r="F3053" s="130"/>
      <c r="G3053" s="130"/>
      <c r="H3053" s="130"/>
      <c r="I3053" s="130"/>
      <c r="J3053" s="130"/>
      <c r="K3053" s="130"/>
      <c r="L3053" s="130"/>
      <c r="M3053" s="130"/>
      <c r="N3053" s="130"/>
      <c r="O3053" s="130"/>
      <c r="P3053" s="130"/>
      <c r="Q3053" s="130"/>
      <c r="R3053" s="130"/>
      <c r="S3053" s="130"/>
      <c r="T3053" s="130"/>
    </row>
    <row r="3054" spans="2:20" ht="20.25" customHeight="1">
      <c r="B3054" s="130"/>
      <c r="C3054" s="130"/>
      <c r="D3054" s="130"/>
      <c r="E3054" s="130"/>
      <c r="F3054" s="130"/>
      <c r="G3054" s="130"/>
      <c r="H3054" s="130"/>
      <c r="I3054" s="130"/>
      <c r="J3054" s="130"/>
      <c r="K3054" s="130"/>
      <c r="L3054" s="130"/>
      <c r="M3054" s="130"/>
      <c r="N3054" s="130"/>
      <c r="O3054" s="130"/>
      <c r="P3054" s="130"/>
      <c r="Q3054" s="130"/>
      <c r="R3054" s="130"/>
      <c r="S3054" s="130"/>
      <c r="T3054" s="130"/>
    </row>
    <row r="3055" spans="2:20" ht="20.25" customHeight="1">
      <c r="B3055" s="130"/>
      <c r="C3055" s="130"/>
      <c r="D3055" s="130"/>
      <c r="E3055" s="130"/>
      <c r="F3055" s="130"/>
      <c r="G3055" s="130"/>
      <c r="H3055" s="130"/>
      <c r="I3055" s="130"/>
      <c r="J3055" s="130"/>
      <c r="K3055" s="130"/>
      <c r="L3055" s="130"/>
      <c r="M3055" s="130"/>
      <c r="N3055" s="130"/>
      <c r="O3055" s="130"/>
      <c r="P3055" s="130"/>
      <c r="Q3055" s="130"/>
      <c r="R3055" s="130"/>
      <c r="S3055" s="130"/>
      <c r="T3055" s="130"/>
    </row>
    <row r="3056" spans="2:20" ht="20.25" customHeight="1">
      <c r="B3056" s="130"/>
      <c r="C3056" s="130"/>
      <c r="D3056" s="130"/>
      <c r="E3056" s="130"/>
      <c r="F3056" s="130"/>
      <c r="G3056" s="130"/>
      <c r="H3056" s="130"/>
      <c r="I3056" s="130"/>
      <c r="J3056" s="130"/>
      <c r="K3056" s="130"/>
      <c r="L3056" s="130"/>
      <c r="M3056" s="130"/>
      <c r="N3056" s="130"/>
      <c r="O3056" s="130"/>
      <c r="P3056" s="130"/>
      <c r="Q3056" s="130"/>
      <c r="R3056" s="130"/>
      <c r="S3056" s="130"/>
      <c r="T3056" s="130"/>
    </row>
    <row r="3057" spans="2:20" ht="20.25" customHeight="1">
      <c r="B3057" s="130"/>
      <c r="C3057" s="130"/>
      <c r="D3057" s="130"/>
      <c r="E3057" s="130"/>
      <c r="F3057" s="130"/>
      <c r="G3057" s="130"/>
      <c r="H3057" s="130"/>
      <c r="I3057" s="130"/>
      <c r="J3057" s="130"/>
      <c r="K3057" s="130"/>
      <c r="L3057" s="130"/>
      <c r="M3057" s="130"/>
      <c r="N3057" s="130"/>
      <c r="O3057" s="130"/>
      <c r="P3057" s="130"/>
      <c r="Q3057" s="130"/>
      <c r="R3057" s="130"/>
      <c r="S3057" s="130"/>
      <c r="T3057" s="130"/>
    </row>
    <row r="3058" spans="2:20" ht="20.25" customHeight="1">
      <c r="B3058" s="130"/>
      <c r="C3058" s="130"/>
      <c r="D3058" s="130"/>
      <c r="E3058" s="130"/>
      <c r="F3058" s="130"/>
      <c r="G3058" s="130"/>
      <c r="H3058" s="130"/>
      <c r="I3058" s="130"/>
      <c r="J3058" s="130"/>
      <c r="K3058" s="130"/>
      <c r="L3058" s="130"/>
      <c r="M3058" s="130"/>
      <c r="N3058" s="130"/>
      <c r="O3058" s="130"/>
      <c r="P3058" s="130"/>
      <c r="Q3058" s="130"/>
      <c r="R3058" s="130"/>
      <c r="S3058" s="130"/>
      <c r="T3058" s="130"/>
    </row>
    <row r="3059" spans="2:20" ht="20.25" customHeight="1">
      <c r="B3059" s="130"/>
      <c r="C3059" s="130"/>
      <c r="D3059" s="130"/>
      <c r="E3059" s="130"/>
      <c r="F3059" s="130"/>
      <c r="G3059" s="130"/>
      <c r="H3059" s="130"/>
      <c r="I3059" s="130"/>
      <c r="J3059" s="130"/>
      <c r="K3059" s="130"/>
      <c r="L3059" s="130"/>
      <c r="M3059" s="130"/>
      <c r="N3059" s="130"/>
      <c r="O3059" s="130"/>
      <c r="P3059" s="130"/>
      <c r="Q3059" s="130"/>
      <c r="R3059" s="130"/>
      <c r="S3059" s="130"/>
      <c r="T3059" s="130"/>
    </row>
    <row r="3060" spans="2:20" ht="20.25" customHeight="1">
      <c r="B3060" s="130"/>
      <c r="C3060" s="130"/>
      <c r="D3060" s="130"/>
      <c r="E3060" s="130"/>
      <c r="F3060" s="130"/>
      <c r="G3060" s="130"/>
      <c r="H3060" s="130"/>
      <c r="I3060" s="130"/>
      <c r="J3060" s="130"/>
      <c r="K3060" s="130"/>
      <c r="L3060" s="130"/>
      <c r="M3060" s="130"/>
      <c r="N3060" s="130"/>
      <c r="O3060" s="130"/>
      <c r="P3060" s="130"/>
      <c r="Q3060" s="130"/>
      <c r="R3060" s="130"/>
      <c r="S3060" s="130"/>
      <c r="T3060" s="130"/>
    </row>
    <row r="3061" spans="2:20" ht="20.25" customHeight="1">
      <c r="B3061" s="130"/>
      <c r="C3061" s="130"/>
      <c r="D3061" s="130"/>
      <c r="E3061" s="130"/>
      <c r="F3061" s="130"/>
      <c r="G3061" s="130"/>
      <c r="H3061" s="130"/>
      <c r="I3061" s="130"/>
      <c r="J3061" s="130"/>
      <c r="K3061" s="130"/>
      <c r="L3061" s="130"/>
      <c r="M3061" s="130"/>
      <c r="N3061" s="130"/>
      <c r="O3061" s="130"/>
      <c r="P3061" s="130"/>
      <c r="Q3061" s="130"/>
      <c r="R3061" s="130"/>
      <c r="S3061" s="130"/>
      <c r="T3061" s="130"/>
    </row>
    <row r="3062" spans="2:20" ht="20.25" customHeight="1">
      <c r="B3062" s="130"/>
      <c r="C3062" s="130"/>
      <c r="D3062" s="130"/>
      <c r="E3062" s="130"/>
      <c r="F3062" s="130"/>
      <c r="G3062" s="130"/>
      <c r="H3062" s="130"/>
      <c r="I3062" s="130"/>
      <c r="J3062" s="130"/>
      <c r="K3062" s="130"/>
      <c r="L3062" s="130"/>
      <c r="M3062" s="130"/>
      <c r="N3062" s="130"/>
      <c r="O3062" s="130"/>
      <c r="P3062" s="130"/>
      <c r="Q3062" s="130"/>
      <c r="R3062" s="130"/>
      <c r="S3062" s="130"/>
      <c r="T3062" s="130"/>
    </row>
    <row r="3063" spans="2:20" ht="20.25" customHeight="1">
      <c r="B3063" s="130"/>
      <c r="C3063" s="130"/>
      <c r="D3063" s="130"/>
      <c r="E3063" s="130"/>
      <c r="F3063" s="130"/>
      <c r="G3063" s="130"/>
      <c r="H3063" s="130"/>
      <c r="I3063" s="130"/>
      <c r="J3063" s="130"/>
      <c r="K3063" s="130"/>
      <c r="L3063" s="130"/>
      <c r="M3063" s="130"/>
      <c r="N3063" s="130"/>
      <c r="O3063" s="130"/>
      <c r="P3063" s="130"/>
      <c r="Q3063" s="130"/>
      <c r="R3063" s="130"/>
      <c r="S3063" s="130"/>
      <c r="T3063" s="130"/>
    </row>
    <row r="3064" spans="2:20" ht="20.25" customHeight="1">
      <c r="B3064" s="130"/>
      <c r="C3064" s="130"/>
      <c r="D3064" s="130"/>
      <c r="E3064" s="130"/>
      <c r="F3064" s="130"/>
      <c r="G3064" s="130"/>
      <c r="H3064" s="130"/>
      <c r="I3064" s="130"/>
      <c r="J3064" s="130"/>
      <c r="K3064" s="130"/>
      <c r="L3064" s="130"/>
      <c r="M3064" s="130"/>
      <c r="N3064" s="130"/>
      <c r="O3064" s="130"/>
      <c r="P3064" s="130"/>
      <c r="Q3064" s="130"/>
      <c r="R3064" s="130"/>
      <c r="S3064" s="130"/>
      <c r="T3064" s="130"/>
    </row>
    <row r="3065" spans="2:20" ht="20.25" customHeight="1">
      <c r="B3065" s="130"/>
      <c r="C3065" s="130"/>
      <c r="D3065" s="130"/>
      <c r="E3065" s="130"/>
      <c r="F3065" s="130"/>
      <c r="G3065" s="130"/>
      <c r="H3065" s="130"/>
      <c r="I3065" s="130"/>
      <c r="J3065" s="130"/>
      <c r="K3065" s="130"/>
      <c r="L3065" s="130"/>
      <c r="M3065" s="130"/>
      <c r="N3065" s="130"/>
      <c r="O3065" s="130"/>
      <c r="P3065" s="130"/>
      <c r="Q3065" s="130"/>
      <c r="R3065" s="130"/>
      <c r="S3065" s="130"/>
      <c r="T3065" s="130"/>
    </row>
    <row r="3066" spans="2:20" ht="20.25" customHeight="1">
      <c r="B3066" s="130"/>
      <c r="C3066" s="130"/>
      <c r="D3066" s="130"/>
      <c r="E3066" s="130"/>
      <c r="F3066" s="130"/>
      <c r="G3066" s="130"/>
      <c r="H3066" s="130"/>
      <c r="I3066" s="130"/>
      <c r="J3066" s="130"/>
      <c r="K3066" s="130"/>
      <c r="L3066" s="130"/>
      <c r="M3066" s="130"/>
      <c r="N3066" s="130"/>
      <c r="O3066" s="130"/>
      <c r="P3066" s="130"/>
      <c r="Q3066" s="130"/>
      <c r="R3066" s="130"/>
      <c r="S3066" s="130"/>
      <c r="T3066" s="130"/>
    </row>
    <row r="3067" spans="2:20" ht="20.25" customHeight="1">
      <c r="B3067" s="130"/>
      <c r="C3067" s="130"/>
      <c r="D3067" s="130"/>
      <c r="E3067" s="130"/>
      <c r="F3067" s="130"/>
      <c r="G3067" s="130"/>
      <c r="H3067" s="130"/>
      <c r="I3067" s="130"/>
      <c r="J3067" s="130"/>
      <c r="K3067" s="130"/>
      <c r="L3067" s="130"/>
      <c r="M3067" s="130"/>
      <c r="N3067" s="130"/>
      <c r="O3067" s="130"/>
      <c r="P3067" s="130"/>
      <c r="Q3067" s="130"/>
      <c r="R3067" s="130"/>
      <c r="S3067" s="130"/>
      <c r="T3067" s="130"/>
    </row>
    <row r="3068" spans="2:20" ht="20.25" customHeight="1">
      <c r="B3068" s="130"/>
      <c r="C3068" s="130"/>
      <c r="D3068" s="130"/>
      <c r="E3068" s="130"/>
      <c r="F3068" s="130"/>
      <c r="G3068" s="130"/>
      <c r="H3068" s="130"/>
      <c r="I3068" s="130"/>
      <c r="J3068" s="130"/>
      <c r="K3068" s="130"/>
      <c r="L3068" s="130"/>
      <c r="M3068" s="130"/>
      <c r="N3068" s="130"/>
      <c r="O3068" s="130"/>
      <c r="P3068" s="130"/>
      <c r="Q3068" s="130"/>
      <c r="R3068" s="130"/>
      <c r="S3068" s="130"/>
      <c r="T3068" s="130"/>
    </row>
    <row r="3069" spans="2:20" ht="20.25" customHeight="1">
      <c r="B3069" s="130"/>
      <c r="C3069" s="130"/>
      <c r="D3069" s="130"/>
      <c r="E3069" s="130"/>
      <c r="F3069" s="130"/>
      <c r="G3069" s="130"/>
      <c r="H3069" s="130"/>
      <c r="I3069" s="130"/>
      <c r="J3069" s="130"/>
      <c r="K3069" s="130"/>
      <c r="L3069" s="130"/>
      <c r="M3069" s="130"/>
      <c r="N3069" s="130"/>
      <c r="O3069" s="130"/>
      <c r="P3069" s="130"/>
      <c r="Q3069" s="130"/>
      <c r="R3069" s="130"/>
      <c r="S3069" s="130"/>
      <c r="T3069" s="130"/>
    </row>
    <row r="3070" spans="2:20" ht="20.25" customHeight="1">
      <c r="B3070" s="130"/>
      <c r="C3070" s="130"/>
      <c r="D3070" s="130"/>
      <c r="E3070" s="130"/>
      <c r="F3070" s="130"/>
      <c r="G3070" s="130"/>
      <c r="H3070" s="130"/>
      <c r="I3070" s="130"/>
      <c r="J3070" s="130"/>
      <c r="K3070" s="130"/>
      <c r="L3070" s="130"/>
      <c r="M3070" s="130"/>
      <c r="N3070" s="130"/>
      <c r="O3070" s="130"/>
      <c r="P3070" s="130"/>
      <c r="Q3070" s="130"/>
      <c r="R3070" s="130"/>
      <c r="S3070" s="130"/>
      <c r="T3070" s="130"/>
    </row>
    <row r="3071" spans="2:20" ht="20.25" customHeight="1">
      <c r="B3071" s="130"/>
      <c r="C3071" s="130"/>
      <c r="D3071" s="130"/>
      <c r="E3071" s="130"/>
      <c r="F3071" s="130"/>
      <c r="G3071" s="130"/>
      <c r="H3071" s="130"/>
      <c r="I3071" s="130"/>
      <c r="J3071" s="130"/>
      <c r="K3071" s="130"/>
      <c r="L3071" s="130"/>
      <c r="M3071" s="130"/>
      <c r="N3071" s="130"/>
      <c r="O3071" s="130"/>
      <c r="P3071" s="130"/>
      <c r="Q3071" s="130"/>
      <c r="R3071" s="130"/>
      <c r="S3071" s="130"/>
      <c r="T3071" s="130"/>
    </row>
    <row r="3072" spans="2:20" ht="20.25" customHeight="1">
      <c r="B3072" s="130"/>
      <c r="C3072" s="130"/>
      <c r="D3072" s="130"/>
      <c r="E3072" s="130"/>
      <c r="F3072" s="130"/>
      <c r="G3072" s="130"/>
      <c r="H3072" s="130"/>
      <c r="I3072" s="130"/>
      <c r="J3072" s="130"/>
      <c r="K3072" s="130"/>
      <c r="L3072" s="130"/>
      <c r="M3072" s="130"/>
      <c r="N3072" s="130"/>
      <c r="O3072" s="130"/>
      <c r="P3072" s="130"/>
      <c r="Q3072" s="130"/>
      <c r="R3072" s="130"/>
      <c r="S3072" s="130"/>
      <c r="T3072" s="130"/>
    </row>
    <row r="3073" spans="2:20" ht="20.25" customHeight="1">
      <c r="B3073" s="130"/>
      <c r="C3073" s="130"/>
      <c r="D3073" s="130"/>
      <c r="E3073" s="130"/>
      <c r="F3073" s="130"/>
      <c r="G3073" s="130"/>
      <c r="H3073" s="130"/>
      <c r="I3073" s="130"/>
      <c r="J3073" s="130"/>
      <c r="K3073" s="130"/>
      <c r="L3073" s="130"/>
      <c r="M3073" s="130"/>
      <c r="N3073" s="130"/>
      <c r="O3073" s="130"/>
      <c r="P3073" s="130"/>
      <c r="Q3073" s="130"/>
      <c r="R3073" s="130"/>
      <c r="S3073" s="130"/>
      <c r="T3073" s="130"/>
    </row>
    <row r="3074" spans="2:20" ht="20.25" customHeight="1">
      <c r="B3074" s="130"/>
      <c r="C3074" s="130"/>
      <c r="D3074" s="130"/>
      <c r="E3074" s="130"/>
      <c r="F3074" s="130"/>
      <c r="G3074" s="130"/>
      <c r="H3074" s="130"/>
      <c r="I3074" s="130"/>
      <c r="J3074" s="130"/>
      <c r="K3074" s="130"/>
      <c r="L3074" s="130"/>
      <c r="M3074" s="130"/>
      <c r="N3074" s="130"/>
      <c r="O3074" s="130"/>
      <c r="P3074" s="130"/>
      <c r="Q3074" s="130"/>
      <c r="R3074" s="130"/>
      <c r="S3074" s="130"/>
      <c r="T3074" s="130"/>
    </row>
    <row r="3075" spans="2:20" ht="20.25" customHeight="1">
      <c r="B3075" s="130"/>
      <c r="C3075" s="130"/>
      <c r="D3075" s="130"/>
      <c r="E3075" s="130"/>
      <c r="F3075" s="130"/>
      <c r="G3075" s="130"/>
      <c r="H3075" s="130"/>
      <c r="I3075" s="130"/>
      <c r="J3075" s="130"/>
      <c r="K3075" s="130"/>
      <c r="L3075" s="130"/>
      <c r="M3075" s="130"/>
      <c r="N3075" s="130"/>
      <c r="O3075" s="130"/>
      <c r="P3075" s="130"/>
      <c r="Q3075" s="130"/>
      <c r="R3075" s="130"/>
      <c r="S3075" s="130"/>
      <c r="T3075" s="130"/>
    </row>
    <row r="3076" spans="2:20" ht="20.25" customHeight="1">
      <c r="B3076" s="130"/>
      <c r="C3076" s="130"/>
      <c r="D3076" s="130"/>
      <c r="E3076" s="130"/>
      <c r="F3076" s="130"/>
      <c r="G3076" s="130"/>
      <c r="H3076" s="130"/>
      <c r="I3076" s="130"/>
      <c r="J3076" s="130"/>
      <c r="K3076" s="130"/>
      <c r="L3076" s="130"/>
      <c r="M3076" s="130"/>
      <c r="N3076" s="130"/>
      <c r="O3076" s="130"/>
      <c r="P3076" s="130"/>
      <c r="Q3076" s="130"/>
      <c r="R3076" s="130"/>
      <c r="S3076" s="130"/>
      <c r="T3076" s="130"/>
    </row>
    <row r="3077" spans="2:20" ht="20.25" customHeight="1">
      <c r="B3077" s="130"/>
      <c r="C3077" s="130"/>
      <c r="D3077" s="130"/>
      <c r="E3077" s="130"/>
      <c r="F3077" s="130"/>
      <c r="G3077" s="130"/>
      <c r="H3077" s="130"/>
      <c r="I3077" s="130"/>
      <c r="J3077" s="130"/>
      <c r="K3077" s="130"/>
      <c r="L3077" s="130"/>
      <c r="M3077" s="130"/>
      <c r="N3077" s="130"/>
      <c r="O3077" s="130"/>
      <c r="P3077" s="130"/>
      <c r="Q3077" s="130"/>
      <c r="R3077" s="130"/>
      <c r="S3077" s="130"/>
      <c r="T3077" s="130"/>
    </row>
    <row r="3078" spans="2:20" ht="20.25" customHeight="1">
      <c r="B3078" s="130"/>
      <c r="C3078" s="130"/>
      <c r="D3078" s="130"/>
      <c r="E3078" s="130"/>
      <c r="F3078" s="130"/>
      <c r="G3078" s="130"/>
      <c r="H3078" s="130"/>
      <c r="I3078" s="130"/>
      <c r="J3078" s="130"/>
      <c r="K3078" s="130"/>
      <c r="L3078" s="130"/>
      <c r="M3078" s="130"/>
      <c r="N3078" s="130"/>
      <c r="O3078" s="130"/>
      <c r="P3078" s="130"/>
      <c r="Q3078" s="130"/>
      <c r="R3078" s="130"/>
      <c r="S3078" s="130"/>
      <c r="T3078" s="130"/>
    </row>
    <row r="3079" spans="2:20" ht="20.25" customHeight="1">
      <c r="B3079" s="130"/>
      <c r="C3079" s="130"/>
      <c r="D3079" s="130"/>
      <c r="E3079" s="130"/>
      <c r="F3079" s="130"/>
      <c r="G3079" s="130"/>
      <c r="H3079" s="130"/>
      <c r="I3079" s="130"/>
      <c r="J3079" s="130"/>
      <c r="K3079" s="130"/>
      <c r="L3079" s="130"/>
      <c r="M3079" s="130"/>
      <c r="N3079" s="130"/>
      <c r="O3079" s="130"/>
      <c r="P3079" s="130"/>
      <c r="Q3079" s="130"/>
      <c r="R3079" s="130"/>
      <c r="S3079" s="130"/>
      <c r="T3079" s="130"/>
    </row>
    <row r="3080" spans="2:20" ht="20.25" customHeight="1">
      <c r="B3080" s="130"/>
      <c r="C3080" s="130"/>
      <c r="D3080" s="130"/>
      <c r="E3080" s="130"/>
      <c r="F3080" s="130"/>
      <c r="G3080" s="130"/>
      <c r="H3080" s="130"/>
      <c r="I3080" s="130"/>
      <c r="J3080" s="130"/>
      <c r="K3080" s="130"/>
      <c r="L3080" s="130"/>
      <c r="M3080" s="130"/>
      <c r="N3080" s="130"/>
      <c r="O3080" s="130"/>
      <c r="P3080" s="130"/>
      <c r="Q3080" s="130"/>
      <c r="R3080" s="130"/>
      <c r="S3080" s="130"/>
      <c r="T3080" s="130"/>
    </row>
    <row r="3081" spans="2:20" ht="20.25" customHeight="1">
      <c r="B3081" s="130"/>
      <c r="C3081" s="130"/>
      <c r="D3081" s="130"/>
      <c r="E3081" s="130"/>
      <c r="F3081" s="130"/>
      <c r="G3081" s="130"/>
      <c r="H3081" s="130"/>
      <c r="I3081" s="130"/>
      <c r="J3081" s="130"/>
      <c r="K3081" s="130"/>
      <c r="L3081" s="130"/>
      <c r="M3081" s="130"/>
      <c r="N3081" s="130"/>
      <c r="O3081" s="130"/>
      <c r="P3081" s="130"/>
      <c r="Q3081" s="130"/>
      <c r="R3081" s="130"/>
      <c r="S3081" s="130"/>
      <c r="T3081" s="130"/>
    </row>
    <row r="3082" spans="2:20" ht="20.25" customHeight="1">
      <c r="B3082" s="130"/>
      <c r="C3082" s="130"/>
      <c r="D3082" s="130"/>
      <c r="E3082" s="130"/>
      <c r="F3082" s="130"/>
      <c r="G3082" s="130"/>
      <c r="H3082" s="130"/>
      <c r="I3082" s="130"/>
      <c r="J3082" s="130"/>
      <c r="K3082" s="130"/>
      <c r="L3082" s="130"/>
      <c r="M3082" s="130"/>
      <c r="N3082" s="130"/>
      <c r="O3082" s="130"/>
      <c r="P3082" s="130"/>
      <c r="Q3082" s="130"/>
      <c r="R3082" s="130"/>
      <c r="S3082" s="130"/>
      <c r="T3082" s="130"/>
    </row>
    <row r="3083" spans="2:20" ht="20.25" customHeight="1">
      <c r="B3083" s="130"/>
      <c r="C3083" s="130"/>
      <c r="D3083" s="130"/>
      <c r="E3083" s="130"/>
      <c r="F3083" s="130"/>
      <c r="G3083" s="130"/>
      <c r="H3083" s="130"/>
      <c r="I3083" s="130"/>
      <c r="J3083" s="130"/>
      <c r="K3083" s="130"/>
      <c r="L3083" s="130"/>
      <c r="M3083" s="130"/>
      <c r="N3083" s="130"/>
      <c r="O3083" s="130"/>
      <c r="P3083" s="130"/>
      <c r="Q3083" s="130"/>
      <c r="R3083" s="130"/>
      <c r="S3083" s="130"/>
      <c r="T3083" s="130"/>
    </row>
    <row r="3084" spans="2:20" ht="20.25" customHeight="1">
      <c r="B3084" s="130"/>
      <c r="C3084" s="130"/>
      <c r="D3084" s="130"/>
      <c r="E3084" s="130"/>
      <c r="F3084" s="130"/>
      <c r="G3084" s="130"/>
      <c r="H3084" s="130"/>
      <c r="I3084" s="130"/>
      <c r="J3084" s="130"/>
      <c r="K3084" s="130"/>
      <c r="L3084" s="130"/>
      <c r="M3084" s="130"/>
      <c r="N3084" s="130"/>
      <c r="O3084" s="130"/>
      <c r="P3084" s="130"/>
      <c r="Q3084" s="130"/>
      <c r="R3084" s="130"/>
      <c r="S3084" s="130"/>
      <c r="T3084" s="130"/>
    </row>
    <row r="3085" spans="2:20" ht="20.25" customHeight="1">
      <c r="B3085" s="130"/>
      <c r="C3085" s="130"/>
      <c r="D3085" s="130"/>
      <c r="E3085" s="130"/>
      <c r="F3085" s="130"/>
      <c r="G3085" s="130"/>
      <c r="H3085" s="130"/>
      <c r="I3085" s="130"/>
      <c r="J3085" s="130"/>
      <c r="K3085" s="130"/>
      <c r="L3085" s="130"/>
      <c r="M3085" s="130"/>
      <c r="N3085" s="130"/>
      <c r="O3085" s="130"/>
      <c r="P3085" s="130"/>
      <c r="Q3085" s="130"/>
      <c r="R3085" s="130"/>
      <c r="S3085" s="130"/>
      <c r="T3085" s="130"/>
    </row>
    <row r="3086" spans="2:20" ht="20.25" customHeight="1">
      <c r="B3086" s="130"/>
      <c r="C3086" s="130"/>
      <c r="D3086" s="130"/>
      <c r="E3086" s="130"/>
      <c r="F3086" s="130"/>
      <c r="G3086" s="130"/>
      <c r="H3086" s="130"/>
      <c r="I3086" s="130"/>
      <c r="J3086" s="130"/>
      <c r="K3086" s="130"/>
      <c r="L3086" s="130"/>
      <c r="M3086" s="130"/>
      <c r="N3086" s="130"/>
      <c r="O3086" s="130"/>
      <c r="P3086" s="130"/>
      <c r="Q3086" s="130"/>
      <c r="R3086" s="130"/>
      <c r="S3086" s="130"/>
      <c r="T3086" s="130"/>
    </row>
    <row r="3087" spans="2:20" ht="20.25" customHeight="1">
      <c r="B3087" s="130"/>
      <c r="C3087" s="130"/>
      <c r="D3087" s="130"/>
      <c r="E3087" s="130"/>
      <c r="F3087" s="130"/>
      <c r="G3087" s="130"/>
      <c r="H3087" s="130"/>
      <c r="I3087" s="130"/>
      <c r="J3087" s="130"/>
      <c r="K3087" s="130"/>
      <c r="L3087" s="130"/>
      <c r="M3087" s="130"/>
      <c r="N3087" s="130"/>
      <c r="O3087" s="130"/>
      <c r="P3087" s="130"/>
      <c r="Q3087" s="130"/>
      <c r="R3087" s="130"/>
      <c r="S3087" s="130"/>
      <c r="T3087" s="130"/>
    </row>
    <row r="3088" spans="2:20" ht="20.25" customHeight="1">
      <c r="B3088" s="130"/>
      <c r="C3088" s="130"/>
      <c r="D3088" s="130"/>
      <c r="E3088" s="130"/>
      <c r="F3088" s="130"/>
      <c r="G3088" s="130"/>
      <c r="H3088" s="130"/>
      <c r="I3088" s="130"/>
      <c r="J3088" s="130"/>
      <c r="K3088" s="130"/>
      <c r="L3088" s="130"/>
      <c r="M3088" s="130"/>
      <c r="N3088" s="130"/>
      <c r="O3088" s="130"/>
      <c r="P3088" s="130"/>
      <c r="Q3088" s="130"/>
      <c r="R3088" s="130"/>
      <c r="S3088" s="130"/>
      <c r="T3088" s="130"/>
    </row>
    <row r="3089" spans="2:20" ht="20.25" customHeight="1">
      <c r="B3089" s="130"/>
      <c r="C3089" s="130"/>
      <c r="D3089" s="130"/>
      <c r="E3089" s="130"/>
      <c r="F3089" s="130"/>
      <c r="G3089" s="130"/>
      <c r="H3089" s="130"/>
      <c r="I3089" s="130"/>
      <c r="J3089" s="130"/>
      <c r="K3089" s="130"/>
      <c r="L3089" s="130"/>
      <c r="M3089" s="130"/>
      <c r="N3089" s="130"/>
      <c r="O3089" s="130"/>
      <c r="P3089" s="130"/>
      <c r="Q3089" s="130"/>
      <c r="R3089" s="130"/>
      <c r="S3089" s="130"/>
      <c r="T3089" s="130"/>
    </row>
    <row r="3090" spans="2:20" ht="20.25" customHeight="1">
      <c r="B3090" s="130"/>
      <c r="C3090" s="130"/>
      <c r="D3090" s="130"/>
      <c r="E3090" s="130"/>
      <c r="F3090" s="130"/>
      <c r="G3090" s="130"/>
      <c r="H3090" s="130"/>
      <c r="I3090" s="130"/>
      <c r="J3090" s="130"/>
      <c r="K3090" s="130"/>
      <c r="L3090" s="130"/>
      <c r="M3090" s="130"/>
      <c r="N3090" s="130"/>
      <c r="O3090" s="130"/>
      <c r="P3090" s="130"/>
      <c r="Q3090" s="130"/>
      <c r="R3090" s="130"/>
      <c r="S3090" s="130"/>
      <c r="T3090" s="130"/>
    </row>
    <row r="3091" spans="2:20" ht="20.25" customHeight="1">
      <c r="B3091" s="130"/>
      <c r="C3091" s="130"/>
      <c r="D3091" s="130"/>
      <c r="E3091" s="130"/>
      <c r="F3091" s="130"/>
      <c r="G3091" s="130"/>
      <c r="H3091" s="130"/>
      <c r="I3091" s="130"/>
      <c r="J3091" s="130"/>
      <c r="K3091" s="130"/>
      <c r="L3091" s="130"/>
      <c r="M3091" s="130"/>
      <c r="N3091" s="130"/>
      <c r="O3091" s="130"/>
      <c r="P3091" s="130"/>
      <c r="Q3091" s="130"/>
      <c r="R3091" s="130"/>
      <c r="S3091" s="130"/>
      <c r="T3091" s="130"/>
    </row>
    <row r="3092" spans="2:20" ht="20.25" customHeight="1">
      <c r="B3092" s="130"/>
      <c r="C3092" s="130"/>
      <c r="D3092" s="130"/>
      <c r="E3092" s="130"/>
      <c r="F3092" s="130"/>
      <c r="G3092" s="130"/>
      <c r="H3092" s="130"/>
      <c r="I3092" s="130"/>
      <c r="J3092" s="130"/>
      <c r="K3092" s="130"/>
      <c r="L3092" s="130"/>
      <c r="M3092" s="130"/>
      <c r="N3092" s="130"/>
      <c r="O3092" s="130"/>
      <c r="P3092" s="130"/>
      <c r="Q3092" s="130"/>
      <c r="R3092" s="130"/>
      <c r="S3092" s="130"/>
      <c r="T3092" s="130"/>
    </row>
    <row r="3093" spans="2:20" ht="20.25" customHeight="1">
      <c r="B3093" s="130"/>
      <c r="C3093" s="130"/>
      <c r="D3093" s="130"/>
      <c r="E3093" s="130"/>
      <c r="F3093" s="130"/>
      <c r="G3093" s="130"/>
      <c r="H3093" s="130"/>
      <c r="I3093" s="130"/>
      <c r="J3093" s="130"/>
      <c r="K3093" s="130"/>
      <c r="L3093" s="130"/>
      <c r="M3093" s="130"/>
      <c r="N3093" s="130"/>
      <c r="O3093" s="130"/>
      <c r="P3093" s="130"/>
      <c r="Q3093" s="130"/>
      <c r="R3093" s="130"/>
      <c r="S3093" s="130"/>
      <c r="T3093" s="130"/>
    </row>
    <row r="3094" spans="2:20" ht="20.25" customHeight="1">
      <c r="B3094" s="130"/>
      <c r="C3094" s="130"/>
      <c r="D3094" s="130"/>
      <c r="E3094" s="130"/>
      <c r="F3094" s="130"/>
      <c r="G3094" s="130"/>
      <c r="H3094" s="130"/>
      <c r="I3094" s="130"/>
      <c r="J3094" s="130"/>
      <c r="K3094" s="130"/>
      <c r="L3094" s="130"/>
      <c r="M3094" s="130"/>
      <c r="N3094" s="130"/>
      <c r="O3094" s="130"/>
      <c r="P3094" s="130"/>
      <c r="Q3094" s="130"/>
      <c r="R3094" s="130"/>
      <c r="S3094" s="130"/>
      <c r="T3094" s="130"/>
    </row>
    <row r="3095" spans="2:20" ht="20.25" customHeight="1">
      <c r="B3095" s="130"/>
      <c r="C3095" s="130"/>
      <c r="D3095" s="130"/>
      <c r="E3095" s="130"/>
      <c r="F3095" s="130"/>
      <c r="G3095" s="130"/>
      <c r="H3095" s="130"/>
      <c r="I3095" s="130"/>
      <c r="J3095" s="130"/>
      <c r="K3095" s="130"/>
      <c r="L3095" s="130"/>
      <c r="M3095" s="130"/>
      <c r="N3095" s="130"/>
      <c r="O3095" s="130"/>
      <c r="P3095" s="130"/>
      <c r="Q3095" s="130"/>
      <c r="R3095" s="130"/>
      <c r="S3095" s="130"/>
      <c r="T3095" s="130"/>
    </row>
    <row r="3096" spans="2:20" ht="20.25" customHeight="1">
      <c r="B3096" s="130"/>
      <c r="C3096" s="130"/>
      <c r="D3096" s="130"/>
      <c r="E3096" s="130"/>
      <c r="F3096" s="130"/>
      <c r="G3096" s="130"/>
      <c r="H3096" s="130"/>
      <c r="I3096" s="130"/>
      <c r="J3096" s="130"/>
      <c r="K3096" s="130"/>
      <c r="L3096" s="130"/>
      <c r="M3096" s="130"/>
      <c r="N3096" s="130"/>
      <c r="O3096" s="130"/>
      <c r="P3096" s="130"/>
      <c r="Q3096" s="130"/>
      <c r="R3096" s="130"/>
      <c r="S3096" s="130"/>
      <c r="T3096" s="130"/>
    </row>
    <row r="3097" spans="2:20" ht="20.25" customHeight="1">
      <c r="B3097" s="130"/>
      <c r="C3097" s="130"/>
      <c r="D3097" s="130"/>
      <c r="E3097" s="130"/>
      <c r="F3097" s="130"/>
      <c r="G3097" s="130"/>
      <c r="H3097" s="130"/>
      <c r="I3097" s="130"/>
      <c r="J3097" s="130"/>
      <c r="K3097" s="130"/>
      <c r="L3097" s="130"/>
      <c r="M3097" s="130"/>
      <c r="N3097" s="130"/>
      <c r="O3097" s="130"/>
      <c r="P3097" s="130"/>
      <c r="Q3097" s="130"/>
      <c r="R3097" s="130"/>
      <c r="S3097" s="130"/>
      <c r="T3097" s="130"/>
    </row>
    <row r="3098" spans="2:20" ht="20.25" customHeight="1">
      <c r="B3098" s="130"/>
      <c r="C3098" s="130"/>
      <c r="D3098" s="130"/>
      <c r="E3098" s="130"/>
      <c r="F3098" s="130"/>
      <c r="G3098" s="130"/>
      <c r="H3098" s="130"/>
      <c r="I3098" s="130"/>
      <c r="J3098" s="130"/>
      <c r="K3098" s="130"/>
      <c r="L3098" s="130"/>
      <c r="M3098" s="130"/>
      <c r="N3098" s="130"/>
      <c r="O3098" s="130"/>
      <c r="P3098" s="130"/>
      <c r="Q3098" s="130"/>
      <c r="R3098" s="130"/>
      <c r="S3098" s="130"/>
      <c r="T3098" s="130"/>
    </row>
    <row r="3099" spans="2:20" ht="20.25" customHeight="1">
      <c r="B3099" s="130"/>
      <c r="C3099" s="130"/>
      <c r="D3099" s="130"/>
      <c r="E3099" s="130"/>
      <c r="F3099" s="130"/>
      <c r="G3099" s="130"/>
      <c r="H3099" s="130"/>
      <c r="I3099" s="130"/>
      <c r="J3099" s="130"/>
      <c r="K3099" s="130"/>
      <c r="L3099" s="130"/>
      <c r="M3099" s="130"/>
      <c r="N3099" s="130"/>
      <c r="O3099" s="130"/>
      <c r="P3099" s="130"/>
      <c r="Q3099" s="130"/>
      <c r="R3099" s="130"/>
      <c r="S3099" s="130"/>
      <c r="T3099" s="130"/>
    </row>
    <row r="3100" spans="2:20" ht="20.25" customHeight="1">
      <c r="B3100" s="130"/>
      <c r="C3100" s="130"/>
      <c r="D3100" s="130"/>
      <c r="E3100" s="130"/>
      <c r="F3100" s="130"/>
      <c r="G3100" s="130"/>
      <c r="H3100" s="130"/>
      <c r="I3100" s="130"/>
      <c r="J3100" s="130"/>
      <c r="K3100" s="130"/>
      <c r="L3100" s="130"/>
      <c r="M3100" s="130"/>
      <c r="N3100" s="130"/>
      <c r="O3100" s="130"/>
      <c r="P3100" s="130"/>
      <c r="Q3100" s="130"/>
      <c r="R3100" s="130"/>
      <c r="S3100" s="130"/>
      <c r="T3100" s="130"/>
    </row>
    <row r="3101" spans="2:20" ht="20.25" customHeight="1">
      <c r="B3101" s="130"/>
      <c r="C3101" s="130"/>
      <c r="D3101" s="130"/>
      <c r="E3101" s="130"/>
      <c r="F3101" s="130"/>
      <c r="G3101" s="130"/>
      <c r="H3101" s="130"/>
      <c r="I3101" s="130"/>
      <c r="J3101" s="130"/>
      <c r="K3101" s="130"/>
      <c r="L3101" s="130"/>
      <c r="M3101" s="130"/>
      <c r="N3101" s="130"/>
      <c r="O3101" s="130"/>
      <c r="P3101" s="130"/>
      <c r="Q3101" s="130"/>
      <c r="R3101" s="130"/>
      <c r="S3101" s="130"/>
      <c r="T3101" s="130"/>
    </row>
    <row r="3102" spans="2:20" ht="20.25" customHeight="1">
      <c r="B3102" s="130"/>
      <c r="C3102" s="130"/>
      <c r="D3102" s="130"/>
      <c r="E3102" s="130"/>
      <c r="F3102" s="130"/>
      <c r="G3102" s="130"/>
      <c r="H3102" s="130"/>
      <c r="I3102" s="130"/>
      <c r="J3102" s="130"/>
      <c r="K3102" s="130"/>
      <c r="L3102" s="130"/>
      <c r="M3102" s="130"/>
      <c r="N3102" s="130"/>
      <c r="O3102" s="130"/>
      <c r="P3102" s="130"/>
      <c r="Q3102" s="130"/>
      <c r="R3102" s="130"/>
      <c r="S3102" s="130"/>
      <c r="T3102" s="130"/>
    </row>
    <row r="3103" spans="2:20" ht="20.25" customHeight="1">
      <c r="B3103" s="130"/>
      <c r="C3103" s="130"/>
      <c r="D3103" s="130"/>
      <c r="E3103" s="130"/>
      <c r="F3103" s="130"/>
      <c r="G3103" s="130"/>
      <c r="H3103" s="130"/>
      <c r="I3103" s="130"/>
      <c r="J3103" s="130"/>
      <c r="K3103" s="130"/>
      <c r="L3103" s="130"/>
      <c r="M3103" s="130"/>
      <c r="N3103" s="130"/>
      <c r="O3103" s="130"/>
      <c r="P3103" s="130"/>
      <c r="Q3103" s="130"/>
      <c r="R3103" s="130"/>
      <c r="S3103" s="130"/>
      <c r="T3103" s="130"/>
    </row>
    <row r="3104" spans="2:20" ht="20.25" customHeight="1">
      <c r="B3104" s="130"/>
      <c r="C3104" s="130"/>
      <c r="D3104" s="130"/>
      <c r="E3104" s="130"/>
      <c r="F3104" s="130"/>
      <c r="G3104" s="130"/>
      <c r="H3104" s="130"/>
      <c r="I3104" s="130"/>
      <c r="J3104" s="130"/>
      <c r="K3104" s="130"/>
      <c r="L3104" s="130"/>
      <c r="M3104" s="130"/>
      <c r="N3104" s="130"/>
      <c r="O3104" s="130"/>
      <c r="P3104" s="130"/>
      <c r="Q3104" s="130"/>
      <c r="R3104" s="130"/>
      <c r="S3104" s="130"/>
      <c r="T3104" s="130"/>
    </row>
    <row r="3105" spans="2:20" ht="20.25" customHeight="1">
      <c r="B3105" s="130"/>
      <c r="C3105" s="130"/>
      <c r="D3105" s="130"/>
      <c r="E3105" s="130"/>
      <c r="F3105" s="130"/>
      <c r="G3105" s="130"/>
      <c r="H3105" s="130"/>
      <c r="I3105" s="130"/>
      <c r="J3105" s="130"/>
      <c r="K3105" s="130"/>
      <c r="L3105" s="130"/>
      <c r="M3105" s="130"/>
      <c r="N3105" s="130"/>
      <c r="O3105" s="130"/>
      <c r="P3105" s="130"/>
      <c r="Q3105" s="130"/>
      <c r="R3105" s="130"/>
      <c r="S3105" s="130"/>
      <c r="T3105" s="130"/>
    </row>
    <row r="3106" spans="2:20" ht="20.25" customHeight="1">
      <c r="B3106" s="130"/>
      <c r="C3106" s="130"/>
      <c r="D3106" s="130"/>
      <c r="E3106" s="130"/>
      <c r="F3106" s="130"/>
      <c r="G3106" s="130"/>
      <c r="H3106" s="130"/>
      <c r="I3106" s="130"/>
      <c r="J3106" s="130"/>
      <c r="K3106" s="130"/>
      <c r="L3106" s="130"/>
      <c r="M3106" s="130"/>
      <c r="N3106" s="130"/>
      <c r="O3106" s="130"/>
      <c r="P3106" s="130"/>
      <c r="Q3106" s="130"/>
      <c r="R3106" s="130"/>
      <c r="S3106" s="130"/>
      <c r="T3106" s="130"/>
    </row>
    <row r="3107" spans="2:20" ht="20.25" customHeight="1">
      <c r="B3107" s="130"/>
      <c r="C3107" s="130"/>
      <c r="D3107" s="130"/>
      <c r="E3107" s="130"/>
      <c r="F3107" s="130"/>
      <c r="G3107" s="130"/>
      <c r="H3107" s="130"/>
      <c r="I3107" s="130"/>
      <c r="J3107" s="130"/>
      <c r="K3107" s="130"/>
      <c r="L3107" s="130"/>
      <c r="M3107" s="130"/>
      <c r="N3107" s="130"/>
      <c r="O3107" s="130"/>
      <c r="P3107" s="130"/>
      <c r="Q3107" s="130"/>
      <c r="R3107" s="130"/>
      <c r="S3107" s="130"/>
      <c r="T3107" s="130"/>
    </row>
    <row r="3108" spans="2:20" ht="20.25" customHeight="1">
      <c r="B3108" s="130"/>
      <c r="C3108" s="130"/>
      <c r="D3108" s="130"/>
      <c r="E3108" s="130"/>
      <c r="F3108" s="130"/>
      <c r="G3108" s="130"/>
      <c r="H3108" s="130"/>
      <c r="I3108" s="130"/>
      <c r="J3108" s="130"/>
      <c r="K3108" s="130"/>
      <c r="L3108" s="130"/>
      <c r="M3108" s="130"/>
      <c r="N3108" s="130"/>
      <c r="O3108" s="130"/>
      <c r="P3108" s="130"/>
      <c r="Q3108" s="130"/>
      <c r="R3108" s="130"/>
      <c r="S3108" s="130"/>
      <c r="T3108" s="130"/>
    </row>
    <row r="3109" spans="2:20" ht="20.25" customHeight="1">
      <c r="B3109" s="130"/>
      <c r="C3109" s="130"/>
      <c r="D3109" s="130"/>
      <c r="E3109" s="130"/>
      <c r="F3109" s="130"/>
      <c r="G3109" s="130"/>
      <c r="H3109" s="130"/>
      <c r="I3109" s="130"/>
      <c r="J3109" s="130"/>
      <c r="K3109" s="130"/>
      <c r="L3109" s="130"/>
      <c r="M3109" s="130"/>
      <c r="N3109" s="130"/>
      <c r="O3109" s="130"/>
      <c r="P3109" s="130"/>
      <c r="Q3109" s="130"/>
      <c r="R3109" s="130"/>
      <c r="S3109" s="130"/>
      <c r="T3109" s="130"/>
    </row>
    <row r="3110" spans="2:20" ht="20.25" customHeight="1">
      <c r="B3110" s="130"/>
      <c r="C3110" s="130"/>
      <c r="D3110" s="130"/>
      <c r="E3110" s="130"/>
      <c r="F3110" s="130"/>
      <c r="G3110" s="130"/>
      <c r="H3110" s="130"/>
      <c r="I3110" s="130"/>
      <c r="J3110" s="130"/>
      <c r="K3110" s="130"/>
      <c r="L3110" s="130"/>
      <c r="M3110" s="130"/>
      <c r="N3110" s="130"/>
      <c r="O3110" s="130"/>
      <c r="P3110" s="130"/>
      <c r="Q3110" s="130"/>
      <c r="R3110" s="130"/>
      <c r="S3110" s="130"/>
      <c r="T3110" s="130"/>
    </row>
    <row r="3111" spans="2:20" ht="20.25" customHeight="1">
      <c r="B3111" s="130"/>
      <c r="C3111" s="130"/>
      <c r="D3111" s="130"/>
      <c r="E3111" s="130"/>
      <c r="F3111" s="130"/>
      <c r="G3111" s="130"/>
      <c r="H3111" s="130"/>
      <c r="I3111" s="130"/>
      <c r="J3111" s="130"/>
      <c r="K3111" s="130"/>
      <c r="L3111" s="130"/>
      <c r="M3111" s="130"/>
      <c r="N3111" s="130"/>
      <c r="O3111" s="130"/>
      <c r="P3111" s="130"/>
      <c r="Q3111" s="130"/>
      <c r="R3111" s="130"/>
      <c r="S3111" s="130"/>
      <c r="T3111" s="130"/>
    </row>
    <row r="3112" spans="2:20" ht="20.25" customHeight="1">
      <c r="B3112" s="130"/>
      <c r="C3112" s="130"/>
      <c r="D3112" s="130"/>
      <c r="E3112" s="130"/>
      <c r="F3112" s="130"/>
      <c r="G3112" s="130"/>
      <c r="H3112" s="130"/>
      <c r="I3112" s="130"/>
      <c r="J3112" s="130"/>
      <c r="K3112" s="130"/>
      <c r="L3112" s="130"/>
      <c r="M3112" s="130"/>
      <c r="N3112" s="130"/>
      <c r="O3112" s="130"/>
      <c r="P3112" s="130"/>
      <c r="Q3112" s="130"/>
      <c r="R3112" s="130"/>
      <c r="S3112" s="130"/>
      <c r="T3112" s="130"/>
    </row>
    <row r="3113" spans="2:20" ht="20.25" customHeight="1">
      <c r="B3113" s="130"/>
      <c r="C3113" s="130"/>
      <c r="D3113" s="130"/>
      <c r="E3113" s="130"/>
      <c r="F3113" s="130"/>
      <c r="G3113" s="130"/>
      <c r="H3113" s="130"/>
      <c r="I3113" s="130"/>
      <c r="J3113" s="130"/>
      <c r="K3113" s="130"/>
      <c r="L3113" s="130"/>
      <c r="M3113" s="130"/>
      <c r="N3113" s="130"/>
      <c r="O3113" s="130"/>
      <c r="P3113" s="130"/>
      <c r="Q3113" s="130"/>
      <c r="R3113" s="130"/>
      <c r="S3113" s="130"/>
      <c r="T3113" s="130"/>
    </row>
    <row r="3114" spans="2:20" ht="20.25" customHeight="1">
      <c r="B3114" s="130"/>
      <c r="C3114" s="130"/>
      <c r="D3114" s="130"/>
      <c r="E3114" s="130"/>
      <c r="F3114" s="130"/>
      <c r="G3114" s="130"/>
      <c r="H3114" s="130"/>
      <c r="I3114" s="130"/>
      <c r="J3114" s="130"/>
      <c r="K3114" s="130"/>
      <c r="L3114" s="130"/>
      <c r="M3114" s="130"/>
      <c r="N3114" s="130"/>
      <c r="O3114" s="130"/>
      <c r="P3114" s="130"/>
      <c r="Q3114" s="130"/>
      <c r="R3114" s="130"/>
      <c r="S3114" s="130"/>
      <c r="T3114" s="130"/>
    </row>
    <row r="3115" spans="2:20" ht="20.25" customHeight="1">
      <c r="B3115" s="130"/>
      <c r="C3115" s="130"/>
      <c r="D3115" s="130"/>
      <c r="E3115" s="130"/>
      <c r="F3115" s="130"/>
      <c r="G3115" s="130"/>
      <c r="H3115" s="130"/>
      <c r="I3115" s="130"/>
      <c r="J3115" s="130"/>
      <c r="K3115" s="130"/>
      <c r="L3115" s="130"/>
      <c r="M3115" s="130"/>
      <c r="N3115" s="130"/>
      <c r="O3115" s="130"/>
      <c r="P3115" s="130"/>
      <c r="Q3115" s="130"/>
      <c r="R3115" s="130"/>
      <c r="S3115" s="130"/>
      <c r="T3115" s="130"/>
    </row>
    <row r="3116" spans="2:20" ht="20.25" customHeight="1">
      <c r="B3116" s="130"/>
      <c r="C3116" s="130"/>
      <c r="D3116" s="130"/>
      <c r="E3116" s="130"/>
      <c r="F3116" s="130"/>
      <c r="G3116" s="130"/>
      <c r="H3116" s="130"/>
      <c r="I3116" s="130"/>
      <c r="J3116" s="130"/>
      <c r="K3116" s="130"/>
      <c r="L3116" s="130"/>
      <c r="M3116" s="130"/>
      <c r="N3116" s="130"/>
      <c r="O3116" s="130"/>
      <c r="P3116" s="130"/>
      <c r="Q3116" s="130"/>
      <c r="R3116" s="130"/>
      <c r="S3116" s="130"/>
      <c r="T3116" s="130"/>
    </row>
    <row r="3117" spans="2:20" ht="20.25" customHeight="1">
      <c r="B3117" s="130"/>
      <c r="C3117" s="130"/>
      <c r="D3117" s="130"/>
      <c r="E3117" s="130"/>
      <c r="F3117" s="130"/>
      <c r="G3117" s="130"/>
      <c r="H3117" s="130"/>
      <c r="I3117" s="130"/>
      <c r="J3117" s="130"/>
      <c r="K3117" s="130"/>
      <c r="L3117" s="130"/>
      <c r="M3117" s="130"/>
      <c r="N3117" s="130"/>
      <c r="O3117" s="130"/>
      <c r="P3117" s="130"/>
      <c r="Q3117" s="130"/>
      <c r="R3117" s="130"/>
      <c r="S3117" s="130"/>
      <c r="T3117" s="130"/>
    </row>
    <row r="3118" spans="2:20" ht="20.25" customHeight="1">
      <c r="B3118" s="130"/>
      <c r="C3118" s="130"/>
      <c r="D3118" s="130"/>
      <c r="E3118" s="130"/>
      <c r="F3118" s="130"/>
      <c r="G3118" s="130"/>
      <c r="H3118" s="130"/>
      <c r="I3118" s="130"/>
      <c r="J3118" s="130"/>
      <c r="K3118" s="130"/>
      <c r="L3118" s="130"/>
      <c r="M3118" s="130"/>
      <c r="N3118" s="130"/>
      <c r="O3118" s="130"/>
      <c r="P3118" s="130"/>
      <c r="Q3118" s="130"/>
      <c r="R3118" s="130"/>
      <c r="S3118" s="130"/>
      <c r="T3118" s="130"/>
    </row>
    <row r="3119" spans="2:20" ht="20.25" customHeight="1">
      <c r="B3119" s="130"/>
      <c r="C3119" s="130"/>
      <c r="D3119" s="130"/>
      <c r="E3119" s="130"/>
      <c r="F3119" s="130"/>
      <c r="G3119" s="130"/>
      <c r="H3119" s="130"/>
      <c r="I3119" s="130"/>
      <c r="J3119" s="130"/>
      <c r="K3119" s="130"/>
      <c r="L3119" s="130"/>
      <c r="M3119" s="130"/>
      <c r="N3119" s="130"/>
      <c r="O3119" s="130"/>
      <c r="P3119" s="130"/>
      <c r="Q3119" s="130"/>
      <c r="R3119" s="130"/>
      <c r="S3119" s="130"/>
      <c r="T3119" s="130"/>
    </row>
    <row r="3120" spans="2:20" ht="20.25" customHeight="1">
      <c r="B3120" s="130"/>
      <c r="C3120" s="130"/>
      <c r="D3120" s="130"/>
      <c r="E3120" s="130"/>
      <c r="F3120" s="130"/>
      <c r="G3120" s="130"/>
      <c r="H3120" s="130"/>
      <c r="I3120" s="130"/>
      <c r="J3120" s="130"/>
      <c r="K3120" s="130"/>
      <c r="L3120" s="130"/>
      <c r="M3120" s="130"/>
      <c r="N3120" s="130"/>
      <c r="O3120" s="130"/>
      <c r="P3120" s="130"/>
      <c r="Q3120" s="130"/>
      <c r="R3120" s="130"/>
      <c r="S3120" s="130"/>
      <c r="T3120" s="130"/>
    </row>
    <row r="3121" spans="2:20" ht="20.25" customHeight="1">
      <c r="B3121" s="130"/>
      <c r="C3121" s="130"/>
      <c r="D3121" s="130"/>
      <c r="E3121" s="130"/>
      <c r="F3121" s="130"/>
      <c r="G3121" s="130"/>
      <c r="H3121" s="130"/>
      <c r="I3121" s="130"/>
      <c r="J3121" s="130"/>
      <c r="K3121" s="130"/>
      <c r="L3121" s="130"/>
      <c r="M3121" s="130"/>
      <c r="N3121" s="130"/>
      <c r="O3121" s="130"/>
      <c r="P3121" s="130"/>
      <c r="Q3121" s="130"/>
      <c r="R3121" s="130"/>
      <c r="S3121" s="130"/>
      <c r="T3121" s="130"/>
    </row>
    <row r="3122" spans="2:20" ht="20.25" customHeight="1">
      <c r="B3122" s="130"/>
      <c r="C3122" s="130"/>
      <c r="D3122" s="130"/>
      <c r="E3122" s="130"/>
      <c r="F3122" s="130"/>
      <c r="G3122" s="130"/>
      <c r="H3122" s="130"/>
      <c r="I3122" s="130"/>
      <c r="J3122" s="130"/>
      <c r="K3122" s="130"/>
      <c r="L3122" s="130"/>
      <c r="M3122" s="130"/>
      <c r="N3122" s="130"/>
      <c r="O3122" s="130"/>
      <c r="P3122" s="130"/>
      <c r="Q3122" s="130"/>
      <c r="R3122" s="130"/>
      <c r="S3122" s="130"/>
      <c r="T3122" s="130"/>
    </row>
    <row r="3123" spans="2:20" ht="20.25" customHeight="1">
      <c r="B3123" s="130"/>
      <c r="C3123" s="130"/>
      <c r="D3123" s="130"/>
      <c r="E3123" s="130"/>
      <c r="F3123" s="130"/>
      <c r="G3123" s="130"/>
      <c r="H3123" s="130"/>
      <c r="I3123" s="130"/>
      <c r="J3123" s="130"/>
      <c r="K3123" s="130"/>
      <c r="L3123" s="130"/>
      <c r="M3123" s="130"/>
      <c r="N3123" s="130"/>
      <c r="O3123" s="130"/>
      <c r="P3123" s="130"/>
      <c r="Q3123" s="130"/>
      <c r="R3123" s="130"/>
      <c r="S3123" s="130"/>
      <c r="T3123" s="130"/>
    </row>
    <row r="3124" spans="2:20" ht="20.25" customHeight="1">
      <c r="B3124" s="130"/>
      <c r="C3124" s="130"/>
      <c r="D3124" s="130"/>
      <c r="E3124" s="130"/>
      <c r="F3124" s="130"/>
      <c r="G3124" s="130"/>
      <c r="H3124" s="130"/>
      <c r="I3124" s="130"/>
      <c r="J3124" s="130"/>
      <c r="K3124" s="130"/>
      <c r="L3124" s="130"/>
      <c r="M3124" s="130"/>
      <c r="N3124" s="130"/>
      <c r="O3124" s="130"/>
      <c r="P3124" s="130"/>
      <c r="Q3124" s="130"/>
      <c r="R3124" s="130"/>
      <c r="S3124" s="130"/>
      <c r="T3124" s="130"/>
    </row>
    <row r="3125" spans="2:20" ht="20.25" customHeight="1">
      <c r="B3125" s="130"/>
      <c r="C3125" s="130"/>
      <c r="D3125" s="130"/>
      <c r="E3125" s="130"/>
      <c r="F3125" s="130"/>
      <c r="G3125" s="130"/>
      <c r="H3125" s="130"/>
      <c r="I3125" s="130"/>
      <c r="J3125" s="130"/>
      <c r="K3125" s="130"/>
      <c r="L3125" s="130"/>
      <c r="M3125" s="130"/>
      <c r="N3125" s="130"/>
      <c r="O3125" s="130"/>
      <c r="P3125" s="130"/>
      <c r="Q3125" s="130"/>
      <c r="R3125" s="130"/>
      <c r="S3125" s="130"/>
      <c r="T3125" s="130"/>
    </row>
    <row r="3126" spans="2:20" ht="20.25" customHeight="1">
      <c r="B3126" s="130"/>
      <c r="C3126" s="130"/>
      <c r="D3126" s="130"/>
      <c r="E3126" s="130"/>
      <c r="F3126" s="130"/>
      <c r="G3126" s="130"/>
      <c r="H3126" s="130"/>
      <c r="I3126" s="130"/>
      <c r="J3126" s="130"/>
      <c r="K3126" s="130"/>
      <c r="L3126" s="130"/>
      <c r="M3126" s="130"/>
      <c r="N3126" s="130"/>
      <c r="O3126" s="130"/>
      <c r="P3126" s="130"/>
      <c r="Q3126" s="130"/>
      <c r="R3126" s="130"/>
      <c r="S3126" s="130"/>
      <c r="T3126" s="130"/>
    </row>
    <row r="3127" spans="2:20" ht="20.25" customHeight="1">
      <c r="B3127" s="130"/>
      <c r="C3127" s="130"/>
      <c r="D3127" s="130"/>
      <c r="E3127" s="130"/>
      <c r="F3127" s="130"/>
      <c r="G3127" s="130"/>
      <c r="H3127" s="130"/>
      <c r="I3127" s="130"/>
      <c r="J3127" s="130"/>
      <c r="K3127" s="130"/>
      <c r="L3127" s="130"/>
      <c r="M3127" s="130"/>
      <c r="N3127" s="130"/>
      <c r="O3127" s="130"/>
      <c r="P3127" s="130"/>
      <c r="Q3127" s="130"/>
      <c r="R3127" s="130"/>
      <c r="S3127" s="130"/>
      <c r="T3127" s="130"/>
    </row>
    <row r="3128" spans="2:20" ht="20.25" customHeight="1">
      <c r="B3128" s="130"/>
      <c r="C3128" s="130"/>
      <c r="D3128" s="130"/>
      <c r="E3128" s="130"/>
      <c r="F3128" s="130"/>
      <c r="G3128" s="130"/>
      <c r="H3128" s="130"/>
      <c r="I3128" s="130"/>
      <c r="J3128" s="130"/>
      <c r="K3128" s="130"/>
      <c r="L3128" s="130"/>
      <c r="M3128" s="130"/>
      <c r="N3128" s="130"/>
      <c r="O3128" s="130"/>
      <c r="P3128" s="130"/>
      <c r="Q3128" s="130"/>
      <c r="R3128" s="130"/>
      <c r="S3128" s="130"/>
      <c r="T3128" s="130"/>
    </row>
    <row r="3129" spans="2:20" ht="20.25" customHeight="1">
      <c r="B3129" s="130"/>
      <c r="C3129" s="130"/>
      <c r="D3129" s="130"/>
      <c r="E3129" s="130"/>
      <c r="F3129" s="130"/>
      <c r="G3129" s="130"/>
      <c r="H3129" s="130"/>
      <c r="I3129" s="130"/>
      <c r="J3129" s="130"/>
      <c r="K3129" s="130"/>
      <c r="L3129" s="130"/>
      <c r="M3129" s="130"/>
      <c r="N3129" s="130"/>
      <c r="O3129" s="130"/>
      <c r="P3129" s="130"/>
      <c r="Q3129" s="130"/>
      <c r="R3129" s="130"/>
      <c r="S3129" s="130"/>
      <c r="T3129" s="130"/>
    </row>
    <row r="3130" spans="2:20" ht="20.25" customHeight="1">
      <c r="B3130" s="130"/>
      <c r="C3130" s="130"/>
      <c r="D3130" s="130"/>
      <c r="E3130" s="130"/>
      <c r="F3130" s="130"/>
      <c r="G3130" s="130"/>
      <c r="H3130" s="130"/>
      <c r="I3130" s="130"/>
      <c r="J3130" s="130"/>
      <c r="K3130" s="130"/>
      <c r="L3130" s="130"/>
      <c r="M3130" s="130"/>
      <c r="N3130" s="130"/>
      <c r="O3130" s="130"/>
      <c r="P3130" s="130"/>
      <c r="Q3130" s="130"/>
      <c r="R3130" s="130"/>
      <c r="S3130" s="130"/>
      <c r="T3130" s="130"/>
    </row>
    <row r="3131" spans="2:20" ht="20.25" customHeight="1">
      <c r="B3131" s="130"/>
      <c r="C3131" s="130"/>
      <c r="D3131" s="130"/>
      <c r="E3131" s="130"/>
      <c r="F3131" s="130"/>
      <c r="G3131" s="130"/>
      <c r="H3131" s="130"/>
      <c r="I3131" s="130"/>
      <c r="J3131" s="130"/>
      <c r="K3131" s="130"/>
      <c r="L3131" s="130"/>
      <c r="M3131" s="130"/>
      <c r="N3131" s="130"/>
      <c r="O3131" s="130"/>
      <c r="P3131" s="130"/>
      <c r="Q3131" s="130"/>
      <c r="R3131" s="130"/>
      <c r="S3131" s="130"/>
      <c r="T3131" s="130"/>
    </row>
    <row r="3132" spans="2:20" ht="20.25" customHeight="1">
      <c r="B3132" s="130"/>
      <c r="C3132" s="130"/>
      <c r="D3132" s="130"/>
      <c r="E3132" s="130"/>
      <c r="F3132" s="130"/>
      <c r="G3132" s="130"/>
      <c r="H3132" s="130"/>
      <c r="I3132" s="130"/>
      <c r="J3132" s="130"/>
      <c r="K3132" s="130"/>
      <c r="L3132" s="130"/>
      <c r="M3132" s="130"/>
      <c r="N3132" s="130"/>
      <c r="O3132" s="130"/>
      <c r="P3132" s="130"/>
      <c r="Q3132" s="130"/>
      <c r="R3132" s="130"/>
      <c r="S3132" s="130"/>
      <c r="T3132" s="130"/>
    </row>
    <row r="3133" spans="2:20" ht="20.25" customHeight="1">
      <c r="B3133" s="130"/>
      <c r="C3133" s="130"/>
      <c r="D3133" s="130"/>
      <c r="E3133" s="130"/>
      <c r="F3133" s="130"/>
      <c r="G3133" s="130"/>
      <c r="H3133" s="130"/>
      <c r="I3133" s="130"/>
      <c r="J3133" s="130"/>
      <c r="K3133" s="130"/>
      <c r="L3133" s="130"/>
      <c r="M3133" s="130"/>
      <c r="N3133" s="130"/>
      <c r="O3133" s="130"/>
      <c r="P3133" s="130"/>
      <c r="Q3133" s="130"/>
      <c r="R3133" s="130"/>
      <c r="S3133" s="130"/>
      <c r="T3133" s="130"/>
    </row>
    <row r="3134" spans="2:20" ht="20.25" customHeight="1">
      <c r="B3134" s="130"/>
      <c r="C3134" s="130"/>
      <c r="D3134" s="130"/>
      <c r="E3134" s="130"/>
      <c r="F3134" s="130"/>
      <c r="G3134" s="130"/>
      <c r="H3134" s="130"/>
      <c r="I3134" s="130"/>
      <c r="J3134" s="130"/>
      <c r="K3134" s="130"/>
      <c r="L3134" s="130"/>
      <c r="M3134" s="130"/>
      <c r="N3134" s="130"/>
      <c r="O3134" s="130"/>
      <c r="P3134" s="130"/>
      <c r="Q3134" s="130"/>
      <c r="R3134" s="130"/>
      <c r="S3134" s="130"/>
      <c r="T3134" s="130"/>
    </row>
    <row r="3135" spans="2:20" ht="20.25" customHeight="1">
      <c r="B3135" s="130"/>
      <c r="C3135" s="130"/>
      <c r="D3135" s="130"/>
      <c r="E3135" s="130"/>
      <c r="F3135" s="130"/>
      <c r="G3135" s="130"/>
      <c r="H3135" s="130"/>
      <c r="I3135" s="130"/>
      <c r="J3135" s="130"/>
      <c r="K3135" s="130"/>
      <c r="L3135" s="130"/>
      <c r="M3135" s="130"/>
      <c r="N3135" s="130"/>
      <c r="O3135" s="130"/>
      <c r="P3135" s="130"/>
      <c r="Q3135" s="130"/>
      <c r="R3135" s="130"/>
      <c r="S3135" s="130"/>
      <c r="T3135" s="130"/>
    </row>
    <row r="3136" spans="2:20" ht="20.25" customHeight="1">
      <c r="B3136" s="130"/>
      <c r="C3136" s="130"/>
      <c r="D3136" s="130"/>
      <c r="E3136" s="130"/>
      <c r="F3136" s="130"/>
      <c r="G3136" s="130"/>
      <c r="H3136" s="130"/>
      <c r="I3136" s="130"/>
      <c r="J3136" s="130"/>
      <c r="K3136" s="130"/>
      <c r="L3136" s="130"/>
      <c r="M3136" s="130"/>
      <c r="N3136" s="130"/>
      <c r="O3136" s="130"/>
      <c r="P3136" s="130"/>
      <c r="Q3136" s="130"/>
      <c r="R3136" s="130"/>
      <c r="S3136" s="130"/>
      <c r="T3136" s="130"/>
    </row>
    <row r="3137" spans="2:20" ht="20.25" customHeight="1">
      <c r="B3137" s="130"/>
      <c r="C3137" s="130"/>
      <c r="D3137" s="130"/>
      <c r="E3137" s="130"/>
      <c r="F3137" s="130"/>
      <c r="G3137" s="130"/>
      <c r="H3137" s="130"/>
      <c r="I3137" s="130"/>
      <c r="J3137" s="130"/>
      <c r="K3137" s="130"/>
      <c r="L3137" s="130"/>
      <c r="M3137" s="130"/>
      <c r="N3137" s="130"/>
      <c r="O3137" s="130"/>
      <c r="P3137" s="130"/>
      <c r="Q3137" s="130"/>
      <c r="R3137" s="130"/>
      <c r="S3137" s="130"/>
      <c r="T3137" s="130"/>
    </row>
    <row r="3138" spans="2:20" ht="20.25" customHeight="1">
      <c r="B3138" s="130"/>
      <c r="C3138" s="130"/>
      <c r="D3138" s="130"/>
      <c r="E3138" s="130"/>
      <c r="F3138" s="130"/>
      <c r="G3138" s="130"/>
      <c r="H3138" s="130"/>
      <c r="I3138" s="130"/>
      <c r="J3138" s="130"/>
      <c r="K3138" s="130"/>
      <c r="L3138" s="130"/>
      <c r="M3138" s="130"/>
      <c r="N3138" s="130"/>
      <c r="O3138" s="130"/>
      <c r="P3138" s="130"/>
      <c r="Q3138" s="130"/>
      <c r="R3138" s="130"/>
      <c r="S3138" s="130"/>
      <c r="T3138" s="130"/>
    </row>
    <row r="3139" spans="2:20" ht="20.25" customHeight="1">
      <c r="B3139" s="130"/>
      <c r="C3139" s="130"/>
      <c r="D3139" s="130"/>
      <c r="E3139" s="130"/>
      <c r="F3139" s="130"/>
      <c r="G3139" s="130"/>
      <c r="H3139" s="130"/>
      <c r="I3139" s="130"/>
      <c r="J3139" s="130"/>
      <c r="K3139" s="130"/>
      <c r="L3139" s="130"/>
      <c r="M3139" s="130"/>
      <c r="N3139" s="130"/>
      <c r="O3139" s="130"/>
      <c r="P3139" s="130"/>
      <c r="Q3139" s="130"/>
      <c r="R3139" s="130"/>
      <c r="S3139" s="130"/>
      <c r="T3139" s="130"/>
    </row>
    <row r="3140" spans="2:20" ht="20.25" customHeight="1">
      <c r="B3140" s="130"/>
      <c r="C3140" s="130"/>
      <c r="D3140" s="130"/>
      <c r="E3140" s="130"/>
      <c r="F3140" s="130"/>
      <c r="G3140" s="130"/>
      <c r="H3140" s="130"/>
      <c r="I3140" s="130"/>
      <c r="J3140" s="130"/>
      <c r="K3140" s="130"/>
      <c r="L3140" s="130"/>
      <c r="M3140" s="130"/>
      <c r="N3140" s="130"/>
      <c r="O3140" s="130"/>
      <c r="P3140" s="130"/>
      <c r="Q3140" s="130"/>
      <c r="R3140" s="130"/>
      <c r="S3140" s="130"/>
      <c r="T3140" s="130"/>
    </row>
    <row r="3141" spans="2:20" ht="20.25" customHeight="1">
      <c r="B3141" s="130"/>
      <c r="C3141" s="130"/>
      <c r="D3141" s="130"/>
      <c r="E3141" s="130"/>
      <c r="F3141" s="130"/>
      <c r="G3141" s="130"/>
      <c r="H3141" s="130"/>
      <c r="I3141" s="130"/>
      <c r="J3141" s="130"/>
      <c r="K3141" s="130"/>
      <c r="L3141" s="130"/>
      <c r="M3141" s="130"/>
      <c r="N3141" s="130"/>
      <c r="O3141" s="130"/>
      <c r="P3141" s="130"/>
      <c r="Q3141" s="130"/>
      <c r="R3141" s="130"/>
      <c r="S3141" s="130"/>
      <c r="T3141" s="130"/>
    </row>
    <row r="3142" spans="2:20" ht="20.25" customHeight="1">
      <c r="B3142" s="130"/>
      <c r="C3142" s="130"/>
      <c r="D3142" s="130"/>
      <c r="E3142" s="130"/>
      <c r="F3142" s="130"/>
      <c r="G3142" s="130"/>
      <c r="H3142" s="130"/>
      <c r="I3142" s="130"/>
      <c r="J3142" s="130"/>
      <c r="K3142" s="130"/>
      <c r="L3142" s="130"/>
      <c r="M3142" s="130"/>
      <c r="N3142" s="130"/>
      <c r="O3142" s="130"/>
      <c r="P3142" s="130"/>
      <c r="Q3142" s="130"/>
      <c r="R3142" s="130"/>
      <c r="S3142" s="130"/>
      <c r="T3142" s="130"/>
    </row>
    <row r="3143" spans="2:20" ht="20.25" customHeight="1">
      <c r="B3143" s="130"/>
      <c r="C3143" s="130"/>
      <c r="D3143" s="130"/>
      <c r="E3143" s="130"/>
      <c r="F3143" s="130"/>
      <c r="G3143" s="130"/>
      <c r="H3143" s="130"/>
      <c r="I3143" s="130"/>
      <c r="J3143" s="130"/>
      <c r="K3143" s="130"/>
      <c r="L3143" s="130"/>
      <c r="M3143" s="130"/>
      <c r="N3143" s="130"/>
      <c r="O3143" s="130"/>
      <c r="P3143" s="130"/>
      <c r="Q3143" s="130"/>
      <c r="R3143" s="130"/>
      <c r="S3143" s="130"/>
      <c r="T3143" s="130"/>
    </row>
    <row r="3144" spans="2:20" ht="20.25" customHeight="1">
      <c r="B3144" s="130"/>
      <c r="C3144" s="130"/>
      <c r="D3144" s="130"/>
      <c r="E3144" s="130"/>
      <c r="F3144" s="130"/>
      <c r="G3144" s="130"/>
      <c r="H3144" s="130"/>
      <c r="I3144" s="130"/>
      <c r="J3144" s="130"/>
      <c r="K3144" s="130"/>
      <c r="L3144" s="130"/>
      <c r="M3144" s="130"/>
      <c r="N3144" s="130"/>
      <c r="O3144" s="130"/>
      <c r="P3144" s="130"/>
      <c r="Q3144" s="130"/>
      <c r="R3144" s="130"/>
      <c r="S3144" s="130"/>
      <c r="T3144" s="130"/>
    </row>
    <row r="3145" spans="2:20" ht="20.25" customHeight="1">
      <c r="B3145" s="130"/>
      <c r="C3145" s="130"/>
      <c r="D3145" s="130"/>
      <c r="E3145" s="130"/>
      <c r="F3145" s="130"/>
      <c r="G3145" s="130"/>
      <c r="H3145" s="130"/>
      <c r="I3145" s="130"/>
      <c r="J3145" s="130"/>
      <c r="K3145" s="130"/>
      <c r="L3145" s="130"/>
      <c r="M3145" s="130"/>
      <c r="N3145" s="130"/>
      <c r="O3145" s="130"/>
      <c r="P3145" s="130"/>
      <c r="Q3145" s="130"/>
      <c r="R3145" s="130"/>
      <c r="S3145" s="130"/>
      <c r="T3145" s="130"/>
    </row>
    <row r="3146" spans="2:20" ht="20.25" customHeight="1">
      <c r="B3146" s="130"/>
      <c r="C3146" s="130"/>
      <c r="D3146" s="130"/>
      <c r="E3146" s="130"/>
      <c r="F3146" s="130"/>
      <c r="G3146" s="130"/>
      <c r="H3146" s="130"/>
      <c r="I3146" s="130"/>
      <c r="J3146" s="130"/>
      <c r="K3146" s="130"/>
      <c r="L3146" s="130"/>
      <c r="M3146" s="130"/>
      <c r="N3146" s="130"/>
      <c r="O3146" s="130"/>
      <c r="P3146" s="130"/>
      <c r="Q3146" s="130"/>
      <c r="R3146" s="130"/>
      <c r="S3146" s="130"/>
      <c r="T3146" s="130"/>
    </row>
    <row r="3147" spans="2:20" ht="20.25" customHeight="1">
      <c r="B3147" s="130"/>
      <c r="C3147" s="130"/>
      <c r="D3147" s="130"/>
      <c r="E3147" s="130"/>
      <c r="F3147" s="130"/>
      <c r="G3147" s="130"/>
      <c r="H3147" s="130"/>
      <c r="I3147" s="130"/>
      <c r="J3147" s="130"/>
      <c r="K3147" s="130"/>
      <c r="L3147" s="130"/>
      <c r="M3147" s="130"/>
      <c r="N3147" s="130"/>
      <c r="O3147" s="130"/>
      <c r="P3147" s="130"/>
      <c r="Q3147" s="130"/>
      <c r="R3147" s="130"/>
      <c r="S3147" s="130"/>
      <c r="T3147" s="130"/>
    </row>
    <row r="3148" spans="2:20" ht="20.25" customHeight="1">
      <c r="B3148" s="130"/>
      <c r="C3148" s="130"/>
      <c r="D3148" s="130"/>
      <c r="E3148" s="130"/>
      <c r="F3148" s="130"/>
      <c r="G3148" s="130"/>
      <c r="H3148" s="130"/>
      <c r="I3148" s="130"/>
      <c r="J3148" s="130"/>
      <c r="K3148" s="130"/>
      <c r="L3148" s="130"/>
      <c r="M3148" s="130"/>
      <c r="N3148" s="130"/>
      <c r="O3148" s="130"/>
      <c r="P3148" s="130"/>
      <c r="Q3148" s="130"/>
      <c r="R3148" s="130"/>
      <c r="S3148" s="130"/>
      <c r="T3148" s="130"/>
    </row>
    <row r="3149" spans="2:20" ht="20.25" customHeight="1">
      <c r="B3149" s="130"/>
      <c r="C3149" s="130"/>
      <c r="D3149" s="130"/>
      <c r="E3149" s="130"/>
      <c r="F3149" s="130"/>
      <c r="G3149" s="130"/>
      <c r="H3149" s="130"/>
      <c r="I3149" s="130"/>
      <c r="J3149" s="130"/>
      <c r="K3149" s="130"/>
      <c r="L3149" s="130"/>
      <c r="M3149" s="130"/>
      <c r="N3149" s="130"/>
      <c r="O3149" s="130"/>
      <c r="P3149" s="130"/>
      <c r="Q3149" s="130"/>
      <c r="R3149" s="130"/>
      <c r="S3149" s="130"/>
      <c r="T3149" s="130"/>
    </row>
    <row r="3150" spans="2:20" ht="20.25" customHeight="1">
      <c r="B3150" s="130"/>
      <c r="C3150" s="130"/>
      <c r="D3150" s="130"/>
      <c r="E3150" s="130"/>
      <c r="F3150" s="130"/>
      <c r="G3150" s="130"/>
      <c r="H3150" s="130"/>
      <c r="I3150" s="130"/>
      <c r="J3150" s="130"/>
      <c r="K3150" s="130"/>
      <c r="L3150" s="130"/>
      <c r="M3150" s="130"/>
      <c r="N3150" s="130"/>
      <c r="O3150" s="130"/>
      <c r="P3150" s="130"/>
      <c r="Q3150" s="130"/>
      <c r="R3150" s="130"/>
      <c r="S3150" s="130"/>
      <c r="T3150" s="130"/>
    </row>
    <row r="3151" spans="2:20" ht="20.25" customHeight="1">
      <c r="B3151" s="130"/>
      <c r="C3151" s="130"/>
      <c r="D3151" s="130"/>
      <c r="E3151" s="130"/>
      <c r="F3151" s="130"/>
      <c r="G3151" s="130"/>
      <c r="H3151" s="130"/>
      <c r="I3151" s="130"/>
      <c r="J3151" s="130"/>
      <c r="K3151" s="130"/>
      <c r="L3151" s="130"/>
      <c r="M3151" s="130"/>
      <c r="N3151" s="130"/>
      <c r="O3151" s="130"/>
      <c r="P3151" s="130"/>
      <c r="Q3151" s="130"/>
      <c r="R3151" s="130"/>
      <c r="S3151" s="130"/>
      <c r="T3151" s="130"/>
    </row>
    <row r="3152" spans="2:20" ht="20.25" customHeight="1">
      <c r="B3152" s="130"/>
      <c r="C3152" s="130"/>
      <c r="D3152" s="130"/>
      <c r="E3152" s="130"/>
      <c r="F3152" s="130"/>
      <c r="G3152" s="130"/>
      <c r="H3152" s="130"/>
      <c r="I3152" s="130"/>
      <c r="J3152" s="130"/>
      <c r="K3152" s="130"/>
      <c r="L3152" s="130"/>
      <c r="M3152" s="130"/>
      <c r="N3152" s="130"/>
      <c r="O3152" s="130"/>
      <c r="P3152" s="130"/>
      <c r="Q3152" s="130"/>
      <c r="R3152" s="130"/>
      <c r="S3152" s="130"/>
      <c r="T3152" s="130"/>
    </row>
    <row r="3153" spans="2:20" ht="20.25" customHeight="1">
      <c r="B3153" s="130"/>
      <c r="C3153" s="130"/>
      <c r="D3153" s="130"/>
      <c r="E3153" s="130"/>
      <c r="F3153" s="130"/>
      <c r="G3153" s="130"/>
      <c r="H3153" s="130"/>
      <c r="I3153" s="130"/>
      <c r="J3153" s="130"/>
      <c r="K3153" s="130"/>
      <c r="L3153" s="130"/>
      <c r="M3153" s="130"/>
      <c r="N3153" s="130"/>
      <c r="O3153" s="130"/>
      <c r="P3153" s="130"/>
      <c r="Q3153" s="130"/>
      <c r="R3153" s="130"/>
      <c r="S3153" s="130"/>
      <c r="T3153" s="130"/>
    </row>
    <row r="3154" spans="2:20" ht="20.25" customHeight="1">
      <c r="B3154" s="130"/>
      <c r="C3154" s="130"/>
      <c r="D3154" s="130"/>
      <c r="E3154" s="130"/>
      <c r="F3154" s="130"/>
      <c r="G3154" s="130"/>
      <c r="H3154" s="130"/>
      <c r="I3154" s="130"/>
      <c r="J3154" s="130"/>
      <c r="K3154" s="130"/>
      <c r="L3154" s="130"/>
      <c r="M3154" s="130"/>
      <c r="N3154" s="130"/>
      <c r="O3154" s="130"/>
      <c r="P3154" s="130"/>
      <c r="Q3154" s="130"/>
      <c r="R3154" s="130"/>
      <c r="S3154" s="130"/>
      <c r="T3154" s="130"/>
    </row>
    <row r="3155" spans="2:20" ht="20.25" customHeight="1">
      <c r="B3155" s="130"/>
      <c r="C3155" s="130"/>
      <c r="D3155" s="130"/>
      <c r="E3155" s="130"/>
      <c r="F3155" s="130"/>
      <c r="G3155" s="130"/>
      <c r="H3155" s="130"/>
      <c r="I3155" s="130"/>
      <c r="J3155" s="130"/>
      <c r="K3155" s="130"/>
      <c r="L3155" s="130"/>
      <c r="M3155" s="130"/>
      <c r="N3155" s="130"/>
      <c r="O3155" s="130"/>
      <c r="P3155" s="130"/>
      <c r="Q3155" s="130"/>
      <c r="R3155" s="130"/>
      <c r="S3155" s="130"/>
      <c r="T3155" s="130"/>
    </row>
    <row r="3156" spans="2:20" ht="20.25" customHeight="1">
      <c r="B3156" s="130"/>
      <c r="C3156" s="130"/>
      <c r="D3156" s="130"/>
      <c r="E3156" s="130"/>
      <c r="F3156" s="130"/>
      <c r="G3156" s="130"/>
      <c r="H3156" s="130"/>
      <c r="I3156" s="130"/>
      <c r="J3156" s="130"/>
      <c r="K3156" s="130"/>
      <c r="L3156" s="130"/>
      <c r="M3156" s="130"/>
      <c r="N3156" s="130"/>
      <c r="O3156" s="130"/>
      <c r="P3156" s="130"/>
      <c r="Q3156" s="130"/>
      <c r="R3156" s="130"/>
      <c r="S3156" s="130"/>
      <c r="T3156" s="130"/>
    </row>
    <row r="3157" spans="2:20" ht="20.25" customHeight="1">
      <c r="B3157" s="130"/>
      <c r="C3157" s="130"/>
      <c r="D3157" s="130"/>
      <c r="E3157" s="130"/>
      <c r="F3157" s="130"/>
      <c r="G3157" s="130"/>
      <c r="H3157" s="130"/>
      <c r="I3157" s="130"/>
      <c r="J3157" s="130"/>
      <c r="K3157" s="130"/>
      <c r="L3157" s="130"/>
      <c r="M3157" s="130"/>
      <c r="N3157" s="130"/>
      <c r="O3157" s="130"/>
      <c r="P3157" s="130"/>
      <c r="Q3157" s="130"/>
      <c r="R3157" s="130"/>
      <c r="S3157" s="130"/>
      <c r="T3157" s="130"/>
    </row>
    <row r="3158" spans="2:20" ht="20.25" customHeight="1">
      <c r="B3158" s="130"/>
      <c r="C3158" s="130"/>
      <c r="D3158" s="130"/>
      <c r="E3158" s="130"/>
      <c r="F3158" s="130"/>
      <c r="G3158" s="130"/>
      <c r="H3158" s="130"/>
      <c r="I3158" s="130"/>
      <c r="J3158" s="130"/>
      <c r="K3158" s="130"/>
      <c r="L3158" s="130"/>
      <c r="M3158" s="130"/>
      <c r="N3158" s="130"/>
      <c r="O3158" s="130"/>
      <c r="P3158" s="130"/>
      <c r="Q3158" s="130"/>
      <c r="R3158" s="130"/>
      <c r="S3158" s="130"/>
      <c r="T3158" s="130"/>
    </row>
    <row r="3159" spans="2:20" ht="20.25" customHeight="1">
      <c r="B3159" s="130"/>
      <c r="C3159" s="130"/>
      <c r="D3159" s="130"/>
      <c r="E3159" s="130"/>
      <c r="F3159" s="130"/>
      <c r="G3159" s="130"/>
      <c r="H3159" s="130"/>
      <c r="I3159" s="130"/>
      <c r="J3159" s="130"/>
      <c r="K3159" s="130"/>
      <c r="L3159" s="130"/>
      <c r="M3159" s="130"/>
      <c r="N3159" s="130"/>
      <c r="O3159" s="130"/>
      <c r="P3159" s="130"/>
      <c r="Q3159" s="130"/>
      <c r="R3159" s="130"/>
      <c r="S3159" s="130"/>
      <c r="T3159" s="130"/>
    </row>
    <row r="3160" spans="2:20" ht="20.25" customHeight="1">
      <c r="B3160" s="130"/>
      <c r="C3160" s="130"/>
      <c r="D3160" s="130"/>
      <c r="E3160" s="130"/>
      <c r="F3160" s="130"/>
      <c r="G3160" s="130"/>
      <c r="H3160" s="130"/>
      <c r="I3160" s="130"/>
      <c r="J3160" s="130"/>
      <c r="K3160" s="130"/>
      <c r="L3160" s="130"/>
      <c r="M3160" s="130"/>
      <c r="N3160" s="130"/>
      <c r="O3160" s="130"/>
      <c r="P3160" s="130"/>
      <c r="Q3160" s="130"/>
      <c r="R3160" s="130"/>
      <c r="S3160" s="130"/>
      <c r="T3160" s="130"/>
    </row>
    <row r="3161" spans="2:20" ht="20.25" customHeight="1">
      <c r="B3161" s="130"/>
      <c r="C3161" s="130"/>
      <c r="D3161" s="130"/>
      <c r="E3161" s="130"/>
      <c r="F3161" s="130"/>
      <c r="G3161" s="130"/>
      <c r="H3161" s="130"/>
      <c r="I3161" s="130"/>
      <c r="J3161" s="130"/>
      <c r="K3161" s="130"/>
      <c r="L3161" s="130"/>
      <c r="M3161" s="130"/>
      <c r="N3161" s="130"/>
      <c r="O3161" s="130"/>
      <c r="P3161" s="130"/>
      <c r="Q3161" s="130"/>
      <c r="R3161" s="130"/>
      <c r="S3161" s="130"/>
      <c r="T3161" s="130"/>
    </row>
    <row r="3162" spans="2:20" ht="20.25" customHeight="1">
      <c r="B3162" s="130"/>
      <c r="C3162" s="130"/>
      <c r="D3162" s="130"/>
      <c r="E3162" s="130"/>
      <c r="F3162" s="130"/>
      <c r="G3162" s="130"/>
      <c r="H3162" s="130"/>
      <c r="I3162" s="130"/>
      <c r="J3162" s="130"/>
      <c r="K3162" s="130"/>
      <c r="L3162" s="130"/>
      <c r="M3162" s="130"/>
      <c r="N3162" s="130"/>
      <c r="O3162" s="130"/>
      <c r="P3162" s="130"/>
      <c r="Q3162" s="130"/>
      <c r="R3162" s="130"/>
      <c r="S3162" s="130"/>
      <c r="T3162" s="130"/>
    </row>
    <row r="3163" spans="2:20" ht="20.25" customHeight="1">
      <c r="B3163" s="130"/>
      <c r="C3163" s="130"/>
      <c r="D3163" s="130"/>
      <c r="E3163" s="130"/>
      <c r="F3163" s="130"/>
      <c r="G3163" s="130"/>
      <c r="H3163" s="130"/>
      <c r="I3163" s="130"/>
      <c r="J3163" s="130"/>
      <c r="K3163" s="130"/>
      <c r="L3163" s="130"/>
      <c r="M3163" s="130"/>
      <c r="N3163" s="130"/>
      <c r="O3163" s="130"/>
      <c r="P3163" s="130"/>
      <c r="Q3163" s="130"/>
      <c r="R3163" s="130"/>
      <c r="S3163" s="130"/>
      <c r="T3163" s="130"/>
    </row>
    <row r="3164" spans="2:20" ht="20.25" customHeight="1">
      <c r="B3164" s="130"/>
      <c r="C3164" s="130"/>
      <c r="D3164" s="130"/>
      <c r="E3164" s="130"/>
      <c r="F3164" s="130"/>
      <c r="G3164" s="130"/>
      <c r="H3164" s="130"/>
      <c r="I3164" s="130"/>
      <c r="J3164" s="130"/>
      <c r="K3164" s="130"/>
      <c r="L3164" s="130"/>
      <c r="M3164" s="130"/>
      <c r="N3164" s="130"/>
      <c r="O3164" s="130"/>
      <c r="P3164" s="130"/>
      <c r="Q3164" s="130"/>
      <c r="R3164" s="130"/>
      <c r="S3164" s="130"/>
      <c r="T3164" s="130"/>
    </row>
    <row r="3165" spans="2:20" ht="20.25" customHeight="1">
      <c r="B3165" s="130"/>
      <c r="C3165" s="130"/>
      <c r="D3165" s="130"/>
      <c r="E3165" s="130"/>
      <c r="F3165" s="130"/>
      <c r="G3165" s="130"/>
      <c r="H3165" s="130"/>
      <c r="I3165" s="130"/>
      <c r="J3165" s="130"/>
      <c r="K3165" s="130"/>
      <c r="L3165" s="130"/>
      <c r="M3165" s="130"/>
      <c r="N3165" s="130"/>
      <c r="O3165" s="130"/>
      <c r="P3165" s="130"/>
      <c r="Q3165" s="130"/>
      <c r="R3165" s="130"/>
      <c r="S3165" s="130"/>
      <c r="T3165" s="130"/>
    </row>
    <row r="3166" spans="2:20" ht="20.25" customHeight="1">
      <c r="B3166" s="130"/>
      <c r="C3166" s="130"/>
      <c r="D3166" s="130"/>
      <c r="E3166" s="130"/>
      <c r="F3166" s="130"/>
      <c r="G3166" s="130"/>
      <c r="H3166" s="130"/>
      <c r="I3166" s="130"/>
      <c r="J3166" s="130"/>
      <c r="K3166" s="130"/>
      <c r="L3166" s="130"/>
      <c r="M3166" s="130"/>
      <c r="N3166" s="130"/>
      <c r="O3166" s="130"/>
      <c r="P3166" s="130"/>
      <c r="Q3166" s="130"/>
      <c r="R3166" s="130"/>
      <c r="S3166" s="130"/>
      <c r="T3166" s="130"/>
    </row>
    <row r="3167" spans="2:20" ht="20.25" customHeight="1">
      <c r="B3167" s="130"/>
      <c r="C3167" s="130"/>
      <c r="D3167" s="130"/>
      <c r="E3167" s="130"/>
      <c r="F3167" s="130"/>
      <c r="G3167" s="130"/>
      <c r="H3167" s="130"/>
      <c r="I3167" s="130"/>
      <c r="J3167" s="130"/>
      <c r="K3167" s="130"/>
      <c r="L3167" s="130"/>
      <c r="M3167" s="130"/>
      <c r="N3167" s="130"/>
      <c r="O3167" s="130"/>
      <c r="P3167" s="130"/>
      <c r="Q3167" s="130"/>
      <c r="R3167" s="130"/>
      <c r="S3167" s="130"/>
      <c r="T3167" s="130"/>
    </row>
    <row r="3168" spans="2:20" ht="20.25" customHeight="1">
      <c r="B3168" s="130"/>
      <c r="C3168" s="130"/>
      <c r="D3168" s="130"/>
      <c r="E3168" s="130"/>
      <c r="F3168" s="130"/>
      <c r="G3168" s="130"/>
      <c r="H3168" s="130"/>
      <c r="I3168" s="130"/>
      <c r="J3168" s="130"/>
      <c r="K3168" s="130"/>
      <c r="L3168" s="130"/>
      <c r="M3168" s="130"/>
      <c r="N3168" s="130"/>
      <c r="O3168" s="130"/>
      <c r="P3168" s="130"/>
      <c r="Q3168" s="130"/>
      <c r="R3168" s="130"/>
      <c r="S3168" s="130"/>
      <c r="T3168" s="130"/>
    </row>
    <row r="3169" spans="2:20" ht="20.25" customHeight="1">
      <c r="B3169" s="130"/>
      <c r="C3169" s="130"/>
      <c r="D3169" s="130"/>
      <c r="E3169" s="130"/>
      <c r="F3169" s="130"/>
      <c r="G3169" s="130"/>
      <c r="H3169" s="130"/>
      <c r="I3169" s="130"/>
      <c r="J3169" s="130"/>
      <c r="K3169" s="130"/>
      <c r="L3169" s="130"/>
      <c r="M3169" s="130"/>
      <c r="N3169" s="130"/>
      <c r="O3169" s="130"/>
      <c r="P3169" s="130"/>
      <c r="Q3169" s="130"/>
      <c r="R3169" s="130"/>
      <c r="S3169" s="130"/>
      <c r="T3169" s="130"/>
    </row>
    <row r="3170" spans="2:20" ht="20.25" customHeight="1">
      <c r="B3170" s="130"/>
      <c r="C3170" s="130"/>
      <c r="D3170" s="130"/>
      <c r="E3170" s="130"/>
      <c r="F3170" s="130"/>
      <c r="G3170" s="130"/>
      <c r="H3170" s="130"/>
      <c r="I3170" s="130"/>
      <c r="J3170" s="130"/>
      <c r="K3170" s="130"/>
      <c r="L3170" s="130"/>
      <c r="M3170" s="130"/>
      <c r="N3170" s="130"/>
      <c r="O3170" s="130"/>
      <c r="P3170" s="130"/>
      <c r="Q3170" s="130"/>
      <c r="R3170" s="130"/>
      <c r="S3170" s="130"/>
      <c r="T3170" s="130"/>
    </row>
    <row r="3171" spans="2:20" ht="20.25" customHeight="1">
      <c r="B3171" s="130"/>
      <c r="C3171" s="130"/>
      <c r="D3171" s="130"/>
      <c r="E3171" s="130"/>
      <c r="F3171" s="130"/>
      <c r="G3171" s="130"/>
      <c r="H3171" s="130"/>
      <c r="I3171" s="130"/>
      <c r="J3171" s="130"/>
      <c r="K3171" s="130"/>
      <c r="L3171" s="130"/>
      <c r="M3171" s="130"/>
      <c r="N3171" s="130"/>
      <c r="O3171" s="130"/>
      <c r="P3171" s="130"/>
      <c r="Q3171" s="130"/>
      <c r="R3171" s="130"/>
      <c r="S3171" s="130"/>
      <c r="T3171" s="130"/>
    </row>
    <row r="3172" spans="2:20" ht="20.25" customHeight="1">
      <c r="B3172" s="130"/>
      <c r="C3172" s="130"/>
      <c r="D3172" s="130"/>
      <c r="E3172" s="130"/>
      <c r="F3172" s="130"/>
      <c r="G3172" s="130"/>
      <c r="H3172" s="130"/>
      <c r="I3172" s="130"/>
      <c r="J3172" s="130"/>
      <c r="K3172" s="130"/>
      <c r="L3172" s="130"/>
      <c r="M3172" s="130"/>
      <c r="N3172" s="130"/>
      <c r="O3172" s="130"/>
      <c r="P3172" s="130"/>
      <c r="Q3172" s="130"/>
      <c r="R3172" s="130"/>
      <c r="S3172" s="130"/>
      <c r="T3172" s="130"/>
    </row>
    <row r="3173" spans="2:20" ht="20.25" customHeight="1">
      <c r="B3173" s="130"/>
      <c r="C3173" s="130"/>
      <c r="D3173" s="130"/>
      <c r="E3173" s="130"/>
      <c r="F3173" s="130"/>
      <c r="G3173" s="130"/>
      <c r="H3173" s="130"/>
      <c r="I3173" s="130"/>
      <c r="J3173" s="130"/>
      <c r="K3173" s="130"/>
      <c r="L3173" s="130"/>
      <c r="M3173" s="130"/>
      <c r="N3173" s="130"/>
      <c r="O3173" s="130"/>
      <c r="P3173" s="130"/>
      <c r="Q3173" s="130"/>
      <c r="R3173" s="130"/>
      <c r="S3173" s="130"/>
      <c r="T3173" s="130"/>
    </row>
    <row r="3174" spans="2:20" ht="20.25" customHeight="1">
      <c r="B3174" s="130"/>
      <c r="C3174" s="130"/>
      <c r="D3174" s="130"/>
      <c r="E3174" s="130"/>
      <c r="F3174" s="130"/>
      <c r="G3174" s="130"/>
      <c r="H3174" s="130"/>
      <c r="I3174" s="130"/>
      <c r="J3174" s="130"/>
      <c r="K3174" s="130"/>
      <c r="L3174" s="130"/>
      <c r="M3174" s="130"/>
      <c r="N3174" s="130"/>
      <c r="O3174" s="130"/>
      <c r="P3174" s="130"/>
      <c r="Q3174" s="130"/>
      <c r="R3174" s="130"/>
      <c r="S3174" s="130"/>
      <c r="T3174" s="130"/>
    </row>
    <row r="3175" spans="2:20" ht="20.25" customHeight="1">
      <c r="B3175" s="130"/>
      <c r="C3175" s="130"/>
      <c r="D3175" s="130"/>
      <c r="E3175" s="130"/>
      <c r="F3175" s="130"/>
      <c r="G3175" s="130"/>
      <c r="H3175" s="130"/>
      <c r="I3175" s="130"/>
      <c r="J3175" s="130"/>
      <c r="K3175" s="130"/>
      <c r="L3175" s="130"/>
      <c r="M3175" s="130"/>
      <c r="N3175" s="130"/>
      <c r="O3175" s="130"/>
      <c r="P3175" s="130"/>
      <c r="Q3175" s="130"/>
      <c r="R3175" s="130"/>
      <c r="S3175" s="130"/>
      <c r="T3175" s="130"/>
    </row>
    <row r="3176" spans="2:20" ht="20.25" customHeight="1">
      <c r="B3176" s="130"/>
      <c r="C3176" s="130"/>
      <c r="D3176" s="130"/>
      <c r="E3176" s="130"/>
      <c r="F3176" s="130"/>
      <c r="G3176" s="130"/>
      <c r="H3176" s="130"/>
      <c r="I3176" s="130"/>
      <c r="J3176" s="130"/>
      <c r="K3176" s="130"/>
      <c r="L3176" s="130"/>
      <c r="M3176" s="130"/>
      <c r="N3176" s="130"/>
      <c r="O3176" s="130"/>
      <c r="P3176" s="130"/>
      <c r="Q3176" s="130"/>
      <c r="R3176" s="130"/>
      <c r="S3176" s="130"/>
      <c r="T3176" s="130"/>
    </row>
    <row r="3177" spans="2:20" ht="20.25" customHeight="1">
      <c r="B3177" s="130"/>
      <c r="C3177" s="130"/>
      <c r="D3177" s="130"/>
      <c r="E3177" s="130"/>
      <c r="F3177" s="130"/>
      <c r="G3177" s="130"/>
      <c r="H3177" s="130"/>
      <c r="I3177" s="130"/>
      <c r="J3177" s="130"/>
      <c r="K3177" s="130"/>
      <c r="L3177" s="130"/>
      <c r="M3177" s="130"/>
      <c r="N3177" s="130"/>
      <c r="O3177" s="130"/>
      <c r="P3177" s="130"/>
      <c r="Q3177" s="130"/>
      <c r="R3177" s="130"/>
      <c r="S3177" s="130"/>
      <c r="T3177" s="130"/>
    </row>
    <row r="3178" spans="2:20" ht="20.25" customHeight="1">
      <c r="B3178" s="130"/>
      <c r="C3178" s="130"/>
      <c r="D3178" s="130"/>
      <c r="E3178" s="130"/>
      <c r="F3178" s="130"/>
      <c r="G3178" s="130"/>
      <c r="H3178" s="130"/>
      <c r="I3178" s="130"/>
      <c r="J3178" s="130"/>
      <c r="K3178" s="130"/>
      <c r="L3178" s="130"/>
      <c r="M3178" s="130"/>
      <c r="N3178" s="130"/>
      <c r="O3178" s="130"/>
      <c r="P3178" s="130"/>
      <c r="Q3178" s="130"/>
      <c r="R3178" s="130"/>
      <c r="S3178" s="130"/>
      <c r="T3178" s="130"/>
    </row>
    <row r="3179" spans="2:20" ht="20.25" customHeight="1">
      <c r="B3179" s="130"/>
      <c r="C3179" s="130"/>
      <c r="D3179" s="130"/>
      <c r="E3179" s="130"/>
      <c r="F3179" s="130"/>
      <c r="G3179" s="130"/>
      <c r="H3179" s="130"/>
      <c r="I3179" s="130"/>
      <c r="J3179" s="130"/>
      <c r="K3179" s="130"/>
      <c r="L3179" s="130"/>
      <c r="M3179" s="130"/>
      <c r="N3179" s="130"/>
      <c r="O3179" s="130"/>
      <c r="P3179" s="130"/>
      <c r="Q3179" s="130"/>
      <c r="R3179" s="130"/>
      <c r="S3179" s="130"/>
      <c r="T3179" s="130"/>
    </row>
    <row r="3180" spans="2:20" ht="20.25" customHeight="1">
      <c r="B3180" s="130"/>
      <c r="C3180" s="130"/>
      <c r="D3180" s="130"/>
      <c r="E3180" s="130"/>
      <c r="F3180" s="130"/>
      <c r="G3180" s="130"/>
      <c r="H3180" s="130"/>
      <c r="I3180" s="130"/>
      <c r="J3180" s="130"/>
      <c r="K3180" s="130"/>
      <c r="L3180" s="130"/>
      <c r="M3180" s="130"/>
      <c r="N3180" s="130"/>
      <c r="O3180" s="130"/>
      <c r="P3180" s="130"/>
      <c r="Q3180" s="130"/>
      <c r="R3180" s="130"/>
      <c r="S3180" s="130"/>
      <c r="T3180" s="130"/>
    </row>
    <row r="3181" spans="2:20" ht="20.25" customHeight="1">
      <c r="B3181" s="130"/>
      <c r="C3181" s="130"/>
      <c r="D3181" s="130"/>
      <c r="E3181" s="130"/>
      <c r="F3181" s="130"/>
      <c r="G3181" s="130"/>
      <c r="H3181" s="130"/>
      <c r="I3181" s="130"/>
      <c r="J3181" s="130"/>
      <c r="K3181" s="130"/>
      <c r="L3181" s="130"/>
      <c r="M3181" s="130"/>
      <c r="N3181" s="130"/>
      <c r="O3181" s="130"/>
      <c r="P3181" s="130"/>
      <c r="Q3181" s="130"/>
      <c r="R3181" s="130"/>
      <c r="S3181" s="130"/>
      <c r="T3181" s="130"/>
    </row>
    <row r="3182" spans="2:20" ht="20.25" customHeight="1">
      <c r="B3182" s="130"/>
      <c r="C3182" s="130"/>
      <c r="D3182" s="130"/>
      <c r="E3182" s="130"/>
      <c r="F3182" s="130"/>
      <c r="G3182" s="130"/>
      <c r="H3182" s="130"/>
      <c r="I3182" s="130"/>
      <c r="J3182" s="130"/>
      <c r="K3182" s="130"/>
      <c r="L3182" s="130"/>
      <c r="M3182" s="130"/>
      <c r="N3182" s="130"/>
      <c r="O3182" s="130"/>
      <c r="P3182" s="130"/>
      <c r="Q3182" s="130"/>
      <c r="R3182" s="130"/>
      <c r="S3182" s="130"/>
      <c r="T3182" s="130"/>
    </row>
    <row r="3183" spans="2:20" ht="20.25" customHeight="1">
      <c r="B3183" s="130"/>
      <c r="C3183" s="130"/>
      <c r="D3183" s="130"/>
      <c r="E3183" s="130"/>
      <c r="F3183" s="130"/>
      <c r="G3183" s="130"/>
      <c r="H3183" s="130"/>
      <c r="I3183" s="130"/>
      <c r="J3183" s="130"/>
      <c r="K3183" s="130"/>
      <c r="L3183" s="130"/>
      <c r="M3183" s="130"/>
      <c r="N3183" s="130"/>
      <c r="O3183" s="130"/>
      <c r="P3183" s="130"/>
      <c r="Q3183" s="130"/>
      <c r="R3183" s="130"/>
      <c r="S3183" s="130"/>
      <c r="T3183" s="130"/>
    </row>
    <row r="3184" spans="2:20" ht="20.25" customHeight="1">
      <c r="B3184" s="130"/>
      <c r="C3184" s="130"/>
      <c r="D3184" s="130"/>
      <c r="E3184" s="130"/>
      <c r="F3184" s="130"/>
      <c r="G3184" s="130"/>
      <c r="H3184" s="130"/>
      <c r="I3184" s="130"/>
      <c r="J3184" s="130"/>
      <c r="K3184" s="130"/>
      <c r="L3184" s="130"/>
      <c r="M3184" s="130"/>
      <c r="N3184" s="130"/>
      <c r="O3184" s="130"/>
      <c r="P3184" s="130"/>
      <c r="Q3184" s="130"/>
      <c r="R3184" s="130"/>
      <c r="S3184" s="130"/>
      <c r="T3184" s="130"/>
    </row>
    <row r="3185" spans="2:20" ht="20.25" customHeight="1">
      <c r="B3185" s="130"/>
      <c r="C3185" s="130"/>
      <c r="D3185" s="130"/>
      <c r="E3185" s="130"/>
      <c r="F3185" s="130"/>
      <c r="G3185" s="130"/>
      <c r="H3185" s="130"/>
      <c r="I3185" s="130"/>
      <c r="J3185" s="130"/>
      <c r="K3185" s="130"/>
      <c r="L3185" s="130"/>
      <c r="M3185" s="130"/>
      <c r="N3185" s="130"/>
      <c r="O3185" s="130"/>
      <c r="P3185" s="130"/>
      <c r="Q3185" s="130"/>
      <c r="R3185" s="130"/>
      <c r="S3185" s="130"/>
      <c r="T3185" s="130"/>
    </row>
    <row r="3186" spans="2:20" ht="20.25" customHeight="1">
      <c r="B3186" s="130"/>
      <c r="C3186" s="130"/>
      <c r="D3186" s="130"/>
      <c r="E3186" s="130"/>
      <c r="F3186" s="130"/>
      <c r="G3186" s="130"/>
      <c r="H3186" s="130"/>
      <c r="I3186" s="130"/>
      <c r="J3186" s="130"/>
      <c r="K3186" s="130"/>
      <c r="L3186" s="130"/>
      <c r="M3186" s="130"/>
      <c r="N3186" s="130"/>
      <c r="O3186" s="130"/>
      <c r="P3186" s="130"/>
      <c r="Q3186" s="130"/>
      <c r="R3186" s="130"/>
      <c r="S3186" s="130"/>
      <c r="T3186" s="130"/>
    </row>
    <row r="3187" spans="2:20" ht="20.25" customHeight="1">
      <c r="B3187" s="130"/>
      <c r="C3187" s="130"/>
      <c r="D3187" s="130"/>
      <c r="E3187" s="130"/>
      <c r="F3187" s="130"/>
      <c r="G3187" s="130"/>
      <c r="H3187" s="130"/>
      <c r="I3187" s="130"/>
      <c r="J3187" s="130"/>
      <c r="K3187" s="130"/>
      <c r="L3187" s="130"/>
      <c r="M3187" s="130"/>
      <c r="N3187" s="130"/>
      <c r="O3187" s="130"/>
      <c r="P3187" s="130"/>
      <c r="Q3187" s="130"/>
      <c r="R3187" s="130"/>
      <c r="S3187" s="130"/>
      <c r="T3187" s="130"/>
    </row>
    <row r="3188" spans="2:20" ht="20.25" customHeight="1">
      <c r="B3188" s="130"/>
      <c r="C3188" s="130"/>
      <c r="D3188" s="130"/>
      <c r="E3188" s="130"/>
      <c r="F3188" s="130"/>
      <c r="G3188" s="130"/>
      <c r="H3188" s="130"/>
      <c r="I3188" s="130"/>
      <c r="J3188" s="130"/>
      <c r="K3188" s="130"/>
      <c r="L3188" s="130"/>
      <c r="M3188" s="130"/>
      <c r="N3188" s="130"/>
      <c r="O3188" s="130"/>
      <c r="P3188" s="130"/>
      <c r="Q3188" s="130"/>
      <c r="R3188" s="130"/>
      <c r="S3188" s="130"/>
      <c r="T3188" s="130"/>
    </row>
    <row r="3189" spans="2:20" ht="20.25" customHeight="1">
      <c r="B3189" s="130"/>
      <c r="C3189" s="130"/>
      <c r="D3189" s="130"/>
      <c r="E3189" s="130"/>
      <c r="F3189" s="130"/>
      <c r="G3189" s="130"/>
      <c r="H3189" s="130"/>
      <c r="I3189" s="130"/>
      <c r="J3189" s="130"/>
      <c r="K3189" s="130"/>
      <c r="L3189" s="130"/>
      <c r="M3189" s="130"/>
      <c r="N3189" s="130"/>
      <c r="O3189" s="130"/>
      <c r="P3189" s="130"/>
      <c r="Q3189" s="130"/>
      <c r="R3189" s="130"/>
      <c r="S3189" s="130"/>
      <c r="T3189" s="130"/>
    </row>
    <row r="3190" spans="2:20" ht="20.25" customHeight="1">
      <c r="B3190" s="130"/>
      <c r="C3190" s="130"/>
      <c r="D3190" s="130"/>
      <c r="E3190" s="130"/>
      <c r="F3190" s="130"/>
      <c r="G3190" s="130"/>
      <c r="H3190" s="130"/>
      <c r="I3190" s="130"/>
      <c r="J3190" s="130"/>
      <c r="K3190" s="130"/>
      <c r="L3190" s="130"/>
      <c r="M3190" s="130"/>
      <c r="N3190" s="130"/>
      <c r="O3190" s="130"/>
      <c r="P3190" s="130"/>
      <c r="Q3190" s="130"/>
      <c r="R3190" s="130"/>
      <c r="S3190" s="130"/>
      <c r="T3190" s="130"/>
    </row>
    <row r="3191" spans="2:20" ht="20.25" customHeight="1">
      <c r="B3191" s="130"/>
      <c r="C3191" s="130"/>
      <c r="D3191" s="130"/>
      <c r="E3191" s="130"/>
      <c r="F3191" s="130"/>
      <c r="G3191" s="130"/>
      <c r="H3191" s="130"/>
      <c r="I3191" s="130"/>
      <c r="J3191" s="130"/>
      <c r="K3191" s="130"/>
      <c r="L3191" s="130"/>
      <c r="M3191" s="130"/>
      <c r="N3191" s="130"/>
      <c r="O3191" s="130"/>
      <c r="P3191" s="130"/>
      <c r="Q3191" s="130"/>
      <c r="R3191" s="130"/>
      <c r="S3191" s="130"/>
      <c r="T3191" s="130"/>
    </row>
    <row r="3192" spans="2:20" ht="20.25" customHeight="1">
      <c r="B3192" s="130"/>
      <c r="C3192" s="130"/>
      <c r="D3192" s="130"/>
      <c r="E3192" s="130"/>
      <c r="F3192" s="130"/>
      <c r="G3192" s="130"/>
      <c r="H3192" s="130"/>
      <c r="I3192" s="130"/>
      <c r="J3192" s="130"/>
      <c r="K3192" s="130"/>
      <c r="L3192" s="130"/>
      <c r="M3192" s="130"/>
      <c r="N3192" s="130"/>
      <c r="O3192" s="130"/>
      <c r="P3192" s="130"/>
      <c r="Q3192" s="130"/>
      <c r="R3192" s="130"/>
      <c r="S3192" s="130"/>
      <c r="T3192" s="130"/>
    </row>
    <row r="3193" spans="2:20" ht="20.25" customHeight="1">
      <c r="B3193" s="130"/>
      <c r="C3193" s="130"/>
      <c r="D3193" s="130"/>
      <c r="E3193" s="130"/>
      <c r="F3193" s="130"/>
      <c r="G3193" s="130"/>
      <c r="H3193" s="130"/>
      <c r="I3193" s="130"/>
      <c r="J3193" s="130"/>
      <c r="K3193" s="130"/>
      <c r="L3193" s="130"/>
      <c r="M3193" s="130"/>
      <c r="N3193" s="130"/>
      <c r="O3193" s="130"/>
      <c r="P3193" s="130"/>
      <c r="Q3193" s="130"/>
      <c r="R3193" s="130"/>
      <c r="S3193" s="130"/>
      <c r="T3193" s="130"/>
    </row>
    <row r="3194" spans="2:20" ht="20.25" customHeight="1">
      <c r="B3194" s="130"/>
      <c r="C3194" s="130"/>
      <c r="D3194" s="130"/>
      <c r="E3194" s="130"/>
      <c r="F3194" s="130"/>
      <c r="G3194" s="130"/>
      <c r="H3194" s="130"/>
      <c r="I3194" s="130"/>
      <c r="J3194" s="130"/>
      <c r="K3194" s="130"/>
      <c r="L3194" s="130"/>
      <c r="M3194" s="130"/>
      <c r="N3194" s="130"/>
      <c r="O3194" s="130"/>
      <c r="P3194" s="130"/>
      <c r="Q3194" s="130"/>
      <c r="R3194" s="130"/>
      <c r="S3194" s="130"/>
      <c r="T3194" s="130"/>
    </row>
    <row r="3195" spans="2:20" ht="20.25" customHeight="1">
      <c r="B3195" s="130"/>
      <c r="C3195" s="130"/>
      <c r="D3195" s="130"/>
      <c r="E3195" s="130"/>
      <c r="F3195" s="130"/>
      <c r="G3195" s="130"/>
      <c r="H3195" s="130"/>
      <c r="I3195" s="130"/>
      <c r="J3195" s="130"/>
      <c r="K3195" s="130"/>
      <c r="L3195" s="130"/>
      <c r="M3195" s="130"/>
      <c r="N3195" s="130"/>
      <c r="O3195" s="130"/>
      <c r="P3195" s="130"/>
      <c r="Q3195" s="130"/>
      <c r="R3195" s="130"/>
      <c r="S3195" s="130"/>
      <c r="T3195" s="130"/>
    </row>
    <row r="3196" spans="2:20" ht="20.25" customHeight="1">
      <c r="B3196" s="130"/>
      <c r="C3196" s="130"/>
      <c r="D3196" s="130"/>
      <c r="E3196" s="130"/>
      <c r="F3196" s="130"/>
      <c r="G3196" s="130"/>
      <c r="H3196" s="130"/>
      <c r="I3196" s="130"/>
      <c r="J3196" s="130"/>
      <c r="K3196" s="130"/>
      <c r="L3196" s="130"/>
      <c r="M3196" s="130"/>
      <c r="N3196" s="130"/>
      <c r="O3196" s="130"/>
      <c r="P3196" s="130"/>
      <c r="Q3196" s="130"/>
      <c r="R3196" s="130"/>
      <c r="S3196" s="130"/>
      <c r="T3196" s="130"/>
    </row>
    <row r="3197" spans="2:20" ht="20.25" customHeight="1">
      <c r="B3197" s="130"/>
      <c r="C3197" s="130"/>
      <c r="D3197" s="130"/>
      <c r="E3197" s="130"/>
      <c r="F3197" s="130"/>
      <c r="G3197" s="130"/>
      <c r="H3197" s="130"/>
      <c r="I3197" s="130"/>
      <c r="J3197" s="130"/>
      <c r="K3197" s="130"/>
      <c r="L3197" s="130"/>
      <c r="M3197" s="130"/>
      <c r="N3197" s="130"/>
      <c r="O3197" s="130"/>
      <c r="P3197" s="130"/>
      <c r="Q3197" s="130"/>
      <c r="R3197" s="130"/>
      <c r="S3197" s="130"/>
      <c r="T3197" s="130"/>
    </row>
    <row r="3198" spans="2:20" ht="20.25" customHeight="1">
      <c r="B3198" s="130"/>
      <c r="C3198" s="130"/>
      <c r="D3198" s="130"/>
      <c r="E3198" s="130"/>
      <c r="F3198" s="130"/>
      <c r="G3198" s="130"/>
      <c r="H3198" s="130"/>
      <c r="I3198" s="130"/>
      <c r="J3198" s="130"/>
      <c r="K3198" s="130"/>
      <c r="L3198" s="130"/>
      <c r="M3198" s="130"/>
      <c r="N3198" s="130"/>
      <c r="O3198" s="130"/>
      <c r="P3198" s="130"/>
      <c r="Q3198" s="130"/>
      <c r="R3198" s="130"/>
      <c r="S3198" s="130"/>
      <c r="T3198" s="130"/>
    </row>
    <row r="3199" spans="2:20" ht="20.25" customHeight="1">
      <c r="B3199" s="130"/>
      <c r="C3199" s="130"/>
      <c r="D3199" s="130"/>
      <c r="E3199" s="130"/>
      <c r="F3199" s="130"/>
      <c r="G3199" s="130"/>
      <c r="H3199" s="130"/>
      <c r="I3199" s="130"/>
      <c r="J3199" s="130"/>
      <c r="K3199" s="130"/>
      <c r="L3199" s="130"/>
      <c r="M3199" s="130"/>
      <c r="N3199" s="130"/>
      <c r="O3199" s="130"/>
      <c r="P3199" s="130"/>
      <c r="Q3199" s="130"/>
      <c r="R3199" s="130"/>
      <c r="S3199" s="130"/>
      <c r="T3199" s="130"/>
    </row>
    <row r="3200" spans="2:20" ht="20.25" customHeight="1">
      <c r="B3200" s="130"/>
      <c r="C3200" s="130"/>
      <c r="D3200" s="130"/>
      <c r="E3200" s="130"/>
      <c r="F3200" s="130"/>
      <c r="G3200" s="130"/>
      <c r="H3200" s="130"/>
      <c r="I3200" s="130"/>
      <c r="J3200" s="130"/>
      <c r="K3200" s="130"/>
      <c r="L3200" s="130"/>
      <c r="M3200" s="130"/>
      <c r="N3200" s="130"/>
      <c r="O3200" s="130"/>
      <c r="P3200" s="130"/>
      <c r="Q3200" s="130"/>
      <c r="R3200" s="130"/>
      <c r="S3200" s="130"/>
      <c r="T3200" s="130"/>
    </row>
    <row r="3201" spans="2:20" ht="20.25" customHeight="1">
      <c r="B3201" s="130"/>
      <c r="C3201" s="130"/>
      <c r="D3201" s="130"/>
      <c r="E3201" s="130"/>
      <c r="F3201" s="130"/>
      <c r="G3201" s="130"/>
      <c r="H3201" s="130"/>
      <c r="I3201" s="130"/>
      <c r="J3201" s="130"/>
      <c r="K3201" s="130"/>
      <c r="L3201" s="130"/>
      <c r="M3201" s="130"/>
      <c r="N3201" s="130"/>
      <c r="O3201" s="130"/>
      <c r="P3201" s="130"/>
      <c r="Q3201" s="130"/>
      <c r="R3201" s="130"/>
      <c r="S3201" s="130"/>
      <c r="T3201" s="130"/>
    </row>
    <row r="3202" spans="2:20" ht="20.25" customHeight="1">
      <c r="B3202" s="130"/>
      <c r="C3202" s="130"/>
      <c r="D3202" s="130"/>
      <c r="E3202" s="130"/>
      <c r="F3202" s="130"/>
      <c r="G3202" s="130"/>
      <c r="H3202" s="130"/>
      <c r="I3202" s="130"/>
      <c r="J3202" s="130"/>
      <c r="K3202" s="130"/>
      <c r="L3202" s="130"/>
      <c r="M3202" s="130"/>
      <c r="N3202" s="130"/>
      <c r="O3202" s="130"/>
      <c r="P3202" s="130"/>
      <c r="Q3202" s="130"/>
      <c r="R3202" s="130"/>
      <c r="S3202" s="130"/>
      <c r="T3202" s="130"/>
    </row>
    <row r="3203" spans="2:20" ht="20.25" customHeight="1">
      <c r="B3203" s="130"/>
      <c r="C3203" s="130"/>
      <c r="D3203" s="130"/>
      <c r="E3203" s="130"/>
      <c r="F3203" s="130"/>
      <c r="G3203" s="130"/>
      <c r="H3203" s="130"/>
      <c r="I3203" s="130"/>
      <c r="J3203" s="130"/>
      <c r="K3203" s="130"/>
      <c r="L3203" s="130"/>
      <c r="M3203" s="130"/>
      <c r="N3203" s="130"/>
      <c r="O3203" s="130"/>
      <c r="P3203" s="130"/>
      <c r="Q3203" s="130"/>
      <c r="R3203" s="130"/>
      <c r="S3203" s="130"/>
      <c r="T3203" s="130"/>
    </row>
    <row r="3204" spans="2:20" ht="20.25" customHeight="1">
      <c r="B3204" s="130"/>
      <c r="C3204" s="130"/>
      <c r="D3204" s="130"/>
      <c r="E3204" s="130"/>
      <c r="F3204" s="130"/>
      <c r="G3204" s="130"/>
      <c r="H3204" s="130"/>
      <c r="I3204" s="130"/>
      <c r="J3204" s="130"/>
      <c r="K3204" s="130"/>
      <c r="L3204" s="130"/>
      <c r="M3204" s="130"/>
      <c r="N3204" s="130"/>
      <c r="O3204" s="130"/>
      <c r="P3204" s="130"/>
      <c r="Q3204" s="130"/>
      <c r="R3204" s="130"/>
      <c r="S3204" s="130"/>
      <c r="T3204" s="130"/>
    </row>
    <row r="3205" spans="2:20" ht="20.25" customHeight="1">
      <c r="B3205" s="130"/>
      <c r="C3205" s="130"/>
      <c r="D3205" s="130"/>
      <c r="E3205" s="130"/>
      <c r="F3205" s="130"/>
      <c r="G3205" s="130"/>
      <c r="H3205" s="130"/>
      <c r="I3205" s="130"/>
      <c r="J3205" s="130"/>
      <c r="K3205" s="130"/>
      <c r="L3205" s="130"/>
      <c r="M3205" s="130"/>
      <c r="N3205" s="130"/>
      <c r="O3205" s="130"/>
      <c r="P3205" s="130"/>
      <c r="Q3205" s="130"/>
      <c r="R3205" s="130"/>
      <c r="S3205" s="130"/>
      <c r="T3205" s="130"/>
    </row>
    <row r="3206" spans="2:20" ht="20.25" customHeight="1">
      <c r="B3206" s="130"/>
      <c r="C3206" s="130"/>
      <c r="D3206" s="130"/>
      <c r="E3206" s="130"/>
      <c r="F3206" s="130"/>
      <c r="G3206" s="130"/>
      <c r="H3206" s="130"/>
      <c r="I3206" s="130"/>
      <c r="J3206" s="130"/>
      <c r="K3206" s="130"/>
      <c r="L3206" s="130"/>
      <c r="M3206" s="130"/>
      <c r="N3206" s="130"/>
      <c r="O3206" s="130"/>
      <c r="P3206" s="130"/>
      <c r="Q3206" s="130"/>
      <c r="R3206" s="130"/>
      <c r="S3206" s="130"/>
      <c r="T3206" s="130"/>
    </row>
    <row r="3207" spans="2:20" ht="20.25" customHeight="1">
      <c r="B3207" s="130"/>
      <c r="C3207" s="130"/>
      <c r="D3207" s="130"/>
      <c r="E3207" s="130"/>
      <c r="F3207" s="130"/>
      <c r="G3207" s="130"/>
      <c r="H3207" s="130"/>
      <c r="I3207" s="130"/>
      <c r="J3207" s="130"/>
      <c r="K3207" s="130"/>
      <c r="L3207" s="130"/>
      <c r="M3207" s="130"/>
      <c r="N3207" s="130"/>
      <c r="O3207" s="130"/>
      <c r="P3207" s="130"/>
      <c r="Q3207" s="130"/>
      <c r="R3207" s="130"/>
      <c r="S3207" s="130"/>
      <c r="T3207" s="130"/>
    </row>
    <row r="3208" spans="2:20" ht="20.25" customHeight="1">
      <c r="B3208" s="130"/>
      <c r="C3208" s="130"/>
      <c r="D3208" s="130"/>
      <c r="E3208" s="130"/>
      <c r="F3208" s="130"/>
      <c r="G3208" s="130"/>
      <c r="H3208" s="130"/>
      <c r="I3208" s="130"/>
      <c r="J3208" s="130"/>
      <c r="K3208" s="130"/>
      <c r="L3208" s="130"/>
      <c r="M3208" s="130"/>
      <c r="N3208" s="130"/>
      <c r="O3208" s="130"/>
      <c r="P3208" s="130"/>
      <c r="Q3208" s="130"/>
      <c r="R3208" s="130"/>
      <c r="S3208" s="130"/>
      <c r="T3208" s="130"/>
    </row>
    <row r="3209" spans="2:20" ht="20.25" customHeight="1">
      <c r="B3209" s="130"/>
      <c r="C3209" s="130"/>
      <c r="D3209" s="130"/>
      <c r="E3209" s="130"/>
      <c r="F3209" s="130"/>
      <c r="G3209" s="130"/>
      <c r="H3209" s="130"/>
      <c r="I3209" s="130"/>
      <c r="J3209" s="130"/>
      <c r="K3209" s="130"/>
      <c r="L3209" s="130"/>
      <c r="M3209" s="130"/>
      <c r="N3209" s="130"/>
      <c r="O3209" s="130"/>
      <c r="P3209" s="130"/>
      <c r="Q3209" s="130"/>
      <c r="R3209" s="130"/>
      <c r="S3209" s="130"/>
      <c r="T3209" s="130"/>
    </row>
    <row r="3210" spans="2:20" ht="20.25" customHeight="1">
      <c r="B3210" s="130"/>
      <c r="C3210" s="130"/>
      <c r="D3210" s="130"/>
      <c r="E3210" s="130"/>
      <c r="F3210" s="130"/>
      <c r="G3210" s="130"/>
      <c r="H3210" s="130"/>
      <c r="I3210" s="130"/>
      <c r="J3210" s="130"/>
      <c r="K3210" s="130"/>
      <c r="L3210" s="130"/>
      <c r="M3210" s="130"/>
      <c r="N3210" s="130"/>
      <c r="O3210" s="130"/>
      <c r="P3210" s="130"/>
      <c r="Q3210" s="130"/>
      <c r="R3210" s="130"/>
      <c r="S3210" s="130"/>
      <c r="T3210" s="130"/>
    </row>
    <row r="3211" spans="2:20" ht="20.25" customHeight="1">
      <c r="B3211" s="130"/>
      <c r="C3211" s="130"/>
      <c r="D3211" s="130"/>
      <c r="E3211" s="130"/>
      <c r="F3211" s="130"/>
      <c r="G3211" s="130"/>
      <c r="H3211" s="130"/>
      <c r="I3211" s="130"/>
      <c r="J3211" s="130"/>
      <c r="K3211" s="130"/>
      <c r="L3211" s="130"/>
      <c r="M3211" s="130"/>
      <c r="N3211" s="130"/>
      <c r="O3211" s="130"/>
      <c r="P3211" s="130"/>
      <c r="Q3211" s="130"/>
      <c r="R3211" s="130"/>
      <c r="S3211" s="130"/>
      <c r="T3211" s="130"/>
    </row>
    <row r="3212" spans="2:20" ht="20.25" customHeight="1">
      <c r="B3212" s="130"/>
      <c r="C3212" s="130"/>
      <c r="D3212" s="130"/>
      <c r="E3212" s="130"/>
      <c r="F3212" s="130"/>
      <c r="G3212" s="130"/>
      <c r="H3212" s="130"/>
      <c r="I3212" s="130"/>
      <c r="J3212" s="130"/>
      <c r="K3212" s="130"/>
      <c r="L3212" s="130"/>
      <c r="M3212" s="130"/>
      <c r="N3212" s="130"/>
      <c r="O3212" s="130"/>
      <c r="P3212" s="130"/>
      <c r="Q3212" s="130"/>
      <c r="R3212" s="130"/>
      <c r="S3212" s="130"/>
      <c r="T3212" s="130"/>
    </row>
    <row r="3213" spans="2:20" ht="20.25" customHeight="1">
      <c r="B3213" s="130"/>
      <c r="C3213" s="130"/>
      <c r="D3213" s="130"/>
      <c r="E3213" s="130"/>
      <c r="F3213" s="130"/>
      <c r="G3213" s="130"/>
      <c r="H3213" s="130"/>
      <c r="I3213" s="130"/>
      <c r="J3213" s="130"/>
      <c r="K3213" s="130"/>
      <c r="L3213" s="130"/>
      <c r="M3213" s="130"/>
      <c r="N3213" s="130"/>
      <c r="O3213" s="130"/>
      <c r="P3213" s="130"/>
      <c r="Q3213" s="130"/>
      <c r="R3213" s="130"/>
      <c r="S3213" s="130"/>
      <c r="T3213" s="130"/>
    </row>
    <row r="3214" spans="2:20" ht="20.25" customHeight="1">
      <c r="B3214" s="130"/>
      <c r="C3214" s="130"/>
      <c r="D3214" s="130"/>
      <c r="E3214" s="130"/>
      <c r="F3214" s="130"/>
      <c r="G3214" s="130"/>
      <c r="H3214" s="130"/>
      <c r="I3214" s="130"/>
      <c r="J3214" s="130"/>
      <c r="K3214" s="130"/>
      <c r="L3214" s="130"/>
      <c r="M3214" s="130"/>
      <c r="N3214" s="130"/>
      <c r="O3214" s="130"/>
      <c r="P3214" s="130"/>
      <c r="Q3214" s="130"/>
      <c r="R3214" s="130"/>
      <c r="S3214" s="130"/>
      <c r="T3214" s="130"/>
    </row>
    <row r="3215" spans="2:20" ht="20.25" customHeight="1">
      <c r="B3215" s="130"/>
      <c r="C3215" s="130"/>
      <c r="D3215" s="130"/>
      <c r="E3215" s="130"/>
      <c r="F3215" s="130"/>
      <c r="G3215" s="130"/>
      <c r="H3215" s="130"/>
      <c r="I3215" s="130"/>
      <c r="J3215" s="130"/>
      <c r="K3215" s="130"/>
      <c r="L3215" s="130"/>
      <c r="M3215" s="130"/>
      <c r="N3215" s="130"/>
      <c r="O3215" s="130"/>
      <c r="P3215" s="130"/>
      <c r="Q3215" s="130"/>
      <c r="R3215" s="130"/>
      <c r="S3215" s="130"/>
      <c r="T3215" s="130"/>
    </row>
    <row r="3216" spans="2:20" ht="20.25" customHeight="1">
      <c r="B3216" s="130"/>
      <c r="C3216" s="130"/>
      <c r="D3216" s="130"/>
      <c r="E3216" s="130"/>
      <c r="F3216" s="130"/>
      <c r="G3216" s="130"/>
      <c r="H3216" s="130"/>
      <c r="I3216" s="130"/>
      <c r="J3216" s="130"/>
      <c r="K3216" s="130"/>
      <c r="L3216" s="130"/>
      <c r="M3216" s="130"/>
      <c r="N3216" s="130"/>
      <c r="O3216" s="130"/>
      <c r="P3216" s="130"/>
      <c r="Q3216" s="130"/>
      <c r="R3216" s="130"/>
      <c r="S3216" s="130"/>
      <c r="T3216" s="130"/>
    </row>
    <row r="3217" spans="2:20" ht="20.25" customHeight="1">
      <c r="B3217" s="130"/>
      <c r="C3217" s="130"/>
      <c r="D3217" s="130"/>
      <c r="E3217" s="130"/>
      <c r="F3217" s="130"/>
      <c r="G3217" s="130"/>
      <c r="H3217" s="130"/>
      <c r="I3217" s="130"/>
      <c r="J3217" s="130"/>
      <c r="K3217" s="130"/>
      <c r="L3217" s="130"/>
      <c r="M3217" s="130"/>
      <c r="N3217" s="130"/>
      <c r="O3217" s="130"/>
      <c r="P3217" s="130"/>
      <c r="Q3217" s="130"/>
      <c r="R3217" s="130"/>
      <c r="S3217" s="130"/>
      <c r="T3217" s="130"/>
    </row>
    <row r="3218" spans="2:20" ht="20.25" customHeight="1">
      <c r="B3218" s="130"/>
      <c r="C3218" s="130"/>
      <c r="D3218" s="130"/>
      <c r="E3218" s="130"/>
      <c r="F3218" s="130"/>
      <c r="G3218" s="130"/>
      <c r="H3218" s="130"/>
      <c r="I3218" s="130"/>
      <c r="J3218" s="130"/>
      <c r="K3218" s="130"/>
      <c r="L3218" s="130"/>
      <c r="M3218" s="130"/>
      <c r="N3218" s="130"/>
      <c r="O3218" s="130"/>
      <c r="P3218" s="130"/>
      <c r="Q3218" s="130"/>
      <c r="R3218" s="130"/>
      <c r="S3218" s="130"/>
      <c r="T3218" s="130"/>
    </row>
    <row r="3219" spans="2:20" ht="20.25" customHeight="1">
      <c r="B3219" s="130"/>
      <c r="C3219" s="130"/>
      <c r="D3219" s="130"/>
      <c r="E3219" s="130"/>
      <c r="F3219" s="130"/>
      <c r="G3219" s="130"/>
      <c r="H3219" s="130"/>
      <c r="I3219" s="130"/>
      <c r="J3219" s="130"/>
      <c r="K3219" s="130"/>
      <c r="L3219" s="130"/>
      <c r="M3219" s="130"/>
      <c r="N3219" s="130"/>
      <c r="O3219" s="130"/>
      <c r="P3219" s="130"/>
      <c r="Q3219" s="130"/>
      <c r="R3219" s="130"/>
      <c r="S3219" s="130"/>
      <c r="T3219" s="130"/>
    </row>
    <row r="3220" spans="2:20" ht="20.25" customHeight="1">
      <c r="B3220" s="130"/>
      <c r="C3220" s="130"/>
      <c r="D3220" s="130"/>
      <c r="E3220" s="130"/>
      <c r="F3220" s="130"/>
      <c r="G3220" s="130"/>
      <c r="H3220" s="130"/>
      <c r="I3220" s="130"/>
      <c r="J3220" s="130"/>
      <c r="K3220" s="130"/>
      <c r="L3220" s="130"/>
      <c r="M3220" s="130"/>
      <c r="N3220" s="130"/>
      <c r="O3220" s="130"/>
      <c r="P3220" s="130"/>
      <c r="Q3220" s="130"/>
      <c r="R3220" s="130"/>
      <c r="S3220" s="130"/>
      <c r="T3220" s="130"/>
    </row>
    <row r="3221" spans="2:20" ht="20.25" customHeight="1">
      <c r="B3221" s="130"/>
      <c r="C3221" s="130"/>
      <c r="D3221" s="130"/>
      <c r="E3221" s="130"/>
      <c r="F3221" s="130"/>
      <c r="G3221" s="130"/>
      <c r="H3221" s="130"/>
      <c r="I3221" s="130"/>
      <c r="J3221" s="130"/>
      <c r="K3221" s="130"/>
      <c r="L3221" s="130"/>
      <c r="M3221" s="130"/>
      <c r="N3221" s="130"/>
      <c r="O3221" s="130"/>
      <c r="P3221" s="130"/>
      <c r="Q3221" s="130"/>
      <c r="R3221" s="130"/>
      <c r="S3221" s="130"/>
      <c r="T3221" s="130"/>
    </row>
    <row r="3222" spans="2:20" ht="20.25" customHeight="1">
      <c r="B3222" s="130"/>
      <c r="C3222" s="130"/>
      <c r="D3222" s="130"/>
      <c r="E3222" s="130"/>
      <c r="F3222" s="130"/>
      <c r="G3222" s="130"/>
      <c r="H3222" s="130"/>
      <c r="I3222" s="130"/>
      <c r="J3222" s="130"/>
      <c r="K3222" s="130"/>
      <c r="L3222" s="130"/>
      <c r="M3222" s="130"/>
      <c r="N3222" s="130"/>
      <c r="O3222" s="130"/>
      <c r="P3222" s="130"/>
      <c r="Q3222" s="130"/>
      <c r="R3222" s="130"/>
      <c r="S3222" s="130"/>
      <c r="T3222" s="130"/>
    </row>
    <row r="3223" spans="2:20" ht="20.25" customHeight="1">
      <c r="B3223" s="130"/>
      <c r="C3223" s="130"/>
      <c r="D3223" s="130"/>
      <c r="E3223" s="130"/>
      <c r="F3223" s="130"/>
      <c r="G3223" s="130"/>
      <c r="H3223" s="130"/>
      <c r="I3223" s="130"/>
      <c r="J3223" s="130"/>
      <c r="K3223" s="130"/>
      <c r="L3223" s="130"/>
      <c r="M3223" s="130"/>
      <c r="N3223" s="130"/>
      <c r="O3223" s="130"/>
      <c r="P3223" s="130"/>
      <c r="Q3223" s="130"/>
      <c r="R3223" s="130"/>
      <c r="S3223" s="130"/>
      <c r="T3223" s="130"/>
    </row>
    <row r="3224" spans="2:20" ht="20.25" customHeight="1">
      <c r="B3224" s="130"/>
      <c r="C3224" s="130"/>
      <c r="D3224" s="130"/>
      <c r="E3224" s="130"/>
      <c r="F3224" s="130"/>
      <c r="G3224" s="130"/>
      <c r="H3224" s="130"/>
      <c r="I3224" s="130"/>
      <c r="J3224" s="130"/>
      <c r="K3224" s="130"/>
      <c r="L3224" s="130"/>
      <c r="M3224" s="130"/>
      <c r="N3224" s="130"/>
      <c r="O3224" s="130"/>
      <c r="P3224" s="130"/>
      <c r="Q3224" s="130"/>
      <c r="R3224" s="130"/>
      <c r="S3224" s="130"/>
      <c r="T3224" s="130"/>
    </row>
    <row r="3225" spans="2:20" ht="20.25" customHeight="1">
      <c r="B3225" s="130"/>
      <c r="C3225" s="130"/>
      <c r="D3225" s="130"/>
      <c r="E3225" s="130"/>
      <c r="F3225" s="130"/>
      <c r="G3225" s="130"/>
      <c r="H3225" s="130"/>
      <c r="I3225" s="130"/>
      <c r="J3225" s="130"/>
      <c r="K3225" s="130"/>
      <c r="L3225" s="130"/>
      <c r="M3225" s="130"/>
      <c r="N3225" s="130"/>
      <c r="O3225" s="130"/>
      <c r="P3225" s="130"/>
      <c r="Q3225" s="130"/>
      <c r="R3225" s="130"/>
      <c r="S3225" s="130"/>
      <c r="T3225" s="130"/>
    </row>
    <row r="3226" spans="2:20" ht="20.25" customHeight="1">
      <c r="B3226" s="130"/>
      <c r="C3226" s="130"/>
      <c r="D3226" s="130"/>
      <c r="E3226" s="130"/>
      <c r="F3226" s="130"/>
      <c r="G3226" s="130"/>
      <c r="H3226" s="130"/>
      <c r="I3226" s="130"/>
      <c r="J3226" s="130"/>
      <c r="K3226" s="130"/>
      <c r="L3226" s="130"/>
      <c r="M3226" s="130"/>
      <c r="N3226" s="130"/>
      <c r="O3226" s="130"/>
      <c r="P3226" s="130"/>
      <c r="Q3226" s="130"/>
      <c r="R3226" s="130"/>
      <c r="S3226" s="130"/>
      <c r="T3226" s="130"/>
    </row>
    <row r="3227" spans="2:20" ht="20.25" customHeight="1">
      <c r="B3227" s="130"/>
      <c r="C3227" s="130"/>
      <c r="D3227" s="130"/>
      <c r="E3227" s="130"/>
      <c r="F3227" s="130"/>
      <c r="G3227" s="130"/>
      <c r="H3227" s="130"/>
      <c r="I3227" s="130"/>
      <c r="J3227" s="130"/>
      <c r="K3227" s="130"/>
      <c r="L3227" s="130"/>
      <c r="M3227" s="130"/>
      <c r="N3227" s="130"/>
      <c r="O3227" s="130"/>
      <c r="P3227" s="130"/>
      <c r="Q3227" s="130"/>
      <c r="R3227" s="130"/>
      <c r="S3227" s="130"/>
      <c r="T3227" s="130"/>
    </row>
    <row r="3228" spans="2:20" ht="20.25" customHeight="1">
      <c r="B3228" s="130"/>
      <c r="C3228" s="130"/>
      <c r="D3228" s="130"/>
      <c r="E3228" s="130"/>
      <c r="F3228" s="130"/>
      <c r="G3228" s="130"/>
      <c r="H3228" s="130"/>
      <c r="I3228" s="130"/>
      <c r="J3228" s="130"/>
      <c r="K3228" s="130"/>
      <c r="L3228" s="130"/>
      <c r="M3228" s="130"/>
      <c r="N3228" s="130"/>
      <c r="O3228" s="130"/>
      <c r="P3228" s="130"/>
      <c r="Q3228" s="130"/>
      <c r="R3228" s="130"/>
      <c r="S3228" s="130"/>
      <c r="T3228" s="130"/>
    </row>
    <row r="3229" spans="2:20" ht="20.25" customHeight="1">
      <c r="B3229" s="130"/>
      <c r="C3229" s="130"/>
      <c r="D3229" s="130"/>
      <c r="E3229" s="130"/>
      <c r="F3229" s="130"/>
      <c r="G3229" s="130"/>
      <c r="H3229" s="130"/>
      <c r="I3229" s="130"/>
      <c r="J3229" s="130"/>
      <c r="K3229" s="130"/>
      <c r="L3229" s="130"/>
      <c r="M3229" s="130"/>
      <c r="N3229" s="130"/>
      <c r="O3229" s="130"/>
      <c r="P3229" s="130"/>
      <c r="Q3229" s="130"/>
      <c r="R3229" s="130"/>
      <c r="S3229" s="130"/>
      <c r="T3229" s="130"/>
    </row>
    <row r="3230" spans="2:20" ht="20.25" customHeight="1">
      <c r="B3230" s="130"/>
      <c r="C3230" s="130"/>
      <c r="D3230" s="130"/>
      <c r="E3230" s="130"/>
      <c r="F3230" s="130"/>
      <c r="G3230" s="130"/>
      <c r="H3230" s="130"/>
      <c r="I3230" s="130"/>
      <c r="J3230" s="130"/>
      <c r="K3230" s="130"/>
      <c r="L3230" s="130"/>
      <c r="M3230" s="130"/>
      <c r="N3230" s="130"/>
      <c r="O3230" s="130"/>
      <c r="P3230" s="130"/>
      <c r="Q3230" s="130"/>
      <c r="R3230" s="130"/>
      <c r="S3230" s="130"/>
      <c r="T3230" s="130"/>
    </row>
    <row r="3231" spans="2:20" ht="20.25" customHeight="1">
      <c r="B3231" s="130"/>
      <c r="C3231" s="130"/>
      <c r="D3231" s="130"/>
      <c r="E3231" s="130"/>
      <c r="F3231" s="130"/>
      <c r="G3231" s="130"/>
      <c r="H3231" s="130"/>
      <c r="I3231" s="130"/>
      <c r="J3231" s="130"/>
      <c r="K3231" s="130"/>
      <c r="L3231" s="130"/>
      <c r="M3231" s="130"/>
      <c r="N3231" s="130"/>
      <c r="O3231" s="130"/>
      <c r="P3231" s="130"/>
      <c r="Q3231" s="130"/>
      <c r="R3231" s="130"/>
      <c r="S3231" s="130"/>
      <c r="T3231" s="130"/>
    </row>
    <row r="3232" spans="2:20" ht="20.25" customHeight="1">
      <c r="B3232" s="130"/>
      <c r="C3232" s="130"/>
      <c r="D3232" s="130"/>
      <c r="E3232" s="130"/>
      <c r="F3232" s="130"/>
      <c r="G3232" s="130"/>
      <c r="H3232" s="130"/>
      <c r="I3232" s="130"/>
      <c r="J3232" s="130"/>
      <c r="K3232" s="130"/>
      <c r="L3232" s="130"/>
      <c r="M3232" s="130"/>
      <c r="N3232" s="130"/>
      <c r="O3232" s="130"/>
      <c r="P3232" s="130"/>
      <c r="Q3232" s="130"/>
      <c r="R3232" s="130"/>
      <c r="S3232" s="130"/>
      <c r="T3232" s="130"/>
    </row>
    <row r="3233" spans="2:20" ht="20.25" customHeight="1">
      <c r="B3233" s="130"/>
      <c r="C3233" s="130"/>
      <c r="D3233" s="130"/>
      <c r="E3233" s="130"/>
      <c r="F3233" s="130"/>
      <c r="G3233" s="130"/>
      <c r="H3233" s="130"/>
      <c r="I3233" s="130"/>
      <c r="J3233" s="130"/>
      <c r="K3233" s="130"/>
      <c r="L3233" s="130"/>
      <c r="M3233" s="130"/>
      <c r="N3233" s="130"/>
      <c r="O3233" s="130"/>
      <c r="P3233" s="130"/>
      <c r="Q3233" s="130"/>
      <c r="R3233" s="130"/>
      <c r="S3233" s="130"/>
      <c r="T3233" s="130"/>
    </row>
    <row r="3234" spans="2:20" ht="20.25" customHeight="1">
      <c r="B3234" s="130"/>
      <c r="C3234" s="130"/>
      <c r="D3234" s="130"/>
      <c r="E3234" s="130"/>
      <c r="F3234" s="130"/>
      <c r="G3234" s="130"/>
      <c r="H3234" s="130"/>
      <c r="I3234" s="130"/>
      <c r="J3234" s="130"/>
      <c r="K3234" s="130"/>
      <c r="L3234" s="130"/>
      <c r="M3234" s="130"/>
      <c r="N3234" s="130"/>
      <c r="O3234" s="130"/>
      <c r="P3234" s="130"/>
      <c r="Q3234" s="130"/>
      <c r="R3234" s="130"/>
      <c r="S3234" s="130"/>
      <c r="T3234" s="130"/>
    </row>
    <row r="3235" spans="2:20" ht="20.25" customHeight="1">
      <c r="B3235" s="130"/>
      <c r="C3235" s="130"/>
      <c r="D3235" s="130"/>
      <c r="E3235" s="130"/>
      <c r="F3235" s="130"/>
      <c r="G3235" s="130"/>
      <c r="H3235" s="130"/>
      <c r="I3235" s="130"/>
      <c r="J3235" s="130"/>
      <c r="K3235" s="130"/>
      <c r="L3235" s="130"/>
      <c r="M3235" s="130"/>
      <c r="N3235" s="130"/>
      <c r="O3235" s="130"/>
      <c r="P3235" s="130"/>
      <c r="Q3235" s="130"/>
      <c r="R3235" s="130"/>
      <c r="S3235" s="130"/>
      <c r="T3235" s="130"/>
    </row>
    <row r="3236" spans="2:20" ht="20.25" customHeight="1">
      <c r="B3236" s="130"/>
      <c r="C3236" s="130"/>
      <c r="D3236" s="130"/>
      <c r="E3236" s="130"/>
      <c r="F3236" s="130"/>
      <c r="G3236" s="130"/>
      <c r="H3236" s="130"/>
      <c r="I3236" s="130"/>
      <c r="J3236" s="130"/>
      <c r="K3236" s="130"/>
      <c r="L3236" s="130"/>
      <c r="M3236" s="130"/>
      <c r="N3236" s="130"/>
      <c r="O3236" s="130"/>
      <c r="P3236" s="130"/>
      <c r="Q3236" s="130"/>
      <c r="R3236" s="130"/>
      <c r="S3236" s="130"/>
      <c r="T3236" s="130"/>
    </row>
    <row r="3237" spans="2:20" ht="20.25" customHeight="1">
      <c r="B3237" s="130"/>
      <c r="C3237" s="130"/>
      <c r="D3237" s="130"/>
      <c r="E3237" s="130"/>
      <c r="F3237" s="130"/>
      <c r="G3237" s="130"/>
      <c r="H3237" s="130"/>
      <c r="I3237" s="130"/>
      <c r="J3237" s="130"/>
      <c r="K3237" s="130"/>
      <c r="L3237" s="130"/>
      <c r="M3237" s="130"/>
      <c r="N3237" s="130"/>
      <c r="O3237" s="130"/>
      <c r="P3237" s="130"/>
      <c r="Q3237" s="130"/>
      <c r="R3237" s="130"/>
      <c r="S3237" s="130"/>
      <c r="T3237" s="130"/>
    </row>
    <row r="3238" spans="2:20" ht="20.25" customHeight="1">
      <c r="B3238" s="130"/>
      <c r="C3238" s="130"/>
      <c r="D3238" s="130"/>
      <c r="E3238" s="130"/>
      <c r="F3238" s="130"/>
      <c r="G3238" s="130"/>
      <c r="H3238" s="130"/>
      <c r="I3238" s="130"/>
      <c r="J3238" s="130"/>
      <c r="K3238" s="130"/>
      <c r="L3238" s="130"/>
      <c r="M3238" s="130"/>
      <c r="N3238" s="130"/>
      <c r="O3238" s="130"/>
      <c r="P3238" s="130"/>
      <c r="Q3238" s="130"/>
      <c r="R3238" s="130"/>
      <c r="S3238" s="130"/>
      <c r="T3238" s="130"/>
    </row>
    <row r="3239" spans="2:20" ht="20.25" customHeight="1">
      <c r="B3239" s="130"/>
      <c r="C3239" s="130"/>
      <c r="D3239" s="130"/>
      <c r="E3239" s="130"/>
      <c r="F3239" s="130"/>
      <c r="G3239" s="130"/>
      <c r="H3239" s="130"/>
      <c r="I3239" s="130"/>
      <c r="J3239" s="130"/>
      <c r="K3239" s="130"/>
      <c r="L3239" s="130"/>
      <c r="M3239" s="130"/>
      <c r="N3239" s="130"/>
      <c r="O3239" s="130"/>
      <c r="P3239" s="130"/>
      <c r="Q3239" s="130"/>
      <c r="R3239" s="130"/>
      <c r="S3239" s="130"/>
      <c r="T3239" s="130"/>
    </row>
    <row r="3240" spans="2:20" ht="20.25" customHeight="1">
      <c r="B3240" s="130"/>
      <c r="C3240" s="130"/>
      <c r="D3240" s="130"/>
      <c r="E3240" s="130"/>
      <c r="F3240" s="130"/>
      <c r="G3240" s="130"/>
      <c r="H3240" s="130"/>
      <c r="I3240" s="130"/>
      <c r="J3240" s="130"/>
      <c r="K3240" s="130"/>
      <c r="L3240" s="130"/>
      <c r="M3240" s="130"/>
      <c r="N3240" s="130"/>
      <c r="O3240" s="130"/>
      <c r="P3240" s="130"/>
      <c r="Q3240" s="130"/>
      <c r="R3240" s="130"/>
      <c r="S3240" s="130"/>
      <c r="T3240" s="130"/>
    </row>
    <row r="3241" spans="2:20" ht="20.25" customHeight="1">
      <c r="B3241" s="130"/>
      <c r="C3241" s="130"/>
      <c r="D3241" s="130"/>
      <c r="E3241" s="130"/>
      <c r="F3241" s="130"/>
      <c r="G3241" s="130"/>
      <c r="H3241" s="130"/>
      <c r="I3241" s="130"/>
      <c r="J3241" s="130"/>
      <c r="K3241" s="130"/>
      <c r="L3241" s="130"/>
      <c r="M3241" s="130"/>
      <c r="N3241" s="130"/>
      <c r="O3241" s="130"/>
      <c r="P3241" s="130"/>
      <c r="Q3241" s="130"/>
      <c r="R3241" s="130"/>
      <c r="S3241" s="130"/>
      <c r="T3241" s="130"/>
    </row>
    <row r="3242" spans="2:20" ht="20.25" customHeight="1">
      <c r="B3242" s="130"/>
      <c r="C3242" s="130"/>
      <c r="D3242" s="130"/>
      <c r="E3242" s="130"/>
      <c r="F3242" s="130"/>
      <c r="G3242" s="130"/>
      <c r="H3242" s="130"/>
      <c r="I3242" s="130"/>
      <c r="J3242" s="130"/>
      <c r="K3242" s="130"/>
      <c r="L3242" s="130"/>
      <c r="M3242" s="130"/>
      <c r="N3242" s="130"/>
      <c r="O3242" s="130"/>
      <c r="P3242" s="130"/>
      <c r="Q3242" s="130"/>
      <c r="R3242" s="130"/>
      <c r="S3242" s="130"/>
      <c r="T3242" s="130"/>
    </row>
    <row r="3243" spans="2:20" ht="20.25" customHeight="1">
      <c r="B3243" s="130"/>
      <c r="C3243" s="130"/>
      <c r="D3243" s="130"/>
      <c r="E3243" s="130"/>
      <c r="F3243" s="130"/>
      <c r="G3243" s="130"/>
      <c r="H3243" s="130"/>
      <c r="I3243" s="130"/>
      <c r="J3243" s="130"/>
      <c r="K3243" s="130"/>
      <c r="L3243" s="130"/>
      <c r="M3243" s="130"/>
      <c r="N3243" s="130"/>
      <c r="O3243" s="130"/>
      <c r="P3243" s="130"/>
      <c r="Q3243" s="130"/>
      <c r="R3243" s="130"/>
      <c r="S3243" s="130"/>
      <c r="T3243" s="130"/>
    </row>
    <row r="3244" spans="2:20" ht="20.25" customHeight="1">
      <c r="B3244" s="130"/>
      <c r="C3244" s="130"/>
      <c r="D3244" s="130"/>
      <c r="E3244" s="130"/>
      <c r="F3244" s="130"/>
      <c r="G3244" s="130"/>
      <c r="H3244" s="130"/>
      <c r="I3244" s="130"/>
      <c r="J3244" s="130"/>
      <c r="K3244" s="130"/>
      <c r="L3244" s="130"/>
      <c r="M3244" s="130"/>
      <c r="N3244" s="130"/>
      <c r="O3244" s="130"/>
      <c r="P3244" s="130"/>
      <c r="Q3244" s="130"/>
      <c r="R3244" s="130"/>
      <c r="S3244" s="130"/>
      <c r="T3244" s="130"/>
    </row>
    <row r="3245" spans="2:20" ht="20.25" customHeight="1">
      <c r="B3245" s="130"/>
      <c r="C3245" s="130"/>
      <c r="D3245" s="130"/>
      <c r="E3245" s="130"/>
      <c r="F3245" s="130"/>
      <c r="G3245" s="130"/>
      <c r="H3245" s="130"/>
      <c r="I3245" s="130"/>
      <c r="J3245" s="130"/>
      <c r="K3245" s="130"/>
      <c r="L3245" s="130"/>
      <c r="M3245" s="130"/>
      <c r="N3245" s="130"/>
      <c r="O3245" s="130"/>
      <c r="P3245" s="130"/>
      <c r="Q3245" s="130"/>
      <c r="R3245" s="130"/>
      <c r="S3245" s="130"/>
      <c r="T3245" s="130"/>
    </row>
    <row r="3246" spans="2:20" ht="20.25" customHeight="1">
      <c r="B3246" s="130"/>
      <c r="C3246" s="130"/>
      <c r="D3246" s="130"/>
      <c r="E3246" s="130"/>
      <c r="F3246" s="130"/>
      <c r="G3246" s="130"/>
      <c r="H3246" s="130"/>
      <c r="I3246" s="130"/>
      <c r="J3246" s="130"/>
      <c r="K3246" s="130"/>
      <c r="L3246" s="130"/>
      <c r="M3246" s="130"/>
      <c r="N3246" s="130"/>
      <c r="O3246" s="130"/>
      <c r="P3246" s="130"/>
      <c r="Q3246" s="130"/>
      <c r="R3246" s="130"/>
      <c r="S3246" s="130"/>
      <c r="T3246" s="130"/>
    </row>
    <row r="3247" spans="2:20" ht="20.25" customHeight="1">
      <c r="B3247" s="130"/>
      <c r="C3247" s="130"/>
      <c r="D3247" s="130"/>
      <c r="E3247" s="130"/>
      <c r="F3247" s="130"/>
      <c r="G3247" s="130"/>
      <c r="H3247" s="130"/>
      <c r="I3247" s="130"/>
      <c r="J3247" s="130"/>
      <c r="K3247" s="130"/>
      <c r="L3247" s="130"/>
      <c r="M3247" s="130"/>
      <c r="N3247" s="130"/>
      <c r="O3247" s="130"/>
      <c r="P3247" s="130"/>
      <c r="Q3247" s="130"/>
      <c r="R3247" s="130"/>
      <c r="S3247" s="130"/>
      <c r="T3247" s="130"/>
    </row>
    <row r="3248" spans="2:20" ht="20.25" customHeight="1">
      <c r="B3248" s="130"/>
      <c r="C3248" s="130"/>
      <c r="D3248" s="130"/>
      <c r="E3248" s="130"/>
      <c r="F3248" s="130"/>
      <c r="G3248" s="130"/>
      <c r="H3248" s="130"/>
      <c r="I3248" s="130"/>
      <c r="J3248" s="130"/>
      <c r="K3248" s="130"/>
      <c r="L3248" s="130"/>
      <c r="M3248" s="130"/>
      <c r="N3248" s="130"/>
      <c r="O3248" s="130"/>
      <c r="P3248" s="130"/>
      <c r="Q3248" s="130"/>
      <c r="R3248" s="130"/>
      <c r="S3248" s="130"/>
      <c r="T3248" s="130"/>
    </row>
    <row r="3249" spans="2:20" ht="20.25" customHeight="1">
      <c r="B3249" s="130"/>
      <c r="C3249" s="130"/>
      <c r="D3249" s="130"/>
      <c r="E3249" s="130"/>
      <c r="F3249" s="130"/>
      <c r="G3249" s="130"/>
      <c r="H3249" s="130"/>
      <c r="I3249" s="130"/>
      <c r="J3249" s="130"/>
      <c r="K3249" s="130"/>
      <c r="L3249" s="130"/>
      <c r="M3249" s="130"/>
      <c r="N3249" s="130"/>
      <c r="O3249" s="130"/>
      <c r="P3249" s="130"/>
      <c r="Q3249" s="130"/>
      <c r="R3249" s="130"/>
      <c r="S3249" s="130"/>
      <c r="T3249" s="130"/>
    </row>
    <row r="3250" spans="2:20" ht="20.25" customHeight="1">
      <c r="B3250" s="130"/>
      <c r="C3250" s="130"/>
      <c r="D3250" s="130"/>
      <c r="E3250" s="130"/>
      <c r="F3250" s="130"/>
      <c r="G3250" s="130"/>
      <c r="H3250" s="130"/>
      <c r="I3250" s="130"/>
      <c r="J3250" s="130"/>
      <c r="K3250" s="130"/>
      <c r="L3250" s="130"/>
      <c r="M3250" s="130"/>
      <c r="N3250" s="130"/>
      <c r="O3250" s="130"/>
      <c r="P3250" s="130"/>
      <c r="Q3250" s="130"/>
      <c r="R3250" s="130"/>
      <c r="S3250" s="130"/>
      <c r="T3250" s="130"/>
    </row>
    <row r="3251" spans="2:20" ht="20.25" customHeight="1">
      <c r="B3251" s="130"/>
      <c r="C3251" s="130"/>
      <c r="D3251" s="130"/>
      <c r="E3251" s="130"/>
      <c r="F3251" s="130"/>
      <c r="G3251" s="130"/>
      <c r="H3251" s="130"/>
      <c r="I3251" s="130"/>
      <c r="J3251" s="130"/>
      <c r="K3251" s="130"/>
      <c r="L3251" s="130"/>
      <c r="M3251" s="130"/>
      <c r="N3251" s="130"/>
      <c r="O3251" s="130"/>
      <c r="P3251" s="130"/>
      <c r="Q3251" s="130"/>
      <c r="R3251" s="130"/>
      <c r="S3251" s="130"/>
      <c r="T3251" s="130"/>
    </row>
    <row r="3252" spans="2:20" ht="20.25" customHeight="1">
      <c r="B3252" s="130"/>
      <c r="C3252" s="130"/>
      <c r="D3252" s="130"/>
      <c r="E3252" s="130"/>
      <c r="F3252" s="130"/>
      <c r="G3252" s="130"/>
      <c r="H3252" s="130"/>
      <c r="I3252" s="130"/>
      <c r="J3252" s="130"/>
      <c r="K3252" s="130"/>
      <c r="L3252" s="130"/>
      <c r="M3252" s="130"/>
      <c r="N3252" s="130"/>
      <c r="O3252" s="130"/>
      <c r="P3252" s="130"/>
      <c r="Q3252" s="130"/>
      <c r="R3252" s="130"/>
      <c r="S3252" s="130"/>
      <c r="T3252" s="130"/>
    </row>
    <row r="3253" spans="2:20" ht="20.25" customHeight="1">
      <c r="B3253" s="130"/>
      <c r="C3253" s="130"/>
      <c r="D3253" s="130"/>
      <c r="E3253" s="130"/>
      <c r="F3253" s="130"/>
      <c r="G3253" s="130"/>
      <c r="H3253" s="130"/>
      <c r="I3253" s="130"/>
      <c r="J3253" s="130"/>
      <c r="K3253" s="130"/>
      <c r="L3253" s="130"/>
      <c r="M3253" s="130"/>
      <c r="N3253" s="130"/>
      <c r="O3253" s="130"/>
      <c r="P3253" s="130"/>
      <c r="Q3253" s="130"/>
      <c r="R3253" s="130"/>
      <c r="S3253" s="130"/>
      <c r="T3253" s="130"/>
    </row>
    <row r="3254" spans="2:20" ht="20.25" customHeight="1">
      <c r="B3254" s="130"/>
      <c r="C3254" s="130"/>
      <c r="D3254" s="130"/>
      <c r="E3254" s="130"/>
      <c r="F3254" s="130"/>
      <c r="G3254" s="130"/>
      <c r="H3254" s="130"/>
      <c r="I3254" s="130"/>
      <c r="J3254" s="130"/>
      <c r="K3254" s="130"/>
      <c r="L3254" s="130"/>
      <c r="M3254" s="130"/>
      <c r="N3254" s="130"/>
      <c r="O3254" s="130"/>
      <c r="P3254" s="130"/>
      <c r="Q3254" s="130"/>
      <c r="R3254" s="130"/>
      <c r="S3254" s="130"/>
      <c r="T3254" s="130"/>
    </row>
    <row r="3255" spans="2:20" ht="20.25" customHeight="1">
      <c r="B3255" s="130"/>
      <c r="C3255" s="130"/>
      <c r="D3255" s="130"/>
      <c r="E3255" s="130"/>
      <c r="F3255" s="130"/>
      <c r="G3255" s="130"/>
      <c r="H3255" s="130"/>
      <c r="I3255" s="130"/>
      <c r="J3255" s="130"/>
      <c r="K3255" s="130"/>
      <c r="L3255" s="130"/>
      <c r="M3255" s="130"/>
      <c r="N3255" s="130"/>
      <c r="O3255" s="130"/>
      <c r="P3255" s="130"/>
      <c r="Q3255" s="130"/>
      <c r="R3255" s="130"/>
      <c r="S3255" s="130"/>
      <c r="T3255" s="130"/>
    </row>
    <row r="3256" spans="2:20" ht="20.25" customHeight="1">
      <c r="B3256" s="130"/>
      <c r="C3256" s="130"/>
      <c r="D3256" s="130"/>
      <c r="E3256" s="130"/>
      <c r="F3256" s="130"/>
      <c r="G3256" s="130"/>
      <c r="H3256" s="130"/>
      <c r="I3256" s="130"/>
      <c r="J3256" s="130"/>
      <c r="K3256" s="130"/>
      <c r="L3256" s="130"/>
      <c r="M3256" s="130"/>
      <c r="N3256" s="130"/>
      <c r="O3256" s="130"/>
      <c r="P3256" s="130"/>
      <c r="Q3256" s="130"/>
      <c r="R3256" s="130"/>
      <c r="S3256" s="130"/>
      <c r="T3256" s="130"/>
    </row>
    <row r="3257" spans="2:20" ht="20.25" customHeight="1">
      <c r="B3257" s="130"/>
      <c r="C3257" s="130"/>
      <c r="D3257" s="130"/>
      <c r="E3257" s="130"/>
      <c r="F3257" s="130"/>
      <c r="G3257" s="130"/>
      <c r="H3257" s="130"/>
      <c r="I3257" s="130"/>
      <c r="J3257" s="130"/>
      <c r="K3257" s="130"/>
      <c r="L3257" s="130"/>
      <c r="M3257" s="130"/>
      <c r="N3257" s="130"/>
      <c r="O3257" s="130"/>
      <c r="P3257" s="130"/>
      <c r="Q3257" s="130"/>
      <c r="R3257" s="130"/>
      <c r="S3257" s="130"/>
      <c r="T3257" s="130"/>
    </row>
    <row r="3258" spans="2:20" ht="20.25" customHeight="1">
      <c r="B3258" s="130"/>
      <c r="C3258" s="130"/>
      <c r="D3258" s="130"/>
      <c r="E3258" s="130"/>
      <c r="F3258" s="130"/>
      <c r="G3258" s="130"/>
      <c r="H3258" s="130"/>
      <c r="I3258" s="130"/>
      <c r="J3258" s="130"/>
      <c r="K3258" s="130"/>
      <c r="L3258" s="130"/>
      <c r="M3258" s="130"/>
      <c r="N3258" s="130"/>
      <c r="O3258" s="130"/>
      <c r="P3258" s="130"/>
      <c r="Q3258" s="130"/>
      <c r="R3258" s="130"/>
      <c r="S3258" s="130"/>
      <c r="T3258" s="130"/>
    </row>
    <row r="3259" spans="2:20" ht="20.25" customHeight="1">
      <c r="B3259" s="130"/>
      <c r="C3259" s="130"/>
      <c r="D3259" s="130"/>
      <c r="E3259" s="130"/>
      <c r="F3259" s="130"/>
      <c r="G3259" s="130"/>
      <c r="H3259" s="130"/>
      <c r="I3259" s="130"/>
      <c r="J3259" s="130"/>
      <c r="K3259" s="130"/>
      <c r="L3259" s="130"/>
      <c r="M3259" s="130"/>
      <c r="N3259" s="130"/>
      <c r="O3259" s="130"/>
      <c r="P3259" s="130"/>
      <c r="Q3259" s="130"/>
      <c r="R3259" s="130"/>
      <c r="S3259" s="130"/>
      <c r="T3259" s="130"/>
    </row>
    <row r="3260" spans="2:20" ht="20.25" customHeight="1">
      <c r="B3260" s="130"/>
      <c r="C3260" s="130"/>
      <c r="D3260" s="130"/>
      <c r="E3260" s="130"/>
      <c r="F3260" s="130"/>
      <c r="G3260" s="130"/>
      <c r="H3260" s="130"/>
      <c r="I3260" s="130"/>
      <c r="J3260" s="130"/>
      <c r="K3260" s="130"/>
      <c r="L3260" s="130"/>
      <c r="M3260" s="130"/>
      <c r="N3260" s="130"/>
      <c r="O3260" s="130"/>
      <c r="P3260" s="130"/>
      <c r="Q3260" s="130"/>
      <c r="R3260" s="130"/>
      <c r="S3260" s="130"/>
      <c r="T3260" s="130"/>
    </row>
    <row r="3261" spans="2:20" ht="20.25" customHeight="1">
      <c r="B3261" s="130"/>
      <c r="C3261" s="130"/>
      <c r="D3261" s="130"/>
      <c r="E3261" s="130"/>
      <c r="F3261" s="130"/>
      <c r="G3261" s="130"/>
      <c r="H3261" s="130"/>
      <c r="I3261" s="130"/>
      <c r="J3261" s="130"/>
      <c r="K3261" s="130"/>
      <c r="L3261" s="130"/>
      <c r="M3261" s="130"/>
      <c r="N3261" s="130"/>
      <c r="O3261" s="130"/>
      <c r="P3261" s="130"/>
      <c r="Q3261" s="130"/>
      <c r="R3261" s="130"/>
      <c r="S3261" s="130"/>
      <c r="T3261" s="130"/>
    </row>
    <row r="3262" spans="2:20" ht="20.25" customHeight="1">
      <c r="B3262" s="130"/>
      <c r="C3262" s="130"/>
      <c r="D3262" s="130"/>
      <c r="E3262" s="130"/>
      <c r="F3262" s="130"/>
      <c r="G3262" s="130"/>
      <c r="H3262" s="130"/>
      <c r="I3262" s="130"/>
      <c r="J3262" s="130"/>
      <c r="K3262" s="130"/>
      <c r="L3262" s="130"/>
      <c r="M3262" s="130"/>
      <c r="N3262" s="130"/>
      <c r="O3262" s="130"/>
      <c r="P3262" s="130"/>
      <c r="Q3262" s="130"/>
      <c r="R3262" s="130"/>
      <c r="S3262" s="130"/>
      <c r="T3262" s="130"/>
    </row>
    <row r="3263" spans="2:20" ht="20.25" customHeight="1">
      <c r="B3263" s="130"/>
      <c r="C3263" s="130"/>
      <c r="D3263" s="130"/>
      <c r="E3263" s="130"/>
      <c r="F3263" s="130"/>
      <c r="G3263" s="130"/>
      <c r="H3263" s="130"/>
      <c r="I3263" s="130"/>
      <c r="J3263" s="130"/>
      <c r="K3263" s="130"/>
      <c r="L3263" s="130"/>
      <c r="M3263" s="130"/>
      <c r="N3263" s="130"/>
      <c r="O3263" s="130"/>
      <c r="P3263" s="130"/>
      <c r="Q3263" s="130"/>
      <c r="R3263" s="130"/>
      <c r="S3263" s="130"/>
      <c r="T3263" s="130"/>
    </row>
    <row r="3264" spans="2:20" ht="20.25" customHeight="1">
      <c r="B3264" s="130"/>
      <c r="C3264" s="130"/>
      <c r="D3264" s="130"/>
      <c r="E3264" s="130"/>
      <c r="F3264" s="130"/>
      <c r="G3264" s="130"/>
      <c r="H3264" s="130"/>
      <c r="I3264" s="130"/>
      <c r="J3264" s="130"/>
      <c r="K3264" s="130"/>
      <c r="L3264" s="130"/>
      <c r="M3264" s="130"/>
      <c r="N3264" s="130"/>
      <c r="O3264" s="130"/>
      <c r="P3264" s="130"/>
      <c r="Q3264" s="130"/>
      <c r="R3264" s="130"/>
      <c r="S3264" s="130"/>
      <c r="T3264" s="130"/>
    </row>
    <row r="3265" spans="2:20" ht="20.25" customHeight="1">
      <c r="B3265" s="130"/>
      <c r="C3265" s="130"/>
      <c r="D3265" s="130"/>
      <c r="E3265" s="130"/>
      <c r="F3265" s="130"/>
      <c r="G3265" s="130"/>
      <c r="H3265" s="130"/>
      <c r="I3265" s="130"/>
      <c r="J3265" s="130"/>
      <c r="K3265" s="130"/>
      <c r="L3265" s="130"/>
      <c r="M3265" s="130"/>
      <c r="N3265" s="130"/>
      <c r="O3265" s="130"/>
      <c r="P3265" s="130"/>
      <c r="Q3265" s="130"/>
      <c r="R3265" s="130"/>
      <c r="S3265" s="130"/>
      <c r="T3265" s="130"/>
    </row>
    <row r="3266" spans="2:20" ht="20.25" customHeight="1">
      <c r="B3266" s="130"/>
      <c r="C3266" s="130"/>
      <c r="D3266" s="130"/>
      <c r="E3266" s="130"/>
      <c r="F3266" s="130"/>
      <c r="G3266" s="130"/>
      <c r="H3266" s="130"/>
      <c r="I3266" s="130"/>
      <c r="J3266" s="130"/>
      <c r="K3266" s="130"/>
      <c r="L3266" s="130"/>
      <c r="M3266" s="130"/>
      <c r="N3266" s="130"/>
      <c r="O3266" s="130"/>
      <c r="P3266" s="130"/>
      <c r="Q3266" s="130"/>
      <c r="R3266" s="130"/>
      <c r="S3266" s="130"/>
      <c r="T3266" s="130"/>
    </row>
    <row r="3267" spans="2:20" ht="20.25" customHeight="1">
      <c r="B3267" s="130"/>
      <c r="C3267" s="130"/>
      <c r="D3267" s="130"/>
      <c r="E3267" s="130"/>
      <c r="F3267" s="130"/>
      <c r="G3267" s="130"/>
      <c r="H3267" s="130"/>
      <c r="I3267" s="130"/>
      <c r="J3267" s="130"/>
      <c r="K3267" s="130"/>
      <c r="L3267" s="130"/>
      <c r="M3267" s="130"/>
      <c r="N3267" s="130"/>
      <c r="O3267" s="130"/>
      <c r="P3267" s="130"/>
      <c r="Q3267" s="130"/>
      <c r="R3267" s="130"/>
      <c r="S3267" s="130"/>
      <c r="T3267" s="130"/>
    </row>
    <row r="3268" spans="2:20" ht="20.25" customHeight="1">
      <c r="B3268" s="130"/>
      <c r="C3268" s="130"/>
      <c r="D3268" s="130"/>
      <c r="E3268" s="130"/>
      <c r="F3268" s="130"/>
      <c r="G3268" s="130"/>
      <c r="H3268" s="130"/>
      <c r="I3268" s="130"/>
      <c r="J3268" s="130"/>
      <c r="K3268" s="130"/>
      <c r="L3268" s="130"/>
      <c r="M3268" s="130"/>
      <c r="N3268" s="130"/>
      <c r="O3268" s="130"/>
      <c r="P3268" s="130"/>
      <c r="Q3268" s="130"/>
      <c r="R3268" s="130"/>
      <c r="S3268" s="130"/>
      <c r="T3268" s="130"/>
    </row>
    <row r="3269" spans="2:20" ht="20.25" customHeight="1">
      <c r="B3269" s="130"/>
      <c r="C3269" s="130"/>
      <c r="D3269" s="130"/>
      <c r="E3269" s="130"/>
      <c r="F3269" s="130"/>
      <c r="G3269" s="130"/>
      <c r="H3269" s="130"/>
      <c r="I3269" s="130"/>
      <c r="J3269" s="130"/>
      <c r="K3269" s="130"/>
      <c r="L3269" s="130"/>
      <c r="M3269" s="130"/>
      <c r="N3269" s="130"/>
      <c r="O3269" s="130"/>
      <c r="P3269" s="130"/>
      <c r="Q3269" s="130"/>
      <c r="R3269" s="130"/>
      <c r="S3269" s="130"/>
      <c r="T3269" s="130"/>
    </row>
    <row r="3270" spans="2:20" ht="20.25" customHeight="1">
      <c r="B3270" s="130"/>
      <c r="C3270" s="130"/>
      <c r="D3270" s="130"/>
      <c r="E3270" s="130"/>
      <c r="F3270" s="130"/>
      <c r="G3270" s="130"/>
      <c r="H3270" s="130"/>
      <c r="I3270" s="130"/>
      <c r="J3270" s="130"/>
      <c r="K3270" s="130"/>
      <c r="L3270" s="130"/>
      <c r="M3270" s="130"/>
      <c r="N3270" s="130"/>
      <c r="O3270" s="130"/>
      <c r="P3270" s="130"/>
      <c r="Q3270" s="130"/>
      <c r="R3270" s="130"/>
      <c r="S3270" s="130"/>
      <c r="T3270" s="130"/>
    </row>
    <row r="3271" spans="2:20" ht="20.25" customHeight="1">
      <c r="B3271" s="130"/>
      <c r="C3271" s="130"/>
      <c r="D3271" s="130"/>
      <c r="E3271" s="130"/>
      <c r="F3271" s="130"/>
      <c r="G3271" s="130"/>
      <c r="H3271" s="130"/>
      <c r="I3271" s="130"/>
      <c r="J3271" s="130"/>
      <c r="K3271" s="130"/>
      <c r="L3271" s="130"/>
      <c r="M3271" s="130"/>
      <c r="N3271" s="130"/>
      <c r="O3271" s="130"/>
      <c r="P3271" s="130"/>
      <c r="Q3271" s="130"/>
      <c r="R3271" s="130"/>
      <c r="S3271" s="130"/>
      <c r="T3271" s="130"/>
    </row>
    <row r="3272" spans="2:20" ht="20.25" customHeight="1">
      <c r="B3272" s="130"/>
      <c r="C3272" s="130"/>
      <c r="D3272" s="130"/>
      <c r="E3272" s="130"/>
      <c r="F3272" s="130"/>
      <c r="G3272" s="130"/>
      <c r="H3272" s="130"/>
      <c r="I3272" s="130"/>
      <c r="J3272" s="130"/>
      <c r="K3272" s="130"/>
      <c r="L3272" s="130"/>
      <c r="M3272" s="130"/>
      <c r="N3272" s="130"/>
      <c r="O3272" s="130"/>
      <c r="P3272" s="130"/>
      <c r="Q3272" s="130"/>
      <c r="R3272" s="130"/>
      <c r="S3272" s="130"/>
      <c r="T3272" s="130"/>
    </row>
    <row r="3273" spans="2:20" ht="20.25" customHeight="1">
      <c r="B3273" s="130"/>
      <c r="C3273" s="130"/>
      <c r="D3273" s="130"/>
      <c r="E3273" s="130"/>
      <c r="F3273" s="130"/>
      <c r="G3273" s="130"/>
      <c r="H3273" s="130"/>
      <c r="I3273" s="130"/>
      <c r="J3273" s="130"/>
      <c r="K3273" s="130"/>
      <c r="L3273" s="130"/>
      <c r="M3273" s="130"/>
      <c r="N3273" s="130"/>
      <c r="O3273" s="130"/>
      <c r="P3273" s="130"/>
      <c r="Q3273" s="130"/>
      <c r="R3273" s="130"/>
      <c r="S3273" s="130"/>
      <c r="T3273" s="130"/>
    </row>
    <row r="3274" spans="2:20" ht="20.25" customHeight="1">
      <c r="B3274" s="130"/>
      <c r="C3274" s="130"/>
      <c r="D3274" s="130"/>
      <c r="E3274" s="130"/>
      <c r="F3274" s="130"/>
      <c r="G3274" s="130"/>
      <c r="H3274" s="130"/>
      <c r="I3274" s="130"/>
      <c r="J3274" s="130"/>
      <c r="K3274" s="130"/>
      <c r="L3274" s="130"/>
      <c r="M3274" s="130"/>
      <c r="N3274" s="130"/>
      <c r="O3274" s="130"/>
      <c r="P3274" s="130"/>
      <c r="Q3274" s="130"/>
      <c r="R3274" s="130"/>
      <c r="S3274" s="130"/>
      <c r="T3274" s="130"/>
    </row>
    <row r="3275" spans="2:20" ht="20.25" customHeight="1">
      <c r="B3275" s="130"/>
      <c r="C3275" s="130"/>
      <c r="D3275" s="130"/>
      <c r="E3275" s="130"/>
      <c r="F3275" s="130"/>
      <c r="G3275" s="130"/>
      <c r="H3275" s="130"/>
      <c r="I3275" s="130"/>
      <c r="J3275" s="130"/>
      <c r="K3275" s="130"/>
      <c r="L3275" s="130"/>
      <c r="M3275" s="130"/>
      <c r="N3275" s="130"/>
      <c r="O3275" s="130"/>
      <c r="P3275" s="130"/>
      <c r="Q3275" s="130"/>
      <c r="R3275" s="130"/>
      <c r="S3275" s="130"/>
      <c r="T3275" s="130"/>
    </row>
    <row r="3276" spans="2:20" ht="20.25" customHeight="1">
      <c r="B3276" s="130"/>
      <c r="C3276" s="130"/>
      <c r="D3276" s="130"/>
      <c r="E3276" s="130"/>
      <c r="F3276" s="130"/>
      <c r="G3276" s="130"/>
      <c r="H3276" s="130"/>
      <c r="I3276" s="130"/>
      <c r="J3276" s="130"/>
      <c r="K3276" s="130"/>
      <c r="L3276" s="130"/>
      <c r="M3276" s="130"/>
      <c r="N3276" s="130"/>
      <c r="O3276" s="130"/>
      <c r="P3276" s="130"/>
      <c r="Q3276" s="130"/>
      <c r="R3276" s="130"/>
      <c r="S3276" s="130"/>
      <c r="T3276" s="130"/>
    </row>
    <row r="3277" spans="2:20" ht="20.25" customHeight="1">
      <c r="B3277" s="130"/>
      <c r="C3277" s="130"/>
      <c r="D3277" s="130"/>
      <c r="E3277" s="130"/>
      <c r="F3277" s="130"/>
      <c r="G3277" s="130"/>
      <c r="H3277" s="130"/>
      <c r="I3277" s="130"/>
      <c r="J3277" s="130"/>
      <c r="K3277" s="130"/>
      <c r="L3277" s="130"/>
      <c r="M3277" s="130"/>
      <c r="N3277" s="130"/>
      <c r="O3277" s="130"/>
      <c r="P3277" s="130"/>
      <c r="Q3277" s="130"/>
      <c r="R3277" s="130"/>
      <c r="S3277" s="130"/>
      <c r="T3277" s="130"/>
    </row>
    <row r="3278" spans="2:20" ht="20.25" customHeight="1">
      <c r="B3278" s="130"/>
      <c r="C3278" s="130"/>
      <c r="D3278" s="130"/>
      <c r="E3278" s="130"/>
      <c r="F3278" s="130"/>
      <c r="G3278" s="130"/>
      <c r="H3278" s="130"/>
      <c r="I3278" s="130"/>
      <c r="J3278" s="130"/>
      <c r="K3278" s="130"/>
      <c r="L3278" s="130"/>
      <c r="M3278" s="130"/>
      <c r="N3278" s="130"/>
      <c r="O3278" s="130"/>
      <c r="P3278" s="130"/>
      <c r="Q3278" s="130"/>
      <c r="R3278" s="130"/>
      <c r="S3278" s="130"/>
      <c r="T3278" s="130"/>
    </row>
    <row r="3279" spans="2:20" ht="20.25" customHeight="1">
      <c r="B3279" s="130"/>
      <c r="C3279" s="130"/>
      <c r="D3279" s="130"/>
      <c r="E3279" s="130"/>
      <c r="F3279" s="130"/>
      <c r="G3279" s="130"/>
      <c r="H3279" s="130"/>
      <c r="I3279" s="130"/>
      <c r="J3279" s="130"/>
      <c r="K3279" s="130"/>
      <c r="L3279" s="130"/>
      <c r="M3279" s="130"/>
      <c r="N3279" s="130"/>
      <c r="O3279" s="130"/>
      <c r="P3279" s="130"/>
      <c r="Q3279" s="130"/>
      <c r="R3279" s="130"/>
      <c r="S3279" s="130"/>
      <c r="T3279" s="130"/>
    </row>
    <row r="3280" spans="2:20" ht="20.25" customHeight="1">
      <c r="B3280" s="130"/>
      <c r="C3280" s="130"/>
      <c r="D3280" s="130"/>
      <c r="E3280" s="130"/>
      <c r="F3280" s="130"/>
      <c r="G3280" s="130"/>
      <c r="H3280" s="130"/>
      <c r="I3280" s="130"/>
      <c r="J3280" s="130"/>
      <c r="K3280" s="130"/>
      <c r="L3280" s="130"/>
      <c r="M3280" s="130"/>
      <c r="N3280" s="130"/>
      <c r="O3280" s="130"/>
      <c r="P3280" s="130"/>
      <c r="Q3280" s="130"/>
      <c r="R3280" s="130"/>
      <c r="S3280" s="130"/>
      <c r="T3280" s="130"/>
    </row>
    <row r="3281" spans="2:20" ht="20.25" customHeight="1">
      <c r="B3281" s="130"/>
      <c r="C3281" s="130"/>
      <c r="D3281" s="130"/>
      <c r="E3281" s="130"/>
      <c r="F3281" s="130"/>
      <c r="G3281" s="130"/>
      <c r="H3281" s="130"/>
      <c r="I3281" s="130"/>
      <c r="J3281" s="130"/>
      <c r="K3281" s="130"/>
      <c r="L3281" s="130"/>
      <c r="M3281" s="130"/>
      <c r="N3281" s="130"/>
      <c r="O3281" s="130"/>
      <c r="P3281" s="130"/>
      <c r="Q3281" s="130"/>
      <c r="R3281" s="130"/>
      <c r="S3281" s="130"/>
      <c r="T3281" s="130"/>
    </row>
    <row r="3282" spans="2:20" ht="20.25" customHeight="1">
      <c r="B3282" s="130"/>
      <c r="C3282" s="130"/>
      <c r="D3282" s="130"/>
      <c r="E3282" s="130"/>
      <c r="F3282" s="130"/>
      <c r="G3282" s="130"/>
      <c r="H3282" s="130"/>
      <c r="I3282" s="130"/>
      <c r="J3282" s="130"/>
      <c r="K3282" s="130"/>
      <c r="L3282" s="130"/>
      <c r="M3282" s="130"/>
      <c r="N3282" s="130"/>
      <c r="O3282" s="130"/>
      <c r="P3282" s="130"/>
      <c r="Q3282" s="130"/>
      <c r="R3282" s="130"/>
      <c r="S3282" s="130"/>
      <c r="T3282" s="130"/>
    </row>
    <row r="3283" spans="2:20" ht="20.25" customHeight="1">
      <c r="B3283" s="130"/>
      <c r="C3283" s="130"/>
      <c r="D3283" s="130"/>
      <c r="E3283" s="130"/>
      <c r="F3283" s="130"/>
      <c r="G3283" s="130"/>
      <c r="H3283" s="130"/>
      <c r="I3283" s="130"/>
      <c r="J3283" s="130"/>
      <c r="K3283" s="130"/>
      <c r="L3283" s="130"/>
      <c r="M3283" s="130"/>
      <c r="N3283" s="130"/>
      <c r="O3283" s="130"/>
      <c r="P3283" s="130"/>
      <c r="Q3283" s="130"/>
      <c r="R3283" s="130"/>
      <c r="S3283" s="130"/>
      <c r="T3283" s="130"/>
    </row>
    <row r="3284" spans="2:20" ht="20.25" customHeight="1">
      <c r="B3284" s="130"/>
      <c r="C3284" s="130"/>
      <c r="D3284" s="130"/>
      <c r="E3284" s="130"/>
      <c r="F3284" s="130"/>
      <c r="G3284" s="130"/>
      <c r="H3284" s="130"/>
      <c r="I3284" s="130"/>
      <c r="J3284" s="130"/>
      <c r="K3284" s="130"/>
      <c r="L3284" s="130"/>
      <c r="M3284" s="130"/>
      <c r="N3284" s="130"/>
      <c r="O3284" s="130"/>
      <c r="P3284" s="130"/>
      <c r="Q3284" s="130"/>
      <c r="R3284" s="130"/>
      <c r="S3284" s="130"/>
      <c r="T3284" s="130"/>
    </row>
    <row r="3285" spans="2:20" ht="20.25" customHeight="1">
      <c r="B3285" s="130"/>
      <c r="C3285" s="130"/>
      <c r="D3285" s="130"/>
      <c r="E3285" s="130"/>
      <c r="F3285" s="130"/>
      <c r="G3285" s="130"/>
      <c r="H3285" s="130"/>
      <c r="I3285" s="130"/>
      <c r="J3285" s="130"/>
      <c r="K3285" s="130"/>
      <c r="L3285" s="130"/>
      <c r="M3285" s="130"/>
      <c r="N3285" s="130"/>
      <c r="O3285" s="130"/>
      <c r="P3285" s="130"/>
      <c r="Q3285" s="130"/>
      <c r="R3285" s="130"/>
      <c r="S3285" s="130"/>
      <c r="T3285" s="130"/>
    </row>
    <row r="3286" spans="2:20" ht="20.25" customHeight="1">
      <c r="B3286" s="130"/>
      <c r="C3286" s="130"/>
      <c r="D3286" s="130"/>
      <c r="E3286" s="130"/>
      <c r="F3286" s="130"/>
      <c r="G3286" s="130"/>
      <c r="H3286" s="130"/>
      <c r="I3286" s="130"/>
      <c r="J3286" s="130"/>
      <c r="K3286" s="130"/>
      <c r="L3286" s="130"/>
      <c r="M3286" s="130"/>
      <c r="N3286" s="130"/>
      <c r="O3286" s="130"/>
      <c r="P3286" s="130"/>
      <c r="Q3286" s="130"/>
      <c r="R3286" s="130"/>
      <c r="S3286" s="130"/>
      <c r="T3286" s="130"/>
    </row>
    <row r="3287" spans="2:20" ht="20.25" customHeight="1">
      <c r="B3287" s="130"/>
      <c r="C3287" s="130"/>
      <c r="D3287" s="130"/>
      <c r="E3287" s="130"/>
      <c r="F3287" s="130"/>
      <c r="G3287" s="130"/>
      <c r="H3287" s="130"/>
      <c r="I3287" s="130"/>
      <c r="J3287" s="130"/>
      <c r="K3287" s="130"/>
      <c r="L3287" s="130"/>
      <c r="M3287" s="130"/>
      <c r="N3287" s="130"/>
      <c r="O3287" s="130"/>
      <c r="P3287" s="130"/>
      <c r="Q3287" s="130"/>
      <c r="R3287" s="130"/>
      <c r="S3287" s="130"/>
      <c r="T3287" s="130"/>
    </row>
    <row r="3288" spans="2:20" ht="20.25" customHeight="1">
      <c r="B3288" s="130"/>
      <c r="C3288" s="130"/>
      <c r="D3288" s="130"/>
      <c r="E3288" s="130"/>
      <c r="F3288" s="130"/>
      <c r="G3288" s="130"/>
      <c r="H3288" s="130"/>
      <c r="I3288" s="130"/>
      <c r="J3288" s="130"/>
      <c r="K3288" s="130"/>
      <c r="L3288" s="130"/>
      <c r="M3288" s="130"/>
      <c r="N3288" s="130"/>
      <c r="O3288" s="130"/>
      <c r="P3288" s="130"/>
      <c r="Q3288" s="130"/>
      <c r="R3288" s="130"/>
      <c r="S3288" s="130"/>
      <c r="T3288" s="130"/>
    </row>
    <row r="3289" spans="2:20" ht="20.25" customHeight="1">
      <c r="B3289" s="130"/>
      <c r="C3289" s="130"/>
      <c r="D3289" s="130"/>
      <c r="E3289" s="130"/>
      <c r="F3289" s="130"/>
      <c r="G3289" s="130"/>
      <c r="H3289" s="130"/>
      <c r="I3289" s="130"/>
      <c r="J3289" s="130"/>
      <c r="K3289" s="130"/>
      <c r="L3289" s="130"/>
      <c r="M3289" s="130"/>
      <c r="N3289" s="130"/>
      <c r="O3289" s="130"/>
      <c r="P3289" s="130"/>
      <c r="Q3289" s="130"/>
      <c r="R3289" s="130"/>
      <c r="S3289" s="130"/>
      <c r="T3289" s="130"/>
    </row>
    <row r="3290" spans="2:20" ht="20.25" customHeight="1">
      <c r="B3290" s="130"/>
      <c r="C3290" s="130"/>
      <c r="D3290" s="130"/>
      <c r="E3290" s="130"/>
      <c r="F3290" s="130"/>
      <c r="G3290" s="130"/>
      <c r="H3290" s="130"/>
      <c r="I3290" s="130"/>
      <c r="J3290" s="130"/>
      <c r="K3290" s="130"/>
      <c r="L3290" s="130"/>
      <c r="M3290" s="130"/>
      <c r="N3290" s="130"/>
      <c r="O3290" s="130"/>
      <c r="P3290" s="130"/>
      <c r="Q3290" s="130"/>
      <c r="R3290" s="130"/>
      <c r="S3290" s="130"/>
      <c r="T3290" s="130"/>
    </row>
    <row r="3291" spans="2:20" ht="20.25" customHeight="1">
      <c r="B3291" s="130"/>
      <c r="C3291" s="130"/>
      <c r="D3291" s="130"/>
      <c r="E3291" s="130"/>
      <c r="F3291" s="130"/>
      <c r="G3291" s="130"/>
      <c r="H3291" s="130"/>
      <c r="I3291" s="130"/>
      <c r="J3291" s="130"/>
      <c r="K3291" s="130"/>
      <c r="L3291" s="130"/>
      <c r="M3291" s="130"/>
      <c r="N3291" s="130"/>
      <c r="O3291" s="130"/>
      <c r="P3291" s="130"/>
      <c r="Q3291" s="130"/>
      <c r="R3291" s="130"/>
      <c r="S3291" s="130"/>
      <c r="T3291" s="130"/>
    </row>
    <row r="3292" spans="2:20" ht="20.25" customHeight="1">
      <c r="B3292" s="130"/>
      <c r="C3292" s="130"/>
      <c r="D3292" s="130"/>
      <c r="E3292" s="130"/>
      <c r="F3292" s="130"/>
      <c r="G3292" s="130"/>
      <c r="H3292" s="130"/>
      <c r="I3292" s="130"/>
      <c r="J3292" s="130"/>
      <c r="K3292" s="130"/>
      <c r="L3292" s="130"/>
      <c r="M3292" s="130"/>
      <c r="N3292" s="130"/>
      <c r="O3292" s="130"/>
      <c r="P3292" s="130"/>
      <c r="Q3292" s="130"/>
      <c r="R3292" s="130"/>
      <c r="S3292" s="130"/>
      <c r="T3292" s="130"/>
    </row>
    <row r="3293" spans="2:20" ht="20.25" customHeight="1">
      <c r="B3293" s="130"/>
      <c r="C3293" s="130"/>
      <c r="D3293" s="130"/>
      <c r="E3293" s="130"/>
      <c r="F3293" s="130"/>
      <c r="G3293" s="130"/>
      <c r="H3293" s="130"/>
      <c r="I3293" s="130"/>
      <c r="J3293" s="130"/>
      <c r="K3293" s="130"/>
      <c r="L3293" s="130"/>
      <c r="M3293" s="130"/>
      <c r="N3293" s="130"/>
      <c r="O3293" s="130"/>
      <c r="P3293" s="130"/>
      <c r="Q3293" s="130"/>
      <c r="R3293" s="130"/>
      <c r="S3293" s="130"/>
      <c r="T3293" s="130"/>
    </row>
    <row r="3294" spans="2:20" ht="20.25" customHeight="1">
      <c r="B3294" s="130"/>
      <c r="C3294" s="130"/>
      <c r="D3294" s="130"/>
      <c r="E3294" s="130"/>
      <c r="F3294" s="130"/>
      <c r="G3294" s="130"/>
      <c r="H3294" s="130"/>
      <c r="I3294" s="130"/>
      <c r="J3294" s="130"/>
      <c r="K3294" s="130"/>
      <c r="L3294" s="130"/>
      <c r="M3294" s="130"/>
      <c r="N3294" s="130"/>
      <c r="O3294" s="130"/>
      <c r="P3294" s="130"/>
      <c r="Q3294" s="130"/>
      <c r="R3294" s="130"/>
      <c r="S3294" s="130"/>
      <c r="T3294" s="130"/>
    </row>
    <row r="3295" spans="2:20" ht="20.25" customHeight="1">
      <c r="B3295" s="130"/>
      <c r="C3295" s="130"/>
      <c r="D3295" s="130"/>
      <c r="E3295" s="130"/>
      <c r="F3295" s="130"/>
      <c r="G3295" s="130"/>
      <c r="H3295" s="130"/>
      <c r="I3295" s="130"/>
      <c r="J3295" s="130"/>
      <c r="K3295" s="130"/>
      <c r="L3295" s="130"/>
      <c r="M3295" s="130"/>
      <c r="N3295" s="130"/>
      <c r="O3295" s="130"/>
      <c r="P3295" s="130"/>
      <c r="Q3295" s="130"/>
      <c r="R3295" s="130"/>
      <c r="S3295" s="130"/>
      <c r="T3295" s="130"/>
    </row>
    <row r="3296" spans="2:20" ht="20.25" customHeight="1">
      <c r="B3296" s="130"/>
      <c r="C3296" s="130"/>
      <c r="D3296" s="130"/>
      <c r="E3296" s="130"/>
      <c r="F3296" s="130"/>
      <c r="G3296" s="130"/>
      <c r="H3296" s="130"/>
      <c r="I3296" s="130"/>
      <c r="J3296" s="130"/>
      <c r="K3296" s="130"/>
      <c r="L3296" s="130"/>
      <c r="M3296" s="130"/>
      <c r="N3296" s="130"/>
      <c r="O3296" s="130"/>
      <c r="P3296" s="130"/>
      <c r="Q3296" s="130"/>
      <c r="R3296" s="130"/>
      <c r="S3296" s="130"/>
      <c r="T3296" s="130"/>
    </row>
    <row r="3297" spans="2:20" ht="20.25" customHeight="1">
      <c r="B3297" s="130"/>
      <c r="C3297" s="130"/>
      <c r="D3297" s="130"/>
      <c r="E3297" s="130"/>
      <c r="F3297" s="130"/>
      <c r="G3297" s="130"/>
      <c r="H3297" s="130"/>
      <c r="I3297" s="130"/>
      <c r="J3297" s="130"/>
      <c r="K3297" s="130"/>
      <c r="L3297" s="130"/>
      <c r="M3297" s="130"/>
      <c r="N3297" s="130"/>
      <c r="O3297" s="130"/>
      <c r="P3297" s="130"/>
      <c r="Q3297" s="130"/>
      <c r="R3297" s="130"/>
      <c r="S3297" s="130"/>
      <c r="T3297" s="130"/>
    </row>
    <row r="3298" spans="2:20" ht="20.25" customHeight="1">
      <c r="B3298" s="130"/>
      <c r="C3298" s="130"/>
      <c r="D3298" s="130"/>
      <c r="E3298" s="130"/>
      <c r="F3298" s="130"/>
      <c r="G3298" s="130"/>
      <c r="H3298" s="130"/>
      <c r="I3298" s="130"/>
      <c r="J3298" s="130"/>
      <c r="K3298" s="130"/>
      <c r="L3298" s="130"/>
      <c r="M3298" s="130"/>
      <c r="N3298" s="130"/>
      <c r="O3298" s="130"/>
      <c r="P3298" s="130"/>
      <c r="Q3298" s="130"/>
      <c r="R3298" s="130"/>
      <c r="S3298" s="130"/>
      <c r="T3298" s="130"/>
    </row>
    <row r="3299" spans="2:20" ht="20.25" customHeight="1">
      <c r="B3299" s="130"/>
      <c r="C3299" s="130"/>
      <c r="D3299" s="130"/>
      <c r="E3299" s="130"/>
      <c r="F3299" s="130"/>
      <c r="G3299" s="130"/>
      <c r="H3299" s="130"/>
      <c r="I3299" s="130"/>
      <c r="J3299" s="130"/>
      <c r="K3299" s="130"/>
      <c r="L3299" s="130"/>
      <c r="M3299" s="130"/>
      <c r="N3299" s="130"/>
      <c r="O3299" s="130"/>
      <c r="P3299" s="130"/>
      <c r="Q3299" s="130"/>
      <c r="R3299" s="130"/>
      <c r="S3299" s="130"/>
      <c r="T3299" s="130"/>
    </row>
    <row r="3300" spans="2:20" ht="20.25" customHeight="1">
      <c r="B3300" s="130"/>
      <c r="C3300" s="130"/>
      <c r="D3300" s="130"/>
      <c r="E3300" s="130"/>
      <c r="F3300" s="130"/>
      <c r="G3300" s="130"/>
      <c r="H3300" s="130"/>
      <c r="I3300" s="130"/>
      <c r="J3300" s="130"/>
      <c r="K3300" s="130"/>
      <c r="L3300" s="130"/>
      <c r="M3300" s="130"/>
      <c r="N3300" s="130"/>
      <c r="O3300" s="130"/>
      <c r="P3300" s="130"/>
      <c r="Q3300" s="130"/>
      <c r="R3300" s="130"/>
      <c r="S3300" s="130"/>
      <c r="T3300" s="130"/>
    </row>
    <row r="3301" spans="2:20" ht="20.25" customHeight="1">
      <c r="B3301" s="130"/>
      <c r="C3301" s="130"/>
      <c r="D3301" s="130"/>
      <c r="E3301" s="130"/>
      <c r="F3301" s="130"/>
      <c r="G3301" s="130"/>
      <c r="H3301" s="130"/>
      <c r="I3301" s="130"/>
      <c r="J3301" s="130"/>
      <c r="K3301" s="130"/>
      <c r="L3301" s="130"/>
      <c r="M3301" s="130"/>
      <c r="N3301" s="130"/>
      <c r="O3301" s="130"/>
      <c r="P3301" s="130"/>
      <c r="Q3301" s="130"/>
      <c r="R3301" s="130"/>
      <c r="S3301" s="130"/>
      <c r="T3301" s="130"/>
    </row>
    <row r="3302" spans="2:20" ht="20.25" customHeight="1">
      <c r="B3302" s="130"/>
      <c r="C3302" s="130"/>
      <c r="D3302" s="130"/>
      <c r="E3302" s="130"/>
      <c r="F3302" s="130"/>
      <c r="G3302" s="130"/>
      <c r="H3302" s="130"/>
      <c r="I3302" s="130"/>
      <c r="J3302" s="130"/>
      <c r="K3302" s="130"/>
      <c r="L3302" s="130"/>
      <c r="M3302" s="130"/>
      <c r="N3302" s="130"/>
      <c r="O3302" s="130"/>
      <c r="P3302" s="130"/>
      <c r="Q3302" s="130"/>
      <c r="R3302" s="130"/>
      <c r="S3302" s="130"/>
      <c r="T3302" s="130"/>
    </row>
    <row r="3303" spans="2:20" ht="20.25" customHeight="1">
      <c r="B3303" s="130"/>
      <c r="C3303" s="130"/>
      <c r="D3303" s="130"/>
      <c r="E3303" s="130"/>
      <c r="F3303" s="130"/>
      <c r="G3303" s="130"/>
      <c r="H3303" s="130"/>
      <c r="I3303" s="130"/>
      <c r="J3303" s="130"/>
      <c r="K3303" s="130"/>
      <c r="L3303" s="130"/>
      <c r="M3303" s="130"/>
      <c r="N3303" s="130"/>
      <c r="O3303" s="130"/>
      <c r="P3303" s="130"/>
      <c r="Q3303" s="130"/>
      <c r="R3303" s="130"/>
      <c r="S3303" s="130"/>
      <c r="T3303" s="130"/>
    </row>
    <row r="3304" spans="2:20" ht="20.25" customHeight="1">
      <c r="B3304" s="130"/>
      <c r="C3304" s="130"/>
      <c r="D3304" s="130"/>
      <c r="E3304" s="130"/>
      <c r="F3304" s="130"/>
      <c r="G3304" s="130"/>
      <c r="H3304" s="130"/>
      <c r="I3304" s="130"/>
      <c r="J3304" s="130"/>
      <c r="K3304" s="130"/>
      <c r="L3304" s="130"/>
      <c r="M3304" s="130"/>
      <c r="N3304" s="130"/>
      <c r="O3304" s="130"/>
      <c r="P3304" s="130"/>
      <c r="Q3304" s="130"/>
      <c r="R3304" s="130"/>
      <c r="S3304" s="130"/>
      <c r="T3304" s="130"/>
    </row>
    <row r="3305" spans="2:20" ht="20.25" customHeight="1">
      <c r="B3305" s="130"/>
      <c r="C3305" s="130"/>
      <c r="D3305" s="130"/>
      <c r="E3305" s="130"/>
      <c r="F3305" s="130"/>
      <c r="G3305" s="130"/>
      <c r="H3305" s="130"/>
      <c r="I3305" s="130"/>
      <c r="J3305" s="130"/>
      <c r="K3305" s="130"/>
      <c r="L3305" s="130"/>
      <c r="M3305" s="130"/>
      <c r="N3305" s="130"/>
      <c r="O3305" s="130"/>
      <c r="P3305" s="130"/>
      <c r="Q3305" s="130"/>
      <c r="R3305" s="130"/>
      <c r="S3305" s="130"/>
      <c r="T3305" s="130"/>
    </row>
    <row r="3306" spans="2:20" ht="20.25" customHeight="1">
      <c r="B3306" s="130"/>
      <c r="C3306" s="130"/>
      <c r="D3306" s="130"/>
      <c r="E3306" s="130"/>
      <c r="F3306" s="130"/>
      <c r="G3306" s="130"/>
      <c r="H3306" s="130"/>
      <c r="I3306" s="130"/>
      <c r="J3306" s="130"/>
      <c r="K3306" s="130"/>
      <c r="L3306" s="130"/>
      <c r="M3306" s="130"/>
      <c r="N3306" s="130"/>
      <c r="O3306" s="130"/>
      <c r="P3306" s="130"/>
      <c r="Q3306" s="130"/>
      <c r="R3306" s="130"/>
      <c r="S3306" s="130"/>
      <c r="T3306" s="130"/>
    </row>
    <row r="3307" spans="2:20" ht="20.25" customHeight="1">
      <c r="B3307" s="130"/>
      <c r="C3307" s="130"/>
      <c r="D3307" s="130"/>
      <c r="E3307" s="130"/>
      <c r="F3307" s="130"/>
      <c r="G3307" s="130"/>
      <c r="H3307" s="130"/>
      <c r="I3307" s="130"/>
      <c r="J3307" s="130"/>
      <c r="K3307" s="130"/>
      <c r="L3307" s="130"/>
      <c r="M3307" s="130"/>
      <c r="N3307" s="130"/>
      <c r="O3307" s="130"/>
      <c r="P3307" s="130"/>
      <c r="Q3307" s="130"/>
      <c r="R3307" s="130"/>
      <c r="S3307" s="130"/>
      <c r="T3307" s="130"/>
    </row>
    <row r="3308" spans="2:20" ht="20.25" customHeight="1">
      <c r="B3308" s="130"/>
      <c r="C3308" s="130"/>
      <c r="D3308" s="130"/>
      <c r="E3308" s="130"/>
      <c r="F3308" s="130"/>
      <c r="G3308" s="130"/>
      <c r="H3308" s="130"/>
      <c r="I3308" s="130"/>
      <c r="J3308" s="130"/>
      <c r="K3308" s="130"/>
      <c r="L3308" s="130"/>
      <c r="M3308" s="130"/>
      <c r="N3308" s="130"/>
      <c r="O3308" s="130"/>
      <c r="P3308" s="130"/>
      <c r="Q3308" s="130"/>
      <c r="R3308" s="130"/>
      <c r="S3308" s="130"/>
      <c r="T3308" s="130"/>
    </row>
    <row r="3309" spans="2:20" ht="20.25" customHeight="1">
      <c r="B3309" s="130"/>
      <c r="C3309" s="130"/>
      <c r="D3309" s="130"/>
      <c r="E3309" s="130"/>
      <c r="F3309" s="130"/>
      <c r="G3309" s="130"/>
      <c r="H3309" s="130"/>
      <c r="I3309" s="130"/>
      <c r="J3309" s="130"/>
      <c r="K3309" s="130"/>
      <c r="L3309" s="130"/>
      <c r="M3309" s="130"/>
      <c r="N3309" s="130"/>
      <c r="O3309" s="130"/>
      <c r="P3309" s="130"/>
      <c r="Q3309" s="130"/>
      <c r="R3309" s="130"/>
      <c r="S3309" s="130"/>
      <c r="T3309" s="130"/>
    </row>
    <row r="3310" spans="2:20" ht="20.25" customHeight="1">
      <c r="B3310" s="130"/>
      <c r="C3310" s="130"/>
      <c r="D3310" s="130"/>
      <c r="E3310" s="130"/>
      <c r="F3310" s="130"/>
      <c r="G3310" s="130"/>
      <c r="H3310" s="130"/>
      <c r="I3310" s="130"/>
      <c r="J3310" s="130"/>
      <c r="K3310" s="130"/>
      <c r="L3310" s="130"/>
      <c r="M3310" s="130"/>
      <c r="N3310" s="130"/>
      <c r="O3310" s="130"/>
      <c r="P3310" s="130"/>
      <c r="Q3310" s="130"/>
      <c r="R3310" s="130"/>
      <c r="S3310" s="130"/>
      <c r="T3310" s="130"/>
    </row>
    <row r="3311" spans="2:20" ht="20.25" customHeight="1">
      <c r="B3311" s="130"/>
      <c r="C3311" s="130"/>
      <c r="D3311" s="130"/>
      <c r="E3311" s="130"/>
      <c r="F3311" s="130"/>
      <c r="G3311" s="130"/>
      <c r="H3311" s="130"/>
      <c r="I3311" s="130"/>
      <c r="J3311" s="130"/>
      <c r="K3311" s="130"/>
      <c r="L3311" s="130"/>
      <c r="M3311" s="130"/>
      <c r="N3311" s="130"/>
      <c r="O3311" s="130"/>
      <c r="P3311" s="130"/>
      <c r="Q3311" s="130"/>
      <c r="R3311" s="130"/>
      <c r="S3311" s="130"/>
      <c r="T3311" s="130"/>
    </row>
    <row r="3312" spans="2:20" ht="20.25" customHeight="1">
      <c r="B3312" s="130"/>
      <c r="C3312" s="130"/>
      <c r="D3312" s="130"/>
      <c r="E3312" s="130"/>
      <c r="F3312" s="130"/>
      <c r="G3312" s="130"/>
      <c r="H3312" s="130"/>
      <c r="I3312" s="130"/>
      <c r="J3312" s="130"/>
      <c r="K3312" s="130"/>
      <c r="L3312" s="130"/>
      <c r="M3312" s="130"/>
      <c r="N3312" s="130"/>
      <c r="O3312" s="130"/>
      <c r="P3312" s="130"/>
      <c r="Q3312" s="130"/>
      <c r="R3312" s="130"/>
      <c r="S3312" s="130"/>
      <c r="T3312" s="130"/>
    </row>
    <row r="3313" spans="2:20" ht="20.25" customHeight="1">
      <c r="B3313" s="130"/>
      <c r="C3313" s="130"/>
      <c r="D3313" s="130"/>
      <c r="E3313" s="130"/>
      <c r="F3313" s="130"/>
      <c r="G3313" s="130"/>
      <c r="H3313" s="130"/>
      <c r="I3313" s="130"/>
      <c r="J3313" s="130"/>
      <c r="K3313" s="130"/>
      <c r="L3313" s="130"/>
      <c r="M3313" s="130"/>
      <c r="N3313" s="130"/>
      <c r="O3313" s="130"/>
      <c r="P3313" s="130"/>
      <c r="Q3313" s="130"/>
      <c r="R3313" s="130"/>
      <c r="S3313" s="130"/>
      <c r="T3313" s="130"/>
    </row>
    <row r="3314" spans="2:20" ht="20.25" customHeight="1">
      <c r="B3314" s="130"/>
      <c r="C3314" s="130"/>
      <c r="D3314" s="130"/>
      <c r="E3314" s="130"/>
      <c r="F3314" s="130"/>
      <c r="G3314" s="130"/>
      <c r="H3314" s="130"/>
      <c r="I3314" s="130"/>
      <c r="J3314" s="130"/>
      <c r="K3314" s="130"/>
      <c r="L3314" s="130"/>
      <c r="M3314" s="130"/>
      <c r="N3314" s="130"/>
      <c r="O3314" s="130"/>
      <c r="P3314" s="130"/>
      <c r="Q3314" s="130"/>
      <c r="R3314" s="130"/>
      <c r="S3314" s="130"/>
      <c r="T3314" s="130"/>
    </row>
    <row r="3315" spans="2:20" ht="20.25" customHeight="1">
      <c r="B3315" s="130"/>
      <c r="C3315" s="130"/>
      <c r="D3315" s="130"/>
      <c r="E3315" s="130"/>
      <c r="F3315" s="130"/>
      <c r="G3315" s="130"/>
      <c r="H3315" s="130"/>
      <c r="I3315" s="130"/>
      <c r="J3315" s="130"/>
      <c r="K3315" s="130"/>
      <c r="L3315" s="130"/>
      <c r="M3315" s="130"/>
      <c r="N3315" s="130"/>
      <c r="O3315" s="130"/>
      <c r="P3315" s="130"/>
      <c r="Q3315" s="130"/>
      <c r="R3315" s="130"/>
      <c r="S3315" s="130"/>
      <c r="T3315" s="130"/>
    </row>
    <row r="3316" spans="2:20" ht="20.25" customHeight="1">
      <c r="B3316" s="130"/>
      <c r="C3316" s="130"/>
      <c r="D3316" s="130"/>
      <c r="E3316" s="130"/>
      <c r="F3316" s="130"/>
      <c r="G3316" s="130"/>
      <c r="H3316" s="130"/>
      <c r="I3316" s="130"/>
      <c r="J3316" s="130"/>
      <c r="K3316" s="130"/>
      <c r="L3316" s="130"/>
      <c r="M3316" s="130"/>
      <c r="N3316" s="130"/>
      <c r="O3316" s="130"/>
      <c r="P3316" s="130"/>
      <c r="Q3316" s="130"/>
      <c r="R3316" s="130"/>
      <c r="S3316" s="130"/>
      <c r="T3316" s="130"/>
    </row>
    <row r="3317" spans="2:20" ht="20.25" customHeight="1">
      <c r="B3317" s="130"/>
      <c r="C3317" s="130"/>
      <c r="D3317" s="130"/>
      <c r="E3317" s="130"/>
      <c r="F3317" s="130"/>
      <c r="G3317" s="130"/>
      <c r="H3317" s="130"/>
      <c r="I3317" s="130"/>
      <c r="J3317" s="130"/>
      <c r="K3317" s="130"/>
      <c r="L3317" s="130"/>
      <c r="M3317" s="130"/>
      <c r="N3317" s="130"/>
      <c r="O3317" s="130"/>
      <c r="P3317" s="130"/>
      <c r="Q3317" s="130"/>
      <c r="R3317" s="130"/>
      <c r="S3317" s="130"/>
      <c r="T3317" s="130"/>
    </row>
    <row r="3318" spans="2:20" ht="20.25" customHeight="1">
      <c r="B3318" s="130"/>
      <c r="C3318" s="130"/>
      <c r="D3318" s="130"/>
      <c r="E3318" s="130"/>
      <c r="F3318" s="130"/>
      <c r="G3318" s="130"/>
      <c r="H3318" s="130"/>
      <c r="I3318" s="130"/>
      <c r="J3318" s="130"/>
      <c r="K3318" s="130"/>
      <c r="L3318" s="130"/>
      <c r="M3318" s="130"/>
      <c r="N3318" s="130"/>
      <c r="O3318" s="130"/>
      <c r="P3318" s="130"/>
      <c r="Q3318" s="130"/>
      <c r="R3318" s="130"/>
      <c r="S3318" s="130"/>
      <c r="T3318" s="130"/>
    </row>
    <row r="3319" spans="2:20" ht="20.25" customHeight="1">
      <c r="B3319" s="130"/>
      <c r="C3319" s="130"/>
      <c r="D3319" s="130"/>
      <c r="E3319" s="130"/>
      <c r="F3319" s="130"/>
      <c r="G3319" s="130"/>
      <c r="H3319" s="130"/>
      <c r="I3319" s="130"/>
      <c r="J3319" s="130"/>
      <c r="K3319" s="130"/>
      <c r="L3319" s="130"/>
      <c r="M3319" s="130"/>
      <c r="N3319" s="130"/>
      <c r="O3319" s="130"/>
      <c r="P3319" s="130"/>
      <c r="Q3319" s="130"/>
      <c r="R3319" s="130"/>
      <c r="S3319" s="130"/>
      <c r="T3319" s="130"/>
    </row>
    <row r="3320" spans="2:20" ht="20.25" customHeight="1">
      <c r="B3320" s="130"/>
      <c r="C3320" s="130"/>
      <c r="D3320" s="130"/>
      <c r="E3320" s="130"/>
      <c r="F3320" s="130"/>
      <c r="G3320" s="130"/>
      <c r="H3320" s="130"/>
      <c r="I3320" s="130"/>
      <c r="J3320" s="130"/>
      <c r="K3320" s="130"/>
      <c r="L3320" s="130"/>
      <c r="M3320" s="130"/>
      <c r="N3320" s="130"/>
      <c r="O3320" s="130"/>
      <c r="P3320" s="130"/>
      <c r="Q3320" s="130"/>
      <c r="R3320" s="130"/>
      <c r="S3320" s="130"/>
      <c r="T3320" s="130"/>
    </row>
    <row r="3321" spans="2:20" ht="20.25" customHeight="1">
      <c r="B3321" s="130"/>
      <c r="C3321" s="130"/>
      <c r="D3321" s="130"/>
      <c r="E3321" s="130"/>
      <c r="F3321" s="130"/>
      <c r="G3321" s="130"/>
      <c r="H3321" s="130"/>
      <c r="I3321" s="130"/>
      <c r="J3321" s="130"/>
      <c r="K3321" s="130"/>
      <c r="L3321" s="130"/>
      <c r="M3321" s="130"/>
      <c r="N3321" s="130"/>
      <c r="O3321" s="130"/>
      <c r="P3321" s="130"/>
      <c r="Q3321" s="130"/>
      <c r="R3321" s="130"/>
      <c r="S3321" s="130"/>
      <c r="T3321" s="130"/>
    </row>
    <row r="3322" spans="2:20" ht="20.25" customHeight="1">
      <c r="B3322" s="130"/>
      <c r="C3322" s="130"/>
      <c r="D3322" s="130"/>
      <c r="E3322" s="130"/>
      <c r="F3322" s="130"/>
      <c r="G3322" s="130"/>
      <c r="H3322" s="130"/>
      <c r="I3322" s="130"/>
      <c r="J3322" s="130"/>
      <c r="K3322" s="130"/>
      <c r="L3322" s="130"/>
      <c r="M3322" s="130"/>
      <c r="N3322" s="130"/>
      <c r="O3322" s="130"/>
      <c r="P3322" s="130"/>
      <c r="Q3322" s="130"/>
      <c r="R3322" s="130"/>
      <c r="S3322" s="130"/>
      <c r="T3322" s="130"/>
    </row>
    <row r="3323" spans="2:20" ht="20.25" customHeight="1">
      <c r="B3323" s="130"/>
      <c r="C3323" s="130"/>
      <c r="D3323" s="130"/>
      <c r="E3323" s="130"/>
      <c r="F3323" s="130"/>
      <c r="G3323" s="130"/>
      <c r="H3323" s="130"/>
      <c r="I3323" s="130"/>
      <c r="J3323" s="130"/>
      <c r="K3323" s="130"/>
      <c r="L3323" s="130"/>
      <c r="M3323" s="130"/>
      <c r="N3323" s="130"/>
      <c r="O3323" s="130"/>
      <c r="P3323" s="130"/>
      <c r="Q3323" s="130"/>
      <c r="R3323" s="130"/>
      <c r="S3323" s="130"/>
      <c r="T3323" s="130"/>
    </row>
    <row r="3324" spans="2:20" ht="20.25" customHeight="1">
      <c r="B3324" s="130"/>
      <c r="C3324" s="130"/>
      <c r="D3324" s="130"/>
      <c r="E3324" s="130"/>
      <c r="F3324" s="130"/>
      <c r="G3324" s="130"/>
      <c r="H3324" s="130"/>
      <c r="I3324" s="130"/>
      <c r="J3324" s="130"/>
      <c r="K3324" s="130"/>
      <c r="L3324" s="130"/>
      <c r="M3324" s="130"/>
      <c r="N3324" s="130"/>
      <c r="O3324" s="130"/>
      <c r="P3324" s="130"/>
      <c r="Q3324" s="130"/>
      <c r="R3324" s="130"/>
      <c r="S3324" s="130"/>
      <c r="T3324" s="130"/>
    </row>
    <row r="3325" spans="2:20" ht="20.25" customHeight="1">
      <c r="B3325" s="130"/>
      <c r="C3325" s="130"/>
      <c r="D3325" s="130"/>
      <c r="E3325" s="130"/>
      <c r="F3325" s="130"/>
      <c r="G3325" s="130"/>
      <c r="H3325" s="130"/>
      <c r="I3325" s="130"/>
      <c r="J3325" s="130"/>
      <c r="K3325" s="130"/>
      <c r="L3325" s="130"/>
      <c r="M3325" s="130"/>
      <c r="N3325" s="130"/>
      <c r="O3325" s="130"/>
      <c r="P3325" s="130"/>
      <c r="Q3325" s="130"/>
      <c r="R3325" s="130"/>
      <c r="S3325" s="130"/>
      <c r="T3325" s="130"/>
    </row>
    <row r="3326" spans="2:20" ht="20.25" customHeight="1">
      <c r="B3326" s="130"/>
      <c r="C3326" s="130"/>
      <c r="D3326" s="130"/>
      <c r="E3326" s="130"/>
      <c r="F3326" s="130"/>
      <c r="G3326" s="130"/>
      <c r="H3326" s="130"/>
      <c r="I3326" s="130"/>
      <c r="J3326" s="130"/>
      <c r="K3326" s="130"/>
      <c r="L3326" s="130"/>
      <c r="M3326" s="130"/>
      <c r="N3326" s="130"/>
      <c r="O3326" s="130"/>
      <c r="P3326" s="130"/>
      <c r="Q3326" s="130"/>
      <c r="R3326" s="130"/>
      <c r="S3326" s="130"/>
      <c r="T3326" s="130"/>
    </row>
    <row r="3327" spans="2:20" ht="20.25" customHeight="1">
      <c r="B3327" s="130"/>
      <c r="C3327" s="130"/>
      <c r="D3327" s="130"/>
      <c r="E3327" s="130"/>
      <c r="F3327" s="130"/>
      <c r="G3327" s="130"/>
      <c r="H3327" s="130"/>
      <c r="I3327" s="130"/>
      <c r="J3327" s="130"/>
      <c r="K3327" s="130"/>
      <c r="L3327" s="130"/>
      <c r="M3327" s="130"/>
      <c r="N3327" s="130"/>
      <c r="O3327" s="130"/>
      <c r="P3327" s="130"/>
      <c r="Q3327" s="130"/>
      <c r="R3327" s="130"/>
      <c r="S3327" s="130"/>
      <c r="T3327" s="130"/>
    </row>
    <row r="3328" spans="2:20" ht="20.25" customHeight="1">
      <c r="B3328" s="130"/>
      <c r="C3328" s="130"/>
      <c r="D3328" s="130"/>
      <c r="E3328" s="130"/>
      <c r="F3328" s="130"/>
      <c r="G3328" s="130"/>
      <c r="H3328" s="130"/>
      <c r="I3328" s="130"/>
      <c r="J3328" s="130"/>
      <c r="K3328" s="130"/>
      <c r="L3328" s="130"/>
      <c r="M3328" s="130"/>
      <c r="N3328" s="130"/>
      <c r="O3328" s="130"/>
      <c r="P3328" s="130"/>
      <c r="Q3328" s="130"/>
      <c r="R3328" s="130"/>
      <c r="S3328" s="130"/>
      <c r="T3328" s="130"/>
    </row>
    <row r="3329" spans="2:20" ht="20.25" customHeight="1">
      <c r="B3329" s="130"/>
      <c r="C3329" s="130"/>
      <c r="D3329" s="130"/>
      <c r="E3329" s="130"/>
      <c r="F3329" s="130"/>
      <c r="G3329" s="130"/>
      <c r="H3329" s="130"/>
      <c r="I3329" s="130"/>
      <c r="J3329" s="130"/>
      <c r="K3329" s="130"/>
      <c r="L3329" s="130"/>
      <c r="M3329" s="130"/>
      <c r="N3329" s="130"/>
      <c r="O3329" s="130"/>
      <c r="P3329" s="130"/>
      <c r="Q3329" s="130"/>
      <c r="R3329" s="130"/>
      <c r="S3329" s="130"/>
      <c r="T3329" s="130"/>
    </row>
    <row r="3330" spans="2:20" ht="20.25" customHeight="1">
      <c r="B3330" s="130"/>
      <c r="C3330" s="130"/>
      <c r="D3330" s="130"/>
      <c r="E3330" s="130"/>
      <c r="F3330" s="130"/>
      <c r="G3330" s="130"/>
      <c r="H3330" s="130"/>
      <c r="I3330" s="130"/>
      <c r="J3330" s="130"/>
      <c r="K3330" s="130"/>
      <c r="L3330" s="130"/>
      <c r="M3330" s="130"/>
      <c r="N3330" s="130"/>
      <c r="O3330" s="130"/>
      <c r="P3330" s="130"/>
      <c r="Q3330" s="130"/>
      <c r="R3330" s="130"/>
      <c r="S3330" s="130"/>
      <c r="T3330" s="130"/>
    </row>
    <row r="3331" spans="2:20" ht="20.25" customHeight="1">
      <c r="B3331" s="130"/>
      <c r="C3331" s="130"/>
      <c r="D3331" s="130"/>
      <c r="E3331" s="130"/>
      <c r="F3331" s="130"/>
      <c r="G3331" s="130"/>
      <c r="H3331" s="130"/>
      <c r="I3331" s="130"/>
      <c r="J3331" s="130"/>
      <c r="K3331" s="130"/>
      <c r="L3331" s="130"/>
      <c r="M3331" s="130"/>
      <c r="N3331" s="130"/>
      <c r="O3331" s="130"/>
      <c r="P3331" s="130"/>
      <c r="Q3331" s="130"/>
      <c r="R3331" s="130"/>
      <c r="S3331" s="130"/>
      <c r="T3331" s="130"/>
    </row>
    <row r="3332" spans="2:20" ht="20.25" customHeight="1">
      <c r="B3332" s="130"/>
      <c r="C3332" s="130"/>
      <c r="D3332" s="130"/>
      <c r="E3332" s="130"/>
      <c r="F3332" s="130"/>
      <c r="G3332" s="130"/>
      <c r="H3332" s="130"/>
      <c r="I3332" s="130"/>
      <c r="J3332" s="130"/>
      <c r="K3332" s="130"/>
      <c r="L3332" s="130"/>
      <c r="M3332" s="130"/>
      <c r="N3332" s="130"/>
      <c r="O3332" s="130"/>
      <c r="P3332" s="130"/>
      <c r="Q3332" s="130"/>
      <c r="R3332" s="130"/>
      <c r="S3332" s="130"/>
      <c r="T3332" s="130"/>
    </row>
    <row r="3333" spans="2:20" ht="20.25" customHeight="1">
      <c r="B3333" s="130"/>
      <c r="C3333" s="130"/>
      <c r="D3333" s="130"/>
      <c r="E3333" s="130"/>
      <c r="F3333" s="130"/>
      <c r="G3333" s="130"/>
      <c r="H3333" s="130"/>
      <c r="I3333" s="130"/>
      <c r="J3333" s="130"/>
      <c r="K3333" s="130"/>
      <c r="L3333" s="130"/>
      <c r="M3333" s="130"/>
      <c r="N3333" s="130"/>
      <c r="O3333" s="130"/>
      <c r="P3333" s="130"/>
      <c r="Q3333" s="130"/>
      <c r="R3333" s="130"/>
      <c r="S3333" s="130"/>
      <c r="T3333" s="130"/>
    </row>
    <row r="3334" spans="2:20" ht="20.25" customHeight="1">
      <c r="B3334" s="130"/>
      <c r="C3334" s="130"/>
      <c r="D3334" s="130"/>
      <c r="E3334" s="130"/>
      <c r="F3334" s="130"/>
      <c r="G3334" s="130"/>
      <c r="H3334" s="130"/>
      <c r="I3334" s="130"/>
      <c r="J3334" s="130"/>
      <c r="K3334" s="130"/>
      <c r="L3334" s="130"/>
      <c r="M3334" s="130"/>
      <c r="N3334" s="130"/>
      <c r="O3334" s="130"/>
      <c r="P3334" s="130"/>
      <c r="Q3334" s="130"/>
      <c r="R3334" s="130"/>
      <c r="S3334" s="130"/>
      <c r="T3334" s="130"/>
    </row>
    <row r="3335" spans="2:20" ht="20.25" customHeight="1">
      <c r="B3335" s="130"/>
      <c r="C3335" s="130"/>
      <c r="D3335" s="130"/>
      <c r="E3335" s="130"/>
      <c r="F3335" s="130"/>
      <c r="G3335" s="130"/>
      <c r="H3335" s="130"/>
      <c r="I3335" s="130"/>
      <c r="J3335" s="130"/>
      <c r="K3335" s="130"/>
      <c r="L3335" s="130"/>
      <c r="M3335" s="130"/>
      <c r="N3335" s="130"/>
      <c r="O3335" s="130"/>
      <c r="P3335" s="130"/>
      <c r="Q3335" s="130"/>
      <c r="R3335" s="130"/>
      <c r="S3335" s="130"/>
      <c r="T3335" s="130"/>
    </row>
    <row r="3336" spans="2:20" ht="20.25" customHeight="1">
      <c r="B3336" s="130"/>
      <c r="C3336" s="130"/>
      <c r="D3336" s="130"/>
      <c r="E3336" s="130"/>
      <c r="F3336" s="130"/>
      <c r="G3336" s="130"/>
      <c r="H3336" s="130"/>
      <c r="I3336" s="130"/>
      <c r="J3336" s="130"/>
      <c r="K3336" s="130"/>
      <c r="L3336" s="130"/>
      <c r="M3336" s="130"/>
      <c r="N3336" s="130"/>
      <c r="O3336" s="130"/>
      <c r="P3336" s="130"/>
      <c r="Q3336" s="130"/>
      <c r="R3336" s="130"/>
      <c r="S3336" s="130"/>
      <c r="T3336" s="130"/>
    </row>
    <row r="3337" spans="2:20" ht="20.25" customHeight="1">
      <c r="B3337" s="130"/>
      <c r="C3337" s="130"/>
      <c r="D3337" s="130"/>
      <c r="E3337" s="130"/>
      <c r="F3337" s="130"/>
      <c r="G3337" s="130"/>
      <c r="H3337" s="130"/>
      <c r="I3337" s="130"/>
      <c r="J3337" s="130"/>
      <c r="K3337" s="130"/>
      <c r="L3337" s="130"/>
      <c r="M3337" s="130"/>
      <c r="N3337" s="130"/>
      <c r="O3337" s="130"/>
      <c r="P3337" s="130"/>
      <c r="Q3337" s="130"/>
      <c r="R3337" s="130"/>
      <c r="S3337" s="130"/>
      <c r="T3337" s="130"/>
    </row>
    <row r="3338" spans="2:20" ht="20.25" customHeight="1">
      <c r="B3338" s="130"/>
      <c r="C3338" s="130"/>
      <c r="D3338" s="130"/>
      <c r="E3338" s="130"/>
      <c r="F3338" s="130"/>
      <c r="G3338" s="130"/>
      <c r="H3338" s="130"/>
      <c r="I3338" s="130"/>
      <c r="J3338" s="130"/>
      <c r="K3338" s="130"/>
      <c r="L3338" s="130"/>
      <c r="M3338" s="130"/>
      <c r="N3338" s="130"/>
      <c r="O3338" s="130"/>
      <c r="P3338" s="130"/>
      <c r="Q3338" s="130"/>
      <c r="R3338" s="130"/>
      <c r="S3338" s="130"/>
      <c r="T3338" s="130"/>
    </row>
    <row r="3339" spans="2:20" ht="20.25" customHeight="1">
      <c r="B3339" s="130"/>
      <c r="C3339" s="130"/>
      <c r="D3339" s="130"/>
      <c r="E3339" s="130"/>
      <c r="F3339" s="130"/>
      <c r="G3339" s="130"/>
      <c r="H3339" s="130"/>
      <c r="I3339" s="130"/>
      <c r="J3339" s="130"/>
      <c r="K3339" s="130"/>
      <c r="L3339" s="130"/>
      <c r="M3339" s="130"/>
      <c r="N3339" s="130"/>
      <c r="O3339" s="130"/>
      <c r="P3339" s="130"/>
      <c r="Q3339" s="130"/>
      <c r="R3339" s="130"/>
      <c r="S3339" s="130"/>
      <c r="T3339" s="130"/>
    </row>
    <row r="3340" spans="2:20" ht="20.25" customHeight="1">
      <c r="B3340" s="130"/>
      <c r="C3340" s="130"/>
      <c r="D3340" s="130"/>
      <c r="E3340" s="130"/>
      <c r="F3340" s="130"/>
      <c r="G3340" s="130"/>
      <c r="H3340" s="130"/>
      <c r="I3340" s="130"/>
      <c r="J3340" s="130"/>
      <c r="K3340" s="130"/>
      <c r="L3340" s="130"/>
      <c r="M3340" s="130"/>
      <c r="N3340" s="130"/>
      <c r="O3340" s="130"/>
      <c r="P3340" s="130"/>
      <c r="Q3340" s="130"/>
      <c r="R3340" s="130"/>
      <c r="S3340" s="130"/>
      <c r="T3340" s="130"/>
    </row>
    <row r="3341" spans="2:20" ht="20.25" customHeight="1">
      <c r="B3341" s="130"/>
      <c r="C3341" s="130"/>
      <c r="D3341" s="130"/>
      <c r="E3341" s="130"/>
      <c r="F3341" s="130"/>
      <c r="G3341" s="130"/>
      <c r="H3341" s="130"/>
      <c r="I3341" s="130"/>
      <c r="J3341" s="130"/>
      <c r="K3341" s="130"/>
      <c r="L3341" s="130"/>
      <c r="M3341" s="130"/>
      <c r="N3341" s="130"/>
      <c r="O3341" s="130"/>
      <c r="P3341" s="130"/>
      <c r="Q3341" s="130"/>
      <c r="R3341" s="130"/>
      <c r="S3341" s="130"/>
      <c r="T3341" s="130"/>
    </row>
    <row r="3342" spans="2:20" ht="20.25" customHeight="1">
      <c r="B3342" s="130"/>
      <c r="C3342" s="130"/>
      <c r="D3342" s="130"/>
      <c r="E3342" s="130"/>
      <c r="F3342" s="130"/>
      <c r="G3342" s="130"/>
      <c r="H3342" s="130"/>
      <c r="I3342" s="130"/>
      <c r="J3342" s="130"/>
      <c r="K3342" s="130"/>
      <c r="L3342" s="130"/>
      <c r="M3342" s="130"/>
      <c r="N3342" s="130"/>
      <c r="O3342" s="130"/>
      <c r="P3342" s="130"/>
      <c r="Q3342" s="130"/>
      <c r="R3342" s="130"/>
      <c r="S3342" s="130"/>
      <c r="T3342" s="130"/>
    </row>
    <row r="3343" spans="2:20" ht="20.25" customHeight="1">
      <c r="B3343" s="130"/>
      <c r="C3343" s="130"/>
      <c r="D3343" s="130"/>
      <c r="E3343" s="130"/>
      <c r="F3343" s="130"/>
      <c r="G3343" s="130"/>
      <c r="H3343" s="130"/>
      <c r="I3343" s="130"/>
      <c r="J3343" s="130"/>
      <c r="K3343" s="130"/>
      <c r="L3343" s="130"/>
      <c r="M3343" s="130"/>
      <c r="N3343" s="130"/>
      <c r="O3343" s="130"/>
      <c r="P3343" s="130"/>
      <c r="Q3343" s="130"/>
      <c r="R3343" s="130"/>
      <c r="S3343" s="130"/>
      <c r="T3343" s="130"/>
    </row>
    <row r="3344" spans="2:20" ht="20.25" customHeight="1">
      <c r="B3344" s="130"/>
      <c r="C3344" s="130"/>
      <c r="D3344" s="130"/>
      <c r="E3344" s="130"/>
      <c r="F3344" s="130"/>
      <c r="G3344" s="130"/>
      <c r="H3344" s="130"/>
      <c r="I3344" s="130"/>
      <c r="J3344" s="130"/>
      <c r="K3344" s="130"/>
      <c r="L3344" s="130"/>
      <c r="M3344" s="130"/>
      <c r="N3344" s="130"/>
      <c r="O3344" s="130"/>
      <c r="P3344" s="130"/>
      <c r="Q3344" s="130"/>
      <c r="R3344" s="130"/>
      <c r="S3344" s="130"/>
      <c r="T3344" s="130"/>
    </row>
    <row r="3345" spans="2:20" ht="20.25" customHeight="1">
      <c r="B3345" s="130"/>
      <c r="C3345" s="130"/>
      <c r="D3345" s="130"/>
      <c r="E3345" s="130"/>
      <c r="F3345" s="130"/>
      <c r="G3345" s="130"/>
      <c r="H3345" s="130"/>
      <c r="I3345" s="130"/>
      <c r="J3345" s="130"/>
      <c r="K3345" s="130"/>
      <c r="L3345" s="130"/>
      <c r="M3345" s="130"/>
      <c r="N3345" s="130"/>
      <c r="O3345" s="130"/>
      <c r="P3345" s="130"/>
      <c r="Q3345" s="130"/>
      <c r="R3345" s="130"/>
      <c r="S3345" s="130"/>
      <c r="T3345" s="130"/>
    </row>
    <row r="3346" spans="2:20" ht="20.25" customHeight="1">
      <c r="B3346" s="130"/>
      <c r="C3346" s="130"/>
      <c r="D3346" s="130"/>
      <c r="E3346" s="130"/>
      <c r="F3346" s="130"/>
      <c r="G3346" s="130"/>
      <c r="H3346" s="130"/>
      <c r="I3346" s="130"/>
      <c r="J3346" s="130"/>
      <c r="K3346" s="130"/>
      <c r="L3346" s="130"/>
      <c r="M3346" s="130"/>
      <c r="N3346" s="130"/>
      <c r="O3346" s="130"/>
      <c r="P3346" s="130"/>
      <c r="Q3346" s="130"/>
      <c r="R3346" s="130"/>
      <c r="S3346" s="130"/>
      <c r="T3346" s="130"/>
    </row>
    <row r="3347" spans="2:20" ht="20.25" customHeight="1">
      <c r="B3347" s="130"/>
      <c r="C3347" s="130"/>
      <c r="D3347" s="130"/>
      <c r="E3347" s="130"/>
      <c r="F3347" s="130"/>
      <c r="G3347" s="130"/>
      <c r="H3347" s="130"/>
      <c r="I3347" s="130"/>
      <c r="J3347" s="130"/>
      <c r="K3347" s="130"/>
      <c r="L3347" s="130"/>
      <c r="M3347" s="130"/>
      <c r="N3347" s="130"/>
      <c r="O3347" s="130"/>
      <c r="P3347" s="130"/>
      <c r="Q3347" s="130"/>
      <c r="R3347" s="130"/>
      <c r="S3347" s="130"/>
      <c r="T3347" s="130"/>
    </row>
    <row r="3348" spans="2:20" ht="20.25" customHeight="1">
      <c r="B3348" s="130"/>
      <c r="C3348" s="130"/>
      <c r="D3348" s="130"/>
      <c r="E3348" s="130"/>
      <c r="F3348" s="130"/>
      <c r="G3348" s="130"/>
      <c r="H3348" s="130"/>
      <c r="I3348" s="130"/>
      <c r="J3348" s="130"/>
      <c r="K3348" s="130"/>
      <c r="L3348" s="130"/>
      <c r="M3348" s="130"/>
      <c r="N3348" s="130"/>
      <c r="O3348" s="130"/>
      <c r="P3348" s="130"/>
      <c r="Q3348" s="130"/>
      <c r="R3348" s="130"/>
      <c r="S3348" s="130"/>
      <c r="T3348" s="130"/>
    </row>
    <row r="3349" spans="2:20" ht="20.25" customHeight="1">
      <c r="B3349" s="130"/>
      <c r="C3349" s="130"/>
      <c r="D3349" s="130"/>
      <c r="E3349" s="130"/>
      <c r="F3349" s="130"/>
      <c r="G3349" s="130"/>
      <c r="H3349" s="130"/>
      <c r="I3349" s="130"/>
      <c r="J3349" s="130"/>
      <c r="K3349" s="130"/>
      <c r="L3349" s="130"/>
      <c r="M3349" s="130"/>
      <c r="N3349" s="130"/>
      <c r="O3349" s="130"/>
      <c r="P3349" s="130"/>
      <c r="Q3349" s="130"/>
      <c r="R3349" s="130"/>
      <c r="S3349" s="130"/>
      <c r="T3349" s="130"/>
    </row>
    <row r="3350" spans="2:20" ht="20.25" customHeight="1">
      <c r="B3350" s="130"/>
      <c r="C3350" s="130"/>
      <c r="D3350" s="130"/>
      <c r="E3350" s="130"/>
      <c r="F3350" s="130"/>
      <c r="G3350" s="130"/>
      <c r="H3350" s="130"/>
      <c r="I3350" s="130"/>
      <c r="J3350" s="130"/>
      <c r="K3350" s="130"/>
      <c r="L3350" s="130"/>
      <c r="M3350" s="130"/>
      <c r="N3350" s="130"/>
      <c r="O3350" s="130"/>
      <c r="P3350" s="130"/>
      <c r="Q3350" s="130"/>
      <c r="R3350" s="130"/>
      <c r="S3350" s="130"/>
      <c r="T3350" s="130"/>
    </row>
    <row r="3351" spans="2:20" ht="20.25" customHeight="1">
      <c r="B3351" s="130"/>
      <c r="C3351" s="130"/>
      <c r="D3351" s="130"/>
      <c r="E3351" s="130"/>
      <c r="F3351" s="130"/>
      <c r="G3351" s="130"/>
      <c r="H3351" s="130"/>
      <c r="I3351" s="130"/>
      <c r="J3351" s="130"/>
      <c r="K3351" s="130"/>
      <c r="L3351" s="130"/>
      <c r="M3351" s="130"/>
      <c r="N3351" s="130"/>
      <c r="O3351" s="130"/>
      <c r="P3351" s="130"/>
      <c r="Q3351" s="130"/>
      <c r="R3351" s="130"/>
      <c r="S3351" s="130"/>
      <c r="T3351" s="130"/>
    </row>
    <row r="3352" spans="2:20" ht="20.25" customHeight="1">
      <c r="B3352" s="130"/>
      <c r="C3352" s="130"/>
      <c r="D3352" s="130"/>
      <c r="E3352" s="130"/>
      <c r="F3352" s="130"/>
      <c r="G3352" s="130"/>
      <c r="H3352" s="130"/>
      <c r="I3352" s="130"/>
      <c r="J3352" s="130"/>
      <c r="K3352" s="130"/>
      <c r="L3352" s="130"/>
      <c r="M3352" s="130"/>
      <c r="N3352" s="130"/>
      <c r="O3352" s="130"/>
      <c r="P3352" s="130"/>
      <c r="Q3352" s="130"/>
      <c r="R3352" s="130"/>
      <c r="S3352" s="130"/>
      <c r="T3352" s="130"/>
    </row>
    <row r="3353" spans="2:20" ht="20.25" customHeight="1">
      <c r="B3353" s="130"/>
      <c r="C3353" s="130"/>
      <c r="D3353" s="130"/>
      <c r="E3353" s="130"/>
      <c r="F3353" s="130"/>
      <c r="G3353" s="130"/>
      <c r="H3353" s="130"/>
      <c r="I3353" s="130"/>
      <c r="J3353" s="130"/>
      <c r="K3353" s="130"/>
      <c r="L3353" s="130"/>
      <c r="M3353" s="130"/>
      <c r="N3353" s="130"/>
      <c r="O3353" s="130"/>
      <c r="P3353" s="130"/>
      <c r="Q3353" s="130"/>
      <c r="R3353" s="130"/>
      <c r="S3353" s="130"/>
      <c r="T3353" s="130"/>
    </row>
    <row r="3354" spans="2:20" ht="20.25" customHeight="1">
      <c r="B3354" s="130"/>
      <c r="C3354" s="130"/>
      <c r="D3354" s="130"/>
      <c r="E3354" s="130"/>
      <c r="F3354" s="130"/>
      <c r="G3354" s="130"/>
      <c r="H3354" s="130"/>
      <c r="I3354" s="130"/>
      <c r="J3354" s="130"/>
      <c r="K3354" s="130"/>
      <c r="L3354" s="130"/>
      <c r="M3354" s="130"/>
      <c r="N3354" s="130"/>
      <c r="O3354" s="130"/>
      <c r="P3354" s="130"/>
      <c r="Q3354" s="130"/>
      <c r="R3354" s="130"/>
      <c r="S3354" s="130"/>
      <c r="T3354" s="130"/>
    </row>
    <row r="3355" spans="2:20" ht="20.25" customHeight="1">
      <c r="B3355" s="130"/>
      <c r="C3355" s="130"/>
      <c r="D3355" s="130"/>
      <c r="E3355" s="130"/>
      <c r="F3355" s="130"/>
      <c r="G3355" s="130"/>
      <c r="H3355" s="130"/>
      <c r="I3355" s="130"/>
      <c r="J3355" s="130"/>
      <c r="K3355" s="130"/>
      <c r="L3355" s="130"/>
      <c r="M3355" s="130"/>
      <c r="N3355" s="130"/>
      <c r="O3355" s="130"/>
      <c r="P3355" s="130"/>
      <c r="Q3355" s="130"/>
      <c r="R3355" s="130"/>
      <c r="S3355" s="130"/>
      <c r="T3355" s="130"/>
    </row>
    <row r="3356" spans="2:20" ht="20.25" customHeight="1">
      <c r="B3356" s="130"/>
      <c r="C3356" s="130"/>
      <c r="D3356" s="130"/>
      <c r="E3356" s="130"/>
      <c r="F3356" s="130"/>
      <c r="G3356" s="130"/>
      <c r="H3356" s="130"/>
      <c r="I3356" s="130"/>
      <c r="J3356" s="130"/>
      <c r="K3356" s="130"/>
      <c r="L3356" s="130"/>
      <c r="M3356" s="130"/>
      <c r="N3356" s="130"/>
      <c r="O3356" s="130"/>
      <c r="P3356" s="130"/>
      <c r="Q3356" s="130"/>
      <c r="R3356" s="130"/>
      <c r="S3356" s="130"/>
      <c r="T3356" s="130"/>
    </row>
    <row r="3357" spans="2:20" ht="20.25" customHeight="1">
      <c r="B3357" s="130"/>
      <c r="C3357" s="130"/>
      <c r="D3357" s="130"/>
      <c r="E3357" s="130"/>
      <c r="F3357" s="130"/>
      <c r="G3357" s="130"/>
      <c r="H3357" s="130"/>
      <c r="I3357" s="130"/>
      <c r="J3357" s="130"/>
      <c r="K3357" s="130"/>
      <c r="L3357" s="130"/>
      <c r="M3357" s="130"/>
      <c r="N3357" s="130"/>
      <c r="O3357" s="130"/>
      <c r="P3357" s="130"/>
      <c r="Q3357" s="130"/>
      <c r="R3357" s="130"/>
      <c r="S3357" s="130"/>
      <c r="T3357" s="130"/>
    </row>
    <row r="3358" spans="2:20" ht="20.25" customHeight="1">
      <c r="B3358" s="130"/>
      <c r="C3358" s="130"/>
      <c r="D3358" s="130"/>
      <c r="E3358" s="130"/>
      <c r="F3358" s="130"/>
      <c r="G3358" s="130"/>
      <c r="H3358" s="130"/>
      <c r="I3358" s="130"/>
      <c r="J3358" s="130"/>
      <c r="K3358" s="130"/>
      <c r="L3358" s="130"/>
      <c r="M3358" s="130"/>
      <c r="N3358" s="130"/>
      <c r="O3358" s="130"/>
      <c r="P3358" s="130"/>
      <c r="Q3358" s="130"/>
      <c r="R3358" s="130"/>
      <c r="S3358" s="130"/>
      <c r="T3358" s="130"/>
    </row>
    <row r="3359" spans="2:20" ht="20.25" customHeight="1">
      <c r="B3359" s="130"/>
      <c r="C3359" s="130"/>
      <c r="D3359" s="130"/>
      <c r="E3359" s="130"/>
      <c r="F3359" s="130"/>
      <c r="G3359" s="130"/>
      <c r="H3359" s="130"/>
      <c r="I3359" s="130"/>
      <c r="J3359" s="130"/>
      <c r="K3359" s="130"/>
      <c r="L3359" s="130"/>
      <c r="M3359" s="130"/>
      <c r="N3359" s="130"/>
      <c r="O3359" s="130"/>
      <c r="P3359" s="130"/>
      <c r="Q3359" s="130"/>
      <c r="R3359" s="130"/>
      <c r="S3359" s="130"/>
      <c r="T3359" s="130"/>
    </row>
    <row r="3360" spans="2:20" ht="20.25" customHeight="1">
      <c r="B3360" s="130"/>
      <c r="C3360" s="130"/>
      <c r="D3360" s="130"/>
      <c r="E3360" s="130"/>
      <c r="F3360" s="130"/>
      <c r="G3360" s="130"/>
      <c r="H3360" s="130"/>
      <c r="I3360" s="130"/>
      <c r="J3360" s="130"/>
      <c r="K3360" s="130"/>
      <c r="L3360" s="130"/>
      <c r="M3360" s="130"/>
      <c r="N3360" s="130"/>
      <c r="O3360" s="130"/>
      <c r="P3360" s="130"/>
      <c r="Q3360" s="130"/>
      <c r="R3360" s="130"/>
      <c r="S3360" s="130"/>
      <c r="T3360" s="130"/>
    </row>
    <row r="3361" spans="2:20" ht="20.25" customHeight="1">
      <c r="B3361" s="130"/>
      <c r="C3361" s="130"/>
      <c r="D3361" s="130"/>
      <c r="E3361" s="130"/>
      <c r="F3361" s="130"/>
      <c r="G3361" s="130"/>
      <c r="H3361" s="130"/>
      <c r="I3361" s="130"/>
      <c r="J3361" s="130"/>
      <c r="K3361" s="130"/>
      <c r="L3361" s="130"/>
      <c r="M3361" s="130"/>
      <c r="N3361" s="130"/>
      <c r="O3361" s="130"/>
      <c r="P3361" s="130"/>
      <c r="Q3361" s="130"/>
      <c r="R3361" s="130"/>
      <c r="S3361" s="130"/>
      <c r="T3361" s="130"/>
    </row>
    <row r="3362" spans="2:20" ht="20.25" customHeight="1">
      <c r="B3362" s="130"/>
      <c r="C3362" s="130"/>
      <c r="D3362" s="130"/>
      <c r="E3362" s="130"/>
      <c r="F3362" s="130"/>
      <c r="G3362" s="130"/>
      <c r="H3362" s="130"/>
      <c r="I3362" s="130"/>
      <c r="J3362" s="130"/>
      <c r="K3362" s="130"/>
      <c r="L3362" s="130"/>
      <c r="M3362" s="130"/>
      <c r="N3362" s="130"/>
      <c r="O3362" s="130"/>
      <c r="P3362" s="130"/>
      <c r="Q3362" s="130"/>
      <c r="R3362" s="130"/>
      <c r="S3362" s="130"/>
      <c r="T3362" s="130"/>
    </row>
    <row r="3363" spans="2:20" ht="20.25" customHeight="1">
      <c r="B3363" s="130"/>
      <c r="C3363" s="130"/>
      <c r="D3363" s="130"/>
      <c r="E3363" s="130"/>
      <c r="F3363" s="130"/>
      <c r="G3363" s="130"/>
      <c r="H3363" s="130"/>
      <c r="I3363" s="130"/>
      <c r="J3363" s="130"/>
      <c r="K3363" s="130"/>
      <c r="L3363" s="130"/>
      <c r="M3363" s="130"/>
      <c r="N3363" s="130"/>
      <c r="O3363" s="130"/>
      <c r="P3363" s="130"/>
      <c r="Q3363" s="130"/>
      <c r="R3363" s="130"/>
      <c r="S3363" s="130"/>
      <c r="T3363" s="130"/>
    </row>
    <row r="3364" spans="2:20" ht="20.25" customHeight="1">
      <c r="B3364" s="130"/>
      <c r="C3364" s="130"/>
      <c r="D3364" s="130"/>
      <c r="E3364" s="130"/>
      <c r="F3364" s="130"/>
      <c r="G3364" s="130"/>
      <c r="H3364" s="130"/>
      <c r="I3364" s="130"/>
      <c r="J3364" s="130"/>
      <c r="K3364" s="130"/>
      <c r="L3364" s="130"/>
      <c r="M3364" s="130"/>
      <c r="N3364" s="130"/>
      <c r="O3364" s="130"/>
      <c r="P3364" s="130"/>
      <c r="Q3364" s="130"/>
      <c r="R3364" s="130"/>
      <c r="S3364" s="130"/>
      <c r="T3364" s="130"/>
    </row>
    <row r="3365" spans="2:20" ht="20.25" customHeight="1">
      <c r="B3365" s="130"/>
      <c r="C3365" s="130"/>
      <c r="D3365" s="130"/>
      <c r="E3365" s="130"/>
      <c r="F3365" s="130"/>
      <c r="G3365" s="130"/>
      <c r="H3365" s="130"/>
      <c r="I3365" s="130"/>
      <c r="J3365" s="130"/>
      <c r="K3365" s="130"/>
      <c r="L3365" s="130"/>
      <c r="M3365" s="130"/>
      <c r="N3365" s="130"/>
      <c r="O3365" s="130"/>
      <c r="P3365" s="130"/>
      <c r="Q3365" s="130"/>
      <c r="R3365" s="130"/>
      <c r="S3365" s="130"/>
      <c r="T3365" s="130"/>
    </row>
    <row r="3366" spans="2:20" ht="20.25" customHeight="1">
      <c r="B3366" s="130"/>
      <c r="C3366" s="130"/>
      <c r="D3366" s="130"/>
      <c r="E3366" s="130"/>
      <c r="F3366" s="130"/>
      <c r="G3366" s="130"/>
      <c r="H3366" s="130"/>
      <c r="I3366" s="130"/>
      <c r="J3366" s="130"/>
      <c r="K3366" s="130"/>
      <c r="L3366" s="130"/>
      <c r="M3366" s="130"/>
      <c r="N3366" s="130"/>
      <c r="O3366" s="130"/>
      <c r="P3366" s="130"/>
      <c r="Q3366" s="130"/>
      <c r="R3366" s="130"/>
      <c r="S3366" s="130"/>
      <c r="T3366" s="130"/>
    </row>
    <row r="3367" spans="2:20" ht="20.25" customHeight="1">
      <c r="B3367" s="130"/>
      <c r="C3367" s="130"/>
      <c r="D3367" s="130"/>
      <c r="E3367" s="130"/>
      <c r="F3367" s="130"/>
      <c r="G3367" s="130"/>
      <c r="H3367" s="130"/>
      <c r="I3367" s="130"/>
      <c r="J3367" s="130"/>
      <c r="K3367" s="130"/>
      <c r="L3367" s="130"/>
      <c r="M3367" s="130"/>
      <c r="N3367" s="130"/>
      <c r="O3367" s="130"/>
      <c r="P3367" s="130"/>
      <c r="Q3367" s="130"/>
      <c r="R3367" s="130"/>
      <c r="S3367" s="130"/>
      <c r="T3367" s="130"/>
    </row>
    <row r="3368" spans="2:20" ht="20.25" customHeight="1">
      <c r="B3368" s="130"/>
      <c r="C3368" s="130"/>
      <c r="D3368" s="130"/>
      <c r="E3368" s="130"/>
      <c r="F3368" s="130"/>
      <c r="G3368" s="130"/>
      <c r="H3368" s="130"/>
      <c r="I3368" s="130"/>
      <c r="J3368" s="130"/>
      <c r="K3368" s="130"/>
      <c r="L3368" s="130"/>
      <c r="M3368" s="130"/>
      <c r="N3368" s="130"/>
      <c r="O3368" s="130"/>
      <c r="P3368" s="130"/>
      <c r="Q3368" s="130"/>
      <c r="R3368" s="130"/>
      <c r="S3368" s="130"/>
      <c r="T3368" s="130"/>
    </row>
    <row r="3369" spans="2:20" ht="20.25" customHeight="1">
      <c r="B3369" s="130"/>
      <c r="C3369" s="130"/>
      <c r="D3369" s="130"/>
      <c r="E3369" s="130"/>
      <c r="F3369" s="130"/>
      <c r="G3369" s="130"/>
      <c r="H3369" s="130"/>
      <c r="I3369" s="130"/>
      <c r="J3369" s="130"/>
      <c r="K3369" s="130"/>
      <c r="L3369" s="130"/>
      <c r="M3369" s="130"/>
      <c r="N3369" s="130"/>
      <c r="O3369" s="130"/>
      <c r="P3369" s="130"/>
      <c r="Q3369" s="130"/>
      <c r="R3369" s="130"/>
      <c r="S3369" s="130"/>
      <c r="T3369" s="130"/>
    </row>
    <row r="3370" spans="2:20" ht="20.25" customHeight="1">
      <c r="B3370" s="130"/>
      <c r="C3370" s="130"/>
      <c r="D3370" s="130"/>
      <c r="E3370" s="130"/>
      <c r="F3370" s="130"/>
      <c r="G3370" s="130"/>
      <c r="H3370" s="130"/>
      <c r="I3370" s="130"/>
      <c r="J3370" s="130"/>
      <c r="K3370" s="130"/>
      <c r="L3370" s="130"/>
      <c r="M3370" s="130"/>
      <c r="N3370" s="130"/>
      <c r="O3370" s="130"/>
      <c r="P3370" s="130"/>
      <c r="Q3370" s="130"/>
      <c r="R3370" s="130"/>
      <c r="S3370" s="130"/>
      <c r="T3370" s="130"/>
    </row>
    <row r="3371" spans="2:20" ht="20.25" customHeight="1">
      <c r="B3371" s="130"/>
      <c r="C3371" s="130"/>
      <c r="D3371" s="130"/>
      <c r="E3371" s="130"/>
      <c r="F3371" s="130"/>
      <c r="G3371" s="130"/>
      <c r="H3371" s="130"/>
      <c r="I3371" s="130"/>
      <c r="J3371" s="130"/>
      <c r="K3371" s="130"/>
      <c r="L3371" s="130"/>
      <c r="M3371" s="130"/>
      <c r="N3371" s="130"/>
      <c r="O3371" s="130"/>
      <c r="P3371" s="130"/>
      <c r="Q3371" s="130"/>
      <c r="R3371" s="130"/>
      <c r="S3371" s="130"/>
      <c r="T3371" s="130"/>
    </row>
    <row r="3372" spans="2:20" ht="20.25" customHeight="1">
      <c r="B3372" s="130"/>
      <c r="C3372" s="130"/>
      <c r="D3372" s="130"/>
      <c r="E3372" s="130"/>
      <c r="F3372" s="130"/>
      <c r="G3372" s="130"/>
      <c r="H3372" s="130"/>
      <c r="I3372" s="130"/>
      <c r="J3372" s="130"/>
      <c r="K3372" s="130"/>
      <c r="L3372" s="130"/>
      <c r="M3372" s="130"/>
      <c r="N3372" s="130"/>
      <c r="O3372" s="130"/>
      <c r="P3372" s="130"/>
      <c r="Q3372" s="130"/>
      <c r="R3372" s="130"/>
      <c r="S3372" s="130"/>
      <c r="T3372" s="130"/>
    </row>
    <row r="3373" spans="2:20" ht="20.25" customHeight="1">
      <c r="B3373" s="130"/>
      <c r="C3373" s="130"/>
      <c r="D3373" s="130"/>
      <c r="E3373" s="130"/>
      <c r="F3373" s="130"/>
      <c r="G3373" s="130"/>
      <c r="H3373" s="130"/>
      <c r="I3373" s="130"/>
      <c r="J3373" s="130"/>
      <c r="K3373" s="130"/>
      <c r="L3373" s="130"/>
      <c r="M3373" s="130"/>
      <c r="N3373" s="130"/>
      <c r="O3373" s="130"/>
      <c r="P3373" s="130"/>
      <c r="Q3373" s="130"/>
      <c r="R3373" s="130"/>
      <c r="S3373" s="130"/>
      <c r="T3373" s="130"/>
    </row>
    <row r="3374" spans="2:20" ht="20.25" customHeight="1">
      <c r="B3374" s="130"/>
      <c r="C3374" s="130"/>
      <c r="D3374" s="130"/>
      <c r="E3374" s="130"/>
      <c r="F3374" s="130"/>
      <c r="G3374" s="130"/>
      <c r="H3374" s="130"/>
      <c r="I3374" s="130"/>
      <c r="J3374" s="130"/>
      <c r="K3374" s="130"/>
      <c r="L3374" s="130"/>
      <c r="M3374" s="130"/>
      <c r="N3374" s="130"/>
      <c r="O3374" s="130"/>
      <c r="P3374" s="130"/>
      <c r="Q3374" s="130"/>
      <c r="R3374" s="130"/>
      <c r="S3374" s="130"/>
      <c r="T3374" s="130"/>
    </row>
    <row r="3375" spans="2:20" ht="20.25" customHeight="1">
      <c r="B3375" s="130"/>
      <c r="C3375" s="130"/>
      <c r="D3375" s="130"/>
      <c r="E3375" s="130"/>
      <c r="F3375" s="130"/>
      <c r="G3375" s="130"/>
      <c r="H3375" s="130"/>
      <c r="I3375" s="130"/>
      <c r="J3375" s="130"/>
      <c r="K3375" s="130"/>
      <c r="L3375" s="130"/>
      <c r="M3375" s="130"/>
      <c r="N3375" s="130"/>
      <c r="O3375" s="130"/>
      <c r="P3375" s="130"/>
      <c r="Q3375" s="130"/>
      <c r="R3375" s="130"/>
      <c r="S3375" s="130"/>
      <c r="T3375" s="130"/>
    </row>
    <row r="3376" spans="2:20" ht="20.25" customHeight="1">
      <c r="B3376" s="130"/>
      <c r="C3376" s="130"/>
      <c r="D3376" s="130"/>
      <c r="E3376" s="130"/>
      <c r="F3376" s="130"/>
      <c r="G3376" s="130"/>
      <c r="H3376" s="130"/>
      <c r="I3376" s="130"/>
      <c r="J3376" s="130"/>
      <c r="K3376" s="130"/>
      <c r="L3376" s="130"/>
      <c r="M3376" s="130"/>
      <c r="N3376" s="130"/>
      <c r="O3376" s="130"/>
      <c r="P3376" s="130"/>
      <c r="Q3376" s="130"/>
      <c r="R3376" s="130"/>
      <c r="S3376" s="130"/>
      <c r="T3376" s="130"/>
    </row>
    <row r="3377" spans="2:20" ht="20.25" customHeight="1">
      <c r="B3377" s="130"/>
      <c r="C3377" s="130"/>
      <c r="D3377" s="130"/>
      <c r="E3377" s="130"/>
      <c r="F3377" s="130"/>
      <c r="G3377" s="130"/>
      <c r="H3377" s="130"/>
      <c r="I3377" s="130"/>
      <c r="J3377" s="130"/>
      <c r="K3377" s="130"/>
      <c r="L3377" s="130"/>
      <c r="M3377" s="130"/>
      <c r="N3377" s="130"/>
      <c r="O3377" s="130"/>
      <c r="P3377" s="130"/>
      <c r="Q3377" s="130"/>
      <c r="R3377" s="130"/>
      <c r="S3377" s="130"/>
      <c r="T3377" s="130"/>
    </row>
    <row r="3378" spans="2:20" ht="20.25" customHeight="1">
      <c r="B3378" s="130"/>
      <c r="C3378" s="130"/>
      <c r="D3378" s="130"/>
      <c r="E3378" s="130"/>
      <c r="F3378" s="130"/>
      <c r="G3378" s="130"/>
      <c r="H3378" s="130"/>
      <c r="I3378" s="130"/>
      <c r="J3378" s="130"/>
      <c r="K3378" s="130"/>
      <c r="L3378" s="130"/>
      <c r="M3378" s="130"/>
      <c r="N3378" s="130"/>
      <c r="O3378" s="130"/>
      <c r="P3378" s="130"/>
      <c r="Q3378" s="130"/>
      <c r="R3378" s="130"/>
      <c r="S3378" s="130"/>
      <c r="T3378" s="130"/>
    </row>
    <row r="3379" spans="2:20" ht="20.25" customHeight="1">
      <c r="B3379" s="130"/>
      <c r="C3379" s="130"/>
      <c r="D3379" s="130"/>
      <c r="E3379" s="130"/>
      <c r="F3379" s="130"/>
      <c r="G3379" s="130"/>
      <c r="H3379" s="130"/>
      <c r="I3379" s="130"/>
      <c r="J3379" s="130"/>
      <c r="K3379" s="130"/>
      <c r="L3379" s="130"/>
      <c r="M3379" s="130"/>
      <c r="N3379" s="130"/>
      <c r="O3379" s="130"/>
      <c r="P3379" s="130"/>
      <c r="Q3379" s="130"/>
      <c r="R3379" s="130"/>
      <c r="S3379" s="130"/>
      <c r="T3379" s="130"/>
    </row>
    <row r="3380" spans="2:20" ht="20.25" customHeight="1">
      <c r="B3380" s="130"/>
      <c r="C3380" s="130"/>
      <c r="D3380" s="130"/>
      <c r="E3380" s="130"/>
      <c r="F3380" s="130"/>
      <c r="G3380" s="130"/>
      <c r="H3380" s="130"/>
      <c r="I3380" s="130"/>
      <c r="J3380" s="130"/>
      <c r="K3380" s="130"/>
      <c r="L3380" s="130"/>
      <c r="M3380" s="130"/>
      <c r="N3380" s="130"/>
      <c r="O3380" s="130"/>
      <c r="P3380" s="130"/>
      <c r="Q3380" s="130"/>
      <c r="R3380" s="130"/>
      <c r="S3380" s="130"/>
      <c r="T3380" s="130"/>
    </row>
    <row r="3381" spans="2:20" ht="20.25" customHeight="1">
      <c r="B3381" s="130"/>
      <c r="C3381" s="130"/>
      <c r="D3381" s="130"/>
      <c r="E3381" s="130"/>
      <c r="F3381" s="130"/>
      <c r="G3381" s="130"/>
      <c r="H3381" s="130"/>
      <c r="I3381" s="130"/>
      <c r="J3381" s="130"/>
      <c r="K3381" s="130"/>
      <c r="L3381" s="130"/>
      <c r="M3381" s="130"/>
      <c r="N3381" s="130"/>
      <c r="O3381" s="130"/>
      <c r="P3381" s="130"/>
      <c r="Q3381" s="130"/>
      <c r="R3381" s="130"/>
      <c r="S3381" s="130"/>
      <c r="T3381" s="130"/>
    </row>
    <row r="3382" spans="2:20" ht="20.25" customHeight="1">
      <c r="B3382" s="130"/>
      <c r="C3382" s="130"/>
      <c r="D3382" s="130"/>
      <c r="E3382" s="130"/>
      <c r="F3382" s="130"/>
      <c r="G3382" s="130"/>
      <c r="H3382" s="130"/>
      <c r="I3382" s="130"/>
      <c r="J3382" s="130"/>
      <c r="K3382" s="130"/>
      <c r="L3382" s="130"/>
      <c r="M3382" s="130"/>
      <c r="N3382" s="130"/>
      <c r="O3382" s="130"/>
      <c r="P3382" s="130"/>
      <c r="Q3382" s="130"/>
      <c r="R3382" s="130"/>
      <c r="S3382" s="130"/>
      <c r="T3382" s="130"/>
    </row>
    <row r="3383" spans="2:20" ht="20.25" customHeight="1">
      <c r="B3383" s="130"/>
      <c r="C3383" s="130"/>
      <c r="D3383" s="130"/>
      <c r="E3383" s="130"/>
      <c r="F3383" s="130"/>
      <c r="G3383" s="130"/>
      <c r="H3383" s="130"/>
      <c r="I3383" s="130"/>
      <c r="J3383" s="130"/>
      <c r="K3383" s="130"/>
      <c r="L3383" s="130"/>
      <c r="M3383" s="130"/>
      <c r="N3383" s="130"/>
      <c r="O3383" s="130"/>
      <c r="P3383" s="130"/>
      <c r="Q3383" s="130"/>
      <c r="R3383" s="130"/>
      <c r="S3383" s="130"/>
      <c r="T3383" s="130"/>
    </row>
    <row r="3384" spans="2:20" ht="20.25" customHeight="1">
      <c r="B3384" s="130"/>
      <c r="C3384" s="130"/>
      <c r="D3384" s="130"/>
      <c r="E3384" s="130"/>
      <c r="F3384" s="130"/>
      <c r="G3384" s="130"/>
      <c r="H3384" s="130"/>
      <c r="I3384" s="130"/>
      <c r="J3384" s="130"/>
      <c r="K3384" s="130"/>
      <c r="L3384" s="130"/>
      <c r="M3384" s="130"/>
      <c r="N3384" s="130"/>
      <c r="O3384" s="130"/>
      <c r="P3384" s="130"/>
      <c r="Q3384" s="130"/>
      <c r="R3384" s="130"/>
      <c r="S3384" s="130"/>
      <c r="T3384" s="130"/>
    </row>
    <row r="3385" spans="2:20" ht="20.25" customHeight="1">
      <c r="B3385" s="130"/>
      <c r="C3385" s="130"/>
      <c r="D3385" s="130"/>
      <c r="E3385" s="130"/>
      <c r="F3385" s="130"/>
      <c r="G3385" s="130"/>
      <c r="H3385" s="130"/>
      <c r="I3385" s="130"/>
      <c r="J3385" s="130"/>
      <c r="K3385" s="130"/>
      <c r="L3385" s="130"/>
      <c r="M3385" s="130"/>
      <c r="N3385" s="130"/>
      <c r="O3385" s="130"/>
      <c r="P3385" s="130"/>
      <c r="Q3385" s="130"/>
      <c r="R3385" s="130"/>
      <c r="S3385" s="130"/>
      <c r="T3385" s="130"/>
    </row>
    <row r="3386" spans="2:20" ht="20.25" customHeight="1">
      <c r="B3386" s="130"/>
      <c r="C3386" s="130"/>
      <c r="D3386" s="130"/>
      <c r="E3386" s="130"/>
      <c r="F3386" s="130"/>
      <c r="G3386" s="130"/>
      <c r="H3386" s="130"/>
      <c r="I3386" s="130"/>
      <c r="J3386" s="130"/>
      <c r="K3386" s="130"/>
      <c r="L3386" s="130"/>
      <c r="M3386" s="130"/>
      <c r="N3386" s="130"/>
      <c r="O3386" s="130"/>
      <c r="P3386" s="130"/>
      <c r="Q3386" s="130"/>
      <c r="R3386" s="130"/>
      <c r="S3386" s="130"/>
      <c r="T3386" s="130"/>
    </row>
    <row r="3387" spans="2:20" ht="20.25" customHeight="1">
      <c r="B3387" s="130"/>
      <c r="C3387" s="130"/>
      <c r="D3387" s="130"/>
      <c r="E3387" s="130"/>
      <c r="F3387" s="130"/>
      <c r="G3387" s="130"/>
      <c r="H3387" s="130"/>
      <c r="I3387" s="130"/>
      <c r="J3387" s="130"/>
      <c r="K3387" s="130"/>
      <c r="L3387" s="130"/>
      <c r="M3387" s="130"/>
      <c r="N3387" s="130"/>
      <c r="O3387" s="130"/>
      <c r="P3387" s="130"/>
      <c r="Q3387" s="130"/>
      <c r="R3387" s="130"/>
      <c r="S3387" s="130"/>
      <c r="T3387" s="130"/>
    </row>
    <row r="3388" spans="2:20" ht="20.25" customHeight="1">
      <c r="B3388" s="130"/>
      <c r="C3388" s="130"/>
      <c r="D3388" s="130"/>
      <c r="E3388" s="130"/>
      <c r="F3388" s="130"/>
      <c r="G3388" s="130"/>
      <c r="H3388" s="130"/>
      <c r="I3388" s="130"/>
      <c r="J3388" s="130"/>
      <c r="K3388" s="130"/>
      <c r="L3388" s="130"/>
      <c r="M3388" s="130"/>
      <c r="N3388" s="130"/>
      <c r="O3388" s="130"/>
      <c r="P3388" s="130"/>
      <c r="Q3388" s="130"/>
      <c r="R3388" s="130"/>
      <c r="S3388" s="130"/>
      <c r="T3388" s="130"/>
    </row>
    <row r="3389" spans="2:20" ht="20.25" customHeight="1">
      <c r="B3389" s="130"/>
      <c r="C3389" s="130"/>
      <c r="D3389" s="130"/>
      <c r="E3389" s="130"/>
      <c r="F3389" s="130"/>
      <c r="G3389" s="130"/>
      <c r="H3389" s="130"/>
      <c r="I3389" s="130"/>
      <c r="J3389" s="130"/>
      <c r="K3389" s="130"/>
      <c r="L3389" s="130"/>
      <c r="M3389" s="130"/>
      <c r="N3389" s="130"/>
      <c r="O3389" s="130"/>
      <c r="P3389" s="130"/>
      <c r="Q3389" s="130"/>
      <c r="R3389" s="130"/>
      <c r="S3389" s="130"/>
      <c r="T3389" s="130"/>
    </row>
    <row r="3390" spans="2:20" ht="20.25" customHeight="1">
      <c r="B3390" s="130"/>
      <c r="C3390" s="130"/>
      <c r="D3390" s="130"/>
      <c r="E3390" s="130"/>
      <c r="F3390" s="130"/>
      <c r="G3390" s="130"/>
      <c r="H3390" s="130"/>
      <c r="I3390" s="130"/>
      <c r="J3390" s="130"/>
      <c r="K3390" s="130"/>
      <c r="L3390" s="130"/>
      <c r="M3390" s="130"/>
      <c r="N3390" s="130"/>
      <c r="O3390" s="130"/>
      <c r="P3390" s="130"/>
      <c r="Q3390" s="130"/>
      <c r="R3390" s="130"/>
      <c r="S3390" s="130"/>
      <c r="T3390" s="130"/>
    </row>
    <row r="3391" spans="2:20" ht="20.25" customHeight="1">
      <c r="B3391" s="130"/>
      <c r="C3391" s="130"/>
      <c r="D3391" s="130"/>
      <c r="E3391" s="130"/>
      <c r="F3391" s="130"/>
      <c r="G3391" s="130"/>
      <c r="H3391" s="130"/>
      <c r="I3391" s="130"/>
      <c r="J3391" s="130"/>
      <c r="K3391" s="130"/>
      <c r="L3391" s="130"/>
      <c r="M3391" s="130"/>
      <c r="N3391" s="130"/>
      <c r="O3391" s="130"/>
      <c r="P3391" s="130"/>
      <c r="Q3391" s="130"/>
      <c r="R3391" s="130"/>
      <c r="S3391" s="130"/>
      <c r="T3391" s="130"/>
    </row>
    <row r="3392" spans="2:20" ht="20.25" customHeight="1">
      <c r="B3392" s="130"/>
      <c r="C3392" s="130"/>
      <c r="D3392" s="130"/>
      <c r="E3392" s="130"/>
      <c r="F3392" s="130"/>
      <c r="G3392" s="130"/>
      <c r="H3392" s="130"/>
      <c r="I3392" s="130"/>
      <c r="J3392" s="130"/>
      <c r="K3392" s="130"/>
      <c r="L3392" s="130"/>
      <c r="M3392" s="130"/>
      <c r="N3392" s="130"/>
      <c r="O3392" s="130"/>
      <c r="P3392" s="130"/>
      <c r="Q3392" s="130"/>
      <c r="R3392" s="130"/>
      <c r="S3392" s="130"/>
      <c r="T3392" s="130"/>
    </row>
    <row r="3393" spans="2:20" ht="20.25" customHeight="1">
      <c r="B3393" s="130"/>
      <c r="C3393" s="130"/>
      <c r="D3393" s="130"/>
      <c r="E3393" s="130"/>
      <c r="F3393" s="130"/>
      <c r="G3393" s="130"/>
      <c r="H3393" s="130"/>
      <c r="I3393" s="130"/>
      <c r="J3393" s="130"/>
      <c r="K3393" s="130"/>
      <c r="L3393" s="130"/>
      <c r="M3393" s="130"/>
      <c r="N3393" s="130"/>
      <c r="O3393" s="130"/>
      <c r="P3393" s="130"/>
      <c r="Q3393" s="130"/>
      <c r="R3393" s="130"/>
      <c r="S3393" s="130"/>
      <c r="T3393" s="130"/>
    </row>
    <row r="3394" spans="2:20" ht="20.25" customHeight="1">
      <c r="B3394" s="130"/>
      <c r="C3394" s="130"/>
      <c r="D3394" s="130"/>
      <c r="E3394" s="130"/>
      <c r="F3394" s="130"/>
      <c r="G3394" s="130"/>
      <c r="H3394" s="130"/>
      <c r="I3394" s="130"/>
      <c r="J3394" s="130"/>
      <c r="K3394" s="130"/>
      <c r="L3394" s="130"/>
      <c r="M3394" s="130"/>
      <c r="N3394" s="130"/>
      <c r="O3394" s="130"/>
      <c r="P3394" s="130"/>
      <c r="Q3394" s="130"/>
      <c r="R3394" s="130"/>
      <c r="S3394" s="130"/>
      <c r="T3394" s="130"/>
    </row>
    <row r="3395" spans="2:20" ht="20.25" customHeight="1">
      <c r="B3395" s="130"/>
      <c r="C3395" s="130"/>
      <c r="D3395" s="130"/>
      <c r="E3395" s="130"/>
      <c r="F3395" s="130"/>
      <c r="G3395" s="130"/>
      <c r="H3395" s="130"/>
      <c r="I3395" s="130"/>
      <c r="J3395" s="130"/>
      <c r="K3395" s="130"/>
      <c r="L3395" s="130"/>
      <c r="M3395" s="130"/>
      <c r="N3395" s="130"/>
      <c r="O3395" s="130"/>
      <c r="P3395" s="130"/>
      <c r="Q3395" s="130"/>
      <c r="R3395" s="130"/>
      <c r="S3395" s="130"/>
      <c r="T3395" s="130"/>
    </row>
    <row r="3396" spans="2:20" ht="20.25" customHeight="1">
      <c r="B3396" s="130"/>
      <c r="C3396" s="130"/>
      <c r="D3396" s="130"/>
      <c r="E3396" s="130"/>
      <c r="F3396" s="130"/>
      <c r="G3396" s="130"/>
      <c r="H3396" s="130"/>
      <c r="I3396" s="130"/>
      <c r="J3396" s="130"/>
      <c r="K3396" s="130"/>
      <c r="L3396" s="130"/>
      <c r="M3396" s="130"/>
      <c r="N3396" s="130"/>
      <c r="O3396" s="130"/>
      <c r="P3396" s="130"/>
      <c r="Q3396" s="130"/>
      <c r="R3396" s="130"/>
      <c r="S3396" s="130"/>
      <c r="T3396" s="130"/>
    </row>
    <row r="3397" spans="2:20" ht="20.25" customHeight="1">
      <c r="B3397" s="130"/>
      <c r="C3397" s="130"/>
      <c r="D3397" s="130"/>
      <c r="E3397" s="130"/>
      <c r="F3397" s="130"/>
      <c r="G3397" s="130"/>
      <c r="H3397" s="130"/>
      <c r="I3397" s="130"/>
      <c r="J3397" s="130"/>
      <c r="K3397" s="130"/>
      <c r="L3397" s="130"/>
      <c r="M3397" s="130"/>
      <c r="N3397" s="130"/>
      <c r="O3397" s="130"/>
      <c r="P3397" s="130"/>
      <c r="Q3397" s="130"/>
      <c r="R3397" s="130"/>
      <c r="S3397" s="130"/>
      <c r="T3397" s="130"/>
    </row>
    <row r="3398" spans="2:20" ht="20.25" customHeight="1">
      <c r="B3398" s="130"/>
      <c r="C3398" s="130"/>
      <c r="D3398" s="130"/>
      <c r="E3398" s="130"/>
      <c r="F3398" s="130"/>
      <c r="G3398" s="130"/>
      <c r="H3398" s="130"/>
      <c r="I3398" s="130"/>
      <c r="J3398" s="130"/>
      <c r="K3398" s="130"/>
      <c r="L3398" s="130"/>
      <c r="M3398" s="130"/>
      <c r="N3398" s="130"/>
      <c r="O3398" s="130"/>
      <c r="P3398" s="130"/>
      <c r="Q3398" s="130"/>
      <c r="R3398" s="130"/>
      <c r="S3398" s="130"/>
      <c r="T3398" s="130"/>
    </row>
    <row r="3399" spans="2:20" ht="20.25" customHeight="1">
      <c r="B3399" s="130"/>
      <c r="C3399" s="130"/>
      <c r="D3399" s="130"/>
      <c r="E3399" s="130"/>
      <c r="F3399" s="130"/>
      <c r="G3399" s="130"/>
      <c r="H3399" s="130"/>
      <c r="I3399" s="130"/>
      <c r="J3399" s="130"/>
      <c r="K3399" s="130"/>
      <c r="L3399" s="130"/>
      <c r="M3399" s="130"/>
      <c r="N3399" s="130"/>
      <c r="O3399" s="130"/>
      <c r="P3399" s="130"/>
      <c r="Q3399" s="130"/>
      <c r="R3399" s="130"/>
      <c r="S3399" s="130"/>
      <c r="T3399" s="130"/>
    </row>
    <row r="3400" spans="2:20" ht="20.25" customHeight="1">
      <c r="B3400" s="130"/>
      <c r="C3400" s="130"/>
      <c r="D3400" s="130"/>
      <c r="E3400" s="130"/>
      <c r="F3400" s="130"/>
      <c r="G3400" s="130"/>
      <c r="H3400" s="130"/>
      <c r="I3400" s="130"/>
      <c r="J3400" s="130"/>
      <c r="K3400" s="130"/>
      <c r="L3400" s="130"/>
      <c r="M3400" s="130"/>
      <c r="N3400" s="130"/>
      <c r="O3400" s="130"/>
      <c r="P3400" s="130"/>
      <c r="Q3400" s="130"/>
      <c r="R3400" s="130"/>
      <c r="S3400" s="130"/>
      <c r="T3400" s="130"/>
    </row>
    <row r="3401" spans="2:20" ht="20.25" customHeight="1">
      <c r="B3401" s="130"/>
      <c r="C3401" s="130"/>
      <c r="D3401" s="130"/>
      <c r="E3401" s="130"/>
      <c r="F3401" s="130"/>
      <c r="G3401" s="130"/>
      <c r="H3401" s="130"/>
      <c r="I3401" s="130"/>
      <c r="J3401" s="130"/>
      <c r="K3401" s="130"/>
      <c r="L3401" s="130"/>
      <c r="M3401" s="130"/>
      <c r="N3401" s="130"/>
      <c r="O3401" s="130"/>
      <c r="P3401" s="130"/>
      <c r="Q3401" s="130"/>
      <c r="R3401" s="130"/>
      <c r="S3401" s="130"/>
      <c r="T3401" s="130"/>
    </row>
    <row r="3402" spans="2:20" ht="20.25" customHeight="1">
      <c r="B3402" s="130"/>
      <c r="C3402" s="130"/>
      <c r="D3402" s="130"/>
      <c r="E3402" s="130"/>
      <c r="F3402" s="130"/>
      <c r="G3402" s="130"/>
      <c r="H3402" s="130"/>
      <c r="I3402" s="130"/>
      <c r="J3402" s="130"/>
      <c r="K3402" s="130"/>
      <c r="L3402" s="130"/>
      <c r="M3402" s="130"/>
      <c r="N3402" s="130"/>
      <c r="O3402" s="130"/>
      <c r="P3402" s="130"/>
      <c r="Q3402" s="130"/>
      <c r="R3402" s="130"/>
      <c r="S3402" s="130"/>
      <c r="T3402" s="130"/>
    </row>
    <row r="3403" spans="2:20" ht="20.25" customHeight="1">
      <c r="B3403" s="130"/>
      <c r="C3403" s="130"/>
      <c r="D3403" s="130"/>
      <c r="E3403" s="130"/>
      <c r="F3403" s="130"/>
      <c r="G3403" s="130"/>
      <c r="H3403" s="130"/>
      <c r="I3403" s="130"/>
      <c r="J3403" s="130"/>
      <c r="K3403" s="130"/>
      <c r="L3403" s="130"/>
      <c r="M3403" s="130"/>
      <c r="N3403" s="130"/>
      <c r="O3403" s="130"/>
      <c r="P3403" s="130"/>
      <c r="Q3403" s="130"/>
      <c r="R3403" s="130"/>
      <c r="S3403" s="130"/>
      <c r="T3403" s="130"/>
    </row>
    <row r="3404" spans="2:20" ht="20.25" customHeight="1">
      <c r="B3404" s="130"/>
      <c r="C3404" s="130"/>
      <c r="D3404" s="130"/>
      <c r="E3404" s="130"/>
      <c r="F3404" s="130"/>
      <c r="G3404" s="130"/>
      <c r="H3404" s="130"/>
      <c r="I3404" s="130"/>
      <c r="J3404" s="130"/>
      <c r="K3404" s="130"/>
      <c r="L3404" s="130"/>
      <c r="M3404" s="130"/>
      <c r="N3404" s="130"/>
      <c r="O3404" s="130"/>
      <c r="P3404" s="130"/>
      <c r="Q3404" s="130"/>
      <c r="R3404" s="130"/>
      <c r="S3404" s="130"/>
      <c r="T3404" s="130"/>
    </row>
    <row r="3405" spans="2:20" ht="20.25" customHeight="1">
      <c r="B3405" s="130"/>
      <c r="C3405" s="130"/>
      <c r="D3405" s="130"/>
      <c r="E3405" s="130"/>
      <c r="F3405" s="130"/>
      <c r="G3405" s="130"/>
      <c r="H3405" s="130"/>
      <c r="I3405" s="130"/>
      <c r="J3405" s="130"/>
      <c r="K3405" s="130"/>
      <c r="L3405" s="130"/>
      <c r="M3405" s="130"/>
      <c r="N3405" s="130"/>
      <c r="O3405" s="130"/>
      <c r="P3405" s="130"/>
      <c r="Q3405" s="130"/>
      <c r="R3405" s="130"/>
      <c r="S3405" s="130"/>
      <c r="T3405" s="130"/>
    </row>
    <row r="3406" spans="2:20" ht="20.25" customHeight="1">
      <c r="B3406" s="130"/>
      <c r="C3406" s="130"/>
      <c r="D3406" s="130"/>
      <c r="E3406" s="130"/>
      <c r="F3406" s="130"/>
      <c r="G3406" s="130"/>
      <c r="H3406" s="130"/>
      <c r="I3406" s="130"/>
      <c r="J3406" s="130"/>
      <c r="K3406" s="130"/>
      <c r="L3406" s="130"/>
      <c r="M3406" s="130"/>
      <c r="N3406" s="130"/>
      <c r="O3406" s="130"/>
      <c r="P3406" s="130"/>
      <c r="Q3406" s="130"/>
      <c r="R3406" s="130"/>
      <c r="S3406" s="130"/>
      <c r="T3406" s="130"/>
    </row>
    <row r="3407" spans="2:20" ht="20.25" customHeight="1">
      <c r="B3407" s="130"/>
      <c r="C3407" s="130"/>
      <c r="D3407" s="130"/>
      <c r="E3407" s="130"/>
      <c r="F3407" s="130"/>
      <c r="G3407" s="130"/>
      <c r="H3407" s="130"/>
      <c r="I3407" s="130"/>
      <c r="J3407" s="130"/>
      <c r="K3407" s="130"/>
      <c r="L3407" s="130"/>
      <c r="M3407" s="130"/>
      <c r="N3407" s="130"/>
      <c r="O3407" s="130"/>
      <c r="P3407" s="130"/>
      <c r="Q3407" s="130"/>
      <c r="R3407" s="130"/>
      <c r="S3407" s="130"/>
      <c r="T3407" s="130"/>
    </row>
    <row r="3408" spans="2:20" ht="20.25" customHeight="1">
      <c r="B3408" s="130"/>
      <c r="C3408" s="130"/>
      <c r="D3408" s="130"/>
      <c r="E3408" s="130"/>
      <c r="F3408" s="130"/>
      <c r="G3408" s="130"/>
      <c r="H3408" s="130"/>
      <c r="I3408" s="130"/>
      <c r="J3408" s="130"/>
      <c r="K3408" s="130"/>
      <c r="L3408" s="130"/>
      <c r="M3408" s="130"/>
      <c r="N3408" s="130"/>
      <c r="O3408" s="130"/>
      <c r="P3408" s="130"/>
      <c r="Q3408" s="130"/>
      <c r="R3408" s="130"/>
      <c r="S3408" s="130"/>
      <c r="T3408" s="130"/>
    </row>
    <row r="3409" spans="2:20" ht="20.25" customHeight="1">
      <c r="B3409" s="130"/>
      <c r="C3409" s="130"/>
      <c r="D3409" s="130"/>
      <c r="E3409" s="130"/>
      <c r="F3409" s="130"/>
      <c r="G3409" s="130"/>
      <c r="H3409" s="130"/>
      <c r="I3409" s="130"/>
      <c r="J3409" s="130"/>
      <c r="K3409" s="130"/>
      <c r="L3409" s="130"/>
      <c r="M3409" s="130"/>
      <c r="N3409" s="130"/>
      <c r="O3409" s="130"/>
      <c r="P3409" s="130"/>
      <c r="Q3409" s="130"/>
      <c r="R3409" s="130"/>
      <c r="S3409" s="130"/>
      <c r="T3409" s="130"/>
    </row>
    <row r="3410" spans="2:20" ht="20.25" customHeight="1">
      <c r="B3410" s="130"/>
      <c r="C3410" s="130"/>
      <c r="D3410" s="130"/>
      <c r="E3410" s="130"/>
      <c r="F3410" s="130"/>
      <c r="G3410" s="130"/>
      <c r="H3410" s="130"/>
      <c r="I3410" s="130"/>
      <c r="J3410" s="130"/>
      <c r="K3410" s="130"/>
      <c r="L3410" s="130"/>
      <c r="M3410" s="130"/>
      <c r="N3410" s="130"/>
      <c r="O3410" s="130"/>
      <c r="P3410" s="130"/>
      <c r="Q3410" s="130"/>
      <c r="R3410" s="130"/>
      <c r="S3410" s="130"/>
      <c r="T3410" s="130"/>
    </row>
    <row r="3411" spans="2:20" ht="20.25" customHeight="1">
      <c r="B3411" s="130"/>
      <c r="C3411" s="130"/>
      <c r="D3411" s="130"/>
      <c r="E3411" s="130"/>
      <c r="F3411" s="130"/>
      <c r="G3411" s="130"/>
      <c r="H3411" s="130"/>
      <c r="I3411" s="130"/>
      <c r="J3411" s="130"/>
      <c r="K3411" s="130"/>
      <c r="L3411" s="130"/>
      <c r="M3411" s="130"/>
      <c r="N3411" s="130"/>
      <c r="O3411" s="130"/>
      <c r="P3411" s="130"/>
      <c r="Q3411" s="130"/>
      <c r="R3411" s="130"/>
      <c r="S3411" s="130"/>
      <c r="T3411" s="130"/>
    </row>
    <row r="3412" spans="2:20" ht="20.25" customHeight="1">
      <c r="B3412" s="130"/>
      <c r="C3412" s="130"/>
      <c r="D3412" s="130"/>
      <c r="E3412" s="130"/>
      <c r="F3412" s="130"/>
      <c r="G3412" s="130"/>
      <c r="H3412" s="130"/>
      <c r="I3412" s="130"/>
      <c r="J3412" s="130"/>
      <c r="K3412" s="130"/>
      <c r="L3412" s="130"/>
      <c r="M3412" s="130"/>
      <c r="N3412" s="130"/>
      <c r="O3412" s="130"/>
      <c r="P3412" s="130"/>
      <c r="Q3412" s="130"/>
      <c r="R3412" s="130"/>
      <c r="S3412" s="130"/>
      <c r="T3412" s="130"/>
    </row>
    <row r="3413" spans="2:20" ht="20.25" customHeight="1">
      <c r="B3413" s="130"/>
      <c r="C3413" s="130"/>
      <c r="D3413" s="130"/>
      <c r="E3413" s="130"/>
      <c r="F3413" s="130"/>
      <c r="G3413" s="130"/>
      <c r="H3413" s="130"/>
      <c r="I3413" s="130"/>
      <c r="J3413" s="130"/>
      <c r="K3413" s="130"/>
      <c r="L3413" s="130"/>
      <c r="M3413" s="130"/>
      <c r="N3413" s="130"/>
      <c r="O3413" s="130"/>
      <c r="P3413" s="130"/>
      <c r="Q3413" s="130"/>
      <c r="R3413" s="130"/>
      <c r="S3413" s="130"/>
      <c r="T3413" s="130"/>
    </row>
    <row r="3414" spans="2:20" ht="20.25" customHeight="1">
      <c r="B3414" s="130"/>
      <c r="C3414" s="130"/>
      <c r="D3414" s="130"/>
      <c r="E3414" s="130"/>
      <c r="F3414" s="130"/>
      <c r="G3414" s="130"/>
      <c r="H3414" s="130"/>
      <c r="I3414" s="130"/>
      <c r="J3414" s="130"/>
      <c r="K3414" s="130"/>
      <c r="L3414" s="130"/>
      <c r="M3414" s="130"/>
      <c r="N3414" s="130"/>
      <c r="O3414" s="130"/>
      <c r="P3414" s="130"/>
      <c r="Q3414" s="130"/>
      <c r="R3414" s="130"/>
      <c r="S3414" s="130"/>
      <c r="T3414" s="130"/>
    </row>
    <row r="3415" spans="2:20" ht="20.25" customHeight="1">
      <c r="B3415" s="130"/>
      <c r="C3415" s="130"/>
      <c r="D3415" s="130"/>
      <c r="E3415" s="130"/>
      <c r="F3415" s="130"/>
      <c r="G3415" s="130"/>
      <c r="H3415" s="130"/>
      <c r="I3415" s="130"/>
      <c r="J3415" s="130"/>
      <c r="K3415" s="130"/>
      <c r="L3415" s="130"/>
      <c r="M3415" s="130"/>
      <c r="N3415" s="130"/>
      <c r="O3415" s="130"/>
      <c r="P3415" s="130"/>
      <c r="Q3415" s="130"/>
      <c r="R3415" s="130"/>
      <c r="S3415" s="130"/>
      <c r="T3415" s="130"/>
    </row>
    <row r="3416" spans="2:20" ht="20.25" customHeight="1">
      <c r="B3416" s="130"/>
      <c r="C3416" s="130"/>
      <c r="D3416" s="130"/>
      <c r="E3416" s="130"/>
      <c r="F3416" s="130"/>
      <c r="G3416" s="130"/>
      <c r="H3416" s="130"/>
      <c r="I3416" s="130"/>
      <c r="J3416" s="130"/>
      <c r="K3416" s="130"/>
      <c r="L3416" s="130"/>
      <c r="M3416" s="130"/>
      <c r="N3416" s="130"/>
      <c r="O3416" s="130"/>
      <c r="P3416" s="130"/>
      <c r="Q3416" s="130"/>
      <c r="R3416" s="130"/>
      <c r="S3416" s="130"/>
      <c r="T3416" s="130"/>
    </row>
    <row r="3417" spans="2:20" ht="20.25" customHeight="1">
      <c r="B3417" s="130"/>
      <c r="C3417" s="130"/>
      <c r="D3417" s="130"/>
      <c r="E3417" s="130"/>
      <c r="F3417" s="130"/>
      <c r="G3417" s="130"/>
      <c r="H3417" s="130"/>
      <c r="I3417" s="130"/>
      <c r="J3417" s="130"/>
      <c r="K3417" s="130"/>
      <c r="L3417" s="130"/>
      <c r="M3417" s="130"/>
      <c r="N3417" s="130"/>
      <c r="O3417" s="130"/>
      <c r="P3417" s="130"/>
      <c r="Q3417" s="130"/>
      <c r="R3417" s="130"/>
      <c r="S3417" s="130"/>
      <c r="T3417" s="130"/>
    </row>
    <row r="3418" spans="2:20" ht="20.25" customHeight="1">
      <c r="B3418" s="130"/>
      <c r="C3418" s="130"/>
      <c r="D3418" s="130"/>
      <c r="E3418" s="130"/>
      <c r="F3418" s="130"/>
      <c r="G3418" s="130"/>
      <c r="H3418" s="130"/>
      <c r="I3418" s="130"/>
      <c r="J3418" s="130"/>
      <c r="K3418" s="130"/>
      <c r="L3418" s="130"/>
      <c r="M3418" s="130"/>
      <c r="N3418" s="130"/>
      <c r="O3418" s="130"/>
      <c r="P3418" s="130"/>
      <c r="Q3418" s="130"/>
      <c r="R3418" s="130"/>
      <c r="S3418" s="130"/>
      <c r="T3418" s="130"/>
    </row>
    <row r="3419" spans="2:20" ht="20.25" customHeight="1">
      <c r="B3419" s="130"/>
      <c r="C3419" s="130"/>
      <c r="D3419" s="130"/>
      <c r="E3419" s="130"/>
      <c r="F3419" s="130"/>
      <c r="G3419" s="130"/>
      <c r="H3419" s="130"/>
      <c r="I3419" s="130"/>
      <c r="J3419" s="130"/>
      <c r="K3419" s="130"/>
      <c r="L3419" s="130"/>
      <c r="M3419" s="130"/>
      <c r="N3419" s="130"/>
      <c r="O3419" s="130"/>
      <c r="P3419" s="130"/>
      <c r="Q3419" s="130"/>
      <c r="R3419" s="130"/>
      <c r="S3419" s="130"/>
      <c r="T3419" s="130"/>
    </row>
    <row r="3420" spans="2:20" ht="20.25" customHeight="1">
      <c r="B3420" s="130"/>
      <c r="C3420" s="130"/>
      <c r="D3420" s="130"/>
      <c r="E3420" s="130"/>
      <c r="F3420" s="130"/>
      <c r="G3420" s="130"/>
      <c r="H3420" s="130"/>
      <c r="I3420" s="130"/>
      <c r="J3420" s="130"/>
      <c r="K3420" s="130"/>
      <c r="L3420" s="130"/>
      <c r="M3420" s="130"/>
      <c r="N3420" s="130"/>
      <c r="O3420" s="130"/>
      <c r="P3420" s="130"/>
      <c r="Q3420" s="130"/>
      <c r="R3420" s="130"/>
      <c r="S3420" s="130"/>
      <c r="T3420" s="130"/>
    </row>
    <row r="3421" spans="2:20" ht="20.25" customHeight="1">
      <c r="B3421" s="130"/>
      <c r="C3421" s="130"/>
      <c r="D3421" s="130"/>
      <c r="E3421" s="130"/>
      <c r="F3421" s="130"/>
      <c r="G3421" s="130"/>
      <c r="H3421" s="130"/>
      <c r="I3421" s="130"/>
      <c r="J3421" s="130"/>
      <c r="K3421" s="130"/>
      <c r="L3421" s="130"/>
      <c r="M3421" s="130"/>
      <c r="N3421" s="130"/>
      <c r="O3421" s="130"/>
      <c r="P3421" s="130"/>
      <c r="Q3421" s="130"/>
      <c r="R3421" s="130"/>
      <c r="S3421" s="130"/>
      <c r="T3421" s="130"/>
    </row>
    <row r="3422" spans="2:20" ht="20.25" customHeight="1">
      <c r="B3422" s="130"/>
      <c r="C3422" s="130"/>
      <c r="D3422" s="130"/>
      <c r="E3422" s="130"/>
      <c r="F3422" s="130"/>
      <c r="G3422" s="130"/>
      <c r="H3422" s="130"/>
      <c r="I3422" s="130"/>
      <c r="J3422" s="130"/>
      <c r="K3422" s="130"/>
      <c r="L3422" s="130"/>
      <c r="M3422" s="130"/>
      <c r="N3422" s="130"/>
      <c r="O3422" s="130"/>
      <c r="P3422" s="130"/>
      <c r="Q3422" s="130"/>
      <c r="R3422" s="130"/>
      <c r="S3422" s="130"/>
      <c r="T3422" s="130"/>
    </row>
    <row r="3423" spans="2:20" ht="20.25" customHeight="1">
      <c r="B3423" s="130"/>
      <c r="C3423" s="130"/>
      <c r="D3423" s="130"/>
      <c r="E3423" s="130"/>
      <c r="F3423" s="130"/>
      <c r="G3423" s="130"/>
      <c r="H3423" s="130"/>
      <c r="I3423" s="130"/>
      <c r="J3423" s="130"/>
      <c r="K3423" s="130"/>
      <c r="L3423" s="130"/>
      <c r="M3423" s="130"/>
      <c r="N3423" s="130"/>
      <c r="O3423" s="130"/>
      <c r="P3423" s="130"/>
      <c r="Q3423" s="130"/>
      <c r="R3423" s="130"/>
      <c r="S3423" s="130"/>
      <c r="T3423" s="130"/>
    </row>
    <row r="3424" spans="2:20" ht="20.25" customHeight="1">
      <c r="B3424" s="130"/>
      <c r="C3424" s="130"/>
      <c r="D3424" s="130"/>
      <c r="E3424" s="130"/>
      <c r="F3424" s="130"/>
      <c r="G3424" s="130"/>
      <c r="H3424" s="130"/>
      <c r="I3424" s="130"/>
      <c r="J3424" s="130"/>
      <c r="K3424" s="130"/>
      <c r="L3424" s="130"/>
      <c r="M3424" s="130"/>
      <c r="N3424" s="130"/>
      <c r="O3424" s="130"/>
      <c r="P3424" s="130"/>
      <c r="Q3424" s="130"/>
      <c r="R3424" s="130"/>
      <c r="S3424" s="130"/>
      <c r="T3424" s="130"/>
    </row>
    <row r="3425" spans="2:20" ht="20.25" customHeight="1">
      <c r="B3425" s="130"/>
      <c r="C3425" s="130"/>
      <c r="D3425" s="130"/>
      <c r="E3425" s="130"/>
      <c r="F3425" s="130"/>
      <c r="G3425" s="130"/>
      <c r="H3425" s="130"/>
      <c r="I3425" s="130"/>
      <c r="J3425" s="130"/>
      <c r="K3425" s="130"/>
      <c r="L3425" s="130"/>
      <c r="M3425" s="130"/>
      <c r="N3425" s="130"/>
      <c r="O3425" s="130"/>
      <c r="P3425" s="130"/>
      <c r="Q3425" s="130"/>
      <c r="R3425" s="130"/>
      <c r="S3425" s="130"/>
      <c r="T3425" s="130"/>
    </row>
    <row r="3426" spans="2:20" ht="20.25" customHeight="1">
      <c r="B3426" s="130"/>
      <c r="C3426" s="130"/>
      <c r="D3426" s="130"/>
      <c r="E3426" s="130"/>
      <c r="F3426" s="130"/>
      <c r="G3426" s="130"/>
      <c r="H3426" s="130"/>
      <c r="I3426" s="130"/>
      <c r="J3426" s="130"/>
      <c r="K3426" s="130"/>
      <c r="L3426" s="130"/>
      <c r="M3426" s="130"/>
      <c r="N3426" s="130"/>
      <c r="O3426" s="130"/>
      <c r="P3426" s="130"/>
      <c r="Q3426" s="130"/>
      <c r="R3426" s="130"/>
      <c r="S3426" s="130"/>
      <c r="T3426" s="130"/>
    </row>
    <row r="3427" spans="2:20" ht="20.25" customHeight="1">
      <c r="B3427" s="130"/>
      <c r="C3427" s="130"/>
      <c r="D3427" s="130"/>
      <c r="E3427" s="130"/>
      <c r="F3427" s="130"/>
      <c r="G3427" s="130"/>
      <c r="H3427" s="130"/>
      <c r="I3427" s="130"/>
      <c r="J3427" s="130"/>
      <c r="K3427" s="130"/>
      <c r="L3427" s="130"/>
      <c r="M3427" s="130"/>
      <c r="N3427" s="130"/>
      <c r="O3427" s="130"/>
      <c r="P3427" s="130"/>
      <c r="Q3427" s="130"/>
      <c r="R3427" s="130"/>
      <c r="S3427" s="130"/>
      <c r="T3427" s="130"/>
    </row>
    <row r="3428" spans="2:20" ht="20.25" customHeight="1">
      <c r="B3428" s="130"/>
      <c r="C3428" s="130"/>
      <c r="D3428" s="130"/>
      <c r="E3428" s="130"/>
      <c r="F3428" s="130"/>
      <c r="G3428" s="130"/>
      <c r="H3428" s="130"/>
      <c r="I3428" s="130"/>
      <c r="J3428" s="130"/>
      <c r="K3428" s="130"/>
      <c r="L3428" s="130"/>
      <c r="M3428" s="130"/>
      <c r="N3428" s="130"/>
      <c r="O3428" s="130"/>
      <c r="P3428" s="130"/>
      <c r="Q3428" s="130"/>
      <c r="R3428" s="130"/>
      <c r="S3428" s="130"/>
      <c r="T3428" s="130"/>
    </row>
    <row r="3429" spans="2:20" ht="20.25" customHeight="1">
      <c r="B3429" s="130"/>
      <c r="C3429" s="130"/>
      <c r="D3429" s="130"/>
      <c r="E3429" s="130"/>
      <c r="F3429" s="130"/>
      <c r="G3429" s="130"/>
      <c r="H3429" s="130"/>
      <c r="I3429" s="130"/>
      <c r="J3429" s="130"/>
      <c r="K3429" s="130"/>
      <c r="L3429" s="130"/>
      <c r="M3429" s="130"/>
      <c r="N3429" s="130"/>
      <c r="O3429" s="130"/>
      <c r="P3429" s="130"/>
      <c r="Q3429" s="130"/>
      <c r="R3429" s="130"/>
      <c r="S3429" s="130"/>
      <c r="T3429" s="130"/>
    </row>
    <row r="3430" spans="2:20" ht="20.25" customHeight="1">
      <c r="B3430" s="130"/>
      <c r="C3430" s="130"/>
      <c r="D3430" s="130"/>
      <c r="E3430" s="130"/>
      <c r="F3430" s="130"/>
      <c r="G3430" s="130"/>
      <c r="H3430" s="130"/>
      <c r="I3430" s="130"/>
      <c r="J3430" s="130"/>
      <c r="K3430" s="130"/>
      <c r="L3430" s="130"/>
      <c r="M3430" s="130"/>
      <c r="N3430" s="130"/>
      <c r="O3430" s="130"/>
      <c r="P3430" s="130"/>
      <c r="Q3430" s="130"/>
      <c r="R3430" s="130"/>
      <c r="S3430" s="130"/>
      <c r="T3430" s="130"/>
    </row>
    <row r="3431" spans="2:20" ht="20.25" customHeight="1">
      <c r="B3431" s="130"/>
      <c r="C3431" s="130"/>
      <c r="D3431" s="130"/>
      <c r="E3431" s="130"/>
      <c r="F3431" s="130"/>
      <c r="G3431" s="130"/>
      <c r="H3431" s="130"/>
      <c r="I3431" s="130"/>
      <c r="J3431" s="130"/>
      <c r="K3431" s="130"/>
      <c r="L3431" s="130"/>
      <c r="M3431" s="130"/>
      <c r="N3431" s="130"/>
      <c r="O3431" s="130"/>
      <c r="P3431" s="130"/>
      <c r="Q3431" s="130"/>
      <c r="R3431" s="130"/>
      <c r="S3431" s="130"/>
      <c r="T3431" s="130"/>
    </row>
    <row r="3432" spans="2:20" ht="20.25" customHeight="1">
      <c r="B3432" s="130"/>
      <c r="C3432" s="130"/>
      <c r="D3432" s="130"/>
      <c r="E3432" s="130"/>
      <c r="F3432" s="130"/>
      <c r="G3432" s="130"/>
      <c r="H3432" s="130"/>
      <c r="I3432" s="130"/>
      <c r="J3432" s="130"/>
      <c r="K3432" s="130"/>
      <c r="L3432" s="130"/>
      <c r="M3432" s="130"/>
      <c r="N3432" s="130"/>
      <c r="O3432" s="130"/>
      <c r="P3432" s="130"/>
      <c r="Q3432" s="130"/>
      <c r="R3432" s="130"/>
      <c r="S3432" s="130"/>
      <c r="T3432" s="130"/>
    </row>
    <row r="3433" spans="2:20" ht="20.25" customHeight="1">
      <c r="B3433" s="130"/>
      <c r="C3433" s="130"/>
      <c r="D3433" s="130"/>
      <c r="E3433" s="130"/>
      <c r="F3433" s="130"/>
      <c r="G3433" s="130"/>
      <c r="H3433" s="130"/>
      <c r="I3433" s="130"/>
      <c r="J3433" s="130"/>
      <c r="K3433" s="130"/>
      <c r="L3433" s="130"/>
      <c r="M3433" s="130"/>
      <c r="N3433" s="130"/>
      <c r="O3433" s="130"/>
      <c r="P3433" s="130"/>
      <c r="Q3433" s="130"/>
      <c r="R3433" s="130"/>
      <c r="S3433" s="130"/>
      <c r="T3433" s="130"/>
    </row>
    <row r="3434" spans="2:20" ht="20.25" customHeight="1">
      <c r="B3434" s="130"/>
      <c r="C3434" s="130"/>
      <c r="D3434" s="130"/>
      <c r="E3434" s="130"/>
      <c r="F3434" s="130"/>
      <c r="G3434" s="130"/>
      <c r="H3434" s="130"/>
      <c r="I3434" s="130"/>
      <c r="J3434" s="130"/>
      <c r="K3434" s="130"/>
      <c r="L3434" s="130"/>
      <c r="M3434" s="130"/>
      <c r="N3434" s="130"/>
      <c r="O3434" s="130"/>
      <c r="P3434" s="130"/>
      <c r="Q3434" s="130"/>
      <c r="R3434" s="130"/>
      <c r="S3434" s="130"/>
      <c r="T3434" s="130"/>
    </row>
    <row r="3435" spans="2:20" ht="20.25" customHeight="1">
      <c r="B3435" s="130"/>
      <c r="C3435" s="130"/>
      <c r="D3435" s="130"/>
      <c r="E3435" s="130"/>
      <c r="F3435" s="130"/>
      <c r="G3435" s="130"/>
      <c r="H3435" s="130"/>
      <c r="I3435" s="130"/>
      <c r="J3435" s="130"/>
      <c r="K3435" s="130"/>
      <c r="L3435" s="130"/>
      <c r="M3435" s="130"/>
      <c r="N3435" s="130"/>
      <c r="O3435" s="130"/>
      <c r="P3435" s="130"/>
      <c r="Q3435" s="130"/>
      <c r="R3435" s="130"/>
      <c r="S3435" s="130"/>
      <c r="T3435" s="130"/>
    </row>
    <row r="3436" spans="2:20" ht="20.25" customHeight="1">
      <c r="B3436" s="130"/>
      <c r="C3436" s="130"/>
      <c r="D3436" s="130"/>
      <c r="E3436" s="130"/>
      <c r="F3436" s="130"/>
      <c r="G3436" s="130"/>
      <c r="H3436" s="130"/>
      <c r="I3436" s="130"/>
      <c r="J3436" s="130"/>
      <c r="K3436" s="130"/>
      <c r="L3436" s="130"/>
      <c r="M3436" s="130"/>
      <c r="N3436" s="130"/>
      <c r="O3436" s="130"/>
      <c r="P3436" s="130"/>
      <c r="Q3436" s="130"/>
      <c r="R3436" s="130"/>
      <c r="S3436" s="130"/>
      <c r="T3436" s="130"/>
    </row>
    <row r="3437" spans="2:20" ht="20.25" customHeight="1">
      <c r="B3437" s="130"/>
      <c r="C3437" s="130"/>
      <c r="D3437" s="130"/>
      <c r="E3437" s="130"/>
      <c r="F3437" s="130"/>
      <c r="G3437" s="130"/>
      <c r="H3437" s="130"/>
      <c r="I3437" s="130"/>
      <c r="J3437" s="130"/>
      <c r="K3437" s="130"/>
      <c r="L3437" s="130"/>
      <c r="M3437" s="130"/>
      <c r="N3437" s="130"/>
      <c r="O3437" s="130"/>
      <c r="P3437" s="130"/>
      <c r="Q3437" s="130"/>
      <c r="R3437" s="130"/>
      <c r="S3437" s="130"/>
      <c r="T3437" s="130"/>
    </row>
    <row r="3438" spans="2:20" ht="20.25" customHeight="1">
      <c r="B3438" s="130"/>
      <c r="C3438" s="130"/>
      <c r="D3438" s="130"/>
      <c r="E3438" s="130"/>
      <c r="F3438" s="130"/>
      <c r="G3438" s="130"/>
      <c r="H3438" s="130"/>
      <c r="I3438" s="130"/>
      <c r="J3438" s="130"/>
      <c r="K3438" s="130"/>
      <c r="L3438" s="130"/>
      <c r="M3438" s="130"/>
      <c r="N3438" s="130"/>
      <c r="O3438" s="130"/>
      <c r="P3438" s="130"/>
      <c r="Q3438" s="130"/>
      <c r="R3438" s="130"/>
      <c r="S3438" s="130"/>
      <c r="T3438" s="130"/>
    </row>
    <row r="3439" spans="2:20" ht="20.25" customHeight="1">
      <c r="B3439" s="130"/>
      <c r="C3439" s="130"/>
      <c r="D3439" s="130"/>
      <c r="E3439" s="130"/>
      <c r="F3439" s="130"/>
      <c r="G3439" s="130"/>
      <c r="H3439" s="130"/>
      <c r="I3439" s="130"/>
      <c r="J3439" s="130"/>
      <c r="K3439" s="130"/>
      <c r="L3439" s="130"/>
      <c r="M3439" s="130"/>
      <c r="N3439" s="130"/>
      <c r="O3439" s="130"/>
      <c r="P3439" s="130"/>
      <c r="Q3439" s="130"/>
      <c r="R3439" s="130"/>
      <c r="S3439" s="130"/>
      <c r="T3439" s="130"/>
    </row>
    <row r="3440" spans="2:20" ht="20.25" customHeight="1">
      <c r="B3440" s="130"/>
      <c r="C3440" s="130"/>
      <c r="D3440" s="130"/>
      <c r="E3440" s="130"/>
      <c r="F3440" s="130"/>
      <c r="G3440" s="130"/>
      <c r="H3440" s="130"/>
      <c r="I3440" s="130"/>
      <c r="J3440" s="130"/>
      <c r="K3440" s="130"/>
      <c r="L3440" s="130"/>
      <c r="M3440" s="130"/>
      <c r="N3440" s="130"/>
      <c r="O3440" s="130"/>
      <c r="P3440" s="130"/>
      <c r="Q3440" s="130"/>
      <c r="R3440" s="130"/>
      <c r="S3440" s="130"/>
      <c r="T3440" s="130"/>
    </row>
    <row r="3441" spans="2:20" ht="20.25" customHeight="1">
      <c r="B3441" s="130"/>
      <c r="C3441" s="130"/>
      <c r="D3441" s="130"/>
      <c r="E3441" s="130"/>
      <c r="F3441" s="130"/>
      <c r="G3441" s="130"/>
      <c r="H3441" s="130"/>
      <c r="I3441" s="130"/>
      <c r="J3441" s="130"/>
      <c r="K3441" s="130"/>
      <c r="L3441" s="130"/>
      <c r="M3441" s="130"/>
      <c r="N3441" s="130"/>
      <c r="O3441" s="130"/>
      <c r="P3441" s="130"/>
      <c r="Q3441" s="130"/>
      <c r="R3441" s="130"/>
      <c r="S3441" s="130"/>
      <c r="T3441" s="130"/>
    </row>
    <row r="3442" spans="2:20" ht="20.25" customHeight="1">
      <c r="B3442" s="130"/>
      <c r="C3442" s="130"/>
      <c r="D3442" s="130"/>
      <c r="E3442" s="130"/>
      <c r="F3442" s="130"/>
      <c r="G3442" s="130"/>
      <c r="H3442" s="130"/>
      <c r="I3442" s="130"/>
      <c r="J3442" s="130"/>
      <c r="K3442" s="130"/>
      <c r="L3442" s="130"/>
      <c r="M3442" s="130"/>
      <c r="N3442" s="130"/>
      <c r="O3442" s="130"/>
      <c r="P3442" s="130"/>
      <c r="Q3442" s="130"/>
      <c r="R3442" s="130"/>
      <c r="S3442" s="130"/>
      <c r="T3442" s="130"/>
    </row>
    <row r="3443" spans="2:20" ht="20.25" customHeight="1">
      <c r="B3443" s="130"/>
      <c r="C3443" s="130"/>
      <c r="D3443" s="130"/>
      <c r="E3443" s="130"/>
      <c r="F3443" s="130"/>
      <c r="G3443" s="130"/>
      <c r="H3443" s="130"/>
      <c r="I3443" s="130"/>
      <c r="J3443" s="130"/>
      <c r="K3443" s="130"/>
      <c r="L3443" s="130"/>
      <c r="M3443" s="130"/>
      <c r="N3443" s="130"/>
      <c r="O3443" s="130"/>
      <c r="P3443" s="130"/>
      <c r="Q3443" s="130"/>
      <c r="R3443" s="130"/>
      <c r="S3443" s="130"/>
      <c r="T3443" s="130"/>
    </row>
    <row r="3444" spans="2:20" ht="20.25" customHeight="1">
      <c r="B3444" s="130"/>
      <c r="C3444" s="130"/>
      <c r="D3444" s="130"/>
      <c r="E3444" s="130"/>
      <c r="F3444" s="130"/>
      <c r="G3444" s="130"/>
      <c r="H3444" s="130"/>
      <c r="I3444" s="130"/>
      <c r="J3444" s="130"/>
      <c r="K3444" s="130"/>
      <c r="L3444" s="130"/>
      <c r="M3444" s="130"/>
      <c r="N3444" s="130"/>
      <c r="O3444" s="130"/>
      <c r="P3444" s="130"/>
      <c r="Q3444" s="130"/>
      <c r="R3444" s="130"/>
      <c r="S3444" s="130"/>
      <c r="T3444" s="130"/>
    </row>
    <row r="3445" spans="2:20" ht="20.25" customHeight="1">
      <c r="B3445" s="130"/>
      <c r="C3445" s="130"/>
      <c r="D3445" s="130"/>
      <c r="E3445" s="130"/>
      <c r="F3445" s="130"/>
      <c r="G3445" s="130"/>
      <c r="H3445" s="130"/>
      <c r="I3445" s="130"/>
      <c r="J3445" s="130"/>
      <c r="K3445" s="130"/>
      <c r="L3445" s="130"/>
      <c r="M3445" s="130"/>
      <c r="N3445" s="130"/>
      <c r="O3445" s="130"/>
      <c r="P3445" s="130"/>
      <c r="Q3445" s="130"/>
      <c r="R3445" s="130"/>
      <c r="S3445" s="130"/>
      <c r="T3445" s="130"/>
    </row>
    <row r="3446" spans="2:20" ht="20.25" customHeight="1">
      <c r="B3446" s="130"/>
      <c r="C3446" s="130"/>
      <c r="D3446" s="130"/>
      <c r="E3446" s="130"/>
      <c r="F3446" s="130"/>
      <c r="G3446" s="130"/>
      <c r="H3446" s="130"/>
      <c r="I3446" s="130"/>
      <c r="J3446" s="130"/>
      <c r="K3446" s="130"/>
      <c r="L3446" s="130"/>
      <c r="M3446" s="130"/>
      <c r="N3446" s="130"/>
      <c r="O3446" s="130"/>
      <c r="P3446" s="130"/>
      <c r="Q3446" s="130"/>
      <c r="R3446" s="130"/>
      <c r="S3446" s="130"/>
      <c r="T3446" s="130"/>
    </row>
    <row r="3447" spans="2:20" ht="20.25" customHeight="1">
      <c r="B3447" s="130"/>
      <c r="C3447" s="130"/>
      <c r="D3447" s="130"/>
      <c r="E3447" s="130"/>
      <c r="F3447" s="130"/>
      <c r="G3447" s="130"/>
      <c r="H3447" s="130"/>
      <c r="I3447" s="130"/>
      <c r="J3447" s="130"/>
      <c r="K3447" s="130"/>
      <c r="L3447" s="130"/>
      <c r="M3447" s="130"/>
      <c r="N3447" s="130"/>
      <c r="O3447" s="130"/>
      <c r="P3447" s="130"/>
      <c r="Q3447" s="130"/>
      <c r="R3447" s="130"/>
      <c r="S3447" s="130"/>
      <c r="T3447" s="130"/>
    </row>
    <row r="3448" spans="2:20" ht="20.25" customHeight="1">
      <c r="B3448" s="130"/>
      <c r="C3448" s="130"/>
      <c r="D3448" s="130"/>
      <c r="E3448" s="130"/>
      <c r="F3448" s="130"/>
      <c r="G3448" s="130"/>
      <c r="H3448" s="130"/>
      <c r="I3448" s="130"/>
      <c r="J3448" s="130"/>
      <c r="K3448" s="130"/>
      <c r="L3448" s="130"/>
      <c r="M3448" s="130"/>
      <c r="N3448" s="130"/>
      <c r="O3448" s="130"/>
      <c r="P3448" s="130"/>
      <c r="Q3448" s="130"/>
      <c r="R3448" s="130"/>
      <c r="S3448" s="130"/>
      <c r="T3448" s="130"/>
    </row>
    <row r="3449" spans="2:20" ht="20.25" customHeight="1">
      <c r="B3449" s="130"/>
      <c r="C3449" s="130"/>
      <c r="D3449" s="130"/>
      <c r="E3449" s="130"/>
      <c r="F3449" s="130"/>
      <c r="G3449" s="130"/>
      <c r="H3449" s="130"/>
      <c r="I3449" s="130"/>
      <c r="J3449" s="130"/>
      <c r="K3449" s="130"/>
      <c r="L3449" s="130"/>
      <c r="M3449" s="130"/>
      <c r="N3449" s="130"/>
      <c r="O3449" s="130"/>
      <c r="P3449" s="130"/>
      <c r="Q3449" s="130"/>
      <c r="R3449" s="130"/>
      <c r="S3449" s="130"/>
      <c r="T3449" s="130"/>
    </row>
    <row r="3450" spans="2:20" ht="20.25" customHeight="1">
      <c r="B3450" s="130"/>
      <c r="C3450" s="130"/>
      <c r="D3450" s="130"/>
      <c r="E3450" s="130"/>
      <c r="F3450" s="130"/>
      <c r="G3450" s="130"/>
      <c r="H3450" s="130"/>
      <c r="I3450" s="130"/>
      <c r="J3450" s="130"/>
      <c r="K3450" s="130"/>
      <c r="L3450" s="130"/>
      <c r="M3450" s="130"/>
      <c r="N3450" s="130"/>
      <c r="O3450" s="130"/>
      <c r="P3450" s="130"/>
      <c r="Q3450" s="130"/>
      <c r="R3450" s="130"/>
      <c r="S3450" s="130"/>
      <c r="T3450" s="130"/>
    </row>
    <row r="3451" spans="2:20" ht="20.25" customHeight="1">
      <c r="B3451" s="130"/>
      <c r="C3451" s="130"/>
      <c r="D3451" s="130"/>
      <c r="E3451" s="130"/>
      <c r="F3451" s="130"/>
      <c r="G3451" s="130"/>
      <c r="H3451" s="130"/>
      <c r="I3451" s="130"/>
      <c r="J3451" s="130"/>
      <c r="K3451" s="130"/>
      <c r="L3451" s="130"/>
      <c r="M3451" s="130"/>
      <c r="N3451" s="130"/>
      <c r="O3451" s="130"/>
      <c r="P3451" s="130"/>
      <c r="Q3451" s="130"/>
      <c r="R3451" s="130"/>
      <c r="S3451" s="130"/>
      <c r="T3451" s="130"/>
    </row>
    <row r="3452" spans="2:20" ht="20.25" customHeight="1">
      <c r="B3452" s="130"/>
      <c r="C3452" s="130"/>
      <c r="D3452" s="130"/>
      <c r="E3452" s="130"/>
      <c r="F3452" s="130"/>
      <c r="G3452" s="130"/>
      <c r="H3452" s="130"/>
      <c r="I3452" s="130"/>
      <c r="J3452" s="130"/>
      <c r="K3452" s="130"/>
      <c r="L3452" s="130"/>
      <c r="M3452" s="130"/>
      <c r="N3452" s="130"/>
      <c r="O3452" s="130"/>
      <c r="P3452" s="130"/>
      <c r="Q3452" s="130"/>
      <c r="R3452" s="130"/>
      <c r="S3452" s="130"/>
      <c r="T3452" s="130"/>
    </row>
    <row r="3453" spans="2:20" ht="20.25" customHeight="1">
      <c r="B3453" s="130"/>
      <c r="C3453" s="130"/>
      <c r="D3453" s="130"/>
      <c r="E3453" s="130"/>
      <c r="F3453" s="130"/>
      <c r="G3453" s="130"/>
      <c r="H3453" s="130"/>
      <c r="I3453" s="130"/>
      <c r="J3453" s="130"/>
      <c r="K3453" s="130"/>
      <c r="L3453" s="130"/>
      <c r="M3453" s="130"/>
      <c r="N3453" s="130"/>
      <c r="O3453" s="130"/>
      <c r="P3453" s="130"/>
      <c r="Q3453" s="130"/>
      <c r="R3453" s="130"/>
      <c r="S3453" s="130"/>
      <c r="T3453" s="130"/>
    </row>
    <row r="3454" spans="2:20" ht="20.25" customHeight="1">
      <c r="B3454" s="130"/>
      <c r="C3454" s="130"/>
      <c r="D3454" s="130"/>
      <c r="E3454" s="130"/>
      <c r="F3454" s="130"/>
      <c r="G3454" s="130"/>
      <c r="H3454" s="130"/>
      <c r="I3454" s="130"/>
      <c r="J3454" s="130"/>
      <c r="K3454" s="130"/>
      <c r="L3454" s="130"/>
      <c r="M3454" s="130"/>
      <c r="N3454" s="130"/>
      <c r="O3454" s="130"/>
      <c r="P3454" s="130"/>
      <c r="Q3454" s="130"/>
      <c r="R3454" s="130"/>
      <c r="S3454" s="130"/>
      <c r="T3454" s="130"/>
    </row>
    <row r="3455" spans="2:20" ht="20.25" customHeight="1">
      <c r="B3455" s="130"/>
      <c r="C3455" s="130"/>
      <c r="D3455" s="130"/>
      <c r="E3455" s="130"/>
      <c r="F3455" s="130"/>
      <c r="G3455" s="130"/>
      <c r="H3455" s="130"/>
      <c r="I3455" s="130"/>
      <c r="J3455" s="130"/>
      <c r="K3455" s="130"/>
      <c r="L3455" s="130"/>
      <c r="M3455" s="130"/>
      <c r="N3455" s="130"/>
      <c r="O3455" s="130"/>
      <c r="P3455" s="130"/>
      <c r="Q3455" s="130"/>
      <c r="R3455" s="130"/>
      <c r="S3455" s="130"/>
      <c r="T3455" s="130"/>
    </row>
    <row r="3456" spans="2:20" ht="20.25" customHeight="1">
      <c r="B3456" s="130"/>
      <c r="C3456" s="130"/>
      <c r="D3456" s="130"/>
      <c r="E3456" s="130"/>
      <c r="F3456" s="130"/>
      <c r="G3456" s="130"/>
      <c r="H3456" s="130"/>
      <c r="I3456" s="130"/>
      <c r="J3456" s="130"/>
      <c r="K3456" s="130"/>
      <c r="L3456" s="130"/>
      <c r="M3456" s="130"/>
      <c r="N3456" s="130"/>
      <c r="O3456" s="130"/>
      <c r="P3456" s="130"/>
      <c r="Q3456" s="130"/>
      <c r="R3456" s="130"/>
      <c r="S3456" s="130"/>
      <c r="T3456" s="130"/>
    </row>
    <row r="3457" spans="2:20" ht="20.25" customHeight="1">
      <c r="B3457" s="130"/>
      <c r="C3457" s="130"/>
      <c r="D3457" s="130"/>
      <c r="E3457" s="130"/>
      <c r="F3457" s="130"/>
      <c r="G3457" s="130"/>
      <c r="H3457" s="130"/>
      <c r="I3457" s="130"/>
      <c r="J3457" s="130"/>
      <c r="K3457" s="130"/>
      <c r="L3457" s="130"/>
      <c r="M3457" s="130"/>
      <c r="N3457" s="130"/>
      <c r="O3457" s="130"/>
      <c r="P3457" s="130"/>
      <c r="Q3457" s="130"/>
      <c r="R3457" s="130"/>
      <c r="S3457" s="130"/>
      <c r="T3457" s="130"/>
    </row>
    <row r="3458" spans="2:20" ht="20.25" customHeight="1">
      <c r="B3458" s="130"/>
      <c r="C3458" s="130"/>
      <c r="D3458" s="130"/>
      <c r="E3458" s="130"/>
      <c r="F3458" s="130"/>
      <c r="G3458" s="130"/>
      <c r="H3458" s="130"/>
      <c r="I3458" s="130"/>
      <c r="J3458" s="130"/>
      <c r="K3458" s="130"/>
      <c r="L3458" s="130"/>
      <c r="M3458" s="130"/>
      <c r="N3458" s="130"/>
      <c r="O3458" s="130"/>
      <c r="P3458" s="130"/>
      <c r="Q3458" s="130"/>
      <c r="R3458" s="130"/>
      <c r="S3458" s="130"/>
      <c r="T3458" s="130"/>
    </row>
    <row r="3459" spans="2:20" ht="20.25" customHeight="1">
      <c r="B3459" s="130"/>
      <c r="C3459" s="130"/>
      <c r="D3459" s="130"/>
      <c r="E3459" s="130"/>
      <c r="F3459" s="130"/>
      <c r="G3459" s="130"/>
      <c r="H3459" s="130"/>
      <c r="I3459" s="130"/>
      <c r="J3459" s="130"/>
      <c r="K3459" s="130"/>
      <c r="L3459" s="130"/>
      <c r="M3459" s="130"/>
      <c r="N3459" s="130"/>
      <c r="O3459" s="130"/>
      <c r="P3459" s="130"/>
      <c r="Q3459" s="130"/>
      <c r="R3459" s="130"/>
      <c r="S3459" s="130"/>
      <c r="T3459" s="130"/>
    </row>
    <row r="3460" spans="2:20" ht="20.25" customHeight="1">
      <c r="B3460" s="130"/>
      <c r="C3460" s="130"/>
      <c r="D3460" s="130"/>
      <c r="E3460" s="130"/>
      <c r="F3460" s="130"/>
      <c r="G3460" s="130"/>
      <c r="H3460" s="130"/>
      <c r="I3460" s="130"/>
      <c r="J3460" s="130"/>
      <c r="K3460" s="130"/>
      <c r="L3460" s="130"/>
      <c r="M3460" s="130"/>
      <c r="N3460" s="130"/>
      <c r="O3460" s="130"/>
      <c r="P3460" s="130"/>
      <c r="Q3460" s="130"/>
      <c r="R3460" s="130"/>
      <c r="S3460" s="130"/>
      <c r="T3460" s="130"/>
    </row>
    <row r="3461" spans="2:20" ht="20.25" customHeight="1">
      <c r="B3461" s="130"/>
      <c r="C3461" s="130"/>
      <c r="D3461" s="130"/>
      <c r="E3461" s="130"/>
      <c r="F3461" s="130"/>
      <c r="G3461" s="130"/>
      <c r="H3461" s="130"/>
      <c r="I3461" s="130"/>
      <c r="J3461" s="130"/>
      <c r="K3461" s="130"/>
      <c r="L3461" s="130"/>
      <c r="M3461" s="130"/>
      <c r="N3461" s="130"/>
      <c r="O3461" s="130"/>
      <c r="P3461" s="130"/>
      <c r="Q3461" s="130"/>
      <c r="R3461" s="130"/>
      <c r="S3461" s="130"/>
      <c r="T3461" s="130"/>
    </row>
    <row r="3462" spans="2:20" ht="20.25" customHeight="1">
      <c r="B3462" s="130"/>
      <c r="C3462" s="130"/>
      <c r="D3462" s="130"/>
      <c r="E3462" s="130"/>
      <c r="F3462" s="130"/>
      <c r="G3462" s="130"/>
      <c r="H3462" s="130"/>
      <c r="I3462" s="130"/>
      <c r="J3462" s="130"/>
      <c r="K3462" s="130"/>
      <c r="L3462" s="130"/>
      <c r="M3462" s="130"/>
      <c r="N3462" s="130"/>
      <c r="O3462" s="130"/>
      <c r="P3462" s="130"/>
      <c r="Q3462" s="130"/>
      <c r="R3462" s="130"/>
      <c r="S3462" s="130"/>
      <c r="T3462" s="130"/>
    </row>
    <row r="3463" spans="2:20" ht="20.25" customHeight="1">
      <c r="B3463" s="130"/>
      <c r="C3463" s="130"/>
      <c r="D3463" s="130"/>
      <c r="E3463" s="130"/>
      <c r="F3463" s="130"/>
      <c r="G3463" s="130"/>
      <c r="H3463" s="130"/>
      <c r="I3463" s="130"/>
      <c r="J3463" s="130"/>
      <c r="K3463" s="130"/>
      <c r="L3463" s="130"/>
      <c r="M3463" s="130"/>
      <c r="N3463" s="130"/>
      <c r="O3463" s="130"/>
      <c r="P3463" s="130"/>
      <c r="Q3463" s="130"/>
      <c r="R3463" s="130"/>
      <c r="S3463" s="130"/>
      <c r="T3463" s="130"/>
    </row>
    <row r="3464" spans="2:20" ht="20.25" customHeight="1">
      <c r="B3464" s="130"/>
      <c r="C3464" s="130"/>
      <c r="D3464" s="130"/>
      <c r="E3464" s="130"/>
      <c r="F3464" s="130"/>
      <c r="G3464" s="130"/>
      <c r="H3464" s="130"/>
      <c r="I3464" s="130"/>
      <c r="J3464" s="130"/>
      <c r="K3464" s="130"/>
      <c r="L3464" s="130"/>
      <c r="M3464" s="130"/>
      <c r="N3464" s="130"/>
      <c r="O3464" s="130"/>
      <c r="P3464" s="130"/>
      <c r="Q3464" s="130"/>
      <c r="R3464" s="130"/>
      <c r="S3464" s="130"/>
      <c r="T3464" s="130"/>
    </row>
    <row r="3465" spans="2:20" ht="20.25" customHeight="1">
      <c r="B3465" s="130"/>
      <c r="C3465" s="130"/>
      <c r="D3465" s="130"/>
      <c r="E3465" s="130"/>
      <c r="F3465" s="130"/>
      <c r="G3465" s="130"/>
      <c r="H3465" s="130"/>
      <c r="I3465" s="130"/>
      <c r="J3465" s="130"/>
      <c r="K3465" s="130"/>
      <c r="L3465" s="130"/>
      <c r="M3465" s="130"/>
      <c r="N3465" s="130"/>
      <c r="O3465" s="130"/>
      <c r="P3465" s="130"/>
      <c r="Q3465" s="130"/>
      <c r="R3465" s="130"/>
      <c r="S3465" s="130"/>
      <c r="T3465" s="130"/>
    </row>
    <row r="3466" spans="2:20" ht="20.25" customHeight="1">
      <c r="B3466" s="130"/>
      <c r="C3466" s="130"/>
      <c r="D3466" s="130"/>
      <c r="E3466" s="130"/>
      <c r="F3466" s="130"/>
      <c r="G3466" s="130"/>
      <c r="H3466" s="130"/>
      <c r="I3466" s="130"/>
      <c r="J3466" s="130"/>
      <c r="K3466" s="130"/>
      <c r="L3466" s="130"/>
      <c r="M3466" s="130"/>
      <c r="N3466" s="130"/>
      <c r="O3466" s="130"/>
      <c r="P3466" s="130"/>
      <c r="Q3466" s="130"/>
      <c r="R3466" s="130"/>
      <c r="S3466" s="130"/>
      <c r="T3466" s="130"/>
    </row>
    <row r="3467" spans="2:20" ht="20.25" customHeight="1">
      <c r="B3467" s="130"/>
      <c r="C3467" s="130"/>
      <c r="D3467" s="130"/>
      <c r="E3467" s="130"/>
      <c r="F3467" s="130"/>
      <c r="G3467" s="130"/>
      <c r="H3467" s="130"/>
      <c r="I3467" s="130"/>
      <c r="J3467" s="130"/>
      <c r="K3467" s="130"/>
      <c r="L3467" s="130"/>
      <c r="M3467" s="130"/>
      <c r="N3467" s="130"/>
      <c r="O3467" s="130"/>
      <c r="P3467" s="130"/>
      <c r="Q3467" s="130"/>
      <c r="R3467" s="130"/>
      <c r="S3467" s="130"/>
      <c r="T3467" s="130"/>
    </row>
    <row r="3468" spans="2:20" ht="20.25" customHeight="1">
      <c r="B3468" s="130"/>
      <c r="C3468" s="130"/>
      <c r="D3468" s="130"/>
      <c r="E3468" s="130"/>
      <c r="F3468" s="130"/>
      <c r="G3468" s="130"/>
      <c r="H3468" s="130"/>
      <c r="I3468" s="130"/>
      <c r="J3468" s="130"/>
      <c r="K3468" s="130"/>
      <c r="L3468" s="130"/>
      <c r="M3468" s="130"/>
      <c r="N3468" s="130"/>
      <c r="O3468" s="130"/>
      <c r="P3468" s="130"/>
      <c r="Q3468" s="130"/>
      <c r="R3468" s="130"/>
      <c r="S3468" s="130"/>
      <c r="T3468" s="130"/>
    </row>
    <row r="3469" spans="2:20" ht="20.25" customHeight="1">
      <c r="B3469" s="130"/>
      <c r="C3469" s="130"/>
      <c r="D3469" s="130"/>
      <c r="E3469" s="130"/>
      <c r="F3469" s="130"/>
      <c r="G3469" s="130"/>
      <c r="H3469" s="130"/>
      <c r="I3469" s="130"/>
      <c r="J3469" s="130"/>
      <c r="K3469" s="130"/>
      <c r="L3469" s="130"/>
      <c r="M3469" s="130"/>
      <c r="N3469" s="130"/>
      <c r="O3469" s="130"/>
      <c r="P3469" s="130"/>
      <c r="Q3469" s="130"/>
      <c r="R3469" s="130"/>
      <c r="S3469" s="130"/>
      <c r="T3469" s="130"/>
    </row>
    <row r="3470" spans="2:20" ht="20.25" customHeight="1">
      <c r="B3470" s="130"/>
      <c r="C3470" s="130"/>
      <c r="D3470" s="130"/>
      <c r="E3470" s="130"/>
      <c r="F3470" s="130"/>
      <c r="G3470" s="130"/>
      <c r="H3470" s="130"/>
      <c r="I3470" s="130"/>
      <c r="J3470" s="130"/>
      <c r="K3470" s="130"/>
      <c r="L3470" s="130"/>
      <c r="M3470" s="130"/>
      <c r="N3470" s="130"/>
      <c r="O3470" s="130"/>
      <c r="P3470" s="130"/>
      <c r="Q3470" s="130"/>
      <c r="R3470" s="130"/>
      <c r="S3470" s="130"/>
      <c r="T3470" s="130"/>
    </row>
    <row r="3471" spans="2:20" ht="20.25" customHeight="1">
      <c r="B3471" s="130"/>
      <c r="C3471" s="130"/>
      <c r="D3471" s="130"/>
      <c r="E3471" s="130"/>
      <c r="F3471" s="130"/>
      <c r="G3471" s="130"/>
      <c r="H3471" s="130"/>
      <c r="I3471" s="130"/>
      <c r="J3471" s="130"/>
      <c r="K3471" s="130"/>
      <c r="L3471" s="130"/>
      <c r="M3471" s="130"/>
      <c r="N3471" s="130"/>
      <c r="O3471" s="130"/>
      <c r="P3471" s="130"/>
      <c r="Q3471" s="130"/>
      <c r="R3471" s="130"/>
      <c r="S3471" s="130"/>
      <c r="T3471" s="130"/>
    </row>
    <row r="3472" spans="2:20" ht="20.25" customHeight="1">
      <c r="B3472" s="130"/>
      <c r="C3472" s="130"/>
      <c r="D3472" s="130"/>
      <c r="E3472" s="130"/>
      <c r="F3472" s="130"/>
      <c r="G3472" s="130"/>
      <c r="H3472" s="130"/>
      <c r="I3472" s="130"/>
      <c r="J3472" s="130"/>
      <c r="K3472" s="130"/>
      <c r="L3472" s="130"/>
      <c r="M3472" s="130"/>
      <c r="N3472" s="130"/>
      <c r="O3472" s="130"/>
      <c r="P3472" s="130"/>
      <c r="Q3472" s="130"/>
      <c r="R3472" s="130"/>
      <c r="S3472" s="130"/>
      <c r="T3472" s="130"/>
    </row>
    <row r="3473" spans="2:20" ht="20.25" customHeight="1">
      <c r="B3473" s="130"/>
      <c r="C3473" s="130"/>
      <c r="D3473" s="130"/>
      <c r="E3473" s="130"/>
      <c r="F3473" s="130"/>
      <c r="G3473" s="130"/>
      <c r="H3473" s="130"/>
      <c r="I3473" s="130"/>
      <c r="J3473" s="130"/>
      <c r="K3473" s="130"/>
      <c r="L3473" s="130"/>
      <c r="M3473" s="130"/>
      <c r="N3473" s="130"/>
      <c r="O3473" s="130"/>
      <c r="P3473" s="130"/>
      <c r="Q3473" s="130"/>
      <c r="R3473" s="130"/>
      <c r="S3473" s="130"/>
      <c r="T3473" s="130"/>
    </row>
    <row r="3474" spans="2:20" ht="20.25" customHeight="1">
      <c r="B3474" s="130"/>
      <c r="C3474" s="130"/>
      <c r="D3474" s="130"/>
      <c r="E3474" s="130"/>
      <c r="F3474" s="130"/>
      <c r="G3474" s="130"/>
      <c r="H3474" s="130"/>
      <c r="I3474" s="130"/>
      <c r="J3474" s="130"/>
      <c r="K3474" s="130"/>
      <c r="L3474" s="130"/>
      <c r="M3474" s="130"/>
      <c r="N3474" s="130"/>
      <c r="O3474" s="130"/>
      <c r="P3474" s="130"/>
      <c r="Q3474" s="130"/>
      <c r="R3474" s="130"/>
      <c r="S3474" s="130"/>
      <c r="T3474" s="130"/>
    </row>
    <row r="3475" spans="2:20" ht="20.25" customHeight="1">
      <c r="B3475" s="130"/>
      <c r="C3475" s="130"/>
      <c r="D3475" s="130"/>
      <c r="E3475" s="130"/>
      <c r="F3475" s="130"/>
      <c r="G3475" s="130"/>
      <c r="H3475" s="130"/>
      <c r="I3475" s="130"/>
      <c r="J3475" s="130"/>
      <c r="K3475" s="130"/>
      <c r="L3475" s="130"/>
      <c r="M3475" s="130"/>
      <c r="N3475" s="130"/>
      <c r="O3475" s="130"/>
      <c r="P3475" s="130"/>
      <c r="Q3475" s="130"/>
      <c r="R3475" s="130"/>
      <c r="S3475" s="130"/>
      <c r="T3475" s="130"/>
    </row>
    <row r="3476" spans="2:20" ht="20.25" customHeight="1">
      <c r="B3476" s="130"/>
      <c r="C3476" s="130"/>
      <c r="D3476" s="130"/>
      <c r="E3476" s="130"/>
      <c r="F3476" s="130"/>
      <c r="G3476" s="130"/>
      <c r="H3476" s="130"/>
      <c r="I3476" s="130"/>
      <c r="J3476" s="130"/>
      <c r="K3476" s="130"/>
      <c r="L3476" s="130"/>
      <c r="M3476" s="130"/>
      <c r="N3476" s="130"/>
      <c r="O3476" s="130"/>
      <c r="P3476" s="130"/>
      <c r="Q3476" s="130"/>
      <c r="R3476" s="130"/>
      <c r="S3476" s="130"/>
      <c r="T3476" s="130"/>
    </row>
    <row r="3477" spans="2:20" ht="20.25" customHeight="1">
      <c r="B3477" s="130"/>
      <c r="C3477" s="130"/>
      <c r="D3477" s="130"/>
      <c r="E3477" s="130"/>
      <c r="F3477" s="130"/>
      <c r="G3477" s="130"/>
      <c r="H3477" s="130"/>
      <c r="I3477" s="130"/>
      <c r="J3477" s="130"/>
      <c r="K3477" s="130"/>
      <c r="L3477" s="130"/>
      <c r="M3477" s="130"/>
      <c r="N3477" s="130"/>
      <c r="O3477" s="130"/>
      <c r="P3477" s="130"/>
      <c r="Q3477" s="130"/>
      <c r="R3477" s="130"/>
      <c r="S3477" s="130"/>
      <c r="T3477" s="130"/>
    </row>
    <row r="3478" spans="2:20" ht="20.25" customHeight="1">
      <c r="B3478" s="130"/>
      <c r="C3478" s="130"/>
      <c r="D3478" s="130"/>
      <c r="E3478" s="130"/>
      <c r="F3478" s="130"/>
      <c r="G3478" s="130"/>
      <c r="H3478" s="130"/>
      <c r="I3478" s="130"/>
      <c r="J3478" s="130"/>
      <c r="K3478" s="130"/>
      <c r="L3478" s="130"/>
      <c r="M3478" s="130"/>
      <c r="N3478" s="130"/>
      <c r="O3478" s="130"/>
      <c r="P3478" s="130"/>
      <c r="Q3478" s="130"/>
      <c r="R3478" s="130"/>
      <c r="S3478" s="130"/>
      <c r="T3478" s="130"/>
    </row>
    <row r="3479" spans="2:20" ht="20.25" customHeight="1">
      <c r="B3479" s="130"/>
      <c r="C3479" s="130"/>
      <c r="D3479" s="130"/>
      <c r="E3479" s="130"/>
      <c r="F3479" s="130"/>
      <c r="G3479" s="130"/>
      <c r="H3479" s="130"/>
      <c r="I3479" s="130"/>
      <c r="J3479" s="130"/>
      <c r="K3479" s="130"/>
      <c r="L3479" s="130"/>
      <c r="M3479" s="130"/>
      <c r="N3479" s="130"/>
      <c r="O3479" s="130"/>
      <c r="P3479" s="130"/>
      <c r="Q3479" s="130"/>
      <c r="R3479" s="130"/>
      <c r="S3479" s="130"/>
      <c r="T3479" s="130"/>
    </row>
    <row r="3480" spans="2:20" ht="20.25" customHeight="1">
      <c r="B3480" s="130"/>
      <c r="C3480" s="130"/>
      <c r="D3480" s="130"/>
      <c r="E3480" s="130"/>
      <c r="F3480" s="130"/>
      <c r="G3480" s="130"/>
      <c r="H3480" s="130"/>
      <c r="I3480" s="130"/>
      <c r="J3480" s="130"/>
      <c r="K3480" s="130"/>
      <c r="L3480" s="130"/>
      <c r="M3480" s="130"/>
      <c r="N3480" s="130"/>
      <c r="O3480" s="130"/>
      <c r="P3480" s="130"/>
      <c r="Q3480" s="130"/>
      <c r="R3480" s="130"/>
      <c r="S3480" s="130"/>
      <c r="T3480" s="130"/>
    </row>
    <row r="3481" spans="2:20" ht="20.25" customHeight="1">
      <c r="B3481" s="130"/>
      <c r="C3481" s="130"/>
      <c r="D3481" s="130"/>
      <c r="E3481" s="130"/>
      <c r="F3481" s="130"/>
      <c r="G3481" s="130"/>
      <c r="H3481" s="130"/>
      <c r="I3481" s="130"/>
      <c r="J3481" s="130"/>
      <c r="K3481" s="130"/>
      <c r="L3481" s="130"/>
      <c r="M3481" s="130"/>
      <c r="N3481" s="130"/>
      <c r="O3481" s="130"/>
      <c r="P3481" s="130"/>
      <c r="Q3481" s="130"/>
      <c r="R3481" s="130"/>
      <c r="S3481" s="130"/>
      <c r="T3481" s="130"/>
    </row>
    <row r="3482" spans="2:20" ht="20.25" customHeight="1">
      <c r="B3482" s="130"/>
      <c r="C3482" s="130"/>
      <c r="D3482" s="130"/>
      <c r="E3482" s="130"/>
      <c r="F3482" s="130"/>
      <c r="G3482" s="130"/>
      <c r="H3482" s="130"/>
      <c r="I3482" s="130"/>
      <c r="J3482" s="130"/>
      <c r="K3482" s="130"/>
      <c r="L3482" s="130"/>
      <c r="M3482" s="130"/>
      <c r="N3482" s="130"/>
      <c r="O3482" s="130"/>
      <c r="P3482" s="130"/>
      <c r="Q3482" s="130"/>
      <c r="R3482" s="130"/>
      <c r="S3482" s="130"/>
      <c r="T3482" s="130"/>
    </row>
    <row r="3483" spans="2:20" ht="20.25" customHeight="1">
      <c r="B3483" s="130"/>
      <c r="C3483" s="130"/>
      <c r="D3483" s="130"/>
      <c r="E3483" s="130"/>
      <c r="F3483" s="130"/>
      <c r="G3483" s="130"/>
      <c r="H3483" s="130"/>
      <c r="I3483" s="130"/>
      <c r="J3483" s="130"/>
      <c r="K3483" s="130"/>
      <c r="L3483" s="130"/>
      <c r="M3483" s="130"/>
      <c r="N3483" s="130"/>
      <c r="O3483" s="130"/>
      <c r="P3483" s="130"/>
      <c r="Q3483" s="130"/>
      <c r="R3483" s="130"/>
      <c r="S3483" s="130"/>
      <c r="T3483" s="130"/>
    </row>
    <row r="3484" spans="2:20" ht="20.25" customHeight="1">
      <c r="B3484" s="130"/>
      <c r="C3484" s="130"/>
      <c r="D3484" s="130"/>
      <c r="E3484" s="130"/>
      <c r="F3484" s="130"/>
      <c r="G3484" s="130"/>
      <c r="H3484" s="130"/>
      <c r="I3484" s="130"/>
      <c r="J3484" s="130"/>
      <c r="K3484" s="130"/>
      <c r="L3484" s="130"/>
      <c r="M3484" s="130"/>
      <c r="N3484" s="130"/>
      <c r="O3484" s="130"/>
      <c r="P3484" s="130"/>
      <c r="Q3484" s="130"/>
      <c r="R3484" s="130"/>
      <c r="S3484" s="130"/>
      <c r="T3484" s="130"/>
    </row>
    <row r="3485" spans="2:20" ht="20.25" customHeight="1">
      <c r="B3485" s="130"/>
      <c r="C3485" s="130"/>
      <c r="D3485" s="130"/>
      <c r="E3485" s="130"/>
      <c r="F3485" s="130"/>
      <c r="G3485" s="130"/>
      <c r="H3485" s="130"/>
      <c r="I3485" s="130"/>
      <c r="J3485" s="130"/>
      <c r="K3485" s="130"/>
      <c r="L3485" s="130"/>
      <c r="M3485" s="130"/>
      <c r="N3485" s="130"/>
      <c r="O3485" s="130"/>
      <c r="P3485" s="130"/>
      <c r="Q3485" s="130"/>
      <c r="R3485" s="130"/>
      <c r="S3485" s="130"/>
      <c r="T3485" s="130"/>
    </row>
    <row r="3486" spans="2:20" ht="20.25" customHeight="1">
      <c r="B3486" s="130"/>
      <c r="C3486" s="130"/>
      <c r="D3486" s="130"/>
      <c r="E3486" s="130"/>
      <c r="F3486" s="130"/>
      <c r="G3486" s="130"/>
      <c r="H3486" s="130"/>
      <c r="I3486" s="130"/>
      <c r="J3486" s="130"/>
      <c r="K3486" s="130"/>
      <c r="L3486" s="130"/>
      <c r="M3486" s="130"/>
      <c r="N3486" s="130"/>
      <c r="O3486" s="130"/>
      <c r="P3486" s="130"/>
      <c r="Q3486" s="130"/>
      <c r="R3486" s="130"/>
      <c r="S3486" s="130"/>
      <c r="T3486" s="130"/>
    </row>
    <row r="3487" spans="2:20" ht="20.25" customHeight="1">
      <c r="B3487" s="130"/>
      <c r="C3487" s="130"/>
      <c r="D3487" s="130"/>
      <c r="E3487" s="130"/>
      <c r="F3487" s="130"/>
      <c r="G3487" s="130"/>
      <c r="H3487" s="130"/>
      <c r="I3487" s="130"/>
      <c r="J3487" s="130"/>
      <c r="K3487" s="130"/>
      <c r="L3487" s="130"/>
      <c r="M3487" s="130"/>
      <c r="N3487" s="130"/>
      <c r="O3487" s="130"/>
      <c r="P3487" s="130"/>
      <c r="Q3487" s="130"/>
      <c r="R3487" s="130"/>
      <c r="S3487" s="130"/>
      <c r="T3487" s="130"/>
    </row>
    <row r="3488" spans="2:20" ht="20.25" customHeight="1">
      <c r="B3488" s="130"/>
      <c r="C3488" s="130"/>
      <c r="D3488" s="130"/>
      <c r="E3488" s="130"/>
      <c r="F3488" s="130"/>
      <c r="G3488" s="130"/>
      <c r="H3488" s="130"/>
      <c r="I3488" s="130"/>
      <c r="J3488" s="130"/>
      <c r="K3488" s="130"/>
      <c r="L3488" s="130"/>
      <c r="M3488" s="130"/>
      <c r="N3488" s="130"/>
      <c r="O3488" s="130"/>
      <c r="P3488" s="130"/>
      <c r="Q3488" s="130"/>
      <c r="R3488" s="130"/>
      <c r="S3488" s="130"/>
      <c r="T3488" s="130"/>
    </row>
    <row r="3489" spans="2:20" ht="20.25" customHeight="1">
      <c r="B3489" s="130"/>
      <c r="C3489" s="130"/>
      <c r="D3489" s="130"/>
      <c r="E3489" s="130"/>
      <c r="F3489" s="130"/>
      <c r="G3489" s="130"/>
      <c r="H3489" s="130"/>
      <c r="I3489" s="130"/>
      <c r="J3489" s="130"/>
      <c r="K3489" s="130"/>
      <c r="L3489" s="130"/>
      <c r="M3489" s="130"/>
      <c r="N3489" s="130"/>
      <c r="O3489" s="130"/>
      <c r="P3489" s="130"/>
      <c r="Q3489" s="130"/>
      <c r="R3489" s="130"/>
      <c r="S3489" s="130"/>
      <c r="T3489" s="130"/>
    </row>
    <row r="3490" spans="2:20" ht="20.25" customHeight="1">
      <c r="B3490" s="130"/>
      <c r="C3490" s="130"/>
      <c r="D3490" s="130"/>
      <c r="E3490" s="130"/>
      <c r="F3490" s="130"/>
      <c r="G3490" s="130"/>
      <c r="H3490" s="130"/>
      <c r="I3490" s="130"/>
      <c r="J3490" s="130"/>
      <c r="K3490" s="130"/>
      <c r="L3490" s="130"/>
      <c r="M3490" s="130"/>
      <c r="N3490" s="130"/>
      <c r="O3490" s="130"/>
      <c r="P3490" s="130"/>
      <c r="Q3490" s="130"/>
      <c r="R3490" s="130"/>
      <c r="S3490" s="130"/>
      <c r="T3490" s="130"/>
    </row>
    <row r="3491" spans="2:20" ht="20.25" customHeight="1">
      <c r="B3491" s="130"/>
      <c r="C3491" s="130"/>
      <c r="D3491" s="130"/>
      <c r="E3491" s="130"/>
      <c r="F3491" s="130"/>
      <c r="G3491" s="130"/>
      <c r="H3491" s="130"/>
      <c r="I3491" s="130"/>
      <c r="J3491" s="130"/>
      <c r="K3491" s="130"/>
      <c r="L3491" s="130"/>
      <c r="M3491" s="130"/>
      <c r="N3491" s="130"/>
      <c r="O3491" s="130"/>
      <c r="P3491" s="130"/>
      <c r="Q3491" s="130"/>
      <c r="R3491" s="130"/>
      <c r="S3491" s="130"/>
      <c r="T3491" s="130"/>
    </row>
    <row r="3492" spans="2:20" ht="20.25" customHeight="1">
      <c r="B3492" s="130"/>
      <c r="C3492" s="130"/>
      <c r="D3492" s="130"/>
      <c r="E3492" s="130"/>
      <c r="F3492" s="130"/>
      <c r="G3492" s="130"/>
      <c r="H3492" s="130"/>
      <c r="I3492" s="130"/>
      <c r="J3492" s="130"/>
      <c r="K3492" s="130"/>
      <c r="L3492" s="130"/>
      <c r="M3492" s="130"/>
      <c r="N3492" s="130"/>
      <c r="O3492" s="130"/>
      <c r="P3492" s="130"/>
      <c r="Q3492" s="130"/>
      <c r="R3492" s="130"/>
      <c r="S3492" s="130"/>
      <c r="T3492" s="130"/>
    </row>
    <row r="3493" spans="2:20" ht="20.25" customHeight="1">
      <c r="B3493" s="130"/>
      <c r="C3493" s="130"/>
      <c r="D3493" s="130"/>
      <c r="E3493" s="130"/>
      <c r="F3493" s="130"/>
      <c r="G3493" s="130"/>
      <c r="H3493" s="130"/>
      <c r="I3493" s="130"/>
      <c r="J3493" s="130"/>
      <c r="K3493" s="130"/>
      <c r="L3493" s="130"/>
      <c r="M3493" s="130"/>
      <c r="N3493" s="130"/>
      <c r="O3493" s="130"/>
      <c r="P3493" s="130"/>
      <c r="Q3493" s="130"/>
      <c r="R3493" s="130"/>
      <c r="S3493" s="130"/>
      <c r="T3493" s="130"/>
    </row>
    <row r="3494" spans="2:20" ht="20.25" customHeight="1">
      <c r="B3494" s="130"/>
      <c r="C3494" s="130"/>
      <c r="D3494" s="130"/>
      <c r="E3494" s="130"/>
      <c r="F3494" s="130"/>
      <c r="G3494" s="130"/>
      <c r="H3494" s="130"/>
      <c r="I3494" s="130"/>
      <c r="J3494" s="130"/>
      <c r="K3494" s="130"/>
      <c r="L3494" s="130"/>
      <c r="M3494" s="130"/>
      <c r="N3494" s="130"/>
      <c r="O3494" s="130"/>
      <c r="P3494" s="130"/>
      <c r="Q3494" s="130"/>
      <c r="R3494" s="130"/>
      <c r="S3494" s="130"/>
      <c r="T3494" s="130"/>
    </row>
    <row r="3495" spans="2:20" ht="20.25" customHeight="1">
      <c r="B3495" s="130"/>
      <c r="C3495" s="130"/>
      <c r="D3495" s="130"/>
      <c r="E3495" s="130"/>
      <c r="F3495" s="130"/>
      <c r="G3495" s="130"/>
      <c r="H3495" s="130"/>
      <c r="I3495" s="130"/>
      <c r="J3495" s="130"/>
      <c r="K3495" s="130"/>
      <c r="L3495" s="130"/>
      <c r="M3495" s="130"/>
      <c r="N3495" s="130"/>
      <c r="O3495" s="130"/>
      <c r="P3495" s="130"/>
      <c r="Q3495" s="130"/>
      <c r="R3495" s="130"/>
      <c r="S3495" s="130"/>
      <c r="T3495" s="130"/>
    </row>
    <row r="3496" spans="2:20" ht="20.25" customHeight="1">
      <c r="B3496" s="130"/>
      <c r="C3496" s="130"/>
      <c r="D3496" s="130"/>
      <c r="E3496" s="130"/>
      <c r="F3496" s="130"/>
      <c r="G3496" s="130"/>
      <c r="H3496" s="130"/>
      <c r="I3496" s="130"/>
      <c r="J3496" s="130"/>
      <c r="K3496" s="130"/>
      <c r="L3496" s="130"/>
      <c r="M3496" s="130"/>
      <c r="N3496" s="130"/>
      <c r="O3496" s="130"/>
      <c r="P3496" s="130"/>
      <c r="Q3496" s="130"/>
      <c r="R3496" s="130"/>
      <c r="S3496" s="130"/>
      <c r="T3496" s="130"/>
    </row>
    <row r="3497" spans="2:20" ht="20.25" customHeight="1">
      <c r="B3497" s="130"/>
      <c r="C3497" s="130"/>
      <c r="D3497" s="130"/>
      <c r="E3497" s="130"/>
      <c r="F3497" s="130"/>
      <c r="G3497" s="130"/>
      <c r="H3497" s="130"/>
      <c r="I3497" s="130"/>
      <c r="J3497" s="130"/>
      <c r="K3497" s="130"/>
      <c r="L3497" s="130"/>
      <c r="M3497" s="130"/>
      <c r="N3497" s="130"/>
      <c r="O3497" s="130"/>
      <c r="P3497" s="130"/>
      <c r="Q3497" s="130"/>
      <c r="R3497" s="130"/>
      <c r="S3497" s="130"/>
      <c r="T3497" s="130"/>
    </row>
    <row r="3498" spans="2:20" ht="20.25" customHeight="1">
      <c r="B3498" s="130"/>
      <c r="C3498" s="130"/>
      <c r="D3498" s="130"/>
      <c r="E3498" s="130"/>
      <c r="F3498" s="130"/>
      <c r="G3498" s="130"/>
      <c r="H3498" s="130"/>
      <c r="I3498" s="130"/>
      <c r="J3498" s="130"/>
      <c r="K3498" s="130"/>
      <c r="L3498" s="130"/>
      <c r="M3498" s="130"/>
      <c r="N3498" s="130"/>
      <c r="O3498" s="130"/>
      <c r="P3498" s="130"/>
      <c r="Q3498" s="130"/>
      <c r="R3498" s="130"/>
      <c r="S3498" s="130"/>
      <c r="T3498" s="130"/>
    </row>
    <row r="3499" spans="2:20" ht="20.25" customHeight="1">
      <c r="B3499" s="130"/>
      <c r="C3499" s="130"/>
      <c r="D3499" s="130"/>
      <c r="E3499" s="130"/>
      <c r="F3499" s="130"/>
      <c r="G3499" s="130"/>
      <c r="H3499" s="130"/>
      <c r="I3499" s="130"/>
      <c r="J3499" s="130"/>
      <c r="K3499" s="130"/>
      <c r="L3499" s="130"/>
      <c r="M3499" s="130"/>
      <c r="N3499" s="130"/>
      <c r="O3499" s="130"/>
      <c r="P3499" s="130"/>
      <c r="Q3499" s="130"/>
      <c r="R3499" s="130"/>
      <c r="S3499" s="130"/>
      <c r="T3499" s="130"/>
    </row>
    <row r="3500" spans="2:20" ht="20.25" customHeight="1">
      <c r="B3500" s="130"/>
      <c r="C3500" s="130"/>
      <c r="D3500" s="130"/>
      <c r="E3500" s="130"/>
      <c r="F3500" s="130"/>
      <c r="G3500" s="130"/>
      <c r="H3500" s="130"/>
      <c r="I3500" s="130"/>
      <c r="J3500" s="130"/>
      <c r="K3500" s="130"/>
      <c r="L3500" s="130"/>
      <c r="M3500" s="130"/>
      <c r="N3500" s="130"/>
      <c r="O3500" s="130"/>
      <c r="P3500" s="130"/>
      <c r="Q3500" s="130"/>
      <c r="R3500" s="130"/>
      <c r="S3500" s="130"/>
      <c r="T3500" s="130"/>
    </row>
    <row r="3501" spans="2:20" ht="20.25" customHeight="1">
      <c r="B3501" s="130"/>
      <c r="C3501" s="130"/>
      <c r="D3501" s="130"/>
      <c r="E3501" s="130"/>
      <c r="F3501" s="130"/>
      <c r="G3501" s="130"/>
      <c r="H3501" s="130"/>
      <c r="I3501" s="130"/>
      <c r="J3501" s="130"/>
      <c r="K3501" s="130"/>
      <c r="L3501" s="130"/>
      <c r="M3501" s="130"/>
      <c r="N3501" s="130"/>
      <c r="O3501" s="130"/>
      <c r="P3501" s="130"/>
      <c r="Q3501" s="130"/>
      <c r="R3501" s="130"/>
      <c r="S3501" s="130"/>
      <c r="T3501" s="130"/>
    </row>
    <row r="3502" spans="2:20" ht="20.25" customHeight="1">
      <c r="B3502" s="130"/>
      <c r="C3502" s="130"/>
      <c r="D3502" s="130"/>
      <c r="E3502" s="130"/>
      <c r="F3502" s="130"/>
      <c r="G3502" s="130"/>
      <c r="H3502" s="130"/>
      <c r="I3502" s="130"/>
      <c r="J3502" s="130"/>
      <c r="K3502" s="130"/>
      <c r="L3502" s="130"/>
      <c r="M3502" s="130"/>
      <c r="N3502" s="130"/>
      <c r="O3502" s="130"/>
      <c r="P3502" s="130"/>
      <c r="Q3502" s="130"/>
      <c r="R3502" s="130"/>
      <c r="S3502" s="130"/>
      <c r="T3502" s="130"/>
    </row>
    <row r="3503" spans="2:20" ht="20.25" customHeight="1">
      <c r="B3503" s="130"/>
      <c r="C3503" s="130"/>
      <c r="D3503" s="130"/>
      <c r="E3503" s="130"/>
      <c r="F3503" s="130"/>
      <c r="G3503" s="130"/>
      <c r="H3503" s="130"/>
      <c r="I3503" s="130"/>
      <c r="J3503" s="130"/>
      <c r="K3503" s="130"/>
      <c r="L3503" s="130"/>
      <c r="M3503" s="130"/>
      <c r="N3503" s="130"/>
      <c r="O3503" s="130"/>
      <c r="P3503" s="130"/>
      <c r="Q3503" s="130"/>
      <c r="R3503" s="130"/>
      <c r="S3503" s="130"/>
      <c r="T3503" s="130"/>
    </row>
    <row r="3504" spans="2:20" ht="20.25" customHeight="1">
      <c r="B3504" s="130"/>
      <c r="C3504" s="130"/>
      <c r="D3504" s="130"/>
      <c r="E3504" s="130"/>
      <c r="F3504" s="130"/>
      <c r="G3504" s="130"/>
      <c r="H3504" s="130"/>
      <c r="I3504" s="130"/>
      <c r="J3504" s="130"/>
      <c r="K3504" s="130"/>
      <c r="L3504" s="130"/>
      <c r="M3504" s="130"/>
      <c r="N3504" s="130"/>
      <c r="O3504" s="130"/>
      <c r="P3504" s="130"/>
      <c r="Q3504" s="130"/>
      <c r="R3504" s="130"/>
      <c r="S3504" s="130"/>
      <c r="T3504" s="130"/>
    </row>
    <row r="3505" spans="2:20" ht="20.25" customHeight="1">
      <c r="B3505" s="130"/>
      <c r="C3505" s="130"/>
      <c r="D3505" s="130"/>
      <c r="E3505" s="130"/>
      <c r="F3505" s="130"/>
      <c r="G3505" s="130"/>
      <c r="H3505" s="130"/>
      <c r="I3505" s="130"/>
      <c r="J3505" s="130"/>
      <c r="K3505" s="130"/>
      <c r="L3505" s="130"/>
      <c r="M3505" s="130"/>
      <c r="N3505" s="130"/>
      <c r="O3505" s="130"/>
      <c r="P3505" s="130"/>
      <c r="Q3505" s="130"/>
      <c r="R3505" s="130"/>
      <c r="S3505" s="130"/>
      <c r="T3505" s="130"/>
    </row>
    <row r="3506" spans="2:20" ht="20.25" customHeight="1">
      <c r="B3506" s="130"/>
      <c r="C3506" s="130"/>
      <c r="D3506" s="130"/>
      <c r="E3506" s="130"/>
      <c r="F3506" s="130"/>
      <c r="G3506" s="130"/>
      <c r="H3506" s="130"/>
      <c r="I3506" s="130"/>
      <c r="J3506" s="130"/>
      <c r="K3506" s="130"/>
      <c r="L3506" s="130"/>
      <c r="M3506" s="130"/>
      <c r="N3506" s="130"/>
      <c r="O3506" s="130"/>
      <c r="P3506" s="130"/>
      <c r="Q3506" s="130"/>
      <c r="R3506" s="130"/>
      <c r="S3506" s="130"/>
      <c r="T3506" s="130"/>
    </row>
    <row r="3507" spans="2:20" ht="20.25" customHeight="1">
      <c r="B3507" s="130"/>
      <c r="C3507" s="130"/>
      <c r="D3507" s="130"/>
      <c r="E3507" s="130"/>
      <c r="F3507" s="130"/>
      <c r="G3507" s="130"/>
      <c r="H3507" s="130"/>
      <c r="I3507" s="130"/>
      <c r="J3507" s="130"/>
      <c r="K3507" s="130"/>
      <c r="L3507" s="130"/>
      <c r="M3507" s="130"/>
      <c r="N3507" s="130"/>
      <c r="O3507" s="130"/>
      <c r="P3507" s="130"/>
      <c r="Q3507" s="130"/>
      <c r="R3507" s="130"/>
      <c r="S3507" s="130"/>
      <c r="T3507" s="130"/>
    </row>
    <row r="3508" spans="2:20" ht="20.25" customHeight="1">
      <c r="B3508" s="130"/>
      <c r="C3508" s="130"/>
      <c r="D3508" s="130"/>
      <c r="E3508" s="130"/>
      <c r="F3508" s="130"/>
      <c r="G3508" s="130"/>
      <c r="H3508" s="130"/>
      <c r="I3508" s="130"/>
      <c r="J3508" s="130"/>
      <c r="K3508" s="130"/>
      <c r="L3508" s="130"/>
      <c r="M3508" s="130"/>
      <c r="N3508" s="130"/>
      <c r="O3508" s="130"/>
      <c r="P3508" s="130"/>
      <c r="Q3508" s="130"/>
      <c r="R3508" s="130"/>
      <c r="S3508" s="130"/>
      <c r="T3508" s="130"/>
    </row>
    <row r="3509" spans="2:20" ht="20.25" customHeight="1">
      <c r="B3509" s="130"/>
      <c r="C3509" s="130"/>
      <c r="D3509" s="130"/>
      <c r="E3509" s="130"/>
      <c r="F3509" s="130"/>
      <c r="G3509" s="130"/>
      <c r="H3509" s="130"/>
      <c r="I3509" s="130"/>
      <c r="J3509" s="130"/>
      <c r="K3509" s="130"/>
      <c r="L3509" s="130"/>
      <c r="M3509" s="130"/>
      <c r="N3509" s="130"/>
      <c r="O3509" s="130"/>
      <c r="P3509" s="130"/>
      <c r="Q3509" s="130"/>
      <c r="R3509" s="130"/>
      <c r="S3509" s="130"/>
      <c r="T3509" s="130"/>
    </row>
    <row r="3510" spans="2:20" ht="20.25" customHeight="1">
      <c r="B3510" s="130"/>
      <c r="C3510" s="130"/>
      <c r="D3510" s="130"/>
      <c r="E3510" s="130"/>
      <c r="F3510" s="130"/>
      <c r="G3510" s="130"/>
      <c r="H3510" s="130"/>
      <c r="I3510" s="130"/>
      <c r="J3510" s="130"/>
      <c r="K3510" s="130"/>
      <c r="L3510" s="130"/>
      <c r="M3510" s="130"/>
      <c r="N3510" s="130"/>
      <c r="O3510" s="130"/>
      <c r="P3510" s="130"/>
      <c r="Q3510" s="130"/>
      <c r="R3510" s="130"/>
      <c r="S3510" s="130"/>
      <c r="T3510" s="130"/>
    </row>
    <row r="3511" spans="2:20" ht="20.25" customHeight="1">
      <c r="B3511" s="130"/>
      <c r="C3511" s="130"/>
      <c r="D3511" s="130"/>
      <c r="E3511" s="130"/>
      <c r="F3511" s="130"/>
      <c r="G3511" s="130"/>
      <c r="H3511" s="130"/>
      <c r="I3511" s="130"/>
      <c r="J3511" s="130"/>
      <c r="K3511" s="130"/>
      <c r="L3511" s="130"/>
      <c r="M3511" s="130"/>
      <c r="N3511" s="130"/>
      <c r="O3511" s="130"/>
      <c r="P3511" s="130"/>
      <c r="Q3511" s="130"/>
      <c r="R3511" s="130"/>
      <c r="S3511" s="130"/>
      <c r="T3511" s="130"/>
    </row>
    <row r="3512" spans="2:20" ht="20.25" customHeight="1">
      <c r="B3512" s="130"/>
      <c r="C3512" s="130"/>
      <c r="D3512" s="130"/>
      <c r="E3512" s="130"/>
      <c r="F3512" s="130"/>
      <c r="G3512" s="130"/>
      <c r="H3512" s="130"/>
      <c r="I3512" s="130"/>
      <c r="J3512" s="130"/>
      <c r="K3512" s="130"/>
      <c r="L3512" s="130"/>
      <c r="M3512" s="130"/>
      <c r="N3512" s="130"/>
      <c r="O3512" s="130"/>
      <c r="P3512" s="130"/>
      <c r="Q3512" s="130"/>
      <c r="R3512" s="130"/>
      <c r="S3512" s="130"/>
      <c r="T3512" s="130"/>
    </row>
    <row r="3513" spans="2:20" ht="20.25" customHeight="1">
      <c r="B3513" s="130"/>
      <c r="C3513" s="130"/>
      <c r="D3513" s="130"/>
      <c r="E3513" s="130"/>
      <c r="F3513" s="130"/>
      <c r="G3513" s="130"/>
      <c r="H3513" s="130"/>
      <c r="I3513" s="130"/>
      <c r="J3513" s="130"/>
      <c r="K3513" s="130"/>
      <c r="L3513" s="130"/>
      <c r="M3513" s="130"/>
      <c r="N3513" s="130"/>
      <c r="O3513" s="130"/>
      <c r="P3513" s="130"/>
      <c r="Q3513" s="130"/>
      <c r="R3513" s="130"/>
      <c r="S3513" s="130"/>
      <c r="T3513" s="130"/>
    </row>
    <row r="3514" spans="2:20" ht="20.25" customHeight="1">
      <c r="B3514" s="130"/>
      <c r="C3514" s="130"/>
      <c r="D3514" s="130"/>
      <c r="E3514" s="130"/>
      <c r="F3514" s="130"/>
      <c r="G3514" s="130"/>
      <c r="H3514" s="130"/>
      <c r="I3514" s="130"/>
      <c r="J3514" s="130"/>
      <c r="K3514" s="130"/>
      <c r="L3514" s="130"/>
      <c r="M3514" s="130"/>
      <c r="N3514" s="130"/>
      <c r="O3514" s="130"/>
      <c r="P3514" s="130"/>
      <c r="Q3514" s="130"/>
      <c r="R3514" s="130"/>
      <c r="S3514" s="130"/>
      <c r="T3514" s="130"/>
    </row>
    <row r="3515" spans="2:20" ht="20.25" customHeight="1">
      <c r="B3515" s="130"/>
      <c r="C3515" s="130"/>
      <c r="D3515" s="130"/>
      <c r="E3515" s="130"/>
      <c r="F3515" s="130"/>
      <c r="G3515" s="130"/>
      <c r="H3515" s="130"/>
      <c r="I3515" s="130"/>
      <c r="J3515" s="130"/>
      <c r="K3515" s="130"/>
      <c r="L3515" s="130"/>
      <c r="M3515" s="130"/>
      <c r="N3515" s="130"/>
      <c r="O3515" s="130"/>
      <c r="P3515" s="130"/>
      <c r="Q3515" s="130"/>
      <c r="R3515" s="130"/>
      <c r="S3515" s="130"/>
      <c r="T3515" s="130"/>
    </row>
    <row r="3516" spans="2:20" ht="20.25" customHeight="1">
      <c r="B3516" s="130"/>
      <c r="C3516" s="130"/>
      <c r="D3516" s="130"/>
      <c r="E3516" s="130"/>
      <c r="F3516" s="130"/>
      <c r="G3516" s="130"/>
      <c r="H3516" s="130"/>
      <c r="I3516" s="130"/>
      <c r="J3516" s="130"/>
      <c r="K3516" s="130"/>
      <c r="L3516" s="130"/>
      <c r="M3516" s="130"/>
      <c r="N3516" s="130"/>
      <c r="O3516" s="130"/>
      <c r="P3516" s="130"/>
      <c r="Q3516" s="130"/>
      <c r="R3516" s="130"/>
      <c r="S3516" s="130"/>
      <c r="T3516" s="130"/>
    </row>
    <row r="3517" spans="2:20" ht="20.25" customHeight="1">
      <c r="B3517" s="130"/>
      <c r="C3517" s="130"/>
      <c r="D3517" s="130"/>
      <c r="E3517" s="130"/>
      <c r="F3517" s="130"/>
      <c r="G3517" s="130"/>
      <c r="H3517" s="130"/>
      <c r="I3517" s="130"/>
      <c r="J3517" s="130"/>
      <c r="K3517" s="130"/>
      <c r="L3517" s="130"/>
      <c r="M3517" s="130"/>
      <c r="N3517" s="130"/>
      <c r="O3517" s="130"/>
      <c r="P3517" s="130"/>
      <c r="Q3517" s="130"/>
      <c r="R3517" s="130"/>
      <c r="S3517" s="130"/>
      <c r="T3517" s="130"/>
    </row>
    <row r="3518" spans="2:20" ht="20.25" customHeight="1">
      <c r="B3518" s="130"/>
      <c r="C3518" s="130"/>
      <c r="D3518" s="130"/>
      <c r="E3518" s="130"/>
      <c r="F3518" s="130"/>
      <c r="G3518" s="130"/>
      <c r="H3518" s="130"/>
      <c r="I3518" s="130"/>
      <c r="J3518" s="130"/>
      <c r="K3518" s="130"/>
      <c r="L3518" s="130"/>
      <c r="M3518" s="130"/>
      <c r="N3518" s="130"/>
      <c r="O3518" s="130"/>
      <c r="P3518" s="130"/>
      <c r="Q3518" s="130"/>
      <c r="R3518" s="130"/>
      <c r="S3518" s="130"/>
      <c r="T3518" s="130"/>
    </row>
    <row r="3519" spans="2:20" ht="20.25" customHeight="1">
      <c r="B3519" s="130"/>
      <c r="C3519" s="130"/>
      <c r="D3519" s="130"/>
      <c r="E3519" s="130"/>
      <c r="F3519" s="130"/>
      <c r="G3519" s="130"/>
      <c r="H3519" s="130"/>
      <c r="I3519" s="130"/>
      <c r="J3519" s="130"/>
      <c r="K3519" s="130"/>
      <c r="L3519" s="130"/>
      <c r="M3519" s="130"/>
      <c r="N3519" s="130"/>
      <c r="O3519" s="130"/>
      <c r="P3519" s="130"/>
      <c r="Q3519" s="130"/>
      <c r="R3519" s="130"/>
      <c r="S3519" s="130"/>
      <c r="T3519" s="130"/>
    </row>
    <row r="3520" spans="2:20" ht="20.25" customHeight="1">
      <c r="B3520" s="130"/>
      <c r="C3520" s="130"/>
      <c r="D3520" s="130"/>
      <c r="E3520" s="130"/>
      <c r="F3520" s="130"/>
      <c r="G3520" s="130"/>
      <c r="H3520" s="130"/>
      <c r="I3520" s="130"/>
      <c r="J3520" s="130"/>
      <c r="K3520" s="130"/>
      <c r="L3520" s="130"/>
      <c r="M3520" s="130"/>
      <c r="N3520" s="130"/>
      <c r="O3520" s="130"/>
      <c r="P3520" s="130"/>
      <c r="Q3520" s="130"/>
      <c r="R3520" s="130"/>
      <c r="S3520" s="130"/>
      <c r="T3520" s="130"/>
    </row>
    <row r="3521" spans="2:20" ht="20.25" customHeight="1">
      <c r="B3521" s="130"/>
      <c r="C3521" s="130"/>
      <c r="D3521" s="130"/>
      <c r="E3521" s="130"/>
      <c r="F3521" s="130"/>
      <c r="G3521" s="130"/>
      <c r="H3521" s="130"/>
      <c r="I3521" s="130"/>
      <c r="J3521" s="130"/>
      <c r="K3521" s="130"/>
      <c r="L3521" s="130"/>
      <c r="M3521" s="130"/>
      <c r="N3521" s="130"/>
      <c r="O3521" s="130"/>
      <c r="P3521" s="130"/>
      <c r="Q3521" s="130"/>
      <c r="R3521" s="130"/>
      <c r="S3521" s="130"/>
      <c r="T3521" s="130"/>
    </row>
    <row r="3522" spans="2:20" ht="20.25" customHeight="1">
      <c r="B3522" s="130"/>
      <c r="C3522" s="130"/>
      <c r="D3522" s="130"/>
      <c r="E3522" s="130"/>
      <c r="F3522" s="130"/>
      <c r="G3522" s="130"/>
      <c r="H3522" s="130"/>
      <c r="I3522" s="130"/>
      <c r="J3522" s="130"/>
      <c r="K3522" s="130"/>
      <c r="L3522" s="130"/>
      <c r="M3522" s="130"/>
      <c r="N3522" s="130"/>
      <c r="O3522" s="130"/>
      <c r="P3522" s="130"/>
      <c r="Q3522" s="130"/>
      <c r="R3522" s="130"/>
      <c r="S3522" s="130"/>
      <c r="T3522" s="130"/>
    </row>
    <row r="3523" spans="2:20" ht="20.25" customHeight="1">
      <c r="B3523" s="130"/>
      <c r="C3523" s="130"/>
      <c r="D3523" s="130"/>
      <c r="E3523" s="130"/>
      <c r="F3523" s="130"/>
      <c r="G3523" s="130"/>
      <c r="H3523" s="130"/>
      <c r="I3523" s="130"/>
      <c r="J3523" s="130"/>
      <c r="K3523" s="130"/>
      <c r="L3523" s="130"/>
      <c r="M3523" s="130"/>
      <c r="N3523" s="130"/>
      <c r="O3523" s="130"/>
      <c r="P3523" s="130"/>
      <c r="Q3523" s="130"/>
      <c r="R3523" s="130"/>
      <c r="S3523" s="130"/>
      <c r="T3523" s="130"/>
    </row>
    <row r="3524" spans="2:20" ht="20.25" customHeight="1">
      <c r="B3524" s="130"/>
      <c r="C3524" s="130"/>
      <c r="D3524" s="130"/>
      <c r="E3524" s="130"/>
      <c r="F3524" s="130"/>
      <c r="G3524" s="130"/>
      <c r="H3524" s="130"/>
      <c r="I3524" s="130"/>
      <c r="J3524" s="130"/>
      <c r="K3524" s="130"/>
      <c r="L3524" s="130"/>
      <c r="M3524" s="130"/>
      <c r="N3524" s="130"/>
      <c r="O3524" s="130"/>
      <c r="P3524" s="130"/>
      <c r="Q3524" s="130"/>
      <c r="R3524" s="130"/>
      <c r="S3524" s="130"/>
      <c r="T3524" s="130"/>
    </row>
    <row r="3525" spans="2:20" ht="20.25" customHeight="1">
      <c r="B3525" s="130"/>
      <c r="C3525" s="130"/>
      <c r="D3525" s="130"/>
      <c r="E3525" s="130"/>
      <c r="F3525" s="130"/>
      <c r="G3525" s="130"/>
      <c r="H3525" s="130"/>
      <c r="I3525" s="130"/>
      <c r="J3525" s="130"/>
      <c r="K3525" s="130"/>
      <c r="L3525" s="130"/>
      <c r="M3525" s="130"/>
      <c r="N3525" s="130"/>
      <c r="O3525" s="130"/>
      <c r="P3525" s="130"/>
      <c r="Q3525" s="130"/>
      <c r="R3525" s="130"/>
      <c r="S3525" s="130"/>
      <c r="T3525" s="130"/>
    </row>
    <row r="3526" spans="2:20" ht="20.25" customHeight="1">
      <c r="B3526" s="130"/>
      <c r="C3526" s="130"/>
      <c r="D3526" s="130"/>
      <c r="E3526" s="130"/>
      <c r="F3526" s="130"/>
      <c r="G3526" s="130"/>
      <c r="H3526" s="130"/>
      <c r="I3526" s="130"/>
      <c r="J3526" s="130"/>
      <c r="K3526" s="130"/>
      <c r="L3526" s="130"/>
      <c r="M3526" s="130"/>
      <c r="N3526" s="130"/>
      <c r="O3526" s="130"/>
      <c r="P3526" s="130"/>
      <c r="Q3526" s="130"/>
      <c r="R3526" s="130"/>
      <c r="S3526" s="130"/>
      <c r="T3526" s="130"/>
    </row>
    <row r="3527" spans="2:20" ht="20.25" customHeight="1">
      <c r="B3527" s="130"/>
      <c r="C3527" s="130"/>
      <c r="D3527" s="130"/>
      <c r="E3527" s="130"/>
      <c r="F3527" s="130"/>
      <c r="G3527" s="130"/>
      <c r="H3527" s="130"/>
      <c r="I3527" s="130"/>
      <c r="J3527" s="130"/>
      <c r="K3527" s="130"/>
      <c r="L3527" s="130"/>
      <c r="M3527" s="130"/>
      <c r="N3527" s="130"/>
      <c r="O3527" s="130"/>
      <c r="P3527" s="130"/>
      <c r="Q3527" s="130"/>
      <c r="R3527" s="130"/>
      <c r="S3527" s="130"/>
      <c r="T3527" s="130"/>
    </row>
    <row r="3528" spans="2:20" ht="20.25" customHeight="1">
      <c r="B3528" s="130"/>
      <c r="C3528" s="130"/>
      <c r="D3528" s="130"/>
      <c r="E3528" s="130"/>
      <c r="F3528" s="130"/>
      <c r="G3528" s="130"/>
      <c r="H3528" s="130"/>
      <c r="I3528" s="130"/>
      <c r="J3528" s="130"/>
      <c r="K3528" s="130"/>
      <c r="L3528" s="130"/>
      <c r="M3528" s="130"/>
      <c r="N3528" s="130"/>
      <c r="O3528" s="130"/>
      <c r="P3528" s="130"/>
      <c r="Q3528" s="130"/>
      <c r="R3528" s="130"/>
      <c r="S3528" s="130"/>
      <c r="T3528" s="130"/>
    </row>
    <row r="3529" spans="2:20" ht="20.25" customHeight="1">
      <c r="B3529" s="130"/>
      <c r="C3529" s="130"/>
      <c r="D3529" s="130"/>
      <c r="E3529" s="130"/>
      <c r="F3529" s="130"/>
      <c r="G3529" s="130"/>
      <c r="H3529" s="130"/>
      <c r="I3529" s="130"/>
      <c r="J3529" s="130"/>
      <c r="K3529" s="130"/>
      <c r="L3529" s="130"/>
      <c r="M3529" s="130"/>
      <c r="N3529" s="130"/>
      <c r="O3529" s="130"/>
      <c r="P3529" s="130"/>
      <c r="Q3529" s="130"/>
      <c r="R3529" s="130"/>
      <c r="S3529" s="130"/>
      <c r="T3529" s="130"/>
    </row>
    <row r="3530" spans="2:20" ht="20.25" customHeight="1">
      <c r="B3530" s="130"/>
      <c r="C3530" s="130"/>
      <c r="D3530" s="130"/>
      <c r="E3530" s="130"/>
      <c r="F3530" s="130"/>
      <c r="G3530" s="130"/>
      <c r="H3530" s="130"/>
      <c r="I3530" s="130"/>
      <c r="J3530" s="130"/>
      <c r="K3530" s="130"/>
      <c r="L3530" s="130"/>
      <c r="M3530" s="130"/>
      <c r="N3530" s="130"/>
      <c r="O3530" s="130"/>
      <c r="P3530" s="130"/>
      <c r="Q3530" s="130"/>
      <c r="R3530" s="130"/>
      <c r="S3530" s="130"/>
      <c r="T3530" s="130"/>
    </row>
    <row r="3531" spans="2:20" ht="20.25" customHeight="1">
      <c r="B3531" s="130"/>
      <c r="C3531" s="130"/>
      <c r="D3531" s="130"/>
      <c r="E3531" s="130"/>
      <c r="F3531" s="130"/>
      <c r="G3531" s="130"/>
      <c r="H3531" s="130"/>
      <c r="I3531" s="130"/>
      <c r="J3531" s="130"/>
      <c r="K3531" s="130"/>
      <c r="L3531" s="130"/>
      <c r="M3531" s="130"/>
      <c r="N3531" s="130"/>
      <c r="O3531" s="130"/>
      <c r="P3531" s="130"/>
      <c r="Q3531" s="130"/>
      <c r="R3531" s="130"/>
      <c r="S3531" s="130"/>
      <c r="T3531" s="130"/>
    </row>
    <row r="3532" spans="2:20" ht="20.25" customHeight="1">
      <c r="B3532" s="130"/>
      <c r="C3532" s="130"/>
      <c r="D3532" s="130"/>
      <c r="E3532" s="130"/>
      <c r="F3532" s="130"/>
      <c r="G3532" s="130"/>
      <c r="H3532" s="130"/>
      <c r="I3532" s="130"/>
      <c r="J3532" s="130"/>
      <c r="K3532" s="130"/>
      <c r="L3532" s="130"/>
      <c r="M3532" s="130"/>
      <c r="N3532" s="130"/>
      <c r="O3532" s="130"/>
      <c r="P3532" s="130"/>
      <c r="Q3532" s="130"/>
      <c r="R3532" s="130"/>
      <c r="S3532" s="130"/>
      <c r="T3532" s="130"/>
    </row>
    <row r="3533" spans="2:20" ht="20.25" customHeight="1">
      <c r="B3533" s="130"/>
      <c r="C3533" s="130"/>
      <c r="D3533" s="130"/>
      <c r="E3533" s="130"/>
      <c r="F3533" s="130"/>
      <c r="G3533" s="130"/>
      <c r="H3533" s="130"/>
      <c r="I3533" s="130"/>
      <c r="J3533" s="130"/>
      <c r="K3533" s="130"/>
      <c r="L3533" s="130"/>
      <c r="M3533" s="130"/>
      <c r="N3533" s="130"/>
      <c r="O3533" s="130"/>
      <c r="P3533" s="130"/>
      <c r="Q3533" s="130"/>
      <c r="R3533" s="130"/>
      <c r="S3533" s="130"/>
      <c r="T3533" s="130"/>
    </row>
    <row r="3534" spans="2:20" ht="20.25" customHeight="1">
      <c r="B3534" s="130"/>
      <c r="C3534" s="130"/>
      <c r="D3534" s="130"/>
      <c r="E3534" s="130"/>
      <c r="F3534" s="130"/>
      <c r="G3534" s="130"/>
      <c r="H3534" s="130"/>
      <c r="I3534" s="130"/>
      <c r="J3534" s="130"/>
      <c r="K3534" s="130"/>
      <c r="L3534" s="130"/>
      <c r="M3534" s="130"/>
      <c r="N3534" s="130"/>
      <c r="O3534" s="130"/>
      <c r="P3534" s="130"/>
      <c r="Q3534" s="130"/>
      <c r="R3534" s="130"/>
      <c r="S3534" s="130"/>
      <c r="T3534" s="130"/>
    </row>
    <row r="3535" spans="2:20" ht="20.25" customHeight="1">
      <c r="B3535" s="130"/>
      <c r="C3535" s="130"/>
      <c r="D3535" s="130"/>
      <c r="E3535" s="130"/>
      <c r="F3535" s="130"/>
      <c r="G3535" s="130"/>
      <c r="H3535" s="130"/>
      <c r="I3535" s="130"/>
      <c r="J3535" s="130"/>
      <c r="K3535" s="130"/>
      <c r="L3535" s="130"/>
      <c r="M3535" s="130"/>
      <c r="N3535" s="130"/>
      <c r="O3535" s="130"/>
      <c r="P3535" s="130"/>
      <c r="Q3535" s="130"/>
      <c r="R3535" s="130"/>
      <c r="S3535" s="130"/>
      <c r="T3535" s="130"/>
    </row>
    <row r="3536" spans="2:20" ht="20.25" customHeight="1">
      <c r="B3536" s="130"/>
      <c r="C3536" s="130"/>
      <c r="D3536" s="130"/>
      <c r="E3536" s="130"/>
      <c r="F3536" s="130"/>
      <c r="G3536" s="130"/>
      <c r="H3536" s="130"/>
      <c r="I3536" s="130"/>
      <c r="J3536" s="130"/>
      <c r="K3536" s="130"/>
      <c r="L3536" s="130"/>
      <c r="M3536" s="130"/>
      <c r="N3536" s="130"/>
      <c r="O3536" s="130"/>
      <c r="P3536" s="130"/>
      <c r="Q3536" s="130"/>
      <c r="R3536" s="130"/>
      <c r="S3536" s="130"/>
      <c r="T3536" s="130"/>
    </row>
    <row r="3537" spans="2:20" ht="20.25" customHeight="1">
      <c r="B3537" s="130"/>
      <c r="C3537" s="130"/>
      <c r="D3537" s="130"/>
      <c r="E3537" s="130"/>
      <c r="F3537" s="130"/>
      <c r="G3537" s="130"/>
      <c r="H3537" s="130"/>
      <c r="I3537" s="130"/>
      <c r="J3537" s="130"/>
      <c r="K3537" s="130"/>
      <c r="L3537" s="130"/>
      <c r="M3537" s="130"/>
      <c r="N3537" s="130"/>
      <c r="O3537" s="130"/>
      <c r="P3537" s="130"/>
      <c r="Q3537" s="130"/>
      <c r="R3537" s="130"/>
      <c r="S3537" s="130"/>
      <c r="T3537" s="130"/>
    </row>
    <row r="3538" spans="2:20" ht="20.25" customHeight="1">
      <c r="B3538" s="130"/>
      <c r="C3538" s="130"/>
      <c r="D3538" s="130"/>
      <c r="E3538" s="130"/>
      <c r="F3538" s="130"/>
      <c r="G3538" s="130"/>
      <c r="H3538" s="130"/>
      <c r="I3538" s="130"/>
      <c r="J3538" s="130"/>
      <c r="K3538" s="130"/>
      <c r="L3538" s="130"/>
      <c r="M3538" s="130"/>
      <c r="N3538" s="130"/>
      <c r="O3538" s="130"/>
      <c r="P3538" s="130"/>
      <c r="Q3538" s="130"/>
      <c r="R3538" s="130"/>
      <c r="S3538" s="130"/>
      <c r="T3538" s="130"/>
    </row>
    <row r="3539" spans="2:20" ht="20.25" customHeight="1">
      <c r="B3539" s="130"/>
      <c r="C3539" s="130"/>
      <c r="D3539" s="130"/>
      <c r="E3539" s="130"/>
      <c r="F3539" s="130"/>
      <c r="G3539" s="130"/>
      <c r="H3539" s="130"/>
      <c r="I3539" s="130"/>
      <c r="J3539" s="130"/>
      <c r="K3539" s="130"/>
      <c r="L3539" s="130"/>
      <c r="M3539" s="130"/>
      <c r="N3539" s="130"/>
      <c r="O3539" s="130"/>
      <c r="P3539" s="130"/>
      <c r="Q3539" s="130"/>
      <c r="R3539" s="130"/>
      <c r="S3539" s="130"/>
      <c r="T3539" s="130"/>
    </row>
    <row r="3540" spans="2:20" ht="20.25" customHeight="1">
      <c r="B3540" s="130"/>
      <c r="C3540" s="130"/>
      <c r="D3540" s="130"/>
      <c r="E3540" s="130"/>
      <c r="F3540" s="130"/>
      <c r="G3540" s="130"/>
      <c r="H3540" s="130"/>
      <c r="I3540" s="130"/>
      <c r="J3540" s="130"/>
      <c r="K3540" s="130"/>
      <c r="L3540" s="130"/>
      <c r="M3540" s="130"/>
      <c r="N3540" s="130"/>
      <c r="O3540" s="130"/>
      <c r="P3540" s="130"/>
      <c r="Q3540" s="130"/>
      <c r="R3540" s="130"/>
      <c r="S3540" s="130"/>
      <c r="T3540" s="130"/>
    </row>
    <row r="3541" spans="2:20" ht="20.25" customHeight="1">
      <c r="B3541" s="130"/>
      <c r="C3541" s="130"/>
      <c r="D3541" s="130"/>
      <c r="E3541" s="130"/>
      <c r="F3541" s="130"/>
      <c r="G3541" s="130"/>
      <c r="H3541" s="130"/>
      <c r="I3541" s="130"/>
      <c r="J3541" s="130"/>
      <c r="K3541" s="130"/>
      <c r="L3541" s="130"/>
      <c r="M3541" s="130"/>
      <c r="N3541" s="130"/>
      <c r="O3541" s="130"/>
      <c r="P3541" s="130"/>
      <c r="Q3541" s="130"/>
      <c r="R3541" s="130"/>
      <c r="S3541" s="130"/>
      <c r="T3541" s="130"/>
    </row>
    <row r="3542" spans="2:20" ht="20.25" customHeight="1">
      <c r="B3542" s="130"/>
      <c r="C3542" s="130"/>
      <c r="D3542" s="130"/>
      <c r="E3542" s="130"/>
      <c r="F3542" s="130"/>
      <c r="G3542" s="130"/>
      <c r="H3542" s="130"/>
      <c r="I3542" s="130"/>
      <c r="J3542" s="130"/>
      <c r="K3542" s="130"/>
      <c r="L3542" s="130"/>
      <c r="M3542" s="130"/>
      <c r="N3542" s="130"/>
      <c r="O3542" s="130"/>
      <c r="P3542" s="130"/>
      <c r="Q3542" s="130"/>
      <c r="R3542" s="130"/>
      <c r="S3542" s="130"/>
      <c r="T3542" s="130"/>
    </row>
    <row r="3543" spans="2:20" ht="20.25" customHeight="1">
      <c r="B3543" s="130"/>
      <c r="C3543" s="130"/>
      <c r="D3543" s="130"/>
      <c r="E3543" s="130"/>
      <c r="F3543" s="130"/>
      <c r="G3543" s="130"/>
      <c r="H3543" s="130"/>
      <c r="I3543" s="130"/>
      <c r="J3543" s="130"/>
      <c r="K3543" s="130"/>
      <c r="L3543" s="130"/>
      <c r="M3543" s="130"/>
      <c r="N3543" s="130"/>
      <c r="O3543" s="130"/>
      <c r="P3543" s="130"/>
      <c r="Q3543" s="130"/>
      <c r="R3543" s="130"/>
      <c r="S3543" s="130"/>
      <c r="T3543" s="130"/>
    </row>
    <row r="3544" spans="2:20" ht="20.25" customHeight="1">
      <c r="B3544" s="130"/>
      <c r="C3544" s="130"/>
      <c r="D3544" s="130"/>
      <c r="E3544" s="130"/>
      <c r="F3544" s="130"/>
      <c r="G3544" s="130"/>
      <c r="H3544" s="130"/>
      <c r="I3544" s="130"/>
      <c r="J3544" s="130"/>
      <c r="K3544" s="130"/>
      <c r="L3544" s="130"/>
      <c r="M3544" s="130"/>
      <c r="N3544" s="130"/>
      <c r="O3544" s="130"/>
      <c r="P3544" s="130"/>
      <c r="Q3544" s="130"/>
      <c r="R3544" s="130"/>
      <c r="S3544" s="130"/>
      <c r="T3544" s="130"/>
    </row>
    <row r="3545" spans="2:20" ht="20.25" customHeight="1">
      <c r="B3545" s="130"/>
      <c r="C3545" s="130"/>
      <c r="D3545" s="130"/>
      <c r="E3545" s="130"/>
      <c r="F3545" s="130"/>
      <c r="G3545" s="130"/>
      <c r="H3545" s="130"/>
      <c r="I3545" s="130"/>
      <c r="J3545" s="130"/>
      <c r="K3545" s="130"/>
      <c r="L3545" s="130"/>
      <c r="M3545" s="130"/>
      <c r="N3545" s="130"/>
      <c r="O3545" s="130"/>
      <c r="P3545" s="130"/>
      <c r="Q3545" s="130"/>
      <c r="R3545" s="130"/>
      <c r="S3545" s="130"/>
      <c r="T3545" s="130"/>
    </row>
    <row r="3546" spans="2:20" ht="20.25" customHeight="1">
      <c r="B3546" s="130"/>
      <c r="C3546" s="130"/>
      <c r="D3546" s="130"/>
      <c r="E3546" s="130"/>
      <c r="F3546" s="130"/>
      <c r="G3546" s="130"/>
      <c r="H3546" s="130"/>
      <c r="I3546" s="130"/>
      <c r="J3546" s="130"/>
      <c r="K3546" s="130"/>
      <c r="L3546" s="130"/>
      <c r="M3546" s="130"/>
      <c r="N3546" s="130"/>
      <c r="O3546" s="130"/>
      <c r="P3546" s="130"/>
      <c r="Q3546" s="130"/>
      <c r="R3546" s="130"/>
      <c r="S3546" s="130"/>
      <c r="T3546" s="130"/>
    </row>
    <row r="3547" spans="2:20" ht="20.25" customHeight="1">
      <c r="B3547" s="130"/>
      <c r="C3547" s="130"/>
      <c r="D3547" s="130"/>
      <c r="E3547" s="130"/>
      <c r="F3547" s="130"/>
      <c r="G3547" s="130"/>
      <c r="H3547" s="130"/>
      <c r="I3547" s="130"/>
      <c r="J3547" s="130"/>
      <c r="K3547" s="130"/>
      <c r="L3547" s="130"/>
      <c r="M3547" s="130"/>
      <c r="N3547" s="130"/>
      <c r="O3547" s="130"/>
      <c r="P3547" s="130"/>
      <c r="Q3547" s="130"/>
      <c r="R3547" s="130"/>
      <c r="S3547" s="130"/>
      <c r="T3547" s="130"/>
    </row>
    <row r="3548" spans="2:20" ht="20.25" customHeight="1">
      <c r="B3548" s="130"/>
      <c r="C3548" s="130"/>
      <c r="D3548" s="130"/>
      <c r="E3548" s="130"/>
      <c r="F3548" s="130"/>
      <c r="G3548" s="130"/>
      <c r="H3548" s="130"/>
      <c r="I3548" s="130"/>
      <c r="J3548" s="130"/>
      <c r="K3548" s="130"/>
      <c r="L3548" s="130"/>
      <c r="M3548" s="130"/>
      <c r="N3548" s="130"/>
      <c r="O3548" s="130"/>
      <c r="P3548" s="130"/>
      <c r="Q3548" s="130"/>
      <c r="R3548" s="130"/>
      <c r="S3548" s="130"/>
      <c r="T3548" s="130"/>
    </row>
    <row r="3549" spans="2:20" ht="20.25" customHeight="1">
      <c r="B3549" s="130"/>
      <c r="C3549" s="130"/>
      <c r="D3549" s="130"/>
      <c r="E3549" s="130"/>
      <c r="F3549" s="130"/>
      <c r="G3549" s="130"/>
      <c r="H3549" s="130"/>
      <c r="I3549" s="130"/>
      <c r="J3549" s="130"/>
      <c r="K3549" s="130"/>
      <c r="L3549" s="130"/>
      <c r="M3549" s="130"/>
      <c r="N3549" s="130"/>
      <c r="O3549" s="130"/>
      <c r="P3549" s="130"/>
      <c r="Q3549" s="130"/>
      <c r="R3549" s="130"/>
      <c r="S3549" s="130"/>
      <c r="T3549" s="130"/>
    </row>
    <row r="3550" spans="2:20" ht="20.25" customHeight="1">
      <c r="B3550" s="130"/>
      <c r="C3550" s="130"/>
      <c r="D3550" s="130"/>
      <c r="E3550" s="130"/>
      <c r="F3550" s="130"/>
      <c r="G3550" s="130"/>
      <c r="H3550" s="130"/>
      <c r="I3550" s="130"/>
      <c r="J3550" s="130"/>
      <c r="K3550" s="130"/>
      <c r="L3550" s="130"/>
      <c r="M3550" s="130"/>
      <c r="N3550" s="130"/>
      <c r="O3550" s="130"/>
      <c r="P3550" s="130"/>
      <c r="Q3550" s="130"/>
      <c r="R3550" s="130"/>
      <c r="S3550" s="130"/>
      <c r="T3550" s="130"/>
    </row>
    <row r="3551" spans="2:20" ht="20.25" customHeight="1">
      <c r="B3551" s="130"/>
      <c r="C3551" s="130"/>
      <c r="D3551" s="130"/>
      <c r="E3551" s="130"/>
      <c r="F3551" s="130"/>
      <c r="G3551" s="130"/>
      <c r="H3551" s="130"/>
      <c r="I3551" s="130"/>
      <c r="J3551" s="130"/>
      <c r="K3551" s="130"/>
      <c r="L3551" s="130"/>
      <c r="M3551" s="130"/>
      <c r="N3551" s="130"/>
      <c r="O3551" s="130"/>
      <c r="P3551" s="130"/>
      <c r="Q3551" s="130"/>
      <c r="R3551" s="130"/>
      <c r="S3551" s="130"/>
      <c r="T3551" s="130"/>
    </row>
    <row r="3552" spans="2:20" ht="20.25" customHeight="1">
      <c r="B3552" s="130"/>
      <c r="C3552" s="130"/>
      <c r="D3552" s="130"/>
      <c r="E3552" s="130"/>
      <c r="F3552" s="130"/>
      <c r="G3552" s="130"/>
      <c r="H3552" s="130"/>
      <c r="I3552" s="130"/>
      <c r="J3552" s="130"/>
      <c r="K3552" s="130"/>
      <c r="L3552" s="130"/>
      <c r="M3552" s="130"/>
      <c r="N3552" s="130"/>
      <c r="O3552" s="130"/>
      <c r="P3552" s="130"/>
      <c r="Q3552" s="130"/>
      <c r="R3552" s="130"/>
      <c r="S3552" s="130"/>
      <c r="T3552" s="130"/>
    </row>
    <row r="3553" spans="2:20" ht="20.25" customHeight="1">
      <c r="B3553" s="130"/>
      <c r="C3553" s="130"/>
      <c r="D3553" s="130"/>
      <c r="E3553" s="130"/>
      <c r="F3553" s="130"/>
      <c r="G3553" s="130"/>
      <c r="H3553" s="130"/>
      <c r="I3553" s="130"/>
      <c r="J3553" s="130"/>
      <c r="K3553" s="130"/>
      <c r="L3553" s="130"/>
      <c r="M3553" s="130"/>
      <c r="N3553" s="130"/>
      <c r="O3553" s="130"/>
      <c r="P3553" s="130"/>
      <c r="Q3553" s="130"/>
      <c r="R3553" s="130"/>
      <c r="S3553" s="130"/>
      <c r="T3553" s="130"/>
    </row>
    <row r="3554" spans="2:20" ht="20.25" customHeight="1">
      <c r="B3554" s="130"/>
      <c r="C3554" s="130"/>
      <c r="D3554" s="130"/>
      <c r="E3554" s="130"/>
      <c r="F3554" s="130"/>
      <c r="G3554" s="130"/>
      <c r="H3554" s="130"/>
      <c r="I3554" s="130"/>
      <c r="J3554" s="130"/>
      <c r="K3554" s="130"/>
      <c r="L3554" s="130"/>
      <c r="M3554" s="130"/>
      <c r="N3554" s="130"/>
      <c r="O3554" s="130"/>
      <c r="P3554" s="130"/>
      <c r="Q3554" s="130"/>
      <c r="R3554" s="130"/>
      <c r="S3554" s="130"/>
      <c r="T3554" s="130"/>
    </row>
    <row r="3555" spans="2:20" ht="20.25" customHeight="1">
      <c r="B3555" s="130"/>
      <c r="C3555" s="130"/>
      <c r="D3555" s="130"/>
      <c r="E3555" s="130"/>
      <c r="F3555" s="130"/>
      <c r="G3555" s="130"/>
      <c r="H3555" s="130"/>
      <c r="I3555" s="130"/>
      <c r="J3555" s="130"/>
      <c r="K3555" s="130"/>
      <c r="L3555" s="130"/>
      <c r="M3555" s="130"/>
      <c r="N3555" s="130"/>
      <c r="O3555" s="130"/>
      <c r="P3555" s="130"/>
      <c r="Q3555" s="130"/>
      <c r="R3555" s="130"/>
      <c r="S3555" s="130"/>
      <c r="T3555" s="130"/>
    </row>
    <row r="3556" spans="2:20" ht="20.25" customHeight="1">
      <c r="B3556" s="130"/>
      <c r="C3556" s="130"/>
      <c r="D3556" s="130"/>
      <c r="E3556" s="130"/>
      <c r="F3556" s="130"/>
      <c r="G3556" s="130"/>
      <c r="H3556" s="130"/>
      <c r="I3556" s="130"/>
      <c r="J3556" s="130"/>
      <c r="K3556" s="130"/>
      <c r="L3556" s="130"/>
      <c r="M3556" s="130"/>
      <c r="N3556" s="130"/>
      <c r="O3556" s="130"/>
      <c r="P3556" s="130"/>
      <c r="Q3556" s="130"/>
      <c r="R3556" s="130"/>
      <c r="S3556" s="130"/>
      <c r="T3556" s="130"/>
    </row>
    <row r="3557" spans="2:20" ht="20.25" customHeight="1">
      <c r="B3557" s="130"/>
      <c r="C3557" s="130"/>
      <c r="D3557" s="130"/>
      <c r="E3557" s="130"/>
      <c r="F3557" s="130"/>
      <c r="G3557" s="130"/>
      <c r="H3557" s="130"/>
      <c r="I3557" s="130"/>
      <c r="J3557" s="130"/>
      <c r="K3557" s="130"/>
      <c r="L3557" s="130"/>
      <c r="M3557" s="130"/>
      <c r="N3557" s="130"/>
      <c r="O3557" s="130"/>
      <c r="P3557" s="130"/>
      <c r="Q3557" s="130"/>
      <c r="R3557" s="130"/>
      <c r="S3557" s="130"/>
      <c r="T3557" s="130"/>
    </row>
    <row r="3558" spans="2:20" ht="20.25" customHeight="1">
      <c r="B3558" s="130"/>
      <c r="C3558" s="130"/>
      <c r="D3558" s="130"/>
      <c r="E3558" s="130"/>
      <c r="F3558" s="130"/>
      <c r="G3558" s="130"/>
      <c r="H3558" s="130"/>
      <c r="I3558" s="130"/>
      <c r="J3558" s="130"/>
      <c r="K3558" s="130"/>
      <c r="L3558" s="130"/>
      <c r="M3558" s="130"/>
      <c r="N3558" s="130"/>
      <c r="O3558" s="130"/>
      <c r="P3558" s="130"/>
      <c r="Q3558" s="130"/>
      <c r="R3558" s="130"/>
      <c r="S3558" s="130"/>
      <c r="T3558" s="130"/>
    </row>
    <row r="3559" spans="2:20" ht="20.25" customHeight="1">
      <c r="B3559" s="130"/>
      <c r="C3559" s="130"/>
      <c r="D3559" s="130"/>
      <c r="E3559" s="130"/>
      <c r="F3559" s="130"/>
      <c r="G3559" s="130"/>
      <c r="H3559" s="130"/>
      <c r="I3559" s="130"/>
      <c r="J3559" s="130"/>
      <c r="K3559" s="130"/>
      <c r="L3559" s="130"/>
      <c r="M3559" s="130"/>
      <c r="N3559" s="130"/>
      <c r="O3559" s="130"/>
      <c r="P3559" s="130"/>
      <c r="Q3559" s="130"/>
      <c r="R3559" s="130"/>
      <c r="S3559" s="130"/>
      <c r="T3559" s="130"/>
    </row>
    <row r="3560" spans="2:20" ht="20.25" customHeight="1">
      <c r="B3560" s="130"/>
      <c r="C3560" s="130"/>
      <c r="D3560" s="130"/>
      <c r="E3560" s="130"/>
      <c r="F3560" s="130"/>
      <c r="G3560" s="130"/>
      <c r="H3560" s="130"/>
      <c r="I3560" s="130"/>
      <c r="J3560" s="130"/>
      <c r="K3560" s="130"/>
      <c r="L3560" s="130"/>
      <c r="M3560" s="130"/>
      <c r="N3560" s="130"/>
      <c r="O3560" s="130"/>
      <c r="P3560" s="130"/>
      <c r="Q3560" s="130"/>
      <c r="R3560" s="130"/>
      <c r="S3560" s="130"/>
      <c r="T3560" s="130"/>
    </row>
    <row r="3561" spans="2:20" ht="20.25" customHeight="1">
      <c r="B3561" s="130"/>
      <c r="C3561" s="130"/>
      <c r="D3561" s="130"/>
      <c r="E3561" s="130"/>
      <c r="F3561" s="130"/>
      <c r="G3561" s="130"/>
      <c r="H3561" s="130"/>
      <c r="I3561" s="130"/>
      <c r="J3561" s="130"/>
      <c r="K3561" s="130"/>
      <c r="L3561" s="130"/>
      <c r="M3561" s="130"/>
      <c r="N3561" s="130"/>
      <c r="O3561" s="130"/>
      <c r="P3561" s="130"/>
      <c r="Q3561" s="130"/>
      <c r="R3561" s="130"/>
      <c r="S3561" s="130"/>
      <c r="T3561" s="130"/>
    </row>
    <row r="3562" spans="2:20" ht="20.25" customHeight="1">
      <c r="B3562" s="130"/>
      <c r="C3562" s="130"/>
      <c r="D3562" s="130"/>
      <c r="E3562" s="130"/>
      <c r="F3562" s="130"/>
      <c r="G3562" s="130"/>
      <c r="H3562" s="130"/>
      <c r="I3562" s="130"/>
      <c r="J3562" s="130"/>
      <c r="K3562" s="130"/>
      <c r="L3562" s="130"/>
      <c r="M3562" s="130"/>
      <c r="N3562" s="130"/>
      <c r="O3562" s="130"/>
      <c r="P3562" s="130"/>
      <c r="Q3562" s="130"/>
      <c r="R3562" s="130"/>
      <c r="S3562" s="130"/>
      <c r="T3562" s="130"/>
    </row>
    <row r="3563" spans="2:20" ht="20.25" customHeight="1">
      <c r="B3563" s="130"/>
      <c r="C3563" s="130"/>
      <c r="D3563" s="130"/>
      <c r="E3563" s="130"/>
      <c r="F3563" s="130"/>
      <c r="G3563" s="130"/>
      <c r="H3563" s="130"/>
      <c r="I3563" s="130"/>
      <c r="J3563" s="130"/>
      <c r="K3563" s="130"/>
      <c r="L3563" s="130"/>
      <c r="M3563" s="130"/>
      <c r="N3563" s="130"/>
      <c r="O3563" s="130"/>
      <c r="P3563" s="130"/>
      <c r="Q3563" s="130"/>
      <c r="R3563" s="130"/>
      <c r="S3563" s="130"/>
      <c r="T3563" s="130"/>
    </row>
    <row r="3564" spans="2:20" ht="20.25" customHeight="1">
      <c r="B3564" s="130"/>
      <c r="C3564" s="130"/>
      <c r="D3564" s="130"/>
      <c r="E3564" s="130"/>
      <c r="F3564" s="130"/>
      <c r="G3564" s="130"/>
      <c r="H3564" s="130"/>
      <c r="I3564" s="130"/>
      <c r="J3564" s="130"/>
      <c r="K3564" s="130"/>
      <c r="L3564" s="130"/>
      <c r="M3564" s="130"/>
      <c r="N3564" s="130"/>
      <c r="O3564" s="130"/>
      <c r="P3564" s="130"/>
      <c r="Q3564" s="130"/>
      <c r="R3564" s="130"/>
      <c r="S3564" s="130"/>
      <c r="T3564" s="130"/>
    </row>
    <row r="3565" spans="2:20" ht="20.25" customHeight="1">
      <c r="B3565" s="130"/>
      <c r="C3565" s="130"/>
      <c r="D3565" s="130"/>
      <c r="E3565" s="130"/>
      <c r="F3565" s="130"/>
      <c r="G3565" s="130"/>
      <c r="H3565" s="130"/>
      <c r="I3565" s="130"/>
      <c r="J3565" s="130"/>
      <c r="K3565" s="130"/>
      <c r="L3565" s="130"/>
      <c r="M3565" s="130"/>
      <c r="N3565" s="130"/>
      <c r="O3565" s="130"/>
      <c r="P3565" s="130"/>
      <c r="Q3565" s="130"/>
      <c r="R3565" s="130"/>
      <c r="S3565" s="130"/>
      <c r="T3565" s="130"/>
    </row>
    <row r="3566" spans="2:20" ht="20.25" customHeight="1">
      <c r="B3566" s="130"/>
      <c r="C3566" s="130"/>
      <c r="D3566" s="130"/>
      <c r="E3566" s="130"/>
      <c r="F3566" s="130"/>
      <c r="G3566" s="130"/>
      <c r="H3566" s="130"/>
      <c r="I3566" s="130"/>
      <c r="J3566" s="130"/>
      <c r="K3566" s="130"/>
      <c r="L3566" s="130"/>
      <c r="M3566" s="130"/>
      <c r="N3566" s="130"/>
      <c r="O3566" s="130"/>
      <c r="P3566" s="130"/>
      <c r="Q3566" s="130"/>
      <c r="R3566" s="130"/>
      <c r="S3566" s="130"/>
      <c r="T3566" s="130"/>
    </row>
    <row r="3567" spans="2:20" ht="20.25" customHeight="1">
      <c r="B3567" s="130"/>
      <c r="C3567" s="130"/>
      <c r="D3567" s="130"/>
      <c r="E3567" s="130"/>
      <c r="F3567" s="130"/>
      <c r="G3567" s="130"/>
      <c r="H3567" s="130"/>
      <c r="I3567" s="130"/>
      <c r="J3567" s="130"/>
      <c r="K3567" s="130"/>
      <c r="L3567" s="130"/>
      <c r="M3567" s="130"/>
      <c r="N3567" s="130"/>
      <c r="O3567" s="130"/>
      <c r="P3567" s="130"/>
      <c r="Q3567" s="130"/>
      <c r="R3567" s="130"/>
      <c r="S3567" s="130"/>
      <c r="T3567" s="130"/>
    </row>
    <row r="3568" spans="2:20" ht="20.25" customHeight="1">
      <c r="B3568" s="130"/>
      <c r="C3568" s="130"/>
      <c r="D3568" s="130"/>
      <c r="E3568" s="130"/>
      <c r="F3568" s="130"/>
      <c r="G3568" s="130"/>
      <c r="H3568" s="130"/>
      <c r="I3568" s="130"/>
      <c r="J3568" s="130"/>
      <c r="K3568" s="130"/>
      <c r="L3568" s="130"/>
      <c r="M3568" s="130"/>
      <c r="N3568" s="130"/>
      <c r="O3568" s="130"/>
      <c r="P3568" s="130"/>
      <c r="Q3568" s="130"/>
      <c r="R3568" s="130"/>
      <c r="S3568" s="130"/>
      <c r="T3568" s="130"/>
    </row>
    <row r="3569" spans="2:20" ht="20.25" customHeight="1">
      <c r="B3569" s="130"/>
      <c r="C3569" s="130"/>
      <c r="D3569" s="130"/>
      <c r="E3569" s="130"/>
      <c r="F3569" s="130"/>
      <c r="G3569" s="130"/>
      <c r="H3569" s="130"/>
      <c r="I3569" s="130"/>
      <c r="J3569" s="130"/>
      <c r="K3569" s="130"/>
      <c r="L3569" s="130"/>
      <c r="M3569" s="130"/>
      <c r="N3569" s="130"/>
      <c r="O3569" s="130"/>
      <c r="P3569" s="130"/>
      <c r="Q3569" s="130"/>
      <c r="R3569" s="130"/>
      <c r="S3569" s="130"/>
      <c r="T3569" s="130"/>
    </row>
    <row r="3570" spans="2:20" ht="20.25" customHeight="1">
      <c r="B3570" s="130"/>
      <c r="C3570" s="130"/>
      <c r="D3570" s="130"/>
      <c r="E3570" s="130"/>
      <c r="F3570" s="130"/>
      <c r="G3570" s="130"/>
      <c r="H3570" s="130"/>
      <c r="I3570" s="130"/>
      <c r="J3570" s="130"/>
      <c r="K3570" s="130"/>
      <c r="L3570" s="130"/>
      <c r="M3570" s="130"/>
      <c r="N3570" s="130"/>
      <c r="O3570" s="130"/>
      <c r="P3570" s="130"/>
      <c r="Q3570" s="130"/>
      <c r="R3570" s="130"/>
      <c r="S3570" s="130"/>
      <c r="T3570" s="130"/>
    </row>
    <row r="3571" spans="2:20" ht="20.25" customHeight="1">
      <c r="B3571" s="130"/>
      <c r="C3571" s="130"/>
      <c r="D3571" s="130"/>
      <c r="E3571" s="130"/>
      <c r="F3571" s="130"/>
      <c r="G3571" s="130"/>
      <c r="H3571" s="130"/>
      <c r="I3571" s="130"/>
      <c r="J3571" s="130"/>
      <c r="K3571" s="130"/>
      <c r="L3571" s="130"/>
      <c r="M3571" s="130"/>
      <c r="N3571" s="130"/>
      <c r="O3571" s="130"/>
      <c r="P3571" s="130"/>
      <c r="Q3571" s="130"/>
      <c r="R3571" s="130"/>
      <c r="S3571" s="130"/>
      <c r="T3571" s="130"/>
    </row>
    <row r="3572" spans="2:20" ht="20.25" customHeight="1">
      <c r="B3572" s="130"/>
      <c r="C3572" s="130"/>
      <c r="D3572" s="130"/>
      <c r="E3572" s="130"/>
      <c r="F3572" s="130"/>
      <c r="G3572" s="130"/>
      <c r="H3572" s="130"/>
      <c r="I3572" s="130"/>
      <c r="J3572" s="130"/>
      <c r="K3572" s="130"/>
      <c r="L3572" s="130"/>
      <c r="M3572" s="130"/>
      <c r="N3572" s="130"/>
      <c r="O3572" s="130"/>
      <c r="P3572" s="130"/>
      <c r="Q3572" s="130"/>
      <c r="R3572" s="130"/>
      <c r="S3572" s="130"/>
      <c r="T3572" s="130"/>
    </row>
    <row r="3573" spans="2:20" ht="20.25" customHeight="1">
      <c r="B3573" s="130"/>
      <c r="C3573" s="130"/>
      <c r="D3573" s="130"/>
      <c r="E3573" s="130"/>
      <c r="F3573" s="130"/>
      <c r="G3573" s="130"/>
      <c r="H3573" s="130"/>
      <c r="I3573" s="130"/>
      <c r="J3573" s="130"/>
      <c r="K3573" s="130"/>
      <c r="L3573" s="130"/>
      <c r="M3573" s="130"/>
      <c r="N3573" s="130"/>
      <c r="O3573" s="130"/>
      <c r="P3573" s="130"/>
      <c r="Q3573" s="130"/>
      <c r="R3573" s="130"/>
      <c r="S3573" s="130"/>
      <c r="T3573" s="130"/>
    </row>
    <row r="3574" spans="2:20" ht="20.25" customHeight="1">
      <c r="B3574" s="130"/>
      <c r="C3574" s="130"/>
      <c r="D3574" s="130"/>
      <c r="E3574" s="130"/>
      <c r="F3574" s="130"/>
      <c r="G3574" s="130"/>
      <c r="H3574" s="130"/>
      <c r="I3574" s="130"/>
      <c r="J3574" s="130"/>
      <c r="K3574" s="130"/>
      <c r="L3574" s="130"/>
      <c r="M3574" s="130"/>
      <c r="N3574" s="130"/>
      <c r="O3574" s="130"/>
      <c r="P3574" s="130"/>
      <c r="Q3574" s="130"/>
      <c r="R3574" s="130"/>
      <c r="S3574" s="130"/>
      <c r="T3574" s="130"/>
    </row>
    <row r="3575" spans="2:20" ht="20.25" customHeight="1">
      <c r="B3575" s="130"/>
      <c r="C3575" s="130"/>
      <c r="D3575" s="130"/>
      <c r="E3575" s="130"/>
      <c r="F3575" s="130"/>
      <c r="G3575" s="130"/>
      <c r="H3575" s="130"/>
      <c r="I3575" s="130"/>
      <c r="J3575" s="130"/>
      <c r="K3575" s="130"/>
      <c r="L3575" s="130"/>
      <c r="M3575" s="130"/>
      <c r="N3575" s="130"/>
      <c r="O3575" s="130"/>
      <c r="P3575" s="130"/>
      <c r="Q3575" s="130"/>
      <c r="R3575" s="130"/>
      <c r="S3575" s="130"/>
      <c r="T3575" s="130"/>
    </row>
    <row r="3576" spans="2:20" ht="20.25" customHeight="1">
      <c r="B3576" s="130"/>
      <c r="C3576" s="130"/>
      <c r="D3576" s="130"/>
      <c r="E3576" s="130"/>
      <c r="F3576" s="130"/>
      <c r="G3576" s="130"/>
      <c r="H3576" s="130"/>
      <c r="I3576" s="130"/>
      <c r="J3576" s="130"/>
      <c r="K3576" s="130"/>
      <c r="L3576" s="130"/>
      <c r="M3576" s="130"/>
      <c r="N3576" s="130"/>
      <c r="O3576" s="130"/>
      <c r="P3576" s="130"/>
      <c r="Q3576" s="130"/>
      <c r="R3576" s="130"/>
      <c r="S3576" s="130"/>
      <c r="T3576" s="130"/>
    </row>
    <row r="3577" spans="2:20" ht="20.25" customHeight="1">
      <c r="B3577" s="130"/>
      <c r="C3577" s="130"/>
      <c r="D3577" s="130"/>
      <c r="E3577" s="130"/>
      <c r="F3577" s="130"/>
      <c r="G3577" s="130"/>
      <c r="H3577" s="130"/>
      <c r="I3577" s="130"/>
      <c r="J3577" s="130"/>
      <c r="K3577" s="130"/>
      <c r="L3577" s="130"/>
      <c r="M3577" s="130"/>
      <c r="N3577" s="130"/>
      <c r="O3577" s="130"/>
      <c r="P3577" s="130"/>
      <c r="Q3577" s="130"/>
      <c r="R3577" s="130"/>
      <c r="S3577" s="130"/>
      <c r="T3577" s="130"/>
    </row>
    <row r="3578" spans="2:20" ht="20.25" customHeight="1">
      <c r="B3578" s="130"/>
      <c r="C3578" s="130"/>
      <c r="D3578" s="130"/>
      <c r="E3578" s="130"/>
      <c r="F3578" s="130"/>
      <c r="G3578" s="130"/>
      <c r="H3578" s="130"/>
      <c r="I3578" s="130"/>
      <c r="J3578" s="130"/>
      <c r="K3578" s="130"/>
      <c r="L3578" s="130"/>
      <c r="M3578" s="130"/>
      <c r="N3578" s="130"/>
      <c r="O3578" s="130"/>
      <c r="P3578" s="130"/>
      <c r="Q3578" s="130"/>
      <c r="R3578" s="130"/>
      <c r="S3578" s="130"/>
      <c r="T3578" s="130"/>
    </row>
    <row r="3579" spans="2:20" ht="20.25" customHeight="1">
      <c r="B3579" s="130"/>
      <c r="C3579" s="130"/>
      <c r="D3579" s="130"/>
      <c r="E3579" s="130"/>
      <c r="F3579" s="130"/>
      <c r="G3579" s="130"/>
      <c r="H3579" s="130"/>
      <c r="I3579" s="130"/>
      <c r="J3579" s="130"/>
      <c r="K3579" s="130"/>
      <c r="L3579" s="130"/>
      <c r="M3579" s="130"/>
      <c r="N3579" s="130"/>
      <c r="O3579" s="130"/>
      <c r="P3579" s="130"/>
      <c r="Q3579" s="130"/>
      <c r="R3579" s="130"/>
      <c r="S3579" s="130"/>
      <c r="T3579" s="130"/>
    </row>
    <row r="3580" spans="2:20" ht="20.25" customHeight="1">
      <c r="B3580" s="130"/>
      <c r="C3580" s="130"/>
      <c r="D3580" s="130"/>
      <c r="E3580" s="130"/>
      <c r="F3580" s="130"/>
      <c r="G3580" s="130"/>
      <c r="H3580" s="130"/>
      <c r="I3580" s="130"/>
      <c r="J3580" s="130"/>
      <c r="K3580" s="130"/>
      <c r="L3580" s="130"/>
      <c r="M3580" s="130"/>
      <c r="N3580" s="130"/>
      <c r="O3580" s="130"/>
      <c r="P3580" s="130"/>
      <c r="Q3580" s="130"/>
      <c r="R3580" s="130"/>
      <c r="S3580" s="130"/>
      <c r="T3580" s="130"/>
    </row>
    <row r="3581" spans="2:20" ht="20.25" customHeight="1">
      <c r="B3581" s="130"/>
      <c r="C3581" s="130"/>
      <c r="D3581" s="130"/>
      <c r="E3581" s="130"/>
      <c r="F3581" s="130"/>
      <c r="G3581" s="130"/>
      <c r="H3581" s="130"/>
      <c r="I3581" s="130"/>
      <c r="J3581" s="130"/>
      <c r="K3581" s="130"/>
      <c r="L3581" s="130"/>
      <c r="M3581" s="130"/>
      <c r="N3581" s="130"/>
      <c r="O3581" s="130"/>
      <c r="P3581" s="130"/>
      <c r="Q3581" s="130"/>
      <c r="R3581" s="130"/>
      <c r="S3581" s="130"/>
      <c r="T3581" s="130"/>
    </row>
    <row r="3582" spans="2:20" ht="20.25" customHeight="1">
      <c r="B3582" s="130"/>
      <c r="C3582" s="130"/>
      <c r="D3582" s="130"/>
      <c r="E3582" s="130"/>
      <c r="F3582" s="130"/>
      <c r="G3582" s="130"/>
      <c r="H3582" s="130"/>
      <c r="I3582" s="130"/>
      <c r="J3582" s="130"/>
      <c r="K3582" s="130"/>
      <c r="L3582" s="130"/>
      <c r="M3582" s="130"/>
      <c r="N3582" s="130"/>
      <c r="O3582" s="130"/>
      <c r="P3582" s="130"/>
      <c r="Q3582" s="130"/>
      <c r="R3582" s="130"/>
      <c r="S3582" s="130"/>
      <c r="T3582" s="130"/>
    </row>
    <row r="3583" spans="2:20" ht="20.25" customHeight="1">
      <c r="B3583" s="130"/>
      <c r="C3583" s="130"/>
      <c r="D3583" s="130"/>
      <c r="E3583" s="130"/>
      <c r="F3583" s="130"/>
      <c r="G3583" s="130"/>
      <c r="H3583" s="130"/>
      <c r="I3583" s="130"/>
      <c r="J3583" s="130"/>
      <c r="K3583" s="130"/>
      <c r="L3583" s="130"/>
      <c r="M3583" s="130"/>
      <c r="N3583" s="130"/>
      <c r="O3583" s="130"/>
      <c r="P3583" s="130"/>
      <c r="Q3583" s="130"/>
      <c r="R3583" s="130"/>
      <c r="S3583" s="130"/>
      <c r="T3583" s="130"/>
    </row>
    <row r="3584" spans="2:20" ht="20.25" customHeight="1">
      <c r="B3584" s="130"/>
      <c r="C3584" s="130"/>
      <c r="D3584" s="130"/>
      <c r="E3584" s="130"/>
      <c r="F3584" s="130"/>
      <c r="G3584" s="130"/>
      <c r="H3584" s="130"/>
      <c r="I3584" s="130"/>
      <c r="J3584" s="130"/>
      <c r="K3584" s="130"/>
      <c r="L3584" s="130"/>
      <c r="M3584" s="130"/>
      <c r="N3584" s="130"/>
      <c r="O3584" s="130"/>
      <c r="P3584" s="130"/>
      <c r="Q3584" s="130"/>
      <c r="R3584" s="130"/>
      <c r="S3584" s="130"/>
      <c r="T3584" s="130"/>
    </row>
    <row r="3585" spans="2:20" ht="20.25" customHeight="1">
      <c r="B3585" s="130"/>
      <c r="C3585" s="130"/>
      <c r="D3585" s="130"/>
      <c r="E3585" s="130"/>
      <c r="F3585" s="130"/>
      <c r="G3585" s="130"/>
      <c r="H3585" s="130"/>
      <c r="I3585" s="130"/>
      <c r="J3585" s="130"/>
      <c r="K3585" s="130"/>
      <c r="L3585" s="130"/>
      <c r="M3585" s="130"/>
      <c r="N3585" s="130"/>
      <c r="O3585" s="130"/>
      <c r="P3585" s="130"/>
      <c r="Q3585" s="130"/>
      <c r="R3585" s="130"/>
      <c r="S3585" s="130"/>
      <c r="T3585" s="130"/>
    </row>
    <row r="3586" spans="2:20" ht="20.25" customHeight="1">
      <c r="B3586" s="130"/>
      <c r="C3586" s="130"/>
      <c r="D3586" s="130"/>
      <c r="E3586" s="130"/>
      <c r="F3586" s="130"/>
      <c r="G3586" s="130"/>
      <c r="H3586" s="130"/>
      <c r="I3586" s="130"/>
      <c r="J3586" s="130"/>
      <c r="K3586" s="130"/>
      <c r="L3586" s="130"/>
      <c r="M3586" s="130"/>
      <c r="N3586" s="130"/>
      <c r="O3586" s="130"/>
      <c r="P3586" s="130"/>
      <c r="Q3586" s="130"/>
      <c r="R3586" s="130"/>
      <c r="S3586" s="130"/>
      <c r="T3586" s="130"/>
    </row>
    <row r="3587" spans="2:20" ht="20.25" customHeight="1">
      <c r="B3587" s="130"/>
      <c r="C3587" s="130"/>
      <c r="D3587" s="130"/>
      <c r="E3587" s="130"/>
      <c r="F3587" s="130"/>
      <c r="G3587" s="130"/>
      <c r="H3587" s="130"/>
      <c r="I3587" s="130"/>
      <c r="J3587" s="130"/>
      <c r="K3587" s="130"/>
      <c r="L3587" s="130"/>
      <c r="M3587" s="130"/>
      <c r="N3587" s="130"/>
      <c r="O3587" s="130"/>
      <c r="P3587" s="130"/>
      <c r="Q3587" s="130"/>
      <c r="R3587" s="130"/>
      <c r="S3587" s="130"/>
      <c r="T3587" s="130"/>
    </row>
    <row r="3588" spans="2:20" ht="20.25" customHeight="1">
      <c r="B3588" s="130"/>
      <c r="C3588" s="130"/>
      <c r="D3588" s="130"/>
      <c r="E3588" s="130"/>
      <c r="F3588" s="130"/>
      <c r="G3588" s="130"/>
      <c r="H3588" s="130"/>
      <c r="I3588" s="130"/>
      <c r="J3588" s="130"/>
      <c r="K3588" s="130"/>
      <c r="L3588" s="130"/>
      <c r="M3588" s="130"/>
      <c r="N3588" s="130"/>
      <c r="O3588" s="130"/>
      <c r="P3588" s="130"/>
      <c r="Q3588" s="130"/>
      <c r="R3588" s="130"/>
      <c r="S3588" s="130"/>
      <c r="T3588" s="130"/>
    </row>
    <row r="3589" spans="2:20" ht="20.25" customHeight="1">
      <c r="B3589" s="130"/>
      <c r="C3589" s="130"/>
      <c r="D3589" s="130"/>
      <c r="E3589" s="130"/>
      <c r="F3589" s="130"/>
      <c r="G3589" s="130"/>
      <c r="H3589" s="130"/>
      <c r="I3589" s="130"/>
      <c r="J3589" s="130"/>
      <c r="K3589" s="130"/>
      <c r="L3589" s="130"/>
      <c r="M3589" s="130"/>
      <c r="N3589" s="130"/>
      <c r="O3589" s="130"/>
      <c r="P3589" s="130"/>
      <c r="Q3589" s="130"/>
      <c r="R3589" s="130"/>
      <c r="S3589" s="130"/>
      <c r="T3589" s="130"/>
    </row>
    <row r="3590" spans="2:20" ht="20.25" customHeight="1">
      <c r="B3590" s="130"/>
      <c r="C3590" s="130"/>
      <c r="D3590" s="130"/>
      <c r="E3590" s="130"/>
      <c r="F3590" s="130"/>
      <c r="G3590" s="130"/>
      <c r="H3590" s="130"/>
      <c r="I3590" s="130"/>
      <c r="J3590" s="130"/>
      <c r="K3590" s="130"/>
      <c r="L3590" s="130"/>
      <c r="M3590" s="130"/>
      <c r="N3590" s="130"/>
      <c r="O3590" s="130"/>
      <c r="P3590" s="130"/>
      <c r="Q3590" s="130"/>
      <c r="R3590" s="130"/>
      <c r="S3590" s="130"/>
      <c r="T3590" s="130"/>
    </row>
    <row r="3591" spans="2:20" ht="20.25" customHeight="1">
      <c r="B3591" s="130"/>
      <c r="C3591" s="130"/>
      <c r="D3591" s="130"/>
      <c r="E3591" s="130"/>
      <c r="F3591" s="130"/>
      <c r="G3591" s="130"/>
      <c r="H3591" s="130"/>
      <c r="I3591" s="130"/>
      <c r="J3591" s="130"/>
      <c r="K3591" s="130"/>
      <c r="L3591" s="130"/>
      <c r="M3591" s="130"/>
      <c r="N3591" s="130"/>
      <c r="O3591" s="130"/>
      <c r="P3591" s="130"/>
      <c r="Q3591" s="130"/>
      <c r="R3591" s="130"/>
      <c r="S3591" s="130"/>
      <c r="T3591" s="130"/>
    </row>
    <row r="3592" spans="2:20" ht="20.25" customHeight="1">
      <c r="B3592" s="130"/>
      <c r="C3592" s="130"/>
      <c r="D3592" s="130"/>
      <c r="E3592" s="130"/>
      <c r="F3592" s="130"/>
      <c r="G3592" s="130"/>
      <c r="H3592" s="130"/>
      <c r="I3592" s="130"/>
      <c r="J3592" s="130"/>
      <c r="K3592" s="130"/>
      <c r="L3592" s="130"/>
      <c r="M3592" s="130"/>
      <c r="N3592" s="130"/>
      <c r="O3592" s="130"/>
      <c r="P3592" s="130"/>
      <c r="Q3592" s="130"/>
      <c r="R3592" s="130"/>
      <c r="S3592" s="130"/>
      <c r="T3592" s="130"/>
    </row>
    <row r="3593" spans="2:20" ht="20.25" customHeight="1">
      <c r="B3593" s="130"/>
      <c r="C3593" s="130"/>
      <c r="D3593" s="130"/>
      <c r="E3593" s="130"/>
      <c r="F3593" s="130"/>
      <c r="G3593" s="130"/>
      <c r="H3593" s="130"/>
      <c r="I3593" s="130"/>
      <c r="J3593" s="130"/>
      <c r="K3593" s="130"/>
      <c r="L3593" s="130"/>
      <c r="M3593" s="130"/>
      <c r="N3593" s="130"/>
      <c r="O3593" s="130"/>
      <c r="P3593" s="130"/>
      <c r="Q3593" s="130"/>
      <c r="R3593" s="130"/>
      <c r="S3593" s="130"/>
      <c r="T3593" s="130"/>
    </row>
    <row r="3594" spans="2:20" ht="20.25" customHeight="1">
      <c r="B3594" s="130"/>
      <c r="C3594" s="130"/>
      <c r="D3594" s="130"/>
      <c r="E3594" s="130"/>
      <c r="F3594" s="130"/>
      <c r="G3594" s="130"/>
      <c r="H3594" s="130"/>
      <c r="I3594" s="130"/>
      <c r="J3594" s="130"/>
      <c r="K3594" s="130"/>
      <c r="L3594" s="130"/>
      <c r="M3594" s="130"/>
      <c r="N3594" s="130"/>
      <c r="O3594" s="130"/>
      <c r="P3594" s="130"/>
      <c r="Q3594" s="130"/>
      <c r="R3594" s="130"/>
      <c r="S3594" s="130"/>
      <c r="T3594" s="130"/>
    </row>
    <row r="3595" spans="2:20" ht="20.25" customHeight="1">
      <c r="B3595" s="130"/>
      <c r="C3595" s="130"/>
      <c r="D3595" s="130"/>
      <c r="E3595" s="130"/>
      <c r="F3595" s="130"/>
      <c r="G3595" s="130"/>
      <c r="H3595" s="130"/>
      <c r="I3595" s="130"/>
      <c r="J3595" s="130"/>
      <c r="K3595" s="130"/>
      <c r="L3595" s="130"/>
      <c r="M3595" s="130"/>
      <c r="N3595" s="130"/>
      <c r="O3595" s="130"/>
      <c r="P3595" s="130"/>
      <c r="Q3595" s="130"/>
      <c r="R3595" s="130"/>
      <c r="S3595" s="130"/>
      <c r="T3595" s="130"/>
    </row>
    <row r="3596" spans="2:20" ht="20.25" customHeight="1">
      <c r="B3596" s="130"/>
      <c r="C3596" s="130"/>
      <c r="D3596" s="130"/>
      <c r="E3596" s="130"/>
      <c r="F3596" s="130"/>
      <c r="G3596" s="130"/>
      <c r="H3596" s="130"/>
      <c r="I3596" s="130"/>
      <c r="J3596" s="130"/>
      <c r="K3596" s="130"/>
      <c r="L3596" s="130"/>
      <c r="M3596" s="130"/>
      <c r="N3596" s="130"/>
      <c r="O3596" s="130"/>
      <c r="P3596" s="130"/>
      <c r="Q3596" s="130"/>
      <c r="R3596" s="130"/>
      <c r="S3596" s="130"/>
      <c r="T3596" s="130"/>
    </row>
    <row r="3597" spans="2:20" ht="20.25" customHeight="1">
      <c r="B3597" s="130"/>
      <c r="C3597" s="130"/>
      <c r="D3597" s="130"/>
      <c r="E3597" s="130"/>
      <c r="F3597" s="130"/>
      <c r="G3597" s="130"/>
      <c r="H3597" s="130"/>
      <c r="I3597" s="130"/>
      <c r="J3597" s="130"/>
      <c r="K3597" s="130"/>
      <c r="L3597" s="130"/>
      <c r="M3597" s="130"/>
      <c r="N3597" s="130"/>
      <c r="O3597" s="130"/>
      <c r="P3597" s="130"/>
      <c r="Q3597" s="130"/>
      <c r="R3597" s="130"/>
      <c r="S3597" s="130"/>
      <c r="T3597" s="130"/>
    </row>
    <row r="3598" spans="2:20" ht="20.25" customHeight="1">
      <c r="B3598" s="130"/>
      <c r="C3598" s="130"/>
      <c r="D3598" s="130"/>
      <c r="E3598" s="130"/>
      <c r="F3598" s="130"/>
      <c r="G3598" s="130"/>
      <c r="H3598" s="130"/>
      <c r="I3598" s="130"/>
      <c r="J3598" s="130"/>
      <c r="K3598" s="130"/>
      <c r="L3598" s="130"/>
      <c r="M3598" s="130"/>
      <c r="N3598" s="130"/>
      <c r="O3598" s="130"/>
      <c r="P3598" s="130"/>
      <c r="Q3598" s="130"/>
      <c r="R3598" s="130"/>
      <c r="S3598" s="130"/>
      <c r="T3598" s="130"/>
    </row>
    <row r="3599" spans="2:20" ht="20.25" customHeight="1">
      <c r="B3599" s="130"/>
      <c r="C3599" s="130"/>
      <c r="D3599" s="130"/>
      <c r="E3599" s="130"/>
      <c r="F3599" s="130"/>
      <c r="G3599" s="130"/>
      <c r="H3599" s="130"/>
      <c r="I3599" s="130"/>
      <c r="J3599" s="130"/>
      <c r="K3599" s="130"/>
      <c r="L3599" s="130"/>
      <c r="M3599" s="130"/>
      <c r="N3599" s="130"/>
      <c r="O3599" s="130"/>
      <c r="P3599" s="130"/>
      <c r="Q3599" s="130"/>
      <c r="R3599" s="130"/>
      <c r="S3599" s="130"/>
      <c r="T3599" s="130"/>
    </row>
    <row r="3600" spans="2:20" ht="20.25" customHeight="1">
      <c r="B3600" s="130"/>
      <c r="C3600" s="130"/>
      <c r="D3600" s="130"/>
      <c r="E3600" s="130"/>
      <c r="F3600" s="130"/>
      <c r="G3600" s="130"/>
      <c r="H3600" s="130"/>
      <c r="I3600" s="130"/>
      <c r="J3600" s="130"/>
      <c r="K3600" s="130"/>
      <c r="L3600" s="130"/>
      <c r="M3600" s="130"/>
      <c r="N3600" s="130"/>
      <c r="O3600" s="130"/>
      <c r="P3600" s="130"/>
      <c r="Q3600" s="130"/>
      <c r="R3600" s="130"/>
      <c r="S3600" s="130"/>
      <c r="T3600" s="130"/>
    </row>
    <row r="3601" spans="2:20" ht="20.25" customHeight="1">
      <c r="B3601" s="130"/>
      <c r="C3601" s="130"/>
      <c r="D3601" s="130"/>
      <c r="E3601" s="130"/>
      <c r="F3601" s="130"/>
      <c r="G3601" s="130"/>
      <c r="H3601" s="130"/>
      <c r="I3601" s="130"/>
      <c r="J3601" s="130"/>
      <c r="K3601" s="130"/>
      <c r="L3601" s="130"/>
      <c r="M3601" s="130"/>
      <c r="N3601" s="130"/>
      <c r="O3601" s="130"/>
      <c r="P3601" s="130"/>
      <c r="Q3601" s="130"/>
      <c r="R3601" s="130"/>
      <c r="S3601" s="130"/>
      <c r="T3601" s="130"/>
    </row>
    <row r="3602" spans="2:20" ht="20.25" customHeight="1">
      <c r="B3602" s="130"/>
      <c r="C3602" s="130"/>
      <c r="D3602" s="130"/>
      <c r="E3602" s="130"/>
      <c r="F3602" s="130"/>
      <c r="G3602" s="130"/>
      <c r="H3602" s="130"/>
      <c r="I3602" s="130"/>
      <c r="J3602" s="130"/>
      <c r="K3602" s="130"/>
      <c r="L3602" s="130"/>
      <c r="M3602" s="130"/>
      <c r="N3602" s="130"/>
      <c r="O3602" s="130"/>
      <c r="P3602" s="130"/>
      <c r="Q3602" s="130"/>
      <c r="R3602" s="130"/>
      <c r="S3602" s="130"/>
      <c r="T3602" s="130"/>
    </row>
    <row r="3603" spans="2:20" ht="20.25" customHeight="1">
      <c r="B3603" s="130"/>
      <c r="C3603" s="130"/>
      <c r="D3603" s="130"/>
      <c r="E3603" s="130"/>
      <c r="F3603" s="130"/>
      <c r="G3603" s="130"/>
      <c r="H3603" s="130"/>
      <c r="I3603" s="130"/>
      <c r="J3603" s="130"/>
      <c r="K3603" s="130"/>
      <c r="L3603" s="130"/>
      <c r="M3603" s="130"/>
      <c r="N3603" s="130"/>
      <c r="O3603" s="130"/>
      <c r="P3603" s="130"/>
      <c r="Q3603" s="130"/>
      <c r="R3603" s="130"/>
      <c r="S3603" s="130"/>
      <c r="T3603" s="130"/>
    </row>
    <row r="3604" spans="2:20" ht="20.25" customHeight="1">
      <c r="B3604" s="130"/>
      <c r="C3604" s="130"/>
      <c r="D3604" s="130"/>
      <c r="E3604" s="130"/>
      <c r="F3604" s="130"/>
      <c r="G3604" s="130"/>
      <c r="H3604" s="130"/>
      <c r="I3604" s="130"/>
      <c r="J3604" s="130"/>
      <c r="K3604" s="130"/>
      <c r="L3604" s="130"/>
      <c r="M3604" s="130"/>
      <c r="N3604" s="130"/>
      <c r="O3604" s="130"/>
      <c r="P3604" s="130"/>
      <c r="Q3604" s="130"/>
      <c r="R3604" s="130"/>
      <c r="S3604" s="130"/>
      <c r="T3604" s="130"/>
    </row>
    <row r="3605" spans="2:20" ht="20.25" customHeight="1">
      <c r="B3605" s="130"/>
      <c r="C3605" s="130"/>
      <c r="D3605" s="130"/>
      <c r="E3605" s="130"/>
      <c r="F3605" s="130"/>
      <c r="G3605" s="130"/>
      <c r="H3605" s="130"/>
      <c r="I3605" s="130"/>
      <c r="J3605" s="130"/>
      <c r="K3605" s="130"/>
      <c r="L3605" s="130"/>
      <c r="M3605" s="130"/>
      <c r="N3605" s="130"/>
      <c r="O3605" s="130"/>
      <c r="P3605" s="130"/>
      <c r="Q3605" s="130"/>
      <c r="R3605" s="130"/>
      <c r="S3605" s="130"/>
      <c r="T3605" s="130"/>
    </row>
    <row r="3606" spans="2:20" ht="20.25" customHeight="1">
      <c r="B3606" s="130"/>
      <c r="C3606" s="130"/>
      <c r="D3606" s="130"/>
      <c r="E3606" s="130"/>
      <c r="F3606" s="130"/>
      <c r="G3606" s="130"/>
      <c r="H3606" s="130"/>
      <c r="I3606" s="130"/>
      <c r="J3606" s="130"/>
      <c r="K3606" s="130"/>
      <c r="L3606" s="130"/>
      <c r="M3606" s="130"/>
      <c r="N3606" s="130"/>
      <c r="O3606" s="130"/>
      <c r="P3606" s="130"/>
      <c r="Q3606" s="130"/>
      <c r="R3606" s="130"/>
      <c r="S3606" s="130"/>
      <c r="T3606" s="130"/>
    </row>
    <row r="3607" spans="2:20" ht="20.25" customHeight="1">
      <c r="B3607" s="130"/>
      <c r="C3607" s="130"/>
      <c r="D3607" s="130"/>
      <c r="E3607" s="130"/>
      <c r="F3607" s="130"/>
      <c r="G3607" s="130"/>
      <c r="H3607" s="130"/>
      <c r="I3607" s="130"/>
      <c r="J3607" s="130"/>
      <c r="K3607" s="130"/>
      <c r="L3607" s="130"/>
      <c r="M3607" s="130"/>
      <c r="N3607" s="130"/>
      <c r="O3607" s="130"/>
      <c r="P3607" s="130"/>
      <c r="Q3607" s="130"/>
      <c r="R3607" s="130"/>
      <c r="S3607" s="130"/>
      <c r="T3607" s="130"/>
    </row>
    <row r="3608" spans="2:20" ht="20.25" customHeight="1">
      <c r="B3608" s="130"/>
      <c r="C3608" s="130"/>
      <c r="D3608" s="130"/>
      <c r="E3608" s="130"/>
      <c r="F3608" s="130"/>
      <c r="G3608" s="130"/>
      <c r="H3608" s="130"/>
      <c r="I3608" s="130"/>
      <c r="J3608" s="130"/>
      <c r="K3608" s="130"/>
      <c r="L3608" s="130"/>
      <c r="M3608" s="130"/>
      <c r="N3608" s="130"/>
      <c r="O3608" s="130"/>
      <c r="P3608" s="130"/>
      <c r="Q3608" s="130"/>
      <c r="R3608" s="130"/>
      <c r="S3608" s="130"/>
      <c r="T3608" s="130"/>
    </row>
    <row r="3609" spans="2:20" ht="20.25" customHeight="1">
      <c r="B3609" s="130"/>
      <c r="C3609" s="130"/>
      <c r="D3609" s="130"/>
      <c r="E3609" s="130"/>
      <c r="F3609" s="130"/>
      <c r="G3609" s="130"/>
      <c r="H3609" s="130"/>
      <c r="I3609" s="130"/>
      <c r="J3609" s="130"/>
      <c r="K3609" s="130"/>
      <c r="L3609" s="130"/>
      <c r="M3609" s="130"/>
      <c r="N3609" s="130"/>
      <c r="O3609" s="130"/>
      <c r="P3609" s="130"/>
      <c r="Q3609" s="130"/>
      <c r="R3609" s="130"/>
      <c r="S3609" s="130"/>
      <c r="T3609" s="130"/>
    </row>
    <row r="3610" spans="2:20" ht="20.25" customHeight="1">
      <c r="B3610" s="130"/>
      <c r="D3610" s="130"/>
      <c r="E3610" s="130"/>
      <c r="G3610" s="130"/>
      <c r="H3610" s="130"/>
      <c r="I3610" s="130"/>
      <c r="M3610" s="130"/>
      <c r="N3610" s="130"/>
      <c r="O3610" s="130"/>
      <c r="P3610" s="130"/>
      <c r="Q3610" s="130"/>
      <c r="R3610" s="130"/>
      <c r="S3610" s="130"/>
      <c r="T3610" s="130"/>
    </row>
  </sheetData>
  <autoFilter ref="A1:AA2776" xr:uid="{00000000-0009-0000-0000-000002000000}"/>
  <conditionalFormatting sqref="B1 B2335:B1048576">
    <cfRule type="duplicateValues" dxfId="16" priority="41"/>
  </conditionalFormatting>
  <conditionalFormatting sqref="A1">
    <cfRule type="duplicateValues" dxfId="15" priority="40"/>
  </conditionalFormatting>
  <conditionalFormatting sqref="S2733">
    <cfRule type="duplicateValues" dxfId="14" priority="39"/>
  </conditionalFormatting>
  <conditionalFormatting sqref="B2:B2334">
    <cfRule type="duplicateValues" dxfId="13" priority="38"/>
  </conditionalFormatting>
  <conditionalFormatting sqref="D26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5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3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4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69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47 D175 D81 D389 D740 D77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07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09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1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2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59:D260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7 D261 D25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09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3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39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4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62:D363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64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10:D411 D710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13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66 D4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30 D427 D422 D39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36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01 D762 D439 D41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0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05 D840 D396 D212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55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57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6 D864 D140 D13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77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5 D884 D843 D750 D736 D409 D387 D283 D180 D13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8 D1397 D863 D859 D723 D368 D343 D335 D294 D130 D223 D739 D786 D880:D88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9 D1530 D878 D871 D437 D161 D136 D6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79 D1795 D416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796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X2330"/>
  <sheetViews>
    <sheetView topLeftCell="C1" workbookViewId="0">
      <selection activeCell="S620" sqref="S620"/>
    </sheetView>
  </sheetViews>
  <sheetFormatPr defaultRowHeight="12.75"/>
  <cols>
    <col min="1" max="1" width="3.85546875" customWidth="1"/>
    <col min="2" max="2" width="14.85546875" customWidth="1"/>
    <col min="3" max="3" width="12.85546875" customWidth="1"/>
    <col min="4" max="4" width="20.28515625" customWidth="1"/>
    <col min="8" max="8" width="4.28515625" customWidth="1"/>
    <col min="22" max="24" width="9.140625" style="230"/>
  </cols>
  <sheetData>
    <row r="1" spans="1:24" ht="60">
      <c r="A1" s="17" t="s">
        <v>476</v>
      </c>
      <c r="B1" s="17" t="s">
        <v>0</v>
      </c>
      <c r="C1" s="17" t="s">
        <v>477</v>
      </c>
      <c r="D1" s="17" t="s">
        <v>478</v>
      </c>
      <c r="E1" s="17" t="s">
        <v>1</v>
      </c>
      <c r="F1" s="17" t="s">
        <v>3969</v>
      </c>
      <c r="G1" s="17" t="s">
        <v>797</v>
      </c>
      <c r="H1" s="17" t="s">
        <v>4290</v>
      </c>
      <c r="I1" s="17" t="s">
        <v>798</v>
      </c>
      <c r="J1" s="17" t="s">
        <v>799</v>
      </c>
      <c r="K1" s="17" t="s">
        <v>800</v>
      </c>
      <c r="L1" s="17" t="s">
        <v>801</v>
      </c>
      <c r="M1" s="17" t="s">
        <v>3970</v>
      </c>
      <c r="N1" s="17" t="s">
        <v>802</v>
      </c>
      <c r="O1" s="17" t="s">
        <v>3971</v>
      </c>
      <c r="P1" s="17" t="s">
        <v>803</v>
      </c>
      <c r="Q1" s="17" t="s">
        <v>3972</v>
      </c>
      <c r="R1" s="17" t="s">
        <v>804</v>
      </c>
      <c r="S1" s="17" t="s">
        <v>805</v>
      </c>
      <c r="T1" s="17" t="s">
        <v>806</v>
      </c>
      <c r="U1" s="17" t="s">
        <v>4291</v>
      </c>
      <c r="V1" s="17" t="s">
        <v>807</v>
      </c>
      <c r="W1" s="17" t="s">
        <v>808</v>
      </c>
      <c r="X1" s="17" t="s">
        <v>4292</v>
      </c>
    </row>
    <row r="2" spans="1:24" hidden="1">
      <c r="A2" s="132">
        <v>1</v>
      </c>
      <c r="B2" s="132">
        <v>40000001111</v>
      </c>
      <c r="C2" s="132">
        <v>61102091000</v>
      </c>
      <c r="D2" s="132" t="s">
        <v>480</v>
      </c>
      <c r="E2" s="132" t="s">
        <v>341</v>
      </c>
      <c r="F2" s="132">
        <v>18</v>
      </c>
      <c r="G2" s="132" t="s">
        <v>3847</v>
      </c>
      <c r="H2" s="132">
        <v>1</v>
      </c>
      <c r="I2" s="132">
        <v>5.5E-2</v>
      </c>
      <c r="J2" s="132">
        <v>1</v>
      </c>
      <c r="K2" s="132">
        <v>5.5E-2</v>
      </c>
      <c r="L2" s="132" t="s">
        <v>11</v>
      </c>
      <c r="M2" s="132">
        <v>881</v>
      </c>
      <c r="N2" s="132" t="s">
        <v>440</v>
      </c>
      <c r="O2" s="132">
        <v>7485</v>
      </c>
      <c r="P2" s="132" t="s">
        <v>3956</v>
      </c>
      <c r="Q2" s="132" t="s">
        <v>3930</v>
      </c>
      <c r="R2" s="132" t="s">
        <v>809</v>
      </c>
      <c r="S2" s="132">
        <v>1000320</v>
      </c>
      <c r="T2" s="132" t="s">
        <v>810</v>
      </c>
      <c r="U2" s="132">
        <v>122</v>
      </c>
      <c r="V2" s="132">
        <v>0</v>
      </c>
      <c r="W2" s="132" t="s">
        <v>1038</v>
      </c>
      <c r="X2" s="132">
        <v>5</v>
      </c>
    </row>
    <row r="3" spans="1:24" hidden="1">
      <c r="A3" s="132">
        <v>2</v>
      </c>
      <c r="B3" s="132">
        <v>40000001112</v>
      </c>
      <c r="C3" s="132">
        <v>61103091000</v>
      </c>
      <c r="D3" s="132" t="s">
        <v>481</v>
      </c>
      <c r="E3" s="132" t="s">
        <v>459</v>
      </c>
      <c r="F3" s="132">
        <v>88</v>
      </c>
      <c r="G3" s="132" t="s">
        <v>3847</v>
      </c>
      <c r="H3" s="132">
        <v>1</v>
      </c>
      <c r="I3" s="132">
        <v>0.33400000000000002</v>
      </c>
      <c r="J3" s="132">
        <v>1</v>
      </c>
      <c r="K3" s="132">
        <v>0.33400000000000002</v>
      </c>
      <c r="L3" s="132" t="s">
        <v>11</v>
      </c>
      <c r="M3" s="132">
        <v>881</v>
      </c>
      <c r="N3" s="132" t="s">
        <v>440</v>
      </c>
      <c r="O3" s="132">
        <v>7485</v>
      </c>
      <c r="P3" s="132" t="s">
        <v>3958</v>
      </c>
      <c r="Q3" s="132" t="s">
        <v>3929</v>
      </c>
      <c r="R3" s="132" t="s">
        <v>809</v>
      </c>
      <c r="S3" s="132">
        <v>1000320</v>
      </c>
      <c r="T3" s="132" t="s">
        <v>810</v>
      </c>
      <c r="U3" s="132">
        <v>122</v>
      </c>
      <c r="V3" s="132">
        <v>0</v>
      </c>
      <c r="W3" s="132" t="s">
        <v>1038</v>
      </c>
      <c r="X3" s="132">
        <v>5</v>
      </c>
    </row>
    <row r="4" spans="1:24" hidden="1">
      <c r="A4" s="132">
        <v>3</v>
      </c>
      <c r="B4" s="132">
        <v>40000001113</v>
      </c>
      <c r="C4" s="132">
        <v>64041990000</v>
      </c>
      <c r="D4" s="132" t="s">
        <v>812</v>
      </c>
      <c r="E4" s="132" t="s">
        <v>3672</v>
      </c>
      <c r="F4" s="132">
        <v>55</v>
      </c>
      <c r="G4" s="132" t="s">
        <v>3847</v>
      </c>
      <c r="H4" s="132">
        <v>1</v>
      </c>
      <c r="I4" s="132">
        <v>1.0860000000000001</v>
      </c>
      <c r="J4" s="132">
        <v>1</v>
      </c>
      <c r="K4" s="132">
        <v>1.0860000000000001</v>
      </c>
      <c r="L4" s="132" t="s">
        <v>17</v>
      </c>
      <c r="M4" s="132">
        <v>254</v>
      </c>
      <c r="N4" s="132" t="s">
        <v>3915</v>
      </c>
      <c r="O4" s="132">
        <v>7497</v>
      </c>
      <c r="P4" s="132" t="s">
        <v>4405</v>
      </c>
      <c r="Q4" s="132" t="s">
        <v>4338</v>
      </c>
      <c r="R4" s="132" t="s">
        <v>809</v>
      </c>
      <c r="S4" s="132">
        <v>1000320</v>
      </c>
      <c r="T4" s="132">
        <v>43</v>
      </c>
      <c r="U4" s="132">
        <v>289</v>
      </c>
      <c r="V4" s="132">
        <v>0</v>
      </c>
      <c r="W4" s="132" t="s">
        <v>1038</v>
      </c>
      <c r="X4" s="132">
        <v>5</v>
      </c>
    </row>
    <row r="5" spans="1:24" hidden="1">
      <c r="A5" s="132">
        <v>4</v>
      </c>
      <c r="B5" s="132">
        <v>40000001114</v>
      </c>
      <c r="C5" s="132">
        <v>64041990000</v>
      </c>
      <c r="D5" s="132" t="s">
        <v>813</v>
      </c>
      <c r="E5" s="132" t="s">
        <v>3672</v>
      </c>
      <c r="F5" s="132">
        <v>55</v>
      </c>
      <c r="G5" s="132" t="s">
        <v>3848</v>
      </c>
      <c r="H5" s="132">
        <v>2</v>
      </c>
      <c r="I5" s="132">
        <v>4.2000000000000003E-2</v>
      </c>
      <c r="J5" s="132">
        <v>1</v>
      </c>
      <c r="K5" s="132">
        <v>4.2000000000000003E-2</v>
      </c>
      <c r="L5" s="132" t="s">
        <v>4314</v>
      </c>
      <c r="M5" s="132">
        <v>880</v>
      </c>
      <c r="N5" s="132" t="s">
        <v>3915</v>
      </c>
      <c r="O5" s="132">
        <v>7497</v>
      </c>
      <c r="P5" s="132" t="s">
        <v>4405</v>
      </c>
      <c r="Q5" s="132" t="s">
        <v>4338</v>
      </c>
      <c r="R5" s="132" t="s">
        <v>809</v>
      </c>
      <c r="S5" s="132">
        <v>1000320</v>
      </c>
      <c r="T5" s="132">
        <v>38</v>
      </c>
      <c r="U5" s="132">
        <v>64</v>
      </c>
      <c r="V5" s="132">
        <v>0</v>
      </c>
      <c r="W5" s="132" t="s">
        <v>1046</v>
      </c>
      <c r="X5" s="132">
        <v>12</v>
      </c>
    </row>
    <row r="6" spans="1:24" hidden="1">
      <c r="A6" s="132">
        <v>5</v>
      </c>
      <c r="B6" s="132">
        <v>40000001110</v>
      </c>
      <c r="C6" s="132">
        <v>62034235000</v>
      </c>
      <c r="D6" s="132" t="s">
        <v>484</v>
      </c>
      <c r="E6" s="132" t="s">
        <v>420</v>
      </c>
      <c r="F6" s="132">
        <v>93</v>
      </c>
      <c r="G6" s="132" t="s">
        <v>3699</v>
      </c>
      <c r="H6" s="132">
        <v>4</v>
      </c>
      <c r="I6" s="132">
        <v>0.30399999999999999</v>
      </c>
      <c r="J6" s="132">
        <v>1</v>
      </c>
      <c r="K6" s="132">
        <v>0.30399999999999999</v>
      </c>
      <c r="L6" s="132" t="s">
        <v>4315</v>
      </c>
      <c r="M6" s="132">
        <v>17</v>
      </c>
      <c r="N6" s="132" t="s">
        <v>440</v>
      </c>
      <c r="O6" s="132">
        <v>7485</v>
      </c>
      <c r="P6" s="132" t="s">
        <v>439</v>
      </c>
      <c r="Q6" s="132">
        <v>9</v>
      </c>
      <c r="R6" s="132" t="s">
        <v>809</v>
      </c>
      <c r="S6" s="132">
        <v>1000320</v>
      </c>
      <c r="T6" s="132" t="s">
        <v>815</v>
      </c>
      <c r="U6" s="132">
        <v>633</v>
      </c>
      <c r="V6" s="132" t="s">
        <v>816</v>
      </c>
      <c r="W6" s="132" t="s">
        <v>1048</v>
      </c>
      <c r="X6" s="132">
        <v>4</v>
      </c>
    </row>
    <row r="7" spans="1:24" hidden="1">
      <c r="A7" s="132">
        <v>6</v>
      </c>
      <c r="B7" s="132">
        <v>40000001109</v>
      </c>
      <c r="C7" s="132">
        <v>64039998000</v>
      </c>
      <c r="D7" s="132" t="s">
        <v>485</v>
      </c>
      <c r="E7" s="132" t="s">
        <v>3672</v>
      </c>
      <c r="F7" s="132">
        <v>55</v>
      </c>
      <c r="G7" s="132" t="s">
        <v>3848</v>
      </c>
      <c r="H7" s="132">
        <v>2</v>
      </c>
      <c r="I7" s="132">
        <v>0.85</v>
      </c>
      <c r="J7" s="132">
        <v>1</v>
      </c>
      <c r="K7" s="132">
        <v>1.4179999999999999</v>
      </c>
      <c r="L7" s="132" t="s">
        <v>26</v>
      </c>
      <c r="M7" s="132">
        <v>882</v>
      </c>
      <c r="N7" s="132" t="s">
        <v>2817</v>
      </c>
      <c r="O7" s="132">
        <v>1805</v>
      </c>
      <c r="P7" s="132" t="s">
        <v>4406</v>
      </c>
      <c r="Q7" s="132" t="s">
        <v>4339</v>
      </c>
      <c r="R7" s="132" t="s">
        <v>809</v>
      </c>
      <c r="S7" s="132">
        <v>1000320</v>
      </c>
      <c r="T7" s="132">
        <v>39</v>
      </c>
      <c r="U7" s="132">
        <v>275</v>
      </c>
      <c r="V7" s="132">
        <v>0</v>
      </c>
      <c r="W7" s="132" t="s">
        <v>1107</v>
      </c>
      <c r="X7" s="132">
        <v>1</v>
      </c>
    </row>
    <row r="8" spans="1:24" hidden="1">
      <c r="A8" s="132">
        <v>7</v>
      </c>
      <c r="B8" s="132">
        <v>40000001108</v>
      </c>
      <c r="C8" s="132">
        <v>64041910000</v>
      </c>
      <c r="D8" s="132" t="s">
        <v>486</v>
      </c>
      <c r="E8" s="132" t="s">
        <v>454</v>
      </c>
      <c r="F8" s="132">
        <v>310</v>
      </c>
      <c r="G8" s="132" t="s">
        <v>457</v>
      </c>
      <c r="H8" s="132">
        <v>5</v>
      </c>
      <c r="I8" s="132">
        <v>0.38800000000000001</v>
      </c>
      <c r="J8" s="132">
        <v>1</v>
      </c>
      <c r="K8" s="132">
        <v>0.58199999999999996</v>
      </c>
      <c r="L8" s="132" t="s">
        <v>31</v>
      </c>
      <c r="M8" s="132">
        <v>296</v>
      </c>
      <c r="N8" s="132" t="s">
        <v>424</v>
      </c>
      <c r="O8" s="132">
        <v>7579</v>
      </c>
      <c r="P8" s="132" t="s">
        <v>4407</v>
      </c>
      <c r="Q8" s="132" t="s">
        <v>4348</v>
      </c>
      <c r="R8" s="132" t="s">
        <v>809</v>
      </c>
      <c r="S8" s="132">
        <v>1000320</v>
      </c>
      <c r="T8" s="132">
        <v>41</v>
      </c>
      <c r="U8" s="132">
        <v>288</v>
      </c>
      <c r="V8" s="132">
        <v>0</v>
      </c>
      <c r="W8" s="132" t="s">
        <v>3916</v>
      </c>
      <c r="X8" s="132">
        <v>10</v>
      </c>
    </row>
    <row r="9" spans="1:24" hidden="1">
      <c r="A9" s="132">
        <v>8</v>
      </c>
      <c r="B9" s="132">
        <v>40000001107</v>
      </c>
      <c r="C9" s="132">
        <v>62024000010</v>
      </c>
      <c r="D9" s="132" t="s">
        <v>820</v>
      </c>
      <c r="E9" s="132" t="s">
        <v>3692</v>
      </c>
      <c r="F9" s="132">
        <v>92</v>
      </c>
      <c r="G9" s="132" t="s">
        <v>3848</v>
      </c>
      <c r="H9" s="132">
        <v>2</v>
      </c>
      <c r="I9" s="132">
        <v>1.1020000000000001</v>
      </c>
      <c r="J9" s="132">
        <v>1</v>
      </c>
      <c r="K9" s="132">
        <v>1.1020000000000001</v>
      </c>
      <c r="L9" s="132" t="s">
        <v>105</v>
      </c>
      <c r="M9" s="132">
        <v>5</v>
      </c>
      <c r="N9" s="132" t="s">
        <v>424</v>
      </c>
      <c r="O9" s="132">
        <v>7579</v>
      </c>
      <c r="P9" s="132" t="s">
        <v>425</v>
      </c>
      <c r="Q9" s="132">
        <v>37</v>
      </c>
      <c r="R9" s="132" t="s">
        <v>809</v>
      </c>
      <c r="S9" s="132">
        <v>1000320</v>
      </c>
      <c r="T9" s="132" t="s">
        <v>821</v>
      </c>
      <c r="U9" s="132">
        <v>3</v>
      </c>
      <c r="V9" s="132" t="s">
        <v>822</v>
      </c>
      <c r="W9" s="132" t="s">
        <v>1063</v>
      </c>
      <c r="X9" s="132">
        <v>13</v>
      </c>
    </row>
    <row r="10" spans="1:24" hidden="1">
      <c r="A10" s="132">
        <v>9</v>
      </c>
      <c r="B10" s="132">
        <v>40000001106</v>
      </c>
      <c r="C10" s="132">
        <v>61102091000</v>
      </c>
      <c r="D10" s="132" t="s">
        <v>824</v>
      </c>
      <c r="E10" s="132" t="s">
        <v>459</v>
      </c>
      <c r="F10" s="132">
        <v>88</v>
      </c>
      <c r="G10" s="132" t="s">
        <v>3847</v>
      </c>
      <c r="H10" s="132">
        <v>1</v>
      </c>
      <c r="I10" s="132">
        <v>0.34399999999999997</v>
      </c>
      <c r="J10" s="132">
        <v>1</v>
      </c>
      <c r="K10" s="132">
        <v>0.34399999999999997</v>
      </c>
      <c r="L10" s="132" t="s">
        <v>11</v>
      </c>
      <c r="M10" s="132">
        <v>881</v>
      </c>
      <c r="N10" s="132" t="s">
        <v>440</v>
      </c>
      <c r="O10" s="132">
        <v>7485</v>
      </c>
      <c r="P10" s="132" t="s">
        <v>3958</v>
      </c>
      <c r="Q10" s="132" t="s">
        <v>3929</v>
      </c>
      <c r="R10" s="132" t="s">
        <v>809</v>
      </c>
      <c r="S10" s="132">
        <v>1000320</v>
      </c>
      <c r="T10" s="132" t="s">
        <v>825</v>
      </c>
      <c r="U10" s="132">
        <v>119</v>
      </c>
      <c r="V10" s="132" t="s">
        <v>826</v>
      </c>
      <c r="W10" s="132" t="s">
        <v>1048</v>
      </c>
      <c r="X10" s="132">
        <v>4</v>
      </c>
    </row>
    <row r="11" spans="1:24" hidden="1">
      <c r="A11" s="132">
        <v>10</v>
      </c>
      <c r="B11" s="132">
        <v>40000001105</v>
      </c>
      <c r="C11" s="132">
        <v>62014000000</v>
      </c>
      <c r="D11" s="132" t="s">
        <v>827</v>
      </c>
      <c r="E11" s="132" t="s">
        <v>3692</v>
      </c>
      <c r="F11" s="132">
        <v>92</v>
      </c>
      <c r="G11" s="132" t="s">
        <v>3847</v>
      </c>
      <c r="H11" s="132">
        <v>1</v>
      </c>
      <c r="I11" s="132">
        <v>1.1359999999999999</v>
      </c>
      <c r="J11" s="132">
        <v>1</v>
      </c>
      <c r="K11" s="132">
        <v>1.1359999999999999</v>
      </c>
      <c r="L11" s="132" t="s">
        <v>11</v>
      </c>
      <c r="M11" s="132">
        <v>881</v>
      </c>
      <c r="N11" s="132" t="s">
        <v>3915</v>
      </c>
      <c r="O11" s="132">
        <v>7497</v>
      </c>
      <c r="P11" s="132" t="s">
        <v>425</v>
      </c>
      <c r="Q11" s="132">
        <v>37</v>
      </c>
      <c r="R11" s="132" t="s">
        <v>809</v>
      </c>
      <c r="S11" s="132">
        <v>1000320</v>
      </c>
      <c r="T11" s="132" t="s">
        <v>828</v>
      </c>
      <c r="U11" s="132">
        <v>124</v>
      </c>
      <c r="V11" s="132" t="s">
        <v>829</v>
      </c>
      <c r="W11" s="132" t="s">
        <v>1050</v>
      </c>
      <c r="X11" s="132">
        <v>20</v>
      </c>
    </row>
    <row r="12" spans="1:24" hidden="1">
      <c r="A12" s="132">
        <v>11</v>
      </c>
      <c r="B12" s="132">
        <v>40000001104</v>
      </c>
      <c r="C12" s="132">
        <v>62014000000</v>
      </c>
      <c r="D12" s="132" t="s">
        <v>827</v>
      </c>
      <c r="E12" s="132" t="s">
        <v>3692</v>
      </c>
      <c r="F12" s="132">
        <v>92</v>
      </c>
      <c r="G12" s="132" t="s">
        <v>3847</v>
      </c>
      <c r="H12" s="132">
        <v>1</v>
      </c>
      <c r="I12" s="132">
        <v>1.194</v>
      </c>
      <c r="J12" s="132">
        <v>1</v>
      </c>
      <c r="K12" s="132">
        <v>1.194</v>
      </c>
      <c r="L12" s="132" t="s">
        <v>11</v>
      </c>
      <c r="M12" s="132">
        <v>881</v>
      </c>
      <c r="N12" s="132" t="s">
        <v>3915</v>
      </c>
      <c r="O12" s="132">
        <v>7497</v>
      </c>
      <c r="P12" s="132" t="s">
        <v>425</v>
      </c>
      <c r="Q12" s="132">
        <v>37</v>
      </c>
      <c r="R12" s="132" t="s">
        <v>809</v>
      </c>
      <c r="S12" s="132">
        <v>1000320</v>
      </c>
      <c r="T12" s="132" t="s">
        <v>821</v>
      </c>
      <c r="U12" s="132">
        <v>3</v>
      </c>
      <c r="V12" s="132" t="s">
        <v>829</v>
      </c>
      <c r="W12" s="132" t="s">
        <v>1050</v>
      </c>
      <c r="X12" s="132">
        <v>20</v>
      </c>
    </row>
    <row r="13" spans="1:24" hidden="1">
      <c r="A13" s="132">
        <v>12</v>
      </c>
      <c r="B13" s="132">
        <v>40000001103</v>
      </c>
      <c r="C13" s="132">
        <v>62014000000</v>
      </c>
      <c r="D13" s="132" t="s">
        <v>827</v>
      </c>
      <c r="E13" s="132" t="s">
        <v>3692</v>
      </c>
      <c r="F13" s="132">
        <v>92</v>
      </c>
      <c r="G13" s="132" t="s">
        <v>3847</v>
      </c>
      <c r="H13" s="132">
        <v>1</v>
      </c>
      <c r="I13" s="132">
        <v>1.0760000000000001</v>
      </c>
      <c r="J13" s="132">
        <v>1</v>
      </c>
      <c r="K13" s="132">
        <v>1.0760000000000001</v>
      </c>
      <c r="L13" s="132" t="s">
        <v>11</v>
      </c>
      <c r="M13" s="132">
        <v>881</v>
      </c>
      <c r="N13" s="132" t="s">
        <v>3915</v>
      </c>
      <c r="O13" s="132">
        <v>7497</v>
      </c>
      <c r="P13" s="132" t="s">
        <v>425</v>
      </c>
      <c r="Q13" s="132">
        <v>37</v>
      </c>
      <c r="R13" s="132" t="s">
        <v>809</v>
      </c>
      <c r="S13" s="132">
        <v>1000320</v>
      </c>
      <c r="T13" s="132" t="s">
        <v>821</v>
      </c>
      <c r="U13" s="132">
        <v>3</v>
      </c>
      <c r="V13" s="132" t="s">
        <v>829</v>
      </c>
      <c r="W13" s="132" t="s">
        <v>1038</v>
      </c>
      <c r="X13" s="132">
        <v>5</v>
      </c>
    </row>
    <row r="14" spans="1:24" hidden="1">
      <c r="A14" s="132">
        <v>13</v>
      </c>
      <c r="B14" s="132">
        <v>40000001102</v>
      </c>
      <c r="C14" s="132">
        <v>62014000000</v>
      </c>
      <c r="D14" s="132" t="s">
        <v>827</v>
      </c>
      <c r="E14" s="132" t="s">
        <v>3692</v>
      </c>
      <c r="F14" s="132">
        <v>92</v>
      </c>
      <c r="G14" s="132" t="s">
        <v>3847</v>
      </c>
      <c r="H14" s="132">
        <v>1</v>
      </c>
      <c r="I14" s="132">
        <v>1.038</v>
      </c>
      <c r="J14" s="132">
        <v>1</v>
      </c>
      <c r="K14" s="132">
        <v>1.038</v>
      </c>
      <c r="L14" s="132" t="s">
        <v>11</v>
      </c>
      <c r="M14" s="132">
        <v>881</v>
      </c>
      <c r="N14" s="132" t="s">
        <v>3915</v>
      </c>
      <c r="O14" s="132">
        <v>7497</v>
      </c>
      <c r="P14" s="132" t="s">
        <v>425</v>
      </c>
      <c r="Q14" s="132">
        <v>37</v>
      </c>
      <c r="R14" s="132" t="s">
        <v>809</v>
      </c>
      <c r="S14" s="132">
        <v>1000320</v>
      </c>
      <c r="T14" s="132" t="s">
        <v>825</v>
      </c>
      <c r="U14" s="132">
        <v>119</v>
      </c>
      <c r="V14" s="132" t="s">
        <v>829</v>
      </c>
      <c r="W14" s="132" t="s">
        <v>1050</v>
      </c>
      <c r="X14" s="132">
        <v>20</v>
      </c>
    </row>
    <row r="15" spans="1:24" hidden="1">
      <c r="A15" s="132">
        <v>14</v>
      </c>
      <c r="B15" s="132">
        <v>40000001101</v>
      </c>
      <c r="C15" s="132">
        <v>62024000010</v>
      </c>
      <c r="D15" s="132" t="s">
        <v>820</v>
      </c>
      <c r="E15" s="132" t="s">
        <v>3692</v>
      </c>
      <c r="F15" s="132">
        <v>92</v>
      </c>
      <c r="G15" s="132" t="s">
        <v>3848</v>
      </c>
      <c r="H15" s="132">
        <v>2</v>
      </c>
      <c r="I15" s="132">
        <v>1.06</v>
      </c>
      <c r="J15" s="132">
        <v>1</v>
      </c>
      <c r="K15" s="132">
        <v>1.06</v>
      </c>
      <c r="L15" s="132" t="s">
        <v>105</v>
      </c>
      <c r="M15" s="132">
        <v>5</v>
      </c>
      <c r="N15" s="132" t="s">
        <v>424</v>
      </c>
      <c r="O15" s="132">
        <v>7579</v>
      </c>
      <c r="P15" s="132" t="s">
        <v>425</v>
      </c>
      <c r="Q15" s="132">
        <v>37</v>
      </c>
      <c r="R15" s="132" t="s">
        <v>809</v>
      </c>
      <c r="S15" s="132">
        <v>1000320</v>
      </c>
      <c r="T15" s="132" t="s">
        <v>821</v>
      </c>
      <c r="U15" s="132">
        <v>3</v>
      </c>
      <c r="V15" s="132" t="s">
        <v>822</v>
      </c>
      <c r="W15" s="132" t="s">
        <v>1063</v>
      </c>
      <c r="X15" s="132">
        <v>13</v>
      </c>
    </row>
    <row r="16" spans="1:24" hidden="1">
      <c r="A16" s="132">
        <v>15</v>
      </c>
      <c r="B16" s="132">
        <v>40000001100</v>
      </c>
      <c r="C16" s="132">
        <v>61102091000</v>
      </c>
      <c r="D16" s="132" t="s">
        <v>480</v>
      </c>
      <c r="E16" s="132" t="s">
        <v>341</v>
      </c>
      <c r="F16" s="132">
        <v>18</v>
      </c>
      <c r="G16" s="132" t="s">
        <v>3847</v>
      </c>
      <c r="H16" s="132">
        <v>1</v>
      </c>
      <c r="I16" s="132">
        <v>0.92600000000000005</v>
      </c>
      <c r="J16" s="132">
        <v>1</v>
      </c>
      <c r="K16" s="132">
        <v>0.92600000000000005</v>
      </c>
      <c r="L16" s="132" t="s">
        <v>38</v>
      </c>
      <c r="M16" s="132">
        <v>791</v>
      </c>
      <c r="N16" s="132" t="s">
        <v>2948</v>
      </c>
      <c r="O16" s="132">
        <v>7550</v>
      </c>
      <c r="P16" s="132" t="s">
        <v>3956</v>
      </c>
      <c r="Q16" s="132" t="s">
        <v>3930</v>
      </c>
      <c r="R16" s="132" t="s">
        <v>809</v>
      </c>
      <c r="S16" s="132">
        <v>1000320</v>
      </c>
      <c r="T16" s="132" t="s">
        <v>828</v>
      </c>
      <c r="U16" s="132">
        <v>124</v>
      </c>
      <c r="V16" s="132">
        <v>0</v>
      </c>
      <c r="W16" s="132" t="s">
        <v>1048</v>
      </c>
      <c r="X16" s="132">
        <v>4</v>
      </c>
    </row>
    <row r="17" spans="1:24" hidden="1">
      <c r="A17" s="132">
        <v>16</v>
      </c>
      <c r="B17" s="132">
        <v>40000001099</v>
      </c>
      <c r="C17" s="132">
        <v>61102091000</v>
      </c>
      <c r="D17" s="132" t="s">
        <v>480</v>
      </c>
      <c r="E17" s="132" t="s">
        <v>341</v>
      </c>
      <c r="F17" s="132">
        <v>18</v>
      </c>
      <c r="G17" s="132" t="s">
        <v>3847</v>
      </c>
      <c r="H17" s="132">
        <v>1</v>
      </c>
      <c r="I17" s="132">
        <v>0.85399999999999998</v>
      </c>
      <c r="J17" s="132">
        <v>1</v>
      </c>
      <c r="K17" s="132">
        <v>0.85399999999999998</v>
      </c>
      <c r="L17" s="132" t="s">
        <v>38</v>
      </c>
      <c r="M17" s="132">
        <v>791</v>
      </c>
      <c r="N17" s="132" t="s">
        <v>2948</v>
      </c>
      <c r="O17" s="132">
        <v>7550</v>
      </c>
      <c r="P17" s="132" t="s">
        <v>3956</v>
      </c>
      <c r="Q17" s="132" t="s">
        <v>3930</v>
      </c>
      <c r="R17" s="132" t="s">
        <v>809</v>
      </c>
      <c r="S17" s="132">
        <v>1000320</v>
      </c>
      <c r="T17" s="132" t="s">
        <v>825</v>
      </c>
      <c r="U17" s="132">
        <v>119</v>
      </c>
      <c r="V17" s="132">
        <v>0</v>
      </c>
      <c r="W17" s="132" t="s">
        <v>1048</v>
      </c>
      <c r="X17" s="132">
        <v>4</v>
      </c>
    </row>
    <row r="18" spans="1:24" hidden="1">
      <c r="A18" s="132">
        <v>17</v>
      </c>
      <c r="B18" s="132">
        <v>40000001098</v>
      </c>
      <c r="C18" s="132">
        <v>61102091000</v>
      </c>
      <c r="D18" s="132" t="s">
        <v>824</v>
      </c>
      <c r="E18" s="132" t="s">
        <v>459</v>
      </c>
      <c r="F18" s="132">
        <v>88</v>
      </c>
      <c r="G18" s="132" t="s">
        <v>3847</v>
      </c>
      <c r="H18" s="132">
        <v>1</v>
      </c>
      <c r="I18" s="132">
        <v>0.40200000000000002</v>
      </c>
      <c r="J18" s="132">
        <v>1</v>
      </c>
      <c r="K18" s="132">
        <v>0.40200000000000002</v>
      </c>
      <c r="L18" s="132" t="s">
        <v>11</v>
      </c>
      <c r="M18" s="132">
        <v>881</v>
      </c>
      <c r="N18" s="132" t="s">
        <v>440</v>
      </c>
      <c r="O18" s="132">
        <v>7485</v>
      </c>
      <c r="P18" s="132" t="s">
        <v>3958</v>
      </c>
      <c r="Q18" s="132" t="s">
        <v>3929</v>
      </c>
      <c r="R18" s="132" t="s">
        <v>809</v>
      </c>
      <c r="S18" s="132">
        <v>1000320</v>
      </c>
      <c r="T18" s="132" t="s">
        <v>828</v>
      </c>
      <c r="U18" s="132">
        <v>124</v>
      </c>
      <c r="V18" s="132" t="s">
        <v>826</v>
      </c>
      <c r="W18" s="132" t="s">
        <v>1038</v>
      </c>
      <c r="X18" s="132">
        <v>5</v>
      </c>
    </row>
    <row r="19" spans="1:24" hidden="1">
      <c r="A19" s="132">
        <v>18</v>
      </c>
      <c r="B19" s="132">
        <v>40000001097</v>
      </c>
      <c r="C19" s="132">
        <v>62013000000</v>
      </c>
      <c r="D19" s="132" t="s">
        <v>832</v>
      </c>
      <c r="E19" s="132" t="s">
        <v>3692</v>
      </c>
      <c r="F19" s="132">
        <v>92</v>
      </c>
      <c r="G19" s="132" t="s">
        <v>3847</v>
      </c>
      <c r="H19" s="132">
        <v>1</v>
      </c>
      <c r="I19" s="132">
        <v>0.55600000000000005</v>
      </c>
      <c r="J19" s="132">
        <v>1</v>
      </c>
      <c r="K19" s="132">
        <v>0.55600000000000005</v>
      </c>
      <c r="L19" s="132" t="s">
        <v>11</v>
      </c>
      <c r="M19" s="132">
        <v>881</v>
      </c>
      <c r="N19" s="132" t="s">
        <v>3915</v>
      </c>
      <c r="O19" s="132">
        <v>7497</v>
      </c>
      <c r="P19" s="132" t="s">
        <v>3956</v>
      </c>
      <c r="Q19" s="132" t="s">
        <v>3930</v>
      </c>
      <c r="R19" s="132" t="s">
        <v>809</v>
      </c>
      <c r="S19" s="132">
        <v>1000320</v>
      </c>
      <c r="T19" s="132" t="s">
        <v>825</v>
      </c>
      <c r="U19" s="132">
        <v>119</v>
      </c>
      <c r="V19" s="132" t="s">
        <v>833</v>
      </c>
      <c r="W19" s="132" t="s">
        <v>1050</v>
      </c>
      <c r="X19" s="132">
        <v>20</v>
      </c>
    </row>
    <row r="20" spans="1:24" hidden="1">
      <c r="A20" s="132">
        <v>19</v>
      </c>
      <c r="B20" s="132">
        <v>40000001096</v>
      </c>
      <c r="C20" s="132">
        <v>62013000000</v>
      </c>
      <c r="D20" s="132" t="s">
        <v>490</v>
      </c>
      <c r="E20" s="132" t="s">
        <v>3692</v>
      </c>
      <c r="F20" s="132">
        <v>92</v>
      </c>
      <c r="G20" s="132" t="s">
        <v>3847</v>
      </c>
      <c r="H20" s="132">
        <v>1</v>
      </c>
      <c r="I20" s="132">
        <v>0.46600000000000003</v>
      </c>
      <c r="J20" s="132">
        <v>1</v>
      </c>
      <c r="K20" s="132">
        <v>0.46600000000000003</v>
      </c>
      <c r="L20" s="132" t="s">
        <v>11</v>
      </c>
      <c r="M20" s="132">
        <v>881</v>
      </c>
      <c r="N20" s="132" t="s">
        <v>440</v>
      </c>
      <c r="O20" s="132">
        <v>7485</v>
      </c>
      <c r="P20" s="132" t="s">
        <v>3958</v>
      </c>
      <c r="Q20" s="132" t="s">
        <v>3929</v>
      </c>
      <c r="R20" s="132" t="s">
        <v>809</v>
      </c>
      <c r="S20" s="132">
        <v>1000320</v>
      </c>
      <c r="T20" s="132" t="s">
        <v>828</v>
      </c>
      <c r="U20" s="132">
        <v>124</v>
      </c>
      <c r="V20" s="132" t="s">
        <v>834</v>
      </c>
      <c r="W20" s="132" t="s">
        <v>1050</v>
      </c>
      <c r="X20" s="132">
        <v>20</v>
      </c>
    </row>
    <row r="21" spans="1:24" hidden="1">
      <c r="A21" s="132">
        <v>20</v>
      </c>
      <c r="B21" s="132">
        <v>40000001095</v>
      </c>
      <c r="C21" s="132">
        <v>64039991000</v>
      </c>
      <c r="D21" s="132" t="s">
        <v>491</v>
      </c>
      <c r="E21" s="132" t="s">
        <v>3672</v>
      </c>
      <c r="F21" s="132">
        <v>55</v>
      </c>
      <c r="G21" s="132" t="s">
        <v>3699</v>
      </c>
      <c r="H21" s="132">
        <v>4</v>
      </c>
      <c r="I21" s="132">
        <v>0.34799999999999998</v>
      </c>
      <c r="J21" s="132">
        <v>1</v>
      </c>
      <c r="K21" s="132">
        <v>0.52600000000000002</v>
      </c>
      <c r="L21" s="132" t="s">
        <v>41</v>
      </c>
      <c r="M21" s="132">
        <v>883</v>
      </c>
      <c r="N21" s="132" t="s">
        <v>468</v>
      </c>
      <c r="O21" s="132">
        <v>1760</v>
      </c>
      <c r="P21" s="132" t="s">
        <v>4406</v>
      </c>
      <c r="Q21" s="132" t="s">
        <v>4339</v>
      </c>
      <c r="R21" s="132" t="s">
        <v>809</v>
      </c>
      <c r="S21" s="132">
        <v>1000320</v>
      </c>
      <c r="T21" s="132">
        <v>31</v>
      </c>
      <c r="U21" s="132">
        <v>140</v>
      </c>
      <c r="V21" s="132" t="s">
        <v>836</v>
      </c>
      <c r="W21" s="132" t="s">
        <v>1038</v>
      </c>
      <c r="X21" s="132">
        <v>5</v>
      </c>
    </row>
    <row r="22" spans="1:24" hidden="1">
      <c r="A22" s="132">
        <v>21</v>
      </c>
      <c r="B22" s="132">
        <v>40000001094</v>
      </c>
      <c r="C22" s="132">
        <v>64029991000</v>
      </c>
      <c r="D22" s="132" t="s">
        <v>837</v>
      </c>
      <c r="E22" s="132" t="s">
        <v>3681</v>
      </c>
      <c r="F22" s="132">
        <v>66</v>
      </c>
      <c r="G22" s="132" t="s">
        <v>3656</v>
      </c>
      <c r="H22" s="132">
        <v>3</v>
      </c>
      <c r="I22" s="132">
        <v>0.32600000000000001</v>
      </c>
      <c r="J22" s="132">
        <v>1</v>
      </c>
      <c r="K22" s="132">
        <v>0.48</v>
      </c>
      <c r="L22" s="132" t="s">
        <v>44</v>
      </c>
      <c r="M22" s="132">
        <v>608</v>
      </c>
      <c r="N22" s="132" t="s">
        <v>3915</v>
      </c>
      <c r="O22" s="132">
        <v>7497</v>
      </c>
      <c r="P22" s="132" t="s">
        <v>4408</v>
      </c>
      <c r="Q22" s="132">
        <v>104</v>
      </c>
      <c r="R22" s="132" t="s">
        <v>809</v>
      </c>
      <c r="S22" s="132">
        <v>1000320</v>
      </c>
      <c r="T22" s="132">
        <v>31</v>
      </c>
      <c r="U22" s="132">
        <v>140</v>
      </c>
      <c r="V22" s="132">
        <v>0</v>
      </c>
      <c r="W22" s="132" t="s">
        <v>1046</v>
      </c>
      <c r="X22" s="132">
        <v>12</v>
      </c>
    </row>
    <row r="23" spans="1:24" hidden="1">
      <c r="A23" s="132">
        <v>22</v>
      </c>
      <c r="B23" s="132">
        <v>40000001093</v>
      </c>
      <c r="C23" s="132">
        <v>61091000000</v>
      </c>
      <c r="D23" s="132" t="s">
        <v>839</v>
      </c>
      <c r="E23" s="132" t="s">
        <v>453</v>
      </c>
      <c r="F23" s="132">
        <v>73</v>
      </c>
      <c r="G23" s="132" t="s">
        <v>3847</v>
      </c>
      <c r="H23" s="132">
        <v>1</v>
      </c>
      <c r="I23" s="132">
        <v>0.16200000000000001</v>
      </c>
      <c r="J23" s="132">
        <v>1</v>
      </c>
      <c r="K23" s="132">
        <v>0.16200000000000001</v>
      </c>
      <c r="L23" s="132" t="s">
        <v>11</v>
      </c>
      <c r="M23" s="132">
        <v>881</v>
      </c>
      <c r="N23" s="132" t="s">
        <v>440</v>
      </c>
      <c r="O23" s="132">
        <v>7485</v>
      </c>
      <c r="P23" s="132" t="s">
        <v>439</v>
      </c>
      <c r="Q23" s="132">
        <v>9</v>
      </c>
      <c r="R23" s="132" t="s">
        <v>809</v>
      </c>
      <c r="S23" s="132">
        <v>1000320</v>
      </c>
      <c r="T23" s="132" t="s">
        <v>828</v>
      </c>
      <c r="U23" s="132">
        <v>124</v>
      </c>
      <c r="V23" s="132" t="s">
        <v>840</v>
      </c>
      <c r="W23" s="132" t="s">
        <v>1038</v>
      </c>
      <c r="X23" s="132">
        <v>5</v>
      </c>
    </row>
    <row r="24" spans="1:24" hidden="1">
      <c r="A24" s="132">
        <v>23</v>
      </c>
      <c r="B24" s="132">
        <v>40000001092</v>
      </c>
      <c r="C24" s="132">
        <v>61102091000</v>
      </c>
      <c r="D24" s="132" t="s">
        <v>480</v>
      </c>
      <c r="E24" s="132" t="s">
        <v>341</v>
      </c>
      <c r="F24" s="132">
        <v>18</v>
      </c>
      <c r="G24" s="132" t="s">
        <v>3847</v>
      </c>
      <c r="H24" s="132">
        <v>1</v>
      </c>
      <c r="I24" s="132">
        <v>0.57599999999999996</v>
      </c>
      <c r="J24" s="132">
        <v>1</v>
      </c>
      <c r="K24" s="132">
        <v>0.57599999999999996</v>
      </c>
      <c r="L24" s="132" t="s">
        <v>11</v>
      </c>
      <c r="M24" s="132">
        <v>881</v>
      </c>
      <c r="N24" s="132" t="s">
        <v>440</v>
      </c>
      <c r="O24" s="132">
        <v>7485</v>
      </c>
      <c r="P24" s="132" t="s">
        <v>439</v>
      </c>
      <c r="Q24" s="132">
        <v>9</v>
      </c>
      <c r="R24" s="132" t="s">
        <v>809</v>
      </c>
      <c r="S24" s="132">
        <v>1000320</v>
      </c>
      <c r="T24" s="132" t="s">
        <v>825</v>
      </c>
      <c r="U24" s="132">
        <v>119</v>
      </c>
      <c r="V24" s="132" t="s">
        <v>841</v>
      </c>
      <c r="W24" s="132" t="s">
        <v>1038</v>
      </c>
      <c r="X24" s="132">
        <v>5</v>
      </c>
    </row>
    <row r="25" spans="1:24" hidden="1">
      <c r="A25" s="132">
        <v>24</v>
      </c>
      <c r="B25" s="132">
        <v>40000001091</v>
      </c>
      <c r="C25" s="132">
        <v>61051000000</v>
      </c>
      <c r="D25" s="132" t="s">
        <v>494</v>
      </c>
      <c r="E25" s="132" t="s">
        <v>444</v>
      </c>
      <c r="F25" s="132">
        <v>82</v>
      </c>
      <c r="G25" s="132" t="s">
        <v>3847</v>
      </c>
      <c r="H25" s="132">
        <v>1</v>
      </c>
      <c r="I25" s="132">
        <v>0.23599999999999999</v>
      </c>
      <c r="J25" s="132">
        <v>1</v>
      </c>
      <c r="K25" s="132">
        <v>0.23599999999999999</v>
      </c>
      <c r="L25" s="132" t="s">
        <v>11</v>
      </c>
      <c r="M25" s="132">
        <v>881</v>
      </c>
      <c r="N25" s="132" t="s">
        <v>440</v>
      </c>
      <c r="O25" s="132">
        <v>7485</v>
      </c>
      <c r="P25" s="132" t="s">
        <v>439</v>
      </c>
      <c r="Q25" s="132">
        <v>9</v>
      </c>
      <c r="R25" s="132" t="s">
        <v>809</v>
      </c>
      <c r="S25" s="132">
        <v>1000320</v>
      </c>
      <c r="T25" s="132" t="s">
        <v>821</v>
      </c>
      <c r="U25" s="132">
        <v>3</v>
      </c>
      <c r="V25" s="132" t="s">
        <v>826</v>
      </c>
      <c r="W25" s="132" t="s">
        <v>1053</v>
      </c>
      <c r="X25" s="132">
        <v>17</v>
      </c>
    </row>
    <row r="26" spans="1:24" hidden="1">
      <c r="A26" s="132">
        <v>25</v>
      </c>
      <c r="B26" s="132">
        <v>40000001090</v>
      </c>
      <c r="C26" s="132">
        <v>61051000000</v>
      </c>
      <c r="D26" s="132" t="s">
        <v>843</v>
      </c>
      <c r="E26" s="132" t="s">
        <v>444</v>
      </c>
      <c r="F26" s="132">
        <v>82</v>
      </c>
      <c r="G26" s="132" t="s">
        <v>3847</v>
      </c>
      <c r="H26" s="132">
        <v>1</v>
      </c>
      <c r="I26" s="132">
        <v>0.46600000000000003</v>
      </c>
      <c r="J26" s="132">
        <v>1</v>
      </c>
      <c r="K26" s="132">
        <v>0.46600000000000003</v>
      </c>
      <c r="L26" s="132" t="s">
        <v>11</v>
      </c>
      <c r="M26" s="132">
        <v>881</v>
      </c>
      <c r="N26" s="132" t="s">
        <v>428</v>
      </c>
      <c r="O26" s="132">
        <v>7505</v>
      </c>
      <c r="P26" s="132" t="s">
        <v>439</v>
      </c>
      <c r="Q26" s="132">
        <v>9</v>
      </c>
      <c r="R26" s="132" t="s">
        <v>809</v>
      </c>
      <c r="S26" s="132">
        <v>1000320</v>
      </c>
      <c r="T26" s="132" t="s">
        <v>825</v>
      </c>
      <c r="U26" s="132">
        <v>119</v>
      </c>
      <c r="V26" s="132" t="s">
        <v>844</v>
      </c>
      <c r="W26" s="132" t="s">
        <v>1053</v>
      </c>
      <c r="X26" s="132">
        <v>17</v>
      </c>
    </row>
    <row r="27" spans="1:24" hidden="1">
      <c r="A27" s="132">
        <v>26</v>
      </c>
      <c r="B27" s="132">
        <v>40000001089</v>
      </c>
      <c r="C27" s="132">
        <v>62013000000</v>
      </c>
      <c r="D27" s="132" t="s">
        <v>832</v>
      </c>
      <c r="E27" s="132" t="s">
        <v>3692</v>
      </c>
      <c r="F27" s="132">
        <v>92</v>
      </c>
      <c r="G27" s="132" t="s">
        <v>3847</v>
      </c>
      <c r="H27" s="132">
        <v>1</v>
      </c>
      <c r="I27" s="132">
        <v>0.51600000000000001</v>
      </c>
      <c r="J27" s="132">
        <v>1</v>
      </c>
      <c r="K27" s="132">
        <v>0.51600000000000001</v>
      </c>
      <c r="L27" s="132" t="s">
        <v>11</v>
      </c>
      <c r="M27" s="132">
        <v>881</v>
      </c>
      <c r="N27" s="132" t="s">
        <v>3915</v>
      </c>
      <c r="O27" s="132">
        <v>7497</v>
      </c>
      <c r="P27" s="132" t="s">
        <v>439</v>
      </c>
      <c r="Q27" s="132">
        <v>9</v>
      </c>
      <c r="R27" s="132" t="s">
        <v>809</v>
      </c>
      <c r="S27" s="132">
        <v>1000320</v>
      </c>
      <c r="T27" s="132" t="s">
        <v>810</v>
      </c>
      <c r="U27" s="132">
        <v>122</v>
      </c>
      <c r="V27" s="132" t="s">
        <v>833</v>
      </c>
      <c r="W27" s="132" t="s">
        <v>1144</v>
      </c>
      <c r="X27" s="132">
        <v>23</v>
      </c>
    </row>
    <row r="28" spans="1:24" hidden="1">
      <c r="A28" s="132">
        <v>27</v>
      </c>
      <c r="B28" s="132">
        <v>40000001088</v>
      </c>
      <c r="C28" s="132">
        <v>61102091000</v>
      </c>
      <c r="D28" s="132" t="s">
        <v>480</v>
      </c>
      <c r="E28" s="132" t="s">
        <v>341</v>
      </c>
      <c r="F28" s="132">
        <v>18</v>
      </c>
      <c r="G28" s="132" t="s">
        <v>3847</v>
      </c>
      <c r="H28" s="132">
        <v>1</v>
      </c>
      <c r="I28" s="132">
        <v>0.62</v>
      </c>
      <c r="J28" s="132">
        <v>1</v>
      </c>
      <c r="K28" s="132">
        <v>0.62</v>
      </c>
      <c r="L28" s="132" t="s">
        <v>11</v>
      </c>
      <c r="M28" s="132">
        <v>881</v>
      </c>
      <c r="N28" s="132" t="s">
        <v>440</v>
      </c>
      <c r="O28" s="132">
        <v>7485</v>
      </c>
      <c r="P28" s="132" t="s">
        <v>3958</v>
      </c>
      <c r="Q28" s="132" t="s">
        <v>3929</v>
      </c>
      <c r="R28" s="132" t="s">
        <v>809</v>
      </c>
      <c r="S28" s="132">
        <v>1000320</v>
      </c>
      <c r="T28" s="132" t="s">
        <v>825</v>
      </c>
      <c r="U28" s="132">
        <v>119</v>
      </c>
      <c r="V28" s="132" t="s">
        <v>833</v>
      </c>
      <c r="W28" s="132" t="s">
        <v>1144</v>
      </c>
      <c r="X28" s="132">
        <v>23</v>
      </c>
    </row>
    <row r="29" spans="1:24" hidden="1">
      <c r="A29" s="132">
        <v>28</v>
      </c>
      <c r="B29" s="132">
        <v>40000001087</v>
      </c>
      <c r="C29" s="132">
        <v>61091000000</v>
      </c>
      <c r="D29" s="132" t="s">
        <v>839</v>
      </c>
      <c r="E29" s="132" t="s">
        <v>453</v>
      </c>
      <c r="F29" s="132">
        <v>73</v>
      </c>
      <c r="G29" s="132" t="s">
        <v>3847</v>
      </c>
      <c r="H29" s="132">
        <v>1</v>
      </c>
      <c r="I29" s="132">
        <v>0.20200000000000001</v>
      </c>
      <c r="J29" s="132">
        <v>1</v>
      </c>
      <c r="K29" s="132">
        <v>0.20200000000000001</v>
      </c>
      <c r="L29" s="132" t="s">
        <v>11</v>
      </c>
      <c r="M29" s="132">
        <v>881</v>
      </c>
      <c r="N29" s="132" t="s">
        <v>440</v>
      </c>
      <c r="O29" s="132">
        <v>7485</v>
      </c>
      <c r="P29" s="132" t="s">
        <v>439</v>
      </c>
      <c r="Q29" s="132">
        <v>9</v>
      </c>
      <c r="R29" s="132" t="s">
        <v>809</v>
      </c>
      <c r="S29" s="132">
        <v>1000320</v>
      </c>
      <c r="T29" s="132" t="s">
        <v>828</v>
      </c>
      <c r="U29" s="132">
        <v>124</v>
      </c>
      <c r="V29" s="132" t="s">
        <v>846</v>
      </c>
      <c r="W29" s="132" t="s">
        <v>1144</v>
      </c>
      <c r="X29" s="132">
        <v>23</v>
      </c>
    </row>
    <row r="30" spans="1:24" hidden="1">
      <c r="A30" s="132">
        <v>29</v>
      </c>
      <c r="B30" s="132">
        <v>40000001086</v>
      </c>
      <c r="C30" s="132">
        <v>61102091000</v>
      </c>
      <c r="D30" s="132" t="s">
        <v>824</v>
      </c>
      <c r="E30" s="132" t="s">
        <v>459</v>
      </c>
      <c r="F30" s="132">
        <v>88</v>
      </c>
      <c r="G30" s="132" t="s">
        <v>3847</v>
      </c>
      <c r="H30" s="132">
        <v>1</v>
      </c>
      <c r="I30" s="132">
        <v>0.47399999999999998</v>
      </c>
      <c r="J30" s="132">
        <v>1</v>
      </c>
      <c r="K30" s="132">
        <v>0.47399999999999998</v>
      </c>
      <c r="L30" s="132" t="s">
        <v>11</v>
      </c>
      <c r="M30" s="132">
        <v>881</v>
      </c>
      <c r="N30" s="132" t="s">
        <v>440</v>
      </c>
      <c r="O30" s="132">
        <v>7485</v>
      </c>
      <c r="P30" s="132" t="s">
        <v>439</v>
      </c>
      <c r="Q30" s="132">
        <v>9</v>
      </c>
      <c r="R30" s="132" t="s">
        <v>809</v>
      </c>
      <c r="S30" s="132">
        <v>1000320</v>
      </c>
      <c r="T30" s="132" t="s">
        <v>821</v>
      </c>
      <c r="U30" s="132">
        <v>3</v>
      </c>
      <c r="V30" s="132" t="s">
        <v>847</v>
      </c>
      <c r="W30" s="132" t="s">
        <v>1144</v>
      </c>
      <c r="X30" s="132">
        <v>23</v>
      </c>
    </row>
    <row r="31" spans="1:24" hidden="1">
      <c r="A31" s="132">
        <v>30</v>
      </c>
      <c r="B31" s="132">
        <v>40000001085</v>
      </c>
      <c r="C31" s="132">
        <v>61102091000</v>
      </c>
      <c r="D31" s="132" t="s">
        <v>480</v>
      </c>
      <c r="E31" s="132" t="s">
        <v>341</v>
      </c>
      <c r="F31" s="132">
        <v>18</v>
      </c>
      <c r="G31" s="132" t="s">
        <v>3847</v>
      </c>
      <c r="H31" s="132">
        <v>1</v>
      </c>
      <c r="I31" s="132">
        <v>0.63400000000000001</v>
      </c>
      <c r="J31" s="132">
        <v>1</v>
      </c>
      <c r="K31" s="132">
        <v>0.63400000000000001</v>
      </c>
      <c r="L31" s="132" t="s">
        <v>11</v>
      </c>
      <c r="M31" s="132">
        <v>881</v>
      </c>
      <c r="N31" s="132" t="s">
        <v>440</v>
      </c>
      <c r="O31" s="132">
        <v>7485</v>
      </c>
      <c r="P31" s="132" t="s">
        <v>439</v>
      </c>
      <c r="Q31" s="132">
        <v>9</v>
      </c>
      <c r="R31" s="132" t="s">
        <v>809</v>
      </c>
      <c r="S31" s="132">
        <v>1000320</v>
      </c>
      <c r="T31" s="132" t="s">
        <v>821</v>
      </c>
      <c r="U31" s="132">
        <v>3</v>
      </c>
      <c r="V31" s="132" t="s">
        <v>826</v>
      </c>
      <c r="W31" s="132" t="s">
        <v>1038</v>
      </c>
      <c r="X31" s="132">
        <v>5</v>
      </c>
    </row>
    <row r="32" spans="1:24" hidden="1">
      <c r="A32" s="132">
        <v>31</v>
      </c>
      <c r="B32" s="132">
        <v>40000001084</v>
      </c>
      <c r="C32" s="132">
        <v>61102091000</v>
      </c>
      <c r="D32" s="132" t="s">
        <v>824</v>
      </c>
      <c r="E32" s="132" t="s">
        <v>459</v>
      </c>
      <c r="F32" s="132">
        <v>88</v>
      </c>
      <c r="G32" s="132" t="s">
        <v>3847</v>
      </c>
      <c r="H32" s="132">
        <v>1</v>
      </c>
      <c r="I32" s="132">
        <v>0.49399999999999999</v>
      </c>
      <c r="J32" s="132">
        <v>1</v>
      </c>
      <c r="K32" s="132">
        <v>0.49399999999999999</v>
      </c>
      <c r="L32" s="132" t="s">
        <v>11</v>
      </c>
      <c r="M32" s="132">
        <v>881</v>
      </c>
      <c r="N32" s="132" t="s">
        <v>440</v>
      </c>
      <c r="O32" s="132">
        <v>7485</v>
      </c>
      <c r="P32" s="132" t="s">
        <v>439</v>
      </c>
      <c r="Q32" s="132">
        <v>9</v>
      </c>
      <c r="R32" s="132" t="s">
        <v>809</v>
      </c>
      <c r="S32" s="132">
        <v>1000320</v>
      </c>
      <c r="T32" s="132" t="s">
        <v>810</v>
      </c>
      <c r="U32" s="132">
        <v>122</v>
      </c>
      <c r="V32" s="132" t="s">
        <v>847</v>
      </c>
      <c r="W32" s="132" t="s">
        <v>1038</v>
      </c>
      <c r="X32" s="132">
        <v>5</v>
      </c>
    </row>
    <row r="33" spans="1:24" hidden="1">
      <c r="A33" s="132">
        <v>32</v>
      </c>
      <c r="B33" s="132">
        <v>40000001083</v>
      </c>
      <c r="C33" s="132">
        <v>61045300000</v>
      </c>
      <c r="D33" s="132" t="s">
        <v>848</v>
      </c>
      <c r="E33" s="132" t="s">
        <v>443</v>
      </c>
      <c r="F33" s="132">
        <v>53</v>
      </c>
      <c r="G33" s="132" t="s">
        <v>3848</v>
      </c>
      <c r="H33" s="132">
        <v>2</v>
      </c>
      <c r="I33" s="132">
        <v>0.22600000000000001</v>
      </c>
      <c r="J33" s="132">
        <v>1</v>
      </c>
      <c r="K33" s="132">
        <v>0.22600000000000001</v>
      </c>
      <c r="L33" s="132" t="s">
        <v>51</v>
      </c>
      <c r="M33" s="132">
        <v>28</v>
      </c>
      <c r="N33" s="132" t="s">
        <v>3915</v>
      </c>
      <c r="O33" s="132">
        <v>7497</v>
      </c>
      <c r="P33" s="132" t="s">
        <v>425</v>
      </c>
      <c r="Q33" s="132">
        <v>37</v>
      </c>
      <c r="R33" s="132" t="s">
        <v>809</v>
      </c>
      <c r="S33" s="132">
        <v>1000320</v>
      </c>
      <c r="T33" s="132" t="s">
        <v>810</v>
      </c>
      <c r="U33" s="132">
        <v>122</v>
      </c>
      <c r="V33" s="132" t="s">
        <v>849</v>
      </c>
      <c r="W33" s="132" t="s">
        <v>1050</v>
      </c>
      <c r="X33" s="132">
        <v>20</v>
      </c>
    </row>
    <row r="34" spans="1:24" hidden="1">
      <c r="A34" s="132">
        <v>33</v>
      </c>
      <c r="B34" s="132">
        <v>40000001082</v>
      </c>
      <c r="C34" s="132">
        <v>62013000000</v>
      </c>
      <c r="D34" s="132" t="s">
        <v>490</v>
      </c>
      <c r="E34" s="132" t="s">
        <v>3692</v>
      </c>
      <c r="F34" s="132">
        <v>92</v>
      </c>
      <c r="G34" s="132" t="s">
        <v>3847</v>
      </c>
      <c r="H34" s="132">
        <v>1</v>
      </c>
      <c r="I34" s="132">
        <v>1.268</v>
      </c>
      <c r="J34" s="132">
        <v>1</v>
      </c>
      <c r="K34" s="132">
        <v>1.268</v>
      </c>
      <c r="L34" s="132" t="s">
        <v>11</v>
      </c>
      <c r="M34" s="132">
        <v>881</v>
      </c>
      <c r="N34" s="132" t="s">
        <v>2948</v>
      </c>
      <c r="O34" s="132">
        <v>7550</v>
      </c>
      <c r="P34" s="132" t="s">
        <v>3956</v>
      </c>
      <c r="Q34" s="132" t="s">
        <v>3930</v>
      </c>
      <c r="R34" s="132" t="s">
        <v>809</v>
      </c>
      <c r="S34" s="132">
        <v>1000320</v>
      </c>
      <c r="T34" s="132" t="s">
        <v>828</v>
      </c>
      <c r="U34" s="132">
        <v>124</v>
      </c>
      <c r="V34" s="132" t="s">
        <v>822</v>
      </c>
      <c r="W34" s="132" t="s">
        <v>1048</v>
      </c>
      <c r="X34" s="132">
        <v>4</v>
      </c>
    </row>
    <row r="35" spans="1:24" hidden="1">
      <c r="A35" s="132">
        <v>34</v>
      </c>
      <c r="B35" s="132">
        <v>40000001081</v>
      </c>
      <c r="C35" s="132">
        <v>62034235000</v>
      </c>
      <c r="D35" s="132" t="s">
        <v>484</v>
      </c>
      <c r="E35" s="132" t="s">
        <v>420</v>
      </c>
      <c r="F35" s="132">
        <v>93</v>
      </c>
      <c r="G35" s="132" t="s">
        <v>3699</v>
      </c>
      <c r="H35" s="132">
        <v>4</v>
      </c>
      <c r="I35" s="132">
        <v>0.42399999999999999</v>
      </c>
      <c r="J35" s="132">
        <v>1</v>
      </c>
      <c r="K35" s="132">
        <v>0.42399999999999999</v>
      </c>
      <c r="L35" s="132" t="s">
        <v>53</v>
      </c>
      <c r="M35" s="132">
        <v>457</v>
      </c>
      <c r="N35" s="132" t="s">
        <v>440</v>
      </c>
      <c r="O35" s="132">
        <v>7485</v>
      </c>
      <c r="P35" s="132" t="s">
        <v>439</v>
      </c>
      <c r="Q35" s="132">
        <v>9</v>
      </c>
      <c r="R35" s="132" t="s">
        <v>809</v>
      </c>
      <c r="S35" s="132">
        <v>1000320</v>
      </c>
      <c r="T35" s="132">
        <v>36</v>
      </c>
      <c r="U35" s="132">
        <v>52</v>
      </c>
      <c r="V35" s="132">
        <v>0</v>
      </c>
      <c r="W35" s="132" t="s">
        <v>1050</v>
      </c>
      <c r="X35" s="132">
        <v>20</v>
      </c>
    </row>
    <row r="36" spans="1:24" hidden="1">
      <c r="A36" s="132">
        <v>35</v>
      </c>
      <c r="B36" s="132">
        <v>40000001080</v>
      </c>
      <c r="C36" s="132">
        <v>64039991000</v>
      </c>
      <c r="D36" s="132" t="s">
        <v>850</v>
      </c>
      <c r="E36" s="132" t="s">
        <v>3681</v>
      </c>
      <c r="F36" s="132">
        <v>66</v>
      </c>
      <c r="G36" s="132" t="s">
        <v>3699</v>
      </c>
      <c r="H36" s="132">
        <v>4</v>
      </c>
      <c r="I36" s="132">
        <v>9.1999999999999998E-2</v>
      </c>
      <c r="J36" s="132">
        <v>1</v>
      </c>
      <c r="K36" s="132">
        <v>9.1999999999999998E-2</v>
      </c>
      <c r="L36" s="132" t="s">
        <v>44</v>
      </c>
      <c r="M36" s="132">
        <v>608</v>
      </c>
      <c r="N36" s="132" t="s">
        <v>468</v>
      </c>
      <c r="O36" s="132">
        <v>1760</v>
      </c>
      <c r="P36" s="132" t="s">
        <v>4298</v>
      </c>
      <c r="Q36" s="132" t="s">
        <v>4265</v>
      </c>
      <c r="R36" s="132" t="s">
        <v>809</v>
      </c>
      <c r="S36" s="132">
        <v>1000320</v>
      </c>
      <c r="T36" s="132">
        <v>18</v>
      </c>
      <c r="U36" s="132">
        <v>2</v>
      </c>
      <c r="V36" s="132">
        <v>0</v>
      </c>
      <c r="W36" s="132" t="s">
        <v>1038</v>
      </c>
      <c r="X36" s="132">
        <v>5</v>
      </c>
    </row>
    <row r="37" spans="1:24" hidden="1">
      <c r="A37" s="132">
        <v>36</v>
      </c>
      <c r="B37" s="132">
        <v>40000001079</v>
      </c>
      <c r="C37" s="132">
        <v>64029991000</v>
      </c>
      <c r="D37" s="132" t="s">
        <v>492</v>
      </c>
      <c r="E37" s="132" t="s">
        <v>3681</v>
      </c>
      <c r="F37" s="132">
        <v>66</v>
      </c>
      <c r="G37" s="132" t="s">
        <v>3848</v>
      </c>
      <c r="H37" s="132">
        <v>2</v>
      </c>
      <c r="I37" s="132">
        <v>0.104</v>
      </c>
      <c r="J37" s="132">
        <v>1</v>
      </c>
      <c r="K37" s="132">
        <v>0.104</v>
      </c>
      <c r="L37" s="132" t="s">
        <v>44</v>
      </c>
      <c r="M37" s="132">
        <v>608</v>
      </c>
      <c r="N37" s="132" t="s">
        <v>468</v>
      </c>
      <c r="O37" s="132">
        <v>1760</v>
      </c>
      <c r="P37" s="132" t="s">
        <v>425</v>
      </c>
      <c r="Q37" s="132">
        <v>37</v>
      </c>
      <c r="R37" s="132" t="s">
        <v>809</v>
      </c>
      <c r="S37" s="132">
        <v>1000320</v>
      </c>
      <c r="T37" s="132">
        <v>19</v>
      </c>
      <c r="U37" s="132">
        <v>370</v>
      </c>
      <c r="V37" s="132" t="s">
        <v>851</v>
      </c>
      <c r="W37" s="132" t="s">
        <v>1063</v>
      </c>
      <c r="X37" s="132">
        <v>13</v>
      </c>
    </row>
    <row r="38" spans="1:24" hidden="1">
      <c r="A38" s="132">
        <v>37</v>
      </c>
      <c r="B38" s="132">
        <v>40000001078</v>
      </c>
      <c r="C38" s="132">
        <v>64052099000</v>
      </c>
      <c r="D38" s="132" t="s">
        <v>852</v>
      </c>
      <c r="E38" s="132" t="s">
        <v>3681</v>
      </c>
      <c r="F38" s="132">
        <v>66</v>
      </c>
      <c r="G38" s="132" t="s">
        <v>3699</v>
      </c>
      <c r="H38" s="132">
        <v>4</v>
      </c>
      <c r="I38" s="132">
        <v>0.1</v>
      </c>
      <c r="J38" s="132">
        <v>1</v>
      </c>
      <c r="K38" s="132">
        <v>0.1</v>
      </c>
      <c r="L38" s="132" t="s">
        <v>44</v>
      </c>
      <c r="M38" s="132">
        <v>608</v>
      </c>
      <c r="N38" s="132" t="s">
        <v>468</v>
      </c>
      <c r="O38" s="132">
        <v>1760</v>
      </c>
      <c r="P38" s="132" t="s">
        <v>439</v>
      </c>
      <c r="Q38" s="132">
        <v>9</v>
      </c>
      <c r="R38" s="132" t="s">
        <v>809</v>
      </c>
      <c r="S38" s="132">
        <v>1000320</v>
      </c>
      <c r="T38" s="132">
        <v>19</v>
      </c>
      <c r="U38" s="132">
        <v>370</v>
      </c>
      <c r="V38" s="132" t="s">
        <v>853</v>
      </c>
      <c r="W38" s="132" t="s">
        <v>1038</v>
      </c>
      <c r="X38" s="132">
        <v>5</v>
      </c>
    </row>
    <row r="39" spans="1:24" hidden="1">
      <c r="A39" s="132">
        <v>38</v>
      </c>
      <c r="B39" s="132">
        <v>40000001077</v>
      </c>
      <c r="C39" s="132">
        <v>64052099000</v>
      </c>
      <c r="D39" s="132" t="s">
        <v>852</v>
      </c>
      <c r="E39" s="132" t="s">
        <v>3681</v>
      </c>
      <c r="F39" s="132">
        <v>66</v>
      </c>
      <c r="G39" s="132" t="s">
        <v>3699</v>
      </c>
      <c r="H39" s="132">
        <v>4</v>
      </c>
      <c r="I39" s="132">
        <v>9.6000000000000002E-2</v>
      </c>
      <c r="J39" s="132">
        <v>1</v>
      </c>
      <c r="K39" s="132">
        <v>9.6000000000000002E-2</v>
      </c>
      <c r="L39" s="132" t="s">
        <v>44</v>
      </c>
      <c r="M39" s="132">
        <v>608</v>
      </c>
      <c r="N39" s="132" t="s">
        <v>468</v>
      </c>
      <c r="O39" s="132">
        <v>1760</v>
      </c>
      <c r="P39" s="132" t="s">
        <v>439</v>
      </c>
      <c r="Q39" s="132">
        <v>9</v>
      </c>
      <c r="R39" s="132" t="s">
        <v>809</v>
      </c>
      <c r="S39" s="132">
        <v>1000320</v>
      </c>
      <c r="T39" s="132">
        <v>18</v>
      </c>
      <c r="U39" s="132">
        <v>2</v>
      </c>
      <c r="V39" s="132" t="s">
        <v>853</v>
      </c>
      <c r="W39" s="132" t="s">
        <v>1038</v>
      </c>
      <c r="X39" s="132">
        <v>5</v>
      </c>
    </row>
    <row r="40" spans="1:24" hidden="1">
      <c r="A40" s="132">
        <v>39</v>
      </c>
      <c r="B40" s="132">
        <v>40000001076</v>
      </c>
      <c r="C40" s="132">
        <v>64029991000</v>
      </c>
      <c r="D40" s="132" t="s">
        <v>492</v>
      </c>
      <c r="E40" s="132" t="s">
        <v>3681</v>
      </c>
      <c r="F40" s="132">
        <v>66</v>
      </c>
      <c r="G40" s="132" t="s">
        <v>3848</v>
      </c>
      <c r="H40" s="132">
        <v>2</v>
      </c>
      <c r="I40" s="132">
        <v>8.7999999999999995E-2</v>
      </c>
      <c r="J40" s="132">
        <v>1</v>
      </c>
      <c r="K40" s="132">
        <v>8.7999999999999995E-2</v>
      </c>
      <c r="L40" s="132" t="s">
        <v>44</v>
      </c>
      <c r="M40" s="132">
        <v>608</v>
      </c>
      <c r="N40" s="132" t="s">
        <v>468</v>
      </c>
      <c r="O40" s="132">
        <v>1760</v>
      </c>
      <c r="P40" s="132" t="s">
        <v>425</v>
      </c>
      <c r="Q40" s="132">
        <v>37</v>
      </c>
      <c r="R40" s="132" t="s">
        <v>809</v>
      </c>
      <c r="S40" s="132">
        <v>1000320</v>
      </c>
      <c r="T40" s="132">
        <v>18</v>
      </c>
      <c r="U40" s="132">
        <v>2</v>
      </c>
      <c r="V40" s="132" t="s">
        <v>840</v>
      </c>
      <c r="W40" s="132" t="s">
        <v>936</v>
      </c>
      <c r="X40" s="132">
        <v>22</v>
      </c>
    </row>
    <row r="41" spans="1:24" hidden="1">
      <c r="A41" s="132">
        <v>40</v>
      </c>
      <c r="B41" s="132">
        <v>40000001075</v>
      </c>
      <c r="C41" s="132">
        <v>64052099000</v>
      </c>
      <c r="D41" s="132" t="s">
        <v>855</v>
      </c>
      <c r="E41" s="132" t="s">
        <v>3672</v>
      </c>
      <c r="F41" s="132">
        <v>55</v>
      </c>
      <c r="G41" s="132" t="s">
        <v>3656</v>
      </c>
      <c r="H41" s="132">
        <v>3</v>
      </c>
      <c r="I41" s="132">
        <v>7.8E-2</v>
      </c>
      <c r="J41" s="132">
        <v>1</v>
      </c>
      <c r="K41" s="132">
        <v>7.8E-2</v>
      </c>
      <c r="L41" s="132" t="s">
        <v>44</v>
      </c>
      <c r="M41" s="132">
        <v>608</v>
      </c>
      <c r="N41" s="132" t="s">
        <v>468</v>
      </c>
      <c r="O41" s="132">
        <v>1760</v>
      </c>
      <c r="P41" s="132" t="s">
        <v>4409</v>
      </c>
      <c r="Q41" s="132" t="s">
        <v>4341</v>
      </c>
      <c r="R41" s="132" t="s">
        <v>809</v>
      </c>
      <c r="S41" s="132">
        <v>1000320</v>
      </c>
      <c r="T41" s="132">
        <v>18</v>
      </c>
      <c r="U41" s="132">
        <v>2</v>
      </c>
      <c r="V41" s="132" t="s">
        <v>853</v>
      </c>
      <c r="W41" s="132" t="s">
        <v>1046</v>
      </c>
      <c r="X41" s="132">
        <v>12</v>
      </c>
    </row>
    <row r="42" spans="1:24" hidden="1">
      <c r="A42" s="132">
        <v>41</v>
      </c>
      <c r="B42" s="132">
        <v>40000001074</v>
      </c>
      <c r="C42" s="132">
        <v>64039991000</v>
      </c>
      <c r="D42" s="132" t="s">
        <v>499</v>
      </c>
      <c r="E42" s="132" t="s">
        <v>3672</v>
      </c>
      <c r="F42" s="132">
        <v>55</v>
      </c>
      <c r="G42" s="132" t="s">
        <v>3656</v>
      </c>
      <c r="H42" s="132">
        <v>3</v>
      </c>
      <c r="I42" s="132">
        <v>0.182</v>
      </c>
      <c r="J42" s="132">
        <v>1</v>
      </c>
      <c r="K42" s="132">
        <v>0.182</v>
      </c>
      <c r="L42" s="132" t="s">
        <v>44</v>
      </c>
      <c r="M42" s="132">
        <v>608</v>
      </c>
      <c r="N42" s="132" t="s">
        <v>468</v>
      </c>
      <c r="O42" s="132">
        <v>1760</v>
      </c>
      <c r="P42" s="132" t="s">
        <v>4298</v>
      </c>
      <c r="Q42" s="132" t="s">
        <v>4265</v>
      </c>
      <c r="R42" s="132" t="s">
        <v>809</v>
      </c>
      <c r="S42" s="132">
        <v>1000320</v>
      </c>
      <c r="T42" s="132">
        <v>19</v>
      </c>
      <c r="U42" s="132">
        <v>370</v>
      </c>
      <c r="V42" s="132">
        <v>0</v>
      </c>
      <c r="W42" s="132" t="s">
        <v>936</v>
      </c>
      <c r="X42" s="132">
        <v>22</v>
      </c>
    </row>
    <row r="43" spans="1:24" hidden="1">
      <c r="A43" s="132">
        <v>42</v>
      </c>
      <c r="B43" s="132">
        <v>40000001073</v>
      </c>
      <c r="C43" s="132">
        <v>61091000000</v>
      </c>
      <c r="D43" s="132" t="s">
        <v>856</v>
      </c>
      <c r="E43" s="132" t="s">
        <v>453</v>
      </c>
      <c r="F43" s="132">
        <v>73</v>
      </c>
      <c r="G43" s="132" t="s">
        <v>3848</v>
      </c>
      <c r="H43" s="132">
        <v>2</v>
      </c>
      <c r="I43" s="132">
        <v>0.13400000000000001</v>
      </c>
      <c r="J43" s="132">
        <v>1</v>
      </c>
      <c r="K43" s="132">
        <v>0.13400000000000001</v>
      </c>
      <c r="L43" s="132" t="s">
        <v>3574</v>
      </c>
      <c r="M43" s="132">
        <v>767</v>
      </c>
      <c r="N43" s="132" t="s">
        <v>440</v>
      </c>
      <c r="O43" s="132">
        <v>7485</v>
      </c>
      <c r="P43" s="132" t="s">
        <v>439</v>
      </c>
      <c r="Q43" s="132">
        <v>9</v>
      </c>
      <c r="R43" s="132" t="s">
        <v>809</v>
      </c>
      <c r="S43" s="132">
        <v>1000320</v>
      </c>
      <c r="T43" s="132" t="s">
        <v>821</v>
      </c>
      <c r="U43" s="132">
        <v>3</v>
      </c>
      <c r="V43" s="132">
        <v>0</v>
      </c>
      <c r="W43" s="132" t="s">
        <v>1050</v>
      </c>
      <c r="X43" s="132">
        <v>20</v>
      </c>
    </row>
    <row r="44" spans="1:24" hidden="1">
      <c r="A44" s="132">
        <v>43</v>
      </c>
      <c r="B44" s="132">
        <v>40000001072</v>
      </c>
      <c r="C44" s="132">
        <v>61051000000</v>
      </c>
      <c r="D44" s="132" t="s">
        <v>843</v>
      </c>
      <c r="E44" s="132" t="s">
        <v>444</v>
      </c>
      <c r="F44" s="132">
        <v>82</v>
      </c>
      <c r="G44" s="132" t="s">
        <v>3847</v>
      </c>
      <c r="H44" s="132">
        <v>1</v>
      </c>
      <c r="I44" s="132">
        <v>0.32800000000000001</v>
      </c>
      <c r="J44" s="132">
        <v>1</v>
      </c>
      <c r="K44" s="132">
        <v>0.32800000000000001</v>
      </c>
      <c r="L44" s="132" t="s">
        <v>11</v>
      </c>
      <c r="M44" s="132">
        <v>881</v>
      </c>
      <c r="N44" s="132" t="s">
        <v>428</v>
      </c>
      <c r="O44" s="132">
        <v>7505</v>
      </c>
      <c r="P44" s="132" t="s">
        <v>439</v>
      </c>
      <c r="Q44" s="132">
        <v>9</v>
      </c>
      <c r="R44" s="132" t="s">
        <v>809</v>
      </c>
      <c r="S44" s="132">
        <v>1000320</v>
      </c>
      <c r="T44" s="132" t="s">
        <v>825</v>
      </c>
      <c r="U44" s="132">
        <v>119</v>
      </c>
      <c r="V44" s="132" t="s">
        <v>834</v>
      </c>
      <c r="W44" s="132" t="s">
        <v>1038</v>
      </c>
      <c r="X44" s="132">
        <v>5</v>
      </c>
    </row>
    <row r="45" spans="1:24" hidden="1">
      <c r="A45" s="132">
        <v>44</v>
      </c>
      <c r="B45" s="132">
        <v>40000001071</v>
      </c>
      <c r="C45" s="132">
        <v>61091000000</v>
      </c>
      <c r="D45" s="132" t="s">
        <v>856</v>
      </c>
      <c r="E45" s="132" t="s">
        <v>453</v>
      </c>
      <c r="F45" s="132">
        <v>73</v>
      </c>
      <c r="G45" s="132" t="s">
        <v>3848</v>
      </c>
      <c r="H45" s="132">
        <v>2</v>
      </c>
      <c r="I45" s="132">
        <v>0.13200000000000001</v>
      </c>
      <c r="J45" s="132">
        <v>1</v>
      </c>
      <c r="K45" s="132">
        <v>0.13200000000000001</v>
      </c>
      <c r="L45" s="132" t="s">
        <v>3574</v>
      </c>
      <c r="M45" s="132">
        <v>767</v>
      </c>
      <c r="N45" s="132" t="s">
        <v>440</v>
      </c>
      <c r="O45" s="132">
        <v>7485</v>
      </c>
      <c r="P45" s="132" t="s">
        <v>439</v>
      </c>
      <c r="Q45" s="132">
        <v>9</v>
      </c>
      <c r="R45" s="132" t="s">
        <v>809</v>
      </c>
      <c r="S45" s="132">
        <v>1000320</v>
      </c>
      <c r="T45" s="132" t="s">
        <v>821</v>
      </c>
      <c r="U45" s="132">
        <v>3</v>
      </c>
      <c r="V45" s="132">
        <v>0</v>
      </c>
      <c r="W45" s="132" t="s">
        <v>1050</v>
      </c>
      <c r="X45" s="132">
        <v>20</v>
      </c>
    </row>
    <row r="46" spans="1:24" hidden="1">
      <c r="A46" s="132">
        <v>45</v>
      </c>
      <c r="B46" s="132">
        <v>40000001070</v>
      </c>
      <c r="C46" s="132">
        <v>61091000000</v>
      </c>
      <c r="D46" s="132" t="s">
        <v>856</v>
      </c>
      <c r="E46" s="132" t="s">
        <v>453</v>
      </c>
      <c r="F46" s="132">
        <v>73</v>
      </c>
      <c r="G46" s="132" t="s">
        <v>3848</v>
      </c>
      <c r="H46" s="132">
        <v>2</v>
      </c>
      <c r="I46" s="132">
        <v>0.114</v>
      </c>
      <c r="J46" s="132">
        <v>1</v>
      </c>
      <c r="K46" s="132">
        <v>0.114</v>
      </c>
      <c r="L46" s="132" t="s">
        <v>3574</v>
      </c>
      <c r="M46" s="132">
        <v>767</v>
      </c>
      <c r="N46" s="132" t="s">
        <v>440</v>
      </c>
      <c r="O46" s="132">
        <v>7485</v>
      </c>
      <c r="P46" s="132" t="s">
        <v>439</v>
      </c>
      <c r="Q46" s="132">
        <v>9</v>
      </c>
      <c r="R46" s="132" t="s">
        <v>809</v>
      </c>
      <c r="S46" s="132">
        <v>1000320</v>
      </c>
      <c r="T46" s="132" t="s">
        <v>825</v>
      </c>
      <c r="U46" s="132">
        <v>119</v>
      </c>
      <c r="V46" s="132">
        <v>0</v>
      </c>
      <c r="W46" s="132" t="s">
        <v>1046</v>
      </c>
      <c r="X46" s="132">
        <v>12</v>
      </c>
    </row>
    <row r="47" spans="1:24" hidden="1">
      <c r="A47" s="132">
        <v>46</v>
      </c>
      <c r="B47" s="132">
        <v>40000001069</v>
      </c>
      <c r="C47" s="132">
        <v>61091000000</v>
      </c>
      <c r="D47" s="132" t="s">
        <v>856</v>
      </c>
      <c r="E47" s="132" t="s">
        <v>453</v>
      </c>
      <c r="F47" s="132">
        <v>73</v>
      </c>
      <c r="G47" s="132" t="s">
        <v>3848</v>
      </c>
      <c r="H47" s="132">
        <v>2</v>
      </c>
      <c r="I47" s="132">
        <v>0.13400000000000001</v>
      </c>
      <c r="J47" s="132">
        <v>1</v>
      </c>
      <c r="K47" s="132">
        <v>0.13400000000000001</v>
      </c>
      <c r="L47" s="132" t="s">
        <v>3574</v>
      </c>
      <c r="M47" s="132">
        <v>767</v>
      </c>
      <c r="N47" s="132" t="s">
        <v>440</v>
      </c>
      <c r="O47" s="132">
        <v>7485</v>
      </c>
      <c r="P47" s="132" t="s">
        <v>439</v>
      </c>
      <c r="Q47" s="132">
        <v>9</v>
      </c>
      <c r="R47" s="132" t="s">
        <v>809</v>
      </c>
      <c r="S47" s="132">
        <v>1000320</v>
      </c>
      <c r="T47" s="132" t="s">
        <v>821</v>
      </c>
      <c r="U47" s="132">
        <v>3</v>
      </c>
      <c r="V47" s="132">
        <v>0</v>
      </c>
      <c r="W47" s="132" t="s">
        <v>1046</v>
      </c>
      <c r="X47" s="132">
        <v>12</v>
      </c>
    </row>
    <row r="48" spans="1:24" hidden="1">
      <c r="A48" s="132">
        <v>47</v>
      </c>
      <c r="B48" s="132">
        <v>40000001068</v>
      </c>
      <c r="C48" s="132">
        <v>61091000000</v>
      </c>
      <c r="D48" s="132" t="s">
        <v>856</v>
      </c>
      <c r="E48" s="132" t="s">
        <v>453</v>
      </c>
      <c r="F48" s="132">
        <v>73</v>
      </c>
      <c r="G48" s="132" t="s">
        <v>3848</v>
      </c>
      <c r="H48" s="132">
        <v>2</v>
      </c>
      <c r="I48" s="132">
        <v>0.14199999999999999</v>
      </c>
      <c r="J48" s="132">
        <v>1</v>
      </c>
      <c r="K48" s="132">
        <v>0.14199999999999999</v>
      </c>
      <c r="L48" s="132" t="s">
        <v>3574</v>
      </c>
      <c r="M48" s="132">
        <v>767</v>
      </c>
      <c r="N48" s="132" t="s">
        <v>440</v>
      </c>
      <c r="O48" s="132">
        <v>7485</v>
      </c>
      <c r="P48" s="132" t="s">
        <v>439</v>
      </c>
      <c r="Q48" s="132">
        <v>9</v>
      </c>
      <c r="R48" s="132" t="s">
        <v>809</v>
      </c>
      <c r="S48" s="132">
        <v>1000320</v>
      </c>
      <c r="T48" s="132" t="s">
        <v>828</v>
      </c>
      <c r="U48" s="132">
        <v>124</v>
      </c>
      <c r="V48" s="132">
        <v>0</v>
      </c>
      <c r="W48" s="132" t="s">
        <v>1046</v>
      </c>
      <c r="X48" s="132">
        <v>12</v>
      </c>
    </row>
    <row r="49" spans="1:24" hidden="1">
      <c r="A49" s="132">
        <v>48</v>
      </c>
      <c r="B49" s="132">
        <v>40000001067</v>
      </c>
      <c r="C49" s="132">
        <v>61091000000</v>
      </c>
      <c r="D49" s="132" t="s">
        <v>856</v>
      </c>
      <c r="E49" s="132" t="s">
        <v>453</v>
      </c>
      <c r="F49" s="132">
        <v>73</v>
      </c>
      <c r="G49" s="132" t="s">
        <v>3848</v>
      </c>
      <c r="H49" s="132">
        <v>2</v>
      </c>
      <c r="I49" s="132">
        <v>0.14199999999999999</v>
      </c>
      <c r="J49" s="132">
        <v>1</v>
      </c>
      <c r="K49" s="132">
        <v>0.14199999999999999</v>
      </c>
      <c r="L49" s="132" t="s">
        <v>3574</v>
      </c>
      <c r="M49" s="132">
        <v>767</v>
      </c>
      <c r="N49" s="132" t="s">
        <v>440</v>
      </c>
      <c r="O49" s="132">
        <v>7485</v>
      </c>
      <c r="P49" s="132" t="s">
        <v>439</v>
      </c>
      <c r="Q49" s="132">
        <v>9</v>
      </c>
      <c r="R49" s="132" t="s">
        <v>809</v>
      </c>
      <c r="S49" s="132">
        <v>1000320</v>
      </c>
      <c r="T49" s="132" t="s">
        <v>821</v>
      </c>
      <c r="U49" s="132">
        <v>3</v>
      </c>
      <c r="V49" s="132">
        <v>0</v>
      </c>
      <c r="W49" s="132" t="s">
        <v>1046</v>
      </c>
      <c r="X49" s="132">
        <v>12</v>
      </c>
    </row>
    <row r="50" spans="1:24" hidden="1">
      <c r="A50" s="132">
        <v>49</v>
      </c>
      <c r="B50" s="132">
        <v>40000001066</v>
      </c>
      <c r="C50" s="132">
        <v>61091000000</v>
      </c>
      <c r="D50" s="132" t="s">
        <v>856</v>
      </c>
      <c r="E50" s="132" t="s">
        <v>453</v>
      </c>
      <c r="F50" s="132">
        <v>73</v>
      </c>
      <c r="G50" s="132" t="s">
        <v>3848</v>
      </c>
      <c r="H50" s="132">
        <v>2</v>
      </c>
      <c r="I50" s="132">
        <v>0.108</v>
      </c>
      <c r="J50" s="132">
        <v>1</v>
      </c>
      <c r="K50" s="132">
        <v>0.108</v>
      </c>
      <c r="L50" s="132" t="s">
        <v>3574</v>
      </c>
      <c r="M50" s="132">
        <v>767</v>
      </c>
      <c r="N50" s="132" t="s">
        <v>440</v>
      </c>
      <c r="O50" s="132">
        <v>7485</v>
      </c>
      <c r="P50" s="132" t="s">
        <v>439</v>
      </c>
      <c r="Q50" s="132">
        <v>9</v>
      </c>
      <c r="R50" s="132" t="s">
        <v>809</v>
      </c>
      <c r="S50" s="132">
        <v>1000320</v>
      </c>
      <c r="T50" s="132" t="s">
        <v>810</v>
      </c>
      <c r="U50" s="132">
        <v>122</v>
      </c>
      <c r="V50" s="132">
        <v>0</v>
      </c>
      <c r="W50" s="132" t="s">
        <v>1046</v>
      </c>
      <c r="X50" s="132">
        <v>12</v>
      </c>
    </row>
    <row r="51" spans="1:24" hidden="1">
      <c r="A51" s="132">
        <v>50</v>
      </c>
      <c r="B51" s="132">
        <v>40000001065</v>
      </c>
      <c r="C51" s="132">
        <v>61091000000</v>
      </c>
      <c r="D51" s="132" t="s">
        <v>856</v>
      </c>
      <c r="E51" s="132" t="s">
        <v>453</v>
      </c>
      <c r="F51" s="132">
        <v>73</v>
      </c>
      <c r="G51" s="132" t="s">
        <v>3848</v>
      </c>
      <c r="H51" s="132">
        <v>2</v>
      </c>
      <c r="I51" s="132">
        <v>0.152</v>
      </c>
      <c r="J51" s="132">
        <v>1</v>
      </c>
      <c r="K51" s="132">
        <v>0.152</v>
      </c>
      <c r="L51" s="132" t="s">
        <v>3574</v>
      </c>
      <c r="M51" s="132">
        <v>767</v>
      </c>
      <c r="N51" s="132" t="s">
        <v>440</v>
      </c>
      <c r="O51" s="132">
        <v>7485</v>
      </c>
      <c r="P51" s="132" t="s">
        <v>439</v>
      </c>
      <c r="Q51" s="132">
        <v>9</v>
      </c>
      <c r="R51" s="132" t="s">
        <v>809</v>
      </c>
      <c r="S51" s="132">
        <v>1000320</v>
      </c>
      <c r="T51" s="132" t="s">
        <v>858</v>
      </c>
      <c r="U51" s="132">
        <v>1</v>
      </c>
      <c r="V51" s="132">
        <v>0</v>
      </c>
      <c r="W51" s="132" t="s">
        <v>1038</v>
      </c>
      <c r="X51" s="132">
        <v>5</v>
      </c>
    </row>
    <row r="52" spans="1:24" hidden="1">
      <c r="A52" s="132">
        <v>51</v>
      </c>
      <c r="B52" s="132">
        <v>40000001064</v>
      </c>
      <c r="C52" s="132">
        <v>61091000000</v>
      </c>
      <c r="D52" s="132" t="s">
        <v>839</v>
      </c>
      <c r="E52" s="132" t="s">
        <v>453</v>
      </c>
      <c r="F52" s="132">
        <v>73</v>
      </c>
      <c r="G52" s="132" t="s">
        <v>3847</v>
      </c>
      <c r="H52" s="132">
        <v>1</v>
      </c>
      <c r="I52" s="132">
        <v>0.17599999999999999</v>
      </c>
      <c r="J52" s="132">
        <v>1</v>
      </c>
      <c r="K52" s="132">
        <v>0.17599999999999999</v>
      </c>
      <c r="L52" s="132" t="s">
        <v>11</v>
      </c>
      <c r="M52" s="132">
        <v>881</v>
      </c>
      <c r="N52" s="132" t="s">
        <v>440</v>
      </c>
      <c r="O52" s="132">
        <v>7485</v>
      </c>
      <c r="P52" s="132" t="s">
        <v>439</v>
      </c>
      <c r="Q52" s="132">
        <v>9</v>
      </c>
      <c r="R52" s="132" t="s">
        <v>809</v>
      </c>
      <c r="S52" s="132">
        <v>1000320</v>
      </c>
      <c r="T52" s="132" t="s">
        <v>825</v>
      </c>
      <c r="U52" s="132">
        <v>119</v>
      </c>
      <c r="V52" s="132" t="s">
        <v>846</v>
      </c>
      <c r="W52" s="132" t="s">
        <v>1038</v>
      </c>
      <c r="X52" s="132">
        <v>5</v>
      </c>
    </row>
    <row r="53" spans="1:24" hidden="1">
      <c r="A53" s="132">
        <v>52</v>
      </c>
      <c r="B53" s="132">
        <v>40000001063</v>
      </c>
      <c r="C53" s="132">
        <v>62034235000</v>
      </c>
      <c r="D53" s="132" t="s">
        <v>859</v>
      </c>
      <c r="E53" s="132" t="s">
        <v>420</v>
      </c>
      <c r="F53" s="132">
        <v>93</v>
      </c>
      <c r="G53" s="132" t="s">
        <v>3699</v>
      </c>
      <c r="H53" s="132">
        <v>4</v>
      </c>
      <c r="I53" s="132">
        <v>0.63400000000000001</v>
      </c>
      <c r="J53" s="132">
        <v>1</v>
      </c>
      <c r="K53" s="132">
        <v>0.63400000000000001</v>
      </c>
      <c r="L53" s="132" t="s">
        <v>11</v>
      </c>
      <c r="M53" s="132">
        <v>881</v>
      </c>
      <c r="N53" s="132" t="s">
        <v>2948</v>
      </c>
      <c r="O53" s="132">
        <v>7550</v>
      </c>
      <c r="P53" s="132" t="s">
        <v>439</v>
      </c>
      <c r="Q53" s="132">
        <v>9</v>
      </c>
      <c r="R53" s="132" t="s">
        <v>809</v>
      </c>
      <c r="S53" s="132">
        <v>1000320</v>
      </c>
      <c r="T53" s="132" t="s">
        <v>860</v>
      </c>
      <c r="U53" s="132">
        <v>648</v>
      </c>
      <c r="V53" s="132" t="s">
        <v>834</v>
      </c>
      <c r="W53" s="132" t="s">
        <v>1038</v>
      </c>
      <c r="X53" s="132">
        <v>5</v>
      </c>
    </row>
    <row r="54" spans="1:24" hidden="1">
      <c r="A54" s="132">
        <v>53</v>
      </c>
      <c r="B54" s="132">
        <v>40000001062</v>
      </c>
      <c r="C54" s="132">
        <v>61033300000</v>
      </c>
      <c r="D54" s="132" t="s">
        <v>501</v>
      </c>
      <c r="E54" s="132" t="s">
        <v>4293</v>
      </c>
      <c r="F54" s="132">
        <v>466</v>
      </c>
      <c r="G54" s="132" t="s">
        <v>3847</v>
      </c>
      <c r="H54" s="132">
        <v>1</v>
      </c>
      <c r="I54" s="132">
        <v>0.47599999999999998</v>
      </c>
      <c r="J54" s="132">
        <v>1</v>
      </c>
      <c r="K54" s="132">
        <v>0.47599999999999998</v>
      </c>
      <c r="L54" s="132" t="s">
        <v>59</v>
      </c>
      <c r="M54" s="132">
        <v>898</v>
      </c>
      <c r="N54" s="132" t="s">
        <v>2900</v>
      </c>
      <c r="O54" s="132">
        <v>5315</v>
      </c>
      <c r="P54" s="132" t="s">
        <v>425</v>
      </c>
      <c r="Q54" s="132">
        <v>37</v>
      </c>
      <c r="R54" s="132" t="s">
        <v>809</v>
      </c>
      <c r="S54" s="132">
        <v>1000320</v>
      </c>
      <c r="T54" s="132" t="s">
        <v>825</v>
      </c>
      <c r="U54" s="132">
        <v>119</v>
      </c>
      <c r="V54" s="132">
        <v>0</v>
      </c>
      <c r="W54" s="132" t="s">
        <v>1073</v>
      </c>
      <c r="X54" s="132">
        <v>8</v>
      </c>
    </row>
    <row r="55" spans="1:24" hidden="1">
      <c r="A55" s="132">
        <v>54</v>
      </c>
      <c r="B55" s="132">
        <v>40000001061</v>
      </c>
      <c r="C55" s="132">
        <v>61103099000</v>
      </c>
      <c r="D55" s="132" t="s">
        <v>502</v>
      </c>
      <c r="E55" s="132" t="s">
        <v>459</v>
      </c>
      <c r="F55" s="132">
        <v>88</v>
      </c>
      <c r="G55" s="132" t="s">
        <v>3848</v>
      </c>
      <c r="H55" s="132">
        <v>2</v>
      </c>
      <c r="I55" s="132">
        <v>0.34399999999999997</v>
      </c>
      <c r="J55" s="132">
        <v>1</v>
      </c>
      <c r="K55" s="132">
        <v>0.34399999999999997</v>
      </c>
      <c r="L55" s="132" t="s">
        <v>105</v>
      </c>
      <c r="M55" s="132">
        <v>5</v>
      </c>
      <c r="N55" s="132" t="s">
        <v>3915</v>
      </c>
      <c r="O55" s="132">
        <v>7497</v>
      </c>
      <c r="P55" s="132" t="s">
        <v>4410</v>
      </c>
      <c r="Q55" s="132">
        <v>107</v>
      </c>
      <c r="R55" s="132" t="s">
        <v>809</v>
      </c>
      <c r="S55" s="132">
        <v>1000320</v>
      </c>
      <c r="T55" s="132" t="s">
        <v>828</v>
      </c>
      <c r="U55" s="132">
        <v>124</v>
      </c>
      <c r="V55" s="132" t="s">
        <v>847</v>
      </c>
      <c r="W55" s="132" t="s">
        <v>1046</v>
      </c>
      <c r="X55" s="132">
        <v>12</v>
      </c>
    </row>
    <row r="56" spans="1:24" hidden="1">
      <c r="A56" s="132">
        <v>55</v>
      </c>
      <c r="B56" s="132">
        <v>40000001060</v>
      </c>
      <c r="C56" s="132">
        <v>62024000090</v>
      </c>
      <c r="D56" s="132" t="s">
        <v>862</v>
      </c>
      <c r="E56" s="132" t="s">
        <v>3650</v>
      </c>
      <c r="F56" s="132">
        <v>14</v>
      </c>
      <c r="G56" s="132" t="s">
        <v>3848</v>
      </c>
      <c r="H56" s="132">
        <v>2</v>
      </c>
      <c r="I56" s="132">
        <v>0.84799999999999998</v>
      </c>
      <c r="J56" s="132">
        <v>1</v>
      </c>
      <c r="K56" s="132">
        <v>0.84799999999999998</v>
      </c>
      <c r="L56" s="132" t="s">
        <v>105</v>
      </c>
      <c r="M56" s="132">
        <v>5</v>
      </c>
      <c r="N56" s="132" t="s">
        <v>424</v>
      </c>
      <c r="O56" s="132">
        <v>7579</v>
      </c>
      <c r="P56" s="132" t="s">
        <v>425</v>
      </c>
      <c r="Q56" s="132">
        <v>37</v>
      </c>
      <c r="R56" s="132" t="s">
        <v>809</v>
      </c>
      <c r="S56" s="132">
        <v>1000320</v>
      </c>
      <c r="T56" s="132" t="s">
        <v>828</v>
      </c>
      <c r="U56" s="132">
        <v>124</v>
      </c>
      <c r="V56" s="132" t="s">
        <v>833</v>
      </c>
      <c r="W56" s="132" t="s">
        <v>1046</v>
      </c>
      <c r="X56" s="132">
        <v>12</v>
      </c>
    </row>
    <row r="57" spans="1:24" hidden="1">
      <c r="A57" s="132">
        <v>56</v>
      </c>
      <c r="B57" s="132">
        <v>40000001059</v>
      </c>
      <c r="C57" s="132">
        <v>62013000000</v>
      </c>
      <c r="D57" s="132" t="s">
        <v>504</v>
      </c>
      <c r="E57" s="132" t="s">
        <v>3650</v>
      </c>
      <c r="F57" s="132">
        <v>14</v>
      </c>
      <c r="G57" s="132" t="s">
        <v>3847</v>
      </c>
      <c r="H57" s="132">
        <v>1</v>
      </c>
      <c r="I57" s="132">
        <v>0.94399999999999995</v>
      </c>
      <c r="J57" s="132">
        <v>1</v>
      </c>
      <c r="K57" s="132">
        <v>0.94399999999999995</v>
      </c>
      <c r="L57" s="132" t="s">
        <v>11</v>
      </c>
      <c r="M57" s="132">
        <v>881</v>
      </c>
      <c r="N57" s="132" t="s">
        <v>440</v>
      </c>
      <c r="O57" s="132">
        <v>7485</v>
      </c>
      <c r="P57" s="132" t="s">
        <v>439</v>
      </c>
      <c r="Q57" s="132">
        <v>9</v>
      </c>
      <c r="R57" s="132" t="s">
        <v>809</v>
      </c>
      <c r="S57" s="132">
        <v>1000320</v>
      </c>
      <c r="T57" s="132" t="s">
        <v>821</v>
      </c>
      <c r="U57" s="132">
        <v>3</v>
      </c>
      <c r="V57" s="132" t="s">
        <v>833</v>
      </c>
      <c r="W57" s="132" t="s">
        <v>1038</v>
      </c>
      <c r="X57" s="132">
        <v>5</v>
      </c>
    </row>
    <row r="58" spans="1:24" hidden="1">
      <c r="A58" s="132">
        <v>57</v>
      </c>
      <c r="B58" s="132">
        <v>40000001058</v>
      </c>
      <c r="C58" s="132">
        <v>62034235000</v>
      </c>
      <c r="D58" s="132" t="s">
        <v>484</v>
      </c>
      <c r="E58" s="132" t="s">
        <v>420</v>
      </c>
      <c r="F58" s="132">
        <v>93</v>
      </c>
      <c r="G58" s="132" t="s">
        <v>3699</v>
      </c>
      <c r="H58" s="132">
        <v>4</v>
      </c>
      <c r="I58" s="132">
        <v>0.77200000000000002</v>
      </c>
      <c r="J58" s="132">
        <v>1</v>
      </c>
      <c r="K58" s="132">
        <v>0.77200000000000002</v>
      </c>
      <c r="L58" s="132" t="s">
        <v>11</v>
      </c>
      <c r="M58" s="132">
        <v>881</v>
      </c>
      <c r="N58" s="132" t="s">
        <v>440</v>
      </c>
      <c r="O58" s="132">
        <v>7485</v>
      </c>
      <c r="P58" s="132" t="s">
        <v>439</v>
      </c>
      <c r="Q58" s="132">
        <v>9</v>
      </c>
      <c r="R58" s="132" t="s">
        <v>809</v>
      </c>
      <c r="S58" s="132">
        <v>1000320</v>
      </c>
      <c r="T58" s="132" t="s">
        <v>863</v>
      </c>
      <c r="U58" s="132">
        <v>649</v>
      </c>
      <c r="V58" s="132" t="s">
        <v>826</v>
      </c>
      <c r="W58" s="132" t="s">
        <v>1038</v>
      </c>
      <c r="X58" s="132">
        <v>5</v>
      </c>
    </row>
    <row r="59" spans="1:24" hidden="1">
      <c r="A59" s="132">
        <v>58</v>
      </c>
      <c r="B59" s="132">
        <v>40000001057</v>
      </c>
      <c r="C59" s="132">
        <v>62034235000</v>
      </c>
      <c r="D59" s="132" t="s">
        <v>864</v>
      </c>
      <c r="E59" s="132" t="s">
        <v>420</v>
      </c>
      <c r="F59" s="132">
        <v>93</v>
      </c>
      <c r="G59" s="132" t="s">
        <v>3699</v>
      </c>
      <c r="H59" s="132">
        <v>4</v>
      </c>
      <c r="I59" s="132">
        <v>0.64400000000000002</v>
      </c>
      <c r="J59" s="132">
        <v>1</v>
      </c>
      <c r="K59" s="132">
        <v>0.64400000000000002</v>
      </c>
      <c r="L59" s="132" t="s">
        <v>11</v>
      </c>
      <c r="M59" s="132">
        <v>881</v>
      </c>
      <c r="N59" s="132" t="s">
        <v>2872</v>
      </c>
      <c r="O59" s="132">
        <v>2185</v>
      </c>
      <c r="P59" s="132" t="s">
        <v>439</v>
      </c>
      <c r="Q59" s="132">
        <v>9</v>
      </c>
      <c r="R59" s="132" t="s">
        <v>809</v>
      </c>
      <c r="S59" s="132">
        <v>1000320</v>
      </c>
      <c r="T59" s="132" t="s">
        <v>865</v>
      </c>
      <c r="U59" s="132">
        <v>650</v>
      </c>
      <c r="V59" s="132" t="s">
        <v>834</v>
      </c>
      <c r="W59" s="132" t="s">
        <v>1038</v>
      </c>
      <c r="X59" s="132">
        <v>5</v>
      </c>
    </row>
    <row r="60" spans="1:24" hidden="1">
      <c r="A60" s="132">
        <v>59</v>
      </c>
      <c r="B60" s="132">
        <v>40000001056</v>
      </c>
      <c r="C60" s="132">
        <v>61051000000</v>
      </c>
      <c r="D60" s="132" t="s">
        <v>843</v>
      </c>
      <c r="E60" s="132" t="s">
        <v>444</v>
      </c>
      <c r="F60" s="132">
        <v>82</v>
      </c>
      <c r="G60" s="132" t="s">
        <v>3847</v>
      </c>
      <c r="H60" s="132">
        <v>1</v>
      </c>
      <c r="I60" s="132">
        <v>0.53800000000000003</v>
      </c>
      <c r="J60" s="132">
        <v>1</v>
      </c>
      <c r="K60" s="132">
        <v>0.53800000000000003</v>
      </c>
      <c r="L60" s="132" t="s">
        <v>11</v>
      </c>
      <c r="M60" s="132">
        <v>881</v>
      </c>
      <c r="N60" s="132" t="s">
        <v>428</v>
      </c>
      <c r="O60" s="132">
        <v>7505</v>
      </c>
      <c r="P60" s="132" t="s">
        <v>439</v>
      </c>
      <c r="Q60" s="132">
        <v>9</v>
      </c>
      <c r="R60" s="132" t="s">
        <v>809</v>
      </c>
      <c r="S60" s="132">
        <v>1000320</v>
      </c>
      <c r="T60" s="132" t="s">
        <v>821</v>
      </c>
      <c r="U60" s="132">
        <v>3</v>
      </c>
      <c r="V60" s="132" t="s">
        <v>844</v>
      </c>
      <c r="W60" s="132" t="s">
        <v>1053</v>
      </c>
      <c r="X60" s="132">
        <v>17</v>
      </c>
    </row>
    <row r="61" spans="1:24" hidden="1">
      <c r="A61" s="132">
        <v>60</v>
      </c>
      <c r="B61" s="132">
        <v>40000001055</v>
      </c>
      <c r="C61" s="132">
        <v>61033200000</v>
      </c>
      <c r="D61" s="132" t="s">
        <v>505</v>
      </c>
      <c r="E61" s="132" t="s">
        <v>4293</v>
      </c>
      <c r="F61" s="132">
        <v>466</v>
      </c>
      <c r="G61" s="132" t="s">
        <v>3847</v>
      </c>
      <c r="H61" s="132">
        <v>1</v>
      </c>
      <c r="I61" s="132">
        <v>0.71199999999999997</v>
      </c>
      <c r="J61" s="132">
        <v>1</v>
      </c>
      <c r="K61" s="132">
        <v>0.71199999999999997</v>
      </c>
      <c r="L61" s="132" t="s">
        <v>4315</v>
      </c>
      <c r="M61" s="132">
        <v>17</v>
      </c>
      <c r="N61" s="132" t="s">
        <v>440</v>
      </c>
      <c r="O61" s="132">
        <v>7485</v>
      </c>
      <c r="P61" s="132" t="s">
        <v>439</v>
      </c>
      <c r="Q61" s="132">
        <v>9</v>
      </c>
      <c r="R61" s="132" t="s">
        <v>809</v>
      </c>
      <c r="S61" s="132">
        <v>1000320</v>
      </c>
      <c r="T61" s="132" t="s">
        <v>866</v>
      </c>
      <c r="U61" s="132">
        <v>651</v>
      </c>
      <c r="V61" s="132" t="s">
        <v>834</v>
      </c>
      <c r="W61" s="132" t="s">
        <v>1038</v>
      </c>
      <c r="X61" s="132">
        <v>5</v>
      </c>
    </row>
    <row r="62" spans="1:24" hidden="1">
      <c r="A62" s="132">
        <v>61</v>
      </c>
      <c r="B62" s="132">
        <v>40000001054</v>
      </c>
      <c r="C62" s="132">
        <v>61044200000</v>
      </c>
      <c r="D62" s="132" t="s">
        <v>867</v>
      </c>
      <c r="E62" s="132" t="s">
        <v>426</v>
      </c>
      <c r="F62" s="132">
        <v>43</v>
      </c>
      <c r="G62" s="132" t="s">
        <v>3848</v>
      </c>
      <c r="H62" s="132">
        <v>2</v>
      </c>
      <c r="I62" s="132">
        <v>0.44400000000000001</v>
      </c>
      <c r="J62" s="132">
        <v>1</v>
      </c>
      <c r="K62" s="132">
        <v>0.44400000000000001</v>
      </c>
      <c r="L62" s="132" t="s">
        <v>105</v>
      </c>
      <c r="M62" s="132">
        <v>5</v>
      </c>
      <c r="N62" s="132" t="s">
        <v>440</v>
      </c>
      <c r="O62" s="132">
        <v>7485</v>
      </c>
      <c r="P62" s="132" t="s">
        <v>439</v>
      </c>
      <c r="Q62" s="132">
        <v>9</v>
      </c>
      <c r="R62" s="132" t="s">
        <v>809</v>
      </c>
      <c r="S62" s="132">
        <v>1000320</v>
      </c>
      <c r="T62" s="132" t="s">
        <v>828</v>
      </c>
      <c r="U62" s="132">
        <v>124</v>
      </c>
      <c r="V62" s="132" t="s">
        <v>847</v>
      </c>
      <c r="W62" s="132" t="s">
        <v>1050</v>
      </c>
      <c r="X62" s="132">
        <v>20</v>
      </c>
    </row>
    <row r="63" spans="1:24" hidden="1">
      <c r="A63" s="132">
        <v>62</v>
      </c>
      <c r="B63" s="132">
        <v>40000001053</v>
      </c>
      <c r="C63" s="132">
        <v>61091000000</v>
      </c>
      <c r="D63" s="132" t="s">
        <v>839</v>
      </c>
      <c r="E63" s="132" t="s">
        <v>453</v>
      </c>
      <c r="F63" s="132">
        <v>73</v>
      </c>
      <c r="G63" s="132" t="s">
        <v>3847</v>
      </c>
      <c r="H63" s="132">
        <v>1</v>
      </c>
      <c r="I63" s="132">
        <v>0.254</v>
      </c>
      <c r="J63" s="132">
        <v>1</v>
      </c>
      <c r="K63" s="132">
        <v>0.254</v>
      </c>
      <c r="L63" s="132" t="s">
        <v>4315</v>
      </c>
      <c r="M63" s="132">
        <v>17</v>
      </c>
      <c r="N63" s="132" t="s">
        <v>440</v>
      </c>
      <c r="O63" s="132">
        <v>7485</v>
      </c>
      <c r="P63" s="132" t="s">
        <v>439</v>
      </c>
      <c r="Q63" s="132">
        <v>9</v>
      </c>
      <c r="R63" s="132" t="s">
        <v>809</v>
      </c>
      <c r="S63" s="132">
        <v>1000320</v>
      </c>
      <c r="T63" s="132" t="s">
        <v>821</v>
      </c>
      <c r="U63" s="132">
        <v>3</v>
      </c>
      <c r="V63" s="132" t="s">
        <v>869</v>
      </c>
      <c r="W63" s="132" t="s">
        <v>1073</v>
      </c>
      <c r="X63" s="132">
        <v>8</v>
      </c>
    </row>
    <row r="64" spans="1:24" hidden="1">
      <c r="A64" s="132">
        <v>63</v>
      </c>
      <c r="B64" s="132">
        <v>40000001052</v>
      </c>
      <c r="C64" s="132">
        <v>61091000000</v>
      </c>
      <c r="D64" s="132" t="s">
        <v>856</v>
      </c>
      <c r="E64" s="132" t="s">
        <v>453</v>
      </c>
      <c r="F64" s="132">
        <v>73</v>
      </c>
      <c r="G64" s="132" t="s">
        <v>3848</v>
      </c>
      <c r="H64" s="132">
        <v>2</v>
      </c>
      <c r="I64" s="132">
        <v>0.16</v>
      </c>
      <c r="J64" s="132">
        <v>1</v>
      </c>
      <c r="K64" s="132">
        <v>0.16</v>
      </c>
      <c r="L64" s="132" t="s">
        <v>4315</v>
      </c>
      <c r="M64" s="132">
        <v>17</v>
      </c>
      <c r="N64" s="132" t="s">
        <v>440</v>
      </c>
      <c r="O64" s="132">
        <v>7485</v>
      </c>
      <c r="P64" s="132" t="s">
        <v>439</v>
      </c>
      <c r="Q64" s="132">
        <v>9</v>
      </c>
      <c r="R64" s="132" t="s">
        <v>809</v>
      </c>
      <c r="S64" s="132">
        <v>1000320</v>
      </c>
      <c r="T64" s="132">
        <v>44</v>
      </c>
      <c r="U64" s="132">
        <v>95</v>
      </c>
      <c r="V64" s="132" t="s">
        <v>840</v>
      </c>
      <c r="W64" s="132" t="s">
        <v>1107</v>
      </c>
      <c r="X64" s="132">
        <v>1</v>
      </c>
    </row>
    <row r="65" spans="1:24" hidden="1">
      <c r="A65" s="132">
        <v>64</v>
      </c>
      <c r="B65" s="132">
        <v>40000001051</v>
      </c>
      <c r="C65" s="132">
        <v>62034235000</v>
      </c>
      <c r="D65" s="132" t="s">
        <v>859</v>
      </c>
      <c r="E65" s="132" t="s">
        <v>420</v>
      </c>
      <c r="F65" s="132">
        <v>93</v>
      </c>
      <c r="G65" s="132" t="s">
        <v>3699</v>
      </c>
      <c r="H65" s="132">
        <v>4</v>
      </c>
      <c r="I65" s="132">
        <v>0.58199999999999996</v>
      </c>
      <c r="J65" s="132">
        <v>1</v>
      </c>
      <c r="K65" s="132">
        <v>0.58199999999999996</v>
      </c>
      <c r="L65" s="132" t="s">
        <v>11</v>
      </c>
      <c r="M65" s="132">
        <v>881</v>
      </c>
      <c r="N65" s="132" t="s">
        <v>2948</v>
      </c>
      <c r="O65" s="132">
        <v>7550</v>
      </c>
      <c r="P65" s="132" t="s">
        <v>439</v>
      </c>
      <c r="Q65" s="132">
        <v>9</v>
      </c>
      <c r="R65" s="132" t="s">
        <v>809</v>
      </c>
      <c r="S65" s="132">
        <v>1000320</v>
      </c>
      <c r="T65" s="132" t="s">
        <v>871</v>
      </c>
      <c r="U65" s="132">
        <v>652</v>
      </c>
      <c r="V65" s="132" t="s">
        <v>834</v>
      </c>
      <c r="W65" s="132" t="s">
        <v>1038</v>
      </c>
      <c r="X65" s="132">
        <v>5</v>
      </c>
    </row>
    <row r="66" spans="1:24" hidden="1">
      <c r="A66" s="132">
        <v>65</v>
      </c>
      <c r="B66" s="132">
        <v>40000001050</v>
      </c>
      <c r="C66" s="132">
        <v>61091000000</v>
      </c>
      <c r="D66" s="132" t="s">
        <v>872</v>
      </c>
      <c r="E66" s="132" t="s">
        <v>453</v>
      </c>
      <c r="F66" s="132">
        <v>73</v>
      </c>
      <c r="G66" s="132" t="s">
        <v>3847</v>
      </c>
      <c r="H66" s="132">
        <v>1</v>
      </c>
      <c r="I66" s="132">
        <v>0.26400000000000001</v>
      </c>
      <c r="J66" s="132">
        <v>1</v>
      </c>
      <c r="K66" s="132">
        <v>0.26400000000000001</v>
      </c>
      <c r="L66" s="132" t="s">
        <v>65</v>
      </c>
      <c r="M66" s="132">
        <v>790</v>
      </c>
      <c r="N66" s="132" t="s">
        <v>3915</v>
      </c>
      <c r="O66" s="132">
        <v>7497</v>
      </c>
      <c r="P66" s="132" t="s">
        <v>439</v>
      </c>
      <c r="Q66" s="132">
        <v>9</v>
      </c>
      <c r="R66" s="132" t="s">
        <v>809</v>
      </c>
      <c r="S66" s="132">
        <v>1000320</v>
      </c>
      <c r="T66" s="132" t="s">
        <v>821</v>
      </c>
      <c r="U66" s="132">
        <v>3</v>
      </c>
      <c r="V66" s="132">
        <v>0</v>
      </c>
      <c r="W66" s="132" t="s">
        <v>1050</v>
      </c>
      <c r="X66" s="132">
        <v>20</v>
      </c>
    </row>
    <row r="67" spans="1:24" hidden="1">
      <c r="A67" s="132">
        <v>66</v>
      </c>
      <c r="B67" s="132">
        <v>40000001049</v>
      </c>
      <c r="C67" s="132">
        <v>61043300000</v>
      </c>
      <c r="D67" s="132" t="s">
        <v>507</v>
      </c>
      <c r="E67" s="132" t="s">
        <v>4293</v>
      </c>
      <c r="F67" s="132">
        <v>466</v>
      </c>
      <c r="G67" s="132" t="s">
        <v>3848</v>
      </c>
      <c r="H67" s="132">
        <v>2</v>
      </c>
      <c r="I67" s="132">
        <v>0.17399999999999999</v>
      </c>
      <c r="J67" s="132">
        <v>1</v>
      </c>
      <c r="K67" s="132">
        <v>0.17399999999999999</v>
      </c>
      <c r="L67" s="132" t="s">
        <v>105</v>
      </c>
      <c r="M67" s="132">
        <v>5</v>
      </c>
      <c r="N67" s="132" t="s">
        <v>3915</v>
      </c>
      <c r="O67" s="132">
        <v>7497</v>
      </c>
      <c r="P67" s="132" t="s">
        <v>425</v>
      </c>
      <c r="Q67" s="132">
        <v>37</v>
      </c>
      <c r="R67" s="132" t="s">
        <v>809</v>
      </c>
      <c r="S67" s="132">
        <v>1000320</v>
      </c>
      <c r="T67" s="132" t="s">
        <v>828</v>
      </c>
      <c r="U67" s="132">
        <v>124</v>
      </c>
      <c r="V67" s="132" t="s">
        <v>847</v>
      </c>
      <c r="W67" s="132" t="s">
        <v>1073</v>
      </c>
      <c r="X67" s="132">
        <v>8</v>
      </c>
    </row>
    <row r="68" spans="1:24" hidden="1">
      <c r="A68" s="132">
        <v>67</v>
      </c>
      <c r="B68" s="132">
        <v>40000001048</v>
      </c>
      <c r="C68" s="132">
        <v>62013000000</v>
      </c>
      <c r="D68" s="132" t="s">
        <v>504</v>
      </c>
      <c r="E68" s="132" t="s">
        <v>3650</v>
      </c>
      <c r="F68" s="132">
        <v>14</v>
      </c>
      <c r="G68" s="132" t="s">
        <v>3847</v>
      </c>
      <c r="H68" s="132">
        <v>1</v>
      </c>
      <c r="I68" s="132">
        <v>0.56200000000000006</v>
      </c>
      <c r="J68" s="132">
        <v>1</v>
      </c>
      <c r="K68" s="132">
        <v>0.56200000000000006</v>
      </c>
      <c r="L68" s="132" t="s">
        <v>11</v>
      </c>
      <c r="M68" s="132">
        <v>881</v>
      </c>
      <c r="N68" s="132" t="s">
        <v>3915</v>
      </c>
      <c r="O68" s="132">
        <v>7497</v>
      </c>
      <c r="P68" s="132" t="s">
        <v>439</v>
      </c>
      <c r="Q68" s="132">
        <v>9</v>
      </c>
      <c r="R68" s="132" t="s">
        <v>809</v>
      </c>
      <c r="S68" s="132">
        <v>1000320</v>
      </c>
      <c r="T68" s="132" t="s">
        <v>825</v>
      </c>
      <c r="U68" s="132">
        <v>119</v>
      </c>
      <c r="V68" s="132" t="s">
        <v>833</v>
      </c>
      <c r="W68" s="132" t="s">
        <v>1050</v>
      </c>
      <c r="X68" s="132">
        <v>20</v>
      </c>
    </row>
    <row r="69" spans="1:24" hidden="1">
      <c r="A69" s="132">
        <v>68</v>
      </c>
      <c r="B69" s="132">
        <v>40000001047</v>
      </c>
      <c r="C69" s="132">
        <v>61043300000</v>
      </c>
      <c r="D69" s="132" t="s">
        <v>507</v>
      </c>
      <c r="E69" s="132" t="s">
        <v>4293</v>
      </c>
      <c r="F69" s="132">
        <v>466</v>
      </c>
      <c r="G69" s="132" t="s">
        <v>3848</v>
      </c>
      <c r="H69" s="132">
        <v>2</v>
      </c>
      <c r="I69" s="132">
        <v>0.38400000000000001</v>
      </c>
      <c r="J69" s="132">
        <v>1</v>
      </c>
      <c r="K69" s="132">
        <v>0.38400000000000001</v>
      </c>
      <c r="L69" s="132" t="s">
        <v>105</v>
      </c>
      <c r="M69" s="132">
        <v>5</v>
      </c>
      <c r="N69" s="132" t="s">
        <v>3915</v>
      </c>
      <c r="O69" s="132">
        <v>7497</v>
      </c>
      <c r="P69" s="132" t="s">
        <v>425</v>
      </c>
      <c r="Q69" s="132">
        <v>37</v>
      </c>
      <c r="R69" s="132" t="s">
        <v>809</v>
      </c>
      <c r="S69" s="132">
        <v>1000320</v>
      </c>
      <c r="T69" s="132">
        <v>36</v>
      </c>
      <c r="U69" s="132">
        <v>52</v>
      </c>
      <c r="V69" s="132" t="s">
        <v>844</v>
      </c>
      <c r="W69" s="132" t="s">
        <v>1050</v>
      </c>
      <c r="X69" s="132">
        <v>20</v>
      </c>
    </row>
    <row r="70" spans="1:24" hidden="1">
      <c r="A70" s="132">
        <v>69</v>
      </c>
      <c r="B70" s="132">
        <v>40000001046</v>
      </c>
      <c r="C70" s="132">
        <v>61099020000</v>
      </c>
      <c r="D70" s="132" t="s">
        <v>508</v>
      </c>
      <c r="E70" s="132" t="s">
        <v>453</v>
      </c>
      <c r="F70" s="132">
        <v>73</v>
      </c>
      <c r="G70" s="132" t="s">
        <v>3848</v>
      </c>
      <c r="H70" s="132">
        <v>2</v>
      </c>
      <c r="I70" s="132">
        <v>0.154</v>
      </c>
      <c r="J70" s="132">
        <v>1</v>
      </c>
      <c r="K70" s="132">
        <v>0.154</v>
      </c>
      <c r="L70" s="132" t="s">
        <v>105</v>
      </c>
      <c r="M70" s="132">
        <v>5</v>
      </c>
      <c r="N70" s="132" t="s">
        <v>436</v>
      </c>
      <c r="O70" s="132">
        <v>1840</v>
      </c>
      <c r="P70" s="132" t="s">
        <v>425</v>
      </c>
      <c r="Q70" s="132">
        <v>37</v>
      </c>
      <c r="R70" s="132" t="s">
        <v>809</v>
      </c>
      <c r="S70" s="132">
        <v>1000320</v>
      </c>
      <c r="T70" s="132" t="s">
        <v>828</v>
      </c>
      <c r="U70" s="132">
        <v>124</v>
      </c>
      <c r="V70" s="132" t="s">
        <v>873</v>
      </c>
      <c r="W70" s="132" t="s">
        <v>1048</v>
      </c>
      <c r="X70" s="132">
        <v>4</v>
      </c>
    </row>
    <row r="71" spans="1:24" hidden="1">
      <c r="A71" s="132">
        <v>70</v>
      </c>
      <c r="B71" s="132">
        <v>40000001045</v>
      </c>
      <c r="C71" s="132">
        <v>61091000000</v>
      </c>
      <c r="D71" s="132" t="s">
        <v>856</v>
      </c>
      <c r="E71" s="132" t="s">
        <v>453</v>
      </c>
      <c r="F71" s="132">
        <v>73</v>
      </c>
      <c r="G71" s="132" t="s">
        <v>3848</v>
      </c>
      <c r="H71" s="132">
        <v>2</v>
      </c>
      <c r="I71" s="132">
        <v>0.14000000000000001</v>
      </c>
      <c r="J71" s="132">
        <v>1</v>
      </c>
      <c r="K71" s="132">
        <v>0.14000000000000001</v>
      </c>
      <c r="L71" s="132" t="s">
        <v>3574</v>
      </c>
      <c r="M71" s="132">
        <v>767</v>
      </c>
      <c r="N71" s="132" t="s">
        <v>440</v>
      </c>
      <c r="O71" s="132">
        <v>7485</v>
      </c>
      <c r="P71" s="132" t="s">
        <v>439</v>
      </c>
      <c r="Q71" s="132">
        <v>9</v>
      </c>
      <c r="R71" s="132" t="s">
        <v>809</v>
      </c>
      <c r="S71" s="132">
        <v>1000320</v>
      </c>
      <c r="T71" s="132" t="s">
        <v>828</v>
      </c>
      <c r="U71" s="132">
        <v>124</v>
      </c>
      <c r="V71" s="132">
        <v>0</v>
      </c>
      <c r="W71" s="132" t="s">
        <v>1050</v>
      </c>
      <c r="X71" s="132">
        <v>20</v>
      </c>
    </row>
    <row r="72" spans="1:24" hidden="1">
      <c r="A72" s="132">
        <v>71</v>
      </c>
      <c r="B72" s="132">
        <v>40000001044</v>
      </c>
      <c r="C72" s="132">
        <v>61043300000</v>
      </c>
      <c r="D72" s="132" t="s">
        <v>507</v>
      </c>
      <c r="E72" s="132" t="s">
        <v>4293</v>
      </c>
      <c r="F72" s="132">
        <v>466</v>
      </c>
      <c r="G72" s="132" t="s">
        <v>3848</v>
      </c>
      <c r="H72" s="132">
        <v>2</v>
      </c>
      <c r="I72" s="132">
        <v>0.41599999999999998</v>
      </c>
      <c r="J72" s="132">
        <v>1</v>
      </c>
      <c r="K72" s="132">
        <v>0.41599999999999998</v>
      </c>
      <c r="L72" s="132" t="s">
        <v>59</v>
      </c>
      <c r="M72" s="132">
        <v>898</v>
      </c>
      <c r="N72" s="132" t="s">
        <v>429</v>
      </c>
      <c r="O72" s="132">
        <v>7565</v>
      </c>
      <c r="P72" s="132" t="s">
        <v>425</v>
      </c>
      <c r="Q72" s="132">
        <v>37</v>
      </c>
      <c r="R72" s="132" t="s">
        <v>809</v>
      </c>
      <c r="S72" s="132">
        <v>1000320</v>
      </c>
      <c r="T72" s="132" t="s">
        <v>810</v>
      </c>
      <c r="U72" s="132">
        <v>122</v>
      </c>
      <c r="V72" s="132">
        <v>0</v>
      </c>
      <c r="W72" s="132" t="s">
        <v>1144</v>
      </c>
      <c r="X72" s="132">
        <v>23</v>
      </c>
    </row>
    <row r="73" spans="1:24" hidden="1">
      <c r="A73" s="132">
        <v>72</v>
      </c>
      <c r="B73" s="132">
        <v>40000001043</v>
      </c>
      <c r="C73" s="132">
        <v>61091000000</v>
      </c>
      <c r="D73" s="132" t="s">
        <v>839</v>
      </c>
      <c r="E73" s="132" t="s">
        <v>453</v>
      </c>
      <c r="F73" s="132">
        <v>73</v>
      </c>
      <c r="G73" s="132" t="s">
        <v>3847</v>
      </c>
      <c r="H73" s="132">
        <v>1</v>
      </c>
      <c r="I73" s="132">
        <v>0.28199999999999997</v>
      </c>
      <c r="J73" s="132">
        <v>1</v>
      </c>
      <c r="K73" s="132">
        <v>0.28199999999999997</v>
      </c>
      <c r="L73" s="132" t="s">
        <v>4315</v>
      </c>
      <c r="M73" s="132">
        <v>17</v>
      </c>
      <c r="N73" s="132" t="s">
        <v>440</v>
      </c>
      <c r="O73" s="132">
        <v>7485</v>
      </c>
      <c r="P73" s="132" t="s">
        <v>439</v>
      </c>
      <c r="Q73" s="132">
        <v>9</v>
      </c>
      <c r="R73" s="132" t="s">
        <v>809</v>
      </c>
      <c r="S73" s="132">
        <v>1000320</v>
      </c>
      <c r="T73" s="132" t="s">
        <v>828</v>
      </c>
      <c r="U73" s="132">
        <v>124</v>
      </c>
      <c r="V73" s="132" t="s">
        <v>869</v>
      </c>
      <c r="W73" s="132" t="s">
        <v>1073</v>
      </c>
      <c r="X73" s="132">
        <v>8</v>
      </c>
    </row>
    <row r="74" spans="1:24" hidden="1">
      <c r="A74" s="132">
        <v>73</v>
      </c>
      <c r="B74" s="132">
        <v>40000001042</v>
      </c>
      <c r="C74" s="132">
        <v>62046239000</v>
      </c>
      <c r="D74" s="132" t="s">
        <v>875</v>
      </c>
      <c r="E74" s="132" t="s">
        <v>420</v>
      </c>
      <c r="F74" s="132">
        <v>93</v>
      </c>
      <c r="G74" s="132" t="s">
        <v>3848</v>
      </c>
      <c r="H74" s="132">
        <v>2</v>
      </c>
      <c r="I74" s="132">
        <v>0.29199999999999998</v>
      </c>
      <c r="J74" s="132">
        <v>1</v>
      </c>
      <c r="K74" s="132">
        <v>0.29199999999999998</v>
      </c>
      <c r="L74" s="132" t="s">
        <v>4315</v>
      </c>
      <c r="M74" s="132">
        <v>17</v>
      </c>
      <c r="N74" s="132" t="s">
        <v>440</v>
      </c>
      <c r="O74" s="132">
        <v>7485</v>
      </c>
      <c r="P74" s="132" t="s">
        <v>439</v>
      </c>
      <c r="Q74" s="132">
        <v>9</v>
      </c>
      <c r="R74" s="132" t="s">
        <v>809</v>
      </c>
      <c r="S74" s="132">
        <v>1000320</v>
      </c>
      <c r="T74" s="132">
        <v>146</v>
      </c>
      <c r="U74" s="132">
        <v>181</v>
      </c>
      <c r="V74" s="132" t="s">
        <v>816</v>
      </c>
      <c r="W74" s="132" t="s">
        <v>1050</v>
      </c>
      <c r="X74" s="132">
        <v>20</v>
      </c>
    </row>
    <row r="75" spans="1:24" hidden="1">
      <c r="A75" s="132">
        <v>74</v>
      </c>
      <c r="B75" s="132">
        <v>40000001041</v>
      </c>
      <c r="C75" s="132">
        <v>62046239000</v>
      </c>
      <c r="D75" s="132" t="s">
        <v>875</v>
      </c>
      <c r="E75" s="132" t="s">
        <v>420</v>
      </c>
      <c r="F75" s="132">
        <v>93</v>
      </c>
      <c r="G75" s="132" t="s">
        <v>3848</v>
      </c>
      <c r="H75" s="132">
        <v>2</v>
      </c>
      <c r="I75" s="132">
        <v>0.26</v>
      </c>
      <c r="J75" s="132">
        <v>1</v>
      </c>
      <c r="K75" s="132">
        <v>0.26</v>
      </c>
      <c r="L75" s="132" t="s">
        <v>4315</v>
      </c>
      <c r="M75" s="132">
        <v>17</v>
      </c>
      <c r="N75" s="132" t="s">
        <v>440</v>
      </c>
      <c r="O75" s="132">
        <v>7485</v>
      </c>
      <c r="P75" s="132" t="s">
        <v>439</v>
      </c>
      <c r="Q75" s="132">
        <v>9</v>
      </c>
      <c r="R75" s="132" t="s">
        <v>809</v>
      </c>
      <c r="S75" s="132">
        <v>1000320</v>
      </c>
      <c r="T75" s="132">
        <v>134</v>
      </c>
      <c r="U75" s="132">
        <v>164</v>
      </c>
      <c r="V75" s="132" t="s">
        <v>816</v>
      </c>
      <c r="W75" s="132" t="s">
        <v>1050</v>
      </c>
      <c r="X75" s="132">
        <v>20</v>
      </c>
    </row>
    <row r="76" spans="1:24" hidden="1">
      <c r="A76" s="132">
        <v>75</v>
      </c>
      <c r="B76" s="132">
        <v>40000001040</v>
      </c>
      <c r="C76" s="132">
        <v>62034235000</v>
      </c>
      <c r="D76" s="132" t="s">
        <v>484</v>
      </c>
      <c r="E76" s="132" t="s">
        <v>420</v>
      </c>
      <c r="F76" s="132">
        <v>93</v>
      </c>
      <c r="G76" s="132" t="s">
        <v>3699</v>
      </c>
      <c r="H76" s="132">
        <v>4</v>
      </c>
      <c r="I76" s="132">
        <v>0.71</v>
      </c>
      <c r="J76" s="132">
        <v>1</v>
      </c>
      <c r="K76" s="132">
        <v>0.71</v>
      </c>
      <c r="L76" s="132" t="s">
        <v>11</v>
      </c>
      <c r="M76" s="132">
        <v>881</v>
      </c>
      <c r="N76" s="132" t="s">
        <v>440</v>
      </c>
      <c r="O76" s="132">
        <v>7485</v>
      </c>
      <c r="P76" s="132" t="s">
        <v>439</v>
      </c>
      <c r="Q76" s="132">
        <v>9</v>
      </c>
      <c r="R76" s="132" t="s">
        <v>809</v>
      </c>
      <c r="S76" s="132">
        <v>1000320</v>
      </c>
      <c r="T76" s="132" t="s">
        <v>876</v>
      </c>
      <c r="U76" s="132">
        <v>653</v>
      </c>
      <c r="V76" s="132" t="s">
        <v>844</v>
      </c>
      <c r="W76" s="132" t="s">
        <v>1144</v>
      </c>
      <c r="X76" s="132">
        <v>23</v>
      </c>
    </row>
    <row r="77" spans="1:24" hidden="1">
      <c r="A77" s="132">
        <v>76</v>
      </c>
      <c r="B77" s="132">
        <v>40000001039</v>
      </c>
      <c r="C77" s="132">
        <v>61033200000</v>
      </c>
      <c r="D77" s="132" t="s">
        <v>505</v>
      </c>
      <c r="E77" s="132" t="s">
        <v>4293</v>
      </c>
      <c r="F77" s="132">
        <v>466</v>
      </c>
      <c r="G77" s="132" t="s">
        <v>3847</v>
      </c>
      <c r="H77" s="132">
        <v>1</v>
      </c>
      <c r="I77" s="132">
        <v>0.39400000000000002</v>
      </c>
      <c r="J77" s="132">
        <v>1</v>
      </c>
      <c r="K77" s="132">
        <v>0.39400000000000002</v>
      </c>
      <c r="L77" s="132" t="s">
        <v>11</v>
      </c>
      <c r="M77" s="132">
        <v>881</v>
      </c>
      <c r="N77" s="132" t="s">
        <v>440</v>
      </c>
      <c r="O77" s="132">
        <v>7485</v>
      </c>
      <c r="P77" s="132" t="s">
        <v>3958</v>
      </c>
      <c r="Q77" s="132" t="s">
        <v>3929</v>
      </c>
      <c r="R77" s="132" t="s">
        <v>809</v>
      </c>
      <c r="S77" s="132">
        <v>1000320</v>
      </c>
      <c r="T77" s="132" t="s">
        <v>810</v>
      </c>
      <c r="U77" s="132">
        <v>122</v>
      </c>
      <c r="V77" s="132" t="s">
        <v>834</v>
      </c>
      <c r="W77" s="132" t="s">
        <v>1144</v>
      </c>
      <c r="X77" s="132">
        <v>23</v>
      </c>
    </row>
    <row r="78" spans="1:24" hidden="1">
      <c r="A78" s="132">
        <v>77</v>
      </c>
      <c r="B78" s="132">
        <v>40000001038</v>
      </c>
      <c r="C78" s="132">
        <v>62013000000</v>
      </c>
      <c r="D78" s="132" t="s">
        <v>877</v>
      </c>
      <c r="E78" s="132" t="s">
        <v>3650</v>
      </c>
      <c r="F78" s="132">
        <v>14</v>
      </c>
      <c r="G78" s="132" t="s">
        <v>3847</v>
      </c>
      <c r="H78" s="132">
        <v>1</v>
      </c>
      <c r="I78" s="132">
        <v>1.1279999999999999</v>
      </c>
      <c r="J78" s="132">
        <v>1</v>
      </c>
      <c r="K78" s="132">
        <v>1.1279999999999999</v>
      </c>
      <c r="L78" s="132" t="s">
        <v>11</v>
      </c>
      <c r="M78" s="132">
        <v>881</v>
      </c>
      <c r="N78" s="132" t="s">
        <v>2948</v>
      </c>
      <c r="O78" s="132">
        <v>7550</v>
      </c>
      <c r="P78" s="132" t="s">
        <v>439</v>
      </c>
      <c r="Q78" s="132">
        <v>9</v>
      </c>
      <c r="R78" s="132" t="s">
        <v>809</v>
      </c>
      <c r="S78" s="132">
        <v>1000320</v>
      </c>
      <c r="T78" s="132" t="s">
        <v>825</v>
      </c>
      <c r="U78" s="132">
        <v>119</v>
      </c>
      <c r="V78" s="132" t="s">
        <v>822</v>
      </c>
      <c r="W78" s="132" t="s">
        <v>1048</v>
      </c>
      <c r="X78" s="132">
        <v>4</v>
      </c>
    </row>
    <row r="79" spans="1:24" hidden="1">
      <c r="A79" s="132">
        <v>78</v>
      </c>
      <c r="B79" s="132">
        <v>40000001037</v>
      </c>
      <c r="C79" s="132">
        <v>62046318000</v>
      </c>
      <c r="D79" s="132" t="s">
        <v>511</v>
      </c>
      <c r="E79" s="132" t="s">
        <v>420</v>
      </c>
      <c r="F79" s="132">
        <v>93</v>
      </c>
      <c r="G79" s="132" t="s">
        <v>3848</v>
      </c>
      <c r="H79" s="132">
        <v>2</v>
      </c>
      <c r="I79" s="132">
        <v>0.64200000000000002</v>
      </c>
      <c r="J79" s="132">
        <v>1</v>
      </c>
      <c r="K79" s="132">
        <v>0.64200000000000002</v>
      </c>
      <c r="L79" s="132" t="s">
        <v>4315</v>
      </c>
      <c r="M79" s="132">
        <v>17</v>
      </c>
      <c r="N79" s="132" t="s">
        <v>3915</v>
      </c>
      <c r="O79" s="132">
        <v>7497</v>
      </c>
      <c r="P79" s="132" t="s">
        <v>4411</v>
      </c>
      <c r="Q79" s="132" t="s">
        <v>4342</v>
      </c>
      <c r="R79" s="132" t="s">
        <v>809</v>
      </c>
      <c r="S79" s="132">
        <v>1000320</v>
      </c>
      <c r="T79" s="132">
        <v>44</v>
      </c>
      <c r="U79" s="132">
        <v>95</v>
      </c>
      <c r="V79" s="132" t="s">
        <v>844</v>
      </c>
      <c r="W79" s="132" t="s">
        <v>1144</v>
      </c>
      <c r="X79" s="132">
        <v>23</v>
      </c>
    </row>
    <row r="80" spans="1:24" hidden="1">
      <c r="A80" s="132">
        <v>79</v>
      </c>
      <c r="B80" s="132">
        <v>40000001036</v>
      </c>
      <c r="C80" s="132">
        <v>61091000000</v>
      </c>
      <c r="D80" s="132" t="s">
        <v>856</v>
      </c>
      <c r="E80" s="132" t="s">
        <v>453</v>
      </c>
      <c r="F80" s="132">
        <v>73</v>
      </c>
      <c r="G80" s="132" t="s">
        <v>3848</v>
      </c>
      <c r="H80" s="132">
        <v>2</v>
      </c>
      <c r="I80" s="132">
        <v>9.6000000000000002E-2</v>
      </c>
      <c r="J80" s="132">
        <v>1</v>
      </c>
      <c r="K80" s="132">
        <v>9.6000000000000002E-2</v>
      </c>
      <c r="L80" s="132" t="s">
        <v>4315</v>
      </c>
      <c r="M80" s="132">
        <v>17</v>
      </c>
      <c r="N80" s="132" t="s">
        <v>440</v>
      </c>
      <c r="O80" s="132">
        <v>7485</v>
      </c>
      <c r="P80" s="132" t="s">
        <v>439</v>
      </c>
      <c r="Q80" s="132">
        <v>9</v>
      </c>
      <c r="R80" s="132" t="s">
        <v>809</v>
      </c>
      <c r="S80" s="132">
        <v>1000320</v>
      </c>
      <c r="T80" s="132" t="s">
        <v>878</v>
      </c>
      <c r="U80" s="132">
        <v>654</v>
      </c>
      <c r="V80" s="132" t="s">
        <v>879</v>
      </c>
      <c r="W80" s="132" t="s">
        <v>1046</v>
      </c>
      <c r="X80" s="132">
        <v>12</v>
      </c>
    </row>
    <row r="81" spans="1:24" hidden="1">
      <c r="A81" s="132">
        <v>80</v>
      </c>
      <c r="B81" s="132">
        <v>40000001035</v>
      </c>
      <c r="C81" s="132">
        <v>61091000000</v>
      </c>
      <c r="D81" s="132" t="s">
        <v>839</v>
      </c>
      <c r="E81" s="132" t="s">
        <v>453</v>
      </c>
      <c r="F81" s="132">
        <v>73</v>
      </c>
      <c r="G81" s="132" t="s">
        <v>3847</v>
      </c>
      <c r="H81" s="132">
        <v>1</v>
      </c>
      <c r="I81" s="132">
        <v>0.17</v>
      </c>
      <c r="J81" s="132">
        <v>1</v>
      </c>
      <c r="K81" s="132">
        <v>0.17</v>
      </c>
      <c r="L81" s="132" t="s">
        <v>11</v>
      </c>
      <c r="M81" s="132">
        <v>881</v>
      </c>
      <c r="N81" s="132" t="s">
        <v>440</v>
      </c>
      <c r="O81" s="132">
        <v>7485</v>
      </c>
      <c r="P81" s="132" t="s">
        <v>439</v>
      </c>
      <c r="Q81" s="132">
        <v>9</v>
      </c>
      <c r="R81" s="132" t="s">
        <v>809</v>
      </c>
      <c r="S81" s="132">
        <v>1000320</v>
      </c>
      <c r="T81" s="132" t="s">
        <v>828</v>
      </c>
      <c r="U81" s="132">
        <v>124</v>
      </c>
      <c r="V81" s="132" t="s">
        <v>840</v>
      </c>
      <c r="W81" s="132" t="s">
        <v>1144</v>
      </c>
      <c r="X81" s="132">
        <v>23</v>
      </c>
    </row>
    <row r="82" spans="1:24" hidden="1">
      <c r="A82" s="132">
        <v>81</v>
      </c>
      <c r="B82" s="132">
        <v>40000001034</v>
      </c>
      <c r="C82" s="132">
        <v>61091000000</v>
      </c>
      <c r="D82" s="132" t="s">
        <v>856</v>
      </c>
      <c r="E82" s="132" t="s">
        <v>453</v>
      </c>
      <c r="F82" s="132">
        <v>73</v>
      </c>
      <c r="G82" s="132" t="s">
        <v>3848</v>
      </c>
      <c r="H82" s="132">
        <v>2</v>
      </c>
      <c r="I82" s="132">
        <v>9.1999999999999998E-2</v>
      </c>
      <c r="J82" s="132">
        <v>1</v>
      </c>
      <c r="K82" s="132">
        <v>9.1999999999999998E-2</v>
      </c>
      <c r="L82" s="132" t="s">
        <v>4315</v>
      </c>
      <c r="M82" s="132">
        <v>17</v>
      </c>
      <c r="N82" s="132" t="s">
        <v>440</v>
      </c>
      <c r="O82" s="132">
        <v>7485</v>
      </c>
      <c r="P82" s="132" t="s">
        <v>439</v>
      </c>
      <c r="Q82" s="132">
        <v>9</v>
      </c>
      <c r="R82" s="132" t="s">
        <v>809</v>
      </c>
      <c r="S82" s="132">
        <v>1000320</v>
      </c>
      <c r="T82" s="132" t="s">
        <v>880</v>
      </c>
      <c r="U82" s="132">
        <v>655</v>
      </c>
      <c r="V82" s="132" t="s">
        <v>873</v>
      </c>
      <c r="W82" s="132" t="s">
        <v>1038</v>
      </c>
      <c r="X82" s="132">
        <v>5</v>
      </c>
    </row>
    <row r="83" spans="1:24" hidden="1">
      <c r="A83" s="132">
        <v>82</v>
      </c>
      <c r="B83" s="132">
        <v>40000001033</v>
      </c>
      <c r="C83" s="132">
        <v>61034200090</v>
      </c>
      <c r="D83" s="132" t="s">
        <v>512</v>
      </c>
      <c r="E83" s="132" t="s">
        <v>442</v>
      </c>
      <c r="F83" s="132">
        <v>24</v>
      </c>
      <c r="G83" s="132" t="s">
        <v>3699</v>
      </c>
      <c r="H83" s="132">
        <v>4</v>
      </c>
      <c r="I83" s="132">
        <v>0.36</v>
      </c>
      <c r="J83" s="132">
        <v>1</v>
      </c>
      <c r="K83" s="132">
        <v>0.36</v>
      </c>
      <c r="L83" s="132" t="s">
        <v>4315</v>
      </c>
      <c r="M83" s="132">
        <v>17</v>
      </c>
      <c r="N83" s="132" t="s">
        <v>440</v>
      </c>
      <c r="O83" s="132">
        <v>7485</v>
      </c>
      <c r="P83" s="132" t="s">
        <v>4412</v>
      </c>
      <c r="Q83" s="132" t="s">
        <v>4336</v>
      </c>
      <c r="R83" s="132" t="s">
        <v>809</v>
      </c>
      <c r="S83" s="132">
        <v>1000320</v>
      </c>
      <c r="T83" s="132" t="s">
        <v>881</v>
      </c>
      <c r="U83" s="132">
        <v>656</v>
      </c>
      <c r="V83" s="132" t="s">
        <v>869</v>
      </c>
      <c r="W83" s="132" t="s">
        <v>1038</v>
      </c>
      <c r="X83" s="132">
        <v>5</v>
      </c>
    </row>
    <row r="84" spans="1:24" hidden="1">
      <c r="A84" s="132">
        <v>83</v>
      </c>
      <c r="B84" s="132">
        <v>40000001032</v>
      </c>
      <c r="C84" s="132">
        <v>61103091000</v>
      </c>
      <c r="D84" s="132" t="s">
        <v>513</v>
      </c>
      <c r="E84" s="132" t="s">
        <v>341</v>
      </c>
      <c r="F84" s="132">
        <v>18</v>
      </c>
      <c r="G84" s="132" t="s">
        <v>457</v>
      </c>
      <c r="H84" s="132">
        <v>5</v>
      </c>
      <c r="I84" s="132">
        <v>0.75</v>
      </c>
      <c r="J84" s="132">
        <v>1</v>
      </c>
      <c r="K84" s="132">
        <v>0.75</v>
      </c>
      <c r="L84" s="132" t="s">
        <v>59</v>
      </c>
      <c r="M84" s="132">
        <v>898</v>
      </c>
      <c r="N84" s="132" t="s">
        <v>2880</v>
      </c>
      <c r="O84" s="132">
        <v>3220</v>
      </c>
      <c r="P84" s="132" t="s">
        <v>3961</v>
      </c>
      <c r="Q84" s="132" t="s">
        <v>3935</v>
      </c>
      <c r="R84" s="132" t="s">
        <v>809</v>
      </c>
      <c r="S84" s="132">
        <v>1000320</v>
      </c>
      <c r="T84" s="132" t="s">
        <v>882</v>
      </c>
      <c r="U84" s="132">
        <v>657</v>
      </c>
      <c r="V84" s="132">
        <v>0</v>
      </c>
      <c r="W84" s="132" t="s">
        <v>1048</v>
      </c>
      <c r="X84" s="132">
        <v>4</v>
      </c>
    </row>
    <row r="85" spans="1:24" hidden="1">
      <c r="A85" s="132">
        <v>84</v>
      </c>
      <c r="B85" s="132">
        <v>40000001031</v>
      </c>
      <c r="C85" s="132">
        <v>61091000000</v>
      </c>
      <c r="D85" s="132" t="s">
        <v>856</v>
      </c>
      <c r="E85" s="132" t="s">
        <v>453</v>
      </c>
      <c r="F85" s="132">
        <v>73</v>
      </c>
      <c r="G85" s="132" t="s">
        <v>3848</v>
      </c>
      <c r="H85" s="132">
        <v>2</v>
      </c>
      <c r="I85" s="132">
        <v>0.11799999999999999</v>
      </c>
      <c r="J85" s="132">
        <v>1</v>
      </c>
      <c r="K85" s="132">
        <v>0.11799999999999999</v>
      </c>
      <c r="L85" s="132" t="s">
        <v>4315</v>
      </c>
      <c r="M85" s="132">
        <v>17</v>
      </c>
      <c r="N85" s="132" t="s">
        <v>440</v>
      </c>
      <c r="O85" s="132">
        <v>7485</v>
      </c>
      <c r="P85" s="132" t="s">
        <v>439</v>
      </c>
      <c r="Q85" s="132">
        <v>9</v>
      </c>
      <c r="R85" s="132" t="s">
        <v>809</v>
      </c>
      <c r="S85" s="132">
        <v>1000320</v>
      </c>
      <c r="T85" s="132">
        <v>140</v>
      </c>
      <c r="U85" s="132">
        <v>162</v>
      </c>
      <c r="V85" s="132" t="s">
        <v>873</v>
      </c>
      <c r="W85" s="132" t="s">
        <v>1038</v>
      </c>
      <c r="X85" s="132">
        <v>5</v>
      </c>
    </row>
    <row r="86" spans="1:24" hidden="1">
      <c r="A86" s="132">
        <v>85</v>
      </c>
      <c r="B86" s="132">
        <v>40000001030</v>
      </c>
      <c r="C86" s="132">
        <v>65050090000</v>
      </c>
      <c r="D86" s="132" t="s">
        <v>514</v>
      </c>
      <c r="E86" s="132" t="s">
        <v>434</v>
      </c>
      <c r="F86" s="132">
        <v>5</v>
      </c>
      <c r="G86" s="132" t="s">
        <v>3847</v>
      </c>
      <c r="H86" s="132">
        <v>1</v>
      </c>
      <c r="I86" s="132">
        <v>0.17199999999999999</v>
      </c>
      <c r="J86" s="132">
        <v>1</v>
      </c>
      <c r="K86" s="132">
        <v>0.17199999999999999</v>
      </c>
      <c r="L86" s="132" t="s">
        <v>59</v>
      </c>
      <c r="M86" s="132">
        <v>898</v>
      </c>
      <c r="N86" s="132" t="s">
        <v>424</v>
      </c>
      <c r="O86" s="132">
        <v>7579</v>
      </c>
      <c r="P86" s="132" t="s">
        <v>425</v>
      </c>
      <c r="Q86" s="132">
        <v>37</v>
      </c>
      <c r="R86" s="132" t="s">
        <v>809</v>
      </c>
      <c r="S86" s="132">
        <v>1000320</v>
      </c>
      <c r="T86" s="132">
        <v>0</v>
      </c>
      <c r="U86" s="132">
        <v>4</v>
      </c>
      <c r="V86" s="132">
        <v>0</v>
      </c>
      <c r="W86" s="132" t="s">
        <v>1038</v>
      </c>
      <c r="X86" s="132">
        <v>5</v>
      </c>
    </row>
    <row r="87" spans="1:24" hidden="1">
      <c r="A87" s="132">
        <v>86</v>
      </c>
      <c r="B87" s="132">
        <v>40000001029</v>
      </c>
      <c r="C87" s="132">
        <v>61102091000</v>
      </c>
      <c r="D87" s="132" t="s">
        <v>480</v>
      </c>
      <c r="E87" s="132" t="s">
        <v>341</v>
      </c>
      <c r="F87" s="132">
        <v>18</v>
      </c>
      <c r="G87" s="132" t="s">
        <v>3847</v>
      </c>
      <c r="H87" s="132">
        <v>1</v>
      </c>
      <c r="I87" s="132">
        <v>0.72599999999999998</v>
      </c>
      <c r="J87" s="132">
        <v>1</v>
      </c>
      <c r="K87" s="132">
        <v>0.72599999999999998</v>
      </c>
      <c r="L87" s="132" t="s">
        <v>11</v>
      </c>
      <c r="M87" s="132">
        <v>881</v>
      </c>
      <c r="N87" s="132" t="s">
        <v>2948</v>
      </c>
      <c r="O87" s="132">
        <v>7550</v>
      </c>
      <c r="P87" s="132" t="s">
        <v>439</v>
      </c>
      <c r="Q87" s="132">
        <v>9</v>
      </c>
      <c r="R87" s="132" t="s">
        <v>809</v>
      </c>
      <c r="S87" s="132">
        <v>1000320</v>
      </c>
      <c r="T87" s="132" t="s">
        <v>821</v>
      </c>
      <c r="U87" s="132">
        <v>3</v>
      </c>
      <c r="V87" s="132" t="s">
        <v>834</v>
      </c>
      <c r="W87" s="132" t="s">
        <v>1144</v>
      </c>
      <c r="X87" s="132">
        <v>23</v>
      </c>
    </row>
    <row r="88" spans="1:24" hidden="1">
      <c r="A88" s="132">
        <v>87</v>
      </c>
      <c r="B88" s="132">
        <v>40000001028</v>
      </c>
      <c r="C88" s="132">
        <v>64029996000</v>
      </c>
      <c r="D88" s="132" t="s">
        <v>515</v>
      </c>
      <c r="E88" s="132" t="s">
        <v>3682</v>
      </c>
      <c r="F88" s="132">
        <v>67</v>
      </c>
      <c r="G88" s="132" t="s">
        <v>3847</v>
      </c>
      <c r="H88" s="132">
        <v>1</v>
      </c>
      <c r="I88" s="132">
        <v>0.69799999999999995</v>
      </c>
      <c r="J88" s="132">
        <v>1</v>
      </c>
      <c r="K88" s="132">
        <v>0.90600000000000003</v>
      </c>
      <c r="L88" s="132" t="s">
        <v>75</v>
      </c>
      <c r="M88" s="132">
        <v>884</v>
      </c>
      <c r="N88" s="132" t="s">
        <v>3915</v>
      </c>
      <c r="O88" s="132">
        <v>7497</v>
      </c>
      <c r="P88" s="132" t="s">
        <v>3965</v>
      </c>
      <c r="Q88" s="132" t="s">
        <v>3942</v>
      </c>
      <c r="R88" s="132" t="s">
        <v>809</v>
      </c>
      <c r="S88" s="132">
        <v>1000320</v>
      </c>
      <c r="T88" s="132">
        <v>44</v>
      </c>
      <c r="U88" s="132">
        <v>95</v>
      </c>
      <c r="V88" s="132">
        <v>0</v>
      </c>
      <c r="W88" s="132" t="s">
        <v>1107</v>
      </c>
      <c r="X88" s="132">
        <v>1</v>
      </c>
    </row>
    <row r="89" spans="1:24" hidden="1">
      <c r="A89" s="132">
        <v>88</v>
      </c>
      <c r="B89" s="132">
        <v>40000001027</v>
      </c>
      <c r="C89" s="132">
        <v>64029998000</v>
      </c>
      <c r="D89" s="132" t="s">
        <v>516</v>
      </c>
      <c r="E89" s="132" t="s">
        <v>3682</v>
      </c>
      <c r="F89" s="132">
        <v>67</v>
      </c>
      <c r="G89" s="132" t="s">
        <v>3848</v>
      </c>
      <c r="H89" s="132">
        <v>2</v>
      </c>
      <c r="I89" s="132">
        <v>0.54600000000000004</v>
      </c>
      <c r="J89" s="132">
        <v>1</v>
      </c>
      <c r="K89" s="132">
        <v>0.72</v>
      </c>
      <c r="L89" s="132" t="s">
        <v>51</v>
      </c>
      <c r="M89" s="132">
        <v>28</v>
      </c>
      <c r="N89" s="132" t="s">
        <v>3915</v>
      </c>
      <c r="O89" s="132">
        <v>7497</v>
      </c>
      <c r="P89" s="132" t="s">
        <v>4413</v>
      </c>
      <c r="Q89" s="132" t="s">
        <v>3947</v>
      </c>
      <c r="R89" s="132" t="s">
        <v>809</v>
      </c>
      <c r="S89" s="132">
        <v>1000320</v>
      </c>
      <c r="T89" s="132">
        <v>37</v>
      </c>
      <c r="U89" s="132">
        <v>282</v>
      </c>
      <c r="V89" s="132">
        <v>0</v>
      </c>
      <c r="W89" s="132" t="s">
        <v>1063</v>
      </c>
      <c r="X89" s="132">
        <v>13</v>
      </c>
    </row>
    <row r="90" spans="1:24" hidden="1">
      <c r="A90" s="132">
        <v>89</v>
      </c>
      <c r="B90" s="132">
        <v>40000001026</v>
      </c>
      <c r="C90" s="132">
        <v>64029998000</v>
      </c>
      <c r="D90" s="132" t="s">
        <v>885</v>
      </c>
      <c r="E90" s="132" t="s">
        <v>3682</v>
      </c>
      <c r="F90" s="132">
        <v>67</v>
      </c>
      <c r="G90" s="132" t="s">
        <v>3848</v>
      </c>
      <c r="H90" s="132">
        <v>2</v>
      </c>
      <c r="I90" s="132">
        <v>0.73</v>
      </c>
      <c r="J90" s="132">
        <v>1</v>
      </c>
      <c r="K90" s="132">
        <v>0.92600000000000005</v>
      </c>
      <c r="L90" s="132" t="s">
        <v>79</v>
      </c>
      <c r="M90" s="132">
        <v>893</v>
      </c>
      <c r="N90" s="132" t="s">
        <v>3915</v>
      </c>
      <c r="O90" s="132">
        <v>7497</v>
      </c>
      <c r="P90" s="132" t="s">
        <v>3965</v>
      </c>
      <c r="Q90" s="132" t="s">
        <v>3942</v>
      </c>
      <c r="R90" s="132" t="s">
        <v>809</v>
      </c>
      <c r="S90" s="132">
        <v>1000320</v>
      </c>
      <c r="T90" s="132">
        <v>37</v>
      </c>
      <c r="U90" s="132">
        <v>282</v>
      </c>
      <c r="V90" s="132">
        <v>0</v>
      </c>
      <c r="W90" s="132" t="s">
        <v>1063</v>
      </c>
      <c r="X90" s="132">
        <v>13</v>
      </c>
    </row>
    <row r="91" spans="1:24" hidden="1">
      <c r="A91" s="132">
        <v>90</v>
      </c>
      <c r="B91" s="132">
        <v>40000001025</v>
      </c>
      <c r="C91" s="132">
        <v>64041990000</v>
      </c>
      <c r="D91" s="132" t="s">
        <v>518</v>
      </c>
      <c r="E91" s="132" t="s">
        <v>3675</v>
      </c>
      <c r="F91" s="132">
        <v>59</v>
      </c>
      <c r="G91" s="132" t="s">
        <v>3848</v>
      </c>
      <c r="H91" s="132">
        <v>2</v>
      </c>
      <c r="I91" s="132">
        <v>0.79</v>
      </c>
      <c r="J91" s="132">
        <v>1</v>
      </c>
      <c r="K91" s="132">
        <v>1.214</v>
      </c>
      <c r="L91" s="132" t="s">
        <v>81</v>
      </c>
      <c r="M91" s="132">
        <v>890</v>
      </c>
      <c r="N91" s="132" t="s">
        <v>2966</v>
      </c>
      <c r="O91" s="132">
        <v>8625</v>
      </c>
      <c r="P91" s="132" t="s">
        <v>4414</v>
      </c>
      <c r="Q91" s="132" t="s">
        <v>4364</v>
      </c>
      <c r="R91" s="132" t="s">
        <v>809</v>
      </c>
      <c r="S91" s="132">
        <v>1000320</v>
      </c>
      <c r="T91" s="132">
        <v>41</v>
      </c>
      <c r="U91" s="132">
        <v>288</v>
      </c>
      <c r="V91" s="132">
        <v>0</v>
      </c>
      <c r="W91" s="132" t="s">
        <v>3916</v>
      </c>
      <c r="X91" s="132">
        <v>10</v>
      </c>
    </row>
    <row r="92" spans="1:24" hidden="1">
      <c r="A92" s="132">
        <v>91</v>
      </c>
      <c r="B92" s="132">
        <v>40000001024</v>
      </c>
      <c r="C92" s="132">
        <v>64039991000</v>
      </c>
      <c r="D92" s="132" t="s">
        <v>519</v>
      </c>
      <c r="E92" s="132" t="s">
        <v>3681</v>
      </c>
      <c r="F92" s="132">
        <v>66</v>
      </c>
      <c r="G92" s="132" t="s">
        <v>3656</v>
      </c>
      <c r="H92" s="132">
        <v>3</v>
      </c>
      <c r="I92" s="132">
        <v>0.38400000000000001</v>
      </c>
      <c r="J92" s="132">
        <v>1</v>
      </c>
      <c r="K92" s="132">
        <v>0.51</v>
      </c>
      <c r="L92" s="132" t="s">
        <v>84</v>
      </c>
      <c r="M92" s="132">
        <v>892</v>
      </c>
      <c r="N92" s="132" t="s">
        <v>3915</v>
      </c>
      <c r="O92" s="132">
        <v>7497</v>
      </c>
      <c r="P92" s="132" t="s">
        <v>4298</v>
      </c>
      <c r="Q92" s="132" t="s">
        <v>4265</v>
      </c>
      <c r="R92" s="132" t="s">
        <v>809</v>
      </c>
      <c r="S92" s="132">
        <v>1000320</v>
      </c>
      <c r="T92" s="132">
        <v>31</v>
      </c>
      <c r="U92" s="132">
        <v>140</v>
      </c>
      <c r="V92" s="132">
        <v>0</v>
      </c>
      <c r="W92" s="132" t="s">
        <v>1063</v>
      </c>
      <c r="X92" s="132">
        <v>13</v>
      </c>
    </row>
    <row r="93" spans="1:24" hidden="1">
      <c r="A93" s="132">
        <v>92</v>
      </c>
      <c r="B93" s="132">
        <v>40000001023</v>
      </c>
      <c r="C93" s="132">
        <v>64041990000</v>
      </c>
      <c r="D93" s="132" t="s">
        <v>888</v>
      </c>
      <c r="E93" s="132" t="s">
        <v>3682</v>
      </c>
      <c r="F93" s="132">
        <v>67</v>
      </c>
      <c r="G93" s="132" t="s">
        <v>3847</v>
      </c>
      <c r="H93" s="132">
        <v>1</v>
      </c>
      <c r="I93" s="132">
        <v>0.71599999999999997</v>
      </c>
      <c r="J93" s="132">
        <v>1</v>
      </c>
      <c r="K93" s="132">
        <v>0.9</v>
      </c>
      <c r="L93" s="132" t="s">
        <v>85</v>
      </c>
      <c r="M93" s="132">
        <v>895</v>
      </c>
      <c r="N93" s="132" t="s">
        <v>424</v>
      </c>
      <c r="O93" s="132">
        <v>7579</v>
      </c>
      <c r="P93" s="132" t="s">
        <v>4405</v>
      </c>
      <c r="Q93" s="132" t="s">
        <v>4338</v>
      </c>
      <c r="R93" s="132" t="s">
        <v>809</v>
      </c>
      <c r="S93" s="132">
        <v>1000320</v>
      </c>
      <c r="T93" s="132">
        <v>40.5</v>
      </c>
      <c r="U93" s="132">
        <v>658</v>
      </c>
      <c r="V93" s="132">
        <v>0</v>
      </c>
      <c r="W93" s="132" t="s">
        <v>1073</v>
      </c>
      <c r="X93" s="132">
        <v>8</v>
      </c>
    </row>
    <row r="94" spans="1:24" hidden="1">
      <c r="A94" s="132">
        <v>93</v>
      </c>
      <c r="B94" s="132">
        <v>40000001022</v>
      </c>
      <c r="C94" s="132">
        <v>64029991000</v>
      </c>
      <c r="D94" s="132" t="s">
        <v>521</v>
      </c>
      <c r="E94" s="132" t="s">
        <v>4415</v>
      </c>
      <c r="F94" s="132">
        <v>470</v>
      </c>
      <c r="G94" s="132" t="s">
        <v>3656</v>
      </c>
      <c r="H94" s="132">
        <v>3</v>
      </c>
      <c r="I94" s="132">
        <v>0.59799999999999998</v>
      </c>
      <c r="J94" s="132">
        <v>1</v>
      </c>
      <c r="K94" s="132">
        <v>0.78400000000000003</v>
      </c>
      <c r="L94" s="132" t="s">
        <v>4313</v>
      </c>
      <c r="M94" s="132">
        <v>896</v>
      </c>
      <c r="N94" s="132" t="s">
        <v>3915</v>
      </c>
      <c r="O94" s="132">
        <v>7497</v>
      </c>
      <c r="P94" s="132" t="s">
        <v>3965</v>
      </c>
      <c r="Q94" s="132" t="s">
        <v>3942</v>
      </c>
      <c r="R94" s="132" t="s">
        <v>809</v>
      </c>
      <c r="S94" s="132">
        <v>1000320</v>
      </c>
      <c r="T94" s="132">
        <v>30</v>
      </c>
      <c r="U94" s="132">
        <v>22</v>
      </c>
      <c r="V94" s="132">
        <v>0</v>
      </c>
      <c r="W94" s="132" t="s">
        <v>3916</v>
      </c>
      <c r="X94" s="132">
        <v>10</v>
      </c>
    </row>
    <row r="95" spans="1:24" hidden="1">
      <c r="A95" s="132">
        <v>94</v>
      </c>
      <c r="B95" s="132">
        <v>40000001021</v>
      </c>
      <c r="C95" s="132">
        <v>64039118000</v>
      </c>
      <c r="D95" s="132" t="s">
        <v>891</v>
      </c>
      <c r="E95" s="132" t="s">
        <v>4415</v>
      </c>
      <c r="F95" s="132">
        <v>470</v>
      </c>
      <c r="G95" s="132" t="s">
        <v>3847</v>
      </c>
      <c r="H95" s="132">
        <v>1</v>
      </c>
      <c r="I95" s="132">
        <v>0.67600000000000005</v>
      </c>
      <c r="J95" s="132">
        <v>1</v>
      </c>
      <c r="K95" s="132">
        <v>0.90400000000000003</v>
      </c>
      <c r="L95" s="132" t="s">
        <v>89</v>
      </c>
      <c r="M95" s="132">
        <v>891</v>
      </c>
      <c r="N95" s="132" t="s">
        <v>424</v>
      </c>
      <c r="O95" s="132">
        <v>7579</v>
      </c>
      <c r="P95" s="132" t="s">
        <v>4416</v>
      </c>
      <c r="Q95" s="132" t="s">
        <v>4343</v>
      </c>
      <c r="R95" s="132" t="s">
        <v>809</v>
      </c>
      <c r="S95" s="132">
        <v>1000320</v>
      </c>
      <c r="T95" s="132">
        <v>37.5</v>
      </c>
      <c r="U95" s="132">
        <v>287</v>
      </c>
      <c r="V95" s="132">
        <v>0</v>
      </c>
      <c r="W95" s="132" t="s">
        <v>1048</v>
      </c>
      <c r="X95" s="132">
        <v>4</v>
      </c>
    </row>
    <row r="96" spans="1:24" hidden="1">
      <c r="A96" s="132">
        <v>95</v>
      </c>
      <c r="B96" s="132">
        <v>40000001020</v>
      </c>
      <c r="C96" s="132">
        <v>64039118000</v>
      </c>
      <c r="D96" s="132" t="s">
        <v>891</v>
      </c>
      <c r="E96" s="132" t="s">
        <v>4415</v>
      </c>
      <c r="F96" s="132">
        <v>470</v>
      </c>
      <c r="G96" s="132" t="s">
        <v>3848</v>
      </c>
      <c r="H96" s="132">
        <v>2</v>
      </c>
      <c r="I96" s="132">
        <v>0.91600000000000004</v>
      </c>
      <c r="J96" s="132">
        <v>1</v>
      </c>
      <c r="K96" s="132">
        <v>1.4139999999999999</v>
      </c>
      <c r="L96" s="132" t="s">
        <v>26</v>
      </c>
      <c r="M96" s="132">
        <v>882</v>
      </c>
      <c r="N96" s="132" t="s">
        <v>440</v>
      </c>
      <c r="O96" s="132">
        <v>7485</v>
      </c>
      <c r="P96" s="132" t="s">
        <v>4416</v>
      </c>
      <c r="Q96" s="132" t="s">
        <v>4343</v>
      </c>
      <c r="R96" s="132" t="s">
        <v>809</v>
      </c>
      <c r="S96" s="132">
        <v>1000320</v>
      </c>
      <c r="T96" s="132">
        <v>39</v>
      </c>
      <c r="U96" s="132">
        <v>275</v>
      </c>
      <c r="V96" s="132">
        <v>0</v>
      </c>
      <c r="W96" s="132" t="s">
        <v>1144</v>
      </c>
      <c r="X96" s="132">
        <v>23</v>
      </c>
    </row>
    <row r="97" spans="1:24" hidden="1">
      <c r="A97" s="132">
        <v>96</v>
      </c>
      <c r="B97" s="132">
        <v>40000001019</v>
      </c>
      <c r="C97" s="132">
        <v>64041990000</v>
      </c>
      <c r="D97" s="132" t="s">
        <v>893</v>
      </c>
      <c r="E97" s="132" t="s">
        <v>3682</v>
      </c>
      <c r="F97" s="132">
        <v>67</v>
      </c>
      <c r="G97" s="132" t="s">
        <v>3848</v>
      </c>
      <c r="H97" s="132">
        <v>2</v>
      </c>
      <c r="I97" s="132">
        <v>0.52200000000000002</v>
      </c>
      <c r="J97" s="132">
        <v>1</v>
      </c>
      <c r="K97" s="132">
        <v>0.66600000000000004</v>
      </c>
      <c r="L97" s="132" t="s">
        <v>91</v>
      </c>
      <c r="M97" s="132">
        <v>885</v>
      </c>
      <c r="N97" s="132" t="s">
        <v>3915</v>
      </c>
      <c r="O97" s="132">
        <v>7497</v>
      </c>
      <c r="P97" s="132" t="s">
        <v>4405</v>
      </c>
      <c r="Q97" s="132" t="s">
        <v>4338</v>
      </c>
      <c r="R97" s="132" t="s">
        <v>809</v>
      </c>
      <c r="S97" s="132">
        <v>1000320</v>
      </c>
      <c r="T97" s="132">
        <v>38</v>
      </c>
      <c r="U97" s="132">
        <v>64</v>
      </c>
      <c r="V97" s="132">
        <v>0</v>
      </c>
      <c r="W97" s="132" t="s">
        <v>1107</v>
      </c>
      <c r="X97" s="132">
        <v>1</v>
      </c>
    </row>
    <row r="98" spans="1:24" hidden="1">
      <c r="A98" s="132">
        <v>97</v>
      </c>
      <c r="B98" s="132">
        <v>40000001018</v>
      </c>
      <c r="C98" s="132">
        <v>64041990000</v>
      </c>
      <c r="D98" s="132" t="s">
        <v>888</v>
      </c>
      <c r="E98" s="132" t="s">
        <v>3682</v>
      </c>
      <c r="F98" s="132">
        <v>67</v>
      </c>
      <c r="G98" s="132" t="s">
        <v>3847</v>
      </c>
      <c r="H98" s="132">
        <v>1</v>
      </c>
      <c r="I98" s="132">
        <v>0.79200000000000004</v>
      </c>
      <c r="J98" s="132">
        <v>1</v>
      </c>
      <c r="K98" s="132">
        <v>0.95799999999999996</v>
      </c>
      <c r="L98" s="132" t="s">
        <v>93</v>
      </c>
      <c r="M98" s="132">
        <v>886</v>
      </c>
      <c r="N98" s="132" t="s">
        <v>424</v>
      </c>
      <c r="O98" s="132">
        <v>7579</v>
      </c>
      <c r="P98" s="132" t="s">
        <v>4405</v>
      </c>
      <c r="Q98" s="132" t="s">
        <v>4338</v>
      </c>
      <c r="R98" s="132" t="s">
        <v>809</v>
      </c>
      <c r="S98" s="132">
        <v>1000320</v>
      </c>
      <c r="T98" s="132">
        <v>45</v>
      </c>
      <c r="U98" s="132">
        <v>283</v>
      </c>
      <c r="V98" s="132">
        <v>0</v>
      </c>
      <c r="W98" s="132" t="s">
        <v>1038</v>
      </c>
      <c r="X98" s="132">
        <v>5</v>
      </c>
    </row>
    <row r="99" spans="1:24" hidden="1">
      <c r="A99" s="132">
        <v>98</v>
      </c>
      <c r="B99" s="132">
        <v>40000001017</v>
      </c>
      <c r="C99" s="132">
        <v>64041990000</v>
      </c>
      <c r="D99" s="132" t="s">
        <v>893</v>
      </c>
      <c r="E99" s="132" t="s">
        <v>3682</v>
      </c>
      <c r="F99" s="132">
        <v>67</v>
      </c>
      <c r="G99" s="132" t="s">
        <v>3848</v>
      </c>
      <c r="H99" s="132">
        <v>2</v>
      </c>
      <c r="I99" s="132">
        <v>0.81799999999999995</v>
      </c>
      <c r="J99" s="132">
        <v>1</v>
      </c>
      <c r="K99" s="132">
        <v>0.94599999999999995</v>
      </c>
      <c r="L99" s="132" t="s">
        <v>91</v>
      </c>
      <c r="M99" s="132">
        <v>885</v>
      </c>
      <c r="N99" s="132" t="s">
        <v>3915</v>
      </c>
      <c r="O99" s="132">
        <v>7497</v>
      </c>
      <c r="P99" s="132" t="s">
        <v>4405</v>
      </c>
      <c r="Q99" s="132" t="s">
        <v>4338</v>
      </c>
      <c r="R99" s="132" t="s">
        <v>809</v>
      </c>
      <c r="S99" s="132">
        <v>1000320</v>
      </c>
      <c r="T99" s="132">
        <v>39</v>
      </c>
      <c r="U99" s="132">
        <v>275</v>
      </c>
      <c r="V99" s="132">
        <v>0</v>
      </c>
      <c r="W99" s="132" t="s">
        <v>1046</v>
      </c>
      <c r="X99" s="132">
        <v>12</v>
      </c>
    </row>
    <row r="100" spans="1:24" hidden="1">
      <c r="A100" s="132">
        <v>99</v>
      </c>
      <c r="B100" s="132">
        <v>40000001016</v>
      </c>
      <c r="C100" s="132">
        <v>64029991000</v>
      </c>
      <c r="D100" s="132" t="s">
        <v>524</v>
      </c>
      <c r="E100" s="132" t="s">
        <v>3681</v>
      </c>
      <c r="F100" s="132">
        <v>66</v>
      </c>
      <c r="G100" s="132" t="s">
        <v>3699</v>
      </c>
      <c r="H100" s="132">
        <v>4</v>
      </c>
      <c r="I100" s="132">
        <v>0.158</v>
      </c>
      <c r="J100" s="132">
        <v>1</v>
      </c>
      <c r="K100" s="132">
        <v>0.25600000000000001</v>
      </c>
      <c r="L100" s="132" t="s">
        <v>44</v>
      </c>
      <c r="M100" s="132">
        <v>608</v>
      </c>
      <c r="N100" s="132" t="s">
        <v>440</v>
      </c>
      <c r="O100" s="132">
        <v>7485</v>
      </c>
      <c r="P100" s="132" t="s">
        <v>4413</v>
      </c>
      <c r="Q100" s="132" t="s">
        <v>3947</v>
      </c>
      <c r="R100" s="132" t="s">
        <v>809</v>
      </c>
      <c r="S100" s="132">
        <v>1000320</v>
      </c>
      <c r="T100" s="132">
        <v>19</v>
      </c>
      <c r="U100" s="132">
        <v>370</v>
      </c>
      <c r="V100" s="132">
        <v>0</v>
      </c>
      <c r="W100" s="132" t="s">
        <v>1038</v>
      </c>
      <c r="X100" s="132">
        <v>5</v>
      </c>
    </row>
    <row r="101" spans="1:24" hidden="1">
      <c r="A101" s="132">
        <v>100</v>
      </c>
      <c r="B101" s="132">
        <v>40000001015</v>
      </c>
      <c r="C101" s="132">
        <v>64029991000</v>
      </c>
      <c r="D101" s="132" t="s">
        <v>525</v>
      </c>
      <c r="E101" s="132" t="s">
        <v>3672</v>
      </c>
      <c r="F101" s="132">
        <v>55</v>
      </c>
      <c r="G101" s="132" t="s">
        <v>3656</v>
      </c>
      <c r="H101" s="132">
        <v>3</v>
      </c>
      <c r="I101" s="132">
        <v>0.16200000000000001</v>
      </c>
      <c r="J101" s="132">
        <v>1</v>
      </c>
      <c r="K101" s="132">
        <v>0.26200000000000001</v>
      </c>
      <c r="L101" s="132" t="s">
        <v>44</v>
      </c>
      <c r="M101" s="132">
        <v>608</v>
      </c>
      <c r="N101" s="132" t="s">
        <v>3915</v>
      </c>
      <c r="O101" s="132">
        <v>7497</v>
      </c>
      <c r="P101" s="132" t="s">
        <v>4413</v>
      </c>
      <c r="Q101" s="132" t="s">
        <v>3947</v>
      </c>
      <c r="R101" s="132" t="s">
        <v>809</v>
      </c>
      <c r="S101" s="132">
        <v>1000320</v>
      </c>
      <c r="T101" s="132">
        <v>19</v>
      </c>
      <c r="U101" s="132">
        <v>370</v>
      </c>
      <c r="V101" s="132">
        <v>0</v>
      </c>
      <c r="W101" s="132" t="s">
        <v>1063</v>
      </c>
      <c r="X101" s="132">
        <v>13</v>
      </c>
    </row>
    <row r="102" spans="1:24" hidden="1">
      <c r="A102" s="132">
        <v>101</v>
      </c>
      <c r="B102" s="132">
        <v>40000001014</v>
      </c>
      <c r="C102" s="132">
        <v>64052099000</v>
      </c>
      <c r="D102" s="132" t="s">
        <v>898</v>
      </c>
      <c r="E102" s="132" t="s">
        <v>3672</v>
      </c>
      <c r="F102" s="132">
        <v>55</v>
      </c>
      <c r="G102" s="132" t="s">
        <v>3699</v>
      </c>
      <c r="H102" s="132">
        <v>4</v>
      </c>
      <c r="I102" s="132">
        <v>0.17199999999999999</v>
      </c>
      <c r="J102" s="132">
        <v>1</v>
      </c>
      <c r="K102" s="132">
        <v>0.27600000000000002</v>
      </c>
      <c r="L102" s="132" t="s">
        <v>44</v>
      </c>
      <c r="M102" s="132">
        <v>608</v>
      </c>
      <c r="N102" s="132" t="s">
        <v>3915</v>
      </c>
      <c r="O102" s="132">
        <v>7497</v>
      </c>
      <c r="P102" s="132" t="s">
        <v>425</v>
      </c>
      <c r="Q102" s="132">
        <v>37</v>
      </c>
      <c r="R102" s="132" t="s">
        <v>809</v>
      </c>
      <c r="S102" s="132">
        <v>1000320</v>
      </c>
      <c r="T102" s="132">
        <v>19</v>
      </c>
      <c r="U102" s="132">
        <v>370</v>
      </c>
      <c r="V102" s="132">
        <v>0</v>
      </c>
      <c r="W102" s="132" t="s">
        <v>1038</v>
      </c>
      <c r="X102" s="132">
        <v>5</v>
      </c>
    </row>
    <row r="103" spans="1:24" hidden="1">
      <c r="A103" s="132">
        <v>102</v>
      </c>
      <c r="B103" s="132">
        <v>40000001013</v>
      </c>
      <c r="C103" s="132">
        <v>64029991000</v>
      </c>
      <c r="D103" s="132" t="s">
        <v>524</v>
      </c>
      <c r="E103" s="132" t="s">
        <v>3681</v>
      </c>
      <c r="F103" s="132">
        <v>66</v>
      </c>
      <c r="G103" s="132" t="s">
        <v>3699</v>
      </c>
      <c r="H103" s="132">
        <v>4</v>
      </c>
      <c r="I103" s="132">
        <v>0.182</v>
      </c>
      <c r="J103" s="132">
        <v>1</v>
      </c>
      <c r="K103" s="132">
        <v>0.27800000000000002</v>
      </c>
      <c r="L103" s="132" t="s">
        <v>44</v>
      </c>
      <c r="M103" s="132">
        <v>608</v>
      </c>
      <c r="N103" s="132" t="s">
        <v>440</v>
      </c>
      <c r="O103" s="132">
        <v>7485</v>
      </c>
      <c r="P103" s="132" t="s">
        <v>4413</v>
      </c>
      <c r="Q103" s="132" t="s">
        <v>3947</v>
      </c>
      <c r="R103" s="132" t="s">
        <v>809</v>
      </c>
      <c r="S103" s="132">
        <v>1000320</v>
      </c>
      <c r="T103" s="132">
        <v>20</v>
      </c>
      <c r="U103" s="132">
        <v>13</v>
      </c>
      <c r="V103" s="132">
        <v>0</v>
      </c>
      <c r="W103" s="132" t="s">
        <v>1038</v>
      </c>
      <c r="X103" s="132">
        <v>5</v>
      </c>
    </row>
    <row r="104" spans="1:24" hidden="1">
      <c r="A104" s="132">
        <v>103</v>
      </c>
      <c r="B104" s="132">
        <v>40000001012</v>
      </c>
      <c r="C104" s="132">
        <v>64041990000</v>
      </c>
      <c r="D104" s="132" t="s">
        <v>899</v>
      </c>
      <c r="E104" s="132" t="s">
        <v>3682</v>
      </c>
      <c r="F104" s="132">
        <v>67</v>
      </c>
      <c r="G104" s="132" t="s">
        <v>3699</v>
      </c>
      <c r="H104" s="132">
        <v>4</v>
      </c>
      <c r="I104" s="132">
        <v>0.182</v>
      </c>
      <c r="J104" s="132">
        <v>1</v>
      </c>
      <c r="K104" s="132">
        <v>0.28399999999999997</v>
      </c>
      <c r="L104" s="132" t="s">
        <v>44</v>
      </c>
      <c r="M104" s="132">
        <v>608</v>
      </c>
      <c r="N104" s="132" t="s">
        <v>3915</v>
      </c>
      <c r="O104" s="132">
        <v>7497</v>
      </c>
      <c r="P104" s="132" t="s">
        <v>4405</v>
      </c>
      <c r="Q104" s="132" t="s">
        <v>4338</v>
      </c>
      <c r="R104" s="132" t="s">
        <v>809</v>
      </c>
      <c r="S104" s="132">
        <v>1000320</v>
      </c>
      <c r="T104" s="132">
        <v>20</v>
      </c>
      <c r="U104" s="132">
        <v>13</v>
      </c>
      <c r="V104" s="132">
        <v>0</v>
      </c>
      <c r="W104" s="132" t="s">
        <v>1038</v>
      </c>
      <c r="X104" s="132">
        <v>5</v>
      </c>
    </row>
    <row r="105" spans="1:24" hidden="1">
      <c r="A105" s="132">
        <v>104</v>
      </c>
      <c r="B105" s="132">
        <v>40000001011</v>
      </c>
      <c r="C105" s="132">
        <v>64041990000</v>
      </c>
      <c r="D105" s="132" t="s">
        <v>900</v>
      </c>
      <c r="E105" s="132" t="s">
        <v>3682</v>
      </c>
      <c r="F105" s="132">
        <v>67</v>
      </c>
      <c r="G105" s="132" t="s">
        <v>3656</v>
      </c>
      <c r="H105" s="132">
        <v>3</v>
      </c>
      <c r="I105" s="132">
        <v>0.184</v>
      </c>
      <c r="J105" s="132">
        <v>1</v>
      </c>
      <c r="K105" s="132">
        <v>0.28799999999999998</v>
      </c>
      <c r="L105" s="132" t="s">
        <v>44</v>
      </c>
      <c r="M105" s="132">
        <v>608</v>
      </c>
      <c r="N105" s="132" t="s">
        <v>3915</v>
      </c>
      <c r="O105" s="132">
        <v>7497</v>
      </c>
      <c r="P105" s="132" t="s">
        <v>3961</v>
      </c>
      <c r="Q105" s="132" t="s">
        <v>3935</v>
      </c>
      <c r="R105" s="132" t="s">
        <v>809</v>
      </c>
      <c r="S105" s="132">
        <v>1000320</v>
      </c>
      <c r="T105" s="132">
        <v>20</v>
      </c>
      <c r="U105" s="132">
        <v>13</v>
      </c>
      <c r="V105" s="132">
        <v>0</v>
      </c>
      <c r="W105" s="132" t="s">
        <v>1063</v>
      </c>
      <c r="X105" s="132">
        <v>13</v>
      </c>
    </row>
    <row r="106" spans="1:24" hidden="1">
      <c r="A106" s="132">
        <v>105</v>
      </c>
      <c r="B106" s="132">
        <v>40000001010</v>
      </c>
      <c r="C106" s="132">
        <v>64029910000</v>
      </c>
      <c r="D106" s="132" t="s">
        <v>901</v>
      </c>
      <c r="E106" s="132" t="s">
        <v>454</v>
      </c>
      <c r="F106" s="132">
        <v>310</v>
      </c>
      <c r="G106" s="132" t="s">
        <v>3699</v>
      </c>
      <c r="H106" s="132">
        <v>4</v>
      </c>
      <c r="I106" s="132">
        <v>0.27</v>
      </c>
      <c r="J106" s="132">
        <v>1</v>
      </c>
      <c r="K106" s="132">
        <v>0.35599999999999998</v>
      </c>
      <c r="L106" s="132" t="s">
        <v>44</v>
      </c>
      <c r="M106" s="132">
        <v>608</v>
      </c>
      <c r="N106" s="132" t="s">
        <v>2825</v>
      </c>
      <c r="O106" s="132">
        <v>1830</v>
      </c>
      <c r="P106" s="132" t="s">
        <v>3870</v>
      </c>
      <c r="Q106" s="132">
        <v>41</v>
      </c>
      <c r="R106" s="132" t="s">
        <v>809</v>
      </c>
      <c r="S106" s="132">
        <v>1000320</v>
      </c>
      <c r="T106" s="132">
        <v>25</v>
      </c>
      <c r="U106" s="132">
        <v>249</v>
      </c>
      <c r="V106" s="132">
        <v>0</v>
      </c>
      <c r="W106" s="132" t="s">
        <v>1038</v>
      </c>
      <c r="X106" s="132">
        <v>5</v>
      </c>
    </row>
    <row r="107" spans="1:24" hidden="1">
      <c r="A107" s="132">
        <v>106</v>
      </c>
      <c r="B107" s="132">
        <v>40000001009</v>
      </c>
      <c r="C107" s="132">
        <v>64029991000</v>
      </c>
      <c r="D107" s="132" t="s">
        <v>524</v>
      </c>
      <c r="E107" s="132" t="s">
        <v>3681</v>
      </c>
      <c r="F107" s="132">
        <v>66</v>
      </c>
      <c r="G107" s="132" t="s">
        <v>3699</v>
      </c>
      <c r="H107" s="132">
        <v>4</v>
      </c>
      <c r="I107" s="132">
        <v>0.34399999999999997</v>
      </c>
      <c r="J107" s="132">
        <v>1</v>
      </c>
      <c r="K107" s="132">
        <v>0.496</v>
      </c>
      <c r="L107" s="132" t="s">
        <v>44</v>
      </c>
      <c r="M107" s="132">
        <v>608</v>
      </c>
      <c r="N107" s="132" t="s">
        <v>3915</v>
      </c>
      <c r="O107" s="132">
        <v>7497</v>
      </c>
      <c r="P107" s="132" t="s">
        <v>4413</v>
      </c>
      <c r="Q107" s="132" t="s">
        <v>3947</v>
      </c>
      <c r="R107" s="132" t="s">
        <v>809</v>
      </c>
      <c r="S107" s="132">
        <v>1000320</v>
      </c>
      <c r="T107" s="132">
        <v>31</v>
      </c>
      <c r="U107" s="132">
        <v>140</v>
      </c>
      <c r="V107" s="132">
        <v>0</v>
      </c>
      <c r="W107" s="132" t="s">
        <v>1038</v>
      </c>
      <c r="X107" s="132">
        <v>5</v>
      </c>
    </row>
    <row r="108" spans="1:24" hidden="1">
      <c r="A108" s="132">
        <v>107</v>
      </c>
      <c r="B108" s="132">
        <v>40000001008</v>
      </c>
      <c r="C108" s="132">
        <v>64029991000</v>
      </c>
      <c r="D108" s="132" t="s">
        <v>524</v>
      </c>
      <c r="E108" s="132" t="s">
        <v>3681</v>
      </c>
      <c r="F108" s="132">
        <v>66</v>
      </c>
      <c r="G108" s="132" t="s">
        <v>3699</v>
      </c>
      <c r="H108" s="132">
        <v>4</v>
      </c>
      <c r="I108" s="132">
        <v>0.192</v>
      </c>
      <c r="J108" s="132">
        <v>1</v>
      </c>
      <c r="K108" s="132">
        <v>0.28999999999999998</v>
      </c>
      <c r="L108" s="132" t="s">
        <v>44</v>
      </c>
      <c r="M108" s="132">
        <v>608</v>
      </c>
      <c r="N108" s="132" t="s">
        <v>440</v>
      </c>
      <c r="O108" s="132">
        <v>7485</v>
      </c>
      <c r="P108" s="132" t="s">
        <v>4413</v>
      </c>
      <c r="Q108" s="132" t="s">
        <v>3947</v>
      </c>
      <c r="R108" s="132" t="s">
        <v>809</v>
      </c>
      <c r="S108" s="132">
        <v>1000320</v>
      </c>
      <c r="T108" s="132">
        <v>21</v>
      </c>
      <c r="U108" s="132">
        <v>549</v>
      </c>
      <c r="V108" s="132">
        <v>0</v>
      </c>
      <c r="W108" s="132" t="s">
        <v>1038</v>
      </c>
      <c r="X108" s="132">
        <v>5</v>
      </c>
    </row>
    <row r="109" spans="1:24" hidden="1">
      <c r="A109" s="132">
        <v>108</v>
      </c>
      <c r="B109" s="132">
        <v>40000001007</v>
      </c>
      <c r="C109" s="132">
        <v>64041990000</v>
      </c>
      <c r="D109" s="132" t="s">
        <v>902</v>
      </c>
      <c r="E109" s="132" t="s">
        <v>4415</v>
      </c>
      <c r="F109" s="132">
        <v>470</v>
      </c>
      <c r="G109" s="132" t="s">
        <v>3699</v>
      </c>
      <c r="H109" s="132">
        <v>4</v>
      </c>
      <c r="I109" s="132">
        <v>0.45600000000000002</v>
      </c>
      <c r="J109" s="132">
        <v>1</v>
      </c>
      <c r="K109" s="132">
        <v>0.65800000000000003</v>
      </c>
      <c r="L109" s="132" t="s">
        <v>44</v>
      </c>
      <c r="M109" s="132">
        <v>608</v>
      </c>
      <c r="N109" s="132" t="s">
        <v>3915</v>
      </c>
      <c r="O109" s="132">
        <v>7497</v>
      </c>
      <c r="P109" s="132" t="s">
        <v>4405</v>
      </c>
      <c r="Q109" s="132" t="s">
        <v>4338</v>
      </c>
      <c r="R109" s="132" t="s">
        <v>809</v>
      </c>
      <c r="S109" s="132">
        <v>1000320</v>
      </c>
      <c r="T109" s="132">
        <v>31</v>
      </c>
      <c r="U109" s="132">
        <v>140</v>
      </c>
      <c r="V109" s="132">
        <v>0</v>
      </c>
      <c r="W109" s="132" t="s">
        <v>1073</v>
      </c>
      <c r="X109" s="132">
        <v>8</v>
      </c>
    </row>
    <row r="110" spans="1:24" hidden="1">
      <c r="A110" s="132">
        <v>109</v>
      </c>
      <c r="B110" s="132">
        <v>40000001006</v>
      </c>
      <c r="C110" s="132">
        <v>42023100000</v>
      </c>
      <c r="D110" s="132" t="s">
        <v>531</v>
      </c>
      <c r="E110" s="132" t="s">
        <v>3645</v>
      </c>
      <c r="F110" s="132">
        <v>7</v>
      </c>
      <c r="G110" s="132" t="s">
        <v>3847</v>
      </c>
      <c r="H110" s="132">
        <v>1</v>
      </c>
      <c r="I110" s="132">
        <v>0.17399999999999999</v>
      </c>
      <c r="J110" s="132">
        <v>1</v>
      </c>
      <c r="K110" s="132">
        <v>0.17399999999999999</v>
      </c>
      <c r="L110" s="132" t="s">
        <v>99</v>
      </c>
      <c r="M110" s="132">
        <v>901</v>
      </c>
      <c r="N110" s="132" t="s">
        <v>2817</v>
      </c>
      <c r="O110" s="132">
        <v>1805</v>
      </c>
      <c r="P110" s="132" t="s">
        <v>3859</v>
      </c>
      <c r="Q110" s="132">
        <v>20</v>
      </c>
      <c r="R110" s="132" t="s">
        <v>809</v>
      </c>
      <c r="S110" s="132">
        <v>1000320</v>
      </c>
      <c r="T110" s="132">
        <v>0</v>
      </c>
      <c r="U110" s="132">
        <v>4</v>
      </c>
      <c r="V110" s="132">
        <v>0</v>
      </c>
      <c r="W110" s="132" t="s">
        <v>3916</v>
      </c>
      <c r="X110" s="132">
        <v>10</v>
      </c>
    </row>
    <row r="111" spans="1:24" hidden="1">
      <c r="A111" s="132">
        <v>110</v>
      </c>
      <c r="B111" s="132">
        <v>40000001005</v>
      </c>
      <c r="C111" s="132">
        <v>42023100000</v>
      </c>
      <c r="D111" s="132" t="s">
        <v>531</v>
      </c>
      <c r="E111" s="132" t="s">
        <v>3645</v>
      </c>
      <c r="F111" s="132">
        <v>7</v>
      </c>
      <c r="G111" s="132" t="s">
        <v>3847</v>
      </c>
      <c r="H111" s="132">
        <v>1</v>
      </c>
      <c r="I111" s="132">
        <v>0.17399999999999999</v>
      </c>
      <c r="J111" s="132">
        <v>1</v>
      </c>
      <c r="K111" s="132">
        <v>0.17399999999999999</v>
      </c>
      <c r="L111" s="132" t="s">
        <v>99</v>
      </c>
      <c r="M111" s="132">
        <v>901</v>
      </c>
      <c r="N111" s="132" t="s">
        <v>2817</v>
      </c>
      <c r="O111" s="132">
        <v>1805</v>
      </c>
      <c r="P111" s="132" t="s">
        <v>3859</v>
      </c>
      <c r="Q111" s="132">
        <v>20</v>
      </c>
      <c r="R111" s="132" t="s">
        <v>809</v>
      </c>
      <c r="S111" s="132">
        <v>1000320</v>
      </c>
      <c r="T111" s="132">
        <v>0</v>
      </c>
      <c r="U111" s="132">
        <v>4</v>
      </c>
      <c r="V111" s="132">
        <v>0</v>
      </c>
      <c r="W111" s="132" t="s">
        <v>3916</v>
      </c>
      <c r="X111" s="132">
        <v>10</v>
      </c>
    </row>
    <row r="112" spans="1:24" hidden="1">
      <c r="A112" s="132">
        <v>111</v>
      </c>
      <c r="B112" s="132">
        <v>40000001004</v>
      </c>
      <c r="C112" s="132">
        <v>64041990000</v>
      </c>
      <c r="D112" s="132" t="s">
        <v>904</v>
      </c>
      <c r="E112" s="132" t="s">
        <v>3681</v>
      </c>
      <c r="F112" s="132">
        <v>66</v>
      </c>
      <c r="G112" s="132" t="s">
        <v>3656</v>
      </c>
      <c r="H112" s="132">
        <v>3</v>
      </c>
      <c r="I112" s="132">
        <v>3.5999999999999997E-2</v>
      </c>
      <c r="J112" s="132">
        <v>1</v>
      </c>
      <c r="K112" s="132">
        <v>3.5999999999999997E-2</v>
      </c>
      <c r="L112" s="132" t="s">
        <v>44</v>
      </c>
      <c r="M112" s="132">
        <v>608</v>
      </c>
      <c r="N112" s="132" t="s">
        <v>3915</v>
      </c>
      <c r="O112" s="132">
        <v>7497</v>
      </c>
      <c r="P112" s="132" t="s">
        <v>4417</v>
      </c>
      <c r="Q112" s="132" t="s">
        <v>4345</v>
      </c>
      <c r="R112" s="132" t="s">
        <v>809</v>
      </c>
      <c r="S112" s="132">
        <v>1000320</v>
      </c>
      <c r="T112" s="132">
        <v>19</v>
      </c>
      <c r="U112" s="132">
        <v>370</v>
      </c>
      <c r="V112" s="132">
        <v>0</v>
      </c>
      <c r="W112" s="132" t="s">
        <v>1055</v>
      </c>
      <c r="X112" s="132">
        <v>3</v>
      </c>
    </row>
    <row r="113" spans="1:24" hidden="1">
      <c r="A113" s="132">
        <v>112</v>
      </c>
      <c r="B113" s="132">
        <v>40000001003</v>
      </c>
      <c r="C113" s="132">
        <v>64029998000</v>
      </c>
      <c r="D113" s="132" t="s">
        <v>885</v>
      </c>
      <c r="E113" s="132" t="s">
        <v>3682</v>
      </c>
      <c r="F113" s="132">
        <v>67</v>
      </c>
      <c r="G113" s="132" t="s">
        <v>3848</v>
      </c>
      <c r="H113" s="132">
        <v>2</v>
      </c>
      <c r="I113" s="132">
        <v>0.57599999999999996</v>
      </c>
      <c r="J113" s="132">
        <v>1</v>
      </c>
      <c r="K113" s="132">
        <v>0.75</v>
      </c>
      <c r="L113" s="132" t="s">
        <v>51</v>
      </c>
      <c r="M113" s="132">
        <v>28</v>
      </c>
      <c r="N113" s="132" t="s">
        <v>3915</v>
      </c>
      <c r="O113" s="132">
        <v>7497</v>
      </c>
      <c r="P113" s="132" t="s">
        <v>3965</v>
      </c>
      <c r="Q113" s="132" t="s">
        <v>3942</v>
      </c>
      <c r="R113" s="132" t="s">
        <v>809</v>
      </c>
      <c r="S113" s="132">
        <v>1000320</v>
      </c>
      <c r="T113" s="132">
        <v>38</v>
      </c>
      <c r="U113" s="132">
        <v>64</v>
      </c>
      <c r="V113" s="132">
        <v>0</v>
      </c>
      <c r="W113" s="132" t="s">
        <v>1063</v>
      </c>
      <c r="X113" s="132">
        <v>13</v>
      </c>
    </row>
    <row r="114" spans="1:24" hidden="1">
      <c r="A114" s="132">
        <v>113</v>
      </c>
      <c r="B114" s="132">
        <v>40000001002</v>
      </c>
      <c r="C114" s="132">
        <v>64039991000</v>
      </c>
      <c r="D114" s="132" t="s">
        <v>906</v>
      </c>
      <c r="E114" s="132" t="s">
        <v>3682</v>
      </c>
      <c r="F114" s="132">
        <v>67</v>
      </c>
      <c r="G114" s="132" t="s">
        <v>3699</v>
      </c>
      <c r="H114" s="132">
        <v>4</v>
      </c>
      <c r="I114" s="132">
        <v>0.35799999999999998</v>
      </c>
      <c r="J114" s="132">
        <v>1</v>
      </c>
      <c r="K114" s="132">
        <v>0.47</v>
      </c>
      <c r="L114" s="132" t="s">
        <v>41</v>
      </c>
      <c r="M114" s="132">
        <v>883</v>
      </c>
      <c r="N114" s="132" t="s">
        <v>3915</v>
      </c>
      <c r="O114" s="132">
        <v>7497</v>
      </c>
      <c r="P114" s="132" t="s">
        <v>4418</v>
      </c>
      <c r="Q114" s="132" t="s">
        <v>4343</v>
      </c>
      <c r="R114" s="132" t="s">
        <v>809</v>
      </c>
      <c r="S114" s="132">
        <v>1000320</v>
      </c>
      <c r="T114" s="132">
        <v>30</v>
      </c>
      <c r="U114" s="132">
        <v>22</v>
      </c>
      <c r="V114" s="132">
        <v>0</v>
      </c>
      <c r="W114" s="132" t="s">
        <v>1038</v>
      </c>
      <c r="X114" s="132">
        <v>5</v>
      </c>
    </row>
    <row r="115" spans="1:24" hidden="1">
      <c r="A115" s="132">
        <v>114</v>
      </c>
      <c r="B115" s="132">
        <v>40000001001</v>
      </c>
      <c r="C115" s="132">
        <v>64041990000</v>
      </c>
      <c r="D115" s="132" t="s">
        <v>899</v>
      </c>
      <c r="E115" s="132" t="s">
        <v>3682</v>
      </c>
      <c r="F115" s="132">
        <v>67</v>
      </c>
      <c r="G115" s="132" t="s">
        <v>3847</v>
      </c>
      <c r="H115" s="132">
        <v>1</v>
      </c>
      <c r="I115" s="132">
        <v>0.79200000000000004</v>
      </c>
      <c r="J115" s="132">
        <v>1</v>
      </c>
      <c r="K115" s="132">
        <v>0.95799999999999996</v>
      </c>
      <c r="L115" s="132" t="s">
        <v>93</v>
      </c>
      <c r="M115" s="132">
        <v>886</v>
      </c>
      <c r="N115" s="132" t="s">
        <v>3915</v>
      </c>
      <c r="O115" s="132">
        <v>7497</v>
      </c>
      <c r="P115" s="132" t="s">
        <v>4405</v>
      </c>
      <c r="Q115" s="132" t="s">
        <v>4338</v>
      </c>
      <c r="R115" s="132" t="s">
        <v>809</v>
      </c>
      <c r="S115" s="132">
        <v>1000320</v>
      </c>
      <c r="T115" s="132">
        <v>45</v>
      </c>
      <c r="U115" s="132">
        <v>283</v>
      </c>
      <c r="V115" s="132">
        <v>0</v>
      </c>
      <c r="W115" s="132" t="s">
        <v>1050</v>
      </c>
      <c r="X115" s="132">
        <v>20</v>
      </c>
    </row>
    <row r="116" spans="1:24" hidden="1">
      <c r="A116" s="132">
        <v>115</v>
      </c>
      <c r="B116" s="132">
        <v>40000001000</v>
      </c>
      <c r="C116" s="132">
        <v>64039996000</v>
      </c>
      <c r="D116" s="132" t="s">
        <v>534</v>
      </c>
      <c r="E116" s="132" t="s">
        <v>3681</v>
      </c>
      <c r="F116" s="132">
        <v>66</v>
      </c>
      <c r="G116" s="132" t="s">
        <v>3847</v>
      </c>
      <c r="H116" s="132">
        <v>1</v>
      </c>
      <c r="I116" s="132">
        <v>0.68200000000000005</v>
      </c>
      <c r="J116" s="132">
        <v>1</v>
      </c>
      <c r="K116" s="132">
        <v>0.90200000000000002</v>
      </c>
      <c r="L116" s="132" t="s">
        <v>104</v>
      </c>
      <c r="M116" s="132">
        <v>795</v>
      </c>
      <c r="N116" s="132" t="s">
        <v>3915</v>
      </c>
      <c r="O116" s="132">
        <v>7497</v>
      </c>
      <c r="P116" s="132" t="s">
        <v>4298</v>
      </c>
      <c r="Q116" s="132" t="s">
        <v>4265</v>
      </c>
      <c r="R116" s="132" t="s">
        <v>809</v>
      </c>
      <c r="S116" s="132">
        <v>1000320</v>
      </c>
      <c r="T116" s="132">
        <v>47</v>
      </c>
      <c r="U116" s="132">
        <v>659</v>
      </c>
      <c r="V116" s="132">
        <v>0</v>
      </c>
      <c r="W116" s="132" t="s">
        <v>1073</v>
      </c>
      <c r="X116" s="132">
        <v>8</v>
      </c>
    </row>
    <row r="117" spans="1:24" hidden="1">
      <c r="A117" s="132">
        <v>116</v>
      </c>
      <c r="B117" s="132">
        <v>40000000999</v>
      </c>
      <c r="C117" s="132">
        <v>62024000010</v>
      </c>
      <c r="D117" s="132" t="s">
        <v>535</v>
      </c>
      <c r="E117" s="132" t="s">
        <v>3650</v>
      </c>
      <c r="F117" s="132">
        <v>14</v>
      </c>
      <c r="G117" s="132" t="s">
        <v>3848</v>
      </c>
      <c r="H117" s="132">
        <v>2</v>
      </c>
      <c r="I117" s="132">
        <v>1.202</v>
      </c>
      <c r="J117" s="132">
        <v>1</v>
      </c>
      <c r="K117" s="132">
        <v>1.202</v>
      </c>
      <c r="L117" s="132" t="s">
        <v>11</v>
      </c>
      <c r="M117" s="132">
        <v>881</v>
      </c>
      <c r="N117" s="132" t="s">
        <v>3915</v>
      </c>
      <c r="O117" s="132">
        <v>7497</v>
      </c>
      <c r="P117" s="132" t="s">
        <v>425</v>
      </c>
      <c r="Q117" s="132">
        <v>37</v>
      </c>
      <c r="R117" s="132" t="s">
        <v>809</v>
      </c>
      <c r="S117" s="132">
        <v>1000320</v>
      </c>
      <c r="T117" s="132" t="s">
        <v>828</v>
      </c>
      <c r="U117" s="132">
        <v>124</v>
      </c>
      <c r="V117" s="132">
        <v>0</v>
      </c>
      <c r="W117" s="132" t="s">
        <v>1050</v>
      </c>
      <c r="X117" s="132">
        <v>20</v>
      </c>
    </row>
    <row r="118" spans="1:24" hidden="1">
      <c r="A118" s="132">
        <v>117</v>
      </c>
      <c r="B118" s="132">
        <v>40000000998</v>
      </c>
      <c r="C118" s="132">
        <v>62014000000</v>
      </c>
      <c r="D118" s="132" t="s">
        <v>536</v>
      </c>
      <c r="E118" s="132" t="s">
        <v>3650</v>
      </c>
      <c r="F118" s="132">
        <v>14</v>
      </c>
      <c r="G118" s="132" t="s">
        <v>3847</v>
      </c>
      <c r="H118" s="132">
        <v>1</v>
      </c>
      <c r="I118" s="132">
        <v>0.96399999999999997</v>
      </c>
      <c r="J118" s="132">
        <v>1</v>
      </c>
      <c r="K118" s="132">
        <v>0.96399999999999997</v>
      </c>
      <c r="L118" s="132" t="s">
        <v>11</v>
      </c>
      <c r="M118" s="132">
        <v>881</v>
      </c>
      <c r="N118" s="132" t="s">
        <v>3915</v>
      </c>
      <c r="O118" s="132">
        <v>7497</v>
      </c>
      <c r="P118" s="132" t="s">
        <v>425</v>
      </c>
      <c r="Q118" s="132">
        <v>37</v>
      </c>
      <c r="R118" s="132" t="s">
        <v>809</v>
      </c>
      <c r="S118" s="132">
        <v>1000320</v>
      </c>
      <c r="T118" s="132" t="s">
        <v>810</v>
      </c>
      <c r="U118" s="132">
        <v>122</v>
      </c>
      <c r="V118" s="132">
        <v>0</v>
      </c>
      <c r="W118" s="132" t="s">
        <v>1050</v>
      </c>
      <c r="X118" s="132">
        <v>20</v>
      </c>
    </row>
    <row r="119" spans="1:24" hidden="1">
      <c r="A119" s="132">
        <v>118</v>
      </c>
      <c r="B119" s="132">
        <v>40000000997</v>
      </c>
      <c r="C119" s="132">
        <v>61033200000</v>
      </c>
      <c r="D119" s="132" t="s">
        <v>907</v>
      </c>
      <c r="E119" s="132" t="s">
        <v>4293</v>
      </c>
      <c r="F119" s="132">
        <v>466</v>
      </c>
      <c r="G119" s="132" t="s">
        <v>3847</v>
      </c>
      <c r="H119" s="132">
        <v>1</v>
      </c>
      <c r="I119" s="132">
        <v>0.46600000000000003</v>
      </c>
      <c r="J119" s="132">
        <v>1</v>
      </c>
      <c r="K119" s="132">
        <v>0.46600000000000003</v>
      </c>
      <c r="L119" s="132" t="s">
        <v>11</v>
      </c>
      <c r="M119" s="132">
        <v>881</v>
      </c>
      <c r="N119" s="132" t="s">
        <v>3915</v>
      </c>
      <c r="O119" s="132">
        <v>7497</v>
      </c>
      <c r="P119" s="132" t="s">
        <v>3958</v>
      </c>
      <c r="Q119" s="132" t="s">
        <v>3929</v>
      </c>
      <c r="R119" s="132" t="s">
        <v>809</v>
      </c>
      <c r="S119" s="132">
        <v>1000320</v>
      </c>
      <c r="T119" s="132" t="s">
        <v>821</v>
      </c>
      <c r="U119" s="132">
        <v>3</v>
      </c>
      <c r="V119" s="132">
        <v>0</v>
      </c>
      <c r="W119" s="132" t="s">
        <v>1050</v>
      </c>
      <c r="X119" s="132">
        <v>20</v>
      </c>
    </row>
    <row r="120" spans="1:24" hidden="1">
      <c r="A120" s="132">
        <v>119</v>
      </c>
      <c r="B120" s="132">
        <v>40000000996</v>
      </c>
      <c r="C120" s="132">
        <v>61102091000</v>
      </c>
      <c r="D120" s="132" t="s">
        <v>908</v>
      </c>
      <c r="E120" s="132" t="s">
        <v>341</v>
      </c>
      <c r="F120" s="132">
        <v>18</v>
      </c>
      <c r="G120" s="132" t="s">
        <v>3847</v>
      </c>
      <c r="H120" s="132">
        <v>1</v>
      </c>
      <c r="I120" s="132">
        <v>0.59</v>
      </c>
      <c r="J120" s="132">
        <v>1</v>
      </c>
      <c r="K120" s="132">
        <v>0.59</v>
      </c>
      <c r="L120" s="132" t="s">
        <v>11</v>
      </c>
      <c r="M120" s="132">
        <v>881</v>
      </c>
      <c r="N120" s="132" t="s">
        <v>3915</v>
      </c>
      <c r="O120" s="132">
        <v>7497</v>
      </c>
      <c r="P120" s="132" t="s">
        <v>439</v>
      </c>
      <c r="Q120" s="132">
        <v>9</v>
      </c>
      <c r="R120" s="132" t="s">
        <v>809</v>
      </c>
      <c r="S120" s="132">
        <v>1000320</v>
      </c>
      <c r="T120" s="132" t="s">
        <v>825</v>
      </c>
      <c r="U120" s="132">
        <v>119</v>
      </c>
      <c r="V120" s="132">
        <v>0</v>
      </c>
      <c r="W120" s="132" t="s">
        <v>1050</v>
      </c>
      <c r="X120" s="132">
        <v>20</v>
      </c>
    </row>
    <row r="121" spans="1:24" hidden="1">
      <c r="A121" s="132">
        <v>120</v>
      </c>
      <c r="B121" s="132">
        <v>40000000995</v>
      </c>
      <c r="C121" s="132">
        <v>61103099000</v>
      </c>
      <c r="D121" s="132" t="s">
        <v>502</v>
      </c>
      <c r="E121" s="132" t="s">
        <v>459</v>
      </c>
      <c r="F121" s="132">
        <v>88</v>
      </c>
      <c r="G121" s="132" t="s">
        <v>3848</v>
      </c>
      <c r="H121" s="132">
        <v>2</v>
      </c>
      <c r="I121" s="132">
        <v>0.4</v>
      </c>
      <c r="J121" s="132">
        <v>1</v>
      </c>
      <c r="K121" s="132">
        <v>0.4</v>
      </c>
      <c r="L121" s="132" t="s">
        <v>105</v>
      </c>
      <c r="M121" s="132">
        <v>5</v>
      </c>
      <c r="N121" s="132" t="s">
        <v>3915</v>
      </c>
      <c r="O121" s="132">
        <v>7497</v>
      </c>
      <c r="P121" s="132" t="s">
        <v>4419</v>
      </c>
      <c r="Q121" s="132" t="s">
        <v>4346</v>
      </c>
      <c r="R121" s="132" t="s">
        <v>809</v>
      </c>
      <c r="S121" s="132">
        <v>1000320</v>
      </c>
      <c r="T121" s="132" t="s">
        <v>828</v>
      </c>
      <c r="U121" s="132">
        <v>124</v>
      </c>
      <c r="V121" s="132">
        <v>0</v>
      </c>
      <c r="W121" s="132" t="s">
        <v>1038</v>
      </c>
      <c r="X121" s="132">
        <v>5</v>
      </c>
    </row>
    <row r="122" spans="1:24" hidden="1">
      <c r="A122" s="132">
        <v>121</v>
      </c>
      <c r="B122" s="132">
        <v>40000000994</v>
      </c>
      <c r="C122" s="132">
        <v>61102091000</v>
      </c>
      <c r="D122" s="132" t="s">
        <v>480</v>
      </c>
      <c r="E122" s="132" t="s">
        <v>341</v>
      </c>
      <c r="F122" s="132">
        <v>18</v>
      </c>
      <c r="G122" s="132" t="s">
        <v>3847</v>
      </c>
      <c r="H122" s="132">
        <v>1</v>
      </c>
      <c r="I122" s="132">
        <v>0.622</v>
      </c>
      <c r="J122" s="132">
        <v>1</v>
      </c>
      <c r="K122" s="132">
        <v>0.622</v>
      </c>
      <c r="L122" s="132" t="s">
        <v>11</v>
      </c>
      <c r="M122" s="132">
        <v>881</v>
      </c>
      <c r="N122" s="132" t="s">
        <v>440</v>
      </c>
      <c r="O122" s="132">
        <v>7485</v>
      </c>
      <c r="P122" s="132" t="s">
        <v>3958</v>
      </c>
      <c r="Q122" s="132" t="s">
        <v>3929</v>
      </c>
      <c r="R122" s="132" t="s">
        <v>809</v>
      </c>
      <c r="S122" s="132">
        <v>1000320</v>
      </c>
      <c r="T122" s="132" t="s">
        <v>825</v>
      </c>
      <c r="U122" s="132">
        <v>119</v>
      </c>
      <c r="V122" s="132">
        <v>0</v>
      </c>
      <c r="W122" s="132" t="s">
        <v>1144</v>
      </c>
      <c r="X122" s="132">
        <v>23</v>
      </c>
    </row>
    <row r="123" spans="1:24" hidden="1">
      <c r="A123" s="132">
        <v>122</v>
      </c>
      <c r="B123" s="132">
        <v>40000000993</v>
      </c>
      <c r="C123" s="132">
        <v>62014000000</v>
      </c>
      <c r="D123" s="132" t="s">
        <v>827</v>
      </c>
      <c r="E123" s="132" t="s">
        <v>3692</v>
      </c>
      <c r="F123" s="132">
        <v>92</v>
      </c>
      <c r="G123" s="132" t="s">
        <v>3847</v>
      </c>
      <c r="H123" s="132">
        <v>1</v>
      </c>
      <c r="I123" s="132">
        <v>1.83</v>
      </c>
      <c r="J123" s="132">
        <v>1</v>
      </c>
      <c r="K123" s="132">
        <v>1.83</v>
      </c>
      <c r="L123" s="132" t="s">
        <v>105</v>
      </c>
      <c r="M123" s="132">
        <v>5</v>
      </c>
      <c r="N123" s="132" t="s">
        <v>3915</v>
      </c>
      <c r="O123" s="132">
        <v>7497</v>
      </c>
      <c r="P123" s="132" t="s">
        <v>425</v>
      </c>
      <c r="Q123" s="132">
        <v>37</v>
      </c>
      <c r="R123" s="132" t="s">
        <v>809</v>
      </c>
      <c r="S123" s="132">
        <v>1000320</v>
      </c>
      <c r="T123" s="132" t="s">
        <v>828</v>
      </c>
      <c r="U123" s="132">
        <v>124</v>
      </c>
      <c r="V123" s="132">
        <v>0</v>
      </c>
      <c r="W123" s="132" t="s">
        <v>3916</v>
      </c>
      <c r="X123" s="132">
        <v>10</v>
      </c>
    </row>
    <row r="124" spans="1:24" hidden="1">
      <c r="A124" s="132">
        <v>123</v>
      </c>
      <c r="B124" s="132">
        <v>40000000992</v>
      </c>
      <c r="C124" s="132">
        <v>62024000090</v>
      </c>
      <c r="D124" s="132" t="s">
        <v>910</v>
      </c>
      <c r="E124" s="132" t="s">
        <v>3650</v>
      </c>
      <c r="F124" s="132">
        <v>14</v>
      </c>
      <c r="G124" s="132" t="s">
        <v>3848</v>
      </c>
      <c r="H124" s="132">
        <v>2</v>
      </c>
      <c r="I124" s="132">
        <v>0.81399999999999995</v>
      </c>
      <c r="J124" s="132">
        <v>1</v>
      </c>
      <c r="K124" s="132">
        <v>0.81399999999999995</v>
      </c>
      <c r="L124" s="132" t="s">
        <v>107</v>
      </c>
      <c r="M124" s="132">
        <v>899</v>
      </c>
      <c r="N124" s="132" t="s">
        <v>2937</v>
      </c>
      <c r="O124" s="132">
        <v>7495</v>
      </c>
      <c r="P124" s="132" t="s">
        <v>425</v>
      </c>
      <c r="Q124" s="132">
        <v>37</v>
      </c>
      <c r="R124" s="132" t="s">
        <v>809</v>
      </c>
      <c r="S124" s="132">
        <v>1000320</v>
      </c>
      <c r="T124" s="132" t="s">
        <v>825</v>
      </c>
      <c r="U124" s="132">
        <v>119</v>
      </c>
      <c r="V124" s="132">
        <v>0</v>
      </c>
      <c r="W124" s="132" t="s">
        <v>1107</v>
      </c>
      <c r="X124" s="132">
        <v>1</v>
      </c>
    </row>
    <row r="125" spans="1:24" hidden="1">
      <c r="A125" s="132">
        <v>124</v>
      </c>
      <c r="B125" s="132">
        <v>40000000991</v>
      </c>
      <c r="C125" s="132">
        <v>62046318000</v>
      </c>
      <c r="D125" s="132" t="s">
        <v>511</v>
      </c>
      <c r="E125" s="132" t="s">
        <v>420</v>
      </c>
      <c r="F125" s="132">
        <v>93</v>
      </c>
      <c r="G125" s="132" t="s">
        <v>3848</v>
      </c>
      <c r="H125" s="132">
        <v>2</v>
      </c>
      <c r="I125" s="132">
        <v>0.52200000000000002</v>
      </c>
      <c r="J125" s="132">
        <v>1</v>
      </c>
      <c r="K125" s="132">
        <v>0.52200000000000002</v>
      </c>
      <c r="L125" s="132" t="s">
        <v>4315</v>
      </c>
      <c r="M125" s="132">
        <v>17</v>
      </c>
      <c r="N125" s="132" t="s">
        <v>3915</v>
      </c>
      <c r="O125" s="132">
        <v>7497</v>
      </c>
      <c r="P125" s="132" t="s">
        <v>4411</v>
      </c>
      <c r="Q125" s="132" t="s">
        <v>4342</v>
      </c>
      <c r="R125" s="132" t="s">
        <v>809</v>
      </c>
      <c r="S125" s="132">
        <v>1000320</v>
      </c>
      <c r="T125" s="132">
        <v>36</v>
      </c>
      <c r="U125" s="132">
        <v>52</v>
      </c>
      <c r="V125" s="132">
        <v>0</v>
      </c>
      <c r="W125" s="132" t="s">
        <v>1144</v>
      </c>
      <c r="X125" s="132">
        <v>23</v>
      </c>
    </row>
    <row r="126" spans="1:24" hidden="1">
      <c r="A126" s="132">
        <v>125</v>
      </c>
      <c r="B126" s="132">
        <v>40000000990</v>
      </c>
      <c r="C126" s="132">
        <v>62024000090</v>
      </c>
      <c r="D126" s="132" t="s">
        <v>910</v>
      </c>
      <c r="E126" s="132" t="s">
        <v>3650</v>
      </c>
      <c r="F126" s="132">
        <v>14</v>
      </c>
      <c r="G126" s="132" t="s">
        <v>3848</v>
      </c>
      <c r="H126" s="132">
        <v>2</v>
      </c>
      <c r="I126" s="132">
        <v>0.83</v>
      </c>
      <c r="J126" s="132">
        <v>1</v>
      </c>
      <c r="K126" s="132">
        <v>0.83</v>
      </c>
      <c r="L126" s="132" t="s">
        <v>107</v>
      </c>
      <c r="M126" s="132">
        <v>899</v>
      </c>
      <c r="N126" s="132" t="s">
        <v>2937</v>
      </c>
      <c r="O126" s="132">
        <v>7495</v>
      </c>
      <c r="P126" s="132" t="s">
        <v>425</v>
      </c>
      <c r="Q126" s="132">
        <v>37</v>
      </c>
      <c r="R126" s="132" t="s">
        <v>809</v>
      </c>
      <c r="S126" s="132">
        <v>1000320</v>
      </c>
      <c r="T126" s="132" t="s">
        <v>810</v>
      </c>
      <c r="U126" s="132">
        <v>122</v>
      </c>
      <c r="V126" s="132">
        <v>0</v>
      </c>
      <c r="W126" s="132" t="s">
        <v>1038</v>
      </c>
      <c r="X126" s="132">
        <v>5</v>
      </c>
    </row>
    <row r="127" spans="1:24" hidden="1">
      <c r="A127" s="132">
        <v>126</v>
      </c>
      <c r="B127" s="132">
        <v>40000000989</v>
      </c>
      <c r="C127" s="132">
        <v>62034231000</v>
      </c>
      <c r="D127" s="132" t="s">
        <v>912</v>
      </c>
      <c r="E127" s="132" t="s">
        <v>3964</v>
      </c>
      <c r="F127" s="132">
        <v>87</v>
      </c>
      <c r="G127" s="132" t="s">
        <v>3847</v>
      </c>
      <c r="H127" s="132">
        <v>1</v>
      </c>
      <c r="I127" s="132">
        <v>0.74</v>
      </c>
      <c r="J127" s="132">
        <v>1</v>
      </c>
      <c r="K127" s="132">
        <v>0.74</v>
      </c>
      <c r="L127" s="132" t="s">
        <v>11</v>
      </c>
      <c r="M127" s="132">
        <v>881</v>
      </c>
      <c r="N127" s="132" t="s">
        <v>440</v>
      </c>
      <c r="O127" s="132">
        <v>7485</v>
      </c>
      <c r="P127" s="132" t="s">
        <v>439</v>
      </c>
      <c r="Q127" s="132">
        <v>9</v>
      </c>
      <c r="R127" s="132" t="s">
        <v>809</v>
      </c>
      <c r="S127" s="132">
        <v>1000320</v>
      </c>
      <c r="T127" s="132" t="s">
        <v>913</v>
      </c>
      <c r="U127" s="132">
        <v>660</v>
      </c>
      <c r="V127" s="132">
        <v>0</v>
      </c>
      <c r="W127" s="132" t="s">
        <v>1050</v>
      </c>
      <c r="X127" s="132">
        <v>20</v>
      </c>
    </row>
    <row r="128" spans="1:24" hidden="1">
      <c r="A128" s="132">
        <v>127</v>
      </c>
      <c r="B128" s="132">
        <v>40000000988</v>
      </c>
      <c r="C128" s="132">
        <v>62013000000</v>
      </c>
      <c r="D128" s="132" t="s">
        <v>538</v>
      </c>
      <c r="E128" s="132" t="s">
        <v>3650</v>
      </c>
      <c r="F128" s="132">
        <v>14</v>
      </c>
      <c r="G128" s="132" t="s">
        <v>3847</v>
      </c>
      <c r="H128" s="132">
        <v>1</v>
      </c>
      <c r="I128" s="132">
        <v>0.95199999999999996</v>
      </c>
      <c r="J128" s="132">
        <v>1</v>
      </c>
      <c r="K128" s="132">
        <v>0.95199999999999996</v>
      </c>
      <c r="L128" s="132" t="s">
        <v>11</v>
      </c>
      <c r="M128" s="132">
        <v>881</v>
      </c>
      <c r="N128" s="132" t="s">
        <v>440</v>
      </c>
      <c r="O128" s="132">
        <v>7485</v>
      </c>
      <c r="P128" s="132" t="s">
        <v>439</v>
      </c>
      <c r="Q128" s="132">
        <v>9</v>
      </c>
      <c r="R128" s="132" t="s">
        <v>809</v>
      </c>
      <c r="S128" s="132">
        <v>1000320</v>
      </c>
      <c r="T128" s="132" t="s">
        <v>828</v>
      </c>
      <c r="U128" s="132">
        <v>124</v>
      </c>
      <c r="V128" s="132">
        <v>0</v>
      </c>
      <c r="W128" s="132" t="s">
        <v>1038</v>
      </c>
      <c r="X128" s="132">
        <v>5</v>
      </c>
    </row>
    <row r="129" spans="1:24" hidden="1">
      <c r="A129" s="132">
        <v>128</v>
      </c>
      <c r="B129" s="132">
        <v>40000000987</v>
      </c>
      <c r="C129" s="132">
        <v>62034231000</v>
      </c>
      <c r="D129" s="132" t="s">
        <v>912</v>
      </c>
      <c r="E129" s="132" t="s">
        <v>3964</v>
      </c>
      <c r="F129" s="132">
        <v>87</v>
      </c>
      <c r="G129" s="132" t="s">
        <v>3847</v>
      </c>
      <c r="H129" s="132">
        <v>1</v>
      </c>
      <c r="I129" s="132">
        <v>0.67400000000000004</v>
      </c>
      <c r="J129" s="132">
        <v>1</v>
      </c>
      <c r="K129" s="132">
        <v>0.67400000000000004</v>
      </c>
      <c r="L129" s="132" t="s">
        <v>11</v>
      </c>
      <c r="M129" s="132">
        <v>881</v>
      </c>
      <c r="N129" s="132" t="s">
        <v>440</v>
      </c>
      <c r="O129" s="132">
        <v>7485</v>
      </c>
      <c r="P129" s="132" t="s">
        <v>439</v>
      </c>
      <c r="Q129" s="132">
        <v>9</v>
      </c>
      <c r="R129" s="132" t="s">
        <v>809</v>
      </c>
      <c r="S129" s="132">
        <v>1000320</v>
      </c>
      <c r="T129" s="132" t="s">
        <v>914</v>
      </c>
      <c r="U129" s="132">
        <v>661</v>
      </c>
      <c r="V129" s="132">
        <v>0</v>
      </c>
      <c r="W129" s="132" t="s">
        <v>1038</v>
      </c>
      <c r="X129" s="132">
        <v>5</v>
      </c>
    </row>
    <row r="130" spans="1:24" hidden="1">
      <c r="A130" s="132">
        <v>129</v>
      </c>
      <c r="B130" s="132">
        <v>40000000986</v>
      </c>
      <c r="C130" s="132">
        <v>62024000010</v>
      </c>
      <c r="D130" s="132" t="s">
        <v>535</v>
      </c>
      <c r="E130" s="132" t="s">
        <v>3650</v>
      </c>
      <c r="F130" s="132">
        <v>14</v>
      </c>
      <c r="G130" s="132" t="s">
        <v>3848</v>
      </c>
      <c r="H130" s="132">
        <v>2</v>
      </c>
      <c r="I130" s="132">
        <v>1.05</v>
      </c>
      <c r="J130" s="132">
        <v>1</v>
      </c>
      <c r="K130" s="132">
        <v>1.05</v>
      </c>
      <c r="L130" s="132" t="s">
        <v>107</v>
      </c>
      <c r="M130" s="132">
        <v>899</v>
      </c>
      <c r="N130" s="132" t="s">
        <v>2937</v>
      </c>
      <c r="O130" s="132">
        <v>7495</v>
      </c>
      <c r="P130" s="132" t="s">
        <v>425</v>
      </c>
      <c r="Q130" s="132">
        <v>37</v>
      </c>
      <c r="R130" s="132" t="s">
        <v>809</v>
      </c>
      <c r="S130" s="132">
        <v>1000320</v>
      </c>
      <c r="T130" s="132" t="s">
        <v>810</v>
      </c>
      <c r="U130" s="132">
        <v>122</v>
      </c>
      <c r="V130" s="132">
        <v>0</v>
      </c>
      <c r="W130" s="132" t="s">
        <v>1050</v>
      </c>
      <c r="X130" s="132">
        <v>20</v>
      </c>
    </row>
    <row r="131" spans="1:24" hidden="1">
      <c r="A131" s="132">
        <v>130</v>
      </c>
      <c r="B131" s="132">
        <v>40000000985</v>
      </c>
      <c r="C131" s="132">
        <v>61043300000</v>
      </c>
      <c r="D131" s="132" t="s">
        <v>507</v>
      </c>
      <c r="E131" s="132" t="s">
        <v>4293</v>
      </c>
      <c r="F131" s="132">
        <v>466</v>
      </c>
      <c r="G131" s="132" t="s">
        <v>3848</v>
      </c>
      <c r="H131" s="132">
        <v>2</v>
      </c>
      <c r="I131" s="132">
        <v>0.48199999999999998</v>
      </c>
      <c r="J131" s="132">
        <v>1</v>
      </c>
      <c r="K131" s="132">
        <v>0.48199999999999998</v>
      </c>
      <c r="L131" s="132" t="s">
        <v>59</v>
      </c>
      <c r="M131" s="132">
        <v>898</v>
      </c>
      <c r="N131" s="132" t="s">
        <v>429</v>
      </c>
      <c r="O131" s="132">
        <v>7565</v>
      </c>
      <c r="P131" s="132" t="s">
        <v>425</v>
      </c>
      <c r="Q131" s="132">
        <v>37</v>
      </c>
      <c r="R131" s="132" t="s">
        <v>809</v>
      </c>
      <c r="S131" s="132">
        <v>1000320</v>
      </c>
      <c r="T131" s="132" t="s">
        <v>828</v>
      </c>
      <c r="U131" s="132">
        <v>124</v>
      </c>
      <c r="V131" s="132">
        <v>0</v>
      </c>
      <c r="W131" s="132" t="s">
        <v>3917</v>
      </c>
      <c r="X131" s="132">
        <v>29</v>
      </c>
    </row>
    <row r="132" spans="1:24" hidden="1">
      <c r="A132" s="132">
        <v>131</v>
      </c>
      <c r="B132" s="132">
        <v>40000000984</v>
      </c>
      <c r="C132" s="132">
        <v>61091000000</v>
      </c>
      <c r="D132" s="132" t="s">
        <v>839</v>
      </c>
      <c r="E132" s="132" t="s">
        <v>453</v>
      </c>
      <c r="F132" s="132">
        <v>73</v>
      </c>
      <c r="G132" s="132" t="s">
        <v>3847</v>
      </c>
      <c r="H132" s="132">
        <v>1</v>
      </c>
      <c r="I132" s="132">
        <v>6.6000000000000003E-2</v>
      </c>
      <c r="J132" s="132">
        <v>1</v>
      </c>
      <c r="K132" s="132">
        <v>6.6000000000000003E-2</v>
      </c>
      <c r="L132" s="132" t="s">
        <v>4315</v>
      </c>
      <c r="M132" s="132">
        <v>17</v>
      </c>
      <c r="N132" s="132" t="s">
        <v>440</v>
      </c>
      <c r="O132" s="132">
        <v>7485</v>
      </c>
      <c r="P132" s="132" t="s">
        <v>439</v>
      </c>
      <c r="Q132" s="132">
        <v>9</v>
      </c>
      <c r="R132" s="132" t="s">
        <v>809</v>
      </c>
      <c r="S132" s="132">
        <v>1000320</v>
      </c>
      <c r="T132" s="132" t="s">
        <v>916</v>
      </c>
      <c r="U132" s="132">
        <v>662</v>
      </c>
      <c r="V132" s="132">
        <v>0</v>
      </c>
      <c r="W132" s="132" t="s">
        <v>1046</v>
      </c>
      <c r="X132" s="132">
        <v>12</v>
      </c>
    </row>
    <row r="133" spans="1:24" hidden="1">
      <c r="A133" s="132">
        <v>132</v>
      </c>
      <c r="B133" s="132">
        <v>40000000983</v>
      </c>
      <c r="C133" s="132">
        <v>61061000000</v>
      </c>
      <c r="D133" s="132" t="s">
        <v>917</v>
      </c>
      <c r="E133" s="132" t="s">
        <v>437</v>
      </c>
      <c r="F133" s="132">
        <v>77</v>
      </c>
      <c r="G133" s="132" t="s">
        <v>3848</v>
      </c>
      <c r="H133" s="132">
        <v>2</v>
      </c>
      <c r="I133" s="132">
        <v>0.312</v>
      </c>
      <c r="J133" s="132">
        <v>1</v>
      </c>
      <c r="K133" s="132">
        <v>0.312</v>
      </c>
      <c r="L133" s="132" t="s">
        <v>4315</v>
      </c>
      <c r="M133" s="132">
        <v>17</v>
      </c>
      <c r="N133" s="132" t="s">
        <v>424</v>
      </c>
      <c r="O133" s="132">
        <v>7579</v>
      </c>
      <c r="P133" s="132" t="s">
        <v>439</v>
      </c>
      <c r="Q133" s="132">
        <v>9</v>
      </c>
      <c r="R133" s="132" t="s">
        <v>809</v>
      </c>
      <c r="S133" s="132">
        <v>1000320</v>
      </c>
      <c r="T133" s="132">
        <v>40</v>
      </c>
      <c r="U133" s="132">
        <v>79</v>
      </c>
      <c r="V133" s="132">
        <v>0</v>
      </c>
      <c r="W133" s="132" t="s">
        <v>1038</v>
      </c>
      <c r="X133" s="132">
        <v>5</v>
      </c>
    </row>
    <row r="134" spans="1:24" hidden="1">
      <c r="A134" s="132">
        <v>133</v>
      </c>
      <c r="B134" s="132">
        <v>40000000982</v>
      </c>
      <c r="C134" s="132">
        <v>65050090000</v>
      </c>
      <c r="D134" s="132" t="s">
        <v>540</v>
      </c>
      <c r="E134" s="132" t="s">
        <v>434</v>
      </c>
      <c r="F134" s="132">
        <v>5</v>
      </c>
      <c r="G134" s="132" t="s">
        <v>3848</v>
      </c>
      <c r="H134" s="132">
        <v>2</v>
      </c>
      <c r="I134" s="132">
        <v>0.11600000000000001</v>
      </c>
      <c r="J134" s="132">
        <v>1</v>
      </c>
      <c r="K134" s="132">
        <v>0.11600000000000001</v>
      </c>
      <c r="L134" s="132" t="s">
        <v>111</v>
      </c>
      <c r="M134" s="132">
        <v>888</v>
      </c>
      <c r="N134" s="132" t="s">
        <v>3915</v>
      </c>
      <c r="O134" s="132">
        <v>7497</v>
      </c>
      <c r="P134" s="132" t="s">
        <v>425</v>
      </c>
      <c r="Q134" s="132">
        <v>37</v>
      </c>
      <c r="R134" s="132" t="s">
        <v>809</v>
      </c>
      <c r="S134" s="132">
        <v>1000320</v>
      </c>
      <c r="T134" s="132">
        <v>0</v>
      </c>
      <c r="U134" s="132">
        <v>4</v>
      </c>
      <c r="V134" s="132">
        <v>0</v>
      </c>
      <c r="W134" s="132" t="s">
        <v>1048</v>
      </c>
      <c r="X134" s="132">
        <v>4</v>
      </c>
    </row>
    <row r="135" spans="1:24" hidden="1">
      <c r="A135" s="132">
        <v>134</v>
      </c>
      <c r="B135" s="132">
        <v>40000000981</v>
      </c>
      <c r="C135" s="132">
        <v>61102091000</v>
      </c>
      <c r="D135" s="132" t="s">
        <v>480</v>
      </c>
      <c r="E135" s="132" t="s">
        <v>341</v>
      </c>
      <c r="F135" s="132">
        <v>18</v>
      </c>
      <c r="G135" s="132" t="s">
        <v>3847</v>
      </c>
      <c r="H135" s="132">
        <v>1</v>
      </c>
      <c r="I135" s="132">
        <v>0.58199999999999996</v>
      </c>
      <c r="J135" s="132">
        <v>1</v>
      </c>
      <c r="K135" s="132">
        <v>0.58199999999999996</v>
      </c>
      <c r="L135" s="132" t="s">
        <v>11</v>
      </c>
      <c r="M135" s="132">
        <v>881</v>
      </c>
      <c r="N135" s="132" t="s">
        <v>440</v>
      </c>
      <c r="O135" s="132">
        <v>7485</v>
      </c>
      <c r="P135" s="132" t="s">
        <v>439</v>
      </c>
      <c r="Q135" s="132">
        <v>9</v>
      </c>
      <c r="R135" s="132" t="s">
        <v>809</v>
      </c>
      <c r="S135" s="132">
        <v>1000320</v>
      </c>
      <c r="T135" s="132" t="s">
        <v>810</v>
      </c>
      <c r="U135" s="132">
        <v>122</v>
      </c>
      <c r="V135" s="132">
        <v>0</v>
      </c>
      <c r="W135" s="132" t="s">
        <v>1144</v>
      </c>
      <c r="X135" s="132">
        <v>23</v>
      </c>
    </row>
    <row r="136" spans="1:24" hidden="1">
      <c r="A136" s="132">
        <v>135</v>
      </c>
      <c r="B136" s="132">
        <v>40000000980</v>
      </c>
      <c r="C136" s="132">
        <v>61044300000</v>
      </c>
      <c r="D136" s="132" t="s">
        <v>541</v>
      </c>
      <c r="E136" s="132" t="s">
        <v>426</v>
      </c>
      <c r="F136" s="132">
        <v>43</v>
      </c>
      <c r="G136" s="132" t="s">
        <v>3848</v>
      </c>
      <c r="H136" s="132">
        <v>2</v>
      </c>
      <c r="I136" s="132">
        <v>0.38800000000000001</v>
      </c>
      <c r="J136" s="132">
        <v>1</v>
      </c>
      <c r="K136" s="132">
        <v>0.38800000000000001</v>
      </c>
      <c r="L136" s="132" t="s">
        <v>112</v>
      </c>
      <c r="M136" s="132">
        <v>131</v>
      </c>
      <c r="N136" s="132" t="s">
        <v>2872</v>
      </c>
      <c r="O136" s="132">
        <v>2185</v>
      </c>
      <c r="P136" s="132" t="s">
        <v>425</v>
      </c>
      <c r="Q136" s="132">
        <v>37</v>
      </c>
      <c r="R136" s="132" t="s">
        <v>809</v>
      </c>
      <c r="S136" s="132">
        <v>1000320</v>
      </c>
      <c r="T136" s="132" t="s">
        <v>828</v>
      </c>
      <c r="U136" s="132">
        <v>124</v>
      </c>
      <c r="V136" s="132">
        <v>0</v>
      </c>
      <c r="W136" s="132" t="s">
        <v>1050</v>
      </c>
      <c r="X136" s="132">
        <v>20</v>
      </c>
    </row>
    <row r="137" spans="1:24" hidden="1">
      <c r="A137" s="132">
        <v>136</v>
      </c>
      <c r="B137" s="132">
        <v>40000000979</v>
      </c>
      <c r="C137" s="132">
        <v>61102091000</v>
      </c>
      <c r="D137" s="132" t="s">
        <v>480</v>
      </c>
      <c r="E137" s="132" t="s">
        <v>341</v>
      </c>
      <c r="F137" s="132">
        <v>18</v>
      </c>
      <c r="G137" s="132" t="s">
        <v>3847</v>
      </c>
      <c r="H137" s="132">
        <v>1</v>
      </c>
      <c r="I137" s="132">
        <v>0.74</v>
      </c>
      <c r="J137" s="132">
        <v>1</v>
      </c>
      <c r="K137" s="132">
        <v>0.74</v>
      </c>
      <c r="L137" s="132" t="s">
        <v>11</v>
      </c>
      <c r="M137" s="132">
        <v>881</v>
      </c>
      <c r="N137" s="132" t="s">
        <v>2948</v>
      </c>
      <c r="O137" s="132">
        <v>7550</v>
      </c>
      <c r="P137" s="132" t="s">
        <v>439</v>
      </c>
      <c r="Q137" s="132">
        <v>9</v>
      </c>
      <c r="R137" s="132" t="s">
        <v>809</v>
      </c>
      <c r="S137" s="132">
        <v>1000320</v>
      </c>
      <c r="T137" s="132" t="s">
        <v>825</v>
      </c>
      <c r="U137" s="132">
        <v>119</v>
      </c>
      <c r="V137" s="132">
        <v>0</v>
      </c>
      <c r="W137" s="132" t="s">
        <v>1050</v>
      </c>
      <c r="X137" s="132">
        <v>20</v>
      </c>
    </row>
    <row r="138" spans="1:24" hidden="1">
      <c r="A138" s="132">
        <v>137</v>
      </c>
      <c r="B138" s="132">
        <v>40000000978</v>
      </c>
      <c r="C138" s="132">
        <v>61051000000</v>
      </c>
      <c r="D138" s="132" t="s">
        <v>494</v>
      </c>
      <c r="E138" s="132" t="s">
        <v>444</v>
      </c>
      <c r="F138" s="132">
        <v>82</v>
      </c>
      <c r="G138" s="132" t="s">
        <v>3847</v>
      </c>
      <c r="H138" s="132">
        <v>1</v>
      </c>
      <c r="I138" s="132">
        <v>0.26</v>
      </c>
      <c r="J138" s="132">
        <v>1</v>
      </c>
      <c r="K138" s="132">
        <v>0.26</v>
      </c>
      <c r="L138" s="132" t="s">
        <v>11</v>
      </c>
      <c r="M138" s="132">
        <v>881</v>
      </c>
      <c r="N138" s="132" t="s">
        <v>440</v>
      </c>
      <c r="O138" s="132">
        <v>7485</v>
      </c>
      <c r="P138" s="132" t="s">
        <v>439</v>
      </c>
      <c r="Q138" s="132">
        <v>9</v>
      </c>
      <c r="R138" s="132" t="s">
        <v>809</v>
      </c>
      <c r="S138" s="132">
        <v>1000320</v>
      </c>
      <c r="T138" s="132" t="s">
        <v>828</v>
      </c>
      <c r="U138" s="132">
        <v>124</v>
      </c>
      <c r="V138" s="132">
        <v>0</v>
      </c>
      <c r="W138" s="132" t="s">
        <v>3982</v>
      </c>
      <c r="X138" s="132">
        <v>28</v>
      </c>
    </row>
    <row r="139" spans="1:24" hidden="1">
      <c r="A139" s="132">
        <v>138</v>
      </c>
      <c r="B139" s="132">
        <v>40000000977</v>
      </c>
      <c r="C139" s="132">
        <v>62034231000</v>
      </c>
      <c r="D139" s="132" t="s">
        <v>912</v>
      </c>
      <c r="E139" s="132" t="s">
        <v>3964</v>
      </c>
      <c r="F139" s="132">
        <v>87</v>
      </c>
      <c r="G139" s="132" t="s">
        <v>3847</v>
      </c>
      <c r="H139" s="132">
        <v>1</v>
      </c>
      <c r="I139" s="132">
        <v>0.70799999999999996</v>
      </c>
      <c r="J139" s="132">
        <v>1</v>
      </c>
      <c r="K139" s="132">
        <v>0.70799999999999996</v>
      </c>
      <c r="L139" s="132" t="s">
        <v>11</v>
      </c>
      <c r="M139" s="132">
        <v>881</v>
      </c>
      <c r="N139" s="132" t="s">
        <v>440</v>
      </c>
      <c r="O139" s="132">
        <v>7485</v>
      </c>
      <c r="P139" s="132" t="s">
        <v>439</v>
      </c>
      <c r="Q139" s="132">
        <v>9</v>
      </c>
      <c r="R139" s="132" t="s">
        <v>809</v>
      </c>
      <c r="S139" s="132">
        <v>1000320</v>
      </c>
      <c r="T139" s="132" t="s">
        <v>919</v>
      </c>
      <c r="U139" s="132">
        <v>233</v>
      </c>
      <c r="V139" s="132">
        <v>0</v>
      </c>
      <c r="W139" s="132" t="s">
        <v>1038</v>
      </c>
      <c r="X139" s="132">
        <v>5</v>
      </c>
    </row>
    <row r="140" spans="1:24" hidden="1">
      <c r="A140" s="132">
        <v>139</v>
      </c>
      <c r="B140" s="132">
        <v>40000000976</v>
      </c>
      <c r="C140" s="132">
        <v>65050090000</v>
      </c>
      <c r="D140" s="132" t="s">
        <v>514</v>
      </c>
      <c r="E140" s="132" t="s">
        <v>434</v>
      </c>
      <c r="F140" s="132">
        <v>5</v>
      </c>
      <c r="G140" s="132" t="s">
        <v>3847</v>
      </c>
      <c r="H140" s="132">
        <v>1</v>
      </c>
      <c r="I140" s="132">
        <v>0.09</v>
      </c>
      <c r="J140" s="132">
        <v>1</v>
      </c>
      <c r="K140" s="132">
        <v>0.09</v>
      </c>
      <c r="L140" s="132" t="s">
        <v>59</v>
      </c>
      <c r="M140" s="132">
        <v>898</v>
      </c>
      <c r="N140" s="132" t="s">
        <v>424</v>
      </c>
      <c r="O140" s="132">
        <v>7579</v>
      </c>
      <c r="P140" s="132" t="s">
        <v>425</v>
      </c>
      <c r="Q140" s="132">
        <v>37</v>
      </c>
      <c r="R140" s="132" t="s">
        <v>809</v>
      </c>
      <c r="S140" s="132">
        <v>1000320</v>
      </c>
      <c r="T140" s="132">
        <v>0</v>
      </c>
      <c r="U140" s="132">
        <v>4</v>
      </c>
      <c r="V140" s="132">
        <v>0</v>
      </c>
      <c r="W140" s="132" t="s">
        <v>3916</v>
      </c>
      <c r="X140" s="132">
        <v>10</v>
      </c>
    </row>
    <row r="141" spans="1:24" hidden="1">
      <c r="A141" s="132">
        <v>140</v>
      </c>
      <c r="B141" s="132">
        <v>40000000975</v>
      </c>
      <c r="C141" s="132">
        <v>61044200000</v>
      </c>
      <c r="D141" s="132" t="s">
        <v>867</v>
      </c>
      <c r="E141" s="132" t="s">
        <v>426</v>
      </c>
      <c r="F141" s="132">
        <v>43</v>
      </c>
      <c r="G141" s="132" t="s">
        <v>3848</v>
      </c>
      <c r="H141" s="132">
        <v>2</v>
      </c>
      <c r="I141" s="132">
        <v>0.41599999999999998</v>
      </c>
      <c r="J141" s="132">
        <v>1</v>
      </c>
      <c r="K141" s="132">
        <v>0.41599999999999998</v>
      </c>
      <c r="L141" s="132" t="s">
        <v>105</v>
      </c>
      <c r="M141" s="132">
        <v>5</v>
      </c>
      <c r="N141" s="132" t="s">
        <v>440</v>
      </c>
      <c r="O141" s="132">
        <v>7485</v>
      </c>
      <c r="P141" s="132" t="s">
        <v>439</v>
      </c>
      <c r="Q141" s="132">
        <v>9</v>
      </c>
      <c r="R141" s="132" t="s">
        <v>809</v>
      </c>
      <c r="S141" s="132">
        <v>1000320</v>
      </c>
      <c r="T141" s="132" t="s">
        <v>828</v>
      </c>
      <c r="U141" s="132">
        <v>124</v>
      </c>
      <c r="V141" s="132">
        <v>0</v>
      </c>
      <c r="W141" s="132" t="s">
        <v>1050</v>
      </c>
      <c r="X141" s="132">
        <v>20</v>
      </c>
    </row>
    <row r="142" spans="1:24" hidden="1">
      <c r="A142" s="132">
        <v>141</v>
      </c>
      <c r="B142" s="132">
        <v>40000000974</v>
      </c>
      <c r="C142" s="132">
        <v>62014000000</v>
      </c>
      <c r="D142" s="132" t="s">
        <v>536</v>
      </c>
      <c r="E142" s="132" t="s">
        <v>3650</v>
      </c>
      <c r="F142" s="132">
        <v>14</v>
      </c>
      <c r="G142" s="132" t="s">
        <v>3847</v>
      </c>
      <c r="H142" s="132">
        <v>1</v>
      </c>
      <c r="I142" s="132">
        <v>1.27</v>
      </c>
      <c r="J142" s="132">
        <v>1</v>
      </c>
      <c r="K142" s="132">
        <v>1.27</v>
      </c>
      <c r="L142" s="132" t="s">
        <v>11</v>
      </c>
      <c r="M142" s="132">
        <v>881</v>
      </c>
      <c r="N142" s="132" t="s">
        <v>3915</v>
      </c>
      <c r="O142" s="132">
        <v>7497</v>
      </c>
      <c r="P142" s="132" t="s">
        <v>425</v>
      </c>
      <c r="Q142" s="132">
        <v>37</v>
      </c>
      <c r="R142" s="132" t="s">
        <v>809</v>
      </c>
      <c r="S142" s="132">
        <v>1000320</v>
      </c>
      <c r="T142" s="132" t="s">
        <v>821</v>
      </c>
      <c r="U142" s="132">
        <v>3</v>
      </c>
      <c r="V142" s="132">
        <v>0</v>
      </c>
      <c r="W142" s="132" t="s">
        <v>1050</v>
      </c>
      <c r="X142" s="132">
        <v>20</v>
      </c>
    </row>
    <row r="143" spans="1:24" hidden="1">
      <c r="A143" s="132">
        <v>142</v>
      </c>
      <c r="B143" s="132">
        <v>40000000973</v>
      </c>
      <c r="C143" s="132">
        <v>61091000000</v>
      </c>
      <c r="D143" s="132" t="s">
        <v>856</v>
      </c>
      <c r="E143" s="132" t="s">
        <v>453</v>
      </c>
      <c r="F143" s="132">
        <v>73</v>
      </c>
      <c r="G143" s="132" t="s">
        <v>3848</v>
      </c>
      <c r="H143" s="132">
        <v>2</v>
      </c>
      <c r="I143" s="132">
        <v>0.13400000000000001</v>
      </c>
      <c r="J143" s="132">
        <v>1</v>
      </c>
      <c r="K143" s="132">
        <v>0.13400000000000001</v>
      </c>
      <c r="L143" s="132" t="s">
        <v>3574</v>
      </c>
      <c r="M143" s="132">
        <v>767</v>
      </c>
      <c r="N143" s="132" t="s">
        <v>440</v>
      </c>
      <c r="O143" s="132">
        <v>7485</v>
      </c>
      <c r="P143" s="132" t="s">
        <v>439</v>
      </c>
      <c r="Q143" s="132">
        <v>9</v>
      </c>
      <c r="R143" s="132" t="s">
        <v>809</v>
      </c>
      <c r="S143" s="132">
        <v>1000320</v>
      </c>
      <c r="T143" s="132" t="s">
        <v>825</v>
      </c>
      <c r="U143" s="132">
        <v>119</v>
      </c>
      <c r="V143" s="132">
        <v>0</v>
      </c>
      <c r="W143" s="132" t="s">
        <v>1046</v>
      </c>
      <c r="X143" s="132">
        <v>12</v>
      </c>
    </row>
    <row r="144" spans="1:24" hidden="1">
      <c r="A144" s="132">
        <v>143</v>
      </c>
      <c r="B144" s="132">
        <v>40000000972</v>
      </c>
      <c r="C144" s="132">
        <v>61091000000</v>
      </c>
      <c r="D144" s="132" t="s">
        <v>856</v>
      </c>
      <c r="E144" s="132" t="s">
        <v>453</v>
      </c>
      <c r="F144" s="132">
        <v>73</v>
      </c>
      <c r="G144" s="132" t="s">
        <v>3848</v>
      </c>
      <c r="H144" s="132">
        <v>2</v>
      </c>
      <c r="I144" s="132">
        <v>0.192</v>
      </c>
      <c r="J144" s="132">
        <v>1</v>
      </c>
      <c r="K144" s="132">
        <v>0.192</v>
      </c>
      <c r="L144" s="132" t="s">
        <v>3574</v>
      </c>
      <c r="M144" s="132">
        <v>767</v>
      </c>
      <c r="N144" s="132" t="s">
        <v>440</v>
      </c>
      <c r="O144" s="132">
        <v>7485</v>
      </c>
      <c r="P144" s="132" t="s">
        <v>439</v>
      </c>
      <c r="Q144" s="132">
        <v>9</v>
      </c>
      <c r="R144" s="132" t="s">
        <v>809</v>
      </c>
      <c r="S144" s="132">
        <v>1000320</v>
      </c>
      <c r="T144" s="132" t="s">
        <v>828</v>
      </c>
      <c r="U144" s="132">
        <v>124</v>
      </c>
      <c r="V144" s="132">
        <v>0</v>
      </c>
      <c r="W144" s="132" t="s">
        <v>1038</v>
      </c>
      <c r="X144" s="132">
        <v>5</v>
      </c>
    </row>
    <row r="145" spans="1:24" hidden="1">
      <c r="A145" s="132">
        <v>144</v>
      </c>
      <c r="B145" s="132">
        <v>40000000971</v>
      </c>
      <c r="C145" s="132">
        <v>61103091000</v>
      </c>
      <c r="D145" s="132" t="s">
        <v>481</v>
      </c>
      <c r="E145" s="132" t="s">
        <v>459</v>
      </c>
      <c r="F145" s="132">
        <v>88</v>
      </c>
      <c r="G145" s="132" t="s">
        <v>3847</v>
      </c>
      <c r="H145" s="132">
        <v>1</v>
      </c>
      <c r="I145" s="132">
        <v>0.38400000000000001</v>
      </c>
      <c r="J145" s="132">
        <v>1</v>
      </c>
      <c r="K145" s="132">
        <v>0.38400000000000001</v>
      </c>
      <c r="L145" s="132" t="s">
        <v>11</v>
      </c>
      <c r="M145" s="132">
        <v>881</v>
      </c>
      <c r="N145" s="132" t="s">
        <v>440</v>
      </c>
      <c r="O145" s="132">
        <v>7485</v>
      </c>
      <c r="P145" s="132" t="s">
        <v>435</v>
      </c>
      <c r="Q145" s="132">
        <v>2</v>
      </c>
      <c r="R145" s="132" t="s">
        <v>809</v>
      </c>
      <c r="S145" s="132">
        <v>1000320</v>
      </c>
      <c r="T145" s="132" t="s">
        <v>821</v>
      </c>
      <c r="U145" s="132">
        <v>3</v>
      </c>
      <c r="V145" s="132">
        <v>0</v>
      </c>
      <c r="W145" s="132" t="s">
        <v>1038</v>
      </c>
      <c r="X145" s="132">
        <v>5</v>
      </c>
    </row>
    <row r="146" spans="1:24" hidden="1">
      <c r="A146" s="132">
        <v>145</v>
      </c>
      <c r="B146" s="132">
        <v>40000000970</v>
      </c>
      <c r="C146" s="132">
        <v>61102091000</v>
      </c>
      <c r="D146" s="132" t="s">
        <v>480</v>
      </c>
      <c r="E146" s="132" t="s">
        <v>341</v>
      </c>
      <c r="F146" s="132">
        <v>18</v>
      </c>
      <c r="G146" s="132" t="s">
        <v>3847</v>
      </c>
      <c r="H146" s="132">
        <v>1</v>
      </c>
      <c r="I146" s="132">
        <v>0.73599999999999999</v>
      </c>
      <c r="J146" s="132">
        <v>1</v>
      </c>
      <c r="K146" s="132">
        <v>0.73599999999999999</v>
      </c>
      <c r="L146" s="132" t="s">
        <v>11</v>
      </c>
      <c r="M146" s="132">
        <v>881</v>
      </c>
      <c r="N146" s="132" t="s">
        <v>440</v>
      </c>
      <c r="O146" s="132">
        <v>7485</v>
      </c>
      <c r="P146" s="132" t="s">
        <v>439</v>
      </c>
      <c r="Q146" s="132">
        <v>9</v>
      </c>
      <c r="R146" s="132" t="s">
        <v>809</v>
      </c>
      <c r="S146" s="132">
        <v>1000320</v>
      </c>
      <c r="T146" s="132" t="s">
        <v>920</v>
      </c>
      <c r="U146" s="132">
        <v>583</v>
      </c>
      <c r="V146" s="132">
        <v>0</v>
      </c>
      <c r="W146" s="132" t="s">
        <v>1050</v>
      </c>
      <c r="X146" s="132">
        <v>20</v>
      </c>
    </row>
    <row r="147" spans="1:24" hidden="1">
      <c r="A147" s="132">
        <v>146</v>
      </c>
      <c r="B147" s="132">
        <v>40000000969</v>
      </c>
      <c r="C147" s="132">
        <v>61102091000</v>
      </c>
      <c r="D147" s="132" t="s">
        <v>824</v>
      </c>
      <c r="E147" s="132" t="s">
        <v>459</v>
      </c>
      <c r="F147" s="132">
        <v>88</v>
      </c>
      <c r="G147" s="132" t="s">
        <v>3847</v>
      </c>
      <c r="H147" s="132">
        <v>1</v>
      </c>
      <c r="I147" s="132">
        <v>0.71</v>
      </c>
      <c r="J147" s="132">
        <v>1</v>
      </c>
      <c r="K147" s="132">
        <v>0.71</v>
      </c>
      <c r="L147" s="132" t="s">
        <v>4315</v>
      </c>
      <c r="M147" s="132">
        <v>17</v>
      </c>
      <c r="N147" s="132" t="s">
        <v>440</v>
      </c>
      <c r="O147" s="132">
        <v>7485</v>
      </c>
      <c r="P147" s="132" t="s">
        <v>439</v>
      </c>
      <c r="Q147" s="132">
        <v>9</v>
      </c>
      <c r="R147" s="132" t="s">
        <v>809</v>
      </c>
      <c r="S147" s="132">
        <v>1000320</v>
      </c>
      <c r="T147" s="132" t="s">
        <v>828</v>
      </c>
      <c r="U147" s="132">
        <v>124</v>
      </c>
      <c r="V147" s="132">
        <v>70</v>
      </c>
      <c r="W147" s="132" t="s">
        <v>1050</v>
      </c>
      <c r="X147" s="132">
        <v>20</v>
      </c>
    </row>
    <row r="148" spans="1:24" hidden="1">
      <c r="A148" s="132">
        <v>147</v>
      </c>
      <c r="B148" s="132">
        <v>40000000968</v>
      </c>
      <c r="C148" s="132">
        <v>61061000000</v>
      </c>
      <c r="D148" s="132" t="s">
        <v>921</v>
      </c>
      <c r="E148" s="132" t="s">
        <v>444</v>
      </c>
      <c r="F148" s="132">
        <v>82</v>
      </c>
      <c r="G148" s="132" t="s">
        <v>3656</v>
      </c>
      <c r="H148" s="132">
        <v>3</v>
      </c>
      <c r="I148" s="132">
        <v>0.104</v>
      </c>
      <c r="J148" s="132">
        <v>1</v>
      </c>
      <c r="K148" s="132">
        <v>0.104</v>
      </c>
      <c r="L148" s="132" t="s">
        <v>4315</v>
      </c>
      <c r="M148" s="132">
        <v>17</v>
      </c>
      <c r="N148" s="132" t="s">
        <v>440</v>
      </c>
      <c r="O148" s="132">
        <v>7485</v>
      </c>
      <c r="P148" s="132" t="s">
        <v>439</v>
      </c>
      <c r="Q148" s="132">
        <v>9</v>
      </c>
      <c r="R148" s="132" t="s">
        <v>809</v>
      </c>
      <c r="S148" s="132">
        <v>1000320</v>
      </c>
      <c r="T148" s="132" t="s">
        <v>922</v>
      </c>
      <c r="U148" s="132">
        <v>663</v>
      </c>
      <c r="V148" s="132">
        <v>1</v>
      </c>
      <c r="W148" s="132" t="s">
        <v>1038</v>
      </c>
      <c r="X148" s="132">
        <v>5</v>
      </c>
    </row>
    <row r="149" spans="1:24" hidden="1">
      <c r="A149" s="132">
        <v>148</v>
      </c>
      <c r="B149" s="132">
        <v>40000000967</v>
      </c>
      <c r="C149" s="132">
        <v>62046239000</v>
      </c>
      <c r="D149" s="132" t="s">
        <v>543</v>
      </c>
      <c r="E149" s="132" t="s">
        <v>3727</v>
      </c>
      <c r="F149" s="132">
        <v>264</v>
      </c>
      <c r="G149" s="132" t="s">
        <v>3656</v>
      </c>
      <c r="H149" s="132">
        <v>3</v>
      </c>
      <c r="I149" s="132">
        <v>0.104</v>
      </c>
      <c r="J149" s="132">
        <v>1</v>
      </c>
      <c r="K149" s="132">
        <v>0.104</v>
      </c>
      <c r="L149" s="132" t="s">
        <v>4315</v>
      </c>
      <c r="M149" s="132">
        <v>17</v>
      </c>
      <c r="N149" s="132" t="s">
        <v>440</v>
      </c>
      <c r="O149" s="132">
        <v>7485</v>
      </c>
      <c r="P149" s="132" t="s">
        <v>439</v>
      </c>
      <c r="Q149" s="132">
        <v>9</v>
      </c>
      <c r="R149" s="132" t="s">
        <v>809</v>
      </c>
      <c r="S149" s="132">
        <v>1000320</v>
      </c>
      <c r="T149" s="132" t="s">
        <v>922</v>
      </c>
      <c r="U149" s="132">
        <v>663</v>
      </c>
      <c r="V149" s="132">
        <v>1</v>
      </c>
      <c r="W149" s="132" t="s">
        <v>1038</v>
      </c>
      <c r="X149" s="132">
        <v>5</v>
      </c>
    </row>
    <row r="150" spans="1:24" hidden="1">
      <c r="A150" s="132">
        <v>149</v>
      </c>
      <c r="B150" s="132">
        <v>40000000966</v>
      </c>
      <c r="C150" s="132">
        <v>61044200000</v>
      </c>
      <c r="D150" s="132" t="s">
        <v>867</v>
      </c>
      <c r="E150" s="132" t="s">
        <v>426</v>
      </c>
      <c r="F150" s="132">
        <v>43</v>
      </c>
      <c r="G150" s="132" t="s">
        <v>3848</v>
      </c>
      <c r="H150" s="132">
        <v>2</v>
      </c>
      <c r="I150" s="132">
        <v>0.39400000000000002</v>
      </c>
      <c r="J150" s="132">
        <v>1</v>
      </c>
      <c r="K150" s="132">
        <v>0.39400000000000002</v>
      </c>
      <c r="L150" s="132" t="s">
        <v>105</v>
      </c>
      <c r="M150" s="132">
        <v>5</v>
      </c>
      <c r="N150" s="132" t="s">
        <v>440</v>
      </c>
      <c r="O150" s="132">
        <v>7485</v>
      </c>
      <c r="P150" s="132" t="s">
        <v>439</v>
      </c>
      <c r="Q150" s="132">
        <v>9</v>
      </c>
      <c r="R150" s="132" t="s">
        <v>809</v>
      </c>
      <c r="S150" s="132">
        <v>1000320</v>
      </c>
      <c r="T150" s="132" t="s">
        <v>821</v>
      </c>
      <c r="U150" s="132">
        <v>3</v>
      </c>
      <c r="V150" s="132">
        <v>1</v>
      </c>
      <c r="W150" s="132" t="s">
        <v>1050</v>
      </c>
      <c r="X150" s="132">
        <v>20</v>
      </c>
    </row>
    <row r="151" spans="1:24" hidden="1">
      <c r="A151" s="132">
        <v>150</v>
      </c>
      <c r="B151" s="132">
        <v>40000000965</v>
      </c>
      <c r="C151" s="132">
        <v>61091000000</v>
      </c>
      <c r="D151" s="132" t="s">
        <v>839</v>
      </c>
      <c r="E151" s="132" t="s">
        <v>453</v>
      </c>
      <c r="F151" s="132">
        <v>73</v>
      </c>
      <c r="G151" s="132" t="s">
        <v>3847</v>
      </c>
      <c r="H151" s="132">
        <v>1</v>
      </c>
      <c r="I151" s="132">
        <v>0.2</v>
      </c>
      <c r="J151" s="132">
        <v>1</v>
      </c>
      <c r="K151" s="132">
        <v>0.2</v>
      </c>
      <c r="L151" s="132" t="s">
        <v>11</v>
      </c>
      <c r="M151" s="132">
        <v>881</v>
      </c>
      <c r="N151" s="132" t="s">
        <v>440</v>
      </c>
      <c r="O151" s="132">
        <v>7485</v>
      </c>
      <c r="P151" s="132" t="s">
        <v>439</v>
      </c>
      <c r="Q151" s="132">
        <v>9</v>
      </c>
      <c r="R151" s="132" t="s">
        <v>809</v>
      </c>
      <c r="S151" s="132">
        <v>1000320</v>
      </c>
      <c r="T151" s="132" t="s">
        <v>828</v>
      </c>
      <c r="U151" s="132">
        <v>124</v>
      </c>
      <c r="V151" s="132">
        <v>1</v>
      </c>
      <c r="W151" s="132" t="s">
        <v>1038</v>
      </c>
      <c r="X151" s="132">
        <v>5</v>
      </c>
    </row>
    <row r="152" spans="1:24" hidden="1">
      <c r="A152" s="132">
        <v>151</v>
      </c>
      <c r="B152" s="132">
        <v>40000000964</v>
      </c>
      <c r="C152" s="132">
        <v>61051000000</v>
      </c>
      <c r="D152" s="132" t="s">
        <v>843</v>
      </c>
      <c r="E152" s="132" t="s">
        <v>444</v>
      </c>
      <c r="F152" s="132">
        <v>82</v>
      </c>
      <c r="G152" s="132" t="s">
        <v>3847</v>
      </c>
      <c r="H152" s="132">
        <v>1</v>
      </c>
      <c r="I152" s="132">
        <v>0.47699999999999998</v>
      </c>
      <c r="J152" s="132">
        <v>1</v>
      </c>
      <c r="K152" s="132">
        <v>0.47699999999999998</v>
      </c>
      <c r="L152" s="132" t="s">
        <v>11</v>
      </c>
      <c r="M152" s="132">
        <v>881</v>
      </c>
      <c r="N152" s="132" t="s">
        <v>428</v>
      </c>
      <c r="O152" s="132">
        <v>7505</v>
      </c>
      <c r="P152" s="132" t="s">
        <v>439</v>
      </c>
      <c r="Q152" s="132">
        <v>9</v>
      </c>
      <c r="R152" s="132" t="s">
        <v>809</v>
      </c>
      <c r="S152" s="132">
        <v>1000320</v>
      </c>
      <c r="T152" s="132" t="s">
        <v>825</v>
      </c>
      <c r="U152" s="132">
        <v>119</v>
      </c>
      <c r="V152" s="132">
        <v>1</v>
      </c>
      <c r="W152" s="132" t="s">
        <v>3916</v>
      </c>
      <c r="X152" s="132">
        <v>10</v>
      </c>
    </row>
    <row r="153" spans="1:24" hidden="1">
      <c r="A153" s="132">
        <v>152</v>
      </c>
      <c r="B153" s="132">
        <v>40000000963</v>
      </c>
      <c r="C153" s="132">
        <v>61103091000</v>
      </c>
      <c r="D153" s="132" t="s">
        <v>513</v>
      </c>
      <c r="E153" s="132" t="s">
        <v>341</v>
      </c>
      <c r="F153" s="132">
        <v>18</v>
      </c>
      <c r="G153" s="132" t="s">
        <v>3847</v>
      </c>
      <c r="H153" s="132">
        <v>1</v>
      </c>
      <c r="I153" s="132">
        <v>0.74399999999999999</v>
      </c>
      <c r="J153" s="132">
        <v>1</v>
      </c>
      <c r="K153" s="132">
        <v>0.74399999999999999</v>
      </c>
      <c r="L153" s="132" t="s">
        <v>59</v>
      </c>
      <c r="M153" s="132">
        <v>898</v>
      </c>
      <c r="N153" s="132" t="s">
        <v>2880</v>
      </c>
      <c r="O153" s="132">
        <v>3220</v>
      </c>
      <c r="P153" s="132" t="s">
        <v>425</v>
      </c>
      <c r="Q153" s="132">
        <v>37</v>
      </c>
      <c r="R153" s="132" t="s">
        <v>809</v>
      </c>
      <c r="S153" s="132">
        <v>1000320</v>
      </c>
      <c r="T153" s="132" t="s">
        <v>828</v>
      </c>
      <c r="U153" s="132">
        <v>124</v>
      </c>
      <c r="V153" s="132">
        <v>1</v>
      </c>
      <c r="W153" s="132" t="s">
        <v>1048</v>
      </c>
      <c r="X153" s="132">
        <v>4</v>
      </c>
    </row>
    <row r="154" spans="1:24" hidden="1">
      <c r="A154" s="132">
        <v>153</v>
      </c>
      <c r="B154" s="132">
        <v>40000000962</v>
      </c>
      <c r="C154" s="132">
        <v>61102091000</v>
      </c>
      <c r="D154" s="132" t="s">
        <v>480</v>
      </c>
      <c r="E154" s="132" t="s">
        <v>341</v>
      </c>
      <c r="F154" s="132">
        <v>18</v>
      </c>
      <c r="G154" s="132" t="s">
        <v>3847</v>
      </c>
      <c r="H154" s="132">
        <v>1</v>
      </c>
      <c r="I154" s="132">
        <v>0.55000000000000004</v>
      </c>
      <c r="J154" s="132">
        <v>1</v>
      </c>
      <c r="K154" s="132">
        <v>0.55000000000000004</v>
      </c>
      <c r="L154" s="132" t="s">
        <v>11</v>
      </c>
      <c r="M154" s="132">
        <v>881</v>
      </c>
      <c r="N154" s="132" t="s">
        <v>440</v>
      </c>
      <c r="O154" s="132">
        <v>7485</v>
      </c>
      <c r="P154" s="132" t="s">
        <v>439</v>
      </c>
      <c r="Q154" s="132">
        <v>9</v>
      </c>
      <c r="R154" s="132" t="s">
        <v>809</v>
      </c>
      <c r="S154" s="132">
        <v>1000320</v>
      </c>
      <c r="T154" s="132" t="s">
        <v>825</v>
      </c>
      <c r="U154" s="132">
        <v>119</v>
      </c>
      <c r="V154" s="132">
        <v>1</v>
      </c>
      <c r="W154" s="132" t="s">
        <v>1048</v>
      </c>
      <c r="X154" s="132">
        <v>4</v>
      </c>
    </row>
    <row r="155" spans="1:24" hidden="1">
      <c r="A155" s="132">
        <v>154</v>
      </c>
      <c r="B155" s="132">
        <v>40000000961</v>
      </c>
      <c r="C155" s="132">
        <v>61046200000</v>
      </c>
      <c r="D155" s="132" t="s">
        <v>544</v>
      </c>
      <c r="E155" s="132" t="s">
        <v>442</v>
      </c>
      <c r="F155" s="132">
        <v>24</v>
      </c>
      <c r="G155" s="132" t="s">
        <v>3656</v>
      </c>
      <c r="H155" s="132">
        <v>3</v>
      </c>
      <c r="I155" s="132">
        <v>0.35199999999999998</v>
      </c>
      <c r="J155" s="132">
        <v>1</v>
      </c>
      <c r="K155" s="132">
        <v>0.35199999999999998</v>
      </c>
      <c r="L155" s="132" t="s">
        <v>4315</v>
      </c>
      <c r="M155" s="132">
        <v>17</v>
      </c>
      <c r="N155" s="132" t="s">
        <v>440</v>
      </c>
      <c r="O155" s="132">
        <v>7485</v>
      </c>
      <c r="P155" s="132" t="s">
        <v>3876</v>
      </c>
      <c r="Q155" s="132">
        <v>54</v>
      </c>
      <c r="R155" s="132" t="s">
        <v>809</v>
      </c>
      <c r="S155" s="132">
        <v>1000320</v>
      </c>
      <c r="T155" s="132" t="s">
        <v>923</v>
      </c>
      <c r="U155" s="132">
        <v>664</v>
      </c>
      <c r="V155" s="132">
        <v>36</v>
      </c>
      <c r="W155" s="132" t="s">
        <v>1038</v>
      </c>
      <c r="X155" s="132">
        <v>5</v>
      </c>
    </row>
    <row r="156" spans="1:24" hidden="1">
      <c r="A156" s="132">
        <v>155</v>
      </c>
      <c r="B156" s="132">
        <v>40000000960</v>
      </c>
      <c r="C156" s="132">
        <v>61102091000</v>
      </c>
      <c r="D156" s="132" t="s">
        <v>480</v>
      </c>
      <c r="E156" s="132" t="s">
        <v>341</v>
      </c>
      <c r="F156" s="132">
        <v>18</v>
      </c>
      <c r="G156" s="132" t="s">
        <v>3847</v>
      </c>
      <c r="H156" s="132">
        <v>1</v>
      </c>
      <c r="I156" s="132">
        <v>0.624</v>
      </c>
      <c r="J156" s="132">
        <v>1</v>
      </c>
      <c r="K156" s="132">
        <v>0.624</v>
      </c>
      <c r="L156" s="132" t="s">
        <v>11</v>
      </c>
      <c r="M156" s="132">
        <v>881</v>
      </c>
      <c r="N156" s="132" t="s">
        <v>440</v>
      </c>
      <c r="O156" s="132">
        <v>7485</v>
      </c>
      <c r="P156" s="132" t="s">
        <v>439</v>
      </c>
      <c r="Q156" s="132">
        <v>9</v>
      </c>
      <c r="R156" s="132" t="s">
        <v>809</v>
      </c>
      <c r="S156" s="132">
        <v>1000320</v>
      </c>
      <c r="T156" s="132" t="s">
        <v>821</v>
      </c>
      <c r="U156" s="132">
        <v>3</v>
      </c>
      <c r="V156" s="132">
        <v>1</v>
      </c>
      <c r="W156" s="132" t="s">
        <v>1038</v>
      </c>
      <c r="X156" s="132">
        <v>5</v>
      </c>
    </row>
    <row r="157" spans="1:24" hidden="1">
      <c r="A157" s="132">
        <v>156</v>
      </c>
      <c r="B157" s="132">
        <v>40000000959</v>
      </c>
      <c r="C157" s="132">
        <v>62034231000</v>
      </c>
      <c r="D157" s="132" t="s">
        <v>924</v>
      </c>
      <c r="E157" s="132" t="s">
        <v>3964</v>
      </c>
      <c r="F157" s="132">
        <v>87</v>
      </c>
      <c r="G157" s="132" t="s">
        <v>3847</v>
      </c>
      <c r="H157" s="132">
        <v>1</v>
      </c>
      <c r="I157" s="132">
        <v>0.71399999999999997</v>
      </c>
      <c r="J157" s="132">
        <v>1</v>
      </c>
      <c r="K157" s="132">
        <v>0.71399999999999997</v>
      </c>
      <c r="L157" s="132" t="s">
        <v>11</v>
      </c>
      <c r="M157" s="132">
        <v>881</v>
      </c>
      <c r="N157" s="132" t="s">
        <v>2872</v>
      </c>
      <c r="O157" s="132">
        <v>2185</v>
      </c>
      <c r="P157" s="132" t="s">
        <v>439</v>
      </c>
      <c r="Q157" s="132">
        <v>9</v>
      </c>
      <c r="R157" s="132" t="s">
        <v>809</v>
      </c>
      <c r="S157" s="132">
        <v>1000320</v>
      </c>
      <c r="T157" s="132" t="s">
        <v>925</v>
      </c>
      <c r="U157" s="132">
        <v>665</v>
      </c>
      <c r="V157" s="132">
        <v>1</v>
      </c>
      <c r="W157" s="132" t="s">
        <v>1038</v>
      </c>
      <c r="X157" s="132">
        <v>5</v>
      </c>
    </row>
    <row r="158" spans="1:24" hidden="1">
      <c r="A158" s="132">
        <v>157</v>
      </c>
      <c r="B158" s="132">
        <v>40000000958</v>
      </c>
      <c r="C158" s="132">
        <v>62014000000</v>
      </c>
      <c r="D158" s="132" t="s">
        <v>536</v>
      </c>
      <c r="E158" s="132" t="s">
        <v>3650</v>
      </c>
      <c r="F158" s="132">
        <v>14</v>
      </c>
      <c r="G158" s="132" t="s">
        <v>3847</v>
      </c>
      <c r="H158" s="132">
        <v>1</v>
      </c>
      <c r="I158" s="132">
        <v>1.036</v>
      </c>
      <c r="J158" s="132">
        <v>1</v>
      </c>
      <c r="K158" s="132">
        <v>1.036</v>
      </c>
      <c r="L158" s="132" t="s">
        <v>11</v>
      </c>
      <c r="M158" s="132">
        <v>881</v>
      </c>
      <c r="N158" s="132" t="s">
        <v>3915</v>
      </c>
      <c r="O158" s="132">
        <v>7497</v>
      </c>
      <c r="P158" s="132" t="s">
        <v>425</v>
      </c>
      <c r="Q158" s="132">
        <v>37</v>
      </c>
      <c r="R158" s="132" t="s">
        <v>809</v>
      </c>
      <c r="S158" s="132">
        <v>1000320</v>
      </c>
      <c r="T158" s="132" t="s">
        <v>828</v>
      </c>
      <c r="U158" s="132">
        <v>124</v>
      </c>
      <c r="V158" s="132">
        <v>1</v>
      </c>
      <c r="W158" s="132" t="s">
        <v>3919</v>
      </c>
      <c r="X158" s="132">
        <v>25</v>
      </c>
    </row>
    <row r="159" spans="1:24" hidden="1">
      <c r="A159" s="132">
        <v>158</v>
      </c>
      <c r="B159" s="132">
        <v>40000000957</v>
      </c>
      <c r="C159" s="132">
        <v>61091000000</v>
      </c>
      <c r="D159" s="132" t="s">
        <v>856</v>
      </c>
      <c r="E159" s="132" t="s">
        <v>453</v>
      </c>
      <c r="F159" s="132">
        <v>73</v>
      </c>
      <c r="G159" s="132" t="s">
        <v>3848</v>
      </c>
      <c r="H159" s="132">
        <v>2</v>
      </c>
      <c r="I159" s="132">
        <v>9.1999999999999998E-2</v>
      </c>
      <c r="J159" s="132">
        <v>1</v>
      </c>
      <c r="K159" s="132">
        <v>9.1999999999999998E-2</v>
      </c>
      <c r="L159" s="132" t="s">
        <v>3574</v>
      </c>
      <c r="M159" s="132">
        <v>767</v>
      </c>
      <c r="N159" s="132" t="s">
        <v>440</v>
      </c>
      <c r="O159" s="132">
        <v>7485</v>
      </c>
      <c r="P159" s="132" t="s">
        <v>439</v>
      </c>
      <c r="Q159" s="132">
        <v>9</v>
      </c>
      <c r="R159" s="132" t="s">
        <v>809</v>
      </c>
      <c r="S159" s="132">
        <v>1000320</v>
      </c>
      <c r="T159" s="132" t="s">
        <v>858</v>
      </c>
      <c r="U159" s="132">
        <v>1</v>
      </c>
      <c r="V159" s="132">
        <v>1</v>
      </c>
      <c r="W159" s="132" t="s">
        <v>1046</v>
      </c>
      <c r="X159" s="132">
        <v>12</v>
      </c>
    </row>
    <row r="160" spans="1:24" hidden="1">
      <c r="A160" s="132">
        <v>159</v>
      </c>
      <c r="B160" s="132">
        <v>40000000956</v>
      </c>
      <c r="C160" s="132">
        <v>61091000000</v>
      </c>
      <c r="D160" s="132" t="s">
        <v>839</v>
      </c>
      <c r="E160" s="132" t="s">
        <v>453</v>
      </c>
      <c r="F160" s="132">
        <v>73</v>
      </c>
      <c r="G160" s="132" t="s">
        <v>3847</v>
      </c>
      <c r="H160" s="132">
        <v>1</v>
      </c>
      <c r="I160" s="132">
        <v>0.16800000000000001</v>
      </c>
      <c r="J160" s="132">
        <v>1</v>
      </c>
      <c r="K160" s="132">
        <v>0.16800000000000001</v>
      </c>
      <c r="L160" s="132" t="s">
        <v>11</v>
      </c>
      <c r="M160" s="132">
        <v>881</v>
      </c>
      <c r="N160" s="132" t="s">
        <v>440</v>
      </c>
      <c r="O160" s="132">
        <v>7485</v>
      </c>
      <c r="P160" s="132" t="s">
        <v>439</v>
      </c>
      <c r="Q160" s="132">
        <v>9</v>
      </c>
      <c r="R160" s="132" t="s">
        <v>809</v>
      </c>
      <c r="S160" s="132">
        <v>1000320</v>
      </c>
      <c r="T160" s="132" t="s">
        <v>810</v>
      </c>
      <c r="U160" s="132">
        <v>122</v>
      </c>
      <c r="V160" s="132">
        <v>1</v>
      </c>
      <c r="W160" s="132" t="s">
        <v>3919</v>
      </c>
      <c r="X160" s="132">
        <v>25</v>
      </c>
    </row>
    <row r="161" spans="1:24" hidden="1">
      <c r="A161" s="132">
        <v>160</v>
      </c>
      <c r="B161" s="132">
        <v>40000000955</v>
      </c>
      <c r="C161" s="132">
        <v>61091000000</v>
      </c>
      <c r="D161" s="132" t="s">
        <v>856</v>
      </c>
      <c r="E161" s="132" t="s">
        <v>453</v>
      </c>
      <c r="F161" s="132">
        <v>73</v>
      </c>
      <c r="G161" s="132" t="s">
        <v>3848</v>
      </c>
      <c r="H161" s="132">
        <v>2</v>
      </c>
      <c r="I161" s="132">
        <v>0.122</v>
      </c>
      <c r="J161" s="132">
        <v>1</v>
      </c>
      <c r="K161" s="132">
        <v>0.122</v>
      </c>
      <c r="L161" s="132" t="s">
        <v>4315</v>
      </c>
      <c r="M161" s="132">
        <v>17</v>
      </c>
      <c r="N161" s="132" t="s">
        <v>440</v>
      </c>
      <c r="O161" s="132">
        <v>7485</v>
      </c>
      <c r="P161" s="132" t="s">
        <v>439</v>
      </c>
      <c r="Q161" s="132">
        <v>9</v>
      </c>
      <c r="R161" s="132" t="s">
        <v>809</v>
      </c>
      <c r="S161" s="132">
        <v>1000320</v>
      </c>
      <c r="T161" s="132">
        <v>34</v>
      </c>
      <c r="U161" s="132">
        <v>41</v>
      </c>
      <c r="V161" s="132">
        <v>20</v>
      </c>
      <c r="W161" s="132" t="s">
        <v>1107</v>
      </c>
      <c r="X161" s="132">
        <v>1</v>
      </c>
    </row>
    <row r="162" spans="1:24" hidden="1">
      <c r="A162" s="132">
        <v>161</v>
      </c>
      <c r="B162" s="132">
        <v>40000000954</v>
      </c>
      <c r="C162" s="132">
        <v>61091000000</v>
      </c>
      <c r="D162" s="132" t="s">
        <v>856</v>
      </c>
      <c r="E162" s="132" t="s">
        <v>453</v>
      </c>
      <c r="F162" s="132">
        <v>73</v>
      </c>
      <c r="G162" s="132" t="s">
        <v>3848</v>
      </c>
      <c r="H162" s="132">
        <v>2</v>
      </c>
      <c r="I162" s="132">
        <v>0.122</v>
      </c>
      <c r="J162" s="132">
        <v>1</v>
      </c>
      <c r="K162" s="132">
        <v>0.122</v>
      </c>
      <c r="L162" s="132" t="s">
        <v>4315</v>
      </c>
      <c r="M162" s="132">
        <v>17</v>
      </c>
      <c r="N162" s="132" t="s">
        <v>440</v>
      </c>
      <c r="O162" s="132">
        <v>7485</v>
      </c>
      <c r="P162" s="132" t="s">
        <v>439</v>
      </c>
      <c r="Q162" s="132">
        <v>9</v>
      </c>
      <c r="R162" s="132" t="s">
        <v>809</v>
      </c>
      <c r="S162" s="132">
        <v>1000320</v>
      </c>
      <c r="T162" s="132">
        <v>34</v>
      </c>
      <c r="U162" s="132">
        <v>41</v>
      </c>
      <c r="V162" s="132">
        <v>20</v>
      </c>
      <c r="W162" s="132" t="s">
        <v>1107</v>
      </c>
      <c r="X162" s="132">
        <v>1</v>
      </c>
    </row>
    <row r="163" spans="1:24" hidden="1">
      <c r="A163" s="132">
        <v>162</v>
      </c>
      <c r="B163" s="132">
        <v>40000000953</v>
      </c>
      <c r="C163" s="132">
        <v>61046200000</v>
      </c>
      <c r="D163" s="132" t="s">
        <v>928</v>
      </c>
      <c r="E163" s="132" t="s">
        <v>442</v>
      </c>
      <c r="F163" s="132">
        <v>24</v>
      </c>
      <c r="G163" s="132" t="s">
        <v>3848</v>
      </c>
      <c r="H163" s="132">
        <v>2</v>
      </c>
      <c r="I163" s="132">
        <v>0.20799999999999999</v>
      </c>
      <c r="J163" s="132">
        <v>1</v>
      </c>
      <c r="K163" s="132">
        <v>0.20799999999999999</v>
      </c>
      <c r="L163" s="132" t="s">
        <v>4315</v>
      </c>
      <c r="M163" s="132">
        <v>17</v>
      </c>
      <c r="N163" s="132" t="s">
        <v>440</v>
      </c>
      <c r="O163" s="132">
        <v>7485</v>
      </c>
      <c r="P163" s="132" t="s">
        <v>439</v>
      </c>
      <c r="Q163" s="132">
        <v>9</v>
      </c>
      <c r="R163" s="132" t="s">
        <v>809</v>
      </c>
      <c r="S163" s="132">
        <v>1000320</v>
      </c>
      <c r="T163" s="132" t="s">
        <v>929</v>
      </c>
      <c r="U163" s="132">
        <v>467</v>
      </c>
      <c r="V163" s="132">
        <v>36</v>
      </c>
      <c r="W163" s="132" t="s">
        <v>1038</v>
      </c>
      <c r="X163" s="132">
        <v>5</v>
      </c>
    </row>
    <row r="164" spans="1:24" hidden="1">
      <c r="A164" s="132">
        <v>163</v>
      </c>
      <c r="B164" s="132">
        <v>40000000952</v>
      </c>
      <c r="C164" s="132">
        <v>62014000000</v>
      </c>
      <c r="D164" s="132" t="s">
        <v>536</v>
      </c>
      <c r="E164" s="132" t="s">
        <v>3650</v>
      </c>
      <c r="F164" s="132">
        <v>14</v>
      </c>
      <c r="G164" s="132" t="s">
        <v>3847</v>
      </c>
      <c r="H164" s="132">
        <v>1</v>
      </c>
      <c r="I164" s="132">
        <v>1.028</v>
      </c>
      <c r="J164" s="132">
        <v>1</v>
      </c>
      <c r="K164" s="132">
        <v>1.028</v>
      </c>
      <c r="L164" s="132" t="s">
        <v>11</v>
      </c>
      <c r="M164" s="132">
        <v>881</v>
      </c>
      <c r="N164" s="132" t="s">
        <v>3915</v>
      </c>
      <c r="O164" s="132">
        <v>7497</v>
      </c>
      <c r="P164" s="132" t="s">
        <v>425</v>
      </c>
      <c r="Q164" s="132">
        <v>37</v>
      </c>
      <c r="R164" s="132" t="s">
        <v>809</v>
      </c>
      <c r="S164" s="132">
        <v>1000320</v>
      </c>
      <c r="T164" s="132" t="s">
        <v>825</v>
      </c>
      <c r="U164" s="132">
        <v>119</v>
      </c>
      <c r="V164" s="132">
        <v>1</v>
      </c>
      <c r="W164" s="132" t="s">
        <v>1050</v>
      </c>
      <c r="X164" s="132">
        <v>20</v>
      </c>
    </row>
    <row r="165" spans="1:24" hidden="1">
      <c r="A165" s="132">
        <v>164</v>
      </c>
      <c r="B165" s="132">
        <v>40000000951</v>
      </c>
      <c r="C165" s="132">
        <v>61102091000</v>
      </c>
      <c r="D165" s="132" t="s">
        <v>480</v>
      </c>
      <c r="E165" s="132" t="s">
        <v>341</v>
      </c>
      <c r="F165" s="132">
        <v>18</v>
      </c>
      <c r="G165" s="132" t="s">
        <v>3847</v>
      </c>
      <c r="H165" s="132">
        <v>1</v>
      </c>
      <c r="I165" s="132">
        <v>0.61</v>
      </c>
      <c r="J165" s="132">
        <v>1</v>
      </c>
      <c r="K165" s="132">
        <v>0.61</v>
      </c>
      <c r="L165" s="132" t="s">
        <v>11</v>
      </c>
      <c r="M165" s="132">
        <v>881</v>
      </c>
      <c r="N165" s="132" t="s">
        <v>440</v>
      </c>
      <c r="O165" s="132">
        <v>7485</v>
      </c>
      <c r="P165" s="132" t="s">
        <v>439</v>
      </c>
      <c r="Q165" s="132">
        <v>9</v>
      </c>
      <c r="R165" s="132" t="s">
        <v>809</v>
      </c>
      <c r="S165" s="132">
        <v>1000320</v>
      </c>
      <c r="T165" s="132" t="s">
        <v>825</v>
      </c>
      <c r="U165" s="132">
        <v>119</v>
      </c>
      <c r="V165" s="132">
        <v>1</v>
      </c>
      <c r="W165" s="132" t="s">
        <v>1038</v>
      </c>
      <c r="X165" s="132">
        <v>5</v>
      </c>
    </row>
    <row r="166" spans="1:24" hidden="1">
      <c r="A166" s="132">
        <v>165</v>
      </c>
      <c r="B166" s="132">
        <v>40000000950</v>
      </c>
      <c r="C166" s="132">
        <v>62046239000</v>
      </c>
      <c r="D166" s="132" t="s">
        <v>875</v>
      </c>
      <c r="E166" s="132" t="s">
        <v>420</v>
      </c>
      <c r="F166" s="132">
        <v>93</v>
      </c>
      <c r="G166" s="132" t="s">
        <v>3656</v>
      </c>
      <c r="H166" s="132">
        <v>3</v>
      </c>
      <c r="I166" s="132">
        <v>0.27600000000000002</v>
      </c>
      <c r="J166" s="132">
        <v>1</v>
      </c>
      <c r="K166" s="132">
        <v>0.27600000000000002</v>
      </c>
      <c r="L166" s="132" t="s">
        <v>4315</v>
      </c>
      <c r="M166" s="132">
        <v>17</v>
      </c>
      <c r="N166" s="132" t="s">
        <v>440</v>
      </c>
      <c r="O166" s="132">
        <v>7485</v>
      </c>
      <c r="P166" s="132" t="s">
        <v>439</v>
      </c>
      <c r="Q166" s="132">
        <v>9</v>
      </c>
      <c r="R166" s="132" t="s">
        <v>809</v>
      </c>
      <c r="S166" s="132">
        <v>1000320</v>
      </c>
      <c r="T166" s="132" t="s">
        <v>930</v>
      </c>
      <c r="U166" s="132">
        <v>666</v>
      </c>
      <c r="V166" s="132">
        <v>40</v>
      </c>
      <c r="W166" s="132" t="s">
        <v>1048</v>
      </c>
      <c r="X166" s="132">
        <v>4</v>
      </c>
    </row>
    <row r="167" spans="1:24" hidden="1">
      <c r="A167" s="132">
        <v>166</v>
      </c>
      <c r="B167" s="132">
        <v>40000000949</v>
      </c>
      <c r="C167" s="132">
        <v>61102091000</v>
      </c>
      <c r="D167" s="132" t="s">
        <v>480</v>
      </c>
      <c r="E167" s="132" t="s">
        <v>341</v>
      </c>
      <c r="F167" s="132">
        <v>18</v>
      </c>
      <c r="G167" s="132" t="s">
        <v>3847</v>
      </c>
      <c r="H167" s="132">
        <v>1</v>
      </c>
      <c r="I167" s="132">
        <v>0.93799999999999994</v>
      </c>
      <c r="J167" s="132">
        <v>1</v>
      </c>
      <c r="K167" s="132">
        <v>0.93799999999999994</v>
      </c>
      <c r="L167" s="132" t="s">
        <v>118</v>
      </c>
      <c r="M167" s="132">
        <v>887</v>
      </c>
      <c r="N167" s="132" t="s">
        <v>2948</v>
      </c>
      <c r="O167" s="132">
        <v>7550</v>
      </c>
      <c r="P167" s="132" t="s">
        <v>439</v>
      </c>
      <c r="Q167" s="132">
        <v>9</v>
      </c>
      <c r="R167" s="132" t="s">
        <v>809</v>
      </c>
      <c r="S167" s="132">
        <v>1000320</v>
      </c>
      <c r="T167" s="132" t="s">
        <v>828</v>
      </c>
      <c r="U167" s="132">
        <v>124</v>
      </c>
      <c r="V167" s="132">
        <v>1</v>
      </c>
      <c r="W167" s="132" t="s">
        <v>1048</v>
      </c>
      <c r="X167" s="132">
        <v>4</v>
      </c>
    </row>
    <row r="168" spans="1:24" hidden="1">
      <c r="A168" s="132">
        <v>167</v>
      </c>
      <c r="B168" s="132">
        <v>40000000948</v>
      </c>
      <c r="C168" s="132">
        <v>61043300000</v>
      </c>
      <c r="D168" s="132" t="s">
        <v>931</v>
      </c>
      <c r="E168" s="132" t="s">
        <v>4293</v>
      </c>
      <c r="F168" s="132">
        <v>466</v>
      </c>
      <c r="G168" s="132" t="s">
        <v>3848</v>
      </c>
      <c r="H168" s="132">
        <v>2</v>
      </c>
      <c r="I168" s="132">
        <v>0.47599999999999998</v>
      </c>
      <c r="J168" s="132">
        <v>1</v>
      </c>
      <c r="K168" s="132">
        <v>0.47599999999999998</v>
      </c>
      <c r="L168" s="132" t="s">
        <v>59</v>
      </c>
      <c r="M168" s="132">
        <v>898</v>
      </c>
      <c r="N168" s="132" t="s">
        <v>2900</v>
      </c>
      <c r="O168" s="132">
        <v>5315</v>
      </c>
      <c r="P168" s="132" t="s">
        <v>425</v>
      </c>
      <c r="Q168" s="132">
        <v>37</v>
      </c>
      <c r="R168" s="132" t="s">
        <v>809</v>
      </c>
      <c r="S168" s="132">
        <v>1000320</v>
      </c>
      <c r="T168" s="132" t="s">
        <v>825</v>
      </c>
      <c r="U168" s="132">
        <v>119</v>
      </c>
      <c r="V168" s="132">
        <v>1</v>
      </c>
      <c r="W168" s="132" t="s">
        <v>1073</v>
      </c>
      <c r="X168" s="132">
        <v>8</v>
      </c>
    </row>
    <row r="169" spans="1:24" hidden="1">
      <c r="A169" s="132">
        <v>168</v>
      </c>
      <c r="B169" s="132">
        <v>40000000947</v>
      </c>
      <c r="C169" s="132">
        <v>61102091000</v>
      </c>
      <c r="D169" s="132" t="s">
        <v>824</v>
      </c>
      <c r="E169" s="132" t="s">
        <v>459</v>
      </c>
      <c r="F169" s="132">
        <v>88</v>
      </c>
      <c r="G169" s="132" t="s">
        <v>3847</v>
      </c>
      <c r="H169" s="132">
        <v>1</v>
      </c>
      <c r="I169" s="132">
        <v>0.32200000000000001</v>
      </c>
      <c r="J169" s="132">
        <v>1</v>
      </c>
      <c r="K169" s="132">
        <v>0.32200000000000001</v>
      </c>
      <c r="L169" s="132" t="s">
        <v>11</v>
      </c>
      <c r="M169" s="132">
        <v>881</v>
      </c>
      <c r="N169" s="132" t="s">
        <v>440</v>
      </c>
      <c r="O169" s="132">
        <v>7485</v>
      </c>
      <c r="P169" s="132" t="s">
        <v>439</v>
      </c>
      <c r="Q169" s="132">
        <v>9</v>
      </c>
      <c r="R169" s="132" t="s">
        <v>809</v>
      </c>
      <c r="S169" s="132">
        <v>1000320</v>
      </c>
      <c r="T169" s="132" t="s">
        <v>810</v>
      </c>
      <c r="U169" s="132">
        <v>122</v>
      </c>
      <c r="V169" s="132">
        <v>1</v>
      </c>
      <c r="W169" s="132" t="s">
        <v>3918</v>
      </c>
      <c r="X169" s="132">
        <v>26</v>
      </c>
    </row>
    <row r="170" spans="1:24" hidden="1">
      <c r="A170" s="132">
        <v>169</v>
      </c>
      <c r="B170" s="132">
        <v>40000000946</v>
      </c>
      <c r="C170" s="132">
        <v>61091000000</v>
      </c>
      <c r="D170" s="132" t="s">
        <v>839</v>
      </c>
      <c r="E170" s="132" t="s">
        <v>453</v>
      </c>
      <c r="F170" s="132">
        <v>73</v>
      </c>
      <c r="G170" s="132" t="s">
        <v>3847</v>
      </c>
      <c r="H170" s="132">
        <v>1</v>
      </c>
      <c r="I170" s="132">
        <v>0.24399999999999999</v>
      </c>
      <c r="J170" s="132">
        <v>1</v>
      </c>
      <c r="K170" s="132">
        <v>0.24399999999999999</v>
      </c>
      <c r="L170" s="132" t="s">
        <v>38</v>
      </c>
      <c r="M170" s="132">
        <v>791</v>
      </c>
      <c r="N170" s="132" t="s">
        <v>440</v>
      </c>
      <c r="O170" s="132">
        <v>7485</v>
      </c>
      <c r="P170" s="132" t="s">
        <v>439</v>
      </c>
      <c r="Q170" s="132">
        <v>9</v>
      </c>
      <c r="R170" s="132" t="s">
        <v>809</v>
      </c>
      <c r="S170" s="132">
        <v>1000320</v>
      </c>
      <c r="T170" s="132" t="s">
        <v>828</v>
      </c>
      <c r="U170" s="132">
        <v>124</v>
      </c>
      <c r="V170" s="132">
        <v>1</v>
      </c>
      <c r="W170" s="132" t="s">
        <v>1050</v>
      </c>
      <c r="X170" s="132">
        <v>20</v>
      </c>
    </row>
    <row r="171" spans="1:24" hidden="1">
      <c r="A171" s="132">
        <v>170</v>
      </c>
      <c r="B171" s="132">
        <v>40000000945</v>
      </c>
      <c r="C171" s="132">
        <v>61033200000</v>
      </c>
      <c r="D171" s="132" t="s">
        <v>907</v>
      </c>
      <c r="E171" s="132" t="s">
        <v>4293</v>
      </c>
      <c r="F171" s="132">
        <v>466</v>
      </c>
      <c r="G171" s="132" t="s">
        <v>3847</v>
      </c>
      <c r="H171" s="132">
        <v>1</v>
      </c>
      <c r="I171" s="132">
        <v>0.56399999999999995</v>
      </c>
      <c r="J171" s="132">
        <v>1</v>
      </c>
      <c r="K171" s="132">
        <v>0.56399999999999995</v>
      </c>
      <c r="L171" s="132" t="s">
        <v>11</v>
      </c>
      <c r="M171" s="132">
        <v>881</v>
      </c>
      <c r="N171" s="132" t="s">
        <v>3915</v>
      </c>
      <c r="O171" s="132">
        <v>7497</v>
      </c>
      <c r="P171" s="132" t="s">
        <v>439</v>
      </c>
      <c r="Q171" s="132">
        <v>9</v>
      </c>
      <c r="R171" s="132" t="s">
        <v>809</v>
      </c>
      <c r="S171" s="132">
        <v>1000320</v>
      </c>
      <c r="T171" s="132" t="s">
        <v>821</v>
      </c>
      <c r="U171" s="132">
        <v>3</v>
      </c>
      <c r="V171" s="132">
        <v>1</v>
      </c>
      <c r="W171" s="132" t="s">
        <v>1046</v>
      </c>
      <c r="X171" s="132">
        <v>12</v>
      </c>
    </row>
    <row r="172" spans="1:24" hidden="1">
      <c r="A172" s="132">
        <v>171</v>
      </c>
      <c r="B172" s="132">
        <v>40000000944</v>
      </c>
      <c r="C172" s="132">
        <v>61051000000</v>
      </c>
      <c r="D172" s="132" t="s">
        <v>843</v>
      </c>
      <c r="E172" s="132" t="s">
        <v>444</v>
      </c>
      <c r="F172" s="132">
        <v>82</v>
      </c>
      <c r="G172" s="132" t="s">
        <v>3847</v>
      </c>
      <c r="H172" s="132">
        <v>1</v>
      </c>
      <c r="I172" s="132">
        <v>0.318</v>
      </c>
      <c r="J172" s="132">
        <v>1</v>
      </c>
      <c r="K172" s="132">
        <v>0.318</v>
      </c>
      <c r="L172" s="132" t="s">
        <v>11</v>
      </c>
      <c r="M172" s="132">
        <v>881</v>
      </c>
      <c r="N172" s="132" t="s">
        <v>428</v>
      </c>
      <c r="O172" s="132">
        <v>7505</v>
      </c>
      <c r="P172" s="132" t="s">
        <v>439</v>
      </c>
      <c r="Q172" s="132">
        <v>9</v>
      </c>
      <c r="R172" s="132" t="s">
        <v>809</v>
      </c>
      <c r="S172" s="132">
        <v>1000320</v>
      </c>
      <c r="T172" s="132" t="s">
        <v>825</v>
      </c>
      <c r="U172" s="132">
        <v>119</v>
      </c>
      <c r="V172" s="132">
        <v>1</v>
      </c>
      <c r="W172" s="132" t="s">
        <v>1038</v>
      </c>
      <c r="X172" s="132">
        <v>5</v>
      </c>
    </row>
    <row r="173" spans="1:24" hidden="1">
      <c r="A173" s="132">
        <v>172</v>
      </c>
      <c r="B173" s="132">
        <v>40000000943</v>
      </c>
      <c r="C173" s="132">
        <v>61091000000</v>
      </c>
      <c r="D173" s="132" t="s">
        <v>839</v>
      </c>
      <c r="E173" s="132" t="s">
        <v>453</v>
      </c>
      <c r="F173" s="132">
        <v>73</v>
      </c>
      <c r="G173" s="132" t="s">
        <v>3847</v>
      </c>
      <c r="H173" s="132">
        <v>1</v>
      </c>
      <c r="I173" s="132">
        <v>0.13</v>
      </c>
      <c r="J173" s="132">
        <v>1</v>
      </c>
      <c r="K173" s="132">
        <v>0.13</v>
      </c>
      <c r="L173" s="132" t="s">
        <v>3574</v>
      </c>
      <c r="M173" s="132">
        <v>767</v>
      </c>
      <c r="N173" s="132" t="s">
        <v>440</v>
      </c>
      <c r="O173" s="132">
        <v>7485</v>
      </c>
      <c r="P173" s="132" t="s">
        <v>439</v>
      </c>
      <c r="Q173" s="132">
        <v>9</v>
      </c>
      <c r="R173" s="132" t="s">
        <v>809</v>
      </c>
      <c r="S173" s="132">
        <v>1000320</v>
      </c>
      <c r="T173" s="132" t="s">
        <v>821</v>
      </c>
      <c r="U173" s="132">
        <v>3</v>
      </c>
      <c r="V173" s="132">
        <v>1</v>
      </c>
      <c r="W173" s="132" t="s">
        <v>1046</v>
      </c>
      <c r="X173" s="132">
        <v>12</v>
      </c>
    </row>
    <row r="174" spans="1:24" hidden="1">
      <c r="A174" s="132">
        <v>173</v>
      </c>
      <c r="B174" s="132">
        <v>40000000942</v>
      </c>
      <c r="C174" s="132">
        <v>61061000000</v>
      </c>
      <c r="D174" s="132" t="s">
        <v>547</v>
      </c>
      <c r="E174" s="132" t="s">
        <v>3687</v>
      </c>
      <c r="F174" s="132">
        <v>80</v>
      </c>
      <c r="G174" s="132" t="s">
        <v>3848</v>
      </c>
      <c r="H174" s="132">
        <v>2</v>
      </c>
      <c r="I174" s="132">
        <v>0.18</v>
      </c>
      <c r="J174" s="132">
        <v>1</v>
      </c>
      <c r="K174" s="132">
        <v>0.18</v>
      </c>
      <c r="L174" s="132" t="s">
        <v>3574</v>
      </c>
      <c r="M174" s="132">
        <v>767</v>
      </c>
      <c r="N174" s="132" t="s">
        <v>440</v>
      </c>
      <c r="O174" s="132">
        <v>7485</v>
      </c>
      <c r="P174" s="132" t="s">
        <v>439</v>
      </c>
      <c r="Q174" s="132">
        <v>9</v>
      </c>
      <c r="R174" s="132" t="s">
        <v>809</v>
      </c>
      <c r="S174" s="132">
        <v>1000320</v>
      </c>
      <c r="T174" s="132" t="s">
        <v>810</v>
      </c>
      <c r="U174" s="132">
        <v>122</v>
      </c>
      <c r="V174" s="132">
        <v>1</v>
      </c>
      <c r="W174" s="132" t="s">
        <v>1038</v>
      </c>
      <c r="X174" s="132">
        <v>5</v>
      </c>
    </row>
    <row r="175" spans="1:24" hidden="1">
      <c r="A175" s="132">
        <v>174</v>
      </c>
      <c r="B175" s="132">
        <v>40000000941</v>
      </c>
      <c r="C175" s="132">
        <v>61061000000</v>
      </c>
      <c r="D175" s="132" t="s">
        <v>547</v>
      </c>
      <c r="E175" s="132" t="s">
        <v>3687</v>
      </c>
      <c r="F175" s="132">
        <v>80</v>
      </c>
      <c r="G175" s="132" t="s">
        <v>3848</v>
      </c>
      <c r="H175" s="132">
        <v>2</v>
      </c>
      <c r="I175" s="132">
        <v>0.18</v>
      </c>
      <c r="J175" s="132">
        <v>1</v>
      </c>
      <c r="K175" s="132">
        <v>0.18</v>
      </c>
      <c r="L175" s="132" t="s">
        <v>3574</v>
      </c>
      <c r="M175" s="132">
        <v>767</v>
      </c>
      <c r="N175" s="132" t="s">
        <v>440</v>
      </c>
      <c r="O175" s="132">
        <v>7485</v>
      </c>
      <c r="P175" s="132" t="s">
        <v>439</v>
      </c>
      <c r="Q175" s="132">
        <v>9</v>
      </c>
      <c r="R175" s="132" t="s">
        <v>809</v>
      </c>
      <c r="S175" s="132">
        <v>1000320</v>
      </c>
      <c r="T175" s="132" t="s">
        <v>821</v>
      </c>
      <c r="U175" s="132">
        <v>3</v>
      </c>
      <c r="V175" s="132">
        <v>1</v>
      </c>
      <c r="W175" s="132" t="s">
        <v>1038</v>
      </c>
      <c r="X175" s="132">
        <v>5</v>
      </c>
    </row>
    <row r="176" spans="1:24" hidden="1">
      <c r="A176" s="132">
        <v>175</v>
      </c>
      <c r="B176" s="132">
        <v>40000000940</v>
      </c>
      <c r="C176" s="132">
        <v>61091000000</v>
      </c>
      <c r="D176" s="132" t="s">
        <v>839</v>
      </c>
      <c r="E176" s="132" t="s">
        <v>453</v>
      </c>
      <c r="F176" s="132">
        <v>73</v>
      </c>
      <c r="G176" s="132" t="s">
        <v>3847</v>
      </c>
      <c r="H176" s="132">
        <v>1</v>
      </c>
      <c r="I176" s="132">
        <v>0.23200000000000001</v>
      </c>
      <c r="J176" s="132">
        <v>1</v>
      </c>
      <c r="K176" s="132">
        <v>0.23200000000000001</v>
      </c>
      <c r="L176" s="132" t="s">
        <v>38</v>
      </c>
      <c r="M176" s="132">
        <v>791</v>
      </c>
      <c r="N176" s="132" t="s">
        <v>440</v>
      </c>
      <c r="O176" s="132">
        <v>7485</v>
      </c>
      <c r="P176" s="132" t="s">
        <v>439</v>
      </c>
      <c r="Q176" s="132">
        <v>9</v>
      </c>
      <c r="R176" s="132" t="s">
        <v>809</v>
      </c>
      <c r="S176" s="132">
        <v>1000320</v>
      </c>
      <c r="T176" s="132" t="s">
        <v>828</v>
      </c>
      <c r="U176" s="132">
        <v>124</v>
      </c>
      <c r="V176" s="132">
        <v>1</v>
      </c>
      <c r="W176" s="132" t="s">
        <v>1038</v>
      </c>
      <c r="X176" s="132">
        <v>5</v>
      </c>
    </row>
    <row r="177" spans="1:24" hidden="1">
      <c r="A177" s="132">
        <v>176</v>
      </c>
      <c r="B177" s="132">
        <v>40000000939</v>
      </c>
      <c r="C177" s="132">
        <v>61091000000</v>
      </c>
      <c r="D177" s="132" t="s">
        <v>856</v>
      </c>
      <c r="E177" s="132" t="s">
        <v>453</v>
      </c>
      <c r="F177" s="132">
        <v>73</v>
      </c>
      <c r="G177" s="132" t="s">
        <v>3848</v>
      </c>
      <c r="H177" s="132">
        <v>2</v>
      </c>
      <c r="I177" s="132">
        <v>0.104</v>
      </c>
      <c r="J177" s="132">
        <v>1</v>
      </c>
      <c r="K177" s="132">
        <v>0.104</v>
      </c>
      <c r="L177" s="132" t="s">
        <v>3574</v>
      </c>
      <c r="M177" s="132">
        <v>767</v>
      </c>
      <c r="N177" s="132" t="s">
        <v>440</v>
      </c>
      <c r="O177" s="132">
        <v>7485</v>
      </c>
      <c r="P177" s="132" t="s">
        <v>439</v>
      </c>
      <c r="Q177" s="132">
        <v>9</v>
      </c>
      <c r="R177" s="132" t="s">
        <v>809</v>
      </c>
      <c r="S177" s="132">
        <v>1000320</v>
      </c>
      <c r="T177" s="132" t="s">
        <v>810</v>
      </c>
      <c r="U177" s="132">
        <v>122</v>
      </c>
      <c r="V177" s="132">
        <v>1</v>
      </c>
      <c r="W177" s="132" t="s">
        <v>1050</v>
      </c>
      <c r="X177" s="132">
        <v>20</v>
      </c>
    </row>
    <row r="178" spans="1:24" hidden="1">
      <c r="A178" s="132">
        <v>177</v>
      </c>
      <c r="B178" s="132">
        <v>40000000938</v>
      </c>
      <c r="C178" s="132">
        <v>61102091000</v>
      </c>
      <c r="D178" s="132" t="s">
        <v>824</v>
      </c>
      <c r="E178" s="132" t="s">
        <v>459</v>
      </c>
      <c r="F178" s="132">
        <v>88</v>
      </c>
      <c r="G178" s="132" t="s">
        <v>3847</v>
      </c>
      <c r="H178" s="132">
        <v>1</v>
      </c>
      <c r="I178" s="132">
        <v>0.36</v>
      </c>
      <c r="J178" s="132">
        <v>1</v>
      </c>
      <c r="K178" s="132">
        <v>0.36</v>
      </c>
      <c r="L178" s="132" t="s">
        <v>11</v>
      </c>
      <c r="M178" s="132">
        <v>881</v>
      </c>
      <c r="N178" s="132" t="s">
        <v>440</v>
      </c>
      <c r="O178" s="132">
        <v>7485</v>
      </c>
      <c r="P178" s="132" t="s">
        <v>439</v>
      </c>
      <c r="Q178" s="132">
        <v>9</v>
      </c>
      <c r="R178" s="132" t="s">
        <v>809</v>
      </c>
      <c r="S178" s="132">
        <v>1000320</v>
      </c>
      <c r="T178" s="132" t="s">
        <v>825</v>
      </c>
      <c r="U178" s="132">
        <v>119</v>
      </c>
      <c r="V178" s="132">
        <v>1</v>
      </c>
      <c r="W178" s="132" t="s">
        <v>3919</v>
      </c>
      <c r="X178" s="132">
        <v>25</v>
      </c>
    </row>
    <row r="179" spans="1:24" hidden="1">
      <c r="A179" s="132">
        <v>178</v>
      </c>
      <c r="B179" s="132">
        <v>40000000937</v>
      </c>
      <c r="C179" s="132">
        <v>62034235000</v>
      </c>
      <c r="D179" s="132" t="s">
        <v>859</v>
      </c>
      <c r="E179" s="132" t="s">
        <v>420</v>
      </c>
      <c r="F179" s="132">
        <v>93</v>
      </c>
      <c r="G179" s="132" t="s">
        <v>3847</v>
      </c>
      <c r="H179" s="132">
        <v>1</v>
      </c>
      <c r="I179" s="132">
        <v>0.56000000000000005</v>
      </c>
      <c r="J179" s="132">
        <v>1</v>
      </c>
      <c r="K179" s="132">
        <v>0.56000000000000005</v>
      </c>
      <c r="L179" s="132" t="s">
        <v>11</v>
      </c>
      <c r="M179" s="132">
        <v>881</v>
      </c>
      <c r="N179" s="132" t="s">
        <v>2948</v>
      </c>
      <c r="O179" s="132">
        <v>7550</v>
      </c>
      <c r="P179" s="132" t="s">
        <v>439</v>
      </c>
      <c r="Q179" s="132">
        <v>9</v>
      </c>
      <c r="R179" s="132" t="s">
        <v>809</v>
      </c>
      <c r="S179" s="132">
        <v>1000320</v>
      </c>
      <c r="T179" s="132" t="s">
        <v>933</v>
      </c>
      <c r="U179" s="132">
        <v>667</v>
      </c>
      <c r="V179" s="132">
        <v>1</v>
      </c>
      <c r="W179" s="132" t="s">
        <v>3919</v>
      </c>
      <c r="X179" s="132">
        <v>25</v>
      </c>
    </row>
    <row r="180" spans="1:24" hidden="1">
      <c r="A180" s="132">
        <v>179</v>
      </c>
      <c r="B180" s="132">
        <v>40000000936</v>
      </c>
      <c r="C180" s="132">
        <v>62013000000</v>
      </c>
      <c r="D180" s="132" t="s">
        <v>877</v>
      </c>
      <c r="E180" s="132" t="s">
        <v>3650</v>
      </c>
      <c r="F180" s="132">
        <v>14</v>
      </c>
      <c r="G180" s="132" t="s">
        <v>3847</v>
      </c>
      <c r="H180" s="132">
        <v>1</v>
      </c>
      <c r="I180" s="132">
        <v>1.276</v>
      </c>
      <c r="J180" s="132">
        <v>1</v>
      </c>
      <c r="K180" s="132">
        <v>1.276</v>
      </c>
      <c r="L180" s="132" t="s">
        <v>11</v>
      </c>
      <c r="M180" s="132">
        <v>881</v>
      </c>
      <c r="N180" s="132" t="s">
        <v>2948</v>
      </c>
      <c r="O180" s="132">
        <v>7550</v>
      </c>
      <c r="P180" s="132" t="s">
        <v>439</v>
      </c>
      <c r="Q180" s="132">
        <v>9</v>
      </c>
      <c r="R180" s="132" t="s">
        <v>809</v>
      </c>
      <c r="S180" s="132">
        <v>1000320</v>
      </c>
      <c r="T180" s="132" t="s">
        <v>828</v>
      </c>
      <c r="U180" s="132">
        <v>124</v>
      </c>
      <c r="V180" s="132">
        <v>1</v>
      </c>
      <c r="W180" s="132" t="s">
        <v>3919</v>
      </c>
      <c r="X180" s="132">
        <v>25</v>
      </c>
    </row>
    <row r="181" spans="1:24" hidden="1">
      <c r="A181" s="132">
        <v>180</v>
      </c>
      <c r="B181" s="132">
        <v>40000000935</v>
      </c>
      <c r="C181" s="132">
        <v>61043300000</v>
      </c>
      <c r="D181" s="132" t="s">
        <v>507</v>
      </c>
      <c r="E181" s="132" t="s">
        <v>4293</v>
      </c>
      <c r="F181" s="132">
        <v>466</v>
      </c>
      <c r="G181" s="132" t="s">
        <v>3848</v>
      </c>
      <c r="H181" s="132">
        <v>2</v>
      </c>
      <c r="I181" s="132">
        <v>0.14399999999999999</v>
      </c>
      <c r="J181" s="132">
        <v>1</v>
      </c>
      <c r="K181" s="132">
        <v>0.14399999999999999</v>
      </c>
      <c r="L181" s="132" t="s">
        <v>105</v>
      </c>
      <c r="M181" s="132">
        <v>5</v>
      </c>
      <c r="N181" s="132" t="s">
        <v>3915</v>
      </c>
      <c r="O181" s="132">
        <v>7497</v>
      </c>
      <c r="P181" s="132" t="s">
        <v>425</v>
      </c>
      <c r="Q181" s="132">
        <v>37</v>
      </c>
      <c r="R181" s="132" t="s">
        <v>809</v>
      </c>
      <c r="S181" s="132">
        <v>1000320</v>
      </c>
      <c r="T181" s="132" t="s">
        <v>821</v>
      </c>
      <c r="U181" s="132">
        <v>3</v>
      </c>
      <c r="V181" s="132">
        <v>1</v>
      </c>
      <c r="W181" s="132" t="s">
        <v>1050</v>
      </c>
      <c r="X181" s="132">
        <v>20</v>
      </c>
    </row>
    <row r="182" spans="1:24" hidden="1">
      <c r="A182" s="132">
        <v>181</v>
      </c>
      <c r="B182" s="132">
        <v>40000000934</v>
      </c>
      <c r="C182" s="132">
        <v>61102091000</v>
      </c>
      <c r="D182" s="132" t="s">
        <v>824</v>
      </c>
      <c r="E182" s="132" t="s">
        <v>459</v>
      </c>
      <c r="F182" s="132">
        <v>88</v>
      </c>
      <c r="G182" s="132" t="s">
        <v>3847</v>
      </c>
      <c r="H182" s="132">
        <v>1</v>
      </c>
      <c r="I182" s="132">
        <v>0.41</v>
      </c>
      <c r="J182" s="132">
        <v>1</v>
      </c>
      <c r="K182" s="132">
        <v>0.41</v>
      </c>
      <c r="L182" s="132" t="s">
        <v>11</v>
      </c>
      <c r="M182" s="132">
        <v>881</v>
      </c>
      <c r="N182" s="132" t="s">
        <v>440</v>
      </c>
      <c r="O182" s="132">
        <v>7485</v>
      </c>
      <c r="P182" s="132" t="s">
        <v>439</v>
      </c>
      <c r="Q182" s="132">
        <v>9</v>
      </c>
      <c r="R182" s="132" t="s">
        <v>809</v>
      </c>
      <c r="S182" s="132">
        <v>1000320</v>
      </c>
      <c r="T182" s="132" t="s">
        <v>810</v>
      </c>
      <c r="U182" s="132">
        <v>122</v>
      </c>
      <c r="V182" s="132">
        <v>1</v>
      </c>
      <c r="W182" s="132" t="s">
        <v>1107</v>
      </c>
      <c r="X182" s="132">
        <v>1</v>
      </c>
    </row>
    <row r="183" spans="1:24" hidden="1">
      <c r="A183" s="132">
        <v>182</v>
      </c>
      <c r="B183" s="132">
        <v>40000000933</v>
      </c>
      <c r="C183" s="132">
        <v>42022290000</v>
      </c>
      <c r="D183" s="132" t="s">
        <v>549</v>
      </c>
      <c r="E183" s="132" t="s">
        <v>423</v>
      </c>
      <c r="F183" s="132">
        <v>12</v>
      </c>
      <c r="G183" s="132" t="s">
        <v>3699</v>
      </c>
      <c r="H183" s="132">
        <v>4</v>
      </c>
      <c r="I183" s="132">
        <v>0.81200000000000006</v>
      </c>
      <c r="J183" s="132">
        <v>1</v>
      </c>
      <c r="K183" s="132">
        <v>0.81200000000000006</v>
      </c>
      <c r="L183" s="132" t="s">
        <v>121</v>
      </c>
      <c r="M183" s="132">
        <v>894</v>
      </c>
      <c r="N183" s="132" t="s">
        <v>424</v>
      </c>
      <c r="O183" s="132">
        <v>7579</v>
      </c>
      <c r="P183" s="132" t="s">
        <v>439</v>
      </c>
      <c r="Q183" s="132">
        <v>9</v>
      </c>
      <c r="R183" s="132" t="s">
        <v>809</v>
      </c>
      <c r="S183" s="132">
        <v>1000320</v>
      </c>
      <c r="T183" s="132">
        <v>0</v>
      </c>
      <c r="U183" s="132">
        <v>4</v>
      </c>
      <c r="V183" s="132">
        <v>1</v>
      </c>
      <c r="W183" s="132" t="s">
        <v>1048</v>
      </c>
      <c r="X183" s="132">
        <v>4</v>
      </c>
    </row>
    <row r="184" spans="1:24" hidden="1">
      <c r="A184" s="132">
        <v>183</v>
      </c>
      <c r="B184" s="132">
        <v>40000000932</v>
      </c>
      <c r="C184" s="132">
        <v>62034231000</v>
      </c>
      <c r="D184" s="132" t="s">
        <v>912</v>
      </c>
      <c r="E184" s="132" t="s">
        <v>3964</v>
      </c>
      <c r="F184" s="132">
        <v>87</v>
      </c>
      <c r="G184" s="132" t="s">
        <v>3847</v>
      </c>
      <c r="H184" s="132">
        <v>1</v>
      </c>
      <c r="I184" s="132">
        <v>0.71199999999999997</v>
      </c>
      <c r="J184" s="132">
        <v>1</v>
      </c>
      <c r="K184" s="132">
        <v>0.71199999999999997</v>
      </c>
      <c r="L184" s="132" t="s">
        <v>11</v>
      </c>
      <c r="M184" s="132">
        <v>881</v>
      </c>
      <c r="N184" s="132" t="s">
        <v>440</v>
      </c>
      <c r="O184" s="132">
        <v>7485</v>
      </c>
      <c r="P184" s="132" t="s">
        <v>439</v>
      </c>
      <c r="Q184" s="132">
        <v>9</v>
      </c>
      <c r="R184" s="132" t="s">
        <v>809</v>
      </c>
      <c r="S184" s="132">
        <v>1000320</v>
      </c>
      <c r="T184" s="132" t="s">
        <v>933</v>
      </c>
      <c r="U184" s="132">
        <v>667</v>
      </c>
      <c r="V184" s="132">
        <v>1</v>
      </c>
      <c r="W184" s="132" t="s">
        <v>1038</v>
      </c>
      <c r="X184" s="132">
        <v>5</v>
      </c>
    </row>
    <row r="185" spans="1:24" hidden="1">
      <c r="A185" s="132">
        <v>184</v>
      </c>
      <c r="B185" s="132">
        <v>40000000931</v>
      </c>
      <c r="C185" s="132">
        <v>64041990000</v>
      </c>
      <c r="D185" s="132" t="s">
        <v>934</v>
      </c>
      <c r="E185" s="132" t="s">
        <v>3682</v>
      </c>
      <c r="F185" s="132">
        <v>67</v>
      </c>
      <c r="G185" s="132" t="s">
        <v>3847</v>
      </c>
      <c r="H185" s="132">
        <v>1</v>
      </c>
      <c r="I185" s="132">
        <v>0.72799999999999998</v>
      </c>
      <c r="J185" s="132">
        <v>1</v>
      </c>
      <c r="K185" s="132">
        <v>0.874</v>
      </c>
      <c r="L185" s="132" t="s">
        <v>93</v>
      </c>
      <c r="M185" s="132">
        <v>886</v>
      </c>
      <c r="N185" s="132" t="s">
        <v>424</v>
      </c>
      <c r="O185" s="132">
        <v>7579</v>
      </c>
      <c r="P185" s="132" t="s">
        <v>3963</v>
      </c>
      <c r="Q185" s="132" t="s">
        <v>3939</v>
      </c>
      <c r="R185" s="132" t="s">
        <v>809</v>
      </c>
      <c r="S185" s="132">
        <v>1000320</v>
      </c>
      <c r="T185" s="132">
        <v>43</v>
      </c>
      <c r="U185" s="132">
        <v>289</v>
      </c>
      <c r="V185" s="132">
        <v>1</v>
      </c>
      <c r="W185" s="132" t="s">
        <v>1050</v>
      </c>
      <c r="X185" s="132">
        <v>20</v>
      </c>
    </row>
    <row r="186" spans="1:24" hidden="1">
      <c r="A186" s="132">
        <v>185</v>
      </c>
      <c r="B186" s="132">
        <v>40000000930</v>
      </c>
      <c r="C186" s="132">
        <v>64029996000</v>
      </c>
      <c r="D186" s="132" t="s">
        <v>551</v>
      </c>
      <c r="E186" s="132" t="s">
        <v>3682</v>
      </c>
      <c r="F186" s="132">
        <v>67</v>
      </c>
      <c r="G186" s="132" t="s">
        <v>3847</v>
      </c>
      <c r="H186" s="132">
        <v>1</v>
      </c>
      <c r="I186" s="132">
        <v>0.88600000000000001</v>
      </c>
      <c r="J186" s="132">
        <v>1</v>
      </c>
      <c r="K186" s="132">
        <v>1.1020000000000001</v>
      </c>
      <c r="L186" s="132" t="s">
        <v>123</v>
      </c>
      <c r="M186" s="132">
        <v>902</v>
      </c>
      <c r="N186" s="132" t="s">
        <v>2884</v>
      </c>
      <c r="O186" s="132">
        <v>4240</v>
      </c>
      <c r="P186" s="132" t="s">
        <v>4413</v>
      </c>
      <c r="Q186" s="132" t="s">
        <v>3947</v>
      </c>
      <c r="R186" s="132" t="s">
        <v>809</v>
      </c>
      <c r="S186" s="132">
        <v>1000320</v>
      </c>
      <c r="T186" s="132">
        <v>45</v>
      </c>
      <c r="U186" s="132">
        <v>283</v>
      </c>
      <c r="V186" s="132">
        <v>1</v>
      </c>
      <c r="W186" s="132" t="s">
        <v>1046</v>
      </c>
      <c r="X186" s="132">
        <v>12</v>
      </c>
    </row>
    <row r="187" spans="1:24" hidden="1">
      <c r="A187" s="132">
        <v>186</v>
      </c>
      <c r="B187" s="132">
        <v>40000000929</v>
      </c>
      <c r="C187" s="132">
        <v>64029996000</v>
      </c>
      <c r="D187" s="132" t="s">
        <v>551</v>
      </c>
      <c r="E187" s="132" t="s">
        <v>3682</v>
      </c>
      <c r="F187" s="132">
        <v>67</v>
      </c>
      <c r="G187" s="132" t="s">
        <v>3847</v>
      </c>
      <c r="H187" s="132">
        <v>1</v>
      </c>
      <c r="I187" s="132">
        <v>0.69</v>
      </c>
      <c r="J187" s="132">
        <v>1</v>
      </c>
      <c r="K187" s="132">
        <v>0.91400000000000003</v>
      </c>
      <c r="L187" s="132" t="s">
        <v>123</v>
      </c>
      <c r="M187" s="132">
        <v>902</v>
      </c>
      <c r="N187" s="132" t="s">
        <v>2884</v>
      </c>
      <c r="O187" s="132">
        <v>4240</v>
      </c>
      <c r="P187" s="132" t="s">
        <v>4413</v>
      </c>
      <c r="Q187" s="132" t="s">
        <v>3947</v>
      </c>
      <c r="R187" s="132" t="s">
        <v>809</v>
      </c>
      <c r="S187" s="132">
        <v>1000320</v>
      </c>
      <c r="T187" s="132">
        <v>42</v>
      </c>
      <c r="U187" s="132">
        <v>88</v>
      </c>
      <c r="V187" s="132">
        <v>1</v>
      </c>
      <c r="W187" s="132" t="s">
        <v>1050</v>
      </c>
      <c r="X187" s="132">
        <v>20</v>
      </c>
    </row>
    <row r="188" spans="1:24" hidden="1">
      <c r="A188" s="132">
        <v>187</v>
      </c>
      <c r="B188" s="132">
        <v>40000000928</v>
      </c>
      <c r="C188" s="132">
        <v>64029991000</v>
      </c>
      <c r="D188" s="132" t="s">
        <v>524</v>
      </c>
      <c r="E188" s="132" t="s">
        <v>3681</v>
      </c>
      <c r="F188" s="132">
        <v>66</v>
      </c>
      <c r="G188" s="132" t="s">
        <v>3699</v>
      </c>
      <c r="H188" s="132">
        <v>4</v>
      </c>
      <c r="I188" s="132">
        <v>9.4E-2</v>
      </c>
      <c r="J188" s="132">
        <v>1</v>
      </c>
      <c r="K188" s="132">
        <v>9.4E-2</v>
      </c>
      <c r="L188" s="132" t="s">
        <v>44</v>
      </c>
      <c r="M188" s="132">
        <v>608</v>
      </c>
      <c r="N188" s="132" t="s">
        <v>3915</v>
      </c>
      <c r="O188" s="132">
        <v>7497</v>
      </c>
      <c r="P188" s="132" t="s">
        <v>4420</v>
      </c>
      <c r="Q188" s="132">
        <v>7</v>
      </c>
      <c r="R188" s="132" t="s">
        <v>809</v>
      </c>
      <c r="S188" s="132">
        <v>1000320</v>
      </c>
      <c r="T188" s="132">
        <v>19</v>
      </c>
      <c r="U188" s="132">
        <v>370</v>
      </c>
      <c r="V188" s="132">
        <v>17</v>
      </c>
      <c r="W188" s="132" t="s">
        <v>1107</v>
      </c>
      <c r="X188" s="132">
        <v>1</v>
      </c>
    </row>
    <row r="189" spans="1:24" hidden="1">
      <c r="A189" s="132">
        <v>188</v>
      </c>
      <c r="B189" s="132">
        <v>40000000927</v>
      </c>
      <c r="C189" s="132">
        <v>64052099000</v>
      </c>
      <c r="D189" s="132" t="s">
        <v>852</v>
      </c>
      <c r="E189" s="132" t="s">
        <v>3681</v>
      </c>
      <c r="F189" s="132">
        <v>66</v>
      </c>
      <c r="G189" s="132" t="s">
        <v>3699</v>
      </c>
      <c r="H189" s="132">
        <v>4</v>
      </c>
      <c r="I189" s="132">
        <v>9.4E-2</v>
      </c>
      <c r="J189" s="132">
        <v>1</v>
      </c>
      <c r="K189" s="132">
        <v>9.4E-2</v>
      </c>
      <c r="L189" s="132" t="s">
        <v>44</v>
      </c>
      <c r="M189" s="132">
        <v>608</v>
      </c>
      <c r="N189" s="132" t="s">
        <v>3915</v>
      </c>
      <c r="O189" s="132">
        <v>7497</v>
      </c>
      <c r="P189" s="132" t="s">
        <v>3790</v>
      </c>
      <c r="Q189" s="132">
        <v>25</v>
      </c>
      <c r="R189" s="132" t="s">
        <v>809</v>
      </c>
      <c r="S189" s="132">
        <v>1000320</v>
      </c>
      <c r="T189" s="132">
        <v>19</v>
      </c>
      <c r="U189" s="132">
        <v>370</v>
      </c>
      <c r="V189" s="132">
        <v>1</v>
      </c>
      <c r="W189" s="132" t="s">
        <v>1107</v>
      </c>
      <c r="X189" s="132">
        <v>1</v>
      </c>
    </row>
    <row r="190" spans="1:24" hidden="1">
      <c r="A190" s="132">
        <v>189</v>
      </c>
      <c r="B190" s="132">
        <v>40000000926</v>
      </c>
      <c r="C190" s="132">
        <v>64029991000</v>
      </c>
      <c r="D190" s="132" t="s">
        <v>552</v>
      </c>
      <c r="E190" s="132" t="s">
        <v>3672</v>
      </c>
      <c r="F190" s="132">
        <v>55</v>
      </c>
      <c r="G190" s="132" t="s">
        <v>3656</v>
      </c>
      <c r="H190" s="132">
        <v>3</v>
      </c>
      <c r="I190" s="132">
        <v>9.6000000000000002E-2</v>
      </c>
      <c r="J190" s="132">
        <v>1</v>
      </c>
      <c r="K190" s="132">
        <v>9.6000000000000002E-2</v>
      </c>
      <c r="L190" s="132" t="s">
        <v>44</v>
      </c>
      <c r="M190" s="132">
        <v>608</v>
      </c>
      <c r="N190" s="132" t="s">
        <v>3915</v>
      </c>
      <c r="O190" s="132">
        <v>7497</v>
      </c>
      <c r="P190" s="132" t="s">
        <v>4421</v>
      </c>
      <c r="Q190" s="132" t="s">
        <v>4333</v>
      </c>
      <c r="R190" s="132" t="s">
        <v>809</v>
      </c>
      <c r="S190" s="132">
        <v>1000320</v>
      </c>
      <c r="T190" s="132">
        <v>18</v>
      </c>
      <c r="U190" s="132">
        <v>2</v>
      </c>
      <c r="V190" s="132">
        <v>17</v>
      </c>
      <c r="W190" s="132" t="s">
        <v>1063</v>
      </c>
      <c r="X190" s="132">
        <v>13</v>
      </c>
    </row>
    <row r="191" spans="1:24" hidden="1">
      <c r="A191" s="132">
        <v>190</v>
      </c>
      <c r="B191" s="132">
        <v>40000000925</v>
      </c>
      <c r="C191" s="132">
        <v>64052099000</v>
      </c>
      <c r="D191" s="132" t="s">
        <v>855</v>
      </c>
      <c r="E191" s="132" t="s">
        <v>3672</v>
      </c>
      <c r="F191" s="132">
        <v>55</v>
      </c>
      <c r="G191" s="132" t="s">
        <v>3699</v>
      </c>
      <c r="H191" s="132">
        <v>4</v>
      </c>
      <c r="I191" s="132">
        <v>9.6000000000000002E-2</v>
      </c>
      <c r="J191" s="132">
        <v>1</v>
      </c>
      <c r="K191" s="132">
        <v>9.6000000000000002E-2</v>
      </c>
      <c r="L191" s="132" t="s">
        <v>44</v>
      </c>
      <c r="M191" s="132">
        <v>608</v>
      </c>
      <c r="N191" s="132" t="s">
        <v>3915</v>
      </c>
      <c r="O191" s="132">
        <v>7497</v>
      </c>
      <c r="P191" s="132" t="s">
        <v>4409</v>
      </c>
      <c r="Q191" s="132" t="s">
        <v>4341</v>
      </c>
      <c r="R191" s="132" t="s">
        <v>809</v>
      </c>
      <c r="S191" s="132">
        <v>1000320</v>
      </c>
      <c r="T191" s="132">
        <v>18</v>
      </c>
      <c r="U191" s="132">
        <v>2</v>
      </c>
      <c r="V191" s="132">
        <v>15</v>
      </c>
      <c r="W191" s="132" t="s">
        <v>1038</v>
      </c>
      <c r="X191" s="132">
        <v>5</v>
      </c>
    </row>
    <row r="192" spans="1:24" hidden="1">
      <c r="A192" s="132">
        <v>191</v>
      </c>
      <c r="B192" s="132">
        <v>40000000924</v>
      </c>
      <c r="C192" s="132">
        <v>64041990000</v>
      </c>
      <c r="D192" s="132" t="s">
        <v>935</v>
      </c>
      <c r="E192" s="132" t="s">
        <v>3672</v>
      </c>
      <c r="F192" s="132">
        <v>55</v>
      </c>
      <c r="G192" s="132" t="s">
        <v>3699</v>
      </c>
      <c r="H192" s="132">
        <v>4</v>
      </c>
      <c r="I192" s="132">
        <v>0.108</v>
      </c>
      <c r="J192" s="132">
        <v>1</v>
      </c>
      <c r="K192" s="132">
        <v>0.108</v>
      </c>
      <c r="L192" s="132" t="s">
        <v>44</v>
      </c>
      <c r="M192" s="132">
        <v>608</v>
      </c>
      <c r="N192" s="132" t="s">
        <v>3915</v>
      </c>
      <c r="O192" s="132">
        <v>7497</v>
      </c>
      <c r="P192" s="132" t="s">
        <v>4422</v>
      </c>
      <c r="Q192" s="132" t="s">
        <v>4347</v>
      </c>
      <c r="R192" s="132" t="s">
        <v>809</v>
      </c>
      <c r="S192" s="132">
        <v>1000320</v>
      </c>
      <c r="T192" s="132">
        <v>19</v>
      </c>
      <c r="U192" s="132">
        <v>370</v>
      </c>
      <c r="V192" s="132">
        <v>15</v>
      </c>
      <c r="W192" s="132" t="s">
        <v>1046</v>
      </c>
      <c r="X192" s="132">
        <v>12</v>
      </c>
    </row>
    <row r="193" spans="1:24" hidden="1">
      <c r="A193" s="132">
        <v>192</v>
      </c>
      <c r="B193" s="132">
        <v>40000000923</v>
      </c>
      <c r="C193" s="132">
        <v>64039991000</v>
      </c>
      <c r="D193" s="132" t="s">
        <v>554</v>
      </c>
      <c r="E193" s="132" t="s">
        <v>3681</v>
      </c>
      <c r="F193" s="132">
        <v>66</v>
      </c>
      <c r="G193" s="132" t="s">
        <v>3656</v>
      </c>
      <c r="H193" s="132">
        <v>3</v>
      </c>
      <c r="I193" s="132">
        <v>8.7999999999999995E-2</v>
      </c>
      <c r="J193" s="132">
        <v>1</v>
      </c>
      <c r="K193" s="132">
        <v>8.7999999999999995E-2</v>
      </c>
      <c r="L193" s="132" t="s">
        <v>44</v>
      </c>
      <c r="M193" s="132">
        <v>608</v>
      </c>
      <c r="N193" s="132" t="s">
        <v>3915</v>
      </c>
      <c r="O193" s="132">
        <v>7497</v>
      </c>
      <c r="P193" s="132" t="s">
        <v>3859</v>
      </c>
      <c r="Q193" s="132">
        <v>20</v>
      </c>
      <c r="R193" s="132" t="s">
        <v>809</v>
      </c>
      <c r="S193" s="132">
        <v>1000320</v>
      </c>
      <c r="T193" s="132">
        <v>19</v>
      </c>
      <c r="U193" s="132">
        <v>370</v>
      </c>
      <c r="V193" s="132">
        <v>20</v>
      </c>
      <c r="W193" s="132" t="s">
        <v>936</v>
      </c>
      <c r="X193" s="132">
        <v>22</v>
      </c>
    </row>
    <row r="194" spans="1:24" hidden="1">
      <c r="A194" s="132">
        <v>193</v>
      </c>
      <c r="B194" s="132">
        <v>40000000922</v>
      </c>
      <c r="C194" s="132">
        <v>64039991000</v>
      </c>
      <c r="D194" s="132" t="s">
        <v>554</v>
      </c>
      <c r="E194" s="132" t="s">
        <v>3681</v>
      </c>
      <c r="F194" s="132">
        <v>66</v>
      </c>
      <c r="G194" s="132" t="s">
        <v>3656</v>
      </c>
      <c r="H194" s="132">
        <v>3</v>
      </c>
      <c r="I194" s="132">
        <v>9.8000000000000004E-2</v>
      </c>
      <c r="J194" s="132">
        <v>1</v>
      </c>
      <c r="K194" s="132">
        <v>9.8000000000000004E-2</v>
      </c>
      <c r="L194" s="132" t="s">
        <v>44</v>
      </c>
      <c r="M194" s="132">
        <v>608</v>
      </c>
      <c r="N194" s="132" t="s">
        <v>3915</v>
      </c>
      <c r="O194" s="132">
        <v>7497</v>
      </c>
      <c r="P194" s="132" t="s">
        <v>3859</v>
      </c>
      <c r="Q194" s="132">
        <v>20</v>
      </c>
      <c r="R194" s="132" t="s">
        <v>809</v>
      </c>
      <c r="S194" s="132">
        <v>1000320</v>
      </c>
      <c r="T194" s="132">
        <v>19</v>
      </c>
      <c r="U194" s="132">
        <v>370</v>
      </c>
      <c r="V194" s="132">
        <v>1</v>
      </c>
      <c r="W194" s="132" t="s">
        <v>1046</v>
      </c>
      <c r="X194" s="132">
        <v>12</v>
      </c>
    </row>
    <row r="195" spans="1:24" hidden="1">
      <c r="A195" s="132">
        <v>194</v>
      </c>
      <c r="B195" s="132">
        <v>40000000921</v>
      </c>
      <c r="C195" s="132">
        <v>64052099000</v>
      </c>
      <c r="D195" s="132" t="s">
        <v>852</v>
      </c>
      <c r="E195" s="132" t="s">
        <v>3681</v>
      </c>
      <c r="F195" s="132">
        <v>66</v>
      </c>
      <c r="G195" s="132" t="s">
        <v>3699</v>
      </c>
      <c r="H195" s="132">
        <v>4</v>
      </c>
      <c r="I195" s="132">
        <v>0.1</v>
      </c>
      <c r="J195" s="132">
        <v>1</v>
      </c>
      <c r="K195" s="132">
        <v>0.1</v>
      </c>
      <c r="L195" s="132" t="s">
        <v>44</v>
      </c>
      <c r="M195" s="132">
        <v>608</v>
      </c>
      <c r="N195" s="132" t="s">
        <v>3915</v>
      </c>
      <c r="O195" s="132">
        <v>7497</v>
      </c>
      <c r="P195" s="132" t="s">
        <v>3790</v>
      </c>
      <c r="Q195" s="132">
        <v>25</v>
      </c>
      <c r="R195" s="132" t="s">
        <v>809</v>
      </c>
      <c r="S195" s="132">
        <v>1000320</v>
      </c>
      <c r="T195" s="132">
        <v>19</v>
      </c>
      <c r="U195" s="132">
        <v>370</v>
      </c>
      <c r="V195" s="132">
        <v>1</v>
      </c>
      <c r="W195" s="132" t="s">
        <v>1063</v>
      </c>
      <c r="X195" s="132">
        <v>13</v>
      </c>
    </row>
    <row r="196" spans="1:24" hidden="1">
      <c r="A196" s="132">
        <v>195</v>
      </c>
      <c r="B196" s="132">
        <v>40000000920</v>
      </c>
      <c r="C196" s="132">
        <v>64039118000</v>
      </c>
      <c r="D196" s="132" t="s">
        <v>891</v>
      </c>
      <c r="E196" s="132" t="s">
        <v>4415</v>
      </c>
      <c r="F196" s="132">
        <v>470</v>
      </c>
      <c r="G196" s="132" t="s">
        <v>3848</v>
      </c>
      <c r="H196" s="132">
        <v>2</v>
      </c>
      <c r="I196" s="132">
        <v>1.024</v>
      </c>
      <c r="J196" s="132">
        <v>1</v>
      </c>
      <c r="K196" s="132">
        <v>1.526</v>
      </c>
      <c r="L196" s="132" t="s">
        <v>26</v>
      </c>
      <c r="M196" s="132">
        <v>882</v>
      </c>
      <c r="N196" s="132" t="s">
        <v>3915</v>
      </c>
      <c r="O196" s="132">
        <v>7497</v>
      </c>
      <c r="P196" s="132" t="s">
        <v>4418</v>
      </c>
      <c r="Q196" s="132" t="s">
        <v>4343</v>
      </c>
      <c r="R196" s="132" t="s">
        <v>809</v>
      </c>
      <c r="S196" s="132">
        <v>1000320</v>
      </c>
      <c r="T196" s="132">
        <v>41</v>
      </c>
      <c r="U196" s="132">
        <v>288</v>
      </c>
      <c r="V196" s="132">
        <v>1</v>
      </c>
      <c r="W196" s="132" t="s">
        <v>1107</v>
      </c>
      <c r="X196" s="132">
        <v>1</v>
      </c>
    </row>
    <row r="197" spans="1:24" hidden="1">
      <c r="A197" s="132">
        <v>196</v>
      </c>
      <c r="B197" s="132">
        <v>40000000919</v>
      </c>
      <c r="C197" s="132">
        <v>64029998000</v>
      </c>
      <c r="D197" s="132" t="s">
        <v>516</v>
      </c>
      <c r="E197" s="132" t="s">
        <v>3682</v>
      </c>
      <c r="F197" s="132">
        <v>67</v>
      </c>
      <c r="G197" s="132" t="s">
        <v>3848</v>
      </c>
      <c r="H197" s="132">
        <v>2</v>
      </c>
      <c r="I197" s="132">
        <v>0.97599999999999998</v>
      </c>
      <c r="J197" s="132">
        <v>1</v>
      </c>
      <c r="K197" s="132">
        <v>1.1779999999999999</v>
      </c>
      <c r="L197" s="132" t="s">
        <v>17</v>
      </c>
      <c r="M197" s="132">
        <v>254</v>
      </c>
      <c r="N197" s="132" t="s">
        <v>3915</v>
      </c>
      <c r="O197" s="132">
        <v>7497</v>
      </c>
      <c r="P197" s="132" t="s">
        <v>4413</v>
      </c>
      <c r="Q197" s="132" t="s">
        <v>3947</v>
      </c>
      <c r="R197" s="132" t="s">
        <v>809</v>
      </c>
      <c r="S197" s="132">
        <v>1000320</v>
      </c>
      <c r="T197" s="132">
        <v>42</v>
      </c>
      <c r="U197" s="132">
        <v>88</v>
      </c>
      <c r="V197" s="132">
        <v>1</v>
      </c>
      <c r="W197" s="132" t="s">
        <v>1050</v>
      </c>
      <c r="X197" s="132">
        <v>20</v>
      </c>
    </row>
    <row r="198" spans="1:24" hidden="1">
      <c r="A198" s="132">
        <v>197</v>
      </c>
      <c r="B198" s="132">
        <v>40000000918</v>
      </c>
      <c r="C198" s="132">
        <v>64041990000</v>
      </c>
      <c r="D198" s="132" t="s">
        <v>893</v>
      </c>
      <c r="E198" s="132" t="s">
        <v>3682</v>
      </c>
      <c r="F198" s="132">
        <v>67</v>
      </c>
      <c r="G198" s="132" t="s">
        <v>3656</v>
      </c>
      <c r="H198" s="132">
        <v>3</v>
      </c>
      <c r="I198" s="132">
        <v>0.57199999999999995</v>
      </c>
      <c r="J198" s="132">
        <v>1</v>
      </c>
      <c r="K198" s="132">
        <v>0.746</v>
      </c>
      <c r="L198" s="132" t="s">
        <v>131</v>
      </c>
      <c r="M198" s="132">
        <v>42</v>
      </c>
      <c r="N198" s="132" t="s">
        <v>3915</v>
      </c>
      <c r="O198" s="132">
        <v>7497</v>
      </c>
      <c r="P198" s="132" t="s">
        <v>4405</v>
      </c>
      <c r="Q198" s="132" t="s">
        <v>4338</v>
      </c>
      <c r="R198" s="132" t="s">
        <v>809</v>
      </c>
      <c r="S198" s="132">
        <v>1000320</v>
      </c>
      <c r="T198" s="132">
        <v>33</v>
      </c>
      <c r="U198" s="132">
        <v>243</v>
      </c>
      <c r="V198" s="132">
        <v>1</v>
      </c>
      <c r="W198" s="132" t="s">
        <v>1063</v>
      </c>
      <c r="X198" s="132">
        <v>13</v>
      </c>
    </row>
    <row r="199" spans="1:24" hidden="1">
      <c r="A199" s="132">
        <v>198</v>
      </c>
      <c r="B199" s="132">
        <v>40000000917</v>
      </c>
      <c r="C199" s="132">
        <v>64041990000</v>
      </c>
      <c r="D199" s="132" t="s">
        <v>937</v>
      </c>
      <c r="E199" s="132" t="s">
        <v>3672</v>
      </c>
      <c r="F199" s="132">
        <v>55</v>
      </c>
      <c r="G199" s="132" t="s">
        <v>3848</v>
      </c>
      <c r="H199" s="132">
        <v>2</v>
      </c>
      <c r="I199" s="132">
        <v>0.83199999999999996</v>
      </c>
      <c r="J199" s="132">
        <v>1</v>
      </c>
      <c r="K199" s="132">
        <v>1.1060000000000001</v>
      </c>
      <c r="L199" s="132" t="s">
        <v>133</v>
      </c>
      <c r="M199" s="132">
        <v>889</v>
      </c>
      <c r="N199" s="132" t="s">
        <v>3915</v>
      </c>
      <c r="O199" s="132">
        <v>7497</v>
      </c>
      <c r="P199" s="132" t="s">
        <v>3963</v>
      </c>
      <c r="Q199" s="132" t="s">
        <v>3939</v>
      </c>
      <c r="R199" s="132" t="s">
        <v>809</v>
      </c>
      <c r="S199" s="132">
        <v>1000320</v>
      </c>
      <c r="T199" s="132">
        <v>41</v>
      </c>
      <c r="U199" s="132">
        <v>288</v>
      </c>
      <c r="V199" s="132">
        <v>1</v>
      </c>
      <c r="W199" s="132" t="s">
        <v>1107</v>
      </c>
      <c r="X199" s="132">
        <v>1</v>
      </c>
    </row>
    <row r="200" spans="1:24" hidden="1">
      <c r="A200" s="132">
        <v>199</v>
      </c>
      <c r="B200" s="132">
        <v>40000000916</v>
      </c>
      <c r="C200" s="132">
        <v>64039998000</v>
      </c>
      <c r="D200" s="132" t="s">
        <v>557</v>
      </c>
      <c r="E200" s="132" t="s">
        <v>3682</v>
      </c>
      <c r="F200" s="132">
        <v>67</v>
      </c>
      <c r="G200" s="132" t="s">
        <v>3848</v>
      </c>
      <c r="H200" s="132">
        <v>2</v>
      </c>
      <c r="I200" s="132">
        <v>0.878</v>
      </c>
      <c r="J200" s="132">
        <v>1</v>
      </c>
      <c r="K200" s="132">
        <v>1.0620000000000001</v>
      </c>
      <c r="L200" s="132" t="s">
        <v>4316</v>
      </c>
      <c r="M200" s="132">
        <v>46</v>
      </c>
      <c r="N200" s="132" t="s">
        <v>3915</v>
      </c>
      <c r="O200" s="132">
        <v>7497</v>
      </c>
      <c r="P200" s="132" t="s">
        <v>4418</v>
      </c>
      <c r="Q200" s="132" t="s">
        <v>4343</v>
      </c>
      <c r="R200" s="132" t="s">
        <v>809</v>
      </c>
      <c r="S200" s="132">
        <v>1000320</v>
      </c>
      <c r="T200" s="132">
        <v>39</v>
      </c>
      <c r="U200" s="132">
        <v>275</v>
      </c>
      <c r="V200" s="132">
        <v>1</v>
      </c>
      <c r="W200" s="132" t="s">
        <v>1046</v>
      </c>
      <c r="X200" s="132">
        <v>12</v>
      </c>
    </row>
    <row r="201" spans="1:24" hidden="1">
      <c r="A201" s="132">
        <v>200</v>
      </c>
      <c r="B201" s="132">
        <v>40000000915</v>
      </c>
      <c r="C201" s="132">
        <v>64041990000</v>
      </c>
      <c r="D201" s="132" t="s">
        <v>899</v>
      </c>
      <c r="E201" s="132" t="s">
        <v>3682</v>
      </c>
      <c r="F201" s="132">
        <v>67</v>
      </c>
      <c r="G201" s="132" t="s">
        <v>3847</v>
      </c>
      <c r="H201" s="132">
        <v>1</v>
      </c>
      <c r="I201" s="132">
        <v>0.57599999999999996</v>
      </c>
      <c r="J201" s="132">
        <v>1</v>
      </c>
      <c r="K201" s="132">
        <v>0.78400000000000003</v>
      </c>
      <c r="L201" s="132" t="s">
        <v>75</v>
      </c>
      <c r="M201" s="132">
        <v>884</v>
      </c>
      <c r="N201" s="132" t="s">
        <v>3915</v>
      </c>
      <c r="O201" s="132">
        <v>7497</v>
      </c>
      <c r="P201" s="132" t="s">
        <v>4405</v>
      </c>
      <c r="Q201" s="132" t="s">
        <v>4338</v>
      </c>
      <c r="R201" s="132" t="s">
        <v>809</v>
      </c>
      <c r="S201" s="132">
        <v>1000320</v>
      </c>
      <c r="T201" s="132">
        <v>41</v>
      </c>
      <c r="U201" s="132">
        <v>288</v>
      </c>
      <c r="V201" s="132">
        <v>1</v>
      </c>
      <c r="W201" s="132" t="s">
        <v>1050</v>
      </c>
      <c r="X201" s="132">
        <v>20</v>
      </c>
    </row>
    <row r="202" spans="1:24" hidden="1">
      <c r="A202" s="132">
        <v>201</v>
      </c>
      <c r="B202" s="132">
        <v>40000000914</v>
      </c>
      <c r="C202" s="132">
        <v>64041990000</v>
      </c>
      <c r="D202" s="132" t="s">
        <v>938</v>
      </c>
      <c r="E202" s="132" t="s">
        <v>3682</v>
      </c>
      <c r="F202" s="132">
        <v>67</v>
      </c>
      <c r="G202" s="132" t="s">
        <v>457</v>
      </c>
      <c r="H202" s="132">
        <v>5</v>
      </c>
      <c r="I202" s="132">
        <v>0.54200000000000004</v>
      </c>
      <c r="J202" s="132">
        <v>1</v>
      </c>
      <c r="K202" s="132">
        <v>0.76400000000000001</v>
      </c>
      <c r="L202" s="132" t="s">
        <v>135</v>
      </c>
      <c r="M202" s="132">
        <v>897</v>
      </c>
      <c r="N202" s="132" t="s">
        <v>424</v>
      </c>
      <c r="O202" s="132">
        <v>7579</v>
      </c>
      <c r="P202" s="132" t="s">
        <v>4405</v>
      </c>
      <c r="Q202" s="132" t="s">
        <v>4338</v>
      </c>
      <c r="R202" s="132" t="s">
        <v>809</v>
      </c>
      <c r="S202" s="132">
        <v>1000320</v>
      </c>
      <c r="T202" s="132">
        <v>37</v>
      </c>
      <c r="U202" s="132">
        <v>282</v>
      </c>
      <c r="V202" s="132">
        <v>1</v>
      </c>
      <c r="W202" s="132" t="s">
        <v>1050</v>
      </c>
      <c r="X202" s="132">
        <v>20</v>
      </c>
    </row>
    <row r="203" spans="1:24" hidden="1">
      <c r="A203" s="132">
        <v>202</v>
      </c>
      <c r="B203" s="132">
        <v>40000000913</v>
      </c>
      <c r="C203" s="132">
        <v>64039991000</v>
      </c>
      <c r="D203" s="132" t="s">
        <v>554</v>
      </c>
      <c r="E203" s="132" t="s">
        <v>3681</v>
      </c>
      <c r="F203" s="132">
        <v>66</v>
      </c>
      <c r="G203" s="132" t="s">
        <v>3656</v>
      </c>
      <c r="H203" s="132">
        <v>3</v>
      </c>
      <c r="I203" s="132">
        <v>0.34799999999999998</v>
      </c>
      <c r="J203" s="132">
        <v>1</v>
      </c>
      <c r="K203" s="132">
        <v>0.45400000000000001</v>
      </c>
      <c r="L203" s="132" t="s">
        <v>136</v>
      </c>
      <c r="M203" s="132">
        <v>324</v>
      </c>
      <c r="N203" s="132" t="s">
        <v>3915</v>
      </c>
      <c r="O203" s="132">
        <v>7497</v>
      </c>
      <c r="P203" s="132" t="s">
        <v>4418</v>
      </c>
      <c r="Q203" s="132" t="s">
        <v>4343</v>
      </c>
      <c r="R203" s="132" t="s">
        <v>809</v>
      </c>
      <c r="S203" s="132">
        <v>1000320</v>
      </c>
      <c r="T203" s="132">
        <v>33</v>
      </c>
      <c r="U203" s="132">
        <v>243</v>
      </c>
      <c r="V203" s="132">
        <v>1</v>
      </c>
      <c r="W203" s="132" t="s">
        <v>1048</v>
      </c>
      <c r="X203" s="132">
        <v>4</v>
      </c>
    </row>
    <row r="204" spans="1:24" hidden="1">
      <c r="A204" s="132">
        <v>203</v>
      </c>
      <c r="B204" s="132">
        <v>40000000912</v>
      </c>
      <c r="C204" s="132">
        <v>64029998000</v>
      </c>
      <c r="D204" s="132" t="s">
        <v>885</v>
      </c>
      <c r="E204" s="132" t="s">
        <v>3682</v>
      </c>
      <c r="F204" s="132">
        <v>67</v>
      </c>
      <c r="G204" s="132" t="s">
        <v>3848</v>
      </c>
      <c r="H204" s="132">
        <v>2</v>
      </c>
      <c r="I204" s="132">
        <v>0.624</v>
      </c>
      <c r="J204" s="132">
        <v>1</v>
      </c>
      <c r="K204" s="132">
        <v>0.8</v>
      </c>
      <c r="L204" s="132" t="s">
        <v>51</v>
      </c>
      <c r="M204" s="132">
        <v>28</v>
      </c>
      <c r="N204" s="132" t="s">
        <v>3915</v>
      </c>
      <c r="O204" s="132">
        <v>7497</v>
      </c>
      <c r="P204" s="132" t="s">
        <v>3965</v>
      </c>
      <c r="Q204" s="132" t="s">
        <v>3942</v>
      </c>
      <c r="R204" s="132" t="s">
        <v>809</v>
      </c>
      <c r="S204" s="132">
        <v>1000320</v>
      </c>
      <c r="T204" s="132">
        <v>40</v>
      </c>
      <c r="U204" s="132">
        <v>79</v>
      </c>
      <c r="V204" s="132">
        <v>1</v>
      </c>
      <c r="W204" s="132" t="s">
        <v>1063</v>
      </c>
      <c r="X204" s="132">
        <v>13</v>
      </c>
    </row>
    <row r="205" spans="1:24" hidden="1">
      <c r="A205" s="132">
        <v>204</v>
      </c>
      <c r="B205" s="132">
        <v>40000000911</v>
      </c>
      <c r="C205" s="132">
        <v>64041990000</v>
      </c>
      <c r="D205" s="132" t="s">
        <v>899</v>
      </c>
      <c r="E205" s="132" t="s">
        <v>3682</v>
      </c>
      <c r="F205" s="132">
        <v>67</v>
      </c>
      <c r="G205" s="132" t="s">
        <v>3699</v>
      </c>
      <c r="H205" s="132">
        <v>4</v>
      </c>
      <c r="I205" s="132">
        <v>0.20399999999999999</v>
      </c>
      <c r="J205" s="132">
        <v>1</v>
      </c>
      <c r="K205" s="132">
        <v>0.31</v>
      </c>
      <c r="L205" s="132" t="s">
        <v>44</v>
      </c>
      <c r="M205" s="132">
        <v>608</v>
      </c>
      <c r="N205" s="132" t="s">
        <v>3915</v>
      </c>
      <c r="O205" s="132">
        <v>7497</v>
      </c>
      <c r="P205" s="132" t="s">
        <v>4405</v>
      </c>
      <c r="Q205" s="132" t="s">
        <v>4338</v>
      </c>
      <c r="R205" s="132" t="s">
        <v>809</v>
      </c>
      <c r="S205" s="132">
        <v>1000320</v>
      </c>
      <c r="T205" s="132">
        <v>21</v>
      </c>
      <c r="U205" s="132">
        <v>549</v>
      </c>
      <c r="V205" s="132">
        <v>40</v>
      </c>
      <c r="W205" s="132" t="s">
        <v>1038</v>
      </c>
      <c r="X205" s="132">
        <v>5</v>
      </c>
    </row>
    <row r="206" spans="1:24" hidden="1">
      <c r="A206" s="132">
        <v>205</v>
      </c>
      <c r="B206" s="132">
        <v>40000000907</v>
      </c>
      <c r="C206" s="132">
        <v>64041990000</v>
      </c>
      <c r="D206" s="132" t="s">
        <v>893</v>
      </c>
      <c r="E206" s="132" t="s">
        <v>3682</v>
      </c>
      <c r="F206" s="132">
        <v>67</v>
      </c>
      <c r="G206" s="132" t="s">
        <v>3656</v>
      </c>
      <c r="H206" s="132">
        <v>3</v>
      </c>
      <c r="I206" s="132">
        <v>0.184</v>
      </c>
      <c r="J206" s="132">
        <v>1</v>
      </c>
      <c r="K206" s="132">
        <v>0.28799999999999998</v>
      </c>
      <c r="L206" s="132" t="s">
        <v>44</v>
      </c>
      <c r="M206" s="132">
        <v>608</v>
      </c>
      <c r="N206" s="132" t="s">
        <v>3915</v>
      </c>
      <c r="O206" s="132">
        <v>7497</v>
      </c>
      <c r="P206" s="132" t="s">
        <v>4423</v>
      </c>
      <c r="Q206" s="132" t="s">
        <v>4338</v>
      </c>
      <c r="R206" s="132" t="s">
        <v>809</v>
      </c>
      <c r="S206" s="132">
        <v>1000320</v>
      </c>
      <c r="T206" s="132">
        <v>20</v>
      </c>
      <c r="U206" s="132">
        <v>13</v>
      </c>
      <c r="V206" s="132">
        <v>40</v>
      </c>
      <c r="W206" s="132" t="s">
        <v>1038</v>
      </c>
      <c r="X206" s="132">
        <v>5</v>
      </c>
    </row>
    <row r="207" spans="1:24" hidden="1">
      <c r="A207" s="132">
        <v>206</v>
      </c>
      <c r="B207" s="132">
        <v>40000000910</v>
      </c>
      <c r="C207" s="132">
        <v>64041990000</v>
      </c>
      <c r="D207" s="132" t="s">
        <v>940</v>
      </c>
      <c r="E207" s="132" t="s">
        <v>3682</v>
      </c>
      <c r="F207" s="132">
        <v>67</v>
      </c>
      <c r="G207" s="132" t="s">
        <v>3699</v>
      </c>
      <c r="H207" s="132">
        <v>4</v>
      </c>
      <c r="I207" s="132">
        <v>0.29399999999999998</v>
      </c>
      <c r="J207" s="132">
        <v>1</v>
      </c>
      <c r="K207" s="132">
        <v>0.41599999999999998</v>
      </c>
      <c r="L207" s="132" t="s">
        <v>44</v>
      </c>
      <c r="M207" s="132">
        <v>608</v>
      </c>
      <c r="N207" s="132" t="s">
        <v>3915</v>
      </c>
      <c r="O207" s="132">
        <v>7497</v>
      </c>
      <c r="P207" s="132" t="s">
        <v>4405</v>
      </c>
      <c r="Q207" s="132" t="s">
        <v>4338</v>
      </c>
      <c r="R207" s="132" t="s">
        <v>809</v>
      </c>
      <c r="S207" s="132">
        <v>1000320</v>
      </c>
      <c r="T207" s="132">
        <v>26</v>
      </c>
      <c r="U207" s="132">
        <v>484</v>
      </c>
      <c r="V207" s="132">
        <v>30</v>
      </c>
      <c r="W207" s="132" t="s">
        <v>1053</v>
      </c>
      <c r="X207" s="132">
        <v>17</v>
      </c>
    </row>
    <row r="208" spans="1:24" hidden="1">
      <c r="A208" s="132">
        <v>207</v>
      </c>
      <c r="B208" s="132">
        <v>40000000909</v>
      </c>
      <c r="C208" s="132">
        <v>64041990000</v>
      </c>
      <c r="D208" s="132" t="s">
        <v>941</v>
      </c>
      <c r="E208" s="132" t="s">
        <v>3681</v>
      </c>
      <c r="F208" s="132">
        <v>66</v>
      </c>
      <c r="G208" s="132" t="s">
        <v>3656</v>
      </c>
      <c r="H208" s="132">
        <v>3</v>
      </c>
      <c r="I208" s="132">
        <v>8.5999999999999993E-2</v>
      </c>
      <c r="J208" s="132">
        <v>1</v>
      </c>
      <c r="K208" s="132">
        <v>0.186</v>
      </c>
      <c r="L208" s="132" t="s">
        <v>44</v>
      </c>
      <c r="M208" s="132">
        <v>608</v>
      </c>
      <c r="N208" s="132" t="s">
        <v>3915</v>
      </c>
      <c r="O208" s="132">
        <v>7497</v>
      </c>
      <c r="P208" s="132" t="s">
        <v>4405</v>
      </c>
      <c r="Q208" s="132" t="s">
        <v>4338</v>
      </c>
      <c r="R208" s="132" t="s">
        <v>809</v>
      </c>
      <c r="S208" s="132">
        <v>1000320</v>
      </c>
      <c r="T208" s="132">
        <v>19</v>
      </c>
      <c r="U208" s="132">
        <v>370</v>
      </c>
      <c r="V208" s="132">
        <v>1</v>
      </c>
      <c r="W208" s="132" t="s">
        <v>936</v>
      </c>
      <c r="X208" s="132">
        <v>22</v>
      </c>
    </row>
    <row r="209" spans="1:24" hidden="1">
      <c r="A209" s="132">
        <v>208</v>
      </c>
      <c r="B209" s="132">
        <v>40000000908</v>
      </c>
      <c r="C209" s="132">
        <v>64039991000</v>
      </c>
      <c r="D209" s="132" t="s">
        <v>554</v>
      </c>
      <c r="E209" s="132" t="s">
        <v>3681</v>
      </c>
      <c r="F209" s="132">
        <v>66</v>
      </c>
      <c r="G209" s="132" t="s">
        <v>3656</v>
      </c>
      <c r="H209" s="132">
        <v>3</v>
      </c>
      <c r="I209" s="132">
        <v>0.106</v>
      </c>
      <c r="J209" s="132">
        <v>1</v>
      </c>
      <c r="K209" s="132">
        <v>0.20799999999999999</v>
      </c>
      <c r="L209" s="132" t="s">
        <v>44</v>
      </c>
      <c r="M209" s="132">
        <v>608</v>
      </c>
      <c r="N209" s="132" t="s">
        <v>3915</v>
      </c>
      <c r="O209" s="132">
        <v>7497</v>
      </c>
      <c r="P209" s="132" t="s">
        <v>4418</v>
      </c>
      <c r="Q209" s="132" t="s">
        <v>4343</v>
      </c>
      <c r="R209" s="132" t="s">
        <v>809</v>
      </c>
      <c r="S209" s="132">
        <v>1000320</v>
      </c>
      <c r="T209" s="132">
        <v>19</v>
      </c>
      <c r="U209" s="132">
        <v>370</v>
      </c>
      <c r="V209" s="132">
        <v>43</v>
      </c>
      <c r="W209" s="132" t="s">
        <v>1107</v>
      </c>
      <c r="X209" s="132">
        <v>1</v>
      </c>
    </row>
    <row r="210" spans="1:24" hidden="1">
      <c r="A210" s="132">
        <v>209</v>
      </c>
      <c r="B210" s="132">
        <v>40000000906</v>
      </c>
      <c r="C210" s="132">
        <v>64041990000</v>
      </c>
      <c r="D210" s="132" t="s">
        <v>941</v>
      </c>
      <c r="E210" s="132" t="s">
        <v>3681</v>
      </c>
      <c r="F210" s="132">
        <v>66</v>
      </c>
      <c r="G210" s="132" t="s">
        <v>3656</v>
      </c>
      <c r="H210" s="132">
        <v>3</v>
      </c>
      <c r="I210" s="132">
        <v>0.216</v>
      </c>
      <c r="J210" s="132">
        <v>1</v>
      </c>
      <c r="K210" s="132">
        <v>0.34200000000000003</v>
      </c>
      <c r="L210" s="132" t="s">
        <v>44</v>
      </c>
      <c r="M210" s="132">
        <v>608</v>
      </c>
      <c r="N210" s="132" t="s">
        <v>3915</v>
      </c>
      <c r="O210" s="132">
        <v>7497</v>
      </c>
      <c r="P210" s="132" t="s">
        <v>4405</v>
      </c>
      <c r="Q210" s="132" t="s">
        <v>4338</v>
      </c>
      <c r="R210" s="132" t="s">
        <v>809</v>
      </c>
      <c r="S210" s="132">
        <v>1000320</v>
      </c>
      <c r="T210" s="132">
        <v>31</v>
      </c>
      <c r="U210" s="132">
        <v>140</v>
      </c>
      <c r="V210" s="132">
        <v>1</v>
      </c>
      <c r="W210" s="132" t="s">
        <v>1038</v>
      </c>
      <c r="X210" s="132">
        <v>5</v>
      </c>
    </row>
    <row r="211" spans="1:24" hidden="1">
      <c r="A211" s="132">
        <v>210</v>
      </c>
      <c r="B211" s="132">
        <v>40000000905</v>
      </c>
      <c r="C211" s="132">
        <v>64039991000</v>
      </c>
      <c r="D211" s="132" t="s">
        <v>554</v>
      </c>
      <c r="E211" s="132" t="s">
        <v>3681</v>
      </c>
      <c r="F211" s="132">
        <v>66</v>
      </c>
      <c r="G211" s="132" t="s">
        <v>3656</v>
      </c>
      <c r="H211" s="132">
        <v>3</v>
      </c>
      <c r="I211" s="132">
        <v>0.16</v>
      </c>
      <c r="J211" s="132">
        <v>1</v>
      </c>
      <c r="K211" s="132">
        <v>0.25600000000000001</v>
      </c>
      <c r="L211" s="132" t="s">
        <v>44</v>
      </c>
      <c r="M211" s="132">
        <v>608</v>
      </c>
      <c r="N211" s="132" t="s">
        <v>3915</v>
      </c>
      <c r="O211" s="132">
        <v>7497</v>
      </c>
      <c r="P211" s="132" t="s">
        <v>4416</v>
      </c>
      <c r="Q211" s="132" t="s">
        <v>4343</v>
      </c>
      <c r="R211" s="132" t="s">
        <v>809</v>
      </c>
      <c r="S211" s="132">
        <v>1000320</v>
      </c>
      <c r="T211" s="132">
        <v>19</v>
      </c>
      <c r="U211" s="132">
        <v>370</v>
      </c>
      <c r="V211" s="132">
        <v>40</v>
      </c>
      <c r="W211" s="132" t="s">
        <v>1053</v>
      </c>
      <c r="X211" s="132">
        <v>17</v>
      </c>
    </row>
    <row r="212" spans="1:24" hidden="1">
      <c r="A212" s="132">
        <v>211</v>
      </c>
      <c r="B212" s="132">
        <v>40000000904</v>
      </c>
      <c r="C212" s="132" t="s">
        <v>560</v>
      </c>
      <c r="D212" s="132" t="s">
        <v>561</v>
      </c>
      <c r="E212" s="132" t="s">
        <v>3950</v>
      </c>
      <c r="F212" s="132">
        <v>339</v>
      </c>
      <c r="G212" s="132" t="s">
        <v>3848</v>
      </c>
      <c r="H212" s="132">
        <v>2</v>
      </c>
      <c r="I212" s="132">
        <v>8.5999999999999993E-2</v>
      </c>
      <c r="J212" s="132">
        <v>1</v>
      </c>
      <c r="K212" s="132">
        <v>8.5999999999999993E-2</v>
      </c>
      <c r="L212" s="132" t="s">
        <v>4314</v>
      </c>
      <c r="M212" s="132">
        <v>880</v>
      </c>
      <c r="N212" s="132" t="s">
        <v>468</v>
      </c>
      <c r="O212" s="132">
        <v>1760</v>
      </c>
      <c r="P212" s="132" t="s">
        <v>3867</v>
      </c>
      <c r="Q212" s="132">
        <v>36</v>
      </c>
      <c r="R212" s="132" t="s">
        <v>809</v>
      </c>
      <c r="S212" s="132">
        <v>1000320</v>
      </c>
      <c r="T212" s="132">
        <v>0</v>
      </c>
      <c r="U212" s="132">
        <v>4</v>
      </c>
      <c r="V212" s="132">
        <v>1</v>
      </c>
      <c r="W212" s="132" t="s">
        <v>3916</v>
      </c>
      <c r="X212" s="132">
        <v>10</v>
      </c>
    </row>
    <row r="213" spans="1:24" hidden="1">
      <c r="A213" s="132">
        <v>212</v>
      </c>
      <c r="B213" s="132">
        <v>40000000903</v>
      </c>
      <c r="C213" s="132">
        <v>61091000000</v>
      </c>
      <c r="D213" s="132" t="s">
        <v>856</v>
      </c>
      <c r="E213" s="132" t="s">
        <v>453</v>
      </c>
      <c r="F213" s="132">
        <v>73</v>
      </c>
      <c r="G213" s="132" t="s">
        <v>3848</v>
      </c>
      <c r="H213" s="132">
        <v>2</v>
      </c>
      <c r="I213" s="132">
        <v>0.12</v>
      </c>
      <c r="J213" s="132">
        <v>1</v>
      </c>
      <c r="K213" s="132">
        <v>0.12</v>
      </c>
      <c r="L213" s="132" t="s">
        <v>3574</v>
      </c>
      <c r="M213" s="132">
        <v>767</v>
      </c>
      <c r="N213" s="132" t="s">
        <v>440</v>
      </c>
      <c r="O213" s="132">
        <v>7485</v>
      </c>
      <c r="P213" s="132" t="s">
        <v>439</v>
      </c>
      <c r="Q213" s="132">
        <v>9</v>
      </c>
      <c r="R213" s="132" t="s">
        <v>809</v>
      </c>
      <c r="S213" s="132">
        <v>1000320</v>
      </c>
      <c r="T213" s="132" t="s">
        <v>828</v>
      </c>
      <c r="U213" s="132">
        <v>124</v>
      </c>
      <c r="V213" s="132">
        <v>1</v>
      </c>
      <c r="W213" s="132" t="s">
        <v>1046</v>
      </c>
      <c r="X213" s="132">
        <v>12</v>
      </c>
    </row>
    <row r="214" spans="1:24" hidden="1">
      <c r="A214" s="132">
        <v>213</v>
      </c>
      <c r="B214" s="132">
        <v>40000000902</v>
      </c>
      <c r="C214" s="132">
        <v>61112090000</v>
      </c>
      <c r="D214" s="132" t="s">
        <v>562</v>
      </c>
      <c r="E214" s="132" t="s">
        <v>458</v>
      </c>
      <c r="F214" s="132">
        <v>15</v>
      </c>
      <c r="G214" s="132" t="s">
        <v>4309</v>
      </c>
      <c r="H214" s="132">
        <v>7</v>
      </c>
      <c r="I214" s="132">
        <v>6.8000000000000005E-2</v>
      </c>
      <c r="J214" s="132">
        <v>1</v>
      </c>
      <c r="K214" s="132">
        <v>6.8000000000000005E-2</v>
      </c>
      <c r="L214" s="132" t="s">
        <v>44</v>
      </c>
      <c r="M214" s="132">
        <v>608</v>
      </c>
      <c r="N214" s="132" t="s">
        <v>428</v>
      </c>
      <c r="O214" s="132">
        <v>7505</v>
      </c>
      <c r="P214" s="132" t="s">
        <v>439</v>
      </c>
      <c r="Q214" s="132">
        <v>9</v>
      </c>
      <c r="R214" s="132" t="s">
        <v>809</v>
      </c>
      <c r="S214" s="132">
        <v>1000320</v>
      </c>
      <c r="T214" s="132" t="s">
        <v>943</v>
      </c>
      <c r="U214" s="132">
        <v>668</v>
      </c>
      <c r="V214" s="132">
        <v>1</v>
      </c>
      <c r="W214" s="132" t="s">
        <v>1046</v>
      </c>
      <c r="X214" s="132">
        <v>12</v>
      </c>
    </row>
    <row r="215" spans="1:24" hidden="1">
      <c r="A215" s="132">
        <v>214</v>
      </c>
      <c r="B215" s="132">
        <v>40000000901</v>
      </c>
      <c r="C215" s="132">
        <v>61091000000</v>
      </c>
      <c r="D215" s="132" t="s">
        <v>856</v>
      </c>
      <c r="E215" s="132" t="s">
        <v>453</v>
      </c>
      <c r="F215" s="132">
        <v>73</v>
      </c>
      <c r="G215" s="132" t="s">
        <v>3848</v>
      </c>
      <c r="H215" s="132">
        <v>2</v>
      </c>
      <c r="I215" s="132">
        <v>0.11</v>
      </c>
      <c r="J215" s="132">
        <v>1</v>
      </c>
      <c r="K215" s="132">
        <v>0.11</v>
      </c>
      <c r="L215" s="132" t="s">
        <v>3574</v>
      </c>
      <c r="M215" s="132">
        <v>767</v>
      </c>
      <c r="N215" s="132" t="s">
        <v>440</v>
      </c>
      <c r="O215" s="132">
        <v>7485</v>
      </c>
      <c r="P215" s="132" t="s">
        <v>439</v>
      </c>
      <c r="Q215" s="132">
        <v>9</v>
      </c>
      <c r="R215" s="132" t="s">
        <v>809</v>
      </c>
      <c r="S215" s="132">
        <v>1000320</v>
      </c>
      <c r="T215" s="132" t="s">
        <v>810</v>
      </c>
      <c r="U215" s="132">
        <v>122</v>
      </c>
      <c r="V215" s="132">
        <v>1</v>
      </c>
      <c r="W215" s="132" t="s">
        <v>1046</v>
      </c>
      <c r="X215" s="132">
        <v>12</v>
      </c>
    </row>
    <row r="216" spans="1:24" hidden="1">
      <c r="A216" s="132">
        <v>215</v>
      </c>
      <c r="B216" s="132">
        <v>40000000900</v>
      </c>
      <c r="C216" s="132">
        <v>64039991000</v>
      </c>
      <c r="D216" s="132" t="s">
        <v>906</v>
      </c>
      <c r="E216" s="132" t="s">
        <v>3682</v>
      </c>
      <c r="F216" s="132">
        <v>67</v>
      </c>
      <c r="G216" s="132" t="s">
        <v>3699</v>
      </c>
      <c r="H216" s="132">
        <v>4</v>
      </c>
      <c r="I216" s="132">
        <v>0.184</v>
      </c>
      <c r="J216" s="132">
        <v>1</v>
      </c>
      <c r="K216" s="132">
        <v>0.27800000000000002</v>
      </c>
      <c r="L216" s="132" t="s">
        <v>44</v>
      </c>
      <c r="M216" s="132">
        <v>608</v>
      </c>
      <c r="N216" s="132" t="s">
        <v>3915</v>
      </c>
      <c r="O216" s="132">
        <v>7497</v>
      </c>
      <c r="P216" s="132" t="s">
        <v>4418</v>
      </c>
      <c r="Q216" s="132" t="s">
        <v>4343</v>
      </c>
      <c r="R216" s="132" t="s">
        <v>809</v>
      </c>
      <c r="S216" s="132">
        <v>1000320</v>
      </c>
      <c r="T216" s="132">
        <v>19</v>
      </c>
      <c r="U216" s="132">
        <v>370</v>
      </c>
      <c r="V216" s="132">
        <v>50</v>
      </c>
      <c r="W216" s="132" t="s">
        <v>1050</v>
      </c>
      <c r="X216" s="132">
        <v>20</v>
      </c>
    </row>
    <row r="217" spans="1:24" hidden="1">
      <c r="A217" s="132">
        <v>216</v>
      </c>
      <c r="B217" s="132">
        <v>40000000899</v>
      </c>
      <c r="C217" s="132">
        <v>64039991000</v>
      </c>
      <c r="D217" s="132" t="s">
        <v>499</v>
      </c>
      <c r="E217" s="132" t="s">
        <v>3672</v>
      </c>
      <c r="F217" s="132">
        <v>55</v>
      </c>
      <c r="G217" s="132" t="s">
        <v>3656</v>
      </c>
      <c r="H217" s="132">
        <v>3</v>
      </c>
      <c r="I217" s="132">
        <v>0.03</v>
      </c>
      <c r="J217" s="132">
        <v>1</v>
      </c>
      <c r="K217" s="132">
        <v>0.03</v>
      </c>
      <c r="L217" s="132" t="s">
        <v>44</v>
      </c>
      <c r="M217" s="132">
        <v>608</v>
      </c>
      <c r="N217" s="132" t="s">
        <v>3915</v>
      </c>
      <c r="O217" s="132">
        <v>7497</v>
      </c>
      <c r="P217" s="132" t="s">
        <v>4424</v>
      </c>
      <c r="Q217" s="132" t="s">
        <v>4349</v>
      </c>
      <c r="R217" s="132" t="s">
        <v>809</v>
      </c>
      <c r="S217" s="132">
        <v>1000320</v>
      </c>
      <c r="T217" s="132">
        <v>19</v>
      </c>
      <c r="U217" s="132">
        <v>370</v>
      </c>
      <c r="V217" s="132">
        <v>6</v>
      </c>
      <c r="W217" s="132" t="s">
        <v>1038</v>
      </c>
      <c r="X217" s="132">
        <v>5</v>
      </c>
    </row>
    <row r="218" spans="1:24" hidden="1">
      <c r="A218" s="132">
        <v>217</v>
      </c>
      <c r="B218" s="132">
        <v>40000000898</v>
      </c>
      <c r="C218" s="132">
        <v>64052099000</v>
      </c>
      <c r="D218" s="132" t="s">
        <v>852</v>
      </c>
      <c r="E218" s="132" t="s">
        <v>3681</v>
      </c>
      <c r="F218" s="132">
        <v>66</v>
      </c>
      <c r="G218" s="132" t="s">
        <v>3699</v>
      </c>
      <c r="H218" s="132">
        <v>4</v>
      </c>
      <c r="I218" s="132">
        <v>3.5999999999999997E-2</v>
      </c>
      <c r="J218" s="132">
        <v>1</v>
      </c>
      <c r="K218" s="132">
        <v>3.5999999999999997E-2</v>
      </c>
      <c r="L218" s="132" t="s">
        <v>44</v>
      </c>
      <c r="M218" s="132">
        <v>608</v>
      </c>
      <c r="N218" s="132" t="s">
        <v>3915</v>
      </c>
      <c r="O218" s="132">
        <v>7497</v>
      </c>
      <c r="P218" s="132" t="s">
        <v>3790</v>
      </c>
      <c r="Q218" s="132">
        <v>25</v>
      </c>
      <c r="R218" s="132" t="s">
        <v>809</v>
      </c>
      <c r="S218" s="132">
        <v>1000320</v>
      </c>
      <c r="T218" s="132">
        <v>19</v>
      </c>
      <c r="U218" s="132">
        <v>370</v>
      </c>
      <c r="V218" s="132">
        <v>17</v>
      </c>
      <c r="W218" s="132" t="s">
        <v>1046</v>
      </c>
      <c r="X218" s="132">
        <v>12</v>
      </c>
    </row>
    <row r="219" spans="1:24" hidden="1">
      <c r="A219" s="132">
        <v>218</v>
      </c>
      <c r="B219" s="132">
        <v>40000000897</v>
      </c>
      <c r="C219" s="132">
        <v>64041990000</v>
      </c>
      <c r="D219" s="132" t="s">
        <v>941</v>
      </c>
      <c r="E219" s="132" t="s">
        <v>3681</v>
      </c>
      <c r="F219" s="132">
        <v>66</v>
      </c>
      <c r="G219" s="132" t="s">
        <v>3656</v>
      </c>
      <c r="H219" s="132">
        <v>3</v>
      </c>
      <c r="I219" s="132">
        <v>0.33200000000000002</v>
      </c>
      <c r="J219" s="132">
        <v>1</v>
      </c>
      <c r="K219" s="132">
        <v>0.33200000000000002</v>
      </c>
      <c r="L219" s="132" t="s">
        <v>44</v>
      </c>
      <c r="M219" s="132">
        <v>608</v>
      </c>
      <c r="N219" s="132" t="s">
        <v>3915</v>
      </c>
      <c r="O219" s="132">
        <v>7497</v>
      </c>
      <c r="P219" s="132" t="s">
        <v>4405</v>
      </c>
      <c r="Q219" s="132" t="s">
        <v>4338</v>
      </c>
      <c r="R219" s="132" t="s">
        <v>809</v>
      </c>
      <c r="S219" s="132">
        <v>1000320</v>
      </c>
      <c r="T219" s="132">
        <v>31</v>
      </c>
      <c r="U219" s="132">
        <v>140</v>
      </c>
      <c r="V219" s="132">
        <v>1</v>
      </c>
      <c r="W219" s="132" t="s">
        <v>1053</v>
      </c>
      <c r="X219" s="132">
        <v>17</v>
      </c>
    </row>
    <row r="220" spans="1:24" hidden="1">
      <c r="A220" s="132">
        <v>219</v>
      </c>
      <c r="B220" s="132">
        <v>40000000896</v>
      </c>
      <c r="C220" s="132">
        <v>64041990000</v>
      </c>
      <c r="D220" s="132" t="s">
        <v>941</v>
      </c>
      <c r="E220" s="132" t="s">
        <v>3681</v>
      </c>
      <c r="F220" s="132">
        <v>66</v>
      </c>
      <c r="G220" s="132" t="s">
        <v>3656</v>
      </c>
      <c r="H220" s="132">
        <v>3</v>
      </c>
      <c r="I220" s="132">
        <v>0.33200000000000002</v>
      </c>
      <c r="J220" s="132">
        <v>1</v>
      </c>
      <c r="K220" s="132">
        <v>0.33200000000000002</v>
      </c>
      <c r="L220" s="132" t="s">
        <v>44</v>
      </c>
      <c r="M220" s="132">
        <v>608</v>
      </c>
      <c r="N220" s="132" t="s">
        <v>3915</v>
      </c>
      <c r="O220" s="132">
        <v>7497</v>
      </c>
      <c r="P220" s="132" t="s">
        <v>4405</v>
      </c>
      <c r="Q220" s="132" t="s">
        <v>4338</v>
      </c>
      <c r="R220" s="132" t="s">
        <v>809</v>
      </c>
      <c r="S220" s="132">
        <v>1000320</v>
      </c>
      <c r="T220" s="132">
        <v>31</v>
      </c>
      <c r="U220" s="132">
        <v>140</v>
      </c>
      <c r="V220" s="132">
        <v>1</v>
      </c>
      <c r="W220" s="132" t="s">
        <v>1053</v>
      </c>
      <c r="X220" s="132">
        <v>17</v>
      </c>
    </row>
    <row r="221" spans="1:24" hidden="1">
      <c r="A221" s="132">
        <v>220</v>
      </c>
      <c r="B221" s="132">
        <v>40000000895</v>
      </c>
      <c r="C221" s="132">
        <v>64039116000</v>
      </c>
      <c r="D221" s="132" t="s">
        <v>944</v>
      </c>
      <c r="E221" s="132" t="s">
        <v>4415</v>
      </c>
      <c r="F221" s="132">
        <v>470</v>
      </c>
      <c r="G221" s="132" t="s">
        <v>3847</v>
      </c>
      <c r="H221" s="132">
        <v>1</v>
      </c>
      <c r="I221" s="132">
        <v>1.34</v>
      </c>
      <c r="J221" s="132">
        <v>1</v>
      </c>
      <c r="K221" s="132">
        <v>1.65</v>
      </c>
      <c r="L221" s="132" t="s">
        <v>144</v>
      </c>
      <c r="M221" s="132">
        <v>900</v>
      </c>
      <c r="N221" s="132" t="s">
        <v>424</v>
      </c>
      <c r="O221" s="132">
        <v>7579</v>
      </c>
      <c r="P221" s="132" t="s">
        <v>4418</v>
      </c>
      <c r="Q221" s="132" t="s">
        <v>4343</v>
      </c>
      <c r="R221" s="132" t="s">
        <v>809</v>
      </c>
      <c r="S221" s="132">
        <v>1000320</v>
      </c>
      <c r="T221" s="132">
        <v>44</v>
      </c>
      <c r="U221" s="132">
        <v>95</v>
      </c>
      <c r="V221" s="132">
        <v>1</v>
      </c>
      <c r="W221" s="132" t="s">
        <v>1073</v>
      </c>
      <c r="X221" s="132">
        <v>8</v>
      </c>
    </row>
    <row r="222" spans="1:24" hidden="1">
      <c r="A222" s="132">
        <v>221</v>
      </c>
      <c r="B222" s="132">
        <v>40000000894</v>
      </c>
      <c r="C222" s="132">
        <v>64029998000</v>
      </c>
      <c r="D222" s="132" t="s">
        <v>885</v>
      </c>
      <c r="E222" s="132" t="s">
        <v>3682</v>
      </c>
      <c r="F222" s="132">
        <v>67</v>
      </c>
      <c r="G222" s="132" t="s">
        <v>3848</v>
      </c>
      <c r="H222" s="132">
        <v>2</v>
      </c>
      <c r="I222" s="132">
        <v>0.55000000000000004</v>
      </c>
      <c r="J222" s="132">
        <v>1</v>
      </c>
      <c r="K222" s="132">
        <v>0.68400000000000005</v>
      </c>
      <c r="L222" s="132" t="s">
        <v>145</v>
      </c>
      <c r="M222" s="132">
        <v>801</v>
      </c>
      <c r="N222" s="132" t="s">
        <v>3915</v>
      </c>
      <c r="O222" s="132">
        <v>7497</v>
      </c>
      <c r="P222" s="132" t="s">
        <v>3965</v>
      </c>
      <c r="Q222" s="132" t="s">
        <v>3942</v>
      </c>
      <c r="R222" s="132" t="s">
        <v>809</v>
      </c>
      <c r="S222" s="132">
        <v>1000320</v>
      </c>
      <c r="T222" s="132">
        <v>37</v>
      </c>
      <c r="U222" s="132">
        <v>282</v>
      </c>
      <c r="V222" s="132">
        <v>1</v>
      </c>
      <c r="W222" s="132" t="s">
        <v>1050</v>
      </c>
      <c r="X222" s="132">
        <v>20</v>
      </c>
    </row>
    <row r="223" spans="1:24" hidden="1">
      <c r="A223" s="132">
        <v>222</v>
      </c>
      <c r="B223" s="132">
        <v>40000000893</v>
      </c>
      <c r="C223" s="132" t="s">
        <v>560</v>
      </c>
      <c r="D223" s="132" t="s">
        <v>561</v>
      </c>
      <c r="E223" s="132" t="s">
        <v>3950</v>
      </c>
      <c r="F223" s="132">
        <v>339</v>
      </c>
      <c r="G223" s="132" t="s">
        <v>3848</v>
      </c>
      <c r="H223" s="132">
        <v>2</v>
      </c>
      <c r="I223" s="132">
        <v>0.36599999999999999</v>
      </c>
      <c r="J223" s="132">
        <v>1</v>
      </c>
      <c r="K223" s="132">
        <v>0.36599999999999999</v>
      </c>
      <c r="L223" s="132" t="s">
        <v>146</v>
      </c>
      <c r="M223" s="132">
        <v>903</v>
      </c>
      <c r="N223" s="132" t="s">
        <v>2796</v>
      </c>
      <c r="O223" s="132">
        <v>1745</v>
      </c>
      <c r="P223" s="132" t="s">
        <v>3867</v>
      </c>
      <c r="Q223" s="132">
        <v>36</v>
      </c>
      <c r="R223" s="132" t="s">
        <v>809</v>
      </c>
      <c r="S223" s="132">
        <v>1000320</v>
      </c>
      <c r="T223" s="132">
        <v>0</v>
      </c>
      <c r="U223" s="132">
        <v>4</v>
      </c>
      <c r="V223" s="132">
        <v>1</v>
      </c>
      <c r="W223" s="132" t="s">
        <v>1109</v>
      </c>
      <c r="X223" s="132">
        <v>9</v>
      </c>
    </row>
    <row r="224" spans="1:24" hidden="1">
      <c r="A224" s="132">
        <v>223</v>
      </c>
      <c r="B224" s="132">
        <v>40000000892</v>
      </c>
      <c r="C224" s="132" t="s">
        <v>560</v>
      </c>
      <c r="D224" s="132" t="s">
        <v>561</v>
      </c>
      <c r="E224" s="132" t="s">
        <v>3950</v>
      </c>
      <c r="F224" s="132">
        <v>339</v>
      </c>
      <c r="G224" s="132" t="s">
        <v>3848</v>
      </c>
      <c r="H224" s="132">
        <v>2</v>
      </c>
      <c r="I224" s="132">
        <v>0.35</v>
      </c>
      <c r="J224" s="132">
        <v>1</v>
      </c>
      <c r="K224" s="132">
        <v>0.35</v>
      </c>
      <c r="L224" s="132" t="s">
        <v>146</v>
      </c>
      <c r="M224" s="132">
        <v>903</v>
      </c>
      <c r="N224" s="132" t="s">
        <v>2796</v>
      </c>
      <c r="O224" s="132">
        <v>1745</v>
      </c>
      <c r="P224" s="132" t="s">
        <v>3867</v>
      </c>
      <c r="Q224" s="132">
        <v>36</v>
      </c>
      <c r="R224" s="132" t="s">
        <v>809</v>
      </c>
      <c r="S224" s="132">
        <v>1000320</v>
      </c>
      <c r="T224" s="132">
        <v>0</v>
      </c>
      <c r="U224" s="132">
        <v>4</v>
      </c>
      <c r="V224" s="132">
        <v>1</v>
      </c>
      <c r="W224" s="132" t="s">
        <v>1064</v>
      </c>
      <c r="X224" s="132">
        <v>7</v>
      </c>
    </row>
    <row r="225" spans="1:24" hidden="1">
      <c r="A225" s="132">
        <v>224</v>
      </c>
      <c r="B225" s="132">
        <v>40000000891</v>
      </c>
      <c r="C225" s="132">
        <v>62023000000</v>
      </c>
      <c r="D225" s="132" t="s">
        <v>564</v>
      </c>
      <c r="E225" s="132" t="s">
        <v>3650</v>
      </c>
      <c r="F225" s="132">
        <v>14</v>
      </c>
      <c r="G225" s="132" t="s">
        <v>3848</v>
      </c>
      <c r="H225" s="132">
        <v>2</v>
      </c>
      <c r="I225" s="132">
        <v>1.238</v>
      </c>
      <c r="J225" s="132">
        <v>1</v>
      </c>
      <c r="K225" s="132">
        <v>1.238</v>
      </c>
      <c r="L225" s="132" t="s">
        <v>148</v>
      </c>
      <c r="M225" s="132">
        <v>540</v>
      </c>
      <c r="N225" s="132" t="s">
        <v>3915</v>
      </c>
      <c r="O225" s="132">
        <v>7497</v>
      </c>
      <c r="P225" s="132" t="s">
        <v>439</v>
      </c>
      <c r="Q225" s="132">
        <v>9</v>
      </c>
      <c r="R225" s="132" t="s">
        <v>947</v>
      </c>
      <c r="S225" s="132">
        <v>1000324</v>
      </c>
      <c r="T225" s="132" t="s">
        <v>948</v>
      </c>
      <c r="U225" s="132">
        <v>327</v>
      </c>
      <c r="V225" s="132">
        <v>1</v>
      </c>
      <c r="W225" s="132" t="s">
        <v>1107</v>
      </c>
      <c r="X225" s="132">
        <v>1</v>
      </c>
    </row>
    <row r="226" spans="1:24" hidden="1">
      <c r="A226" s="132">
        <v>225</v>
      </c>
      <c r="B226" s="132">
        <v>40000000890</v>
      </c>
      <c r="C226" s="132">
        <v>62014000000</v>
      </c>
      <c r="D226" s="132" t="s">
        <v>536</v>
      </c>
      <c r="E226" s="132" t="s">
        <v>3650</v>
      </c>
      <c r="F226" s="132">
        <v>14</v>
      </c>
      <c r="G226" s="132" t="s">
        <v>3847</v>
      </c>
      <c r="H226" s="132">
        <v>1</v>
      </c>
      <c r="I226" s="132">
        <v>0.88400000000000001</v>
      </c>
      <c r="J226" s="132">
        <v>1</v>
      </c>
      <c r="K226" s="132">
        <v>0.88400000000000001</v>
      </c>
      <c r="L226" s="132" t="s">
        <v>148</v>
      </c>
      <c r="M226" s="132">
        <v>540</v>
      </c>
      <c r="N226" s="132" t="s">
        <v>3915</v>
      </c>
      <c r="O226" s="132">
        <v>7497</v>
      </c>
      <c r="P226" s="132" t="s">
        <v>425</v>
      </c>
      <c r="Q226" s="132">
        <v>37</v>
      </c>
      <c r="R226" s="132" t="s">
        <v>947</v>
      </c>
      <c r="S226" s="132">
        <v>1000324</v>
      </c>
      <c r="T226" s="132" t="s">
        <v>828</v>
      </c>
      <c r="U226" s="132">
        <v>124</v>
      </c>
      <c r="V226" s="132">
        <v>1</v>
      </c>
      <c r="W226" s="132" t="s">
        <v>1050</v>
      </c>
      <c r="X226" s="132">
        <v>20</v>
      </c>
    </row>
    <row r="227" spans="1:24" hidden="1">
      <c r="A227" s="132">
        <v>226</v>
      </c>
      <c r="B227" s="132">
        <v>40000000889</v>
      </c>
      <c r="C227" s="132">
        <v>62014000000</v>
      </c>
      <c r="D227" s="132" t="s">
        <v>536</v>
      </c>
      <c r="E227" s="132" t="s">
        <v>3650</v>
      </c>
      <c r="F227" s="132">
        <v>14</v>
      </c>
      <c r="G227" s="132" t="s">
        <v>3847</v>
      </c>
      <c r="H227" s="132">
        <v>1</v>
      </c>
      <c r="I227" s="132">
        <v>0.96</v>
      </c>
      <c r="J227" s="132">
        <v>1</v>
      </c>
      <c r="K227" s="132">
        <v>0.96</v>
      </c>
      <c r="L227" s="132" t="s">
        <v>148</v>
      </c>
      <c r="M227" s="132">
        <v>540</v>
      </c>
      <c r="N227" s="132" t="s">
        <v>3915</v>
      </c>
      <c r="O227" s="132">
        <v>7497</v>
      </c>
      <c r="P227" s="132" t="s">
        <v>425</v>
      </c>
      <c r="Q227" s="132">
        <v>37</v>
      </c>
      <c r="R227" s="132" t="s">
        <v>947</v>
      </c>
      <c r="S227" s="132">
        <v>1000324</v>
      </c>
      <c r="T227" s="132" t="s">
        <v>948</v>
      </c>
      <c r="U227" s="132">
        <v>327</v>
      </c>
      <c r="V227" s="132">
        <v>1</v>
      </c>
      <c r="W227" s="132" t="s">
        <v>1050</v>
      </c>
      <c r="X227" s="132">
        <v>20</v>
      </c>
    </row>
    <row r="228" spans="1:24" hidden="1">
      <c r="A228" s="132">
        <v>227</v>
      </c>
      <c r="B228" s="132">
        <v>40000000888</v>
      </c>
      <c r="C228" s="132">
        <v>62014000000</v>
      </c>
      <c r="D228" s="132" t="s">
        <v>536</v>
      </c>
      <c r="E228" s="132" t="s">
        <v>3650</v>
      </c>
      <c r="F228" s="132">
        <v>14</v>
      </c>
      <c r="G228" s="132" t="s">
        <v>3847</v>
      </c>
      <c r="H228" s="132">
        <v>1</v>
      </c>
      <c r="I228" s="132">
        <v>1.044</v>
      </c>
      <c r="J228" s="132">
        <v>1</v>
      </c>
      <c r="K228" s="132">
        <v>1.044</v>
      </c>
      <c r="L228" s="132" t="s">
        <v>148</v>
      </c>
      <c r="M228" s="132">
        <v>540</v>
      </c>
      <c r="N228" s="132" t="s">
        <v>3915</v>
      </c>
      <c r="O228" s="132">
        <v>7497</v>
      </c>
      <c r="P228" s="132" t="s">
        <v>425</v>
      </c>
      <c r="Q228" s="132">
        <v>37</v>
      </c>
      <c r="R228" s="132" t="s">
        <v>947</v>
      </c>
      <c r="S228" s="132">
        <v>1000324</v>
      </c>
      <c r="T228" s="132" t="s">
        <v>825</v>
      </c>
      <c r="U228" s="132">
        <v>119</v>
      </c>
      <c r="V228" s="132">
        <v>1</v>
      </c>
      <c r="W228" s="132" t="s">
        <v>1050</v>
      </c>
      <c r="X228" s="132">
        <v>20</v>
      </c>
    </row>
    <row r="229" spans="1:24" hidden="1">
      <c r="A229" s="132">
        <v>228</v>
      </c>
      <c r="B229" s="132">
        <v>40000000887</v>
      </c>
      <c r="C229" s="132">
        <v>62014000000</v>
      </c>
      <c r="D229" s="132" t="s">
        <v>536</v>
      </c>
      <c r="E229" s="132" t="s">
        <v>3650</v>
      </c>
      <c r="F229" s="132">
        <v>14</v>
      </c>
      <c r="G229" s="132" t="s">
        <v>3847</v>
      </c>
      <c r="H229" s="132">
        <v>1</v>
      </c>
      <c r="I229" s="132">
        <v>1.01</v>
      </c>
      <c r="J229" s="132">
        <v>1</v>
      </c>
      <c r="K229" s="132">
        <v>1.01</v>
      </c>
      <c r="L229" s="132" t="s">
        <v>148</v>
      </c>
      <c r="M229" s="132">
        <v>540</v>
      </c>
      <c r="N229" s="132" t="s">
        <v>3915</v>
      </c>
      <c r="O229" s="132">
        <v>7497</v>
      </c>
      <c r="P229" s="132" t="s">
        <v>425</v>
      </c>
      <c r="Q229" s="132">
        <v>37</v>
      </c>
      <c r="R229" s="132" t="s">
        <v>947</v>
      </c>
      <c r="S229" s="132">
        <v>1000324</v>
      </c>
      <c r="T229" s="132" t="s">
        <v>821</v>
      </c>
      <c r="U229" s="132">
        <v>3</v>
      </c>
      <c r="V229" s="132">
        <v>169.9</v>
      </c>
      <c r="W229" s="132" t="s">
        <v>1050</v>
      </c>
      <c r="X229" s="132">
        <v>20</v>
      </c>
    </row>
    <row r="230" spans="1:24" hidden="1">
      <c r="A230" s="132">
        <v>229</v>
      </c>
      <c r="B230" s="132">
        <v>40000000886</v>
      </c>
      <c r="C230" s="132">
        <v>62014000000</v>
      </c>
      <c r="D230" s="132" t="s">
        <v>536</v>
      </c>
      <c r="E230" s="132" t="s">
        <v>3650</v>
      </c>
      <c r="F230" s="132">
        <v>14</v>
      </c>
      <c r="G230" s="132" t="s">
        <v>3847</v>
      </c>
      <c r="H230" s="132">
        <v>1</v>
      </c>
      <c r="I230" s="132">
        <v>1.0880000000000001</v>
      </c>
      <c r="J230" s="132">
        <v>1</v>
      </c>
      <c r="K230" s="132">
        <v>1.0880000000000001</v>
      </c>
      <c r="L230" s="132" t="s">
        <v>148</v>
      </c>
      <c r="M230" s="132">
        <v>540</v>
      </c>
      <c r="N230" s="132" t="s">
        <v>3915</v>
      </c>
      <c r="O230" s="132">
        <v>7497</v>
      </c>
      <c r="P230" s="132" t="s">
        <v>425</v>
      </c>
      <c r="Q230" s="132">
        <v>37</v>
      </c>
      <c r="R230" s="132" t="s">
        <v>947</v>
      </c>
      <c r="S230" s="132">
        <v>1000324</v>
      </c>
      <c r="T230" s="132" t="s">
        <v>821</v>
      </c>
      <c r="U230" s="132">
        <v>3</v>
      </c>
      <c r="V230" s="132">
        <v>1</v>
      </c>
      <c r="W230" s="132" t="s">
        <v>1050</v>
      </c>
      <c r="X230" s="132">
        <v>20</v>
      </c>
    </row>
    <row r="231" spans="1:24" hidden="1">
      <c r="A231" s="132">
        <v>230</v>
      </c>
      <c r="B231" s="132">
        <v>40000000885</v>
      </c>
      <c r="C231" s="132">
        <v>62014000000</v>
      </c>
      <c r="D231" s="132" t="s">
        <v>536</v>
      </c>
      <c r="E231" s="132" t="s">
        <v>3650</v>
      </c>
      <c r="F231" s="132">
        <v>14</v>
      </c>
      <c r="G231" s="132" t="s">
        <v>3847</v>
      </c>
      <c r="H231" s="132">
        <v>1</v>
      </c>
      <c r="I231" s="132">
        <v>0.748</v>
      </c>
      <c r="J231" s="132">
        <v>1</v>
      </c>
      <c r="K231" s="132">
        <v>0.748</v>
      </c>
      <c r="L231" s="132" t="s">
        <v>148</v>
      </c>
      <c r="M231" s="132">
        <v>540</v>
      </c>
      <c r="N231" s="132" t="s">
        <v>3915</v>
      </c>
      <c r="O231" s="132">
        <v>7497</v>
      </c>
      <c r="P231" s="132" t="s">
        <v>425</v>
      </c>
      <c r="Q231" s="132">
        <v>37</v>
      </c>
      <c r="R231" s="132" t="s">
        <v>947</v>
      </c>
      <c r="S231" s="132">
        <v>1000324</v>
      </c>
      <c r="T231" s="132" t="s">
        <v>948</v>
      </c>
      <c r="U231" s="132">
        <v>327</v>
      </c>
      <c r="V231" s="132">
        <v>99.9</v>
      </c>
      <c r="W231" s="132" t="s">
        <v>1109</v>
      </c>
      <c r="X231" s="132">
        <v>9</v>
      </c>
    </row>
    <row r="232" spans="1:24" hidden="1">
      <c r="A232" s="132">
        <v>231</v>
      </c>
      <c r="B232" s="132">
        <v>40000000884</v>
      </c>
      <c r="C232" s="132">
        <v>62014000000</v>
      </c>
      <c r="D232" s="132" t="s">
        <v>536</v>
      </c>
      <c r="E232" s="132" t="s">
        <v>3650</v>
      </c>
      <c r="F232" s="132">
        <v>14</v>
      </c>
      <c r="G232" s="132" t="s">
        <v>3847</v>
      </c>
      <c r="H232" s="132">
        <v>1</v>
      </c>
      <c r="I232" s="132">
        <v>0.752</v>
      </c>
      <c r="J232" s="132">
        <v>1</v>
      </c>
      <c r="K232" s="132">
        <v>0.752</v>
      </c>
      <c r="L232" s="132" t="s">
        <v>148</v>
      </c>
      <c r="M232" s="132">
        <v>540</v>
      </c>
      <c r="N232" s="132" t="s">
        <v>3915</v>
      </c>
      <c r="O232" s="132">
        <v>7497</v>
      </c>
      <c r="P232" s="132" t="s">
        <v>425</v>
      </c>
      <c r="Q232" s="132">
        <v>37</v>
      </c>
      <c r="R232" s="132" t="s">
        <v>947</v>
      </c>
      <c r="S232" s="132">
        <v>1000324</v>
      </c>
      <c r="T232" s="132" t="s">
        <v>821</v>
      </c>
      <c r="U232" s="132">
        <v>3</v>
      </c>
      <c r="V232" s="132">
        <v>99.9</v>
      </c>
      <c r="W232" s="132" t="s">
        <v>1109</v>
      </c>
      <c r="X232" s="132">
        <v>9</v>
      </c>
    </row>
    <row r="233" spans="1:24" hidden="1">
      <c r="A233" s="132">
        <v>232</v>
      </c>
      <c r="B233" s="132">
        <v>40000000883</v>
      </c>
      <c r="C233" s="132">
        <v>62014000000</v>
      </c>
      <c r="D233" s="132" t="s">
        <v>536</v>
      </c>
      <c r="E233" s="132" t="s">
        <v>3650</v>
      </c>
      <c r="F233" s="132">
        <v>14</v>
      </c>
      <c r="G233" s="132" t="s">
        <v>3847</v>
      </c>
      <c r="H233" s="132">
        <v>1</v>
      </c>
      <c r="I233" s="132">
        <v>0.70599999999999996</v>
      </c>
      <c r="J233" s="132">
        <v>1</v>
      </c>
      <c r="K233" s="132">
        <v>0.70599999999999996</v>
      </c>
      <c r="L233" s="132" t="s">
        <v>148</v>
      </c>
      <c r="M233" s="132">
        <v>540</v>
      </c>
      <c r="N233" s="132" t="s">
        <v>3915</v>
      </c>
      <c r="O233" s="132">
        <v>7497</v>
      </c>
      <c r="P233" s="132" t="s">
        <v>425</v>
      </c>
      <c r="Q233" s="132">
        <v>37</v>
      </c>
      <c r="R233" s="132" t="s">
        <v>947</v>
      </c>
      <c r="S233" s="132">
        <v>1000324</v>
      </c>
      <c r="T233" s="132" t="s">
        <v>828</v>
      </c>
      <c r="U233" s="132">
        <v>124</v>
      </c>
      <c r="V233" s="132">
        <v>99.9</v>
      </c>
      <c r="W233" s="132" t="s">
        <v>1109</v>
      </c>
      <c r="X233" s="132">
        <v>9</v>
      </c>
    </row>
    <row r="234" spans="1:24" hidden="1">
      <c r="A234" s="132">
        <v>233</v>
      </c>
      <c r="B234" s="132">
        <v>40000000882</v>
      </c>
      <c r="C234" s="132">
        <v>62023000000</v>
      </c>
      <c r="D234" s="132" t="s">
        <v>564</v>
      </c>
      <c r="E234" s="132" t="s">
        <v>3650</v>
      </c>
      <c r="F234" s="132">
        <v>14</v>
      </c>
      <c r="G234" s="132" t="s">
        <v>3848</v>
      </c>
      <c r="H234" s="132">
        <v>2</v>
      </c>
      <c r="I234" s="132">
        <v>1.1479999999999999</v>
      </c>
      <c r="J234" s="132">
        <v>1</v>
      </c>
      <c r="K234" s="132">
        <v>1.1479999999999999</v>
      </c>
      <c r="L234" s="132" t="s">
        <v>148</v>
      </c>
      <c r="M234" s="132">
        <v>540</v>
      </c>
      <c r="N234" s="132" t="s">
        <v>3915</v>
      </c>
      <c r="O234" s="132">
        <v>7497</v>
      </c>
      <c r="P234" s="132" t="s">
        <v>439</v>
      </c>
      <c r="Q234" s="132">
        <v>9</v>
      </c>
      <c r="R234" s="132" t="s">
        <v>947</v>
      </c>
      <c r="S234" s="132">
        <v>1000324</v>
      </c>
      <c r="T234" s="132" t="s">
        <v>821</v>
      </c>
      <c r="U234" s="132">
        <v>3</v>
      </c>
      <c r="V234" s="132">
        <v>149.9</v>
      </c>
      <c r="W234" s="132" t="s">
        <v>1107</v>
      </c>
      <c r="X234" s="132">
        <v>1</v>
      </c>
    </row>
    <row r="235" spans="1:24" hidden="1">
      <c r="A235" s="132">
        <v>234</v>
      </c>
      <c r="B235" s="132">
        <v>40000000881</v>
      </c>
      <c r="C235" s="132">
        <v>62023000000</v>
      </c>
      <c r="D235" s="132" t="s">
        <v>564</v>
      </c>
      <c r="E235" s="132" t="s">
        <v>3650</v>
      </c>
      <c r="F235" s="132">
        <v>14</v>
      </c>
      <c r="G235" s="132" t="s">
        <v>3848</v>
      </c>
      <c r="H235" s="132">
        <v>2</v>
      </c>
      <c r="I235" s="132">
        <v>1.1479999999999999</v>
      </c>
      <c r="J235" s="132">
        <v>1</v>
      </c>
      <c r="K235" s="132">
        <v>1.1479999999999999</v>
      </c>
      <c r="L235" s="132" t="s">
        <v>148</v>
      </c>
      <c r="M235" s="132">
        <v>540</v>
      </c>
      <c r="N235" s="132" t="s">
        <v>3915</v>
      </c>
      <c r="O235" s="132">
        <v>7497</v>
      </c>
      <c r="P235" s="132" t="s">
        <v>439</v>
      </c>
      <c r="Q235" s="132">
        <v>9</v>
      </c>
      <c r="R235" s="132" t="s">
        <v>947</v>
      </c>
      <c r="S235" s="132">
        <v>1000324</v>
      </c>
      <c r="T235" s="132" t="s">
        <v>825</v>
      </c>
      <c r="U235" s="132">
        <v>119</v>
      </c>
      <c r="V235" s="132">
        <v>149.9</v>
      </c>
      <c r="W235" s="132" t="s">
        <v>1107</v>
      </c>
      <c r="X235" s="132">
        <v>1</v>
      </c>
    </row>
    <row r="236" spans="1:24" hidden="1">
      <c r="A236" s="132">
        <v>235</v>
      </c>
      <c r="B236" s="132">
        <v>40000000880</v>
      </c>
      <c r="C236" s="132">
        <v>61102091000</v>
      </c>
      <c r="D236" s="132" t="s">
        <v>488</v>
      </c>
      <c r="E236" s="132" t="s">
        <v>459</v>
      </c>
      <c r="F236" s="132">
        <v>88</v>
      </c>
      <c r="G236" s="132" t="s">
        <v>3847</v>
      </c>
      <c r="H236" s="132">
        <v>1</v>
      </c>
      <c r="I236" s="132">
        <v>0.63800000000000001</v>
      </c>
      <c r="J236" s="132">
        <v>1</v>
      </c>
      <c r="K236" s="132">
        <v>0.63800000000000001</v>
      </c>
      <c r="L236" s="132" t="s">
        <v>148</v>
      </c>
      <c r="M236" s="132">
        <v>540</v>
      </c>
      <c r="N236" s="132" t="s">
        <v>3915</v>
      </c>
      <c r="O236" s="132">
        <v>7497</v>
      </c>
      <c r="P236" s="132" t="s">
        <v>439</v>
      </c>
      <c r="Q236" s="132">
        <v>9</v>
      </c>
      <c r="R236" s="132" t="s">
        <v>947</v>
      </c>
      <c r="S236" s="132">
        <v>1000324</v>
      </c>
      <c r="T236" s="132" t="s">
        <v>821</v>
      </c>
      <c r="U236" s="132">
        <v>3</v>
      </c>
      <c r="V236" s="132">
        <v>1</v>
      </c>
      <c r="W236" s="132" t="s">
        <v>1071</v>
      </c>
      <c r="X236" s="132">
        <v>12</v>
      </c>
    </row>
    <row r="237" spans="1:24" hidden="1">
      <c r="A237" s="132">
        <v>236</v>
      </c>
      <c r="B237" s="132">
        <v>40000000879</v>
      </c>
      <c r="C237" s="132">
        <v>61102091000</v>
      </c>
      <c r="D237" s="132" t="s">
        <v>488</v>
      </c>
      <c r="E237" s="132" t="s">
        <v>459</v>
      </c>
      <c r="F237" s="132">
        <v>88</v>
      </c>
      <c r="G237" s="132" t="s">
        <v>3847</v>
      </c>
      <c r="H237" s="132">
        <v>1</v>
      </c>
      <c r="I237" s="132">
        <v>0.58599999999999997</v>
      </c>
      <c r="J237" s="132">
        <v>1</v>
      </c>
      <c r="K237" s="132">
        <v>0.58599999999999997</v>
      </c>
      <c r="L237" s="132" t="s">
        <v>148</v>
      </c>
      <c r="M237" s="132">
        <v>540</v>
      </c>
      <c r="N237" s="132" t="s">
        <v>3915</v>
      </c>
      <c r="O237" s="132">
        <v>7497</v>
      </c>
      <c r="P237" s="132" t="s">
        <v>439</v>
      </c>
      <c r="Q237" s="132">
        <v>9</v>
      </c>
      <c r="R237" s="132" t="s">
        <v>947</v>
      </c>
      <c r="S237" s="132">
        <v>1000324</v>
      </c>
      <c r="T237" s="132" t="s">
        <v>810</v>
      </c>
      <c r="U237" s="132">
        <v>122</v>
      </c>
      <c r="V237" s="132">
        <v>74.900000000000006</v>
      </c>
      <c r="W237" s="132" t="s">
        <v>1071</v>
      </c>
      <c r="X237" s="132">
        <v>12</v>
      </c>
    </row>
    <row r="238" spans="1:24" hidden="1">
      <c r="A238" s="132">
        <v>237</v>
      </c>
      <c r="B238" s="132">
        <v>40000000878</v>
      </c>
      <c r="C238" s="132">
        <v>61102091000</v>
      </c>
      <c r="D238" s="132" t="s">
        <v>488</v>
      </c>
      <c r="E238" s="132" t="s">
        <v>459</v>
      </c>
      <c r="F238" s="132">
        <v>88</v>
      </c>
      <c r="G238" s="132" t="s">
        <v>3847</v>
      </c>
      <c r="H238" s="132">
        <v>1</v>
      </c>
      <c r="I238" s="132">
        <v>0.69199999999999995</v>
      </c>
      <c r="J238" s="132">
        <v>1</v>
      </c>
      <c r="K238" s="132">
        <v>0.69199999999999995</v>
      </c>
      <c r="L238" s="132" t="s">
        <v>148</v>
      </c>
      <c r="M238" s="132">
        <v>540</v>
      </c>
      <c r="N238" s="132" t="s">
        <v>3915</v>
      </c>
      <c r="O238" s="132">
        <v>7497</v>
      </c>
      <c r="P238" s="132" t="s">
        <v>439</v>
      </c>
      <c r="Q238" s="132">
        <v>9</v>
      </c>
      <c r="R238" s="132" t="s">
        <v>947</v>
      </c>
      <c r="S238" s="132">
        <v>1000324</v>
      </c>
      <c r="T238" s="132" t="s">
        <v>828</v>
      </c>
      <c r="U238" s="132">
        <v>124</v>
      </c>
      <c r="V238" s="132">
        <v>74.900000000000006</v>
      </c>
      <c r="W238" s="132" t="s">
        <v>1071</v>
      </c>
      <c r="X238" s="132">
        <v>12</v>
      </c>
    </row>
    <row r="239" spans="1:24" hidden="1">
      <c r="A239" s="132">
        <v>238</v>
      </c>
      <c r="B239" s="132">
        <v>40000000877</v>
      </c>
      <c r="C239" s="132">
        <v>61102091000</v>
      </c>
      <c r="D239" s="132" t="s">
        <v>488</v>
      </c>
      <c r="E239" s="132" t="s">
        <v>459</v>
      </c>
      <c r="F239" s="132">
        <v>88</v>
      </c>
      <c r="G239" s="132" t="s">
        <v>3847</v>
      </c>
      <c r="H239" s="132">
        <v>1</v>
      </c>
      <c r="I239" s="132">
        <v>0.66</v>
      </c>
      <c r="J239" s="132">
        <v>1</v>
      </c>
      <c r="K239" s="132">
        <v>0.66</v>
      </c>
      <c r="L239" s="132" t="s">
        <v>148</v>
      </c>
      <c r="M239" s="132">
        <v>540</v>
      </c>
      <c r="N239" s="132" t="s">
        <v>3915</v>
      </c>
      <c r="O239" s="132">
        <v>7497</v>
      </c>
      <c r="P239" s="132" t="s">
        <v>439</v>
      </c>
      <c r="Q239" s="132">
        <v>9</v>
      </c>
      <c r="R239" s="132" t="s">
        <v>947</v>
      </c>
      <c r="S239" s="132">
        <v>1000324</v>
      </c>
      <c r="T239" s="132" t="s">
        <v>821</v>
      </c>
      <c r="U239" s="132">
        <v>3</v>
      </c>
      <c r="V239" s="132">
        <v>1</v>
      </c>
      <c r="W239" s="132" t="s">
        <v>1071</v>
      </c>
      <c r="X239" s="132">
        <v>12</v>
      </c>
    </row>
    <row r="240" spans="1:24" hidden="1">
      <c r="A240" s="132">
        <v>239</v>
      </c>
      <c r="B240" s="132">
        <v>40000000876</v>
      </c>
      <c r="C240" s="132">
        <v>61102091000</v>
      </c>
      <c r="D240" s="132" t="s">
        <v>488</v>
      </c>
      <c r="E240" s="132" t="s">
        <v>459</v>
      </c>
      <c r="F240" s="132">
        <v>88</v>
      </c>
      <c r="G240" s="132" t="s">
        <v>3847</v>
      </c>
      <c r="H240" s="132">
        <v>1</v>
      </c>
      <c r="I240" s="132">
        <v>0.626</v>
      </c>
      <c r="J240" s="132">
        <v>1</v>
      </c>
      <c r="K240" s="132">
        <v>0.626</v>
      </c>
      <c r="L240" s="132" t="s">
        <v>148</v>
      </c>
      <c r="M240" s="132">
        <v>540</v>
      </c>
      <c r="N240" s="132" t="s">
        <v>3915</v>
      </c>
      <c r="O240" s="132">
        <v>7497</v>
      </c>
      <c r="P240" s="132" t="s">
        <v>439</v>
      </c>
      <c r="Q240" s="132">
        <v>9</v>
      </c>
      <c r="R240" s="132" t="s">
        <v>947</v>
      </c>
      <c r="S240" s="132">
        <v>1000324</v>
      </c>
      <c r="T240" s="132" t="s">
        <v>825</v>
      </c>
      <c r="U240" s="132">
        <v>119</v>
      </c>
      <c r="V240" s="132">
        <v>74.900000000000006</v>
      </c>
      <c r="W240" s="132" t="s">
        <v>1071</v>
      </c>
      <c r="X240" s="132">
        <v>12</v>
      </c>
    </row>
    <row r="241" spans="1:24" hidden="1">
      <c r="A241" s="132">
        <v>240</v>
      </c>
      <c r="B241" s="132">
        <v>40000000875</v>
      </c>
      <c r="C241" s="132">
        <v>61102091000</v>
      </c>
      <c r="D241" s="132" t="s">
        <v>488</v>
      </c>
      <c r="E241" s="132" t="s">
        <v>459</v>
      </c>
      <c r="F241" s="132">
        <v>88</v>
      </c>
      <c r="G241" s="132" t="s">
        <v>3847</v>
      </c>
      <c r="H241" s="132">
        <v>1</v>
      </c>
      <c r="I241" s="132">
        <v>0.7</v>
      </c>
      <c r="J241" s="132">
        <v>1</v>
      </c>
      <c r="K241" s="132">
        <v>0.7</v>
      </c>
      <c r="L241" s="132" t="s">
        <v>148</v>
      </c>
      <c r="M241" s="132">
        <v>540</v>
      </c>
      <c r="N241" s="132" t="s">
        <v>3915</v>
      </c>
      <c r="O241" s="132">
        <v>7497</v>
      </c>
      <c r="P241" s="132" t="s">
        <v>439</v>
      </c>
      <c r="Q241" s="132">
        <v>9</v>
      </c>
      <c r="R241" s="132" t="s">
        <v>947</v>
      </c>
      <c r="S241" s="132">
        <v>1000324</v>
      </c>
      <c r="T241" s="132" t="s">
        <v>828</v>
      </c>
      <c r="U241" s="132">
        <v>124</v>
      </c>
      <c r="V241" s="132">
        <v>74.900000000000006</v>
      </c>
      <c r="W241" s="132" t="s">
        <v>1071</v>
      </c>
      <c r="X241" s="132">
        <v>12</v>
      </c>
    </row>
    <row r="242" spans="1:24" hidden="1">
      <c r="A242" s="132">
        <v>241</v>
      </c>
      <c r="B242" s="132">
        <v>40000000874</v>
      </c>
      <c r="C242" s="132">
        <v>61102091000</v>
      </c>
      <c r="D242" s="132" t="s">
        <v>488</v>
      </c>
      <c r="E242" s="132" t="s">
        <v>459</v>
      </c>
      <c r="F242" s="132">
        <v>88</v>
      </c>
      <c r="G242" s="132" t="s">
        <v>3847</v>
      </c>
      <c r="H242" s="132">
        <v>1</v>
      </c>
      <c r="I242" s="132">
        <v>0.66600000000000004</v>
      </c>
      <c r="J242" s="132">
        <v>1</v>
      </c>
      <c r="K242" s="132">
        <v>0.66600000000000004</v>
      </c>
      <c r="L242" s="132" t="s">
        <v>148</v>
      </c>
      <c r="M242" s="132">
        <v>540</v>
      </c>
      <c r="N242" s="132" t="s">
        <v>3915</v>
      </c>
      <c r="O242" s="132">
        <v>7497</v>
      </c>
      <c r="P242" s="132" t="s">
        <v>439</v>
      </c>
      <c r="Q242" s="132">
        <v>9</v>
      </c>
      <c r="R242" s="132" t="s">
        <v>947</v>
      </c>
      <c r="S242" s="132">
        <v>1000324</v>
      </c>
      <c r="T242" s="132" t="s">
        <v>821</v>
      </c>
      <c r="U242" s="132">
        <v>3</v>
      </c>
      <c r="V242" s="132">
        <v>74.900000000000006</v>
      </c>
      <c r="W242" s="132" t="s">
        <v>3982</v>
      </c>
      <c r="X242" s="132">
        <v>28</v>
      </c>
    </row>
    <row r="243" spans="1:24" hidden="1">
      <c r="A243" s="132">
        <v>242</v>
      </c>
      <c r="B243" s="132">
        <v>40000000873</v>
      </c>
      <c r="C243" s="132">
        <v>61102091000</v>
      </c>
      <c r="D243" s="132" t="s">
        <v>488</v>
      </c>
      <c r="E243" s="132" t="s">
        <v>459</v>
      </c>
      <c r="F243" s="132">
        <v>88</v>
      </c>
      <c r="G243" s="132" t="s">
        <v>3847</v>
      </c>
      <c r="H243" s="132">
        <v>1</v>
      </c>
      <c r="I243" s="132">
        <v>0.59399999999999997</v>
      </c>
      <c r="J243" s="132">
        <v>1</v>
      </c>
      <c r="K243" s="132">
        <v>0.59399999999999997</v>
      </c>
      <c r="L243" s="132" t="s">
        <v>148</v>
      </c>
      <c r="M243" s="132">
        <v>540</v>
      </c>
      <c r="N243" s="132" t="s">
        <v>3915</v>
      </c>
      <c r="O243" s="132">
        <v>7497</v>
      </c>
      <c r="P243" s="132" t="s">
        <v>439</v>
      </c>
      <c r="Q243" s="132">
        <v>9</v>
      </c>
      <c r="R243" s="132" t="s">
        <v>947</v>
      </c>
      <c r="S243" s="132">
        <v>1000324</v>
      </c>
      <c r="T243" s="132" t="s">
        <v>810</v>
      </c>
      <c r="U243" s="132">
        <v>122</v>
      </c>
      <c r="V243" s="132">
        <v>74.900000000000006</v>
      </c>
      <c r="W243" s="132" t="s">
        <v>3982</v>
      </c>
      <c r="X243" s="132">
        <v>28</v>
      </c>
    </row>
    <row r="244" spans="1:24" hidden="1">
      <c r="A244" s="132">
        <v>243</v>
      </c>
      <c r="B244" s="132">
        <v>40000000872</v>
      </c>
      <c r="C244" s="132">
        <v>61102091000</v>
      </c>
      <c r="D244" s="132" t="s">
        <v>488</v>
      </c>
      <c r="E244" s="132" t="s">
        <v>459</v>
      </c>
      <c r="F244" s="132">
        <v>88</v>
      </c>
      <c r="G244" s="132" t="s">
        <v>3847</v>
      </c>
      <c r="H244" s="132">
        <v>1</v>
      </c>
      <c r="I244" s="132">
        <v>0.63</v>
      </c>
      <c r="J244" s="132">
        <v>1</v>
      </c>
      <c r="K244" s="132">
        <v>0.63</v>
      </c>
      <c r="L244" s="132" t="s">
        <v>148</v>
      </c>
      <c r="M244" s="132">
        <v>540</v>
      </c>
      <c r="N244" s="132" t="s">
        <v>3915</v>
      </c>
      <c r="O244" s="132">
        <v>7497</v>
      </c>
      <c r="P244" s="132" t="s">
        <v>439</v>
      </c>
      <c r="Q244" s="132">
        <v>9</v>
      </c>
      <c r="R244" s="132" t="s">
        <v>947</v>
      </c>
      <c r="S244" s="132">
        <v>1000324</v>
      </c>
      <c r="T244" s="132" t="s">
        <v>825</v>
      </c>
      <c r="U244" s="132">
        <v>119</v>
      </c>
      <c r="V244" s="132">
        <v>74.900000000000006</v>
      </c>
      <c r="W244" s="132" t="s">
        <v>3982</v>
      </c>
      <c r="X244" s="132">
        <v>28</v>
      </c>
    </row>
    <row r="245" spans="1:24" hidden="1">
      <c r="A245" s="132">
        <v>244</v>
      </c>
      <c r="B245" s="132">
        <v>40000000871</v>
      </c>
      <c r="C245" s="132">
        <v>61102091000</v>
      </c>
      <c r="D245" s="132" t="s">
        <v>488</v>
      </c>
      <c r="E245" s="132" t="s">
        <v>459</v>
      </c>
      <c r="F245" s="132">
        <v>88</v>
      </c>
      <c r="G245" s="132" t="s">
        <v>3847</v>
      </c>
      <c r="H245" s="132">
        <v>1</v>
      </c>
      <c r="I245" s="132">
        <v>0.66200000000000003</v>
      </c>
      <c r="J245" s="132">
        <v>1</v>
      </c>
      <c r="K245" s="132">
        <v>0.66200000000000003</v>
      </c>
      <c r="L245" s="132" t="s">
        <v>148</v>
      </c>
      <c r="M245" s="132">
        <v>540</v>
      </c>
      <c r="N245" s="132" t="s">
        <v>3915</v>
      </c>
      <c r="O245" s="132">
        <v>7497</v>
      </c>
      <c r="P245" s="132" t="s">
        <v>439</v>
      </c>
      <c r="Q245" s="132">
        <v>9</v>
      </c>
      <c r="R245" s="132" t="s">
        <v>947</v>
      </c>
      <c r="S245" s="132">
        <v>1000324</v>
      </c>
      <c r="T245" s="132" t="s">
        <v>821</v>
      </c>
      <c r="U245" s="132">
        <v>3</v>
      </c>
      <c r="V245" s="132">
        <v>74.900000000000006</v>
      </c>
      <c r="W245" s="132" t="s">
        <v>3982</v>
      </c>
      <c r="X245" s="132">
        <v>28</v>
      </c>
    </row>
    <row r="246" spans="1:24" hidden="1">
      <c r="A246" s="132">
        <v>245</v>
      </c>
      <c r="B246" s="132">
        <v>40000000870</v>
      </c>
      <c r="C246" s="132">
        <v>61103091000</v>
      </c>
      <c r="D246" s="132" t="s">
        <v>481</v>
      </c>
      <c r="E246" s="132" t="s">
        <v>459</v>
      </c>
      <c r="F246" s="132">
        <v>88</v>
      </c>
      <c r="G246" s="132" t="s">
        <v>3847</v>
      </c>
      <c r="H246" s="132">
        <v>1</v>
      </c>
      <c r="I246" s="132">
        <v>0.44600000000000001</v>
      </c>
      <c r="J246" s="132">
        <v>1</v>
      </c>
      <c r="K246" s="132">
        <v>0.44600000000000001</v>
      </c>
      <c r="L246" s="132" t="s">
        <v>148</v>
      </c>
      <c r="M246" s="132">
        <v>540</v>
      </c>
      <c r="N246" s="132" t="s">
        <v>468</v>
      </c>
      <c r="O246" s="132">
        <v>1760</v>
      </c>
      <c r="P246" s="132" t="s">
        <v>435</v>
      </c>
      <c r="Q246" s="132">
        <v>2</v>
      </c>
      <c r="R246" s="132" t="s">
        <v>947</v>
      </c>
      <c r="S246" s="132">
        <v>1000324</v>
      </c>
      <c r="T246" s="132" t="s">
        <v>821</v>
      </c>
      <c r="U246" s="132">
        <v>3</v>
      </c>
      <c r="V246" s="132">
        <v>94.9</v>
      </c>
      <c r="W246" s="132" t="s">
        <v>3916</v>
      </c>
      <c r="X246" s="132">
        <v>10</v>
      </c>
    </row>
    <row r="247" spans="1:24" hidden="1">
      <c r="A247" s="132">
        <v>246</v>
      </c>
      <c r="B247" s="132">
        <v>40000000869</v>
      </c>
      <c r="C247" s="132">
        <v>61103091000</v>
      </c>
      <c r="D247" s="132" t="s">
        <v>481</v>
      </c>
      <c r="E247" s="132" t="s">
        <v>459</v>
      </c>
      <c r="F247" s="132">
        <v>88</v>
      </c>
      <c r="G247" s="132" t="s">
        <v>3847</v>
      </c>
      <c r="H247" s="132">
        <v>1</v>
      </c>
      <c r="I247" s="132">
        <v>0.46200000000000002</v>
      </c>
      <c r="J247" s="132">
        <v>1</v>
      </c>
      <c r="K247" s="132">
        <v>0.46200000000000002</v>
      </c>
      <c r="L247" s="132" t="s">
        <v>148</v>
      </c>
      <c r="M247" s="132">
        <v>540</v>
      </c>
      <c r="N247" s="132" t="s">
        <v>468</v>
      </c>
      <c r="O247" s="132">
        <v>1760</v>
      </c>
      <c r="P247" s="132" t="s">
        <v>435</v>
      </c>
      <c r="Q247" s="132">
        <v>2</v>
      </c>
      <c r="R247" s="132" t="s">
        <v>947</v>
      </c>
      <c r="S247" s="132">
        <v>1000324</v>
      </c>
      <c r="T247" s="132" t="s">
        <v>821</v>
      </c>
      <c r="U247" s="132">
        <v>3</v>
      </c>
      <c r="V247" s="132">
        <v>94.9</v>
      </c>
      <c r="W247" s="132" t="s">
        <v>3916</v>
      </c>
      <c r="X247" s="132">
        <v>10</v>
      </c>
    </row>
    <row r="248" spans="1:24" hidden="1">
      <c r="A248" s="132">
        <v>247</v>
      </c>
      <c r="B248" s="132">
        <v>40000000868</v>
      </c>
      <c r="C248" s="132">
        <v>61103091000</v>
      </c>
      <c r="D248" s="132" t="s">
        <v>481</v>
      </c>
      <c r="E248" s="132" t="s">
        <v>459</v>
      </c>
      <c r="F248" s="132">
        <v>88</v>
      </c>
      <c r="G248" s="132" t="s">
        <v>3847</v>
      </c>
      <c r="H248" s="132">
        <v>1</v>
      </c>
      <c r="I248" s="132">
        <v>0.438</v>
      </c>
      <c r="J248" s="132">
        <v>1</v>
      </c>
      <c r="K248" s="132">
        <v>0.438</v>
      </c>
      <c r="L248" s="132" t="s">
        <v>148</v>
      </c>
      <c r="M248" s="132">
        <v>540</v>
      </c>
      <c r="N248" s="132" t="s">
        <v>468</v>
      </c>
      <c r="O248" s="132">
        <v>1760</v>
      </c>
      <c r="P248" s="132" t="s">
        <v>435</v>
      </c>
      <c r="Q248" s="132">
        <v>2</v>
      </c>
      <c r="R248" s="132" t="s">
        <v>947</v>
      </c>
      <c r="S248" s="132">
        <v>1000324</v>
      </c>
      <c r="T248" s="132" t="s">
        <v>825</v>
      </c>
      <c r="U248" s="132">
        <v>119</v>
      </c>
      <c r="V248" s="132">
        <v>94.9</v>
      </c>
      <c r="W248" s="132" t="s">
        <v>3916</v>
      </c>
      <c r="X248" s="132">
        <v>10</v>
      </c>
    </row>
    <row r="249" spans="1:24" hidden="1">
      <c r="A249" s="132">
        <v>248</v>
      </c>
      <c r="B249" s="132">
        <v>40000000867</v>
      </c>
      <c r="C249" s="132">
        <v>61103091000</v>
      </c>
      <c r="D249" s="132" t="s">
        <v>481</v>
      </c>
      <c r="E249" s="132" t="s">
        <v>459</v>
      </c>
      <c r="F249" s="132">
        <v>88</v>
      </c>
      <c r="G249" s="132" t="s">
        <v>3847</v>
      </c>
      <c r="H249" s="132">
        <v>1</v>
      </c>
      <c r="I249" s="132">
        <v>0.48199999999999998</v>
      </c>
      <c r="J249" s="132">
        <v>1</v>
      </c>
      <c r="K249" s="132">
        <v>0.48199999999999998</v>
      </c>
      <c r="L249" s="132" t="s">
        <v>148</v>
      </c>
      <c r="M249" s="132">
        <v>540</v>
      </c>
      <c r="N249" s="132" t="s">
        <v>468</v>
      </c>
      <c r="O249" s="132">
        <v>1760</v>
      </c>
      <c r="P249" s="132" t="s">
        <v>435</v>
      </c>
      <c r="Q249" s="132">
        <v>2</v>
      </c>
      <c r="R249" s="132" t="s">
        <v>947</v>
      </c>
      <c r="S249" s="132">
        <v>1000324</v>
      </c>
      <c r="T249" s="132" t="s">
        <v>828</v>
      </c>
      <c r="U249" s="132">
        <v>124</v>
      </c>
      <c r="V249" s="132">
        <v>94.9</v>
      </c>
      <c r="W249" s="132" t="s">
        <v>3916</v>
      </c>
      <c r="X249" s="132">
        <v>10</v>
      </c>
    </row>
    <row r="250" spans="1:24" hidden="1">
      <c r="A250" s="132">
        <v>249</v>
      </c>
      <c r="B250" s="132">
        <v>40000000866</v>
      </c>
      <c r="C250" s="132">
        <v>61103091000</v>
      </c>
      <c r="D250" s="132" t="s">
        <v>481</v>
      </c>
      <c r="E250" s="132" t="s">
        <v>459</v>
      </c>
      <c r="F250" s="132">
        <v>88</v>
      </c>
      <c r="G250" s="132" t="s">
        <v>3847</v>
      </c>
      <c r="H250" s="132">
        <v>1</v>
      </c>
      <c r="I250" s="132">
        <v>0.42</v>
      </c>
      <c r="J250" s="132">
        <v>1</v>
      </c>
      <c r="K250" s="132">
        <v>0.42</v>
      </c>
      <c r="L250" s="132" t="s">
        <v>148</v>
      </c>
      <c r="M250" s="132">
        <v>540</v>
      </c>
      <c r="N250" s="132" t="s">
        <v>468</v>
      </c>
      <c r="O250" s="132">
        <v>1760</v>
      </c>
      <c r="P250" s="132" t="s">
        <v>435</v>
      </c>
      <c r="Q250" s="132">
        <v>2</v>
      </c>
      <c r="R250" s="132" t="s">
        <v>947</v>
      </c>
      <c r="S250" s="132">
        <v>1000324</v>
      </c>
      <c r="T250" s="132" t="s">
        <v>810</v>
      </c>
      <c r="U250" s="132">
        <v>122</v>
      </c>
      <c r="V250" s="132">
        <v>94.9</v>
      </c>
      <c r="W250" s="132" t="s">
        <v>3916</v>
      </c>
      <c r="X250" s="132">
        <v>10</v>
      </c>
    </row>
    <row r="251" spans="1:24" hidden="1">
      <c r="A251" s="132">
        <v>250</v>
      </c>
      <c r="B251" s="132">
        <v>40000000865</v>
      </c>
      <c r="C251" s="132">
        <v>61109090000</v>
      </c>
      <c r="D251" s="132" t="s">
        <v>953</v>
      </c>
      <c r="E251" s="132" t="s">
        <v>459</v>
      </c>
      <c r="F251" s="132">
        <v>88</v>
      </c>
      <c r="G251" s="132" t="s">
        <v>3847</v>
      </c>
      <c r="H251" s="132">
        <v>1</v>
      </c>
      <c r="I251" s="132">
        <v>0.70199999999999996</v>
      </c>
      <c r="J251" s="132">
        <v>1</v>
      </c>
      <c r="K251" s="132">
        <v>0.70199999999999996</v>
      </c>
      <c r="L251" s="132" t="s">
        <v>148</v>
      </c>
      <c r="M251" s="132">
        <v>540</v>
      </c>
      <c r="N251" s="132" t="s">
        <v>468</v>
      </c>
      <c r="O251" s="132">
        <v>1760</v>
      </c>
      <c r="P251" s="132" t="s">
        <v>431</v>
      </c>
      <c r="Q251" s="132">
        <v>53</v>
      </c>
      <c r="R251" s="132" t="s">
        <v>947</v>
      </c>
      <c r="S251" s="132">
        <v>1000324</v>
      </c>
      <c r="T251" s="132" t="s">
        <v>821</v>
      </c>
      <c r="U251" s="132">
        <v>3</v>
      </c>
      <c r="V251" s="132">
        <v>94.9</v>
      </c>
      <c r="W251" s="132" t="s">
        <v>1038</v>
      </c>
      <c r="X251" s="132">
        <v>5</v>
      </c>
    </row>
    <row r="252" spans="1:24" hidden="1">
      <c r="A252" s="132">
        <v>251</v>
      </c>
      <c r="B252" s="132">
        <v>40000000864</v>
      </c>
      <c r="C252" s="132">
        <v>61109090000</v>
      </c>
      <c r="D252" s="132" t="s">
        <v>953</v>
      </c>
      <c r="E252" s="132" t="s">
        <v>459</v>
      </c>
      <c r="F252" s="132">
        <v>88</v>
      </c>
      <c r="G252" s="132" t="s">
        <v>3847</v>
      </c>
      <c r="H252" s="132">
        <v>1</v>
      </c>
      <c r="I252" s="132">
        <v>0.72599999999999998</v>
      </c>
      <c r="J252" s="132">
        <v>1</v>
      </c>
      <c r="K252" s="132">
        <v>0.72599999999999998</v>
      </c>
      <c r="L252" s="132" t="s">
        <v>148</v>
      </c>
      <c r="M252" s="132">
        <v>540</v>
      </c>
      <c r="N252" s="132" t="s">
        <v>468</v>
      </c>
      <c r="O252" s="132">
        <v>1760</v>
      </c>
      <c r="P252" s="132" t="s">
        <v>431</v>
      </c>
      <c r="Q252" s="132">
        <v>53</v>
      </c>
      <c r="R252" s="132" t="s">
        <v>947</v>
      </c>
      <c r="S252" s="132">
        <v>1000324</v>
      </c>
      <c r="T252" s="132" t="s">
        <v>948</v>
      </c>
      <c r="U252" s="132">
        <v>327</v>
      </c>
      <c r="V252" s="132">
        <v>94.9</v>
      </c>
      <c r="W252" s="132" t="s">
        <v>1038</v>
      </c>
      <c r="X252" s="132">
        <v>5</v>
      </c>
    </row>
    <row r="253" spans="1:24" hidden="1">
      <c r="A253" s="132">
        <v>252</v>
      </c>
      <c r="B253" s="132">
        <v>40000000863</v>
      </c>
      <c r="C253" s="132">
        <v>61109090000</v>
      </c>
      <c r="D253" s="132" t="s">
        <v>953</v>
      </c>
      <c r="E253" s="132" t="s">
        <v>459</v>
      </c>
      <c r="F253" s="132">
        <v>88</v>
      </c>
      <c r="G253" s="132" t="s">
        <v>3847</v>
      </c>
      <c r="H253" s="132">
        <v>1</v>
      </c>
      <c r="I253" s="132">
        <v>0.66400000000000003</v>
      </c>
      <c r="J253" s="132">
        <v>1</v>
      </c>
      <c r="K253" s="132">
        <v>0.66400000000000003</v>
      </c>
      <c r="L253" s="132" t="s">
        <v>148</v>
      </c>
      <c r="M253" s="132">
        <v>540</v>
      </c>
      <c r="N253" s="132" t="s">
        <v>468</v>
      </c>
      <c r="O253" s="132">
        <v>1760</v>
      </c>
      <c r="P253" s="132" t="s">
        <v>431</v>
      </c>
      <c r="Q253" s="132">
        <v>53</v>
      </c>
      <c r="R253" s="132" t="s">
        <v>947</v>
      </c>
      <c r="S253" s="132">
        <v>1000324</v>
      </c>
      <c r="T253" s="132" t="s">
        <v>825</v>
      </c>
      <c r="U253" s="132">
        <v>119</v>
      </c>
      <c r="V253" s="132">
        <v>94.9</v>
      </c>
      <c r="W253" s="132" t="s">
        <v>1038</v>
      </c>
      <c r="X253" s="132">
        <v>5</v>
      </c>
    </row>
    <row r="254" spans="1:24" hidden="1">
      <c r="A254" s="132">
        <v>253</v>
      </c>
      <c r="B254" s="132">
        <v>40000000862</v>
      </c>
      <c r="C254" s="132">
        <v>61109090000</v>
      </c>
      <c r="D254" s="132" t="s">
        <v>953</v>
      </c>
      <c r="E254" s="132" t="s">
        <v>459</v>
      </c>
      <c r="F254" s="132">
        <v>88</v>
      </c>
      <c r="G254" s="132" t="s">
        <v>3847</v>
      </c>
      <c r="H254" s="132">
        <v>1</v>
      </c>
      <c r="I254" s="132">
        <v>0.63400000000000001</v>
      </c>
      <c r="J254" s="132">
        <v>1</v>
      </c>
      <c r="K254" s="132">
        <v>0.63400000000000001</v>
      </c>
      <c r="L254" s="132" t="s">
        <v>148</v>
      </c>
      <c r="M254" s="132">
        <v>540</v>
      </c>
      <c r="N254" s="132" t="s">
        <v>468</v>
      </c>
      <c r="O254" s="132">
        <v>1760</v>
      </c>
      <c r="P254" s="132" t="s">
        <v>431</v>
      </c>
      <c r="Q254" s="132">
        <v>53</v>
      </c>
      <c r="R254" s="132" t="s">
        <v>947</v>
      </c>
      <c r="S254" s="132">
        <v>1000324</v>
      </c>
      <c r="T254" s="132" t="s">
        <v>810</v>
      </c>
      <c r="U254" s="132">
        <v>122</v>
      </c>
      <c r="V254" s="132">
        <v>94.9</v>
      </c>
      <c r="W254" s="132" t="s">
        <v>1038</v>
      </c>
      <c r="X254" s="132">
        <v>5</v>
      </c>
    </row>
    <row r="255" spans="1:24" hidden="1">
      <c r="A255" s="132">
        <v>254</v>
      </c>
      <c r="B255" s="132">
        <v>40000000861</v>
      </c>
      <c r="C255" s="132">
        <v>61109090000</v>
      </c>
      <c r="D255" s="132" t="s">
        <v>953</v>
      </c>
      <c r="E255" s="132" t="s">
        <v>459</v>
      </c>
      <c r="F255" s="132">
        <v>88</v>
      </c>
      <c r="G255" s="132" t="s">
        <v>3847</v>
      </c>
      <c r="H255" s="132">
        <v>1</v>
      </c>
      <c r="I255" s="132">
        <v>0.71399999999999997</v>
      </c>
      <c r="J255" s="132">
        <v>1</v>
      </c>
      <c r="K255" s="132">
        <v>0.71399999999999997</v>
      </c>
      <c r="L255" s="132" t="s">
        <v>148</v>
      </c>
      <c r="M255" s="132">
        <v>540</v>
      </c>
      <c r="N255" s="132" t="s">
        <v>468</v>
      </c>
      <c r="O255" s="132">
        <v>1760</v>
      </c>
      <c r="P255" s="132" t="s">
        <v>431</v>
      </c>
      <c r="Q255" s="132">
        <v>53</v>
      </c>
      <c r="R255" s="132" t="s">
        <v>947</v>
      </c>
      <c r="S255" s="132">
        <v>1000324</v>
      </c>
      <c r="T255" s="132" t="s">
        <v>821</v>
      </c>
      <c r="U255" s="132">
        <v>3</v>
      </c>
      <c r="V255" s="132">
        <v>94.9</v>
      </c>
      <c r="W255" s="132" t="s">
        <v>1038</v>
      </c>
      <c r="X255" s="132">
        <v>5</v>
      </c>
    </row>
    <row r="256" spans="1:24" hidden="1">
      <c r="A256" s="132">
        <v>255</v>
      </c>
      <c r="B256" s="132">
        <v>40000000860</v>
      </c>
      <c r="C256" s="132">
        <v>61102091000</v>
      </c>
      <c r="D256" s="132" t="s">
        <v>955</v>
      </c>
      <c r="E256" s="132" t="s">
        <v>3688</v>
      </c>
      <c r="F256" s="132">
        <v>83</v>
      </c>
      <c r="G256" s="132" t="s">
        <v>3847</v>
      </c>
      <c r="H256" s="132">
        <v>1</v>
      </c>
      <c r="I256" s="132">
        <v>0.33200000000000002</v>
      </c>
      <c r="J256" s="132">
        <v>1</v>
      </c>
      <c r="K256" s="132">
        <v>0.33200000000000002</v>
      </c>
      <c r="L256" s="132" t="s">
        <v>148</v>
      </c>
      <c r="M256" s="132">
        <v>540</v>
      </c>
      <c r="N256" s="132" t="s">
        <v>3915</v>
      </c>
      <c r="O256" s="132">
        <v>7497</v>
      </c>
      <c r="P256" s="132" t="s">
        <v>439</v>
      </c>
      <c r="Q256" s="132">
        <v>9</v>
      </c>
      <c r="R256" s="132" t="s">
        <v>947</v>
      </c>
      <c r="S256" s="132">
        <v>1000324</v>
      </c>
      <c r="T256" s="132" t="s">
        <v>821</v>
      </c>
      <c r="U256" s="132">
        <v>3</v>
      </c>
      <c r="V256" s="132">
        <v>69.900000000000006</v>
      </c>
      <c r="W256" s="132" t="s">
        <v>3916</v>
      </c>
      <c r="X256" s="132">
        <v>10</v>
      </c>
    </row>
    <row r="257" spans="1:24" hidden="1">
      <c r="A257" s="132">
        <v>256</v>
      </c>
      <c r="B257" s="132">
        <v>40000000859</v>
      </c>
      <c r="C257" s="132">
        <v>61102091000</v>
      </c>
      <c r="D257" s="132" t="s">
        <v>955</v>
      </c>
      <c r="E257" s="132" t="s">
        <v>3688</v>
      </c>
      <c r="F257" s="132">
        <v>83</v>
      </c>
      <c r="G257" s="132" t="s">
        <v>3847</v>
      </c>
      <c r="H257" s="132">
        <v>1</v>
      </c>
      <c r="I257" s="132">
        <v>0.314</v>
      </c>
      <c r="J257" s="132">
        <v>1</v>
      </c>
      <c r="K257" s="132">
        <v>0.314</v>
      </c>
      <c r="L257" s="132" t="s">
        <v>148</v>
      </c>
      <c r="M257" s="132">
        <v>540</v>
      </c>
      <c r="N257" s="132" t="s">
        <v>3915</v>
      </c>
      <c r="O257" s="132">
        <v>7497</v>
      </c>
      <c r="P257" s="132" t="s">
        <v>439</v>
      </c>
      <c r="Q257" s="132">
        <v>9</v>
      </c>
      <c r="R257" s="132" t="s">
        <v>947</v>
      </c>
      <c r="S257" s="132">
        <v>1000324</v>
      </c>
      <c r="T257" s="132" t="s">
        <v>810</v>
      </c>
      <c r="U257" s="132">
        <v>122</v>
      </c>
      <c r="V257" s="132">
        <v>1</v>
      </c>
      <c r="W257" s="132" t="s">
        <v>3916</v>
      </c>
      <c r="X257" s="132">
        <v>10</v>
      </c>
    </row>
    <row r="258" spans="1:24" hidden="1">
      <c r="A258" s="132">
        <v>257</v>
      </c>
      <c r="B258" s="132">
        <v>40000000858</v>
      </c>
      <c r="C258" s="132">
        <v>61102091000</v>
      </c>
      <c r="D258" s="132" t="s">
        <v>955</v>
      </c>
      <c r="E258" s="132" t="s">
        <v>3688</v>
      </c>
      <c r="F258" s="132">
        <v>83</v>
      </c>
      <c r="G258" s="132" t="s">
        <v>3847</v>
      </c>
      <c r="H258" s="132">
        <v>1</v>
      </c>
      <c r="I258" s="132">
        <v>0.38200000000000001</v>
      </c>
      <c r="J258" s="132">
        <v>1</v>
      </c>
      <c r="K258" s="132">
        <v>0.38200000000000001</v>
      </c>
      <c r="L258" s="132" t="s">
        <v>148</v>
      </c>
      <c r="M258" s="132">
        <v>540</v>
      </c>
      <c r="N258" s="132" t="s">
        <v>3915</v>
      </c>
      <c r="O258" s="132">
        <v>7497</v>
      </c>
      <c r="P258" s="132" t="s">
        <v>439</v>
      </c>
      <c r="Q258" s="132">
        <v>9</v>
      </c>
      <c r="R258" s="132" t="s">
        <v>947</v>
      </c>
      <c r="S258" s="132">
        <v>1000324</v>
      </c>
      <c r="T258" s="132" t="s">
        <v>828</v>
      </c>
      <c r="U258" s="132">
        <v>124</v>
      </c>
      <c r="V258" s="132">
        <v>1</v>
      </c>
      <c r="W258" s="132" t="s">
        <v>3916</v>
      </c>
      <c r="X258" s="132">
        <v>10</v>
      </c>
    </row>
    <row r="259" spans="1:24" hidden="1">
      <c r="A259" s="132">
        <v>258</v>
      </c>
      <c r="B259" s="132">
        <v>40000000857</v>
      </c>
      <c r="C259" s="132">
        <v>61102091000</v>
      </c>
      <c r="D259" s="132" t="s">
        <v>955</v>
      </c>
      <c r="E259" s="132" t="s">
        <v>3688</v>
      </c>
      <c r="F259" s="132">
        <v>83</v>
      </c>
      <c r="G259" s="132" t="s">
        <v>3847</v>
      </c>
      <c r="H259" s="132">
        <v>1</v>
      </c>
      <c r="I259" s="132">
        <v>0.37</v>
      </c>
      <c r="J259" s="132">
        <v>1</v>
      </c>
      <c r="K259" s="132">
        <v>0.37</v>
      </c>
      <c r="L259" s="132" t="s">
        <v>148</v>
      </c>
      <c r="M259" s="132">
        <v>540</v>
      </c>
      <c r="N259" s="132" t="s">
        <v>3915</v>
      </c>
      <c r="O259" s="132">
        <v>7497</v>
      </c>
      <c r="P259" s="132" t="s">
        <v>439</v>
      </c>
      <c r="Q259" s="132">
        <v>9</v>
      </c>
      <c r="R259" s="132" t="s">
        <v>947</v>
      </c>
      <c r="S259" s="132">
        <v>1000324</v>
      </c>
      <c r="T259" s="132" t="s">
        <v>828</v>
      </c>
      <c r="U259" s="132">
        <v>124</v>
      </c>
      <c r="V259" s="132">
        <v>69.900000000000006</v>
      </c>
      <c r="W259" s="132" t="s">
        <v>3916</v>
      </c>
      <c r="X259" s="132">
        <v>10</v>
      </c>
    </row>
    <row r="260" spans="1:24" hidden="1">
      <c r="A260" s="132">
        <v>259</v>
      </c>
      <c r="B260" s="132">
        <v>40000000856</v>
      </c>
      <c r="C260" s="132">
        <v>61101130000</v>
      </c>
      <c r="D260" s="132" t="s">
        <v>567</v>
      </c>
      <c r="E260" s="132" t="s">
        <v>459</v>
      </c>
      <c r="F260" s="132">
        <v>88</v>
      </c>
      <c r="G260" s="132" t="s">
        <v>3847</v>
      </c>
      <c r="H260" s="132">
        <v>1</v>
      </c>
      <c r="I260" s="132">
        <v>0.35399999999999998</v>
      </c>
      <c r="J260" s="132">
        <v>1</v>
      </c>
      <c r="K260" s="132">
        <v>0.35399999999999998</v>
      </c>
      <c r="L260" s="132" t="s">
        <v>148</v>
      </c>
      <c r="M260" s="132">
        <v>540</v>
      </c>
      <c r="N260" s="132" t="s">
        <v>468</v>
      </c>
      <c r="O260" s="132">
        <v>1760</v>
      </c>
      <c r="P260" s="132" t="s">
        <v>3855</v>
      </c>
      <c r="Q260" s="132">
        <v>11</v>
      </c>
      <c r="R260" s="132" t="s">
        <v>947</v>
      </c>
      <c r="S260" s="132">
        <v>1000324</v>
      </c>
      <c r="T260" s="132" t="s">
        <v>825</v>
      </c>
      <c r="U260" s="132">
        <v>119</v>
      </c>
      <c r="V260" s="132">
        <v>89.9</v>
      </c>
      <c r="W260" s="132" t="s">
        <v>1046</v>
      </c>
      <c r="X260" s="132">
        <v>12</v>
      </c>
    </row>
    <row r="261" spans="1:24" hidden="1">
      <c r="A261" s="132">
        <v>260</v>
      </c>
      <c r="B261" s="132">
        <v>40000000855</v>
      </c>
      <c r="C261" s="132">
        <v>61101130000</v>
      </c>
      <c r="D261" s="132" t="s">
        <v>567</v>
      </c>
      <c r="E261" s="132" t="s">
        <v>459</v>
      </c>
      <c r="F261" s="132">
        <v>88</v>
      </c>
      <c r="G261" s="132" t="s">
        <v>3847</v>
      </c>
      <c r="H261" s="132">
        <v>1</v>
      </c>
      <c r="I261" s="132">
        <v>0.38800000000000001</v>
      </c>
      <c r="J261" s="132">
        <v>1</v>
      </c>
      <c r="K261" s="132">
        <v>0.38800000000000001</v>
      </c>
      <c r="L261" s="132" t="s">
        <v>148</v>
      </c>
      <c r="M261" s="132">
        <v>540</v>
      </c>
      <c r="N261" s="132" t="s">
        <v>468</v>
      </c>
      <c r="O261" s="132">
        <v>1760</v>
      </c>
      <c r="P261" s="132" t="s">
        <v>3855</v>
      </c>
      <c r="Q261" s="132">
        <v>11</v>
      </c>
      <c r="R261" s="132" t="s">
        <v>947</v>
      </c>
      <c r="S261" s="132">
        <v>1000324</v>
      </c>
      <c r="T261" s="132" t="s">
        <v>821</v>
      </c>
      <c r="U261" s="132">
        <v>3</v>
      </c>
      <c r="V261" s="132">
        <v>89.9</v>
      </c>
      <c r="W261" s="132" t="s">
        <v>1046</v>
      </c>
      <c r="X261" s="132">
        <v>12</v>
      </c>
    </row>
    <row r="262" spans="1:24" hidden="1">
      <c r="A262" s="132">
        <v>261</v>
      </c>
      <c r="B262" s="132">
        <v>40000000854</v>
      </c>
      <c r="C262" s="132">
        <v>61101130000</v>
      </c>
      <c r="D262" s="132" t="s">
        <v>567</v>
      </c>
      <c r="E262" s="132" t="s">
        <v>459</v>
      </c>
      <c r="F262" s="132">
        <v>88</v>
      </c>
      <c r="G262" s="132" t="s">
        <v>3847</v>
      </c>
      <c r="H262" s="132">
        <v>1</v>
      </c>
      <c r="I262" s="132">
        <v>0.38400000000000001</v>
      </c>
      <c r="J262" s="132">
        <v>1</v>
      </c>
      <c r="K262" s="132">
        <v>0.38400000000000001</v>
      </c>
      <c r="L262" s="132" t="s">
        <v>148</v>
      </c>
      <c r="M262" s="132">
        <v>540</v>
      </c>
      <c r="N262" s="132" t="s">
        <v>468</v>
      </c>
      <c r="O262" s="132">
        <v>1760</v>
      </c>
      <c r="P262" s="132" t="s">
        <v>3855</v>
      </c>
      <c r="Q262" s="132">
        <v>11</v>
      </c>
      <c r="R262" s="132" t="s">
        <v>947</v>
      </c>
      <c r="S262" s="132">
        <v>1000324</v>
      </c>
      <c r="T262" s="132" t="s">
        <v>828</v>
      </c>
      <c r="U262" s="132">
        <v>124</v>
      </c>
      <c r="V262" s="132">
        <v>26.97</v>
      </c>
      <c r="W262" s="132" t="s">
        <v>1046</v>
      </c>
      <c r="X262" s="132">
        <v>12</v>
      </c>
    </row>
    <row r="263" spans="1:24" hidden="1">
      <c r="A263" s="132">
        <v>262</v>
      </c>
      <c r="B263" s="132">
        <v>40000000853</v>
      </c>
      <c r="C263" s="132">
        <v>61101130000</v>
      </c>
      <c r="D263" s="132" t="s">
        <v>567</v>
      </c>
      <c r="E263" s="132" t="s">
        <v>459</v>
      </c>
      <c r="F263" s="132">
        <v>88</v>
      </c>
      <c r="G263" s="132" t="s">
        <v>3847</v>
      </c>
      <c r="H263" s="132">
        <v>1</v>
      </c>
      <c r="I263" s="132">
        <v>0.44</v>
      </c>
      <c r="J263" s="132">
        <v>1</v>
      </c>
      <c r="K263" s="132">
        <v>0.44</v>
      </c>
      <c r="L263" s="132" t="s">
        <v>148</v>
      </c>
      <c r="M263" s="132">
        <v>540</v>
      </c>
      <c r="N263" s="132" t="s">
        <v>468</v>
      </c>
      <c r="O263" s="132">
        <v>1760</v>
      </c>
      <c r="P263" s="132" t="s">
        <v>3855</v>
      </c>
      <c r="Q263" s="132">
        <v>11</v>
      </c>
      <c r="R263" s="132" t="s">
        <v>947</v>
      </c>
      <c r="S263" s="132">
        <v>1000324</v>
      </c>
      <c r="T263" s="132" t="s">
        <v>948</v>
      </c>
      <c r="U263" s="132">
        <v>327</v>
      </c>
      <c r="V263" s="132">
        <v>1</v>
      </c>
      <c r="W263" s="132" t="s">
        <v>1046</v>
      </c>
      <c r="X263" s="132">
        <v>12</v>
      </c>
    </row>
    <row r="264" spans="1:24" hidden="1">
      <c r="A264" s="132">
        <v>263</v>
      </c>
      <c r="B264" s="132">
        <v>40000000852</v>
      </c>
      <c r="C264" s="132">
        <v>61102091000</v>
      </c>
      <c r="D264" s="132" t="s">
        <v>488</v>
      </c>
      <c r="E264" s="132" t="s">
        <v>459</v>
      </c>
      <c r="F264" s="132">
        <v>88</v>
      </c>
      <c r="G264" s="132" t="s">
        <v>3847</v>
      </c>
      <c r="H264" s="132">
        <v>1</v>
      </c>
      <c r="I264" s="132">
        <v>0.55200000000000005</v>
      </c>
      <c r="J264" s="132">
        <v>1</v>
      </c>
      <c r="K264" s="132">
        <v>0.55200000000000005</v>
      </c>
      <c r="L264" s="132" t="s">
        <v>148</v>
      </c>
      <c r="M264" s="132">
        <v>540</v>
      </c>
      <c r="N264" s="132" t="s">
        <v>3915</v>
      </c>
      <c r="O264" s="132">
        <v>7497</v>
      </c>
      <c r="P264" s="132" t="s">
        <v>439</v>
      </c>
      <c r="Q264" s="132">
        <v>9</v>
      </c>
      <c r="R264" s="132" t="s">
        <v>947</v>
      </c>
      <c r="S264" s="132">
        <v>1000324</v>
      </c>
      <c r="T264" s="132" t="s">
        <v>821</v>
      </c>
      <c r="U264" s="132">
        <v>3</v>
      </c>
      <c r="V264" s="132">
        <v>89.9</v>
      </c>
      <c r="W264" s="132" t="s">
        <v>1048</v>
      </c>
      <c r="X264" s="132">
        <v>4</v>
      </c>
    </row>
    <row r="265" spans="1:24" hidden="1">
      <c r="A265" s="132">
        <v>264</v>
      </c>
      <c r="B265" s="132">
        <v>40000000851</v>
      </c>
      <c r="C265" s="132">
        <v>61102091000</v>
      </c>
      <c r="D265" s="132" t="s">
        <v>488</v>
      </c>
      <c r="E265" s="132" t="s">
        <v>459</v>
      </c>
      <c r="F265" s="132">
        <v>88</v>
      </c>
      <c r="G265" s="132" t="s">
        <v>3847</v>
      </c>
      <c r="H265" s="132">
        <v>1</v>
      </c>
      <c r="I265" s="132">
        <v>0.54</v>
      </c>
      <c r="J265" s="132">
        <v>1</v>
      </c>
      <c r="K265" s="132">
        <v>0.54</v>
      </c>
      <c r="L265" s="132" t="s">
        <v>148</v>
      </c>
      <c r="M265" s="132">
        <v>540</v>
      </c>
      <c r="N265" s="132" t="s">
        <v>3915</v>
      </c>
      <c r="O265" s="132">
        <v>7497</v>
      </c>
      <c r="P265" s="132" t="s">
        <v>439</v>
      </c>
      <c r="Q265" s="132">
        <v>9</v>
      </c>
      <c r="R265" s="132" t="s">
        <v>947</v>
      </c>
      <c r="S265" s="132">
        <v>1000324</v>
      </c>
      <c r="T265" s="132" t="s">
        <v>825</v>
      </c>
      <c r="U265" s="132">
        <v>119</v>
      </c>
      <c r="V265" s="132">
        <v>89.9</v>
      </c>
      <c r="W265" s="132" t="s">
        <v>1048</v>
      </c>
      <c r="X265" s="132">
        <v>4</v>
      </c>
    </row>
    <row r="266" spans="1:24" hidden="1">
      <c r="A266" s="132">
        <v>265</v>
      </c>
      <c r="B266" s="132">
        <v>40000000850</v>
      </c>
      <c r="C266" s="132">
        <v>61102091000</v>
      </c>
      <c r="D266" s="132" t="s">
        <v>488</v>
      </c>
      <c r="E266" s="132" t="s">
        <v>459</v>
      </c>
      <c r="F266" s="132">
        <v>88</v>
      </c>
      <c r="G266" s="132" t="s">
        <v>3847</v>
      </c>
      <c r="H266" s="132">
        <v>1</v>
      </c>
      <c r="I266" s="132">
        <v>0.60199999999999998</v>
      </c>
      <c r="J266" s="132">
        <v>1</v>
      </c>
      <c r="K266" s="132">
        <v>0.60199999999999998</v>
      </c>
      <c r="L266" s="132" t="s">
        <v>148</v>
      </c>
      <c r="M266" s="132">
        <v>540</v>
      </c>
      <c r="N266" s="132" t="s">
        <v>3915</v>
      </c>
      <c r="O266" s="132">
        <v>7497</v>
      </c>
      <c r="P266" s="132" t="s">
        <v>439</v>
      </c>
      <c r="Q266" s="132">
        <v>9</v>
      </c>
      <c r="R266" s="132" t="s">
        <v>947</v>
      </c>
      <c r="S266" s="132">
        <v>1000324</v>
      </c>
      <c r="T266" s="132" t="s">
        <v>828</v>
      </c>
      <c r="U266" s="132">
        <v>124</v>
      </c>
      <c r="V266" s="132">
        <v>89.9</v>
      </c>
      <c r="W266" s="132" t="s">
        <v>1048</v>
      </c>
      <c r="X266" s="132">
        <v>4</v>
      </c>
    </row>
    <row r="267" spans="1:24" hidden="1">
      <c r="A267" s="132">
        <v>266</v>
      </c>
      <c r="B267" s="132">
        <v>40000000849</v>
      </c>
      <c r="C267" s="132">
        <v>61102091000</v>
      </c>
      <c r="D267" s="132" t="s">
        <v>488</v>
      </c>
      <c r="E267" s="132" t="s">
        <v>459</v>
      </c>
      <c r="F267" s="132">
        <v>88</v>
      </c>
      <c r="G267" s="132" t="s">
        <v>3847</v>
      </c>
      <c r="H267" s="132">
        <v>1</v>
      </c>
      <c r="I267" s="132">
        <v>0.56599999999999995</v>
      </c>
      <c r="J267" s="132">
        <v>1</v>
      </c>
      <c r="K267" s="132">
        <v>0.56599999999999995</v>
      </c>
      <c r="L267" s="132" t="s">
        <v>148</v>
      </c>
      <c r="M267" s="132">
        <v>540</v>
      </c>
      <c r="N267" s="132" t="s">
        <v>3915</v>
      </c>
      <c r="O267" s="132">
        <v>7497</v>
      </c>
      <c r="P267" s="132" t="s">
        <v>439</v>
      </c>
      <c r="Q267" s="132">
        <v>9</v>
      </c>
      <c r="R267" s="132" t="s">
        <v>947</v>
      </c>
      <c r="S267" s="132">
        <v>1000324</v>
      </c>
      <c r="T267" s="132" t="s">
        <v>821</v>
      </c>
      <c r="U267" s="132">
        <v>3</v>
      </c>
      <c r="V267" s="132">
        <v>89.9</v>
      </c>
      <c r="W267" s="132" t="s">
        <v>1048</v>
      </c>
      <c r="X267" s="132">
        <v>4</v>
      </c>
    </row>
    <row r="268" spans="1:24" hidden="1">
      <c r="A268" s="132">
        <v>267</v>
      </c>
      <c r="B268" s="132">
        <v>40000000848</v>
      </c>
      <c r="C268" s="132">
        <v>62034231000</v>
      </c>
      <c r="D268" s="132" t="s">
        <v>537</v>
      </c>
      <c r="E268" s="132" t="s">
        <v>3964</v>
      </c>
      <c r="F268" s="132">
        <v>87</v>
      </c>
      <c r="G268" s="132" t="s">
        <v>3847</v>
      </c>
      <c r="H268" s="132">
        <v>1</v>
      </c>
      <c r="I268" s="132">
        <v>0.64800000000000002</v>
      </c>
      <c r="J268" s="132">
        <v>1</v>
      </c>
      <c r="K268" s="132">
        <v>0.64800000000000002</v>
      </c>
      <c r="L268" s="132" t="s">
        <v>148</v>
      </c>
      <c r="M268" s="132">
        <v>540</v>
      </c>
      <c r="N268" s="132" t="s">
        <v>468</v>
      </c>
      <c r="O268" s="132">
        <v>1760</v>
      </c>
      <c r="P268" s="132" t="s">
        <v>439</v>
      </c>
      <c r="Q268" s="132">
        <v>9</v>
      </c>
      <c r="R268" s="132" t="s">
        <v>947</v>
      </c>
      <c r="S268" s="132">
        <v>1000324</v>
      </c>
      <c r="T268" s="132">
        <v>32</v>
      </c>
      <c r="U268" s="132">
        <v>31</v>
      </c>
      <c r="V268" s="132">
        <v>109.9</v>
      </c>
      <c r="W268" s="132" t="s">
        <v>1073</v>
      </c>
      <c r="X268" s="132">
        <v>8</v>
      </c>
    </row>
    <row r="269" spans="1:24" hidden="1">
      <c r="A269" s="132">
        <v>268</v>
      </c>
      <c r="B269" s="132">
        <v>40000000847</v>
      </c>
      <c r="C269" s="132">
        <v>62034231000</v>
      </c>
      <c r="D269" s="132" t="s">
        <v>537</v>
      </c>
      <c r="E269" s="132" t="s">
        <v>3964</v>
      </c>
      <c r="F269" s="132">
        <v>87</v>
      </c>
      <c r="G269" s="132" t="s">
        <v>3847</v>
      </c>
      <c r="H269" s="132">
        <v>1</v>
      </c>
      <c r="I269" s="132">
        <v>0.64200000000000002</v>
      </c>
      <c r="J269" s="132">
        <v>1</v>
      </c>
      <c r="K269" s="132">
        <v>0.64200000000000002</v>
      </c>
      <c r="L269" s="132" t="s">
        <v>148</v>
      </c>
      <c r="M269" s="132">
        <v>540</v>
      </c>
      <c r="N269" s="132" t="s">
        <v>468</v>
      </c>
      <c r="O269" s="132">
        <v>1760</v>
      </c>
      <c r="P269" s="132" t="s">
        <v>439</v>
      </c>
      <c r="Q269" s="132">
        <v>9</v>
      </c>
      <c r="R269" s="132" t="s">
        <v>947</v>
      </c>
      <c r="S269" s="132">
        <v>1000324</v>
      </c>
      <c r="T269" s="132">
        <v>31</v>
      </c>
      <c r="U269" s="132">
        <v>140</v>
      </c>
      <c r="V269" s="132">
        <v>109.9</v>
      </c>
      <c r="W269" s="132" t="s">
        <v>1073</v>
      </c>
      <c r="X269" s="132">
        <v>8</v>
      </c>
    </row>
    <row r="270" spans="1:24" hidden="1">
      <c r="A270" s="132">
        <v>269</v>
      </c>
      <c r="B270" s="132">
        <v>40000000846</v>
      </c>
      <c r="C270" s="132">
        <v>62034231000</v>
      </c>
      <c r="D270" s="132" t="s">
        <v>537</v>
      </c>
      <c r="E270" s="132" t="s">
        <v>3964</v>
      </c>
      <c r="F270" s="132">
        <v>87</v>
      </c>
      <c r="G270" s="132" t="s">
        <v>3847</v>
      </c>
      <c r="H270" s="132">
        <v>1</v>
      </c>
      <c r="I270" s="132">
        <v>0.66200000000000003</v>
      </c>
      <c r="J270" s="132">
        <v>1</v>
      </c>
      <c r="K270" s="132">
        <v>0.66200000000000003</v>
      </c>
      <c r="L270" s="132" t="s">
        <v>148</v>
      </c>
      <c r="M270" s="132">
        <v>540</v>
      </c>
      <c r="N270" s="132" t="s">
        <v>468</v>
      </c>
      <c r="O270" s="132">
        <v>1760</v>
      </c>
      <c r="P270" s="132" t="s">
        <v>439</v>
      </c>
      <c r="Q270" s="132">
        <v>9</v>
      </c>
      <c r="R270" s="132" t="s">
        <v>947</v>
      </c>
      <c r="S270" s="132">
        <v>1000324</v>
      </c>
      <c r="T270" s="132">
        <v>30</v>
      </c>
      <c r="U270" s="132">
        <v>22</v>
      </c>
      <c r="V270" s="132">
        <v>109.9</v>
      </c>
      <c r="W270" s="132" t="s">
        <v>1073</v>
      </c>
      <c r="X270" s="132">
        <v>8</v>
      </c>
    </row>
    <row r="271" spans="1:24" hidden="1">
      <c r="A271" s="132">
        <v>270</v>
      </c>
      <c r="B271" s="132">
        <v>40000000845</v>
      </c>
      <c r="C271" s="132">
        <v>62034231000</v>
      </c>
      <c r="D271" s="132" t="s">
        <v>537</v>
      </c>
      <c r="E271" s="132" t="s">
        <v>3964</v>
      </c>
      <c r="F271" s="132">
        <v>87</v>
      </c>
      <c r="G271" s="132" t="s">
        <v>3847</v>
      </c>
      <c r="H271" s="132">
        <v>1</v>
      </c>
      <c r="I271" s="132">
        <v>0.66800000000000004</v>
      </c>
      <c r="J271" s="132">
        <v>1</v>
      </c>
      <c r="K271" s="132">
        <v>0.66800000000000004</v>
      </c>
      <c r="L271" s="132" t="s">
        <v>148</v>
      </c>
      <c r="M271" s="132">
        <v>540</v>
      </c>
      <c r="N271" s="132" t="s">
        <v>468</v>
      </c>
      <c r="O271" s="132">
        <v>1760</v>
      </c>
      <c r="P271" s="132" t="s">
        <v>439</v>
      </c>
      <c r="Q271" s="132">
        <v>9</v>
      </c>
      <c r="R271" s="132" t="s">
        <v>947</v>
      </c>
      <c r="S271" s="132">
        <v>1000324</v>
      </c>
      <c r="T271" s="132">
        <v>32</v>
      </c>
      <c r="U271" s="132">
        <v>31</v>
      </c>
      <c r="V271" s="132">
        <v>109.9</v>
      </c>
      <c r="W271" s="132" t="s">
        <v>1073</v>
      </c>
      <c r="X271" s="132">
        <v>8</v>
      </c>
    </row>
    <row r="272" spans="1:24" hidden="1">
      <c r="A272" s="132">
        <v>271</v>
      </c>
      <c r="B272" s="132">
        <v>40000000844</v>
      </c>
      <c r="C272" s="132">
        <v>62034231000</v>
      </c>
      <c r="D272" s="132" t="s">
        <v>537</v>
      </c>
      <c r="E272" s="132" t="s">
        <v>3964</v>
      </c>
      <c r="F272" s="132">
        <v>87</v>
      </c>
      <c r="G272" s="132" t="s">
        <v>3847</v>
      </c>
      <c r="H272" s="132">
        <v>1</v>
      </c>
      <c r="I272" s="132">
        <v>0.59799999999999998</v>
      </c>
      <c r="J272" s="132">
        <v>1</v>
      </c>
      <c r="K272" s="132">
        <v>0.59799999999999998</v>
      </c>
      <c r="L272" s="132" t="s">
        <v>148</v>
      </c>
      <c r="M272" s="132">
        <v>540</v>
      </c>
      <c r="N272" s="132" t="s">
        <v>2948</v>
      </c>
      <c r="O272" s="132">
        <v>7550</v>
      </c>
      <c r="P272" s="132" t="s">
        <v>439</v>
      </c>
      <c r="Q272" s="132">
        <v>9</v>
      </c>
      <c r="R272" s="132" t="s">
        <v>947</v>
      </c>
      <c r="S272" s="132">
        <v>1000324</v>
      </c>
      <c r="T272" s="132">
        <v>28</v>
      </c>
      <c r="U272" s="132">
        <v>17</v>
      </c>
      <c r="V272" s="132">
        <v>1</v>
      </c>
      <c r="W272" s="132" t="s">
        <v>1038</v>
      </c>
      <c r="X272" s="132">
        <v>5</v>
      </c>
    </row>
    <row r="273" spans="1:24" hidden="1">
      <c r="A273" s="132">
        <v>272</v>
      </c>
      <c r="B273" s="132">
        <v>40000000843</v>
      </c>
      <c r="C273" s="132">
        <v>62034231000</v>
      </c>
      <c r="D273" s="132" t="s">
        <v>537</v>
      </c>
      <c r="E273" s="132" t="s">
        <v>3964</v>
      </c>
      <c r="F273" s="132">
        <v>87</v>
      </c>
      <c r="G273" s="132" t="s">
        <v>3847</v>
      </c>
      <c r="H273" s="132">
        <v>1</v>
      </c>
      <c r="I273" s="132">
        <v>0.61399999999999999</v>
      </c>
      <c r="J273" s="132">
        <v>1</v>
      </c>
      <c r="K273" s="132">
        <v>0.61399999999999999</v>
      </c>
      <c r="L273" s="132" t="s">
        <v>148</v>
      </c>
      <c r="M273" s="132">
        <v>540</v>
      </c>
      <c r="N273" s="132" t="s">
        <v>2948</v>
      </c>
      <c r="O273" s="132">
        <v>7550</v>
      </c>
      <c r="P273" s="132" t="s">
        <v>439</v>
      </c>
      <c r="Q273" s="132">
        <v>9</v>
      </c>
      <c r="R273" s="132" t="s">
        <v>947</v>
      </c>
      <c r="S273" s="132">
        <v>1000324</v>
      </c>
      <c r="T273" s="132">
        <v>29</v>
      </c>
      <c r="U273" s="132">
        <v>133</v>
      </c>
      <c r="V273" s="132">
        <v>1</v>
      </c>
      <c r="W273" s="132" t="s">
        <v>1038</v>
      </c>
      <c r="X273" s="132">
        <v>5</v>
      </c>
    </row>
    <row r="274" spans="1:24" hidden="1">
      <c r="A274" s="132">
        <v>273</v>
      </c>
      <c r="B274" s="132">
        <v>40000000842</v>
      </c>
      <c r="C274" s="132">
        <v>62034231000</v>
      </c>
      <c r="D274" s="132" t="s">
        <v>537</v>
      </c>
      <c r="E274" s="132" t="s">
        <v>3964</v>
      </c>
      <c r="F274" s="132">
        <v>87</v>
      </c>
      <c r="G274" s="132" t="s">
        <v>3847</v>
      </c>
      <c r="H274" s="132">
        <v>1</v>
      </c>
      <c r="I274" s="132">
        <v>0.78</v>
      </c>
      <c r="J274" s="132">
        <v>1</v>
      </c>
      <c r="K274" s="132">
        <v>0.78</v>
      </c>
      <c r="L274" s="132" t="s">
        <v>148</v>
      </c>
      <c r="M274" s="132">
        <v>540</v>
      </c>
      <c r="N274" s="132" t="s">
        <v>2948</v>
      </c>
      <c r="O274" s="132">
        <v>7550</v>
      </c>
      <c r="P274" s="132" t="s">
        <v>439</v>
      </c>
      <c r="Q274" s="132">
        <v>9</v>
      </c>
      <c r="R274" s="132" t="s">
        <v>947</v>
      </c>
      <c r="S274" s="132">
        <v>1000324</v>
      </c>
      <c r="T274" s="132">
        <v>40</v>
      </c>
      <c r="U274" s="132">
        <v>79</v>
      </c>
      <c r="V274" s="132">
        <v>69.900000000000006</v>
      </c>
      <c r="W274" s="132" t="s">
        <v>1038</v>
      </c>
      <c r="X274" s="132">
        <v>5</v>
      </c>
    </row>
    <row r="275" spans="1:24" hidden="1">
      <c r="A275" s="132">
        <v>274</v>
      </c>
      <c r="B275" s="132">
        <v>40000000841</v>
      </c>
      <c r="C275" s="132">
        <v>62034231000</v>
      </c>
      <c r="D275" s="132" t="s">
        <v>537</v>
      </c>
      <c r="E275" s="132" t="s">
        <v>3964</v>
      </c>
      <c r="F275" s="132">
        <v>87</v>
      </c>
      <c r="G275" s="132" t="s">
        <v>3847</v>
      </c>
      <c r="H275" s="132">
        <v>1</v>
      </c>
      <c r="I275" s="132">
        <v>0.76800000000000002</v>
      </c>
      <c r="J275" s="132">
        <v>1</v>
      </c>
      <c r="K275" s="132">
        <v>0.76800000000000002</v>
      </c>
      <c r="L275" s="132" t="s">
        <v>148</v>
      </c>
      <c r="M275" s="132">
        <v>540</v>
      </c>
      <c r="N275" s="132" t="s">
        <v>2948</v>
      </c>
      <c r="O275" s="132">
        <v>7550</v>
      </c>
      <c r="P275" s="132" t="s">
        <v>439</v>
      </c>
      <c r="Q275" s="132">
        <v>9</v>
      </c>
      <c r="R275" s="132" t="s">
        <v>947</v>
      </c>
      <c r="S275" s="132">
        <v>1000324</v>
      </c>
      <c r="T275" s="132">
        <v>40</v>
      </c>
      <c r="U275" s="132">
        <v>79</v>
      </c>
      <c r="V275" s="132">
        <v>69.900000000000006</v>
      </c>
      <c r="W275" s="132" t="s">
        <v>1038</v>
      </c>
      <c r="X275" s="132">
        <v>5</v>
      </c>
    </row>
    <row r="276" spans="1:24" hidden="1">
      <c r="A276" s="132">
        <v>275</v>
      </c>
      <c r="B276" s="132">
        <v>40000000840</v>
      </c>
      <c r="C276" s="132">
        <v>62034231000</v>
      </c>
      <c r="D276" s="132" t="s">
        <v>537</v>
      </c>
      <c r="E276" s="132" t="s">
        <v>3964</v>
      </c>
      <c r="F276" s="132">
        <v>87</v>
      </c>
      <c r="G276" s="132" t="s">
        <v>3847</v>
      </c>
      <c r="H276" s="132">
        <v>1</v>
      </c>
      <c r="I276" s="132">
        <v>0.55000000000000004</v>
      </c>
      <c r="J276" s="132">
        <v>1</v>
      </c>
      <c r="K276" s="132">
        <v>0.55000000000000004</v>
      </c>
      <c r="L276" s="132" t="s">
        <v>148</v>
      </c>
      <c r="M276" s="132">
        <v>540</v>
      </c>
      <c r="N276" s="132" t="s">
        <v>468</v>
      </c>
      <c r="O276" s="132">
        <v>1760</v>
      </c>
      <c r="P276" s="132" t="s">
        <v>439</v>
      </c>
      <c r="Q276" s="132">
        <v>9</v>
      </c>
      <c r="R276" s="132" t="s">
        <v>947</v>
      </c>
      <c r="S276" s="132">
        <v>1000324</v>
      </c>
      <c r="T276" s="132">
        <v>30</v>
      </c>
      <c r="U276" s="132">
        <v>22</v>
      </c>
      <c r="V276" s="132">
        <v>74.900000000000006</v>
      </c>
      <c r="W276" s="132" t="s">
        <v>1038</v>
      </c>
      <c r="X276" s="132">
        <v>5</v>
      </c>
    </row>
    <row r="277" spans="1:24" hidden="1">
      <c r="A277" s="132">
        <v>276</v>
      </c>
      <c r="B277" s="132">
        <v>40000000839</v>
      </c>
      <c r="C277" s="132">
        <v>62034231000</v>
      </c>
      <c r="D277" s="132" t="s">
        <v>537</v>
      </c>
      <c r="E277" s="132" t="s">
        <v>3964</v>
      </c>
      <c r="F277" s="132">
        <v>87</v>
      </c>
      <c r="G277" s="132" t="s">
        <v>3847</v>
      </c>
      <c r="H277" s="132">
        <v>1</v>
      </c>
      <c r="I277" s="132">
        <v>0.58199999999999996</v>
      </c>
      <c r="J277" s="132">
        <v>1</v>
      </c>
      <c r="K277" s="132">
        <v>0.58199999999999996</v>
      </c>
      <c r="L277" s="132" t="s">
        <v>148</v>
      </c>
      <c r="M277" s="132">
        <v>540</v>
      </c>
      <c r="N277" s="132" t="s">
        <v>2948</v>
      </c>
      <c r="O277" s="132">
        <v>7550</v>
      </c>
      <c r="P277" s="132" t="s">
        <v>439</v>
      </c>
      <c r="Q277" s="132">
        <v>9</v>
      </c>
      <c r="R277" s="132" t="s">
        <v>947</v>
      </c>
      <c r="S277" s="132">
        <v>1000324</v>
      </c>
      <c r="T277" s="132">
        <v>29</v>
      </c>
      <c r="U277" s="132">
        <v>133</v>
      </c>
      <c r="V277" s="132">
        <v>79.900000000000006</v>
      </c>
      <c r="W277" s="132" t="s">
        <v>1038</v>
      </c>
      <c r="X277" s="132">
        <v>5</v>
      </c>
    </row>
    <row r="278" spans="1:24" hidden="1">
      <c r="A278" s="132">
        <v>277</v>
      </c>
      <c r="B278" s="132">
        <v>40000000838</v>
      </c>
      <c r="C278" s="132">
        <v>62034231000</v>
      </c>
      <c r="D278" s="132" t="s">
        <v>537</v>
      </c>
      <c r="E278" s="132" t="s">
        <v>3964</v>
      </c>
      <c r="F278" s="132">
        <v>87</v>
      </c>
      <c r="G278" s="132" t="s">
        <v>3847</v>
      </c>
      <c r="H278" s="132">
        <v>1</v>
      </c>
      <c r="I278" s="132">
        <v>0.59199999999999997</v>
      </c>
      <c r="J278" s="132">
        <v>1</v>
      </c>
      <c r="K278" s="132">
        <v>0.59199999999999997</v>
      </c>
      <c r="L278" s="132" t="s">
        <v>148</v>
      </c>
      <c r="M278" s="132">
        <v>540</v>
      </c>
      <c r="N278" s="132" t="s">
        <v>2948</v>
      </c>
      <c r="O278" s="132">
        <v>7550</v>
      </c>
      <c r="P278" s="132" t="s">
        <v>439</v>
      </c>
      <c r="Q278" s="132">
        <v>9</v>
      </c>
      <c r="R278" s="132" t="s">
        <v>947</v>
      </c>
      <c r="S278" s="132">
        <v>1000324</v>
      </c>
      <c r="T278" s="132">
        <v>32</v>
      </c>
      <c r="U278" s="132">
        <v>31</v>
      </c>
      <c r="V278" s="132">
        <v>79.900000000000006</v>
      </c>
      <c r="W278" s="132" t="s">
        <v>1038</v>
      </c>
      <c r="X278" s="132">
        <v>5</v>
      </c>
    </row>
    <row r="279" spans="1:24" hidden="1">
      <c r="A279" s="132">
        <v>278</v>
      </c>
      <c r="B279" s="132">
        <v>40000000837</v>
      </c>
      <c r="C279" s="132">
        <v>62034231000</v>
      </c>
      <c r="D279" s="132" t="s">
        <v>537</v>
      </c>
      <c r="E279" s="132" t="s">
        <v>3964</v>
      </c>
      <c r="F279" s="132">
        <v>87</v>
      </c>
      <c r="G279" s="132" t="s">
        <v>3847</v>
      </c>
      <c r="H279" s="132">
        <v>1</v>
      </c>
      <c r="I279" s="132">
        <v>0.67</v>
      </c>
      <c r="J279" s="132">
        <v>1</v>
      </c>
      <c r="K279" s="132">
        <v>0.67</v>
      </c>
      <c r="L279" s="132" t="s">
        <v>148</v>
      </c>
      <c r="M279" s="132">
        <v>540</v>
      </c>
      <c r="N279" s="132" t="s">
        <v>2948</v>
      </c>
      <c r="O279" s="132">
        <v>7550</v>
      </c>
      <c r="P279" s="132" t="s">
        <v>439</v>
      </c>
      <c r="Q279" s="132">
        <v>9</v>
      </c>
      <c r="R279" s="132" t="s">
        <v>947</v>
      </c>
      <c r="S279" s="132">
        <v>1000324</v>
      </c>
      <c r="T279" s="132">
        <v>36</v>
      </c>
      <c r="U279" s="132">
        <v>52</v>
      </c>
      <c r="V279" s="132">
        <v>79.900000000000006</v>
      </c>
      <c r="W279" s="132" t="s">
        <v>1038</v>
      </c>
      <c r="X279" s="132">
        <v>5</v>
      </c>
    </row>
    <row r="280" spans="1:24" hidden="1">
      <c r="A280" s="132">
        <v>279</v>
      </c>
      <c r="B280" s="132">
        <v>40000000836</v>
      </c>
      <c r="C280" s="132">
        <v>62034231000</v>
      </c>
      <c r="D280" s="132" t="s">
        <v>537</v>
      </c>
      <c r="E280" s="132" t="s">
        <v>3964</v>
      </c>
      <c r="F280" s="132">
        <v>87</v>
      </c>
      <c r="G280" s="132" t="s">
        <v>3847</v>
      </c>
      <c r="H280" s="132">
        <v>1</v>
      </c>
      <c r="I280" s="132">
        <v>0.53400000000000003</v>
      </c>
      <c r="J280" s="132">
        <v>1</v>
      </c>
      <c r="K280" s="132">
        <v>0.53400000000000003</v>
      </c>
      <c r="L280" s="132" t="s">
        <v>148</v>
      </c>
      <c r="M280" s="132">
        <v>540</v>
      </c>
      <c r="N280" s="132" t="s">
        <v>468</v>
      </c>
      <c r="O280" s="132">
        <v>1760</v>
      </c>
      <c r="P280" s="132" t="s">
        <v>439</v>
      </c>
      <c r="Q280" s="132">
        <v>9</v>
      </c>
      <c r="R280" s="132" t="s">
        <v>947</v>
      </c>
      <c r="S280" s="132">
        <v>1000324</v>
      </c>
      <c r="T280" s="132">
        <v>28</v>
      </c>
      <c r="U280" s="132">
        <v>17</v>
      </c>
      <c r="V280" s="132">
        <v>69.900000000000006</v>
      </c>
      <c r="W280" s="132" t="s">
        <v>1038</v>
      </c>
      <c r="X280" s="132">
        <v>5</v>
      </c>
    </row>
    <row r="281" spans="1:24" hidden="1">
      <c r="A281" s="132">
        <v>280</v>
      </c>
      <c r="B281" s="132">
        <v>40000000835</v>
      </c>
      <c r="C281" s="132">
        <v>62034231000</v>
      </c>
      <c r="D281" s="132" t="s">
        <v>537</v>
      </c>
      <c r="E281" s="132" t="s">
        <v>3964</v>
      </c>
      <c r="F281" s="132">
        <v>87</v>
      </c>
      <c r="G281" s="132" t="s">
        <v>3847</v>
      </c>
      <c r="H281" s="132">
        <v>1</v>
      </c>
      <c r="I281" s="132">
        <v>0.54</v>
      </c>
      <c r="J281" s="132">
        <v>1</v>
      </c>
      <c r="K281" s="132">
        <v>0.54</v>
      </c>
      <c r="L281" s="132" t="s">
        <v>148</v>
      </c>
      <c r="M281" s="132">
        <v>540</v>
      </c>
      <c r="N281" s="132" t="s">
        <v>468</v>
      </c>
      <c r="O281" s="132">
        <v>1760</v>
      </c>
      <c r="P281" s="132" t="s">
        <v>439</v>
      </c>
      <c r="Q281" s="132">
        <v>9</v>
      </c>
      <c r="R281" s="132" t="s">
        <v>947</v>
      </c>
      <c r="S281" s="132">
        <v>1000324</v>
      </c>
      <c r="T281" s="132">
        <v>28</v>
      </c>
      <c r="U281" s="132">
        <v>17</v>
      </c>
      <c r="V281" s="132">
        <v>69.900000000000006</v>
      </c>
      <c r="W281" s="132" t="s">
        <v>1038</v>
      </c>
      <c r="X281" s="132">
        <v>5</v>
      </c>
    </row>
    <row r="282" spans="1:24" hidden="1">
      <c r="A282" s="132">
        <v>281</v>
      </c>
      <c r="B282" s="132">
        <v>40000000834</v>
      </c>
      <c r="C282" s="132">
        <v>62034231000</v>
      </c>
      <c r="D282" s="132" t="s">
        <v>537</v>
      </c>
      <c r="E282" s="132" t="s">
        <v>3964</v>
      </c>
      <c r="F282" s="132">
        <v>87</v>
      </c>
      <c r="G282" s="132" t="s">
        <v>3847</v>
      </c>
      <c r="H282" s="132">
        <v>1</v>
      </c>
      <c r="I282" s="132">
        <v>0.60599999999999998</v>
      </c>
      <c r="J282" s="132">
        <v>1</v>
      </c>
      <c r="K282" s="132">
        <v>0.60599999999999998</v>
      </c>
      <c r="L282" s="132" t="s">
        <v>148</v>
      </c>
      <c r="M282" s="132">
        <v>540</v>
      </c>
      <c r="N282" s="132" t="s">
        <v>2948</v>
      </c>
      <c r="O282" s="132">
        <v>7550</v>
      </c>
      <c r="P282" s="132" t="s">
        <v>439</v>
      </c>
      <c r="Q282" s="132">
        <v>9</v>
      </c>
      <c r="R282" s="132" t="s">
        <v>947</v>
      </c>
      <c r="S282" s="132">
        <v>1000324</v>
      </c>
      <c r="T282" s="132">
        <v>31</v>
      </c>
      <c r="U282" s="132">
        <v>140</v>
      </c>
      <c r="V282" s="132">
        <v>89.9</v>
      </c>
      <c r="W282" s="132" t="s">
        <v>1038</v>
      </c>
      <c r="X282" s="132">
        <v>5</v>
      </c>
    </row>
    <row r="283" spans="1:24" hidden="1">
      <c r="A283" s="132">
        <v>282</v>
      </c>
      <c r="B283" s="132">
        <v>40000000833</v>
      </c>
      <c r="C283" s="132">
        <v>62034231000</v>
      </c>
      <c r="D283" s="132" t="s">
        <v>537</v>
      </c>
      <c r="E283" s="132" t="s">
        <v>3964</v>
      </c>
      <c r="F283" s="132">
        <v>87</v>
      </c>
      <c r="G283" s="132" t="s">
        <v>3847</v>
      </c>
      <c r="H283" s="132">
        <v>1</v>
      </c>
      <c r="I283" s="132">
        <v>0.57399999999999995</v>
      </c>
      <c r="J283" s="132">
        <v>1</v>
      </c>
      <c r="K283" s="132">
        <v>0.57399999999999995</v>
      </c>
      <c r="L283" s="132" t="s">
        <v>148</v>
      </c>
      <c r="M283" s="132">
        <v>540</v>
      </c>
      <c r="N283" s="132" t="s">
        <v>2948</v>
      </c>
      <c r="O283" s="132">
        <v>7550</v>
      </c>
      <c r="P283" s="132" t="s">
        <v>439</v>
      </c>
      <c r="Q283" s="132">
        <v>9</v>
      </c>
      <c r="R283" s="132" t="s">
        <v>947</v>
      </c>
      <c r="S283" s="132">
        <v>1000324</v>
      </c>
      <c r="T283" s="132">
        <v>30</v>
      </c>
      <c r="U283" s="132">
        <v>22</v>
      </c>
      <c r="V283" s="132">
        <v>79.900000000000006</v>
      </c>
      <c r="W283" s="132" t="s">
        <v>1038</v>
      </c>
      <c r="X283" s="132">
        <v>5</v>
      </c>
    </row>
    <row r="284" spans="1:24" hidden="1">
      <c r="A284" s="132">
        <v>283</v>
      </c>
      <c r="B284" s="132">
        <v>40000000832</v>
      </c>
      <c r="C284" s="132">
        <v>61103091000</v>
      </c>
      <c r="D284" s="132" t="s">
        <v>481</v>
      </c>
      <c r="E284" s="132" t="s">
        <v>459</v>
      </c>
      <c r="F284" s="132">
        <v>88</v>
      </c>
      <c r="G284" s="132" t="s">
        <v>3847</v>
      </c>
      <c r="H284" s="132">
        <v>1</v>
      </c>
      <c r="I284" s="132">
        <v>0.69</v>
      </c>
      <c r="J284" s="132">
        <v>1</v>
      </c>
      <c r="K284" s="132">
        <v>0.69</v>
      </c>
      <c r="L284" s="132" t="s">
        <v>148</v>
      </c>
      <c r="M284" s="132">
        <v>540</v>
      </c>
      <c r="N284" s="132" t="s">
        <v>468</v>
      </c>
      <c r="O284" s="132">
        <v>1760</v>
      </c>
      <c r="P284" s="132" t="s">
        <v>435</v>
      </c>
      <c r="Q284" s="132">
        <v>2</v>
      </c>
      <c r="R284" s="132" t="s">
        <v>947</v>
      </c>
      <c r="S284" s="132">
        <v>1000324</v>
      </c>
      <c r="T284" s="132" t="s">
        <v>828</v>
      </c>
      <c r="U284" s="132">
        <v>124</v>
      </c>
      <c r="V284" s="132">
        <v>99.9</v>
      </c>
      <c r="W284" s="132" t="s">
        <v>1046</v>
      </c>
      <c r="X284" s="132">
        <v>12</v>
      </c>
    </row>
    <row r="285" spans="1:24" hidden="1">
      <c r="A285" s="132">
        <v>284</v>
      </c>
      <c r="B285" s="132">
        <v>40000000831</v>
      </c>
      <c r="C285" s="132">
        <v>61103091000</v>
      </c>
      <c r="D285" s="132" t="s">
        <v>481</v>
      </c>
      <c r="E285" s="132" t="s">
        <v>459</v>
      </c>
      <c r="F285" s="132">
        <v>88</v>
      </c>
      <c r="G285" s="132" t="s">
        <v>3847</v>
      </c>
      <c r="H285" s="132">
        <v>1</v>
      </c>
      <c r="I285" s="132">
        <v>0.73599999999999999</v>
      </c>
      <c r="J285" s="132">
        <v>1</v>
      </c>
      <c r="K285" s="132">
        <v>0.73599999999999999</v>
      </c>
      <c r="L285" s="132" t="s">
        <v>148</v>
      </c>
      <c r="M285" s="132">
        <v>540</v>
      </c>
      <c r="N285" s="132" t="s">
        <v>468</v>
      </c>
      <c r="O285" s="132">
        <v>1760</v>
      </c>
      <c r="P285" s="132" t="s">
        <v>435</v>
      </c>
      <c r="Q285" s="132">
        <v>2</v>
      </c>
      <c r="R285" s="132" t="s">
        <v>947</v>
      </c>
      <c r="S285" s="132">
        <v>1000324</v>
      </c>
      <c r="T285" s="132" t="s">
        <v>828</v>
      </c>
      <c r="U285" s="132">
        <v>124</v>
      </c>
      <c r="V285" s="132">
        <v>99.9</v>
      </c>
      <c r="W285" s="132" t="s">
        <v>1046</v>
      </c>
      <c r="X285" s="132">
        <v>12</v>
      </c>
    </row>
    <row r="286" spans="1:24" hidden="1">
      <c r="A286" s="132">
        <v>285</v>
      </c>
      <c r="B286" s="132">
        <v>40000000830</v>
      </c>
      <c r="C286" s="132">
        <v>61103091000</v>
      </c>
      <c r="D286" s="132" t="s">
        <v>481</v>
      </c>
      <c r="E286" s="132" t="s">
        <v>459</v>
      </c>
      <c r="F286" s="132">
        <v>88</v>
      </c>
      <c r="G286" s="132" t="s">
        <v>3847</v>
      </c>
      <c r="H286" s="132">
        <v>1</v>
      </c>
      <c r="I286" s="132">
        <v>0.67</v>
      </c>
      <c r="J286" s="132">
        <v>1</v>
      </c>
      <c r="K286" s="132">
        <v>0.67</v>
      </c>
      <c r="L286" s="132" t="s">
        <v>148</v>
      </c>
      <c r="M286" s="132">
        <v>540</v>
      </c>
      <c r="N286" s="132" t="s">
        <v>468</v>
      </c>
      <c r="O286" s="132">
        <v>1760</v>
      </c>
      <c r="P286" s="132" t="s">
        <v>435</v>
      </c>
      <c r="Q286" s="132">
        <v>2</v>
      </c>
      <c r="R286" s="132" t="s">
        <v>947</v>
      </c>
      <c r="S286" s="132">
        <v>1000324</v>
      </c>
      <c r="T286" s="132" t="s">
        <v>821</v>
      </c>
      <c r="U286" s="132">
        <v>3</v>
      </c>
      <c r="V286" s="132">
        <v>99.9</v>
      </c>
      <c r="W286" s="132" t="s">
        <v>1046</v>
      </c>
      <c r="X286" s="132">
        <v>12</v>
      </c>
    </row>
    <row r="287" spans="1:24" hidden="1">
      <c r="A287" s="132">
        <v>286</v>
      </c>
      <c r="B287" s="132">
        <v>40000000829</v>
      </c>
      <c r="C287" s="132">
        <v>62034231000</v>
      </c>
      <c r="D287" s="132" t="s">
        <v>537</v>
      </c>
      <c r="E287" s="132" t="s">
        <v>3964</v>
      </c>
      <c r="F287" s="132">
        <v>87</v>
      </c>
      <c r="G287" s="132" t="s">
        <v>3847</v>
      </c>
      <c r="H287" s="132">
        <v>1</v>
      </c>
      <c r="I287" s="132">
        <v>0.51</v>
      </c>
      <c r="J287" s="132">
        <v>1</v>
      </c>
      <c r="K287" s="132">
        <v>0.51</v>
      </c>
      <c r="L287" s="132" t="s">
        <v>148</v>
      </c>
      <c r="M287" s="132">
        <v>540</v>
      </c>
      <c r="N287" s="132" t="s">
        <v>468</v>
      </c>
      <c r="O287" s="132">
        <v>1760</v>
      </c>
      <c r="P287" s="132" t="s">
        <v>439</v>
      </c>
      <c r="Q287" s="132">
        <v>9</v>
      </c>
      <c r="R287" s="132" t="s">
        <v>947</v>
      </c>
      <c r="S287" s="132">
        <v>1000324</v>
      </c>
      <c r="T287" s="132">
        <v>31</v>
      </c>
      <c r="U287" s="132">
        <v>140</v>
      </c>
      <c r="V287" s="132">
        <v>69.900000000000006</v>
      </c>
      <c r="W287" s="132" t="s">
        <v>1046</v>
      </c>
      <c r="X287" s="132">
        <v>12</v>
      </c>
    </row>
    <row r="288" spans="1:24" hidden="1">
      <c r="A288" s="132">
        <v>287</v>
      </c>
      <c r="B288" s="132">
        <v>40000000828</v>
      </c>
      <c r="C288" s="132">
        <v>62034231000</v>
      </c>
      <c r="D288" s="132" t="s">
        <v>537</v>
      </c>
      <c r="E288" s="132" t="s">
        <v>3964</v>
      </c>
      <c r="F288" s="132">
        <v>87</v>
      </c>
      <c r="G288" s="132" t="s">
        <v>3847</v>
      </c>
      <c r="H288" s="132">
        <v>1</v>
      </c>
      <c r="I288" s="132">
        <v>0.55000000000000004</v>
      </c>
      <c r="J288" s="132">
        <v>1</v>
      </c>
      <c r="K288" s="132">
        <v>0.55000000000000004</v>
      </c>
      <c r="L288" s="132" t="s">
        <v>148</v>
      </c>
      <c r="M288" s="132">
        <v>540</v>
      </c>
      <c r="N288" s="132" t="s">
        <v>468</v>
      </c>
      <c r="O288" s="132">
        <v>1760</v>
      </c>
      <c r="P288" s="132" t="s">
        <v>439</v>
      </c>
      <c r="Q288" s="132">
        <v>9</v>
      </c>
      <c r="R288" s="132" t="s">
        <v>947</v>
      </c>
      <c r="S288" s="132">
        <v>1000324</v>
      </c>
      <c r="T288" s="132">
        <v>33</v>
      </c>
      <c r="U288" s="132">
        <v>243</v>
      </c>
      <c r="V288" s="132">
        <v>1</v>
      </c>
      <c r="W288" s="132" t="s">
        <v>1046</v>
      </c>
      <c r="X288" s="132">
        <v>12</v>
      </c>
    </row>
    <row r="289" spans="1:24" hidden="1">
      <c r="A289" s="132">
        <v>288</v>
      </c>
      <c r="B289" s="132">
        <v>40000000827</v>
      </c>
      <c r="C289" s="132">
        <v>62034231000</v>
      </c>
      <c r="D289" s="132" t="s">
        <v>537</v>
      </c>
      <c r="E289" s="132" t="s">
        <v>3964</v>
      </c>
      <c r="F289" s="132">
        <v>87</v>
      </c>
      <c r="G289" s="132" t="s">
        <v>3847</v>
      </c>
      <c r="H289" s="132">
        <v>1</v>
      </c>
      <c r="I289" s="132">
        <v>0.47399999999999998</v>
      </c>
      <c r="J289" s="132">
        <v>1</v>
      </c>
      <c r="K289" s="132">
        <v>0.47399999999999998</v>
      </c>
      <c r="L289" s="132" t="s">
        <v>148</v>
      </c>
      <c r="M289" s="132">
        <v>540</v>
      </c>
      <c r="N289" s="132" t="s">
        <v>468</v>
      </c>
      <c r="O289" s="132">
        <v>1760</v>
      </c>
      <c r="P289" s="132" t="s">
        <v>439</v>
      </c>
      <c r="Q289" s="132">
        <v>9</v>
      </c>
      <c r="R289" s="132" t="s">
        <v>947</v>
      </c>
      <c r="S289" s="132">
        <v>1000324</v>
      </c>
      <c r="T289" s="132">
        <v>28</v>
      </c>
      <c r="U289" s="132">
        <v>17</v>
      </c>
      <c r="V289" s="132">
        <v>69.900000000000006</v>
      </c>
      <c r="W289" s="132" t="s">
        <v>1046</v>
      </c>
      <c r="X289" s="132">
        <v>12</v>
      </c>
    </row>
    <row r="290" spans="1:24" hidden="1">
      <c r="A290" s="132">
        <v>289</v>
      </c>
      <c r="B290" s="132">
        <v>40000000826</v>
      </c>
      <c r="C290" s="132">
        <v>62034231000</v>
      </c>
      <c r="D290" s="132" t="s">
        <v>537</v>
      </c>
      <c r="E290" s="132" t="s">
        <v>3964</v>
      </c>
      <c r="F290" s="132">
        <v>87</v>
      </c>
      <c r="G290" s="132" t="s">
        <v>3847</v>
      </c>
      <c r="H290" s="132">
        <v>1</v>
      </c>
      <c r="I290" s="132">
        <v>0.59399999999999997</v>
      </c>
      <c r="J290" s="132">
        <v>1</v>
      </c>
      <c r="K290" s="132">
        <v>0.59399999999999997</v>
      </c>
      <c r="L290" s="132" t="s">
        <v>148</v>
      </c>
      <c r="M290" s="132">
        <v>540</v>
      </c>
      <c r="N290" s="132" t="s">
        <v>468</v>
      </c>
      <c r="O290" s="132">
        <v>1760</v>
      </c>
      <c r="P290" s="132" t="s">
        <v>439</v>
      </c>
      <c r="Q290" s="132">
        <v>9</v>
      </c>
      <c r="R290" s="132" t="s">
        <v>947</v>
      </c>
      <c r="S290" s="132">
        <v>1000324</v>
      </c>
      <c r="T290" s="132">
        <v>38</v>
      </c>
      <c r="U290" s="132">
        <v>64</v>
      </c>
      <c r="V290" s="132">
        <v>69.900000000000006</v>
      </c>
      <c r="W290" s="132" t="s">
        <v>1046</v>
      </c>
      <c r="X290" s="132">
        <v>12</v>
      </c>
    </row>
    <row r="291" spans="1:24" hidden="1">
      <c r="A291" s="132">
        <v>290</v>
      </c>
      <c r="B291" s="132">
        <v>40000000825</v>
      </c>
      <c r="C291" s="132">
        <v>61103091000</v>
      </c>
      <c r="D291" s="132" t="s">
        <v>956</v>
      </c>
      <c r="E291" s="132" t="s">
        <v>459</v>
      </c>
      <c r="F291" s="132">
        <v>88</v>
      </c>
      <c r="G291" s="132" t="s">
        <v>3847</v>
      </c>
      <c r="H291" s="132">
        <v>1</v>
      </c>
      <c r="I291" s="132">
        <v>0.33200000000000002</v>
      </c>
      <c r="J291" s="132">
        <v>1</v>
      </c>
      <c r="K291" s="132">
        <v>0.33200000000000002</v>
      </c>
      <c r="L291" s="132" t="s">
        <v>148</v>
      </c>
      <c r="M291" s="132">
        <v>540</v>
      </c>
      <c r="N291" s="132" t="s">
        <v>2872</v>
      </c>
      <c r="O291" s="132">
        <v>2185</v>
      </c>
      <c r="P291" s="132" t="s">
        <v>435</v>
      </c>
      <c r="Q291" s="132">
        <v>2</v>
      </c>
      <c r="R291" s="132" t="s">
        <v>947</v>
      </c>
      <c r="S291" s="132">
        <v>1000324</v>
      </c>
      <c r="T291" s="132" t="s">
        <v>821</v>
      </c>
      <c r="U291" s="132">
        <v>3</v>
      </c>
      <c r="V291" s="132">
        <v>1</v>
      </c>
      <c r="W291" s="132" t="s">
        <v>1064</v>
      </c>
      <c r="X291" s="132">
        <v>7</v>
      </c>
    </row>
    <row r="292" spans="1:24" hidden="1">
      <c r="A292" s="132">
        <v>291</v>
      </c>
      <c r="B292" s="132">
        <v>40000000824</v>
      </c>
      <c r="C292" s="132">
        <v>61101130000</v>
      </c>
      <c r="D292" s="132" t="s">
        <v>567</v>
      </c>
      <c r="E292" s="132" t="s">
        <v>459</v>
      </c>
      <c r="F292" s="132">
        <v>88</v>
      </c>
      <c r="G292" s="132" t="s">
        <v>3847</v>
      </c>
      <c r="H292" s="132">
        <v>1</v>
      </c>
      <c r="I292" s="132">
        <v>0.246</v>
      </c>
      <c r="J292" s="132">
        <v>1</v>
      </c>
      <c r="K292" s="132">
        <v>0.246</v>
      </c>
      <c r="L292" s="132" t="s">
        <v>148</v>
      </c>
      <c r="M292" s="132">
        <v>540</v>
      </c>
      <c r="N292" s="132" t="s">
        <v>2872</v>
      </c>
      <c r="O292" s="132">
        <v>2185</v>
      </c>
      <c r="P292" s="132" t="s">
        <v>3855</v>
      </c>
      <c r="Q292" s="132">
        <v>11</v>
      </c>
      <c r="R292" s="132" t="s">
        <v>947</v>
      </c>
      <c r="S292" s="132">
        <v>1000324</v>
      </c>
      <c r="T292" s="132" t="s">
        <v>828</v>
      </c>
      <c r="U292" s="132">
        <v>124</v>
      </c>
      <c r="V292" s="132">
        <v>1</v>
      </c>
      <c r="W292" s="132" t="s">
        <v>1064</v>
      </c>
      <c r="X292" s="132">
        <v>7</v>
      </c>
    </row>
    <row r="293" spans="1:24" hidden="1">
      <c r="A293" s="132">
        <v>292</v>
      </c>
      <c r="B293" s="132">
        <v>40000000823</v>
      </c>
      <c r="C293" s="132">
        <v>61102091000</v>
      </c>
      <c r="D293" s="132" t="s">
        <v>488</v>
      </c>
      <c r="E293" s="132" t="s">
        <v>459</v>
      </c>
      <c r="F293" s="132">
        <v>88</v>
      </c>
      <c r="G293" s="132" t="s">
        <v>3847</v>
      </c>
      <c r="H293" s="132">
        <v>1</v>
      </c>
      <c r="I293" s="132">
        <v>0.318</v>
      </c>
      <c r="J293" s="132">
        <v>1</v>
      </c>
      <c r="K293" s="132">
        <v>0.318</v>
      </c>
      <c r="L293" s="132" t="s">
        <v>148</v>
      </c>
      <c r="M293" s="132">
        <v>540</v>
      </c>
      <c r="N293" s="132" t="s">
        <v>3915</v>
      </c>
      <c r="O293" s="132">
        <v>7497</v>
      </c>
      <c r="P293" s="132" t="s">
        <v>439</v>
      </c>
      <c r="Q293" s="132">
        <v>9</v>
      </c>
      <c r="R293" s="132" t="s">
        <v>947</v>
      </c>
      <c r="S293" s="132">
        <v>1000324</v>
      </c>
      <c r="T293" s="132" t="s">
        <v>810</v>
      </c>
      <c r="U293" s="132">
        <v>122</v>
      </c>
      <c r="V293" s="132">
        <v>59.9</v>
      </c>
      <c r="W293" s="132" t="s">
        <v>3919</v>
      </c>
      <c r="X293" s="132">
        <v>25</v>
      </c>
    </row>
    <row r="294" spans="1:24" hidden="1">
      <c r="A294" s="132">
        <v>293</v>
      </c>
      <c r="B294" s="132">
        <v>40000000822</v>
      </c>
      <c r="C294" s="132">
        <v>61102091000</v>
      </c>
      <c r="D294" s="132" t="s">
        <v>488</v>
      </c>
      <c r="E294" s="132" t="s">
        <v>459</v>
      </c>
      <c r="F294" s="132">
        <v>88</v>
      </c>
      <c r="G294" s="132" t="s">
        <v>3847</v>
      </c>
      <c r="H294" s="132">
        <v>1</v>
      </c>
      <c r="I294" s="132">
        <v>0.42</v>
      </c>
      <c r="J294" s="132">
        <v>1</v>
      </c>
      <c r="K294" s="132">
        <v>0.42</v>
      </c>
      <c r="L294" s="132" t="s">
        <v>148</v>
      </c>
      <c r="M294" s="132">
        <v>540</v>
      </c>
      <c r="N294" s="132" t="s">
        <v>3915</v>
      </c>
      <c r="O294" s="132">
        <v>7497</v>
      </c>
      <c r="P294" s="132" t="s">
        <v>439</v>
      </c>
      <c r="Q294" s="132">
        <v>9</v>
      </c>
      <c r="R294" s="132" t="s">
        <v>947</v>
      </c>
      <c r="S294" s="132">
        <v>1000324</v>
      </c>
      <c r="T294" s="132" t="s">
        <v>959</v>
      </c>
      <c r="U294" s="132">
        <v>165</v>
      </c>
      <c r="V294" s="132">
        <v>1</v>
      </c>
      <c r="W294" s="132" t="s">
        <v>1038</v>
      </c>
      <c r="X294" s="132">
        <v>5</v>
      </c>
    </row>
    <row r="295" spans="1:24" hidden="1">
      <c r="A295" s="132">
        <v>294</v>
      </c>
      <c r="B295" s="132">
        <v>40000000821</v>
      </c>
      <c r="C295" s="132">
        <v>61101130000</v>
      </c>
      <c r="D295" s="132" t="s">
        <v>567</v>
      </c>
      <c r="E295" s="132" t="s">
        <v>459</v>
      </c>
      <c r="F295" s="132">
        <v>88</v>
      </c>
      <c r="G295" s="132" t="s">
        <v>3847</v>
      </c>
      <c r="H295" s="132">
        <v>1</v>
      </c>
      <c r="I295" s="132">
        <v>0.31</v>
      </c>
      <c r="J295" s="132">
        <v>1</v>
      </c>
      <c r="K295" s="132">
        <v>0.31</v>
      </c>
      <c r="L295" s="132" t="s">
        <v>148</v>
      </c>
      <c r="M295" s="132">
        <v>540</v>
      </c>
      <c r="N295" s="132" t="s">
        <v>2872</v>
      </c>
      <c r="O295" s="132">
        <v>2185</v>
      </c>
      <c r="P295" s="132" t="s">
        <v>3958</v>
      </c>
      <c r="Q295" s="132" t="s">
        <v>3929</v>
      </c>
      <c r="R295" s="132" t="s">
        <v>947</v>
      </c>
      <c r="S295" s="132">
        <v>1000324</v>
      </c>
      <c r="T295" s="132" t="s">
        <v>825</v>
      </c>
      <c r="U295" s="132">
        <v>119</v>
      </c>
      <c r="V295" s="132">
        <v>1</v>
      </c>
      <c r="W295" s="132" t="s">
        <v>1038</v>
      </c>
      <c r="X295" s="132">
        <v>5</v>
      </c>
    </row>
    <row r="296" spans="1:24" hidden="1">
      <c r="A296" s="132">
        <v>295</v>
      </c>
      <c r="B296" s="132">
        <v>40000000820</v>
      </c>
      <c r="C296" s="132">
        <v>61051000000</v>
      </c>
      <c r="D296" s="132" t="s">
        <v>494</v>
      </c>
      <c r="E296" s="132" t="s">
        <v>444</v>
      </c>
      <c r="F296" s="132">
        <v>82</v>
      </c>
      <c r="G296" s="132" t="s">
        <v>3847</v>
      </c>
      <c r="H296" s="132">
        <v>1</v>
      </c>
      <c r="I296" s="132">
        <v>0.24</v>
      </c>
      <c r="J296" s="132">
        <v>1</v>
      </c>
      <c r="K296" s="132">
        <v>0.24</v>
      </c>
      <c r="L296" s="132" t="s">
        <v>148</v>
      </c>
      <c r="M296" s="132">
        <v>540</v>
      </c>
      <c r="N296" s="132" t="s">
        <v>2985</v>
      </c>
      <c r="O296" s="132">
        <v>9001</v>
      </c>
      <c r="P296" s="132" t="s">
        <v>439</v>
      </c>
      <c r="Q296" s="132">
        <v>9</v>
      </c>
      <c r="R296" s="132" t="s">
        <v>947</v>
      </c>
      <c r="S296" s="132">
        <v>1000324</v>
      </c>
      <c r="T296" s="132">
        <v>41</v>
      </c>
      <c r="U296" s="132">
        <v>288</v>
      </c>
      <c r="V296" s="132">
        <v>1</v>
      </c>
      <c r="W296" s="132" t="s">
        <v>3916</v>
      </c>
      <c r="X296" s="132">
        <v>10</v>
      </c>
    </row>
    <row r="297" spans="1:24" hidden="1">
      <c r="A297" s="132">
        <v>296</v>
      </c>
      <c r="B297" s="132">
        <v>40000000819</v>
      </c>
      <c r="C297" s="132">
        <v>61051000000</v>
      </c>
      <c r="D297" s="132" t="s">
        <v>494</v>
      </c>
      <c r="E297" s="132" t="s">
        <v>444</v>
      </c>
      <c r="F297" s="132">
        <v>82</v>
      </c>
      <c r="G297" s="132" t="s">
        <v>3847</v>
      </c>
      <c r="H297" s="132">
        <v>1</v>
      </c>
      <c r="I297" s="132">
        <v>0.23799999999999999</v>
      </c>
      <c r="J297" s="132">
        <v>1</v>
      </c>
      <c r="K297" s="132">
        <v>0.23799999999999999</v>
      </c>
      <c r="L297" s="132" t="s">
        <v>148</v>
      </c>
      <c r="M297" s="132">
        <v>540</v>
      </c>
      <c r="N297" s="132" t="s">
        <v>2985</v>
      </c>
      <c r="O297" s="132">
        <v>9001</v>
      </c>
      <c r="P297" s="132" t="s">
        <v>439</v>
      </c>
      <c r="Q297" s="132">
        <v>9</v>
      </c>
      <c r="R297" s="132" t="s">
        <v>947</v>
      </c>
      <c r="S297" s="132">
        <v>1000324</v>
      </c>
      <c r="T297" s="132">
        <v>43</v>
      </c>
      <c r="U297" s="132">
        <v>289</v>
      </c>
      <c r="V297" s="132">
        <v>59.9</v>
      </c>
      <c r="W297" s="132" t="s">
        <v>3916</v>
      </c>
      <c r="X297" s="132">
        <v>10</v>
      </c>
    </row>
    <row r="298" spans="1:24" hidden="1">
      <c r="A298" s="132">
        <v>297</v>
      </c>
      <c r="B298" s="132">
        <v>40000000818</v>
      </c>
      <c r="C298" s="132">
        <v>61051000000</v>
      </c>
      <c r="D298" s="132" t="s">
        <v>494</v>
      </c>
      <c r="E298" s="132" t="s">
        <v>444</v>
      </c>
      <c r="F298" s="132">
        <v>82</v>
      </c>
      <c r="G298" s="132" t="s">
        <v>3847</v>
      </c>
      <c r="H298" s="132">
        <v>1</v>
      </c>
      <c r="I298" s="132">
        <v>0.23400000000000001</v>
      </c>
      <c r="J298" s="132">
        <v>1</v>
      </c>
      <c r="K298" s="132">
        <v>0.23400000000000001</v>
      </c>
      <c r="L298" s="132" t="s">
        <v>148</v>
      </c>
      <c r="M298" s="132">
        <v>540</v>
      </c>
      <c r="N298" s="132" t="s">
        <v>2985</v>
      </c>
      <c r="O298" s="132">
        <v>9001</v>
      </c>
      <c r="P298" s="132" t="s">
        <v>439</v>
      </c>
      <c r="Q298" s="132">
        <v>9</v>
      </c>
      <c r="R298" s="132" t="s">
        <v>947</v>
      </c>
      <c r="S298" s="132">
        <v>1000324</v>
      </c>
      <c r="T298" s="132">
        <v>40</v>
      </c>
      <c r="U298" s="132">
        <v>79</v>
      </c>
      <c r="V298" s="132">
        <v>59.9</v>
      </c>
      <c r="W298" s="132" t="s">
        <v>3916</v>
      </c>
      <c r="X298" s="132">
        <v>10</v>
      </c>
    </row>
    <row r="299" spans="1:24" hidden="1">
      <c r="A299" s="132">
        <v>298</v>
      </c>
      <c r="B299" s="132">
        <v>40000000817</v>
      </c>
      <c r="C299" s="132">
        <v>61051000000</v>
      </c>
      <c r="D299" s="132" t="s">
        <v>494</v>
      </c>
      <c r="E299" s="132" t="s">
        <v>444</v>
      </c>
      <c r="F299" s="132">
        <v>82</v>
      </c>
      <c r="G299" s="132" t="s">
        <v>3847</v>
      </c>
      <c r="H299" s="132">
        <v>1</v>
      </c>
      <c r="I299" s="132">
        <v>0.25600000000000001</v>
      </c>
      <c r="J299" s="132">
        <v>1</v>
      </c>
      <c r="K299" s="132">
        <v>0.25600000000000001</v>
      </c>
      <c r="L299" s="132" t="s">
        <v>148</v>
      </c>
      <c r="M299" s="132">
        <v>540</v>
      </c>
      <c r="N299" s="132" t="s">
        <v>2985</v>
      </c>
      <c r="O299" s="132">
        <v>9001</v>
      </c>
      <c r="P299" s="132" t="s">
        <v>439</v>
      </c>
      <c r="Q299" s="132">
        <v>9</v>
      </c>
      <c r="R299" s="132" t="s">
        <v>947</v>
      </c>
      <c r="S299" s="132">
        <v>1000324</v>
      </c>
      <c r="T299" s="132">
        <v>44</v>
      </c>
      <c r="U299" s="132">
        <v>95</v>
      </c>
      <c r="V299" s="132">
        <v>59.9</v>
      </c>
      <c r="W299" s="132" t="s">
        <v>3916</v>
      </c>
      <c r="X299" s="132">
        <v>10</v>
      </c>
    </row>
    <row r="300" spans="1:24" hidden="1">
      <c r="A300" s="132">
        <v>299</v>
      </c>
      <c r="B300" s="132">
        <v>40000000816</v>
      </c>
      <c r="C300" s="132">
        <v>61051000000</v>
      </c>
      <c r="D300" s="132" t="s">
        <v>494</v>
      </c>
      <c r="E300" s="132" t="s">
        <v>444</v>
      </c>
      <c r="F300" s="132">
        <v>82</v>
      </c>
      <c r="G300" s="132" t="s">
        <v>3847</v>
      </c>
      <c r="H300" s="132">
        <v>1</v>
      </c>
      <c r="I300" s="132">
        <v>0.224</v>
      </c>
      <c r="J300" s="132">
        <v>1</v>
      </c>
      <c r="K300" s="132">
        <v>0.224</v>
      </c>
      <c r="L300" s="132" t="s">
        <v>148</v>
      </c>
      <c r="M300" s="132">
        <v>540</v>
      </c>
      <c r="N300" s="132" t="s">
        <v>2985</v>
      </c>
      <c r="O300" s="132">
        <v>9001</v>
      </c>
      <c r="P300" s="132" t="s">
        <v>439</v>
      </c>
      <c r="Q300" s="132">
        <v>9</v>
      </c>
      <c r="R300" s="132" t="s">
        <v>947</v>
      </c>
      <c r="S300" s="132">
        <v>1000324</v>
      </c>
      <c r="T300" s="132">
        <v>38</v>
      </c>
      <c r="U300" s="132">
        <v>64</v>
      </c>
      <c r="V300" s="132">
        <v>59.9</v>
      </c>
      <c r="W300" s="132" t="s">
        <v>3916</v>
      </c>
      <c r="X300" s="132">
        <v>10</v>
      </c>
    </row>
    <row r="301" spans="1:24" hidden="1">
      <c r="A301" s="132">
        <v>300</v>
      </c>
      <c r="B301" s="132">
        <v>40000000815</v>
      </c>
      <c r="C301" s="132">
        <v>61091000000</v>
      </c>
      <c r="D301" s="132" t="s">
        <v>839</v>
      </c>
      <c r="E301" s="132" t="s">
        <v>453</v>
      </c>
      <c r="F301" s="132">
        <v>73</v>
      </c>
      <c r="G301" s="132" t="s">
        <v>3847</v>
      </c>
      <c r="H301" s="132">
        <v>1</v>
      </c>
      <c r="I301" s="132">
        <v>0.186</v>
      </c>
      <c r="J301" s="132">
        <v>1</v>
      </c>
      <c r="K301" s="132">
        <v>0.186</v>
      </c>
      <c r="L301" s="132" t="s">
        <v>148</v>
      </c>
      <c r="M301" s="132">
        <v>540</v>
      </c>
      <c r="N301" s="132" t="s">
        <v>440</v>
      </c>
      <c r="O301" s="132">
        <v>7485</v>
      </c>
      <c r="P301" s="132" t="s">
        <v>439</v>
      </c>
      <c r="Q301" s="132">
        <v>9</v>
      </c>
      <c r="R301" s="132" t="s">
        <v>947</v>
      </c>
      <c r="S301" s="132">
        <v>1000324</v>
      </c>
      <c r="T301" s="132" t="s">
        <v>821</v>
      </c>
      <c r="U301" s="132">
        <v>3</v>
      </c>
      <c r="V301" s="132">
        <v>24.9</v>
      </c>
      <c r="W301" s="132" t="s">
        <v>1038</v>
      </c>
      <c r="X301" s="132">
        <v>5</v>
      </c>
    </row>
    <row r="302" spans="1:24" hidden="1">
      <c r="A302" s="132">
        <v>301</v>
      </c>
      <c r="B302" s="132">
        <v>40000000814</v>
      </c>
      <c r="C302" s="132">
        <v>61091000000</v>
      </c>
      <c r="D302" s="132" t="s">
        <v>839</v>
      </c>
      <c r="E302" s="132" t="s">
        <v>453</v>
      </c>
      <c r="F302" s="132">
        <v>73</v>
      </c>
      <c r="G302" s="132" t="s">
        <v>3847</v>
      </c>
      <c r="H302" s="132">
        <v>1</v>
      </c>
      <c r="I302" s="132">
        <v>0.21</v>
      </c>
      <c r="J302" s="132">
        <v>1</v>
      </c>
      <c r="K302" s="132">
        <v>0.21</v>
      </c>
      <c r="L302" s="132" t="s">
        <v>148</v>
      </c>
      <c r="M302" s="132">
        <v>540</v>
      </c>
      <c r="N302" s="132" t="s">
        <v>440</v>
      </c>
      <c r="O302" s="132">
        <v>7485</v>
      </c>
      <c r="P302" s="132" t="s">
        <v>439</v>
      </c>
      <c r="Q302" s="132">
        <v>9</v>
      </c>
      <c r="R302" s="132" t="s">
        <v>947</v>
      </c>
      <c r="S302" s="132">
        <v>1000324</v>
      </c>
      <c r="T302" s="132" t="s">
        <v>828</v>
      </c>
      <c r="U302" s="132">
        <v>124</v>
      </c>
      <c r="V302" s="132">
        <v>24.9</v>
      </c>
      <c r="W302" s="132" t="s">
        <v>1038</v>
      </c>
      <c r="X302" s="132">
        <v>5</v>
      </c>
    </row>
    <row r="303" spans="1:24" hidden="1">
      <c r="A303" s="132">
        <v>302</v>
      </c>
      <c r="B303" s="132">
        <v>40000000814</v>
      </c>
      <c r="C303" s="132">
        <v>61043300000</v>
      </c>
      <c r="D303" s="132" t="s">
        <v>569</v>
      </c>
      <c r="E303" s="132" t="s">
        <v>466</v>
      </c>
      <c r="F303" s="132">
        <v>153</v>
      </c>
      <c r="G303" s="132" t="s">
        <v>3848</v>
      </c>
      <c r="H303" s="132">
        <v>2</v>
      </c>
      <c r="I303" s="132">
        <v>0.74199999999999999</v>
      </c>
      <c r="J303" s="132">
        <v>1</v>
      </c>
      <c r="K303" s="132">
        <v>0.74199999999999999</v>
      </c>
      <c r="L303" s="132" t="s">
        <v>148</v>
      </c>
      <c r="M303" s="132">
        <v>540</v>
      </c>
      <c r="N303" s="132" t="s">
        <v>468</v>
      </c>
      <c r="O303" s="132">
        <v>1760</v>
      </c>
      <c r="P303" s="132" t="s">
        <v>425</v>
      </c>
      <c r="Q303" s="132">
        <v>37</v>
      </c>
      <c r="R303" s="132" t="s">
        <v>947</v>
      </c>
      <c r="S303" s="132">
        <v>1000324</v>
      </c>
      <c r="T303" s="132" t="s">
        <v>828</v>
      </c>
      <c r="U303" s="132">
        <v>124</v>
      </c>
      <c r="V303" s="132">
        <v>24.9</v>
      </c>
      <c r="W303" s="132" t="s">
        <v>1038</v>
      </c>
      <c r="X303" s="132">
        <v>5</v>
      </c>
    </row>
    <row r="304" spans="1:24" hidden="1">
      <c r="A304" s="132">
        <v>303</v>
      </c>
      <c r="B304" s="132">
        <v>40000000813</v>
      </c>
      <c r="C304" s="132">
        <v>61103091000</v>
      </c>
      <c r="D304" s="132" t="s">
        <v>570</v>
      </c>
      <c r="E304" s="132" t="s">
        <v>316</v>
      </c>
      <c r="F304" s="132">
        <v>17</v>
      </c>
      <c r="G304" s="132" t="s">
        <v>3847</v>
      </c>
      <c r="H304" s="132">
        <v>1</v>
      </c>
      <c r="I304" s="132">
        <v>0.45</v>
      </c>
      <c r="J304" s="132">
        <v>1</v>
      </c>
      <c r="K304" s="132">
        <v>0.45</v>
      </c>
      <c r="L304" s="132" t="s">
        <v>148</v>
      </c>
      <c r="M304" s="132">
        <v>540</v>
      </c>
      <c r="N304" s="132" t="s">
        <v>3915</v>
      </c>
      <c r="O304" s="132">
        <v>7497</v>
      </c>
      <c r="P304" s="132" t="s">
        <v>425</v>
      </c>
      <c r="Q304" s="132">
        <v>37</v>
      </c>
      <c r="R304" s="132" t="s">
        <v>947</v>
      </c>
      <c r="S304" s="132">
        <v>1000324</v>
      </c>
      <c r="T304" s="132" t="s">
        <v>821</v>
      </c>
      <c r="U304" s="132">
        <v>3</v>
      </c>
      <c r="V304" s="132">
        <v>84.9</v>
      </c>
      <c r="W304" s="132" t="s">
        <v>1038</v>
      </c>
      <c r="X304" s="132">
        <v>5</v>
      </c>
    </row>
    <row r="305" spans="1:24" hidden="1">
      <c r="A305" s="132">
        <v>304</v>
      </c>
      <c r="B305" s="132">
        <v>40000000812</v>
      </c>
      <c r="C305" s="132">
        <v>62014000000</v>
      </c>
      <c r="D305" s="132" t="s">
        <v>536</v>
      </c>
      <c r="E305" s="132" t="s">
        <v>3650</v>
      </c>
      <c r="F305" s="132">
        <v>14</v>
      </c>
      <c r="G305" s="132" t="s">
        <v>3847</v>
      </c>
      <c r="H305" s="132">
        <v>1</v>
      </c>
      <c r="I305" s="132">
        <v>0.69799999999999995</v>
      </c>
      <c r="J305" s="132">
        <v>1</v>
      </c>
      <c r="K305" s="132">
        <v>0.69799999999999995</v>
      </c>
      <c r="L305" s="132" t="s">
        <v>148</v>
      </c>
      <c r="M305" s="132">
        <v>540</v>
      </c>
      <c r="N305" s="132" t="s">
        <v>3915</v>
      </c>
      <c r="O305" s="132">
        <v>7497</v>
      </c>
      <c r="P305" s="132" t="s">
        <v>3878</v>
      </c>
      <c r="Q305" s="132">
        <v>56</v>
      </c>
      <c r="R305" s="132" t="s">
        <v>947</v>
      </c>
      <c r="S305" s="132">
        <v>1000324</v>
      </c>
      <c r="T305" s="132" t="s">
        <v>821</v>
      </c>
      <c r="U305" s="132">
        <v>3</v>
      </c>
      <c r="V305" s="132">
        <v>99.9</v>
      </c>
      <c r="W305" s="132" t="s">
        <v>1048</v>
      </c>
      <c r="X305" s="132">
        <v>4</v>
      </c>
    </row>
    <row r="306" spans="1:24" hidden="1">
      <c r="A306" s="132">
        <v>305</v>
      </c>
      <c r="B306" s="132">
        <v>40000000811</v>
      </c>
      <c r="C306" s="132">
        <v>62014000000</v>
      </c>
      <c r="D306" s="132" t="s">
        <v>536</v>
      </c>
      <c r="E306" s="132" t="s">
        <v>3650</v>
      </c>
      <c r="F306" s="132">
        <v>14</v>
      </c>
      <c r="G306" s="132" t="s">
        <v>3847</v>
      </c>
      <c r="H306" s="132">
        <v>1</v>
      </c>
      <c r="I306" s="132">
        <v>0.76200000000000001</v>
      </c>
      <c r="J306" s="132">
        <v>1</v>
      </c>
      <c r="K306" s="132">
        <v>0.76200000000000001</v>
      </c>
      <c r="L306" s="132" t="s">
        <v>148</v>
      </c>
      <c r="M306" s="132">
        <v>540</v>
      </c>
      <c r="N306" s="132" t="s">
        <v>3915</v>
      </c>
      <c r="O306" s="132">
        <v>7497</v>
      </c>
      <c r="P306" s="132" t="s">
        <v>3878</v>
      </c>
      <c r="Q306" s="132">
        <v>56</v>
      </c>
      <c r="R306" s="132" t="s">
        <v>947</v>
      </c>
      <c r="S306" s="132">
        <v>1000324</v>
      </c>
      <c r="T306" s="132" t="s">
        <v>828</v>
      </c>
      <c r="U306" s="132">
        <v>124</v>
      </c>
      <c r="V306" s="132">
        <v>99.9</v>
      </c>
      <c r="W306" s="132" t="s">
        <v>1048</v>
      </c>
      <c r="X306" s="132">
        <v>4</v>
      </c>
    </row>
    <row r="307" spans="1:24" hidden="1">
      <c r="A307" s="132">
        <v>306</v>
      </c>
      <c r="B307" s="132">
        <v>40000000810</v>
      </c>
      <c r="C307" s="132">
        <v>62014000000</v>
      </c>
      <c r="D307" s="132" t="s">
        <v>536</v>
      </c>
      <c r="E307" s="132" t="s">
        <v>3650</v>
      </c>
      <c r="F307" s="132">
        <v>14</v>
      </c>
      <c r="G307" s="132" t="s">
        <v>3847</v>
      </c>
      <c r="H307" s="132">
        <v>1</v>
      </c>
      <c r="I307" s="132">
        <v>0.64200000000000002</v>
      </c>
      <c r="J307" s="132">
        <v>1</v>
      </c>
      <c r="K307" s="132">
        <v>0.64200000000000002</v>
      </c>
      <c r="L307" s="132" t="s">
        <v>148</v>
      </c>
      <c r="M307" s="132">
        <v>540</v>
      </c>
      <c r="N307" s="132" t="s">
        <v>3915</v>
      </c>
      <c r="O307" s="132">
        <v>7497</v>
      </c>
      <c r="P307" s="132" t="s">
        <v>3878</v>
      </c>
      <c r="Q307" s="132">
        <v>56</v>
      </c>
      <c r="R307" s="132" t="s">
        <v>947</v>
      </c>
      <c r="S307" s="132">
        <v>1000324</v>
      </c>
      <c r="T307" s="132" t="s">
        <v>825</v>
      </c>
      <c r="U307" s="132">
        <v>119</v>
      </c>
      <c r="V307" s="132">
        <v>1</v>
      </c>
      <c r="W307" s="132" t="s">
        <v>1048</v>
      </c>
      <c r="X307" s="132">
        <v>4</v>
      </c>
    </row>
    <row r="308" spans="1:24" hidden="1">
      <c r="A308" s="132">
        <v>307</v>
      </c>
      <c r="B308" s="132">
        <v>40000000809</v>
      </c>
      <c r="C308" s="132">
        <v>62014000000</v>
      </c>
      <c r="D308" s="132" t="s">
        <v>536</v>
      </c>
      <c r="E308" s="132" t="s">
        <v>3650</v>
      </c>
      <c r="F308" s="132">
        <v>14</v>
      </c>
      <c r="G308" s="132" t="s">
        <v>3847</v>
      </c>
      <c r="H308" s="132">
        <v>1</v>
      </c>
      <c r="I308" s="132">
        <v>0.63800000000000001</v>
      </c>
      <c r="J308" s="132">
        <v>1</v>
      </c>
      <c r="K308" s="132">
        <v>0.63800000000000001</v>
      </c>
      <c r="L308" s="132" t="s">
        <v>148</v>
      </c>
      <c r="M308" s="132">
        <v>540</v>
      </c>
      <c r="N308" s="132" t="s">
        <v>3915</v>
      </c>
      <c r="O308" s="132">
        <v>7497</v>
      </c>
      <c r="P308" s="132" t="s">
        <v>3878</v>
      </c>
      <c r="Q308" s="132">
        <v>56</v>
      </c>
      <c r="R308" s="132" t="s">
        <v>947</v>
      </c>
      <c r="S308" s="132">
        <v>1000324</v>
      </c>
      <c r="T308" s="132" t="s">
        <v>825</v>
      </c>
      <c r="U308" s="132">
        <v>119</v>
      </c>
      <c r="V308" s="132">
        <v>99.9</v>
      </c>
      <c r="W308" s="132" t="s">
        <v>1048</v>
      </c>
      <c r="X308" s="132">
        <v>4</v>
      </c>
    </row>
    <row r="309" spans="1:24" hidden="1">
      <c r="A309" s="132">
        <v>308</v>
      </c>
      <c r="B309" s="132">
        <v>40000000808</v>
      </c>
      <c r="C309" s="132">
        <v>62014000000</v>
      </c>
      <c r="D309" s="132" t="s">
        <v>536</v>
      </c>
      <c r="E309" s="132" t="s">
        <v>3650</v>
      </c>
      <c r="F309" s="132">
        <v>14</v>
      </c>
      <c r="G309" s="132" t="s">
        <v>3847</v>
      </c>
      <c r="H309" s="132">
        <v>1</v>
      </c>
      <c r="I309" s="132">
        <v>0.76</v>
      </c>
      <c r="J309" s="132">
        <v>1</v>
      </c>
      <c r="K309" s="132">
        <v>0.76</v>
      </c>
      <c r="L309" s="132" t="s">
        <v>148</v>
      </c>
      <c r="M309" s="132">
        <v>540</v>
      </c>
      <c r="N309" s="132" t="s">
        <v>3915</v>
      </c>
      <c r="O309" s="132">
        <v>7497</v>
      </c>
      <c r="P309" s="132" t="s">
        <v>425</v>
      </c>
      <c r="Q309" s="132">
        <v>37</v>
      </c>
      <c r="R309" s="132" t="s">
        <v>947</v>
      </c>
      <c r="S309" s="132">
        <v>1000324</v>
      </c>
      <c r="T309" s="132" t="s">
        <v>821</v>
      </c>
      <c r="U309" s="132">
        <v>3</v>
      </c>
      <c r="V309" s="132">
        <v>114.9</v>
      </c>
      <c r="W309" s="132" t="s">
        <v>3919</v>
      </c>
      <c r="X309" s="132">
        <v>25</v>
      </c>
    </row>
    <row r="310" spans="1:24" hidden="1">
      <c r="A310" s="132">
        <v>309</v>
      </c>
      <c r="B310" s="132">
        <v>40000000807</v>
      </c>
      <c r="C310" s="132">
        <v>61103091000</v>
      </c>
      <c r="D310" s="132" t="s">
        <v>570</v>
      </c>
      <c r="E310" s="132" t="s">
        <v>316</v>
      </c>
      <c r="F310" s="132">
        <v>17</v>
      </c>
      <c r="G310" s="132" t="s">
        <v>3847</v>
      </c>
      <c r="H310" s="132">
        <v>1</v>
      </c>
      <c r="I310" s="132">
        <v>0.53</v>
      </c>
      <c r="J310" s="132">
        <v>1</v>
      </c>
      <c r="K310" s="132">
        <v>0.53</v>
      </c>
      <c r="L310" s="132" t="s">
        <v>148</v>
      </c>
      <c r="M310" s="132">
        <v>540</v>
      </c>
      <c r="N310" s="132" t="s">
        <v>3915</v>
      </c>
      <c r="O310" s="132">
        <v>7497</v>
      </c>
      <c r="P310" s="132" t="s">
        <v>425</v>
      </c>
      <c r="Q310" s="132">
        <v>37</v>
      </c>
      <c r="R310" s="132" t="s">
        <v>947</v>
      </c>
      <c r="S310" s="132">
        <v>1000324</v>
      </c>
      <c r="T310" s="132" t="s">
        <v>828</v>
      </c>
      <c r="U310" s="132">
        <v>124</v>
      </c>
      <c r="V310" s="132">
        <v>84.9</v>
      </c>
      <c r="W310" s="132" t="s">
        <v>1038</v>
      </c>
      <c r="X310" s="132">
        <v>5</v>
      </c>
    </row>
    <row r="311" spans="1:24" hidden="1">
      <c r="A311" s="132">
        <v>310</v>
      </c>
      <c r="B311" s="132">
        <v>40000000806</v>
      </c>
      <c r="C311" s="132">
        <v>61103091000</v>
      </c>
      <c r="D311" s="132" t="s">
        <v>570</v>
      </c>
      <c r="E311" s="132" t="s">
        <v>316</v>
      </c>
      <c r="F311" s="132">
        <v>17</v>
      </c>
      <c r="G311" s="132" t="s">
        <v>3847</v>
      </c>
      <c r="H311" s="132">
        <v>1</v>
      </c>
      <c r="I311" s="132">
        <v>0.52600000000000002</v>
      </c>
      <c r="J311" s="132">
        <v>1</v>
      </c>
      <c r="K311" s="132">
        <v>0.52600000000000002</v>
      </c>
      <c r="L311" s="132" t="s">
        <v>148</v>
      </c>
      <c r="M311" s="132">
        <v>540</v>
      </c>
      <c r="N311" s="132" t="s">
        <v>3915</v>
      </c>
      <c r="O311" s="132">
        <v>7497</v>
      </c>
      <c r="P311" s="132" t="s">
        <v>425</v>
      </c>
      <c r="Q311" s="132">
        <v>37</v>
      </c>
      <c r="R311" s="132" t="s">
        <v>947</v>
      </c>
      <c r="S311" s="132">
        <v>1000324</v>
      </c>
      <c r="T311" s="132" t="s">
        <v>948</v>
      </c>
      <c r="U311" s="132">
        <v>327</v>
      </c>
      <c r="V311" s="132">
        <v>84.9</v>
      </c>
      <c r="W311" s="132" t="s">
        <v>1038</v>
      </c>
      <c r="X311" s="132">
        <v>5</v>
      </c>
    </row>
    <row r="312" spans="1:24" hidden="1">
      <c r="A312" s="132">
        <v>311</v>
      </c>
      <c r="B312" s="132">
        <v>40000000805</v>
      </c>
      <c r="C312" s="132">
        <v>61033200000</v>
      </c>
      <c r="D312" s="132" t="s">
        <v>505</v>
      </c>
      <c r="E312" s="132" t="s">
        <v>4293</v>
      </c>
      <c r="F312" s="132">
        <v>466</v>
      </c>
      <c r="G312" s="132" t="s">
        <v>3847</v>
      </c>
      <c r="H312" s="132">
        <v>1</v>
      </c>
      <c r="I312" s="132">
        <v>0.49199999999999999</v>
      </c>
      <c r="J312" s="132">
        <v>1</v>
      </c>
      <c r="K312" s="132">
        <v>0.49199999999999999</v>
      </c>
      <c r="L312" s="132" t="s">
        <v>148</v>
      </c>
      <c r="M312" s="132">
        <v>540</v>
      </c>
      <c r="N312" s="132" t="s">
        <v>2872</v>
      </c>
      <c r="O312" s="132">
        <v>2185</v>
      </c>
      <c r="P312" s="132" t="s">
        <v>439</v>
      </c>
      <c r="Q312" s="132">
        <v>9</v>
      </c>
      <c r="R312" s="132" t="s">
        <v>947</v>
      </c>
      <c r="S312" s="132">
        <v>1000324</v>
      </c>
      <c r="T312" s="132" t="s">
        <v>810</v>
      </c>
      <c r="U312" s="132">
        <v>122</v>
      </c>
      <c r="V312" s="132">
        <v>79.900000000000006</v>
      </c>
      <c r="W312" s="132" t="s">
        <v>1048</v>
      </c>
      <c r="X312" s="132">
        <v>4</v>
      </c>
    </row>
    <row r="313" spans="1:24" hidden="1">
      <c r="A313" s="132">
        <v>312</v>
      </c>
      <c r="B313" s="132">
        <v>40000000804</v>
      </c>
      <c r="C313" s="132">
        <v>61033200000</v>
      </c>
      <c r="D313" s="132" t="s">
        <v>505</v>
      </c>
      <c r="E313" s="132" t="s">
        <v>4293</v>
      </c>
      <c r="F313" s="132">
        <v>466</v>
      </c>
      <c r="G313" s="132" t="s">
        <v>3847</v>
      </c>
      <c r="H313" s="132">
        <v>1</v>
      </c>
      <c r="I313" s="132">
        <v>0.51200000000000001</v>
      </c>
      <c r="J313" s="132">
        <v>1</v>
      </c>
      <c r="K313" s="132">
        <v>0.51200000000000001</v>
      </c>
      <c r="L313" s="132" t="s">
        <v>148</v>
      </c>
      <c r="M313" s="132">
        <v>540</v>
      </c>
      <c r="N313" s="132" t="s">
        <v>2872</v>
      </c>
      <c r="O313" s="132">
        <v>2185</v>
      </c>
      <c r="P313" s="132" t="s">
        <v>439</v>
      </c>
      <c r="Q313" s="132">
        <v>9</v>
      </c>
      <c r="R313" s="132" t="s">
        <v>947</v>
      </c>
      <c r="S313" s="132">
        <v>1000324</v>
      </c>
      <c r="T313" s="132" t="s">
        <v>810</v>
      </c>
      <c r="U313" s="132">
        <v>122</v>
      </c>
      <c r="V313" s="132">
        <v>79.900000000000006</v>
      </c>
      <c r="W313" s="132" t="s">
        <v>1048</v>
      </c>
      <c r="X313" s="132">
        <v>4</v>
      </c>
    </row>
    <row r="314" spans="1:24" hidden="1">
      <c r="A314" s="132">
        <v>313</v>
      </c>
      <c r="B314" s="132">
        <v>40000000803</v>
      </c>
      <c r="C314" s="132">
        <v>61033200000</v>
      </c>
      <c r="D314" s="132" t="s">
        <v>505</v>
      </c>
      <c r="E314" s="132" t="s">
        <v>4293</v>
      </c>
      <c r="F314" s="132">
        <v>466</v>
      </c>
      <c r="G314" s="132" t="s">
        <v>3847</v>
      </c>
      <c r="H314" s="132">
        <v>1</v>
      </c>
      <c r="I314" s="132">
        <v>0.68600000000000005</v>
      </c>
      <c r="J314" s="132">
        <v>1</v>
      </c>
      <c r="K314" s="132">
        <v>0.68600000000000005</v>
      </c>
      <c r="L314" s="132" t="s">
        <v>148</v>
      </c>
      <c r="M314" s="132">
        <v>540</v>
      </c>
      <c r="N314" s="132" t="s">
        <v>2872</v>
      </c>
      <c r="O314" s="132">
        <v>2185</v>
      </c>
      <c r="P314" s="132" t="s">
        <v>439</v>
      </c>
      <c r="Q314" s="132">
        <v>9</v>
      </c>
      <c r="R314" s="132" t="s">
        <v>947</v>
      </c>
      <c r="S314" s="132">
        <v>1000324</v>
      </c>
      <c r="T314" s="132" t="s">
        <v>959</v>
      </c>
      <c r="U314" s="132">
        <v>165</v>
      </c>
      <c r="V314" s="132">
        <v>79.900000000000006</v>
      </c>
      <c r="W314" s="132" t="s">
        <v>1048</v>
      </c>
      <c r="X314" s="132">
        <v>4</v>
      </c>
    </row>
    <row r="315" spans="1:24" hidden="1">
      <c r="A315" s="132">
        <v>314</v>
      </c>
      <c r="B315" s="132">
        <v>40000000802</v>
      </c>
      <c r="C315" s="132">
        <v>61033200000</v>
      </c>
      <c r="D315" s="132" t="s">
        <v>505</v>
      </c>
      <c r="E315" s="132" t="s">
        <v>4293</v>
      </c>
      <c r="F315" s="132">
        <v>466</v>
      </c>
      <c r="G315" s="132" t="s">
        <v>3847</v>
      </c>
      <c r="H315" s="132">
        <v>1</v>
      </c>
      <c r="I315" s="132">
        <v>0.53800000000000003</v>
      </c>
      <c r="J315" s="132">
        <v>1</v>
      </c>
      <c r="K315" s="132">
        <v>0.53800000000000003</v>
      </c>
      <c r="L315" s="132" t="s">
        <v>148</v>
      </c>
      <c r="M315" s="132">
        <v>540</v>
      </c>
      <c r="N315" s="132" t="s">
        <v>2872</v>
      </c>
      <c r="O315" s="132">
        <v>2185</v>
      </c>
      <c r="P315" s="132" t="s">
        <v>439</v>
      </c>
      <c r="Q315" s="132">
        <v>9</v>
      </c>
      <c r="R315" s="132" t="s">
        <v>947</v>
      </c>
      <c r="S315" s="132">
        <v>1000324</v>
      </c>
      <c r="T315" s="132" t="s">
        <v>825</v>
      </c>
      <c r="U315" s="132">
        <v>119</v>
      </c>
      <c r="V315" s="132">
        <v>79.900000000000006</v>
      </c>
      <c r="W315" s="132" t="s">
        <v>1048</v>
      </c>
      <c r="X315" s="132">
        <v>4</v>
      </c>
    </row>
    <row r="316" spans="1:24" hidden="1">
      <c r="A316" s="132">
        <v>315</v>
      </c>
      <c r="B316" s="132">
        <v>40000000801</v>
      </c>
      <c r="C316" s="132">
        <v>61091000000</v>
      </c>
      <c r="D316" s="132" t="s">
        <v>493</v>
      </c>
      <c r="E316" s="132" t="s">
        <v>453</v>
      </c>
      <c r="F316" s="132">
        <v>73</v>
      </c>
      <c r="G316" s="132" t="s">
        <v>3847</v>
      </c>
      <c r="H316" s="132">
        <v>1</v>
      </c>
      <c r="I316" s="132">
        <v>0.16800000000000001</v>
      </c>
      <c r="J316" s="132">
        <v>1</v>
      </c>
      <c r="K316" s="132">
        <v>0.16800000000000001</v>
      </c>
      <c r="L316" s="132" t="s">
        <v>148</v>
      </c>
      <c r="M316" s="132">
        <v>540</v>
      </c>
      <c r="N316" s="132" t="s">
        <v>2872</v>
      </c>
      <c r="O316" s="132">
        <v>2185</v>
      </c>
      <c r="P316" s="132" t="s">
        <v>439</v>
      </c>
      <c r="Q316" s="132">
        <v>9</v>
      </c>
      <c r="R316" s="132" t="s">
        <v>947</v>
      </c>
      <c r="S316" s="132">
        <v>1000324</v>
      </c>
      <c r="T316" s="132" t="s">
        <v>825</v>
      </c>
      <c r="U316" s="132">
        <v>119</v>
      </c>
      <c r="V316" s="132">
        <v>19.899999999999999</v>
      </c>
      <c r="W316" s="132" t="s">
        <v>1063</v>
      </c>
      <c r="X316" s="132">
        <v>13</v>
      </c>
    </row>
    <row r="317" spans="1:24" hidden="1">
      <c r="A317" s="132">
        <v>316</v>
      </c>
      <c r="B317" s="132">
        <v>40000000800</v>
      </c>
      <c r="C317" s="132">
        <v>61091000000</v>
      </c>
      <c r="D317" s="132" t="s">
        <v>493</v>
      </c>
      <c r="E317" s="132" t="s">
        <v>453</v>
      </c>
      <c r="F317" s="132">
        <v>73</v>
      </c>
      <c r="G317" s="132" t="s">
        <v>3847</v>
      </c>
      <c r="H317" s="132">
        <v>1</v>
      </c>
      <c r="I317" s="132">
        <v>0.182</v>
      </c>
      <c r="J317" s="132">
        <v>1</v>
      </c>
      <c r="K317" s="132">
        <v>0.182</v>
      </c>
      <c r="L317" s="132" t="s">
        <v>148</v>
      </c>
      <c r="M317" s="132">
        <v>540</v>
      </c>
      <c r="N317" s="132" t="s">
        <v>2872</v>
      </c>
      <c r="O317" s="132">
        <v>2185</v>
      </c>
      <c r="P317" s="132" t="s">
        <v>439</v>
      </c>
      <c r="Q317" s="132">
        <v>9</v>
      </c>
      <c r="R317" s="132" t="s">
        <v>947</v>
      </c>
      <c r="S317" s="132">
        <v>1000324</v>
      </c>
      <c r="T317" s="132" t="s">
        <v>825</v>
      </c>
      <c r="U317" s="132">
        <v>119</v>
      </c>
      <c r="V317" s="132">
        <v>1</v>
      </c>
      <c r="W317" s="132" t="s">
        <v>1063</v>
      </c>
      <c r="X317" s="132">
        <v>13</v>
      </c>
    </row>
    <row r="318" spans="1:24" hidden="1">
      <c r="A318" s="132">
        <v>317</v>
      </c>
      <c r="B318" s="132">
        <v>40000000799</v>
      </c>
      <c r="C318" s="132">
        <v>61091000000</v>
      </c>
      <c r="D318" s="132" t="s">
        <v>493</v>
      </c>
      <c r="E318" s="132" t="s">
        <v>453</v>
      </c>
      <c r="F318" s="132">
        <v>73</v>
      </c>
      <c r="G318" s="132" t="s">
        <v>3847</v>
      </c>
      <c r="H318" s="132">
        <v>1</v>
      </c>
      <c r="I318" s="132">
        <v>0.17399999999999999</v>
      </c>
      <c r="J318" s="132">
        <v>1</v>
      </c>
      <c r="K318" s="132">
        <v>0.17399999999999999</v>
      </c>
      <c r="L318" s="132" t="s">
        <v>148</v>
      </c>
      <c r="M318" s="132">
        <v>540</v>
      </c>
      <c r="N318" s="132" t="s">
        <v>2872</v>
      </c>
      <c r="O318" s="132">
        <v>2185</v>
      </c>
      <c r="P318" s="132" t="s">
        <v>439</v>
      </c>
      <c r="Q318" s="132">
        <v>9</v>
      </c>
      <c r="R318" s="132" t="s">
        <v>947</v>
      </c>
      <c r="S318" s="132">
        <v>1000324</v>
      </c>
      <c r="T318" s="132" t="s">
        <v>810</v>
      </c>
      <c r="U318" s="132">
        <v>122</v>
      </c>
      <c r="V318" s="132">
        <v>1</v>
      </c>
      <c r="W318" s="132" t="s">
        <v>1063</v>
      </c>
      <c r="X318" s="132">
        <v>13</v>
      </c>
    </row>
    <row r="319" spans="1:24" hidden="1">
      <c r="A319" s="132">
        <v>318</v>
      </c>
      <c r="B319" s="132">
        <v>40000000798</v>
      </c>
      <c r="C319" s="132">
        <v>61091000000</v>
      </c>
      <c r="D319" s="132" t="s">
        <v>493</v>
      </c>
      <c r="E319" s="132" t="s">
        <v>453</v>
      </c>
      <c r="F319" s="132">
        <v>73</v>
      </c>
      <c r="G319" s="132" t="s">
        <v>3847</v>
      </c>
      <c r="H319" s="132">
        <v>1</v>
      </c>
      <c r="I319" s="132">
        <v>0.20599999999999999</v>
      </c>
      <c r="J319" s="132">
        <v>1</v>
      </c>
      <c r="K319" s="132">
        <v>0.20599999999999999</v>
      </c>
      <c r="L319" s="132" t="s">
        <v>148</v>
      </c>
      <c r="M319" s="132">
        <v>540</v>
      </c>
      <c r="N319" s="132" t="s">
        <v>2872</v>
      </c>
      <c r="O319" s="132">
        <v>2185</v>
      </c>
      <c r="P319" s="132" t="s">
        <v>439</v>
      </c>
      <c r="Q319" s="132">
        <v>9</v>
      </c>
      <c r="R319" s="132" t="s">
        <v>947</v>
      </c>
      <c r="S319" s="132">
        <v>1000324</v>
      </c>
      <c r="T319" s="132" t="s">
        <v>821</v>
      </c>
      <c r="U319" s="132">
        <v>3</v>
      </c>
      <c r="V319" s="132">
        <v>1</v>
      </c>
      <c r="W319" s="132" t="s">
        <v>1063</v>
      </c>
      <c r="X319" s="132">
        <v>13</v>
      </c>
    </row>
    <row r="320" spans="1:24" hidden="1">
      <c r="A320" s="132">
        <v>319</v>
      </c>
      <c r="B320" s="132">
        <v>40000000797</v>
      </c>
      <c r="C320" s="132">
        <v>61091000000</v>
      </c>
      <c r="D320" s="132" t="s">
        <v>493</v>
      </c>
      <c r="E320" s="132" t="s">
        <v>453</v>
      </c>
      <c r="F320" s="132">
        <v>73</v>
      </c>
      <c r="G320" s="132" t="s">
        <v>3847</v>
      </c>
      <c r="H320" s="132">
        <v>1</v>
      </c>
      <c r="I320" s="132">
        <v>0.19800000000000001</v>
      </c>
      <c r="J320" s="132">
        <v>1</v>
      </c>
      <c r="K320" s="132">
        <v>0.19800000000000001</v>
      </c>
      <c r="L320" s="132" t="s">
        <v>148</v>
      </c>
      <c r="M320" s="132">
        <v>540</v>
      </c>
      <c r="N320" s="132" t="s">
        <v>2872</v>
      </c>
      <c r="O320" s="132">
        <v>2185</v>
      </c>
      <c r="P320" s="132" t="s">
        <v>439</v>
      </c>
      <c r="Q320" s="132">
        <v>9</v>
      </c>
      <c r="R320" s="132" t="s">
        <v>947</v>
      </c>
      <c r="S320" s="132">
        <v>1000324</v>
      </c>
      <c r="T320" s="132" t="s">
        <v>828</v>
      </c>
      <c r="U320" s="132">
        <v>124</v>
      </c>
      <c r="V320" s="132">
        <v>1</v>
      </c>
      <c r="W320" s="132" t="s">
        <v>1063</v>
      </c>
      <c r="X320" s="132">
        <v>13</v>
      </c>
    </row>
    <row r="321" spans="1:24" hidden="1">
      <c r="A321" s="132">
        <v>320</v>
      </c>
      <c r="B321" s="132">
        <v>40000000796</v>
      </c>
      <c r="C321" s="132">
        <v>61102091000</v>
      </c>
      <c r="D321" s="132" t="s">
        <v>908</v>
      </c>
      <c r="E321" s="132" t="s">
        <v>341</v>
      </c>
      <c r="F321" s="132">
        <v>18</v>
      </c>
      <c r="G321" s="132" t="s">
        <v>3847</v>
      </c>
      <c r="H321" s="132">
        <v>1</v>
      </c>
      <c r="I321" s="132">
        <v>0.69399999999999995</v>
      </c>
      <c r="J321" s="132">
        <v>1</v>
      </c>
      <c r="K321" s="132">
        <v>0.69399999999999995</v>
      </c>
      <c r="L321" s="132" t="s">
        <v>148</v>
      </c>
      <c r="M321" s="132">
        <v>540</v>
      </c>
      <c r="N321" s="132" t="s">
        <v>3915</v>
      </c>
      <c r="O321" s="132">
        <v>7497</v>
      </c>
      <c r="P321" s="132" t="s">
        <v>439</v>
      </c>
      <c r="Q321" s="132">
        <v>9</v>
      </c>
      <c r="R321" s="132" t="s">
        <v>947</v>
      </c>
      <c r="S321" s="132">
        <v>1000324</v>
      </c>
      <c r="T321" s="132" t="s">
        <v>828</v>
      </c>
      <c r="U321" s="132">
        <v>124</v>
      </c>
      <c r="V321" s="132">
        <v>64.900000000000006</v>
      </c>
      <c r="W321" s="132" t="s">
        <v>1073</v>
      </c>
      <c r="X321" s="132">
        <v>8</v>
      </c>
    </row>
    <row r="322" spans="1:24" hidden="1">
      <c r="A322" s="132">
        <v>321</v>
      </c>
      <c r="B322" s="132">
        <v>40000000795</v>
      </c>
      <c r="C322" s="132">
        <v>61102091000</v>
      </c>
      <c r="D322" s="132" t="s">
        <v>908</v>
      </c>
      <c r="E322" s="132" t="s">
        <v>341</v>
      </c>
      <c r="F322" s="132">
        <v>18</v>
      </c>
      <c r="G322" s="132" t="s">
        <v>3847</v>
      </c>
      <c r="H322" s="132">
        <v>1</v>
      </c>
      <c r="I322" s="132">
        <v>0.67200000000000004</v>
      </c>
      <c r="J322" s="132">
        <v>1</v>
      </c>
      <c r="K322" s="132">
        <v>0.67200000000000004</v>
      </c>
      <c r="L322" s="132" t="s">
        <v>148</v>
      </c>
      <c r="M322" s="132">
        <v>540</v>
      </c>
      <c r="N322" s="132" t="s">
        <v>3915</v>
      </c>
      <c r="O322" s="132">
        <v>7497</v>
      </c>
      <c r="P322" s="132" t="s">
        <v>439</v>
      </c>
      <c r="Q322" s="132">
        <v>9</v>
      </c>
      <c r="R322" s="132" t="s">
        <v>947</v>
      </c>
      <c r="S322" s="132">
        <v>1000324</v>
      </c>
      <c r="T322" s="132" t="s">
        <v>821</v>
      </c>
      <c r="U322" s="132">
        <v>3</v>
      </c>
      <c r="V322" s="132">
        <v>64.900000000000006</v>
      </c>
      <c r="W322" s="132" t="s">
        <v>1073</v>
      </c>
      <c r="X322" s="132">
        <v>8</v>
      </c>
    </row>
    <row r="323" spans="1:24" hidden="1">
      <c r="A323" s="132">
        <v>322</v>
      </c>
      <c r="B323" s="132">
        <v>40000000794</v>
      </c>
      <c r="C323" s="132">
        <v>61102091000</v>
      </c>
      <c r="D323" s="132" t="s">
        <v>908</v>
      </c>
      <c r="E323" s="132" t="s">
        <v>341</v>
      </c>
      <c r="F323" s="132">
        <v>18</v>
      </c>
      <c r="G323" s="132" t="s">
        <v>3847</v>
      </c>
      <c r="H323" s="132">
        <v>1</v>
      </c>
      <c r="I323" s="132">
        <v>0.70599999999999996</v>
      </c>
      <c r="J323" s="132">
        <v>1</v>
      </c>
      <c r="K323" s="132">
        <v>0.70599999999999996</v>
      </c>
      <c r="L323" s="132" t="s">
        <v>148</v>
      </c>
      <c r="M323" s="132">
        <v>540</v>
      </c>
      <c r="N323" s="132" t="s">
        <v>3915</v>
      </c>
      <c r="O323" s="132">
        <v>7497</v>
      </c>
      <c r="P323" s="132" t="s">
        <v>439</v>
      </c>
      <c r="Q323" s="132">
        <v>9</v>
      </c>
      <c r="R323" s="132" t="s">
        <v>947</v>
      </c>
      <c r="S323" s="132">
        <v>1000324</v>
      </c>
      <c r="T323" s="132" t="s">
        <v>828</v>
      </c>
      <c r="U323" s="132">
        <v>124</v>
      </c>
      <c r="V323" s="132">
        <v>64.900000000000006</v>
      </c>
      <c r="W323" s="132" t="s">
        <v>1073</v>
      </c>
      <c r="X323" s="132">
        <v>8</v>
      </c>
    </row>
    <row r="324" spans="1:24" hidden="1">
      <c r="A324" s="132">
        <v>323</v>
      </c>
      <c r="B324" s="132">
        <v>40000000793</v>
      </c>
      <c r="C324" s="132">
        <v>61102091000</v>
      </c>
      <c r="D324" s="132" t="s">
        <v>961</v>
      </c>
      <c r="E324" s="132" t="s">
        <v>316</v>
      </c>
      <c r="F324" s="132">
        <v>17</v>
      </c>
      <c r="G324" s="132" t="s">
        <v>3847</v>
      </c>
      <c r="H324" s="132">
        <v>1</v>
      </c>
      <c r="I324" s="132">
        <v>0.192</v>
      </c>
      <c r="J324" s="132">
        <v>1</v>
      </c>
      <c r="K324" s="132">
        <v>0.192</v>
      </c>
      <c r="L324" s="132" t="s">
        <v>148</v>
      </c>
      <c r="M324" s="132">
        <v>540</v>
      </c>
      <c r="N324" s="132" t="s">
        <v>3915</v>
      </c>
      <c r="O324" s="132">
        <v>7497</v>
      </c>
      <c r="P324" s="132" t="s">
        <v>439</v>
      </c>
      <c r="Q324" s="132">
        <v>9</v>
      </c>
      <c r="R324" s="132" t="s">
        <v>947</v>
      </c>
      <c r="S324" s="132">
        <v>1000324</v>
      </c>
      <c r="T324" s="132" t="s">
        <v>821</v>
      </c>
      <c r="U324" s="132">
        <v>3</v>
      </c>
      <c r="V324" s="132">
        <v>1</v>
      </c>
      <c r="W324" s="132" t="s">
        <v>1073</v>
      </c>
      <c r="X324" s="132">
        <v>8</v>
      </c>
    </row>
    <row r="325" spans="1:24" hidden="1">
      <c r="A325" s="132">
        <v>324</v>
      </c>
      <c r="B325" s="132">
        <v>40000000792</v>
      </c>
      <c r="C325" s="132">
        <v>61102091000</v>
      </c>
      <c r="D325" s="132" t="s">
        <v>961</v>
      </c>
      <c r="E325" s="132" t="s">
        <v>316</v>
      </c>
      <c r="F325" s="132">
        <v>17</v>
      </c>
      <c r="G325" s="132" t="s">
        <v>3847</v>
      </c>
      <c r="H325" s="132">
        <v>1</v>
      </c>
      <c r="I325" s="132">
        <v>0.23200000000000001</v>
      </c>
      <c r="J325" s="132">
        <v>1</v>
      </c>
      <c r="K325" s="132">
        <v>0.23200000000000001</v>
      </c>
      <c r="L325" s="132" t="s">
        <v>148</v>
      </c>
      <c r="M325" s="132">
        <v>540</v>
      </c>
      <c r="N325" s="132" t="s">
        <v>3915</v>
      </c>
      <c r="O325" s="132">
        <v>7497</v>
      </c>
      <c r="P325" s="132" t="s">
        <v>439</v>
      </c>
      <c r="Q325" s="132">
        <v>9</v>
      </c>
      <c r="R325" s="132" t="s">
        <v>947</v>
      </c>
      <c r="S325" s="132">
        <v>1000324</v>
      </c>
      <c r="T325" s="132" t="s">
        <v>948</v>
      </c>
      <c r="U325" s="132">
        <v>327</v>
      </c>
      <c r="V325" s="132">
        <v>1</v>
      </c>
      <c r="W325" s="132" t="s">
        <v>1073</v>
      </c>
      <c r="X325" s="132">
        <v>8</v>
      </c>
    </row>
    <row r="326" spans="1:24" hidden="1">
      <c r="A326" s="132">
        <v>325</v>
      </c>
      <c r="B326" s="132">
        <v>40000000791</v>
      </c>
      <c r="C326" s="132">
        <v>61102091000</v>
      </c>
      <c r="D326" s="132" t="s">
        <v>961</v>
      </c>
      <c r="E326" s="132" t="s">
        <v>316</v>
      </c>
      <c r="F326" s="132">
        <v>17</v>
      </c>
      <c r="G326" s="132" t="s">
        <v>3847</v>
      </c>
      <c r="H326" s="132">
        <v>1</v>
      </c>
      <c r="I326" s="132">
        <v>0.224</v>
      </c>
      <c r="J326" s="132">
        <v>1</v>
      </c>
      <c r="K326" s="132">
        <v>0.224</v>
      </c>
      <c r="L326" s="132" t="s">
        <v>148</v>
      </c>
      <c r="M326" s="132">
        <v>540</v>
      </c>
      <c r="N326" s="132" t="s">
        <v>3915</v>
      </c>
      <c r="O326" s="132">
        <v>7497</v>
      </c>
      <c r="P326" s="132" t="s">
        <v>439</v>
      </c>
      <c r="Q326" s="132">
        <v>9</v>
      </c>
      <c r="R326" s="132" t="s">
        <v>947</v>
      </c>
      <c r="S326" s="132">
        <v>1000324</v>
      </c>
      <c r="T326" s="132" t="s">
        <v>828</v>
      </c>
      <c r="U326" s="132">
        <v>124</v>
      </c>
      <c r="V326" s="132">
        <v>49.9</v>
      </c>
      <c r="W326" s="132" t="s">
        <v>1073</v>
      </c>
      <c r="X326" s="132">
        <v>8</v>
      </c>
    </row>
    <row r="327" spans="1:24" hidden="1">
      <c r="A327" s="132">
        <v>326</v>
      </c>
      <c r="B327" s="132">
        <v>40000000790</v>
      </c>
      <c r="C327" s="132">
        <v>61102091000</v>
      </c>
      <c r="D327" s="132" t="s">
        <v>961</v>
      </c>
      <c r="E327" s="132" t="s">
        <v>316</v>
      </c>
      <c r="F327" s="132">
        <v>17</v>
      </c>
      <c r="G327" s="132" t="s">
        <v>3847</v>
      </c>
      <c r="H327" s="132">
        <v>1</v>
      </c>
      <c r="I327" s="132">
        <v>0.192</v>
      </c>
      <c r="J327" s="132">
        <v>1</v>
      </c>
      <c r="K327" s="132">
        <v>0.192</v>
      </c>
      <c r="L327" s="132" t="s">
        <v>148</v>
      </c>
      <c r="M327" s="132">
        <v>540</v>
      </c>
      <c r="N327" s="132" t="s">
        <v>3915</v>
      </c>
      <c r="O327" s="132">
        <v>7497</v>
      </c>
      <c r="P327" s="132" t="s">
        <v>439</v>
      </c>
      <c r="Q327" s="132">
        <v>9</v>
      </c>
      <c r="R327" s="132" t="s">
        <v>947</v>
      </c>
      <c r="S327" s="132">
        <v>1000324</v>
      </c>
      <c r="T327" s="132" t="s">
        <v>810</v>
      </c>
      <c r="U327" s="132">
        <v>122</v>
      </c>
      <c r="V327" s="132">
        <v>49.9</v>
      </c>
      <c r="W327" s="132" t="s">
        <v>1073</v>
      </c>
      <c r="X327" s="132">
        <v>8</v>
      </c>
    </row>
    <row r="328" spans="1:24" hidden="1">
      <c r="A328" s="132">
        <v>327</v>
      </c>
      <c r="B328" s="132">
        <v>40000000789</v>
      </c>
      <c r="C328" s="132">
        <v>62014000000</v>
      </c>
      <c r="D328" s="132" t="s">
        <v>536</v>
      </c>
      <c r="E328" s="132" t="s">
        <v>3650</v>
      </c>
      <c r="F328" s="132">
        <v>14</v>
      </c>
      <c r="G328" s="132" t="s">
        <v>3847</v>
      </c>
      <c r="H328" s="132">
        <v>1</v>
      </c>
      <c r="I328" s="132">
        <v>0.73199999999999998</v>
      </c>
      <c r="J328" s="132">
        <v>1</v>
      </c>
      <c r="K328" s="132">
        <v>0.73199999999999998</v>
      </c>
      <c r="L328" s="132" t="s">
        <v>148</v>
      </c>
      <c r="M328" s="132">
        <v>540</v>
      </c>
      <c r="N328" s="132" t="s">
        <v>3915</v>
      </c>
      <c r="O328" s="132">
        <v>7497</v>
      </c>
      <c r="P328" s="132" t="s">
        <v>425</v>
      </c>
      <c r="Q328" s="132">
        <v>37</v>
      </c>
      <c r="R328" s="132" t="s">
        <v>947</v>
      </c>
      <c r="S328" s="132">
        <v>1000324</v>
      </c>
      <c r="T328" s="132" t="s">
        <v>825</v>
      </c>
      <c r="U328" s="132">
        <v>119</v>
      </c>
      <c r="V328" s="132">
        <v>114.9</v>
      </c>
      <c r="W328" s="132" t="s">
        <v>1038</v>
      </c>
      <c r="X328" s="132">
        <v>5</v>
      </c>
    </row>
    <row r="329" spans="1:24" hidden="1">
      <c r="A329" s="132">
        <v>328</v>
      </c>
      <c r="B329" s="132">
        <v>40000000788</v>
      </c>
      <c r="C329" s="132">
        <v>61102091000</v>
      </c>
      <c r="D329" s="132" t="s">
        <v>961</v>
      </c>
      <c r="E329" s="132" t="s">
        <v>316</v>
      </c>
      <c r="F329" s="132">
        <v>17</v>
      </c>
      <c r="G329" s="132" t="s">
        <v>3847</v>
      </c>
      <c r="H329" s="132">
        <v>1</v>
      </c>
      <c r="I329" s="132">
        <v>0.17599999999999999</v>
      </c>
      <c r="J329" s="132">
        <v>1</v>
      </c>
      <c r="K329" s="132">
        <v>0.17599999999999999</v>
      </c>
      <c r="L329" s="132" t="s">
        <v>148</v>
      </c>
      <c r="M329" s="132">
        <v>540</v>
      </c>
      <c r="N329" s="132" t="s">
        <v>3915</v>
      </c>
      <c r="O329" s="132">
        <v>7497</v>
      </c>
      <c r="P329" s="132" t="s">
        <v>439</v>
      </c>
      <c r="Q329" s="132">
        <v>9</v>
      </c>
      <c r="R329" s="132" t="s">
        <v>947</v>
      </c>
      <c r="S329" s="132">
        <v>1000324</v>
      </c>
      <c r="T329" s="132" t="s">
        <v>825</v>
      </c>
      <c r="U329" s="132">
        <v>119</v>
      </c>
      <c r="V329" s="132">
        <v>49.9</v>
      </c>
      <c r="W329" s="132" t="s">
        <v>1073</v>
      </c>
      <c r="X329" s="132">
        <v>8</v>
      </c>
    </row>
    <row r="330" spans="1:24" hidden="1">
      <c r="A330" s="132">
        <v>329</v>
      </c>
      <c r="B330" s="132">
        <v>40000000787</v>
      </c>
      <c r="C330" s="132">
        <v>62034231000</v>
      </c>
      <c r="D330" s="132" t="s">
        <v>537</v>
      </c>
      <c r="E330" s="132" t="s">
        <v>3964</v>
      </c>
      <c r="F330" s="132">
        <v>87</v>
      </c>
      <c r="G330" s="132" t="s">
        <v>3847</v>
      </c>
      <c r="H330" s="132">
        <v>1</v>
      </c>
      <c r="I330" s="132">
        <v>0.63800000000000001</v>
      </c>
      <c r="J330" s="132">
        <v>1</v>
      </c>
      <c r="K330" s="132">
        <v>0.63800000000000001</v>
      </c>
      <c r="L330" s="132" t="s">
        <v>148</v>
      </c>
      <c r="M330" s="132">
        <v>540</v>
      </c>
      <c r="N330" s="132" t="s">
        <v>468</v>
      </c>
      <c r="O330" s="132">
        <v>1760</v>
      </c>
      <c r="P330" s="132" t="s">
        <v>439</v>
      </c>
      <c r="Q330" s="132">
        <v>9</v>
      </c>
      <c r="R330" s="132" t="s">
        <v>947</v>
      </c>
      <c r="S330" s="132">
        <v>1000324</v>
      </c>
      <c r="T330" s="132">
        <v>34</v>
      </c>
      <c r="U330" s="132">
        <v>41</v>
      </c>
      <c r="V330" s="132">
        <v>1</v>
      </c>
      <c r="W330" s="132" t="s">
        <v>1050</v>
      </c>
      <c r="X330" s="132">
        <v>20</v>
      </c>
    </row>
    <row r="331" spans="1:24" hidden="1">
      <c r="A331" s="132">
        <v>330</v>
      </c>
      <c r="B331" s="132">
        <v>40000000786</v>
      </c>
      <c r="C331" s="132">
        <v>62034231000</v>
      </c>
      <c r="D331" s="132" t="s">
        <v>537</v>
      </c>
      <c r="E331" s="132" t="s">
        <v>3964</v>
      </c>
      <c r="F331" s="132">
        <v>87</v>
      </c>
      <c r="G331" s="132" t="s">
        <v>3847</v>
      </c>
      <c r="H331" s="132">
        <v>1</v>
      </c>
      <c r="I331" s="132">
        <v>0.56200000000000006</v>
      </c>
      <c r="J331" s="132">
        <v>1</v>
      </c>
      <c r="K331" s="132">
        <v>0.56200000000000006</v>
      </c>
      <c r="L331" s="132" t="s">
        <v>148</v>
      </c>
      <c r="M331" s="132">
        <v>540</v>
      </c>
      <c r="N331" s="132" t="s">
        <v>468</v>
      </c>
      <c r="O331" s="132">
        <v>1760</v>
      </c>
      <c r="P331" s="132" t="s">
        <v>439</v>
      </c>
      <c r="Q331" s="132">
        <v>9</v>
      </c>
      <c r="R331" s="132" t="s">
        <v>947</v>
      </c>
      <c r="S331" s="132">
        <v>1000324</v>
      </c>
      <c r="T331" s="132">
        <v>30</v>
      </c>
      <c r="U331" s="132">
        <v>22</v>
      </c>
      <c r="V331" s="132">
        <v>79.900000000000006</v>
      </c>
      <c r="W331" s="132" t="s">
        <v>1050</v>
      </c>
      <c r="X331" s="132">
        <v>20</v>
      </c>
    </row>
    <row r="332" spans="1:24" hidden="1">
      <c r="A332" s="132">
        <v>331</v>
      </c>
      <c r="B332" s="132">
        <v>40000000785</v>
      </c>
      <c r="C332" s="132">
        <v>62034231000</v>
      </c>
      <c r="D332" s="132" t="s">
        <v>537</v>
      </c>
      <c r="E332" s="132" t="s">
        <v>3964</v>
      </c>
      <c r="F332" s="132">
        <v>87</v>
      </c>
      <c r="G332" s="132" t="s">
        <v>3847</v>
      </c>
      <c r="H332" s="132">
        <v>1</v>
      </c>
      <c r="I332" s="132">
        <v>0.57199999999999995</v>
      </c>
      <c r="J332" s="132">
        <v>1</v>
      </c>
      <c r="K332" s="132">
        <v>0.57199999999999995</v>
      </c>
      <c r="L332" s="132" t="s">
        <v>148</v>
      </c>
      <c r="M332" s="132">
        <v>540</v>
      </c>
      <c r="N332" s="132" t="s">
        <v>468</v>
      </c>
      <c r="O332" s="132">
        <v>1760</v>
      </c>
      <c r="P332" s="132" t="s">
        <v>439</v>
      </c>
      <c r="Q332" s="132">
        <v>9</v>
      </c>
      <c r="R332" s="132" t="s">
        <v>947</v>
      </c>
      <c r="S332" s="132">
        <v>1000324</v>
      </c>
      <c r="T332" s="132">
        <v>31</v>
      </c>
      <c r="U332" s="132">
        <v>140</v>
      </c>
      <c r="V332" s="132">
        <v>79.900000000000006</v>
      </c>
      <c r="W332" s="132" t="s">
        <v>1050</v>
      </c>
      <c r="X332" s="132">
        <v>20</v>
      </c>
    </row>
    <row r="333" spans="1:24" hidden="1">
      <c r="A333" s="132">
        <v>332</v>
      </c>
      <c r="B333" s="132">
        <v>40000000784</v>
      </c>
      <c r="C333" s="132">
        <v>62034231000</v>
      </c>
      <c r="D333" s="132" t="s">
        <v>537</v>
      </c>
      <c r="E333" s="132" t="s">
        <v>3964</v>
      </c>
      <c r="F333" s="132">
        <v>87</v>
      </c>
      <c r="G333" s="132" t="s">
        <v>3847</v>
      </c>
      <c r="H333" s="132">
        <v>1</v>
      </c>
      <c r="I333" s="132">
        <v>0.53800000000000003</v>
      </c>
      <c r="J333" s="132">
        <v>1</v>
      </c>
      <c r="K333" s="132">
        <v>0.53800000000000003</v>
      </c>
      <c r="L333" s="132" t="s">
        <v>148</v>
      </c>
      <c r="M333" s="132">
        <v>540</v>
      </c>
      <c r="N333" s="132" t="s">
        <v>468</v>
      </c>
      <c r="O333" s="132">
        <v>1760</v>
      </c>
      <c r="P333" s="132" t="s">
        <v>439</v>
      </c>
      <c r="Q333" s="132">
        <v>9</v>
      </c>
      <c r="R333" s="132" t="s">
        <v>947</v>
      </c>
      <c r="S333" s="132">
        <v>1000324</v>
      </c>
      <c r="T333" s="132">
        <v>28</v>
      </c>
      <c r="U333" s="132">
        <v>17</v>
      </c>
      <c r="V333" s="132">
        <v>79.900000000000006</v>
      </c>
      <c r="W333" s="132" t="s">
        <v>1050</v>
      </c>
      <c r="X333" s="132">
        <v>20</v>
      </c>
    </row>
    <row r="334" spans="1:24" hidden="1">
      <c r="A334" s="132">
        <v>333</v>
      </c>
      <c r="B334" s="132">
        <v>40000000783</v>
      </c>
      <c r="C334" s="132">
        <v>61033200000</v>
      </c>
      <c r="D334" s="132" t="s">
        <v>505</v>
      </c>
      <c r="E334" s="132" t="s">
        <v>4293</v>
      </c>
      <c r="F334" s="132">
        <v>466</v>
      </c>
      <c r="G334" s="132" t="s">
        <v>3847</v>
      </c>
      <c r="H334" s="132">
        <v>1</v>
      </c>
      <c r="I334" s="132">
        <v>0.5</v>
      </c>
      <c r="J334" s="132">
        <v>1</v>
      </c>
      <c r="K334" s="132">
        <v>0.5</v>
      </c>
      <c r="L334" s="132" t="s">
        <v>148</v>
      </c>
      <c r="M334" s="132">
        <v>540</v>
      </c>
      <c r="N334" s="132" t="s">
        <v>2872</v>
      </c>
      <c r="O334" s="132">
        <v>2185</v>
      </c>
      <c r="P334" s="132" t="s">
        <v>439</v>
      </c>
      <c r="Q334" s="132">
        <v>9</v>
      </c>
      <c r="R334" s="132" t="s">
        <v>947</v>
      </c>
      <c r="S334" s="132">
        <v>1000324</v>
      </c>
      <c r="T334" s="132" t="s">
        <v>810</v>
      </c>
      <c r="U334" s="132">
        <v>122</v>
      </c>
      <c r="V334" s="132">
        <v>79.900000000000006</v>
      </c>
      <c r="W334" s="132" t="s">
        <v>1048</v>
      </c>
      <c r="X334" s="132">
        <v>4</v>
      </c>
    </row>
    <row r="335" spans="1:24" hidden="1">
      <c r="A335" s="132">
        <v>334</v>
      </c>
      <c r="B335" s="132">
        <v>40000000782</v>
      </c>
      <c r="C335" s="132">
        <v>61033200000</v>
      </c>
      <c r="D335" s="132" t="s">
        <v>505</v>
      </c>
      <c r="E335" s="132" t="s">
        <v>4293</v>
      </c>
      <c r="F335" s="132">
        <v>466</v>
      </c>
      <c r="G335" s="132" t="s">
        <v>3847</v>
      </c>
      <c r="H335" s="132">
        <v>1</v>
      </c>
      <c r="I335" s="132">
        <v>0.50800000000000001</v>
      </c>
      <c r="J335" s="132">
        <v>1</v>
      </c>
      <c r="K335" s="132">
        <v>0.50800000000000001</v>
      </c>
      <c r="L335" s="132" t="s">
        <v>148</v>
      </c>
      <c r="M335" s="132">
        <v>540</v>
      </c>
      <c r="N335" s="132" t="s">
        <v>2872</v>
      </c>
      <c r="O335" s="132">
        <v>2185</v>
      </c>
      <c r="P335" s="132" t="s">
        <v>439</v>
      </c>
      <c r="Q335" s="132">
        <v>9</v>
      </c>
      <c r="R335" s="132" t="s">
        <v>947</v>
      </c>
      <c r="S335" s="132">
        <v>1000324</v>
      </c>
      <c r="T335" s="132" t="s">
        <v>810</v>
      </c>
      <c r="U335" s="132">
        <v>122</v>
      </c>
      <c r="V335" s="132">
        <v>79.900000000000006</v>
      </c>
      <c r="W335" s="132" t="s">
        <v>1050</v>
      </c>
      <c r="X335" s="132">
        <v>20</v>
      </c>
    </row>
    <row r="336" spans="1:24" hidden="1">
      <c r="A336" s="132">
        <v>335</v>
      </c>
      <c r="B336" s="132">
        <v>40000000781</v>
      </c>
      <c r="C336" s="132">
        <v>61033200000</v>
      </c>
      <c r="D336" s="132" t="s">
        <v>505</v>
      </c>
      <c r="E336" s="132" t="s">
        <v>4293</v>
      </c>
      <c r="F336" s="132">
        <v>466</v>
      </c>
      <c r="G336" s="132" t="s">
        <v>3847</v>
      </c>
      <c r="H336" s="132">
        <v>1</v>
      </c>
      <c r="I336" s="132">
        <v>0.51600000000000001</v>
      </c>
      <c r="J336" s="132">
        <v>1</v>
      </c>
      <c r="K336" s="132">
        <v>0.51600000000000001</v>
      </c>
      <c r="L336" s="132" t="s">
        <v>148</v>
      </c>
      <c r="M336" s="132">
        <v>540</v>
      </c>
      <c r="N336" s="132" t="s">
        <v>2872</v>
      </c>
      <c r="O336" s="132">
        <v>2185</v>
      </c>
      <c r="P336" s="132" t="s">
        <v>439</v>
      </c>
      <c r="Q336" s="132">
        <v>9</v>
      </c>
      <c r="R336" s="132" t="s">
        <v>947</v>
      </c>
      <c r="S336" s="132">
        <v>1000324</v>
      </c>
      <c r="T336" s="132" t="s">
        <v>810</v>
      </c>
      <c r="U336" s="132">
        <v>122</v>
      </c>
      <c r="V336" s="132">
        <v>79.900000000000006</v>
      </c>
      <c r="W336" s="132" t="s">
        <v>1050</v>
      </c>
      <c r="X336" s="132">
        <v>20</v>
      </c>
    </row>
    <row r="337" spans="1:24" hidden="1">
      <c r="A337" s="132">
        <v>336</v>
      </c>
      <c r="B337" s="132">
        <v>40000000780</v>
      </c>
      <c r="C337" s="132">
        <v>61033200000</v>
      </c>
      <c r="D337" s="132" t="s">
        <v>505</v>
      </c>
      <c r="E337" s="132" t="s">
        <v>4293</v>
      </c>
      <c r="F337" s="132">
        <v>466</v>
      </c>
      <c r="G337" s="132" t="s">
        <v>3847</v>
      </c>
      <c r="H337" s="132">
        <v>1</v>
      </c>
      <c r="I337" s="132">
        <v>0.7</v>
      </c>
      <c r="J337" s="132">
        <v>1</v>
      </c>
      <c r="K337" s="132">
        <v>0.7</v>
      </c>
      <c r="L337" s="132" t="s">
        <v>148</v>
      </c>
      <c r="M337" s="132">
        <v>540</v>
      </c>
      <c r="N337" s="132" t="s">
        <v>2872</v>
      </c>
      <c r="O337" s="132">
        <v>2185</v>
      </c>
      <c r="P337" s="132" t="s">
        <v>439</v>
      </c>
      <c r="Q337" s="132">
        <v>9</v>
      </c>
      <c r="R337" s="132" t="s">
        <v>947</v>
      </c>
      <c r="S337" s="132">
        <v>1000324</v>
      </c>
      <c r="T337" s="132" t="s">
        <v>959</v>
      </c>
      <c r="U337" s="132">
        <v>165</v>
      </c>
      <c r="V337" s="132">
        <v>79.900000000000006</v>
      </c>
      <c r="W337" s="132" t="s">
        <v>1050</v>
      </c>
      <c r="X337" s="132">
        <v>20</v>
      </c>
    </row>
    <row r="338" spans="1:24" hidden="1">
      <c r="A338" s="132">
        <v>337</v>
      </c>
      <c r="B338" s="132">
        <v>40000000779</v>
      </c>
      <c r="C338" s="132">
        <v>42022290000</v>
      </c>
      <c r="D338" s="132" t="s">
        <v>962</v>
      </c>
      <c r="E338" s="132" t="s">
        <v>3689</v>
      </c>
      <c r="F338" s="132">
        <v>86</v>
      </c>
      <c r="G338" s="132" t="s">
        <v>3847</v>
      </c>
      <c r="H338" s="132">
        <v>1</v>
      </c>
      <c r="I338" s="132">
        <v>0.56000000000000005</v>
      </c>
      <c r="J338" s="132">
        <v>1</v>
      </c>
      <c r="K338" s="132">
        <v>0.56000000000000005</v>
      </c>
      <c r="L338" s="132" t="s">
        <v>148</v>
      </c>
      <c r="M338" s="132">
        <v>540</v>
      </c>
      <c r="N338" s="132" t="s">
        <v>3915</v>
      </c>
      <c r="O338" s="132">
        <v>7497</v>
      </c>
      <c r="P338" s="132" t="s">
        <v>425</v>
      </c>
      <c r="Q338" s="132">
        <v>37</v>
      </c>
      <c r="R338" s="132" t="s">
        <v>947</v>
      </c>
      <c r="S338" s="132">
        <v>1000324</v>
      </c>
      <c r="T338" s="132">
        <v>0</v>
      </c>
      <c r="U338" s="132">
        <v>4</v>
      </c>
      <c r="V338" s="132">
        <v>99.9</v>
      </c>
      <c r="W338" s="132" t="s">
        <v>1038</v>
      </c>
      <c r="X338" s="132">
        <v>5</v>
      </c>
    </row>
    <row r="339" spans="1:24" hidden="1">
      <c r="A339" s="132">
        <v>338</v>
      </c>
      <c r="B339" s="132">
        <v>40000000778</v>
      </c>
      <c r="C339" s="132">
        <v>42033000000</v>
      </c>
      <c r="D339" s="132" t="s">
        <v>573</v>
      </c>
      <c r="E339" s="132" t="s">
        <v>449</v>
      </c>
      <c r="F339" s="132">
        <v>6</v>
      </c>
      <c r="G339" s="132" t="s">
        <v>3847</v>
      </c>
      <c r="H339" s="132">
        <v>1</v>
      </c>
      <c r="I339" s="132">
        <v>0.124</v>
      </c>
      <c r="J339" s="132">
        <v>1</v>
      </c>
      <c r="K339" s="132">
        <v>0.124</v>
      </c>
      <c r="L339" s="132" t="s">
        <v>148</v>
      </c>
      <c r="M339" s="132">
        <v>540</v>
      </c>
      <c r="N339" s="132" t="s">
        <v>468</v>
      </c>
      <c r="O339" s="132">
        <v>1760</v>
      </c>
      <c r="P339" s="132" t="s">
        <v>3859</v>
      </c>
      <c r="Q339" s="132">
        <v>20</v>
      </c>
      <c r="R339" s="132" t="s">
        <v>947</v>
      </c>
      <c r="S339" s="132">
        <v>1000324</v>
      </c>
      <c r="T339" s="132">
        <v>0</v>
      </c>
      <c r="U339" s="132">
        <v>4</v>
      </c>
      <c r="V339" s="132">
        <v>49.9</v>
      </c>
      <c r="W339" s="132" t="s">
        <v>1048</v>
      </c>
      <c r="X339" s="132">
        <v>4</v>
      </c>
    </row>
    <row r="340" spans="1:24" hidden="1">
      <c r="A340" s="132">
        <v>339</v>
      </c>
      <c r="B340" s="132">
        <v>40000000777</v>
      </c>
      <c r="C340" s="132">
        <v>65050090000</v>
      </c>
      <c r="D340" s="132" t="s">
        <v>574</v>
      </c>
      <c r="E340" s="132" t="s">
        <v>434</v>
      </c>
      <c r="F340" s="132">
        <v>5</v>
      </c>
      <c r="G340" s="132" t="s">
        <v>3847</v>
      </c>
      <c r="H340" s="132">
        <v>1</v>
      </c>
      <c r="I340" s="132">
        <v>5.6000000000000001E-2</v>
      </c>
      <c r="J340" s="132">
        <v>1</v>
      </c>
      <c r="K340" s="132">
        <v>5.6000000000000001E-2</v>
      </c>
      <c r="L340" s="132" t="s">
        <v>148</v>
      </c>
      <c r="M340" s="132">
        <v>540</v>
      </c>
      <c r="N340" s="132" t="s">
        <v>468</v>
      </c>
      <c r="O340" s="132">
        <v>1760</v>
      </c>
      <c r="P340" s="132" t="s">
        <v>3855</v>
      </c>
      <c r="Q340" s="132">
        <v>11</v>
      </c>
      <c r="R340" s="132" t="s">
        <v>947</v>
      </c>
      <c r="S340" s="132">
        <v>1000324</v>
      </c>
      <c r="T340" s="132">
        <v>0</v>
      </c>
      <c r="U340" s="132">
        <v>4</v>
      </c>
      <c r="V340" s="132">
        <v>34.9</v>
      </c>
      <c r="W340" s="132" t="s">
        <v>1048</v>
      </c>
      <c r="X340" s="132">
        <v>4</v>
      </c>
    </row>
    <row r="341" spans="1:24" hidden="1">
      <c r="A341" s="132">
        <v>340</v>
      </c>
      <c r="B341" s="132">
        <v>40000000776</v>
      </c>
      <c r="C341" s="132">
        <v>42022210000</v>
      </c>
      <c r="D341" s="132" t="s">
        <v>963</v>
      </c>
      <c r="E341" s="132" t="s">
        <v>423</v>
      </c>
      <c r="F341" s="132">
        <v>12</v>
      </c>
      <c r="G341" s="132" t="s">
        <v>3847</v>
      </c>
      <c r="H341" s="132">
        <v>1</v>
      </c>
      <c r="I341" s="132">
        <v>0.29399999999999998</v>
      </c>
      <c r="J341" s="132">
        <v>1</v>
      </c>
      <c r="K341" s="132">
        <v>0.29399999999999998</v>
      </c>
      <c r="L341" s="132" t="s">
        <v>148</v>
      </c>
      <c r="M341" s="132">
        <v>540</v>
      </c>
      <c r="N341" s="132" t="s">
        <v>3915</v>
      </c>
      <c r="O341" s="132">
        <v>7497</v>
      </c>
      <c r="P341" s="132" t="s">
        <v>4425</v>
      </c>
      <c r="Q341" s="132" t="s">
        <v>4351</v>
      </c>
      <c r="R341" s="132" t="s">
        <v>947</v>
      </c>
      <c r="S341" s="132">
        <v>1000324</v>
      </c>
      <c r="T341" s="132">
        <v>0</v>
      </c>
      <c r="U341" s="132">
        <v>4</v>
      </c>
      <c r="V341" s="132">
        <v>49.9</v>
      </c>
      <c r="W341" s="132" t="s">
        <v>3919</v>
      </c>
      <c r="X341" s="132">
        <v>25</v>
      </c>
    </row>
    <row r="342" spans="1:24" hidden="1">
      <c r="A342" s="132">
        <v>341</v>
      </c>
      <c r="B342" s="132">
        <v>40000000775</v>
      </c>
      <c r="C342" s="132">
        <v>61091000000</v>
      </c>
      <c r="D342" s="132" t="s">
        <v>839</v>
      </c>
      <c r="E342" s="132" t="s">
        <v>453</v>
      </c>
      <c r="F342" s="132">
        <v>73</v>
      </c>
      <c r="G342" s="132" t="s">
        <v>3847</v>
      </c>
      <c r="H342" s="132">
        <v>1</v>
      </c>
      <c r="I342" s="132">
        <v>0.17399999999999999</v>
      </c>
      <c r="J342" s="132">
        <v>1</v>
      </c>
      <c r="K342" s="132">
        <v>0.17399999999999999</v>
      </c>
      <c r="L342" s="132" t="s">
        <v>148</v>
      </c>
      <c r="M342" s="132">
        <v>540</v>
      </c>
      <c r="N342" s="132" t="s">
        <v>440</v>
      </c>
      <c r="O342" s="132">
        <v>7485</v>
      </c>
      <c r="P342" s="132" t="s">
        <v>439</v>
      </c>
      <c r="Q342" s="132">
        <v>9</v>
      </c>
      <c r="R342" s="132" t="s">
        <v>947</v>
      </c>
      <c r="S342" s="132">
        <v>1000324</v>
      </c>
      <c r="T342" s="132" t="s">
        <v>825</v>
      </c>
      <c r="U342" s="132">
        <v>119</v>
      </c>
      <c r="V342" s="132">
        <v>24.9</v>
      </c>
      <c r="W342" s="132" t="s">
        <v>1050</v>
      </c>
      <c r="X342" s="132">
        <v>20</v>
      </c>
    </row>
    <row r="343" spans="1:24" hidden="1">
      <c r="A343" s="132">
        <v>342</v>
      </c>
      <c r="B343" s="132">
        <v>40000000774</v>
      </c>
      <c r="C343" s="132">
        <v>61091000000</v>
      </c>
      <c r="D343" s="132" t="s">
        <v>839</v>
      </c>
      <c r="E343" s="132" t="s">
        <v>453</v>
      </c>
      <c r="F343" s="132">
        <v>73</v>
      </c>
      <c r="G343" s="132" t="s">
        <v>3847</v>
      </c>
      <c r="H343" s="132">
        <v>1</v>
      </c>
      <c r="I343" s="132">
        <v>0.192</v>
      </c>
      <c r="J343" s="132">
        <v>1</v>
      </c>
      <c r="K343" s="132">
        <v>0.192</v>
      </c>
      <c r="L343" s="132" t="s">
        <v>148</v>
      </c>
      <c r="M343" s="132">
        <v>540</v>
      </c>
      <c r="N343" s="132" t="s">
        <v>440</v>
      </c>
      <c r="O343" s="132">
        <v>7485</v>
      </c>
      <c r="P343" s="132" t="s">
        <v>439</v>
      </c>
      <c r="Q343" s="132">
        <v>9</v>
      </c>
      <c r="R343" s="132" t="s">
        <v>947</v>
      </c>
      <c r="S343" s="132">
        <v>1000324</v>
      </c>
      <c r="T343" s="132" t="s">
        <v>825</v>
      </c>
      <c r="U343" s="132">
        <v>119</v>
      </c>
      <c r="V343" s="132">
        <v>24.9</v>
      </c>
      <c r="W343" s="132" t="s">
        <v>1038</v>
      </c>
      <c r="X343" s="132">
        <v>5</v>
      </c>
    </row>
    <row r="344" spans="1:24" hidden="1">
      <c r="A344" s="132">
        <v>343</v>
      </c>
      <c r="B344" s="132">
        <v>40000000773</v>
      </c>
      <c r="C344" s="132">
        <v>61091000000</v>
      </c>
      <c r="D344" s="132" t="s">
        <v>839</v>
      </c>
      <c r="E344" s="132" t="s">
        <v>453</v>
      </c>
      <c r="F344" s="132">
        <v>73</v>
      </c>
      <c r="G344" s="132" t="s">
        <v>3847</v>
      </c>
      <c r="H344" s="132">
        <v>1</v>
      </c>
      <c r="I344" s="132">
        <v>0.19600000000000001</v>
      </c>
      <c r="J344" s="132">
        <v>1</v>
      </c>
      <c r="K344" s="132">
        <v>0.19600000000000001</v>
      </c>
      <c r="L344" s="132" t="s">
        <v>148</v>
      </c>
      <c r="M344" s="132">
        <v>540</v>
      </c>
      <c r="N344" s="132" t="s">
        <v>440</v>
      </c>
      <c r="O344" s="132">
        <v>7485</v>
      </c>
      <c r="P344" s="132" t="s">
        <v>439</v>
      </c>
      <c r="Q344" s="132">
        <v>9</v>
      </c>
      <c r="R344" s="132" t="s">
        <v>947</v>
      </c>
      <c r="S344" s="132">
        <v>1000324</v>
      </c>
      <c r="T344" s="132" t="s">
        <v>825</v>
      </c>
      <c r="U344" s="132">
        <v>119</v>
      </c>
      <c r="V344" s="132">
        <v>24.9</v>
      </c>
      <c r="W344" s="132" t="s">
        <v>1038</v>
      </c>
      <c r="X344" s="132">
        <v>5</v>
      </c>
    </row>
    <row r="345" spans="1:24" hidden="1">
      <c r="A345" s="132">
        <v>344</v>
      </c>
      <c r="B345" s="132">
        <v>40000000772</v>
      </c>
      <c r="C345" s="132">
        <v>61043300000</v>
      </c>
      <c r="D345" s="132" t="s">
        <v>569</v>
      </c>
      <c r="E345" s="132" t="s">
        <v>466</v>
      </c>
      <c r="F345" s="132">
        <v>153</v>
      </c>
      <c r="G345" s="132" t="s">
        <v>3848</v>
      </c>
      <c r="H345" s="132">
        <v>2</v>
      </c>
      <c r="I345" s="132">
        <v>0.746</v>
      </c>
      <c r="J345" s="132">
        <v>1</v>
      </c>
      <c r="K345" s="132">
        <v>0.746</v>
      </c>
      <c r="L345" s="132" t="s">
        <v>148</v>
      </c>
      <c r="M345" s="132">
        <v>540</v>
      </c>
      <c r="N345" s="132" t="s">
        <v>468</v>
      </c>
      <c r="O345" s="132">
        <v>1760</v>
      </c>
      <c r="P345" s="132" t="s">
        <v>425</v>
      </c>
      <c r="Q345" s="132">
        <v>37</v>
      </c>
      <c r="R345" s="132" t="s">
        <v>947</v>
      </c>
      <c r="S345" s="132">
        <v>1000324</v>
      </c>
      <c r="T345" s="132">
        <v>44</v>
      </c>
      <c r="U345" s="132">
        <v>95</v>
      </c>
      <c r="V345" s="132">
        <v>159.9</v>
      </c>
      <c r="W345" s="132" t="s">
        <v>3916</v>
      </c>
      <c r="X345" s="132">
        <v>10</v>
      </c>
    </row>
    <row r="346" spans="1:24" hidden="1">
      <c r="A346" s="132">
        <v>345</v>
      </c>
      <c r="B346" s="132">
        <v>40000000771</v>
      </c>
      <c r="C346" s="132">
        <v>61043300000</v>
      </c>
      <c r="D346" s="132" t="s">
        <v>569</v>
      </c>
      <c r="E346" s="132" t="s">
        <v>466</v>
      </c>
      <c r="F346" s="132">
        <v>153</v>
      </c>
      <c r="G346" s="132" t="s">
        <v>3848</v>
      </c>
      <c r="H346" s="132">
        <v>2</v>
      </c>
      <c r="I346" s="132">
        <v>0.78800000000000003</v>
      </c>
      <c r="J346" s="132">
        <v>1</v>
      </c>
      <c r="K346" s="132">
        <v>0.78800000000000003</v>
      </c>
      <c r="L346" s="132" t="s">
        <v>148</v>
      </c>
      <c r="M346" s="132">
        <v>540</v>
      </c>
      <c r="N346" s="132" t="s">
        <v>468</v>
      </c>
      <c r="O346" s="132">
        <v>1760</v>
      </c>
      <c r="P346" s="132" t="s">
        <v>425</v>
      </c>
      <c r="Q346" s="132">
        <v>37</v>
      </c>
      <c r="R346" s="132" t="s">
        <v>947</v>
      </c>
      <c r="S346" s="132">
        <v>1000324</v>
      </c>
      <c r="T346" s="132">
        <v>46</v>
      </c>
      <c r="U346" s="132">
        <v>99</v>
      </c>
      <c r="V346" s="132">
        <v>159.9</v>
      </c>
      <c r="W346" s="132" t="s">
        <v>3916</v>
      </c>
      <c r="X346" s="132">
        <v>10</v>
      </c>
    </row>
    <row r="347" spans="1:24" hidden="1">
      <c r="A347" s="132">
        <v>346</v>
      </c>
      <c r="B347" s="132">
        <v>40000000770</v>
      </c>
      <c r="C347" s="132">
        <v>61102091000</v>
      </c>
      <c r="D347" s="132" t="s">
        <v>908</v>
      </c>
      <c r="E347" s="132" t="s">
        <v>341</v>
      </c>
      <c r="F347" s="132">
        <v>18</v>
      </c>
      <c r="G347" s="132" t="s">
        <v>3847</v>
      </c>
      <c r="H347" s="132">
        <v>1</v>
      </c>
      <c r="I347" s="132">
        <v>0.48799999999999999</v>
      </c>
      <c r="J347" s="132">
        <v>1</v>
      </c>
      <c r="K347" s="132">
        <v>0.48799999999999999</v>
      </c>
      <c r="L347" s="132" t="s">
        <v>148</v>
      </c>
      <c r="M347" s="132">
        <v>540</v>
      </c>
      <c r="N347" s="132" t="s">
        <v>3915</v>
      </c>
      <c r="O347" s="132">
        <v>7497</v>
      </c>
      <c r="P347" s="132" t="s">
        <v>439</v>
      </c>
      <c r="Q347" s="132">
        <v>9</v>
      </c>
      <c r="R347" s="132" t="s">
        <v>947</v>
      </c>
      <c r="S347" s="132">
        <v>1000324</v>
      </c>
      <c r="T347" s="132" t="s">
        <v>821</v>
      </c>
      <c r="U347" s="132">
        <v>3</v>
      </c>
      <c r="V347" s="132">
        <v>59.9</v>
      </c>
      <c r="W347" s="132" t="s">
        <v>4373</v>
      </c>
      <c r="X347" s="132">
        <v>29</v>
      </c>
    </row>
    <row r="348" spans="1:24" hidden="1">
      <c r="A348" s="132">
        <v>347</v>
      </c>
      <c r="B348" s="132">
        <v>40000000769</v>
      </c>
      <c r="C348" s="132">
        <v>61091000000</v>
      </c>
      <c r="D348" s="132" t="s">
        <v>493</v>
      </c>
      <c r="E348" s="132" t="s">
        <v>453</v>
      </c>
      <c r="F348" s="132">
        <v>73</v>
      </c>
      <c r="G348" s="132" t="s">
        <v>3847</v>
      </c>
      <c r="H348" s="132">
        <v>1</v>
      </c>
      <c r="I348" s="132">
        <v>0.21199999999999999</v>
      </c>
      <c r="J348" s="132">
        <v>1</v>
      </c>
      <c r="K348" s="132">
        <v>0.21199999999999999</v>
      </c>
      <c r="L348" s="132" t="s">
        <v>148</v>
      </c>
      <c r="M348" s="132">
        <v>540</v>
      </c>
      <c r="N348" s="132" t="s">
        <v>2872</v>
      </c>
      <c r="O348" s="132">
        <v>2185</v>
      </c>
      <c r="P348" s="132" t="s">
        <v>439</v>
      </c>
      <c r="Q348" s="132">
        <v>9</v>
      </c>
      <c r="R348" s="132" t="s">
        <v>947</v>
      </c>
      <c r="S348" s="132">
        <v>1000324</v>
      </c>
      <c r="T348" s="132" t="s">
        <v>825</v>
      </c>
      <c r="U348" s="132">
        <v>119</v>
      </c>
      <c r="V348" s="132">
        <v>24.9</v>
      </c>
      <c r="W348" s="132" t="s">
        <v>3916</v>
      </c>
      <c r="X348" s="132">
        <v>10</v>
      </c>
    </row>
    <row r="349" spans="1:24" hidden="1">
      <c r="A349" s="132">
        <v>348</v>
      </c>
      <c r="B349" s="132">
        <v>40000000768</v>
      </c>
      <c r="C349" s="132">
        <v>61091000000</v>
      </c>
      <c r="D349" s="132" t="s">
        <v>493</v>
      </c>
      <c r="E349" s="132" t="s">
        <v>453</v>
      </c>
      <c r="F349" s="132">
        <v>73</v>
      </c>
      <c r="G349" s="132" t="s">
        <v>3847</v>
      </c>
      <c r="H349" s="132">
        <v>1</v>
      </c>
      <c r="I349" s="132">
        <v>0.22600000000000001</v>
      </c>
      <c r="J349" s="132">
        <v>1</v>
      </c>
      <c r="K349" s="132">
        <v>0.22600000000000001</v>
      </c>
      <c r="L349" s="132" t="s">
        <v>148</v>
      </c>
      <c r="M349" s="132">
        <v>540</v>
      </c>
      <c r="N349" s="132" t="s">
        <v>2872</v>
      </c>
      <c r="O349" s="132">
        <v>2185</v>
      </c>
      <c r="P349" s="132" t="s">
        <v>439</v>
      </c>
      <c r="Q349" s="132">
        <v>9</v>
      </c>
      <c r="R349" s="132" t="s">
        <v>947</v>
      </c>
      <c r="S349" s="132">
        <v>1000324</v>
      </c>
      <c r="T349" s="132" t="s">
        <v>825</v>
      </c>
      <c r="U349" s="132">
        <v>119</v>
      </c>
      <c r="V349" s="132">
        <v>24.9</v>
      </c>
      <c r="W349" s="132" t="s">
        <v>3916</v>
      </c>
      <c r="X349" s="132">
        <v>10</v>
      </c>
    </row>
    <row r="350" spans="1:24" hidden="1">
      <c r="A350" s="132">
        <v>349</v>
      </c>
      <c r="B350" s="132">
        <v>40000000767</v>
      </c>
      <c r="C350" s="132">
        <v>62012000000</v>
      </c>
      <c r="D350" s="132" t="s">
        <v>965</v>
      </c>
      <c r="E350" s="132" t="s">
        <v>3692</v>
      </c>
      <c r="F350" s="132">
        <v>92</v>
      </c>
      <c r="G350" s="132" t="s">
        <v>3847</v>
      </c>
      <c r="H350" s="132">
        <v>1</v>
      </c>
      <c r="I350" s="132">
        <v>1.0640000000000001</v>
      </c>
      <c r="J350" s="132">
        <v>1</v>
      </c>
      <c r="K350" s="132">
        <v>1.0640000000000001</v>
      </c>
      <c r="L350" s="132" t="s">
        <v>148</v>
      </c>
      <c r="M350" s="132">
        <v>540</v>
      </c>
      <c r="N350" s="132" t="s">
        <v>468</v>
      </c>
      <c r="O350" s="132">
        <v>1760</v>
      </c>
      <c r="P350" s="132" t="s">
        <v>3855</v>
      </c>
      <c r="Q350" s="132">
        <v>11</v>
      </c>
      <c r="R350" s="132" t="s">
        <v>947</v>
      </c>
      <c r="S350" s="132">
        <v>1000324</v>
      </c>
      <c r="T350" s="132">
        <v>44</v>
      </c>
      <c r="U350" s="132">
        <v>95</v>
      </c>
      <c r="V350" s="132">
        <v>1</v>
      </c>
      <c r="W350" s="132" t="s">
        <v>1050</v>
      </c>
      <c r="X350" s="132">
        <v>20</v>
      </c>
    </row>
    <row r="351" spans="1:24" hidden="1">
      <c r="A351" s="132">
        <v>350</v>
      </c>
      <c r="B351" s="132">
        <v>40000000766</v>
      </c>
      <c r="C351" s="132">
        <v>62012000000</v>
      </c>
      <c r="D351" s="132" t="s">
        <v>965</v>
      </c>
      <c r="E351" s="132" t="s">
        <v>3692</v>
      </c>
      <c r="F351" s="132">
        <v>92</v>
      </c>
      <c r="G351" s="132" t="s">
        <v>3847</v>
      </c>
      <c r="H351" s="132">
        <v>1</v>
      </c>
      <c r="I351" s="132">
        <v>1.0980000000000001</v>
      </c>
      <c r="J351" s="132">
        <v>1</v>
      </c>
      <c r="K351" s="132">
        <v>1.0980000000000001</v>
      </c>
      <c r="L351" s="132" t="s">
        <v>148</v>
      </c>
      <c r="M351" s="132">
        <v>540</v>
      </c>
      <c r="N351" s="132" t="s">
        <v>468</v>
      </c>
      <c r="O351" s="132">
        <v>1760</v>
      </c>
      <c r="P351" s="132" t="s">
        <v>3855</v>
      </c>
      <c r="Q351" s="132">
        <v>11</v>
      </c>
      <c r="R351" s="132" t="s">
        <v>947</v>
      </c>
      <c r="S351" s="132">
        <v>1000324</v>
      </c>
      <c r="T351" s="132">
        <v>54</v>
      </c>
      <c r="U351" s="132">
        <v>107</v>
      </c>
      <c r="V351" s="132">
        <v>1</v>
      </c>
      <c r="W351" s="132" t="s">
        <v>1050</v>
      </c>
      <c r="X351" s="132">
        <v>20</v>
      </c>
    </row>
    <row r="352" spans="1:24" hidden="1">
      <c r="A352" s="132">
        <v>351</v>
      </c>
      <c r="B352" s="132">
        <v>40000000765</v>
      </c>
      <c r="C352" s="132">
        <v>61051000000</v>
      </c>
      <c r="D352" s="132" t="s">
        <v>578</v>
      </c>
      <c r="E352" s="132" t="s">
        <v>444</v>
      </c>
      <c r="F352" s="132">
        <v>82</v>
      </c>
      <c r="G352" s="132" t="s">
        <v>3847</v>
      </c>
      <c r="H352" s="132">
        <v>1</v>
      </c>
      <c r="I352" s="132">
        <v>0.27600000000000002</v>
      </c>
      <c r="J352" s="132">
        <v>1</v>
      </c>
      <c r="K352" s="132">
        <v>0.27600000000000002</v>
      </c>
      <c r="L352" s="132" t="s">
        <v>148</v>
      </c>
      <c r="M352" s="132">
        <v>540</v>
      </c>
      <c r="N352" s="132" t="s">
        <v>2777</v>
      </c>
      <c r="O352" s="132">
        <v>1704</v>
      </c>
      <c r="P352" s="132" t="s">
        <v>439</v>
      </c>
      <c r="Q352" s="132">
        <v>9</v>
      </c>
      <c r="R352" s="132" t="s">
        <v>947</v>
      </c>
      <c r="S352" s="132">
        <v>1000324</v>
      </c>
      <c r="T352" s="132" t="s">
        <v>825</v>
      </c>
      <c r="U352" s="132">
        <v>119</v>
      </c>
      <c r="V352" s="132">
        <v>69.900000000000006</v>
      </c>
      <c r="W352" s="132" t="s">
        <v>1038</v>
      </c>
      <c r="X352" s="132">
        <v>5</v>
      </c>
    </row>
    <row r="353" spans="1:24" hidden="1">
      <c r="A353" s="132">
        <v>352</v>
      </c>
      <c r="B353" s="132">
        <v>40000000764</v>
      </c>
      <c r="C353" s="132">
        <v>61051000000</v>
      </c>
      <c r="D353" s="132" t="s">
        <v>578</v>
      </c>
      <c r="E353" s="132" t="s">
        <v>444</v>
      </c>
      <c r="F353" s="132">
        <v>82</v>
      </c>
      <c r="G353" s="132" t="s">
        <v>3847</v>
      </c>
      <c r="H353" s="132">
        <v>1</v>
      </c>
      <c r="I353" s="132">
        <v>0.30199999999999999</v>
      </c>
      <c r="J353" s="132">
        <v>1</v>
      </c>
      <c r="K353" s="132">
        <v>0.30199999999999999</v>
      </c>
      <c r="L353" s="132" t="s">
        <v>148</v>
      </c>
      <c r="M353" s="132">
        <v>540</v>
      </c>
      <c r="N353" s="132" t="s">
        <v>2777</v>
      </c>
      <c r="O353" s="132">
        <v>1704</v>
      </c>
      <c r="P353" s="132" t="s">
        <v>439</v>
      </c>
      <c r="Q353" s="132">
        <v>9</v>
      </c>
      <c r="R353" s="132" t="s">
        <v>947</v>
      </c>
      <c r="S353" s="132">
        <v>1000324</v>
      </c>
      <c r="T353" s="132" t="s">
        <v>828</v>
      </c>
      <c r="U353" s="132">
        <v>124</v>
      </c>
      <c r="V353" s="132">
        <v>1</v>
      </c>
      <c r="W353" s="132" t="s">
        <v>1038</v>
      </c>
      <c r="X353" s="132">
        <v>5</v>
      </c>
    </row>
    <row r="354" spans="1:24" hidden="1">
      <c r="A354" s="132">
        <v>353</v>
      </c>
      <c r="B354" s="132">
        <v>40000000763</v>
      </c>
      <c r="C354" s="132">
        <v>61051000000</v>
      </c>
      <c r="D354" s="132" t="s">
        <v>578</v>
      </c>
      <c r="E354" s="132" t="s">
        <v>444</v>
      </c>
      <c r="F354" s="132">
        <v>82</v>
      </c>
      <c r="G354" s="132" t="s">
        <v>3847</v>
      </c>
      <c r="H354" s="132">
        <v>1</v>
      </c>
      <c r="I354" s="132">
        <v>0.26600000000000001</v>
      </c>
      <c r="J354" s="132">
        <v>1</v>
      </c>
      <c r="K354" s="132">
        <v>0.26600000000000001</v>
      </c>
      <c r="L354" s="132" t="s">
        <v>148</v>
      </c>
      <c r="M354" s="132">
        <v>540</v>
      </c>
      <c r="N354" s="132" t="s">
        <v>2777</v>
      </c>
      <c r="O354" s="132">
        <v>1704</v>
      </c>
      <c r="P354" s="132" t="s">
        <v>439</v>
      </c>
      <c r="Q354" s="132">
        <v>9</v>
      </c>
      <c r="R354" s="132" t="s">
        <v>947</v>
      </c>
      <c r="S354" s="132">
        <v>1000324</v>
      </c>
      <c r="T354" s="132" t="s">
        <v>810</v>
      </c>
      <c r="U354" s="132">
        <v>122</v>
      </c>
      <c r="V354" s="132">
        <v>69.900000000000006</v>
      </c>
      <c r="W354" s="132" t="s">
        <v>1038</v>
      </c>
      <c r="X354" s="132">
        <v>5</v>
      </c>
    </row>
    <row r="355" spans="1:24" hidden="1">
      <c r="A355" s="132">
        <v>354</v>
      </c>
      <c r="B355" s="132">
        <v>40000000762</v>
      </c>
      <c r="C355" s="132">
        <v>61051000000</v>
      </c>
      <c r="D355" s="132" t="s">
        <v>578</v>
      </c>
      <c r="E355" s="132" t="s">
        <v>444</v>
      </c>
      <c r="F355" s="132">
        <v>82</v>
      </c>
      <c r="G355" s="132" t="s">
        <v>3847</v>
      </c>
      <c r="H355" s="132">
        <v>1</v>
      </c>
      <c r="I355" s="132">
        <v>0.30599999999999999</v>
      </c>
      <c r="J355" s="132">
        <v>1</v>
      </c>
      <c r="K355" s="132">
        <v>0.30599999999999999</v>
      </c>
      <c r="L355" s="132" t="s">
        <v>148</v>
      </c>
      <c r="M355" s="132">
        <v>540</v>
      </c>
      <c r="N355" s="132" t="s">
        <v>2777</v>
      </c>
      <c r="O355" s="132">
        <v>1704</v>
      </c>
      <c r="P355" s="132" t="s">
        <v>439</v>
      </c>
      <c r="Q355" s="132">
        <v>9</v>
      </c>
      <c r="R355" s="132" t="s">
        <v>947</v>
      </c>
      <c r="S355" s="132">
        <v>1000324</v>
      </c>
      <c r="T355" s="132" t="s">
        <v>828</v>
      </c>
      <c r="U355" s="132">
        <v>124</v>
      </c>
      <c r="V355" s="132">
        <v>69.900000000000006</v>
      </c>
      <c r="W355" s="132" t="s">
        <v>1038</v>
      </c>
      <c r="X355" s="132">
        <v>5</v>
      </c>
    </row>
    <row r="356" spans="1:24" hidden="1">
      <c r="A356" s="132">
        <v>355</v>
      </c>
      <c r="B356" s="132">
        <v>40000000761</v>
      </c>
      <c r="C356" s="132">
        <v>61051000000</v>
      </c>
      <c r="D356" s="132" t="s">
        <v>578</v>
      </c>
      <c r="E356" s="132" t="s">
        <v>444</v>
      </c>
      <c r="F356" s="132">
        <v>82</v>
      </c>
      <c r="G356" s="132" t="s">
        <v>3847</v>
      </c>
      <c r="H356" s="132">
        <v>1</v>
      </c>
      <c r="I356" s="132">
        <v>0.33</v>
      </c>
      <c r="J356" s="132">
        <v>1</v>
      </c>
      <c r="K356" s="132">
        <v>0.33</v>
      </c>
      <c r="L356" s="132" t="s">
        <v>148</v>
      </c>
      <c r="M356" s="132">
        <v>540</v>
      </c>
      <c r="N356" s="132" t="s">
        <v>2777</v>
      </c>
      <c r="O356" s="132">
        <v>1704</v>
      </c>
      <c r="P356" s="132" t="s">
        <v>439</v>
      </c>
      <c r="Q356" s="132">
        <v>9</v>
      </c>
      <c r="R356" s="132" t="s">
        <v>947</v>
      </c>
      <c r="S356" s="132">
        <v>1000324</v>
      </c>
      <c r="T356" s="132" t="s">
        <v>959</v>
      </c>
      <c r="U356" s="132">
        <v>165</v>
      </c>
      <c r="V356" s="132">
        <v>69.900000000000006</v>
      </c>
      <c r="W356" s="132" t="s">
        <v>1038</v>
      </c>
      <c r="X356" s="132">
        <v>5</v>
      </c>
    </row>
    <row r="357" spans="1:24" hidden="1">
      <c r="A357" s="132">
        <v>356</v>
      </c>
      <c r="B357" s="132">
        <v>40000000760</v>
      </c>
      <c r="C357" s="132">
        <v>62034235000</v>
      </c>
      <c r="D357" s="132" t="s">
        <v>966</v>
      </c>
      <c r="E357" s="132" t="s">
        <v>420</v>
      </c>
      <c r="F357" s="132">
        <v>93</v>
      </c>
      <c r="G357" s="132" t="s">
        <v>3847</v>
      </c>
      <c r="H357" s="132">
        <v>1</v>
      </c>
      <c r="I357" s="132">
        <v>0.51400000000000001</v>
      </c>
      <c r="J357" s="132">
        <v>1</v>
      </c>
      <c r="K357" s="132">
        <v>0.51400000000000001</v>
      </c>
      <c r="L357" s="132" t="s">
        <v>148</v>
      </c>
      <c r="M357" s="132">
        <v>540</v>
      </c>
      <c r="N357" s="132" t="s">
        <v>2985</v>
      </c>
      <c r="O357" s="132">
        <v>9001</v>
      </c>
      <c r="P357" s="132" t="s">
        <v>3857</v>
      </c>
      <c r="Q357" s="132">
        <v>14</v>
      </c>
      <c r="R357" s="132" t="s">
        <v>947</v>
      </c>
      <c r="S357" s="132">
        <v>1000324</v>
      </c>
      <c r="T357" s="132">
        <v>48</v>
      </c>
      <c r="U357" s="132">
        <v>101</v>
      </c>
      <c r="V357" s="132">
        <v>1</v>
      </c>
      <c r="W357" s="132" t="s">
        <v>1046</v>
      </c>
      <c r="X357" s="132">
        <v>12</v>
      </c>
    </row>
    <row r="358" spans="1:24" hidden="1">
      <c r="A358" s="132">
        <v>357</v>
      </c>
      <c r="B358" s="132">
        <v>40000000759</v>
      </c>
      <c r="C358" s="132">
        <v>61091000000</v>
      </c>
      <c r="D358" s="132" t="s">
        <v>839</v>
      </c>
      <c r="E358" s="132" t="s">
        <v>453</v>
      </c>
      <c r="F358" s="132">
        <v>73</v>
      </c>
      <c r="G358" s="132" t="s">
        <v>3847</v>
      </c>
      <c r="H358" s="132">
        <v>1</v>
      </c>
      <c r="I358" s="132">
        <v>0.17599999999999999</v>
      </c>
      <c r="J358" s="132">
        <v>1</v>
      </c>
      <c r="K358" s="132">
        <v>0.17599999999999999</v>
      </c>
      <c r="L358" s="132" t="s">
        <v>148</v>
      </c>
      <c r="M358" s="132">
        <v>540</v>
      </c>
      <c r="N358" s="132" t="s">
        <v>440</v>
      </c>
      <c r="O358" s="132">
        <v>7485</v>
      </c>
      <c r="P358" s="132" t="s">
        <v>439</v>
      </c>
      <c r="Q358" s="132">
        <v>9</v>
      </c>
      <c r="R358" s="132" t="s">
        <v>947</v>
      </c>
      <c r="S358" s="132">
        <v>1000324</v>
      </c>
      <c r="T358" s="132" t="s">
        <v>825</v>
      </c>
      <c r="U358" s="132">
        <v>119</v>
      </c>
      <c r="V358" s="132">
        <v>1</v>
      </c>
      <c r="W358" s="132" t="s">
        <v>1050</v>
      </c>
      <c r="X358" s="132">
        <v>20</v>
      </c>
    </row>
    <row r="359" spans="1:24" hidden="1">
      <c r="A359" s="132">
        <v>358</v>
      </c>
      <c r="B359" s="132">
        <v>40000000758</v>
      </c>
      <c r="C359" s="132">
        <v>62034231000</v>
      </c>
      <c r="D359" s="132" t="s">
        <v>537</v>
      </c>
      <c r="E359" s="132" t="s">
        <v>3964</v>
      </c>
      <c r="F359" s="132">
        <v>87</v>
      </c>
      <c r="G359" s="132" t="s">
        <v>3847</v>
      </c>
      <c r="H359" s="132">
        <v>1</v>
      </c>
      <c r="I359" s="132">
        <v>0.54800000000000004</v>
      </c>
      <c r="J359" s="132">
        <v>1</v>
      </c>
      <c r="K359" s="132">
        <v>0.54800000000000004</v>
      </c>
      <c r="L359" s="132" t="s">
        <v>148</v>
      </c>
      <c r="M359" s="132">
        <v>540</v>
      </c>
      <c r="N359" s="132" t="s">
        <v>468</v>
      </c>
      <c r="O359" s="132">
        <v>1760</v>
      </c>
      <c r="P359" s="132" t="s">
        <v>439</v>
      </c>
      <c r="Q359" s="132">
        <v>9</v>
      </c>
      <c r="R359" s="132" t="s">
        <v>947</v>
      </c>
      <c r="S359" s="132">
        <v>1000324</v>
      </c>
      <c r="T359" s="132">
        <v>30</v>
      </c>
      <c r="U359" s="132">
        <v>22</v>
      </c>
      <c r="V359" s="132">
        <v>69.900000000000006</v>
      </c>
      <c r="W359" s="132" t="s">
        <v>1038</v>
      </c>
      <c r="X359" s="132">
        <v>5</v>
      </c>
    </row>
    <row r="360" spans="1:24" hidden="1">
      <c r="A360" s="132">
        <v>359</v>
      </c>
      <c r="B360" s="132">
        <v>40000000757</v>
      </c>
      <c r="C360" s="132">
        <v>62034231000</v>
      </c>
      <c r="D360" s="132" t="s">
        <v>537</v>
      </c>
      <c r="E360" s="132" t="s">
        <v>3964</v>
      </c>
      <c r="F360" s="132">
        <v>87</v>
      </c>
      <c r="G360" s="132" t="s">
        <v>3847</v>
      </c>
      <c r="H360" s="132">
        <v>1</v>
      </c>
      <c r="I360" s="132">
        <v>0.59</v>
      </c>
      <c r="J360" s="132">
        <v>1</v>
      </c>
      <c r="K360" s="132">
        <v>0.59</v>
      </c>
      <c r="L360" s="132" t="s">
        <v>148</v>
      </c>
      <c r="M360" s="132">
        <v>540</v>
      </c>
      <c r="N360" s="132" t="s">
        <v>468</v>
      </c>
      <c r="O360" s="132">
        <v>1760</v>
      </c>
      <c r="P360" s="132" t="s">
        <v>439</v>
      </c>
      <c r="Q360" s="132">
        <v>9</v>
      </c>
      <c r="R360" s="132" t="s">
        <v>947</v>
      </c>
      <c r="S360" s="132">
        <v>1000324</v>
      </c>
      <c r="T360" s="132">
        <v>29</v>
      </c>
      <c r="U360" s="132">
        <v>133</v>
      </c>
      <c r="V360" s="132">
        <v>69.900000000000006</v>
      </c>
      <c r="W360" s="132" t="s">
        <v>3919</v>
      </c>
      <c r="X360" s="132">
        <v>25</v>
      </c>
    </row>
    <row r="361" spans="1:24" hidden="1">
      <c r="A361" s="132">
        <v>360</v>
      </c>
      <c r="B361" s="132">
        <v>40000000756</v>
      </c>
      <c r="C361" s="132">
        <v>62034231000</v>
      </c>
      <c r="D361" s="132" t="s">
        <v>537</v>
      </c>
      <c r="E361" s="132" t="s">
        <v>3964</v>
      </c>
      <c r="F361" s="132">
        <v>87</v>
      </c>
      <c r="G361" s="132" t="s">
        <v>3847</v>
      </c>
      <c r="H361" s="132">
        <v>1</v>
      </c>
      <c r="I361" s="132">
        <v>0.64400000000000002</v>
      </c>
      <c r="J361" s="132">
        <v>1</v>
      </c>
      <c r="K361" s="132">
        <v>0.64400000000000002</v>
      </c>
      <c r="L361" s="132" t="s">
        <v>148</v>
      </c>
      <c r="M361" s="132">
        <v>540</v>
      </c>
      <c r="N361" s="132" t="s">
        <v>468</v>
      </c>
      <c r="O361" s="132">
        <v>1760</v>
      </c>
      <c r="P361" s="132" t="s">
        <v>439</v>
      </c>
      <c r="Q361" s="132">
        <v>9</v>
      </c>
      <c r="R361" s="132" t="s">
        <v>947</v>
      </c>
      <c r="S361" s="132">
        <v>1000324</v>
      </c>
      <c r="T361" s="132">
        <v>32</v>
      </c>
      <c r="U361" s="132">
        <v>31</v>
      </c>
      <c r="V361" s="132">
        <v>69.900000000000006</v>
      </c>
      <c r="W361" s="132" t="s">
        <v>3919</v>
      </c>
      <c r="X361" s="132">
        <v>25</v>
      </c>
    </row>
    <row r="362" spans="1:24" hidden="1">
      <c r="A362" s="132">
        <v>361</v>
      </c>
      <c r="B362" s="132">
        <v>40000000755</v>
      </c>
      <c r="C362" s="132">
        <v>62034231000</v>
      </c>
      <c r="D362" s="132" t="s">
        <v>537</v>
      </c>
      <c r="E362" s="132" t="s">
        <v>3964</v>
      </c>
      <c r="F362" s="132">
        <v>87</v>
      </c>
      <c r="G362" s="132" t="s">
        <v>3847</v>
      </c>
      <c r="H362" s="132">
        <v>1</v>
      </c>
      <c r="I362" s="132">
        <v>0.52800000000000002</v>
      </c>
      <c r="J362" s="132">
        <v>1</v>
      </c>
      <c r="K362" s="132">
        <v>0.52800000000000002</v>
      </c>
      <c r="L362" s="132" t="s">
        <v>148</v>
      </c>
      <c r="M362" s="132">
        <v>540</v>
      </c>
      <c r="N362" s="132" t="s">
        <v>468</v>
      </c>
      <c r="O362" s="132">
        <v>1760</v>
      </c>
      <c r="P362" s="132" t="s">
        <v>439</v>
      </c>
      <c r="Q362" s="132">
        <v>9</v>
      </c>
      <c r="R362" s="132" t="s">
        <v>947</v>
      </c>
      <c r="S362" s="132">
        <v>1000324</v>
      </c>
      <c r="T362" s="132">
        <v>29</v>
      </c>
      <c r="U362" s="132">
        <v>133</v>
      </c>
      <c r="V362" s="132">
        <v>1</v>
      </c>
      <c r="W362" s="132" t="s">
        <v>3919</v>
      </c>
      <c r="X362" s="132">
        <v>25</v>
      </c>
    </row>
    <row r="363" spans="1:24" hidden="1">
      <c r="A363" s="132">
        <v>362</v>
      </c>
      <c r="B363" s="132">
        <v>40000000754</v>
      </c>
      <c r="C363" s="132">
        <v>62034231000</v>
      </c>
      <c r="D363" s="132" t="s">
        <v>537</v>
      </c>
      <c r="E363" s="132" t="s">
        <v>3964</v>
      </c>
      <c r="F363" s="132">
        <v>87</v>
      </c>
      <c r="G363" s="132" t="s">
        <v>3847</v>
      </c>
      <c r="H363" s="132">
        <v>1</v>
      </c>
      <c r="I363" s="132">
        <v>0.50600000000000001</v>
      </c>
      <c r="J363" s="132">
        <v>1</v>
      </c>
      <c r="K363" s="132">
        <v>0.50600000000000001</v>
      </c>
      <c r="L363" s="132" t="s">
        <v>148</v>
      </c>
      <c r="M363" s="132">
        <v>540</v>
      </c>
      <c r="N363" s="132" t="s">
        <v>468</v>
      </c>
      <c r="O363" s="132">
        <v>1760</v>
      </c>
      <c r="P363" s="132" t="s">
        <v>439</v>
      </c>
      <c r="Q363" s="132">
        <v>9</v>
      </c>
      <c r="R363" s="132" t="s">
        <v>947</v>
      </c>
      <c r="S363" s="132">
        <v>1000324</v>
      </c>
      <c r="T363" s="132">
        <v>28</v>
      </c>
      <c r="U363" s="132">
        <v>17</v>
      </c>
      <c r="V363" s="132">
        <v>1</v>
      </c>
      <c r="W363" s="132" t="s">
        <v>3919</v>
      </c>
      <c r="X363" s="132">
        <v>25</v>
      </c>
    </row>
    <row r="364" spans="1:24" hidden="1">
      <c r="A364" s="132">
        <v>363</v>
      </c>
      <c r="B364" s="132">
        <v>40000000753</v>
      </c>
      <c r="C364" s="132">
        <v>62034231000</v>
      </c>
      <c r="D364" s="132" t="s">
        <v>537</v>
      </c>
      <c r="E364" s="132" t="s">
        <v>3964</v>
      </c>
      <c r="F364" s="132">
        <v>87</v>
      </c>
      <c r="G364" s="132" t="s">
        <v>3847</v>
      </c>
      <c r="H364" s="132">
        <v>1</v>
      </c>
      <c r="I364" s="132">
        <v>0.70399999999999996</v>
      </c>
      <c r="J364" s="132">
        <v>1</v>
      </c>
      <c r="K364" s="132">
        <v>0.70399999999999996</v>
      </c>
      <c r="L364" s="132" t="s">
        <v>148</v>
      </c>
      <c r="M364" s="132">
        <v>540</v>
      </c>
      <c r="N364" s="132" t="s">
        <v>2948</v>
      </c>
      <c r="O364" s="132">
        <v>7550</v>
      </c>
      <c r="P364" s="132" t="s">
        <v>439</v>
      </c>
      <c r="Q364" s="132">
        <v>9</v>
      </c>
      <c r="R364" s="132" t="s">
        <v>947</v>
      </c>
      <c r="S364" s="132">
        <v>1000324</v>
      </c>
      <c r="T364" s="132">
        <v>40</v>
      </c>
      <c r="U364" s="132">
        <v>79</v>
      </c>
      <c r="V364" s="132">
        <v>79.900000000000006</v>
      </c>
      <c r="W364" s="132" t="s">
        <v>3919</v>
      </c>
      <c r="X364" s="132">
        <v>25</v>
      </c>
    </row>
    <row r="365" spans="1:24" hidden="1">
      <c r="A365" s="132">
        <v>364</v>
      </c>
      <c r="B365" s="132">
        <v>40000000752</v>
      </c>
      <c r="C365" s="132">
        <v>62034231000</v>
      </c>
      <c r="D365" s="132" t="s">
        <v>537</v>
      </c>
      <c r="E365" s="132" t="s">
        <v>3964</v>
      </c>
      <c r="F365" s="132">
        <v>87</v>
      </c>
      <c r="G365" s="132" t="s">
        <v>3847</v>
      </c>
      <c r="H365" s="132">
        <v>1</v>
      </c>
      <c r="I365" s="132">
        <v>0.56799999999999995</v>
      </c>
      <c r="J365" s="132">
        <v>1</v>
      </c>
      <c r="K365" s="132">
        <v>0.56799999999999995</v>
      </c>
      <c r="L365" s="132" t="s">
        <v>148</v>
      </c>
      <c r="M365" s="132">
        <v>540</v>
      </c>
      <c r="N365" s="132" t="s">
        <v>468</v>
      </c>
      <c r="O365" s="132">
        <v>1760</v>
      </c>
      <c r="P365" s="132" t="s">
        <v>439</v>
      </c>
      <c r="Q365" s="132">
        <v>9</v>
      </c>
      <c r="R365" s="132" t="s">
        <v>947</v>
      </c>
      <c r="S365" s="132">
        <v>1000324</v>
      </c>
      <c r="T365" s="132">
        <v>30</v>
      </c>
      <c r="U365" s="132">
        <v>22</v>
      </c>
      <c r="V365" s="132">
        <v>69.900000000000006</v>
      </c>
      <c r="W365" s="132" t="s">
        <v>3919</v>
      </c>
      <c r="X365" s="132">
        <v>25</v>
      </c>
    </row>
    <row r="366" spans="1:24" hidden="1">
      <c r="A366" s="132">
        <v>365</v>
      </c>
      <c r="B366" s="132">
        <v>40000000751</v>
      </c>
      <c r="C366" s="132">
        <v>62034231000</v>
      </c>
      <c r="D366" s="132" t="s">
        <v>537</v>
      </c>
      <c r="E366" s="132" t="s">
        <v>3964</v>
      </c>
      <c r="F366" s="132">
        <v>87</v>
      </c>
      <c r="G366" s="132" t="s">
        <v>3847</v>
      </c>
      <c r="H366" s="132">
        <v>1</v>
      </c>
      <c r="I366" s="132">
        <v>0.61799999999999999</v>
      </c>
      <c r="J366" s="132">
        <v>1</v>
      </c>
      <c r="K366" s="132">
        <v>0.61799999999999999</v>
      </c>
      <c r="L366" s="132" t="s">
        <v>148</v>
      </c>
      <c r="M366" s="132">
        <v>540</v>
      </c>
      <c r="N366" s="132" t="s">
        <v>468</v>
      </c>
      <c r="O366" s="132">
        <v>1760</v>
      </c>
      <c r="P366" s="132" t="s">
        <v>439</v>
      </c>
      <c r="Q366" s="132">
        <v>9</v>
      </c>
      <c r="R366" s="132" t="s">
        <v>947</v>
      </c>
      <c r="S366" s="132">
        <v>1000324</v>
      </c>
      <c r="T366" s="132">
        <v>34</v>
      </c>
      <c r="U366" s="132">
        <v>41</v>
      </c>
      <c r="V366" s="132">
        <v>69.900000000000006</v>
      </c>
      <c r="W366" s="132" t="s">
        <v>3919</v>
      </c>
      <c r="X366" s="132">
        <v>25</v>
      </c>
    </row>
    <row r="367" spans="1:24" hidden="1">
      <c r="A367" s="132">
        <v>366</v>
      </c>
      <c r="B367" s="132">
        <v>40000000750</v>
      </c>
      <c r="C367" s="132">
        <v>62034231000</v>
      </c>
      <c r="D367" s="132" t="s">
        <v>537</v>
      </c>
      <c r="E367" s="132" t="s">
        <v>3964</v>
      </c>
      <c r="F367" s="132">
        <v>87</v>
      </c>
      <c r="G367" s="132" t="s">
        <v>3847</v>
      </c>
      <c r="H367" s="132">
        <v>1</v>
      </c>
      <c r="I367" s="132">
        <v>0.60599999999999998</v>
      </c>
      <c r="J367" s="132">
        <v>1</v>
      </c>
      <c r="K367" s="132">
        <v>0.60599999999999998</v>
      </c>
      <c r="L367" s="132" t="s">
        <v>148</v>
      </c>
      <c r="M367" s="132">
        <v>540</v>
      </c>
      <c r="N367" s="132" t="s">
        <v>468</v>
      </c>
      <c r="O367" s="132">
        <v>1760</v>
      </c>
      <c r="P367" s="132" t="s">
        <v>439</v>
      </c>
      <c r="Q367" s="132">
        <v>9</v>
      </c>
      <c r="R367" s="132" t="s">
        <v>947</v>
      </c>
      <c r="S367" s="132">
        <v>1000324</v>
      </c>
      <c r="T367" s="132">
        <v>33</v>
      </c>
      <c r="U367" s="132">
        <v>243</v>
      </c>
      <c r="V367" s="132">
        <v>69.900000000000006</v>
      </c>
      <c r="W367" s="132" t="s">
        <v>3919</v>
      </c>
      <c r="X367" s="132">
        <v>25</v>
      </c>
    </row>
    <row r="368" spans="1:24" hidden="1">
      <c r="A368" s="132">
        <v>367</v>
      </c>
      <c r="B368" s="132">
        <v>40000000749</v>
      </c>
      <c r="C368" s="132">
        <v>62034231000</v>
      </c>
      <c r="D368" s="132" t="s">
        <v>537</v>
      </c>
      <c r="E368" s="132" t="s">
        <v>3964</v>
      </c>
      <c r="F368" s="132">
        <v>87</v>
      </c>
      <c r="G368" s="132" t="s">
        <v>3847</v>
      </c>
      <c r="H368" s="132">
        <v>1</v>
      </c>
      <c r="I368" s="132">
        <v>0.51</v>
      </c>
      <c r="J368" s="132">
        <v>1</v>
      </c>
      <c r="K368" s="132">
        <v>0.51</v>
      </c>
      <c r="L368" s="132" t="s">
        <v>148</v>
      </c>
      <c r="M368" s="132">
        <v>540</v>
      </c>
      <c r="N368" s="132" t="s">
        <v>468</v>
      </c>
      <c r="O368" s="132">
        <v>1760</v>
      </c>
      <c r="P368" s="132" t="s">
        <v>439</v>
      </c>
      <c r="Q368" s="132">
        <v>9</v>
      </c>
      <c r="R368" s="132" t="s">
        <v>947</v>
      </c>
      <c r="S368" s="132">
        <v>1000324</v>
      </c>
      <c r="T368" s="132">
        <v>28</v>
      </c>
      <c r="U368" s="132">
        <v>17</v>
      </c>
      <c r="V368" s="132">
        <v>69.900000000000006</v>
      </c>
      <c r="W368" s="132" t="s">
        <v>3919</v>
      </c>
      <c r="X368" s="132">
        <v>25</v>
      </c>
    </row>
    <row r="369" spans="1:24" hidden="1">
      <c r="A369" s="132">
        <v>368</v>
      </c>
      <c r="B369" s="132">
        <v>40000000748</v>
      </c>
      <c r="C369" s="132">
        <v>61102091000</v>
      </c>
      <c r="D369" s="132" t="s">
        <v>488</v>
      </c>
      <c r="E369" s="132" t="s">
        <v>459</v>
      </c>
      <c r="F369" s="132">
        <v>88</v>
      </c>
      <c r="G369" s="132" t="s">
        <v>3847</v>
      </c>
      <c r="H369" s="132">
        <v>1</v>
      </c>
      <c r="I369" s="132">
        <v>0.64400000000000002</v>
      </c>
      <c r="J369" s="132">
        <v>1</v>
      </c>
      <c r="K369" s="132">
        <v>0.64400000000000002</v>
      </c>
      <c r="L369" s="132" t="s">
        <v>148</v>
      </c>
      <c r="M369" s="132">
        <v>540</v>
      </c>
      <c r="N369" s="132" t="s">
        <v>3915</v>
      </c>
      <c r="O369" s="132">
        <v>7497</v>
      </c>
      <c r="P369" s="132" t="s">
        <v>439</v>
      </c>
      <c r="Q369" s="132">
        <v>9</v>
      </c>
      <c r="R369" s="132" t="s">
        <v>947</v>
      </c>
      <c r="S369" s="132">
        <v>1000324</v>
      </c>
      <c r="T369" s="132" t="s">
        <v>821</v>
      </c>
      <c r="U369" s="132">
        <v>3</v>
      </c>
      <c r="V369" s="132">
        <v>74.900000000000006</v>
      </c>
      <c r="W369" s="132" t="s">
        <v>3982</v>
      </c>
      <c r="X369" s="132">
        <v>28</v>
      </c>
    </row>
    <row r="370" spans="1:24" hidden="1">
      <c r="A370" s="132">
        <v>369</v>
      </c>
      <c r="B370" s="132">
        <v>40000000747</v>
      </c>
      <c r="C370" s="132">
        <v>61102091000</v>
      </c>
      <c r="D370" s="132" t="s">
        <v>488</v>
      </c>
      <c r="E370" s="132" t="s">
        <v>459</v>
      </c>
      <c r="F370" s="132">
        <v>88</v>
      </c>
      <c r="G370" s="132" t="s">
        <v>3847</v>
      </c>
      <c r="H370" s="132">
        <v>1</v>
      </c>
      <c r="I370" s="132">
        <v>0.69599999999999995</v>
      </c>
      <c r="J370" s="132">
        <v>1</v>
      </c>
      <c r="K370" s="132">
        <v>0.69599999999999995</v>
      </c>
      <c r="L370" s="132" t="s">
        <v>148</v>
      </c>
      <c r="M370" s="132">
        <v>540</v>
      </c>
      <c r="N370" s="132" t="s">
        <v>3915</v>
      </c>
      <c r="O370" s="132">
        <v>7497</v>
      </c>
      <c r="P370" s="132" t="s">
        <v>439</v>
      </c>
      <c r="Q370" s="132">
        <v>9</v>
      </c>
      <c r="R370" s="132" t="s">
        <v>947</v>
      </c>
      <c r="S370" s="132">
        <v>1000324</v>
      </c>
      <c r="T370" s="132" t="s">
        <v>828</v>
      </c>
      <c r="U370" s="132">
        <v>124</v>
      </c>
      <c r="V370" s="132">
        <v>37.450000000000003</v>
      </c>
      <c r="W370" s="132" t="s">
        <v>3982</v>
      </c>
      <c r="X370" s="132">
        <v>28</v>
      </c>
    </row>
    <row r="371" spans="1:24" hidden="1">
      <c r="A371" s="132">
        <v>370</v>
      </c>
      <c r="B371" s="132">
        <v>40000000746</v>
      </c>
      <c r="C371" s="132">
        <v>61102091000</v>
      </c>
      <c r="D371" s="132" t="s">
        <v>488</v>
      </c>
      <c r="E371" s="132" t="s">
        <v>459</v>
      </c>
      <c r="F371" s="132">
        <v>88</v>
      </c>
      <c r="G371" s="132" t="s">
        <v>3847</v>
      </c>
      <c r="H371" s="132">
        <v>1</v>
      </c>
      <c r="I371" s="132">
        <v>0.65600000000000003</v>
      </c>
      <c r="J371" s="132">
        <v>1</v>
      </c>
      <c r="K371" s="132">
        <v>0.65600000000000003</v>
      </c>
      <c r="L371" s="132" t="s">
        <v>148</v>
      </c>
      <c r="M371" s="132">
        <v>540</v>
      </c>
      <c r="N371" s="132" t="s">
        <v>3915</v>
      </c>
      <c r="O371" s="132">
        <v>7497</v>
      </c>
      <c r="P371" s="132" t="s">
        <v>439</v>
      </c>
      <c r="Q371" s="132">
        <v>9</v>
      </c>
      <c r="R371" s="132" t="s">
        <v>947</v>
      </c>
      <c r="S371" s="132">
        <v>1000324</v>
      </c>
      <c r="T371" s="132" t="s">
        <v>821</v>
      </c>
      <c r="U371" s="132">
        <v>3</v>
      </c>
      <c r="V371" s="132">
        <v>74.900000000000006</v>
      </c>
      <c r="W371" s="132" t="s">
        <v>3982</v>
      </c>
      <c r="X371" s="132">
        <v>28</v>
      </c>
    </row>
    <row r="372" spans="1:24" hidden="1">
      <c r="A372" s="132">
        <v>371</v>
      </c>
      <c r="B372" s="132">
        <v>40000000745</v>
      </c>
      <c r="C372" s="132">
        <v>61102091000</v>
      </c>
      <c r="D372" s="132" t="s">
        <v>488</v>
      </c>
      <c r="E372" s="132" t="s">
        <v>459</v>
      </c>
      <c r="F372" s="132">
        <v>88</v>
      </c>
      <c r="G372" s="132" t="s">
        <v>3847</v>
      </c>
      <c r="H372" s="132">
        <v>1</v>
      </c>
      <c r="I372" s="132">
        <v>0.61399999999999999</v>
      </c>
      <c r="J372" s="132">
        <v>1</v>
      </c>
      <c r="K372" s="132">
        <v>0.61399999999999999</v>
      </c>
      <c r="L372" s="132" t="s">
        <v>148</v>
      </c>
      <c r="M372" s="132">
        <v>540</v>
      </c>
      <c r="N372" s="132" t="s">
        <v>3915</v>
      </c>
      <c r="O372" s="132">
        <v>7497</v>
      </c>
      <c r="P372" s="132" t="s">
        <v>439</v>
      </c>
      <c r="Q372" s="132">
        <v>9</v>
      </c>
      <c r="R372" s="132" t="s">
        <v>947</v>
      </c>
      <c r="S372" s="132">
        <v>1000324</v>
      </c>
      <c r="T372" s="132" t="s">
        <v>825</v>
      </c>
      <c r="U372" s="132">
        <v>119</v>
      </c>
      <c r="V372" s="132">
        <v>74.900000000000006</v>
      </c>
      <c r="W372" s="132" t="s">
        <v>3982</v>
      </c>
      <c r="X372" s="132">
        <v>28</v>
      </c>
    </row>
    <row r="373" spans="1:24" hidden="1">
      <c r="A373" s="132">
        <v>372</v>
      </c>
      <c r="B373" s="132">
        <v>40000000744</v>
      </c>
      <c r="C373" s="132">
        <v>61102091000</v>
      </c>
      <c r="D373" s="132" t="s">
        <v>488</v>
      </c>
      <c r="E373" s="132" t="s">
        <v>459</v>
      </c>
      <c r="F373" s="132">
        <v>88</v>
      </c>
      <c r="G373" s="132" t="s">
        <v>3847</v>
      </c>
      <c r="H373" s="132">
        <v>1</v>
      </c>
      <c r="I373" s="132">
        <v>0.63</v>
      </c>
      <c r="J373" s="132">
        <v>1</v>
      </c>
      <c r="K373" s="132">
        <v>0.63</v>
      </c>
      <c r="L373" s="132" t="s">
        <v>148</v>
      </c>
      <c r="M373" s="132">
        <v>540</v>
      </c>
      <c r="N373" s="132" t="s">
        <v>3915</v>
      </c>
      <c r="O373" s="132">
        <v>7497</v>
      </c>
      <c r="P373" s="132" t="s">
        <v>439</v>
      </c>
      <c r="Q373" s="132">
        <v>9</v>
      </c>
      <c r="R373" s="132" t="s">
        <v>947</v>
      </c>
      <c r="S373" s="132">
        <v>1000324</v>
      </c>
      <c r="T373" s="132" t="s">
        <v>825</v>
      </c>
      <c r="U373" s="132">
        <v>119</v>
      </c>
      <c r="V373" s="132">
        <v>74.900000000000006</v>
      </c>
      <c r="W373" s="132" t="s">
        <v>3982</v>
      </c>
      <c r="X373" s="132">
        <v>28</v>
      </c>
    </row>
    <row r="374" spans="1:24" hidden="1">
      <c r="A374" s="132">
        <v>373</v>
      </c>
      <c r="B374" s="132">
        <v>40000000743</v>
      </c>
      <c r="C374" s="132">
        <v>61103091000</v>
      </c>
      <c r="D374" s="132" t="s">
        <v>481</v>
      </c>
      <c r="E374" s="132" t="s">
        <v>459</v>
      </c>
      <c r="F374" s="132">
        <v>88</v>
      </c>
      <c r="G374" s="132" t="s">
        <v>3847</v>
      </c>
      <c r="H374" s="132">
        <v>1</v>
      </c>
      <c r="I374" s="132">
        <v>0.42</v>
      </c>
      <c r="J374" s="132">
        <v>1</v>
      </c>
      <c r="K374" s="132">
        <v>0.42</v>
      </c>
      <c r="L374" s="132" t="s">
        <v>148</v>
      </c>
      <c r="M374" s="132">
        <v>540</v>
      </c>
      <c r="N374" s="132" t="s">
        <v>468</v>
      </c>
      <c r="O374" s="132">
        <v>1760</v>
      </c>
      <c r="P374" s="132" t="s">
        <v>3958</v>
      </c>
      <c r="Q374" s="132" t="s">
        <v>3929</v>
      </c>
      <c r="R374" s="132" t="s">
        <v>947</v>
      </c>
      <c r="S374" s="132">
        <v>1000324</v>
      </c>
      <c r="T374" s="132" t="s">
        <v>825</v>
      </c>
      <c r="U374" s="132">
        <v>119</v>
      </c>
      <c r="V374" s="132">
        <v>94.9</v>
      </c>
      <c r="W374" s="132" t="s">
        <v>3916</v>
      </c>
      <c r="X374" s="132">
        <v>10</v>
      </c>
    </row>
    <row r="375" spans="1:24" hidden="1">
      <c r="A375" s="132">
        <v>374</v>
      </c>
      <c r="B375" s="132">
        <v>40000000742</v>
      </c>
      <c r="C375" s="132">
        <v>61103091000</v>
      </c>
      <c r="D375" s="132" t="s">
        <v>481</v>
      </c>
      <c r="E375" s="132" t="s">
        <v>459</v>
      </c>
      <c r="F375" s="132">
        <v>88</v>
      </c>
      <c r="G375" s="132" t="s">
        <v>3847</v>
      </c>
      <c r="H375" s="132">
        <v>1</v>
      </c>
      <c r="I375" s="132">
        <v>0.51</v>
      </c>
      <c r="J375" s="132">
        <v>1</v>
      </c>
      <c r="K375" s="132">
        <v>0.51</v>
      </c>
      <c r="L375" s="132" t="s">
        <v>148</v>
      </c>
      <c r="M375" s="132">
        <v>540</v>
      </c>
      <c r="N375" s="132" t="s">
        <v>468</v>
      </c>
      <c r="O375" s="132">
        <v>1760</v>
      </c>
      <c r="P375" s="132" t="s">
        <v>3958</v>
      </c>
      <c r="Q375" s="132" t="s">
        <v>3929</v>
      </c>
      <c r="R375" s="132" t="s">
        <v>947</v>
      </c>
      <c r="S375" s="132">
        <v>1000324</v>
      </c>
      <c r="T375" s="132" t="s">
        <v>948</v>
      </c>
      <c r="U375" s="132">
        <v>327</v>
      </c>
      <c r="V375" s="132">
        <v>1</v>
      </c>
      <c r="W375" s="132" t="s">
        <v>3916</v>
      </c>
      <c r="X375" s="132">
        <v>10</v>
      </c>
    </row>
    <row r="376" spans="1:24" hidden="1">
      <c r="A376" s="132">
        <v>375</v>
      </c>
      <c r="B376" s="132">
        <v>40000000741</v>
      </c>
      <c r="C376" s="132">
        <v>61103091000</v>
      </c>
      <c r="D376" s="132" t="s">
        <v>481</v>
      </c>
      <c r="E376" s="132" t="s">
        <v>459</v>
      </c>
      <c r="F376" s="132">
        <v>88</v>
      </c>
      <c r="G376" s="132" t="s">
        <v>3847</v>
      </c>
      <c r="H376" s="132">
        <v>1</v>
      </c>
      <c r="I376" s="132">
        <v>0.42399999999999999</v>
      </c>
      <c r="J376" s="132">
        <v>1</v>
      </c>
      <c r="K376" s="132">
        <v>0.42399999999999999</v>
      </c>
      <c r="L376" s="132" t="s">
        <v>148</v>
      </c>
      <c r="M376" s="132">
        <v>540</v>
      </c>
      <c r="N376" s="132" t="s">
        <v>468</v>
      </c>
      <c r="O376" s="132">
        <v>1760</v>
      </c>
      <c r="P376" s="132" t="s">
        <v>3958</v>
      </c>
      <c r="Q376" s="132" t="s">
        <v>3929</v>
      </c>
      <c r="R376" s="132" t="s">
        <v>947</v>
      </c>
      <c r="S376" s="132">
        <v>1000324</v>
      </c>
      <c r="T376" s="132" t="s">
        <v>810</v>
      </c>
      <c r="U376" s="132">
        <v>122</v>
      </c>
      <c r="V376" s="132">
        <v>94.9</v>
      </c>
      <c r="W376" s="132" t="s">
        <v>3916</v>
      </c>
      <c r="X376" s="132">
        <v>10</v>
      </c>
    </row>
    <row r="377" spans="1:24" hidden="1">
      <c r="A377" s="132">
        <v>376</v>
      </c>
      <c r="B377" s="132">
        <v>40000000740</v>
      </c>
      <c r="C377" s="132">
        <v>61103091000</v>
      </c>
      <c r="D377" s="132" t="s">
        <v>481</v>
      </c>
      <c r="E377" s="132" t="s">
        <v>459</v>
      </c>
      <c r="F377" s="132">
        <v>88</v>
      </c>
      <c r="G377" s="132" t="s">
        <v>3847</v>
      </c>
      <c r="H377" s="132">
        <v>1</v>
      </c>
      <c r="I377" s="132">
        <v>0.46</v>
      </c>
      <c r="J377" s="132">
        <v>1</v>
      </c>
      <c r="K377" s="132">
        <v>0.46</v>
      </c>
      <c r="L377" s="132" t="s">
        <v>148</v>
      </c>
      <c r="M377" s="132">
        <v>540</v>
      </c>
      <c r="N377" s="132" t="s">
        <v>468</v>
      </c>
      <c r="O377" s="132">
        <v>1760</v>
      </c>
      <c r="P377" s="132" t="s">
        <v>3958</v>
      </c>
      <c r="Q377" s="132" t="s">
        <v>3929</v>
      </c>
      <c r="R377" s="132" t="s">
        <v>947</v>
      </c>
      <c r="S377" s="132">
        <v>1000324</v>
      </c>
      <c r="T377" s="132" t="s">
        <v>821</v>
      </c>
      <c r="U377" s="132">
        <v>3</v>
      </c>
      <c r="V377" s="132">
        <v>94.9</v>
      </c>
      <c r="W377" s="132" t="s">
        <v>3916</v>
      </c>
      <c r="X377" s="132">
        <v>10</v>
      </c>
    </row>
    <row r="378" spans="1:24" hidden="1">
      <c r="A378" s="132">
        <v>377</v>
      </c>
      <c r="B378" s="132">
        <v>40000000739</v>
      </c>
      <c r="C378" s="132">
        <v>61103091000</v>
      </c>
      <c r="D378" s="132" t="s">
        <v>481</v>
      </c>
      <c r="E378" s="132" t="s">
        <v>459</v>
      </c>
      <c r="F378" s="132">
        <v>88</v>
      </c>
      <c r="G378" s="132" t="s">
        <v>3847</v>
      </c>
      <c r="H378" s="132">
        <v>1</v>
      </c>
      <c r="I378" s="132">
        <v>0.45800000000000002</v>
      </c>
      <c r="J378" s="132">
        <v>1</v>
      </c>
      <c r="K378" s="132">
        <v>0.45800000000000002</v>
      </c>
      <c r="L378" s="132" t="s">
        <v>148</v>
      </c>
      <c r="M378" s="132">
        <v>540</v>
      </c>
      <c r="N378" s="132" t="s">
        <v>468</v>
      </c>
      <c r="O378" s="132">
        <v>1760</v>
      </c>
      <c r="P378" s="132" t="s">
        <v>3958</v>
      </c>
      <c r="Q378" s="132" t="s">
        <v>3929</v>
      </c>
      <c r="R378" s="132" t="s">
        <v>947</v>
      </c>
      <c r="S378" s="132">
        <v>1000324</v>
      </c>
      <c r="T378" s="132" t="s">
        <v>821</v>
      </c>
      <c r="U378" s="132">
        <v>3</v>
      </c>
      <c r="V378" s="132">
        <v>1</v>
      </c>
      <c r="W378" s="132" t="s">
        <v>3916</v>
      </c>
      <c r="X378" s="132">
        <v>10</v>
      </c>
    </row>
    <row r="379" spans="1:24" hidden="1">
      <c r="A379" s="132">
        <v>378</v>
      </c>
      <c r="B379" s="132">
        <v>40000000738</v>
      </c>
      <c r="C379" s="132">
        <v>61101130000</v>
      </c>
      <c r="D379" s="132" t="s">
        <v>967</v>
      </c>
      <c r="E379" s="132" t="s">
        <v>3688</v>
      </c>
      <c r="F379" s="132">
        <v>83</v>
      </c>
      <c r="G379" s="132" t="s">
        <v>3847</v>
      </c>
      <c r="H379" s="132">
        <v>1</v>
      </c>
      <c r="I379" s="132">
        <v>0.29199999999999998</v>
      </c>
      <c r="J379" s="132">
        <v>1</v>
      </c>
      <c r="K379" s="132">
        <v>0.29199999999999998</v>
      </c>
      <c r="L379" s="132" t="s">
        <v>148</v>
      </c>
      <c r="M379" s="132">
        <v>540</v>
      </c>
      <c r="N379" s="132" t="s">
        <v>2872</v>
      </c>
      <c r="O379" s="132">
        <v>2185</v>
      </c>
      <c r="P379" s="132" t="s">
        <v>3855</v>
      </c>
      <c r="Q379" s="132">
        <v>11</v>
      </c>
      <c r="R379" s="132" t="s">
        <v>947</v>
      </c>
      <c r="S379" s="132">
        <v>1000324</v>
      </c>
      <c r="T379" s="132" t="s">
        <v>828</v>
      </c>
      <c r="U379" s="132">
        <v>124</v>
      </c>
      <c r="V379" s="132">
        <v>89.9</v>
      </c>
      <c r="W379" s="132" t="s">
        <v>3916</v>
      </c>
      <c r="X379" s="132">
        <v>10</v>
      </c>
    </row>
    <row r="380" spans="1:24" hidden="1">
      <c r="A380" s="132">
        <v>379</v>
      </c>
      <c r="B380" s="132">
        <v>40000000737</v>
      </c>
      <c r="C380" s="132">
        <v>61101130000</v>
      </c>
      <c r="D380" s="132" t="s">
        <v>967</v>
      </c>
      <c r="E380" s="132" t="s">
        <v>3688</v>
      </c>
      <c r="F380" s="132">
        <v>83</v>
      </c>
      <c r="G380" s="132" t="s">
        <v>3847</v>
      </c>
      <c r="H380" s="132">
        <v>1</v>
      </c>
      <c r="I380" s="132">
        <v>0.29199999999999998</v>
      </c>
      <c r="J380" s="132">
        <v>1</v>
      </c>
      <c r="K380" s="132">
        <v>0.29199999999999998</v>
      </c>
      <c r="L380" s="132" t="s">
        <v>148</v>
      </c>
      <c r="M380" s="132">
        <v>540</v>
      </c>
      <c r="N380" s="132" t="s">
        <v>2872</v>
      </c>
      <c r="O380" s="132">
        <v>2185</v>
      </c>
      <c r="P380" s="132" t="s">
        <v>3855</v>
      </c>
      <c r="Q380" s="132">
        <v>11</v>
      </c>
      <c r="R380" s="132" t="s">
        <v>947</v>
      </c>
      <c r="S380" s="132">
        <v>1000324</v>
      </c>
      <c r="T380" s="132" t="s">
        <v>828</v>
      </c>
      <c r="U380" s="132">
        <v>124</v>
      </c>
      <c r="V380" s="132">
        <v>89.9</v>
      </c>
      <c r="W380" s="132" t="s">
        <v>3916</v>
      </c>
      <c r="X380" s="132">
        <v>10</v>
      </c>
    </row>
    <row r="381" spans="1:24" hidden="1">
      <c r="A381" s="132">
        <v>380</v>
      </c>
      <c r="B381" s="132">
        <v>40000000736</v>
      </c>
      <c r="C381" s="132">
        <v>61101130000</v>
      </c>
      <c r="D381" s="132" t="s">
        <v>967</v>
      </c>
      <c r="E381" s="132" t="s">
        <v>3688</v>
      </c>
      <c r="F381" s="132">
        <v>83</v>
      </c>
      <c r="G381" s="132" t="s">
        <v>3847</v>
      </c>
      <c r="H381" s="132">
        <v>1</v>
      </c>
      <c r="I381" s="132">
        <v>0.28199999999999997</v>
      </c>
      <c r="J381" s="132">
        <v>1</v>
      </c>
      <c r="K381" s="132">
        <v>0.28199999999999997</v>
      </c>
      <c r="L381" s="132" t="s">
        <v>148</v>
      </c>
      <c r="M381" s="132">
        <v>540</v>
      </c>
      <c r="N381" s="132" t="s">
        <v>2872</v>
      </c>
      <c r="O381" s="132">
        <v>2185</v>
      </c>
      <c r="P381" s="132" t="s">
        <v>3855</v>
      </c>
      <c r="Q381" s="132">
        <v>11</v>
      </c>
      <c r="R381" s="132" t="s">
        <v>947</v>
      </c>
      <c r="S381" s="132">
        <v>1000324</v>
      </c>
      <c r="T381" s="132" t="s">
        <v>821</v>
      </c>
      <c r="U381" s="132">
        <v>3</v>
      </c>
      <c r="V381" s="132">
        <v>89.9</v>
      </c>
      <c r="W381" s="132" t="s">
        <v>3916</v>
      </c>
      <c r="X381" s="132">
        <v>10</v>
      </c>
    </row>
    <row r="382" spans="1:24" hidden="1">
      <c r="A382" s="132">
        <v>381</v>
      </c>
      <c r="B382" s="132">
        <v>40000000735</v>
      </c>
      <c r="C382" s="132">
        <v>62034231000</v>
      </c>
      <c r="D382" s="132" t="s">
        <v>537</v>
      </c>
      <c r="E382" s="132" t="s">
        <v>3964</v>
      </c>
      <c r="F382" s="132">
        <v>87</v>
      </c>
      <c r="G382" s="132" t="s">
        <v>3847</v>
      </c>
      <c r="H382" s="132">
        <v>1</v>
      </c>
      <c r="I382" s="132">
        <v>0.63600000000000001</v>
      </c>
      <c r="J382" s="132">
        <v>1</v>
      </c>
      <c r="K382" s="132">
        <v>0.63600000000000001</v>
      </c>
      <c r="L382" s="132" t="s">
        <v>148</v>
      </c>
      <c r="M382" s="132">
        <v>540</v>
      </c>
      <c r="N382" s="132" t="s">
        <v>468</v>
      </c>
      <c r="O382" s="132">
        <v>1760</v>
      </c>
      <c r="P382" s="132" t="s">
        <v>439</v>
      </c>
      <c r="Q382" s="132">
        <v>9</v>
      </c>
      <c r="R382" s="132" t="s">
        <v>947</v>
      </c>
      <c r="S382" s="132">
        <v>1000324</v>
      </c>
      <c r="T382" s="132">
        <v>30</v>
      </c>
      <c r="U382" s="132">
        <v>22</v>
      </c>
      <c r="V382" s="132">
        <v>109.9</v>
      </c>
      <c r="W382" s="132" t="s">
        <v>1073</v>
      </c>
      <c r="X382" s="132">
        <v>8</v>
      </c>
    </row>
    <row r="383" spans="1:24" hidden="1">
      <c r="A383" s="132">
        <v>382</v>
      </c>
      <c r="B383" s="132">
        <v>40000000734</v>
      </c>
      <c r="C383" s="132">
        <v>62034231000</v>
      </c>
      <c r="D383" s="132" t="s">
        <v>537</v>
      </c>
      <c r="E383" s="132" t="s">
        <v>3964</v>
      </c>
      <c r="F383" s="132">
        <v>87</v>
      </c>
      <c r="G383" s="132" t="s">
        <v>3847</v>
      </c>
      <c r="H383" s="132">
        <v>1</v>
      </c>
      <c r="I383" s="132">
        <v>0.63800000000000001</v>
      </c>
      <c r="J383" s="132">
        <v>1</v>
      </c>
      <c r="K383" s="132">
        <v>0.63800000000000001</v>
      </c>
      <c r="L383" s="132" t="s">
        <v>148</v>
      </c>
      <c r="M383" s="132">
        <v>540</v>
      </c>
      <c r="N383" s="132" t="s">
        <v>468</v>
      </c>
      <c r="O383" s="132">
        <v>1760</v>
      </c>
      <c r="P383" s="132" t="s">
        <v>439</v>
      </c>
      <c r="Q383" s="132">
        <v>9</v>
      </c>
      <c r="R383" s="132" t="s">
        <v>947</v>
      </c>
      <c r="S383" s="132">
        <v>1000324</v>
      </c>
      <c r="T383" s="132">
        <v>31</v>
      </c>
      <c r="U383" s="132">
        <v>140</v>
      </c>
      <c r="V383" s="132">
        <v>109.9</v>
      </c>
      <c r="W383" s="132" t="s">
        <v>1073</v>
      </c>
      <c r="X383" s="132">
        <v>8</v>
      </c>
    </row>
    <row r="384" spans="1:24" hidden="1">
      <c r="A384" s="132">
        <v>383</v>
      </c>
      <c r="B384" s="132">
        <v>40000000733</v>
      </c>
      <c r="C384" s="132">
        <v>62034231000</v>
      </c>
      <c r="D384" s="132" t="s">
        <v>537</v>
      </c>
      <c r="E384" s="132" t="s">
        <v>3964</v>
      </c>
      <c r="F384" s="132">
        <v>87</v>
      </c>
      <c r="G384" s="132" t="s">
        <v>3847</v>
      </c>
      <c r="H384" s="132">
        <v>1</v>
      </c>
      <c r="I384" s="132">
        <v>0.67800000000000005</v>
      </c>
      <c r="J384" s="132">
        <v>1</v>
      </c>
      <c r="K384" s="132">
        <v>0.67800000000000005</v>
      </c>
      <c r="L384" s="132" t="s">
        <v>148</v>
      </c>
      <c r="M384" s="132">
        <v>540</v>
      </c>
      <c r="N384" s="132" t="s">
        <v>468</v>
      </c>
      <c r="O384" s="132">
        <v>1760</v>
      </c>
      <c r="P384" s="132" t="s">
        <v>439</v>
      </c>
      <c r="Q384" s="132">
        <v>9</v>
      </c>
      <c r="R384" s="132" t="s">
        <v>947</v>
      </c>
      <c r="S384" s="132">
        <v>1000324</v>
      </c>
      <c r="T384" s="132">
        <v>35</v>
      </c>
      <c r="U384" s="132">
        <v>217</v>
      </c>
      <c r="V384" s="132">
        <v>1</v>
      </c>
      <c r="W384" s="132" t="s">
        <v>1073</v>
      </c>
      <c r="X384" s="132">
        <v>8</v>
      </c>
    </row>
    <row r="385" spans="1:24" hidden="1">
      <c r="A385" s="132">
        <v>384</v>
      </c>
      <c r="B385" s="132">
        <v>40000000732</v>
      </c>
      <c r="C385" s="132">
        <v>62034231000</v>
      </c>
      <c r="D385" s="132" t="s">
        <v>537</v>
      </c>
      <c r="E385" s="132" t="s">
        <v>3964</v>
      </c>
      <c r="F385" s="132">
        <v>87</v>
      </c>
      <c r="G385" s="132" t="s">
        <v>3847</v>
      </c>
      <c r="H385" s="132">
        <v>1</v>
      </c>
      <c r="I385" s="132">
        <v>0.65200000000000002</v>
      </c>
      <c r="J385" s="132">
        <v>1</v>
      </c>
      <c r="K385" s="132">
        <v>0.65200000000000002</v>
      </c>
      <c r="L385" s="132" t="s">
        <v>148</v>
      </c>
      <c r="M385" s="132">
        <v>540</v>
      </c>
      <c r="N385" s="132" t="s">
        <v>468</v>
      </c>
      <c r="O385" s="132">
        <v>1760</v>
      </c>
      <c r="P385" s="132" t="s">
        <v>439</v>
      </c>
      <c r="Q385" s="132">
        <v>9</v>
      </c>
      <c r="R385" s="132" t="s">
        <v>947</v>
      </c>
      <c r="S385" s="132">
        <v>1000324</v>
      </c>
      <c r="T385" s="132">
        <v>32</v>
      </c>
      <c r="U385" s="132">
        <v>31</v>
      </c>
      <c r="V385" s="132">
        <v>109.9</v>
      </c>
      <c r="W385" s="132" t="s">
        <v>1073</v>
      </c>
      <c r="X385" s="132">
        <v>8</v>
      </c>
    </row>
    <row r="386" spans="1:24" hidden="1">
      <c r="A386" s="132">
        <v>385</v>
      </c>
      <c r="B386" s="132">
        <v>40000000731</v>
      </c>
      <c r="C386" s="132">
        <v>61102091000</v>
      </c>
      <c r="D386" s="132" t="s">
        <v>488</v>
      </c>
      <c r="E386" s="132" t="s">
        <v>459</v>
      </c>
      <c r="F386" s="132">
        <v>88</v>
      </c>
      <c r="G386" s="132" t="s">
        <v>3847</v>
      </c>
      <c r="H386" s="132">
        <v>1</v>
      </c>
      <c r="I386" s="132">
        <v>0.66400000000000003</v>
      </c>
      <c r="J386" s="132">
        <v>1</v>
      </c>
      <c r="K386" s="132">
        <v>0.66400000000000003</v>
      </c>
      <c r="L386" s="132" t="s">
        <v>148</v>
      </c>
      <c r="M386" s="132">
        <v>540</v>
      </c>
      <c r="N386" s="132" t="s">
        <v>3915</v>
      </c>
      <c r="O386" s="132">
        <v>7497</v>
      </c>
      <c r="P386" s="132" t="s">
        <v>439</v>
      </c>
      <c r="Q386" s="132">
        <v>9</v>
      </c>
      <c r="R386" s="132" t="s">
        <v>947</v>
      </c>
      <c r="S386" s="132">
        <v>1000324</v>
      </c>
      <c r="T386" s="132" t="s">
        <v>828</v>
      </c>
      <c r="U386" s="132">
        <v>124</v>
      </c>
      <c r="V386" s="132">
        <v>74.900000000000006</v>
      </c>
      <c r="W386" s="132" t="s">
        <v>1071</v>
      </c>
      <c r="X386" s="132">
        <v>12</v>
      </c>
    </row>
    <row r="387" spans="1:24" hidden="1">
      <c r="A387" s="132">
        <v>386</v>
      </c>
      <c r="B387" s="132">
        <v>40000000730</v>
      </c>
      <c r="C387" s="132">
        <v>61102091000</v>
      </c>
      <c r="D387" s="132" t="s">
        <v>488</v>
      </c>
      <c r="E387" s="132" t="s">
        <v>459</v>
      </c>
      <c r="F387" s="132">
        <v>88</v>
      </c>
      <c r="G387" s="132" t="s">
        <v>3847</v>
      </c>
      <c r="H387" s="132">
        <v>1</v>
      </c>
      <c r="I387" s="132">
        <v>0.59</v>
      </c>
      <c r="J387" s="132">
        <v>1</v>
      </c>
      <c r="K387" s="132">
        <v>0.59</v>
      </c>
      <c r="L387" s="132" t="s">
        <v>148</v>
      </c>
      <c r="M387" s="132">
        <v>540</v>
      </c>
      <c r="N387" s="132" t="s">
        <v>3915</v>
      </c>
      <c r="O387" s="132">
        <v>7497</v>
      </c>
      <c r="P387" s="132" t="s">
        <v>439</v>
      </c>
      <c r="Q387" s="132">
        <v>9</v>
      </c>
      <c r="R387" s="132" t="s">
        <v>947</v>
      </c>
      <c r="S387" s="132">
        <v>1000324</v>
      </c>
      <c r="T387" s="132" t="s">
        <v>810</v>
      </c>
      <c r="U387" s="132">
        <v>122</v>
      </c>
      <c r="V387" s="132">
        <v>1</v>
      </c>
      <c r="W387" s="132" t="s">
        <v>1071</v>
      </c>
      <c r="X387" s="132">
        <v>12</v>
      </c>
    </row>
    <row r="388" spans="1:24" hidden="1">
      <c r="A388" s="132">
        <v>387</v>
      </c>
      <c r="B388" s="132">
        <v>40000000729</v>
      </c>
      <c r="C388" s="132">
        <v>61102091000</v>
      </c>
      <c r="D388" s="132" t="s">
        <v>488</v>
      </c>
      <c r="E388" s="132" t="s">
        <v>459</v>
      </c>
      <c r="F388" s="132">
        <v>88</v>
      </c>
      <c r="G388" s="132" t="s">
        <v>3847</v>
      </c>
      <c r="H388" s="132">
        <v>1</v>
      </c>
      <c r="I388" s="132">
        <v>0.624</v>
      </c>
      <c r="J388" s="132">
        <v>1</v>
      </c>
      <c r="K388" s="132">
        <v>0.624</v>
      </c>
      <c r="L388" s="132" t="s">
        <v>148</v>
      </c>
      <c r="M388" s="132">
        <v>540</v>
      </c>
      <c r="N388" s="132" t="s">
        <v>3915</v>
      </c>
      <c r="O388" s="132">
        <v>7497</v>
      </c>
      <c r="P388" s="132" t="s">
        <v>439</v>
      </c>
      <c r="Q388" s="132">
        <v>9</v>
      </c>
      <c r="R388" s="132" t="s">
        <v>947</v>
      </c>
      <c r="S388" s="132">
        <v>1000324</v>
      </c>
      <c r="T388" s="132" t="s">
        <v>825</v>
      </c>
      <c r="U388" s="132">
        <v>119</v>
      </c>
      <c r="V388" s="132">
        <v>74.900000000000006</v>
      </c>
      <c r="W388" s="132" t="s">
        <v>1071</v>
      </c>
      <c r="X388" s="132">
        <v>12</v>
      </c>
    </row>
    <row r="389" spans="1:24" hidden="1">
      <c r="A389" s="132">
        <v>388</v>
      </c>
      <c r="B389" s="132">
        <v>40000000728</v>
      </c>
      <c r="C389" s="132">
        <v>61102091000</v>
      </c>
      <c r="D389" s="132" t="s">
        <v>488</v>
      </c>
      <c r="E389" s="132" t="s">
        <v>459</v>
      </c>
      <c r="F389" s="132">
        <v>88</v>
      </c>
      <c r="G389" s="132" t="s">
        <v>3847</v>
      </c>
      <c r="H389" s="132">
        <v>1</v>
      </c>
      <c r="I389" s="132">
        <v>0.64400000000000002</v>
      </c>
      <c r="J389" s="132">
        <v>1</v>
      </c>
      <c r="K389" s="132">
        <v>0.64400000000000002</v>
      </c>
      <c r="L389" s="132" t="s">
        <v>148</v>
      </c>
      <c r="M389" s="132">
        <v>540</v>
      </c>
      <c r="N389" s="132" t="s">
        <v>3915</v>
      </c>
      <c r="O389" s="132">
        <v>7497</v>
      </c>
      <c r="P389" s="132" t="s">
        <v>439</v>
      </c>
      <c r="Q389" s="132">
        <v>9</v>
      </c>
      <c r="R389" s="132" t="s">
        <v>947</v>
      </c>
      <c r="S389" s="132">
        <v>1000324</v>
      </c>
      <c r="T389" s="132" t="s">
        <v>821</v>
      </c>
      <c r="U389" s="132">
        <v>3</v>
      </c>
      <c r="V389" s="132">
        <v>74.900000000000006</v>
      </c>
      <c r="W389" s="132" t="s">
        <v>1071</v>
      </c>
      <c r="X389" s="132">
        <v>12</v>
      </c>
    </row>
    <row r="390" spans="1:24" hidden="1">
      <c r="A390" s="132">
        <v>389</v>
      </c>
      <c r="B390" s="132">
        <v>40000000727</v>
      </c>
      <c r="C390" s="132">
        <v>61102091000</v>
      </c>
      <c r="D390" s="132" t="s">
        <v>488</v>
      </c>
      <c r="E390" s="132" t="s">
        <v>459</v>
      </c>
      <c r="F390" s="132">
        <v>88</v>
      </c>
      <c r="G390" s="132" t="s">
        <v>3847</v>
      </c>
      <c r="H390" s="132">
        <v>1</v>
      </c>
      <c r="I390" s="132">
        <v>0.65400000000000003</v>
      </c>
      <c r="J390" s="132">
        <v>1</v>
      </c>
      <c r="K390" s="132">
        <v>0.65400000000000003</v>
      </c>
      <c r="L390" s="132" t="s">
        <v>148</v>
      </c>
      <c r="M390" s="132">
        <v>540</v>
      </c>
      <c r="N390" s="132" t="s">
        <v>3915</v>
      </c>
      <c r="O390" s="132">
        <v>7497</v>
      </c>
      <c r="P390" s="132" t="s">
        <v>439</v>
      </c>
      <c r="Q390" s="132">
        <v>9</v>
      </c>
      <c r="R390" s="132" t="s">
        <v>947</v>
      </c>
      <c r="S390" s="132">
        <v>1000324</v>
      </c>
      <c r="T390" s="132" t="s">
        <v>821</v>
      </c>
      <c r="U390" s="132">
        <v>3</v>
      </c>
      <c r="V390" s="132">
        <v>74.900000000000006</v>
      </c>
      <c r="W390" s="132" t="s">
        <v>1071</v>
      </c>
      <c r="X390" s="132">
        <v>12</v>
      </c>
    </row>
    <row r="391" spans="1:24" hidden="1">
      <c r="A391" s="132">
        <v>390</v>
      </c>
      <c r="B391" s="132">
        <v>40000000726</v>
      </c>
      <c r="C391" s="132">
        <v>61102091000</v>
      </c>
      <c r="D391" s="132" t="s">
        <v>955</v>
      </c>
      <c r="E391" s="132" t="s">
        <v>3688</v>
      </c>
      <c r="F391" s="132">
        <v>83</v>
      </c>
      <c r="G391" s="132" t="s">
        <v>3847</v>
      </c>
      <c r="H391" s="132">
        <v>1</v>
      </c>
      <c r="I391" s="132">
        <v>0.57999999999999996</v>
      </c>
      <c r="J391" s="132">
        <v>1</v>
      </c>
      <c r="K391" s="132">
        <v>0.57999999999999996</v>
      </c>
      <c r="L391" s="132" t="s">
        <v>148</v>
      </c>
      <c r="M391" s="132">
        <v>540</v>
      </c>
      <c r="N391" s="132" t="s">
        <v>3915</v>
      </c>
      <c r="O391" s="132">
        <v>7497</v>
      </c>
      <c r="P391" s="132" t="s">
        <v>439</v>
      </c>
      <c r="Q391" s="132">
        <v>9</v>
      </c>
      <c r="R391" s="132" t="s">
        <v>947</v>
      </c>
      <c r="S391" s="132">
        <v>1000324</v>
      </c>
      <c r="T391" s="132" t="s">
        <v>821</v>
      </c>
      <c r="U391" s="132">
        <v>3</v>
      </c>
      <c r="V391" s="132">
        <v>89.9</v>
      </c>
      <c r="W391" s="132" t="s">
        <v>1048</v>
      </c>
      <c r="X391" s="132">
        <v>4</v>
      </c>
    </row>
    <row r="392" spans="1:24" hidden="1">
      <c r="A392" s="132">
        <v>391</v>
      </c>
      <c r="B392" s="132">
        <v>40000000725</v>
      </c>
      <c r="C392" s="132">
        <v>61102091000</v>
      </c>
      <c r="D392" s="132" t="s">
        <v>955</v>
      </c>
      <c r="E392" s="132" t="s">
        <v>3688</v>
      </c>
      <c r="F392" s="132">
        <v>83</v>
      </c>
      <c r="G392" s="132" t="s">
        <v>3847</v>
      </c>
      <c r="H392" s="132">
        <v>1</v>
      </c>
      <c r="I392" s="132">
        <v>0.54200000000000004</v>
      </c>
      <c r="J392" s="132">
        <v>1</v>
      </c>
      <c r="K392" s="132">
        <v>0.54200000000000004</v>
      </c>
      <c r="L392" s="132" t="s">
        <v>148</v>
      </c>
      <c r="M392" s="132">
        <v>540</v>
      </c>
      <c r="N392" s="132" t="s">
        <v>3915</v>
      </c>
      <c r="O392" s="132">
        <v>7497</v>
      </c>
      <c r="P392" s="132" t="s">
        <v>439</v>
      </c>
      <c r="Q392" s="132">
        <v>9</v>
      </c>
      <c r="R392" s="132" t="s">
        <v>947</v>
      </c>
      <c r="S392" s="132">
        <v>1000324</v>
      </c>
      <c r="T392" s="132" t="s">
        <v>825</v>
      </c>
      <c r="U392" s="132">
        <v>119</v>
      </c>
      <c r="V392" s="132">
        <v>89.9</v>
      </c>
      <c r="W392" s="132" t="s">
        <v>1048</v>
      </c>
      <c r="X392" s="132">
        <v>4</v>
      </c>
    </row>
    <row r="393" spans="1:24" hidden="1">
      <c r="A393" s="132">
        <v>392</v>
      </c>
      <c r="B393" s="132">
        <v>40000000724</v>
      </c>
      <c r="C393" s="132">
        <v>61102091000</v>
      </c>
      <c r="D393" s="132" t="s">
        <v>955</v>
      </c>
      <c r="E393" s="132" t="s">
        <v>3688</v>
      </c>
      <c r="F393" s="132">
        <v>83</v>
      </c>
      <c r="G393" s="132" t="s">
        <v>3847</v>
      </c>
      <c r="H393" s="132">
        <v>1</v>
      </c>
      <c r="I393" s="132">
        <v>0.626</v>
      </c>
      <c r="J393" s="132">
        <v>1</v>
      </c>
      <c r="K393" s="132">
        <v>0.626</v>
      </c>
      <c r="L393" s="132" t="s">
        <v>148</v>
      </c>
      <c r="M393" s="132">
        <v>540</v>
      </c>
      <c r="N393" s="132" t="s">
        <v>3915</v>
      </c>
      <c r="O393" s="132">
        <v>7497</v>
      </c>
      <c r="P393" s="132" t="s">
        <v>439</v>
      </c>
      <c r="Q393" s="132">
        <v>9</v>
      </c>
      <c r="R393" s="132" t="s">
        <v>947</v>
      </c>
      <c r="S393" s="132">
        <v>1000324</v>
      </c>
      <c r="T393" s="132" t="s">
        <v>948</v>
      </c>
      <c r="U393" s="132">
        <v>327</v>
      </c>
      <c r="V393" s="132">
        <v>89.9</v>
      </c>
      <c r="W393" s="132" t="s">
        <v>1048</v>
      </c>
      <c r="X393" s="132">
        <v>4</v>
      </c>
    </row>
    <row r="394" spans="1:24" hidden="1">
      <c r="A394" s="132">
        <v>393</v>
      </c>
      <c r="B394" s="132">
        <v>40000000723</v>
      </c>
      <c r="C394" s="132">
        <v>61102091000</v>
      </c>
      <c r="D394" s="132" t="s">
        <v>955</v>
      </c>
      <c r="E394" s="132" t="s">
        <v>3688</v>
      </c>
      <c r="F394" s="132">
        <v>83</v>
      </c>
      <c r="G394" s="132" t="s">
        <v>3847</v>
      </c>
      <c r="H394" s="132">
        <v>1</v>
      </c>
      <c r="I394" s="132">
        <v>0.60399999999999998</v>
      </c>
      <c r="J394" s="132">
        <v>1</v>
      </c>
      <c r="K394" s="132">
        <v>0.60399999999999998</v>
      </c>
      <c r="L394" s="132" t="s">
        <v>148</v>
      </c>
      <c r="M394" s="132">
        <v>540</v>
      </c>
      <c r="N394" s="132" t="s">
        <v>3915</v>
      </c>
      <c r="O394" s="132">
        <v>7497</v>
      </c>
      <c r="P394" s="132" t="s">
        <v>439</v>
      </c>
      <c r="Q394" s="132">
        <v>9</v>
      </c>
      <c r="R394" s="132" t="s">
        <v>947</v>
      </c>
      <c r="S394" s="132">
        <v>1000324</v>
      </c>
      <c r="T394" s="132" t="s">
        <v>821</v>
      </c>
      <c r="U394" s="132">
        <v>3</v>
      </c>
      <c r="V394" s="132">
        <v>89.9</v>
      </c>
      <c r="W394" s="132" t="s">
        <v>1048</v>
      </c>
      <c r="X394" s="132">
        <v>4</v>
      </c>
    </row>
    <row r="395" spans="1:24" hidden="1">
      <c r="A395" s="132">
        <v>394</v>
      </c>
      <c r="B395" s="132">
        <v>40000000722</v>
      </c>
      <c r="C395" s="132">
        <v>62023000000</v>
      </c>
      <c r="D395" s="132" t="s">
        <v>564</v>
      </c>
      <c r="E395" s="132" t="s">
        <v>3650</v>
      </c>
      <c r="F395" s="132">
        <v>14</v>
      </c>
      <c r="G395" s="132" t="s">
        <v>3848</v>
      </c>
      <c r="H395" s="132">
        <v>2</v>
      </c>
      <c r="I395" s="132">
        <v>1.028</v>
      </c>
      <c r="J395" s="132">
        <v>1</v>
      </c>
      <c r="K395" s="132">
        <v>1.028</v>
      </c>
      <c r="L395" s="132" t="s">
        <v>148</v>
      </c>
      <c r="M395" s="132">
        <v>540</v>
      </c>
      <c r="N395" s="132" t="s">
        <v>3915</v>
      </c>
      <c r="O395" s="132">
        <v>7497</v>
      </c>
      <c r="P395" s="132" t="s">
        <v>439</v>
      </c>
      <c r="Q395" s="132">
        <v>9</v>
      </c>
      <c r="R395" s="132" t="s">
        <v>947</v>
      </c>
      <c r="S395" s="132">
        <v>1000324</v>
      </c>
      <c r="T395" s="132" t="s">
        <v>825</v>
      </c>
      <c r="U395" s="132">
        <v>119</v>
      </c>
      <c r="V395" s="132">
        <v>149.9</v>
      </c>
      <c r="W395" s="132" t="s">
        <v>1107</v>
      </c>
      <c r="X395" s="132">
        <v>1</v>
      </c>
    </row>
    <row r="396" spans="1:24" hidden="1">
      <c r="A396" s="132">
        <v>395</v>
      </c>
      <c r="B396" s="132">
        <v>40000000721</v>
      </c>
      <c r="C396" s="132">
        <v>62023000000</v>
      </c>
      <c r="D396" s="132" t="s">
        <v>564</v>
      </c>
      <c r="E396" s="132" t="s">
        <v>3650</v>
      </c>
      <c r="F396" s="132">
        <v>14</v>
      </c>
      <c r="G396" s="132" t="s">
        <v>3848</v>
      </c>
      <c r="H396" s="132">
        <v>2</v>
      </c>
      <c r="I396" s="132">
        <v>1.1819999999999999</v>
      </c>
      <c r="J396" s="132">
        <v>1</v>
      </c>
      <c r="K396" s="132">
        <v>1.1819999999999999</v>
      </c>
      <c r="L396" s="132" t="s">
        <v>148</v>
      </c>
      <c r="M396" s="132">
        <v>540</v>
      </c>
      <c r="N396" s="132" t="s">
        <v>3915</v>
      </c>
      <c r="O396" s="132">
        <v>7497</v>
      </c>
      <c r="P396" s="132" t="s">
        <v>439</v>
      </c>
      <c r="Q396" s="132">
        <v>9</v>
      </c>
      <c r="R396" s="132" t="s">
        <v>947</v>
      </c>
      <c r="S396" s="132">
        <v>1000324</v>
      </c>
      <c r="T396" s="132" t="s">
        <v>821</v>
      </c>
      <c r="U396" s="132">
        <v>3</v>
      </c>
      <c r="V396" s="132">
        <v>149.9</v>
      </c>
      <c r="W396" s="132" t="s">
        <v>1107</v>
      </c>
      <c r="X396" s="132">
        <v>1</v>
      </c>
    </row>
    <row r="397" spans="1:24" hidden="1">
      <c r="A397" s="132">
        <v>396</v>
      </c>
      <c r="B397" s="132">
        <v>40000000720</v>
      </c>
      <c r="C397" s="132">
        <v>62014000000</v>
      </c>
      <c r="D397" s="132" t="s">
        <v>536</v>
      </c>
      <c r="E397" s="132" t="s">
        <v>3650</v>
      </c>
      <c r="F397" s="132">
        <v>14</v>
      </c>
      <c r="G397" s="132" t="s">
        <v>3847</v>
      </c>
      <c r="H397" s="132">
        <v>1</v>
      </c>
      <c r="I397" s="132">
        <v>0.7</v>
      </c>
      <c r="J397" s="132">
        <v>1</v>
      </c>
      <c r="K397" s="132">
        <v>0.7</v>
      </c>
      <c r="L397" s="132" t="s">
        <v>148</v>
      </c>
      <c r="M397" s="132">
        <v>540</v>
      </c>
      <c r="N397" s="132" t="s">
        <v>3915</v>
      </c>
      <c r="O397" s="132">
        <v>7497</v>
      </c>
      <c r="P397" s="132" t="s">
        <v>425</v>
      </c>
      <c r="Q397" s="132">
        <v>37</v>
      </c>
      <c r="R397" s="132" t="s">
        <v>947</v>
      </c>
      <c r="S397" s="132">
        <v>1000324</v>
      </c>
      <c r="T397" s="132" t="s">
        <v>825</v>
      </c>
      <c r="U397" s="132">
        <v>119</v>
      </c>
      <c r="V397" s="132">
        <v>99.9</v>
      </c>
      <c r="W397" s="132" t="s">
        <v>1109</v>
      </c>
      <c r="X397" s="132">
        <v>9</v>
      </c>
    </row>
    <row r="398" spans="1:24" hidden="1">
      <c r="A398" s="132">
        <v>397</v>
      </c>
      <c r="B398" s="132">
        <v>40000000719</v>
      </c>
      <c r="C398" s="132">
        <v>62014000000</v>
      </c>
      <c r="D398" s="132" t="s">
        <v>536</v>
      </c>
      <c r="E398" s="132" t="s">
        <v>3650</v>
      </c>
      <c r="F398" s="132">
        <v>14</v>
      </c>
      <c r="G398" s="132" t="s">
        <v>3847</v>
      </c>
      <c r="H398" s="132">
        <v>1</v>
      </c>
      <c r="I398" s="132">
        <v>0.75</v>
      </c>
      <c r="J398" s="132">
        <v>1</v>
      </c>
      <c r="K398" s="132">
        <v>0.75</v>
      </c>
      <c r="L398" s="132" t="s">
        <v>148</v>
      </c>
      <c r="M398" s="132">
        <v>540</v>
      </c>
      <c r="N398" s="132" t="s">
        <v>3915</v>
      </c>
      <c r="O398" s="132">
        <v>7497</v>
      </c>
      <c r="P398" s="132" t="s">
        <v>425</v>
      </c>
      <c r="Q398" s="132">
        <v>37</v>
      </c>
      <c r="R398" s="132" t="s">
        <v>947</v>
      </c>
      <c r="S398" s="132">
        <v>1000324</v>
      </c>
      <c r="T398" s="132" t="s">
        <v>821</v>
      </c>
      <c r="U398" s="132">
        <v>3</v>
      </c>
      <c r="V398" s="132">
        <v>99.9</v>
      </c>
      <c r="W398" s="132" t="s">
        <v>1109</v>
      </c>
      <c r="X398" s="132">
        <v>9</v>
      </c>
    </row>
    <row r="399" spans="1:24" hidden="1">
      <c r="A399" s="132">
        <v>398</v>
      </c>
      <c r="B399" s="132">
        <v>40000000718</v>
      </c>
      <c r="C399" s="132">
        <v>62014000000</v>
      </c>
      <c r="D399" s="132" t="s">
        <v>536</v>
      </c>
      <c r="E399" s="132" t="s">
        <v>3650</v>
      </c>
      <c r="F399" s="132">
        <v>14</v>
      </c>
      <c r="G399" s="132" t="s">
        <v>3847</v>
      </c>
      <c r="H399" s="132">
        <v>1</v>
      </c>
      <c r="I399" s="132">
        <v>0.98399999999999999</v>
      </c>
      <c r="J399" s="132">
        <v>1</v>
      </c>
      <c r="K399" s="132">
        <v>0.98399999999999999</v>
      </c>
      <c r="L399" s="132" t="s">
        <v>148</v>
      </c>
      <c r="M399" s="132">
        <v>540</v>
      </c>
      <c r="N399" s="132" t="s">
        <v>3915</v>
      </c>
      <c r="O399" s="132">
        <v>7497</v>
      </c>
      <c r="P399" s="132" t="s">
        <v>425</v>
      </c>
      <c r="Q399" s="132">
        <v>37</v>
      </c>
      <c r="R399" s="132" t="s">
        <v>947</v>
      </c>
      <c r="S399" s="132">
        <v>1000324</v>
      </c>
      <c r="T399" s="132" t="s">
        <v>825</v>
      </c>
      <c r="U399" s="132">
        <v>119</v>
      </c>
      <c r="V399" s="132">
        <v>169.9</v>
      </c>
      <c r="W399" s="132" t="s">
        <v>1050</v>
      </c>
      <c r="X399" s="132">
        <v>20</v>
      </c>
    </row>
    <row r="400" spans="1:24" hidden="1">
      <c r="A400" s="132">
        <v>399</v>
      </c>
      <c r="B400" s="132">
        <v>40000000717</v>
      </c>
      <c r="C400" s="132">
        <v>62014000000</v>
      </c>
      <c r="D400" s="132" t="s">
        <v>536</v>
      </c>
      <c r="E400" s="132" t="s">
        <v>3650</v>
      </c>
      <c r="F400" s="132">
        <v>14</v>
      </c>
      <c r="G400" s="132" t="s">
        <v>3847</v>
      </c>
      <c r="H400" s="132">
        <v>1</v>
      </c>
      <c r="I400" s="132">
        <v>1.0820000000000001</v>
      </c>
      <c r="J400" s="132">
        <v>1</v>
      </c>
      <c r="K400" s="132">
        <v>1.0820000000000001</v>
      </c>
      <c r="L400" s="132" t="s">
        <v>148</v>
      </c>
      <c r="M400" s="132">
        <v>540</v>
      </c>
      <c r="N400" s="132" t="s">
        <v>3915</v>
      </c>
      <c r="O400" s="132">
        <v>7497</v>
      </c>
      <c r="P400" s="132" t="s">
        <v>425</v>
      </c>
      <c r="Q400" s="132">
        <v>37</v>
      </c>
      <c r="R400" s="132" t="s">
        <v>947</v>
      </c>
      <c r="S400" s="132">
        <v>1000324</v>
      </c>
      <c r="T400" s="132" t="s">
        <v>821</v>
      </c>
      <c r="U400" s="132">
        <v>3</v>
      </c>
      <c r="V400" s="132">
        <v>1</v>
      </c>
      <c r="W400" s="132" t="s">
        <v>1050</v>
      </c>
      <c r="X400" s="132">
        <v>20</v>
      </c>
    </row>
    <row r="401" spans="1:24" hidden="1">
      <c r="A401" s="132">
        <v>400</v>
      </c>
      <c r="B401" s="132">
        <v>40000000716</v>
      </c>
      <c r="C401" s="132">
        <v>62014000000</v>
      </c>
      <c r="D401" s="132" t="s">
        <v>536</v>
      </c>
      <c r="E401" s="132" t="s">
        <v>3650</v>
      </c>
      <c r="F401" s="132">
        <v>14</v>
      </c>
      <c r="G401" s="132" t="s">
        <v>3847</v>
      </c>
      <c r="H401" s="132">
        <v>1</v>
      </c>
      <c r="I401" s="132">
        <v>1.028</v>
      </c>
      <c r="J401" s="132">
        <v>1</v>
      </c>
      <c r="K401" s="132">
        <v>1.028</v>
      </c>
      <c r="L401" s="132" t="s">
        <v>148</v>
      </c>
      <c r="M401" s="132">
        <v>540</v>
      </c>
      <c r="N401" s="132" t="s">
        <v>3915</v>
      </c>
      <c r="O401" s="132">
        <v>7497</v>
      </c>
      <c r="P401" s="132" t="s">
        <v>425</v>
      </c>
      <c r="Q401" s="132">
        <v>37</v>
      </c>
      <c r="R401" s="132" t="s">
        <v>947</v>
      </c>
      <c r="S401" s="132">
        <v>1000324</v>
      </c>
      <c r="T401" s="132" t="s">
        <v>821</v>
      </c>
      <c r="U401" s="132">
        <v>3</v>
      </c>
      <c r="V401" s="132">
        <v>1</v>
      </c>
      <c r="W401" s="132" t="s">
        <v>1050</v>
      </c>
      <c r="X401" s="132">
        <v>20</v>
      </c>
    </row>
    <row r="402" spans="1:24" hidden="1">
      <c r="A402" s="132">
        <v>401</v>
      </c>
      <c r="B402" s="132">
        <v>40000000715</v>
      </c>
      <c r="C402" s="132">
        <v>62014000000</v>
      </c>
      <c r="D402" s="132" t="s">
        <v>536</v>
      </c>
      <c r="E402" s="132" t="s">
        <v>3650</v>
      </c>
      <c r="F402" s="132">
        <v>14</v>
      </c>
      <c r="G402" s="132" t="s">
        <v>3847</v>
      </c>
      <c r="H402" s="132">
        <v>1</v>
      </c>
      <c r="I402" s="132">
        <v>1.048</v>
      </c>
      <c r="J402" s="132">
        <v>1</v>
      </c>
      <c r="K402" s="132">
        <v>1.048</v>
      </c>
      <c r="L402" s="132" t="s">
        <v>148</v>
      </c>
      <c r="M402" s="132">
        <v>540</v>
      </c>
      <c r="N402" s="132" t="s">
        <v>3915</v>
      </c>
      <c r="O402" s="132">
        <v>7497</v>
      </c>
      <c r="P402" s="132" t="s">
        <v>425</v>
      </c>
      <c r="Q402" s="132">
        <v>37</v>
      </c>
      <c r="R402" s="132" t="s">
        <v>947</v>
      </c>
      <c r="S402" s="132">
        <v>1000324</v>
      </c>
      <c r="T402" s="132" t="s">
        <v>948</v>
      </c>
      <c r="U402" s="132">
        <v>327</v>
      </c>
      <c r="V402" s="132">
        <v>169.9</v>
      </c>
      <c r="W402" s="132" t="s">
        <v>1050</v>
      </c>
      <c r="X402" s="132">
        <v>20</v>
      </c>
    </row>
    <row r="403" spans="1:24" hidden="1">
      <c r="A403" s="132">
        <v>402</v>
      </c>
      <c r="B403" s="132">
        <v>40000000714</v>
      </c>
      <c r="C403" s="132">
        <v>62014000000</v>
      </c>
      <c r="D403" s="132" t="s">
        <v>536</v>
      </c>
      <c r="E403" s="132" t="s">
        <v>3650</v>
      </c>
      <c r="F403" s="132">
        <v>14</v>
      </c>
      <c r="G403" s="132" t="s">
        <v>3847</v>
      </c>
      <c r="H403" s="132">
        <v>1</v>
      </c>
      <c r="I403" s="132">
        <v>0.78400000000000003</v>
      </c>
      <c r="J403" s="132">
        <v>1</v>
      </c>
      <c r="K403" s="132">
        <v>0.78400000000000003</v>
      </c>
      <c r="L403" s="132" t="s">
        <v>148</v>
      </c>
      <c r="M403" s="132">
        <v>540</v>
      </c>
      <c r="N403" s="132" t="s">
        <v>3915</v>
      </c>
      <c r="O403" s="132">
        <v>7497</v>
      </c>
      <c r="P403" s="132" t="s">
        <v>425</v>
      </c>
      <c r="Q403" s="132">
        <v>37</v>
      </c>
      <c r="R403" s="132" t="s">
        <v>947</v>
      </c>
      <c r="S403" s="132">
        <v>1000324</v>
      </c>
      <c r="T403" s="132" t="s">
        <v>948</v>
      </c>
      <c r="U403" s="132">
        <v>327</v>
      </c>
      <c r="V403" s="132">
        <v>99.9</v>
      </c>
      <c r="W403" s="132" t="s">
        <v>1109</v>
      </c>
      <c r="X403" s="132">
        <v>9</v>
      </c>
    </row>
    <row r="404" spans="1:24" hidden="1">
      <c r="A404" s="132">
        <v>403</v>
      </c>
      <c r="B404" s="132">
        <v>40000000713</v>
      </c>
      <c r="C404" s="132">
        <v>62023000000</v>
      </c>
      <c r="D404" s="132" t="s">
        <v>564</v>
      </c>
      <c r="E404" s="132" t="s">
        <v>3650</v>
      </c>
      <c r="F404" s="132">
        <v>14</v>
      </c>
      <c r="G404" s="132" t="s">
        <v>3848</v>
      </c>
      <c r="H404" s="132">
        <v>2</v>
      </c>
      <c r="I404" s="132">
        <v>1.244</v>
      </c>
      <c r="J404" s="132">
        <v>1</v>
      </c>
      <c r="K404" s="132">
        <v>1.244</v>
      </c>
      <c r="L404" s="132" t="s">
        <v>148</v>
      </c>
      <c r="M404" s="132">
        <v>540</v>
      </c>
      <c r="N404" s="132" t="s">
        <v>3915</v>
      </c>
      <c r="O404" s="132">
        <v>7497</v>
      </c>
      <c r="P404" s="132" t="s">
        <v>439</v>
      </c>
      <c r="Q404" s="132">
        <v>9</v>
      </c>
      <c r="R404" s="132" t="s">
        <v>947</v>
      </c>
      <c r="S404" s="132">
        <v>1000324</v>
      </c>
      <c r="T404" s="132" t="s">
        <v>828</v>
      </c>
      <c r="U404" s="132">
        <v>124</v>
      </c>
      <c r="V404" s="132">
        <v>149.9</v>
      </c>
      <c r="W404" s="132" t="s">
        <v>1107</v>
      </c>
      <c r="X404" s="132">
        <v>1</v>
      </c>
    </row>
    <row r="405" spans="1:24" hidden="1">
      <c r="A405" s="132">
        <v>404</v>
      </c>
      <c r="B405" s="132">
        <v>40000000712</v>
      </c>
      <c r="C405" s="132">
        <v>61101130000</v>
      </c>
      <c r="D405" s="132" t="s">
        <v>967</v>
      </c>
      <c r="E405" s="132" t="s">
        <v>3688</v>
      </c>
      <c r="F405" s="132">
        <v>83</v>
      </c>
      <c r="G405" s="132" t="s">
        <v>3847</v>
      </c>
      <c r="H405" s="132">
        <v>1</v>
      </c>
      <c r="I405" s="132">
        <v>0.42399999999999999</v>
      </c>
      <c r="J405" s="132">
        <v>1</v>
      </c>
      <c r="K405" s="132">
        <v>0.42399999999999999</v>
      </c>
      <c r="L405" s="132" t="s">
        <v>148</v>
      </c>
      <c r="M405" s="132">
        <v>540</v>
      </c>
      <c r="N405" s="132" t="s">
        <v>2872</v>
      </c>
      <c r="O405" s="132">
        <v>2185</v>
      </c>
      <c r="P405" s="132" t="s">
        <v>4426</v>
      </c>
      <c r="Q405" s="132" t="s">
        <v>4352</v>
      </c>
      <c r="R405" s="132" t="s">
        <v>947</v>
      </c>
      <c r="S405" s="132">
        <v>1000324</v>
      </c>
      <c r="T405" s="132" t="s">
        <v>828</v>
      </c>
      <c r="U405" s="132">
        <v>124</v>
      </c>
      <c r="V405" s="132">
        <v>69.900000000000006</v>
      </c>
      <c r="W405" s="132" t="s">
        <v>1107</v>
      </c>
      <c r="X405" s="132">
        <v>1</v>
      </c>
    </row>
    <row r="406" spans="1:24" hidden="1">
      <c r="A406" s="132">
        <v>405</v>
      </c>
      <c r="B406" s="132">
        <v>40000000711</v>
      </c>
      <c r="C406" s="132">
        <v>61101130000</v>
      </c>
      <c r="D406" s="132" t="s">
        <v>967</v>
      </c>
      <c r="E406" s="132" t="s">
        <v>3688</v>
      </c>
      <c r="F406" s="132">
        <v>83</v>
      </c>
      <c r="G406" s="132" t="s">
        <v>3847</v>
      </c>
      <c r="H406" s="132">
        <v>1</v>
      </c>
      <c r="I406" s="132">
        <v>0.41799999999999998</v>
      </c>
      <c r="J406" s="132">
        <v>1</v>
      </c>
      <c r="K406" s="132">
        <v>0.41799999999999998</v>
      </c>
      <c r="L406" s="132" t="s">
        <v>148</v>
      </c>
      <c r="M406" s="132">
        <v>540</v>
      </c>
      <c r="N406" s="132" t="s">
        <v>2872</v>
      </c>
      <c r="O406" s="132">
        <v>2185</v>
      </c>
      <c r="P406" s="132" t="s">
        <v>4426</v>
      </c>
      <c r="Q406" s="132" t="s">
        <v>4352</v>
      </c>
      <c r="R406" s="132" t="s">
        <v>947</v>
      </c>
      <c r="S406" s="132">
        <v>1000324</v>
      </c>
      <c r="T406" s="132" t="s">
        <v>821</v>
      </c>
      <c r="U406" s="132">
        <v>3</v>
      </c>
      <c r="V406" s="132">
        <v>1</v>
      </c>
      <c r="W406" s="132" t="s">
        <v>1107</v>
      </c>
      <c r="X406" s="132">
        <v>1</v>
      </c>
    </row>
    <row r="407" spans="1:24" hidden="1">
      <c r="A407" s="132">
        <v>406</v>
      </c>
      <c r="B407" s="132">
        <v>40000000710</v>
      </c>
      <c r="C407" s="132">
        <v>61101130000</v>
      </c>
      <c r="D407" s="132" t="s">
        <v>967</v>
      </c>
      <c r="E407" s="132" t="s">
        <v>3688</v>
      </c>
      <c r="F407" s="132">
        <v>83</v>
      </c>
      <c r="G407" s="132" t="s">
        <v>3847</v>
      </c>
      <c r="H407" s="132">
        <v>1</v>
      </c>
      <c r="I407" s="132">
        <v>0.38800000000000001</v>
      </c>
      <c r="J407" s="132">
        <v>1</v>
      </c>
      <c r="K407" s="132">
        <v>0.38800000000000001</v>
      </c>
      <c r="L407" s="132" t="s">
        <v>148</v>
      </c>
      <c r="M407" s="132">
        <v>540</v>
      </c>
      <c r="N407" s="132" t="s">
        <v>2872</v>
      </c>
      <c r="O407" s="132">
        <v>2185</v>
      </c>
      <c r="P407" s="132" t="s">
        <v>4426</v>
      </c>
      <c r="Q407" s="132" t="s">
        <v>4352</v>
      </c>
      <c r="R407" s="132" t="s">
        <v>947</v>
      </c>
      <c r="S407" s="132">
        <v>1000324</v>
      </c>
      <c r="T407" s="132" t="s">
        <v>825</v>
      </c>
      <c r="U407" s="132">
        <v>119</v>
      </c>
      <c r="V407" s="132">
        <v>69.900000000000006</v>
      </c>
      <c r="W407" s="132" t="s">
        <v>1107</v>
      </c>
      <c r="X407" s="132">
        <v>1</v>
      </c>
    </row>
    <row r="408" spans="1:24" hidden="1">
      <c r="A408" s="132">
        <v>407</v>
      </c>
      <c r="B408" s="132">
        <v>40000000709</v>
      </c>
      <c r="C408" s="132">
        <v>61101130000</v>
      </c>
      <c r="D408" s="132" t="s">
        <v>967</v>
      </c>
      <c r="E408" s="132" t="s">
        <v>3688</v>
      </c>
      <c r="F408" s="132">
        <v>83</v>
      </c>
      <c r="G408" s="132" t="s">
        <v>3847</v>
      </c>
      <c r="H408" s="132">
        <v>1</v>
      </c>
      <c r="I408" s="132">
        <v>0.41199999999999998</v>
      </c>
      <c r="J408" s="132">
        <v>1</v>
      </c>
      <c r="K408" s="132">
        <v>0.41199999999999998</v>
      </c>
      <c r="L408" s="132" t="s">
        <v>148</v>
      </c>
      <c r="M408" s="132">
        <v>540</v>
      </c>
      <c r="N408" s="132" t="s">
        <v>2872</v>
      </c>
      <c r="O408" s="132">
        <v>2185</v>
      </c>
      <c r="P408" s="132" t="s">
        <v>4426</v>
      </c>
      <c r="Q408" s="132" t="s">
        <v>4352</v>
      </c>
      <c r="R408" s="132" t="s">
        <v>947</v>
      </c>
      <c r="S408" s="132">
        <v>1000324</v>
      </c>
      <c r="T408" s="132" t="s">
        <v>821</v>
      </c>
      <c r="U408" s="132">
        <v>3</v>
      </c>
      <c r="V408" s="132">
        <v>69.900000000000006</v>
      </c>
      <c r="W408" s="132" t="s">
        <v>1107</v>
      </c>
      <c r="X408" s="132">
        <v>1</v>
      </c>
    </row>
    <row r="409" spans="1:24" hidden="1">
      <c r="A409" s="132">
        <v>408</v>
      </c>
      <c r="B409" s="132">
        <v>40000000708</v>
      </c>
      <c r="C409" s="132">
        <v>61109090000</v>
      </c>
      <c r="D409" s="132" t="s">
        <v>953</v>
      </c>
      <c r="E409" s="132" t="s">
        <v>459</v>
      </c>
      <c r="F409" s="132">
        <v>88</v>
      </c>
      <c r="G409" s="132" t="s">
        <v>3847</v>
      </c>
      <c r="H409" s="132">
        <v>1</v>
      </c>
      <c r="I409" s="132">
        <v>0.63800000000000001</v>
      </c>
      <c r="J409" s="132">
        <v>1</v>
      </c>
      <c r="K409" s="132">
        <v>0.63800000000000001</v>
      </c>
      <c r="L409" s="132" t="s">
        <v>148</v>
      </c>
      <c r="M409" s="132">
        <v>540</v>
      </c>
      <c r="N409" s="132" t="s">
        <v>468</v>
      </c>
      <c r="O409" s="132">
        <v>1760</v>
      </c>
      <c r="P409" s="132" t="s">
        <v>431</v>
      </c>
      <c r="Q409" s="132">
        <v>53</v>
      </c>
      <c r="R409" s="132" t="s">
        <v>947</v>
      </c>
      <c r="S409" s="132">
        <v>1000324</v>
      </c>
      <c r="T409" s="132" t="s">
        <v>810</v>
      </c>
      <c r="U409" s="132">
        <v>122</v>
      </c>
      <c r="V409" s="132">
        <v>94.9</v>
      </c>
      <c r="W409" s="132" t="s">
        <v>1107</v>
      </c>
      <c r="X409" s="132">
        <v>1</v>
      </c>
    </row>
    <row r="410" spans="1:24" hidden="1">
      <c r="A410" s="132">
        <v>409</v>
      </c>
      <c r="B410" s="132">
        <v>40000000707</v>
      </c>
      <c r="C410" s="132">
        <v>61109090000</v>
      </c>
      <c r="D410" s="132" t="s">
        <v>953</v>
      </c>
      <c r="E410" s="132" t="s">
        <v>459</v>
      </c>
      <c r="F410" s="132">
        <v>88</v>
      </c>
      <c r="G410" s="132" t="s">
        <v>3847</v>
      </c>
      <c r="H410" s="132">
        <v>1</v>
      </c>
      <c r="I410" s="132">
        <v>0.63600000000000001</v>
      </c>
      <c r="J410" s="132">
        <v>1</v>
      </c>
      <c r="K410" s="132">
        <v>0.63600000000000001</v>
      </c>
      <c r="L410" s="132" t="s">
        <v>148</v>
      </c>
      <c r="M410" s="132">
        <v>540</v>
      </c>
      <c r="N410" s="132" t="s">
        <v>468</v>
      </c>
      <c r="O410" s="132">
        <v>1760</v>
      </c>
      <c r="P410" s="132" t="s">
        <v>431</v>
      </c>
      <c r="Q410" s="132">
        <v>53</v>
      </c>
      <c r="R410" s="132" t="s">
        <v>947</v>
      </c>
      <c r="S410" s="132">
        <v>1000324</v>
      </c>
      <c r="T410" s="132" t="s">
        <v>825</v>
      </c>
      <c r="U410" s="132">
        <v>119</v>
      </c>
      <c r="V410" s="132">
        <v>94.9</v>
      </c>
      <c r="W410" s="132" t="s">
        <v>1038</v>
      </c>
      <c r="X410" s="132">
        <v>5</v>
      </c>
    </row>
    <row r="411" spans="1:24" hidden="1">
      <c r="A411" s="132">
        <v>410</v>
      </c>
      <c r="B411" s="132">
        <v>40000000706</v>
      </c>
      <c r="C411" s="132">
        <v>61109090000</v>
      </c>
      <c r="D411" s="132" t="s">
        <v>953</v>
      </c>
      <c r="E411" s="132" t="s">
        <v>459</v>
      </c>
      <c r="F411" s="132">
        <v>88</v>
      </c>
      <c r="G411" s="132" t="s">
        <v>3847</v>
      </c>
      <c r="H411" s="132">
        <v>1</v>
      </c>
      <c r="I411" s="132">
        <v>0.66</v>
      </c>
      <c r="J411" s="132">
        <v>1</v>
      </c>
      <c r="K411" s="132">
        <v>0.66</v>
      </c>
      <c r="L411" s="132" t="s">
        <v>148</v>
      </c>
      <c r="M411" s="132">
        <v>540</v>
      </c>
      <c r="N411" s="132" t="s">
        <v>468</v>
      </c>
      <c r="O411" s="132">
        <v>1760</v>
      </c>
      <c r="P411" s="132" t="s">
        <v>431</v>
      </c>
      <c r="Q411" s="132">
        <v>53</v>
      </c>
      <c r="R411" s="132" t="s">
        <v>947</v>
      </c>
      <c r="S411" s="132">
        <v>1000324</v>
      </c>
      <c r="T411" s="132" t="s">
        <v>825</v>
      </c>
      <c r="U411" s="132">
        <v>119</v>
      </c>
      <c r="V411" s="132">
        <v>94.9</v>
      </c>
      <c r="W411" s="132" t="s">
        <v>1038</v>
      </c>
      <c r="X411" s="132">
        <v>5</v>
      </c>
    </row>
    <row r="412" spans="1:24" hidden="1">
      <c r="A412" s="132">
        <v>411</v>
      </c>
      <c r="B412" s="132">
        <v>40000000705</v>
      </c>
      <c r="C412" s="132">
        <v>61109090000</v>
      </c>
      <c r="D412" s="132" t="s">
        <v>953</v>
      </c>
      <c r="E412" s="132" t="s">
        <v>459</v>
      </c>
      <c r="F412" s="132">
        <v>88</v>
      </c>
      <c r="G412" s="132" t="s">
        <v>3847</v>
      </c>
      <c r="H412" s="132">
        <v>1</v>
      </c>
      <c r="I412" s="132">
        <v>0.70799999999999996</v>
      </c>
      <c r="J412" s="132">
        <v>1</v>
      </c>
      <c r="K412" s="132">
        <v>0.70799999999999996</v>
      </c>
      <c r="L412" s="132" t="s">
        <v>148</v>
      </c>
      <c r="M412" s="132">
        <v>540</v>
      </c>
      <c r="N412" s="132" t="s">
        <v>468</v>
      </c>
      <c r="O412" s="132">
        <v>1760</v>
      </c>
      <c r="P412" s="132" t="s">
        <v>431</v>
      </c>
      <c r="Q412" s="132">
        <v>53</v>
      </c>
      <c r="R412" s="132" t="s">
        <v>947</v>
      </c>
      <c r="S412" s="132">
        <v>1000324</v>
      </c>
      <c r="T412" s="132" t="s">
        <v>821</v>
      </c>
      <c r="U412" s="132">
        <v>3</v>
      </c>
      <c r="V412" s="132">
        <v>94.9</v>
      </c>
      <c r="W412" s="132" t="s">
        <v>1038</v>
      </c>
      <c r="X412" s="132">
        <v>5</v>
      </c>
    </row>
    <row r="413" spans="1:24" hidden="1">
      <c r="A413" s="132">
        <v>412</v>
      </c>
      <c r="B413" s="132">
        <v>40000000704</v>
      </c>
      <c r="C413" s="132">
        <v>61109090000</v>
      </c>
      <c r="D413" s="132" t="s">
        <v>953</v>
      </c>
      <c r="E413" s="132" t="s">
        <v>459</v>
      </c>
      <c r="F413" s="132">
        <v>88</v>
      </c>
      <c r="G413" s="132" t="s">
        <v>3847</v>
      </c>
      <c r="H413" s="132">
        <v>1</v>
      </c>
      <c r="I413" s="132">
        <v>0.79200000000000004</v>
      </c>
      <c r="J413" s="132">
        <v>1</v>
      </c>
      <c r="K413" s="132">
        <v>0.79200000000000004</v>
      </c>
      <c r="L413" s="132" t="s">
        <v>148</v>
      </c>
      <c r="M413" s="132">
        <v>540</v>
      </c>
      <c r="N413" s="132" t="s">
        <v>468</v>
      </c>
      <c r="O413" s="132">
        <v>1760</v>
      </c>
      <c r="P413" s="132" t="s">
        <v>431</v>
      </c>
      <c r="Q413" s="132">
        <v>53</v>
      </c>
      <c r="R413" s="132" t="s">
        <v>947</v>
      </c>
      <c r="S413" s="132">
        <v>1000324</v>
      </c>
      <c r="T413" s="132" t="s">
        <v>948</v>
      </c>
      <c r="U413" s="132">
        <v>327</v>
      </c>
      <c r="V413" s="132">
        <v>94.9</v>
      </c>
      <c r="W413" s="132" t="s">
        <v>1038</v>
      </c>
      <c r="X413" s="132">
        <v>5</v>
      </c>
    </row>
    <row r="414" spans="1:24" hidden="1">
      <c r="A414" s="132">
        <v>413</v>
      </c>
      <c r="B414" s="132">
        <v>40000000703</v>
      </c>
      <c r="C414" s="132">
        <v>61102091000</v>
      </c>
      <c r="D414" s="132" t="s">
        <v>566</v>
      </c>
      <c r="E414" s="132" t="s">
        <v>3688</v>
      </c>
      <c r="F414" s="132">
        <v>83</v>
      </c>
      <c r="G414" s="132" t="s">
        <v>3847</v>
      </c>
      <c r="H414" s="132">
        <v>1</v>
      </c>
      <c r="I414" s="132">
        <v>0.39800000000000002</v>
      </c>
      <c r="J414" s="132">
        <v>1</v>
      </c>
      <c r="K414" s="132">
        <v>0.39800000000000002</v>
      </c>
      <c r="L414" s="132" t="s">
        <v>148</v>
      </c>
      <c r="M414" s="132">
        <v>540</v>
      </c>
      <c r="N414" s="132" t="s">
        <v>468</v>
      </c>
      <c r="O414" s="132">
        <v>1760</v>
      </c>
      <c r="P414" s="132" t="s">
        <v>439</v>
      </c>
      <c r="Q414" s="132">
        <v>9</v>
      </c>
      <c r="R414" s="132" t="s">
        <v>947</v>
      </c>
      <c r="S414" s="132">
        <v>1000324</v>
      </c>
      <c r="T414" s="132" t="s">
        <v>828</v>
      </c>
      <c r="U414" s="132">
        <v>124</v>
      </c>
      <c r="V414" s="132">
        <v>1</v>
      </c>
      <c r="W414" s="132" t="s">
        <v>3916</v>
      </c>
      <c r="X414" s="132">
        <v>10</v>
      </c>
    </row>
    <row r="415" spans="1:24" hidden="1">
      <c r="A415" s="132">
        <v>414</v>
      </c>
      <c r="B415" s="132">
        <v>40000000702</v>
      </c>
      <c r="C415" s="132">
        <v>61101130000</v>
      </c>
      <c r="D415" s="132" t="s">
        <v>567</v>
      </c>
      <c r="E415" s="132" t="s">
        <v>459</v>
      </c>
      <c r="F415" s="132">
        <v>88</v>
      </c>
      <c r="G415" s="132" t="s">
        <v>3847</v>
      </c>
      <c r="H415" s="132">
        <v>1</v>
      </c>
      <c r="I415" s="132">
        <v>0.20200000000000001</v>
      </c>
      <c r="J415" s="132">
        <v>1</v>
      </c>
      <c r="K415" s="132">
        <v>0.20200000000000001</v>
      </c>
      <c r="L415" s="132" t="s">
        <v>148</v>
      </c>
      <c r="M415" s="132">
        <v>540</v>
      </c>
      <c r="N415" s="132" t="s">
        <v>468</v>
      </c>
      <c r="O415" s="132">
        <v>1760</v>
      </c>
      <c r="P415" s="132" t="s">
        <v>3855</v>
      </c>
      <c r="Q415" s="132">
        <v>11</v>
      </c>
      <c r="R415" s="132" t="s">
        <v>947</v>
      </c>
      <c r="S415" s="132">
        <v>1000324</v>
      </c>
      <c r="T415" s="132" t="s">
        <v>810</v>
      </c>
      <c r="U415" s="132">
        <v>122</v>
      </c>
      <c r="V415" s="132">
        <v>1</v>
      </c>
      <c r="W415" s="132" t="s">
        <v>1048</v>
      </c>
      <c r="X415" s="132">
        <v>4</v>
      </c>
    </row>
    <row r="416" spans="1:24" hidden="1">
      <c r="A416" s="132">
        <v>415</v>
      </c>
      <c r="B416" s="132">
        <v>40000000701</v>
      </c>
      <c r="C416" s="132">
        <v>61101130000</v>
      </c>
      <c r="D416" s="132" t="s">
        <v>567</v>
      </c>
      <c r="E416" s="132" t="s">
        <v>459</v>
      </c>
      <c r="F416" s="132">
        <v>88</v>
      </c>
      <c r="G416" s="132" t="s">
        <v>3847</v>
      </c>
      <c r="H416" s="132">
        <v>1</v>
      </c>
      <c r="I416" s="132">
        <v>0.20399999999999999</v>
      </c>
      <c r="J416" s="132">
        <v>1</v>
      </c>
      <c r="K416" s="132">
        <v>0.20399999999999999</v>
      </c>
      <c r="L416" s="132" t="s">
        <v>148</v>
      </c>
      <c r="M416" s="132">
        <v>540</v>
      </c>
      <c r="N416" s="132" t="s">
        <v>468</v>
      </c>
      <c r="O416" s="132">
        <v>1760</v>
      </c>
      <c r="P416" s="132" t="s">
        <v>3855</v>
      </c>
      <c r="Q416" s="132">
        <v>11</v>
      </c>
      <c r="R416" s="132" t="s">
        <v>947</v>
      </c>
      <c r="S416" s="132">
        <v>1000324</v>
      </c>
      <c r="T416" s="132" t="s">
        <v>810</v>
      </c>
      <c r="U416" s="132">
        <v>122</v>
      </c>
      <c r="V416" s="132">
        <v>1</v>
      </c>
      <c r="W416" s="132" t="s">
        <v>1048</v>
      </c>
      <c r="X416" s="132">
        <v>4</v>
      </c>
    </row>
    <row r="417" spans="1:24" hidden="1">
      <c r="A417" s="132">
        <v>416</v>
      </c>
      <c r="B417" s="132">
        <v>40000000700</v>
      </c>
      <c r="C417" s="132">
        <v>61102091000</v>
      </c>
      <c r="D417" s="132" t="s">
        <v>488</v>
      </c>
      <c r="E417" s="132" t="s">
        <v>459</v>
      </c>
      <c r="F417" s="132">
        <v>88</v>
      </c>
      <c r="G417" s="132" t="s">
        <v>3847</v>
      </c>
      <c r="H417" s="132">
        <v>1</v>
      </c>
      <c r="I417" s="132">
        <v>0.33800000000000002</v>
      </c>
      <c r="J417" s="132">
        <v>1</v>
      </c>
      <c r="K417" s="132">
        <v>0.33800000000000002</v>
      </c>
      <c r="L417" s="132" t="s">
        <v>148</v>
      </c>
      <c r="M417" s="132">
        <v>540</v>
      </c>
      <c r="N417" s="132" t="s">
        <v>3915</v>
      </c>
      <c r="O417" s="132">
        <v>7497</v>
      </c>
      <c r="P417" s="132" t="s">
        <v>439</v>
      </c>
      <c r="Q417" s="132">
        <v>9</v>
      </c>
      <c r="R417" s="132" t="s">
        <v>947</v>
      </c>
      <c r="S417" s="132">
        <v>1000324</v>
      </c>
      <c r="T417" s="132" t="s">
        <v>810</v>
      </c>
      <c r="U417" s="132">
        <v>122</v>
      </c>
      <c r="V417" s="132">
        <v>64.900000000000006</v>
      </c>
      <c r="W417" s="132" t="s">
        <v>1073</v>
      </c>
      <c r="X417" s="132">
        <v>8</v>
      </c>
    </row>
    <row r="418" spans="1:24" hidden="1">
      <c r="A418" s="132">
        <v>417</v>
      </c>
      <c r="B418" s="132">
        <v>40000000699</v>
      </c>
      <c r="C418" s="132">
        <v>61101130000</v>
      </c>
      <c r="D418" s="132" t="s">
        <v>579</v>
      </c>
      <c r="E418" s="132" t="s">
        <v>3688</v>
      </c>
      <c r="F418" s="132">
        <v>83</v>
      </c>
      <c r="G418" s="132" t="s">
        <v>3847</v>
      </c>
      <c r="H418" s="132">
        <v>1</v>
      </c>
      <c r="I418" s="132">
        <v>0.41799999999999998</v>
      </c>
      <c r="J418" s="132">
        <v>1</v>
      </c>
      <c r="K418" s="132">
        <v>0.41799999999999998</v>
      </c>
      <c r="L418" s="132" t="s">
        <v>148</v>
      </c>
      <c r="M418" s="132">
        <v>540</v>
      </c>
      <c r="N418" s="132" t="s">
        <v>468</v>
      </c>
      <c r="O418" s="132">
        <v>1760</v>
      </c>
      <c r="P418" s="132" t="s">
        <v>3855</v>
      </c>
      <c r="Q418" s="132">
        <v>11</v>
      </c>
      <c r="R418" s="132" t="s">
        <v>947</v>
      </c>
      <c r="S418" s="132">
        <v>1000324</v>
      </c>
      <c r="T418" s="132" t="s">
        <v>828</v>
      </c>
      <c r="U418" s="132">
        <v>124</v>
      </c>
      <c r="V418" s="132">
        <v>1</v>
      </c>
      <c r="W418" s="132" t="s">
        <v>1073</v>
      </c>
      <c r="X418" s="132">
        <v>8</v>
      </c>
    </row>
    <row r="419" spans="1:24" hidden="1">
      <c r="A419" s="132">
        <v>418</v>
      </c>
      <c r="B419" s="132">
        <v>40000000698</v>
      </c>
      <c r="C419" s="132">
        <v>61101130000</v>
      </c>
      <c r="D419" s="132" t="s">
        <v>567</v>
      </c>
      <c r="E419" s="132" t="s">
        <v>459</v>
      </c>
      <c r="F419" s="132">
        <v>88</v>
      </c>
      <c r="G419" s="132" t="s">
        <v>3847</v>
      </c>
      <c r="H419" s="132">
        <v>1</v>
      </c>
      <c r="I419" s="132">
        <v>0.34799999999999998</v>
      </c>
      <c r="J419" s="132">
        <v>1</v>
      </c>
      <c r="K419" s="132">
        <v>0.34799999999999998</v>
      </c>
      <c r="L419" s="132" t="s">
        <v>148</v>
      </c>
      <c r="M419" s="132">
        <v>540</v>
      </c>
      <c r="N419" s="132" t="s">
        <v>468</v>
      </c>
      <c r="O419" s="132">
        <v>1760</v>
      </c>
      <c r="P419" s="132" t="s">
        <v>3855</v>
      </c>
      <c r="Q419" s="132">
        <v>11</v>
      </c>
      <c r="R419" s="132" t="s">
        <v>947</v>
      </c>
      <c r="S419" s="132">
        <v>1000324</v>
      </c>
      <c r="T419" s="132" t="s">
        <v>825</v>
      </c>
      <c r="U419" s="132">
        <v>119</v>
      </c>
      <c r="V419" s="132">
        <v>1</v>
      </c>
      <c r="W419" s="132" t="s">
        <v>1046</v>
      </c>
      <c r="X419" s="132">
        <v>12</v>
      </c>
    </row>
    <row r="420" spans="1:24" hidden="1">
      <c r="A420" s="132">
        <v>419</v>
      </c>
      <c r="B420" s="132">
        <v>40000000697</v>
      </c>
      <c r="C420" s="132">
        <v>61101130000</v>
      </c>
      <c r="D420" s="132" t="s">
        <v>567</v>
      </c>
      <c r="E420" s="132" t="s">
        <v>459</v>
      </c>
      <c r="F420" s="132">
        <v>88</v>
      </c>
      <c r="G420" s="132" t="s">
        <v>3847</v>
      </c>
      <c r="H420" s="132">
        <v>1</v>
      </c>
      <c r="I420" s="132">
        <v>0.41599999999999998</v>
      </c>
      <c r="J420" s="132">
        <v>1</v>
      </c>
      <c r="K420" s="132">
        <v>0.41599999999999998</v>
      </c>
      <c r="L420" s="132" t="s">
        <v>148</v>
      </c>
      <c r="M420" s="132">
        <v>540</v>
      </c>
      <c r="N420" s="132" t="s">
        <v>468</v>
      </c>
      <c r="O420" s="132">
        <v>1760</v>
      </c>
      <c r="P420" s="132" t="s">
        <v>3855</v>
      </c>
      <c r="Q420" s="132">
        <v>11</v>
      </c>
      <c r="R420" s="132" t="s">
        <v>947</v>
      </c>
      <c r="S420" s="132">
        <v>1000324</v>
      </c>
      <c r="T420" s="132" t="s">
        <v>828</v>
      </c>
      <c r="U420" s="132">
        <v>124</v>
      </c>
      <c r="V420" s="132">
        <v>89.99</v>
      </c>
      <c r="W420" s="132" t="s">
        <v>1046</v>
      </c>
      <c r="X420" s="132">
        <v>12</v>
      </c>
    </row>
    <row r="421" spans="1:24" hidden="1">
      <c r="A421" s="132">
        <v>420</v>
      </c>
      <c r="B421" s="132">
        <v>40000000696</v>
      </c>
      <c r="C421" s="132">
        <v>61101130000</v>
      </c>
      <c r="D421" s="132" t="s">
        <v>567</v>
      </c>
      <c r="E421" s="132" t="s">
        <v>459</v>
      </c>
      <c r="F421" s="132">
        <v>88</v>
      </c>
      <c r="G421" s="132" t="s">
        <v>3847</v>
      </c>
      <c r="H421" s="132">
        <v>1</v>
      </c>
      <c r="I421" s="132">
        <v>0.39</v>
      </c>
      <c r="J421" s="132">
        <v>1</v>
      </c>
      <c r="K421" s="132">
        <v>0.39</v>
      </c>
      <c r="L421" s="132" t="s">
        <v>148</v>
      </c>
      <c r="M421" s="132">
        <v>540</v>
      </c>
      <c r="N421" s="132" t="s">
        <v>468</v>
      </c>
      <c r="O421" s="132">
        <v>1760</v>
      </c>
      <c r="P421" s="132" t="s">
        <v>3855</v>
      </c>
      <c r="Q421" s="132">
        <v>11</v>
      </c>
      <c r="R421" s="132" t="s">
        <v>947</v>
      </c>
      <c r="S421" s="132">
        <v>1000324</v>
      </c>
      <c r="T421" s="132" t="s">
        <v>821</v>
      </c>
      <c r="U421" s="132">
        <v>3</v>
      </c>
      <c r="V421" s="132">
        <v>89.99</v>
      </c>
      <c r="W421" s="132" t="s">
        <v>1046</v>
      </c>
      <c r="X421" s="132">
        <v>12</v>
      </c>
    </row>
    <row r="422" spans="1:24" hidden="1">
      <c r="A422" s="132">
        <v>421</v>
      </c>
      <c r="B422" s="132">
        <v>40000000695</v>
      </c>
      <c r="C422" s="132">
        <v>61101130000</v>
      </c>
      <c r="D422" s="132" t="s">
        <v>567</v>
      </c>
      <c r="E422" s="132" t="s">
        <v>459</v>
      </c>
      <c r="F422" s="132">
        <v>88</v>
      </c>
      <c r="G422" s="132" t="s">
        <v>3847</v>
      </c>
      <c r="H422" s="132">
        <v>1</v>
      </c>
      <c r="I422" s="132">
        <v>0.374</v>
      </c>
      <c r="J422" s="132">
        <v>1</v>
      </c>
      <c r="K422" s="132">
        <v>0.374</v>
      </c>
      <c r="L422" s="132" t="s">
        <v>148</v>
      </c>
      <c r="M422" s="132">
        <v>540</v>
      </c>
      <c r="N422" s="132" t="s">
        <v>468</v>
      </c>
      <c r="O422" s="132">
        <v>1760</v>
      </c>
      <c r="P422" s="132" t="s">
        <v>3855</v>
      </c>
      <c r="Q422" s="132">
        <v>11</v>
      </c>
      <c r="R422" s="132" t="s">
        <v>947</v>
      </c>
      <c r="S422" s="132">
        <v>1000324</v>
      </c>
      <c r="T422" s="132" t="s">
        <v>821</v>
      </c>
      <c r="U422" s="132">
        <v>3</v>
      </c>
      <c r="V422" s="132">
        <v>89.99</v>
      </c>
      <c r="W422" s="132" t="s">
        <v>1046</v>
      </c>
      <c r="X422" s="132">
        <v>12</v>
      </c>
    </row>
    <row r="423" spans="1:24" hidden="1">
      <c r="A423" s="132">
        <v>422</v>
      </c>
      <c r="B423" s="132">
        <v>40000000694</v>
      </c>
      <c r="C423" s="132">
        <v>62034231000</v>
      </c>
      <c r="D423" s="132" t="s">
        <v>537</v>
      </c>
      <c r="E423" s="132" t="s">
        <v>3964</v>
      </c>
      <c r="F423" s="132">
        <v>87</v>
      </c>
      <c r="G423" s="132" t="s">
        <v>3847</v>
      </c>
      <c r="H423" s="132">
        <v>1</v>
      </c>
      <c r="I423" s="132">
        <v>0.61599999999999999</v>
      </c>
      <c r="J423" s="132">
        <v>1</v>
      </c>
      <c r="K423" s="132">
        <v>0.61599999999999999</v>
      </c>
      <c r="L423" s="132" t="s">
        <v>148</v>
      </c>
      <c r="M423" s="132">
        <v>540</v>
      </c>
      <c r="N423" s="132" t="s">
        <v>2948</v>
      </c>
      <c r="O423" s="132">
        <v>7550</v>
      </c>
      <c r="P423" s="132" t="s">
        <v>439</v>
      </c>
      <c r="Q423" s="132">
        <v>9</v>
      </c>
      <c r="R423" s="132" t="s">
        <v>947</v>
      </c>
      <c r="S423" s="132">
        <v>1000324</v>
      </c>
      <c r="T423" s="132">
        <v>29</v>
      </c>
      <c r="U423" s="132">
        <v>133</v>
      </c>
      <c r="V423" s="132">
        <v>69.900000000000006</v>
      </c>
      <c r="W423" s="132" t="s">
        <v>1038</v>
      </c>
      <c r="X423" s="132">
        <v>5</v>
      </c>
    </row>
    <row r="424" spans="1:24" hidden="1">
      <c r="A424" s="132">
        <v>423</v>
      </c>
      <c r="B424" s="132">
        <v>40000000693</v>
      </c>
      <c r="C424" s="132">
        <v>62034231000</v>
      </c>
      <c r="D424" s="132" t="s">
        <v>537</v>
      </c>
      <c r="E424" s="132" t="s">
        <v>3964</v>
      </c>
      <c r="F424" s="132">
        <v>87</v>
      </c>
      <c r="G424" s="132" t="s">
        <v>3847</v>
      </c>
      <c r="H424" s="132">
        <v>1</v>
      </c>
      <c r="I424" s="132">
        <v>0.74399999999999999</v>
      </c>
      <c r="J424" s="132">
        <v>1</v>
      </c>
      <c r="K424" s="132">
        <v>0.74399999999999999</v>
      </c>
      <c r="L424" s="132" t="s">
        <v>148</v>
      </c>
      <c r="M424" s="132">
        <v>540</v>
      </c>
      <c r="N424" s="132" t="s">
        <v>2948</v>
      </c>
      <c r="O424" s="132">
        <v>7550</v>
      </c>
      <c r="P424" s="132" t="s">
        <v>439</v>
      </c>
      <c r="Q424" s="132">
        <v>9</v>
      </c>
      <c r="R424" s="132" t="s">
        <v>947</v>
      </c>
      <c r="S424" s="132">
        <v>1000324</v>
      </c>
      <c r="T424" s="132">
        <v>40</v>
      </c>
      <c r="U424" s="132">
        <v>79</v>
      </c>
      <c r="V424" s="132">
        <v>69.900000000000006</v>
      </c>
      <c r="W424" s="132" t="s">
        <v>1038</v>
      </c>
      <c r="X424" s="132">
        <v>5</v>
      </c>
    </row>
    <row r="425" spans="1:24" hidden="1">
      <c r="A425" s="132">
        <v>424</v>
      </c>
      <c r="B425" s="132">
        <v>40000000692</v>
      </c>
      <c r="C425" s="132">
        <v>62034231000</v>
      </c>
      <c r="D425" s="132" t="s">
        <v>537</v>
      </c>
      <c r="E425" s="132" t="s">
        <v>3964</v>
      </c>
      <c r="F425" s="132">
        <v>87</v>
      </c>
      <c r="G425" s="132" t="s">
        <v>3847</v>
      </c>
      <c r="H425" s="132">
        <v>1</v>
      </c>
      <c r="I425" s="132">
        <v>0.75</v>
      </c>
      <c r="J425" s="132">
        <v>1</v>
      </c>
      <c r="K425" s="132">
        <v>0.75</v>
      </c>
      <c r="L425" s="132" t="s">
        <v>148</v>
      </c>
      <c r="M425" s="132">
        <v>540</v>
      </c>
      <c r="N425" s="132" t="s">
        <v>2948</v>
      </c>
      <c r="O425" s="132">
        <v>7550</v>
      </c>
      <c r="P425" s="132" t="s">
        <v>439</v>
      </c>
      <c r="Q425" s="132">
        <v>9</v>
      </c>
      <c r="R425" s="132" t="s">
        <v>947</v>
      </c>
      <c r="S425" s="132">
        <v>1000324</v>
      </c>
      <c r="T425" s="132">
        <v>40</v>
      </c>
      <c r="U425" s="132">
        <v>79</v>
      </c>
      <c r="V425" s="132">
        <v>69.900000000000006</v>
      </c>
      <c r="W425" s="132" t="s">
        <v>1038</v>
      </c>
      <c r="X425" s="132">
        <v>5</v>
      </c>
    </row>
    <row r="426" spans="1:24" hidden="1">
      <c r="A426" s="132">
        <v>425</v>
      </c>
      <c r="B426" s="132">
        <v>40000000691</v>
      </c>
      <c r="C426" s="132">
        <v>62034231000</v>
      </c>
      <c r="D426" s="132" t="s">
        <v>537</v>
      </c>
      <c r="E426" s="132" t="s">
        <v>3964</v>
      </c>
      <c r="F426" s="132">
        <v>87</v>
      </c>
      <c r="G426" s="132" t="s">
        <v>3847</v>
      </c>
      <c r="H426" s="132">
        <v>1</v>
      </c>
      <c r="I426" s="132">
        <v>0.60399999999999998</v>
      </c>
      <c r="J426" s="132">
        <v>1</v>
      </c>
      <c r="K426" s="132">
        <v>0.60399999999999998</v>
      </c>
      <c r="L426" s="132" t="s">
        <v>148</v>
      </c>
      <c r="M426" s="132">
        <v>540</v>
      </c>
      <c r="N426" s="132" t="s">
        <v>2948</v>
      </c>
      <c r="O426" s="132">
        <v>7550</v>
      </c>
      <c r="P426" s="132" t="s">
        <v>439</v>
      </c>
      <c r="Q426" s="132">
        <v>9</v>
      </c>
      <c r="R426" s="132" t="s">
        <v>947</v>
      </c>
      <c r="S426" s="132">
        <v>1000324</v>
      </c>
      <c r="T426" s="132">
        <v>28</v>
      </c>
      <c r="U426" s="132">
        <v>17</v>
      </c>
      <c r="V426" s="132">
        <v>1</v>
      </c>
      <c r="W426" s="132" t="s">
        <v>1038</v>
      </c>
      <c r="X426" s="132">
        <v>5</v>
      </c>
    </row>
    <row r="427" spans="1:24" hidden="1">
      <c r="A427" s="132">
        <v>426</v>
      </c>
      <c r="B427" s="132">
        <v>40000000690</v>
      </c>
      <c r="C427" s="132">
        <v>62034231000</v>
      </c>
      <c r="D427" s="132" t="s">
        <v>537</v>
      </c>
      <c r="E427" s="132" t="s">
        <v>3964</v>
      </c>
      <c r="F427" s="132">
        <v>87</v>
      </c>
      <c r="G427" s="132" t="s">
        <v>3847</v>
      </c>
      <c r="H427" s="132">
        <v>1</v>
      </c>
      <c r="I427" s="132">
        <v>0.52</v>
      </c>
      <c r="J427" s="132">
        <v>1</v>
      </c>
      <c r="K427" s="132">
        <v>0.52</v>
      </c>
      <c r="L427" s="132" t="s">
        <v>148</v>
      </c>
      <c r="M427" s="132">
        <v>540</v>
      </c>
      <c r="N427" s="132" t="s">
        <v>468</v>
      </c>
      <c r="O427" s="132">
        <v>1760</v>
      </c>
      <c r="P427" s="132" t="s">
        <v>439</v>
      </c>
      <c r="Q427" s="132">
        <v>9</v>
      </c>
      <c r="R427" s="132" t="s">
        <v>947</v>
      </c>
      <c r="S427" s="132">
        <v>1000324</v>
      </c>
      <c r="T427" s="132">
        <v>28</v>
      </c>
      <c r="U427" s="132">
        <v>17</v>
      </c>
      <c r="V427" s="132">
        <v>69.900000000000006</v>
      </c>
      <c r="W427" s="132" t="s">
        <v>3917</v>
      </c>
      <c r="X427" s="132">
        <v>29</v>
      </c>
    </row>
    <row r="428" spans="1:24" hidden="1">
      <c r="A428" s="132">
        <v>427</v>
      </c>
      <c r="B428" s="132">
        <v>40000000689</v>
      </c>
      <c r="C428" s="132">
        <v>62034231000</v>
      </c>
      <c r="D428" s="132" t="s">
        <v>537</v>
      </c>
      <c r="E428" s="132" t="s">
        <v>3964</v>
      </c>
      <c r="F428" s="132">
        <v>87</v>
      </c>
      <c r="G428" s="132" t="s">
        <v>3847</v>
      </c>
      <c r="H428" s="132">
        <v>1</v>
      </c>
      <c r="I428" s="132">
        <v>0.51400000000000001</v>
      </c>
      <c r="J428" s="132">
        <v>1</v>
      </c>
      <c r="K428" s="132">
        <v>0.51400000000000001</v>
      </c>
      <c r="L428" s="132" t="s">
        <v>148</v>
      </c>
      <c r="M428" s="132">
        <v>540</v>
      </c>
      <c r="N428" s="132" t="s">
        <v>468</v>
      </c>
      <c r="O428" s="132">
        <v>1760</v>
      </c>
      <c r="P428" s="132" t="s">
        <v>439</v>
      </c>
      <c r="Q428" s="132">
        <v>9</v>
      </c>
      <c r="R428" s="132" t="s">
        <v>947</v>
      </c>
      <c r="S428" s="132">
        <v>1000324</v>
      </c>
      <c r="T428" s="132">
        <v>28</v>
      </c>
      <c r="U428" s="132">
        <v>17</v>
      </c>
      <c r="V428" s="132">
        <v>69.900000000000006</v>
      </c>
      <c r="W428" s="132" t="s">
        <v>3917</v>
      </c>
      <c r="X428" s="132">
        <v>29</v>
      </c>
    </row>
    <row r="429" spans="1:24" hidden="1">
      <c r="A429" s="132">
        <v>428</v>
      </c>
      <c r="B429" s="132">
        <v>40000000688</v>
      </c>
      <c r="C429" s="132">
        <v>62034231000</v>
      </c>
      <c r="D429" s="132" t="s">
        <v>537</v>
      </c>
      <c r="E429" s="132" t="s">
        <v>3964</v>
      </c>
      <c r="F429" s="132">
        <v>87</v>
      </c>
      <c r="G429" s="132" t="s">
        <v>3847</v>
      </c>
      <c r="H429" s="132">
        <v>1</v>
      </c>
      <c r="I429" s="132">
        <v>0.54600000000000004</v>
      </c>
      <c r="J429" s="132">
        <v>1</v>
      </c>
      <c r="K429" s="132">
        <v>0.54600000000000004</v>
      </c>
      <c r="L429" s="132" t="s">
        <v>148</v>
      </c>
      <c r="M429" s="132">
        <v>540</v>
      </c>
      <c r="N429" s="132" t="s">
        <v>468</v>
      </c>
      <c r="O429" s="132">
        <v>1760</v>
      </c>
      <c r="P429" s="132" t="s">
        <v>439</v>
      </c>
      <c r="Q429" s="132">
        <v>9</v>
      </c>
      <c r="R429" s="132" t="s">
        <v>947</v>
      </c>
      <c r="S429" s="132">
        <v>1000324</v>
      </c>
      <c r="T429" s="132">
        <v>30</v>
      </c>
      <c r="U429" s="132">
        <v>22</v>
      </c>
      <c r="V429" s="132">
        <v>69.900000000000006</v>
      </c>
      <c r="W429" s="132" t="s">
        <v>3917</v>
      </c>
      <c r="X429" s="132">
        <v>29</v>
      </c>
    </row>
    <row r="430" spans="1:24" hidden="1">
      <c r="A430" s="132">
        <v>429</v>
      </c>
      <c r="B430" s="132">
        <v>40000000687</v>
      </c>
      <c r="C430" s="132">
        <v>62034231000</v>
      </c>
      <c r="D430" s="132" t="s">
        <v>537</v>
      </c>
      <c r="E430" s="132" t="s">
        <v>3964</v>
      </c>
      <c r="F430" s="132">
        <v>87</v>
      </c>
      <c r="G430" s="132" t="s">
        <v>3847</v>
      </c>
      <c r="H430" s="132">
        <v>1</v>
      </c>
      <c r="I430" s="132">
        <v>0.55000000000000004</v>
      </c>
      <c r="J430" s="132">
        <v>1</v>
      </c>
      <c r="K430" s="132">
        <v>0.55000000000000004</v>
      </c>
      <c r="L430" s="132" t="s">
        <v>148</v>
      </c>
      <c r="M430" s="132">
        <v>540</v>
      </c>
      <c r="N430" s="132" t="s">
        <v>2948</v>
      </c>
      <c r="O430" s="132">
        <v>7550</v>
      </c>
      <c r="P430" s="132" t="s">
        <v>439</v>
      </c>
      <c r="Q430" s="132">
        <v>9</v>
      </c>
      <c r="R430" s="132" t="s">
        <v>947</v>
      </c>
      <c r="S430" s="132">
        <v>1000324</v>
      </c>
      <c r="T430" s="132">
        <v>28</v>
      </c>
      <c r="U430" s="132">
        <v>17</v>
      </c>
      <c r="V430" s="132">
        <v>1</v>
      </c>
      <c r="W430" s="132" t="s">
        <v>3919</v>
      </c>
      <c r="X430" s="132">
        <v>25</v>
      </c>
    </row>
    <row r="431" spans="1:24" hidden="1">
      <c r="A431" s="132">
        <v>430</v>
      </c>
      <c r="B431" s="132">
        <v>40000000686</v>
      </c>
      <c r="C431" s="132">
        <v>62034231000</v>
      </c>
      <c r="D431" s="132" t="s">
        <v>537</v>
      </c>
      <c r="E431" s="132" t="s">
        <v>3964</v>
      </c>
      <c r="F431" s="132">
        <v>87</v>
      </c>
      <c r="G431" s="132" t="s">
        <v>3847</v>
      </c>
      <c r="H431" s="132">
        <v>1</v>
      </c>
      <c r="I431" s="132">
        <v>0.65400000000000003</v>
      </c>
      <c r="J431" s="132">
        <v>1</v>
      </c>
      <c r="K431" s="132">
        <v>0.65400000000000003</v>
      </c>
      <c r="L431" s="132" t="s">
        <v>148</v>
      </c>
      <c r="M431" s="132">
        <v>540</v>
      </c>
      <c r="N431" s="132" t="s">
        <v>2948</v>
      </c>
      <c r="O431" s="132">
        <v>7550</v>
      </c>
      <c r="P431" s="132" t="s">
        <v>439</v>
      </c>
      <c r="Q431" s="132">
        <v>9</v>
      </c>
      <c r="R431" s="132" t="s">
        <v>947</v>
      </c>
      <c r="S431" s="132">
        <v>1000324</v>
      </c>
      <c r="T431" s="132">
        <v>36</v>
      </c>
      <c r="U431" s="132">
        <v>52</v>
      </c>
      <c r="V431" s="132">
        <v>79.900000000000006</v>
      </c>
      <c r="W431" s="132" t="s">
        <v>3919</v>
      </c>
      <c r="X431" s="132">
        <v>25</v>
      </c>
    </row>
    <row r="432" spans="1:24" hidden="1">
      <c r="A432" s="132">
        <v>431</v>
      </c>
      <c r="B432" s="132">
        <v>40000000685</v>
      </c>
      <c r="C432" s="132">
        <v>62034231000</v>
      </c>
      <c r="D432" s="132" t="s">
        <v>537</v>
      </c>
      <c r="E432" s="132" t="s">
        <v>3964</v>
      </c>
      <c r="F432" s="132">
        <v>87</v>
      </c>
      <c r="G432" s="132" t="s">
        <v>3847</v>
      </c>
      <c r="H432" s="132">
        <v>1</v>
      </c>
      <c r="I432" s="132">
        <v>0.57999999999999996</v>
      </c>
      <c r="J432" s="132">
        <v>1</v>
      </c>
      <c r="K432" s="132">
        <v>0.57999999999999996</v>
      </c>
      <c r="L432" s="132" t="s">
        <v>148</v>
      </c>
      <c r="M432" s="132">
        <v>540</v>
      </c>
      <c r="N432" s="132" t="s">
        <v>2948</v>
      </c>
      <c r="O432" s="132">
        <v>7550</v>
      </c>
      <c r="P432" s="132" t="s">
        <v>439</v>
      </c>
      <c r="Q432" s="132">
        <v>9</v>
      </c>
      <c r="R432" s="132" t="s">
        <v>947</v>
      </c>
      <c r="S432" s="132">
        <v>1000324</v>
      </c>
      <c r="T432" s="132">
        <v>30</v>
      </c>
      <c r="U432" s="132">
        <v>22</v>
      </c>
      <c r="V432" s="132">
        <v>79.900000000000006</v>
      </c>
      <c r="W432" s="132" t="s">
        <v>3919</v>
      </c>
      <c r="X432" s="132">
        <v>25</v>
      </c>
    </row>
    <row r="433" spans="1:24" hidden="1">
      <c r="A433" s="132">
        <v>432</v>
      </c>
      <c r="B433" s="132">
        <v>40000000684</v>
      </c>
      <c r="C433" s="132">
        <v>62034231000</v>
      </c>
      <c r="D433" s="132" t="s">
        <v>537</v>
      </c>
      <c r="E433" s="132" t="s">
        <v>3964</v>
      </c>
      <c r="F433" s="132">
        <v>87</v>
      </c>
      <c r="G433" s="132" t="s">
        <v>3847</v>
      </c>
      <c r="H433" s="132">
        <v>1</v>
      </c>
      <c r="I433" s="132">
        <v>0.57199999999999995</v>
      </c>
      <c r="J433" s="132">
        <v>1</v>
      </c>
      <c r="K433" s="132">
        <v>0.57199999999999995</v>
      </c>
      <c r="L433" s="132" t="s">
        <v>148</v>
      </c>
      <c r="M433" s="132">
        <v>540</v>
      </c>
      <c r="N433" s="132" t="s">
        <v>2948</v>
      </c>
      <c r="O433" s="132">
        <v>7550</v>
      </c>
      <c r="P433" s="132" t="s">
        <v>439</v>
      </c>
      <c r="Q433" s="132">
        <v>9</v>
      </c>
      <c r="R433" s="132" t="s">
        <v>947</v>
      </c>
      <c r="S433" s="132">
        <v>1000324</v>
      </c>
      <c r="T433" s="132">
        <v>30</v>
      </c>
      <c r="U433" s="132">
        <v>22</v>
      </c>
      <c r="V433" s="132">
        <v>79.900000000000006</v>
      </c>
      <c r="W433" s="132" t="s">
        <v>3919</v>
      </c>
      <c r="X433" s="132">
        <v>25</v>
      </c>
    </row>
    <row r="434" spans="1:24" hidden="1">
      <c r="A434" s="132">
        <v>433</v>
      </c>
      <c r="B434" s="132">
        <v>40000000683</v>
      </c>
      <c r="C434" s="132">
        <v>62034231000</v>
      </c>
      <c r="D434" s="132" t="s">
        <v>537</v>
      </c>
      <c r="E434" s="132" t="s">
        <v>3964</v>
      </c>
      <c r="F434" s="132">
        <v>87</v>
      </c>
      <c r="G434" s="132" t="s">
        <v>3847</v>
      </c>
      <c r="H434" s="132">
        <v>1</v>
      </c>
      <c r="I434" s="132">
        <v>0.622</v>
      </c>
      <c r="J434" s="132">
        <v>1</v>
      </c>
      <c r="K434" s="132">
        <v>0.622</v>
      </c>
      <c r="L434" s="132" t="s">
        <v>148</v>
      </c>
      <c r="M434" s="132">
        <v>540</v>
      </c>
      <c r="N434" s="132" t="s">
        <v>2948</v>
      </c>
      <c r="O434" s="132">
        <v>7550</v>
      </c>
      <c r="P434" s="132" t="s">
        <v>439</v>
      </c>
      <c r="Q434" s="132">
        <v>9</v>
      </c>
      <c r="R434" s="132" t="s">
        <v>947</v>
      </c>
      <c r="S434" s="132">
        <v>1000324</v>
      </c>
      <c r="T434" s="132">
        <v>32</v>
      </c>
      <c r="U434" s="132">
        <v>31</v>
      </c>
      <c r="V434" s="132">
        <v>79.900000000000006</v>
      </c>
      <c r="W434" s="132" t="s">
        <v>3919</v>
      </c>
      <c r="X434" s="132">
        <v>25</v>
      </c>
    </row>
    <row r="435" spans="1:24" hidden="1">
      <c r="A435" s="132">
        <v>434</v>
      </c>
      <c r="B435" s="132">
        <v>40000000682</v>
      </c>
      <c r="C435" s="132">
        <v>62034231000</v>
      </c>
      <c r="D435" s="132" t="s">
        <v>537</v>
      </c>
      <c r="E435" s="132" t="s">
        <v>3964</v>
      </c>
      <c r="F435" s="132">
        <v>87</v>
      </c>
      <c r="G435" s="132" t="s">
        <v>3847</v>
      </c>
      <c r="H435" s="132">
        <v>1</v>
      </c>
      <c r="I435" s="132">
        <v>0.57399999999999995</v>
      </c>
      <c r="J435" s="132">
        <v>1</v>
      </c>
      <c r="K435" s="132">
        <v>0.57399999999999995</v>
      </c>
      <c r="L435" s="132" t="s">
        <v>148</v>
      </c>
      <c r="M435" s="132">
        <v>540</v>
      </c>
      <c r="N435" s="132" t="s">
        <v>468</v>
      </c>
      <c r="O435" s="132">
        <v>1760</v>
      </c>
      <c r="P435" s="132" t="s">
        <v>439</v>
      </c>
      <c r="Q435" s="132">
        <v>9</v>
      </c>
      <c r="R435" s="132" t="s">
        <v>947</v>
      </c>
      <c r="S435" s="132">
        <v>1000324</v>
      </c>
      <c r="T435" s="132">
        <v>36</v>
      </c>
      <c r="U435" s="132">
        <v>52</v>
      </c>
      <c r="V435" s="132">
        <v>1</v>
      </c>
      <c r="W435" s="132" t="s">
        <v>1046</v>
      </c>
      <c r="X435" s="132">
        <v>12</v>
      </c>
    </row>
    <row r="436" spans="1:24" hidden="1">
      <c r="A436" s="132">
        <v>435</v>
      </c>
      <c r="B436" s="132">
        <v>40000000681</v>
      </c>
      <c r="C436" s="132">
        <v>62034231000</v>
      </c>
      <c r="D436" s="132" t="s">
        <v>537</v>
      </c>
      <c r="E436" s="132" t="s">
        <v>3964</v>
      </c>
      <c r="F436" s="132">
        <v>87</v>
      </c>
      <c r="G436" s="132" t="s">
        <v>3847</v>
      </c>
      <c r="H436" s="132">
        <v>1</v>
      </c>
      <c r="I436" s="132">
        <v>0.58399999999999996</v>
      </c>
      <c r="J436" s="132">
        <v>1</v>
      </c>
      <c r="K436" s="132">
        <v>0.58399999999999996</v>
      </c>
      <c r="L436" s="132" t="s">
        <v>148</v>
      </c>
      <c r="M436" s="132">
        <v>540</v>
      </c>
      <c r="N436" s="132" t="s">
        <v>468</v>
      </c>
      <c r="O436" s="132">
        <v>1760</v>
      </c>
      <c r="P436" s="132" t="s">
        <v>439</v>
      </c>
      <c r="Q436" s="132">
        <v>9</v>
      </c>
      <c r="R436" s="132" t="s">
        <v>947</v>
      </c>
      <c r="S436" s="132">
        <v>1000324</v>
      </c>
      <c r="T436" s="132">
        <v>36</v>
      </c>
      <c r="U436" s="132">
        <v>52</v>
      </c>
      <c r="V436" s="132">
        <v>1</v>
      </c>
      <c r="W436" s="132" t="s">
        <v>1046</v>
      </c>
      <c r="X436" s="132">
        <v>12</v>
      </c>
    </row>
    <row r="437" spans="1:24" hidden="1">
      <c r="A437" s="132">
        <v>436</v>
      </c>
      <c r="B437" s="132">
        <v>40000000680</v>
      </c>
      <c r="C437" s="132">
        <v>62034231000</v>
      </c>
      <c r="D437" s="132" t="s">
        <v>537</v>
      </c>
      <c r="E437" s="132" t="s">
        <v>3964</v>
      </c>
      <c r="F437" s="132">
        <v>87</v>
      </c>
      <c r="G437" s="132" t="s">
        <v>3847</v>
      </c>
      <c r="H437" s="132">
        <v>1</v>
      </c>
      <c r="I437" s="132">
        <v>0.56999999999999995</v>
      </c>
      <c r="J437" s="132">
        <v>1</v>
      </c>
      <c r="K437" s="132">
        <v>0.56999999999999995</v>
      </c>
      <c r="L437" s="132" t="s">
        <v>148</v>
      </c>
      <c r="M437" s="132">
        <v>540</v>
      </c>
      <c r="N437" s="132" t="s">
        <v>468</v>
      </c>
      <c r="O437" s="132">
        <v>1760</v>
      </c>
      <c r="P437" s="132" t="s">
        <v>439</v>
      </c>
      <c r="Q437" s="132">
        <v>9</v>
      </c>
      <c r="R437" s="132" t="s">
        <v>947</v>
      </c>
      <c r="S437" s="132">
        <v>1000324</v>
      </c>
      <c r="T437" s="132">
        <v>34</v>
      </c>
      <c r="U437" s="132">
        <v>41</v>
      </c>
      <c r="V437" s="132">
        <v>89.9</v>
      </c>
      <c r="W437" s="132" t="s">
        <v>1046</v>
      </c>
      <c r="X437" s="132">
        <v>12</v>
      </c>
    </row>
    <row r="438" spans="1:24" hidden="1">
      <c r="A438" s="132">
        <v>437</v>
      </c>
      <c r="B438" s="132">
        <v>40000000679</v>
      </c>
      <c r="C438" s="132">
        <v>62034231000</v>
      </c>
      <c r="D438" s="132" t="s">
        <v>537</v>
      </c>
      <c r="E438" s="132" t="s">
        <v>3964</v>
      </c>
      <c r="F438" s="132">
        <v>87</v>
      </c>
      <c r="G438" s="132" t="s">
        <v>3847</v>
      </c>
      <c r="H438" s="132">
        <v>1</v>
      </c>
      <c r="I438" s="132">
        <v>0.54600000000000004</v>
      </c>
      <c r="J438" s="132">
        <v>1</v>
      </c>
      <c r="K438" s="132">
        <v>0.54600000000000004</v>
      </c>
      <c r="L438" s="132" t="s">
        <v>148</v>
      </c>
      <c r="M438" s="132">
        <v>540</v>
      </c>
      <c r="N438" s="132" t="s">
        <v>468</v>
      </c>
      <c r="O438" s="132">
        <v>1760</v>
      </c>
      <c r="P438" s="132" t="s">
        <v>439</v>
      </c>
      <c r="Q438" s="132">
        <v>9</v>
      </c>
      <c r="R438" s="132" t="s">
        <v>947</v>
      </c>
      <c r="S438" s="132">
        <v>1000324</v>
      </c>
      <c r="T438" s="132">
        <v>32</v>
      </c>
      <c r="U438" s="132">
        <v>31</v>
      </c>
      <c r="V438" s="132">
        <v>89.9</v>
      </c>
      <c r="W438" s="132" t="s">
        <v>1046</v>
      </c>
      <c r="X438" s="132">
        <v>12</v>
      </c>
    </row>
    <row r="439" spans="1:24" hidden="1">
      <c r="A439" s="132">
        <v>438</v>
      </c>
      <c r="B439" s="132">
        <v>40000000678</v>
      </c>
      <c r="C439" s="132">
        <v>42023100000</v>
      </c>
      <c r="D439" s="132" t="s">
        <v>580</v>
      </c>
      <c r="E439" s="132" t="s">
        <v>3645</v>
      </c>
      <c r="F439" s="132">
        <v>7</v>
      </c>
      <c r="G439" s="132" t="s">
        <v>3847</v>
      </c>
      <c r="H439" s="132">
        <v>1</v>
      </c>
      <c r="I439" s="132">
        <v>0.02</v>
      </c>
      <c r="J439" s="132">
        <v>1</v>
      </c>
      <c r="K439" s="132">
        <v>5.6000000000000001E-2</v>
      </c>
      <c r="L439" s="132" t="s">
        <v>148</v>
      </c>
      <c r="M439" s="132">
        <v>540</v>
      </c>
      <c r="N439" s="132" t="s">
        <v>468</v>
      </c>
      <c r="O439" s="132">
        <v>1760</v>
      </c>
      <c r="P439" s="132" t="s">
        <v>3859</v>
      </c>
      <c r="Q439" s="132">
        <v>20</v>
      </c>
      <c r="R439" s="132" t="s">
        <v>947</v>
      </c>
      <c r="S439" s="132">
        <v>1000324</v>
      </c>
      <c r="T439" s="132">
        <v>0</v>
      </c>
      <c r="U439" s="132">
        <v>4</v>
      </c>
      <c r="V439" s="132">
        <v>24.9</v>
      </c>
      <c r="W439" s="132" t="s">
        <v>1048</v>
      </c>
      <c r="X439" s="132">
        <v>4</v>
      </c>
    </row>
    <row r="440" spans="1:24" hidden="1">
      <c r="A440" s="132">
        <v>439</v>
      </c>
      <c r="B440" s="132">
        <v>40000000677</v>
      </c>
      <c r="C440" s="132">
        <v>42023100000</v>
      </c>
      <c r="D440" s="132" t="s">
        <v>531</v>
      </c>
      <c r="E440" s="132" t="s">
        <v>3645</v>
      </c>
      <c r="F440" s="132">
        <v>7</v>
      </c>
      <c r="G440" s="132" t="s">
        <v>3847</v>
      </c>
      <c r="H440" s="132">
        <v>1</v>
      </c>
      <c r="I440" s="132">
        <v>6.6000000000000003E-2</v>
      </c>
      <c r="J440" s="132">
        <v>1</v>
      </c>
      <c r="K440" s="132">
        <v>0.13400000000000001</v>
      </c>
      <c r="L440" s="132" t="s">
        <v>148</v>
      </c>
      <c r="M440" s="132">
        <v>540</v>
      </c>
      <c r="N440" s="132" t="s">
        <v>468</v>
      </c>
      <c r="O440" s="132">
        <v>1760</v>
      </c>
      <c r="P440" s="132" t="s">
        <v>3859</v>
      </c>
      <c r="Q440" s="132">
        <v>20</v>
      </c>
      <c r="R440" s="132" t="s">
        <v>947</v>
      </c>
      <c r="S440" s="132">
        <v>1000324</v>
      </c>
      <c r="T440" s="132">
        <v>0</v>
      </c>
      <c r="U440" s="132">
        <v>4</v>
      </c>
      <c r="V440" s="132">
        <v>24.9</v>
      </c>
      <c r="W440" s="132" t="s">
        <v>3919</v>
      </c>
      <c r="X440" s="132">
        <v>25</v>
      </c>
    </row>
    <row r="441" spans="1:24" hidden="1">
      <c r="A441" s="132">
        <v>440</v>
      </c>
      <c r="B441" s="132">
        <v>40000000676</v>
      </c>
      <c r="C441" s="132">
        <v>61051000000</v>
      </c>
      <c r="D441" s="132" t="s">
        <v>494</v>
      </c>
      <c r="E441" s="132" t="s">
        <v>444</v>
      </c>
      <c r="F441" s="132">
        <v>82</v>
      </c>
      <c r="G441" s="132" t="s">
        <v>3847</v>
      </c>
      <c r="H441" s="132">
        <v>1</v>
      </c>
      <c r="I441" s="132">
        <v>0.24399999999999999</v>
      </c>
      <c r="J441" s="132">
        <v>1</v>
      </c>
      <c r="K441" s="132">
        <v>0.24399999999999999</v>
      </c>
      <c r="L441" s="132" t="s">
        <v>148</v>
      </c>
      <c r="M441" s="132">
        <v>540</v>
      </c>
      <c r="N441" s="132" t="s">
        <v>2985</v>
      </c>
      <c r="O441" s="132">
        <v>9001</v>
      </c>
      <c r="P441" s="132" t="s">
        <v>439</v>
      </c>
      <c r="Q441" s="132">
        <v>9</v>
      </c>
      <c r="R441" s="132" t="s">
        <v>947</v>
      </c>
      <c r="S441" s="132">
        <v>1000324</v>
      </c>
      <c r="T441" s="132">
        <v>40</v>
      </c>
      <c r="U441" s="132">
        <v>79</v>
      </c>
      <c r="V441" s="132">
        <v>1</v>
      </c>
      <c r="W441" s="132" t="s">
        <v>3916</v>
      </c>
      <c r="X441" s="132">
        <v>10</v>
      </c>
    </row>
    <row r="442" spans="1:24" hidden="1">
      <c r="A442" s="132">
        <v>441</v>
      </c>
      <c r="B442" s="132">
        <v>40000000675</v>
      </c>
      <c r="C442" s="132">
        <v>61051000000</v>
      </c>
      <c r="D442" s="132" t="s">
        <v>494</v>
      </c>
      <c r="E442" s="132" t="s">
        <v>444</v>
      </c>
      <c r="F442" s="132">
        <v>82</v>
      </c>
      <c r="G442" s="132" t="s">
        <v>3847</v>
      </c>
      <c r="H442" s="132">
        <v>1</v>
      </c>
      <c r="I442" s="132">
        <v>0.25800000000000001</v>
      </c>
      <c r="J442" s="132">
        <v>1</v>
      </c>
      <c r="K442" s="132">
        <v>0.25800000000000001</v>
      </c>
      <c r="L442" s="132" t="s">
        <v>148</v>
      </c>
      <c r="M442" s="132">
        <v>540</v>
      </c>
      <c r="N442" s="132" t="s">
        <v>2985</v>
      </c>
      <c r="O442" s="132">
        <v>9001</v>
      </c>
      <c r="P442" s="132" t="s">
        <v>439</v>
      </c>
      <c r="Q442" s="132">
        <v>9</v>
      </c>
      <c r="R442" s="132" t="s">
        <v>947</v>
      </c>
      <c r="S442" s="132">
        <v>1000324</v>
      </c>
      <c r="T442" s="132">
        <v>42</v>
      </c>
      <c r="U442" s="132">
        <v>88</v>
      </c>
      <c r="V442" s="132">
        <v>1</v>
      </c>
      <c r="W442" s="132" t="s">
        <v>3916</v>
      </c>
      <c r="X442" s="132">
        <v>10</v>
      </c>
    </row>
    <row r="443" spans="1:24" hidden="1">
      <c r="A443" s="132">
        <v>442</v>
      </c>
      <c r="B443" s="132">
        <v>40000000674</v>
      </c>
      <c r="C443" s="132">
        <v>61051000000</v>
      </c>
      <c r="D443" s="132" t="s">
        <v>494</v>
      </c>
      <c r="E443" s="132" t="s">
        <v>444</v>
      </c>
      <c r="F443" s="132">
        <v>82</v>
      </c>
      <c r="G443" s="132" t="s">
        <v>3847</v>
      </c>
      <c r="H443" s="132">
        <v>1</v>
      </c>
      <c r="I443" s="132">
        <v>0.25800000000000001</v>
      </c>
      <c r="J443" s="132">
        <v>1</v>
      </c>
      <c r="K443" s="132">
        <v>0.25800000000000001</v>
      </c>
      <c r="L443" s="132" t="s">
        <v>148</v>
      </c>
      <c r="M443" s="132">
        <v>540</v>
      </c>
      <c r="N443" s="132" t="s">
        <v>2985</v>
      </c>
      <c r="O443" s="132">
        <v>9001</v>
      </c>
      <c r="P443" s="132" t="s">
        <v>439</v>
      </c>
      <c r="Q443" s="132">
        <v>9</v>
      </c>
      <c r="R443" s="132" t="s">
        <v>947</v>
      </c>
      <c r="S443" s="132">
        <v>1000324</v>
      </c>
      <c r="T443" s="132">
        <v>43</v>
      </c>
      <c r="U443" s="132">
        <v>289</v>
      </c>
      <c r="V443" s="132">
        <v>59.9</v>
      </c>
      <c r="W443" s="132" t="s">
        <v>3916</v>
      </c>
      <c r="X443" s="132">
        <v>10</v>
      </c>
    </row>
    <row r="444" spans="1:24" hidden="1">
      <c r="A444" s="132">
        <v>443</v>
      </c>
      <c r="B444" s="132">
        <v>40000000673</v>
      </c>
      <c r="C444" s="132">
        <v>61051000000</v>
      </c>
      <c r="D444" s="132" t="s">
        <v>494</v>
      </c>
      <c r="E444" s="132" t="s">
        <v>444</v>
      </c>
      <c r="F444" s="132">
        <v>82</v>
      </c>
      <c r="G444" s="132" t="s">
        <v>3847</v>
      </c>
      <c r="H444" s="132">
        <v>1</v>
      </c>
      <c r="I444" s="132">
        <v>0.26600000000000001</v>
      </c>
      <c r="J444" s="132">
        <v>1</v>
      </c>
      <c r="K444" s="132">
        <v>0.26600000000000001</v>
      </c>
      <c r="L444" s="132" t="s">
        <v>148</v>
      </c>
      <c r="M444" s="132">
        <v>540</v>
      </c>
      <c r="N444" s="132" t="s">
        <v>2985</v>
      </c>
      <c r="O444" s="132">
        <v>9001</v>
      </c>
      <c r="P444" s="132" t="s">
        <v>439</v>
      </c>
      <c r="Q444" s="132">
        <v>9</v>
      </c>
      <c r="R444" s="132" t="s">
        <v>947</v>
      </c>
      <c r="S444" s="132">
        <v>1000324</v>
      </c>
      <c r="T444" s="132">
        <v>44</v>
      </c>
      <c r="U444" s="132">
        <v>95</v>
      </c>
      <c r="V444" s="132">
        <v>59.9</v>
      </c>
      <c r="W444" s="132" t="s">
        <v>3916</v>
      </c>
      <c r="X444" s="132">
        <v>10</v>
      </c>
    </row>
    <row r="445" spans="1:24" hidden="1">
      <c r="A445" s="132">
        <v>444</v>
      </c>
      <c r="B445" s="132">
        <v>40000000672</v>
      </c>
      <c r="C445" s="132">
        <v>61051000000</v>
      </c>
      <c r="D445" s="132" t="s">
        <v>494</v>
      </c>
      <c r="E445" s="132" t="s">
        <v>444</v>
      </c>
      <c r="F445" s="132">
        <v>82</v>
      </c>
      <c r="G445" s="132" t="s">
        <v>3847</v>
      </c>
      <c r="H445" s="132">
        <v>1</v>
      </c>
      <c r="I445" s="132">
        <v>0.23</v>
      </c>
      <c r="J445" s="132">
        <v>1</v>
      </c>
      <c r="K445" s="132">
        <v>0.23</v>
      </c>
      <c r="L445" s="132" t="s">
        <v>148</v>
      </c>
      <c r="M445" s="132">
        <v>540</v>
      </c>
      <c r="N445" s="132" t="s">
        <v>2985</v>
      </c>
      <c r="O445" s="132">
        <v>9001</v>
      </c>
      <c r="P445" s="132" t="s">
        <v>439</v>
      </c>
      <c r="Q445" s="132">
        <v>9</v>
      </c>
      <c r="R445" s="132" t="s">
        <v>947</v>
      </c>
      <c r="S445" s="132">
        <v>1000324</v>
      </c>
      <c r="T445" s="132">
        <v>39</v>
      </c>
      <c r="U445" s="132">
        <v>275</v>
      </c>
      <c r="V445" s="132">
        <v>59.9</v>
      </c>
      <c r="W445" s="132" t="s">
        <v>3916</v>
      </c>
      <c r="X445" s="132">
        <v>10</v>
      </c>
    </row>
    <row r="446" spans="1:24" hidden="1">
      <c r="A446" s="132">
        <v>445</v>
      </c>
      <c r="B446" s="132">
        <v>40000000671</v>
      </c>
      <c r="C446" s="132">
        <v>61051000000</v>
      </c>
      <c r="D446" s="132" t="s">
        <v>494</v>
      </c>
      <c r="E446" s="132" t="s">
        <v>444</v>
      </c>
      <c r="F446" s="132">
        <v>82</v>
      </c>
      <c r="G446" s="132" t="s">
        <v>3847</v>
      </c>
      <c r="H446" s="132">
        <v>1</v>
      </c>
      <c r="I446" s="132">
        <v>0.23</v>
      </c>
      <c r="J446" s="132">
        <v>1</v>
      </c>
      <c r="K446" s="132">
        <v>0.23</v>
      </c>
      <c r="L446" s="132" t="s">
        <v>148</v>
      </c>
      <c r="M446" s="132">
        <v>540</v>
      </c>
      <c r="N446" s="132" t="s">
        <v>2777</v>
      </c>
      <c r="O446" s="132">
        <v>1704</v>
      </c>
      <c r="P446" s="132" t="s">
        <v>439</v>
      </c>
      <c r="Q446" s="132">
        <v>9</v>
      </c>
      <c r="R446" s="132" t="s">
        <v>947</v>
      </c>
      <c r="S446" s="132">
        <v>1000324</v>
      </c>
      <c r="T446" s="132">
        <v>43</v>
      </c>
      <c r="U446" s="132">
        <v>289</v>
      </c>
      <c r="V446" s="132">
        <v>69.900000000000006</v>
      </c>
      <c r="W446" s="132" t="s">
        <v>4373</v>
      </c>
      <c r="X446" s="132">
        <v>29</v>
      </c>
    </row>
    <row r="447" spans="1:24" hidden="1">
      <c r="A447" s="132">
        <v>446</v>
      </c>
      <c r="B447" s="132">
        <v>40000000670</v>
      </c>
      <c r="C447" s="132">
        <v>61051000000</v>
      </c>
      <c r="D447" s="132" t="s">
        <v>494</v>
      </c>
      <c r="E447" s="132" t="s">
        <v>444</v>
      </c>
      <c r="F447" s="132">
        <v>82</v>
      </c>
      <c r="G447" s="132" t="s">
        <v>3847</v>
      </c>
      <c r="H447" s="132">
        <v>1</v>
      </c>
      <c r="I447" s="132">
        <v>0.24199999999999999</v>
      </c>
      <c r="J447" s="132">
        <v>1</v>
      </c>
      <c r="K447" s="132">
        <v>0.24199999999999999</v>
      </c>
      <c r="L447" s="132" t="s">
        <v>148</v>
      </c>
      <c r="M447" s="132">
        <v>540</v>
      </c>
      <c r="N447" s="132" t="s">
        <v>2777</v>
      </c>
      <c r="O447" s="132">
        <v>1704</v>
      </c>
      <c r="P447" s="132" t="s">
        <v>439</v>
      </c>
      <c r="Q447" s="132">
        <v>9</v>
      </c>
      <c r="R447" s="132" t="s">
        <v>947</v>
      </c>
      <c r="S447" s="132">
        <v>1000324</v>
      </c>
      <c r="T447" s="132">
        <v>42</v>
      </c>
      <c r="U447" s="132">
        <v>88</v>
      </c>
      <c r="V447" s="132">
        <v>59.9</v>
      </c>
      <c r="W447" s="132" t="s">
        <v>4373</v>
      </c>
      <c r="X447" s="132">
        <v>29</v>
      </c>
    </row>
    <row r="448" spans="1:24" hidden="1">
      <c r="A448" s="132">
        <v>447</v>
      </c>
      <c r="B448" s="132">
        <v>40000000669</v>
      </c>
      <c r="C448" s="132">
        <v>61051000000</v>
      </c>
      <c r="D448" s="132" t="s">
        <v>494</v>
      </c>
      <c r="E448" s="132" t="s">
        <v>444</v>
      </c>
      <c r="F448" s="132">
        <v>82</v>
      </c>
      <c r="G448" s="132" t="s">
        <v>3847</v>
      </c>
      <c r="H448" s="132">
        <v>1</v>
      </c>
      <c r="I448" s="132">
        <v>0.24199999999999999</v>
      </c>
      <c r="J448" s="132">
        <v>1</v>
      </c>
      <c r="K448" s="132">
        <v>0.24199999999999999</v>
      </c>
      <c r="L448" s="132" t="s">
        <v>148</v>
      </c>
      <c r="M448" s="132">
        <v>540</v>
      </c>
      <c r="N448" s="132" t="s">
        <v>2777</v>
      </c>
      <c r="O448" s="132">
        <v>1704</v>
      </c>
      <c r="P448" s="132" t="s">
        <v>439</v>
      </c>
      <c r="Q448" s="132">
        <v>9</v>
      </c>
      <c r="R448" s="132" t="s">
        <v>947</v>
      </c>
      <c r="S448" s="132">
        <v>1000324</v>
      </c>
      <c r="T448" s="132">
        <v>41</v>
      </c>
      <c r="U448" s="132">
        <v>288</v>
      </c>
      <c r="V448" s="132">
        <v>59.9</v>
      </c>
      <c r="W448" s="132" t="s">
        <v>4373</v>
      </c>
      <c r="X448" s="132">
        <v>29</v>
      </c>
    </row>
    <row r="449" spans="1:24" hidden="1">
      <c r="A449" s="132">
        <v>448</v>
      </c>
      <c r="B449" s="132">
        <v>40000000668</v>
      </c>
      <c r="C449" s="132">
        <v>61051000000</v>
      </c>
      <c r="D449" s="132" t="s">
        <v>494</v>
      </c>
      <c r="E449" s="132" t="s">
        <v>444</v>
      </c>
      <c r="F449" s="132">
        <v>82</v>
      </c>
      <c r="G449" s="132" t="s">
        <v>3847</v>
      </c>
      <c r="H449" s="132">
        <v>1</v>
      </c>
      <c r="I449" s="132">
        <v>0.21199999999999999</v>
      </c>
      <c r="J449" s="132">
        <v>1</v>
      </c>
      <c r="K449" s="132">
        <v>0.21199999999999999</v>
      </c>
      <c r="L449" s="132" t="s">
        <v>148</v>
      </c>
      <c r="M449" s="132">
        <v>540</v>
      </c>
      <c r="N449" s="132" t="s">
        <v>2777</v>
      </c>
      <c r="O449" s="132">
        <v>1704</v>
      </c>
      <c r="P449" s="132" t="s">
        <v>439</v>
      </c>
      <c r="Q449" s="132">
        <v>9</v>
      </c>
      <c r="R449" s="132" t="s">
        <v>947</v>
      </c>
      <c r="S449" s="132">
        <v>1000324</v>
      </c>
      <c r="T449" s="132">
        <v>38</v>
      </c>
      <c r="U449" s="132">
        <v>64</v>
      </c>
      <c r="V449" s="132">
        <v>1</v>
      </c>
      <c r="W449" s="132" t="s">
        <v>4373</v>
      </c>
      <c r="X449" s="132">
        <v>29</v>
      </c>
    </row>
    <row r="450" spans="1:24" hidden="1">
      <c r="A450" s="132">
        <v>449</v>
      </c>
      <c r="B450" s="132">
        <v>40000000667</v>
      </c>
      <c r="C450" s="132">
        <v>61051000000</v>
      </c>
      <c r="D450" s="132" t="s">
        <v>494</v>
      </c>
      <c r="E450" s="132" t="s">
        <v>444</v>
      </c>
      <c r="F450" s="132">
        <v>82</v>
      </c>
      <c r="G450" s="132" t="s">
        <v>3847</v>
      </c>
      <c r="H450" s="132">
        <v>1</v>
      </c>
      <c r="I450" s="132">
        <v>0.224</v>
      </c>
      <c r="J450" s="132">
        <v>1</v>
      </c>
      <c r="K450" s="132">
        <v>0.224</v>
      </c>
      <c r="L450" s="132" t="s">
        <v>148</v>
      </c>
      <c r="M450" s="132">
        <v>540</v>
      </c>
      <c r="N450" s="132" t="s">
        <v>2777</v>
      </c>
      <c r="O450" s="132">
        <v>1704</v>
      </c>
      <c r="P450" s="132" t="s">
        <v>439</v>
      </c>
      <c r="Q450" s="132">
        <v>9</v>
      </c>
      <c r="R450" s="132" t="s">
        <v>947</v>
      </c>
      <c r="S450" s="132">
        <v>1000324</v>
      </c>
      <c r="T450" s="132">
        <v>39</v>
      </c>
      <c r="U450" s="132">
        <v>275</v>
      </c>
      <c r="V450" s="132">
        <v>59.9</v>
      </c>
      <c r="W450" s="132" t="s">
        <v>4373</v>
      </c>
      <c r="X450" s="132">
        <v>29</v>
      </c>
    </row>
    <row r="451" spans="1:24" hidden="1">
      <c r="A451" s="132">
        <v>450</v>
      </c>
      <c r="B451" s="132">
        <v>40000000666</v>
      </c>
      <c r="C451" s="132">
        <v>61033200000</v>
      </c>
      <c r="D451" s="132" t="s">
        <v>505</v>
      </c>
      <c r="E451" s="132" t="s">
        <v>4293</v>
      </c>
      <c r="F451" s="132">
        <v>466</v>
      </c>
      <c r="G451" s="132" t="s">
        <v>3847</v>
      </c>
      <c r="H451" s="132">
        <v>1</v>
      </c>
      <c r="I451" s="132">
        <v>0.71199999999999997</v>
      </c>
      <c r="J451" s="132">
        <v>1</v>
      </c>
      <c r="K451" s="132">
        <v>0.71199999999999997</v>
      </c>
      <c r="L451" s="132" t="s">
        <v>148</v>
      </c>
      <c r="M451" s="132">
        <v>540</v>
      </c>
      <c r="N451" s="132" t="s">
        <v>2872</v>
      </c>
      <c r="O451" s="132">
        <v>2185</v>
      </c>
      <c r="P451" s="132" t="s">
        <v>439</v>
      </c>
      <c r="Q451" s="132">
        <v>9</v>
      </c>
      <c r="R451" s="132" t="s">
        <v>947</v>
      </c>
      <c r="S451" s="132">
        <v>1000324</v>
      </c>
      <c r="T451" s="132" t="s">
        <v>959</v>
      </c>
      <c r="U451" s="132">
        <v>165</v>
      </c>
      <c r="V451" s="132">
        <v>79.900000000000006</v>
      </c>
      <c r="W451" s="132" t="s">
        <v>1050</v>
      </c>
      <c r="X451" s="132">
        <v>20</v>
      </c>
    </row>
    <row r="452" spans="1:24" hidden="1">
      <c r="A452" s="132">
        <v>451</v>
      </c>
      <c r="B452" s="132">
        <v>40000000665</v>
      </c>
      <c r="C452" s="132">
        <v>61033200000</v>
      </c>
      <c r="D452" s="132" t="s">
        <v>505</v>
      </c>
      <c r="E452" s="132" t="s">
        <v>4293</v>
      </c>
      <c r="F452" s="132">
        <v>466</v>
      </c>
      <c r="G452" s="132" t="s">
        <v>3847</v>
      </c>
      <c r="H452" s="132">
        <v>1</v>
      </c>
      <c r="I452" s="132">
        <v>0.51800000000000002</v>
      </c>
      <c r="J452" s="132">
        <v>1</v>
      </c>
      <c r="K452" s="132">
        <v>0.51800000000000002</v>
      </c>
      <c r="L452" s="132" t="s">
        <v>148</v>
      </c>
      <c r="M452" s="132">
        <v>540</v>
      </c>
      <c r="N452" s="132" t="s">
        <v>2872</v>
      </c>
      <c r="O452" s="132">
        <v>2185</v>
      </c>
      <c r="P452" s="132" t="s">
        <v>439</v>
      </c>
      <c r="Q452" s="132">
        <v>9</v>
      </c>
      <c r="R452" s="132" t="s">
        <v>947</v>
      </c>
      <c r="S452" s="132">
        <v>1000324</v>
      </c>
      <c r="T452" s="132" t="s">
        <v>810</v>
      </c>
      <c r="U452" s="132">
        <v>122</v>
      </c>
      <c r="V452" s="132">
        <v>79.900000000000006</v>
      </c>
      <c r="W452" s="132" t="s">
        <v>1050</v>
      </c>
      <c r="X452" s="132">
        <v>20</v>
      </c>
    </row>
    <row r="453" spans="1:24" hidden="1">
      <c r="A453" s="132">
        <v>452</v>
      </c>
      <c r="B453" s="132">
        <v>40000000664</v>
      </c>
      <c r="C453" s="132">
        <v>61033200000</v>
      </c>
      <c r="D453" s="132" t="s">
        <v>505</v>
      </c>
      <c r="E453" s="132" t="s">
        <v>4293</v>
      </c>
      <c r="F453" s="132">
        <v>466</v>
      </c>
      <c r="G453" s="132" t="s">
        <v>3847</v>
      </c>
      <c r="H453" s="132">
        <v>1</v>
      </c>
      <c r="I453" s="132">
        <v>0.51600000000000001</v>
      </c>
      <c r="J453" s="132">
        <v>1</v>
      </c>
      <c r="K453" s="132">
        <v>0.51600000000000001</v>
      </c>
      <c r="L453" s="132" t="s">
        <v>148</v>
      </c>
      <c r="M453" s="132">
        <v>540</v>
      </c>
      <c r="N453" s="132" t="s">
        <v>2872</v>
      </c>
      <c r="O453" s="132">
        <v>2185</v>
      </c>
      <c r="P453" s="132" t="s">
        <v>439</v>
      </c>
      <c r="Q453" s="132">
        <v>9</v>
      </c>
      <c r="R453" s="132" t="s">
        <v>947</v>
      </c>
      <c r="S453" s="132">
        <v>1000324</v>
      </c>
      <c r="T453" s="132" t="s">
        <v>810</v>
      </c>
      <c r="U453" s="132">
        <v>122</v>
      </c>
      <c r="V453" s="132">
        <v>79.900000000000006</v>
      </c>
      <c r="W453" s="132" t="s">
        <v>1050</v>
      </c>
      <c r="X453" s="132">
        <v>20</v>
      </c>
    </row>
    <row r="454" spans="1:24" hidden="1">
      <c r="A454" s="132">
        <v>453</v>
      </c>
      <c r="B454" s="132">
        <v>40000000663</v>
      </c>
      <c r="C454" s="132">
        <v>61033200000</v>
      </c>
      <c r="D454" s="132" t="s">
        <v>505</v>
      </c>
      <c r="E454" s="132" t="s">
        <v>4293</v>
      </c>
      <c r="F454" s="132">
        <v>466</v>
      </c>
      <c r="G454" s="132" t="s">
        <v>3847</v>
      </c>
      <c r="H454" s="132">
        <v>1</v>
      </c>
      <c r="I454" s="132">
        <v>0.54</v>
      </c>
      <c r="J454" s="132">
        <v>1</v>
      </c>
      <c r="K454" s="132">
        <v>0.54</v>
      </c>
      <c r="L454" s="132" t="s">
        <v>148</v>
      </c>
      <c r="M454" s="132">
        <v>540</v>
      </c>
      <c r="N454" s="132" t="s">
        <v>2872</v>
      </c>
      <c r="O454" s="132">
        <v>2185</v>
      </c>
      <c r="P454" s="132" t="s">
        <v>439</v>
      </c>
      <c r="Q454" s="132">
        <v>9</v>
      </c>
      <c r="R454" s="132" t="s">
        <v>947</v>
      </c>
      <c r="S454" s="132">
        <v>1000324</v>
      </c>
      <c r="T454" s="132" t="s">
        <v>825</v>
      </c>
      <c r="U454" s="132">
        <v>119</v>
      </c>
      <c r="V454" s="132">
        <v>79.900000000000006</v>
      </c>
      <c r="W454" s="132" t="s">
        <v>1048</v>
      </c>
      <c r="X454" s="132">
        <v>4</v>
      </c>
    </row>
    <row r="455" spans="1:24" hidden="1">
      <c r="A455" s="132">
        <v>454</v>
      </c>
      <c r="B455" s="132">
        <v>40000000662</v>
      </c>
      <c r="C455" s="132">
        <v>61033200000</v>
      </c>
      <c r="D455" s="132" t="s">
        <v>505</v>
      </c>
      <c r="E455" s="132" t="s">
        <v>4293</v>
      </c>
      <c r="F455" s="132">
        <v>466</v>
      </c>
      <c r="G455" s="132" t="s">
        <v>3847</v>
      </c>
      <c r="H455" s="132">
        <v>1</v>
      </c>
      <c r="I455" s="132">
        <v>0.502</v>
      </c>
      <c r="J455" s="132">
        <v>1</v>
      </c>
      <c r="K455" s="132">
        <v>0.502</v>
      </c>
      <c r="L455" s="132" t="s">
        <v>148</v>
      </c>
      <c r="M455" s="132">
        <v>540</v>
      </c>
      <c r="N455" s="132" t="s">
        <v>2872</v>
      </c>
      <c r="O455" s="132">
        <v>2185</v>
      </c>
      <c r="P455" s="132" t="s">
        <v>439</v>
      </c>
      <c r="Q455" s="132">
        <v>9</v>
      </c>
      <c r="R455" s="132" t="s">
        <v>947</v>
      </c>
      <c r="S455" s="132">
        <v>1000324</v>
      </c>
      <c r="T455" s="132" t="s">
        <v>810</v>
      </c>
      <c r="U455" s="132">
        <v>122</v>
      </c>
      <c r="V455" s="132">
        <v>79.900000000000006</v>
      </c>
      <c r="W455" s="132" t="s">
        <v>1048</v>
      </c>
      <c r="X455" s="132">
        <v>4</v>
      </c>
    </row>
    <row r="456" spans="1:24" hidden="1">
      <c r="A456" s="132">
        <v>455</v>
      </c>
      <c r="B456" s="132">
        <v>40000000661</v>
      </c>
      <c r="C456" s="132">
        <v>61033200000</v>
      </c>
      <c r="D456" s="132" t="s">
        <v>505</v>
      </c>
      <c r="E456" s="132" t="s">
        <v>4293</v>
      </c>
      <c r="F456" s="132">
        <v>466</v>
      </c>
      <c r="G456" s="132" t="s">
        <v>3847</v>
      </c>
      <c r="H456" s="132">
        <v>1</v>
      </c>
      <c r="I456" s="132">
        <v>0.504</v>
      </c>
      <c r="J456" s="132">
        <v>1</v>
      </c>
      <c r="K456" s="132">
        <v>0.504</v>
      </c>
      <c r="L456" s="132" t="s">
        <v>148</v>
      </c>
      <c r="M456" s="132">
        <v>540</v>
      </c>
      <c r="N456" s="132" t="s">
        <v>2872</v>
      </c>
      <c r="O456" s="132">
        <v>2185</v>
      </c>
      <c r="P456" s="132" t="s">
        <v>439</v>
      </c>
      <c r="Q456" s="132">
        <v>9</v>
      </c>
      <c r="R456" s="132" t="s">
        <v>947</v>
      </c>
      <c r="S456" s="132">
        <v>1000324</v>
      </c>
      <c r="T456" s="132" t="s">
        <v>810</v>
      </c>
      <c r="U456" s="132">
        <v>122</v>
      </c>
      <c r="V456" s="132">
        <v>79.900000000000006</v>
      </c>
      <c r="W456" s="132" t="s">
        <v>1048</v>
      </c>
      <c r="X456" s="132">
        <v>4</v>
      </c>
    </row>
    <row r="457" spans="1:24" hidden="1">
      <c r="A457" s="132">
        <v>456</v>
      </c>
      <c r="B457" s="132">
        <v>40000000660</v>
      </c>
      <c r="C457" s="132">
        <v>61033200000</v>
      </c>
      <c r="D457" s="132" t="s">
        <v>505</v>
      </c>
      <c r="E457" s="132" t="s">
        <v>4293</v>
      </c>
      <c r="F457" s="132">
        <v>466</v>
      </c>
      <c r="G457" s="132" t="s">
        <v>3847</v>
      </c>
      <c r="H457" s="132">
        <v>1</v>
      </c>
      <c r="I457" s="132">
        <v>0.69</v>
      </c>
      <c r="J457" s="132">
        <v>1</v>
      </c>
      <c r="K457" s="132">
        <v>0.69</v>
      </c>
      <c r="L457" s="132" t="s">
        <v>148</v>
      </c>
      <c r="M457" s="132">
        <v>540</v>
      </c>
      <c r="N457" s="132" t="s">
        <v>2872</v>
      </c>
      <c r="O457" s="132">
        <v>2185</v>
      </c>
      <c r="P457" s="132" t="s">
        <v>439</v>
      </c>
      <c r="Q457" s="132">
        <v>9</v>
      </c>
      <c r="R457" s="132" t="s">
        <v>947</v>
      </c>
      <c r="S457" s="132">
        <v>1000324</v>
      </c>
      <c r="T457" s="132" t="s">
        <v>959</v>
      </c>
      <c r="U457" s="132">
        <v>165</v>
      </c>
      <c r="V457" s="132">
        <v>79.900000000000006</v>
      </c>
      <c r="W457" s="132" t="s">
        <v>1048</v>
      </c>
      <c r="X457" s="132">
        <v>4</v>
      </c>
    </row>
    <row r="458" spans="1:24" hidden="1">
      <c r="A458" s="132">
        <v>457</v>
      </c>
      <c r="B458" s="132">
        <v>40000000659</v>
      </c>
      <c r="C458" s="132">
        <v>61033200000</v>
      </c>
      <c r="D458" s="132" t="s">
        <v>505</v>
      </c>
      <c r="E458" s="132" t="s">
        <v>4293</v>
      </c>
      <c r="F458" s="132">
        <v>466</v>
      </c>
      <c r="G458" s="132" t="s">
        <v>3847</v>
      </c>
      <c r="H458" s="132">
        <v>1</v>
      </c>
      <c r="I458" s="132">
        <v>0.504</v>
      </c>
      <c r="J458" s="132">
        <v>1</v>
      </c>
      <c r="K458" s="132">
        <v>0.504</v>
      </c>
      <c r="L458" s="132" t="s">
        <v>148</v>
      </c>
      <c r="M458" s="132">
        <v>540</v>
      </c>
      <c r="N458" s="132" t="s">
        <v>2872</v>
      </c>
      <c r="O458" s="132">
        <v>2185</v>
      </c>
      <c r="P458" s="132" t="s">
        <v>439</v>
      </c>
      <c r="Q458" s="132">
        <v>9</v>
      </c>
      <c r="R458" s="132" t="s">
        <v>947</v>
      </c>
      <c r="S458" s="132">
        <v>1000324</v>
      </c>
      <c r="T458" s="132" t="s">
        <v>810</v>
      </c>
      <c r="U458" s="132">
        <v>122</v>
      </c>
      <c r="V458" s="132">
        <v>79.900000000000006</v>
      </c>
      <c r="W458" s="132" t="s">
        <v>1048</v>
      </c>
      <c r="X458" s="132">
        <v>4</v>
      </c>
    </row>
    <row r="459" spans="1:24" hidden="1">
      <c r="A459" s="132">
        <v>458</v>
      </c>
      <c r="B459" s="132">
        <v>40000000658</v>
      </c>
      <c r="C459" s="132">
        <v>61102091000</v>
      </c>
      <c r="D459" s="132" t="s">
        <v>908</v>
      </c>
      <c r="E459" s="132" t="s">
        <v>341</v>
      </c>
      <c r="F459" s="132">
        <v>18</v>
      </c>
      <c r="G459" s="132" t="s">
        <v>3847</v>
      </c>
      <c r="H459" s="132">
        <v>1</v>
      </c>
      <c r="I459" s="132">
        <v>0.9</v>
      </c>
      <c r="J459" s="132">
        <v>1</v>
      </c>
      <c r="K459" s="132">
        <v>0.9</v>
      </c>
      <c r="L459" s="132" t="s">
        <v>148</v>
      </c>
      <c r="M459" s="132">
        <v>540</v>
      </c>
      <c r="N459" s="132" t="s">
        <v>3915</v>
      </c>
      <c r="O459" s="132">
        <v>7497</v>
      </c>
      <c r="P459" s="132" t="s">
        <v>439</v>
      </c>
      <c r="Q459" s="132">
        <v>9</v>
      </c>
      <c r="R459" s="132" t="s">
        <v>947</v>
      </c>
      <c r="S459" s="132">
        <v>1000324</v>
      </c>
      <c r="T459" s="132" t="s">
        <v>948</v>
      </c>
      <c r="U459" s="132">
        <v>327</v>
      </c>
      <c r="V459" s="132">
        <v>84.9</v>
      </c>
      <c r="W459" s="132" t="s">
        <v>1063</v>
      </c>
      <c r="X459" s="132">
        <v>13</v>
      </c>
    </row>
    <row r="460" spans="1:24" hidden="1">
      <c r="A460" s="132">
        <v>459</v>
      </c>
      <c r="B460" s="132">
        <v>40000000657</v>
      </c>
      <c r="C460" s="132">
        <v>61102091000</v>
      </c>
      <c r="D460" s="132" t="s">
        <v>908</v>
      </c>
      <c r="E460" s="132" t="s">
        <v>341</v>
      </c>
      <c r="F460" s="132">
        <v>18</v>
      </c>
      <c r="G460" s="132" t="s">
        <v>3847</v>
      </c>
      <c r="H460" s="132">
        <v>1</v>
      </c>
      <c r="I460" s="132">
        <v>0.84599999999999997</v>
      </c>
      <c r="J460" s="132">
        <v>1</v>
      </c>
      <c r="K460" s="132">
        <v>0.84599999999999997</v>
      </c>
      <c r="L460" s="132" t="s">
        <v>148</v>
      </c>
      <c r="M460" s="132">
        <v>540</v>
      </c>
      <c r="N460" s="132" t="s">
        <v>3915</v>
      </c>
      <c r="O460" s="132">
        <v>7497</v>
      </c>
      <c r="P460" s="132" t="s">
        <v>439</v>
      </c>
      <c r="Q460" s="132">
        <v>9</v>
      </c>
      <c r="R460" s="132" t="s">
        <v>947</v>
      </c>
      <c r="S460" s="132">
        <v>1000324</v>
      </c>
      <c r="T460" s="132" t="s">
        <v>821</v>
      </c>
      <c r="U460" s="132">
        <v>3</v>
      </c>
      <c r="V460" s="132">
        <v>84.9</v>
      </c>
      <c r="W460" s="132" t="s">
        <v>1063</v>
      </c>
      <c r="X460" s="132">
        <v>13</v>
      </c>
    </row>
    <row r="461" spans="1:24" hidden="1">
      <c r="A461" s="132">
        <v>460</v>
      </c>
      <c r="B461" s="132">
        <v>40000000656</v>
      </c>
      <c r="C461" s="132">
        <v>61102091000</v>
      </c>
      <c r="D461" s="132" t="s">
        <v>908</v>
      </c>
      <c r="E461" s="132" t="s">
        <v>341</v>
      </c>
      <c r="F461" s="132">
        <v>18</v>
      </c>
      <c r="G461" s="132" t="s">
        <v>3847</v>
      </c>
      <c r="H461" s="132">
        <v>1</v>
      </c>
      <c r="I461" s="132">
        <v>0.82</v>
      </c>
      <c r="J461" s="132">
        <v>1</v>
      </c>
      <c r="K461" s="132">
        <v>0.82</v>
      </c>
      <c r="L461" s="132" t="s">
        <v>148</v>
      </c>
      <c r="M461" s="132">
        <v>540</v>
      </c>
      <c r="N461" s="132" t="s">
        <v>3915</v>
      </c>
      <c r="O461" s="132">
        <v>7497</v>
      </c>
      <c r="P461" s="132" t="s">
        <v>439</v>
      </c>
      <c r="Q461" s="132">
        <v>9</v>
      </c>
      <c r="R461" s="132" t="s">
        <v>947</v>
      </c>
      <c r="S461" s="132">
        <v>1000324</v>
      </c>
      <c r="T461" s="132" t="s">
        <v>825</v>
      </c>
      <c r="U461" s="132">
        <v>119</v>
      </c>
      <c r="V461" s="132">
        <v>84.9</v>
      </c>
      <c r="W461" s="132" t="s">
        <v>1063</v>
      </c>
      <c r="X461" s="132">
        <v>13</v>
      </c>
    </row>
    <row r="462" spans="1:24" hidden="1">
      <c r="A462" s="132">
        <v>461</v>
      </c>
      <c r="B462" s="132">
        <v>40000000655</v>
      </c>
      <c r="C462" s="132">
        <v>61102091000</v>
      </c>
      <c r="D462" s="132" t="s">
        <v>961</v>
      </c>
      <c r="E462" s="132" t="s">
        <v>316</v>
      </c>
      <c r="F462" s="132">
        <v>17</v>
      </c>
      <c r="G462" s="132" t="s">
        <v>3847</v>
      </c>
      <c r="H462" s="132">
        <v>1</v>
      </c>
      <c r="I462" s="132">
        <v>0.23</v>
      </c>
      <c r="J462" s="132">
        <v>1</v>
      </c>
      <c r="K462" s="132">
        <v>0.23</v>
      </c>
      <c r="L462" s="132" t="s">
        <v>148</v>
      </c>
      <c r="M462" s="132">
        <v>540</v>
      </c>
      <c r="N462" s="132" t="s">
        <v>3915</v>
      </c>
      <c r="O462" s="132">
        <v>7497</v>
      </c>
      <c r="P462" s="132" t="s">
        <v>439</v>
      </c>
      <c r="Q462" s="132">
        <v>9</v>
      </c>
      <c r="R462" s="132" t="s">
        <v>947</v>
      </c>
      <c r="S462" s="132">
        <v>1000324</v>
      </c>
      <c r="T462" s="132" t="s">
        <v>959</v>
      </c>
      <c r="U462" s="132">
        <v>165</v>
      </c>
      <c r="V462" s="132">
        <v>49.9</v>
      </c>
      <c r="W462" s="132" t="s">
        <v>1073</v>
      </c>
      <c r="X462" s="132">
        <v>8</v>
      </c>
    </row>
    <row r="463" spans="1:24" hidden="1">
      <c r="A463" s="132">
        <v>462</v>
      </c>
      <c r="B463" s="132">
        <v>40000000654</v>
      </c>
      <c r="C463" s="132">
        <v>61102091000</v>
      </c>
      <c r="D463" s="132" t="s">
        <v>961</v>
      </c>
      <c r="E463" s="132" t="s">
        <v>316</v>
      </c>
      <c r="F463" s="132">
        <v>17</v>
      </c>
      <c r="G463" s="132" t="s">
        <v>3847</v>
      </c>
      <c r="H463" s="132">
        <v>1</v>
      </c>
      <c r="I463" s="132">
        <v>0.23</v>
      </c>
      <c r="J463" s="132">
        <v>1</v>
      </c>
      <c r="K463" s="132">
        <v>0.23</v>
      </c>
      <c r="L463" s="132" t="s">
        <v>148</v>
      </c>
      <c r="M463" s="132">
        <v>540</v>
      </c>
      <c r="N463" s="132" t="s">
        <v>3915</v>
      </c>
      <c r="O463" s="132">
        <v>7497</v>
      </c>
      <c r="P463" s="132" t="s">
        <v>439</v>
      </c>
      <c r="Q463" s="132">
        <v>9</v>
      </c>
      <c r="R463" s="132" t="s">
        <v>947</v>
      </c>
      <c r="S463" s="132">
        <v>1000324</v>
      </c>
      <c r="T463" s="132" t="s">
        <v>948</v>
      </c>
      <c r="U463" s="132">
        <v>327</v>
      </c>
      <c r="V463" s="132">
        <v>49.9</v>
      </c>
      <c r="W463" s="132" t="s">
        <v>1073</v>
      </c>
      <c r="X463" s="132">
        <v>8</v>
      </c>
    </row>
    <row r="464" spans="1:24" hidden="1">
      <c r="A464" s="132">
        <v>463</v>
      </c>
      <c r="B464" s="132">
        <v>40000000653</v>
      </c>
      <c r="C464" s="132">
        <v>61102091000</v>
      </c>
      <c r="D464" s="132" t="s">
        <v>961</v>
      </c>
      <c r="E464" s="132" t="s">
        <v>316</v>
      </c>
      <c r="F464" s="132">
        <v>17</v>
      </c>
      <c r="G464" s="132" t="s">
        <v>3847</v>
      </c>
      <c r="H464" s="132">
        <v>1</v>
      </c>
      <c r="I464" s="132">
        <v>0.21</v>
      </c>
      <c r="J464" s="132">
        <v>1</v>
      </c>
      <c r="K464" s="132">
        <v>0.21</v>
      </c>
      <c r="L464" s="132" t="s">
        <v>148</v>
      </c>
      <c r="M464" s="132">
        <v>540</v>
      </c>
      <c r="N464" s="132" t="s">
        <v>3915</v>
      </c>
      <c r="O464" s="132">
        <v>7497</v>
      </c>
      <c r="P464" s="132" t="s">
        <v>439</v>
      </c>
      <c r="Q464" s="132">
        <v>9</v>
      </c>
      <c r="R464" s="132" t="s">
        <v>947</v>
      </c>
      <c r="S464" s="132">
        <v>1000324</v>
      </c>
      <c r="T464" s="132" t="s">
        <v>821</v>
      </c>
      <c r="U464" s="132">
        <v>3</v>
      </c>
      <c r="V464" s="132">
        <v>49.9</v>
      </c>
      <c r="W464" s="132" t="s">
        <v>1073</v>
      </c>
      <c r="X464" s="132">
        <v>8</v>
      </c>
    </row>
    <row r="465" spans="1:24" hidden="1">
      <c r="A465" s="132">
        <v>464</v>
      </c>
      <c r="B465" s="132">
        <v>40000000652</v>
      </c>
      <c r="C465" s="132">
        <v>61102091000</v>
      </c>
      <c r="D465" s="132" t="s">
        <v>961</v>
      </c>
      <c r="E465" s="132" t="s">
        <v>316</v>
      </c>
      <c r="F465" s="132">
        <v>17</v>
      </c>
      <c r="G465" s="132" t="s">
        <v>3847</v>
      </c>
      <c r="H465" s="132">
        <v>1</v>
      </c>
      <c r="I465" s="132">
        <v>0.2</v>
      </c>
      <c r="J465" s="132">
        <v>1</v>
      </c>
      <c r="K465" s="132">
        <v>0.2</v>
      </c>
      <c r="L465" s="132" t="s">
        <v>148</v>
      </c>
      <c r="M465" s="132">
        <v>540</v>
      </c>
      <c r="N465" s="132" t="s">
        <v>3915</v>
      </c>
      <c r="O465" s="132">
        <v>7497</v>
      </c>
      <c r="P465" s="132" t="s">
        <v>439</v>
      </c>
      <c r="Q465" s="132">
        <v>9</v>
      </c>
      <c r="R465" s="132" t="s">
        <v>947</v>
      </c>
      <c r="S465" s="132">
        <v>1000324</v>
      </c>
      <c r="T465" s="132" t="s">
        <v>825</v>
      </c>
      <c r="U465" s="132">
        <v>119</v>
      </c>
      <c r="V465" s="132">
        <v>49.9</v>
      </c>
      <c r="W465" s="132" t="s">
        <v>1073</v>
      </c>
      <c r="X465" s="132">
        <v>8</v>
      </c>
    </row>
    <row r="466" spans="1:24" hidden="1">
      <c r="A466" s="132">
        <v>465</v>
      </c>
      <c r="B466" s="132">
        <v>40000000651</v>
      </c>
      <c r="C466" s="132">
        <v>61102091000</v>
      </c>
      <c r="D466" s="132" t="s">
        <v>961</v>
      </c>
      <c r="E466" s="132" t="s">
        <v>316</v>
      </c>
      <c r="F466" s="132">
        <v>17</v>
      </c>
      <c r="G466" s="132" t="s">
        <v>3847</v>
      </c>
      <c r="H466" s="132">
        <v>1</v>
      </c>
      <c r="I466" s="132">
        <v>0.186</v>
      </c>
      <c r="J466" s="132">
        <v>1</v>
      </c>
      <c r="K466" s="132">
        <v>0.186</v>
      </c>
      <c r="L466" s="132" t="s">
        <v>148</v>
      </c>
      <c r="M466" s="132">
        <v>540</v>
      </c>
      <c r="N466" s="132" t="s">
        <v>3915</v>
      </c>
      <c r="O466" s="132">
        <v>7497</v>
      </c>
      <c r="P466" s="132" t="s">
        <v>439</v>
      </c>
      <c r="Q466" s="132">
        <v>9</v>
      </c>
      <c r="R466" s="132" t="s">
        <v>947</v>
      </c>
      <c r="S466" s="132">
        <v>1000324</v>
      </c>
      <c r="T466" s="132" t="s">
        <v>810</v>
      </c>
      <c r="U466" s="132">
        <v>122</v>
      </c>
      <c r="V466" s="132">
        <v>49.9</v>
      </c>
      <c r="W466" s="132" t="s">
        <v>1073</v>
      </c>
      <c r="X466" s="132">
        <v>8</v>
      </c>
    </row>
    <row r="467" spans="1:24" hidden="1">
      <c r="A467" s="132">
        <v>466</v>
      </c>
      <c r="B467" s="132">
        <v>40000000650</v>
      </c>
      <c r="C467" s="132">
        <v>61091000000</v>
      </c>
      <c r="D467" s="132" t="s">
        <v>493</v>
      </c>
      <c r="E467" s="132" t="s">
        <v>453</v>
      </c>
      <c r="F467" s="132">
        <v>73</v>
      </c>
      <c r="G467" s="132" t="s">
        <v>3847</v>
      </c>
      <c r="H467" s="132">
        <v>1</v>
      </c>
      <c r="I467" s="132">
        <v>0.20799999999999999</v>
      </c>
      <c r="J467" s="132">
        <v>1</v>
      </c>
      <c r="K467" s="132">
        <v>0.20799999999999999</v>
      </c>
      <c r="L467" s="132" t="s">
        <v>148</v>
      </c>
      <c r="M467" s="132">
        <v>540</v>
      </c>
      <c r="N467" s="132" t="s">
        <v>468</v>
      </c>
      <c r="O467" s="132">
        <v>1760</v>
      </c>
      <c r="P467" s="132" t="s">
        <v>439</v>
      </c>
      <c r="Q467" s="132">
        <v>9</v>
      </c>
      <c r="R467" s="132" t="s">
        <v>947</v>
      </c>
      <c r="S467" s="132">
        <v>1000324</v>
      </c>
      <c r="T467" s="132" t="s">
        <v>825</v>
      </c>
      <c r="U467" s="132">
        <v>119</v>
      </c>
      <c r="V467" s="132">
        <v>34.9</v>
      </c>
      <c r="W467" s="132" t="s">
        <v>1048</v>
      </c>
      <c r="X467" s="132">
        <v>4</v>
      </c>
    </row>
    <row r="468" spans="1:24" hidden="1">
      <c r="A468" s="132">
        <v>467</v>
      </c>
      <c r="B468" s="132">
        <v>40000000649</v>
      </c>
      <c r="C468" s="132">
        <v>61091000000</v>
      </c>
      <c r="D468" s="132" t="s">
        <v>493</v>
      </c>
      <c r="E468" s="132" t="s">
        <v>453</v>
      </c>
      <c r="F468" s="132">
        <v>73</v>
      </c>
      <c r="G468" s="132" t="s">
        <v>3847</v>
      </c>
      <c r="H468" s="132">
        <v>1</v>
      </c>
      <c r="I468" s="132">
        <v>0.224</v>
      </c>
      <c r="J468" s="132">
        <v>1</v>
      </c>
      <c r="K468" s="132">
        <v>0.224</v>
      </c>
      <c r="L468" s="132" t="s">
        <v>148</v>
      </c>
      <c r="M468" s="132">
        <v>540</v>
      </c>
      <c r="N468" s="132" t="s">
        <v>468</v>
      </c>
      <c r="O468" s="132">
        <v>1760</v>
      </c>
      <c r="P468" s="132" t="s">
        <v>439</v>
      </c>
      <c r="Q468" s="132">
        <v>9</v>
      </c>
      <c r="R468" s="132" t="s">
        <v>947</v>
      </c>
      <c r="S468" s="132">
        <v>1000324</v>
      </c>
      <c r="T468" s="132" t="s">
        <v>825</v>
      </c>
      <c r="U468" s="132">
        <v>119</v>
      </c>
      <c r="V468" s="132">
        <v>34.9</v>
      </c>
      <c r="W468" s="132" t="s">
        <v>1048</v>
      </c>
      <c r="X468" s="132">
        <v>4</v>
      </c>
    </row>
    <row r="469" spans="1:24" hidden="1">
      <c r="A469" s="132">
        <v>468</v>
      </c>
      <c r="B469" s="132">
        <v>40000000648</v>
      </c>
      <c r="C469" s="132">
        <v>61091000000</v>
      </c>
      <c r="D469" s="132" t="s">
        <v>839</v>
      </c>
      <c r="E469" s="132" t="s">
        <v>453</v>
      </c>
      <c r="F469" s="132">
        <v>73</v>
      </c>
      <c r="G469" s="132" t="s">
        <v>3847</v>
      </c>
      <c r="H469" s="132">
        <v>1</v>
      </c>
      <c r="I469" s="132">
        <v>0.222</v>
      </c>
      <c r="J469" s="132">
        <v>1</v>
      </c>
      <c r="K469" s="132">
        <v>0.222</v>
      </c>
      <c r="L469" s="132" t="s">
        <v>148</v>
      </c>
      <c r="M469" s="132">
        <v>540</v>
      </c>
      <c r="N469" s="132" t="s">
        <v>440</v>
      </c>
      <c r="O469" s="132">
        <v>7485</v>
      </c>
      <c r="P469" s="132" t="s">
        <v>439</v>
      </c>
      <c r="Q469" s="132">
        <v>9</v>
      </c>
      <c r="R469" s="132" t="s">
        <v>947</v>
      </c>
      <c r="S469" s="132">
        <v>1000324</v>
      </c>
      <c r="T469" s="132" t="s">
        <v>959</v>
      </c>
      <c r="U469" s="132">
        <v>165</v>
      </c>
      <c r="V469" s="132">
        <v>24.9</v>
      </c>
      <c r="W469" s="132" t="s">
        <v>3919</v>
      </c>
      <c r="X469" s="132">
        <v>25</v>
      </c>
    </row>
    <row r="470" spans="1:24" hidden="1">
      <c r="A470" s="132">
        <v>469</v>
      </c>
      <c r="B470" s="132">
        <v>40000000647</v>
      </c>
      <c r="C470" s="132">
        <v>61091000000</v>
      </c>
      <c r="D470" s="132" t="s">
        <v>839</v>
      </c>
      <c r="E470" s="132" t="s">
        <v>453</v>
      </c>
      <c r="F470" s="132">
        <v>73</v>
      </c>
      <c r="G470" s="132" t="s">
        <v>3847</v>
      </c>
      <c r="H470" s="132">
        <v>1</v>
      </c>
      <c r="I470" s="132">
        <v>0.19800000000000001</v>
      </c>
      <c r="J470" s="132">
        <v>1</v>
      </c>
      <c r="K470" s="132">
        <v>0.19800000000000001</v>
      </c>
      <c r="L470" s="132" t="s">
        <v>148</v>
      </c>
      <c r="M470" s="132">
        <v>540</v>
      </c>
      <c r="N470" s="132" t="s">
        <v>440</v>
      </c>
      <c r="O470" s="132">
        <v>7485</v>
      </c>
      <c r="P470" s="132" t="s">
        <v>439</v>
      </c>
      <c r="Q470" s="132">
        <v>9</v>
      </c>
      <c r="R470" s="132" t="s">
        <v>947</v>
      </c>
      <c r="S470" s="132">
        <v>1000324</v>
      </c>
      <c r="T470" s="132" t="s">
        <v>825</v>
      </c>
      <c r="U470" s="132">
        <v>119</v>
      </c>
      <c r="V470" s="132">
        <v>24.9</v>
      </c>
      <c r="W470" s="132" t="s">
        <v>3919</v>
      </c>
      <c r="X470" s="132">
        <v>25</v>
      </c>
    </row>
    <row r="471" spans="1:24" hidden="1">
      <c r="A471" s="132">
        <v>470</v>
      </c>
      <c r="B471" s="132">
        <v>40000000646</v>
      </c>
      <c r="C471" s="132">
        <v>61091000000</v>
      </c>
      <c r="D471" s="132" t="s">
        <v>839</v>
      </c>
      <c r="E471" s="132" t="s">
        <v>453</v>
      </c>
      <c r="F471" s="132">
        <v>73</v>
      </c>
      <c r="G471" s="132" t="s">
        <v>3847</v>
      </c>
      <c r="H471" s="132">
        <v>1</v>
      </c>
      <c r="I471" s="132">
        <v>0.19800000000000001</v>
      </c>
      <c r="J471" s="132">
        <v>1</v>
      </c>
      <c r="K471" s="132">
        <v>0.19800000000000001</v>
      </c>
      <c r="L471" s="132" t="s">
        <v>148</v>
      </c>
      <c r="M471" s="132">
        <v>540</v>
      </c>
      <c r="N471" s="132" t="s">
        <v>440</v>
      </c>
      <c r="O471" s="132">
        <v>7485</v>
      </c>
      <c r="P471" s="132" t="s">
        <v>439</v>
      </c>
      <c r="Q471" s="132">
        <v>9</v>
      </c>
      <c r="R471" s="132" t="s">
        <v>947</v>
      </c>
      <c r="S471" s="132">
        <v>1000324</v>
      </c>
      <c r="T471" s="132" t="s">
        <v>821</v>
      </c>
      <c r="U471" s="132">
        <v>3</v>
      </c>
      <c r="V471" s="132">
        <v>24.9</v>
      </c>
      <c r="W471" s="132" t="s">
        <v>3919</v>
      </c>
      <c r="X471" s="132">
        <v>25</v>
      </c>
    </row>
    <row r="472" spans="1:24" hidden="1">
      <c r="A472" s="132">
        <v>471</v>
      </c>
      <c r="B472" s="132">
        <v>40000000645</v>
      </c>
      <c r="C472" s="132">
        <v>61091000000</v>
      </c>
      <c r="D472" s="132" t="s">
        <v>839</v>
      </c>
      <c r="E472" s="132" t="s">
        <v>453</v>
      </c>
      <c r="F472" s="132">
        <v>73</v>
      </c>
      <c r="G472" s="132" t="s">
        <v>3847</v>
      </c>
      <c r="H472" s="132">
        <v>1</v>
      </c>
      <c r="I472" s="132">
        <v>0.19800000000000001</v>
      </c>
      <c r="J472" s="132">
        <v>1</v>
      </c>
      <c r="K472" s="132">
        <v>0.19800000000000001</v>
      </c>
      <c r="L472" s="132" t="s">
        <v>148</v>
      </c>
      <c r="M472" s="132">
        <v>540</v>
      </c>
      <c r="N472" s="132" t="s">
        <v>440</v>
      </c>
      <c r="O472" s="132">
        <v>7485</v>
      </c>
      <c r="P472" s="132" t="s">
        <v>439</v>
      </c>
      <c r="Q472" s="132">
        <v>9</v>
      </c>
      <c r="R472" s="132" t="s">
        <v>947</v>
      </c>
      <c r="S472" s="132">
        <v>1000324</v>
      </c>
      <c r="T472" s="132" t="s">
        <v>821</v>
      </c>
      <c r="U472" s="132">
        <v>3</v>
      </c>
      <c r="V472" s="132">
        <v>24.9</v>
      </c>
      <c r="W472" s="132" t="s">
        <v>3919</v>
      </c>
      <c r="X472" s="132">
        <v>25</v>
      </c>
    </row>
    <row r="473" spans="1:24" hidden="1">
      <c r="A473" s="132">
        <v>472</v>
      </c>
      <c r="B473" s="132">
        <v>40000000644</v>
      </c>
      <c r="C473" s="132">
        <v>61091000000</v>
      </c>
      <c r="D473" s="132" t="s">
        <v>493</v>
      </c>
      <c r="E473" s="132" t="s">
        <v>453</v>
      </c>
      <c r="F473" s="132">
        <v>73</v>
      </c>
      <c r="G473" s="132" t="s">
        <v>3847</v>
      </c>
      <c r="H473" s="132">
        <v>1</v>
      </c>
      <c r="I473" s="132">
        <v>0.17599999999999999</v>
      </c>
      <c r="J473" s="132">
        <v>1</v>
      </c>
      <c r="K473" s="132">
        <v>0.17599999999999999</v>
      </c>
      <c r="L473" s="132" t="s">
        <v>148</v>
      </c>
      <c r="M473" s="132">
        <v>540</v>
      </c>
      <c r="N473" s="132" t="s">
        <v>2872</v>
      </c>
      <c r="O473" s="132">
        <v>2185</v>
      </c>
      <c r="P473" s="132" t="s">
        <v>439</v>
      </c>
      <c r="Q473" s="132">
        <v>9</v>
      </c>
      <c r="R473" s="132" t="s">
        <v>947</v>
      </c>
      <c r="S473" s="132">
        <v>1000324</v>
      </c>
      <c r="T473" s="132" t="s">
        <v>821</v>
      </c>
      <c r="U473" s="132">
        <v>3</v>
      </c>
      <c r="V473" s="132">
        <v>1</v>
      </c>
      <c r="W473" s="132" t="s">
        <v>1063</v>
      </c>
      <c r="X473" s="132">
        <v>13</v>
      </c>
    </row>
    <row r="474" spans="1:24" hidden="1">
      <c r="A474" s="132">
        <v>473</v>
      </c>
      <c r="B474" s="132">
        <v>40000000643</v>
      </c>
      <c r="C474" s="132">
        <v>61091000000</v>
      </c>
      <c r="D474" s="132" t="s">
        <v>493</v>
      </c>
      <c r="E474" s="132" t="s">
        <v>453</v>
      </c>
      <c r="F474" s="132">
        <v>73</v>
      </c>
      <c r="G474" s="132" t="s">
        <v>3847</v>
      </c>
      <c r="H474" s="132">
        <v>1</v>
      </c>
      <c r="I474" s="132">
        <v>0.19</v>
      </c>
      <c r="J474" s="132">
        <v>1</v>
      </c>
      <c r="K474" s="132">
        <v>0.19</v>
      </c>
      <c r="L474" s="132" t="s">
        <v>148</v>
      </c>
      <c r="M474" s="132">
        <v>540</v>
      </c>
      <c r="N474" s="132" t="s">
        <v>2872</v>
      </c>
      <c r="O474" s="132">
        <v>2185</v>
      </c>
      <c r="P474" s="132" t="s">
        <v>439</v>
      </c>
      <c r="Q474" s="132">
        <v>9</v>
      </c>
      <c r="R474" s="132" t="s">
        <v>947</v>
      </c>
      <c r="S474" s="132">
        <v>1000324</v>
      </c>
      <c r="T474" s="132" t="s">
        <v>821</v>
      </c>
      <c r="U474" s="132">
        <v>3</v>
      </c>
      <c r="V474" s="132">
        <v>1</v>
      </c>
      <c r="W474" s="132" t="s">
        <v>1063</v>
      </c>
      <c r="X474" s="132">
        <v>13</v>
      </c>
    </row>
    <row r="475" spans="1:24" hidden="1">
      <c r="A475" s="132">
        <v>474</v>
      </c>
      <c r="B475" s="132">
        <v>40000000642</v>
      </c>
      <c r="C475" s="132">
        <v>61091000000</v>
      </c>
      <c r="D475" s="132" t="s">
        <v>493</v>
      </c>
      <c r="E475" s="132" t="s">
        <v>453</v>
      </c>
      <c r="F475" s="132">
        <v>73</v>
      </c>
      <c r="G475" s="132" t="s">
        <v>3847</v>
      </c>
      <c r="H475" s="132">
        <v>1</v>
      </c>
      <c r="I475" s="132">
        <v>0.20200000000000001</v>
      </c>
      <c r="J475" s="132">
        <v>1</v>
      </c>
      <c r="K475" s="132">
        <v>0.20200000000000001</v>
      </c>
      <c r="L475" s="132" t="s">
        <v>148</v>
      </c>
      <c r="M475" s="132">
        <v>540</v>
      </c>
      <c r="N475" s="132" t="s">
        <v>2872</v>
      </c>
      <c r="O475" s="132">
        <v>2185</v>
      </c>
      <c r="P475" s="132" t="s">
        <v>439</v>
      </c>
      <c r="Q475" s="132">
        <v>9</v>
      </c>
      <c r="R475" s="132" t="s">
        <v>947</v>
      </c>
      <c r="S475" s="132">
        <v>1000324</v>
      </c>
      <c r="T475" s="132" t="s">
        <v>828</v>
      </c>
      <c r="U475" s="132">
        <v>124</v>
      </c>
      <c r="V475" s="132">
        <v>1</v>
      </c>
      <c r="W475" s="132" t="s">
        <v>1063</v>
      </c>
      <c r="X475" s="132">
        <v>13</v>
      </c>
    </row>
    <row r="476" spans="1:24" hidden="1">
      <c r="A476" s="132">
        <v>475</v>
      </c>
      <c r="B476" s="132">
        <v>40000000641</v>
      </c>
      <c r="C476" s="132">
        <v>61091000000</v>
      </c>
      <c r="D476" s="132" t="s">
        <v>493</v>
      </c>
      <c r="E476" s="132" t="s">
        <v>453</v>
      </c>
      <c r="F476" s="132">
        <v>73</v>
      </c>
      <c r="G476" s="132" t="s">
        <v>3847</v>
      </c>
      <c r="H476" s="132">
        <v>1</v>
      </c>
      <c r="I476" s="132">
        <v>0.18</v>
      </c>
      <c r="J476" s="132">
        <v>1</v>
      </c>
      <c r="K476" s="132">
        <v>0.18</v>
      </c>
      <c r="L476" s="132" t="s">
        <v>148</v>
      </c>
      <c r="M476" s="132">
        <v>540</v>
      </c>
      <c r="N476" s="132" t="s">
        <v>2872</v>
      </c>
      <c r="O476" s="132">
        <v>2185</v>
      </c>
      <c r="P476" s="132" t="s">
        <v>439</v>
      </c>
      <c r="Q476" s="132">
        <v>9</v>
      </c>
      <c r="R476" s="132" t="s">
        <v>947</v>
      </c>
      <c r="S476" s="132">
        <v>1000324</v>
      </c>
      <c r="T476" s="132" t="s">
        <v>825</v>
      </c>
      <c r="U476" s="132">
        <v>119</v>
      </c>
      <c r="V476" s="132">
        <v>19.899999999999999</v>
      </c>
      <c r="W476" s="132" t="s">
        <v>1063</v>
      </c>
      <c r="X476" s="132">
        <v>13</v>
      </c>
    </row>
    <row r="477" spans="1:24" hidden="1">
      <c r="A477" s="132">
        <v>476</v>
      </c>
      <c r="B477" s="132">
        <v>40000000640</v>
      </c>
      <c r="C477" s="132">
        <v>61091000000</v>
      </c>
      <c r="D477" s="132" t="s">
        <v>493</v>
      </c>
      <c r="E477" s="132" t="s">
        <v>453</v>
      </c>
      <c r="F477" s="132">
        <v>73</v>
      </c>
      <c r="G477" s="132" t="s">
        <v>3847</v>
      </c>
      <c r="H477" s="132">
        <v>1</v>
      </c>
      <c r="I477" s="132">
        <v>0.182</v>
      </c>
      <c r="J477" s="132">
        <v>1</v>
      </c>
      <c r="K477" s="132">
        <v>0.182</v>
      </c>
      <c r="L477" s="132" t="s">
        <v>148</v>
      </c>
      <c r="M477" s="132">
        <v>540</v>
      </c>
      <c r="N477" s="132" t="s">
        <v>2872</v>
      </c>
      <c r="O477" s="132">
        <v>2185</v>
      </c>
      <c r="P477" s="132" t="s">
        <v>439</v>
      </c>
      <c r="Q477" s="132">
        <v>9</v>
      </c>
      <c r="R477" s="132" t="s">
        <v>947</v>
      </c>
      <c r="S477" s="132">
        <v>1000324</v>
      </c>
      <c r="T477" s="132" t="s">
        <v>825</v>
      </c>
      <c r="U477" s="132">
        <v>119</v>
      </c>
      <c r="V477" s="132">
        <v>1</v>
      </c>
      <c r="W477" s="132" t="s">
        <v>1063</v>
      </c>
      <c r="X477" s="132">
        <v>13</v>
      </c>
    </row>
    <row r="478" spans="1:24" hidden="1">
      <c r="A478" s="132">
        <v>477</v>
      </c>
      <c r="B478" s="132">
        <v>40000000639</v>
      </c>
      <c r="C478" s="132">
        <v>62034231000</v>
      </c>
      <c r="D478" s="132" t="s">
        <v>537</v>
      </c>
      <c r="E478" s="132" t="s">
        <v>3964</v>
      </c>
      <c r="F478" s="132">
        <v>87</v>
      </c>
      <c r="G478" s="132" t="s">
        <v>3847</v>
      </c>
      <c r="H478" s="132">
        <v>1</v>
      </c>
      <c r="I478" s="132">
        <v>0.59399999999999997</v>
      </c>
      <c r="J478" s="132">
        <v>1</v>
      </c>
      <c r="K478" s="132">
        <v>0.59399999999999997</v>
      </c>
      <c r="L478" s="132" t="s">
        <v>148</v>
      </c>
      <c r="M478" s="132">
        <v>540</v>
      </c>
      <c r="N478" s="132" t="s">
        <v>468</v>
      </c>
      <c r="O478" s="132">
        <v>1760</v>
      </c>
      <c r="P478" s="132" t="s">
        <v>439</v>
      </c>
      <c r="Q478" s="132">
        <v>9</v>
      </c>
      <c r="R478" s="132" t="s">
        <v>947</v>
      </c>
      <c r="S478" s="132">
        <v>1000324</v>
      </c>
      <c r="T478" s="132">
        <v>32</v>
      </c>
      <c r="U478" s="132">
        <v>31</v>
      </c>
      <c r="V478" s="132">
        <v>79.900000000000006</v>
      </c>
      <c r="W478" s="132" t="s">
        <v>1050</v>
      </c>
      <c r="X478" s="132">
        <v>20</v>
      </c>
    </row>
    <row r="479" spans="1:24" hidden="1">
      <c r="A479" s="132">
        <v>478</v>
      </c>
      <c r="B479" s="132">
        <v>40000000638</v>
      </c>
      <c r="C479" s="132">
        <v>62034231000</v>
      </c>
      <c r="D479" s="132" t="s">
        <v>537</v>
      </c>
      <c r="E479" s="132" t="s">
        <v>3964</v>
      </c>
      <c r="F479" s="132">
        <v>87</v>
      </c>
      <c r="G479" s="132" t="s">
        <v>3847</v>
      </c>
      <c r="H479" s="132">
        <v>1</v>
      </c>
      <c r="I479" s="132">
        <v>0.57799999999999996</v>
      </c>
      <c r="J479" s="132">
        <v>1</v>
      </c>
      <c r="K479" s="132">
        <v>0.57799999999999996</v>
      </c>
      <c r="L479" s="132" t="s">
        <v>148</v>
      </c>
      <c r="M479" s="132">
        <v>540</v>
      </c>
      <c r="N479" s="132" t="s">
        <v>468</v>
      </c>
      <c r="O479" s="132">
        <v>1760</v>
      </c>
      <c r="P479" s="132" t="s">
        <v>439</v>
      </c>
      <c r="Q479" s="132">
        <v>9</v>
      </c>
      <c r="R479" s="132" t="s">
        <v>947</v>
      </c>
      <c r="S479" s="132">
        <v>1000324</v>
      </c>
      <c r="T479" s="132">
        <v>31</v>
      </c>
      <c r="U479" s="132">
        <v>140</v>
      </c>
      <c r="V479" s="132">
        <v>79.900000000000006</v>
      </c>
      <c r="W479" s="132" t="s">
        <v>1050</v>
      </c>
      <c r="X479" s="132">
        <v>20</v>
      </c>
    </row>
    <row r="480" spans="1:24" hidden="1">
      <c r="A480" s="132">
        <v>479</v>
      </c>
      <c r="B480" s="132">
        <v>40000000637</v>
      </c>
      <c r="C480" s="132">
        <v>62034231000</v>
      </c>
      <c r="D480" s="132" t="s">
        <v>537</v>
      </c>
      <c r="E480" s="132" t="s">
        <v>3964</v>
      </c>
      <c r="F480" s="132">
        <v>87</v>
      </c>
      <c r="G480" s="132" t="s">
        <v>3847</v>
      </c>
      <c r="H480" s="132">
        <v>1</v>
      </c>
      <c r="I480" s="132">
        <v>0.55200000000000005</v>
      </c>
      <c r="J480" s="132">
        <v>1</v>
      </c>
      <c r="K480" s="132">
        <v>0.55200000000000005</v>
      </c>
      <c r="L480" s="132" t="s">
        <v>148</v>
      </c>
      <c r="M480" s="132">
        <v>540</v>
      </c>
      <c r="N480" s="132" t="s">
        <v>468</v>
      </c>
      <c r="O480" s="132">
        <v>1760</v>
      </c>
      <c r="P480" s="132" t="s">
        <v>439</v>
      </c>
      <c r="Q480" s="132">
        <v>9</v>
      </c>
      <c r="R480" s="132" t="s">
        <v>947</v>
      </c>
      <c r="S480" s="132">
        <v>1000324</v>
      </c>
      <c r="T480" s="132">
        <v>29</v>
      </c>
      <c r="U480" s="132">
        <v>133</v>
      </c>
      <c r="V480" s="132">
        <v>79.900000000000006</v>
      </c>
      <c r="W480" s="132" t="s">
        <v>1050</v>
      </c>
      <c r="X480" s="132">
        <v>20</v>
      </c>
    </row>
    <row r="481" spans="1:24" hidden="1">
      <c r="A481" s="132">
        <v>480</v>
      </c>
      <c r="B481" s="132">
        <v>40000000636</v>
      </c>
      <c r="C481" s="132">
        <v>62034231000</v>
      </c>
      <c r="D481" s="132" t="s">
        <v>537</v>
      </c>
      <c r="E481" s="132" t="s">
        <v>3964</v>
      </c>
      <c r="F481" s="132">
        <v>87</v>
      </c>
      <c r="G481" s="132" t="s">
        <v>3847</v>
      </c>
      <c r="H481" s="132">
        <v>1</v>
      </c>
      <c r="I481" s="132">
        <v>0.54</v>
      </c>
      <c r="J481" s="132">
        <v>1</v>
      </c>
      <c r="K481" s="132">
        <v>0.54</v>
      </c>
      <c r="L481" s="132" t="s">
        <v>148</v>
      </c>
      <c r="M481" s="132">
        <v>540</v>
      </c>
      <c r="N481" s="132" t="s">
        <v>468</v>
      </c>
      <c r="O481" s="132">
        <v>1760</v>
      </c>
      <c r="P481" s="132" t="s">
        <v>439</v>
      </c>
      <c r="Q481" s="132">
        <v>9</v>
      </c>
      <c r="R481" s="132" t="s">
        <v>947</v>
      </c>
      <c r="S481" s="132">
        <v>1000324</v>
      </c>
      <c r="T481" s="132">
        <v>28</v>
      </c>
      <c r="U481" s="132">
        <v>17</v>
      </c>
      <c r="V481" s="132">
        <v>1</v>
      </c>
      <c r="W481" s="132" t="s">
        <v>1050</v>
      </c>
      <c r="X481" s="132">
        <v>20</v>
      </c>
    </row>
    <row r="482" spans="1:24" hidden="1">
      <c r="A482" s="132">
        <v>481</v>
      </c>
      <c r="B482" s="132">
        <v>40000000635</v>
      </c>
      <c r="C482" s="132">
        <v>61091000000</v>
      </c>
      <c r="D482" s="132" t="s">
        <v>493</v>
      </c>
      <c r="E482" s="132" t="s">
        <v>453</v>
      </c>
      <c r="F482" s="132">
        <v>73</v>
      </c>
      <c r="G482" s="132" t="s">
        <v>3847</v>
      </c>
      <c r="H482" s="132">
        <v>1</v>
      </c>
      <c r="I482" s="132">
        <v>0.55600000000000005</v>
      </c>
      <c r="J482" s="132">
        <v>1</v>
      </c>
      <c r="K482" s="132">
        <v>0.55600000000000005</v>
      </c>
      <c r="L482" s="132" t="s">
        <v>148</v>
      </c>
      <c r="M482" s="132">
        <v>540</v>
      </c>
      <c r="N482" s="132" t="s">
        <v>2818</v>
      </c>
      <c r="O482" s="132">
        <v>1810</v>
      </c>
      <c r="P482" s="132" t="s">
        <v>439</v>
      </c>
      <c r="Q482" s="132">
        <v>9</v>
      </c>
      <c r="R482" s="132" t="s">
        <v>947</v>
      </c>
      <c r="S482" s="132">
        <v>1000324</v>
      </c>
      <c r="T482" s="132" t="s">
        <v>828</v>
      </c>
      <c r="U482" s="132">
        <v>124</v>
      </c>
      <c r="V482" s="132">
        <v>1</v>
      </c>
      <c r="W482" s="132" t="s">
        <v>1050</v>
      </c>
      <c r="X482" s="132">
        <v>20</v>
      </c>
    </row>
    <row r="483" spans="1:24" hidden="1">
      <c r="A483" s="132">
        <v>482</v>
      </c>
      <c r="B483" s="132">
        <v>40000000634</v>
      </c>
      <c r="C483" s="132">
        <v>61091000000</v>
      </c>
      <c r="D483" s="132" t="s">
        <v>493</v>
      </c>
      <c r="E483" s="132" t="s">
        <v>453</v>
      </c>
      <c r="F483" s="132">
        <v>73</v>
      </c>
      <c r="G483" s="132" t="s">
        <v>3847</v>
      </c>
      <c r="H483" s="132">
        <v>1</v>
      </c>
      <c r="I483" s="132">
        <v>0.48599999999999999</v>
      </c>
      <c r="J483" s="132">
        <v>1</v>
      </c>
      <c r="K483" s="132">
        <v>0.48599999999999999</v>
      </c>
      <c r="L483" s="132" t="s">
        <v>148</v>
      </c>
      <c r="M483" s="132">
        <v>540</v>
      </c>
      <c r="N483" s="132" t="s">
        <v>2818</v>
      </c>
      <c r="O483" s="132">
        <v>1810</v>
      </c>
      <c r="P483" s="132" t="s">
        <v>439</v>
      </c>
      <c r="Q483" s="132">
        <v>9</v>
      </c>
      <c r="R483" s="132" t="s">
        <v>947</v>
      </c>
      <c r="S483" s="132">
        <v>1000324</v>
      </c>
      <c r="T483" s="132" t="s">
        <v>825</v>
      </c>
      <c r="U483" s="132">
        <v>119</v>
      </c>
      <c r="V483" s="132">
        <v>1</v>
      </c>
      <c r="W483" s="132" t="s">
        <v>1050</v>
      </c>
      <c r="X483" s="132">
        <v>20</v>
      </c>
    </row>
    <row r="484" spans="1:24" hidden="1">
      <c r="A484" s="132">
        <v>483</v>
      </c>
      <c r="B484" s="132">
        <v>40000000633</v>
      </c>
      <c r="C484" s="132">
        <v>42022290000</v>
      </c>
      <c r="D484" s="132" t="s">
        <v>962</v>
      </c>
      <c r="E484" s="132" t="s">
        <v>3689</v>
      </c>
      <c r="F484" s="132">
        <v>86</v>
      </c>
      <c r="G484" s="132" t="s">
        <v>3847</v>
      </c>
      <c r="H484" s="132">
        <v>1</v>
      </c>
      <c r="I484" s="132">
        <v>0.53</v>
      </c>
      <c r="J484" s="132">
        <v>1</v>
      </c>
      <c r="K484" s="132">
        <v>0.53</v>
      </c>
      <c r="L484" s="132" t="s">
        <v>148</v>
      </c>
      <c r="M484" s="132">
        <v>540</v>
      </c>
      <c r="N484" s="132" t="s">
        <v>3915</v>
      </c>
      <c r="O484" s="132">
        <v>7497</v>
      </c>
      <c r="P484" s="132" t="s">
        <v>425</v>
      </c>
      <c r="Q484" s="132">
        <v>37</v>
      </c>
      <c r="R484" s="132" t="s">
        <v>947</v>
      </c>
      <c r="S484" s="132">
        <v>1000324</v>
      </c>
      <c r="T484" s="132">
        <v>0</v>
      </c>
      <c r="U484" s="132">
        <v>4</v>
      </c>
      <c r="V484" s="132">
        <v>99.9</v>
      </c>
      <c r="W484" s="132" t="s">
        <v>1038</v>
      </c>
      <c r="X484" s="132">
        <v>5</v>
      </c>
    </row>
    <row r="485" spans="1:24" hidden="1">
      <c r="A485" s="132">
        <v>484</v>
      </c>
      <c r="B485" s="132">
        <v>40000000632</v>
      </c>
      <c r="C485" s="132">
        <v>42022210000</v>
      </c>
      <c r="D485" s="132" t="s">
        <v>963</v>
      </c>
      <c r="E485" s="132" t="s">
        <v>423</v>
      </c>
      <c r="F485" s="132">
        <v>12</v>
      </c>
      <c r="G485" s="132" t="s">
        <v>3847</v>
      </c>
      <c r="H485" s="132">
        <v>1</v>
      </c>
      <c r="I485" s="132">
        <v>0.28399999999999997</v>
      </c>
      <c r="J485" s="132">
        <v>1</v>
      </c>
      <c r="K485" s="132">
        <v>0.28399999999999997</v>
      </c>
      <c r="L485" s="132" t="s">
        <v>148</v>
      </c>
      <c r="M485" s="132">
        <v>540</v>
      </c>
      <c r="N485" s="132" t="s">
        <v>3915</v>
      </c>
      <c r="O485" s="132">
        <v>7497</v>
      </c>
      <c r="P485" s="132" t="s">
        <v>4425</v>
      </c>
      <c r="Q485" s="132" t="s">
        <v>4351</v>
      </c>
      <c r="R485" s="132" t="s">
        <v>947</v>
      </c>
      <c r="S485" s="132">
        <v>1000324</v>
      </c>
      <c r="T485" s="132">
        <v>0</v>
      </c>
      <c r="U485" s="132">
        <v>4</v>
      </c>
      <c r="V485" s="132">
        <v>49.9</v>
      </c>
      <c r="W485" s="132" t="s">
        <v>3919</v>
      </c>
      <c r="X485" s="132">
        <v>25</v>
      </c>
    </row>
    <row r="486" spans="1:24" hidden="1">
      <c r="A486" s="132">
        <v>485</v>
      </c>
      <c r="B486" s="132">
        <v>40000000631</v>
      </c>
      <c r="C486" s="132">
        <v>62034231000</v>
      </c>
      <c r="D486" s="132" t="s">
        <v>537</v>
      </c>
      <c r="E486" s="132" t="s">
        <v>3964</v>
      </c>
      <c r="F486" s="132">
        <v>87</v>
      </c>
      <c r="G486" s="132" t="s">
        <v>3847</v>
      </c>
      <c r="H486" s="132">
        <v>1</v>
      </c>
      <c r="I486" s="132">
        <v>0.61799999999999999</v>
      </c>
      <c r="J486" s="132">
        <v>1</v>
      </c>
      <c r="K486" s="132">
        <v>0.61799999999999999</v>
      </c>
      <c r="L486" s="132" t="s">
        <v>148</v>
      </c>
      <c r="M486" s="132">
        <v>540</v>
      </c>
      <c r="N486" s="132" t="s">
        <v>468</v>
      </c>
      <c r="O486" s="132">
        <v>1760</v>
      </c>
      <c r="P486" s="132" t="s">
        <v>439</v>
      </c>
      <c r="Q486" s="132">
        <v>9</v>
      </c>
      <c r="R486" s="132" t="s">
        <v>947</v>
      </c>
      <c r="S486" s="132">
        <v>1000324</v>
      </c>
      <c r="T486" s="132">
        <v>34</v>
      </c>
      <c r="U486" s="132">
        <v>41</v>
      </c>
      <c r="V486" s="132">
        <v>69.900000000000006</v>
      </c>
      <c r="W486" s="132" t="s">
        <v>1038</v>
      </c>
      <c r="X486" s="132">
        <v>5</v>
      </c>
    </row>
    <row r="487" spans="1:24" hidden="1">
      <c r="A487" s="132">
        <v>486</v>
      </c>
      <c r="B487" s="132">
        <v>40000000630</v>
      </c>
      <c r="C487" s="132">
        <v>62034231000</v>
      </c>
      <c r="D487" s="132" t="s">
        <v>537</v>
      </c>
      <c r="E487" s="132" t="s">
        <v>3964</v>
      </c>
      <c r="F487" s="132">
        <v>87</v>
      </c>
      <c r="G487" s="132" t="s">
        <v>3847</v>
      </c>
      <c r="H487" s="132">
        <v>1</v>
      </c>
      <c r="I487" s="132">
        <v>0.57199999999999995</v>
      </c>
      <c r="J487" s="132">
        <v>1</v>
      </c>
      <c r="K487" s="132">
        <v>0.57199999999999995</v>
      </c>
      <c r="L487" s="132" t="s">
        <v>148</v>
      </c>
      <c r="M487" s="132">
        <v>540</v>
      </c>
      <c r="N487" s="132" t="s">
        <v>468</v>
      </c>
      <c r="O487" s="132">
        <v>1760</v>
      </c>
      <c r="P487" s="132" t="s">
        <v>439</v>
      </c>
      <c r="Q487" s="132">
        <v>9</v>
      </c>
      <c r="R487" s="132" t="s">
        <v>947</v>
      </c>
      <c r="S487" s="132">
        <v>1000324</v>
      </c>
      <c r="T487" s="132">
        <v>30</v>
      </c>
      <c r="U487" s="132">
        <v>22</v>
      </c>
      <c r="V487" s="132">
        <v>69.900000000000006</v>
      </c>
      <c r="W487" s="132" t="s">
        <v>1038</v>
      </c>
      <c r="X487" s="132">
        <v>5</v>
      </c>
    </row>
    <row r="488" spans="1:24" hidden="1">
      <c r="A488" s="132">
        <v>487</v>
      </c>
      <c r="B488" s="132">
        <v>40000000629</v>
      </c>
      <c r="C488" s="132">
        <v>62034231000</v>
      </c>
      <c r="D488" s="132" t="s">
        <v>537</v>
      </c>
      <c r="E488" s="132" t="s">
        <v>3964</v>
      </c>
      <c r="F488" s="132">
        <v>87</v>
      </c>
      <c r="G488" s="132" t="s">
        <v>3847</v>
      </c>
      <c r="H488" s="132">
        <v>1</v>
      </c>
      <c r="I488" s="132">
        <v>0.59</v>
      </c>
      <c r="J488" s="132">
        <v>1</v>
      </c>
      <c r="K488" s="132">
        <v>0.59</v>
      </c>
      <c r="L488" s="132" t="s">
        <v>148</v>
      </c>
      <c r="M488" s="132">
        <v>540</v>
      </c>
      <c r="N488" s="132" t="s">
        <v>468</v>
      </c>
      <c r="O488" s="132">
        <v>1760</v>
      </c>
      <c r="P488" s="132" t="s">
        <v>439</v>
      </c>
      <c r="Q488" s="132">
        <v>9</v>
      </c>
      <c r="R488" s="132" t="s">
        <v>947</v>
      </c>
      <c r="S488" s="132">
        <v>1000324</v>
      </c>
      <c r="T488" s="132">
        <v>32</v>
      </c>
      <c r="U488" s="132">
        <v>31</v>
      </c>
      <c r="V488" s="132">
        <v>69.900000000000006</v>
      </c>
      <c r="W488" s="132" t="s">
        <v>1038</v>
      </c>
      <c r="X488" s="132">
        <v>5</v>
      </c>
    </row>
    <row r="489" spans="1:24" hidden="1">
      <c r="A489" s="132">
        <v>488</v>
      </c>
      <c r="B489" s="132">
        <v>40000000628</v>
      </c>
      <c r="C489" s="132">
        <v>62034231000</v>
      </c>
      <c r="D489" s="132" t="s">
        <v>537</v>
      </c>
      <c r="E489" s="132" t="s">
        <v>3964</v>
      </c>
      <c r="F489" s="132">
        <v>87</v>
      </c>
      <c r="G489" s="132" t="s">
        <v>3847</v>
      </c>
      <c r="H489" s="132">
        <v>1</v>
      </c>
      <c r="I489" s="132">
        <v>0.60199999999999998</v>
      </c>
      <c r="J489" s="132">
        <v>1</v>
      </c>
      <c r="K489" s="132">
        <v>0.60199999999999998</v>
      </c>
      <c r="L489" s="132" t="s">
        <v>148</v>
      </c>
      <c r="M489" s="132">
        <v>540</v>
      </c>
      <c r="N489" s="132" t="s">
        <v>468</v>
      </c>
      <c r="O489" s="132">
        <v>1760</v>
      </c>
      <c r="P489" s="132" t="s">
        <v>439</v>
      </c>
      <c r="Q489" s="132">
        <v>9</v>
      </c>
      <c r="R489" s="132" t="s">
        <v>947</v>
      </c>
      <c r="S489" s="132">
        <v>1000324</v>
      </c>
      <c r="T489" s="132">
        <v>33</v>
      </c>
      <c r="U489" s="132">
        <v>243</v>
      </c>
      <c r="V489" s="132">
        <v>69.900000000000006</v>
      </c>
      <c r="W489" s="132" t="s">
        <v>1038</v>
      </c>
      <c r="X489" s="132">
        <v>5</v>
      </c>
    </row>
    <row r="490" spans="1:24" hidden="1">
      <c r="A490" s="132">
        <v>489</v>
      </c>
      <c r="B490" s="132">
        <v>40000000627</v>
      </c>
      <c r="C490" s="132">
        <v>62034231000</v>
      </c>
      <c r="D490" s="132" t="s">
        <v>537</v>
      </c>
      <c r="E490" s="132" t="s">
        <v>3964</v>
      </c>
      <c r="F490" s="132">
        <v>87</v>
      </c>
      <c r="G490" s="132" t="s">
        <v>3847</v>
      </c>
      <c r="H490" s="132">
        <v>1</v>
      </c>
      <c r="I490" s="132">
        <v>0.64</v>
      </c>
      <c r="J490" s="132">
        <v>1</v>
      </c>
      <c r="K490" s="132">
        <v>0.64</v>
      </c>
      <c r="L490" s="132" t="s">
        <v>148</v>
      </c>
      <c r="M490" s="132">
        <v>540</v>
      </c>
      <c r="N490" s="132" t="s">
        <v>468</v>
      </c>
      <c r="O490" s="132">
        <v>1760</v>
      </c>
      <c r="P490" s="132" t="s">
        <v>439</v>
      </c>
      <c r="Q490" s="132">
        <v>9</v>
      </c>
      <c r="R490" s="132" t="s">
        <v>947</v>
      </c>
      <c r="S490" s="132">
        <v>1000324</v>
      </c>
      <c r="T490" s="132">
        <v>36</v>
      </c>
      <c r="U490" s="132">
        <v>52</v>
      </c>
      <c r="V490" s="132">
        <v>69.900000000000006</v>
      </c>
      <c r="W490" s="132" t="s">
        <v>1038</v>
      </c>
      <c r="X490" s="132">
        <v>5</v>
      </c>
    </row>
    <row r="491" spans="1:24" hidden="1">
      <c r="A491" s="132">
        <v>490</v>
      </c>
      <c r="B491" s="132">
        <v>40000000626</v>
      </c>
      <c r="C491" s="132">
        <v>62034231000</v>
      </c>
      <c r="D491" s="132" t="s">
        <v>537</v>
      </c>
      <c r="E491" s="132" t="s">
        <v>3964</v>
      </c>
      <c r="F491" s="132">
        <v>87</v>
      </c>
      <c r="G491" s="132" t="s">
        <v>3847</v>
      </c>
      <c r="H491" s="132">
        <v>1</v>
      </c>
      <c r="I491" s="132">
        <v>0.50800000000000001</v>
      </c>
      <c r="J491" s="132">
        <v>1</v>
      </c>
      <c r="K491" s="132">
        <v>0.50800000000000001</v>
      </c>
      <c r="L491" s="132" t="s">
        <v>148</v>
      </c>
      <c r="M491" s="132">
        <v>540</v>
      </c>
      <c r="N491" s="132" t="s">
        <v>468</v>
      </c>
      <c r="O491" s="132">
        <v>1760</v>
      </c>
      <c r="P491" s="132" t="s">
        <v>439</v>
      </c>
      <c r="Q491" s="132">
        <v>9</v>
      </c>
      <c r="R491" s="132" t="s">
        <v>947</v>
      </c>
      <c r="S491" s="132">
        <v>1000324</v>
      </c>
      <c r="T491" s="132">
        <v>28</v>
      </c>
      <c r="U491" s="132">
        <v>17</v>
      </c>
      <c r="V491" s="132">
        <v>69.900000000000006</v>
      </c>
      <c r="W491" s="132" t="s">
        <v>3919</v>
      </c>
      <c r="X491" s="132">
        <v>25</v>
      </c>
    </row>
    <row r="492" spans="1:24" hidden="1">
      <c r="A492" s="132">
        <v>491</v>
      </c>
      <c r="B492" s="132">
        <v>40000000625</v>
      </c>
      <c r="C492" s="132">
        <v>62034231000</v>
      </c>
      <c r="D492" s="132" t="s">
        <v>537</v>
      </c>
      <c r="E492" s="132" t="s">
        <v>3964</v>
      </c>
      <c r="F492" s="132">
        <v>87</v>
      </c>
      <c r="G492" s="132" t="s">
        <v>3847</v>
      </c>
      <c r="H492" s="132">
        <v>1</v>
      </c>
      <c r="I492" s="132">
        <v>0.52400000000000002</v>
      </c>
      <c r="J492" s="132">
        <v>1</v>
      </c>
      <c r="K492" s="132">
        <v>0.52400000000000002</v>
      </c>
      <c r="L492" s="132" t="s">
        <v>148</v>
      </c>
      <c r="M492" s="132">
        <v>540</v>
      </c>
      <c r="N492" s="132" t="s">
        <v>468</v>
      </c>
      <c r="O492" s="132">
        <v>1760</v>
      </c>
      <c r="P492" s="132" t="s">
        <v>439</v>
      </c>
      <c r="Q492" s="132">
        <v>9</v>
      </c>
      <c r="R492" s="132" t="s">
        <v>947</v>
      </c>
      <c r="S492" s="132">
        <v>1000324</v>
      </c>
      <c r="T492" s="132">
        <v>29</v>
      </c>
      <c r="U492" s="132">
        <v>133</v>
      </c>
      <c r="V492" s="132">
        <v>69.900000000000006</v>
      </c>
      <c r="W492" s="132" t="s">
        <v>3919</v>
      </c>
      <c r="X492" s="132">
        <v>25</v>
      </c>
    </row>
    <row r="493" spans="1:24" hidden="1">
      <c r="A493" s="132">
        <v>492</v>
      </c>
      <c r="B493" s="132">
        <v>40000000624</v>
      </c>
      <c r="C493" s="132">
        <v>62034231000</v>
      </c>
      <c r="D493" s="132" t="s">
        <v>537</v>
      </c>
      <c r="E493" s="132" t="s">
        <v>3964</v>
      </c>
      <c r="F493" s="132">
        <v>87</v>
      </c>
      <c r="G493" s="132" t="s">
        <v>3847</v>
      </c>
      <c r="H493" s="132">
        <v>1</v>
      </c>
      <c r="I493" s="132">
        <v>0.51600000000000001</v>
      </c>
      <c r="J493" s="132">
        <v>1</v>
      </c>
      <c r="K493" s="132">
        <v>0.51600000000000001</v>
      </c>
      <c r="L493" s="132" t="s">
        <v>148</v>
      </c>
      <c r="M493" s="132">
        <v>540</v>
      </c>
      <c r="N493" s="132" t="s">
        <v>468</v>
      </c>
      <c r="O493" s="132">
        <v>1760</v>
      </c>
      <c r="P493" s="132" t="s">
        <v>439</v>
      </c>
      <c r="Q493" s="132">
        <v>9</v>
      </c>
      <c r="R493" s="132" t="s">
        <v>947</v>
      </c>
      <c r="S493" s="132">
        <v>1000324</v>
      </c>
      <c r="T493" s="132">
        <v>28</v>
      </c>
      <c r="U493" s="132">
        <v>17</v>
      </c>
      <c r="V493" s="132">
        <v>69.900000000000006</v>
      </c>
      <c r="W493" s="132" t="s">
        <v>3919</v>
      </c>
      <c r="X493" s="132">
        <v>25</v>
      </c>
    </row>
    <row r="494" spans="1:24" hidden="1">
      <c r="A494" s="132">
        <v>493</v>
      </c>
      <c r="B494" s="132">
        <v>40000000623</v>
      </c>
      <c r="C494" s="132">
        <v>62034231000</v>
      </c>
      <c r="D494" s="132" t="s">
        <v>537</v>
      </c>
      <c r="E494" s="132" t="s">
        <v>3964</v>
      </c>
      <c r="F494" s="132">
        <v>87</v>
      </c>
      <c r="G494" s="132" t="s">
        <v>3847</v>
      </c>
      <c r="H494" s="132">
        <v>1</v>
      </c>
      <c r="I494" s="132">
        <v>0.47599999999999998</v>
      </c>
      <c r="J494" s="132">
        <v>1</v>
      </c>
      <c r="K494" s="132">
        <v>0.47599999999999998</v>
      </c>
      <c r="L494" s="132" t="s">
        <v>148</v>
      </c>
      <c r="M494" s="132">
        <v>540</v>
      </c>
      <c r="N494" s="132" t="s">
        <v>468</v>
      </c>
      <c r="O494" s="132">
        <v>1760</v>
      </c>
      <c r="P494" s="132" t="s">
        <v>439</v>
      </c>
      <c r="Q494" s="132">
        <v>9</v>
      </c>
      <c r="R494" s="132" t="s">
        <v>947</v>
      </c>
      <c r="S494" s="132">
        <v>1000324</v>
      </c>
      <c r="T494" s="132">
        <v>30</v>
      </c>
      <c r="U494" s="132">
        <v>22</v>
      </c>
      <c r="V494" s="132">
        <v>1</v>
      </c>
      <c r="W494" s="132" t="s">
        <v>1038</v>
      </c>
      <c r="X494" s="132">
        <v>5</v>
      </c>
    </row>
    <row r="495" spans="1:24" hidden="1">
      <c r="A495" s="132">
        <v>494</v>
      </c>
      <c r="B495" s="132">
        <v>40000000622</v>
      </c>
      <c r="C495" s="132">
        <v>62034231000</v>
      </c>
      <c r="D495" s="132" t="s">
        <v>537</v>
      </c>
      <c r="E495" s="132" t="s">
        <v>3964</v>
      </c>
      <c r="F495" s="132">
        <v>87</v>
      </c>
      <c r="G495" s="132" t="s">
        <v>3847</v>
      </c>
      <c r="H495" s="132">
        <v>1</v>
      </c>
      <c r="I495" s="132">
        <v>0.48599999999999999</v>
      </c>
      <c r="J495" s="132">
        <v>1</v>
      </c>
      <c r="K495" s="132">
        <v>0.48599999999999999</v>
      </c>
      <c r="L495" s="132" t="s">
        <v>148</v>
      </c>
      <c r="M495" s="132">
        <v>540</v>
      </c>
      <c r="N495" s="132" t="s">
        <v>468</v>
      </c>
      <c r="O495" s="132">
        <v>1760</v>
      </c>
      <c r="P495" s="132" t="s">
        <v>439</v>
      </c>
      <c r="Q495" s="132">
        <v>9</v>
      </c>
      <c r="R495" s="132" t="s">
        <v>947</v>
      </c>
      <c r="S495" s="132">
        <v>1000324</v>
      </c>
      <c r="T495" s="132">
        <v>31</v>
      </c>
      <c r="U495" s="132">
        <v>140</v>
      </c>
      <c r="V495" s="132">
        <v>89.9</v>
      </c>
      <c r="W495" s="132" t="s">
        <v>1038</v>
      </c>
      <c r="X495" s="132">
        <v>5</v>
      </c>
    </row>
    <row r="496" spans="1:24" hidden="1">
      <c r="A496" s="132">
        <v>495</v>
      </c>
      <c r="B496" s="132">
        <v>40000000621</v>
      </c>
      <c r="C496" s="132">
        <v>62034231000</v>
      </c>
      <c r="D496" s="132" t="s">
        <v>537</v>
      </c>
      <c r="E496" s="132" t="s">
        <v>3964</v>
      </c>
      <c r="F496" s="132">
        <v>87</v>
      </c>
      <c r="G496" s="132" t="s">
        <v>3847</v>
      </c>
      <c r="H496" s="132">
        <v>1</v>
      </c>
      <c r="I496" s="132">
        <v>0.46200000000000002</v>
      </c>
      <c r="J496" s="132">
        <v>1</v>
      </c>
      <c r="K496" s="132">
        <v>0.46200000000000002</v>
      </c>
      <c r="L496" s="132" t="s">
        <v>148</v>
      </c>
      <c r="M496" s="132">
        <v>540</v>
      </c>
      <c r="N496" s="132" t="s">
        <v>468</v>
      </c>
      <c r="O496" s="132">
        <v>1760</v>
      </c>
      <c r="P496" s="132" t="s">
        <v>439</v>
      </c>
      <c r="Q496" s="132">
        <v>9</v>
      </c>
      <c r="R496" s="132" t="s">
        <v>947</v>
      </c>
      <c r="S496" s="132">
        <v>1000324</v>
      </c>
      <c r="T496" s="132">
        <v>28</v>
      </c>
      <c r="U496" s="132">
        <v>17</v>
      </c>
      <c r="V496" s="132">
        <v>89.9</v>
      </c>
      <c r="W496" s="132" t="s">
        <v>1038</v>
      </c>
      <c r="X496" s="132">
        <v>5</v>
      </c>
    </row>
    <row r="497" spans="1:24" hidden="1">
      <c r="A497" s="132">
        <v>496</v>
      </c>
      <c r="B497" s="132">
        <v>40000000620</v>
      </c>
      <c r="C497" s="132">
        <v>62034231000</v>
      </c>
      <c r="D497" s="132" t="s">
        <v>537</v>
      </c>
      <c r="E497" s="132" t="s">
        <v>3964</v>
      </c>
      <c r="F497" s="132">
        <v>87</v>
      </c>
      <c r="G497" s="132" t="s">
        <v>3847</v>
      </c>
      <c r="H497" s="132">
        <v>1</v>
      </c>
      <c r="I497" s="132">
        <v>0.496</v>
      </c>
      <c r="J497" s="132">
        <v>1</v>
      </c>
      <c r="K497" s="132">
        <v>0.496</v>
      </c>
      <c r="L497" s="132" t="s">
        <v>148</v>
      </c>
      <c r="M497" s="132">
        <v>540</v>
      </c>
      <c r="N497" s="132" t="s">
        <v>468</v>
      </c>
      <c r="O497" s="132">
        <v>1760</v>
      </c>
      <c r="P497" s="132" t="s">
        <v>439</v>
      </c>
      <c r="Q497" s="132">
        <v>9</v>
      </c>
      <c r="R497" s="132" t="s">
        <v>947</v>
      </c>
      <c r="S497" s="132">
        <v>1000324</v>
      </c>
      <c r="T497" s="132">
        <v>32</v>
      </c>
      <c r="U497" s="132">
        <v>31</v>
      </c>
      <c r="V497" s="132">
        <v>89.9</v>
      </c>
      <c r="W497" s="132" t="s">
        <v>1038</v>
      </c>
      <c r="X497" s="132">
        <v>5</v>
      </c>
    </row>
    <row r="498" spans="1:24" hidden="1">
      <c r="A498" s="132">
        <v>497</v>
      </c>
      <c r="B498" s="132">
        <v>40000000619</v>
      </c>
      <c r="C498" s="132">
        <v>62034231000</v>
      </c>
      <c r="D498" s="132" t="s">
        <v>537</v>
      </c>
      <c r="E498" s="132" t="s">
        <v>3964</v>
      </c>
      <c r="F498" s="132">
        <v>87</v>
      </c>
      <c r="G498" s="132" t="s">
        <v>3847</v>
      </c>
      <c r="H498" s="132">
        <v>1</v>
      </c>
      <c r="I498" s="132">
        <v>0.46800000000000003</v>
      </c>
      <c r="J498" s="132">
        <v>1</v>
      </c>
      <c r="K498" s="132">
        <v>0.46800000000000003</v>
      </c>
      <c r="L498" s="132" t="s">
        <v>148</v>
      </c>
      <c r="M498" s="132">
        <v>540</v>
      </c>
      <c r="N498" s="132" t="s">
        <v>468</v>
      </c>
      <c r="O498" s="132">
        <v>1760</v>
      </c>
      <c r="P498" s="132" t="s">
        <v>439</v>
      </c>
      <c r="Q498" s="132">
        <v>9</v>
      </c>
      <c r="R498" s="132" t="s">
        <v>947</v>
      </c>
      <c r="S498" s="132">
        <v>1000324</v>
      </c>
      <c r="T498" s="132">
        <v>29</v>
      </c>
      <c r="U498" s="132">
        <v>133</v>
      </c>
      <c r="V498" s="132">
        <v>89.9</v>
      </c>
      <c r="W498" s="132" t="s">
        <v>1038</v>
      </c>
      <c r="X498" s="132">
        <v>5</v>
      </c>
    </row>
    <row r="499" spans="1:24" hidden="1">
      <c r="A499" s="132">
        <v>498</v>
      </c>
      <c r="B499" s="132">
        <v>40000000618</v>
      </c>
      <c r="C499" s="132">
        <v>62034231000</v>
      </c>
      <c r="D499" s="132" t="s">
        <v>537</v>
      </c>
      <c r="E499" s="132" t="s">
        <v>3964</v>
      </c>
      <c r="F499" s="132">
        <v>87</v>
      </c>
      <c r="G499" s="132" t="s">
        <v>3847</v>
      </c>
      <c r="H499" s="132">
        <v>1</v>
      </c>
      <c r="I499" s="132">
        <v>0.64</v>
      </c>
      <c r="J499" s="132">
        <v>1</v>
      </c>
      <c r="K499" s="132">
        <v>0.64</v>
      </c>
      <c r="L499" s="132" t="s">
        <v>148</v>
      </c>
      <c r="M499" s="132">
        <v>540</v>
      </c>
      <c r="N499" s="132" t="s">
        <v>468</v>
      </c>
      <c r="O499" s="132">
        <v>1760</v>
      </c>
      <c r="P499" s="132" t="s">
        <v>439</v>
      </c>
      <c r="Q499" s="132">
        <v>9</v>
      </c>
      <c r="R499" s="132" t="s">
        <v>947</v>
      </c>
      <c r="S499" s="132">
        <v>1000324</v>
      </c>
      <c r="T499" s="132">
        <v>30</v>
      </c>
      <c r="U499" s="132">
        <v>22</v>
      </c>
      <c r="V499" s="132">
        <v>69.900000000000006</v>
      </c>
      <c r="W499" s="132" t="s">
        <v>1038</v>
      </c>
      <c r="X499" s="132">
        <v>5</v>
      </c>
    </row>
    <row r="500" spans="1:24" hidden="1">
      <c r="A500" s="132">
        <v>499</v>
      </c>
      <c r="B500" s="132">
        <v>40000000617</v>
      </c>
      <c r="C500" s="132">
        <v>61033300000</v>
      </c>
      <c r="D500" s="132" t="s">
        <v>969</v>
      </c>
      <c r="E500" s="132" t="s">
        <v>466</v>
      </c>
      <c r="F500" s="132">
        <v>153</v>
      </c>
      <c r="G500" s="132" t="s">
        <v>3847</v>
      </c>
      <c r="H500" s="132">
        <v>1</v>
      </c>
      <c r="I500" s="132">
        <v>0.75800000000000001</v>
      </c>
      <c r="J500" s="132">
        <v>1</v>
      </c>
      <c r="K500" s="132">
        <v>0.75800000000000001</v>
      </c>
      <c r="L500" s="132" t="s">
        <v>148</v>
      </c>
      <c r="M500" s="132">
        <v>540</v>
      </c>
      <c r="N500" s="132" t="s">
        <v>468</v>
      </c>
      <c r="O500" s="132">
        <v>1760</v>
      </c>
      <c r="P500" s="132" t="s">
        <v>425</v>
      </c>
      <c r="Q500" s="132">
        <v>37</v>
      </c>
      <c r="R500" s="132" t="s">
        <v>947</v>
      </c>
      <c r="S500" s="132">
        <v>1000324</v>
      </c>
      <c r="T500" s="132">
        <v>46</v>
      </c>
      <c r="U500" s="132">
        <v>99</v>
      </c>
      <c r="V500" s="132">
        <v>149.9</v>
      </c>
      <c r="W500" s="132" t="s">
        <v>1038</v>
      </c>
      <c r="X500" s="132">
        <v>5</v>
      </c>
    </row>
    <row r="501" spans="1:24" hidden="1">
      <c r="A501" s="132">
        <v>500</v>
      </c>
      <c r="B501" s="132">
        <v>40000000616</v>
      </c>
      <c r="C501" s="132">
        <v>61033300000</v>
      </c>
      <c r="D501" s="132" t="s">
        <v>969</v>
      </c>
      <c r="E501" s="132" t="s">
        <v>466</v>
      </c>
      <c r="F501" s="132">
        <v>153</v>
      </c>
      <c r="G501" s="132" t="s">
        <v>3847</v>
      </c>
      <c r="H501" s="132">
        <v>1</v>
      </c>
      <c r="I501" s="132">
        <v>0.76600000000000001</v>
      </c>
      <c r="J501" s="132">
        <v>1</v>
      </c>
      <c r="K501" s="132">
        <v>0.76600000000000001</v>
      </c>
      <c r="L501" s="132" t="s">
        <v>148</v>
      </c>
      <c r="M501" s="132">
        <v>540</v>
      </c>
      <c r="N501" s="132" t="s">
        <v>468</v>
      </c>
      <c r="O501" s="132">
        <v>1760</v>
      </c>
      <c r="P501" s="132" t="s">
        <v>425</v>
      </c>
      <c r="Q501" s="132">
        <v>37</v>
      </c>
      <c r="R501" s="132" t="s">
        <v>947</v>
      </c>
      <c r="S501" s="132">
        <v>1000324</v>
      </c>
      <c r="T501" s="132">
        <v>42</v>
      </c>
      <c r="U501" s="132">
        <v>88</v>
      </c>
      <c r="V501" s="132">
        <v>1</v>
      </c>
      <c r="W501" s="132" t="s">
        <v>1038</v>
      </c>
      <c r="X501" s="132">
        <v>5</v>
      </c>
    </row>
    <row r="502" spans="1:24" hidden="1">
      <c r="A502" s="132">
        <v>501</v>
      </c>
      <c r="B502" s="132">
        <v>40000000615</v>
      </c>
      <c r="C502" s="132">
        <v>61033300000</v>
      </c>
      <c r="D502" s="132" t="s">
        <v>969</v>
      </c>
      <c r="E502" s="132" t="s">
        <v>466</v>
      </c>
      <c r="F502" s="132">
        <v>153</v>
      </c>
      <c r="G502" s="132" t="s">
        <v>3847</v>
      </c>
      <c r="H502" s="132">
        <v>1</v>
      </c>
      <c r="I502" s="132">
        <v>0.77800000000000002</v>
      </c>
      <c r="J502" s="132">
        <v>1</v>
      </c>
      <c r="K502" s="132">
        <v>0.77800000000000002</v>
      </c>
      <c r="L502" s="132" t="s">
        <v>148</v>
      </c>
      <c r="M502" s="132">
        <v>540</v>
      </c>
      <c r="N502" s="132" t="s">
        <v>468</v>
      </c>
      <c r="O502" s="132">
        <v>1760</v>
      </c>
      <c r="P502" s="132" t="s">
        <v>425</v>
      </c>
      <c r="Q502" s="132">
        <v>37</v>
      </c>
      <c r="R502" s="132" t="s">
        <v>947</v>
      </c>
      <c r="S502" s="132">
        <v>1000324</v>
      </c>
      <c r="T502" s="132">
        <v>44</v>
      </c>
      <c r="U502" s="132">
        <v>95</v>
      </c>
      <c r="V502" s="132">
        <v>1</v>
      </c>
      <c r="W502" s="132" t="s">
        <v>1038</v>
      </c>
      <c r="X502" s="132">
        <v>5</v>
      </c>
    </row>
    <row r="503" spans="1:24" hidden="1">
      <c r="A503" s="132">
        <v>502</v>
      </c>
      <c r="B503" s="132">
        <v>40000000614</v>
      </c>
      <c r="C503" s="132">
        <v>61103091000</v>
      </c>
      <c r="D503" s="132" t="s">
        <v>570</v>
      </c>
      <c r="E503" s="132" t="s">
        <v>316</v>
      </c>
      <c r="F503" s="132">
        <v>17</v>
      </c>
      <c r="G503" s="132" t="s">
        <v>3847</v>
      </c>
      <c r="H503" s="132">
        <v>1</v>
      </c>
      <c r="I503" s="132">
        <v>0.49399999999999999</v>
      </c>
      <c r="J503" s="132">
        <v>1</v>
      </c>
      <c r="K503" s="132">
        <v>0.49399999999999999</v>
      </c>
      <c r="L503" s="132" t="s">
        <v>148</v>
      </c>
      <c r="M503" s="132">
        <v>540</v>
      </c>
      <c r="N503" s="132" t="s">
        <v>3915</v>
      </c>
      <c r="O503" s="132">
        <v>7497</v>
      </c>
      <c r="P503" s="132" t="s">
        <v>425</v>
      </c>
      <c r="Q503" s="132">
        <v>37</v>
      </c>
      <c r="R503" s="132" t="s">
        <v>947</v>
      </c>
      <c r="S503" s="132">
        <v>1000324</v>
      </c>
      <c r="T503" s="132" t="s">
        <v>810</v>
      </c>
      <c r="U503" s="132">
        <v>122</v>
      </c>
      <c r="V503" s="132">
        <v>84.9</v>
      </c>
      <c r="W503" s="132" t="s">
        <v>1038</v>
      </c>
      <c r="X503" s="132">
        <v>5</v>
      </c>
    </row>
    <row r="504" spans="1:24" hidden="1">
      <c r="A504" s="132">
        <v>503</v>
      </c>
      <c r="B504" s="132">
        <v>40000000613</v>
      </c>
      <c r="C504" s="132">
        <v>61103091000</v>
      </c>
      <c r="D504" s="132" t="s">
        <v>570</v>
      </c>
      <c r="E504" s="132" t="s">
        <v>316</v>
      </c>
      <c r="F504" s="132">
        <v>17</v>
      </c>
      <c r="G504" s="132" t="s">
        <v>3847</v>
      </c>
      <c r="H504" s="132">
        <v>1</v>
      </c>
      <c r="I504" s="132">
        <v>0.52800000000000002</v>
      </c>
      <c r="J504" s="132">
        <v>1</v>
      </c>
      <c r="K504" s="132">
        <v>0.52800000000000002</v>
      </c>
      <c r="L504" s="132" t="s">
        <v>148</v>
      </c>
      <c r="M504" s="132">
        <v>540</v>
      </c>
      <c r="N504" s="132" t="s">
        <v>3915</v>
      </c>
      <c r="O504" s="132">
        <v>7497</v>
      </c>
      <c r="P504" s="132" t="s">
        <v>425</v>
      </c>
      <c r="Q504" s="132">
        <v>37</v>
      </c>
      <c r="R504" s="132" t="s">
        <v>947</v>
      </c>
      <c r="S504" s="132">
        <v>1000324</v>
      </c>
      <c r="T504" s="132" t="s">
        <v>948</v>
      </c>
      <c r="U504" s="132">
        <v>327</v>
      </c>
      <c r="V504" s="132">
        <v>84.9</v>
      </c>
      <c r="W504" s="132" t="s">
        <v>1038</v>
      </c>
      <c r="X504" s="132">
        <v>5</v>
      </c>
    </row>
    <row r="505" spans="1:24" hidden="1">
      <c r="A505" s="132">
        <v>504</v>
      </c>
      <c r="B505" s="132">
        <v>40000000612</v>
      </c>
      <c r="C505" s="132">
        <v>61103091000</v>
      </c>
      <c r="D505" s="132" t="s">
        <v>570</v>
      </c>
      <c r="E505" s="132" t="s">
        <v>316</v>
      </c>
      <c r="F505" s="132">
        <v>17</v>
      </c>
      <c r="G505" s="132" t="s">
        <v>3847</v>
      </c>
      <c r="H505" s="132">
        <v>1</v>
      </c>
      <c r="I505" s="132">
        <v>0.53200000000000003</v>
      </c>
      <c r="J505" s="132">
        <v>1</v>
      </c>
      <c r="K505" s="132">
        <v>0.53200000000000003</v>
      </c>
      <c r="L505" s="132" t="s">
        <v>148</v>
      </c>
      <c r="M505" s="132">
        <v>540</v>
      </c>
      <c r="N505" s="132" t="s">
        <v>3915</v>
      </c>
      <c r="O505" s="132">
        <v>7497</v>
      </c>
      <c r="P505" s="132" t="s">
        <v>425</v>
      </c>
      <c r="Q505" s="132">
        <v>37</v>
      </c>
      <c r="R505" s="132" t="s">
        <v>947</v>
      </c>
      <c r="S505" s="132">
        <v>1000324</v>
      </c>
      <c r="T505" s="132" t="s">
        <v>828</v>
      </c>
      <c r="U505" s="132">
        <v>124</v>
      </c>
      <c r="V505" s="132">
        <v>84.9</v>
      </c>
      <c r="W505" s="132" t="s">
        <v>1038</v>
      </c>
      <c r="X505" s="132">
        <v>5</v>
      </c>
    </row>
    <row r="506" spans="1:24" hidden="1">
      <c r="A506" s="132">
        <v>505</v>
      </c>
      <c r="B506" s="132">
        <v>40000000611</v>
      </c>
      <c r="C506" s="132">
        <v>61033300000</v>
      </c>
      <c r="D506" s="132" t="s">
        <v>582</v>
      </c>
      <c r="E506" s="132" t="s">
        <v>466</v>
      </c>
      <c r="F506" s="132">
        <v>153</v>
      </c>
      <c r="G506" s="132" t="s">
        <v>3847</v>
      </c>
      <c r="H506" s="132">
        <v>1</v>
      </c>
      <c r="I506" s="132">
        <v>0.59399999999999997</v>
      </c>
      <c r="J506" s="132">
        <v>1</v>
      </c>
      <c r="K506" s="132">
        <v>0.59399999999999997</v>
      </c>
      <c r="L506" s="132" t="s">
        <v>148</v>
      </c>
      <c r="M506" s="132">
        <v>540</v>
      </c>
      <c r="N506" s="132" t="s">
        <v>2872</v>
      </c>
      <c r="O506" s="132">
        <v>2185</v>
      </c>
      <c r="P506" s="132" t="s">
        <v>425</v>
      </c>
      <c r="Q506" s="132">
        <v>37</v>
      </c>
      <c r="R506" s="132" t="s">
        <v>947</v>
      </c>
      <c r="S506" s="132">
        <v>1000324</v>
      </c>
      <c r="T506" s="132">
        <v>44</v>
      </c>
      <c r="U506" s="132">
        <v>95</v>
      </c>
      <c r="V506" s="132">
        <v>149.9</v>
      </c>
      <c r="W506" s="132" t="s">
        <v>1073</v>
      </c>
      <c r="X506" s="132">
        <v>8</v>
      </c>
    </row>
    <row r="507" spans="1:24" hidden="1">
      <c r="A507" s="132">
        <v>506</v>
      </c>
      <c r="B507" s="132">
        <v>40000000610</v>
      </c>
      <c r="C507" s="132">
        <v>62014000000</v>
      </c>
      <c r="D507" s="132" t="s">
        <v>827</v>
      </c>
      <c r="E507" s="132" t="s">
        <v>3692</v>
      </c>
      <c r="F507" s="132">
        <v>92</v>
      </c>
      <c r="G507" s="132" t="s">
        <v>3847</v>
      </c>
      <c r="H507" s="132">
        <v>1</v>
      </c>
      <c r="I507" s="132">
        <v>0.78200000000000003</v>
      </c>
      <c r="J507" s="132">
        <v>1</v>
      </c>
      <c r="K507" s="132">
        <v>0.78200000000000003</v>
      </c>
      <c r="L507" s="132" t="s">
        <v>148</v>
      </c>
      <c r="M507" s="132">
        <v>540</v>
      </c>
      <c r="N507" s="132" t="s">
        <v>3915</v>
      </c>
      <c r="O507" s="132">
        <v>7497</v>
      </c>
      <c r="P507" s="132" t="s">
        <v>425</v>
      </c>
      <c r="Q507" s="132">
        <v>37</v>
      </c>
      <c r="R507" s="132" t="s">
        <v>947</v>
      </c>
      <c r="S507" s="132">
        <v>1000324</v>
      </c>
      <c r="T507" s="132" t="s">
        <v>825</v>
      </c>
      <c r="U507" s="132">
        <v>119</v>
      </c>
      <c r="V507" s="132">
        <v>114.9</v>
      </c>
      <c r="W507" s="132" t="s">
        <v>3919</v>
      </c>
      <c r="X507" s="132">
        <v>25</v>
      </c>
    </row>
    <row r="508" spans="1:24" hidden="1">
      <c r="A508" s="132">
        <v>507</v>
      </c>
      <c r="B508" s="132">
        <v>40000000609</v>
      </c>
      <c r="C508" s="132">
        <v>62014000000</v>
      </c>
      <c r="D508" s="132" t="s">
        <v>827</v>
      </c>
      <c r="E508" s="132" t="s">
        <v>3692</v>
      </c>
      <c r="F508" s="132">
        <v>92</v>
      </c>
      <c r="G508" s="132" t="s">
        <v>3847</v>
      </c>
      <c r="H508" s="132">
        <v>1</v>
      </c>
      <c r="I508" s="132">
        <v>0.83799999999999997</v>
      </c>
      <c r="J508" s="132">
        <v>1</v>
      </c>
      <c r="K508" s="132">
        <v>0.83799999999999997</v>
      </c>
      <c r="L508" s="132" t="s">
        <v>148</v>
      </c>
      <c r="M508" s="132">
        <v>540</v>
      </c>
      <c r="N508" s="132" t="s">
        <v>3915</v>
      </c>
      <c r="O508" s="132">
        <v>7497</v>
      </c>
      <c r="P508" s="132" t="s">
        <v>425</v>
      </c>
      <c r="Q508" s="132">
        <v>37</v>
      </c>
      <c r="R508" s="132" t="s">
        <v>947</v>
      </c>
      <c r="S508" s="132">
        <v>1000324</v>
      </c>
      <c r="T508" s="132" t="s">
        <v>828</v>
      </c>
      <c r="U508" s="132">
        <v>124</v>
      </c>
      <c r="V508" s="132">
        <v>114.9</v>
      </c>
      <c r="W508" s="132" t="s">
        <v>3919</v>
      </c>
      <c r="X508" s="132">
        <v>25</v>
      </c>
    </row>
    <row r="509" spans="1:24" hidden="1">
      <c r="A509" s="132">
        <v>508</v>
      </c>
      <c r="B509" s="132">
        <v>40000000608</v>
      </c>
      <c r="C509" s="132">
        <v>62034319000</v>
      </c>
      <c r="D509" s="132" t="s">
        <v>583</v>
      </c>
      <c r="E509" s="132" t="s">
        <v>420</v>
      </c>
      <c r="F509" s="132">
        <v>93</v>
      </c>
      <c r="G509" s="132" t="s">
        <v>3847</v>
      </c>
      <c r="H509" s="132">
        <v>1</v>
      </c>
      <c r="I509" s="132">
        <v>0.4</v>
      </c>
      <c r="J509" s="132">
        <v>1</v>
      </c>
      <c r="K509" s="132">
        <v>0.4</v>
      </c>
      <c r="L509" s="132" t="s">
        <v>148</v>
      </c>
      <c r="M509" s="132">
        <v>540</v>
      </c>
      <c r="N509" s="132" t="s">
        <v>2872</v>
      </c>
      <c r="O509" s="132">
        <v>2185</v>
      </c>
      <c r="P509" s="132" t="s">
        <v>425</v>
      </c>
      <c r="Q509" s="132">
        <v>37</v>
      </c>
      <c r="R509" s="132" t="s">
        <v>947</v>
      </c>
      <c r="S509" s="132">
        <v>1000324</v>
      </c>
      <c r="T509" s="132">
        <v>44</v>
      </c>
      <c r="U509" s="132">
        <v>95</v>
      </c>
      <c r="V509" s="132">
        <v>39.950000000000003</v>
      </c>
      <c r="W509" s="132" t="s">
        <v>1073</v>
      </c>
      <c r="X509" s="132">
        <v>8</v>
      </c>
    </row>
    <row r="510" spans="1:24" hidden="1">
      <c r="A510" s="132">
        <v>509</v>
      </c>
      <c r="B510" s="132">
        <v>40000000607</v>
      </c>
      <c r="C510" s="132">
        <v>62014000000</v>
      </c>
      <c r="D510" s="132" t="s">
        <v>827</v>
      </c>
      <c r="E510" s="132" t="s">
        <v>3692</v>
      </c>
      <c r="F510" s="132">
        <v>92</v>
      </c>
      <c r="G510" s="132" t="s">
        <v>3847</v>
      </c>
      <c r="H510" s="132">
        <v>1</v>
      </c>
      <c r="I510" s="132">
        <v>0.67800000000000005</v>
      </c>
      <c r="J510" s="132">
        <v>1</v>
      </c>
      <c r="K510" s="132">
        <v>0.67800000000000005</v>
      </c>
      <c r="L510" s="132" t="s">
        <v>148</v>
      </c>
      <c r="M510" s="132">
        <v>540</v>
      </c>
      <c r="N510" s="132" t="s">
        <v>3915</v>
      </c>
      <c r="O510" s="132">
        <v>7497</v>
      </c>
      <c r="P510" s="132" t="s">
        <v>3878</v>
      </c>
      <c r="Q510" s="132">
        <v>56</v>
      </c>
      <c r="R510" s="132" t="s">
        <v>947</v>
      </c>
      <c r="S510" s="132">
        <v>1000324</v>
      </c>
      <c r="T510" s="132" t="s">
        <v>821</v>
      </c>
      <c r="U510" s="132">
        <v>3</v>
      </c>
      <c r="V510" s="132">
        <v>99.9</v>
      </c>
      <c r="W510" s="132" t="s">
        <v>1048</v>
      </c>
      <c r="X510" s="132">
        <v>4</v>
      </c>
    </row>
    <row r="511" spans="1:24" hidden="1">
      <c r="A511" s="132">
        <v>510</v>
      </c>
      <c r="B511" s="132">
        <v>40000000606</v>
      </c>
      <c r="C511" s="132">
        <v>62014000000</v>
      </c>
      <c r="D511" s="132" t="s">
        <v>827</v>
      </c>
      <c r="E511" s="132" t="s">
        <v>3692</v>
      </c>
      <c r="F511" s="132">
        <v>92</v>
      </c>
      <c r="G511" s="132" t="s">
        <v>3847</v>
      </c>
      <c r="H511" s="132">
        <v>1</v>
      </c>
      <c r="I511" s="132">
        <v>0.72</v>
      </c>
      <c r="J511" s="132">
        <v>1</v>
      </c>
      <c r="K511" s="132">
        <v>0.72</v>
      </c>
      <c r="L511" s="132" t="s">
        <v>148</v>
      </c>
      <c r="M511" s="132">
        <v>540</v>
      </c>
      <c r="N511" s="132" t="s">
        <v>3915</v>
      </c>
      <c r="O511" s="132">
        <v>7497</v>
      </c>
      <c r="P511" s="132" t="s">
        <v>3878</v>
      </c>
      <c r="Q511" s="132">
        <v>56</v>
      </c>
      <c r="R511" s="132" t="s">
        <v>947</v>
      </c>
      <c r="S511" s="132">
        <v>1000324</v>
      </c>
      <c r="T511" s="132" t="s">
        <v>948</v>
      </c>
      <c r="U511" s="132">
        <v>327</v>
      </c>
      <c r="V511" s="132">
        <v>99.9</v>
      </c>
      <c r="W511" s="132" t="s">
        <v>1048</v>
      </c>
      <c r="X511" s="132">
        <v>4</v>
      </c>
    </row>
    <row r="512" spans="1:24" hidden="1">
      <c r="A512" s="132">
        <v>511</v>
      </c>
      <c r="B512" s="132">
        <v>40000000605</v>
      </c>
      <c r="C512" s="132">
        <v>62014000000</v>
      </c>
      <c r="D512" s="132" t="s">
        <v>827</v>
      </c>
      <c r="E512" s="132" t="s">
        <v>3692</v>
      </c>
      <c r="F512" s="132">
        <v>92</v>
      </c>
      <c r="G512" s="132" t="s">
        <v>3847</v>
      </c>
      <c r="H512" s="132">
        <v>1</v>
      </c>
      <c r="I512" s="132">
        <v>0.65</v>
      </c>
      <c r="J512" s="132">
        <v>1</v>
      </c>
      <c r="K512" s="132">
        <v>0.65</v>
      </c>
      <c r="L512" s="132" t="s">
        <v>148</v>
      </c>
      <c r="M512" s="132">
        <v>540</v>
      </c>
      <c r="N512" s="132" t="s">
        <v>3915</v>
      </c>
      <c r="O512" s="132">
        <v>7497</v>
      </c>
      <c r="P512" s="132" t="s">
        <v>3878</v>
      </c>
      <c r="Q512" s="132">
        <v>56</v>
      </c>
      <c r="R512" s="132" t="s">
        <v>947</v>
      </c>
      <c r="S512" s="132">
        <v>1000324</v>
      </c>
      <c r="T512" s="132" t="s">
        <v>825</v>
      </c>
      <c r="U512" s="132">
        <v>119</v>
      </c>
      <c r="V512" s="132">
        <v>99.9</v>
      </c>
      <c r="W512" s="132" t="s">
        <v>1048</v>
      </c>
      <c r="X512" s="132">
        <v>4</v>
      </c>
    </row>
    <row r="513" spans="1:24" hidden="1">
      <c r="A513" s="132">
        <v>512</v>
      </c>
      <c r="B513" s="132">
        <v>40000000604</v>
      </c>
      <c r="C513" s="132">
        <v>62014000000</v>
      </c>
      <c r="D513" s="132" t="s">
        <v>827</v>
      </c>
      <c r="E513" s="132" t="s">
        <v>3692</v>
      </c>
      <c r="F513" s="132">
        <v>92</v>
      </c>
      <c r="G513" s="132" t="s">
        <v>3847</v>
      </c>
      <c r="H513" s="132">
        <v>1</v>
      </c>
      <c r="I513" s="132">
        <v>0.69799999999999995</v>
      </c>
      <c r="J513" s="132">
        <v>1</v>
      </c>
      <c r="K513" s="132">
        <v>0.69799999999999995</v>
      </c>
      <c r="L513" s="132" t="s">
        <v>148</v>
      </c>
      <c r="M513" s="132">
        <v>540</v>
      </c>
      <c r="N513" s="132" t="s">
        <v>3915</v>
      </c>
      <c r="O513" s="132">
        <v>7497</v>
      </c>
      <c r="P513" s="132" t="s">
        <v>3878</v>
      </c>
      <c r="Q513" s="132">
        <v>56</v>
      </c>
      <c r="R513" s="132" t="s">
        <v>947</v>
      </c>
      <c r="S513" s="132">
        <v>1000324</v>
      </c>
      <c r="T513" s="132" t="s">
        <v>821</v>
      </c>
      <c r="U513" s="132">
        <v>3</v>
      </c>
      <c r="V513" s="132">
        <v>99.9</v>
      </c>
      <c r="W513" s="132" t="s">
        <v>1048</v>
      </c>
      <c r="X513" s="132">
        <v>4</v>
      </c>
    </row>
    <row r="514" spans="1:24" hidden="1">
      <c r="A514" s="132">
        <v>513</v>
      </c>
      <c r="B514" s="132">
        <v>40000000603</v>
      </c>
      <c r="C514" s="132">
        <v>61091000000</v>
      </c>
      <c r="D514" s="132" t="s">
        <v>493</v>
      </c>
      <c r="E514" s="132" t="s">
        <v>453</v>
      </c>
      <c r="F514" s="132">
        <v>73</v>
      </c>
      <c r="G514" s="132" t="s">
        <v>3847</v>
      </c>
      <c r="H514" s="132">
        <v>1</v>
      </c>
      <c r="I514" s="132">
        <v>0.222</v>
      </c>
      <c r="J514" s="132">
        <v>1</v>
      </c>
      <c r="K514" s="132">
        <v>0.222</v>
      </c>
      <c r="L514" s="132" t="s">
        <v>148</v>
      </c>
      <c r="M514" s="132">
        <v>540</v>
      </c>
      <c r="N514" s="132" t="s">
        <v>2872</v>
      </c>
      <c r="O514" s="132">
        <v>2185</v>
      </c>
      <c r="P514" s="132" t="s">
        <v>439</v>
      </c>
      <c r="Q514" s="132">
        <v>9</v>
      </c>
      <c r="R514" s="132" t="s">
        <v>947</v>
      </c>
      <c r="S514" s="132">
        <v>1000324</v>
      </c>
      <c r="T514" s="132" t="s">
        <v>821</v>
      </c>
      <c r="U514" s="132">
        <v>3</v>
      </c>
      <c r="V514" s="132">
        <v>24.9</v>
      </c>
      <c r="W514" s="132" t="s">
        <v>1073</v>
      </c>
      <c r="X514" s="132">
        <v>8</v>
      </c>
    </row>
    <row r="515" spans="1:24" hidden="1">
      <c r="A515" s="132">
        <v>514</v>
      </c>
      <c r="B515" s="132">
        <v>40000000602</v>
      </c>
      <c r="C515" s="132">
        <v>61091000000</v>
      </c>
      <c r="D515" s="132" t="s">
        <v>493</v>
      </c>
      <c r="E515" s="132" t="s">
        <v>453</v>
      </c>
      <c r="F515" s="132">
        <v>73</v>
      </c>
      <c r="G515" s="132" t="s">
        <v>3847</v>
      </c>
      <c r="H515" s="132">
        <v>1</v>
      </c>
      <c r="I515" s="132">
        <v>0.20599999999999999</v>
      </c>
      <c r="J515" s="132">
        <v>1</v>
      </c>
      <c r="K515" s="132">
        <v>0.20599999999999999</v>
      </c>
      <c r="L515" s="132" t="s">
        <v>148</v>
      </c>
      <c r="M515" s="132">
        <v>540</v>
      </c>
      <c r="N515" s="132" t="s">
        <v>2872</v>
      </c>
      <c r="O515" s="132">
        <v>2185</v>
      </c>
      <c r="P515" s="132" t="s">
        <v>439</v>
      </c>
      <c r="Q515" s="132">
        <v>9</v>
      </c>
      <c r="R515" s="132" t="s">
        <v>947</v>
      </c>
      <c r="S515" s="132">
        <v>1000324</v>
      </c>
      <c r="T515" s="132" t="s">
        <v>825</v>
      </c>
      <c r="U515" s="132">
        <v>119</v>
      </c>
      <c r="V515" s="132">
        <v>24.9</v>
      </c>
      <c r="W515" s="132" t="s">
        <v>1073</v>
      </c>
      <c r="X515" s="132">
        <v>8</v>
      </c>
    </row>
    <row r="516" spans="1:24" hidden="1">
      <c r="A516" s="132">
        <v>515</v>
      </c>
      <c r="B516" s="132">
        <v>40000000601</v>
      </c>
      <c r="C516" s="132">
        <v>61159500000</v>
      </c>
      <c r="D516" s="132" t="s">
        <v>971</v>
      </c>
      <c r="E516" s="132" t="s">
        <v>3664</v>
      </c>
      <c r="F516" s="132">
        <v>42</v>
      </c>
      <c r="G516" s="132" t="s">
        <v>3847</v>
      </c>
      <c r="H516" s="132">
        <v>1</v>
      </c>
      <c r="I516" s="132">
        <v>5.6000000000000001E-2</v>
      </c>
      <c r="J516" s="132">
        <v>1</v>
      </c>
      <c r="K516" s="132">
        <v>5.6000000000000001E-2</v>
      </c>
      <c r="L516" s="132" t="s">
        <v>148</v>
      </c>
      <c r="M516" s="132">
        <v>540</v>
      </c>
      <c r="N516" s="132" t="s">
        <v>468</v>
      </c>
      <c r="O516" s="132">
        <v>1760</v>
      </c>
      <c r="P516" s="132" t="s">
        <v>439</v>
      </c>
      <c r="Q516" s="132">
        <v>9</v>
      </c>
      <c r="R516" s="132" t="s">
        <v>947</v>
      </c>
      <c r="S516" s="132">
        <v>1000324</v>
      </c>
      <c r="T516" s="132">
        <v>46</v>
      </c>
      <c r="U516" s="132">
        <v>99</v>
      </c>
      <c r="V516" s="132">
        <v>9.9</v>
      </c>
      <c r="W516" s="132" t="s">
        <v>3919</v>
      </c>
      <c r="X516" s="132">
        <v>25</v>
      </c>
    </row>
    <row r="517" spans="1:24" hidden="1">
      <c r="A517" s="132">
        <v>516</v>
      </c>
      <c r="B517" s="132">
        <v>40000000600</v>
      </c>
      <c r="C517" s="132">
        <v>42023100000</v>
      </c>
      <c r="D517" s="132" t="s">
        <v>531</v>
      </c>
      <c r="E517" s="132" t="s">
        <v>3645</v>
      </c>
      <c r="F517" s="132">
        <v>7</v>
      </c>
      <c r="G517" s="132" t="s">
        <v>3847</v>
      </c>
      <c r="H517" s="132">
        <v>1</v>
      </c>
      <c r="I517" s="132">
        <v>6.6000000000000003E-2</v>
      </c>
      <c r="J517" s="132">
        <v>1</v>
      </c>
      <c r="K517" s="132">
        <v>0.13400000000000001</v>
      </c>
      <c r="L517" s="132" t="s">
        <v>148</v>
      </c>
      <c r="M517" s="132">
        <v>540</v>
      </c>
      <c r="N517" s="132" t="s">
        <v>468</v>
      </c>
      <c r="O517" s="132">
        <v>1760</v>
      </c>
      <c r="P517" s="132" t="s">
        <v>3859</v>
      </c>
      <c r="Q517" s="132">
        <v>20</v>
      </c>
      <c r="R517" s="132" t="s">
        <v>947</v>
      </c>
      <c r="S517" s="132">
        <v>1000324</v>
      </c>
      <c r="T517" s="132">
        <v>0</v>
      </c>
      <c r="U517" s="132">
        <v>4</v>
      </c>
      <c r="V517" s="132">
        <v>24.9</v>
      </c>
      <c r="W517" s="132" t="s">
        <v>3919</v>
      </c>
      <c r="X517" s="132">
        <v>25</v>
      </c>
    </row>
    <row r="518" spans="1:24" hidden="1">
      <c r="A518" s="132">
        <v>517</v>
      </c>
      <c r="B518" s="132">
        <v>40000000601</v>
      </c>
      <c r="C518" s="132">
        <v>42023100000</v>
      </c>
      <c r="D518" s="132" t="s">
        <v>531</v>
      </c>
      <c r="E518" s="132" t="s">
        <v>3645</v>
      </c>
      <c r="F518" s="132">
        <v>7</v>
      </c>
      <c r="G518" s="132" t="s">
        <v>3847</v>
      </c>
      <c r="H518" s="132">
        <v>1</v>
      </c>
      <c r="I518" s="132">
        <v>0.05</v>
      </c>
      <c r="J518" s="132">
        <v>1</v>
      </c>
      <c r="K518" s="132">
        <v>0.09</v>
      </c>
      <c r="L518" s="132" t="s">
        <v>148</v>
      </c>
      <c r="M518" s="132">
        <v>540</v>
      </c>
      <c r="N518" s="132" t="s">
        <v>468</v>
      </c>
      <c r="O518" s="132">
        <v>1760</v>
      </c>
      <c r="P518" s="132" t="s">
        <v>3859</v>
      </c>
      <c r="Q518" s="132">
        <v>20</v>
      </c>
      <c r="R518" s="132" t="s">
        <v>947</v>
      </c>
      <c r="S518" s="132">
        <v>1000324</v>
      </c>
      <c r="T518" s="132">
        <v>46</v>
      </c>
      <c r="U518" s="132">
        <v>99</v>
      </c>
      <c r="V518" s="132">
        <v>9.9</v>
      </c>
      <c r="W518" s="132" t="s">
        <v>3919</v>
      </c>
      <c r="X518" s="132">
        <v>25</v>
      </c>
    </row>
    <row r="519" spans="1:24" hidden="1">
      <c r="A519" s="132">
        <v>518</v>
      </c>
      <c r="B519" s="132">
        <v>40000000189</v>
      </c>
      <c r="C519" s="132">
        <v>42033000000</v>
      </c>
      <c r="D519" s="132" t="s">
        <v>573</v>
      </c>
      <c r="E519" s="132" t="s">
        <v>449</v>
      </c>
      <c r="F519" s="132">
        <v>6</v>
      </c>
      <c r="G519" s="132" t="s">
        <v>3847</v>
      </c>
      <c r="H519" s="132">
        <v>1</v>
      </c>
      <c r="I519" s="132">
        <v>0.13400000000000001</v>
      </c>
      <c r="J519" s="132">
        <v>1</v>
      </c>
      <c r="K519" s="132">
        <v>0.13400000000000001</v>
      </c>
      <c r="L519" s="132" t="s">
        <v>148</v>
      </c>
      <c r="M519" s="132">
        <v>540</v>
      </c>
      <c r="N519" s="132" t="s">
        <v>468</v>
      </c>
      <c r="O519" s="132">
        <v>1760</v>
      </c>
      <c r="P519" s="132" t="s">
        <v>3859</v>
      </c>
      <c r="Q519" s="132">
        <v>20</v>
      </c>
      <c r="R519" s="132" t="s">
        <v>947</v>
      </c>
      <c r="S519" s="132">
        <v>1000324</v>
      </c>
      <c r="T519" s="132">
        <v>0</v>
      </c>
      <c r="U519" s="132">
        <v>4</v>
      </c>
      <c r="V519" s="132">
        <v>1</v>
      </c>
      <c r="W519" s="132" t="s">
        <v>3916</v>
      </c>
      <c r="X519" s="132">
        <v>10</v>
      </c>
    </row>
    <row r="520" spans="1:24" hidden="1">
      <c r="A520" s="132">
        <v>519</v>
      </c>
      <c r="B520" s="132">
        <v>40000000599</v>
      </c>
      <c r="C520" s="132">
        <v>62034231000</v>
      </c>
      <c r="D520" s="132" t="s">
        <v>537</v>
      </c>
      <c r="E520" s="132" t="s">
        <v>3964</v>
      </c>
      <c r="F520" s="132">
        <v>87</v>
      </c>
      <c r="G520" s="132" t="s">
        <v>3847</v>
      </c>
      <c r="H520" s="132">
        <v>1</v>
      </c>
      <c r="I520" s="132">
        <v>0.58199999999999996</v>
      </c>
      <c r="J520" s="132">
        <v>1</v>
      </c>
      <c r="K520" s="132">
        <v>0.58199999999999996</v>
      </c>
      <c r="L520" s="132" t="s">
        <v>148</v>
      </c>
      <c r="M520" s="132">
        <v>540</v>
      </c>
      <c r="N520" s="132" t="s">
        <v>468</v>
      </c>
      <c r="O520" s="132">
        <v>1760</v>
      </c>
      <c r="P520" s="132" t="s">
        <v>439</v>
      </c>
      <c r="Q520" s="132">
        <v>9</v>
      </c>
      <c r="R520" s="132" t="s">
        <v>947</v>
      </c>
      <c r="S520" s="132">
        <v>1000324</v>
      </c>
      <c r="T520" s="132">
        <v>29</v>
      </c>
      <c r="U520" s="132">
        <v>133</v>
      </c>
      <c r="V520" s="132">
        <v>1</v>
      </c>
      <c r="W520" s="132" t="s">
        <v>1073</v>
      </c>
      <c r="X520" s="132">
        <v>8</v>
      </c>
    </row>
    <row r="521" spans="1:24" hidden="1">
      <c r="A521" s="132">
        <v>520</v>
      </c>
      <c r="B521" s="132">
        <v>40000000598</v>
      </c>
      <c r="C521" s="132">
        <v>62034231000</v>
      </c>
      <c r="D521" s="132" t="s">
        <v>537</v>
      </c>
      <c r="E521" s="132" t="s">
        <v>3964</v>
      </c>
      <c r="F521" s="132">
        <v>87</v>
      </c>
      <c r="G521" s="132" t="s">
        <v>3847</v>
      </c>
      <c r="H521" s="132">
        <v>1</v>
      </c>
      <c r="I521" s="132">
        <v>0.72399999999999998</v>
      </c>
      <c r="J521" s="132">
        <v>1</v>
      </c>
      <c r="K521" s="132">
        <v>0.72399999999999998</v>
      </c>
      <c r="L521" s="132" t="s">
        <v>148</v>
      </c>
      <c r="M521" s="132">
        <v>540</v>
      </c>
      <c r="N521" s="132" t="s">
        <v>468</v>
      </c>
      <c r="O521" s="132">
        <v>1760</v>
      </c>
      <c r="P521" s="132" t="s">
        <v>439</v>
      </c>
      <c r="Q521" s="132">
        <v>9</v>
      </c>
      <c r="R521" s="132" t="s">
        <v>947</v>
      </c>
      <c r="S521" s="132">
        <v>1000324</v>
      </c>
      <c r="T521" s="132">
        <v>40</v>
      </c>
      <c r="U521" s="132">
        <v>79</v>
      </c>
      <c r="V521" s="132">
        <v>79.900000000000006</v>
      </c>
      <c r="W521" s="132" t="s">
        <v>1073</v>
      </c>
      <c r="X521" s="132">
        <v>8</v>
      </c>
    </row>
    <row r="522" spans="1:24" hidden="1">
      <c r="A522" s="132">
        <v>521</v>
      </c>
      <c r="B522" s="132">
        <v>40000000597</v>
      </c>
      <c r="C522" s="132">
        <v>62034231000</v>
      </c>
      <c r="D522" s="132" t="s">
        <v>537</v>
      </c>
      <c r="E522" s="132" t="s">
        <v>3964</v>
      </c>
      <c r="F522" s="132">
        <v>87</v>
      </c>
      <c r="G522" s="132" t="s">
        <v>3847</v>
      </c>
      <c r="H522" s="132">
        <v>1</v>
      </c>
      <c r="I522" s="132">
        <v>0.66</v>
      </c>
      <c r="J522" s="132">
        <v>1</v>
      </c>
      <c r="K522" s="132">
        <v>0.66</v>
      </c>
      <c r="L522" s="132" t="s">
        <v>148</v>
      </c>
      <c r="M522" s="132">
        <v>540</v>
      </c>
      <c r="N522" s="132" t="s">
        <v>468</v>
      </c>
      <c r="O522" s="132">
        <v>1760</v>
      </c>
      <c r="P522" s="132" t="s">
        <v>439</v>
      </c>
      <c r="Q522" s="132">
        <v>9</v>
      </c>
      <c r="R522" s="132" t="s">
        <v>947</v>
      </c>
      <c r="S522" s="132">
        <v>1000324</v>
      </c>
      <c r="T522" s="132">
        <v>34</v>
      </c>
      <c r="U522" s="132">
        <v>41</v>
      </c>
      <c r="V522" s="132">
        <v>79.900000000000006</v>
      </c>
      <c r="W522" s="132" t="s">
        <v>1073</v>
      </c>
      <c r="X522" s="132">
        <v>8</v>
      </c>
    </row>
    <row r="523" spans="1:24" hidden="1">
      <c r="A523" s="132">
        <v>522</v>
      </c>
      <c r="B523" s="132">
        <v>40000000596</v>
      </c>
      <c r="C523" s="132">
        <v>62034231000</v>
      </c>
      <c r="D523" s="132" t="s">
        <v>537</v>
      </c>
      <c r="E523" s="132" t="s">
        <v>3964</v>
      </c>
      <c r="F523" s="132">
        <v>87</v>
      </c>
      <c r="G523" s="132" t="s">
        <v>3847</v>
      </c>
      <c r="H523" s="132">
        <v>1</v>
      </c>
      <c r="I523" s="132">
        <v>0.64</v>
      </c>
      <c r="J523" s="132">
        <v>1</v>
      </c>
      <c r="K523" s="132">
        <v>0.64</v>
      </c>
      <c r="L523" s="132" t="s">
        <v>148</v>
      </c>
      <c r="M523" s="132">
        <v>540</v>
      </c>
      <c r="N523" s="132" t="s">
        <v>468</v>
      </c>
      <c r="O523" s="132">
        <v>1760</v>
      </c>
      <c r="P523" s="132" t="s">
        <v>439</v>
      </c>
      <c r="Q523" s="132">
        <v>9</v>
      </c>
      <c r="R523" s="132" t="s">
        <v>947</v>
      </c>
      <c r="S523" s="132">
        <v>1000324</v>
      </c>
      <c r="T523" s="132">
        <v>34</v>
      </c>
      <c r="U523" s="132">
        <v>41</v>
      </c>
      <c r="V523" s="132">
        <v>79.900000000000006</v>
      </c>
      <c r="W523" s="132" t="s">
        <v>1073</v>
      </c>
      <c r="X523" s="132">
        <v>8</v>
      </c>
    </row>
    <row r="524" spans="1:24" hidden="1">
      <c r="A524" s="132">
        <v>523</v>
      </c>
      <c r="B524" s="132">
        <v>40000000595</v>
      </c>
      <c r="C524" s="132">
        <v>62034231000</v>
      </c>
      <c r="D524" s="132" t="s">
        <v>537</v>
      </c>
      <c r="E524" s="132" t="s">
        <v>3964</v>
      </c>
      <c r="F524" s="132">
        <v>87</v>
      </c>
      <c r="G524" s="132" t="s">
        <v>3847</v>
      </c>
      <c r="H524" s="132">
        <v>1</v>
      </c>
      <c r="I524" s="132">
        <v>0.622</v>
      </c>
      <c r="J524" s="132">
        <v>1</v>
      </c>
      <c r="K524" s="132">
        <v>0.622</v>
      </c>
      <c r="L524" s="132" t="s">
        <v>148</v>
      </c>
      <c r="M524" s="132">
        <v>540</v>
      </c>
      <c r="N524" s="132" t="s">
        <v>468</v>
      </c>
      <c r="O524" s="132">
        <v>1760</v>
      </c>
      <c r="P524" s="132" t="s">
        <v>439</v>
      </c>
      <c r="Q524" s="132">
        <v>9</v>
      </c>
      <c r="R524" s="132" t="s">
        <v>947</v>
      </c>
      <c r="S524" s="132">
        <v>1000324</v>
      </c>
      <c r="T524" s="132">
        <v>32</v>
      </c>
      <c r="U524" s="132">
        <v>31</v>
      </c>
      <c r="V524" s="132">
        <v>79.900000000000006</v>
      </c>
      <c r="W524" s="132" t="s">
        <v>1073</v>
      </c>
      <c r="X524" s="132">
        <v>8</v>
      </c>
    </row>
    <row r="525" spans="1:24" hidden="1">
      <c r="A525" s="132">
        <v>524</v>
      </c>
      <c r="B525" s="132">
        <v>40000000594</v>
      </c>
      <c r="C525" s="132">
        <v>62034231000</v>
      </c>
      <c r="D525" s="132" t="s">
        <v>537</v>
      </c>
      <c r="E525" s="132" t="s">
        <v>3964</v>
      </c>
      <c r="F525" s="132">
        <v>87</v>
      </c>
      <c r="G525" s="132" t="s">
        <v>3847</v>
      </c>
      <c r="H525" s="132">
        <v>1</v>
      </c>
      <c r="I525" s="132">
        <v>0.63600000000000001</v>
      </c>
      <c r="J525" s="132">
        <v>1</v>
      </c>
      <c r="K525" s="132">
        <v>0.63600000000000001</v>
      </c>
      <c r="L525" s="132" t="s">
        <v>148</v>
      </c>
      <c r="M525" s="132">
        <v>540</v>
      </c>
      <c r="N525" s="132" t="s">
        <v>2948</v>
      </c>
      <c r="O525" s="132">
        <v>7550</v>
      </c>
      <c r="P525" s="132" t="s">
        <v>439</v>
      </c>
      <c r="Q525" s="132">
        <v>9</v>
      </c>
      <c r="R525" s="132" t="s">
        <v>947</v>
      </c>
      <c r="S525" s="132">
        <v>1000324</v>
      </c>
      <c r="T525" s="132">
        <v>38</v>
      </c>
      <c r="U525" s="132">
        <v>64</v>
      </c>
      <c r="V525" s="132">
        <v>69.900000000000006</v>
      </c>
      <c r="W525" s="132" t="s">
        <v>1107</v>
      </c>
      <c r="X525" s="132">
        <v>1</v>
      </c>
    </row>
    <row r="526" spans="1:24" hidden="1">
      <c r="A526" s="132">
        <v>525</v>
      </c>
      <c r="B526" s="132">
        <v>40000000593</v>
      </c>
      <c r="C526" s="132">
        <v>62034231000</v>
      </c>
      <c r="D526" s="132" t="s">
        <v>537</v>
      </c>
      <c r="E526" s="132" t="s">
        <v>3964</v>
      </c>
      <c r="F526" s="132">
        <v>87</v>
      </c>
      <c r="G526" s="132" t="s">
        <v>3847</v>
      </c>
      <c r="H526" s="132">
        <v>1</v>
      </c>
      <c r="I526" s="132">
        <v>0.64800000000000002</v>
      </c>
      <c r="J526" s="132">
        <v>1</v>
      </c>
      <c r="K526" s="132">
        <v>0.64800000000000002</v>
      </c>
      <c r="L526" s="132" t="s">
        <v>148</v>
      </c>
      <c r="M526" s="132">
        <v>540</v>
      </c>
      <c r="N526" s="132" t="s">
        <v>2948</v>
      </c>
      <c r="O526" s="132">
        <v>7550</v>
      </c>
      <c r="P526" s="132" t="s">
        <v>439</v>
      </c>
      <c r="Q526" s="132">
        <v>9</v>
      </c>
      <c r="R526" s="132" t="s">
        <v>947</v>
      </c>
      <c r="S526" s="132">
        <v>1000324</v>
      </c>
      <c r="T526" s="132">
        <v>36</v>
      </c>
      <c r="U526" s="132">
        <v>52</v>
      </c>
      <c r="V526" s="132">
        <v>69.900000000000006</v>
      </c>
      <c r="W526" s="132" t="s">
        <v>1107</v>
      </c>
      <c r="X526" s="132">
        <v>1</v>
      </c>
    </row>
    <row r="527" spans="1:24" hidden="1">
      <c r="A527" s="132">
        <v>526</v>
      </c>
      <c r="B527" s="132">
        <v>40000000592</v>
      </c>
      <c r="C527" s="132">
        <v>62034231000</v>
      </c>
      <c r="D527" s="132" t="s">
        <v>537</v>
      </c>
      <c r="E527" s="132" t="s">
        <v>3964</v>
      </c>
      <c r="F527" s="132">
        <v>87</v>
      </c>
      <c r="G527" s="132" t="s">
        <v>3847</v>
      </c>
      <c r="H527" s="132">
        <v>1</v>
      </c>
      <c r="I527" s="132">
        <v>0.64800000000000002</v>
      </c>
      <c r="J527" s="132">
        <v>1</v>
      </c>
      <c r="K527" s="132">
        <v>0.64800000000000002</v>
      </c>
      <c r="L527" s="132" t="s">
        <v>148</v>
      </c>
      <c r="M527" s="132">
        <v>540</v>
      </c>
      <c r="N527" s="132" t="s">
        <v>2948</v>
      </c>
      <c r="O527" s="132">
        <v>7550</v>
      </c>
      <c r="P527" s="132" t="s">
        <v>439</v>
      </c>
      <c r="Q527" s="132">
        <v>9</v>
      </c>
      <c r="R527" s="132" t="s">
        <v>947</v>
      </c>
      <c r="S527" s="132">
        <v>1000324</v>
      </c>
      <c r="T527" s="132">
        <v>36</v>
      </c>
      <c r="U527" s="132">
        <v>52</v>
      </c>
      <c r="V527" s="132">
        <v>69.900000000000006</v>
      </c>
      <c r="W527" s="132" t="s">
        <v>1107</v>
      </c>
      <c r="X527" s="132">
        <v>1</v>
      </c>
    </row>
    <row r="528" spans="1:24" hidden="1">
      <c r="A528" s="132">
        <v>527</v>
      </c>
      <c r="B528" s="132">
        <v>40000000591</v>
      </c>
      <c r="C528" s="132">
        <v>62034231000</v>
      </c>
      <c r="D528" s="132" t="s">
        <v>537</v>
      </c>
      <c r="E528" s="132" t="s">
        <v>3964</v>
      </c>
      <c r="F528" s="132">
        <v>87</v>
      </c>
      <c r="G528" s="132" t="s">
        <v>3847</v>
      </c>
      <c r="H528" s="132">
        <v>1</v>
      </c>
      <c r="I528" s="132">
        <v>0.57799999999999996</v>
      </c>
      <c r="J528" s="132">
        <v>1</v>
      </c>
      <c r="K528" s="132">
        <v>0.57799999999999996</v>
      </c>
      <c r="L528" s="132" t="s">
        <v>148</v>
      </c>
      <c r="M528" s="132">
        <v>540</v>
      </c>
      <c r="N528" s="132" t="s">
        <v>2948</v>
      </c>
      <c r="O528" s="132">
        <v>7550</v>
      </c>
      <c r="P528" s="132" t="s">
        <v>439</v>
      </c>
      <c r="Q528" s="132">
        <v>9</v>
      </c>
      <c r="R528" s="132" t="s">
        <v>947</v>
      </c>
      <c r="S528" s="132">
        <v>1000324</v>
      </c>
      <c r="T528" s="132">
        <v>34</v>
      </c>
      <c r="U528" s="132">
        <v>41</v>
      </c>
      <c r="V528" s="132">
        <v>69.900000000000006</v>
      </c>
      <c r="W528" s="132" t="s">
        <v>1107</v>
      </c>
      <c r="X528" s="132">
        <v>1</v>
      </c>
    </row>
    <row r="529" spans="1:24" hidden="1">
      <c r="A529" s="132">
        <v>528</v>
      </c>
      <c r="B529" s="132">
        <v>40000000590</v>
      </c>
      <c r="C529" s="132">
        <v>62034231000</v>
      </c>
      <c r="D529" s="132" t="s">
        <v>537</v>
      </c>
      <c r="E529" s="132" t="s">
        <v>3964</v>
      </c>
      <c r="F529" s="132">
        <v>87</v>
      </c>
      <c r="G529" s="132" t="s">
        <v>3847</v>
      </c>
      <c r="H529" s="132">
        <v>1</v>
      </c>
      <c r="I529" s="132">
        <v>0.60399999999999998</v>
      </c>
      <c r="J529" s="132">
        <v>1</v>
      </c>
      <c r="K529" s="132">
        <v>0.60399999999999998</v>
      </c>
      <c r="L529" s="132" t="s">
        <v>148</v>
      </c>
      <c r="M529" s="132">
        <v>540</v>
      </c>
      <c r="N529" s="132" t="s">
        <v>2948</v>
      </c>
      <c r="O529" s="132">
        <v>7550</v>
      </c>
      <c r="P529" s="132" t="s">
        <v>439</v>
      </c>
      <c r="Q529" s="132">
        <v>9</v>
      </c>
      <c r="R529" s="132" t="s">
        <v>947</v>
      </c>
      <c r="S529" s="132">
        <v>1000324</v>
      </c>
      <c r="T529" s="132">
        <v>32</v>
      </c>
      <c r="U529" s="132">
        <v>31</v>
      </c>
      <c r="V529" s="132">
        <v>69.900000000000006</v>
      </c>
      <c r="W529" s="132" t="s">
        <v>1107</v>
      </c>
      <c r="X529" s="132">
        <v>1</v>
      </c>
    </row>
    <row r="530" spans="1:24" hidden="1">
      <c r="A530" s="132">
        <v>529</v>
      </c>
      <c r="B530" s="132">
        <v>40000000589</v>
      </c>
      <c r="C530" s="132">
        <v>62034231000</v>
      </c>
      <c r="D530" s="132" t="s">
        <v>537</v>
      </c>
      <c r="E530" s="132" t="s">
        <v>3964</v>
      </c>
      <c r="F530" s="132">
        <v>87</v>
      </c>
      <c r="G530" s="132" t="s">
        <v>3847</v>
      </c>
      <c r="H530" s="132">
        <v>1</v>
      </c>
      <c r="I530" s="132">
        <v>0.51800000000000002</v>
      </c>
      <c r="J530" s="132">
        <v>1</v>
      </c>
      <c r="K530" s="132">
        <v>0.51800000000000002</v>
      </c>
      <c r="L530" s="132" t="s">
        <v>148</v>
      </c>
      <c r="M530" s="132">
        <v>540</v>
      </c>
      <c r="N530" s="132" t="s">
        <v>468</v>
      </c>
      <c r="O530" s="132">
        <v>1760</v>
      </c>
      <c r="P530" s="132" t="s">
        <v>439</v>
      </c>
      <c r="Q530" s="132">
        <v>9</v>
      </c>
      <c r="R530" s="132" t="s">
        <v>947</v>
      </c>
      <c r="S530" s="132">
        <v>1000324</v>
      </c>
      <c r="T530" s="132">
        <v>44</v>
      </c>
      <c r="U530" s="132">
        <v>95</v>
      </c>
      <c r="V530" s="132">
        <v>64.900000000000006</v>
      </c>
      <c r="W530" s="132" t="s">
        <v>1048</v>
      </c>
      <c r="X530" s="132">
        <v>4</v>
      </c>
    </row>
    <row r="531" spans="1:24" hidden="1">
      <c r="A531" s="132">
        <v>530</v>
      </c>
      <c r="B531" s="132">
        <v>40000000588</v>
      </c>
      <c r="C531" s="132">
        <v>62034231000</v>
      </c>
      <c r="D531" s="132" t="s">
        <v>537</v>
      </c>
      <c r="E531" s="132" t="s">
        <v>3964</v>
      </c>
      <c r="F531" s="132">
        <v>87</v>
      </c>
      <c r="G531" s="132" t="s">
        <v>3847</v>
      </c>
      <c r="H531" s="132">
        <v>1</v>
      </c>
      <c r="I531" s="132">
        <v>0.54600000000000004</v>
      </c>
      <c r="J531" s="132">
        <v>1</v>
      </c>
      <c r="K531" s="132">
        <v>0.54600000000000004</v>
      </c>
      <c r="L531" s="132" t="s">
        <v>148</v>
      </c>
      <c r="M531" s="132">
        <v>540</v>
      </c>
      <c r="N531" s="132" t="s">
        <v>468</v>
      </c>
      <c r="O531" s="132">
        <v>1760</v>
      </c>
      <c r="P531" s="132" t="s">
        <v>439</v>
      </c>
      <c r="Q531" s="132">
        <v>9</v>
      </c>
      <c r="R531" s="132" t="s">
        <v>947</v>
      </c>
      <c r="S531" s="132">
        <v>1000324</v>
      </c>
      <c r="T531" s="132">
        <v>48</v>
      </c>
      <c r="U531" s="132">
        <v>101</v>
      </c>
      <c r="V531" s="132">
        <v>1</v>
      </c>
      <c r="W531" s="132" t="s">
        <v>1048</v>
      </c>
      <c r="X531" s="132">
        <v>4</v>
      </c>
    </row>
    <row r="532" spans="1:24" hidden="1">
      <c r="A532" s="132">
        <v>531</v>
      </c>
      <c r="B532" s="132">
        <v>40000000587</v>
      </c>
      <c r="C532" s="132">
        <v>62034231000</v>
      </c>
      <c r="D532" s="132" t="s">
        <v>537</v>
      </c>
      <c r="E532" s="132" t="s">
        <v>3964</v>
      </c>
      <c r="F532" s="132">
        <v>87</v>
      </c>
      <c r="G532" s="132" t="s">
        <v>3847</v>
      </c>
      <c r="H532" s="132">
        <v>1</v>
      </c>
      <c r="I532" s="132">
        <v>0.55200000000000005</v>
      </c>
      <c r="J532" s="132">
        <v>1</v>
      </c>
      <c r="K532" s="132">
        <v>0.55200000000000005</v>
      </c>
      <c r="L532" s="132" t="s">
        <v>148</v>
      </c>
      <c r="M532" s="132">
        <v>540</v>
      </c>
      <c r="N532" s="132" t="s">
        <v>468</v>
      </c>
      <c r="O532" s="132">
        <v>1760</v>
      </c>
      <c r="P532" s="132" t="s">
        <v>439</v>
      </c>
      <c r="Q532" s="132">
        <v>9</v>
      </c>
      <c r="R532" s="132" t="s">
        <v>947</v>
      </c>
      <c r="S532" s="132">
        <v>1000324</v>
      </c>
      <c r="T532" s="132">
        <v>50</v>
      </c>
      <c r="U532" s="132">
        <v>105</v>
      </c>
      <c r="V532" s="132">
        <v>64.900000000000006</v>
      </c>
      <c r="W532" s="132" t="s">
        <v>1048</v>
      </c>
      <c r="X532" s="132">
        <v>4</v>
      </c>
    </row>
    <row r="533" spans="1:24" hidden="1">
      <c r="A533" s="132">
        <v>532</v>
      </c>
      <c r="B533" s="132">
        <v>40000000586</v>
      </c>
      <c r="C533" s="132">
        <v>62034231000</v>
      </c>
      <c r="D533" s="132" t="s">
        <v>537</v>
      </c>
      <c r="E533" s="132" t="s">
        <v>3964</v>
      </c>
      <c r="F533" s="132">
        <v>87</v>
      </c>
      <c r="G533" s="132" t="s">
        <v>3847</v>
      </c>
      <c r="H533" s="132">
        <v>1</v>
      </c>
      <c r="I533" s="132">
        <v>0.53200000000000003</v>
      </c>
      <c r="J533" s="132">
        <v>1</v>
      </c>
      <c r="K533" s="132">
        <v>0.53200000000000003</v>
      </c>
      <c r="L533" s="132" t="s">
        <v>148</v>
      </c>
      <c r="M533" s="132">
        <v>540</v>
      </c>
      <c r="N533" s="132" t="s">
        <v>468</v>
      </c>
      <c r="O533" s="132">
        <v>1760</v>
      </c>
      <c r="P533" s="132" t="s">
        <v>439</v>
      </c>
      <c r="Q533" s="132">
        <v>9</v>
      </c>
      <c r="R533" s="132" t="s">
        <v>947</v>
      </c>
      <c r="S533" s="132">
        <v>1000324</v>
      </c>
      <c r="T533" s="132">
        <v>48</v>
      </c>
      <c r="U533" s="132">
        <v>101</v>
      </c>
      <c r="V533" s="132">
        <v>64.900000000000006</v>
      </c>
      <c r="W533" s="132" t="s">
        <v>1048</v>
      </c>
      <c r="X533" s="132">
        <v>4</v>
      </c>
    </row>
    <row r="534" spans="1:24" hidden="1">
      <c r="A534" s="132">
        <v>533</v>
      </c>
      <c r="B534" s="132">
        <v>40000000585</v>
      </c>
      <c r="C534" s="132">
        <v>62034231000</v>
      </c>
      <c r="D534" s="132" t="s">
        <v>537</v>
      </c>
      <c r="E534" s="132" t="s">
        <v>3964</v>
      </c>
      <c r="F534" s="132">
        <v>87</v>
      </c>
      <c r="G534" s="132" t="s">
        <v>3847</v>
      </c>
      <c r="H534" s="132">
        <v>1</v>
      </c>
      <c r="I534" s="132">
        <v>0.53400000000000003</v>
      </c>
      <c r="J534" s="132">
        <v>1</v>
      </c>
      <c r="K534" s="132">
        <v>0.53400000000000003</v>
      </c>
      <c r="L534" s="132" t="s">
        <v>148</v>
      </c>
      <c r="M534" s="132">
        <v>540</v>
      </c>
      <c r="N534" s="132" t="s">
        <v>468</v>
      </c>
      <c r="O534" s="132">
        <v>1760</v>
      </c>
      <c r="P534" s="132" t="s">
        <v>439</v>
      </c>
      <c r="Q534" s="132">
        <v>9</v>
      </c>
      <c r="R534" s="132" t="s">
        <v>947</v>
      </c>
      <c r="S534" s="132">
        <v>1000324</v>
      </c>
      <c r="T534" s="132">
        <v>46</v>
      </c>
      <c r="U534" s="132">
        <v>99</v>
      </c>
      <c r="V534" s="132">
        <v>64.900000000000006</v>
      </c>
      <c r="W534" s="132" t="s">
        <v>1048</v>
      </c>
      <c r="X534" s="132">
        <v>4</v>
      </c>
    </row>
    <row r="535" spans="1:24" hidden="1">
      <c r="A535" s="132">
        <v>534</v>
      </c>
      <c r="B535" s="132">
        <v>40000000584</v>
      </c>
      <c r="C535" s="132">
        <v>62034235000</v>
      </c>
      <c r="D535" s="132" t="s">
        <v>548</v>
      </c>
      <c r="E535" s="132" t="s">
        <v>420</v>
      </c>
      <c r="F535" s="132">
        <v>93</v>
      </c>
      <c r="G535" s="132" t="s">
        <v>3847</v>
      </c>
      <c r="H535" s="132">
        <v>1</v>
      </c>
      <c r="I535" s="132">
        <v>0.54400000000000004</v>
      </c>
      <c r="J535" s="132">
        <v>1</v>
      </c>
      <c r="K535" s="132">
        <v>0.54400000000000004</v>
      </c>
      <c r="L535" s="132" t="s">
        <v>148</v>
      </c>
      <c r="M535" s="132">
        <v>540</v>
      </c>
      <c r="N535" s="132" t="s">
        <v>468</v>
      </c>
      <c r="O535" s="132">
        <v>1760</v>
      </c>
      <c r="P535" s="132" t="s">
        <v>439</v>
      </c>
      <c r="Q535" s="132">
        <v>9</v>
      </c>
      <c r="R535" s="132" t="s">
        <v>947</v>
      </c>
      <c r="S535" s="132">
        <v>1000324</v>
      </c>
      <c r="T535" s="132">
        <v>44</v>
      </c>
      <c r="U535" s="132">
        <v>95</v>
      </c>
      <c r="V535" s="132">
        <v>84.9</v>
      </c>
      <c r="W535" s="132" t="s">
        <v>1063</v>
      </c>
      <c r="X535" s="132">
        <v>13</v>
      </c>
    </row>
    <row r="536" spans="1:24" hidden="1">
      <c r="A536" s="132">
        <v>535</v>
      </c>
      <c r="B536" s="132">
        <v>40000000583</v>
      </c>
      <c r="C536" s="132">
        <v>62034235000</v>
      </c>
      <c r="D536" s="132" t="s">
        <v>548</v>
      </c>
      <c r="E536" s="132" t="s">
        <v>420</v>
      </c>
      <c r="F536" s="132">
        <v>93</v>
      </c>
      <c r="G536" s="132" t="s">
        <v>3847</v>
      </c>
      <c r="H536" s="132">
        <v>1</v>
      </c>
      <c r="I536" s="132">
        <v>0.65</v>
      </c>
      <c r="J536" s="132">
        <v>1</v>
      </c>
      <c r="K536" s="132">
        <v>0.65</v>
      </c>
      <c r="L536" s="132" t="s">
        <v>148</v>
      </c>
      <c r="M536" s="132">
        <v>540</v>
      </c>
      <c r="N536" s="132" t="s">
        <v>468</v>
      </c>
      <c r="O536" s="132">
        <v>1760</v>
      </c>
      <c r="P536" s="132" t="s">
        <v>439</v>
      </c>
      <c r="Q536" s="132">
        <v>9</v>
      </c>
      <c r="R536" s="132" t="s">
        <v>947</v>
      </c>
      <c r="S536" s="132">
        <v>1000324</v>
      </c>
      <c r="T536" s="132">
        <v>52</v>
      </c>
      <c r="U536" s="132">
        <v>106</v>
      </c>
      <c r="V536" s="132">
        <v>84.9</v>
      </c>
      <c r="W536" s="132" t="s">
        <v>1063</v>
      </c>
      <c r="X536" s="132">
        <v>13</v>
      </c>
    </row>
    <row r="537" spans="1:24" hidden="1">
      <c r="A537" s="132">
        <v>536</v>
      </c>
      <c r="B537" s="132">
        <v>40000000582</v>
      </c>
      <c r="C537" s="132">
        <v>62034235000</v>
      </c>
      <c r="D537" s="132" t="s">
        <v>548</v>
      </c>
      <c r="E537" s="132" t="s">
        <v>420</v>
      </c>
      <c r="F537" s="132">
        <v>93</v>
      </c>
      <c r="G537" s="132" t="s">
        <v>3847</v>
      </c>
      <c r="H537" s="132">
        <v>1</v>
      </c>
      <c r="I537" s="132">
        <v>0.63600000000000001</v>
      </c>
      <c r="J537" s="132">
        <v>1</v>
      </c>
      <c r="K537" s="132">
        <v>0.63600000000000001</v>
      </c>
      <c r="L537" s="132" t="s">
        <v>148</v>
      </c>
      <c r="M537" s="132">
        <v>540</v>
      </c>
      <c r="N537" s="132" t="s">
        <v>468</v>
      </c>
      <c r="O537" s="132">
        <v>1760</v>
      </c>
      <c r="P537" s="132" t="s">
        <v>439</v>
      </c>
      <c r="Q537" s="132">
        <v>9</v>
      </c>
      <c r="R537" s="132" t="s">
        <v>947</v>
      </c>
      <c r="S537" s="132">
        <v>1000324</v>
      </c>
      <c r="T537" s="132">
        <v>50</v>
      </c>
      <c r="U537" s="132">
        <v>105</v>
      </c>
      <c r="V537" s="132">
        <v>84.9</v>
      </c>
      <c r="W537" s="132" t="s">
        <v>1063</v>
      </c>
      <c r="X537" s="132">
        <v>13</v>
      </c>
    </row>
    <row r="538" spans="1:24" hidden="1">
      <c r="A538" s="132">
        <v>537</v>
      </c>
      <c r="B538" s="132">
        <v>40000000581</v>
      </c>
      <c r="C538" s="132">
        <v>62034235000</v>
      </c>
      <c r="D538" s="132" t="s">
        <v>548</v>
      </c>
      <c r="E538" s="132" t="s">
        <v>420</v>
      </c>
      <c r="F538" s="132">
        <v>93</v>
      </c>
      <c r="G538" s="132" t="s">
        <v>3847</v>
      </c>
      <c r="H538" s="132">
        <v>1</v>
      </c>
      <c r="I538" s="132">
        <v>0.60599999999999998</v>
      </c>
      <c r="J538" s="132">
        <v>1</v>
      </c>
      <c r="K538" s="132">
        <v>0.60599999999999998</v>
      </c>
      <c r="L538" s="132" t="s">
        <v>148</v>
      </c>
      <c r="M538" s="132">
        <v>540</v>
      </c>
      <c r="N538" s="132" t="s">
        <v>468</v>
      </c>
      <c r="O538" s="132">
        <v>1760</v>
      </c>
      <c r="P538" s="132" t="s">
        <v>439</v>
      </c>
      <c r="Q538" s="132">
        <v>9</v>
      </c>
      <c r="R538" s="132" t="s">
        <v>947</v>
      </c>
      <c r="S538" s="132">
        <v>1000324</v>
      </c>
      <c r="T538" s="132">
        <v>48</v>
      </c>
      <c r="U538" s="132">
        <v>101</v>
      </c>
      <c r="V538" s="132">
        <v>84.9</v>
      </c>
      <c r="W538" s="132" t="s">
        <v>1063</v>
      </c>
      <c r="X538" s="132">
        <v>13</v>
      </c>
    </row>
    <row r="539" spans="1:24" hidden="1">
      <c r="A539" s="132">
        <v>538</v>
      </c>
      <c r="B539" s="132">
        <v>40000000580</v>
      </c>
      <c r="C539" s="132">
        <v>62034235000</v>
      </c>
      <c r="D539" s="132" t="s">
        <v>548</v>
      </c>
      <c r="E539" s="132" t="s">
        <v>420</v>
      </c>
      <c r="F539" s="132">
        <v>93</v>
      </c>
      <c r="G539" s="132" t="s">
        <v>3847</v>
      </c>
      <c r="H539" s="132">
        <v>1</v>
      </c>
      <c r="I539" s="132">
        <v>0.59599999999999997</v>
      </c>
      <c r="J539" s="132">
        <v>1</v>
      </c>
      <c r="K539" s="132">
        <v>0.59599999999999997</v>
      </c>
      <c r="L539" s="132" t="s">
        <v>148</v>
      </c>
      <c r="M539" s="132">
        <v>540</v>
      </c>
      <c r="N539" s="132" t="s">
        <v>468</v>
      </c>
      <c r="O539" s="132">
        <v>1760</v>
      </c>
      <c r="P539" s="132" t="s">
        <v>439</v>
      </c>
      <c r="Q539" s="132">
        <v>9</v>
      </c>
      <c r="R539" s="132" t="s">
        <v>947</v>
      </c>
      <c r="S539" s="132">
        <v>1000324</v>
      </c>
      <c r="T539" s="132">
        <v>46</v>
      </c>
      <c r="U539" s="132">
        <v>99</v>
      </c>
      <c r="V539" s="132">
        <v>84.9</v>
      </c>
      <c r="W539" s="132" t="s">
        <v>1063</v>
      </c>
      <c r="X539" s="132">
        <v>13</v>
      </c>
    </row>
    <row r="540" spans="1:24" hidden="1">
      <c r="A540" s="132">
        <v>539</v>
      </c>
      <c r="B540" s="132">
        <v>40000000579</v>
      </c>
      <c r="C540" s="132">
        <v>62034235000</v>
      </c>
      <c r="D540" s="132" t="s">
        <v>859</v>
      </c>
      <c r="E540" s="132" t="s">
        <v>420</v>
      </c>
      <c r="F540" s="132">
        <v>93</v>
      </c>
      <c r="G540" s="132" t="s">
        <v>3847</v>
      </c>
      <c r="H540" s="132">
        <v>1</v>
      </c>
      <c r="I540" s="132">
        <v>0.49</v>
      </c>
      <c r="J540" s="132">
        <v>1</v>
      </c>
      <c r="K540" s="132">
        <v>0.49</v>
      </c>
      <c r="L540" s="132" t="s">
        <v>148</v>
      </c>
      <c r="M540" s="132">
        <v>540</v>
      </c>
      <c r="N540" s="132" t="s">
        <v>2948</v>
      </c>
      <c r="O540" s="132">
        <v>7550</v>
      </c>
      <c r="P540" s="132" t="s">
        <v>439</v>
      </c>
      <c r="Q540" s="132">
        <v>9</v>
      </c>
      <c r="R540" s="132" t="s">
        <v>947</v>
      </c>
      <c r="S540" s="132">
        <v>1000324</v>
      </c>
      <c r="T540" s="132">
        <v>42</v>
      </c>
      <c r="U540" s="132">
        <v>88</v>
      </c>
      <c r="V540" s="132">
        <v>74.900000000000006</v>
      </c>
      <c r="W540" s="132" t="s">
        <v>1038</v>
      </c>
      <c r="X540" s="132">
        <v>5</v>
      </c>
    </row>
    <row r="541" spans="1:24" hidden="1">
      <c r="A541" s="132">
        <v>540</v>
      </c>
      <c r="B541" s="132">
        <v>40000000578</v>
      </c>
      <c r="C541" s="132">
        <v>62034235000</v>
      </c>
      <c r="D541" s="132" t="s">
        <v>859</v>
      </c>
      <c r="E541" s="132" t="s">
        <v>420</v>
      </c>
      <c r="F541" s="132">
        <v>93</v>
      </c>
      <c r="G541" s="132" t="s">
        <v>3847</v>
      </c>
      <c r="H541" s="132">
        <v>1</v>
      </c>
      <c r="I541" s="132">
        <v>0.498</v>
      </c>
      <c r="J541" s="132">
        <v>1</v>
      </c>
      <c r="K541" s="132">
        <v>0.498</v>
      </c>
      <c r="L541" s="132" t="s">
        <v>148</v>
      </c>
      <c r="M541" s="132">
        <v>540</v>
      </c>
      <c r="N541" s="132" t="s">
        <v>2948</v>
      </c>
      <c r="O541" s="132">
        <v>7550</v>
      </c>
      <c r="P541" s="132" t="s">
        <v>439</v>
      </c>
      <c r="Q541" s="132">
        <v>9</v>
      </c>
      <c r="R541" s="132" t="s">
        <v>947</v>
      </c>
      <c r="S541" s="132">
        <v>1000324</v>
      </c>
      <c r="T541" s="132">
        <v>42</v>
      </c>
      <c r="U541" s="132">
        <v>88</v>
      </c>
      <c r="V541" s="132">
        <v>74.900000000000006</v>
      </c>
      <c r="W541" s="132" t="s">
        <v>1038</v>
      </c>
      <c r="X541" s="132">
        <v>5</v>
      </c>
    </row>
    <row r="542" spans="1:24" hidden="1">
      <c r="A542" s="132">
        <v>541</v>
      </c>
      <c r="B542" s="132">
        <v>40000000577</v>
      </c>
      <c r="C542" s="132">
        <v>62034319000</v>
      </c>
      <c r="D542" s="132" t="s">
        <v>585</v>
      </c>
      <c r="E542" s="132" t="s">
        <v>475</v>
      </c>
      <c r="F542" s="132">
        <v>96</v>
      </c>
      <c r="G542" s="132" t="s">
        <v>3847</v>
      </c>
      <c r="H542" s="132">
        <v>1</v>
      </c>
      <c r="I542" s="132">
        <v>0.49</v>
      </c>
      <c r="J542" s="132">
        <v>1</v>
      </c>
      <c r="K542" s="132">
        <v>0.49</v>
      </c>
      <c r="L542" s="132" t="s">
        <v>148</v>
      </c>
      <c r="M542" s="132">
        <v>540</v>
      </c>
      <c r="N542" s="132" t="s">
        <v>468</v>
      </c>
      <c r="O542" s="132">
        <v>1760</v>
      </c>
      <c r="P542" s="132" t="s">
        <v>425</v>
      </c>
      <c r="Q542" s="132">
        <v>37</v>
      </c>
      <c r="R542" s="132" t="s">
        <v>947</v>
      </c>
      <c r="S542" s="132">
        <v>1000324</v>
      </c>
      <c r="T542" s="132">
        <v>50</v>
      </c>
      <c r="U542" s="132">
        <v>105</v>
      </c>
      <c r="V542" s="132">
        <v>1</v>
      </c>
      <c r="W542" s="132" t="s">
        <v>1050</v>
      </c>
      <c r="X542" s="132">
        <v>20</v>
      </c>
    </row>
    <row r="543" spans="1:24" hidden="1">
      <c r="A543" s="132">
        <v>542</v>
      </c>
      <c r="B543" s="132">
        <v>40000000576</v>
      </c>
      <c r="C543" s="132">
        <v>62034319000</v>
      </c>
      <c r="D543" s="132" t="s">
        <v>585</v>
      </c>
      <c r="E543" s="132" t="s">
        <v>475</v>
      </c>
      <c r="F543" s="132">
        <v>96</v>
      </c>
      <c r="G543" s="132" t="s">
        <v>3847</v>
      </c>
      <c r="H543" s="132">
        <v>1</v>
      </c>
      <c r="I543" s="132">
        <v>0.47599999999999998</v>
      </c>
      <c r="J543" s="132">
        <v>1</v>
      </c>
      <c r="K543" s="132">
        <v>0.47599999999999998</v>
      </c>
      <c r="L543" s="132" t="s">
        <v>148</v>
      </c>
      <c r="M543" s="132">
        <v>540</v>
      </c>
      <c r="N543" s="132" t="s">
        <v>468</v>
      </c>
      <c r="O543" s="132">
        <v>1760</v>
      </c>
      <c r="P543" s="132" t="s">
        <v>425</v>
      </c>
      <c r="Q543" s="132">
        <v>37</v>
      </c>
      <c r="R543" s="132" t="s">
        <v>947</v>
      </c>
      <c r="S543" s="132">
        <v>1000324</v>
      </c>
      <c r="T543" s="132">
        <v>46</v>
      </c>
      <c r="U543" s="132">
        <v>99</v>
      </c>
      <c r="V543" s="132">
        <v>89.9</v>
      </c>
      <c r="W543" s="132" t="s">
        <v>1050</v>
      </c>
      <c r="X543" s="132">
        <v>20</v>
      </c>
    </row>
    <row r="544" spans="1:24" hidden="1">
      <c r="A544" s="132">
        <v>543</v>
      </c>
      <c r="B544" s="132">
        <v>40000000575</v>
      </c>
      <c r="C544" s="132">
        <v>62034319000</v>
      </c>
      <c r="D544" s="132" t="s">
        <v>585</v>
      </c>
      <c r="E544" s="132" t="s">
        <v>475</v>
      </c>
      <c r="F544" s="132">
        <v>96</v>
      </c>
      <c r="G544" s="132" t="s">
        <v>3847</v>
      </c>
      <c r="H544" s="132">
        <v>1</v>
      </c>
      <c r="I544" s="132">
        <v>0.46</v>
      </c>
      <c r="J544" s="132">
        <v>1</v>
      </c>
      <c r="K544" s="132">
        <v>0.46</v>
      </c>
      <c r="L544" s="132" t="s">
        <v>148</v>
      </c>
      <c r="M544" s="132">
        <v>540</v>
      </c>
      <c r="N544" s="132" t="s">
        <v>468</v>
      </c>
      <c r="O544" s="132">
        <v>1760</v>
      </c>
      <c r="P544" s="132" t="s">
        <v>425</v>
      </c>
      <c r="Q544" s="132">
        <v>37</v>
      </c>
      <c r="R544" s="132" t="s">
        <v>947</v>
      </c>
      <c r="S544" s="132">
        <v>1000324</v>
      </c>
      <c r="T544" s="132">
        <v>44</v>
      </c>
      <c r="U544" s="132">
        <v>95</v>
      </c>
      <c r="V544" s="132">
        <v>89.9</v>
      </c>
      <c r="W544" s="132" t="s">
        <v>1050</v>
      </c>
      <c r="X544" s="132">
        <v>20</v>
      </c>
    </row>
    <row r="545" spans="1:24" hidden="1">
      <c r="A545" s="132">
        <v>544</v>
      </c>
      <c r="B545" s="132">
        <v>40000000574</v>
      </c>
      <c r="C545" s="132">
        <v>62034319000</v>
      </c>
      <c r="D545" s="132" t="s">
        <v>585</v>
      </c>
      <c r="E545" s="132" t="s">
        <v>475</v>
      </c>
      <c r="F545" s="132">
        <v>96</v>
      </c>
      <c r="G545" s="132" t="s">
        <v>3847</v>
      </c>
      <c r="H545" s="132">
        <v>1</v>
      </c>
      <c r="I545" s="132">
        <v>0.51800000000000002</v>
      </c>
      <c r="J545" s="132">
        <v>1</v>
      </c>
      <c r="K545" s="132">
        <v>0.51800000000000002</v>
      </c>
      <c r="L545" s="132" t="s">
        <v>148</v>
      </c>
      <c r="M545" s="132">
        <v>540</v>
      </c>
      <c r="N545" s="132" t="s">
        <v>468</v>
      </c>
      <c r="O545" s="132">
        <v>1760</v>
      </c>
      <c r="P545" s="132" t="s">
        <v>425</v>
      </c>
      <c r="Q545" s="132">
        <v>37</v>
      </c>
      <c r="R545" s="132" t="s">
        <v>947</v>
      </c>
      <c r="S545" s="132">
        <v>1000324</v>
      </c>
      <c r="T545" s="132">
        <v>50</v>
      </c>
      <c r="U545" s="132">
        <v>105</v>
      </c>
      <c r="V545" s="132">
        <v>89.9</v>
      </c>
      <c r="W545" s="132" t="s">
        <v>1050</v>
      </c>
      <c r="X545" s="132">
        <v>20</v>
      </c>
    </row>
    <row r="546" spans="1:24" hidden="1">
      <c r="A546" s="132">
        <v>545</v>
      </c>
      <c r="B546" s="132">
        <v>40000000573</v>
      </c>
      <c r="C546" s="132">
        <v>62034319000</v>
      </c>
      <c r="D546" s="132" t="s">
        <v>585</v>
      </c>
      <c r="E546" s="132" t="s">
        <v>475</v>
      </c>
      <c r="F546" s="132">
        <v>96</v>
      </c>
      <c r="G546" s="132" t="s">
        <v>3847</v>
      </c>
      <c r="H546" s="132">
        <v>1</v>
      </c>
      <c r="I546" s="132">
        <v>0.496</v>
      </c>
      <c r="J546" s="132">
        <v>1</v>
      </c>
      <c r="K546" s="132">
        <v>0.496</v>
      </c>
      <c r="L546" s="132" t="s">
        <v>148</v>
      </c>
      <c r="M546" s="132">
        <v>540</v>
      </c>
      <c r="N546" s="132" t="s">
        <v>468</v>
      </c>
      <c r="O546" s="132">
        <v>1760</v>
      </c>
      <c r="P546" s="132" t="s">
        <v>425</v>
      </c>
      <c r="Q546" s="132">
        <v>37</v>
      </c>
      <c r="R546" s="132" t="s">
        <v>947</v>
      </c>
      <c r="S546" s="132">
        <v>1000324</v>
      </c>
      <c r="T546" s="132">
        <v>52</v>
      </c>
      <c r="U546" s="132">
        <v>106</v>
      </c>
      <c r="V546" s="132">
        <v>89.9</v>
      </c>
      <c r="W546" s="132" t="s">
        <v>1050</v>
      </c>
      <c r="X546" s="132">
        <v>20</v>
      </c>
    </row>
    <row r="547" spans="1:24" hidden="1">
      <c r="A547" s="132">
        <v>546</v>
      </c>
      <c r="B547" s="132">
        <v>40000000572</v>
      </c>
      <c r="C547" s="132">
        <v>62034319000</v>
      </c>
      <c r="D547" s="132" t="s">
        <v>585</v>
      </c>
      <c r="E547" s="132" t="s">
        <v>475</v>
      </c>
      <c r="F547" s="132">
        <v>96</v>
      </c>
      <c r="G547" s="132" t="s">
        <v>3847</v>
      </c>
      <c r="H547" s="132">
        <v>1</v>
      </c>
      <c r="I547" s="132">
        <v>0.43</v>
      </c>
      <c r="J547" s="132">
        <v>1</v>
      </c>
      <c r="K547" s="132">
        <v>0.43</v>
      </c>
      <c r="L547" s="132" t="s">
        <v>148</v>
      </c>
      <c r="M547" s="132">
        <v>540</v>
      </c>
      <c r="N547" s="132" t="s">
        <v>2872</v>
      </c>
      <c r="O547" s="132">
        <v>2185</v>
      </c>
      <c r="P547" s="132" t="s">
        <v>425</v>
      </c>
      <c r="Q547" s="132">
        <v>37</v>
      </c>
      <c r="R547" s="132" t="s">
        <v>947</v>
      </c>
      <c r="S547" s="132">
        <v>1000324</v>
      </c>
      <c r="T547" s="132">
        <v>46</v>
      </c>
      <c r="U547" s="132">
        <v>99</v>
      </c>
      <c r="V547" s="132">
        <v>79.900000000000006</v>
      </c>
      <c r="W547" s="132" t="s">
        <v>1048</v>
      </c>
      <c r="X547" s="132">
        <v>4</v>
      </c>
    </row>
    <row r="548" spans="1:24" hidden="1">
      <c r="A548" s="132">
        <v>547</v>
      </c>
      <c r="B548" s="132">
        <v>40000000571</v>
      </c>
      <c r="C548" s="132">
        <v>62034319000</v>
      </c>
      <c r="D548" s="132" t="s">
        <v>585</v>
      </c>
      <c r="E548" s="132" t="s">
        <v>475</v>
      </c>
      <c r="F548" s="132">
        <v>96</v>
      </c>
      <c r="G548" s="132" t="s">
        <v>3847</v>
      </c>
      <c r="H548" s="132">
        <v>1</v>
      </c>
      <c r="I548" s="132">
        <v>0.55000000000000004</v>
      </c>
      <c r="J548" s="132">
        <v>1</v>
      </c>
      <c r="K548" s="132">
        <v>0.55000000000000004</v>
      </c>
      <c r="L548" s="132" t="s">
        <v>148</v>
      </c>
      <c r="M548" s="132">
        <v>540</v>
      </c>
      <c r="N548" s="132" t="s">
        <v>2872</v>
      </c>
      <c r="O548" s="132">
        <v>2185</v>
      </c>
      <c r="P548" s="132" t="s">
        <v>425</v>
      </c>
      <c r="Q548" s="132">
        <v>37</v>
      </c>
      <c r="R548" s="132" t="s">
        <v>947</v>
      </c>
      <c r="S548" s="132">
        <v>1000324</v>
      </c>
      <c r="T548" s="132">
        <v>54</v>
      </c>
      <c r="U548" s="132">
        <v>107</v>
      </c>
      <c r="V548" s="132">
        <v>79.900000000000006</v>
      </c>
      <c r="W548" s="132" t="s">
        <v>1048</v>
      </c>
      <c r="X548" s="132">
        <v>4</v>
      </c>
    </row>
    <row r="549" spans="1:24" hidden="1">
      <c r="A549" s="132">
        <v>548</v>
      </c>
      <c r="B549" s="132">
        <v>40000000570</v>
      </c>
      <c r="C549" s="132">
        <v>62034319000</v>
      </c>
      <c r="D549" s="132" t="s">
        <v>585</v>
      </c>
      <c r="E549" s="132" t="s">
        <v>475</v>
      </c>
      <c r="F549" s="132">
        <v>96</v>
      </c>
      <c r="G549" s="132" t="s">
        <v>3847</v>
      </c>
      <c r="H549" s="132">
        <v>1</v>
      </c>
      <c r="I549" s="132">
        <v>0.54400000000000004</v>
      </c>
      <c r="J549" s="132">
        <v>1</v>
      </c>
      <c r="K549" s="132">
        <v>0.54400000000000004</v>
      </c>
      <c r="L549" s="132" t="s">
        <v>148</v>
      </c>
      <c r="M549" s="132">
        <v>540</v>
      </c>
      <c r="N549" s="132" t="s">
        <v>2872</v>
      </c>
      <c r="O549" s="132">
        <v>2185</v>
      </c>
      <c r="P549" s="132" t="s">
        <v>425</v>
      </c>
      <c r="Q549" s="132">
        <v>37</v>
      </c>
      <c r="R549" s="132" t="s">
        <v>947</v>
      </c>
      <c r="S549" s="132">
        <v>1000324</v>
      </c>
      <c r="T549" s="132">
        <v>50</v>
      </c>
      <c r="U549" s="132">
        <v>105</v>
      </c>
      <c r="V549" s="132">
        <v>79.900000000000006</v>
      </c>
      <c r="W549" s="132" t="s">
        <v>1048</v>
      </c>
      <c r="X549" s="132">
        <v>4</v>
      </c>
    </row>
    <row r="550" spans="1:24" hidden="1">
      <c r="A550" s="132">
        <v>549</v>
      </c>
      <c r="B550" s="132">
        <v>40000000569</v>
      </c>
      <c r="C550" s="132">
        <v>62034319000</v>
      </c>
      <c r="D550" s="132" t="s">
        <v>585</v>
      </c>
      <c r="E550" s="132" t="s">
        <v>475</v>
      </c>
      <c r="F550" s="132">
        <v>96</v>
      </c>
      <c r="G550" s="132" t="s">
        <v>3847</v>
      </c>
      <c r="H550" s="132">
        <v>1</v>
      </c>
      <c r="I550" s="132">
        <v>0.53600000000000003</v>
      </c>
      <c r="J550" s="132">
        <v>1</v>
      </c>
      <c r="K550" s="132">
        <v>0.53600000000000003</v>
      </c>
      <c r="L550" s="132" t="s">
        <v>148</v>
      </c>
      <c r="M550" s="132">
        <v>540</v>
      </c>
      <c r="N550" s="132" t="s">
        <v>2872</v>
      </c>
      <c r="O550" s="132">
        <v>2185</v>
      </c>
      <c r="P550" s="132" t="s">
        <v>425</v>
      </c>
      <c r="Q550" s="132">
        <v>37</v>
      </c>
      <c r="R550" s="132" t="s">
        <v>947</v>
      </c>
      <c r="S550" s="132">
        <v>1000324</v>
      </c>
      <c r="T550" s="132">
        <v>48</v>
      </c>
      <c r="U550" s="132">
        <v>101</v>
      </c>
      <c r="V550" s="132">
        <v>79.900000000000006</v>
      </c>
      <c r="W550" s="132" t="s">
        <v>1048</v>
      </c>
      <c r="X550" s="132">
        <v>4</v>
      </c>
    </row>
    <row r="551" spans="1:24" hidden="1">
      <c r="A551" s="132">
        <v>550</v>
      </c>
      <c r="B551" s="132">
        <v>40000000568</v>
      </c>
      <c r="C551" s="132">
        <v>62034231000</v>
      </c>
      <c r="D551" s="132" t="s">
        <v>537</v>
      </c>
      <c r="E551" s="132" t="s">
        <v>3964</v>
      </c>
      <c r="F551" s="132">
        <v>87</v>
      </c>
      <c r="G551" s="132" t="s">
        <v>3847</v>
      </c>
      <c r="H551" s="132">
        <v>1</v>
      </c>
      <c r="I551" s="132">
        <v>0.55200000000000005</v>
      </c>
      <c r="J551" s="132">
        <v>1</v>
      </c>
      <c r="K551" s="132">
        <v>0.55200000000000005</v>
      </c>
      <c r="L551" s="132" t="s">
        <v>148</v>
      </c>
      <c r="M551" s="132">
        <v>540</v>
      </c>
      <c r="N551" s="132" t="s">
        <v>468</v>
      </c>
      <c r="O551" s="132">
        <v>1760</v>
      </c>
      <c r="P551" s="132" t="s">
        <v>439</v>
      </c>
      <c r="Q551" s="132">
        <v>9</v>
      </c>
      <c r="R551" s="132" t="s">
        <v>947</v>
      </c>
      <c r="S551" s="132">
        <v>1000324</v>
      </c>
      <c r="T551" s="132">
        <v>52</v>
      </c>
      <c r="U551" s="132">
        <v>106</v>
      </c>
      <c r="V551" s="132">
        <v>1</v>
      </c>
      <c r="W551" s="132" t="s">
        <v>1144</v>
      </c>
      <c r="X551" s="132">
        <v>23</v>
      </c>
    </row>
    <row r="552" spans="1:24" hidden="1">
      <c r="A552" s="132">
        <v>551</v>
      </c>
      <c r="B552" s="132">
        <v>40000000567</v>
      </c>
      <c r="C552" s="132">
        <v>62034231000</v>
      </c>
      <c r="D552" s="132" t="s">
        <v>537</v>
      </c>
      <c r="E552" s="132" t="s">
        <v>3964</v>
      </c>
      <c r="F552" s="132">
        <v>87</v>
      </c>
      <c r="G552" s="132" t="s">
        <v>3847</v>
      </c>
      <c r="H552" s="132">
        <v>1</v>
      </c>
      <c r="I552" s="132">
        <v>0.57199999999999995</v>
      </c>
      <c r="J552" s="132">
        <v>1</v>
      </c>
      <c r="K552" s="132">
        <v>0.57199999999999995</v>
      </c>
      <c r="L552" s="132" t="s">
        <v>148</v>
      </c>
      <c r="M552" s="132">
        <v>540</v>
      </c>
      <c r="N552" s="132" t="s">
        <v>468</v>
      </c>
      <c r="O552" s="132">
        <v>1760</v>
      </c>
      <c r="P552" s="132" t="s">
        <v>439</v>
      </c>
      <c r="Q552" s="132">
        <v>9</v>
      </c>
      <c r="R552" s="132" t="s">
        <v>947</v>
      </c>
      <c r="S552" s="132">
        <v>1000324</v>
      </c>
      <c r="T552" s="132">
        <v>52</v>
      </c>
      <c r="U552" s="132">
        <v>106</v>
      </c>
      <c r="V552" s="132">
        <v>79.900000000000006</v>
      </c>
      <c r="W552" s="132" t="s">
        <v>1144</v>
      </c>
      <c r="X552" s="132">
        <v>23</v>
      </c>
    </row>
    <row r="553" spans="1:24" hidden="1">
      <c r="A553" s="132">
        <v>552</v>
      </c>
      <c r="B553" s="132">
        <v>40000000566</v>
      </c>
      <c r="C553" s="132">
        <v>62034231000</v>
      </c>
      <c r="D553" s="132" t="s">
        <v>537</v>
      </c>
      <c r="E553" s="132" t="s">
        <v>3964</v>
      </c>
      <c r="F553" s="132">
        <v>87</v>
      </c>
      <c r="G553" s="132" t="s">
        <v>3847</v>
      </c>
      <c r="H553" s="132">
        <v>1</v>
      </c>
      <c r="I553" s="132">
        <v>0.58199999999999996</v>
      </c>
      <c r="J553" s="132">
        <v>1</v>
      </c>
      <c r="K553" s="132">
        <v>0.58199999999999996</v>
      </c>
      <c r="L553" s="132" t="s">
        <v>148</v>
      </c>
      <c r="M553" s="132">
        <v>540</v>
      </c>
      <c r="N553" s="132" t="s">
        <v>468</v>
      </c>
      <c r="O553" s="132">
        <v>1760</v>
      </c>
      <c r="P553" s="132" t="s">
        <v>439</v>
      </c>
      <c r="Q553" s="132">
        <v>9</v>
      </c>
      <c r="R553" s="132" t="s">
        <v>947</v>
      </c>
      <c r="S553" s="132">
        <v>1000324</v>
      </c>
      <c r="T553" s="132">
        <v>54</v>
      </c>
      <c r="U553" s="132">
        <v>107</v>
      </c>
      <c r="V553" s="132">
        <v>79.900000000000006</v>
      </c>
      <c r="W553" s="132" t="s">
        <v>1144</v>
      </c>
      <c r="X553" s="132">
        <v>23</v>
      </c>
    </row>
    <row r="554" spans="1:24" hidden="1">
      <c r="A554" s="132">
        <v>553</v>
      </c>
      <c r="B554" s="132">
        <v>40000000565</v>
      </c>
      <c r="C554" s="132">
        <v>62034231000</v>
      </c>
      <c r="D554" s="132" t="s">
        <v>537</v>
      </c>
      <c r="E554" s="132" t="s">
        <v>3964</v>
      </c>
      <c r="F554" s="132">
        <v>87</v>
      </c>
      <c r="G554" s="132" t="s">
        <v>3847</v>
      </c>
      <c r="H554" s="132">
        <v>1</v>
      </c>
      <c r="I554" s="132">
        <v>0.61599999999999999</v>
      </c>
      <c r="J554" s="132">
        <v>1</v>
      </c>
      <c r="K554" s="132">
        <v>0.61599999999999999</v>
      </c>
      <c r="L554" s="132" t="s">
        <v>148</v>
      </c>
      <c r="M554" s="132">
        <v>540</v>
      </c>
      <c r="N554" s="132" t="s">
        <v>468</v>
      </c>
      <c r="O554" s="132">
        <v>1760</v>
      </c>
      <c r="P554" s="132" t="s">
        <v>439</v>
      </c>
      <c r="Q554" s="132">
        <v>9</v>
      </c>
      <c r="R554" s="132" t="s">
        <v>947</v>
      </c>
      <c r="S554" s="132">
        <v>1000324</v>
      </c>
      <c r="T554" s="132">
        <v>58</v>
      </c>
      <c r="U554" s="132">
        <v>219</v>
      </c>
      <c r="V554" s="132">
        <v>79.900000000000006</v>
      </c>
      <c r="W554" s="132" t="s">
        <v>1144</v>
      </c>
      <c r="X554" s="132">
        <v>23</v>
      </c>
    </row>
    <row r="555" spans="1:24" hidden="1">
      <c r="A555" s="132">
        <v>554</v>
      </c>
      <c r="B555" s="132">
        <v>40000000564</v>
      </c>
      <c r="C555" s="132">
        <v>62034231000</v>
      </c>
      <c r="D555" s="132" t="s">
        <v>537</v>
      </c>
      <c r="E555" s="132" t="s">
        <v>3964</v>
      </c>
      <c r="F555" s="132">
        <v>87</v>
      </c>
      <c r="G555" s="132" t="s">
        <v>3847</v>
      </c>
      <c r="H555" s="132">
        <v>1</v>
      </c>
      <c r="I555" s="132">
        <v>0.61</v>
      </c>
      <c r="J555" s="132">
        <v>1</v>
      </c>
      <c r="K555" s="132">
        <v>0.61</v>
      </c>
      <c r="L555" s="132" t="s">
        <v>148</v>
      </c>
      <c r="M555" s="132">
        <v>540</v>
      </c>
      <c r="N555" s="132" t="s">
        <v>468</v>
      </c>
      <c r="O555" s="132">
        <v>1760</v>
      </c>
      <c r="P555" s="132" t="s">
        <v>439</v>
      </c>
      <c r="Q555" s="132">
        <v>9</v>
      </c>
      <c r="R555" s="132" t="s">
        <v>947</v>
      </c>
      <c r="S555" s="132">
        <v>1000324</v>
      </c>
      <c r="T555" s="132">
        <v>56</v>
      </c>
      <c r="U555" s="132">
        <v>108</v>
      </c>
      <c r="V555" s="132">
        <v>79.900000000000006</v>
      </c>
      <c r="W555" s="132" t="s">
        <v>1144</v>
      </c>
      <c r="X555" s="132">
        <v>23</v>
      </c>
    </row>
    <row r="556" spans="1:24" hidden="1">
      <c r="A556" s="132">
        <v>555</v>
      </c>
      <c r="B556" s="132">
        <v>40000000563</v>
      </c>
      <c r="C556" s="132">
        <v>62034235000</v>
      </c>
      <c r="D556" s="132" t="s">
        <v>548</v>
      </c>
      <c r="E556" s="132" t="s">
        <v>420</v>
      </c>
      <c r="F556" s="132">
        <v>93</v>
      </c>
      <c r="G556" s="132" t="s">
        <v>3847</v>
      </c>
      <c r="H556" s="132">
        <v>1</v>
      </c>
      <c r="I556" s="132">
        <v>0.51600000000000001</v>
      </c>
      <c r="J556" s="132">
        <v>1</v>
      </c>
      <c r="K556" s="132">
        <v>0.51600000000000001</v>
      </c>
      <c r="L556" s="132" t="s">
        <v>148</v>
      </c>
      <c r="M556" s="132">
        <v>540</v>
      </c>
      <c r="N556" s="132" t="s">
        <v>468</v>
      </c>
      <c r="O556" s="132">
        <v>1760</v>
      </c>
      <c r="P556" s="132" t="s">
        <v>439</v>
      </c>
      <c r="Q556" s="132">
        <v>9</v>
      </c>
      <c r="R556" s="132" t="s">
        <v>947</v>
      </c>
      <c r="S556" s="132">
        <v>1000324</v>
      </c>
      <c r="T556" s="132">
        <v>48</v>
      </c>
      <c r="U556" s="132">
        <v>101</v>
      </c>
      <c r="V556" s="132">
        <v>84.9</v>
      </c>
      <c r="W556" s="132" t="s">
        <v>1046</v>
      </c>
      <c r="X556" s="132">
        <v>12</v>
      </c>
    </row>
    <row r="557" spans="1:24" hidden="1">
      <c r="A557" s="132">
        <v>556</v>
      </c>
      <c r="B557" s="132">
        <v>40000000562</v>
      </c>
      <c r="C557" s="132">
        <v>62034235000</v>
      </c>
      <c r="D557" s="132" t="s">
        <v>548</v>
      </c>
      <c r="E557" s="132" t="s">
        <v>420</v>
      </c>
      <c r="F557" s="132">
        <v>93</v>
      </c>
      <c r="G557" s="132" t="s">
        <v>3847</v>
      </c>
      <c r="H557" s="132">
        <v>1</v>
      </c>
      <c r="I557" s="132">
        <v>0.55200000000000005</v>
      </c>
      <c r="J557" s="132">
        <v>1</v>
      </c>
      <c r="K557" s="132">
        <v>0.55200000000000005</v>
      </c>
      <c r="L557" s="132" t="s">
        <v>148</v>
      </c>
      <c r="M557" s="132">
        <v>540</v>
      </c>
      <c r="N557" s="132" t="s">
        <v>468</v>
      </c>
      <c r="O557" s="132">
        <v>1760</v>
      </c>
      <c r="P557" s="132" t="s">
        <v>439</v>
      </c>
      <c r="Q557" s="132">
        <v>9</v>
      </c>
      <c r="R557" s="132" t="s">
        <v>947</v>
      </c>
      <c r="S557" s="132">
        <v>1000324</v>
      </c>
      <c r="T557" s="132">
        <v>50</v>
      </c>
      <c r="U557" s="132">
        <v>105</v>
      </c>
      <c r="V557" s="132">
        <v>84.9</v>
      </c>
      <c r="W557" s="132" t="s">
        <v>1046</v>
      </c>
      <c r="X557" s="132">
        <v>12</v>
      </c>
    </row>
    <row r="558" spans="1:24" hidden="1">
      <c r="A558" s="132">
        <v>557</v>
      </c>
      <c r="B558" s="132">
        <v>40000000561</v>
      </c>
      <c r="C558" s="132">
        <v>62034235000</v>
      </c>
      <c r="D558" s="132" t="s">
        <v>548</v>
      </c>
      <c r="E558" s="132" t="s">
        <v>420</v>
      </c>
      <c r="F558" s="132">
        <v>93</v>
      </c>
      <c r="G558" s="132" t="s">
        <v>3847</v>
      </c>
      <c r="H558" s="132">
        <v>1</v>
      </c>
      <c r="I558" s="132">
        <v>0.57199999999999995</v>
      </c>
      <c r="J558" s="132">
        <v>1</v>
      </c>
      <c r="K558" s="132">
        <v>0.57199999999999995</v>
      </c>
      <c r="L558" s="132" t="s">
        <v>148</v>
      </c>
      <c r="M558" s="132">
        <v>540</v>
      </c>
      <c r="N558" s="132" t="s">
        <v>468</v>
      </c>
      <c r="O558" s="132">
        <v>1760</v>
      </c>
      <c r="P558" s="132" t="s">
        <v>439</v>
      </c>
      <c r="Q558" s="132">
        <v>9</v>
      </c>
      <c r="R558" s="132" t="s">
        <v>947</v>
      </c>
      <c r="S558" s="132">
        <v>1000324</v>
      </c>
      <c r="T558" s="132">
        <v>52</v>
      </c>
      <c r="U558" s="132">
        <v>106</v>
      </c>
      <c r="V558" s="132">
        <v>84.9</v>
      </c>
      <c r="W558" s="132" t="s">
        <v>1046</v>
      </c>
      <c r="X558" s="132">
        <v>12</v>
      </c>
    </row>
    <row r="559" spans="1:24" hidden="1">
      <c r="A559" s="132">
        <v>558</v>
      </c>
      <c r="B559" s="132">
        <v>40000000560</v>
      </c>
      <c r="C559" s="132">
        <v>62034235000</v>
      </c>
      <c r="D559" s="132" t="s">
        <v>548</v>
      </c>
      <c r="E559" s="132" t="s">
        <v>420</v>
      </c>
      <c r="F559" s="132">
        <v>93</v>
      </c>
      <c r="G559" s="132" t="s">
        <v>3847</v>
      </c>
      <c r="H559" s="132">
        <v>1</v>
      </c>
      <c r="I559" s="132">
        <v>0.54600000000000004</v>
      </c>
      <c r="J559" s="132">
        <v>1</v>
      </c>
      <c r="K559" s="132">
        <v>0.54600000000000004</v>
      </c>
      <c r="L559" s="132" t="s">
        <v>148</v>
      </c>
      <c r="M559" s="132">
        <v>540</v>
      </c>
      <c r="N559" s="132" t="s">
        <v>468</v>
      </c>
      <c r="O559" s="132">
        <v>1760</v>
      </c>
      <c r="P559" s="132" t="s">
        <v>439</v>
      </c>
      <c r="Q559" s="132">
        <v>9</v>
      </c>
      <c r="R559" s="132" t="s">
        <v>947</v>
      </c>
      <c r="S559" s="132">
        <v>1000324</v>
      </c>
      <c r="T559" s="132">
        <v>48</v>
      </c>
      <c r="U559" s="132">
        <v>101</v>
      </c>
      <c r="V559" s="132">
        <v>84.9</v>
      </c>
      <c r="W559" s="132" t="s">
        <v>1046</v>
      </c>
      <c r="X559" s="132">
        <v>12</v>
      </c>
    </row>
    <row r="560" spans="1:24" hidden="1">
      <c r="A560" s="132">
        <v>559</v>
      </c>
      <c r="B560" s="132">
        <v>40000000558</v>
      </c>
      <c r="C560" s="132">
        <v>62034235000</v>
      </c>
      <c r="D560" s="132" t="s">
        <v>548</v>
      </c>
      <c r="E560" s="132" t="s">
        <v>420</v>
      </c>
      <c r="F560" s="132">
        <v>93</v>
      </c>
      <c r="G560" s="132" t="s">
        <v>3847</v>
      </c>
      <c r="H560" s="132">
        <v>1</v>
      </c>
      <c r="I560" s="132">
        <v>0.498</v>
      </c>
      <c r="J560" s="132">
        <v>1</v>
      </c>
      <c r="K560" s="132">
        <v>0.498</v>
      </c>
      <c r="L560" s="132" t="s">
        <v>148</v>
      </c>
      <c r="M560" s="132">
        <v>540</v>
      </c>
      <c r="N560" s="132" t="s">
        <v>468</v>
      </c>
      <c r="O560" s="132">
        <v>1760</v>
      </c>
      <c r="P560" s="132" t="s">
        <v>439</v>
      </c>
      <c r="Q560" s="132">
        <v>9</v>
      </c>
      <c r="R560" s="132" t="s">
        <v>947</v>
      </c>
      <c r="S560" s="132">
        <v>1000324</v>
      </c>
      <c r="T560" s="132">
        <v>46</v>
      </c>
      <c r="U560" s="132">
        <v>99</v>
      </c>
      <c r="V560" s="132">
        <v>84.9</v>
      </c>
      <c r="W560" s="132" t="s">
        <v>1046</v>
      </c>
      <c r="X560" s="132">
        <v>12</v>
      </c>
    </row>
    <row r="561" spans="1:24" hidden="1">
      <c r="A561" s="132">
        <v>560</v>
      </c>
      <c r="B561" s="132">
        <v>40000000557</v>
      </c>
      <c r="C561" s="132">
        <v>62034110000</v>
      </c>
      <c r="D561" s="132" t="s">
        <v>586</v>
      </c>
      <c r="E561" s="132" t="s">
        <v>475</v>
      </c>
      <c r="F561" s="132">
        <v>96</v>
      </c>
      <c r="G561" s="132" t="s">
        <v>3847</v>
      </c>
      <c r="H561" s="132">
        <v>1</v>
      </c>
      <c r="I561" s="132">
        <v>0.45200000000000001</v>
      </c>
      <c r="J561" s="132">
        <v>1</v>
      </c>
      <c r="K561" s="132">
        <v>0.45200000000000001</v>
      </c>
      <c r="L561" s="132" t="s">
        <v>148</v>
      </c>
      <c r="M561" s="132">
        <v>540</v>
      </c>
      <c r="N561" s="132" t="s">
        <v>2777</v>
      </c>
      <c r="O561" s="132">
        <v>1704</v>
      </c>
      <c r="P561" s="132" t="s">
        <v>3855</v>
      </c>
      <c r="Q561" s="132">
        <v>11</v>
      </c>
      <c r="R561" s="132" t="s">
        <v>947</v>
      </c>
      <c r="S561" s="132">
        <v>1000324</v>
      </c>
      <c r="T561" s="132">
        <v>52</v>
      </c>
      <c r="U561" s="132">
        <v>106</v>
      </c>
      <c r="V561" s="132">
        <v>89.9</v>
      </c>
      <c r="W561" s="132" t="s">
        <v>1048</v>
      </c>
      <c r="X561" s="132">
        <v>4</v>
      </c>
    </row>
    <row r="562" spans="1:24" hidden="1">
      <c r="A562" s="132">
        <v>561</v>
      </c>
      <c r="B562" s="132">
        <v>40000000556</v>
      </c>
      <c r="C562" s="132">
        <v>62034110000</v>
      </c>
      <c r="D562" s="132" t="s">
        <v>586</v>
      </c>
      <c r="E562" s="132" t="s">
        <v>475</v>
      </c>
      <c r="F562" s="132">
        <v>96</v>
      </c>
      <c r="G562" s="132" t="s">
        <v>3847</v>
      </c>
      <c r="H562" s="132">
        <v>1</v>
      </c>
      <c r="I562" s="132">
        <v>0.40400000000000003</v>
      </c>
      <c r="J562" s="132">
        <v>1</v>
      </c>
      <c r="K562" s="132">
        <v>0.40400000000000003</v>
      </c>
      <c r="L562" s="132" t="s">
        <v>148</v>
      </c>
      <c r="M562" s="132">
        <v>540</v>
      </c>
      <c r="N562" s="132" t="s">
        <v>2777</v>
      </c>
      <c r="O562" s="132">
        <v>1704</v>
      </c>
      <c r="P562" s="132" t="s">
        <v>3855</v>
      </c>
      <c r="Q562" s="132">
        <v>11</v>
      </c>
      <c r="R562" s="132" t="s">
        <v>947</v>
      </c>
      <c r="S562" s="132">
        <v>1000324</v>
      </c>
      <c r="T562" s="132">
        <v>48</v>
      </c>
      <c r="U562" s="132">
        <v>101</v>
      </c>
      <c r="V562" s="132">
        <v>89.9</v>
      </c>
      <c r="W562" s="132" t="s">
        <v>1048</v>
      </c>
      <c r="X562" s="132">
        <v>4</v>
      </c>
    </row>
    <row r="563" spans="1:24" hidden="1">
      <c r="A563" s="132">
        <v>562</v>
      </c>
      <c r="B563" s="132">
        <v>40000000555</v>
      </c>
      <c r="C563" s="132">
        <v>62034110000</v>
      </c>
      <c r="D563" s="132" t="s">
        <v>586</v>
      </c>
      <c r="E563" s="132" t="s">
        <v>475</v>
      </c>
      <c r="F563" s="132">
        <v>96</v>
      </c>
      <c r="G563" s="132" t="s">
        <v>3847</v>
      </c>
      <c r="H563" s="132">
        <v>1</v>
      </c>
      <c r="I563" s="132">
        <v>0.45200000000000001</v>
      </c>
      <c r="J563" s="132">
        <v>1</v>
      </c>
      <c r="K563" s="132">
        <v>0.45200000000000001</v>
      </c>
      <c r="L563" s="132" t="s">
        <v>148</v>
      </c>
      <c r="M563" s="132">
        <v>540</v>
      </c>
      <c r="N563" s="132" t="s">
        <v>2777</v>
      </c>
      <c r="O563" s="132">
        <v>1704</v>
      </c>
      <c r="P563" s="132" t="s">
        <v>3855</v>
      </c>
      <c r="Q563" s="132">
        <v>11</v>
      </c>
      <c r="R563" s="132" t="s">
        <v>947</v>
      </c>
      <c r="S563" s="132">
        <v>1000324</v>
      </c>
      <c r="T563" s="132">
        <v>50</v>
      </c>
      <c r="U563" s="132">
        <v>105</v>
      </c>
      <c r="V563" s="132">
        <v>89.9</v>
      </c>
      <c r="W563" s="132" t="s">
        <v>1048</v>
      </c>
      <c r="X563" s="132">
        <v>4</v>
      </c>
    </row>
    <row r="564" spans="1:24" hidden="1">
      <c r="A564" s="132">
        <v>563</v>
      </c>
      <c r="B564" s="132">
        <v>40000000554</v>
      </c>
      <c r="C564" s="132">
        <v>62034110000</v>
      </c>
      <c r="D564" s="132" t="s">
        <v>586</v>
      </c>
      <c r="E564" s="132" t="s">
        <v>475</v>
      </c>
      <c r="F564" s="132">
        <v>96</v>
      </c>
      <c r="G564" s="132" t="s">
        <v>3847</v>
      </c>
      <c r="H564" s="132">
        <v>1</v>
      </c>
      <c r="I564" s="132">
        <v>0.42199999999999999</v>
      </c>
      <c r="J564" s="132">
        <v>1</v>
      </c>
      <c r="K564" s="132">
        <v>0.42199999999999999</v>
      </c>
      <c r="L564" s="132" t="s">
        <v>148</v>
      </c>
      <c r="M564" s="132">
        <v>540</v>
      </c>
      <c r="N564" s="132" t="s">
        <v>2777</v>
      </c>
      <c r="O564" s="132">
        <v>1704</v>
      </c>
      <c r="P564" s="132" t="s">
        <v>3855</v>
      </c>
      <c r="Q564" s="132">
        <v>11</v>
      </c>
      <c r="R564" s="132" t="s">
        <v>947</v>
      </c>
      <c r="S564" s="132">
        <v>1000324</v>
      </c>
      <c r="T564" s="132">
        <v>48</v>
      </c>
      <c r="U564" s="132">
        <v>101</v>
      </c>
      <c r="V564" s="132">
        <v>89.9</v>
      </c>
      <c r="W564" s="132" t="s">
        <v>1048</v>
      </c>
      <c r="X564" s="132">
        <v>4</v>
      </c>
    </row>
    <row r="565" spans="1:24" hidden="1">
      <c r="A565" s="132">
        <v>564</v>
      </c>
      <c r="B565" s="132">
        <v>40000000553</v>
      </c>
      <c r="C565" s="132">
        <v>62034319000</v>
      </c>
      <c r="D565" s="132" t="s">
        <v>585</v>
      </c>
      <c r="E565" s="132" t="s">
        <v>475</v>
      </c>
      <c r="F565" s="132">
        <v>96</v>
      </c>
      <c r="G565" s="132" t="s">
        <v>3847</v>
      </c>
      <c r="H565" s="132">
        <v>1</v>
      </c>
      <c r="I565" s="132">
        <v>0.41599999999999998</v>
      </c>
      <c r="J565" s="132">
        <v>1</v>
      </c>
      <c r="K565" s="132">
        <v>0.41599999999999998</v>
      </c>
      <c r="L565" s="132" t="s">
        <v>148</v>
      </c>
      <c r="M565" s="132">
        <v>540</v>
      </c>
      <c r="N565" s="132" t="s">
        <v>2777</v>
      </c>
      <c r="O565" s="132">
        <v>1704</v>
      </c>
      <c r="P565" s="132" t="s">
        <v>425</v>
      </c>
      <c r="Q565" s="132">
        <v>37</v>
      </c>
      <c r="R565" s="132" t="s">
        <v>947</v>
      </c>
      <c r="S565" s="132">
        <v>1000324</v>
      </c>
      <c r="T565" s="132">
        <v>44</v>
      </c>
      <c r="U565" s="132">
        <v>95</v>
      </c>
      <c r="V565" s="132">
        <v>79.900000000000006</v>
      </c>
      <c r="W565" s="132" t="s">
        <v>1050</v>
      </c>
      <c r="X565" s="132">
        <v>20</v>
      </c>
    </row>
    <row r="566" spans="1:24" hidden="1">
      <c r="A566" s="132">
        <v>565</v>
      </c>
      <c r="B566" s="132">
        <v>40000000552</v>
      </c>
      <c r="C566" s="132">
        <v>62034319000</v>
      </c>
      <c r="D566" s="132" t="s">
        <v>585</v>
      </c>
      <c r="E566" s="132" t="s">
        <v>475</v>
      </c>
      <c r="F566" s="132">
        <v>96</v>
      </c>
      <c r="G566" s="132" t="s">
        <v>3847</v>
      </c>
      <c r="H566" s="132">
        <v>1</v>
      </c>
      <c r="I566" s="132">
        <v>0.44600000000000001</v>
      </c>
      <c r="J566" s="132">
        <v>1</v>
      </c>
      <c r="K566" s="132">
        <v>0.44600000000000001</v>
      </c>
      <c r="L566" s="132" t="s">
        <v>148</v>
      </c>
      <c r="M566" s="132">
        <v>540</v>
      </c>
      <c r="N566" s="132" t="s">
        <v>2777</v>
      </c>
      <c r="O566" s="132">
        <v>1704</v>
      </c>
      <c r="P566" s="132" t="s">
        <v>425</v>
      </c>
      <c r="Q566" s="132">
        <v>37</v>
      </c>
      <c r="R566" s="132" t="s">
        <v>947</v>
      </c>
      <c r="S566" s="132">
        <v>1000324</v>
      </c>
      <c r="T566" s="132">
        <v>44</v>
      </c>
      <c r="U566" s="132">
        <v>95</v>
      </c>
      <c r="V566" s="132">
        <v>79.900000000000006</v>
      </c>
      <c r="W566" s="132" t="s">
        <v>1050</v>
      </c>
      <c r="X566" s="132">
        <v>20</v>
      </c>
    </row>
    <row r="567" spans="1:24" hidden="1">
      <c r="A567" s="132">
        <v>566</v>
      </c>
      <c r="B567" s="132">
        <v>40000000551</v>
      </c>
      <c r="C567" s="132">
        <v>62034235000</v>
      </c>
      <c r="D567" s="132" t="s">
        <v>859</v>
      </c>
      <c r="E567" s="132" t="s">
        <v>420</v>
      </c>
      <c r="F567" s="132">
        <v>93</v>
      </c>
      <c r="G567" s="132" t="s">
        <v>3847</v>
      </c>
      <c r="H567" s="132">
        <v>1</v>
      </c>
      <c r="I567" s="132">
        <v>0.57199999999999995</v>
      </c>
      <c r="J567" s="132">
        <v>1</v>
      </c>
      <c r="K567" s="132">
        <v>0.57199999999999995</v>
      </c>
      <c r="L567" s="132" t="s">
        <v>148</v>
      </c>
      <c r="M567" s="132">
        <v>540</v>
      </c>
      <c r="N567" s="132" t="s">
        <v>2948</v>
      </c>
      <c r="O567" s="132">
        <v>7550</v>
      </c>
      <c r="P567" s="132" t="s">
        <v>439</v>
      </c>
      <c r="Q567" s="132">
        <v>9</v>
      </c>
      <c r="R567" s="132" t="s">
        <v>947</v>
      </c>
      <c r="S567" s="132">
        <v>1000324</v>
      </c>
      <c r="T567" s="132">
        <v>50</v>
      </c>
      <c r="U567" s="132">
        <v>105</v>
      </c>
      <c r="V567" s="132">
        <v>1</v>
      </c>
      <c r="W567" s="132" t="s">
        <v>1048</v>
      </c>
      <c r="X567" s="132">
        <v>4</v>
      </c>
    </row>
    <row r="568" spans="1:24" hidden="1">
      <c r="A568" s="132">
        <v>567</v>
      </c>
      <c r="B568" s="132">
        <v>40000000550</v>
      </c>
      <c r="C568" s="132">
        <v>62034235000</v>
      </c>
      <c r="D568" s="132" t="s">
        <v>859</v>
      </c>
      <c r="E568" s="132" t="s">
        <v>420</v>
      </c>
      <c r="F568" s="132">
        <v>93</v>
      </c>
      <c r="G568" s="132" t="s">
        <v>3847</v>
      </c>
      <c r="H568" s="132">
        <v>1</v>
      </c>
      <c r="I568" s="132">
        <v>0.51200000000000001</v>
      </c>
      <c r="J568" s="132">
        <v>1</v>
      </c>
      <c r="K568" s="132">
        <v>0.51200000000000001</v>
      </c>
      <c r="L568" s="132" t="s">
        <v>148</v>
      </c>
      <c r="M568" s="132">
        <v>540</v>
      </c>
      <c r="N568" s="132" t="s">
        <v>2948</v>
      </c>
      <c r="O568" s="132">
        <v>7550</v>
      </c>
      <c r="P568" s="132" t="s">
        <v>439</v>
      </c>
      <c r="Q568" s="132">
        <v>9</v>
      </c>
      <c r="R568" s="132" t="s">
        <v>947</v>
      </c>
      <c r="S568" s="132">
        <v>1000324</v>
      </c>
      <c r="T568" s="132">
        <v>42</v>
      </c>
      <c r="U568" s="132">
        <v>88</v>
      </c>
      <c r="V568" s="132">
        <v>1</v>
      </c>
      <c r="W568" s="132" t="s">
        <v>3916</v>
      </c>
      <c r="X568" s="132">
        <v>10</v>
      </c>
    </row>
    <row r="569" spans="1:24" hidden="1">
      <c r="A569" s="132">
        <v>568</v>
      </c>
      <c r="B569" s="132">
        <v>40000000549</v>
      </c>
      <c r="C569" s="132">
        <v>62034235000</v>
      </c>
      <c r="D569" s="132" t="s">
        <v>859</v>
      </c>
      <c r="E569" s="132" t="s">
        <v>420</v>
      </c>
      <c r="F569" s="132">
        <v>93</v>
      </c>
      <c r="G569" s="132" t="s">
        <v>3847</v>
      </c>
      <c r="H569" s="132">
        <v>1</v>
      </c>
      <c r="I569" s="132">
        <v>0.54200000000000004</v>
      </c>
      <c r="J569" s="132">
        <v>1</v>
      </c>
      <c r="K569" s="132">
        <v>0.54200000000000004</v>
      </c>
      <c r="L569" s="132" t="s">
        <v>148</v>
      </c>
      <c r="M569" s="132">
        <v>540</v>
      </c>
      <c r="N569" s="132" t="s">
        <v>2948</v>
      </c>
      <c r="O569" s="132">
        <v>7550</v>
      </c>
      <c r="P569" s="132" t="s">
        <v>439</v>
      </c>
      <c r="Q569" s="132">
        <v>9</v>
      </c>
      <c r="R569" s="132" t="s">
        <v>947</v>
      </c>
      <c r="S569" s="132">
        <v>1000324</v>
      </c>
      <c r="T569" s="132">
        <v>44</v>
      </c>
      <c r="U569" s="132">
        <v>95</v>
      </c>
      <c r="V569" s="132">
        <v>69.900000000000006</v>
      </c>
      <c r="W569" s="132" t="s">
        <v>3916</v>
      </c>
      <c r="X569" s="132">
        <v>10</v>
      </c>
    </row>
    <row r="570" spans="1:24" hidden="1">
      <c r="A570" s="132">
        <v>569</v>
      </c>
      <c r="B570" s="132">
        <v>40000000548</v>
      </c>
      <c r="C570" s="132">
        <v>62034231000</v>
      </c>
      <c r="D570" s="132" t="s">
        <v>537</v>
      </c>
      <c r="E570" s="132" t="s">
        <v>3964</v>
      </c>
      <c r="F570" s="132">
        <v>87</v>
      </c>
      <c r="G570" s="132" t="s">
        <v>3847</v>
      </c>
      <c r="H570" s="132">
        <v>1</v>
      </c>
      <c r="I570" s="132">
        <v>0.55400000000000005</v>
      </c>
      <c r="J570" s="132">
        <v>1</v>
      </c>
      <c r="K570" s="132">
        <v>0.55400000000000005</v>
      </c>
      <c r="L570" s="132" t="s">
        <v>148</v>
      </c>
      <c r="M570" s="132">
        <v>540</v>
      </c>
      <c r="N570" s="132" t="s">
        <v>468</v>
      </c>
      <c r="O570" s="132">
        <v>1760</v>
      </c>
      <c r="P570" s="132" t="s">
        <v>439</v>
      </c>
      <c r="Q570" s="132">
        <v>9</v>
      </c>
      <c r="R570" s="132" t="s">
        <v>947</v>
      </c>
      <c r="S570" s="132">
        <v>1000324</v>
      </c>
      <c r="T570" s="132">
        <v>30</v>
      </c>
      <c r="U570" s="132">
        <v>22</v>
      </c>
      <c r="V570" s="132">
        <v>89.9</v>
      </c>
      <c r="W570" s="132" t="s">
        <v>1046</v>
      </c>
      <c r="X570" s="132">
        <v>12</v>
      </c>
    </row>
    <row r="571" spans="1:24" hidden="1">
      <c r="A571" s="132">
        <v>570</v>
      </c>
      <c r="B571" s="132">
        <v>40000000547</v>
      </c>
      <c r="C571" s="132">
        <v>62034235000</v>
      </c>
      <c r="D571" s="132" t="s">
        <v>548</v>
      </c>
      <c r="E571" s="132" t="s">
        <v>420</v>
      </c>
      <c r="F571" s="132">
        <v>93</v>
      </c>
      <c r="G571" s="132" t="s">
        <v>3847</v>
      </c>
      <c r="H571" s="132">
        <v>1</v>
      </c>
      <c r="I571" s="132">
        <v>0.58599999999999997</v>
      </c>
      <c r="J571" s="132">
        <v>1</v>
      </c>
      <c r="K571" s="132">
        <v>0.58599999999999997</v>
      </c>
      <c r="L571" s="132" t="s">
        <v>148</v>
      </c>
      <c r="M571" s="132">
        <v>540</v>
      </c>
      <c r="N571" s="132" t="s">
        <v>468</v>
      </c>
      <c r="O571" s="132">
        <v>1760</v>
      </c>
      <c r="P571" s="132" t="s">
        <v>439</v>
      </c>
      <c r="Q571" s="132">
        <v>9</v>
      </c>
      <c r="R571" s="132" t="s">
        <v>947</v>
      </c>
      <c r="S571" s="132">
        <v>1000324</v>
      </c>
      <c r="T571" s="132">
        <v>46</v>
      </c>
      <c r="U571" s="132">
        <v>99</v>
      </c>
      <c r="V571" s="132">
        <v>84.9</v>
      </c>
      <c r="W571" s="132" t="s">
        <v>1063</v>
      </c>
      <c r="X571" s="132">
        <v>13</v>
      </c>
    </row>
    <row r="572" spans="1:24" hidden="1">
      <c r="A572" s="132">
        <v>571</v>
      </c>
      <c r="B572" s="132">
        <v>40000000546</v>
      </c>
      <c r="C572" s="132">
        <v>62034235000</v>
      </c>
      <c r="D572" s="132" t="s">
        <v>548</v>
      </c>
      <c r="E572" s="132" t="s">
        <v>420</v>
      </c>
      <c r="F572" s="132">
        <v>93</v>
      </c>
      <c r="G572" s="132" t="s">
        <v>3847</v>
      </c>
      <c r="H572" s="132">
        <v>1</v>
      </c>
      <c r="I572" s="132">
        <v>0.63400000000000001</v>
      </c>
      <c r="J572" s="132">
        <v>1</v>
      </c>
      <c r="K572" s="132">
        <v>0.63400000000000001</v>
      </c>
      <c r="L572" s="132" t="s">
        <v>148</v>
      </c>
      <c r="M572" s="132">
        <v>540</v>
      </c>
      <c r="N572" s="132" t="s">
        <v>468</v>
      </c>
      <c r="O572" s="132">
        <v>1760</v>
      </c>
      <c r="P572" s="132" t="s">
        <v>439</v>
      </c>
      <c r="Q572" s="132">
        <v>9</v>
      </c>
      <c r="R572" s="132" t="s">
        <v>947</v>
      </c>
      <c r="S572" s="132">
        <v>1000324</v>
      </c>
      <c r="T572" s="132">
        <v>50</v>
      </c>
      <c r="U572" s="132">
        <v>105</v>
      </c>
      <c r="V572" s="132">
        <v>84.9</v>
      </c>
      <c r="W572" s="132" t="s">
        <v>1063</v>
      </c>
      <c r="X572" s="132">
        <v>13</v>
      </c>
    </row>
    <row r="573" spans="1:24" hidden="1">
      <c r="A573" s="132">
        <v>572</v>
      </c>
      <c r="B573" s="132">
        <v>40000000545</v>
      </c>
      <c r="C573" s="132">
        <v>62034235000</v>
      </c>
      <c r="D573" s="132" t="s">
        <v>548</v>
      </c>
      <c r="E573" s="132" t="s">
        <v>420</v>
      </c>
      <c r="F573" s="132">
        <v>93</v>
      </c>
      <c r="G573" s="132" t="s">
        <v>3847</v>
      </c>
      <c r="H573" s="132">
        <v>1</v>
      </c>
      <c r="I573" s="132">
        <v>0.60199999999999998</v>
      </c>
      <c r="J573" s="132">
        <v>1</v>
      </c>
      <c r="K573" s="132">
        <v>0.60199999999999998</v>
      </c>
      <c r="L573" s="132" t="s">
        <v>148</v>
      </c>
      <c r="M573" s="132">
        <v>540</v>
      </c>
      <c r="N573" s="132" t="s">
        <v>468</v>
      </c>
      <c r="O573" s="132">
        <v>1760</v>
      </c>
      <c r="P573" s="132" t="s">
        <v>439</v>
      </c>
      <c r="Q573" s="132">
        <v>9</v>
      </c>
      <c r="R573" s="132" t="s">
        <v>947</v>
      </c>
      <c r="S573" s="132">
        <v>1000324</v>
      </c>
      <c r="T573" s="132">
        <v>46</v>
      </c>
      <c r="U573" s="132">
        <v>99</v>
      </c>
      <c r="V573" s="132">
        <v>84.9</v>
      </c>
      <c r="W573" s="132" t="s">
        <v>1063</v>
      </c>
      <c r="X573" s="132">
        <v>13</v>
      </c>
    </row>
    <row r="574" spans="1:24" hidden="1">
      <c r="A574" s="132">
        <v>573</v>
      </c>
      <c r="B574" s="132">
        <v>40000000544</v>
      </c>
      <c r="C574" s="132">
        <v>62034235000</v>
      </c>
      <c r="D574" s="132" t="s">
        <v>548</v>
      </c>
      <c r="E574" s="132" t="s">
        <v>420</v>
      </c>
      <c r="F574" s="132">
        <v>93</v>
      </c>
      <c r="G574" s="132" t="s">
        <v>3847</v>
      </c>
      <c r="H574" s="132">
        <v>1</v>
      </c>
      <c r="I574" s="132">
        <v>0.66600000000000004</v>
      </c>
      <c r="J574" s="132">
        <v>1</v>
      </c>
      <c r="K574" s="132">
        <v>0.66600000000000004</v>
      </c>
      <c r="L574" s="132" t="s">
        <v>148</v>
      </c>
      <c r="M574" s="132">
        <v>540</v>
      </c>
      <c r="N574" s="132" t="s">
        <v>468</v>
      </c>
      <c r="O574" s="132">
        <v>1760</v>
      </c>
      <c r="P574" s="132" t="s">
        <v>439</v>
      </c>
      <c r="Q574" s="132">
        <v>9</v>
      </c>
      <c r="R574" s="132" t="s">
        <v>947</v>
      </c>
      <c r="S574" s="132">
        <v>1000324</v>
      </c>
      <c r="T574" s="132">
        <v>54</v>
      </c>
      <c r="U574" s="132">
        <v>107</v>
      </c>
      <c r="V574" s="132">
        <v>84.9</v>
      </c>
      <c r="W574" s="132" t="s">
        <v>1063</v>
      </c>
      <c r="X574" s="132">
        <v>13</v>
      </c>
    </row>
    <row r="575" spans="1:24" hidden="1">
      <c r="A575" s="132">
        <v>574</v>
      </c>
      <c r="B575" s="132">
        <v>40000000543</v>
      </c>
      <c r="C575" s="132">
        <v>62034235000</v>
      </c>
      <c r="D575" s="132" t="s">
        <v>548</v>
      </c>
      <c r="E575" s="132" t="s">
        <v>420</v>
      </c>
      <c r="F575" s="132">
        <v>93</v>
      </c>
      <c r="G575" s="132" t="s">
        <v>3847</v>
      </c>
      <c r="H575" s="132">
        <v>1</v>
      </c>
      <c r="I575" s="132">
        <v>0.63</v>
      </c>
      <c r="J575" s="132">
        <v>1</v>
      </c>
      <c r="K575" s="132">
        <v>0.63</v>
      </c>
      <c r="L575" s="132" t="s">
        <v>148</v>
      </c>
      <c r="M575" s="132">
        <v>540</v>
      </c>
      <c r="N575" s="132" t="s">
        <v>468</v>
      </c>
      <c r="O575" s="132">
        <v>1760</v>
      </c>
      <c r="P575" s="132" t="s">
        <v>439</v>
      </c>
      <c r="Q575" s="132">
        <v>9</v>
      </c>
      <c r="R575" s="132" t="s">
        <v>947</v>
      </c>
      <c r="S575" s="132">
        <v>1000324</v>
      </c>
      <c r="T575" s="132">
        <v>48</v>
      </c>
      <c r="U575" s="132">
        <v>101</v>
      </c>
      <c r="V575" s="132">
        <v>84.9</v>
      </c>
      <c r="W575" s="132" t="s">
        <v>1063</v>
      </c>
      <c r="X575" s="132">
        <v>13</v>
      </c>
    </row>
    <row r="576" spans="1:24" hidden="1">
      <c r="A576" s="132">
        <v>575</v>
      </c>
      <c r="B576" s="132">
        <v>40000000542</v>
      </c>
      <c r="C576" s="132">
        <v>62034235000</v>
      </c>
      <c r="D576" s="132" t="s">
        <v>859</v>
      </c>
      <c r="E576" s="132" t="s">
        <v>420</v>
      </c>
      <c r="F576" s="132">
        <v>93</v>
      </c>
      <c r="G576" s="132" t="s">
        <v>3847</v>
      </c>
      <c r="H576" s="132">
        <v>1</v>
      </c>
      <c r="I576" s="132">
        <v>0.54</v>
      </c>
      <c r="J576" s="132">
        <v>1</v>
      </c>
      <c r="K576" s="132">
        <v>0.54</v>
      </c>
      <c r="L576" s="132" t="s">
        <v>148</v>
      </c>
      <c r="M576" s="132">
        <v>540</v>
      </c>
      <c r="N576" s="132" t="s">
        <v>2948</v>
      </c>
      <c r="O576" s="132">
        <v>7550</v>
      </c>
      <c r="P576" s="132" t="s">
        <v>439</v>
      </c>
      <c r="Q576" s="132">
        <v>9</v>
      </c>
      <c r="R576" s="132" t="s">
        <v>947</v>
      </c>
      <c r="S576" s="132">
        <v>1000324</v>
      </c>
      <c r="T576" s="132">
        <v>52</v>
      </c>
      <c r="U576" s="132">
        <v>106</v>
      </c>
      <c r="V576" s="132">
        <v>69.900000000000006</v>
      </c>
      <c r="W576" s="132" t="s">
        <v>1050</v>
      </c>
      <c r="X576" s="132">
        <v>20</v>
      </c>
    </row>
    <row r="577" spans="1:24" hidden="1">
      <c r="A577" s="132">
        <v>576</v>
      </c>
      <c r="B577" s="132">
        <v>40000000541</v>
      </c>
      <c r="C577" s="132">
        <v>62034235000</v>
      </c>
      <c r="D577" s="132" t="s">
        <v>859</v>
      </c>
      <c r="E577" s="132" t="s">
        <v>420</v>
      </c>
      <c r="F577" s="132">
        <v>93</v>
      </c>
      <c r="G577" s="132" t="s">
        <v>3847</v>
      </c>
      <c r="H577" s="132">
        <v>1</v>
      </c>
      <c r="I577" s="132">
        <v>0.51400000000000001</v>
      </c>
      <c r="J577" s="132">
        <v>1</v>
      </c>
      <c r="K577" s="132">
        <v>0.51400000000000001</v>
      </c>
      <c r="L577" s="132" t="s">
        <v>148</v>
      </c>
      <c r="M577" s="132">
        <v>540</v>
      </c>
      <c r="N577" s="132" t="s">
        <v>2948</v>
      </c>
      <c r="O577" s="132">
        <v>7550</v>
      </c>
      <c r="P577" s="132" t="s">
        <v>439</v>
      </c>
      <c r="Q577" s="132">
        <v>9</v>
      </c>
      <c r="R577" s="132" t="s">
        <v>947</v>
      </c>
      <c r="S577" s="132">
        <v>1000324</v>
      </c>
      <c r="T577" s="132">
        <v>48</v>
      </c>
      <c r="U577" s="132">
        <v>101</v>
      </c>
      <c r="V577" s="132">
        <v>69.900000000000006</v>
      </c>
      <c r="W577" s="132" t="s">
        <v>1050</v>
      </c>
      <c r="X577" s="132">
        <v>20</v>
      </c>
    </row>
    <row r="578" spans="1:24" hidden="1">
      <c r="A578" s="132">
        <v>577</v>
      </c>
      <c r="B578" s="132">
        <v>40000000540</v>
      </c>
      <c r="C578" s="132">
        <v>62034235000</v>
      </c>
      <c r="D578" s="132" t="s">
        <v>859</v>
      </c>
      <c r="E578" s="132" t="s">
        <v>420</v>
      </c>
      <c r="F578" s="132">
        <v>93</v>
      </c>
      <c r="G578" s="132" t="s">
        <v>3847</v>
      </c>
      <c r="H578" s="132">
        <v>1</v>
      </c>
      <c r="I578" s="132">
        <v>0.54600000000000004</v>
      </c>
      <c r="J578" s="132">
        <v>1</v>
      </c>
      <c r="K578" s="132">
        <v>0.54600000000000004</v>
      </c>
      <c r="L578" s="132" t="s">
        <v>148</v>
      </c>
      <c r="M578" s="132">
        <v>540</v>
      </c>
      <c r="N578" s="132" t="s">
        <v>2948</v>
      </c>
      <c r="O578" s="132">
        <v>7550</v>
      </c>
      <c r="P578" s="132" t="s">
        <v>439</v>
      </c>
      <c r="Q578" s="132">
        <v>9</v>
      </c>
      <c r="R578" s="132" t="s">
        <v>947</v>
      </c>
      <c r="S578" s="132">
        <v>1000324</v>
      </c>
      <c r="T578" s="132">
        <v>50</v>
      </c>
      <c r="U578" s="132">
        <v>105</v>
      </c>
      <c r="V578" s="132">
        <v>69.900000000000006</v>
      </c>
      <c r="W578" s="132" t="s">
        <v>1050</v>
      </c>
      <c r="X578" s="132">
        <v>20</v>
      </c>
    </row>
    <row r="579" spans="1:24" hidden="1">
      <c r="A579" s="132">
        <v>578</v>
      </c>
      <c r="B579" s="132">
        <v>40000000539</v>
      </c>
      <c r="C579" s="132">
        <v>62034235000</v>
      </c>
      <c r="D579" s="132" t="s">
        <v>859</v>
      </c>
      <c r="E579" s="132" t="s">
        <v>420</v>
      </c>
      <c r="F579" s="132">
        <v>93</v>
      </c>
      <c r="G579" s="132" t="s">
        <v>3847</v>
      </c>
      <c r="H579" s="132">
        <v>1</v>
      </c>
      <c r="I579" s="132">
        <v>0.57399999999999995</v>
      </c>
      <c r="J579" s="132">
        <v>1</v>
      </c>
      <c r="K579" s="132">
        <v>0.57399999999999995</v>
      </c>
      <c r="L579" s="132" t="s">
        <v>148</v>
      </c>
      <c r="M579" s="132">
        <v>540</v>
      </c>
      <c r="N579" s="132" t="s">
        <v>2948</v>
      </c>
      <c r="O579" s="132">
        <v>7550</v>
      </c>
      <c r="P579" s="132" t="s">
        <v>439</v>
      </c>
      <c r="Q579" s="132">
        <v>9</v>
      </c>
      <c r="R579" s="132" t="s">
        <v>947</v>
      </c>
      <c r="S579" s="132">
        <v>1000324</v>
      </c>
      <c r="T579" s="132">
        <v>52</v>
      </c>
      <c r="U579" s="132">
        <v>106</v>
      </c>
      <c r="V579" s="132">
        <v>1</v>
      </c>
      <c r="W579" s="132" t="s">
        <v>1050</v>
      </c>
      <c r="X579" s="132">
        <v>20</v>
      </c>
    </row>
    <row r="580" spans="1:24" hidden="1">
      <c r="A580" s="132">
        <v>579</v>
      </c>
      <c r="B580" s="132">
        <v>40000000538</v>
      </c>
      <c r="C580" s="132">
        <v>62034235000</v>
      </c>
      <c r="D580" s="132" t="s">
        <v>859</v>
      </c>
      <c r="E580" s="132" t="s">
        <v>420</v>
      </c>
      <c r="F580" s="132">
        <v>93</v>
      </c>
      <c r="G580" s="132" t="s">
        <v>3847</v>
      </c>
      <c r="H580" s="132">
        <v>1</v>
      </c>
      <c r="I580" s="132">
        <v>0.54800000000000004</v>
      </c>
      <c r="J580" s="132">
        <v>1</v>
      </c>
      <c r="K580" s="132">
        <v>0.54800000000000004</v>
      </c>
      <c r="L580" s="132" t="s">
        <v>148</v>
      </c>
      <c r="M580" s="132">
        <v>540</v>
      </c>
      <c r="N580" s="132" t="s">
        <v>2948</v>
      </c>
      <c r="O580" s="132">
        <v>7550</v>
      </c>
      <c r="P580" s="132" t="s">
        <v>439</v>
      </c>
      <c r="Q580" s="132">
        <v>9</v>
      </c>
      <c r="R580" s="132" t="s">
        <v>947</v>
      </c>
      <c r="S580" s="132">
        <v>1000324</v>
      </c>
      <c r="T580" s="132">
        <v>50</v>
      </c>
      <c r="U580" s="132">
        <v>105</v>
      </c>
      <c r="V580" s="132">
        <v>69.900000000000006</v>
      </c>
      <c r="W580" s="132" t="s">
        <v>1050</v>
      </c>
      <c r="X580" s="132">
        <v>20</v>
      </c>
    </row>
    <row r="581" spans="1:24" hidden="1">
      <c r="A581" s="132">
        <v>580</v>
      </c>
      <c r="B581" s="132">
        <v>40000000537</v>
      </c>
      <c r="C581" s="132">
        <v>62034235000</v>
      </c>
      <c r="D581" s="132" t="s">
        <v>548</v>
      </c>
      <c r="E581" s="132" t="s">
        <v>420</v>
      </c>
      <c r="F581" s="132">
        <v>93</v>
      </c>
      <c r="G581" s="132" t="s">
        <v>3847</v>
      </c>
      <c r="H581" s="132">
        <v>1</v>
      </c>
      <c r="I581" s="132">
        <v>0.60599999999999998</v>
      </c>
      <c r="J581" s="132">
        <v>1</v>
      </c>
      <c r="K581" s="132">
        <v>0.60599999999999998</v>
      </c>
      <c r="L581" s="132" t="s">
        <v>148</v>
      </c>
      <c r="M581" s="132">
        <v>540</v>
      </c>
      <c r="N581" s="132" t="s">
        <v>468</v>
      </c>
      <c r="O581" s="132">
        <v>1760</v>
      </c>
      <c r="P581" s="132" t="s">
        <v>439</v>
      </c>
      <c r="Q581" s="132">
        <v>9</v>
      </c>
      <c r="R581" s="132" t="s">
        <v>947</v>
      </c>
      <c r="S581" s="132">
        <v>1000324</v>
      </c>
      <c r="T581" s="132">
        <v>50</v>
      </c>
      <c r="U581" s="132">
        <v>105</v>
      </c>
      <c r="V581" s="132">
        <v>84.9</v>
      </c>
      <c r="W581" s="132" t="s">
        <v>1046</v>
      </c>
      <c r="X581" s="132">
        <v>12</v>
      </c>
    </row>
    <row r="582" spans="1:24" hidden="1">
      <c r="A582" s="132">
        <v>581</v>
      </c>
      <c r="B582" s="132">
        <v>40000000536</v>
      </c>
      <c r="C582" s="132">
        <v>62034235000</v>
      </c>
      <c r="D582" s="132" t="s">
        <v>548</v>
      </c>
      <c r="E582" s="132" t="s">
        <v>420</v>
      </c>
      <c r="F582" s="132">
        <v>93</v>
      </c>
      <c r="G582" s="132" t="s">
        <v>3847</v>
      </c>
      <c r="H582" s="132">
        <v>1</v>
      </c>
      <c r="I582" s="132">
        <v>0.56000000000000005</v>
      </c>
      <c r="J582" s="132">
        <v>1</v>
      </c>
      <c r="K582" s="132">
        <v>0.56000000000000005</v>
      </c>
      <c r="L582" s="132" t="s">
        <v>148</v>
      </c>
      <c r="M582" s="132">
        <v>540</v>
      </c>
      <c r="N582" s="132" t="s">
        <v>468</v>
      </c>
      <c r="O582" s="132">
        <v>1760</v>
      </c>
      <c r="P582" s="132" t="s">
        <v>439</v>
      </c>
      <c r="Q582" s="132">
        <v>9</v>
      </c>
      <c r="R582" s="132" t="s">
        <v>947</v>
      </c>
      <c r="S582" s="132">
        <v>1000324</v>
      </c>
      <c r="T582" s="132">
        <v>44</v>
      </c>
      <c r="U582" s="132">
        <v>95</v>
      </c>
      <c r="V582" s="132">
        <v>84.9</v>
      </c>
      <c r="W582" s="132" t="s">
        <v>1046</v>
      </c>
      <c r="X582" s="132">
        <v>12</v>
      </c>
    </row>
    <row r="583" spans="1:24" hidden="1">
      <c r="A583" s="132">
        <v>582</v>
      </c>
      <c r="B583" s="132">
        <v>40000000535</v>
      </c>
      <c r="C583" s="132">
        <v>62034235000</v>
      </c>
      <c r="D583" s="132" t="s">
        <v>548</v>
      </c>
      <c r="E583" s="132" t="s">
        <v>420</v>
      </c>
      <c r="F583" s="132">
        <v>93</v>
      </c>
      <c r="G583" s="132" t="s">
        <v>3847</v>
      </c>
      <c r="H583" s="132">
        <v>1</v>
      </c>
      <c r="I583" s="132">
        <v>0.60399999999999998</v>
      </c>
      <c r="J583" s="132">
        <v>1</v>
      </c>
      <c r="K583" s="132">
        <v>0.60399999999999998</v>
      </c>
      <c r="L583" s="132" t="s">
        <v>148</v>
      </c>
      <c r="M583" s="132">
        <v>540</v>
      </c>
      <c r="N583" s="132" t="s">
        <v>468</v>
      </c>
      <c r="O583" s="132">
        <v>1760</v>
      </c>
      <c r="P583" s="132" t="s">
        <v>439</v>
      </c>
      <c r="Q583" s="132">
        <v>9</v>
      </c>
      <c r="R583" s="132" t="s">
        <v>947</v>
      </c>
      <c r="S583" s="132">
        <v>1000324</v>
      </c>
      <c r="T583" s="132">
        <v>52</v>
      </c>
      <c r="U583" s="132">
        <v>106</v>
      </c>
      <c r="V583" s="132">
        <v>84.9</v>
      </c>
      <c r="W583" s="132" t="s">
        <v>1046</v>
      </c>
      <c r="X583" s="132">
        <v>12</v>
      </c>
    </row>
    <row r="584" spans="1:24" hidden="1">
      <c r="A584" s="132">
        <v>583</v>
      </c>
      <c r="B584" s="132">
        <v>40000000534</v>
      </c>
      <c r="C584" s="132">
        <v>62034235000</v>
      </c>
      <c r="D584" s="132" t="s">
        <v>548</v>
      </c>
      <c r="E584" s="132" t="s">
        <v>420</v>
      </c>
      <c r="F584" s="132">
        <v>93</v>
      </c>
      <c r="G584" s="132" t="s">
        <v>3847</v>
      </c>
      <c r="H584" s="132">
        <v>1</v>
      </c>
      <c r="I584" s="132">
        <v>0.65400000000000003</v>
      </c>
      <c r="J584" s="132">
        <v>1</v>
      </c>
      <c r="K584" s="132">
        <v>0.65400000000000003</v>
      </c>
      <c r="L584" s="132" t="s">
        <v>148</v>
      </c>
      <c r="M584" s="132">
        <v>540</v>
      </c>
      <c r="N584" s="132" t="s">
        <v>468</v>
      </c>
      <c r="O584" s="132">
        <v>1760</v>
      </c>
      <c r="P584" s="132" t="s">
        <v>439</v>
      </c>
      <c r="Q584" s="132">
        <v>9</v>
      </c>
      <c r="R584" s="132" t="s">
        <v>947</v>
      </c>
      <c r="S584" s="132">
        <v>1000324</v>
      </c>
      <c r="T584" s="132">
        <v>54</v>
      </c>
      <c r="U584" s="132">
        <v>107</v>
      </c>
      <c r="V584" s="132">
        <v>84.9</v>
      </c>
      <c r="W584" s="132" t="s">
        <v>1046</v>
      </c>
      <c r="X584" s="132">
        <v>12</v>
      </c>
    </row>
    <row r="585" spans="1:24" hidden="1">
      <c r="A585" s="132">
        <v>584</v>
      </c>
      <c r="B585" s="132">
        <v>40000000533</v>
      </c>
      <c r="C585" s="132">
        <v>62034235000</v>
      </c>
      <c r="D585" s="132" t="s">
        <v>548</v>
      </c>
      <c r="E585" s="132" t="s">
        <v>420</v>
      </c>
      <c r="F585" s="132">
        <v>93</v>
      </c>
      <c r="G585" s="132" t="s">
        <v>3847</v>
      </c>
      <c r="H585" s="132">
        <v>1</v>
      </c>
      <c r="I585" s="132">
        <v>0.59199999999999997</v>
      </c>
      <c r="J585" s="132">
        <v>1</v>
      </c>
      <c r="K585" s="132">
        <v>0.59199999999999997</v>
      </c>
      <c r="L585" s="132" t="s">
        <v>148</v>
      </c>
      <c r="M585" s="132">
        <v>540</v>
      </c>
      <c r="N585" s="132" t="s">
        <v>468</v>
      </c>
      <c r="O585" s="132">
        <v>1760</v>
      </c>
      <c r="P585" s="132" t="s">
        <v>439</v>
      </c>
      <c r="Q585" s="132">
        <v>9</v>
      </c>
      <c r="R585" s="132" t="s">
        <v>947</v>
      </c>
      <c r="S585" s="132">
        <v>1000324</v>
      </c>
      <c r="T585" s="132">
        <v>50</v>
      </c>
      <c r="U585" s="132">
        <v>105</v>
      </c>
      <c r="V585" s="132">
        <v>84.9</v>
      </c>
      <c r="W585" s="132" t="s">
        <v>1046</v>
      </c>
      <c r="X585" s="132">
        <v>12</v>
      </c>
    </row>
    <row r="586" spans="1:24" hidden="1">
      <c r="A586" s="132">
        <v>585</v>
      </c>
      <c r="B586" s="132">
        <v>40000000532</v>
      </c>
      <c r="C586" s="132">
        <v>62034231000</v>
      </c>
      <c r="D586" s="132" t="s">
        <v>537</v>
      </c>
      <c r="E586" s="132" t="s">
        <v>3964</v>
      </c>
      <c r="F586" s="132">
        <v>87</v>
      </c>
      <c r="G586" s="132" t="s">
        <v>3847</v>
      </c>
      <c r="H586" s="132">
        <v>1</v>
      </c>
      <c r="I586" s="132">
        <v>0.59599999999999997</v>
      </c>
      <c r="J586" s="132">
        <v>1</v>
      </c>
      <c r="K586" s="132">
        <v>0.59599999999999997</v>
      </c>
      <c r="L586" s="132" t="s">
        <v>148</v>
      </c>
      <c r="M586" s="132">
        <v>540</v>
      </c>
      <c r="N586" s="132" t="s">
        <v>468</v>
      </c>
      <c r="O586" s="132">
        <v>1760</v>
      </c>
      <c r="P586" s="132" t="s">
        <v>439</v>
      </c>
      <c r="Q586" s="132">
        <v>9</v>
      </c>
      <c r="R586" s="132" t="s">
        <v>947</v>
      </c>
      <c r="S586" s="132">
        <v>1000324</v>
      </c>
      <c r="T586" s="132">
        <v>0</v>
      </c>
      <c r="U586" s="132">
        <v>4</v>
      </c>
      <c r="V586" s="132">
        <v>79.900000000000006</v>
      </c>
      <c r="W586" s="132" t="s">
        <v>1073</v>
      </c>
      <c r="X586" s="132">
        <v>8</v>
      </c>
    </row>
    <row r="587" spans="1:24" hidden="1">
      <c r="A587" s="132">
        <v>586</v>
      </c>
      <c r="B587" s="132">
        <v>40000000531</v>
      </c>
      <c r="C587" s="132">
        <v>62034231000</v>
      </c>
      <c r="D587" s="132" t="s">
        <v>537</v>
      </c>
      <c r="E587" s="132" t="s">
        <v>3964</v>
      </c>
      <c r="F587" s="132">
        <v>87</v>
      </c>
      <c r="G587" s="132" t="s">
        <v>3847</v>
      </c>
      <c r="H587" s="132">
        <v>1</v>
      </c>
      <c r="I587" s="132">
        <v>0.59799999999999998</v>
      </c>
      <c r="J587" s="132">
        <v>1</v>
      </c>
      <c r="K587" s="132">
        <v>0.59799999999999998</v>
      </c>
      <c r="L587" s="132" t="s">
        <v>148</v>
      </c>
      <c r="M587" s="132">
        <v>540</v>
      </c>
      <c r="N587" s="132" t="s">
        <v>468</v>
      </c>
      <c r="O587" s="132">
        <v>1760</v>
      </c>
      <c r="P587" s="132" t="s">
        <v>439</v>
      </c>
      <c r="Q587" s="132">
        <v>9</v>
      </c>
      <c r="R587" s="132" t="s">
        <v>947</v>
      </c>
      <c r="S587" s="132">
        <v>1000324</v>
      </c>
      <c r="T587" s="132">
        <v>29</v>
      </c>
      <c r="U587" s="132">
        <v>133</v>
      </c>
      <c r="V587" s="132">
        <v>79.900000000000006</v>
      </c>
      <c r="W587" s="132" t="s">
        <v>1073</v>
      </c>
      <c r="X587" s="132">
        <v>8</v>
      </c>
    </row>
    <row r="588" spans="1:24" hidden="1">
      <c r="A588" s="132">
        <v>587</v>
      </c>
      <c r="B588" s="132">
        <v>40000000530</v>
      </c>
      <c r="C588" s="132">
        <v>62034231000</v>
      </c>
      <c r="D588" s="132" t="s">
        <v>537</v>
      </c>
      <c r="E588" s="132" t="s">
        <v>3964</v>
      </c>
      <c r="F588" s="132">
        <v>87</v>
      </c>
      <c r="G588" s="132" t="s">
        <v>3847</v>
      </c>
      <c r="H588" s="132">
        <v>1</v>
      </c>
      <c r="I588" s="132">
        <v>0.66400000000000003</v>
      </c>
      <c r="J588" s="132">
        <v>1</v>
      </c>
      <c r="K588" s="132">
        <v>0.66400000000000003</v>
      </c>
      <c r="L588" s="132" t="s">
        <v>148</v>
      </c>
      <c r="M588" s="132">
        <v>540</v>
      </c>
      <c r="N588" s="132" t="s">
        <v>468</v>
      </c>
      <c r="O588" s="132">
        <v>1760</v>
      </c>
      <c r="P588" s="132" t="s">
        <v>439</v>
      </c>
      <c r="Q588" s="132">
        <v>9</v>
      </c>
      <c r="R588" s="132" t="s">
        <v>947</v>
      </c>
      <c r="S588" s="132">
        <v>1000324</v>
      </c>
      <c r="T588" s="132">
        <v>34</v>
      </c>
      <c r="U588" s="132">
        <v>41</v>
      </c>
      <c r="V588" s="132">
        <v>79.900000000000006</v>
      </c>
      <c r="W588" s="132" t="s">
        <v>1073</v>
      </c>
      <c r="X588" s="132">
        <v>8</v>
      </c>
    </row>
    <row r="589" spans="1:24" hidden="1">
      <c r="A589" s="132">
        <v>588</v>
      </c>
      <c r="B589" s="132">
        <v>40000000529</v>
      </c>
      <c r="C589" s="132">
        <v>62034231000</v>
      </c>
      <c r="D589" s="132" t="s">
        <v>537</v>
      </c>
      <c r="E589" s="132" t="s">
        <v>3964</v>
      </c>
      <c r="F589" s="132">
        <v>87</v>
      </c>
      <c r="G589" s="132" t="s">
        <v>3847</v>
      </c>
      <c r="H589" s="132">
        <v>1</v>
      </c>
      <c r="I589" s="132">
        <v>0.60599999999999998</v>
      </c>
      <c r="J589" s="132">
        <v>1</v>
      </c>
      <c r="K589" s="132">
        <v>0.60599999999999998</v>
      </c>
      <c r="L589" s="132" t="s">
        <v>148</v>
      </c>
      <c r="M589" s="132">
        <v>540</v>
      </c>
      <c r="N589" s="132" t="s">
        <v>468</v>
      </c>
      <c r="O589" s="132">
        <v>1760</v>
      </c>
      <c r="P589" s="132" t="s">
        <v>439</v>
      </c>
      <c r="Q589" s="132">
        <v>9</v>
      </c>
      <c r="R589" s="132" t="s">
        <v>947</v>
      </c>
      <c r="S589" s="132">
        <v>1000324</v>
      </c>
      <c r="T589" s="132">
        <v>32</v>
      </c>
      <c r="U589" s="132">
        <v>31</v>
      </c>
      <c r="V589" s="132">
        <v>79.900000000000006</v>
      </c>
      <c r="W589" s="132" t="s">
        <v>1073</v>
      </c>
      <c r="X589" s="132">
        <v>8</v>
      </c>
    </row>
    <row r="590" spans="1:24" hidden="1">
      <c r="A590" s="132">
        <v>589</v>
      </c>
      <c r="B590" s="132">
        <v>40000000528</v>
      </c>
      <c r="C590" s="132">
        <v>62034235000</v>
      </c>
      <c r="D590" s="132" t="s">
        <v>548</v>
      </c>
      <c r="E590" s="132" t="s">
        <v>420</v>
      </c>
      <c r="F590" s="132">
        <v>93</v>
      </c>
      <c r="G590" s="132" t="s">
        <v>3847</v>
      </c>
      <c r="H590" s="132">
        <v>1</v>
      </c>
      <c r="I590" s="132">
        <v>0.48</v>
      </c>
      <c r="J590" s="132">
        <v>1</v>
      </c>
      <c r="K590" s="132">
        <v>0.48</v>
      </c>
      <c r="L590" s="132" t="s">
        <v>148</v>
      </c>
      <c r="M590" s="132">
        <v>540</v>
      </c>
      <c r="N590" s="132" t="s">
        <v>468</v>
      </c>
      <c r="O590" s="132">
        <v>1760</v>
      </c>
      <c r="P590" s="132" t="s">
        <v>439</v>
      </c>
      <c r="Q590" s="132">
        <v>9</v>
      </c>
      <c r="R590" s="132" t="s">
        <v>947</v>
      </c>
      <c r="S590" s="132">
        <v>1000324</v>
      </c>
      <c r="T590" s="132">
        <v>46</v>
      </c>
      <c r="U590" s="132">
        <v>99</v>
      </c>
      <c r="V590" s="132">
        <v>74.900000000000006</v>
      </c>
      <c r="W590" s="132" t="s">
        <v>1107</v>
      </c>
      <c r="X590" s="132">
        <v>1</v>
      </c>
    </row>
    <row r="591" spans="1:24" hidden="1">
      <c r="A591" s="132">
        <v>590</v>
      </c>
      <c r="B591" s="132">
        <v>40000000527</v>
      </c>
      <c r="C591" s="132">
        <v>62034235000</v>
      </c>
      <c r="D591" s="132" t="s">
        <v>548</v>
      </c>
      <c r="E591" s="132" t="s">
        <v>420</v>
      </c>
      <c r="F591" s="132">
        <v>93</v>
      </c>
      <c r="G591" s="132" t="s">
        <v>3847</v>
      </c>
      <c r="H591" s="132">
        <v>1</v>
      </c>
      <c r="I591" s="132">
        <v>0.48399999999999999</v>
      </c>
      <c r="J591" s="132">
        <v>1</v>
      </c>
      <c r="K591" s="132">
        <v>0.48399999999999999</v>
      </c>
      <c r="L591" s="132" t="s">
        <v>148</v>
      </c>
      <c r="M591" s="132">
        <v>540</v>
      </c>
      <c r="N591" s="132" t="s">
        <v>468</v>
      </c>
      <c r="O591" s="132">
        <v>1760</v>
      </c>
      <c r="P591" s="132" t="s">
        <v>439</v>
      </c>
      <c r="Q591" s="132">
        <v>9</v>
      </c>
      <c r="R591" s="132" t="s">
        <v>947</v>
      </c>
      <c r="S591" s="132">
        <v>1000324</v>
      </c>
      <c r="T591" s="132">
        <v>44</v>
      </c>
      <c r="U591" s="132">
        <v>95</v>
      </c>
      <c r="V591" s="132">
        <v>74.900000000000006</v>
      </c>
      <c r="W591" s="132" t="s">
        <v>1107</v>
      </c>
      <c r="X591" s="132">
        <v>1</v>
      </c>
    </row>
    <row r="592" spans="1:24" hidden="1">
      <c r="A592" s="132">
        <v>591</v>
      </c>
      <c r="B592" s="132">
        <v>40000000526</v>
      </c>
      <c r="C592" s="132">
        <v>62034235000</v>
      </c>
      <c r="D592" s="132" t="s">
        <v>548</v>
      </c>
      <c r="E592" s="132" t="s">
        <v>420</v>
      </c>
      <c r="F592" s="132">
        <v>93</v>
      </c>
      <c r="G592" s="132" t="s">
        <v>3847</v>
      </c>
      <c r="H592" s="132">
        <v>1</v>
      </c>
      <c r="I592" s="132">
        <v>0.59199999999999997</v>
      </c>
      <c r="J592" s="132">
        <v>1</v>
      </c>
      <c r="K592" s="132">
        <v>0.59199999999999997</v>
      </c>
      <c r="L592" s="132" t="s">
        <v>148</v>
      </c>
      <c r="M592" s="132">
        <v>540</v>
      </c>
      <c r="N592" s="132" t="s">
        <v>468</v>
      </c>
      <c r="O592" s="132">
        <v>1760</v>
      </c>
      <c r="P592" s="132" t="s">
        <v>439</v>
      </c>
      <c r="Q592" s="132">
        <v>9</v>
      </c>
      <c r="R592" s="132" t="s">
        <v>947</v>
      </c>
      <c r="S592" s="132">
        <v>1000324</v>
      </c>
      <c r="T592" s="132">
        <v>56</v>
      </c>
      <c r="U592" s="132">
        <v>108</v>
      </c>
      <c r="V592" s="132">
        <v>74.900000000000006</v>
      </c>
      <c r="W592" s="132" t="s">
        <v>1107</v>
      </c>
      <c r="X592" s="132">
        <v>1</v>
      </c>
    </row>
    <row r="593" spans="1:24" hidden="1">
      <c r="A593" s="132">
        <v>592</v>
      </c>
      <c r="B593" s="132">
        <v>40000000525</v>
      </c>
      <c r="C593" s="132">
        <v>62034235000</v>
      </c>
      <c r="D593" s="132" t="s">
        <v>548</v>
      </c>
      <c r="E593" s="132" t="s">
        <v>420</v>
      </c>
      <c r="F593" s="132">
        <v>93</v>
      </c>
      <c r="G593" s="132" t="s">
        <v>3847</v>
      </c>
      <c r="H593" s="132">
        <v>1</v>
      </c>
      <c r="I593" s="132">
        <v>0.51200000000000001</v>
      </c>
      <c r="J593" s="132">
        <v>1</v>
      </c>
      <c r="K593" s="132">
        <v>0.51200000000000001</v>
      </c>
      <c r="L593" s="132" t="s">
        <v>148</v>
      </c>
      <c r="M593" s="132">
        <v>540</v>
      </c>
      <c r="N593" s="132" t="s">
        <v>468</v>
      </c>
      <c r="O593" s="132">
        <v>1760</v>
      </c>
      <c r="P593" s="132" t="s">
        <v>439</v>
      </c>
      <c r="Q593" s="132">
        <v>9</v>
      </c>
      <c r="R593" s="132" t="s">
        <v>947</v>
      </c>
      <c r="S593" s="132">
        <v>1000324</v>
      </c>
      <c r="T593" s="132">
        <v>48</v>
      </c>
      <c r="U593" s="132">
        <v>101</v>
      </c>
      <c r="V593" s="132">
        <v>74.900000000000006</v>
      </c>
      <c r="W593" s="132" t="s">
        <v>1107</v>
      </c>
      <c r="X593" s="132">
        <v>1</v>
      </c>
    </row>
    <row r="594" spans="1:24" hidden="1">
      <c r="A594" s="132">
        <v>593</v>
      </c>
      <c r="B594" s="132">
        <v>40000000524</v>
      </c>
      <c r="C594" s="132">
        <v>62034235000</v>
      </c>
      <c r="D594" s="132" t="s">
        <v>548</v>
      </c>
      <c r="E594" s="132" t="s">
        <v>420</v>
      </c>
      <c r="F594" s="132">
        <v>93</v>
      </c>
      <c r="G594" s="132" t="s">
        <v>3847</v>
      </c>
      <c r="H594" s="132">
        <v>1</v>
      </c>
      <c r="I594" s="132">
        <v>0.5</v>
      </c>
      <c r="J594" s="132">
        <v>1</v>
      </c>
      <c r="K594" s="132">
        <v>0.5</v>
      </c>
      <c r="L594" s="132" t="s">
        <v>148</v>
      </c>
      <c r="M594" s="132">
        <v>540</v>
      </c>
      <c r="N594" s="132" t="s">
        <v>468</v>
      </c>
      <c r="O594" s="132">
        <v>1760</v>
      </c>
      <c r="P594" s="132" t="s">
        <v>439</v>
      </c>
      <c r="Q594" s="132">
        <v>9</v>
      </c>
      <c r="R594" s="132" t="s">
        <v>947</v>
      </c>
      <c r="S594" s="132">
        <v>1000324</v>
      </c>
      <c r="T594" s="132">
        <v>46</v>
      </c>
      <c r="U594" s="132">
        <v>99</v>
      </c>
      <c r="V594" s="132">
        <v>64.900000000000006</v>
      </c>
      <c r="W594" s="132" t="s">
        <v>1048</v>
      </c>
      <c r="X594" s="132">
        <v>4</v>
      </c>
    </row>
    <row r="595" spans="1:24" hidden="1">
      <c r="A595" s="132">
        <v>594</v>
      </c>
      <c r="B595" s="132">
        <v>40000000523</v>
      </c>
      <c r="C595" s="132">
        <v>62034235000</v>
      </c>
      <c r="D595" s="132" t="s">
        <v>548</v>
      </c>
      <c r="E595" s="132" t="s">
        <v>420</v>
      </c>
      <c r="F595" s="132">
        <v>93</v>
      </c>
      <c r="G595" s="132" t="s">
        <v>3847</v>
      </c>
      <c r="H595" s="132">
        <v>1</v>
      </c>
      <c r="I595" s="132">
        <v>0.51200000000000001</v>
      </c>
      <c r="J595" s="132">
        <v>1</v>
      </c>
      <c r="K595" s="132">
        <v>0.51200000000000001</v>
      </c>
      <c r="L595" s="132" t="s">
        <v>148</v>
      </c>
      <c r="M595" s="132">
        <v>540</v>
      </c>
      <c r="N595" s="132" t="s">
        <v>468</v>
      </c>
      <c r="O595" s="132">
        <v>1760</v>
      </c>
      <c r="P595" s="132" t="s">
        <v>439</v>
      </c>
      <c r="Q595" s="132">
        <v>9</v>
      </c>
      <c r="R595" s="132" t="s">
        <v>947</v>
      </c>
      <c r="S595" s="132">
        <v>1000324</v>
      </c>
      <c r="T595" s="132">
        <v>48</v>
      </c>
      <c r="U595" s="132">
        <v>101</v>
      </c>
      <c r="V595" s="132">
        <v>64.900000000000006</v>
      </c>
      <c r="W595" s="132" t="s">
        <v>1048</v>
      </c>
      <c r="X595" s="132">
        <v>4</v>
      </c>
    </row>
    <row r="596" spans="1:24" hidden="1">
      <c r="A596" s="132">
        <v>595</v>
      </c>
      <c r="B596" s="132">
        <v>40000000522</v>
      </c>
      <c r="C596" s="132">
        <v>62034235000</v>
      </c>
      <c r="D596" s="132" t="s">
        <v>548</v>
      </c>
      <c r="E596" s="132" t="s">
        <v>420</v>
      </c>
      <c r="F596" s="132">
        <v>93</v>
      </c>
      <c r="G596" s="132" t="s">
        <v>3847</v>
      </c>
      <c r="H596" s="132">
        <v>1</v>
      </c>
      <c r="I596" s="132">
        <v>0.54400000000000004</v>
      </c>
      <c r="J596" s="132">
        <v>1</v>
      </c>
      <c r="K596" s="132">
        <v>0.54400000000000004</v>
      </c>
      <c r="L596" s="132" t="s">
        <v>148</v>
      </c>
      <c r="M596" s="132">
        <v>540</v>
      </c>
      <c r="N596" s="132" t="s">
        <v>468</v>
      </c>
      <c r="O596" s="132">
        <v>1760</v>
      </c>
      <c r="P596" s="132" t="s">
        <v>439</v>
      </c>
      <c r="Q596" s="132">
        <v>9</v>
      </c>
      <c r="R596" s="132" t="s">
        <v>947</v>
      </c>
      <c r="S596" s="132">
        <v>1000324</v>
      </c>
      <c r="T596" s="132">
        <v>48</v>
      </c>
      <c r="U596" s="132">
        <v>101</v>
      </c>
      <c r="V596" s="132">
        <v>64.900000000000006</v>
      </c>
      <c r="W596" s="132" t="s">
        <v>1048</v>
      </c>
      <c r="X596" s="132">
        <v>4</v>
      </c>
    </row>
    <row r="597" spans="1:24" hidden="1">
      <c r="A597" s="132">
        <v>596</v>
      </c>
      <c r="B597" s="132">
        <v>40000000521</v>
      </c>
      <c r="C597" s="132">
        <v>62034235000</v>
      </c>
      <c r="D597" s="132" t="s">
        <v>548</v>
      </c>
      <c r="E597" s="132" t="s">
        <v>420</v>
      </c>
      <c r="F597" s="132">
        <v>93</v>
      </c>
      <c r="G597" s="132" t="s">
        <v>3847</v>
      </c>
      <c r="H597" s="132">
        <v>1</v>
      </c>
      <c r="I597" s="132">
        <v>0.53</v>
      </c>
      <c r="J597" s="132">
        <v>1</v>
      </c>
      <c r="K597" s="132">
        <v>0.53</v>
      </c>
      <c r="L597" s="132" t="s">
        <v>148</v>
      </c>
      <c r="M597" s="132">
        <v>540</v>
      </c>
      <c r="N597" s="132" t="s">
        <v>468</v>
      </c>
      <c r="O597" s="132">
        <v>1760</v>
      </c>
      <c r="P597" s="132" t="s">
        <v>439</v>
      </c>
      <c r="Q597" s="132">
        <v>9</v>
      </c>
      <c r="R597" s="132" t="s">
        <v>947</v>
      </c>
      <c r="S597" s="132">
        <v>1000324</v>
      </c>
      <c r="T597" s="132">
        <v>52</v>
      </c>
      <c r="U597" s="132">
        <v>106</v>
      </c>
      <c r="V597" s="132">
        <v>64.900000000000006</v>
      </c>
      <c r="W597" s="132" t="s">
        <v>1048</v>
      </c>
      <c r="X597" s="132">
        <v>4</v>
      </c>
    </row>
    <row r="598" spans="1:24" hidden="1">
      <c r="A598" s="132">
        <v>597</v>
      </c>
      <c r="B598" s="132">
        <v>40000000520</v>
      </c>
      <c r="C598" s="132">
        <v>62034235000</v>
      </c>
      <c r="D598" s="132" t="s">
        <v>548</v>
      </c>
      <c r="E598" s="132" t="s">
        <v>420</v>
      </c>
      <c r="F598" s="132">
        <v>93</v>
      </c>
      <c r="G598" s="132" t="s">
        <v>3847</v>
      </c>
      <c r="H598" s="132">
        <v>1</v>
      </c>
      <c r="I598" s="132">
        <v>0.502</v>
      </c>
      <c r="J598" s="132">
        <v>1</v>
      </c>
      <c r="K598" s="132">
        <v>0.502</v>
      </c>
      <c r="L598" s="132" t="s">
        <v>148</v>
      </c>
      <c r="M598" s="132">
        <v>540</v>
      </c>
      <c r="N598" s="132" t="s">
        <v>468</v>
      </c>
      <c r="O598" s="132">
        <v>1760</v>
      </c>
      <c r="P598" s="132" t="s">
        <v>439</v>
      </c>
      <c r="Q598" s="132">
        <v>9</v>
      </c>
      <c r="R598" s="132" t="s">
        <v>947</v>
      </c>
      <c r="S598" s="132">
        <v>1000324</v>
      </c>
      <c r="T598" s="132">
        <v>46</v>
      </c>
      <c r="U598" s="132">
        <v>99</v>
      </c>
      <c r="V598" s="132">
        <v>64.900000000000006</v>
      </c>
      <c r="W598" s="132" t="s">
        <v>1048</v>
      </c>
      <c r="X598" s="132">
        <v>4</v>
      </c>
    </row>
    <row r="599" spans="1:24" hidden="1">
      <c r="A599" s="132">
        <v>598</v>
      </c>
      <c r="B599" s="132">
        <v>40000000519</v>
      </c>
      <c r="C599" s="132">
        <v>62034110000</v>
      </c>
      <c r="D599" s="132" t="s">
        <v>586</v>
      </c>
      <c r="E599" s="132" t="s">
        <v>475</v>
      </c>
      <c r="F599" s="132">
        <v>96</v>
      </c>
      <c r="G599" s="132" t="s">
        <v>3847</v>
      </c>
      <c r="H599" s="132">
        <v>1</v>
      </c>
      <c r="I599" s="132">
        <v>0.34399999999999997</v>
      </c>
      <c r="J599" s="132">
        <v>1</v>
      </c>
      <c r="K599" s="132">
        <v>0.34399999999999997</v>
      </c>
      <c r="L599" s="132" t="s">
        <v>148</v>
      </c>
      <c r="M599" s="132">
        <v>540</v>
      </c>
      <c r="N599" s="132" t="s">
        <v>2777</v>
      </c>
      <c r="O599" s="132">
        <v>1704</v>
      </c>
      <c r="P599" s="132" t="s">
        <v>3855</v>
      </c>
      <c r="Q599" s="132">
        <v>11</v>
      </c>
      <c r="R599" s="132" t="s">
        <v>947</v>
      </c>
      <c r="S599" s="132">
        <v>1000324</v>
      </c>
      <c r="T599" s="132">
        <v>44</v>
      </c>
      <c r="U599" s="132">
        <v>95</v>
      </c>
      <c r="V599" s="132">
        <v>84.9</v>
      </c>
      <c r="W599" s="132" t="s">
        <v>1073</v>
      </c>
      <c r="X599" s="132">
        <v>8</v>
      </c>
    </row>
    <row r="600" spans="1:24" hidden="1">
      <c r="A600" s="132">
        <v>599</v>
      </c>
      <c r="B600" s="132">
        <v>40000000518</v>
      </c>
      <c r="C600" s="132">
        <v>62034110000</v>
      </c>
      <c r="D600" s="132" t="s">
        <v>586</v>
      </c>
      <c r="E600" s="132" t="s">
        <v>475</v>
      </c>
      <c r="F600" s="132">
        <v>96</v>
      </c>
      <c r="G600" s="132" t="s">
        <v>3847</v>
      </c>
      <c r="H600" s="132">
        <v>1</v>
      </c>
      <c r="I600" s="132">
        <v>0.42599999999999999</v>
      </c>
      <c r="J600" s="132">
        <v>1</v>
      </c>
      <c r="K600" s="132">
        <v>0.42599999999999999</v>
      </c>
      <c r="L600" s="132" t="s">
        <v>148</v>
      </c>
      <c r="M600" s="132">
        <v>540</v>
      </c>
      <c r="N600" s="132" t="s">
        <v>2777</v>
      </c>
      <c r="O600" s="132">
        <v>1704</v>
      </c>
      <c r="P600" s="132" t="s">
        <v>3855</v>
      </c>
      <c r="Q600" s="132">
        <v>11</v>
      </c>
      <c r="R600" s="132" t="s">
        <v>947</v>
      </c>
      <c r="S600" s="132">
        <v>1000324</v>
      </c>
      <c r="T600" s="132">
        <v>50</v>
      </c>
      <c r="U600" s="132">
        <v>105</v>
      </c>
      <c r="V600" s="132">
        <v>84.9</v>
      </c>
      <c r="W600" s="132" t="s">
        <v>1073</v>
      </c>
      <c r="X600" s="132">
        <v>8</v>
      </c>
    </row>
    <row r="601" spans="1:24" hidden="1">
      <c r="A601" s="132">
        <v>600</v>
      </c>
      <c r="B601" s="132">
        <v>40000000517</v>
      </c>
      <c r="C601" s="132">
        <v>62034110000</v>
      </c>
      <c r="D601" s="132" t="s">
        <v>586</v>
      </c>
      <c r="E601" s="132" t="s">
        <v>475</v>
      </c>
      <c r="F601" s="132">
        <v>96</v>
      </c>
      <c r="G601" s="132" t="s">
        <v>3847</v>
      </c>
      <c r="H601" s="132">
        <v>1</v>
      </c>
      <c r="I601" s="132">
        <v>0.434</v>
      </c>
      <c r="J601" s="132">
        <v>1</v>
      </c>
      <c r="K601" s="132">
        <v>0.434</v>
      </c>
      <c r="L601" s="132" t="s">
        <v>148</v>
      </c>
      <c r="M601" s="132">
        <v>540</v>
      </c>
      <c r="N601" s="132" t="s">
        <v>2777</v>
      </c>
      <c r="O601" s="132">
        <v>1704</v>
      </c>
      <c r="P601" s="132" t="s">
        <v>3855</v>
      </c>
      <c r="Q601" s="132">
        <v>11</v>
      </c>
      <c r="R601" s="132" t="s">
        <v>947</v>
      </c>
      <c r="S601" s="132">
        <v>1000324</v>
      </c>
      <c r="T601" s="132">
        <v>54</v>
      </c>
      <c r="U601" s="132">
        <v>107</v>
      </c>
      <c r="V601" s="132">
        <v>84.9</v>
      </c>
      <c r="W601" s="132" t="s">
        <v>1073</v>
      </c>
      <c r="X601" s="132">
        <v>8</v>
      </c>
    </row>
    <row r="602" spans="1:24" hidden="1">
      <c r="A602" s="132">
        <v>601</v>
      </c>
      <c r="B602" s="132">
        <v>40000000516</v>
      </c>
      <c r="C602" s="132">
        <v>62034110000</v>
      </c>
      <c r="D602" s="132" t="s">
        <v>586</v>
      </c>
      <c r="E602" s="132" t="s">
        <v>475</v>
      </c>
      <c r="F602" s="132">
        <v>96</v>
      </c>
      <c r="G602" s="132" t="s">
        <v>3847</v>
      </c>
      <c r="H602" s="132">
        <v>1</v>
      </c>
      <c r="I602" s="132">
        <v>0.43</v>
      </c>
      <c r="J602" s="132">
        <v>1</v>
      </c>
      <c r="K602" s="132">
        <v>0.43</v>
      </c>
      <c r="L602" s="132" t="s">
        <v>148</v>
      </c>
      <c r="M602" s="132">
        <v>540</v>
      </c>
      <c r="N602" s="132" t="s">
        <v>2777</v>
      </c>
      <c r="O602" s="132">
        <v>1704</v>
      </c>
      <c r="P602" s="132" t="s">
        <v>3855</v>
      </c>
      <c r="Q602" s="132">
        <v>11</v>
      </c>
      <c r="R602" s="132" t="s">
        <v>947</v>
      </c>
      <c r="S602" s="132">
        <v>1000324</v>
      </c>
      <c r="T602" s="132">
        <v>54</v>
      </c>
      <c r="U602" s="132">
        <v>107</v>
      </c>
      <c r="V602" s="132">
        <v>84.9</v>
      </c>
      <c r="W602" s="132" t="s">
        <v>1073</v>
      </c>
      <c r="X602" s="132">
        <v>8</v>
      </c>
    </row>
    <row r="603" spans="1:24" hidden="1">
      <c r="A603" s="132">
        <v>602</v>
      </c>
      <c r="B603" s="132">
        <v>40000000515</v>
      </c>
      <c r="C603" s="132">
        <v>62034231000</v>
      </c>
      <c r="D603" s="132" t="s">
        <v>537</v>
      </c>
      <c r="E603" s="132" t="s">
        <v>3964</v>
      </c>
      <c r="F603" s="132">
        <v>87</v>
      </c>
      <c r="G603" s="132" t="s">
        <v>3847</v>
      </c>
      <c r="H603" s="132">
        <v>1</v>
      </c>
      <c r="I603" s="132">
        <v>0.64500000000000002</v>
      </c>
      <c r="J603" s="132">
        <v>1</v>
      </c>
      <c r="K603" s="132">
        <v>0.64500000000000002</v>
      </c>
      <c r="L603" s="132" t="s">
        <v>148</v>
      </c>
      <c r="M603" s="132">
        <v>540</v>
      </c>
      <c r="N603" s="132" t="s">
        <v>468</v>
      </c>
      <c r="O603" s="132">
        <v>1760</v>
      </c>
      <c r="P603" s="132" t="s">
        <v>439</v>
      </c>
      <c r="Q603" s="132">
        <v>9</v>
      </c>
      <c r="R603" s="132" t="s">
        <v>947</v>
      </c>
      <c r="S603" s="132">
        <v>1000324</v>
      </c>
      <c r="T603" s="132">
        <v>34</v>
      </c>
      <c r="U603" s="132">
        <v>41</v>
      </c>
      <c r="V603" s="132">
        <v>79.900000000000006</v>
      </c>
      <c r="W603" s="132" t="s">
        <v>1073</v>
      </c>
      <c r="X603" s="132">
        <v>8</v>
      </c>
    </row>
    <row r="604" spans="1:24" hidden="1">
      <c r="A604" s="132">
        <v>603</v>
      </c>
      <c r="B604" s="132">
        <v>40000000514</v>
      </c>
      <c r="C604" s="132">
        <v>62034231000</v>
      </c>
      <c r="D604" s="132" t="s">
        <v>537</v>
      </c>
      <c r="E604" s="132" t="s">
        <v>3964</v>
      </c>
      <c r="F604" s="132">
        <v>87</v>
      </c>
      <c r="G604" s="132" t="s">
        <v>3847</v>
      </c>
      <c r="H604" s="132">
        <v>1</v>
      </c>
      <c r="I604" s="132">
        <v>0.53</v>
      </c>
      <c r="J604" s="132">
        <v>1</v>
      </c>
      <c r="K604" s="132">
        <v>0.53</v>
      </c>
      <c r="L604" s="132" t="s">
        <v>148</v>
      </c>
      <c r="M604" s="132">
        <v>540</v>
      </c>
      <c r="N604" s="132" t="s">
        <v>2948</v>
      </c>
      <c r="O604" s="132">
        <v>7550</v>
      </c>
      <c r="P604" s="132" t="s">
        <v>439</v>
      </c>
      <c r="Q604" s="132">
        <v>9</v>
      </c>
      <c r="R604" s="132" t="s">
        <v>947</v>
      </c>
      <c r="S604" s="132">
        <v>1000324</v>
      </c>
      <c r="T604" s="132">
        <v>42</v>
      </c>
      <c r="U604" s="132">
        <v>88</v>
      </c>
      <c r="V604" s="132">
        <v>69.900000000000006</v>
      </c>
      <c r="W604" s="132" t="s">
        <v>1038</v>
      </c>
      <c r="X604" s="132">
        <v>5</v>
      </c>
    </row>
    <row r="605" spans="1:24" hidden="1">
      <c r="A605" s="132">
        <v>604</v>
      </c>
      <c r="B605" s="132">
        <v>40000000513</v>
      </c>
      <c r="C605" s="132">
        <v>62034231000</v>
      </c>
      <c r="D605" s="132" t="s">
        <v>537</v>
      </c>
      <c r="E605" s="132" t="s">
        <v>3964</v>
      </c>
      <c r="F605" s="132">
        <v>87</v>
      </c>
      <c r="G605" s="132" t="s">
        <v>3847</v>
      </c>
      <c r="H605" s="132">
        <v>1</v>
      </c>
      <c r="I605" s="132">
        <v>0.54</v>
      </c>
      <c r="J605" s="132">
        <v>1</v>
      </c>
      <c r="K605" s="132">
        <v>0.54</v>
      </c>
      <c r="L605" s="132" t="s">
        <v>148</v>
      </c>
      <c r="M605" s="132">
        <v>540</v>
      </c>
      <c r="N605" s="132" t="s">
        <v>2948</v>
      </c>
      <c r="O605" s="132">
        <v>7550</v>
      </c>
      <c r="P605" s="132" t="s">
        <v>439</v>
      </c>
      <c r="Q605" s="132">
        <v>9</v>
      </c>
      <c r="R605" s="132" t="s">
        <v>947</v>
      </c>
      <c r="S605" s="132">
        <v>1000324</v>
      </c>
      <c r="T605" s="132">
        <v>42</v>
      </c>
      <c r="U605" s="132">
        <v>88</v>
      </c>
      <c r="V605" s="132">
        <v>69.900000000000006</v>
      </c>
      <c r="W605" s="132" t="s">
        <v>1038</v>
      </c>
      <c r="X605" s="132">
        <v>5</v>
      </c>
    </row>
    <row r="606" spans="1:24" hidden="1">
      <c r="A606" s="132">
        <v>605</v>
      </c>
      <c r="B606" s="132">
        <v>40000000512</v>
      </c>
      <c r="C606" s="132">
        <v>62034235000</v>
      </c>
      <c r="D606" s="132" t="s">
        <v>859</v>
      </c>
      <c r="E606" s="132" t="s">
        <v>420</v>
      </c>
      <c r="F606" s="132">
        <v>93</v>
      </c>
      <c r="G606" s="132" t="s">
        <v>3847</v>
      </c>
      <c r="H606" s="132">
        <v>1</v>
      </c>
      <c r="I606" s="132">
        <v>0.59599999999999997</v>
      </c>
      <c r="J606" s="132">
        <v>1</v>
      </c>
      <c r="K606" s="132">
        <v>0.59599999999999997</v>
      </c>
      <c r="L606" s="132" t="s">
        <v>148</v>
      </c>
      <c r="M606" s="132">
        <v>540</v>
      </c>
      <c r="N606" s="132" t="s">
        <v>2948</v>
      </c>
      <c r="O606" s="132">
        <v>7550</v>
      </c>
      <c r="P606" s="132" t="s">
        <v>439</v>
      </c>
      <c r="Q606" s="132">
        <v>9</v>
      </c>
      <c r="R606" s="132" t="s">
        <v>947</v>
      </c>
      <c r="S606" s="132">
        <v>1000324</v>
      </c>
      <c r="T606" s="132">
        <v>50</v>
      </c>
      <c r="U606" s="132">
        <v>105</v>
      </c>
      <c r="V606" s="132">
        <v>69.900000000000006</v>
      </c>
      <c r="W606" s="132" t="s">
        <v>1109</v>
      </c>
      <c r="X606" s="132">
        <v>9</v>
      </c>
    </row>
    <row r="607" spans="1:24" hidden="1">
      <c r="A607" s="132">
        <v>606</v>
      </c>
      <c r="B607" s="132">
        <v>40000000511</v>
      </c>
      <c r="C607" s="132">
        <v>62034235000</v>
      </c>
      <c r="D607" s="132" t="s">
        <v>859</v>
      </c>
      <c r="E607" s="132" t="s">
        <v>420</v>
      </c>
      <c r="F607" s="132">
        <v>93</v>
      </c>
      <c r="G607" s="132" t="s">
        <v>3847</v>
      </c>
      <c r="H607" s="132">
        <v>1</v>
      </c>
      <c r="I607" s="132">
        <v>0.55600000000000005</v>
      </c>
      <c r="J607" s="132">
        <v>1</v>
      </c>
      <c r="K607" s="132">
        <v>0.55600000000000005</v>
      </c>
      <c r="L607" s="132" t="s">
        <v>148</v>
      </c>
      <c r="M607" s="132">
        <v>540</v>
      </c>
      <c r="N607" s="132" t="s">
        <v>2948</v>
      </c>
      <c r="O607" s="132">
        <v>7550</v>
      </c>
      <c r="P607" s="132" t="s">
        <v>439</v>
      </c>
      <c r="Q607" s="132">
        <v>9</v>
      </c>
      <c r="R607" s="132" t="s">
        <v>947</v>
      </c>
      <c r="S607" s="132">
        <v>1000324</v>
      </c>
      <c r="T607" s="132">
        <v>44</v>
      </c>
      <c r="U607" s="132">
        <v>95</v>
      </c>
      <c r="V607" s="132">
        <v>69.900000000000006</v>
      </c>
      <c r="W607" s="132" t="s">
        <v>1109</v>
      </c>
      <c r="X607" s="132">
        <v>9</v>
      </c>
    </row>
    <row r="608" spans="1:24" hidden="1">
      <c r="A608" s="132">
        <v>607</v>
      </c>
      <c r="B608" s="132">
        <v>40000000510</v>
      </c>
      <c r="C608" s="132">
        <v>62034235000</v>
      </c>
      <c r="D608" s="132" t="s">
        <v>859</v>
      </c>
      <c r="E608" s="132" t="s">
        <v>420</v>
      </c>
      <c r="F608" s="132">
        <v>93</v>
      </c>
      <c r="G608" s="132" t="s">
        <v>3847</v>
      </c>
      <c r="H608" s="132">
        <v>1</v>
      </c>
      <c r="I608" s="132">
        <v>0.53600000000000003</v>
      </c>
      <c r="J608" s="132">
        <v>1</v>
      </c>
      <c r="K608" s="132">
        <v>0.53600000000000003</v>
      </c>
      <c r="L608" s="132" t="s">
        <v>148</v>
      </c>
      <c r="M608" s="132">
        <v>540</v>
      </c>
      <c r="N608" s="132" t="s">
        <v>2948</v>
      </c>
      <c r="O608" s="132">
        <v>7550</v>
      </c>
      <c r="P608" s="132" t="s">
        <v>439</v>
      </c>
      <c r="Q608" s="132">
        <v>9</v>
      </c>
      <c r="R608" s="132" t="s">
        <v>947</v>
      </c>
      <c r="S608" s="132">
        <v>1000324</v>
      </c>
      <c r="T608" s="132">
        <v>42</v>
      </c>
      <c r="U608" s="132">
        <v>88</v>
      </c>
      <c r="V608" s="132">
        <v>69.900000000000006</v>
      </c>
      <c r="W608" s="132" t="s">
        <v>1109</v>
      </c>
      <c r="X608" s="132">
        <v>9</v>
      </c>
    </row>
    <row r="609" spans="1:24" hidden="1">
      <c r="A609" s="132">
        <v>608</v>
      </c>
      <c r="B609" s="132">
        <v>40000000509</v>
      </c>
      <c r="C609" s="132">
        <v>62034235000</v>
      </c>
      <c r="D609" s="132" t="s">
        <v>859</v>
      </c>
      <c r="E609" s="132" t="s">
        <v>420</v>
      </c>
      <c r="F609" s="132">
        <v>93</v>
      </c>
      <c r="G609" s="132" t="s">
        <v>3847</v>
      </c>
      <c r="H609" s="132">
        <v>1</v>
      </c>
      <c r="I609" s="132">
        <v>0.59399999999999997</v>
      </c>
      <c r="J609" s="132">
        <v>1</v>
      </c>
      <c r="K609" s="132">
        <v>0.59399999999999997</v>
      </c>
      <c r="L609" s="132" t="s">
        <v>148</v>
      </c>
      <c r="M609" s="132">
        <v>540</v>
      </c>
      <c r="N609" s="132" t="s">
        <v>2948</v>
      </c>
      <c r="O609" s="132">
        <v>7550</v>
      </c>
      <c r="P609" s="132" t="s">
        <v>439</v>
      </c>
      <c r="Q609" s="132">
        <v>9</v>
      </c>
      <c r="R609" s="132" t="s">
        <v>947</v>
      </c>
      <c r="S609" s="132">
        <v>1000324</v>
      </c>
      <c r="T609" s="132">
        <v>48</v>
      </c>
      <c r="U609" s="132">
        <v>101</v>
      </c>
      <c r="V609" s="132">
        <v>69.900000000000006</v>
      </c>
      <c r="W609" s="132" t="s">
        <v>1109</v>
      </c>
      <c r="X609" s="132">
        <v>9</v>
      </c>
    </row>
    <row r="610" spans="1:24" hidden="1">
      <c r="A610" s="132">
        <v>609</v>
      </c>
      <c r="B610" s="132">
        <v>40000000508</v>
      </c>
      <c r="C610" s="132">
        <v>62034235000</v>
      </c>
      <c r="D610" s="132" t="s">
        <v>859</v>
      </c>
      <c r="E610" s="132" t="s">
        <v>420</v>
      </c>
      <c r="F610" s="132">
        <v>93</v>
      </c>
      <c r="G610" s="132" t="s">
        <v>3847</v>
      </c>
      <c r="H610" s="132">
        <v>1</v>
      </c>
      <c r="I610" s="132">
        <v>0.64400000000000002</v>
      </c>
      <c r="J610" s="132">
        <v>1</v>
      </c>
      <c r="K610" s="132">
        <v>0.64400000000000002</v>
      </c>
      <c r="L610" s="132" t="s">
        <v>148</v>
      </c>
      <c r="M610" s="132">
        <v>540</v>
      </c>
      <c r="N610" s="132" t="s">
        <v>2948</v>
      </c>
      <c r="O610" s="132">
        <v>7550</v>
      </c>
      <c r="P610" s="132" t="s">
        <v>439</v>
      </c>
      <c r="Q610" s="132">
        <v>9</v>
      </c>
      <c r="R610" s="132" t="s">
        <v>947</v>
      </c>
      <c r="S610" s="132">
        <v>1000324</v>
      </c>
      <c r="T610" s="132">
        <v>54</v>
      </c>
      <c r="U610" s="132">
        <v>107</v>
      </c>
      <c r="V610" s="132">
        <v>69.900000000000006</v>
      </c>
      <c r="W610" s="132" t="s">
        <v>1109</v>
      </c>
      <c r="X610" s="132">
        <v>9</v>
      </c>
    </row>
    <row r="611" spans="1:24" hidden="1">
      <c r="A611" s="132">
        <v>610</v>
      </c>
      <c r="B611" s="132">
        <v>40000000507</v>
      </c>
      <c r="C611" s="132">
        <v>62034319000</v>
      </c>
      <c r="D611" s="132" t="s">
        <v>583</v>
      </c>
      <c r="E611" s="132" t="s">
        <v>420</v>
      </c>
      <c r="F611" s="132">
        <v>93</v>
      </c>
      <c r="G611" s="132" t="s">
        <v>3847</v>
      </c>
      <c r="H611" s="132">
        <v>1</v>
      </c>
      <c r="I611" s="132">
        <v>0.436</v>
      </c>
      <c r="J611" s="132">
        <v>1</v>
      </c>
      <c r="K611" s="132">
        <v>0.436</v>
      </c>
      <c r="L611" s="132" t="s">
        <v>148</v>
      </c>
      <c r="M611" s="132">
        <v>540</v>
      </c>
      <c r="N611" s="132" t="s">
        <v>2872</v>
      </c>
      <c r="O611" s="132">
        <v>2185</v>
      </c>
      <c r="P611" s="132" t="s">
        <v>425</v>
      </c>
      <c r="Q611" s="132">
        <v>37</v>
      </c>
      <c r="R611" s="132" t="s">
        <v>947</v>
      </c>
      <c r="S611" s="132">
        <v>1000324</v>
      </c>
      <c r="T611" s="132">
        <v>44</v>
      </c>
      <c r="U611" s="132">
        <v>95</v>
      </c>
      <c r="V611" s="132">
        <v>1</v>
      </c>
      <c r="W611" s="132" t="s">
        <v>1038</v>
      </c>
      <c r="X611" s="132">
        <v>5</v>
      </c>
    </row>
    <row r="612" spans="1:24" hidden="1">
      <c r="A612" s="132">
        <v>611</v>
      </c>
      <c r="B612" s="132">
        <v>40000000506</v>
      </c>
      <c r="C612" s="132">
        <v>62034319000</v>
      </c>
      <c r="D612" s="132" t="s">
        <v>583</v>
      </c>
      <c r="E612" s="132" t="s">
        <v>420</v>
      </c>
      <c r="F612" s="132">
        <v>93</v>
      </c>
      <c r="G612" s="132" t="s">
        <v>3847</v>
      </c>
      <c r="H612" s="132">
        <v>1</v>
      </c>
      <c r="I612" s="132">
        <v>0.47199999999999998</v>
      </c>
      <c r="J612" s="132">
        <v>1</v>
      </c>
      <c r="K612" s="132">
        <v>0.47199999999999998</v>
      </c>
      <c r="L612" s="132" t="s">
        <v>148</v>
      </c>
      <c r="M612" s="132">
        <v>540</v>
      </c>
      <c r="N612" s="132" t="s">
        <v>2872</v>
      </c>
      <c r="O612" s="132">
        <v>2185</v>
      </c>
      <c r="P612" s="132" t="s">
        <v>425</v>
      </c>
      <c r="Q612" s="132">
        <v>37</v>
      </c>
      <c r="R612" s="132" t="s">
        <v>947</v>
      </c>
      <c r="S612" s="132">
        <v>1000324</v>
      </c>
      <c r="T612" s="132">
        <v>44</v>
      </c>
      <c r="U612" s="132">
        <v>95</v>
      </c>
      <c r="V612" s="132">
        <v>79.900000000000006</v>
      </c>
      <c r="W612" s="132" t="s">
        <v>1038</v>
      </c>
      <c r="X612" s="132">
        <v>5</v>
      </c>
    </row>
    <row r="613" spans="1:24" hidden="1">
      <c r="A613" s="132">
        <v>612</v>
      </c>
      <c r="B613" s="132">
        <v>40000000505</v>
      </c>
      <c r="C613" s="132">
        <v>62034319000</v>
      </c>
      <c r="D613" s="132" t="s">
        <v>583</v>
      </c>
      <c r="E613" s="132" t="s">
        <v>420</v>
      </c>
      <c r="F613" s="132">
        <v>93</v>
      </c>
      <c r="G613" s="132" t="s">
        <v>3847</v>
      </c>
      <c r="H613" s="132">
        <v>1</v>
      </c>
      <c r="I613" s="132">
        <v>0.40600000000000003</v>
      </c>
      <c r="J613" s="132">
        <v>1</v>
      </c>
      <c r="K613" s="132">
        <v>0.40600000000000003</v>
      </c>
      <c r="L613" s="132" t="s">
        <v>148</v>
      </c>
      <c r="M613" s="132">
        <v>540</v>
      </c>
      <c r="N613" s="132" t="s">
        <v>2872</v>
      </c>
      <c r="O613" s="132">
        <v>2185</v>
      </c>
      <c r="P613" s="132" t="s">
        <v>425</v>
      </c>
      <c r="Q613" s="132">
        <v>37</v>
      </c>
      <c r="R613" s="132" t="s">
        <v>947</v>
      </c>
      <c r="S613" s="132">
        <v>1000324</v>
      </c>
      <c r="T613" s="132">
        <v>44</v>
      </c>
      <c r="U613" s="132">
        <v>95</v>
      </c>
      <c r="V613" s="132">
        <v>1</v>
      </c>
      <c r="W613" s="132" t="s">
        <v>3916</v>
      </c>
      <c r="X613" s="132">
        <v>10</v>
      </c>
    </row>
    <row r="614" spans="1:24" hidden="1">
      <c r="A614" s="132">
        <v>613</v>
      </c>
      <c r="B614" s="132">
        <v>40000000504</v>
      </c>
      <c r="C614" s="132">
        <v>62034319000</v>
      </c>
      <c r="D614" s="132" t="s">
        <v>583</v>
      </c>
      <c r="E614" s="132" t="s">
        <v>420</v>
      </c>
      <c r="F614" s="132">
        <v>93</v>
      </c>
      <c r="G614" s="132" t="s">
        <v>3847</v>
      </c>
      <c r="H614" s="132">
        <v>1</v>
      </c>
      <c r="I614" s="132">
        <v>0.53200000000000003</v>
      </c>
      <c r="J614" s="132">
        <v>1</v>
      </c>
      <c r="K614" s="132">
        <v>0.53200000000000003</v>
      </c>
      <c r="L614" s="132" t="s">
        <v>148</v>
      </c>
      <c r="M614" s="132">
        <v>540</v>
      </c>
      <c r="N614" s="132" t="s">
        <v>2872</v>
      </c>
      <c r="O614" s="132">
        <v>2185</v>
      </c>
      <c r="P614" s="132" t="s">
        <v>425</v>
      </c>
      <c r="Q614" s="132">
        <v>37</v>
      </c>
      <c r="R614" s="132" t="s">
        <v>947</v>
      </c>
      <c r="S614" s="132">
        <v>1000324</v>
      </c>
      <c r="T614" s="132">
        <v>48</v>
      </c>
      <c r="U614" s="132">
        <v>101</v>
      </c>
      <c r="V614" s="132">
        <v>1</v>
      </c>
      <c r="W614" s="132" t="s">
        <v>3916</v>
      </c>
      <c r="X614" s="132">
        <v>10</v>
      </c>
    </row>
    <row r="615" spans="1:24" hidden="1">
      <c r="A615" s="132">
        <v>614</v>
      </c>
      <c r="B615" s="132">
        <v>40000000503</v>
      </c>
      <c r="C615" s="132">
        <v>62034319000</v>
      </c>
      <c r="D615" s="132" t="s">
        <v>583</v>
      </c>
      <c r="E615" s="132" t="s">
        <v>420</v>
      </c>
      <c r="F615" s="132">
        <v>93</v>
      </c>
      <c r="G615" s="132" t="s">
        <v>3847</v>
      </c>
      <c r="H615" s="132">
        <v>1</v>
      </c>
      <c r="I615" s="132">
        <v>0.42599999999999999</v>
      </c>
      <c r="J615" s="132">
        <v>1</v>
      </c>
      <c r="K615" s="132">
        <v>0.42599999999999999</v>
      </c>
      <c r="L615" s="132" t="s">
        <v>148</v>
      </c>
      <c r="M615" s="132">
        <v>540</v>
      </c>
      <c r="N615" s="132" t="s">
        <v>2872</v>
      </c>
      <c r="O615" s="132">
        <v>2185</v>
      </c>
      <c r="P615" s="132" t="s">
        <v>425</v>
      </c>
      <c r="Q615" s="132">
        <v>37</v>
      </c>
      <c r="R615" s="132" t="s">
        <v>947</v>
      </c>
      <c r="S615" s="132">
        <v>1000324</v>
      </c>
      <c r="T615" s="132">
        <v>46</v>
      </c>
      <c r="U615" s="132">
        <v>99</v>
      </c>
      <c r="V615" s="132">
        <v>1</v>
      </c>
      <c r="W615" s="132" t="s">
        <v>3916</v>
      </c>
      <c r="X615" s="132">
        <v>10</v>
      </c>
    </row>
    <row r="616" spans="1:24" hidden="1">
      <c r="A616" s="132">
        <v>615</v>
      </c>
      <c r="B616" s="132">
        <v>40000000502</v>
      </c>
      <c r="C616" s="132">
        <v>62034319000</v>
      </c>
      <c r="D616" s="132" t="s">
        <v>583</v>
      </c>
      <c r="E616" s="132" t="s">
        <v>420</v>
      </c>
      <c r="F616" s="132">
        <v>93</v>
      </c>
      <c r="G616" s="132" t="s">
        <v>3847</v>
      </c>
      <c r="H616" s="132">
        <v>1</v>
      </c>
      <c r="I616" s="132">
        <v>0.55600000000000005</v>
      </c>
      <c r="J616" s="132">
        <v>1</v>
      </c>
      <c r="K616" s="132">
        <v>0.55600000000000005</v>
      </c>
      <c r="L616" s="132" t="s">
        <v>148</v>
      </c>
      <c r="M616" s="132">
        <v>540</v>
      </c>
      <c r="N616" s="132" t="s">
        <v>2872</v>
      </c>
      <c r="O616" s="132">
        <v>2185</v>
      </c>
      <c r="P616" s="132" t="s">
        <v>425</v>
      </c>
      <c r="Q616" s="132">
        <v>37</v>
      </c>
      <c r="R616" s="132" t="s">
        <v>947</v>
      </c>
      <c r="S616" s="132">
        <v>1000324</v>
      </c>
      <c r="T616" s="132">
        <v>50</v>
      </c>
      <c r="U616" s="132">
        <v>105</v>
      </c>
      <c r="V616" s="132">
        <v>79.900000000000006</v>
      </c>
      <c r="W616" s="132" t="s">
        <v>3916</v>
      </c>
      <c r="X616" s="132">
        <v>10</v>
      </c>
    </row>
    <row r="617" spans="1:24" hidden="1">
      <c r="A617" s="132">
        <v>616</v>
      </c>
      <c r="B617" s="132">
        <v>40000000501</v>
      </c>
      <c r="C617" s="132">
        <v>62034319000</v>
      </c>
      <c r="D617" s="132" t="s">
        <v>585</v>
      </c>
      <c r="E617" s="132" t="s">
        <v>475</v>
      </c>
      <c r="F617" s="132">
        <v>96</v>
      </c>
      <c r="G617" s="132" t="s">
        <v>3847</v>
      </c>
      <c r="H617" s="132">
        <v>1</v>
      </c>
      <c r="I617" s="132">
        <v>0.372</v>
      </c>
      <c r="J617" s="132">
        <v>1</v>
      </c>
      <c r="K617" s="132">
        <v>0.372</v>
      </c>
      <c r="L617" s="132" t="s">
        <v>148</v>
      </c>
      <c r="M617" s="132">
        <v>540</v>
      </c>
      <c r="N617" s="132" t="s">
        <v>2872</v>
      </c>
      <c r="O617" s="132">
        <v>2185</v>
      </c>
      <c r="P617" s="132" t="s">
        <v>425</v>
      </c>
      <c r="Q617" s="132">
        <v>37</v>
      </c>
      <c r="R617" s="132" t="s">
        <v>947</v>
      </c>
      <c r="S617" s="132">
        <v>1000324</v>
      </c>
      <c r="T617" s="132">
        <v>56</v>
      </c>
      <c r="U617" s="132">
        <v>108</v>
      </c>
      <c r="V617" s="132">
        <v>89.9</v>
      </c>
      <c r="W617" s="132" t="s">
        <v>1073</v>
      </c>
      <c r="X617" s="132">
        <v>8</v>
      </c>
    </row>
    <row r="618" spans="1:24" hidden="1">
      <c r="A618" s="132">
        <v>617</v>
      </c>
      <c r="B618" s="132">
        <v>40000000500</v>
      </c>
      <c r="C618" s="132">
        <v>62034319000</v>
      </c>
      <c r="D618" s="132" t="s">
        <v>585</v>
      </c>
      <c r="E618" s="132" t="s">
        <v>475</v>
      </c>
      <c r="F618" s="132">
        <v>96</v>
      </c>
      <c r="G618" s="132" t="s">
        <v>3847</v>
      </c>
      <c r="H618" s="132">
        <v>1</v>
      </c>
      <c r="I618" s="132">
        <v>0.44</v>
      </c>
      <c r="J618" s="132">
        <v>1</v>
      </c>
      <c r="K618" s="132">
        <v>0.44</v>
      </c>
      <c r="L618" s="132" t="s">
        <v>148</v>
      </c>
      <c r="M618" s="132">
        <v>540</v>
      </c>
      <c r="N618" s="132" t="s">
        <v>2872</v>
      </c>
      <c r="O618" s="132">
        <v>2185</v>
      </c>
      <c r="P618" s="132" t="s">
        <v>425</v>
      </c>
      <c r="Q618" s="132">
        <v>37</v>
      </c>
      <c r="R618" s="132" t="s">
        <v>947</v>
      </c>
      <c r="S618" s="132">
        <v>1000324</v>
      </c>
      <c r="T618" s="132">
        <v>56</v>
      </c>
      <c r="U618" s="132">
        <v>108</v>
      </c>
      <c r="V618" s="132">
        <v>89.9</v>
      </c>
      <c r="W618" s="132" t="s">
        <v>1073</v>
      </c>
      <c r="X618" s="132">
        <v>8</v>
      </c>
    </row>
    <row r="619" spans="1:24" hidden="1">
      <c r="A619" s="132">
        <v>618</v>
      </c>
      <c r="B619" s="132">
        <v>40000000499</v>
      </c>
      <c r="C619" s="132">
        <v>62014000000</v>
      </c>
      <c r="D619" s="132" t="s">
        <v>827</v>
      </c>
      <c r="E619" s="132" t="s">
        <v>3692</v>
      </c>
      <c r="F619" s="132">
        <v>92</v>
      </c>
      <c r="G619" s="132" t="s">
        <v>3847</v>
      </c>
      <c r="H619" s="132">
        <v>1</v>
      </c>
      <c r="I619" s="132">
        <v>0.96799999999999997</v>
      </c>
      <c r="J619" s="132">
        <v>1</v>
      </c>
      <c r="K619" s="132">
        <v>0.96799999999999997</v>
      </c>
      <c r="L619" s="132" t="s">
        <v>148</v>
      </c>
      <c r="M619" s="132">
        <v>540</v>
      </c>
      <c r="N619" s="132" t="s">
        <v>3915</v>
      </c>
      <c r="O619" s="132">
        <v>7497</v>
      </c>
      <c r="P619" s="132" t="s">
        <v>425</v>
      </c>
      <c r="Q619" s="132">
        <v>37</v>
      </c>
      <c r="R619" s="132" t="s">
        <v>947</v>
      </c>
      <c r="S619" s="132">
        <v>1000324</v>
      </c>
      <c r="T619" s="132" t="s">
        <v>828</v>
      </c>
      <c r="U619" s="132">
        <v>124</v>
      </c>
      <c r="V619" s="132">
        <v>169.9</v>
      </c>
      <c r="W619" s="132" t="s">
        <v>1050</v>
      </c>
      <c r="X619" s="132">
        <v>20</v>
      </c>
    </row>
    <row r="620" spans="1:24">
      <c r="A620" s="132">
        <v>619</v>
      </c>
      <c r="B620" s="132">
        <v>40000000498</v>
      </c>
      <c r="C620" s="132">
        <v>64029910000</v>
      </c>
      <c r="D620" s="132" t="s">
        <v>974</v>
      </c>
      <c r="E620" s="132" t="s">
        <v>454</v>
      </c>
      <c r="F620" s="132">
        <v>310</v>
      </c>
      <c r="G620" s="132" t="s">
        <v>3656</v>
      </c>
      <c r="H620" s="132">
        <v>3</v>
      </c>
      <c r="I620" s="132">
        <v>0.28999999999999998</v>
      </c>
      <c r="J620" s="132">
        <v>1</v>
      </c>
      <c r="K620" s="132">
        <v>0.28999999999999998</v>
      </c>
      <c r="L620" s="132" t="s">
        <v>2262</v>
      </c>
      <c r="M620" s="132">
        <v>823</v>
      </c>
      <c r="N620" s="132" t="s">
        <v>436</v>
      </c>
      <c r="O620" s="132">
        <v>1840</v>
      </c>
      <c r="P620" s="132" t="s">
        <v>4427</v>
      </c>
      <c r="Q620" s="132" t="s">
        <v>4354</v>
      </c>
      <c r="R620" s="132" t="s">
        <v>438</v>
      </c>
      <c r="S620" s="132">
        <v>1000317</v>
      </c>
      <c r="T620" s="132">
        <v>36</v>
      </c>
      <c r="U620" s="132">
        <v>52</v>
      </c>
      <c r="V620" s="132">
        <v>1</v>
      </c>
      <c r="W620" s="132" t="s">
        <v>1048</v>
      </c>
      <c r="X620" s="132">
        <v>4</v>
      </c>
    </row>
    <row r="621" spans="1:24">
      <c r="A621" s="132">
        <v>620</v>
      </c>
      <c r="B621" s="132">
        <v>40000000497</v>
      </c>
      <c r="C621" s="132">
        <v>61046200000</v>
      </c>
      <c r="D621" s="132" t="s">
        <v>588</v>
      </c>
      <c r="E621" s="132" t="s">
        <v>442</v>
      </c>
      <c r="F621" s="132">
        <v>24</v>
      </c>
      <c r="G621" s="132" t="s">
        <v>3848</v>
      </c>
      <c r="H621" s="132">
        <v>2</v>
      </c>
      <c r="I621" s="132">
        <v>0.2</v>
      </c>
      <c r="J621" s="132">
        <v>1</v>
      </c>
      <c r="K621" s="132">
        <v>0.2</v>
      </c>
      <c r="L621" s="132" t="s">
        <v>2262</v>
      </c>
      <c r="M621" s="132">
        <v>823</v>
      </c>
      <c r="N621" s="132" t="s">
        <v>436</v>
      </c>
      <c r="O621" s="132">
        <v>1840</v>
      </c>
      <c r="P621" s="132" t="s">
        <v>439</v>
      </c>
      <c r="Q621" s="132">
        <v>9</v>
      </c>
      <c r="R621" s="132" t="s">
        <v>438</v>
      </c>
      <c r="S621" s="132">
        <v>1000317</v>
      </c>
      <c r="T621" s="132" t="s">
        <v>821</v>
      </c>
      <c r="U621" s="132">
        <v>3</v>
      </c>
      <c r="V621" s="132">
        <v>1</v>
      </c>
      <c r="W621" s="132" t="s">
        <v>1107</v>
      </c>
      <c r="X621" s="132">
        <v>1</v>
      </c>
    </row>
    <row r="622" spans="1:24">
      <c r="A622" s="132">
        <v>621</v>
      </c>
      <c r="B622" s="132">
        <v>40000000496</v>
      </c>
      <c r="C622" s="132">
        <v>61091000000</v>
      </c>
      <c r="D622" s="132" t="s">
        <v>856</v>
      </c>
      <c r="E622" s="132" t="s">
        <v>453</v>
      </c>
      <c r="F622" s="132">
        <v>73</v>
      </c>
      <c r="G622" s="132" t="s">
        <v>3848</v>
      </c>
      <c r="H622" s="132">
        <v>2</v>
      </c>
      <c r="I622" s="132">
        <v>0.188</v>
      </c>
      <c r="J622" s="132">
        <v>1</v>
      </c>
      <c r="K622" s="132">
        <v>0.188</v>
      </c>
      <c r="L622" s="132" t="s">
        <v>2262</v>
      </c>
      <c r="M622" s="132">
        <v>823</v>
      </c>
      <c r="N622" s="132" t="s">
        <v>440</v>
      </c>
      <c r="O622" s="132">
        <v>7485</v>
      </c>
      <c r="P622" s="132" t="s">
        <v>439</v>
      </c>
      <c r="Q622" s="132">
        <v>9</v>
      </c>
      <c r="R622" s="132" t="s">
        <v>438</v>
      </c>
      <c r="S622" s="132">
        <v>1000317</v>
      </c>
      <c r="T622" s="132" t="s">
        <v>828</v>
      </c>
      <c r="U622" s="132">
        <v>124</v>
      </c>
      <c r="V622" s="132">
        <v>1</v>
      </c>
      <c r="W622" s="132" t="s">
        <v>1046</v>
      </c>
      <c r="X622" s="132">
        <v>12</v>
      </c>
    </row>
    <row r="623" spans="1:24">
      <c r="A623" s="132">
        <v>622</v>
      </c>
      <c r="B623" s="132">
        <v>40000000495</v>
      </c>
      <c r="C623" s="132">
        <v>61044300000</v>
      </c>
      <c r="D623" s="132" t="s">
        <v>541</v>
      </c>
      <c r="E623" s="132" t="s">
        <v>426</v>
      </c>
      <c r="F623" s="132">
        <v>43</v>
      </c>
      <c r="G623" s="132" t="s">
        <v>3848</v>
      </c>
      <c r="H623" s="132">
        <v>2</v>
      </c>
      <c r="I623" s="132">
        <v>0.35599999999999998</v>
      </c>
      <c r="J623" s="132">
        <v>1</v>
      </c>
      <c r="K623" s="132">
        <v>0.35599999999999998</v>
      </c>
      <c r="L623" s="132" t="s">
        <v>2262</v>
      </c>
      <c r="M623" s="132">
        <v>823</v>
      </c>
      <c r="N623" s="132" t="s">
        <v>436</v>
      </c>
      <c r="O623" s="132">
        <v>1840</v>
      </c>
      <c r="P623" s="132" t="s">
        <v>425</v>
      </c>
      <c r="Q623" s="132">
        <v>37</v>
      </c>
      <c r="R623" s="132" t="s">
        <v>438</v>
      </c>
      <c r="S623" s="132">
        <v>1000317</v>
      </c>
      <c r="T623" s="132">
        <v>38</v>
      </c>
      <c r="U623" s="132">
        <v>64</v>
      </c>
      <c r="V623" s="132">
        <v>1</v>
      </c>
      <c r="W623" s="132" t="s">
        <v>1050</v>
      </c>
      <c r="X623" s="132">
        <v>20</v>
      </c>
    </row>
    <row r="624" spans="1:24">
      <c r="A624" s="132">
        <v>623</v>
      </c>
      <c r="B624" s="132">
        <v>40000000494</v>
      </c>
      <c r="C624" s="132">
        <v>61061000000</v>
      </c>
      <c r="D624" s="132" t="s">
        <v>589</v>
      </c>
      <c r="E624" s="132" t="s">
        <v>444</v>
      </c>
      <c r="F624" s="132">
        <v>82</v>
      </c>
      <c r="G624" s="132" t="s">
        <v>3848</v>
      </c>
      <c r="H624" s="132">
        <v>2</v>
      </c>
      <c r="I624" s="132">
        <v>0.214</v>
      </c>
      <c r="J624" s="132">
        <v>1</v>
      </c>
      <c r="K624" s="132">
        <v>0.214</v>
      </c>
      <c r="L624" s="132" t="s">
        <v>2262</v>
      </c>
      <c r="M624" s="132">
        <v>823</v>
      </c>
      <c r="N624" s="132" t="s">
        <v>436</v>
      </c>
      <c r="O624" s="132">
        <v>1840</v>
      </c>
      <c r="P624" s="132" t="s">
        <v>439</v>
      </c>
      <c r="Q624" s="132">
        <v>9</v>
      </c>
      <c r="R624" s="132" t="s">
        <v>438</v>
      </c>
      <c r="S624" s="132">
        <v>1000317</v>
      </c>
      <c r="T624" s="132" t="s">
        <v>821</v>
      </c>
      <c r="U624" s="132">
        <v>3</v>
      </c>
      <c r="V624" s="132">
        <v>1</v>
      </c>
      <c r="W624" s="132" t="s">
        <v>1046</v>
      </c>
      <c r="X624" s="132">
        <v>12</v>
      </c>
    </row>
    <row r="625" spans="1:24">
      <c r="A625" s="132">
        <v>624</v>
      </c>
      <c r="B625" s="132">
        <v>40000000493</v>
      </c>
      <c r="C625" s="132">
        <v>61044900000</v>
      </c>
      <c r="D625" s="132" t="s">
        <v>590</v>
      </c>
      <c r="E625" s="132" t="s">
        <v>426</v>
      </c>
      <c r="F625" s="132">
        <v>43</v>
      </c>
      <c r="G625" s="132" t="s">
        <v>3848</v>
      </c>
      <c r="H625" s="132">
        <v>2</v>
      </c>
      <c r="I625" s="132">
        <v>0.26600000000000001</v>
      </c>
      <c r="J625" s="132">
        <v>1</v>
      </c>
      <c r="K625" s="132">
        <v>0.26600000000000001</v>
      </c>
      <c r="L625" s="132" t="s">
        <v>2262</v>
      </c>
      <c r="M625" s="132">
        <v>823</v>
      </c>
      <c r="N625" s="132" t="s">
        <v>436</v>
      </c>
      <c r="O625" s="132">
        <v>1840</v>
      </c>
      <c r="P625" s="132" t="s">
        <v>431</v>
      </c>
      <c r="Q625" s="132">
        <v>53</v>
      </c>
      <c r="R625" s="132" t="s">
        <v>438</v>
      </c>
      <c r="S625" s="132">
        <v>1000317</v>
      </c>
      <c r="T625" s="132" t="s">
        <v>821</v>
      </c>
      <c r="U625" s="132">
        <v>3</v>
      </c>
      <c r="V625" s="132">
        <v>1</v>
      </c>
      <c r="W625" s="132" t="s">
        <v>1063</v>
      </c>
      <c r="X625" s="132">
        <v>13</v>
      </c>
    </row>
    <row r="626" spans="1:24">
      <c r="A626" s="132">
        <v>625</v>
      </c>
      <c r="B626" s="132">
        <v>40000000492</v>
      </c>
      <c r="C626" s="132">
        <v>61061000000</v>
      </c>
      <c r="D626" s="132" t="s">
        <v>976</v>
      </c>
      <c r="E626" s="132" t="s">
        <v>437</v>
      </c>
      <c r="F626" s="132">
        <v>77</v>
      </c>
      <c r="G626" s="132" t="s">
        <v>3848</v>
      </c>
      <c r="H626" s="132">
        <v>2</v>
      </c>
      <c r="I626" s="132">
        <v>0.126</v>
      </c>
      <c r="J626" s="132">
        <v>1</v>
      </c>
      <c r="K626" s="132">
        <v>0.126</v>
      </c>
      <c r="L626" s="132" t="s">
        <v>2262</v>
      </c>
      <c r="M626" s="132">
        <v>823</v>
      </c>
      <c r="N626" s="132" t="s">
        <v>436</v>
      </c>
      <c r="O626" s="132">
        <v>1840</v>
      </c>
      <c r="P626" s="132" t="s">
        <v>439</v>
      </c>
      <c r="Q626" s="132">
        <v>9</v>
      </c>
      <c r="R626" s="132" t="s">
        <v>438</v>
      </c>
      <c r="S626" s="132">
        <v>1000317</v>
      </c>
      <c r="T626" s="132" t="s">
        <v>810</v>
      </c>
      <c r="U626" s="132">
        <v>122</v>
      </c>
      <c r="V626" s="132">
        <v>1</v>
      </c>
      <c r="W626" s="132" t="s">
        <v>1050</v>
      </c>
      <c r="X626" s="132">
        <v>20</v>
      </c>
    </row>
    <row r="627" spans="1:24">
      <c r="A627" s="132">
        <v>626</v>
      </c>
      <c r="B627" s="132">
        <v>40000000491</v>
      </c>
      <c r="C627" s="132">
        <v>61061000000</v>
      </c>
      <c r="D627" s="132" t="s">
        <v>976</v>
      </c>
      <c r="E627" s="132" t="s">
        <v>437</v>
      </c>
      <c r="F627" s="132">
        <v>77</v>
      </c>
      <c r="G627" s="132" t="s">
        <v>3848</v>
      </c>
      <c r="H627" s="132">
        <v>2</v>
      </c>
      <c r="I627" s="132">
        <v>0.25600000000000001</v>
      </c>
      <c r="J627" s="132">
        <v>1</v>
      </c>
      <c r="K627" s="132">
        <v>0.25600000000000001</v>
      </c>
      <c r="L627" s="132" t="s">
        <v>2262</v>
      </c>
      <c r="M627" s="132">
        <v>823</v>
      </c>
      <c r="N627" s="132" t="s">
        <v>436</v>
      </c>
      <c r="O627" s="132">
        <v>1840</v>
      </c>
      <c r="P627" s="132" t="s">
        <v>439</v>
      </c>
      <c r="Q627" s="132">
        <v>9</v>
      </c>
      <c r="R627" s="132" t="s">
        <v>438</v>
      </c>
      <c r="S627" s="132">
        <v>1000317</v>
      </c>
      <c r="T627" s="132" t="s">
        <v>858</v>
      </c>
      <c r="U627" s="132">
        <v>1</v>
      </c>
      <c r="V627" s="132">
        <v>1</v>
      </c>
      <c r="W627" s="132" t="s">
        <v>1046</v>
      </c>
      <c r="X627" s="132">
        <v>12</v>
      </c>
    </row>
    <row r="628" spans="1:24">
      <c r="A628" s="132">
        <v>627</v>
      </c>
      <c r="B628" s="132">
        <v>40000000490</v>
      </c>
      <c r="C628" s="132">
        <v>61061000000</v>
      </c>
      <c r="D628" s="132" t="s">
        <v>921</v>
      </c>
      <c r="E628" s="132" t="s">
        <v>444</v>
      </c>
      <c r="F628" s="132">
        <v>82</v>
      </c>
      <c r="G628" s="132" t="s">
        <v>3848</v>
      </c>
      <c r="H628" s="132">
        <v>2</v>
      </c>
      <c r="I628" s="132">
        <v>0.248</v>
      </c>
      <c r="J628" s="132">
        <v>1</v>
      </c>
      <c r="K628" s="132">
        <v>0.248</v>
      </c>
      <c r="L628" s="132" t="s">
        <v>2262</v>
      </c>
      <c r="M628" s="132">
        <v>823</v>
      </c>
      <c r="N628" s="132" t="s">
        <v>440</v>
      </c>
      <c r="O628" s="132">
        <v>7485</v>
      </c>
      <c r="P628" s="132" t="s">
        <v>439</v>
      </c>
      <c r="Q628" s="132">
        <v>9</v>
      </c>
      <c r="R628" s="132" t="s">
        <v>438</v>
      </c>
      <c r="S628" s="132">
        <v>1000317</v>
      </c>
      <c r="T628" s="132" t="s">
        <v>828</v>
      </c>
      <c r="U628" s="132">
        <v>124</v>
      </c>
      <c r="V628" s="132">
        <v>1</v>
      </c>
      <c r="W628" s="132" t="s">
        <v>1048</v>
      </c>
      <c r="X628" s="132">
        <v>4</v>
      </c>
    </row>
    <row r="629" spans="1:24">
      <c r="A629" s="132">
        <v>628</v>
      </c>
      <c r="B629" s="132">
        <v>40000000489</v>
      </c>
      <c r="C629" s="132">
        <v>61099020000</v>
      </c>
      <c r="D629" s="132" t="s">
        <v>508</v>
      </c>
      <c r="E629" s="132" t="s">
        <v>453</v>
      </c>
      <c r="F629" s="132">
        <v>73</v>
      </c>
      <c r="G629" s="132" t="s">
        <v>3848</v>
      </c>
      <c r="H629" s="132">
        <v>2</v>
      </c>
      <c r="I629" s="132">
        <v>0.106</v>
      </c>
      <c r="J629" s="132">
        <v>1</v>
      </c>
      <c r="K629" s="132">
        <v>0.106</v>
      </c>
      <c r="L629" s="132" t="s">
        <v>2262</v>
      </c>
      <c r="M629" s="132">
        <v>823</v>
      </c>
      <c r="N629" s="132" t="s">
        <v>436</v>
      </c>
      <c r="O629" s="132">
        <v>1840</v>
      </c>
      <c r="P629" s="132" t="s">
        <v>425</v>
      </c>
      <c r="Q629" s="132">
        <v>37</v>
      </c>
      <c r="R629" s="132" t="s">
        <v>438</v>
      </c>
      <c r="S629" s="132">
        <v>1000317</v>
      </c>
      <c r="T629" s="132" t="s">
        <v>858</v>
      </c>
      <c r="U629" s="132">
        <v>1</v>
      </c>
      <c r="V629" s="132">
        <v>1</v>
      </c>
      <c r="W629" s="132" t="s">
        <v>1038</v>
      </c>
      <c r="X629" s="132">
        <v>5</v>
      </c>
    </row>
    <row r="630" spans="1:24">
      <c r="A630" s="132">
        <v>629</v>
      </c>
      <c r="B630" s="132">
        <v>40000000488</v>
      </c>
      <c r="C630" s="132">
        <v>61062000000</v>
      </c>
      <c r="D630" s="132" t="s">
        <v>977</v>
      </c>
      <c r="E630" s="132" t="s">
        <v>444</v>
      </c>
      <c r="F630" s="132">
        <v>82</v>
      </c>
      <c r="G630" s="132" t="s">
        <v>3848</v>
      </c>
      <c r="H630" s="132">
        <v>2</v>
      </c>
      <c r="I630" s="132">
        <v>0.47199999999999998</v>
      </c>
      <c r="J630" s="132">
        <v>1</v>
      </c>
      <c r="K630" s="132">
        <v>0.47199999999999998</v>
      </c>
      <c r="L630" s="132" t="s">
        <v>2262</v>
      </c>
      <c r="M630" s="132">
        <v>823</v>
      </c>
      <c r="N630" s="132" t="s">
        <v>436</v>
      </c>
      <c r="O630" s="132">
        <v>1840</v>
      </c>
      <c r="P630" s="132" t="s">
        <v>425</v>
      </c>
      <c r="Q630" s="132">
        <v>37</v>
      </c>
      <c r="R630" s="132" t="s">
        <v>438</v>
      </c>
      <c r="S630" s="132">
        <v>1000317</v>
      </c>
      <c r="T630" s="132" t="s">
        <v>978</v>
      </c>
      <c r="U630" s="132">
        <v>126</v>
      </c>
      <c r="V630" s="132">
        <v>1</v>
      </c>
      <c r="W630" s="132" t="s">
        <v>1050</v>
      </c>
      <c r="X630" s="132">
        <v>20</v>
      </c>
    </row>
    <row r="631" spans="1:24">
      <c r="A631" s="132">
        <v>630</v>
      </c>
      <c r="B631" s="132">
        <v>40000000487</v>
      </c>
      <c r="C631" s="132">
        <v>61044900000</v>
      </c>
      <c r="D631" s="132" t="s">
        <v>590</v>
      </c>
      <c r="E631" s="132" t="s">
        <v>426</v>
      </c>
      <c r="F631" s="132">
        <v>43</v>
      </c>
      <c r="G631" s="132" t="s">
        <v>3848</v>
      </c>
      <c r="H631" s="132">
        <v>2</v>
      </c>
      <c r="I631" s="132">
        <v>0.14799999999999999</v>
      </c>
      <c r="J631" s="132">
        <v>1</v>
      </c>
      <c r="K631" s="132">
        <v>0.14799999999999999</v>
      </c>
      <c r="L631" s="132" t="s">
        <v>2262</v>
      </c>
      <c r="M631" s="132">
        <v>823</v>
      </c>
      <c r="N631" s="132" t="s">
        <v>436</v>
      </c>
      <c r="O631" s="132">
        <v>1840</v>
      </c>
      <c r="P631" s="132" t="s">
        <v>431</v>
      </c>
      <c r="Q631" s="132">
        <v>53</v>
      </c>
      <c r="R631" s="132" t="s">
        <v>438</v>
      </c>
      <c r="S631" s="132">
        <v>1000317</v>
      </c>
      <c r="T631" s="132">
        <v>38</v>
      </c>
      <c r="U631" s="132">
        <v>64</v>
      </c>
      <c r="V631" s="132">
        <v>1</v>
      </c>
      <c r="W631" s="132" t="s">
        <v>1109</v>
      </c>
      <c r="X631" s="132">
        <v>9</v>
      </c>
    </row>
    <row r="632" spans="1:24">
      <c r="A632" s="132">
        <v>631</v>
      </c>
      <c r="B632" s="132">
        <v>40000000486</v>
      </c>
      <c r="C632" s="132">
        <v>61046300000</v>
      </c>
      <c r="D632" s="132" t="s">
        <v>592</v>
      </c>
      <c r="E632" s="132" t="s">
        <v>442</v>
      </c>
      <c r="F632" s="132">
        <v>24</v>
      </c>
      <c r="G632" s="132" t="s">
        <v>3848</v>
      </c>
      <c r="H632" s="132">
        <v>2</v>
      </c>
      <c r="I632" s="132">
        <v>0.20599999999999999</v>
      </c>
      <c r="J632" s="132">
        <v>1</v>
      </c>
      <c r="K632" s="132">
        <v>0.20599999999999999</v>
      </c>
      <c r="L632" s="132" t="s">
        <v>2262</v>
      </c>
      <c r="M632" s="132">
        <v>823</v>
      </c>
      <c r="N632" s="132" t="s">
        <v>436</v>
      </c>
      <c r="O632" s="132">
        <v>1840</v>
      </c>
      <c r="P632" s="132" t="s">
        <v>425</v>
      </c>
      <c r="Q632" s="132">
        <v>37</v>
      </c>
      <c r="R632" s="132" t="s">
        <v>438</v>
      </c>
      <c r="S632" s="132">
        <v>1000317</v>
      </c>
      <c r="T632" s="132" t="s">
        <v>821</v>
      </c>
      <c r="U632" s="132">
        <v>3</v>
      </c>
      <c r="V632" s="132">
        <v>1</v>
      </c>
      <c r="W632" s="132" t="s">
        <v>3919</v>
      </c>
      <c r="X632" s="132">
        <v>25</v>
      </c>
    </row>
    <row r="633" spans="1:24">
      <c r="A633" s="132">
        <v>632</v>
      </c>
      <c r="B633" s="132">
        <v>40000000485</v>
      </c>
      <c r="C633" s="132">
        <v>61061000000</v>
      </c>
      <c r="D633" s="132" t="s">
        <v>547</v>
      </c>
      <c r="E633" s="132" t="s">
        <v>3687</v>
      </c>
      <c r="F633" s="132">
        <v>80</v>
      </c>
      <c r="G633" s="132" t="s">
        <v>3848</v>
      </c>
      <c r="H633" s="132">
        <v>2</v>
      </c>
      <c r="I633" s="132">
        <v>0.29799999999999999</v>
      </c>
      <c r="J633" s="132">
        <v>1</v>
      </c>
      <c r="K633" s="132">
        <v>0.29799999999999999</v>
      </c>
      <c r="L633" s="132" t="s">
        <v>2262</v>
      </c>
      <c r="M633" s="132">
        <v>823</v>
      </c>
      <c r="N633" s="132" t="s">
        <v>436</v>
      </c>
      <c r="O633" s="132">
        <v>1840</v>
      </c>
      <c r="P633" s="132" t="s">
        <v>439</v>
      </c>
      <c r="Q633" s="132">
        <v>9</v>
      </c>
      <c r="R633" s="132" t="s">
        <v>438</v>
      </c>
      <c r="S633" s="132">
        <v>1000317</v>
      </c>
      <c r="T633" s="132" t="s">
        <v>858</v>
      </c>
      <c r="U633" s="132">
        <v>1</v>
      </c>
      <c r="V633" s="132">
        <v>1</v>
      </c>
      <c r="W633" s="132" t="s">
        <v>1050</v>
      </c>
      <c r="X633" s="132">
        <v>20</v>
      </c>
    </row>
    <row r="634" spans="1:24">
      <c r="A634" s="132">
        <v>633</v>
      </c>
      <c r="B634" s="132">
        <v>40000000484</v>
      </c>
      <c r="C634" s="132">
        <v>62046239000</v>
      </c>
      <c r="D634" s="132" t="s">
        <v>979</v>
      </c>
      <c r="E634" s="132" t="s">
        <v>420</v>
      </c>
      <c r="F634" s="132">
        <v>93</v>
      </c>
      <c r="G634" s="132" t="s">
        <v>3848</v>
      </c>
      <c r="H634" s="132">
        <v>2</v>
      </c>
      <c r="I634" s="132">
        <v>0.28000000000000003</v>
      </c>
      <c r="J634" s="132">
        <v>1</v>
      </c>
      <c r="K634" s="132">
        <v>0.28000000000000003</v>
      </c>
      <c r="L634" s="132" t="s">
        <v>2262</v>
      </c>
      <c r="M634" s="132">
        <v>823</v>
      </c>
      <c r="N634" s="132" t="s">
        <v>436</v>
      </c>
      <c r="O634" s="132">
        <v>1840</v>
      </c>
      <c r="P634" s="132" t="s">
        <v>439</v>
      </c>
      <c r="Q634" s="132">
        <v>9</v>
      </c>
      <c r="R634" s="132" t="s">
        <v>438</v>
      </c>
      <c r="S634" s="132">
        <v>1000317</v>
      </c>
      <c r="T634" s="132">
        <v>36</v>
      </c>
      <c r="U634" s="132">
        <v>52</v>
      </c>
      <c r="V634" s="132">
        <v>1</v>
      </c>
      <c r="W634" s="132" t="s">
        <v>1050</v>
      </c>
      <c r="X634" s="132">
        <v>20</v>
      </c>
    </row>
    <row r="635" spans="1:24">
      <c r="A635" s="132">
        <v>634</v>
      </c>
      <c r="B635" s="132">
        <v>40000000483</v>
      </c>
      <c r="C635" s="132">
        <v>61091000000</v>
      </c>
      <c r="D635" s="132" t="s">
        <v>856</v>
      </c>
      <c r="E635" s="132" t="s">
        <v>453</v>
      </c>
      <c r="F635" s="132">
        <v>73</v>
      </c>
      <c r="G635" s="132" t="s">
        <v>3848</v>
      </c>
      <c r="H635" s="132">
        <v>2</v>
      </c>
      <c r="I635" s="132">
        <v>0.11600000000000001</v>
      </c>
      <c r="J635" s="132">
        <v>1</v>
      </c>
      <c r="K635" s="132">
        <v>0.11600000000000001</v>
      </c>
      <c r="L635" s="132" t="s">
        <v>2262</v>
      </c>
      <c r="M635" s="132">
        <v>823</v>
      </c>
      <c r="N635" s="132" t="s">
        <v>436</v>
      </c>
      <c r="O635" s="132">
        <v>1840</v>
      </c>
      <c r="P635" s="132" t="s">
        <v>439</v>
      </c>
      <c r="Q635" s="132">
        <v>9</v>
      </c>
      <c r="R635" s="132" t="s">
        <v>438</v>
      </c>
      <c r="S635" s="132">
        <v>1000317</v>
      </c>
      <c r="T635" s="132" t="s">
        <v>858</v>
      </c>
      <c r="U635" s="132">
        <v>1</v>
      </c>
      <c r="V635" s="132">
        <v>1</v>
      </c>
      <c r="W635" s="132" t="s">
        <v>1050</v>
      </c>
      <c r="X635" s="132">
        <v>20</v>
      </c>
    </row>
    <row r="636" spans="1:24">
      <c r="A636" s="132">
        <v>635</v>
      </c>
      <c r="B636" s="132">
        <v>40000000482</v>
      </c>
      <c r="C636" s="132">
        <v>61044300000</v>
      </c>
      <c r="D636" s="132" t="s">
        <v>541</v>
      </c>
      <c r="E636" s="132" t="s">
        <v>426</v>
      </c>
      <c r="F636" s="132">
        <v>43</v>
      </c>
      <c r="G636" s="132" t="s">
        <v>3848</v>
      </c>
      <c r="H636" s="132">
        <v>2</v>
      </c>
      <c r="I636" s="132">
        <v>0.34599999999999997</v>
      </c>
      <c r="J636" s="132">
        <v>1</v>
      </c>
      <c r="K636" s="132">
        <v>0.34599999999999997</v>
      </c>
      <c r="L636" s="132" t="s">
        <v>2262</v>
      </c>
      <c r="M636" s="132">
        <v>823</v>
      </c>
      <c r="N636" s="132" t="s">
        <v>436</v>
      </c>
      <c r="O636" s="132">
        <v>1840</v>
      </c>
      <c r="P636" s="132" t="s">
        <v>425</v>
      </c>
      <c r="Q636" s="132">
        <v>37</v>
      </c>
      <c r="R636" s="132" t="s">
        <v>438</v>
      </c>
      <c r="S636" s="132">
        <v>1000317</v>
      </c>
      <c r="T636" s="132" t="s">
        <v>821</v>
      </c>
      <c r="U636" s="132">
        <v>3</v>
      </c>
      <c r="V636" s="132">
        <v>1</v>
      </c>
      <c r="W636" s="132" t="s">
        <v>1063</v>
      </c>
      <c r="X636" s="132">
        <v>13</v>
      </c>
    </row>
    <row r="637" spans="1:24">
      <c r="A637" s="132">
        <v>636</v>
      </c>
      <c r="B637" s="132">
        <v>40000000481</v>
      </c>
      <c r="C637" s="132">
        <v>61045900000</v>
      </c>
      <c r="D637" s="132" t="s">
        <v>980</v>
      </c>
      <c r="E637" s="132" t="s">
        <v>443</v>
      </c>
      <c r="F637" s="132">
        <v>53</v>
      </c>
      <c r="G637" s="132" t="s">
        <v>3848</v>
      </c>
      <c r="H637" s="132">
        <v>2</v>
      </c>
      <c r="I637" s="132">
        <v>0.15</v>
      </c>
      <c r="J637" s="132">
        <v>1</v>
      </c>
      <c r="K637" s="132">
        <v>0.15</v>
      </c>
      <c r="L637" s="132" t="s">
        <v>2262</v>
      </c>
      <c r="M637" s="132">
        <v>823</v>
      </c>
      <c r="N637" s="132" t="s">
        <v>436</v>
      </c>
      <c r="O637" s="132">
        <v>1840</v>
      </c>
      <c r="P637" s="132" t="s">
        <v>431</v>
      </c>
      <c r="Q637" s="132">
        <v>53</v>
      </c>
      <c r="R637" s="132" t="s">
        <v>438</v>
      </c>
      <c r="S637" s="132">
        <v>1000317</v>
      </c>
      <c r="T637" s="132" t="s">
        <v>821</v>
      </c>
      <c r="U637" s="132">
        <v>3</v>
      </c>
      <c r="V637" s="132">
        <v>1</v>
      </c>
      <c r="W637" s="132" t="s">
        <v>1050</v>
      </c>
      <c r="X637" s="132">
        <v>20</v>
      </c>
    </row>
    <row r="638" spans="1:24">
      <c r="A638" s="132">
        <v>637</v>
      </c>
      <c r="B638" s="132">
        <v>40000000480</v>
      </c>
      <c r="C638" s="132">
        <v>61062000000</v>
      </c>
      <c r="D638" s="132" t="s">
        <v>977</v>
      </c>
      <c r="E638" s="132" t="s">
        <v>444</v>
      </c>
      <c r="F638" s="132">
        <v>82</v>
      </c>
      <c r="G638" s="132" t="s">
        <v>3848</v>
      </c>
      <c r="H638" s="132">
        <v>2</v>
      </c>
      <c r="I638" s="132">
        <v>0.17399999999999999</v>
      </c>
      <c r="J638" s="132">
        <v>1</v>
      </c>
      <c r="K638" s="132">
        <v>0.17399999999999999</v>
      </c>
      <c r="L638" s="132" t="s">
        <v>2262</v>
      </c>
      <c r="M638" s="132">
        <v>823</v>
      </c>
      <c r="N638" s="132" t="s">
        <v>436</v>
      </c>
      <c r="O638" s="132">
        <v>1840</v>
      </c>
      <c r="P638" s="132" t="s">
        <v>3879</v>
      </c>
      <c r="Q638" s="132">
        <v>57</v>
      </c>
      <c r="R638" s="132" t="s">
        <v>438</v>
      </c>
      <c r="S638" s="132">
        <v>1000317</v>
      </c>
      <c r="T638" s="132" t="s">
        <v>821</v>
      </c>
      <c r="U638" s="132">
        <v>3</v>
      </c>
      <c r="V638" s="132">
        <v>1</v>
      </c>
      <c r="W638" s="132" t="s">
        <v>1055</v>
      </c>
      <c r="X638" s="132">
        <v>3</v>
      </c>
    </row>
    <row r="639" spans="1:24">
      <c r="A639" s="132">
        <v>638</v>
      </c>
      <c r="B639" s="132">
        <v>40000000479</v>
      </c>
      <c r="C639" s="132">
        <v>61099020000</v>
      </c>
      <c r="D639" s="132" t="s">
        <v>508</v>
      </c>
      <c r="E639" s="132" t="s">
        <v>453</v>
      </c>
      <c r="F639" s="132">
        <v>73</v>
      </c>
      <c r="G639" s="132" t="s">
        <v>3848</v>
      </c>
      <c r="H639" s="132">
        <v>2</v>
      </c>
      <c r="I639" s="132">
        <v>0.158</v>
      </c>
      <c r="J639" s="132">
        <v>1</v>
      </c>
      <c r="K639" s="132">
        <v>0.158</v>
      </c>
      <c r="L639" s="132" t="s">
        <v>2262</v>
      </c>
      <c r="M639" s="132">
        <v>823</v>
      </c>
      <c r="N639" s="132" t="s">
        <v>436</v>
      </c>
      <c r="O639" s="132">
        <v>1840</v>
      </c>
      <c r="P639" s="132" t="s">
        <v>425</v>
      </c>
      <c r="Q639" s="132">
        <v>37</v>
      </c>
      <c r="R639" s="132" t="s">
        <v>438</v>
      </c>
      <c r="S639" s="132">
        <v>1000317</v>
      </c>
      <c r="T639" s="132" t="s">
        <v>858</v>
      </c>
      <c r="U639" s="132">
        <v>1</v>
      </c>
      <c r="V639" s="132">
        <v>1</v>
      </c>
      <c r="W639" s="132" t="s">
        <v>1073</v>
      </c>
      <c r="X639" s="132">
        <v>8</v>
      </c>
    </row>
    <row r="640" spans="1:24">
      <c r="A640" s="132">
        <v>639</v>
      </c>
      <c r="B640" s="132">
        <v>40000000478</v>
      </c>
      <c r="C640" s="132">
        <v>61069090000</v>
      </c>
      <c r="D640" s="132" t="s">
        <v>982</v>
      </c>
      <c r="E640" s="132" t="s">
        <v>444</v>
      </c>
      <c r="F640" s="132">
        <v>82</v>
      </c>
      <c r="G640" s="132" t="s">
        <v>3848</v>
      </c>
      <c r="H640" s="132">
        <v>2</v>
      </c>
      <c r="I640" s="132">
        <v>0.28599999999999998</v>
      </c>
      <c r="J640" s="132">
        <v>1</v>
      </c>
      <c r="K640" s="132">
        <v>0.28599999999999998</v>
      </c>
      <c r="L640" s="132" t="s">
        <v>2262</v>
      </c>
      <c r="M640" s="132">
        <v>823</v>
      </c>
      <c r="N640" s="132" t="s">
        <v>436</v>
      </c>
      <c r="O640" s="132">
        <v>1840</v>
      </c>
      <c r="P640" s="132" t="s">
        <v>431</v>
      </c>
      <c r="Q640" s="132">
        <v>53</v>
      </c>
      <c r="R640" s="132" t="s">
        <v>438</v>
      </c>
      <c r="S640" s="132">
        <v>1000317</v>
      </c>
      <c r="T640" s="132" t="s">
        <v>828</v>
      </c>
      <c r="U640" s="132">
        <v>124</v>
      </c>
      <c r="V640" s="132">
        <v>1</v>
      </c>
      <c r="W640" s="132" t="s">
        <v>1107</v>
      </c>
      <c r="X640" s="132">
        <v>1</v>
      </c>
    </row>
    <row r="641" spans="1:24">
      <c r="A641" s="132">
        <v>640</v>
      </c>
      <c r="B641" s="132">
        <v>40000000477</v>
      </c>
      <c r="C641" s="132">
        <v>61124190000</v>
      </c>
      <c r="D641" s="132" t="s">
        <v>595</v>
      </c>
      <c r="E641" s="132" t="s">
        <v>3666</v>
      </c>
      <c r="F641" s="132">
        <v>46</v>
      </c>
      <c r="G641" s="132" t="s">
        <v>3848</v>
      </c>
      <c r="H641" s="132">
        <v>2</v>
      </c>
      <c r="I641" s="132">
        <v>0.17799999999999999</v>
      </c>
      <c r="J641" s="132">
        <v>1</v>
      </c>
      <c r="K641" s="132">
        <v>0.17799999999999999</v>
      </c>
      <c r="L641" s="132" t="s">
        <v>2262</v>
      </c>
      <c r="M641" s="132">
        <v>823</v>
      </c>
      <c r="N641" s="132" t="s">
        <v>436</v>
      </c>
      <c r="O641" s="132">
        <v>1840</v>
      </c>
      <c r="P641" s="132" t="s">
        <v>425</v>
      </c>
      <c r="Q641" s="132">
        <v>37</v>
      </c>
      <c r="R641" s="132" t="s">
        <v>438</v>
      </c>
      <c r="S641" s="132">
        <v>1000317</v>
      </c>
      <c r="T641" s="132" t="s">
        <v>828</v>
      </c>
      <c r="U641" s="132">
        <v>124</v>
      </c>
      <c r="V641" s="132">
        <v>1</v>
      </c>
      <c r="W641" s="132" t="s">
        <v>1048</v>
      </c>
      <c r="X641" s="132">
        <v>4</v>
      </c>
    </row>
    <row r="642" spans="1:24">
      <c r="A642" s="132">
        <v>641</v>
      </c>
      <c r="B642" s="132">
        <v>40000000476</v>
      </c>
      <c r="C642" s="132">
        <v>61069090000</v>
      </c>
      <c r="D642" s="132" t="s">
        <v>982</v>
      </c>
      <c r="E642" s="132" t="s">
        <v>444</v>
      </c>
      <c r="F642" s="132">
        <v>82</v>
      </c>
      <c r="G642" s="132" t="s">
        <v>3848</v>
      </c>
      <c r="H642" s="132">
        <v>2</v>
      </c>
      <c r="I642" s="132">
        <v>0.20399999999999999</v>
      </c>
      <c r="J642" s="132">
        <v>1</v>
      </c>
      <c r="K642" s="132">
        <v>0.20399999999999999</v>
      </c>
      <c r="L642" s="132" t="s">
        <v>2262</v>
      </c>
      <c r="M642" s="132">
        <v>823</v>
      </c>
      <c r="N642" s="132" t="s">
        <v>436</v>
      </c>
      <c r="O642" s="132">
        <v>1840</v>
      </c>
      <c r="P642" s="132" t="s">
        <v>431</v>
      </c>
      <c r="Q642" s="132">
        <v>53</v>
      </c>
      <c r="R642" s="132" t="s">
        <v>438</v>
      </c>
      <c r="S642" s="132">
        <v>1000317</v>
      </c>
      <c r="T642" s="132" t="s">
        <v>828</v>
      </c>
      <c r="U642" s="132">
        <v>124</v>
      </c>
      <c r="V642" s="132">
        <v>1</v>
      </c>
      <c r="W642" s="132" t="s">
        <v>1107</v>
      </c>
      <c r="X642" s="132">
        <v>1</v>
      </c>
    </row>
    <row r="643" spans="1:24">
      <c r="A643" s="132">
        <v>642</v>
      </c>
      <c r="B643" s="132">
        <v>40000000475</v>
      </c>
      <c r="C643" s="132">
        <v>42022210000</v>
      </c>
      <c r="D643" s="132" t="s">
        <v>596</v>
      </c>
      <c r="E643" s="132" t="s">
        <v>423</v>
      </c>
      <c r="F643" s="132">
        <v>12</v>
      </c>
      <c r="G643" s="132" t="s">
        <v>3848</v>
      </c>
      <c r="H643" s="132">
        <v>2</v>
      </c>
      <c r="I643" s="132">
        <v>0.19400000000000001</v>
      </c>
      <c r="J643" s="132">
        <v>1</v>
      </c>
      <c r="K643" s="132">
        <v>0.19400000000000001</v>
      </c>
      <c r="L643" s="132" t="s">
        <v>2262</v>
      </c>
      <c r="M643" s="132">
        <v>823</v>
      </c>
      <c r="N643" s="132" t="s">
        <v>436</v>
      </c>
      <c r="O643" s="132">
        <v>1840</v>
      </c>
      <c r="P643" s="132" t="s">
        <v>425</v>
      </c>
      <c r="Q643" s="132">
        <v>37</v>
      </c>
      <c r="R643" s="132" t="s">
        <v>438</v>
      </c>
      <c r="S643" s="132">
        <v>1000317</v>
      </c>
      <c r="T643" s="132">
        <v>0</v>
      </c>
      <c r="U643" s="132">
        <v>4</v>
      </c>
      <c r="V643" s="132">
        <v>1</v>
      </c>
      <c r="W643" s="132" t="s">
        <v>3916</v>
      </c>
      <c r="X643" s="132">
        <v>10</v>
      </c>
    </row>
    <row r="644" spans="1:24">
      <c r="A644" s="132">
        <v>643</v>
      </c>
      <c r="B644" s="132">
        <v>40000000474</v>
      </c>
      <c r="C644" s="132">
        <v>61124190000</v>
      </c>
      <c r="D644" s="132" t="s">
        <v>595</v>
      </c>
      <c r="E644" s="132" t="s">
        <v>3666</v>
      </c>
      <c r="F644" s="132">
        <v>46</v>
      </c>
      <c r="G644" s="132" t="s">
        <v>3848</v>
      </c>
      <c r="H644" s="132">
        <v>2</v>
      </c>
      <c r="I644" s="132">
        <v>0.31</v>
      </c>
      <c r="J644" s="132">
        <v>1</v>
      </c>
      <c r="K644" s="132">
        <v>0.31</v>
      </c>
      <c r="L644" s="132" t="s">
        <v>2262</v>
      </c>
      <c r="M644" s="132">
        <v>823</v>
      </c>
      <c r="N644" s="132" t="s">
        <v>436</v>
      </c>
      <c r="O644" s="132">
        <v>1840</v>
      </c>
      <c r="P644" s="132" t="s">
        <v>425</v>
      </c>
      <c r="Q644" s="132">
        <v>37</v>
      </c>
      <c r="R644" s="132" t="s">
        <v>438</v>
      </c>
      <c r="S644" s="132">
        <v>1000317</v>
      </c>
      <c r="T644" s="132" t="s">
        <v>978</v>
      </c>
      <c r="U644" s="132">
        <v>126</v>
      </c>
      <c r="V644" s="132">
        <v>1</v>
      </c>
      <c r="W644" s="132" t="s">
        <v>1050</v>
      </c>
      <c r="X644" s="132">
        <v>20</v>
      </c>
    </row>
    <row r="645" spans="1:24">
      <c r="A645" s="132">
        <v>644</v>
      </c>
      <c r="B645" s="132">
        <v>40000000473</v>
      </c>
      <c r="C645" s="132">
        <v>61046200000</v>
      </c>
      <c r="D645" s="132" t="s">
        <v>984</v>
      </c>
      <c r="E645" s="132" t="s">
        <v>442</v>
      </c>
      <c r="F645" s="132">
        <v>24</v>
      </c>
      <c r="G645" s="132" t="s">
        <v>3848</v>
      </c>
      <c r="H645" s="132">
        <v>2</v>
      </c>
      <c r="I645" s="132">
        <v>0.28399999999999997</v>
      </c>
      <c r="J645" s="132">
        <v>1</v>
      </c>
      <c r="K645" s="132">
        <v>0.28399999999999997</v>
      </c>
      <c r="L645" s="132" t="s">
        <v>2262</v>
      </c>
      <c r="M645" s="132">
        <v>823</v>
      </c>
      <c r="N645" s="132" t="s">
        <v>436</v>
      </c>
      <c r="O645" s="132">
        <v>1840</v>
      </c>
      <c r="P645" s="132" t="s">
        <v>439</v>
      </c>
      <c r="Q645" s="132">
        <v>9</v>
      </c>
      <c r="R645" s="132" t="s">
        <v>438</v>
      </c>
      <c r="S645" s="132">
        <v>1000317</v>
      </c>
      <c r="T645" s="132">
        <v>34</v>
      </c>
      <c r="U645" s="132">
        <v>41</v>
      </c>
      <c r="V645" s="132">
        <v>1</v>
      </c>
      <c r="W645" s="132" t="s">
        <v>1038</v>
      </c>
      <c r="X645" s="132">
        <v>5</v>
      </c>
    </row>
    <row r="646" spans="1:24">
      <c r="A646" s="132">
        <v>645</v>
      </c>
      <c r="B646" s="132">
        <v>40000000472</v>
      </c>
      <c r="C646" s="132">
        <v>61044900000</v>
      </c>
      <c r="D646" s="132" t="s">
        <v>590</v>
      </c>
      <c r="E646" s="132" t="s">
        <v>426</v>
      </c>
      <c r="F646" s="132">
        <v>43</v>
      </c>
      <c r="G646" s="132" t="s">
        <v>3848</v>
      </c>
      <c r="H646" s="132">
        <v>2</v>
      </c>
      <c r="I646" s="132">
        <v>0.17</v>
      </c>
      <c r="J646" s="132">
        <v>1</v>
      </c>
      <c r="K646" s="132">
        <v>0.17</v>
      </c>
      <c r="L646" s="132" t="s">
        <v>2262</v>
      </c>
      <c r="M646" s="132">
        <v>823</v>
      </c>
      <c r="N646" s="132" t="s">
        <v>436</v>
      </c>
      <c r="O646" s="132">
        <v>1840</v>
      </c>
      <c r="P646" s="132" t="s">
        <v>431</v>
      </c>
      <c r="Q646" s="132">
        <v>53</v>
      </c>
      <c r="R646" s="132" t="s">
        <v>438</v>
      </c>
      <c r="S646" s="132">
        <v>1000317</v>
      </c>
      <c r="T646" s="132">
        <v>36</v>
      </c>
      <c r="U646" s="132">
        <v>52</v>
      </c>
      <c r="V646" s="132">
        <v>1</v>
      </c>
      <c r="W646" s="132" t="s">
        <v>1050</v>
      </c>
      <c r="X646" s="132">
        <v>20</v>
      </c>
    </row>
    <row r="647" spans="1:24">
      <c r="A647" s="132">
        <v>646</v>
      </c>
      <c r="B647" s="132">
        <v>40000000471</v>
      </c>
      <c r="C647" s="132">
        <v>62046990000</v>
      </c>
      <c r="D647" s="132" t="s">
        <v>598</v>
      </c>
      <c r="E647" s="132" t="s">
        <v>420</v>
      </c>
      <c r="F647" s="132">
        <v>93</v>
      </c>
      <c r="G647" s="132" t="s">
        <v>3848</v>
      </c>
      <c r="H647" s="132">
        <v>2</v>
      </c>
      <c r="I647" s="132">
        <v>0.216</v>
      </c>
      <c r="J647" s="132">
        <v>1</v>
      </c>
      <c r="K647" s="132">
        <v>0.216</v>
      </c>
      <c r="L647" s="132" t="s">
        <v>2262</v>
      </c>
      <c r="M647" s="132">
        <v>823</v>
      </c>
      <c r="N647" s="132" t="s">
        <v>436</v>
      </c>
      <c r="O647" s="132">
        <v>1840</v>
      </c>
      <c r="P647" s="132" t="s">
        <v>431</v>
      </c>
      <c r="Q647" s="132">
        <v>53</v>
      </c>
      <c r="R647" s="132" t="s">
        <v>438</v>
      </c>
      <c r="S647" s="132">
        <v>1000317</v>
      </c>
      <c r="T647" s="132">
        <v>36</v>
      </c>
      <c r="U647" s="132">
        <v>52</v>
      </c>
      <c r="V647" s="132">
        <v>1</v>
      </c>
      <c r="W647" s="132" t="s">
        <v>1048</v>
      </c>
      <c r="X647" s="132">
        <v>4</v>
      </c>
    </row>
    <row r="648" spans="1:24">
      <c r="A648" s="132">
        <v>647</v>
      </c>
      <c r="B648" s="132">
        <v>40000000470</v>
      </c>
      <c r="C648" s="132">
        <v>61099020000</v>
      </c>
      <c r="D648" s="132" t="s">
        <v>508</v>
      </c>
      <c r="E648" s="132" t="s">
        <v>453</v>
      </c>
      <c r="F648" s="132">
        <v>73</v>
      </c>
      <c r="G648" s="132" t="s">
        <v>3848</v>
      </c>
      <c r="H648" s="132">
        <v>2</v>
      </c>
      <c r="I648" s="132">
        <v>0.14799999999999999</v>
      </c>
      <c r="J648" s="132">
        <v>1</v>
      </c>
      <c r="K648" s="132">
        <v>0.14799999999999999</v>
      </c>
      <c r="L648" s="132" t="s">
        <v>2262</v>
      </c>
      <c r="M648" s="132">
        <v>823</v>
      </c>
      <c r="N648" s="132" t="s">
        <v>436</v>
      </c>
      <c r="O648" s="132">
        <v>1840</v>
      </c>
      <c r="P648" s="132" t="s">
        <v>425</v>
      </c>
      <c r="Q648" s="132">
        <v>37</v>
      </c>
      <c r="R648" s="132" t="s">
        <v>438</v>
      </c>
      <c r="S648" s="132">
        <v>1000317</v>
      </c>
      <c r="T648" s="132" t="s">
        <v>825</v>
      </c>
      <c r="U648" s="132">
        <v>119</v>
      </c>
      <c r="V648" s="132">
        <v>1</v>
      </c>
      <c r="W648" s="132" t="s">
        <v>1048</v>
      </c>
      <c r="X648" s="132">
        <v>4</v>
      </c>
    </row>
    <row r="649" spans="1:24">
      <c r="A649" s="132">
        <v>648</v>
      </c>
      <c r="B649" s="132">
        <v>40000000469</v>
      </c>
      <c r="C649" s="132">
        <v>62046318000</v>
      </c>
      <c r="D649" s="132" t="s">
        <v>985</v>
      </c>
      <c r="E649" s="132" t="s">
        <v>475</v>
      </c>
      <c r="F649" s="132">
        <v>96</v>
      </c>
      <c r="G649" s="132" t="s">
        <v>3848</v>
      </c>
      <c r="H649" s="132">
        <v>2</v>
      </c>
      <c r="I649" s="132">
        <v>0.496</v>
      </c>
      <c r="J649" s="132">
        <v>1</v>
      </c>
      <c r="K649" s="132">
        <v>0.496</v>
      </c>
      <c r="L649" s="132" t="s">
        <v>2262</v>
      </c>
      <c r="M649" s="132">
        <v>823</v>
      </c>
      <c r="N649" s="132" t="s">
        <v>436</v>
      </c>
      <c r="O649" s="132">
        <v>1840</v>
      </c>
      <c r="P649" s="132" t="s">
        <v>425</v>
      </c>
      <c r="Q649" s="132">
        <v>37</v>
      </c>
      <c r="R649" s="132" t="s">
        <v>438</v>
      </c>
      <c r="S649" s="132">
        <v>1000317</v>
      </c>
      <c r="T649" s="132">
        <v>36</v>
      </c>
      <c r="U649" s="132">
        <v>52</v>
      </c>
      <c r="V649" s="132">
        <v>1</v>
      </c>
      <c r="W649" s="132" t="s">
        <v>1144</v>
      </c>
      <c r="X649" s="132">
        <v>23</v>
      </c>
    </row>
    <row r="650" spans="1:24">
      <c r="A650" s="132">
        <v>649</v>
      </c>
      <c r="B650" s="132">
        <v>40000000468</v>
      </c>
      <c r="C650" s="132">
        <v>61044300000</v>
      </c>
      <c r="D650" s="132" t="s">
        <v>541</v>
      </c>
      <c r="E650" s="132" t="s">
        <v>426</v>
      </c>
      <c r="F650" s="132">
        <v>43</v>
      </c>
      <c r="G650" s="132" t="s">
        <v>3848</v>
      </c>
      <c r="H650" s="132">
        <v>2</v>
      </c>
      <c r="I650" s="132">
        <v>0.30399999999999999</v>
      </c>
      <c r="J650" s="132">
        <v>1</v>
      </c>
      <c r="K650" s="132">
        <v>0.30399999999999999</v>
      </c>
      <c r="L650" s="132" t="s">
        <v>2262</v>
      </c>
      <c r="M650" s="132">
        <v>823</v>
      </c>
      <c r="N650" s="132" t="s">
        <v>436</v>
      </c>
      <c r="O650" s="132">
        <v>1840</v>
      </c>
      <c r="P650" s="132" t="s">
        <v>425</v>
      </c>
      <c r="Q650" s="132">
        <v>37</v>
      </c>
      <c r="R650" s="132" t="s">
        <v>438</v>
      </c>
      <c r="S650" s="132">
        <v>1000317</v>
      </c>
      <c r="T650" s="132" t="s">
        <v>821</v>
      </c>
      <c r="U650" s="132">
        <v>3</v>
      </c>
      <c r="V650" s="132">
        <v>1</v>
      </c>
      <c r="W650" s="132" t="s">
        <v>3916</v>
      </c>
      <c r="X650" s="132">
        <v>10</v>
      </c>
    </row>
    <row r="651" spans="1:24">
      <c r="A651" s="132">
        <v>650</v>
      </c>
      <c r="B651" s="132">
        <v>40000000467</v>
      </c>
      <c r="C651" s="132">
        <v>61124190000</v>
      </c>
      <c r="D651" s="132" t="s">
        <v>986</v>
      </c>
      <c r="E651" s="132" t="s">
        <v>3666</v>
      </c>
      <c r="F651" s="132">
        <v>46</v>
      </c>
      <c r="G651" s="132" t="s">
        <v>3848</v>
      </c>
      <c r="H651" s="132">
        <v>2</v>
      </c>
      <c r="I651" s="132">
        <v>5.1999999999999998E-2</v>
      </c>
      <c r="J651" s="132">
        <v>1</v>
      </c>
      <c r="K651" s="132">
        <v>5.1999999999999998E-2</v>
      </c>
      <c r="L651" s="132" t="s">
        <v>2262</v>
      </c>
      <c r="M651" s="132">
        <v>823</v>
      </c>
      <c r="N651" s="132" t="s">
        <v>3915</v>
      </c>
      <c r="O651" s="132">
        <v>7497</v>
      </c>
      <c r="P651" s="132" t="s">
        <v>425</v>
      </c>
      <c r="Q651" s="132">
        <v>37</v>
      </c>
      <c r="R651" s="132" t="s">
        <v>438</v>
      </c>
      <c r="S651" s="132">
        <v>1000317</v>
      </c>
      <c r="T651" s="132" t="s">
        <v>810</v>
      </c>
      <c r="U651" s="132">
        <v>122</v>
      </c>
      <c r="V651" s="132">
        <v>1</v>
      </c>
      <c r="W651" s="132" t="s">
        <v>1063</v>
      </c>
      <c r="X651" s="132">
        <v>13</v>
      </c>
    </row>
    <row r="652" spans="1:24">
      <c r="A652" s="132">
        <v>651</v>
      </c>
      <c r="B652" s="132">
        <v>40000000466</v>
      </c>
      <c r="C652" s="132">
        <v>62046318000</v>
      </c>
      <c r="D652" s="132" t="s">
        <v>987</v>
      </c>
      <c r="E652" s="132" t="s">
        <v>420</v>
      </c>
      <c r="F652" s="132">
        <v>93</v>
      </c>
      <c r="G652" s="132" t="s">
        <v>3848</v>
      </c>
      <c r="H652" s="132">
        <v>2</v>
      </c>
      <c r="I652" s="132">
        <v>0.24</v>
      </c>
      <c r="J652" s="132">
        <v>1</v>
      </c>
      <c r="K652" s="132">
        <v>0.24</v>
      </c>
      <c r="L652" s="132" t="s">
        <v>2262</v>
      </c>
      <c r="M652" s="132">
        <v>823</v>
      </c>
      <c r="N652" s="132" t="s">
        <v>436</v>
      </c>
      <c r="O652" s="132">
        <v>1840</v>
      </c>
      <c r="P652" s="132" t="s">
        <v>425</v>
      </c>
      <c r="Q652" s="132">
        <v>37</v>
      </c>
      <c r="R652" s="132" t="s">
        <v>438</v>
      </c>
      <c r="S652" s="132">
        <v>1000317</v>
      </c>
      <c r="T652" s="132" t="s">
        <v>810</v>
      </c>
      <c r="U652" s="132">
        <v>122</v>
      </c>
      <c r="V652" s="132">
        <v>1</v>
      </c>
      <c r="W652" s="132" t="s">
        <v>3916</v>
      </c>
      <c r="X652" s="132">
        <v>10</v>
      </c>
    </row>
    <row r="653" spans="1:24">
      <c r="A653" s="132">
        <v>652</v>
      </c>
      <c r="B653" s="132">
        <v>40000000465</v>
      </c>
      <c r="C653" s="132">
        <v>61091000000</v>
      </c>
      <c r="D653" s="132" t="s">
        <v>856</v>
      </c>
      <c r="E653" s="132" t="s">
        <v>453</v>
      </c>
      <c r="F653" s="132">
        <v>73</v>
      </c>
      <c r="G653" s="132" t="s">
        <v>3848</v>
      </c>
      <c r="H653" s="132">
        <v>2</v>
      </c>
      <c r="I653" s="132">
        <v>0.11600000000000001</v>
      </c>
      <c r="J653" s="132">
        <v>1</v>
      </c>
      <c r="K653" s="132">
        <v>0.11600000000000001</v>
      </c>
      <c r="L653" s="132" t="s">
        <v>2262</v>
      </c>
      <c r="M653" s="132">
        <v>823</v>
      </c>
      <c r="N653" s="132" t="s">
        <v>436</v>
      </c>
      <c r="O653" s="132">
        <v>1840</v>
      </c>
      <c r="P653" s="132" t="s">
        <v>439</v>
      </c>
      <c r="Q653" s="132">
        <v>9</v>
      </c>
      <c r="R653" s="132" t="s">
        <v>438</v>
      </c>
      <c r="S653" s="132">
        <v>1000317</v>
      </c>
      <c r="T653" s="132" t="s">
        <v>858</v>
      </c>
      <c r="U653" s="132">
        <v>1</v>
      </c>
      <c r="V653" s="132">
        <v>1</v>
      </c>
      <c r="W653" s="132" t="s">
        <v>1038</v>
      </c>
      <c r="X653" s="132">
        <v>5</v>
      </c>
    </row>
    <row r="654" spans="1:24">
      <c r="A654" s="132">
        <v>653</v>
      </c>
      <c r="B654" s="132">
        <v>40000000464</v>
      </c>
      <c r="C654" s="132">
        <v>61062000000</v>
      </c>
      <c r="D654" s="132" t="s">
        <v>988</v>
      </c>
      <c r="E654" s="132" t="s">
        <v>437</v>
      </c>
      <c r="F654" s="132">
        <v>77</v>
      </c>
      <c r="G654" s="132" t="s">
        <v>3848</v>
      </c>
      <c r="H654" s="132">
        <v>2</v>
      </c>
      <c r="I654" s="132">
        <v>0.14799999999999999</v>
      </c>
      <c r="J654" s="132">
        <v>1</v>
      </c>
      <c r="K654" s="132">
        <v>0.14799999999999999</v>
      </c>
      <c r="L654" s="132" t="s">
        <v>2262</v>
      </c>
      <c r="M654" s="132">
        <v>823</v>
      </c>
      <c r="N654" s="132" t="s">
        <v>436</v>
      </c>
      <c r="O654" s="132">
        <v>1840</v>
      </c>
      <c r="P654" s="132" t="s">
        <v>425</v>
      </c>
      <c r="Q654" s="132">
        <v>37</v>
      </c>
      <c r="R654" s="132" t="s">
        <v>438</v>
      </c>
      <c r="S654" s="132">
        <v>1000317</v>
      </c>
      <c r="T654" s="132" t="s">
        <v>858</v>
      </c>
      <c r="U654" s="132">
        <v>1</v>
      </c>
      <c r="V654" s="132">
        <v>1</v>
      </c>
      <c r="W654" s="132" t="s">
        <v>1050</v>
      </c>
      <c r="X654" s="132">
        <v>20</v>
      </c>
    </row>
    <row r="655" spans="1:24">
      <c r="A655" s="132">
        <v>654</v>
      </c>
      <c r="B655" s="132">
        <v>40000000463</v>
      </c>
      <c r="C655" s="132">
        <v>62024000090</v>
      </c>
      <c r="D655" s="132" t="s">
        <v>600</v>
      </c>
      <c r="E655" s="132" t="s">
        <v>3692</v>
      </c>
      <c r="F655" s="132">
        <v>92</v>
      </c>
      <c r="G655" s="132" t="s">
        <v>3848</v>
      </c>
      <c r="H655" s="132">
        <v>2</v>
      </c>
      <c r="I655" s="132">
        <v>0.496</v>
      </c>
      <c r="J655" s="132">
        <v>1</v>
      </c>
      <c r="K655" s="132">
        <v>0.496</v>
      </c>
      <c r="L655" s="132" t="s">
        <v>2262</v>
      </c>
      <c r="M655" s="132">
        <v>823</v>
      </c>
      <c r="N655" s="132" t="s">
        <v>436</v>
      </c>
      <c r="O655" s="132">
        <v>1840</v>
      </c>
      <c r="P655" s="132" t="s">
        <v>425</v>
      </c>
      <c r="Q655" s="132">
        <v>37</v>
      </c>
      <c r="R655" s="132" t="s">
        <v>438</v>
      </c>
      <c r="S655" s="132">
        <v>1000317</v>
      </c>
      <c r="T655" s="132" t="s">
        <v>821</v>
      </c>
      <c r="U655" s="132">
        <v>3</v>
      </c>
      <c r="V655" s="132">
        <v>1</v>
      </c>
      <c r="W655" s="132" t="s">
        <v>1144</v>
      </c>
      <c r="X655" s="132">
        <v>23</v>
      </c>
    </row>
    <row r="656" spans="1:24">
      <c r="A656" s="132">
        <v>655</v>
      </c>
      <c r="B656" s="132">
        <v>40000000462</v>
      </c>
      <c r="C656" s="132">
        <v>61061000000</v>
      </c>
      <c r="D656" s="132" t="s">
        <v>589</v>
      </c>
      <c r="E656" s="132" t="s">
        <v>444</v>
      </c>
      <c r="F656" s="132">
        <v>82</v>
      </c>
      <c r="G656" s="132" t="s">
        <v>3848</v>
      </c>
      <c r="H656" s="132">
        <v>2</v>
      </c>
      <c r="I656" s="132">
        <v>0.23200000000000001</v>
      </c>
      <c r="J656" s="132">
        <v>1</v>
      </c>
      <c r="K656" s="132">
        <v>0.23200000000000001</v>
      </c>
      <c r="L656" s="132" t="s">
        <v>2262</v>
      </c>
      <c r="M656" s="132">
        <v>823</v>
      </c>
      <c r="N656" s="132" t="s">
        <v>436</v>
      </c>
      <c r="O656" s="132">
        <v>1840</v>
      </c>
      <c r="P656" s="132" t="s">
        <v>439</v>
      </c>
      <c r="Q656" s="132">
        <v>9</v>
      </c>
      <c r="R656" s="132" t="s">
        <v>438</v>
      </c>
      <c r="S656" s="132">
        <v>1000317</v>
      </c>
      <c r="T656" s="132" t="s">
        <v>810</v>
      </c>
      <c r="U656" s="132">
        <v>122</v>
      </c>
      <c r="V656" s="132">
        <v>1</v>
      </c>
      <c r="W656" s="132" t="s">
        <v>1063</v>
      </c>
      <c r="X656" s="132">
        <v>13</v>
      </c>
    </row>
    <row r="657" spans="1:24">
      <c r="A657" s="132">
        <v>656</v>
      </c>
      <c r="B657" s="132">
        <v>40000000461</v>
      </c>
      <c r="C657" s="132">
        <v>62046990000</v>
      </c>
      <c r="D657" s="132" t="s">
        <v>598</v>
      </c>
      <c r="E657" s="132" t="s">
        <v>420</v>
      </c>
      <c r="F657" s="132">
        <v>93</v>
      </c>
      <c r="G657" s="132" t="s">
        <v>3848</v>
      </c>
      <c r="H657" s="132">
        <v>2</v>
      </c>
      <c r="I657" s="132">
        <v>0.24</v>
      </c>
      <c r="J657" s="132">
        <v>1</v>
      </c>
      <c r="K657" s="132">
        <v>0.24</v>
      </c>
      <c r="L657" s="132" t="s">
        <v>2262</v>
      </c>
      <c r="M657" s="132">
        <v>823</v>
      </c>
      <c r="N657" s="132" t="s">
        <v>436</v>
      </c>
      <c r="O657" s="132">
        <v>1840</v>
      </c>
      <c r="P657" s="132" t="s">
        <v>431</v>
      </c>
      <c r="Q657" s="132">
        <v>53</v>
      </c>
      <c r="R657" s="132" t="s">
        <v>438</v>
      </c>
      <c r="S657" s="132">
        <v>1000317</v>
      </c>
      <c r="T657" s="132">
        <v>42</v>
      </c>
      <c r="U657" s="132">
        <v>88</v>
      </c>
      <c r="V657" s="132">
        <v>1</v>
      </c>
      <c r="W657" s="132" t="s">
        <v>1050</v>
      </c>
      <c r="X657" s="132">
        <v>20</v>
      </c>
    </row>
    <row r="658" spans="1:24">
      <c r="A658" s="132">
        <v>657</v>
      </c>
      <c r="B658" s="132">
        <v>40000000460</v>
      </c>
      <c r="C658" s="132">
        <v>61046300000</v>
      </c>
      <c r="D658" s="132" t="s">
        <v>592</v>
      </c>
      <c r="E658" s="132" t="s">
        <v>442</v>
      </c>
      <c r="F658" s="132">
        <v>24</v>
      </c>
      <c r="G658" s="132" t="s">
        <v>3848</v>
      </c>
      <c r="H658" s="132">
        <v>2</v>
      </c>
      <c r="I658" s="132">
        <v>0.17599999999999999</v>
      </c>
      <c r="J658" s="132">
        <v>1</v>
      </c>
      <c r="K658" s="132">
        <v>0.17599999999999999</v>
      </c>
      <c r="L658" s="132" t="s">
        <v>2262</v>
      </c>
      <c r="M658" s="132">
        <v>823</v>
      </c>
      <c r="N658" s="132" t="s">
        <v>436</v>
      </c>
      <c r="O658" s="132">
        <v>1840</v>
      </c>
      <c r="P658" s="132" t="s">
        <v>425</v>
      </c>
      <c r="Q658" s="132">
        <v>37</v>
      </c>
      <c r="R658" s="132" t="s">
        <v>438</v>
      </c>
      <c r="S658" s="132">
        <v>1000317</v>
      </c>
      <c r="T658" s="132">
        <v>34</v>
      </c>
      <c r="U658" s="132">
        <v>41</v>
      </c>
      <c r="V658" s="132">
        <v>1</v>
      </c>
      <c r="W658" s="132" t="s">
        <v>1107</v>
      </c>
      <c r="X658" s="132">
        <v>1</v>
      </c>
    </row>
    <row r="659" spans="1:24">
      <c r="A659" s="132">
        <v>658</v>
      </c>
      <c r="B659" s="132">
        <v>40000000459</v>
      </c>
      <c r="C659" s="132">
        <v>61099020000</v>
      </c>
      <c r="D659" s="132" t="s">
        <v>508</v>
      </c>
      <c r="E659" s="132" t="s">
        <v>453</v>
      </c>
      <c r="F659" s="132">
        <v>73</v>
      </c>
      <c r="G659" s="132" t="s">
        <v>3848</v>
      </c>
      <c r="H659" s="132">
        <v>2</v>
      </c>
      <c r="I659" s="132">
        <v>0.23400000000000001</v>
      </c>
      <c r="J659" s="132">
        <v>1</v>
      </c>
      <c r="K659" s="132">
        <v>0.23400000000000001</v>
      </c>
      <c r="L659" s="132" t="s">
        <v>2262</v>
      </c>
      <c r="M659" s="132">
        <v>823</v>
      </c>
      <c r="N659" s="132" t="s">
        <v>436</v>
      </c>
      <c r="O659" s="132">
        <v>1840</v>
      </c>
      <c r="P659" s="132" t="s">
        <v>425</v>
      </c>
      <c r="Q659" s="132">
        <v>37</v>
      </c>
      <c r="R659" s="132" t="s">
        <v>438</v>
      </c>
      <c r="S659" s="132">
        <v>1000317</v>
      </c>
      <c r="T659" s="132" t="s">
        <v>978</v>
      </c>
      <c r="U659" s="132">
        <v>126</v>
      </c>
      <c r="V659" s="132">
        <v>1</v>
      </c>
      <c r="W659" s="132" t="s">
        <v>1046</v>
      </c>
      <c r="X659" s="132">
        <v>12</v>
      </c>
    </row>
    <row r="660" spans="1:24">
      <c r="A660" s="132">
        <v>659</v>
      </c>
      <c r="B660" s="132">
        <v>40000000458</v>
      </c>
      <c r="C660" s="132">
        <v>61102099000</v>
      </c>
      <c r="D660" s="132" t="s">
        <v>601</v>
      </c>
      <c r="E660" s="132" t="s">
        <v>341</v>
      </c>
      <c r="F660" s="132">
        <v>18</v>
      </c>
      <c r="G660" s="132" t="s">
        <v>3848</v>
      </c>
      <c r="H660" s="132">
        <v>2</v>
      </c>
      <c r="I660" s="132">
        <v>0.622</v>
      </c>
      <c r="J660" s="132">
        <v>1</v>
      </c>
      <c r="K660" s="132">
        <v>0.622</v>
      </c>
      <c r="L660" s="132" t="s">
        <v>2262</v>
      </c>
      <c r="M660" s="132">
        <v>823</v>
      </c>
      <c r="N660" s="132" t="s">
        <v>436</v>
      </c>
      <c r="O660" s="132">
        <v>1840</v>
      </c>
      <c r="P660" s="132" t="s">
        <v>439</v>
      </c>
      <c r="Q660" s="132">
        <v>9</v>
      </c>
      <c r="R660" s="132" t="s">
        <v>438</v>
      </c>
      <c r="S660" s="132">
        <v>1000317</v>
      </c>
      <c r="T660" s="132" t="s">
        <v>828</v>
      </c>
      <c r="U660" s="132">
        <v>124</v>
      </c>
      <c r="V660" s="132">
        <v>1</v>
      </c>
      <c r="W660" s="132" t="s">
        <v>1050</v>
      </c>
      <c r="X660" s="132">
        <v>20</v>
      </c>
    </row>
    <row r="661" spans="1:24">
      <c r="A661" s="132">
        <v>660</v>
      </c>
      <c r="B661" s="132">
        <v>40000000457</v>
      </c>
      <c r="C661" s="132">
        <v>61061000000</v>
      </c>
      <c r="D661" s="132" t="s">
        <v>921</v>
      </c>
      <c r="E661" s="132" t="s">
        <v>444</v>
      </c>
      <c r="F661" s="132">
        <v>82</v>
      </c>
      <c r="G661" s="132" t="s">
        <v>3848</v>
      </c>
      <c r="H661" s="132">
        <v>2</v>
      </c>
      <c r="I661" s="132">
        <v>0.25800000000000001</v>
      </c>
      <c r="J661" s="132">
        <v>1</v>
      </c>
      <c r="K661" s="132">
        <v>0.25800000000000001</v>
      </c>
      <c r="L661" s="132" t="s">
        <v>2262</v>
      </c>
      <c r="M661" s="132">
        <v>823</v>
      </c>
      <c r="N661" s="132" t="s">
        <v>440</v>
      </c>
      <c r="O661" s="132">
        <v>7485</v>
      </c>
      <c r="P661" s="132" t="s">
        <v>439</v>
      </c>
      <c r="Q661" s="132">
        <v>9</v>
      </c>
      <c r="R661" s="132" t="s">
        <v>438</v>
      </c>
      <c r="S661" s="132">
        <v>1000317</v>
      </c>
      <c r="T661" s="132" t="s">
        <v>959</v>
      </c>
      <c r="U661" s="132">
        <v>165</v>
      </c>
      <c r="V661" s="132">
        <v>1</v>
      </c>
      <c r="W661" s="132" t="s">
        <v>1073</v>
      </c>
      <c r="X661" s="132">
        <v>8</v>
      </c>
    </row>
    <row r="662" spans="1:24">
      <c r="A662" s="132">
        <v>661</v>
      </c>
      <c r="B662" s="132">
        <v>40000000456</v>
      </c>
      <c r="C662" s="132">
        <v>61044300000</v>
      </c>
      <c r="D662" s="132" t="s">
        <v>541</v>
      </c>
      <c r="E662" s="132" t="s">
        <v>426</v>
      </c>
      <c r="F662" s="132">
        <v>43</v>
      </c>
      <c r="G662" s="132" t="s">
        <v>3848</v>
      </c>
      <c r="H662" s="132">
        <v>2</v>
      </c>
      <c r="I662" s="132">
        <v>0.378</v>
      </c>
      <c r="J662" s="132">
        <v>1</v>
      </c>
      <c r="K662" s="132">
        <v>0.378</v>
      </c>
      <c r="L662" s="132" t="s">
        <v>2262</v>
      </c>
      <c r="M662" s="132">
        <v>823</v>
      </c>
      <c r="N662" s="132" t="s">
        <v>436</v>
      </c>
      <c r="O662" s="132">
        <v>1840</v>
      </c>
      <c r="P662" s="132" t="s">
        <v>425</v>
      </c>
      <c r="Q662" s="132">
        <v>37</v>
      </c>
      <c r="R662" s="132" t="s">
        <v>438</v>
      </c>
      <c r="S662" s="132">
        <v>1000317</v>
      </c>
      <c r="T662" s="132" t="s">
        <v>821</v>
      </c>
      <c r="U662" s="132">
        <v>3</v>
      </c>
      <c r="V662" s="132">
        <v>1</v>
      </c>
      <c r="W662" s="132" t="s">
        <v>1063</v>
      </c>
      <c r="X662" s="132">
        <v>13</v>
      </c>
    </row>
    <row r="663" spans="1:24">
      <c r="A663" s="132">
        <v>662</v>
      </c>
      <c r="B663" s="132">
        <v>40000000455</v>
      </c>
      <c r="C663" s="132">
        <v>61091000000</v>
      </c>
      <c r="D663" s="132" t="s">
        <v>856</v>
      </c>
      <c r="E663" s="132" t="s">
        <v>453</v>
      </c>
      <c r="F663" s="132">
        <v>73</v>
      </c>
      <c r="G663" s="132" t="s">
        <v>3848</v>
      </c>
      <c r="H663" s="132">
        <v>2</v>
      </c>
      <c r="I663" s="132">
        <v>0.13</v>
      </c>
      <c r="J663" s="132">
        <v>1</v>
      </c>
      <c r="K663" s="132">
        <v>0.13</v>
      </c>
      <c r="L663" s="132" t="s">
        <v>2262</v>
      </c>
      <c r="M663" s="132">
        <v>823</v>
      </c>
      <c r="N663" s="132" t="s">
        <v>436</v>
      </c>
      <c r="O663" s="132">
        <v>1840</v>
      </c>
      <c r="P663" s="132" t="s">
        <v>439</v>
      </c>
      <c r="Q663" s="132">
        <v>9</v>
      </c>
      <c r="R663" s="132" t="s">
        <v>438</v>
      </c>
      <c r="S663" s="132">
        <v>1000317</v>
      </c>
      <c r="T663" s="132" t="s">
        <v>821</v>
      </c>
      <c r="U663" s="132">
        <v>3</v>
      </c>
      <c r="V663" s="132">
        <v>1</v>
      </c>
      <c r="W663" s="132" t="s">
        <v>1048</v>
      </c>
      <c r="X663" s="132">
        <v>4</v>
      </c>
    </row>
    <row r="664" spans="1:24">
      <c r="A664" s="132">
        <v>663</v>
      </c>
      <c r="B664" s="132">
        <v>40000000454</v>
      </c>
      <c r="C664" s="132">
        <v>61102099000</v>
      </c>
      <c r="D664" s="132" t="s">
        <v>601</v>
      </c>
      <c r="E664" s="132" t="s">
        <v>341</v>
      </c>
      <c r="F664" s="132">
        <v>18</v>
      </c>
      <c r="G664" s="132" t="s">
        <v>3848</v>
      </c>
      <c r="H664" s="132">
        <v>2</v>
      </c>
      <c r="I664" s="132">
        <v>0.53200000000000003</v>
      </c>
      <c r="J664" s="132">
        <v>1</v>
      </c>
      <c r="K664" s="132">
        <v>0.53200000000000003</v>
      </c>
      <c r="L664" s="132" t="s">
        <v>2262</v>
      </c>
      <c r="M664" s="132">
        <v>823</v>
      </c>
      <c r="N664" s="132" t="s">
        <v>436</v>
      </c>
      <c r="O664" s="132">
        <v>1840</v>
      </c>
      <c r="P664" s="132" t="s">
        <v>439</v>
      </c>
      <c r="Q664" s="132">
        <v>9</v>
      </c>
      <c r="R664" s="132" t="s">
        <v>438</v>
      </c>
      <c r="S664" s="132">
        <v>1000317</v>
      </c>
      <c r="T664" s="132" t="s">
        <v>821</v>
      </c>
      <c r="U664" s="132">
        <v>3</v>
      </c>
      <c r="V664" s="132">
        <v>1</v>
      </c>
      <c r="W664" s="132" t="s">
        <v>1038</v>
      </c>
      <c r="X664" s="132">
        <v>5</v>
      </c>
    </row>
    <row r="665" spans="1:24">
      <c r="A665" s="132">
        <v>664</v>
      </c>
      <c r="B665" s="132">
        <v>40000000453</v>
      </c>
      <c r="C665" s="132">
        <v>61061000000</v>
      </c>
      <c r="D665" s="132" t="s">
        <v>921</v>
      </c>
      <c r="E665" s="132" t="s">
        <v>444</v>
      </c>
      <c r="F665" s="132">
        <v>82</v>
      </c>
      <c r="G665" s="132" t="s">
        <v>3848</v>
      </c>
      <c r="H665" s="132">
        <v>2</v>
      </c>
      <c r="I665" s="132">
        <v>0.218</v>
      </c>
      <c r="J665" s="132">
        <v>1</v>
      </c>
      <c r="K665" s="132">
        <v>0.218</v>
      </c>
      <c r="L665" s="132" t="s">
        <v>2262</v>
      </c>
      <c r="M665" s="132">
        <v>823</v>
      </c>
      <c r="N665" s="132" t="s">
        <v>440</v>
      </c>
      <c r="O665" s="132">
        <v>7485</v>
      </c>
      <c r="P665" s="132" t="s">
        <v>439</v>
      </c>
      <c r="Q665" s="132">
        <v>9</v>
      </c>
      <c r="R665" s="132" t="s">
        <v>438</v>
      </c>
      <c r="S665" s="132">
        <v>1000317</v>
      </c>
      <c r="T665" s="132" t="s">
        <v>858</v>
      </c>
      <c r="U665" s="132">
        <v>1</v>
      </c>
      <c r="V665" s="132">
        <v>1</v>
      </c>
      <c r="W665" s="132" t="s">
        <v>1038</v>
      </c>
      <c r="X665" s="132">
        <v>5</v>
      </c>
    </row>
    <row r="666" spans="1:24">
      <c r="A666" s="132">
        <v>665</v>
      </c>
      <c r="B666" s="132">
        <v>40000000452</v>
      </c>
      <c r="C666" s="132">
        <v>61062000000</v>
      </c>
      <c r="D666" s="132" t="s">
        <v>988</v>
      </c>
      <c r="E666" s="132" t="s">
        <v>437</v>
      </c>
      <c r="F666" s="132">
        <v>77</v>
      </c>
      <c r="G666" s="132" t="s">
        <v>3848</v>
      </c>
      <c r="H666" s="132">
        <v>2</v>
      </c>
      <c r="I666" s="132">
        <v>0.16800000000000001</v>
      </c>
      <c r="J666" s="132">
        <v>1</v>
      </c>
      <c r="K666" s="132">
        <v>0.16800000000000001</v>
      </c>
      <c r="L666" s="132" t="s">
        <v>2262</v>
      </c>
      <c r="M666" s="132">
        <v>823</v>
      </c>
      <c r="N666" s="132" t="s">
        <v>436</v>
      </c>
      <c r="O666" s="132">
        <v>1840</v>
      </c>
      <c r="P666" s="132" t="s">
        <v>425</v>
      </c>
      <c r="Q666" s="132">
        <v>37</v>
      </c>
      <c r="R666" s="132" t="s">
        <v>438</v>
      </c>
      <c r="S666" s="132">
        <v>1000317</v>
      </c>
      <c r="T666" s="132" t="s">
        <v>825</v>
      </c>
      <c r="U666" s="132">
        <v>119</v>
      </c>
      <c r="V666" s="132">
        <v>1</v>
      </c>
      <c r="W666" s="132" t="s">
        <v>1050</v>
      </c>
      <c r="X666" s="132">
        <v>20</v>
      </c>
    </row>
    <row r="667" spans="1:24">
      <c r="A667" s="132">
        <v>666</v>
      </c>
      <c r="B667" s="132">
        <v>40000000451</v>
      </c>
      <c r="C667" s="132">
        <v>61082100000</v>
      </c>
      <c r="D667" s="132" t="s">
        <v>602</v>
      </c>
      <c r="E667" s="132" t="s">
        <v>3686</v>
      </c>
      <c r="F667" s="132">
        <v>74</v>
      </c>
      <c r="G667" s="132" t="s">
        <v>3848</v>
      </c>
      <c r="H667" s="132">
        <v>2</v>
      </c>
      <c r="I667" s="132">
        <v>2.1999999999999999E-2</v>
      </c>
      <c r="J667" s="132">
        <v>1</v>
      </c>
      <c r="K667" s="132">
        <v>2.1999999999999999E-2</v>
      </c>
      <c r="L667" s="132" t="s">
        <v>2262</v>
      </c>
      <c r="M667" s="132">
        <v>823</v>
      </c>
      <c r="N667" s="132" t="s">
        <v>436</v>
      </c>
      <c r="O667" s="132">
        <v>1840</v>
      </c>
      <c r="P667" s="132" t="s">
        <v>439</v>
      </c>
      <c r="Q667" s="132">
        <v>9</v>
      </c>
      <c r="R667" s="132" t="s">
        <v>438</v>
      </c>
      <c r="S667" s="132">
        <v>1000317</v>
      </c>
      <c r="T667" s="132" t="s">
        <v>810</v>
      </c>
      <c r="U667" s="132">
        <v>122</v>
      </c>
      <c r="V667" s="132">
        <v>1</v>
      </c>
      <c r="W667" s="132" t="s">
        <v>1050</v>
      </c>
      <c r="X667" s="132">
        <v>20</v>
      </c>
    </row>
    <row r="668" spans="1:24">
      <c r="A668" s="132">
        <v>667</v>
      </c>
      <c r="B668" s="132">
        <v>40000000450</v>
      </c>
      <c r="C668" s="132">
        <v>61044300000</v>
      </c>
      <c r="D668" s="132" t="s">
        <v>541</v>
      </c>
      <c r="E668" s="132" t="s">
        <v>426</v>
      </c>
      <c r="F668" s="132">
        <v>43</v>
      </c>
      <c r="G668" s="132" t="s">
        <v>3848</v>
      </c>
      <c r="H668" s="132">
        <v>2</v>
      </c>
      <c r="I668" s="132">
        <v>0.34</v>
      </c>
      <c r="J668" s="132">
        <v>1</v>
      </c>
      <c r="K668" s="132">
        <v>0.34</v>
      </c>
      <c r="L668" s="132" t="s">
        <v>2262</v>
      </c>
      <c r="M668" s="132">
        <v>823</v>
      </c>
      <c r="N668" s="132" t="s">
        <v>436</v>
      </c>
      <c r="O668" s="132">
        <v>1840</v>
      </c>
      <c r="P668" s="132" t="s">
        <v>425</v>
      </c>
      <c r="Q668" s="132">
        <v>37</v>
      </c>
      <c r="R668" s="132" t="s">
        <v>438</v>
      </c>
      <c r="S668" s="132">
        <v>1000317</v>
      </c>
      <c r="T668" s="132">
        <v>36</v>
      </c>
      <c r="U668" s="132">
        <v>52</v>
      </c>
      <c r="V668" s="132">
        <v>1</v>
      </c>
      <c r="W668" s="132" t="s">
        <v>1109</v>
      </c>
      <c r="X668" s="132">
        <v>9</v>
      </c>
    </row>
    <row r="669" spans="1:24">
      <c r="A669" s="132">
        <v>668</v>
      </c>
      <c r="B669" s="132">
        <v>40000000449</v>
      </c>
      <c r="C669" s="132">
        <v>61091000000</v>
      </c>
      <c r="D669" s="132" t="s">
        <v>856</v>
      </c>
      <c r="E669" s="132" t="s">
        <v>453</v>
      </c>
      <c r="F669" s="132">
        <v>73</v>
      </c>
      <c r="G669" s="132" t="s">
        <v>3848</v>
      </c>
      <c r="H669" s="132">
        <v>2</v>
      </c>
      <c r="I669" s="132">
        <v>0.114</v>
      </c>
      <c r="J669" s="132">
        <v>1</v>
      </c>
      <c r="K669" s="132">
        <v>0.114</v>
      </c>
      <c r="L669" s="132" t="s">
        <v>2262</v>
      </c>
      <c r="M669" s="132">
        <v>823</v>
      </c>
      <c r="N669" s="132" t="s">
        <v>436</v>
      </c>
      <c r="O669" s="132">
        <v>1840</v>
      </c>
      <c r="P669" s="132" t="s">
        <v>439</v>
      </c>
      <c r="Q669" s="132">
        <v>9</v>
      </c>
      <c r="R669" s="132" t="s">
        <v>438</v>
      </c>
      <c r="S669" s="132">
        <v>1000317</v>
      </c>
      <c r="T669" s="132" t="s">
        <v>810</v>
      </c>
      <c r="U669" s="132">
        <v>122</v>
      </c>
      <c r="V669" s="132">
        <v>1</v>
      </c>
      <c r="W669" s="132" t="s">
        <v>1048</v>
      </c>
      <c r="X669" s="132">
        <v>4</v>
      </c>
    </row>
    <row r="670" spans="1:24">
      <c r="A670" s="132">
        <v>669</v>
      </c>
      <c r="B670" s="132">
        <v>40000000448</v>
      </c>
      <c r="C670" s="132">
        <v>62046231000</v>
      </c>
      <c r="D670" s="132" t="s">
        <v>990</v>
      </c>
      <c r="E670" s="132" t="s">
        <v>3964</v>
      </c>
      <c r="F670" s="132">
        <v>87</v>
      </c>
      <c r="G670" s="132" t="s">
        <v>3848</v>
      </c>
      <c r="H670" s="132">
        <v>2</v>
      </c>
      <c r="I670" s="132">
        <v>0.51200000000000001</v>
      </c>
      <c r="J670" s="132">
        <v>1</v>
      </c>
      <c r="K670" s="132">
        <v>0.51200000000000001</v>
      </c>
      <c r="L670" s="132" t="s">
        <v>2262</v>
      </c>
      <c r="M670" s="132">
        <v>823</v>
      </c>
      <c r="N670" s="132" t="s">
        <v>440</v>
      </c>
      <c r="O670" s="132">
        <v>7485</v>
      </c>
      <c r="P670" s="132" t="s">
        <v>439</v>
      </c>
      <c r="Q670" s="132">
        <v>9</v>
      </c>
      <c r="R670" s="132" t="s">
        <v>438</v>
      </c>
      <c r="S670" s="132">
        <v>1000317</v>
      </c>
      <c r="T670" s="132">
        <v>32</v>
      </c>
      <c r="U670" s="132">
        <v>31</v>
      </c>
      <c r="V670" s="132">
        <v>1</v>
      </c>
      <c r="W670" s="132" t="s">
        <v>1038</v>
      </c>
      <c r="X670" s="132">
        <v>5</v>
      </c>
    </row>
    <row r="671" spans="1:24">
      <c r="A671" s="132">
        <v>670</v>
      </c>
      <c r="B671" s="132">
        <v>40000000447</v>
      </c>
      <c r="C671" s="132">
        <v>62046318000</v>
      </c>
      <c r="D671" s="132" t="s">
        <v>987</v>
      </c>
      <c r="E671" s="132" t="s">
        <v>420</v>
      </c>
      <c r="F671" s="132">
        <v>93</v>
      </c>
      <c r="G671" s="132" t="s">
        <v>3848</v>
      </c>
      <c r="H671" s="132">
        <v>2</v>
      </c>
      <c r="I671" s="132">
        <v>0.376</v>
      </c>
      <c r="J671" s="132">
        <v>1</v>
      </c>
      <c r="K671" s="132">
        <v>0.376</v>
      </c>
      <c r="L671" s="132" t="s">
        <v>2262</v>
      </c>
      <c r="M671" s="132">
        <v>823</v>
      </c>
      <c r="N671" s="132" t="s">
        <v>436</v>
      </c>
      <c r="O671" s="132">
        <v>1840</v>
      </c>
      <c r="P671" s="132" t="s">
        <v>425</v>
      </c>
      <c r="Q671" s="132">
        <v>37</v>
      </c>
      <c r="R671" s="132" t="s">
        <v>438</v>
      </c>
      <c r="S671" s="132">
        <v>1000317</v>
      </c>
      <c r="T671" s="132">
        <v>38</v>
      </c>
      <c r="U671" s="132">
        <v>64</v>
      </c>
      <c r="V671" s="132">
        <v>1</v>
      </c>
      <c r="W671" s="132" t="s">
        <v>1144</v>
      </c>
      <c r="X671" s="132">
        <v>23</v>
      </c>
    </row>
    <row r="672" spans="1:24">
      <c r="A672" s="132">
        <v>671</v>
      </c>
      <c r="B672" s="132">
        <v>40000000446</v>
      </c>
      <c r="C672" s="132">
        <v>61051000000</v>
      </c>
      <c r="D672" s="132" t="s">
        <v>494</v>
      </c>
      <c r="E672" s="132" t="s">
        <v>444</v>
      </c>
      <c r="F672" s="132">
        <v>82</v>
      </c>
      <c r="G672" s="132" t="s">
        <v>3847</v>
      </c>
      <c r="H672" s="132">
        <v>1</v>
      </c>
      <c r="I672" s="132">
        <v>0.40600000000000003</v>
      </c>
      <c r="J672" s="132">
        <v>1</v>
      </c>
      <c r="K672" s="132">
        <v>0.40600000000000003</v>
      </c>
      <c r="L672" s="132" t="s">
        <v>2262</v>
      </c>
      <c r="M672" s="132">
        <v>823</v>
      </c>
      <c r="N672" s="132" t="s">
        <v>436</v>
      </c>
      <c r="O672" s="132">
        <v>1840</v>
      </c>
      <c r="P672" s="132" t="s">
        <v>3956</v>
      </c>
      <c r="Q672" s="132" t="s">
        <v>3930</v>
      </c>
      <c r="R672" s="132" t="s">
        <v>438</v>
      </c>
      <c r="S672" s="132">
        <v>1000317</v>
      </c>
      <c r="T672" s="132" t="s">
        <v>978</v>
      </c>
      <c r="U672" s="132">
        <v>126</v>
      </c>
      <c r="V672" s="132">
        <v>1</v>
      </c>
      <c r="W672" s="132" t="s">
        <v>1144</v>
      </c>
      <c r="X672" s="132">
        <v>23</v>
      </c>
    </row>
    <row r="673" spans="1:24">
      <c r="A673" s="132">
        <v>672</v>
      </c>
      <c r="B673" s="132">
        <v>40000000445</v>
      </c>
      <c r="C673" s="132">
        <v>61124190000</v>
      </c>
      <c r="D673" s="132" t="s">
        <v>595</v>
      </c>
      <c r="E673" s="132" t="s">
        <v>3666</v>
      </c>
      <c r="F673" s="132">
        <v>46</v>
      </c>
      <c r="G673" s="132" t="s">
        <v>3848</v>
      </c>
      <c r="H673" s="132">
        <v>2</v>
      </c>
      <c r="I673" s="132">
        <v>8.4000000000000005E-2</v>
      </c>
      <c r="J673" s="132">
        <v>1</v>
      </c>
      <c r="K673" s="132">
        <v>8.4000000000000005E-2</v>
      </c>
      <c r="L673" s="132" t="s">
        <v>2262</v>
      </c>
      <c r="M673" s="132">
        <v>823</v>
      </c>
      <c r="N673" s="132" t="s">
        <v>436</v>
      </c>
      <c r="O673" s="132">
        <v>1840</v>
      </c>
      <c r="P673" s="132" t="s">
        <v>425</v>
      </c>
      <c r="Q673" s="132">
        <v>37</v>
      </c>
      <c r="R673" s="132" t="s">
        <v>438</v>
      </c>
      <c r="S673" s="132">
        <v>1000317</v>
      </c>
      <c r="T673" s="132" t="s">
        <v>821</v>
      </c>
      <c r="U673" s="132">
        <v>3</v>
      </c>
      <c r="V673" s="132">
        <v>1</v>
      </c>
      <c r="W673" s="132" t="s">
        <v>1050</v>
      </c>
      <c r="X673" s="132">
        <v>20</v>
      </c>
    </row>
    <row r="674" spans="1:24">
      <c r="A674" s="132">
        <v>673</v>
      </c>
      <c r="B674" s="132">
        <v>40000000444</v>
      </c>
      <c r="C674" s="132">
        <v>61069090000</v>
      </c>
      <c r="D674" s="132" t="s">
        <v>982</v>
      </c>
      <c r="E674" s="132" t="s">
        <v>444</v>
      </c>
      <c r="F674" s="132">
        <v>82</v>
      </c>
      <c r="G674" s="132" t="s">
        <v>3848</v>
      </c>
      <c r="H674" s="132">
        <v>2</v>
      </c>
      <c r="I674" s="132">
        <v>0.24399999999999999</v>
      </c>
      <c r="J674" s="132">
        <v>1</v>
      </c>
      <c r="K674" s="132">
        <v>0.24399999999999999</v>
      </c>
      <c r="L674" s="132" t="s">
        <v>2262</v>
      </c>
      <c r="M674" s="132">
        <v>823</v>
      </c>
      <c r="N674" s="132" t="s">
        <v>436</v>
      </c>
      <c r="O674" s="132">
        <v>1840</v>
      </c>
      <c r="P674" s="132" t="s">
        <v>431</v>
      </c>
      <c r="Q674" s="132">
        <v>53</v>
      </c>
      <c r="R674" s="132" t="s">
        <v>438</v>
      </c>
      <c r="S674" s="132">
        <v>1000317</v>
      </c>
      <c r="T674" s="132" t="s">
        <v>959</v>
      </c>
      <c r="U674" s="132">
        <v>165</v>
      </c>
      <c r="V674" s="132">
        <v>1</v>
      </c>
      <c r="W674" s="132" t="s">
        <v>1144</v>
      </c>
      <c r="X674" s="132">
        <v>23</v>
      </c>
    </row>
    <row r="675" spans="1:24">
      <c r="A675" s="132">
        <v>674</v>
      </c>
      <c r="B675" s="132">
        <v>40000000443</v>
      </c>
      <c r="C675" s="132">
        <v>61044900000</v>
      </c>
      <c r="D675" s="132" t="s">
        <v>590</v>
      </c>
      <c r="E675" s="132" t="s">
        <v>426</v>
      </c>
      <c r="F675" s="132">
        <v>43</v>
      </c>
      <c r="G675" s="132" t="s">
        <v>3848</v>
      </c>
      <c r="H675" s="132">
        <v>2</v>
      </c>
      <c r="I675" s="132">
        <v>0.30399999999999999</v>
      </c>
      <c r="J675" s="132">
        <v>1</v>
      </c>
      <c r="K675" s="132">
        <v>0.30399999999999999</v>
      </c>
      <c r="L675" s="132" t="s">
        <v>2262</v>
      </c>
      <c r="M675" s="132">
        <v>823</v>
      </c>
      <c r="N675" s="132" t="s">
        <v>436</v>
      </c>
      <c r="O675" s="132">
        <v>1840</v>
      </c>
      <c r="P675" s="132" t="s">
        <v>431</v>
      </c>
      <c r="Q675" s="132">
        <v>53</v>
      </c>
      <c r="R675" s="132" t="s">
        <v>438</v>
      </c>
      <c r="S675" s="132">
        <v>1000317</v>
      </c>
      <c r="T675" s="132" t="s">
        <v>828</v>
      </c>
      <c r="U675" s="132">
        <v>124</v>
      </c>
      <c r="V675" s="132">
        <v>1</v>
      </c>
      <c r="W675" s="132" t="s">
        <v>1038</v>
      </c>
      <c r="X675" s="132">
        <v>5</v>
      </c>
    </row>
    <row r="676" spans="1:24">
      <c r="A676" s="132">
        <v>675</v>
      </c>
      <c r="B676" s="132">
        <v>40000000442</v>
      </c>
      <c r="C676" s="132">
        <v>61045900000</v>
      </c>
      <c r="D676" s="132" t="s">
        <v>980</v>
      </c>
      <c r="E676" s="132" t="s">
        <v>443</v>
      </c>
      <c r="F676" s="132">
        <v>53</v>
      </c>
      <c r="G676" s="132" t="s">
        <v>3848</v>
      </c>
      <c r="H676" s="132">
        <v>2</v>
      </c>
      <c r="I676" s="132">
        <v>0.29399999999999998</v>
      </c>
      <c r="J676" s="132">
        <v>1</v>
      </c>
      <c r="K676" s="132">
        <v>0.29399999999999998</v>
      </c>
      <c r="L676" s="132" t="s">
        <v>2262</v>
      </c>
      <c r="M676" s="132">
        <v>823</v>
      </c>
      <c r="N676" s="132" t="s">
        <v>436</v>
      </c>
      <c r="O676" s="132">
        <v>1840</v>
      </c>
      <c r="P676" s="132" t="s">
        <v>3957</v>
      </c>
      <c r="Q676" s="132" t="s">
        <v>3937</v>
      </c>
      <c r="R676" s="132" t="s">
        <v>438</v>
      </c>
      <c r="S676" s="132">
        <v>1000317</v>
      </c>
      <c r="T676" s="132">
        <v>42</v>
      </c>
      <c r="U676" s="132">
        <v>88</v>
      </c>
      <c r="V676" s="132">
        <v>1</v>
      </c>
      <c r="W676" s="132" t="s">
        <v>1073</v>
      </c>
      <c r="X676" s="132">
        <v>8</v>
      </c>
    </row>
    <row r="677" spans="1:24">
      <c r="A677" s="132">
        <v>676</v>
      </c>
      <c r="B677" s="132">
        <v>40000000441</v>
      </c>
      <c r="C677" s="132">
        <v>61099020000</v>
      </c>
      <c r="D677" s="132" t="s">
        <v>604</v>
      </c>
      <c r="E677" s="132" t="s">
        <v>329</v>
      </c>
      <c r="F677" s="132">
        <v>249</v>
      </c>
      <c r="G677" s="132" t="s">
        <v>3848</v>
      </c>
      <c r="H677" s="132">
        <v>2</v>
      </c>
      <c r="I677" s="132">
        <v>0.11799999999999999</v>
      </c>
      <c r="J677" s="132">
        <v>1</v>
      </c>
      <c r="K677" s="132">
        <v>0.11799999999999999</v>
      </c>
      <c r="L677" s="132" t="s">
        <v>2262</v>
      </c>
      <c r="M677" s="132">
        <v>823</v>
      </c>
      <c r="N677" s="132" t="s">
        <v>436</v>
      </c>
      <c r="O677" s="132">
        <v>1840</v>
      </c>
      <c r="P677" s="132" t="s">
        <v>3878</v>
      </c>
      <c r="Q677" s="132">
        <v>56</v>
      </c>
      <c r="R677" s="132" t="s">
        <v>438</v>
      </c>
      <c r="S677" s="132">
        <v>1000317</v>
      </c>
      <c r="T677" s="132" t="s">
        <v>810</v>
      </c>
      <c r="U677" s="132">
        <v>122</v>
      </c>
      <c r="V677" s="132">
        <v>1</v>
      </c>
      <c r="W677" s="132" t="s">
        <v>1064</v>
      </c>
      <c r="X677" s="132">
        <v>7</v>
      </c>
    </row>
    <row r="678" spans="1:24">
      <c r="A678" s="132">
        <v>677</v>
      </c>
      <c r="B678" s="132">
        <v>40000000440</v>
      </c>
      <c r="C678" s="132">
        <v>61062000000</v>
      </c>
      <c r="D678" s="132" t="s">
        <v>988</v>
      </c>
      <c r="E678" s="132" t="s">
        <v>437</v>
      </c>
      <c r="F678" s="132">
        <v>77</v>
      </c>
      <c r="G678" s="132" t="s">
        <v>3848</v>
      </c>
      <c r="H678" s="132">
        <v>2</v>
      </c>
      <c r="I678" s="132">
        <v>0.25</v>
      </c>
      <c r="J678" s="132">
        <v>1</v>
      </c>
      <c r="K678" s="132">
        <v>0.25</v>
      </c>
      <c r="L678" s="132" t="s">
        <v>2262</v>
      </c>
      <c r="M678" s="132">
        <v>823</v>
      </c>
      <c r="N678" s="132" t="s">
        <v>436</v>
      </c>
      <c r="O678" s="132">
        <v>1840</v>
      </c>
      <c r="P678" s="132" t="s">
        <v>425</v>
      </c>
      <c r="Q678" s="132">
        <v>37</v>
      </c>
      <c r="R678" s="132" t="s">
        <v>438</v>
      </c>
      <c r="S678" s="132">
        <v>1000317</v>
      </c>
      <c r="T678" s="132">
        <v>40</v>
      </c>
      <c r="U678" s="132">
        <v>79</v>
      </c>
      <c r="V678" s="132">
        <v>1</v>
      </c>
      <c r="W678" s="132" t="s">
        <v>1050</v>
      </c>
      <c r="X678" s="132">
        <v>20</v>
      </c>
    </row>
    <row r="679" spans="1:24">
      <c r="A679" s="132">
        <v>678</v>
      </c>
      <c r="B679" s="132">
        <v>40000000439</v>
      </c>
      <c r="C679" s="132">
        <v>62046318000</v>
      </c>
      <c r="D679" s="132" t="s">
        <v>987</v>
      </c>
      <c r="E679" s="132" t="s">
        <v>420</v>
      </c>
      <c r="F679" s="132">
        <v>93</v>
      </c>
      <c r="G679" s="132" t="s">
        <v>3848</v>
      </c>
      <c r="H679" s="132">
        <v>2</v>
      </c>
      <c r="I679" s="132">
        <v>0.48399999999999999</v>
      </c>
      <c r="J679" s="132">
        <v>1</v>
      </c>
      <c r="K679" s="132">
        <v>0.48399999999999999</v>
      </c>
      <c r="L679" s="132" t="s">
        <v>2262</v>
      </c>
      <c r="M679" s="132">
        <v>823</v>
      </c>
      <c r="N679" s="132" t="s">
        <v>436</v>
      </c>
      <c r="O679" s="132">
        <v>1840</v>
      </c>
      <c r="P679" s="132" t="s">
        <v>425</v>
      </c>
      <c r="Q679" s="132">
        <v>37</v>
      </c>
      <c r="R679" s="132" t="s">
        <v>438</v>
      </c>
      <c r="S679" s="132">
        <v>1000317</v>
      </c>
      <c r="T679" s="132">
        <v>40</v>
      </c>
      <c r="U679" s="132">
        <v>79</v>
      </c>
      <c r="V679" s="132">
        <v>1</v>
      </c>
      <c r="W679" s="132" t="s">
        <v>1073</v>
      </c>
      <c r="X679" s="132">
        <v>8</v>
      </c>
    </row>
    <row r="680" spans="1:24">
      <c r="A680" s="132">
        <v>679</v>
      </c>
      <c r="B680" s="132">
        <v>40000000438</v>
      </c>
      <c r="C680" s="132">
        <v>62046231000</v>
      </c>
      <c r="D680" s="132" t="s">
        <v>603</v>
      </c>
      <c r="E680" s="132" t="s">
        <v>3964</v>
      </c>
      <c r="F680" s="132">
        <v>87</v>
      </c>
      <c r="G680" s="132" t="s">
        <v>3848</v>
      </c>
      <c r="H680" s="132">
        <v>2</v>
      </c>
      <c r="I680" s="132">
        <v>0.48599999999999999</v>
      </c>
      <c r="J680" s="132">
        <v>1</v>
      </c>
      <c r="K680" s="132">
        <v>0.48599999999999999</v>
      </c>
      <c r="L680" s="132" t="s">
        <v>2262</v>
      </c>
      <c r="M680" s="132">
        <v>823</v>
      </c>
      <c r="N680" s="132" t="s">
        <v>436</v>
      </c>
      <c r="O680" s="132">
        <v>1840</v>
      </c>
      <c r="P680" s="132" t="s">
        <v>439</v>
      </c>
      <c r="Q680" s="132">
        <v>9</v>
      </c>
      <c r="R680" s="132" t="s">
        <v>438</v>
      </c>
      <c r="S680" s="132">
        <v>1000317</v>
      </c>
      <c r="T680" s="132">
        <v>42</v>
      </c>
      <c r="U680" s="132">
        <v>88</v>
      </c>
      <c r="V680" s="132">
        <v>1</v>
      </c>
      <c r="W680" s="132" t="s">
        <v>1046</v>
      </c>
      <c r="X680" s="132">
        <v>12</v>
      </c>
    </row>
    <row r="681" spans="1:24">
      <c r="A681" s="132">
        <v>680</v>
      </c>
      <c r="B681" s="132">
        <v>40000000437</v>
      </c>
      <c r="C681" s="132">
        <v>61091000000</v>
      </c>
      <c r="D681" s="132" t="s">
        <v>856</v>
      </c>
      <c r="E681" s="132" t="s">
        <v>453</v>
      </c>
      <c r="F681" s="132">
        <v>73</v>
      </c>
      <c r="G681" s="132" t="s">
        <v>3848</v>
      </c>
      <c r="H681" s="132">
        <v>2</v>
      </c>
      <c r="I681" s="132">
        <v>9.1999999999999998E-2</v>
      </c>
      <c r="J681" s="132">
        <v>1</v>
      </c>
      <c r="K681" s="132">
        <v>9.1999999999999998E-2</v>
      </c>
      <c r="L681" s="132" t="s">
        <v>2262</v>
      </c>
      <c r="M681" s="132">
        <v>823</v>
      </c>
      <c r="N681" s="132" t="s">
        <v>436</v>
      </c>
      <c r="O681" s="132">
        <v>1840</v>
      </c>
      <c r="P681" s="132" t="s">
        <v>439</v>
      </c>
      <c r="Q681" s="132">
        <v>9</v>
      </c>
      <c r="R681" s="132" t="s">
        <v>438</v>
      </c>
      <c r="S681" s="132">
        <v>1000317</v>
      </c>
      <c r="T681" s="132" t="s">
        <v>1023</v>
      </c>
      <c r="U681" s="132">
        <v>669</v>
      </c>
      <c r="V681" s="132">
        <v>1</v>
      </c>
      <c r="W681" s="132" t="s">
        <v>1038</v>
      </c>
      <c r="X681" s="132">
        <v>5</v>
      </c>
    </row>
    <row r="682" spans="1:24">
      <c r="A682" s="132">
        <v>681</v>
      </c>
      <c r="B682" s="132">
        <v>40000000436</v>
      </c>
      <c r="C682" s="132">
        <v>61062000000</v>
      </c>
      <c r="D682" s="132" t="s">
        <v>988</v>
      </c>
      <c r="E682" s="132" t="s">
        <v>437</v>
      </c>
      <c r="F682" s="132">
        <v>77</v>
      </c>
      <c r="G682" s="132" t="s">
        <v>3848</v>
      </c>
      <c r="H682" s="132">
        <v>2</v>
      </c>
      <c r="I682" s="132">
        <v>0.16400000000000001</v>
      </c>
      <c r="J682" s="132">
        <v>1</v>
      </c>
      <c r="K682" s="132">
        <v>0.16400000000000001</v>
      </c>
      <c r="L682" s="132" t="s">
        <v>2262</v>
      </c>
      <c r="M682" s="132">
        <v>823</v>
      </c>
      <c r="N682" s="132" t="s">
        <v>436</v>
      </c>
      <c r="O682" s="132">
        <v>1840</v>
      </c>
      <c r="P682" s="132" t="s">
        <v>425</v>
      </c>
      <c r="Q682" s="132">
        <v>37</v>
      </c>
      <c r="R682" s="132" t="s">
        <v>438</v>
      </c>
      <c r="S682" s="132">
        <v>1000317</v>
      </c>
      <c r="T682" s="132" t="s">
        <v>825</v>
      </c>
      <c r="U682" s="132">
        <v>119</v>
      </c>
      <c r="V682" s="132">
        <v>1</v>
      </c>
      <c r="W682" s="132" t="s">
        <v>1071</v>
      </c>
      <c r="X682" s="132">
        <v>12</v>
      </c>
    </row>
    <row r="683" spans="1:24">
      <c r="A683" s="132">
        <v>682</v>
      </c>
      <c r="B683" s="132">
        <v>40000000435</v>
      </c>
      <c r="C683" s="132">
        <v>61044900000</v>
      </c>
      <c r="D683" s="132" t="s">
        <v>590</v>
      </c>
      <c r="E683" s="132" t="s">
        <v>426</v>
      </c>
      <c r="F683" s="132">
        <v>43</v>
      </c>
      <c r="G683" s="132" t="s">
        <v>3848</v>
      </c>
      <c r="H683" s="132">
        <v>2</v>
      </c>
      <c r="I683" s="132">
        <v>0.36599999999999999</v>
      </c>
      <c r="J683" s="132">
        <v>1</v>
      </c>
      <c r="K683" s="132">
        <v>0.36599999999999999</v>
      </c>
      <c r="L683" s="132" t="s">
        <v>2262</v>
      </c>
      <c r="M683" s="132">
        <v>823</v>
      </c>
      <c r="N683" s="132" t="s">
        <v>436</v>
      </c>
      <c r="O683" s="132">
        <v>1840</v>
      </c>
      <c r="P683" s="132" t="s">
        <v>431</v>
      </c>
      <c r="Q683" s="132">
        <v>53</v>
      </c>
      <c r="R683" s="132" t="s">
        <v>438</v>
      </c>
      <c r="S683" s="132">
        <v>1000317</v>
      </c>
      <c r="T683" s="132">
        <v>42</v>
      </c>
      <c r="U683" s="132">
        <v>88</v>
      </c>
      <c r="V683" s="132">
        <v>1</v>
      </c>
      <c r="W683" s="132" t="s">
        <v>1038</v>
      </c>
      <c r="X683" s="132">
        <v>5</v>
      </c>
    </row>
    <row r="684" spans="1:24">
      <c r="A684" s="132">
        <v>683</v>
      </c>
      <c r="B684" s="132">
        <v>40000000434</v>
      </c>
      <c r="C684" s="132">
        <v>61046300000</v>
      </c>
      <c r="D684" s="132" t="s">
        <v>592</v>
      </c>
      <c r="E684" s="132" t="s">
        <v>442</v>
      </c>
      <c r="F684" s="132">
        <v>24</v>
      </c>
      <c r="G684" s="132" t="s">
        <v>3848</v>
      </c>
      <c r="H684" s="132">
        <v>2</v>
      </c>
      <c r="I684" s="132">
        <v>0.14399999999999999</v>
      </c>
      <c r="J684" s="132">
        <v>1</v>
      </c>
      <c r="K684" s="132">
        <v>0.14399999999999999</v>
      </c>
      <c r="L684" s="132" t="s">
        <v>2262</v>
      </c>
      <c r="M684" s="132">
        <v>823</v>
      </c>
      <c r="N684" s="132" t="s">
        <v>436</v>
      </c>
      <c r="O684" s="132">
        <v>1840</v>
      </c>
      <c r="P684" s="132" t="s">
        <v>425</v>
      </c>
      <c r="Q684" s="132">
        <v>37</v>
      </c>
      <c r="R684" s="132" t="s">
        <v>438</v>
      </c>
      <c r="S684" s="132">
        <v>1000317</v>
      </c>
      <c r="T684" s="132" t="s">
        <v>821</v>
      </c>
      <c r="U684" s="132">
        <v>3</v>
      </c>
      <c r="V684" s="132">
        <v>1</v>
      </c>
      <c r="W684" s="132" t="s">
        <v>1050</v>
      </c>
      <c r="X684" s="132">
        <v>20</v>
      </c>
    </row>
    <row r="685" spans="1:24">
      <c r="A685" s="132">
        <v>684</v>
      </c>
      <c r="B685" s="132">
        <v>40000000433</v>
      </c>
      <c r="C685" s="132">
        <v>62046318000</v>
      </c>
      <c r="D685" s="132" t="s">
        <v>985</v>
      </c>
      <c r="E685" s="132" t="s">
        <v>420</v>
      </c>
      <c r="F685" s="132">
        <v>93</v>
      </c>
      <c r="G685" s="132" t="s">
        <v>3848</v>
      </c>
      <c r="H685" s="132">
        <v>2</v>
      </c>
      <c r="I685" s="132">
        <v>0.26600000000000001</v>
      </c>
      <c r="J685" s="132">
        <v>1</v>
      </c>
      <c r="K685" s="132">
        <v>0.26600000000000001</v>
      </c>
      <c r="L685" s="132" t="s">
        <v>2262</v>
      </c>
      <c r="M685" s="132">
        <v>823</v>
      </c>
      <c r="N685" s="132" t="s">
        <v>2841</v>
      </c>
      <c r="O685" s="132">
        <v>2050</v>
      </c>
      <c r="P685" s="132" t="s">
        <v>425</v>
      </c>
      <c r="Q685" s="132">
        <v>37</v>
      </c>
      <c r="R685" s="132" t="s">
        <v>438</v>
      </c>
      <c r="S685" s="132">
        <v>1000317</v>
      </c>
      <c r="T685" s="132" t="s">
        <v>858</v>
      </c>
      <c r="U685" s="132">
        <v>1</v>
      </c>
      <c r="V685" s="132">
        <v>1</v>
      </c>
      <c r="W685" s="132" t="s">
        <v>1073</v>
      </c>
      <c r="X685" s="132">
        <v>8</v>
      </c>
    </row>
    <row r="686" spans="1:24">
      <c r="A686" s="132">
        <v>685</v>
      </c>
      <c r="B686" s="132">
        <v>40000000432</v>
      </c>
      <c r="C686" s="132">
        <v>61061000000</v>
      </c>
      <c r="D686" s="132" t="s">
        <v>976</v>
      </c>
      <c r="E686" s="132" t="s">
        <v>437</v>
      </c>
      <c r="F686" s="132">
        <v>77</v>
      </c>
      <c r="G686" s="132" t="s">
        <v>3848</v>
      </c>
      <c r="H686" s="132">
        <v>2</v>
      </c>
      <c r="I686" s="132">
        <v>0.248</v>
      </c>
      <c r="J686" s="132">
        <v>1</v>
      </c>
      <c r="K686" s="132">
        <v>0.248</v>
      </c>
      <c r="L686" s="132" t="s">
        <v>2262</v>
      </c>
      <c r="M686" s="132">
        <v>823</v>
      </c>
      <c r="N686" s="132" t="s">
        <v>436</v>
      </c>
      <c r="O686" s="132">
        <v>1840</v>
      </c>
      <c r="P686" s="132" t="s">
        <v>439</v>
      </c>
      <c r="Q686" s="132">
        <v>9</v>
      </c>
      <c r="R686" s="132" t="s">
        <v>438</v>
      </c>
      <c r="S686" s="132">
        <v>1000317</v>
      </c>
      <c r="T686" s="132">
        <v>36</v>
      </c>
      <c r="U686" s="132">
        <v>52</v>
      </c>
      <c r="V686" s="132">
        <v>1</v>
      </c>
      <c r="W686" s="132" t="s">
        <v>1050</v>
      </c>
      <c r="X686" s="132">
        <v>20</v>
      </c>
    </row>
    <row r="687" spans="1:24">
      <c r="A687" s="132">
        <v>686</v>
      </c>
      <c r="B687" s="132">
        <v>40000000431</v>
      </c>
      <c r="C687" s="132">
        <v>61062000000</v>
      </c>
      <c r="D687" s="132" t="s">
        <v>988</v>
      </c>
      <c r="E687" s="132" t="s">
        <v>437</v>
      </c>
      <c r="F687" s="132">
        <v>77</v>
      </c>
      <c r="G687" s="132" t="s">
        <v>3848</v>
      </c>
      <c r="H687" s="132">
        <v>2</v>
      </c>
      <c r="I687" s="132">
        <v>0.214</v>
      </c>
      <c r="J687" s="132">
        <v>1</v>
      </c>
      <c r="K687" s="132">
        <v>0.214</v>
      </c>
      <c r="L687" s="132" t="s">
        <v>2262</v>
      </c>
      <c r="M687" s="132">
        <v>823</v>
      </c>
      <c r="N687" s="132" t="s">
        <v>436</v>
      </c>
      <c r="O687" s="132">
        <v>1840</v>
      </c>
      <c r="P687" s="132" t="s">
        <v>435</v>
      </c>
      <c r="Q687" s="132">
        <v>2</v>
      </c>
      <c r="R687" s="132" t="s">
        <v>438</v>
      </c>
      <c r="S687" s="132">
        <v>1000317</v>
      </c>
      <c r="T687" s="132" t="s">
        <v>929</v>
      </c>
      <c r="U687" s="132">
        <v>467</v>
      </c>
      <c r="V687" s="132">
        <v>1</v>
      </c>
      <c r="W687" s="132" t="s">
        <v>1048</v>
      </c>
      <c r="X687" s="132">
        <v>4</v>
      </c>
    </row>
    <row r="688" spans="1:24">
      <c r="A688" s="132">
        <v>687</v>
      </c>
      <c r="B688" s="132">
        <v>40000000430</v>
      </c>
      <c r="C688" s="132">
        <v>62046231000</v>
      </c>
      <c r="D688" s="132" t="s">
        <v>990</v>
      </c>
      <c r="E688" s="132" t="s">
        <v>3964</v>
      </c>
      <c r="F688" s="132">
        <v>87</v>
      </c>
      <c r="G688" s="132" t="s">
        <v>3848</v>
      </c>
      <c r="H688" s="132">
        <v>2</v>
      </c>
      <c r="I688" s="132">
        <v>0.746</v>
      </c>
      <c r="J688" s="132">
        <v>1</v>
      </c>
      <c r="K688" s="132">
        <v>0.746</v>
      </c>
      <c r="L688" s="132" t="s">
        <v>2262</v>
      </c>
      <c r="M688" s="132">
        <v>823</v>
      </c>
      <c r="N688" s="132" t="s">
        <v>440</v>
      </c>
      <c r="O688" s="132">
        <v>7485</v>
      </c>
      <c r="P688" s="132" t="s">
        <v>439</v>
      </c>
      <c r="Q688" s="132">
        <v>9</v>
      </c>
      <c r="R688" s="132" t="s">
        <v>438</v>
      </c>
      <c r="S688" s="132">
        <v>1000317</v>
      </c>
      <c r="T688" s="132">
        <v>34</v>
      </c>
      <c r="U688" s="132">
        <v>41</v>
      </c>
      <c r="V688" s="132">
        <v>1</v>
      </c>
      <c r="W688" s="132" t="s">
        <v>1038</v>
      </c>
      <c r="X688" s="132">
        <v>5</v>
      </c>
    </row>
    <row r="689" spans="1:24">
      <c r="A689" s="132">
        <v>688</v>
      </c>
      <c r="B689" s="132">
        <v>40000000429</v>
      </c>
      <c r="C689" s="132">
        <v>61061000000</v>
      </c>
      <c r="D689" s="132" t="s">
        <v>921</v>
      </c>
      <c r="E689" s="132" t="s">
        <v>444</v>
      </c>
      <c r="F689" s="132">
        <v>82</v>
      </c>
      <c r="G689" s="132" t="s">
        <v>3848</v>
      </c>
      <c r="H689" s="132">
        <v>2</v>
      </c>
      <c r="I689" s="132">
        <v>0.24399999999999999</v>
      </c>
      <c r="J689" s="132">
        <v>1</v>
      </c>
      <c r="K689" s="132">
        <v>0.24399999999999999</v>
      </c>
      <c r="L689" s="132" t="s">
        <v>2262</v>
      </c>
      <c r="M689" s="132">
        <v>823</v>
      </c>
      <c r="N689" s="132" t="s">
        <v>440</v>
      </c>
      <c r="O689" s="132">
        <v>7485</v>
      </c>
      <c r="P689" s="132" t="s">
        <v>439</v>
      </c>
      <c r="Q689" s="132">
        <v>9</v>
      </c>
      <c r="R689" s="132" t="s">
        <v>438</v>
      </c>
      <c r="S689" s="132">
        <v>1000317</v>
      </c>
      <c r="T689" s="132" t="s">
        <v>828</v>
      </c>
      <c r="U689" s="132">
        <v>124</v>
      </c>
      <c r="V689" s="132">
        <v>1</v>
      </c>
      <c r="W689" s="132" t="s">
        <v>3919</v>
      </c>
      <c r="X689" s="132">
        <v>25</v>
      </c>
    </row>
    <row r="690" spans="1:24">
      <c r="A690" s="132">
        <v>689</v>
      </c>
      <c r="B690" s="132">
        <v>40000000428</v>
      </c>
      <c r="C690" s="132">
        <v>62024000090</v>
      </c>
      <c r="D690" s="132" t="s">
        <v>600</v>
      </c>
      <c r="E690" s="132" t="s">
        <v>3692</v>
      </c>
      <c r="F690" s="132">
        <v>92</v>
      </c>
      <c r="G690" s="132" t="s">
        <v>3848</v>
      </c>
      <c r="H690" s="132">
        <v>2</v>
      </c>
      <c r="I690" s="132">
        <v>0.46200000000000002</v>
      </c>
      <c r="J690" s="132">
        <v>1</v>
      </c>
      <c r="K690" s="132">
        <v>0.46200000000000002</v>
      </c>
      <c r="L690" s="132" t="s">
        <v>2262</v>
      </c>
      <c r="M690" s="132">
        <v>823</v>
      </c>
      <c r="N690" s="132" t="s">
        <v>2937</v>
      </c>
      <c r="O690" s="132">
        <v>7495</v>
      </c>
      <c r="P690" s="132" t="s">
        <v>425</v>
      </c>
      <c r="Q690" s="132">
        <v>37</v>
      </c>
      <c r="R690" s="132" t="s">
        <v>438</v>
      </c>
      <c r="S690" s="132">
        <v>1000317</v>
      </c>
      <c r="T690" s="132" t="s">
        <v>810</v>
      </c>
      <c r="U690" s="132">
        <v>122</v>
      </c>
      <c r="V690" s="132">
        <v>1</v>
      </c>
      <c r="W690" s="132" t="s">
        <v>1144</v>
      </c>
      <c r="X690" s="132">
        <v>23</v>
      </c>
    </row>
    <row r="691" spans="1:24">
      <c r="A691" s="132">
        <v>690</v>
      </c>
      <c r="B691" s="132">
        <v>40000000427</v>
      </c>
      <c r="C691" s="132">
        <v>62024000090</v>
      </c>
      <c r="D691" s="132" t="s">
        <v>600</v>
      </c>
      <c r="E691" s="132" t="s">
        <v>3692</v>
      </c>
      <c r="F691" s="132">
        <v>92</v>
      </c>
      <c r="G691" s="132" t="s">
        <v>3848</v>
      </c>
      <c r="H691" s="132">
        <v>2</v>
      </c>
      <c r="I691" s="132">
        <v>0.50800000000000001</v>
      </c>
      <c r="J691" s="132">
        <v>1</v>
      </c>
      <c r="K691" s="132">
        <v>0.50800000000000001</v>
      </c>
      <c r="L691" s="132" t="s">
        <v>2262</v>
      </c>
      <c r="M691" s="132">
        <v>823</v>
      </c>
      <c r="N691" s="132" t="s">
        <v>2937</v>
      </c>
      <c r="O691" s="132">
        <v>7495</v>
      </c>
      <c r="P691" s="132" t="s">
        <v>425</v>
      </c>
      <c r="Q691" s="132">
        <v>37</v>
      </c>
      <c r="R691" s="132" t="s">
        <v>438</v>
      </c>
      <c r="S691" s="132">
        <v>1000317</v>
      </c>
      <c r="T691" s="132" t="s">
        <v>821</v>
      </c>
      <c r="U691" s="132">
        <v>3</v>
      </c>
      <c r="V691" s="132">
        <v>1</v>
      </c>
      <c r="W691" s="132" t="s">
        <v>1144</v>
      </c>
      <c r="X691" s="132">
        <v>23</v>
      </c>
    </row>
    <row r="692" spans="1:24">
      <c r="A692" s="132">
        <v>691</v>
      </c>
      <c r="B692" s="132">
        <v>40000000426</v>
      </c>
      <c r="C692" s="132">
        <v>62024000090</v>
      </c>
      <c r="D692" s="132" t="s">
        <v>600</v>
      </c>
      <c r="E692" s="132" t="s">
        <v>3692</v>
      </c>
      <c r="F692" s="132">
        <v>92</v>
      </c>
      <c r="G692" s="132" t="s">
        <v>3848</v>
      </c>
      <c r="H692" s="132">
        <v>2</v>
      </c>
      <c r="I692" s="132">
        <v>0.44</v>
      </c>
      <c r="J692" s="132">
        <v>1</v>
      </c>
      <c r="K692" s="132">
        <v>0.44</v>
      </c>
      <c r="L692" s="132" t="s">
        <v>2262</v>
      </c>
      <c r="M692" s="132">
        <v>823</v>
      </c>
      <c r="N692" s="132" t="s">
        <v>2937</v>
      </c>
      <c r="O692" s="132">
        <v>7495</v>
      </c>
      <c r="P692" s="132" t="s">
        <v>425</v>
      </c>
      <c r="Q692" s="132">
        <v>37</v>
      </c>
      <c r="R692" s="132" t="s">
        <v>438</v>
      </c>
      <c r="S692" s="132">
        <v>1000317</v>
      </c>
      <c r="T692" s="132" t="s">
        <v>858</v>
      </c>
      <c r="U692" s="132">
        <v>1</v>
      </c>
      <c r="V692" s="132">
        <v>1</v>
      </c>
      <c r="W692" s="132" t="s">
        <v>1144</v>
      </c>
      <c r="X692" s="132">
        <v>23</v>
      </c>
    </row>
    <row r="693" spans="1:24">
      <c r="A693" s="132">
        <v>692</v>
      </c>
      <c r="B693" s="132">
        <v>40000000425</v>
      </c>
      <c r="C693" s="132">
        <v>61046200000</v>
      </c>
      <c r="D693" s="132" t="s">
        <v>992</v>
      </c>
      <c r="E693" s="132" t="s">
        <v>442</v>
      </c>
      <c r="F693" s="132">
        <v>24</v>
      </c>
      <c r="G693" s="132" t="s">
        <v>3848</v>
      </c>
      <c r="H693" s="132">
        <v>2</v>
      </c>
      <c r="I693" s="132">
        <v>0.27400000000000002</v>
      </c>
      <c r="J693" s="132">
        <v>1</v>
      </c>
      <c r="K693" s="132">
        <v>0.27400000000000002</v>
      </c>
      <c r="L693" s="132" t="s">
        <v>2262</v>
      </c>
      <c r="M693" s="132">
        <v>823</v>
      </c>
      <c r="N693" s="132" t="s">
        <v>2841</v>
      </c>
      <c r="O693" s="132">
        <v>2050</v>
      </c>
      <c r="P693" s="132" t="s">
        <v>439</v>
      </c>
      <c r="Q693" s="132">
        <v>9</v>
      </c>
      <c r="R693" s="132" t="s">
        <v>438</v>
      </c>
      <c r="S693" s="132">
        <v>1000317</v>
      </c>
      <c r="T693" s="132">
        <v>38</v>
      </c>
      <c r="U693" s="132">
        <v>64</v>
      </c>
      <c r="V693" s="132">
        <v>1</v>
      </c>
      <c r="W693" s="132" t="s">
        <v>4373</v>
      </c>
      <c r="X693" s="132">
        <v>29</v>
      </c>
    </row>
    <row r="694" spans="1:24">
      <c r="A694" s="132">
        <v>693</v>
      </c>
      <c r="B694" s="132">
        <v>40000000424</v>
      </c>
      <c r="C694" s="132">
        <v>65050090000</v>
      </c>
      <c r="D694" s="132" t="s">
        <v>993</v>
      </c>
      <c r="E694" s="132" t="s">
        <v>434</v>
      </c>
      <c r="F694" s="132">
        <v>5</v>
      </c>
      <c r="G694" s="132" t="s">
        <v>3848</v>
      </c>
      <c r="H694" s="132">
        <v>2</v>
      </c>
      <c r="I694" s="132">
        <v>0.08</v>
      </c>
      <c r="J694" s="132">
        <v>1</v>
      </c>
      <c r="K694" s="132">
        <v>0.08</v>
      </c>
      <c r="L694" s="132" t="s">
        <v>2262</v>
      </c>
      <c r="M694" s="132">
        <v>823</v>
      </c>
      <c r="N694" s="132" t="s">
        <v>436</v>
      </c>
      <c r="O694" s="132">
        <v>1840</v>
      </c>
      <c r="P694" s="132" t="s">
        <v>439</v>
      </c>
      <c r="Q694" s="132">
        <v>9</v>
      </c>
      <c r="R694" s="132" t="s">
        <v>438</v>
      </c>
      <c r="S694" s="132">
        <v>1000317</v>
      </c>
      <c r="T694" s="132" t="s">
        <v>994</v>
      </c>
      <c r="U694" s="132">
        <v>670</v>
      </c>
      <c r="V694" s="132">
        <v>1</v>
      </c>
      <c r="W694" s="132" t="s">
        <v>1050</v>
      </c>
      <c r="X694" s="132">
        <v>20</v>
      </c>
    </row>
    <row r="695" spans="1:24">
      <c r="A695" s="132">
        <v>694</v>
      </c>
      <c r="B695" s="132">
        <v>40000000423</v>
      </c>
      <c r="C695" s="132">
        <v>61062000000</v>
      </c>
      <c r="D695" s="132" t="s">
        <v>988</v>
      </c>
      <c r="E695" s="132" t="s">
        <v>437</v>
      </c>
      <c r="F695" s="132">
        <v>77</v>
      </c>
      <c r="G695" s="132" t="s">
        <v>3848</v>
      </c>
      <c r="H695" s="132">
        <v>2</v>
      </c>
      <c r="I695" s="132">
        <v>0.32800000000000001</v>
      </c>
      <c r="J695" s="132">
        <v>1</v>
      </c>
      <c r="K695" s="132">
        <v>0.32800000000000001</v>
      </c>
      <c r="L695" s="132" t="s">
        <v>2262</v>
      </c>
      <c r="M695" s="132">
        <v>823</v>
      </c>
      <c r="N695" s="132" t="s">
        <v>436</v>
      </c>
      <c r="O695" s="132">
        <v>1840</v>
      </c>
      <c r="P695" s="132" t="s">
        <v>3961</v>
      </c>
      <c r="Q695" s="132" t="s">
        <v>3935</v>
      </c>
      <c r="R695" s="132" t="s">
        <v>438</v>
      </c>
      <c r="S695" s="132">
        <v>1000317</v>
      </c>
      <c r="T695" s="132" t="s">
        <v>825</v>
      </c>
      <c r="U695" s="132">
        <v>119</v>
      </c>
      <c r="V695" s="132">
        <v>1</v>
      </c>
      <c r="W695" s="132" t="s">
        <v>1046</v>
      </c>
      <c r="X695" s="132">
        <v>12</v>
      </c>
    </row>
    <row r="696" spans="1:24">
      <c r="A696" s="132">
        <v>695</v>
      </c>
      <c r="B696" s="132">
        <v>40000000422</v>
      </c>
      <c r="C696" s="132">
        <v>61069090000</v>
      </c>
      <c r="D696" s="132" t="s">
        <v>607</v>
      </c>
      <c r="E696" s="132" t="s">
        <v>437</v>
      </c>
      <c r="F696" s="132">
        <v>77</v>
      </c>
      <c r="G696" s="132" t="s">
        <v>3848</v>
      </c>
      <c r="H696" s="132">
        <v>2</v>
      </c>
      <c r="I696" s="132">
        <v>0.15</v>
      </c>
      <c r="J696" s="132">
        <v>1</v>
      </c>
      <c r="K696" s="132">
        <v>0.15</v>
      </c>
      <c r="L696" s="132" t="s">
        <v>2262</v>
      </c>
      <c r="M696" s="132">
        <v>823</v>
      </c>
      <c r="N696" s="132" t="s">
        <v>3915</v>
      </c>
      <c r="O696" s="132">
        <v>7497</v>
      </c>
      <c r="P696" s="132" t="s">
        <v>431</v>
      </c>
      <c r="Q696" s="132">
        <v>53</v>
      </c>
      <c r="R696" s="132" t="s">
        <v>438</v>
      </c>
      <c r="S696" s="132">
        <v>1000317</v>
      </c>
      <c r="T696" s="132" t="s">
        <v>810</v>
      </c>
      <c r="U696" s="132">
        <v>122</v>
      </c>
      <c r="V696" s="132">
        <v>1</v>
      </c>
      <c r="W696" s="132" t="s">
        <v>1073</v>
      </c>
      <c r="X696" s="132">
        <v>8</v>
      </c>
    </row>
    <row r="697" spans="1:24">
      <c r="A697" s="132">
        <v>696</v>
      </c>
      <c r="B697" s="132">
        <v>40000000421</v>
      </c>
      <c r="C697" s="132">
        <v>61044300000</v>
      </c>
      <c r="D697" s="132" t="s">
        <v>995</v>
      </c>
      <c r="E697" s="132" t="s">
        <v>426</v>
      </c>
      <c r="F697" s="132">
        <v>43</v>
      </c>
      <c r="G697" s="132" t="s">
        <v>3848</v>
      </c>
      <c r="H697" s="132">
        <v>2</v>
      </c>
      <c r="I697" s="132">
        <v>0.30399999999999999</v>
      </c>
      <c r="J697" s="132">
        <v>1</v>
      </c>
      <c r="K697" s="132">
        <v>0.30399999999999999</v>
      </c>
      <c r="L697" s="132" t="s">
        <v>2262</v>
      </c>
      <c r="M697" s="132">
        <v>823</v>
      </c>
      <c r="N697" s="132" t="s">
        <v>3915</v>
      </c>
      <c r="O697" s="132">
        <v>7497</v>
      </c>
      <c r="P697" s="132" t="s">
        <v>425</v>
      </c>
      <c r="Q697" s="132">
        <v>37</v>
      </c>
      <c r="R697" s="132" t="s">
        <v>438</v>
      </c>
      <c r="S697" s="132">
        <v>1000317</v>
      </c>
      <c r="T697" s="132">
        <v>34</v>
      </c>
      <c r="U697" s="132">
        <v>41</v>
      </c>
      <c r="V697" s="132">
        <v>1</v>
      </c>
      <c r="W697" s="132" t="s">
        <v>1050</v>
      </c>
      <c r="X697" s="132">
        <v>20</v>
      </c>
    </row>
    <row r="698" spans="1:24">
      <c r="A698" s="132">
        <v>697</v>
      </c>
      <c r="B698" s="132">
        <v>40000000420</v>
      </c>
      <c r="C698" s="132">
        <v>61099020000</v>
      </c>
      <c r="D698" s="132" t="s">
        <v>604</v>
      </c>
      <c r="E698" s="132" t="s">
        <v>329</v>
      </c>
      <c r="F698" s="132">
        <v>249</v>
      </c>
      <c r="G698" s="132" t="s">
        <v>3848</v>
      </c>
      <c r="H698" s="132">
        <v>2</v>
      </c>
      <c r="I698" s="132">
        <v>0.104</v>
      </c>
      <c r="J698" s="132">
        <v>1</v>
      </c>
      <c r="K698" s="132">
        <v>0.104</v>
      </c>
      <c r="L698" s="132" t="s">
        <v>2262</v>
      </c>
      <c r="M698" s="132">
        <v>823</v>
      </c>
      <c r="N698" s="132" t="s">
        <v>436</v>
      </c>
      <c r="O698" s="132">
        <v>1840</v>
      </c>
      <c r="P698" s="132" t="s">
        <v>425</v>
      </c>
      <c r="Q698" s="132">
        <v>37</v>
      </c>
      <c r="R698" s="132" t="s">
        <v>438</v>
      </c>
      <c r="S698" s="132">
        <v>1000317</v>
      </c>
      <c r="T698" s="132" t="s">
        <v>810</v>
      </c>
      <c r="U698" s="132">
        <v>122</v>
      </c>
      <c r="V698" s="132">
        <v>1</v>
      </c>
      <c r="W698" s="132" t="s">
        <v>1071</v>
      </c>
      <c r="X698" s="132">
        <v>12</v>
      </c>
    </row>
    <row r="699" spans="1:24">
      <c r="A699" s="132">
        <v>698</v>
      </c>
      <c r="B699" s="132">
        <v>40000000419</v>
      </c>
      <c r="C699" s="132">
        <v>61091000000</v>
      </c>
      <c r="D699" s="132" t="s">
        <v>608</v>
      </c>
      <c r="E699" s="132" t="s">
        <v>329</v>
      </c>
      <c r="F699" s="132">
        <v>249</v>
      </c>
      <c r="G699" s="132" t="s">
        <v>3848</v>
      </c>
      <c r="H699" s="132">
        <v>2</v>
      </c>
      <c r="I699" s="132">
        <v>7.8E-2</v>
      </c>
      <c r="J699" s="132">
        <v>1</v>
      </c>
      <c r="K699" s="132">
        <v>7.8E-2</v>
      </c>
      <c r="L699" s="132" t="s">
        <v>2262</v>
      </c>
      <c r="M699" s="132">
        <v>823</v>
      </c>
      <c r="N699" s="132" t="s">
        <v>436</v>
      </c>
      <c r="O699" s="132">
        <v>1840</v>
      </c>
      <c r="P699" s="132" t="s">
        <v>439</v>
      </c>
      <c r="Q699" s="132">
        <v>9</v>
      </c>
      <c r="R699" s="132" t="s">
        <v>438</v>
      </c>
      <c r="S699" s="132">
        <v>1000317</v>
      </c>
      <c r="T699" s="132" t="s">
        <v>810</v>
      </c>
      <c r="U699" s="132">
        <v>122</v>
      </c>
      <c r="V699" s="132">
        <v>1</v>
      </c>
      <c r="W699" s="132" t="s">
        <v>1050</v>
      </c>
      <c r="X699" s="132">
        <v>20</v>
      </c>
    </row>
    <row r="700" spans="1:24">
      <c r="A700" s="132">
        <v>699</v>
      </c>
      <c r="B700" s="132">
        <v>40000000418</v>
      </c>
      <c r="C700" s="132">
        <v>61091000000</v>
      </c>
      <c r="D700" s="132" t="s">
        <v>856</v>
      </c>
      <c r="E700" s="132" t="s">
        <v>453</v>
      </c>
      <c r="F700" s="132">
        <v>73</v>
      </c>
      <c r="G700" s="132" t="s">
        <v>3848</v>
      </c>
      <c r="H700" s="132">
        <v>2</v>
      </c>
      <c r="I700" s="132">
        <v>0.14799999999999999</v>
      </c>
      <c r="J700" s="132">
        <v>1</v>
      </c>
      <c r="K700" s="132">
        <v>0.14799999999999999</v>
      </c>
      <c r="L700" s="132" t="s">
        <v>2262</v>
      </c>
      <c r="M700" s="132">
        <v>823</v>
      </c>
      <c r="N700" s="132" t="s">
        <v>436</v>
      </c>
      <c r="O700" s="132">
        <v>1840</v>
      </c>
      <c r="P700" s="132" t="s">
        <v>439</v>
      </c>
      <c r="Q700" s="132">
        <v>9</v>
      </c>
      <c r="R700" s="132" t="s">
        <v>438</v>
      </c>
      <c r="S700" s="132">
        <v>1000317</v>
      </c>
      <c r="T700" s="132" t="s">
        <v>821</v>
      </c>
      <c r="U700" s="132">
        <v>3</v>
      </c>
      <c r="V700" s="132">
        <v>1</v>
      </c>
      <c r="W700" s="132" t="s">
        <v>1073</v>
      </c>
      <c r="X700" s="132">
        <v>8</v>
      </c>
    </row>
    <row r="701" spans="1:24">
      <c r="A701" s="132">
        <v>700</v>
      </c>
      <c r="B701" s="132">
        <v>40000000417</v>
      </c>
      <c r="C701" s="132">
        <v>61091000000</v>
      </c>
      <c r="D701" s="132" t="s">
        <v>856</v>
      </c>
      <c r="E701" s="132" t="s">
        <v>453</v>
      </c>
      <c r="F701" s="132">
        <v>73</v>
      </c>
      <c r="G701" s="132" t="s">
        <v>3848</v>
      </c>
      <c r="H701" s="132">
        <v>2</v>
      </c>
      <c r="I701" s="132">
        <v>0.114</v>
      </c>
      <c r="J701" s="132">
        <v>1</v>
      </c>
      <c r="K701" s="132">
        <v>0.114</v>
      </c>
      <c r="L701" s="132" t="s">
        <v>2262</v>
      </c>
      <c r="M701" s="132">
        <v>823</v>
      </c>
      <c r="N701" s="132" t="s">
        <v>436</v>
      </c>
      <c r="O701" s="132">
        <v>1840</v>
      </c>
      <c r="P701" s="132" t="s">
        <v>439</v>
      </c>
      <c r="Q701" s="132">
        <v>9</v>
      </c>
      <c r="R701" s="132" t="s">
        <v>438</v>
      </c>
      <c r="S701" s="132">
        <v>1000317</v>
      </c>
      <c r="T701" s="132" t="s">
        <v>858</v>
      </c>
      <c r="U701" s="132">
        <v>1</v>
      </c>
      <c r="V701" s="132">
        <v>1</v>
      </c>
      <c r="W701" s="132" t="s">
        <v>3919</v>
      </c>
      <c r="X701" s="132">
        <v>25</v>
      </c>
    </row>
    <row r="702" spans="1:24">
      <c r="A702" s="132">
        <v>701</v>
      </c>
      <c r="B702" s="132">
        <v>40000000416</v>
      </c>
      <c r="C702" s="132">
        <v>61102099000</v>
      </c>
      <c r="D702" s="132" t="s">
        <v>601</v>
      </c>
      <c r="E702" s="132" t="s">
        <v>341</v>
      </c>
      <c r="F702" s="132">
        <v>18</v>
      </c>
      <c r="G702" s="132" t="s">
        <v>3848</v>
      </c>
      <c r="H702" s="132">
        <v>2</v>
      </c>
      <c r="I702" s="132">
        <v>0.53400000000000003</v>
      </c>
      <c r="J702" s="132">
        <v>1</v>
      </c>
      <c r="K702" s="132">
        <v>0.53400000000000003</v>
      </c>
      <c r="L702" s="132" t="s">
        <v>2262</v>
      </c>
      <c r="M702" s="132">
        <v>823</v>
      </c>
      <c r="N702" s="132" t="s">
        <v>436</v>
      </c>
      <c r="O702" s="132">
        <v>1840</v>
      </c>
      <c r="P702" s="132" t="s">
        <v>439</v>
      </c>
      <c r="Q702" s="132">
        <v>9</v>
      </c>
      <c r="R702" s="132" t="s">
        <v>438</v>
      </c>
      <c r="S702" s="132">
        <v>1000317</v>
      </c>
      <c r="T702" s="132" t="s">
        <v>825</v>
      </c>
      <c r="U702" s="132">
        <v>119</v>
      </c>
      <c r="V702" s="132">
        <v>1</v>
      </c>
      <c r="W702" s="132" t="s">
        <v>1048</v>
      </c>
      <c r="X702" s="132">
        <v>4</v>
      </c>
    </row>
    <row r="703" spans="1:24">
      <c r="A703" s="132">
        <v>702</v>
      </c>
      <c r="B703" s="132">
        <v>40000000415</v>
      </c>
      <c r="C703" s="132">
        <v>61044900000</v>
      </c>
      <c r="D703" s="132" t="s">
        <v>590</v>
      </c>
      <c r="E703" s="132" t="s">
        <v>426</v>
      </c>
      <c r="F703" s="132">
        <v>43</v>
      </c>
      <c r="G703" s="132" t="s">
        <v>3848</v>
      </c>
      <c r="H703" s="132">
        <v>2</v>
      </c>
      <c r="I703" s="132">
        <v>0.35399999999999998</v>
      </c>
      <c r="J703" s="132">
        <v>1</v>
      </c>
      <c r="K703" s="132">
        <v>0.35399999999999998</v>
      </c>
      <c r="L703" s="132" t="s">
        <v>2262</v>
      </c>
      <c r="M703" s="132">
        <v>823</v>
      </c>
      <c r="N703" s="132" t="s">
        <v>436</v>
      </c>
      <c r="O703" s="132">
        <v>1840</v>
      </c>
      <c r="P703" s="132" t="s">
        <v>431</v>
      </c>
      <c r="Q703" s="132">
        <v>53</v>
      </c>
      <c r="R703" s="132" t="s">
        <v>438</v>
      </c>
      <c r="S703" s="132">
        <v>1000317</v>
      </c>
      <c r="T703" s="132">
        <v>34</v>
      </c>
      <c r="U703" s="132">
        <v>41</v>
      </c>
      <c r="V703" s="132">
        <v>1</v>
      </c>
      <c r="W703" s="132" t="s">
        <v>1050</v>
      </c>
      <c r="X703" s="132">
        <v>20</v>
      </c>
    </row>
    <row r="704" spans="1:24">
      <c r="A704" s="132">
        <v>703</v>
      </c>
      <c r="B704" s="132">
        <v>40000000414</v>
      </c>
      <c r="C704" s="132">
        <v>61099090000</v>
      </c>
      <c r="D704" s="132" t="s">
        <v>996</v>
      </c>
      <c r="E704" s="132" t="s">
        <v>329</v>
      </c>
      <c r="F704" s="132">
        <v>249</v>
      </c>
      <c r="G704" s="132" t="s">
        <v>3848</v>
      </c>
      <c r="H704" s="132">
        <v>2</v>
      </c>
      <c r="I704" s="132">
        <v>0.13400000000000001</v>
      </c>
      <c r="J704" s="132">
        <v>1</v>
      </c>
      <c r="K704" s="132">
        <v>0.13400000000000001</v>
      </c>
      <c r="L704" s="132" t="s">
        <v>2262</v>
      </c>
      <c r="M704" s="132">
        <v>823</v>
      </c>
      <c r="N704" s="132" t="s">
        <v>436</v>
      </c>
      <c r="O704" s="132">
        <v>1840</v>
      </c>
      <c r="P704" s="132" t="s">
        <v>431</v>
      </c>
      <c r="Q704" s="132">
        <v>53</v>
      </c>
      <c r="R704" s="132" t="s">
        <v>438</v>
      </c>
      <c r="S704" s="132">
        <v>1000317</v>
      </c>
      <c r="T704" s="132" t="s">
        <v>825</v>
      </c>
      <c r="U704" s="132">
        <v>119</v>
      </c>
      <c r="V704" s="132">
        <v>1</v>
      </c>
      <c r="W704" s="132" t="s">
        <v>1071</v>
      </c>
      <c r="X704" s="132">
        <v>12</v>
      </c>
    </row>
    <row r="705" spans="1:24">
      <c r="A705" s="132">
        <v>704</v>
      </c>
      <c r="B705" s="132">
        <v>40000000413</v>
      </c>
      <c r="C705" s="132">
        <v>61061000000</v>
      </c>
      <c r="D705" s="132" t="s">
        <v>589</v>
      </c>
      <c r="E705" s="132" t="s">
        <v>444</v>
      </c>
      <c r="F705" s="132">
        <v>82</v>
      </c>
      <c r="G705" s="132" t="s">
        <v>3848</v>
      </c>
      <c r="H705" s="132">
        <v>2</v>
      </c>
      <c r="I705" s="132">
        <v>0.24</v>
      </c>
      <c r="J705" s="132">
        <v>1</v>
      </c>
      <c r="K705" s="132">
        <v>0.24</v>
      </c>
      <c r="L705" s="132" t="s">
        <v>2262</v>
      </c>
      <c r="M705" s="132">
        <v>823</v>
      </c>
      <c r="N705" s="132" t="s">
        <v>436</v>
      </c>
      <c r="O705" s="132">
        <v>1840</v>
      </c>
      <c r="P705" s="132" t="s">
        <v>439</v>
      </c>
      <c r="Q705" s="132">
        <v>9</v>
      </c>
      <c r="R705" s="132" t="s">
        <v>438</v>
      </c>
      <c r="S705" s="132">
        <v>1000317</v>
      </c>
      <c r="T705" s="132" t="s">
        <v>858</v>
      </c>
      <c r="U705" s="132">
        <v>1</v>
      </c>
      <c r="V705" s="132">
        <v>1</v>
      </c>
      <c r="W705" s="132" t="s">
        <v>1046</v>
      </c>
      <c r="X705" s="132">
        <v>12</v>
      </c>
    </row>
    <row r="706" spans="1:24">
      <c r="A706" s="132">
        <v>705</v>
      </c>
      <c r="B706" s="132">
        <v>40000000412</v>
      </c>
      <c r="C706" s="132">
        <v>61091000000</v>
      </c>
      <c r="D706" s="132" t="s">
        <v>856</v>
      </c>
      <c r="E706" s="132" t="s">
        <v>453</v>
      </c>
      <c r="F706" s="132">
        <v>73</v>
      </c>
      <c r="G706" s="132" t="s">
        <v>3848</v>
      </c>
      <c r="H706" s="132">
        <v>2</v>
      </c>
      <c r="I706" s="132">
        <v>0.12</v>
      </c>
      <c r="J706" s="132">
        <v>1</v>
      </c>
      <c r="K706" s="132">
        <v>0.12</v>
      </c>
      <c r="L706" s="132" t="s">
        <v>2262</v>
      </c>
      <c r="M706" s="132">
        <v>823</v>
      </c>
      <c r="N706" s="132" t="s">
        <v>436</v>
      </c>
      <c r="O706" s="132">
        <v>1840</v>
      </c>
      <c r="P706" s="132" t="s">
        <v>439</v>
      </c>
      <c r="Q706" s="132">
        <v>9</v>
      </c>
      <c r="R706" s="132" t="s">
        <v>438</v>
      </c>
      <c r="S706" s="132">
        <v>1000317</v>
      </c>
      <c r="T706" s="132" t="s">
        <v>825</v>
      </c>
      <c r="U706" s="132">
        <v>119</v>
      </c>
      <c r="V706" s="132">
        <v>1</v>
      </c>
      <c r="W706" s="132" t="s">
        <v>1046</v>
      </c>
      <c r="X706" s="132">
        <v>12</v>
      </c>
    </row>
    <row r="707" spans="1:24">
      <c r="A707" s="132">
        <v>706</v>
      </c>
      <c r="B707" s="132">
        <v>40000000411</v>
      </c>
      <c r="C707" s="132">
        <v>62046239000</v>
      </c>
      <c r="D707" s="132" t="s">
        <v>979</v>
      </c>
      <c r="E707" s="132" t="s">
        <v>420</v>
      </c>
      <c r="F707" s="132">
        <v>93</v>
      </c>
      <c r="G707" s="132" t="s">
        <v>3848</v>
      </c>
      <c r="H707" s="132">
        <v>2</v>
      </c>
      <c r="I707" s="132">
        <v>0.42199999999999999</v>
      </c>
      <c r="J707" s="132">
        <v>1</v>
      </c>
      <c r="K707" s="132">
        <v>0.42199999999999999</v>
      </c>
      <c r="L707" s="132" t="s">
        <v>2262</v>
      </c>
      <c r="M707" s="132">
        <v>823</v>
      </c>
      <c r="N707" s="132" t="s">
        <v>436</v>
      </c>
      <c r="O707" s="132">
        <v>1840</v>
      </c>
      <c r="P707" s="132" t="s">
        <v>439</v>
      </c>
      <c r="Q707" s="132">
        <v>9</v>
      </c>
      <c r="R707" s="132" t="s">
        <v>438</v>
      </c>
      <c r="S707" s="132">
        <v>1000317</v>
      </c>
      <c r="T707" s="132" t="s">
        <v>997</v>
      </c>
      <c r="U707" s="132">
        <v>671</v>
      </c>
      <c r="V707" s="132">
        <v>1</v>
      </c>
      <c r="W707" s="132" t="s">
        <v>1144</v>
      </c>
      <c r="X707" s="132">
        <v>23</v>
      </c>
    </row>
    <row r="708" spans="1:24">
      <c r="A708" s="132">
        <v>707</v>
      </c>
      <c r="B708" s="132">
        <v>40000000410</v>
      </c>
      <c r="C708" s="132">
        <v>61061000000</v>
      </c>
      <c r="D708" s="132" t="s">
        <v>976</v>
      </c>
      <c r="E708" s="132" t="s">
        <v>437</v>
      </c>
      <c r="F708" s="132">
        <v>77</v>
      </c>
      <c r="G708" s="132" t="s">
        <v>3848</v>
      </c>
      <c r="H708" s="132">
        <v>2</v>
      </c>
      <c r="I708" s="132">
        <v>0.14399999999999999</v>
      </c>
      <c r="J708" s="132">
        <v>1</v>
      </c>
      <c r="K708" s="132">
        <v>0.14399999999999999</v>
      </c>
      <c r="L708" s="132" t="s">
        <v>2262</v>
      </c>
      <c r="M708" s="132">
        <v>823</v>
      </c>
      <c r="N708" s="132" t="s">
        <v>436</v>
      </c>
      <c r="O708" s="132">
        <v>1840</v>
      </c>
      <c r="P708" s="132" t="s">
        <v>439</v>
      </c>
      <c r="Q708" s="132">
        <v>9</v>
      </c>
      <c r="R708" s="132" t="s">
        <v>438</v>
      </c>
      <c r="S708" s="132">
        <v>1000317</v>
      </c>
      <c r="T708" s="132" t="s">
        <v>825</v>
      </c>
      <c r="U708" s="132">
        <v>119</v>
      </c>
      <c r="V708" s="132">
        <v>1</v>
      </c>
      <c r="W708" s="132" t="s">
        <v>1055</v>
      </c>
      <c r="X708" s="132">
        <v>3</v>
      </c>
    </row>
    <row r="709" spans="1:24">
      <c r="A709" s="132">
        <v>708</v>
      </c>
      <c r="B709" s="132">
        <v>40000000409</v>
      </c>
      <c r="C709" s="132">
        <v>61061000000</v>
      </c>
      <c r="D709" s="132" t="s">
        <v>976</v>
      </c>
      <c r="E709" s="132" t="s">
        <v>437</v>
      </c>
      <c r="F709" s="132">
        <v>77</v>
      </c>
      <c r="G709" s="132" t="s">
        <v>3848</v>
      </c>
      <c r="H709" s="132">
        <v>2</v>
      </c>
      <c r="I709" s="132">
        <v>0.122</v>
      </c>
      <c r="J709" s="132">
        <v>1</v>
      </c>
      <c r="K709" s="132">
        <v>0.122</v>
      </c>
      <c r="L709" s="132" t="s">
        <v>2262</v>
      </c>
      <c r="M709" s="132">
        <v>823</v>
      </c>
      <c r="N709" s="132" t="s">
        <v>436</v>
      </c>
      <c r="O709" s="132">
        <v>1840</v>
      </c>
      <c r="P709" s="132" t="s">
        <v>439</v>
      </c>
      <c r="Q709" s="132">
        <v>9</v>
      </c>
      <c r="R709" s="132" t="s">
        <v>438</v>
      </c>
      <c r="S709" s="132">
        <v>1000317</v>
      </c>
      <c r="T709" s="132" t="s">
        <v>810</v>
      </c>
      <c r="U709" s="132">
        <v>122</v>
      </c>
      <c r="V709" s="132">
        <v>1</v>
      </c>
      <c r="W709" s="132" t="s">
        <v>1050</v>
      </c>
      <c r="X709" s="132">
        <v>20</v>
      </c>
    </row>
    <row r="710" spans="1:24">
      <c r="A710" s="132">
        <v>709</v>
      </c>
      <c r="B710" s="132">
        <v>40000000408</v>
      </c>
      <c r="C710" s="132">
        <v>61099020000</v>
      </c>
      <c r="D710" s="132" t="s">
        <v>604</v>
      </c>
      <c r="E710" s="132" t="s">
        <v>329</v>
      </c>
      <c r="F710" s="132">
        <v>249</v>
      </c>
      <c r="G710" s="132" t="s">
        <v>3848</v>
      </c>
      <c r="H710" s="132">
        <v>2</v>
      </c>
      <c r="I710" s="132">
        <v>4.2000000000000003E-2</v>
      </c>
      <c r="J710" s="132">
        <v>1</v>
      </c>
      <c r="K710" s="132">
        <v>4.2000000000000003E-2</v>
      </c>
      <c r="L710" s="132" t="s">
        <v>2262</v>
      </c>
      <c r="M710" s="132">
        <v>823</v>
      </c>
      <c r="N710" s="132" t="s">
        <v>436</v>
      </c>
      <c r="O710" s="132">
        <v>1840</v>
      </c>
      <c r="P710" s="132" t="s">
        <v>425</v>
      </c>
      <c r="Q710" s="132">
        <v>37</v>
      </c>
      <c r="R710" s="132" t="s">
        <v>438</v>
      </c>
      <c r="S710" s="132">
        <v>1000317</v>
      </c>
      <c r="T710" s="132" t="s">
        <v>810</v>
      </c>
      <c r="U710" s="132">
        <v>122</v>
      </c>
      <c r="V710" s="132">
        <v>1</v>
      </c>
      <c r="W710" s="132" t="s">
        <v>1071</v>
      </c>
      <c r="X710" s="132">
        <v>12</v>
      </c>
    </row>
    <row r="711" spans="1:24">
      <c r="A711" s="132">
        <v>710</v>
      </c>
      <c r="B711" s="132">
        <v>40000000407</v>
      </c>
      <c r="C711" s="132">
        <v>61061000000</v>
      </c>
      <c r="D711" s="132" t="s">
        <v>976</v>
      </c>
      <c r="E711" s="132" t="s">
        <v>437</v>
      </c>
      <c r="F711" s="132">
        <v>77</v>
      </c>
      <c r="G711" s="132" t="s">
        <v>3848</v>
      </c>
      <c r="H711" s="132">
        <v>2</v>
      </c>
      <c r="I711" s="132">
        <v>0.11799999999999999</v>
      </c>
      <c r="J711" s="132">
        <v>1</v>
      </c>
      <c r="K711" s="132">
        <v>0.11799999999999999</v>
      </c>
      <c r="L711" s="132" t="s">
        <v>2262</v>
      </c>
      <c r="M711" s="132">
        <v>823</v>
      </c>
      <c r="N711" s="132" t="s">
        <v>436</v>
      </c>
      <c r="O711" s="132">
        <v>1840</v>
      </c>
      <c r="P711" s="132" t="s">
        <v>439</v>
      </c>
      <c r="Q711" s="132">
        <v>9</v>
      </c>
      <c r="R711" s="132" t="s">
        <v>438</v>
      </c>
      <c r="S711" s="132">
        <v>1000317</v>
      </c>
      <c r="T711" s="132" t="s">
        <v>810</v>
      </c>
      <c r="U711" s="132">
        <v>122</v>
      </c>
      <c r="V711" s="132">
        <v>1</v>
      </c>
      <c r="W711" s="132" t="s">
        <v>1050</v>
      </c>
      <c r="X711" s="132">
        <v>20</v>
      </c>
    </row>
    <row r="712" spans="1:24">
      <c r="A712" s="132">
        <v>711</v>
      </c>
      <c r="B712" s="132">
        <v>40000000406</v>
      </c>
      <c r="C712" s="132">
        <v>61046200000</v>
      </c>
      <c r="D712" s="132" t="s">
        <v>588</v>
      </c>
      <c r="E712" s="132" t="s">
        <v>442</v>
      </c>
      <c r="F712" s="132">
        <v>24</v>
      </c>
      <c r="G712" s="132" t="s">
        <v>3848</v>
      </c>
      <c r="H712" s="132">
        <v>2</v>
      </c>
      <c r="I712" s="132">
        <v>0.19400000000000001</v>
      </c>
      <c r="J712" s="132">
        <v>1</v>
      </c>
      <c r="K712" s="132">
        <v>0.19400000000000001</v>
      </c>
      <c r="L712" s="132" t="s">
        <v>2262</v>
      </c>
      <c r="M712" s="132">
        <v>823</v>
      </c>
      <c r="N712" s="132" t="s">
        <v>436</v>
      </c>
      <c r="O712" s="132">
        <v>1840</v>
      </c>
      <c r="P712" s="132" t="s">
        <v>439</v>
      </c>
      <c r="Q712" s="132">
        <v>9</v>
      </c>
      <c r="R712" s="132" t="s">
        <v>438</v>
      </c>
      <c r="S712" s="132">
        <v>1000317</v>
      </c>
      <c r="T712" s="132" t="s">
        <v>825</v>
      </c>
      <c r="U712" s="132">
        <v>119</v>
      </c>
      <c r="V712" s="132">
        <v>1</v>
      </c>
      <c r="W712" s="132" t="s">
        <v>1107</v>
      </c>
      <c r="X712" s="132">
        <v>1</v>
      </c>
    </row>
    <row r="713" spans="1:24">
      <c r="A713" s="132">
        <v>712</v>
      </c>
      <c r="B713" s="132">
        <v>40000000405</v>
      </c>
      <c r="C713" s="132">
        <v>61045300000</v>
      </c>
      <c r="D713" s="132" t="s">
        <v>495</v>
      </c>
      <c r="E713" s="132" t="s">
        <v>443</v>
      </c>
      <c r="F713" s="132">
        <v>53</v>
      </c>
      <c r="G713" s="132" t="s">
        <v>3848</v>
      </c>
      <c r="H713" s="132">
        <v>2</v>
      </c>
      <c r="I713" s="132">
        <v>0.13200000000000001</v>
      </c>
      <c r="J713" s="132">
        <v>1</v>
      </c>
      <c r="K713" s="132">
        <v>0.13200000000000001</v>
      </c>
      <c r="L713" s="132" t="s">
        <v>2262</v>
      </c>
      <c r="M713" s="132">
        <v>823</v>
      </c>
      <c r="N713" s="132" t="s">
        <v>436</v>
      </c>
      <c r="O713" s="132">
        <v>1840</v>
      </c>
      <c r="P713" s="132" t="s">
        <v>425</v>
      </c>
      <c r="Q713" s="132">
        <v>37</v>
      </c>
      <c r="R713" s="132" t="s">
        <v>438</v>
      </c>
      <c r="S713" s="132">
        <v>1000317</v>
      </c>
      <c r="T713" s="132" t="s">
        <v>821</v>
      </c>
      <c r="U713" s="132">
        <v>3</v>
      </c>
      <c r="V713" s="132">
        <v>1</v>
      </c>
      <c r="W713" s="132" t="s">
        <v>1053</v>
      </c>
      <c r="X713" s="132">
        <v>17</v>
      </c>
    </row>
    <row r="714" spans="1:24">
      <c r="A714" s="132">
        <v>713</v>
      </c>
      <c r="B714" s="132">
        <v>40000000404</v>
      </c>
      <c r="C714" s="132">
        <v>61061000000</v>
      </c>
      <c r="D714" s="132" t="s">
        <v>589</v>
      </c>
      <c r="E714" s="132" t="s">
        <v>444</v>
      </c>
      <c r="F714" s="132">
        <v>82</v>
      </c>
      <c r="G714" s="132" t="s">
        <v>3848</v>
      </c>
      <c r="H714" s="132">
        <v>2</v>
      </c>
      <c r="I714" s="132">
        <v>0.18</v>
      </c>
      <c r="J714" s="132">
        <v>1</v>
      </c>
      <c r="K714" s="132">
        <v>0.18</v>
      </c>
      <c r="L714" s="132" t="s">
        <v>2262</v>
      </c>
      <c r="M714" s="132">
        <v>823</v>
      </c>
      <c r="N714" s="132" t="s">
        <v>436</v>
      </c>
      <c r="O714" s="132">
        <v>1840</v>
      </c>
      <c r="P714" s="132" t="s">
        <v>3956</v>
      </c>
      <c r="Q714" s="132" t="s">
        <v>3930</v>
      </c>
      <c r="R714" s="132" t="s">
        <v>438</v>
      </c>
      <c r="S714" s="132">
        <v>1000317</v>
      </c>
      <c r="T714" s="132" t="s">
        <v>821</v>
      </c>
      <c r="U714" s="132">
        <v>3</v>
      </c>
      <c r="V714" s="132">
        <v>1</v>
      </c>
      <c r="W714" s="132" t="s">
        <v>1050</v>
      </c>
      <c r="X714" s="132">
        <v>20</v>
      </c>
    </row>
    <row r="715" spans="1:24">
      <c r="A715" s="132">
        <v>714</v>
      </c>
      <c r="B715" s="132">
        <v>40000000403</v>
      </c>
      <c r="C715" s="132">
        <v>62046239000</v>
      </c>
      <c r="D715" s="132" t="s">
        <v>875</v>
      </c>
      <c r="E715" s="132" t="s">
        <v>420</v>
      </c>
      <c r="F715" s="132">
        <v>93</v>
      </c>
      <c r="G715" s="132" t="s">
        <v>3848</v>
      </c>
      <c r="H715" s="132">
        <v>2</v>
      </c>
      <c r="I715" s="132">
        <v>0.316</v>
      </c>
      <c r="J715" s="132">
        <v>1</v>
      </c>
      <c r="K715" s="132">
        <v>0.316</v>
      </c>
      <c r="L715" s="132" t="s">
        <v>2262</v>
      </c>
      <c r="M715" s="132">
        <v>823</v>
      </c>
      <c r="N715" s="132" t="s">
        <v>440</v>
      </c>
      <c r="O715" s="132">
        <v>7485</v>
      </c>
      <c r="P715" s="132" t="s">
        <v>439</v>
      </c>
      <c r="Q715" s="132">
        <v>9</v>
      </c>
      <c r="R715" s="132" t="s">
        <v>438</v>
      </c>
      <c r="S715" s="132">
        <v>1000317</v>
      </c>
      <c r="T715" s="132">
        <v>46</v>
      </c>
      <c r="U715" s="132">
        <v>99</v>
      </c>
      <c r="V715" s="132">
        <v>1</v>
      </c>
      <c r="W715" s="132" t="s">
        <v>1073</v>
      </c>
      <c r="X715" s="132">
        <v>8</v>
      </c>
    </row>
    <row r="716" spans="1:24">
      <c r="A716" s="132">
        <v>715</v>
      </c>
      <c r="B716" s="132">
        <v>40000000402</v>
      </c>
      <c r="C716" s="132">
        <v>61124190000</v>
      </c>
      <c r="D716" s="132" t="s">
        <v>999</v>
      </c>
      <c r="E716" s="132" t="s">
        <v>3666</v>
      </c>
      <c r="F716" s="132">
        <v>46</v>
      </c>
      <c r="G716" s="132" t="s">
        <v>3848</v>
      </c>
      <c r="H716" s="132">
        <v>2</v>
      </c>
      <c r="I716" s="132">
        <v>0.188</v>
      </c>
      <c r="J716" s="132">
        <v>1</v>
      </c>
      <c r="K716" s="132">
        <v>0.188</v>
      </c>
      <c r="L716" s="132" t="s">
        <v>2262</v>
      </c>
      <c r="M716" s="132">
        <v>823</v>
      </c>
      <c r="N716" s="132" t="s">
        <v>2948</v>
      </c>
      <c r="O716" s="132">
        <v>7550</v>
      </c>
      <c r="P716" s="132" t="s">
        <v>425</v>
      </c>
      <c r="Q716" s="132">
        <v>37</v>
      </c>
      <c r="R716" s="132" t="s">
        <v>438</v>
      </c>
      <c r="S716" s="132">
        <v>1000317</v>
      </c>
      <c r="T716" s="132" t="s">
        <v>828</v>
      </c>
      <c r="U716" s="132">
        <v>124</v>
      </c>
      <c r="V716" s="132">
        <v>1</v>
      </c>
      <c r="W716" s="132" t="s">
        <v>3916</v>
      </c>
      <c r="X716" s="132">
        <v>10</v>
      </c>
    </row>
    <row r="717" spans="1:24">
      <c r="A717" s="132">
        <v>716</v>
      </c>
      <c r="B717" s="132">
        <v>40000000401</v>
      </c>
      <c r="C717" s="132">
        <v>61091000000</v>
      </c>
      <c r="D717" s="132" t="s">
        <v>856</v>
      </c>
      <c r="E717" s="132" t="s">
        <v>453</v>
      </c>
      <c r="F717" s="132">
        <v>73</v>
      </c>
      <c r="G717" s="132" t="s">
        <v>3848</v>
      </c>
      <c r="H717" s="132">
        <v>2</v>
      </c>
      <c r="I717" s="132">
        <v>0.17199999999999999</v>
      </c>
      <c r="J717" s="132">
        <v>1</v>
      </c>
      <c r="K717" s="132">
        <v>0.17199999999999999</v>
      </c>
      <c r="L717" s="132" t="s">
        <v>2262</v>
      </c>
      <c r="M717" s="132">
        <v>823</v>
      </c>
      <c r="N717" s="132" t="s">
        <v>436</v>
      </c>
      <c r="O717" s="132">
        <v>1840</v>
      </c>
      <c r="P717" s="132" t="s">
        <v>439</v>
      </c>
      <c r="Q717" s="132">
        <v>9</v>
      </c>
      <c r="R717" s="132" t="s">
        <v>438</v>
      </c>
      <c r="S717" s="132">
        <v>1000317</v>
      </c>
      <c r="T717" s="132" t="s">
        <v>828</v>
      </c>
      <c r="U717" s="132">
        <v>124</v>
      </c>
      <c r="V717" s="132">
        <v>1</v>
      </c>
      <c r="W717" s="132" t="s">
        <v>1046</v>
      </c>
      <c r="X717" s="132">
        <v>12</v>
      </c>
    </row>
    <row r="718" spans="1:24">
      <c r="A718" s="132">
        <v>717</v>
      </c>
      <c r="B718" s="132">
        <v>40000000400</v>
      </c>
      <c r="C718" s="132">
        <v>61091000000</v>
      </c>
      <c r="D718" s="132" t="s">
        <v>856</v>
      </c>
      <c r="E718" s="132" t="s">
        <v>453</v>
      </c>
      <c r="F718" s="132">
        <v>73</v>
      </c>
      <c r="G718" s="132" t="s">
        <v>3848</v>
      </c>
      <c r="H718" s="132">
        <v>2</v>
      </c>
      <c r="I718" s="132">
        <v>0.124</v>
      </c>
      <c r="J718" s="132">
        <v>1</v>
      </c>
      <c r="K718" s="132">
        <v>0.124</v>
      </c>
      <c r="L718" s="132" t="s">
        <v>2262</v>
      </c>
      <c r="M718" s="132">
        <v>823</v>
      </c>
      <c r="N718" s="132" t="s">
        <v>436</v>
      </c>
      <c r="O718" s="132">
        <v>1840</v>
      </c>
      <c r="P718" s="132" t="s">
        <v>439</v>
      </c>
      <c r="Q718" s="132">
        <v>9</v>
      </c>
      <c r="R718" s="132" t="s">
        <v>438</v>
      </c>
      <c r="S718" s="132">
        <v>1000317</v>
      </c>
      <c r="T718" s="132" t="s">
        <v>828</v>
      </c>
      <c r="U718" s="132">
        <v>124</v>
      </c>
      <c r="V718" s="132">
        <v>1</v>
      </c>
      <c r="W718" s="132" t="s">
        <v>1046</v>
      </c>
      <c r="X718" s="132">
        <v>12</v>
      </c>
    </row>
    <row r="719" spans="1:24">
      <c r="A719" s="132">
        <v>718</v>
      </c>
      <c r="B719" s="132">
        <v>40000000399</v>
      </c>
      <c r="C719" s="132">
        <v>61099020000</v>
      </c>
      <c r="D719" s="132" t="s">
        <v>604</v>
      </c>
      <c r="E719" s="132" t="s">
        <v>329</v>
      </c>
      <c r="F719" s="132">
        <v>249</v>
      </c>
      <c r="G719" s="132" t="s">
        <v>3848</v>
      </c>
      <c r="H719" s="132">
        <v>2</v>
      </c>
      <c r="I719" s="132">
        <v>9.6000000000000002E-2</v>
      </c>
      <c r="J719" s="132">
        <v>1</v>
      </c>
      <c r="K719" s="132">
        <v>9.6000000000000002E-2</v>
      </c>
      <c r="L719" s="132" t="s">
        <v>2262</v>
      </c>
      <c r="M719" s="132">
        <v>823</v>
      </c>
      <c r="N719" s="132" t="s">
        <v>436</v>
      </c>
      <c r="O719" s="132">
        <v>1840</v>
      </c>
      <c r="P719" s="132" t="s">
        <v>425</v>
      </c>
      <c r="Q719" s="132">
        <v>37</v>
      </c>
      <c r="R719" s="132" t="s">
        <v>438</v>
      </c>
      <c r="S719" s="132">
        <v>1000317</v>
      </c>
      <c r="T719" s="132" t="s">
        <v>828</v>
      </c>
      <c r="U719" s="132">
        <v>124</v>
      </c>
      <c r="V719" s="132">
        <v>1</v>
      </c>
      <c r="W719" s="132" t="s">
        <v>1038</v>
      </c>
      <c r="X719" s="132">
        <v>5</v>
      </c>
    </row>
    <row r="720" spans="1:24">
      <c r="A720" s="132">
        <v>719</v>
      </c>
      <c r="B720" s="132">
        <v>40000000398</v>
      </c>
      <c r="C720" s="132">
        <v>62046990000</v>
      </c>
      <c r="D720" s="132" t="s">
        <v>598</v>
      </c>
      <c r="E720" s="132" t="s">
        <v>420</v>
      </c>
      <c r="F720" s="132">
        <v>93</v>
      </c>
      <c r="G720" s="132" t="s">
        <v>3848</v>
      </c>
      <c r="H720" s="132">
        <v>2</v>
      </c>
      <c r="I720" s="132">
        <v>0.26800000000000002</v>
      </c>
      <c r="J720" s="132">
        <v>1</v>
      </c>
      <c r="K720" s="132">
        <v>0.26800000000000002</v>
      </c>
      <c r="L720" s="132" t="s">
        <v>2262</v>
      </c>
      <c r="M720" s="132">
        <v>823</v>
      </c>
      <c r="N720" s="132" t="s">
        <v>436</v>
      </c>
      <c r="O720" s="132">
        <v>1840</v>
      </c>
      <c r="P720" s="132" t="s">
        <v>431</v>
      </c>
      <c r="Q720" s="132">
        <v>53</v>
      </c>
      <c r="R720" s="132" t="s">
        <v>438</v>
      </c>
      <c r="S720" s="132">
        <v>1000317</v>
      </c>
      <c r="T720" s="132">
        <v>44</v>
      </c>
      <c r="U720" s="132">
        <v>95</v>
      </c>
      <c r="V720" s="132">
        <v>1</v>
      </c>
      <c r="W720" s="132" t="s">
        <v>3916</v>
      </c>
      <c r="X720" s="132">
        <v>10</v>
      </c>
    </row>
    <row r="721" spans="1:24">
      <c r="A721" s="132">
        <v>720</v>
      </c>
      <c r="B721" s="132">
        <v>40000000397</v>
      </c>
      <c r="C721" s="132">
        <v>61061000000</v>
      </c>
      <c r="D721" s="132" t="s">
        <v>976</v>
      </c>
      <c r="E721" s="132" t="s">
        <v>437</v>
      </c>
      <c r="F721" s="132">
        <v>77</v>
      </c>
      <c r="G721" s="132" t="s">
        <v>3848</v>
      </c>
      <c r="H721" s="132">
        <v>2</v>
      </c>
      <c r="I721" s="132">
        <v>0.158</v>
      </c>
      <c r="J721" s="132">
        <v>1</v>
      </c>
      <c r="K721" s="132">
        <v>0.158</v>
      </c>
      <c r="L721" s="132" t="s">
        <v>2262</v>
      </c>
      <c r="M721" s="132">
        <v>823</v>
      </c>
      <c r="N721" s="132" t="s">
        <v>436</v>
      </c>
      <c r="O721" s="132">
        <v>1840</v>
      </c>
      <c r="P721" s="132" t="s">
        <v>439</v>
      </c>
      <c r="Q721" s="132">
        <v>9</v>
      </c>
      <c r="R721" s="132" t="s">
        <v>438</v>
      </c>
      <c r="S721" s="132">
        <v>1000317</v>
      </c>
      <c r="T721" s="132" t="s">
        <v>825</v>
      </c>
      <c r="U721" s="132">
        <v>119</v>
      </c>
      <c r="V721" s="132">
        <v>1</v>
      </c>
      <c r="W721" s="132" t="s">
        <v>1046</v>
      </c>
      <c r="X721" s="132">
        <v>12</v>
      </c>
    </row>
    <row r="722" spans="1:24">
      <c r="A722" s="132">
        <v>721</v>
      </c>
      <c r="B722" s="132">
        <v>40000000396</v>
      </c>
      <c r="C722" s="132">
        <v>62046239000</v>
      </c>
      <c r="D722" s="132" t="s">
        <v>979</v>
      </c>
      <c r="E722" s="132" t="s">
        <v>420</v>
      </c>
      <c r="F722" s="132">
        <v>93</v>
      </c>
      <c r="G722" s="132" t="s">
        <v>3848</v>
      </c>
      <c r="H722" s="132">
        <v>2</v>
      </c>
      <c r="I722" s="132">
        <v>0.36799999999999999</v>
      </c>
      <c r="J722" s="132">
        <v>1</v>
      </c>
      <c r="K722" s="132">
        <v>0.36799999999999999</v>
      </c>
      <c r="L722" s="132" t="s">
        <v>2262</v>
      </c>
      <c r="M722" s="132">
        <v>823</v>
      </c>
      <c r="N722" s="132" t="s">
        <v>436</v>
      </c>
      <c r="O722" s="132">
        <v>1840</v>
      </c>
      <c r="P722" s="132" t="s">
        <v>439</v>
      </c>
      <c r="Q722" s="132">
        <v>9</v>
      </c>
      <c r="R722" s="132" t="s">
        <v>438</v>
      </c>
      <c r="S722" s="132">
        <v>1000317</v>
      </c>
      <c r="T722" s="132">
        <v>38</v>
      </c>
      <c r="U722" s="132">
        <v>64</v>
      </c>
      <c r="V722" s="132">
        <v>1</v>
      </c>
      <c r="W722" s="132" t="s">
        <v>1073</v>
      </c>
      <c r="X722" s="132">
        <v>8</v>
      </c>
    </row>
    <row r="723" spans="1:24">
      <c r="A723" s="132">
        <v>722</v>
      </c>
      <c r="B723" s="132">
        <v>40000000395</v>
      </c>
      <c r="C723" s="132">
        <v>62046239000</v>
      </c>
      <c r="D723" s="132" t="s">
        <v>875</v>
      </c>
      <c r="E723" s="132" t="s">
        <v>420</v>
      </c>
      <c r="F723" s="132">
        <v>93</v>
      </c>
      <c r="G723" s="132" t="s">
        <v>3848</v>
      </c>
      <c r="H723" s="132">
        <v>2</v>
      </c>
      <c r="I723" s="132">
        <v>0.45</v>
      </c>
      <c r="J723" s="132">
        <v>1</v>
      </c>
      <c r="K723" s="132">
        <v>0.45</v>
      </c>
      <c r="L723" s="132" t="s">
        <v>2262</v>
      </c>
      <c r="M723" s="132">
        <v>823</v>
      </c>
      <c r="N723" s="132" t="s">
        <v>440</v>
      </c>
      <c r="O723" s="132">
        <v>7485</v>
      </c>
      <c r="P723" s="132" t="s">
        <v>439</v>
      </c>
      <c r="Q723" s="132">
        <v>9</v>
      </c>
      <c r="R723" s="132" t="s">
        <v>438</v>
      </c>
      <c r="S723" s="132">
        <v>1000317</v>
      </c>
      <c r="T723" s="132" t="s">
        <v>1001</v>
      </c>
      <c r="U723" s="132">
        <v>672</v>
      </c>
      <c r="V723" s="132">
        <v>1</v>
      </c>
      <c r="W723" s="132" t="s">
        <v>1144</v>
      </c>
      <c r="X723" s="132">
        <v>23</v>
      </c>
    </row>
    <row r="724" spans="1:24">
      <c r="A724" s="132">
        <v>723</v>
      </c>
      <c r="B724" s="132">
        <v>40000000394</v>
      </c>
      <c r="C724" s="132">
        <v>62046318000</v>
      </c>
      <c r="D724" s="132" t="s">
        <v>987</v>
      </c>
      <c r="E724" s="132" t="s">
        <v>420</v>
      </c>
      <c r="F724" s="132">
        <v>93</v>
      </c>
      <c r="G724" s="132" t="s">
        <v>3848</v>
      </c>
      <c r="H724" s="132">
        <v>2</v>
      </c>
      <c r="I724" s="132">
        <v>0.38400000000000001</v>
      </c>
      <c r="J724" s="132">
        <v>1</v>
      </c>
      <c r="K724" s="132">
        <v>0.38400000000000001</v>
      </c>
      <c r="L724" s="132" t="s">
        <v>2262</v>
      </c>
      <c r="M724" s="132">
        <v>823</v>
      </c>
      <c r="N724" s="132" t="s">
        <v>436</v>
      </c>
      <c r="O724" s="132">
        <v>1840</v>
      </c>
      <c r="P724" s="132" t="s">
        <v>425</v>
      </c>
      <c r="Q724" s="132">
        <v>37</v>
      </c>
      <c r="R724" s="132" t="s">
        <v>438</v>
      </c>
      <c r="S724" s="132">
        <v>1000317</v>
      </c>
      <c r="T724" s="132">
        <v>36</v>
      </c>
      <c r="U724" s="132">
        <v>52</v>
      </c>
      <c r="V724" s="132">
        <v>1</v>
      </c>
      <c r="W724" s="132" t="s">
        <v>1144</v>
      </c>
      <c r="X724" s="132">
        <v>23</v>
      </c>
    </row>
    <row r="725" spans="1:24">
      <c r="A725" s="132">
        <v>724</v>
      </c>
      <c r="B725" s="132">
        <v>40000000393</v>
      </c>
      <c r="C725" s="132">
        <v>61045300000</v>
      </c>
      <c r="D725" s="132" t="s">
        <v>495</v>
      </c>
      <c r="E725" s="132" t="s">
        <v>443</v>
      </c>
      <c r="F725" s="132">
        <v>53</v>
      </c>
      <c r="G725" s="132" t="s">
        <v>3848</v>
      </c>
      <c r="H725" s="132">
        <v>2</v>
      </c>
      <c r="I725" s="132">
        <v>0.378</v>
      </c>
      <c r="J725" s="132">
        <v>1</v>
      </c>
      <c r="K725" s="132">
        <v>0.378</v>
      </c>
      <c r="L725" s="132" t="s">
        <v>2262</v>
      </c>
      <c r="M725" s="132">
        <v>823</v>
      </c>
      <c r="N725" s="132" t="s">
        <v>436</v>
      </c>
      <c r="O725" s="132">
        <v>1840</v>
      </c>
      <c r="P725" s="132" t="s">
        <v>3975</v>
      </c>
      <c r="Q725" s="132">
        <v>103</v>
      </c>
      <c r="R725" s="132" t="s">
        <v>438</v>
      </c>
      <c r="S725" s="132">
        <v>1000317</v>
      </c>
      <c r="T725" s="132" t="s">
        <v>821</v>
      </c>
      <c r="U725" s="132">
        <v>3</v>
      </c>
      <c r="V725" s="132">
        <v>1</v>
      </c>
      <c r="W725" s="132" t="s">
        <v>1050</v>
      </c>
      <c r="X725" s="132">
        <v>20</v>
      </c>
    </row>
    <row r="726" spans="1:24">
      <c r="A726" s="132">
        <v>725</v>
      </c>
      <c r="B726" s="132">
        <v>40000000392</v>
      </c>
      <c r="C726" s="132">
        <v>61044900000</v>
      </c>
      <c r="D726" s="132" t="s">
        <v>590</v>
      </c>
      <c r="E726" s="132" t="s">
        <v>426</v>
      </c>
      <c r="F726" s="132">
        <v>43</v>
      </c>
      <c r="G726" s="132" t="s">
        <v>3848</v>
      </c>
      <c r="H726" s="132">
        <v>2</v>
      </c>
      <c r="I726" s="132">
        <v>0.376</v>
      </c>
      <c r="J726" s="132">
        <v>1</v>
      </c>
      <c r="K726" s="132">
        <v>0.376</v>
      </c>
      <c r="L726" s="132" t="s">
        <v>2262</v>
      </c>
      <c r="M726" s="132">
        <v>823</v>
      </c>
      <c r="N726" s="132" t="s">
        <v>436</v>
      </c>
      <c r="O726" s="132">
        <v>1840</v>
      </c>
      <c r="P726" s="132" t="s">
        <v>431</v>
      </c>
      <c r="Q726" s="132">
        <v>53</v>
      </c>
      <c r="R726" s="132" t="s">
        <v>438</v>
      </c>
      <c r="S726" s="132">
        <v>1000317</v>
      </c>
      <c r="T726" s="132" t="s">
        <v>821</v>
      </c>
      <c r="U726" s="132">
        <v>3</v>
      </c>
      <c r="V726" s="132">
        <v>1</v>
      </c>
      <c r="W726" s="132" t="s">
        <v>4373</v>
      </c>
      <c r="X726" s="132">
        <v>29</v>
      </c>
    </row>
    <row r="727" spans="1:24">
      <c r="A727" s="132">
        <v>726</v>
      </c>
      <c r="B727" s="132">
        <v>40000000391</v>
      </c>
      <c r="C727" s="132">
        <v>61061000000</v>
      </c>
      <c r="D727" s="132" t="s">
        <v>589</v>
      </c>
      <c r="E727" s="132" t="s">
        <v>444</v>
      </c>
      <c r="F727" s="132">
        <v>82</v>
      </c>
      <c r="G727" s="132" t="s">
        <v>3848</v>
      </c>
      <c r="H727" s="132">
        <v>2</v>
      </c>
      <c r="I727" s="132">
        <v>0.2</v>
      </c>
      <c r="J727" s="132">
        <v>1</v>
      </c>
      <c r="K727" s="132">
        <v>0.2</v>
      </c>
      <c r="L727" s="132" t="s">
        <v>2262</v>
      </c>
      <c r="M727" s="132">
        <v>823</v>
      </c>
      <c r="N727" s="132" t="s">
        <v>436</v>
      </c>
      <c r="O727" s="132">
        <v>1840</v>
      </c>
      <c r="P727" s="132" t="s">
        <v>439</v>
      </c>
      <c r="Q727" s="132">
        <v>9</v>
      </c>
      <c r="R727" s="132" t="s">
        <v>438</v>
      </c>
      <c r="S727" s="132">
        <v>1000317</v>
      </c>
      <c r="T727" s="132" t="s">
        <v>821</v>
      </c>
      <c r="U727" s="132">
        <v>3</v>
      </c>
      <c r="V727" s="132">
        <v>1</v>
      </c>
      <c r="W727" s="132" t="s">
        <v>1050</v>
      </c>
      <c r="X727" s="132">
        <v>20</v>
      </c>
    </row>
    <row r="728" spans="1:24">
      <c r="A728" s="132">
        <v>727</v>
      </c>
      <c r="B728" s="132">
        <v>40000000390</v>
      </c>
      <c r="C728" s="132">
        <v>61061000000</v>
      </c>
      <c r="D728" s="132" t="s">
        <v>976</v>
      </c>
      <c r="E728" s="132" t="s">
        <v>437</v>
      </c>
      <c r="F728" s="132">
        <v>77</v>
      </c>
      <c r="G728" s="132" t="s">
        <v>3848</v>
      </c>
      <c r="H728" s="132">
        <v>2</v>
      </c>
      <c r="I728" s="132">
        <v>0.17599999999999999</v>
      </c>
      <c r="J728" s="132">
        <v>1</v>
      </c>
      <c r="K728" s="132">
        <v>0.17599999999999999</v>
      </c>
      <c r="L728" s="132" t="s">
        <v>2262</v>
      </c>
      <c r="M728" s="132">
        <v>823</v>
      </c>
      <c r="N728" s="132" t="s">
        <v>436</v>
      </c>
      <c r="O728" s="132">
        <v>1840</v>
      </c>
      <c r="P728" s="132" t="s">
        <v>439</v>
      </c>
      <c r="Q728" s="132">
        <v>9</v>
      </c>
      <c r="R728" s="132" t="s">
        <v>438</v>
      </c>
      <c r="S728" s="132">
        <v>1000317</v>
      </c>
      <c r="T728" s="132" t="s">
        <v>825</v>
      </c>
      <c r="U728" s="132">
        <v>119</v>
      </c>
      <c r="V728" s="132">
        <v>1</v>
      </c>
      <c r="W728" s="132" t="s">
        <v>3919</v>
      </c>
      <c r="X728" s="132">
        <v>25</v>
      </c>
    </row>
    <row r="729" spans="1:24">
      <c r="A729" s="132">
        <v>728</v>
      </c>
      <c r="B729" s="132">
        <v>40000000389</v>
      </c>
      <c r="C729" s="132">
        <v>61044300000</v>
      </c>
      <c r="D729" s="132" t="s">
        <v>541</v>
      </c>
      <c r="E729" s="132" t="s">
        <v>426</v>
      </c>
      <c r="F729" s="132">
        <v>43</v>
      </c>
      <c r="G729" s="132" t="s">
        <v>3848</v>
      </c>
      <c r="H729" s="132">
        <v>2</v>
      </c>
      <c r="I729" s="132">
        <v>0.23799999999999999</v>
      </c>
      <c r="J729" s="132">
        <v>1</v>
      </c>
      <c r="K729" s="132">
        <v>0.23799999999999999</v>
      </c>
      <c r="L729" s="132" t="s">
        <v>2262</v>
      </c>
      <c r="M729" s="132">
        <v>823</v>
      </c>
      <c r="N729" s="132" t="s">
        <v>436</v>
      </c>
      <c r="O729" s="132">
        <v>1840</v>
      </c>
      <c r="P729" s="132" t="s">
        <v>425</v>
      </c>
      <c r="Q729" s="132">
        <v>37</v>
      </c>
      <c r="R729" s="132" t="s">
        <v>438</v>
      </c>
      <c r="S729" s="132">
        <v>1000317</v>
      </c>
      <c r="T729" s="132" t="s">
        <v>825</v>
      </c>
      <c r="U729" s="132">
        <v>119</v>
      </c>
      <c r="V729" s="132">
        <v>1</v>
      </c>
      <c r="W729" s="132" t="s">
        <v>1048</v>
      </c>
      <c r="X729" s="132">
        <v>4</v>
      </c>
    </row>
    <row r="730" spans="1:24">
      <c r="A730" s="132">
        <v>729</v>
      </c>
      <c r="B730" s="132">
        <v>40000000388</v>
      </c>
      <c r="C730" s="132">
        <v>61044300000</v>
      </c>
      <c r="D730" s="132" t="s">
        <v>541</v>
      </c>
      <c r="E730" s="132" t="s">
        <v>426</v>
      </c>
      <c r="F730" s="132">
        <v>43</v>
      </c>
      <c r="G730" s="132" t="s">
        <v>3848</v>
      </c>
      <c r="H730" s="132">
        <v>2</v>
      </c>
      <c r="I730" s="132">
        <v>0.24399999999999999</v>
      </c>
      <c r="J730" s="132">
        <v>1</v>
      </c>
      <c r="K730" s="132">
        <v>0.24399999999999999</v>
      </c>
      <c r="L730" s="132" t="s">
        <v>2262</v>
      </c>
      <c r="M730" s="132">
        <v>823</v>
      </c>
      <c r="N730" s="132" t="s">
        <v>436</v>
      </c>
      <c r="O730" s="132">
        <v>1840</v>
      </c>
      <c r="P730" s="132" t="s">
        <v>425</v>
      </c>
      <c r="Q730" s="132">
        <v>37</v>
      </c>
      <c r="R730" s="132" t="s">
        <v>438</v>
      </c>
      <c r="S730" s="132">
        <v>1000317</v>
      </c>
      <c r="T730" s="132" t="s">
        <v>821</v>
      </c>
      <c r="U730" s="132">
        <v>3</v>
      </c>
      <c r="V730" s="132">
        <v>1</v>
      </c>
      <c r="W730" s="132" t="s">
        <v>1064</v>
      </c>
      <c r="X730" s="132">
        <v>7</v>
      </c>
    </row>
    <row r="731" spans="1:24">
      <c r="A731" s="132">
        <v>730</v>
      </c>
      <c r="B731" s="132">
        <v>40000000387</v>
      </c>
      <c r="C731" s="132">
        <v>39262000000</v>
      </c>
      <c r="D731" s="132" t="s">
        <v>1002</v>
      </c>
      <c r="E731" s="132" t="s">
        <v>4305</v>
      </c>
      <c r="F731" s="132">
        <v>468</v>
      </c>
      <c r="G731" s="132" t="s">
        <v>3848</v>
      </c>
      <c r="H731" s="132">
        <v>2</v>
      </c>
      <c r="I731" s="132">
        <v>0.26800000000000002</v>
      </c>
      <c r="J731" s="132">
        <v>1</v>
      </c>
      <c r="K731" s="132">
        <v>0.26800000000000002</v>
      </c>
      <c r="L731" s="132" t="s">
        <v>2262</v>
      </c>
      <c r="M731" s="132">
        <v>823</v>
      </c>
      <c r="N731" s="132" t="s">
        <v>436</v>
      </c>
      <c r="O731" s="132">
        <v>1840</v>
      </c>
      <c r="P731" s="132" t="s">
        <v>425</v>
      </c>
      <c r="Q731" s="132">
        <v>37</v>
      </c>
      <c r="R731" s="132" t="s">
        <v>438</v>
      </c>
      <c r="S731" s="132">
        <v>1000317</v>
      </c>
      <c r="T731" s="132" t="s">
        <v>825</v>
      </c>
      <c r="U731" s="132">
        <v>119</v>
      </c>
      <c r="V731" s="132">
        <v>1</v>
      </c>
      <c r="W731" s="132" t="s">
        <v>1048</v>
      </c>
      <c r="X731" s="132">
        <v>4</v>
      </c>
    </row>
    <row r="732" spans="1:24">
      <c r="A732" s="132">
        <v>731</v>
      </c>
      <c r="B732" s="132">
        <v>40000000386</v>
      </c>
      <c r="C732" s="132">
        <v>61091000000</v>
      </c>
      <c r="D732" s="132" t="s">
        <v>856</v>
      </c>
      <c r="E732" s="132" t="s">
        <v>453</v>
      </c>
      <c r="F732" s="132">
        <v>73</v>
      </c>
      <c r="G732" s="132" t="s">
        <v>3848</v>
      </c>
      <c r="H732" s="132">
        <v>2</v>
      </c>
      <c r="I732" s="132">
        <v>0.14199999999999999</v>
      </c>
      <c r="J732" s="132">
        <v>1</v>
      </c>
      <c r="K732" s="132">
        <v>0.14199999999999999</v>
      </c>
      <c r="L732" s="132" t="s">
        <v>2262</v>
      </c>
      <c r="M732" s="132">
        <v>823</v>
      </c>
      <c r="N732" s="132" t="s">
        <v>436</v>
      </c>
      <c r="O732" s="132">
        <v>1840</v>
      </c>
      <c r="P732" s="132" t="s">
        <v>439</v>
      </c>
      <c r="Q732" s="132">
        <v>9</v>
      </c>
      <c r="R732" s="132" t="s">
        <v>438</v>
      </c>
      <c r="S732" s="132">
        <v>1000317</v>
      </c>
      <c r="T732" s="132" t="s">
        <v>825</v>
      </c>
      <c r="U732" s="132">
        <v>119</v>
      </c>
      <c r="V732" s="132">
        <v>1</v>
      </c>
      <c r="W732" s="132" t="s">
        <v>1048</v>
      </c>
      <c r="X732" s="132">
        <v>4</v>
      </c>
    </row>
    <row r="733" spans="1:24">
      <c r="A733" s="132">
        <v>732</v>
      </c>
      <c r="B733" s="132">
        <v>40000000385</v>
      </c>
      <c r="C733" s="132">
        <v>61044900000</v>
      </c>
      <c r="D733" s="132" t="s">
        <v>590</v>
      </c>
      <c r="E733" s="132" t="s">
        <v>426</v>
      </c>
      <c r="F733" s="132">
        <v>43</v>
      </c>
      <c r="G733" s="132" t="s">
        <v>3848</v>
      </c>
      <c r="H733" s="132">
        <v>2</v>
      </c>
      <c r="I733" s="132">
        <v>0.35599999999999998</v>
      </c>
      <c r="J733" s="132">
        <v>1</v>
      </c>
      <c r="K733" s="132">
        <v>0.35599999999999998</v>
      </c>
      <c r="L733" s="132" t="s">
        <v>2262</v>
      </c>
      <c r="M733" s="132">
        <v>823</v>
      </c>
      <c r="N733" s="132" t="s">
        <v>436</v>
      </c>
      <c r="O733" s="132">
        <v>1840</v>
      </c>
      <c r="P733" s="132" t="s">
        <v>431</v>
      </c>
      <c r="Q733" s="132">
        <v>53</v>
      </c>
      <c r="R733" s="132" t="s">
        <v>438</v>
      </c>
      <c r="S733" s="132">
        <v>1000317</v>
      </c>
      <c r="T733" s="132">
        <v>36</v>
      </c>
      <c r="U733" s="132">
        <v>52</v>
      </c>
      <c r="V733" s="132">
        <v>1</v>
      </c>
      <c r="W733" s="132" t="s">
        <v>1050</v>
      </c>
      <c r="X733" s="132">
        <v>20</v>
      </c>
    </row>
    <row r="734" spans="1:24">
      <c r="A734" s="132">
        <v>733</v>
      </c>
      <c r="B734" s="132">
        <v>40000000384</v>
      </c>
      <c r="C734" s="132">
        <v>62024000090</v>
      </c>
      <c r="D734" s="132" t="s">
        <v>600</v>
      </c>
      <c r="E734" s="132" t="s">
        <v>3692</v>
      </c>
      <c r="F734" s="132">
        <v>92</v>
      </c>
      <c r="G734" s="132" t="s">
        <v>3848</v>
      </c>
      <c r="H734" s="132">
        <v>2</v>
      </c>
      <c r="I734" s="132">
        <v>0.45800000000000002</v>
      </c>
      <c r="J734" s="132">
        <v>1</v>
      </c>
      <c r="K734" s="132">
        <v>0.45800000000000002</v>
      </c>
      <c r="L734" s="132" t="s">
        <v>2262</v>
      </c>
      <c r="M734" s="132">
        <v>823</v>
      </c>
      <c r="N734" s="132" t="s">
        <v>2937</v>
      </c>
      <c r="O734" s="132">
        <v>7495</v>
      </c>
      <c r="P734" s="132" t="s">
        <v>425</v>
      </c>
      <c r="Q734" s="132">
        <v>37</v>
      </c>
      <c r="R734" s="132" t="s">
        <v>438</v>
      </c>
      <c r="S734" s="132">
        <v>1000317</v>
      </c>
      <c r="T734" s="132" t="s">
        <v>810</v>
      </c>
      <c r="U734" s="132">
        <v>122</v>
      </c>
      <c r="V734" s="132">
        <v>1</v>
      </c>
      <c r="W734" s="132" t="s">
        <v>1144</v>
      </c>
      <c r="X734" s="132">
        <v>23</v>
      </c>
    </row>
    <row r="735" spans="1:24">
      <c r="A735" s="132">
        <v>734</v>
      </c>
      <c r="B735" s="132">
        <v>40000000383</v>
      </c>
      <c r="C735" s="132">
        <v>61044900000</v>
      </c>
      <c r="D735" s="132" t="s">
        <v>590</v>
      </c>
      <c r="E735" s="132" t="s">
        <v>426</v>
      </c>
      <c r="F735" s="132">
        <v>43</v>
      </c>
      <c r="G735" s="132" t="s">
        <v>3848</v>
      </c>
      <c r="H735" s="132">
        <v>2</v>
      </c>
      <c r="I735" s="132">
        <v>0.26200000000000001</v>
      </c>
      <c r="J735" s="132">
        <v>1</v>
      </c>
      <c r="K735" s="132">
        <v>0.26200000000000001</v>
      </c>
      <c r="L735" s="132" t="s">
        <v>2262</v>
      </c>
      <c r="M735" s="132">
        <v>823</v>
      </c>
      <c r="N735" s="132" t="s">
        <v>436</v>
      </c>
      <c r="O735" s="132">
        <v>1840</v>
      </c>
      <c r="P735" s="132" t="s">
        <v>4294</v>
      </c>
      <c r="Q735" s="132" t="s">
        <v>4271</v>
      </c>
      <c r="R735" s="132" t="s">
        <v>438</v>
      </c>
      <c r="S735" s="132">
        <v>1000317</v>
      </c>
      <c r="T735" s="132">
        <v>40</v>
      </c>
      <c r="U735" s="132">
        <v>79</v>
      </c>
      <c r="V735" s="132">
        <v>1</v>
      </c>
      <c r="W735" s="132" t="s">
        <v>1050</v>
      </c>
      <c r="X735" s="132">
        <v>20</v>
      </c>
    </row>
    <row r="736" spans="1:24">
      <c r="A736" s="132">
        <v>735</v>
      </c>
      <c r="B736" s="132">
        <v>40000000382</v>
      </c>
      <c r="C736" s="132">
        <v>61069090000</v>
      </c>
      <c r="D736" s="132" t="s">
        <v>982</v>
      </c>
      <c r="E736" s="132" t="s">
        <v>444</v>
      </c>
      <c r="F736" s="132">
        <v>82</v>
      </c>
      <c r="G736" s="132" t="s">
        <v>3848</v>
      </c>
      <c r="H736" s="132">
        <v>2</v>
      </c>
      <c r="I736" s="132">
        <v>0.20599999999999999</v>
      </c>
      <c r="J736" s="132">
        <v>1</v>
      </c>
      <c r="K736" s="132">
        <v>0.20599999999999999</v>
      </c>
      <c r="L736" s="132" t="s">
        <v>2262</v>
      </c>
      <c r="M736" s="132">
        <v>823</v>
      </c>
      <c r="N736" s="132" t="s">
        <v>436</v>
      </c>
      <c r="O736" s="132">
        <v>1840</v>
      </c>
      <c r="P736" s="132" t="s">
        <v>431</v>
      </c>
      <c r="Q736" s="132">
        <v>53</v>
      </c>
      <c r="R736" s="132" t="s">
        <v>438</v>
      </c>
      <c r="S736" s="132">
        <v>1000317</v>
      </c>
      <c r="T736" s="132" t="s">
        <v>821</v>
      </c>
      <c r="U736" s="132">
        <v>3</v>
      </c>
      <c r="V736" s="132">
        <v>1</v>
      </c>
      <c r="W736" s="132" t="s">
        <v>1144</v>
      </c>
      <c r="X736" s="132">
        <v>23</v>
      </c>
    </row>
    <row r="737" spans="1:24">
      <c r="A737" s="132">
        <v>736</v>
      </c>
      <c r="B737" s="132">
        <v>40000000381</v>
      </c>
      <c r="C737" s="132">
        <v>61091000000</v>
      </c>
      <c r="D737" s="132" t="s">
        <v>856</v>
      </c>
      <c r="E737" s="132" t="s">
        <v>453</v>
      </c>
      <c r="F737" s="132">
        <v>73</v>
      </c>
      <c r="G737" s="132" t="s">
        <v>3848</v>
      </c>
      <c r="H737" s="132">
        <v>2</v>
      </c>
      <c r="I737" s="132">
        <v>0.19800000000000001</v>
      </c>
      <c r="J737" s="132">
        <v>1</v>
      </c>
      <c r="K737" s="132">
        <v>0.19800000000000001</v>
      </c>
      <c r="L737" s="132" t="s">
        <v>2262</v>
      </c>
      <c r="M737" s="132">
        <v>823</v>
      </c>
      <c r="N737" s="132" t="s">
        <v>436</v>
      </c>
      <c r="O737" s="132">
        <v>1840</v>
      </c>
      <c r="P737" s="132" t="s">
        <v>439</v>
      </c>
      <c r="Q737" s="132">
        <v>9</v>
      </c>
      <c r="R737" s="132" t="s">
        <v>438</v>
      </c>
      <c r="S737" s="132">
        <v>1000317</v>
      </c>
      <c r="T737" s="132" t="s">
        <v>828</v>
      </c>
      <c r="U737" s="132">
        <v>124</v>
      </c>
      <c r="V737" s="132">
        <v>1</v>
      </c>
      <c r="W737" s="132" t="s">
        <v>1050</v>
      </c>
      <c r="X737" s="132">
        <v>20</v>
      </c>
    </row>
    <row r="738" spans="1:24">
      <c r="A738" s="132">
        <v>737</v>
      </c>
      <c r="B738" s="132">
        <v>40000000380</v>
      </c>
      <c r="C738" s="132">
        <v>61062000000</v>
      </c>
      <c r="D738" s="132" t="s">
        <v>1003</v>
      </c>
      <c r="E738" s="132" t="s">
        <v>3687</v>
      </c>
      <c r="F738" s="132">
        <v>80</v>
      </c>
      <c r="G738" s="132" t="s">
        <v>3848</v>
      </c>
      <c r="H738" s="132">
        <v>2</v>
      </c>
      <c r="I738" s="132">
        <v>0.33600000000000002</v>
      </c>
      <c r="J738" s="132">
        <v>1</v>
      </c>
      <c r="K738" s="132">
        <v>0.33600000000000002</v>
      </c>
      <c r="L738" s="132" t="s">
        <v>2262</v>
      </c>
      <c r="M738" s="132">
        <v>823</v>
      </c>
      <c r="N738" s="132" t="s">
        <v>436</v>
      </c>
      <c r="O738" s="132">
        <v>1840</v>
      </c>
      <c r="P738" s="132" t="s">
        <v>425</v>
      </c>
      <c r="Q738" s="132">
        <v>37</v>
      </c>
      <c r="R738" s="132" t="s">
        <v>438</v>
      </c>
      <c r="S738" s="132">
        <v>1000317</v>
      </c>
      <c r="T738" s="132" t="s">
        <v>825</v>
      </c>
      <c r="U738" s="132">
        <v>119</v>
      </c>
      <c r="V738" s="132">
        <v>1</v>
      </c>
      <c r="W738" s="132" t="s">
        <v>1050</v>
      </c>
      <c r="X738" s="132">
        <v>20</v>
      </c>
    </row>
    <row r="739" spans="1:24">
      <c r="A739" s="132">
        <v>738</v>
      </c>
      <c r="B739" s="132">
        <v>40000000379</v>
      </c>
      <c r="C739" s="132">
        <v>61046300000</v>
      </c>
      <c r="D739" s="132" t="s">
        <v>592</v>
      </c>
      <c r="E739" s="132" t="s">
        <v>442</v>
      </c>
      <c r="F739" s="132">
        <v>24</v>
      </c>
      <c r="G739" s="132" t="s">
        <v>3848</v>
      </c>
      <c r="H739" s="132">
        <v>2</v>
      </c>
      <c r="I739" s="132">
        <v>0.19800000000000001</v>
      </c>
      <c r="J739" s="132">
        <v>1</v>
      </c>
      <c r="K739" s="132">
        <v>0.19800000000000001</v>
      </c>
      <c r="L739" s="132" t="s">
        <v>2262</v>
      </c>
      <c r="M739" s="132">
        <v>823</v>
      </c>
      <c r="N739" s="132" t="s">
        <v>436</v>
      </c>
      <c r="O739" s="132">
        <v>1840</v>
      </c>
      <c r="P739" s="132" t="s">
        <v>425</v>
      </c>
      <c r="Q739" s="132">
        <v>37</v>
      </c>
      <c r="R739" s="132" t="s">
        <v>438</v>
      </c>
      <c r="S739" s="132">
        <v>1000317</v>
      </c>
      <c r="T739" s="132">
        <v>42</v>
      </c>
      <c r="U739" s="132">
        <v>88</v>
      </c>
      <c r="V739" s="132">
        <v>1</v>
      </c>
      <c r="W739" s="132" t="s">
        <v>4373</v>
      </c>
      <c r="X739" s="132">
        <v>29</v>
      </c>
    </row>
    <row r="740" spans="1:24">
      <c r="A740" s="132">
        <v>739</v>
      </c>
      <c r="B740" s="132">
        <v>40000000378</v>
      </c>
      <c r="C740" s="132">
        <v>61061000000</v>
      </c>
      <c r="D740" s="132" t="s">
        <v>547</v>
      </c>
      <c r="E740" s="132" t="s">
        <v>3687</v>
      </c>
      <c r="F740" s="132">
        <v>80</v>
      </c>
      <c r="G740" s="132" t="s">
        <v>3848</v>
      </c>
      <c r="H740" s="132">
        <v>2</v>
      </c>
      <c r="I740" s="132">
        <v>0.25800000000000001</v>
      </c>
      <c r="J740" s="132">
        <v>1</v>
      </c>
      <c r="K740" s="132">
        <v>0.25800000000000001</v>
      </c>
      <c r="L740" s="132" t="s">
        <v>2262</v>
      </c>
      <c r="M740" s="132">
        <v>823</v>
      </c>
      <c r="N740" s="132" t="s">
        <v>436</v>
      </c>
      <c r="O740" s="132">
        <v>1840</v>
      </c>
      <c r="P740" s="132" t="s">
        <v>439</v>
      </c>
      <c r="Q740" s="132">
        <v>9</v>
      </c>
      <c r="R740" s="132" t="s">
        <v>438</v>
      </c>
      <c r="S740" s="132">
        <v>1000317</v>
      </c>
      <c r="T740" s="132" t="s">
        <v>959</v>
      </c>
      <c r="U740" s="132">
        <v>165</v>
      </c>
      <c r="V740" s="132">
        <v>1</v>
      </c>
      <c r="W740" s="132" t="s">
        <v>1050</v>
      </c>
      <c r="X740" s="132">
        <v>20</v>
      </c>
    </row>
    <row r="741" spans="1:24">
      <c r="A741" s="132">
        <v>740</v>
      </c>
      <c r="B741" s="132">
        <v>40000000377</v>
      </c>
      <c r="C741" s="132">
        <v>61091000000</v>
      </c>
      <c r="D741" s="132" t="s">
        <v>856</v>
      </c>
      <c r="E741" s="132" t="s">
        <v>453</v>
      </c>
      <c r="F741" s="132">
        <v>73</v>
      </c>
      <c r="G741" s="132" t="s">
        <v>3848</v>
      </c>
      <c r="H741" s="132">
        <v>2</v>
      </c>
      <c r="I741" s="132">
        <v>0.41</v>
      </c>
      <c r="J741" s="132">
        <v>1</v>
      </c>
      <c r="K741" s="132">
        <v>0.41</v>
      </c>
      <c r="L741" s="132" t="s">
        <v>2262</v>
      </c>
      <c r="M741" s="132">
        <v>823</v>
      </c>
      <c r="N741" s="132" t="s">
        <v>436</v>
      </c>
      <c r="O741" s="132">
        <v>1840</v>
      </c>
      <c r="P741" s="132" t="s">
        <v>439</v>
      </c>
      <c r="Q741" s="132">
        <v>9</v>
      </c>
      <c r="R741" s="132" t="s">
        <v>438</v>
      </c>
      <c r="S741" s="132">
        <v>1000317</v>
      </c>
      <c r="T741" s="132" t="s">
        <v>821</v>
      </c>
      <c r="U741" s="132">
        <v>3</v>
      </c>
      <c r="V741" s="132">
        <v>1</v>
      </c>
      <c r="W741" s="132" t="s">
        <v>1048</v>
      </c>
      <c r="X741" s="132">
        <v>4</v>
      </c>
    </row>
    <row r="742" spans="1:24">
      <c r="A742" s="132">
        <v>741</v>
      </c>
      <c r="B742" s="132">
        <v>40000000376</v>
      </c>
      <c r="C742" s="132">
        <v>61091000000</v>
      </c>
      <c r="D742" s="132" t="s">
        <v>856</v>
      </c>
      <c r="E742" s="132" t="s">
        <v>453</v>
      </c>
      <c r="F742" s="132">
        <v>73</v>
      </c>
      <c r="G742" s="132" t="s">
        <v>3848</v>
      </c>
      <c r="H742" s="132">
        <v>2</v>
      </c>
      <c r="I742" s="132">
        <v>0.124</v>
      </c>
      <c r="J742" s="132">
        <v>1</v>
      </c>
      <c r="K742" s="132">
        <v>0.124</v>
      </c>
      <c r="L742" s="132" t="s">
        <v>2262</v>
      </c>
      <c r="M742" s="132">
        <v>823</v>
      </c>
      <c r="N742" s="132" t="s">
        <v>436</v>
      </c>
      <c r="O742" s="132">
        <v>1840</v>
      </c>
      <c r="P742" s="132" t="s">
        <v>439</v>
      </c>
      <c r="Q742" s="132">
        <v>9</v>
      </c>
      <c r="R742" s="132" t="s">
        <v>438</v>
      </c>
      <c r="S742" s="132">
        <v>1000317</v>
      </c>
      <c r="T742" s="132" t="s">
        <v>810</v>
      </c>
      <c r="U742" s="132">
        <v>122</v>
      </c>
      <c r="V742" s="132">
        <v>1</v>
      </c>
      <c r="W742" s="132" t="s">
        <v>1050</v>
      </c>
      <c r="X742" s="132">
        <v>20</v>
      </c>
    </row>
    <row r="743" spans="1:24">
      <c r="A743" s="132">
        <v>742</v>
      </c>
      <c r="B743" s="132">
        <v>40000000375</v>
      </c>
      <c r="C743" s="132">
        <v>61091000000</v>
      </c>
      <c r="D743" s="132" t="s">
        <v>856</v>
      </c>
      <c r="E743" s="132" t="s">
        <v>453</v>
      </c>
      <c r="F743" s="132">
        <v>73</v>
      </c>
      <c r="G743" s="132" t="s">
        <v>3848</v>
      </c>
      <c r="H743" s="132">
        <v>2</v>
      </c>
      <c r="I743" s="132">
        <v>0.11600000000000001</v>
      </c>
      <c r="J743" s="132">
        <v>1</v>
      </c>
      <c r="K743" s="132">
        <v>0.11600000000000001</v>
      </c>
      <c r="L743" s="132" t="s">
        <v>2262</v>
      </c>
      <c r="M743" s="132">
        <v>823</v>
      </c>
      <c r="N743" s="132" t="s">
        <v>436</v>
      </c>
      <c r="O743" s="132">
        <v>1840</v>
      </c>
      <c r="P743" s="132" t="s">
        <v>439</v>
      </c>
      <c r="Q743" s="132">
        <v>9</v>
      </c>
      <c r="R743" s="132" t="s">
        <v>438</v>
      </c>
      <c r="S743" s="132">
        <v>1000317</v>
      </c>
      <c r="T743" s="132" t="s">
        <v>810</v>
      </c>
      <c r="U743" s="132">
        <v>122</v>
      </c>
      <c r="V743" s="132">
        <v>1</v>
      </c>
      <c r="W743" s="132" t="s">
        <v>1050</v>
      </c>
      <c r="X743" s="132">
        <v>20</v>
      </c>
    </row>
    <row r="744" spans="1:24">
      <c r="A744" s="132">
        <v>743</v>
      </c>
      <c r="B744" s="132">
        <v>40000000374</v>
      </c>
      <c r="C744" s="132">
        <v>62046231000</v>
      </c>
      <c r="D744" s="132" t="s">
        <v>603</v>
      </c>
      <c r="E744" s="132" t="s">
        <v>3964</v>
      </c>
      <c r="F744" s="132">
        <v>87</v>
      </c>
      <c r="G744" s="132" t="s">
        <v>3848</v>
      </c>
      <c r="H744" s="132">
        <v>2</v>
      </c>
      <c r="I744" s="132">
        <v>0.60399999999999998</v>
      </c>
      <c r="J744" s="132">
        <v>1</v>
      </c>
      <c r="K744" s="132">
        <v>0.60399999999999998</v>
      </c>
      <c r="L744" s="132" t="s">
        <v>2262</v>
      </c>
      <c r="M744" s="132">
        <v>823</v>
      </c>
      <c r="N744" s="132" t="s">
        <v>436</v>
      </c>
      <c r="O744" s="132">
        <v>1840</v>
      </c>
      <c r="P744" s="132" t="s">
        <v>439</v>
      </c>
      <c r="Q744" s="132">
        <v>9</v>
      </c>
      <c r="R744" s="132" t="s">
        <v>438</v>
      </c>
      <c r="S744" s="132">
        <v>1000317</v>
      </c>
      <c r="T744" s="132">
        <v>40</v>
      </c>
      <c r="U744" s="132">
        <v>79</v>
      </c>
      <c r="V744" s="132">
        <v>1</v>
      </c>
      <c r="W744" s="132" t="s">
        <v>1073</v>
      </c>
      <c r="X744" s="132">
        <v>8</v>
      </c>
    </row>
    <row r="745" spans="1:24">
      <c r="A745" s="132">
        <v>744</v>
      </c>
      <c r="B745" s="132">
        <v>40000000373</v>
      </c>
      <c r="C745" s="132">
        <v>61102099000</v>
      </c>
      <c r="D745" s="132" t="s">
        <v>612</v>
      </c>
      <c r="E745" s="132" t="s">
        <v>459</v>
      </c>
      <c r="F745" s="132">
        <v>88</v>
      </c>
      <c r="G745" s="132" t="s">
        <v>3848</v>
      </c>
      <c r="H745" s="132">
        <v>2</v>
      </c>
      <c r="I745" s="132">
        <v>0.27800000000000002</v>
      </c>
      <c r="J745" s="132">
        <v>1</v>
      </c>
      <c r="K745" s="132">
        <v>0.27800000000000002</v>
      </c>
      <c r="L745" s="132" t="s">
        <v>2262</v>
      </c>
      <c r="M745" s="132">
        <v>823</v>
      </c>
      <c r="N745" s="132" t="s">
        <v>436</v>
      </c>
      <c r="O745" s="132">
        <v>1840</v>
      </c>
      <c r="P745" s="132" t="s">
        <v>439</v>
      </c>
      <c r="Q745" s="132">
        <v>9</v>
      </c>
      <c r="R745" s="132" t="s">
        <v>438</v>
      </c>
      <c r="S745" s="132">
        <v>1000317</v>
      </c>
      <c r="T745" s="132" t="s">
        <v>825</v>
      </c>
      <c r="U745" s="132">
        <v>119</v>
      </c>
      <c r="V745" s="132">
        <v>1</v>
      </c>
      <c r="W745" s="132" t="s">
        <v>1073</v>
      </c>
      <c r="X745" s="132">
        <v>8</v>
      </c>
    </row>
    <row r="746" spans="1:24">
      <c r="A746" s="132">
        <v>745</v>
      </c>
      <c r="B746" s="132">
        <v>40000000372</v>
      </c>
      <c r="C746" s="132">
        <v>61045300000</v>
      </c>
      <c r="D746" s="132" t="s">
        <v>495</v>
      </c>
      <c r="E746" s="132" t="s">
        <v>443</v>
      </c>
      <c r="F746" s="132">
        <v>53</v>
      </c>
      <c r="G746" s="132" t="s">
        <v>3848</v>
      </c>
      <c r="H746" s="132">
        <v>2</v>
      </c>
      <c r="I746" s="132">
        <v>0.22600000000000001</v>
      </c>
      <c r="J746" s="132">
        <v>1</v>
      </c>
      <c r="K746" s="132">
        <v>0.22600000000000001</v>
      </c>
      <c r="L746" s="132" t="s">
        <v>2262</v>
      </c>
      <c r="M746" s="132">
        <v>823</v>
      </c>
      <c r="N746" s="132" t="s">
        <v>436</v>
      </c>
      <c r="O746" s="132">
        <v>1840</v>
      </c>
      <c r="P746" s="132" t="s">
        <v>3961</v>
      </c>
      <c r="Q746" s="132" t="s">
        <v>3935</v>
      </c>
      <c r="R746" s="132" t="s">
        <v>438</v>
      </c>
      <c r="S746" s="132">
        <v>1000317</v>
      </c>
      <c r="T746" s="132" t="s">
        <v>858</v>
      </c>
      <c r="U746" s="132">
        <v>1</v>
      </c>
      <c r="V746" s="132">
        <v>1</v>
      </c>
      <c r="W746" s="132" t="s">
        <v>1107</v>
      </c>
      <c r="X746" s="132">
        <v>1</v>
      </c>
    </row>
    <row r="747" spans="1:24">
      <c r="A747" s="132">
        <v>746</v>
      </c>
      <c r="B747" s="132">
        <v>40000000371</v>
      </c>
      <c r="C747" s="132">
        <v>61062000000</v>
      </c>
      <c r="D747" s="132" t="s">
        <v>988</v>
      </c>
      <c r="E747" s="132" t="s">
        <v>437</v>
      </c>
      <c r="F747" s="132">
        <v>77</v>
      </c>
      <c r="G747" s="132" t="s">
        <v>3848</v>
      </c>
      <c r="H747" s="132">
        <v>2</v>
      </c>
      <c r="I747" s="132">
        <v>0.17199999999999999</v>
      </c>
      <c r="J747" s="132">
        <v>1</v>
      </c>
      <c r="K747" s="132">
        <v>0.17199999999999999</v>
      </c>
      <c r="L747" s="132" t="s">
        <v>2262</v>
      </c>
      <c r="M747" s="132">
        <v>823</v>
      </c>
      <c r="N747" s="132" t="s">
        <v>436</v>
      </c>
      <c r="O747" s="132">
        <v>1840</v>
      </c>
      <c r="P747" s="132" t="s">
        <v>425</v>
      </c>
      <c r="Q747" s="132">
        <v>37</v>
      </c>
      <c r="R747" s="132" t="s">
        <v>438</v>
      </c>
      <c r="S747" s="132">
        <v>1000317</v>
      </c>
      <c r="T747" s="132" t="s">
        <v>825</v>
      </c>
      <c r="U747" s="132">
        <v>119</v>
      </c>
      <c r="V747" s="132">
        <v>1</v>
      </c>
      <c r="W747" s="132" t="s">
        <v>1071</v>
      </c>
      <c r="X747" s="132">
        <v>12</v>
      </c>
    </row>
    <row r="748" spans="1:24">
      <c r="A748" s="132">
        <v>747</v>
      </c>
      <c r="B748" s="132">
        <v>40000000370</v>
      </c>
      <c r="C748" s="132">
        <v>61061000000</v>
      </c>
      <c r="D748" s="132" t="s">
        <v>917</v>
      </c>
      <c r="E748" s="132" t="s">
        <v>437</v>
      </c>
      <c r="F748" s="132">
        <v>77</v>
      </c>
      <c r="G748" s="132" t="s">
        <v>3848</v>
      </c>
      <c r="H748" s="132">
        <v>2</v>
      </c>
      <c r="I748" s="132">
        <v>0.17799999999999999</v>
      </c>
      <c r="J748" s="132">
        <v>1</v>
      </c>
      <c r="K748" s="132">
        <v>0.17799999999999999</v>
      </c>
      <c r="L748" s="132" t="s">
        <v>2262</v>
      </c>
      <c r="M748" s="132">
        <v>823</v>
      </c>
      <c r="N748" s="132" t="s">
        <v>2937</v>
      </c>
      <c r="O748" s="132">
        <v>7495</v>
      </c>
      <c r="P748" s="132" t="s">
        <v>439</v>
      </c>
      <c r="Q748" s="132">
        <v>9</v>
      </c>
      <c r="R748" s="132" t="s">
        <v>438</v>
      </c>
      <c r="S748" s="132">
        <v>1000317</v>
      </c>
      <c r="T748" s="132" t="s">
        <v>828</v>
      </c>
      <c r="U748" s="132">
        <v>124</v>
      </c>
      <c r="V748" s="132">
        <v>1</v>
      </c>
      <c r="W748" s="132" t="s">
        <v>3919</v>
      </c>
      <c r="X748" s="132">
        <v>25</v>
      </c>
    </row>
    <row r="749" spans="1:24">
      <c r="A749" s="132">
        <v>748</v>
      </c>
      <c r="B749" s="132">
        <v>40000000369</v>
      </c>
      <c r="C749" s="132">
        <v>62046239000</v>
      </c>
      <c r="D749" s="132" t="s">
        <v>979</v>
      </c>
      <c r="E749" s="132" t="s">
        <v>420</v>
      </c>
      <c r="F749" s="132">
        <v>93</v>
      </c>
      <c r="G749" s="132" t="s">
        <v>3848</v>
      </c>
      <c r="H749" s="132">
        <v>2</v>
      </c>
      <c r="I749" s="132">
        <v>0.49199999999999999</v>
      </c>
      <c r="J749" s="132">
        <v>1</v>
      </c>
      <c r="K749" s="132">
        <v>0.49199999999999999</v>
      </c>
      <c r="L749" s="132" t="s">
        <v>2262</v>
      </c>
      <c r="M749" s="132">
        <v>823</v>
      </c>
      <c r="N749" s="132" t="s">
        <v>436</v>
      </c>
      <c r="O749" s="132">
        <v>1840</v>
      </c>
      <c r="P749" s="132" t="s">
        <v>439</v>
      </c>
      <c r="Q749" s="132">
        <v>9</v>
      </c>
      <c r="R749" s="132" t="s">
        <v>438</v>
      </c>
      <c r="S749" s="132">
        <v>1000317</v>
      </c>
      <c r="T749" s="132">
        <v>36</v>
      </c>
      <c r="U749" s="132">
        <v>52</v>
      </c>
      <c r="V749" s="132">
        <v>1</v>
      </c>
      <c r="W749" s="132" t="s">
        <v>1107</v>
      </c>
      <c r="X749" s="132">
        <v>1</v>
      </c>
    </row>
    <row r="750" spans="1:24">
      <c r="A750" s="132">
        <v>749</v>
      </c>
      <c r="B750" s="132">
        <v>40000000368</v>
      </c>
      <c r="C750" s="132">
        <v>62046318000</v>
      </c>
      <c r="D750" s="132" t="s">
        <v>511</v>
      </c>
      <c r="E750" s="132" t="s">
        <v>420</v>
      </c>
      <c r="F750" s="132">
        <v>93</v>
      </c>
      <c r="G750" s="132" t="s">
        <v>3848</v>
      </c>
      <c r="H750" s="132">
        <v>2</v>
      </c>
      <c r="I750" s="132">
        <v>0.49199999999999999</v>
      </c>
      <c r="J750" s="132">
        <v>1</v>
      </c>
      <c r="K750" s="132">
        <v>0.49199999999999999</v>
      </c>
      <c r="L750" s="132" t="s">
        <v>2262</v>
      </c>
      <c r="M750" s="132">
        <v>823</v>
      </c>
      <c r="N750" s="132" t="s">
        <v>440</v>
      </c>
      <c r="O750" s="132">
        <v>7485</v>
      </c>
      <c r="P750" s="132" t="s">
        <v>425</v>
      </c>
      <c r="Q750" s="132">
        <v>37</v>
      </c>
      <c r="R750" s="132" t="s">
        <v>438</v>
      </c>
      <c r="S750" s="132">
        <v>1000317</v>
      </c>
      <c r="T750" s="132">
        <v>42</v>
      </c>
      <c r="U750" s="132">
        <v>88</v>
      </c>
      <c r="V750" s="132">
        <v>1</v>
      </c>
      <c r="W750" s="132" t="s">
        <v>3916</v>
      </c>
      <c r="X750" s="132">
        <v>10</v>
      </c>
    </row>
    <row r="751" spans="1:24">
      <c r="A751" s="132">
        <v>750</v>
      </c>
      <c r="B751" s="132">
        <v>40000000367</v>
      </c>
      <c r="C751" s="132">
        <v>61045300000</v>
      </c>
      <c r="D751" s="132" t="s">
        <v>495</v>
      </c>
      <c r="E751" s="132" t="s">
        <v>443</v>
      </c>
      <c r="F751" s="132">
        <v>53</v>
      </c>
      <c r="G751" s="132" t="s">
        <v>3848</v>
      </c>
      <c r="H751" s="132">
        <v>2</v>
      </c>
      <c r="I751" s="132">
        <v>0.128</v>
      </c>
      <c r="J751" s="132">
        <v>1</v>
      </c>
      <c r="K751" s="132">
        <v>0.128</v>
      </c>
      <c r="L751" s="132" t="s">
        <v>2262</v>
      </c>
      <c r="M751" s="132">
        <v>823</v>
      </c>
      <c r="N751" s="132" t="s">
        <v>436</v>
      </c>
      <c r="O751" s="132">
        <v>1840</v>
      </c>
      <c r="P751" s="132" t="s">
        <v>425</v>
      </c>
      <c r="Q751" s="132">
        <v>37</v>
      </c>
      <c r="R751" s="132" t="s">
        <v>438</v>
      </c>
      <c r="S751" s="132">
        <v>1000317</v>
      </c>
      <c r="T751" s="132" t="s">
        <v>821</v>
      </c>
      <c r="U751" s="132">
        <v>3</v>
      </c>
      <c r="V751" s="132">
        <v>1</v>
      </c>
      <c r="W751" s="132" t="s">
        <v>1053</v>
      </c>
      <c r="X751" s="132">
        <v>17</v>
      </c>
    </row>
    <row r="752" spans="1:24">
      <c r="A752" s="132">
        <v>751</v>
      </c>
      <c r="B752" s="132">
        <v>40000000366</v>
      </c>
      <c r="C752" s="132">
        <v>61046200000</v>
      </c>
      <c r="D752" s="132" t="s">
        <v>588</v>
      </c>
      <c r="E752" s="132" t="s">
        <v>442</v>
      </c>
      <c r="F752" s="132">
        <v>24</v>
      </c>
      <c r="G752" s="132" t="s">
        <v>3848</v>
      </c>
      <c r="H752" s="132">
        <v>2</v>
      </c>
      <c r="I752" s="132">
        <v>0.248</v>
      </c>
      <c r="J752" s="132">
        <v>1</v>
      </c>
      <c r="K752" s="132">
        <v>0.248</v>
      </c>
      <c r="L752" s="132" t="s">
        <v>2262</v>
      </c>
      <c r="M752" s="132">
        <v>823</v>
      </c>
      <c r="N752" s="132" t="s">
        <v>436</v>
      </c>
      <c r="O752" s="132">
        <v>1840</v>
      </c>
      <c r="P752" s="132" t="s">
        <v>439</v>
      </c>
      <c r="Q752" s="132">
        <v>9</v>
      </c>
      <c r="R752" s="132" t="s">
        <v>438</v>
      </c>
      <c r="S752" s="132">
        <v>1000317</v>
      </c>
      <c r="T752" s="132">
        <v>32</v>
      </c>
      <c r="U752" s="132">
        <v>31</v>
      </c>
      <c r="V752" s="132">
        <v>1</v>
      </c>
      <c r="W752" s="132" t="s">
        <v>1038</v>
      </c>
      <c r="X752" s="132">
        <v>5</v>
      </c>
    </row>
    <row r="753" spans="1:24">
      <c r="A753" s="132">
        <v>752</v>
      </c>
      <c r="B753" s="132">
        <v>40000000365</v>
      </c>
      <c r="C753" s="132">
        <v>62046318000</v>
      </c>
      <c r="D753" s="132" t="s">
        <v>511</v>
      </c>
      <c r="E753" s="132" t="s">
        <v>420</v>
      </c>
      <c r="F753" s="132">
        <v>93</v>
      </c>
      <c r="G753" s="132" t="s">
        <v>3848</v>
      </c>
      <c r="H753" s="132">
        <v>2</v>
      </c>
      <c r="I753" s="132">
        <v>0.48399999999999999</v>
      </c>
      <c r="J753" s="132">
        <v>1</v>
      </c>
      <c r="K753" s="132">
        <v>0.48399999999999999</v>
      </c>
      <c r="L753" s="132" t="s">
        <v>2262</v>
      </c>
      <c r="M753" s="132">
        <v>823</v>
      </c>
      <c r="N753" s="132" t="s">
        <v>440</v>
      </c>
      <c r="O753" s="132">
        <v>7485</v>
      </c>
      <c r="P753" s="132" t="s">
        <v>425</v>
      </c>
      <c r="Q753" s="132">
        <v>37</v>
      </c>
      <c r="R753" s="132" t="s">
        <v>438</v>
      </c>
      <c r="S753" s="132">
        <v>1000317</v>
      </c>
      <c r="T753" s="132">
        <v>34</v>
      </c>
      <c r="U753" s="132">
        <v>41</v>
      </c>
      <c r="V753" s="132">
        <v>1</v>
      </c>
      <c r="W753" s="132" t="s">
        <v>3919</v>
      </c>
      <c r="X753" s="132">
        <v>25</v>
      </c>
    </row>
    <row r="754" spans="1:24">
      <c r="A754" s="132">
        <v>753</v>
      </c>
      <c r="B754" s="132">
        <v>40000000364</v>
      </c>
      <c r="C754" s="132">
        <v>61061000000</v>
      </c>
      <c r="D754" s="132" t="s">
        <v>976</v>
      </c>
      <c r="E754" s="132" t="s">
        <v>437</v>
      </c>
      <c r="F754" s="132">
        <v>77</v>
      </c>
      <c r="G754" s="132" t="s">
        <v>3848</v>
      </c>
      <c r="H754" s="132">
        <v>2</v>
      </c>
      <c r="I754" s="132">
        <v>0.218</v>
      </c>
      <c r="J754" s="132">
        <v>1</v>
      </c>
      <c r="K754" s="132">
        <v>0.218</v>
      </c>
      <c r="L754" s="132" t="s">
        <v>2262</v>
      </c>
      <c r="M754" s="132">
        <v>823</v>
      </c>
      <c r="N754" s="132" t="s">
        <v>436</v>
      </c>
      <c r="O754" s="132">
        <v>1840</v>
      </c>
      <c r="P754" s="132" t="s">
        <v>439</v>
      </c>
      <c r="Q754" s="132">
        <v>9</v>
      </c>
      <c r="R754" s="132" t="s">
        <v>438</v>
      </c>
      <c r="S754" s="132">
        <v>1000317</v>
      </c>
      <c r="T754" s="132" t="s">
        <v>828</v>
      </c>
      <c r="U754" s="132">
        <v>124</v>
      </c>
      <c r="V754" s="132">
        <v>1</v>
      </c>
      <c r="W754" s="132" t="s">
        <v>1071</v>
      </c>
      <c r="X754" s="132">
        <v>12</v>
      </c>
    </row>
    <row r="755" spans="1:24">
      <c r="A755" s="132">
        <v>754</v>
      </c>
      <c r="B755" s="132">
        <v>40000000363</v>
      </c>
      <c r="C755" s="132">
        <v>61091000000</v>
      </c>
      <c r="D755" s="132" t="s">
        <v>608</v>
      </c>
      <c r="E755" s="132" t="s">
        <v>329</v>
      </c>
      <c r="F755" s="132">
        <v>249</v>
      </c>
      <c r="G755" s="132" t="s">
        <v>3848</v>
      </c>
      <c r="H755" s="132">
        <v>2</v>
      </c>
      <c r="I755" s="132">
        <v>5.6000000000000001E-2</v>
      </c>
      <c r="J755" s="132">
        <v>1</v>
      </c>
      <c r="K755" s="132">
        <v>5.6000000000000001E-2</v>
      </c>
      <c r="L755" s="132" t="s">
        <v>2262</v>
      </c>
      <c r="M755" s="132">
        <v>823</v>
      </c>
      <c r="N755" s="132" t="s">
        <v>436</v>
      </c>
      <c r="O755" s="132">
        <v>1840</v>
      </c>
      <c r="P755" s="132" t="s">
        <v>439</v>
      </c>
      <c r="Q755" s="132">
        <v>9</v>
      </c>
      <c r="R755" s="132" t="s">
        <v>438</v>
      </c>
      <c r="S755" s="132">
        <v>1000317</v>
      </c>
      <c r="T755" s="132" t="s">
        <v>810</v>
      </c>
      <c r="U755" s="132">
        <v>122</v>
      </c>
      <c r="V755" s="132">
        <v>1</v>
      </c>
      <c r="W755" s="132" t="s">
        <v>1107</v>
      </c>
      <c r="X755" s="132">
        <v>1</v>
      </c>
    </row>
    <row r="756" spans="1:24">
      <c r="A756" s="132">
        <v>755</v>
      </c>
      <c r="B756" s="132">
        <v>40000000362</v>
      </c>
      <c r="C756" s="132">
        <v>62046318000</v>
      </c>
      <c r="D756" s="132" t="s">
        <v>987</v>
      </c>
      <c r="E756" s="132" t="s">
        <v>420</v>
      </c>
      <c r="F756" s="132">
        <v>93</v>
      </c>
      <c r="G756" s="132" t="s">
        <v>3848</v>
      </c>
      <c r="H756" s="132">
        <v>2</v>
      </c>
      <c r="I756" s="132">
        <v>0.224</v>
      </c>
      <c r="J756" s="132">
        <v>1</v>
      </c>
      <c r="K756" s="132">
        <v>0.224</v>
      </c>
      <c r="L756" s="132" t="s">
        <v>2262</v>
      </c>
      <c r="M756" s="132">
        <v>823</v>
      </c>
      <c r="N756" s="132" t="s">
        <v>436</v>
      </c>
      <c r="O756" s="132">
        <v>1840</v>
      </c>
      <c r="P756" s="132" t="s">
        <v>3961</v>
      </c>
      <c r="Q756" s="132" t="s">
        <v>3935</v>
      </c>
      <c r="R756" s="132" t="s">
        <v>438</v>
      </c>
      <c r="S756" s="132">
        <v>1000317</v>
      </c>
      <c r="T756" s="132" t="s">
        <v>828</v>
      </c>
      <c r="U756" s="132">
        <v>124</v>
      </c>
      <c r="V756" s="132">
        <v>1</v>
      </c>
      <c r="W756" s="132" t="s">
        <v>1064</v>
      </c>
      <c r="X756" s="132">
        <v>7</v>
      </c>
    </row>
    <row r="757" spans="1:24">
      <c r="A757" s="132">
        <v>756</v>
      </c>
      <c r="B757" s="132">
        <v>40000000361</v>
      </c>
      <c r="C757" s="132">
        <v>62024000090</v>
      </c>
      <c r="D757" s="132" t="s">
        <v>600</v>
      </c>
      <c r="E757" s="132" t="s">
        <v>3692</v>
      </c>
      <c r="F757" s="132">
        <v>92</v>
      </c>
      <c r="G757" s="132" t="s">
        <v>3848</v>
      </c>
      <c r="H757" s="132">
        <v>2</v>
      </c>
      <c r="I757" s="132">
        <v>0.16400000000000001</v>
      </c>
      <c r="J757" s="132">
        <v>1</v>
      </c>
      <c r="K757" s="132">
        <v>0.16400000000000001</v>
      </c>
      <c r="L757" s="132" t="s">
        <v>2262</v>
      </c>
      <c r="M757" s="132">
        <v>823</v>
      </c>
      <c r="N757" s="132" t="s">
        <v>436</v>
      </c>
      <c r="O757" s="132">
        <v>1840</v>
      </c>
      <c r="P757" s="132" t="s">
        <v>425</v>
      </c>
      <c r="Q757" s="132">
        <v>37</v>
      </c>
      <c r="R757" s="132" t="s">
        <v>438</v>
      </c>
      <c r="S757" s="132">
        <v>1000317</v>
      </c>
      <c r="T757" s="132" t="s">
        <v>825</v>
      </c>
      <c r="U757" s="132">
        <v>119</v>
      </c>
      <c r="V757" s="132">
        <v>1</v>
      </c>
      <c r="W757" s="132" t="s">
        <v>1050</v>
      </c>
      <c r="X757" s="132">
        <v>20</v>
      </c>
    </row>
    <row r="758" spans="1:24">
      <c r="A758" s="132">
        <v>757</v>
      </c>
      <c r="B758" s="132">
        <v>40000000360</v>
      </c>
      <c r="C758" s="132">
        <v>61062000000</v>
      </c>
      <c r="D758" s="132" t="s">
        <v>988</v>
      </c>
      <c r="E758" s="132" t="s">
        <v>437</v>
      </c>
      <c r="F758" s="132">
        <v>77</v>
      </c>
      <c r="G758" s="132" t="s">
        <v>3848</v>
      </c>
      <c r="H758" s="132">
        <v>2</v>
      </c>
      <c r="I758" s="132">
        <v>6.6000000000000003E-2</v>
      </c>
      <c r="J758" s="132">
        <v>1</v>
      </c>
      <c r="K758" s="132">
        <v>6.6000000000000003E-2</v>
      </c>
      <c r="L758" s="132" t="s">
        <v>2262</v>
      </c>
      <c r="M758" s="132">
        <v>823</v>
      </c>
      <c r="N758" s="132" t="s">
        <v>436</v>
      </c>
      <c r="O758" s="132">
        <v>1840</v>
      </c>
      <c r="P758" s="132" t="s">
        <v>425</v>
      </c>
      <c r="Q758" s="132">
        <v>37</v>
      </c>
      <c r="R758" s="132" t="s">
        <v>438</v>
      </c>
      <c r="S758" s="132">
        <v>1000317</v>
      </c>
      <c r="T758" s="132" t="s">
        <v>828</v>
      </c>
      <c r="U758" s="132">
        <v>124</v>
      </c>
      <c r="V758" s="132">
        <v>1</v>
      </c>
      <c r="W758" s="132" t="s">
        <v>1038</v>
      </c>
      <c r="X758" s="132">
        <v>5</v>
      </c>
    </row>
    <row r="759" spans="1:24">
      <c r="A759" s="132">
        <v>758</v>
      </c>
      <c r="B759" s="132">
        <v>40000000359</v>
      </c>
      <c r="C759" s="132">
        <v>61091000000</v>
      </c>
      <c r="D759" s="132" t="s">
        <v>856</v>
      </c>
      <c r="E759" s="132" t="s">
        <v>453</v>
      </c>
      <c r="F759" s="132">
        <v>73</v>
      </c>
      <c r="G759" s="132" t="s">
        <v>3848</v>
      </c>
      <c r="H759" s="132">
        <v>2</v>
      </c>
      <c r="I759" s="132">
        <v>0.156</v>
      </c>
      <c r="J759" s="132">
        <v>1</v>
      </c>
      <c r="K759" s="132">
        <v>0.156</v>
      </c>
      <c r="L759" s="132" t="s">
        <v>2262</v>
      </c>
      <c r="M759" s="132">
        <v>823</v>
      </c>
      <c r="N759" s="132" t="s">
        <v>436</v>
      </c>
      <c r="O759" s="132">
        <v>1840</v>
      </c>
      <c r="P759" s="132" t="s">
        <v>439</v>
      </c>
      <c r="Q759" s="132">
        <v>9</v>
      </c>
      <c r="R759" s="132" t="s">
        <v>438</v>
      </c>
      <c r="S759" s="132">
        <v>1000317</v>
      </c>
      <c r="T759" s="132" t="s">
        <v>825</v>
      </c>
      <c r="U759" s="132">
        <v>119</v>
      </c>
      <c r="V759" s="132">
        <v>1</v>
      </c>
      <c r="W759" s="132" t="s">
        <v>1050</v>
      </c>
      <c r="X759" s="132">
        <v>20</v>
      </c>
    </row>
    <row r="760" spans="1:24">
      <c r="A760" s="132">
        <v>759</v>
      </c>
      <c r="B760" s="132">
        <v>40000000358</v>
      </c>
      <c r="C760" s="132">
        <v>62046239000</v>
      </c>
      <c r="D760" s="132" t="s">
        <v>979</v>
      </c>
      <c r="E760" s="132" t="s">
        <v>420</v>
      </c>
      <c r="F760" s="132">
        <v>93</v>
      </c>
      <c r="G760" s="132" t="s">
        <v>3848</v>
      </c>
      <c r="H760" s="132">
        <v>2</v>
      </c>
      <c r="I760" s="132">
        <v>0.50600000000000001</v>
      </c>
      <c r="J760" s="132">
        <v>1</v>
      </c>
      <c r="K760" s="132">
        <v>0.50600000000000001</v>
      </c>
      <c r="L760" s="132" t="s">
        <v>2262</v>
      </c>
      <c r="M760" s="132">
        <v>823</v>
      </c>
      <c r="N760" s="132" t="s">
        <v>436</v>
      </c>
      <c r="O760" s="132">
        <v>1840</v>
      </c>
      <c r="P760" s="132" t="s">
        <v>439</v>
      </c>
      <c r="Q760" s="132">
        <v>9</v>
      </c>
      <c r="R760" s="132" t="s">
        <v>438</v>
      </c>
      <c r="S760" s="132">
        <v>1000317</v>
      </c>
      <c r="T760" s="132">
        <v>42</v>
      </c>
      <c r="U760" s="132">
        <v>88</v>
      </c>
      <c r="V760" s="132">
        <v>1</v>
      </c>
      <c r="W760" s="132" t="s">
        <v>1073</v>
      </c>
      <c r="X760" s="132">
        <v>8</v>
      </c>
    </row>
    <row r="761" spans="1:24">
      <c r="A761" s="132">
        <v>760</v>
      </c>
      <c r="B761" s="132">
        <v>40000000357</v>
      </c>
      <c r="C761" s="132">
        <v>61102099000</v>
      </c>
      <c r="D761" s="132" t="s">
        <v>601</v>
      </c>
      <c r="E761" s="132" t="s">
        <v>341</v>
      </c>
      <c r="F761" s="132">
        <v>18</v>
      </c>
      <c r="G761" s="132" t="s">
        <v>3848</v>
      </c>
      <c r="H761" s="132">
        <v>2</v>
      </c>
      <c r="I761" s="132">
        <v>0.48399999999999999</v>
      </c>
      <c r="J761" s="132">
        <v>1</v>
      </c>
      <c r="K761" s="132">
        <v>0.48399999999999999</v>
      </c>
      <c r="L761" s="132" t="s">
        <v>2262</v>
      </c>
      <c r="M761" s="132">
        <v>823</v>
      </c>
      <c r="N761" s="132" t="s">
        <v>436</v>
      </c>
      <c r="O761" s="132">
        <v>1840</v>
      </c>
      <c r="P761" s="132" t="s">
        <v>439</v>
      </c>
      <c r="Q761" s="132">
        <v>9</v>
      </c>
      <c r="R761" s="132" t="s">
        <v>438</v>
      </c>
      <c r="S761" s="132">
        <v>1000317</v>
      </c>
      <c r="T761" s="132" t="s">
        <v>810</v>
      </c>
      <c r="U761" s="132">
        <v>122</v>
      </c>
      <c r="V761" s="132">
        <v>1</v>
      </c>
      <c r="W761" s="132" t="s">
        <v>1038</v>
      </c>
      <c r="X761" s="132">
        <v>5</v>
      </c>
    </row>
    <row r="762" spans="1:24">
      <c r="A762" s="132">
        <v>761</v>
      </c>
      <c r="B762" s="132">
        <v>40000000356</v>
      </c>
      <c r="C762" s="132">
        <v>61091000000</v>
      </c>
      <c r="D762" s="132" t="s">
        <v>856</v>
      </c>
      <c r="E762" s="132" t="s">
        <v>453</v>
      </c>
      <c r="F762" s="132">
        <v>73</v>
      </c>
      <c r="G762" s="132" t="s">
        <v>3848</v>
      </c>
      <c r="H762" s="132">
        <v>2</v>
      </c>
      <c r="I762" s="132">
        <v>0.13200000000000001</v>
      </c>
      <c r="J762" s="132">
        <v>1</v>
      </c>
      <c r="K762" s="132">
        <v>0.13200000000000001</v>
      </c>
      <c r="L762" s="132" t="s">
        <v>2262</v>
      </c>
      <c r="M762" s="132">
        <v>823</v>
      </c>
      <c r="N762" s="132" t="s">
        <v>436</v>
      </c>
      <c r="O762" s="132">
        <v>1840</v>
      </c>
      <c r="P762" s="132" t="s">
        <v>439</v>
      </c>
      <c r="Q762" s="132">
        <v>9</v>
      </c>
      <c r="R762" s="132" t="s">
        <v>438</v>
      </c>
      <c r="S762" s="132">
        <v>1000317</v>
      </c>
      <c r="T762" s="132" t="s">
        <v>810</v>
      </c>
      <c r="U762" s="132">
        <v>122</v>
      </c>
      <c r="V762" s="132">
        <v>1</v>
      </c>
      <c r="W762" s="132" t="s">
        <v>1048</v>
      </c>
      <c r="X762" s="132">
        <v>4</v>
      </c>
    </row>
    <row r="763" spans="1:24">
      <c r="A763" s="132">
        <v>762</v>
      </c>
      <c r="B763" s="132">
        <v>40000000355</v>
      </c>
      <c r="C763" s="132">
        <v>61061000000</v>
      </c>
      <c r="D763" s="132" t="s">
        <v>1004</v>
      </c>
      <c r="E763" s="132" t="s">
        <v>444</v>
      </c>
      <c r="F763" s="132">
        <v>82</v>
      </c>
      <c r="G763" s="132" t="s">
        <v>3848</v>
      </c>
      <c r="H763" s="132">
        <v>2</v>
      </c>
      <c r="I763" s="132">
        <v>0.188</v>
      </c>
      <c r="J763" s="132">
        <v>1</v>
      </c>
      <c r="K763" s="132">
        <v>0.188</v>
      </c>
      <c r="L763" s="132" t="s">
        <v>2262</v>
      </c>
      <c r="M763" s="132">
        <v>823</v>
      </c>
      <c r="N763" s="132" t="s">
        <v>428</v>
      </c>
      <c r="O763" s="132">
        <v>7505</v>
      </c>
      <c r="P763" s="132" t="s">
        <v>439</v>
      </c>
      <c r="Q763" s="132">
        <v>9</v>
      </c>
      <c r="R763" s="132" t="s">
        <v>438</v>
      </c>
      <c r="S763" s="132">
        <v>1000317</v>
      </c>
      <c r="T763" s="132" t="s">
        <v>821</v>
      </c>
      <c r="U763" s="132">
        <v>3</v>
      </c>
      <c r="V763" s="132">
        <v>1</v>
      </c>
      <c r="W763" s="132" t="s">
        <v>1046</v>
      </c>
      <c r="X763" s="132">
        <v>12</v>
      </c>
    </row>
    <row r="764" spans="1:24">
      <c r="A764" s="132">
        <v>763</v>
      </c>
      <c r="B764" s="132">
        <v>40000000354</v>
      </c>
      <c r="C764" s="132">
        <v>62046318000</v>
      </c>
      <c r="D764" s="132" t="s">
        <v>987</v>
      </c>
      <c r="E764" s="132" t="s">
        <v>420</v>
      </c>
      <c r="F764" s="132">
        <v>93</v>
      </c>
      <c r="G764" s="132" t="s">
        <v>3848</v>
      </c>
      <c r="H764" s="132">
        <v>2</v>
      </c>
      <c r="I764" s="132">
        <v>0.35</v>
      </c>
      <c r="J764" s="132">
        <v>1</v>
      </c>
      <c r="K764" s="132">
        <v>0.35</v>
      </c>
      <c r="L764" s="132" t="s">
        <v>2262</v>
      </c>
      <c r="M764" s="132">
        <v>823</v>
      </c>
      <c r="N764" s="132" t="s">
        <v>436</v>
      </c>
      <c r="O764" s="132">
        <v>1840</v>
      </c>
      <c r="P764" s="132" t="s">
        <v>425</v>
      </c>
      <c r="Q764" s="132">
        <v>37</v>
      </c>
      <c r="R764" s="132" t="s">
        <v>438</v>
      </c>
      <c r="S764" s="132">
        <v>1000317</v>
      </c>
      <c r="T764" s="132">
        <v>46</v>
      </c>
      <c r="U764" s="132">
        <v>99</v>
      </c>
      <c r="V764" s="132">
        <v>1</v>
      </c>
      <c r="W764" s="132" t="s">
        <v>1050</v>
      </c>
      <c r="X764" s="132">
        <v>20</v>
      </c>
    </row>
    <row r="765" spans="1:24">
      <c r="A765" s="132">
        <v>764</v>
      </c>
      <c r="B765" s="132">
        <v>40000000353</v>
      </c>
      <c r="C765" s="132">
        <v>61044300000</v>
      </c>
      <c r="D765" s="132" t="s">
        <v>541</v>
      </c>
      <c r="E765" s="132" t="s">
        <v>426</v>
      </c>
      <c r="F765" s="132">
        <v>43</v>
      </c>
      <c r="G765" s="132" t="s">
        <v>3848</v>
      </c>
      <c r="H765" s="132">
        <v>2</v>
      </c>
      <c r="I765" s="132">
        <v>0.46800000000000003</v>
      </c>
      <c r="J765" s="132">
        <v>1</v>
      </c>
      <c r="K765" s="132">
        <v>0.46800000000000003</v>
      </c>
      <c r="L765" s="132" t="s">
        <v>2262</v>
      </c>
      <c r="M765" s="132">
        <v>823</v>
      </c>
      <c r="N765" s="132" t="s">
        <v>436</v>
      </c>
      <c r="O765" s="132">
        <v>1840</v>
      </c>
      <c r="P765" s="132" t="s">
        <v>425</v>
      </c>
      <c r="Q765" s="132">
        <v>37</v>
      </c>
      <c r="R765" s="132" t="s">
        <v>438</v>
      </c>
      <c r="S765" s="132">
        <v>1000317</v>
      </c>
      <c r="T765" s="132" t="s">
        <v>825</v>
      </c>
      <c r="U765" s="132">
        <v>119</v>
      </c>
      <c r="V765" s="132">
        <v>1</v>
      </c>
      <c r="W765" s="132" t="s">
        <v>3916</v>
      </c>
      <c r="X765" s="132">
        <v>10</v>
      </c>
    </row>
    <row r="766" spans="1:24">
      <c r="A766" s="132">
        <v>765</v>
      </c>
      <c r="B766" s="132">
        <v>40000000352</v>
      </c>
      <c r="C766" s="132">
        <v>61103091000</v>
      </c>
      <c r="D766" s="132" t="s">
        <v>481</v>
      </c>
      <c r="E766" s="132" t="s">
        <v>459</v>
      </c>
      <c r="F766" s="132">
        <v>88</v>
      </c>
      <c r="G766" s="132" t="s">
        <v>3847</v>
      </c>
      <c r="H766" s="132">
        <v>1</v>
      </c>
      <c r="I766" s="132">
        <v>0.188</v>
      </c>
      <c r="J766" s="132">
        <v>1</v>
      </c>
      <c r="K766" s="132">
        <v>0.188</v>
      </c>
      <c r="L766" s="132" t="s">
        <v>2262</v>
      </c>
      <c r="M766" s="132">
        <v>823</v>
      </c>
      <c r="N766" s="132" t="s">
        <v>436</v>
      </c>
      <c r="O766" s="132">
        <v>1840</v>
      </c>
      <c r="P766" s="132" t="s">
        <v>425</v>
      </c>
      <c r="Q766" s="132">
        <v>37</v>
      </c>
      <c r="R766" s="132" t="s">
        <v>438</v>
      </c>
      <c r="S766" s="132">
        <v>1000317</v>
      </c>
      <c r="T766" s="132" t="s">
        <v>825</v>
      </c>
      <c r="U766" s="132">
        <v>119</v>
      </c>
      <c r="V766" s="132">
        <v>1</v>
      </c>
      <c r="W766" s="132" t="s">
        <v>3919</v>
      </c>
      <c r="X766" s="132">
        <v>25</v>
      </c>
    </row>
    <row r="767" spans="1:24">
      <c r="A767" s="132">
        <v>766</v>
      </c>
      <c r="B767" s="132">
        <v>40000000351</v>
      </c>
      <c r="C767" s="132">
        <v>61046900090</v>
      </c>
      <c r="D767" s="132" t="s">
        <v>613</v>
      </c>
      <c r="E767" s="132" t="s">
        <v>442</v>
      </c>
      <c r="F767" s="132">
        <v>24</v>
      </c>
      <c r="G767" s="132" t="s">
        <v>3848</v>
      </c>
      <c r="H767" s="132">
        <v>2</v>
      </c>
      <c r="I767" s="132">
        <v>0.17599999999999999</v>
      </c>
      <c r="J767" s="132">
        <v>1</v>
      </c>
      <c r="K767" s="132">
        <v>0.17599999999999999</v>
      </c>
      <c r="L767" s="132" t="s">
        <v>2262</v>
      </c>
      <c r="M767" s="132">
        <v>823</v>
      </c>
      <c r="N767" s="132" t="s">
        <v>436</v>
      </c>
      <c r="O767" s="132">
        <v>1840</v>
      </c>
      <c r="P767" s="132" t="s">
        <v>431</v>
      </c>
      <c r="Q767" s="132">
        <v>53</v>
      </c>
      <c r="R767" s="132" t="s">
        <v>438</v>
      </c>
      <c r="S767" s="132">
        <v>1000317</v>
      </c>
      <c r="T767" s="132">
        <v>42</v>
      </c>
      <c r="U767" s="132">
        <v>88</v>
      </c>
      <c r="V767" s="132">
        <v>1</v>
      </c>
      <c r="W767" s="132" t="s">
        <v>1144</v>
      </c>
      <c r="X767" s="132">
        <v>23</v>
      </c>
    </row>
    <row r="768" spans="1:24">
      <c r="A768" s="132">
        <v>767</v>
      </c>
      <c r="B768" s="132">
        <v>40000000350</v>
      </c>
      <c r="C768" s="132">
        <v>61102099000</v>
      </c>
      <c r="D768" s="132" t="s">
        <v>601</v>
      </c>
      <c r="E768" s="132" t="s">
        <v>341</v>
      </c>
      <c r="F768" s="132">
        <v>18</v>
      </c>
      <c r="G768" s="132" t="s">
        <v>3848</v>
      </c>
      <c r="H768" s="132">
        <v>2</v>
      </c>
      <c r="I768" s="132">
        <v>0.59</v>
      </c>
      <c r="J768" s="132">
        <v>1</v>
      </c>
      <c r="K768" s="132">
        <v>0.59</v>
      </c>
      <c r="L768" s="132" t="s">
        <v>2262</v>
      </c>
      <c r="M768" s="132">
        <v>823</v>
      </c>
      <c r="N768" s="132" t="s">
        <v>436</v>
      </c>
      <c r="O768" s="132">
        <v>1840</v>
      </c>
      <c r="P768" s="132" t="s">
        <v>439</v>
      </c>
      <c r="Q768" s="132">
        <v>9</v>
      </c>
      <c r="R768" s="132" t="s">
        <v>438</v>
      </c>
      <c r="S768" s="132">
        <v>1000317</v>
      </c>
      <c r="T768" s="132" t="s">
        <v>821</v>
      </c>
      <c r="U768" s="132">
        <v>3</v>
      </c>
      <c r="V768" s="132">
        <v>1</v>
      </c>
      <c r="W768" s="132" t="s">
        <v>1038</v>
      </c>
      <c r="X768" s="132">
        <v>5</v>
      </c>
    </row>
    <row r="769" spans="1:24">
      <c r="A769" s="132">
        <v>768</v>
      </c>
      <c r="B769" s="132">
        <v>40000000349</v>
      </c>
      <c r="C769" s="132">
        <v>61045900000</v>
      </c>
      <c r="D769" s="132" t="s">
        <v>980</v>
      </c>
      <c r="E769" s="132" t="s">
        <v>443</v>
      </c>
      <c r="F769" s="132">
        <v>53</v>
      </c>
      <c r="G769" s="132" t="s">
        <v>3848</v>
      </c>
      <c r="H769" s="132">
        <v>2</v>
      </c>
      <c r="I769" s="132">
        <v>0.16700000000000001</v>
      </c>
      <c r="J769" s="132">
        <v>1</v>
      </c>
      <c r="K769" s="132">
        <v>0.16700000000000001</v>
      </c>
      <c r="L769" s="132" t="s">
        <v>2262</v>
      </c>
      <c r="M769" s="132">
        <v>823</v>
      </c>
      <c r="N769" s="132" t="s">
        <v>436</v>
      </c>
      <c r="O769" s="132">
        <v>1840</v>
      </c>
      <c r="P769" s="132" t="s">
        <v>431</v>
      </c>
      <c r="Q769" s="132">
        <v>53</v>
      </c>
      <c r="R769" s="132" t="s">
        <v>438</v>
      </c>
      <c r="S769" s="132">
        <v>1000317</v>
      </c>
      <c r="T769" s="132">
        <v>40</v>
      </c>
      <c r="U769" s="132">
        <v>79</v>
      </c>
      <c r="V769" s="132">
        <v>1</v>
      </c>
      <c r="W769" s="132" t="s">
        <v>3916</v>
      </c>
      <c r="X769" s="132">
        <v>10</v>
      </c>
    </row>
    <row r="770" spans="1:24">
      <c r="A770" s="132">
        <v>769</v>
      </c>
      <c r="B770" s="132">
        <v>40000000348</v>
      </c>
      <c r="C770" s="132">
        <v>62034990000</v>
      </c>
      <c r="D770" s="132" t="s">
        <v>1005</v>
      </c>
      <c r="E770" s="132" t="s">
        <v>420</v>
      </c>
      <c r="F770" s="132">
        <v>93</v>
      </c>
      <c r="G770" s="132" t="s">
        <v>3847</v>
      </c>
      <c r="H770" s="132">
        <v>1</v>
      </c>
      <c r="I770" s="132">
        <v>0.33200000000000002</v>
      </c>
      <c r="J770" s="132">
        <v>1</v>
      </c>
      <c r="K770" s="132">
        <v>0.33200000000000002</v>
      </c>
      <c r="L770" s="132" t="s">
        <v>2262</v>
      </c>
      <c r="M770" s="132">
        <v>823</v>
      </c>
      <c r="N770" s="132" t="s">
        <v>2841</v>
      </c>
      <c r="O770" s="132">
        <v>2050</v>
      </c>
      <c r="P770" s="132" t="s">
        <v>4296</v>
      </c>
      <c r="Q770" s="132" t="s">
        <v>4272</v>
      </c>
      <c r="R770" s="132" t="s">
        <v>438</v>
      </c>
      <c r="S770" s="132">
        <v>1000317</v>
      </c>
      <c r="T770" s="132">
        <v>34</v>
      </c>
      <c r="U770" s="132">
        <v>41</v>
      </c>
      <c r="V770" s="132">
        <v>1</v>
      </c>
      <c r="W770" s="132" t="s">
        <v>1107</v>
      </c>
      <c r="X770" s="132">
        <v>1</v>
      </c>
    </row>
    <row r="771" spans="1:24">
      <c r="A771" s="132">
        <v>770</v>
      </c>
      <c r="B771" s="132">
        <v>40000000347</v>
      </c>
      <c r="C771" s="132">
        <v>61044200000</v>
      </c>
      <c r="D771" s="132" t="s">
        <v>867</v>
      </c>
      <c r="E771" s="132" t="s">
        <v>426</v>
      </c>
      <c r="F771" s="132">
        <v>43</v>
      </c>
      <c r="G771" s="132" t="s">
        <v>3848</v>
      </c>
      <c r="H771" s="132">
        <v>2</v>
      </c>
      <c r="I771" s="132">
        <v>0.376</v>
      </c>
      <c r="J771" s="132">
        <v>1</v>
      </c>
      <c r="K771" s="132">
        <v>0.376</v>
      </c>
      <c r="L771" s="132" t="s">
        <v>2262</v>
      </c>
      <c r="M771" s="132">
        <v>823</v>
      </c>
      <c r="N771" s="132" t="s">
        <v>440</v>
      </c>
      <c r="O771" s="132">
        <v>7485</v>
      </c>
      <c r="P771" s="132" t="s">
        <v>439</v>
      </c>
      <c r="Q771" s="132">
        <v>9</v>
      </c>
      <c r="R771" s="132" t="s">
        <v>438</v>
      </c>
      <c r="S771" s="132">
        <v>1000317</v>
      </c>
      <c r="T771" s="132" t="s">
        <v>810</v>
      </c>
      <c r="U771" s="132">
        <v>122</v>
      </c>
      <c r="V771" s="132">
        <v>1</v>
      </c>
      <c r="W771" s="132" t="s">
        <v>1048</v>
      </c>
      <c r="X771" s="132">
        <v>4</v>
      </c>
    </row>
    <row r="772" spans="1:24">
      <c r="A772" s="132">
        <v>771</v>
      </c>
      <c r="B772" s="132">
        <v>40000000346</v>
      </c>
      <c r="C772" s="132">
        <v>62046231000</v>
      </c>
      <c r="D772" s="132" t="s">
        <v>990</v>
      </c>
      <c r="E772" s="132" t="s">
        <v>3964</v>
      </c>
      <c r="F772" s="132">
        <v>87</v>
      </c>
      <c r="G772" s="132" t="s">
        <v>3848</v>
      </c>
      <c r="H772" s="132">
        <v>2</v>
      </c>
      <c r="I772" s="132">
        <v>0.48199999999999998</v>
      </c>
      <c r="J772" s="132">
        <v>1</v>
      </c>
      <c r="K772" s="132">
        <v>0.48199999999999998</v>
      </c>
      <c r="L772" s="132" t="s">
        <v>2262</v>
      </c>
      <c r="M772" s="132">
        <v>823</v>
      </c>
      <c r="N772" s="132" t="s">
        <v>440</v>
      </c>
      <c r="O772" s="132">
        <v>7485</v>
      </c>
      <c r="P772" s="132" t="s">
        <v>439</v>
      </c>
      <c r="Q772" s="132">
        <v>9</v>
      </c>
      <c r="R772" s="132" t="s">
        <v>438</v>
      </c>
      <c r="S772" s="132">
        <v>1000317</v>
      </c>
      <c r="T772" s="132">
        <v>34</v>
      </c>
      <c r="U772" s="132">
        <v>41</v>
      </c>
      <c r="V772" s="132">
        <v>1</v>
      </c>
      <c r="W772" s="132" t="s">
        <v>1046</v>
      </c>
      <c r="X772" s="132">
        <v>12</v>
      </c>
    </row>
    <row r="773" spans="1:24">
      <c r="A773" s="132">
        <v>772</v>
      </c>
      <c r="B773" s="132">
        <v>40000000345</v>
      </c>
      <c r="C773" s="132">
        <v>61046300000</v>
      </c>
      <c r="D773" s="132" t="s">
        <v>592</v>
      </c>
      <c r="E773" s="132" t="s">
        <v>442</v>
      </c>
      <c r="F773" s="132">
        <v>24</v>
      </c>
      <c r="G773" s="132" t="s">
        <v>3848</v>
      </c>
      <c r="H773" s="132">
        <v>2</v>
      </c>
      <c r="I773" s="132">
        <v>0.184</v>
      </c>
      <c r="J773" s="132">
        <v>1</v>
      </c>
      <c r="K773" s="132">
        <v>0.184</v>
      </c>
      <c r="L773" s="132" t="s">
        <v>2262</v>
      </c>
      <c r="M773" s="132">
        <v>823</v>
      </c>
      <c r="N773" s="132" t="s">
        <v>436</v>
      </c>
      <c r="O773" s="132">
        <v>1840</v>
      </c>
      <c r="P773" s="132" t="s">
        <v>425</v>
      </c>
      <c r="Q773" s="132">
        <v>37</v>
      </c>
      <c r="R773" s="132" t="s">
        <v>438</v>
      </c>
      <c r="S773" s="132">
        <v>1000317</v>
      </c>
      <c r="T773" s="132" t="s">
        <v>810</v>
      </c>
      <c r="U773" s="132">
        <v>122</v>
      </c>
      <c r="V773" s="132">
        <v>1</v>
      </c>
      <c r="W773" s="132" t="s">
        <v>1050</v>
      </c>
      <c r="X773" s="132">
        <v>20</v>
      </c>
    </row>
    <row r="774" spans="1:24">
      <c r="A774" s="132">
        <v>773</v>
      </c>
      <c r="B774" s="132">
        <v>40000000344</v>
      </c>
      <c r="C774" s="132">
        <v>61062000000</v>
      </c>
      <c r="D774" s="132" t="s">
        <v>988</v>
      </c>
      <c r="E774" s="132" t="s">
        <v>437</v>
      </c>
      <c r="F774" s="132">
        <v>77</v>
      </c>
      <c r="G774" s="132" t="s">
        <v>3848</v>
      </c>
      <c r="H774" s="132">
        <v>2</v>
      </c>
      <c r="I774" s="132">
        <v>0.13200000000000001</v>
      </c>
      <c r="J774" s="132">
        <v>1</v>
      </c>
      <c r="K774" s="132">
        <v>0.13200000000000001</v>
      </c>
      <c r="L774" s="132" t="s">
        <v>2262</v>
      </c>
      <c r="M774" s="132">
        <v>823</v>
      </c>
      <c r="N774" s="132" t="s">
        <v>436</v>
      </c>
      <c r="O774" s="132">
        <v>1840</v>
      </c>
      <c r="P774" s="132" t="s">
        <v>425</v>
      </c>
      <c r="Q774" s="132">
        <v>37</v>
      </c>
      <c r="R774" s="132" t="s">
        <v>438</v>
      </c>
      <c r="S774" s="132">
        <v>1000317</v>
      </c>
      <c r="T774" s="132" t="s">
        <v>825</v>
      </c>
      <c r="U774" s="132">
        <v>119</v>
      </c>
      <c r="V774" s="132">
        <v>1</v>
      </c>
      <c r="W774" s="132" t="s">
        <v>1046</v>
      </c>
      <c r="X774" s="132">
        <v>12</v>
      </c>
    </row>
    <row r="775" spans="1:24">
      <c r="A775" s="132">
        <v>774</v>
      </c>
      <c r="B775" s="132">
        <v>40000000343</v>
      </c>
      <c r="C775" s="132">
        <v>61034900090</v>
      </c>
      <c r="D775" s="132" t="s">
        <v>615</v>
      </c>
      <c r="E775" s="132" t="s">
        <v>442</v>
      </c>
      <c r="F775" s="132">
        <v>24</v>
      </c>
      <c r="G775" s="132" t="s">
        <v>3847</v>
      </c>
      <c r="H775" s="132">
        <v>1</v>
      </c>
      <c r="I775" s="132">
        <v>0.27400000000000002</v>
      </c>
      <c r="J775" s="132">
        <v>1</v>
      </c>
      <c r="K775" s="132">
        <v>0.27400000000000002</v>
      </c>
      <c r="L775" s="132" t="s">
        <v>2262</v>
      </c>
      <c r="M775" s="132">
        <v>823</v>
      </c>
      <c r="N775" s="132" t="s">
        <v>436</v>
      </c>
      <c r="O775" s="132">
        <v>1840</v>
      </c>
      <c r="P775" s="132" t="s">
        <v>431</v>
      </c>
      <c r="Q775" s="132">
        <v>53</v>
      </c>
      <c r="R775" s="132" t="s">
        <v>438</v>
      </c>
      <c r="S775" s="132">
        <v>1000317</v>
      </c>
      <c r="T775" s="132">
        <v>34</v>
      </c>
      <c r="U775" s="132">
        <v>41</v>
      </c>
      <c r="V775" s="132">
        <v>1</v>
      </c>
      <c r="W775" s="132" t="s">
        <v>3919</v>
      </c>
      <c r="X775" s="132">
        <v>25</v>
      </c>
    </row>
    <row r="776" spans="1:24">
      <c r="A776" s="132">
        <v>775</v>
      </c>
      <c r="B776" s="132">
        <v>40000000342</v>
      </c>
      <c r="C776" s="132">
        <v>61044900000</v>
      </c>
      <c r="D776" s="132" t="s">
        <v>590</v>
      </c>
      <c r="E776" s="132" t="s">
        <v>426</v>
      </c>
      <c r="F776" s="132">
        <v>43</v>
      </c>
      <c r="G776" s="132" t="s">
        <v>3848</v>
      </c>
      <c r="H776" s="132">
        <v>2</v>
      </c>
      <c r="I776" s="132">
        <v>0.29599999999999999</v>
      </c>
      <c r="J776" s="132">
        <v>1</v>
      </c>
      <c r="K776" s="132">
        <v>0.29599999999999999</v>
      </c>
      <c r="L776" s="132" t="s">
        <v>2262</v>
      </c>
      <c r="M776" s="132">
        <v>823</v>
      </c>
      <c r="N776" s="132" t="s">
        <v>436</v>
      </c>
      <c r="O776" s="132">
        <v>1840</v>
      </c>
      <c r="P776" s="132" t="s">
        <v>431</v>
      </c>
      <c r="Q776" s="132">
        <v>53</v>
      </c>
      <c r="R776" s="132" t="s">
        <v>438</v>
      </c>
      <c r="S776" s="132">
        <v>1000317</v>
      </c>
      <c r="T776" s="132">
        <v>38</v>
      </c>
      <c r="U776" s="132">
        <v>64</v>
      </c>
      <c r="V776" s="132">
        <v>1</v>
      </c>
      <c r="W776" s="132" t="s">
        <v>3916</v>
      </c>
      <c r="X776" s="132">
        <v>10</v>
      </c>
    </row>
    <row r="777" spans="1:24">
      <c r="A777" s="132">
        <v>776</v>
      </c>
      <c r="B777" s="132">
        <v>40000000341</v>
      </c>
      <c r="C777" s="132">
        <v>62046231000</v>
      </c>
      <c r="D777" s="132" t="s">
        <v>603</v>
      </c>
      <c r="E777" s="132" t="s">
        <v>3964</v>
      </c>
      <c r="F777" s="132">
        <v>87</v>
      </c>
      <c r="G777" s="132" t="s">
        <v>3848</v>
      </c>
      <c r="H777" s="132">
        <v>2</v>
      </c>
      <c r="I777" s="132">
        <v>0.34599999999999997</v>
      </c>
      <c r="J777" s="132">
        <v>1</v>
      </c>
      <c r="K777" s="132">
        <v>0.34599999999999997</v>
      </c>
      <c r="L777" s="132" t="s">
        <v>2262</v>
      </c>
      <c r="M777" s="132">
        <v>823</v>
      </c>
      <c r="N777" s="132" t="s">
        <v>436</v>
      </c>
      <c r="O777" s="132">
        <v>1840</v>
      </c>
      <c r="P777" s="132" t="s">
        <v>439</v>
      </c>
      <c r="Q777" s="132">
        <v>9</v>
      </c>
      <c r="R777" s="132" t="s">
        <v>438</v>
      </c>
      <c r="S777" s="132">
        <v>1000317</v>
      </c>
      <c r="T777" s="132">
        <v>42</v>
      </c>
      <c r="U777" s="132">
        <v>88</v>
      </c>
      <c r="V777" s="132">
        <v>1</v>
      </c>
      <c r="W777" s="132" t="s">
        <v>1038</v>
      </c>
      <c r="X777" s="132">
        <v>5</v>
      </c>
    </row>
    <row r="778" spans="1:24">
      <c r="A778" s="132">
        <v>777</v>
      </c>
      <c r="B778" s="132">
        <v>40000000340</v>
      </c>
      <c r="C778" s="132">
        <v>61061000000</v>
      </c>
      <c r="D778" s="132" t="s">
        <v>539</v>
      </c>
      <c r="E778" s="132" t="s">
        <v>437</v>
      </c>
      <c r="F778" s="132">
        <v>77</v>
      </c>
      <c r="G778" s="132" t="s">
        <v>3848</v>
      </c>
      <c r="H778" s="132">
        <v>2</v>
      </c>
      <c r="I778" s="132">
        <v>0.13200000000000001</v>
      </c>
      <c r="J778" s="132">
        <v>1</v>
      </c>
      <c r="K778" s="132">
        <v>0.13200000000000001</v>
      </c>
      <c r="L778" s="132" t="s">
        <v>2262</v>
      </c>
      <c r="M778" s="132">
        <v>823</v>
      </c>
      <c r="N778" s="132" t="s">
        <v>440</v>
      </c>
      <c r="O778" s="132">
        <v>7485</v>
      </c>
      <c r="P778" s="132" t="s">
        <v>439</v>
      </c>
      <c r="Q778" s="132">
        <v>9</v>
      </c>
      <c r="R778" s="132" t="s">
        <v>438</v>
      </c>
      <c r="S778" s="132">
        <v>1000317</v>
      </c>
      <c r="T778" s="132" t="s">
        <v>810</v>
      </c>
      <c r="U778" s="132">
        <v>122</v>
      </c>
      <c r="V778" s="132">
        <v>1</v>
      </c>
      <c r="W778" s="132" t="s">
        <v>1073</v>
      </c>
      <c r="X778" s="132">
        <v>8</v>
      </c>
    </row>
    <row r="779" spans="1:24">
      <c r="A779" s="132">
        <v>778</v>
      </c>
      <c r="B779" s="132">
        <v>40000000339</v>
      </c>
      <c r="C779" s="132">
        <v>61069090000</v>
      </c>
      <c r="D779" s="132" t="s">
        <v>982</v>
      </c>
      <c r="E779" s="132" t="s">
        <v>444</v>
      </c>
      <c r="F779" s="132">
        <v>82</v>
      </c>
      <c r="G779" s="132" t="s">
        <v>3848</v>
      </c>
      <c r="H779" s="132">
        <v>2</v>
      </c>
      <c r="I779" s="132">
        <v>0.154</v>
      </c>
      <c r="J779" s="132">
        <v>1</v>
      </c>
      <c r="K779" s="132">
        <v>0.154</v>
      </c>
      <c r="L779" s="132" t="s">
        <v>2262</v>
      </c>
      <c r="M779" s="132">
        <v>823</v>
      </c>
      <c r="N779" s="132" t="s">
        <v>436</v>
      </c>
      <c r="O779" s="132">
        <v>1840</v>
      </c>
      <c r="P779" s="132" t="s">
        <v>431</v>
      </c>
      <c r="Q779" s="132">
        <v>53</v>
      </c>
      <c r="R779" s="132" t="s">
        <v>438</v>
      </c>
      <c r="S779" s="132">
        <v>1000317</v>
      </c>
      <c r="T779" s="132" t="s">
        <v>828</v>
      </c>
      <c r="U779" s="132">
        <v>124</v>
      </c>
      <c r="V779" s="132">
        <v>1</v>
      </c>
      <c r="W779" s="132" t="s">
        <v>1046</v>
      </c>
      <c r="X779" s="132">
        <v>12</v>
      </c>
    </row>
    <row r="780" spans="1:24">
      <c r="A780" s="132">
        <v>779</v>
      </c>
      <c r="B780" s="132">
        <v>40000000338</v>
      </c>
      <c r="C780" s="132">
        <v>61069090000</v>
      </c>
      <c r="D780" s="132" t="s">
        <v>607</v>
      </c>
      <c r="E780" s="132" t="s">
        <v>437</v>
      </c>
      <c r="F780" s="132">
        <v>77</v>
      </c>
      <c r="G780" s="132" t="s">
        <v>3848</v>
      </c>
      <c r="H780" s="132">
        <v>2</v>
      </c>
      <c r="I780" s="132">
        <v>0.13</v>
      </c>
      <c r="J780" s="132">
        <v>1</v>
      </c>
      <c r="K780" s="132">
        <v>0.13</v>
      </c>
      <c r="L780" s="132" t="s">
        <v>2262</v>
      </c>
      <c r="M780" s="132">
        <v>823</v>
      </c>
      <c r="N780" s="132" t="s">
        <v>3915</v>
      </c>
      <c r="O780" s="132">
        <v>7497</v>
      </c>
      <c r="P780" s="132" t="s">
        <v>3957</v>
      </c>
      <c r="Q780" s="132" t="s">
        <v>3937</v>
      </c>
      <c r="R780" s="132" t="s">
        <v>438</v>
      </c>
      <c r="S780" s="132">
        <v>1000317</v>
      </c>
      <c r="T780" s="132" t="s">
        <v>858</v>
      </c>
      <c r="U780" s="132">
        <v>1</v>
      </c>
      <c r="V780" s="132">
        <v>1</v>
      </c>
      <c r="W780" s="132" t="s">
        <v>1073</v>
      </c>
      <c r="X780" s="132">
        <v>8</v>
      </c>
    </row>
    <row r="781" spans="1:24">
      <c r="A781" s="132">
        <v>780</v>
      </c>
      <c r="B781" s="132">
        <v>40000000337</v>
      </c>
      <c r="C781" s="132">
        <v>61102091000</v>
      </c>
      <c r="D781" s="132" t="s">
        <v>1006</v>
      </c>
      <c r="E781" s="132" t="s">
        <v>459</v>
      </c>
      <c r="F781" s="132">
        <v>88</v>
      </c>
      <c r="G781" s="132" t="s">
        <v>3847</v>
      </c>
      <c r="H781" s="132">
        <v>1</v>
      </c>
      <c r="I781" s="132">
        <v>0.20599999999999999</v>
      </c>
      <c r="J781" s="132">
        <v>1</v>
      </c>
      <c r="K781" s="132">
        <v>0.20599999999999999</v>
      </c>
      <c r="L781" s="132" t="s">
        <v>2262</v>
      </c>
      <c r="M781" s="132">
        <v>823</v>
      </c>
      <c r="N781" s="132" t="s">
        <v>436</v>
      </c>
      <c r="O781" s="132">
        <v>1840</v>
      </c>
      <c r="P781" s="132" t="s">
        <v>4428</v>
      </c>
      <c r="Q781" s="132" t="s">
        <v>4337</v>
      </c>
      <c r="R781" s="132" t="s">
        <v>438</v>
      </c>
      <c r="S781" s="132">
        <v>1000317</v>
      </c>
      <c r="T781" s="132">
        <v>42</v>
      </c>
      <c r="U781" s="132">
        <v>88</v>
      </c>
      <c r="V781" s="132">
        <v>1</v>
      </c>
      <c r="W781" s="132" t="s">
        <v>3919</v>
      </c>
      <c r="X781" s="132">
        <v>25</v>
      </c>
    </row>
    <row r="782" spans="1:24">
      <c r="A782" s="132">
        <v>781</v>
      </c>
      <c r="B782" s="132">
        <v>40000000336</v>
      </c>
      <c r="C782" s="132">
        <v>61044900000</v>
      </c>
      <c r="D782" s="132" t="s">
        <v>590</v>
      </c>
      <c r="E782" s="132" t="s">
        <v>426</v>
      </c>
      <c r="F782" s="132">
        <v>43</v>
      </c>
      <c r="G782" s="132" t="s">
        <v>3848</v>
      </c>
      <c r="H782" s="132">
        <v>2</v>
      </c>
      <c r="I782" s="132">
        <v>0.32200000000000001</v>
      </c>
      <c r="J782" s="132">
        <v>1</v>
      </c>
      <c r="K782" s="132">
        <v>0.32200000000000001</v>
      </c>
      <c r="L782" s="132" t="s">
        <v>2262</v>
      </c>
      <c r="M782" s="132">
        <v>823</v>
      </c>
      <c r="N782" s="132" t="s">
        <v>436</v>
      </c>
      <c r="O782" s="132">
        <v>1840</v>
      </c>
      <c r="P782" s="132" t="s">
        <v>431</v>
      </c>
      <c r="Q782" s="132">
        <v>53</v>
      </c>
      <c r="R782" s="132" t="s">
        <v>438</v>
      </c>
      <c r="S782" s="132">
        <v>1000317</v>
      </c>
      <c r="T782" s="132">
        <v>42</v>
      </c>
      <c r="U782" s="132">
        <v>88</v>
      </c>
      <c r="V782" s="132">
        <v>1</v>
      </c>
      <c r="W782" s="132" t="s">
        <v>3916</v>
      </c>
      <c r="X782" s="132">
        <v>10</v>
      </c>
    </row>
    <row r="783" spans="1:24">
      <c r="A783" s="132">
        <v>782</v>
      </c>
      <c r="B783" s="132">
        <v>40000000335</v>
      </c>
      <c r="C783" s="132">
        <v>62046239000</v>
      </c>
      <c r="D783" s="132" t="s">
        <v>979</v>
      </c>
      <c r="E783" s="132" t="s">
        <v>420</v>
      </c>
      <c r="F783" s="132">
        <v>93</v>
      </c>
      <c r="G783" s="132" t="s">
        <v>3848</v>
      </c>
      <c r="H783" s="132">
        <v>2</v>
      </c>
      <c r="I783" s="132">
        <v>0.218</v>
      </c>
      <c r="J783" s="132">
        <v>1</v>
      </c>
      <c r="K783" s="132">
        <v>0.218</v>
      </c>
      <c r="L783" s="132" t="s">
        <v>2262</v>
      </c>
      <c r="M783" s="132">
        <v>823</v>
      </c>
      <c r="N783" s="132" t="s">
        <v>436</v>
      </c>
      <c r="O783" s="132">
        <v>1840</v>
      </c>
      <c r="P783" s="132" t="s">
        <v>439</v>
      </c>
      <c r="Q783" s="132">
        <v>9</v>
      </c>
      <c r="R783" s="132" t="s">
        <v>438</v>
      </c>
      <c r="S783" s="132">
        <v>1000317</v>
      </c>
      <c r="T783" s="132">
        <v>34</v>
      </c>
      <c r="U783" s="132">
        <v>41</v>
      </c>
      <c r="V783" s="132">
        <v>1</v>
      </c>
      <c r="W783" s="132" t="s">
        <v>1048</v>
      </c>
      <c r="X783" s="132">
        <v>4</v>
      </c>
    </row>
    <row r="784" spans="1:24">
      <c r="A784" s="132">
        <v>783</v>
      </c>
      <c r="B784" s="132">
        <v>40000000334</v>
      </c>
      <c r="C784" s="132">
        <v>62023000000</v>
      </c>
      <c r="D784" s="132" t="s">
        <v>616</v>
      </c>
      <c r="E784" s="132" t="s">
        <v>3692</v>
      </c>
      <c r="F784" s="132">
        <v>92</v>
      </c>
      <c r="G784" s="132" t="s">
        <v>3848</v>
      </c>
      <c r="H784" s="132">
        <v>2</v>
      </c>
      <c r="I784" s="132">
        <v>0.622</v>
      </c>
      <c r="J784" s="132">
        <v>1</v>
      </c>
      <c r="K784" s="132">
        <v>0.622</v>
      </c>
      <c r="L784" s="132" t="s">
        <v>2262</v>
      </c>
      <c r="M784" s="132">
        <v>823</v>
      </c>
      <c r="N784" s="132" t="s">
        <v>436</v>
      </c>
      <c r="O784" s="132">
        <v>1840</v>
      </c>
      <c r="P784" s="132" t="s">
        <v>439</v>
      </c>
      <c r="Q784" s="132">
        <v>9</v>
      </c>
      <c r="R784" s="132" t="s">
        <v>438</v>
      </c>
      <c r="S784" s="132">
        <v>1000317</v>
      </c>
      <c r="T784" s="132" t="s">
        <v>825</v>
      </c>
      <c r="U784" s="132">
        <v>119</v>
      </c>
      <c r="V784" s="132">
        <v>1</v>
      </c>
      <c r="W784" s="132" t="s">
        <v>1050</v>
      </c>
      <c r="X784" s="132">
        <v>20</v>
      </c>
    </row>
    <row r="785" spans="1:24">
      <c r="A785" s="132">
        <v>784</v>
      </c>
      <c r="B785" s="132">
        <v>40000000333</v>
      </c>
      <c r="C785" s="132">
        <v>61046300000</v>
      </c>
      <c r="D785" s="132" t="s">
        <v>1007</v>
      </c>
      <c r="E785" s="132" t="s">
        <v>442</v>
      </c>
      <c r="F785" s="132">
        <v>24</v>
      </c>
      <c r="G785" s="132" t="s">
        <v>3848</v>
      </c>
      <c r="H785" s="132">
        <v>2</v>
      </c>
      <c r="I785" s="132">
        <v>7.8E-2</v>
      </c>
      <c r="J785" s="132">
        <v>1</v>
      </c>
      <c r="K785" s="132">
        <v>7.8E-2</v>
      </c>
      <c r="L785" s="132" t="s">
        <v>2262</v>
      </c>
      <c r="M785" s="132">
        <v>823</v>
      </c>
      <c r="N785" s="132" t="s">
        <v>2841</v>
      </c>
      <c r="O785" s="132">
        <v>2050</v>
      </c>
      <c r="P785" s="132" t="s">
        <v>425</v>
      </c>
      <c r="Q785" s="132">
        <v>37</v>
      </c>
      <c r="R785" s="132" t="s">
        <v>438</v>
      </c>
      <c r="S785" s="132">
        <v>1000317</v>
      </c>
      <c r="T785" s="132" t="s">
        <v>810</v>
      </c>
      <c r="U785" s="132">
        <v>122</v>
      </c>
      <c r="V785" s="132">
        <v>1</v>
      </c>
      <c r="W785" s="132" t="s">
        <v>1050</v>
      </c>
      <c r="X785" s="132">
        <v>20</v>
      </c>
    </row>
    <row r="786" spans="1:24">
      <c r="A786" s="132">
        <v>785</v>
      </c>
      <c r="B786" s="132">
        <v>40000000332</v>
      </c>
      <c r="C786" s="132">
        <v>61044300000</v>
      </c>
      <c r="D786" s="132" t="s">
        <v>541</v>
      </c>
      <c r="E786" s="132" t="s">
        <v>426</v>
      </c>
      <c r="F786" s="132">
        <v>43</v>
      </c>
      <c r="G786" s="132" t="s">
        <v>3848</v>
      </c>
      <c r="H786" s="132">
        <v>2</v>
      </c>
      <c r="I786" s="132">
        <v>0.246</v>
      </c>
      <c r="J786" s="132">
        <v>1</v>
      </c>
      <c r="K786" s="132">
        <v>0.246</v>
      </c>
      <c r="L786" s="132" t="s">
        <v>2262</v>
      </c>
      <c r="M786" s="132">
        <v>823</v>
      </c>
      <c r="N786" s="132" t="s">
        <v>436</v>
      </c>
      <c r="O786" s="132">
        <v>1840</v>
      </c>
      <c r="P786" s="132" t="s">
        <v>425</v>
      </c>
      <c r="Q786" s="132">
        <v>37</v>
      </c>
      <c r="R786" s="132" t="s">
        <v>438</v>
      </c>
      <c r="S786" s="132">
        <v>1000317</v>
      </c>
      <c r="T786" s="132" t="s">
        <v>810</v>
      </c>
      <c r="U786" s="132">
        <v>122</v>
      </c>
      <c r="V786" s="132">
        <v>1</v>
      </c>
      <c r="W786" s="132" t="s">
        <v>1109</v>
      </c>
      <c r="X786" s="132">
        <v>9</v>
      </c>
    </row>
    <row r="787" spans="1:24">
      <c r="A787" s="132">
        <v>786</v>
      </c>
      <c r="B787" s="132">
        <v>40000000331</v>
      </c>
      <c r="C787" s="132">
        <v>61051000000</v>
      </c>
      <c r="D787" s="132" t="s">
        <v>494</v>
      </c>
      <c r="E787" s="132" t="s">
        <v>444</v>
      </c>
      <c r="F787" s="132">
        <v>82</v>
      </c>
      <c r="G787" s="132" t="s">
        <v>3847</v>
      </c>
      <c r="H787" s="132">
        <v>1</v>
      </c>
      <c r="I787" s="132">
        <v>0.184</v>
      </c>
      <c r="J787" s="132">
        <v>1</v>
      </c>
      <c r="K787" s="132">
        <v>0.184</v>
      </c>
      <c r="L787" s="132" t="s">
        <v>2262</v>
      </c>
      <c r="M787" s="132">
        <v>823</v>
      </c>
      <c r="N787" s="132" t="s">
        <v>440</v>
      </c>
      <c r="O787" s="132">
        <v>7485</v>
      </c>
      <c r="P787" s="132" t="s">
        <v>439</v>
      </c>
      <c r="Q787" s="132">
        <v>9</v>
      </c>
      <c r="R787" s="132" t="s">
        <v>438</v>
      </c>
      <c r="S787" s="132">
        <v>1000317</v>
      </c>
      <c r="T787" s="132" t="s">
        <v>825</v>
      </c>
      <c r="U787" s="132">
        <v>119</v>
      </c>
      <c r="V787" s="132">
        <v>1</v>
      </c>
      <c r="W787" s="132" t="s">
        <v>1046</v>
      </c>
      <c r="X787" s="132">
        <v>12</v>
      </c>
    </row>
    <row r="788" spans="1:24">
      <c r="A788" s="132">
        <v>787</v>
      </c>
      <c r="B788" s="132">
        <v>40000000330</v>
      </c>
      <c r="C788" s="132">
        <v>61091000000</v>
      </c>
      <c r="D788" s="132" t="s">
        <v>608</v>
      </c>
      <c r="E788" s="132" t="s">
        <v>329</v>
      </c>
      <c r="F788" s="132">
        <v>249</v>
      </c>
      <c r="G788" s="132" t="s">
        <v>3848</v>
      </c>
      <c r="H788" s="132">
        <v>2</v>
      </c>
      <c r="I788" s="132">
        <v>0.06</v>
      </c>
      <c r="J788" s="132">
        <v>1</v>
      </c>
      <c r="K788" s="132">
        <v>0.06</v>
      </c>
      <c r="L788" s="132" t="s">
        <v>2262</v>
      </c>
      <c r="M788" s="132">
        <v>823</v>
      </c>
      <c r="N788" s="132" t="s">
        <v>436</v>
      </c>
      <c r="O788" s="132">
        <v>1840</v>
      </c>
      <c r="P788" s="132" t="s">
        <v>3956</v>
      </c>
      <c r="Q788" s="132" t="s">
        <v>3930</v>
      </c>
      <c r="R788" s="132" t="s">
        <v>438</v>
      </c>
      <c r="S788" s="132">
        <v>1000317</v>
      </c>
      <c r="T788" s="132" t="s">
        <v>810</v>
      </c>
      <c r="U788" s="132">
        <v>122</v>
      </c>
      <c r="V788" s="132">
        <v>1</v>
      </c>
      <c r="W788" s="132" t="s">
        <v>1046</v>
      </c>
      <c r="X788" s="132">
        <v>12</v>
      </c>
    </row>
    <row r="789" spans="1:24">
      <c r="A789" s="132">
        <v>788</v>
      </c>
      <c r="B789" s="132">
        <v>40000000329</v>
      </c>
      <c r="C789" s="132">
        <v>62046231000</v>
      </c>
      <c r="D789" s="132" t="s">
        <v>603</v>
      </c>
      <c r="E789" s="132" t="s">
        <v>3964</v>
      </c>
      <c r="F789" s="132">
        <v>87</v>
      </c>
      <c r="G789" s="132" t="s">
        <v>3848</v>
      </c>
      <c r="H789" s="132">
        <v>2</v>
      </c>
      <c r="I789" s="132">
        <v>0.59399999999999997</v>
      </c>
      <c r="J789" s="132">
        <v>1</v>
      </c>
      <c r="K789" s="132">
        <v>0.59399999999999997</v>
      </c>
      <c r="L789" s="132" t="s">
        <v>2262</v>
      </c>
      <c r="M789" s="132">
        <v>823</v>
      </c>
      <c r="N789" s="132" t="s">
        <v>436</v>
      </c>
      <c r="O789" s="132">
        <v>1840</v>
      </c>
      <c r="P789" s="132" t="s">
        <v>439</v>
      </c>
      <c r="Q789" s="132">
        <v>9</v>
      </c>
      <c r="R789" s="132" t="s">
        <v>438</v>
      </c>
      <c r="S789" s="132">
        <v>1000317</v>
      </c>
      <c r="T789" s="132">
        <v>38</v>
      </c>
      <c r="U789" s="132">
        <v>64</v>
      </c>
      <c r="V789" s="132">
        <v>1</v>
      </c>
      <c r="W789" s="132" t="s">
        <v>1046</v>
      </c>
      <c r="X789" s="132">
        <v>12</v>
      </c>
    </row>
    <row r="790" spans="1:24">
      <c r="A790" s="132">
        <v>789</v>
      </c>
      <c r="B790" s="132">
        <v>40000000328</v>
      </c>
      <c r="C790" s="132">
        <v>61044200000</v>
      </c>
      <c r="D790" s="132" t="s">
        <v>506</v>
      </c>
      <c r="E790" s="132" t="s">
        <v>426</v>
      </c>
      <c r="F790" s="132">
        <v>43</v>
      </c>
      <c r="G790" s="132" t="s">
        <v>3848</v>
      </c>
      <c r="H790" s="132">
        <v>2</v>
      </c>
      <c r="I790" s="132">
        <v>0.28199999999999997</v>
      </c>
      <c r="J790" s="132">
        <v>1</v>
      </c>
      <c r="K790" s="132">
        <v>0.28199999999999997</v>
      </c>
      <c r="L790" s="132" t="s">
        <v>2262</v>
      </c>
      <c r="M790" s="132">
        <v>823</v>
      </c>
      <c r="N790" s="132" t="s">
        <v>436</v>
      </c>
      <c r="O790" s="132">
        <v>1840</v>
      </c>
      <c r="P790" s="132" t="s">
        <v>3956</v>
      </c>
      <c r="Q790" s="132" t="s">
        <v>3930</v>
      </c>
      <c r="R790" s="132" t="s">
        <v>438</v>
      </c>
      <c r="S790" s="132">
        <v>1000317</v>
      </c>
      <c r="T790" s="132">
        <v>42</v>
      </c>
      <c r="U790" s="132">
        <v>88</v>
      </c>
      <c r="V790" s="132">
        <v>1</v>
      </c>
      <c r="W790" s="132" t="s">
        <v>1038</v>
      </c>
      <c r="X790" s="132">
        <v>5</v>
      </c>
    </row>
    <row r="791" spans="1:24">
      <c r="A791" s="132">
        <v>790</v>
      </c>
      <c r="B791" s="132">
        <v>40000000327</v>
      </c>
      <c r="C791" s="132">
        <v>61061000000</v>
      </c>
      <c r="D791" s="132" t="s">
        <v>976</v>
      </c>
      <c r="E791" s="132" t="s">
        <v>437</v>
      </c>
      <c r="F791" s="132">
        <v>77</v>
      </c>
      <c r="G791" s="132" t="s">
        <v>3848</v>
      </c>
      <c r="H791" s="132">
        <v>2</v>
      </c>
      <c r="I791" s="132">
        <v>0.14000000000000001</v>
      </c>
      <c r="J791" s="132">
        <v>1</v>
      </c>
      <c r="K791" s="132">
        <v>0.14000000000000001</v>
      </c>
      <c r="L791" s="132" t="s">
        <v>2262</v>
      </c>
      <c r="M791" s="132">
        <v>823</v>
      </c>
      <c r="N791" s="132" t="s">
        <v>436</v>
      </c>
      <c r="O791" s="132">
        <v>1840</v>
      </c>
      <c r="P791" s="132" t="s">
        <v>3958</v>
      </c>
      <c r="Q791" s="132" t="s">
        <v>3929</v>
      </c>
      <c r="R791" s="132" t="s">
        <v>438</v>
      </c>
      <c r="S791" s="132">
        <v>1000317</v>
      </c>
      <c r="T791" s="132" t="s">
        <v>810</v>
      </c>
      <c r="U791" s="132">
        <v>122</v>
      </c>
      <c r="V791" s="132">
        <v>1</v>
      </c>
      <c r="W791" s="132" t="s">
        <v>1063</v>
      </c>
      <c r="X791" s="132">
        <v>13</v>
      </c>
    </row>
    <row r="792" spans="1:24">
      <c r="A792" s="132">
        <v>791</v>
      </c>
      <c r="B792" s="132">
        <v>40000000326</v>
      </c>
      <c r="C792" s="132">
        <v>61061000000</v>
      </c>
      <c r="D792" s="132" t="s">
        <v>976</v>
      </c>
      <c r="E792" s="132" t="s">
        <v>437</v>
      </c>
      <c r="F792" s="132">
        <v>77</v>
      </c>
      <c r="G792" s="132" t="s">
        <v>3848</v>
      </c>
      <c r="H792" s="132">
        <v>2</v>
      </c>
      <c r="I792" s="132">
        <v>0.14000000000000001</v>
      </c>
      <c r="J792" s="132">
        <v>1</v>
      </c>
      <c r="K792" s="132">
        <v>0.14000000000000001</v>
      </c>
      <c r="L792" s="132" t="s">
        <v>2262</v>
      </c>
      <c r="M792" s="132">
        <v>823</v>
      </c>
      <c r="N792" s="132" t="s">
        <v>436</v>
      </c>
      <c r="O792" s="132">
        <v>1840</v>
      </c>
      <c r="P792" s="132" t="s">
        <v>3958</v>
      </c>
      <c r="Q792" s="132" t="s">
        <v>3929</v>
      </c>
      <c r="R792" s="132" t="s">
        <v>438</v>
      </c>
      <c r="S792" s="132">
        <v>1000317</v>
      </c>
      <c r="T792" s="132" t="s">
        <v>810</v>
      </c>
      <c r="U792" s="132">
        <v>122</v>
      </c>
      <c r="V792" s="132">
        <v>1</v>
      </c>
      <c r="W792" s="132" t="s">
        <v>1063</v>
      </c>
      <c r="X792" s="132">
        <v>13</v>
      </c>
    </row>
    <row r="793" spans="1:24">
      <c r="A793" s="132">
        <v>792</v>
      </c>
      <c r="B793" s="132">
        <v>40000000325</v>
      </c>
      <c r="C793" s="132">
        <v>61091000000</v>
      </c>
      <c r="D793" s="132" t="s">
        <v>856</v>
      </c>
      <c r="E793" s="132" t="s">
        <v>453</v>
      </c>
      <c r="F793" s="132">
        <v>73</v>
      </c>
      <c r="G793" s="132" t="s">
        <v>3848</v>
      </c>
      <c r="H793" s="132">
        <v>2</v>
      </c>
      <c r="I793" s="132">
        <v>9.1999999999999998E-2</v>
      </c>
      <c r="J793" s="132">
        <v>1</v>
      </c>
      <c r="K793" s="132">
        <v>9.1999999999999998E-2</v>
      </c>
      <c r="L793" s="132" t="s">
        <v>2262</v>
      </c>
      <c r="M793" s="132">
        <v>823</v>
      </c>
      <c r="N793" s="132" t="s">
        <v>436</v>
      </c>
      <c r="O793" s="132">
        <v>1840</v>
      </c>
      <c r="P793" s="132" t="s">
        <v>439</v>
      </c>
      <c r="Q793" s="132">
        <v>9</v>
      </c>
      <c r="R793" s="132" t="s">
        <v>438</v>
      </c>
      <c r="S793" s="132">
        <v>1000317</v>
      </c>
      <c r="T793" s="132" t="s">
        <v>825</v>
      </c>
      <c r="U793" s="132">
        <v>119</v>
      </c>
      <c r="V793" s="132">
        <v>1</v>
      </c>
      <c r="W793" s="132" t="s">
        <v>1050</v>
      </c>
      <c r="X793" s="132">
        <v>20</v>
      </c>
    </row>
    <row r="794" spans="1:24">
      <c r="A794" s="132">
        <v>793</v>
      </c>
      <c r="B794" s="132">
        <v>40000000324</v>
      </c>
      <c r="C794" s="132">
        <v>61044300000</v>
      </c>
      <c r="D794" s="132" t="s">
        <v>541</v>
      </c>
      <c r="E794" s="132" t="s">
        <v>426</v>
      </c>
      <c r="F794" s="132">
        <v>43</v>
      </c>
      <c r="G794" s="132" t="s">
        <v>3848</v>
      </c>
      <c r="H794" s="132">
        <v>2</v>
      </c>
      <c r="I794" s="132">
        <v>0.28399999999999997</v>
      </c>
      <c r="J794" s="132">
        <v>1</v>
      </c>
      <c r="K794" s="132">
        <v>0.28399999999999997</v>
      </c>
      <c r="L794" s="132" t="s">
        <v>2262</v>
      </c>
      <c r="M794" s="132">
        <v>823</v>
      </c>
      <c r="N794" s="132" t="s">
        <v>436</v>
      </c>
      <c r="O794" s="132">
        <v>1840</v>
      </c>
      <c r="P794" s="132" t="s">
        <v>425</v>
      </c>
      <c r="Q794" s="132">
        <v>37</v>
      </c>
      <c r="R794" s="132" t="s">
        <v>438</v>
      </c>
      <c r="S794" s="132">
        <v>1000317</v>
      </c>
      <c r="T794" s="132">
        <v>40</v>
      </c>
      <c r="U794" s="132">
        <v>79</v>
      </c>
      <c r="V794" s="132">
        <v>1</v>
      </c>
      <c r="W794" s="132" t="s">
        <v>1046</v>
      </c>
      <c r="X794" s="132">
        <v>12</v>
      </c>
    </row>
    <row r="795" spans="1:24">
      <c r="A795" s="132">
        <v>794</v>
      </c>
      <c r="B795" s="132">
        <v>40000000323</v>
      </c>
      <c r="C795" s="132">
        <v>61103091000</v>
      </c>
      <c r="D795" s="132" t="s">
        <v>481</v>
      </c>
      <c r="E795" s="132" t="s">
        <v>459</v>
      </c>
      <c r="F795" s="132">
        <v>88</v>
      </c>
      <c r="G795" s="132" t="s">
        <v>3847</v>
      </c>
      <c r="H795" s="132">
        <v>1</v>
      </c>
      <c r="I795" s="132">
        <v>0.25600000000000001</v>
      </c>
      <c r="J795" s="132">
        <v>1</v>
      </c>
      <c r="K795" s="132">
        <v>0.25600000000000001</v>
      </c>
      <c r="L795" s="132" t="s">
        <v>2262</v>
      </c>
      <c r="M795" s="132">
        <v>823</v>
      </c>
      <c r="N795" s="132" t="s">
        <v>436</v>
      </c>
      <c r="O795" s="132">
        <v>1840</v>
      </c>
      <c r="P795" s="132" t="s">
        <v>3961</v>
      </c>
      <c r="Q795" s="132" t="s">
        <v>3935</v>
      </c>
      <c r="R795" s="132" t="s">
        <v>438</v>
      </c>
      <c r="S795" s="132">
        <v>1000317</v>
      </c>
      <c r="T795" s="132" t="s">
        <v>825</v>
      </c>
      <c r="U795" s="132">
        <v>119</v>
      </c>
      <c r="V795" s="132">
        <v>1</v>
      </c>
      <c r="W795" s="132" t="s">
        <v>1071</v>
      </c>
      <c r="X795" s="132">
        <v>12</v>
      </c>
    </row>
    <row r="796" spans="1:24">
      <c r="A796" s="132">
        <v>795</v>
      </c>
      <c r="B796" s="132">
        <v>40000000322</v>
      </c>
      <c r="C796" s="132">
        <v>61062000000</v>
      </c>
      <c r="D796" s="132" t="s">
        <v>988</v>
      </c>
      <c r="E796" s="132" t="s">
        <v>437</v>
      </c>
      <c r="F796" s="132">
        <v>77</v>
      </c>
      <c r="G796" s="132" t="s">
        <v>3848</v>
      </c>
      <c r="H796" s="132">
        <v>2</v>
      </c>
      <c r="I796" s="132">
        <v>0.19600000000000001</v>
      </c>
      <c r="J796" s="132">
        <v>1</v>
      </c>
      <c r="K796" s="132">
        <v>0.19600000000000001</v>
      </c>
      <c r="L796" s="132" t="s">
        <v>2262</v>
      </c>
      <c r="M796" s="132">
        <v>823</v>
      </c>
      <c r="N796" s="132" t="s">
        <v>436</v>
      </c>
      <c r="O796" s="132">
        <v>1840</v>
      </c>
      <c r="P796" s="132" t="s">
        <v>425</v>
      </c>
      <c r="Q796" s="132">
        <v>37</v>
      </c>
      <c r="R796" s="132" t="s">
        <v>438</v>
      </c>
      <c r="S796" s="132">
        <v>1000317</v>
      </c>
      <c r="T796" s="132" t="s">
        <v>825</v>
      </c>
      <c r="U796" s="132">
        <v>119</v>
      </c>
      <c r="V796" s="132">
        <v>1</v>
      </c>
      <c r="W796" s="132" t="s">
        <v>1050</v>
      </c>
      <c r="X796" s="132">
        <v>20</v>
      </c>
    </row>
    <row r="797" spans="1:24">
      <c r="A797" s="132">
        <v>796</v>
      </c>
      <c r="B797" s="132">
        <v>40000000321</v>
      </c>
      <c r="C797" s="132">
        <v>62046990000</v>
      </c>
      <c r="D797" s="132" t="s">
        <v>598</v>
      </c>
      <c r="E797" s="132" t="s">
        <v>420</v>
      </c>
      <c r="F797" s="132">
        <v>93</v>
      </c>
      <c r="G797" s="132" t="s">
        <v>3848</v>
      </c>
      <c r="H797" s="132">
        <v>2</v>
      </c>
      <c r="I797" s="132">
        <v>0.33600000000000002</v>
      </c>
      <c r="J797" s="132">
        <v>1</v>
      </c>
      <c r="K797" s="132">
        <v>0.33600000000000002</v>
      </c>
      <c r="L797" s="132" t="s">
        <v>2262</v>
      </c>
      <c r="M797" s="132">
        <v>823</v>
      </c>
      <c r="N797" s="132" t="s">
        <v>436</v>
      </c>
      <c r="O797" s="132">
        <v>1840</v>
      </c>
      <c r="P797" s="132" t="s">
        <v>431</v>
      </c>
      <c r="Q797" s="132">
        <v>53</v>
      </c>
      <c r="R797" s="132" t="s">
        <v>438</v>
      </c>
      <c r="S797" s="132">
        <v>1000317</v>
      </c>
      <c r="T797" s="132">
        <v>36</v>
      </c>
      <c r="U797" s="132">
        <v>52</v>
      </c>
      <c r="V797" s="132">
        <v>1</v>
      </c>
      <c r="W797" s="132" t="s">
        <v>1046</v>
      </c>
      <c r="X797" s="132">
        <v>12</v>
      </c>
    </row>
    <row r="798" spans="1:24">
      <c r="A798" s="132">
        <v>797</v>
      </c>
      <c r="B798" s="132">
        <v>40000000320</v>
      </c>
      <c r="C798" s="132">
        <v>62046990000</v>
      </c>
      <c r="D798" s="132" t="s">
        <v>598</v>
      </c>
      <c r="E798" s="132" t="s">
        <v>420</v>
      </c>
      <c r="F798" s="132">
        <v>93</v>
      </c>
      <c r="G798" s="132" t="s">
        <v>3848</v>
      </c>
      <c r="H798" s="132">
        <v>2</v>
      </c>
      <c r="I798" s="132">
        <v>0.33200000000000002</v>
      </c>
      <c r="J798" s="132">
        <v>1</v>
      </c>
      <c r="K798" s="132">
        <v>0.33200000000000002</v>
      </c>
      <c r="L798" s="132" t="s">
        <v>2262</v>
      </c>
      <c r="M798" s="132">
        <v>823</v>
      </c>
      <c r="N798" s="132" t="s">
        <v>436</v>
      </c>
      <c r="O798" s="132">
        <v>1840</v>
      </c>
      <c r="P798" s="132" t="s">
        <v>431</v>
      </c>
      <c r="Q798" s="132">
        <v>53</v>
      </c>
      <c r="R798" s="132" t="s">
        <v>438</v>
      </c>
      <c r="S798" s="132">
        <v>1000317</v>
      </c>
      <c r="T798" s="132">
        <v>40</v>
      </c>
      <c r="U798" s="132">
        <v>79</v>
      </c>
      <c r="V798" s="132">
        <v>1</v>
      </c>
      <c r="W798" s="132" t="s">
        <v>1144</v>
      </c>
      <c r="X798" s="132">
        <v>23</v>
      </c>
    </row>
    <row r="799" spans="1:24">
      <c r="A799" s="132">
        <v>798</v>
      </c>
      <c r="B799" s="132">
        <v>40000000319</v>
      </c>
      <c r="C799" s="132">
        <v>62046231000</v>
      </c>
      <c r="D799" s="132" t="s">
        <v>603</v>
      </c>
      <c r="E799" s="132" t="s">
        <v>3964</v>
      </c>
      <c r="F799" s="132">
        <v>87</v>
      </c>
      <c r="G799" s="132" t="s">
        <v>3848</v>
      </c>
      <c r="H799" s="132">
        <v>2</v>
      </c>
      <c r="I799" s="132">
        <v>0.32</v>
      </c>
      <c r="J799" s="132">
        <v>1</v>
      </c>
      <c r="K799" s="132">
        <v>0.32</v>
      </c>
      <c r="L799" s="132" t="s">
        <v>2262</v>
      </c>
      <c r="M799" s="132">
        <v>823</v>
      </c>
      <c r="N799" s="132" t="s">
        <v>436</v>
      </c>
      <c r="O799" s="132">
        <v>1840</v>
      </c>
      <c r="P799" s="132" t="s">
        <v>439</v>
      </c>
      <c r="Q799" s="132">
        <v>9</v>
      </c>
      <c r="R799" s="132" t="s">
        <v>438</v>
      </c>
      <c r="S799" s="132">
        <v>1000317</v>
      </c>
      <c r="T799" s="132">
        <v>40</v>
      </c>
      <c r="U799" s="132">
        <v>79</v>
      </c>
      <c r="V799" s="132">
        <v>1</v>
      </c>
      <c r="W799" s="132" t="s">
        <v>1038</v>
      </c>
      <c r="X799" s="132">
        <v>5</v>
      </c>
    </row>
    <row r="800" spans="1:24">
      <c r="A800" s="132">
        <v>799</v>
      </c>
      <c r="B800" s="132">
        <v>40000000318</v>
      </c>
      <c r="C800" s="132">
        <v>61044200000</v>
      </c>
      <c r="D800" s="132" t="s">
        <v>506</v>
      </c>
      <c r="E800" s="132" t="s">
        <v>426</v>
      </c>
      <c r="F800" s="132">
        <v>43</v>
      </c>
      <c r="G800" s="132" t="s">
        <v>3848</v>
      </c>
      <c r="H800" s="132">
        <v>2</v>
      </c>
      <c r="I800" s="132">
        <v>0.3</v>
      </c>
      <c r="J800" s="132">
        <v>1</v>
      </c>
      <c r="K800" s="132">
        <v>0.3</v>
      </c>
      <c r="L800" s="132" t="s">
        <v>2262</v>
      </c>
      <c r="M800" s="132">
        <v>823</v>
      </c>
      <c r="N800" s="132" t="s">
        <v>436</v>
      </c>
      <c r="O800" s="132">
        <v>1840</v>
      </c>
      <c r="P800" s="132" t="s">
        <v>439</v>
      </c>
      <c r="Q800" s="132">
        <v>9</v>
      </c>
      <c r="R800" s="132" t="s">
        <v>438</v>
      </c>
      <c r="S800" s="132">
        <v>1000317</v>
      </c>
      <c r="T800" s="132">
        <v>36</v>
      </c>
      <c r="U800" s="132">
        <v>52</v>
      </c>
      <c r="V800" s="132">
        <v>1</v>
      </c>
      <c r="W800" s="132" t="s">
        <v>1063</v>
      </c>
      <c r="X800" s="132">
        <v>13</v>
      </c>
    </row>
    <row r="801" spans="1:24">
      <c r="A801" s="132">
        <v>800</v>
      </c>
      <c r="B801" s="132">
        <v>40000000317</v>
      </c>
      <c r="C801" s="132">
        <v>61091000000</v>
      </c>
      <c r="D801" s="132" t="s">
        <v>856</v>
      </c>
      <c r="E801" s="132" t="s">
        <v>453</v>
      </c>
      <c r="F801" s="132">
        <v>73</v>
      </c>
      <c r="G801" s="132" t="s">
        <v>3848</v>
      </c>
      <c r="H801" s="132">
        <v>2</v>
      </c>
      <c r="I801" s="132">
        <v>0.16200000000000001</v>
      </c>
      <c r="J801" s="132">
        <v>1</v>
      </c>
      <c r="K801" s="132">
        <v>0.16200000000000001</v>
      </c>
      <c r="L801" s="132" t="s">
        <v>2262</v>
      </c>
      <c r="M801" s="132">
        <v>823</v>
      </c>
      <c r="N801" s="132" t="s">
        <v>440</v>
      </c>
      <c r="O801" s="132">
        <v>7485</v>
      </c>
      <c r="P801" s="132" t="s">
        <v>439</v>
      </c>
      <c r="Q801" s="132">
        <v>9</v>
      </c>
      <c r="R801" s="132" t="s">
        <v>438</v>
      </c>
      <c r="S801" s="132">
        <v>1000317</v>
      </c>
      <c r="T801" s="132" t="s">
        <v>828</v>
      </c>
      <c r="U801" s="132">
        <v>124</v>
      </c>
      <c r="V801" s="132">
        <v>1</v>
      </c>
      <c r="W801" s="132" t="s">
        <v>1048</v>
      </c>
      <c r="X801" s="132">
        <v>4</v>
      </c>
    </row>
    <row r="802" spans="1:24">
      <c r="A802" s="132">
        <v>801</v>
      </c>
      <c r="B802" s="132">
        <v>40000000316</v>
      </c>
      <c r="C802" s="132">
        <v>61091000000</v>
      </c>
      <c r="D802" s="132" t="s">
        <v>856</v>
      </c>
      <c r="E802" s="132" t="s">
        <v>453</v>
      </c>
      <c r="F802" s="132">
        <v>73</v>
      </c>
      <c r="G802" s="132" t="s">
        <v>3848</v>
      </c>
      <c r="H802" s="132">
        <v>2</v>
      </c>
      <c r="I802" s="132">
        <v>0.14199999999999999</v>
      </c>
      <c r="J802" s="132">
        <v>1</v>
      </c>
      <c r="K802" s="132">
        <v>0.14199999999999999</v>
      </c>
      <c r="L802" s="132" t="s">
        <v>2262</v>
      </c>
      <c r="M802" s="132">
        <v>823</v>
      </c>
      <c r="N802" s="132" t="s">
        <v>436</v>
      </c>
      <c r="O802" s="132">
        <v>1840</v>
      </c>
      <c r="P802" s="132" t="s">
        <v>439</v>
      </c>
      <c r="Q802" s="132">
        <v>9</v>
      </c>
      <c r="R802" s="132" t="s">
        <v>438</v>
      </c>
      <c r="S802" s="132">
        <v>1000317</v>
      </c>
      <c r="T802" s="132" t="s">
        <v>821</v>
      </c>
      <c r="U802" s="132">
        <v>3</v>
      </c>
      <c r="V802" s="132">
        <v>1</v>
      </c>
      <c r="W802" s="132" t="s">
        <v>1073</v>
      </c>
      <c r="X802" s="132">
        <v>8</v>
      </c>
    </row>
    <row r="803" spans="1:24">
      <c r="A803" s="132">
        <v>802</v>
      </c>
      <c r="B803" s="132">
        <v>40000000315</v>
      </c>
      <c r="C803" s="132">
        <v>62024000090</v>
      </c>
      <c r="D803" s="132" t="s">
        <v>600</v>
      </c>
      <c r="E803" s="132" t="s">
        <v>3692</v>
      </c>
      <c r="F803" s="132">
        <v>92</v>
      </c>
      <c r="G803" s="132" t="s">
        <v>3848</v>
      </c>
      <c r="H803" s="132">
        <v>2</v>
      </c>
      <c r="I803" s="132">
        <v>0.16400000000000001</v>
      </c>
      <c r="J803" s="132">
        <v>1</v>
      </c>
      <c r="K803" s="132">
        <v>0.16400000000000001</v>
      </c>
      <c r="L803" s="132" t="s">
        <v>2262</v>
      </c>
      <c r="M803" s="132">
        <v>823</v>
      </c>
      <c r="N803" s="132" t="s">
        <v>436</v>
      </c>
      <c r="O803" s="132">
        <v>1840</v>
      </c>
      <c r="P803" s="132" t="s">
        <v>425</v>
      </c>
      <c r="Q803" s="132">
        <v>37</v>
      </c>
      <c r="R803" s="132" t="s">
        <v>438</v>
      </c>
      <c r="S803" s="132">
        <v>1000317</v>
      </c>
      <c r="T803" s="132" t="s">
        <v>810</v>
      </c>
      <c r="U803" s="132">
        <v>122</v>
      </c>
      <c r="V803" s="132">
        <v>1</v>
      </c>
      <c r="W803" s="132" t="s">
        <v>1046</v>
      </c>
      <c r="X803" s="132">
        <v>12</v>
      </c>
    </row>
    <row r="804" spans="1:24">
      <c r="A804" s="132">
        <v>803</v>
      </c>
      <c r="B804" s="132">
        <v>40000000314</v>
      </c>
      <c r="C804" s="132">
        <v>61062000000</v>
      </c>
      <c r="D804" s="132" t="s">
        <v>988</v>
      </c>
      <c r="E804" s="132" t="s">
        <v>437</v>
      </c>
      <c r="F804" s="132">
        <v>77</v>
      </c>
      <c r="G804" s="132" t="s">
        <v>3848</v>
      </c>
      <c r="H804" s="132">
        <v>2</v>
      </c>
      <c r="I804" s="132">
        <v>0.154</v>
      </c>
      <c r="J804" s="132">
        <v>1</v>
      </c>
      <c r="K804" s="132">
        <v>0.154</v>
      </c>
      <c r="L804" s="132" t="s">
        <v>2262</v>
      </c>
      <c r="M804" s="132">
        <v>823</v>
      </c>
      <c r="N804" s="132" t="s">
        <v>436</v>
      </c>
      <c r="O804" s="132">
        <v>1840</v>
      </c>
      <c r="P804" s="132" t="s">
        <v>425</v>
      </c>
      <c r="Q804" s="132">
        <v>37</v>
      </c>
      <c r="R804" s="132" t="s">
        <v>438</v>
      </c>
      <c r="S804" s="132">
        <v>1000317</v>
      </c>
      <c r="T804" s="132" t="s">
        <v>810</v>
      </c>
      <c r="U804" s="132">
        <v>122</v>
      </c>
      <c r="V804" s="132">
        <v>1</v>
      </c>
      <c r="W804" s="132" t="s">
        <v>1109</v>
      </c>
      <c r="X804" s="132">
        <v>9</v>
      </c>
    </row>
    <row r="805" spans="1:24">
      <c r="A805" s="132">
        <v>804</v>
      </c>
      <c r="B805" s="132">
        <v>40000000313</v>
      </c>
      <c r="C805" s="132">
        <v>61034300090</v>
      </c>
      <c r="D805" s="132" t="s">
        <v>1008</v>
      </c>
      <c r="E805" s="132" t="s">
        <v>442</v>
      </c>
      <c r="F805" s="132">
        <v>24</v>
      </c>
      <c r="G805" s="132" t="s">
        <v>3847</v>
      </c>
      <c r="H805" s="132">
        <v>1</v>
      </c>
      <c r="I805" s="132">
        <v>0.23400000000000001</v>
      </c>
      <c r="J805" s="132">
        <v>1</v>
      </c>
      <c r="K805" s="132">
        <v>0.23400000000000001</v>
      </c>
      <c r="L805" s="132" t="s">
        <v>2262</v>
      </c>
      <c r="M805" s="132">
        <v>823</v>
      </c>
      <c r="N805" s="132" t="s">
        <v>436</v>
      </c>
      <c r="O805" s="132">
        <v>1840</v>
      </c>
      <c r="P805" s="132" t="s">
        <v>425</v>
      </c>
      <c r="Q805" s="132">
        <v>37</v>
      </c>
      <c r="R805" s="132" t="s">
        <v>438</v>
      </c>
      <c r="S805" s="132">
        <v>1000317</v>
      </c>
      <c r="T805" s="132">
        <v>34</v>
      </c>
      <c r="U805" s="132">
        <v>41</v>
      </c>
      <c r="V805" s="132">
        <v>1</v>
      </c>
      <c r="W805" s="132" t="s">
        <v>1144</v>
      </c>
      <c r="X805" s="132">
        <v>23</v>
      </c>
    </row>
    <row r="806" spans="1:24">
      <c r="A806" s="132">
        <v>805</v>
      </c>
      <c r="B806" s="132">
        <v>40000000312</v>
      </c>
      <c r="C806" s="132">
        <v>62046239000</v>
      </c>
      <c r="D806" s="132" t="s">
        <v>875</v>
      </c>
      <c r="E806" s="132" t="s">
        <v>420</v>
      </c>
      <c r="F806" s="132">
        <v>93</v>
      </c>
      <c r="G806" s="132" t="s">
        <v>3848</v>
      </c>
      <c r="H806" s="132">
        <v>2</v>
      </c>
      <c r="I806" s="132">
        <v>0.27400000000000002</v>
      </c>
      <c r="J806" s="132">
        <v>1</v>
      </c>
      <c r="K806" s="132">
        <v>0.27400000000000002</v>
      </c>
      <c r="L806" s="132" t="s">
        <v>2262</v>
      </c>
      <c r="M806" s="132">
        <v>823</v>
      </c>
      <c r="N806" s="132" t="s">
        <v>440</v>
      </c>
      <c r="O806" s="132">
        <v>7485</v>
      </c>
      <c r="P806" s="132" t="s">
        <v>439</v>
      </c>
      <c r="Q806" s="132">
        <v>9</v>
      </c>
      <c r="R806" s="132" t="s">
        <v>438</v>
      </c>
      <c r="S806" s="132">
        <v>1000317</v>
      </c>
      <c r="T806" s="132">
        <v>40</v>
      </c>
      <c r="U806" s="132">
        <v>79</v>
      </c>
      <c r="V806" s="132">
        <v>1</v>
      </c>
      <c r="W806" s="132" t="s">
        <v>1144</v>
      </c>
      <c r="X806" s="132">
        <v>23</v>
      </c>
    </row>
    <row r="807" spans="1:24">
      <c r="A807" s="132">
        <v>806</v>
      </c>
      <c r="B807" s="132">
        <v>40000000311</v>
      </c>
      <c r="C807" s="132">
        <v>61109090000</v>
      </c>
      <c r="D807" s="132" t="s">
        <v>618</v>
      </c>
      <c r="E807" s="132" t="s">
        <v>316</v>
      </c>
      <c r="F807" s="132">
        <v>17</v>
      </c>
      <c r="G807" s="132" t="s">
        <v>3848</v>
      </c>
      <c r="H807" s="132">
        <v>2</v>
      </c>
      <c r="I807" s="132">
        <v>0.156</v>
      </c>
      <c r="J807" s="132">
        <v>1</v>
      </c>
      <c r="K807" s="132">
        <v>0.156</v>
      </c>
      <c r="L807" s="132" t="s">
        <v>2262</v>
      </c>
      <c r="M807" s="132">
        <v>823</v>
      </c>
      <c r="N807" s="132" t="s">
        <v>436</v>
      </c>
      <c r="O807" s="132">
        <v>1840</v>
      </c>
      <c r="P807" s="132" t="s">
        <v>431</v>
      </c>
      <c r="Q807" s="132">
        <v>53</v>
      </c>
      <c r="R807" s="132" t="s">
        <v>438</v>
      </c>
      <c r="S807" s="132">
        <v>1000317</v>
      </c>
      <c r="T807" s="132">
        <v>40</v>
      </c>
      <c r="U807" s="132">
        <v>79</v>
      </c>
      <c r="V807" s="132">
        <v>1</v>
      </c>
      <c r="W807" s="132" t="s">
        <v>1073</v>
      </c>
      <c r="X807" s="132">
        <v>8</v>
      </c>
    </row>
    <row r="808" spans="1:24">
      <c r="A808" s="132">
        <v>807</v>
      </c>
      <c r="B808" s="132">
        <v>40000000310</v>
      </c>
      <c r="C808" s="132">
        <v>62046318000</v>
      </c>
      <c r="D808" s="132" t="s">
        <v>987</v>
      </c>
      <c r="E808" s="132" t="s">
        <v>420</v>
      </c>
      <c r="F808" s="132">
        <v>93</v>
      </c>
      <c r="G808" s="132" t="s">
        <v>3848</v>
      </c>
      <c r="H808" s="132">
        <v>2</v>
      </c>
      <c r="I808" s="132">
        <v>0.21199999999999999</v>
      </c>
      <c r="J808" s="132">
        <v>1</v>
      </c>
      <c r="K808" s="132">
        <v>0.21199999999999999</v>
      </c>
      <c r="L808" s="132" t="s">
        <v>2262</v>
      </c>
      <c r="M808" s="132">
        <v>823</v>
      </c>
      <c r="N808" s="132" t="s">
        <v>436</v>
      </c>
      <c r="O808" s="132">
        <v>1840</v>
      </c>
      <c r="P808" s="132" t="s">
        <v>425</v>
      </c>
      <c r="Q808" s="132">
        <v>37</v>
      </c>
      <c r="R808" s="132" t="s">
        <v>438</v>
      </c>
      <c r="S808" s="132">
        <v>1000317</v>
      </c>
      <c r="T808" s="132" t="s">
        <v>821</v>
      </c>
      <c r="U808" s="132">
        <v>3</v>
      </c>
      <c r="V808" s="132">
        <v>1</v>
      </c>
      <c r="W808" s="132" t="s">
        <v>1048</v>
      </c>
      <c r="X808" s="132">
        <v>4</v>
      </c>
    </row>
    <row r="809" spans="1:24">
      <c r="A809" s="132">
        <v>808</v>
      </c>
      <c r="B809" s="132">
        <v>40000000309</v>
      </c>
      <c r="C809" s="132">
        <v>61045900000</v>
      </c>
      <c r="D809" s="132" t="s">
        <v>980</v>
      </c>
      <c r="E809" s="132" t="s">
        <v>443</v>
      </c>
      <c r="F809" s="132">
        <v>53</v>
      </c>
      <c r="G809" s="132" t="s">
        <v>3848</v>
      </c>
      <c r="H809" s="132">
        <v>2</v>
      </c>
      <c r="I809" s="132">
        <v>0.13200000000000001</v>
      </c>
      <c r="J809" s="132">
        <v>1</v>
      </c>
      <c r="K809" s="132">
        <v>0.13200000000000001</v>
      </c>
      <c r="L809" s="132" t="s">
        <v>2262</v>
      </c>
      <c r="M809" s="132">
        <v>823</v>
      </c>
      <c r="N809" s="132" t="s">
        <v>436</v>
      </c>
      <c r="O809" s="132">
        <v>1840</v>
      </c>
      <c r="P809" s="132" t="s">
        <v>431</v>
      </c>
      <c r="Q809" s="132">
        <v>53</v>
      </c>
      <c r="R809" s="132" t="s">
        <v>438</v>
      </c>
      <c r="S809" s="132">
        <v>1000317</v>
      </c>
      <c r="T809" s="132">
        <v>36</v>
      </c>
      <c r="U809" s="132">
        <v>52</v>
      </c>
      <c r="V809" s="132">
        <v>1</v>
      </c>
      <c r="W809" s="132" t="s">
        <v>1050</v>
      </c>
      <c r="X809" s="132">
        <v>20</v>
      </c>
    </row>
    <row r="810" spans="1:24">
      <c r="A810" s="132">
        <v>809</v>
      </c>
      <c r="B810" s="132">
        <v>40000000308</v>
      </c>
      <c r="C810" s="132">
        <v>61091000000</v>
      </c>
      <c r="D810" s="132" t="s">
        <v>856</v>
      </c>
      <c r="E810" s="132" t="s">
        <v>453</v>
      </c>
      <c r="F810" s="132">
        <v>73</v>
      </c>
      <c r="G810" s="132" t="s">
        <v>3848</v>
      </c>
      <c r="H810" s="132">
        <v>2</v>
      </c>
      <c r="I810" s="132">
        <v>0.108</v>
      </c>
      <c r="J810" s="132">
        <v>1</v>
      </c>
      <c r="K810" s="132">
        <v>0.108</v>
      </c>
      <c r="L810" s="132" t="s">
        <v>2262</v>
      </c>
      <c r="M810" s="132">
        <v>823</v>
      </c>
      <c r="N810" s="132" t="s">
        <v>436</v>
      </c>
      <c r="O810" s="132">
        <v>1840</v>
      </c>
      <c r="P810" s="132" t="s">
        <v>439</v>
      </c>
      <c r="Q810" s="132">
        <v>9</v>
      </c>
      <c r="R810" s="132" t="s">
        <v>438</v>
      </c>
      <c r="S810" s="132">
        <v>1000317</v>
      </c>
      <c r="T810" s="132" t="s">
        <v>858</v>
      </c>
      <c r="U810" s="132">
        <v>1</v>
      </c>
      <c r="V810" s="132">
        <v>1</v>
      </c>
      <c r="W810" s="132" t="s">
        <v>1050</v>
      </c>
      <c r="X810" s="132">
        <v>20</v>
      </c>
    </row>
    <row r="811" spans="1:24">
      <c r="A811" s="132">
        <v>810</v>
      </c>
      <c r="B811" s="132">
        <v>40000000307</v>
      </c>
      <c r="C811" s="132">
        <v>61045300000</v>
      </c>
      <c r="D811" s="132" t="s">
        <v>495</v>
      </c>
      <c r="E811" s="132" t="s">
        <v>443</v>
      </c>
      <c r="F811" s="132">
        <v>53</v>
      </c>
      <c r="G811" s="132" t="s">
        <v>3848</v>
      </c>
      <c r="H811" s="132">
        <v>2</v>
      </c>
      <c r="I811" s="132">
        <v>0.154</v>
      </c>
      <c r="J811" s="132">
        <v>1</v>
      </c>
      <c r="K811" s="132">
        <v>0.154</v>
      </c>
      <c r="L811" s="132" t="s">
        <v>2262</v>
      </c>
      <c r="M811" s="132">
        <v>823</v>
      </c>
      <c r="N811" s="132" t="s">
        <v>436</v>
      </c>
      <c r="O811" s="132">
        <v>1840</v>
      </c>
      <c r="P811" s="132" t="s">
        <v>3879</v>
      </c>
      <c r="Q811" s="132">
        <v>57</v>
      </c>
      <c r="R811" s="132" t="s">
        <v>438</v>
      </c>
      <c r="S811" s="132">
        <v>1000317</v>
      </c>
      <c r="T811" s="132">
        <v>38</v>
      </c>
      <c r="U811" s="132">
        <v>64</v>
      </c>
      <c r="V811" s="132">
        <v>1</v>
      </c>
      <c r="W811" s="132" t="s">
        <v>1048</v>
      </c>
      <c r="X811" s="132">
        <v>4</v>
      </c>
    </row>
    <row r="812" spans="1:24">
      <c r="A812" s="132">
        <v>811</v>
      </c>
      <c r="B812" s="132">
        <v>40000000306</v>
      </c>
      <c r="C812" s="132">
        <v>61062000000</v>
      </c>
      <c r="D812" s="132" t="s">
        <v>988</v>
      </c>
      <c r="E812" s="132" t="s">
        <v>437</v>
      </c>
      <c r="F812" s="132">
        <v>77</v>
      </c>
      <c r="G812" s="132" t="s">
        <v>3848</v>
      </c>
      <c r="H812" s="132">
        <v>2</v>
      </c>
      <c r="I812" s="132">
        <v>0.16800000000000001</v>
      </c>
      <c r="J812" s="132">
        <v>1</v>
      </c>
      <c r="K812" s="132">
        <v>0.16800000000000001</v>
      </c>
      <c r="L812" s="132" t="s">
        <v>2262</v>
      </c>
      <c r="M812" s="132">
        <v>823</v>
      </c>
      <c r="N812" s="132" t="s">
        <v>436</v>
      </c>
      <c r="O812" s="132">
        <v>1840</v>
      </c>
      <c r="P812" s="132" t="s">
        <v>425</v>
      </c>
      <c r="Q812" s="132">
        <v>37</v>
      </c>
      <c r="R812" s="132" t="s">
        <v>438</v>
      </c>
      <c r="S812" s="132">
        <v>1000317</v>
      </c>
      <c r="T812" s="132" t="s">
        <v>821</v>
      </c>
      <c r="U812" s="132">
        <v>3</v>
      </c>
      <c r="V812" s="132">
        <v>1</v>
      </c>
      <c r="W812" s="132" t="s">
        <v>1107</v>
      </c>
      <c r="X812" s="132">
        <v>1</v>
      </c>
    </row>
    <row r="813" spans="1:24">
      <c r="A813" s="132">
        <v>812</v>
      </c>
      <c r="B813" s="132">
        <v>40000000305</v>
      </c>
      <c r="C813" s="132">
        <v>62024000090</v>
      </c>
      <c r="D813" s="132" t="s">
        <v>1009</v>
      </c>
      <c r="E813" s="132" t="s">
        <v>3692</v>
      </c>
      <c r="F813" s="132">
        <v>92</v>
      </c>
      <c r="G813" s="132" t="s">
        <v>3848</v>
      </c>
      <c r="H813" s="132">
        <v>2</v>
      </c>
      <c r="I813" s="132">
        <v>0.99399999999999999</v>
      </c>
      <c r="J813" s="132">
        <v>1</v>
      </c>
      <c r="K813" s="132">
        <v>0.99399999999999999</v>
      </c>
      <c r="L813" s="132" t="s">
        <v>2262</v>
      </c>
      <c r="M813" s="132">
        <v>823</v>
      </c>
      <c r="N813" s="132" t="s">
        <v>3915</v>
      </c>
      <c r="O813" s="132">
        <v>7497</v>
      </c>
      <c r="P813" s="132" t="s">
        <v>425</v>
      </c>
      <c r="Q813" s="132">
        <v>37</v>
      </c>
      <c r="R813" s="132" t="s">
        <v>438</v>
      </c>
      <c r="S813" s="132">
        <v>1000317</v>
      </c>
      <c r="T813" s="132" t="s">
        <v>810</v>
      </c>
      <c r="U813" s="132">
        <v>122</v>
      </c>
      <c r="V813" s="132">
        <v>1</v>
      </c>
      <c r="W813" s="132" t="s">
        <v>1050</v>
      </c>
      <c r="X813" s="132">
        <v>20</v>
      </c>
    </row>
    <row r="814" spans="1:24">
      <c r="A814" s="132">
        <v>813</v>
      </c>
      <c r="B814" s="132">
        <v>40000000304</v>
      </c>
      <c r="C814" s="132">
        <v>61046200000</v>
      </c>
      <c r="D814" s="132" t="s">
        <v>1010</v>
      </c>
      <c r="E814" s="132" t="s">
        <v>3671</v>
      </c>
      <c r="F814" s="132">
        <v>54</v>
      </c>
      <c r="G814" s="132" t="s">
        <v>3848</v>
      </c>
      <c r="H814" s="132">
        <v>2</v>
      </c>
      <c r="I814" s="132">
        <v>0.216</v>
      </c>
      <c r="J814" s="132">
        <v>1</v>
      </c>
      <c r="K814" s="132">
        <v>0.216</v>
      </c>
      <c r="L814" s="132" t="s">
        <v>2262</v>
      </c>
      <c r="M814" s="132">
        <v>823</v>
      </c>
      <c r="N814" s="132" t="s">
        <v>436</v>
      </c>
      <c r="O814" s="132">
        <v>1840</v>
      </c>
      <c r="P814" s="132" t="s">
        <v>439</v>
      </c>
      <c r="Q814" s="132">
        <v>9</v>
      </c>
      <c r="R814" s="132" t="s">
        <v>438</v>
      </c>
      <c r="S814" s="132">
        <v>1000317</v>
      </c>
      <c r="T814" s="132">
        <v>34</v>
      </c>
      <c r="U814" s="132">
        <v>41</v>
      </c>
      <c r="V814" s="132">
        <v>1</v>
      </c>
      <c r="W814" s="132" t="s">
        <v>1038</v>
      </c>
      <c r="X814" s="132">
        <v>5</v>
      </c>
    </row>
    <row r="815" spans="1:24">
      <c r="A815" s="132">
        <v>814</v>
      </c>
      <c r="B815" s="132">
        <v>40000000303</v>
      </c>
      <c r="C815" s="132">
        <v>61062000000</v>
      </c>
      <c r="D815" s="132" t="s">
        <v>988</v>
      </c>
      <c r="E815" s="132" t="s">
        <v>437</v>
      </c>
      <c r="F815" s="132">
        <v>77</v>
      </c>
      <c r="G815" s="132" t="s">
        <v>3656</v>
      </c>
      <c r="H815" s="132">
        <v>3</v>
      </c>
      <c r="I815" s="132">
        <v>0.08</v>
      </c>
      <c r="J815" s="132">
        <v>1</v>
      </c>
      <c r="K815" s="132">
        <v>0.08</v>
      </c>
      <c r="L815" s="132" t="s">
        <v>2262</v>
      </c>
      <c r="M815" s="132">
        <v>823</v>
      </c>
      <c r="N815" s="132" t="s">
        <v>436</v>
      </c>
      <c r="O815" s="132">
        <v>1840</v>
      </c>
      <c r="P815" s="132" t="s">
        <v>3878</v>
      </c>
      <c r="Q815" s="132">
        <v>56</v>
      </c>
      <c r="R815" s="132" t="s">
        <v>438</v>
      </c>
      <c r="S815" s="132">
        <v>1000317</v>
      </c>
      <c r="T815" s="132" t="s">
        <v>929</v>
      </c>
      <c r="U815" s="132">
        <v>467</v>
      </c>
      <c r="V815" s="132">
        <v>1</v>
      </c>
      <c r="W815" s="132" t="s">
        <v>1050</v>
      </c>
      <c r="X815" s="132">
        <v>20</v>
      </c>
    </row>
    <row r="816" spans="1:24">
      <c r="A816" s="132">
        <v>815</v>
      </c>
      <c r="B816" s="132">
        <v>40000000302</v>
      </c>
      <c r="C816" s="132">
        <v>61091000000</v>
      </c>
      <c r="D816" s="132" t="s">
        <v>608</v>
      </c>
      <c r="E816" s="132" t="s">
        <v>329</v>
      </c>
      <c r="F816" s="132">
        <v>249</v>
      </c>
      <c r="G816" s="132" t="s">
        <v>3848</v>
      </c>
      <c r="H816" s="132">
        <v>2</v>
      </c>
      <c r="I816" s="132">
        <v>7.8E-2</v>
      </c>
      <c r="J816" s="132">
        <v>1</v>
      </c>
      <c r="K816" s="132">
        <v>7.8E-2</v>
      </c>
      <c r="L816" s="132" t="s">
        <v>2262</v>
      </c>
      <c r="M816" s="132">
        <v>823</v>
      </c>
      <c r="N816" s="132" t="s">
        <v>436</v>
      </c>
      <c r="O816" s="132">
        <v>1840</v>
      </c>
      <c r="P816" s="132" t="s">
        <v>439</v>
      </c>
      <c r="Q816" s="132">
        <v>9</v>
      </c>
      <c r="R816" s="132" t="s">
        <v>438</v>
      </c>
      <c r="S816" s="132">
        <v>1000317</v>
      </c>
      <c r="T816" s="132" t="s">
        <v>810</v>
      </c>
      <c r="U816" s="132">
        <v>122</v>
      </c>
      <c r="V816" s="132">
        <v>1</v>
      </c>
      <c r="W816" s="132" t="s">
        <v>1050</v>
      </c>
      <c r="X816" s="132">
        <v>20</v>
      </c>
    </row>
    <row r="817" spans="1:24">
      <c r="A817" s="132">
        <v>816</v>
      </c>
      <c r="B817" s="132">
        <v>40000000301</v>
      </c>
      <c r="C817" s="132">
        <v>61046900090</v>
      </c>
      <c r="D817" s="132" t="s">
        <v>613</v>
      </c>
      <c r="E817" s="132" t="s">
        <v>442</v>
      </c>
      <c r="F817" s="132">
        <v>24</v>
      </c>
      <c r="G817" s="132" t="s">
        <v>3848</v>
      </c>
      <c r="H817" s="132">
        <v>2</v>
      </c>
      <c r="I817" s="132">
        <v>0.122</v>
      </c>
      <c r="J817" s="132">
        <v>1</v>
      </c>
      <c r="K817" s="132">
        <v>0.122</v>
      </c>
      <c r="L817" s="132" t="s">
        <v>2262</v>
      </c>
      <c r="M817" s="132">
        <v>823</v>
      </c>
      <c r="N817" s="132" t="s">
        <v>436</v>
      </c>
      <c r="O817" s="132">
        <v>1840</v>
      </c>
      <c r="P817" s="132" t="s">
        <v>431</v>
      </c>
      <c r="Q817" s="132">
        <v>53</v>
      </c>
      <c r="R817" s="132" t="s">
        <v>438</v>
      </c>
      <c r="S817" s="132">
        <v>1000317</v>
      </c>
      <c r="T817" s="132">
        <v>40</v>
      </c>
      <c r="U817" s="132">
        <v>79</v>
      </c>
      <c r="V817" s="132">
        <v>1</v>
      </c>
      <c r="W817" s="132" t="s">
        <v>3916</v>
      </c>
      <c r="X817" s="132">
        <v>10</v>
      </c>
    </row>
    <row r="818" spans="1:24">
      <c r="A818" s="132">
        <v>817</v>
      </c>
      <c r="B818" s="132">
        <v>40000000300</v>
      </c>
      <c r="C818" s="132">
        <v>61044300000</v>
      </c>
      <c r="D818" s="132" t="s">
        <v>541</v>
      </c>
      <c r="E818" s="132" t="s">
        <v>426</v>
      </c>
      <c r="F818" s="132">
        <v>43</v>
      </c>
      <c r="G818" s="132" t="s">
        <v>3848</v>
      </c>
      <c r="H818" s="132">
        <v>2</v>
      </c>
      <c r="I818" s="132">
        <v>0.27200000000000002</v>
      </c>
      <c r="J818" s="132">
        <v>1</v>
      </c>
      <c r="K818" s="132">
        <v>0.27200000000000002</v>
      </c>
      <c r="L818" s="132" t="s">
        <v>2262</v>
      </c>
      <c r="M818" s="132">
        <v>823</v>
      </c>
      <c r="N818" s="132" t="s">
        <v>436</v>
      </c>
      <c r="O818" s="132">
        <v>1840</v>
      </c>
      <c r="P818" s="132" t="s">
        <v>425</v>
      </c>
      <c r="Q818" s="132">
        <v>37</v>
      </c>
      <c r="R818" s="132" t="s">
        <v>438</v>
      </c>
      <c r="S818" s="132">
        <v>1000317</v>
      </c>
      <c r="T818" s="132" t="s">
        <v>828</v>
      </c>
      <c r="U818" s="132">
        <v>124</v>
      </c>
      <c r="V818" s="132">
        <v>1</v>
      </c>
      <c r="W818" s="132" t="s">
        <v>1144</v>
      </c>
      <c r="X818" s="132">
        <v>23</v>
      </c>
    </row>
    <row r="819" spans="1:24">
      <c r="A819" s="132">
        <v>818</v>
      </c>
      <c r="B819" s="132">
        <v>40000000299</v>
      </c>
      <c r="C819" s="132">
        <v>61061000000</v>
      </c>
      <c r="D819" s="132" t="s">
        <v>976</v>
      </c>
      <c r="E819" s="132" t="s">
        <v>437</v>
      </c>
      <c r="F819" s="132">
        <v>77</v>
      </c>
      <c r="G819" s="132" t="s">
        <v>3848</v>
      </c>
      <c r="H819" s="132">
        <v>2</v>
      </c>
      <c r="I819" s="132">
        <v>0.27200000000000002</v>
      </c>
      <c r="J819" s="132">
        <v>1</v>
      </c>
      <c r="K819" s="132">
        <v>0.27200000000000002</v>
      </c>
      <c r="L819" s="132" t="s">
        <v>2262</v>
      </c>
      <c r="M819" s="132">
        <v>823</v>
      </c>
      <c r="N819" s="132" t="s">
        <v>436</v>
      </c>
      <c r="O819" s="132">
        <v>1840</v>
      </c>
      <c r="P819" s="132" t="s">
        <v>3958</v>
      </c>
      <c r="Q819" s="132" t="s">
        <v>3929</v>
      </c>
      <c r="R819" s="132" t="s">
        <v>438</v>
      </c>
      <c r="S819" s="132">
        <v>1000317</v>
      </c>
      <c r="T819" s="132" t="s">
        <v>810</v>
      </c>
      <c r="U819" s="132">
        <v>122</v>
      </c>
      <c r="V819" s="132">
        <v>1</v>
      </c>
      <c r="W819" s="132" t="s">
        <v>1073</v>
      </c>
      <c r="X819" s="132">
        <v>8</v>
      </c>
    </row>
    <row r="820" spans="1:24">
      <c r="A820" s="132">
        <v>819</v>
      </c>
      <c r="B820" s="132">
        <v>40000000298</v>
      </c>
      <c r="C820" s="132">
        <v>62046318000</v>
      </c>
      <c r="D820" s="132" t="s">
        <v>511</v>
      </c>
      <c r="E820" s="132" t="s">
        <v>420</v>
      </c>
      <c r="F820" s="132">
        <v>93</v>
      </c>
      <c r="G820" s="132" t="s">
        <v>3848</v>
      </c>
      <c r="H820" s="132">
        <v>2</v>
      </c>
      <c r="I820" s="132">
        <v>0.47399999999999998</v>
      </c>
      <c r="J820" s="132">
        <v>1</v>
      </c>
      <c r="K820" s="132">
        <v>0.47399999999999998</v>
      </c>
      <c r="L820" s="132" t="s">
        <v>2262</v>
      </c>
      <c r="M820" s="132">
        <v>823</v>
      </c>
      <c r="N820" s="132" t="s">
        <v>440</v>
      </c>
      <c r="O820" s="132">
        <v>7485</v>
      </c>
      <c r="P820" s="132" t="s">
        <v>425</v>
      </c>
      <c r="Q820" s="132">
        <v>37</v>
      </c>
      <c r="R820" s="132" t="s">
        <v>438</v>
      </c>
      <c r="S820" s="132">
        <v>1000317</v>
      </c>
      <c r="T820" s="132">
        <v>34</v>
      </c>
      <c r="U820" s="132">
        <v>41</v>
      </c>
      <c r="V820" s="132">
        <v>1</v>
      </c>
      <c r="W820" s="132" t="s">
        <v>1038</v>
      </c>
      <c r="X820" s="132">
        <v>5</v>
      </c>
    </row>
    <row r="821" spans="1:24">
      <c r="A821" s="132">
        <v>820</v>
      </c>
      <c r="B821" s="132">
        <v>40000000297</v>
      </c>
      <c r="C821" s="132">
        <v>61044900000</v>
      </c>
      <c r="D821" s="132" t="s">
        <v>590</v>
      </c>
      <c r="E821" s="132" t="s">
        <v>426</v>
      </c>
      <c r="F821" s="132">
        <v>43</v>
      </c>
      <c r="G821" s="132" t="s">
        <v>3848</v>
      </c>
      <c r="H821" s="132">
        <v>2</v>
      </c>
      <c r="I821" s="132">
        <v>0.254</v>
      </c>
      <c r="J821" s="132">
        <v>1</v>
      </c>
      <c r="K821" s="132">
        <v>0.254</v>
      </c>
      <c r="L821" s="132" t="s">
        <v>2262</v>
      </c>
      <c r="M821" s="132">
        <v>823</v>
      </c>
      <c r="N821" s="132" t="s">
        <v>436</v>
      </c>
      <c r="O821" s="132">
        <v>1840</v>
      </c>
      <c r="P821" s="132" t="s">
        <v>431</v>
      </c>
      <c r="Q821" s="132">
        <v>53</v>
      </c>
      <c r="R821" s="132" t="s">
        <v>438</v>
      </c>
      <c r="S821" s="132">
        <v>1000317</v>
      </c>
      <c r="T821" s="132">
        <v>44</v>
      </c>
      <c r="U821" s="132">
        <v>95</v>
      </c>
      <c r="V821" s="132">
        <v>1</v>
      </c>
      <c r="W821" s="132" t="s">
        <v>1038</v>
      </c>
      <c r="X821" s="132">
        <v>5</v>
      </c>
    </row>
    <row r="822" spans="1:24">
      <c r="A822" s="132">
        <v>821</v>
      </c>
      <c r="B822" s="132">
        <v>40000000296</v>
      </c>
      <c r="C822" s="132">
        <v>61044300000</v>
      </c>
      <c r="D822" s="132" t="s">
        <v>541</v>
      </c>
      <c r="E822" s="132" t="s">
        <v>426</v>
      </c>
      <c r="F822" s="132">
        <v>43</v>
      </c>
      <c r="G822" s="132" t="s">
        <v>3848</v>
      </c>
      <c r="H822" s="132">
        <v>2</v>
      </c>
      <c r="I822" s="132">
        <v>0.252</v>
      </c>
      <c r="J822" s="132">
        <v>1</v>
      </c>
      <c r="K822" s="132">
        <v>0.252</v>
      </c>
      <c r="L822" s="132" t="s">
        <v>2262</v>
      </c>
      <c r="M822" s="132">
        <v>823</v>
      </c>
      <c r="N822" s="132" t="s">
        <v>436</v>
      </c>
      <c r="O822" s="132">
        <v>1840</v>
      </c>
      <c r="P822" s="132" t="s">
        <v>425</v>
      </c>
      <c r="Q822" s="132">
        <v>37</v>
      </c>
      <c r="R822" s="132" t="s">
        <v>438</v>
      </c>
      <c r="S822" s="132">
        <v>1000317</v>
      </c>
      <c r="T822" s="132" t="s">
        <v>821</v>
      </c>
      <c r="U822" s="132">
        <v>3</v>
      </c>
      <c r="V822" s="132">
        <v>1</v>
      </c>
      <c r="W822" s="132" t="s">
        <v>1063</v>
      </c>
      <c r="X822" s="132">
        <v>13</v>
      </c>
    </row>
    <row r="823" spans="1:24">
      <c r="A823" s="132">
        <v>822</v>
      </c>
      <c r="B823" s="132">
        <v>40000000295</v>
      </c>
      <c r="C823" s="132">
        <v>62046239000</v>
      </c>
      <c r="D823" s="132" t="s">
        <v>875</v>
      </c>
      <c r="E823" s="132" t="s">
        <v>420</v>
      </c>
      <c r="F823" s="132">
        <v>93</v>
      </c>
      <c r="G823" s="132" t="s">
        <v>3848</v>
      </c>
      <c r="H823" s="132">
        <v>2</v>
      </c>
      <c r="I823" s="132">
        <v>0.28799999999999998</v>
      </c>
      <c r="J823" s="132">
        <v>1</v>
      </c>
      <c r="K823" s="132">
        <v>0.28799999999999998</v>
      </c>
      <c r="L823" s="132" t="s">
        <v>2262</v>
      </c>
      <c r="M823" s="132">
        <v>823</v>
      </c>
      <c r="N823" s="132" t="s">
        <v>440</v>
      </c>
      <c r="O823" s="132">
        <v>7485</v>
      </c>
      <c r="P823" s="132" t="s">
        <v>439</v>
      </c>
      <c r="Q823" s="132">
        <v>9</v>
      </c>
      <c r="R823" s="132" t="s">
        <v>438</v>
      </c>
      <c r="S823" s="132">
        <v>1000317</v>
      </c>
      <c r="T823" s="132">
        <v>42</v>
      </c>
      <c r="U823" s="132">
        <v>88</v>
      </c>
      <c r="V823" s="132">
        <v>1</v>
      </c>
      <c r="W823" s="132" t="s">
        <v>1144</v>
      </c>
      <c r="X823" s="132">
        <v>23</v>
      </c>
    </row>
    <row r="824" spans="1:24">
      <c r="A824" s="132">
        <v>823</v>
      </c>
      <c r="B824" s="132">
        <v>40000000294</v>
      </c>
      <c r="C824" s="132">
        <v>61091000000</v>
      </c>
      <c r="D824" s="132" t="s">
        <v>839</v>
      </c>
      <c r="E824" s="132" t="s">
        <v>453</v>
      </c>
      <c r="F824" s="132">
        <v>73</v>
      </c>
      <c r="G824" s="132" t="s">
        <v>3847</v>
      </c>
      <c r="H824" s="132">
        <v>1</v>
      </c>
      <c r="I824" s="132">
        <v>0.15</v>
      </c>
      <c r="J824" s="132">
        <v>1</v>
      </c>
      <c r="K824" s="132">
        <v>0.15</v>
      </c>
      <c r="L824" s="132" t="s">
        <v>2262</v>
      </c>
      <c r="M824" s="132">
        <v>823</v>
      </c>
      <c r="N824" s="132" t="s">
        <v>436</v>
      </c>
      <c r="O824" s="132">
        <v>1840</v>
      </c>
      <c r="P824" s="132" t="s">
        <v>439</v>
      </c>
      <c r="Q824" s="132">
        <v>9</v>
      </c>
      <c r="R824" s="132" t="s">
        <v>438</v>
      </c>
      <c r="S824" s="132">
        <v>1000317</v>
      </c>
      <c r="T824" s="132" t="s">
        <v>821</v>
      </c>
      <c r="U824" s="132">
        <v>3</v>
      </c>
      <c r="V824" s="132">
        <v>1</v>
      </c>
      <c r="W824" s="132" t="s">
        <v>1038</v>
      </c>
      <c r="X824" s="132">
        <v>5</v>
      </c>
    </row>
    <row r="825" spans="1:24">
      <c r="A825" s="132">
        <v>824</v>
      </c>
      <c r="B825" s="132">
        <v>40000000293</v>
      </c>
      <c r="C825" s="132">
        <v>61034300090</v>
      </c>
      <c r="D825" s="132" t="s">
        <v>1008</v>
      </c>
      <c r="E825" s="132" t="s">
        <v>442</v>
      </c>
      <c r="F825" s="132">
        <v>24</v>
      </c>
      <c r="G825" s="132" t="s">
        <v>3847</v>
      </c>
      <c r="H825" s="132">
        <v>1</v>
      </c>
      <c r="I825" s="132">
        <v>0.224</v>
      </c>
      <c r="J825" s="132">
        <v>1</v>
      </c>
      <c r="K825" s="132">
        <v>0.224</v>
      </c>
      <c r="L825" s="132" t="s">
        <v>2262</v>
      </c>
      <c r="M825" s="132">
        <v>823</v>
      </c>
      <c r="N825" s="132" t="s">
        <v>436</v>
      </c>
      <c r="O825" s="132">
        <v>1840</v>
      </c>
      <c r="P825" s="132" t="s">
        <v>425</v>
      </c>
      <c r="Q825" s="132">
        <v>37</v>
      </c>
      <c r="R825" s="132" t="s">
        <v>438</v>
      </c>
      <c r="S825" s="132">
        <v>1000317</v>
      </c>
      <c r="T825" s="132" t="s">
        <v>978</v>
      </c>
      <c r="U825" s="132">
        <v>126</v>
      </c>
      <c r="V825" s="132">
        <v>1</v>
      </c>
      <c r="W825" s="132" t="s">
        <v>1073</v>
      </c>
      <c r="X825" s="132">
        <v>8</v>
      </c>
    </row>
    <row r="826" spans="1:24">
      <c r="A826" s="132">
        <v>825</v>
      </c>
      <c r="B826" s="132">
        <v>40000000292</v>
      </c>
      <c r="C826" s="132">
        <v>62046318000</v>
      </c>
      <c r="D826" s="132" t="s">
        <v>987</v>
      </c>
      <c r="E826" s="132" t="s">
        <v>420</v>
      </c>
      <c r="F826" s="132">
        <v>93</v>
      </c>
      <c r="G826" s="132" t="s">
        <v>3848</v>
      </c>
      <c r="H826" s="132">
        <v>2</v>
      </c>
      <c r="I826" s="132">
        <v>0.40200000000000002</v>
      </c>
      <c r="J826" s="132">
        <v>1</v>
      </c>
      <c r="K826" s="132">
        <v>0.40200000000000002</v>
      </c>
      <c r="L826" s="132" t="s">
        <v>2262</v>
      </c>
      <c r="M826" s="132">
        <v>823</v>
      </c>
      <c r="N826" s="132" t="s">
        <v>436</v>
      </c>
      <c r="O826" s="132">
        <v>1840</v>
      </c>
      <c r="P826" s="132" t="s">
        <v>425</v>
      </c>
      <c r="Q826" s="132">
        <v>37</v>
      </c>
      <c r="R826" s="132" t="s">
        <v>438</v>
      </c>
      <c r="S826" s="132">
        <v>1000317</v>
      </c>
      <c r="T826" s="132" t="s">
        <v>1011</v>
      </c>
      <c r="U826" s="132">
        <v>497</v>
      </c>
      <c r="V826" s="132">
        <v>1</v>
      </c>
      <c r="W826" s="132" t="s">
        <v>1144</v>
      </c>
      <c r="X826" s="132">
        <v>23</v>
      </c>
    </row>
    <row r="827" spans="1:24">
      <c r="A827" s="132">
        <v>826</v>
      </c>
      <c r="B827" s="132">
        <v>40000000291</v>
      </c>
      <c r="C827" s="132">
        <v>61044900000</v>
      </c>
      <c r="D827" s="132" t="s">
        <v>590</v>
      </c>
      <c r="E827" s="132" t="s">
        <v>426</v>
      </c>
      <c r="F827" s="132">
        <v>43</v>
      </c>
      <c r="G827" s="132" t="s">
        <v>3848</v>
      </c>
      <c r="H827" s="132">
        <v>2</v>
      </c>
      <c r="I827" s="132">
        <v>0.25800000000000001</v>
      </c>
      <c r="J827" s="132">
        <v>1</v>
      </c>
      <c r="K827" s="132">
        <v>0.25800000000000001</v>
      </c>
      <c r="L827" s="132" t="s">
        <v>2262</v>
      </c>
      <c r="M827" s="132">
        <v>823</v>
      </c>
      <c r="N827" s="132" t="s">
        <v>436</v>
      </c>
      <c r="O827" s="132">
        <v>1840</v>
      </c>
      <c r="P827" s="132" t="s">
        <v>4294</v>
      </c>
      <c r="Q827" s="132" t="s">
        <v>4271</v>
      </c>
      <c r="R827" s="132" t="s">
        <v>438</v>
      </c>
      <c r="S827" s="132">
        <v>1000317</v>
      </c>
      <c r="T827" s="132">
        <v>40</v>
      </c>
      <c r="U827" s="132">
        <v>79</v>
      </c>
      <c r="V827" s="132">
        <v>1</v>
      </c>
      <c r="W827" s="132" t="s">
        <v>1050</v>
      </c>
      <c r="X827" s="132">
        <v>20</v>
      </c>
    </row>
    <row r="828" spans="1:24">
      <c r="A828" s="132">
        <v>827</v>
      </c>
      <c r="B828" s="132">
        <v>40000000290</v>
      </c>
      <c r="C828" s="132">
        <v>61051000000</v>
      </c>
      <c r="D828" s="132" t="s">
        <v>494</v>
      </c>
      <c r="E828" s="132" t="s">
        <v>444</v>
      </c>
      <c r="F828" s="132">
        <v>82</v>
      </c>
      <c r="G828" s="132" t="s">
        <v>3847</v>
      </c>
      <c r="H828" s="132">
        <v>1</v>
      </c>
      <c r="I828" s="132">
        <v>0.214</v>
      </c>
      <c r="J828" s="132">
        <v>1</v>
      </c>
      <c r="K828" s="132">
        <v>0.214</v>
      </c>
      <c r="L828" s="132" t="s">
        <v>2262</v>
      </c>
      <c r="M828" s="132">
        <v>823</v>
      </c>
      <c r="N828" s="132" t="s">
        <v>436</v>
      </c>
      <c r="O828" s="132">
        <v>1840</v>
      </c>
      <c r="P828" s="132" t="s">
        <v>439</v>
      </c>
      <c r="Q828" s="132">
        <v>9</v>
      </c>
      <c r="R828" s="132" t="s">
        <v>438</v>
      </c>
      <c r="S828" s="132">
        <v>1000317</v>
      </c>
      <c r="T828" s="132" t="s">
        <v>858</v>
      </c>
      <c r="U828" s="132">
        <v>1</v>
      </c>
      <c r="V828" s="132">
        <v>1</v>
      </c>
      <c r="W828" s="132" t="s">
        <v>1046</v>
      </c>
      <c r="X828" s="132">
        <v>12</v>
      </c>
    </row>
    <row r="829" spans="1:24">
      <c r="A829" s="132">
        <v>828</v>
      </c>
      <c r="B829" s="132">
        <v>40000000289</v>
      </c>
      <c r="C829" s="132">
        <v>61091000000</v>
      </c>
      <c r="D829" s="132" t="s">
        <v>839</v>
      </c>
      <c r="E829" s="132" t="s">
        <v>453</v>
      </c>
      <c r="F829" s="132">
        <v>73</v>
      </c>
      <c r="G829" s="132" t="s">
        <v>3847</v>
      </c>
      <c r="H829" s="132">
        <v>1</v>
      </c>
      <c r="I829" s="132">
        <v>0.156</v>
      </c>
      <c r="J829" s="132">
        <v>1</v>
      </c>
      <c r="K829" s="132">
        <v>0.156</v>
      </c>
      <c r="L829" s="132" t="s">
        <v>2262</v>
      </c>
      <c r="M829" s="132">
        <v>823</v>
      </c>
      <c r="N829" s="132" t="s">
        <v>436</v>
      </c>
      <c r="O829" s="132">
        <v>1840</v>
      </c>
      <c r="P829" s="132" t="s">
        <v>439</v>
      </c>
      <c r="Q829" s="132">
        <v>9</v>
      </c>
      <c r="R829" s="132" t="s">
        <v>438</v>
      </c>
      <c r="S829" s="132">
        <v>1000317</v>
      </c>
      <c r="T829" s="132" t="s">
        <v>821</v>
      </c>
      <c r="U829" s="132">
        <v>3</v>
      </c>
      <c r="V829" s="132">
        <v>1</v>
      </c>
      <c r="W829" s="132" t="s">
        <v>1038</v>
      </c>
      <c r="X829" s="132">
        <v>5</v>
      </c>
    </row>
    <row r="830" spans="1:24">
      <c r="A830" s="132">
        <v>829</v>
      </c>
      <c r="B830" s="132">
        <v>40000000288</v>
      </c>
      <c r="C830" s="132">
        <v>62024000090</v>
      </c>
      <c r="D830" s="132" t="s">
        <v>600</v>
      </c>
      <c r="E830" s="132" t="s">
        <v>3692</v>
      </c>
      <c r="F830" s="132">
        <v>92</v>
      </c>
      <c r="G830" s="132" t="s">
        <v>3848</v>
      </c>
      <c r="H830" s="132">
        <v>2</v>
      </c>
      <c r="I830" s="132">
        <v>0.46200000000000002</v>
      </c>
      <c r="J830" s="132">
        <v>1</v>
      </c>
      <c r="K830" s="132">
        <v>0.46200000000000002</v>
      </c>
      <c r="L830" s="132" t="s">
        <v>2262</v>
      </c>
      <c r="M830" s="132">
        <v>823</v>
      </c>
      <c r="N830" s="132" t="s">
        <v>2937</v>
      </c>
      <c r="O830" s="132">
        <v>7495</v>
      </c>
      <c r="P830" s="132" t="s">
        <v>425</v>
      </c>
      <c r="Q830" s="132">
        <v>37</v>
      </c>
      <c r="R830" s="132" t="s">
        <v>438</v>
      </c>
      <c r="S830" s="132">
        <v>1000317</v>
      </c>
      <c r="T830" s="132" t="s">
        <v>858</v>
      </c>
      <c r="U830" s="132">
        <v>1</v>
      </c>
      <c r="V830" s="132">
        <v>1</v>
      </c>
      <c r="W830" s="132" t="s">
        <v>1144</v>
      </c>
      <c r="X830" s="132">
        <v>23</v>
      </c>
    </row>
    <row r="831" spans="1:24">
      <c r="A831" s="132">
        <v>830</v>
      </c>
      <c r="B831" s="132">
        <v>40000000287</v>
      </c>
      <c r="C831" s="132">
        <v>61091000000</v>
      </c>
      <c r="D831" s="132" t="s">
        <v>856</v>
      </c>
      <c r="E831" s="132" t="s">
        <v>453</v>
      </c>
      <c r="F831" s="132">
        <v>73</v>
      </c>
      <c r="G831" s="132" t="s">
        <v>3848</v>
      </c>
      <c r="H831" s="132">
        <v>2</v>
      </c>
      <c r="I831" s="132">
        <v>0.11799999999999999</v>
      </c>
      <c r="J831" s="132">
        <v>1</v>
      </c>
      <c r="K831" s="132">
        <v>0.11799999999999999</v>
      </c>
      <c r="L831" s="132" t="s">
        <v>2262</v>
      </c>
      <c r="M831" s="132">
        <v>823</v>
      </c>
      <c r="N831" s="132" t="s">
        <v>436</v>
      </c>
      <c r="O831" s="132">
        <v>1840</v>
      </c>
      <c r="P831" s="132" t="s">
        <v>439</v>
      </c>
      <c r="Q831" s="132">
        <v>9</v>
      </c>
      <c r="R831" s="132" t="s">
        <v>438</v>
      </c>
      <c r="S831" s="132">
        <v>1000317</v>
      </c>
      <c r="T831" s="132" t="s">
        <v>858</v>
      </c>
      <c r="U831" s="132">
        <v>1</v>
      </c>
      <c r="V831" s="132">
        <v>1</v>
      </c>
      <c r="W831" s="132" t="s">
        <v>1055</v>
      </c>
      <c r="X831" s="132">
        <v>3</v>
      </c>
    </row>
    <row r="832" spans="1:24">
      <c r="A832" s="132">
        <v>831</v>
      </c>
      <c r="B832" s="132">
        <v>40000000286</v>
      </c>
      <c r="C832" s="132">
        <v>61091000000</v>
      </c>
      <c r="D832" s="132" t="s">
        <v>856</v>
      </c>
      <c r="E832" s="132" t="s">
        <v>453</v>
      </c>
      <c r="F832" s="132">
        <v>73</v>
      </c>
      <c r="G832" s="132" t="s">
        <v>3848</v>
      </c>
      <c r="H832" s="132">
        <v>2</v>
      </c>
      <c r="I832" s="132">
        <v>0.126</v>
      </c>
      <c r="J832" s="132">
        <v>1</v>
      </c>
      <c r="K832" s="132">
        <v>0.126</v>
      </c>
      <c r="L832" s="132" t="s">
        <v>2262</v>
      </c>
      <c r="M832" s="132">
        <v>823</v>
      </c>
      <c r="N832" s="132" t="s">
        <v>436</v>
      </c>
      <c r="O832" s="132">
        <v>1840</v>
      </c>
      <c r="P832" s="132" t="s">
        <v>439</v>
      </c>
      <c r="Q832" s="132">
        <v>9</v>
      </c>
      <c r="R832" s="132" t="s">
        <v>438</v>
      </c>
      <c r="S832" s="132">
        <v>1000317</v>
      </c>
      <c r="T832" s="132" t="s">
        <v>825</v>
      </c>
      <c r="U832" s="132">
        <v>119</v>
      </c>
      <c r="V832" s="132">
        <v>1</v>
      </c>
      <c r="W832" s="132" t="s">
        <v>1055</v>
      </c>
      <c r="X832" s="132">
        <v>3</v>
      </c>
    </row>
    <row r="833" spans="1:24">
      <c r="A833" s="132">
        <v>832</v>
      </c>
      <c r="B833" s="132">
        <v>40000000285</v>
      </c>
      <c r="C833" s="132">
        <v>61091000000</v>
      </c>
      <c r="D833" s="132" t="s">
        <v>839</v>
      </c>
      <c r="E833" s="132" t="s">
        <v>453</v>
      </c>
      <c r="F833" s="132">
        <v>73</v>
      </c>
      <c r="G833" s="132" t="s">
        <v>3847</v>
      </c>
      <c r="H833" s="132">
        <v>1</v>
      </c>
      <c r="I833" s="132">
        <v>0.17799999999999999</v>
      </c>
      <c r="J833" s="132">
        <v>1</v>
      </c>
      <c r="K833" s="132">
        <v>0.17799999999999999</v>
      </c>
      <c r="L833" s="132" t="s">
        <v>2262</v>
      </c>
      <c r="M833" s="132">
        <v>823</v>
      </c>
      <c r="N833" s="132" t="s">
        <v>436</v>
      </c>
      <c r="O833" s="132">
        <v>1840</v>
      </c>
      <c r="P833" s="132" t="s">
        <v>439</v>
      </c>
      <c r="Q833" s="132">
        <v>9</v>
      </c>
      <c r="R833" s="132" t="s">
        <v>438</v>
      </c>
      <c r="S833" s="132">
        <v>1000317</v>
      </c>
      <c r="T833" s="132" t="s">
        <v>828</v>
      </c>
      <c r="U833" s="132">
        <v>124</v>
      </c>
      <c r="V833" s="132">
        <v>1</v>
      </c>
      <c r="W833" s="132" t="s">
        <v>1046</v>
      </c>
      <c r="X833" s="132">
        <v>12</v>
      </c>
    </row>
    <row r="834" spans="1:24">
      <c r="A834" s="132">
        <v>833</v>
      </c>
      <c r="B834" s="132">
        <v>40000000284</v>
      </c>
      <c r="C834" s="132">
        <v>61062000000</v>
      </c>
      <c r="D834" s="132" t="s">
        <v>988</v>
      </c>
      <c r="E834" s="132" t="s">
        <v>437</v>
      </c>
      <c r="F834" s="132">
        <v>77</v>
      </c>
      <c r="G834" s="132" t="s">
        <v>3848</v>
      </c>
      <c r="H834" s="132">
        <v>2</v>
      </c>
      <c r="I834" s="132">
        <v>0.122</v>
      </c>
      <c r="J834" s="132">
        <v>1</v>
      </c>
      <c r="K834" s="132">
        <v>0.122</v>
      </c>
      <c r="L834" s="132" t="s">
        <v>2262</v>
      </c>
      <c r="M834" s="132">
        <v>823</v>
      </c>
      <c r="N834" s="132" t="s">
        <v>436</v>
      </c>
      <c r="O834" s="132">
        <v>1840</v>
      </c>
      <c r="P834" s="132" t="s">
        <v>425</v>
      </c>
      <c r="Q834" s="132">
        <v>37</v>
      </c>
      <c r="R834" s="132" t="s">
        <v>438</v>
      </c>
      <c r="S834" s="132">
        <v>1000317</v>
      </c>
      <c r="T834" s="132" t="s">
        <v>825</v>
      </c>
      <c r="U834" s="132">
        <v>119</v>
      </c>
      <c r="V834" s="132">
        <v>1</v>
      </c>
      <c r="W834" s="132" t="s">
        <v>1048</v>
      </c>
      <c r="X834" s="132">
        <v>4</v>
      </c>
    </row>
    <row r="835" spans="1:24">
      <c r="A835" s="132">
        <v>834</v>
      </c>
      <c r="B835" s="132">
        <v>40000000283</v>
      </c>
      <c r="C835" s="132">
        <v>61112090000</v>
      </c>
      <c r="D835" s="132" t="s">
        <v>621</v>
      </c>
      <c r="E835" s="132" t="s">
        <v>453</v>
      </c>
      <c r="F835" s="132">
        <v>73</v>
      </c>
      <c r="G835" s="132" t="s">
        <v>3850</v>
      </c>
      <c r="H835" s="132">
        <v>7</v>
      </c>
      <c r="I835" s="132">
        <v>4.5999999999999999E-2</v>
      </c>
      <c r="J835" s="132">
        <v>1</v>
      </c>
      <c r="K835" s="132">
        <v>4.5999999999999999E-2</v>
      </c>
      <c r="L835" s="132" t="s">
        <v>2262</v>
      </c>
      <c r="M835" s="132">
        <v>823</v>
      </c>
      <c r="N835" s="132" t="s">
        <v>436</v>
      </c>
      <c r="O835" s="132">
        <v>1840</v>
      </c>
      <c r="P835" s="132" t="s">
        <v>439</v>
      </c>
      <c r="Q835" s="132">
        <v>9</v>
      </c>
      <c r="R835" s="132" t="s">
        <v>438</v>
      </c>
      <c r="S835" s="132">
        <v>1000317</v>
      </c>
      <c r="T835" s="132" t="s">
        <v>1012</v>
      </c>
      <c r="U835" s="132">
        <v>680</v>
      </c>
      <c r="V835" s="132">
        <v>1</v>
      </c>
      <c r="W835" s="132" t="s">
        <v>1038</v>
      </c>
      <c r="X835" s="132">
        <v>5</v>
      </c>
    </row>
    <row r="836" spans="1:24">
      <c r="A836" s="132">
        <v>835</v>
      </c>
      <c r="B836" s="132">
        <v>40000000282</v>
      </c>
      <c r="C836" s="132">
        <v>61103099000</v>
      </c>
      <c r="D836" s="132" t="s">
        <v>622</v>
      </c>
      <c r="E836" s="132" t="s">
        <v>341</v>
      </c>
      <c r="F836" s="132">
        <v>18</v>
      </c>
      <c r="G836" s="132" t="s">
        <v>3656</v>
      </c>
      <c r="H836" s="132">
        <v>3</v>
      </c>
      <c r="I836" s="132">
        <v>0.29399999999999998</v>
      </c>
      <c r="J836" s="132">
        <v>1</v>
      </c>
      <c r="K836" s="132">
        <v>0.29399999999999998</v>
      </c>
      <c r="L836" s="132" t="s">
        <v>2262</v>
      </c>
      <c r="M836" s="132">
        <v>823</v>
      </c>
      <c r="N836" s="132" t="s">
        <v>436</v>
      </c>
      <c r="O836" s="132">
        <v>1840</v>
      </c>
      <c r="P836" s="132" t="s">
        <v>3961</v>
      </c>
      <c r="Q836" s="132" t="s">
        <v>3935</v>
      </c>
      <c r="R836" s="132" t="s">
        <v>438</v>
      </c>
      <c r="S836" s="132">
        <v>1000317</v>
      </c>
      <c r="T836" s="132" t="s">
        <v>1013</v>
      </c>
      <c r="U836" s="132">
        <v>681</v>
      </c>
      <c r="V836" s="132">
        <v>1</v>
      </c>
      <c r="W836" s="132" t="s">
        <v>1048</v>
      </c>
      <c r="X836" s="132">
        <v>4</v>
      </c>
    </row>
    <row r="837" spans="1:24">
      <c r="A837" s="132">
        <v>836</v>
      </c>
      <c r="B837" s="132">
        <v>40000000281</v>
      </c>
      <c r="C837" s="132">
        <v>61091000000</v>
      </c>
      <c r="D837" s="132" t="s">
        <v>856</v>
      </c>
      <c r="E837" s="132" t="s">
        <v>453</v>
      </c>
      <c r="F837" s="132">
        <v>73</v>
      </c>
      <c r="G837" s="132" t="s">
        <v>3848</v>
      </c>
      <c r="H837" s="132">
        <v>2</v>
      </c>
      <c r="I837" s="132">
        <v>0.11600000000000001</v>
      </c>
      <c r="J837" s="132">
        <v>1</v>
      </c>
      <c r="K837" s="132">
        <v>0.11600000000000001</v>
      </c>
      <c r="L837" s="132" t="s">
        <v>2262</v>
      </c>
      <c r="M837" s="132">
        <v>823</v>
      </c>
      <c r="N837" s="132" t="s">
        <v>436</v>
      </c>
      <c r="O837" s="132">
        <v>1840</v>
      </c>
      <c r="P837" s="132" t="s">
        <v>439</v>
      </c>
      <c r="Q837" s="132">
        <v>9</v>
      </c>
      <c r="R837" s="132" t="s">
        <v>438</v>
      </c>
      <c r="S837" s="132">
        <v>1000317</v>
      </c>
      <c r="T837" s="132" t="s">
        <v>858</v>
      </c>
      <c r="U837" s="132">
        <v>1</v>
      </c>
      <c r="V837" s="132">
        <v>1</v>
      </c>
      <c r="W837" s="132" t="s">
        <v>1050</v>
      </c>
      <c r="X837" s="132">
        <v>20</v>
      </c>
    </row>
    <row r="838" spans="1:24">
      <c r="A838" s="132">
        <v>837</v>
      </c>
      <c r="B838" s="132">
        <v>40000000280</v>
      </c>
      <c r="C838" s="132">
        <v>61112090000</v>
      </c>
      <c r="D838" s="132" t="s">
        <v>623</v>
      </c>
      <c r="E838" s="132" t="s">
        <v>430</v>
      </c>
      <c r="F838" s="132">
        <v>193</v>
      </c>
      <c r="G838" s="132" t="s">
        <v>3656</v>
      </c>
      <c r="H838" s="132">
        <v>3</v>
      </c>
      <c r="I838" s="132">
        <v>0.19400000000000001</v>
      </c>
      <c r="J838" s="132">
        <v>1</v>
      </c>
      <c r="K838" s="132">
        <v>0.19400000000000001</v>
      </c>
      <c r="L838" s="132" t="s">
        <v>2262</v>
      </c>
      <c r="M838" s="132">
        <v>823</v>
      </c>
      <c r="N838" s="132" t="s">
        <v>436</v>
      </c>
      <c r="O838" s="132">
        <v>1840</v>
      </c>
      <c r="P838" s="132" t="s">
        <v>439</v>
      </c>
      <c r="Q838" s="132">
        <v>9</v>
      </c>
      <c r="R838" s="132" t="s">
        <v>438</v>
      </c>
      <c r="S838" s="132">
        <v>1000317</v>
      </c>
      <c r="T838" s="132" t="s">
        <v>1014</v>
      </c>
      <c r="U838" s="132">
        <v>529</v>
      </c>
      <c r="V838" s="132">
        <v>1</v>
      </c>
      <c r="W838" s="132" t="s">
        <v>1046</v>
      </c>
      <c r="X838" s="132">
        <v>12</v>
      </c>
    </row>
    <row r="839" spans="1:24">
      <c r="A839" s="132">
        <v>838</v>
      </c>
      <c r="B839" s="132">
        <v>40000000279</v>
      </c>
      <c r="C839" s="132">
        <v>62046231000</v>
      </c>
      <c r="D839" s="132" t="s">
        <v>990</v>
      </c>
      <c r="E839" s="132" t="s">
        <v>3964</v>
      </c>
      <c r="F839" s="132">
        <v>87</v>
      </c>
      <c r="G839" s="132" t="s">
        <v>3848</v>
      </c>
      <c r="H839" s="132">
        <v>2</v>
      </c>
      <c r="I839" s="132">
        <v>0.51400000000000001</v>
      </c>
      <c r="J839" s="132">
        <v>1</v>
      </c>
      <c r="K839" s="132">
        <v>0.51400000000000001</v>
      </c>
      <c r="L839" s="132" t="s">
        <v>2262</v>
      </c>
      <c r="M839" s="132">
        <v>823</v>
      </c>
      <c r="N839" s="132" t="s">
        <v>440</v>
      </c>
      <c r="O839" s="132">
        <v>7485</v>
      </c>
      <c r="P839" s="132" t="s">
        <v>439</v>
      </c>
      <c r="Q839" s="132">
        <v>9</v>
      </c>
      <c r="R839" s="132" t="s">
        <v>438</v>
      </c>
      <c r="S839" s="132">
        <v>1000317</v>
      </c>
      <c r="T839" s="132">
        <v>32</v>
      </c>
      <c r="U839" s="132">
        <v>31</v>
      </c>
      <c r="V839" s="132">
        <v>1</v>
      </c>
      <c r="W839" s="132" t="s">
        <v>1038</v>
      </c>
      <c r="X839" s="132">
        <v>5</v>
      </c>
    </row>
    <row r="840" spans="1:24">
      <c r="A840" s="132">
        <v>839</v>
      </c>
      <c r="B840" s="132">
        <v>40000000278</v>
      </c>
      <c r="C840" s="132">
        <v>61091000000</v>
      </c>
      <c r="D840" s="132" t="s">
        <v>856</v>
      </c>
      <c r="E840" s="132" t="s">
        <v>453</v>
      </c>
      <c r="F840" s="132">
        <v>73</v>
      </c>
      <c r="G840" s="132" t="s">
        <v>3848</v>
      </c>
      <c r="H840" s="132">
        <v>2</v>
      </c>
      <c r="I840" s="132">
        <v>0.128</v>
      </c>
      <c r="J840" s="132">
        <v>1</v>
      </c>
      <c r="K840" s="132">
        <v>0.128</v>
      </c>
      <c r="L840" s="132" t="s">
        <v>2262</v>
      </c>
      <c r="M840" s="132">
        <v>823</v>
      </c>
      <c r="N840" s="132" t="s">
        <v>436</v>
      </c>
      <c r="O840" s="132">
        <v>1840</v>
      </c>
      <c r="P840" s="132" t="s">
        <v>439</v>
      </c>
      <c r="Q840" s="132">
        <v>9</v>
      </c>
      <c r="R840" s="132" t="s">
        <v>438</v>
      </c>
      <c r="S840" s="132">
        <v>1000317</v>
      </c>
      <c r="T840" s="132" t="s">
        <v>825</v>
      </c>
      <c r="U840" s="132">
        <v>119</v>
      </c>
      <c r="V840" s="132">
        <v>1</v>
      </c>
      <c r="W840" s="132" t="s">
        <v>1055</v>
      </c>
      <c r="X840" s="132">
        <v>3</v>
      </c>
    </row>
    <row r="841" spans="1:24">
      <c r="A841" s="132">
        <v>840</v>
      </c>
      <c r="B841" s="132">
        <v>40000000277</v>
      </c>
      <c r="C841" s="132">
        <v>61062000000</v>
      </c>
      <c r="D841" s="132" t="s">
        <v>988</v>
      </c>
      <c r="E841" s="132" t="s">
        <v>437</v>
      </c>
      <c r="F841" s="132">
        <v>77</v>
      </c>
      <c r="G841" s="132" t="s">
        <v>3848</v>
      </c>
      <c r="H841" s="132">
        <v>2</v>
      </c>
      <c r="I841" s="132">
        <v>0.16</v>
      </c>
      <c r="J841" s="132">
        <v>1</v>
      </c>
      <c r="K841" s="132">
        <v>0.16</v>
      </c>
      <c r="L841" s="132" t="s">
        <v>2262</v>
      </c>
      <c r="M841" s="132">
        <v>823</v>
      </c>
      <c r="N841" s="132" t="s">
        <v>436</v>
      </c>
      <c r="O841" s="132">
        <v>1840</v>
      </c>
      <c r="P841" s="132" t="s">
        <v>425</v>
      </c>
      <c r="Q841" s="132">
        <v>37</v>
      </c>
      <c r="R841" s="132" t="s">
        <v>438</v>
      </c>
      <c r="S841" s="132">
        <v>1000317</v>
      </c>
      <c r="T841" s="132" t="s">
        <v>1016</v>
      </c>
      <c r="U841" s="132">
        <v>127</v>
      </c>
      <c r="V841" s="132">
        <v>1</v>
      </c>
      <c r="W841" s="132" t="s">
        <v>1050</v>
      </c>
      <c r="X841" s="132">
        <v>20</v>
      </c>
    </row>
    <row r="842" spans="1:24">
      <c r="A842" s="132">
        <v>841</v>
      </c>
      <c r="B842" s="132">
        <v>40000000276</v>
      </c>
      <c r="C842" s="132">
        <v>61042300000</v>
      </c>
      <c r="D842" s="132" t="s">
        <v>624</v>
      </c>
      <c r="E842" s="132" t="s">
        <v>4429</v>
      </c>
      <c r="F842" s="132">
        <v>469</v>
      </c>
      <c r="G842" s="132" t="s">
        <v>3848</v>
      </c>
      <c r="H842" s="132">
        <v>2</v>
      </c>
      <c r="I842" s="132">
        <v>0.40400000000000003</v>
      </c>
      <c r="J842" s="132">
        <v>1</v>
      </c>
      <c r="K842" s="132">
        <v>0.40400000000000003</v>
      </c>
      <c r="L842" s="132" t="s">
        <v>2262</v>
      </c>
      <c r="M842" s="132">
        <v>823</v>
      </c>
      <c r="N842" s="132" t="s">
        <v>436</v>
      </c>
      <c r="O842" s="132">
        <v>1840</v>
      </c>
      <c r="P842" s="132" t="s">
        <v>425</v>
      </c>
      <c r="Q842" s="132">
        <v>37</v>
      </c>
      <c r="R842" s="132" t="s">
        <v>438</v>
      </c>
      <c r="S842" s="132">
        <v>1000317</v>
      </c>
      <c r="T842" s="132" t="s">
        <v>810</v>
      </c>
      <c r="U842" s="132">
        <v>122</v>
      </c>
      <c r="V842" s="132">
        <v>1</v>
      </c>
      <c r="W842" s="132" t="s">
        <v>1053</v>
      </c>
      <c r="X842" s="132">
        <v>17</v>
      </c>
    </row>
    <row r="843" spans="1:24">
      <c r="A843" s="132">
        <v>842</v>
      </c>
      <c r="B843" s="132">
        <v>40000000275</v>
      </c>
      <c r="C843" s="132">
        <v>61061000000</v>
      </c>
      <c r="D843" s="132" t="s">
        <v>921</v>
      </c>
      <c r="E843" s="132" t="s">
        <v>444</v>
      </c>
      <c r="F843" s="132">
        <v>82</v>
      </c>
      <c r="G843" s="132" t="s">
        <v>3848</v>
      </c>
      <c r="H843" s="132">
        <v>2</v>
      </c>
      <c r="I843" s="132">
        <v>0.248</v>
      </c>
      <c r="J843" s="132">
        <v>1</v>
      </c>
      <c r="K843" s="132">
        <v>0.248</v>
      </c>
      <c r="L843" s="132" t="s">
        <v>2262</v>
      </c>
      <c r="M843" s="132">
        <v>823</v>
      </c>
      <c r="N843" s="132" t="s">
        <v>440</v>
      </c>
      <c r="O843" s="132">
        <v>7485</v>
      </c>
      <c r="P843" s="132" t="s">
        <v>439</v>
      </c>
      <c r="Q843" s="132">
        <v>9</v>
      </c>
      <c r="R843" s="132" t="s">
        <v>438</v>
      </c>
      <c r="S843" s="132">
        <v>1000317</v>
      </c>
      <c r="T843" s="132" t="s">
        <v>821</v>
      </c>
      <c r="U843" s="132">
        <v>3</v>
      </c>
      <c r="V843" s="132">
        <v>1</v>
      </c>
      <c r="W843" s="132" t="s">
        <v>1038</v>
      </c>
      <c r="X843" s="132">
        <v>5</v>
      </c>
    </row>
    <row r="844" spans="1:24">
      <c r="A844" s="132">
        <v>843</v>
      </c>
      <c r="B844" s="132">
        <v>40000000274</v>
      </c>
      <c r="C844" s="132">
        <v>61112090000</v>
      </c>
      <c r="D844" s="132" t="s">
        <v>1017</v>
      </c>
      <c r="E844" s="132" t="s">
        <v>3671</v>
      </c>
      <c r="F844" s="132">
        <v>54</v>
      </c>
      <c r="G844" s="132" t="s">
        <v>3850</v>
      </c>
      <c r="H844" s="132">
        <v>7</v>
      </c>
      <c r="I844" s="132">
        <v>9.8000000000000004E-2</v>
      </c>
      <c r="J844" s="132">
        <v>1</v>
      </c>
      <c r="K844" s="132">
        <v>9.8000000000000004E-2</v>
      </c>
      <c r="L844" s="132" t="s">
        <v>2262</v>
      </c>
      <c r="M844" s="132">
        <v>823</v>
      </c>
      <c r="N844" s="132" t="s">
        <v>436</v>
      </c>
      <c r="O844" s="132">
        <v>1840</v>
      </c>
      <c r="P844" s="132" t="s">
        <v>439</v>
      </c>
      <c r="Q844" s="132">
        <v>9</v>
      </c>
      <c r="R844" s="132" t="s">
        <v>438</v>
      </c>
      <c r="S844" s="132">
        <v>1000317</v>
      </c>
      <c r="T844" s="132" t="s">
        <v>1012</v>
      </c>
      <c r="U844" s="132">
        <v>680</v>
      </c>
      <c r="V844" s="132">
        <v>1</v>
      </c>
      <c r="W844" s="132" t="s">
        <v>1073</v>
      </c>
      <c r="X844" s="132">
        <v>8</v>
      </c>
    </row>
    <row r="845" spans="1:24">
      <c r="A845" s="132">
        <v>844</v>
      </c>
      <c r="B845" s="132">
        <v>40000000273</v>
      </c>
      <c r="C845" s="132">
        <v>62046990000</v>
      </c>
      <c r="D845" s="132" t="s">
        <v>598</v>
      </c>
      <c r="E845" s="132" t="s">
        <v>420</v>
      </c>
      <c r="F845" s="132">
        <v>93</v>
      </c>
      <c r="G845" s="132" t="s">
        <v>3848</v>
      </c>
      <c r="H845" s="132">
        <v>2</v>
      </c>
      <c r="I845" s="132">
        <v>0.35399999999999998</v>
      </c>
      <c r="J845" s="132">
        <v>1</v>
      </c>
      <c r="K845" s="132">
        <v>0.35399999999999998</v>
      </c>
      <c r="L845" s="132" t="s">
        <v>2262</v>
      </c>
      <c r="M845" s="132">
        <v>823</v>
      </c>
      <c r="N845" s="132" t="s">
        <v>436</v>
      </c>
      <c r="O845" s="132">
        <v>1840</v>
      </c>
      <c r="P845" s="132" t="s">
        <v>4294</v>
      </c>
      <c r="Q845" s="132" t="s">
        <v>4271</v>
      </c>
      <c r="R845" s="132" t="s">
        <v>438</v>
      </c>
      <c r="S845" s="132">
        <v>1000317</v>
      </c>
      <c r="T845" s="132">
        <v>44</v>
      </c>
      <c r="U845" s="132">
        <v>95</v>
      </c>
      <c r="V845" s="132">
        <v>1</v>
      </c>
      <c r="W845" s="132" t="s">
        <v>1073</v>
      </c>
      <c r="X845" s="132">
        <v>8</v>
      </c>
    </row>
    <row r="846" spans="1:24">
      <c r="A846" s="132">
        <v>845</v>
      </c>
      <c r="B846" s="132">
        <v>40000000272</v>
      </c>
      <c r="C846" s="132">
        <v>61062000000</v>
      </c>
      <c r="D846" s="132" t="s">
        <v>988</v>
      </c>
      <c r="E846" s="132" t="s">
        <v>437</v>
      </c>
      <c r="F846" s="132">
        <v>77</v>
      </c>
      <c r="G846" s="132" t="s">
        <v>3848</v>
      </c>
      <c r="H846" s="132">
        <v>2</v>
      </c>
      <c r="I846" s="132">
        <v>8.5999999999999993E-2</v>
      </c>
      <c r="J846" s="132">
        <v>1</v>
      </c>
      <c r="K846" s="132">
        <v>8.5999999999999993E-2</v>
      </c>
      <c r="L846" s="132" t="s">
        <v>2262</v>
      </c>
      <c r="M846" s="132">
        <v>823</v>
      </c>
      <c r="N846" s="132" t="s">
        <v>436</v>
      </c>
      <c r="O846" s="132">
        <v>1840</v>
      </c>
      <c r="P846" s="132" t="s">
        <v>425</v>
      </c>
      <c r="Q846" s="132">
        <v>37</v>
      </c>
      <c r="R846" s="132" t="s">
        <v>438</v>
      </c>
      <c r="S846" s="132">
        <v>1000317</v>
      </c>
      <c r="T846" s="132" t="s">
        <v>810</v>
      </c>
      <c r="U846" s="132">
        <v>122</v>
      </c>
      <c r="V846" s="132">
        <v>1</v>
      </c>
      <c r="W846" s="132" t="s">
        <v>1050</v>
      </c>
      <c r="X846" s="132">
        <v>20</v>
      </c>
    </row>
    <row r="847" spans="1:24">
      <c r="A847" s="132">
        <v>846</v>
      </c>
      <c r="B847" s="132">
        <v>40000000271</v>
      </c>
      <c r="C847" s="132">
        <v>61061000000</v>
      </c>
      <c r="D847" s="132" t="s">
        <v>976</v>
      </c>
      <c r="E847" s="132" t="s">
        <v>437</v>
      </c>
      <c r="F847" s="132">
        <v>77</v>
      </c>
      <c r="G847" s="132" t="s">
        <v>3848</v>
      </c>
      <c r="H847" s="132">
        <v>2</v>
      </c>
      <c r="I847" s="132">
        <v>0.26</v>
      </c>
      <c r="J847" s="132">
        <v>1</v>
      </c>
      <c r="K847" s="132">
        <v>0.26</v>
      </c>
      <c r="L847" s="132" t="s">
        <v>2262</v>
      </c>
      <c r="M847" s="132">
        <v>823</v>
      </c>
      <c r="N847" s="132" t="s">
        <v>436</v>
      </c>
      <c r="O847" s="132">
        <v>1840</v>
      </c>
      <c r="P847" s="132" t="s">
        <v>439</v>
      </c>
      <c r="Q847" s="132">
        <v>9</v>
      </c>
      <c r="R847" s="132" t="s">
        <v>438</v>
      </c>
      <c r="S847" s="132">
        <v>1000317</v>
      </c>
      <c r="T847" s="132" t="s">
        <v>858</v>
      </c>
      <c r="U847" s="132">
        <v>1</v>
      </c>
      <c r="V847" s="132">
        <v>1</v>
      </c>
      <c r="W847" s="132" t="s">
        <v>1046</v>
      </c>
      <c r="X847" s="132">
        <v>12</v>
      </c>
    </row>
    <row r="848" spans="1:24">
      <c r="A848" s="132">
        <v>847</v>
      </c>
      <c r="B848" s="132">
        <v>40000000270</v>
      </c>
      <c r="C848" s="132">
        <v>61091000000</v>
      </c>
      <c r="D848" s="132" t="s">
        <v>839</v>
      </c>
      <c r="E848" s="132" t="s">
        <v>453</v>
      </c>
      <c r="F848" s="132">
        <v>73</v>
      </c>
      <c r="G848" s="132" t="s">
        <v>3847</v>
      </c>
      <c r="H848" s="132">
        <v>1</v>
      </c>
      <c r="I848" s="132">
        <v>0.17799999999999999</v>
      </c>
      <c r="J848" s="132">
        <v>1</v>
      </c>
      <c r="K848" s="132">
        <v>0.17799999999999999</v>
      </c>
      <c r="L848" s="132" t="s">
        <v>2262</v>
      </c>
      <c r="M848" s="132">
        <v>823</v>
      </c>
      <c r="N848" s="132" t="s">
        <v>436</v>
      </c>
      <c r="O848" s="132">
        <v>1840</v>
      </c>
      <c r="P848" s="132" t="s">
        <v>439</v>
      </c>
      <c r="Q848" s="132">
        <v>9</v>
      </c>
      <c r="R848" s="132" t="s">
        <v>438</v>
      </c>
      <c r="S848" s="132">
        <v>1000317</v>
      </c>
      <c r="T848" s="132" t="s">
        <v>978</v>
      </c>
      <c r="U848" s="132">
        <v>126</v>
      </c>
      <c r="V848" s="132">
        <v>1</v>
      </c>
      <c r="W848" s="132" t="s">
        <v>1073</v>
      </c>
      <c r="X848" s="132">
        <v>8</v>
      </c>
    </row>
    <row r="849" spans="1:24">
      <c r="A849" s="132">
        <v>848</v>
      </c>
      <c r="B849" s="132">
        <v>40000000269</v>
      </c>
      <c r="C849" s="132">
        <v>62046231000</v>
      </c>
      <c r="D849" s="132" t="s">
        <v>990</v>
      </c>
      <c r="E849" s="132" t="s">
        <v>3964</v>
      </c>
      <c r="F849" s="132">
        <v>87</v>
      </c>
      <c r="G849" s="132" t="s">
        <v>3848</v>
      </c>
      <c r="H849" s="132">
        <v>2</v>
      </c>
      <c r="I849" s="132">
        <v>0.51</v>
      </c>
      <c r="J849" s="132">
        <v>1</v>
      </c>
      <c r="K849" s="132">
        <v>0.51</v>
      </c>
      <c r="L849" s="132" t="s">
        <v>2262</v>
      </c>
      <c r="M849" s="132">
        <v>823</v>
      </c>
      <c r="N849" s="132" t="s">
        <v>440</v>
      </c>
      <c r="O849" s="132">
        <v>7485</v>
      </c>
      <c r="P849" s="132" t="s">
        <v>439</v>
      </c>
      <c r="Q849" s="132">
        <v>9</v>
      </c>
      <c r="R849" s="132" t="s">
        <v>438</v>
      </c>
      <c r="S849" s="132">
        <v>1000317</v>
      </c>
      <c r="T849" s="132">
        <v>32</v>
      </c>
      <c r="U849" s="132">
        <v>31</v>
      </c>
      <c r="V849" s="132">
        <v>1</v>
      </c>
      <c r="W849" s="132" t="s">
        <v>1038</v>
      </c>
      <c r="X849" s="132">
        <v>5</v>
      </c>
    </row>
    <row r="850" spans="1:24">
      <c r="A850" s="132">
        <v>849</v>
      </c>
      <c r="B850" s="132">
        <v>40000000268</v>
      </c>
      <c r="C850" s="132">
        <v>61091000000</v>
      </c>
      <c r="D850" s="132" t="s">
        <v>839</v>
      </c>
      <c r="E850" s="132" t="s">
        <v>453</v>
      </c>
      <c r="F850" s="132">
        <v>73</v>
      </c>
      <c r="G850" s="132" t="s">
        <v>3847</v>
      </c>
      <c r="H850" s="132">
        <v>1</v>
      </c>
      <c r="I850" s="132">
        <v>0.126</v>
      </c>
      <c r="J850" s="132">
        <v>1</v>
      </c>
      <c r="K850" s="132">
        <v>0.126</v>
      </c>
      <c r="L850" s="132" t="s">
        <v>2262</v>
      </c>
      <c r="M850" s="132">
        <v>823</v>
      </c>
      <c r="N850" s="132" t="s">
        <v>436</v>
      </c>
      <c r="O850" s="132">
        <v>1840</v>
      </c>
      <c r="P850" s="132" t="s">
        <v>439</v>
      </c>
      <c r="Q850" s="132">
        <v>9</v>
      </c>
      <c r="R850" s="132" t="s">
        <v>438</v>
      </c>
      <c r="S850" s="132">
        <v>1000317</v>
      </c>
      <c r="T850" s="132" t="s">
        <v>810</v>
      </c>
      <c r="U850" s="132">
        <v>122</v>
      </c>
      <c r="V850" s="132">
        <v>1</v>
      </c>
      <c r="W850" s="132" t="s">
        <v>1046</v>
      </c>
      <c r="X850" s="132">
        <v>12</v>
      </c>
    </row>
    <row r="851" spans="1:24">
      <c r="A851" s="132">
        <v>850</v>
      </c>
      <c r="B851" s="132">
        <v>40000000267</v>
      </c>
      <c r="C851" s="132">
        <v>62046231000</v>
      </c>
      <c r="D851" s="132" t="s">
        <v>603</v>
      </c>
      <c r="E851" s="132" t="s">
        <v>3964</v>
      </c>
      <c r="F851" s="132">
        <v>87</v>
      </c>
      <c r="G851" s="132" t="s">
        <v>3848</v>
      </c>
      <c r="H851" s="132">
        <v>2</v>
      </c>
      <c r="I851" s="132">
        <v>0.67600000000000005</v>
      </c>
      <c r="J851" s="132">
        <v>1</v>
      </c>
      <c r="K851" s="132">
        <v>0.67600000000000005</v>
      </c>
      <c r="L851" s="132" t="s">
        <v>2262</v>
      </c>
      <c r="M851" s="132">
        <v>823</v>
      </c>
      <c r="N851" s="132" t="s">
        <v>436</v>
      </c>
      <c r="O851" s="132">
        <v>1840</v>
      </c>
      <c r="P851" s="132" t="s">
        <v>439</v>
      </c>
      <c r="Q851" s="132">
        <v>9</v>
      </c>
      <c r="R851" s="132" t="s">
        <v>438</v>
      </c>
      <c r="S851" s="132">
        <v>1000317</v>
      </c>
      <c r="T851" s="132">
        <v>40</v>
      </c>
      <c r="U851" s="132">
        <v>79</v>
      </c>
      <c r="V851" s="132">
        <v>1</v>
      </c>
      <c r="W851" s="132" t="s">
        <v>1038</v>
      </c>
      <c r="X851" s="132">
        <v>5</v>
      </c>
    </row>
    <row r="852" spans="1:24">
      <c r="A852" s="132">
        <v>851</v>
      </c>
      <c r="B852" s="132">
        <v>40000000266</v>
      </c>
      <c r="C852" s="132">
        <v>61103099000</v>
      </c>
      <c r="D852" s="132" t="s">
        <v>502</v>
      </c>
      <c r="E852" s="132" t="s">
        <v>459</v>
      </c>
      <c r="F852" s="132">
        <v>88</v>
      </c>
      <c r="G852" s="132" t="s">
        <v>3848</v>
      </c>
      <c r="H852" s="132">
        <v>2</v>
      </c>
      <c r="I852" s="132">
        <v>0.26600000000000001</v>
      </c>
      <c r="J852" s="132">
        <v>1</v>
      </c>
      <c r="K852" s="132">
        <v>0.26600000000000001</v>
      </c>
      <c r="L852" s="132" t="s">
        <v>2262</v>
      </c>
      <c r="M852" s="132">
        <v>823</v>
      </c>
      <c r="N852" s="132" t="s">
        <v>436</v>
      </c>
      <c r="O852" s="132">
        <v>1840</v>
      </c>
      <c r="P852" s="132" t="s">
        <v>425</v>
      </c>
      <c r="Q852" s="132">
        <v>37</v>
      </c>
      <c r="R852" s="132" t="s">
        <v>438</v>
      </c>
      <c r="S852" s="132">
        <v>1000317</v>
      </c>
      <c r="T852" s="132" t="s">
        <v>821</v>
      </c>
      <c r="U852" s="132">
        <v>3</v>
      </c>
      <c r="V852" s="132">
        <v>1</v>
      </c>
      <c r="W852" s="132" t="s">
        <v>1107</v>
      </c>
      <c r="X852" s="132">
        <v>1</v>
      </c>
    </row>
    <row r="853" spans="1:24">
      <c r="A853" s="132">
        <v>852</v>
      </c>
      <c r="B853" s="132">
        <v>40000000265</v>
      </c>
      <c r="C853" s="132">
        <v>61061000000</v>
      </c>
      <c r="D853" s="132" t="s">
        <v>539</v>
      </c>
      <c r="E853" s="132" t="s">
        <v>437</v>
      </c>
      <c r="F853" s="132">
        <v>77</v>
      </c>
      <c r="G853" s="132" t="s">
        <v>3848</v>
      </c>
      <c r="H853" s="132">
        <v>2</v>
      </c>
      <c r="I853" s="132">
        <v>0.14199999999999999</v>
      </c>
      <c r="J853" s="132">
        <v>1</v>
      </c>
      <c r="K853" s="132">
        <v>0.14199999999999999</v>
      </c>
      <c r="L853" s="132" t="s">
        <v>2262</v>
      </c>
      <c r="M853" s="132">
        <v>823</v>
      </c>
      <c r="N853" s="132" t="s">
        <v>440</v>
      </c>
      <c r="O853" s="132">
        <v>7485</v>
      </c>
      <c r="P853" s="132" t="s">
        <v>439</v>
      </c>
      <c r="Q853" s="132">
        <v>9</v>
      </c>
      <c r="R853" s="132" t="s">
        <v>438</v>
      </c>
      <c r="S853" s="132">
        <v>1000317</v>
      </c>
      <c r="T853" s="132" t="s">
        <v>810</v>
      </c>
      <c r="U853" s="132">
        <v>122</v>
      </c>
      <c r="V853" s="132">
        <v>1</v>
      </c>
      <c r="W853" s="132" t="s">
        <v>1038</v>
      </c>
      <c r="X853" s="132">
        <v>5</v>
      </c>
    </row>
    <row r="854" spans="1:24">
      <c r="A854" s="132">
        <v>853</v>
      </c>
      <c r="B854" s="132">
        <v>40000000264</v>
      </c>
      <c r="C854" s="132">
        <v>62046231000</v>
      </c>
      <c r="D854" s="132" t="s">
        <v>990</v>
      </c>
      <c r="E854" s="132" t="s">
        <v>3964</v>
      </c>
      <c r="F854" s="132">
        <v>87</v>
      </c>
      <c r="G854" s="132" t="s">
        <v>3848</v>
      </c>
      <c r="H854" s="132">
        <v>2</v>
      </c>
      <c r="I854" s="132">
        <v>0.54400000000000004</v>
      </c>
      <c r="J854" s="132">
        <v>1</v>
      </c>
      <c r="K854" s="132">
        <v>0.54400000000000004</v>
      </c>
      <c r="L854" s="132" t="s">
        <v>2262</v>
      </c>
      <c r="M854" s="132">
        <v>823</v>
      </c>
      <c r="N854" s="132" t="s">
        <v>440</v>
      </c>
      <c r="O854" s="132">
        <v>7485</v>
      </c>
      <c r="P854" s="132" t="s">
        <v>439</v>
      </c>
      <c r="Q854" s="132">
        <v>9</v>
      </c>
      <c r="R854" s="132" t="s">
        <v>438</v>
      </c>
      <c r="S854" s="132">
        <v>1000317</v>
      </c>
      <c r="T854" s="132">
        <v>36</v>
      </c>
      <c r="U854" s="132">
        <v>52</v>
      </c>
      <c r="V854" s="132">
        <v>1</v>
      </c>
      <c r="W854" s="132" t="s">
        <v>1038</v>
      </c>
      <c r="X854" s="132">
        <v>5</v>
      </c>
    </row>
    <row r="855" spans="1:24">
      <c r="A855" s="132">
        <v>854</v>
      </c>
      <c r="B855" s="132">
        <v>40000000263</v>
      </c>
      <c r="C855" s="132">
        <v>61091000000</v>
      </c>
      <c r="D855" s="132" t="s">
        <v>839</v>
      </c>
      <c r="E855" s="132" t="s">
        <v>453</v>
      </c>
      <c r="F855" s="132">
        <v>73</v>
      </c>
      <c r="G855" s="132" t="s">
        <v>3847</v>
      </c>
      <c r="H855" s="132">
        <v>1</v>
      </c>
      <c r="I855" s="132">
        <v>0.17199999999999999</v>
      </c>
      <c r="J855" s="132">
        <v>1</v>
      </c>
      <c r="K855" s="132">
        <v>0.17199999999999999</v>
      </c>
      <c r="L855" s="132" t="s">
        <v>2262</v>
      </c>
      <c r="M855" s="132">
        <v>823</v>
      </c>
      <c r="N855" s="132" t="s">
        <v>436</v>
      </c>
      <c r="O855" s="132">
        <v>1840</v>
      </c>
      <c r="P855" s="132" t="s">
        <v>439</v>
      </c>
      <c r="Q855" s="132">
        <v>9</v>
      </c>
      <c r="R855" s="132" t="s">
        <v>438</v>
      </c>
      <c r="S855" s="132">
        <v>1000317</v>
      </c>
      <c r="T855" s="132" t="s">
        <v>978</v>
      </c>
      <c r="U855" s="132">
        <v>126</v>
      </c>
      <c r="V855" s="132">
        <v>1</v>
      </c>
      <c r="W855" s="132" t="s">
        <v>1050</v>
      </c>
      <c r="X855" s="132">
        <v>20</v>
      </c>
    </row>
    <row r="856" spans="1:24">
      <c r="A856" s="132">
        <v>855</v>
      </c>
      <c r="B856" s="132">
        <v>40000000262</v>
      </c>
      <c r="C856" s="132">
        <v>61061000000</v>
      </c>
      <c r="D856" s="132" t="s">
        <v>976</v>
      </c>
      <c r="E856" s="132" t="s">
        <v>437</v>
      </c>
      <c r="F856" s="132">
        <v>77</v>
      </c>
      <c r="G856" s="132" t="s">
        <v>3848</v>
      </c>
      <c r="H856" s="132">
        <v>2</v>
      </c>
      <c r="I856" s="132">
        <v>0.25800000000000001</v>
      </c>
      <c r="J856" s="132">
        <v>1</v>
      </c>
      <c r="K856" s="132">
        <v>0.25800000000000001</v>
      </c>
      <c r="L856" s="132" t="s">
        <v>2262</v>
      </c>
      <c r="M856" s="132">
        <v>823</v>
      </c>
      <c r="N856" s="132" t="s">
        <v>436</v>
      </c>
      <c r="O856" s="132">
        <v>1840</v>
      </c>
      <c r="P856" s="132" t="s">
        <v>439</v>
      </c>
      <c r="Q856" s="132">
        <v>9</v>
      </c>
      <c r="R856" s="132" t="s">
        <v>438</v>
      </c>
      <c r="S856" s="132">
        <v>1000317</v>
      </c>
      <c r="T856" s="132">
        <v>32</v>
      </c>
      <c r="U856" s="132">
        <v>31</v>
      </c>
      <c r="V856" s="132">
        <v>1</v>
      </c>
      <c r="W856" s="132" t="s">
        <v>1050</v>
      </c>
      <c r="X856" s="132">
        <v>20</v>
      </c>
    </row>
    <row r="857" spans="1:24">
      <c r="A857" s="132">
        <v>856</v>
      </c>
      <c r="B857" s="132">
        <v>40000000261</v>
      </c>
      <c r="C857" s="132">
        <v>61091000000</v>
      </c>
      <c r="D857" s="132" t="s">
        <v>839</v>
      </c>
      <c r="E857" s="132" t="s">
        <v>453</v>
      </c>
      <c r="F857" s="132">
        <v>73</v>
      </c>
      <c r="G857" s="132" t="s">
        <v>3847</v>
      </c>
      <c r="H857" s="132">
        <v>1</v>
      </c>
      <c r="I857" s="132">
        <v>0.16200000000000001</v>
      </c>
      <c r="J857" s="132">
        <v>1</v>
      </c>
      <c r="K857" s="132">
        <v>0.16200000000000001</v>
      </c>
      <c r="L857" s="132" t="s">
        <v>2262</v>
      </c>
      <c r="M857" s="132">
        <v>823</v>
      </c>
      <c r="N857" s="132" t="s">
        <v>436</v>
      </c>
      <c r="O857" s="132">
        <v>1840</v>
      </c>
      <c r="P857" s="132" t="s">
        <v>439</v>
      </c>
      <c r="Q857" s="132">
        <v>9</v>
      </c>
      <c r="R857" s="132" t="s">
        <v>438</v>
      </c>
      <c r="S857" s="132">
        <v>1000317</v>
      </c>
      <c r="T857" s="132" t="s">
        <v>978</v>
      </c>
      <c r="U857" s="132">
        <v>126</v>
      </c>
      <c r="V857" s="132">
        <v>1</v>
      </c>
      <c r="W857" s="132" t="s">
        <v>1107</v>
      </c>
      <c r="X857" s="132">
        <v>1</v>
      </c>
    </row>
    <row r="858" spans="1:24">
      <c r="A858" s="132">
        <v>857</v>
      </c>
      <c r="B858" s="132">
        <v>40000000260</v>
      </c>
      <c r="C858" s="132">
        <v>61051000000</v>
      </c>
      <c r="D858" s="132" t="s">
        <v>494</v>
      </c>
      <c r="E858" s="132" t="s">
        <v>444</v>
      </c>
      <c r="F858" s="132">
        <v>82</v>
      </c>
      <c r="G858" s="132" t="s">
        <v>3847</v>
      </c>
      <c r="H858" s="132">
        <v>1</v>
      </c>
      <c r="I858" s="132">
        <v>0.27400000000000002</v>
      </c>
      <c r="J858" s="132">
        <v>1</v>
      </c>
      <c r="K858" s="132">
        <v>0.27400000000000002</v>
      </c>
      <c r="L858" s="132" t="s">
        <v>2262</v>
      </c>
      <c r="M858" s="132">
        <v>823</v>
      </c>
      <c r="N858" s="132" t="s">
        <v>436</v>
      </c>
      <c r="O858" s="132">
        <v>1840</v>
      </c>
      <c r="P858" s="132" t="s">
        <v>439</v>
      </c>
      <c r="Q858" s="132">
        <v>9</v>
      </c>
      <c r="R858" s="132" t="s">
        <v>438</v>
      </c>
      <c r="S858" s="132">
        <v>1000317</v>
      </c>
      <c r="T858" s="132" t="s">
        <v>978</v>
      </c>
      <c r="U858" s="132">
        <v>126</v>
      </c>
      <c r="V858" s="132">
        <v>1</v>
      </c>
      <c r="W858" s="132" t="s">
        <v>1107</v>
      </c>
      <c r="X858" s="132">
        <v>1</v>
      </c>
    </row>
    <row r="859" spans="1:24">
      <c r="A859" s="132">
        <v>858</v>
      </c>
      <c r="B859" s="132">
        <v>40000000259</v>
      </c>
      <c r="C859" s="132">
        <v>62046231000</v>
      </c>
      <c r="D859" s="132" t="s">
        <v>603</v>
      </c>
      <c r="E859" s="132" t="s">
        <v>3964</v>
      </c>
      <c r="F859" s="132">
        <v>87</v>
      </c>
      <c r="G859" s="132" t="s">
        <v>3848</v>
      </c>
      <c r="H859" s="132">
        <v>2</v>
      </c>
      <c r="I859" s="132">
        <v>0.53600000000000003</v>
      </c>
      <c r="J859" s="132">
        <v>1</v>
      </c>
      <c r="K859" s="132">
        <v>0.53600000000000003</v>
      </c>
      <c r="L859" s="132" t="s">
        <v>2262</v>
      </c>
      <c r="M859" s="132">
        <v>823</v>
      </c>
      <c r="N859" s="132" t="s">
        <v>436</v>
      </c>
      <c r="O859" s="132">
        <v>1840</v>
      </c>
      <c r="P859" s="132" t="s">
        <v>439</v>
      </c>
      <c r="Q859" s="132">
        <v>9</v>
      </c>
      <c r="R859" s="132" t="s">
        <v>438</v>
      </c>
      <c r="S859" s="132">
        <v>1000317</v>
      </c>
      <c r="T859" s="132">
        <v>38</v>
      </c>
      <c r="U859" s="132">
        <v>64</v>
      </c>
      <c r="V859" s="132">
        <v>1</v>
      </c>
      <c r="W859" s="132" t="s">
        <v>1038</v>
      </c>
      <c r="X859" s="132">
        <v>5</v>
      </c>
    </row>
    <row r="860" spans="1:24">
      <c r="A860" s="132">
        <v>859</v>
      </c>
      <c r="B860" s="132">
        <v>40000000258</v>
      </c>
      <c r="C860" s="132">
        <v>62034235000</v>
      </c>
      <c r="D860" s="132" t="s">
        <v>548</v>
      </c>
      <c r="E860" s="132" t="s">
        <v>420</v>
      </c>
      <c r="F860" s="132">
        <v>93</v>
      </c>
      <c r="G860" s="132" t="s">
        <v>3847</v>
      </c>
      <c r="H860" s="132">
        <v>1</v>
      </c>
      <c r="I860" s="132">
        <v>0.54600000000000004</v>
      </c>
      <c r="J860" s="132">
        <v>1</v>
      </c>
      <c r="K860" s="132">
        <v>0.54600000000000004</v>
      </c>
      <c r="L860" s="132" t="s">
        <v>2262</v>
      </c>
      <c r="M860" s="132">
        <v>823</v>
      </c>
      <c r="N860" s="132" t="s">
        <v>436</v>
      </c>
      <c r="O860" s="132">
        <v>1840</v>
      </c>
      <c r="P860" s="132" t="s">
        <v>439</v>
      </c>
      <c r="Q860" s="132">
        <v>9</v>
      </c>
      <c r="R860" s="132" t="s">
        <v>438</v>
      </c>
      <c r="S860" s="132">
        <v>1000317</v>
      </c>
      <c r="T860" s="132" t="s">
        <v>1019</v>
      </c>
      <c r="U860" s="132">
        <v>682</v>
      </c>
      <c r="V860" s="132">
        <v>1</v>
      </c>
      <c r="W860" s="132" t="s">
        <v>1073</v>
      </c>
      <c r="X860" s="132">
        <v>8</v>
      </c>
    </row>
    <row r="861" spans="1:24">
      <c r="A861" s="132">
        <v>860</v>
      </c>
      <c r="B861" s="132">
        <v>40000000257</v>
      </c>
      <c r="C861" s="132">
        <v>62034231000</v>
      </c>
      <c r="D861" s="132" t="s">
        <v>537</v>
      </c>
      <c r="E861" s="132" t="s">
        <v>3964</v>
      </c>
      <c r="F861" s="132">
        <v>87</v>
      </c>
      <c r="G861" s="132" t="s">
        <v>3847</v>
      </c>
      <c r="H861" s="132">
        <v>1</v>
      </c>
      <c r="I861" s="132">
        <v>0.59599999999999997</v>
      </c>
      <c r="J861" s="132">
        <v>1</v>
      </c>
      <c r="K861" s="132">
        <v>0.59599999999999997</v>
      </c>
      <c r="L861" s="132" t="s">
        <v>2262</v>
      </c>
      <c r="M861" s="132">
        <v>823</v>
      </c>
      <c r="N861" s="132" t="s">
        <v>436</v>
      </c>
      <c r="O861" s="132">
        <v>1840</v>
      </c>
      <c r="P861" s="132" t="s">
        <v>439</v>
      </c>
      <c r="Q861" s="132">
        <v>9</v>
      </c>
      <c r="R861" s="132" t="s">
        <v>438</v>
      </c>
      <c r="S861" s="132">
        <v>1000317</v>
      </c>
      <c r="T861" s="132" t="s">
        <v>1020</v>
      </c>
      <c r="U861" s="132">
        <v>683</v>
      </c>
      <c r="V861" s="132">
        <v>1</v>
      </c>
      <c r="W861" s="132" t="s">
        <v>1038</v>
      </c>
      <c r="X861" s="132">
        <v>5</v>
      </c>
    </row>
    <row r="862" spans="1:24">
      <c r="A862" s="132">
        <v>861</v>
      </c>
      <c r="B862" s="132">
        <v>40000000256</v>
      </c>
      <c r="C862" s="132">
        <v>61059090000</v>
      </c>
      <c r="D862" s="132" t="s">
        <v>626</v>
      </c>
      <c r="E862" s="132" t="s">
        <v>444</v>
      </c>
      <c r="F862" s="132">
        <v>82</v>
      </c>
      <c r="G862" s="132" t="s">
        <v>3847</v>
      </c>
      <c r="H862" s="132">
        <v>1</v>
      </c>
      <c r="I862" s="132">
        <v>0.16400000000000001</v>
      </c>
      <c r="J862" s="132">
        <v>1</v>
      </c>
      <c r="K862" s="132">
        <v>0.16400000000000001</v>
      </c>
      <c r="L862" s="132" t="s">
        <v>2262</v>
      </c>
      <c r="M862" s="132">
        <v>823</v>
      </c>
      <c r="N862" s="132" t="s">
        <v>436</v>
      </c>
      <c r="O862" s="132">
        <v>1840</v>
      </c>
      <c r="P862" s="132" t="s">
        <v>431</v>
      </c>
      <c r="Q862" s="132">
        <v>53</v>
      </c>
      <c r="R862" s="132" t="s">
        <v>438</v>
      </c>
      <c r="S862" s="132">
        <v>1000317</v>
      </c>
      <c r="T862" s="132" t="s">
        <v>810</v>
      </c>
      <c r="U862" s="132">
        <v>122</v>
      </c>
      <c r="V862" s="132">
        <v>1</v>
      </c>
      <c r="W862" s="132" t="s">
        <v>1046</v>
      </c>
      <c r="X862" s="132">
        <v>12</v>
      </c>
    </row>
    <row r="863" spans="1:24">
      <c r="A863" s="132">
        <v>862</v>
      </c>
      <c r="B863" s="132">
        <v>40000000255</v>
      </c>
      <c r="C863" s="132">
        <v>62034231000</v>
      </c>
      <c r="D863" s="132" t="s">
        <v>537</v>
      </c>
      <c r="E863" s="132" t="s">
        <v>3964</v>
      </c>
      <c r="F863" s="132">
        <v>87</v>
      </c>
      <c r="G863" s="132" t="s">
        <v>3847</v>
      </c>
      <c r="H863" s="132">
        <v>1</v>
      </c>
      <c r="I863" s="132">
        <v>0.56000000000000005</v>
      </c>
      <c r="J863" s="132">
        <v>1</v>
      </c>
      <c r="K863" s="132">
        <v>0.56000000000000005</v>
      </c>
      <c r="L863" s="132" t="s">
        <v>2262</v>
      </c>
      <c r="M863" s="132">
        <v>823</v>
      </c>
      <c r="N863" s="132" t="s">
        <v>436</v>
      </c>
      <c r="O863" s="132">
        <v>1840</v>
      </c>
      <c r="P863" s="132" t="s">
        <v>439</v>
      </c>
      <c r="Q863" s="132">
        <v>9</v>
      </c>
      <c r="R863" s="132" t="s">
        <v>438</v>
      </c>
      <c r="S863" s="132">
        <v>1000317</v>
      </c>
      <c r="T863" s="132" t="s">
        <v>1021</v>
      </c>
      <c r="U863" s="132">
        <v>238</v>
      </c>
      <c r="V863" s="132">
        <v>1</v>
      </c>
      <c r="W863" s="132" t="s">
        <v>1038</v>
      </c>
      <c r="X863" s="132">
        <v>5</v>
      </c>
    </row>
    <row r="864" spans="1:24">
      <c r="A864" s="132">
        <v>863</v>
      </c>
      <c r="B864" s="132">
        <v>40000000254</v>
      </c>
      <c r="C864" s="132">
        <v>62024000090</v>
      </c>
      <c r="D864" s="132" t="s">
        <v>600</v>
      </c>
      <c r="E864" s="132" t="s">
        <v>3692</v>
      </c>
      <c r="F864" s="132">
        <v>92</v>
      </c>
      <c r="G864" s="132" t="s">
        <v>3848</v>
      </c>
      <c r="H864" s="132">
        <v>2</v>
      </c>
      <c r="I864" s="132">
        <v>0.498</v>
      </c>
      <c r="J864" s="132">
        <v>1</v>
      </c>
      <c r="K864" s="132">
        <v>0.498</v>
      </c>
      <c r="L864" s="132" t="s">
        <v>2262</v>
      </c>
      <c r="M864" s="132">
        <v>823</v>
      </c>
      <c r="N864" s="132" t="s">
        <v>2937</v>
      </c>
      <c r="O864" s="132">
        <v>7495</v>
      </c>
      <c r="P864" s="132" t="s">
        <v>425</v>
      </c>
      <c r="Q864" s="132">
        <v>37</v>
      </c>
      <c r="R864" s="132" t="s">
        <v>438</v>
      </c>
      <c r="S864" s="132">
        <v>1000317</v>
      </c>
      <c r="T864" s="132" t="s">
        <v>821</v>
      </c>
      <c r="U864" s="132">
        <v>3</v>
      </c>
      <c r="V864" s="132">
        <v>1</v>
      </c>
      <c r="W864" s="132" t="s">
        <v>1144</v>
      </c>
      <c r="X864" s="132">
        <v>23</v>
      </c>
    </row>
    <row r="865" spans="1:24">
      <c r="A865" s="132">
        <v>864</v>
      </c>
      <c r="B865" s="132">
        <v>40000000253</v>
      </c>
      <c r="C865" s="132">
        <v>62046231000</v>
      </c>
      <c r="D865" s="132" t="s">
        <v>990</v>
      </c>
      <c r="E865" s="132" t="s">
        <v>3964</v>
      </c>
      <c r="F865" s="132">
        <v>87</v>
      </c>
      <c r="G865" s="132" t="s">
        <v>3848</v>
      </c>
      <c r="H865" s="132">
        <v>2</v>
      </c>
      <c r="I865" s="132">
        <v>0.51800000000000002</v>
      </c>
      <c r="J865" s="132">
        <v>1</v>
      </c>
      <c r="K865" s="132">
        <v>0.51800000000000002</v>
      </c>
      <c r="L865" s="132" t="s">
        <v>2262</v>
      </c>
      <c r="M865" s="132">
        <v>823</v>
      </c>
      <c r="N865" s="132" t="s">
        <v>440</v>
      </c>
      <c r="O865" s="132">
        <v>7485</v>
      </c>
      <c r="P865" s="132" t="s">
        <v>439</v>
      </c>
      <c r="Q865" s="132">
        <v>9</v>
      </c>
      <c r="R865" s="132" t="s">
        <v>438</v>
      </c>
      <c r="S865" s="132">
        <v>1000317</v>
      </c>
      <c r="T865" s="132">
        <v>32</v>
      </c>
      <c r="U865" s="132">
        <v>31</v>
      </c>
      <c r="V865" s="132">
        <v>1</v>
      </c>
      <c r="W865" s="132" t="s">
        <v>1038</v>
      </c>
      <c r="X865" s="132">
        <v>5</v>
      </c>
    </row>
    <row r="866" spans="1:24">
      <c r="A866" s="132">
        <v>865</v>
      </c>
      <c r="B866" s="132">
        <v>40000000252</v>
      </c>
      <c r="C866" s="132">
        <v>61102091000</v>
      </c>
      <c r="D866" s="132" t="s">
        <v>480</v>
      </c>
      <c r="E866" s="132" t="s">
        <v>341</v>
      </c>
      <c r="F866" s="132">
        <v>18</v>
      </c>
      <c r="G866" s="132" t="s">
        <v>3847</v>
      </c>
      <c r="H866" s="132">
        <v>1</v>
      </c>
      <c r="I866" s="132">
        <v>0.52600000000000002</v>
      </c>
      <c r="J866" s="132">
        <v>1</v>
      </c>
      <c r="K866" s="132">
        <v>0.52600000000000002</v>
      </c>
      <c r="L866" s="132" t="s">
        <v>2262</v>
      </c>
      <c r="M866" s="132">
        <v>823</v>
      </c>
      <c r="N866" s="132" t="s">
        <v>436</v>
      </c>
      <c r="O866" s="132">
        <v>1840</v>
      </c>
      <c r="P866" s="132" t="s">
        <v>439</v>
      </c>
      <c r="Q866" s="132">
        <v>9</v>
      </c>
      <c r="R866" s="132" t="s">
        <v>438</v>
      </c>
      <c r="S866" s="132">
        <v>1000317</v>
      </c>
      <c r="T866" s="132" t="s">
        <v>810</v>
      </c>
      <c r="U866" s="132">
        <v>122</v>
      </c>
      <c r="V866" s="132">
        <v>1</v>
      </c>
      <c r="W866" s="132" t="s">
        <v>1046</v>
      </c>
      <c r="X866" s="132">
        <v>12</v>
      </c>
    </row>
    <row r="867" spans="1:24">
      <c r="A867" s="132">
        <v>866</v>
      </c>
      <c r="B867" s="132">
        <v>40000000251</v>
      </c>
      <c r="C867" s="132">
        <v>61061000000</v>
      </c>
      <c r="D867" s="132" t="s">
        <v>539</v>
      </c>
      <c r="E867" s="132" t="s">
        <v>437</v>
      </c>
      <c r="F867" s="132">
        <v>77</v>
      </c>
      <c r="G867" s="132" t="s">
        <v>3848</v>
      </c>
      <c r="H867" s="132">
        <v>2</v>
      </c>
      <c r="I867" s="132">
        <v>0.154</v>
      </c>
      <c r="J867" s="132">
        <v>1</v>
      </c>
      <c r="K867" s="132">
        <v>0.154</v>
      </c>
      <c r="L867" s="132" t="s">
        <v>2262</v>
      </c>
      <c r="M867" s="132">
        <v>823</v>
      </c>
      <c r="N867" s="132" t="s">
        <v>440</v>
      </c>
      <c r="O867" s="132">
        <v>7485</v>
      </c>
      <c r="P867" s="132" t="s">
        <v>439</v>
      </c>
      <c r="Q867" s="132">
        <v>9</v>
      </c>
      <c r="R867" s="132" t="s">
        <v>438</v>
      </c>
      <c r="S867" s="132">
        <v>1000317</v>
      </c>
      <c r="T867" s="132" t="s">
        <v>825</v>
      </c>
      <c r="U867" s="132">
        <v>119</v>
      </c>
      <c r="V867" s="132">
        <v>1</v>
      </c>
      <c r="W867" s="132" t="s">
        <v>1046</v>
      </c>
      <c r="X867" s="132">
        <v>12</v>
      </c>
    </row>
    <row r="868" spans="1:24">
      <c r="A868" s="132">
        <v>867</v>
      </c>
      <c r="B868" s="132">
        <v>40000000250</v>
      </c>
      <c r="C868" s="132">
        <v>61051000000</v>
      </c>
      <c r="D868" s="132" t="s">
        <v>494</v>
      </c>
      <c r="E868" s="132" t="s">
        <v>444</v>
      </c>
      <c r="F868" s="132">
        <v>82</v>
      </c>
      <c r="G868" s="132" t="s">
        <v>3847</v>
      </c>
      <c r="H868" s="132">
        <v>1</v>
      </c>
      <c r="I868" s="132">
        <v>0.14199999999999999</v>
      </c>
      <c r="J868" s="132">
        <v>1</v>
      </c>
      <c r="K868" s="132">
        <v>0.14199999999999999</v>
      </c>
      <c r="L868" s="132" t="s">
        <v>2262</v>
      </c>
      <c r="M868" s="132">
        <v>823</v>
      </c>
      <c r="N868" s="132" t="s">
        <v>436</v>
      </c>
      <c r="O868" s="132">
        <v>1840</v>
      </c>
      <c r="P868" s="132" t="s">
        <v>3956</v>
      </c>
      <c r="Q868" s="132" t="s">
        <v>3930</v>
      </c>
      <c r="R868" s="132" t="s">
        <v>438</v>
      </c>
      <c r="S868" s="132">
        <v>1000317</v>
      </c>
      <c r="T868" s="132" t="s">
        <v>810</v>
      </c>
      <c r="U868" s="132">
        <v>122</v>
      </c>
      <c r="V868" s="132">
        <v>1</v>
      </c>
      <c r="W868" s="132" t="s">
        <v>1144</v>
      </c>
      <c r="X868" s="132">
        <v>23</v>
      </c>
    </row>
    <row r="869" spans="1:24">
      <c r="A869" s="132">
        <v>868</v>
      </c>
      <c r="B869" s="132">
        <v>40000000249</v>
      </c>
      <c r="C869" s="132">
        <v>61103091000</v>
      </c>
      <c r="D869" s="132" t="s">
        <v>481</v>
      </c>
      <c r="E869" s="132" t="s">
        <v>459</v>
      </c>
      <c r="F869" s="132">
        <v>88</v>
      </c>
      <c r="G869" s="132" t="s">
        <v>3847</v>
      </c>
      <c r="H869" s="132">
        <v>1</v>
      </c>
      <c r="I869" s="132">
        <v>0.23</v>
      </c>
      <c r="J869" s="132">
        <v>1</v>
      </c>
      <c r="K869" s="132">
        <v>0.23</v>
      </c>
      <c r="L869" s="132" t="s">
        <v>2262</v>
      </c>
      <c r="M869" s="132">
        <v>823</v>
      </c>
      <c r="N869" s="132" t="s">
        <v>436</v>
      </c>
      <c r="O869" s="132">
        <v>1840</v>
      </c>
      <c r="P869" s="132" t="s">
        <v>435</v>
      </c>
      <c r="Q869" s="132">
        <v>2</v>
      </c>
      <c r="R869" s="132" t="s">
        <v>438</v>
      </c>
      <c r="S869" s="132">
        <v>1000317</v>
      </c>
      <c r="T869" s="132" t="s">
        <v>821</v>
      </c>
      <c r="U869" s="132">
        <v>3</v>
      </c>
      <c r="V869" s="132">
        <v>1</v>
      </c>
      <c r="W869" s="132" t="s">
        <v>4373</v>
      </c>
      <c r="X869" s="132">
        <v>29</v>
      </c>
    </row>
    <row r="870" spans="1:24">
      <c r="A870" s="132">
        <v>869</v>
      </c>
      <c r="B870" s="132">
        <v>40000000248</v>
      </c>
      <c r="C870" s="132">
        <v>61044200000</v>
      </c>
      <c r="D870" s="132" t="s">
        <v>867</v>
      </c>
      <c r="E870" s="132" t="s">
        <v>426</v>
      </c>
      <c r="F870" s="132">
        <v>43</v>
      </c>
      <c r="G870" s="132" t="s">
        <v>3848</v>
      </c>
      <c r="H870" s="132">
        <v>2</v>
      </c>
      <c r="I870" s="132">
        <v>0.40600000000000003</v>
      </c>
      <c r="J870" s="132">
        <v>1</v>
      </c>
      <c r="K870" s="132">
        <v>0.40600000000000003</v>
      </c>
      <c r="L870" s="132" t="s">
        <v>2262</v>
      </c>
      <c r="M870" s="132">
        <v>823</v>
      </c>
      <c r="N870" s="132" t="s">
        <v>440</v>
      </c>
      <c r="O870" s="132">
        <v>7485</v>
      </c>
      <c r="P870" s="132" t="s">
        <v>439</v>
      </c>
      <c r="Q870" s="132">
        <v>9</v>
      </c>
      <c r="R870" s="132" t="s">
        <v>438</v>
      </c>
      <c r="S870" s="132">
        <v>1000317</v>
      </c>
      <c r="T870" s="132" t="s">
        <v>825</v>
      </c>
      <c r="U870" s="132">
        <v>119</v>
      </c>
      <c r="V870" s="132">
        <v>1</v>
      </c>
      <c r="W870" s="132" t="s">
        <v>1050</v>
      </c>
      <c r="X870" s="132">
        <v>20</v>
      </c>
    </row>
    <row r="871" spans="1:24">
      <c r="A871" s="132">
        <v>870</v>
      </c>
      <c r="B871" s="132">
        <v>40000000247</v>
      </c>
      <c r="C871" s="132">
        <v>61059090000</v>
      </c>
      <c r="D871" s="132" t="s">
        <v>626</v>
      </c>
      <c r="E871" s="132" t="s">
        <v>444</v>
      </c>
      <c r="F871" s="132">
        <v>82</v>
      </c>
      <c r="G871" s="132" t="s">
        <v>3847</v>
      </c>
      <c r="H871" s="132">
        <v>1</v>
      </c>
      <c r="I871" s="132">
        <v>0.222</v>
      </c>
      <c r="J871" s="132">
        <v>1</v>
      </c>
      <c r="K871" s="132">
        <v>0.222</v>
      </c>
      <c r="L871" s="132" t="s">
        <v>2262</v>
      </c>
      <c r="M871" s="132">
        <v>823</v>
      </c>
      <c r="N871" s="132" t="s">
        <v>436</v>
      </c>
      <c r="O871" s="132">
        <v>1840</v>
      </c>
      <c r="P871" s="132" t="s">
        <v>431</v>
      </c>
      <c r="Q871" s="132">
        <v>53</v>
      </c>
      <c r="R871" s="132" t="s">
        <v>438</v>
      </c>
      <c r="S871" s="132">
        <v>1000317</v>
      </c>
      <c r="T871" s="132" t="s">
        <v>828</v>
      </c>
      <c r="U871" s="132">
        <v>124</v>
      </c>
      <c r="V871" s="132">
        <v>1</v>
      </c>
      <c r="W871" s="132" t="s">
        <v>1038</v>
      </c>
      <c r="X871" s="132">
        <v>5</v>
      </c>
    </row>
    <row r="872" spans="1:24">
      <c r="A872" s="132">
        <v>871</v>
      </c>
      <c r="B872" s="132">
        <v>40000000246</v>
      </c>
      <c r="C872" s="132">
        <v>61034300090</v>
      </c>
      <c r="D872" s="132" t="s">
        <v>1008</v>
      </c>
      <c r="E872" s="132" t="s">
        <v>442</v>
      </c>
      <c r="F872" s="132">
        <v>24</v>
      </c>
      <c r="G872" s="132" t="s">
        <v>3847</v>
      </c>
      <c r="H872" s="132">
        <v>1</v>
      </c>
      <c r="I872" s="132">
        <v>0.16200000000000001</v>
      </c>
      <c r="J872" s="132">
        <v>1</v>
      </c>
      <c r="K872" s="132">
        <v>0.16200000000000001</v>
      </c>
      <c r="L872" s="132" t="s">
        <v>2262</v>
      </c>
      <c r="M872" s="132">
        <v>823</v>
      </c>
      <c r="N872" s="132" t="s">
        <v>436</v>
      </c>
      <c r="O872" s="132">
        <v>1840</v>
      </c>
      <c r="P872" s="132" t="s">
        <v>425</v>
      </c>
      <c r="Q872" s="132">
        <v>37</v>
      </c>
      <c r="R872" s="132" t="s">
        <v>438</v>
      </c>
      <c r="S872" s="132">
        <v>1000317</v>
      </c>
      <c r="T872" s="132" t="s">
        <v>821</v>
      </c>
      <c r="U872" s="132">
        <v>3</v>
      </c>
      <c r="V872" s="132">
        <v>1</v>
      </c>
      <c r="W872" s="132" t="s">
        <v>1109</v>
      </c>
      <c r="X872" s="132">
        <v>9</v>
      </c>
    </row>
    <row r="873" spans="1:24">
      <c r="A873" s="132">
        <v>872</v>
      </c>
      <c r="B873" s="132">
        <v>40000000245</v>
      </c>
      <c r="C873" s="132">
        <v>61061000000</v>
      </c>
      <c r="D873" s="132" t="s">
        <v>976</v>
      </c>
      <c r="E873" s="132" t="s">
        <v>437</v>
      </c>
      <c r="F873" s="132">
        <v>77</v>
      </c>
      <c r="G873" s="132" t="s">
        <v>3656</v>
      </c>
      <c r="H873" s="132">
        <v>3</v>
      </c>
      <c r="I873" s="132">
        <v>0.122</v>
      </c>
      <c r="J873" s="132">
        <v>1</v>
      </c>
      <c r="K873" s="132">
        <v>0.122</v>
      </c>
      <c r="L873" s="132" t="s">
        <v>2262</v>
      </c>
      <c r="M873" s="132">
        <v>823</v>
      </c>
      <c r="N873" s="132" t="s">
        <v>436</v>
      </c>
      <c r="O873" s="132">
        <v>1840</v>
      </c>
      <c r="P873" s="132" t="s">
        <v>439</v>
      </c>
      <c r="Q873" s="132">
        <v>9</v>
      </c>
      <c r="R873" s="132" t="s">
        <v>438</v>
      </c>
      <c r="S873" s="132">
        <v>1000317</v>
      </c>
      <c r="T873" s="132" t="s">
        <v>1023</v>
      </c>
      <c r="U873" s="132">
        <v>669</v>
      </c>
      <c r="V873" s="132">
        <v>1</v>
      </c>
      <c r="W873" s="132" t="s">
        <v>1050</v>
      </c>
      <c r="X873" s="132">
        <v>20</v>
      </c>
    </row>
    <row r="874" spans="1:24">
      <c r="A874" s="132">
        <v>873</v>
      </c>
      <c r="B874" s="132">
        <v>40000000244</v>
      </c>
      <c r="C874" s="132">
        <v>61109090000</v>
      </c>
      <c r="D874" s="132" t="s">
        <v>565</v>
      </c>
      <c r="E874" s="132" t="s">
        <v>459</v>
      </c>
      <c r="F874" s="132">
        <v>88</v>
      </c>
      <c r="G874" s="132" t="s">
        <v>3847</v>
      </c>
      <c r="H874" s="132">
        <v>1</v>
      </c>
      <c r="I874" s="132">
        <v>0.38800000000000001</v>
      </c>
      <c r="J874" s="132">
        <v>1</v>
      </c>
      <c r="K874" s="132">
        <v>0.38800000000000001</v>
      </c>
      <c r="L874" s="132" t="s">
        <v>2262</v>
      </c>
      <c r="M874" s="132">
        <v>823</v>
      </c>
      <c r="N874" s="132" t="s">
        <v>436</v>
      </c>
      <c r="O874" s="132">
        <v>1840</v>
      </c>
      <c r="P874" s="132" t="s">
        <v>431</v>
      </c>
      <c r="Q874" s="132">
        <v>53</v>
      </c>
      <c r="R874" s="132" t="s">
        <v>438</v>
      </c>
      <c r="S874" s="132">
        <v>1000317</v>
      </c>
      <c r="T874" s="132" t="s">
        <v>828</v>
      </c>
      <c r="U874" s="132">
        <v>124</v>
      </c>
      <c r="V874" s="132">
        <v>1</v>
      </c>
      <c r="W874" s="132" t="s">
        <v>1144</v>
      </c>
      <c r="X874" s="132">
        <v>23</v>
      </c>
    </row>
    <row r="875" spans="1:24">
      <c r="A875" s="132">
        <v>874</v>
      </c>
      <c r="B875" s="132">
        <v>40000000243</v>
      </c>
      <c r="C875" s="132">
        <v>61061000000</v>
      </c>
      <c r="D875" s="132" t="s">
        <v>976</v>
      </c>
      <c r="E875" s="132" t="s">
        <v>437</v>
      </c>
      <c r="F875" s="132">
        <v>77</v>
      </c>
      <c r="G875" s="132" t="s">
        <v>3848</v>
      </c>
      <c r="H875" s="132">
        <v>2</v>
      </c>
      <c r="I875" s="132">
        <v>0.25800000000000001</v>
      </c>
      <c r="J875" s="132">
        <v>1</v>
      </c>
      <c r="K875" s="132">
        <v>0.25800000000000001</v>
      </c>
      <c r="L875" s="132" t="s">
        <v>2262</v>
      </c>
      <c r="M875" s="132">
        <v>823</v>
      </c>
      <c r="N875" s="132" t="s">
        <v>436</v>
      </c>
      <c r="O875" s="132">
        <v>1840</v>
      </c>
      <c r="P875" s="132" t="s">
        <v>439</v>
      </c>
      <c r="Q875" s="132">
        <v>9</v>
      </c>
      <c r="R875" s="132" t="s">
        <v>438</v>
      </c>
      <c r="S875" s="132">
        <v>1000317</v>
      </c>
      <c r="T875" s="132" t="s">
        <v>858</v>
      </c>
      <c r="U875" s="132">
        <v>1</v>
      </c>
      <c r="V875" s="132">
        <v>1</v>
      </c>
      <c r="W875" s="132" t="s">
        <v>1046</v>
      </c>
      <c r="X875" s="132">
        <v>12</v>
      </c>
    </row>
    <row r="876" spans="1:24">
      <c r="A876" s="132">
        <v>875</v>
      </c>
      <c r="B876" s="132">
        <v>40000000242</v>
      </c>
      <c r="C876" s="132">
        <v>62023000000</v>
      </c>
      <c r="D876" s="132" t="s">
        <v>628</v>
      </c>
      <c r="E876" s="132" t="s">
        <v>3650</v>
      </c>
      <c r="F876" s="132">
        <v>14</v>
      </c>
      <c r="G876" s="132" t="s">
        <v>3848</v>
      </c>
      <c r="H876" s="132">
        <v>2</v>
      </c>
      <c r="I876" s="132">
        <v>0.69599999999999995</v>
      </c>
      <c r="J876" s="132">
        <v>1</v>
      </c>
      <c r="K876" s="132">
        <v>0.69599999999999995</v>
      </c>
      <c r="L876" s="132" t="s">
        <v>2262</v>
      </c>
      <c r="M876" s="132">
        <v>823</v>
      </c>
      <c r="N876" s="132" t="s">
        <v>436</v>
      </c>
      <c r="O876" s="132">
        <v>1840</v>
      </c>
      <c r="P876" s="132" t="s">
        <v>439</v>
      </c>
      <c r="Q876" s="132">
        <v>9</v>
      </c>
      <c r="R876" s="132" t="s">
        <v>438</v>
      </c>
      <c r="S876" s="132">
        <v>1000317</v>
      </c>
      <c r="T876" s="132" t="s">
        <v>810</v>
      </c>
      <c r="U876" s="132">
        <v>122</v>
      </c>
      <c r="V876" s="132">
        <v>1</v>
      </c>
      <c r="W876" s="132" t="s">
        <v>1038</v>
      </c>
      <c r="X876" s="132">
        <v>5</v>
      </c>
    </row>
    <row r="877" spans="1:24">
      <c r="A877" s="132">
        <v>876</v>
      </c>
      <c r="B877" s="132">
        <v>40000000241</v>
      </c>
      <c r="C877" s="132">
        <v>61044900000</v>
      </c>
      <c r="D877" s="132" t="s">
        <v>590</v>
      </c>
      <c r="E877" s="132" t="s">
        <v>426</v>
      </c>
      <c r="F877" s="132">
        <v>43</v>
      </c>
      <c r="G877" s="132" t="s">
        <v>3848</v>
      </c>
      <c r="H877" s="132">
        <v>2</v>
      </c>
      <c r="I877" s="132">
        <v>0.25800000000000001</v>
      </c>
      <c r="J877" s="132">
        <v>1</v>
      </c>
      <c r="K877" s="132">
        <v>0.25800000000000001</v>
      </c>
      <c r="L877" s="132" t="s">
        <v>2262</v>
      </c>
      <c r="M877" s="132">
        <v>823</v>
      </c>
      <c r="N877" s="132" t="s">
        <v>436</v>
      </c>
      <c r="O877" s="132">
        <v>1840</v>
      </c>
      <c r="P877" s="132" t="s">
        <v>431</v>
      </c>
      <c r="Q877" s="132">
        <v>53</v>
      </c>
      <c r="R877" s="132" t="s">
        <v>438</v>
      </c>
      <c r="S877" s="132">
        <v>1000317</v>
      </c>
      <c r="T877" s="132">
        <v>38</v>
      </c>
      <c r="U877" s="132">
        <v>64</v>
      </c>
      <c r="V877" s="132">
        <v>1</v>
      </c>
      <c r="W877" s="132" t="s">
        <v>1048</v>
      </c>
      <c r="X877" s="132">
        <v>4</v>
      </c>
    </row>
    <row r="878" spans="1:24">
      <c r="A878" s="132">
        <v>877</v>
      </c>
      <c r="B878" s="132">
        <v>40000000240</v>
      </c>
      <c r="C878" s="132">
        <v>61062000000</v>
      </c>
      <c r="D878" s="132" t="s">
        <v>988</v>
      </c>
      <c r="E878" s="132" t="s">
        <v>437</v>
      </c>
      <c r="F878" s="132">
        <v>77</v>
      </c>
      <c r="G878" s="132" t="s">
        <v>3848</v>
      </c>
      <c r="H878" s="132">
        <v>2</v>
      </c>
      <c r="I878" s="132">
        <v>0.126</v>
      </c>
      <c r="J878" s="132">
        <v>1</v>
      </c>
      <c r="K878" s="132">
        <v>0.126</v>
      </c>
      <c r="L878" s="132" t="s">
        <v>2262</v>
      </c>
      <c r="M878" s="132">
        <v>823</v>
      </c>
      <c r="N878" s="132" t="s">
        <v>436</v>
      </c>
      <c r="O878" s="132">
        <v>1840</v>
      </c>
      <c r="P878" s="132" t="s">
        <v>425</v>
      </c>
      <c r="Q878" s="132">
        <v>37</v>
      </c>
      <c r="R878" s="132" t="s">
        <v>438</v>
      </c>
      <c r="S878" s="132">
        <v>1000317</v>
      </c>
      <c r="T878" s="132" t="s">
        <v>821</v>
      </c>
      <c r="U878" s="132">
        <v>3</v>
      </c>
      <c r="V878" s="132">
        <v>1</v>
      </c>
      <c r="W878" s="132" t="s">
        <v>1048</v>
      </c>
      <c r="X878" s="132">
        <v>4</v>
      </c>
    </row>
    <row r="879" spans="1:24">
      <c r="A879" s="132">
        <v>878</v>
      </c>
      <c r="B879" s="132">
        <v>40000000239</v>
      </c>
      <c r="C879" s="132">
        <v>61051000000</v>
      </c>
      <c r="D879" s="132" t="s">
        <v>494</v>
      </c>
      <c r="E879" s="132" t="s">
        <v>444</v>
      </c>
      <c r="F879" s="132">
        <v>82</v>
      </c>
      <c r="G879" s="132" t="s">
        <v>3847</v>
      </c>
      <c r="H879" s="132">
        <v>1</v>
      </c>
      <c r="I879" s="132">
        <v>0.18</v>
      </c>
      <c r="J879" s="132">
        <v>1</v>
      </c>
      <c r="K879" s="132">
        <v>0.18</v>
      </c>
      <c r="L879" s="132" t="s">
        <v>2262</v>
      </c>
      <c r="M879" s="132">
        <v>823</v>
      </c>
      <c r="N879" s="132" t="s">
        <v>436</v>
      </c>
      <c r="O879" s="132">
        <v>1840</v>
      </c>
      <c r="P879" s="132" t="s">
        <v>439</v>
      </c>
      <c r="Q879" s="132">
        <v>9</v>
      </c>
      <c r="R879" s="132" t="s">
        <v>438</v>
      </c>
      <c r="S879" s="132">
        <v>1000317</v>
      </c>
      <c r="T879" s="132" t="s">
        <v>821</v>
      </c>
      <c r="U879" s="132">
        <v>3</v>
      </c>
      <c r="V879" s="132">
        <v>1</v>
      </c>
      <c r="W879" s="132" t="s">
        <v>1144</v>
      </c>
      <c r="X879" s="132">
        <v>23</v>
      </c>
    </row>
    <row r="880" spans="1:24">
      <c r="A880" s="132">
        <v>879</v>
      </c>
      <c r="B880" s="132">
        <v>40000000238</v>
      </c>
      <c r="C880" s="132">
        <v>61051000000</v>
      </c>
      <c r="D880" s="132" t="s">
        <v>494</v>
      </c>
      <c r="E880" s="132" t="s">
        <v>444</v>
      </c>
      <c r="F880" s="132">
        <v>82</v>
      </c>
      <c r="G880" s="132" t="s">
        <v>3847</v>
      </c>
      <c r="H880" s="132">
        <v>1</v>
      </c>
      <c r="I880" s="132">
        <v>0.22600000000000001</v>
      </c>
      <c r="J880" s="132">
        <v>1</v>
      </c>
      <c r="K880" s="132">
        <v>0.22600000000000001</v>
      </c>
      <c r="L880" s="132" t="s">
        <v>2262</v>
      </c>
      <c r="M880" s="132">
        <v>823</v>
      </c>
      <c r="N880" s="132" t="s">
        <v>436</v>
      </c>
      <c r="O880" s="132">
        <v>1840</v>
      </c>
      <c r="P880" s="132" t="s">
        <v>439</v>
      </c>
      <c r="Q880" s="132">
        <v>9</v>
      </c>
      <c r="R880" s="132" t="s">
        <v>438</v>
      </c>
      <c r="S880" s="132">
        <v>1000317</v>
      </c>
      <c r="T880" s="132" t="s">
        <v>825</v>
      </c>
      <c r="U880" s="132">
        <v>119</v>
      </c>
      <c r="V880" s="132">
        <v>1</v>
      </c>
      <c r="W880" s="132" t="s">
        <v>1144</v>
      </c>
      <c r="X880" s="132">
        <v>23</v>
      </c>
    </row>
    <row r="881" spans="1:24">
      <c r="A881" s="132">
        <v>880</v>
      </c>
      <c r="B881" s="132">
        <v>40000000237</v>
      </c>
      <c r="C881" s="132">
        <v>61091000000</v>
      </c>
      <c r="D881" s="132" t="s">
        <v>839</v>
      </c>
      <c r="E881" s="132" t="s">
        <v>453</v>
      </c>
      <c r="F881" s="132">
        <v>73</v>
      </c>
      <c r="G881" s="132" t="s">
        <v>3847</v>
      </c>
      <c r="H881" s="132">
        <v>1</v>
      </c>
      <c r="I881" s="132">
        <v>0.12</v>
      </c>
      <c r="J881" s="132">
        <v>1</v>
      </c>
      <c r="K881" s="132">
        <v>0.12</v>
      </c>
      <c r="L881" s="132" t="s">
        <v>2262</v>
      </c>
      <c r="M881" s="132">
        <v>823</v>
      </c>
      <c r="N881" s="132" t="s">
        <v>436</v>
      </c>
      <c r="O881" s="132">
        <v>1840</v>
      </c>
      <c r="P881" s="132" t="s">
        <v>439</v>
      </c>
      <c r="Q881" s="132">
        <v>9</v>
      </c>
      <c r="R881" s="132" t="s">
        <v>438</v>
      </c>
      <c r="S881" s="132">
        <v>1000317</v>
      </c>
      <c r="T881" s="132" t="s">
        <v>810</v>
      </c>
      <c r="U881" s="132">
        <v>122</v>
      </c>
      <c r="V881" s="132">
        <v>1</v>
      </c>
      <c r="W881" s="132" t="s">
        <v>1046</v>
      </c>
      <c r="X881" s="132">
        <v>12</v>
      </c>
    </row>
    <row r="882" spans="1:24">
      <c r="A882" s="132">
        <v>881</v>
      </c>
      <c r="B882" s="132">
        <v>40000000236</v>
      </c>
      <c r="C882" s="132">
        <v>61091000000</v>
      </c>
      <c r="D882" s="132" t="s">
        <v>856</v>
      </c>
      <c r="E882" s="132" t="s">
        <v>453</v>
      </c>
      <c r="F882" s="132">
        <v>73</v>
      </c>
      <c r="G882" s="132" t="s">
        <v>3848</v>
      </c>
      <c r="H882" s="132">
        <v>2</v>
      </c>
      <c r="I882" s="132">
        <v>0.16200000000000001</v>
      </c>
      <c r="J882" s="132">
        <v>1</v>
      </c>
      <c r="K882" s="132">
        <v>0.16200000000000001</v>
      </c>
      <c r="L882" s="132" t="s">
        <v>2262</v>
      </c>
      <c r="M882" s="132">
        <v>823</v>
      </c>
      <c r="N882" s="132" t="s">
        <v>436</v>
      </c>
      <c r="O882" s="132">
        <v>1840</v>
      </c>
      <c r="P882" s="132" t="s">
        <v>439</v>
      </c>
      <c r="Q882" s="132">
        <v>9</v>
      </c>
      <c r="R882" s="132" t="s">
        <v>438</v>
      </c>
      <c r="S882" s="132">
        <v>1000317</v>
      </c>
      <c r="T882" s="132" t="s">
        <v>978</v>
      </c>
      <c r="U882" s="132">
        <v>126</v>
      </c>
      <c r="V882" s="132">
        <v>1</v>
      </c>
      <c r="W882" s="132" t="s">
        <v>1073</v>
      </c>
      <c r="X882" s="132">
        <v>8</v>
      </c>
    </row>
    <row r="883" spans="1:24">
      <c r="A883" s="132">
        <v>882</v>
      </c>
      <c r="B883" s="132">
        <v>40000000235</v>
      </c>
      <c r="C883" s="132">
        <v>61061000000</v>
      </c>
      <c r="D883" s="132" t="s">
        <v>589</v>
      </c>
      <c r="E883" s="132" t="s">
        <v>444</v>
      </c>
      <c r="F883" s="132">
        <v>82</v>
      </c>
      <c r="G883" s="132" t="s">
        <v>3848</v>
      </c>
      <c r="H883" s="132">
        <v>2</v>
      </c>
      <c r="I883" s="132">
        <v>0.2</v>
      </c>
      <c r="J883" s="132">
        <v>1</v>
      </c>
      <c r="K883" s="132">
        <v>0.2</v>
      </c>
      <c r="L883" s="132" t="s">
        <v>2262</v>
      </c>
      <c r="M883" s="132">
        <v>823</v>
      </c>
      <c r="N883" s="132" t="s">
        <v>436</v>
      </c>
      <c r="O883" s="132">
        <v>1840</v>
      </c>
      <c r="P883" s="132" t="s">
        <v>439</v>
      </c>
      <c r="Q883" s="132">
        <v>9</v>
      </c>
      <c r="R883" s="132" t="s">
        <v>438</v>
      </c>
      <c r="S883" s="132">
        <v>1000317</v>
      </c>
      <c r="T883" s="132" t="s">
        <v>828</v>
      </c>
      <c r="U883" s="132">
        <v>124</v>
      </c>
      <c r="V883" s="132">
        <v>1</v>
      </c>
      <c r="W883" s="132" t="s">
        <v>1050</v>
      </c>
      <c r="X883" s="132">
        <v>20</v>
      </c>
    </row>
    <row r="884" spans="1:24">
      <c r="A884" s="132">
        <v>883</v>
      </c>
      <c r="B884" s="132">
        <v>40000000234</v>
      </c>
      <c r="C884" s="132">
        <v>61091000000</v>
      </c>
      <c r="D884" s="132" t="s">
        <v>856</v>
      </c>
      <c r="E884" s="132" t="s">
        <v>453</v>
      </c>
      <c r="F884" s="132">
        <v>73</v>
      </c>
      <c r="G884" s="132" t="s">
        <v>3656</v>
      </c>
      <c r="H884" s="132">
        <v>3</v>
      </c>
      <c r="I884" s="132">
        <v>0.27600000000000002</v>
      </c>
      <c r="J884" s="132">
        <v>1</v>
      </c>
      <c r="K884" s="132">
        <v>0.27600000000000002</v>
      </c>
      <c r="L884" s="132" t="s">
        <v>2262</v>
      </c>
      <c r="M884" s="132">
        <v>823</v>
      </c>
      <c r="N884" s="132" t="s">
        <v>436</v>
      </c>
      <c r="O884" s="132">
        <v>1840</v>
      </c>
      <c r="P884" s="132" t="s">
        <v>439</v>
      </c>
      <c r="Q884" s="132">
        <v>9</v>
      </c>
      <c r="R884" s="132" t="s">
        <v>438</v>
      </c>
      <c r="S884" s="132">
        <v>1000317</v>
      </c>
      <c r="T884" s="132" t="s">
        <v>929</v>
      </c>
      <c r="U884" s="132">
        <v>467</v>
      </c>
      <c r="V884" s="132">
        <v>1</v>
      </c>
      <c r="W884" s="132" t="s">
        <v>1073</v>
      </c>
      <c r="X884" s="132">
        <v>8</v>
      </c>
    </row>
    <row r="885" spans="1:24">
      <c r="A885" s="132">
        <v>884</v>
      </c>
      <c r="B885" s="132">
        <v>40000000233</v>
      </c>
      <c r="C885" s="132">
        <v>61091000000</v>
      </c>
      <c r="D885" s="132" t="s">
        <v>856</v>
      </c>
      <c r="E885" s="132" t="s">
        <v>453</v>
      </c>
      <c r="F885" s="132">
        <v>73</v>
      </c>
      <c r="G885" s="132" t="s">
        <v>3848</v>
      </c>
      <c r="H885" s="132">
        <v>2</v>
      </c>
      <c r="I885" s="132">
        <v>0.128</v>
      </c>
      <c r="J885" s="132">
        <v>1</v>
      </c>
      <c r="K885" s="132">
        <v>0.128</v>
      </c>
      <c r="L885" s="132" t="s">
        <v>2262</v>
      </c>
      <c r="M885" s="132">
        <v>823</v>
      </c>
      <c r="N885" s="132" t="s">
        <v>436</v>
      </c>
      <c r="O885" s="132">
        <v>1840</v>
      </c>
      <c r="P885" s="132" t="s">
        <v>439</v>
      </c>
      <c r="Q885" s="132">
        <v>9</v>
      </c>
      <c r="R885" s="132" t="s">
        <v>438</v>
      </c>
      <c r="S885" s="132">
        <v>1000317</v>
      </c>
      <c r="T885" s="132" t="s">
        <v>825</v>
      </c>
      <c r="U885" s="132">
        <v>119</v>
      </c>
      <c r="V885" s="132">
        <v>1</v>
      </c>
      <c r="W885" s="132" t="s">
        <v>1073</v>
      </c>
      <c r="X885" s="132">
        <v>8</v>
      </c>
    </row>
    <row r="886" spans="1:24">
      <c r="A886" s="132">
        <v>885</v>
      </c>
      <c r="B886" s="132">
        <v>40000000232</v>
      </c>
      <c r="C886" s="132">
        <v>61062000000</v>
      </c>
      <c r="D886" s="132" t="s">
        <v>988</v>
      </c>
      <c r="E886" s="132" t="s">
        <v>437</v>
      </c>
      <c r="F886" s="132">
        <v>77</v>
      </c>
      <c r="G886" s="132" t="s">
        <v>3848</v>
      </c>
      <c r="H886" s="132">
        <v>2</v>
      </c>
      <c r="I886" s="132">
        <v>0.20399999999999999</v>
      </c>
      <c r="J886" s="132">
        <v>1</v>
      </c>
      <c r="K886" s="132">
        <v>0.20399999999999999</v>
      </c>
      <c r="L886" s="132" t="s">
        <v>2262</v>
      </c>
      <c r="M886" s="132">
        <v>823</v>
      </c>
      <c r="N886" s="132" t="s">
        <v>436</v>
      </c>
      <c r="O886" s="132">
        <v>1840</v>
      </c>
      <c r="P886" s="132" t="s">
        <v>425</v>
      </c>
      <c r="Q886" s="132">
        <v>37</v>
      </c>
      <c r="R886" s="132" t="s">
        <v>438</v>
      </c>
      <c r="S886" s="132">
        <v>1000317</v>
      </c>
      <c r="T886" s="132" t="s">
        <v>825</v>
      </c>
      <c r="U886" s="132">
        <v>119</v>
      </c>
      <c r="V886" s="132">
        <v>1</v>
      </c>
      <c r="W886" s="132" t="s">
        <v>1071</v>
      </c>
      <c r="X886" s="132">
        <v>12</v>
      </c>
    </row>
    <row r="887" spans="1:24">
      <c r="A887" s="132">
        <v>886</v>
      </c>
      <c r="B887" s="132">
        <v>40000000231</v>
      </c>
      <c r="C887" s="132">
        <v>62046239000</v>
      </c>
      <c r="D887" s="132" t="s">
        <v>979</v>
      </c>
      <c r="E887" s="132" t="s">
        <v>420</v>
      </c>
      <c r="F887" s="132">
        <v>93</v>
      </c>
      <c r="G887" s="132" t="s">
        <v>3848</v>
      </c>
      <c r="H887" s="132">
        <v>2</v>
      </c>
      <c r="I887" s="132">
        <v>0.40600000000000003</v>
      </c>
      <c r="J887" s="132">
        <v>1</v>
      </c>
      <c r="K887" s="132">
        <v>0.40600000000000003</v>
      </c>
      <c r="L887" s="132" t="s">
        <v>2262</v>
      </c>
      <c r="M887" s="132">
        <v>823</v>
      </c>
      <c r="N887" s="132" t="s">
        <v>436</v>
      </c>
      <c r="O887" s="132">
        <v>1840</v>
      </c>
      <c r="P887" s="132" t="s">
        <v>439</v>
      </c>
      <c r="Q887" s="132">
        <v>9</v>
      </c>
      <c r="R887" s="132" t="s">
        <v>438</v>
      </c>
      <c r="S887" s="132">
        <v>1000317</v>
      </c>
      <c r="T887" s="132">
        <v>38</v>
      </c>
      <c r="U887" s="132">
        <v>64</v>
      </c>
      <c r="V887" s="132">
        <v>1</v>
      </c>
      <c r="W887" s="132" t="s">
        <v>1050</v>
      </c>
      <c r="X887" s="132">
        <v>20</v>
      </c>
    </row>
    <row r="888" spans="1:24">
      <c r="A888" s="132">
        <v>887</v>
      </c>
      <c r="B888" s="132">
        <v>40000000230</v>
      </c>
      <c r="C888" s="132">
        <v>61045900000</v>
      </c>
      <c r="D888" s="132" t="s">
        <v>980</v>
      </c>
      <c r="E888" s="132" t="s">
        <v>443</v>
      </c>
      <c r="F888" s="132">
        <v>53</v>
      </c>
      <c r="G888" s="132" t="s">
        <v>3848</v>
      </c>
      <c r="H888" s="132">
        <v>2</v>
      </c>
      <c r="I888" s="132">
        <v>0.17599999999999999</v>
      </c>
      <c r="J888" s="132">
        <v>1</v>
      </c>
      <c r="K888" s="132">
        <v>0.17599999999999999</v>
      </c>
      <c r="L888" s="132" t="s">
        <v>2262</v>
      </c>
      <c r="M888" s="132">
        <v>823</v>
      </c>
      <c r="N888" s="132" t="s">
        <v>436</v>
      </c>
      <c r="O888" s="132">
        <v>1840</v>
      </c>
      <c r="P888" s="132" t="s">
        <v>431</v>
      </c>
      <c r="Q888" s="132">
        <v>53</v>
      </c>
      <c r="R888" s="132" t="s">
        <v>438</v>
      </c>
      <c r="S888" s="132">
        <v>1000317</v>
      </c>
      <c r="T888" s="132">
        <v>38</v>
      </c>
      <c r="U888" s="132">
        <v>64</v>
      </c>
      <c r="V888" s="132">
        <v>1</v>
      </c>
      <c r="W888" s="132" t="s">
        <v>3916</v>
      </c>
      <c r="X888" s="132">
        <v>10</v>
      </c>
    </row>
    <row r="889" spans="1:24">
      <c r="A889" s="132">
        <v>888</v>
      </c>
      <c r="B889" s="132">
        <v>40000000229</v>
      </c>
      <c r="C889" s="132">
        <v>61091000000</v>
      </c>
      <c r="D889" s="132" t="s">
        <v>856</v>
      </c>
      <c r="E889" s="132" t="s">
        <v>453</v>
      </c>
      <c r="F889" s="132">
        <v>73</v>
      </c>
      <c r="G889" s="132" t="s">
        <v>3656</v>
      </c>
      <c r="H889" s="132">
        <v>3</v>
      </c>
      <c r="I889" s="132">
        <v>0.16600000000000001</v>
      </c>
      <c r="J889" s="132">
        <v>1</v>
      </c>
      <c r="K889" s="132">
        <v>0.16600000000000001</v>
      </c>
      <c r="L889" s="132" t="s">
        <v>2262</v>
      </c>
      <c r="M889" s="132">
        <v>823</v>
      </c>
      <c r="N889" s="132" t="s">
        <v>436</v>
      </c>
      <c r="O889" s="132">
        <v>1840</v>
      </c>
      <c r="P889" s="132" t="s">
        <v>439</v>
      </c>
      <c r="Q889" s="132">
        <v>9</v>
      </c>
      <c r="R889" s="132" t="s">
        <v>438</v>
      </c>
      <c r="S889" s="132">
        <v>1000317</v>
      </c>
      <c r="T889" s="132" t="s">
        <v>1025</v>
      </c>
      <c r="U889" s="132">
        <v>684</v>
      </c>
      <c r="V889" s="132">
        <v>1</v>
      </c>
      <c r="W889" s="132" t="s">
        <v>1107</v>
      </c>
      <c r="X889" s="132">
        <v>1</v>
      </c>
    </row>
    <row r="890" spans="1:24">
      <c r="A890" s="132">
        <v>889</v>
      </c>
      <c r="B890" s="132">
        <v>40000000228</v>
      </c>
      <c r="C890" s="132">
        <v>61091000000</v>
      </c>
      <c r="D890" s="132" t="s">
        <v>856</v>
      </c>
      <c r="E890" s="132" t="s">
        <v>453</v>
      </c>
      <c r="F890" s="132">
        <v>73</v>
      </c>
      <c r="G890" s="132" t="s">
        <v>3848</v>
      </c>
      <c r="H890" s="132">
        <v>2</v>
      </c>
      <c r="I890" s="132">
        <v>0.10199999999999999</v>
      </c>
      <c r="J890" s="132">
        <v>1</v>
      </c>
      <c r="K890" s="132">
        <v>0.10199999999999999</v>
      </c>
      <c r="L890" s="132" t="s">
        <v>2262</v>
      </c>
      <c r="M890" s="132">
        <v>823</v>
      </c>
      <c r="N890" s="132" t="s">
        <v>436</v>
      </c>
      <c r="O890" s="132">
        <v>1840</v>
      </c>
      <c r="P890" s="132" t="s">
        <v>439</v>
      </c>
      <c r="Q890" s="132">
        <v>9</v>
      </c>
      <c r="R890" s="132" t="s">
        <v>438</v>
      </c>
      <c r="S890" s="132">
        <v>1000317</v>
      </c>
      <c r="T890" s="132" t="s">
        <v>929</v>
      </c>
      <c r="U890" s="132">
        <v>467</v>
      </c>
      <c r="V890" s="132">
        <v>1</v>
      </c>
      <c r="W890" s="132" t="s">
        <v>1107</v>
      </c>
      <c r="X890" s="132">
        <v>1</v>
      </c>
    </row>
    <row r="891" spans="1:24">
      <c r="A891" s="132">
        <v>890</v>
      </c>
      <c r="B891" s="132">
        <v>40000000227</v>
      </c>
      <c r="C891" s="132">
        <v>61034300090</v>
      </c>
      <c r="D891" s="132" t="s">
        <v>617</v>
      </c>
      <c r="E891" s="132" t="s">
        <v>442</v>
      </c>
      <c r="F891" s="132">
        <v>24</v>
      </c>
      <c r="G891" s="132" t="s">
        <v>3847</v>
      </c>
      <c r="H891" s="132">
        <v>1</v>
      </c>
      <c r="I891" s="132">
        <v>0.218</v>
      </c>
      <c r="J891" s="132">
        <v>1</v>
      </c>
      <c r="K891" s="132">
        <v>0.218</v>
      </c>
      <c r="L891" s="132" t="s">
        <v>2262</v>
      </c>
      <c r="M891" s="132">
        <v>823</v>
      </c>
      <c r="N891" s="132" t="s">
        <v>2841</v>
      </c>
      <c r="O891" s="132">
        <v>2050</v>
      </c>
      <c r="P891" s="132" t="s">
        <v>425</v>
      </c>
      <c r="Q891" s="132">
        <v>37</v>
      </c>
      <c r="R891" s="132" t="s">
        <v>438</v>
      </c>
      <c r="S891" s="132">
        <v>1000317</v>
      </c>
      <c r="T891" s="132" t="s">
        <v>825</v>
      </c>
      <c r="U891" s="132">
        <v>119</v>
      </c>
      <c r="V891" s="132">
        <v>1</v>
      </c>
      <c r="W891" s="132" t="s">
        <v>1050</v>
      </c>
      <c r="X891" s="132">
        <v>20</v>
      </c>
    </row>
    <row r="892" spans="1:24">
      <c r="A892" s="132">
        <v>891</v>
      </c>
      <c r="B892" s="132">
        <v>40000000226</v>
      </c>
      <c r="C892" s="132">
        <v>62046990000</v>
      </c>
      <c r="D892" s="132" t="s">
        <v>1026</v>
      </c>
      <c r="E892" s="132" t="s">
        <v>420</v>
      </c>
      <c r="F892" s="132">
        <v>93</v>
      </c>
      <c r="G892" s="132" t="s">
        <v>3848</v>
      </c>
      <c r="H892" s="132">
        <v>2</v>
      </c>
      <c r="I892" s="132">
        <v>0.28999999999999998</v>
      </c>
      <c r="J892" s="132">
        <v>1</v>
      </c>
      <c r="K892" s="132">
        <v>0.28999999999999998</v>
      </c>
      <c r="L892" s="132" t="s">
        <v>2262</v>
      </c>
      <c r="M892" s="132">
        <v>823</v>
      </c>
      <c r="N892" s="132" t="s">
        <v>436</v>
      </c>
      <c r="O892" s="132">
        <v>1840</v>
      </c>
      <c r="P892" s="132" t="s">
        <v>3923</v>
      </c>
      <c r="Q892" s="132">
        <v>94</v>
      </c>
      <c r="R892" s="132" t="s">
        <v>438</v>
      </c>
      <c r="S892" s="132">
        <v>1000317</v>
      </c>
      <c r="T892" s="132">
        <v>36</v>
      </c>
      <c r="U892" s="132">
        <v>52</v>
      </c>
      <c r="V892" s="132">
        <v>1</v>
      </c>
      <c r="W892" s="132" t="s">
        <v>1046</v>
      </c>
      <c r="X892" s="132">
        <v>12</v>
      </c>
    </row>
    <row r="893" spans="1:24">
      <c r="A893" s="132">
        <v>892</v>
      </c>
      <c r="B893" s="132">
        <v>40000000225</v>
      </c>
      <c r="C893" s="132">
        <v>61091000000</v>
      </c>
      <c r="D893" s="132" t="s">
        <v>856</v>
      </c>
      <c r="E893" s="132" t="s">
        <v>453</v>
      </c>
      <c r="F893" s="132">
        <v>73</v>
      </c>
      <c r="G893" s="132" t="s">
        <v>3848</v>
      </c>
      <c r="H893" s="132">
        <v>2</v>
      </c>
      <c r="I893" s="132">
        <v>0.14399999999999999</v>
      </c>
      <c r="J893" s="132">
        <v>1</v>
      </c>
      <c r="K893" s="132">
        <v>0.14399999999999999</v>
      </c>
      <c r="L893" s="132" t="s">
        <v>2262</v>
      </c>
      <c r="M893" s="132">
        <v>823</v>
      </c>
      <c r="N893" s="132" t="s">
        <v>436</v>
      </c>
      <c r="O893" s="132">
        <v>1840</v>
      </c>
      <c r="P893" s="132" t="s">
        <v>439</v>
      </c>
      <c r="Q893" s="132">
        <v>9</v>
      </c>
      <c r="R893" s="132" t="s">
        <v>438</v>
      </c>
      <c r="S893" s="132">
        <v>1000317</v>
      </c>
      <c r="T893" s="132" t="s">
        <v>810</v>
      </c>
      <c r="U893" s="132">
        <v>122</v>
      </c>
      <c r="V893" s="132">
        <v>1</v>
      </c>
      <c r="W893" s="132" t="s">
        <v>1048</v>
      </c>
      <c r="X893" s="132">
        <v>4</v>
      </c>
    </row>
    <row r="894" spans="1:24">
      <c r="A894" s="132">
        <v>893</v>
      </c>
      <c r="B894" s="132">
        <v>40000000224</v>
      </c>
      <c r="C894" s="132">
        <v>61091000000</v>
      </c>
      <c r="D894" s="132" t="s">
        <v>856</v>
      </c>
      <c r="E894" s="132" t="s">
        <v>453</v>
      </c>
      <c r="F894" s="132">
        <v>73</v>
      </c>
      <c r="G894" s="132" t="s">
        <v>3848</v>
      </c>
      <c r="H894" s="132">
        <v>2</v>
      </c>
      <c r="I894" s="132">
        <v>0.124</v>
      </c>
      <c r="J894" s="132">
        <v>1</v>
      </c>
      <c r="K894" s="132">
        <v>0.124</v>
      </c>
      <c r="L894" s="132" t="s">
        <v>2262</v>
      </c>
      <c r="M894" s="132">
        <v>823</v>
      </c>
      <c r="N894" s="132" t="s">
        <v>436</v>
      </c>
      <c r="O894" s="132">
        <v>1840</v>
      </c>
      <c r="P894" s="132" t="s">
        <v>439</v>
      </c>
      <c r="Q894" s="132">
        <v>9</v>
      </c>
      <c r="R894" s="132" t="s">
        <v>438</v>
      </c>
      <c r="S894" s="132">
        <v>1000317</v>
      </c>
      <c r="T894" s="132" t="s">
        <v>810</v>
      </c>
      <c r="U894" s="132">
        <v>122</v>
      </c>
      <c r="V894" s="132">
        <v>1</v>
      </c>
      <c r="W894" s="132" t="s">
        <v>1050</v>
      </c>
      <c r="X894" s="132">
        <v>20</v>
      </c>
    </row>
    <row r="895" spans="1:24">
      <c r="A895" s="132">
        <v>894</v>
      </c>
      <c r="B895" s="132">
        <v>40000000223</v>
      </c>
      <c r="C895" s="132">
        <v>61062000000</v>
      </c>
      <c r="D895" s="132" t="s">
        <v>988</v>
      </c>
      <c r="E895" s="132" t="s">
        <v>437</v>
      </c>
      <c r="F895" s="132">
        <v>77</v>
      </c>
      <c r="G895" s="132" t="s">
        <v>3848</v>
      </c>
      <c r="H895" s="132">
        <v>2</v>
      </c>
      <c r="I895" s="132">
        <v>0.17599999999999999</v>
      </c>
      <c r="J895" s="132">
        <v>1</v>
      </c>
      <c r="K895" s="132">
        <v>0.17599999999999999</v>
      </c>
      <c r="L895" s="132" t="s">
        <v>2262</v>
      </c>
      <c r="M895" s="132">
        <v>823</v>
      </c>
      <c r="N895" s="132" t="s">
        <v>436</v>
      </c>
      <c r="O895" s="132">
        <v>1840</v>
      </c>
      <c r="P895" s="132" t="s">
        <v>425</v>
      </c>
      <c r="Q895" s="132">
        <v>37</v>
      </c>
      <c r="R895" s="132" t="s">
        <v>438</v>
      </c>
      <c r="S895" s="132">
        <v>1000317</v>
      </c>
      <c r="T895" s="132" t="s">
        <v>825</v>
      </c>
      <c r="U895" s="132">
        <v>119</v>
      </c>
      <c r="V895" s="132">
        <v>1</v>
      </c>
      <c r="W895" s="132" t="s">
        <v>1050</v>
      </c>
      <c r="X895" s="132">
        <v>20</v>
      </c>
    </row>
    <row r="896" spans="1:24">
      <c r="A896" s="132">
        <v>895</v>
      </c>
      <c r="B896" s="132">
        <v>40000000222</v>
      </c>
      <c r="C896" s="132">
        <v>61091000000</v>
      </c>
      <c r="D896" s="132" t="s">
        <v>839</v>
      </c>
      <c r="E896" s="132" t="s">
        <v>453</v>
      </c>
      <c r="F896" s="132">
        <v>73</v>
      </c>
      <c r="G896" s="132" t="s">
        <v>3847</v>
      </c>
      <c r="H896" s="132">
        <v>1</v>
      </c>
      <c r="I896" s="132">
        <v>0.36</v>
      </c>
      <c r="J896" s="132">
        <v>1</v>
      </c>
      <c r="K896" s="132">
        <v>0.36</v>
      </c>
      <c r="L896" s="132" t="s">
        <v>2262</v>
      </c>
      <c r="M896" s="132">
        <v>823</v>
      </c>
      <c r="N896" s="132" t="s">
        <v>436</v>
      </c>
      <c r="O896" s="132">
        <v>1840</v>
      </c>
      <c r="P896" s="132" t="s">
        <v>439</v>
      </c>
      <c r="Q896" s="132">
        <v>9</v>
      </c>
      <c r="R896" s="132" t="s">
        <v>438</v>
      </c>
      <c r="S896" s="132">
        <v>1000317</v>
      </c>
      <c r="T896" s="132" t="s">
        <v>810</v>
      </c>
      <c r="U896" s="132">
        <v>122</v>
      </c>
      <c r="V896" s="132">
        <v>1</v>
      </c>
      <c r="W896" s="132" t="s">
        <v>1048</v>
      </c>
      <c r="X896" s="132">
        <v>4</v>
      </c>
    </row>
    <row r="897" spans="1:24">
      <c r="A897" s="132">
        <v>896</v>
      </c>
      <c r="B897" s="132">
        <v>40000000221</v>
      </c>
      <c r="C897" s="132">
        <v>64029910000</v>
      </c>
      <c r="D897" s="132" t="s">
        <v>587</v>
      </c>
      <c r="E897" s="132" t="s">
        <v>454</v>
      </c>
      <c r="F897" s="132">
        <v>310</v>
      </c>
      <c r="G897" s="132" t="s">
        <v>3848</v>
      </c>
      <c r="H897" s="132">
        <v>2</v>
      </c>
      <c r="I897" s="132">
        <v>0.28199999999999997</v>
      </c>
      <c r="J897" s="132">
        <v>1</v>
      </c>
      <c r="K897" s="132">
        <v>0.28199999999999997</v>
      </c>
      <c r="L897" s="132" t="s">
        <v>2262</v>
      </c>
      <c r="M897" s="132">
        <v>823</v>
      </c>
      <c r="N897" s="132" t="s">
        <v>436</v>
      </c>
      <c r="O897" s="132">
        <v>1840</v>
      </c>
      <c r="P897" s="132" t="s">
        <v>4430</v>
      </c>
      <c r="Q897" s="132" t="s">
        <v>4354</v>
      </c>
      <c r="R897" s="132" t="s">
        <v>438</v>
      </c>
      <c r="S897" s="132">
        <v>1000317</v>
      </c>
      <c r="T897" s="132" t="s">
        <v>1028</v>
      </c>
      <c r="U897" s="132">
        <v>534</v>
      </c>
      <c r="V897" s="132">
        <v>1</v>
      </c>
      <c r="W897" s="132" t="s">
        <v>1046</v>
      </c>
      <c r="X897" s="132">
        <v>12</v>
      </c>
    </row>
    <row r="898" spans="1:24">
      <c r="A898" s="132">
        <v>897</v>
      </c>
      <c r="B898" s="132">
        <v>40000000220</v>
      </c>
      <c r="C898" s="132">
        <v>62046318000</v>
      </c>
      <c r="D898" s="132" t="s">
        <v>630</v>
      </c>
      <c r="E898" s="132" t="s">
        <v>3727</v>
      </c>
      <c r="F898" s="132">
        <v>264</v>
      </c>
      <c r="G898" s="132" t="s">
        <v>3848</v>
      </c>
      <c r="H898" s="132">
        <v>2</v>
      </c>
      <c r="I898" s="132">
        <v>0.216</v>
      </c>
      <c r="J898" s="132">
        <v>1</v>
      </c>
      <c r="K898" s="132">
        <v>0.216</v>
      </c>
      <c r="L898" s="132" t="s">
        <v>2262</v>
      </c>
      <c r="M898" s="132">
        <v>823</v>
      </c>
      <c r="N898" s="132" t="s">
        <v>436</v>
      </c>
      <c r="O898" s="132">
        <v>1840</v>
      </c>
      <c r="P898" s="132" t="s">
        <v>3961</v>
      </c>
      <c r="Q898" s="132" t="s">
        <v>3935</v>
      </c>
      <c r="R898" s="132" t="s">
        <v>438</v>
      </c>
      <c r="S898" s="132">
        <v>1000317</v>
      </c>
      <c r="T898" s="132" t="s">
        <v>821</v>
      </c>
      <c r="U898" s="132">
        <v>3</v>
      </c>
      <c r="V898" s="132">
        <v>1</v>
      </c>
      <c r="W898" s="132" t="s">
        <v>1064</v>
      </c>
      <c r="X898" s="132">
        <v>7</v>
      </c>
    </row>
    <row r="899" spans="1:24">
      <c r="A899" s="132">
        <v>898</v>
      </c>
      <c r="B899" s="132">
        <v>40000000219</v>
      </c>
      <c r="C899" s="132">
        <v>61091000000</v>
      </c>
      <c r="D899" s="132" t="s">
        <v>608</v>
      </c>
      <c r="E899" s="132" t="s">
        <v>329</v>
      </c>
      <c r="F899" s="132">
        <v>249</v>
      </c>
      <c r="G899" s="132" t="s">
        <v>3848</v>
      </c>
      <c r="H899" s="132">
        <v>2</v>
      </c>
      <c r="I899" s="132">
        <v>0.09</v>
      </c>
      <c r="J899" s="132">
        <v>1</v>
      </c>
      <c r="K899" s="132">
        <v>0.09</v>
      </c>
      <c r="L899" s="132" t="s">
        <v>2262</v>
      </c>
      <c r="M899" s="132">
        <v>823</v>
      </c>
      <c r="N899" s="132" t="s">
        <v>436</v>
      </c>
      <c r="O899" s="132">
        <v>1840</v>
      </c>
      <c r="P899" s="132" t="s">
        <v>439</v>
      </c>
      <c r="Q899" s="132">
        <v>9</v>
      </c>
      <c r="R899" s="132" t="s">
        <v>438</v>
      </c>
      <c r="S899" s="132">
        <v>1000317</v>
      </c>
      <c r="T899" s="132" t="s">
        <v>810</v>
      </c>
      <c r="U899" s="132">
        <v>122</v>
      </c>
      <c r="V899" s="132">
        <v>1</v>
      </c>
      <c r="W899" s="132" t="s">
        <v>1050</v>
      </c>
      <c r="X899" s="132">
        <v>20</v>
      </c>
    </row>
    <row r="900" spans="1:24">
      <c r="A900" s="132">
        <v>899</v>
      </c>
      <c r="B900" s="132">
        <v>40000000218</v>
      </c>
      <c r="C900" s="132">
        <v>61091000000</v>
      </c>
      <c r="D900" s="132" t="s">
        <v>839</v>
      </c>
      <c r="E900" s="132" t="s">
        <v>453</v>
      </c>
      <c r="F900" s="132">
        <v>73</v>
      </c>
      <c r="G900" s="132" t="s">
        <v>3847</v>
      </c>
      <c r="H900" s="132">
        <v>1</v>
      </c>
      <c r="I900" s="132">
        <v>0.128</v>
      </c>
      <c r="J900" s="132">
        <v>1</v>
      </c>
      <c r="K900" s="132">
        <v>0.128</v>
      </c>
      <c r="L900" s="132" t="s">
        <v>2262</v>
      </c>
      <c r="M900" s="132">
        <v>823</v>
      </c>
      <c r="N900" s="132" t="s">
        <v>436</v>
      </c>
      <c r="O900" s="132">
        <v>1840</v>
      </c>
      <c r="P900" s="132" t="s">
        <v>439</v>
      </c>
      <c r="Q900" s="132">
        <v>9</v>
      </c>
      <c r="R900" s="132" t="s">
        <v>438</v>
      </c>
      <c r="S900" s="132">
        <v>1000317</v>
      </c>
      <c r="T900" s="132" t="s">
        <v>825</v>
      </c>
      <c r="U900" s="132">
        <v>119</v>
      </c>
      <c r="V900" s="132">
        <v>1</v>
      </c>
      <c r="W900" s="132" t="s">
        <v>1046</v>
      </c>
      <c r="X900" s="132">
        <v>12</v>
      </c>
    </row>
    <row r="901" spans="1:24">
      <c r="A901" s="132">
        <v>900</v>
      </c>
      <c r="B901" s="132">
        <v>40000000217</v>
      </c>
      <c r="C901" s="132">
        <v>61091000000</v>
      </c>
      <c r="D901" s="132" t="s">
        <v>856</v>
      </c>
      <c r="E901" s="132" t="s">
        <v>453</v>
      </c>
      <c r="F901" s="132">
        <v>73</v>
      </c>
      <c r="G901" s="132" t="s">
        <v>3656</v>
      </c>
      <c r="H901" s="132">
        <v>3</v>
      </c>
      <c r="I901" s="132">
        <v>8.2000000000000003E-2</v>
      </c>
      <c r="J901" s="132">
        <v>1</v>
      </c>
      <c r="K901" s="132">
        <v>8.2000000000000003E-2</v>
      </c>
      <c r="L901" s="132" t="s">
        <v>2262</v>
      </c>
      <c r="M901" s="132">
        <v>823</v>
      </c>
      <c r="N901" s="132" t="s">
        <v>436</v>
      </c>
      <c r="O901" s="132">
        <v>1840</v>
      </c>
      <c r="P901" s="132" t="s">
        <v>439</v>
      </c>
      <c r="Q901" s="132">
        <v>9</v>
      </c>
      <c r="R901" s="132" t="s">
        <v>438</v>
      </c>
      <c r="S901" s="132">
        <v>1000317</v>
      </c>
      <c r="T901" s="132" t="s">
        <v>1014</v>
      </c>
      <c r="U901" s="132">
        <v>529</v>
      </c>
      <c r="V901" s="132">
        <v>1</v>
      </c>
      <c r="W901" s="132" t="s">
        <v>1050</v>
      </c>
      <c r="X901" s="132">
        <v>20</v>
      </c>
    </row>
    <row r="902" spans="1:24">
      <c r="A902" s="132">
        <v>901</v>
      </c>
      <c r="B902" s="132">
        <v>40000000216</v>
      </c>
      <c r="C902" s="132">
        <v>61091000000</v>
      </c>
      <c r="D902" s="132" t="s">
        <v>839</v>
      </c>
      <c r="E902" s="132" t="s">
        <v>453</v>
      </c>
      <c r="F902" s="132">
        <v>73</v>
      </c>
      <c r="G902" s="132" t="s">
        <v>3847</v>
      </c>
      <c r="H902" s="132">
        <v>1</v>
      </c>
      <c r="I902" s="132">
        <v>0.18</v>
      </c>
      <c r="J902" s="132">
        <v>1</v>
      </c>
      <c r="K902" s="132">
        <v>0.18</v>
      </c>
      <c r="L902" s="132" t="s">
        <v>2262</v>
      </c>
      <c r="M902" s="132">
        <v>823</v>
      </c>
      <c r="N902" s="132" t="s">
        <v>436</v>
      </c>
      <c r="O902" s="132">
        <v>1840</v>
      </c>
      <c r="P902" s="132" t="s">
        <v>439</v>
      </c>
      <c r="Q902" s="132">
        <v>9</v>
      </c>
      <c r="R902" s="132" t="s">
        <v>438</v>
      </c>
      <c r="S902" s="132">
        <v>1000317</v>
      </c>
      <c r="T902" s="132" t="s">
        <v>978</v>
      </c>
      <c r="U902" s="132">
        <v>126</v>
      </c>
      <c r="V902" s="132">
        <v>1</v>
      </c>
      <c r="W902" s="132" t="s">
        <v>3919</v>
      </c>
      <c r="X902" s="132">
        <v>25</v>
      </c>
    </row>
    <row r="903" spans="1:24">
      <c r="A903" s="132">
        <v>902</v>
      </c>
      <c r="B903" s="132">
        <v>40000000215</v>
      </c>
      <c r="C903" s="132">
        <v>61091000000</v>
      </c>
      <c r="D903" s="132" t="s">
        <v>839</v>
      </c>
      <c r="E903" s="132" t="s">
        <v>453</v>
      </c>
      <c r="F903" s="132">
        <v>73</v>
      </c>
      <c r="G903" s="132" t="s">
        <v>3847</v>
      </c>
      <c r="H903" s="132">
        <v>1</v>
      </c>
      <c r="I903" s="132">
        <v>0.112</v>
      </c>
      <c r="J903" s="132">
        <v>1</v>
      </c>
      <c r="K903" s="132">
        <v>0.112</v>
      </c>
      <c r="L903" s="132" t="s">
        <v>2262</v>
      </c>
      <c r="M903" s="132">
        <v>823</v>
      </c>
      <c r="N903" s="132" t="s">
        <v>436</v>
      </c>
      <c r="O903" s="132">
        <v>1840</v>
      </c>
      <c r="P903" s="132" t="s">
        <v>439</v>
      </c>
      <c r="Q903" s="132">
        <v>9</v>
      </c>
      <c r="R903" s="132" t="s">
        <v>438</v>
      </c>
      <c r="S903" s="132">
        <v>1000317</v>
      </c>
      <c r="T903" s="132" t="s">
        <v>858</v>
      </c>
      <c r="U903" s="132">
        <v>1</v>
      </c>
      <c r="V903" s="132">
        <v>1</v>
      </c>
      <c r="W903" s="132" t="s">
        <v>1050</v>
      </c>
      <c r="X903" s="132">
        <v>20</v>
      </c>
    </row>
    <row r="904" spans="1:24">
      <c r="A904" s="132">
        <v>903</v>
      </c>
      <c r="B904" s="132">
        <v>40000000214</v>
      </c>
      <c r="C904" s="132">
        <v>62046239000</v>
      </c>
      <c r="D904" s="132" t="s">
        <v>1029</v>
      </c>
      <c r="E904" s="132" t="s">
        <v>3727</v>
      </c>
      <c r="F904" s="132">
        <v>264</v>
      </c>
      <c r="G904" s="132" t="s">
        <v>3656</v>
      </c>
      <c r="H904" s="132">
        <v>3</v>
      </c>
      <c r="I904" s="132">
        <v>0.13400000000000001</v>
      </c>
      <c r="J904" s="132">
        <v>1</v>
      </c>
      <c r="K904" s="132">
        <v>0.13400000000000001</v>
      </c>
      <c r="L904" s="132" t="s">
        <v>2262</v>
      </c>
      <c r="M904" s="132">
        <v>823</v>
      </c>
      <c r="N904" s="132" t="s">
        <v>436</v>
      </c>
      <c r="O904" s="132">
        <v>1840</v>
      </c>
      <c r="P904" s="132" t="s">
        <v>439</v>
      </c>
      <c r="Q904" s="132">
        <v>9</v>
      </c>
      <c r="R904" s="132" t="s">
        <v>438</v>
      </c>
      <c r="S904" s="132">
        <v>1000317</v>
      </c>
      <c r="T904" s="132" t="s">
        <v>930</v>
      </c>
      <c r="U904" s="132">
        <v>666</v>
      </c>
      <c r="V904" s="132">
        <v>1</v>
      </c>
      <c r="W904" s="132" t="s">
        <v>1073</v>
      </c>
      <c r="X904" s="132">
        <v>8</v>
      </c>
    </row>
    <row r="905" spans="1:24">
      <c r="A905" s="132">
        <v>904</v>
      </c>
      <c r="B905" s="132">
        <v>40000000213</v>
      </c>
      <c r="C905" s="132">
        <v>61091000000</v>
      </c>
      <c r="D905" s="132" t="s">
        <v>856</v>
      </c>
      <c r="E905" s="132" t="s">
        <v>453</v>
      </c>
      <c r="F905" s="132">
        <v>73</v>
      </c>
      <c r="G905" s="132" t="s">
        <v>3656</v>
      </c>
      <c r="H905" s="132">
        <v>3</v>
      </c>
      <c r="I905" s="132">
        <v>0.13</v>
      </c>
      <c r="J905" s="132">
        <v>1</v>
      </c>
      <c r="K905" s="132">
        <v>0.13</v>
      </c>
      <c r="L905" s="132" t="s">
        <v>2262</v>
      </c>
      <c r="M905" s="132">
        <v>823</v>
      </c>
      <c r="N905" s="132" t="s">
        <v>436</v>
      </c>
      <c r="O905" s="132">
        <v>1840</v>
      </c>
      <c r="P905" s="132" t="s">
        <v>439</v>
      </c>
      <c r="Q905" s="132">
        <v>9</v>
      </c>
      <c r="R905" s="132" t="s">
        <v>438</v>
      </c>
      <c r="S905" s="132">
        <v>1000317</v>
      </c>
      <c r="T905" s="132" t="s">
        <v>1030</v>
      </c>
      <c r="U905" s="132">
        <v>472</v>
      </c>
      <c r="V905" s="132">
        <v>1</v>
      </c>
      <c r="W905" s="132" t="s">
        <v>1050</v>
      </c>
      <c r="X905" s="132">
        <v>20</v>
      </c>
    </row>
    <row r="906" spans="1:24">
      <c r="A906" s="132">
        <v>905</v>
      </c>
      <c r="B906" s="132">
        <v>40000000212</v>
      </c>
      <c r="C906" s="132">
        <v>61091000000</v>
      </c>
      <c r="D906" s="132" t="s">
        <v>839</v>
      </c>
      <c r="E906" s="132" t="s">
        <v>453</v>
      </c>
      <c r="F906" s="132">
        <v>73</v>
      </c>
      <c r="G906" s="132" t="s">
        <v>3699</v>
      </c>
      <c r="H906" s="132">
        <v>4</v>
      </c>
      <c r="I906" s="132">
        <v>0.13800000000000001</v>
      </c>
      <c r="J906" s="132">
        <v>1</v>
      </c>
      <c r="K906" s="132">
        <v>0.13800000000000001</v>
      </c>
      <c r="L906" s="132" t="s">
        <v>2262</v>
      </c>
      <c r="M906" s="132">
        <v>823</v>
      </c>
      <c r="N906" s="132" t="s">
        <v>436</v>
      </c>
      <c r="O906" s="132">
        <v>1840</v>
      </c>
      <c r="P906" s="132" t="s">
        <v>439</v>
      </c>
      <c r="Q906" s="132">
        <v>9</v>
      </c>
      <c r="R906" s="132" t="s">
        <v>438</v>
      </c>
      <c r="S906" s="132">
        <v>1000317</v>
      </c>
      <c r="T906" s="132" t="s">
        <v>1013</v>
      </c>
      <c r="U906" s="132">
        <v>681</v>
      </c>
      <c r="V906" s="132">
        <v>1</v>
      </c>
      <c r="W906" s="132" t="s">
        <v>1048</v>
      </c>
      <c r="X906" s="132">
        <v>4</v>
      </c>
    </row>
    <row r="907" spans="1:24">
      <c r="A907" s="132">
        <v>906</v>
      </c>
      <c r="B907" s="132">
        <v>40000000211</v>
      </c>
      <c r="C907" s="132">
        <v>61082200000</v>
      </c>
      <c r="D907" s="132" t="s">
        <v>632</v>
      </c>
      <c r="E907" s="132" t="s">
        <v>3686</v>
      </c>
      <c r="F907" s="132">
        <v>74</v>
      </c>
      <c r="G907" s="132" t="s">
        <v>3848</v>
      </c>
      <c r="H907" s="132">
        <v>2</v>
      </c>
      <c r="I907" s="132">
        <v>4.5999999999999999E-2</v>
      </c>
      <c r="J907" s="132">
        <v>1</v>
      </c>
      <c r="K907" s="132">
        <v>4.5999999999999999E-2</v>
      </c>
      <c r="L907" s="132" t="s">
        <v>2262</v>
      </c>
      <c r="M907" s="132">
        <v>823</v>
      </c>
      <c r="N907" s="132" t="s">
        <v>436</v>
      </c>
      <c r="O907" s="132">
        <v>1840</v>
      </c>
      <c r="P907" s="132" t="s">
        <v>425</v>
      </c>
      <c r="Q907" s="132">
        <v>37</v>
      </c>
      <c r="R907" s="132" t="s">
        <v>438</v>
      </c>
      <c r="S907" s="132">
        <v>1000317</v>
      </c>
      <c r="T907" s="132" t="s">
        <v>810</v>
      </c>
      <c r="U907" s="132">
        <v>122</v>
      </c>
      <c r="V907" s="132">
        <v>1</v>
      </c>
      <c r="W907" s="132" t="s">
        <v>1109</v>
      </c>
      <c r="X907" s="132">
        <v>9</v>
      </c>
    </row>
    <row r="908" spans="1:24">
      <c r="A908" s="132">
        <v>907</v>
      </c>
      <c r="B908" s="132">
        <v>40000000210</v>
      </c>
      <c r="C908" s="132">
        <v>62046239000</v>
      </c>
      <c r="D908" s="132" t="s">
        <v>979</v>
      </c>
      <c r="E908" s="132" t="s">
        <v>420</v>
      </c>
      <c r="F908" s="132">
        <v>93</v>
      </c>
      <c r="G908" s="132" t="s">
        <v>3848</v>
      </c>
      <c r="H908" s="132">
        <v>2</v>
      </c>
      <c r="I908" s="132">
        <v>0.19</v>
      </c>
      <c r="J908" s="132">
        <v>1</v>
      </c>
      <c r="K908" s="132">
        <v>0.19</v>
      </c>
      <c r="L908" s="132" t="s">
        <v>2262</v>
      </c>
      <c r="M908" s="132">
        <v>823</v>
      </c>
      <c r="N908" s="132" t="s">
        <v>436</v>
      </c>
      <c r="O908" s="132">
        <v>1840</v>
      </c>
      <c r="P908" s="132" t="s">
        <v>439</v>
      </c>
      <c r="Q908" s="132">
        <v>9</v>
      </c>
      <c r="R908" s="132" t="s">
        <v>438</v>
      </c>
      <c r="S908" s="132">
        <v>1000317</v>
      </c>
      <c r="T908" s="132">
        <v>34</v>
      </c>
      <c r="U908" s="132">
        <v>41</v>
      </c>
      <c r="V908" s="132">
        <v>1</v>
      </c>
      <c r="W908" s="132" t="s">
        <v>1109</v>
      </c>
      <c r="X908" s="132">
        <v>9</v>
      </c>
    </row>
    <row r="909" spans="1:24">
      <c r="A909" s="132">
        <v>908</v>
      </c>
      <c r="B909" s="132">
        <v>40000000209</v>
      </c>
      <c r="C909" s="132">
        <v>62046318000</v>
      </c>
      <c r="D909" s="132" t="s">
        <v>511</v>
      </c>
      <c r="E909" s="132" t="s">
        <v>420</v>
      </c>
      <c r="F909" s="132">
        <v>93</v>
      </c>
      <c r="G909" s="132" t="s">
        <v>3848</v>
      </c>
      <c r="H909" s="132">
        <v>2</v>
      </c>
      <c r="I909" s="132">
        <v>0.2</v>
      </c>
      <c r="J909" s="132">
        <v>1</v>
      </c>
      <c r="K909" s="132">
        <v>0.2</v>
      </c>
      <c r="L909" s="132" t="s">
        <v>2262</v>
      </c>
      <c r="M909" s="132">
        <v>823</v>
      </c>
      <c r="N909" s="132" t="s">
        <v>3915</v>
      </c>
      <c r="O909" s="132">
        <v>7497</v>
      </c>
      <c r="P909" s="132" t="s">
        <v>425</v>
      </c>
      <c r="Q909" s="132">
        <v>37</v>
      </c>
      <c r="R909" s="132" t="s">
        <v>438</v>
      </c>
      <c r="S909" s="132">
        <v>1000317</v>
      </c>
      <c r="T909" s="132" t="s">
        <v>978</v>
      </c>
      <c r="U909" s="132">
        <v>126</v>
      </c>
      <c r="V909" s="132">
        <v>1</v>
      </c>
      <c r="W909" s="132" t="s">
        <v>1063</v>
      </c>
      <c r="X909" s="132">
        <v>13</v>
      </c>
    </row>
    <row r="910" spans="1:24">
      <c r="A910" s="132">
        <v>909</v>
      </c>
      <c r="B910" s="132">
        <v>40000000208</v>
      </c>
      <c r="C910" s="132">
        <v>61062000000</v>
      </c>
      <c r="D910" s="132" t="s">
        <v>977</v>
      </c>
      <c r="E910" s="132" t="s">
        <v>444</v>
      </c>
      <c r="F910" s="132">
        <v>82</v>
      </c>
      <c r="G910" s="132" t="s">
        <v>3848</v>
      </c>
      <c r="H910" s="132">
        <v>2</v>
      </c>
      <c r="I910" s="132">
        <v>0.27400000000000002</v>
      </c>
      <c r="J910" s="132">
        <v>1</v>
      </c>
      <c r="K910" s="132">
        <v>0.27400000000000002</v>
      </c>
      <c r="L910" s="132" t="s">
        <v>2262</v>
      </c>
      <c r="M910" s="132">
        <v>823</v>
      </c>
      <c r="N910" s="132" t="s">
        <v>436</v>
      </c>
      <c r="O910" s="132">
        <v>1840</v>
      </c>
      <c r="P910" s="132" t="s">
        <v>3951</v>
      </c>
      <c r="Q910" s="132" t="s">
        <v>3937</v>
      </c>
      <c r="R910" s="132" t="s">
        <v>438</v>
      </c>
      <c r="S910" s="132">
        <v>1000317</v>
      </c>
      <c r="T910" s="132" t="s">
        <v>821</v>
      </c>
      <c r="U910" s="132">
        <v>3</v>
      </c>
      <c r="V910" s="132">
        <v>1</v>
      </c>
      <c r="W910" s="132" t="s">
        <v>1144</v>
      </c>
      <c r="X910" s="132">
        <v>23</v>
      </c>
    </row>
    <row r="911" spans="1:24">
      <c r="A911" s="132">
        <v>910</v>
      </c>
      <c r="B911" s="132">
        <v>40000000207</v>
      </c>
      <c r="C911" s="132">
        <v>61102091000</v>
      </c>
      <c r="D911" s="132" t="s">
        <v>480</v>
      </c>
      <c r="E911" s="132" t="s">
        <v>341</v>
      </c>
      <c r="F911" s="132">
        <v>18</v>
      </c>
      <c r="G911" s="132" t="s">
        <v>3847</v>
      </c>
      <c r="H911" s="132">
        <v>1</v>
      </c>
      <c r="I911" s="132">
        <v>0.53600000000000003</v>
      </c>
      <c r="J911" s="132">
        <v>1</v>
      </c>
      <c r="K911" s="132">
        <v>0.53600000000000003</v>
      </c>
      <c r="L911" s="132" t="s">
        <v>2262</v>
      </c>
      <c r="M911" s="132">
        <v>823</v>
      </c>
      <c r="N911" s="132" t="s">
        <v>436</v>
      </c>
      <c r="O911" s="132">
        <v>1840</v>
      </c>
      <c r="P911" s="132" t="s">
        <v>439</v>
      </c>
      <c r="Q911" s="132">
        <v>9</v>
      </c>
      <c r="R911" s="132" t="s">
        <v>438</v>
      </c>
      <c r="S911" s="132">
        <v>1000317</v>
      </c>
      <c r="T911" s="132" t="s">
        <v>825</v>
      </c>
      <c r="U911" s="132">
        <v>119</v>
      </c>
      <c r="V911" s="132">
        <v>1</v>
      </c>
      <c r="W911" s="132" t="s">
        <v>3916</v>
      </c>
      <c r="X911" s="132">
        <v>10</v>
      </c>
    </row>
    <row r="912" spans="1:24">
      <c r="A912" s="132">
        <v>911</v>
      </c>
      <c r="B912" s="132">
        <v>40000000206</v>
      </c>
      <c r="C912" s="132">
        <v>61109090000</v>
      </c>
      <c r="D912" s="132" t="s">
        <v>618</v>
      </c>
      <c r="E912" s="132" t="s">
        <v>316</v>
      </c>
      <c r="F912" s="132">
        <v>17</v>
      </c>
      <c r="G912" s="132" t="s">
        <v>3848</v>
      </c>
      <c r="H912" s="132">
        <v>2</v>
      </c>
      <c r="I912" s="132">
        <v>0.16400000000000001</v>
      </c>
      <c r="J912" s="132">
        <v>1</v>
      </c>
      <c r="K912" s="132">
        <v>0.16400000000000001</v>
      </c>
      <c r="L912" s="132" t="s">
        <v>2262</v>
      </c>
      <c r="M912" s="132">
        <v>823</v>
      </c>
      <c r="N912" s="132" t="s">
        <v>436</v>
      </c>
      <c r="O912" s="132">
        <v>1840</v>
      </c>
      <c r="P912" s="132" t="s">
        <v>431</v>
      </c>
      <c r="Q912" s="132">
        <v>53</v>
      </c>
      <c r="R912" s="132" t="s">
        <v>438</v>
      </c>
      <c r="S912" s="132">
        <v>1000317</v>
      </c>
      <c r="T912" s="132" t="s">
        <v>821</v>
      </c>
      <c r="U912" s="132">
        <v>3</v>
      </c>
      <c r="V912" s="132">
        <v>1</v>
      </c>
      <c r="W912" s="132" t="s">
        <v>1055</v>
      </c>
      <c r="X912" s="132">
        <v>3</v>
      </c>
    </row>
    <row r="913" spans="1:24">
      <c r="A913" s="132">
        <v>912</v>
      </c>
      <c r="B913" s="132">
        <v>40000000205</v>
      </c>
      <c r="C913" s="132">
        <v>62046231000</v>
      </c>
      <c r="D913" s="132" t="s">
        <v>990</v>
      </c>
      <c r="E913" s="132" t="s">
        <v>3964</v>
      </c>
      <c r="F913" s="132">
        <v>87</v>
      </c>
      <c r="G913" s="132" t="s">
        <v>3848</v>
      </c>
      <c r="H913" s="132">
        <v>2</v>
      </c>
      <c r="I913" s="132">
        <v>0.59199999999999997</v>
      </c>
      <c r="J913" s="132">
        <v>1</v>
      </c>
      <c r="K913" s="132">
        <v>0.59199999999999997</v>
      </c>
      <c r="L913" s="132" t="s">
        <v>2262</v>
      </c>
      <c r="M913" s="132">
        <v>823</v>
      </c>
      <c r="N913" s="132" t="s">
        <v>440</v>
      </c>
      <c r="O913" s="132">
        <v>7485</v>
      </c>
      <c r="P913" s="132" t="s">
        <v>439</v>
      </c>
      <c r="Q913" s="132">
        <v>9</v>
      </c>
      <c r="R913" s="132" t="s">
        <v>438</v>
      </c>
      <c r="S913" s="132">
        <v>1000317</v>
      </c>
      <c r="T913" s="132">
        <v>40</v>
      </c>
      <c r="U913" s="132">
        <v>79</v>
      </c>
      <c r="V913" s="132">
        <v>1</v>
      </c>
      <c r="W913" s="132" t="s">
        <v>1073</v>
      </c>
      <c r="X913" s="132">
        <v>8</v>
      </c>
    </row>
    <row r="914" spans="1:24">
      <c r="A914" s="132">
        <v>913</v>
      </c>
      <c r="B914" s="132">
        <v>40000000204</v>
      </c>
      <c r="C914" s="132">
        <v>61044200000</v>
      </c>
      <c r="D914" s="132" t="s">
        <v>867</v>
      </c>
      <c r="E914" s="132" t="s">
        <v>426</v>
      </c>
      <c r="F914" s="132">
        <v>43</v>
      </c>
      <c r="G914" s="132" t="s">
        <v>3848</v>
      </c>
      <c r="H914" s="132">
        <v>2</v>
      </c>
      <c r="I914" s="132">
        <v>0.41599999999999998</v>
      </c>
      <c r="J914" s="132">
        <v>1</v>
      </c>
      <c r="K914" s="132">
        <v>0.41599999999999998</v>
      </c>
      <c r="L914" s="132" t="s">
        <v>2262</v>
      </c>
      <c r="M914" s="132">
        <v>823</v>
      </c>
      <c r="N914" s="132" t="s">
        <v>440</v>
      </c>
      <c r="O914" s="132">
        <v>7485</v>
      </c>
      <c r="P914" s="132" t="s">
        <v>439</v>
      </c>
      <c r="Q914" s="132">
        <v>9</v>
      </c>
      <c r="R914" s="132" t="s">
        <v>438</v>
      </c>
      <c r="S914" s="132">
        <v>1000317</v>
      </c>
      <c r="T914" s="132" t="s">
        <v>828</v>
      </c>
      <c r="U914" s="132">
        <v>124</v>
      </c>
      <c r="V914" s="132">
        <v>1</v>
      </c>
      <c r="W914" s="132" t="s">
        <v>1048</v>
      </c>
      <c r="X914" s="132">
        <v>4</v>
      </c>
    </row>
    <row r="915" spans="1:24">
      <c r="A915" s="132">
        <v>914</v>
      </c>
      <c r="B915" s="132">
        <v>40000000203</v>
      </c>
      <c r="C915" s="132">
        <v>61045200000</v>
      </c>
      <c r="D915" s="132" t="s">
        <v>1031</v>
      </c>
      <c r="E915" s="132" t="s">
        <v>443</v>
      </c>
      <c r="F915" s="132">
        <v>53</v>
      </c>
      <c r="G915" s="132" t="s">
        <v>3848</v>
      </c>
      <c r="H915" s="132">
        <v>2</v>
      </c>
      <c r="I915" s="132">
        <v>0.504</v>
      </c>
      <c r="J915" s="132">
        <v>1</v>
      </c>
      <c r="K915" s="132">
        <v>0.504</v>
      </c>
      <c r="L915" s="132" t="s">
        <v>2262</v>
      </c>
      <c r="M915" s="132">
        <v>823</v>
      </c>
      <c r="N915" s="132" t="s">
        <v>436</v>
      </c>
      <c r="O915" s="132">
        <v>1840</v>
      </c>
      <c r="P915" s="132" t="s">
        <v>439</v>
      </c>
      <c r="Q915" s="132">
        <v>9</v>
      </c>
      <c r="R915" s="132" t="s">
        <v>438</v>
      </c>
      <c r="S915" s="132">
        <v>1000317</v>
      </c>
      <c r="T915" s="132">
        <v>34</v>
      </c>
      <c r="U915" s="132">
        <v>41</v>
      </c>
      <c r="V915" s="132">
        <v>1</v>
      </c>
      <c r="W915" s="132" t="s">
        <v>1038</v>
      </c>
      <c r="X915" s="132">
        <v>5</v>
      </c>
    </row>
    <row r="916" spans="1:24" hidden="1">
      <c r="A916" s="132">
        <v>1343</v>
      </c>
      <c r="B916" s="132">
        <v>60000000693</v>
      </c>
      <c r="C916" s="132">
        <v>64029931000</v>
      </c>
      <c r="D916" s="132" t="s">
        <v>670</v>
      </c>
      <c r="E916" s="132" t="s">
        <v>3973</v>
      </c>
      <c r="F916" s="132">
        <v>465</v>
      </c>
      <c r="G916" s="132" t="s">
        <v>3848</v>
      </c>
      <c r="H916" s="132">
        <v>2</v>
      </c>
      <c r="I916" s="132">
        <v>0.41399999999999998</v>
      </c>
      <c r="J916" s="132">
        <v>1</v>
      </c>
      <c r="K916" s="132">
        <v>0.77</v>
      </c>
      <c r="L916" s="132" t="s">
        <v>2171</v>
      </c>
      <c r="M916" s="132">
        <v>497</v>
      </c>
      <c r="N916" s="132" t="s">
        <v>3915</v>
      </c>
      <c r="O916" s="132">
        <v>7497</v>
      </c>
      <c r="P916" s="132" t="s">
        <v>3965</v>
      </c>
      <c r="Q916" s="132" t="s">
        <v>3942</v>
      </c>
      <c r="R916" s="132" t="s">
        <v>467</v>
      </c>
      <c r="S916" s="132">
        <v>1000323</v>
      </c>
      <c r="T916" s="132">
        <v>38</v>
      </c>
      <c r="U916" s="132">
        <v>64</v>
      </c>
      <c r="V916" s="132">
        <v>91</v>
      </c>
      <c r="W916" s="132" t="s">
        <v>1063</v>
      </c>
      <c r="X916" s="132">
        <v>13</v>
      </c>
    </row>
    <row r="917" spans="1:24" hidden="1">
      <c r="A917" s="132">
        <v>1344</v>
      </c>
      <c r="B917" s="132">
        <v>60000000694</v>
      </c>
      <c r="C917" s="132">
        <v>61044300000</v>
      </c>
      <c r="D917" s="132" t="s">
        <v>541</v>
      </c>
      <c r="E917" s="132" t="s">
        <v>426</v>
      </c>
      <c r="F917" s="132">
        <v>43</v>
      </c>
      <c r="G917" s="132" t="s">
        <v>3848</v>
      </c>
      <c r="H917" s="132">
        <v>2</v>
      </c>
      <c r="I917" s="132">
        <v>0.65600000000000003</v>
      </c>
      <c r="J917" s="132">
        <v>1</v>
      </c>
      <c r="K917" s="132">
        <v>0.65600000000000003</v>
      </c>
      <c r="L917" s="132" t="s">
        <v>2171</v>
      </c>
      <c r="M917" s="132">
        <v>497</v>
      </c>
      <c r="N917" s="132" t="s">
        <v>468</v>
      </c>
      <c r="O917" s="132">
        <v>1760</v>
      </c>
      <c r="P917" s="132" t="s">
        <v>425</v>
      </c>
      <c r="Q917" s="132">
        <v>37</v>
      </c>
      <c r="R917" s="132" t="s">
        <v>467</v>
      </c>
      <c r="S917" s="132">
        <v>1000323</v>
      </c>
      <c r="T917" s="132" t="s">
        <v>1142</v>
      </c>
      <c r="U917" s="132">
        <v>1</v>
      </c>
      <c r="V917" s="132">
        <v>200</v>
      </c>
      <c r="W917" s="132" t="s">
        <v>1038</v>
      </c>
      <c r="X917" s="132">
        <v>5</v>
      </c>
    </row>
    <row r="918" spans="1:24" hidden="1">
      <c r="A918" s="132">
        <v>1345</v>
      </c>
      <c r="B918" s="132">
        <v>60000000695</v>
      </c>
      <c r="C918" s="132">
        <v>61044300000</v>
      </c>
      <c r="D918" s="132" t="s">
        <v>541</v>
      </c>
      <c r="E918" s="132" t="s">
        <v>426</v>
      </c>
      <c r="F918" s="132">
        <v>43</v>
      </c>
      <c r="G918" s="132" t="s">
        <v>3848</v>
      </c>
      <c r="H918" s="132">
        <v>2</v>
      </c>
      <c r="I918" s="132">
        <v>0.19600000000000001</v>
      </c>
      <c r="J918" s="132">
        <v>1</v>
      </c>
      <c r="K918" s="132">
        <v>0.19600000000000001</v>
      </c>
      <c r="L918" s="132" t="s">
        <v>2171</v>
      </c>
      <c r="M918" s="132">
        <v>497</v>
      </c>
      <c r="N918" s="132" t="s">
        <v>468</v>
      </c>
      <c r="O918" s="132">
        <v>1760</v>
      </c>
      <c r="P918" s="132" t="s">
        <v>425</v>
      </c>
      <c r="Q918" s="132">
        <v>37</v>
      </c>
      <c r="R918" s="132" t="s">
        <v>467</v>
      </c>
      <c r="S918" s="132">
        <v>1000323</v>
      </c>
      <c r="T918" s="132" t="s">
        <v>1142</v>
      </c>
      <c r="U918" s="132">
        <v>1</v>
      </c>
      <c r="V918" s="132">
        <v>130</v>
      </c>
      <c r="W918" s="132" t="s">
        <v>3916</v>
      </c>
      <c r="X918" s="132">
        <v>10</v>
      </c>
    </row>
    <row r="919" spans="1:24" hidden="1">
      <c r="A919" s="132">
        <v>1346</v>
      </c>
      <c r="B919" s="132">
        <v>60000000696</v>
      </c>
      <c r="C919" s="132">
        <v>61043300000</v>
      </c>
      <c r="D919" s="132" t="s">
        <v>569</v>
      </c>
      <c r="E919" s="132" t="s">
        <v>466</v>
      </c>
      <c r="F919" s="132">
        <v>153</v>
      </c>
      <c r="G919" s="132" t="s">
        <v>3848</v>
      </c>
      <c r="H919" s="132">
        <v>2</v>
      </c>
      <c r="I919" s="132">
        <v>0.442</v>
      </c>
      <c r="J919" s="132">
        <v>1</v>
      </c>
      <c r="K919" s="132">
        <v>0.442</v>
      </c>
      <c r="L919" s="132" t="s">
        <v>2171</v>
      </c>
      <c r="M919" s="132">
        <v>497</v>
      </c>
      <c r="N919" s="132" t="s">
        <v>468</v>
      </c>
      <c r="O919" s="132">
        <v>1760</v>
      </c>
      <c r="P919" s="132" t="s">
        <v>425</v>
      </c>
      <c r="Q919" s="132">
        <v>37</v>
      </c>
      <c r="R919" s="132" t="s">
        <v>467</v>
      </c>
      <c r="S919" s="132">
        <v>1000323</v>
      </c>
      <c r="T919" s="132" t="s">
        <v>1142</v>
      </c>
      <c r="U919" s="132">
        <v>1</v>
      </c>
      <c r="V919" s="132">
        <v>160</v>
      </c>
      <c r="W919" s="132" t="s">
        <v>1048</v>
      </c>
      <c r="X919" s="132">
        <v>4</v>
      </c>
    </row>
    <row r="920" spans="1:24" hidden="1">
      <c r="A920" s="132">
        <v>1347</v>
      </c>
      <c r="B920" s="132">
        <v>60000000697</v>
      </c>
      <c r="C920" s="132">
        <v>61043300000</v>
      </c>
      <c r="D920" s="132" t="s">
        <v>569</v>
      </c>
      <c r="E920" s="132" t="s">
        <v>466</v>
      </c>
      <c r="F920" s="132">
        <v>153</v>
      </c>
      <c r="G920" s="132" t="s">
        <v>3848</v>
      </c>
      <c r="H920" s="132">
        <v>2</v>
      </c>
      <c r="I920" s="132">
        <v>0.432</v>
      </c>
      <c r="J920" s="132">
        <v>1</v>
      </c>
      <c r="K920" s="132">
        <v>0.432</v>
      </c>
      <c r="L920" s="132" t="s">
        <v>2171</v>
      </c>
      <c r="M920" s="132">
        <v>497</v>
      </c>
      <c r="N920" s="132" t="s">
        <v>468</v>
      </c>
      <c r="O920" s="132">
        <v>1760</v>
      </c>
      <c r="P920" s="132" t="s">
        <v>425</v>
      </c>
      <c r="Q920" s="132">
        <v>37</v>
      </c>
      <c r="R920" s="132" t="s">
        <v>467</v>
      </c>
      <c r="S920" s="132">
        <v>1000323</v>
      </c>
      <c r="T920" s="132" t="s">
        <v>825</v>
      </c>
      <c r="U920" s="132">
        <v>119</v>
      </c>
      <c r="V920" s="132">
        <v>130</v>
      </c>
      <c r="W920" s="132" t="s">
        <v>1050</v>
      </c>
      <c r="X920" s="132">
        <v>20</v>
      </c>
    </row>
    <row r="921" spans="1:24" hidden="1">
      <c r="A921" s="132">
        <v>1348</v>
      </c>
      <c r="B921" s="132">
        <v>60000000698</v>
      </c>
      <c r="C921" s="132">
        <v>61062000000</v>
      </c>
      <c r="D921" s="132" t="s">
        <v>599</v>
      </c>
      <c r="E921" s="132" t="s">
        <v>437</v>
      </c>
      <c r="F921" s="132">
        <v>77</v>
      </c>
      <c r="G921" s="132" t="s">
        <v>3848</v>
      </c>
      <c r="H921" s="132">
        <v>2</v>
      </c>
      <c r="I921" s="132">
        <v>0.158</v>
      </c>
      <c r="J921" s="132">
        <v>1</v>
      </c>
      <c r="K921" s="132">
        <v>0.158</v>
      </c>
      <c r="L921" s="132" t="s">
        <v>2171</v>
      </c>
      <c r="M921" s="132">
        <v>497</v>
      </c>
      <c r="N921" s="132" t="s">
        <v>468</v>
      </c>
      <c r="O921" s="132">
        <v>1760</v>
      </c>
      <c r="P921" s="132" t="s">
        <v>425</v>
      </c>
      <c r="Q921" s="132">
        <v>37</v>
      </c>
      <c r="R921" s="132" t="s">
        <v>467</v>
      </c>
      <c r="S921" s="132">
        <v>1000323</v>
      </c>
      <c r="T921" s="132" t="s">
        <v>821</v>
      </c>
      <c r="U921" s="132">
        <v>3</v>
      </c>
      <c r="V921" s="132">
        <v>70</v>
      </c>
      <c r="W921" s="132" t="s">
        <v>1107</v>
      </c>
      <c r="X921" s="132">
        <v>1</v>
      </c>
    </row>
    <row r="922" spans="1:24" hidden="1">
      <c r="A922" s="132">
        <v>1349</v>
      </c>
      <c r="B922" s="132">
        <v>60000000699</v>
      </c>
      <c r="C922" s="132">
        <v>61043300000</v>
      </c>
      <c r="D922" s="132" t="s">
        <v>569</v>
      </c>
      <c r="E922" s="132" t="s">
        <v>466</v>
      </c>
      <c r="F922" s="132">
        <v>153</v>
      </c>
      <c r="G922" s="132" t="s">
        <v>3848</v>
      </c>
      <c r="H922" s="132">
        <v>2</v>
      </c>
      <c r="I922" s="132">
        <v>0.35</v>
      </c>
      <c r="J922" s="132">
        <v>1</v>
      </c>
      <c r="K922" s="132">
        <v>0.35</v>
      </c>
      <c r="L922" s="132" t="s">
        <v>2171</v>
      </c>
      <c r="M922" s="132">
        <v>497</v>
      </c>
      <c r="N922" s="132" t="s">
        <v>468</v>
      </c>
      <c r="O922" s="132">
        <v>1760</v>
      </c>
      <c r="P922" s="132" t="s">
        <v>425</v>
      </c>
      <c r="Q922" s="132">
        <v>37</v>
      </c>
      <c r="R922" s="132" t="s">
        <v>467</v>
      </c>
      <c r="S922" s="132">
        <v>1000323</v>
      </c>
      <c r="T922" s="132">
        <v>50</v>
      </c>
      <c r="U922" s="132">
        <v>105</v>
      </c>
      <c r="V922" s="132">
        <v>90</v>
      </c>
      <c r="W922" s="132" t="s">
        <v>1048</v>
      </c>
      <c r="X922" s="132">
        <v>4</v>
      </c>
    </row>
    <row r="923" spans="1:24" hidden="1">
      <c r="A923" s="132">
        <v>1350</v>
      </c>
      <c r="B923" s="132">
        <v>60000000700</v>
      </c>
      <c r="C923" s="132">
        <v>61043900000</v>
      </c>
      <c r="D923" s="132" t="s">
        <v>1143</v>
      </c>
      <c r="E923" s="132" t="s">
        <v>4293</v>
      </c>
      <c r="F923" s="132">
        <v>466</v>
      </c>
      <c r="G923" s="132" t="s">
        <v>3848</v>
      </c>
      <c r="H923" s="132">
        <v>2</v>
      </c>
      <c r="I923" s="132">
        <v>0.41199999999999998</v>
      </c>
      <c r="J923" s="132">
        <v>1</v>
      </c>
      <c r="K923" s="132">
        <v>0.41199999999999998</v>
      </c>
      <c r="L923" s="132" t="s">
        <v>2171</v>
      </c>
      <c r="M923" s="132">
        <v>497</v>
      </c>
      <c r="N923" s="132" t="s">
        <v>468</v>
      </c>
      <c r="O923" s="132">
        <v>1760</v>
      </c>
      <c r="P923" s="132" t="s">
        <v>431</v>
      </c>
      <c r="Q923" s="132">
        <v>53</v>
      </c>
      <c r="R923" s="132" t="s">
        <v>467</v>
      </c>
      <c r="S923" s="132">
        <v>1000323</v>
      </c>
      <c r="T923" s="132" t="s">
        <v>810</v>
      </c>
      <c r="U923" s="132">
        <v>122</v>
      </c>
      <c r="V923" s="132">
        <v>110</v>
      </c>
      <c r="W923" s="132" t="s">
        <v>1048</v>
      </c>
      <c r="X923" s="132">
        <v>4</v>
      </c>
    </row>
    <row r="924" spans="1:24" hidden="1">
      <c r="A924" s="132">
        <v>1351</v>
      </c>
      <c r="B924" s="132">
        <v>60000000701</v>
      </c>
      <c r="C924" s="132">
        <v>61043300000</v>
      </c>
      <c r="D924" s="132" t="s">
        <v>569</v>
      </c>
      <c r="E924" s="132" t="s">
        <v>466</v>
      </c>
      <c r="F924" s="132">
        <v>153</v>
      </c>
      <c r="G924" s="132" t="s">
        <v>3848</v>
      </c>
      <c r="H924" s="132">
        <v>2</v>
      </c>
      <c r="I924" s="132">
        <v>0.16200000000000001</v>
      </c>
      <c r="J924" s="132">
        <v>1</v>
      </c>
      <c r="K924" s="132">
        <v>0.16200000000000001</v>
      </c>
      <c r="L924" s="132" t="s">
        <v>2171</v>
      </c>
      <c r="M924" s="132">
        <v>497</v>
      </c>
      <c r="N924" s="132" t="s">
        <v>468</v>
      </c>
      <c r="O924" s="132">
        <v>1760</v>
      </c>
      <c r="P924" s="132" t="s">
        <v>425</v>
      </c>
      <c r="Q924" s="132">
        <v>37</v>
      </c>
      <c r="R924" s="132" t="s">
        <v>467</v>
      </c>
      <c r="S924" s="132">
        <v>1000323</v>
      </c>
      <c r="T924" s="132" t="s">
        <v>825</v>
      </c>
      <c r="U924" s="132">
        <v>119</v>
      </c>
      <c r="V924" s="132">
        <v>80</v>
      </c>
      <c r="W924" s="132" t="s">
        <v>1048</v>
      </c>
      <c r="X924" s="132">
        <v>4</v>
      </c>
    </row>
    <row r="925" spans="1:24" hidden="1">
      <c r="A925" s="132">
        <v>1352</v>
      </c>
      <c r="B925" s="132">
        <v>60000000702</v>
      </c>
      <c r="C925" s="132">
        <v>61043300000</v>
      </c>
      <c r="D925" s="132" t="s">
        <v>569</v>
      </c>
      <c r="E925" s="132" t="s">
        <v>466</v>
      </c>
      <c r="F925" s="132">
        <v>153</v>
      </c>
      <c r="G925" s="132" t="s">
        <v>3848</v>
      </c>
      <c r="H925" s="132">
        <v>2</v>
      </c>
      <c r="I925" s="132">
        <v>0.49199999999999999</v>
      </c>
      <c r="J925" s="132">
        <v>1</v>
      </c>
      <c r="K925" s="132">
        <v>0.49199999999999999</v>
      </c>
      <c r="L925" s="132" t="s">
        <v>2171</v>
      </c>
      <c r="M925" s="132">
        <v>497</v>
      </c>
      <c r="N925" s="132" t="s">
        <v>468</v>
      </c>
      <c r="O925" s="132">
        <v>1760</v>
      </c>
      <c r="P925" s="132" t="s">
        <v>425</v>
      </c>
      <c r="Q925" s="132">
        <v>37</v>
      </c>
      <c r="R925" s="132" t="s">
        <v>467</v>
      </c>
      <c r="S925" s="132">
        <v>1000323</v>
      </c>
      <c r="T925" s="132" t="s">
        <v>810</v>
      </c>
      <c r="U925" s="132">
        <v>122</v>
      </c>
      <c r="V925" s="132">
        <v>150</v>
      </c>
      <c r="W925" s="132" t="s">
        <v>1046</v>
      </c>
      <c r="X925" s="132">
        <v>12</v>
      </c>
    </row>
    <row r="926" spans="1:24" hidden="1">
      <c r="A926" s="132">
        <v>1353</v>
      </c>
      <c r="B926" s="132">
        <v>60000000703</v>
      </c>
      <c r="C926" s="132">
        <v>61062000000</v>
      </c>
      <c r="D926" s="132" t="s">
        <v>599</v>
      </c>
      <c r="E926" s="132" t="s">
        <v>437</v>
      </c>
      <c r="F926" s="132">
        <v>77</v>
      </c>
      <c r="G926" s="132" t="s">
        <v>3848</v>
      </c>
      <c r="H926" s="132">
        <v>2</v>
      </c>
      <c r="I926" s="132">
        <v>0.222</v>
      </c>
      <c r="J926" s="132">
        <v>1</v>
      </c>
      <c r="K926" s="132">
        <v>0.222</v>
      </c>
      <c r="L926" s="132" t="s">
        <v>2171</v>
      </c>
      <c r="M926" s="132">
        <v>497</v>
      </c>
      <c r="N926" s="132" t="s">
        <v>468</v>
      </c>
      <c r="O926" s="132">
        <v>1760</v>
      </c>
      <c r="P926" s="132" t="s">
        <v>425</v>
      </c>
      <c r="Q926" s="132">
        <v>37</v>
      </c>
      <c r="R926" s="132" t="s">
        <v>467</v>
      </c>
      <c r="S926" s="132">
        <v>1000323</v>
      </c>
      <c r="T926" s="132" t="s">
        <v>821</v>
      </c>
      <c r="U926" s="132">
        <v>3</v>
      </c>
      <c r="V926" s="132">
        <v>70</v>
      </c>
      <c r="W926" s="132" t="s">
        <v>1144</v>
      </c>
      <c r="X926" s="132">
        <v>23</v>
      </c>
    </row>
    <row r="927" spans="1:24" hidden="1">
      <c r="A927" s="132">
        <v>1354</v>
      </c>
      <c r="B927" s="132">
        <v>60000000704</v>
      </c>
      <c r="C927" s="132">
        <v>62046239000</v>
      </c>
      <c r="D927" s="132" t="s">
        <v>510</v>
      </c>
      <c r="E927" s="132" t="s">
        <v>420</v>
      </c>
      <c r="F927" s="132">
        <v>93</v>
      </c>
      <c r="G927" s="132" t="s">
        <v>3848</v>
      </c>
      <c r="H927" s="132">
        <v>2</v>
      </c>
      <c r="I927" s="132">
        <v>0.26</v>
      </c>
      <c r="J927" s="132">
        <v>1</v>
      </c>
      <c r="K927" s="132">
        <v>0.26</v>
      </c>
      <c r="L927" s="132" t="s">
        <v>2171</v>
      </c>
      <c r="M927" s="132">
        <v>497</v>
      </c>
      <c r="N927" s="132" t="s">
        <v>468</v>
      </c>
      <c r="O927" s="132">
        <v>1760</v>
      </c>
      <c r="P927" s="132" t="s">
        <v>439</v>
      </c>
      <c r="Q927" s="132">
        <v>9</v>
      </c>
      <c r="R927" s="132" t="s">
        <v>467</v>
      </c>
      <c r="S927" s="132">
        <v>1000323</v>
      </c>
      <c r="T927" s="132" t="s">
        <v>821</v>
      </c>
      <c r="U927" s="132">
        <v>3</v>
      </c>
      <c r="V927" s="132">
        <v>120</v>
      </c>
      <c r="W927" s="132" t="s">
        <v>3916</v>
      </c>
      <c r="X927" s="132">
        <v>10</v>
      </c>
    </row>
    <row r="928" spans="1:24" hidden="1">
      <c r="A928" s="132">
        <v>1355</v>
      </c>
      <c r="B928" s="132">
        <v>60000000705</v>
      </c>
      <c r="C928" s="132">
        <v>61044900000</v>
      </c>
      <c r="D928" s="132" t="s">
        <v>590</v>
      </c>
      <c r="E928" s="132" t="s">
        <v>426</v>
      </c>
      <c r="F928" s="132">
        <v>43</v>
      </c>
      <c r="G928" s="132" t="s">
        <v>3848</v>
      </c>
      <c r="H928" s="132">
        <v>2</v>
      </c>
      <c r="I928" s="132">
        <v>0.40400000000000003</v>
      </c>
      <c r="J928" s="132">
        <v>1</v>
      </c>
      <c r="K928" s="132">
        <v>0.40400000000000003</v>
      </c>
      <c r="L928" s="132" t="s">
        <v>2171</v>
      </c>
      <c r="M928" s="132">
        <v>497</v>
      </c>
      <c r="N928" s="132" t="s">
        <v>436</v>
      </c>
      <c r="O928" s="132">
        <v>1840</v>
      </c>
      <c r="P928" s="132" t="s">
        <v>431</v>
      </c>
      <c r="Q928" s="132">
        <v>53</v>
      </c>
      <c r="R928" s="132" t="s">
        <v>467</v>
      </c>
      <c r="S928" s="132">
        <v>1000323</v>
      </c>
      <c r="T928" s="132" t="s">
        <v>821</v>
      </c>
      <c r="U928" s="132">
        <v>3</v>
      </c>
      <c r="V928" s="132">
        <v>90</v>
      </c>
      <c r="W928" s="132" t="s">
        <v>1046</v>
      </c>
      <c r="X928" s="132">
        <v>12</v>
      </c>
    </row>
    <row r="929" spans="1:24" hidden="1">
      <c r="A929" s="132">
        <v>1356</v>
      </c>
      <c r="B929" s="132">
        <v>60000000706</v>
      </c>
      <c r="C929" s="132">
        <v>61043300000</v>
      </c>
      <c r="D929" s="132" t="s">
        <v>569</v>
      </c>
      <c r="E929" s="132" t="s">
        <v>466</v>
      </c>
      <c r="F929" s="132">
        <v>153</v>
      </c>
      <c r="G929" s="132" t="s">
        <v>3848</v>
      </c>
      <c r="H929" s="132">
        <v>2</v>
      </c>
      <c r="I929" s="132">
        <v>0.33600000000000002</v>
      </c>
      <c r="J929" s="132">
        <v>1</v>
      </c>
      <c r="K929" s="132">
        <v>0.33600000000000002</v>
      </c>
      <c r="L929" s="132" t="s">
        <v>2171</v>
      </c>
      <c r="M929" s="132">
        <v>497</v>
      </c>
      <c r="N929" s="132" t="s">
        <v>468</v>
      </c>
      <c r="O929" s="132">
        <v>1760</v>
      </c>
      <c r="P929" s="132" t="s">
        <v>425</v>
      </c>
      <c r="Q929" s="132">
        <v>37</v>
      </c>
      <c r="R929" s="132" t="s">
        <v>467</v>
      </c>
      <c r="S929" s="132">
        <v>1000323</v>
      </c>
      <c r="T929" s="132" t="s">
        <v>825</v>
      </c>
      <c r="U929" s="132">
        <v>119</v>
      </c>
      <c r="V929" s="132">
        <v>100</v>
      </c>
      <c r="W929" s="132" t="s">
        <v>3916</v>
      </c>
      <c r="X929" s="132">
        <v>10</v>
      </c>
    </row>
    <row r="930" spans="1:24" hidden="1">
      <c r="A930" s="132">
        <v>1357</v>
      </c>
      <c r="B930" s="132">
        <v>60000000707</v>
      </c>
      <c r="C930" s="132">
        <v>62046239000</v>
      </c>
      <c r="D930" s="132" t="s">
        <v>510</v>
      </c>
      <c r="E930" s="132" t="s">
        <v>420</v>
      </c>
      <c r="F930" s="132">
        <v>93</v>
      </c>
      <c r="G930" s="132" t="s">
        <v>3848</v>
      </c>
      <c r="H930" s="132">
        <v>2</v>
      </c>
      <c r="I930" s="132">
        <v>0.22600000000000001</v>
      </c>
      <c r="J930" s="132">
        <v>1</v>
      </c>
      <c r="K930" s="132">
        <v>0.22600000000000001</v>
      </c>
      <c r="L930" s="132" t="s">
        <v>2171</v>
      </c>
      <c r="M930" s="132">
        <v>497</v>
      </c>
      <c r="N930" s="132" t="s">
        <v>468</v>
      </c>
      <c r="O930" s="132">
        <v>1760</v>
      </c>
      <c r="P930" s="132" t="s">
        <v>439</v>
      </c>
      <c r="Q930" s="132">
        <v>9</v>
      </c>
      <c r="R930" s="132" t="s">
        <v>467</v>
      </c>
      <c r="S930" s="132">
        <v>1000323</v>
      </c>
      <c r="T930" s="132" t="s">
        <v>810</v>
      </c>
      <c r="U930" s="132">
        <v>122</v>
      </c>
      <c r="V930" s="132">
        <v>90</v>
      </c>
      <c r="W930" s="132" t="s">
        <v>1038</v>
      </c>
      <c r="X930" s="132">
        <v>5</v>
      </c>
    </row>
    <row r="931" spans="1:24" hidden="1">
      <c r="A931" s="132">
        <v>1358</v>
      </c>
      <c r="B931" s="132">
        <v>60000000708</v>
      </c>
      <c r="C931" s="132">
        <v>62046318000</v>
      </c>
      <c r="D931" s="132" t="s">
        <v>672</v>
      </c>
      <c r="E931" s="132" t="s">
        <v>420</v>
      </c>
      <c r="F931" s="132">
        <v>93</v>
      </c>
      <c r="G931" s="132" t="s">
        <v>3848</v>
      </c>
      <c r="H931" s="132">
        <v>2</v>
      </c>
      <c r="I931" s="132">
        <v>0.29799999999999999</v>
      </c>
      <c r="J931" s="132">
        <v>1</v>
      </c>
      <c r="K931" s="132">
        <v>0.29799999999999999</v>
      </c>
      <c r="L931" s="132" t="s">
        <v>2171</v>
      </c>
      <c r="M931" s="132">
        <v>497</v>
      </c>
      <c r="N931" s="132" t="s">
        <v>468</v>
      </c>
      <c r="O931" s="132">
        <v>1760</v>
      </c>
      <c r="P931" s="132" t="s">
        <v>3876</v>
      </c>
      <c r="Q931" s="132">
        <v>54</v>
      </c>
      <c r="R931" s="132" t="s">
        <v>467</v>
      </c>
      <c r="S931" s="132">
        <v>1000323</v>
      </c>
      <c r="T931" s="132" t="s">
        <v>1142</v>
      </c>
      <c r="U931" s="132">
        <v>1</v>
      </c>
      <c r="V931" s="132">
        <v>70</v>
      </c>
      <c r="W931" s="132" t="s">
        <v>1038</v>
      </c>
      <c r="X931" s="132">
        <v>5</v>
      </c>
    </row>
    <row r="932" spans="1:24" hidden="1">
      <c r="A932" s="132">
        <v>1359</v>
      </c>
      <c r="B932" s="132">
        <v>60000000709</v>
      </c>
      <c r="C932" s="132">
        <v>62046318000</v>
      </c>
      <c r="D932" s="132" t="s">
        <v>987</v>
      </c>
      <c r="E932" s="132" t="s">
        <v>420</v>
      </c>
      <c r="F932" s="132">
        <v>93</v>
      </c>
      <c r="G932" s="132" t="s">
        <v>3848</v>
      </c>
      <c r="H932" s="132">
        <v>2</v>
      </c>
      <c r="I932" s="132">
        <v>0.17399999999999999</v>
      </c>
      <c r="J932" s="132">
        <v>1</v>
      </c>
      <c r="K932" s="132">
        <v>0.17399999999999999</v>
      </c>
      <c r="L932" s="132" t="s">
        <v>2171</v>
      </c>
      <c r="M932" s="132">
        <v>497</v>
      </c>
      <c r="N932" s="132" t="s">
        <v>436</v>
      </c>
      <c r="O932" s="132">
        <v>1840</v>
      </c>
      <c r="P932" s="132" t="s">
        <v>3879</v>
      </c>
      <c r="Q932" s="132">
        <v>57</v>
      </c>
      <c r="R932" s="132" t="s">
        <v>467</v>
      </c>
      <c r="S932" s="132">
        <v>1000323</v>
      </c>
      <c r="T932" s="132" t="s">
        <v>1142</v>
      </c>
      <c r="U932" s="132">
        <v>1</v>
      </c>
      <c r="V932" s="132">
        <v>70</v>
      </c>
      <c r="W932" s="132" t="s">
        <v>3916</v>
      </c>
      <c r="X932" s="132">
        <v>10</v>
      </c>
    </row>
    <row r="933" spans="1:24" hidden="1">
      <c r="A933" s="132">
        <v>1360</v>
      </c>
      <c r="B933" s="132">
        <v>60000000710</v>
      </c>
      <c r="C933" s="132">
        <v>61044300000</v>
      </c>
      <c r="D933" s="132" t="s">
        <v>541</v>
      </c>
      <c r="E933" s="132" t="s">
        <v>426</v>
      </c>
      <c r="F933" s="132">
        <v>43</v>
      </c>
      <c r="G933" s="132" t="s">
        <v>3848</v>
      </c>
      <c r="H933" s="132">
        <v>2</v>
      </c>
      <c r="I933" s="132">
        <v>0.372</v>
      </c>
      <c r="J933" s="132">
        <v>1</v>
      </c>
      <c r="K933" s="132">
        <v>0.372</v>
      </c>
      <c r="L933" s="132" t="s">
        <v>2171</v>
      </c>
      <c r="M933" s="132">
        <v>497</v>
      </c>
      <c r="N933" s="132" t="s">
        <v>468</v>
      </c>
      <c r="O933" s="132">
        <v>1760</v>
      </c>
      <c r="P933" s="132" t="s">
        <v>425</v>
      </c>
      <c r="Q933" s="132">
        <v>37</v>
      </c>
      <c r="R933" s="132" t="s">
        <v>467</v>
      </c>
      <c r="S933" s="132">
        <v>1000323</v>
      </c>
      <c r="T933" s="132" t="s">
        <v>825</v>
      </c>
      <c r="U933" s="132">
        <v>119</v>
      </c>
      <c r="V933" s="132">
        <v>170</v>
      </c>
      <c r="W933" s="132" t="s">
        <v>1063</v>
      </c>
      <c r="X933" s="132">
        <v>13</v>
      </c>
    </row>
    <row r="934" spans="1:24" hidden="1">
      <c r="A934" s="132">
        <v>1361</v>
      </c>
      <c r="B934" s="132">
        <v>60000000711</v>
      </c>
      <c r="C934" s="132">
        <v>61062000000</v>
      </c>
      <c r="D934" s="132" t="s">
        <v>599</v>
      </c>
      <c r="E934" s="132" t="s">
        <v>437</v>
      </c>
      <c r="F934" s="132">
        <v>77</v>
      </c>
      <c r="G934" s="132" t="s">
        <v>3848</v>
      </c>
      <c r="H934" s="132">
        <v>2</v>
      </c>
      <c r="I934" s="132">
        <v>0.13</v>
      </c>
      <c r="J934" s="132">
        <v>1</v>
      </c>
      <c r="K934" s="132">
        <v>0.13</v>
      </c>
      <c r="L934" s="132" t="s">
        <v>2171</v>
      </c>
      <c r="M934" s="132">
        <v>497</v>
      </c>
      <c r="N934" s="132" t="s">
        <v>468</v>
      </c>
      <c r="O934" s="132">
        <v>1760</v>
      </c>
      <c r="P934" s="132" t="s">
        <v>425</v>
      </c>
      <c r="Q934" s="132">
        <v>37</v>
      </c>
      <c r="R934" s="132" t="s">
        <v>467</v>
      </c>
      <c r="S934" s="132">
        <v>1000323</v>
      </c>
      <c r="T934" s="132">
        <v>46</v>
      </c>
      <c r="U934" s="132">
        <v>99</v>
      </c>
      <c r="V934" s="132">
        <v>90</v>
      </c>
      <c r="W934" s="132" t="s">
        <v>1053</v>
      </c>
      <c r="X934" s="132">
        <v>17</v>
      </c>
    </row>
    <row r="935" spans="1:24" hidden="1">
      <c r="A935" s="132">
        <v>1362</v>
      </c>
      <c r="B935" s="132">
        <v>60000000712</v>
      </c>
      <c r="C935" s="132">
        <v>61062000000</v>
      </c>
      <c r="D935" s="132" t="s">
        <v>599</v>
      </c>
      <c r="E935" s="132" t="s">
        <v>437</v>
      </c>
      <c r="F935" s="132">
        <v>77</v>
      </c>
      <c r="G935" s="132" t="s">
        <v>3848</v>
      </c>
      <c r="H935" s="132">
        <v>2</v>
      </c>
      <c r="I935" s="132">
        <v>0.156</v>
      </c>
      <c r="J935" s="132">
        <v>1</v>
      </c>
      <c r="K935" s="132">
        <v>0.156</v>
      </c>
      <c r="L935" s="132" t="s">
        <v>2171</v>
      </c>
      <c r="M935" s="132">
        <v>497</v>
      </c>
      <c r="N935" s="132" t="s">
        <v>468</v>
      </c>
      <c r="O935" s="132">
        <v>1760</v>
      </c>
      <c r="P935" s="132" t="s">
        <v>425</v>
      </c>
      <c r="Q935" s="132">
        <v>37</v>
      </c>
      <c r="R935" s="132" t="s">
        <v>467</v>
      </c>
      <c r="S935" s="132">
        <v>1000323</v>
      </c>
      <c r="T935" s="132" t="s">
        <v>825</v>
      </c>
      <c r="U935" s="132">
        <v>119</v>
      </c>
      <c r="V935" s="132">
        <v>60</v>
      </c>
      <c r="W935" s="132" t="s">
        <v>1046</v>
      </c>
      <c r="X935" s="132">
        <v>12</v>
      </c>
    </row>
    <row r="936" spans="1:24" hidden="1">
      <c r="A936" s="132">
        <v>1363</v>
      </c>
      <c r="B936" s="132">
        <v>60000000713</v>
      </c>
      <c r="C936" s="132">
        <v>61062000000</v>
      </c>
      <c r="D936" s="132" t="s">
        <v>599</v>
      </c>
      <c r="E936" s="132" t="s">
        <v>437</v>
      </c>
      <c r="F936" s="132">
        <v>77</v>
      </c>
      <c r="G936" s="132" t="s">
        <v>3848</v>
      </c>
      <c r="H936" s="132">
        <v>2</v>
      </c>
      <c r="I936" s="132">
        <v>0.10199999999999999</v>
      </c>
      <c r="J936" s="132">
        <v>1</v>
      </c>
      <c r="K936" s="132">
        <v>0.10199999999999999</v>
      </c>
      <c r="L936" s="132" t="s">
        <v>2171</v>
      </c>
      <c r="M936" s="132">
        <v>497</v>
      </c>
      <c r="N936" s="132" t="s">
        <v>468</v>
      </c>
      <c r="O936" s="132">
        <v>1760</v>
      </c>
      <c r="P936" s="132" t="s">
        <v>425</v>
      </c>
      <c r="Q936" s="132">
        <v>37</v>
      </c>
      <c r="R936" s="132" t="s">
        <v>467</v>
      </c>
      <c r="S936" s="132">
        <v>1000323</v>
      </c>
      <c r="T936" s="132" t="s">
        <v>810</v>
      </c>
      <c r="U936" s="132">
        <v>122</v>
      </c>
      <c r="V936" s="132">
        <v>60</v>
      </c>
      <c r="W936" s="132" t="s">
        <v>1048</v>
      </c>
      <c r="X936" s="132">
        <v>4</v>
      </c>
    </row>
    <row r="937" spans="1:24" hidden="1">
      <c r="A937" s="132">
        <v>1364</v>
      </c>
      <c r="B937" s="132">
        <v>60000000714</v>
      </c>
      <c r="C937" s="132">
        <v>61062000000</v>
      </c>
      <c r="D937" s="132" t="s">
        <v>599</v>
      </c>
      <c r="E937" s="132" t="s">
        <v>437</v>
      </c>
      <c r="F937" s="132">
        <v>77</v>
      </c>
      <c r="G937" s="132" t="s">
        <v>3848</v>
      </c>
      <c r="H937" s="132">
        <v>2</v>
      </c>
      <c r="I937" s="132">
        <v>0.10199999999999999</v>
      </c>
      <c r="J937" s="132">
        <v>1</v>
      </c>
      <c r="K937" s="132">
        <v>0.10199999999999999</v>
      </c>
      <c r="L937" s="132" t="s">
        <v>2171</v>
      </c>
      <c r="M937" s="132">
        <v>497</v>
      </c>
      <c r="N937" s="132" t="s">
        <v>468</v>
      </c>
      <c r="O937" s="132">
        <v>1760</v>
      </c>
      <c r="P937" s="132" t="s">
        <v>425</v>
      </c>
      <c r="Q937" s="132">
        <v>37</v>
      </c>
      <c r="R937" s="132" t="s">
        <v>467</v>
      </c>
      <c r="S937" s="132">
        <v>1000323</v>
      </c>
      <c r="T937" s="132" t="s">
        <v>810</v>
      </c>
      <c r="U937" s="132">
        <v>122</v>
      </c>
      <c r="V937" s="132">
        <v>60</v>
      </c>
      <c r="W937" s="132" t="s">
        <v>1048</v>
      </c>
      <c r="X937" s="132">
        <v>4</v>
      </c>
    </row>
    <row r="938" spans="1:24" hidden="1">
      <c r="A938" s="132">
        <v>1365</v>
      </c>
      <c r="B938" s="132">
        <v>60000000715</v>
      </c>
      <c r="C938" s="132">
        <v>61044300000</v>
      </c>
      <c r="D938" s="132" t="s">
        <v>541</v>
      </c>
      <c r="E938" s="132" t="s">
        <v>426</v>
      </c>
      <c r="F938" s="132">
        <v>43</v>
      </c>
      <c r="G938" s="132" t="s">
        <v>3848</v>
      </c>
      <c r="H938" s="132">
        <v>2</v>
      </c>
      <c r="I938" s="132">
        <v>0.50800000000000001</v>
      </c>
      <c r="J938" s="132">
        <v>1</v>
      </c>
      <c r="K938" s="132">
        <v>0.50800000000000001</v>
      </c>
      <c r="L938" s="132" t="s">
        <v>2171</v>
      </c>
      <c r="M938" s="132">
        <v>497</v>
      </c>
      <c r="N938" s="132" t="s">
        <v>468</v>
      </c>
      <c r="O938" s="132">
        <v>1760</v>
      </c>
      <c r="P938" s="132" t="s">
        <v>425</v>
      </c>
      <c r="Q938" s="132">
        <v>37</v>
      </c>
      <c r="R938" s="132" t="s">
        <v>467</v>
      </c>
      <c r="S938" s="132">
        <v>1000323</v>
      </c>
      <c r="T938" s="132" t="s">
        <v>1142</v>
      </c>
      <c r="U938" s="132">
        <v>1</v>
      </c>
      <c r="V938" s="132">
        <v>200</v>
      </c>
      <c r="W938" s="132" t="s">
        <v>1064</v>
      </c>
      <c r="X938" s="132">
        <v>7</v>
      </c>
    </row>
    <row r="939" spans="1:24" hidden="1">
      <c r="A939" s="132">
        <v>1366</v>
      </c>
      <c r="B939" s="132">
        <v>60000000716</v>
      </c>
      <c r="C939" s="132">
        <v>61061000000</v>
      </c>
      <c r="D939" s="132" t="s">
        <v>539</v>
      </c>
      <c r="E939" s="132" t="s">
        <v>437</v>
      </c>
      <c r="F939" s="132">
        <v>77</v>
      </c>
      <c r="G939" s="132" t="s">
        <v>3848</v>
      </c>
      <c r="H939" s="132">
        <v>2</v>
      </c>
      <c r="I939" s="132">
        <v>7.3999999999999996E-2</v>
      </c>
      <c r="J939" s="132">
        <v>1</v>
      </c>
      <c r="K939" s="132">
        <v>7.3999999999999996E-2</v>
      </c>
      <c r="L939" s="132" t="s">
        <v>2171</v>
      </c>
      <c r="M939" s="132">
        <v>497</v>
      </c>
      <c r="N939" s="132" t="s">
        <v>468</v>
      </c>
      <c r="O939" s="132">
        <v>1760</v>
      </c>
      <c r="P939" s="132" t="s">
        <v>439</v>
      </c>
      <c r="Q939" s="132">
        <v>9</v>
      </c>
      <c r="R939" s="132" t="s">
        <v>467</v>
      </c>
      <c r="S939" s="132">
        <v>1000323</v>
      </c>
      <c r="T939" s="132" t="s">
        <v>1142</v>
      </c>
      <c r="U939" s="132">
        <v>1</v>
      </c>
      <c r="V939" s="132">
        <v>80</v>
      </c>
      <c r="W939" s="132" t="s">
        <v>1063</v>
      </c>
      <c r="X939" s="132">
        <v>13</v>
      </c>
    </row>
    <row r="940" spans="1:24" hidden="1">
      <c r="A940" s="132">
        <v>1367</v>
      </c>
      <c r="B940" s="132">
        <v>60000000717</v>
      </c>
      <c r="C940" s="132">
        <v>61044900000</v>
      </c>
      <c r="D940" s="132" t="s">
        <v>590</v>
      </c>
      <c r="E940" s="132" t="s">
        <v>426</v>
      </c>
      <c r="F940" s="132">
        <v>43</v>
      </c>
      <c r="G940" s="132" t="s">
        <v>3848</v>
      </c>
      <c r="H940" s="132">
        <v>2</v>
      </c>
      <c r="I940" s="132">
        <v>0.30399999999999999</v>
      </c>
      <c r="J940" s="132">
        <v>1</v>
      </c>
      <c r="K940" s="132">
        <v>0.30399999999999999</v>
      </c>
      <c r="L940" s="132" t="s">
        <v>2171</v>
      </c>
      <c r="M940" s="132">
        <v>497</v>
      </c>
      <c r="N940" s="132" t="s">
        <v>436</v>
      </c>
      <c r="O940" s="132">
        <v>1840</v>
      </c>
      <c r="P940" s="132" t="s">
        <v>431</v>
      </c>
      <c r="Q940" s="132">
        <v>53</v>
      </c>
      <c r="R940" s="132" t="s">
        <v>467</v>
      </c>
      <c r="S940" s="132">
        <v>1000323</v>
      </c>
      <c r="T940" s="132" t="s">
        <v>825</v>
      </c>
      <c r="U940" s="132">
        <v>119</v>
      </c>
      <c r="V940" s="132">
        <v>90</v>
      </c>
      <c r="W940" s="132" t="s">
        <v>1046</v>
      </c>
      <c r="X940" s="132">
        <v>12</v>
      </c>
    </row>
    <row r="941" spans="1:24" hidden="1">
      <c r="A941" s="132">
        <v>1368</v>
      </c>
      <c r="B941" s="132">
        <v>60000000718</v>
      </c>
      <c r="C941" s="132">
        <v>61062000000</v>
      </c>
      <c r="D941" s="132" t="s">
        <v>599</v>
      </c>
      <c r="E941" s="132" t="s">
        <v>437</v>
      </c>
      <c r="F941" s="132">
        <v>77</v>
      </c>
      <c r="G941" s="132" t="s">
        <v>3848</v>
      </c>
      <c r="H941" s="132">
        <v>2</v>
      </c>
      <c r="I941" s="132">
        <v>0.124</v>
      </c>
      <c r="J941" s="132">
        <v>1</v>
      </c>
      <c r="K941" s="132">
        <v>0.124</v>
      </c>
      <c r="L941" s="132" t="s">
        <v>2171</v>
      </c>
      <c r="M941" s="132">
        <v>497</v>
      </c>
      <c r="N941" s="132" t="s">
        <v>468</v>
      </c>
      <c r="O941" s="132">
        <v>1760</v>
      </c>
      <c r="P941" s="132" t="s">
        <v>425</v>
      </c>
      <c r="Q941" s="132">
        <v>37</v>
      </c>
      <c r="R941" s="132" t="s">
        <v>467</v>
      </c>
      <c r="S941" s="132">
        <v>1000323</v>
      </c>
      <c r="T941" s="132" t="s">
        <v>1142</v>
      </c>
      <c r="U941" s="132">
        <v>1</v>
      </c>
      <c r="V941" s="132">
        <v>50</v>
      </c>
      <c r="W941" s="132" t="s">
        <v>1064</v>
      </c>
      <c r="X941" s="132">
        <v>7</v>
      </c>
    </row>
    <row r="942" spans="1:24" hidden="1">
      <c r="A942" s="132">
        <v>1369</v>
      </c>
      <c r="B942" s="132">
        <v>60000000719</v>
      </c>
      <c r="C942" s="132">
        <v>61046300000</v>
      </c>
      <c r="D942" s="132" t="s">
        <v>635</v>
      </c>
      <c r="E942" s="132" t="s">
        <v>3671</v>
      </c>
      <c r="F942" s="132">
        <v>54</v>
      </c>
      <c r="G942" s="132" t="s">
        <v>3848</v>
      </c>
      <c r="H942" s="132">
        <v>2</v>
      </c>
      <c r="I942" s="132">
        <v>0.434</v>
      </c>
      <c r="J942" s="132">
        <v>1</v>
      </c>
      <c r="K942" s="132">
        <v>0.434</v>
      </c>
      <c r="L942" s="132" t="s">
        <v>2171</v>
      </c>
      <c r="M942" s="132">
        <v>497</v>
      </c>
      <c r="N942" s="132" t="s">
        <v>468</v>
      </c>
      <c r="O942" s="132">
        <v>1760</v>
      </c>
      <c r="P942" s="132" t="s">
        <v>425</v>
      </c>
      <c r="Q942" s="132">
        <v>37</v>
      </c>
      <c r="R942" s="132" t="s">
        <v>467</v>
      </c>
      <c r="S942" s="132">
        <v>1000323</v>
      </c>
      <c r="T942" s="132" t="s">
        <v>1142</v>
      </c>
      <c r="U942" s="132">
        <v>1</v>
      </c>
      <c r="V942" s="132">
        <v>160</v>
      </c>
      <c r="W942" s="132" t="s">
        <v>1038</v>
      </c>
      <c r="X942" s="132">
        <v>5</v>
      </c>
    </row>
    <row r="943" spans="1:24" hidden="1">
      <c r="A943" s="132">
        <v>1370</v>
      </c>
      <c r="B943" s="132">
        <v>60000000720</v>
      </c>
      <c r="C943" s="132">
        <v>61043300000</v>
      </c>
      <c r="D943" s="132" t="s">
        <v>569</v>
      </c>
      <c r="E943" s="132" t="s">
        <v>466</v>
      </c>
      <c r="F943" s="132">
        <v>153</v>
      </c>
      <c r="G943" s="132" t="s">
        <v>3848</v>
      </c>
      <c r="H943" s="132">
        <v>2</v>
      </c>
      <c r="I943" s="132">
        <v>0.21</v>
      </c>
      <c r="J943" s="132">
        <v>1</v>
      </c>
      <c r="K943" s="132">
        <v>0.21</v>
      </c>
      <c r="L943" s="132" t="s">
        <v>2171</v>
      </c>
      <c r="M943" s="132">
        <v>497</v>
      </c>
      <c r="N943" s="132" t="s">
        <v>468</v>
      </c>
      <c r="O943" s="132">
        <v>1760</v>
      </c>
      <c r="P943" s="132" t="s">
        <v>425</v>
      </c>
      <c r="Q943" s="132">
        <v>37</v>
      </c>
      <c r="R943" s="132" t="s">
        <v>467</v>
      </c>
      <c r="S943" s="132">
        <v>1000323</v>
      </c>
      <c r="T943" s="132" t="s">
        <v>1142</v>
      </c>
      <c r="U943" s="132">
        <v>1</v>
      </c>
      <c r="V943" s="132">
        <v>90</v>
      </c>
      <c r="W943" s="132" t="s">
        <v>1038</v>
      </c>
      <c r="X943" s="132">
        <v>5</v>
      </c>
    </row>
    <row r="944" spans="1:24" hidden="1">
      <c r="A944" s="132">
        <v>1371</v>
      </c>
      <c r="B944" s="132">
        <v>60000000721</v>
      </c>
      <c r="C944" s="132">
        <v>61044300000</v>
      </c>
      <c r="D944" s="132" t="s">
        <v>541</v>
      </c>
      <c r="E944" s="132" t="s">
        <v>426</v>
      </c>
      <c r="F944" s="132">
        <v>43</v>
      </c>
      <c r="G944" s="132" t="s">
        <v>3848</v>
      </c>
      <c r="H944" s="132">
        <v>2</v>
      </c>
      <c r="I944" s="132">
        <v>0.50800000000000001</v>
      </c>
      <c r="J944" s="132">
        <v>1</v>
      </c>
      <c r="K944" s="132">
        <v>0.50800000000000001</v>
      </c>
      <c r="L944" s="132" t="s">
        <v>2171</v>
      </c>
      <c r="M944" s="132">
        <v>497</v>
      </c>
      <c r="N944" s="132" t="s">
        <v>436</v>
      </c>
      <c r="O944" s="132">
        <v>1840</v>
      </c>
      <c r="P944" s="132" t="s">
        <v>425</v>
      </c>
      <c r="Q944" s="132">
        <v>37</v>
      </c>
      <c r="R944" s="132" t="s">
        <v>467</v>
      </c>
      <c r="S944" s="132">
        <v>1000323</v>
      </c>
      <c r="T944" s="132" t="s">
        <v>828</v>
      </c>
      <c r="U944" s="132">
        <v>124</v>
      </c>
      <c r="V944" s="132">
        <v>80</v>
      </c>
      <c r="W944" s="132" t="s">
        <v>1077</v>
      </c>
      <c r="X944" s="132">
        <v>16</v>
      </c>
    </row>
    <row r="945" spans="1:24" hidden="1">
      <c r="A945" s="132">
        <v>1372</v>
      </c>
      <c r="B945" s="132">
        <v>60000000722</v>
      </c>
      <c r="C945" s="132">
        <v>61044300000</v>
      </c>
      <c r="D945" s="132" t="s">
        <v>541</v>
      </c>
      <c r="E945" s="132" t="s">
        <v>426</v>
      </c>
      <c r="F945" s="132">
        <v>43</v>
      </c>
      <c r="G945" s="132" t="s">
        <v>3848</v>
      </c>
      <c r="H945" s="132">
        <v>2</v>
      </c>
      <c r="I945" s="132">
        <v>0.56599999999999995</v>
      </c>
      <c r="J945" s="132">
        <v>1</v>
      </c>
      <c r="K945" s="132">
        <v>0.56599999999999995</v>
      </c>
      <c r="L945" s="132" t="s">
        <v>2171</v>
      </c>
      <c r="M945" s="132">
        <v>497</v>
      </c>
      <c r="N945" s="132" t="s">
        <v>468</v>
      </c>
      <c r="O945" s="132">
        <v>1760</v>
      </c>
      <c r="P945" s="132" t="s">
        <v>425</v>
      </c>
      <c r="Q945" s="132">
        <v>37</v>
      </c>
      <c r="R945" s="132" t="s">
        <v>467</v>
      </c>
      <c r="S945" s="132">
        <v>1000323</v>
      </c>
      <c r="T945" s="132" t="s">
        <v>810</v>
      </c>
      <c r="U945" s="132">
        <v>122</v>
      </c>
      <c r="V945" s="132">
        <v>220</v>
      </c>
      <c r="W945" s="132" t="s">
        <v>1048</v>
      </c>
      <c r="X945" s="132">
        <v>4</v>
      </c>
    </row>
    <row r="946" spans="1:24" hidden="1">
      <c r="A946" s="132">
        <v>1373</v>
      </c>
      <c r="B946" s="132">
        <v>60000000723</v>
      </c>
      <c r="C946" s="132">
        <v>61062000000</v>
      </c>
      <c r="D946" s="132" t="s">
        <v>599</v>
      </c>
      <c r="E946" s="132" t="s">
        <v>437</v>
      </c>
      <c r="F946" s="132">
        <v>77</v>
      </c>
      <c r="G946" s="132" t="s">
        <v>3848</v>
      </c>
      <c r="H946" s="132">
        <v>2</v>
      </c>
      <c r="I946" s="132">
        <v>0.10199999999999999</v>
      </c>
      <c r="J946" s="132">
        <v>1</v>
      </c>
      <c r="K946" s="132">
        <v>0.10199999999999999</v>
      </c>
      <c r="L946" s="132" t="s">
        <v>2171</v>
      </c>
      <c r="M946" s="132">
        <v>497</v>
      </c>
      <c r="N946" s="132" t="s">
        <v>468</v>
      </c>
      <c r="O946" s="132">
        <v>1760</v>
      </c>
      <c r="P946" s="132" t="s">
        <v>425</v>
      </c>
      <c r="Q946" s="132">
        <v>37</v>
      </c>
      <c r="R946" s="132" t="s">
        <v>467</v>
      </c>
      <c r="S946" s="132">
        <v>1000323</v>
      </c>
      <c r="T946" s="132" t="s">
        <v>810</v>
      </c>
      <c r="U946" s="132">
        <v>122</v>
      </c>
      <c r="V946" s="132">
        <v>70</v>
      </c>
      <c r="W946" s="132" t="s">
        <v>1063</v>
      </c>
      <c r="X946" s="132">
        <v>13</v>
      </c>
    </row>
    <row r="947" spans="1:24" hidden="1">
      <c r="A947" s="132">
        <v>1374</v>
      </c>
      <c r="B947" s="132">
        <v>60000000724</v>
      </c>
      <c r="C947" s="132">
        <v>61044300000</v>
      </c>
      <c r="D947" s="132" t="s">
        <v>541</v>
      </c>
      <c r="E947" s="132" t="s">
        <v>426</v>
      </c>
      <c r="F947" s="132">
        <v>43</v>
      </c>
      <c r="G947" s="132" t="s">
        <v>3848</v>
      </c>
      <c r="H947" s="132">
        <v>2</v>
      </c>
      <c r="I947" s="132">
        <v>0.37</v>
      </c>
      <c r="J947" s="132">
        <v>1</v>
      </c>
      <c r="K947" s="132">
        <v>0.37</v>
      </c>
      <c r="L947" s="132" t="s">
        <v>2171</v>
      </c>
      <c r="M947" s="132">
        <v>497</v>
      </c>
      <c r="N947" s="132" t="s">
        <v>468</v>
      </c>
      <c r="O947" s="132">
        <v>1760</v>
      </c>
      <c r="P947" s="132" t="s">
        <v>425</v>
      </c>
      <c r="Q947" s="132">
        <v>37</v>
      </c>
      <c r="R947" s="132" t="s">
        <v>467</v>
      </c>
      <c r="S947" s="132">
        <v>1000323</v>
      </c>
      <c r="T947" s="132" t="s">
        <v>1142</v>
      </c>
      <c r="U947" s="132">
        <v>1</v>
      </c>
      <c r="V947" s="132">
        <v>130</v>
      </c>
      <c r="W947" s="132" t="s">
        <v>1063</v>
      </c>
      <c r="X947" s="132">
        <v>13</v>
      </c>
    </row>
    <row r="948" spans="1:24" hidden="1">
      <c r="A948" s="132">
        <v>1375</v>
      </c>
      <c r="B948" s="132">
        <v>60000000725</v>
      </c>
      <c r="C948" s="132">
        <v>61099020000</v>
      </c>
      <c r="D948" s="132" t="s">
        <v>604</v>
      </c>
      <c r="E948" s="132" t="s">
        <v>329</v>
      </c>
      <c r="F948" s="132">
        <v>249</v>
      </c>
      <c r="G948" s="132" t="s">
        <v>3848</v>
      </c>
      <c r="H948" s="132">
        <v>2</v>
      </c>
      <c r="I948" s="132">
        <v>0.12</v>
      </c>
      <c r="J948" s="132">
        <v>1</v>
      </c>
      <c r="K948" s="132">
        <v>0.12</v>
      </c>
      <c r="L948" s="132" t="s">
        <v>2171</v>
      </c>
      <c r="M948" s="132">
        <v>497</v>
      </c>
      <c r="N948" s="132" t="s">
        <v>468</v>
      </c>
      <c r="O948" s="132">
        <v>1760</v>
      </c>
      <c r="P948" s="132" t="s">
        <v>425</v>
      </c>
      <c r="Q948" s="132">
        <v>37</v>
      </c>
      <c r="R948" s="132" t="s">
        <v>467</v>
      </c>
      <c r="S948" s="132">
        <v>1000323</v>
      </c>
      <c r="T948" s="132" t="s">
        <v>828</v>
      </c>
      <c r="U948" s="132">
        <v>124</v>
      </c>
      <c r="V948" s="132">
        <v>90</v>
      </c>
      <c r="W948" s="132" t="s">
        <v>1144</v>
      </c>
      <c r="X948" s="132">
        <v>23</v>
      </c>
    </row>
    <row r="949" spans="1:24" hidden="1">
      <c r="A949" s="132">
        <v>1376</v>
      </c>
      <c r="B949" s="132">
        <v>60000000726</v>
      </c>
      <c r="C949" s="132">
        <v>61062000000</v>
      </c>
      <c r="D949" s="132" t="s">
        <v>988</v>
      </c>
      <c r="E949" s="132" t="s">
        <v>437</v>
      </c>
      <c r="F949" s="132">
        <v>77</v>
      </c>
      <c r="G949" s="132" t="s">
        <v>3848</v>
      </c>
      <c r="H949" s="132">
        <v>2</v>
      </c>
      <c r="I949" s="132">
        <v>0.17799999999999999</v>
      </c>
      <c r="J949" s="132">
        <v>1</v>
      </c>
      <c r="K949" s="132">
        <v>0.17799999999999999</v>
      </c>
      <c r="L949" s="132" t="s">
        <v>2171</v>
      </c>
      <c r="M949" s="132">
        <v>497</v>
      </c>
      <c r="N949" s="132" t="s">
        <v>436</v>
      </c>
      <c r="O949" s="132">
        <v>1840</v>
      </c>
      <c r="P949" s="132" t="s">
        <v>3879</v>
      </c>
      <c r="Q949" s="132">
        <v>57</v>
      </c>
      <c r="R949" s="132" t="s">
        <v>467</v>
      </c>
      <c r="S949" s="132">
        <v>1000323</v>
      </c>
      <c r="T949" s="132" t="s">
        <v>810</v>
      </c>
      <c r="U949" s="132">
        <v>122</v>
      </c>
      <c r="V949" s="132">
        <v>40</v>
      </c>
      <c r="W949" s="132" t="s">
        <v>1063</v>
      </c>
      <c r="X949" s="132">
        <v>13</v>
      </c>
    </row>
    <row r="950" spans="1:24" hidden="1">
      <c r="A950" s="132">
        <v>1377</v>
      </c>
      <c r="B950" s="132">
        <v>60000000727</v>
      </c>
      <c r="C950" s="132">
        <v>61062000000</v>
      </c>
      <c r="D950" s="132" t="s">
        <v>599</v>
      </c>
      <c r="E950" s="132" t="s">
        <v>437</v>
      </c>
      <c r="F950" s="132">
        <v>77</v>
      </c>
      <c r="G950" s="132" t="s">
        <v>3848</v>
      </c>
      <c r="H950" s="132">
        <v>2</v>
      </c>
      <c r="I950" s="132">
        <v>0.20599999999999999</v>
      </c>
      <c r="J950" s="132">
        <v>1</v>
      </c>
      <c r="K950" s="132">
        <v>0.20599999999999999</v>
      </c>
      <c r="L950" s="132" t="s">
        <v>2171</v>
      </c>
      <c r="M950" s="132">
        <v>497</v>
      </c>
      <c r="N950" s="132" t="s">
        <v>468</v>
      </c>
      <c r="O950" s="132">
        <v>1760</v>
      </c>
      <c r="P950" s="132" t="s">
        <v>425</v>
      </c>
      <c r="Q950" s="132">
        <v>37</v>
      </c>
      <c r="R950" s="132" t="s">
        <v>467</v>
      </c>
      <c r="S950" s="132">
        <v>1000323</v>
      </c>
      <c r="T950" s="132" t="s">
        <v>810</v>
      </c>
      <c r="U950" s="132">
        <v>122</v>
      </c>
      <c r="V950" s="132">
        <v>70</v>
      </c>
      <c r="W950" s="132" t="s">
        <v>1144</v>
      </c>
      <c r="X950" s="132">
        <v>23</v>
      </c>
    </row>
    <row r="951" spans="1:24" hidden="1">
      <c r="A951" s="132">
        <v>1378</v>
      </c>
      <c r="B951" s="132">
        <v>60000000728</v>
      </c>
      <c r="C951" s="132">
        <v>61044300000</v>
      </c>
      <c r="D951" s="132" t="s">
        <v>541</v>
      </c>
      <c r="E951" s="132" t="s">
        <v>426</v>
      </c>
      <c r="F951" s="132">
        <v>43</v>
      </c>
      <c r="G951" s="132" t="s">
        <v>3848</v>
      </c>
      <c r="H951" s="132">
        <v>2</v>
      </c>
      <c r="I951" s="132">
        <v>0.312</v>
      </c>
      <c r="J951" s="132">
        <v>1</v>
      </c>
      <c r="K951" s="132">
        <v>0.312</v>
      </c>
      <c r="L951" s="132" t="s">
        <v>2171</v>
      </c>
      <c r="M951" s="132">
        <v>497</v>
      </c>
      <c r="N951" s="132" t="s">
        <v>468</v>
      </c>
      <c r="O951" s="132">
        <v>1760</v>
      </c>
      <c r="P951" s="132" t="s">
        <v>425</v>
      </c>
      <c r="Q951" s="132">
        <v>37</v>
      </c>
      <c r="R951" s="132" t="s">
        <v>467</v>
      </c>
      <c r="S951" s="132">
        <v>1000323</v>
      </c>
      <c r="T951" s="132" t="s">
        <v>1142</v>
      </c>
      <c r="U951" s="132">
        <v>1</v>
      </c>
      <c r="V951" s="132">
        <v>80</v>
      </c>
      <c r="W951" s="132" t="s">
        <v>1064</v>
      </c>
      <c r="X951" s="132">
        <v>7</v>
      </c>
    </row>
    <row r="952" spans="1:24" hidden="1">
      <c r="A952" s="132">
        <v>1379</v>
      </c>
      <c r="B952" s="132">
        <v>60000000729</v>
      </c>
      <c r="C952" s="132">
        <v>61046300000</v>
      </c>
      <c r="D952" s="132" t="s">
        <v>592</v>
      </c>
      <c r="E952" s="132" t="s">
        <v>442</v>
      </c>
      <c r="F952" s="132">
        <v>24</v>
      </c>
      <c r="G952" s="132" t="s">
        <v>3848</v>
      </c>
      <c r="H952" s="132">
        <v>2</v>
      </c>
      <c r="I952" s="132">
        <v>0.16</v>
      </c>
      <c r="J952" s="132">
        <v>1</v>
      </c>
      <c r="K952" s="132">
        <v>0.16</v>
      </c>
      <c r="L952" s="132" t="s">
        <v>2171</v>
      </c>
      <c r="M952" s="132">
        <v>497</v>
      </c>
      <c r="N952" s="132" t="s">
        <v>468</v>
      </c>
      <c r="O952" s="132">
        <v>1760</v>
      </c>
      <c r="P952" s="132" t="s">
        <v>3876</v>
      </c>
      <c r="Q952" s="132">
        <v>54</v>
      </c>
      <c r="R952" s="132" t="s">
        <v>467</v>
      </c>
      <c r="S952" s="132">
        <v>1000323</v>
      </c>
      <c r="T952" s="132" t="s">
        <v>1142</v>
      </c>
      <c r="U952" s="132">
        <v>1</v>
      </c>
      <c r="V952" s="132">
        <v>60</v>
      </c>
      <c r="W952" s="132" t="s">
        <v>1038</v>
      </c>
      <c r="X952" s="132">
        <v>5</v>
      </c>
    </row>
    <row r="953" spans="1:24" hidden="1">
      <c r="A953" s="132">
        <v>1380</v>
      </c>
      <c r="B953" s="132">
        <v>60000000730</v>
      </c>
      <c r="C953" s="132">
        <v>61044300000</v>
      </c>
      <c r="D953" s="132" t="s">
        <v>541</v>
      </c>
      <c r="E953" s="132" t="s">
        <v>426</v>
      </c>
      <c r="F953" s="132">
        <v>43</v>
      </c>
      <c r="G953" s="132" t="s">
        <v>3848</v>
      </c>
      <c r="H953" s="132">
        <v>2</v>
      </c>
      <c r="I953" s="132">
        <v>0.61799999999999999</v>
      </c>
      <c r="J953" s="132">
        <v>1</v>
      </c>
      <c r="K953" s="132">
        <v>0.61799999999999999</v>
      </c>
      <c r="L953" s="132" t="s">
        <v>2171</v>
      </c>
      <c r="M953" s="132">
        <v>497</v>
      </c>
      <c r="N953" s="132" t="s">
        <v>468</v>
      </c>
      <c r="O953" s="132">
        <v>1760</v>
      </c>
      <c r="P953" s="132" t="s">
        <v>425</v>
      </c>
      <c r="Q953" s="132">
        <v>37</v>
      </c>
      <c r="R953" s="132" t="s">
        <v>467</v>
      </c>
      <c r="S953" s="132">
        <v>1000323</v>
      </c>
      <c r="T953" s="132" t="s">
        <v>1142</v>
      </c>
      <c r="U953" s="132">
        <v>1</v>
      </c>
      <c r="V953" s="132">
        <v>170</v>
      </c>
      <c r="W953" s="132" t="s">
        <v>1048</v>
      </c>
      <c r="X953" s="132">
        <v>4</v>
      </c>
    </row>
    <row r="954" spans="1:24" hidden="1">
      <c r="A954" s="132">
        <v>1381</v>
      </c>
      <c r="B954" s="132">
        <v>60000000731</v>
      </c>
      <c r="C954" s="132">
        <v>62046318000</v>
      </c>
      <c r="D954" s="132" t="s">
        <v>511</v>
      </c>
      <c r="E954" s="132" t="s">
        <v>420</v>
      </c>
      <c r="F954" s="132">
        <v>93</v>
      </c>
      <c r="G954" s="132" t="s">
        <v>3848</v>
      </c>
      <c r="H954" s="132">
        <v>2</v>
      </c>
      <c r="I954" s="132">
        <v>0.42199999999999999</v>
      </c>
      <c r="J954" s="132">
        <v>1</v>
      </c>
      <c r="K954" s="132">
        <v>0.42199999999999999</v>
      </c>
      <c r="L954" s="132" t="s">
        <v>2171</v>
      </c>
      <c r="M954" s="132">
        <v>497</v>
      </c>
      <c r="N954" s="132" t="s">
        <v>468</v>
      </c>
      <c r="O954" s="132">
        <v>1760</v>
      </c>
      <c r="P954" s="132" t="s">
        <v>425</v>
      </c>
      <c r="Q954" s="132">
        <v>37</v>
      </c>
      <c r="R954" s="132" t="s">
        <v>467</v>
      </c>
      <c r="S954" s="132">
        <v>1000323</v>
      </c>
      <c r="T954" s="132" t="s">
        <v>825</v>
      </c>
      <c r="U954" s="132">
        <v>119</v>
      </c>
      <c r="V954" s="132">
        <v>60</v>
      </c>
      <c r="W954" s="132" t="s">
        <v>3918</v>
      </c>
      <c r="X954" s="132">
        <v>26</v>
      </c>
    </row>
    <row r="955" spans="1:24" hidden="1">
      <c r="A955" s="132">
        <v>1382</v>
      </c>
      <c r="B955" s="132">
        <v>60000000732</v>
      </c>
      <c r="C955" s="132">
        <v>61062000000</v>
      </c>
      <c r="D955" s="132" t="s">
        <v>988</v>
      </c>
      <c r="E955" s="132" t="s">
        <v>437</v>
      </c>
      <c r="F955" s="132">
        <v>77</v>
      </c>
      <c r="G955" s="132" t="s">
        <v>3848</v>
      </c>
      <c r="H955" s="132">
        <v>2</v>
      </c>
      <c r="I955" s="132">
        <v>0.20200000000000001</v>
      </c>
      <c r="J955" s="132">
        <v>1</v>
      </c>
      <c r="K955" s="132">
        <v>0.20200000000000001</v>
      </c>
      <c r="L955" s="132" t="s">
        <v>2171</v>
      </c>
      <c r="M955" s="132">
        <v>497</v>
      </c>
      <c r="N955" s="132" t="s">
        <v>436</v>
      </c>
      <c r="O955" s="132">
        <v>1840</v>
      </c>
      <c r="P955" s="132" t="s">
        <v>3879</v>
      </c>
      <c r="Q955" s="132">
        <v>57</v>
      </c>
      <c r="R955" s="132" t="s">
        <v>467</v>
      </c>
      <c r="S955" s="132">
        <v>1000323</v>
      </c>
      <c r="T955" s="132" t="s">
        <v>821</v>
      </c>
      <c r="U955" s="132">
        <v>3</v>
      </c>
      <c r="V955" s="132">
        <v>36</v>
      </c>
      <c r="W955" s="132" t="s">
        <v>1046</v>
      </c>
      <c r="X955" s="132">
        <v>12</v>
      </c>
    </row>
    <row r="956" spans="1:24" hidden="1">
      <c r="A956" s="132">
        <v>1383</v>
      </c>
      <c r="B956" s="132">
        <v>60000000733</v>
      </c>
      <c r="C956" s="132">
        <v>61044200000</v>
      </c>
      <c r="D956" s="132" t="s">
        <v>506</v>
      </c>
      <c r="E956" s="132" t="s">
        <v>426</v>
      </c>
      <c r="F956" s="132">
        <v>43</v>
      </c>
      <c r="G956" s="132" t="s">
        <v>3848</v>
      </c>
      <c r="H956" s="132">
        <v>2</v>
      </c>
      <c r="I956" s="132">
        <v>0.29799999999999999</v>
      </c>
      <c r="J956" s="132">
        <v>1</v>
      </c>
      <c r="K956" s="132">
        <v>0.29799999999999999</v>
      </c>
      <c r="L956" s="132" t="s">
        <v>2171</v>
      </c>
      <c r="M956" s="132">
        <v>497</v>
      </c>
      <c r="N956" s="132" t="s">
        <v>436</v>
      </c>
      <c r="O956" s="132">
        <v>1840</v>
      </c>
      <c r="P956" s="132" t="s">
        <v>3956</v>
      </c>
      <c r="Q956" s="132" t="s">
        <v>3930</v>
      </c>
      <c r="R956" s="132" t="s">
        <v>467</v>
      </c>
      <c r="S956" s="132">
        <v>1000323</v>
      </c>
      <c r="T956" s="132" t="s">
        <v>1142</v>
      </c>
      <c r="U956" s="132">
        <v>1</v>
      </c>
      <c r="V956" s="132">
        <v>80</v>
      </c>
      <c r="W956" s="132" t="s">
        <v>1055</v>
      </c>
      <c r="X956" s="132">
        <v>3</v>
      </c>
    </row>
    <row r="957" spans="1:24" hidden="1">
      <c r="A957" s="132">
        <v>1384</v>
      </c>
      <c r="B957" s="132">
        <v>60000000734</v>
      </c>
      <c r="C957" s="132">
        <v>61046300000</v>
      </c>
      <c r="D957" s="132" t="s">
        <v>592</v>
      </c>
      <c r="E957" s="132" t="s">
        <v>442</v>
      </c>
      <c r="F957" s="132">
        <v>24</v>
      </c>
      <c r="G957" s="132" t="s">
        <v>3848</v>
      </c>
      <c r="H957" s="132">
        <v>2</v>
      </c>
      <c r="I957" s="132">
        <v>0.27600000000000002</v>
      </c>
      <c r="J957" s="132">
        <v>1</v>
      </c>
      <c r="K957" s="132">
        <v>0.27600000000000002</v>
      </c>
      <c r="L957" s="132" t="s">
        <v>2171</v>
      </c>
      <c r="M957" s="132">
        <v>497</v>
      </c>
      <c r="N957" s="132" t="s">
        <v>468</v>
      </c>
      <c r="O957" s="132">
        <v>1760</v>
      </c>
      <c r="P957" s="132" t="s">
        <v>425</v>
      </c>
      <c r="Q957" s="132">
        <v>37</v>
      </c>
      <c r="R957" s="132" t="s">
        <v>467</v>
      </c>
      <c r="S957" s="132">
        <v>1000323</v>
      </c>
      <c r="T957" s="132" t="s">
        <v>821</v>
      </c>
      <c r="U957" s="132">
        <v>3</v>
      </c>
      <c r="V957" s="132">
        <v>90</v>
      </c>
      <c r="W957" s="132" t="s">
        <v>1038</v>
      </c>
      <c r="X957" s="132">
        <v>5</v>
      </c>
    </row>
    <row r="958" spans="1:24" hidden="1">
      <c r="A958" s="132">
        <v>1385</v>
      </c>
      <c r="B958" s="132">
        <v>60000000735</v>
      </c>
      <c r="C958" s="132">
        <v>61044900000</v>
      </c>
      <c r="D958" s="132" t="s">
        <v>590</v>
      </c>
      <c r="E958" s="132" t="s">
        <v>426</v>
      </c>
      <c r="F958" s="132">
        <v>43</v>
      </c>
      <c r="G958" s="132" t="s">
        <v>3848</v>
      </c>
      <c r="H958" s="132">
        <v>2</v>
      </c>
      <c r="I958" s="132">
        <v>0.28399999999999997</v>
      </c>
      <c r="J958" s="132">
        <v>1</v>
      </c>
      <c r="K958" s="132">
        <v>0.28399999999999997</v>
      </c>
      <c r="L958" s="132" t="s">
        <v>2171</v>
      </c>
      <c r="M958" s="132">
        <v>497</v>
      </c>
      <c r="N958" s="132" t="s">
        <v>436</v>
      </c>
      <c r="O958" s="132">
        <v>1840</v>
      </c>
      <c r="P958" s="132" t="s">
        <v>431</v>
      </c>
      <c r="Q958" s="132">
        <v>53</v>
      </c>
      <c r="R958" s="132" t="s">
        <v>467</v>
      </c>
      <c r="S958" s="132">
        <v>1000323</v>
      </c>
      <c r="T958" s="132" t="s">
        <v>1142</v>
      </c>
      <c r="U958" s="132">
        <v>1</v>
      </c>
      <c r="V958" s="132">
        <v>90</v>
      </c>
      <c r="W958" s="132" t="s">
        <v>1050</v>
      </c>
      <c r="X958" s="132">
        <v>20</v>
      </c>
    </row>
    <row r="959" spans="1:24" hidden="1">
      <c r="A959" s="132">
        <v>1386</v>
      </c>
      <c r="B959" s="132">
        <v>60000000736</v>
      </c>
      <c r="C959" s="132">
        <v>61044300000</v>
      </c>
      <c r="D959" s="132" t="s">
        <v>541</v>
      </c>
      <c r="E959" s="132" t="s">
        <v>426</v>
      </c>
      <c r="F959" s="132">
        <v>43</v>
      </c>
      <c r="G959" s="132" t="s">
        <v>3848</v>
      </c>
      <c r="H959" s="132">
        <v>2</v>
      </c>
      <c r="I959" s="132">
        <v>0.32600000000000001</v>
      </c>
      <c r="J959" s="132">
        <v>1</v>
      </c>
      <c r="K959" s="132">
        <v>0.32600000000000001</v>
      </c>
      <c r="L959" s="132" t="s">
        <v>2171</v>
      </c>
      <c r="M959" s="132">
        <v>497</v>
      </c>
      <c r="N959" s="132" t="s">
        <v>468</v>
      </c>
      <c r="O959" s="132">
        <v>1760</v>
      </c>
      <c r="P959" s="132" t="s">
        <v>425</v>
      </c>
      <c r="Q959" s="132">
        <v>37</v>
      </c>
      <c r="R959" s="132" t="s">
        <v>467</v>
      </c>
      <c r="S959" s="132">
        <v>1000323</v>
      </c>
      <c r="T959" s="132" t="s">
        <v>821</v>
      </c>
      <c r="U959" s="132">
        <v>3</v>
      </c>
      <c r="V959" s="132">
        <v>140</v>
      </c>
      <c r="W959" s="132" t="s">
        <v>1063</v>
      </c>
      <c r="X959" s="132">
        <v>13</v>
      </c>
    </row>
    <row r="960" spans="1:24" hidden="1">
      <c r="A960" s="132">
        <v>1387</v>
      </c>
      <c r="B960" s="132">
        <v>60000000737</v>
      </c>
      <c r="C960" s="132">
        <v>61043300000</v>
      </c>
      <c r="D960" s="132" t="s">
        <v>569</v>
      </c>
      <c r="E960" s="132" t="s">
        <v>466</v>
      </c>
      <c r="F960" s="132">
        <v>153</v>
      </c>
      <c r="G960" s="132" t="s">
        <v>3848</v>
      </c>
      <c r="H960" s="132">
        <v>2</v>
      </c>
      <c r="I960" s="132">
        <v>0.154</v>
      </c>
      <c r="J960" s="132">
        <v>1</v>
      </c>
      <c r="K960" s="132">
        <v>0.154</v>
      </c>
      <c r="L960" s="132" t="s">
        <v>2171</v>
      </c>
      <c r="M960" s="132">
        <v>497</v>
      </c>
      <c r="N960" s="132" t="s">
        <v>468</v>
      </c>
      <c r="O960" s="132">
        <v>1760</v>
      </c>
      <c r="P960" s="132" t="s">
        <v>425</v>
      </c>
      <c r="Q960" s="132">
        <v>37</v>
      </c>
      <c r="R960" s="132" t="s">
        <v>467</v>
      </c>
      <c r="S960" s="132">
        <v>1000323</v>
      </c>
      <c r="T960" s="132" t="s">
        <v>1142</v>
      </c>
      <c r="U960" s="132">
        <v>1</v>
      </c>
      <c r="V960" s="132">
        <v>80</v>
      </c>
      <c r="W960" s="132" t="s">
        <v>1063</v>
      </c>
      <c r="X960" s="132">
        <v>13</v>
      </c>
    </row>
    <row r="961" spans="1:24" hidden="1">
      <c r="A961" s="132">
        <v>1388</v>
      </c>
      <c r="B961" s="132">
        <v>60000000738</v>
      </c>
      <c r="C961" s="132">
        <v>61044300000</v>
      </c>
      <c r="D961" s="132" t="s">
        <v>541</v>
      </c>
      <c r="E961" s="132" t="s">
        <v>426</v>
      </c>
      <c r="F961" s="132">
        <v>43</v>
      </c>
      <c r="G961" s="132" t="s">
        <v>3848</v>
      </c>
      <c r="H961" s="132">
        <v>2</v>
      </c>
      <c r="I961" s="132">
        <v>0.38400000000000001</v>
      </c>
      <c r="J961" s="132">
        <v>1</v>
      </c>
      <c r="K961" s="132">
        <v>0.38400000000000001</v>
      </c>
      <c r="L961" s="132" t="s">
        <v>2171</v>
      </c>
      <c r="M961" s="132">
        <v>497</v>
      </c>
      <c r="N961" s="132" t="s">
        <v>468</v>
      </c>
      <c r="O961" s="132">
        <v>1760</v>
      </c>
      <c r="P961" s="132" t="s">
        <v>425</v>
      </c>
      <c r="Q961" s="132">
        <v>37</v>
      </c>
      <c r="R961" s="132" t="s">
        <v>467</v>
      </c>
      <c r="S961" s="132">
        <v>1000323</v>
      </c>
      <c r="T961" s="132" t="s">
        <v>1142</v>
      </c>
      <c r="U961" s="132">
        <v>1</v>
      </c>
      <c r="V961" s="132">
        <v>110</v>
      </c>
      <c r="W961" s="132" t="s">
        <v>1063</v>
      </c>
      <c r="X961" s="132">
        <v>13</v>
      </c>
    </row>
    <row r="962" spans="1:24" hidden="1">
      <c r="A962" s="132">
        <v>1389</v>
      </c>
      <c r="B962" s="132">
        <v>60000000739</v>
      </c>
      <c r="C962" s="132">
        <v>61043300000</v>
      </c>
      <c r="D962" s="132" t="s">
        <v>569</v>
      </c>
      <c r="E962" s="132" t="s">
        <v>466</v>
      </c>
      <c r="F962" s="132">
        <v>153</v>
      </c>
      <c r="G962" s="132" t="s">
        <v>3848</v>
      </c>
      <c r="H962" s="132">
        <v>2</v>
      </c>
      <c r="I962" s="132">
        <v>0.29399999999999998</v>
      </c>
      <c r="J962" s="132">
        <v>1</v>
      </c>
      <c r="K962" s="132">
        <v>0.29399999999999998</v>
      </c>
      <c r="L962" s="132" t="s">
        <v>2171</v>
      </c>
      <c r="M962" s="132">
        <v>497</v>
      </c>
      <c r="N962" s="132" t="s">
        <v>468</v>
      </c>
      <c r="O962" s="132">
        <v>1760</v>
      </c>
      <c r="P962" s="132" t="s">
        <v>425</v>
      </c>
      <c r="Q962" s="132">
        <v>37</v>
      </c>
      <c r="R962" s="132" t="s">
        <v>467</v>
      </c>
      <c r="S962" s="132">
        <v>1000323</v>
      </c>
      <c r="T962" s="132">
        <v>48</v>
      </c>
      <c r="U962" s="132">
        <v>101</v>
      </c>
      <c r="V962" s="132">
        <v>112</v>
      </c>
      <c r="W962" s="132" t="s">
        <v>1144</v>
      </c>
      <c r="X962" s="132">
        <v>23</v>
      </c>
    </row>
    <row r="963" spans="1:24" hidden="1">
      <c r="A963" s="132">
        <v>1390</v>
      </c>
      <c r="B963" s="132">
        <v>60000000740</v>
      </c>
      <c r="C963" s="132">
        <v>61044300000</v>
      </c>
      <c r="D963" s="132" t="s">
        <v>541</v>
      </c>
      <c r="E963" s="132" t="s">
        <v>426</v>
      </c>
      <c r="F963" s="132">
        <v>43</v>
      </c>
      <c r="G963" s="132" t="s">
        <v>3848</v>
      </c>
      <c r="H963" s="132">
        <v>2</v>
      </c>
      <c r="I963" s="132">
        <v>0.39600000000000002</v>
      </c>
      <c r="J963" s="132">
        <v>1</v>
      </c>
      <c r="K963" s="132">
        <v>0.39600000000000002</v>
      </c>
      <c r="L963" s="132" t="s">
        <v>2171</v>
      </c>
      <c r="M963" s="132">
        <v>497</v>
      </c>
      <c r="N963" s="132" t="s">
        <v>468</v>
      </c>
      <c r="O963" s="132">
        <v>1760</v>
      </c>
      <c r="P963" s="132" t="s">
        <v>425</v>
      </c>
      <c r="Q963" s="132">
        <v>37</v>
      </c>
      <c r="R963" s="132" t="s">
        <v>467</v>
      </c>
      <c r="S963" s="132">
        <v>1000323</v>
      </c>
      <c r="T963" s="132" t="s">
        <v>1142</v>
      </c>
      <c r="U963" s="132">
        <v>1</v>
      </c>
      <c r="V963" s="132">
        <v>156</v>
      </c>
      <c r="W963" s="132" t="s">
        <v>1053</v>
      </c>
      <c r="X963" s="132">
        <v>17</v>
      </c>
    </row>
    <row r="964" spans="1:24" hidden="1">
      <c r="A964" s="132">
        <v>1391</v>
      </c>
      <c r="B964" s="132">
        <v>60000000741</v>
      </c>
      <c r="C964" s="132">
        <v>62046990000</v>
      </c>
      <c r="D964" s="132" t="s">
        <v>598</v>
      </c>
      <c r="E964" s="132" t="s">
        <v>420</v>
      </c>
      <c r="F964" s="132">
        <v>93</v>
      </c>
      <c r="G964" s="132" t="s">
        <v>3848</v>
      </c>
      <c r="H964" s="132">
        <v>2</v>
      </c>
      <c r="I964" s="132">
        <v>0.29799999999999999</v>
      </c>
      <c r="J964" s="132">
        <v>1</v>
      </c>
      <c r="K964" s="132">
        <v>0.29799999999999999</v>
      </c>
      <c r="L964" s="132" t="s">
        <v>2171</v>
      </c>
      <c r="M964" s="132">
        <v>497</v>
      </c>
      <c r="N964" s="132" t="s">
        <v>468</v>
      </c>
      <c r="O964" s="132">
        <v>1760</v>
      </c>
      <c r="P964" s="132" t="s">
        <v>431</v>
      </c>
      <c r="Q964" s="132">
        <v>53</v>
      </c>
      <c r="R964" s="132" t="s">
        <v>467</v>
      </c>
      <c r="S964" s="132">
        <v>1000323</v>
      </c>
      <c r="T964" s="132" t="s">
        <v>1142</v>
      </c>
      <c r="U964" s="132">
        <v>1</v>
      </c>
      <c r="V964" s="132">
        <v>90</v>
      </c>
      <c r="W964" s="132" t="s">
        <v>1109</v>
      </c>
      <c r="X964" s="132">
        <v>9</v>
      </c>
    </row>
    <row r="965" spans="1:24" hidden="1">
      <c r="A965" s="132">
        <v>1392</v>
      </c>
      <c r="B965" s="132">
        <v>60000000742</v>
      </c>
      <c r="C965" s="132">
        <v>61043300000</v>
      </c>
      <c r="D965" s="132" t="s">
        <v>569</v>
      </c>
      <c r="E965" s="132" t="s">
        <v>466</v>
      </c>
      <c r="F965" s="132">
        <v>153</v>
      </c>
      <c r="G965" s="132" t="s">
        <v>3848</v>
      </c>
      <c r="H965" s="132">
        <v>2</v>
      </c>
      <c r="I965" s="132">
        <v>0.432</v>
      </c>
      <c r="J965" s="132">
        <v>1</v>
      </c>
      <c r="K965" s="132">
        <v>0.432</v>
      </c>
      <c r="L965" s="132" t="s">
        <v>2171</v>
      </c>
      <c r="M965" s="132">
        <v>497</v>
      </c>
      <c r="N965" s="132" t="s">
        <v>468</v>
      </c>
      <c r="O965" s="132">
        <v>1760</v>
      </c>
      <c r="P965" s="132" t="s">
        <v>425</v>
      </c>
      <c r="Q965" s="132">
        <v>37</v>
      </c>
      <c r="R965" s="132" t="s">
        <v>467</v>
      </c>
      <c r="S965" s="132">
        <v>1000323</v>
      </c>
      <c r="T965" s="132" t="s">
        <v>821</v>
      </c>
      <c r="U965" s="132">
        <v>3</v>
      </c>
      <c r="V965" s="132">
        <v>90</v>
      </c>
      <c r="W965" s="132" t="s">
        <v>1144</v>
      </c>
      <c r="X965" s="132">
        <v>23</v>
      </c>
    </row>
    <row r="966" spans="1:24" hidden="1">
      <c r="A966" s="132">
        <v>1393</v>
      </c>
      <c r="B966" s="132">
        <v>60000000743</v>
      </c>
      <c r="C966" s="132">
        <v>61044300000</v>
      </c>
      <c r="D966" s="132" t="s">
        <v>541</v>
      </c>
      <c r="E966" s="132" t="s">
        <v>426</v>
      </c>
      <c r="F966" s="132">
        <v>43</v>
      </c>
      <c r="G966" s="132" t="s">
        <v>3848</v>
      </c>
      <c r="H966" s="132">
        <v>2</v>
      </c>
      <c r="I966" s="132">
        <v>0.36599999999999999</v>
      </c>
      <c r="J966" s="132">
        <v>1</v>
      </c>
      <c r="K966" s="132">
        <v>0.36599999999999999</v>
      </c>
      <c r="L966" s="132" t="s">
        <v>2171</v>
      </c>
      <c r="M966" s="132">
        <v>497</v>
      </c>
      <c r="N966" s="132" t="s">
        <v>468</v>
      </c>
      <c r="O966" s="132">
        <v>1760</v>
      </c>
      <c r="P966" s="132" t="s">
        <v>425</v>
      </c>
      <c r="Q966" s="132">
        <v>37</v>
      </c>
      <c r="R966" s="132" t="s">
        <v>467</v>
      </c>
      <c r="S966" s="132">
        <v>1000323</v>
      </c>
      <c r="T966" s="132" t="s">
        <v>810</v>
      </c>
      <c r="U966" s="132">
        <v>122</v>
      </c>
      <c r="V966" s="132">
        <v>31</v>
      </c>
      <c r="W966" s="132" t="s">
        <v>1053</v>
      </c>
      <c r="X966" s="132">
        <v>17</v>
      </c>
    </row>
    <row r="967" spans="1:24" hidden="1">
      <c r="A967" s="132">
        <v>1394</v>
      </c>
      <c r="B967" s="132">
        <v>60000000744</v>
      </c>
      <c r="C967" s="132">
        <v>61061000000</v>
      </c>
      <c r="D967" s="132" t="s">
        <v>976</v>
      </c>
      <c r="E967" s="132" t="s">
        <v>437</v>
      </c>
      <c r="F967" s="132">
        <v>77</v>
      </c>
      <c r="G967" s="132" t="s">
        <v>3848</v>
      </c>
      <c r="H967" s="132">
        <v>2</v>
      </c>
      <c r="I967" s="132">
        <v>0.192</v>
      </c>
      <c r="J967" s="132">
        <v>1</v>
      </c>
      <c r="K967" s="132">
        <v>0.192</v>
      </c>
      <c r="L967" s="132" t="s">
        <v>2171</v>
      </c>
      <c r="M967" s="132">
        <v>497</v>
      </c>
      <c r="N967" s="132" t="s">
        <v>436</v>
      </c>
      <c r="O967" s="132">
        <v>1840</v>
      </c>
      <c r="P967" s="132" t="s">
        <v>439</v>
      </c>
      <c r="Q967" s="132">
        <v>9</v>
      </c>
      <c r="R967" s="132" t="s">
        <v>467</v>
      </c>
      <c r="S967" s="132">
        <v>1000323</v>
      </c>
      <c r="T967" s="132" t="s">
        <v>821</v>
      </c>
      <c r="U967" s="132">
        <v>3</v>
      </c>
      <c r="V967" s="132">
        <v>60</v>
      </c>
      <c r="W967" s="132" t="s">
        <v>1038</v>
      </c>
      <c r="X967" s="132">
        <v>5</v>
      </c>
    </row>
    <row r="968" spans="1:24" hidden="1">
      <c r="A968" s="132">
        <v>1395</v>
      </c>
      <c r="B968" s="132">
        <v>60000000745</v>
      </c>
      <c r="C968" s="132">
        <v>61046300000</v>
      </c>
      <c r="D968" s="132" t="s">
        <v>635</v>
      </c>
      <c r="E968" s="132" t="s">
        <v>3671</v>
      </c>
      <c r="F968" s="132">
        <v>54</v>
      </c>
      <c r="G968" s="132" t="s">
        <v>3848</v>
      </c>
      <c r="H968" s="132">
        <v>2</v>
      </c>
      <c r="I968" s="132">
        <v>0.45600000000000002</v>
      </c>
      <c r="J968" s="132">
        <v>1</v>
      </c>
      <c r="K968" s="132">
        <v>0.45600000000000002</v>
      </c>
      <c r="L968" s="132" t="s">
        <v>2171</v>
      </c>
      <c r="M968" s="132">
        <v>497</v>
      </c>
      <c r="N968" s="132" t="s">
        <v>468</v>
      </c>
      <c r="O968" s="132">
        <v>1760</v>
      </c>
      <c r="P968" s="132" t="s">
        <v>425</v>
      </c>
      <c r="Q968" s="132">
        <v>37</v>
      </c>
      <c r="R968" s="132" t="s">
        <v>467</v>
      </c>
      <c r="S968" s="132">
        <v>1000323</v>
      </c>
      <c r="T968" s="132" t="s">
        <v>1142</v>
      </c>
      <c r="U968" s="132">
        <v>1</v>
      </c>
      <c r="V968" s="132">
        <v>140</v>
      </c>
      <c r="W968" s="132" t="s">
        <v>1050</v>
      </c>
      <c r="X968" s="132">
        <v>20</v>
      </c>
    </row>
    <row r="969" spans="1:24" hidden="1">
      <c r="A969" s="132">
        <v>1396</v>
      </c>
      <c r="B969" s="132">
        <v>60000000746</v>
      </c>
      <c r="C969" s="132">
        <v>61044300000</v>
      </c>
      <c r="D969" s="132" t="s">
        <v>541</v>
      </c>
      <c r="E969" s="132" t="s">
        <v>426</v>
      </c>
      <c r="F969" s="132">
        <v>43</v>
      </c>
      <c r="G969" s="132" t="s">
        <v>3848</v>
      </c>
      <c r="H969" s="132">
        <v>2</v>
      </c>
      <c r="I969" s="132">
        <v>0.53800000000000003</v>
      </c>
      <c r="J969" s="132">
        <v>1</v>
      </c>
      <c r="K969" s="132">
        <v>0.53800000000000003</v>
      </c>
      <c r="L969" s="132" t="s">
        <v>2171</v>
      </c>
      <c r="M969" s="132">
        <v>497</v>
      </c>
      <c r="N969" s="132" t="s">
        <v>468</v>
      </c>
      <c r="O969" s="132">
        <v>1760</v>
      </c>
      <c r="P969" s="132" t="s">
        <v>425</v>
      </c>
      <c r="Q969" s="132">
        <v>37</v>
      </c>
      <c r="R969" s="132" t="s">
        <v>467</v>
      </c>
      <c r="S969" s="132">
        <v>1000323</v>
      </c>
      <c r="T969" s="132" t="s">
        <v>810</v>
      </c>
      <c r="U969" s="132">
        <v>122</v>
      </c>
      <c r="V969" s="132">
        <v>170</v>
      </c>
      <c r="W969" s="132" t="s">
        <v>1063</v>
      </c>
      <c r="X969" s="132">
        <v>13</v>
      </c>
    </row>
    <row r="970" spans="1:24" hidden="1">
      <c r="A970" s="132">
        <v>1397</v>
      </c>
      <c r="B970" s="132">
        <v>60000000747</v>
      </c>
      <c r="C970" s="132">
        <v>61044300000</v>
      </c>
      <c r="D970" s="132" t="s">
        <v>541</v>
      </c>
      <c r="E970" s="132" t="s">
        <v>3974</v>
      </c>
      <c r="F970" s="132">
        <v>467</v>
      </c>
      <c r="G970" s="132" t="s">
        <v>3848</v>
      </c>
      <c r="H970" s="132">
        <v>2</v>
      </c>
      <c r="I970" s="132">
        <v>0.50600000000000001</v>
      </c>
      <c r="J970" s="132">
        <v>1</v>
      </c>
      <c r="K970" s="132">
        <v>0.50600000000000001</v>
      </c>
      <c r="L970" s="132" t="s">
        <v>2171</v>
      </c>
      <c r="M970" s="132">
        <v>497</v>
      </c>
      <c r="N970" s="132" t="s">
        <v>468</v>
      </c>
      <c r="O970" s="132">
        <v>1760</v>
      </c>
      <c r="P970" s="132" t="s">
        <v>425</v>
      </c>
      <c r="Q970" s="132">
        <v>37</v>
      </c>
      <c r="R970" s="132" t="s">
        <v>467</v>
      </c>
      <c r="S970" s="132">
        <v>1000323</v>
      </c>
      <c r="T970" s="132" t="s">
        <v>1142</v>
      </c>
      <c r="U970" s="132">
        <v>1</v>
      </c>
      <c r="V970" s="132">
        <v>220</v>
      </c>
      <c r="W970" s="132" t="s">
        <v>1038</v>
      </c>
      <c r="X970" s="132">
        <v>5</v>
      </c>
    </row>
    <row r="971" spans="1:24" hidden="1">
      <c r="A971" s="132">
        <v>1398</v>
      </c>
      <c r="B971" s="132">
        <v>60000000748</v>
      </c>
      <c r="C971" s="132">
        <v>61044300000</v>
      </c>
      <c r="D971" s="132" t="s">
        <v>541</v>
      </c>
      <c r="E971" s="132" t="s">
        <v>426</v>
      </c>
      <c r="F971" s="132">
        <v>43</v>
      </c>
      <c r="G971" s="132" t="s">
        <v>3848</v>
      </c>
      <c r="H971" s="132">
        <v>2</v>
      </c>
      <c r="I971" s="132">
        <v>0.27400000000000002</v>
      </c>
      <c r="J971" s="132">
        <v>1</v>
      </c>
      <c r="K971" s="132">
        <v>0.27400000000000002</v>
      </c>
      <c r="L971" s="132" t="s">
        <v>2171</v>
      </c>
      <c r="M971" s="132">
        <v>497</v>
      </c>
      <c r="N971" s="132" t="s">
        <v>468</v>
      </c>
      <c r="O971" s="132">
        <v>1760</v>
      </c>
      <c r="P971" s="132" t="s">
        <v>425</v>
      </c>
      <c r="Q971" s="132">
        <v>37</v>
      </c>
      <c r="R971" s="132" t="s">
        <v>467</v>
      </c>
      <c r="S971" s="132">
        <v>1000323</v>
      </c>
      <c r="T971" s="132" t="s">
        <v>828</v>
      </c>
      <c r="U971" s="132">
        <v>124</v>
      </c>
      <c r="V971" s="132">
        <v>140</v>
      </c>
      <c r="W971" s="132" t="s">
        <v>1038</v>
      </c>
      <c r="X971" s="132">
        <v>5</v>
      </c>
    </row>
    <row r="972" spans="1:24" hidden="1">
      <c r="A972" s="132">
        <v>1399</v>
      </c>
      <c r="B972" s="132">
        <v>60000000749</v>
      </c>
      <c r="C972" s="132">
        <v>61043300000</v>
      </c>
      <c r="D972" s="132" t="s">
        <v>569</v>
      </c>
      <c r="E972" s="132" t="s">
        <v>466</v>
      </c>
      <c r="F972" s="132">
        <v>153</v>
      </c>
      <c r="G972" s="132" t="s">
        <v>3848</v>
      </c>
      <c r="H972" s="132">
        <v>2</v>
      </c>
      <c r="I972" s="132">
        <v>0.436</v>
      </c>
      <c r="J972" s="132">
        <v>1</v>
      </c>
      <c r="K972" s="132">
        <v>0.436</v>
      </c>
      <c r="L972" s="132" t="s">
        <v>2171</v>
      </c>
      <c r="M972" s="132">
        <v>497</v>
      </c>
      <c r="N972" s="132" t="s">
        <v>468</v>
      </c>
      <c r="O972" s="132">
        <v>1760</v>
      </c>
      <c r="P972" s="132" t="s">
        <v>425</v>
      </c>
      <c r="Q972" s="132">
        <v>37</v>
      </c>
      <c r="R972" s="132" t="s">
        <v>467</v>
      </c>
      <c r="S972" s="132">
        <v>1000323</v>
      </c>
      <c r="T972" s="132" t="s">
        <v>825</v>
      </c>
      <c r="U972" s="132">
        <v>119</v>
      </c>
      <c r="V972" s="132">
        <v>160</v>
      </c>
      <c r="W972" s="132" t="s">
        <v>1138</v>
      </c>
      <c r="X972" s="132">
        <v>21</v>
      </c>
    </row>
    <row r="973" spans="1:24" hidden="1">
      <c r="A973" s="132">
        <v>1400</v>
      </c>
      <c r="B973" s="132">
        <v>60000000750</v>
      </c>
      <c r="C973" s="132">
        <v>61046300000</v>
      </c>
      <c r="D973" s="132" t="s">
        <v>635</v>
      </c>
      <c r="E973" s="132" t="s">
        <v>3671</v>
      </c>
      <c r="F973" s="132">
        <v>54</v>
      </c>
      <c r="G973" s="132" t="s">
        <v>3848</v>
      </c>
      <c r="H973" s="132">
        <v>2</v>
      </c>
      <c r="I973" s="132">
        <v>0.54600000000000004</v>
      </c>
      <c r="J973" s="132">
        <v>1</v>
      </c>
      <c r="K973" s="132">
        <v>0.54600000000000004</v>
      </c>
      <c r="L973" s="132" t="s">
        <v>2171</v>
      </c>
      <c r="M973" s="132">
        <v>497</v>
      </c>
      <c r="N973" s="132" t="s">
        <v>468</v>
      </c>
      <c r="O973" s="132">
        <v>1760</v>
      </c>
      <c r="P973" s="132" t="s">
        <v>425</v>
      </c>
      <c r="Q973" s="132">
        <v>37</v>
      </c>
      <c r="R973" s="132" t="s">
        <v>467</v>
      </c>
      <c r="S973" s="132">
        <v>1000323</v>
      </c>
      <c r="T973" s="132" t="s">
        <v>1142</v>
      </c>
      <c r="U973" s="132">
        <v>1</v>
      </c>
      <c r="V973" s="132">
        <v>140</v>
      </c>
      <c r="W973" s="132" t="s">
        <v>1063</v>
      </c>
      <c r="X973" s="132">
        <v>13</v>
      </c>
    </row>
    <row r="974" spans="1:24" hidden="1">
      <c r="A974" s="132">
        <v>1401</v>
      </c>
      <c r="B974" s="132">
        <v>60000000751</v>
      </c>
      <c r="C974" s="132">
        <v>61044900000</v>
      </c>
      <c r="D974" s="132" t="s">
        <v>590</v>
      </c>
      <c r="E974" s="132" t="s">
        <v>426</v>
      </c>
      <c r="F974" s="132">
        <v>43</v>
      </c>
      <c r="G974" s="132" t="s">
        <v>3848</v>
      </c>
      <c r="H974" s="132">
        <v>2</v>
      </c>
      <c r="I974" s="132">
        <v>0.41399999999999998</v>
      </c>
      <c r="J974" s="132">
        <v>1</v>
      </c>
      <c r="K974" s="132">
        <v>0.41399999999999998</v>
      </c>
      <c r="L974" s="132" t="s">
        <v>2171</v>
      </c>
      <c r="M974" s="132">
        <v>497</v>
      </c>
      <c r="N974" s="132" t="s">
        <v>468</v>
      </c>
      <c r="O974" s="132">
        <v>1760</v>
      </c>
      <c r="P974" s="132" t="s">
        <v>431</v>
      </c>
      <c r="Q974" s="132">
        <v>53</v>
      </c>
      <c r="R974" s="132" t="s">
        <v>467</v>
      </c>
      <c r="S974" s="132">
        <v>1000323</v>
      </c>
      <c r="T974" s="132" t="s">
        <v>1142</v>
      </c>
      <c r="U974" s="132">
        <v>1</v>
      </c>
      <c r="V974" s="132">
        <v>110</v>
      </c>
      <c r="W974" s="132" t="s">
        <v>1063</v>
      </c>
      <c r="X974" s="132">
        <v>13</v>
      </c>
    </row>
    <row r="975" spans="1:24" hidden="1">
      <c r="A975" s="132">
        <v>1402</v>
      </c>
      <c r="B975" s="132">
        <v>60000000752</v>
      </c>
      <c r="C975" s="132">
        <v>61043300000</v>
      </c>
      <c r="D975" s="132" t="s">
        <v>569</v>
      </c>
      <c r="E975" s="132" t="s">
        <v>466</v>
      </c>
      <c r="F975" s="132">
        <v>153</v>
      </c>
      <c r="G975" s="132" t="s">
        <v>3848</v>
      </c>
      <c r="H975" s="132">
        <v>2</v>
      </c>
      <c r="I975" s="132">
        <v>0.33</v>
      </c>
      <c r="J975" s="132">
        <v>1</v>
      </c>
      <c r="K975" s="132">
        <v>0.33</v>
      </c>
      <c r="L975" s="132" t="s">
        <v>2171</v>
      </c>
      <c r="M975" s="132">
        <v>497</v>
      </c>
      <c r="N975" s="132" t="s">
        <v>468</v>
      </c>
      <c r="O975" s="132">
        <v>1760</v>
      </c>
      <c r="P975" s="132" t="s">
        <v>425</v>
      </c>
      <c r="Q975" s="132">
        <v>37</v>
      </c>
      <c r="R975" s="132" t="s">
        <v>467</v>
      </c>
      <c r="S975" s="132">
        <v>1000323</v>
      </c>
      <c r="T975" s="132" t="s">
        <v>1148</v>
      </c>
      <c r="U975" s="132">
        <v>122</v>
      </c>
      <c r="V975" s="132">
        <v>100</v>
      </c>
      <c r="W975" s="132" t="s">
        <v>1048</v>
      </c>
      <c r="X975" s="132">
        <v>4</v>
      </c>
    </row>
    <row r="976" spans="1:24" hidden="1">
      <c r="A976" s="132">
        <v>1403</v>
      </c>
      <c r="B976" s="132">
        <v>60000000753</v>
      </c>
      <c r="C976" s="132">
        <v>62046318000</v>
      </c>
      <c r="D976" s="132" t="s">
        <v>987</v>
      </c>
      <c r="E976" s="132" t="s">
        <v>420</v>
      </c>
      <c r="F976" s="132">
        <v>93</v>
      </c>
      <c r="G976" s="132" t="s">
        <v>3848</v>
      </c>
      <c r="H976" s="132">
        <v>2</v>
      </c>
      <c r="I976" s="132">
        <v>0.28399999999999997</v>
      </c>
      <c r="J976" s="132">
        <v>1</v>
      </c>
      <c r="K976" s="132">
        <v>0.28399999999999997</v>
      </c>
      <c r="L976" s="132" t="s">
        <v>2171</v>
      </c>
      <c r="M976" s="132">
        <v>497</v>
      </c>
      <c r="N976" s="132" t="s">
        <v>436</v>
      </c>
      <c r="O976" s="132">
        <v>1840</v>
      </c>
      <c r="P976" s="132" t="s">
        <v>425</v>
      </c>
      <c r="Q976" s="132">
        <v>37</v>
      </c>
      <c r="R976" s="132" t="s">
        <v>467</v>
      </c>
      <c r="S976" s="132">
        <v>1000323</v>
      </c>
      <c r="T976" s="132" t="s">
        <v>1142</v>
      </c>
      <c r="U976" s="132">
        <v>1</v>
      </c>
      <c r="V976" s="132">
        <v>70</v>
      </c>
      <c r="W976" s="132" t="s">
        <v>1050</v>
      </c>
      <c r="X976" s="132">
        <v>20</v>
      </c>
    </row>
    <row r="977" spans="1:24" hidden="1">
      <c r="A977" s="132">
        <v>1404</v>
      </c>
      <c r="B977" s="132">
        <v>60000000754</v>
      </c>
      <c r="C977" s="132">
        <v>61044200000</v>
      </c>
      <c r="D977" s="132" t="s">
        <v>506</v>
      </c>
      <c r="E977" s="132" t="s">
        <v>426</v>
      </c>
      <c r="F977" s="132">
        <v>43</v>
      </c>
      <c r="G977" s="132" t="s">
        <v>3848</v>
      </c>
      <c r="H977" s="132">
        <v>2</v>
      </c>
      <c r="I977" s="132">
        <v>0.26</v>
      </c>
      <c r="J977" s="132">
        <v>1</v>
      </c>
      <c r="K977" s="132">
        <v>0.26</v>
      </c>
      <c r="L977" s="132" t="s">
        <v>2171</v>
      </c>
      <c r="M977" s="132">
        <v>497</v>
      </c>
      <c r="N977" s="132" t="s">
        <v>468</v>
      </c>
      <c r="O977" s="132">
        <v>1760</v>
      </c>
      <c r="P977" s="132" t="s">
        <v>439</v>
      </c>
      <c r="Q977" s="132">
        <v>9</v>
      </c>
      <c r="R977" s="132" t="s">
        <v>467</v>
      </c>
      <c r="S977" s="132">
        <v>1000323</v>
      </c>
      <c r="T977" s="132">
        <v>46</v>
      </c>
      <c r="U977" s="132">
        <v>99</v>
      </c>
      <c r="V977" s="132">
        <v>130</v>
      </c>
      <c r="W977" s="132" t="s">
        <v>3916</v>
      </c>
      <c r="X977" s="132">
        <v>10</v>
      </c>
    </row>
    <row r="978" spans="1:24" hidden="1">
      <c r="A978" s="132">
        <v>1405</v>
      </c>
      <c r="B978" s="132">
        <v>60000000755</v>
      </c>
      <c r="C978" s="132">
        <v>61044200000</v>
      </c>
      <c r="D978" s="132" t="s">
        <v>506</v>
      </c>
      <c r="E978" s="132" t="s">
        <v>426</v>
      </c>
      <c r="F978" s="132">
        <v>43</v>
      </c>
      <c r="G978" s="132" t="s">
        <v>3848</v>
      </c>
      <c r="H978" s="132">
        <v>2</v>
      </c>
      <c r="I978" s="132">
        <v>0.35</v>
      </c>
      <c r="J978" s="132">
        <v>1</v>
      </c>
      <c r="K978" s="132">
        <v>0.35</v>
      </c>
      <c r="L978" s="132" t="s">
        <v>2171</v>
      </c>
      <c r="M978" s="132">
        <v>497</v>
      </c>
      <c r="N978" s="132" t="s">
        <v>468</v>
      </c>
      <c r="O978" s="132">
        <v>1760</v>
      </c>
      <c r="P978" s="132" t="s">
        <v>439</v>
      </c>
      <c r="Q978" s="132">
        <v>9</v>
      </c>
      <c r="R978" s="132" t="s">
        <v>467</v>
      </c>
      <c r="S978" s="132">
        <v>1000323</v>
      </c>
      <c r="T978" s="132" t="s">
        <v>828</v>
      </c>
      <c r="U978" s="132">
        <v>124</v>
      </c>
      <c r="V978" s="132">
        <v>150</v>
      </c>
      <c r="W978" s="132" t="s">
        <v>1050</v>
      </c>
      <c r="X978" s="132">
        <v>20</v>
      </c>
    </row>
    <row r="979" spans="1:24" hidden="1">
      <c r="A979" s="132">
        <v>1406</v>
      </c>
      <c r="B979" s="132">
        <v>60000000756</v>
      </c>
      <c r="C979" s="132">
        <v>61044900000</v>
      </c>
      <c r="D979" s="132" t="s">
        <v>673</v>
      </c>
      <c r="E979" s="132" t="s">
        <v>3974</v>
      </c>
      <c r="F979" s="132">
        <v>467</v>
      </c>
      <c r="G979" s="132" t="s">
        <v>3848</v>
      </c>
      <c r="H979" s="132">
        <v>2</v>
      </c>
      <c r="I979" s="132">
        <v>0.64600000000000002</v>
      </c>
      <c r="J979" s="132">
        <v>1</v>
      </c>
      <c r="K979" s="132">
        <v>0.64600000000000002</v>
      </c>
      <c r="L979" s="132" t="s">
        <v>2171</v>
      </c>
      <c r="M979" s="132">
        <v>497</v>
      </c>
      <c r="N979" s="132" t="s">
        <v>468</v>
      </c>
      <c r="O979" s="132">
        <v>1760</v>
      </c>
      <c r="P979" s="132" t="s">
        <v>431</v>
      </c>
      <c r="Q979" s="132">
        <v>53</v>
      </c>
      <c r="R979" s="132" t="s">
        <v>467</v>
      </c>
      <c r="S979" s="132">
        <v>1000323</v>
      </c>
      <c r="T979" s="132">
        <v>50</v>
      </c>
      <c r="U979" s="132">
        <v>105</v>
      </c>
      <c r="V979" s="132">
        <v>180</v>
      </c>
      <c r="W979" s="132" t="s">
        <v>1063</v>
      </c>
      <c r="X979" s="132">
        <v>13</v>
      </c>
    </row>
    <row r="980" spans="1:24" hidden="1">
      <c r="A980" s="132">
        <v>1407</v>
      </c>
      <c r="B980" s="132">
        <v>60000000757</v>
      </c>
      <c r="C980" s="132">
        <v>61062000000</v>
      </c>
      <c r="D980" s="132" t="s">
        <v>599</v>
      </c>
      <c r="E980" s="132" t="s">
        <v>437</v>
      </c>
      <c r="F980" s="132">
        <v>77</v>
      </c>
      <c r="G980" s="132" t="s">
        <v>3848</v>
      </c>
      <c r="H980" s="132">
        <v>2</v>
      </c>
      <c r="I980" s="132">
        <v>0.124</v>
      </c>
      <c r="J980" s="132">
        <v>1</v>
      </c>
      <c r="K980" s="132">
        <v>0.124</v>
      </c>
      <c r="L980" s="132" t="s">
        <v>2171</v>
      </c>
      <c r="M980" s="132">
        <v>497</v>
      </c>
      <c r="N980" s="132" t="s">
        <v>468</v>
      </c>
      <c r="O980" s="132">
        <v>1760</v>
      </c>
      <c r="P980" s="132" t="s">
        <v>425</v>
      </c>
      <c r="Q980" s="132">
        <v>37</v>
      </c>
      <c r="R980" s="132" t="s">
        <v>467</v>
      </c>
      <c r="S980" s="132">
        <v>1000323</v>
      </c>
      <c r="T980" s="132" t="s">
        <v>810</v>
      </c>
      <c r="U980" s="132">
        <v>122</v>
      </c>
      <c r="V980" s="132">
        <v>50</v>
      </c>
      <c r="W980" s="132" t="s">
        <v>1064</v>
      </c>
      <c r="X980" s="132">
        <v>7</v>
      </c>
    </row>
    <row r="981" spans="1:24" hidden="1">
      <c r="A981" s="132">
        <v>1408</v>
      </c>
      <c r="B981" s="132">
        <v>60000000758</v>
      </c>
      <c r="C981" s="132">
        <v>61044200000</v>
      </c>
      <c r="D981" s="132" t="s">
        <v>506</v>
      </c>
      <c r="E981" s="132" t="s">
        <v>426</v>
      </c>
      <c r="F981" s="132">
        <v>43</v>
      </c>
      <c r="G981" s="132" t="s">
        <v>3848</v>
      </c>
      <c r="H981" s="132">
        <v>2</v>
      </c>
      <c r="I981" s="132">
        <v>0.32200000000000001</v>
      </c>
      <c r="J981" s="132">
        <v>1</v>
      </c>
      <c r="K981" s="132">
        <v>0.32200000000000001</v>
      </c>
      <c r="L981" s="132" t="s">
        <v>2171</v>
      </c>
      <c r="M981" s="132">
        <v>497</v>
      </c>
      <c r="N981" s="132" t="s">
        <v>436</v>
      </c>
      <c r="O981" s="132">
        <v>1840</v>
      </c>
      <c r="P981" s="132" t="s">
        <v>439</v>
      </c>
      <c r="Q981" s="132">
        <v>9</v>
      </c>
      <c r="R981" s="132" t="s">
        <v>467</v>
      </c>
      <c r="S981" s="132">
        <v>1000323</v>
      </c>
      <c r="T981" s="132" t="s">
        <v>810</v>
      </c>
      <c r="U981" s="132">
        <v>122</v>
      </c>
      <c r="V981" s="132">
        <v>110</v>
      </c>
      <c r="W981" s="132" t="s">
        <v>1144</v>
      </c>
      <c r="X981" s="132">
        <v>23</v>
      </c>
    </row>
    <row r="982" spans="1:24" hidden="1">
      <c r="A982" s="132">
        <v>1409</v>
      </c>
      <c r="B982" s="132">
        <v>60000000759</v>
      </c>
      <c r="C982" s="132">
        <v>61062000000</v>
      </c>
      <c r="D982" s="132" t="s">
        <v>977</v>
      </c>
      <c r="E982" s="132" t="s">
        <v>444</v>
      </c>
      <c r="F982" s="132">
        <v>82</v>
      </c>
      <c r="G982" s="132" t="s">
        <v>3848</v>
      </c>
      <c r="H982" s="132">
        <v>2</v>
      </c>
      <c r="I982" s="132">
        <v>9.1999999999999998E-2</v>
      </c>
      <c r="J982" s="132">
        <v>1</v>
      </c>
      <c r="K982" s="132">
        <v>9.1999999999999998E-2</v>
      </c>
      <c r="L982" s="132" t="s">
        <v>2171</v>
      </c>
      <c r="M982" s="132">
        <v>497</v>
      </c>
      <c r="N982" s="132" t="s">
        <v>468</v>
      </c>
      <c r="O982" s="132">
        <v>1760</v>
      </c>
      <c r="P982" s="132" t="s">
        <v>3876</v>
      </c>
      <c r="Q982" s="132">
        <v>54</v>
      </c>
      <c r="R982" s="132" t="s">
        <v>467</v>
      </c>
      <c r="S982" s="132">
        <v>1000323</v>
      </c>
      <c r="T982" s="132" t="s">
        <v>1142</v>
      </c>
      <c r="U982" s="132">
        <v>1</v>
      </c>
      <c r="V982" s="132">
        <v>66</v>
      </c>
      <c r="W982" s="132" t="s">
        <v>3918</v>
      </c>
      <c r="X982" s="132">
        <v>26</v>
      </c>
    </row>
    <row r="983" spans="1:24" hidden="1">
      <c r="A983" s="132">
        <v>1410</v>
      </c>
      <c r="B983" s="132">
        <v>60000000760</v>
      </c>
      <c r="C983" s="132">
        <v>61046900090</v>
      </c>
      <c r="D983" s="132" t="s">
        <v>613</v>
      </c>
      <c r="E983" s="132" t="s">
        <v>442</v>
      </c>
      <c r="F983" s="132">
        <v>24</v>
      </c>
      <c r="G983" s="132" t="s">
        <v>3848</v>
      </c>
      <c r="H983" s="132">
        <v>2</v>
      </c>
      <c r="I983" s="132">
        <v>0.14799999999999999</v>
      </c>
      <c r="J983" s="132">
        <v>1</v>
      </c>
      <c r="K983" s="132">
        <v>0.14799999999999999</v>
      </c>
      <c r="L983" s="132" t="s">
        <v>2171</v>
      </c>
      <c r="M983" s="132">
        <v>497</v>
      </c>
      <c r="N983" s="132" t="s">
        <v>436</v>
      </c>
      <c r="O983" s="132">
        <v>1840</v>
      </c>
      <c r="P983" s="132" t="s">
        <v>4294</v>
      </c>
      <c r="Q983" s="132" t="s">
        <v>4271</v>
      </c>
      <c r="R983" s="132" t="s">
        <v>467</v>
      </c>
      <c r="S983" s="132">
        <v>1000323</v>
      </c>
      <c r="T983" s="132" t="s">
        <v>1142</v>
      </c>
      <c r="U983" s="132">
        <v>1</v>
      </c>
      <c r="V983" s="132">
        <v>80</v>
      </c>
      <c r="W983" s="132" t="s">
        <v>1144</v>
      </c>
      <c r="X983" s="132">
        <v>23</v>
      </c>
    </row>
    <row r="984" spans="1:24" hidden="1">
      <c r="A984" s="132">
        <v>1411</v>
      </c>
      <c r="B984" s="132">
        <v>60000000773</v>
      </c>
      <c r="C984" s="132">
        <v>61043300000</v>
      </c>
      <c r="D984" s="132" t="s">
        <v>569</v>
      </c>
      <c r="E984" s="132" t="s">
        <v>466</v>
      </c>
      <c r="F984" s="132">
        <v>153</v>
      </c>
      <c r="G984" s="132" t="s">
        <v>3848</v>
      </c>
      <c r="H984" s="132">
        <v>2</v>
      </c>
      <c r="I984" s="132">
        <v>0.17199999999999999</v>
      </c>
      <c r="J984" s="132">
        <v>1</v>
      </c>
      <c r="K984" s="132">
        <v>0.17199999999999999</v>
      </c>
      <c r="L984" s="132" t="s">
        <v>2171</v>
      </c>
      <c r="M984" s="132">
        <v>497</v>
      </c>
      <c r="N984" s="132" t="s">
        <v>468</v>
      </c>
      <c r="O984" s="132">
        <v>1760</v>
      </c>
      <c r="P984" s="132" t="s">
        <v>425</v>
      </c>
      <c r="Q984" s="132">
        <v>37</v>
      </c>
      <c r="R984" s="132" t="s">
        <v>467</v>
      </c>
      <c r="S984" s="132">
        <v>1000323</v>
      </c>
      <c r="T984" s="132" t="s">
        <v>821</v>
      </c>
      <c r="U984" s="132">
        <v>3</v>
      </c>
      <c r="V984" s="132">
        <v>110</v>
      </c>
      <c r="W984" s="132" t="s">
        <v>1048</v>
      </c>
      <c r="X984" s="132">
        <v>4</v>
      </c>
    </row>
    <row r="985" spans="1:24" hidden="1">
      <c r="A985" s="132">
        <v>1412</v>
      </c>
      <c r="B985" s="132">
        <v>60000000774</v>
      </c>
      <c r="C985" s="132">
        <v>61043300000</v>
      </c>
      <c r="D985" s="132" t="s">
        <v>569</v>
      </c>
      <c r="E985" s="132" t="s">
        <v>466</v>
      </c>
      <c r="F985" s="132">
        <v>153</v>
      </c>
      <c r="G985" s="132" t="s">
        <v>3848</v>
      </c>
      <c r="H985" s="132">
        <v>2</v>
      </c>
      <c r="I985" s="132">
        <v>0.13600000000000001</v>
      </c>
      <c r="J985" s="132">
        <v>1</v>
      </c>
      <c r="K985" s="132">
        <v>0.13600000000000001</v>
      </c>
      <c r="L985" s="132" t="s">
        <v>2171</v>
      </c>
      <c r="M985" s="132">
        <v>497</v>
      </c>
      <c r="N985" s="132" t="s">
        <v>468</v>
      </c>
      <c r="O985" s="132">
        <v>1760</v>
      </c>
      <c r="P985" s="132" t="s">
        <v>3961</v>
      </c>
      <c r="Q985" s="132" t="s">
        <v>3935</v>
      </c>
      <c r="R985" s="132" t="s">
        <v>467</v>
      </c>
      <c r="S985" s="132">
        <v>1000323</v>
      </c>
      <c r="T985" s="132" t="s">
        <v>821</v>
      </c>
      <c r="U985" s="132">
        <v>3</v>
      </c>
      <c r="V985" s="132">
        <v>50</v>
      </c>
      <c r="W985" s="132" t="s">
        <v>1048</v>
      </c>
      <c r="X985" s="132">
        <v>4</v>
      </c>
    </row>
    <row r="986" spans="1:24" hidden="1">
      <c r="A986" s="132">
        <v>1413</v>
      </c>
      <c r="B986" s="132">
        <v>60000000775</v>
      </c>
      <c r="C986" s="132">
        <v>61044900000</v>
      </c>
      <c r="D986" s="132" t="s">
        <v>673</v>
      </c>
      <c r="E986" s="132" t="s">
        <v>3974</v>
      </c>
      <c r="F986" s="132">
        <v>467</v>
      </c>
      <c r="G986" s="132" t="s">
        <v>3848</v>
      </c>
      <c r="H986" s="132">
        <v>2</v>
      </c>
      <c r="I986" s="132">
        <v>0.46200000000000002</v>
      </c>
      <c r="J986" s="132">
        <v>1</v>
      </c>
      <c r="K986" s="132">
        <v>0.46200000000000002</v>
      </c>
      <c r="L986" s="132" t="s">
        <v>2171</v>
      </c>
      <c r="M986" s="132">
        <v>497</v>
      </c>
      <c r="N986" s="132" t="s">
        <v>468</v>
      </c>
      <c r="O986" s="132">
        <v>1760</v>
      </c>
      <c r="P986" s="132" t="s">
        <v>431</v>
      </c>
      <c r="Q986" s="132">
        <v>53</v>
      </c>
      <c r="R986" s="132" t="s">
        <v>467</v>
      </c>
      <c r="S986" s="132">
        <v>1000323</v>
      </c>
      <c r="T986" s="132" t="s">
        <v>821</v>
      </c>
      <c r="U986" s="132">
        <v>3</v>
      </c>
      <c r="V986" s="132">
        <v>110</v>
      </c>
      <c r="W986" s="132" t="s">
        <v>1063</v>
      </c>
      <c r="X986" s="132">
        <v>13</v>
      </c>
    </row>
    <row r="987" spans="1:24" hidden="1">
      <c r="A987" s="132">
        <v>1414</v>
      </c>
      <c r="B987" s="132">
        <v>60000000772</v>
      </c>
      <c r="C987" s="132">
        <v>61091000000</v>
      </c>
      <c r="D987" s="132" t="s">
        <v>856</v>
      </c>
      <c r="E987" s="132" t="s">
        <v>453</v>
      </c>
      <c r="F987" s="132">
        <v>73</v>
      </c>
      <c r="G987" s="132" t="s">
        <v>3848</v>
      </c>
      <c r="H987" s="132">
        <v>2</v>
      </c>
      <c r="I987" s="132">
        <v>0.13400000000000001</v>
      </c>
      <c r="J987" s="132">
        <v>1</v>
      </c>
      <c r="K987" s="132">
        <v>0.13400000000000001</v>
      </c>
      <c r="L987" s="132" t="s">
        <v>2171</v>
      </c>
      <c r="M987" s="132">
        <v>497</v>
      </c>
      <c r="N987" s="132" t="s">
        <v>3915</v>
      </c>
      <c r="O987" s="132">
        <v>7497</v>
      </c>
      <c r="P987" s="132" t="s">
        <v>4295</v>
      </c>
      <c r="Q987" s="132" t="s">
        <v>4270</v>
      </c>
      <c r="R987" s="132" t="s">
        <v>467</v>
      </c>
      <c r="S987" s="132">
        <v>1000323</v>
      </c>
      <c r="T987" s="132" t="s">
        <v>810</v>
      </c>
      <c r="U987" s="132">
        <v>122</v>
      </c>
      <c r="V987" s="132">
        <v>40</v>
      </c>
      <c r="W987" s="132" t="s">
        <v>1038</v>
      </c>
      <c r="X987" s="132">
        <v>5</v>
      </c>
    </row>
    <row r="988" spans="1:24" hidden="1">
      <c r="A988" s="132">
        <v>1415</v>
      </c>
      <c r="B988" s="132">
        <v>60000000762</v>
      </c>
      <c r="C988" s="132">
        <v>61046300000</v>
      </c>
      <c r="D988" s="132" t="s">
        <v>635</v>
      </c>
      <c r="E988" s="132" t="s">
        <v>3671</v>
      </c>
      <c r="F988" s="132">
        <v>54</v>
      </c>
      <c r="G988" s="132" t="s">
        <v>3848</v>
      </c>
      <c r="H988" s="132">
        <v>2</v>
      </c>
      <c r="I988" s="132">
        <v>0.59399999999999997</v>
      </c>
      <c r="J988" s="132">
        <v>1</v>
      </c>
      <c r="K988" s="132">
        <v>0.59399999999999997</v>
      </c>
      <c r="L988" s="132" t="s">
        <v>2171</v>
      </c>
      <c r="M988" s="132">
        <v>497</v>
      </c>
      <c r="N988" s="132" t="s">
        <v>468</v>
      </c>
      <c r="O988" s="132">
        <v>1760</v>
      </c>
      <c r="P988" s="132" t="s">
        <v>425</v>
      </c>
      <c r="Q988" s="132">
        <v>37</v>
      </c>
      <c r="R988" s="132" t="s">
        <v>467</v>
      </c>
      <c r="S988" s="132">
        <v>1000323</v>
      </c>
      <c r="T988" s="132">
        <v>46</v>
      </c>
      <c r="U988" s="132">
        <v>99</v>
      </c>
      <c r="V988" s="132">
        <v>130</v>
      </c>
      <c r="W988" s="132" t="s">
        <v>1050</v>
      </c>
      <c r="X988" s="132">
        <v>20</v>
      </c>
    </row>
    <row r="989" spans="1:24" hidden="1">
      <c r="A989" s="132">
        <v>1416</v>
      </c>
      <c r="B989" s="132">
        <v>60000000769</v>
      </c>
      <c r="C989" s="132">
        <v>61099090000</v>
      </c>
      <c r="D989" s="132" t="s">
        <v>653</v>
      </c>
      <c r="E989" s="132" t="s">
        <v>453</v>
      </c>
      <c r="F989" s="132">
        <v>73</v>
      </c>
      <c r="G989" s="132" t="s">
        <v>3848</v>
      </c>
      <c r="H989" s="132">
        <v>2</v>
      </c>
      <c r="I989" s="132">
        <v>0.104</v>
      </c>
      <c r="J989" s="132">
        <v>1</v>
      </c>
      <c r="K989" s="132">
        <v>0.104</v>
      </c>
      <c r="L989" s="132" t="s">
        <v>2171</v>
      </c>
      <c r="M989" s="132">
        <v>497</v>
      </c>
      <c r="N989" s="132" t="s">
        <v>468</v>
      </c>
      <c r="O989" s="132">
        <v>1760</v>
      </c>
      <c r="P989" s="132" t="s">
        <v>431</v>
      </c>
      <c r="Q989" s="132">
        <v>53</v>
      </c>
      <c r="R989" s="132" t="s">
        <v>467</v>
      </c>
      <c r="S989" s="132">
        <v>1000323</v>
      </c>
      <c r="T989" s="132" t="s">
        <v>810</v>
      </c>
      <c r="U989" s="132">
        <v>122</v>
      </c>
      <c r="V989" s="132">
        <v>30</v>
      </c>
      <c r="W989" s="132" t="s">
        <v>1063</v>
      </c>
      <c r="X989" s="132">
        <v>13</v>
      </c>
    </row>
    <row r="990" spans="1:24" hidden="1">
      <c r="A990" s="132">
        <v>1417</v>
      </c>
      <c r="B990" s="132">
        <v>60000000765</v>
      </c>
      <c r="C990" s="132">
        <v>61044300000</v>
      </c>
      <c r="D990" s="132" t="s">
        <v>541</v>
      </c>
      <c r="E990" s="132" t="s">
        <v>426</v>
      </c>
      <c r="F990" s="132">
        <v>43</v>
      </c>
      <c r="G990" s="132" t="s">
        <v>3848</v>
      </c>
      <c r="H990" s="132">
        <v>2</v>
      </c>
      <c r="I990" s="132">
        <v>0.33800000000000002</v>
      </c>
      <c r="J990" s="132">
        <v>1</v>
      </c>
      <c r="K990" s="132">
        <v>0.33800000000000002</v>
      </c>
      <c r="L990" s="132" t="s">
        <v>2171</v>
      </c>
      <c r="M990" s="132">
        <v>497</v>
      </c>
      <c r="N990" s="132" t="s">
        <v>436</v>
      </c>
      <c r="O990" s="132">
        <v>1840</v>
      </c>
      <c r="P990" s="132" t="s">
        <v>425</v>
      </c>
      <c r="Q990" s="132">
        <v>37</v>
      </c>
      <c r="R990" s="132" t="s">
        <v>467</v>
      </c>
      <c r="S990" s="132">
        <v>1000323</v>
      </c>
      <c r="T990" s="132" t="s">
        <v>1142</v>
      </c>
      <c r="U990" s="132">
        <v>1</v>
      </c>
      <c r="V990" s="132">
        <v>90</v>
      </c>
      <c r="W990" s="132" t="s">
        <v>1077</v>
      </c>
      <c r="X990" s="132">
        <v>16</v>
      </c>
    </row>
    <row r="991" spans="1:24" hidden="1">
      <c r="A991" s="132">
        <v>1418</v>
      </c>
      <c r="B991" s="132">
        <v>60000000767</v>
      </c>
      <c r="C991" s="132">
        <v>61045200000</v>
      </c>
      <c r="D991" s="132" t="s">
        <v>639</v>
      </c>
      <c r="E991" s="132" t="s">
        <v>443</v>
      </c>
      <c r="F991" s="132">
        <v>53</v>
      </c>
      <c r="G991" s="132" t="s">
        <v>3848</v>
      </c>
      <c r="H991" s="132">
        <v>2</v>
      </c>
      <c r="I991" s="132">
        <v>0.24199999999999999</v>
      </c>
      <c r="J991" s="132">
        <v>1</v>
      </c>
      <c r="K991" s="132">
        <v>0.24199999999999999</v>
      </c>
      <c r="L991" s="132" t="s">
        <v>2171</v>
      </c>
      <c r="M991" s="132">
        <v>497</v>
      </c>
      <c r="N991" s="132" t="s">
        <v>436</v>
      </c>
      <c r="O991" s="132">
        <v>1840</v>
      </c>
      <c r="P991" s="132" t="s">
        <v>3956</v>
      </c>
      <c r="Q991" s="132" t="s">
        <v>3930</v>
      </c>
      <c r="R991" s="132" t="s">
        <v>467</v>
      </c>
      <c r="S991" s="132">
        <v>1000323</v>
      </c>
      <c r="T991" s="132" t="s">
        <v>1142</v>
      </c>
      <c r="U991" s="132">
        <v>1</v>
      </c>
      <c r="V991" s="132">
        <v>80</v>
      </c>
      <c r="W991" s="132" t="s">
        <v>1046</v>
      </c>
      <c r="X991" s="132">
        <v>12</v>
      </c>
    </row>
    <row r="992" spans="1:24" hidden="1">
      <c r="A992" s="132">
        <v>1419</v>
      </c>
      <c r="B992" s="132">
        <v>60000000764</v>
      </c>
      <c r="C992" s="132">
        <v>61046300000</v>
      </c>
      <c r="D992" s="132" t="s">
        <v>635</v>
      </c>
      <c r="E992" s="132" t="s">
        <v>3671</v>
      </c>
      <c r="F992" s="132">
        <v>54</v>
      </c>
      <c r="G992" s="132" t="s">
        <v>3848</v>
      </c>
      <c r="H992" s="132">
        <v>2</v>
      </c>
      <c r="I992" s="132">
        <v>0.47399999999999998</v>
      </c>
      <c r="J992" s="132">
        <v>1</v>
      </c>
      <c r="K992" s="132">
        <v>0.47399999999999998</v>
      </c>
      <c r="L992" s="132" t="s">
        <v>2171</v>
      </c>
      <c r="M992" s="132">
        <v>497</v>
      </c>
      <c r="N992" s="132" t="s">
        <v>468</v>
      </c>
      <c r="O992" s="132">
        <v>1760</v>
      </c>
      <c r="P992" s="132" t="s">
        <v>425</v>
      </c>
      <c r="Q992" s="132">
        <v>37</v>
      </c>
      <c r="R992" s="132" t="s">
        <v>467</v>
      </c>
      <c r="S992" s="132">
        <v>1000323</v>
      </c>
      <c r="T992" s="132" t="s">
        <v>1148</v>
      </c>
      <c r="U992" s="132">
        <v>122</v>
      </c>
      <c r="V992" s="132">
        <v>160</v>
      </c>
      <c r="W992" s="132" t="s">
        <v>1038</v>
      </c>
      <c r="X992" s="132">
        <v>5</v>
      </c>
    </row>
    <row r="993" spans="1:24" hidden="1">
      <c r="A993" s="132">
        <v>1420</v>
      </c>
      <c r="B993" s="132">
        <v>60000000768</v>
      </c>
      <c r="C993" s="132">
        <v>61091000000</v>
      </c>
      <c r="D993" s="132" t="s">
        <v>856</v>
      </c>
      <c r="E993" s="132" t="s">
        <v>453</v>
      </c>
      <c r="F993" s="132">
        <v>73</v>
      </c>
      <c r="G993" s="132" t="s">
        <v>3848</v>
      </c>
      <c r="H993" s="132">
        <v>2</v>
      </c>
      <c r="I993" s="132">
        <v>0.156</v>
      </c>
      <c r="J993" s="132">
        <v>1</v>
      </c>
      <c r="K993" s="132">
        <v>0.156</v>
      </c>
      <c r="L993" s="132" t="s">
        <v>2171</v>
      </c>
      <c r="M993" s="132">
        <v>497</v>
      </c>
      <c r="N993" s="132" t="s">
        <v>3915</v>
      </c>
      <c r="O993" s="132">
        <v>7497</v>
      </c>
      <c r="P993" s="132" t="s">
        <v>4295</v>
      </c>
      <c r="Q993" s="132" t="s">
        <v>4270</v>
      </c>
      <c r="R993" s="132" t="s">
        <v>467</v>
      </c>
      <c r="S993" s="132">
        <v>1000323</v>
      </c>
      <c r="T993" s="132" t="s">
        <v>821</v>
      </c>
      <c r="U993" s="132">
        <v>3</v>
      </c>
      <c r="V993" s="132">
        <v>40</v>
      </c>
      <c r="W993" s="132" t="s">
        <v>1038</v>
      </c>
      <c r="X993" s="132">
        <v>5</v>
      </c>
    </row>
    <row r="994" spans="1:24" hidden="1">
      <c r="A994" s="132">
        <v>1421</v>
      </c>
      <c r="B994" s="132">
        <v>60000000766</v>
      </c>
      <c r="C994" s="132">
        <v>61043300000</v>
      </c>
      <c r="D994" s="132" t="s">
        <v>569</v>
      </c>
      <c r="E994" s="132" t="s">
        <v>466</v>
      </c>
      <c r="F994" s="132">
        <v>153</v>
      </c>
      <c r="G994" s="132" t="s">
        <v>3848</v>
      </c>
      <c r="H994" s="132">
        <v>2</v>
      </c>
      <c r="I994" s="132">
        <v>0.46400000000000002</v>
      </c>
      <c r="J994" s="132">
        <v>1</v>
      </c>
      <c r="K994" s="132">
        <v>0.46400000000000002</v>
      </c>
      <c r="L994" s="132" t="s">
        <v>2171</v>
      </c>
      <c r="M994" s="132">
        <v>497</v>
      </c>
      <c r="N994" s="132" t="s">
        <v>468</v>
      </c>
      <c r="O994" s="132">
        <v>1760</v>
      </c>
      <c r="P994" s="132" t="s">
        <v>425</v>
      </c>
      <c r="Q994" s="132">
        <v>37</v>
      </c>
      <c r="R994" s="132" t="s">
        <v>467</v>
      </c>
      <c r="S994" s="132">
        <v>1000323</v>
      </c>
      <c r="T994" s="132" t="s">
        <v>1142</v>
      </c>
      <c r="U994" s="132">
        <v>1</v>
      </c>
      <c r="V994" s="132">
        <v>100</v>
      </c>
      <c r="W994" s="132" t="s">
        <v>1048</v>
      </c>
      <c r="X994" s="132">
        <v>4</v>
      </c>
    </row>
    <row r="995" spans="1:24" hidden="1">
      <c r="A995" s="132">
        <v>1422</v>
      </c>
      <c r="B995" s="132">
        <v>60000000770</v>
      </c>
      <c r="C995" s="132">
        <v>61046300000</v>
      </c>
      <c r="D995" s="132" t="s">
        <v>635</v>
      </c>
      <c r="E995" s="132" t="s">
        <v>3671</v>
      </c>
      <c r="F995" s="132">
        <v>54</v>
      </c>
      <c r="G995" s="132" t="s">
        <v>3848</v>
      </c>
      <c r="H995" s="132">
        <v>2</v>
      </c>
      <c r="I995" s="132">
        <v>0.55200000000000005</v>
      </c>
      <c r="J995" s="132">
        <v>1</v>
      </c>
      <c r="K995" s="132">
        <v>0.55200000000000005</v>
      </c>
      <c r="L995" s="132" t="s">
        <v>2171</v>
      </c>
      <c r="M995" s="132">
        <v>497</v>
      </c>
      <c r="N995" s="132" t="s">
        <v>468</v>
      </c>
      <c r="O995" s="132">
        <v>1760</v>
      </c>
      <c r="P995" s="132" t="s">
        <v>425</v>
      </c>
      <c r="Q995" s="132">
        <v>37</v>
      </c>
      <c r="R995" s="132" t="s">
        <v>467</v>
      </c>
      <c r="S995" s="132">
        <v>1000323</v>
      </c>
      <c r="T995" s="132" t="s">
        <v>828</v>
      </c>
      <c r="U995" s="132">
        <v>124</v>
      </c>
      <c r="V995" s="132">
        <v>130</v>
      </c>
      <c r="W995" s="132" t="s">
        <v>1046</v>
      </c>
      <c r="X995" s="132">
        <v>12</v>
      </c>
    </row>
    <row r="996" spans="1:24" hidden="1">
      <c r="A996" s="132">
        <v>1423</v>
      </c>
      <c r="B996" s="132">
        <v>60000000771</v>
      </c>
      <c r="C996" s="132">
        <v>61062000000</v>
      </c>
      <c r="D996" s="132" t="s">
        <v>599</v>
      </c>
      <c r="E996" s="132" t="s">
        <v>437</v>
      </c>
      <c r="F996" s="132">
        <v>77</v>
      </c>
      <c r="G996" s="132" t="s">
        <v>3848</v>
      </c>
      <c r="H996" s="132">
        <v>2</v>
      </c>
      <c r="I996" s="132">
        <v>0.124</v>
      </c>
      <c r="J996" s="132">
        <v>1</v>
      </c>
      <c r="K996" s="132">
        <v>0.124</v>
      </c>
      <c r="L996" s="132" t="s">
        <v>2171</v>
      </c>
      <c r="M996" s="132">
        <v>497</v>
      </c>
      <c r="N996" s="132" t="s">
        <v>468</v>
      </c>
      <c r="O996" s="132">
        <v>1760</v>
      </c>
      <c r="P996" s="132" t="s">
        <v>425</v>
      </c>
      <c r="Q996" s="132">
        <v>37</v>
      </c>
      <c r="R996" s="132" t="s">
        <v>467</v>
      </c>
      <c r="S996" s="132">
        <v>1000323</v>
      </c>
      <c r="T996" s="132" t="s">
        <v>810</v>
      </c>
      <c r="U996" s="132">
        <v>122</v>
      </c>
      <c r="V996" s="132">
        <v>80</v>
      </c>
      <c r="W996" s="132" t="s">
        <v>1063</v>
      </c>
      <c r="X996" s="132">
        <v>13</v>
      </c>
    </row>
    <row r="997" spans="1:24" hidden="1">
      <c r="A997" s="132">
        <v>1424</v>
      </c>
      <c r="B997" s="132">
        <v>60000000761</v>
      </c>
      <c r="C997" s="132">
        <v>61044300000</v>
      </c>
      <c r="D997" s="132" t="s">
        <v>541</v>
      </c>
      <c r="E997" s="132" t="s">
        <v>3974</v>
      </c>
      <c r="F997" s="132">
        <v>467</v>
      </c>
      <c r="G997" s="132" t="s">
        <v>3848</v>
      </c>
      <c r="H997" s="132">
        <v>2</v>
      </c>
      <c r="I997" s="132">
        <v>0.44600000000000001</v>
      </c>
      <c r="J997" s="132">
        <v>1</v>
      </c>
      <c r="K997" s="132">
        <v>0.44600000000000001</v>
      </c>
      <c r="L997" s="132" t="s">
        <v>2171</v>
      </c>
      <c r="M997" s="132">
        <v>497</v>
      </c>
      <c r="N997" s="132" t="s">
        <v>468</v>
      </c>
      <c r="O997" s="132">
        <v>1760</v>
      </c>
      <c r="P997" s="132" t="s">
        <v>425</v>
      </c>
      <c r="Q997" s="132">
        <v>37</v>
      </c>
      <c r="R997" s="132" t="s">
        <v>467</v>
      </c>
      <c r="S997" s="132">
        <v>1000323</v>
      </c>
      <c r="T997" s="132" t="s">
        <v>1142</v>
      </c>
      <c r="U997" s="132">
        <v>1</v>
      </c>
      <c r="V997" s="132">
        <v>170</v>
      </c>
      <c r="W997" s="132" t="s">
        <v>1063</v>
      </c>
      <c r="X997" s="132">
        <v>13</v>
      </c>
    </row>
    <row r="998" spans="1:24" hidden="1">
      <c r="A998" s="132">
        <v>1425</v>
      </c>
      <c r="B998" s="132">
        <v>60000000763</v>
      </c>
      <c r="C998" s="132">
        <v>61069090000</v>
      </c>
      <c r="D998" s="132" t="s">
        <v>607</v>
      </c>
      <c r="E998" s="132" t="s">
        <v>437</v>
      </c>
      <c r="F998" s="132">
        <v>77</v>
      </c>
      <c r="G998" s="132" t="s">
        <v>3848</v>
      </c>
      <c r="H998" s="132">
        <v>2</v>
      </c>
      <c r="I998" s="132">
        <v>7.5999999999999998E-2</v>
      </c>
      <c r="J998" s="132">
        <v>1</v>
      </c>
      <c r="K998" s="132">
        <v>7.5999999999999998E-2</v>
      </c>
      <c r="L998" s="132" t="s">
        <v>2171</v>
      </c>
      <c r="M998" s="132">
        <v>497</v>
      </c>
      <c r="N998" s="132" t="s">
        <v>3915</v>
      </c>
      <c r="O998" s="132">
        <v>7497</v>
      </c>
      <c r="P998" s="132" t="s">
        <v>431</v>
      </c>
      <c r="Q998" s="132">
        <v>53</v>
      </c>
      <c r="R998" s="132" t="s">
        <v>467</v>
      </c>
      <c r="S998" s="132">
        <v>1000323</v>
      </c>
      <c r="T998" s="132" t="s">
        <v>1148</v>
      </c>
      <c r="U998" s="132">
        <v>122</v>
      </c>
      <c r="V998" s="132">
        <v>40</v>
      </c>
      <c r="W998" s="132" t="s">
        <v>1050</v>
      </c>
      <c r="X998" s="132">
        <v>20</v>
      </c>
    </row>
    <row r="999" spans="1:24" hidden="1">
      <c r="A999" s="132">
        <v>1426</v>
      </c>
      <c r="B999" s="132">
        <v>60000000788</v>
      </c>
      <c r="C999" s="132">
        <v>61044300000</v>
      </c>
      <c r="D999" s="132" t="s">
        <v>541</v>
      </c>
      <c r="E999" s="132" t="s">
        <v>426</v>
      </c>
      <c r="F999" s="132">
        <v>43</v>
      </c>
      <c r="G999" s="132" t="s">
        <v>3848</v>
      </c>
      <c r="H999" s="132">
        <v>2</v>
      </c>
      <c r="I999" s="132">
        <v>0.34399999999999997</v>
      </c>
      <c r="J999" s="132">
        <v>1</v>
      </c>
      <c r="K999" s="132">
        <v>0.34399999999999997</v>
      </c>
      <c r="L999" s="132" t="s">
        <v>2171</v>
      </c>
      <c r="M999" s="132">
        <v>497</v>
      </c>
      <c r="N999" s="132" t="s">
        <v>468</v>
      </c>
      <c r="O999" s="132">
        <v>1760</v>
      </c>
      <c r="P999" s="132" t="s">
        <v>425</v>
      </c>
      <c r="Q999" s="132">
        <v>37</v>
      </c>
      <c r="R999" s="132" t="s">
        <v>467</v>
      </c>
      <c r="S999" s="132">
        <v>1000323</v>
      </c>
      <c r="T999" s="132">
        <v>50</v>
      </c>
      <c r="U999" s="132">
        <v>105</v>
      </c>
      <c r="V999" s="132">
        <v>150</v>
      </c>
      <c r="W999" s="132" t="s">
        <v>1038</v>
      </c>
      <c r="X999" s="132">
        <v>5</v>
      </c>
    </row>
    <row r="1000" spans="1:24" hidden="1">
      <c r="A1000" s="132">
        <v>1427</v>
      </c>
      <c r="B1000" s="132">
        <v>60000000782</v>
      </c>
      <c r="C1000" s="132">
        <v>61044900000</v>
      </c>
      <c r="D1000" s="132" t="s">
        <v>673</v>
      </c>
      <c r="E1000" s="132" t="s">
        <v>3974</v>
      </c>
      <c r="F1000" s="132">
        <v>467</v>
      </c>
      <c r="G1000" s="132" t="s">
        <v>3848</v>
      </c>
      <c r="H1000" s="132">
        <v>2</v>
      </c>
      <c r="I1000" s="132">
        <v>0.59599999999999997</v>
      </c>
      <c r="J1000" s="132">
        <v>1</v>
      </c>
      <c r="K1000" s="132">
        <v>0.59599999999999997</v>
      </c>
      <c r="L1000" s="132" t="s">
        <v>2171</v>
      </c>
      <c r="M1000" s="132">
        <v>497</v>
      </c>
      <c r="N1000" s="132" t="s">
        <v>468</v>
      </c>
      <c r="O1000" s="132">
        <v>1760</v>
      </c>
      <c r="P1000" s="132" t="s">
        <v>431</v>
      </c>
      <c r="Q1000" s="132">
        <v>53</v>
      </c>
      <c r="R1000" s="132" t="s">
        <v>467</v>
      </c>
      <c r="S1000" s="132">
        <v>1000323</v>
      </c>
      <c r="T1000" s="132">
        <v>48</v>
      </c>
      <c r="U1000" s="132">
        <v>101</v>
      </c>
      <c r="V1000" s="132">
        <v>180</v>
      </c>
      <c r="W1000" s="132" t="s">
        <v>1063</v>
      </c>
      <c r="X1000" s="132">
        <v>13</v>
      </c>
    </row>
    <row r="1001" spans="1:24" hidden="1">
      <c r="A1001" s="132">
        <v>1428</v>
      </c>
      <c r="B1001" s="132">
        <v>60000000781</v>
      </c>
      <c r="C1001" s="132">
        <v>61044300000</v>
      </c>
      <c r="D1001" s="132" t="s">
        <v>541</v>
      </c>
      <c r="E1001" s="132" t="s">
        <v>3974</v>
      </c>
      <c r="F1001" s="132">
        <v>467</v>
      </c>
      <c r="G1001" s="132" t="s">
        <v>3848</v>
      </c>
      <c r="H1001" s="132">
        <v>2</v>
      </c>
      <c r="I1001" s="132">
        <v>0.33200000000000002</v>
      </c>
      <c r="J1001" s="132">
        <v>1</v>
      </c>
      <c r="K1001" s="132">
        <v>0.33200000000000002</v>
      </c>
      <c r="L1001" s="132" t="s">
        <v>2171</v>
      </c>
      <c r="M1001" s="132">
        <v>497</v>
      </c>
      <c r="N1001" s="132" t="s">
        <v>468</v>
      </c>
      <c r="O1001" s="132">
        <v>1760</v>
      </c>
      <c r="P1001" s="132" t="s">
        <v>425</v>
      </c>
      <c r="Q1001" s="132">
        <v>37</v>
      </c>
      <c r="R1001" s="132" t="s">
        <v>467</v>
      </c>
      <c r="S1001" s="132">
        <v>1000323</v>
      </c>
      <c r="T1001" s="132" t="s">
        <v>810</v>
      </c>
      <c r="U1001" s="132">
        <v>122</v>
      </c>
      <c r="V1001" s="132">
        <v>112</v>
      </c>
      <c r="W1001" s="132" t="s">
        <v>1063</v>
      </c>
      <c r="X1001" s="132">
        <v>13</v>
      </c>
    </row>
    <row r="1002" spans="1:24" hidden="1">
      <c r="A1002" s="132">
        <v>1429</v>
      </c>
      <c r="B1002" s="132">
        <v>60000000780</v>
      </c>
      <c r="C1002" s="132">
        <v>61045200000</v>
      </c>
      <c r="D1002" s="132" t="s">
        <v>633</v>
      </c>
      <c r="E1002" s="132" t="s">
        <v>443</v>
      </c>
      <c r="F1002" s="132">
        <v>53</v>
      </c>
      <c r="G1002" s="132" t="s">
        <v>3848</v>
      </c>
      <c r="H1002" s="132">
        <v>2</v>
      </c>
      <c r="I1002" s="132">
        <v>0.46800000000000003</v>
      </c>
      <c r="J1002" s="132">
        <v>1</v>
      </c>
      <c r="K1002" s="132">
        <v>0.46800000000000003</v>
      </c>
      <c r="L1002" s="132" t="s">
        <v>2171</v>
      </c>
      <c r="M1002" s="132">
        <v>497</v>
      </c>
      <c r="N1002" s="132" t="s">
        <v>468</v>
      </c>
      <c r="O1002" s="132">
        <v>1760</v>
      </c>
      <c r="P1002" s="132" t="s">
        <v>439</v>
      </c>
      <c r="Q1002" s="132">
        <v>9</v>
      </c>
      <c r="R1002" s="132" t="s">
        <v>467</v>
      </c>
      <c r="S1002" s="132">
        <v>1000323</v>
      </c>
      <c r="T1002" s="132" t="s">
        <v>810</v>
      </c>
      <c r="U1002" s="132">
        <v>122</v>
      </c>
      <c r="V1002" s="132">
        <v>120</v>
      </c>
      <c r="W1002" s="132" t="s">
        <v>1038</v>
      </c>
      <c r="X1002" s="132">
        <v>5</v>
      </c>
    </row>
    <row r="1003" spans="1:24" hidden="1">
      <c r="A1003" s="132">
        <v>1430</v>
      </c>
      <c r="B1003" s="132">
        <v>60000000778</v>
      </c>
      <c r="C1003" s="132">
        <v>62143000000</v>
      </c>
      <c r="D1003" s="132" t="s">
        <v>674</v>
      </c>
      <c r="E1003" s="132" t="s">
        <v>3648</v>
      </c>
      <c r="F1003" s="132">
        <v>11</v>
      </c>
      <c r="G1003" s="132" t="s">
        <v>3848</v>
      </c>
      <c r="H1003" s="132">
        <v>2</v>
      </c>
      <c r="I1003" s="132">
        <v>0.14799999999999999</v>
      </c>
      <c r="J1003" s="132">
        <v>1</v>
      </c>
      <c r="K1003" s="132">
        <v>0.14799999999999999</v>
      </c>
      <c r="L1003" s="132" t="s">
        <v>2171</v>
      </c>
      <c r="M1003" s="132">
        <v>497</v>
      </c>
      <c r="N1003" s="132" t="s">
        <v>468</v>
      </c>
      <c r="O1003" s="132">
        <v>1760</v>
      </c>
      <c r="P1003" s="132" t="s">
        <v>425</v>
      </c>
      <c r="Q1003" s="132">
        <v>37</v>
      </c>
      <c r="R1003" s="132" t="s">
        <v>467</v>
      </c>
      <c r="S1003" s="132">
        <v>1000323</v>
      </c>
      <c r="T1003" s="132" t="s">
        <v>1150</v>
      </c>
      <c r="U1003" s="132">
        <v>579</v>
      </c>
      <c r="V1003" s="132">
        <v>60</v>
      </c>
      <c r="W1003" s="132" t="s">
        <v>1063</v>
      </c>
      <c r="X1003" s="132">
        <v>13</v>
      </c>
    </row>
    <row r="1004" spans="1:24" hidden="1">
      <c r="A1004" s="132">
        <v>1431</v>
      </c>
      <c r="B1004" s="132">
        <v>60000000784</v>
      </c>
      <c r="C1004" s="132">
        <v>61045200000</v>
      </c>
      <c r="D1004" s="132" t="s">
        <v>633</v>
      </c>
      <c r="E1004" s="132" t="s">
        <v>443</v>
      </c>
      <c r="F1004" s="132">
        <v>53</v>
      </c>
      <c r="G1004" s="132" t="s">
        <v>3848</v>
      </c>
      <c r="H1004" s="132">
        <v>2</v>
      </c>
      <c r="I1004" s="132">
        <v>0.47</v>
      </c>
      <c r="J1004" s="132">
        <v>1</v>
      </c>
      <c r="K1004" s="132">
        <v>0.47</v>
      </c>
      <c r="L1004" s="132" t="s">
        <v>2171</v>
      </c>
      <c r="M1004" s="132">
        <v>497</v>
      </c>
      <c r="N1004" s="132" t="s">
        <v>468</v>
      </c>
      <c r="O1004" s="132">
        <v>1760</v>
      </c>
      <c r="P1004" s="132" t="s">
        <v>439</v>
      </c>
      <c r="Q1004" s="132">
        <v>9</v>
      </c>
      <c r="R1004" s="132" t="s">
        <v>467</v>
      </c>
      <c r="S1004" s="132">
        <v>1000323</v>
      </c>
      <c r="T1004" s="132" t="s">
        <v>1142</v>
      </c>
      <c r="U1004" s="132">
        <v>1</v>
      </c>
      <c r="V1004" s="132">
        <v>120</v>
      </c>
      <c r="W1004" s="132" t="s">
        <v>1038</v>
      </c>
      <c r="X1004" s="132">
        <v>5</v>
      </c>
    </row>
    <row r="1005" spans="1:24" hidden="1">
      <c r="A1005" s="132">
        <v>1432</v>
      </c>
      <c r="B1005" s="132">
        <v>60000000783</v>
      </c>
      <c r="C1005" s="132">
        <v>61046300000</v>
      </c>
      <c r="D1005" s="132" t="s">
        <v>635</v>
      </c>
      <c r="E1005" s="132" t="s">
        <v>3671</v>
      </c>
      <c r="F1005" s="132">
        <v>54</v>
      </c>
      <c r="G1005" s="132" t="s">
        <v>3848</v>
      </c>
      <c r="H1005" s="132">
        <v>2</v>
      </c>
      <c r="I1005" s="132">
        <v>0.622</v>
      </c>
      <c r="J1005" s="132">
        <v>1</v>
      </c>
      <c r="K1005" s="132">
        <v>0.622</v>
      </c>
      <c r="L1005" s="132" t="s">
        <v>2171</v>
      </c>
      <c r="M1005" s="132">
        <v>497</v>
      </c>
      <c r="N1005" s="132" t="s">
        <v>468</v>
      </c>
      <c r="O1005" s="132">
        <v>1760</v>
      </c>
      <c r="P1005" s="132" t="s">
        <v>425</v>
      </c>
      <c r="Q1005" s="132">
        <v>37</v>
      </c>
      <c r="R1005" s="132" t="s">
        <v>467</v>
      </c>
      <c r="S1005" s="132">
        <v>1000323</v>
      </c>
      <c r="T1005" s="132" t="s">
        <v>825</v>
      </c>
      <c r="U1005" s="132">
        <v>119</v>
      </c>
      <c r="V1005" s="132">
        <v>140</v>
      </c>
      <c r="W1005" s="132" t="s">
        <v>1063</v>
      </c>
      <c r="X1005" s="132">
        <v>13</v>
      </c>
    </row>
    <row r="1006" spans="1:24" hidden="1">
      <c r="A1006" s="132">
        <v>1433</v>
      </c>
      <c r="B1006" s="132">
        <v>60000000776</v>
      </c>
      <c r="C1006" s="132">
        <v>62046990000</v>
      </c>
      <c r="D1006" s="132" t="s">
        <v>629</v>
      </c>
      <c r="E1006" s="132" t="s">
        <v>420</v>
      </c>
      <c r="F1006" s="132">
        <v>93</v>
      </c>
      <c r="G1006" s="132" t="s">
        <v>3848</v>
      </c>
      <c r="H1006" s="132">
        <v>2</v>
      </c>
      <c r="I1006" s="132">
        <v>0.27200000000000002</v>
      </c>
      <c r="J1006" s="132">
        <v>1</v>
      </c>
      <c r="K1006" s="132">
        <v>0.27200000000000002</v>
      </c>
      <c r="L1006" s="132" t="s">
        <v>2171</v>
      </c>
      <c r="M1006" s="132">
        <v>497</v>
      </c>
      <c r="N1006" s="132" t="s">
        <v>468</v>
      </c>
      <c r="O1006" s="132">
        <v>1760</v>
      </c>
      <c r="P1006" s="132" t="s">
        <v>4296</v>
      </c>
      <c r="Q1006" s="132" t="s">
        <v>4272</v>
      </c>
      <c r="R1006" s="132" t="s">
        <v>467</v>
      </c>
      <c r="S1006" s="132">
        <v>1000323</v>
      </c>
      <c r="T1006" s="132" t="s">
        <v>810</v>
      </c>
      <c r="U1006" s="132">
        <v>122</v>
      </c>
      <c r="V1006" s="132">
        <v>110</v>
      </c>
      <c r="W1006" s="132" t="s">
        <v>1144</v>
      </c>
      <c r="X1006" s="132">
        <v>23</v>
      </c>
    </row>
    <row r="1007" spans="1:24" hidden="1">
      <c r="A1007" s="132">
        <v>1434</v>
      </c>
      <c r="B1007" s="132">
        <v>60000000779</v>
      </c>
      <c r="C1007" s="132">
        <v>61044300000</v>
      </c>
      <c r="D1007" s="132" t="s">
        <v>541</v>
      </c>
      <c r="E1007" s="132" t="s">
        <v>3974</v>
      </c>
      <c r="F1007" s="132">
        <v>467</v>
      </c>
      <c r="G1007" s="132" t="s">
        <v>3848</v>
      </c>
      <c r="H1007" s="132">
        <v>2</v>
      </c>
      <c r="I1007" s="132">
        <v>0.58799999999999997</v>
      </c>
      <c r="J1007" s="132">
        <v>1</v>
      </c>
      <c r="K1007" s="132">
        <v>0.58799999999999997</v>
      </c>
      <c r="L1007" s="132" t="s">
        <v>2171</v>
      </c>
      <c r="M1007" s="132">
        <v>497</v>
      </c>
      <c r="N1007" s="132" t="s">
        <v>468</v>
      </c>
      <c r="O1007" s="132">
        <v>1760</v>
      </c>
      <c r="P1007" s="132" t="s">
        <v>425</v>
      </c>
      <c r="Q1007" s="132">
        <v>37</v>
      </c>
      <c r="R1007" s="132" t="s">
        <v>467</v>
      </c>
      <c r="S1007" s="132">
        <v>1000323</v>
      </c>
      <c r="T1007" s="132">
        <v>50</v>
      </c>
      <c r="U1007" s="132">
        <v>105</v>
      </c>
      <c r="V1007" s="132">
        <v>250</v>
      </c>
      <c r="W1007" s="132" t="s">
        <v>1064</v>
      </c>
      <c r="X1007" s="132">
        <v>7</v>
      </c>
    </row>
    <row r="1008" spans="1:24" hidden="1">
      <c r="A1008" s="132">
        <v>1435</v>
      </c>
      <c r="B1008" s="132">
        <v>60000000777</v>
      </c>
      <c r="C1008" s="132">
        <v>61062000000</v>
      </c>
      <c r="D1008" s="132" t="s">
        <v>599</v>
      </c>
      <c r="E1008" s="132" t="s">
        <v>437</v>
      </c>
      <c r="F1008" s="132">
        <v>77</v>
      </c>
      <c r="G1008" s="132" t="s">
        <v>3848</v>
      </c>
      <c r="H1008" s="132">
        <v>2</v>
      </c>
      <c r="I1008" s="132">
        <v>0.13400000000000001</v>
      </c>
      <c r="J1008" s="132">
        <v>1</v>
      </c>
      <c r="K1008" s="132">
        <v>0.13400000000000001</v>
      </c>
      <c r="L1008" s="132" t="s">
        <v>2171</v>
      </c>
      <c r="M1008" s="132">
        <v>497</v>
      </c>
      <c r="N1008" s="132" t="s">
        <v>468</v>
      </c>
      <c r="O1008" s="132">
        <v>1760</v>
      </c>
      <c r="P1008" s="132" t="s">
        <v>425</v>
      </c>
      <c r="Q1008" s="132">
        <v>37</v>
      </c>
      <c r="R1008" s="132" t="s">
        <v>467</v>
      </c>
      <c r="S1008" s="132">
        <v>1000323</v>
      </c>
      <c r="T1008" s="132" t="s">
        <v>821</v>
      </c>
      <c r="U1008" s="132">
        <v>3</v>
      </c>
      <c r="V1008" s="132">
        <v>80</v>
      </c>
      <c r="W1008" s="132" t="s">
        <v>3916</v>
      </c>
      <c r="X1008" s="132">
        <v>10</v>
      </c>
    </row>
    <row r="1009" spans="1:24" hidden="1">
      <c r="A1009" s="132">
        <v>1436</v>
      </c>
      <c r="B1009" s="132">
        <v>60000000790</v>
      </c>
      <c r="C1009" s="132">
        <v>61062000000</v>
      </c>
      <c r="D1009" s="132" t="s">
        <v>599</v>
      </c>
      <c r="E1009" s="132" t="s">
        <v>437</v>
      </c>
      <c r="F1009" s="132">
        <v>77</v>
      </c>
      <c r="G1009" s="132" t="s">
        <v>3848</v>
      </c>
      <c r="H1009" s="132">
        <v>2</v>
      </c>
      <c r="I1009" s="132">
        <v>0.114</v>
      </c>
      <c r="J1009" s="132">
        <v>1</v>
      </c>
      <c r="K1009" s="132">
        <v>0.114</v>
      </c>
      <c r="L1009" s="132" t="s">
        <v>2171</v>
      </c>
      <c r="M1009" s="132">
        <v>497</v>
      </c>
      <c r="N1009" s="132" t="s">
        <v>468</v>
      </c>
      <c r="O1009" s="132">
        <v>1760</v>
      </c>
      <c r="P1009" s="132" t="s">
        <v>425</v>
      </c>
      <c r="Q1009" s="132">
        <v>37</v>
      </c>
      <c r="R1009" s="132" t="s">
        <v>467</v>
      </c>
      <c r="S1009" s="132">
        <v>1000323</v>
      </c>
      <c r="T1009" s="132" t="s">
        <v>1142</v>
      </c>
      <c r="U1009" s="132">
        <v>1</v>
      </c>
      <c r="V1009" s="132">
        <v>80</v>
      </c>
      <c r="W1009" s="132" t="s">
        <v>1048</v>
      </c>
      <c r="X1009" s="132">
        <v>4</v>
      </c>
    </row>
    <row r="1010" spans="1:24" hidden="1">
      <c r="A1010" s="132">
        <v>1437</v>
      </c>
      <c r="B1010" s="132">
        <v>60000000789</v>
      </c>
      <c r="C1010" s="132">
        <v>61043300000</v>
      </c>
      <c r="D1010" s="132" t="s">
        <v>569</v>
      </c>
      <c r="E1010" s="132" t="s">
        <v>466</v>
      </c>
      <c r="F1010" s="132">
        <v>153</v>
      </c>
      <c r="G1010" s="132" t="s">
        <v>3848</v>
      </c>
      <c r="H1010" s="132">
        <v>2</v>
      </c>
      <c r="I1010" s="132">
        <v>0.50600000000000001</v>
      </c>
      <c r="J1010" s="132">
        <v>1</v>
      </c>
      <c r="K1010" s="132">
        <v>0.50600000000000001</v>
      </c>
      <c r="L1010" s="132" t="s">
        <v>2171</v>
      </c>
      <c r="M1010" s="132">
        <v>497</v>
      </c>
      <c r="N1010" s="132" t="s">
        <v>468</v>
      </c>
      <c r="O1010" s="132">
        <v>1760</v>
      </c>
      <c r="P1010" s="132" t="s">
        <v>425</v>
      </c>
      <c r="Q1010" s="132">
        <v>37</v>
      </c>
      <c r="R1010" s="132" t="s">
        <v>467</v>
      </c>
      <c r="S1010" s="132">
        <v>1000323</v>
      </c>
      <c r="T1010" s="132" t="s">
        <v>810</v>
      </c>
      <c r="U1010" s="132">
        <v>122</v>
      </c>
      <c r="V1010" s="132">
        <v>160</v>
      </c>
      <c r="W1010" s="132" t="s">
        <v>1063</v>
      </c>
      <c r="X1010" s="132">
        <v>13</v>
      </c>
    </row>
    <row r="1011" spans="1:24" hidden="1">
      <c r="A1011" s="132">
        <v>1438</v>
      </c>
      <c r="B1011" s="132">
        <v>60000000786</v>
      </c>
      <c r="C1011" s="132">
        <v>61043300000</v>
      </c>
      <c r="D1011" s="132" t="s">
        <v>569</v>
      </c>
      <c r="E1011" s="132" t="s">
        <v>466</v>
      </c>
      <c r="F1011" s="132">
        <v>153</v>
      </c>
      <c r="G1011" s="132" t="s">
        <v>3848</v>
      </c>
      <c r="H1011" s="132">
        <v>2</v>
      </c>
      <c r="I1011" s="132">
        <v>0.21</v>
      </c>
      <c r="J1011" s="132">
        <v>1</v>
      </c>
      <c r="K1011" s="132">
        <v>0.21</v>
      </c>
      <c r="L1011" s="132" t="s">
        <v>2171</v>
      </c>
      <c r="M1011" s="132">
        <v>497</v>
      </c>
      <c r="N1011" s="132" t="s">
        <v>468</v>
      </c>
      <c r="O1011" s="132">
        <v>1760</v>
      </c>
      <c r="P1011" s="132" t="s">
        <v>425</v>
      </c>
      <c r="Q1011" s="132">
        <v>37</v>
      </c>
      <c r="R1011" s="132" t="s">
        <v>467</v>
      </c>
      <c r="S1011" s="132">
        <v>1000323</v>
      </c>
      <c r="T1011" s="132" t="s">
        <v>1142</v>
      </c>
      <c r="U1011" s="132">
        <v>1</v>
      </c>
      <c r="V1011" s="132">
        <v>80</v>
      </c>
      <c r="W1011" s="132" t="s">
        <v>1064</v>
      </c>
      <c r="X1011" s="132">
        <v>7</v>
      </c>
    </row>
    <row r="1012" spans="1:24" hidden="1">
      <c r="A1012" s="132">
        <v>1439</v>
      </c>
      <c r="B1012" s="132">
        <v>60000000787</v>
      </c>
      <c r="C1012" s="132">
        <v>61061000000</v>
      </c>
      <c r="D1012" s="132" t="s">
        <v>976</v>
      </c>
      <c r="E1012" s="132" t="s">
        <v>437</v>
      </c>
      <c r="F1012" s="132">
        <v>77</v>
      </c>
      <c r="G1012" s="132" t="s">
        <v>3848</v>
      </c>
      <c r="H1012" s="132">
        <v>2</v>
      </c>
      <c r="I1012" s="132">
        <v>0.14599999999999999</v>
      </c>
      <c r="J1012" s="132">
        <v>1</v>
      </c>
      <c r="K1012" s="132">
        <v>0.14599999999999999</v>
      </c>
      <c r="L1012" s="132" t="s">
        <v>2171</v>
      </c>
      <c r="M1012" s="132">
        <v>497</v>
      </c>
      <c r="N1012" s="132" t="s">
        <v>436</v>
      </c>
      <c r="O1012" s="132">
        <v>1840</v>
      </c>
      <c r="P1012" s="132" t="s">
        <v>439</v>
      </c>
      <c r="Q1012" s="132">
        <v>9</v>
      </c>
      <c r="R1012" s="132" t="s">
        <v>467</v>
      </c>
      <c r="S1012" s="132">
        <v>1000323</v>
      </c>
      <c r="T1012" s="132" t="s">
        <v>1148</v>
      </c>
      <c r="U1012" s="132">
        <v>122</v>
      </c>
      <c r="V1012" s="132">
        <v>50</v>
      </c>
      <c r="W1012" s="132" t="s">
        <v>1046</v>
      </c>
      <c r="X1012" s="132">
        <v>12</v>
      </c>
    </row>
    <row r="1013" spans="1:24" hidden="1">
      <c r="A1013" s="132">
        <v>1440</v>
      </c>
      <c r="B1013" s="132">
        <v>60000000785</v>
      </c>
      <c r="C1013" s="132">
        <v>61044300000</v>
      </c>
      <c r="D1013" s="132" t="s">
        <v>541</v>
      </c>
      <c r="E1013" s="132" t="s">
        <v>426</v>
      </c>
      <c r="F1013" s="132">
        <v>43</v>
      </c>
      <c r="G1013" s="132" t="s">
        <v>3848</v>
      </c>
      <c r="H1013" s="132">
        <v>2</v>
      </c>
      <c r="I1013" s="132">
        <v>0.38400000000000001</v>
      </c>
      <c r="J1013" s="132">
        <v>1</v>
      </c>
      <c r="K1013" s="132">
        <v>0.38400000000000001</v>
      </c>
      <c r="L1013" s="132" t="s">
        <v>2171</v>
      </c>
      <c r="M1013" s="132">
        <v>497</v>
      </c>
      <c r="N1013" s="132" t="s">
        <v>468</v>
      </c>
      <c r="O1013" s="132">
        <v>1760</v>
      </c>
      <c r="P1013" s="132" t="s">
        <v>425</v>
      </c>
      <c r="Q1013" s="132">
        <v>37</v>
      </c>
      <c r="R1013" s="132" t="s">
        <v>467</v>
      </c>
      <c r="S1013" s="132">
        <v>1000323</v>
      </c>
      <c r="T1013" s="132" t="s">
        <v>1142</v>
      </c>
      <c r="U1013" s="132">
        <v>1</v>
      </c>
      <c r="V1013" s="132">
        <v>110</v>
      </c>
      <c r="W1013" s="132" t="s">
        <v>1063</v>
      </c>
      <c r="X1013" s="132">
        <v>13</v>
      </c>
    </row>
    <row r="1014" spans="1:24" hidden="1">
      <c r="A1014" s="132">
        <v>1441</v>
      </c>
      <c r="B1014" s="132">
        <v>60000000791</v>
      </c>
      <c r="C1014" s="132">
        <v>62046318000</v>
      </c>
      <c r="D1014" s="132" t="s">
        <v>511</v>
      </c>
      <c r="E1014" s="132" t="s">
        <v>420</v>
      </c>
      <c r="F1014" s="132">
        <v>93</v>
      </c>
      <c r="G1014" s="132" t="s">
        <v>3848</v>
      </c>
      <c r="H1014" s="132">
        <v>2</v>
      </c>
      <c r="I1014" s="132">
        <v>0.36399999999999999</v>
      </c>
      <c r="J1014" s="132">
        <v>1</v>
      </c>
      <c r="K1014" s="132">
        <v>0.36399999999999999</v>
      </c>
      <c r="L1014" s="132" t="s">
        <v>2171</v>
      </c>
      <c r="M1014" s="132">
        <v>497</v>
      </c>
      <c r="N1014" s="132" t="s">
        <v>468</v>
      </c>
      <c r="O1014" s="132">
        <v>1760</v>
      </c>
      <c r="P1014" s="132" t="s">
        <v>425</v>
      </c>
      <c r="Q1014" s="132">
        <v>37</v>
      </c>
      <c r="R1014" s="132" t="s">
        <v>467</v>
      </c>
      <c r="S1014" s="132">
        <v>1000323</v>
      </c>
      <c r="T1014" s="132" t="s">
        <v>1142</v>
      </c>
      <c r="U1014" s="132">
        <v>1</v>
      </c>
      <c r="V1014" s="132">
        <v>90</v>
      </c>
      <c r="W1014" s="132" t="s">
        <v>1048</v>
      </c>
      <c r="X1014" s="132">
        <v>4</v>
      </c>
    </row>
    <row r="1015" spans="1:24" hidden="1">
      <c r="A1015" s="132">
        <v>1442</v>
      </c>
      <c r="B1015" s="132">
        <v>60000000792</v>
      </c>
      <c r="C1015" s="132">
        <v>62046318000</v>
      </c>
      <c r="D1015" s="132" t="s">
        <v>511</v>
      </c>
      <c r="E1015" s="132" t="s">
        <v>420</v>
      </c>
      <c r="F1015" s="132">
        <v>93</v>
      </c>
      <c r="G1015" s="132" t="s">
        <v>3848</v>
      </c>
      <c r="H1015" s="132">
        <v>2</v>
      </c>
      <c r="I1015" s="132">
        <v>0.36399999999999999</v>
      </c>
      <c r="J1015" s="132">
        <v>1</v>
      </c>
      <c r="K1015" s="132">
        <v>0.36399999999999999</v>
      </c>
      <c r="L1015" s="132" t="s">
        <v>2171</v>
      </c>
      <c r="M1015" s="132">
        <v>497</v>
      </c>
      <c r="N1015" s="132" t="s">
        <v>468</v>
      </c>
      <c r="O1015" s="132">
        <v>1760</v>
      </c>
      <c r="P1015" s="132" t="s">
        <v>425</v>
      </c>
      <c r="Q1015" s="132">
        <v>37</v>
      </c>
      <c r="R1015" s="132" t="s">
        <v>467</v>
      </c>
      <c r="S1015" s="132">
        <v>1000323</v>
      </c>
      <c r="T1015" s="132" t="s">
        <v>1142</v>
      </c>
      <c r="U1015" s="132">
        <v>1</v>
      </c>
      <c r="V1015" s="132">
        <v>90</v>
      </c>
      <c r="W1015" s="132" t="s">
        <v>1048</v>
      </c>
      <c r="X1015" s="132">
        <v>4</v>
      </c>
    </row>
    <row r="1016" spans="1:24" hidden="1">
      <c r="A1016" s="132">
        <v>1443</v>
      </c>
      <c r="B1016" s="132">
        <v>60000000793</v>
      </c>
      <c r="C1016" s="132">
        <v>62046318000</v>
      </c>
      <c r="D1016" s="132" t="s">
        <v>511</v>
      </c>
      <c r="E1016" s="132" t="s">
        <v>420</v>
      </c>
      <c r="F1016" s="132">
        <v>93</v>
      </c>
      <c r="G1016" s="132" t="s">
        <v>3848</v>
      </c>
      <c r="H1016" s="132">
        <v>2</v>
      </c>
      <c r="I1016" s="132">
        <v>0.314</v>
      </c>
      <c r="J1016" s="132">
        <v>1</v>
      </c>
      <c r="K1016" s="132">
        <v>0.314</v>
      </c>
      <c r="L1016" s="132" t="s">
        <v>2171</v>
      </c>
      <c r="M1016" s="132">
        <v>497</v>
      </c>
      <c r="N1016" s="132" t="s">
        <v>468</v>
      </c>
      <c r="O1016" s="132">
        <v>1760</v>
      </c>
      <c r="P1016" s="132" t="s">
        <v>425</v>
      </c>
      <c r="Q1016" s="132">
        <v>37</v>
      </c>
      <c r="R1016" s="132" t="s">
        <v>467</v>
      </c>
      <c r="S1016" s="132">
        <v>1000323</v>
      </c>
      <c r="T1016" s="132" t="s">
        <v>1142</v>
      </c>
      <c r="U1016" s="132">
        <v>1</v>
      </c>
      <c r="V1016" s="132">
        <v>80</v>
      </c>
      <c r="W1016" s="132" t="s">
        <v>1064</v>
      </c>
      <c r="X1016" s="132">
        <v>7</v>
      </c>
    </row>
    <row r="1017" spans="1:24" hidden="1">
      <c r="A1017" s="132">
        <v>1444</v>
      </c>
      <c r="B1017" s="132">
        <v>60000000796</v>
      </c>
      <c r="C1017" s="132">
        <v>62046318000</v>
      </c>
      <c r="D1017" s="132" t="s">
        <v>511</v>
      </c>
      <c r="E1017" s="132" t="s">
        <v>420</v>
      </c>
      <c r="F1017" s="132">
        <v>93</v>
      </c>
      <c r="G1017" s="132" t="s">
        <v>3848</v>
      </c>
      <c r="H1017" s="132">
        <v>2</v>
      </c>
      <c r="I1017" s="132">
        <v>0.318</v>
      </c>
      <c r="J1017" s="132">
        <v>1</v>
      </c>
      <c r="K1017" s="132">
        <v>0.318</v>
      </c>
      <c r="L1017" s="132" t="s">
        <v>2171</v>
      </c>
      <c r="M1017" s="132">
        <v>497</v>
      </c>
      <c r="N1017" s="132" t="s">
        <v>468</v>
      </c>
      <c r="O1017" s="132">
        <v>1760</v>
      </c>
      <c r="P1017" s="132" t="s">
        <v>425</v>
      </c>
      <c r="Q1017" s="132">
        <v>37</v>
      </c>
      <c r="R1017" s="132" t="s">
        <v>467</v>
      </c>
      <c r="S1017" s="132">
        <v>1000323</v>
      </c>
      <c r="T1017" s="132" t="s">
        <v>821</v>
      </c>
      <c r="U1017" s="132">
        <v>3</v>
      </c>
      <c r="V1017" s="132">
        <v>90</v>
      </c>
      <c r="W1017" s="132" t="s">
        <v>1064</v>
      </c>
      <c r="X1017" s="132">
        <v>7</v>
      </c>
    </row>
    <row r="1018" spans="1:24" hidden="1">
      <c r="A1018" s="132">
        <v>1445</v>
      </c>
      <c r="B1018" s="132">
        <v>60000000797</v>
      </c>
      <c r="C1018" s="132">
        <v>62046318000</v>
      </c>
      <c r="D1018" s="132" t="s">
        <v>511</v>
      </c>
      <c r="E1018" s="132" t="s">
        <v>420</v>
      </c>
      <c r="F1018" s="132">
        <v>93</v>
      </c>
      <c r="G1018" s="132" t="s">
        <v>3848</v>
      </c>
      <c r="H1018" s="132">
        <v>2</v>
      </c>
      <c r="I1018" s="132">
        <v>0.33400000000000002</v>
      </c>
      <c r="J1018" s="132">
        <v>1</v>
      </c>
      <c r="K1018" s="132">
        <v>0.33400000000000002</v>
      </c>
      <c r="L1018" s="132" t="s">
        <v>2171</v>
      </c>
      <c r="M1018" s="132">
        <v>497</v>
      </c>
      <c r="N1018" s="132" t="s">
        <v>468</v>
      </c>
      <c r="O1018" s="132">
        <v>1760</v>
      </c>
      <c r="P1018" s="132" t="s">
        <v>425</v>
      </c>
      <c r="Q1018" s="132">
        <v>37</v>
      </c>
      <c r="R1018" s="132" t="s">
        <v>467</v>
      </c>
      <c r="S1018" s="132">
        <v>1000323</v>
      </c>
      <c r="T1018" s="132" t="s">
        <v>828</v>
      </c>
      <c r="U1018" s="132">
        <v>124</v>
      </c>
      <c r="V1018" s="132">
        <v>90</v>
      </c>
      <c r="W1018" s="132" t="s">
        <v>1064</v>
      </c>
      <c r="X1018" s="132">
        <v>7</v>
      </c>
    </row>
    <row r="1019" spans="1:24" hidden="1">
      <c r="A1019" s="132">
        <v>1446</v>
      </c>
      <c r="B1019" s="132">
        <v>60000000799</v>
      </c>
      <c r="C1019" s="132">
        <v>62046318000</v>
      </c>
      <c r="D1019" s="132" t="s">
        <v>511</v>
      </c>
      <c r="E1019" s="132" t="s">
        <v>420</v>
      </c>
      <c r="F1019" s="132">
        <v>93</v>
      </c>
      <c r="G1019" s="132" t="s">
        <v>3848</v>
      </c>
      <c r="H1019" s="132">
        <v>2</v>
      </c>
      <c r="I1019" s="132">
        <v>0.35399999999999998</v>
      </c>
      <c r="J1019" s="132">
        <v>1</v>
      </c>
      <c r="K1019" s="132">
        <v>0.35399999999999998</v>
      </c>
      <c r="L1019" s="132" t="s">
        <v>2171</v>
      </c>
      <c r="M1019" s="132">
        <v>497</v>
      </c>
      <c r="N1019" s="132" t="s">
        <v>468</v>
      </c>
      <c r="O1019" s="132">
        <v>1760</v>
      </c>
      <c r="P1019" s="132" t="s">
        <v>425</v>
      </c>
      <c r="Q1019" s="132">
        <v>37</v>
      </c>
      <c r="R1019" s="132" t="s">
        <v>467</v>
      </c>
      <c r="S1019" s="132">
        <v>1000323</v>
      </c>
      <c r="T1019" s="132" t="s">
        <v>1142</v>
      </c>
      <c r="U1019" s="132">
        <v>1</v>
      </c>
      <c r="V1019" s="132">
        <v>90</v>
      </c>
      <c r="W1019" s="132" t="s">
        <v>1064</v>
      </c>
      <c r="X1019" s="132">
        <v>7</v>
      </c>
    </row>
    <row r="1020" spans="1:24" hidden="1">
      <c r="A1020" s="132">
        <v>1447</v>
      </c>
      <c r="B1020" s="132">
        <v>60000000798</v>
      </c>
      <c r="C1020" s="132">
        <v>62046318000</v>
      </c>
      <c r="D1020" s="132" t="s">
        <v>511</v>
      </c>
      <c r="E1020" s="132" t="s">
        <v>420</v>
      </c>
      <c r="F1020" s="132">
        <v>93</v>
      </c>
      <c r="G1020" s="132" t="s">
        <v>3848</v>
      </c>
      <c r="H1020" s="132">
        <v>2</v>
      </c>
      <c r="I1020" s="132">
        <v>0.35399999999999998</v>
      </c>
      <c r="J1020" s="132">
        <v>1</v>
      </c>
      <c r="K1020" s="132">
        <v>0.35399999999999998</v>
      </c>
      <c r="L1020" s="132" t="s">
        <v>2171</v>
      </c>
      <c r="M1020" s="132">
        <v>497</v>
      </c>
      <c r="N1020" s="132" t="s">
        <v>468</v>
      </c>
      <c r="O1020" s="132">
        <v>1760</v>
      </c>
      <c r="P1020" s="132" t="s">
        <v>425</v>
      </c>
      <c r="Q1020" s="132">
        <v>37</v>
      </c>
      <c r="R1020" s="132" t="s">
        <v>467</v>
      </c>
      <c r="S1020" s="132">
        <v>1000323</v>
      </c>
      <c r="T1020" s="132" t="s">
        <v>1153</v>
      </c>
      <c r="U1020" s="132">
        <v>119</v>
      </c>
      <c r="V1020" s="132">
        <v>90</v>
      </c>
      <c r="W1020" s="132" t="s">
        <v>1064</v>
      </c>
      <c r="X1020" s="132">
        <v>7</v>
      </c>
    </row>
    <row r="1021" spans="1:24" hidden="1">
      <c r="A1021" s="132">
        <v>1448</v>
      </c>
      <c r="B1021" s="132">
        <v>60000000801</v>
      </c>
      <c r="C1021" s="132">
        <v>61043300000</v>
      </c>
      <c r="D1021" s="132" t="s">
        <v>569</v>
      </c>
      <c r="E1021" s="132" t="s">
        <v>466</v>
      </c>
      <c r="F1021" s="132">
        <v>153</v>
      </c>
      <c r="G1021" s="132" t="s">
        <v>3848</v>
      </c>
      <c r="H1021" s="132">
        <v>2</v>
      </c>
      <c r="I1021" s="132">
        <v>0.19600000000000001</v>
      </c>
      <c r="J1021" s="132">
        <v>1</v>
      </c>
      <c r="K1021" s="132">
        <v>0.19600000000000001</v>
      </c>
      <c r="L1021" s="132" t="s">
        <v>2171</v>
      </c>
      <c r="M1021" s="132">
        <v>497</v>
      </c>
      <c r="N1021" s="132" t="s">
        <v>468</v>
      </c>
      <c r="O1021" s="132">
        <v>1760</v>
      </c>
      <c r="P1021" s="132" t="s">
        <v>425</v>
      </c>
      <c r="Q1021" s="132">
        <v>37</v>
      </c>
      <c r="R1021" s="132" t="s">
        <v>467</v>
      </c>
      <c r="S1021" s="132">
        <v>1000323</v>
      </c>
      <c r="T1021" s="132" t="s">
        <v>1148</v>
      </c>
      <c r="U1021" s="132">
        <v>122</v>
      </c>
      <c r="V1021" s="132">
        <v>80</v>
      </c>
      <c r="W1021" s="132" t="s">
        <v>1064</v>
      </c>
      <c r="X1021" s="132">
        <v>7</v>
      </c>
    </row>
    <row r="1022" spans="1:24" hidden="1">
      <c r="A1022" s="132">
        <v>1449</v>
      </c>
      <c r="B1022" s="132">
        <v>60000000800</v>
      </c>
      <c r="C1022" s="132">
        <v>61043300000</v>
      </c>
      <c r="D1022" s="132" t="s">
        <v>569</v>
      </c>
      <c r="E1022" s="132" t="s">
        <v>466</v>
      </c>
      <c r="F1022" s="132">
        <v>153</v>
      </c>
      <c r="G1022" s="132" t="s">
        <v>3848</v>
      </c>
      <c r="H1022" s="132">
        <v>2</v>
      </c>
      <c r="I1022" s="132">
        <v>0.22600000000000001</v>
      </c>
      <c r="J1022" s="132">
        <v>1</v>
      </c>
      <c r="K1022" s="132">
        <v>0.22600000000000001</v>
      </c>
      <c r="L1022" s="132" t="s">
        <v>2171</v>
      </c>
      <c r="M1022" s="132">
        <v>497</v>
      </c>
      <c r="N1022" s="132" t="s">
        <v>468</v>
      </c>
      <c r="O1022" s="132">
        <v>1760</v>
      </c>
      <c r="P1022" s="132" t="s">
        <v>425</v>
      </c>
      <c r="Q1022" s="132">
        <v>37</v>
      </c>
      <c r="R1022" s="132" t="s">
        <v>467</v>
      </c>
      <c r="S1022" s="132">
        <v>1000323</v>
      </c>
      <c r="T1022" s="132" t="s">
        <v>828</v>
      </c>
      <c r="U1022" s="132">
        <v>124</v>
      </c>
      <c r="V1022" s="132">
        <v>80</v>
      </c>
      <c r="W1022" s="132" t="s">
        <v>1064</v>
      </c>
      <c r="X1022" s="132">
        <v>7</v>
      </c>
    </row>
    <row r="1023" spans="1:24" hidden="1">
      <c r="A1023" s="132">
        <v>1450</v>
      </c>
      <c r="B1023" s="132">
        <v>60000000795</v>
      </c>
      <c r="C1023" s="132">
        <v>61044300000</v>
      </c>
      <c r="D1023" s="132" t="s">
        <v>541</v>
      </c>
      <c r="E1023" s="132" t="s">
        <v>426</v>
      </c>
      <c r="F1023" s="132">
        <v>43</v>
      </c>
      <c r="G1023" s="132" t="s">
        <v>3848</v>
      </c>
      <c r="H1023" s="132">
        <v>2</v>
      </c>
      <c r="I1023" s="132">
        <v>0.31</v>
      </c>
      <c r="J1023" s="132">
        <v>1</v>
      </c>
      <c r="K1023" s="132">
        <v>0.31</v>
      </c>
      <c r="L1023" s="132" t="s">
        <v>2171</v>
      </c>
      <c r="M1023" s="132">
        <v>497</v>
      </c>
      <c r="N1023" s="132" t="s">
        <v>468</v>
      </c>
      <c r="O1023" s="132">
        <v>1760</v>
      </c>
      <c r="P1023" s="132" t="s">
        <v>425</v>
      </c>
      <c r="Q1023" s="132">
        <v>37</v>
      </c>
      <c r="R1023" s="132" t="s">
        <v>467</v>
      </c>
      <c r="S1023" s="132">
        <v>1000323</v>
      </c>
      <c r="T1023" s="132" t="s">
        <v>1142</v>
      </c>
      <c r="U1023" s="132">
        <v>1</v>
      </c>
      <c r="V1023" s="132">
        <v>80</v>
      </c>
      <c r="W1023" s="132" t="s">
        <v>1064</v>
      </c>
      <c r="X1023" s="132">
        <v>7</v>
      </c>
    </row>
    <row r="1024" spans="1:24" hidden="1">
      <c r="A1024" s="132">
        <v>1451</v>
      </c>
      <c r="B1024" s="132">
        <v>60000000802</v>
      </c>
      <c r="C1024" s="132">
        <v>61044300000</v>
      </c>
      <c r="D1024" s="132" t="s">
        <v>541</v>
      </c>
      <c r="E1024" s="132" t="s">
        <v>426</v>
      </c>
      <c r="F1024" s="132">
        <v>43</v>
      </c>
      <c r="G1024" s="132" t="s">
        <v>3848</v>
      </c>
      <c r="H1024" s="132">
        <v>2</v>
      </c>
      <c r="I1024" s="132">
        <v>0.31</v>
      </c>
      <c r="J1024" s="132">
        <v>1</v>
      </c>
      <c r="K1024" s="132">
        <v>0.31</v>
      </c>
      <c r="L1024" s="132" t="s">
        <v>2171</v>
      </c>
      <c r="M1024" s="132">
        <v>497</v>
      </c>
      <c r="N1024" s="132" t="s">
        <v>468</v>
      </c>
      <c r="O1024" s="132">
        <v>1760</v>
      </c>
      <c r="P1024" s="132" t="s">
        <v>425</v>
      </c>
      <c r="Q1024" s="132">
        <v>37</v>
      </c>
      <c r="R1024" s="132" t="s">
        <v>467</v>
      </c>
      <c r="S1024" s="132">
        <v>1000323</v>
      </c>
      <c r="T1024" s="132" t="s">
        <v>1142</v>
      </c>
      <c r="U1024" s="132">
        <v>1</v>
      </c>
      <c r="V1024" s="132">
        <v>80</v>
      </c>
      <c r="W1024" s="132" t="s">
        <v>1064</v>
      </c>
      <c r="X1024" s="132">
        <v>7</v>
      </c>
    </row>
    <row r="1025" spans="1:24" hidden="1">
      <c r="A1025" s="132">
        <v>1452</v>
      </c>
      <c r="B1025" s="132">
        <v>60000000794</v>
      </c>
      <c r="C1025" s="132">
        <v>61062000000</v>
      </c>
      <c r="D1025" s="132" t="s">
        <v>977</v>
      </c>
      <c r="E1025" s="132" t="s">
        <v>444</v>
      </c>
      <c r="F1025" s="132">
        <v>82</v>
      </c>
      <c r="G1025" s="132" t="s">
        <v>3848</v>
      </c>
      <c r="H1025" s="132">
        <v>2</v>
      </c>
      <c r="I1025" s="132">
        <v>0.14799999999999999</v>
      </c>
      <c r="J1025" s="132">
        <v>1</v>
      </c>
      <c r="K1025" s="132">
        <v>0.14799999999999999</v>
      </c>
      <c r="L1025" s="132" t="s">
        <v>2171</v>
      </c>
      <c r="M1025" s="132">
        <v>497</v>
      </c>
      <c r="N1025" s="132" t="s">
        <v>468</v>
      </c>
      <c r="O1025" s="132">
        <v>1760</v>
      </c>
      <c r="P1025" s="132" t="s">
        <v>425</v>
      </c>
      <c r="Q1025" s="132">
        <v>37</v>
      </c>
      <c r="R1025" s="132" t="s">
        <v>467</v>
      </c>
      <c r="S1025" s="132">
        <v>1000323</v>
      </c>
      <c r="T1025" s="132" t="s">
        <v>1142</v>
      </c>
      <c r="U1025" s="132">
        <v>1</v>
      </c>
      <c r="V1025" s="132">
        <v>80</v>
      </c>
      <c r="W1025" s="132" t="s">
        <v>1064</v>
      </c>
      <c r="X1025" s="132">
        <v>7</v>
      </c>
    </row>
    <row r="1026" spans="1:24" hidden="1">
      <c r="A1026" s="132">
        <v>1453</v>
      </c>
      <c r="B1026" s="132">
        <v>60000000803</v>
      </c>
      <c r="C1026" s="132">
        <v>61043900000</v>
      </c>
      <c r="D1026" s="132" t="s">
        <v>675</v>
      </c>
      <c r="E1026" s="132" t="s">
        <v>466</v>
      </c>
      <c r="F1026" s="132">
        <v>153</v>
      </c>
      <c r="G1026" s="132" t="s">
        <v>3848</v>
      </c>
      <c r="H1026" s="132">
        <v>2</v>
      </c>
      <c r="I1026" s="132">
        <v>0.502</v>
      </c>
      <c r="J1026" s="132">
        <v>1</v>
      </c>
      <c r="K1026" s="132">
        <v>0.502</v>
      </c>
      <c r="L1026" s="132" t="s">
        <v>2171</v>
      </c>
      <c r="M1026" s="132">
        <v>497</v>
      </c>
      <c r="N1026" s="132" t="s">
        <v>468</v>
      </c>
      <c r="O1026" s="132">
        <v>1760</v>
      </c>
      <c r="P1026" s="132" t="s">
        <v>431</v>
      </c>
      <c r="Q1026" s="132">
        <v>53</v>
      </c>
      <c r="R1026" s="132" t="s">
        <v>467</v>
      </c>
      <c r="S1026" s="132">
        <v>1000323</v>
      </c>
      <c r="T1026" s="132" t="s">
        <v>1142</v>
      </c>
      <c r="U1026" s="132">
        <v>1</v>
      </c>
      <c r="V1026" s="132">
        <v>180</v>
      </c>
      <c r="W1026" s="132" t="s">
        <v>1063</v>
      </c>
      <c r="X1026" s="132">
        <v>13</v>
      </c>
    </row>
    <row r="1027" spans="1:24" hidden="1">
      <c r="A1027" s="132">
        <v>1454</v>
      </c>
      <c r="B1027" s="132">
        <v>60000000804</v>
      </c>
      <c r="C1027" s="132">
        <v>61043900000</v>
      </c>
      <c r="D1027" s="132" t="s">
        <v>675</v>
      </c>
      <c r="E1027" s="132" t="s">
        <v>466</v>
      </c>
      <c r="F1027" s="132">
        <v>153</v>
      </c>
      <c r="G1027" s="132" t="s">
        <v>3848</v>
      </c>
      <c r="H1027" s="132">
        <v>2</v>
      </c>
      <c r="I1027" s="132">
        <v>0.502</v>
      </c>
      <c r="J1027" s="132">
        <v>1</v>
      </c>
      <c r="K1027" s="132">
        <v>0.502</v>
      </c>
      <c r="L1027" s="132" t="s">
        <v>2171</v>
      </c>
      <c r="M1027" s="132">
        <v>497</v>
      </c>
      <c r="N1027" s="132" t="s">
        <v>468</v>
      </c>
      <c r="O1027" s="132">
        <v>1760</v>
      </c>
      <c r="P1027" s="132" t="s">
        <v>431</v>
      </c>
      <c r="Q1027" s="132">
        <v>53</v>
      </c>
      <c r="R1027" s="132" t="s">
        <v>467</v>
      </c>
      <c r="S1027" s="132">
        <v>1000323</v>
      </c>
      <c r="T1027" s="132" t="s">
        <v>1142</v>
      </c>
      <c r="U1027" s="132">
        <v>1</v>
      </c>
      <c r="V1027" s="132">
        <v>180</v>
      </c>
      <c r="W1027" s="132" t="s">
        <v>1063</v>
      </c>
      <c r="X1027" s="132">
        <v>13</v>
      </c>
    </row>
    <row r="1028" spans="1:24" hidden="1">
      <c r="A1028" s="132">
        <v>1455</v>
      </c>
      <c r="B1028" s="132">
        <v>60000000805</v>
      </c>
      <c r="C1028" s="132">
        <v>62046318000</v>
      </c>
      <c r="D1028" s="132" t="s">
        <v>511</v>
      </c>
      <c r="E1028" s="132" t="s">
        <v>420</v>
      </c>
      <c r="F1028" s="132">
        <v>93</v>
      </c>
      <c r="G1028" s="132" t="s">
        <v>3848</v>
      </c>
      <c r="H1028" s="132">
        <v>2</v>
      </c>
      <c r="I1028" s="132">
        <v>0.33200000000000002</v>
      </c>
      <c r="J1028" s="132">
        <v>1</v>
      </c>
      <c r="K1028" s="132">
        <v>0.33200000000000002</v>
      </c>
      <c r="L1028" s="132" t="s">
        <v>2171</v>
      </c>
      <c r="M1028" s="132">
        <v>497</v>
      </c>
      <c r="N1028" s="132" t="s">
        <v>468</v>
      </c>
      <c r="O1028" s="132">
        <v>1760</v>
      </c>
      <c r="P1028" s="132" t="s">
        <v>425</v>
      </c>
      <c r="Q1028" s="132">
        <v>37</v>
      </c>
      <c r="R1028" s="132" t="s">
        <v>467</v>
      </c>
      <c r="S1028" s="132">
        <v>1000323</v>
      </c>
      <c r="T1028" s="132" t="s">
        <v>1142</v>
      </c>
      <c r="U1028" s="132">
        <v>1</v>
      </c>
      <c r="V1028" s="132">
        <v>100</v>
      </c>
      <c r="W1028" s="132" t="s">
        <v>1063</v>
      </c>
      <c r="X1028" s="132">
        <v>13</v>
      </c>
    </row>
    <row r="1029" spans="1:24" hidden="1">
      <c r="A1029" s="132">
        <v>1456</v>
      </c>
      <c r="B1029" s="132">
        <v>60000000812</v>
      </c>
      <c r="C1029" s="132">
        <v>61043300000</v>
      </c>
      <c r="D1029" s="132" t="s">
        <v>569</v>
      </c>
      <c r="E1029" s="132" t="s">
        <v>466</v>
      </c>
      <c r="F1029" s="132">
        <v>153</v>
      </c>
      <c r="G1029" s="132" t="s">
        <v>3848</v>
      </c>
      <c r="H1029" s="132">
        <v>2</v>
      </c>
      <c r="I1029" s="132">
        <v>0.51</v>
      </c>
      <c r="J1029" s="132">
        <v>1</v>
      </c>
      <c r="K1029" s="132">
        <v>0.51</v>
      </c>
      <c r="L1029" s="132" t="s">
        <v>2171</v>
      </c>
      <c r="M1029" s="132">
        <v>497</v>
      </c>
      <c r="N1029" s="132" t="s">
        <v>468</v>
      </c>
      <c r="O1029" s="132">
        <v>1760</v>
      </c>
      <c r="P1029" s="132" t="s">
        <v>425</v>
      </c>
      <c r="Q1029" s="132">
        <v>37</v>
      </c>
      <c r="R1029" s="132" t="s">
        <v>467</v>
      </c>
      <c r="S1029" s="132">
        <v>1000323</v>
      </c>
      <c r="T1029" s="132">
        <v>52</v>
      </c>
      <c r="U1029" s="132">
        <v>106</v>
      </c>
      <c r="V1029" s="132">
        <v>170</v>
      </c>
      <c r="W1029" s="132" t="s">
        <v>1144</v>
      </c>
      <c r="X1029" s="132">
        <v>23</v>
      </c>
    </row>
    <row r="1030" spans="1:24" hidden="1">
      <c r="A1030" s="132">
        <v>1457</v>
      </c>
      <c r="B1030" s="132">
        <v>60000000816</v>
      </c>
      <c r="C1030" s="132">
        <v>61043300000</v>
      </c>
      <c r="D1030" s="132" t="s">
        <v>569</v>
      </c>
      <c r="E1030" s="132" t="s">
        <v>466</v>
      </c>
      <c r="F1030" s="132">
        <v>153</v>
      </c>
      <c r="G1030" s="132" t="s">
        <v>3848</v>
      </c>
      <c r="H1030" s="132">
        <v>2</v>
      </c>
      <c r="I1030" s="132">
        <v>0.47799999999999998</v>
      </c>
      <c r="J1030" s="132">
        <v>1</v>
      </c>
      <c r="K1030" s="132">
        <v>0.47799999999999998</v>
      </c>
      <c r="L1030" s="132" t="s">
        <v>2171</v>
      </c>
      <c r="M1030" s="132">
        <v>497</v>
      </c>
      <c r="N1030" s="132" t="s">
        <v>468</v>
      </c>
      <c r="O1030" s="132">
        <v>1760</v>
      </c>
      <c r="P1030" s="132" t="s">
        <v>425</v>
      </c>
      <c r="Q1030" s="132">
        <v>37</v>
      </c>
      <c r="R1030" s="132" t="s">
        <v>467</v>
      </c>
      <c r="S1030" s="132">
        <v>1000323</v>
      </c>
      <c r="T1030" s="132">
        <v>48</v>
      </c>
      <c r="U1030" s="132">
        <v>101</v>
      </c>
      <c r="V1030" s="132">
        <v>170</v>
      </c>
      <c r="W1030" s="132" t="s">
        <v>1144</v>
      </c>
      <c r="X1030" s="132">
        <v>23</v>
      </c>
    </row>
    <row r="1031" spans="1:24" hidden="1">
      <c r="A1031" s="132">
        <v>1458</v>
      </c>
      <c r="B1031" s="132">
        <v>60000000811</v>
      </c>
      <c r="C1031" s="132">
        <v>61044900000</v>
      </c>
      <c r="D1031" s="132" t="s">
        <v>590</v>
      </c>
      <c r="E1031" s="132" t="s">
        <v>426</v>
      </c>
      <c r="F1031" s="132">
        <v>43</v>
      </c>
      <c r="G1031" s="132" t="s">
        <v>3848</v>
      </c>
      <c r="H1031" s="132">
        <v>2</v>
      </c>
      <c r="I1031" s="132">
        <v>0.34</v>
      </c>
      <c r="J1031" s="132">
        <v>1</v>
      </c>
      <c r="K1031" s="132">
        <v>0.34</v>
      </c>
      <c r="L1031" s="132" t="s">
        <v>2171</v>
      </c>
      <c r="M1031" s="132">
        <v>497</v>
      </c>
      <c r="N1031" s="132" t="s">
        <v>436</v>
      </c>
      <c r="O1031" s="132">
        <v>1840</v>
      </c>
      <c r="P1031" s="132" t="s">
        <v>431</v>
      </c>
      <c r="Q1031" s="132">
        <v>53</v>
      </c>
      <c r="R1031" s="132" t="s">
        <v>467</v>
      </c>
      <c r="S1031" s="132">
        <v>1000323</v>
      </c>
      <c r="T1031" s="132" t="s">
        <v>828</v>
      </c>
      <c r="U1031" s="132">
        <v>124</v>
      </c>
      <c r="V1031" s="132">
        <v>90</v>
      </c>
      <c r="W1031" s="132" t="s">
        <v>1046</v>
      </c>
      <c r="X1031" s="132">
        <v>12</v>
      </c>
    </row>
    <row r="1032" spans="1:24" hidden="1">
      <c r="A1032" s="132">
        <v>1459</v>
      </c>
      <c r="B1032" s="132">
        <v>60000000809</v>
      </c>
      <c r="C1032" s="132">
        <v>61043300000</v>
      </c>
      <c r="D1032" s="132" t="s">
        <v>569</v>
      </c>
      <c r="E1032" s="132" t="s">
        <v>466</v>
      </c>
      <c r="F1032" s="132">
        <v>153</v>
      </c>
      <c r="G1032" s="132" t="s">
        <v>3848</v>
      </c>
      <c r="H1032" s="132">
        <v>2</v>
      </c>
      <c r="I1032" s="132">
        <v>0.496</v>
      </c>
      <c r="J1032" s="132">
        <v>1</v>
      </c>
      <c r="K1032" s="132">
        <v>0.496</v>
      </c>
      <c r="L1032" s="132" t="s">
        <v>2171</v>
      </c>
      <c r="M1032" s="132">
        <v>497</v>
      </c>
      <c r="N1032" s="132" t="s">
        <v>468</v>
      </c>
      <c r="O1032" s="132">
        <v>1760</v>
      </c>
      <c r="P1032" s="132" t="s">
        <v>425</v>
      </c>
      <c r="Q1032" s="132">
        <v>37</v>
      </c>
      <c r="R1032" s="132" t="s">
        <v>467</v>
      </c>
      <c r="S1032" s="132">
        <v>1000323</v>
      </c>
      <c r="T1032" s="132">
        <v>50</v>
      </c>
      <c r="U1032" s="132">
        <v>105</v>
      </c>
      <c r="V1032" s="132">
        <v>170</v>
      </c>
      <c r="W1032" s="132" t="s">
        <v>1144</v>
      </c>
      <c r="X1032" s="132">
        <v>23</v>
      </c>
    </row>
    <row r="1033" spans="1:24" hidden="1">
      <c r="A1033" s="132">
        <v>1460</v>
      </c>
      <c r="B1033" s="132">
        <v>60000000810</v>
      </c>
      <c r="C1033" s="132">
        <v>62046239000</v>
      </c>
      <c r="D1033" s="132" t="s">
        <v>510</v>
      </c>
      <c r="E1033" s="132" t="s">
        <v>420</v>
      </c>
      <c r="F1033" s="132">
        <v>93</v>
      </c>
      <c r="G1033" s="132" t="s">
        <v>3848</v>
      </c>
      <c r="H1033" s="132">
        <v>2</v>
      </c>
      <c r="I1033" s="132">
        <v>0.23599999999999999</v>
      </c>
      <c r="J1033" s="132">
        <v>1</v>
      </c>
      <c r="K1033" s="132">
        <v>0.23599999999999999</v>
      </c>
      <c r="L1033" s="132" t="s">
        <v>2171</v>
      </c>
      <c r="M1033" s="132">
        <v>497</v>
      </c>
      <c r="N1033" s="132" t="s">
        <v>468</v>
      </c>
      <c r="O1033" s="132">
        <v>1760</v>
      </c>
      <c r="P1033" s="132" t="s">
        <v>439</v>
      </c>
      <c r="Q1033" s="132">
        <v>9</v>
      </c>
      <c r="R1033" s="132" t="s">
        <v>467</v>
      </c>
      <c r="S1033" s="132">
        <v>1000323</v>
      </c>
      <c r="T1033" s="132" t="s">
        <v>825</v>
      </c>
      <c r="U1033" s="132">
        <v>119</v>
      </c>
      <c r="V1033" s="132">
        <v>90</v>
      </c>
      <c r="W1033" s="132" t="s">
        <v>1144</v>
      </c>
      <c r="X1033" s="132">
        <v>23</v>
      </c>
    </row>
    <row r="1034" spans="1:24" hidden="1">
      <c r="A1034" s="132">
        <v>1461</v>
      </c>
      <c r="B1034" s="132">
        <v>60000000808</v>
      </c>
      <c r="C1034" s="132">
        <v>61044300000</v>
      </c>
      <c r="D1034" s="132" t="s">
        <v>541</v>
      </c>
      <c r="E1034" s="132" t="s">
        <v>426</v>
      </c>
      <c r="F1034" s="132">
        <v>43</v>
      </c>
      <c r="G1034" s="132" t="s">
        <v>3848</v>
      </c>
      <c r="H1034" s="132">
        <v>2</v>
      </c>
      <c r="I1034" s="132">
        <v>0.51</v>
      </c>
      <c r="J1034" s="132">
        <v>1</v>
      </c>
      <c r="K1034" s="132">
        <v>0.51</v>
      </c>
      <c r="L1034" s="132" t="s">
        <v>2171</v>
      </c>
      <c r="M1034" s="132">
        <v>497</v>
      </c>
      <c r="N1034" s="132" t="s">
        <v>436</v>
      </c>
      <c r="O1034" s="132">
        <v>1840</v>
      </c>
      <c r="P1034" s="132" t="s">
        <v>425</v>
      </c>
      <c r="Q1034" s="132">
        <v>37</v>
      </c>
      <c r="R1034" s="132" t="s">
        <v>467</v>
      </c>
      <c r="S1034" s="132">
        <v>1000323</v>
      </c>
      <c r="T1034" s="132" t="s">
        <v>828</v>
      </c>
      <c r="U1034" s="132">
        <v>124</v>
      </c>
      <c r="V1034" s="132">
        <v>80</v>
      </c>
      <c r="W1034" s="132" t="s">
        <v>1144</v>
      </c>
      <c r="X1034" s="132">
        <v>23</v>
      </c>
    </row>
    <row r="1035" spans="1:24" hidden="1">
      <c r="A1035" s="132">
        <v>1462</v>
      </c>
      <c r="B1035" s="132">
        <v>60000000813</v>
      </c>
      <c r="C1035" s="132">
        <v>61062000000</v>
      </c>
      <c r="D1035" s="132" t="s">
        <v>988</v>
      </c>
      <c r="E1035" s="132" t="s">
        <v>437</v>
      </c>
      <c r="F1035" s="132">
        <v>77</v>
      </c>
      <c r="G1035" s="132" t="s">
        <v>3848</v>
      </c>
      <c r="H1035" s="132">
        <v>2</v>
      </c>
      <c r="I1035" s="132">
        <v>0.22600000000000001</v>
      </c>
      <c r="J1035" s="132">
        <v>1</v>
      </c>
      <c r="K1035" s="132">
        <v>0.22600000000000001</v>
      </c>
      <c r="L1035" s="132" t="s">
        <v>2171</v>
      </c>
      <c r="M1035" s="132">
        <v>497</v>
      </c>
      <c r="N1035" s="132" t="s">
        <v>436</v>
      </c>
      <c r="O1035" s="132">
        <v>1840</v>
      </c>
      <c r="P1035" s="132" t="s">
        <v>425</v>
      </c>
      <c r="Q1035" s="132">
        <v>37</v>
      </c>
      <c r="R1035" s="132" t="s">
        <v>467</v>
      </c>
      <c r="S1035" s="132">
        <v>1000323</v>
      </c>
      <c r="T1035" s="132" t="s">
        <v>1148</v>
      </c>
      <c r="U1035" s="132">
        <v>122</v>
      </c>
      <c r="V1035" s="132">
        <v>70</v>
      </c>
      <c r="W1035" s="132" t="s">
        <v>1144</v>
      </c>
      <c r="X1035" s="132">
        <v>23</v>
      </c>
    </row>
    <row r="1036" spans="1:24" hidden="1">
      <c r="A1036" s="132">
        <v>1463</v>
      </c>
      <c r="B1036" s="132">
        <v>60000000814</v>
      </c>
      <c r="C1036" s="132">
        <v>62024000010</v>
      </c>
      <c r="D1036" s="132" t="s">
        <v>487</v>
      </c>
      <c r="E1036" s="132" t="s">
        <v>3692</v>
      </c>
      <c r="F1036" s="132">
        <v>92</v>
      </c>
      <c r="G1036" s="132" t="s">
        <v>3848</v>
      </c>
      <c r="H1036" s="132">
        <v>2</v>
      </c>
      <c r="I1036" s="132">
        <v>1.004</v>
      </c>
      <c r="J1036" s="132">
        <v>1</v>
      </c>
      <c r="K1036" s="132">
        <v>1.004</v>
      </c>
      <c r="L1036" s="132" t="s">
        <v>2171</v>
      </c>
      <c r="M1036" s="132">
        <v>497</v>
      </c>
      <c r="N1036" s="132" t="s">
        <v>468</v>
      </c>
      <c r="O1036" s="132">
        <v>1760</v>
      </c>
      <c r="P1036" s="132" t="s">
        <v>425</v>
      </c>
      <c r="Q1036" s="132">
        <v>37</v>
      </c>
      <c r="R1036" s="132" t="s">
        <v>467</v>
      </c>
      <c r="S1036" s="132">
        <v>1000323</v>
      </c>
      <c r="T1036" s="132" t="s">
        <v>1142</v>
      </c>
      <c r="U1036" s="132">
        <v>1</v>
      </c>
      <c r="V1036" s="132">
        <v>180</v>
      </c>
      <c r="W1036" s="132" t="s">
        <v>1038</v>
      </c>
      <c r="X1036" s="132">
        <v>5</v>
      </c>
    </row>
    <row r="1037" spans="1:24" hidden="1">
      <c r="A1037" s="132">
        <v>1464</v>
      </c>
      <c r="B1037" s="132">
        <v>60000000806</v>
      </c>
      <c r="C1037" s="132">
        <v>62046990000</v>
      </c>
      <c r="D1037" s="132" t="s">
        <v>598</v>
      </c>
      <c r="E1037" s="132" t="s">
        <v>420</v>
      </c>
      <c r="F1037" s="132">
        <v>93</v>
      </c>
      <c r="G1037" s="132" t="s">
        <v>3848</v>
      </c>
      <c r="H1037" s="132">
        <v>2</v>
      </c>
      <c r="I1037" s="132">
        <v>0.35</v>
      </c>
      <c r="J1037" s="132">
        <v>1</v>
      </c>
      <c r="K1037" s="132">
        <v>0.35</v>
      </c>
      <c r="L1037" s="132" t="s">
        <v>2171</v>
      </c>
      <c r="M1037" s="132">
        <v>497</v>
      </c>
      <c r="N1037" s="132" t="s">
        <v>468</v>
      </c>
      <c r="O1037" s="132">
        <v>1760</v>
      </c>
      <c r="P1037" s="132" t="s">
        <v>431</v>
      </c>
      <c r="Q1037" s="132">
        <v>53</v>
      </c>
      <c r="R1037" s="132" t="s">
        <v>467</v>
      </c>
      <c r="S1037" s="132">
        <v>1000323</v>
      </c>
      <c r="T1037" s="132" t="s">
        <v>1142</v>
      </c>
      <c r="U1037" s="132">
        <v>1</v>
      </c>
      <c r="V1037" s="132">
        <v>100</v>
      </c>
      <c r="W1037" s="132" t="s">
        <v>1063</v>
      </c>
      <c r="X1037" s="132">
        <v>13</v>
      </c>
    </row>
    <row r="1038" spans="1:24" hidden="1">
      <c r="A1038" s="132">
        <v>1465</v>
      </c>
      <c r="B1038" s="132">
        <v>60000000807</v>
      </c>
      <c r="C1038" s="132">
        <v>62046990000</v>
      </c>
      <c r="D1038" s="132" t="s">
        <v>598</v>
      </c>
      <c r="E1038" s="132" t="s">
        <v>420</v>
      </c>
      <c r="F1038" s="132">
        <v>93</v>
      </c>
      <c r="G1038" s="132" t="s">
        <v>3848</v>
      </c>
      <c r="H1038" s="132">
        <v>2</v>
      </c>
      <c r="I1038" s="132">
        <v>0.36399999999999999</v>
      </c>
      <c r="J1038" s="132">
        <v>1</v>
      </c>
      <c r="K1038" s="132">
        <v>0.36399999999999999</v>
      </c>
      <c r="L1038" s="132" t="s">
        <v>2171</v>
      </c>
      <c r="M1038" s="132">
        <v>497</v>
      </c>
      <c r="N1038" s="132" t="s">
        <v>468</v>
      </c>
      <c r="O1038" s="132">
        <v>1760</v>
      </c>
      <c r="P1038" s="132" t="s">
        <v>431</v>
      </c>
      <c r="Q1038" s="132">
        <v>53</v>
      </c>
      <c r="R1038" s="132" t="s">
        <v>467</v>
      </c>
      <c r="S1038" s="132">
        <v>1000323</v>
      </c>
      <c r="T1038" s="132" t="s">
        <v>1148</v>
      </c>
      <c r="U1038" s="132">
        <v>122</v>
      </c>
      <c r="V1038" s="132">
        <v>100</v>
      </c>
      <c r="W1038" s="132" t="s">
        <v>1063</v>
      </c>
      <c r="X1038" s="132">
        <v>13</v>
      </c>
    </row>
    <row r="1039" spans="1:24" hidden="1">
      <c r="A1039" s="132">
        <v>1466</v>
      </c>
      <c r="B1039" s="132">
        <v>60000000815</v>
      </c>
      <c r="C1039" s="132">
        <v>61062000000</v>
      </c>
      <c r="D1039" s="132" t="s">
        <v>977</v>
      </c>
      <c r="E1039" s="132" t="s">
        <v>444</v>
      </c>
      <c r="F1039" s="132">
        <v>82</v>
      </c>
      <c r="G1039" s="132" t="s">
        <v>3848</v>
      </c>
      <c r="H1039" s="132">
        <v>2</v>
      </c>
      <c r="I1039" s="132">
        <v>0.14199999999999999</v>
      </c>
      <c r="J1039" s="132">
        <v>1</v>
      </c>
      <c r="K1039" s="132">
        <v>0.14199999999999999</v>
      </c>
      <c r="L1039" s="132" t="s">
        <v>2171</v>
      </c>
      <c r="M1039" s="132">
        <v>497</v>
      </c>
      <c r="N1039" s="132" t="s">
        <v>468</v>
      </c>
      <c r="O1039" s="132">
        <v>1760</v>
      </c>
      <c r="P1039" s="132" t="s">
        <v>425</v>
      </c>
      <c r="Q1039" s="132">
        <v>37</v>
      </c>
      <c r="R1039" s="132" t="s">
        <v>467</v>
      </c>
      <c r="S1039" s="132">
        <v>1000323</v>
      </c>
      <c r="T1039" s="132">
        <v>48</v>
      </c>
      <c r="U1039" s="132">
        <v>101</v>
      </c>
      <c r="V1039" s="132">
        <v>100</v>
      </c>
      <c r="W1039" s="132" t="s">
        <v>1038</v>
      </c>
      <c r="X1039" s="132">
        <v>5</v>
      </c>
    </row>
    <row r="1040" spans="1:24" hidden="1">
      <c r="A1040" s="132">
        <v>1467</v>
      </c>
      <c r="B1040" s="132">
        <v>60000000817</v>
      </c>
      <c r="C1040" s="132">
        <v>61044300000</v>
      </c>
      <c r="D1040" s="132" t="s">
        <v>541</v>
      </c>
      <c r="E1040" s="132" t="s">
        <v>426</v>
      </c>
      <c r="F1040" s="132">
        <v>43</v>
      </c>
      <c r="G1040" s="132" t="s">
        <v>3848</v>
      </c>
      <c r="H1040" s="132">
        <v>2</v>
      </c>
      <c r="I1040" s="132">
        <v>0.34399999999999997</v>
      </c>
      <c r="J1040" s="132">
        <v>1</v>
      </c>
      <c r="K1040" s="132">
        <v>0.34399999999999997</v>
      </c>
      <c r="L1040" s="132" t="s">
        <v>2171</v>
      </c>
      <c r="M1040" s="132">
        <v>497</v>
      </c>
      <c r="N1040" s="132" t="s">
        <v>468</v>
      </c>
      <c r="O1040" s="132">
        <v>1760</v>
      </c>
      <c r="P1040" s="132" t="s">
        <v>425</v>
      </c>
      <c r="Q1040" s="132">
        <v>37</v>
      </c>
      <c r="R1040" s="132" t="s">
        <v>467</v>
      </c>
      <c r="S1040" s="132">
        <v>1000323</v>
      </c>
      <c r="T1040" s="132">
        <v>50</v>
      </c>
      <c r="U1040" s="132">
        <v>105</v>
      </c>
      <c r="V1040" s="132">
        <v>150</v>
      </c>
      <c r="W1040" s="132" t="s">
        <v>1038</v>
      </c>
      <c r="X1040" s="132">
        <v>5</v>
      </c>
    </row>
    <row r="1041" spans="1:24" hidden="1">
      <c r="A1041" s="132">
        <v>1468</v>
      </c>
      <c r="B1041" s="132">
        <v>60000000819</v>
      </c>
      <c r="C1041" s="132">
        <v>61044300000</v>
      </c>
      <c r="D1041" s="132" t="s">
        <v>541</v>
      </c>
      <c r="E1041" s="132" t="s">
        <v>426</v>
      </c>
      <c r="F1041" s="132">
        <v>43</v>
      </c>
      <c r="G1041" s="132" t="s">
        <v>3848</v>
      </c>
      <c r="H1041" s="132">
        <v>2</v>
      </c>
      <c r="I1041" s="132">
        <v>0.33400000000000002</v>
      </c>
      <c r="J1041" s="132">
        <v>1</v>
      </c>
      <c r="K1041" s="132">
        <v>0.33400000000000002</v>
      </c>
      <c r="L1041" s="132" t="s">
        <v>2171</v>
      </c>
      <c r="M1041" s="132">
        <v>497</v>
      </c>
      <c r="N1041" s="132" t="s">
        <v>468</v>
      </c>
      <c r="O1041" s="132">
        <v>1760</v>
      </c>
      <c r="P1041" s="132" t="s">
        <v>425</v>
      </c>
      <c r="Q1041" s="132">
        <v>37</v>
      </c>
      <c r="R1041" s="132" t="s">
        <v>467</v>
      </c>
      <c r="S1041" s="132">
        <v>1000323</v>
      </c>
      <c r="T1041" s="132" t="s">
        <v>828</v>
      </c>
      <c r="U1041" s="132">
        <v>124</v>
      </c>
      <c r="V1041" s="132">
        <v>150</v>
      </c>
      <c r="W1041" s="132" t="s">
        <v>1038</v>
      </c>
      <c r="X1041" s="132">
        <v>5</v>
      </c>
    </row>
    <row r="1042" spans="1:24" hidden="1">
      <c r="A1042" s="132">
        <v>1469</v>
      </c>
      <c r="B1042" s="132">
        <v>60000000818</v>
      </c>
      <c r="C1042" s="132">
        <v>61062000000</v>
      </c>
      <c r="D1042" s="132" t="s">
        <v>977</v>
      </c>
      <c r="E1042" s="132" t="s">
        <v>444</v>
      </c>
      <c r="F1042" s="132">
        <v>82</v>
      </c>
      <c r="G1042" s="132" t="s">
        <v>3848</v>
      </c>
      <c r="H1042" s="132">
        <v>2</v>
      </c>
      <c r="I1042" s="132">
        <v>0.13800000000000001</v>
      </c>
      <c r="J1042" s="132">
        <v>1</v>
      </c>
      <c r="K1042" s="132">
        <v>0.13800000000000001</v>
      </c>
      <c r="L1042" s="132" t="s">
        <v>2171</v>
      </c>
      <c r="M1042" s="132">
        <v>497</v>
      </c>
      <c r="N1042" s="132" t="s">
        <v>468</v>
      </c>
      <c r="O1042" s="132">
        <v>1760</v>
      </c>
      <c r="P1042" s="132" t="s">
        <v>425</v>
      </c>
      <c r="Q1042" s="132">
        <v>37</v>
      </c>
      <c r="R1042" s="132" t="s">
        <v>467</v>
      </c>
      <c r="S1042" s="132">
        <v>1000323</v>
      </c>
      <c r="T1042" s="132">
        <v>46</v>
      </c>
      <c r="U1042" s="132">
        <v>99</v>
      </c>
      <c r="V1042" s="132">
        <v>100</v>
      </c>
      <c r="W1042" s="132" t="s">
        <v>1038</v>
      </c>
      <c r="X1042" s="132">
        <v>5</v>
      </c>
    </row>
    <row r="1043" spans="1:24" hidden="1">
      <c r="A1043" s="132">
        <v>1470</v>
      </c>
      <c r="B1043" s="132">
        <v>60000000820</v>
      </c>
      <c r="C1043" s="132">
        <v>61103099000</v>
      </c>
      <c r="D1043" s="132" t="s">
        <v>677</v>
      </c>
      <c r="E1043" s="132" t="s">
        <v>316</v>
      </c>
      <c r="F1043" s="132">
        <v>17</v>
      </c>
      <c r="G1043" s="132" t="s">
        <v>3848</v>
      </c>
      <c r="H1043" s="132">
        <v>2</v>
      </c>
      <c r="I1043" s="132">
        <v>0.154</v>
      </c>
      <c r="J1043" s="132">
        <v>1</v>
      </c>
      <c r="K1043" s="132">
        <v>0.154</v>
      </c>
      <c r="L1043" s="132" t="s">
        <v>2171</v>
      </c>
      <c r="M1043" s="132">
        <v>497</v>
      </c>
      <c r="N1043" s="132" t="s">
        <v>468</v>
      </c>
      <c r="O1043" s="132">
        <v>1760</v>
      </c>
      <c r="P1043" s="132" t="s">
        <v>425</v>
      </c>
      <c r="Q1043" s="132">
        <v>37</v>
      </c>
      <c r="R1043" s="132" t="s">
        <v>467</v>
      </c>
      <c r="S1043" s="132">
        <v>1000323</v>
      </c>
      <c r="T1043" s="132" t="s">
        <v>858</v>
      </c>
      <c r="U1043" s="132">
        <v>1</v>
      </c>
      <c r="V1043" s="132">
        <v>79.900000000000006</v>
      </c>
      <c r="W1043" s="132" t="s">
        <v>1063</v>
      </c>
      <c r="X1043" s="132">
        <v>13</v>
      </c>
    </row>
    <row r="1044" spans="1:24" hidden="1">
      <c r="A1044" s="132">
        <v>1471</v>
      </c>
      <c r="B1044" s="132">
        <v>60000000821</v>
      </c>
      <c r="C1044" s="132">
        <v>61103099000</v>
      </c>
      <c r="D1044" s="132" t="s">
        <v>677</v>
      </c>
      <c r="E1044" s="132" t="s">
        <v>316</v>
      </c>
      <c r="F1044" s="132">
        <v>17</v>
      </c>
      <c r="G1044" s="132" t="s">
        <v>3848</v>
      </c>
      <c r="H1044" s="132">
        <v>2</v>
      </c>
      <c r="I1044" s="132">
        <v>0.152</v>
      </c>
      <c r="J1044" s="132">
        <v>1</v>
      </c>
      <c r="K1044" s="132">
        <v>0.152</v>
      </c>
      <c r="L1044" s="132" t="s">
        <v>2171</v>
      </c>
      <c r="M1044" s="132">
        <v>497</v>
      </c>
      <c r="N1044" s="132" t="s">
        <v>468</v>
      </c>
      <c r="O1044" s="132">
        <v>1760</v>
      </c>
      <c r="P1044" s="132" t="s">
        <v>425</v>
      </c>
      <c r="Q1044" s="132">
        <v>37</v>
      </c>
      <c r="R1044" s="132" t="s">
        <v>467</v>
      </c>
      <c r="S1044" s="132">
        <v>1000323</v>
      </c>
      <c r="T1044" s="132" t="s">
        <v>858</v>
      </c>
      <c r="U1044" s="132">
        <v>1</v>
      </c>
      <c r="V1044" s="132">
        <v>79.900000000000006</v>
      </c>
      <c r="W1044" s="132" t="s">
        <v>1063</v>
      </c>
      <c r="X1044" s="132">
        <v>13</v>
      </c>
    </row>
    <row r="1045" spans="1:24" hidden="1">
      <c r="A1045" s="132">
        <v>1472</v>
      </c>
      <c r="B1045" s="132">
        <v>60000000822</v>
      </c>
      <c r="C1045" s="132">
        <v>61044300000</v>
      </c>
      <c r="D1045" s="132" t="s">
        <v>541</v>
      </c>
      <c r="E1045" s="132" t="s">
        <v>426</v>
      </c>
      <c r="F1045" s="132">
        <v>43</v>
      </c>
      <c r="G1045" s="132" t="s">
        <v>3848</v>
      </c>
      <c r="H1045" s="132">
        <v>2</v>
      </c>
      <c r="I1045" s="132">
        <v>0.3</v>
      </c>
      <c r="J1045" s="132">
        <v>1</v>
      </c>
      <c r="K1045" s="132">
        <v>0.3</v>
      </c>
      <c r="L1045" s="132" t="s">
        <v>2171</v>
      </c>
      <c r="M1045" s="132">
        <v>497</v>
      </c>
      <c r="N1045" s="132" t="s">
        <v>468</v>
      </c>
      <c r="O1045" s="132">
        <v>1760</v>
      </c>
      <c r="P1045" s="132" t="s">
        <v>425</v>
      </c>
      <c r="Q1045" s="132">
        <v>37</v>
      </c>
      <c r="R1045" s="132" t="s">
        <v>467</v>
      </c>
      <c r="S1045" s="132">
        <v>1000323</v>
      </c>
      <c r="T1045" s="132" t="s">
        <v>858</v>
      </c>
      <c r="U1045" s="132">
        <v>1</v>
      </c>
      <c r="V1045" s="132">
        <v>139.9</v>
      </c>
      <c r="W1045" s="132" t="s">
        <v>1063</v>
      </c>
      <c r="X1045" s="132">
        <v>13</v>
      </c>
    </row>
    <row r="1046" spans="1:24" hidden="1">
      <c r="A1046" s="132">
        <v>1473</v>
      </c>
      <c r="B1046" s="132">
        <v>60000000823</v>
      </c>
      <c r="C1046" s="132">
        <v>61044300000</v>
      </c>
      <c r="D1046" s="132" t="s">
        <v>541</v>
      </c>
      <c r="E1046" s="132" t="s">
        <v>426</v>
      </c>
      <c r="F1046" s="132">
        <v>43</v>
      </c>
      <c r="G1046" s="132" t="s">
        <v>3848</v>
      </c>
      <c r="H1046" s="132">
        <v>2</v>
      </c>
      <c r="I1046" s="132">
        <v>0.55400000000000005</v>
      </c>
      <c r="J1046" s="132">
        <v>1</v>
      </c>
      <c r="K1046" s="132">
        <v>0.55400000000000005</v>
      </c>
      <c r="L1046" s="132" t="s">
        <v>2171</v>
      </c>
      <c r="M1046" s="132">
        <v>497</v>
      </c>
      <c r="N1046" s="132" t="s">
        <v>468</v>
      </c>
      <c r="O1046" s="132">
        <v>1760</v>
      </c>
      <c r="P1046" s="132" t="s">
        <v>425</v>
      </c>
      <c r="Q1046" s="132">
        <v>37</v>
      </c>
      <c r="R1046" s="132" t="s">
        <v>467</v>
      </c>
      <c r="S1046" s="132">
        <v>1000323</v>
      </c>
      <c r="T1046" s="132" t="s">
        <v>858</v>
      </c>
      <c r="U1046" s="132">
        <v>1</v>
      </c>
      <c r="V1046" s="132">
        <v>179.9</v>
      </c>
      <c r="W1046" s="132" t="s">
        <v>1063</v>
      </c>
      <c r="X1046" s="132">
        <v>13</v>
      </c>
    </row>
    <row r="1047" spans="1:24" hidden="1">
      <c r="A1047" s="132">
        <v>1474</v>
      </c>
      <c r="B1047" s="132">
        <v>60000000824</v>
      </c>
      <c r="C1047" s="132">
        <v>61044300000</v>
      </c>
      <c r="D1047" s="132" t="s">
        <v>541</v>
      </c>
      <c r="E1047" s="132" t="s">
        <v>426</v>
      </c>
      <c r="F1047" s="132">
        <v>43</v>
      </c>
      <c r="G1047" s="132" t="s">
        <v>3848</v>
      </c>
      <c r="H1047" s="132">
        <v>2</v>
      </c>
      <c r="I1047" s="132">
        <v>0.50800000000000001</v>
      </c>
      <c r="J1047" s="132">
        <v>1</v>
      </c>
      <c r="K1047" s="132">
        <v>0.50800000000000001</v>
      </c>
      <c r="L1047" s="132" t="s">
        <v>2171</v>
      </c>
      <c r="M1047" s="132">
        <v>497</v>
      </c>
      <c r="N1047" s="132" t="s">
        <v>468</v>
      </c>
      <c r="O1047" s="132">
        <v>1760</v>
      </c>
      <c r="P1047" s="132" t="s">
        <v>425</v>
      </c>
      <c r="Q1047" s="132">
        <v>37</v>
      </c>
      <c r="R1047" s="132" t="s">
        <v>467</v>
      </c>
      <c r="S1047" s="132">
        <v>1000323</v>
      </c>
      <c r="T1047" s="132" t="s">
        <v>858</v>
      </c>
      <c r="U1047" s="132">
        <v>1</v>
      </c>
      <c r="V1047" s="132">
        <v>179.9</v>
      </c>
      <c r="W1047" s="132" t="s">
        <v>1063</v>
      </c>
      <c r="X1047" s="132">
        <v>13</v>
      </c>
    </row>
    <row r="1048" spans="1:24" hidden="1">
      <c r="A1048" s="132">
        <v>1475</v>
      </c>
      <c r="B1048" s="132">
        <v>60000000825</v>
      </c>
      <c r="C1048" s="132">
        <v>61044300000</v>
      </c>
      <c r="D1048" s="132" t="s">
        <v>541</v>
      </c>
      <c r="E1048" s="132" t="s">
        <v>426</v>
      </c>
      <c r="F1048" s="132">
        <v>43</v>
      </c>
      <c r="G1048" s="132" t="s">
        <v>3848</v>
      </c>
      <c r="H1048" s="132">
        <v>2</v>
      </c>
      <c r="I1048" s="132">
        <v>0.59199999999999997</v>
      </c>
      <c r="J1048" s="132">
        <v>1</v>
      </c>
      <c r="K1048" s="132">
        <v>0.59199999999999997</v>
      </c>
      <c r="L1048" s="132" t="s">
        <v>2171</v>
      </c>
      <c r="M1048" s="132">
        <v>497</v>
      </c>
      <c r="N1048" s="132" t="s">
        <v>468</v>
      </c>
      <c r="O1048" s="132">
        <v>1760</v>
      </c>
      <c r="P1048" s="132" t="s">
        <v>425</v>
      </c>
      <c r="Q1048" s="132">
        <v>37</v>
      </c>
      <c r="R1048" s="132" t="s">
        <v>467</v>
      </c>
      <c r="S1048" s="132">
        <v>1000323</v>
      </c>
      <c r="T1048" s="132" t="s">
        <v>825</v>
      </c>
      <c r="U1048" s="132">
        <v>119</v>
      </c>
      <c r="V1048" s="132">
        <v>179.9</v>
      </c>
      <c r="W1048" s="132" t="s">
        <v>1063</v>
      </c>
      <c r="X1048" s="132">
        <v>13</v>
      </c>
    </row>
    <row r="1049" spans="1:24" hidden="1">
      <c r="A1049" s="132">
        <v>1476</v>
      </c>
      <c r="B1049" s="132">
        <v>60000000826</v>
      </c>
      <c r="C1049" s="132">
        <v>61044300000</v>
      </c>
      <c r="D1049" s="132" t="s">
        <v>541</v>
      </c>
      <c r="E1049" s="132" t="s">
        <v>426</v>
      </c>
      <c r="F1049" s="132">
        <v>43</v>
      </c>
      <c r="G1049" s="132" t="s">
        <v>3848</v>
      </c>
      <c r="H1049" s="132">
        <v>2</v>
      </c>
      <c r="I1049" s="132">
        <v>0.27200000000000002</v>
      </c>
      <c r="J1049" s="132">
        <v>1</v>
      </c>
      <c r="K1049" s="132">
        <v>0.27200000000000002</v>
      </c>
      <c r="L1049" s="132" t="s">
        <v>2171</v>
      </c>
      <c r="M1049" s="132">
        <v>497</v>
      </c>
      <c r="N1049" s="132" t="s">
        <v>468</v>
      </c>
      <c r="O1049" s="132">
        <v>1760</v>
      </c>
      <c r="P1049" s="132" t="s">
        <v>425</v>
      </c>
      <c r="Q1049" s="132">
        <v>37</v>
      </c>
      <c r="R1049" s="132" t="s">
        <v>467</v>
      </c>
      <c r="S1049" s="132">
        <v>1000323</v>
      </c>
      <c r="T1049" s="132" t="s">
        <v>821</v>
      </c>
      <c r="U1049" s="132">
        <v>3</v>
      </c>
      <c r="V1049" s="132">
        <v>129.9</v>
      </c>
      <c r="W1049" s="132" t="s">
        <v>1063</v>
      </c>
      <c r="X1049" s="132">
        <v>13</v>
      </c>
    </row>
    <row r="1050" spans="1:24" hidden="1">
      <c r="A1050" s="132">
        <v>1477</v>
      </c>
      <c r="B1050" s="132">
        <v>60000000827</v>
      </c>
      <c r="C1050" s="132">
        <v>62046318000</v>
      </c>
      <c r="D1050" s="132" t="s">
        <v>987</v>
      </c>
      <c r="E1050" s="132" t="s">
        <v>420</v>
      </c>
      <c r="F1050" s="132">
        <v>93</v>
      </c>
      <c r="G1050" s="132" t="s">
        <v>3848</v>
      </c>
      <c r="H1050" s="132">
        <v>2</v>
      </c>
      <c r="I1050" s="132">
        <v>0.16200000000000001</v>
      </c>
      <c r="J1050" s="132">
        <v>1</v>
      </c>
      <c r="K1050" s="132">
        <v>0.16200000000000001</v>
      </c>
      <c r="L1050" s="132" t="s">
        <v>2171</v>
      </c>
      <c r="M1050" s="132">
        <v>497</v>
      </c>
      <c r="N1050" s="132" t="s">
        <v>436</v>
      </c>
      <c r="O1050" s="132">
        <v>1840</v>
      </c>
      <c r="P1050" s="132" t="s">
        <v>425</v>
      </c>
      <c r="Q1050" s="132">
        <v>37</v>
      </c>
      <c r="R1050" s="132" t="s">
        <v>467</v>
      </c>
      <c r="S1050" s="132">
        <v>1000323</v>
      </c>
      <c r="T1050" s="132" t="s">
        <v>810</v>
      </c>
      <c r="U1050" s="132">
        <v>122</v>
      </c>
      <c r="V1050" s="132">
        <v>49.9</v>
      </c>
      <c r="W1050" s="132" t="s">
        <v>1046</v>
      </c>
      <c r="X1050" s="132">
        <v>12</v>
      </c>
    </row>
    <row r="1051" spans="1:24" hidden="1">
      <c r="A1051" s="132">
        <v>1478</v>
      </c>
      <c r="B1051" s="132">
        <v>60000000828</v>
      </c>
      <c r="C1051" s="132">
        <v>62046318000</v>
      </c>
      <c r="D1051" s="132" t="s">
        <v>987</v>
      </c>
      <c r="E1051" s="132" t="s">
        <v>420</v>
      </c>
      <c r="F1051" s="132">
        <v>93</v>
      </c>
      <c r="G1051" s="132" t="s">
        <v>3848</v>
      </c>
      <c r="H1051" s="132">
        <v>2</v>
      </c>
      <c r="I1051" s="132">
        <v>0.16200000000000001</v>
      </c>
      <c r="J1051" s="132">
        <v>1</v>
      </c>
      <c r="K1051" s="132">
        <v>0.16200000000000001</v>
      </c>
      <c r="L1051" s="132" t="s">
        <v>2171</v>
      </c>
      <c r="M1051" s="132">
        <v>497</v>
      </c>
      <c r="N1051" s="132" t="s">
        <v>436</v>
      </c>
      <c r="O1051" s="132">
        <v>1840</v>
      </c>
      <c r="P1051" s="132" t="s">
        <v>425</v>
      </c>
      <c r="Q1051" s="132">
        <v>37</v>
      </c>
      <c r="R1051" s="132" t="s">
        <v>467</v>
      </c>
      <c r="S1051" s="132">
        <v>1000323</v>
      </c>
      <c r="T1051" s="132" t="s">
        <v>810</v>
      </c>
      <c r="U1051" s="132">
        <v>122</v>
      </c>
      <c r="V1051" s="132">
        <v>49.9</v>
      </c>
      <c r="W1051" s="132" t="s">
        <v>1046</v>
      </c>
      <c r="X1051" s="132">
        <v>12</v>
      </c>
    </row>
    <row r="1052" spans="1:24" hidden="1">
      <c r="A1052" s="132">
        <v>1479</v>
      </c>
      <c r="B1052" s="132">
        <v>60000000829</v>
      </c>
      <c r="C1052" s="132">
        <v>61044900000</v>
      </c>
      <c r="D1052" s="132" t="s">
        <v>590</v>
      </c>
      <c r="E1052" s="132" t="s">
        <v>426</v>
      </c>
      <c r="F1052" s="132">
        <v>43</v>
      </c>
      <c r="G1052" s="132" t="s">
        <v>3848</v>
      </c>
      <c r="H1052" s="132">
        <v>2</v>
      </c>
      <c r="I1052" s="132">
        <v>0.44600000000000001</v>
      </c>
      <c r="J1052" s="132">
        <v>1</v>
      </c>
      <c r="K1052" s="132">
        <v>0.44600000000000001</v>
      </c>
      <c r="L1052" s="132" t="s">
        <v>2171</v>
      </c>
      <c r="M1052" s="132">
        <v>497</v>
      </c>
      <c r="N1052" s="132" t="s">
        <v>436</v>
      </c>
      <c r="O1052" s="132">
        <v>1840</v>
      </c>
      <c r="P1052" s="132" t="s">
        <v>431</v>
      </c>
      <c r="Q1052" s="132">
        <v>53</v>
      </c>
      <c r="R1052" s="132" t="s">
        <v>467</v>
      </c>
      <c r="S1052" s="132">
        <v>1000323</v>
      </c>
      <c r="T1052" s="132" t="s">
        <v>821</v>
      </c>
      <c r="U1052" s="132">
        <v>3</v>
      </c>
      <c r="V1052" s="132">
        <v>99.9</v>
      </c>
      <c r="W1052" s="132" t="s">
        <v>1038</v>
      </c>
      <c r="X1052" s="132">
        <v>5</v>
      </c>
    </row>
    <row r="1053" spans="1:24" hidden="1">
      <c r="A1053" s="132">
        <v>1480</v>
      </c>
      <c r="B1053" s="132">
        <v>60000000830</v>
      </c>
      <c r="C1053" s="132">
        <v>61062000000</v>
      </c>
      <c r="D1053" s="132" t="s">
        <v>977</v>
      </c>
      <c r="E1053" s="132" t="s">
        <v>444</v>
      </c>
      <c r="F1053" s="132">
        <v>82</v>
      </c>
      <c r="G1053" s="132" t="s">
        <v>3848</v>
      </c>
      <c r="H1053" s="132">
        <v>2</v>
      </c>
      <c r="I1053" s="132">
        <v>0.24</v>
      </c>
      <c r="J1053" s="132">
        <v>1</v>
      </c>
      <c r="K1053" s="132">
        <v>0.24</v>
      </c>
      <c r="L1053" s="132" t="s">
        <v>2171</v>
      </c>
      <c r="M1053" s="132">
        <v>497</v>
      </c>
      <c r="N1053" s="132" t="s">
        <v>468</v>
      </c>
      <c r="O1053" s="132">
        <v>1760</v>
      </c>
      <c r="P1053" s="132" t="s">
        <v>425</v>
      </c>
      <c r="Q1053" s="132">
        <v>37</v>
      </c>
      <c r="R1053" s="132" t="s">
        <v>467</v>
      </c>
      <c r="S1053" s="132">
        <v>1000323</v>
      </c>
      <c r="T1053" s="132" t="s">
        <v>810</v>
      </c>
      <c r="U1053" s="132">
        <v>122</v>
      </c>
      <c r="V1053" s="132">
        <v>89.9</v>
      </c>
      <c r="W1053" s="132" t="s">
        <v>1038</v>
      </c>
      <c r="X1053" s="132">
        <v>5</v>
      </c>
    </row>
    <row r="1054" spans="1:24" hidden="1">
      <c r="A1054" s="132">
        <v>1481</v>
      </c>
      <c r="B1054" s="132">
        <v>60000000831</v>
      </c>
      <c r="C1054" s="132">
        <v>61044900000</v>
      </c>
      <c r="D1054" s="132" t="s">
        <v>590</v>
      </c>
      <c r="E1054" s="132" t="s">
        <v>426</v>
      </c>
      <c r="F1054" s="132">
        <v>43</v>
      </c>
      <c r="G1054" s="132" t="s">
        <v>3848</v>
      </c>
      <c r="H1054" s="132">
        <v>2</v>
      </c>
      <c r="I1054" s="132">
        <v>0.34100000000000003</v>
      </c>
      <c r="J1054" s="132">
        <v>1</v>
      </c>
      <c r="K1054" s="132">
        <v>0.34100000000000003</v>
      </c>
      <c r="L1054" s="132" t="s">
        <v>2171</v>
      </c>
      <c r="M1054" s="132">
        <v>497</v>
      </c>
      <c r="N1054" s="132" t="s">
        <v>436</v>
      </c>
      <c r="O1054" s="132">
        <v>1840</v>
      </c>
      <c r="P1054" s="132" t="s">
        <v>431</v>
      </c>
      <c r="Q1054" s="132">
        <v>53</v>
      </c>
      <c r="R1054" s="132" t="s">
        <v>467</v>
      </c>
      <c r="S1054" s="132">
        <v>1000323</v>
      </c>
      <c r="T1054" s="132" t="s">
        <v>828</v>
      </c>
      <c r="U1054" s="132">
        <v>124</v>
      </c>
      <c r="V1054" s="132">
        <v>89.9</v>
      </c>
      <c r="W1054" s="132" t="s">
        <v>1050</v>
      </c>
      <c r="X1054" s="132">
        <v>20</v>
      </c>
    </row>
    <row r="1055" spans="1:24" hidden="1">
      <c r="A1055" s="132">
        <v>1482</v>
      </c>
      <c r="B1055" s="132">
        <v>60000000832</v>
      </c>
      <c r="C1055" s="132">
        <v>61062000000</v>
      </c>
      <c r="D1055" s="132" t="s">
        <v>977</v>
      </c>
      <c r="E1055" s="132" t="s">
        <v>444</v>
      </c>
      <c r="F1055" s="132">
        <v>82</v>
      </c>
      <c r="G1055" s="132" t="s">
        <v>3848</v>
      </c>
      <c r="H1055" s="132">
        <v>2</v>
      </c>
      <c r="I1055" s="132">
        <v>0.16600000000000001</v>
      </c>
      <c r="J1055" s="132">
        <v>1</v>
      </c>
      <c r="K1055" s="132">
        <v>0.16600000000000001</v>
      </c>
      <c r="L1055" s="132" t="s">
        <v>2171</v>
      </c>
      <c r="M1055" s="132">
        <v>497</v>
      </c>
      <c r="N1055" s="132" t="s">
        <v>436</v>
      </c>
      <c r="O1055" s="132">
        <v>1840</v>
      </c>
      <c r="P1055" s="132" t="s">
        <v>425</v>
      </c>
      <c r="Q1055" s="132">
        <v>37</v>
      </c>
      <c r="R1055" s="132" t="s">
        <v>467</v>
      </c>
      <c r="S1055" s="132">
        <v>1000323</v>
      </c>
      <c r="T1055" s="132" t="s">
        <v>1156</v>
      </c>
      <c r="U1055" s="132">
        <v>581</v>
      </c>
      <c r="V1055" s="132">
        <v>59.9</v>
      </c>
      <c r="W1055" s="132" t="s">
        <v>3916</v>
      </c>
      <c r="X1055" s="132">
        <v>10</v>
      </c>
    </row>
    <row r="1056" spans="1:24" hidden="1">
      <c r="A1056" s="132">
        <v>1483</v>
      </c>
      <c r="B1056" s="132">
        <v>60000000833</v>
      </c>
      <c r="C1056" s="132">
        <v>61044300000</v>
      </c>
      <c r="D1056" s="132" t="s">
        <v>541</v>
      </c>
      <c r="E1056" s="132" t="s">
        <v>426</v>
      </c>
      <c r="F1056" s="132">
        <v>43</v>
      </c>
      <c r="G1056" s="132" t="s">
        <v>3848</v>
      </c>
      <c r="H1056" s="132">
        <v>2</v>
      </c>
      <c r="I1056" s="132">
        <v>0.47799999999999998</v>
      </c>
      <c r="J1056" s="132">
        <v>1</v>
      </c>
      <c r="K1056" s="132">
        <v>0.47799999999999998</v>
      </c>
      <c r="L1056" s="132" t="s">
        <v>2171</v>
      </c>
      <c r="M1056" s="132">
        <v>497</v>
      </c>
      <c r="N1056" s="132" t="s">
        <v>468</v>
      </c>
      <c r="O1056" s="132">
        <v>1760</v>
      </c>
      <c r="P1056" s="132" t="s">
        <v>425</v>
      </c>
      <c r="Q1056" s="132">
        <v>37</v>
      </c>
      <c r="R1056" s="132" t="s">
        <v>467</v>
      </c>
      <c r="S1056" s="132">
        <v>1000323</v>
      </c>
      <c r="T1056" s="132" t="s">
        <v>828</v>
      </c>
      <c r="U1056" s="132">
        <v>124</v>
      </c>
      <c r="V1056" s="132">
        <v>129.9</v>
      </c>
      <c r="W1056" s="132" t="s">
        <v>1038</v>
      </c>
      <c r="X1056" s="132">
        <v>5</v>
      </c>
    </row>
    <row r="1057" spans="1:24" hidden="1">
      <c r="A1057" s="132">
        <v>1484</v>
      </c>
      <c r="B1057" s="132">
        <v>60000000834</v>
      </c>
      <c r="C1057" s="132">
        <v>62046318000</v>
      </c>
      <c r="D1057" s="132" t="s">
        <v>987</v>
      </c>
      <c r="E1057" s="132" t="s">
        <v>420</v>
      </c>
      <c r="F1057" s="132">
        <v>93</v>
      </c>
      <c r="G1057" s="132" t="s">
        <v>3848</v>
      </c>
      <c r="H1057" s="132">
        <v>2</v>
      </c>
      <c r="I1057" s="132">
        <v>0.126</v>
      </c>
      <c r="J1057" s="132">
        <v>1</v>
      </c>
      <c r="K1057" s="132">
        <v>0.126</v>
      </c>
      <c r="L1057" s="132" t="s">
        <v>2171</v>
      </c>
      <c r="M1057" s="132">
        <v>497</v>
      </c>
      <c r="N1057" s="132" t="s">
        <v>436</v>
      </c>
      <c r="O1057" s="132">
        <v>1840</v>
      </c>
      <c r="P1057" s="132" t="s">
        <v>425</v>
      </c>
      <c r="Q1057" s="132">
        <v>37</v>
      </c>
      <c r="R1057" s="132" t="s">
        <v>467</v>
      </c>
      <c r="S1057" s="132">
        <v>1000323</v>
      </c>
      <c r="T1057" s="132" t="s">
        <v>825</v>
      </c>
      <c r="U1057" s="132">
        <v>119</v>
      </c>
      <c r="V1057" s="132">
        <v>49.9</v>
      </c>
      <c r="W1057" s="132" t="s">
        <v>1046</v>
      </c>
      <c r="X1057" s="132">
        <v>12</v>
      </c>
    </row>
    <row r="1058" spans="1:24" hidden="1">
      <c r="A1058" s="132">
        <v>1485</v>
      </c>
      <c r="B1058" s="132">
        <v>60000000835</v>
      </c>
      <c r="C1058" s="132">
        <v>61062000000</v>
      </c>
      <c r="D1058" s="132" t="s">
        <v>977</v>
      </c>
      <c r="E1058" s="132" t="s">
        <v>444</v>
      </c>
      <c r="F1058" s="132">
        <v>82</v>
      </c>
      <c r="G1058" s="132" t="s">
        <v>3848</v>
      </c>
      <c r="H1058" s="132">
        <v>2</v>
      </c>
      <c r="I1058" s="132">
        <v>0.184</v>
      </c>
      <c r="J1058" s="132">
        <v>1</v>
      </c>
      <c r="K1058" s="132">
        <v>0.184</v>
      </c>
      <c r="L1058" s="132" t="s">
        <v>2171</v>
      </c>
      <c r="M1058" s="132">
        <v>497</v>
      </c>
      <c r="N1058" s="132" t="s">
        <v>468</v>
      </c>
      <c r="O1058" s="132">
        <v>1760</v>
      </c>
      <c r="P1058" s="132" t="s">
        <v>425</v>
      </c>
      <c r="Q1058" s="132">
        <v>37</v>
      </c>
      <c r="R1058" s="132" t="s">
        <v>467</v>
      </c>
      <c r="S1058" s="132">
        <v>1000323</v>
      </c>
      <c r="T1058" s="132" t="s">
        <v>821</v>
      </c>
      <c r="U1058" s="132">
        <v>3</v>
      </c>
      <c r="V1058" s="132">
        <v>99.9</v>
      </c>
      <c r="W1058" s="132" t="s">
        <v>1046</v>
      </c>
      <c r="X1058" s="132">
        <v>12</v>
      </c>
    </row>
    <row r="1059" spans="1:24" hidden="1">
      <c r="A1059" s="132">
        <v>1486</v>
      </c>
      <c r="B1059" s="132">
        <v>60000000836</v>
      </c>
      <c r="C1059" s="132">
        <v>61062000000</v>
      </c>
      <c r="D1059" s="132" t="s">
        <v>977</v>
      </c>
      <c r="E1059" s="132" t="s">
        <v>444</v>
      </c>
      <c r="F1059" s="132">
        <v>82</v>
      </c>
      <c r="G1059" s="132" t="s">
        <v>3848</v>
      </c>
      <c r="H1059" s="132">
        <v>2</v>
      </c>
      <c r="I1059" s="132">
        <v>0.16200000000000001</v>
      </c>
      <c r="J1059" s="132">
        <v>1</v>
      </c>
      <c r="K1059" s="132">
        <v>0.16200000000000001</v>
      </c>
      <c r="L1059" s="132" t="s">
        <v>2171</v>
      </c>
      <c r="M1059" s="132">
        <v>497</v>
      </c>
      <c r="N1059" s="132" t="s">
        <v>468</v>
      </c>
      <c r="O1059" s="132">
        <v>1760</v>
      </c>
      <c r="P1059" s="132" t="s">
        <v>425</v>
      </c>
      <c r="Q1059" s="132">
        <v>37</v>
      </c>
      <c r="R1059" s="132" t="s">
        <v>467</v>
      </c>
      <c r="S1059" s="132">
        <v>1000323</v>
      </c>
      <c r="T1059" s="132" t="s">
        <v>828</v>
      </c>
      <c r="U1059" s="132">
        <v>124</v>
      </c>
      <c r="V1059" s="132">
        <v>69.900000000000006</v>
      </c>
      <c r="W1059" s="132" t="s">
        <v>1046</v>
      </c>
      <c r="X1059" s="132">
        <v>12</v>
      </c>
    </row>
    <row r="1060" spans="1:24" hidden="1">
      <c r="A1060" s="132">
        <v>1487</v>
      </c>
      <c r="B1060" s="132">
        <v>60000000837</v>
      </c>
      <c r="C1060" s="132">
        <v>62046318000</v>
      </c>
      <c r="D1060" s="132" t="s">
        <v>511</v>
      </c>
      <c r="E1060" s="132" t="s">
        <v>420</v>
      </c>
      <c r="F1060" s="132">
        <v>93</v>
      </c>
      <c r="G1060" s="132" t="s">
        <v>3848</v>
      </c>
      <c r="H1060" s="132">
        <v>2</v>
      </c>
      <c r="I1060" s="132">
        <v>0.42599999999999999</v>
      </c>
      <c r="J1060" s="132">
        <v>1</v>
      </c>
      <c r="K1060" s="132">
        <v>0.42599999999999999</v>
      </c>
      <c r="L1060" s="132" t="s">
        <v>2171</v>
      </c>
      <c r="M1060" s="132">
        <v>497</v>
      </c>
      <c r="N1060" s="132" t="s">
        <v>468</v>
      </c>
      <c r="O1060" s="132">
        <v>1760</v>
      </c>
      <c r="P1060" s="132" t="s">
        <v>425</v>
      </c>
      <c r="Q1060" s="132">
        <v>37</v>
      </c>
      <c r="R1060" s="132" t="s">
        <v>467</v>
      </c>
      <c r="S1060" s="132">
        <v>1000323</v>
      </c>
      <c r="T1060" s="132">
        <v>52</v>
      </c>
      <c r="U1060" s="132">
        <v>106</v>
      </c>
      <c r="V1060" s="132">
        <v>89.9</v>
      </c>
      <c r="W1060" s="132" t="s">
        <v>3919</v>
      </c>
      <c r="X1060" s="132">
        <v>25</v>
      </c>
    </row>
    <row r="1061" spans="1:24" hidden="1">
      <c r="A1061" s="132">
        <v>1488</v>
      </c>
      <c r="B1061" s="132">
        <v>60000000838</v>
      </c>
      <c r="C1061" s="132">
        <v>62046318000</v>
      </c>
      <c r="D1061" s="132" t="s">
        <v>511</v>
      </c>
      <c r="E1061" s="132" t="s">
        <v>420</v>
      </c>
      <c r="F1061" s="132">
        <v>93</v>
      </c>
      <c r="G1061" s="132" t="s">
        <v>3848</v>
      </c>
      <c r="H1061" s="132">
        <v>2</v>
      </c>
      <c r="I1061" s="132">
        <v>0.40200000000000002</v>
      </c>
      <c r="J1061" s="132">
        <v>1</v>
      </c>
      <c r="K1061" s="132">
        <v>0.40200000000000002</v>
      </c>
      <c r="L1061" s="132" t="s">
        <v>2171</v>
      </c>
      <c r="M1061" s="132">
        <v>497</v>
      </c>
      <c r="N1061" s="132" t="s">
        <v>468</v>
      </c>
      <c r="O1061" s="132">
        <v>1760</v>
      </c>
      <c r="P1061" s="132" t="s">
        <v>425</v>
      </c>
      <c r="Q1061" s="132">
        <v>37</v>
      </c>
      <c r="R1061" s="132" t="s">
        <v>467</v>
      </c>
      <c r="S1061" s="132">
        <v>1000323</v>
      </c>
      <c r="T1061" s="132">
        <v>48</v>
      </c>
      <c r="U1061" s="132">
        <v>101</v>
      </c>
      <c r="V1061" s="132">
        <v>89.9</v>
      </c>
      <c r="W1061" s="132" t="s">
        <v>3919</v>
      </c>
      <c r="X1061" s="132">
        <v>25</v>
      </c>
    </row>
    <row r="1062" spans="1:24" hidden="1">
      <c r="A1062" s="132">
        <v>1489</v>
      </c>
      <c r="B1062" s="132">
        <v>60000000839</v>
      </c>
      <c r="C1062" s="132">
        <v>61044300000</v>
      </c>
      <c r="D1062" s="132" t="s">
        <v>541</v>
      </c>
      <c r="E1062" s="132" t="s">
        <v>426</v>
      </c>
      <c r="F1062" s="132">
        <v>43</v>
      </c>
      <c r="G1062" s="132" t="s">
        <v>3848</v>
      </c>
      <c r="H1062" s="132">
        <v>2</v>
      </c>
      <c r="I1062" s="132">
        <v>0.32</v>
      </c>
      <c r="J1062" s="132">
        <v>1</v>
      </c>
      <c r="K1062" s="132">
        <v>0.32</v>
      </c>
      <c r="L1062" s="132" t="s">
        <v>2171</v>
      </c>
      <c r="M1062" s="132">
        <v>497</v>
      </c>
      <c r="N1062" s="132" t="s">
        <v>468</v>
      </c>
      <c r="O1062" s="132">
        <v>1760</v>
      </c>
      <c r="P1062" s="132" t="s">
        <v>425</v>
      </c>
      <c r="Q1062" s="132">
        <v>37</v>
      </c>
      <c r="R1062" s="132" t="s">
        <v>467</v>
      </c>
      <c r="S1062" s="132">
        <v>1000323</v>
      </c>
      <c r="T1062" s="132" t="s">
        <v>821</v>
      </c>
      <c r="U1062" s="132">
        <v>3</v>
      </c>
      <c r="V1062" s="132">
        <v>139.9</v>
      </c>
      <c r="W1062" s="132" t="s">
        <v>1048</v>
      </c>
      <c r="X1062" s="132">
        <v>4</v>
      </c>
    </row>
    <row r="1063" spans="1:24" hidden="1">
      <c r="A1063" s="132">
        <v>1490</v>
      </c>
      <c r="B1063" s="132">
        <v>60000000840</v>
      </c>
      <c r="C1063" s="132">
        <v>61044200000</v>
      </c>
      <c r="D1063" s="132" t="s">
        <v>506</v>
      </c>
      <c r="E1063" s="132" t="s">
        <v>426</v>
      </c>
      <c r="F1063" s="132">
        <v>43</v>
      </c>
      <c r="G1063" s="132" t="s">
        <v>3848</v>
      </c>
      <c r="H1063" s="132">
        <v>2</v>
      </c>
      <c r="I1063" s="132">
        <v>0.29599999999999999</v>
      </c>
      <c r="J1063" s="132">
        <v>1</v>
      </c>
      <c r="K1063" s="132">
        <v>0.29599999999999999</v>
      </c>
      <c r="L1063" s="132" t="s">
        <v>2171</v>
      </c>
      <c r="M1063" s="132">
        <v>497</v>
      </c>
      <c r="N1063" s="132" t="s">
        <v>468</v>
      </c>
      <c r="O1063" s="132">
        <v>1760</v>
      </c>
      <c r="P1063" s="132" t="s">
        <v>439</v>
      </c>
      <c r="Q1063" s="132">
        <v>9</v>
      </c>
      <c r="R1063" s="132" t="s">
        <v>467</v>
      </c>
      <c r="S1063" s="132">
        <v>1000323</v>
      </c>
      <c r="T1063" s="132" t="s">
        <v>858</v>
      </c>
      <c r="U1063" s="132">
        <v>1</v>
      </c>
      <c r="V1063" s="132">
        <v>129.9</v>
      </c>
      <c r="W1063" s="132" t="s">
        <v>1038</v>
      </c>
      <c r="X1063" s="132">
        <v>5</v>
      </c>
    </row>
    <row r="1064" spans="1:24" hidden="1">
      <c r="A1064" s="132">
        <v>1491</v>
      </c>
      <c r="B1064" s="132">
        <v>60000000841</v>
      </c>
      <c r="C1064" s="132">
        <v>61044300000</v>
      </c>
      <c r="D1064" s="132" t="s">
        <v>541</v>
      </c>
      <c r="E1064" s="132" t="s">
        <v>426</v>
      </c>
      <c r="F1064" s="132">
        <v>43</v>
      </c>
      <c r="G1064" s="132" t="s">
        <v>3848</v>
      </c>
      <c r="H1064" s="132">
        <v>2</v>
      </c>
      <c r="I1064" s="132">
        <v>0.37</v>
      </c>
      <c r="J1064" s="132">
        <v>1</v>
      </c>
      <c r="K1064" s="132">
        <v>0.37</v>
      </c>
      <c r="L1064" s="132" t="s">
        <v>2171</v>
      </c>
      <c r="M1064" s="132">
        <v>497</v>
      </c>
      <c r="N1064" s="132" t="s">
        <v>436</v>
      </c>
      <c r="O1064" s="132">
        <v>1840</v>
      </c>
      <c r="P1064" s="132" t="s">
        <v>425</v>
      </c>
      <c r="Q1064" s="132">
        <v>37</v>
      </c>
      <c r="R1064" s="132" t="s">
        <v>467</v>
      </c>
      <c r="S1064" s="132">
        <v>1000323</v>
      </c>
      <c r="T1064" s="132" t="s">
        <v>858</v>
      </c>
      <c r="U1064" s="132">
        <v>1</v>
      </c>
      <c r="V1064" s="132">
        <v>89.9</v>
      </c>
      <c r="W1064" s="132" t="s">
        <v>3916</v>
      </c>
      <c r="X1064" s="132">
        <v>10</v>
      </c>
    </row>
    <row r="1065" spans="1:24" hidden="1">
      <c r="A1065" s="132">
        <v>1492</v>
      </c>
      <c r="B1065" s="132">
        <v>60000000842</v>
      </c>
      <c r="C1065" s="132">
        <v>61044300000</v>
      </c>
      <c r="D1065" s="132" t="s">
        <v>541</v>
      </c>
      <c r="E1065" s="132" t="s">
        <v>426</v>
      </c>
      <c r="F1065" s="132">
        <v>43</v>
      </c>
      <c r="G1065" s="132" t="s">
        <v>3848</v>
      </c>
      <c r="H1065" s="132">
        <v>2</v>
      </c>
      <c r="I1065" s="132">
        <v>0.49399999999999999</v>
      </c>
      <c r="J1065" s="132">
        <v>1</v>
      </c>
      <c r="K1065" s="132">
        <v>0.49399999999999999</v>
      </c>
      <c r="L1065" s="132" t="s">
        <v>2171</v>
      </c>
      <c r="M1065" s="132">
        <v>497</v>
      </c>
      <c r="N1065" s="132" t="s">
        <v>468</v>
      </c>
      <c r="O1065" s="132">
        <v>1760</v>
      </c>
      <c r="P1065" s="132" t="s">
        <v>425</v>
      </c>
      <c r="Q1065" s="132">
        <v>37</v>
      </c>
      <c r="R1065" s="132" t="s">
        <v>467</v>
      </c>
      <c r="S1065" s="132">
        <v>1000323</v>
      </c>
      <c r="T1065" s="132">
        <v>49</v>
      </c>
      <c r="U1065" s="132">
        <v>582</v>
      </c>
      <c r="V1065" s="132">
        <v>169.9</v>
      </c>
      <c r="W1065" s="132" t="s">
        <v>1053</v>
      </c>
      <c r="X1065" s="132">
        <v>17</v>
      </c>
    </row>
    <row r="1066" spans="1:24" hidden="1">
      <c r="A1066" s="132">
        <v>1493</v>
      </c>
      <c r="B1066" s="132">
        <v>60000000843</v>
      </c>
      <c r="C1066" s="132">
        <v>61044300000</v>
      </c>
      <c r="D1066" s="132" t="s">
        <v>541</v>
      </c>
      <c r="E1066" s="132" t="s">
        <v>426</v>
      </c>
      <c r="F1066" s="132">
        <v>43</v>
      </c>
      <c r="G1066" s="132" t="s">
        <v>3848</v>
      </c>
      <c r="H1066" s="132">
        <v>2</v>
      </c>
      <c r="I1066" s="132">
        <v>0.76</v>
      </c>
      <c r="J1066" s="132">
        <v>1</v>
      </c>
      <c r="K1066" s="132">
        <v>0.76</v>
      </c>
      <c r="L1066" s="132" t="s">
        <v>2171</v>
      </c>
      <c r="M1066" s="132">
        <v>497</v>
      </c>
      <c r="N1066" s="132" t="s">
        <v>468</v>
      </c>
      <c r="O1066" s="132">
        <v>1760</v>
      </c>
      <c r="P1066" s="132" t="s">
        <v>425</v>
      </c>
      <c r="Q1066" s="132">
        <v>37</v>
      </c>
      <c r="R1066" s="132" t="s">
        <v>467</v>
      </c>
      <c r="S1066" s="132">
        <v>1000323</v>
      </c>
      <c r="T1066" s="132" t="s">
        <v>810</v>
      </c>
      <c r="U1066" s="132">
        <v>122</v>
      </c>
      <c r="V1066" s="132">
        <v>16.899999999999999</v>
      </c>
      <c r="W1066" s="132" t="s">
        <v>1048</v>
      </c>
      <c r="X1066" s="132">
        <v>4</v>
      </c>
    </row>
    <row r="1067" spans="1:24" hidden="1">
      <c r="A1067" s="132">
        <v>1494</v>
      </c>
      <c r="B1067" s="132">
        <v>60000000844</v>
      </c>
      <c r="C1067" s="132">
        <v>61062000000</v>
      </c>
      <c r="D1067" s="132" t="s">
        <v>977</v>
      </c>
      <c r="E1067" s="132" t="s">
        <v>444</v>
      </c>
      <c r="F1067" s="132">
        <v>82</v>
      </c>
      <c r="G1067" s="132" t="s">
        <v>3848</v>
      </c>
      <c r="H1067" s="132">
        <v>2</v>
      </c>
      <c r="I1067" s="132">
        <v>0.19600000000000001</v>
      </c>
      <c r="J1067" s="132">
        <v>1</v>
      </c>
      <c r="K1067" s="132">
        <v>0.19600000000000001</v>
      </c>
      <c r="L1067" s="132" t="s">
        <v>2171</v>
      </c>
      <c r="M1067" s="132">
        <v>497</v>
      </c>
      <c r="N1067" s="132" t="s">
        <v>468</v>
      </c>
      <c r="O1067" s="132">
        <v>1760</v>
      </c>
      <c r="P1067" s="132" t="s">
        <v>425</v>
      </c>
      <c r="Q1067" s="132">
        <v>37</v>
      </c>
      <c r="R1067" s="132" t="s">
        <v>467</v>
      </c>
      <c r="S1067" s="132">
        <v>1000323</v>
      </c>
      <c r="T1067" s="132" t="s">
        <v>810</v>
      </c>
      <c r="U1067" s="132">
        <v>122</v>
      </c>
      <c r="V1067" s="132">
        <v>69.900000000000006</v>
      </c>
      <c r="W1067" s="132" t="s">
        <v>1048</v>
      </c>
      <c r="X1067" s="132">
        <v>4</v>
      </c>
    </row>
    <row r="1068" spans="1:24" hidden="1">
      <c r="A1068" s="132">
        <v>1495</v>
      </c>
      <c r="B1068" s="132">
        <v>60000000845</v>
      </c>
      <c r="C1068" s="132">
        <v>61044300000</v>
      </c>
      <c r="D1068" s="132" t="s">
        <v>541</v>
      </c>
      <c r="E1068" s="132" t="s">
        <v>426</v>
      </c>
      <c r="F1068" s="132">
        <v>43</v>
      </c>
      <c r="G1068" s="132" t="s">
        <v>3848</v>
      </c>
      <c r="H1068" s="132">
        <v>2</v>
      </c>
      <c r="I1068" s="132">
        <v>0.36799999999999999</v>
      </c>
      <c r="J1068" s="132">
        <v>1</v>
      </c>
      <c r="K1068" s="132">
        <v>0.36799999999999999</v>
      </c>
      <c r="L1068" s="132" t="s">
        <v>2171</v>
      </c>
      <c r="M1068" s="132">
        <v>497</v>
      </c>
      <c r="N1068" s="132" t="s">
        <v>468</v>
      </c>
      <c r="O1068" s="132">
        <v>1760</v>
      </c>
      <c r="P1068" s="132" t="s">
        <v>425</v>
      </c>
      <c r="Q1068" s="132">
        <v>37</v>
      </c>
      <c r="R1068" s="132" t="s">
        <v>467</v>
      </c>
      <c r="S1068" s="132">
        <v>1000323</v>
      </c>
      <c r="T1068" s="132" t="s">
        <v>858</v>
      </c>
      <c r="U1068" s="132">
        <v>1</v>
      </c>
      <c r="V1068" s="132">
        <v>109.9</v>
      </c>
      <c r="W1068" s="132" t="s">
        <v>1048</v>
      </c>
      <c r="X1068" s="132">
        <v>4</v>
      </c>
    </row>
    <row r="1069" spans="1:24" hidden="1">
      <c r="A1069" s="132">
        <v>1496</v>
      </c>
      <c r="B1069" s="132">
        <v>60000000846</v>
      </c>
      <c r="C1069" s="132">
        <v>61046300000</v>
      </c>
      <c r="D1069" s="132" t="s">
        <v>635</v>
      </c>
      <c r="E1069" s="132" t="s">
        <v>3671</v>
      </c>
      <c r="F1069" s="132">
        <v>54</v>
      </c>
      <c r="G1069" s="132" t="s">
        <v>3848</v>
      </c>
      <c r="H1069" s="132">
        <v>2</v>
      </c>
      <c r="I1069" s="132">
        <v>0.63400000000000001</v>
      </c>
      <c r="J1069" s="132">
        <v>1</v>
      </c>
      <c r="K1069" s="132">
        <v>0.63400000000000001</v>
      </c>
      <c r="L1069" s="132" t="s">
        <v>2171</v>
      </c>
      <c r="M1069" s="132">
        <v>497</v>
      </c>
      <c r="N1069" s="132" t="s">
        <v>468</v>
      </c>
      <c r="O1069" s="132">
        <v>1760</v>
      </c>
      <c r="P1069" s="132" t="s">
        <v>425</v>
      </c>
      <c r="Q1069" s="132">
        <v>37</v>
      </c>
      <c r="R1069" s="132" t="s">
        <v>467</v>
      </c>
      <c r="S1069" s="132">
        <v>1000323</v>
      </c>
      <c r="T1069" s="132" t="s">
        <v>825</v>
      </c>
      <c r="U1069" s="132">
        <v>119</v>
      </c>
      <c r="V1069" s="132">
        <v>129.9</v>
      </c>
      <c r="W1069" s="132" t="s">
        <v>1048</v>
      </c>
      <c r="X1069" s="132">
        <v>4</v>
      </c>
    </row>
    <row r="1070" spans="1:24" hidden="1">
      <c r="A1070" s="132">
        <v>1497</v>
      </c>
      <c r="B1070" s="132">
        <v>60000000847</v>
      </c>
      <c r="C1070" s="132">
        <v>62046318000</v>
      </c>
      <c r="D1070" s="132" t="s">
        <v>511</v>
      </c>
      <c r="E1070" s="132" t="s">
        <v>420</v>
      </c>
      <c r="F1070" s="132">
        <v>93</v>
      </c>
      <c r="G1070" s="132" t="s">
        <v>3848</v>
      </c>
      <c r="H1070" s="132">
        <v>2</v>
      </c>
      <c r="I1070" s="132">
        <v>0.113</v>
      </c>
      <c r="J1070" s="132">
        <v>1</v>
      </c>
      <c r="K1070" s="132">
        <v>0.113</v>
      </c>
      <c r="L1070" s="132" t="s">
        <v>2171</v>
      </c>
      <c r="M1070" s="132">
        <v>497</v>
      </c>
      <c r="N1070" s="132" t="s">
        <v>468</v>
      </c>
      <c r="O1070" s="132">
        <v>1760</v>
      </c>
      <c r="P1070" s="132" t="s">
        <v>425</v>
      </c>
      <c r="Q1070" s="132">
        <v>37</v>
      </c>
      <c r="R1070" s="132" t="s">
        <v>467</v>
      </c>
      <c r="S1070" s="132">
        <v>1000323</v>
      </c>
      <c r="T1070" s="132" t="s">
        <v>920</v>
      </c>
      <c r="U1070" s="132">
        <v>583</v>
      </c>
      <c r="V1070" s="132">
        <v>99.9</v>
      </c>
      <c r="W1070" s="132" t="s">
        <v>1048</v>
      </c>
      <c r="X1070" s="132">
        <v>4</v>
      </c>
    </row>
    <row r="1071" spans="1:24" hidden="1">
      <c r="A1071" s="132">
        <v>1498</v>
      </c>
      <c r="B1071" s="132">
        <v>60000000848</v>
      </c>
      <c r="C1071" s="132">
        <v>61062000000</v>
      </c>
      <c r="D1071" s="132" t="s">
        <v>977</v>
      </c>
      <c r="E1071" s="132" t="s">
        <v>444</v>
      </c>
      <c r="F1071" s="132">
        <v>82</v>
      </c>
      <c r="G1071" s="132" t="s">
        <v>3848</v>
      </c>
      <c r="H1071" s="132">
        <v>2</v>
      </c>
      <c r="I1071" s="132">
        <v>0.35599999999999998</v>
      </c>
      <c r="J1071" s="132">
        <v>1</v>
      </c>
      <c r="K1071" s="132">
        <v>0.35599999999999998</v>
      </c>
      <c r="L1071" s="132" t="s">
        <v>2171</v>
      </c>
      <c r="M1071" s="132">
        <v>497</v>
      </c>
      <c r="N1071" s="132" t="s">
        <v>468</v>
      </c>
      <c r="O1071" s="132">
        <v>1760</v>
      </c>
      <c r="P1071" s="132" t="s">
        <v>425</v>
      </c>
      <c r="Q1071" s="132">
        <v>37</v>
      </c>
      <c r="R1071" s="132" t="s">
        <v>467</v>
      </c>
      <c r="S1071" s="132">
        <v>1000323</v>
      </c>
      <c r="T1071" s="132" t="s">
        <v>821</v>
      </c>
      <c r="U1071" s="132">
        <v>3</v>
      </c>
      <c r="V1071" s="132">
        <v>99.9</v>
      </c>
      <c r="W1071" s="132" t="s">
        <v>1048</v>
      </c>
      <c r="X1071" s="132">
        <v>4</v>
      </c>
    </row>
    <row r="1072" spans="1:24" hidden="1">
      <c r="A1072" s="132">
        <v>1499</v>
      </c>
      <c r="B1072" s="132">
        <v>60000000849</v>
      </c>
      <c r="C1072" s="132">
        <v>61046300000</v>
      </c>
      <c r="D1072" s="132" t="s">
        <v>635</v>
      </c>
      <c r="E1072" s="132" t="s">
        <v>3671</v>
      </c>
      <c r="F1072" s="132">
        <v>54</v>
      </c>
      <c r="G1072" s="132" t="s">
        <v>3848</v>
      </c>
      <c r="H1072" s="132">
        <v>2</v>
      </c>
      <c r="I1072" s="132">
        <v>0.59799999999999998</v>
      </c>
      <c r="J1072" s="132">
        <v>1</v>
      </c>
      <c r="K1072" s="132">
        <v>0.59799999999999998</v>
      </c>
      <c r="L1072" s="132" t="s">
        <v>2171</v>
      </c>
      <c r="M1072" s="132">
        <v>497</v>
      </c>
      <c r="N1072" s="132" t="s">
        <v>468</v>
      </c>
      <c r="O1072" s="132">
        <v>1760</v>
      </c>
      <c r="P1072" s="132" t="s">
        <v>425</v>
      </c>
      <c r="Q1072" s="132">
        <v>37</v>
      </c>
      <c r="R1072" s="132" t="s">
        <v>467</v>
      </c>
      <c r="S1072" s="132">
        <v>1000323</v>
      </c>
      <c r="T1072" s="132">
        <v>50</v>
      </c>
      <c r="U1072" s="132">
        <v>105</v>
      </c>
      <c r="V1072" s="132">
        <v>159.9</v>
      </c>
      <c r="W1072" s="132" t="s">
        <v>1038</v>
      </c>
      <c r="X1072" s="132">
        <v>5</v>
      </c>
    </row>
    <row r="1073" spans="1:24" hidden="1">
      <c r="A1073" s="132">
        <v>1500</v>
      </c>
      <c r="B1073" s="132">
        <v>60000000850</v>
      </c>
      <c r="C1073" s="132">
        <v>61046300000</v>
      </c>
      <c r="D1073" s="132" t="s">
        <v>635</v>
      </c>
      <c r="E1073" s="132" t="s">
        <v>3671</v>
      </c>
      <c r="F1073" s="132">
        <v>54</v>
      </c>
      <c r="G1073" s="132" t="s">
        <v>3848</v>
      </c>
      <c r="H1073" s="132">
        <v>2</v>
      </c>
      <c r="I1073" s="132">
        <v>0.52800000000000002</v>
      </c>
      <c r="J1073" s="132">
        <v>1</v>
      </c>
      <c r="K1073" s="132">
        <v>0.52800000000000002</v>
      </c>
      <c r="L1073" s="132" t="s">
        <v>2171</v>
      </c>
      <c r="M1073" s="132">
        <v>497</v>
      </c>
      <c r="N1073" s="132" t="s">
        <v>468</v>
      </c>
      <c r="O1073" s="132">
        <v>1760</v>
      </c>
      <c r="P1073" s="132" t="s">
        <v>425</v>
      </c>
      <c r="Q1073" s="132">
        <v>37</v>
      </c>
      <c r="R1073" s="132" t="s">
        <v>467</v>
      </c>
      <c r="S1073" s="132">
        <v>1000323</v>
      </c>
      <c r="T1073" s="132" t="s">
        <v>858</v>
      </c>
      <c r="U1073" s="132">
        <v>1</v>
      </c>
      <c r="V1073" s="132">
        <v>219.9</v>
      </c>
      <c r="W1073" s="132" t="s">
        <v>1038</v>
      </c>
      <c r="X1073" s="132">
        <v>5</v>
      </c>
    </row>
    <row r="1074" spans="1:24" hidden="1">
      <c r="A1074" s="132">
        <v>1501</v>
      </c>
      <c r="B1074" s="132">
        <v>60000000851</v>
      </c>
      <c r="C1074" s="132">
        <v>61046900090</v>
      </c>
      <c r="D1074" s="132" t="s">
        <v>678</v>
      </c>
      <c r="E1074" s="132" t="s">
        <v>3671</v>
      </c>
      <c r="F1074" s="132">
        <v>54</v>
      </c>
      <c r="G1074" s="132" t="s">
        <v>3848</v>
      </c>
      <c r="H1074" s="132">
        <v>2</v>
      </c>
      <c r="I1074" s="132">
        <v>0.39</v>
      </c>
      <c r="J1074" s="132">
        <v>1</v>
      </c>
      <c r="K1074" s="132">
        <v>0.39</v>
      </c>
      <c r="L1074" s="132" t="s">
        <v>2171</v>
      </c>
      <c r="M1074" s="132">
        <v>497</v>
      </c>
      <c r="N1074" s="132" t="s">
        <v>436</v>
      </c>
      <c r="O1074" s="132">
        <v>1840</v>
      </c>
      <c r="P1074" s="132" t="s">
        <v>3975</v>
      </c>
      <c r="Q1074" s="132">
        <v>103</v>
      </c>
      <c r="R1074" s="132" t="s">
        <v>467</v>
      </c>
      <c r="S1074" s="132">
        <v>1000323</v>
      </c>
      <c r="T1074" s="132" t="s">
        <v>825</v>
      </c>
      <c r="U1074" s="132">
        <v>119</v>
      </c>
      <c r="V1074" s="132">
        <v>89.9</v>
      </c>
      <c r="W1074" s="132" t="s">
        <v>3919</v>
      </c>
      <c r="X1074" s="132">
        <v>25</v>
      </c>
    </row>
    <row r="1075" spans="1:24" hidden="1">
      <c r="A1075" s="132">
        <v>1502</v>
      </c>
      <c r="B1075" s="132">
        <v>60000000852</v>
      </c>
      <c r="C1075" s="132">
        <v>61046900090</v>
      </c>
      <c r="D1075" s="132" t="s">
        <v>656</v>
      </c>
      <c r="E1075" s="132" t="s">
        <v>3671</v>
      </c>
      <c r="F1075" s="132">
        <v>54</v>
      </c>
      <c r="G1075" s="132" t="s">
        <v>3848</v>
      </c>
      <c r="H1075" s="132">
        <v>2</v>
      </c>
      <c r="I1075" s="132">
        <v>0.29399999999999998</v>
      </c>
      <c r="J1075" s="132">
        <v>1</v>
      </c>
      <c r="K1075" s="132">
        <v>0.29399999999999998</v>
      </c>
      <c r="L1075" s="132" t="s">
        <v>2171</v>
      </c>
      <c r="M1075" s="132">
        <v>497</v>
      </c>
      <c r="N1075" s="132" t="s">
        <v>436</v>
      </c>
      <c r="O1075" s="132">
        <v>1840</v>
      </c>
      <c r="P1075" s="132" t="s">
        <v>431</v>
      </c>
      <c r="Q1075" s="132">
        <v>53</v>
      </c>
      <c r="R1075" s="132" t="s">
        <v>467</v>
      </c>
      <c r="S1075" s="132">
        <v>1000323</v>
      </c>
      <c r="T1075" s="132" t="s">
        <v>858</v>
      </c>
      <c r="U1075" s="132">
        <v>1</v>
      </c>
      <c r="V1075" s="132">
        <v>89.9</v>
      </c>
      <c r="W1075" s="132" t="s">
        <v>1050</v>
      </c>
      <c r="X1075" s="132">
        <v>20</v>
      </c>
    </row>
    <row r="1076" spans="1:24" hidden="1">
      <c r="A1076" s="132">
        <v>1503</v>
      </c>
      <c r="B1076" s="132">
        <v>60000000853</v>
      </c>
      <c r="C1076" s="132">
        <v>62046318000</v>
      </c>
      <c r="D1076" s="132" t="s">
        <v>987</v>
      </c>
      <c r="E1076" s="132" t="s">
        <v>420</v>
      </c>
      <c r="F1076" s="132">
        <v>93</v>
      </c>
      <c r="G1076" s="132" t="s">
        <v>3848</v>
      </c>
      <c r="H1076" s="132">
        <v>2</v>
      </c>
      <c r="I1076" s="132">
        <v>0.246</v>
      </c>
      <c r="J1076" s="132">
        <v>1</v>
      </c>
      <c r="K1076" s="132">
        <v>0.246</v>
      </c>
      <c r="L1076" s="132" t="s">
        <v>2171</v>
      </c>
      <c r="M1076" s="132">
        <v>497</v>
      </c>
      <c r="N1076" s="132" t="s">
        <v>436</v>
      </c>
      <c r="O1076" s="132">
        <v>1840</v>
      </c>
      <c r="P1076" s="132" t="s">
        <v>425</v>
      </c>
      <c r="Q1076" s="132">
        <v>37</v>
      </c>
      <c r="R1076" s="132" t="s">
        <v>467</v>
      </c>
      <c r="S1076" s="132">
        <v>1000323</v>
      </c>
      <c r="T1076" s="132" t="s">
        <v>858</v>
      </c>
      <c r="U1076" s="132">
        <v>1</v>
      </c>
      <c r="V1076" s="132">
        <v>69.900000000000006</v>
      </c>
      <c r="W1076" s="132" t="s">
        <v>1050</v>
      </c>
      <c r="X1076" s="132">
        <v>20</v>
      </c>
    </row>
    <row r="1077" spans="1:24" hidden="1">
      <c r="A1077" s="132">
        <v>1504</v>
      </c>
      <c r="B1077" s="132">
        <v>60000000854</v>
      </c>
      <c r="C1077" s="132">
        <v>61062000000</v>
      </c>
      <c r="D1077" s="132" t="s">
        <v>599</v>
      </c>
      <c r="E1077" s="132" t="s">
        <v>437</v>
      </c>
      <c r="F1077" s="132">
        <v>77</v>
      </c>
      <c r="G1077" s="132" t="s">
        <v>3848</v>
      </c>
      <c r="H1077" s="132">
        <v>2</v>
      </c>
      <c r="I1077" s="132">
        <v>0.14199999999999999</v>
      </c>
      <c r="J1077" s="132">
        <v>1</v>
      </c>
      <c r="K1077" s="132">
        <v>0.14199999999999999</v>
      </c>
      <c r="L1077" s="132" t="s">
        <v>2171</v>
      </c>
      <c r="M1077" s="132">
        <v>497</v>
      </c>
      <c r="N1077" s="132" t="s">
        <v>468</v>
      </c>
      <c r="O1077" s="132">
        <v>1760</v>
      </c>
      <c r="P1077" s="132" t="s">
        <v>425</v>
      </c>
      <c r="Q1077" s="132">
        <v>37</v>
      </c>
      <c r="R1077" s="132" t="s">
        <v>467</v>
      </c>
      <c r="S1077" s="132">
        <v>1000323</v>
      </c>
      <c r="T1077" s="132" t="s">
        <v>858</v>
      </c>
      <c r="U1077" s="132">
        <v>1</v>
      </c>
      <c r="V1077" s="132">
        <v>99.9</v>
      </c>
      <c r="W1077" s="132" t="s">
        <v>3916</v>
      </c>
      <c r="X1077" s="132">
        <v>10</v>
      </c>
    </row>
    <row r="1078" spans="1:24" hidden="1">
      <c r="A1078" s="132">
        <v>1505</v>
      </c>
      <c r="B1078" s="132">
        <v>60000000855</v>
      </c>
      <c r="C1078" s="132">
        <v>61062000000</v>
      </c>
      <c r="D1078" s="132" t="s">
        <v>599</v>
      </c>
      <c r="E1078" s="132" t="s">
        <v>437</v>
      </c>
      <c r="F1078" s="132">
        <v>77</v>
      </c>
      <c r="G1078" s="132" t="s">
        <v>3848</v>
      </c>
      <c r="H1078" s="132">
        <v>2</v>
      </c>
      <c r="I1078" s="132">
        <v>0.14199999999999999</v>
      </c>
      <c r="J1078" s="132">
        <v>1</v>
      </c>
      <c r="K1078" s="132">
        <v>0.14199999999999999</v>
      </c>
      <c r="L1078" s="132" t="s">
        <v>2171</v>
      </c>
      <c r="M1078" s="132">
        <v>497</v>
      </c>
      <c r="N1078" s="132" t="s">
        <v>468</v>
      </c>
      <c r="O1078" s="132">
        <v>1760</v>
      </c>
      <c r="P1078" s="132" t="s">
        <v>425</v>
      </c>
      <c r="Q1078" s="132">
        <v>37</v>
      </c>
      <c r="R1078" s="132" t="s">
        <v>467</v>
      </c>
      <c r="S1078" s="132">
        <v>1000323</v>
      </c>
      <c r="T1078" s="132" t="s">
        <v>825</v>
      </c>
      <c r="U1078" s="132">
        <v>119</v>
      </c>
      <c r="V1078" s="132">
        <v>99.9</v>
      </c>
      <c r="W1078" s="132" t="s">
        <v>3916</v>
      </c>
      <c r="X1078" s="132">
        <v>10</v>
      </c>
    </row>
    <row r="1079" spans="1:24" hidden="1">
      <c r="A1079" s="132">
        <v>1506</v>
      </c>
      <c r="B1079" s="132">
        <v>60000000856</v>
      </c>
      <c r="C1079" s="132">
        <v>61062000000</v>
      </c>
      <c r="D1079" s="132" t="s">
        <v>988</v>
      </c>
      <c r="E1079" s="132" t="s">
        <v>437</v>
      </c>
      <c r="F1079" s="132">
        <v>77</v>
      </c>
      <c r="G1079" s="132" t="s">
        <v>3848</v>
      </c>
      <c r="H1079" s="132">
        <v>2</v>
      </c>
      <c r="I1079" s="132">
        <v>0.23400000000000001</v>
      </c>
      <c r="J1079" s="132">
        <v>1</v>
      </c>
      <c r="K1079" s="132">
        <v>0.23400000000000001</v>
      </c>
      <c r="L1079" s="132" t="s">
        <v>2171</v>
      </c>
      <c r="M1079" s="132">
        <v>497</v>
      </c>
      <c r="N1079" s="132" t="s">
        <v>436</v>
      </c>
      <c r="O1079" s="132">
        <v>1840</v>
      </c>
      <c r="P1079" s="132" t="s">
        <v>425</v>
      </c>
      <c r="Q1079" s="132">
        <v>37</v>
      </c>
      <c r="R1079" s="132" t="s">
        <v>467</v>
      </c>
      <c r="S1079" s="132">
        <v>1000323</v>
      </c>
      <c r="T1079" s="132" t="s">
        <v>825</v>
      </c>
      <c r="U1079" s="132">
        <v>119</v>
      </c>
      <c r="V1079" s="132">
        <v>69.900000000000006</v>
      </c>
      <c r="W1079" s="132" t="s">
        <v>1144</v>
      </c>
      <c r="X1079" s="132">
        <v>23</v>
      </c>
    </row>
    <row r="1080" spans="1:24" hidden="1">
      <c r="A1080" s="132">
        <v>1507</v>
      </c>
      <c r="B1080" s="132">
        <v>60000000857</v>
      </c>
      <c r="C1080" s="132">
        <v>61046900090</v>
      </c>
      <c r="D1080" s="132" t="s">
        <v>656</v>
      </c>
      <c r="E1080" s="132" t="s">
        <v>3671</v>
      </c>
      <c r="F1080" s="132">
        <v>54</v>
      </c>
      <c r="G1080" s="132" t="s">
        <v>3848</v>
      </c>
      <c r="H1080" s="132">
        <v>2</v>
      </c>
      <c r="I1080" s="132">
        <v>0.38800000000000001</v>
      </c>
      <c r="J1080" s="132">
        <v>1</v>
      </c>
      <c r="K1080" s="132">
        <v>0.38800000000000001</v>
      </c>
      <c r="L1080" s="132" t="s">
        <v>2171</v>
      </c>
      <c r="M1080" s="132">
        <v>497</v>
      </c>
      <c r="N1080" s="132" t="s">
        <v>436</v>
      </c>
      <c r="O1080" s="132">
        <v>1840</v>
      </c>
      <c r="P1080" s="132" t="s">
        <v>431</v>
      </c>
      <c r="Q1080" s="132">
        <v>53</v>
      </c>
      <c r="R1080" s="132" t="s">
        <v>467</v>
      </c>
      <c r="S1080" s="132">
        <v>1000323</v>
      </c>
      <c r="T1080" s="132" t="s">
        <v>810</v>
      </c>
      <c r="U1080" s="132">
        <v>122</v>
      </c>
      <c r="V1080" s="132">
        <v>89.9</v>
      </c>
      <c r="W1080" s="132" t="s">
        <v>1048</v>
      </c>
      <c r="X1080" s="132">
        <v>4</v>
      </c>
    </row>
    <row r="1081" spans="1:24" hidden="1">
      <c r="A1081" s="132">
        <v>1508</v>
      </c>
      <c r="B1081" s="132">
        <v>60000000858</v>
      </c>
      <c r="C1081" s="132">
        <v>62046318000</v>
      </c>
      <c r="D1081" s="132" t="s">
        <v>511</v>
      </c>
      <c r="E1081" s="132" t="s">
        <v>420</v>
      </c>
      <c r="F1081" s="132">
        <v>93</v>
      </c>
      <c r="G1081" s="132" t="s">
        <v>3848</v>
      </c>
      <c r="H1081" s="132">
        <v>2</v>
      </c>
      <c r="I1081" s="132">
        <v>0.38</v>
      </c>
      <c r="J1081" s="132">
        <v>1</v>
      </c>
      <c r="K1081" s="132">
        <v>0.38</v>
      </c>
      <c r="L1081" s="132" t="s">
        <v>2171</v>
      </c>
      <c r="M1081" s="132">
        <v>497</v>
      </c>
      <c r="N1081" s="132" t="s">
        <v>468</v>
      </c>
      <c r="O1081" s="132">
        <v>1760</v>
      </c>
      <c r="P1081" s="132" t="s">
        <v>425</v>
      </c>
      <c r="Q1081" s="132">
        <v>37</v>
      </c>
      <c r="R1081" s="132" t="s">
        <v>467</v>
      </c>
      <c r="S1081" s="132">
        <v>1000323</v>
      </c>
      <c r="T1081" s="132" t="s">
        <v>810</v>
      </c>
      <c r="U1081" s="132">
        <v>122</v>
      </c>
      <c r="V1081" s="132">
        <v>109.9</v>
      </c>
      <c r="W1081" s="132" t="s">
        <v>1038</v>
      </c>
      <c r="X1081" s="132">
        <v>5</v>
      </c>
    </row>
    <row r="1082" spans="1:24" hidden="1">
      <c r="A1082" s="132">
        <v>1509</v>
      </c>
      <c r="B1082" s="132">
        <v>60000000859</v>
      </c>
      <c r="C1082" s="132">
        <v>62046990000</v>
      </c>
      <c r="D1082" s="132" t="s">
        <v>598</v>
      </c>
      <c r="E1082" s="132" t="s">
        <v>420</v>
      </c>
      <c r="F1082" s="132">
        <v>93</v>
      </c>
      <c r="G1082" s="132" t="s">
        <v>3848</v>
      </c>
      <c r="H1082" s="132">
        <v>2</v>
      </c>
      <c r="I1082" s="132">
        <v>0.308</v>
      </c>
      <c r="J1082" s="132">
        <v>1</v>
      </c>
      <c r="K1082" s="132">
        <v>0.308</v>
      </c>
      <c r="L1082" s="132" t="s">
        <v>2171</v>
      </c>
      <c r="M1082" s="132">
        <v>497</v>
      </c>
      <c r="N1082" s="132" t="s">
        <v>468</v>
      </c>
      <c r="O1082" s="132">
        <v>1760</v>
      </c>
      <c r="P1082" s="132" t="s">
        <v>431</v>
      </c>
      <c r="Q1082" s="132">
        <v>53</v>
      </c>
      <c r="R1082" s="132" t="s">
        <v>467</v>
      </c>
      <c r="S1082" s="132">
        <v>1000323</v>
      </c>
      <c r="T1082" s="132" t="s">
        <v>810</v>
      </c>
      <c r="U1082" s="132">
        <v>122</v>
      </c>
      <c r="V1082" s="132">
        <v>89.9</v>
      </c>
      <c r="W1082" s="132" t="s">
        <v>1109</v>
      </c>
      <c r="X1082" s="132">
        <v>9</v>
      </c>
    </row>
    <row r="1083" spans="1:24" hidden="1">
      <c r="A1083" s="132">
        <v>1510</v>
      </c>
      <c r="B1083" s="132">
        <v>60000000860</v>
      </c>
      <c r="C1083" s="132">
        <v>62046990000</v>
      </c>
      <c r="D1083" s="132" t="s">
        <v>598</v>
      </c>
      <c r="E1083" s="132" t="s">
        <v>420</v>
      </c>
      <c r="F1083" s="132">
        <v>93</v>
      </c>
      <c r="G1083" s="132" t="s">
        <v>3848</v>
      </c>
      <c r="H1083" s="132">
        <v>2</v>
      </c>
      <c r="I1083" s="132">
        <v>0.316</v>
      </c>
      <c r="J1083" s="132">
        <v>1</v>
      </c>
      <c r="K1083" s="132">
        <v>0.316</v>
      </c>
      <c r="L1083" s="132" t="s">
        <v>2171</v>
      </c>
      <c r="M1083" s="132">
        <v>497</v>
      </c>
      <c r="N1083" s="132" t="s">
        <v>468</v>
      </c>
      <c r="O1083" s="132">
        <v>1760</v>
      </c>
      <c r="P1083" s="132" t="s">
        <v>431</v>
      </c>
      <c r="Q1083" s="132">
        <v>53</v>
      </c>
      <c r="R1083" s="132" t="s">
        <v>467</v>
      </c>
      <c r="S1083" s="132">
        <v>1000323</v>
      </c>
      <c r="T1083" s="132" t="s">
        <v>825</v>
      </c>
      <c r="U1083" s="132">
        <v>119</v>
      </c>
      <c r="V1083" s="132">
        <v>89.9</v>
      </c>
      <c r="W1083" s="132" t="s">
        <v>1109</v>
      </c>
      <c r="X1083" s="132">
        <v>9</v>
      </c>
    </row>
    <row r="1084" spans="1:24" hidden="1">
      <c r="A1084" s="132">
        <v>1511</v>
      </c>
      <c r="B1084" s="132">
        <v>60000000861</v>
      </c>
      <c r="C1084" s="132">
        <v>61061000000</v>
      </c>
      <c r="D1084" s="132" t="s">
        <v>917</v>
      </c>
      <c r="E1084" s="132" t="s">
        <v>437</v>
      </c>
      <c r="F1084" s="132">
        <v>77</v>
      </c>
      <c r="G1084" s="132" t="s">
        <v>3848</v>
      </c>
      <c r="H1084" s="132">
        <v>2</v>
      </c>
      <c r="I1084" s="132">
        <v>0.14399999999999999</v>
      </c>
      <c r="J1084" s="132">
        <v>1</v>
      </c>
      <c r="K1084" s="132">
        <v>0.14399999999999999</v>
      </c>
      <c r="L1084" s="132" t="s">
        <v>2171</v>
      </c>
      <c r="M1084" s="132">
        <v>497</v>
      </c>
      <c r="N1084" s="132" t="s">
        <v>3915</v>
      </c>
      <c r="O1084" s="132">
        <v>7497</v>
      </c>
      <c r="P1084" s="132" t="s">
        <v>4295</v>
      </c>
      <c r="Q1084" s="132" t="s">
        <v>4270</v>
      </c>
      <c r="R1084" s="132" t="s">
        <v>467</v>
      </c>
      <c r="S1084" s="132">
        <v>1000323</v>
      </c>
      <c r="T1084" s="132" t="s">
        <v>821</v>
      </c>
      <c r="U1084" s="132">
        <v>3</v>
      </c>
      <c r="V1084" s="132">
        <v>39.9</v>
      </c>
      <c r="W1084" s="132" t="s">
        <v>1038</v>
      </c>
      <c r="X1084" s="132">
        <v>5</v>
      </c>
    </row>
    <row r="1085" spans="1:24" hidden="1">
      <c r="A1085" s="132">
        <v>1512</v>
      </c>
      <c r="B1085" s="132">
        <v>60000000862</v>
      </c>
      <c r="C1085" s="132">
        <v>61061000000</v>
      </c>
      <c r="D1085" s="132" t="s">
        <v>976</v>
      </c>
      <c r="E1085" s="132" t="s">
        <v>437</v>
      </c>
      <c r="F1085" s="132">
        <v>77</v>
      </c>
      <c r="G1085" s="132" t="s">
        <v>3848</v>
      </c>
      <c r="H1085" s="132">
        <v>2</v>
      </c>
      <c r="I1085" s="132">
        <v>0.188</v>
      </c>
      <c r="J1085" s="132">
        <v>1</v>
      </c>
      <c r="K1085" s="132">
        <v>0.188</v>
      </c>
      <c r="L1085" s="132" t="s">
        <v>2171</v>
      </c>
      <c r="M1085" s="132">
        <v>497</v>
      </c>
      <c r="N1085" s="132" t="s">
        <v>436</v>
      </c>
      <c r="O1085" s="132">
        <v>1840</v>
      </c>
      <c r="P1085" s="132" t="s">
        <v>439</v>
      </c>
      <c r="Q1085" s="132">
        <v>9</v>
      </c>
      <c r="R1085" s="132" t="s">
        <v>467</v>
      </c>
      <c r="S1085" s="132">
        <v>1000323</v>
      </c>
      <c r="T1085" s="132" t="s">
        <v>825</v>
      </c>
      <c r="U1085" s="132">
        <v>119</v>
      </c>
      <c r="V1085" s="132">
        <v>59.9</v>
      </c>
      <c r="W1085" s="132" t="s">
        <v>1038</v>
      </c>
      <c r="X1085" s="132">
        <v>5</v>
      </c>
    </row>
    <row r="1086" spans="1:24" hidden="1">
      <c r="A1086" s="132">
        <v>1513</v>
      </c>
      <c r="B1086" s="132">
        <v>60000000863</v>
      </c>
      <c r="C1086" s="132">
        <v>61046200000</v>
      </c>
      <c r="D1086" s="132" t="s">
        <v>588</v>
      </c>
      <c r="E1086" s="132" t="s">
        <v>442</v>
      </c>
      <c r="F1086" s="132">
        <v>24</v>
      </c>
      <c r="G1086" s="132" t="s">
        <v>3848</v>
      </c>
      <c r="H1086" s="132">
        <v>2</v>
      </c>
      <c r="I1086" s="132">
        <v>0.124</v>
      </c>
      <c r="J1086" s="132">
        <v>1</v>
      </c>
      <c r="K1086" s="132">
        <v>0.124</v>
      </c>
      <c r="L1086" s="132" t="s">
        <v>2171</v>
      </c>
      <c r="M1086" s="132">
        <v>497</v>
      </c>
      <c r="N1086" s="132" t="s">
        <v>436</v>
      </c>
      <c r="O1086" s="132">
        <v>1840</v>
      </c>
      <c r="P1086" s="132" t="s">
        <v>439</v>
      </c>
      <c r="Q1086" s="132">
        <v>9</v>
      </c>
      <c r="R1086" s="132" t="s">
        <v>467</v>
      </c>
      <c r="S1086" s="132">
        <v>1000323</v>
      </c>
      <c r="T1086" s="132" t="s">
        <v>810</v>
      </c>
      <c r="U1086" s="132">
        <v>122</v>
      </c>
      <c r="V1086" s="132">
        <v>49.9</v>
      </c>
      <c r="W1086" s="132" t="s">
        <v>1046</v>
      </c>
      <c r="X1086" s="132">
        <v>12</v>
      </c>
    </row>
    <row r="1087" spans="1:24" hidden="1">
      <c r="A1087" s="132">
        <v>1514</v>
      </c>
      <c r="B1087" s="132">
        <v>60000000864</v>
      </c>
      <c r="C1087" s="132">
        <v>62046239000</v>
      </c>
      <c r="D1087" s="132" t="s">
        <v>979</v>
      </c>
      <c r="E1087" s="132" t="s">
        <v>420</v>
      </c>
      <c r="F1087" s="132">
        <v>93</v>
      </c>
      <c r="G1087" s="132" t="s">
        <v>3848</v>
      </c>
      <c r="H1087" s="132">
        <v>2</v>
      </c>
      <c r="I1087" s="132">
        <v>0.214</v>
      </c>
      <c r="J1087" s="132">
        <v>1</v>
      </c>
      <c r="K1087" s="132">
        <v>0.214</v>
      </c>
      <c r="L1087" s="132" t="s">
        <v>2171</v>
      </c>
      <c r="M1087" s="132">
        <v>497</v>
      </c>
      <c r="N1087" s="132" t="s">
        <v>436</v>
      </c>
      <c r="O1087" s="132">
        <v>1840</v>
      </c>
      <c r="P1087" s="132" t="s">
        <v>439</v>
      </c>
      <c r="Q1087" s="132">
        <v>9</v>
      </c>
      <c r="R1087" s="132" t="s">
        <v>467</v>
      </c>
      <c r="S1087" s="132">
        <v>1000323</v>
      </c>
      <c r="T1087" s="132" t="s">
        <v>821</v>
      </c>
      <c r="U1087" s="132">
        <v>3</v>
      </c>
      <c r="V1087" s="132">
        <v>59.9</v>
      </c>
      <c r="W1087" s="132" t="s">
        <v>1046</v>
      </c>
      <c r="X1087" s="132">
        <v>12</v>
      </c>
    </row>
    <row r="1088" spans="1:24" hidden="1">
      <c r="A1088" s="132">
        <v>1515</v>
      </c>
      <c r="B1088" s="132">
        <v>60000000865</v>
      </c>
      <c r="C1088" s="132">
        <v>61043300000</v>
      </c>
      <c r="D1088" s="132" t="s">
        <v>931</v>
      </c>
      <c r="E1088" s="132" t="s">
        <v>4293</v>
      </c>
      <c r="F1088" s="132">
        <v>466</v>
      </c>
      <c r="G1088" s="132" t="s">
        <v>3848</v>
      </c>
      <c r="H1088" s="132">
        <v>2</v>
      </c>
      <c r="I1088" s="132">
        <v>0.35799999999999998</v>
      </c>
      <c r="J1088" s="132">
        <v>1</v>
      </c>
      <c r="K1088" s="132">
        <v>0.35799999999999998</v>
      </c>
      <c r="L1088" s="132" t="s">
        <v>2171</v>
      </c>
      <c r="M1088" s="132">
        <v>497</v>
      </c>
      <c r="N1088" s="132" t="s">
        <v>468</v>
      </c>
      <c r="O1088" s="132">
        <v>1760</v>
      </c>
      <c r="P1088" s="132" t="s">
        <v>3876</v>
      </c>
      <c r="Q1088" s="132">
        <v>54</v>
      </c>
      <c r="R1088" s="132" t="s">
        <v>467</v>
      </c>
      <c r="S1088" s="132">
        <v>1000323</v>
      </c>
      <c r="T1088" s="132" t="s">
        <v>858</v>
      </c>
      <c r="U1088" s="132">
        <v>1</v>
      </c>
      <c r="V1088" s="132">
        <v>109.9</v>
      </c>
      <c r="W1088" s="132" t="s">
        <v>1144</v>
      </c>
      <c r="X1088" s="132">
        <v>23</v>
      </c>
    </row>
    <row r="1089" spans="1:24" hidden="1">
      <c r="A1089" s="132">
        <v>1516</v>
      </c>
      <c r="B1089" s="132">
        <v>60000000866</v>
      </c>
      <c r="C1089" s="132">
        <v>61062000000</v>
      </c>
      <c r="D1089" s="132" t="s">
        <v>988</v>
      </c>
      <c r="E1089" s="132" t="s">
        <v>437</v>
      </c>
      <c r="F1089" s="132">
        <v>77</v>
      </c>
      <c r="G1089" s="132" t="s">
        <v>3848</v>
      </c>
      <c r="H1089" s="132">
        <v>2</v>
      </c>
      <c r="I1089" s="132">
        <v>0.17599999999999999</v>
      </c>
      <c r="J1089" s="132">
        <v>1</v>
      </c>
      <c r="K1089" s="132">
        <v>0.17599999999999999</v>
      </c>
      <c r="L1089" s="132" t="s">
        <v>2171</v>
      </c>
      <c r="M1089" s="132">
        <v>497</v>
      </c>
      <c r="N1089" s="132" t="s">
        <v>436</v>
      </c>
      <c r="O1089" s="132">
        <v>1840</v>
      </c>
      <c r="P1089" s="132" t="s">
        <v>425</v>
      </c>
      <c r="Q1089" s="132">
        <v>37</v>
      </c>
      <c r="R1089" s="132" t="s">
        <v>467</v>
      </c>
      <c r="S1089" s="132">
        <v>1000323</v>
      </c>
      <c r="T1089" s="132" t="s">
        <v>810</v>
      </c>
      <c r="U1089" s="132">
        <v>122</v>
      </c>
      <c r="V1089" s="132">
        <v>35.9</v>
      </c>
      <c r="W1089" s="132" t="s">
        <v>3916</v>
      </c>
      <c r="X1089" s="132">
        <v>10</v>
      </c>
    </row>
    <row r="1090" spans="1:24" hidden="1">
      <c r="A1090" s="132">
        <v>1517</v>
      </c>
      <c r="B1090" s="132">
        <v>60000000867</v>
      </c>
      <c r="C1090" s="132">
        <v>61062000000</v>
      </c>
      <c r="D1090" s="132" t="s">
        <v>599</v>
      </c>
      <c r="E1090" s="132" t="s">
        <v>437</v>
      </c>
      <c r="F1090" s="132">
        <v>77</v>
      </c>
      <c r="G1090" s="132" t="s">
        <v>3848</v>
      </c>
      <c r="H1090" s="132">
        <v>2</v>
      </c>
      <c r="I1090" s="132">
        <v>0.106</v>
      </c>
      <c r="J1090" s="132">
        <v>1</v>
      </c>
      <c r="K1090" s="132">
        <v>0.106</v>
      </c>
      <c r="L1090" s="132" t="s">
        <v>2171</v>
      </c>
      <c r="M1090" s="132">
        <v>497</v>
      </c>
      <c r="N1090" s="132" t="s">
        <v>468</v>
      </c>
      <c r="O1090" s="132">
        <v>1760</v>
      </c>
      <c r="P1090" s="132" t="s">
        <v>425</v>
      </c>
      <c r="Q1090" s="132">
        <v>37</v>
      </c>
      <c r="R1090" s="132" t="s">
        <v>467</v>
      </c>
      <c r="S1090" s="132">
        <v>1000323</v>
      </c>
      <c r="T1090" s="132">
        <v>48</v>
      </c>
      <c r="U1090" s="132">
        <v>101</v>
      </c>
      <c r="V1090" s="132">
        <v>69.900000000000006</v>
      </c>
      <c r="W1090" s="132" t="s">
        <v>1053</v>
      </c>
      <c r="X1090" s="132">
        <v>17</v>
      </c>
    </row>
    <row r="1091" spans="1:24" hidden="1">
      <c r="A1091" s="132">
        <v>1518</v>
      </c>
      <c r="B1091" s="132">
        <v>60000000868</v>
      </c>
      <c r="C1091" s="132">
        <v>61046900090</v>
      </c>
      <c r="D1091" s="132" t="s">
        <v>656</v>
      </c>
      <c r="E1091" s="132" t="s">
        <v>3671</v>
      </c>
      <c r="F1091" s="132">
        <v>54</v>
      </c>
      <c r="G1091" s="132" t="s">
        <v>3848</v>
      </c>
      <c r="H1091" s="132">
        <v>2</v>
      </c>
      <c r="I1091" s="132">
        <v>0.52600000000000002</v>
      </c>
      <c r="J1091" s="132">
        <v>1</v>
      </c>
      <c r="K1091" s="132">
        <v>0.52600000000000002</v>
      </c>
      <c r="L1091" s="132" t="s">
        <v>2171</v>
      </c>
      <c r="M1091" s="132">
        <v>497</v>
      </c>
      <c r="N1091" s="132" t="s">
        <v>468</v>
      </c>
      <c r="O1091" s="132">
        <v>1760</v>
      </c>
      <c r="P1091" s="132" t="s">
        <v>431</v>
      </c>
      <c r="Q1091" s="132">
        <v>53</v>
      </c>
      <c r="R1091" s="132" t="s">
        <v>467</v>
      </c>
      <c r="S1091" s="132">
        <v>1000323</v>
      </c>
      <c r="T1091" s="132" t="s">
        <v>821</v>
      </c>
      <c r="U1091" s="132">
        <v>3</v>
      </c>
      <c r="V1091" s="132">
        <v>169.9</v>
      </c>
      <c r="W1091" s="132" t="s">
        <v>1063</v>
      </c>
      <c r="X1091" s="132">
        <v>13</v>
      </c>
    </row>
    <row r="1092" spans="1:24" hidden="1">
      <c r="A1092" s="132">
        <v>1519</v>
      </c>
      <c r="B1092" s="132">
        <v>60000000869</v>
      </c>
      <c r="C1092" s="132">
        <v>61045300000</v>
      </c>
      <c r="D1092" s="132" t="s">
        <v>495</v>
      </c>
      <c r="E1092" s="132" t="s">
        <v>443</v>
      </c>
      <c r="F1092" s="132">
        <v>53</v>
      </c>
      <c r="G1092" s="132" t="s">
        <v>3848</v>
      </c>
      <c r="H1092" s="132">
        <v>2</v>
      </c>
      <c r="I1092" s="132">
        <v>0.29399999999999998</v>
      </c>
      <c r="J1092" s="132">
        <v>1</v>
      </c>
      <c r="K1092" s="132">
        <v>0.29399999999999998</v>
      </c>
      <c r="L1092" s="132" t="s">
        <v>2171</v>
      </c>
      <c r="M1092" s="132">
        <v>497</v>
      </c>
      <c r="N1092" s="132" t="s">
        <v>468</v>
      </c>
      <c r="O1092" s="132">
        <v>1760</v>
      </c>
      <c r="P1092" s="132" t="s">
        <v>425</v>
      </c>
      <c r="Q1092" s="132">
        <v>37</v>
      </c>
      <c r="R1092" s="132" t="s">
        <v>467</v>
      </c>
      <c r="S1092" s="132">
        <v>1000323</v>
      </c>
      <c r="T1092" s="132" t="s">
        <v>828</v>
      </c>
      <c r="U1092" s="132">
        <v>124</v>
      </c>
      <c r="V1092" s="132">
        <v>89.9</v>
      </c>
      <c r="W1092" s="132" t="s">
        <v>3916</v>
      </c>
      <c r="X1092" s="132">
        <v>10</v>
      </c>
    </row>
    <row r="1093" spans="1:24" hidden="1">
      <c r="A1093" s="132">
        <v>1520</v>
      </c>
      <c r="B1093" s="132">
        <v>60000000870</v>
      </c>
      <c r="C1093" s="132">
        <v>61045300000</v>
      </c>
      <c r="D1093" s="132" t="s">
        <v>495</v>
      </c>
      <c r="E1093" s="132" t="s">
        <v>443</v>
      </c>
      <c r="F1093" s="132">
        <v>53</v>
      </c>
      <c r="G1093" s="132" t="s">
        <v>3848</v>
      </c>
      <c r="H1093" s="132">
        <v>2</v>
      </c>
      <c r="I1093" s="132">
        <v>0.26800000000000002</v>
      </c>
      <c r="J1093" s="132">
        <v>1</v>
      </c>
      <c r="K1093" s="132">
        <v>0.26800000000000002</v>
      </c>
      <c r="L1093" s="132" t="s">
        <v>2171</v>
      </c>
      <c r="M1093" s="132">
        <v>497</v>
      </c>
      <c r="N1093" s="132" t="s">
        <v>468</v>
      </c>
      <c r="O1093" s="132">
        <v>1760</v>
      </c>
      <c r="P1093" s="132" t="s">
        <v>425</v>
      </c>
      <c r="Q1093" s="132">
        <v>37</v>
      </c>
      <c r="R1093" s="132" t="s">
        <v>467</v>
      </c>
      <c r="S1093" s="132">
        <v>1000323</v>
      </c>
      <c r="T1093" s="132" t="s">
        <v>825</v>
      </c>
      <c r="U1093" s="132">
        <v>119</v>
      </c>
      <c r="V1093" s="132">
        <v>89.9</v>
      </c>
      <c r="W1093" s="132" t="s">
        <v>3916</v>
      </c>
      <c r="X1093" s="132">
        <v>10</v>
      </c>
    </row>
    <row r="1094" spans="1:24" hidden="1">
      <c r="A1094" s="132">
        <v>1521</v>
      </c>
      <c r="B1094" s="132">
        <v>60000000871</v>
      </c>
      <c r="C1094" s="132">
        <v>61046900090</v>
      </c>
      <c r="D1094" s="132" t="s">
        <v>613</v>
      </c>
      <c r="E1094" s="132" t="s">
        <v>442</v>
      </c>
      <c r="F1094" s="132">
        <v>24</v>
      </c>
      <c r="G1094" s="132" t="s">
        <v>3848</v>
      </c>
      <c r="H1094" s="132">
        <v>2</v>
      </c>
      <c r="I1094" s="132">
        <v>0.186</v>
      </c>
      <c r="J1094" s="132">
        <v>1</v>
      </c>
      <c r="K1094" s="132">
        <v>0.186</v>
      </c>
      <c r="L1094" s="132" t="s">
        <v>2171</v>
      </c>
      <c r="M1094" s="132">
        <v>497</v>
      </c>
      <c r="N1094" s="132" t="s">
        <v>468</v>
      </c>
      <c r="O1094" s="132">
        <v>1760</v>
      </c>
      <c r="P1094" s="132" t="s">
        <v>431</v>
      </c>
      <c r="Q1094" s="132">
        <v>53</v>
      </c>
      <c r="R1094" s="132" t="s">
        <v>467</v>
      </c>
      <c r="S1094" s="132">
        <v>1000323</v>
      </c>
      <c r="T1094" s="132" t="s">
        <v>858</v>
      </c>
      <c r="U1094" s="132">
        <v>1</v>
      </c>
      <c r="V1094" s="132">
        <v>79.900000000000006</v>
      </c>
      <c r="W1094" s="132" t="s">
        <v>3916</v>
      </c>
      <c r="X1094" s="132">
        <v>10</v>
      </c>
    </row>
    <row r="1095" spans="1:24" hidden="1">
      <c r="A1095" s="132">
        <v>1522</v>
      </c>
      <c r="B1095" s="132">
        <v>60000000872</v>
      </c>
      <c r="C1095" s="132">
        <v>61046200000</v>
      </c>
      <c r="D1095" s="132" t="s">
        <v>588</v>
      </c>
      <c r="E1095" s="132" t="s">
        <v>442</v>
      </c>
      <c r="F1095" s="132">
        <v>24</v>
      </c>
      <c r="G1095" s="132" t="s">
        <v>3848</v>
      </c>
      <c r="H1095" s="132">
        <v>2</v>
      </c>
      <c r="I1095" s="132">
        <v>0.108</v>
      </c>
      <c r="J1095" s="132">
        <v>1</v>
      </c>
      <c r="K1095" s="132">
        <v>0.108</v>
      </c>
      <c r="L1095" s="132" t="s">
        <v>2171</v>
      </c>
      <c r="M1095" s="132">
        <v>497</v>
      </c>
      <c r="N1095" s="132" t="s">
        <v>436</v>
      </c>
      <c r="O1095" s="132">
        <v>1840</v>
      </c>
      <c r="P1095" s="132" t="s">
        <v>439</v>
      </c>
      <c r="Q1095" s="132">
        <v>9</v>
      </c>
      <c r="R1095" s="132" t="s">
        <v>467</v>
      </c>
      <c r="S1095" s="132">
        <v>1000323</v>
      </c>
      <c r="T1095" s="132" t="s">
        <v>858</v>
      </c>
      <c r="U1095" s="132">
        <v>1</v>
      </c>
      <c r="V1095" s="132">
        <v>49.9</v>
      </c>
      <c r="W1095" s="132" t="s">
        <v>1046</v>
      </c>
      <c r="X1095" s="132">
        <v>12</v>
      </c>
    </row>
    <row r="1096" spans="1:24" hidden="1">
      <c r="A1096" s="132">
        <v>1523</v>
      </c>
      <c r="B1096" s="132">
        <v>60000000873</v>
      </c>
      <c r="C1096" s="132">
        <v>61046900090</v>
      </c>
      <c r="D1096" s="132" t="s">
        <v>613</v>
      </c>
      <c r="E1096" s="132" t="s">
        <v>442</v>
      </c>
      <c r="F1096" s="132">
        <v>24</v>
      </c>
      <c r="G1096" s="132" t="s">
        <v>3848</v>
      </c>
      <c r="H1096" s="132">
        <v>2</v>
      </c>
      <c r="I1096" s="132">
        <v>0.32200000000000001</v>
      </c>
      <c r="J1096" s="132">
        <v>1</v>
      </c>
      <c r="K1096" s="132">
        <v>0.32200000000000001</v>
      </c>
      <c r="L1096" s="132" t="s">
        <v>2171</v>
      </c>
      <c r="M1096" s="132">
        <v>497</v>
      </c>
      <c r="N1096" s="132" t="s">
        <v>468</v>
      </c>
      <c r="O1096" s="132">
        <v>1760</v>
      </c>
      <c r="P1096" s="132" t="s">
        <v>431</v>
      </c>
      <c r="Q1096" s="132">
        <v>53</v>
      </c>
      <c r="R1096" s="132" t="s">
        <v>467</v>
      </c>
      <c r="S1096" s="132">
        <v>1000323</v>
      </c>
      <c r="T1096" s="132" t="s">
        <v>828</v>
      </c>
      <c r="U1096" s="132">
        <v>124</v>
      </c>
      <c r="V1096" s="132">
        <v>89.9</v>
      </c>
      <c r="W1096" s="132" t="s">
        <v>1050</v>
      </c>
      <c r="X1096" s="132">
        <v>20</v>
      </c>
    </row>
    <row r="1097" spans="1:24" hidden="1">
      <c r="A1097" s="132">
        <v>1524</v>
      </c>
      <c r="B1097" s="132">
        <v>60000000874</v>
      </c>
      <c r="C1097" s="132">
        <v>61046300000</v>
      </c>
      <c r="D1097" s="132" t="s">
        <v>592</v>
      </c>
      <c r="E1097" s="132" t="s">
        <v>442</v>
      </c>
      <c r="F1097" s="132">
        <v>24</v>
      </c>
      <c r="G1097" s="132" t="s">
        <v>3848</v>
      </c>
      <c r="H1097" s="132">
        <v>2</v>
      </c>
      <c r="I1097" s="132">
        <v>0.19800000000000001</v>
      </c>
      <c r="J1097" s="132">
        <v>1</v>
      </c>
      <c r="K1097" s="132">
        <v>0.19800000000000001</v>
      </c>
      <c r="L1097" s="132" t="s">
        <v>2171</v>
      </c>
      <c r="M1097" s="132">
        <v>497</v>
      </c>
      <c r="N1097" s="132" t="s">
        <v>468</v>
      </c>
      <c r="O1097" s="132">
        <v>1760</v>
      </c>
      <c r="P1097" s="132" t="s">
        <v>425</v>
      </c>
      <c r="Q1097" s="132">
        <v>37</v>
      </c>
      <c r="R1097" s="132" t="s">
        <v>467</v>
      </c>
      <c r="S1097" s="132">
        <v>1000323</v>
      </c>
      <c r="T1097" s="132" t="s">
        <v>858</v>
      </c>
      <c r="U1097" s="132">
        <v>1</v>
      </c>
      <c r="V1097" s="132">
        <v>129.9</v>
      </c>
      <c r="W1097" s="132" t="s">
        <v>3916</v>
      </c>
      <c r="X1097" s="132">
        <v>10</v>
      </c>
    </row>
    <row r="1098" spans="1:24" hidden="1">
      <c r="A1098" s="132">
        <v>1525</v>
      </c>
      <c r="B1098" s="132">
        <v>60000000875</v>
      </c>
      <c r="C1098" s="132">
        <v>61069090000</v>
      </c>
      <c r="D1098" s="132" t="s">
        <v>607</v>
      </c>
      <c r="E1098" s="132" t="s">
        <v>437</v>
      </c>
      <c r="F1098" s="132">
        <v>77</v>
      </c>
      <c r="G1098" s="132" t="s">
        <v>3848</v>
      </c>
      <c r="H1098" s="132">
        <v>2</v>
      </c>
      <c r="I1098" s="132">
        <v>0.12</v>
      </c>
      <c r="J1098" s="132">
        <v>1</v>
      </c>
      <c r="K1098" s="132">
        <v>0.12</v>
      </c>
      <c r="L1098" s="132" t="s">
        <v>2171</v>
      </c>
      <c r="M1098" s="132">
        <v>497</v>
      </c>
      <c r="N1098" s="132" t="s">
        <v>3915</v>
      </c>
      <c r="O1098" s="132">
        <v>7497</v>
      </c>
      <c r="P1098" s="132" t="s">
        <v>431</v>
      </c>
      <c r="Q1098" s="132">
        <v>53</v>
      </c>
      <c r="R1098" s="132" t="s">
        <v>467</v>
      </c>
      <c r="S1098" s="132">
        <v>1000323</v>
      </c>
      <c r="T1098" s="132" t="s">
        <v>810</v>
      </c>
      <c r="U1098" s="132">
        <v>122</v>
      </c>
      <c r="V1098" s="132">
        <v>29.9</v>
      </c>
      <c r="W1098" s="132" t="s">
        <v>1046</v>
      </c>
      <c r="X1098" s="132">
        <v>12</v>
      </c>
    </row>
    <row r="1099" spans="1:24" hidden="1">
      <c r="A1099" s="132">
        <v>1526</v>
      </c>
      <c r="B1099" s="132">
        <v>60000000876</v>
      </c>
      <c r="C1099" s="132">
        <v>62046990000</v>
      </c>
      <c r="D1099" s="132" t="s">
        <v>598</v>
      </c>
      <c r="E1099" s="132" t="s">
        <v>420</v>
      </c>
      <c r="F1099" s="132">
        <v>93</v>
      </c>
      <c r="G1099" s="132" t="s">
        <v>3848</v>
      </c>
      <c r="H1099" s="132">
        <v>2</v>
      </c>
      <c r="I1099" s="132">
        <v>0.26600000000000001</v>
      </c>
      <c r="J1099" s="132">
        <v>1</v>
      </c>
      <c r="K1099" s="132">
        <v>0.26600000000000001</v>
      </c>
      <c r="L1099" s="132" t="s">
        <v>2171</v>
      </c>
      <c r="M1099" s="132">
        <v>497</v>
      </c>
      <c r="N1099" s="132" t="s">
        <v>468</v>
      </c>
      <c r="O1099" s="132">
        <v>1760</v>
      </c>
      <c r="P1099" s="132" t="s">
        <v>4297</v>
      </c>
      <c r="Q1099" s="132" t="s">
        <v>4284</v>
      </c>
      <c r="R1099" s="132" t="s">
        <v>467</v>
      </c>
      <c r="S1099" s="132">
        <v>1000323</v>
      </c>
      <c r="T1099" s="132" t="s">
        <v>810</v>
      </c>
      <c r="U1099" s="132">
        <v>122</v>
      </c>
      <c r="V1099" s="132">
        <v>109.9</v>
      </c>
      <c r="W1099" s="132" t="s">
        <v>3916</v>
      </c>
      <c r="X1099" s="132">
        <v>10</v>
      </c>
    </row>
    <row r="1100" spans="1:24" hidden="1">
      <c r="A1100" s="132">
        <v>1527</v>
      </c>
      <c r="B1100" s="132">
        <v>60000000877</v>
      </c>
      <c r="C1100" s="132">
        <v>61043300000</v>
      </c>
      <c r="D1100" s="132" t="s">
        <v>569</v>
      </c>
      <c r="E1100" s="132" t="s">
        <v>466</v>
      </c>
      <c r="F1100" s="132">
        <v>153</v>
      </c>
      <c r="G1100" s="132" t="s">
        <v>3848</v>
      </c>
      <c r="H1100" s="132">
        <v>2</v>
      </c>
      <c r="I1100" s="132">
        <v>0.48599999999999999</v>
      </c>
      <c r="J1100" s="132">
        <v>1</v>
      </c>
      <c r="K1100" s="132">
        <v>0.48599999999999999</v>
      </c>
      <c r="L1100" s="132" t="s">
        <v>2171</v>
      </c>
      <c r="M1100" s="132">
        <v>497</v>
      </c>
      <c r="N1100" s="132" t="s">
        <v>468</v>
      </c>
      <c r="O1100" s="132">
        <v>1760</v>
      </c>
      <c r="P1100" s="132" t="s">
        <v>425</v>
      </c>
      <c r="Q1100" s="132">
        <v>37</v>
      </c>
      <c r="R1100" s="132" t="s">
        <v>467</v>
      </c>
      <c r="S1100" s="132">
        <v>1000323</v>
      </c>
      <c r="T1100" s="132" t="s">
        <v>810</v>
      </c>
      <c r="U1100" s="132">
        <v>122</v>
      </c>
      <c r="V1100" s="132">
        <v>149.9</v>
      </c>
      <c r="W1100" s="132" t="s">
        <v>1048</v>
      </c>
      <c r="X1100" s="132">
        <v>4</v>
      </c>
    </row>
    <row r="1101" spans="1:24" hidden="1">
      <c r="A1101" s="132">
        <v>1528</v>
      </c>
      <c r="B1101" s="132">
        <v>60000000878</v>
      </c>
      <c r="C1101" s="132">
        <v>61044300000</v>
      </c>
      <c r="D1101" s="132" t="s">
        <v>541</v>
      </c>
      <c r="E1101" s="132" t="s">
        <v>426</v>
      </c>
      <c r="F1101" s="132">
        <v>43</v>
      </c>
      <c r="G1101" s="132" t="s">
        <v>3848</v>
      </c>
      <c r="H1101" s="132">
        <v>2</v>
      </c>
      <c r="I1101" s="132">
        <v>0.22600000000000001</v>
      </c>
      <c r="J1101" s="132">
        <v>1</v>
      </c>
      <c r="K1101" s="132">
        <v>0.22600000000000001</v>
      </c>
      <c r="L1101" s="132" t="s">
        <v>2171</v>
      </c>
      <c r="M1101" s="132">
        <v>497</v>
      </c>
      <c r="N1101" s="132" t="s">
        <v>468</v>
      </c>
      <c r="O1101" s="132">
        <v>1760</v>
      </c>
      <c r="P1101" s="132" t="s">
        <v>425</v>
      </c>
      <c r="Q1101" s="132">
        <v>37</v>
      </c>
      <c r="R1101" s="132" t="s">
        <v>467</v>
      </c>
      <c r="S1101" s="132">
        <v>1000323</v>
      </c>
      <c r="T1101" s="132" t="s">
        <v>825</v>
      </c>
      <c r="U1101" s="132">
        <v>119</v>
      </c>
      <c r="V1101" s="132">
        <v>109.9</v>
      </c>
      <c r="W1101" s="132" t="s">
        <v>1053</v>
      </c>
      <c r="X1101" s="132">
        <v>17</v>
      </c>
    </row>
    <row r="1102" spans="1:24" hidden="1">
      <c r="A1102" s="132">
        <v>1529</v>
      </c>
      <c r="B1102" s="132">
        <v>60000000879</v>
      </c>
      <c r="C1102" s="132">
        <v>61044300000</v>
      </c>
      <c r="D1102" s="132" t="s">
        <v>541</v>
      </c>
      <c r="E1102" s="132" t="s">
        <v>426</v>
      </c>
      <c r="F1102" s="132">
        <v>43</v>
      </c>
      <c r="G1102" s="132" t="s">
        <v>3848</v>
      </c>
      <c r="H1102" s="132">
        <v>2</v>
      </c>
      <c r="I1102" s="132">
        <v>0.48799999999999999</v>
      </c>
      <c r="J1102" s="132">
        <v>1</v>
      </c>
      <c r="K1102" s="132">
        <v>0.48799999999999999</v>
      </c>
      <c r="L1102" s="132" t="s">
        <v>2171</v>
      </c>
      <c r="M1102" s="132">
        <v>497</v>
      </c>
      <c r="N1102" s="132" t="s">
        <v>468</v>
      </c>
      <c r="O1102" s="132">
        <v>1760</v>
      </c>
      <c r="P1102" s="132" t="s">
        <v>425</v>
      </c>
      <c r="Q1102" s="132">
        <v>37</v>
      </c>
      <c r="R1102" s="132" t="s">
        <v>467</v>
      </c>
      <c r="S1102" s="132">
        <v>1000323</v>
      </c>
      <c r="T1102" s="132">
        <v>52</v>
      </c>
      <c r="U1102" s="132">
        <v>106</v>
      </c>
      <c r="V1102" s="132">
        <v>159.9</v>
      </c>
      <c r="W1102" s="132" t="s">
        <v>1053</v>
      </c>
      <c r="X1102" s="132">
        <v>17</v>
      </c>
    </row>
    <row r="1103" spans="1:24" hidden="1">
      <c r="A1103" s="132">
        <v>1530</v>
      </c>
      <c r="B1103" s="132">
        <v>60000000880</v>
      </c>
      <c r="C1103" s="132">
        <v>64039911000</v>
      </c>
      <c r="D1103" s="132" t="s">
        <v>679</v>
      </c>
      <c r="E1103" s="132" t="s">
        <v>3973</v>
      </c>
      <c r="F1103" s="132">
        <v>465</v>
      </c>
      <c r="G1103" s="132" t="s">
        <v>3848</v>
      </c>
      <c r="H1103" s="132">
        <v>2</v>
      </c>
      <c r="I1103" s="132">
        <v>0.45</v>
      </c>
      <c r="J1103" s="132">
        <v>1</v>
      </c>
      <c r="K1103" s="132">
        <v>0.45</v>
      </c>
      <c r="L1103" s="132" t="s">
        <v>2171</v>
      </c>
      <c r="M1103" s="132">
        <v>497</v>
      </c>
      <c r="N1103" s="132" t="s">
        <v>468</v>
      </c>
      <c r="O1103" s="132">
        <v>1760</v>
      </c>
      <c r="P1103" s="132" t="s">
        <v>4298</v>
      </c>
      <c r="Q1103" s="132" t="s">
        <v>4265</v>
      </c>
      <c r="R1103" s="132" t="s">
        <v>467</v>
      </c>
      <c r="S1103" s="132">
        <v>1000323</v>
      </c>
      <c r="T1103" s="132">
        <v>36</v>
      </c>
      <c r="U1103" s="132">
        <v>52</v>
      </c>
      <c r="V1103" s="132">
        <v>0</v>
      </c>
      <c r="W1103" s="132" t="s">
        <v>1050</v>
      </c>
      <c r="X1103" s="132">
        <v>20</v>
      </c>
    </row>
    <row r="1104" spans="1:24" hidden="1">
      <c r="A1104" s="132">
        <v>1531</v>
      </c>
      <c r="B1104" s="132">
        <v>60000000881</v>
      </c>
      <c r="C1104" s="132">
        <v>64039911000</v>
      </c>
      <c r="D1104" s="132" t="s">
        <v>679</v>
      </c>
      <c r="E1104" s="132" t="s">
        <v>3973</v>
      </c>
      <c r="F1104" s="132">
        <v>465</v>
      </c>
      <c r="G1104" s="132" t="s">
        <v>3848</v>
      </c>
      <c r="H1104" s="132">
        <v>2</v>
      </c>
      <c r="I1104" s="132">
        <v>0.44</v>
      </c>
      <c r="J1104" s="132">
        <v>1</v>
      </c>
      <c r="K1104" s="132">
        <v>0.44</v>
      </c>
      <c r="L1104" s="132" t="s">
        <v>2171</v>
      </c>
      <c r="M1104" s="132">
        <v>497</v>
      </c>
      <c r="N1104" s="132" t="s">
        <v>468</v>
      </c>
      <c r="O1104" s="132">
        <v>1760</v>
      </c>
      <c r="P1104" s="132" t="s">
        <v>4298</v>
      </c>
      <c r="Q1104" s="132" t="s">
        <v>4265</v>
      </c>
      <c r="R1104" s="132" t="s">
        <v>467</v>
      </c>
      <c r="S1104" s="132">
        <v>1000323</v>
      </c>
      <c r="T1104" s="132">
        <v>38</v>
      </c>
      <c r="U1104" s="132">
        <v>64</v>
      </c>
      <c r="V1104" s="132">
        <v>0</v>
      </c>
      <c r="W1104" s="132" t="s">
        <v>1144</v>
      </c>
      <c r="X1104" s="132">
        <v>23</v>
      </c>
    </row>
    <row r="1105" spans="1:24" hidden="1">
      <c r="A1105" s="132">
        <v>1532</v>
      </c>
      <c r="B1105" s="132">
        <v>60000000882</v>
      </c>
      <c r="C1105" s="132">
        <v>64039911000</v>
      </c>
      <c r="D1105" s="132" t="s">
        <v>679</v>
      </c>
      <c r="E1105" s="132" t="s">
        <v>3973</v>
      </c>
      <c r="F1105" s="132">
        <v>465</v>
      </c>
      <c r="G1105" s="132" t="s">
        <v>3848</v>
      </c>
      <c r="H1105" s="132">
        <v>2</v>
      </c>
      <c r="I1105" s="132">
        <v>0.48799999999999999</v>
      </c>
      <c r="J1105" s="132">
        <v>1</v>
      </c>
      <c r="K1105" s="132">
        <v>0.48799999999999999</v>
      </c>
      <c r="L1105" s="132" t="s">
        <v>2171</v>
      </c>
      <c r="M1105" s="132">
        <v>497</v>
      </c>
      <c r="N1105" s="132" t="s">
        <v>468</v>
      </c>
      <c r="O1105" s="132">
        <v>1760</v>
      </c>
      <c r="P1105" s="132" t="s">
        <v>4298</v>
      </c>
      <c r="Q1105" s="132" t="s">
        <v>4265</v>
      </c>
      <c r="R1105" s="132" t="s">
        <v>467</v>
      </c>
      <c r="S1105" s="132">
        <v>1000323</v>
      </c>
      <c r="T1105" s="132">
        <v>39</v>
      </c>
      <c r="U1105" s="132">
        <v>275</v>
      </c>
      <c r="V1105" s="132">
        <v>0</v>
      </c>
      <c r="W1105" s="132" t="s">
        <v>1050</v>
      </c>
      <c r="X1105" s="132">
        <v>20</v>
      </c>
    </row>
    <row r="1106" spans="1:24" hidden="1">
      <c r="A1106" s="132">
        <v>1533</v>
      </c>
      <c r="B1106" s="132">
        <v>60000000883</v>
      </c>
      <c r="C1106" s="132">
        <v>64039911000</v>
      </c>
      <c r="D1106" s="132" t="s">
        <v>679</v>
      </c>
      <c r="E1106" s="132" t="s">
        <v>3973</v>
      </c>
      <c r="F1106" s="132">
        <v>465</v>
      </c>
      <c r="G1106" s="132" t="s">
        <v>3848</v>
      </c>
      <c r="H1106" s="132">
        <v>2</v>
      </c>
      <c r="I1106" s="132">
        <v>0.43</v>
      </c>
      <c r="J1106" s="132">
        <v>1</v>
      </c>
      <c r="K1106" s="132">
        <v>0.43</v>
      </c>
      <c r="L1106" s="132" t="s">
        <v>2171</v>
      </c>
      <c r="M1106" s="132">
        <v>497</v>
      </c>
      <c r="N1106" s="132" t="s">
        <v>468</v>
      </c>
      <c r="O1106" s="132">
        <v>1760</v>
      </c>
      <c r="P1106" s="132" t="s">
        <v>4298</v>
      </c>
      <c r="Q1106" s="132" t="s">
        <v>4265</v>
      </c>
      <c r="R1106" s="132" t="s">
        <v>467</v>
      </c>
      <c r="S1106" s="132">
        <v>1000323</v>
      </c>
      <c r="T1106" s="132">
        <v>37</v>
      </c>
      <c r="U1106" s="132">
        <v>282</v>
      </c>
      <c r="V1106" s="132">
        <v>0</v>
      </c>
      <c r="W1106" s="132" t="s">
        <v>1144</v>
      </c>
      <c r="X1106" s="132">
        <v>23</v>
      </c>
    </row>
    <row r="1107" spans="1:24" hidden="1">
      <c r="A1107" s="132">
        <v>1534</v>
      </c>
      <c r="B1107" s="132">
        <v>60000000884</v>
      </c>
      <c r="C1107" s="132">
        <v>64039911000</v>
      </c>
      <c r="D1107" s="132" t="s">
        <v>679</v>
      </c>
      <c r="E1107" s="132" t="s">
        <v>3973</v>
      </c>
      <c r="F1107" s="132">
        <v>465</v>
      </c>
      <c r="G1107" s="132" t="s">
        <v>3848</v>
      </c>
      <c r="H1107" s="132">
        <v>2</v>
      </c>
      <c r="I1107" s="132">
        <v>0.46200000000000002</v>
      </c>
      <c r="J1107" s="132">
        <v>1</v>
      </c>
      <c r="K1107" s="132">
        <v>0.46200000000000002</v>
      </c>
      <c r="L1107" s="132" t="s">
        <v>2171</v>
      </c>
      <c r="M1107" s="132">
        <v>497</v>
      </c>
      <c r="N1107" s="132" t="s">
        <v>468</v>
      </c>
      <c r="O1107" s="132">
        <v>1760</v>
      </c>
      <c r="P1107" s="132" t="s">
        <v>4298</v>
      </c>
      <c r="Q1107" s="132" t="s">
        <v>4265</v>
      </c>
      <c r="R1107" s="132" t="s">
        <v>467</v>
      </c>
      <c r="S1107" s="132">
        <v>1000323</v>
      </c>
      <c r="T1107" s="132">
        <v>37</v>
      </c>
      <c r="U1107" s="132">
        <v>282</v>
      </c>
      <c r="V1107" s="132">
        <v>0</v>
      </c>
      <c r="W1107" s="132" t="s">
        <v>1050</v>
      </c>
      <c r="X1107" s="132">
        <v>20</v>
      </c>
    </row>
    <row r="1108" spans="1:24" hidden="1">
      <c r="A1108" s="132">
        <v>1535</v>
      </c>
      <c r="B1108" s="132">
        <v>60000000885</v>
      </c>
      <c r="C1108" s="132">
        <v>64039911000</v>
      </c>
      <c r="D1108" s="132" t="s">
        <v>679</v>
      </c>
      <c r="E1108" s="132" t="s">
        <v>3973</v>
      </c>
      <c r="F1108" s="132">
        <v>465</v>
      </c>
      <c r="G1108" s="132" t="s">
        <v>3848</v>
      </c>
      <c r="H1108" s="132">
        <v>2</v>
      </c>
      <c r="I1108" s="132">
        <v>0.48</v>
      </c>
      <c r="J1108" s="132">
        <v>1</v>
      </c>
      <c r="K1108" s="132">
        <v>0.48</v>
      </c>
      <c r="L1108" s="132" t="s">
        <v>2171</v>
      </c>
      <c r="M1108" s="132">
        <v>497</v>
      </c>
      <c r="N1108" s="132" t="s">
        <v>468</v>
      </c>
      <c r="O1108" s="132">
        <v>1760</v>
      </c>
      <c r="P1108" s="132" t="s">
        <v>4298</v>
      </c>
      <c r="Q1108" s="132" t="s">
        <v>4265</v>
      </c>
      <c r="R1108" s="132" t="s">
        <v>467</v>
      </c>
      <c r="S1108" s="132">
        <v>1000323</v>
      </c>
      <c r="T1108" s="132">
        <v>39</v>
      </c>
      <c r="U1108" s="132">
        <v>275</v>
      </c>
      <c r="V1108" s="132">
        <v>0</v>
      </c>
      <c r="W1108" s="132" t="s">
        <v>1038</v>
      </c>
      <c r="X1108" s="132">
        <v>5</v>
      </c>
    </row>
    <row r="1109" spans="1:24" hidden="1">
      <c r="A1109" s="132">
        <v>1536</v>
      </c>
      <c r="B1109" s="132">
        <v>60000000886</v>
      </c>
      <c r="C1109" s="132">
        <v>62143000000</v>
      </c>
      <c r="D1109" s="132" t="s">
        <v>674</v>
      </c>
      <c r="E1109" s="132" t="s">
        <v>3648</v>
      </c>
      <c r="F1109" s="132">
        <v>11</v>
      </c>
      <c r="G1109" s="132" t="s">
        <v>3848</v>
      </c>
      <c r="H1109" s="132">
        <v>2</v>
      </c>
      <c r="I1109" s="132">
        <v>4.8000000000000001E-2</v>
      </c>
      <c r="J1109" s="132">
        <v>1</v>
      </c>
      <c r="K1109" s="132">
        <v>4.8000000000000001E-2</v>
      </c>
      <c r="L1109" s="132" t="s">
        <v>2171</v>
      </c>
      <c r="M1109" s="132">
        <v>497</v>
      </c>
      <c r="N1109" s="132" t="s">
        <v>468</v>
      </c>
      <c r="O1109" s="132">
        <v>1760</v>
      </c>
      <c r="P1109" s="132" t="s">
        <v>425</v>
      </c>
      <c r="Q1109" s="132">
        <v>37</v>
      </c>
      <c r="R1109" s="132" t="s">
        <v>467</v>
      </c>
      <c r="S1109" s="132">
        <v>1000323</v>
      </c>
      <c r="T1109" s="132">
        <v>0</v>
      </c>
      <c r="U1109" s="132">
        <v>4</v>
      </c>
      <c r="V1109" s="132">
        <v>35.9</v>
      </c>
      <c r="W1109" s="132" t="s">
        <v>1063</v>
      </c>
      <c r="X1109" s="132">
        <v>13</v>
      </c>
    </row>
    <row r="1110" spans="1:24" hidden="1">
      <c r="A1110" s="132">
        <v>1537</v>
      </c>
      <c r="B1110" s="132">
        <v>60000000887</v>
      </c>
      <c r="C1110" s="132">
        <v>61178080090</v>
      </c>
      <c r="D1110" s="132" t="s">
        <v>680</v>
      </c>
      <c r="E1110" s="132" t="s">
        <v>449</v>
      </c>
      <c r="F1110" s="132">
        <v>6</v>
      </c>
      <c r="G1110" s="132" t="s">
        <v>3848</v>
      </c>
      <c r="H1110" s="132">
        <v>2</v>
      </c>
      <c r="I1110" s="132">
        <v>0.122</v>
      </c>
      <c r="J1110" s="132">
        <v>1</v>
      </c>
      <c r="K1110" s="132">
        <v>0.122</v>
      </c>
      <c r="L1110" s="132" t="s">
        <v>2171</v>
      </c>
      <c r="M1110" s="132">
        <v>497</v>
      </c>
      <c r="N1110" s="132" t="s">
        <v>3915</v>
      </c>
      <c r="O1110" s="132">
        <v>7497</v>
      </c>
      <c r="P1110" s="132" t="s">
        <v>425</v>
      </c>
      <c r="Q1110" s="132">
        <v>37</v>
      </c>
      <c r="R1110" s="132" t="s">
        <v>467</v>
      </c>
      <c r="S1110" s="132">
        <v>1000323</v>
      </c>
      <c r="T1110" s="132">
        <v>0</v>
      </c>
      <c r="U1110" s="132">
        <v>4</v>
      </c>
      <c r="V1110" s="132">
        <v>29.9</v>
      </c>
      <c r="W1110" s="132" t="s">
        <v>1063</v>
      </c>
      <c r="X1110" s="132">
        <v>13</v>
      </c>
    </row>
    <row r="1111" spans="1:24" hidden="1">
      <c r="A1111" s="132">
        <v>1538</v>
      </c>
      <c r="B1111" s="132">
        <v>60000000888</v>
      </c>
      <c r="C1111" s="132">
        <v>61178080090</v>
      </c>
      <c r="D1111" s="132" t="s">
        <v>680</v>
      </c>
      <c r="E1111" s="132" t="s">
        <v>449</v>
      </c>
      <c r="F1111" s="132">
        <v>6</v>
      </c>
      <c r="G1111" s="132" t="s">
        <v>3848</v>
      </c>
      <c r="H1111" s="132">
        <v>2</v>
      </c>
      <c r="I1111" s="132">
        <v>3.5999999999999997E-2</v>
      </c>
      <c r="J1111" s="132">
        <v>1</v>
      </c>
      <c r="K1111" s="132">
        <v>3.5999999999999997E-2</v>
      </c>
      <c r="L1111" s="132" t="s">
        <v>2171</v>
      </c>
      <c r="M1111" s="132">
        <v>497</v>
      </c>
      <c r="N1111" s="132" t="s">
        <v>3915</v>
      </c>
      <c r="O1111" s="132">
        <v>7497</v>
      </c>
      <c r="P1111" s="132" t="s">
        <v>3790</v>
      </c>
      <c r="Q1111" s="132">
        <v>25</v>
      </c>
      <c r="R1111" s="132" t="s">
        <v>467</v>
      </c>
      <c r="S1111" s="132">
        <v>1000323</v>
      </c>
      <c r="T1111" s="132">
        <v>0</v>
      </c>
      <c r="U1111" s="132">
        <v>4</v>
      </c>
      <c r="V1111" s="132">
        <v>0</v>
      </c>
      <c r="W1111" s="132" t="s">
        <v>1048</v>
      </c>
      <c r="X1111" s="132">
        <v>4</v>
      </c>
    </row>
    <row r="1112" spans="1:24" hidden="1">
      <c r="A1112" s="132">
        <v>1539</v>
      </c>
      <c r="B1112" s="132">
        <v>60000000889</v>
      </c>
      <c r="C1112" s="132">
        <v>61046200000</v>
      </c>
      <c r="D1112" s="132" t="s">
        <v>681</v>
      </c>
      <c r="E1112" s="132" t="s">
        <v>3671</v>
      </c>
      <c r="F1112" s="132">
        <v>54</v>
      </c>
      <c r="G1112" s="132" t="s">
        <v>3656</v>
      </c>
      <c r="H1112" s="132">
        <v>3</v>
      </c>
      <c r="I1112" s="132">
        <v>7.0000000000000007E-2</v>
      </c>
      <c r="J1112" s="132">
        <v>1</v>
      </c>
      <c r="K1112" s="132">
        <v>7.0000000000000007E-2</v>
      </c>
      <c r="L1112" s="132" t="s">
        <v>330</v>
      </c>
      <c r="M1112" s="132">
        <v>521</v>
      </c>
      <c r="N1112" s="132" t="s">
        <v>440</v>
      </c>
      <c r="O1112" s="132">
        <v>7485</v>
      </c>
      <c r="P1112" s="132" t="s">
        <v>439</v>
      </c>
      <c r="Q1112" s="132">
        <v>9</v>
      </c>
      <c r="R1112" s="132" t="s">
        <v>1162</v>
      </c>
      <c r="S1112" s="132">
        <v>1000319</v>
      </c>
      <c r="T1112" s="132" t="s">
        <v>1163</v>
      </c>
      <c r="U1112" s="132">
        <v>685</v>
      </c>
      <c r="V1112" s="132">
        <v>23.95</v>
      </c>
      <c r="W1112" s="132" t="s">
        <v>1038</v>
      </c>
      <c r="X1112" s="132">
        <v>5</v>
      </c>
    </row>
    <row r="1113" spans="1:24" hidden="1">
      <c r="A1113" s="132">
        <v>1540</v>
      </c>
      <c r="B1113" s="132">
        <v>60000000890</v>
      </c>
      <c r="C1113" s="132">
        <v>61112090000</v>
      </c>
      <c r="D1113" s="132" t="s">
        <v>682</v>
      </c>
      <c r="E1113" s="132" t="s">
        <v>443</v>
      </c>
      <c r="F1113" s="132">
        <v>53</v>
      </c>
      <c r="G1113" s="132" t="s">
        <v>3849</v>
      </c>
      <c r="H1113" s="132">
        <v>6</v>
      </c>
      <c r="I1113" s="132">
        <v>0.108</v>
      </c>
      <c r="J1113" s="132">
        <v>1</v>
      </c>
      <c r="K1113" s="132">
        <v>0.108</v>
      </c>
      <c r="L1113" s="132" t="s">
        <v>330</v>
      </c>
      <c r="M1113" s="132">
        <v>521</v>
      </c>
      <c r="N1113" s="132" t="s">
        <v>440</v>
      </c>
      <c r="O1113" s="132">
        <v>7485</v>
      </c>
      <c r="P1113" s="132" t="s">
        <v>439</v>
      </c>
      <c r="Q1113" s="132">
        <v>9</v>
      </c>
      <c r="R1113" s="132" t="s">
        <v>1162</v>
      </c>
      <c r="S1113" s="132">
        <v>1000319</v>
      </c>
      <c r="T1113" s="132" t="s">
        <v>1164</v>
      </c>
      <c r="U1113" s="132">
        <v>686</v>
      </c>
      <c r="V1113" s="132">
        <v>17.95</v>
      </c>
      <c r="W1113" s="132" t="s">
        <v>1038</v>
      </c>
      <c r="X1113" s="132">
        <v>5</v>
      </c>
    </row>
    <row r="1114" spans="1:24" hidden="1">
      <c r="A1114" s="132">
        <v>1541</v>
      </c>
      <c r="B1114" s="132">
        <v>60000000891</v>
      </c>
      <c r="C1114" s="132">
        <v>61102099000</v>
      </c>
      <c r="D1114" s="132" t="s">
        <v>683</v>
      </c>
      <c r="E1114" s="132" t="s">
        <v>316</v>
      </c>
      <c r="F1114" s="132">
        <v>17</v>
      </c>
      <c r="G1114" s="132" t="s">
        <v>3656</v>
      </c>
      <c r="H1114" s="132">
        <v>3</v>
      </c>
      <c r="I1114" s="132">
        <v>9.8000000000000004E-2</v>
      </c>
      <c r="J1114" s="132">
        <v>1</v>
      </c>
      <c r="K1114" s="132">
        <v>9.8000000000000004E-2</v>
      </c>
      <c r="L1114" s="132" t="s">
        <v>330</v>
      </c>
      <c r="M1114" s="132">
        <v>521</v>
      </c>
      <c r="N1114" s="132" t="s">
        <v>440</v>
      </c>
      <c r="O1114" s="132">
        <v>7485</v>
      </c>
      <c r="P1114" s="132" t="s">
        <v>439</v>
      </c>
      <c r="Q1114" s="132">
        <v>9</v>
      </c>
      <c r="R1114" s="132" t="s">
        <v>1162</v>
      </c>
      <c r="S1114" s="132">
        <v>1000319</v>
      </c>
      <c r="T1114" s="132" t="s">
        <v>1163</v>
      </c>
      <c r="U1114" s="132">
        <v>685</v>
      </c>
      <c r="V1114" s="132">
        <v>21.95</v>
      </c>
      <c r="W1114" s="132" t="s">
        <v>1046</v>
      </c>
      <c r="X1114" s="132">
        <v>12</v>
      </c>
    </row>
    <row r="1115" spans="1:24" hidden="1">
      <c r="A1115" s="132">
        <v>1542</v>
      </c>
      <c r="B1115" s="132">
        <v>60000000892</v>
      </c>
      <c r="C1115" s="132">
        <v>61044900000</v>
      </c>
      <c r="D1115" s="132" t="s">
        <v>1081</v>
      </c>
      <c r="E1115" s="132" t="s">
        <v>426</v>
      </c>
      <c r="F1115" s="132">
        <v>43</v>
      </c>
      <c r="G1115" s="132" t="s">
        <v>3656</v>
      </c>
      <c r="H1115" s="132">
        <v>3</v>
      </c>
      <c r="I1115" s="132">
        <v>0.06</v>
      </c>
      <c r="J1115" s="132">
        <v>1</v>
      </c>
      <c r="K1115" s="132">
        <v>0.06</v>
      </c>
      <c r="L1115" s="132" t="s">
        <v>330</v>
      </c>
      <c r="M1115" s="132">
        <v>521</v>
      </c>
      <c r="N1115" s="132" t="s">
        <v>3915</v>
      </c>
      <c r="O1115" s="132">
        <v>7497</v>
      </c>
      <c r="P1115" s="132" t="s">
        <v>431</v>
      </c>
      <c r="Q1115" s="132">
        <v>53</v>
      </c>
      <c r="R1115" s="132" t="s">
        <v>1162</v>
      </c>
      <c r="S1115" s="132">
        <v>1000319</v>
      </c>
      <c r="T1115" s="132" t="s">
        <v>1165</v>
      </c>
      <c r="U1115" s="132">
        <v>687</v>
      </c>
      <c r="V1115" s="132">
        <v>21.95</v>
      </c>
      <c r="W1115" s="132" t="s">
        <v>1053</v>
      </c>
      <c r="X1115" s="132">
        <v>17</v>
      </c>
    </row>
    <row r="1116" spans="1:24" hidden="1">
      <c r="A1116" s="132">
        <v>1543</v>
      </c>
      <c r="B1116" s="132">
        <v>60000000893</v>
      </c>
      <c r="C1116" s="132">
        <v>61112090000</v>
      </c>
      <c r="D1116" s="132" t="s">
        <v>685</v>
      </c>
      <c r="E1116" s="132" t="s">
        <v>437</v>
      </c>
      <c r="F1116" s="132">
        <v>77</v>
      </c>
      <c r="G1116" s="132" t="s">
        <v>3849</v>
      </c>
      <c r="H1116" s="132">
        <v>6</v>
      </c>
      <c r="I1116" s="132">
        <v>0.08</v>
      </c>
      <c r="J1116" s="132">
        <v>1</v>
      </c>
      <c r="K1116" s="132">
        <v>0.08</v>
      </c>
      <c r="L1116" s="132" t="s">
        <v>330</v>
      </c>
      <c r="M1116" s="132">
        <v>521</v>
      </c>
      <c r="N1116" s="132" t="s">
        <v>3915</v>
      </c>
      <c r="O1116" s="132">
        <v>7497</v>
      </c>
      <c r="P1116" s="132" t="s">
        <v>439</v>
      </c>
      <c r="Q1116" s="132">
        <v>9</v>
      </c>
      <c r="R1116" s="132" t="s">
        <v>1162</v>
      </c>
      <c r="S1116" s="132">
        <v>1000319</v>
      </c>
      <c r="T1116" s="132" t="s">
        <v>1166</v>
      </c>
      <c r="U1116" s="132">
        <v>688</v>
      </c>
      <c r="V1116" s="132">
        <v>9.9499999999999993</v>
      </c>
      <c r="W1116" s="132" t="s">
        <v>1063</v>
      </c>
      <c r="X1116" s="132">
        <v>13</v>
      </c>
    </row>
    <row r="1117" spans="1:24" hidden="1">
      <c r="A1117" s="132">
        <v>1544</v>
      </c>
      <c r="B1117" s="132">
        <v>60000000894</v>
      </c>
      <c r="C1117" s="132">
        <v>61112090000</v>
      </c>
      <c r="D1117" s="132" t="s">
        <v>686</v>
      </c>
      <c r="E1117" s="132" t="s">
        <v>4431</v>
      </c>
      <c r="F1117" s="132">
        <v>457</v>
      </c>
      <c r="G1117" s="132" t="s">
        <v>4310</v>
      </c>
      <c r="H1117" s="132">
        <v>7</v>
      </c>
      <c r="I1117" s="132">
        <v>8.7999999999999995E-2</v>
      </c>
      <c r="J1117" s="132">
        <v>1</v>
      </c>
      <c r="K1117" s="132">
        <v>8.7999999999999995E-2</v>
      </c>
      <c r="L1117" s="132" t="s">
        <v>330</v>
      </c>
      <c r="M1117" s="132">
        <v>521</v>
      </c>
      <c r="N1117" s="132" t="s">
        <v>3915</v>
      </c>
      <c r="O1117" s="132">
        <v>7497</v>
      </c>
      <c r="P1117" s="132" t="s">
        <v>439</v>
      </c>
      <c r="Q1117" s="132">
        <v>9</v>
      </c>
      <c r="R1117" s="132" t="s">
        <v>1162</v>
      </c>
      <c r="S1117" s="132">
        <v>1000319</v>
      </c>
      <c r="T1117" s="132" t="s">
        <v>1167</v>
      </c>
      <c r="U1117" s="132">
        <v>689</v>
      </c>
      <c r="V1117" s="132">
        <v>21.95</v>
      </c>
      <c r="W1117" s="132" t="s">
        <v>1048</v>
      </c>
      <c r="X1117" s="132">
        <v>4</v>
      </c>
    </row>
    <row r="1118" spans="1:24" hidden="1">
      <c r="A1118" s="132">
        <v>1545</v>
      </c>
      <c r="B1118" s="132">
        <v>60000000895</v>
      </c>
      <c r="C1118" s="132">
        <v>61046200000</v>
      </c>
      <c r="D1118" s="132" t="s">
        <v>687</v>
      </c>
      <c r="E1118" s="132" t="s">
        <v>442</v>
      </c>
      <c r="F1118" s="132">
        <v>24</v>
      </c>
      <c r="G1118" s="132" t="s">
        <v>3656</v>
      </c>
      <c r="H1118" s="132">
        <v>3</v>
      </c>
      <c r="I1118" s="132">
        <v>0.17199999999999999</v>
      </c>
      <c r="J1118" s="132">
        <v>1</v>
      </c>
      <c r="K1118" s="132">
        <v>0.17199999999999999</v>
      </c>
      <c r="L1118" s="132" t="s">
        <v>330</v>
      </c>
      <c r="M1118" s="132">
        <v>521</v>
      </c>
      <c r="N1118" s="132" t="s">
        <v>440</v>
      </c>
      <c r="O1118" s="132">
        <v>7485</v>
      </c>
      <c r="P1118" s="132" t="s">
        <v>439</v>
      </c>
      <c r="Q1118" s="132">
        <v>9</v>
      </c>
      <c r="R1118" s="132" t="s">
        <v>1162</v>
      </c>
      <c r="S1118" s="132">
        <v>1000319</v>
      </c>
      <c r="T1118" s="132" t="s">
        <v>1169</v>
      </c>
      <c r="U1118" s="132">
        <v>690</v>
      </c>
      <c r="V1118" s="132">
        <v>21.95</v>
      </c>
      <c r="W1118" s="132" t="s">
        <v>1144</v>
      </c>
      <c r="X1118" s="132">
        <v>23</v>
      </c>
    </row>
    <row r="1119" spans="1:24" hidden="1">
      <c r="A1119" s="132">
        <v>1546</v>
      </c>
      <c r="B1119" s="132">
        <v>60000000896</v>
      </c>
      <c r="C1119" s="132">
        <v>61034200090</v>
      </c>
      <c r="D1119" s="132" t="s">
        <v>512</v>
      </c>
      <c r="E1119" s="132" t="s">
        <v>442</v>
      </c>
      <c r="F1119" s="132">
        <v>24</v>
      </c>
      <c r="G1119" s="132" t="s">
        <v>3699</v>
      </c>
      <c r="H1119" s="132">
        <v>4</v>
      </c>
      <c r="I1119" s="132">
        <v>6.8000000000000005E-2</v>
      </c>
      <c r="J1119" s="132">
        <v>1</v>
      </c>
      <c r="K1119" s="132">
        <v>6.8000000000000005E-2</v>
      </c>
      <c r="L1119" s="132" t="s">
        <v>330</v>
      </c>
      <c r="M1119" s="132">
        <v>521</v>
      </c>
      <c r="N1119" s="132" t="s">
        <v>440</v>
      </c>
      <c r="O1119" s="132">
        <v>7485</v>
      </c>
      <c r="P1119" s="132" t="s">
        <v>439</v>
      </c>
      <c r="Q1119" s="132">
        <v>9</v>
      </c>
      <c r="R1119" s="132" t="s">
        <v>1162</v>
      </c>
      <c r="S1119" s="132">
        <v>1000319</v>
      </c>
      <c r="T1119" s="132" t="s">
        <v>1166</v>
      </c>
      <c r="U1119" s="132">
        <v>688</v>
      </c>
      <c r="V1119" s="132">
        <v>0</v>
      </c>
      <c r="W1119" s="132" t="s">
        <v>1048</v>
      </c>
      <c r="X1119" s="132">
        <v>4</v>
      </c>
    </row>
    <row r="1120" spans="1:24" hidden="1">
      <c r="A1120" s="132">
        <v>1547</v>
      </c>
      <c r="B1120" s="132">
        <v>60000000897</v>
      </c>
      <c r="C1120" s="132">
        <v>61034200090</v>
      </c>
      <c r="D1120" s="132" t="s">
        <v>512</v>
      </c>
      <c r="E1120" s="132" t="s">
        <v>442</v>
      </c>
      <c r="F1120" s="132">
        <v>24</v>
      </c>
      <c r="G1120" s="132" t="s">
        <v>3699</v>
      </c>
      <c r="H1120" s="132">
        <v>4</v>
      </c>
      <c r="I1120" s="132">
        <v>0.11799999999999999</v>
      </c>
      <c r="J1120" s="132">
        <v>1</v>
      </c>
      <c r="K1120" s="132">
        <v>0.11799999999999999</v>
      </c>
      <c r="L1120" s="132" t="s">
        <v>330</v>
      </c>
      <c r="M1120" s="132">
        <v>521</v>
      </c>
      <c r="N1120" s="132" t="s">
        <v>440</v>
      </c>
      <c r="O1120" s="132">
        <v>7485</v>
      </c>
      <c r="P1120" s="132" t="s">
        <v>439</v>
      </c>
      <c r="Q1120" s="132">
        <v>9</v>
      </c>
      <c r="R1120" s="132" t="s">
        <v>1162</v>
      </c>
      <c r="S1120" s="132">
        <v>1000319</v>
      </c>
      <c r="T1120" s="132" t="s">
        <v>1170</v>
      </c>
      <c r="U1120" s="132">
        <v>691</v>
      </c>
      <c r="V1120" s="132">
        <v>17.95</v>
      </c>
      <c r="W1120" s="132" t="s">
        <v>1144</v>
      </c>
      <c r="X1120" s="132">
        <v>23</v>
      </c>
    </row>
    <row r="1121" spans="1:24" hidden="1">
      <c r="A1121" s="132">
        <v>1548</v>
      </c>
      <c r="B1121" s="132">
        <v>60000000898</v>
      </c>
      <c r="C1121" s="132">
        <v>61046200000</v>
      </c>
      <c r="D1121" s="132" t="s">
        <v>928</v>
      </c>
      <c r="E1121" s="132" t="s">
        <v>442</v>
      </c>
      <c r="F1121" s="132">
        <v>24</v>
      </c>
      <c r="G1121" s="132" t="s">
        <v>3656</v>
      </c>
      <c r="H1121" s="132">
        <v>3</v>
      </c>
      <c r="I1121" s="132">
        <v>0.17599999999999999</v>
      </c>
      <c r="J1121" s="132">
        <v>1</v>
      </c>
      <c r="K1121" s="132">
        <v>0.17599999999999999</v>
      </c>
      <c r="L1121" s="132" t="s">
        <v>330</v>
      </c>
      <c r="M1121" s="132">
        <v>521</v>
      </c>
      <c r="N1121" s="132" t="s">
        <v>440</v>
      </c>
      <c r="O1121" s="132">
        <v>7485</v>
      </c>
      <c r="P1121" s="132" t="s">
        <v>439</v>
      </c>
      <c r="Q1121" s="132">
        <v>9</v>
      </c>
      <c r="R1121" s="132" t="s">
        <v>1162</v>
      </c>
      <c r="S1121" s="132">
        <v>1000319</v>
      </c>
      <c r="T1121" s="132" t="s">
        <v>1170</v>
      </c>
      <c r="U1121" s="132">
        <v>691</v>
      </c>
      <c r="V1121" s="132">
        <v>21.95</v>
      </c>
      <c r="W1121" s="132" t="s">
        <v>1144</v>
      </c>
      <c r="X1121" s="132">
        <v>23</v>
      </c>
    </row>
    <row r="1122" spans="1:24" hidden="1">
      <c r="A1122" s="132">
        <v>1549</v>
      </c>
      <c r="B1122" s="132">
        <v>60000000906</v>
      </c>
      <c r="C1122" s="132">
        <v>61034200090</v>
      </c>
      <c r="D1122" s="132" t="s">
        <v>512</v>
      </c>
      <c r="E1122" s="132" t="s">
        <v>442</v>
      </c>
      <c r="F1122" s="132">
        <v>24</v>
      </c>
      <c r="G1122" s="132" t="s">
        <v>3699</v>
      </c>
      <c r="H1122" s="132">
        <v>4</v>
      </c>
      <c r="I1122" s="132">
        <v>0.06</v>
      </c>
      <c r="J1122" s="132">
        <v>1</v>
      </c>
      <c r="K1122" s="132">
        <v>0.06</v>
      </c>
      <c r="L1122" s="132" t="s">
        <v>330</v>
      </c>
      <c r="M1122" s="132">
        <v>521</v>
      </c>
      <c r="N1122" s="132" t="s">
        <v>440</v>
      </c>
      <c r="O1122" s="132">
        <v>7485</v>
      </c>
      <c r="P1122" s="132" t="s">
        <v>439</v>
      </c>
      <c r="Q1122" s="132">
        <v>9</v>
      </c>
      <c r="R1122" s="132" t="s">
        <v>1162</v>
      </c>
      <c r="S1122" s="132">
        <v>1000319</v>
      </c>
      <c r="T1122" s="132" t="s">
        <v>1163</v>
      </c>
      <c r="U1122" s="132">
        <v>685</v>
      </c>
      <c r="V1122" s="132">
        <v>9.9499999999999993</v>
      </c>
      <c r="W1122" s="132" t="s">
        <v>1048</v>
      </c>
      <c r="X1122" s="132">
        <v>4</v>
      </c>
    </row>
    <row r="1123" spans="1:24" hidden="1">
      <c r="A1123" s="132">
        <v>1550</v>
      </c>
      <c r="B1123" s="132">
        <v>60000000907</v>
      </c>
      <c r="C1123" s="132">
        <v>61034200090</v>
      </c>
      <c r="D1123" s="132" t="s">
        <v>512</v>
      </c>
      <c r="E1123" s="132" t="s">
        <v>442</v>
      </c>
      <c r="F1123" s="132">
        <v>24</v>
      </c>
      <c r="G1123" s="132" t="s">
        <v>3699</v>
      </c>
      <c r="H1123" s="132">
        <v>4</v>
      </c>
      <c r="I1123" s="132">
        <v>0.09</v>
      </c>
      <c r="J1123" s="132">
        <v>1</v>
      </c>
      <c r="K1123" s="132">
        <v>0.09</v>
      </c>
      <c r="L1123" s="132" t="s">
        <v>330</v>
      </c>
      <c r="M1123" s="132">
        <v>521</v>
      </c>
      <c r="N1123" s="132" t="s">
        <v>440</v>
      </c>
      <c r="O1123" s="132">
        <v>7485</v>
      </c>
      <c r="P1123" s="132" t="s">
        <v>439</v>
      </c>
      <c r="Q1123" s="132">
        <v>9</v>
      </c>
      <c r="R1123" s="132" t="s">
        <v>1162</v>
      </c>
      <c r="S1123" s="132">
        <v>1000319</v>
      </c>
      <c r="T1123" s="132" t="s">
        <v>1171</v>
      </c>
      <c r="U1123" s="132">
        <v>692</v>
      </c>
      <c r="V1123" s="132">
        <v>9.9499999999999993</v>
      </c>
      <c r="W1123" s="132" t="s">
        <v>1038</v>
      </c>
      <c r="X1123" s="132">
        <v>5</v>
      </c>
    </row>
    <row r="1124" spans="1:24" hidden="1">
      <c r="A1124" s="132">
        <v>1551</v>
      </c>
      <c r="B1124" s="132">
        <v>60000000908</v>
      </c>
      <c r="C1124" s="132">
        <v>61046200000</v>
      </c>
      <c r="D1124" s="132" t="s">
        <v>687</v>
      </c>
      <c r="E1124" s="132" t="s">
        <v>442</v>
      </c>
      <c r="F1124" s="132">
        <v>24</v>
      </c>
      <c r="G1124" s="132" t="s">
        <v>3656</v>
      </c>
      <c r="H1124" s="132">
        <v>3</v>
      </c>
      <c r="I1124" s="132">
        <v>0.19</v>
      </c>
      <c r="J1124" s="132">
        <v>1</v>
      </c>
      <c r="K1124" s="132">
        <v>0.19</v>
      </c>
      <c r="L1124" s="132" t="s">
        <v>330</v>
      </c>
      <c r="M1124" s="132">
        <v>521</v>
      </c>
      <c r="N1124" s="132" t="s">
        <v>440</v>
      </c>
      <c r="O1124" s="132">
        <v>7485</v>
      </c>
      <c r="P1124" s="132" t="s">
        <v>439</v>
      </c>
      <c r="Q1124" s="132">
        <v>9</v>
      </c>
      <c r="R1124" s="132" t="s">
        <v>1162</v>
      </c>
      <c r="S1124" s="132">
        <v>1000319</v>
      </c>
      <c r="T1124" s="132" t="s">
        <v>1171</v>
      </c>
      <c r="U1124" s="132">
        <v>692</v>
      </c>
      <c r="V1124" s="132">
        <v>21.95</v>
      </c>
      <c r="W1124" s="132" t="s">
        <v>1038</v>
      </c>
      <c r="X1124" s="132">
        <v>5</v>
      </c>
    </row>
    <row r="1125" spans="1:24" hidden="1">
      <c r="A1125" s="132">
        <v>1552</v>
      </c>
      <c r="B1125" s="132">
        <v>60000000909</v>
      </c>
      <c r="C1125" s="132">
        <v>61034200090</v>
      </c>
      <c r="D1125" s="132" t="s">
        <v>512</v>
      </c>
      <c r="E1125" s="132" t="s">
        <v>442</v>
      </c>
      <c r="F1125" s="132">
        <v>24</v>
      </c>
      <c r="G1125" s="132" t="s">
        <v>3699</v>
      </c>
      <c r="H1125" s="132">
        <v>4</v>
      </c>
      <c r="I1125" s="132">
        <v>0.1</v>
      </c>
      <c r="J1125" s="132">
        <v>1</v>
      </c>
      <c r="K1125" s="132">
        <v>0.1</v>
      </c>
      <c r="L1125" s="132" t="s">
        <v>330</v>
      </c>
      <c r="M1125" s="132">
        <v>521</v>
      </c>
      <c r="N1125" s="132" t="s">
        <v>440</v>
      </c>
      <c r="O1125" s="132">
        <v>7485</v>
      </c>
      <c r="P1125" s="132" t="s">
        <v>439</v>
      </c>
      <c r="Q1125" s="132">
        <v>9</v>
      </c>
      <c r="R1125" s="132" t="s">
        <v>1162</v>
      </c>
      <c r="S1125" s="132">
        <v>1000319</v>
      </c>
      <c r="T1125" s="132" t="s">
        <v>1172</v>
      </c>
      <c r="U1125" s="132">
        <v>693</v>
      </c>
      <c r="V1125" s="132">
        <v>9.9499999999999993</v>
      </c>
      <c r="W1125" s="132" t="s">
        <v>1048</v>
      </c>
      <c r="X1125" s="132">
        <v>4</v>
      </c>
    </row>
    <row r="1126" spans="1:24" hidden="1">
      <c r="A1126" s="132">
        <v>1553</v>
      </c>
      <c r="B1126" s="132">
        <v>60000000910</v>
      </c>
      <c r="C1126" s="132">
        <v>61034200090</v>
      </c>
      <c r="D1126" s="132" t="s">
        <v>512</v>
      </c>
      <c r="E1126" s="132" t="s">
        <v>442</v>
      </c>
      <c r="F1126" s="132">
        <v>24</v>
      </c>
      <c r="G1126" s="132" t="s">
        <v>3699</v>
      </c>
      <c r="H1126" s="132">
        <v>4</v>
      </c>
      <c r="I1126" s="132">
        <v>0.13200000000000001</v>
      </c>
      <c r="J1126" s="132">
        <v>1</v>
      </c>
      <c r="K1126" s="132">
        <v>0.13200000000000001</v>
      </c>
      <c r="L1126" s="132" t="s">
        <v>330</v>
      </c>
      <c r="M1126" s="132">
        <v>521</v>
      </c>
      <c r="N1126" s="132" t="s">
        <v>440</v>
      </c>
      <c r="O1126" s="132">
        <v>7485</v>
      </c>
      <c r="P1126" s="132" t="s">
        <v>439</v>
      </c>
      <c r="Q1126" s="132">
        <v>9</v>
      </c>
      <c r="R1126" s="132" t="s">
        <v>1162</v>
      </c>
      <c r="S1126" s="132">
        <v>1000319</v>
      </c>
      <c r="T1126" s="132" t="s">
        <v>1173</v>
      </c>
      <c r="U1126" s="132">
        <v>694</v>
      </c>
      <c r="V1126" s="132">
        <v>11.95</v>
      </c>
      <c r="W1126" s="132" t="s">
        <v>1048</v>
      </c>
      <c r="X1126" s="132">
        <v>4</v>
      </c>
    </row>
    <row r="1127" spans="1:24" hidden="1">
      <c r="A1127" s="132">
        <v>1554</v>
      </c>
      <c r="B1127" s="132">
        <v>60000000911</v>
      </c>
      <c r="C1127" s="132">
        <v>61034200090</v>
      </c>
      <c r="D1127" s="132" t="s">
        <v>512</v>
      </c>
      <c r="E1127" s="132" t="s">
        <v>442</v>
      </c>
      <c r="F1127" s="132">
        <v>24</v>
      </c>
      <c r="G1127" s="132" t="s">
        <v>3699</v>
      </c>
      <c r="H1127" s="132">
        <v>4</v>
      </c>
      <c r="I1127" s="132">
        <v>0.14799999999999999</v>
      </c>
      <c r="J1127" s="132">
        <v>1</v>
      </c>
      <c r="K1127" s="132">
        <v>0.14799999999999999</v>
      </c>
      <c r="L1127" s="132" t="s">
        <v>330</v>
      </c>
      <c r="M1127" s="132">
        <v>521</v>
      </c>
      <c r="N1127" s="132" t="s">
        <v>440</v>
      </c>
      <c r="O1127" s="132">
        <v>7485</v>
      </c>
      <c r="P1127" s="132" t="s">
        <v>439</v>
      </c>
      <c r="Q1127" s="132">
        <v>9</v>
      </c>
      <c r="R1127" s="132" t="s">
        <v>1162</v>
      </c>
      <c r="S1127" s="132">
        <v>1000319</v>
      </c>
      <c r="T1127" s="132" t="s">
        <v>1174</v>
      </c>
      <c r="U1127" s="132">
        <v>695</v>
      </c>
      <c r="V1127" s="132">
        <v>19.95</v>
      </c>
      <c r="W1127" s="132" t="s">
        <v>1144</v>
      </c>
      <c r="X1127" s="132">
        <v>23</v>
      </c>
    </row>
    <row r="1128" spans="1:24" hidden="1">
      <c r="A1128" s="132">
        <v>1555</v>
      </c>
      <c r="B1128" s="132">
        <v>60000000912</v>
      </c>
      <c r="C1128" s="132">
        <v>61046300000</v>
      </c>
      <c r="D1128" s="132" t="s">
        <v>1175</v>
      </c>
      <c r="E1128" s="132" t="s">
        <v>442</v>
      </c>
      <c r="F1128" s="132">
        <v>24</v>
      </c>
      <c r="G1128" s="132" t="s">
        <v>3656</v>
      </c>
      <c r="H1128" s="132">
        <v>3</v>
      </c>
      <c r="I1128" s="132">
        <v>4.3999999999999997E-2</v>
      </c>
      <c r="J1128" s="132">
        <v>1</v>
      </c>
      <c r="K1128" s="132">
        <v>4.3999999999999997E-2</v>
      </c>
      <c r="L1128" s="132" t="s">
        <v>330</v>
      </c>
      <c r="M1128" s="132">
        <v>521</v>
      </c>
      <c r="N1128" s="132" t="s">
        <v>440</v>
      </c>
      <c r="O1128" s="132">
        <v>7485</v>
      </c>
      <c r="P1128" s="132" t="s">
        <v>425</v>
      </c>
      <c r="Q1128" s="132">
        <v>37</v>
      </c>
      <c r="R1128" s="132" t="s">
        <v>1162</v>
      </c>
      <c r="S1128" s="132">
        <v>1000319</v>
      </c>
      <c r="T1128" s="132" t="s">
        <v>1176</v>
      </c>
      <c r="U1128" s="132">
        <v>696</v>
      </c>
      <c r="V1128" s="132">
        <v>0</v>
      </c>
      <c r="W1128" s="132" t="s">
        <v>1063</v>
      </c>
      <c r="X1128" s="132">
        <v>13</v>
      </c>
    </row>
    <row r="1129" spans="1:24" hidden="1">
      <c r="A1129" s="132">
        <v>1556</v>
      </c>
      <c r="B1129" s="132">
        <v>60000000913</v>
      </c>
      <c r="C1129" s="132">
        <v>61099020000</v>
      </c>
      <c r="D1129" s="132" t="s">
        <v>1078</v>
      </c>
      <c r="E1129" s="132" t="s">
        <v>453</v>
      </c>
      <c r="F1129" s="132">
        <v>73</v>
      </c>
      <c r="G1129" s="132" t="s">
        <v>3656</v>
      </c>
      <c r="H1129" s="132">
        <v>3</v>
      </c>
      <c r="I1129" s="132">
        <v>5.1999999999999998E-2</v>
      </c>
      <c r="J1129" s="132">
        <v>1</v>
      </c>
      <c r="K1129" s="132">
        <v>5.1999999999999998E-2</v>
      </c>
      <c r="L1129" s="132" t="s">
        <v>330</v>
      </c>
      <c r="M1129" s="132">
        <v>521</v>
      </c>
      <c r="N1129" s="132" t="s">
        <v>440</v>
      </c>
      <c r="O1129" s="132">
        <v>7485</v>
      </c>
      <c r="P1129" s="132" t="s">
        <v>425</v>
      </c>
      <c r="Q1129" s="132">
        <v>37</v>
      </c>
      <c r="R1129" s="132" t="s">
        <v>1162</v>
      </c>
      <c r="S1129" s="132">
        <v>1000319</v>
      </c>
      <c r="T1129" s="132" t="s">
        <v>1165</v>
      </c>
      <c r="U1129" s="132">
        <v>687</v>
      </c>
      <c r="V1129" s="132">
        <v>15.95</v>
      </c>
      <c r="W1129" s="132" t="s">
        <v>1063</v>
      </c>
      <c r="X1129" s="132">
        <v>13</v>
      </c>
    </row>
    <row r="1130" spans="1:24" hidden="1">
      <c r="A1130" s="132">
        <v>1557</v>
      </c>
      <c r="B1130" s="132">
        <v>60000000914</v>
      </c>
      <c r="C1130" s="132">
        <v>61112090000</v>
      </c>
      <c r="D1130" s="132" t="s">
        <v>685</v>
      </c>
      <c r="E1130" s="132" t="s">
        <v>437</v>
      </c>
      <c r="F1130" s="132">
        <v>77</v>
      </c>
      <c r="G1130" s="132" t="s">
        <v>3849</v>
      </c>
      <c r="H1130" s="132">
        <v>6</v>
      </c>
      <c r="I1130" s="132">
        <v>3.2000000000000001E-2</v>
      </c>
      <c r="J1130" s="132">
        <v>1</v>
      </c>
      <c r="K1130" s="132">
        <v>3.2000000000000001E-2</v>
      </c>
      <c r="L1130" s="132" t="s">
        <v>330</v>
      </c>
      <c r="M1130" s="132">
        <v>521</v>
      </c>
      <c r="N1130" s="132" t="s">
        <v>440</v>
      </c>
      <c r="O1130" s="132">
        <v>7485</v>
      </c>
      <c r="P1130" s="132" t="s">
        <v>439</v>
      </c>
      <c r="Q1130" s="132">
        <v>9</v>
      </c>
      <c r="R1130" s="132" t="s">
        <v>1162</v>
      </c>
      <c r="S1130" s="132">
        <v>1000319</v>
      </c>
      <c r="T1130" s="132" t="s">
        <v>1166</v>
      </c>
      <c r="U1130" s="132">
        <v>688</v>
      </c>
      <c r="V1130" s="132">
        <v>15.9</v>
      </c>
      <c r="W1130" s="132" t="s">
        <v>1063</v>
      </c>
      <c r="X1130" s="132">
        <v>13</v>
      </c>
    </row>
    <row r="1131" spans="1:24" hidden="1">
      <c r="A1131" s="132">
        <v>1558</v>
      </c>
      <c r="B1131" s="132">
        <v>60000000915</v>
      </c>
      <c r="C1131" s="132">
        <v>61112090000</v>
      </c>
      <c r="D1131" s="132" t="s">
        <v>690</v>
      </c>
      <c r="E1131" s="132" t="s">
        <v>3650</v>
      </c>
      <c r="F1131" s="132">
        <v>14</v>
      </c>
      <c r="G1131" s="132" t="s">
        <v>3850</v>
      </c>
      <c r="H1131" s="132">
        <v>7</v>
      </c>
      <c r="I1131" s="132">
        <v>5.8000000000000003E-2</v>
      </c>
      <c r="J1131" s="132">
        <v>1</v>
      </c>
      <c r="K1131" s="132">
        <v>5.8000000000000003E-2</v>
      </c>
      <c r="L1131" s="132" t="s">
        <v>330</v>
      </c>
      <c r="M1131" s="132">
        <v>521</v>
      </c>
      <c r="N1131" s="132" t="s">
        <v>440</v>
      </c>
      <c r="O1131" s="132">
        <v>7485</v>
      </c>
      <c r="P1131" s="132" t="s">
        <v>439</v>
      </c>
      <c r="Q1131" s="132">
        <v>9</v>
      </c>
      <c r="R1131" s="132" t="s">
        <v>1162</v>
      </c>
      <c r="S1131" s="132">
        <v>1000319</v>
      </c>
      <c r="T1131" s="132" t="s">
        <v>1177</v>
      </c>
      <c r="U1131" s="132">
        <v>697</v>
      </c>
      <c r="V1131" s="132">
        <v>21.95</v>
      </c>
      <c r="W1131" s="132" t="s">
        <v>1038</v>
      </c>
      <c r="X1131" s="132">
        <v>5</v>
      </c>
    </row>
    <row r="1132" spans="1:24" hidden="1">
      <c r="A1132" s="132">
        <v>1559</v>
      </c>
      <c r="B1132" s="132">
        <v>60000000916</v>
      </c>
      <c r="C1132" s="132">
        <v>61046200000</v>
      </c>
      <c r="D1132" s="132" t="s">
        <v>928</v>
      </c>
      <c r="E1132" s="132" t="s">
        <v>442</v>
      </c>
      <c r="F1132" s="132">
        <v>24</v>
      </c>
      <c r="G1132" s="132" t="s">
        <v>3656</v>
      </c>
      <c r="H1132" s="132">
        <v>3</v>
      </c>
      <c r="I1132" s="132">
        <v>4.3999999999999997E-2</v>
      </c>
      <c r="J1132" s="132">
        <v>1</v>
      </c>
      <c r="K1132" s="132">
        <v>4.3999999999999997E-2</v>
      </c>
      <c r="L1132" s="132" t="s">
        <v>330</v>
      </c>
      <c r="M1132" s="132">
        <v>521</v>
      </c>
      <c r="N1132" s="132" t="s">
        <v>440</v>
      </c>
      <c r="O1132" s="132">
        <v>7485</v>
      </c>
      <c r="P1132" s="132" t="s">
        <v>439</v>
      </c>
      <c r="Q1132" s="132">
        <v>9</v>
      </c>
      <c r="R1132" s="132" t="s">
        <v>1162</v>
      </c>
      <c r="S1132" s="132">
        <v>1000319</v>
      </c>
      <c r="T1132" s="132" t="s">
        <v>1178</v>
      </c>
      <c r="U1132" s="132">
        <v>698</v>
      </c>
      <c r="V1132" s="132">
        <v>0</v>
      </c>
      <c r="W1132" s="132" t="s">
        <v>1063</v>
      </c>
      <c r="X1132" s="132">
        <v>13</v>
      </c>
    </row>
    <row r="1133" spans="1:24" hidden="1">
      <c r="A1133" s="132">
        <v>1560</v>
      </c>
      <c r="B1133" s="132">
        <v>60000000917</v>
      </c>
      <c r="C1133" s="132">
        <v>61046200000</v>
      </c>
      <c r="D1133" s="132" t="s">
        <v>681</v>
      </c>
      <c r="E1133" s="132" t="s">
        <v>3671</v>
      </c>
      <c r="F1133" s="132">
        <v>54</v>
      </c>
      <c r="G1133" s="132" t="s">
        <v>3656</v>
      </c>
      <c r="H1133" s="132">
        <v>3</v>
      </c>
      <c r="I1133" s="132">
        <v>0.13</v>
      </c>
      <c r="J1133" s="132">
        <v>1</v>
      </c>
      <c r="K1133" s="132">
        <v>0.13</v>
      </c>
      <c r="L1133" s="132" t="s">
        <v>330</v>
      </c>
      <c r="M1133" s="132">
        <v>521</v>
      </c>
      <c r="N1133" s="132" t="s">
        <v>440</v>
      </c>
      <c r="O1133" s="132">
        <v>7485</v>
      </c>
      <c r="P1133" s="132" t="s">
        <v>439</v>
      </c>
      <c r="Q1133" s="132">
        <v>9</v>
      </c>
      <c r="R1133" s="132" t="s">
        <v>1162</v>
      </c>
      <c r="S1133" s="132">
        <v>1000319</v>
      </c>
      <c r="T1133" s="132" t="s">
        <v>1179</v>
      </c>
      <c r="U1133" s="132">
        <v>699</v>
      </c>
      <c r="V1133" s="132">
        <v>0</v>
      </c>
      <c r="W1133" s="132" t="s">
        <v>1055</v>
      </c>
      <c r="X1133" s="132">
        <v>3</v>
      </c>
    </row>
    <row r="1134" spans="1:24" hidden="1">
      <c r="A1134" s="132">
        <v>1561</v>
      </c>
      <c r="B1134" s="132">
        <v>60000000918</v>
      </c>
      <c r="C1134" s="132">
        <v>61112090000</v>
      </c>
      <c r="D1134" s="132" t="s">
        <v>691</v>
      </c>
      <c r="E1134" s="132" t="s">
        <v>426</v>
      </c>
      <c r="F1134" s="132">
        <v>43</v>
      </c>
      <c r="G1134" s="132" t="s">
        <v>3849</v>
      </c>
      <c r="H1134" s="132">
        <v>6</v>
      </c>
      <c r="I1134" s="132">
        <v>0.13200000000000001</v>
      </c>
      <c r="J1134" s="132">
        <v>1</v>
      </c>
      <c r="K1134" s="132">
        <v>0.13200000000000001</v>
      </c>
      <c r="L1134" s="132" t="s">
        <v>330</v>
      </c>
      <c r="M1134" s="132">
        <v>521</v>
      </c>
      <c r="N1134" s="132" t="s">
        <v>3915</v>
      </c>
      <c r="O1134" s="132">
        <v>7497</v>
      </c>
      <c r="P1134" s="132" t="s">
        <v>439</v>
      </c>
      <c r="Q1134" s="132">
        <v>9</v>
      </c>
      <c r="R1134" s="132" t="s">
        <v>1162</v>
      </c>
      <c r="S1134" s="132">
        <v>1000319</v>
      </c>
      <c r="T1134" s="132" t="s">
        <v>1166</v>
      </c>
      <c r="U1134" s="132">
        <v>688</v>
      </c>
      <c r="V1134" s="132">
        <v>29.95</v>
      </c>
      <c r="W1134" s="132" t="s">
        <v>1046</v>
      </c>
      <c r="X1134" s="132">
        <v>12</v>
      </c>
    </row>
    <row r="1135" spans="1:24" hidden="1">
      <c r="A1135" s="132">
        <v>1562</v>
      </c>
      <c r="B1135" s="132">
        <v>60000000919</v>
      </c>
      <c r="C1135" s="132">
        <v>61034200090</v>
      </c>
      <c r="D1135" s="132" t="s">
        <v>512</v>
      </c>
      <c r="E1135" s="132" t="s">
        <v>442</v>
      </c>
      <c r="F1135" s="132">
        <v>24</v>
      </c>
      <c r="G1135" s="132" t="s">
        <v>3699</v>
      </c>
      <c r="H1135" s="132">
        <v>4</v>
      </c>
      <c r="I1135" s="132">
        <v>0.154</v>
      </c>
      <c r="J1135" s="132">
        <v>1</v>
      </c>
      <c r="K1135" s="132">
        <v>0.154</v>
      </c>
      <c r="L1135" s="132" t="s">
        <v>330</v>
      </c>
      <c r="M1135" s="132">
        <v>521</v>
      </c>
      <c r="N1135" s="132" t="s">
        <v>440</v>
      </c>
      <c r="O1135" s="132">
        <v>7485</v>
      </c>
      <c r="P1135" s="132" t="s">
        <v>439</v>
      </c>
      <c r="Q1135" s="132">
        <v>9</v>
      </c>
      <c r="R1135" s="132" t="s">
        <v>1162</v>
      </c>
      <c r="S1135" s="132">
        <v>1000319</v>
      </c>
      <c r="T1135" s="132" t="s">
        <v>1172</v>
      </c>
      <c r="U1135" s="132">
        <v>693</v>
      </c>
      <c r="V1135" s="132">
        <v>13.95</v>
      </c>
      <c r="W1135" s="132" t="s">
        <v>1038</v>
      </c>
      <c r="X1135" s="132">
        <v>5</v>
      </c>
    </row>
    <row r="1136" spans="1:24" hidden="1">
      <c r="A1136" s="132">
        <v>1563</v>
      </c>
      <c r="B1136" s="132">
        <v>60000000920</v>
      </c>
      <c r="C1136" s="132">
        <v>61034200090</v>
      </c>
      <c r="D1136" s="132" t="s">
        <v>512</v>
      </c>
      <c r="E1136" s="132" t="s">
        <v>442</v>
      </c>
      <c r="F1136" s="132">
        <v>24</v>
      </c>
      <c r="G1136" s="132" t="s">
        <v>3699</v>
      </c>
      <c r="H1136" s="132">
        <v>4</v>
      </c>
      <c r="I1136" s="132">
        <v>0.14599999999999999</v>
      </c>
      <c r="J1136" s="132">
        <v>1</v>
      </c>
      <c r="K1136" s="132">
        <v>0.14599999999999999</v>
      </c>
      <c r="L1136" s="132" t="s">
        <v>330</v>
      </c>
      <c r="M1136" s="132">
        <v>521</v>
      </c>
      <c r="N1136" s="132" t="s">
        <v>440</v>
      </c>
      <c r="O1136" s="132">
        <v>7485</v>
      </c>
      <c r="P1136" s="132" t="s">
        <v>439</v>
      </c>
      <c r="Q1136" s="132">
        <v>9</v>
      </c>
      <c r="R1136" s="132" t="s">
        <v>1162</v>
      </c>
      <c r="S1136" s="132">
        <v>1000319</v>
      </c>
      <c r="T1136" s="132" t="s">
        <v>1171</v>
      </c>
      <c r="U1136" s="132">
        <v>692</v>
      </c>
      <c r="V1136" s="132">
        <v>13.95</v>
      </c>
      <c r="W1136" s="132" t="s">
        <v>1038</v>
      </c>
      <c r="X1136" s="132">
        <v>5</v>
      </c>
    </row>
    <row r="1137" spans="1:24" hidden="1">
      <c r="A1137" s="132">
        <v>1564</v>
      </c>
      <c r="B1137" s="132">
        <v>60000000921</v>
      </c>
      <c r="C1137" s="132">
        <v>61034200090</v>
      </c>
      <c r="D1137" s="132" t="s">
        <v>512</v>
      </c>
      <c r="E1137" s="132" t="s">
        <v>442</v>
      </c>
      <c r="F1137" s="132">
        <v>24</v>
      </c>
      <c r="G1137" s="132" t="s">
        <v>3699</v>
      </c>
      <c r="H1137" s="132">
        <v>4</v>
      </c>
      <c r="I1137" s="132">
        <v>8.7999999999999995E-2</v>
      </c>
      <c r="J1137" s="132">
        <v>1</v>
      </c>
      <c r="K1137" s="132">
        <v>8.7999999999999995E-2</v>
      </c>
      <c r="L1137" s="132" t="s">
        <v>330</v>
      </c>
      <c r="M1137" s="132">
        <v>521</v>
      </c>
      <c r="N1137" s="132" t="s">
        <v>440</v>
      </c>
      <c r="O1137" s="132">
        <v>7485</v>
      </c>
      <c r="P1137" s="132" t="s">
        <v>439</v>
      </c>
      <c r="Q1137" s="132">
        <v>9</v>
      </c>
      <c r="R1137" s="132" t="s">
        <v>1162</v>
      </c>
      <c r="S1137" s="132">
        <v>1000319</v>
      </c>
      <c r="T1137" s="132" t="s">
        <v>1180</v>
      </c>
      <c r="U1137" s="132">
        <v>700</v>
      </c>
      <c r="V1137" s="132">
        <v>9.9499999999999993</v>
      </c>
      <c r="W1137" s="132" t="s">
        <v>1038</v>
      </c>
      <c r="X1137" s="132">
        <v>5</v>
      </c>
    </row>
    <row r="1138" spans="1:24" hidden="1">
      <c r="A1138" s="132">
        <v>1565</v>
      </c>
      <c r="B1138" s="132">
        <v>60000000922</v>
      </c>
      <c r="C1138" s="132">
        <v>62034235000</v>
      </c>
      <c r="D1138" s="132" t="s">
        <v>484</v>
      </c>
      <c r="E1138" s="132" t="s">
        <v>420</v>
      </c>
      <c r="F1138" s="132">
        <v>93</v>
      </c>
      <c r="G1138" s="132" t="s">
        <v>3699</v>
      </c>
      <c r="H1138" s="132">
        <v>4</v>
      </c>
      <c r="I1138" s="132">
        <v>0.13600000000000001</v>
      </c>
      <c r="J1138" s="132">
        <v>1</v>
      </c>
      <c r="K1138" s="132">
        <v>0.13600000000000001</v>
      </c>
      <c r="L1138" s="132" t="s">
        <v>330</v>
      </c>
      <c r="M1138" s="132">
        <v>521</v>
      </c>
      <c r="N1138" s="132" t="s">
        <v>440</v>
      </c>
      <c r="O1138" s="132">
        <v>7485</v>
      </c>
      <c r="P1138" s="132" t="s">
        <v>439</v>
      </c>
      <c r="Q1138" s="132">
        <v>9</v>
      </c>
      <c r="R1138" s="132" t="s">
        <v>1162</v>
      </c>
      <c r="S1138" s="132">
        <v>1000319</v>
      </c>
      <c r="T1138" s="132" t="s">
        <v>1178</v>
      </c>
      <c r="U1138" s="132">
        <v>698</v>
      </c>
      <c r="V1138" s="132">
        <v>15.95</v>
      </c>
      <c r="W1138" s="132" t="s">
        <v>1038</v>
      </c>
      <c r="X1138" s="132">
        <v>5</v>
      </c>
    </row>
    <row r="1139" spans="1:24" hidden="1">
      <c r="A1139" s="132">
        <v>1566</v>
      </c>
      <c r="B1139" s="132">
        <v>60000000923</v>
      </c>
      <c r="C1139" s="132">
        <v>61034200090</v>
      </c>
      <c r="D1139" s="132" t="s">
        <v>512</v>
      </c>
      <c r="E1139" s="132" t="s">
        <v>442</v>
      </c>
      <c r="F1139" s="132">
        <v>24</v>
      </c>
      <c r="G1139" s="132" t="s">
        <v>3699</v>
      </c>
      <c r="H1139" s="132">
        <v>4</v>
      </c>
      <c r="I1139" s="132">
        <v>5.6000000000000001E-2</v>
      </c>
      <c r="J1139" s="132">
        <v>1</v>
      </c>
      <c r="K1139" s="132">
        <v>5.6000000000000001E-2</v>
      </c>
      <c r="L1139" s="132" t="s">
        <v>330</v>
      </c>
      <c r="M1139" s="132">
        <v>521</v>
      </c>
      <c r="N1139" s="132" t="s">
        <v>440</v>
      </c>
      <c r="O1139" s="132">
        <v>7485</v>
      </c>
      <c r="P1139" s="132" t="s">
        <v>439</v>
      </c>
      <c r="Q1139" s="132">
        <v>9</v>
      </c>
      <c r="R1139" s="132" t="s">
        <v>1162</v>
      </c>
      <c r="S1139" s="132">
        <v>1000319</v>
      </c>
      <c r="T1139" s="132" t="s">
        <v>1178</v>
      </c>
      <c r="U1139" s="132">
        <v>698</v>
      </c>
      <c r="V1139" s="132">
        <v>11.95</v>
      </c>
      <c r="W1139" s="132" t="s">
        <v>3916</v>
      </c>
      <c r="X1139" s="132">
        <v>10</v>
      </c>
    </row>
    <row r="1140" spans="1:24" hidden="1">
      <c r="A1140" s="132">
        <v>1567</v>
      </c>
      <c r="B1140" s="132">
        <v>60000000924</v>
      </c>
      <c r="C1140" s="132">
        <v>61112090000</v>
      </c>
      <c r="D1140" s="132" t="s">
        <v>1181</v>
      </c>
      <c r="E1140" s="132" t="s">
        <v>442</v>
      </c>
      <c r="F1140" s="132">
        <v>24</v>
      </c>
      <c r="G1140" s="132" t="s">
        <v>4311</v>
      </c>
      <c r="H1140" s="132">
        <v>6</v>
      </c>
      <c r="I1140" s="132">
        <v>2.8000000000000001E-2</v>
      </c>
      <c r="J1140" s="132">
        <v>1</v>
      </c>
      <c r="K1140" s="132">
        <v>2.8000000000000001E-2</v>
      </c>
      <c r="L1140" s="132" t="s">
        <v>330</v>
      </c>
      <c r="M1140" s="132">
        <v>521</v>
      </c>
      <c r="N1140" s="132" t="s">
        <v>3915</v>
      </c>
      <c r="O1140" s="132">
        <v>7497</v>
      </c>
      <c r="P1140" s="132" t="s">
        <v>439</v>
      </c>
      <c r="Q1140" s="132">
        <v>9</v>
      </c>
      <c r="R1140" s="132" t="s">
        <v>1162</v>
      </c>
      <c r="S1140" s="132">
        <v>1000319</v>
      </c>
      <c r="T1140" s="132" t="s">
        <v>1182</v>
      </c>
      <c r="U1140" s="132">
        <v>305</v>
      </c>
      <c r="V1140" s="132">
        <v>9.9499999999999993</v>
      </c>
      <c r="W1140" s="132" t="s">
        <v>1063</v>
      </c>
      <c r="X1140" s="132">
        <v>13</v>
      </c>
    </row>
    <row r="1141" spans="1:24" hidden="1">
      <c r="A1141" s="132">
        <v>1568</v>
      </c>
      <c r="B1141" s="132">
        <v>60000000925</v>
      </c>
      <c r="C1141" s="132">
        <v>61112090000</v>
      </c>
      <c r="D1141" s="132" t="s">
        <v>693</v>
      </c>
      <c r="E1141" s="132" t="s">
        <v>3671</v>
      </c>
      <c r="F1141" s="132">
        <v>54</v>
      </c>
      <c r="G1141" s="132" t="s">
        <v>3850</v>
      </c>
      <c r="H1141" s="132">
        <v>7</v>
      </c>
      <c r="I1141" s="132">
        <v>6.2E-2</v>
      </c>
      <c r="J1141" s="132">
        <v>1</v>
      </c>
      <c r="K1141" s="132">
        <v>6.2E-2</v>
      </c>
      <c r="L1141" s="132" t="s">
        <v>330</v>
      </c>
      <c r="M1141" s="132">
        <v>521</v>
      </c>
      <c r="N1141" s="132" t="s">
        <v>3915</v>
      </c>
      <c r="O1141" s="132">
        <v>7497</v>
      </c>
      <c r="P1141" s="132" t="s">
        <v>439</v>
      </c>
      <c r="Q1141" s="132">
        <v>9</v>
      </c>
      <c r="R1141" s="132" t="s">
        <v>1162</v>
      </c>
      <c r="S1141" s="132">
        <v>1000319</v>
      </c>
      <c r="T1141" s="132" t="s">
        <v>1183</v>
      </c>
      <c r="U1141" s="132">
        <v>668</v>
      </c>
      <c r="V1141" s="132">
        <v>15.95</v>
      </c>
      <c r="W1141" s="132" t="s">
        <v>1046</v>
      </c>
      <c r="X1141" s="132">
        <v>12</v>
      </c>
    </row>
    <row r="1142" spans="1:24" hidden="1">
      <c r="A1142" s="132">
        <v>1569</v>
      </c>
      <c r="B1142" s="132">
        <v>60000000926</v>
      </c>
      <c r="C1142" s="132">
        <v>61112090000</v>
      </c>
      <c r="D1142" s="132" t="s">
        <v>1181</v>
      </c>
      <c r="E1142" s="132" t="s">
        <v>442</v>
      </c>
      <c r="F1142" s="132">
        <v>24</v>
      </c>
      <c r="G1142" s="132" t="s">
        <v>4311</v>
      </c>
      <c r="H1142" s="132">
        <v>6</v>
      </c>
      <c r="I1142" s="132">
        <v>3.2000000000000001E-2</v>
      </c>
      <c r="J1142" s="132">
        <v>1</v>
      </c>
      <c r="K1142" s="132">
        <v>3.2000000000000001E-2</v>
      </c>
      <c r="L1142" s="132" t="s">
        <v>330</v>
      </c>
      <c r="M1142" s="132">
        <v>521</v>
      </c>
      <c r="N1142" s="132" t="s">
        <v>3915</v>
      </c>
      <c r="O1142" s="132">
        <v>7497</v>
      </c>
      <c r="P1142" s="132" t="s">
        <v>439</v>
      </c>
      <c r="Q1142" s="132">
        <v>9</v>
      </c>
      <c r="R1142" s="132" t="s">
        <v>1162</v>
      </c>
      <c r="S1142" s="132">
        <v>1000319</v>
      </c>
      <c r="T1142" s="132" t="s">
        <v>1184</v>
      </c>
      <c r="U1142" s="132">
        <v>367</v>
      </c>
      <c r="V1142" s="132">
        <v>0</v>
      </c>
      <c r="W1142" s="132" t="s">
        <v>1046</v>
      </c>
      <c r="X1142" s="132">
        <v>12</v>
      </c>
    </row>
    <row r="1143" spans="1:24" hidden="1">
      <c r="A1143" s="132">
        <v>1570</v>
      </c>
      <c r="B1143" s="132">
        <v>60000000927</v>
      </c>
      <c r="C1143" s="132">
        <v>61112090000</v>
      </c>
      <c r="D1143" s="132" t="s">
        <v>694</v>
      </c>
      <c r="E1143" s="132" t="s">
        <v>3955</v>
      </c>
      <c r="F1143" s="132">
        <v>20</v>
      </c>
      <c r="G1143" s="132" t="s">
        <v>3849</v>
      </c>
      <c r="H1143" s="132">
        <v>6</v>
      </c>
      <c r="I1143" s="132">
        <v>3.5999999999999997E-2</v>
      </c>
      <c r="J1143" s="132">
        <v>1</v>
      </c>
      <c r="K1143" s="132">
        <v>3.5999999999999997E-2</v>
      </c>
      <c r="L1143" s="132" t="s">
        <v>330</v>
      </c>
      <c r="M1143" s="132">
        <v>521</v>
      </c>
      <c r="N1143" s="132" t="s">
        <v>3915</v>
      </c>
      <c r="O1143" s="132">
        <v>7497</v>
      </c>
      <c r="P1143" s="132" t="s">
        <v>439</v>
      </c>
      <c r="Q1143" s="132">
        <v>9</v>
      </c>
      <c r="R1143" s="132" t="s">
        <v>1162</v>
      </c>
      <c r="S1143" s="132">
        <v>1000319</v>
      </c>
      <c r="T1143" s="132" t="s">
        <v>1184</v>
      </c>
      <c r="U1143" s="132">
        <v>367</v>
      </c>
      <c r="V1143" s="132">
        <v>23.95</v>
      </c>
      <c r="W1143" s="132" t="s">
        <v>1063</v>
      </c>
      <c r="X1143" s="132">
        <v>13</v>
      </c>
    </row>
    <row r="1144" spans="1:24" hidden="1">
      <c r="A1144" s="132">
        <v>1571</v>
      </c>
      <c r="B1144" s="132">
        <v>60000000928</v>
      </c>
      <c r="C1144" s="132">
        <v>61046200000</v>
      </c>
      <c r="D1144" s="132" t="s">
        <v>928</v>
      </c>
      <c r="E1144" s="132" t="s">
        <v>442</v>
      </c>
      <c r="F1144" s="132">
        <v>24</v>
      </c>
      <c r="G1144" s="132" t="s">
        <v>3656</v>
      </c>
      <c r="H1144" s="132">
        <v>3</v>
      </c>
      <c r="I1144" s="132">
        <v>0.11</v>
      </c>
      <c r="J1144" s="132">
        <v>1</v>
      </c>
      <c r="K1144" s="132">
        <v>0.11</v>
      </c>
      <c r="L1144" s="132" t="s">
        <v>330</v>
      </c>
      <c r="M1144" s="132">
        <v>521</v>
      </c>
      <c r="N1144" s="132" t="s">
        <v>440</v>
      </c>
      <c r="O1144" s="132">
        <v>7485</v>
      </c>
      <c r="P1144" s="132" t="s">
        <v>439</v>
      </c>
      <c r="Q1144" s="132">
        <v>9</v>
      </c>
      <c r="R1144" s="132" t="s">
        <v>1162</v>
      </c>
      <c r="S1144" s="132">
        <v>1000319</v>
      </c>
      <c r="T1144" s="132" t="s">
        <v>1185</v>
      </c>
      <c r="U1144" s="132">
        <v>666</v>
      </c>
      <c r="V1144" s="132">
        <v>11.95</v>
      </c>
      <c r="W1144" s="132" t="s">
        <v>1063</v>
      </c>
      <c r="X1144" s="132">
        <v>13</v>
      </c>
    </row>
    <row r="1145" spans="1:24" hidden="1">
      <c r="A1145" s="132">
        <v>1572</v>
      </c>
      <c r="B1145" s="132">
        <v>60000000929</v>
      </c>
      <c r="C1145" s="132">
        <v>61112090000</v>
      </c>
      <c r="D1145" s="132" t="s">
        <v>1186</v>
      </c>
      <c r="E1145" s="132" t="s">
        <v>453</v>
      </c>
      <c r="F1145" s="132">
        <v>73</v>
      </c>
      <c r="G1145" s="132" t="s">
        <v>3850</v>
      </c>
      <c r="H1145" s="132">
        <v>7</v>
      </c>
      <c r="I1145" s="132">
        <v>4.8000000000000001E-2</v>
      </c>
      <c r="J1145" s="132">
        <v>1</v>
      </c>
      <c r="K1145" s="132">
        <v>4.8000000000000001E-2</v>
      </c>
      <c r="L1145" s="132" t="s">
        <v>330</v>
      </c>
      <c r="M1145" s="132">
        <v>521</v>
      </c>
      <c r="N1145" s="132" t="s">
        <v>3915</v>
      </c>
      <c r="O1145" s="132">
        <v>7497</v>
      </c>
      <c r="P1145" s="132" t="s">
        <v>439</v>
      </c>
      <c r="Q1145" s="132">
        <v>9</v>
      </c>
      <c r="R1145" s="132" t="s">
        <v>1162</v>
      </c>
      <c r="S1145" s="132">
        <v>1000319</v>
      </c>
      <c r="T1145" s="132" t="s">
        <v>1187</v>
      </c>
      <c r="U1145" s="132">
        <v>367</v>
      </c>
      <c r="V1145" s="132">
        <v>23.95</v>
      </c>
      <c r="W1145" s="132" t="s">
        <v>1046</v>
      </c>
      <c r="X1145" s="132">
        <v>12</v>
      </c>
    </row>
    <row r="1146" spans="1:24" hidden="1">
      <c r="A1146" s="132">
        <v>1573</v>
      </c>
      <c r="B1146" s="132">
        <v>60000000930</v>
      </c>
      <c r="C1146" s="132">
        <v>61112090000</v>
      </c>
      <c r="D1146" s="132" t="s">
        <v>1188</v>
      </c>
      <c r="E1146" s="132" t="s">
        <v>442</v>
      </c>
      <c r="F1146" s="132">
        <v>24</v>
      </c>
      <c r="G1146" s="132" t="s">
        <v>4310</v>
      </c>
      <c r="H1146" s="132">
        <v>7</v>
      </c>
      <c r="I1146" s="132">
        <v>4.2000000000000003E-2</v>
      </c>
      <c r="J1146" s="132">
        <v>1</v>
      </c>
      <c r="K1146" s="132">
        <v>4.2000000000000003E-2</v>
      </c>
      <c r="L1146" s="132" t="s">
        <v>330</v>
      </c>
      <c r="M1146" s="132">
        <v>521</v>
      </c>
      <c r="N1146" s="132" t="s">
        <v>440</v>
      </c>
      <c r="O1146" s="132">
        <v>7485</v>
      </c>
      <c r="P1146" s="132" t="s">
        <v>439</v>
      </c>
      <c r="Q1146" s="132">
        <v>9</v>
      </c>
      <c r="R1146" s="132" t="s">
        <v>1162</v>
      </c>
      <c r="S1146" s="132">
        <v>1000319</v>
      </c>
      <c r="T1146" s="132" t="s">
        <v>1187</v>
      </c>
      <c r="U1146" s="132">
        <v>367</v>
      </c>
      <c r="V1146" s="132">
        <v>0</v>
      </c>
      <c r="W1146" s="132" t="s">
        <v>1055</v>
      </c>
      <c r="X1146" s="132">
        <v>3</v>
      </c>
    </row>
    <row r="1147" spans="1:24" hidden="1">
      <c r="A1147" s="132">
        <v>1574</v>
      </c>
      <c r="B1147" s="132">
        <v>60000000931</v>
      </c>
      <c r="C1147" s="132">
        <v>61112090000</v>
      </c>
      <c r="D1147" s="132" t="s">
        <v>693</v>
      </c>
      <c r="E1147" s="132" t="s">
        <v>3671</v>
      </c>
      <c r="F1147" s="132">
        <v>54</v>
      </c>
      <c r="G1147" s="132" t="s">
        <v>3850</v>
      </c>
      <c r="H1147" s="132">
        <v>7</v>
      </c>
      <c r="I1147" s="132">
        <v>6.4000000000000001E-2</v>
      </c>
      <c r="J1147" s="132">
        <v>1</v>
      </c>
      <c r="K1147" s="132">
        <v>6.4000000000000001E-2</v>
      </c>
      <c r="L1147" s="132" t="s">
        <v>330</v>
      </c>
      <c r="M1147" s="132">
        <v>521</v>
      </c>
      <c r="N1147" s="132" t="s">
        <v>3915</v>
      </c>
      <c r="O1147" s="132">
        <v>7497</v>
      </c>
      <c r="P1147" s="132" t="s">
        <v>439</v>
      </c>
      <c r="Q1147" s="132">
        <v>9</v>
      </c>
      <c r="R1147" s="132" t="s">
        <v>1162</v>
      </c>
      <c r="S1147" s="132">
        <v>1000319</v>
      </c>
      <c r="T1147" s="132" t="s">
        <v>943</v>
      </c>
      <c r="U1147" s="132">
        <v>668</v>
      </c>
      <c r="V1147" s="132">
        <v>17.95</v>
      </c>
      <c r="W1147" s="132" t="s">
        <v>1046</v>
      </c>
      <c r="X1147" s="132">
        <v>12</v>
      </c>
    </row>
    <row r="1148" spans="1:24" hidden="1">
      <c r="A1148" s="132">
        <v>1575</v>
      </c>
      <c r="B1148" s="132">
        <v>60000002303</v>
      </c>
      <c r="C1148" s="132">
        <v>61033300000</v>
      </c>
      <c r="D1148" s="132" t="s">
        <v>1189</v>
      </c>
      <c r="E1148" s="132" t="s">
        <v>466</v>
      </c>
      <c r="F1148" s="132">
        <v>153</v>
      </c>
      <c r="G1148" s="132" t="s">
        <v>3699</v>
      </c>
      <c r="H1148" s="132">
        <v>4</v>
      </c>
      <c r="I1148" s="132">
        <v>0.28199999999999997</v>
      </c>
      <c r="J1148" s="132">
        <v>1</v>
      </c>
      <c r="K1148" s="132">
        <v>0.28199999999999997</v>
      </c>
      <c r="L1148" s="132" t="s">
        <v>330</v>
      </c>
      <c r="M1148" s="132">
        <v>521</v>
      </c>
      <c r="N1148" s="132" t="s">
        <v>3915</v>
      </c>
      <c r="O1148" s="132">
        <v>7497</v>
      </c>
      <c r="P1148" s="132" t="s">
        <v>425</v>
      </c>
      <c r="Q1148" s="132">
        <v>37</v>
      </c>
      <c r="R1148" s="132" t="s">
        <v>1162</v>
      </c>
      <c r="S1148" s="132">
        <v>1000319</v>
      </c>
      <c r="T1148" s="132" t="s">
        <v>1190</v>
      </c>
      <c r="U1148" s="132">
        <v>701</v>
      </c>
      <c r="V1148" s="132">
        <v>46.95</v>
      </c>
      <c r="W1148" s="132" t="s">
        <v>1038</v>
      </c>
      <c r="X1148" s="132">
        <v>5</v>
      </c>
    </row>
    <row r="1149" spans="1:24" hidden="1">
      <c r="A1149" s="132">
        <v>1576</v>
      </c>
      <c r="B1149" s="132">
        <v>60000000932</v>
      </c>
      <c r="C1149" s="132">
        <v>61033300000</v>
      </c>
      <c r="D1149" s="132" t="s">
        <v>1189</v>
      </c>
      <c r="E1149" s="132" t="s">
        <v>466</v>
      </c>
      <c r="F1149" s="132">
        <v>153</v>
      </c>
      <c r="G1149" s="132" t="s">
        <v>3699</v>
      </c>
      <c r="H1149" s="132">
        <v>4</v>
      </c>
      <c r="I1149" s="132">
        <v>0.184</v>
      </c>
      <c r="J1149" s="132">
        <v>1</v>
      </c>
      <c r="K1149" s="132">
        <v>0.184</v>
      </c>
      <c r="L1149" s="132" t="s">
        <v>330</v>
      </c>
      <c r="M1149" s="132">
        <v>521</v>
      </c>
      <c r="N1149" s="132" t="s">
        <v>3915</v>
      </c>
      <c r="O1149" s="132">
        <v>7497</v>
      </c>
      <c r="P1149" s="132" t="s">
        <v>425</v>
      </c>
      <c r="Q1149" s="132">
        <v>37</v>
      </c>
      <c r="R1149" s="132" t="s">
        <v>1162</v>
      </c>
      <c r="S1149" s="132">
        <v>1000319</v>
      </c>
      <c r="T1149" s="132" t="s">
        <v>1191</v>
      </c>
      <c r="U1149" s="132">
        <v>696</v>
      </c>
      <c r="V1149" s="132">
        <v>39.950000000000003</v>
      </c>
      <c r="W1149" s="132" t="s">
        <v>1038</v>
      </c>
      <c r="X1149" s="132">
        <v>5</v>
      </c>
    </row>
    <row r="1150" spans="1:24" hidden="1">
      <c r="A1150" s="132">
        <v>1577</v>
      </c>
      <c r="B1150" s="132">
        <v>60000000933</v>
      </c>
      <c r="C1150" s="132">
        <v>61034200090</v>
      </c>
      <c r="D1150" s="132" t="s">
        <v>512</v>
      </c>
      <c r="E1150" s="132" t="s">
        <v>442</v>
      </c>
      <c r="F1150" s="132">
        <v>24</v>
      </c>
      <c r="G1150" s="132" t="s">
        <v>3699</v>
      </c>
      <c r="H1150" s="132">
        <v>4</v>
      </c>
      <c r="I1150" s="132">
        <v>0.14000000000000001</v>
      </c>
      <c r="J1150" s="132">
        <v>1</v>
      </c>
      <c r="K1150" s="132">
        <v>0.14000000000000001</v>
      </c>
      <c r="L1150" s="132" t="s">
        <v>330</v>
      </c>
      <c r="M1150" s="132">
        <v>521</v>
      </c>
      <c r="N1150" s="132" t="s">
        <v>440</v>
      </c>
      <c r="O1150" s="132">
        <v>7485</v>
      </c>
      <c r="P1150" s="132" t="s">
        <v>439</v>
      </c>
      <c r="Q1150" s="132">
        <v>9</v>
      </c>
      <c r="R1150" s="132" t="s">
        <v>1162</v>
      </c>
      <c r="S1150" s="132">
        <v>1000319</v>
      </c>
      <c r="T1150" s="132" t="s">
        <v>1013</v>
      </c>
      <c r="U1150" s="132">
        <v>681</v>
      </c>
      <c r="V1150" s="132">
        <v>19.95</v>
      </c>
      <c r="W1150" s="132" t="s">
        <v>1077</v>
      </c>
      <c r="X1150" s="132">
        <v>16</v>
      </c>
    </row>
    <row r="1151" spans="1:24" hidden="1">
      <c r="A1151" s="132">
        <v>1578</v>
      </c>
      <c r="B1151" s="132">
        <v>60000000934</v>
      </c>
      <c r="C1151" s="132">
        <v>62034231000</v>
      </c>
      <c r="D1151" s="132" t="s">
        <v>912</v>
      </c>
      <c r="E1151" s="132" t="s">
        <v>3964</v>
      </c>
      <c r="F1151" s="132">
        <v>87</v>
      </c>
      <c r="G1151" s="132" t="s">
        <v>3699</v>
      </c>
      <c r="H1151" s="132">
        <v>4</v>
      </c>
      <c r="I1151" s="132">
        <v>0.32600000000000001</v>
      </c>
      <c r="J1151" s="132">
        <v>1</v>
      </c>
      <c r="K1151" s="132">
        <v>0.32600000000000001</v>
      </c>
      <c r="L1151" s="132" t="s">
        <v>330</v>
      </c>
      <c r="M1151" s="132">
        <v>521</v>
      </c>
      <c r="N1151" s="132" t="s">
        <v>440</v>
      </c>
      <c r="O1151" s="132">
        <v>7485</v>
      </c>
      <c r="P1151" s="132" t="s">
        <v>439</v>
      </c>
      <c r="Q1151" s="132">
        <v>9</v>
      </c>
      <c r="R1151" s="132" t="s">
        <v>1162</v>
      </c>
      <c r="S1151" s="132">
        <v>1000319</v>
      </c>
      <c r="T1151" s="132" t="s">
        <v>923</v>
      </c>
      <c r="U1151" s="132">
        <v>664</v>
      </c>
      <c r="V1151" s="132">
        <v>25.95</v>
      </c>
      <c r="W1151" s="132" t="s">
        <v>1055</v>
      </c>
      <c r="X1151" s="132">
        <v>3</v>
      </c>
    </row>
    <row r="1152" spans="1:24" hidden="1">
      <c r="A1152" s="132">
        <v>1579</v>
      </c>
      <c r="B1152" s="132">
        <v>60000000935</v>
      </c>
      <c r="C1152" s="132">
        <v>62046239000</v>
      </c>
      <c r="D1152" s="132" t="s">
        <v>875</v>
      </c>
      <c r="E1152" s="132" t="s">
        <v>420</v>
      </c>
      <c r="F1152" s="132">
        <v>93</v>
      </c>
      <c r="G1152" s="132" t="s">
        <v>3656</v>
      </c>
      <c r="H1152" s="132">
        <v>3</v>
      </c>
      <c r="I1152" s="132">
        <v>0.22600000000000001</v>
      </c>
      <c r="J1152" s="132">
        <v>1</v>
      </c>
      <c r="K1152" s="132">
        <v>0.22600000000000001</v>
      </c>
      <c r="L1152" s="132" t="s">
        <v>330</v>
      </c>
      <c r="M1152" s="132">
        <v>521</v>
      </c>
      <c r="N1152" s="132" t="s">
        <v>440</v>
      </c>
      <c r="O1152" s="132">
        <v>7485</v>
      </c>
      <c r="P1152" s="132" t="s">
        <v>439</v>
      </c>
      <c r="Q1152" s="132">
        <v>9</v>
      </c>
      <c r="R1152" s="132" t="s">
        <v>1162</v>
      </c>
      <c r="S1152" s="132">
        <v>1000319</v>
      </c>
      <c r="T1152" s="132" t="s">
        <v>923</v>
      </c>
      <c r="U1152" s="132">
        <v>664</v>
      </c>
      <c r="V1152" s="132">
        <v>0</v>
      </c>
      <c r="W1152" s="132" t="s">
        <v>1063</v>
      </c>
      <c r="X1152" s="132">
        <v>13</v>
      </c>
    </row>
    <row r="1153" spans="1:24" hidden="1">
      <c r="A1153" s="132">
        <v>1580</v>
      </c>
      <c r="B1153" s="132">
        <v>60000000936</v>
      </c>
      <c r="C1153" s="132">
        <v>62023000000</v>
      </c>
      <c r="D1153" s="132" t="s">
        <v>1194</v>
      </c>
      <c r="E1153" s="132" t="s">
        <v>3650</v>
      </c>
      <c r="F1153" s="132">
        <v>14</v>
      </c>
      <c r="G1153" s="132" t="s">
        <v>3656</v>
      </c>
      <c r="H1153" s="132">
        <v>3</v>
      </c>
      <c r="I1153" s="132">
        <v>0.26</v>
      </c>
      <c r="J1153" s="132">
        <v>1</v>
      </c>
      <c r="K1153" s="132">
        <v>0.26</v>
      </c>
      <c r="L1153" s="132" t="s">
        <v>330</v>
      </c>
      <c r="M1153" s="132">
        <v>521</v>
      </c>
      <c r="N1153" s="132" t="s">
        <v>440</v>
      </c>
      <c r="O1153" s="132">
        <v>7485</v>
      </c>
      <c r="P1153" s="132" t="s">
        <v>439</v>
      </c>
      <c r="Q1153" s="132">
        <v>9</v>
      </c>
      <c r="R1153" s="132" t="s">
        <v>1162</v>
      </c>
      <c r="S1153" s="132">
        <v>1000319</v>
      </c>
      <c r="T1153" s="132" t="s">
        <v>1030</v>
      </c>
      <c r="U1153" s="132">
        <v>472</v>
      </c>
      <c r="V1153" s="132">
        <v>29.95</v>
      </c>
      <c r="W1153" s="132" t="s">
        <v>1046</v>
      </c>
      <c r="X1153" s="132">
        <v>12</v>
      </c>
    </row>
    <row r="1154" spans="1:24" hidden="1">
      <c r="A1154" s="132">
        <v>1581</v>
      </c>
      <c r="B1154" s="132">
        <v>60000000937</v>
      </c>
      <c r="C1154" s="132">
        <v>61052010000</v>
      </c>
      <c r="D1154" s="132" t="s">
        <v>699</v>
      </c>
      <c r="E1154" s="132" t="s">
        <v>444</v>
      </c>
      <c r="F1154" s="132">
        <v>82</v>
      </c>
      <c r="G1154" s="132" t="s">
        <v>3699</v>
      </c>
      <c r="H1154" s="132">
        <v>4</v>
      </c>
      <c r="I1154" s="132">
        <v>5.1999999999999998E-2</v>
      </c>
      <c r="J1154" s="132">
        <v>1</v>
      </c>
      <c r="K1154" s="132">
        <v>5.1999999999999998E-2</v>
      </c>
      <c r="L1154" s="132" t="s">
        <v>330</v>
      </c>
      <c r="M1154" s="132">
        <v>521</v>
      </c>
      <c r="N1154" s="132" t="s">
        <v>3915</v>
      </c>
      <c r="O1154" s="132">
        <v>7497</v>
      </c>
      <c r="P1154" s="132" t="s">
        <v>425</v>
      </c>
      <c r="Q1154" s="132">
        <v>37</v>
      </c>
      <c r="R1154" s="132" t="s">
        <v>1162</v>
      </c>
      <c r="S1154" s="132">
        <v>1000319</v>
      </c>
      <c r="T1154" s="132" t="s">
        <v>1176</v>
      </c>
      <c r="U1154" s="132">
        <v>696</v>
      </c>
      <c r="V1154" s="132">
        <v>21.95</v>
      </c>
      <c r="W1154" s="132" t="s">
        <v>3917</v>
      </c>
      <c r="X1154" s="132">
        <v>29</v>
      </c>
    </row>
    <row r="1155" spans="1:24" hidden="1">
      <c r="A1155" s="132">
        <v>1582</v>
      </c>
      <c r="B1155" s="132">
        <v>60000000938</v>
      </c>
      <c r="C1155" s="132">
        <v>61034200090</v>
      </c>
      <c r="D1155" s="132" t="s">
        <v>512</v>
      </c>
      <c r="E1155" s="132" t="s">
        <v>442</v>
      </c>
      <c r="F1155" s="132">
        <v>24</v>
      </c>
      <c r="G1155" s="132" t="s">
        <v>3699</v>
      </c>
      <c r="H1155" s="132">
        <v>4</v>
      </c>
      <c r="I1155" s="132">
        <v>7.1999999999999995E-2</v>
      </c>
      <c r="J1155" s="132">
        <v>1</v>
      </c>
      <c r="K1155" s="132">
        <v>7.1999999999999995E-2</v>
      </c>
      <c r="L1155" s="132" t="s">
        <v>330</v>
      </c>
      <c r="M1155" s="132">
        <v>521</v>
      </c>
      <c r="N1155" s="132" t="s">
        <v>3915</v>
      </c>
      <c r="O1155" s="132">
        <v>7497</v>
      </c>
      <c r="P1155" s="132" t="s">
        <v>439</v>
      </c>
      <c r="Q1155" s="132">
        <v>9</v>
      </c>
      <c r="R1155" s="132" t="s">
        <v>1162</v>
      </c>
      <c r="S1155" s="132">
        <v>1000319</v>
      </c>
      <c r="T1155" s="132" t="s">
        <v>1176</v>
      </c>
      <c r="U1155" s="132">
        <v>696</v>
      </c>
      <c r="V1155" s="132">
        <v>19.95</v>
      </c>
      <c r="W1155" s="132" t="s">
        <v>1038</v>
      </c>
      <c r="X1155" s="132">
        <v>5</v>
      </c>
    </row>
    <row r="1156" spans="1:24" hidden="1">
      <c r="A1156" s="132">
        <v>1583</v>
      </c>
      <c r="B1156" s="132">
        <v>60000000939</v>
      </c>
      <c r="C1156" s="132">
        <v>61112090000</v>
      </c>
      <c r="D1156" s="132" t="s">
        <v>695</v>
      </c>
      <c r="E1156" s="132" t="s">
        <v>3955</v>
      </c>
      <c r="F1156" s="132">
        <v>20</v>
      </c>
      <c r="G1156" s="132" t="s">
        <v>3850</v>
      </c>
      <c r="H1156" s="132">
        <v>7</v>
      </c>
      <c r="I1156" s="132">
        <v>4.5999999999999999E-2</v>
      </c>
      <c r="J1156" s="132">
        <v>1</v>
      </c>
      <c r="K1156" s="132">
        <v>4.5999999999999999E-2</v>
      </c>
      <c r="L1156" s="132" t="s">
        <v>330</v>
      </c>
      <c r="M1156" s="132">
        <v>521</v>
      </c>
      <c r="N1156" s="132" t="s">
        <v>440</v>
      </c>
      <c r="O1156" s="132">
        <v>7485</v>
      </c>
      <c r="P1156" s="132" t="s">
        <v>439</v>
      </c>
      <c r="Q1156" s="132">
        <v>9</v>
      </c>
      <c r="R1156" s="132" t="s">
        <v>1162</v>
      </c>
      <c r="S1156" s="132">
        <v>1000319</v>
      </c>
      <c r="T1156" s="132" t="s">
        <v>1196</v>
      </c>
      <c r="U1156" s="132">
        <v>647</v>
      </c>
      <c r="V1156" s="132">
        <v>11.95</v>
      </c>
      <c r="W1156" s="132" t="s">
        <v>1055</v>
      </c>
      <c r="X1156" s="132">
        <v>3</v>
      </c>
    </row>
    <row r="1157" spans="1:24" hidden="1">
      <c r="A1157" s="132">
        <v>1584</v>
      </c>
      <c r="B1157" s="132">
        <v>60000000940</v>
      </c>
      <c r="C1157" s="132">
        <v>61044200000</v>
      </c>
      <c r="D1157" s="132" t="s">
        <v>867</v>
      </c>
      <c r="E1157" s="132" t="s">
        <v>426</v>
      </c>
      <c r="F1157" s="132">
        <v>43</v>
      </c>
      <c r="G1157" s="132" t="s">
        <v>3656</v>
      </c>
      <c r="H1157" s="132">
        <v>3</v>
      </c>
      <c r="I1157" s="132">
        <v>6.6000000000000003E-2</v>
      </c>
      <c r="J1157" s="132">
        <v>1</v>
      </c>
      <c r="K1157" s="132">
        <v>6.6000000000000003E-2</v>
      </c>
      <c r="L1157" s="132" t="s">
        <v>330</v>
      </c>
      <c r="M1157" s="132">
        <v>521</v>
      </c>
      <c r="N1157" s="132" t="s">
        <v>3915</v>
      </c>
      <c r="O1157" s="132">
        <v>7497</v>
      </c>
      <c r="P1157" s="132" t="s">
        <v>439</v>
      </c>
      <c r="Q1157" s="132">
        <v>9</v>
      </c>
      <c r="R1157" s="132" t="s">
        <v>1162</v>
      </c>
      <c r="S1157" s="132">
        <v>1000319</v>
      </c>
      <c r="T1157" s="132" t="s">
        <v>1197</v>
      </c>
      <c r="U1157" s="132">
        <v>698</v>
      </c>
      <c r="V1157" s="132">
        <v>0</v>
      </c>
      <c r="W1157" s="132" t="s">
        <v>1046</v>
      </c>
      <c r="X1157" s="132">
        <v>12</v>
      </c>
    </row>
    <row r="1158" spans="1:24" hidden="1">
      <c r="A1158" s="132">
        <v>1585</v>
      </c>
      <c r="B1158" s="132">
        <v>60000000941</v>
      </c>
      <c r="C1158" s="132">
        <v>61112090000</v>
      </c>
      <c r="D1158" s="132" t="s">
        <v>1181</v>
      </c>
      <c r="E1158" s="132" t="s">
        <v>442</v>
      </c>
      <c r="F1158" s="132">
        <v>24</v>
      </c>
      <c r="G1158" s="132" t="s">
        <v>4311</v>
      </c>
      <c r="H1158" s="132">
        <v>6</v>
      </c>
      <c r="I1158" s="132">
        <v>0.04</v>
      </c>
      <c r="J1158" s="132">
        <v>1</v>
      </c>
      <c r="K1158" s="132">
        <v>0.04</v>
      </c>
      <c r="L1158" s="132" t="s">
        <v>330</v>
      </c>
      <c r="M1158" s="132">
        <v>521</v>
      </c>
      <c r="N1158" s="132" t="s">
        <v>440</v>
      </c>
      <c r="O1158" s="132">
        <v>7485</v>
      </c>
      <c r="P1158" s="132" t="s">
        <v>439</v>
      </c>
      <c r="Q1158" s="132">
        <v>9</v>
      </c>
      <c r="R1158" s="132" t="s">
        <v>1162</v>
      </c>
      <c r="S1158" s="132">
        <v>1000319</v>
      </c>
      <c r="T1158" s="132" t="s">
        <v>1199</v>
      </c>
      <c r="U1158" s="132">
        <v>702</v>
      </c>
      <c r="V1158" s="132">
        <v>6.95</v>
      </c>
      <c r="W1158" s="132" t="s">
        <v>1063</v>
      </c>
      <c r="X1158" s="132">
        <v>13</v>
      </c>
    </row>
    <row r="1159" spans="1:24" hidden="1">
      <c r="A1159" s="132">
        <v>1586</v>
      </c>
      <c r="B1159" s="132">
        <v>60000000942</v>
      </c>
      <c r="C1159" s="132">
        <v>62034235000</v>
      </c>
      <c r="D1159" s="132" t="s">
        <v>484</v>
      </c>
      <c r="E1159" s="132" t="s">
        <v>420</v>
      </c>
      <c r="F1159" s="132">
        <v>93</v>
      </c>
      <c r="G1159" s="132" t="s">
        <v>3699</v>
      </c>
      <c r="H1159" s="132">
        <v>4</v>
      </c>
      <c r="I1159" s="132">
        <v>6.4000000000000001E-2</v>
      </c>
      <c r="J1159" s="132">
        <v>1</v>
      </c>
      <c r="K1159" s="132">
        <v>6.4000000000000001E-2</v>
      </c>
      <c r="L1159" s="132" t="s">
        <v>330</v>
      </c>
      <c r="M1159" s="132">
        <v>521</v>
      </c>
      <c r="N1159" s="132" t="s">
        <v>3915</v>
      </c>
      <c r="O1159" s="132">
        <v>7497</v>
      </c>
      <c r="P1159" s="132" t="s">
        <v>439</v>
      </c>
      <c r="Q1159" s="132">
        <v>9</v>
      </c>
      <c r="R1159" s="132" t="s">
        <v>1162</v>
      </c>
      <c r="S1159" s="132">
        <v>1000319</v>
      </c>
      <c r="T1159" s="132">
        <v>3</v>
      </c>
      <c r="U1159" s="132">
        <v>19</v>
      </c>
      <c r="V1159" s="132">
        <v>0</v>
      </c>
      <c r="W1159" s="132" t="s">
        <v>1073</v>
      </c>
      <c r="X1159" s="132">
        <v>8</v>
      </c>
    </row>
    <row r="1160" spans="1:24" hidden="1">
      <c r="A1160" s="132">
        <v>1587</v>
      </c>
      <c r="B1160" s="132">
        <v>60000000944</v>
      </c>
      <c r="C1160" s="132">
        <v>61044300000</v>
      </c>
      <c r="D1160" s="132" t="s">
        <v>995</v>
      </c>
      <c r="E1160" s="132" t="s">
        <v>426</v>
      </c>
      <c r="F1160" s="132">
        <v>43</v>
      </c>
      <c r="G1160" s="132" t="s">
        <v>3656</v>
      </c>
      <c r="H1160" s="132">
        <v>3</v>
      </c>
      <c r="I1160" s="132">
        <v>0.13200000000000001</v>
      </c>
      <c r="J1160" s="132">
        <v>1</v>
      </c>
      <c r="K1160" s="132">
        <v>0.13200000000000001</v>
      </c>
      <c r="L1160" s="132" t="s">
        <v>330</v>
      </c>
      <c r="M1160" s="132">
        <v>521</v>
      </c>
      <c r="N1160" s="132" t="s">
        <v>3915</v>
      </c>
      <c r="O1160" s="132">
        <v>7497</v>
      </c>
      <c r="P1160" s="132" t="s">
        <v>425</v>
      </c>
      <c r="Q1160" s="132">
        <v>37</v>
      </c>
      <c r="R1160" s="132" t="s">
        <v>1162</v>
      </c>
      <c r="S1160" s="132">
        <v>1000319</v>
      </c>
      <c r="T1160" s="132">
        <v>36</v>
      </c>
      <c r="U1160" s="132">
        <v>52</v>
      </c>
      <c r="V1160" s="132">
        <v>35.950000000000003</v>
      </c>
      <c r="W1160" s="132" t="s">
        <v>1046</v>
      </c>
      <c r="X1160" s="132">
        <v>12</v>
      </c>
    </row>
    <row r="1161" spans="1:24" hidden="1">
      <c r="A1161" s="132">
        <v>1588</v>
      </c>
      <c r="B1161" s="132">
        <v>60000000945</v>
      </c>
      <c r="C1161" s="132">
        <v>61045200000</v>
      </c>
      <c r="D1161" s="132" t="s">
        <v>1201</v>
      </c>
      <c r="E1161" s="132" t="s">
        <v>443</v>
      </c>
      <c r="F1161" s="132">
        <v>53</v>
      </c>
      <c r="G1161" s="132" t="s">
        <v>3656</v>
      </c>
      <c r="H1161" s="132">
        <v>3</v>
      </c>
      <c r="I1161" s="132">
        <v>0.16200000000000001</v>
      </c>
      <c r="J1161" s="132">
        <v>1</v>
      </c>
      <c r="K1161" s="132">
        <v>0.16200000000000001</v>
      </c>
      <c r="L1161" s="132" t="s">
        <v>330</v>
      </c>
      <c r="M1161" s="132">
        <v>521</v>
      </c>
      <c r="N1161" s="132" t="s">
        <v>440</v>
      </c>
      <c r="O1161" s="132">
        <v>7485</v>
      </c>
      <c r="P1161" s="132" t="s">
        <v>439</v>
      </c>
      <c r="Q1161" s="132">
        <v>9</v>
      </c>
      <c r="R1161" s="132" t="s">
        <v>1162</v>
      </c>
      <c r="S1161" s="132">
        <v>1000319</v>
      </c>
      <c r="T1161" s="132" t="s">
        <v>1199</v>
      </c>
      <c r="U1161" s="132">
        <v>702</v>
      </c>
      <c r="V1161" s="132">
        <v>21.95</v>
      </c>
      <c r="W1161" s="132" t="s">
        <v>1077</v>
      </c>
      <c r="X1161" s="132">
        <v>16</v>
      </c>
    </row>
    <row r="1162" spans="1:24" hidden="1">
      <c r="A1162" s="132">
        <v>1589</v>
      </c>
      <c r="B1162" s="132">
        <v>60000000946</v>
      </c>
      <c r="C1162" s="132">
        <v>61102091000</v>
      </c>
      <c r="D1162" s="132" t="s">
        <v>961</v>
      </c>
      <c r="E1162" s="132" t="s">
        <v>316</v>
      </c>
      <c r="F1162" s="132">
        <v>17</v>
      </c>
      <c r="G1162" s="132" t="s">
        <v>3699</v>
      </c>
      <c r="H1162" s="132">
        <v>4</v>
      </c>
      <c r="I1162" s="132">
        <v>0.114</v>
      </c>
      <c r="J1162" s="132">
        <v>1</v>
      </c>
      <c r="K1162" s="132">
        <v>0.114</v>
      </c>
      <c r="L1162" s="132" t="s">
        <v>330</v>
      </c>
      <c r="M1162" s="132">
        <v>521</v>
      </c>
      <c r="N1162" s="132" t="s">
        <v>3915</v>
      </c>
      <c r="O1162" s="132">
        <v>7497</v>
      </c>
      <c r="P1162" s="132" t="s">
        <v>439</v>
      </c>
      <c r="Q1162" s="132">
        <v>9</v>
      </c>
      <c r="R1162" s="132" t="s">
        <v>1162</v>
      </c>
      <c r="S1162" s="132">
        <v>1000319</v>
      </c>
      <c r="T1162" s="132" t="s">
        <v>1023</v>
      </c>
      <c r="U1162" s="132">
        <v>669</v>
      </c>
      <c r="V1162" s="132">
        <v>27.95</v>
      </c>
      <c r="W1162" s="132" t="s">
        <v>1038</v>
      </c>
      <c r="X1162" s="132">
        <v>5</v>
      </c>
    </row>
    <row r="1163" spans="1:24" hidden="1">
      <c r="A1163" s="132">
        <v>1590</v>
      </c>
      <c r="B1163" s="132">
        <v>60000000947</v>
      </c>
      <c r="C1163" s="132">
        <v>61112090000</v>
      </c>
      <c r="D1163" s="132" t="s">
        <v>703</v>
      </c>
      <c r="E1163" s="132" t="s">
        <v>3671</v>
      </c>
      <c r="F1163" s="132">
        <v>54</v>
      </c>
      <c r="G1163" s="132" t="s">
        <v>3849</v>
      </c>
      <c r="H1163" s="132">
        <v>6</v>
      </c>
      <c r="I1163" s="132">
        <v>0.124</v>
      </c>
      <c r="J1163" s="132">
        <v>1</v>
      </c>
      <c r="K1163" s="132">
        <v>0.124</v>
      </c>
      <c r="L1163" s="132" t="s">
        <v>330</v>
      </c>
      <c r="M1163" s="132">
        <v>521</v>
      </c>
      <c r="N1163" s="132" t="s">
        <v>3915</v>
      </c>
      <c r="O1163" s="132">
        <v>7497</v>
      </c>
      <c r="P1163" s="132" t="s">
        <v>439</v>
      </c>
      <c r="Q1163" s="132">
        <v>9</v>
      </c>
      <c r="R1163" s="132" t="s">
        <v>1162</v>
      </c>
      <c r="S1163" s="132">
        <v>1000319</v>
      </c>
      <c r="T1163" s="132" t="s">
        <v>1187</v>
      </c>
      <c r="U1163" s="132">
        <v>367</v>
      </c>
      <c r="V1163" s="132">
        <v>15.95</v>
      </c>
      <c r="W1163" s="132" t="s">
        <v>1048</v>
      </c>
      <c r="X1163" s="132">
        <v>4</v>
      </c>
    </row>
    <row r="1164" spans="1:24" hidden="1">
      <c r="A1164" s="132">
        <v>1591</v>
      </c>
      <c r="B1164" s="132">
        <v>60000000948</v>
      </c>
      <c r="C1164" s="132">
        <v>61034200090</v>
      </c>
      <c r="D1164" s="132" t="s">
        <v>512</v>
      </c>
      <c r="E1164" s="132" t="s">
        <v>442</v>
      </c>
      <c r="F1164" s="132">
        <v>24</v>
      </c>
      <c r="G1164" s="132" t="s">
        <v>3699</v>
      </c>
      <c r="H1164" s="132">
        <v>4</v>
      </c>
      <c r="I1164" s="132">
        <v>8.5999999999999993E-2</v>
      </c>
      <c r="J1164" s="132">
        <v>1</v>
      </c>
      <c r="K1164" s="132">
        <v>8.5999999999999993E-2</v>
      </c>
      <c r="L1164" s="132" t="s">
        <v>330</v>
      </c>
      <c r="M1164" s="132">
        <v>521</v>
      </c>
      <c r="N1164" s="132" t="s">
        <v>440</v>
      </c>
      <c r="O1164" s="132">
        <v>7485</v>
      </c>
      <c r="P1164" s="132" t="s">
        <v>439</v>
      </c>
      <c r="Q1164" s="132">
        <v>9</v>
      </c>
      <c r="R1164" s="132" t="s">
        <v>1162</v>
      </c>
      <c r="S1164" s="132">
        <v>1000319</v>
      </c>
      <c r="T1164" s="132" t="s">
        <v>1014</v>
      </c>
      <c r="U1164" s="132">
        <v>529</v>
      </c>
      <c r="V1164" s="132">
        <v>0</v>
      </c>
      <c r="W1164" s="132" t="s">
        <v>1050</v>
      </c>
      <c r="X1164" s="132">
        <v>20</v>
      </c>
    </row>
    <row r="1165" spans="1:24" hidden="1">
      <c r="A1165" s="132">
        <v>1592</v>
      </c>
      <c r="B1165" s="132">
        <v>60000000949</v>
      </c>
      <c r="C1165" s="132">
        <v>61033200000</v>
      </c>
      <c r="D1165" s="132" t="s">
        <v>704</v>
      </c>
      <c r="E1165" s="132" t="s">
        <v>466</v>
      </c>
      <c r="F1165" s="132">
        <v>153</v>
      </c>
      <c r="G1165" s="132" t="s">
        <v>3699</v>
      </c>
      <c r="H1165" s="132">
        <v>4</v>
      </c>
      <c r="I1165" s="132">
        <v>0.376</v>
      </c>
      <c r="J1165" s="132">
        <v>1</v>
      </c>
      <c r="K1165" s="132">
        <v>0.376</v>
      </c>
      <c r="L1165" s="132" t="s">
        <v>330</v>
      </c>
      <c r="M1165" s="132">
        <v>521</v>
      </c>
      <c r="N1165" s="132" t="s">
        <v>3915</v>
      </c>
      <c r="O1165" s="132">
        <v>7497</v>
      </c>
      <c r="P1165" s="132" t="s">
        <v>439</v>
      </c>
      <c r="Q1165" s="132">
        <v>9</v>
      </c>
      <c r="R1165" s="132" t="s">
        <v>1162</v>
      </c>
      <c r="S1165" s="132">
        <v>1000319</v>
      </c>
      <c r="T1165" s="132" t="s">
        <v>923</v>
      </c>
      <c r="U1165" s="132">
        <v>664</v>
      </c>
      <c r="V1165" s="132">
        <v>49.95</v>
      </c>
      <c r="W1165" s="132" t="s">
        <v>3919</v>
      </c>
      <c r="X1165" s="132">
        <v>25</v>
      </c>
    </row>
    <row r="1166" spans="1:24" hidden="1">
      <c r="A1166" s="132">
        <v>1593</v>
      </c>
      <c r="B1166" s="132">
        <v>60000000950</v>
      </c>
      <c r="C1166" s="132">
        <v>61112090000</v>
      </c>
      <c r="D1166" s="132" t="s">
        <v>1181</v>
      </c>
      <c r="E1166" s="132" t="s">
        <v>442</v>
      </c>
      <c r="F1166" s="132">
        <v>24</v>
      </c>
      <c r="G1166" s="132" t="s">
        <v>4311</v>
      </c>
      <c r="H1166" s="132">
        <v>6</v>
      </c>
      <c r="I1166" s="132">
        <v>0.04</v>
      </c>
      <c r="J1166" s="132">
        <v>1</v>
      </c>
      <c r="K1166" s="132">
        <v>0.04</v>
      </c>
      <c r="L1166" s="132" t="s">
        <v>330</v>
      </c>
      <c r="M1166" s="132">
        <v>521</v>
      </c>
      <c r="N1166" s="132" t="s">
        <v>3915</v>
      </c>
      <c r="O1166" s="132">
        <v>7497</v>
      </c>
      <c r="P1166" s="132" t="s">
        <v>439</v>
      </c>
      <c r="Q1166" s="132">
        <v>9</v>
      </c>
      <c r="R1166" s="132" t="s">
        <v>1162</v>
      </c>
      <c r="S1166" s="132">
        <v>1000319</v>
      </c>
      <c r="T1166" s="132" t="s">
        <v>1205</v>
      </c>
      <c r="U1166" s="132">
        <v>647</v>
      </c>
      <c r="V1166" s="132">
        <v>7.95</v>
      </c>
      <c r="W1166" s="132" t="s">
        <v>3920</v>
      </c>
      <c r="X1166" s="132">
        <v>14</v>
      </c>
    </row>
    <row r="1167" spans="1:24" hidden="1">
      <c r="A1167" s="132">
        <v>1594</v>
      </c>
      <c r="B1167" s="132">
        <v>60000000951</v>
      </c>
      <c r="C1167" s="132">
        <v>62046239000</v>
      </c>
      <c r="D1167" s="132" t="s">
        <v>875</v>
      </c>
      <c r="E1167" s="132" t="s">
        <v>420</v>
      </c>
      <c r="F1167" s="132">
        <v>93</v>
      </c>
      <c r="G1167" s="132" t="s">
        <v>3656</v>
      </c>
      <c r="H1167" s="132">
        <v>3</v>
      </c>
      <c r="I1167" s="132">
        <v>8.5999999999999993E-2</v>
      </c>
      <c r="J1167" s="132">
        <v>1</v>
      </c>
      <c r="K1167" s="132">
        <v>8.5999999999999993E-2</v>
      </c>
      <c r="L1167" s="132" t="s">
        <v>330</v>
      </c>
      <c r="M1167" s="132">
        <v>521</v>
      </c>
      <c r="N1167" s="132" t="s">
        <v>440</v>
      </c>
      <c r="O1167" s="132">
        <v>7485</v>
      </c>
      <c r="P1167" s="132" t="s">
        <v>439</v>
      </c>
      <c r="Q1167" s="132">
        <v>9</v>
      </c>
      <c r="R1167" s="132" t="s">
        <v>1162</v>
      </c>
      <c r="S1167" s="132">
        <v>1000319</v>
      </c>
      <c r="T1167" s="132" t="s">
        <v>930</v>
      </c>
      <c r="U1167" s="132">
        <v>666</v>
      </c>
      <c r="V1167" s="132">
        <v>7.95</v>
      </c>
      <c r="W1167" s="132" t="s">
        <v>1046</v>
      </c>
      <c r="X1167" s="132">
        <v>12</v>
      </c>
    </row>
    <row r="1168" spans="1:24" hidden="1">
      <c r="A1168" s="132">
        <v>1595</v>
      </c>
      <c r="B1168" s="132">
        <v>60000000952</v>
      </c>
      <c r="C1168" s="132">
        <v>62034231000</v>
      </c>
      <c r="D1168" s="132" t="s">
        <v>912</v>
      </c>
      <c r="E1168" s="132" t="s">
        <v>3964</v>
      </c>
      <c r="F1168" s="132">
        <v>87</v>
      </c>
      <c r="G1168" s="132" t="s">
        <v>3699</v>
      </c>
      <c r="H1168" s="132">
        <v>4</v>
      </c>
      <c r="I1168" s="132">
        <v>0.2</v>
      </c>
      <c r="J1168" s="132">
        <v>1</v>
      </c>
      <c r="K1168" s="132">
        <v>0.2</v>
      </c>
      <c r="L1168" s="132" t="s">
        <v>330</v>
      </c>
      <c r="M1168" s="132">
        <v>521</v>
      </c>
      <c r="N1168" s="132" t="s">
        <v>440</v>
      </c>
      <c r="O1168" s="132">
        <v>7485</v>
      </c>
      <c r="P1168" s="132" t="s">
        <v>439</v>
      </c>
      <c r="Q1168" s="132">
        <v>9</v>
      </c>
      <c r="R1168" s="132" t="s">
        <v>1162</v>
      </c>
      <c r="S1168" s="132">
        <v>1000319</v>
      </c>
      <c r="T1168" s="132" t="s">
        <v>4384</v>
      </c>
      <c r="U1168" s="132">
        <v>703</v>
      </c>
      <c r="V1168" s="132">
        <v>19.95</v>
      </c>
      <c r="W1168" s="132" t="s">
        <v>1077</v>
      </c>
      <c r="X1168" s="132">
        <v>16</v>
      </c>
    </row>
    <row r="1169" spans="1:24" hidden="1">
      <c r="A1169" s="132">
        <v>1596</v>
      </c>
      <c r="B1169" s="132">
        <v>60000000953</v>
      </c>
      <c r="C1169" s="132">
        <v>62024000090</v>
      </c>
      <c r="D1169" s="132" t="s">
        <v>910</v>
      </c>
      <c r="E1169" s="132" t="s">
        <v>3650</v>
      </c>
      <c r="F1169" s="132">
        <v>14</v>
      </c>
      <c r="G1169" s="132" t="s">
        <v>3656</v>
      </c>
      <c r="H1169" s="132">
        <v>3</v>
      </c>
      <c r="I1169" s="132">
        <v>0.2</v>
      </c>
      <c r="J1169" s="132">
        <v>1</v>
      </c>
      <c r="K1169" s="132">
        <v>0.2</v>
      </c>
      <c r="L1169" s="132" t="s">
        <v>330</v>
      </c>
      <c r="M1169" s="132">
        <v>521</v>
      </c>
      <c r="N1169" s="132" t="s">
        <v>2937</v>
      </c>
      <c r="O1169" s="132">
        <v>7495</v>
      </c>
      <c r="P1169" s="132" t="s">
        <v>3878</v>
      </c>
      <c r="Q1169" s="132">
        <v>56</v>
      </c>
      <c r="R1169" s="132" t="s">
        <v>1162</v>
      </c>
      <c r="S1169" s="132">
        <v>1000319</v>
      </c>
      <c r="T1169" s="132" t="s">
        <v>4384</v>
      </c>
      <c r="U1169" s="132">
        <v>703</v>
      </c>
      <c r="V1169" s="132">
        <v>29.95</v>
      </c>
      <c r="W1169" s="132" t="s">
        <v>1046</v>
      </c>
      <c r="X1169" s="132">
        <v>12</v>
      </c>
    </row>
    <row r="1170" spans="1:24" hidden="1">
      <c r="A1170" s="132">
        <v>1597</v>
      </c>
      <c r="B1170" s="132">
        <v>60000000954</v>
      </c>
      <c r="C1170" s="132">
        <v>61091000000</v>
      </c>
      <c r="D1170" s="132" t="s">
        <v>856</v>
      </c>
      <c r="E1170" s="132" t="s">
        <v>3955</v>
      </c>
      <c r="F1170" s="132">
        <v>20</v>
      </c>
      <c r="G1170" s="132" t="s">
        <v>3656</v>
      </c>
      <c r="H1170" s="132">
        <v>3</v>
      </c>
      <c r="I1170" s="132">
        <v>8.5999999999999993E-2</v>
      </c>
      <c r="J1170" s="132">
        <v>1</v>
      </c>
      <c r="K1170" s="132">
        <v>8.5999999999999993E-2</v>
      </c>
      <c r="L1170" s="132" t="s">
        <v>330</v>
      </c>
      <c r="M1170" s="132">
        <v>521</v>
      </c>
      <c r="N1170" s="132" t="s">
        <v>440</v>
      </c>
      <c r="O1170" s="132">
        <v>7485</v>
      </c>
      <c r="P1170" s="132" t="s">
        <v>439</v>
      </c>
      <c r="Q1170" s="132">
        <v>9</v>
      </c>
      <c r="R1170" s="132" t="s">
        <v>1162</v>
      </c>
      <c r="S1170" s="132">
        <v>1000319</v>
      </c>
      <c r="T1170" s="132" t="s">
        <v>1014</v>
      </c>
      <c r="U1170" s="132">
        <v>529</v>
      </c>
      <c r="V1170" s="132">
        <v>21.95</v>
      </c>
      <c r="W1170" s="132" t="s">
        <v>1046</v>
      </c>
      <c r="X1170" s="132">
        <v>12</v>
      </c>
    </row>
    <row r="1171" spans="1:24" hidden="1">
      <c r="A1171" s="132">
        <v>1598</v>
      </c>
      <c r="B1171" s="132">
        <v>60000000955</v>
      </c>
      <c r="C1171" s="132">
        <v>61091000000</v>
      </c>
      <c r="D1171" s="132" t="s">
        <v>856</v>
      </c>
      <c r="E1171" s="132" t="s">
        <v>3955</v>
      </c>
      <c r="F1171" s="132">
        <v>20</v>
      </c>
      <c r="G1171" s="132" t="s">
        <v>3656</v>
      </c>
      <c r="H1171" s="132">
        <v>3</v>
      </c>
      <c r="I1171" s="132">
        <v>7.8E-2</v>
      </c>
      <c r="J1171" s="132">
        <v>1</v>
      </c>
      <c r="K1171" s="132">
        <v>7.8E-2</v>
      </c>
      <c r="L1171" s="132" t="s">
        <v>330</v>
      </c>
      <c r="M1171" s="132">
        <v>521</v>
      </c>
      <c r="N1171" s="132" t="s">
        <v>440</v>
      </c>
      <c r="O1171" s="132">
        <v>7485</v>
      </c>
      <c r="P1171" s="132" t="s">
        <v>439</v>
      </c>
      <c r="Q1171" s="132">
        <v>9</v>
      </c>
      <c r="R1171" s="132" t="s">
        <v>1162</v>
      </c>
      <c r="S1171" s="132">
        <v>1000319</v>
      </c>
      <c r="T1171" s="132" t="s">
        <v>1025</v>
      </c>
      <c r="U1171" s="132">
        <v>684</v>
      </c>
      <c r="V1171" s="132">
        <v>21.95</v>
      </c>
      <c r="W1171" s="132" t="s">
        <v>1046</v>
      </c>
      <c r="X1171" s="132">
        <v>12</v>
      </c>
    </row>
    <row r="1172" spans="1:24" hidden="1">
      <c r="A1172" s="132">
        <v>1599</v>
      </c>
      <c r="B1172" s="132">
        <v>60000000956</v>
      </c>
      <c r="C1172" s="132">
        <v>61034200090</v>
      </c>
      <c r="D1172" s="132" t="s">
        <v>706</v>
      </c>
      <c r="E1172" s="132" t="s">
        <v>442</v>
      </c>
      <c r="F1172" s="132">
        <v>24</v>
      </c>
      <c r="G1172" s="132" t="s">
        <v>3699</v>
      </c>
      <c r="H1172" s="132">
        <v>4</v>
      </c>
      <c r="I1172" s="132">
        <v>8.4000000000000005E-2</v>
      </c>
      <c r="J1172" s="132">
        <v>1</v>
      </c>
      <c r="K1172" s="132">
        <v>8.4000000000000005E-2</v>
      </c>
      <c r="L1172" s="132" t="s">
        <v>330</v>
      </c>
      <c r="M1172" s="132">
        <v>521</v>
      </c>
      <c r="N1172" s="132" t="s">
        <v>440</v>
      </c>
      <c r="O1172" s="132">
        <v>7485</v>
      </c>
      <c r="P1172" s="132" t="s">
        <v>439</v>
      </c>
      <c r="Q1172" s="132">
        <v>9</v>
      </c>
      <c r="R1172" s="132" t="s">
        <v>1162</v>
      </c>
      <c r="S1172" s="132">
        <v>1000319</v>
      </c>
      <c r="T1172" s="132" t="s">
        <v>1210</v>
      </c>
      <c r="U1172" s="132">
        <v>698</v>
      </c>
      <c r="V1172" s="132">
        <v>17.95</v>
      </c>
      <c r="W1172" s="132" t="s">
        <v>1038</v>
      </c>
      <c r="X1172" s="132">
        <v>5</v>
      </c>
    </row>
    <row r="1173" spans="1:24" hidden="1">
      <c r="A1173" s="132">
        <v>1600</v>
      </c>
      <c r="B1173" s="132">
        <v>60000000957</v>
      </c>
      <c r="C1173" s="132">
        <v>61045200000</v>
      </c>
      <c r="D1173" s="132" t="s">
        <v>1201</v>
      </c>
      <c r="E1173" s="132" t="s">
        <v>443</v>
      </c>
      <c r="F1173" s="132">
        <v>53</v>
      </c>
      <c r="G1173" s="132" t="s">
        <v>3656</v>
      </c>
      <c r="H1173" s="132">
        <v>3</v>
      </c>
      <c r="I1173" s="132">
        <v>0.188</v>
      </c>
      <c r="J1173" s="132">
        <v>1</v>
      </c>
      <c r="K1173" s="132">
        <v>0.188</v>
      </c>
      <c r="L1173" s="132" t="s">
        <v>330</v>
      </c>
      <c r="M1173" s="132">
        <v>521</v>
      </c>
      <c r="N1173" s="132" t="s">
        <v>440</v>
      </c>
      <c r="O1173" s="132">
        <v>7485</v>
      </c>
      <c r="P1173" s="132" t="s">
        <v>439</v>
      </c>
      <c r="Q1173" s="132">
        <v>9</v>
      </c>
      <c r="R1173" s="132" t="s">
        <v>1162</v>
      </c>
      <c r="S1173" s="132">
        <v>1000319</v>
      </c>
      <c r="T1173" s="132" t="s">
        <v>1014</v>
      </c>
      <c r="U1173" s="132">
        <v>529</v>
      </c>
      <c r="V1173" s="132">
        <v>21.95</v>
      </c>
      <c r="W1173" s="132" t="s">
        <v>1077</v>
      </c>
      <c r="X1173" s="132">
        <v>16</v>
      </c>
    </row>
    <row r="1174" spans="1:24" hidden="1">
      <c r="A1174" s="132">
        <v>1601</v>
      </c>
      <c r="B1174" s="132">
        <v>60000000958</v>
      </c>
      <c r="C1174" s="132">
        <v>61034200090</v>
      </c>
      <c r="D1174" s="132" t="s">
        <v>512</v>
      </c>
      <c r="E1174" s="132" t="s">
        <v>442</v>
      </c>
      <c r="F1174" s="132">
        <v>24</v>
      </c>
      <c r="G1174" s="132" t="s">
        <v>3699</v>
      </c>
      <c r="H1174" s="132">
        <v>4</v>
      </c>
      <c r="I1174" s="132">
        <v>5.1999999999999998E-2</v>
      </c>
      <c r="J1174" s="132">
        <v>1</v>
      </c>
      <c r="K1174" s="132">
        <v>5.1999999999999998E-2</v>
      </c>
      <c r="L1174" s="132" t="s">
        <v>330</v>
      </c>
      <c r="M1174" s="132">
        <v>521</v>
      </c>
      <c r="N1174" s="132" t="s">
        <v>440</v>
      </c>
      <c r="O1174" s="132">
        <v>7485</v>
      </c>
      <c r="P1174" s="132" t="s">
        <v>439</v>
      </c>
      <c r="Q1174" s="132">
        <v>9</v>
      </c>
      <c r="R1174" s="132" t="s">
        <v>1162</v>
      </c>
      <c r="S1174" s="132">
        <v>1000319</v>
      </c>
      <c r="T1174" s="132" t="s">
        <v>1211</v>
      </c>
      <c r="U1174" s="132">
        <v>696</v>
      </c>
      <c r="V1174" s="132">
        <v>4.95</v>
      </c>
      <c r="W1174" s="132" t="s">
        <v>1048</v>
      </c>
      <c r="X1174" s="132">
        <v>4</v>
      </c>
    </row>
    <row r="1175" spans="1:24" hidden="1">
      <c r="A1175" s="132">
        <v>1602</v>
      </c>
      <c r="B1175" s="132">
        <v>60000000959</v>
      </c>
      <c r="C1175" s="132">
        <v>61045200000</v>
      </c>
      <c r="D1175" s="132" t="s">
        <v>1201</v>
      </c>
      <c r="E1175" s="132" t="s">
        <v>443</v>
      </c>
      <c r="F1175" s="132">
        <v>53</v>
      </c>
      <c r="G1175" s="132" t="s">
        <v>3656</v>
      </c>
      <c r="H1175" s="132">
        <v>3</v>
      </c>
      <c r="I1175" s="132">
        <v>0.152</v>
      </c>
      <c r="J1175" s="132">
        <v>1</v>
      </c>
      <c r="K1175" s="132">
        <v>0.152</v>
      </c>
      <c r="L1175" s="132" t="s">
        <v>330</v>
      </c>
      <c r="M1175" s="132">
        <v>521</v>
      </c>
      <c r="N1175" s="132" t="s">
        <v>440</v>
      </c>
      <c r="O1175" s="132">
        <v>7485</v>
      </c>
      <c r="P1175" s="132" t="s">
        <v>439</v>
      </c>
      <c r="Q1175" s="132">
        <v>9</v>
      </c>
      <c r="R1175" s="132" t="s">
        <v>1162</v>
      </c>
      <c r="S1175" s="132">
        <v>1000319</v>
      </c>
      <c r="T1175" s="132" t="s">
        <v>4385</v>
      </c>
      <c r="U1175" s="132">
        <v>480</v>
      </c>
      <c r="V1175" s="132">
        <v>21.95</v>
      </c>
      <c r="W1175" s="132" t="s">
        <v>3920</v>
      </c>
      <c r="X1175" s="132">
        <v>14</v>
      </c>
    </row>
    <row r="1176" spans="1:24" hidden="1">
      <c r="A1176" s="132">
        <v>1603</v>
      </c>
      <c r="B1176" s="132">
        <v>60000000960</v>
      </c>
      <c r="C1176" s="132">
        <v>61034200090</v>
      </c>
      <c r="D1176" s="132" t="s">
        <v>512</v>
      </c>
      <c r="E1176" s="132" t="s">
        <v>442</v>
      </c>
      <c r="F1176" s="132">
        <v>24</v>
      </c>
      <c r="G1176" s="132" t="s">
        <v>3699</v>
      </c>
      <c r="H1176" s="132">
        <v>4</v>
      </c>
      <c r="I1176" s="132">
        <v>8.4000000000000005E-2</v>
      </c>
      <c r="J1176" s="132">
        <v>1</v>
      </c>
      <c r="K1176" s="132">
        <v>8.4000000000000005E-2</v>
      </c>
      <c r="L1176" s="132" t="s">
        <v>330</v>
      </c>
      <c r="M1176" s="132">
        <v>521</v>
      </c>
      <c r="N1176" s="132" t="s">
        <v>440</v>
      </c>
      <c r="O1176" s="132">
        <v>7485</v>
      </c>
      <c r="P1176" s="132" t="s">
        <v>439</v>
      </c>
      <c r="Q1176" s="132">
        <v>9</v>
      </c>
      <c r="R1176" s="132" t="s">
        <v>1162</v>
      </c>
      <c r="S1176" s="132">
        <v>1000319</v>
      </c>
      <c r="T1176" s="132" t="s">
        <v>1025</v>
      </c>
      <c r="U1176" s="132">
        <v>684</v>
      </c>
      <c r="V1176" s="132">
        <v>0</v>
      </c>
      <c r="W1176" s="132" t="s">
        <v>1050</v>
      </c>
      <c r="X1176" s="132">
        <v>20</v>
      </c>
    </row>
    <row r="1177" spans="1:24" hidden="1">
      <c r="A1177" s="132">
        <v>1604</v>
      </c>
      <c r="B1177" s="132">
        <v>60000000961</v>
      </c>
      <c r="C1177" s="132">
        <v>61044200000</v>
      </c>
      <c r="D1177" s="132" t="s">
        <v>867</v>
      </c>
      <c r="E1177" s="132" t="s">
        <v>426</v>
      </c>
      <c r="F1177" s="132">
        <v>43</v>
      </c>
      <c r="G1177" s="132" t="s">
        <v>3656</v>
      </c>
      <c r="H1177" s="132">
        <v>3</v>
      </c>
      <c r="I1177" s="132">
        <v>0.36799999999999999</v>
      </c>
      <c r="J1177" s="132">
        <v>1</v>
      </c>
      <c r="K1177" s="132">
        <v>0.36799999999999999</v>
      </c>
      <c r="L1177" s="132" t="s">
        <v>330</v>
      </c>
      <c r="M1177" s="132">
        <v>521</v>
      </c>
      <c r="N1177" s="132" t="s">
        <v>3915</v>
      </c>
      <c r="O1177" s="132">
        <v>7497</v>
      </c>
      <c r="P1177" s="132" t="s">
        <v>439</v>
      </c>
      <c r="Q1177" s="132">
        <v>9</v>
      </c>
      <c r="R1177" s="132" t="s">
        <v>1162</v>
      </c>
      <c r="S1177" s="132">
        <v>1000319</v>
      </c>
      <c r="T1177" s="132" t="s">
        <v>923</v>
      </c>
      <c r="U1177" s="132">
        <v>664</v>
      </c>
      <c r="V1177" s="132">
        <v>48.95</v>
      </c>
      <c r="W1177" s="132" t="s">
        <v>3920</v>
      </c>
      <c r="X1177" s="132">
        <v>14</v>
      </c>
    </row>
    <row r="1178" spans="1:24" hidden="1">
      <c r="A1178" s="132">
        <v>1605</v>
      </c>
      <c r="B1178" s="132">
        <v>60000000962</v>
      </c>
      <c r="C1178" s="132">
        <v>61034200090</v>
      </c>
      <c r="D1178" s="132" t="s">
        <v>707</v>
      </c>
      <c r="E1178" s="132" t="s">
        <v>442</v>
      </c>
      <c r="F1178" s="132">
        <v>24</v>
      </c>
      <c r="G1178" s="132" t="s">
        <v>3699</v>
      </c>
      <c r="H1178" s="132">
        <v>4</v>
      </c>
      <c r="I1178" s="132">
        <v>0.16</v>
      </c>
      <c r="J1178" s="132">
        <v>1</v>
      </c>
      <c r="K1178" s="132">
        <v>0.16</v>
      </c>
      <c r="L1178" s="132" t="s">
        <v>330</v>
      </c>
      <c r="M1178" s="132">
        <v>521</v>
      </c>
      <c r="N1178" s="132" t="s">
        <v>440</v>
      </c>
      <c r="O1178" s="132">
        <v>7485</v>
      </c>
      <c r="P1178" s="132" t="s">
        <v>439</v>
      </c>
      <c r="Q1178" s="132">
        <v>9</v>
      </c>
      <c r="R1178" s="132" t="s">
        <v>1162</v>
      </c>
      <c r="S1178" s="132">
        <v>1000319</v>
      </c>
      <c r="T1178" s="132" t="s">
        <v>4385</v>
      </c>
      <c r="U1178" s="132">
        <v>480</v>
      </c>
      <c r="V1178" s="132">
        <v>21.95</v>
      </c>
      <c r="W1178" s="132" t="s">
        <v>1048</v>
      </c>
      <c r="X1178" s="132">
        <v>4</v>
      </c>
    </row>
    <row r="1179" spans="1:24" hidden="1">
      <c r="A1179" s="132">
        <v>1606</v>
      </c>
      <c r="B1179" s="132">
        <v>60000000963</v>
      </c>
      <c r="C1179" s="132">
        <v>61091000000</v>
      </c>
      <c r="D1179" s="132" t="s">
        <v>708</v>
      </c>
      <c r="E1179" s="132" t="s">
        <v>4432</v>
      </c>
      <c r="F1179" s="132">
        <v>21</v>
      </c>
      <c r="G1179" s="132" t="s">
        <v>3656</v>
      </c>
      <c r="H1179" s="132">
        <v>3</v>
      </c>
      <c r="I1179" s="132">
        <v>0.16400000000000001</v>
      </c>
      <c r="J1179" s="132">
        <v>1</v>
      </c>
      <c r="K1179" s="132">
        <v>0.16400000000000001</v>
      </c>
      <c r="L1179" s="132" t="s">
        <v>330</v>
      </c>
      <c r="M1179" s="132">
        <v>521</v>
      </c>
      <c r="N1179" s="132" t="s">
        <v>3915</v>
      </c>
      <c r="O1179" s="132">
        <v>7497</v>
      </c>
      <c r="P1179" s="132" t="s">
        <v>439</v>
      </c>
      <c r="Q1179" s="132">
        <v>9</v>
      </c>
      <c r="R1179" s="132" t="s">
        <v>1162</v>
      </c>
      <c r="S1179" s="132">
        <v>1000319</v>
      </c>
      <c r="T1179" s="132" t="s">
        <v>929</v>
      </c>
      <c r="U1179" s="132">
        <v>467</v>
      </c>
      <c r="V1179" s="132">
        <v>11.95</v>
      </c>
      <c r="W1179" s="132" t="s">
        <v>1063</v>
      </c>
      <c r="X1179" s="132">
        <v>13</v>
      </c>
    </row>
    <row r="1180" spans="1:24" hidden="1">
      <c r="A1180" s="132">
        <v>1607</v>
      </c>
      <c r="B1180" s="132">
        <v>60000000964</v>
      </c>
      <c r="C1180" s="132">
        <v>61091000000</v>
      </c>
      <c r="D1180" s="132" t="s">
        <v>856</v>
      </c>
      <c r="E1180" s="132" t="s">
        <v>453</v>
      </c>
      <c r="F1180" s="132">
        <v>73</v>
      </c>
      <c r="G1180" s="132" t="s">
        <v>3656</v>
      </c>
      <c r="H1180" s="132">
        <v>3</v>
      </c>
      <c r="I1180" s="132">
        <v>0.124</v>
      </c>
      <c r="J1180" s="132">
        <v>1</v>
      </c>
      <c r="K1180" s="132">
        <v>0.124</v>
      </c>
      <c r="L1180" s="132" t="s">
        <v>330</v>
      </c>
      <c r="M1180" s="132">
        <v>521</v>
      </c>
      <c r="N1180" s="132" t="s">
        <v>440</v>
      </c>
      <c r="O1180" s="132">
        <v>7485</v>
      </c>
      <c r="P1180" s="132" t="s">
        <v>439</v>
      </c>
      <c r="Q1180" s="132">
        <v>9</v>
      </c>
      <c r="R1180" s="132" t="s">
        <v>1162</v>
      </c>
      <c r="S1180" s="132">
        <v>1000319</v>
      </c>
      <c r="T1180" s="132" t="s">
        <v>1215</v>
      </c>
      <c r="U1180" s="132">
        <v>704</v>
      </c>
      <c r="V1180" s="132">
        <v>13.95</v>
      </c>
      <c r="W1180" s="132" t="s">
        <v>1046</v>
      </c>
      <c r="X1180" s="132">
        <v>12</v>
      </c>
    </row>
    <row r="1181" spans="1:24" hidden="1">
      <c r="A1181" s="132">
        <v>1608</v>
      </c>
      <c r="B1181" s="132">
        <v>60000000965</v>
      </c>
      <c r="C1181" s="132">
        <v>61091000000</v>
      </c>
      <c r="D1181" s="132" t="s">
        <v>856</v>
      </c>
      <c r="E1181" s="132" t="s">
        <v>453</v>
      </c>
      <c r="F1181" s="132">
        <v>73</v>
      </c>
      <c r="G1181" s="132" t="s">
        <v>3656</v>
      </c>
      <c r="H1181" s="132">
        <v>3</v>
      </c>
      <c r="I1181" s="132">
        <v>0.11600000000000001</v>
      </c>
      <c r="J1181" s="132">
        <v>1</v>
      </c>
      <c r="K1181" s="132">
        <v>0.11600000000000001</v>
      </c>
      <c r="L1181" s="132" t="s">
        <v>330</v>
      </c>
      <c r="M1181" s="132">
        <v>521</v>
      </c>
      <c r="N1181" s="132" t="s">
        <v>428</v>
      </c>
      <c r="O1181" s="132">
        <v>7505</v>
      </c>
      <c r="P1181" s="132" t="s">
        <v>439</v>
      </c>
      <c r="Q1181" s="132">
        <v>9</v>
      </c>
      <c r="R1181" s="132" t="s">
        <v>1162</v>
      </c>
      <c r="S1181" s="132">
        <v>1000319</v>
      </c>
      <c r="T1181" s="132" t="s">
        <v>1215</v>
      </c>
      <c r="U1181" s="132">
        <v>704</v>
      </c>
      <c r="V1181" s="132">
        <v>15.95</v>
      </c>
      <c r="W1181" s="132" t="s">
        <v>1046</v>
      </c>
      <c r="X1181" s="132">
        <v>12</v>
      </c>
    </row>
    <row r="1182" spans="1:24" hidden="1">
      <c r="A1182" s="132">
        <v>1609</v>
      </c>
      <c r="B1182" s="132">
        <v>60000001110</v>
      </c>
      <c r="C1182" s="132">
        <v>61099020000</v>
      </c>
      <c r="D1182" s="132" t="s">
        <v>508</v>
      </c>
      <c r="E1182" s="132" t="s">
        <v>453</v>
      </c>
      <c r="F1182" s="132">
        <v>73</v>
      </c>
      <c r="G1182" s="132" t="s">
        <v>3848</v>
      </c>
      <c r="H1182" s="132">
        <v>2</v>
      </c>
      <c r="I1182" s="132">
        <v>0.32200000000000001</v>
      </c>
      <c r="J1182" s="132">
        <v>1</v>
      </c>
      <c r="K1182" s="132">
        <v>0.32200000000000001</v>
      </c>
      <c r="L1182" s="132" t="s">
        <v>2171</v>
      </c>
      <c r="M1182" s="132">
        <v>497</v>
      </c>
      <c r="N1182" s="132" t="s">
        <v>468</v>
      </c>
      <c r="O1182" s="132">
        <v>1760</v>
      </c>
      <c r="P1182" s="132" t="s">
        <v>425</v>
      </c>
      <c r="Q1182" s="132">
        <v>37</v>
      </c>
      <c r="R1182" s="132" t="s">
        <v>467</v>
      </c>
      <c r="S1182" s="132">
        <v>1000323</v>
      </c>
      <c r="T1182" s="132" t="s">
        <v>858</v>
      </c>
      <c r="U1182" s="132">
        <v>1</v>
      </c>
      <c r="V1182" s="132">
        <v>109.9</v>
      </c>
      <c r="W1182" s="132" t="s">
        <v>1063</v>
      </c>
      <c r="X1182" s="132">
        <v>13</v>
      </c>
    </row>
    <row r="1183" spans="1:24" hidden="1">
      <c r="A1183" s="132">
        <v>1610</v>
      </c>
      <c r="B1183" s="132">
        <v>60000001104</v>
      </c>
      <c r="C1183" s="132">
        <v>61044900000</v>
      </c>
      <c r="D1183" s="132" t="s">
        <v>590</v>
      </c>
      <c r="E1183" s="132" t="s">
        <v>426</v>
      </c>
      <c r="F1183" s="132">
        <v>43</v>
      </c>
      <c r="G1183" s="132" t="s">
        <v>3848</v>
      </c>
      <c r="H1183" s="132">
        <v>2</v>
      </c>
      <c r="I1183" s="132">
        <v>0.40400000000000003</v>
      </c>
      <c r="J1183" s="132">
        <v>1</v>
      </c>
      <c r="K1183" s="132">
        <v>0.40400000000000003</v>
      </c>
      <c r="L1183" s="132" t="s">
        <v>2171</v>
      </c>
      <c r="M1183" s="132">
        <v>497</v>
      </c>
      <c r="N1183" s="132" t="s">
        <v>468</v>
      </c>
      <c r="O1183" s="132">
        <v>1760</v>
      </c>
      <c r="P1183" s="132" t="s">
        <v>3957</v>
      </c>
      <c r="Q1183" s="132" t="s">
        <v>3937</v>
      </c>
      <c r="R1183" s="132" t="s">
        <v>467</v>
      </c>
      <c r="S1183" s="132">
        <v>1000323</v>
      </c>
      <c r="T1183" s="132" t="s">
        <v>858</v>
      </c>
      <c r="U1183" s="132">
        <v>1</v>
      </c>
      <c r="V1183" s="132">
        <v>100</v>
      </c>
      <c r="W1183" s="132" t="s">
        <v>1038</v>
      </c>
      <c r="X1183" s="132">
        <v>5</v>
      </c>
    </row>
    <row r="1184" spans="1:24" hidden="1">
      <c r="A1184" s="132">
        <v>1611</v>
      </c>
      <c r="B1184" s="132">
        <v>60000001118</v>
      </c>
      <c r="C1184" s="132">
        <v>61043300000</v>
      </c>
      <c r="D1184" s="132" t="s">
        <v>569</v>
      </c>
      <c r="E1184" s="132" t="s">
        <v>466</v>
      </c>
      <c r="F1184" s="132">
        <v>153</v>
      </c>
      <c r="G1184" s="132" t="s">
        <v>3848</v>
      </c>
      <c r="H1184" s="132">
        <v>2</v>
      </c>
      <c r="I1184" s="132">
        <v>0.154</v>
      </c>
      <c r="J1184" s="132">
        <v>1</v>
      </c>
      <c r="K1184" s="132">
        <v>0.154</v>
      </c>
      <c r="L1184" s="132" t="s">
        <v>2171</v>
      </c>
      <c r="M1184" s="132">
        <v>497</v>
      </c>
      <c r="N1184" s="132" t="s">
        <v>468</v>
      </c>
      <c r="O1184" s="132">
        <v>1760</v>
      </c>
      <c r="P1184" s="132" t="s">
        <v>425</v>
      </c>
      <c r="Q1184" s="132">
        <v>37</v>
      </c>
      <c r="R1184" s="132" t="s">
        <v>467</v>
      </c>
      <c r="S1184" s="132">
        <v>1000323</v>
      </c>
      <c r="T1184" s="132" t="s">
        <v>825</v>
      </c>
      <c r="U1184" s="132">
        <v>119</v>
      </c>
      <c r="V1184" s="132">
        <v>80</v>
      </c>
      <c r="W1184" s="132" t="s">
        <v>1038</v>
      </c>
      <c r="X1184" s="132">
        <v>5</v>
      </c>
    </row>
    <row r="1185" spans="1:24" hidden="1">
      <c r="A1185" s="132">
        <v>1612</v>
      </c>
      <c r="B1185" s="132">
        <v>60000001088</v>
      </c>
      <c r="C1185" s="132">
        <v>61044300000</v>
      </c>
      <c r="D1185" s="132" t="s">
        <v>541</v>
      </c>
      <c r="E1185" s="132" t="s">
        <v>426</v>
      </c>
      <c r="F1185" s="132">
        <v>43</v>
      </c>
      <c r="G1185" s="132" t="s">
        <v>3848</v>
      </c>
      <c r="H1185" s="132">
        <v>2</v>
      </c>
      <c r="I1185" s="132">
        <v>0.35399999999999998</v>
      </c>
      <c r="J1185" s="132">
        <v>1</v>
      </c>
      <c r="K1185" s="132">
        <v>0.35399999999999998</v>
      </c>
      <c r="L1185" s="132" t="s">
        <v>2171</v>
      </c>
      <c r="M1185" s="132">
        <v>497</v>
      </c>
      <c r="N1185" s="132" t="s">
        <v>468</v>
      </c>
      <c r="O1185" s="132">
        <v>1760</v>
      </c>
      <c r="P1185" s="132" t="s">
        <v>425</v>
      </c>
      <c r="Q1185" s="132">
        <v>37</v>
      </c>
      <c r="R1185" s="132" t="s">
        <v>467</v>
      </c>
      <c r="S1185" s="132">
        <v>1000323</v>
      </c>
      <c r="T1185" s="132" t="s">
        <v>858</v>
      </c>
      <c r="U1185" s="132">
        <v>1</v>
      </c>
      <c r="V1185" s="132">
        <v>130</v>
      </c>
      <c r="W1185" s="132" t="s">
        <v>1063</v>
      </c>
      <c r="X1185" s="132">
        <v>13</v>
      </c>
    </row>
    <row r="1186" spans="1:24" hidden="1">
      <c r="A1186" s="132">
        <v>1613</v>
      </c>
      <c r="B1186" s="132">
        <v>60000001120</v>
      </c>
      <c r="C1186" s="132">
        <v>61062000000</v>
      </c>
      <c r="D1186" s="132" t="s">
        <v>977</v>
      </c>
      <c r="E1186" s="132" t="s">
        <v>444</v>
      </c>
      <c r="F1186" s="132">
        <v>82</v>
      </c>
      <c r="G1186" s="132" t="s">
        <v>3848</v>
      </c>
      <c r="H1186" s="132">
        <v>2</v>
      </c>
      <c r="I1186" s="132">
        <v>0.13400000000000001</v>
      </c>
      <c r="J1186" s="132">
        <v>1</v>
      </c>
      <c r="K1186" s="132">
        <v>0.13400000000000001</v>
      </c>
      <c r="L1186" s="132" t="s">
        <v>2171</v>
      </c>
      <c r="M1186" s="132">
        <v>497</v>
      </c>
      <c r="N1186" s="132" t="s">
        <v>468</v>
      </c>
      <c r="O1186" s="132">
        <v>1760</v>
      </c>
      <c r="P1186" s="132" t="s">
        <v>3888</v>
      </c>
      <c r="Q1186" s="132">
        <v>67</v>
      </c>
      <c r="R1186" s="132" t="s">
        <v>467</v>
      </c>
      <c r="S1186" s="132">
        <v>1000323</v>
      </c>
      <c r="T1186" s="132" t="s">
        <v>810</v>
      </c>
      <c r="U1186" s="132">
        <v>122</v>
      </c>
      <c r="V1186" s="132">
        <v>100</v>
      </c>
      <c r="W1186" s="132" t="s">
        <v>3916</v>
      </c>
      <c r="X1186" s="132">
        <v>10</v>
      </c>
    </row>
    <row r="1187" spans="1:24" hidden="1">
      <c r="A1187" s="132">
        <v>1614</v>
      </c>
      <c r="B1187" s="132">
        <v>60000001102</v>
      </c>
      <c r="C1187" s="132">
        <v>61046300000</v>
      </c>
      <c r="D1187" s="132" t="s">
        <v>635</v>
      </c>
      <c r="E1187" s="132" t="s">
        <v>3671</v>
      </c>
      <c r="F1187" s="132">
        <v>54</v>
      </c>
      <c r="G1187" s="132" t="s">
        <v>3848</v>
      </c>
      <c r="H1187" s="132">
        <v>2</v>
      </c>
      <c r="I1187" s="132">
        <v>0.59199999999999997</v>
      </c>
      <c r="J1187" s="132">
        <v>1</v>
      </c>
      <c r="K1187" s="132">
        <v>0.59199999999999997</v>
      </c>
      <c r="L1187" s="132" t="s">
        <v>2171</v>
      </c>
      <c r="M1187" s="132">
        <v>497</v>
      </c>
      <c r="N1187" s="132" t="s">
        <v>468</v>
      </c>
      <c r="O1187" s="132">
        <v>1760</v>
      </c>
      <c r="P1187" s="132" t="s">
        <v>425</v>
      </c>
      <c r="Q1187" s="132">
        <v>37</v>
      </c>
      <c r="R1187" s="132" t="s">
        <v>467</v>
      </c>
      <c r="S1187" s="132">
        <v>1000323</v>
      </c>
      <c r="T1187" s="132" t="s">
        <v>821</v>
      </c>
      <c r="U1187" s="132">
        <v>3</v>
      </c>
      <c r="V1187" s="132">
        <v>170</v>
      </c>
      <c r="W1187" s="132" t="s">
        <v>1046</v>
      </c>
      <c r="X1187" s="132">
        <v>12</v>
      </c>
    </row>
    <row r="1188" spans="1:24" hidden="1">
      <c r="A1188" s="132">
        <v>1615</v>
      </c>
      <c r="B1188" s="132">
        <v>60000001121</v>
      </c>
      <c r="C1188" s="132">
        <v>61062000000</v>
      </c>
      <c r="D1188" s="132" t="s">
        <v>977</v>
      </c>
      <c r="E1188" s="132" t="s">
        <v>444</v>
      </c>
      <c r="F1188" s="132">
        <v>82</v>
      </c>
      <c r="G1188" s="132" t="s">
        <v>3848</v>
      </c>
      <c r="H1188" s="132">
        <v>2</v>
      </c>
      <c r="I1188" s="132">
        <v>0.13600000000000001</v>
      </c>
      <c r="J1188" s="132">
        <v>1</v>
      </c>
      <c r="K1188" s="132">
        <v>0.13600000000000001</v>
      </c>
      <c r="L1188" s="132" t="s">
        <v>2171</v>
      </c>
      <c r="M1188" s="132">
        <v>497</v>
      </c>
      <c r="N1188" s="132" t="s">
        <v>468</v>
      </c>
      <c r="O1188" s="132">
        <v>1760</v>
      </c>
      <c r="P1188" s="132" t="s">
        <v>3888</v>
      </c>
      <c r="Q1188" s="132">
        <v>67</v>
      </c>
      <c r="R1188" s="132" t="s">
        <v>467</v>
      </c>
      <c r="S1188" s="132">
        <v>1000323</v>
      </c>
      <c r="T1188" s="132" t="s">
        <v>825</v>
      </c>
      <c r="U1188" s="132">
        <v>119</v>
      </c>
      <c r="V1188" s="132">
        <v>170</v>
      </c>
      <c r="W1188" s="132" t="s">
        <v>3916</v>
      </c>
      <c r="X1188" s="132">
        <v>10</v>
      </c>
    </row>
    <row r="1189" spans="1:24" hidden="1">
      <c r="A1189" s="132">
        <v>1616</v>
      </c>
      <c r="B1189" s="132">
        <v>60000001058</v>
      </c>
      <c r="C1189" s="132">
        <v>61045300000</v>
      </c>
      <c r="D1189" s="132" t="s">
        <v>495</v>
      </c>
      <c r="E1189" s="132" t="s">
        <v>443</v>
      </c>
      <c r="F1189" s="132">
        <v>53</v>
      </c>
      <c r="G1189" s="132" t="s">
        <v>3848</v>
      </c>
      <c r="H1189" s="132">
        <v>2</v>
      </c>
      <c r="I1189" s="132">
        <v>0.30399999999999999</v>
      </c>
      <c r="J1189" s="132">
        <v>1</v>
      </c>
      <c r="K1189" s="132">
        <v>0.30399999999999999</v>
      </c>
      <c r="L1189" s="132" t="s">
        <v>2171</v>
      </c>
      <c r="M1189" s="132">
        <v>497</v>
      </c>
      <c r="N1189" s="132" t="s">
        <v>468</v>
      </c>
      <c r="O1189" s="132">
        <v>1760</v>
      </c>
      <c r="P1189" s="132" t="s">
        <v>425</v>
      </c>
      <c r="Q1189" s="132">
        <v>37</v>
      </c>
      <c r="R1189" s="132" t="s">
        <v>467</v>
      </c>
      <c r="S1189" s="132">
        <v>1000323</v>
      </c>
      <c r="T1189" s="132" t="s">
        <v>810</v>
      </c>
      <c r="U1189" s="132">
        <v>122</v>
      </c>
      <c r="V1189" s="132">
        <v>119</v>
      </c>
      <c r="W1189" s="132" t="s">
        <v>1053</v>
      </c>
      <c r="X1189" s="132">
        <v>17</v>
      </c>
    </row>
    <row r="1190" spans="1:24" hidden="1">
      <c r="A1190" s="132">
        <v>1617</v>
      </c>
      <c r="B1190" s="132">
        <v>60000001105</v>
      </c>
      <c r="C1190" s="132">
        <v>61046300000</v>
      </c>
      <c r="D1190" s="132" t="s">
        <v>635</v>
      </c>
      <c r="E1190" s="132" t="s">
        <v>3671</v>
      </c>
      <c r="F1190" s="132">
        <v>54</v>
      </c>
      <c r="G1190" s="132" t="s">
        <v>3848</v>
      </c>
      <c r="H1190" s="132">
        <v>2</v>
      </c>
      <c r="I1190" s="132">
        <v>0.5</v>
      </c>
      <c r="J1190" s="132">
        <v>1</v>
      </c>
      <c r="K1190" s="132">
        <v>0.5</v>
      </c>
      <c r="L1190" s="132" t="s">
        <v>2171</v>
      </c>
      <c r="M1190" s="132">
        <v>497</v>
      </c>
      <c r="N1190" s="132" t="s">
        <v>468</v>
      </c>
      <c r="O1190" s="132">
        <v>1760</v>
      </c>
      <c r="P1190" s="132" t="s">
        <v>425</v>
      </c>
      <c r="Q1190" s="132">
        <v>37</v>
      </c>
      <c r="R1190" s="132" t="s">
        <v>467</v>
      </c>
      <c r="S1190" s="132">
        <v>1000323</v>
      </c>
      <c r="T1190" s="132" t="s">
        <v>825</v>
      </c>
      <c r="U1190" s="132">
        <v>119</v>
      </c>
      <c r="V1190" s="132">
        <v>160</v>
      </c>
      <c r="W1190" s="132" t="s">
        <v>1038</v>
      </c>
      <c r="X1190" s="132">
        <v>5</v>
      </c>
    </row>
    <row r="1191" spans="1:24" hidden="1">
      <c r="A1191" s="132">
        <v>1618</v>
      </c>
      <c r="B1191" s="132">
        <v>60000001092</v>
      </c>
      <c r="C1191" s="132">
        <v>61061000000</v>
      </c>
      <c r="D1191" s="132" t="s">
        <v>539</v>
      </c>
      <c r="E1191" s="132" t="s">
        <v>437</v>
      </c>
      <c r="F1191" s="132">
        <v>77</v>
      </c>
      <c r="G1191" s="132" t="s">
        <v>3848</v>
      </c>
      <c r="H1191" s="132">
        <v>2</v>
      </c>
      <c r="I1191" s="132">
        <v>0.182</v>
      </c>
      <c r="J1191" s="132">
        <v>1</v>
      </c>
      <c r="K1191" s="132">
        <v>0.182</v>
      </c>
      <c r="L1191" s="132" t="s">
        <v>2171</v>
      </c>
      <c r="M1191" s="132">
        <v>497</v>
      </c>
      <c r="N1191" s="132" t="s">
        <v>468</v>
      </c>
      <c r="O1191" s="132">
        <v>1760</v>
      </c>
      <c r="P1191" s="132" t="s">
        <v>439</v>
      </c>
      <c r="Q1191" s="132">
        <v>9</v>
      </c>
      <c r="R1191" s="132" t="s">
        <v>467</v>
      </c>
      <c r="S1191" s="132">
        <v>1000323</v>
      </c>
      <c r="T1191" s="132" t="s">
        <v>825</v>
      </c>
      <c r="U1191" s="132">
        <v>119</v>
      </c>
      <c r="V1191" s="132">
        <v>60</v>
      </c>
      <c r="W1191" s="132" t="s">
        <v>1038</v>
      </c>
      <c r="X1191" s="132">
        <v>5</v>
      </c>
    </row>
    <row r="1192" spans="1:24" hidden="1">
      <c r="A1192" s="132">
        <v>1619</v>
      </c>
      <c r="B1192" s="132">
        <v>60000001122</v>
      </c>
      <c r="C1192" s="132">
        <v>61061000000</v>
      </c>
      <c r="D1192" s="132" t="s">
        <v>539</v>
      </c>
      <c r="E1192" s="132" t="s">
        <v>437</v>
      </c>
      <c r="F1192" s="132">
        <v>77</v>
      </c>
      <c r="G1192" s="132" t="s">
        <v>3848</v>
      </c>
      <c r="H1192" s="132">
        <v>2</v>
      </c>
      <c r="I1192" s="132">
        <v>0.16800000000000001</v>
      </c>
      <c r="J1192" s="132">
        <v>1</v>
      </c>
      <c r="K1192" s="132">
        <v>0.16800000000000001</v>
      </c>
      <c r="L1192" s="132" t="s">
        <v>2171</v>
      </c>
      <c r="M1192" s="132">
        <v>497</v>
      </c>
      <c r="N1192" s="132" t="s">
        <v>468</v>
      </c>
      <c r="O1192" s="132">
        <v>1760</v>
      </c>
      <c r="P1192" s="132" t="s">
        <v>439</v>
      </c>
      <c r="Q1192" s="132">
        <v>9</v>
      </c>
      <c r="R1192" s="132" t="s">
        <v>467</v>
      </c>
      <c r="S1192" s="132">
        <v>1000323</v>
      </c>
      <c r="T1192" s="132" t="s">
        <v>858</v>
      </c>
      <c r="U1192" s="132">
        <v>1</v>
      </c>
      <c r="V1192" s="132">
        <v>60</v>
      </c>
      <c r="W1192" s="132" t="s">
        <v>1038</v>
      </c>
      <c r="X1192" s="132">
        <v>5</v>
      </c>
    </row>
    <row r="1193" spans="1:24" hidden="1">
      <c r="A1193" s="132">
        <v>1620</v>
      </c>
      <c r="B1193" s="132">
        <v>60000001100</v>
      </c>
      <c r="C1193" s="132">
        <v>61045200000</v>
      </c>
      <c r="D1193" s="132" t="s">
        <v>639</v>
      </c>
      <c r="E1193" s="132" t="s">
        <v>443</v>
      </c>
      <c r="F1193" s="132">
        <v>53</v>
      </c>
      <c r="G1193" s="132" t="s">
        <v>3848</v>
      </c>
      <c r="H1193" s="132">
        <v>2</v>
      </c>
      <c r="I1193" s="132">
        <v>0.28000000000000003</v>
      </c>
      <c r="J1193" s="132">
        <v>1</v>
      </c>
      <c r="K1193" s="132">
        <v>0.28000000000000003</v>
      </c>
      <c r="L1193" s="132" t="s">
        <v>2171</v>
      </c>
      <c r="M1193" s="132">
        <v>497</v>
      </c>
      <c r="N1193" s="132" t="s">
        <v>468</v>
      </c>
      <c r="O1193" s="132">
        <v>1760</v>
      </c>
      <c r="P1193" s="132" t="s">
        <v>439</v>
      </c>
      <c r="Q1193" s="132">
        <v>9</v>
      </c>
      <c r="R1193" s="132" t="s">
        <v>467</v>
      </c>
      <c r="S1193" s="132">
        <v>1000323</v>
      </c>
      <c r="T1193" s="132" t="s">
        <v>821</v>
      </c>
      <c r="U1193" s="132">
        <v>3</v>
      </c>
      <c r="V1193" s="132">
        <v>80</v>
      </c>
      <c r="W1193" s="132" t="s">
        <v>1038</v>
      </c>
      <c r="X1193" s="132">
        <v>5</v>
      </c>
    </row>
    <row r="1194" spans="1:24" hidden="1">
      <c r="A1194" s="132">
        <v>1621</v>
      </c>
      <c r="B1194" s="132">
        <v>60000001101</v>
      </c>
      <c r="C1194" s="132">
        <v>61044300000</v>
      </c>
      <c r="D1194" s="132" t="s">
        <v>541</v>
      </c>
      <c r="E1194" s="132" t="s">
        <v>426</v>
      </c>
      <c r="F1194" s="132">
        <v>43</v>
      </c>
      <c r="G1194" s="132" t="s">
        <v>3848</v>
      </c>
      <c r="H1194" s="132">
        <v>2</v>
      </c>
      <c r="I1194" s="132">
        <v>0.28999999999999998</v>
      </c>
      <c r="J1194" s="132">
        <v>1</v>
      </c>
      <c r="K1194" s="132">
        <v>0.28999999999999998</v>
      </c>
      <c r="L1194" s="132" t="s">
        <v>2171</v>
      </c>
      <c r="M1194" s="132">
        <v>497</v>
      </c>
      <c r="N1194" s="132" t="s">
        <v>468</v>
      </c>
      <c r="O1194" s="132">
        <v>1760</v>
      </c>
      <c r="P1194" s="132" t="s">
        <v>425</v>
      </c>
      <c r="Q1194" s="132">
        <v>37</v>
      </c>
      <c r="R1194" s="132" t="s">
        <v>467</v>
      </c>
      <c r="S1194" s="132">
        <v>1000323</v>
      </c>
      <c r="T1194" s="132" t="s">
        <v>810</v>
      </c>
      <c r="U1194" s="132">
        <v>122</v>
      </c>
      <c r="V1194" s="132">
        <v>140</v>
      </c>
      <c r="W1194" s="132" t="s">
        <v>1053</v>
      </c>
      <c r="X1194" s="132">
        <v>17</v>
      </c>
    </row>
    <row r="1195" spans="1:24" hidden="1">
      <c r="A1195" s="132">
        <v>1622</v>
      </c>
      <c r="B1195" s="132">
        <v>60000001128</v>
      </c>
      <c r="C1195" s="132">
        <v>62143000000</v>
      </c>
      <c r="D1195" s="132" t="s">
        <v>674</v>
      </c>
      <c r="E1195" s="132" t="s">
        <v>3648</v>
      </c>
      <c r="F1195" s="132">
        <v>11</v>
      </c>
      <c r="G1195" s="132" t="s">
        <v>3848</v>
      </c>
      <c r="H1195" s="132">
        <v>2</v>
      </c>
      <c r="I1195" s="132">
        <v>0.128</v>
      </c>
      <c r="J1195" s="132">
        <v>1</v>
      </c>
      <c r="K1195" s="132">
        <v>0.128</v>
      </c>
      <c r="L1195" s="132" t="s">
        <v>2171</v>
      </c>
      <c r="M1195" s="132">
        <v>497</v>
      </c>
      <c r="N1195" s="132" t="s">
        <v>468</v>
      </c>
      <c r="O1195" s="132">
        <v>1760</v>
      </c>
      <c r="P1195" s="132" t="s">
        <v>425</v>
      </c>
      <c r="Q1195" s="132">
        <v>37</v>
      </c>
      <c r="R1195" s="132" t="s">
        <v>467</v>
      </c>
      <c r="S1195" s="132">
        <v>1000323</v>
      </c>
      <c r="T1195" s="132" t="s">
        <v>825</v>
      </c>
      <c r="U1195" s="132">
        <v>119</v>
      </c>
      <c r="V1195" s="132">
        <v>36</v>
      </c>
      <c r="W1195" s="132" t="s">
        <v>1064</v>
      </c>
      <c r="X1195" s="132">
        <v>7</v>
      </c>
    </row>
    <row r="1196" spans="1:24" hidden="1">
      <c r="A1196" s="132">
        <v>1623</v>
      </c>
      <c r="B1196" s="132">
        <v>60000001127</v>
      </c>
      <c r="C1196" s="132">
        <v>62046990000</v>
      </c>
      <c r="D1196" s="132" t="s">
        <v>629</v>
      </c>
      <c r="E1196" s="132" t="s">
        <v>420</v>
      </c>
      <c r="F1196" s="132">
        <v>93</v>
      </c>
      <c r="G1196" s="132" t="s">
        <v>3848</v>
      </c>
      <c r="H1196" s="132">
        <v>2</v>
      </c>
      <c r="I1196" s="132">
        <v>0.30399999999999999</v>
      </c>
      <c r="J1196" s="132">
        <v>1</v>
      </c>
      <c r="K1196" s="132">
        <v>0.30399999999999999</v>
      </c>
      <c r="L1196" s="132" t="s">
        <v>2171</v>
      </c>
      <c r="M1196" s="132">
        <v>497</v>
      </c>
      <c r="N1196" s="132" t="s">
        <v>468</v>
      </c>
      <c r="O1196" s="132">
        <v>1760</v>
      </c>
      <c r="P1196" s="132" t="s">
        <v>4296</v>
      </c>
      <c r="Q1196" s="132" t="s">
        <v>4272</v>
      </c>
      <c r="R1196" s="132" t="s">
        <v>467</v>
      </c>
      <c r="S1196" s="132">
        <v>1000323</v>
      </c>
      <c r="T1196" s="132" t="s">
        <v>828</v>
      </c>
      <c r="U1196" s="132">
        <v>124</v>
      </c>
      <c r="V1196" s="132">
        <v>110</v>
      </c>
      <c r="W1196" s="132" t="s">
        <v>1144</v>
      </c>
      <c r="X1196" s="132">
        <v>23</v>
      </c>
    </row>
    <row r="1197" spans="1:24" hidden="1">
      <c r="A1197" s="132">
        <v>1624</v>
      </c>
      <c r="B1197" s="132">
        <v>60000001051</v>
      </c>
      <c r="C1197" s="132">
        <v>61124190000</v>
      </c>
      <c r="D1197" s="132" t="s">
        <v>999</v>
      </c>
      <c r="E1197" s="132" t="s">
        <v>3666</v>
      </c>
      <c r="F1197" s="132">
        <v>46</v>
      </c>
      <c r="G1197" s="132" t="s">
        <v>3848</v>
      </c>
      <c r="H1197" s="132">
        <v>2</v>
      </c>
      <c r="I1197" s="132">
        <v>6.8000000000000005E-2</v>
      </c>
      <c r="J1197" s="132">
        <v>1</v>
      </c>
      <c r="K1197" s="132">
        <v>6.8000000000000005E-2</v>
      </c>
      <c r="L1197" s="132" t="s">
        <v>2171</v>
      </c>
      <c r="M1197" s="132">
        <v>497</v>
      </c>
      <c r="N1197" s="132" t="s">
        <v>468</v>
      </c>
      <c r="O1197" s="132">
        <v>1760</v>
      </c>
      <c r="P1197" s="132" t="s">
        <v>425</v>
      </c>
      <c r="Q1197" s="132">
        <v>37</v>
      </c>
      <c r="R1197" s="132" t="s">
        <v>467</v>
      </c>
      <c r="S1197" s="132">
        <v>1000323</v>
      </c>
      <c r="T1197" s="132" t="s">
        <v>825</v>
      </c>
      <c r="U1197" s="132">
        <v>119</v>
      </c>
      <c r="V1197" s="132">
        <v>70</v>
      </c>
      <c r="W1197" s="132" t="s">
        <v>1048</v>
      </c>
      <c r="X1197" s="132">
        <v>4</v>
      </c>
    </row>
    <row r="1198" spans="1:24" hidden="1">
      <c r="A1198" s="132">
        <v>1625</v>
      </c>
      <c r="B1198" s="132">
        <v>60000001052</v>
      </c>
      <c r="C1198" s="132">
        <v>62046318000</v>
      </c>
      <c r="D1198" s="132" t="s">
        <v>511</v>
      </c>
      <c r="E1198" s="132" t="s">
        <v>420</v>
      </c>
      <c r="F1198" s="132">
        <v>93</v>
      </c>
      <c r="G1198" s="132" t="s">
        <v>3848</v>
      </c>
      <c r="H1198" s="132">
        <v>2</v>
      </c>
      <c r="I1198" s="132">
        <v>0.52</v>
      </c>
      <c r="J1198" s="132">
        <v>1</v>
      </c>
      <c r="K1198" s="132">
        <v>0.52</v>
      </c>
      <c r="L1198" s="132" t="s">
        <v>2171</v>
      </c>
      <c r="M1198" s="132">
        <v>497</v>
      </c>
      <c r="N1198" s="132" t="s">
        <v>468</v>
      </c>
      <c r="O1198" s="132">
        <v>1760</v>
      </c>
      <c r="P1198" s="132" t="s">
        <v>425</v>
      </c>
      <c r="Q1198" s="132">
        <v>37</v>
      </c>
      <c r="R1198" s="132" t="s">
        <v>467</v>
      </c>
      <c r="S1198" s="132">
        <v>1000323</v>
      </c>
      <c r="T1198" s="132">
        <v>48</v>
      </c>
      <c r="U1198" s="132">
        <v>101</v>
      </c>
      <c r="V1198" s="132">
        <v>120</v>
      </c>
      <c r="W1198" s="132" t="s">
        <v>1038</v>
      </c>
      <c r="X1198" s="132">
        <v>5</v>
      </c>
    </row>
    <row r="1199" spans="1:24" hidden="1">
      <c r="A1199" s="132">
        <v>1626</v>
      </c>
      <c r="B1199" s="132">
        <v>60000001062</v>
      </c>
      <c r="C1199" s="132">
        <v>62046239000</v>
      </c>
      <c r="D1199" s="132" t="s">
        <v>510</v>
      </c>
      <c r="E1199" s="132" t="s">
        <v>420</v>
      </c>
      <c r="F1199" s="132">
        <v>93</v>
      </c>
      <c r="G1199" s="132" t="s">
        <v>3848</v>
      </c>
      <c r="H1199" s="132">
        <v>2</v>
      </c>
      <c r="I1199" s="132">
        <v>0.316</v>
      </c>
      <c r="J1199" s="132">
        <v>1</v>
      </c>
      <c r="K1199" s="132">
        <v>0.316</v>
      </c>
      <c r="L1199" s="132" t="s">
        <v>2171</v>
      </c>
      <c r="M1199" s="132">
        <v>497</v>
      </c>
      <c r="N1199" s="132" t="s">
        <v>468</v>
      </c>
      <c r="O1199" s="132">
        <v>1760</v>
      </c>
      <c r="P1199" s="132" t="s">
        <v>439</v>
      </c>
      <c r="Q1199" s="132">
        <v>9</v>
      </c>
      <c r="R1199" s="132" t="s">
        <v>467</v>
      </c>
      <c r="S1199" s="132">
        <v>1000323</v>
      </c>
      <c r="T1199" s="132" t="s">
        <v>821</v>
      </c>
      <c r="U1199" s="132">
        <v>3</v>
      </c>
      <c r="V1199" s="132">
        <v>100</v>
      </c>
      <c r="W1199" s="132" t="s">
        <v>1038</v>
      </c>
      <c r="X1199" s="132">
        <v>5</v>
      </c>
    </row>
    <row r="1200" spans="1:24" hidden="1">
      <c r="A1200" s="132">
        <v>1627</v>
      </c>
      <c r="B1200" s="132">
        <v>60000001060</v>
      </c>
      <c r="C1200" s="132">
        <v>62046318000</v>
      </c>
      <c r="D1200" s="132" t="s">
        <v>511</v>
      </c>
      <c r="E1200" s="132" t="s">
        <v>420</v>
      </c>
      <c r="F1200" s="132">
        <v>93</v>
      </c>
      <c r="G1200" s="132" t="s">
        <v>3848</v>
      </c>
      <c r="H1200" s="132">
        <v>2</v>
      </c>
      <c r="I1200" s="132">
        <v>0.318</v>
      </c>
      <c r="J1200" s="132">
        <v>1</v>
      </c>
      <c r="K1200" s="132">
        <v>0.318</v>
      </c>
      <c r="L1200" s="132" t="s">
        <v>2171</v>
      </c>
      <c r="M1200" s="132">
        <v>497</v>
      </c>
      <c r="N1200" s="132" t="s">
        <v>468</v>
      </c>
      <c r="O1200" s="132">
        <v>1760</v>
      </c>
      <c r="P1200" s="132" t="s">
        <v>425</v>
      </c>
      <c r="Q1200" s="132">
        <v>37</v>
      </c>
      <c r="R1200" s="132" t="s">
        <v>467</v>
      </c>
      <c r="S1200" s="132">
        <v>1000323</v>
      </c>
      <c r="T1200" s="132" t="s">
        <v>858</v>
      </c>
      <c r="U1200" s="132">
        <v>1</v>
      </c>
      <c r="V1200" s="132">
        <v>80</v>
      </c>
      <c r="W1200" s="132" t="s">
        <v>1048</v>
      </c>
      <c r="X1200" s="132">
        <v>4</v>
      </c>
    </row>
    <row r="1201" spans="1:24" hidden="1">
      <c r="A1201" s="132">
        <v>1628</v>
      </c>
      <c r="B1201" s="132">
        <v>60000001063</v>
      </c>
      <c r="C1201" s="132">
        <v>62046318000</v>
      </c>
      <c r="D1201" s="132" t="s">
        <v>511</v>
      </c>
      <c r="E1201" s="132" t="s">
        <v>420</v>
      </c>
      <c r="F1201" s="132">
        <v>93</v>
      </c>
      <c r="G1201" s="132" t="s">
        <v>3848</v>
      </c>
      <c r="H1201" s="132">
        <v>2</v>
      </c>
      <c r="I1201" s="132">
        <v>0.39800000000000002</v>
      </c>
      <c r="J1201" s="132">
        <v>1</v>
      </c>
      <c r="K1201" s="132">
        <v>0.39800000000000002</v>
      </c>
      <c r="L1201" s="132" t="s">
        <v>2171</v>
      </c>
      <c r="M1201" s="132">
        <v>497</v>
      </c>
      <c r="N1201" s="132" t="s">
        <v>468</v>
      </c>
      <c r="O1201" s="132">
        <v>1760</v>
      </c>
      <c r="P1201" s="132" t="s">
        <v>425</v>
      </c>
      <c r="Q1201" s="132">
        <v>37</v>
      </c>
      <c r="R1201" s="132" t="s">
        <v>467</v>
      </c>
      <c r="S1201" s="132">
        <v>1000323</v>
      </c>
      <c r="T1201" s="132" t="s">
        <v>825</v>
      </c>
      <c r="U1201" s="132">
        <v>119</v>
      </c>
      <c r="V1201" s="132">
        <v>0</v>
      </c>
      <c r="W1201" s="132" t="s">
        <v>1063</v>
      </c>
      <c r="X1201" s="132">
        <v>13</v>
      </c>
    </row>
    <row r="1202" spans="1:24" hidden="1">
      <c r="A1202" s="132">
        <v>1629</v>
      </c>
      <c r="B1202" s="132">
        <v>60000001064</v>
      </c>
      <c r="C1202" s="132">
        <v>62046239000</v>
      </c>
      <c r="D1202" s="132" t="s">
        <v>510</v>
      </c>
      <c r="E1202" s="132" t="s">
        <v>420</v>
      </c>
      <c r="F1202" s="132">
        <v>93</v>
      </c>
      <c r="G1202" s="132" t="s">
        <v>3848</v>
      </c>
      <c r="H1202" s="132">
        <v>2</v>
      </c>
      <c r="I1202" s="132">
        <v>0.29799999999999999</v>
      </c>
      <c r="J1202" s="132">
        <v>1</v>
      </c>
      <c r="K1202" s="132">
        <v>0.29799999999999999</v>
      </c>
      <c r="L1202" s="132" t="s">
        <v>2171</v>
      </c>
      <c r="M1202" s="132">
        <v>497</v>
      </c>
      <c r="N1202" s="132" t="s">
        <v>468</v>
      </c>
      <c r="O1202" s="132">
        <v>1760</v>
      </c>
      <c r="P1202" s="132" t="s">
        <v>439</v>
      </c>
      <c r="Q1202" s="132">
        <v>9</v>
      </c>
      <c r="R1202" s="132" t="s">
        <v>467</v>
      </c>
      <c r="S1202" s="132">
        <v>1000323</v>
      </c>
      <c r="T1202" s="132" t="s">
        <v>858</v>
      </c>
      <c r="U1202" s="132">
        <v>1</v>
      </c>
      <c r="V1202" s="132">
        <v>90</v>
      </c>
      <c r="W1202" s="132" t="s">
        <v>1038</v>
      </c>
      <c r="X1202" s="132">
        <v>5</v>
      </c>
    </row>
    <row r="1203" spans="1:24" hidden="1">
      <c r="A1203" s="132">
        <v>1630</v>
      </c>
      <c r="B1203" s="132">
        <v>60000001065</v>
      </c>
      <c r="C1203" s="132">
        <v>62046318000</v>
      </c>
      <c r="D1203" s="132" t="s">
        <v>511</v>
      </c>
      <c r="E1203" s="132" t="s">
        <v>420</v>
      </c>
      <c r="F1203" s="132">
        <v>93</v>
      </c>
      <c r="G1203" s="132" t="s">
        <v>3848</v>
      </c>
      <c r="H1203" s="132">
        <v>2</v>
      </c>
      <c r="I1203" s="132">
        <v>0.218</v>
      </c>
      <c r="J1203" s="132">
        <v>1</v>
      </c>
      <c r="K1203" s="132">
        <v>0.218</v>
      </c>
      <c r="L1203" s="132" t="s">
        <v>2171</v>
      </c>
      <c r="M1203" s="132">
        <v>497</v>
      </c>
      <c r="N1203" s="132" t="s">
        <v>468</v>
      </c>
      <c r="O1203" s="132">
        <v>1760</v>
      </c>
      <c r="P1203" s="132" t="s">
        <v>425</v>
      </c>
      <c r="Q1203" s="132">
        <v>37</v>
      </c>
      <c r="R1203" s="132" t="s">
        <v>467</v>
      </c>
      <c r="S1203" s="132">
        <v>1000323</v>
      </c>
      <c r="T1203" s="132" t="s">
        <v>810</v>
      </c>
      <c r="U1203" s="132">
        <v>122</v>
      </c>
      <c r="V1203" s="132">
        <v>90</v>
      </c>
      <c r="W1203" s="132" t="s">
        <v>1077</v>
      </c>
      <c r="X1203" s="132">
        <v>16</v>
      </c>
    </row>
    <row r="1204" spans="1:24" hidden="1">
      <c r="A1204" s="132">
        <v>1631</v>
      </c>
      <c r="B1204" s="132">
        <v>60000001068</v>
      </c>
      <c r="C1204" s="132">
        <v>62046318000</v>
      </c>
      <c r="D1204" s="132" t="s">
        <v>511</v>
      </c>
      <c r="E1204" s="132" t="s">
        <v>420</v>
      </c>
      <c r="F1204" s="132">
        <v>93</v>
      </c>
      <c r="G1204" s="132" t="s">
        <v>3848</v>
      </c>
      <c r="H1204" s="132">
        <v>2</v>
      </c>
      <c r="I1204" s="132">
        <v>0.38600000000000001</v>
      </c>
      <c r="J1204" s="132">
        <v>1</v>
      </c>
      <c r="K1204" s="132">
        <v>0.38600000000000001</v>
      </c>
      <c r="L1204" s="132" t="s">
        <v>2171</v>
      </c>
      <c r="M1204" s="132">
        <v>497</v>
      </c>
      <c r="N1204" s="132" t="s">
        <v>468</v>
      </c>
      <c r="O1204" s="132">
        <v>1760</v>
      </c>
      <c r="P1204" s="132" t="s">
        <v>425</v>
      </c>
      <c r="Q1204" s="132">
        <v>37</v>
      </c>
      <c r="R1204" s="132" t="s">
        <v>467</v>
      </c>
      <c r="S1204" s="132">
        <v>1000323</v>
      </c>
      <c r="T1204" s="132" t="s">
        <v>821</v>
      </c>
      <c r="U1204" s="132">
        <v>3</v>
      </c>
      <c r="V1204" s="132">
        <v>100</v>
      </c>
      <c r="W1204" s="132" t="s">
        <v>1046</v>
      </c>
      <c r="X1204" s="132">
        <v>12</v>
      </c>
    </row>
    <row r="1205" spans="1:24" hidden="1">
      <c r="A1205" s="132">
        <v>1632</v>
      </c>
      <c r="B1205" s="132">
        <v>60000001066</v>
      </c>
      <c r="C1205" s="132">
        <v>62046318000</v>
      </c>
      <c r="D1205" s="132" t="s">
        <v>511</v>
      </c>
      <c r="E1205" s="132" t="s">
        <v>420</v>
      </c>
      <c r="F1205" s="132">
        <v>93</v>
      </c>
      <c r="G1205" s="132" t="s">
        <v>3848</v>
      </c>
      <c r="H1205" s="132">
        <v>2</v>
      </c>
      <c r="I1205" s="132">
        <v>0.318</v>
      </c>
      <c r="J1205" s="132">
        <v>1</v>
      </c>
      <c r="K1205" s="132">
        <v>0.318</v>
      </c>
      <c r="L1205" s="132" t="s">
        <v>2171</v>
      </c>
      <c r="M1205" s="132">
        <v>497</v>
      </c>
      <c r="N1205" s="132" t="s">
        <v>468</v>
      </c>
      <c r="O1205" s="132">
        <v>1760</v>
      </c>
      <c r="P1205" s="132" t="s">
        <v>425</v>
      </c>
      <c r="Q1205" s="132">
        <v>37</v>
      </c>
      <c r="R1205" s="132" t="s">
        <v>467</v>
      </c>
      <c r="S1205" s="132">
        <v>1000323</v>
      </c>
      <c r="T1205" s="132" t="s">
        <v>858</v>
      </c>
      <c r="U1205" s="132">
        <v>1</v>
      </c>
      <c r="V1205" s="132">
        <v>80</v>
      </c>
      <c r="W1205" s="132" t="s">
        <v>1048</v>
      </c>
      <c r="X1205" s="132">
        <v>4</v>
      </c>
    </row>
    <row r="1206" spans="1:24" hidden="1">
      <c r="A1206" s="132">
        <v>1633</v>
      </c>
      <c r="B1206" s="132">
        <v>60000001067</v>
      </c>
      <c r="C1206" s="132">
        <v>62046318000</v>
      </c>
      <c r="D1206" s="132" t="s">
        <v>511</v>
      </c>
      <c r="E1206" s="132" t="s">
        <v>420</v>
      </c>
      <c r="F1206" s="132">
        <v>93</v>
      </c>
      <c r="G1206" s="132" t="s">
        <v>3848</v>
      </c>
      <c r="H1206" s="132">
        <v>2</v>
      </c>
      <c r="I1206" s="132">
        <v>0.35199999999999998</v>
      </c>
      <c r="J1206" s="132">
        <v>1</v>
      </c>
      <c r="K1206" s="132">
        <v>0.35199999999999998</v>
      </c>
      <c r="L1206" s="132" t="s">
        <v>2171</v>
      </c>
      <c r="M1206" s="132">
        <v>497</v>
      </c>
      <c r="N1206" s="132" t="s">
        <v>468</v>
      </c>
      <c r="O1206" s="132">
        <v>1760</v>
      </c>
      <c r="P1206" s="132" t="s">
        <v>425</v>
      </c>
      <c r="Q1206" s="132">
        <v>37</v>
      </c>
      <c r="R1206" s="132" t="s">
        <v>467</v>
      </c>
      <c r="S1206" s="132">
        <v>1000323</v>
      </c>
      <c r="T1206" s="132" t="s">
        <v>858</v>
      </c>
      <c r="U1206" s="132">
        <v>1</v>
      </c>
      <c r="V1206" s="132">
        <v>90</v>
      </c>
      <c r="W1206" s="132" t="s">
        <v>1064</v>
      </c>
      <c r="X1206" s="132">
        <v>7</v>
      </c>
    </row>
    <row r="1207" spans="1:24" hidden="1">
      <c r="A1207" s="132">
        <v>1634</v>
      </c>
      <c r="B1207" s="132">
        <v>60000001076</v>
      </c>
      <c r="C1207" s="132">
        <v>61103099000</v>
      </c>
      <c r="D1207" s="132" t="s">
        <v>709</v>
      </c>
      <c r="E1207" s="132" t="s">
        <v>3690</v>
      </c>
      <c r="F1207" s="132">
        <v>89</v>
      </c>
      <c r="G1207" s="132" t="s">
        <v>3848</v>
      </c>
      <c r="H1207" s="132">
        <v>2</v>
      </c>
      <c r="I1207" s="132">
        <v>0.16400000000000001</v>
      </c>
      <c r="J1207" s="132">
        <v>1</v>
      </c>
      <c r="K1207" s="132">
        <v>0.16400000000000001</v>
      </c>
      <c r="L1207" s="132" t="s">
        <v>2171</v>
      </c>
      <c r="M1207" s="132">
        <v>497</v>
      </c>
      <c r="N1207" s="132" t="s">
        <v>468</v>
      </c>
      <c r="O1207" s="132">
        <v>1760</v>
      </c>
      <c r="P1207" s="132" t="s">
        <v>425</v>
      </c>
      <c r="Q1207" s="132">
        <v>37</v>
      </c>
      <c r="R1207" s="132" t="s">
        <v>467</v>
      </c>
      <c r="S1207" s="132">
        <v>1000323</v>
      </c>
      <c r="T1207" s="132" t="s">
        <v>828</v>
      </c>
      <c r="U1207" s="132">
        <v>124</v>
      </c>
      <c r="V1207" s="132">
        <v>80</v>
      </c>
      <c r="W1207" s="132" t="s">
        <v>1038</v>
      </c>
      <c r="X1207" s="132">
        <v>5</v>
      </c>
    </row>
    <row r="1208" spans="1:24" hidden="1">
      <c r="A1208" s="132">
        <v>1635</v>
      </c>
      <c r="B1208" s="132">
        <v>60000001057</v>
      </c>
      <c r="C1208" s="132">
        <v>61103099000</v>
      </c>
      <c r="D1208" s="132" t="s">
        <v>709</v>
      </c>
      <c r="E1208" s="132" t="s">
        <v>3690</v>
      </c>
      <c r="F1208" s="132">
        <v>89</v>
      </c>
      <c r="G1208" s="132" t="s">
        <v>3848</v>
      </c>
      <c r="H1208" s="132">
        <v>2</v>
      </c>
      <c r="I1208" s="132">
        <v>0.254</v>
      </c>
      <c r="J1208" s="132">
        <v>1</v>
      </c>
      <c r="K1208" s="132">
        <v>0.254</v>
      </c>
      <c r="L1208" s="132" t="s">
        <v>2171</v>
      </c>
      <c r="M1208" s="132">
        <v>497</v>
      </c>
      <c r="N1208" s="132" t="s">
        <v>468</v>
      </c>
      <c r="O1208" s="132">
        <v>1760</v>
      </c>
      <c r="P1208" s="132" t="s">
        <v>425</v>
      </c>
      <c r="Q1208" s="132">
        <v>37</v>
      </c>
      <c r="R1208" s="132" t="s">
        <v>467</v>
      </c>
      <c r="S1208" s="132">
        <v>1000323</v>
      </c>
      <c r="T1208" s="132" t="s">
        <v>821</v>
      </c>
      <c r="U1208" s="132">
        <v>3</v>
      </c>
      <c r="V1208" s="132">
        <v>90</v>
      </c>
      <c r="W1208" s="132" t="s">
        <v>1038</v>
      </c>
      <c r="X1208" s="132">
        <v>5</v>
      </c>
    </row>
    <row r="1209" spans="1:24" hidden="1">
      <c r="A1209" s="132">
        <v>1636</v>
      </c>
      <c r="B1209" s="132">
        <v>60000001079</v>
      </c>
      <c r="C1209" s="132">
        <v>61046900090</v>
      </c>
      <c r="D1209" s="132" t="s">
        <v>656</v>
      </c>
      <c r="E1209" s="132" t="s">
        <v>3671</v>
      </c>
      <c r="F1209" s="132">
        <v>54</v>
      </c>
      <c r="G1209" s="132" t="s">
        <v>3848</v>
      </c>
      <c r="H1209" s="132">
        <v>2</v>
      </c>
      <c r="I1209" s="132">
        <v>0.434</v>
      </c>
      <c r="J1209" s="132">
        <v>1</v>
      </c>
      <c r="K1209" s="132">
        <v>0.434</v>
      </c>
      <c r="L1209" s="132" t="s">
        <v>2171</v>
      </c>
      <c r="M1209" s="132">
        <v>497</v>
      </c>
      <c r="N1209" s="132" t="s">
        <v>468</v>
      </c>
      <c r="O1209" s="132">
        <v>1760</v>
      </c>
      <c r="P1209" s="132" t="s">
        <v>4294</v>
      </c>
      <c r="Q1209" s="132" t="s">
        <v>4271</v>
      </c>
      <c r="R1209" s="132" t="s">
        <v>467</v>
      </c>
      <c r="S1209" s="132">
        <v>1000323</v>
      </c>
      <c r="T1209" s="132" t="s">
        <v>810</v>
      </c>
      <c r="U1209" s="132">
        <v>122</v>
      </c>
      <c r="V1209" s="132">
        <v>100</v>
      </c>
      <c r="W1209" s="132" t="s">
        <v>1077</v>
      </c>
      <c r="X1209" s="132">
        <v>16</v>
      </c>
    </row>
    <row r="1210" spans="1:24" hidden="1">
      <c r="A1210" s="132">
        <v>1637</v>
      </c>
      <c r="B1210" s="132">
        <v>60000001074</v>
      </c>
      <c r="C1210" s="132">
        <v>61043300000</v>
      </c>
      <c r="D1210" s="132" t="s">
        <v>569</v>
      </c>
      <c r="E1210" s="132" t="s">
        <v>466</v>
      </c>
      <c r="F1210" s="132">
        <v>153</v>
      </c>
      <c r="G1210" s="132" t="s">
        <v>3848</v>
      </c>
      <c r="H1210" s="132">
        <v>2</v>
      </c>
      <c r="I1210" s="132">
        <v>0.46400000000000002</v>
      </c>
      <c r="J1210" s="132">
        <v>1</v>
      </c>
      <c r="K1210" s="132">
        <v>0.46400000000000002</v>
      </c>
      <c r="L1210" s="132" t="s">
        <v>2171</v>
      </c>
      <c r="M1210" s="132">
        <v>497</v>
      </c>
      <c r="N1210" s="132" t="s">
        <v>468</v>
      </c>
      <c r="O1210" s="132">
        <v>1760</v>
      </c>
      <c r="P1210" s="132" t="s">
        <v>425</v>
      </c>
      <c r="Q1210" s="132">
        <v>37</v>
      </c>
      <c r="R1210" s="132" t="s">
        <v>467</v>
      </c>
      <c r="S1210" s="132">
        <v>1000323</v>
      </c>
      <c r="T1210" s="132" t="s">
        <v>858</v>
      </c>
      <c r="U1210" s="132">
        <v>1</v>
      </c>
      <c r="V1210" s="132">
        <v>150</v>
      </c>
      <c r="W1210" s="132" t="s">
        <v>1048</v>
      </c>
      <c r="X1210" s="132">
        <v>4</v>
      </c>
    </row>
    <row r="1211" spans="1:24" hidden="1">
      <c r="A1211" s="132">
        <v>1638</v>
      </c>
      <c r="B1211" s="132">
        <v>60000001073</v>
      </c>
      <c r="C1211" s="132">
        <v>61043300000</v>
      </c>
      <c r="D1211" s="132" t="s">
        <v>569</v>
      </c>
      <c r="E1211" s="132" t="s">
        <v>466</v>
      </c>
      <c r="F1211" s="132">
        <v>153</v>
      </c>
      <c r="G1211" s="132" t="s">
        <v>3848</v>
      </c>
      <c r="H1211" s="132">
        <v>2</v>
      </c>
      <c r="I1211" s="132">
        <v>0.66600000000000004</v>
      </c>
      <c r="J1211" s="132">
        <v>1</v>
      </c>
      <c r="K1211" s="132">
        <v>0.66600000000000004</v>
      </c>
      <c r="L1211" s="132" t="s">
        <v>2171</v>
      </c>
      <c r="M1211" s="132">
        <v>497</v>
      </c>
      <c r="N1211" s="132" t="s">
        <v>468</v>
      </c>
      <c r="O1211" s="132">
        <v>1760</v>
      </c>
      <c r="P1211" s="132" t="s">
        <v>425</v>
      </c>
      <c r="Q1211" s="132">
        <v>37</v>
      </c>
      <c r="R1211" s="132" t="s">
        <v>467</v>
      </c>
      <c r="S1211" s="132">
        <v>1000323</v>
      </c>
      <c r="T1211" s="132">
        <v>52</v>
      </c>
      <c r="U1211" s="132">
        <v>106</v>
      </c>
      <c r="V1211" s="132">
        <v>160</v>
      </c>
      <c r="W1211" s="132" t="s">
        <v>1064</v>
      </c>
      <c r="X1211" s="132">
        <v>7</v>
      </c>
    </row>
    <row r="1212" spans="1:24" hidden="1">
      <c r="A1212" s="132">
        <v>1639</v>
      </c>
      <c r="B1212" s="132">
        <v>60000001038</v>
      </c>
      <c r="C1212" s="132">
        <v>62046990000</v>
      </c>
      <c r="D1212" s="132" t="s">
        <v>598</v>
      </c>
      <c r="E1212" s="132" t="s">
        <v>420</v>
      </c>
      <c r="F1212" s="132">
        <v>93</v>
      </c>
      <c r="G1212" s="132" t="s">
        <v>3848</v>
      </c>
      <c r="H1212" s="132">
        <v>2</v>
      </c>
      <c r="I1212" s="132">
        <v>0.35599999999999998</v>
      </c>
      <c r="J1212" s="132">
        <v>1</v>
      </c>
      <c r="K1212" s="132">
        <v>0.35599999999999998</v>
      </c>
      <c r="L1212" s="132" t="s">
        <v>2171</v>
      </c>
      <c r="M1212" s="132">
        <v>497</v>
      </c>
      <c r="N1212" s="132" t="s">
        <v>468</v>
      </c>
      <c r="O1212" s="132">
        <v>1760</v>
      </c>
      <c r="P1212" s="132" t="s">
        <v>431</v>
      </c>
      <c r="Q1212" s="132">
        <v>53</v>
      </c>
      <c r="R1212" s="132" t="s">
        <v>467</v>
      </c>
      <c r="S1212" s="132">
        <v>1000323</v>
      </c>
      <c r="T1212" s="132" t="s">
        <v>810</v>
      </c>
      <c r="U1212" s="132">
        <v>122</v>
      </c>
      <c r="V1212" s="132">
        <v>100</v>
      </c>
      <c r="W1212" s="132" t="s">
        <v>1063</v>
      </c>
      <c r="X1212" s="132">
        <v>13</v>
      </c>
    </row>
    <row r="1213" spans="1:24" hidden="1">
      <c r="A1213" s="132">
        <v>1640</v>
      </c>
      <c r="B1213" s="132">
        <v>60000001039</v>
      </c>
      <c r="C1213" s="132">
        <v>61044300000</v>
      </c>
      <c r="D1213" s="132" t="s">
        <v>541</v>
      </c>
      <c r="E1213" s="132" t="s">
        <v>426</v>
      </c>
      <c r="F1213" s="132">
        <v>43</v>
      </c>
      <c r="G1213" s="132" t="s">
        <v>3848</v>
      </c>
      <c r="H1213" s="132">
        <v>2</v>
      </c>
      <c r="I1213" s="132">
        <v>0.40400000000000003</v>
      </c>
      <c r="J1213" s="132">
        <v>1</v>
      </c>
      <c r="K1213" s="132">
        <v>0.40400000000000003</v>
      </c>
      <c r="L1213" s="132" t="s">
        <v>2171</v>
      </c>
      <c r="M1213" s="132">
        <v>497</v>
      </c>
      <c r="N1213" s="132" t="s">
        <v>468</v>
      </c>
      <c r="O1213" s="132">
        <v>1760</v>
      </c>
      <c r="P1213" s="132" t="s">
        <v>425</v>
      </c>
      <c r="Q1213" s="132">
        <v>37</v>
      </c>
      <c r="R1213" s="132" t="s">
        <v>467</v>
      </c>
      <c r="S1213" s="132">
        <v>1000323</v>
      </c>
      <c r="T1213" s="132" t="s">
        <v>821</v>
      </c>
      <c r="U1213" s="132">
        <v>3</v>
      </c>
      <c r="V1213" s="132">
        <v>90</v>
      </c>
      <c r="W1213" s="132" t="s">
        <v>3916</v>
      </c>
      <c r="X1213" s="132">
        <v>10</v>
      </c>
    </row>
    <row r="1214" spans="1:24" hidden="1">
      <c r="A1214" s="132">
        <v>1641</v>
      </c>
      <c r="B1214" s="132">
        <v>60000001041</v>
      </c>
      <c r="C1214" s="132">
        <v>61045300000</v>
      </c>
      <c r="D1214" s="132" t="s">
        <v>495</v>
      </c>
      <c r="E1214" s="132" t="s">
        <v>443</v>
      </c>
      <c r="F1214" s="132">
        <v>53</v>
      </c>
      <c r="G1214" s="132" t="s">
        <v>3848</v>
      </c>
      <c r="H1214" s="132">
        <v>2</v>
      </c>
      <c r="I1214" s="132">
        <v>0.39200000000000002</v>
      </c>
      <c r="J1214" s="132">
        <v>1</v>
      </c>
      <c r="K1214" s="132">
        <v>0.39200000000000002</v>
      </c>
      <c r="L1214" s="132" t="s">
        <v>2171</v>
      </c>
      <c r="M1214" s="132">
        <v>497</v>
      </c>
      <c r="N1214" s="132" t="s">
        <v>468</v>
      </c>
      <c r="O1214" s="132">
        <v>1760</v>
      </c>
      <c r="P1214" s="132" t="s">
        <v>425</v>
      </c>
      <c r="Q1214" s="132">
        <v>37</v>
      </c>
      <c r="R1214" s="132" t="s">
        <v>467</v>
      </c>
      <c r="S1214" s="132">
        <v>1000323</v>
      </c>
      <c r="T1214" s="132" t="s">
        <v>828</v>
      </c>
      <c r="U1214" s="132">
        <v>124</v>
      </c>
      <c r="V1214" s="132">
        <v>110</v>
      </c>
      <c r="W1214" s="132" t="s">
        <v>3920</v>
      </c>
      <c r="X1214" s="132">
        <v>14</v>
      </c>
    </row>
    <row r="1215" spans="1:24" hidden="1">
      <c r="A1215" s="132">
        <v>1642</v>
      </c>
      <c r="B1215" s="132">
        <v>60000001050</v>
      </c>
      <c r="C1215" s="132">
        <v>61043900000</v>
      </c>
      <c r="D1215" s="132" t="s">
        <v>675</v>
      </c>
      <c r="E1215" s="132" t="s">
        <v>466</v>
      </c>
      <c r="F1215" s="132">
        <v>153</v>
      </c>
      <c r="G1215" s="132" t="s">
        <v>3848</v>
      </c>
      <c r="H1215" s="132">
        <v>2</v>
      </c>
      <c r="I1215" s="132">
        <v>0.438</v>
      </c>
      <c r="J1215" s="132">
        <v>1</v>
      </c>
      <c r="K1215" s="132">
        <v>0.438</v>
      </c>
      <c r="L1215" s="132" t="s">
        <v>2171</v>
      </c>
      <c r="M1215" s="132">
        <v>497</v>
      </c>
      <c r="N1215" s="132" t="s">
        <v>468</v>
      </c>
      <c r="O1215" s="132">
        <v>1760</v>
      </c>
      <c r="P1215" s="132" t="s">
        <v>431</v>
      </c>
      <c r="Q1215" s="132">
        <v>53</v>
      </c>
      <c r="R1215" s="132" t="s">
        <v>467</v>
      </c>
      <c r="S1215" s="132">
        <v>1000323</v>
      </c>
      <c r="T1215" s="132" t="s">
        <v>825</v>
      </c>
      <c r="U1215" s="132">
        <v>119</v>
      </c>
      <c r="V1215" s="132">
        <v>130</v>
      </c>
      <c r="W1215" s="132" t="s">
        <v>1038</v>
      </c>
      <c r="X1215" s="132">
        <v>5</v>
      </c>
    </row>
    <row r="1216" spans="1:24" hidden="1">
      <c r="A1216" s="132">
        <v>1643</v>
      </c>
      <c r="B1216" s="132">
        <v>60000001043</v>
      </c>
      <c r="C1216" s="132">
        <v>61043200000</v>
      </c>
      <c r="D1216" s="132" t="s">
        <v>1131</v>
      </c>
      <c r="E1216" s="132" t="s">
        <v>466</v>
      </c>
      <c r="F1216" s="132">
        <v>153</v>
      </c>
      <c r="G1216" s="132" t="s">
        <v>3848</v>
      </c>
      <c r="H1216" s="132">
        <v>2</v>
      </c>
      <c r="I1216" s="132">
        <v>0.28399999999999997</v>
      </c>
      <c r="J1216" s="132">
        <v>1</v>
      </c>
      <c r="K1216" s="132">
        <v>0.28399999999999997</v>
      </c>
      <c r="L1216" s="132" t="s">
        <v>2171</v>
      </c>
      <c r="M1216" s="132">
        <v>497</v>
      </c>
      <c r="N1216" s="132" t="s">
        <v>468</v>
      </c>
      <c r="O1216" s="132">
        <v>1760</v>
      </c>
      <c r="P1216" s="132" t="s">
        <v>439</v>
      </c>
      <c r="Q1216" s="132">
        <v>9</v>
      </c>
      <c r="R1216" s="132" t="s">
        <v>467</v>
      </c>
      <c r="S1216" s="132">
        <v>1000323</v>
      </c>
      <c r="T1216" s="132" t="s">
        <v>810</v>
      </c>
      <c r="U1216" s="132">
        <v>122</v>
      </c>
      <c r="V1216" s="132">
        <v>130</v>
      </c>
      <c r="W1216" s="132" t="s">
        <v>1038</v>
      </c>
      <c r="X1216" s="132">
        <v>5</v>
      </c>
    </row>
    <row r="1217" spans="1:24" hidden="1">
      <c r="A1217" s="132">
        <v>1644</v>
      </c>
      <c r="B1217" s="132">
        <v>60000001047</v>
      </c>
      <c r="C1217" s="132">
        <v>61069090000</v>
      </c>
      <c r="D1217" s="132" t="s">
        <v>607</v>
      </c>
      <c r="E1217" s="132" t="s">
        <v>437</v>
      </c>
      <c r="F1217" s="132">
        <v>77</v>
      </c>
      <c r="G1217" s="132" t="s">
        <v>3848</v>
      </c>
      <c r="H1217" s="132">
        <v>2</v>
      </c>
      <c r="I1217" s="132">
        <v>0.16</v>
      </c>
      <c r="J1217" s="132">
        <v>1</v>
      </c>
      <c r="K1217" s="132">
        <v>0.16</v>
      </c>
      <c r="L1217" s="132" t="s">
        <v>2171</v>
      </c>
      <c r="M1217" s="132">
        <v>497</v>
      </c>
      <c r="N1217" s="132" t="s">
        <v>468</v>
      </c>
      <c r="O1217" s="132">
        <v>1760</v>
      </c>
      <c r="P1217" s="132" t="s">
        <v>431</v>
      </c>
      <c r="Q1217" s="132">
        <v>53</v>
      </c>
      <c r="R1217" s="132" t="s">
        <v>467</v>
      </c>
      <c r="S1217" s="132">
        <v>1000323</v>
      </c>
      <c r="T1217" s="132" t="s">
        <v>825</v>
      </c>
      <c r="U1217" s="132">
        <v>119</v>
      </c>
      <c r="V1217" s="132">
        <v>70</v>
      </c>
      <c r="W1217" s="132" t="s">
        <v>3919</v>
      </c>
      <c r="X1217" s="132">
        <v>25</v>
      </c>
    </row>
    <row r="1218" spans="1:24" hidden="1">
      <c r="A1218" s="132">
        <v>1645</v>
      </c>
      <c r="B1218" s="132">
        <v>60000001044</v>
      </c>
      <c r="C1218" s="132">
        <v>61069090000</v>
      </c>
      <c r="D1218" s="132" t="s">
        <v>607</v>
      </c>
      <c r="E1218" s="132" t="s">
        <v>437</v>
      </c>
      <c r="F1218" s="132">
        <v>77</v>
      </c>
      <c r="G1218" s="132" t="s">
        <v>3848</v>
      </c>
      <c r="H1218" s="132">
        <v>2</v>
      </c>
      <c r="I1218" s="132">
        <v>0.16</v>
      </c>
      <c r="J1218" s="132">
        <v>1</v>
      </c>
      <c r="K1218" s="132">
        <v>0.16</v>
      </c>
      <c r="L1218" s="132" t="s">
        <v>2171</v>
      </c>
      <c r="M1218" s="132">
        <v>497</v>
      </c>
      <c r="N1218" s="132" t="s">
        <v>468</v>
      </c>
      <c r="O1218" s="132">
        <v>1760</v>
      </c>
      <c r="P1218" s="132" t="s">
        <v>431</v>
      </c>
      <c r="Q1218" s="132">
        <v>53</v>
      </c>
      <c r="R1218" s="132" t="s">
        <v>467</v>
      </c>
      <c r="S1218" s="132">
        <v>1000323</v>
      </c>
      <c r="T1218" s="132" t="s">
        <v>825</v>
      </c>
      <c r="U1218" s="132">
        <v>119</v>
      </c>
      <c r="V1218" s="132">
        <v>70</v>
      </c>
      <c r="W1218" s="132" t="s">
        <v>3919</v>
      </c>
      <c r="X1218" s="132">
        <v>25</v>
      </c>
    </row>
    <row r="1219" spans="1:24" hidden="1">
      <c r="A1219" s="132">
        <v>1646</v>
      </c>
      <c r="B1219" s="132">
        <v>60000001048</v>
      </c>
      <c r="C1219" s="132">
        <v>62046318000</v>
      </c>
      <c r="D1219" s="132" t="s">
        <v>511</v>
      </c>
      <c r="E1219" s="132" t="s">
        <v>420</v>
      </c>
      <c r="F1219" s="132">
        <v>93</v>
      </c>
      <c r="G1219" s="132" t="s">
        <v>3848</v>
      </c>
      <c r="H1219" s="132">
        <v>2</v>
      </c>
      <c r="I1219" s="132">
        <v>0.318</v>
      </c>
      <c r="J1219" s="132">
        <v>1</v>
      </c>
      <c r="K1219" s="132">
        <v>0.318</v>
      </c>
      <c r="L1219" s="132" t="s">
        <v>2171</v>
      </c>
      <c r="M1219" s="132">
        <v>497</v>
      </c>
      <c r="N1219" s="132" t="s">
        <v>468</v>
      </c>
      <c r="O1219" s="132">
        <v>1760</v>
      </c>
      <c r="P1219" s="132" t="s">
        <v>425</v>
      </c>
      <c r="Q1219" s="132">
        <v>37</v>
      </c>
      <c r="R1219" s="132" t="s">
        <v>467</v>
      </c>
      <c r="S1219" s="132">
        <v>1000323</v>
      </c>
      <c r="T1219" s="132" t="s">
        <v>858</v>
      </c>
      <c r="U1219" s="132">
        <v>1</v>
      </c>
      <c r="V1219" s="132">
        <v>90</v>
      </c>
      <c r="W1219" s="132" t="s">
        <v>1038</v>
      </c>
      <c r="X1219" s="132">
        <v>5</v>
      </c>
    </row>
    <row r="1220" spans="1:24" hidden="1">
      <c r="A1220" s="132">
        <v>1647</v>
      </c>
      <c r="B1220" s="132">
        <v>60000001042</v>
      </c>
      <c r="C1220" s="132">
        <v>61046900090</v>
      </c>
      <c r="D1220" s="132" t="s">
        <v>613</v>
      </c>
      <c r="E1220" s="132" t="s">
        <v>442</v>
      </c>
      <c r="F1220" s="132">
        <v>24</v>
      </c>
      <c r="G1220" s="132" t="s">
        <v>3848</v>
      </c>
      <c r="H1220" s="132">
        <v>2</v>
      </c>
      <c r="I1220" s="132">
        <v>0.19400000000000001</v>
      </c>
      <c r="J1220" s="132">
        <v>1</v>
      </c>
      <c r="K1220" s="132">
        <v>0.19400000000000001</v>
      </c>
      <c r="L1220" s="132" t="s">
        <v>2171</v>
      </c>
      <c r="M1220" s="132">
        <v>497</v>
      </c>
      <c r="N1220" s="132" t="s">
        <v>468</v>
      </c>
      <c r="O1220" s="132">
        <v>1760</v>
      </c>
      <c r="P1220" s="132" t="s">
        <v>431</v>
      </c>
      <c r="Q1220" s="132">
        <v>53</v>
      </c>
      <c r="R1220" s="132" t="s">
        <v>467</v>
      </c>
      <c r="S1220" s="132">
        <v>1000323</v>
      </c>
      <c r="T1220" s="132" t="s">
        <v>821</v>
      </c>
      <c r="U1220" s="132">
        <v>3</v>
      </c>
      <c r="V1220" s="132">
        <v>70</v>
      </c>
      <c r="W1220" s="132" t="s">
        <v>1144</v>
      </c>
      <c r="X1220" s="132">
        <v>23</v>
      </c>
    </row>
    <row r="1221" spans="1:24" hidden="1">
      <c r="A1221" s="132">
        <v>1648</v>
      </c>
      <c r="B1221" s="132">
        <v>60000001040</v>
      </c>
      <c r="C1221" s="132">
        <v>61044300000</v>
      </c>
      <c r="D1221" s="132" t="s">
        <v>541</v>
      </c>
      <c r="E1221" s="132" t="s">
        <v>426</v>
      </c>
      <c r="F1221" s="132">
        <v>43</v>
      </c>
      <c r="G1221" s="132" t="s">
        <v>3848</v>
      </c>
      <c r="H1221" s="132">
        <v>2</v>
      </c>
      <c r="I1221" s="132">
        <v>0.252</v>
      </c>
      <c r="J1221" s="132">
        <v>1</v>
      </c>
      <c r="K1221" s="132">
        <v>0.252</v>
      </c>
      <c r="L1221" s="132" t="s">
        <v>2171</v>
      </c>
      <c r="M1221" s="132">
        <v>497</v>
      </c>
      <c r="N1221" s="132" t="s">
        <v>468</v>
      </c>
      <c r="O1221" s="132">
        <v>1760</v>
      </c>
      <c r="P1221" s="132" t="s">
        <v>425</v>
      </c>
      <c r="Q1221" s="132">
        <v>37</v>
      </c>
      <c r="R1221" s="132" t="s">
        <v>467</v>
      </c>
      <c r="S1221" s="132">
        <v>1000323</v>
      </c>
      <c r="T1221" s="132" t="s">
        <v>821</v>
      </c>
      <c r="U1221" s="132">
        <v>3</v>
      </c>
      <c r="V1221" s="132">
        <v>110</v>
      </c>
      <c r="W1221" s="132" t="s">
        <v>1144</v>
      </c>
      <c r="X1221" s="132">
        <v>23</v>
      </c>
    </row>
    <row r="1222" spans="1:24" hidden="1">
      <c r="A1222" s="132">
        <v>1649</v>
      </c>
      <c r="B1222" s="132">
        <v>60000001049</v>
      </c>
      <c r="C1222" s="132">
        <v>61045300000</v>
      </c>
      <c r="D1222" s="132" t="s">
        <v>495</v>
      </c>
      <c r="E1222" s="132" t="s">
        <v>443</v>
      </c>
      <c r="F1222" s="132">
        <v>53</v>
      </c>
      <c r="G1222" s="132" t="s">
        <v>3848</v>
      </c>
      <c r="H1222" s="132">
        <v>2</v>
      </c>
      <c r="I1222" s="132">
        <v>0.502</v>
      </c>
      <c r="J1222" s="132">
        <v>1</v>
      </c>
      <c r="K1222" s="132">
        <v>0.502</v>
      </c>
      <c r="L1222" s="132" t="s">
        <v>2171</v>
      </c>
      <c r="M1222" s="132">
        <v>497</v>
      </c>
      <c r="N1222" s="132" t="s">
        <v>468</v>
      </c>
      <c r="O1222" s="132">
        <v>1760</v>
      </c>
      <c r="P1222" s="132" t="s">
        <v>425</v>
      </c>
      <c r="Q1222" s="132">
        <v>37</v>
      </c>
      <c r="R1222" s="132" t="s">
        <v>467</v>
      </c>
      <c r="S1222" s="132">
        <v>1000323</v>
      </c>
      <c r="T1222" s="132" t="s">
        <v>810</v>
      </c>
      <c r="U1222" s="132">
        <v>122</v>
      </c>
      <c r="V1222" s="132">
        <v>130</v>
      </c>
      <c r="W1222" s="132" t="s">
        <v>1063</v>
      </c>
      <c r="X1222" s="132">
        <v>13</v>
      </c>
    </row>
    <row r="1223" spans="1:24" hidden="1">
      <c r="A1223" s="132">
        <v>1650</v>
      </c>
      <c r="B1223" s="132">
        <v>60000001046</v>
      </c>
      <c r="C1223" s="132">
        <v>62046239000</v>
      </c>
      <c r="D1223" s="132" t="s">
        <v>510</v>
      </c>
      <c r="E1223" s="132" t="s">
        <v>420</v>
      </c>
      <c r="F1223" s="132">
        <v>93</v>
      </c>
      <c r="G1223" s="132" t="s">
        <v>3848</v>
      </c>
      <c r="H1223" s="132">
        <v>2</v>
      </c>
      <c r="I1223" s="132">
        <v>0.432</v>
      </c>
      <c r="J1223" s="132">
        <v>1</v>
      </c>
      <c r="K1223" s="132">
        <v>0.432</v>
      </c>
      <c r="L1223" s="132" t="s">
        <v>2171</v>
      </c>
      <c r="M1223" s="132">
        <v>497</v>
      </c>
      <c r="N1223" s="132" t="s">
        <v>468</v>
      </c>
      <c r="O1223" s="132">
        <v>1760</v>
      </c>
      <c r="P1223" s="132" t="s">
        <v>439</v>
      </c>
      <c r="Q1223" s="132">
        <v>9</v>
      </c>
      <c r="R1223" s="132" t="s">
        <v>467</v>
      </c>
      <c r="S1223" s="132">
        <v>1000323</v>
      </c>
      <c r="T1223" s="132" t="s">
        <v>858</v>
      </c>
      <c r="U1223" s="132">
        <v>1</v>
      </c>
      <c r="V1223" s="132">
        <v>80</v>
      </c>
      <c r="W1223" s="132" t="s">
        <v>3919</v>
      </c>
      <c r="X1223" s="132">
        <v>25</v>
      </c>
    </row>
    <row r="1224" spans="1:24" hidden="1">
      <c r="A1224" s="132">
        <v>1651</v>
      </c>
      <c r="B1224" s="132">
        <v>60000001045</v>
      </c>
      <c r="C1224" s="132">
        <v>61044300000</v>
      </c>
      <c r="D1224" s="132" t="s">
        <v>541</v>
      </c>
      <c r="E1224" s="132" t="s">
        <v>426</v>
      </c>
      <c r="F1224" s="132">
        <v>43</v>
      </c>
      <c r="G1224" s="132" t="s">
        <v>3848</v>
      </c>
      <c r="H1224" s="132">
        <v>2</v>
      </c>
      <c r="I1224" s="132">
        <v>0.35199999999999998</v>
      </c>
      <c r="J1224" s="132">
        <v>1</v>
      </c>
      <c r="K1224" s="132">
        <v>0.35199999999999998</v>
      </c>
      <c r="L1224" s="132" t="s">
        <v>2171</v>
      </c>
      <c r="M1224" s="132">
        <v>497</v>
      </c>
      <c r="N1224" s="132" t="s">
        <v>468</v>
      </c>
      <c r="O1224" s="132">
        <v>1760</v>
      </c>
      <c r="P1224" s="132" t="s">
        <v>425</v>
      </c>
      <c r="Q1224" s="132">
        <v>37</v>
      </c>
      <c r="R1224" s="132" t="s">
        <v>467</v>
      </c>
      <c r="S1224" s="132">
        <v>1000323</v>
      </c>
      <c r="T1224" s="132" t="s">
        <v>858</v>
      </c>
      <c r="U1224" s="132">
        <v>1</v>
      </c>
      <c r="V1224" s="132">
        <v>170</v>
      </c>
      <c r="W1224" s="132" t="s">
        <v>1063</v>
      </c>
      <c r="X1224" s="132">
        <v>13</v>
      </c>
    </row>
    <row r="1225" spans="1:24" hidden="1">
      <c r="A1225" s="132">
        <v>1652</v>
      </c>
      <c r="B1225" s="132">
        <v>60000001054</v>
      </c>
      <c r="C1225" s="132">
        <v>61046300000</v>
      </c>
      <c r="D1225" s="132" t="s">
        <v>635</v>
      </c>
      <c r="E1225" s="132" t="s">
        <v>3671</v>
      </c>
      <c r="F1225" s="132">
        <v>54</v>
      </c>
      <c r="G1225" s="132" t="s">
        <v>3848</v>
      </c>
      <c r="H1225" s="132">
        <v>2</v>
      </c>
      <c r="I1225" s="132">
        <v>0.502</v>
      </c>
      <c r="J1225" s="132">
        <v>1</v>
      </c>
      <c r="K1225" s="132">
        <v>0.502</v>
      </c>
      <c r="L1225" s="132" t="s">
        <v>2171</v>
      </c>
      <c r="M1225" s="132">
        <v>497</v>
      </c>
      <c r="N1225" s="132" t="s">
        <v>468</v>
      </c>
      <c r="O1225" s="132">
        <v>1760</v>
      </c>
      <c r="P1225" s="132" t="s">
        <v>425</v>
      </c>
      <c r="Q1225" s="132">
        <v>37</v>
      </c>
      <c r="R1225" s="132" t="s">
        <v>467</v>
      </c>
      <c r="S1225" s="132">
        <v>1000323</v>
      </c>
      <c r="T1225" s="132" t="s">
        <v>858</v>
      </c>
      <c r="U1225" s="132">
        <v>1</v>
      </c>
      <c r="V1225" s="132">
        <v>160</v>
      </c>
      <c r="W1225" s="132" t="s">
        <v>1063</v>
      </c>
      <c r="X1225" s="132">
        <v>13</v>
      </c>
    </row>
    <row r="1226" spans="1:24" hidden="1">
      <c r="A1226" s="132">
        <v>1653</v>
      </c>
      <c r="B1226" s="132">
        <v>60000001053</v>
      </c>
      <c r="C1226" s="132">
        <v>61046300000</v>
      </c>
      <c r="D1226" s="132" t="s">
        <v>635</v>
      </c>
      <c r="E1226" s="132" t="s">
        <v>3671</v>
      </c>
      <c r="F1226" s="132">
        <v>54</v>
      </c>
      <c r="G1226" s="132" t="s">
        <v>3848</v>
      </c>
      <c r="H1226" s="132">
        <v>2</v>
      </c>
      <c r="I1226" s="132">
        <v>0.72199999999999998</v>
      </c>
      <c r="J1226" s="132">
        <v>1</v>
      </c>
      <c r="K1226" s="132">
        <v>0.72199999999999998</v>
      </c>
      <c r="L1226" s="132" t="s">
        <v>2171</v>
      </c>
      <c r="M1226" s="132">
        <v>497</v>
      </c>
      <c r="N1226" s="132" t="s">
        <v>468</v>
      </c>
      <c r="O1226" s="132">
        <v>1760</v>
      </c>
      <c r="P1226" s="132" t="s">
        <v>425</v>
      </c>
      <c r="Q1226" s="132">
        <v>37</v>
      </c>
      <c r="R1226" s="132" t="s">
        <v>467</v>
      </c>
      <c r="S1226" s="132">
        <v>1000323</v>
      </c>
      <c r="T1226" s="132" t="s">
        <v>828</v>
      </c>
      <c r="U1226" s="132">
        <v>124</v>
      </c>
      <c r="V1226" s="132">
        <v>140</v>
      </c>
      <c r="W1226" s="132" t="s">
        <v>3919</v>
      </c>
      <c r="X1226" s="132">
        <v>25</v>
      </c>
    </row>
    <row r="1227" spans="1:24" hidden="1">
      <c r="A1227" s="132">
        <v>1654</v>
      </c>
      <c r="B1227" s="132">
        <v>60000001016</v>
      </c>
      <c r="C1227" s="132">
        <v>61109090000</v>
      </c>
      <c r="D1227" s="132" t="s">
        <v>1216</v>
      </c>
      <c r="E1227" s="132" t="s">
        <v>459</v>
      </c>
      <c r="F1227" s="132">
        <v>88</v>
      </c>
      <c r="G1227" s="132" t="s">
        <v>3848</v>
      </c>
      <c r="H1227" s="132">
        <v>2</v>
      </c>
      <c r="I1227" s="132">
        <v>0.17599999999999999</v>
      </c>
      <c r="J1227" s="132">
        <v>1</v>
      </c>
      <c r="K1227" s="132">
        <v>0.17599999999999999</v>
      </c>
      <c r="L1227" s="132" t="s">
        <v>2171</v>
      </c>
      <c r="M1227" s="132">
        <v>497</v>
      </c>
      <c r="N1227" s="132" t="s">
        <v>468</v>
      </c>
      <c r="O1227" s="132">
        <v>1760</v>
      </c>
      <c r="P1227" s="132" t="s">
        <v>431</v>
      </c>
      <c r="Q1227" s="132">
        <v>53</v>
      </c>
      <c r="R1227" s="132" t="s">
        <v>467</v>
      </c>
      <c r="S1227" s="132">
        <v>1000323</v>
      </c>
      <c r="T1227" s="132" t="s">
        <v>1217</v>
      </c>
      <c r="U1227" s="132">
        <v>144</v>
      </c>
      <c r="V1227" s="132">
        <v>50</v>
      </c>
      <c r="W1227" s="132" t="s">
        <v>1064</v>
      </c>
      <c r="X1227" s="132">
        <v>7</v>
      </c>
    </row>
    <row r="1228" spans="1:24" hidden="1">
      <c r="A1228" s="132">
        <v>1655</v>
      </c>
      <c r="B1228" s="132">
        <v>60000001018</v>
      </c>
      <c r="C1228" s="132">
        <v>61044900000</v>
      </c>
      <c r="D1228" s="132" t="s">
        <v>590</v>
      </c>
      <c r="E1228" s="132" t="s">
        <v>426</v>
      </c>
      <c r="F1228" s="132">
        <v>43</v>
      </c>
      <c r="G1228" s="132" t="s">
        <v>3848</v>
      </c>
      <c r="H1228" s="132">
        <v>2</v>
      </c>
      <c r="I1228" s="132">
        <v>0.316</v>
      </c>
      <c r="J1228" s="132">
        <v>1</v>
      </c>
      <c r="K1228" s="132">
        <v>0.316</v>
      </c>
      <c r="L1228" s="132" t="s">
        <v>2171</v>
      </c>
      <c r="M1228" s="132">
        <v>497</v>
      </c>
      <c r="N1228" s="132" t="s">
        <v>468</v>
      </c>
      <c r="O1228" s="132">
        <v>1760</v>
      </c>
      <c r="P1228" s="132" t="s">
        <v>431</v>
      </c>
      <c r="Q1228" s="132">
        <v>53</v>
      </c>
      <c r="R1228" s="132" t="s">
        <v>467</v>
      </c>
      <c r="S1228" s="132">
        <v>1000323</v>
      </c>
      <c r="T1228" s="132" t="s">
        <v>858</v>
      </c>
      <c r="U1228" s="132">
        <v>1</v>
      </c>
      <c r="V1228" s="132">
        <v>100</v>
      </c>
      <c r="W1228" s="132" t="s">
        <v>3919</v>
      </c>
      <c r="X1228" s="132">
        <v>25</v>
      </c>
    </row>
    <row r="1229" spans="1:24" hidden="1">
      <c r="A1229" s="132">
        <v>1656</v>
      </c>
      <c r="B1229" s="132">
        <v>60000001015</v>
      </c>
      <c r="C1229" s="132">
        <v>61044300000</v>
      </c>
      <c r="D1229" s="132" t="s">
        <v>541</v>
      </c>
      <c r="E1229" s="132" t="s">
        <v>426</v>
      </c>
      <c r="F1229" s="132">
        <v>43</v>
      </c>
      <c r="G1229" s="132" t="s">
        <v>3848</v>
      </c>
      <c r="H1229" s="132">
        <v>2</v>
      </c>
      <c r="I1229" s="132">
        <v>0.54400000000000004</v>
      </c>
      <c r="J1229" s="132">
        <v>1</v>
      </c>
      <c r="K1229" s="132">
        <v>0.54400000000000004</v>
      </c>
      <c r="L1229" s="132" t="s">
        <v>2171</v>
      </c>
      <c r="M1229" s="132">
        <v>497</v>
      </c>
      <c r="N1229" s="132" t="s">
        <v>468</v>
      </c>
      <c r="O1229" s="132">
        <v>1760</v>
      </c>
      <c r="P1229" s="132" t="s">
        <v>425</v>
      </c>
      <c r="Q1229" s="132">
        <v>37</v>
      </c>
      <c r="R1229" s="132" t="s">
        <v>467</v>
      </c>
      <c r="S1229" s="132">
        <v>1000323</v>
      </c>
      <c r="T1229" s="132">
        <v>46</v>
      </c>
      <c r="U1229" s="132">
        <v>99</v>
      </c>
      <c r="V1229" s="132">
        <v>160</v>
      </c>
      <c r="W1229" s="132" t="s">
        <v>1048</v>
      </c>
      <c r="X1229" s="132">
        <v>4</v>
      </c>
    </row>
    <row r="1230" spans="1:24" hidden="1">
      <c r="A1230" s="132">
        <v>1657</v>
      </c>
      <c r="B1230" s="132">
        <v>60000001026</v>
      </c>
      <c r="C1230" s="132">
        <v>61062000000</v>
      </c>
      <c r="D1230" s="132" t="s">
        <v>599</v>
      </c>
      <c r="E1230" s="132" t="s">
        <v>437</v>
      </c>
      <c r="F1230" s="132">
        <v>77</v>
      </c>
      <c r="G1230" s="132" t="s">
        <v>3848</v>
      </c>
      <c r="H1230" s="132">
        <v>2</v>
      </c>
      <c r="I1230" s="132">
        <v>0.122</v>
      </c>
      <c r="J1230" s="132">
        <v>1</v>
      </c>
      <c r="K1230" s="132">
        <v>0.122</v>
      </c>
      <c r="L1230" s="132" t="s">
        <v>2171</v>
      </c>
      <c r="M1230" s="132">
        <v>497</v>
      </c>
      <c r="N1230" s="132" t="s">
        <v>468</v>
      </c>
      <c r="O1230" s="132">
        <v>1760</v>
      </c>
      <c r="P1230" s="132" t="s">
        <v>425</v>
      </c>
      <c r="Q1230" s="132">
        <v>37</v>
      </c>
      <c r="R1230" s="132" t="s">
        <v>467</v>
      </c>
      <c r="S1230" s="132">
        <v>1000323</v>
      </c>
      <c r="T1230" s="132" t="s">
        <v>825</v>
      </c>
      <c r="U1230" s="132">
        <v>119</v>
      </c>
      <c r="V1230" s="132">
        <v>50</v>
      </c>
      <c r="W1230" s="132" t="s">
        <v>1063</v>
      </c>
      <c r="X1230" s="132">
        <v>13</v>
      </c>
    </row>
    <row r="1231" spans="1:24" hidden="1">
      <c r="A1231" s="132">
        <v>1658</v>
      </c>
      <c r="B1231" s="132">
        <v>60000001027</v>
      </c>
      <c r="C1231" s="132">
        <v>61062000000</v>
      </c>
      <c r="D1231" s="132" t="s">
        <v>599</v>
      </c>
      <c r="E1231" s="132" t="s">
        <v>437</v>
      </c>
      <c r="F1231" s="132">
        <v>77</v>
      </c>
      <c r="G1231" s="132" t="s">
        <v>3848</v>
      </c>
      <c r="H1231" s="132">
        <v>2</v>
      </c>
      <c r="I1231" s="132">
        <v>0.122</v>
      </c>
      <c r="J1231" s="132">
        <v>1</v>
      </c>
      <c r="K1231" s="132">
        <v>0.122</v>
      </c>
      <c r="L1231" s="132" t="s">
        <v>2171</v>
      </c>
      <c r="M1231" s="132">
        <v>497</v>
      </c>
      <c r="N1231" s="132" t="s">
        <v>468</v>
      </c>
      <c r="O1231" s="132">
        <v>1760</v>
      </c>
      <c r="P1231" s="132" t="s">
        <v>425</v>
      </c>
      <c r="Q1231" s="132">
        <v>37</v>
      </c>
      <c r="R1231" s="132" t="s">
        <v>467</v>
      </c>
      <c r="S1231" s="132">
        <v>1000323</v>
      </c>
      <c r="T1231" s="132" t="s">
        <v>825</v>
      </c>
      <c r="U1231" s="132">
        <v>119</v>
      </c>
      <c r="V1231" s="132">
        <v>50</v>
      </c>
      <c r="W1231" s="132" t="s">
        <v>1063</v>
      </c>
      <c r="X1231" s="132">
        <v>13</v>
      </c>
    </row>
    <row r="1232" spans="1:24" hidden="1">
      <c r="A1232" s="132">
        <v>1659</v>
      </c>
      <c r="B1232" s="132">
        <v>60000001014</v>
      </c>
      <c r="C1232" s="132">
        <v>61062000000</v>
      </c>
      <c r="D1232" s="132" t="s">
        <v>977</v>
      </c>
      <c r="E1232" s="132" t="s">
        <v>444</v>
      </c>
      <c r="F1232" s="132">
        <v>82</v>
      </c>
      <c r="G1232" s="132" t="s">
        <v>3848</v>
      </c>
      <c r="H1232" s="132">
        <v>2</v>
      </c>
      <c r="I1232" s="132">
        <v>0.33200000000000002</v>
      </c>
      <c r="J1232" s="132">
        <v>1</v>
      </c>
      <c r="K1232" s="132">
        <v>0.33200000000000002</v>
      </c>
      <c r="L1232" s="132" t="s">
        <v>2171</v>
      </c>
      <c r="M1232" s="132">
        <v>497</v>
      </c>
      <c r="N1232" s="132" t="s">
        <v>468</v>
      </c>
      <c r="O1232" s="132">
        <v>1760</v>
      </c>
      <c r="P1232" s="132" t="s">
        <v>425</v>
      </c>
      <c r="Q1232" s="132">
        <v>37</v>
      </c>
      <c r="R1232" s="132" t="s">
        <v>467</v>
      </c>
      <c r="S1232" s="132">
        <v>1000323</v>
      </c>
      <c r="T1232" s="132" t="s">
        <v>858</v>
      </c>
      <c r="U1232" s="132">
        <v>1</v>
      </c>
      <c r="V1232" s="132">
        <v>90</v>
      </c>
      <c r="W1232" s="132" t="s">
        <v>1077</v>
      </c>
      <c r="X1232" s="132">
        <v>16</v>
      </c>
    </row>
    <row r="1233" spans="1:24" hidden="1">
      <c r="A1233" s="132">
        <v>1660</v>
      </c>
      <c r="B1233" s="132">
        <v>60000001010</v>
      </c>
      <c r="C1233" s="132">
        <v>61062000000</v>
      </c>
      <c r="D1233" s="132" t="s">
        <v>977</v>
      </c>
      <c r="E1233" s="132" t="s">
        <v>444</v>
      </c>
      <c r="F1233" s="132">
        <v>82</v>
      </c>
      <c r="G1233" s="132" t="s">
        <v>3848</v>
      </c>
      <c r="H1233" s="132">
        <v>2</v>
      </c>
      <c r="I1233" s="132">
        <v>0.23599999999999999</v>
      </c>
      <c r="J1233" s="132">
        <v>1</v>
      </c>
      <c r="K1233" s="132">
        <v>0.23599999999999999</v>
      </c>
      <c r="L1233" s="132" t="s">
        <v>2171</v>
      </c>
      <c r="M1233" s="132">
        <v>497</v>
      </c>
      <c r="N1233" s="132" t="s">
        <v>468</v>
      </c>
      <c r="O1233" s="132">
        <v>1760</v>
      </c>
      <c r="P1233" s="132" t="s">
        <v>425</v>
      </c>
      <c r="Q1233" s="132">
        <v>37</v>
      </c>
      <c r="R1233" s="132" t="s">
        <v>467</v>
      </c>
      <c r="S1233" s="132">
        <v>1000323</v>
      </c>
      <c r="T1233" s="132" t="s">
        <v>821</v>
      </c>
      <c r="U1233" s="132">
        <v>3</v>
      </c>
      <c r="V1233" s="132">
        <v>70</v>
      </c>
      <c r="W1233" s="132" t="s">
        <v>1077</v>
      </c>
      <c r="X1233" s="132">
        <v>16</v>
      </c>
    </row>
    <row r="1234" spans="1:24" hidden="1">
      <c r="A1234" s="132">
        <v>1661</v>
      </c>
      <c r="B1234" s="132">
        <v>60000001011</v>
      </c>
      <c r="C1234" s="132">
        <v>61061000000</v>
      </c>
      <c r="D1234" s="132" t="s">
        <v>539</v>
      </c>
      <c r="E1234" s="132" t="s">
        <v>437</v>
      </c>
      <c r="F1234" s="132">
        <v>77</v>
      </c>
      <c r="G1234" s="132" t="s">
        <v>3848</v>
      </c>
      <c r="H1234" s="132">
        <v>2</v>
      </c>
      <c r="I1234" s="132">
        <v>0.17599999999999999</v>
      </c>
      <c r="J1234" s="132">
        <v>1</v>
      </c>
      <c r="K1234" s="132">
        <v>0.17599999999999999</v>
      </c>
      <c r="L1234" s="132" t="s">
        <v>2171</v>
      </c>
      <c r="M1234" s="132">
        <v>497</v>
      </c>
      <c r="N1234" s="132" t="s">
        <v>468</v>
      </c>
      <c r="O1234" s="132">
        <v>1760</v>
      </c>
      <c r="P1234" s="132" t="s">
        <v>439</v>
      </c>
      <c r="Q1234" s="132">
        <v>9</v>
      </c>
      <c r="R1234" s="132" t="s">
        <v>467</v>
      </c>
      <c r="S1234" s="132">
        <v>1000323</v>
      </c>
      <c r="T1234" s="132" t="s">
        <v>810</v>
      </c>
      <c r="U1234" s="132">
        <v>122</v>
      </c>
      <c r="V1234" s="132">
        <v>60</v>
      </c>
      <c r="W1234" s="132" t="s">
        <v>1038</v>
      </c>
      <c r="X1234" s="132">
        <v>5</v>
      </c>
    </row>
    <row r="1235" spans="1:24" hidden="1">
      <c r="A1235" s="132">
        <v>1662</v>
      </c>
      <c r="B1235" s="132">
        <v>60000001025</v>
      </c>
      <c r="C1235" s="132">
        <v>61044200000</v>
      </c>
      <c r="D1235" s="132" t="s">
        <v>506</v>
      </c>
      <c r="E1235" s="132" t="s">
        <v>426</v>
      </c>
      <c r="F1235" s="132">
        <v>43</v>
      </c>
      <c r="G1235" s="132" t="s">
        <v>3848</v>
      </c>
      <c r="H1235" s="132">
        <v>2</v>
      </c>
      <c r="I1235" s="132">
        <v>0.29599999999999999</v>
      </c>
      <c r="J1235" s="132">
        <v>1</v>
      </c>
      <c r="K1235" s="132">
        <v>0.29599999999999999</v>
      </c>
      <c r="L1235" s="132" t="s">
        <v>2171</v>
      </c>
      <c r="M1235" s="132">
        <v>497</v>
      </c>
      <c r="N1235" s="132" t="s">
        <v>468</v>
      </c>
      <c r="O1235" s="132">
        <v>1760</v>
      </c>
      <c r="P1235" s="132" t="s">
        <v>3956</v>
      </c>
      <c r="Q1235" s="132" t="s">
        <v>3930</v>
      </c>
      <c r="R1235" s="132" t="s">
        <v>467</v>
      </c>
      <c r="S1235" s="132">
        <v>1000323</v>
      </c>
      <c r="T1235" s="132" t="s">
        <v>810</v>
      </c>
      <c r="U1235" s="132">
        <v>122</v>
      </c>
      <c r="V1235" s="132">
        <v>80</v>
      </c>
      <c r="W1235" s="132" t="s">
        <v>1050</v>
      </c>
      <c r="X1235" s="132">
        <v>20</v>
      </c>
    </row>
    <row r="1236" spans="1:24" hidden="1">
      <c r="A1236" s="132">
        <v>1663</v>
      </c>
      <c r="B1236" s="132">
        <v>60000001033</v>
      </c>
      <c r="C1236" s="132">
        <v>61044300000</v>
      </c>
      <c r="D1236" s="132" t="s">
        <v>541</v>
      </c>
      <c r="E1236" s="132" t="s">
        <v>426</v>
      </c>
      <c r="F1236" s="132">
        <v>43</v>
      </c>
      <c r="G1236" s="132" t="s">
        <v>3848</v>
      </c>
      <c r="H1236" s="132">
        <v>2</v>
      </c>
      <c r="I1236" s="132">
        <v>0.47199999999999998</v>
      </c>
      <c r="J1236" s="132">
        <v>1</v>
      </c>
      <c r="K1236" s="132">
        <v>0.47199999999999998</v>
      </c>
      <c r="L1236" s="132" t="s">
        <v>2171</v>
      </c>
      <c r="M1236" s="132">
        <v>497</v>
      </c>
      <c r="N1236" s="132" t="s">
        <v>468</v>
      </c>
      <c r="O1236" s="132">
        <v>1760</v>
      </c>
      <c r="P1236" s="132" t="s">
        <v>425</v>
      </c>
      <c r="Q1236" s="132">
        <v>37</v>
      </c>
      <c r="R1236" s="132" t="s">
        <v>467</v>
      </c>
      <c r="S1236" s="132">
        <v>1000323</v>
      </c>
      <c r="T1236" s="132">
        <v>54</v>
      </c>
      <c r="U1236" s="132">
        <v>107</v>
      </c>
      <c r="V1236" s="132">
        <v>90</v>
      </c>
      <c r="W1236" s="132" t="s">
        <v>3918</v>
      </c>
      <c r="X1236" s="132">
        <v>26</v>
      </c>
    </row>
    <row r="1237" spans="1:24" hidden="1">
      <c r="A1237" s="132">
        <v>1664</v>
      </c>
      <c r="B1237" s="132">
        <v>60000001034</v>
      </c>
      <c r="C1237" s="132">
        <v>61043300000</v>
      </c>
      <c r="D1237" s="132" t="s">
        <v>569</v>
      </c>
      <c r="E1237" s="132" t="s">
        <v>466</v>
      </c>
      <c r="F1237" s="132">
        <v>153</v>
      </c>
      <c r="G1237" s="132" t="s">
        <v>3848</v>
      </c>
      <c r="H1237" s="132">
        <v>2</v>
      </c>
      <c r="I1237" s="132">
        <v>0.496</v>
      </c>
      <c r="J1237" s="132">
        <v>1</v>
      </c>
      <c r="K1237" s="132">
        <v>0.496</v>
      </c>
      <c r="L1237" s="132" t="s">
        <v>2171</v>
      </c>
      <c r="M1237" s="132">
        <v>497</v>
      </c>
      <c r="N1237" s="132" t="s">
        <v>468</v>
      </c>
      <c r="O1237" s="132">
        <v>1760</v>
      </c>
      <c r="P1237" s="132" t="s">
        <v>425</v>
      </c>
      <c r="Q1237" s="132">
        <v>37</v>
      </c>
      <c r="R1237" s="132" t="s">
        <v>467</v>
      </c>
      <c r="S1237" s="132">
        <v>1000323</v>
      </c>
      <c r="T1237" s="132" t="s">
        <v>821</v>
      </c>
      <c r="U1237" s="132">
        <v>3</v>
      </c>
      <c r="V1237" s="132">
        <v>150</v>
      </c>
      <c r="W1237" s="132" t="s">
        <v>3918</v>
      </c>
      <c r="X1237" s="132">
        <v>26</v>
      </c>
    </row>
    <row r="1238" spans="1:24" hidden="1">
      <c r="A1238" s="132">
        <v>1665</v>
      </c>
      <c r="B1238" s="132">
        <v>60000001035</v>
      </c>
      <c r="C1238" s="132">
        <v>61043300000</v>
      </c>
      <c r="D1238" s="132" t="s">
        <v>569</v>
      </c>
      <c r="E1238" s="132" t="s">
        <v>466</v>
      </c>
      <c r="F1238" s="132">
        <v>153</v>
      </c>
      <c r="G1238" s="132" t="s">
        <v>3848</v>
      </c>
      <c r="H1238" s="132">
        <v>2</v>
      </c>
      <c r="I1238" s="132">
        <v>0.434</v>
      </c>
      <c r="J1238" s="132">
        <v>1</v>
      </c>
      <c r="K1238" s="132">
        <v>0.434</v>
      </c>
      <c r="L1238" s="132" t="s">
        <v>2171</v>
      </c>
      <c r="M1238" s="132">
        <v>497</v>
      </c>
      <c r="N1238" s="132" t="s">
        <v>468</v>
      </c>
      <c r="O1238" s="132">
        <v>1760</v>
      </c>
      <c r="P1238" s="132" t="s">
        <v>425</v>
      </c>
      <c r="Q1238" s="132">
        <v>37</v>
      </c>
      <c r="R1238" s="132" t="s">
        <v>467</v>
      </c>
      <c r="S1238" s="132">
        <v>1000323</v>
      </c>
      <c r="T1238" s="132" t="s">
        <v>858</v>
      </c>
      <c r="U1238" s="132">
        <v>1</v>
      </c>
      <c r="V1238" s="132">
        <v>170</v>
      </c>
      <c r="W1238" s="132" t="s">
        <v>1063</v>
      </c>
      <c r="X1238" s="132">
        <v>13</v>
      </c>
    </row>
    <row r="1239" spans="1:24" hidden="1">
      <c r="A1239" s="132">
        <v>1666</v>
      </c>
      <c r="B1239" s="132">
        <v>60000001036</v>
      </c>
      <c r="C1239" s="132">
        <v>61062000000</v>
      </c>
      <c r="D1239" s="132" t="s">
        <v>977</v>
      </c>
      <c r="E1239" s="132" t="s">
        <v>444</v>
      </c>
      <c r="F1239" s="132">
        <v>82</v>
      </c>
      <c r="G1239" s="132" t="s">
        <v>3848</v>
      </c>
      <c r="H1239" s="132">
        <v>2</v>
      </c>
      <c r="I1239" s="132">
        <v>0.128</v>
      </c>
      <c r="J1239" s="132">
        <v>1</v>
      </c>
      <c r="K1239" s="132">
        <v>0.128</v>
      </c>
      <c r="L1239" s="132" t="s">
        <v>2171</v>
      </c>
      <c r="M1239" s="132">
        <v>497</v>
      </c>
      <c r="N1239" s="132" t="s">
        <v>468</v>
      </c>
      <c r="O1239" s="132">
        <v>1760</v>
      </c>
      <c r="P1239" s="132" t="s">
        <v>425</v>
      </c>
      <c r="Q1239" s="132">
        <v>37</v>
      </c>
      <c r="R1239" s="132" t="s">
        <v>467</v>
      </c>
      <c r="S1239" s="132">
        <v>1000323</v>
      </c>
      <c r="T1239" s="132" t="s">
        <v>810</v>
      </c>
      <c r="U1239" s="132">
        <v>122</v>
      </c>
      <c r="V1239" s="132">
        <v>90</v>
      </c>
      <c r="W1239" s="132" t="s">
        <v>1053</v>
      </c>
      <c r="X1239" s="132">
        <v>17</v>
      </c>
    </row>
    <row r="1240" spans="1:24" hidden="1">
      <c r="A1240" s="132">
        <v>1667</v>
      </c>
      <c r="B1240" s="132">
        <v>60000001032</v>
      </c>
      <c r="C1240" s="132">
        <v>62046239000</v>
      </c>
      <c r="D1240" s="132" t="s">
        <v>510</v>
      </c>
      <c r="E1240" s="132" t="s">
        <v>420</v>
      </c>
      <c r="F1240" s="132">
        <v>93</v>
      </c>
      <c r="G1240" s="132" t="s">
        <v>3848</v>
      </c>
      <c r="H1240" s="132">
        <v>2</v>
      </c>
      <c r="I1240" s="132">
        <v>0.214</v>
      </c>
      <c r="J1240" s="132">
        <v>1</v>
      </c>
      <c r="K1240" s="132">
        <v>0.214</v>
      </c>
      <c r="L1240" s="132" t="s">
        <v>2171</v>
      </c>
      <c r="M1240" s="132">
        <v>497</v>
      </c>
      <c r="N1240" s="132" t="s">
        <v>468</v>
      </c>
      <c r="O1240" s="132">
        <v>1760</v>
      </c>
      <c r="P1240" s="132" t="s">
        <v>439</v>
      </c>
      <c r="Q1240" s="132">
        <v>9</v>
      </c>
      <c r="R1240" s="132" t="s">
        <v>467</v>
      </c>
      <c r="S1240" s="132">
        <v>1000323</v>
      </c>
      <c r="T1240" s="132" t="s">
        <v>821</v>
      </c>
      <c r="U1240" s="132">
        <v>3</v>
      </c>
      <c r="V1240" s="132">
        <v>60</v>
      </c>
      <c r="W1240" s="132" t="s">
        <v>1046</v>
      </c>
      <c r="X1240" s="132">
        <v>12</v>
      </c>
    </row>
    <row r="1241" spans="1:24" hidden="1">
      <c r="A1241" s="132">
        <v>1668</v>
      </c>
      <c r="B1241" s="132">
        <v>60000001037</v>
      </c>
      <c r="C1241" s="132">
        <v>61045300000</v>
      </c>
      <c r="D1241" s="132" t="s">
        <v>495</v>
      </c>
      <c r="E1241" s="132" t="s">
        <v>443</v>
      </c>
      <c r="F1241" s="132">
        <v>53</v>
      </c>
      <c r="G1241" s="132" t="s">
        <v>3848</v>
      </c>
      <c r="H1241" s="132">
        <v>2</v>
      </c>
      <c r="I1241" s="132">
        <v>0.48199999999999998</v>
      </c>
      <c r="J1241" s="132">
        <v>1</v>
      </c>
      <c r="K1241" s="132">
        <v>0.48199999999999998</v>
      </c>
      <c r="L1241" s="132" t="s">
        <v>2171</v>
      </c>
      <c r="M1241" s="132">
        <v>497</v>
      </c>
      <c r="N1241" s="132" t="s">
        <v>468</v>
      </c>
      <c r="O1241" s="132">
        <v>1760</v>
      </c>
      <c r="P1241" s="132" t="s">
        <v>425</v>
      </c>
      <c r="Q1241" s="132">
        <v>37</v>
      </c>
      <c r="R1241" s="132" t="s">
        <v>467</v>
      </c>
      <c r="S1241" s="132">
        <v>1000323</v>
      </c>
      <c r="T1241" s="132" t="s">
        <v>858</v>
      </c>
      <c r="U1241" s="132">
        <v>1</v>
      </c>
      <c r="V1241" s="132">
        <v>140</v>
      </c>
      <c r="W1241" s="132" t="s">
        <v>3919</v>
      </c>
      <c r="X1241" s="132">
        <v>25</v>
      </c>
    </row>
    <row r="1242" spans="1:24" hidden="1">
      <c r="A1242" s="132">
        <v>1669</v>
      </c>
      <c r="B1242" s="132">
        <v>60000001090</v>
      </c>
      <c r="C1242" s="132">
        <v>61044300000</v>
      </c>
      <c r="D1242" s="132" t="s">
        <v>541</v>
      </c>
      <c r="E1242" s="132" t="s">
        <v>426</v>
      </c>
      <c r="F1242" s="132">
        <v>43</v>
      </c>
      <c r="G1242" s="132" t="s">
        <v>3848</v>
      </c>
      <c r="H1242" s="132">
        <v>2</v>
      </c>
      <c r="I1242" s="132">
        <v>0.78400000000000003</v>
      </c>
      <c r="J1242" s="132">
        <v>1</v>
      </c>
      <c r="K1242" s="132">
        <v>0.78400000000000003</v>
      </c>
      <c r="L1242" s="132" t="s">
        <v>2171</v>
      </c>
      <c r="M1242" s="132">
        <v>497</v>
      </c>
      <c r="N1242" s="132" t="s">
        <v>468</v>
      </c>
      <c r="O1242" s="132">
        <v>1760</v>
      </c>
      <c r="P1242" s="132" t="s">
        <v>425</v>
      </c>
      <c r="Q1242" s="132">
        <v>37</v>
      </c>
      <c r="R1242" s="132" t="s">
        <v>467</v>
      </c>
      <c r="S1242" s="132">
        <v>1000323</v>
      </c>
      <c r="T1242" s="132" t="s">
        <v>821</v>
      </c>
      <c r="U1242" s="132">
        <v>3</v>
      </c>
      <c r="V1242" s="132">
        <v>200</v>
      </c>
      <c r="W1242" s="132" t="s">
        <v>1048</v>
      </c>
      <c r="X1242" s="132">
        <v>4</v>
      </c>
    </row>
    <row r="1243" spans="1:24" hidden="1">
      <c r="A1243" s="132">
        <v>1670</v>
      </c>
      <c r="B1243" s="132">
        <v>60000001103</v>
      </c>
      <c r="C1243" s="132">
        <v>61069090000</v>
      </c>
      <c r="D1243" s="132" t="s">
        <v>1218</v>
      </c>
      <c r="E1243" s="132" t="s">
        <v>444</v>
      </c>
      <c r="F1243" s="132">
        <v>82</v>
      </c>
      <c r="G1243" s="132" t="s">
        <v>3848</v>
      </c>
      <c r="H1243" s="132">
        <v>2</v>
      </c>
      <c r="I1243" s="132">
        <v>0.18</v>
      </c>
      <c r="J1243" s="132">
        <v>1</v>
      </c>
      <c r="K1243" s="132">
        <v>0.18</v>
      </c>
      <c r="L1243" s="132" t="s">
        <v>2171</v>
      </c>
      <c r="M1243" s="132">
        <v>497</v>
      </c>
      <c r="N1243" s="132" t="s">
        <v>468</v>
      </c>
      <c r="O1243" s="132">
        <v>1760</v>
      </c>
      <c r="P1243" s="132" t="s">
        <v>431</v>
      </c>
      <c r="Q1243" s="132">
        <v>53</v>
      </c>
      <c r="R1243" s="132" t="s">
        <v>467</v>
      </c>
      <c r="S1243" s="132">
        <v>1000323</v>
      </c>
      <c r="T1243" s="132" t="s">
        <v>825</v>
      </c>
      <c r="U1243" s="132">
        <v>119</v>
      </c>
      <c r="V1243" s="132">
        <v>60</v>
      </c>
      <c r="W1243" s="132" t="s">
        <v>3916</v>
      </c>
      <c r="X1243" s="132">
        <v>10</v>
      </c>
    </row>
    <row r="1244" spans="1:24" hidden="1">
      <c r="A1244" s="132">
        <v>1671</v>
      </c>
      <c r="B1244" s="132">
        <v>60000001106</v>
      </c>
      <c r="C1244" s="132">
        <v>61044300000</v>
      </c>
      <c r="D1244" s="132" t="s">
        <v>541</v>
      </c>
      <c r="E1244" s="132" t="s">
        <v>426</v>
      </c>
      <c r="F1244" s="132">
        <v>43</v>
      </c>
      <c r="G1244" s="132" t="s">
        <v>3848</v>
      </c>
      <c r="H1244" s="132">
        <v>2</v>
      </c>
      <c r="I1244" s="132">
        <v>0.55600000000000005</v>
      </c>
      <c r="J1244" s="132">
        <v>1</v>
      </c>
      <c r="K1244" s="132">
        <v>0.55600000000000005</v>
      </c>
      <c r="L1244" s="132" t="s">
        <v>2171</v>
      </c>
      <c r="M1244" s="132">
        <v>497</v>
      </c>
      <c r="N1244" s="132" t="s">
        <v>468</v>
      </c>
      <c r="O1244" s="132">
        <v>1760</v>
      </c>
      <c r="P1244" s="132" t="s">
        <v>425</v>
      </c>
      <c r="Q1244" s="132">
        <v>37</v>
      </c>
      <c r="R1244" s="132" t="s">
        <v>467</v>
      </c>
      <c r="S1244" s="132">
        <v>1000323</v>
      </c>
      <c r="T1244" s="132" t="s">
        <v>810</v>
      </c>
      <c r="U1244" s="132">
        <v>122</v>
      </c>
      <c r="V1244" s="132">
        <v>220</v>
      </c>
      <c r="W1244" s="132" t="s">
        <v>1038</v>
      </c>
      <c r="X1244" s="132">
        <v>5</v>
      </c>
    </row>
    <row r="1245" spans="1:24" hidden="1">
      <c r="A1245" s="132">
        <v>1672</v>
      </c>
      <c r="B1245" s="132">
        <v>60000001107</v>
      </c>
      <c r="C1245" s="132">
        <v>62046318000</v>
      </c>
      <c r="D1245" s="132" t="s">
        <v>511</v>
      </c>
      <c r="E1245" s="132" t="s">
        <v>420</v>
      </c>
      <c r="F1245" s="132">
        <v>93</v>
      </c>
      <c r="G1245" s="132" t="s">
        <v>3848</v>
      </c>
      <c r="H1245" s="132">
        <v>2</v>
      </c>
      <c r="I1245" s="132">
        <v>0.37</v>
      </c>
      <c r="J1245" s="132">
        <v>1</v>
      </c>
      <c r="K1245" s="132">
        <v>0.37</v>
      </c>
      <c r="L1245" s="132" t="s">
        <v>2171</v>
      </c>
      <c r="M1245" s="132">
        <v>497</v>
      </c>
      <c r="N1245" s="132" t="s">
        <v>468</v>
      </c>
      <c r="O1245" s="132">
        <v>1760</v>
      </c>
      <c r="P1245" s="132" t="s">
        <v>425</v>
      </c>
      <c r="Q1245" s="132">
        <v>37</v>
      </c>
      <c r="R1245" s="132" t="s">
        <v>467</v>
      </c>
      <c r="S1245" s="132">
        <v>1000323</v>
      </c>
      <c r="T1245" s="132" t="s">
        <v>858</v>
      </c>
      <c r="U1245" s="132">
        <v>1</v>
      </c>
      <c r="V1245" s="132">
        <v>80</v>
      </c>
      <c r="W1245" s="132" t="s">
        <v>1063</v>
      </c>
      <c r="X1245" s="132">
        <v>13</v>
      </c>
    </row>
    <row r="1246" spans="1:24" hidden="1">
      <c r="A1246" s="132">
        <v>1673</v>
      </c>
      <c r="B1246" s="132">
        <v>60000001111</v>
      </c>
      <c r="C1246" s="132">
        <v>61044200000</v>
      </c>
      <c r="D1246" s="132" t="s">
        <v>506</v>
      </c>
      <c r="E1246" s="132" t="s">
        <v>426</v>
      </c>
      <c r="F1246" s="132">
        <v>43</v>
      </c>
      <c r="G1246" s="132" t="s">
        <v>3848</v>
      </c>
      <c r="H1246" s="132">
        <v>2</v>
      </c>
      <c r="I1246" s="132">
        <v>0.26400000000000001</v>
      </c>
      <c r="J1246" s="132">
        <v>1</v>
      </c>
      <c r="K1246" s="132">
        <v>0.26400000000000001</v>
      </c>
      <c r="L1246" s="132" t="s">
        <v>2171</v>
      </c>
      <c r="M1246" s="132">
        <v>497</v>
      </c>
      <c r="N1246" s="132" t="s">
        <v>468</v>
      </c>
      <c r="O1246" s="132">
        <v>1760</v>
      </c>
      <c r="P1246" s="132" t="s">
        <v>439</v>
      </c>
      <c r="Q1246" s="132">
        <v>9</v>
      </c>
      <c r="R1246" s="132" t="s">
        <v>467</v>
      </c>
      <c r="S1246" s="132">
        <v>1000323</v>
      </c>
      <c r="T1246" s="132">
        <v>46</v>
      </c>
      <c r="U1246" s="132">
        <v>99</v>
      </c>
      <c r="V1246" s="132">
        <v>130</v>
      </c>
      <c r="W1246" s="132" t="s">
        <v>1050</v>
      </c>
      <c r="X1246" s="132">
        <v>20</v>
      </c>
    </row>
    <row r="1247" spans="1:24" hidden="1">
      <c r="A1247" s="132">
        <v>1674</v>
      </c>
      <c r="B1247" s="132">
        <v>60000001113</v>
      </c>
      <c r="C1247" s="132">
        <v>61045200000</v>
      </c>
      <c r="D1247" s="132" t="s">
        <v>639</v>
      </c>
      <c r="E1247" s="132" t="s">
        <v>443</v>
      </c>
      <c r="F1247" s="132">
        <v>53</v>
      </c>
      <c r="G1247" s="132" t="s">
        <v>3848</v>
      </c>
      <c r="H1247" s="132">
        <v>2</v>
      </c>
      <c r="I1247" s="132">
        <v>0.16200000000000001</v>
      </c>
      <c r="J1247" s="132">
        <v>1</v>
      </c>
      <c r="K1247" s="132">
        <v>0.16200000000000001</v>
      </c>
      <c r="L1247" s="132" t="s">
        <v>2171</v>
      </c>
      <c r="M1247" s="132">
        <v>497</v>
      </c>
      <c r="N1247" s="132" t="s">
        <v>468</v>
      </c>
      <c r="O1247" s="132">
        <v>1760</v>
      </c>
      <c r="P1247" s="132" t="s">
        <v>439</v>
      </c>
      <c r="Q1247" s="132">
        <v>9</v>
      </c>
      <c r="R1247" s="132" t="s">
        <v>467</v>
      </c>
      <c r="S1247" s="132">
        <v>1000323</v>
      </c>
      <c r="T1247" s="132" t="s">
        <v>825</v>
      </c>
      <c r="U1247" s="132">
        <v>119</v>
      </c>
      <c r="V1247" s="132">
        <v>50</v>
      </c>
      <c r="W1247" s="132" t="s">
        <v>1046</v>
      </c>
      <c r="X1247" s="132">
        <v>12</v>
      </c>
    </row>
    <row r="1248" spans="1:24" hidden="1">
      <c r="A1248" s="132">
        <v>1675</v>
      </c>
      <c r="B1248" s="132">
        <v>60000001112</v>
      </c>
      <c r="C1248" s="132">
        <v>61045200000</v>
      </c>
      <c r="D1248" s="132" t="s">
        <v>639</v>
      </c>
      <c r="E1248" s="132" t="s">
        <v>443</v>
      </c>
      <c r="F1248" s="132">
        <v>53</v>
      </c>
      <c r="G1248" s="132" t="s">
        <v>3848</v>
      </c>
      <c r="H1248" s="132">
        <v>2</v>
      </c>
      <c r="I1248" s="132">
        <v>0.16200000000000001</v>
      </c>
      <c r="J1248" s="132">
        <v>1</v>
      </c>
      <c r="K1248" s="132">
        <v>0.16200000000000001</v>
      </c>
      <c r="L1248" s="132" t="s">
        <v>2171</v>
      </c>
      <c r="M1248" s="132">
        <v>497</v>
      </c>
      <c r="N1248" s="132" t="s">
        <v>468</v>
      </c>
      <c r="O1248" s="132">
        <v>1760</v>
      </c>
      <c r="P1248" s="132" t="s">
        <v>439</v>
      </c>
      <c r="Q1248" s="132">
        <v>9</v>
      </c>
      <c r="R1248" s="132" t="s">
        <v>467</v>
      </c>
      <c r="S1248" s="132">
        <v>1000323</v>
      </c>
      <c r="T1248" s="132" t="s">
        <v>825</v>
      </c>
      <c r="U1248" s="132">
        <v>119</v>
      </c>
      <c r="V1248" s="132">
        <v>50</v>
      </c>
      <c r="W1248" s="132" t="s">
        <v>1046</v>
      </c>
      <c r="X1248" s="132">
        <v>12</v>
      </c>
    </row>
    <row r="1249" spans="1:24" hidden="1">
      <c r="A1249" s="132">
        <v>1676</v>
      </c>
      <c r="B1249" s="132">
        <v>60000001089</v>
      </c>
      <c r="C1249" s="132">
        <v>61046300000</v>
      </c>
      <c r="D1249" s="132" t="s">
        <v>592</v>
      </c>
      <c r="E1249" s="132" t="s">
        <v>442</v>
      </c>
      <c r="F1249" s="132">
        <v>24</v>
      </c>
      <c r="G1249" s="132" t="s">
        <v>3848</v>
      </c>
      <c r="H1249" s="132">
        <v>2</v>
      </c>
      <c r="I1249" s="132">
        <v>0.14599999999999999</v>
      </c>
      <c r="J1249" s="132">
        <v>1</v>
      </c>
      <c r="K1249" s="132">
        <v>0.14599999999999999</v>
      </c>
      <c r="L1249" s="132" t="s">
        <v>2171</v>
      </c>
      <c r="M1249" s="132">
        <v>497</v>
      </c>
      <c r="N1249" s="132" t="s">
        <v>468</v>
      </c>
      <c r="O1249" s="132">
        <v>1760</v>
      </c>
      <c r="P1249" s="132" t="s">
        <v>3951</v>
      </c>
      <c r="Q1249" s="132" t="s">
        <v>3937</v>
      </c>
      <c r="R1249" s="132" t="s">
        <v>467</v>
      </c>
      <c r="S1249" s="132">
        <v>1000323</v>
      </c>
      <c r="T1249" s="132" t="s">
        <v>858</v>
      </c>
      <c r="U1249" s="132">
        <v>1</v>
      </c>
      <c r="V1249" s="132">
        <v>50</v>
      </c>
      <c r="W1249" s="132" t="s">
        <v>1038</v>
      </c>
      <c r="X1249" s="132">
        <v>5</v>
      </c>
    </row>
    <row r="1250" spans="1:24" hidden="1">
      <c r="A1250" s="132">
        <v>1677</v>
      </c>
      <c r="B1250" s="132">
        <v>60000001091</v>
      </c>
      <c r="C1250" s="132">
        <v>61044300000</v>
      </c>
      <c r="D1250" s="132" t="s">
        <v>541</v>
      </c>
      <c r="E1250" s="132" t="s">
        <v>426</v>
      </c>
      <c r="F1250" s="132">
        <v>43</v>
      </c>
      <c r="G1250" s="132" t="s">
        <v>3848</v>
      </c>
      <c r="H1250" s="132">
        <v>2</v>
      </c>
      <c r="I1250" s="132">
        <v>0.22</v>
      </c>
      <c r="J1250" s="132">
        <v>1</v>
      </c>
      <c r="K1250" s="132">
        <v>0.22</v>
      </c>
      <c r="L1250" s="132" t="s">
        <v>2171</v>
      </c>
      <c r="M1250" s="132">
        <v>497</v>
      </c>
      <c r="N1250" s="132" t="s">
        <v>468</v>
      </c>
      <c r="O1250" s="132">
        <v>1760</v>
      </c>
      <c r="P1250" s="132" t="s">
        <v>425</v>
      </c>
      <c r="Q1250" s="132">
        <v>37</v>
      </c>
      <c r="R1250" s="132" t="s">
        <v>467</v>
      </c>
      <c r="S1250" s="132">
        <v>1000323</v>
      </c>
      <c r="T1250" s="132" t="s">
        <v>821</v>
      </c>
      <c r="U1250" s="132">
        <v>3</v>
      </c>
      <c r="V1250" s="132">
        <v>130</v>
      </c>
      <c r="W1250" s="132" t="s">
        <v>1144</v>
      </c>
      <c r="X1250" s="132">
        <v>23</v>
      </c>
    </row>
    <row r="1251" spans="1:24" hidden="1">
      <c r="A1251" s="132">
        <v>1678</v>
      </c>
      <c r="B1251" s="132">
        <v>60000001116</v>
      </c>
      <c r="C1251" s="132">
        <v>61043300000</v>
      </c>
      <c r="D1251" s="132" t="s">
        <v>569</v>
      </c>
      <c r="E1251" s="132" t="s">
        <v>466</v>
      </c>
      <c r="F1251" s="132">
        <v>153</v>
      </c>
      <c r="G1251" s="132" t="s">
        <v>3848</v>
      </c>
      <c r="H1251" s="132">
        <v>2</v>
      </c>
      <c r="I1251" s="132">
        <v>0.44600000000000001</v>
      </c>
      <c r="J1251" s="132">
        <v>1</v>
      </c>
      <c r="K1251" s="132">
        <v>0.44600000000000001</v>
      </c>
      <c r="L1251" s="132" t="s">
        <v>2171</v>
      </c>
      <c r="M1251" s="132">
        <v>497</v>
      </c>
      <c r="N1251" s="132" t="s">
        <v>468</v>
      </c>
      <c r="O1251" s="132">
        <v>1760</v>
      </c>
      <c r="P1251" s="132" t="s">
        <v>425</v>
      </c>
      <c r="Q1251" s="132">
        <v>37</v>
      </c>
      <c r="R1251" s="132" t="s">
        <v>467</v>
      </c>
      <c r="S1251" s="132">
        <v>1000323</v>
      </c>
      <c r="T1251" s="132">
        <v>46</v>
      </c>
      <c r="U1251" s="132">
        <v>99</v>
      </c>
      <c r="V1251" s="132">
        <v>170</v>
      </c>
      <c r="W1251" s="132" t="s">
        <v>1144</v>
      </c>
      <c r="X1251" s="132">
        <v>23</v>
      </c>
    </row>
    <row r="1252" spans="1:24" hidden="1">
      <c r="A1252" s="132">
        <v>1679</v>
      </c>
      <c r="B1252" s="132">
        <v>60000001115</v>
      </c>
      <c r="C1252" s="132">
        <v>61043300000</v>
      </c>
      <c r="D1252" s="132" t="s">
        <v>569</v>
      </c>
      <c r="E1252" s="132" t="s">
        <v>466</v>
      </c>
      <c r="F1252" s="132">
        <v>153</v>
      </c>
      <c r="G1252" s="132" t="s">
        <v>3848</v>
      </c>
      <c r="H1252" s="132">
        <v>2</v>
      </c>
      <c r="I1252" s="132">
        <v>0.30599999999999999</v>
      </c>
      <c r="J1252" s="132">
        <v>1</v>
      </c>
      <c r="K1252" s="132">
        <v>0.30599999999999999</v>
      </c>
      <c r="L1252" s="132" t="s">
        <v>2171</v>
      </c>
      <c r="M1252" s="132">
        <v>497</v>
      </c>
      <c r="N1252" s="132" t="s">
        <v>468</v>
      </c>
      <c r="O1252" s="132">
        <v>1760</v>
      </c>
      <c r="P1252" s="132" t="s">
        <v>425</v>
      </c>
      <c r="Q1252" s="132">
        <v>37</v>
      </c>
      <c r="R1252" s="132" t="s">
        <v>467</v>
      </c>
      <c r="S1252" s="132">
        <v>1000323</v>
      </c>
      <c r="T1252" s="132" t="s">
        <v>858</v>
      </c>
      <c r="U1252" s="132">
        <v>1</v>
      </c>
      <c r="V1252" s="132">
        <v>100</v>
      </c>
      <c r="W1252" s="132" t="s">
        <v>1048</v>
      </c>
      <c r="X1252" s="132">
        <v>4</v>
      </c>
    </row>
    <row r="1253" spans="1:24" hidden="1">
      <c r="A1253" s="132">
        <v>1680</v>
      </c>
      <c r="B1253" s="132">
        <v>60000001114</v>
      </c>
      <c r="C1253" s="132">
        <v>61044300000</v>
      </c>
      <c r="D1253" s="132" t="s">
        <v>541</v>
      </c>
      <c r="E1253" s="132" t="s">
        <v>426</v>
      </c>
      <c r="F1253" s="132">
        <v>43</v>
      </c>
      <c r="G1253" s="132" t="s">
        <v>3848</v>
      </c>
      <c r="H1253" s="132">
        <v>2</v>
      </c>
      <c r="I1253" s="132">
        <v>0.56399999999999995</v>
      </c>
      <c r="J1253" s="132">
        <v>1</v>
      </c>
      <c r="K1253" s="132">
        <v>0.56399999999999995</v>
      </c>
      <c r="L1253" s="132" t="s">
        <v>2171</v>
      </c>
      <c r="M1253" s="132">
        <v>497</v>
      </c>
      <c r="N1253" s="132" t="s">
        <v>468</v>
      </c>
      <c r="O1253" s="132">
        <v>1760</v>
      </c>
      <c r="P1253" s="132" t="s">
        <v>425</v>
      </c>
      <c r="Q1253" s="132">
        <v>37</v>
      </c>
      <c r="R1253" s="132" t="s">
        <v>467</v>
      </c>
      <c r="S1253" s="132">
        <v>1000323</v>
      </c>
      <c r="T1253" s="132" t="s">
        <v>810</v>
      </c>
      <c r="U1253" s="132">
        <v>122</v>
      </c>
      <c r="V1253" s="132">
        <v>220</v>
      </c>
      <c r="W1253" s="132" t="s">
        <v>1048</v>
      </c>
      <c r="X1253" s="132">
        <v>4</v>
      </c>
    </row>
    <row r="1254" spans="1:24" hidden="1">
      <c r="A1254" s="132">
        <v>1681</v>
      </c>
      <c r="B1254" s="132">
        <v>60000001117</v>
      </c>
      <c r="C1254" s="132">
        <v>61044300000</v>
      </c>
      <c r="D1254" s="132" t="s">
        <v>541</v>
      </c>
      <c r="E1254" s="132" t="s">
        <v>426</v>
      </c>
      <c r="F1254" s="132">
        <v>43</v>
      </c>
      <c r="G1254" s="132" t="s">
        <v>3848</v>
      </c>
      <c r="H1254" s="132">
        <v>2</v>
      </c>
      <c r="I1254" s="132">
        <v>0.54400000000000004</v>
      </c>
      <c r="J1254" s="132">
        <v>1</v>
      </c>
      <c r="K1254" s="132">
        <v>0.54400000000000004</v>
      </c>
      <c r="L1254" s="132" t="s">
        <v>2171</v>
      </c>
      <c r="M1254" s="132">
        <v>497</v>
      </c>
      <c r="N1254" s="132" t="s">
        <v>468</v>
      </c>
      <c r="O1254" s="132">
        <v>1760</v>
      </c>
      <c r="P1254" s="132" t="s">
        <v>425</v>
      </c>
      <c r="Q1254" s="132">
        <v>37</v>
      </c>
      <c r="R1254" s="132" t="s">
        <v>467</v>
      </c>
      <c r="S1254" s="132">
        <v>1000323</v>
      </c>
      <c r="T1254" s="132" t="s">
        <v>810</v>
      </c>
      <c r="U1254" s="132">
        <v>122</v>
      </c>
      <c r="V1254" s="132">
        <v>170</v>
      </c>
      <c r="W1254" s="132" t="s">
        <v>1063</v>
      </c>
      <c r="X1254" s="132">
        <v>13</v>
      </c>
    </row>
    <row r="1255" spans="1:24" hidden="1">
      <c r="A1255" s="132">
        <v>1682</v>
      </c>
      <c r="B1255" s="132">
        <v>60000001109</v>
      </c>
      <c r="C1255" s="132">
        <v>61044300000</v>
      </c>
      <c r="D1255" s="132" t="s">
        <v>541</v>
      </c>
      <c r="E1255" s="132" t="s">
        <v>426</v>
      </c>
      <c r="F1255" s="132">
        <v>43</v>
      </c>
      <c r="G1255" s="132" t="s">
        <v>3848</v>
      </c>
      <c r="H1255" s="132">
        <v>2</v>
      </c>
      <c r="I1255" s="132">
        <v>0.39400000000000002</v>
      </c>
      <c r="J1255" s="132">
        <v>1</v>
      </c>
      <c r="K1255" s="132">
        <v>0.39400000000000002</v>
      </c>
      <c r="L1255" s="132" t="s">
        <v>2171</v>
      </c>
      <c r="M1255" s="132">
        <v>497</v>
      </c>
      <c r="N1255" s="132" t="s">
        <v>468</v>
      </c>
      <c r="O1255" s="132">
        <v>1760</v>
      </c>
      <c r="P1255" s="132" t="s">
        <v>425</v>
      </c>
      <c r="Q1255" s="132">
        <v>37</v>
      </c>
      <c r="R1255" s="132" t="s">
        <v>467</v>
      </c>
      <c r="S1255" s="132">
        <v>1000323</v>
      </c>
      <c r="T1255" s="132" t="s">
        <v>858</v>
      </c>
      <c r="U1255" s="132">
        <v>1</v>
      </c>
      <c r="V1255" s="132">
        <v>160</v>
      </c>
      <c r="W1255" s="132" t="s">
        <v>1063</v>
      </c>
      <c r="X1255" s="132">
        <v>13</v>
      </c>
    </row>
    <row r="1256" spans="1:24" hidden="1">
      <c r="A1256" s="132">
        <v>1683</v>
      </c>
      <c r="B1256" s="132">
        <v>60000001119</v>
      </c>
      <c r="C1256" s="132">
        <v>61044300000</v>
      </c>
      <c r="D1256" s="132" t="s">
        <v>541</v>
      </c>
      <c r="E1256" s="132" t="s">
        <v>426</v>
      </c>
      <c r="F1256" s="132">
        <v>43</v>
      </c>
      <c r="G1256" s="132" t="s">
        <v>3848</v>
      </c>
      <c r="H1256" s="132">
        <v>2</v>
      </c>
      <c r="I1256" s="132">
        <v>0.42599999999999999</v>
      </c>
      <c r="J1256" s="132">
        <v>1</v>
      </c>
      <c r="K1256" s="132">
        <v>0.42599999999999999</v>
      </c>
      <c r="L1256" s="132" t="s">
        <v>2171</v>
      </c>
      <c r="M1256" s="132">
        <v>497</v>
      </c>
      <c r="N1256" s="132" t="s">
        <v>468</v>
      </c>
      <c r="O1256" s="132">
        <v>1760</v>
      </c>
      <c r="P1256" s="132" t="s">
        <v>425</v>
      </c>
      <c r="Q1256" s="132">
        <v>37</v>
      </c>
      <c r="R1256" s="132" t="s">
        <v>467</v>
      </c>
      <c r="S1256" s="132">
        <v>1000323</v>
      </c>
      <c r="T1256" s="132" t="s">
        <v>810</v>
      </c>
      <c r="U1256" s="132">
        <v>122</v>
      </c>
      <c r="V1256" s="132">
        <v>170</v>
      </c>
      <c r="W1256" s="132" t="s">
        <v>3919</v>
      </c>
      <c r="X1256" s="132">
        <v>25</v>
      </c>
    </row>
    <row r="1257" spans="1:24" hidden="1">
      <c r="A1257" s="132">
        <v>1684</v>
      </c>
      <c r="B1257" s="132">
        <v>60000001083</v>
      </c>
      <c r="C1257" s="132">
        <v>61045300000</v>
      </c>
      <c r="D1257" s="132" t="s">
        <v>495</v>
      </c>
      <c r="E1257" s="132" t="s">
        <v>443</v>
      </c>
      <c r="F1257" s="132">
        <v>53</v>
      </c>
      <c r="G1257" s="132" t="s">
        <v>3848</v>
      </c>
      <c r="H1257" s="132">
        <v>2</v>
      </c>
      <c r="I1257" s="132">
        <v>0.29199999999999998</v>
      </c>
      <c r="J1257" s="132">
        <v>1</v>
      </c>
      <c r="K1257" s="132">
        <v>0.29199999999999998</v>
      </c>
      <c r="L1257" s="132" t="s">
        <v>2171</v>
      </c>
      <c r="M1257" s="132">
        <v>497</v>
      </c>
      <c r="N1257" s="132" t="s">
        <v>468</v>
      </c>
      <c r="O1257" s="132">
        <v>1760</v>
      </c>
      <c r="P1257" s="132" t="s">
        <v>3952</v>
      </c>
      <c r="Q1257" s="132" t="s">
        <v>3933</v>
      </c>
      <c r="R1257" s="132" t="s">
        <v>467</v>
      </c>
      <c r="S1257" s="132">
        <v>1000323</v>
      </c>
      <c r="T1257" s="132" t="s">
        <v>858</v>
      </c>
      <c r="U1257" s="132">
        <v>1</v>
      </c>
      <c r="V1257" s="132">
        <v>80</v>
      </c>
      <c r="W1257" s="132" t="s">
        <v>1055</v>
      </c>
      <c r="X1257" s="132">
        <v>3</v>
      </c>
    </row>
    <row r="1258" spans="1:24" hidden="1">
      <c r="A1258" s="132">
        <v>1685</v>
      </c>
      <c r="B1258" s="132">
        <v>60000001082</v>
      </c>
      <c r="C1258" s="132">
        <v>61044200000</v>
      </c>
      <c r="D1258" s="132" t="s">
        <v>506</v>
      </c>
      <c r="E1258" s="132" t="s">
        <v>426</v>
      </c>
      <c r="F1258" s="132">
        <v>43</v>
      </c>
      <c r="G1258" s="132" t="s">
        <v>3848</v>
      </c>
      <c r="H1258" s="132">
        <v>2</v>
      </c>
      <c r="I1258" s="132">
        <v>0.314</v>
      </c>
      <c r="J1258" s="132">
        <v>1</v>
      </c>
      <c r="K1258" s="132">
        <v>0.314</v>
      </c>
      <c r="L1258" s="132" t="s">
        <v>2171</v>
      </c>
      <c r="M1258" s="132">
        <v>497</v>
      </c>
      <c r="N1258" s="132" t="s">
        <v>468</v>
      </c>
      <c r="O1258" s="132">
        <v>1760</v>
      </c>
      <c r="P1258" s="132" t="s">
        <v>3956</v>
      </c>
      <c r="Q1258" s="132" t="s">
        <v>3930</v>
      </c>
      <c r="R1258" s="132" t="s">
        <v>467</v>
      </c>
      <c r="S1258" s="132">
        <v>1000323</v>
      </c>
      <c r="T1258" s="132" t="s">
        <v>858</v>
      </c>
      <c r="U1258" s="132">
        <v>1</v>
      </c>
      <c r="V1258" s="132">
        <v>100</v>
      </c>
      <c r="W1258" s="132" t="s">
        <v>1046</v>
      </c>
      <c r="X1258" s="132">
        <v>12</v>
      </c>
    </row>
    <row r="1259" spans="1:24" hidden="1">
      <c r="A1259" s="132">
        <v>1686</v>
      </c>
      <c r="B1259" s="132">
        <v>60000001080</v>
      </c>
      <c r="C1259" s="132">
        <v>61044300000</v>
      </c>
      <c r="D1259" s="132" t="s">
        <v>541</v>
      </c>
      <c r="E1259" s="132" t="s">
        <v>426</v>
      </c>
      <c r="F1259" s="132">
        <v>43</v>
      </c>
      <c r="G1259" s="132" t="s">
        <v>3848</v>
      </c>
      <c r="H1259" s="132">
        <v>2</v>
      </c>
      <c r="I1259" s="132">
        <v>0.64400000000000002</v>
      </c>
      <c r="J1259" s="132">
        <v>1</v>
      </c>
      <c r="K1259" s="132">
        <v>0.64400000000000002</v>
      </c>
      <c r="L1259" s="132" t="s">
        <v>2171</v>
      </c>
      <c r="M1259" s="132">
        <v>497</v>
      </c>
      <c r="N1259" s="132" t="s">
        <v>468</v>
      </c>
      <c r="O1259" s="132">
        <v>1760</v>
      </c>
      <c r="P1259" s="132" t="s">
        <v>425</v>
      </c>
      <c r="Q1259" s="132">
        <v>37</v>
      </c>
      <c r="R1259" s="132" t="s">
        <v>467</v>
      </c>
      <c r="S1259" s="132">
        <v>1000323</v>
      </c>
      <c r="T1259" s="132" t="s">
        <v>858</v>
      </c>
      <c r="U1259" s="132">
        <v>1</v>
      </c>
      <c r="V1259" s="132">
        <v>200</v>
      </c>
      <c r="W1259" s="132" t="s">
        <v>1073</v>
      </c>
      <c r="X1259" s="132">
        <v>8</v>
      </c>
    </row>
    <row r="1260" spans="1:24" hidden="1">
      <c r="A1260" s="132">
        <v>1687</v>
      </c>
      <c r="B1260" s="132">
        <v>60000001077</v>
      </c>
      <c r="C1260" s="132">
        <v>61044300000</v>
      </c>
      <c r="D1260" s="132" t="s">
        <v>541</v>
      </c>
      <c r="E1260" s="132" t="s">
        <v>426</v>
      </c>
      <c r="F1260" s="132">
        <v>43</v>
      </c>
      <c r="G1260" s="132" t="s">
        <v>3848</v>
      </c>
      <c r="H1260" s="132">
        <v>2</v>
      </c>
      <c r="I1260" s="132">
        <v>0.44</v>
      </c>
      <c r="J1260" s="132">
        <v>1</v>
      </c>
      <c r="K1260" s="132">
        <v>0.44</v>
      </c>
      <c r="L1260" s="132" t="s">
        <v>2171</v>
      </c>
      <c r="M1260" s="132">
        <v>497</v>
      </c>
      <c r="N1260" s="132" t="s">
        <v>468</v>
      </c>
      <c r="O1260" s="132">
        <v>1760</v>
      </c>
      <c r="P1260" s="132" t="s">
        <v>425</v>
      </c>
      <c r="Q1260" s="132">
        <v>37</v>
      </c>
      <c r="R1260" s="132" t="s">
        <v>467</v>
      </c>
      <c r="S1260" s="132">
        <v>1000323</v>
      </c>
      <c r="T1260" s="132" t="s">
        <v>810</v>
      </c>
      <c r="U1260" s="132">
        <v>122</v>
      </c>
      <c r="V1260" s="132">
        <v>170</v>
      </c>
      <c r="W1260" s="132" t="s">
        <v>1063</v>
      </c>
      <c r="X1260" s="132">
        <v>13</v>
      </c>
    </row>
    <row r="1261" spans="1:24" hidden="1">
      <c r="A1261" s="132">
        <v>1688</v>
      </c>
      <c r="B1261" s="132">
        <v>60000001084</v>
      </c>
      <c r="C1261" s="132">
        <v>61046300000</v>
      </c>
      <c r="D1261" s="132" t="s">
        <v>635</v>
      </c>
      <c r="E1261" s="132" t="s">
        <v>3671</v>
      </c>
      <c r="F1261" s="132">
        <v>54</v>
      </c>
      <c r="G1261" s="132" t="s">
        <v>3848</v>
      </c>
      <c r="H1261" s="132">
        <v>2</v>
      </c>
      <c r="I1261" s="132">
        <v>0.59199999999999997</v>
      </c>
      <c r="J1261" s="132">
        <v>1</v>
      </c>
      <c r="K1261" s="132">
        <v>0.59199999999999997</v>
      </c>
      <c r="L1261" s="132" t="s">
        <v>2171</v>
      </c>
      <c r="M1261" s="132">
        <v>497</v>
      </c>
      <c r="N1261" s="132" t="s">
        <v>468</v>
      </c>
      <c r="O1261" s="132">
        <v>1760</v>
      </c>
      <c r="P1261" s="132" t="s">
        <v>425</v>
      </c>
      <c r="Q1261" s="132">
        <v>37</v>
      </c>
      <c r="R1261" s="132" t="s">
        <v>467</v>
      </c>
      <c r="S1261" s="132">
        <v>1000323</v>
      </c>
      <c r="T1261" s="132" t="s">
        <v>828</v>
      </c>
      <c r="U1261" s="132">
        <v>124</v>
      </c>
      <c r="V1261" s="132">
        <v>220</v>
      </c>
      <c r="W1261" s="132" t="s">
        <v>1077</v>
      </c>
      <c r="X1261" s="132">
        <v>16</v>
      </c>
    </row>
    <row r="1262" spans="1:24" hidden="1">
      <c r="A1262" s="132">
        <v>1689</v>
      </c>
      <c r="B1262" s="132">
        <v>60000001081</v>
      </c>
      <c r="C1262" s="132">
        <v>61044900000</v>
      </c>
      <c r="D1262" s="132" t="s">
        <v>590</v>
      </c>
      <c r="E1262" s="132" t="s">
        <v>426</v>
      </c>
      <c r="F1262" s="132">
        <v>43</v>
      </c>
      <c r="G1262" s="132" t="s">
        <v>3848</v>
      </c>
      <c r="H1262" s="132">
        <v>2</v>
      </c>
      <c r="I1262" s="132">
        <v>0.42199999999999999</v>
      </c>
      <c r="J1262" s="132">
        <v>1</v>
      </c>
      <c r="K1262" s="132">
        <v>0.42199999999999999</v>
      </c>
      <c r="L1262" s="132" t="s">
        <v>2171</v>
      </c>
      <c r="M1262" s="132">
        <v>497</v>
      </c>
      <c r="N1262" s="132" t="s">
        <v>468</v>
      </c>
      <c r="O1262" s="132">
        <v>1760</v>
      </c>
      <c r="P1262" s="132" t="s">
        <v>431</v>
      </c>
      <c r="Q1262" s="132">
        <v>53</v>
      </c>
      <c r="R1262" s="132" t="s">
        <v>467</v>
      </c>
      <c r="S1262" s="132">
        <v>1000323</v>
      </c>
      <c r="T1262" s="132" t="s">
        <v>828</v>
      </c>
      <c r="U1262" s="132">
        <v>124</v>
      </c>
      <c r="V1262" s="132">
        <v>90</v>
      </c>
      <c r="W1262" s="132" t="s">
        <v>1046</v>
      </c>
      <c r="X1262" s="132">
        <v>12</v>
      </c>
    </row>
    <row r="1263" spans="1:24" hidden="1">
      <c r="A1263" s="132">
        <v>1690</v>
      </c>
      <c r="B1263" s="132">
        <v>60000001078</v>
      </c>
      <c r="C1263" s="132">
        <v>61044300000</v>
      </c>
      <c r="D1263" s="132" t="s">
        <v>541</v>
      </c>
      <c r="E1263" s="132" t="s">
        <v>426</v>
      </c>
      <c r="F1263" s="132">
        <v>43</v>
      </c>
      <c r="G1263" s="132" t="s">
        <v>3848</v>
      </c>
      <c r="H1263" s="132">
        <v>2</v>
      </c>
      <c r="I1263" s="132">
        <v>0.40200000000000002</v>
      </c>
      <c r="J1263" s="132">
        <v>1</v>
      </c>
      <c r="K1263" s="132">
        <v>0.40200000000000002</v>
      </c>
      <c r="L1263" s="132" t="s">
        <v>2171</v>
      </c>
      <c r="M1263" s="132">
        <v>497</v>
      </c>
      <c r="N1263" s="132" t="s">
        <v>468</v>
      </c>
      <c r="O1263" s="132">
        <v>1760</v>
      </c>
      <c r="P1263" s="132" t="s">
        <v>425</v>
      </c>
      <c r="Q1263" s="132">
        <v>37</v>
      </c>
      <c r="R1263" s="132" t="s">
        <v>467</v>
      </c>
      <c r="S1263" s="132">
        <v>1000323</v>
      </c>
      <c r="T1263" s="132" t="s">
        <v>810</v>
      </c>
      <c r="U1263" s="132">
        <v>122</v>
      </c>
      <c r="V1263" s="132">
        <v>130</v>
      </c>
      <c r="W1263" s="132" t="s">
        <v>1038</v>
      </c>
      <c r="X1263" s="132">
        <v>5</v>
      </c>
    </row>
    <row r="1264" spans="1:24" hidden="1">
      <c r="A1264" s="132">
        <v>1691</v>
      </c>
      <c r="B1264" s="132">
        <v>60000001069</v>
      </c>
      <c r="C1264" s="132">
        <v>62046990000</v>
      </c>
      <c r="D1264" s="132" t="s">
        <v>629</v>
      </c>
      <c r="E1264" s="132" t="s">
        <v>420</v>
      </c>
      <c r="F1264" s="132">
        <v>93</v>
      </c>
      <c r="G1264" s="132" t="s">
        <v>3848</v>
      </c>
      <c r="H1264" s="132">
        <v>2</v>
      </c>
      <c r="I1264" s="132">
        <v>0.30199999999999999</v>
      </c>
      <c r="J1264" s="132">
        <v>1</v>
      </c>
      <c r="K1264" s="132">
        <v>0.30199999999999999</v>
      </c>
      <c r="L1264" s="132" t="s">
        <v>2171</v>
      </c>
      <c r="M1264" s="132">
        <v>497</v>
      </c>
      <c r="N1264" s="132" t="s">
        <v>468</v>
      </c>
      <c r="O1264" s="132">
        <v>1760</v>
      </c>
      <c r="P1264" s="132" t="s">
        <v>4296</v>
      </c>
      <c r="Q1264" s="132" t="s">
        <v>4272</v>
      </c>
      <c r="R1264" s="132" t="s">
        <v>467</v>
      </c>
      <c r="S1264" s="132">
        <v>1000323</v>
      </c>
      <c r="T1264" s="132" t="s">
        <v>828</v>
      </c>
      <c r="U1264" s="132">
        <v>124</v>
      </c>
      <c r="V1264" s="132">
        <v>110</v>
      </c>
      <c r="W1264" s="132" t="s">
        <v>1077</v>
      </c>
      <c r="X1264" s="132">
        <v>16</v>
      </c>
    </row>
    <row r="1265" spans="1:24" hidden="1">
      <c r="A1265" s="132">
        <v>1692</v>
      </c>
      <c r="B1265" s="132">
        <v>60000001072</v>
      </c>
      <c r="C1265" s="132">
        <v>61043300000</v>
      </c>
      <c r="D1265" s="132" t="s">
        <v>569</v>
      </c>
      <c r="E1265" s="132" t="s">
        <v>466</v>
      </c>
      <c r="F1265" s="132">
        <v>153</v>
      </c>
      <c r="G1265" s="132" t="s">
        <v>3848</v>
      </c>
      <c r="H1265" s="132">
        <v>2</v>
      </c>
      <c r="I1265" s="132">
        <v>0.48</v>
      </c>
      <c r="J1265" s="132">
        <v>1</v>
      </c>
      <c r="K1265" s="132">
        <v>0.48</v>
      </c>
      <c r="L1265" s="132" t="s">
        <v>2171</v>
      </c>
      <c r="M1265" s="132">
        <v>497</v>
      </c>
      <c r="N1265" s="132" t="s">
        <v>468</v>
      </c>
      <c r="O1265" s="132">
        <v>1760</v>
      </c>
      <c r="P1265" s="132" t="s">
        <v>3856</v>
      </c>
      <c r="Q1265" s="132">
        <v>13</v>
      </c>
      <c r="R1265" s="132" t="s">
        <v>467</v>
      </c>
      <c r="S1265" s="132">
        <v>1000323</v>
      </c>
      <c r="T1265" s="132" t="s">
        <v>858</v>
      </c>
      <c r="U1265" s="132">
        <v>1</v>
      </c>
      <c r="V1265" s="132">
        <v>150</v>
      </c>
      <c r="W1265" s="132" t="s">
        <v>1053</v>
      </c>
      <c r="X1265" s="132">
        <v>17</v>
      </c>
    </row>
    <row r="1266" spans="1:24" hidden="1">
      <c r="A1266" s="132">
        <v>1693</v>
      </c>
      <c r="B1266" s="132">
        <v>60000001086</v>
      </c>
      <c r="C1266" s="132">
        <v>61043300000</v>
      </c>
      <c r="D1266" s="132" t="s">
        <v>569</v>
      </c>
      <c r="E1266" s="132" t="s">
        <v>466</v>
      </c>
      <c r="F1266" s="132">
        <v>153</v>
      </c>
      <c r="G1266" s="132" t="s">
        <v>3848</v>
      </c>
      <c r="H1266" s="132">
        <v>2</v>
      </c>
      <c r="I1266" s="132">
        <v>0.49399999999999999</v>
      </c>
      <c r="J1266" s="132">
        <v>1</v>
      </c>
      <c r="K1266" s="132">
        <v>0.49399999999999999</v>
      </c>
      <c r="L1266" s="132" t="s">
        <v>2171</v>
      </c>
      <c r="M1266" s="132">
        <v>497</v>
      </c>
      <c r="N1266" s="132" t="s">
        <v>468</v>
      </c>
      <c r="O1266" s="132">
        <v>1760</v>
      </c>
      <c r="P1266" s="132" t="s">
        <v>425</v>
      </c>
      <c r="Q1266" s="132">
        <v>37</v>
      </c>
      <c r="R1266" s="132" t="s">
        <v>467</v>
      </c>
      <c r="S1266" s="132">
        <v>1000323</v>
      </c>
      <c r="T1266" s="132" t="s">
        <v>858</v>
      </c>
      <c r="U1266" s="132">
        <v>1</v>
      </c>
      <c r="V1266" s="132">
        <v>180</v>
      </c>
      <c r="W1266" s="132" t="s">
        <v>1063</v>
      </c>
      <c r="X1266" s="132">
        <v>13</v>
      </c>
    </row>
    <row r="1267" spans="1:24" hidden="1">
      <c r="A1267" s="132">
        <v>1694</v>
      </c>
      <c r="B1267" s="132">
        <v>60000001085</v>
      </c>
      <c r="C1267" s="132">
        <v>61044300000</v>
      </c>
      <c r="D1267" s="132" t="s">
        <v>541</v>
      </c>
      <c r="E1267" s="132" t="s">
        <v>426</v>
      </c>
      <c r="F1267" s="132">
        <v>43</v>
      </c>
      <c r="G1267" s="132" t="s">
        <v>3848</v>
      </c>
      <c r="H1267" s="132">
        <v>2</v>
      </c>
      <c r="I1267" s="132">
        <v>0.29799999999999999</v>
      </c>
      <c r="J1267" s="132">
        <v>1</v>
      </c>
      <c r="K1267" s="132">
        <v>0.29799999999999999</v>
      </c>
      <c r="L1267" s="132" t="s">
        <v>2171</v>
      </c>
      <c r="M1267" s="132">
        <v>497</v>
      </c>
      <c r="N1267" s="132" t="s">
        <v>468</v>
      </c>
      <c r="O1267" s="132">
        <v>1760</v>
      </c>
      <c r="P1267" s="132" t="s">
        <v>425</v>
      </c>
      <c r="Q1267" s="132">
        <v>37</v>
      </c>
      <c r="R1267" s="132" t="s">
        <v>467</v>
      </c>
      <c r="S1267" s="132">
        <v>1000323</v>
      </c>
      <c r="T1267" s="132" t="s">
        <v>810</v>
      </c>
      <c r="U1267" s="132">
        <v>122</v>
      </c>
      <c r="V1267" s="132">
        <v>130</v>
      </c>
      <c r="W1267" s="132" t="s">
        <v>1053</v>
      </c>
      <c r="X1267" s="132">
        <v>17</v>
      </c>
    </row>
    <row r="1268" spans="1:24" hidden="1">
      <c r="A1268" s="132">
        <v>1695</v>
      </c>
      <c r="B1268" s="132">
        <v>60000001070</v>
      </c>
      <c r="C1268" s="132">
        <v>61043300000</v>
      </c>
      <c r="D1268" s="132" t="s">
        <v>569</v>
      </c>
      <c r="E1268" s="132" t="s">
        <v>466</v>
      </c>
      <c r="F1268" s="132">
        <v>153</v>
      </c>
      <c r="G1268" s="132" t="s">
        <v>3848</v>
      </c>
      <c r="H1268" s="132">
        <v>2</v>
      </c>
      <c r="I1268" s="132">
        <v>0.65800000000000003</v>
      </c>
      <c r="J1268" s="132">
        <v>1</v>
      </c>
      <c r="K1268" s="132">
        <v>0.65800000000000003</v>
      </c>
      <c r="L1268" s="132" t="s">
        <v>2171</v>
      </c>
      <c r="M1268" s="132">
        <v>497</v>
      </c>
      <c r="N1268" s="132" t="s">
        <v>468</v>
      </c>
      <c r="O1268" s="132">
        <v>1760</v>
      </c>
      <c r="P1268" s="132" t="s">
        <v>425</v>
      </c>
      <c r="Q1268" s="132">
        <v>37</v>
      </c>
      <c r="R1268" s="132" t="s">
        <v>467</v>
      </c>
      <c r="S1268" s="132">
        <v>1000323</v>
      </c>
      <c r="T1268" s="132">
        <v>46</v>
      </c>
      <c r="U1268" s="132">
        <v>99</v>
      </c>
      <c r="V1268" s="132">
        <v>170</v>
      </c>
      <c r="W1268" s="132" t="s">
        <v>1048</v>
      </c>
      <c r="X1268" s="132">
        <v>4</v>
      </c>
    </row>
    <row r="1269" spans="1:24" hidden="1">
      <c r="A1269" s="132">
        <v>1696</v>
      </c>
      <c r="B1269" s="132">
        <v>60000001087</v>
      </c>
      <c r="C1269" s="132">
        <v>61091000000</v>
      </c>
      <c r="D1269" s="132" t="s">
        <v>500</v>
      </c>
      <c r="E1269" s="132" t="s">
        <v>453</v>
      </c>
      <c r="F1269" s="132">
        <v>73</v>
      </c>
      <c r="G1269" s="132" t="s">
        <v>3848</v>
      </c>
      <c r="H1269" s="132">
        <v>2</v>
      </c>
      <c r="I1269" s="132">
        <v>0.18</v>
      </c>
      <c r="J1269" s="132">
        <v>1</v>
      </c>
      <c r="K1269" s="132">
        <v>0.18</v>
      </c>
      <c r="L1269" s="132" t="s">
        <v>2171</v>
      </c>
      <c r="M1269" s="132">
        <v>497</v>
      </c>
      <c r="N1269" s="132" t="s">
        <v>468</v>
      </c>
      <c r="O1269" s="132">
        <v>1760</v>
      </c>
      <c r="P1269" s="132" t="s">
        <v>439</v>
      </c>
      <c r="Q1269" s="132">
        <v>9</v>
      </c>
      <c r="R1269" s="132" t="s">
        <v>467</v>
      </c>
      <c r="S1269" s="132">
        <v>1000323</v>
      </c>
      <c r="T1269" s="132">
        <v>54</v>
      </c>
      <c r="U1269" s="132">
        <v>107</v>
      </c>
      <c r="V1269" s="132">
        <v>70</v>
      </c>
      <c r="W1269" s="132" t="s">
        <v>1046</v>
      </c>
      <c r="X1269" s="132">
        <v>12</v>
      </c>
    </row>
    <row r="1270" spans="1:24" hidden="1">
      <c r="A1270" s="132">
        <v>1697</v>
      </c>
      <c r="B1270" s="132">
        <v>60000001057</v>
      </c>
      <c r="C1270" s="132">
        <v>61044300000</v>
      </c>
      <c r="D1270" s="132" t="s">
        <v>541</v>
      </c>
      <c r="E1270" s="132" t="s">
        <v>426</v>
      </c>
      <c r="F1270" s="132">
        <v>43</v>
      </c>
      <c r="G1270" s="132" t="s">
        <v>3848</v>
      </c>
      <c r="H1270" s="132">
        <v>2</v>
      </c>
      <c r="I1270" s="132">
        <v>0.34</v>
      </c>
      <c r="J1270" s="132">
        <v>1</v>
      </c>
      <c r="K1270" s="132">
        <v>0.34</v>
      </c>
      <c r="L1270" s="132" t="s">
        <v>2171</v>
      </c>
      <c r="M1270" s="132">
        <v>497</v>
      </c>
      <c r="N1270" s="132" t="s">
        <v>468</v>
      </c>
      <c r="O1270" s="132">
        <v>1760</v>
      </c>
      <c r="P1270" s="132" t="s">
        <v>425</v>
      </c>
      <c r="Q1270" s="132">
        <v>37</v>
      </c>
      <c r="R1270" s="132" t="s">
        <v>467</v>
      </c>
      <c r="S1270" s="132">
        <v>1000323</v>
      </c>
      <c r="T1270" s="132" t="s">
        <v>821</v>
      </c>
      <c r="U1270" s="132">
        <v>3</v>
      </c>
      <c r="V1270" s="132">
        <v>90</v>
      </c>
      <c r="W1270" s="132" t="s">
        <v>1038</v>
      </c>
      <c r="X1270" s="132">
        <v>5</v>
      </c>
    </row>
    <row r="1271" spans="1:24" hidden="1">
      <c r="A1271" s="132">
        <v>1698</v>
      </c>
      <c r="B1271" s="132">
        <v>60000001059</v>
      </c>
      <c r="C1271" s="132">
        <v>61044300000</v>
      </c>
      <c r="D1271" s="132" t="s">
        <v>541</v>
      </c>
      <c r="E1271" s="132" t="s">
        <v>426</v>
      </c>
      <c r="F1271" s="132">
        <v>43</v>
      </c>
      <c r="G1271" s="132" t="s">
        <v>3848</v>
      </c>
      <c r="H1271" s="132">
        <v>2</v>
      </c>
      <c r="I1271" s="132">
        <v>0.28799999999999998</v>
      </c>
      <c r="J1271" s="132">
        <v>1</v>
      </c>
      <c r="K1271" s="132">
        <v>0.28799999999999998</v>
      </c>
      <c r="L1271" s="132" t="s">
        <v>2171</v>
      </c>
      <c r="M1271" s="132">
        <v>497</v>
      </c>
      <c r="N1271" s="132" t="s">
        <v>468</v>
      </c>
      <c r="O1271" s="132">
        <v>1760</v>
      </c>
      <c r="P1271" s="132" t="s">
        <v>425</v>
      </c>
      <c r="Q1271" s="132">
        <v>37</v>
      </c>
      <c r="R1271" s="132" t="s">
        <v>467</v>
      </c>
      <c r="S1271" s="132">
        <v>1000323</v>
      </c>
      <c r="T1271" s="132">
        <v>46</v>
      </c>
      <c r="U1271" s="132">
        <v>99</v>
      </c>
      <c r="V1271" s="132">
        <v>150</v>
      </c>
      <c r="W1271" s="132" t="s">
        <v>1038</v>
      </c>
      <c r="X1271" s="132">
        <v>5</v>
      </c>
    </row>
    <row r="1272" spans="1:24" hidden="1">
      <c r="A1272" s="132">
        <v>1699</v>
      </c>
      <c r="B1272" s="132">
        <v>60000001108</v>
      </c>
      <c r="C1272" s="132">
        <v>61043900000</v>
      </c>
      <c r="D1272" s="132" t="s">
        <v>711</v>
      </c>
      <c r="E1272" s="132" t="s">
        <v>466</v>
      </c>
      <c r="F1272" s="132">
        <v>153</v>
      </c>
      <c r="G1272" s="132" t="s">
        <v>3848</v>
      </c>
      <c r="H1272" s="132">
        <v>2</v>
      </c>
      <c r="I1272" s="132">
        <v>0.32400000000000001</v>
      </c>
      <c r="J1272" s="132">
        <v>1</v>
      </c>
      <c r="K1272" s="132">
        <v>0.32400000000000001</v>
      </c>
      <c r="L1272" s="132" t="s">
        <v>2171</v>
      </c>
      <c r="M1272" s="132">
        <v>497</v>
      </c>
      <c r="N1272" s="132" t="s">
        <v>468</v>
      </c>
      <c r="O1272" s="132">
        <v>1760</v>
      </c>
      <c r="P1272" s="132" t="s">
        <v>4296</v>
      </c>
      <c r="Q1272" s="132" t="s">
        <v>4272</v>
      </c>
      <c r="R1272" s="132" t="s">
        <v>467</v>
      </c>
      <c r="S1272" s="132">
        <v>1000323</v>
      </c>
      <c r="T1272" s="132" t="s">
        <v>858</v>
      </c>
      <c r="U1272" s="132">
        <v>1</v>
      </c>
      <c r="V1272" s="132">
        <v>150</v>
      </c>
      <c r="W1272" s="132" t="s">
        <v>1144</v>
      </c>
      <c r="X1272" s="132">
        <v>23</v>
      </c>
    </row>
    <row r="1273" spans="1:24" hidden="1">
      <c r="A1273" s="132">
        <v>1700</v>
      </c>
      <c r="B1273" s="132">
        <v>60000001126</v>
      </c>
      <c r="C1273" s="132">
        <v>62024000090</v>
      </c>
      <c r="D1273" s="132" t="s">
        <v>503</v>
      </c>
      <c r="E1273" s="132" t="s">
        <v>3650</v>
      </c>
      <c r="F1273" s="132">
        <v>14</v>
      </c>
      <c r="G1273" s="132" t="s">
        <v>3848</v>
      </c>
      <c r="H1273" s="132">
        <v>2</v>
      </c>
      <c r="I1273" s="132">
        <v>1.1060000000000001</v>
      </c>
      <c r="J1273" s="132">
        <v>1</v>
      </c>
      <c r="K1273" s="132">
        <v>1.1060000000000001</v>
      </c>
      <c r="L1273" s="132" t="s">
        <v>2171</v>
      </c>
      <c r="M1273" s="132">
        <v>497</v>
      </c>
      <c r="N1273" s="132" t="s">
        <v>468</v>
      </c>
      <c r="O1273" s="132">
        <v>1760</v>
      </c>
      <c r="P1273" s="132" t="s">
        <v>425</v>
      </c>
      <c r="Q1273" s="132">
        <v>37</v>
      </c>
      <c r="R1273" s="132" t="s">
        <v>467</v>
      </c>
      <c r="S1273" s="132">
        <v>1000323</v>
      </c>
      <c r="T1273" s="132" t="s">
        <v>810</v>
      </c>
      <c r="U1273" s="132">
        <v>122</v>
      </c>
      <c r="V1273" s="132">
        <v>180</v>
      </c>
      <c r="W1273" s="132" t="s">
        <v>1046</v>
      </c>
      <c r="X1273" s="132">
        <v>12</v>
      </c>
    </row>
    <row r="1274" spans="1:24" hidden="1">
      <c r="A1274" s="132">
        <v>1701</v>
      </c>
      <c r="B1274" s="132" t="s">
        <v>1219</v>
      </c>
      <c r="C1274" s="132">
        <v>61044200000</v>
      </c>
      <c r="D1274" s="132" t="s">
        <v>506</v>
      </c>
      <c r="E1274" s="132" t="s">
        <v>426</v>
      </c>
      <c r="F1274" s="132">
        <v>43</v>
      </c>
      <c r="G1274" s="132" t="s">
        <v>3848</v>
      </c>
      <c r="H1274" s="132">
        <v>2</v>
      </c>
      <c r="I1274" s="132">
        <v>0.27600000000000002</v>
      </c>
      <c r="J1274" s="132">
        <v>1</v>
      </c>
      <c r="K1274" s="132">
        <v>0.27600000000000002</v>
      </c>
      <c r="L1274" s="132" t="s">
        <v>2171</v>
      </c>
      <c r="M1274" s="132">
        <v>497</v>
      </c>
      <c r="N1274" s="132" t="s">
        <v>468</v>
      </c>
      <c r="O1274" s="132">
        <v>1760</v>
      </c>
      <c r="P1274" s="132" t="s">
        <v>439</v>
      </c>
      <c r="Q1274" s="132">
        <v>9</v>
      </c>
      <c r="R1274" s="132" t="s">
        <v>467</v>
      </c>
      <c r="S1274" s="132">
        <v>1000323</v>
      </c>
      <c r="T1274" s="132">
        <v>50</v>
      </c>
      <c r="U1274" s="132">
        <v>105</v>
      </c>
      <c r="V1274" s="132">
        <v>130</v>
      </c>
      <c r="W1274" s="132" t="s">
        <v>3916</v>
      </c>
      <c r="X1274" s="132">
        <v>10</v>
      </c>
    </row>
    <row r="1275" spans="1:24" hidden="1">
      <c r="A1275" s="132">
        <v>1702</v>
      </c>
      <c r="B1275" s="132" t="s">
        <v>1220</v>
      </c>
      <c r="C1275" s="132">
        <v>62046318000</v>
      </c>
      <c r="D1275" s="132" t="s">
        <v>511</v>
      </c>
      <c r="E1275" s="132" t="s">
        <v>420</v>
      </c>
      <c r="F1275" s="132">
        <v>93</v>
      </c>
      <c r="G1275" s="132" t="s">
        <v>3848</v>
      </c>
      <c r="H1275" s="132">
        <v>2</v>
      </c>
      <c r="I1275" s="132">
        <v>0.25600000000000001</v>
      </c>
      <c r="J1275" s="132">
        <v>1</v>
      </c>
      <c r="K1275" s="132">
        <v>0.25600000000000001</v>
      </c>
      <c r="L1275" s="132" t="s">
        <v>2171</v>
      </c>
      <c r="M1275" s="132">
        <v>497</v>
      </c>
      <c r="N1275" s="132" t="s">
        <v>468</v>
      </c>
      <c r="O1275" s="132">
        <v>1760</v>
      </c>
      <c r="P1275" s="132" t="s">
        <v>425</v>
      </c>
      <c r="Q1275" s="132">
        <v>37</v>
      </c>
      <c r="R1275" s="132" t="s">
        <v>467</v>
      </c>
      <c r="S1275" s="132">
        <v>1000323</v>
      </c>
      <c r="T1275" s="132" t="s">
        <v>810</v>
      </c>
      <c r="U1275" s="132">
        <v>122</v>
      </c>
      <c r="V1275" s="132">
        <v>80</v>
      </c>
      <c r="W1275" s="132" t="s">
        <v>1063</v>
      </c>
      <c r="X1275" s="132">
        <v>13</v>
      </c>
    </row>
    <row r="1276" spans="1:24" hidden="1">
      <c r="A1276" s="132">
        <v>1703</v>
      </c>
      <c r="B1276" s="132" t="s">
        <v>1221</v>
      </c>
      <c r="C1276" s="132">
        <v>62046318000</v>
      </c>
      <c r="D1276" s="132" t="s">
        <v>511</v>
      </c>
      <c r="E1276" s="132" t="s">
        <v>420</v>
      </c>
      <c r="F1276" s="132">
        <v>93</v>
      </c>
      <c r="G1276" s="132" t="s">
        <v>3848</v>
      </c>
      <c r="H1276" s="132">
        <v>2</v>
      </c>
      <c r="I1276" s="132">
        <v>0.41399999999999998</v>
      </c>
      <c r="J1276" s="132">
        <v>1</v>
      </c>
      <c r="K1276" s="132">
        <v>0.41399999999999998</v>
      </c>
      <c r="L1276" s="132" t="s">
        <v>2171</v>
      </c>
      <c r="M1276" s="132">
        <v>497</v>
      </c>
      <c r="N1276" s="132" t="s">
        <v>468</v>
      </c>
      <c r="O1276" s="132">
        <v>1760</v>
      </c>
      <c r="P1276" s="132" t="s">
        <v>425</v>
      </c>
      <c r="Q1276" s="132">
        <v>37</v>
      </c>
      <c r="R1276" s="132" t="s">
        <v>467</v>
      </c>
      <c r="S1276" s="132">
        <v>1000323</v>
      </c>
      <c r="T1276" s="132">
        <v>52</v>
      </c>
      <c r="U1276" s="132">
        <v>106</v>
      </c>
      <c r="V1276" s="132">
        <v>90</v>
      </c>
      <c r="W1276" s="132" t="s">
        <v>3919</v>
      </c>
      <c r="X1276" s="132">
        <v>25</v>
      </c>
    </row>
    <row r="1277" spans="1:24" hidden="1">
      <c r="A1277" s="132">
        <v>1704</v>
      </c>
      <c r="B1277" s="132" t="s">
        <v>1222</v>
      </c>
      <c r="C1277" s="132">
        <v>62024000090</v>
      </c>
      <c r="D1277" s="132" t="s">
        <v>503</v>
      </c>
      <c r="E1277" s="132" t="s">
        <v>3650</v>
      </c>
      <c r="F1277" s="132">
        <v>14</v>
      </c>
      <c r="G1277" s="132" t="s">
        <v>3848</v>
      </c>
      <c r="H1277" s="132">
        <v>2</v>
      </c>
      <c r="I1277" s="132">
        <v>0.98399999999999999</v>
      </c>
      <c r="J1277" s="132">
        <v>1</v>
      </c>
      <c r="K1277" s="132">
        <v>0.98399999999999999</v>
      </c>
      <c r="L1277" s="132" t="s">
        <v>2171</v>
      </c>
      <c r="M1277" s="132">
        <v>497</v>
      </c>
      <c r="N1277" s="132" t="s">
        <v>468</v>
      </c>
      <c r="O1277" s="132">
        <v>1760</v>
      </c>
      <c r="P1277" s="132" t="s">
        <v>425</v>
      </c>
      <c r="Q1277" s="132">
        <v>37</v>
      </c>
      <c r="R1277" s="132" t="s">
        <v>467</v>
      </c>
      <c r="S1277" s="132">
        <v>1000323</v>
      </c>
      <c r="T1277" s="132" t="s">
        <v>825</v>
      </c>
      <c r="U1277" s="132">
        <v>119</v>
      </c>
      <c r="V1277" s="132">
        <v>180</v>
      </c>
      <c r="W1277" s="132" t="s">
        <v>3919</v>
      </c>
      <c r="X1277" s="132">
        <v>25</v>
      </c>
    </row>
    <row r="1278" spans="1:24" hidden="1">
      <c r="A1278" s="132">
        <v>1705</v>
      </c>
      <c r="B1278" s="132" t="s">
        <v>1223</v>
      </c>
      <c r="C1278" s="132">
        <v>61043300000</v>
      </c>
      <c r="D1278" s="132" t="s">
        <v>569</v>
      </c>
      <c r="E1278" s="132" t="s">
        <v>466</v>
      </c>
      <c r="F1278" s="132">
        <v>153</v>
      </c>
      <c r="G1278" s="132" t="s">
        <v>3848</v>
      </c>
      <c r="H1278" s="132">
        <v>2</v>
      </c>
      <c r="I1278" s="132">
        <v>0.42599999999999999</v>
      </c>
      <c r="J1278" s="132">
        <v>1</v>
      </c>
      <c r="K1278" s="132">
        <v>0.42599999999999999</v>
      </c>
      <c r="L1278" s="132" t="s">
        <v>2171</v>
      </c>
      <c r="M1278" s="132">
        <v>497</v>
      </c>
      <c r="N1278" s="132" t="s">
        <v>468</v>
      </c>
      <c r="O1278" s="132">
        <v>1760</v>
      </c>
      <c r="P1278" s="132" t="s">
        <v>425</v>
      </c>
      <c r="Q1278" s="132">
        <v>37</v>
      </c>
      <c r="R1278" s="132" t="s">
        <v>467</v>
      </c>
      <c r="S1278" s="132">
        <v>1000323</v>
      </c>
      <c r="T1278" s="132" t="s">
        <v>810</v>
      </c>
      <c r="U1278" s="132">
        <v>122</v>
      </c>
      <c r="V1278" s="132">
        <v>130</v>
      </c>
      <c r="W1278" s="132" t="s">
        <v>3919</v>
      </c>
      <c r="X1278" s="132">
        <v>25</v>
      </c>
    </row>
    <row r="1279" spans="1:24" hidden="1">
      <c r="A1279" s="132">
        <v>1706</v>
      </c>
      <c r="B1279" s="132" t="s">
        <v>1224</v>
      </c>
      <c r="C1279" s="132">
        <v>62024000090</v>
      </c>
      <c r="D1279" s="132" t="s">
        <v>503</v>
      </c>
      <c r="E1279" s="132" t="s">
        <v>3650</v>
      </c>
      <c r="F1279" s="132">
        <v>14</v>
      </c>
      <c r="G1279" s="132" t="s">
        <v>3848</v>
      </c>
      <c r="H1279" s="132">
        <v>2</v>
      </c>
      <c r="I1279" s="132">
        <v>0.192</v>
      </c>
      <c r="J1279" s="132">
        <v>1</v>
      </c>
      <c r="K1279" s="132">
        <v>0.192</v>
      </c>
      <c r="L1279" s="132" t="s">
        <v>2171</v>
      </c>
      <c r="M1279" s="132">
        <v>497</v>
      </c>
      <c r="N1279" s="132" t="s">
        <v>468</v>
      </c>
      <c r="O1279" s="132">
        <v>1760</v>
      </c>
      <c r="P1279" s="132" t="s">
        <v>425</v>
      </c>
      <c r="Q1279" s="132">
        <v>37</v>
      </c>
      <c r="R1279" s="132" t="s">
        <v>467</v>
      </c>
      <c r="S1279" s="132">
        <v>1000323</v>
      </c>
      <c r="T1279" s="132" t="s">
        <v>858</v>
      </c>
      <c r="U1279" s="132">
        <v>1</v>
      </c>
      <c r="V1279" s="132">
        <v>80</v>
      </c>
      <c r="W1279" s="132" t="s">
        <v>1064</v>
      </c>
      <c r="X1279" s="132">
        <v>7</v>
      </c>
    </row>
    <row r="1280" spans="1:24" hidden="1">
      <c r="A1280" s="132">
        <v>1707</v>
      </c>
      <c r="B1280" s="132" t="s">
        <v>1225</v>
      </c>
      <c r="C1280" s="132">
        <v>61109090000</v>
      </c>
      <c r="D1280" s="132" t="s">
        <v>618</v>
      </c>
      <c r="E1280" s="132" t="s">
        <v>316</v>
      </c>
      <c r="F1280" s="132">
        <v>17</v>
      </c>
      <c r="G1280" s="132" t="s">
        <v>3848</v>
      </c>
      <c r="H1280" s="132">
        <v>2</v>
      </c>
      <c r="I1280" s="132">
        <v>0.22</v>
      </c>
      <c r="J1280" s="132">
        <v>1</v>
      </c>
      <c r="K1280" s="132">
        <v>0.22</v>
      </c>
      <c r="L1280" s="132" t="s">
        <v>2171</v>
      </c>
      <c r="M1280" s="132">
        <v>497</v>
      </c>
      <c r="N1280" s="132" t="s">
        <v>468</v>
      </c>
      <c r="O1280" s="132">
        <v>1760</v>
      </c>
      <c r="P1280" s="132" t="s">
        <v>431</v>
      </c>
      <c r="Q1280" s="132">
        <v>53</v>
      </c>
      <c r="R1280" s="132" t="s">
        <v>467</v>
      </c>
      <c r="S1280" s="132">
        <v>1000323</v>
      </c>
      <c r="T1280" s="132" t="s">
        <v>858</v>
      </c>
      <c r="U1280" s="132">
        <v>1</v>
      </c>
      <c r="V1280" s="132">
        <v>110</v>
      </c>
      <c r="W1280" s="132" t="s">
        <v>1050</v>
      </c>
      <c r="X1280" s="132">
        <v>20</v>
      </c>
    </row>
    <row r="1281" spans="1:24" hidden="1">
      <c r="A1281" s="132">
        <v>1708</v>
      </c>
      <c r="B1281" s="132" t="s">
        <v>1226</v>
      </c>
      <c r="C1281" s="132">
        <v>61044300000</v>
      </c>
      <c r="D1281" s="132" t="s">
        <v>541</v>
      </c>
      <c r="E1281" s="132" t="s">
        <v>426</v>
      </c>
      <c r="F1281" s="132">
        <v>43</v>
      </c>
      <c r="G1281" s="132" t="s">
        <v>3848</v>
      </c>
      <c r="H1281" s="132">
        <v>2</v>
      </c>
      <c r="I1281" s="132">
        <v>0.56599999999999995</v>
      </c>
      <c r="J1281" s="132">
        <v>1</v>
      </c>
      <c r="K1281" s="132">
        <v>0.56599999999999995</v>
      </c>
      <c r="L1281" s="132" t="s">
        <v>2171</v>
      </c>
      <c r="M1281" s="132">
        <v>497</v>
      </c>
      <c r="N1281" s="132" t="s">
        <v>468</v>
      </c>
      <c r="O1281" s="132">
        <v>1760</v>
      </c>
      <c r="P1281" s="132" t="s">
        <v>425</v>
      </c>
      <c r="Q1281" s="132">
        <v>37</v>
      </c>
      <c r="R1281" s="132" t="s">
        <v>467</v>
      </c>
      <c r="S1281" s="132">
        <v>1000323</v>
      </c>
      <c r="T1281" s="132" t="s">
        <v>821</v>
      </c>
      <c r="U1281" s="132">
        <v>3</v>
      </c>
      <c r="V1281" s="132">
        <v>200</v>
      </c>
      <c r="W1281" s="132" t="s">
        <v>1064</v>
      </c>
      <c r="X1281" s="132">
        <v>7</v>
      </c>
    </row>
    <row r="1282" spans="1:24" hidden="1">
      <c r="A1282" s="132">
        <v>1709</v>
      </c>
      <c r="B1282" s="132" t="s">
        <v>1227</v>
      </c>
      <c r="C1282" s="132">
        <v>62046990000</v>
      </c>
      <c r="D1282" s="132" t="s">
        <v>629</v>
      </c>
      <c r="E1282" s="132" t="s">
        <v>420</v>
      </c>
      <c r="F1282" s="132">
        <v>93</v>
      </c>
      <c r="G1282" s="132" t="s">
        <v>3848</v>
      </c>
      <c r="H1282" s="132">
        <v>2</v>
      </c>
      <c r="I1282" s="132">
        <v>0.26200000000000001</v>
      </c>
      <c r="J1282" s="132">
        <v>1</v>
      </c>
      <c r="K1282" s="132">
        <v>0.26200000000000001</v>
      </c>
      <c r="L1282" s="132" t="s">
        <v>2171</v>
      </c>
      <c r="M1282" s="132">
        <v>497</v>
      </c>
      <c r="N1282" s="132" t="s">
        <v>468</v>
      </c>
      <c r="O1282" s="132">
        <v>1760</v>
      </c>
      <c r="P1282" s="132" t="s">
        <v>4296</v>
      </c>
      <c r="Q1282" s="132" t="s">
        <v>4272</v>
      </c>
      <c r="R1282" s="132" t="s">
        <v>467</v>
      </c>
      <c r="S1282" s="132">
        <v>1000323</v>
      </c>
      <c r="T1282" s="132" t="s">
        <v>858</v>
      </c>
      <c r="U1282" s="132">
        <v>1</v>
      </c>
      <c r="V1282" s="132">
        <v>110</v>
      </c>
      <c r="W1282" s="132" t="s">
        <v>1144</v>
      </c>
      <c r="X1282" s="132">
        <v>23</v>
      </c>
    </row>
    <row r="1283" spans="1:24" hidden="1">
      <c r="A1283" s="132">
        <v>1710</v>
      </c>
      <c r="B1283" s="132" t="s">
        <v>1228</v>
      </c>
      <c r="C1283" s="132">
        <v>61043300000</v>
      </c>
      <c r="D1283" s="132" t="s">
        <v>569</v>
      </c>
      <c r="E1283" s="132" t="s">
        <v>466</v>
      </c>
      <c r="F1283" s="132">
        <v>153</v>
      </c>
      <c r="G1283" s="132" t="s">
        <v>3848</v>
      </c>
      <c r="H1283" s="132">
        <v>2</v>
      </c>
      <c r="I1283" s="132">
        <v>0.60799999999999998</v>
      </c>
      <c r="J1283" s="132">
        <v>1</v>
      </c>
      <c r="K1283" s="132">
        <v>0.60799999999999998</v>
      </c>
      <c r="L1283" s="132" t="s">
        <v>2171</v>
      </c>
      <c r="M1283" s="132">
        <v>497</v>
      </c>
      <c r="N1283" s="132" t="s">
        <v>468</v>
      </c>
      <c r="O1283" s="132">
        <v>1760</v>
      </c>
      <c r="P1283" s="132" t="s">
        <v>425</v>
      </c>
      <c r="Q1283" s="132">
        <v>37</v>
      </c>
      <c r="R1283" s="132" t="s">
        <v>467</v>
      </c>
      <c r="S1283" s="132">
        <v>1000323</v>
      </c>
      <c r="T1283" s="132" t="s">
        <v>858</v>
      </c>
      <c r="U1283" s="132">
        <v>1</v>
      </c>
      <c r="V1283" s="132">
        <v>110</v>
      </c>
      <c r="W1283" s="132" t="s">
        <v>1063</v>
      </c>
      <c r="X1283" s="132">
        <v>13</v>
      </c>
    </row>
    <row r="1284" spans="1:24" hidden="1">
      <c r="A1284" s="132">
        <v>1711</v>
      </c>
      <c r="B1284" s="132" t="s">
        <v>1229</v>
      </c>
      <c r="C1284" s="132">
        <v>61062000000</v>
      </c>
      <c r="D1284" s="132" t="s">
        <v>599</v>
      </c>
      <c r="E1284" s="132" t="s">
        <v>437</v>
      </c>
      <c r="F1284" s="132">
        <v>77</v>
      </c>
      <c r="G1284" s="132" t="s">
        <v>3848</v>
      </c>
      <c r="H1284" s="132">
        <v>2</v>
      </c>
      <c r="I1284" s="132">
        <v>0.33600000000000002</v>
      </c>
      <c r="J1284" s="132">
        <v>1</v>
      </c>
      <c r="K1284" s="132">
        <v>0.33600000000000002</v>
      </c>
      <c r="L1284" s="132" t="s">
        <v>2171</v>
      </c>
      <c r="M1284" s="132">
        <v>497</v>
      </c>
      <c r="N1284" s="132" t="s">
        <v>468</v>
      </c>
      <c r="O1284" s="132">
        <v>1760</v>
      </c>
      <c r="P1284" s="132" t="s">
        <v>3876</v>
      </c>
      <c r="Q1284" s="132">
        <v>54</v>
      </c>
      <c r="R1284" s="132" t="s">
        <v>467</v>
      </c>
      <c r="S1284" s="132">
        <v>1000323</v>
      </c>
      <c r="T1284" s="132" t="s">
        <v>858</v>
      </c>
      <c r="U1284" s="132">
        <v>1</v>
      </c>
      <c r="V1284" s="132">
        <v>110</v>
      </c>
      <c r="W1284" s="132" t="s">
        <v>1144</v>
      </c>
      <c r="X1284" s="132">
        <v>23</v>
      </c>
    </row>
    <row r="1285" spans="1:24" hidden="1">
      <c r="A1285" s="132">
        <v>1712</v>
      </c>
      <c r="B1285" s="132" t="s">
        <v>1230</v>
      </c>
      <c r="C1285" s="132">
        <v>62046318000</v>
      </c>
      <c r="D1285" s="132" t="s">
        <v>511</v>
      </c>
      <c r="E1285" s="132" t="s">
        <v>420</v>
      </c>
      <c r="F1285" s="132">
        <v>93</v>
      </c>
      <c r="G1285" s="132" t="s">
        <v>3848</v>
      </c>
      <c r="H1285" s="132">
        <v>2</v>
      </c>
      <c r="I1285" s="132">
        <v>0.48199999999999998</v>
      </c>
      <c r="J1285" s="132">
        <v>1</v>
      </c>
      <c r="K1285" s="132">
        <v>0.48199999999999998</v>
      </c>
      <c r="L1285" s="132" t="s">
        <v>2171</v>
      </c>
      <c r="M1285" s="132">
        <v>497</v>
      </c>
      <c r="N1285" s="132" t="s">
        <v>468</v>
      </c>
      <c r="O1285" s="132">
        <v>1760</v>
      </c>
      <c r="P1285" s="132" t="s">
        <v>425</v>
      </c>
      <c r="Q1285" s="132">
        <v>37</v>
      </c>
      <c r="R1285" s="132" t="s">
        <v>467</v>
      </c>
      <c r="S1285" s="132">
        <v>1000323</v>
      </c>
      <c r="T1285" s="132">
        <v>46</v>
      </c>
      <c r="U1285" s="132">
        <v>99</v>
      </c>
      <c r="V1285" s="132">
        <v>200</v>
      </c>
      <c r="W1285" s="132" t="s">
        <v>1038</v>
      </c>
      <c r="X1285" s="132">
        <v>5</v>
      </c>
    </row>
    <row r="1286" spans="1:24" hidden="1">
      <c r="A1286" s="132">
        <v>1713</v>
      </c>
      <c r="B1286" s="132" t="s">
        <v>1231</v>
      </c>
      <c r="C1286" s="132">
        <v>61099020000</v>
      </c>
      <c r="D1286" s="132" t="s">
        <v>604</v>
      </c>
      <c r="E1286" s="132" t="s">
        <v>329</v>
      </c>
      <c r="F1286" s="132">
        <v>249</v>
      </c>
      <c r="G1286" s="132" t="s">
        <v>3848</v>
      </c>
      <c r="H1286" s="132">
        <v>2</v>
      </c>
      <c r="I1286" s="132">
        <v>0.22800000000000001</v>
      </c>
      <c r="J1286" s="132">
        <v>1</v>
      </c>
      <c r="K1286" s="132">
        <v>0.22800000000000001</v>
      </c>
      <c r="L1286" s="132" t="s">
        <v>2171</v>
      </c>
      <c r="M1286" s="132">
        <v>497</v>
      </c>
      <c r="N1286" s="132" t="s">
        <v>468</v>
      </c>
      <c r="O1286" s="132">
        <v>1760</v>
      </c>
      <c r="P1286" s="132" t="s">
        <v>425</v>
      </c>
      <c r="Q1286" s="132">
        <v>37</v>
      </c>
      <c r="R1286" s="132" t="s">
        <v>467</v>
      </c>
      <c r="S1286" s="132">
        <v>1000323</v>
      </c>
      <c r="T1286" s="132" t="s">
        <v>825</v>
      </c>
      <c r="U1286" s="132">
        <v>119</v>
      </c>
      <c r="V1286" s="132">
        <v>80</v>
      </c>
      <c r="W1286" s="132" t="s">
        <v>1038</v>
      </c>
      <c r="X1286" s="132">
        <v>5</v>
      </c>
    </row>
    <row r="1287" spans="1:24" hidden="1">
      <c r="A1287" s="132">
        <v>1714</v>
      </c>
      <c r="B1287" s="132" t="s">
        <v>1232</v>
      </c>
      <c r="C1287" s="132">
        <v>61044300000</v>
      </c>
      <c r="D1287" s="132" t="s">
        <v>541</v>
      </c>
      <c r="E1287" s="132" t="s">
        <v>426</v>
      </c>
      <c r="F1287" s="132">
        <v>43</v>
      </c>
      <c r="G1287" s="132" t="s">
        <v>3848</v>
      </c>
      <c r="H1287" s="132">
        <v>2</v>
      </c>
      <c r="I1287" s="132">
        <v>0.47799999999999998</v>
      </c>
      <c r="J1287" s="132">
        <v>1</v>
      </c>
      <c r="K1287" s="132">
        <v>0.47799999999999998</v>
      </c>
      <c r="L1287" s="132" t="s">
        <v>2171</v>
      </c>
      <c r="M1287" s="132">
        <v>497</v>
      </c>
      <c r="N1287" s="132" t="s">
        <v>468</v>
      </c>
      <c r="O1287" s="132">
        <v>1760</v>
      </c>
      <c r="P1287" s="132" t="s">
        <v>425</v>
      </c>
      <c r="Q1287" s="132">
        <v>37</v>
      </c>
      <c r="R1287" s="132" t="s">
        <v>467</v>
      </c>
      <c r="S1287" s="132">
        <v>1000323</v>
      </c>
      <c r="T1287" s="132" t="s">
        <v>828</v>
      </c>
      <c r="U1287" s="132">
        <v>124</v>
      </c>
      <c r="V1287" s="132">
        <v>110</v>
      </c>
      <c r="W1287" s="132" t="s">
        <v>1038</v>
      </c>
      <c r="X1287" s="132">
        <v>5</v>
      </c>
    </row>
    <row r="1288" spans="1:24" hidden="1">
      <c r="A1288" s="132">
        <v>1715</v>
      </c>
      <c r="B1288" s="132" t="s">
        <v>1233</v>
      </c>
      <c r="C1288" s="132">
        <v>61109090000</v>
      </c>
      <c r="D1288" s="132" t="s">
        <v>712</v>
      </c>
      <c r="E1288" s="132" t="s">
        <v>3690</v>
      </c>
      <c r="F1288" s="132">
        <v>89</v>
      </c>
      <c r="G1288" s="132" t="s">
        <v>3848</v>
      </c>
      <c r="H1288" s="132">
        <v>2</v>
      </c>
      <c r="I1288" s="132">
        <v>0.41599999999999998</v>
      </c>
      <c r="J1288" s="132">
        <v>1</v>
      </c>
      <c r="K1288" s="132">
        <v>0.41599999999999998</v>
      </c>
      <c r="L1288" s="132" t="s">
        <v>2171</v>
      </c>
      <c r="M1288" s="132">
        <v>497</v>
      </c>
      <c r="N1288" s="132" t="s">
        <v>468</v>
      </c>
      <c r="O1288" s="132">
        <v>1760</v>
      </c>
      <c r="P1288" s="132" t="s">
        <v>431</v>
      </c>
      <c r="Q1288" s="132">
        <v>53</v>
      </c>
      <c r="R1288" s="132" t="s">
        <v>467</v>
      </c>
      <c r="S1288" s="132">
        <v>1000323</v>
      </c>
      <c r="T1288" s="132" t="s">
        <v>810</v>
      </c>
      <c r="U1288" s="132">
        <v>122</v>
      </c>
      <c r="V1288" s="132">
        <v>140</v>
      </c>
      <c r="W1288" s="132" t="s">
        <v>1048</v>
      </c>
      <c r="X1288" s="132">
        <v>4</v>
      </c>
    </row>
    <row r="1289" spans="1:24" hidden="1">
      <c r="A1289" s="132">
        <v>1716</v>
      </c>
      <c r="B1289" s="132" t="s">
        <v>1234</v>
      </c>
      <c r="C1289" s="132">
        <v>61099090000</v>
      </c>
      <c r="D1289" s="132" t="s">
        <v>996</v>
      </c>
      <c r="E1289" s="132" t="s">
        <v>329</v>
      </c>
      <c r="F1289" s="132">
        <v>249</v>
      </c>
      <c r="G1289" s="132" t="s">
        <v>3848</v>
      </c>
      <c r="H1289" s="132">
        <v>2</v>
      </c>
      <c r="I1289" s="132">
        <v>0.16400000000000001</v>
      </c>
      <c r="J1289" s="132">
        <v>1</v>
      </c>
      <c r="K1289" s="132">
        <v>0.16400000000000001</v>
      </c>
      <c r="L1289" s="132" t="s">
        <v>2171</v>
      </c>
      <c r="M1289" s="132">
        <v>497</v>
      </c>
      <c r="N1289" s="132" t="s">
        <v>468</v>
      </c>
      <c r="O1289" s="132">
        <v>1760</v>
      </c>
      <c r="P1289" s="132" t="s">
        <v>431</v>
      </c>
      <c r="Q1289" s="132">
        <v>53</v>
      </c>
      <c r="R1289" s="132" t="s">
        <v>467</v>
      </c>
      <c r="S1289" s="132">
        <v>1000323</v>
      </c>
      <c r="T1289" s="132" t="s">
        <v>828</v>
      </c>
      <c r="U1289" s="132">
        <v>124</v>
      </c>
      <c r="V1289" s="132">
        <v>70</v>
      </c>
      <c r="W1289" s="132" t="s">
        <v>1144</v>
      </c>
      <c r="X1289" s="132">
        <v>23</v>
      </c>
    </row>
    <row r="1290" spans="1:24" hidden="1">
      <c r="A1290" s="132">
        <v>1717</v>
      </c>
      <c r="B1290" s="132" t="s">
        <v>1235</v>
      </c>
      <c r="C1290" s="132">
        <v>61046300000</v>
      </c>
      <c r="D1290" s="132" t="s">
        <v>592</v>
      </c>
      <c r="E1290" s="132" t="s">
        <v>442</v>
      </c>
      <c r="F1290" s="132">
        <v>24</v>
      </c>
      <c r="G1290" s="132" t="s">
        <v>3848</v>
      </c>
      <c r="H1290" s="132">
        <v>2</v>
      </c>
      <c r="I1290" s="132">
        <v>0.09</v>
      </c>
      <c r="J1290" s="132">
        <v>1</v>
      </c>
      <c r="K1290" s="132">
        <v>0.09</v>
      </c>
      <c r="L1290" s="132" t="s">
        <v>2171</v>
      </c>
      <c r="M1290" s="132">
        <v>497</v>
      </c>
      <c r="N1290" s="132" t="s">
        <v>436</v>
      </c>
      <c r="O1290" s="132">
        <v>1840</v>
      </c>
      <c r="P1290" s="132" t="s">
        <v>3879</v>
      </c>
      <c r="Q1290" s="132">
        <v>57</v>
      </c>
      <c r="R1290" s="132" t="s">
        <v>467</v>
      </c>
      <c r="S1290" s="132">
        <v>1000323</v>
      </c>
      <c r="T1290" s="132" t="s">
        <v>858</v>
      </c>
      <c r="U1290" s="132">
        <v>1</v>
      </c>
      <c r="V1290" s="132">
        <v>50</v>
      </c>
      <c r="W1290" s="132" t="s">
        <v>3919</v>
      </c>
      <c r="X1290" s="132">
        <v>25</v>
      </c>
    </row>
    <row r="1291" spans="1:24" hidden="1">
      <c r="A1291" s="132">
        <v>1718</v>
      </c>
      <c r="B1291" s="132" t="s">
        <v>1236</v>
      </c>
      <c r="C1291" s="132">
        <v>61062000000</v>
      </c>
      <c r="D1291" s="132" t="s">
        <v>599</v>
      </c>
      <c r="E1291" s="132" t="s">
        <v>437</v>
      </c>
      <c r="F1291" s="132">
        <v>77</v>
      </c>
      <c r="G1291" s="132" t="s">
        <v>3848</v>
      </c>
      <c r="H1291" s="132">
        <v>2</v>
      </c>
      <c r="I1291" s="132">
        <v>0.43</v>
      </c>
      <c r="J1291" s="132">
        <v>1</v>
      </c>
      <c r="K1291" s="132">
        <v>0.43</v>
      </c>
      <c r="L1291" s="132" t="s">
        <v>2171</v>
      </c>
      <c r="M1291" s="132">
        <v>497</v>
      </c>
      <c r="N1291" s="132" t="s">
        <v>468</v>
      </c>
      <c r="O1291" s="132">
        <v>1760</v>
      </c>
      <c r="P1291" s="132" t="s">
        <v>425</v>
      </c>
      <c r="Q1291" s="132">
        <v>37</v>
      </c>
      <c r="R1291" s="132" t="s">
        <v>467</v>
      </c>
      <c r="S1291" s="132">
        <v>1000323</v>
      </c>
      <c r="T1291" s="132" t="s">
        <v>821</v>
      </c>
      <c r="U1291" s="132">
        <v>3</v>
      </c>
      <c r="V1291" s="132">
        <v>130</v>
      </c>
      <c r="W1291" s="132" t="s">
        <v>1063</v>
      </c>
      <c r="X1291" s="132">
        <v>13</v>
      </c>
    </row>
    <row r="1292" spans="1:24" hidden="1">
      <c r="A1292" s="132">
        <v>1719</v>
      </c>
      <c r="B1292" s="132" t="s">
        <v>1237</v>
      </c>
      <c r="C1292" s="132">
        <v>62046990000</v>
      </c>
      <c r="D1292" s="132" t="s">
        <v>598</v>
      </c>
      <c r="E1292" s="132" t="s">
        <v>420</v>
      </c>
      <c r="F1292" s="132">
        <v>93</v>
      </c>
      <c r="G1292" s="132" t="s">
        <v>3848</v>
      </c>
      <c r="H1292" s="132">
        <v>2</v>
      </c>
      <c r="I1292" s="132">
        <v>0.28199999999999997</v>
      </c>
      <c r="J1292" s="132">
        <v>1</v>
      </c>
      <c r="K1292" s="132">
        <v>0.28199999999999997</v>
      </c>
      <c r="L1292" s="132" t="s">
        <v>2171</v>
      </c>
      <c r="M1292" s="132">
        <v>497</v>
      </c>
      <c r="N1292" s="132" t="s">
        <v>468</v>
      </c>
      <c r="O1292" s="132">
        <v>1760</v>
      </c>
      <c r="P1292" s="132" t="s">
        <v>431</v>
      </c>
      <c r="Q1292" s="132">
        <v>53</v>
      </c>
      <c r="R1292" s="132" t="s">
        <v>467</v>
      </c>
      <c r="S1292" s="132">
        <v>1000323</v>
      </c>
      <c r="T1292" s="132">
        <v>52</v>
      </c>
      <c r="U1292" s="132">
        <v>106</v>
      </c>
      <c r="V1292" s="132">
        <v>0</v>
      </c>
      <c r="W1292" s="132" t="s">
        <v>1050</v>
      </c>
      <c r="X1292" s="132">
        <v>20</v>
      </c>
    </row>
    <row r="1293" spans="1:24" hidden="1">
      <c r="A1293" s="132">
        <v>1720</v>
      </c>
      <c r="B1293" s="132" t="s">
        <v>1238</v>
      </c>
      <c r="C1293" s="132">
        <v>62046318000</v>
      </c>
      <c r="D1293" s="132" t="s">
        <v>511</v>
      </c>
      <c r="E1293" s="132" t="s">
        <v>420</v>
      </c>
      <c r="F1293" s="132">
        <v>93</v>
      </c>
      <c r="G1293" s="132" t="s">
        <v>3848</v>
      </c>
      <c r="H1293" s="132">
        <v>2</v>
      </c>
      <c r="I1293" s="132">
        <v>0.39200000000000002</v>
      </c>
      <c r="J1293" s="132">
        <v>1</v>
      </c>
      <c r="K1293" s="132">
        <v>0.39200000000000002</v>
      </c>
      <c r="L1293" s="132" t="s">
        <v>2171</v>
      </c>
      <c r="M1293" s="132">
        <v>497</v>
      </c>
      <c r="N1293" s="132" t="s">
        <v>468</v>
      </c>
      <c r="O1293" s="132">
        <v>1760</v>
      </c>
      <c r="P1293" s="132" t="s">
        <v>3856</v>
      </c>
      <c r="Q1293" s="132">
        <v>13</v>
      </c>
      <c r="R1293" s="132" t="s">
        <v>467</v>
      </c>
      <c r="S1293" s="132">
        <v>1000323</v>
      </c>
      <c r="T1293" s="132">
        <v>48</v>
      </c>
      <c r="U1293" s="132">
        <v>101</v>
      </c>
      <c r="V1293" s="132">
        <v>170</v>
      </c>
      <c r="W1293" s="132" t="s">
        <v>1064</v>
      </c>
      <c r="X1293" s="132">
        <v>7</v>
      </c>
    </row>
    <row r="1294" spans="1:24" hidden="1">
      <c r="A1294" s="132">
        <v>1721</v>
      </c>
      <c r="B1294" s="132" t="s">
        <v>1239</v>
      </c>
      <c r="C1294" s="132">
        <v>61044300000</v>
      </c>
      <c r="D1294" s="132" t="s">
        <v>541</v>
      </c>
      <c r="E1294" s="132" t="s">
        <v>426</v>
      </c>
      <c r="F1294" s="132">
        <v>43</v>
      </c>
      <c r="G1294" s="132" t="s">
        <v>3848</v>
      </c>
      <c r="H1294" s="132">
        <v>2</v>
      </c>
      <c r="I1294" s="132">
        <v>0.65800000000000003</v>
      </c>
      <c r="J1294" s="132">
        <v>1</v>
      </c>
      <c r="K1294" s="132">
        <v>0.65800000000000003</v>
      </c>
      <c r="L1294" s="132" t="s">
        <v>2171</v>
      </c>
      <c r="M1294" s="132">
        <v>497</v>
      </c>
      <c r="N1294" s="132" t="s">
        <v>468</v>
      </c>
      <c r="O1294" s="132">
        <v>1760</v>
      </c>
      <c r="P1294" s="132" t="s">
        <v>425</v>
      </c>
      <c r="Q1294" s="132">
        <v>37</v>
      </c>
      <c r="R1294" s="132" t="s">
        <v>467</v>
      </c>
      <c r="S1294" s="132">
        <v>1000323</v>
      </c>
      <c r="T1294" s="132" t="s">
        <v>810</v>
      </c>
      <c r="U1294" s="132">
        <v>122</v>
      </c>
      <c r="V1294" s="132">
        <v>200</v>
      </c>
      <c r="W1294" s="132" t="s">
        <v>1038</v>
      </c>
      <c r="X1294" s="132">
        <v>5</v>
      </c>
    </row>
    <row r="1295" spans="1:24" hidden="1">
      <c r="A1295" s="132">
        <v>1722</v>
      </c>
      <c r="B1295" s="132" t="s">
        <v>1224</v>
      </c>
      <c r="C1295" s="132">
        <v>61044300000</v>
      </c>
      <c r="D1295" s="132" t="s">
        <v>541</v>
      </c>
      <c r="E1295" s="132" t="s">
        <v>426</v>
      </c>
      <c r="F1295" s="132">
        <v>43</v>
      </c>
      <c r="G1295" s="132" t="s">
        <v>3848</v>
      </c>
      <c r="H1295" s="132">
        <v>2</v>
      </c>
      <c r="I1295" s="132">
        <v>0.57199999999999995</v>
      </c>
      <c r="J1295" s="132">
        <v>1</v>
      </c>
      <c r="K1295" s="132">
        <v>0.57199999999999995</v>
      </c>
      <c r="L1295" s="132" t="s">
        <v>2171</v>
      </c>
      <c r="M1295" s="132">
        <v>497</v>
      </c>
      <c r="N1295" s="132" t="s">
        <v>468</v>
      </c>
      <c r="O1295" s="132">
        <v>1760</v>
      </c>
      <c r="P1295" s="132" t="s">
        <v>425</v>
      </c>
      <c r="Q1295" s="132">
        <v>37</v>
      </c>
      <c r="R1295" s="132" t="s">
        <v>467</v>
      </c>
      <c r="S1295" s="132">
        <v>1000323</v>
      </c>
      <c r="T1295" s="132" t="s">
        <v>858</v>
      </c>
      <c r="U1295" s="132">
        <v>1</v>
      </c>
      <c r="V1295" s="132">
        <v>80</v>
      </c>
      <c r="W1295" s="132" t="s">
        <v>1064</v>
      </c>
      <c r="X1295" s="132">
        <v>7</v>
      </c>
    </row>
    <row r="1296" spans="1:24" hidden="1">
      <c r="A1296" s="132">
        <v>1723</v>
      </c>
      <c r="B1296" s="132" t="s">
        <v>1240</v>
      </c>
      <c r="C1296" s="132">
        <v>61099020000</v>
      </c>
      <c r="D1296" s="132" t="s">
        <v>604</v>
      </c>
      <c r="E1296" s="132" t="s">
        <v>329</v>
      </c>
      <c r="F1296" s="132">
        <v>249</v>
      </c>
      <c r="G1296" s="132" t="s">
        <v>3848</v>
      </c>
      <c r="H1296" s="132">
        <v>2</v>
      </c>
      <c r="I1296" s="132">
        <v>0.122</v>
      </c>
      <c r="J1296" s="132">
        <v>1</v>
      </c>
      <c r="K1296" s="132">
        <v>0.122</v>
      </c>
      <c r="L1296" s="132" t="s">
        <v>2171</v>
      </c>
      <c r="M1296" s="132">
        <v>497</v>
      </c>
      <c r="N1296" s="132" t="s">
        <v>468</v>
      </c>
      <c r="O1296" s="132">
        <v>1760</v>
      </c>
      <c r="P1296" s="132" t="s">
        <v>425</v>
      </c>
      <c r="Q1296" s="132">
        <v>37</v>
      </c>
      <c r="R1296" s="132" t="s">
        <v>467</v>
      </c>
      <c r="S1296" s="132">
        <v>1000323</v>
      </c>
      <c r="T1296" s="132" t="s">
        <v>858</v>
      </c>
      <c r="U1296" s="132">
        <v>1</v>
      </c>
      <c r="V1296" s="132">
        <v>80</v>
      </c>
      <c r="W1296" s="132" t="s">
        <v>1063</v>
      </c>
      <c r="X1296" s="132">
        <v>13</v>
      </c>
    </row>
    <row r="1297" spans="1:24" hidden="1">
      <c r="A1297" s="132">
        <v>1724</v>
      </c>
      <c r="B1297" s="132" t="s">
        <v>1241</v>
      </c>
      <c r="C1297" s="132">
        <v>61099020000</v>
      </c>
      <c r="D1297" s="132" t="s">
        <v>604</v>
      </c>
      <c r="E1297" s="132" t="s">
        <v>329</v>
      </c>
      <c r="F1297" s="132">
        <v>249</v>
      </c>
      <c r="G1297" s="132" t="s">
        <v>3848</v>
      </c>
      <c r="H1297" s="132">
        <v>2</v>
      </c>
      <c r="I1297" s="132">
        <v>0.122</v>
      </c>
      <c r="J1297" s="132">
        <v>1</v>
      </c>
      <c r="K1297" s="132">
        <v>0.122</v>
      </c>
      <c r="L1297" s="132" t="s">
        <v>2171</v>
      </c>
      <c r="M1297" s="132">
        <v>497</v>
      </c>
      <c r="N1297" s="132" t="s">
        <v>468</v>
      </c>
      <c r="O1297" s="132">
        <v>1760</v>
      </c>
      <c r="P1297" s="132" t="s">
        <v>425</v>
      </c>
      <c r="Q1297" s="132">
        <v>37</v>
      </c>
      <c r="R1297" s="132" t="s">
        <v>467</v>
      </c>
      <c r="S1297" s="132">
        <v>1000323</v>
      </c>
      <c r="T1297" s="132" t="s">
        <v>810</v>
      </c>
      <c r="U1297" s="132">
        <v>122</v>
      </c>
      <c r="V1297" s="132">
        <v>80</v>
      </c>
      <c r="W1297" s="132" t="s">
        <v>1063</v>
      </c>
      <c r="X1297" s="132">
        <v>13</v>
      </c>
    </row>
    <row r="1298" spans="1:24" hidden="1">
      <c r="A1298" s="132">
        <v>1725</v>
      </c>
      <c r="B1298" s="132" t="s">
        <v>1242</v>
      </c>
      <c r="C1298" s="132">
        <v>61044200000</v>
      </c>
      <c r="D1298" s="132" t="s">
        <v>506</v>
      </c>
      <c r="E1298" s="132" t="s">
        <v>426</v>
      </c>
      <c r="F1298" s="132">
        <v>43</v>
      </c>
      <c r="G1298" s="132" t="s">
        <v>3848</v>
      </c>
      <c r="H1298" s="132">
        <v>2</v>
      </c>
      <c r="I1298" s="132">
        <v>0.34200000000000003</v>
      </c>
      <c r="J1298" s="132">
        <v>1</v>
      </c>
      <c r="K1298" s="132">
        <v>0.34200000000000003</v>
      </c>
      <c r="L1298" s="132" t="s">
        <v>2171</v>
      </c>
      <c r="M1298" s="132">
        <v>497</v>
      </c>
      <c r="N1298" s="132" t="s">
        <v>468</v>
      </c>
      <c r="O1298" s="132">
        <v>1760</v>
      </c>
      <c r="P1298" s="132" t="s">
        <v>439</v>
      </c>
      <c r="Q1298" s="132">
        <v>9</v>
      </c>
      <c r="R1298" s="132" t="s">
        <v>467</v>
      </c>
      <c r="S1298" s="132">
        <v>1000323</v>
      </c>
      <c r="T1298" s="132" t="s">
        <v>828</v>
      </c>
      <c r="U1298" s="132">
        <v>124</v>
      </c>
      <c r="V1298" s="132">
        <v>110</v>
      </c>
      <c r="W1298" s="132" t="s">
        <v>1109</v>
      </c>
      <c r="X1298" s="132">
        <v>9</v>
      </c>
    </row>
    <row r="1299" spans="1:24" hidden="1">
      <c r="A1299" s="132">
        <v>1726</v>
      </c>
      <c r="B1299" s="132" t="s">
        <v>1243</v>
      </c>
      <c r="C1299" s="132">
        <v>61044300000</v>
      </c>
      <c r="D1299" s="132" t="s">
        <v>541</v>
      </c>
      <c r="E1299" s="132" t="s">
        <v>426</v>
      </c>
      <c r="F1299" s="132">
        <v>43</v>
      </c>
      <c r="G1299" s="132" t="s">
        <v>3848</v>
      </c>
      <c r="H1299" s="132">
        <v>2</v>
      </c>
      <c r="I1299" s="132">
        <v>0.28000000000000003</v>
      </c>
      <c r="J1299" s="132">
        <v>1</v>
      </c>
      <c r="K1299" s="132">
        <v>0.28000000000000003</v>
      </c>
      <c r="L1299" s="132" t="s">
        <v>2171</v>
      </c>
      <c r="M1299" s="132">
        <v>497</v>
      </c>
      <c r="N1299" s="132" t="s">
        <v>468</v>
      </c>
      <c r="O1299" s="132">
        <v>1760</v>
      </c>
      <c r="P1299" s="132" t="s">
        <v>425</v>
      </c>
      <c r="Q1299" s="132">
        <v>37</v>
      </c>
      <c r="R1299" s="132" t="s">
        <v>467</v>
      </c>
      <c r="S1299" s="132">
        <v>1000323</v>
      </c>
      <c r="T1299" s="132" t="s">
        <v>810</v>
      </c>
      <c r="U1299" s="132">
        <v>122</v>
      </c>
      <c r="V1299" s="132">
        <v>130</v>
      </c>
      <c r="W1299" s="132" t="s">
        <v>1063</v>
      </c>
      <c r="X1299" s="132">
        <v>13</v>
      </c>
    </row>
    <row r="1300" spans="1:24" hidden="1">
      <c r="A1300" s="132">
        <v>1727</v>
      </c>
      <c r="B1300" s="132" t="s">
        <v>1244</v>
      </c>
      <c r="C1300" s="132">
        <v>61045200000</v>
      </c>
      <c r="D1300" s="132" t="s">
        <v>639</v>
      </c>
      <c r="E1300" s="132" t="s">
        <v>443</v>
      </c>
      <c r="F1300" s="132">
        <v>53</v>
      </c>
      <c r="G1300" s="132" t="s">
        <v>3848</v>
      </c>
      <c r="H1300" s="132">
        <v>2</v>
      </c>
      <c r="I1300" s="132">
        <v>0.25600000000000001</v>
      </c>
      <c r="J1300" s="132">
        <v>1</v>
      </c>
      <c r="K1300" s="132">
        <v>0.25600000000000001</v>
      </c>
      <c r="L1300" s="132" t="s">
        <v>2171</v>
      </c>
      <c r="M1300" s="132">
        <v>497</v>
      </c>
      <c r="N1300" s="132" t="s">
        <v>468</v>
      </c>
      <c r="O1300" s="132">
        <v>1760</v>
      </c>
      <c r="P1300" s="132" t="s">
        <v>439</v>
      </c>
      <c r="Q1300" s="132">
        <v>9</v>
      </c>
      <c r="R1300" s="132" t="s">
        <v>467</v>
      </c>
      <c r="S1300" s="132">
        <v>1000323</v>
      </c>
      <c r="T1300" s="132" t="s">
        <v>825</v>
      </c>
      <c r="U1300" s="132">
        <v>119</v>
      </c>
      <c r="V1300" s="132">
        <v>120</v>
      </c>
      <c r="W1300" s="132" t="s">
        <v>3916</v>
      </c>
      <c r="X1300" s="132">
        <v>10</v>
      </c>
    </row>
    <row r="1301" spans="1:24" hidden="1">
      <c r="A1301" s="132">
        <v>1728</v>
      </c>
      <c r="B1301" s="132" t="s">
        <v>1245</v>
      </c>
      <c r="C1301" s="132">
        <v>62024000090</v>
      </c>
      <c r="D1301" s="132" t="s">
        <v>503</v>
      </c>
      <c r="E1301" s="132" t="s">
        <v>3650</v>
      </c>
      <c r="F1301" s="132">
        <v>14</v>
      </c>
      <c r="G1301" s="132" t="s">
        <v>3848</v>
      </c>
      <c r="H1301" s="132">
        <v>2</v>
      </c>
      <c r="I1301" s="132">
        <v>0.45</v>
      </c>
      <c r="J1301" s="132">
        <v>1</v>
      </c>
      <c r="K1301" s="132">
        <v>0.45</v>
      </c>
      <c r="L1301" s="132" t="s">
        <v>2171</v>
      </c>
      <c r="M1301" s="132">
        <v>497</v>
      </c>
      <c r="N1301" s="132" t="s">
        <v>468</v>
      </c>
      <c r="O1301" s="132">
        <v>1760</v>
      </c>
      <c r="P1301" s="132" t="s">
        <v>425</v>
      </c>
      <c r="Q1301" s="132">
        <v>37</v>
      </c>
      <c r="R1301" s="132" t="s">
        <v>467</v>
      </c>
      <c r="S1301" s="132">
        <v>1000323</v>
      </c>
      <c r="T1301" s="132">
        <v>54</v>
      </c>
      <c r="U1301" s="132">
        <v>107</v>
      </c>
      <c r="V1301" s="132">
        <v>110</v>
      </c>
      <c r="W1301" s="132" t="s">
        <v>3920</v>
      </c>
      <c r="X1301" s="132">
        <v>14</v>
      </c>
    </row>
    <row r="1302" spans="1:24" hidden="1">
      <c r="A1302" s="132">
        <v>1729</v>
      </c>
      <c r="B1302" s="132">
        <v>40000000201</v>
      </c>
      <c r="C1302" s="132">
        <v>61091000000</v>
      </c>
      <c r="D1302" s="132" t="s">
        <v>856</v>
      </c>
      <c r="E1302" s="132" t="s">
        <v>453</v>
      </c>
      <c r="F1302" s="132">
        <v>73</v>
      </c>
      <c r="G1302" s="132" t="s">
        <v>3656</v>
      </c>
      <c r="H1302" s="132">
        <v>3</v>
      </c>
      <c r="I1302" s="132">
        <v>7.5999999999999998E-2</v>
      </c>
      <c r="J1302" s="132">
        <v>1</v>
      </c>
      <c r="K1302" s="132">
        <v>7.5999999999999998E-2</v>
      </c>
      <c r="L1302" s="132" t="s">
        <v>330</v>
      </c>
      <c r="M1302" s="132">
        <v>521</v>
      </c>
      <c r="N1302" s="132" t="s">
        <v>440</v>
      </c>
      <c r="O1302" s="132">
        <v>7485</v>
      </c>
      <c r="P1302" s="132" t="s">
        <v>439</v>
      </c>
      <c r="Q1302" s="132">
        <v>9</v>
      </c>
      <c r="R1302" s="132" t="s">
        <v>1162</v>
      </c>
      <c r="S1302" s="132">
        <v>1000319</v>
      </c>
      <c r="T1302" s="132" t="s">
        <v>4385</v>
      </c>
      <c r="U1302" s="132">
        <v>480</v>
      </c>
      <c r="V1302" s="132">
        <v>12</v>
      </c>
      <c r="W1302" s="132" t="s">
        <v>1046</v>
      </c>
      <c r="X1302" s="132">
        <v>12</v>
      </c>
    </row>
    <row r="1303" spans="1:24" hidden="1">
      <c r="A1303" s="132">
        <v>1730</v>
      </c>
      <c r="B1303" s="132" t="s">
        <v>1246</v>
      </c>
      <c r="C1303" s="132">
        <v>61091000000</v>
      </c>
      <c r="D1303" s="132" t="s">
        <v>856</v>
      </c>
      <c r="E1303" s="132" t="s">
        <v>453</v>
      </c>
      <c r="F1303" s="132">
        <v>73</v>
      </c>
      <c r="G1303" s="132" t="s">
        <v>3656</v>
      </c>
      <c r="H1303" s="132">
        <v>3</v>
      </c>
      <c r="I1303" s="132">
        <v>7.1999999999999995E-2</v>
      </c>
      <c r="J1303" s="132">
        <v>1</v>
      </c>
      <c r="K1303" s="132">
        <v>7.1999999999999995E-2</v>
      </c>
      <c r="L1303" s="132" t="s">
        <v>330</v>
      </c>
      <c r="M1303" s="132">
        <v>521</v>
      </c>
      <c r="N1303" s="132" t="s">
        <v>440</v>
      </c>
      <c r="O1303" s="132">
        <v>7485</v>
      </c>
      <c r="P1303" s="132" t="s">
        <v>439</v>
      </c>
      <c r="Q1303" s="132">
        <v>9</v>
      </c>
      <c r="R1303" s="132" t="s">
        <v>1162</v>
      </c>
      <c r="S1303" s="132">
        <v>1000319</v>
      </c>
      <c r="T1303" s="132" t="s">
        <v>4137</v>
      </c>
      <c r="U1303" s="132">
        <v>529</v>
      </c>
      <c r="V1303" s="132">
        <v>12</v>
      </c>
      <c r="W1303" s="132" t="s">
        <v>1046</v>
      </c>
      <c r="X1303" s="132">
        <v>12</v>
      </c>
    </row>
    <row r="1304" spans="1:24" hidden="1">
      <c r="A1304" s="132">
        <v>1731</v>
      </c>
      <c r="B1304" s="132" t="s">
        <v>1247</v>
      </c>
      <c r="C1304" s="132">
        <v>61091000000</v>
      </c>
      <c r="D1304" s="132" t="s">
        <v>856</v>
      </c>
      <c r="E1304" s="132" t="s">
        <v>453</v>
      </c>
      <c r="F1304" s="132">
        <v>73</v>
      </c>
      <c r="G1304" s="132" t="s">
        <v>3656</v>
      </c>
      <c r="H1304" s="132">
        <v>3</v>
      </c>
      <c r="I1304" s="132">
        <v>9.8000000000000004E-2</v>
      </c>
      <c r="J1304" s="132">
        <v>1</v>
      </c>
      <c r="K1304" s="132">
        <v>9.8000000000000004E-2</v>
      </c>
      <c r="L1304" s="132" t="s">
        <v>330</v>
      </c>
      <c r="M1304" s="132">
        <v>521</v>
      </c>
      <c r="N1304" s="132" t="s">
        <v>440</v>
      </c>
      <c r="O1304" s="132">
        <v>7485</v>
      </c>
      <c r="P1304" s="132" t="s">
        <v>439</v>
      </c>
      <c r="Q1304" s="132">
        <v>9</v>
      </c>
      <c r="R1304" s="132" t="s">
        <v>1162</v>
      </c>
      <c r="S1304" s="132">
        <v>1000319</v>
      </c>
      <c r="T1304" s="132" t="s">
        <v>4381</v>
      </c>
      <c r="U1304" s="132">
        <v>669</v>
      </c>
      <c r="V1304" s="132">
        <v>14</v>
      </c>
      <c r="W1304" s="132" t="s">
        <v>1046</v>
      </c>
      <c r="X1304" s="132">
        <v>12</v>
      </c>
    </row>
    <row r="1305" spans="1:24" hidden="1">
      <c r="A1305" s="132">
        <v>1732</v>
      </c>
      <c r="B1305" s="132">
        <v>40000003093</v>
      </c>
      <c r="C1305" s="132">
        <v>61091000000</v>
      </c>
      <c r="D1305" s="132" t="s">
        <v>856</v>
      </c>
      <c r="E1305" s="132" t="s">
        <v>453</v>
      </c>
      <c r="F1305" s="132">
        <v>73</v>
      </c>
      <c r="G1305" s="132" t="s">
        <v>3656</v>
      </c>
      <c r="H1305" s="132">
        <v>3</v>
      </c>
      <c r="I1305" s="132">
        <v>7.5999999999999998E-2</v>
      </c>
      <c r="J1305" s="132">
        <v>1</v>
      </c>
      <c r="K1305" s="132">
        <v>7.5999999999999998E-2</v>
      </c>
      <c r="L1305" s="132" t="s">
        <v>330</v>
      </c>
      <c r="M1305" s="132">
        <v>521</v>
      </c>
      <c r="N1305" s="132" t="s">
        <v>440</v>
      </c>
      <c r="O1305" s="132">
        <v>7485</v>
      </c>
      <c r="P1305" s="132" t="s">
        <v>439</v>
      </c>
      <c r="Q1305" s="132">
        <v>9</v>
      </c>
      <c r="R1305" s="132" t="s">
        <v>1162</v>
      </c>
      <c r="S1305" s="132">
        <v>1000319</v>
      </c>
      <c r="T1305" s="132" t="s">
        <v>4145</v>
      </c>
      <c r="U1305" s="132">
        <v>480</v>
      </c>
      <c r="V1305" s="132">
        <v>12</v>
      </c>
      <c r="W1305" s="132" t="s">
        <v>1046</v>
      </c>
      <c r="X1305" s="132">
        <v>12</v>
      </c>
    </row>
    <row r="1306" spans="1:24" hidden="1">
      <c r="A1306" s="132">
        <v>1733</v>
      </c>
      <c r="B1306" s="132" t="s">
        <v>1249</v>
      </c>
      <c r="C1306" s="132">
        <v>61032200000</v>
      </c>
      <c r="D1306" s="132" t="s">
        <v>713</v>
      </c>
      <c r="E1306" s="132" t="s">
        <v>4431</v>
      </c>
      <c r="F1306" s="132">
        <v>457</v>
      </c>
      <c r="G1306" s="132" t="s">
        <v>3699</v>
      </c>
      <c r="H1306" s="132">
        <v>4</v>
      </c>
      <c r="I1306" s="132">
        <v>0.19800000000000001</v>
      </c>
      <c r="J1306" s="132">
        <v>1</v>
      </c>
      <c r="K1306" s="132">
        <v>0.19800000000000001</v>
      </c>
      <c r="L1306" s="132" t="s">
        <v>330</v>
      </c>
      <c r="M1306" s="132">
        <v>521</v>
      </c>
      <c r="N1306" s="132" t="s">
        <v>440</v>
      </c>
      <c r="O1306" s="132">
        <v>7485</v>
      </c>
      <c r="P1306" s="132" t="s">
        <v>439</v>
      </c>
      <c r="Q1306" s="132">
        <v>9</v>
      </c>
      <c r="R1306" s="132" t="s">
        <v>1162</v>
      </c>
      <c r="S1306" s="132">
        <v>1000319</v>
      </c>
      <c r="T1306" s="132" t="s">
        <v>4382</v>
      </c>
      <c r="U1306" s="132">
        <v>467</v>
      </c>
      <c r="V1306" s="132">
        <v>0</v>
      </c>
      <c r="W1306" s="132" t="s">
        <v>1046</v>
      </c>
      <c r="X1306" s="132">
        <v>12</v>
      </c>
    </row>
    <row r="1307" spans="1:24" hidden="1">
      <c r="A1307" s="132">
        <v>1734</v>
      </c>
      <c r="B1307" s="132" t="s">
        <v>1250</v>
      </c>
      <c r="C1307" s="132">
        <v>61032200000</v>
      </c>
      <c r="D1307" s="132" t="s">
        <v>713</v>
      </c>
      <c r="E1307" s="132" t="s">
        <v>4431</v>
      </c>
      <c r="F1307" s="132">
        <v>457</v>
      </c>
      <c r="G1307" s="132" t="s">
        <v>3699</v>
      </c>
      <c r="H1307" s="132">
        <v>4</v>
      </c>
      <c r="I1307" s="132">
        <v>0.17399999999999999</v>
      </c>
      <c r="J1307" s="132">
        <v>1</v>
      </c>
      <c r="K1307" s="132">
        <v>0.17399999999999999</v>
      </c>
      <c r="L1307" s="132" t="s">
        <v>330</v>
      </c>
      <c r="M1307" s="132">
        <v>521</v>
      </c>
      <c r="N1307" s="132" t="s">
        <v>440</v>
      </c>
      <c r="O1307" s="132">
        <v>7485</v>
      </c>
      <c r="P1307" s="132" t="s">
        <v>439</v>
      </c>
      <c r="Q1307" s="132">
        <v>9</v>
      </c>
      <c r="R1307" s="132" t="s">
        <v>1162</v>
      </c>
      <c r="S1307" s="132">
        <v>1000319</v>
      </c>
      <c r="T1307" s="132" t="s">
        <v>4380</v>
      </c>
      <c r="U1307" s="132">
        <v>666</v>
      </c>
      <c r="V1307" s="132">
        <v>16</v>
      </c>
      <c r="W1307" s="132" t="s">
        <v>1046</v>
      </c>
      <c r="X1307" s="132">
        <v>12</v>
      </c>
    </row>
    <row r="1308" spans="1:24" hidden="1">
      <c r="A1308" s="132">
        <v>1735</v>
      </c>
      <c r="B1308" s="132" t="s">
        <v>1251</v>
      </c>
      <c r="C1308" s="132">
        <v>61091000000</v>
      </c>
      <c r="D1308" s="132" t="s">
        <v>856</v>
      </c>
      <c r="E1308" s="132" t="s">
        <v>453</v>
      </c>
      <c r="F1308" s="132">
        <v>73</v>
      </c>
      <c r="G1308" s="132" t="s">
        <v>3656</v>
      </c>
      <c r="H1308" s="132">
        <v>3</v>
      </c>
      <c r="I1308" s="132">
        <v>6.2E-2</v>
      </c>
      <c r="J1308" s="132">
        <v>1</v>
      </c>
      <c r="K1308" s="132">
        <v>6.2E-2</v>
      </c>
      <c r="L1308" s="132" t="s">
        <v>330</v>
      </c>
      <c r="M1308" s="132">
        <v>521</v>
      </c>
      <c r="N1308" s="132" t="s">
        <v>440</v>
      </c>
      <c r="O1308" s="132">
        <v>7485</v>
      </c>
      <c r="P1308" s="132" t="s">
        <v>439</v>
      </c>
      <c r="Q1308" s="132">
        <v>9</v>
      </c>
      <c r="R1308" s="132" t="s">
        <v>1162</v>
      </c>
      <c r="S1308" s="132">
        <v>1000319</v>
      </c>
      <c r="T1308" s="132" t="s">
        <v>4145</v>
      </c>
      <c r="U1308" s="132">
        <v>480</v>
      </c>
      <c r="V1308" s="132">
        <v>8</v>
      </c>
      <c r="W1308" s="132" t="s">
        <v>1063</v>
      </c>
      <c r="X1308" s="132">
        <v>13</v>
      </c>
    </row>
    <row r="1309" spans="1:24" hidden="1">
      <c r="A1309" s="132">
        <v>1736</v>
      </c>
      <c r="B1309" s="132">
        <v>40000003086</v>
      </c>
      <c r="C1309" s="132">
        <v>61091000000</v>
      </c>
      <c r="D1309" s="132" t="s">
        <v>856</v>
      </c>
      <c r="E1309" s="132" t="s">
        <v>453</v>
      </c>
      <c r="F1309" s="132">
        <v>73</v>
      </c>
      <c r="G1309" s="132" t="s">
        <v>3656</v>
      </c>
      <c r="H1309" s="132">
        <v>3</v>
      </c>
      <c r="I1309" s="132">
        <v>6.4000000000000001E-2</v>
      </c>
      <c r="J1309" s="132">
        <v>1</v>
      </c>
      <c r="K1309" s="132">
        <v>6.4000000000000001E-2</v>
      </c>
      <c r="L1309" s="132" t="s">
        <v>330</v>
      </c>
      <c r="M1309" s="132">
        <v>521</v>
      </c>
      <c r="N1309" s="132" t="s">
        <v>440</v>
      </c>
      <c r="O1309" s="132">
        <v>7485</v>
      </c>
      <c r="P1309" s="132" t="s">
        <v>439</v>
      </c>
      <c r="Q1309" s="132">
        <v>9</v>
      </c>
      <c r="R1309" s="132" t="s">
        <v>1162</v>
      </c>
      <c r="S1309" s="132">
        <v>1000319</v>
      </c>
      <c r="T1309" s="132" t="s">
        <v>4153</v>
      </c>
      <c r="U1309" s="132">
        <v>472</v>
      </c>
      <c r="V1309" s="132">
        <v>8</v>
      </c>
      <c r="W1309" s="132" t="s">
        <v>1063</v>
      </c>
      <c r="X1309" s="132">
        <v>13</v>
      </c>
    </row>
    <row r="1310" spans="1:24" hidden="1">
      <c r="A1310" s="132">
        <v>1737</v>
      </c>
      <c r="B1310" s="132" t="s">
        <v>1253</v>
      </c>
      <c r="C1310" s="132">
        <v>61091000000</v>
      </c>
      <c r="D1310" s="132" t="s">
        <v>856</v>
      </c>
      <c r="E1310" s="132" t="s">
        <v>453</v>
      </c>
      <c r="F1310" s="132">
        <v>73</v>
      </c>
      <c r="G1310" s="132" t="s">
        <v>3656</v>
      </c>
      <c r="H1310" s="132">
        <v>3</v>
      </c>
      <c r="I1310" s="132">
        <v>6.4000000000000001E-2</v>
      </c>
      <c r="J1310" s="132">
        <v>1</v>
      </c>
      <c r="K1310" s="132">
        <v>6.4000000000000001E-2</v>
      </c>
      <c r="L1310" s="132" t="s">
        <v>330</v>
      </c>
      <c r="M1310" s="132">
        <v>521</v>
      </c>
      <c r="N1310" s="132" t="s">
        <v>440</v>
      </c>
      <c r="O1310" s="132">
        <v>7485</v>
      </c>
      <c r="P1310" s="132" t="s">
        <v>439</v>
      </c>
      <c r="Q1310" s="132">
        <v>9</v>
      </c>
      <c r="R1310" s="132" t="s">
        <v>1162</v>
      </c>
      <c r="S1310" s="132">
        <v>1000319</v>
      </c>
      <c r="T1310" s="132" t="s">
        <v>4153</v>
      </c>
      <c r="U1310" s="132">
        <v>472</v>
      </c>
      <c r="V1310" s="132">
        <v>8</v>
      </c>
      <c r="W1310" s="132" t="s">
        <v>1063</v>
      </c>
      <c r="X1310" s="132">
        <v>13</v>
      </c>
    </row>
    <row r="1311" spans="1:24" hidden="1">
      <c r="A1311" s="132">
        <v>1738</v>
      </c>
      <c r="B1311" s="132" t="s">
        <v>1254</v>
      </c>
      <c r="C1311" s="132">
        <v>61091000000</v>
      </c>
      <c r="D1311" s="132" t="s">
        <v>872</v>
      </c>
      <c r="E1311" s="132" t="s">
        <v>453</v>
      </c>
      <c r="F1311" s="132">
        <v>73</v>
      </c>
      <c r="G1311" s="132" t="s">
        <v>3699</v>
      </c>
      <c r="H1311" s="132">
        <v>4</v>
      </c>
      <c r="I1311" s="132">
        <v>5.6000000000000001E-2</v>
      </c>
      <c r="J1311" s="132">
        <v>1</v>
      </c>
      <c r="K1311" s="132">
        <v>5.6000000000000001E-2</v>
      </c>
      <c r="L1311" s="132" t="s">
        <v>330</v>
      </c>
      <c r="M1311" s="132">
        <v>521</v>
      </c>
      <c r="N1311" s="132" t="s">
        <v>3915</v>
      </c>
      <c r="O1311" s="132">
        <v>7497</v>
      </c>
      <c r="P1311" s="132" t="s">
        <v>439</v>
      </c>
      <c r="Q1311" s="132">
        <v>9</v>
      </c>
      <c r="R1311" s="132" t="s">
        <v>1162</v>
      </c>
      <c r="S1311" s="132">
        <v>1000319</v>
      </c>
      <c r="T1311" s="132" t="s">
        <v>2041</v>
      </c>
      <c r="U1311" s="132">
        <v>646</v>
      </c>
      <c r="V1311" s="132">
        <v>12</v>
      </c>
      <c r="W1311" s="132" t="s">
        <v>1109</v>
      </c>
      <c r="X1311" s="132">
        <v>9</v>
      </c>
    </row>
    <row r="1312" spans="1:24" hidden="1">
      <c r="A1312" s="132">
        <v>1739</v>
      </c>
      <c r="B1312" s="132" t="s">
        <v>1255</v>
      </c>
      <c r="C1312" s="132">
        <v>61091000000</v>
      </c>
      <c r="D1312" s="132" t="s">
        <v>872</v>
      </c>
      <c r="E1312" s="132" t="s">
        <v>453</v>
      </c>
      <c r="F1312" s="132">
        <v>73</v>
      </c>
      <c r="G1312" s="132" t="s">
        <v>3699</v>
      </c>
      <c r="H1312" s="132">
        <v>4</v>
      </c>
      <c r="I1312" s="132">
        <v>5.6000000000000001E-2</v>
      </c>
      <c r="J1312" s="132">
        <v>1</v>
      </c>
      <c r="K1312" s="132">
        <v>5.6000000000000001E-2</v>
      </c>
      <c r="L1312" s="132" t="s">
        <v>330</v>
      </c>
      <c r="M1312" s="132">
        <v>521</v>
      </c>
      <c r="N1312" s="132" t="s">
        <v>3915</v>
      </c>
      <c r="O1312" s="132">
        <v>7497</v>
      </c>
      <c r="P1312" s="132" t="s">
        <v>439</v>
      </c>
      <c r="Q1312" s="132">
        <v>9</v>
      </c>
      <c r="R1312" s="132" t="s">
        <v>1162</v>
      </c>
      <c r="S1312" s="132">
        <v>1000319</v>
      </c>
      <c r="T1312" s="132" t="s">
        <v>2041</v>
      </c>
      <c r="U1312" s="132">
        <v>646</v>
      </c>
      <c r="V1312" s="132">
        <v>12</v>
      </c>
      <c r="W1312" s="132" t="s">
        <v>1109</v>
      </c>
      <c r="X1312" s="132">
        <v>9</v>
      </c>
    </row>
    <row r="1313" spans="1:24" hidden="1">
      <c r="A1313" s="132">
        <v>1740</v>
      </c>
      <c r="B1313" s="132" t="s">
        <v>1256</v>
      </c>
      <c r="C1313" s="132">
        <v>61033200000</v>
      </c>
      <c r="D1313" s="132" t="s">
        <v>704</v>
      </c>
      <c r="E1313" s="132" t="s">
        <v>466</v>
      </c>
      <c r="F1313" s="132">
        <v>153</v>
      </c>
      <c r="G1313" s="132" t="s">
        <v>3699</v>
      </c>
      <c r="H1313" s="132">
        <v>4</v>
      </c>
      <c r="I1313" s="132">
        <v>0.312</v>
      </c>
      <c r="J1313" s="132">
        <v>1</v>
      </c>
      <c r="K1313" s="132">
        <v>0.312</v>
      </c>
      <c r="L1313" s="132" t="s">
        <v>330</v>
      </c>
      <c r="M1313" s="132">
        <v>521</v>
      </c>
      <c r="N1313" s="132" t="s">
        <v>3915</v>
      </c>
      <c r="O1313" s="132">
        <v>7497</v>
      </c>
      <c r="P1313" s="132" t="s">
        <v>439</v>
      </c>
      <c r="Q1313" s="132">
        <v>9</v>
      </c>
      <c r="R1313" s="132" t="s">
        <v>1162</v>
      </c>
      <c r="S1313" s="132">
        <v>1000319</v>
      </c>
      <c r="T1313" s="132" t="s">
        <v>930</v>
      </c>
      <c r="U1313" s="132">
        <v>666</v>
      </c>
      <c r="V1313" s="132">
        <v>50</v>
      </c>
      <c r="W1313" s="132" t="s">
        <v>1144</v>
      </c>
      <c r="X1313" s="132">
        <v>23</v>
      </c>
    </row>
    <row r="1314" spans="1:24" hidden="1">
      <c r="A1314" s="132">
        <v>1741</v>
      </c>
      <c r="B1314" s="132" t="s">
        <v>1257</v>
      </c>
      <c r="C1314" s="132">
        <v>61033200000</v>
      </c>
      <c r="D1314" s="132" t="s">
        <v>704</v>
      </c>
      <c r="E1314" s="132" t="s">
        <v>466</v>
      </c>
      <c r="F1314" s="132">
        <v>153</v>
      </c>
      <c r="G1314" s="132" t="s">
        <v>3699</v>
      </c>
      <c r="H1314" s="132">
        <v>4</v>
      </c>
      <c r="I1314" s="132">
        <v>0.24399999999999999</v>
      </c>
      <c r="J1314" s="132">
        <v>1</v>
      </c>
      <c r="K1314" s="132">
        <v>0.24399999999999999</v>
      </c>
      <c r="L1314" s="132" t="s">
        <v>330</v>
      </c>
      <c r="M1314" s="132">
        <v>521</v>
      </c>
      <c r="N1314" s="132" t="s">
        <v>3915</v>
      </c>
      <c r="O1314" s="132">
        <v>7497</v>
      </c>
      <c r="P1314" s="132" t="s">
        <v>439</v>
      </c>
      <c r="Q1314" s="132">
        <v>9</v>
      </c>
      <c r="R1314" s="132" t="s">
        <v>1162</v>
      </c>
      <c r="S1314" s="132">
        <v>1000319</v>
      </c>
      <c r="T1314" s="132" t="s">
        <v>1014</v>
      </c>
      <c r="U1314" s="132">
        <v>529</v>
      </c>
      <c r="V1314" s="132">
        <v>47</v>
      </c>
      <c r="W1314" s="132" t="s">
        <v>1144</v>
      </c>
      <c r="X1314" s="132">
        <v>23</v>
      </c>
    </row>
    <row r="1315" spans="1:24" hidden="1">
      <c r="A1315" s="132">
        <v>1742</v>
      </c>
      <c r="B1315" s="132" t="s">
        <v>1258</v>
      </c>
      <c r="C1315" s="132">
        <v>61034200090</v>
      </c>
      <c r="D1315" s="132" t="s">
        <v>512</v>
      </c>
      <c r="E1315" s="132" t="s">
        <v>442</v>
      </c>
      <c r="F1315" s="132">
        <v>24</v>
      </c>
      <c r="G1315" s="132" t="s">
        <v>3699</v>
      </c>
      <c r="H1315" s="132">
        <v>4</v>
      </c>
      <c r="I1315" s="132">
        <v>6.6000000000000003E-2</v>
      </c>
      <c r="J1315" s="132">
        <v>1</v>
      </c>
      <c r="K1315" s="132">
        <v>6.6000000000000003E-2</v>
      </c>
      <c r="L1315" s="132" t="s">
        <v>330</v>
      </c>
      <c r="M1315" s="132">
        <v>521</v>
      </c>
      <c r="N1315" s="132" t="s">
        <v>440</v>
      </c>
      <c r="O1315" s="132">
        <v>7485</v>
      </c>
      <c r="P1315" s="132" t="s">
        <v>439</v>
      </c>
      <c r="Q1315" s="132">
        <v>9</v>
      </c>
      <c r="R1315" s="132" t="s">
        <v>1162</v>
      </c>
      <c r="S1315" s="132">
        <v>1000319</v>
      </c>
      <c r="T1315" s="132" t="s">
        <v>4385</v>
      </c>
      <c r="U1315" s="132">
        <v>480</v>
      </c>
      <c r="V1315" s="132">
        <v>0</v>
      </c>
      <c r="W1315" s="132" t="s">
        <v>1038</v>
      </c>
      <c r="X1315" s="132">
        <v>5</v>
      </c>
    </row>
    <row r="1316" spans="1:24" hidden="1">
      <c r="A1316" s="132">
        <v>1743</v>
      </c>
      <c r="B1316" s="132" t="s">
        <v>1259</v>
      </c>
      <c r="C1316" s="132">
        <v>61032200000</v>
      </c>
      <c r="D1316" s="132" t="s">
        <v>713</v>
      </c>
      <c r="E1316" s="132" t="s">
        <v>4431</v>
      </c>
      <c r="F1316" s="132">
        <v>457</v>
      </c>
      <c r="G1316" s="132" t="s">
        <v>3699</v>
      </c>
      <c r="H1316" s="132">
        <v>4</v>
      </c>
      <c r="I1316" s="132">
        <v>0.106</v>
      </c>
      <c r="J1316" s="132">
        <v>1</v>
      </c>
      <c r="K1316" s="132">
        <v>0.106</v>
      </c>
      <c r="L1316" s="132" t="s">
        <v>330</v>
      </c>
      <c r="M1316" s="132">
        <v>521</v>
      </c>
      <c r="N1316" s="132" t="s">
        <v>440</v>
      </c>
      <c r="O1316" s="132">
        <v>7485</v>
      </c>
      <c r="P1316" s="132" t="s">
        <v>439</v>
      </c>
      <c r="Q1316" s="132">
        <v>9</v>
      </c>
      <c r="R1316" s="132" t="s">
        <v>1162</v>
      </c>
      <c r="S1316" s="132">
        <v>1000319</v>
      </c>
      <c r="T1316" s="132" t="s">
        <v>2043</v>
      </c>
      <c r="U1316" s="132">
        <v>639</v>
      </c>
      <c r="V1316" s="132">
        <v>12</v>
      </c>
      <c r="W1316" s="132" t="s">
        <v>1038</v>
      </c>
      <c r="X1316" s="132">
        <v>5</v>
      </c>
    </row>
    <row r="1317" spans="1:24" hidden="1">
      <c r="A1317" s="132">
        <v>1744</v>
      </c>
      <c r="B1317" s="132" t="s">
        <v>1260</v>
      </c>
      <c r="C1317" s="132">
        <v>61103099000</v>
      </c>
      <c r="D1317" s="132" t="s">
        <v>1261</v>
      </c>
      <c r="E1317" s="132" t="s">
        <v>316</v>
      </c>
      <c r="F1317" s="132">
        <v>17</v>
      </c>
      <c r="G1317" s="132" t="s">
        <v>3656</v>
      </c>
      <c r="H1317" s="132">
        <v>3</v>
      </c>
      <c r="I1317" s="132">
        <v>0.16200000000000001</v>
      </c>
      <c r="J1317" s="132">
        <v>1</v>
      </c>
      <c r="K1317" s="132">
        <v>0.16200000000000001</v>
      </c>
      <c r="L1317" s="132" t="s">
        <v>330</v>
      </c>
      <c r="M1317" s="132">
        <v>521</v>
      </c>
      <c r="N1317" s="132" t="s">
        <v>2937</v>
      </c>
      <c r="O1317" s="132">
        <v>7495</v>
      </c>
      <c r="P1317" s="132" t="s">
        <v>425</v>
      </c>
      <c r="Q1317" s="132">
        <v>37</v>
      </c>
      <c r="R1317" s="132" t="s">
        <v>1162</v>
      </c>
      <c r="S1317" s="132">
        <v>1000319</v>
      </c>
      <c r="T1317" s="132" t="s">
        <v>4386</v>
      </c>
      <c r="U1317" s="132">
        <v>705</v>
      </c>
      <c r="V1317" s="132">
        <v>24</v>
      </c>
      <c r="W1317" s="132" t="s">
        <v>3920</v>
      </c>
      <c r="X1317" s="132">
        <v>14</v>
      </c>
    </row>
    <row r="1318" spans="1:24" hidden="1">
      <c r="A1318" s="132">
        <v>1745</v>
      </c>
      <c r="B1318" s="132" t="s">
        <v>1262</v>
      </c>
      <c r="C1318" s="132">
        <v>61034200090</v>
      </c>
      <c r="D1318" s="132" t="s">
        <v>512</v>
      </c>
      <c r="E1318" s="132" t="s">
        <v>442</v>
      </c>
      <c r="F1318" s="132">
        <v>24</v>
      </c>
      <c r="G1318" s="132" t="s">
        <v>3699</v>
      </c>
      <c r="H1318" s="132">
        <v>4</v>
      </c>
      <c r="I1318" s="132">
        <v>9.8000000000000004E-2</v>
      </c>
      <c r="J1318" s="132">
        <v>1</v>
      </c>
      <c r="K1318" s="132">
        <v>9.8000000000000004E-2</v>
      </c>
      <c r="L1318" s="132" t="s">
        <v>330</v>
      </c>
      <c r="M1318" s="132">
        <v>521</v>
      </c>
      <c r="N1318" s="132" t="s">
        <v>440</v>
      </c>
      <c r="O1318" s="132">
        <v>7485</v>
      </c>
      <c r="P1318" s="132" t="s">
        <v>439</v>
      </c>
      <c r="Q1318" s="132">
        <v>9</v>
      </c>
      <c r="R1318" s="132" t="s">
        <v>1162</v>
      </c>
      <c r="S1318" s="132">
        <v>1000319</v>
      </c>
      <c r="T1318" s="132" t="s">
        <v>4153</v>
      </c>
      <c r="U1318" s="132">
        <v>472</v>
      </c>
      <c r="V1318" s="132">
        <v>0</v>
      </c>
      <c r="W1318" s="132" t="s">
        <v>1038</v>
      </c>
      <c r="X1318" s="132">
        <v>5</v>
      </c>
    </row>
    <row r="1319" spans="1:24" hidden="1">
      <c r="A1319" s="132">
        <v>1746</v>
      </c>
      <c r="B1319" s="132" t="s">
        <v>1263</v>
      </c>
      <c r="C1319" s="132">
        <v>61034200090</v>
      </c>
      <c r="D1319" s="132" t="s">
        <v>512</v>
      </c>
      <c r="E1319" s="132" t="s">
        <v>442</v>
      </c>
      <c r="F1319" s="132">
        <v>24</v>
      </c>
      <c r="G1319" s="132" t="s">
        <v>3699</v>
      </c>
      <c r="H1319" s="132">
        <v>4</v>
      </c>
      <c r="I1319" s="132">
        <v>8.2000000000000003E-2</v>
      </c>
      <c r="J1319" s="132">
        <v>1</v>
      </c>
      <c r="K1319" s="132">
        <v>8.2000000000000003E-2</v>
      </c>
      <c r="L1319" s="132" t="s">
        <v>330</v>
      </c>
      <c r="M1319" s="132">
        <v>521</v>
      </c>
      <c r="N1319" s="132" t="s">
        <v>440</v>
      </c>
      <c r="O1319" s="132">
        <v>7485</v>
      </c>
      <c r="P1319" s="132" t="s">
        <v>439</v>
      </c>
      <c r="Q1319" s="132">
        <v>9</v>
      </c>
      <c r="R1319" s="132" t="s">
        <v>1162</v>
      </c>
      <c r="S1319" s="132">
        <v>1000319</v>
      </c>
      <c r="T1319" s="132" t="s">
        <v>2043</v>
      </c>
      <c r="U1319" s="132">
        <v>639</v>
      </c>
      <c r="V1319" s="132">
        <v>10</v>
      </c>
      <c r="W1319" s="132" t="s">
        <v>1038</v>
      </c>
      <c r="X1319" s="132">
        <v>5</v>
      </c>
    </row>
    <row r="1320" spans="1:24" hidden="1">
      <c r="A1320" s="132">
        <v>1747</v>
      </c>
      <c r="B1320" s="132" t="s">
        <v>1264</v>
      </c>
      <c r="C1320" s="132">
        <v>62034235000</v>
      </c>
      <c r="D1320" s="132" t="s">
        <v>484</v>
      </c>
      <c r="E1320" s="132" t="s">
        <v>420</v>
      </c>
      <c r="F1320" s="132">
        <v>93</v>
      </c>
      <c r="G1320" s="132" t="s">
        <v>3699</v>
      </c>
      <c r="H1320" s="132">
        <v>4</v>
      </c>
      <c r="I1320" s="132">
        <v>0.14399999999999999</v>
      </c>
      <c r="J1320" s="132">
        <v>1</v>
      </c>
      <c r="K1320" s="132">
        <v>0.19400000000000001</v>
      </c>
      <c r="L1320" s="132" t="s">
        <v>330</v>
      </c>
      <c r="M1320" s="132">
        <v>521</v>
      </c>
      <c r="N1320" s="132" t="s">
        <v>440</v>
      </c>
      <c r="O1320" s="132">
        <v>7485</v>
      </c>
      <c r="P1320" s="132" t="s">
        <v>439</v>
      </c>
      <c r="Q1320" s="132">
        <v>9</v>
      </c>
      <c r="R1320" s="132" t="s">
        <v>1162</v>
      </c>
      <c r="S1320" s="132">
        <v>1000319</v>
      </c>
      <c r="T1320" s="132" t="s">
        <v>2045</v>
      </c>
      <c r="U1320" s="132">
        <v>643</v>
      </c>
      <c r="V1320" s="132">
        <v>22</v>
      </c>
      <c r="W1320" s="132" t="s">
        <v>1144</v>
      </c>
      <c r="X1320" s="132">
        <v>23</v>
      </c>
    </row>
    <row r="1321" spans="1:24" hidden="1">
      <c r="A1321" s="132">
        <v>1748</v>
      </c>
      <c r="B1321" s="132" t="s">
        <v>1265</v>
      </c>
      <c r="C1321" s="132">
        <v>62034235000</v>
      </c>
      <c r="D1321" s="132" t="s">
        <v>484</v>
      </c>
      <c r="E1321" s="132" t="s">
        <v>420</v>
      </c>
      <c r="F1321" s="132">
        <v>93</v>
      </c>
      <c r="G1321" s="132" t="s">
        <v>3699</v>
      </c>
      <c r="H1321" s="132">
        <v>4</v>
      </c>
      <c r="I1321" s="132">
        <v>0.192</v>
      </c>
      <c r="J1321" s="132">
        <v>1</v>
      </c>
      <c r="K1321" s="132">
        <v>0.192</v>
      </c>
      <c r="L1321" s="132" t="s">
        <v>330</v>
      </c>
      <c r="M1321" s="132">
        <v>521</v>
      </c>
      <c r="N1321" s="132" t="s">
        <v>440</v>
      </c>
      <c r="O1321" s="132">
        <v>7485</v>
      </c>
      <c r="P1321" s="132" t="s">
        <v>439</v>
      </c>
      <c r="Q1321" s="132">
        <v>9</v>
      </c>
      <c r="R1321" s="132" t="s">
        <v>1162</v>
      </c>
      <c r="S1321" s="132">
        <v>1000319</v>
      </c>
      <c r="T1321" s="132" t="s">
        <v>2045</v>
      </c>
      <c r="U1321" s="132">
        <v>643</v>
      </c>
      <c r="V1321" s="132">
        <v>22</v>
      </c>
      <c r="W1321" s="132" t="s">
        <v>1144</v>
      </c>
      <c r="X1321" s="132">
        <v>23</v>
      </c>
    </row>
    <row r="1322" spans="1:24" hidden="1">
      <c r="A1322" s="132">
        <v>1749</v>
      </c>
      <c r="B1322" s="132" t="s">
        <v>1266</v>
      </c>
      <c r="C1322" s="132">
        <v>61091000000</v>
      </c>
      <c r="D1322" s="132" t="s">
        <v>856</v>
      </c>
      <c r="E1322" s="132" t="s">
        <v>453</v>
      </c>
      <c r="F1322" s="132">
        <v>73</v>
      </c>
      <c r="G1322" s="132" t="s">
        <v>3656</v>
      </c>
      <c r="H1322" s="132">
        <v>3</v>
      </c>
      <c r="I1322" s="132">
        <v>3.5999999999999997E-2</v>
      </c>
      <c r="J1322" s="132">
        <v>1</v>
      </c>
      <c r="K1322" s="132">
        <v>3.5999999999999997E-2</v>
      </c>
      <c r="L1322" s="132" t="s">
        <v>330</v>
      </c>
      <c r="M1322" s="132">
        <v>521</v>
      </c>
      <c r="N1322" s="132" t="s">
        <v>440</v>
      </c>
      <c r="O1322" s="132">
        <v>7485</v>
      </c>
      <c r="P1322" s="132" t="s">
        <v>439</v>
      </c>
      <c r="Q1322" s="132">
        <v>9</v>
      </c>
      <c r="R1322" s="132" t="s">
        <v>1162</v>
      </c>
      <c r="S1322" s="132">
        <v>1000319</v>
      </c>
      <c r="T1322" s="132" t="s">
        <v>2043</v>
      </c>
      <c r="U1322" s="132">
        <v>639</v>
      </c>
      <c r="V1322" s="132">
        <v>10</v>
      </c>
      <c r="W1322" s="132" t="s">
        <v>1063</v>
      </c>
      <c r="X1322" s="132">
        <v>13</v>
      </c>
    </row>
    <row r="1323" spans="1:24" hidden="1">
      <c r="A1323" s="132">
        <v>1750</v>
      </c>
      <c r="B1323" s="132" t="s">
        <v>1267</v>
      </c>
      <c r="C1323" s="132">
        <v>61091000000</v>
      </c>
      <c r="D1323" s="132" t="s">
        <v>856</v>
      </c>
      <c r="E1323" s="132" t="s">
        <v>453</v>
      </c>
      <c r="F1323" s="132">
        <v>73</v>
      </c>
      <c r="G1323" s="132" t="s">
        <v>3656</v>
      </c>
      <c r="H1323" s="132">
        <v>3</v>
      </c>
      <c r="I1323" s="132">
        <v>0.04</v>
      </c>
      <c r="J1323" s="132">
        <v>1</v>
      </c>
      <c r="K1323" s="132">
        <v>0.04</v>
      </c>
      <c r="L1323" s="132" t="s">
        <v>330</v>
      </c>
      <c r="M1323" s="132">
        <v>521</v>
      </c>
      <c r="N1323" s="132" t="s">
        <v>440</v>
      </c>
      <c r="O1323" s="132">
        <v>7485</v>
      </c>
      <c r="P1323" s="132" t="s">
        <v>439</v>
      </c>
      <c r="Q1323" s="132">
        <v>9</v>
      </c>
      <c r="R1323" s="132" t="s">
        <v>1162</v>
      </c>
      <c r="S1323" s="132">
        <v>1000319</v>
      </c>
      <c r="T1323" s="132" t="s">
        <v>4386</v>
      </c>
      <c r="U1323" s="132">
        <v>705</v>
      </c>
      <c r="V1323" s="132">
        <v>10</v>
      </c>
      <c r="W1323" s="132" t="s">
        <v>1063</v>
      </c>
      <c r="X1323" s="132">
        <v>13</v>
      </c>
    </row>
    <row r="1324" spans="1:24" hidden="1">
      <c r="A1324" s="132">
        <v>1751</v>
      </c>
      <c r="B1324" s="132" t="s">
        <v>1268</v>
      </c>
      <c r="C1324" s="132">
        <v>61091000000</v>
      </c>
      <c r="D1324" s="132" t="s">
        <v>856</v>
      </c>
      <c r="E1324" s="132" t="s">
        <v>453</v>
      </c>
      <c r="F1324" s="132">
        <v>73</v>
      </c>
      <c r="G1324" s="132" t="s">
        <v>3656</v>
      </c>
      <c r="H1324" s="132">
        <v>3</v>
      </c>
      <c r="I1324" s="132">
        <v>3.4000000000000002E-2</v>
      </c>
      <c r="J1324" s="132">
        <v>1</v>
      </c>
      <c r="K1324" s="132">
        <v>3.4000000000000002E-2</v>
      </c>
      <c r="L1324" s="132" t="s">
        <v>330</v>
      </c>
      <c r="M1324" s="132">
        <v>521</v>
      </c>
      <c r="N1324" s="132" t="s">
        <v>440</v>
      </c>
      <c r="O1324" s="132">
        <v>7485</v>
      </c>
      <c r="P1324" s="132" t="s">
        <v>439</v>
      </c>
      <c r="Q1324" s="132">
        <v>9</v>
      </c>
      <c r="R1324" s="132" t="s">
        <v>1162</v>
      </c>
      <c r="S1324" s="132">
        <v>1000319</v>
      </c>
      <c r="T1324" s="132" t="s">
        <v>2046</v>
      </c>
      <c r="U1324" s="132">
        <v>647</v>
      </c>
      <c r="V1324" s="132">
        <v>7</v>
      </c>
      <c r="W1324" s="132" t="s">
        <v>1063</v>
      </c>
      <c r="X1324" s="132">
        <v>13</v>
      </c>
    </row>
    <row r="1325" spans="1:24" hidden="1">
      <c r="A1325" s="132">
        <v>1752</v>
      </c>
      <c r="B1325" s="132" t="s">
        <v>1269</v>
      </c>
      <c r="C1325" s="132">
        <v>61091000000</v>
      </c>
      <c r="D1325" s="132" t="s">
        <v>856</v>
      </c>
      <c r="E1325" s="132" t="s">
        <v>453</v>
      </c>
      <c r="F1325" s="132">
        <v>73</v>
      </c>
      <c r="G1325" s="132" t="s">
        <v>3656</v>
      </c>
      <c r="H1325" s="132">
        <v>3</v>
      </c>
      <c r="I1325" s="132">
        <v>0.04</v>
      </c>
      <c r="J1325" s="132">
        <v>1</v>
      </c>
      <c r="K1325" s="132">
        <v>0.04</v>
      </c>
      <c r="L1325" s="132" t="s">
        <v>330</v>
      </c>
      <c r="M1325" s="132">
        <v>521</v>
      </c>
      <c r="N1325" s="132" t="s">
        <v>440</v>
      </c>
      <c r="O1325" s="132">
        <v>7485</v>
      </c>
      <c r="P1325" s="132" t="s">
        <v>439</v>
      </c>
      <c r="Q1325" s="132">
        <v>9</v>
      </c>
      <c r="R1325" s="132" t="s">
        <v>1162</v>
      </c>
      <c r="S1325" s="132">
        <v>1000319</v>
      </c>
      <c r="T1325" s="132" t="s">
        <v>4386</v>
      </c>
      <c r="U1325" s="132">
        <v>705</v>
      </c>
      <c r="V1325" s="132">
        <v>7</v>
      </c>
      <c r="W1325" s="132" t="s">
        <v>1063</v>
      </c>
      <c r="X1325" s="132">
        <v>13</v>
      </c>
    </row>
    <row r="1326" spans="1:24" hidden="1">
      <c r="A1326" s="132">
        <v>1753</v>
      </c>
      <c r="B1326" s="132" t="s">
        <v>1270</v>
      </c>
      <c r="C1326" s="132">
        <v>61062000000</v>
      </c>
      <c r="D1326" s="132" t="s">
        <v>988</v>
      </c>
      <c r="E1326" s="132" t="s">
        <v>437</v>
      </c>
      <c r="F1326" s="132">
        <v>77</v>
      </c>
      <c r="G1326" s="132" t="s">
        <v>3656</v>
      </c>
      <c r="H1326" s="132">
        <v>3</v>
      </c>
      <c r="I1326" s="132">
        <v>0.09</v>
      </c>
      <c r="J1326" s="132">
        <v>1</v>
      </c>
      <c r="K1326" s="132">
        <v>0.09</v>
      </c>
      <c r="L1326" s="132" t="s">
        <v>330</v>
      </c>
      <c r="M1326" s="132">
        <v>521</v>
      </c>
      <c r="N1326" s="132" t="s">
        <v>3915</v>
      </c>
      <c r="O1326" s="132">
        <v>7497</v>
      </c>
      <c r="P1326" s="132" t="s">
        <v>425</v>
      </c>
      <c r="Q1326" s="132">
        <v>37</v>
      </c>
      <c r="R1326" s="132" t="s">
        <v>1162</v>
      </c>
      <c r="S1326" s="132">
        <v>1000319</v>
      </c>
      <c r="T1326" s="132" t="s">
        <v>4385</v>
      </c>
      <c r="U1326" s="132">
        <v>480</v>
      </c>
      <c r="V1326" s="132">
        <v>22</v>
      </c>
      <c r="W1326" s="132" t="s">
        <v>1064</v>
      </c>
      <c r="X1326" s="132">
        <v>7</v>
      </c>
    </row>
    <row r="1327" spans="1:24" hidden="1">
      <c r="A1327" s="132">
        <v>1754</v>
      </c>
      <c r="B1327" s="132" t="s">
        <v>1271</v>
      </c>
      <c r="C1327" s="132">
        <v>61062000000</v>
      </c>
      <c r="D1327" s="132" t="s">
        <v>988</v>
      </c>
      <c r="E1327" s="132" t="s">
        <v>437</v>
      </c>
      <c r="F1327" s="132">
        <v>77</v>
      </c>
      <c r="G1327" s="132" t="s">
        <v>3656</v>
      </c>
      <c r="H1327" s="132">
        <v>3</v>
      </c>
      <c r="I1327" s="132">
        <v>0.128</v>
      </c>
      <c r="J1327" s="132">
        <v>1</v>
      </c>
      <c r="K1327" s="132">
        <v>0.128</v>
      </c>
      <c r="L1327" s="132" t="s">
        <v>330</v>
      </c>
      <c r="M1327" s="132">
        <v>521</v>
      </c>
      <c r="N1327" s="132" t="s">
        <v>3915</v>
      </c>
      <c r="O1327" s="132">
        <v>7497</v>
      </c>
      <c r="P1327" s="132" t="s">
        <v>425</v>
      </c>
      <c r="Q1327" s="132">
        <v>37</v>
      </c>
      <c r="R1327" s="132" t="s">
        <v>1162</v>
      </c>
      <c r="S1327" s="132">
        <v>1000319</v>
      </c>
      <c r="T1327" s="132" t="s">
        <v>4383</v>
      </c>
      <c r="U1327" s="132">
        <v>664</v>
      </c>
      <c r="V1327" s="132">
        <v>0</v>
      </c>
      <c r="W1327" s="132" t="s">
        <v>1064</v>
      </c>
      <c r="X1327" s="132">
        <v>7</v>
      </c>
    </row>
    <row r="1328" spans="1:24" hidden="1">
      <c r="A1328" s="132">
        <v>1755</v>
      </c>
      <c r="B1328" s="132" t="s">
        <v>1272</v>
      </c>
      <c r="C1328" s="132">
        <v>61034200090</v>
      </c>
      <c r="D1328" s="132" t="s">
        <v>512</v>
      </c>
      <c r="E1328" s="132" t="s">
        <v>442</v>
      </c>
      <c r="F1328" s="132">
        <v>24</v>
      </c>
      <c r="G1328" s="132" t="s">
        <v>3699</v>
      </c>
      <c r="H1328" s="132">
        <v>4</v>
      </c>
      <c r="I1328" s="132">
        <v>8.5999999999999993E-2</v>
      </c>
      <c r="J1328" s="132">
        <v>1</v>
      </c>
      <c r="K1328" s="132">
        <v>8.5999999999999993E-2</v>
      </c>
      <c r="L1328" s="132" t="s">
        <v>330</v>
      </c>
      <c r="M1328" s="132">
        <v>521</v>
      </c>
      <c r="N1328" s="132" t="s">
        <v>440</v>
      </c>
      <c r="O1328" s="132">
        <v>7485</v>
      </c>
      <c r="P1328" s="132" t="s">
        <v>439</v>
      </c>
      <c r="Q1328" s="132">
        <v>9</v>
      </c>
      <c r="R1328" s="132" t="s">
        <v>1162</v>
      </c>
      <c r="S1328" s="132">
        <v>1000319</v>
      </c>
      <c r="T1328" s="132" t="s">
        <v>2043</v>
      </c>
      <c r="U1328" s="132">
        <v>639</v>
      </c>
      <c r="V1328" s="132">
        <v>10</v>
      </c>
      <c r="W1328" s="132" t="s">
        <v>1038</v>
      </c>
      <c r="X1328" s="132">
        <v>5</v>
      </c>
    </row>
    <row r="1329" spans="1:24" hidden="1">
      <c r="A1329" s="132">
        <v>1756</v>
      </c>
      <c r="B1329" s="132" t="s">
        <v>1273</v>
      </c>
      <c r="C1329" s="132">
        <v>61034200090</v>
      </c>
      <c r="D1329" s="132" t="s">
        <v>512</v>
      </c>
      <c r="E1329" s="132" t="s">
        <v>442</v>
      </c>
      <c r="F1329" s="132">
        <v>24</v>
      </c>
      <c r="G1329" s="132" t="s">
        <v>3699</v>
      </c>
      <c r="H1329" s="132">
        <v>4</v>
      </c>
      <c r="I1329" s="132">
        <v>0.08</v>
      </c>
      <c r="J1329" s="132">
        <v>1</v>
      </c>
      <c r="K1329" s="132">
        <v>0.08</v>
      </c>
      <c r="L1329" s="132" t="s">
        <v>330</v>
      </c>
      <c r="M1329" s="132">
        <v>521</v>
      </c>
      <c r="N1329" s="132" t="s">
        <v>440</v>
      </c>
      <c r="O1329" s="132">
        <v>7485</v>
      </c>
      <c r="P1329" s="132" t="s">
        <v>439</v>
      </c>
      <c r="Q1329" s="132">
        <v>9</v>
      </c>
      <c r="R1329" s="132" t="s">
        <v>1162</v>
      </c>
      <c r="S1329" s="132">
        <v>1000319</v>
      </c>
      <c r="T1329" s="132" t="s">
        <v>2047</v>
      </c>
      <c r="U1329" s="132">
        <v>637</v>
      </c>
      <c r="V1329" s="132">
        <v>10</v>
      </c>
      <c r="W1329" s="132" t="s">
        <v>1038</v>
      </c>
      <c r="X1329" s="132">
        <v>5</v>
      </c>
    </row>
    <row r="1330" spans="1:24" hidden="1">
      <c r="A1330" s="132">
        <v>1757</v>
      </c>
      <c r="B1330" s="132" t="s">
        <v>1274</v>
      </c>
      <c r="C1330" s="132">
        <v>62034235000</v>
      </c>
      <c r="D1330" s="132" t="s">
        <v>484</v>
      </c>
      <c r="E1330" s="132" t="s">
        <v>420</v>
      </c>
      <c r="F1330" s="132">
        <v>93</v>
      </c>
      <c r="G1330" s="132" t="s">
        <v>3699</v>
      </c>
      <c r="H1330" s="132">
        <v>4</v>
      </c>
      <c r="I1330" s="132">
        <v>0.33800000000000002</v>
      </c>
      <c r="J1330" s="132">
        <v>1</v>
      </c>
      <c r="K1330" s="132">
        <v>0.33800000000000002</v>
      </c>
      <c r="L1330" s="132" t="s">
        <v>330</v>
      </c>
      <c r="M1330" s="132">
        <v>521</v>
      </c>
      <c r="N1330" s="132" t="s">
        <v>440</v>
      </c>
      <c r="O1330" s="132">
        <v>7485</v>
      </c>
      <c r="P1330" s="132" t="s">
        <v>439</v>
      </c>
      <c r="Q1330" s="132">
        <v>9</v>
      </c>
      <c r="R1330" s="132" t="s">
        <v>1162</v>
      </c>
      <c r="S1330" s="132">
        <v>1000319</v>
      </c>
      <c r="T1330" s="132" t="s">
        <v>4383</v>
      </c>
      <c r="U1330" s="132">
        <v>664</v>
      </c>
      <c r="V1330" s="132">
        <v>22</v>
      </c>
      <c r="W1330" s="132" t="s">
        <v>1038</v>
      </c>
      <c r="X1330" s="132">
        <v>5</v>
      </c>
    </row>
    <row r="1331" spans="1:24" hidden="1">
      <c r="A1331" s="132">
        <v>1758</v>
      </c>
      <c r="B1331" s="132" t="s">
        <v>1275</v>
      </c>
      <c r="C1331" s="132">
        <v>62034235000</v>
      </c>
      <c r="D1331" s="132" t="s">
        <v>484</v>
      </c>
      <c r="E1331" s="132" t="s">
        <v>420</v>
      </c>
      <c r="F1331" s="132">
        <v>93</v>
      </c>
      <c r="G1331" s="132" t="s">
        <v>3699</v>
      </c>
      <c r="H1331" s="132">
        <v>4</v>
      </c>
      <c r="I1331" s="132">
        <v>0.35199999999999998</v>
      </c>
      <c r="J1331" s="132">
        <v>1</v>
      </c>
      <c r="K1331" s="132">
        <v>0.35199999999999998</v>
      </c>
      <c r="L1331" s="132" t="s">
        <v>330</v>
      </c>
      <c r="M1331" s="132">
        <v>521</v>
      </c>
      <c r="N1331" s="132" t="s">
        <v>440</v>
      </c>
      <c r="O1331" s="132">
        <v>7485</v>
      </c>
      <c r="P1331" s="132" t="s">
        <v>439</v>
      </c>
      <c r="Q1331" s="132">
        <v>9</v>
      </c>
      <c r="R1331" s="132" t="s">
        <v>1162</v>
      </c>
      <c r="S1331" s="132">
        <v>1000319</v>
      </c>
      <c r="T1331" s="132" t="s">
        <v>1215</v>
      </c>
      <c r="U1331" s="132">
        <v>704</v>
      </c>
      <c r="V1331" s="132">
        <v>22</v>
      </c>
      <c r="W1331" s="132" t="s">
        <v>1038</v>
      </c>
      <c r="X1331" s="132">
        <v>5</v>
      </c>
    </row>
    <row r="1332" spans="1:24" hidden="1">
      <c r="A1332" s="132">
        <v>1759</v>
      </c>
      <c r="B1332" s="132" t="s">
        <v>1276</v>
      </c>
      <c r="C1332" s="132">
        <v>61099020000</v>
      </c>
      <c r="D1332" s="132" t="s">
        <v>1078</v>
      </c>
      <c r="E1332" s="132" t="s">
        <v>453</v>
      </c>
      <c r="F1332" s="132">
        <v>73</v>
      </c>
      <c r="G1332" s="132" t="s">
        <v>3656</v>
      </c>
      <c r="H1332" s="132">
        <v>3</v>
      </c>
      <c r="I1332" s="132">
        <v>5.6000000000000001E-2</v>
      </c>
      <c r="J1332" s="132">
        <v>1</v>
      </c>
      <c r="K1332" s="132">
        <v>5.6000000000000001E-2</v>
      </c>
      <c r="L1332" s="132" t="s">
        <v>330</v>
      </c>
      <c r="M1332" s="132">
        <v>521</v>
      </c>
      <c r="N1332" s="132" t="s">
        <v>440</v>
      </c>
      <c r="O1332" s="132">
        <v>7485</v>
      </c>
      <c r="P1332" s="132" t="s">
        <v>3961</v>
      </c>
      <c r="Q1332" s="132" t="s">
        <v>3935</v>
      </c>
      <c r="R1332" s="132" t="s">
        <v>1162</v>
      </c>
      <c r="S1332" s="132">
        <v>1000319</v>
      </c>
      <c r="T1332" s="132" t="s">
        <v>2046</v>
      </c>
      <c r="U1332" s="132">
        <v>647</v>
      </c>
      <c r="V1332" s="132">
        <v>18</v>
      </c>
      <c r="W1332" s="132" t="s">
        <v>1063</v>
      </c>
      <c r="X1332" s="132">
        <v>13</v>
      </c>
    </row>
    <row r="1333" spans="1:24" hidden="1">
      <c r="A1333" s="132">
        <v>1760</v>
      </c>
      <c r="B1333" s="132" t="s">
        <v>1277</v>
      </c>
      <c r="C1333" s="132">
        <v>61099020000</v>
      </c>
      <c r="D1333" s="132" t="s">
        <v>1078</v>
      </c>
      <c r="E1333" s="132" t="s">
        <v>453</v>
      </c>
      <c r="F1333" s="132">
        <v>73</v>
      </c>
      <c r="G1333" s="132" t="s">
        <v>3656</v>
      </c>
      <c r="H1333" s="132">
        <v>3</v>
      </c>
      <c r="I1333" s="132">
        <v>6.4000000000000001E-2</v>
      </c>
      <c r="J1333" s="132">
        <v>1</v>
      </c>
      <c r="K1333" s="132">
        <v>6.4000000000000001E-2</v>
      </c>
      <c r="L1333" s="132" t="s">
        <v>330</v>
      </c>
      <c r="M1333" s="132">
        <v>521</v>
      </c>
      <c r="N1333" s="132" t="s">
        <v>440</v>
      </c>
      <c r="O1333" s="132">
        <v>7485</v>
      </c>
      <c r="P1333" s="132" t="s">
        <v>3961</v>
      </c>
      <c r="Q1333" s="132" t="s">
        <v>3935</v>
      </c>
      <c r="R1333" s="132" t="s">
        <v>1162</v>
      </c>
      <c r="S1333" s="132">
        <v>1000319</v>
      </c>
      <c r="T1333" s="132" t="s">
        <v>4386</v>
      </c>
      <c r="U1333" s="132">
        <v>705</v>
      </c>
      <c r="V1333" s="132">
        <v>18</v>
      </c>
      <c r="W1333" s="132" t="s">
        <v>1063</v>
      </c>
      <c r="X1333" s="132">
        <v>13</v>
      </c>
    </row>
    <row r="1334" spans="1:24" hidden="1">
      <c r="A1334" s="132">
        <v>1761</v>
      </c>
      <c r="B1334" s="132" t="s">
        <v>1278</v>
      </c>
      <c r="C1334" s="132">
        <v>61099020000</v>
      </c>
      <c r="D1334" s="132" t="s">
        <v>1078</v>
      </c>
      <c r="E1334" s="132" t="s">
        <v>453</v>
      </c>
      <c r="F1334" s="132">
        <v>73</v>
      </c>
      <c r="G1334" s="132" t="s">
        <v>3656</v>
      </c>
      <c r="H1334" s="132">
        <v>3</v>
      </c>
      <c r="I1334" s="132">
        <v>6.2E-2</v>
      </c>
      <c r="J1334" s="132">
        <v>1</v>
      </c>
      <c r="K1334" s="132">
        <v>6.2E-2</v>
      </c>
      <c r="L1334" s="132" t="s">
        <v>330</v>
      </c>
      <c r="M1334" s="132">
        <v>521</v>
      </c>
      <c r="N1334" s="132" t="s">
        <v>440</v>
      </c>
      <c r="O1334" s="132">
        <v>7485</v>
      </c>
      <c r="P1334" s="132" t="s">
        <v>3961</v>
      </c>
      <c r="Q1334" s="132" t="s">
        <v>3935</v>
      </c>
      <c r="R1334" s="132" t="s">
        <v>1162</v>
      </c>
      <c r="S1334" s="132">
        <v>1000319</v>
      </c>
      <c r="T1334" s="132" t="s">
        <v>2043</v>
      </c>
      <c r="U1334" s="132">
        <v>639</v>
      </c>
      <c r="V1334" s="132">
        <v>18</v>
      </c>
      <c r="W1334" s="132" t="s">
        <v>1063</v>
      </c>
      <c r="X1334" s="132">
        <v>13</v>
      </c>
    </row>
    <row r="1335" spans="1:24" hidden="1">
      <c r="A1335" s="132">
        <v>1762</v>
      </c>
      <c r="B1335" s="132" t="s">
        <v>1279</v>
      </c>
      <c r="C1335" s="132">
        <v>61099020000</v>
      </c>
      <c r="D1335" s="132" t="s">
        <v>1078</v>
      </c>
      <c r="E1335" s="132" t="s">
        <v>453</v>
      </c>
      <c r="F1335" s="132">
        <v>73</v>
      </c>
      <c r="G1335" s="132" t="s">
        <v>3656</v>
      </c>
      <c r="H1335" s="132">
        <v>3</v>
      </c>
      <c r="I1335" s="132">
        <v>6.2E-2</v>
      </c>
      <c r="J1335" s="132">
        <v>1</v>
      </c>
      <c r="K1335" s="132">
        <v>6.2E-2</v>
      </c>
      <c r="L1335" s="132" t="s">
        <v>330</v>
      </c>
      <c r="M1335" s="132">
        <v>521</v>
      </c>
      <c r="N1335" s="132" t="s">
        <v>440</v>
      </c>
      <c r="O1335" s="132">
        <v>7485</v>
      </c>
      <c r="P1335" s="132" t="s">
        <v>3961</v>
      </c>
      <c r="Q1335" s="132" t="s">
        <v>3935</v>
      </c>
      <c r="R1335" s="132" t="s">
        <v>1162</v>
      </c>
      <c r="S1335" s="132">
        <v>1000319</v>
      </c>
      <c r="T1335" s="132" t="s">
        <v>2043</v>
      </c>
      <c r="U1335" s="132">
        <v>639</v>
      </c>
      <c r="V1335" s="132">
        <v>18</v>
      </c>
      <c r="W1335" s="132" t="s">
        <v>1063</v>
      </c>
      <c r="X1335" s="132">
        <v>13</v>
      </c>
    </row>
    <row r="1336" spans="1:24" hidden="1">
      <c r="A1336" s="132">
        <v>1763</v>
      </c>
      <c r="B1336" s="132" t="s">
        <v>1280</v>
      </c>
      <c r="C1336" s="132">
        <v>61045300000</v>
      </c>
      <c r="D1336" s="132" t="s">
        <v>715</v>
      </c>
      <c r="E1336" s="132" t="s">
        <v>443</v>
      </c>
      <c r="F1336" s="132">
        <v>53</v>
      </c>
      <c r="G1336" s="132" t="s">
        <v>3656</v>
      </c>
      <c r="H1336" s="132">
        <v>3</v>
      </c>
      <c r="I1336" s="132">
        <v>9.6000000000000002E-2</v>
      </c>
      <c r="J1336" s="132">
        <v>1</v>
      </c>
      <c r="K1336" s="132">
        <v>9.6000000000000002E-2</v>
      </c>
      <c r="L1336" s="132" t="s">
        <v>330</v>
      </c>
      <c r="M1336" s="132">
        <v>521</v>
      </c>
      <c r="N1336" s="132" t="s">
        <v>440</v>
      </c>
      <c r="O1336" s="132">
        <v>7485</v>
      </c>
      <c r="P1336" s="132" t="s">
        <v>3961</v>
      </c>
      <c r="Q1336" s="132" t="s">
        <v>3935</v>
      </c>
      <c r="R1336" s="132" t="s">
        <v>1162</v>
      </c>
      <c r="S1336" s="132">
        <v>1000319</v>
      </c>
      <c r="T1336" s="132" t="s">
        <v>4386</v>
      </c>
      <c r="U1336" s="132">
        <v>705</v>
      </c>
      <c r="V1336" s="132">
        <v>16</v>
      </c>
      <c r="W1336" s="132" t="s">
        <v>1063</v>
      </c>
      <c r="X1336" s="132">
        <v>13</v>
      </c>
    </row>
    <row r="1337" spans="1:24" hidden="1">
      <c r="A1337" s="132">
        <v>1764</v>
      </c>
      <c r="B1337" s="132" t="s">
        <v>1281</v>
      </c>
      <c r="C1337" s="132">
        <v>61045300000</v>
      </c>
      <c r="D1337" s="132" t="s">
        <v>715</v>
      </c>
      <c r="E1337" s="132" t="s">
        <v>443</v>
      </c>
      <c r="F1337" s="132">
        <v>53</v>
      </c>
      <c r="G1337" s="132" t="s">
        <v>3656</v>
      </c>
      <c r="H1337" s="132">
        <v>3</v>
      </c>
      <c r="I1337" s="132">
        <v>9.4E-2</v>
      </c>
      <c r="J1337" s="132">
        <v>1</v>
      </c>
      <c r="K1337" s="132">
        <v>9.4E-2</v>
      </c>
      <c r="L1337" s="132" t="s">
        <v>330</v>
      </c>
      <c r="M1337" s="132">
        <v>521</v>
      </c>
      <c r="N1337" s="132" t="s">
        <v>440</v>
      </c>
      <c r="O1337" s="132">
        <v>7485</v>
      </c>
      <c r="P1337" s="132" t="s">
        <v>3961</v>
      </c>
      <c r="Q1337" s="132" t="s">
        <v>3935</v>
      </c>
      <c r="R1337" s="132" t="s">
        <v>1162</v>
      </c>
      <c r="S1337" s="132">
        <v>1000319</v>
      </c>
      <c r="T1337" s="132" t="s">
        <v>2043</v>
      </c>
      <c r="U1337" s="132">
        <v>639</v>
      </c>
      <c r="V1337" s="132">
        <v>16</v>
      </c>
      <c r="W1337" s="132" t="s">
        <v>1063</v>
      </c>
      <c r="X1337" s="132">
        <v>13</v>
      </c>
    </row>
    <row r="1338" spans="1:24" hidden="1">
      <c r="A1338" s="132">
        <v>1765</v>
      </c>
      <c r="B1338" s="132" t="s">
        <v>1282</v>
      </c>
      <c r="C1338" s="132">
        <v>61046200000</v>
      </c>
      <c r="D1338" s="132" t="s">
        <v>928</v>
      </c>
      <c r="E1338" s="132" t="s">
        <v>442</v>
      </c>
      <c r="F1338" s="132">
        <v>24</v>
      </c>
      <c r="G1338" s="132" t="s">
        <v>3656</v>
      </c>
      <c r="H1338" s="132">
        <v>3</v>
      </c>
      <c r="I1338" s="132">
        <v>8.5999999999999993E-2</v>
      </c>
      <c r="J1338" s="132">
        <v>1</v>
      </c>
      <c r="K1338" s="132">
        <v>8.5999999999999993E-2</v>
      </c>
      <c r="L1338" s="132" t="s">
        <v>330</v>
      </c>
      <c r="M1338" s="132">
        <v>521</v>
      </c>
      <c r="N1338" s="132" t="s">
        <v>3915</v>
      </c>
      <c r="O1338" s="132">
        <v>7497</v>
      </c>
      <c r="P1338" s="132" t="s">
        <v>439</v>
      </c>
      <c r="Q1338" s="132">
        <v>9</v>
      </c>
      <c r="R1338" s="132" t="s">
        <v>1162</v>
      </c>
      <c r="S1338" s="132">
        <v>1000319</v>
      </c>
      <c r="T1338" s="132" t="s">
        <v>4380</v>
      </c>
      <c r="U1338" s="132">
        <v>666</v>
      </c>
      <c r="V1338" s="132">
        <v>9</v>
      </c>
      <c r="W1338" s="132" t="s">
        <v>1063</v>
      </c>
      <c r="X1338" s="132">
        <v>13</v>
      </c>
    </row>
    <row r="1339" spans="1:24" hidden="1">
      <c r="A1339" s="132">
        <v>1766</v>
      </c>
      <c r="B1339" s="132" t="s">
        <v>1283</v>
      </c>
      <c r="C1339" s="132">
        <v>61046200000</v>
      </c>
      <c r="D1339" s="132" t="s">
        <v>928</v>
      </c>
      <c r="E1339" s="132" t="s">
        <v>442</v>
      </c>
      <c r="F1339" s="132">
        <v>24</v>
      </c>
      <c r="G1339" s="132" t="s">
        <v>3656</v>
      </c>
      <c r="H1339" s="132">
        <v>3</v>
      </c>
      <c r="I1339" s="132">
        <v>7.8E-2</v>
      </c>
      <c r="J1339" s="132">
        <v>1</v>
      </c>
      <c r="K1339" s="132">
        <v>7.8E-2</v>
      </c>
      <c r="L1339" s="132" t="s">
        <v>330</v>
      </c>
      <c r="M1339" s="132">
        <v>521</v>
      </c>
      <c r="N1339" s="132" t="s">
        <v>3915</v>
      </c>
      <c r="O1339" s="132">
        <v>7497</v>
      </c>
      <c r="P1339" s="132" t="s">
        <v>439</v>
      </c>
      <c r="Q1339" s="132">
        <v>9</v>
      </c>
      <c r="R1339" s="132" t="s">
        <v>1162</v>
      </c>
      <c r="S1339" s="132">
        <v>1000319</v>
      </c>
      <c r="T1339" s="132" t="s">
        <v>4381</v>
      </c>
      <c r="U1339" s="132">
        <v>669</v>
      </c>
      <c r="V1339" s="132">
        <v>9</v>
      </c>
      <c r="W1339" s="132" t="s">
        <v>1063</v>
      </c>
      <c r="X1339" s="132">
        <v>13</v>
      </c>
    </row>
    <row r="1340" spans="1:24" hidden="1">
      <c r="A1340" s="132">
        <v>1767</v>
      </c>
      <c r="B1340" s="132" t="s">
        <v>1284</v>
      </c>
      <c r="C1340" s="132">
        <v>61046200000</v>
      </c>
      <c r="D1340" s="132" t="s">
        <v>928</v>
      </c>
      <c r="E1340" s="132" t="s">
        <v>442</v>
      </c>
      <c r="F1340" s="132">
        <v>24</v>
      </c>
      <c r="G1340" s="132" t="s">
        <v>3656</v>
      </c>
      <c r="H1340" s="132">
        <v>3</v>
      </c>
      <c r="I1340" s="132">
        <v>6.6000000000000003E-2</v>
      </c>
      <c r="J1340" s="132">
        <v>1</v>
      </c>
      <c r="K1340" s="132">
        <v>6.6000000000000003E-2</v>
      </c>
      <c r="L1340" s="132" t="s">
        <v>330</v>
      </c>
      <c r="M1340" s="132">
        <v>521</v>
      </c>
      <c r="N1340" s="132" t="s">
        <v>440</v>
      </c>
      <c r="O1340" s="132">
        <v>7485</v>
      </c>
      <c r="P1340" s="132" t="s">
        <v>439</v>
      </c>
      <c r="Q1340" s="132">
        <v>9</v>
      </c>
      <c r="R1340" s="132" t="s">
        <v>1162</v>
      </c>
      <c r="S1340" s="132">
        <v>1000319</v>
      </c>
      <c r="T1340" s="132" t="s">
        <v>930</v>
      </c>
      <c r="U1340" s="132">
        <v>666</v>
      </c>
      <c r="V1340" s="132">
        <v>0</v>
      </c>
      <c r="W1340" s="132" t="s">
        <v>1063</v>
      </c>
      <c r="X1340" s="132">
        <v>13</v>
      </c>
    </row>
    <row r="1341" spans="1:24" hidden="1">
      <c r="A1341" s="132">
        <v>1768</v>
      </c>
      <c r="B1341" s="132" t="s">
        <v>1285</v>
      </c>
      <c r="C1341" s="132">
        <v>61046200000</v>
      </c>
      <c r="D1341" s="132" t="s">
        <v>928</v>
      </c>
      <c r="E1341" s="132" t="s">
        <v>442</v>
      </c>
      <c r="F1341" s="132">
        <v>24</v>
      </c>
      <c r="G1341" s="132" t="s">
        <v>3656</v>
      </c>
      <c r="H1341" s="132">
        <v>3</v>
      </c>
      <c r="I1341" s="132">
        <v>5.8000000000000003E-2</v>
      </c>
      <c r="J1341" s="132">
        <v>1</v>
      </c>
      <c r="K1341" s="132">
        <v>5.8000000000000003E-2</v>
      </c>
      <c r="L1341" s="132" t="s">
        <v>330</v>
      </c>
      <c r="M1341" s="132">
        <v>521</v>
      </c>
      <c r="N1341" s="132" t="s">
        <v>440</v>
      </c>
      <c r="O1341" s="132">
        <v>7485</v>
      </c>
      <c r="P1341" s="132" t="s">
        <v>439</v>
      </c>
      <c r="Q1341" s="132">
        <v>9</v>
      </c>
      <c r="R1341" s="132" t="s">
        <v>1162</v>
      </c>
      <c r="S1341" s="132">
        <v>1000319</v>
      </c>
      <c r="T1341" s="132" t="s">
        <v>1030</v>
      </c>
      <c r="U1341" s="132">
        <v>472</v>
      </c>
      <c r="V1341" s="132">
        <v>0</v>
      </c>
      <c r="W1341" s="132" t="s">
        <v>1063</v>
      </c>
      <c r="X1341" s="132">
        <v>13</v>
      </c>
    </row>
    <row r="1342" spans="1:24" hidden="1">
      <c r="A1342" s="132">
        <v>1769</v>
      </c>
      <c r="B1342" s="132" t="s">
        <v>1286</v>
      </c>
      <c r="C1342" s="132">
        <v>61102091000</v>
      </c>
      <c r="D1342" s="132" t="s">
        <v>961</v>
      </c>
      <c r="E1342" s="132" t="s">
        <v>316</v>
      </c>
      <c r="F1342" s="132">
        <v>17</v>
      </c>
      <c r="G1342" s="132" t="s">
        <v>3699</v>
      </c>
      <c r="H1342" s="132">
        <v>4</v>
      </c>
      <c r="I1342" s="132">
        <v>0.12</v>
      </c>
      <c r="J1342" s="132">
        <v>1</v>
      </c>
      <c r="K1342" s="132">
        <v>0.12</v>
      </c>
      <c r="L1342" s="132" t="s">
        <v>330</v>
      </c>
      <c r="M1342" s="132">
        <v>521</v>
      </c>
      <c r="N1342" s="132" t="s">
        <v>3915</v>
      </c>
      <c r="O1342" s="132">
        <v>7497</v>
      </c>
      <c r="P1342" s="132" t="s">
        <v>439</v>
      </c>
      <c r="Q1342" s="132">
        <v>9</v>
      </c>
      <c r="R1342" s="132" t="s">
        <v>1162</v>
      </c>
      <c r="S1342" s="132">
        <v>1000319</v>
      </c>
      <c r="T1342" s="132" t="s">
        <v>4382</v>
      </c>
      <c r="U1342" s="132">
        <v>467</v>
      </c>
      <c r="V1342" s="132">
        <v>28</v>
      </c>
      <c r="W1342" s="132" t="s">
        <v>1038</v>
      </c>
      <c r="X1342" s="132">
        <v>5</v>
      </c>
    </row>
    <row r="1343" spans="1:24" hidden="1">
      <c r="A1343" s="132">
        <v>1770</v>
      </c>
      <c r="B1343" s="132" t="s">
        <v>1287</v>
      </c>
      <c r="C1343" s="132">
        <v>61102091000</v>
      </c>
      <c r="D1343" s="132" t="s">
        <v>961</v>
      </c>
      <c r="E1343" s="132" t="s">
        <v>316</v>
      </c>
      <c r="F1343" s="132">
        <v>17</v>
      </c>
      <c r="G1343" s="132" t="s">
        <v>3699</v>
      </c>
      <c r="H1343" s="132">
        <v>4</v>
      </c>
      <c r="I1343" s="132">
        <v>0.13200000000000001</v>
      </c>
      <c r="J1343" s="132">
        <v>1</v>
      </c>
      <c r="K1343" s="132">
        <v>0.13200000000000001</v>
      </c>
      <c r="L1343" s="132" t="s">
        <v>330</v>
      </c>
      <c r="M1343" s="132">
        <v>521</v>
      </c>
      <c r="N1343" s="132" t="s">
        <v>3915</v>
      </c>
      <c r="O1343" s="132">
        <v>7497</v>
      </c>
      <c r="P1343" s="132" t="s">
        <v>439</v>
      </c>
      <c r="Q1343" s="132">
        <v>9</v>
      </c>
      <c r="R1343" s="132" t="s">
        <v>1162</v>
      </c>
      <c r="S1343" s="132">
        <v>1000319</v>
      </c>
      <c r="T1343" s="132" t="s">
        <v>1215</v>
      </c>
      <c r="U1343" s="132">
        <v>704</v>
      </c>
      <c r="V1343" s="132">
        <v>28</v>
      </c>
      <c r="W1343" s="132" t="s">
        <v>1038</v>
      </c>
      <c r="X1343" s="132">
        <v>5</v>
      </c>
    </row>
    <row r="1344" spans="1:24" hidden="1">
      <c r="A1344" s="132">
        <v>1771</v>
      </c>
      <c r="B1344" s="132" t="s">
        <v>1288</v>
      </c>
      <c r="C1344" s="132">
        <v>61112090000</v>
      </c>
      <c r="D1344" s="132" t="s">
        <v>1181</v>
      </c>
      <c r="E1344" s="132" t="s">
        <v>442</v>
      </c>
      <c r="F1344" s="132">
        <v>24</v>
      </c>
      <c r="G1344" s="132" t="s">
        <v>4311</v>
      </c>
      <c r="H1344" s="132">
        <v>6</v>
      </c>
      <c r="I1344" s="132">
        <v>0.04</v>
      </c>
      <c r="J1344" s="132">
        <v>1</v>
      </c>
      <c r="K1344" s="132">
        <v>0.04</v>
      </c>
      <c r="L1344" s="132" t="s">
        <v>330</v>
      </c>
      <c r="M1344" s="132">
        <v>521</v>
      </c>
      <c r="N1344" s="132" t="s">
        <v>3915</v>
      </c>
      <c r="O1344" s="132">
        <v>7497</v>
      </c>
      <c r="P1344" s="132" t="s">
        <v>439</v>
      </c>
      <c r="Q1344" s="132">
        <v>9</v>
      </c>
      <c r="R1344" s="132" t="s">
        <v>1162</v>
      </c>
      <c r="S1344" s="132">
        <v>1000319</v>
      </c>
      <c r="T1344" s="132" t="s">
        <v>2049</v>
      </c>
      <c r="U1344" s="132">
        <v>636</v>
      </c>
      <c r="V1344" s="132">
        <v>20</v>
      </c>
      <c r="W1344" s="132" t="s">
        <v>1046</v>
      </c>
      <c r="X1344" s="132">
        <v>12</v>
      </c>
    </row>
    <row r="1345" spans="1:24" hidden="1">
      <c r="A1345" s="132">
        <v>1772</v>
      </c>
      <c r="B1345" s="132" t="s">
        <v>1289</v>
      </c>
      <c r="C1345" s="132">
        <v>61112090000</v>
      </c>
      <c r="D1345" s="132" t="s">
        <v>1181</v>
      </c>
      <c r="E1345" s="132" t="s">
        <v>442</v>
      </c>
      <c r="F1345" s="132">
        <v>24</v>
      </c>
      <c r="G1345" s="132" t="s">
        <v>4311</v>
      </c>
      <c r="H1345" s="132">
        <v>6</v>
      </c>
      <c r="I1345" s="132">
        <v>4.2000000000000003E-2</v>
      </c>
      <c r="J1345" s="132">
        <v>1</v>
      </c>
      <c r="K1345" s="132">
        <v>4.2000000000000003E-2</v>
      </c>
      <c r="L1345" s="132" t="s">
        <v>330</v>
      </c>
      <c r="M1345" s="132">
        <v>521</v>
      </c>
      <c r="N1345" s="132" t="s">
        <v>3915</v>
      </c>
      <c r="O1345" s="132">
        <v>7497</v>
      </c>
      <c r="P1345" s="132" t="s">
        <v>439</v>
      </c>
      <c r="Q1345" s="132">
        <v>9</v>
      </c>
      <c r="R1345" s="132" t="s">
        <v>1162</v>
      </c>
      <c r="S1345" s="132">
        <v>1000319</v>
      </c>
      <c r="T1345" s="132" t="s">
        <v>2041</v>
      </c>
      <c r="U1345" s="132">
        <v>646</v>
      </c>
      <c r="V1345" s="132">
        <v>20</v>
      </c>
      <c r="W1345" s="132" t="s">
        <v>1046</v>
      </c>
      <c r="X1345" s="132">
        <v>12</v>
      </c>
    </row>
    <row r="1346" spans="1:24" hidden="1">
      <c r="A1346" s="132">
        <v>1773</v>
      </c>
      <c r="B1346" s="132" t="s">
        <v>1290</v>
      </c>
      <c r="C1346" s="132">
        <v>61046200000</v>
      </c>
      <c r="D1346" s="132" t="s">
        <v>681</v>
      </c>
      <c r="E1346" s="132" t="s">
        <v>3671</v>
      </c>
      <c r="F1346" s="132">
        <v>54</v>
      </c>
      <c r="G1346" s="132" t="s">
        <v>3656</v>
      </c>
      <c r="H1346" s="132">
        <v>3</v>
      </c>
      <c r="I1346" s="132">
        <v>7.0000000000000007E-2</v>
      </c>
      <c r="J1346" s="132">
        <v>1</v>
      </c>
      <c r="K1346" s="132">
        <v>7.0000000000000007E-2</v>
      </c>
      <c r="L1346" s="132" t="s">
        <v>330</v>
      </c>
      <c r="M1346" s="132">
        <v>521</v>
      </c>
      <c r="N1346" s="132" t="s">
        <v>3915</v>
      </c>
      <c r="O1346" s="132">
        <v>7497</v>
      </c>
      <c r="P1346" s="132" t="s">
        <v>439</v>
      </c>
      <c r="Q1346" s="132">
        <v>9</v>
      </c>
      <c r="R1346" s="132" t="s">
        <v>1162</v>
      </c>
      <c r="S1346" s="132">
        <v>1000319</v>
      </c>
      <c r="T1346" s="132" t="s">
        <v>2050</v>
      </c>
      <c r="U1346" s="132">
        <v>642</v>
      </c>
      <c r="V1346" s="132">
        <v>18</v>
      </c>
      <c r="W1346" s="132" t="s">
        <v>1046</v>
      </c>
      <c r="X1346" s="132">
        <v>12</v>
      </c>
    </row>
    <row r="1347" spans="1:24" hidden="1">
      <c r="A1347" s="132">
        <v>1774</v>
      </c>
      <c r="B1347" s="132" t="s">
        <v>1291</v>
      </c>
      <c r="C1347" s="132">
        <v>65050090000</v>
      </c>
      <c r="D1347" s="132" t="s">
        <v>1121</v>
      </c>
      <c r="E1347" s="132" t="s">
        <v>434</v>
      </c>
      <c r="F1347" s="132">
        <v>5</v>
      </c>
      <c r="G1347" s="132" t="s">
        <v>3656</v>
      </c>
      <c r="H1347" s="132">
        <v>3</v>
      </c>
      <c r="I1347" s="132">
        <v>0.11799999999999999</v>
      </c>
      <c r="J1347" s="132">
        <v>1</v>
      </c>
      <c r="K1347" s="132">
        <v>0.11799999999999999</v>
      </c>
      <c r="L1347" s="132" t="s">
        <v>330</v>
      </c>
      <c r="M1347" s="132">
        <v>521</v>
      </c>
      <c r="N1347" s="132" t="s">
        <v>3915</v>
      </c>
      <c r="O1347" s="132">
        <v>7497</v>
      </c>
      <c r="P1347" s="132" t="s">
        <v>439</v>
      </c>
      <c r="Q1347" s="132">
        <v>9</v>
      </c>
      <c r="R1347" s="132" t="s">
        <v>1162</v>
      </c>
      <c r="S1347" s="132">
        <v>1000319</v>
      </c>
      <c r="T1347" s="132" t="s">
        <v>825</v>
      </c>
      <c r="U1347" s="132">
        <v>119</v>
      </c>
      <c r="V1347" s="132">
        <v>14</v>
      </c>
      <c r="W1347" s="132" t="s">
        <v>1038</v>
      </c>
      <c r="X1347" s="132">
        <v>5</v>
      </c>
    </row>
    <row r="1348" spans="1:24" hidden="1">
      <c r="A1348" s="132">
        <v>1775</v>
      </c>
      <c r="B1348" s="132" t="s">
        <v>1292</v>
      </c>
      <c r="C1348" s="132">
        <v>65050090000</v>
      </c>
      <c r="D1348" s="132" t="s">
        <v>1121</v>
      </c>
      <c r="E1348" s="132" t="s">
        <v>434</v>
      </c>
      <c r="F1348" s="132">
        <v>5</v>
      </c>
      <c r="G1348" s="132" t="s">
        <v>3656</v>
      </c>
      <c r="H1348" s="132">
        <v>3</v>
      </c>
      <c r="I1348" s="132">
        <v>9.6000000000000002E-2</v>
      </c>
      <c r="J1348" s="132">
        <v>1</v>
      </c>
      <c r="K1348" s="132">
        <v>9.6000000000000002E-2</v>
      </c>
      <c r="L1348" s="132" t="s">
        <v>330</v>
      </c>
      <c r="M1348" s="132">
        <v>521</v>
      </c>
      <c r="N1348" s="132" t="s">
        <v>3915</v>
      </c>
      <c r="O1348" s="132">
        <v>7497</v>
      </c>
      <c r="P1348" s="132" t="s">
        <v>439</v>
      </c>
      <c r="Q1348" s="132">
        <v>9</v>
      </c>
      <c r="R1348" s="132" t="s">
        <v>1162</v>
      </c>
      <c r="S1348" s="132">
        <v>1000319</v>
      </c>
      <c r="T1348" s="132" t="s">
        <v>821</v>
      </c>
      <c r="U1348" s="132">
        <v>3</v>
      </c>
      <c r="V1348" s="132">
        <v>14</v>
      </c>
      <c r="W1348" s="132" t="s">
        <v>1038</v>
      </c>
      <c r="X1348" s="132">
        <v>5</v>
      </c>
    </row>
    <row r="1349" spans="1:24" hidden="1">
      <c r="A1349" s="132">
        <v>1776</v>
      </c>
      <c r="B1349" s="132" t="s">
        <v>1293</v>
      </c>
      <c r="C1349" s="132">
        <v>65050090000</v>
      </c>
      <c r="D1349" s="132" t="s">
        <v>1121</v>
      </c>
      <c r="E1349" s="132" t="s">
        <v>434</v>
      </c>
      <c r="F1349" s="132">
        <v>5</v>
      </c>
      <c r="G1349" s="132" t="s">
        <v>3656</v>
      </c>
      <c r="H1349" s="132">
        <v>3</v>
      </c>
      <c r="I1349" s="132">
        <v>9.4E-2</v>
      </c>
      <c r="J1349" s="132">
        <v>1</v>
      </c>
      <c r="K1349" s="132">
        <v>9.4E-2</v>
      </c>
      <c r="L1349" s="132" t="s">
        <v>330</v>
      </c>
      <c r="M1349" s="132">
        <v>521</v>
      </c>
      <c r="N1349" s="132" t="s">
        <v>3915</v>
      </c>
      <c r="O1349" s="132">
        <v>7497</v>
      </c>
      <c r="P1349" s="132" t="s">
        <v>439</v>
      </c>
      <c r="Q1349" s="132">
        <v>9</v>
      </c>
      <c r="R1349" s="132" t="s">
        <v>1162</v>
      </c>
      <c r="S1349" s="132">
        <v>1000319</v>
      </c>
      <c r="T1349" s="132" t="s">
        <v>821</v>
      </c>
      <c r="U1349" s="132">
        <v>3</v>
      </c>
      <c r="V1349" s="132">
        <v>14</v>
      </c>
      <c r="W1349" s="132" t="s">
        <v>1038</v>
      </c>
      <c r="X1349" s="132">
        <v>5</v>
      </c>
    </row>
    <row r="1350" spans="1:24" hidden="1">
      <c r="A1350" s="132">
        <v>1777</v>
      </c>
      <c r="B1350" s="132" t="s">
        <v>1294</v>
      </c>
      <c r="C1350" s="132">
        <v>65050090000</v>
      </c>
      <c r="D1350" s="132" t="s">
        <v>1121</v>
      </c>
      <c r="E1350" s="132" t="s">
        <v>434</v>
      </c>
      <c r="F1350" s="132">
        <v>5</v>
      </c>
      <c r="G1350" s="132" t="s">
        <v>3656</v>
      </c>
      <c r="H1350" s="132">
        <v>3</v>
      </c>
      <c r="I1350" s="132">
        <v>9.6000000000000002E-2</v>
      </c>
      <c r="J1350" s="132">
        <v>1</v>
      </c>
      <c r="K1350" s="132">
        <v>9.6000000000000002E-2</v>
      </c>
      <c r="L1350" s="132" t="s">
        <v>330</v>
      </c>
      <c r="M1350" s="132">
        <v>521</v>
      </c>
      <c r="N1350" s="132" t="s">
        <v>3915</v>
      </c>
      <c r="O1350" s="132">
        <v>7497</v>
      </c>
      <c r="P1350" s="132" t="s">
        <v>439</v>
      </c>
      <c r="Q1350" s="132">
        <v>9</v>
      </c>
      <c r="R1350" s="132" t="s">
        <v>1162</v>
      </c>
      <c r="S1350" s="132">
        <v>1000319</v>
      </c>
      <c r="T1350" s="132" t="s">
        <v>821</v>
      </c>
      <c r="U1350" s="132">
        <v>3</v>
      </c>
      <c r="V1350" s="132">
        <v>14</v>
      </c>
      <c r="W1350" s="132" t="s">
        <v>1038</v>
      </c>
      <c r="X1350" s="132">
        <v>5</v>
      </c>
    </row>
    <row r="1351" spans="1:24" hidden="1">
      <c r="A1351" s="132">
        <v>1778</v>
      </c>
      <c r="B1351" s="132" t="s">
        <v>1295</v>
      </c>
      <c r="C1351" s="132">
        <v>61046200000</v>
      </c>
      <c r="D1351" s="132" t="s">
        <v>928</v>
      </c>
      <c r="E1351" s="132" t="s">
        <v>442</v>
      </c>
      <c r="F1351" s="132">
        <v>24</v>
      </c>
      <c r="G1351" s="132" t="s">
        <v>3656</v>
      </c>
      <c r="H1351" s="132">
        <v>3</v>
      </c>
      <c r="I1351" s="132">
        <v>3.5999999999999997E-2</v>
      </c>
      <c r="J1351" s="132">
        <v>1</v>
      </c>
      <c r="K1351" s="132">
        <v>3.5999999999999997E-2</v>
      </c>
      <c r="L1351" s="132" t="s">
        <v>330</v>
      </c>
      <c r="M1351" s="132">
        <v>521</v>
      </c>
      <c r="N1351" s="132" t="s">
        <v>440</v>
      </c>
      <c r="O1351" s="132">
        <v>7485</v>
      </c>
      <c r="P1351" s="132" t="s">
        <v>439</v>
      </c>
      <c r="Q1351" s="132">
        <v>9</v>
      </c>
      <c r="R1351" s="132" t="s">
        <v>1162</v>
      </c>
      <c r="S1351" s="132">
        <v>1000319</v>
      </c>
      <c r="T1351" s="132" t="s">
        <v>2043</v>
      </c>
      <c r="U1351" s="132">
        <v>639</v>
      </c>
      <c r="V1351" s="132">
        <v>0</v>
      </c>
      <c r="W1351" s="132" t="s">
        <v>1063</v>
      </c>
      <c r="X1351" s="132">
        <v>13</v>
      </c>
    </row>
    <row r="1352" spans="1:24" hidden="1">
      <c r="A1352" s="132">
        <v>1779</v>
      </c>
      <c r="B1352" s="132" t="s">
        <v>1296</v>
      </c>
      <c r="C1352" s="132">
        <v>61046200000</v>
      </c>
      <c r="D1352" s="132" t="s">
        <v>928</v>
      </c>
      <c r="E1352" s="132" t="s">
        <v>442</v>
      </c>
      <c r="F1352" s="132">
        <v>24</v>
      </c>
      <c r="G1352" s="132" t="s">
        <v>3656</v>
      </c>
      <c r="H1352" s="132">
        <v>3</v>
      </c>
      <c r="I1352" s="132">
        <v>3.5999999999999997E-2</v>
      </c>
      <c r="J1352" s="132">
        <v>1</v>
      </c>
      <c r="K1352" s="132">
        <v>3.5999999999999997E-2</v>
      </c>
      <c r="L1352" s="132" t="s">
        <v>330</v>
      </c>
      <c r="M1352" s="132">
        <v>521</v>
      </c>
      <c r="N1352" s="132" t="s">
        <v>440</v>
      </c>
      <c r="O1352" s="132">
        <v>7485</v>
      </c>
      <c r="P1352" s="132" t="s">
        <v>439</v>
      </c>
      <c r="Q1352" s="132">
        <v>9</v>
      </c>
      <c r="R1352" s="132" t="s">
        <v>1162</v>
      </c>
      <c r="S1352" s="132">
        <v>1000319</v>
      </c>
      <c r="T1352" s="132" t="s">
        <v>4386</v>
      </c>
      <c r="U1352" s="132">
        <v>705</v>
      </c>
      <c r="V1352" s="132">
        <v>0</v>
      </c>
      <c r="W1352" s="132" t="s">
        <v>1063</v>
      </c>
      <c r="X1352" s="132">
        <v>13</v>
      </c>
    </row>
    <row r="1353" spans="1:24" hidden="1">
      <c r="A1353" s="132">
        <v>1780</v>
      </c>
      <c r="B1353" s="132" t="s">
        <v>1297</v>
      </c>
      <c r="C1353" s="132">
        <v>61091000000</v>
      </c>
      <c r="D1353" s="132" t="s">
        <v>839</v>
      </c>
      <c r="E1353" s="132" t="s">
        <v>453</v>
      </c>
      <c r="F1353" s="132">
        <v>73</v>
      </c>
      <c r="G1353" s="132" t="s">
        <v>3699</v>
      </c>
      <c r="H1353" s="132">
        <v>4</v>
      </c>
      <c r="I1353" s="132">
        <v>7.1999999999999995E-2</v>
      </c>
      <c r="J1353" s="132">
        <v>1</v>
      </c>
      <c r="K1353" s="132">
        <v>7.1999999999999995E-2</v>
      </c>
      <c r="L1353" s="132" t="s">
        <v>330</v>
      </c>
      <c r="M1353" s="132">
        <v>521</v>
      </c>
      <c r="N1353" s="132" t="s">
        <v>440</v>
      </c>
      <c r="O1353" s="132">
        <v>7485</v>
      </c>
      <c r="P1353" s="132" t="s">
        <v>439</v>
      </c>
      <c r="Q1353" s="132">
        <v>9</v>
      </c>
      <c r="R1353" s="132" t="s">
        <v>1162</v>
      </c>
      <c r="S1353" s="132">
        <v>1000319</v>
      </c>
      <c r="T1353" s="132" t="s">
        <v>2043</v>
      </c>
      <c r="U1353" s="132">
        <v>639</v>
      </c>
      <c r="V1353" s="132">
        <v>7</v>
      </c>
      <c r="W1353" s="132" t="s">
        <v>1038</v>
      </c>
      <c r="X1353" s="132">
        <v>5</v>
      </c>
    </row>
    <row r="1354" spans="1:24" hidden="1">
      <c r="A1354" s="132">
        <v>1781</v>
      </c>
      <c r="B1354" s="132" t="s">
        <v>1298</v>
      </c>
      <c r="C1354" s="132">
        <v>61091000000</v>
      </c>
      <c r="D1354" s="132" t="s">
        <v>839</v>
      </c>
      <c r="E1354" s="132" t="s">
        <v>453</v>
      </c>
      <c r="F1354" s="132">
        <v>73</v>
      </c>
      <c r="G1354" s="132" t="s">
        <v>3699</v>
      </c>
      <c r="H1354" s="132">
        <v>4</v>
      </c>
      <c r="I1354" s="132">
        <v>7.3999999999999996E-2</v>
      </c>
      <c r="J1354" s="132">
        <v>1</v>
      </c>
      <c r="K1354" s="132">
        <v>7.3999999999999996E-2</v>
      </c>
      <c r="L1354" s="132" t="s">
        <v>330</v>
      </c>
      <c r="M1354" s="132">
        <v>521</v>
      </c>
      <c r="N1354" s="132" t="s">
        <v>440</v>
      </c>
      <c r="O1354" s="132">
        <v>7485</v>
      </c>
      <c r="P1354" s="132" t="s">
        <v>439</v>
      </c>
      <c r="Q1354" s="132">
        <v>9</v>
      </c>
      <c r="R1354" s="132" t="s">
        <v>1162</v>
      </c>
      <c r="S1354" s="132">
        <v>1000319</v>
      </c>
      <c r="T1354" s="132" t="s">
        <v>2043</v>
      </c>
      <c r="U1354" s="132">
        <v>639</v>
      </c>
      <c r="V1354" s="132">
        <v>7</v>
      </c>
      <c r="W1354" s="132" t="s">
        <v>1038</v>
      </c>
      <c r="X1354" s="132">
        <v>5</v>
      </c>
    </row>
    <row r="1355" spans="1:24" hidden="1">
      <c r="A1355" s="132">
        <v>1782</v>
      </c>
      <c r="B1355" s="132" t="s">
        <v>1299</v>
      </c>
      <c r="C1355" s="132">
        <v>61033300000</v>
      </c>
      <c r="D1355" s="132" t="s">
        <v>1189</v>
      </c>
      <c r="E1355" s="132" t="s">
        <v>466</v>
      </c>
      <c r="F1355" s="132">
        <v>153</v>
      </c>
      <c r="G1355" s="132" t="s">
        <v>3699</v>
      </c>
      <c r="H1355" s="132">
        <v>4</v>
      </c>
      <c r="I1355" s="132">
        <v>0.17399999999999999</v>
      </c>
      <c r="J1355" s="132">
        <v>1</v>
      </c>
      <c r="K1355" s="132">
        <v>0.17399999999999999</v>
      </c>
      <c r="L1355" s="132" t="s">
        <v>330</v>
      </c>
      <c r="M1355" s="132">
        <v>521</v>
      </c>
      <c r="N1355" s="132" t="s">
        <v>3915</v>
      </c>
      <c r="O1355" s="132">
        <v>7497</v>
      </c>
      <c r="P1355" s="132" t="s">
        <v>425</v>
      </c>
      <c r="Q1355" s="132">
        <v>37</v>
      </c>
      <c r="R1355" s="132" t="s">
        <v>1162</v>
      </c>
      <c r="S1355" s="132">
        <v>1000319</v>
      </c>
      <c r="T1355" s="132" t="s">
        <v>4387</v>
      </c>
      <c r="U1355" s="132">
        <v>706</v>
      </c>
      <c r="V1355" s="132">
        <v>40</v>
      </c>
      <c r="W1355" s="132" t="s">
        <v>1038</v>
      </c>
      <c r="X1355" s="132">
        <v>5</v>
      </c>
    </row>
    <row r="1356" spans="1:24" hidden="1">
      <c r="A1356" s="132">
        <v>1783</v>
      </c>
      <c r="B1356" s="132" t="s">
        <v>1300</v>
      </c>
      <c r="C1356" s="132">
        <v>61033300000</v>
      </c>
      <c r="D1356" s="132" t="s">
        <v>1189</v>
      </c>
      <c r="E1356" s="132" t="s">
        <v>466</v>
      </c>
      <c r="F1356" s="132">
        <v>153</v>
      </c>
      <c r="G1356" s="132" t="s">
        <v>3699</v>
      </c>
      <c r="H1356" s="132">
        <v>4</v>
      </c>
      <c r="I1356" s="132">
        <v>0.24199999999999999</v>
      </c>
      <c r="J1356" s="132">
        <v>1</v>
      </c>
      <c r="K1356" s="132">
        <v>0.24199999999999999</v>
      </c>
      <c r="L1356" s="132" t="s">
        <v>330</v>
      </c>
      <c r="M1356" s="132">
        <v>521</v>
      </c>
      <c r="N1356" s="132" t="s">
        <v>3915</v>
      </c>
      <c r="O1356" s="132">
        <v>7497</v>
      </c>
      <c r="P1356" s="132" t="s">
        <v>425</v>
      </c>
      <c r="Q1356" s="132">
        <v>37</v>
      </c>
      <c r="R1356" s="132" t="s">
        <v>1162</v>
      </c>
      <c r="S1356" s="132">
        <v>1000319</v>
      </c>
      <c r="T1356" s="132" t="s">
        <v>4384</v>
      </c>
      <c r="U1356" s="132">
        <v>703</v>
      </c>
      <c r="V1356" s="132">
        <v>47</v>
      </c>
      <c r="W1356" s="132" t="s">
        <v>1038</v>
      </c>
      <c r="X1356" s="132">
        <v>5</v>
      </c>
    </row>
    <row r="1357" spans="1:24" hidden="1">
      <c r="A1357" s="132">
        <v>1784</v>
      </c>
      <c r="B1357" s="132" t="s">
        <v>1301</v>
      </c>
      <c r="C1357" s="132">
        <v>61033300000</v>
      </c>
      <c r="D1357" s="132" t="s">
        <v>1189</v>
      </c>
      <c r="E1357" s="132" t="s">
        <v>466</v>
      </c>
      <c r="F1357" s="132">
        <v>153</v>
      </c>
      <c r="G1357" s="132" t="s">
        <v>3699</v>
      </c>
      <c r="H1357" s="132">
        <v>4</v>
      </c>
      <c r="I1357" s="132">
        <v>0.4</v>
      </c>
      <c r="J1357" s="132">
        <v>1</v>
      </c>
      <c r="K1357" s="132">
        <v>0.4</v>
      </c>
      <c r="L1357" s="132" t="s">
        <v>330</v>
      </c>
      <c r="M1357" s="132">
        <v>521</v>
      </c>
      <c r="N1357" s="132" t="s">
        <v>3915</v>
      </c>
      <c r="O1357" s="132">
        <v>7497</v>
      </c>
      <c r="P1357" s="132" t="s">
        <v>425</v>
      </c>
      <c r="Q1357" s="132">
        <v>37</v>
      </c>
      <c r="R1357" s="132" t="s">
        <v>1162</v>
      </c>
      <c r="S1357" s="132">
        <v>1000319</v>
      </c>
      <c r="T1357" s="132" t="s">
        <v>923</v>
      </c>
      <c r="U1357" s="132">
        <v>664</v>
      </c>
      <c r="V1357" s="132">
        <v>50</v>
      </c>
      <c r="W1357" s="132" t="s">
        <v>1038</v>
      </c>
      <c r="X1357" s="132">
        <v>5</v>
      </c>
    </row>
    <row r="1358" spans="1:24" hidden="1">
      <c r="A1358" s="132">
        <v>1785</v>
      </c>
      <c r="B1358" s="132" t="s">
        <v>1302</v>
      </c>
      <c r="C1358" s="132">
        <v>61091000000</v>
      </c>
      <c r="D1358" s="132" t="s">
        <v>856</v>
      </c>
      <c r="E1358" s="132" t="s">
        <v>453</v>
      </c>
      <c r="F1358" s="132">
        <v>73</v>
      </c>
      <c r="G1358" s="132" t="s">
        <v>3656</v>
      </c>
      <c r="H1358" s="132">
        <v>3</v>
      </c>
      <c r="I1358" s="132">
        <v>2.8000000000000001E-2</v>
      </c>
      <c r="J1358" s="132">
        <v>1</v>
      </c>
      <c r="K1358" s="132">
        <v>2.8000000000000001E-2</v>
      </c>
      <c r="L1358" s="132" t="s">
        <v>330</v>
      </c>
      <c r="M1358" s="132">
        <v>521</v>
      </c>
      <c r="N1358" s="132" t="s">
        <v>440</v>
      </c>
      <c r="O1358" s="132">
        <v>7485</v>
      </c>
      <c r="P1358" s="132" t="s">
        <v>439</v>
      </c>
      <c r="Q1358" s="132">
        <v>9</v>
      </c>
      <c r="R1358" s="132" t="s">
        <v>1162</v>
      </c>
      <c r="S1358" s="132">
        <v>1000319</v>
      </c>
      <c r="T1358" s="132" t="s">
        <v>2043</v>
      </c>
      <c r="U1358" s="132">
        <v>639</v>
      </c>
      <c r="V1358" s="132">
        <v>16</v>
      </c>
      <c r="W1358" s="132" t="s">
        <v>1063</v>
      </c>
      <c r="X1358" s="132">
        <v>13</v>
      </c>
    </row>
    <row r="1359" spans="1:24" hidden="1">
      <c r="A1359" s="132">
        <v>1786</v>
      </c>
      <c r="B1359" s="132" t="s">
        <v>1303</v>
      </c>
      <c r="C1359" s="132">
        <v>61091000000</v>
      </c>
      <c r="D1359" s="132" t="s">
        <v>856</v>
      </c>
      <c r="E1359" s="132" t="s">
        <v>453</v>
      </c>
      <c r="F1359" s="132">
        <v>73</v>
      </c>
      <c r="G1359" s="132" t="s">
        <v>3656</v>
      </c>
      <c r="H1359" s="132">
        <v>3</v>
      </c>
      <c r="I1359" s="132">
        <v>3.4000000000000002E-2</v>
      </c>
      <c r="J1359" s="132">
        <v>1</v>
      </c>
      <c r="K1359" s="132">
        <v>3.4000000000000002E-2</v>
      </c>
      <c r="L1359" s="132" t="s">
        <v>330</v>
      </c>
      <c r="M1359" s="132">
        <v>521</v>
      </c>
      <c r="N1359" s="132" t="s">
        <v>440</v>
      </c>
      <c r="O1359" s="132">
        <v>7485</v>
      </c>
      <c r="P1359" s="132" t="s">
        <v>439</v>
      </c>
      <c r="Q1359" s="132">
        <v>9</v>
      </c>
      <c r="R1359" s="132" t="s">
        <v>1162</v>
      </c>
      <c r="S1359" s="132">
        <v>1000319</v>
      </c>
      <c r="T1359" s="132" t="s">
        <v>2052</v>
      </c>
      <c r="U1359" s="132">
        <v>640</v>
      </c>
      <c r="V1359" s="132">
        <v>16</v>
      </c>
      <c r="W1359" s="132" t="s">
        <v>1063</v>
      </c>
      <c r="X1359" s="132">
        <v>13</v>
      </c>
    </row>
    <row r="1360" spans="1:24" hidden="1">
      <c r="A1360" s="132">
        <v>1787</v>
      </c>
      <c r="B1360" s="132" t="s">
        <v>1304</v>
      </c>
      <c r="C1360" s="132">
        <v>61091000000</v>
      </c>
      <c r="D1360" s="132" t="s">
        <v>839</v>
      </c>
      <c r="E1360" s="132" t="s">
        <v>453</v>
      </c>
      <c r="F1360" s="132">
        <v>73</v>
      </c>
      <c r="G1360" s="132" t="s">
        <v>3699</v>
      </c>
      <c r="H1360" s="132">
        <v>4</v>
      </c>
      <c r="I1360" s="132">
        <v>0.11600000000000001</v>
      </c>
      <c r="J1360" s="132">
        <v>1</v>
      </c>
      <c r="K1360" s="132">
        <v>0.11600000000000001</v>
      </c>
      <c r="L1360" s="132" t="s">
        <v>330</v>
      </c>
      <c r="M1360" s="132">
        <v>521</v>
      </c>
      <c r="N1360" s="132" t="s">
        <v>440</v>
      </c>
      <c r="O1360" s="132">
        <v>7485</v>
      </c>
      <c r="P1360" s="132" t="s">
        <v>439</v>
      </c>
      <c r="Q1360" s="132">
        <v>9</v>
      </c>
      <c r="R1360" s="132" t="s">
        <v>1162</v>
      </c>
      <c r="S1360" s="132">
        <v>1000319</v>
      </c>
      <c r="T1360" s="132" t="s">
        <v>930</v>
      </c>
      <c r="U1360" s="132">
        <v>666</v>
      </c>
      <c r="V1360" s="132">
        <v>16</v>
      </c>
      <c r="W1360" s="132" t="s">
        <v>1046</v>
      </c>
      <c r="X1360" s="132">
        <v>12</v>
      </c>
    </row>
    <row r="1361" spans="1:24" hidden="1">
      <c r="A1361" s="132">
        <v>1788</v>
      </c>
      <c r="B1361" s="132" t="s">
        <v>1305</v>
      </c>
      <c r="C1361" s="132">
        <v>61091000000</v>
      </c>
      <c r="D1361" s="132" t="s">
        <v>839</v>
      </c>
      <c r="E1361" s="132" t="s">
        <v>453</v>
      </c>
      <c r="F1361" s="132">
        <v>73</v>
      </c>
      <c r="G1361" s="132" t="s">
        <v>3699</v>
      </c>
      <c r="H1361" s="132">
        <v>4</v>
      </c>
      <c r="I1361" s="132">
        <v>9.6000000000000002E-2</v>
      </c>
      <c r="J1361" s="132">
        <v>1</v>
      </c>
      <c r="K1361" s="132">
        <v>9.6000000000000002E-2</v>
      </c>
      <c r="L1361" s="132" t="s">
        <v>330</v>
      </c>
      <c r="M1361" s="132">
        <v>521</v>
      </c>
      <c r="N1361" s="132" t="s">
        <v>440</v>
      </c>
      <c r="O1361" s="132">
        <v>7485</v>
      </c>
      <c r="P1361" s="132" t="s">
        <v>439</v>
      </c>
      <c r="Q1361" s="132">
        <v>9</v>
      </c>
      <c r="R1361" s="132" t="s">
        <v>1162</v>
      </c>
      <c r="S1361" s="132">
        <v>1000319</v>
      </c>
      <c r="T1361" s="132" t="s">
        <v>4385</v>
      </c>
      <c r="U1361" s="132">
        <v>480</v>
      </c>
      <c r="V1361" s="132">
        <v>14</v>
      </c>
      <c r="W1361" s="132" t="s">
        <v>1046</v>
      </c>
      <c r="X1361" s="132">
        <v>12</v>
      </c>
    </row>
    <row r="1362" spans="1:24" hidden="1">
      <c r="A1362" s="132">
        <v>1789</v>
      </c>
      <c r="B1362" s="132" t="s">
        <v>1306</v>
      </c>
      <c r="C1362" s="132">
        <v>61044200000</v>
      </c>
      <c r="D1362" s="132" t="s">
        <v>867</v>
      </c>
      <c r="E1362" s="132" t="s">
        <v>426</v>
      </c>
      <c r="F1362" s="132">
        <v>43</v>
      </c>
      <c r="G1362" s="132" t="s">
        <v>3656</v>
      </c>
      <c r="H1362" s="132">
        <v>3</v>
      </c>
      <c r="I1362" s="132">
        <v>0.34399999999999997</v>
      </c>
      <c r="J1362" s="132">
        <v>1</v>
      </c>
      <c r="K1362" s="132">
        <v>0.34399999999999997</v>
      </c>
      <c r="L1362" s="132" t="s">
        <v>330</v>
      </c>
      <c r="M1362" s="132">
        <v>521</v>
      </c>
      <c r="N1362" s="132" t="s">
        <v>3915</v>
      </c>
      <c r="O1362" s="132">
        <v>7497</v>
      </c>
      <c r="P1362" s="132" t="s">
        <v>439</v>
      </c>
      <c r="Q1362" s="132">
        <v>9</v>
      </c>
      <c r="R1362" s="132" t="s">
        <v>1162</v>
      </c>
      <c r="S1362" s="132">
        <v>1000319</v>
      </c>
      <c r="T1362" s="132" t="s">
        <v>929</v>
      </c>
      <c r="U1362" s="132">
        <v>467</v>
      </c>
      <c r="V1362" s="132">
        <v>49</v>
      </c>
      <c r="W1362" s="132" t="s">
        <v>1038</v>
      </c>
      <c r="X1362" s="132">
        <v>5</v>
      </c>
    </row>
    <row r="1363" spans="1:24" hidden="1">
      <c r="A1363" s="132">
        <v>1790</v>
      </c>
      <c r="B1363" s="132" t="s">
        <v>1307</v>
      </c>
      <c r="C1363" s="132">
        <v>61044200000</v>
      </c>
      <c r="D1363" s="132" t="s">
        <v>867</v>
      </c>
      <c r="E1363" s="132" t="s">
        <v>426</v>
      </c>
      <c r="F1363" s="132">
        <v>43</v>
      </c>
      <c r="G1363" s="132" t="s">
        <v>3656</v>
      </c>
      <c r="H1363" s="132">
        <v>3</v>
      </c>
      <c r="I1363" s="132">
        <v>0.38200000000000001</v>
      </c>
      <c r="J1363" s="132">
        <v>1</v>
      </c>
      <c r="K1363" s="132">
        <v>0.38200000000000001</v>
      </c>
      <c r="L1363" s="132" t="s">
        <v>330</v>
      </c>
      <c r="M1363" s="132">
        <v>521</v>
      </c>
      <c r="N1363" s="132" t="s">
        <v>3915</v>
      </c>
      <c r="O1363" s="132">
        <v>7497</v>
      </c>
      <c r="P1363" s="132" t="s">
        <v>439</v>
      </c>
      <c r="Q1363" s="132">
        <v>9</v>
      </c>
      <c r="R1363" s="132" t="s">
        <v>1162</v>
      </c>
      <c r="S1363" s="132">
        <v>1000319</v>
      </c>
      <c r="T1363" s="132" t="s">
        <v>4388</v>
      </c>
      <c r="U1363" s="132">
        <v>704</v>
      </c>
      <c r="V1363" s="132">
        <v>49</v>
      </c>
      <c r="W1363" s="132" t="s">
        <v>1038</v>
      </c>
      <c r="X1363" s="132">
        <v>5</v>
      </c>
    </row>
    <row r="1364" spans="1:24" hidden="1">
      <c r="A1364" s="132">
        <v>1791</v>
      </c>
      <c r="B1364" s="132" t="s">
        <v>1308</v>
      </c>
      <c r="C1364" s="132">
        <v>61034200090</v>
      </c>
      <c r="D1364" s="132" t="s">
        <v>512</v>
      </c>
      <c r="E1364" s="132" t="s">
        <v>442</v>
      </c>
      <c r="F1364" s="132">
        <v>24</v>
      </c>
      <c r="G1364" s="132" t="s">
        <v>3699</v>
      </c>
      <c r="H1364" s="132">
        <v>4</v>
      </c>
      <c r="I1364" s="132">
        <v>6.6000000000000003E-2</v>
      </c>
      <c r="J1364" s="132">
        <v>1</v>
      </c>
      <c r="K1364" s="132">
        <v>6.6000000000000003E-2</v>
      </c>
      <c r="L1364" s="132" t="s">
        <v>330</v>
      </c>
      <c r="M1364" s="132">
        <v>521</v>
      </c>
      <c r="N1364" s="132" t="s">
        <v>440</v>
      </c>
      <c r="O1364" s="132">
        <v>7485</v>
      </c>
      <c r="P1364" s="132" t="s">
        <v>439</v>
      </c>
      <c r="Q1364" s="132">
        <v>9</v>
      </c>
      <c r="R1364" s="132" t="s">
        <v>1162</v>
      </c>
      <c r="S1364" s="132">
        <v>1000319</v>
      </c>
      <c r="T1364" s="132" t="s">
        <v>4385</v>
      </c>
      <c r="U1364" s="132">
        <v>480</v>
      </c>
      <c r="V1364" s="132">
        <v>0</v>
      </c>
      <c r="W1364" s="132" t="s">
        <v>1048</v>
      </c>
      <c r="X1364" s="132">
        <v>4</v>
      </c>
    </row>
    <row r="1365" spans="1:24" hidden="1">
      <c r="A1365" s="132">
        <v>1792</v>
      </c>
      <c r="B1365" s="132" t="s">
        <v>1309</v>
      </c>
      <c r="C1365" s="132">
        <v>61034200090</v>
      </c>
      <c r="D1365" s="132" t="s">
        <v>512</v>
      </c>
      <c r="E1365" s="132" t="s">
        <v>442</v>
      </c>
      <c r="F1365" s="132">
        <v>24</v>
      </c>
      <c r="G1365" s="132" t="s">
        <v>3699</v>
      </c>
      <c r="H1365" s="132">
        <v>4</v>
      </c>
      <c r="I1365" s="132">
        <v>6.6000000000000003E-2</v>
      </c>
      <c r="J1365" s="132">
        <v>1</v>
      </c>
      <c r="K1365" s="132">
        <v>6.6000000000000003E-2</v>
      </c>
      <c r="L1365" s="132" t="s">
        <v>330</v>
      </c>
      <c r="M1365" s="132">
        <v>521</v>
      </c>
      <c r="N1365" s="132" t="s">
        <v>440</v>
      </c>
      <c r="O1365" s="132">
        <v>7485</v>
      </c>
      <c r="P1365" s="132" t="s">
        <v>439</v>
      </c>
      <c r="Q1365" s="132">
        <v>9</v>
      </c>
      <c r="R1365" s="132" t="s">
        <v>1162</v>
      </c>
      <c r="S1365" s="132">
        <v>1000319</v>
      </c>
      <c r="T1365" s="132" t="s">
        <v>4385</v>
      </c>
      <c r="U1365" s="132">
        <v>480</v>
      </c>
      <c r="V1365" s="132">
        <v>0</v>
      </c>
      <c r="W1365" s="132" t="s">
        <v>1048</v>
      </c>
      <c r="X1365" s="132">
        <v>4</v>
      </c>
    </row>
    <row r="1366" spans="1:24" hidden="1">
      <c r="A1366" s="132">
        <v>1793</v>
      </c>
      <c r="B1366" s="132" t="s">
        <v>1310</v>
      </c>
      <c r="C1366" s="132">
        <v>61112090000</v>
      </c>
      <c r="D1366" s="132" t="s">
        <v>1188</v>
      </c>
      <c r="E1366" s="132" t="s">
        <v>442</v>
      </c>
      <c r="F1366" s="132">
        <v>24</v>
      </c>
      <c r="G1366" s="132" t="s">
        <v>4310</v>
      </c>
      <c r="H1366" s="132">
        <v>7</v>
      </c>
      <c r="I1366" s="132">
        <v>5.6000000000000001E-2</v>
      </c>
      <c r="J1366" s="132">
        <v>1</v>
      </c>
      <c r="K1366" s="132">
        <v>5.6000000000000001E-2</v>
      </c>
      <c r="L1366" s="132" t="s">
        <v>330</v>
      </c>
      <c r="M1366" s="132">
        <v>521</v>
      </c>
      <c r="N1366" s="132" t="s">
        <v>440</v>
      </c>
      <c r="O1366" s="132">
        <v>7485</v>
      </c>
      <c r="P1366" s="132" t="s">
        <v>439</v>
      </c>
      <c r="Q1366" s="132">
        <v>9</v>
      </c>
      <c r="R1366" s="132" t="s">
        <v>1162</v>
      </c>
      <c r="S1366" s="132">
        <v>1000319</v>
      </c>
      <c r="T1366" s="132" t="s">
        <v>2046</v>
      </c>
      <c r="U1366" s="132">
        <v>647</v>
      </c>
      <c r="V1366" s="132">
        <v>8</v>
      </c>
      <c r="W1366" s="132" t="s">
        <v>1048</v>
      </c>
      <c r="X1366" s="132">
        <v>4</v>
      </c>
    </row>
    <row r="1367" spans="1:24" hidden="1">
      <c r="A1367" s="132">
        <v>1794</v>
      </c>
      <c r="B1367" s="132" t="s">
        <v>1311</v>
      </c>
      <c r="C1367" s="132">
        <v>61112090000</v>
      </c>
      <c r="D1367" s="132" t="s">
        <v>1188</v>
      </c>
      <c r="E1367" s="132" t="s">
        <v>442</v>
      </c>
      <c r="F1367" s="132">
        <v>24</v>
      </c>
      <c r="G1367" s="132" t="s">
        <v>4310</v>
      </c>
      <c r="H1367" s="132">
        <v>7</v>
      </c>
      <c r="I1367" s="132">
        <v>5.3999999999999999E-2</v>
      </c>
      <c r="J1367" s="132">
        <v>1</v>
      </c>
      <c r="K1367" s="132">
        <v>5.3999999999999999E-2</v>
      </c>
      <c r="L1367" s="132" t="s">
        <v>330</v>
      </c>
      <c r="M1367" s="132">
        <v>521</v>
      </c>
      <c r="N1367" s="132" t="s">
        <v>440</v>
      </c>
      <c r="O1367" s="132">
        <v>7485</v>
      </c>
      <c r="P1367" s="132" t="s">
        <v>439</v>
      </c>
      <c r="Q1367" s="132">
        <v>9</v>
      </c>
      <c r="R1367" s="132" t="s">
        <v>1162</v>
      </c>
      <c r="S1367" s="132">
        <v>1000319</v>
      </c>
      <c r="T1367" s="132" t="s">
        <v>2046</v>
      </c>
      <c r="U1367" s="132">
        <v>647</v>
      </c>
      <c r="V1367" s="132">
        <v>8</v>
      </c>
      <c r="W1367" s="132" t="s">
        <v>1048</v>
      </c>
      <c r="X1367" s="132">
        <v>4</v>
      </c>
    </row>
    <row r="1368" spans="1:24" hidden="1">
      <c r="A1368" s="132">
        <v>1795</v>
      </c>
      <c r="B1368" s="132" t="s">
        <v>1312</v>
      </c>
      <c r="C1368" s="132">
        <v>61034200090</v>
      </c>
      <c r="D1368" s="132" t="s">
        <v>512</v>
      </c>
      <c r="E1368" s="132" t="s">
        <v>442</v>
      </c>
      <c r="F1368" s="132">
        <v>24</v>
      </c>
      <c r="G1368" s="132" t="s">
        <v>3699</v>
      </c>
      <c r="H1368" s="132">
        <v>4</v>
      </c>
      <c r="I1368" s="132">
        <v>5.6000000000000001E-2</v>
      </c>
      <c r="J1368" s="132">
        <v>1</v>
      </c>
      <c r="K1368" s="132">
        <v>5.6000000000000001E-2</v>
      </c>
      <c r="L1368" s="132" t="s">
        <v>330</v>
      </c>
      <c r="M1368" s="132">
        <v>521</v>
      </c>
      <c r="N1368" s="132" t="s">
        <v>440</v>
      </c>
      <c r="O1368" s="132">
        <v>7485</v>
      </c>
      <c r="P1368" s="132" t="s">
        <v>439</v>
      </c>
      <c r="Q1368" s="132">
        <v>9</v>
      </c>
      <c r="R1368" s="132" t="s">
        <v>1162</v>
      </c>
      <c r="S1368" s="132">
        <v>1000319</v>
      </c>
      <c r="T1368" s="132" t="s">
        <v>4387</v>
      </c>
      <c r="U1368" s="132">
        <v>706</v>
      </c>
      <c r="V1368" s="132">
        <v>8</v>
      </c>
      <c r="W1368" s="132" t="s">
        <v>1048</v>
      </c>
      <c r="X1368" s="132">
        <v>4</v>
      </c>
    </row>
    <row r="1369" spans="1:24" hidden="1">
      <c r="A1369" s="132">
        <v>1796</v>
      </c>
      <c r="B1369" s="132" t="s">
        <v>1313</v>
      </c>
      <c r="C1369" s="132">
        <v>61034200090</v>
      </c>
      <c r="D1369" s="132" t="s">
        <v>512</v>
      </c>
      <c r="E1369" s="132" t="s">
        <v>442</v>
      </c>
      <c r="F1369" s="132">
        <v>24</v>
      </c>
      <c r="G1369" s="132" t="s">
        <v>3699</v>
      </c>
      <c r="H1369" s="132">
        <v>4</v>
      </c>
      <c r="I1369" s="132">
        <v>5.6000000000000001E-2</v>
      </c>
      <c r="J1369" s="132">
        <v>1</v>
      </c>
      <c r="K1369" s="132">
        <v>5.6000000000000001E-2</v>
      </c>
      <c r="L1369" s="132" t="s">
        <v>330</v>
      </c>
      <c r="M1369" s="132">
        <v>521</v>
      </c>
      <c r="N1369" s="132" t="s">
        <v>440</v>
      </c>
      <c r="O1369" s="132">
        <v>7485</v>
      </c>
      <c r="P1369" s="132" t="s">
        <v>439</v>
      </c>
      <c r="Q1369" s="132">
        <v>9</v>
      </c>
      <c r="R1369" s="132" t="s">
        <v>1162</v>
      </c>
      <c r="S1369" s="132">
        <v>1000319</v>
      </c>
      <c r="T1369" s="132" t="s">
        <v>4387</v>
      </c>
      <c r="U1369" s="132">
        <v>706</v>
      </c>
      <c r="V1369" s="132">
        <v>8</v>
      </c>
      <c r="W1369" s="132" t="s">
        <v>1048</v>
      </c>
      <c r="X1369" s="132">
        <v>4</v>
      </c>
    </row>
    <row r="1370" spans="1:24" hidden="1">
      <c r="A1370" s="132">
        <v>1797</v>
      </c>
      <c r="B1370" s="132" t="s">
        <v>1314</v>
      </c>
      <c r="C1370" s="132">
        <v>61112090000</v>
      </c>
      <c r="D1370" s="132" t="s">
        <v>1181</v>
      </c>
      <c r="E1370" s="132" t="s">
        <v>442</v>
      </c>
      <c r="F1370" s="132">
        <v>24</v>
      </c>
      <c r="G1370" s="132" t="s">
        <v>4311</v>
      </c>
      <c r="H1370" s="132">
        <v>6</v>
      </c>
      <c r="I1370" s="132">
        <v>0.03</v>
      </c>
      <c r="J1370" s="132">
        <v>1</v>
      </c>
      <c r="K1370" s="132">
        <v>0.03</v>
      </c>
      <c r="L1370" s="132" t="s">
        <v>330</v>
      </c>
      <c r="M1370" s="132">
        <v>521</v>
      </c>
      <c r="N1370" s="132" t="s">
        <v>3915</v>
      </c>
      <c r="O1370" s="132">
        <v>7497</v>
      </c>
      <c r="P1370" s="132" t="s">
        <v>439</v>
      </c>
      <c r="Q1370" s="132">
        <v>9</v>
      </c>
      <c r="R1370" s="132" t="s">
        <v>1162</v>
      </c>
      <c r="S1370" s="132">
        <v>1000319</v>
      </c>
      <c r="T1370" s="132" t="s">
        <v>2041</v>
      </c>
      <c r="U1370" s="132">
        <v>646</v>
      </c>
      <c r="V1370" s="132">
        <v>10</v>
      </c>
      <c r="W1370" s="132" t="s">
        <v>1063</v>
      </c>
      <c r="X1370" s="132">
        <v>13</v>
      </c>
    </row>
    <row r="1371" spans="1:24" hidden="1">
      <c r="A1371" s="132">
        <v>1798</v>
      </c>
      <c r="B1371" s="132" t="s">
        <v>1315</v>
      </c>
      <c r="C1371" s="132">
        <v>61046200000</v>
      </c>
      <c r="D1371" s="132" t="s">
        <v>928</v>
      </c>
      <c r="E1371" s="132" t="s">
        <v>442</v>
      </c>
      <c r="F1371" s="132">
        <v>24</v>
      </c>
      <c r="G1371" s="132" t="s">
        <v>3656</v>
      </c>
      <c r="H1371" s="132">
        <v>3</v>
      </c>
      <c r="I1371" s="132">
        <v>2.5999999999999999E-2</v>
      </c>
      <c r="J1371" s="132">
        <v>1</v>
      </c>
      <c r="K1371" s="132">
        <v>2.5999999999999999E-2</v>
      </c>
      <c r="L1371" s="132" t="s">
        <v>330</v>
      </c>
      <c r="M1371" s="132">
        <v>521</v>
      </c>
      <c r="N1371" s="132" t="s">
        <v>3915</v>
      </c>
      <c r="O1371" s="132">
        <v>7497</v>
      </c>
      <c r="P1371" s="132" t="s">
        <v>439</v>
      </c>
      <c r="Q1371" s="132">
        <v>9</v>
      </c>
      <c r="R1371" s="132" t="s">
        <v>1162</v>
      </c>
      <c r="S1371" s="132">
        <v>1000319</v>
      </c>
      <c r="T1371" s="132" t="s">
        <v>4387</v>
      </c>
      <c r="U1371" s="132">
        <v>706</v>
      </c>
      <c r="V1371" s="132">
        <v>10</v>
      </c>
      <c r="W1371" s="132" t="s">
        <v>1063</v>
      </c>
      <c r="X1371" s="132">
        <v>13</v>
      </c>
    </row>
    <row r="1372" spans="1:24" hidden="1">
      <c r="A1372" s="132">
        <v>1799</v>
      </c>
      <c r="B1372" s="132" t="s">
        <v>1316</v>
      </c>
      <c r="C1372" s="132">
        <v>61091000000</v>
      </c>
      <c r="D1372" s="132" t="s">
        <v>717</v>
      </c>
      <c r="E1372" s="132" t="s">
        <v>4432</v>
      </c>
      <c r="F1372" s="132">
        <v>21</v>
      </c>
      <c r="G1372" s="132" t="s">
        <v>3699</v>
      </c>
      <c r="H1372" s="132">
        <v>4</v>
      </c>
      <c r="I1372" s="132">
        <v>0.14399999999999999</v>
      </c>
      <c r="J1372" s="132">
        <v>1</v>
      </c>
      <c r="K1372" s="132">
        <v>0.14399999999999999</v>
      </c>
      <c r="L1372" s="132" t="s">
        <v>330</v>
      </c>
      <c r="M1372" s="132">
        <v>521</v>
      </c>
      <c r="N1372" s="132" t="s">
        <v>440</v>
      </c>
      <c r="O1372" s="132">
        <v>7485</v>
      </c>
      <c r="P1372" s="132" t="s">
        <v>439</v>
      </c>
      <c r="Q1372" s="132">
        <v>9</v>
      </c>
      <c r="R1372" s="132" t="s">
        <v>1162</v>
      </c>
      <c r="S1372" s="132">
        <v>1000319</v>
      </c>
      <c r="T1372" s="132" t="s">
        <v>930</v>
      </c>
      <c r="U1372" s="132">
        <v>666</v>
      </c>
      <c r="V1372" s="132">
        <v>9</v>
      </c>
      <c r="W1372" s="132" t="s">
        <v>1109</v>
      </c>
      <c r="X1372" s="132">
        <v>9</v>
      </c>
    </row>
    <row r="1373" spans="1:24" hidden="1">
      <c r="A1373" s="132">
        <v>1800</v>
      </c>
      <c r="B1373" s="132" t="s">
        <v>1317</v>
      </c>
      <c r="C1373" s="132">
        <v>61091000000</v>
      </c>
      <c r="D1373" s="132" t="s">
        <v>717</v>
      </c>
      <c r="E1373" s="132" t="s">
        <v>4432</v>
      </c>
      <c r="F1373" s="132">
        <v>21</v>
      </c>
      <c r="G1373" s="132" t="s">
        <v>3699</v>
      </c>
      <c r="H1373" s="132">
        <v>4</v>
      </c>
      <c r="I1373" s="132">
        <v>0.16400000000000001</v>
      </c>
      <c r="J1373" s="132">
        <v>1</v>
      </c>
      <c r="K1373" s="132">
        <v>0.16400000000000001</v>
      </c>
      <c r="L1373" s="132" t="s">
        <v>330</v>
      </c>
      <c r="M1373" s="132">
        <v>521</v>
      </c>
      <c r="N1373" s="132" t="s">
        <v>440</v>
      </c>
      <c r="O1373" s="132">
        <v>7485</v>
      </c>
      <c r="P1373" s="132" t="s">
        <v>439</v>
      </c>
      <c r="Q1373" s="132">
        <v>9</v>
      </c>
      <c r="R1373" s="132" t="s">
        <v>1162</v>
      </c>
      <c r="S1373" s="132">
        <v>1000319</v>
      </c>
      <c r="T1373" s="132" t="s">
        <v>929</v>
      </c>
      <c r="U1373" s="132">
        <v>467</v>
      </c>
      <c r="V1373" s="132">
        <v>9</v>
      </c>
      <c r="W1373" s="132" t="s">
        <v>1109</v>
      </c>
      <c r="X1373" s="132">
        <v>9</v>
      </c>
    </row>
    <row r="1374" spans="1:24" hidden="1">
      <c r="A1374" s="132">
        <v>1801</v>
      </c>
      <c r="B1374" s="132" t="s">
        <v>1318</v>
      </c>
      <c r="C1374" s="132">
        <v>62046239000</v>
      </c>
      <c r="D1374" s="132" t="s">
        <v>543</v>
      </c>
      <c r="E1374" s="132" t="s">
        <v>3727</v>
      </c>
      <c r="F1374" s="132">
        <v>264</v>
      </c>
      <c r="G1374" s="132" t="s">
        <v>3656</v>
      </c>
      <c r="H1374" s="132">
        <v>3</v>
      </c>
      <c r="I1374" s="132">
        <v>8.4000000000000005E-2</v>
      </c>
      <c r="J1374" s="132">
        <v>1</v>
      </c>
      <c r="K1374" s="132">
        <v>8.4000000000000005E-2</v>
      </c>
      <c r="L1374" s="132" t="s">
        <v>330</v>
      </c>
      <c r="M1374" s="132">
        <v>521</v>
      </c>
      <c r="N1374" s="132" t="s">
        <v>440</v>
      </c>
      <c r="O1374" s="132">
        <v>7485</v>
      </c>
      <c r="P1374" s="132" t="s">
        <v>439</v>
      </c>
      <c r="Q1374" s="132">
        <v>9</v>
      </c>
      <c r="R1374" s="132" t="s">
        <v>1162</v>
      </c>
      <c r="S1374" s="132">
        <v>1000319</v>
      </c>
      <c r="T1374" s="132" t="s">
        <v>929</v>
      </c>
      <c r="U1374" s="132">
        <v>467</v>
      </c>
      <c r="V1374" s="132">
        <v>12</v>
      </c>
      <c r="W1374" s="132" t="s">
        <v>1048</v>
      </c>
      <c r="X1374" s="132">
        <v>4</v>
      </c>
    </row>
    <row r="1375" spans="1:24" hidden="1">
      <c r="A1375" s="132">
        <v>1802</v>
      </c>
      <c r="B1375" s="132" t="s">
        <v>1319</v>
      </c>
      <c r="C1375" s="132">
        <v>62046239000</v>
      </c>
      <c r="D1375" s="132" t="s">
        <v>543</v>
      </c>
      <c r="E1375" s="132" t="s">
        <v>3727</v>
      </c>
      <c r="F1375" s="132">
        <v>264</v>
      </c>
      <c r="G1375" s="132" t="s">
        <v>3656</v>
      </c>
      <c r="H1375" s="132">
        <v>3</v>
      </c>
      <c r="I1375" s="132">
        <v>0.09</v>
      </c>
      <c r="J1375" s="132">
        <v>1</v>
      </c>
      <c r="K1375" s="132">
        <v>0.09</v>
      </c>
      <c r="L1375" s="132" t="s">
        <v>330</v>
      </c>
      <c r="M1375" s="132">
        <v>521</v>
      </c>
      <c r="N1375" s="132" t="s">
        <v>440</v>
      </c>
      <c r="O1375" s="132">
        <v>7485</v>
      </c>
      <c r="P1375" s="132" t="s">
        <v>439</v>
      </c>
      <c r="Q1375" s="132">
        <v>9</v>
      </c>
      <c r="R1375" s="132" t="s">
        <v>1162</v>
      </c>
      <c r="S1375" s="132">
        <v>1000319</v>
      </c>
      <c r="T1375" s="132" t="s">
        <v>4388</v>
      </c>
      <c r="U1375" s="132">
        <v>704</v>
      </c>
      <c r="V1375" s="132">
        <v>12</v>
      </c>
      <c r="W1375" s="132" t="s">
        <v>1048</v>
      </c>
      <c r="X1375" s="132">
        <v>4</v>
      </c>
    </row>
    <row r="1376" spans="1:24" hidden="1">
      <c r="A1376" s="132">
        <v>1803</v>
      </c>
      <c r="B1376" s="132" t="s">
        <v>1320</v>
      </c>
      <c r="C1376" s="132">
        <v>65050090000</v>
      </c>
      <c r="D1376" s="132" t="s">
        <v>1121</v>
      </c>
      <c r="E1376" s="132" t="s">
        <v>434</v>
      </c>
      <c r="F1376" s="132">
        <v>5</v>
      </c>
      <c r="G1376" s="132" t="s">
        <v>3656</v>
      </c>
      <c r="H1376" s="132">
        <v>3</v>
      </c>
      <c r="I1376" s="132">
        <v>9.8000000000000004E-2</v>
      </c>
      <c r="J1376" s="132">
        <v>1</v>
      </c>
      <c r="K1376" s="132">
        <v>9.8000000000000004E-2</v>
      </c>
      <c r="L1376" s="132" t="s">
        <v>330</v>
      </c>
      <c r="M1376" s="132">
        <v>521</v>
      </c>
      <c r="N1376" s="132" t="s">
        <v>3915</v>
      </c>
      <c r="O1376" s="132">
        <v>7497</v>
      </c>
      <c r="P1376" s="132" t="s">
        <v>439</v>
      </c>
      <c r="Q1376" s="132">
        <v>9</v>
      </c>
      <c r="R1376" s="132" t="s">
        <v>1162</v>
      </c>
      <c r="S1376" s="132">
        <v>1000319</v>
      </c>
      <c r="T1376" s="132" t="s">
        <v>821</v>
      </c>
      <c r="U1376" s="132">
        <v>3</v>
      </c>
      <c r="V1376" s="132">
        <v>14</v>
      </c>
      <c r="W1376" s="132" t="s">
        <v>1038</v>
      </c>
      <c r="X1376" s="132">
        <v>5</v>
      </c>
    </row>
    <row r="1377" spans="1:24" hidden="1">
      <c r="A1377" s="132">
        <v>1804</v>
      </c>
      <c r="B1377" s="132" t="s">
        <v>1321</v>
      </c>
      <c r="C1377" s="132">
        <v>61091000000</v>
      </c>
      <c r="D1377" s="132" t="s">
        <v>856</v>
      </c>
      <c r="E1377" s="132" t="s">
        <v>453</v>
      </c>
      <c r="F1377" s="132">
        <v>73</v>
      </c>
      <c r="G1377" s="132" t="s">
        <v>3656</v>
      </c>
      <c r="H1377" s="132">
        <v>3</v>
      </c>
      <c r="I1377" s="132">
        <v>8.5999999999999993E-2</v>
      </c>
      <c r="J1377" s="132">
        <v>1</v>
      </c>
      <c r="K1377" s="132">
        <v>8.5999999999999993E-2</v>
      </c>
      <c r="L1377" s="132" t="s">
        <v>330</v>
      </c>
      <c r="M1377" s="132">
        <v>521</v>
      </c>
      <c r="N1377" s="132" t="s">
        <v>440</v>
      </c>
      <c r="O1377" s="132">
        <v>7485</v>
      </c>
      <c r="P1377" s="132" t="s">
        <v>439</v>
      </c>
      <c r="Q1377" s="132">
        <v>9</v>
      </c>
      <c r="R1377" s="132" t="s">
        <v>1162</v>
      </c>
      <c r="S1377" s="132">
        <v>1000319</v>
      </c>
      <c r="T1377" s="132" t="s">
        <v>4377</v>
      </c>
      <c r="U1377" s="132">
        <v>703</v>
      </c>
      <c r="V1377" s="132">
        <v>14</v>
      </c>
      <c r="W1377" s="132" t="s">
        <v>1046</v>
      </c>
      <c r="X1377" s="132">
        <v>12</v>
      </c>
    </row>
    <row r="1378" spans="1:24" hidden="1">
      <c r="A1378" s="132">
        <v>1805</v>
      </c>
      <c r="B1378" s="132" t="s">
        <v>1322</v>
      </c>
      <c r="C1378" s="132">
        <v>61091000000</v>
      </c>
      <c r="D1378" s="132" t="s">
        <v>856</v>
      </c>
      <c r="E1378" s="132" t="s">
        <v>453</v>
      </c>
      <c r="F1378" s="132">
        <v>73</v>
      </c>
      <c r="G1378" s="132" t="s">
        <v>3656</v>
      </c>
      <c r="H1378" s="132">
        <v>3</v>
      </c>
      <c r="I1378" s="132">
        <v>8.7999999999999995E-2</v>
      </c>
      <c r="J1378" s="132">
        <v>1</v>
      </c>
      <c r="K1378" s="132">
        <v>8.7999999999999995E-2</v>
      </c>
      <c r="L1378" s="132" t="s">
        <v>330</v>
      </c>
      <c r="M1378" s="132">
        <v>521</v>
      </c>
      <c r="N1378" s="132" t="s">
        <v>440</v>
      </c>
      <c r="O1378" s="132">
        <v>7485</v>
      </c>
      <c r="P1378" s="132" t="s">
        <v>439</v>
      </c>
      <c r="Q1378" s="132">
        <v>9</v>
      </c>
      <c r="R1378" s="132" t="s">
        <v>1162</v>
      </c>
      <c r="S1378" s="132">
        <v>1000319</v>
      </c>
      <c r="T1378" s="132" t="s">
        <v>4378</v>
      </c>
      <c r="U1378" s="132">
        <v>684</v>
      </c>
      <c r="V1378" s="132">
        <v>14</v>
      </c>
      <c r="W1378" s="132" t="s">
        <v>1046</v>
      </c>
      <c r="X1378" s="132">
        <v>12</v>
      </c>
    </row>
    <row r="1379" spans="1:24" hidden="1">
      <c r="A1379" s="132">
        <v>1806</v>
      </c>
      <c r="B1379" s="132" t="s">
        <v>1323</v>
      </c>
      <c r="C1379" s="132">
        <v>61044300000</v>
      </c>
      <c r="D1379" s="132" t="s">
        <v>995</v>
      </c>
      <c r="E1379" s="132" t="s">
        <v>426</v>
      </c>
      <c r="F1379" s="132">
        <v>43</v>
      </c>
      <c r="G1379" s="132" t="s">
        <v>3656</v>
      </c>
      <c r="H1379" s="132">
        <v>3</v>
      </c>
      <c r="I1379" s="132">
        <v>0.104</v>
      </c>
      <c r="J1379" s="132">
        <v>1</v>
      </c>
      <c r="K1379" s="132">
        <v>0.104</v>
      </c>
      <c r="L1379" s="132" t="s">
        <v>330</v>
      </c>
      <c r="M1379" s="132">
        <v>521</v>
      </c>
      <c r="N1379" s="132" t="s">
        <v>3915</v>
      </c>
      <c r="O1379" s="132">
        <v>7497</v>
      </c>
      <c r="P1379" s="132" t="s">
        <v>425</v>
      </c>
      <c r="Q1379" s="132">
        <v>37</v>
      </c>
      <c r="R1379" s="132" t="s">
        <v>1162</v>
      </c>
      <c r="S1379" s="132">
        <v>1000319</v>
      </c>
      <c r="T1379" s="132" t="s">
        <v>2045</v>
      </c>
      <c r="U1379" s="132">
        <v>643</v>
      </c>
      <c r="V1379" s="132">
        <v>33</v>
      </c>
      <c r="W1379" s="132" t="s">
        <v>1063</v>
      </c>
      <c r="X1379" s="132">
        <v>13</v>
      </c>
    </row>
    <row r="1380" spans="1:24" hidden="1">
      <c r="A1380" s="132">
        <v>1807</v>
      </c>
      <c r="B1380" s="132" t="s">
        <v>1324</v>
      </c>
      <c r="C1380" s="132">
        <v>61044300000</v>
      </c>
      <c r="D1380" s="132" t="s">
        <v>995</v>
      </c>
      <c r="E1380" s="132" t="s">
        <v>426</v>
      </c>
      <c r="F1380" s="132">
        <v>43</v>
      </c>
      <c r="G1380" s="132" t="s">
        <v>3656</v>
      </c>
      <c r="H1380" s="132">
        <v>3</v>
      </c>
      <c r="I1380" s="132">
        <v>0.1</v>
      </c>
      <c r="J1380" s="132">
        <v>1</v>
      </c>
      <c r="K1380" s="132">
        <v>0.1</v>
      </c>
      <c r="L1380" s="132" t="s">
        <v>330</v>
      </c>
      <c r="M1380" s="132">
        <v>521</v>
      </c>
      <c r="N1380" s="132" t="s">
        <v>3915</v>
      </c>
      <c r="O1380" s="132">
        <v>7497</v>
      </c>
      <c r="P1380" s="132" t="s">
        <v>425</v>
      </c>
      <c r="Q1380" s="132">
        <v>37</v>
      </c>
      <c r="R1380" s="132" t="s">
        <v>1162</v>
      </c>
      <c r="S1380" s="132">
        <v>1000319</v>
      </c>
      <c r="T1380" s="132" t="s">
        <v>2045</v>
      </c>
      <c r="U1380" s="132">
        <v>643</v>
      </c>
      <c r="V1380" s="132">
        <v>33</v>
      </c>
      <c r="W1380" s="132" t="s">
        <v>1063</v>
      </c>
      <c r="X1380" s="132">
        <v>13</v>
      </c>
    </row>
    <row r="1381" spans="1:24" hidden="1">
      <c r="A1381" s="132">
        <v>1808</v>
      </c>
      <c r="B1381" s="132" t="s">
        <v>1325</v>
      </c>
      <c r="C1381" s="132">
        <v>61045300000</v>
      </c>
      <c r="D1381" s="132" t="s">
        <v>715</v>
      </c>
      <c r="E1381" s="132" t="s">
        <v>443</v>
      </c>
      <c r="F1381" s="132">
        <v>53</v>
      </c>
      <c r="G1381" s="132" t="s">
        <v>3656</v>
      </c>
      <c r="H1381" s="132">
        <v>3</v>
      </c>
      <c r="I1381" s="132">
        <v>0.09</v>
      </c>
      <c r="J1381" s="132">
        <v>1</v>
      </c>
      <c r="K1381" s="132">
        <v>0.09</v>
      </c>
      <c r="L1381" s="132" t="s">
        <v>330</v>
      </c>
      <c r="M1381" s="132">
        <v>521</v>
      </c>
      <c r="N1381" s="132" t="s">
        <v>440</v>
      </c>
      <c r="O1381" s="132">
        <v>7485</v>
      </c>
      <c r="P1381" s="132" t="s">
        <v>425</v>
      </c>
      <c r="Q1381" s="132">
        <v>37</v>
      </c>
      <c r="R1381" s="132" t="s">
        <v>1162</v>
      </c>
      <c r="S1381" s="132">
        <v>1000319</v>
      </c>
      <c r="T1381" s="132" t="s">
        <v>2043</v>
      </c>
      <c r="U1381" s="132">
        <v>639</v>
      </c>
      <c r="V1381" s="132">
        <v>16</v>
      </c>
      <c r="W1381" s="132" t="s">
        <v>1063</v>
      </c>
      <c r="X1381" s="132">
        <v>13</v>
      </c>
    </row>
    <row r="1382" spans="1:24" hidden="1">
      <c r="A1382" s="132">
        <v>1809</v>
      </c>
      <c r="B1382" s="132" t="s">
        <v>1326</v>
      </c>
      <c r="C1382" s="132">
        <v>61045300000</v>
      </c>
      <c r="D1382" s="132" t="s">
        <v>715</v>
      </c>
      <c r="E1382" s="132" t="s">
        <v>443</v>
      </c>
      <c r="F1382" s="132">
        <v>53</v>
      </c>
      <c r="G1382" s="132" t="s">
        <v>3656</v>
      </c>
      <c r="H1382" s="132">
        <v>3</v>
      </c>
      <c r="I1382" s="132">
        <v>7.8E-2</v>
      </c>
      <c r="J1382" s="132">
        <v>1</v>
      </c>
      <c r="K1382" s="132">
        <v>7.8E-2</v>
      </c>
      <c r="L1382" s="132" t="s">
        <v>330</v>
      </c>
      <c r="M1382" s="132">
        <v>521</v>
      </c>
      <c r="N1382" s="132" t="s">
        <v>440</v>
      </c>
      <c r="O1382" s="132">
        <v>7485</v>
      </c>
      <c r="P1382" s="132" t="s">
        <v>425</v>
      </c>
      <c r="Q1382" s="132">
        <v>37</v>
      </c>
      <c r="R1382" s="132" t="s">
        <v>1162</v>
      </c>
      <c r="S1382" s="132">
        <v>1000319</v>
      </c>
      <c r="T1382" s="132" t="s">
        <v>2046</v>
      </c>
      <c r="U1382" s="132">
        <v>647</v>
      </c>
      <c r="V1382" s="132">
        <v>16</v>
      </c>
      <c r="W1382" s="132" t="s">
        <v>1063</v>
      </c>
      <c r="X1382" s="132">
        <v>13</v>
      </c>
    </row>
    <row r="1383" spans="1:24" hidden="1">
      <c r="A1383" s="132">
        <v>1810</v>
      </c>
      <c r="B1383" s="132" t="s">
        <v>1327</v>
      </c>
      <c r="C1383" s="132">
        <v>61034200090</v>
      </c>
      <c r="D1383" s="132" t="s">
        <v>512</v>
      </c>
      <c r="E1383" s="132" t="s">
        <v>442</v>
      </c>
      <c r="F1383" s="132">
        <v>24</v>
      </c>
      <c r="G1383" s="132" t="s">
        <v>3699</v>
      </c>
      <c r="H1383" s="132">
        <v>4</v>
      </c>
      <c r="I1383" s="132">
        <v>0.13800000000000001</v>
      </c>
      <c r="J1383" s="132">
        <v>1</v>
      </c>
      <c r="K1383" s="132">
        <v>0.13800000000000001</v>
      </c>
      <c r="L1383" s="132" t="s">
        <v>330</v>
      </c>
      <c r="M1383" s="132">
        <v>521</v>
      </c>
      <c r="N1383" s="132" t="s">
        <v>440</v>
      </c>
      <c r="O1383" s="132">
        <v>7485</v>
      </c>
      <c r="P1383" s="132" t="s">
        <v>439</v>
      </c>
      <c r="Q1383" s="132">
        <v>9</v>
      </c>
      <c r="R1383" s="132" t="s">
        <v>1162</v>
      </c>
      <c r="S1383" s="132">
        <v>1000319</v>
      </c>
      <c r="T1383" s="132" t="s">
        <v>930</v>
      </c>
      <c r="U1383" s="132">
        <v>666</v>
      </c>
      <c r="V1383" s="132">
        <v>12</v>
      </c>
      <c r="W1383" s="132" t="s">
        <v>1109</v>
      </c>
      <c r="X1383" s="132">
        <v>9</v>
      </c>
    </row>
    <row r="1384" spans="1:24" hidden="1">
      <c r="A1384" s="132">
        <v>1811</v>
      </c>
      <c r="B1384" s="132" t="s">
        <v>1328</v>
      </c>
      <c r="C1384" s="132">
        <v>61034200090</v>
      </c>
      <c r="D1384" s="132" t="s">
        <v>512</v>
      </c>
      <c r="E1384" s="132" t="s">
        <v>442</v>
      </c>
      <c r="F1384" s="132">
        <v>24</v>
      </c>
      <c r="G1384" s="132" t="s">
        <v>3699</v>
      </c>
      <c r="H1384" s="132">
        <v>4</v>
      </c>
      <c r="I1384" s="132">
        <v>0.13400000000000001</v>
      </c>
      <c r="J1384" s="132">
        <v>1</v>
      </c>
      <c r="K1384" s="132">
        <v>0.13400000000000001</v>
      </c>
      <c r="L1384" s="132" t="s">
        <v>330</v>
      </c>
      <c r="M1384" s="132">
        <v>521</v>
      </c>
      <c r="N1384" s="132" t="s">
        <v>440</v>
      </c>
      <c r="O1384" s="132">
        <v>7485</v>
      </c>
      <c r="P1384" s="132" t="s">
        <v>439</v>
      </c>
      <c r="Q1384" s="132">
        <v>9</v>
      </c>
      <c r="R1384" s="132" t="s">
        <v>1162</v>
      </c>
      <c r="S1384" s="132">
        <v>1000319</v>
      </c>
      <c r="T1384" s="132" t="s">
        <v>930</v>
      </c>
      <c r="U1384" s="132">
        <v>666</v>
      </c>
      <c r="V1384" s="132">
        <v>12</v>
      </c>
      <c r="W1384" s="132" t="s">
        <v>1109</v>
      </c>
      <c r="X1384" s="132">
        <v>9</v>
      </c>
    </row>
    <row r="1385" spans="1:24" hidden="1">
      <c r="A1385" s="132">
        <v>1812</v>
      </c>
      <c r="B1385" s="132" t="s">
        <v>1329</v>
      </c>
      <c r="C1385" s="132">
        <v>61043200000</v>
      </c>
      <c r="D1385" s="132" t="s">
        <v>718</v>
      </c>
      <c r="E1385" s="132" t="s">
        <v>466</v>
      </c>
      <c r="F1385" s="132">
        <v>153</v>
      </c>
      <c r="G1385" s="132" t="s">
        <v>3656</v>
      </c>
      <c r="H1385" s="132">
        <v>3</v>
      </c>
      <c r="I1385" s="132">
        <v>0.24199999999999999</v>
      </c>
      <c r="J1385" s="132">
        <v>1</v>
      </c>
      <c r="K1385" s="132">
        <v>0.24199999999999999</v>
      </c>
      <c r="L1385" s="132" t="s">
        <v>330</v>
      </c>
      <c r="M1385" s="132">
        <v>521</v>
      </c>
      <c r="N1385" s="132" t="s">
        <v>440</v>
      </c>
      <c r="O1385" s="132">
        <v>7485</v>
      </c>
      <c r="P1385" s="132" t="s">
        <v>439</v>
      </c>
      <c r="Q1385" s="132">
        <v>9</v>
      </c>
      <c r="R1385" s="132" t="s">
        <v>1162</v>
      </c>
      <c r="S1385" s="132">
        <v>1000319</v>
      </c>
      <c r="T1385" s="132" t="s">
        <v>4384</v>
      </c>
      <c r="U1385" s="132">
        <v>703</v>
      </c>
      <c r="V1385" s="132">
        <v>30</v>
      </c>
      <c r="W1385" s="132" t="s">
        <v>1038</v>
      </c>
      <c r="X1385" s="132">
        <v>5</v>
      </c>
    </row>
    <row r="1386" spans="1:24" hidden="1">
      <c r="A1386" s="132">
        <v>1813</v>
      </c>
      <c r="B1386" s="132" t="s">
        <v>1330</v>
      </c>
      <c r="C1386" s="132">
        <v>61043200000</v>
      </c>
      <c r="D1386" s="132" t="s">
        <v>718</v>
      </c>
      <c r="E1386" s="132" t="s">
        <v>466</v>
      </c>
      <c r="F1386" s="132">
        <v>153</v>
      </c>
      <c r="G1386" s="132" t="s">
        <v>3656</v>
      </c>
      <c r="H1386" s="132">
        <v>3</v>
      </c>
      <c r="I1386" s="132">
        <v>0.26200000000000001</v>
      </c>
      <c r="J1386" s="132">
        <v>1</v>
      </c>
      <c r="K1386" s="132">
        <v>0.26200000000000001</v>
      </c>
      <c r="L1386" s="132" t="s">
        <v>330</v>
      </c>
      <c r="M1386" s="132">
        <v>521</v>
      </c>
      <c r="N1386" s="132" t="s">
        <v>440</v>
      </c>
      <c r="O1386" s="132">
        <v>7485</v>
      </c>
      <c r="P1386" s="132" t="s">
        <v>439</v>
      </c>
      <c r="Q1386" s="132">
        <v>9</v>
      </c>
      <c r="R1386" s="132" t="s">
        <v>1162</v>
      </c>
      <c r="S1386" s="132">
        <v>1000319</v>
      </c>
      <c r="T1386" s="132" t="s">
        <v>1014</v>
      </c>
      <c r="U1386" s="132">
        <v>529</v>
      </c>
      <c r="V1386" s="132">
        <v>0</v>
      </c>
      <c r="W1386" s="132" t="s">
        <v>1038</v>
      </c>
      <c r="X1386" s="132">
        <v>5</v>
      </c>
    </row>
    <row r="1387" spans="1:24" hidden="1">
      <c r="A1387" s="132">
        <v>1814</v>
      </c>
      <c r="B1387" s="132" t="s">
        <v>1331</v>
      </c>
      <c r="C1387" s="132">
        <v>61033300000</v>
      </c>
      <c r="D1387" s="132" t="s">
        <v>1189</v>
      </c>
      <c r="E1387" s="132" t="s">
        <v>466</v>
      </c>
      <c r="F1387" s="132">
        <v>153</v>
      </c>
      <c r="G1387" s="132" t="s">
        <v>3699</v>
      </c>
      <c r="H1387" s="132">
        <v>4</v>
      </c>
      <c r="I1387" s="132">
        <v>0.26600000000000001</v>
      </c>
      <c r="J1387" s="132">
        <v>1</v>
      </c>
      <c r="K1387" s="132">
        <v>0.26600000000000001</v>
      </c>
      <c r="L1387" s="132" t="s">
        <v>330</v>
      </c>
      <c r="M1387" s="132">
        <v>521</v>
      </c>
      <c r="N1387" s="132" t="s">
        <v>3915</v>
      </c>
      <c r="O1387" s="132">
        <v>7497</v>
      </c>
      <c r="P1387" s="132" t="s">
        <v>425</v>
      </c>
      <c r="Q1387" s="132">
        <v>37</v>
      </c>
      <c r="R1387" s="132" t="s">
        <v>1162</v>
      </c>
      <c r="S1387" s="132">
        <v>1000319</v>
      </c>
      <c r="T1387" s="132" t="s">
        <v>1014</v>
      </c>
      <c r="U1387" s="132">
        <v>529</v>
      </c>
      <c r="V1387" s="132">
        <v>47</v>
      </c>
      <c r="W1387" s="132" t="s">
        <v>1038</v>
      </c>
      <c r="X1387" s="132">
        <v>5</v>
      </c>
    </row>
    <row r="1388" spans="1:24" hidden="1">
      <c r="A1388" s="132">
        <v>1815</v>
      </c>
      <c r="B1388" s="132" t="s">
        <v>1332</v>
      </c>
      <c r="C1388" s="132">
        <v>61091000000</v>
      </c>
      <c r="D1388" s="132" t="s">
        <v>717</v>
      </c>
      <c r="E1388" s="132" t="s">
        <v>4432</v>
      </c>
      <c r="F1388" s="132">
        <v>21</v>
      </c>
      <c r="G1388" s="132" t="s">
        <v>3699</v>
      </c>
      <c r="H1388" s="132">
        <v>4</v>
      </c>
      <c r="I1388" s="132">
        <v>0.18</v>
      </c>
      <c r="J1388" s="132">
        <v>1</v>
      </c>
      <c r="K1388" s="132">
        <v>0.18</v>
      </c>
      <c r="L1388" s="132" t="s">
        <v>330</v>
      </c>
      <c r="M1388" s="132">
        <v>521</v>
      </c>
      <c r="N1388" s="132" t="s">
        <v>440</v>
      </c>
      <c r="O1388" s="132">
        <v>7485</v>
      </c>
      <c r="P1388" s="132" t="s">
        <v>439</v>
      </c>
      <c r="Q1388" s="132">
        <v>9</v>
      </c>
      <c r="R1388" s="132" t="s">
        <v>1162</v>
      </c>
      <c r="S1388" s="132">
        <v>1000319</v>
      </c>
      <c r="T1388" s="132" t="s">
        <v>4388</v>
      </c>
      <c r="U1388" s="132">
        <v>704</v>
      </c>
      <c r="V1388" s="132">
        <v>12</v>
      </c>
      <c r="W1388" s="132" t="s">
        <v>1073</v>
      </c>
      <c r="X1388" s="132">
        <v>8</v>
      </c>
    </row>
    <row r="1389" spans="1:24" hidden="1">
      <c r="A1389" s="132">
        <v>1816</v>
      </c>
      <c r="B1389" s="132" t="s">
        <v>1333</v>
      </c>
      <c r="C1389" s="132">
        <v>62034231000</v>
      </c>
      <c r="D1389" s="132" t="s">
        <v>912</v>
      </c>
      <c r="E1389" s="132" t="s">
        <v>3964</v>
      </c>
      <c r="F1389" s="132">
        <v>87</v>
      </c>
      <c r="G1389" s="132" t="s">
        <v>3699</v>
      </c>
      <c r="H1389" s="132">
        <v>4</v>
      </c>
      <c r="I1389" s="132">
        <v>0.35</v>
      </c>
      <c r="J1389" s="132">
        <v>1</v>
      </c>
      <c r="K1389" s="132">
        <v>0.35</v>
      </c>
      <c r="L1389" s="132" t="s">
        <v>330</v>
      </c>
      <c r="M1389" s="132">
        <v>521</v>
      </c>
      <c r="N1389" s="132" t="s">
        <v>440</v>
      </c>
      <c r="O1389" s="132">
        <v>7485</v>
      </c>
      <c r="P1389" s="132" t="s">
        <v>439</v>
      </c>
      <c r="Q1389" s="132">
        <v>9</v>
      </c>
      <c r="R1389" s="132" t="s">
        <v>1162</v>
      </c>
      <c r="S1389" s="132">
        <v>1000319</v>
      </c>
      <c r="T1389" s="132" t="s">
        <v>1030</v>
      </c>
      <c r="U1389" s="132">
        <v>472</v>
      </c>
      <c r="V1389" s="132">
        <v>28</v>
      </c>
      <c r="W1389" s="132" t="s">
        <v>1038</v>
      </c>
      <c r="X1389" s="132">
        <v>5</v>
      </c>
    </row>
    <row r="1390" spans="1:24" hidden="1">
      <c r="A1390" s="132">
        <v>1817</v>
      </c>
      <c r="B1390" s="132" t="s">
        <v>1334</v>
      </c>
      <c r="C1390" s="132">
        <v>62034231000</v>
      </c>
      <c r="D1390" s="132" t="s">
        <v>912</v>
      </c>
      <c r="E1390" s="132" t="s">
        <v>3964</v>
      </c>
      <c r="F1390" s="132">
        <v>87</v>
      </c>
      <c r="G1390" s="132" t="s">
        <v>3699</v>
      </c>
      <c r="H1390" s="132">
        <v>4</v>
      </c>
      <c r="I1390" s="132">
        <v>0.29199999999999998</v>
      </c>
      <c r="J1390" s="132">
        <v>1</v>
      </c>
      <c r="K1390" s="132">
        <v>0.29199999999999998</v>
      </c>
      <c r="L1390" s="132" t="s">
        <v>330</v>
      </c>
      <c r="M1390" s="132">
        <v>521</v>
      </c>
      <c r="N1390" s="132" t="s">
        <v>440</v>
      </c>
      <c r="O1390" s="132">
        <v>7485</v>
      </c>
      <c r="P1390" s="132" t="s">
        <v>439</v>
      </c>
      <c r="Q1390" s="132">
        <v>9</v>
      </c>
      <c r="R1390" s="132" t="s">
        <v>1162</v>
      </c>
      <c r="S1390" s="132">
        <v>1000319</v>
      </c>
      <c r="T1390" s="132" t="s">
        <v>4380</v>
      </c>
      <c r="U1390" s="132">
        <v>666</v>
      </c>
      <c r="V1390" s="132">
        <v>28</v>
      </c>
      <c r="W1390" s="132" t="s">
        <v>1038</v>
      </c>
      <c r="X1390" s="132">
        <v>5</v>
      </c>
    </row>
    <row r="1391" spans="1:24" hidden="1">
      <c r="A1391" s="132">
        <v>1818</v>
      </c>
      <c r="B1391" s="132" t="s">
        <v>1335</v>
      </c>
      <c r="C1391" s="132">
        <v>61034200090</v>
      </c>
      <c r="D1391" s="132" t="s">
        <v>512</v>
      </c>
      <c r="E1391" s="132" t="s">
        <v>442</v>
      </c>
      <c r="F1391" s="132">
        <v>24</v>
      </c>
      <c r="G1391" s="132" t="s">
        <v>3699</v>
      </c>
      <c r="H1391" s="132">
        <v>4</v>
      </c>
      <c r="I1391" s="132">
        <v>9.1999999999999998E-2</v>
      </c>
      <c r="J1391" s="132">
        <v>1</v>
      </c>
      <c r="K1391" s="132">
        <v>9.1999999999999998E-2</v>
      </c>
      <c r="L1391" s="132" t="s">
        <v>330</v>
      </c>
      <c r="M1391" s="132">
        <v>521</v>
      </c>
      <c r="N1391" s="132" t="s">
        <v>440</v>
      </c>
      <c r="O1391" s="132">
        <v>7485</v>
      </c>
      <c r="P1391" s="132" t="s">
        <v>439</v>
      </c>
      <c r="Q1391" s="132">
        <v>9</v>
      </c>
      <c r="R1391" s="132" t="s">
        <v>1162</v>
      </c>
      <c r="S1391" s="132">
        <v>1000319</v>
      </c>
      <c r="T1391" s="132" t="s">
        <v>4386</v>
      </c>
      <c r="U1391" s="132">
        <v>705</v>
      </c>
      <c r="V1391" s="132">
        <v>19</v>
      </c>
      <c r="W1391" s="132" t="s">
        <v>1038</v>
      </c>
      <c r="X1391" s="132">
        <v>5</v>
      </c>
    </row>
    <row r="1392" spans="1:24" hidden="1">
      <c r="A1392" s="132">
        <v>1819</v>
      </c>
      <c r="B1392" s="132" t="s">
        <v>1336</v>
      </c>
      <c r="C1392" s="132">
        <v>61033200000</v>
      </c>
      <c r="D1392" s="132" t="s">
        <v>704</v>
      </c>
      <c r="E1392" s="132" t="s">
        <v>466</v>
      </c>
      <c r="F1392" s="132">
        <v>153</v>
      </c>
      <c r="G1392" s="132" t="s">
        <v>3699</v>
      </c>
      <c r="H1392" s="132">
        <v>4</v>
      </c>
      <c r="I1392" s="132">
        <v>0.23200000000000001</v>
      </c>
      <c r="J1392" s="132">
        <v>1</v>
      </c>
      <c r="K1392" s="132">
        <v>0.23200000000000001</v>
      </c>
      <c r="L1392" s="132" t="s">
        <v>330</v>
      </c>
      <c r="M1392" s="132">
        <v>521</v>
      </c>
      <c r="N1392" s="132" t="s">
        <v>440</v>
      </c>
      <c r="O1392" s="132">
        <v>7485</v>
      </c>
      <c r="P1392" s="132" t="s">
        <v>439</v>
      </c>
      <c r="Q1392" s="132">
        <v>9</v>
      </c>
      <c r="R1392" s="132" t="s">
        <v>1162</v>
      </c>
      <c r="S1392" s="132">
        <v>1000319</v>
      </c>
      <c r="T1392" s="132" t="s">
        <v>4386</v>
      </c>
      <c r="U1392" s="132">
        <v>705</v>
      </c>
      <c r="V1392" s="132">
        <v>30</v>
      </c>
      <c r="W1392" s="132" t="s">
        <v>1144</v>
      </c>
      <c r="X1392" s="132">
        <v>23</v>
      </c>
    </row>
    <row r="1393" spans="1:24" hidden="1">
      <c r="A1393" s="132">
        <v>1820</v>
      </c>
      <c r="B1393" s="132" t="s">
        <v>1337</v>
      </c>
      <c r="C1393" s="132">
        <v>61034300090</v>
      </c>
      <c r="D1393" s="132" t="s">
        <v>1338</v>
      </c>
      <c r="E1393" s="132" t="s">
        <v>442</v>
      </c>
      <c r="F1393" s="132">
        <v>24</v>
      </c>
      <c r="G1393" s="132" t="s">
        <v>3699</v>
      </c>
      <c r="H1393" s="132">
        <v>4</v>
      </c>
      <c r="I1393" s="132">
        <v>8.4000000000000005E-2</v>
      </c>
      <c r="J1393" s="132">
        <v>1</v>
      </c>
      <c r="K1393" s="132">
        <v>8.4000000000000005E-2</v>
      </c>
      <c r="L1393" s="132" t="s">
        <v>330</v>
      </c>
      <c r="M1393" s="132">
        <v>521</v>
      </c>
      <c r="N1393" s="132" t="s">
        <v>440</v>
      </c>
      <c r="O1393" s="132">
        <v>7485</v>
      </c>
      <c r="P1393" s="132" t="s">
        <v>425</v>
      </c>
      <c r="Q1393" s="132">
        <v>37</v>
      </c>
      <c r="R1393" s="132" t="s">
        <v>1162</v>
      </c>
      <c r="S1393" s="132">
        <v>1000319</v>
      </c>
      <c r="T1393" s="132" t="s">
        <v>2043</v>
      </c>
      <c r="U1393" s="132">
        <v>639</v>
      </c>
      <c r="V1393" s="132">
        <v>12</v>
      </c>
      <c r="W1393" s="132" t="s">
        <v>1055</v>
      </c>
      <c r="X1393" s="132">
        <v>3</v>
      </c>
    </row>
    <row r="1394" spans="1:24" hidden="1">
      <c r="A1394" s="132">
        <v>1821</v>
      </c>
      <c r="B1394" s="132" t="s">
        <v>1339</v>
      </c>
      <c r="C1394" s="132">
        <v>61124190000</v>
      </c>
      <c r="D1394" s="132" t="s">
        <v>986</v>
      </c>
      <c r="E1394" s="132" t="s">
        <v>3666</v>
      </c>
      <c r="F1394" s="132">
        <v>46</v>
      </c>
      <c r="G1394" s="132" t="s">
        <v>3656</v>
      </c>
      <c r="H1394" s="132">
        <v>3</v>
      </c>
      <c r="I1394" s="132">
        <v>9.4E-2</v>
      </c>
      <c r="J1394" s="132">
        <v>1</v>
      </c>
      <c r="K1394" s="132">
        <v>9.4E-2</v>
      </c>
      <c r="L1394" s="132" t="s">
        <v>330</v>
      </c>
      <c r="M1394" s="132">
        <v>521</v>
      </c>
      <c r="N1394" s="132" t="s">
        <v>3915</v>
      </c>
      <c r="O1394" s="132">
        <v>7497</v>
      </c>
      <c r="P1394" s="132" t="s">
        <v>425</v>
      </c>
      <c r="Q1394" s="132">
        <v>37</v>
      </c>
      <c r="R1394" s="132" t="s">
        <v>1162</v>
      </c>
      <c r="S1394" s="132">
        <v>1000319</v>
      </c>
      <c r="T1394" s="132" t="s">
        <v>1030</v>
      </c>
      <c r="U1394" s="132">
        <v>472</v>
      </c>
      <c r="V1394" s="132">
        <v>24</v>
      </c>
      <c r="W1394" s="132" t="s">
        <v>1063</v>
      </c>
      <c r="X1394" s="132">
        <v>13</v>
      </c>
    </row>
    <row r="1395" spans="1:24" hidden="1">
      <c r="A1395" s="132">
        <v>1822</v>
      </c>
      <c r="B1395" s="132" t="s">
        <v>1340</v>
      </c>
      <c r="C1395" s="132">
        <v>61046200000</v>
      </c>
      <c r="D1395" s="132" t="s">
        <v>928</v>
      </c>
      <c r="E1395" s="132" t="s">
        <v>442</v>
      </c>
      <c r="F1395" s="132">
        <v>24</v>
      </c>
      <c r="G1395" s="132" t="s">
        <v>3656</v>
      </c>
      <c r="H1395" s="132">
        <v>3</v>
      </c>
      <c r="I1395" s="132">
        <v>3.2000000000000001E-2</v>
      </c>
      <c r="J1395" s="132">
        <v>1</v>
      </c>
      <c r="K1395" s="132">
        <v>3.2000000000000001E-2</v>
      </c>
      <c r="L1395" s="132" t="s">
        <v>330</v>
      </c>
      <c r="M1395" s="132">
        <v>521</v>
      </c>
      <c r="N1395" s="132" t="s">
        <v>440</v>
      </c>
      <c r="O1395" s="132">
        <v>7485</v>
      </c>
      <c r="P1395" s="132" t="s">
        <v>439</v>
      </c>
      <c r="Q1395" s="132">
        <v>9</v>
      </c>
      <c r="R1395" s="132" t="s">
        <v>1162</v>
      </c>
      <c r="S1395" s="132">
        <v>1000319</v>
      </c>
      <c r="T1395" s="132" t="s">
        <v>4387</v>
      </c>
      <c r="U1395" s="132">
        <v>706</v>
      </c>
      <c r="V1395" s="132">
        <v>8</v>
      </c>
      <c r="W1395" s="132" t="s">
        <v>1064</v>
      </c>
      <c r="X1395" s="132">
        <v>7</v>
      </c>
    </row>
    <row r="1396" spans="1:24" hidden="1">
      <c r="A1396" s="132">
        <v>1823</v>
      </c>
      <c r="B1396" s="132" t="s">
        <v>1341</v>
      </c>
      <c r="C1396" s="132">
        <v>62046318000</v>
      </c>
      <c r="D1396" s="132" t="s">
        <v>511</v>
      </c>
      <c r="E1396" s="132" t="s">
        <v>420</v>
      </c>
      <c r="F1396" s="132">
        <v>93</v>
      </c>
      <c r="G1396" s="132" t="s">
        <v>3848</v>
      </c>
      <c r="H1396" s="132">
        <v>2</v>
      </c>
      <c r="I1396" s="132">
        <v>0.3</v>
      </c>
      <c r="J1396" s="132">
        <v>1</v>
      </c>
      <c r="K1396" s="132">
        <v>0.3</v>
      </c>
      <c r="L1396" s="132" t="s">
        <v>330</v>
      </c>
      <c r="M1396" s="132">
        <v>521</v>
      </c>
      <c r="N1396" s="132" t="s">
        <v>3915</v>
      </c>
      <c r="O1396" s="132">
        <v>7497</v>
      </c>
      <c r="P1396" s="132" t="s">
        <v>425</v>
      </c>
      <c r="Q1396" s="132">
        <v>37</v>
      </c>
      <c r="R1396" s="132" t="s">
        <v>1162</v>
      </c>
      <c r="S1396" s="132">
        <v>1000319</v>
      </c>
      <c r="T1396" s="132" t="s">
        <v>4388</v>
      </c>
      <c r="U1396" s="132">
        <v>704</v>
      </c>
      <c r="V1396" s="132">
        <v>28</v>
      </c>
      <c r="W1396" s="132" t="s">
        <v>3920</v>
      </c>
      <c r="X1396" s="132">
        <v>14</v>
      </c>
    </row>
    <row r="1397" spans="1:24" hidden="1">
      <c r="A1397" s="132">
        <v>1824</v>
      </c>
      <c r="B1397" s="132" t="s">
        <v>1342</v>
      </c>
      <c r="C1397" s="132">
        <v>61044900000</v>
      </c>
      <c r="D1397" s="132" t="s">
        <v>1081</v>
      </c>
      <c r="E1397" s="132" t="s">
        <v>426</v>
      </c>
      <c r="F1397" s="132">
        <v>43</v>
      </c>
      <c r="G1397" s="132" t="s">
        <v>3656</v>
      </c>
      <c r="H1397" s="132">
        <v>3</v>
      </c>
      <c r="I1397" s="132">
        <v>6.2E-2</v>
      </c>
      <c r="J1397" s="132">
        <v>1</v>
      </c>
      <c r="K1397" s="132">
        <v>6.2E-2</v>
      </c>
      <c r="L1397" s="132" t="s">
        <v>330</v>
      </c>
      <c r="M1397" s="132">
        <v>521</v>
      </c>
      <c r="N1397" s="132" t="s">
        <v>3915</v>
      </c>
      <c r="O1397" s="132">
        <v>7497</v>
      </c>
      <c r="P1397" s="132" t="s">
        <v>431</v>
      </c>
      <c r="Q1397" s="132">
        <v>53</v>
      </c>
      <c r="R1397" s="132" t="s">
        <v>1162</v>
      </c>
      <c r="S1397" s="132">
        <v>1000319</v>
      </c>
      <c r="T1397" s="132" t="s">
        <v>4387</v>
      </c>
      <c r="U1397" s="132">
        <v>706</v>
      </c>
      <c r="V1397" s="132">
        <v>22</v>
      </c>
      <c r="W1397" s="132" t="s">
        <v>1053</v>
      </c>
      <c r="X1397" s="132">
        <v>17</v>
      </c>
    </row>
    <row r="1398" spans="1:24" hidden="1">
      <c r="A1398" s="132">
        <v>1825</v>
      </c>
      <c r="B1398" s="132" t="s">
        <v>1343</v>
      </c>
      <c r="C1398" s="132">
        <v>61046200000</v>
      </c>
      <c r="D1398" s="132" t="s">
        <v>928</v>
      </c>
      <c r="E1398" s="132" t="s">
        <v>442</v>
      </c>
      <c r="F1398" s="132">
        <v>24</v>
      </c>
      <c r="G1398" s="132" t="s">
        <v>3656</v>
      </c>
      <c r="H1398" s="132">
        <v>3</v>
      </c>
      <c r="I1398" s="132">
        <v>6.6000000000000003E-2</v>
      </c>
      <c r="J1398" s="132">
        <v>1</v>
      </c>
      <c r="K1398" s="132">
        <v>6.6000000000000003E-2</v>
      </c>
      <c r="L1398" s="132" t="s">
        <v>330</v>
      </c>
      <c r="M1398" s="132">
        <v>521</v>
      </c>
      <c r="N1398" s="132" t="s">
        <v>440</v>
      </c>
      <c r="O1398" s="132">
        <v>7485</v>
      </c>
      <c r="P1398" s="132" t="s">
        <v>439</v>
      </c>
      <c r="Q1398" s="132">
        <v>9</v>
      </c>
      <c r="R1398" s="132" t="s">
        <v>1162</v>
      </c>
      <c r="S1398" s="132">
        <v>1000319</v>
      </c>
      <c r="T1398" s="132" t="s">
        <v>1030</v>
      </c>
      <c r="U1398" s="132">
        <v>472</v>
      </c>
      <c r="V1398" s="132">
        <v>8</v>
      </c>
      <c r="W1398" s="132" t="s">
        <v>1048</v>
      </c>
      <c r="X1398" s="132">
        <v>4</v>
      </c>
    </row>
    <row r="1399" spans="1:24" hidden="1">
      <c r="A1399" s="132">
        <v>1826</v>
      </c>
      <c r="B1399" s="132" t="s">
        <v>1344</v>
      </c>
      <c r="C1399" s="132">
        <v>62034235000</v>
      </c>
      <c r="D1399" s="132" t="s">
        <v>484</v>
      </c>
      <c r="E1399" s="132" t="s">
        <v>420</v>
      </c>
      <c r="F1399" s="132">
        <v>93</v>
      </c>
      <c r="G1399" s="132" t="s">
        <v>3699</v>
      </c>
      <c r="H1399" s="132">
        <v>4</v>
      </c>
      <c r="I1399" s="132">
        <v>0.17199999999999999</v>
      </c>
      <c r="J1399" s="132">
        <v>1</v>
      </c>
      <c r="K1399" s="132">
        <v>0.17199999999999999</v>
      </c>
      <c r="L1399" s="132" t="s">
        <v>330</v>
      </c>
      <c r="M1399" s="132">
        <v>521</v>
      </c>
      <c r="N1399" s="132" t="s">
        <v>440</v>
      </c>
      <c r="O1399" s="132">
        <v>7485</v>
      </c>
      <c r="P1399" s="132" t="s">
        <v>439</v>
      </c>
      <c r="Q1399" s="132">
        <v>9</v>
      </c>
      <c r="R1399" s="132" t="s">
        <v>1162</v>
      </c>
      <c r="S1399" s="132">
        <v>1000319</v>
      </c>
      <c r="T1399" s="132" t="s">
        <v>930</v>
      </c>
      <c r="U1399" s="132">
        <v>666</v>
      </c>
      <c r="V1399" s="132">
        <v>20</v>
      </c>
      <c r="W1399" s="132" t="s">
        <v>1038</v>
      </c>
      <c r="X1399" s="132">
        <v>5</v>
      </c>
    </row>
    <row r="1400" spans="1:24" hidden="1">
      <c r="A1400" s="132">
        <v>1827</v>
      </c>
      <c r="B1400" s="132" t="s">
        <v>1345</v>
      </c>
      <c r="C1400" s="132">
        <v>61103091000</v>
      </c>
      <c r="D1400" s="132" t="s">
        <v>721</v>
      </c>
      <c r="E1400" s="132" t="s">
        <v>316</v>
      </c>
      <c r="F1400" s="132">
        <v>17</v>
      </c>
      <c r="G1400" s="132" t="s">
        <v>3699</v>
      </c>
      <c r="H1400" s="132">
        <v>4</v>
      </c>
      <c r="I1400" s="132">
        <v>0.13400000000000001</v>
      </c>
      <c r="J1400" s="132">
        <v>1</v>
      </c>
      <c r="K1400" s="132">
        <v>0.13400000000000001</v>
      </c>
      <c r="L1400" s="132" t="s">
        <v>330</v>
      </c>
      <c r="M1400" s="132">
        <v>521</v>
      </c>
      <c r="N1400" s="132" t="s">
        <v>3915</v>
      </c>
      <c r="O1400" s="132">
        <v>7497</v>
      </c>
      <c r="P1400" s="132" t="s">
        <v>425</v>
      </c>
      <c r="Q1400" s="132">
        <v>37</v>
      </c>
      <c r="R1400" s="132" t="s">
        <v>1162</v>
      </c>
      <c r="S1400" s="132">
        <v>1000319</v>
      </c>
      <c r="T1400" s="132" t="s">
        <v>930</v>
      </c>
      <c r="U1400" s="132">
        <v>666</v>
      </c>
      <c r="V1400" s="132">
        <v>28</v>
      </c>
      <c r="W1400" s="132" t="s">
        <v>1038</v>
      </c>
      <c r="X1400" s="132">
        <v>5</v>
      </c>
    </row>
    <row r="1401" spans="1:24" hidden="1">
      <c r="A1401" s="132">
        <v>1828</v>
      </c>
      <c r="B1401" s="132" t="s">
        <v>1346</v>
      </c>
      <c r="C1401" s="132">
        <v>61044300000</v>
      </c>
      <c r="D1401" s="132" t="s">
        <v>995</v>
      </c>
      <c r="E1401" s="132" t="s">
        <v>426</v>
      </c>
      <c r="F1401" s="132">
        <v>43</v>
      </c>
      <c r="G1401" s="132" t="s">
        <v>3656</v>
      </c>
      <c r="H1401" s="132">
        <v>3</v>
      </c>
      <c r="I1401" s="132">
        <v>0.36</v>
      </c>
      <c r="J1401" s="132">
        <v>1</v>
      </c>
      <c r="K1401" s="132">
        <v>0.36</v>
      </c>
      <c r="L1401" s="132" t="s">
        <v>330</v>
      </c>
      <c r="M1401" s="132">
        <v>521</v>
      </c>
      <c r="N1401" s="132" t="s">
        <v>3915</v>
      </c>
      <c r="O1401" s="132">
        <v>7497</v>
      </c>
      <c r="P1401" s="132" t="s">
        <v>425</v>
      </c>
      <c r="Q1401" s="132">
        <v>37</v>
      </c>
      <c r="R1401" s="132" t="s">
        <v>1162</v>
      </c>
      <c r="S1401" s="132">
        <v>1000319</v>
      </c>
      <c r="T1401" s="132" t="s">
        <v>4382</v>
      </c>
      <c r="U1401" s="132">
        <v>467</v>
      </c>
      <c r="V1401" s="132">
        <v>46</v>
      </c>
      <c r="W1401" s="132" t="s">
        <v>3917</v>
      </c>
      <c r="X1401" s="132">
        <v>29</v>
      </c>
    </row>
    <row r="1402" spans="1:24" hidden="1">
      <c r="A1402" s="132">
        <v>1829</v>
      </c>
      <c r="B1402" s="132" t="s">
        <v>1347</v>
      </c>
      <c r="C1402" s="132">
        <v>62046239000</v>
      </c>
      <c r="D1402" s="132" t="s">
        <v>546</v>
      </c>
      <c r="E1402" s="132" t="s">
        <v>420</v>
      </c>
      <c r="F1402" s="132">
        <v>93</v>
      </c>
      <c r="G1402" s="132" t="s">
        <v>3656</v>
      </c>
      <c r="H1402" s="132">
        <v>3</v>
      </c>
      <c r="I1402" s="132">
        <v>0.28599999999999998</v>
      </c>
      <c r="J1402" s="132">
        <v>1</v>
      </c>
      <c r="K1402" s="132">
        <v>0.28599999999999998</v>
      </c>
      <c r="L1402" s="132" t="s">
        <v>330</v>
      </c>
      <c r="M1402" s="132">
        <v>521</v>
      </c>
      <c r="N1402" s="132" t="s">
        <v>3915</v>
      </c>
      <c r="O1402" s="132">
        <v>7497</v>
      </c>
      <c r="P1402" s="132" t="s">
        <v>439</v>
      </c>
      <c r="Q1402" s="132">
        <v>9</v>
      </c>
      <c r="R1402" s="132" t="s">
        <v>1162</v>
      </c>
      <c r="S1402" s="132">
        <v>1000319</v>
      </c>
      <c r="T1402" s="132" t="s">
        <v>4383</v>
      </c>
      <c r="U1402" s="132">
        <v>664</v>
      </c>
      <c r="V1402" s="132">
        <v>28</v>
      </c>
      <c r="W1402" s="132" t="s">
        <v>1063</v>
      </c>
      <c r="X1402" s="132">
        <v>13</v>
      </c>
    </row>
    <row r="1403" spans="1:24" hidden="1">
      <c r="A1403" s="132">
        <v>1830</v>
      </c>
      <c r="B1403" s="132" t="s">
        <v>1348</v>
      </c>
      <c r="C1403" s="132">
        <v>61091000000</v>
      </c>
      <c r="D1403" s="132" t="s">
        <v>708</v>
      </c>
      <c r="E1403" s="132" t="s">
        <v>4432</v>
      </c>
      <c r="F1403" s="132">
        <v>21</v>
      </c>
      <c r="G1403" s="132" t="s">
        <v>3656</v>
      </c>
      <c r="H1403" s="132">
        <v>3</v>
      </c>
      <c r="I1403" s="132">
        <v>0.17599999999999999</v>
      </c>
      <c r="J1403" s="132">
        <v>1</v>
      </c>
      <c r="K1403" s="132">
        <v>0.17599999999999999</v>
      </c>
      <c r="L1403" s="132" t="s">
        <v>330</v>
      </c>
      <c r="M1403" s="132">
        <v>521</v>
      </c>
      <c r="N1403" s="132" t="s">
        <v>3915</v>
      </c>
      <c r="O1403" s="132">
        <v>7497</v>
      </c>
      <c r="P1403" s="132" t="s">
        <v>439</v>
      </c>
      <c r="Q1403" s="132">
        <v>9</v>
      </c>
      <c r="R1403" s="132" t="s">
        <v>1162</v>
      </c>
      <c r="S1403" s="132">
        <v>1000319</v>
      </c>
      <c r="T1403" s="132" t="s">
        <v>4383</v>
      </c>
      <c r="U1403" s="132">
        <v>664</v>
      </c>
      <c r="V1403" s="132">
        <v>12</v>
      </c>
      <c r="W1403" s="132" t="s">
        <v>1063</v>
      </c>
      <c r="X1403" s="132">
        <v>13</v>
      </c>
    </row>
    <row r="1404" spans="1:24" hidden="1">
      <c r="A1404" s="132">
        <v>1831</v>
      </c>
      <c r="B1404" s="132" t="s">
        <v>1349</v>
      </c>
      <c r="C1404" s="132">
        <v>62023000000</v>
      </c>
      <c r="D1404" s="132" t="s">
        <v>722</v>
      </c>
      <c r="E1404" s="132" t="s">
        <v>3650</v>
      </c>
      <c r="F1404" s="132">
        <v>14</v>
      </c>
      <c r="G1404" s="132" t="s">
        <v>3656</v>
      </c>
      <c r="H1404" s="132">
        <v>3</v>
      </c>
      <c r="I1404" s="132">
        <v>0.23400000000000001</v>
      </c>
      <c r="J1404" s="132">
        <v>1</v>
      </c>
      <c r="K1404" s="132">
        <v>0.23400000000000001</v>
      </c>
      <c r="L1404" s="132" t="s">
        <v>330</v>
      </c>
      <c r="M1404" s="132">
        <v>521</v>
      </c>
      <c r="N1404" s="132" t="s">
        <v>440</v>
      </c>
      <c r="O1404" s="132">
        <v>7485</v>
      </c>
      <c r="P1404" s="132" t="s">
        <v>439</v>
      </c>
      <c r="Q1404" s="132">
        <v>9</v>
      </c>
      <c r="R1404" s="132" t="s">
        <v>1162</v>
      </c>
      <c r="S1404" s="132">
        <v>1000319</v>
      </c>
      <c r="T1404" s="132" t="s">
        <v>4376</v>
      </c>
      <c r="U1404" s="132">
        <v>702</v>
      </c>
      <c r="V1404" s="132">
        <v>30</v>
      </c>
      <c r="W1404" s="132" t="s">
        <v>1038</v>
      </c>
      <c r="X1404" s="132">
        <v>5</v>
      </c>
    </row>
    <row r="1405" spans="1:24" hidden="1">
      <c r="A1405" s="132">
        <v>1832</v>
      </c>
      <c r="B1405" s="132" t="s">
        <v>1350</v>
      </c>
      <c r="C1405" s="132">
        <v>61091000000</v>
      </c>
      <c r="D1405" s="132" t="s">
        <v>708</v>
      </c>
      <c r="E1405" s="132" t="s">
        <v>4432</v>
      </c>
      <c r="F1405" s="132">
        <v>21</v>
      </c>
      <c r="G1405" s="132" t="s">
        <v>3656</v>
      </c>
      <c r="H1405" s="132">
        <v>3</v>
      </c>
      <c r="I1405" s="132">
        <v>0.24</v>
      </c>
      <c r="J1405" s="132">
        <v>1</v>
      </c>
      <c r="K1405" s="132">
        <v>0.24</v>
      </c>
      <c r="L1405" s="132" t="s">
        <v>330</v>
      </c>
      <c r="M1405" s="132">
        <v>521</v>
      </c>
      <c r="N1405" s="132" t="s">
        <v>440</v>
      </c>
      <c r="O1405" s="132">
        <v>7485</v>
      </c>
      <c r="P1405" s="132" t="s">
        <v>439</v>
      </c>
      <c r="Q1405" s="132">
        <v>9</v>
      </c>
      <c r="R1405" s="132" t="s">
        <v>1162</v>
      </c>
      <c r="S1405" s="132">
        <v>1000319</v>
      </c>
      <c r="T1405" s="132" t="s">
        <v>4383</v>
      </c>
      <c r="U1405" s="132">
        <v>664</v>
      </c>
      <c r="V1405" s="132">
        <v>24</v>
      </c>
      <c r="W1405" s="132" t="s">
        <v>1063</v>
      </c>
      <c r="X1405" s="132">
        <v>13</v>
      </c>
    </row>
    <row r="1406" spans="1:24" hidden="1">
      <c r="A1406" s="132">
        <v>1833</v>
      </c>
      <c r="B1406" s="132" t="s">
        <v>1351</v>
      </c>
      <c r="C1406" s="132">
        <v>61045200000</v>
      </c>
      <c r="D1406" s="132" t="s">
        <v>723</v>
      </c>
      <c r="E1406" s="132" t="s">
        <v>443</v>
      </c>
      <c r="F1406" s="132">
        <v>53</v>
      </c>
      <c r="G1406" s="132" t="s">
        <v>3656</v>
      </c>
      <c r="H1406" s="132">
        <v>3</v>
      </c>
      <c r="I1406" s="132">
        <v>0.20200000000000001</v>
      </c>
      <c r="J1406" s="132">
        <v>1</v>
      </c>
      <c r="K1406" s="132">
        <v>0.20200000000000001</v>
      </c>
      <c r="L1406" s="132" t="s">
        <v>330</v>
      </c>
      <c r="M1406" s="132">
        <v>521</v>
      </c>
      <c r="N1406" s="132" t="s">
        <v>440</v>
      </c>
      <c r="O1406" s="132">
        <v>7485</v>
      </c>
      <c r="P1406" s="132" t="s">
        <v>439</v>
      </c>
      <c r="Q1406" s="132">
        <v>9</v>
      </c>
      <c r="R1406" s="132" t="s">
        <v>1162</v>
      </c>
      <c r="S1406" s="132">
        <v>1000319</v>
      </c>
      <c r="T1406" s="132" t="s">
        <v>4153</v>
      </c>
      <c r="U1406" s="132">
        <v>472</v>
      </c>
      <c r="V1406" s="132">
        <v>22</v>
      </c>
      <c r="W1406" s="132" t="s">
        <v>1144</v>
      </c>
      <c r="X1406" s="132">
        <v>23</v>
      </c>
    </row>
    <row r="1407" spans="1:24" hidden="1">
      <c r="A1407" s="132">
        <v>1834</v>
      </c>
      <c r="B1407" s="132" t="s">
        <v>1352</v>
      </c>
      <c r="C1407" s="132">
        <v>61044200000</v>
      </c>
      <c r="D1407" s="132" t="s">
        <v>867</v>
      </c>
      <c r="E1407" s="132" t="s">
        <v>426</v>
      </c>
      <c r="F1407" s="132">
        <v>43</v>
      </c>
      <c r="G1407" s="132" t="s">
        <v>3656</v>
      </c>
      <c r="H1407" s="132">
        <v>3</v>
      </c>
      <c r="I1407" s="132">
        <v>0.17799999999999999</v>
      </c>
      <c r="J1407" s="132">
        <v>1</v>
      </c>
      <c r="K1407" s="132">
        <v>0.17799999999999999</v>
      </c>
      <c r="L1407" s="132" t="s">
        <v>330</v>
      </c>
      <c r="M1407" s="132">
        <v>521</v>
      </c>
      <c r="N1407" s="132" t="s">
        <v>440</v>
      </c>
      <c r="O1407" s="132">
        <v>7485</v>
      </c>
      <c r="P1407" s="132" t="s">
        <v>439</v>
      </c>
      <c r="Q1407" s="132">
        <v>9</v>
      </c>
      <c r="R1407" s="132" t="s">
        <v>1162</v>
      </c>
      <c r="S1407" s="132">
        <v>1000319</v>
      </c>
      <c r="T1407" s="132" t="s">
        <v>4382</v>
      </c>
      <c r="U1407" s="132">
        <v>467</v>
      </c>
      <c r="V1407" s="132">
        <v>22</v>
      </c>
      <c r="W1407" s="132" t="s">
        <v>1055</v>
      </c>
      <c r="X1407" s="132">
        <v>3</v>
      </c>
    </row>
    <row r="1408" spans="1:24" hidden="1">
      <c r="A1408" s="132">
        <v>1835</v>
      </c>
      <c r="B1408" s="132" t="s">
        <v>1353</v>
      </c>
      <c r="C1408" s="132">
        <v>61091000000</v>
      </c>
      <c r="D1408" s="132" t="s">
        <v>708</v>
      </c>
      <c r="E1408" s="132" t="s">
        <v>4432</v>
      </c>
      <c r="F1408" s="132">
        <v>21</v>
      </c>
      <c r="G1408" s="132" t="s">
        <v>3656</v>
      </c>
      <c r="H1408" s="132">
        <v>3</v>
      </c>
      <c r="I1408" s="132">
        <v>0.17199999999999999</v>
      </c>
      <c r="J1408" s="132">
        <v>1</v>
      </c>
      <c r="K1408" s="132">
        <v>0.17199999999999999</v>
      </c>
      <c r="L1408" s="132" t="s">
        <v>330</v>
      </c>
      <c r="M1408" s="132">
        <v>521</v>
      </c>
      <c r="N1408" s="132" t="s">
        <v>440</v>
      </c>
      <c r="O1408" s="132">
        <v>7485</v>
      </c>
      <c r="P1408" s="132" t="s">
        <v>439</v>
      </c>
      <c r="Q1408" s="132">
        <v>9</v>
      </c>
      <c r="R1408" s="132" t="s">
        <v>1162</v>
      </c>
      <c r="S1408" s="132">
        <v>1000319</v>
      </c>
      <c r="T1408" s="132" t="s">
        <v>4383</v>
      </c>
      <c r="U1408" s="132">
        <v>664</v>
      </c>
      <c r="V1408" s="132">
        <v>16</v>
      </c>
      <c r="W1408" s="132" t="s">
        <v>1048</v>
      </c>
      <c r="X1408" s="132">
        <v>4</v>
      </c>
    </row>
    <row r="1409" spans="1:24" hidden="1">
      <c r="A1409" s="132">
        <v>1836</v>
      </c>
      <c r="B1409" s="132" t="s">
        <v>1354</v>
      </c>
      <c r="C1409" s="132">
        <v>61046200000</v>
      </c>
      <c r="D1409" s="132" t="s">
        <v>928</v>
      </c>
      <c r="E1409" s="132" t="s">
        <v>442</v>
      </c>
      <c r="F1409" s="132">
        <v>24</v>
      </c>
      <c r="G1409" s="132" t="s">
        <v>3656</v>
      </c>
      <c r="H1409" s="132">
        <v>3</v>
      </c>
      <c r="I1409" s="132">
        <v>3.4000000000000002E-2</v>
      </c>
      <c r="J1409" s="132">
        <v>1</v>
      </c>
      <c r="K1409" s="132">
        <v>3.4000000000000002E-2</v>
      </c>
      <c r="L1409" s="132" t="s">
        <v>330</v>
      </c>
      <c r="M1409" s="132">
        <v>521</v>
      </c>
      <c r="N1409" s="132" t="s">
        <v>440</v>
      </c>
      <c r="O1409" s="132">
        <v>7485</v>
      </c>
      <c r="P1409" s="132" t="s">
        <v>439</v>
      </c>
      <c r="Q1409" s="132">
        <v>9</v>
      </c>
      <c r="R1409" s="132" t="s">
        <v>1162</v>
      </c>
      <c r="S1409" s="132">
        <v>1000319</v>
      </c>
      <c r="T1409" s="132" t="s">
        <v>4387</v>
      </c>
      <c r="U1409" s="132">
        <v>706</v>
      </c>
      <c r="V1409" s="132">
        <v>8</v>
      </c>
      <c r="W1409" s="132" t="s">
        <v>1046</v>
      </c>
      <c r="X1409" s="132">
        <v>12</v>
      </c>
    </row>
    <row r="1410" spans="1:24" hidden="1">
      <c r="A1410" s="132">
        <v>1837</v>
      </c>
      <c r="B1410" s="132" t="s">
        <v>1355</v>
      </c>
      <c r="C1410" s="132">
        <v>61124190000</v>
      </c>
      <c r="D1410" s="132" t="s">
        <v>986</v>
      </c>
      <c r="E1410" s="132" t="s">
        <v>3666</v>
      </c>
      <c r="F1410" s="132">
        <v>46</v>
      </c>
      <c r="G1410" s="132" t="s">
        <v>3656</v>
      </c>
      <c r="H1410" s="132">
        <v>3</v>
      </c>
      <c r="I1410" s="132">
        <v>0.11</v>
      </c>
      <c r="J1410" s="132">
        <v>1</v>
      </c>
      <c r="K1410" s="132">
        <v>0.11</v>
      </c>
      <c r="L1410" s="132" t="s">
        <v>330</v>
      </c>
      <c r="M1410" s="132">
        <v>521</v>
      </c>
      <c r="N1410" s="132" t="s">
        <v>3915</v>
      </c>
      <c r="O1410" s="132">
        <v>7497</v>
      </c>
      <c r="P1410" s="132" t="s">
        <v>425</v>
      </c>
      <c r="Q1410" s="132">
        <v>37</v>
      </c>
      <c r="R1410" s="132" t="s">
        <v>1162</v>
      </c>
      <c r="S1410" s="132">
        <v>1000319</v>
      </c>
      <c r="T1410" s="132" t="s">
        <v>4380</v>
      </c>
      <c r="U1410" s="132">
        <v>666</v>
      </c>
      <c r="V1410" s="132">
        <v>24</v>
      </c>
      <c r="W1410" s="132" t="s">
        <v>1063</v>
      </c>
      <c r="X1410" s="132">
        <v>13</v>
      </c>
    </row>
    <row r="1411" spans="1:24" hidden="1">
      <c r="A1411" s="132">
        <v>1838</v>
      </c>
      <c r="B1411" s="132" t="s">
        <v>1356</v>
      </c>
      <c r="C1411" s="132">
        <v>61112090000</v>
      </c>
      <c r="D1411" s="132" t="s">
        <v>1181</v>
      </c>
      <c r="E1411" s="132" t="s">
        <v>442</v>
      </c>
      <c r="F1411" s="132">
        <v>24</v>
      </c>
      <c r="G1411" s="132" t="s">
        <v>4311</v>
      </c>
      <c r="H1411" s="132">
        <v>6</v>
      </c>
      <c r="I1411" s="132">
        <v>3.5999999999999997E-2</v>
      </c>
      <c r="J1411" s="132">
        <v>1</v>
      </c>
      <c r="K1411" s="132">
        <v>3.5999999999999997E-2</v>
      </c>
      <c r="L1411" s="132" t="s">
        <v>330</v>
      </c>
      <c r="M1411" s="132">
        <v>521</v>
      </c>
      <c r="N1411" s="132" t="s">
        <v>3915</v>
      </c>
      <c r="O1411" s="132">
        <v>7497</v>
      </c>
      <c r="P1411" s="132" t="s">
        <v>439</v>
      </c>
      <c r="Q1411" s="132">
        <v>9</v>
      </c>
      <c r="R1411" s="132" t="s">
        <v>1162</v>
      </c>
      <c r="S1411" s="132">
        <v>1000319</v>
      </c>
      <c r="T1411" s="132" t="s">
        <v>2050</v>
      </c>
      <c r="U1411" s="132">
        <v>642</v>
      </c>
      <c r="V1411" s="132">
        <v>0</v>
      </c>
      <c r="W1411" s="132" t="s">
        <v>1063</v>
      </c>
      <c r="X1411" s="132">
        <v>13</v>
      </c>
    </row>
    <row r="1412" spans="1:24" hidden="1">
      <c r="A1412" s="132">
        <v>1839</v>
      </c>
      <c r="B1412" s="132" t="s">
        <v>1357</v>
      </c>
      <c r="C1412" s="132">
        <v>61091000000</v>
      </c>
      <c r="D1412" s="132" t="s">
        <v>717</v>
      </c>
      <c r="E1412" s="132" t="s">
        <v>4432</v>
      </c>
      <c r="F1412" s="132">
        <v>21</v>
      </c>
      <c r="G1412" s="132" t="s">
        <v>3699</v>
      </c>
      <c r="H1412" s="132">
        <v>4</v>
      </c>
      <c r="I1412" s="132">
        <v>5.3999999999999999E-2</v>
      </c>
      <c r="J1412" s="132">
        <v>1</v>
      </c>
      <c r="K1412" s="132">
        <v>5.3999999999999999E-2</v>
      </c>
      <c r="L1412" s="132" t="s">
        <v>330</v>
      </c>
      <c r="M1412" s="132">
        <v>521</v>
      </c>
      <c r="N1412" s="132" t="s">
        <v>440</v>
      </c>
      <c r="O1412" s="132">
        <v>7485</v>
      </c>
      <c r="P1412" s="132" t="s">
        <v>439</v>
      </c>
      <c r="Q1412" s="132">
        <v>9</v>
      </c>
      <c r="R1412" s="132" t="s">
        <v>1162</v>
      </c>
      <c r="S1412" s="132">
        <v>1000319</v>
      </c>
      <c r="T1412" s="132" t="s">
        <v>2041</v>
      </c>
      <c r="U1412" s="132">
        <v>646</v>
      </c>
      <c r="V1412" s="132">
        <v>7</v>
      </c>
      <c r="W1412" s="132" t="s">
        <v>1038</v>
      </c>
      <c r="X1412" s="132">
        <v>5</v>
      </c>
    </row>
    <row r="1413" spans="1:24" hidden="1">
      <c r="A1413" s="132">
        <v>1840</v>
      </c>
      <c r="B1413" s="132" t="s">
        <v>1358</v>
      </c>
      <c r="C1413" s="132">
        <v>61112090000</v>
      </c>
      <c r="D1413" s="132" t="s">
        <v>1188</v>
      </c>
      <c r="E1413" s="132" t="s">
        <v>442</v>
      </c>
      <c r="F1413" s="132">
        <v>24</v>
      </c>
      <c r="G1413" s="132" t="s">
        <v>4310</v>
      </c>
      <c r="H1413" s="132">
        <v>7</v>
      </c>
      <c r="I1413" s="132">
        <v>6.8000000000000005E-2</v>
      </c>
      <c r="J1413" s="132">
        <v>1</v>
      </c>
      <c r="K1413" s="132">
        <v>6.8000000000000005E-2</v>
      </c>
      <c r="L1413" s="132" t="s">
        <v>330</v>
      </c>
      <c r="M1413" s="132">
        <v>521</v>
      </c>
      <c r="N1413" s="132" t="s">
        <v>440</v>
      </c>
      <c r="O1413" s="132">
        <v>7485</v>
      </c>
      <c r="P1413" s="132" t="s">
        <v>439</v>
      </c>
      <c r="Q1413" s="132">
        <v>9</v>
      </c>
      <c r="R1413" s="132" t="s">
        <v>1162</v>
      </c>
      <c r="S1413" s="132">
        <v>1000319</v>
      </c>
      <c r="T1413" s="132" t="s">
        <v>2046</v>
      </c>
      <c r="U1413" s="132">
        <v>647</v>
      </c>
      <c r="V1413" s="132">
        <v>10</v>
      </c>
      <c r="W1413" s="132" t="s">
        <v>1046</v>
      </c>
      <c r="X1413" s="132">
        <v>12</v>
      </c>
    </row>
    <row r="1414" spans="1:24" hidden="1">
      <c r="A1414" s="132">
        <v>1841</v>
      </c>
      <c r="B1414" s="132" t="s">
        <v>1359</v>
      </c>
      <c r="C1414" s="132">
        <v>61113090000</v>
      </c>
      <c r="D1414" s="132" t="s">
        <v>724</v>
      </c>
      <c r="E1414" s="132" t="s">
        <v>442</v>
      </c>
      <c r="F1414" s="132">
        <v>24</v>
      </c>
      <c r="G1414" s="132" t="s">
        <v>4310</v>
      </c>
      <c r="H1414" s="132">
        <v>7</v>
      </c>
      <c r="I1414" s="132">
        <v>7.1999999999999995E-2</v>
      </c>
      <c r="J1414" s="132">
        <v>1</v>
      </c>
      <c r="K1414" s="132">
        <v>7.1999999999999995E-2</v>
      </c>
      <c r="L1414" s="132" t="s">
        <v>330</v>
      </c>
      <c r="M1414" s="132">
        <v>521</v>
      </c>
      <c r="N1414" s="132" t="s">
        <v>440</v>
      </c>
      <c r="O1414" s="132">
        <v>7485</v>
      </c>
      <c r="P1414" s="132" t="s">
        <v>425</v>
      </c>
      <c r="Q1414" s="132">
        <v>37</v>
      </c>
      <c r="R1414" s="132" t="s">
        <v>1162</v>
      </c>
      <c r="S1414" s="132">
        <v>1000319</v>
      </c>
      <c r="T1414" s="132" t="s">
        <v>2046</v>
      </c>
      <c r="U1414" s="132">
        <v>647</v>
      </c>
      <c r="V1414" s="132">
        <v>12</v>
      </c>
      <c r="W1414" s="132" t="s">
        <v>1055</v>
      </c>
      <c r="X1414" s="132">
        <v>3</v>
      </c>
    </row>
    <row r="1415" spans="1:24" hidden="1">
      <c r="A1415" s="132">
        <v>1842</v>
      </c>
      <c r="B1415" s="132" t="s">
        <v>1360</v>
      </c>
      <c r="C1415" s="132">
        <v>61091000000</v>
      </c>
      <c r="D1415" s="132" t="s">
        <v>856</v>
      </c>
      <c r="E1415" s="132" t="s">
        <v>453</v>
      </c>
      <c r="F1415" s="132">
        <v>73</v>
      </c>
      <c r="G1415" s="132" t="s">
        <v>3656</v>
      </c>
      <c r="H1415" s="132">
        <v>3</v>
      </c>
      <c r="I1415" s="132">
        <v>7.3999999999999996E-2</v>
      </c>
      <c r="J1415" s="132">
        <v>1</v>
      </c>
      <c r="K1415" s="132">
        <v>7.3999999999999996E-2</v>
      </c>
      <c r="L1415" s="132" t="s">
        <v>330</v>
      </c>
      <c r="M1415" s="132">
        <v>521</v>
      </c>
      <c r="N1415" s="132" t="s">
        <v>440</v>
      </c>
      <c r="O1415" s="132">
        <v>7485</v>
      </c>
      <c r="P1415" s="132" t="s">
        <v>439</v>
      </c>
      <c r="Q1415" s="132">
        <v>9</v>
      </c>
      <c r="R1415" s="132" t="s">
        <v>1162</v>
      </c>
      <c r="S1415" s="132">
        <v>1000319</v>
      </c>
      <c r="T1415" s="132" t="s">
        <v>4380</v>
      </c>
      <c r="U1415" s="132">
        <v>666</v>
      </c>
      <c r="V1415" s="132">
        <v>16</v>
      </c>
      <c r="W1415" s="132" t="s">
        <v>1046</v>
      </c>
      <c r="X1415" s="132">
        <v>12</v>
      </c>
    </row>
    <row r="1416" spans="1:24" hidden="1">
      <c r="A1416" s="132">
        <v>1843</v>
      </c>
      <c r="B1416" s="132" t="s">
        <v>1361</v>
      </c>
      <c r="C1416" s="132">
        <v>62046239000</v>
      </c>
      <c r="D1416" s="132" t="s">
        <v>543</v>
      </c>
      <c r="E1416" s="132" t="s">
        <v>3727</v>
      </c>
      <c r="F1416" s="132">
        <v>264</v>
      </c>
      <c r="G1416" s="132" t="s">
        <v>3656</v>
      </c>
      <c r="H1416" s="132">
        <v>3</v>
      </c>
      <c r="I1416" s="132">
        <v>0.11799999999999999</v>
      </c>
      <c r="J1416" s="132">
        <v>1</v>
      </c>
      <c r="K1416" s="132">
        <v>0.11799999999999999</v>
      </c>
      <c r="L1416" s="132" t="s">
        <v>330</v>
      </c>
      <c r="M1416" s="132">
        <v>521</v>
      </c>
      <c r="N1416" s="132" t="s">
        <v>440</v>
      </c>
      <c r="O1416" s="132">
        <v>7485</v>
      </c>
      <c r="P1416" s="132" t="s">
        <v>439</v>
      </c>
      <c r="Q1416" s="132">
        <v>9</v>
      </c>
      <c r="R1416" s="132" t="s">
        <v>1162</v>
      </c>
      <c r="S1416" s="132">
        <v>1000319</v>
      </c>
      <c r="T1416" s="132" t="s">
        <v>4380</v>
      </c>
      <c r="U1416" s="132">
        <v>666</v>
      </c>
      <c r="V1416" s="132">
        <v>14</v>
      </c>
      <c r="W1416" s="132" t="s">
        <v>1064</v>
      </c>
      <c r="X1416" s="132">
        <v>7</v>
      </c>
    </row>
    <row r="1417" spans="1:24" hidden="1">
      <c r="A1417" s="132">
        <v>1844</v>
      </c>
      <c r="B1417" s="132" t="s">
        <v>1362</v>
      </c>
      <c r="C1417" s="132">
        <v>61034200090</v>
      </c>
      <c r="D1417" s="132" t="s">
        <v>512</v>
      </c>
      <c r="E1417" s="132" t="s">
        <v>442</v>
      </c>
      <c r="F1417" s="132">
        <v>24</v>
      </c>
      <c r="G1417" s="132" t="s">
        <v>3699</v>
      </c>
      <c r="H1417" s="132">
        <v>4</v>
      </c>
      <c r="I1417" s="132">
        <v>0.156</v>
      </c>
      <c r="J1417" s="132">
        <v>1</v>
      </c>
      <c r="K1417" s="132">
        <v>0.156</v>
      </c>
      <c r="L1417" s="132" t="s">
        <v>330</v>
      </c>
      <c r="M1417" s="132">
        <v>521</v>
      </c>
      <c r="N1417" s="132" t="s">
        <v>440</v>
      </c>
      <c r="O1417" s="132">
        <v>7485</v>
      </c>
      <c r="P1417" s="132" t="s">
        <v>439</v>
      </c>
      <c r="Q1417" s="132">
        <v>9</v>
      </c>
      <c r="R1417" s="132" t="s">
        <v>1162</v>
      </c>
      <c r="S1417" s="132">
        <v>1000319</v>
      </c>
      <c r="T1417" s="132" t="s">
        <v>4380</v>
      </c>
      <c r="U1417" s="132">
        <v>666</v>
      </c>
      <c r="V1417" s="132">
        <v>20</v>
      </c>
      <c r="W1417" s="132" t="s">
        <v>1109</v>
      </c>
      <c r="X1417" s="132">
        <v>9</v>
      </c>
    </row>
    <row r="1418" spans="1:24" hidden="1">
      <c r="A1418" s="132">
        <v>1845</v>
      </c>
      <c r="B1418" s="132" t="s">
        <v>1363</v>
      </c>
      <c r="C1418" s="132">
        <v>61034300090</v>
      </c>
      <c r="D1418" s="132" t="s">
        <v>1338</v>
      </c>
      <c r="E1418" s="132" t="s">
        <v>442</v>
      </c>
      <c r="F1418" s="132">
        <v>24</v>
      </c>
      <c r="G1418" s="132" t="s">
        <v>3699</v>
      </c>
      <c r="H1418" s="132">
        <v>4</v>
      </c>
      <c r="I1418" s="132">
        <v>0.20599999999999999</v>
      </c>
      <c r="J1418" s="132">
        <v>1</v>
      </c>
      <c r="K1418" s="132">
        <v>0.20599999999999999</v>
      </c>
      <c r="L1418" s="132" t="s">
        <v>330</v>
      </c>
      <c r="M1418" s="132">
        <v>521</v>
      </c>
      <c r="N1418" s="132" t="s">
        <v>440</v>
      </c>
      <c r="O1418" s="132">
        <v>7485</v>
      </c>
      <c r="P1418" s="132" t="s">
        <v>425</v>
      </c>
      <c r="Q1418" s="132">
        <v>37</v>
      </c>
      <c r="R1418" s="132" t="s">
        <v>1162</v>
      </c>
      <c r="S1418" s="132">
        <v>1000319</v>
      </c>
      <c r="T1418" s="132" t="s">
        <v>4383</v>
      </c>
      <c r="U1418" s="132">
        <v>664</v>
      </c>
      <c r="V1418" s="132">
        <v>16</v>
      </c>
      <c r="W1418" s="132" t="s">
        <v>1109</v>
      </c>
      <c r="X1418" s="132">
        <v>9</v>
      </c>
    </row>
    <row r="1419" spans="1:24" hidden="1">
      <c r="A1419" s="132">
        <v>1846</v>
      </c>
      <c r="B1419" s="132" t="s">
        <v>1364</v>
      </c>
      <c r="C1419" s="132">
        <v>65050090000</v>
      </c>
      <c r="D1419" s="132" t="s">
        <v>1365</v>
      </c>
      <c r="E1419" s="132" t="s">
        <v>434</v>
      </c>
      <c r="F1419" s="132">
        <v>5</v>
      </c>
      <c r="G1419" s="132" t="s">
        <v>3656</v>
      </c>
      <c r="H1419" s="132">
        <v>3</v>
      </c>
      <c r="I1419" s="132">
        <v>0.27200000000000002</v>
      </c>
      <c r="J1419" s="132">
        <v>1</v>
      </c>
      <c r="K1419" s="132">
        <v>0.27200000000000002</v>
      </c>
      <c r="L1419" s="132" t="s">
        <v>330</v>
      </c>
      <c r="M1419" s="132">
        <v>521</v>
      </c>
      <c r="N1419" s="132" t="s">
        <v>440</v>
      </c>
      <c r="O1419" s="132">
        <v>7485</v>
      </c>
      <c r="P1419" s="132" t="s">
        <v>439</v>
      </c>
      <c r="Q1419" s="132">
        <v>9</v>
      </c>
      <c r="R1419" s="132" t="s">
        <v>1162</v>
      </c>
      <c r="S1419" s="132">
        <v>1000319</v>
      </c>
      <c r="T1419" s="132" t="s">
        <v>1215</v>
      </c>
      <c r="U1419" s="132">
        <v>704</v>
      </c>
      <c r="V1419" s="132">
        <v>24</v>
      </c>
      <c r="W1419" s="132" t="s">
        <v>1144</v>
      </c>
      <c r="X1419" s="132">
        <v>23</v>
      </c>
    </row>
    <row r="1420" spans="1:24" hidden="1">
      <c r="A1420" s="132">
        <v>1847</v>
      </c>
      <c r="B1420" s="132" t="s">
        <v>1366</v>
      </c>
      <c r="C1420" s="132">
        <v>61034200090</v>
      </c>
      <c r="D1420" s="132" t="s">
        <v>725</v>
      </c>
      <c r="E1420" s="132" t="s">
        <v>3671</v>
      </c>
      <c r="F1420" s="132">
        <v>54</v>
      </c>
      <c r="G1420" s="132" t="s">
        <v>3699</v>
      </c>
      <c r="H1420" s="132">
        <v>4</v>
      </c>
      <c r="I1420" s="132">
        <v>6.4000000000000001E-2</v>
      </c>
      <c r="J1420" s="132">
        <v>1</v>
      </c>
      <c r="K1420" s="132">
        <v>6.4000000000000001E-2</v>
      </c>
      <c r="L1420" s="132" t="s">
        <v>330</v>
      </c>
      <c r="M1420" s="132">
        <v>521</v>
      </c>
      <c r="N1420" s="132" t="s">
        <v>3915</v>
      </c>
      <c r="O1420" s="132">
        <v>7497</v>
      </c>
      <c r="P1420" s="132" t="s">
        <v>439</v>
      </c>
      <c r="Q1420" s="132">
        <v>9</v>
      </c>
      <c r="R1420" s="132" t="s">
        <v>1162</v>
      </c>
      <c r="S1420" s="132">
        <v>1000319</v>
      </c>
      <c r="T1420" s="132" t="s">
        <v>2055</v>
      </c>
      <c r="U1420" s="132">
        <v>645</v>
      </c>
      <c r="V1420" s="132">
        <v>0</v>
      </c>
      <c r="W1420" s="132" t="s">
        <v>3917</v>
      </c>
      <c r="X1420" s="132">
        <v>29</v>
      </c>
    </row>
    <row r="1421" spans="1:24" hidden="1">
      <c r="A1421" s="132">
        <v>1848</v>
      </c>
      <c r="B1421" s="132" t="s">
        <v>1367</v>
      </c>
      <c r="C1421" s="132">
        <v>61034200090</v>
      </c>
      <c r="D1421" s="132" t="s">
        <v>512</v>
      </c>
      <c r="E1421" s="132" t="s">
        <v>442</v>
      </c>
      <c r="F1421" s="132">
        <v>24</v>
      </c>
      <c r="G1421" s="132" t="s">
        <v>3699</v>
      </c>
      <c r="H1421" s="132">
        <v>4</v>
      </c>
      <c r="I1421" s="132">
        <v>0.14000000000000001</v>
      </c>
      <c r="J1421" s="132">
        <v>1</v>
      </c>
      <c r="K1421" s="132">
        <v>0.14000000000000001</v>
      </c>
      <c r="L1421" s="132" t="s">
        <v>330</v>
      </c>
      <c r="M1421" s="132">
        <v>521</v>
      </c>
      <c r="N1421" s="132" t="s">
        <v>440</v>
      </c>
      <c r="O1421" s="132">
        <v>7485</v>
      </c>
      <c r="P1421" s="132" t="s">
        <v>439</v>
      </c>
      <c r="Q1421" s="132">
        <v>9</v>
      </c>
      <c r="R1421" s="132" t="s">
        <v>1162</v>
      </c>
      <c r="S1421" s="132">
        <v>1000319</v>
      </c>
      <c r="T1421" s="132" t="s">
        <v>4153</v>
      </c>
      <c r="U1421" s="132">
        <v>472</v>
      </c>
      <c r="V1421" s="132">
        <v>20</v>
      </c>
      <c r="W1421" s="132" t="s">
        <v>1048</v>
      </c>
      <c r="X1421" s="132">
        <v>4</v>
      </c>
    </row>
    <row r="1422" spans="1:24" hidden="1">
      <c r="A1422" s="132">
        <v>1849</v>
      </c>
      <c r="B1422" s="132" t="s">
        <v>1368</v>
      </c>
      <c r="C1422" s="132">
        <v>61091000000</v>
      </c>
      <c r="D1422" s="132" t="s">
        <v>839</v>
      </c>
      <c r="E1422" s="132" t="s">
        <v>453</v>
      </c>
      <c r="F1422" s="132">
        <v>73</v>
      </c>
      <c r="G1422" s="132" t="s">
        <v>3699</v>
      </c>
      <c r="H1422" s="132">
        <v>4</v>
      </c>
      <c r="I1422" s="132">
        <v>6.4000000000000001E-2</v>
      </c>
      <c r="J1422" s="132">
        <v>1</v>
      </c>
      <c r="K1422" s="132">
        <v>6.4000000000000001E-2</v>
      </c>
      <c r="L1422" s="132" t="s">
        <v>330</v>
      </c>
      <c r="M1422" s="132">
        <v>521</v>
      </c>
      <c r="N1422" s="132" t="s">
        <v>440</v>
      </c>
      <c r="O1422" s="132">
        <v>7485</v>
      </c>
      <c r="P1422" s="132" t="s">
        <v>439</v>
      </c>
      <c r="Q1422" s="132">
        <v>9</v>
      </c>
      <c r="R1422" s="132" t="s">
        <v>1162</v>
      </c>
      <c r="S1422" s="132">
        <v>1000319</v>
      </c>
      <c r="T1422" s="132" t="s">
        <v>4386</v>
      </c>
      <c r="U1422" s="132">
        <v>705</v>
      </c>
      <c r="V1422" s="132">
        <v>12</v>
      </c>
      <c r="W1422" s="132" t="s">
        <v>1046</v>
      </c>
      <c r="X1422" s="132">
        <v>12</v>
      </c>
    </row>
    <row r="1423" spans="1:24" hidden="1">
      <c r="A1423" s="132">
        <v>1850</v>
      </c>
      <c r="B1423" s="132" t="s">
        <v>1369</v>
      </c>
      <c r="C1423" s="132">
        <v>61034200090</v>
      </c>
      <c r="D1423" s="132" t="s">
        <v>512</v>
      </c>
      <c r="E1423" s="132" t="s">
        <v>442</v>
      </c>
      <c r="F1423" s="132">
        <v>24</v>
      </c>
      <c r="G1423" s="132" t="s">
        <v>3699</v>
      </c>
      <c r="H1423" s="132">
        <v>4</v>
      </c>
      <c r="I1423" s="132">
        <v>9.6000000000000002E-2</v>
      </c>
      <c r="J1423" s="132">
        <v>1</v>
      </c>
      <c r="K1423" s="132">
        <v>9.6000000000000002E-2</v>
      </c>
      <c r="L1423" s="132" t="s">
        <v>330</v>
      </c>
      <c r="M1423" s="132">
        <v>521</v>
      </c>
      <c r="N1423" s="132" t="s">
        <v>440</v>
      </c>
      <c r="O1423" s="132">
        <v>7485</v>
      </c>
      <c r="P1423" s="132" t="s">
        <v>439</v>
      </c>
      <c r="Q1423" s="132">
        <v>9</v>
      </c>
      <c r="R1423" s="132" t="s">
        <v>1162</v>
      </c>
      <c r="S1423" s="132">
        <v>1000319</v>
      </c>
      <c r="T1423" s="132" t="s">
        <v>4386</v>
      </c>
      <c r="U1423" s="132">
        <v>705</v>
      </c>
      <c r="V1423" s="132">
        <v>0</v>
      </c>
      <c r="W1423" s="132" t="s">
        <v>1109</v>
      </c>
      <c r="X1423" s="132">
        <v>9</v>
      </c>
    </row>
    <row r="1424" spans="1:24" hidden="1">
      <c r="A1424" s="132">
        <v>1851</v>
      </c>
      <c r="B1424" s="132" t="s">
        <v>1370</v>
      </c>
      <c r="C1424" s="132">
        <v>61044900000</v>
      </c>
      <c r="D1424" s="132" t="s">
        <v>1081</v>
      </c>
      <c r="E1424" s="132" t="s">
        <v>426</v>
      </c>
      <c r="F1424" s="132">
        <v>43</v>
      </c>
      <c r="G1424" s="132" t="s">
        <v>3656</v>
      </c>
      <c r="H1424" s="132">
        <v>3</v>
      </c>
      <c r="I1424" s="132">
        <v>0.14399999999999999</v>
      </c>
      <c r="J1424" s="132">
        <v>1</v>
      </c>
      <c r="K1424" s="132">
        <v>0.14399999999999999</v>
      </c>
      <c r="L1424" s="132" t="s">
        <v>330</v>
      </c>
      <c r="M1424" s="132">
        <v>521</v>
      </c>
      <c r="N1424" s="132" t="s">
        <v>3915</v>
      </c>
      <c r="O1424" s="132">
        <v>7497</v>
      </c>
      <c r="P1424" s="132" t="s">
        <v>431</v>
      </c>
      <c r="Q1424" s="132">
        <v>53</v>
      </c>
      <c r="R1424" s="132" t="s">
        <v>1162</v>
      </c>
      <c r="S1424" s="132">
        <v>1000319</v>
      </c>
      <c r="T1424" s="132" t="s">
        <v>2043</v>
      </c>
      <c r="U1424" s="132">
        <v>639</v>
      </c>
      <c r="V1424" s="132">
        <v>30</v>
      </c>
      <c r="W1424" s="132" t="s">
        <v>1046</v>
      </c>
      <c r="X1424" s="132">
        <v>12</v>
      </c>
    </row>
    <row r="1425" spans="1:24" hidden="1">
      <c r="A1425" s="132">
        <v>1852</v>
      </c>
      <c r="B1425" s="132" t="s">
        <v>1371</v>
      </c>
      <c r="C1425" s="132">
        <v>61091000000</v>
      </c>
      <c r="D1425" s="132" t="s">
        <v>856</v>
      </c>
      <c r="E1425" s="132" t="s">
        <v>453</v>
      </c>
      <c r="F1425" s="132">
        <v>73</v>
      </c>
      <c r="G1425" s="132" t="s">
        <v>3656</v>
      </c>
      <c r="H1425" s="132">
        <v>3</v>
      </c>
      <c r="I1425" s="132">
        <v>6.4000000000000001E-2</v>
      </c>
      <c r="J1425" s="132">
        <v>1</v>
      </c>
      <c r="K1425" s="132">
        <v>6.4000000000000001E-2</v>
      </c>
      <c r="L1425" s="132" t="s">
        <v>330</v>
      </c>
      <c r="M1425" s="132">
        <v>521</v>
      </c>
      <c r="N1425" s="132" t="s">
        <v>440</v>
      </c>
      <c r="O1425" s="132">
        <v>7485</v>
      </c>
      <c r="P1425" s="132" t="s">
        <v>439</v>
      </c>
      <c r="Q1425" s="132">
        <v>9</v>
      </c>
      <c r="R1425" s="132" t="s">
        <v>1162</v>
      </c>
      <c r="S1425" s="132">
        <v>1000319</v>
      </c>
      <c r="T1425" s="132" t="s">
        <v>4389</v>
      </c>
      <c r="U1425" s="132">
        <v>707</v>
      </c>
      <c r="V1425" s="132">
        <v>14</v>
      </c>
      <c r="W1425" s="132" t="s">
        <v>1046</v>
      </c>
      <c r="X1425" s="132">
        <v>12</v>
      </c>
    </row>
    <row r="1426" spans="1:24" hidden="1">
      <c r="A1426" s="132">
        <v>1853</v>
      </c>
      <c r="B1426" s="132" t="s">
        <v>1372</v>
      </c>
      <c r="C1426" s="132">
        <v>61112090000</v>
      </c>
      <c r="D1426" s="132" t="s">
        <v>1188</v>
      </c>
      <c r="E1426" s="132" t="s">
        <v>442</v>
      </c>
      <c r="F1426" s="132">
        <v>24</v>
      </c>
      <c r="G1426" s="132" t="s">
        <v>4310</v>
      </c>
      <c r="H1426" s="132">
        <v>7</v>
      </c>
      <c r="I1426" s="132">
        <v>7.3999999999999996E-2</v>
      </c>
      <c r="J1426" s="132">
        <v>1</v>
      </c>
      <c r="K1426" s="132">
        <v>7.3999999999999996E-2</v>
      </c>
      <c r="L1426" s="132" t="s">
        <v>330</v>
      </c>
      <c r="M1426" s="132">
        <v>521</v>
      </c>
      <c r="N1426" s="132" t="s">
        <v>440</v>
      </c>
      <c r="O1426" s="132">
        <v>7485</v>
      </c>
      <c r="P1426" s="132" t="s">
        <v>439</v>
      </c>
      <c r="Q1426" s="132">
        <v>9</v>
      </c>
      <c r="R1426" s="132" t="s">
        <v>1162</v>
      </c>
      <c r="S1426" s="132">
        <v>1000319</v>
      </c>
      <c r="T1426" s="132" t="s">
        <v>2046</v>
      </c>
      <c r="U1426" s="132">
        <v>647</v>
      </c>
      <c r="V1426" s="132">
        <v>10</v>
      </c>
      <c r="W1426" s="132" t="s">
        <v>1048</v>
      </c>
      <c r="X1426" s="132">
        <v>4</v>
      </c>
    </row>
    <row r="1427" spans="1:24" hidden="1">
      <c r="A1427" s="132">
        <v>1854</v>
      </c>
      <c r="B1427" s="132" t="s">
        <v>1373</v>
      </c>
      <c r="C1427" s="132">
        <v>61091000000</v>
      </c>
      <c r="D1427" s="132" t="s">
        <v>839</v>
      </c>
      <c r="E1427" s="132" t="s">
        <v>453</v>
      </c>
      <c r="F1427" s="132">
        <v>73</v>
      </c>
      <c r="G1427" s="132" t="s">
        <v>3699</v>
      </c>
      <c r="H1427" s="132">
        <v>4</v>
      </c>
      <c r="I1427" s="132">
        <v>5.8000000000000003E-2</v>
      </c>
      <c r="J1427" s="132">
        <v>1</v>
      </c>
      <c r="K1427" s="132">
        <v>5.8000000000000003E-2</v>
      </c>
      <c r="L1427" s="132" t="s">
        <v>330</v>
      </c>
      <c r="M1427" s="132">
        <v>521</v>
      </c>
      <c r="N1427" s="132" t="s">
        <v>440</v>
      </c>
      <c r="O1427" s="132">
        <v>7485</v>
      </c>
      <c r="P1427" s="132" t="s">
        <v>439</v>
      </c>
      <c r="Q1427" s="132">
        <v>9</v>
      </c>
      <c r="R1427" s="132" t="s">
        <v>1162</v>
      </c>
      <c r="S1427" s="132">
        <v>1000319</v>
      </c>
      <c r="T1427" s="132" t="s">
        <v>2046</v>
      </c>
      <c r="U1427" s="132">
        <v>647</v>
      </c>
      <c r="V1427" s="132">
        <v>12</v>
      </c>
      <c r="W1427" s="132" t="s">
        <v>1048</v>
      </c>
      <c r="X1427" s="132">
        <v>4</v>
      </c>
    </row>
    <row r="1428" spans="1:24" hidden="1">
      <c r="A1428" s="132">
        <v>1855</v>
      </c>
      <c r="B1428" s="132" t="s">
        <v>1374</v>
      </c>
      <c r="C1428" s="132">
        <v>61045200000</v>
      </c>
      <c r="D1428" s="132" t="s">
        <v>1201</v>
      </c>
      <c r="E1428" s="132" t="s">
        <v>443</v>
      </c>
      <c r="F1428" s="132">
        <v>53</v>
      </c>
      <c r="G1428" s="132" t="s">
        <v>3656</v>
      </c>
      <c r="H1428" s="132">
        <v>3</v>
      </c>
      <c r="I1428" s="132">
        <v>0.17599999999999999</v>
      </c>
      <c r="J1428" s="132">
        <v>1</v>
      </c>
      <c r="K1428" s="132">
        <v>0.17599999999999999</v>
      </c>
      <c r="L1428" s="132" t="s">
        <v>330</v>
      </c>
      <c r="M1428" s="132">
        <v>521</v>
      </c>
      <c r="N1428" s="132" t="s">
        <v>440</v>
      </c>
      <c r="O1428" s="132">
        <v>7485</v>
      </c>
      <c r="P1428" s="132" t="s">
        <v>439</v>
      </c>
      <c r="Q1428" s="132">
        <v>9</v>
      </c>
      <c r="R1428" s="132" t="s">
        <v>1162</v>
      </c>
      <c r="S1428" s="132">
        <v>1000319</v>
      </c>
      <c r="T1428" s="132" t="s">
        <v>1013</v>
      </c>
      <c r="U1428" s="132">
        <v>681</v>
      </c>
      <c r="V1428" s="132">
        <v>0</v>
      </c>
      <c r="W1428" s="132" t="s">
        <v>1038</v>
      </c>
      <c r="X1428" s="132">
        <v>5</v>
      </c>
    </row>
    <row r="1429" spans="1:24" hidden="1">
      <c r="A1429" s="132">
        <v>1856</v>
      </c>
      <c r="B1429" s="132" t="s">
        <v>1375</v>
      </c>
      <c r="C1429" s="132">
        <v>61103091000</v>
      </c>
      <c r="D1429" s="132" t="s">
        <v>721</v>
      </c>
      <c r="E1429" s="132" t="s">
        <v>316</v>
      </c>
      <c r="F1429" s="132">
        <v>17</v>
      </c>
      <c r="G1429" s="132" t="s">
        <v>3699</v>
      </c>
      <c r="H1429" s="132">
        <v>4</v>
      </c>
      <c r="I1429" s="132">
        <v>0.11600000000000001</v>
      </c>
      <c r="J1429" s="132">
        <v>1</v>
      </c>
      <c r="K1429" s="132">
        <v>0.11600000000000001</v>
      </c>
      <c r="L1429" s="132" t="s">
        <v>330</v>
      </c>
      <c r="M1429" s="132">
        <v>521</v>
      </c>
      <c r="N1429" s="132" t="s">
        <v>2937</v>
      </c>
      <c r="O1429" s="132">
        <v>7495</v>
      </c>
      <c r="P1429" s="132" t="s">
        <v>3878</v>
      </c>
      <c r="Q1429" s="132">
        <v>56</v>
      </c>
      <c r="R1429" s="132" t="s">
        <v>1162</v>
      </c>
      <c r="S1429" s="132">
        <v>1000319</v>
      </c>
      <c r="T1429" s="132" t="s">
        <v>4390</v>
      </c>
      <c r="U1429" s="132">
        <v>708</v>
      </c>
      <c r="V1429" s="132">
        <v>24</v>
      </c>
      <c r="W1429" s="132" t="s">
        <v>1038</v>
      </c>
      <c r="X1429" s="132">
        <v>5</v>
      </c>
    </row>
    <row r="1430" spans="1:24" hidden="1">
      <c r="A1430" s="132">
        <v>1857</v>
      </c>
      <c r="B1430" s="132" t="s">
        <v>1376</v>
      </c>
      <c r="C1430" s="132">
        <v>61044900000</v>
      </c>
      <c r="D1430" s="132" t="s">
        <v>1081</v>
      </c>
      <c r="E1430" s="132" t="s">
        <v>426</v>
      </c>
      <c r="F1430" s="132">
        <v>43</v>
      </c>
      <c r="G1430" s="132" t="s">
        <v>3656</v>
      </c>
      <c r="H1430" s="132">
        <v>3</v>
      </c>
      <c r="I1430" s="132">
        <v>0.29599999999999999</v>
      </c>
      <c r="J1430" s="132">
        <v>1</v>
      </c>
      <c r="K1430" s="132">
        <v>0.29599999999999999</v>
      </c>
      <c r="L1430" s="132" t="s">
        <v>330</v>
      </c>
      <c r="M1430" s="132">
        <v>521</v>
      </c>
      <c r="N1430" s="132" t="s">
        <v>3915</v>
      </c>
      <c r="O1430" s="132">
        <v>7497</v>
      </c>
      <c r="P1430" s="132" t="s">
        <v>431</v>
      </c>
      <c r="Q1430" s="132">
        <v>53</v>
      </c>
      <c r="R1430" s="132" t="s">
        <v>1162</v>
      </c>
      <c r="S1430" s="132">
        <v>1000319</v>
      </c>
      <c r="T1430" s="132" t="s">
        <v>4388</v>
      </c>
      <c r="U1430" s="132">
        <v>704</v>
      </c>
      <c r="V1430" s="132">
        <v>46</v>
      </c>
      <c r="W1430" s="132" t="s">
        <v>1046</v>
      </c>
      <c r="X1430" s="132">
        <v>12</v>
      </c>
    </row>
    <row r="1431" spans="1:24" hidden="1">
      <c r="A1431" s="132">
        <v>1858</v>
      </c>
      <c r="B1431" s="132" t="s">
        <v>1377</v>
      </c>
      <c r="C1431" s="132">
        <v>61061000000</v>
      </c>
      <c r="D1431" s="132" t="s">
        <v>542</v>
      </c>
      <c r="E1431" s="132" t="s">
        <v>444</v>
      </c>
      <c r="F1431" s="132">
        <v>82</v>
      </c>
      <c r="G1431" s="132" t="s">
        <v>3656</v>
      </c>
      <c r="H1431" s="132">
        <v>3</v>
      </c>
      <c r="I1431" s="132">
        <v>6.2E-2</v>
      </c>
      <c r="J1431" s="132">
        <v>1</v>
      </c>
      <c r="K1431" s="132">
        <v>6.2E-2</v>
      </c>
      <c r="L1431" s="132" t="s">
        <v>330</v>
      </c>
      <c r="M1431" s="132">
        <v>521</v>
      </c>
      <c r="N1431" s="132" t="s">
        <v>3915</v>
      </c>
      <c r="O1431" s="132">
        <v>7497</v>
      </c>
      <c r="P1431" s="132" t="s">
        <v>439</v>
      </c>
      <c r="Q1431" s="132">
        <v>9</v>
      </c>
      <c r="R1431" s="132" t="s">
        <v>1162</v>
      </c>
      <c r="S1431" s="132">
        <v>1000319</v>
      </c>
      <c r="T1431" s="132" t="s">
        <v>4386</v>
      </c>
      <c r="U1431" s="132">
        <v>705</v>
      </c>
      <c r="V1431" s="132">
        <v>22</v>
      </c>
      <c r="W1431" s="132" t="s">
        <v>1046</v>
      </c>
      <c r="X1431" s="132">
        <v>12</v>
      </c>
    </row>
    <row r="1432" spans="1:24" hidden="1">
      <c r="A1432" s="132">
        <v>1859</v>
      </c>
      <c r="B1432" s="132" t="s">
        <v>1378</v>
      </c>
      <c r="C1432" s="132">
        <v>61091000000</v>
      </c>
      <c r="D1432" s="132" t="s">
        <v>839</v>
      </c>
      <c r="E1432" s="132" t="s">
        <v>453</v>
      </c>
      <c r="F1432" s="132">
        <v>73</v>
      </c>
      <c r="G1432" s="132" t="s">
        <v>3699</v>
      </c>
      <c r="H1432" s="132">
        <v>4</v>
      </c>
      <c r="I1432" s="132">
        <v>5.1999999999999998E-2</v>
      </c>
      <c r="J1432" s="132">
        <v>1</v>
      </c>
      <c r="K1432" s="132">
        <v>5.1999999999999998E-2</v>
      </c>
      <c r="L1432" s="132" t="s">
        <v>330</v>
      </c>
      <c r="M1432" s="132">
        <v>521</v>
      </c>
      <c r="N1432" s="132" t="s">
        <v>440</v>
      </c>
      <c r="O1432" s="132">
        <v>7485</v>
      </c>
      <c r="P1432" s="132" t="s">
        <v>439</v>
      </c>
      <c r="Q1432" s="132">
        <v>9</v>
      </c>
      <c r="R1432" s="132" t="s">
        <v>1162</v>
      </c>
      <c r="S1432" s="132">
        <v>1000319</v>
      </c>
      <c r="T1432" s="132" t="s">
        <v>2046</v>
      </c>
      <c r="U1432" s="132">
        <v>647</v>
      </c>
      <c r="V1432" s="132">
        <v>12</v>
      </c>
      <c r="W1432" s="132" t="s">
        <v>1046</v>
      </c>
      <c r="X1432" s="132">
        <v>12</v>
      </c>
    </row>
    <row r="1433" spans="1:24" hidden="1">
      <c r="A1433" s="132">
        <v>1860</v>
      </c>
      <c r="B1433" s="132" t="s">
        <v>1379</v>
      </c>
      <c r="C1433" s="132">
        <v>61034200090</v>
      </c>
      <c r="D1433" s="132" t="s">
        <v>512</v>
      </c>
      <c r="E1433" s="132" t="s">
        <v>442</v>
      </c>
      <c r="F1433" s="132">
        <v>24</v>
      </c>
      <c r="G1433" s="132" t="s">
        <v>3699</v>
      </c>
      <c r="H1433" s="132">
        <v>4</v>
      </c>
      <c r="I1433" s="132">
        <v>9.1999999999999998E-2</v>
      </c>
      <c r="J1433" s="132">
        <v>1</v>
      </c>
      <c r="K1433" s="132">
        <v>9.1999999999999998E-2</v>
      </c>
      <c r="L1433" s="132" t="s">
        <v>330</v>
      </c>
      <c r="M1433" s="132">
        <v>521</v>
      </c>
      <c r="N1433" s="132" t="s">
        <v>440</v>
      </c>
      <c r="O1433" s="132">
        <v>7485</v>
      </c>
      <c r="P1433" s="132" t="s">
        <v>439</v>
      </c>
      <c r="Q1433" s="132">
        <v>9</v>
      </c>
      <c r="R1433" s="132" t="s">
        <v>1162</v>
      </c>
      <c r="S1433" s="132">
        <v>1000319</v>
      </c>
      <c r="T1433" s="132" t="s">
        <v>4384</v>
      </c>
      <c r="U1433" s="132">
        <v>703</v>
      </c>
      <c r="V1433" s="132">
        <v>14</v>
      </c>
      <c r="W1433" s="132" t="s">
        <v>1038</v>
      </c>
      <c r="X1433" s="132">
        <v>5</v>
      </c>
    </row>
    <row r="1434" spans="1:24" hidden="1">
      <c r="A1434" s="132">
        <v>1861</v>
      </c>
      <c r="B1434" s="132" t="s">
        <v>1380</v>
      </c>
      <c r="C1434" s="132">
        <v>61034200090</v>
      </c>
      <c r="D1434" s="132" t="s">
        <v>512</v>
      </c>
      <c r="E1434" s="132" t="s">
        <v>442</v>
      </c>
      <c r="F1434" s="132">
        <v>24</v>
      </c>
      <c r="G1434" s="132" t="s">
        <v>3699</v>
      </c>
      <c r="H1434" s="132">
        <v>4</v>
      </c>
      <c r="I1434" s="132">
        <v>0.122</v>
      </c>
      <c r="J1434" s="132">
        <v>1</v>
      </c>
      <c r="K1434" s="132">
        <v>0.122</v>
      </c>
      <c r="L1434" s="132" t="s">
        <v>330</v>
      </c>
      <c r="M1434" s="132">
        <v>521</v>
      </c>
      <c r="N1434" s="132" t="s">
        <v>440</v>
      </c>
      <c r="O1434" s="132">
        <v>7485</v>
      </c>
      <c r="P1434" s="132" t="s">
        <v>439</v>
      </c>
      <c r="Q1434" s="132">
        <v>9</v>
      </c>
      <c r="R1434" s="132" t="s">
        <v>1162</v>
      </c>
      <c r="S1434" s="132">
        <v>1000319</v>
      </c>
      <c r="T1434" s="132" t="s">
        <v>4383</v>
      </c>
      <c r="U1434" s="132">
        <v>664</v>
      </c>
      <c r="V1434" s="132">
        <v>14</v>
      </c>
      <c r="W1434" s="132" t="s">
        <v>1038</v>
      </c>
      <c r="X1434" s="132">
        <v>5</v>
      </c>
    </row>
    <row r="1435" spans="1:24" hidden="1">
      <c r="A1435" s="132">
        <v>1862</v>
      </c>
      <c r="B1435" s="132" t="s">
        <v>1381</v>
      </c>
      <c r="C1435" s="132">
        <v>61034200090</v>
      </c>
      <c r="D1435" s="132" t="s">
        <v>512</v>
      </c>
      <c r="E1435" s="132" t="s">
        <v>442</v>
      </c>
      <c r="F1435" s="132">
        <v>24</v>
      </c>
      <c r="G1435" s="132" t="s">
        <v>3699</v>
      </c>
      <c r="H1435" s="132">
        <v>4</v>
      </c>
      <c r="I1435" s="132">
        <v>0.06</v>
      </c>
      <c r="J1435" s="132">
        <v>1</v>
      </c>
      <c r="K1435" s="132">
        <v>0.06</v>
      </c>
      <c r="L1435" s="132" t="s">
        <v>330</v>
      </c>
      <c r="M1435" s="132">
        <v>521</v>
      </c>
      <c r="N1435" s="132" t="s">
        <v>440</v>
      </c>
      <c r="O1435" s="132">
        <v>7485</v>
      </c>
      <c r="P1435" s="132" t="s">
        <v>439</v>
      </c>
      <c r="Q1435" s="132">
        <v>9</v>
      </c>
      <c r="R1435" s="132" t="s">
        <v>1162</v>
      </c>
      <c r="S1435" s="132">
        <v>1000319</v>
      </c>
      <c r="T1435" s="132" t="s">
        <v>4383</v>
      </c>
      <c r="U1435" s="132">
        <v>664</v>
      </c>
      <c r="V1435" s="132">
        <v>12</v>
      </c>
      <c r="W1435" s="132" t="s">
        <v>1038</v>
      </c>
      <c r="X1435" s="132">
        <v>5</v>
      </c>
    </row>
    <row r="1436" spans="1:24" hidden="1">
      <c r="A1436" s="132">
        <v>1863</v>
      </c>
      <c r="B1436" s="132" t="s">
        <v>1382</v>
      </c>
      <c r="C1436" s="132">
        <v>61034200090</v>
      </c>
      <c r="D1436" s="132" t="s">
        <v>725</v>
      </c>
      <c r="E1436" s="132" t="s">
        <v>3671</v>
      </c>
      <c r="F1436" s="132">
        <v>54</v>
      </c>
      <c r="G1436" s="132" t="s">
        <v>3699</v>
      </c>
      <c r="H1436" s="132">
        <v>4</v>
      </c>
      <c r="I1436" s="132">
        <v>9.1999999999999998E-2</v>
      </c>
      <c r="J1436" s="132">
        <v>1</v>
      </c>
      <c r="K1436" s="132">
        <v>9.1999999999999998E-2</v>
      </c>
      <c r="L1436" s="132" t="s">
        <v>330</v>
      </c>
      <c r="M1436" s="132">
        <v>521</v>
      </c>
      <c r="N1436" s="132" t="s">
        <v>3915</v>
      </c>
      <c r="O1436" s="132">
        <v>7497</v>
      </c>
      <c r="P1436" s="132" t="s">
        <v>439</v>
      </c>
      <c r="Q1436" s="132">
        <v>9</v>
      </c>
      <c r="R1436" s="132" t="s">
        <v>1162</v>
      </c>
      <c r="S1436" s="132">
        <v>1000319</v>
      </c>
      <c r="T1436" s="132" t="s">
        <v>2049</v>
      </c>
      <c r="U1436" s="132">
        <v>636</v>
      </c>
      <c r="V1436" s="132">
        <v>0</v>
      </c>
      <c r="W1436" s="132" t="s">
        <v>3917</v>
      </c>
      <c r="X1436" s="132">
        <v>29</v>
      </c>
    </row>
    <row r="1437" spans="1:24" hidden="1">
      <c r="A1437" s="132">
        <v>1864</v>
      </c>
      <c r="B1437" s="132" t="s">
        <v>1383</v>
      </c>
      <c r="C1437" s="132">
        <v>61044300000</v>
      </c>
      <c r="D1437" s="132" t="s">
        <v>995</v>
      </c>
      <c r="E1437" s="132" t="s">
        <v>426</v>
      </c>
      <c r="F1437" s="132">
        <v>43</v>
      </c>
      <c r="G1437" s="132" t="s">
        <v>3656</v>
      </c>
      <c r="H1437" s="132">
        <v>3</v>
      </c>
      <c r="I1437" s="132">
        <v>0.08</v>
      </c>
      <c r="J1437" s="132">
        <v>1</v>
      </c>
      <c r="K1437" s="132">
        <v>0.08</v>
      </c>
      <c r="L1437" s="132" t="s">
        <v>330</v>
      </c>
      <c r="M1437" s="132">
        <v>521</v>
      </c>
      <c r="N1437" s="132" t="s">
        <v>3915</v>
      </c>
      <c r="O1437" s="132">
        <v>7497</v>
      </c>
      <c r="P1437" s="132" t="s">
        <v>425</v>
      </c>
      <c r="Q1437" s="132">
        <v>37</v>
      </c>
      <c r="R1437" s="132" t="s">
        <v>1162</v>
      </c>
      <c r="S1437" s="132">
        <v>1000319</v>
      </c>
      <c r="T1437" s="132" t="s">
        <v>1199</v>
      </c>
      <c r="U1437" s="132">
        <v>702</v>
      </c>
      <c r="V1437" s="132">
        <v>30</v>
      </c>
      <c r="W1437" s="132" t="s">
        <v>1063</v>
      </c>
      <c r="X1437" s="132">
        <v>13</v>
      </c>
    </row>
    <row r="1438" spans="1:24" hidden="1">
      <c r="A1438" s="132">
        <v>1865</v>
      </c>
      <c r="B1438" s="132" t="s">
        <v>1384</v>
      </c>
      <c r="C1438" s="132">
        <v>61091000000</v>
      </c>
      <c r="D1438" s="132" t="s">
        <v>856</v>
      </c>
      <c r="E1438" s="132" t="s">
        <v>453</v>
      </c>
      <c r="F1438" s="132">
        <v>73</v>
      </c>
      <c r="G1438" s="132" t="s">
        <v>3656</v>
      </c>
      <c r="H1438" s="132">
        <v>3</v>
      </c>
      <c r="I1438" s="132">
        <v>0.11</v>
      </c>
      <c r="J1438" s="132">
        <v>1</v>
      </c>
      <c r="K1438" s="132">
        <v>0.11</v>
      </c>
      <c r="L1438" s="132" t="s">
        <v>330</v>
      </c>
      <c r="M1438" s="132">
        <v>521</v>
      </c>
      <c r="N1438" s="132" t="s">
        <v>440</v>
      </c>
      <c r="O1438" s="132">
        <v>7485</v>
      </c>
      <c r="P1438" s="132" t="s">
        <v>439</v>
      </c>
      <c r="Q1438" s="132">
        <v>9</v>
      </c>
      <c r="R1438" s="132" t="s">
        <v>1162</v>
      </c>
      <c r="S1438" s="132">
        <v>1000319</v>
      </c>
      <c r="T1438" s="132" t="s">
        <v>4388</v>
      </c>
      <c r="U1438" s="132">
        <v>704</v>
      </c>
      <c r="V1438" s="132">
        <v>16</v>
      </c>
      <c r="W1438" s="132" t="s">
        <v>1046</v>
      </c>
      <c r="X1438" s="132">
        <v>12</v>
      </c>
    </row>
    <row r="1439" spans="1:24" hidden="1">
      <c r="A1439" s="132">
        <v>1866</v>
      </c>
      <c r="B1439" s="132" t="s">
        <v>1385</v>
      </c>
      <c r="C1439" s="132">
        <v>62034231000</v>
      </c>
      <c r="D1439" s="132" t="s">
        <v>912</v>
      </c>
      <c r="E1439" s="132" t="s">
        <v>3964</v>
      </c>
      <c r="F1439" s="132">
        <v>87</v>
      </c>
      <c r="G1439" s="132" t="s">
        <v>3699</v>
      </c>
      <c r="H1439" s="132">
        <v>4</v>
      </c>
      <c r="I1439" s="132">
        <v>0.23599999999999999</v>
      </c>
      <c r="J1439" s="132">
        <v>1</v>
      </c>
      <c r="K1439" s="132">
        <v>0.23599999999999999</v>
      </c>
      <c r="L1439" s="132" t="s">
        <v>330</v>
      </c>
      <c r="M1439" s="132">
        <v>521</v>
      </c>
      <c r="N1439" s="132" t="s">
        <v>440</v>
      </c>
      <c r="O1439" s="132">
        <v>7485</v>
      </c>
      <c r="P1439" s="132" t="s">
        <v>439</v>
      </c>
      <c r="Q1439" s="132">
        <v>9</v>
      </c>
      <c r="R1439" s="132" t="s">
        <v>1162</v>
      </c>
      <c r="S1439" s="132">
        <v>1000319</v>
      </c>
      <c r="T1439" s="132" t="s">
        <v>1199</v>
      </c>
      <c r="U1439" s="132">
        <v>702</v>
      </c>
      <c r="V1439" s="132">
        <v>24</v>
      </c>
      <c r="W1439" s="132" t="s">
        <v>3917</v>
      </c>
      <c r="X1439" s="132">
        <v>29</v>
      </c>
    </row>
    <row r="1440" spans="1:24" hidden="1">
      <c r="A1440" s="132">
        <v>1867</v>
      </c>
      <c r="B1440" s="132" t="s">
        <v>1386</v>
      </c>
      <c r="C1440" s="132">
        <v>61046200000</v>
      </c>
      <c r="D1440" s="132" t="s">
        <v>928</v>
      </c>
      <c r="E1440" s="132" t="s">
        <v>442</v>
      </c>
      <c r="F1440" s="132">
        <v>24</v>
      </c>
      <c r="G1440" s="132" t="s">
        <v>3656</v>
      </c>
      <c r="H1440" s="132">
        <v>3</v>
      </c>
      <c r="I1440" s="132">
        <v>6.2E-2</v>
      </c>
      <c r="J1440" s="132">
        <v>1</v>
      </c>
      <c r="K1440" s="132">
        <v>6.2E-2</v>
      </c>
      <c r="L1440" s="132" t="s">
        <v>330</v>
      </c>
      <c r="M1440" s="132">
        <v>521</v>
      </c>
      <c r="N1440" s="132" t="s">
        <v>440</v>
      </c>
      <c r="O1440" s="132">
        <v>7485</v>
      </c>
      <c r="P1440" s="132" t="s">
        <v>439</v>
      </c>
      <c r="Q1440" s="132">
        <v>9</v>
      </c>
      <c r="R1440" s="132" t="s">
        <v>1162</v>
      </c>
      <c r="S1440" s="132">
        <v>1000319</v>
      </c>
      <c r="T1440" s="132" t="s">
        <v>930</v>
      </c>
      <c r="U1440" s="132">
        <v>666</v>
      </c>
      <c r="V1440" s="132">
        <v>0</v>
      </c>
      <c r="W1440" s="132" t="s">
        <v>1063</v>
      </c>
      <c r="X1440" s="132">
        <v>13</v>
      </c>
    </row>
    <row r="1441" spans="1:24" hidden="1">
      <c r="A1441" s="132">
        <v>1868</v>
      </c>
      <c r="B1441" s="132" t="s">
        <v>1387</v>
      </c>
      <c r="C1441" s="132">
        <v>61091000000</v>
      </c>
      <c r="D1441" s="132" t="s">
        <v>708</v>
      </c>
      <c r="E1441" s="132" t="s">
        <v>4432</v>
      </c>
      <c r="F1441" s="132">
        <v>21</v>
      </c>
      <c r="G1441" s="132" t="s">
        <v>3656</v>
      </c>
      <c r="H1441" s="132">
        <v>3</v>
      </c>
      <c r="I1441" s="132">
        <v>0.06</v>
      </c>
      <c r="J1441" s="132">
        <v>1</v>
      </c>
      <c r="K1441" s="132">
        <v>0.06</v>
      </c>
      <c r="L1441" s="132" t="s">
        <v>330</v>
      </c>
      <c r="M1441" s="132">
        <v>521</v>
      </c>
      <c r="N1441" s="132" t="s">
        <v>440</v>
      </c>
      <c r="O1441" s="132">
        <v>7485</v>
      </c>
      <c r="P1441" s="132" t="s">
        <v>439</v>
      </c>
      <c r="Q1441" s="132">
        <v>9</v>
      </c>
      <c r="R1441" s="132" t="s">
        <v>1162</v>
      </c>
      <c r="S1441" s="132">
        <v>1000319</v>
      </c>
      <c r="T1441" s="132" t="s">
        <v>2043</v>
      </c>
      <c r="U1441" s="132">
        <v>639</v>
      </c>
      <c r="V1441" s="132">
        <v>7</v>
      </c>
      <c r="W1441" s="132" t="s">
        <v>1046</v>
      </c>
      <c r="X1441" s="132">
        <v>12</v>
      </c>
    </row>
    <row r="1442" spans="1:24" hidden="1">
      <c r="A1442" s="132">
        <v>1869</v>
      </c>
      <c r="B1442" s="132" t="s">
        <v>1388</v>
      </c>
      <c r="C1442" s="132">
        <v>61043200000</v>
      </c>
      <c r="D1442" s="132" t="s">
        <v>726</v>
      </c>
      <c r="E1442" s="132" t="s">
        <v>4293</v>
      </c>
      <c r="F1442" s="132">
        <v>466</v>
      </c>
      <c r="G1442" s="132" t="s">
        <v>3656</v>
      </c>
      <c r="H1442" s="132">
        <v>3</v>
      </c>
      <c r="I1442" s="132">
        <v>0.106</v>
      </c>
      <c r="J1442" s="132">
        <v>1</v>
      </c>
      <c r="K1442" s="132">
        <v>0.106</v>
      </c>
      <c r="L1442" s="132" t="s">
        <v>330</v>
      </c>
      <c r="M1442" s="132">
        <v>521</v>
      </c>
      <c r="N1442" s="132" t="s">
        <v>3915</v>
      </c>
      <c r="O1442" s="132">
        <v>7497</v>
      </c>
      <c r="P1442" s="132" t="s">
        <v>439</v>
      </c>
      <c r="Q1442" s="132">
        <v>9</v>
      </c>
      <c r="R1442" s="132" t="s">
        <v>1162</v>
      </c>
      <c r="S1442" s="132">
        <v>1000319</v>
      </c>
      <c r="T1442" s="132" t="s">
        <v>2045</v>
      </c>
      <c r="U1442" s="132">
        <v>643</v>
      </c>
      <c r="V1442" s="132">
        <v>24</v>
      </c>
      <c r="W1442" s="132" t="s">
        <v>1055</v>
      </c>
      <c r="X1442" s="132">
        <v>3</v>
      </c>
    </row>
    <row r="1443" spans="1:24" hidden="1">
      <c r="A1443" s="132">
        <v>1870</v>
      </c>
      <c r="B1443" s="132" t="s">
        <v>1389</v>
      </c>
      <c r="C1443" s="132">
        <v>61112090000</v>
      </c>
      <c r="D1443" s="132" t="s">
        <v>1181</v>
      </c>
      <c r="E1443" s="132" t="s">
        <v>442</v>
      </c>
      <c r="F1443" s="132">
        <v>24</v>
      </c>
      <c r="G1443" s="132" t="s">
        <v>4311</v>
      </c>
      <c r="H1443" s="132">
        <v>6</v>
      </c>
      <c r="I1443" s="132">
        <v>4.3999999999999997E-2</v>
      </c>
      <c r="J1443" s="132">
        <v>1</v>
      </c>
      <c r="K1443" s="132">
        <v>4.3999999999999997E-2</v>
      </c>
      <c r="L1443" s="132" t="s">
        <v>330</v>
      </c>
      <c r="M1443" s="132">
        <v>521</v>
      </c>
      <c r="N1443" s="132" t="s">
        <v>3915</v>
      </c>
      <c r="O1443" s="132">
        <v>7497</v>
      </c>
      <c r="P1443" s="132" t="s">
        <v>439</v>
      </c>
      <c r="Q1443" s="132">
        <v>9</v>
      </c>
      <c r="R1443" s="132" t="s">
        <v>1162</v>
      </c>
      <c r="S1443" s="132">
        <v>1000319</v>
      </c>
      <c r="T1443" s="132" t="s">
        <v>2041</v>
      </c>
      <c r="U1443" s="132">
        <v>646</v>
      </c>
      <c r="V1443" s="132">
        <v>14</v>
      </c>
      <c r="W1443" s="132" t="s">
        <v>1063</v>
      </c>
      <c r="X1443" s="132">
        <v>13</v>
      </c>
    </row>
    <row r="1444" spans="1:24" hidden="1">
      <c r="A1444" s="132">
        <v>1871</v>
      </c>
      <c r="B1444" s="132" t="s">
        <v>1390</v>
      </c>
      <c r="C1444" s="132">
        <v>61043300000</v>
      </c>
      <c r="D1444" s="132" t="s">
        <v>1391</v>
      </c>
      <c r="E1444" s="132" t="s">
        <v>466</v>
      </c>
      <c r="F1444" s="132">
        <v>153</v>
      </c>
      <c r="G1444" s="132" t="s">
        <v>3656</v>
      </c>
      <c r="H1444" s="132">
        <v>3</v>
      </c>
      <c r="I1444" s="132">
        <v>0.16200000000000001</v>
      </c>
      <c r="J1444" s="132">
        <v>1</v>
      </c>
      <c r="K1444" s="132">
        <v>0.16200000000000001</v>
      </c>
      <c r="L1444" s="132" t="s">
        <v>330</v>
      </c>
      <c r="M1444" s="132">
        <v>521</v>
      </c>
      <c r="N1444" s="132" t="s">
        <v>3915</v>
      </c>
      <c r="O1444" s="132">
        <v>7497</v>
      </c>
      <c r="P1444" s="132" t="s">
        <v>425</v>
      </c>
      <c r="Q1444" s="132">
        <v>37</v>
      </c>
      <c r="R1444" s="132" t="s">
        <v>1162</v>
      </c>
      <c r="S1444" s="132">
        <v>1000319</v>
      </c>
      <c r="T1444" s="132" t="s">
        <v>4384</v>
      </c>
      <c r="U1444" s="132">
        <v>703</v>
      </c>
      <c r="V1444" s="132">
        <v>40</v>
      </c>
      <c r="W1444" s="132" t="s">
        <v>3920</v>
      </c>
      <c r="X1444" s="132">
        <v>14</v>
      </c>
    </row>
    <row r="1445" spans="1:24" hidden="1">
      <c r="A1445" s="132">
        <v>1872</v>
      </c>
      <c r="B1445" s="132" t="s">
        <v>1392</v>
      </c>
      <c r="C1445" s="132">
        <v>61044200000</v>
      </c>
      <c r="D1445" s="132" t="s">
        <v>867</v>
      </c>
      <c r="E1445" s="132" t="s">
        <v>426</v>
      </c>
      <c r="F1445" s="132">
        <v>43</v>
      </c>
      <c r="G1445" s="132" t="s">
        <v>3656</v>
      </c>
      <c r="H1445" s="132">
        <v>3</v>
      </c>
      <c r="I1445" s="132">
        <v>0.04</v>
      </c>
      <c r="J1445" s="132">
        <v>1</v>
      </c>
      <c r="K1445" s="132">
        <v>0.04</v>
      </c>
      <c r="L1445" s="132" t="s">
        <v>330</v>
      </c>
      <c r="M1445" s="132">
        <v>521</v>
      </c>
      <c r="N1445" s="132" t="s">
        <v>3915</v>
      </c>
      <c r="O1445" s="132">
        <v>7497</v>
      </c>
      <c r="P1445" s="132" t="s">
        <v>3956</v>
      </c>
      <c r="Q1445" s="132" t="s">
        <v>3930</v>
      </c>
      <c r="R1445" s="132" t="s">
        <v>1162</v>
      </c>
      <c r="S1445" s="132">
        <v>1000319</v>
      </c>
      <c r="T1445" s="132" t="s">
        <v>2041</v>
      </c>
      <c r="U1445" s="132">
        <v>646</v>
      </c>
      <c r="V1445" s="132">
        <v>18</v>
      </c>
      <c r="W1445" s="132" t="s">
        <v>1046</v>
      </c>
      <c r="X1445" s="132">
        <v>12</v>
      </c>
    </row>
    <row r="1446" spans="1:24" hidden="1">
      <c r="A1446" s="132">
        <v>1873</v>
      </c>
      <c r="B1446" s="132" t="s">
        <v>1393</v>
      </c>
      <c r="C1446" s="132">
        <v>61124190000</v>
      </c>
      <c r="D1446" s="132" t="s">
        <v>986</v>
      </c>
      <c r="E1446" s="132" t="s">
        <v>3666</v>
      </c>
      <c r="F1446" s="132">
        <v>46</v>
      </c>
      <c r="G1446" s="132" t="s">
        <v>3656</v>
      </c>
      <c r="H1446" s="132">
        <v>3</v>
      </c>
      <c r="I1446" s="132">
        <v>6.4000000000000001E-2</v>
      </c>
      <c r="J1446" s="132">
        <v>1</v>
      </c>
      <c r="K1446" s="132">
        <v>6.4000000000000001E-2</v>
      </c>
      <c r="L1446" s="132" t="s">
        <v>330</v>
      </c>
      <c r="M1446" s="132">
        <v>521</v>
      </c>
      <c r="N1446" s="132" t="s">
        <v>3915</v>
      </c>
      <c r="O1446" s="132">
        <v>7497</v>
      </c>
      <c r="P1446" s="132" t="s">
        <v>425</v>
      </c>
      <c r="Q1446" s="132">
        <v>37</v>
      </c>
      <c r="R1446" s="132" t="s">
        <v>1162</v>
      </c>
      <c r="S1446" s="132">
        <v>1000319</v>
      </c>
      <c r="T1446" s="132" t="s">
        <v>2045</v>
      </c>
      <c r="U1446" s="132">
        <v>643</v>
      </c>
      <c r="V1446" s="132">
        <v>22</v>
      </c>
      <c r="W1446" s="132" t="s">
        <v>1064</v>
      </c>
      <c r="X1446" s="132">
        <v>7</v>
      </c>
    </row>
    <row r="1447" spans="1:24" hidden="1">
      <c r="A1447" s="132">
        <v>1874</v>
      </c>
      <c r="B1447" s="132" t="s">
        <v>1394</v>
      </c>
      <c r="C1447" s="132">
        <v>61044900000</v>
      </c>
      <c r="D1447" s="132" t="s">
        <v>1081</v>
      </c>
      <c r="E1447" s="132" t="s">
        <v>426</v>
      </c>
      <c r="F1447" s="132">
        <v>43</v>
      </c>
      <c r="G1447" s="132" t="s">
        <v>3656</v>
      </c>
      <c r="H1447" s="132">
        <v>3</v>
      </c>
      <c r="I1447" s="132">
        <v>0.23799999999999999</v>
      </c>
      <c r="J1447" s="132">
        <v>1</v>
      </c>
      <c r="K1447" s="132">
        <v>0.23799999999999999</v>
      </c>
      <c r="L1447" s="132" t="s">
        <v>330</v>
      </c>
      <c r="M1447" s="132">
        <v>521</v>
      </c>
      <c r="N1447" s="132" t="s">
        <v>3915</v>
      </c>
      <c r="O1447" s="132">
        <v>7497</v>
      </c>
      <c r="P1447" s="132" t="s">
        <v>431</v>
      </c>
      <c r="Q1447" s="132">
        <v>53</v>
      </c>
      <c r="R1447" s="132" t="s">
        <v>1162</v>
      </c>
      <c r="S1447" s="132">
        <v>1000319</v>
      </c>
      <c r="T1447" s="132" t="s">
        <v>930</v>
      </c>
      <c r="U1447" s="132">
        <v>666</v>
      </c>
      <c r="V1447" s="132">
        <v>46</v>
      </c>
      <c r="W1447" s="132" t="s">
        <v>1046</v>
      </c>
      <c r="X1447" s="132">
        <v>12</v>
      </c>
    </row>
    <row r="1448" spans="1:24" hidden="1">
      <c r="A1448" s="132">
        <v>1875</v>
      </c>
      <c r="B1448" s="132" t="s">
        <v>1395</v>
      </c>
      <c r="C1448" s="132">
        <v>61043200000</v>
      </c>
      <c r="D1448" s="132" t="s">
        <v>726</v>
      </c>
      <c r="E1448" s="132" t="s">
        <v>4293</v>
      </c>
      <c r="F1448" s="132">
        <v>466</v>
      </c>
      <c r="G1448" s="132" t="s">
        <v>3656</v>
      </c>
      <c r="H1448" s="132">
        <v>3</v>
      </c>
      <c r="I1448" s="132">
        <v>0.14799999999999999</v>
      </c>
      <c r="J1448" s="132">
        <v>1</v>
      </c>
      <c r="K1448" s="132">
        <v>0.14799999999999999</v>
      </c>
      <c r="L1448" s="132" t="s">
        <v>330</v>
      </c>
      <c r="M1448" s="132">
        <v>521</v>
      </c>
      <c r="N1448" s="132" t="s">
        <v>3915</v>
      </c>
      <c r="O1448" s="132">
        <v>7497</v>
      </c>
      <c r="P1448" s="132" t="s">
        <v>439</v>
      </c>
      <c r="Q1448" s="132">
        <v>9</v>
      </c>
      <c r="R1448" s="132" t="s">
        <v>1162</v>
      </c>
      <c r="S1448" s="132">
        <v>1000319</v>
      </c>
      <c r="T1448" s="132" t="s">
        <v>2050</v>
      </c>
      <c r="U1448" s="132">
        <v>642</v>
      </c>
      <c r="V1448" s="132">
        <v>26</v>
      </c>
      <c r="W1448" s="132" t="s">
        <v>1046</v>
      </c>
      <c r="X1448" s="132">
        <v>12</v>
      </c>
    </row>
    <row r="1449" spans="1:24" hidden="1">
      <c r="A1449" s="132">
        <v>1876</v>
      </c>
      <c r="B1449" s="132" t="s">
        <v>1396</v>
      </c>
      <c r="C1449" s="132">
        <v>61091000000</v>
      </c>
      <c r="D1449" s="132" t="s">
        <v>856</v>
      </c>
      <c r="E1449" s="132" t="s">
        <v>453</v>
      </c>
      <c r="F1449" s="132">
        <v>73</v>
      </c>
      <c r="G1449" s="132" t="s">
        <v>3656</v>
      </c>
      <c r="H1449" s="132">
        <v>3</v>
      </c>
      <c r="I1449" s="132">
        <v>7.8E-2</v>
      </c>
      <c r="J1449" s="132">
        <v>1</v>
      </c>
      <c r="K1449" s="132">
        <v>7.8E-2</v>
      </c>
      <c r="L1449" s="132" t="s">
        <v>330</v>
      </c>
      <c r="M1449" s="132">
        <v>521</v>
      </c>
      <c r="N1449" s="132" t="s">
        <v>440</v>
      </c>
      <c r="O1449" s="132">
        <v>7485</v>
      </c>
      <c r="P1449" s="132" t="s">
        <v>439</v>
      </c>
      <c r="Q1449" s="132">
        <v>9</v>
      </c>
      <c r="R1449" s="132" t="s">
        <v>1162</v>
      </c>
      <c r="S1449" s="132">
        <v>1000319</v>
      </c>
      <c r="T1449" s="132" t="s">
        <v>1023</v>
      </c>
      <c r="U1449" s="132">
        <v>669</v>
      </c>
      <c r="V1449" s="132">
        <v>9</v>
      </c>
      <c r="W1449" s="132" t="s">
        <v>1046</v>
      </c>
      <c r="X1449" s="132">
        <v>12</v>
      </c>
    </row>
    <row r="1450" spans="1:24" hidden="1">
      <c r="A1450" s="132">
        <v>1877</v>
      </c>
      <c r="B1450" s="132" t="s">
        <v>1397</v>
      </c>
      <c r="C1450" s="132">
        <v>61044200000</v>
      </c>
      <c r="D1450" s="132" t="s">
        <v>867</v>
      </c>
      <c r="E1450" s="132" t="s">
        <v>426</v>
      </c>
      <c r="F1450" s="132">
        <v>43</v>
      </c>
      <c r="G1450" s="132" t="s">
        <v>3656</v>
      </c>
      <c r="H1450" s="132">
        <v>3</v>
      </c>
      <c r="I1450" s="132">
        <v>0.13600000000000001</v>
      </c>
      <c r="J1450" s="132">
        <v>1</v>
      </c>
      <c r="K1450" s="132">
        <v>0.13600000000000001</v>
      </c>
      <c r="L1450" s="132" t="s">
        <v>330</v>
      </c>
      <c r="M1450" s="132">
        <v>521</v>
      </c>
      <c r="N1450" s="132" t="s">
        <v>3915</v>
      </c>
      <c r="O1450" s="132">
        <v>7497</v>
      </c>
      <c r="P1450" s="132" t="s">
        <v>439</v>
      </c>
      <c r="Q1450" s="132">
        <v>9</v>
      </c>
      <c r="R1450" s="132" t="s">
        <v>1162</v>
      </c>
      <c r="S1450" s="132">
        <v>1000319</v>
      </c>
      <c r="T1450" s="132" t="s">
        <v>2049</v>
      </c>
      <c r="U1450" s="132">
        <v>636</v>
      </c>
      <c r="V1450" s="132">
        <v>0</v>
      </c>
      <c r="W1450" s="132" t="s">
        <v>1063</v>
      </c>
      <c r="X1450" s="132">
        <v>13</v>
      </c>
    </row>
    <row r="1451" spans="1:24" hidden="1">
      <c r="A1451" s="132">
        <v>1878</v>
      </c>
      <c r="B1451" s="132" t="s">
        <v>1398</v>
      </c>
      <c r="C1451" s="132">
        <v>61032200000</v>
      </c>
      <c r="D1451" s="132" t="s">
        <v>713</v>
      </c>
      <c r="E1451" s="132" t="s">
        <v>4431</v>
      </c>
      <c r="F1451" s="132">
        <v>457</v>
      </c>
      <c r="G1451" s="132" t="s">
        <v>3699</v>
      </c>
      <c r="H1451" s="132">
        <v>4</v>
      </c>
      <c r="I1451" s="132">
        <v>0.16400000000000001</v>
      </c>
      <c r="J1451" s="132">
        <v>1</v>
      </c>
      <c r="K1451" s="132">
        <v>0.16400000000000001</v>
      </c>
      <c r="L1451" s="132" t="s">
        <v>330</v>
      </c>
      <c r="M1451" s="132">
        <v>521</v>
      </c>
      <c r="N1451" s="132" t="s">
        <v>440</v>
      </c>
      <c r="O1451" s="132">
        <v>7485</v>
      </c>
      <c r="P1451" s="132" t="s">
        <v>439</v>
      </c>
      <c r="Q1451" s="132">
        <v>9</v>
      </c>
      <c r="R1451" s="132" t="s">
        <v>1162</v>
      </c>
      <c r="S1451" s="132">
        <v>1000319</v>
      </c>
      <c r="T1451" s="132" t="s">
        <v>1013</v>
      </c>
      <c r="U1451" s="132">
        <v>681</v>
      </c>
      <c r="V1451" s="132">
        <v>18</v>
      </c>
      <c r="W1451" s="132" t="s">
        <v>1144</v>
      </c>
      <c r="X1451" s="132">
        <v>23</v>
      </c>
    </row>
    <row r="1452" spans="1:24" hidden="1">
      <c r="A1452" s="132">
        <v>1879</v>
      </c>
      <c r="B1452" s="132" t="s">
        <v>1399</v>
      </c>
      <c r="C1452" s="132">
        <v>61033200000</v>
      </c>
      <c r="D1452" s="132" t="s">
        <v>704</v>
      </c>
      <c r="E1452" s="132" t="s">
        <v>466</v>
      </c>
      <c r="F1452" s="132">
        <v>153</v>
      </c>
      <c r="G1452" s="132" t="s">
        <v>3699</v>
      </c>
      <c r="H1452" s="132">
        <v>4</v>
      </c>
      <c r="I1452" s="132">
        <v>0.23</v>
      </c>
      <c r="J1452" s="132">
        <v>1</v>
      </c>
      <c r="K1452" s="132">
        <v>0.23</v>
      </c>
      <c r="L1452" s="132" t="s">
        <v>330</v>
      </c>
      <c r="M1452" s="132">
        <v>521</v>
      </c>
      <c r="N1452" s="132" t="s">
        <v>440</v>
      </c>
      <c r="O1452" s="132">
        <v>7485</v>
      </c>
      <c r="P1452" s="132" t="s">
        <v>439</v>
      </c>
      <c r="Q1452" s="132">
        <v>9</v>
      </c>
      <c r="R1452" s="132" t="s">
        <v>1162</v>
      </c>
      <c r="S1452" s="132">
        <v>1000319</v>
      </c>
      <c r="T1452" s="132" t="s">
        <v>4386</v>
      </c>
      <c r="U1452" s="132">
        <v>705</v>
      </c>
      <c r="V1452" s="132">
        <v>30</v>
      </c>
      <c r="W1452" s="132" t="s">
        <v>1144</v>
      </c>
      <c r="X1452" s="132">
        <v>23</v>
      </c>
    </row>
    <row r="1453" spans="1:24" hidden="1">
      <c r="A1453" s="132">
        <v>1880</v>
      </c>
      <c r="B1453" s="132" t="s">
        <v>1400</v>
      </c>
      <c r="C1453" s="132">
        <v>61091000000</v>
      </c>
      <c r="D1453" s="132" t="s">
        <v>856</v>
      </c>
      <c r="E1453" s="132" t="s">
        <v>453</v>
      </c>
      <c r="F1453" s="132">
        <v>73</v>
      </c>
      <c r="G1453" s="132" t="s">
        <v>3656</v>
      </c>
      <c r="H1453" s="132">
        <v>3</v>
      </c>
      <c r="I1453" s="132">
        <v>6.2E-2</v>
      </c>
      <c r="J1453" s="132">
        <v>1</v>
      </c>
      <c r="K1453" s="132">
        <v>6.2E-2</v>
      </c>
      <c r="L1453" s="132" t="s">
        <v>330</v>
      </c>
      <c r="M1453" s="132">
        <v>521</v>
      </c>
      <c r="N1453" s="132" t="s">
        <v>440</v>
      </c>
      <c r="O1453" s="132">
        <v>7485</v>
      </c>
      <c r="P1453" s="132" t="s">
        <v>439</v>
      </c>
      <c r="Q1453" s="132">
        <v>9</v>
      </c>
      <c r="R1453" s="132" t="s">
        <v>1162</v>
      </c>
      <c r="S1453" s="132">
        <v>1000319</v>
      </c>
      <c r="T1453" s="132" t="s">
        <v>2043</v>
      </c>
      <c r="U1453" s="132">
        <v>639</v>
      </c>
      <c r="V1453" s="132">
        <v>7</v>
      </c>
      <c r="W1453" s="132" t="s">
        <v>1046</v>
      </c>
      <c r="X1453" s="132">
        <v>12</v>
      </c>
    </row>
    <row r="1454" spans="1:24" hidden="1">
      <c r="A1454" s="132">
        <v>1881</v>
      </c>
      <c r="B1454" s="132" t="s">
        <v>1401</v>
      </c>
      <c r="C1454" s="132">
        <v>61102099000</v>
      </c>
      <c r="D1454" s="132" t="s">
        <v>728</v>
      </c>
      <c r="E1454" s="132" t="s">
        <v>316</v>
      </c>
      <c r="F1454" s="132">
        <v>17</v>
      </c>
      <c r="G1454" s="132" t="s">
        <v>3656</v>
      </c>
      <c r="H1454" s="132">
        <v>3</v>
      </c>
      <c r="I1454" s="132">
        <v>0.10199999999999999</v>
      </c>
      <c r="J1454" s="132">
        <v>1</v>
      </c>
      <c r="K1454" s="132">
        <v>0.10199999999999999</v>
      </c>
      <c r="L1454" s="132" t="s">
        <v>330</v>
      </c>
      <c r="M1454" s="132">
        <v>521</v>
      </c>
      <c r="N1454" s="132" t="s">
        <v>440</v>
      </c>
      <c r="O1454" s="132">
        <v>7485</v>
      </c>
      <c r="P1454" s="132" t="s">
        <v>439</v>
      </c>
      <c r="Q1454" s="132">
        <v>9</v>
      </c>
      <c r="R1454" s="132" t="s">
        <v>1162</v>
      </c>
      <c r="S1454" s="132">
        <v>1000319</v>
      </c>
      <c r="T1454" s="132" t="s">
        <v>4386</v>
      </c>
      <c r="U1454" s="132">
        <v>705</v>
      </c>
      <c r="V1454" s="132">
        <v>22</v>
      </c>
      <c r="W1454" s="132" t="s">
        <v>1046</v>
      </c>
      <c r="X1454" s="132">
        <v>12</v>
      </c>
    </row>
    <row r="1455" spans="1:24" hidden="1">
      <c r="A1455" s="132">
        <v>1882</v>
      </c>
      <c r="B1455" s="132" t="s">
        <v>1402</v>
      </c>
      <c r="C1455" s="132">
        <v>62046990000</v>
      </c>
      <c r="D1455" s="132" t="s">
        <v>598</v>
      </c>
      <c r="E1455" s="132" t="s">
        <v>420</v>
      </c>
      <c r="F1455" s="132">
        <v>93</v>
      </c>
      <c r="G1455" s="132" t="s">
        <v>3848</v>
      </c>
      <c r="H1455" s="132">
        <v>2</v>
      </c>
      <c r="I1455" s="132">
        <v>0.13400000000000001</v>
      </c>
      <c r="J1455" s="132">
        <v>1</v>
      </c>
      <c r="K1455" s="132">
        <v>0.13400000000000001</v>
      </c>
      <c r="L1455" s="132" t="s">
        <v>330</v>
      </c>
      <c r="M1455" s="132">
        <v>521</v>
      </c>
      <c r="N1455" s="132" t="s">
        <v>3915</v>
      </c>
      <c r="O1455" s="132">
        <v>7497</v>
      </c>
      <c r="P1455" s="132" t="s">
        <v>4297</v>
      </c>
      <c r="Q1455" s="132" t="s">
        <v>4284</v>
      </c>
      <c r="R1455" s="132" t="s">
        <v>1162</v>
      </c>
      <c r="S1455" s="132">
        <v>1000323</v>
      </c>
      <c r="T1455" s="132" t="s">
        <v>4376</v>
      </c>
      <c r="U1455" s="132">
        <v>702</v>
      </c>
      <c r="V1455" s="132">
        <v>26</v>
      </c>
      <c r="W1455" s="132" t="s">
        <v>1144</v>
      </c>
      <c r="X1455" s="132">
        <v>23</v>
      </c>
    </row>
    <row r="1456" spans="1:24" hidden="1">
      <c r="A1456" s="132">
        <v>1883</v>
      </c>
      <c r="B1456" s="132" t="s">
        <v>1403</v>
      </c>
      <c r="C1456" s="132">
        <v>62046990000</v>
      </c>
      <c r="D1456" s="132" t="s">
        <v>1404</v>
      </c>
      <c r="E1456" s="132" t="s">
        <v>420</v>
      </c>
      <c r="F1456" s="132">
        <v>93</v>
      </c>
      <c r="G1456" s="132" t="s">
        <v>3656</v>
      </c>
      <c r="H1456" s="132">
        <v>3</v>
      </c>
      <c r="I1456" s="132">
        <v>0.16200000000000001</v>
      </c>
      <c r="J1456" s="132">
        <v>1</v>
      </c>
      <c r="K1456" s="132">
        <v>0.16200000000000001</v>
      </c>
      <c r="L1456" s="132" t="s">
        <v>330</v>
      </c>
      <c r="M1456" s="132">
        <v>521</v>
      </c>
      <c r="N1456" s="132" t="s">
        <v>3915</v>
      </c>
      <c r="O1456" s="132">
        <v>7497</v>
      </c>
      <c r="P1456" s="132" t="s">
        <v>431</v>
      </c>
      <c r="Q1456" s="132">
        <v>53</v>
      </c>
      <c r="R1456" s="132" t="s">
        <v>1162</v>
      </c>
      <c r="S1456" s="132">
        <v>1000319</v>
      </c>
      <c r="T1456" s="132" t="s">
        <v>1014</v>
      </c>
      <c r="U1456" s="132">
        <v>529</v>
      </c>
      <c r="V1456" s="132">
        <v>26</v>
      </c>
      <c r="W1456" s="132" t="s">
        <v>1144</v>
      </c>
      <c r="X1456" s="132">
        <v>23</v>
      </c>
    </row>
    <row r="1457" spans="1:24" hidden="1">
      <c r="A1457" s="132">
        <v>1884</v>
      </c>
      <c r="B1457" s="132" t="s">
        <v>1405</v>
      </c>
      <c r="C1457" s="132">
        <v>61091000000</v>
      </c>
      <c r="D1457" s="132" t="s">
        <v>856</v>
      </c>
      <c r="E1457" s="132" t="s">
        <v>453</v>
      </c>
      <c r="F1457" s="132">
        <v>73</v>
      </c>
      <c r="G1457" s="132" t="s">
        <v>3656</v>
      </c>
      <c r="H1457" s="132">
        <v>3</v>
      </c>
      <c r="I1457" s="132">
        <v>7.1999999999999995E-2</v>
      </c>
      <c r="J1457" s="132">
        <v>1</v>
      </c>
      <c r="K1457" s="132">
        <v>7.1999999999999995E-2</v>
      </c>
      <c r="L1457" s="132" t="s">
        <v>330</v>
      </c>
      <c r="M1457" s="132">
        <v>521</v>
      </c>
      <c r="N1457" s="132" t="s">
        <v>440</v>
      </c>
      <c r="O1457" s="132">
        <v>7485</v>
      </c>
      <c r="P1457" s="132" t="s">
        <v>439</v>
      </c>
      <c r="Q1457" s="132">
        <v>9</v>
      </c>
      <c r="R1457" s="132" t="s">
        <v>1162</v>
      </c>
      <c r="S1457" s="132">
        <v>1000319</v>
      </c>
      <c r="T1457" s="132" t="s">
        <v>2045</v>
      </c>
      <c r="U1457" s="132">
        <v>643</v>
      </c>
      <c r="V1457" s="132">
        <v>0</v>
      </c>
      <c r="W1457" s="132" t="s">
        <v>1046</v>
      </c>
      <c r="X1457" s="132">
        <v>12</v>
      </c>
    </row>
    <row r="1458" spans="1:24" hidden="1">
      <c r="A1458" s="132">
        <v>1885</v>
      </c>
      <c r="B1458" s="132" t="s">
        <v>1406</v>
      </c>
      <c r="C1458" s="132">
        <v>61046200000</v>
      </c>
      <c r="D1458" s="132" t="s">
        <v>687</v>
      </c>
      <c r="E1458" s="132" t="s">
        <v>442</v>
      </c>
      <c r="F1458" s="132">
        <v>24</v>
      </c>
      <c r="G1458" s="132" t="s">
        <v>3656</v>
      </c>
      <c r="H1458" s="132">
        <v>3</v>
      </c>
      <c r="I1458" s="132">
        <v>5.1999999999999998E-2</v>
      </c>
      <c r="J1458" s="132">
        <v>1</v>
      </c>
      <c r="K1458" s="132">
        <v>5.1999999999999998E-2</v>
      </c>
      <c r="L1458" s="132" t="s">
        <v>330</v>
      </c>
      <c r="M1458" s="132">
        <v>521</v>
      </c>
      <c r="N1458" s="132" t="s">
        <v>440</v>
      </c>
      <c r="O1458" s="132">
        <v>7485</v>
      </c>
      <c r="P1458" s="132" t="s">
        <v>439</v>
      </c>
      <c r="Q1458" s="132">
        <v>9</v>
      </c>
      <c r="R1458" s="132" t="s">
        <v>1162</v>
      </c>
      <c r="S1458" s="132">
        <v>1000319</v>
      </c>
      <c r="T1458" s="132" t="s">
        <v>4386</v>
      </c>
      <c r="U1458" s="132">
        <v>705</v>
      </c>
      <c r="V1458" s="132">
        <v>16</v>
      </c>
      <c r="W1458" s="132" t="s">
        <v>1038</v>
      </c>
      <c r="X1458" s="132">
        <v>5</v>
      </c>
    </row>
    <row r="1459" spans="1:24" hidden="1">
      <c r="A1459" s="132">
        <v>1886</v>
      </c>
      <c r="B1459" s="132" t="s">
        <v>1407</v>
      </c>
      <c r="C1459" s="132">
        <v>61112090000</v>
      </c>
      <c r="D1459" s="132" t="s">
        <v>1181</v>
      </c>
      <c r="E1459" s="132" t="s">
        <v>442</v>
      </c>
      <c r="F1459" s="132">
        <v>24</v>
      </c>
      <c r="G1459" s="132" t="s">
        <v>4311</v>
      </c>
      <c r="H1459" s="132">
        <v>6</v>
      </c>
      <c r="I1459" s="132">
        <v>3.5999999999999997E-2</v>
      </c>
      <c r="J1459" s="132">
        <v>1</v>
      </c>
      <c r="K1459" s="132">
        <v>3.5999999999999997E-2</v>
      </c>
      <c r="L1459" s="132" t="s">
        <v>330</v>
      </c>
      <c r="M1459" s="132">
        <v>521</v>
      </c>
      <c r="N1459" s="132" t="s">
        <v>440</v>
      </c>
      <c r="O1459" s="132">
        <v>7485</v>
      </c>
      <c r="P1459" s="132" t="s">
        <v>439</v>
      </c>
      <c r="Q1459" s="132">
        <v>9</v>
      </c>
      <c r="R1459" s="132" t="s">
        <v>1162</v>
      </c>
      <c r="S1459" s="132">
        <v>1000319</v>
      </c>
      <c r="T1459" s="132" t="s">
        <v>2041</v>
      </c>
      <c r="U1459" s="132">
        <v>646</v>
      </c>
      <c r="V1459" s="132">
        <v>0</v>
      </c>
      <c r="W1459" s="132" t="s">
        <v>1064</v>
      </c>
      <c r="X1459" s="132">
        <v>7</v>
      </c>
    </row>
    <row r="1460" spans="1:24" hidden="1">
      <c r="A1460" s="132">
        <v>1887</v>
      </c>
      <c r="B1460" s="132" t="s">
        <v>1408</v>
      </c>
      <c r="C1460" s="132">
        <v>61112090000</v>
      </c>
      <c r="D1460" s="132" t="s">
        <v>1181</v>
      </c>
      <c r="E1460" s="132" t="s">
        <v>442</v>
      </c>
      <c r="F1460" s="132">
        <v>24</v>
      </c>
      <c r="G1460" s="132" t="s">
        <v>4311</v>
      </c>
      <c r="H1460" s="132">
        <v>6</v>
      </c>
      <c r="I1460" s="132">
        <v>3.5000000000000003E-2</v>
      </c>
      <c r="J1460" s="132">
        <v>1</v>
      </c>
      <c r="K1460" s="132">
        <v>3.5000000000000003E-2</v>
      </c>
      <c r="L1460" s="132" t="s">
        <v>330</v>
      </c>
      <c r="M1460" s="132">
        <v>521</v>
      </c>
      <c r="N1460" s="132" t="s">
        <v>440</v>
      </c>
      <c r="O1460" s="132">
        <v>7485</v>
      </c>
      <c r="P1460" s="132" t="s">
        <v>439</v>
      </c>
      <c r="Q1460" s="132">
        <v>9</v>
      </c>
      <c r="R1460" s="132" t="s">
        <v>1162</v>
      </c>
      <c r="S1460" s="132">
        <v>1000319</v>
      </c>
      <c r="T1460" s="132" t="s">
        <v>2046</v>
      </c>
      <c r="U1460" s="132">
        <v>647</v>
      </c>
      <c r="V1460" s="132">
        <v>14</v>
      </c>
      <c r="W1460" s="132" t="s">
        <v>1064</v>
      </c>
      <c r="X1460" s="132">
        <v>7</v>
      </c>
    </row>
    <row r="1461" spans="1:24" hidden="1">
      <c r="A1461" s="132">
        <v>1888</v>
      </c>
      <c r="B1461" s="132" t="s">
        <v>1409</v>
      </c>
      <c r="C1461" s="132">
        <v>61046200000</v>
      </c>
      <c r="D1461" s="132" t="s">
        <v>928</v>
      </c>
      <c r="E1461" s="132" t="s">
        <v>442</v>
      </c>
      <c r="F1461" s="132">
        <v>24</v>
      </c>
      <c r="G1461" s="132" t="s">
        <v>3656</v>
      </c>
      <c r="H1461" s="132">
        <v>3</v>
      </c>
      <c r="I1461" s="132">
        <v>3.5999999999999997E-2</v>
      </c>
      <c r="J1461" s="132">
        <v>1</v>
      </c>
      <c r="K1461" s="132">
        <v>3.5999999999999997E-2</v>
      </c>
      <c r="L1461" s="132" t="s">
        <v>330</v>
      </c>
      <c r="M1461" s="132">
        <v>521</v>
      </c>
      <c r="N1461" s="132" t="s">
        <v>440</v>
      </c>
      <c r="O1461" s="132">
        <v>7485</v>
      </c>
      <c r="P1461" s="132" t="s">
        <v>439</v>
      </c>
      <c r="Q1461" s="132">
        <v>9</v>
      </c>
      <c r="R1461" s="132" t="s">
        <v>1162</v>
      </c>
      <c r="S1461" s="132">
        <v>1000319</v>
      </c>
      <c r="T1461" s="132" t="s">
        <v>4386</v>
      </c>
      <c r="U1461" s="132">
        <v>705</v>
      </c>
      <c r="V1461" s="132">
        <v>0</v>
      </c>
      <c r="W1461" s="132" t="s">
        <v>1046</v>
      </c>
      <c r="X1461" s="132">
        <v>12</v>
      </c>
    </row>
    <row r="1462" spans="1:24" hidden="1">
      <c r="A1462" s="132">
        <v>1889</v>
      </c>
      <c r="B1462" s="132" t="s">
        <v>1410</v>
      </c>
      <c r="C1462" s="132">
        <v>61046200000</v>
      </c>
      <c r="D1462" s="132" t="s">
        <v>681</v>
      </c>
      <c r="E1462" s="132" t="s">
        <v>3671</v>
      </c>
      <c r="F1462" s="132">
        <v>54</v>
      </c>
      <c r="G1462" s="132" t="s">
        <v>3656</v>
      </c>
      <c r="H1462" s="132">
        <v>3</v>
      </c>
      <c r="I1462" s="132">
        <v>6.4000000000000001E-2</v>
      </c>
      <c r="J1462" s="132">
        <v>1</v>
      </c>
      <c r="K1462" s="132">
        <v>6.4000000000000001E-2</v>
      </c>
      <c r="L1462" s="132" t="s">
        <v>330</v>
      </c>
      <c r="M1462" s="132">
        <v>521</v>
      </c>
      <c r="N1462" s="132" t="s">
        <v>3915</v>
      </c>
      <c r="O1462" s="132">
        <v>7497</v>
      </c>
      <c r="P1462" s="132" t="s">
        <v>439</v>
      </c>
      <c r="Q1462" s="132">
        <v>9</v>
      </c>
      <c r="R1462" s="132" t="s">
        <v>1162</v>
      </c>
      <c r="S1462" s="132">
        <v>1000319</v>
      </c>
      <c r="T1462" s="132" t="s">
        <v>2049</v>
      </c>
      <c r="U1462" s="132">
        <v>636</v>
      </c>
      <c r="V1462" s="132">
        <v>18</v>
      </c>
      <c r="W1462" s="132" t="s">
        <v>1055</v>
      </c>
      <c r="X1462" s="132">
        <v>3</v>
      </c>
    </row>
    <row r="1463" spans="1:24" hidden="1">
      <c r="A1463" s="132">
        <v>1890</v>
      </c>
      <c r="B1463" s="132" t="s">
        <v>1411</v>
      </c>
      <c r="C1463" s="132">
        <v>61046200000</v>
      </c>
      <c r="D1463" s="132" t="s">
        <v>681</v>
      </c>
      <c r="E1463" s="132" t="s">
        <v>3671</v>
      </c>
      <c r="F1463" s="132">
        <v>54</v>
      </c>
      <c r="G1463" s="132" t="s">
        <v>3656</v>
      </c>
      <c r="H1463" s="132">
        <v>3</v>
      </c>
      <c r="I1463" s="132">
        <v>6.2E-2</v>
      </c>
      <c r="J1463" s="132">
        <v>1</v>
      </c>
      <c r="K1463" s="132">
        <v>6.2E-2</v>
      </c>
      <c r="L1463" s="132" t="s">
        <v>330</v>
      </c>
      <c r="M1463" s="132">
        <v>521</v>
      </c>
      <c r="N1463" s="132" t="s">
        <v>3915</v>
      </c>
      <c r="O1463" s="132">
        <v>7497</v>
      </c>
      <c r="P1463" s="132" t="s">
        <v>439</v>
      </c>
      <c r="Q1463" s="132">
        <v>9</v>
      </c>
      <c r="R1463" s="132" t="s">
        <v>1162</v>
      </c>
      <c r="S1463" s="132">
        <v>1000319</v>
      </c>
      <c r="T1463" s="132" t="s">
        <v>2062</v>
      </c>
      <c r="U1463" s="132">
        <v>634</v>
      </c>
      <c r="V1463" s="132">
        <v>18</v>
      </c>
      <c r="W1463" s="132" t="s">
        <v>1055</v>
      </c>
      <c r="X1463" s="132">
        <v>3</v>
      </c>
    </row>
    <row r="1464" spans="1:24" hidden="1">
      <c r="A1464" s="132">
        <v>1891</v>
      </c>
      <c r="B1464" s="132" t="s">
        <v>1412</v>
      </c>
      <c r="C1464" s="132">
        <v>62046239000</v>
      </c>
      <c r="D1464" s="132" t="s">
        <v>875</v>
      </c>
      <c r="E1464" s="132" t="s">
        <v>420</v>
      </c>
      <c r="F1464" s="132">
        <v>93</v>
      </c>
      <c r="G1464" s="132" t="s">
        <v>3656</v>
      </c>
      <c r="H1464" s="132">
        <v>3</v>
      </c>
      <c r="I1464" s="132">
        <v>3.1E-2</v>
      </c>
      <c r="J1464" s="132">
        <v>1</v>
      </c>
      <c r="K1464" s="132">
        <v>3.1E-2</v>
      </c>
      <c r="L1464" s="132" t="s">
        <v>330</v>
      </c>
      <c r="M1464" s="132">
        <v>521</v>
      </c>
      <c r="N1464" s="132" t="s">
        <v>440</v>
      </c>
      <c r="O1464" s="132">
        <v>7485</v>
      </c>
      <c r="P1464" s="132" t="s">
        <v>439</v>
      </c>
      <c r="Q1464" s="132">
        <v>9</v>
      </c>
      <c r="R1464" s="132" t="s">
        <v>1162</v>
      </c>
      <c r="S1464" s="132">
        <v>1000319</v>
      </c>
      <c r="T1464" s="132" t="s">
        <v>4383</v>
      </c>
      <c r="U1464" s="132">
        <v>664</v>
      </c>
      <c r="V1464" s="132">
        <v>11</v>
      </c>
      <c r="W1464" s="132" t="s">
        <v>3920</v>
      </c>
      <c r="X1464" s="132">
        <v>14</v>
      </c>
    </row>
    <row r="1465" spans="1:24" hidden="1">
      <c r="A1465" s="132">
        <v>1892</v>
      </c>
      <c r="B1465" s="132" t="s">
        <v>1413</v>
      </c>
      <c r="C1465" s="132">
        <v>61119090000</v>
      </c>
      <c r="D1465" s="132" t="s">
        <v>1414</v>
      </c>
      <c r="E1465" s="132" t="s">
        <v>316</v>
      </c>
      <c r="F1465" s="132">
        <v>17</v>
      </c>
      <c r="G1465" s="132" t="s">
        <v>4310</v>
      </c>
      <c r="H1465" s="132">
        <v>7</v>
      </c>
      <c r="I1465" s="132">
        <v>3.7999999999999999E-2</v>
      </c>
      <c r="J1465" s="132">
        <v>1</v>
      </c>
      <c r="K1465" s="132">
        <v>3.7999999999999999E-2</v>
      </c>
      <c r="L1465" s="132" t="s">
        <v>330</v>
      </c>
      <c r="M1465" s="132">
        <v>521</v>
      </c>
      <c r="N1465" s="132" t="s">
        <v>3915</v>
      </c>
      <c r="O1465" s="132">
        <v>7497</v>
      </c>
      <c r="P1465" s="132" t="s">
        <v>3960</v>
      </c>
      <c r="Q1465" s="132" t="s">
        <v>3934</v>
      </c>
      <c r="R1465" s="132" t="s">
        <v>1162</v>
      </c>
      <c r="S1465" s="132">
        <v>1000319</v>
      </c>
      <c r="T1465" s="132" t="s">
        <v>2041</v>
      </c>
      <c r="U1465" s="132">
        <v>646</v>
      </c>
      <c r="V1465" s="132">
        <v>22</v>
      </c>
      <c r="W1465" s="132" t="s">
        <v>1144</v>
      </c>
      <c r="X1465" s="132">
        <v>23</v>
      </c>
    </row>
    <row r="1466" spans="1:24" hidden="1">
      <c r="A1466" s="132">
        <v>1893</v>
      </c>
      <c r="B1466" s="132" t="s">
        <v>1415</v>
      </c>
      <c r="C1466" s="132">
        <v>61119090000</v>
      </c>
      <c r="D1466" s="132" t="s">
        <v>1414</v>
      </c>
      <c r="E1466" s="132" t="s">
        <v>316</v>
      </c>
      <c r="F1466" s="132">
        <v>17</v>
      </c>
      <c r="G1466" s="132" t="s">
        <v>4310</v>
      </c>
      <c r="H1466" s="132">
        <v>7</v>
      </c>
      <c r="I1466" s="132">
        <v>3.7999999999999999E-2</v>
      </c>
      <c r="J1466" s="132">
        <v>1</v>
      </c>
      <c r="K1466" s="132">
        <v>3.7999999999999999E-2</v>
      </c>
      <c r="L1466" s="132" t="s">
        <v>330</v>
      </c>
      <c r="M1466" s="132">
        <v>521</v>
      </c>
      <c r="N1466" s="132" t="s">
        <v>3915</v>
      </c>
      <c r="O1466" s="132">
        <v>7497</v>
      </c>
      <c r="P1466" s="132" t="s">
        <v>3960</v>
      </c>
      <c r="Q1466" s="132" t="s">
        <v>3934</v>
      </c>
      <c r="R1466" s="132" t="s">
        <v>1162</v>
      </c>
      <c r="S1466" s="132">
        <v>1000319</v>
      </c>
      <c r="T1466" s="132" t="s">
        <v>2041</v>
      </c>
      <c r="U1466" s="132">
        <v>646</v>
      </c>
      <c r="V1466" s="132">
        <v>22</v>
      </c>
      <c r="W1466" s="132" t="s">
        <v>1144</v>
      </c>
      <c r="X1466" s="132">
        <v>23</v>
      </c>
    </row>
    <row r="1467" spans="1:24" hidden="1">
      <c r="A1467" s="132">
        <v>1894</v>
      </c>
      <c r="B1467" s="132" t="s">
        <v>1416</v>
      </c>
      <c r="C1467" s="132">
        <v>61032200000</v>
      </c>
      <c r="D1467" s="132" t="s">
        <v>713</v>
      </c>
      <c r="E1467" s="132" t="s">
        <v>4431</v>
      </c>
      <c r="F1467" s="132">
        <v>457</v>
      </c>
      <c r="G1467" s="132" t="s">
        <v>3699</v>
      </c>
      <c r="H1467" s="132">
        <v>4</v>
      </c>
      <c r="I1467" s="132">
        <v>0.156</v>
      </c>
      <c r="J1467" s="132">
        <v>1</v>
      </c>
      <c r="K1467" s="132">
        <v>0.156</v>
      </c>
      <c r="L1467" s="132" t="s">
        <v>330</v>
      </c>
      <c r="M1467" s="132">
        <v>521</v>
      </c>
      <c r="N1467" s="132" t="s">
        <v>440</v>
      </c>
      <c r="O1467" s="132">
        <v>7485</v>
      </c>
      <c r="P1467" s="132" t="s">
        <v>439</v>
      </c>
      <c r="Q1467" s="132">
        <v>9</v>
      </c>
      <c r="R1467" s="132" t="s">
        <v>1162</v>
      </c>
      <c r="S1467" s="132">
        <v>1000319</v>
      </c>
      <c r="T1467" s="132" t="s">
        <v>1014</v>
      </c>
      <c r="U1467" s="132">
        <v>529</v>
      </c>
      <c r="V1467" s="132">
        <v>18</v>
      </c>
      <c r="W1467" s="132" t="s">
        <v>1144</v>
      </c>
      <c r="X1467" s="132">
        <v>23</v>
      </c>
    </row>
    <row r="1468" spans="1:24" hidden="1">
      <c r="A1468" s="132">
        <v>1895</v>
      </c>
      <c r="B1468" s="132" t="s">
        <v>1417</v>
      </c>
      <c r="C1468" s="132">
        <v>61034300090</v>
      </c>
      <c r="D1468" s="132" t="s">
        <v>1338</v>
      </c>
      <c r="E1468" s="132" t="s">
        <v>442</v>
      </c>
      <c r="F1468" s="132">
        <v>24</v>
      </c>
      <c r="G1468" s="132" t="s">
        <v>3699</v>
      </c>
      <c r="H1468" s="132">
        <v>4</v>
      </c>
      <c r="I1468" s="132">
        <v>3.5999999999999997E-2</v>
      </c>
      <c r="J1468" s="132">
        <v>1</v>
      </c>
      <c r="K1468" s="132">
        <v>3.5999999999999997E-2</v>
      </c>
      <c r="L1468" s="132" t="s">
        <v>330</v>
      </c>
      <c r="M1468" s="132">
        <v>521</v>
      </c>
      <c r="N1468" s="132" t="s">
        <v>2937</v>
      </c>
      <c r="O1468" s="132">
        <v>7495</v>
      </c>
      <c r="P1468" s="132" t="s">
        <v>425</v>
      </c>
      <c r="Q1468" s="132">
        <v>37</v>
      </c>
      <c r="R1468" s="132" t="s">
        <v>1162</v>
      </c>
      <c r="S1468" s="132">
        <v>1000319</v>
      </c>
      <c r="T1468" s="132" t="s">
        <v>2043</v>
      </c>
      <c r="U1468" s="132">
        <v>639</v>
      </c>
      <c r="V1468" s="132">
        <v>16</v>
      </c>
      <c r="W1468" s="132" t="s">
        <v>1109</v>
      </c>
      <c r="X1468" s="132">
        <v>9</v>
      </c>
    </row>
    <row r="1469" spans="1:24" hidden="1">
      <c r="A1469" s="132">
        <v>1896</v>
      </c>
      <c r="B1469" s="132" t="s">
        <v>1418</v>
      </c>
      <c r="C1469" s="132">
        <v>61034200090</v>
      </c>
      <c r="D1469" s="132" t="s">
        <v>725</v>
      </c>
      <c r="E1469" s="132" t="s">
        <v>3671</v>
      </c>
      <c r="F1469" s="132">
        <v>54</v>
      </c>
      <c r="G1469" s="132" t="s">
        <v>3699</v>
      </c>
      <c r="H1469" s="132">
        <v>4</v>
      </c>
      <c r="I1469" s="132">
        <v>6.6000000000000003E-2</v>
      </c>
      <c r="J1469" s="132">
        <v>1</v>
      </c>
      <c r="K1469" s="132">
        <v>6.6000000000000003E-2</v>
      </c>
      <c r="L1469" s="132" t="s">
        <v>330</v>
      </c>
      <c r="M1469" s="132">
        <v>521</v>
      </c>
      <c r="N1469" s="132" t="s">
        <v>3915</v>
      </c>
      <c r="O1469" s="132">
        <v>7497</v>
      </c>
      <c r="P1469" s="132" t="s">
        <v>439</v>
      </c>
      <c r="Q1469" s="132">
        <v>9</v>
      </c>
      <c r="R1469" s="132" t="s">
        <v>1162</v>
      </c>
      <c r="S1469" s="132">
        <v>1000319</v>
      </c>
      <c r="T1469" s="132" t="s">
        <v>2049</v>
      </c>
      <c r="U1469" s="132">
        <v>636</v>
      </c>
      <c r="V1469" s="132">
        <v>0</v>
      </c>
      <c r="W1469" s="132" t="s">
        <v>1046</v>
      </c>
      <c r="X1469" s="132">
        <v>12</v>
      </c>
    </row>
    <row r="1470" spans="1:24" hidden="1">
      <c r="A1470" s="132">
        <v>1897</v>
      </c>
      <c r="B1470" s="132" t="s">
        <v>1419</v>
      </c>
      <c r="C1470" s="132">
        <v>61034300090</v>
      </c>
      <c r="D1470" s="132" t="s">
        <v>1338</v>
      </c>
      <c r="E1470" s="132" t="s">
        <v>442</v>
      </c>
      <c r="F1470" s="132">
        <v>24</v>
      </c>
      <c r="G1470" s="132" t="s">
        <v>3699</v>
      </c>
      <c r="H1470" s="132">
        <v>4</v>
      </c>
      <c r="I1470" s="132">
        <v>0.128</v>
      </c>
      <c r="J1470" s="132">
        <v>1</v>
      </c>
      <c r="K1470" s="132">
        <v>0.128</v>
      </c>
      <c r="L1470" s="132" t="s">
        <v>330</v>
      </c>
      <c r="M1470" s="132">
        <v>521</v>
      </c>
      <c r="N1470" s="132" t="s">
        <v>440</v>
      </c>
      <c r="O1470" s="132">
        <v>7485</v>
      </c>
      <c r="P1470" s="132" t="s">
        <v>425</v>
      </c>
      <c r="Q1470" s="132">
        <v>37</v>
      </c>
      <c r="R1470" s="132" t="s">
        <v>1162</v>
      </c>
      <c r="S1470" s="132">
        <v>1000319</v>
      </c>
      <c r="T1470" s="132" t="s">
        <v>1025</v>
      </c>
      <c r="U1470" s="132">
        <v>684</v>
      </c>
      <c r="V1470" s="132">
        <v>14</v>
      </c>
      <c r="W1470" s="132" t="s">
        <v>1109</v>
      </c>
      <c r="X1470" s="132">
        <v>9</v>
      </c>
    </row>
    <row r="1471" spans="1:24" hidden="1">
      <c r="A1471" s="132">
        <v>1898</v>
      </c>
      <c r="B1471" s="132" t="s">
        <v>1420</v>
      </c>
      <c r="C1471" s="132">
        <v>61112090000</v>
      </c>
      <c r="D1471" s="132" t="s">
        <v>1188</v>
      </c>
      <c r="E1471" s="132" t="s">
        <v>442</v>
      </c>
      <c r="F1471" s="132">
        <v>24</v>
      </c>
      <c r="G1471" s="132" t="s">
        <v>4310</v>
      </c>
      <c r="H1471" s="132">
        <v>7</v>
      </c>
      <c r="I1471" s="132">
        <v>0.05</v>
      </c>
      <c r="J1471" s="132">
        <v>1</v>
      </c>
      <c r="K1471" s="132">
        <v>0.05</v>
      </c>
      <c r="L1471" s="132" t="s">
        <v>330</v>
      </c>
      <c r="M1471" s="132">
        <v>521</v>
      </c>
      <c r="N1471" s="132" t="s">
        <v>440</v>
      </c>
      <c r="O1471" s="132">
        <v>7485</v>
      </c>
      <c r="P1471" s="132" t="s">
        <v>439</v>
      </c>
      <c r="Q1471" s="132">
        <v>9</v>
      </c>
      <c r="R1471" s="132" t="s">
        <v>1162</v>
      </c>
      <c r="S1471" s="132">
        <v>1000319</v>
      </c>
      <c r="T1471" s="132" t="s">
        <v>2046</v>
      </c>
      <c r="U1471" s="132">
        <v>647</v>
      </c>
      <c r="V1471" s="132">
        <v>10</v>
      </c>
      <c r="W1471" s="132" t="s">
        <v>1048</v>
      </c>
      <c r="X1471" s="132">
        <v>4</v>
      </c>
    </row>
    <row r="1472" spans="1:24" hidden="1">
      <c r="A1472" s="132">
        <v>1899</v>
      </c>
      <c r="B1472" s="132" t="s">
        <v>1421</v>
      </c>
      <c r="C1472" s="132">
        <v>61112090000</v>
      </c>
      <c r="D1472" s="132" t="s">
        <v>1188</v>
      </c>
      <c r="E1472" s="132" t="s">
        <v>442</v>
      </c>
      <c r="F1472" s="132">
        <v>24</v>
      </c>
      <c r="G1472" s="132" t="s">
        <v>4310</v>
      </c>
      <c r="H1472" s="132">
        <v>7</v>
      </c>
      <c r="I1472" s="132">
        <v>4.3999999999999997E-2</v>
      </c>
      <c r="J1472" s="132">
        <v>1</v>
      </c>
      <c r="K1472" s="132">
        <v>4.3999999999999997E-2</v>
      </c>
      <c r="L1472" s="132" t="s">
        <v>330</v>
      </c>
      <c r="M1472" s="132">
        <v>521</v>
      </c>
      <c r="N1472" s="132" t="s">
        <v>440</v>
      </c>
      <c r="O1472" s="132">
        <v>7485</v>
      </c>
      <c r="P1472" s="132" t="s">
        <v>439</v>
      </c>
      <c r="Q1472" s="132">
        <v>9</v>
      </c>
      <c r="R1472" s="132" t="s">
        <v>1162</v>
      </c>
      <c r="S1472" s="132">
        <v>1000319</v>
      </c>
      <c r="T1472" s="132" t="s">
        <v>2046</v>
      </c>
      <c r="U1472" s="132">
        <v>647</v>
      </c>
      <c r="V1472" s="132">
        <v>5</v>
      </c>
      <c r="W1472" s="132" t="s">
        <v>1048</v>
      </c>
      <c r="X1472" s="132">
        <v>4</v>
      </c>
    </row>
    <row r="1473" spans="1:24" hidden="1">
      <c r="A1473" s="132">
        <v>1900</v>
      </c>
      <c r="B1473" s="132" t="s">
        <v>1422</v>
      </c>
      <c r="C1473" s="132">
        <v>62046239000</v>
      </c>
      <c r="D1473" s="132" t="s">
        <v>543</v>
      </c>
      <c r="E1473" s="132" t="s">
        <v>3727</v>
      </c>
      <c r="F1473" s="132">
        <v>264</v>
      </c>
      <c r="G1473" s="132" t="s">
        <v>3656</v>
      </c>
      <c r="H1473" s="132">
        <v>3</v>
      </c>
      <c r="I1473" s="132">
        <v>3.5999999999999997E-2</v>
      </c>
      <c r="J1473" s="132">
        <v>1</v>
      </c>
      <c r="K1473" s="132">
        <v>3.5999999999999997E-2</v>
      </c>
      <c r="L1473" s="132" t="s">
        <v>330</v>
      </c>
      <c r="M1473" s="132">
        <v>521</v>
      </c>
      <c r="N1473" s="132" t="s">
        <v>440</v>
      </c>
      <c r="O1473" s="132">
        <v>7485</v>
      </c>
      <c r="P1473" s="132" t="s">
        <v>439</v>
      </c>
      <c r="Q1473" s="132">
        <v>9</v>
      </c>
      <c r="R1473" s="132" t="s">
        <v>1162</v>
      </c>
      <c r="S1473" s="132">
        <v>1000319</v>
      </c>
      <c r="T1473" s="132" t="s">
        <v>2043</v>
      </c>
      <c r="U1473" s="132">
        <v>639</v>
      </c>
      <c r="V1473" s="132">
        <v>0</v>
      </c>
      <c r="W1473" s="132" t="s">
        <v>1046</v>
      </c>
      <c r="X1473" s="132">
        <v>12</v>
      </c>
    </row>
    <row r="1474" spans="1:24" hidden="1">
      <c r="A1474" s="132">
        <v>1901</v>
      </c>
      <c r="B1474" s="132" t="s">
        <v>1423</v>
      </c>
      <c r="C1474" s="132">
        <v>62046239000</v>
      </c>
      <c r="D1474" s="132" t="s">
        <v>543</v>
      </c>
      <c r="E1474" s="132" t="s">
        <v>3727</v>
      </c>
      <c r="F1474" s="132">
        <v>264</v>
      </c>
      <c r="G1474" s="132" t="s">
        <v>3656</v>
      </c>
      <c r="H1474" s="132">
        <v>3</v>
      </c>
      <c r="I1474" s="132">
        <v>3.5999999999999997E-2</v>
      </c>
      <c r="J1474" s="132">
        <v>1</v>
      </c>
      <c r="K1474" s="132">
        <v>3.5999999999999997E-2</v>
      </c>
      <c r="L1474" s="132" t="s">
        <v>330</v>
      </c>
      <c r="M1474" s="132">
        <v>521</v>
      </c>
      <c r="N1474" s="132" t="s">
        <v>440</v>
      </c>
      <c r="O1474" s="132">
        <v>7485</v>
      </c>
      <c r="P1474" s="132" t="s">
        <v>439</v>
      </c>
      <c r="Q1474" s="132">
        <v>9</v>
      </c>
      <c r="R1474" s="132" t="s">
        <v>1162</v>
      </c>
      <c r="S1474" s="132">
        <v>1000319</v>
      </c>
      <c r="T1474" s="132" t="s">
        <v>2043</v>
      </c>
      <c r="U1474" s="132">
        <v>639</v>
      </c>
      <c r="V1474" s="132">
        <v>0</v>
      </c>
      <c r="W1474" s="132" t="s">
        <v>1046</v>
      </c>
      <c r="X1474" s="132">
        <v>12</v>
      </c>
    </row>
    <row r="1475" spans="1:24" hidden="1">
      <c r="A1475" s="132">
        <v>1902</v>
      </c>
      <c r="B1475" s="132" t="s">
        <v>1424</v>
      </c>
      <c r="C1475" s="132">
        <v>61112090000</v>
      </c>
      <c r="D1475" s="132" t="s">
        <v>731</v>
      </c>
      <c r="E1475" s="132" t="s">
        <v>3727</v>
      </c>
      <c r="F1475" s="132">
        <v>264</v>
      </c>
      <c r="G1475" s="132" t="s">
        <v>4311</v>
      </c>
      <c r="H1475" s="132">
        <v>6</v>
      </c>
      <c r="I1475" s="132">
        <v>3.4000000000000002E-2</v>
      </c>
      <c r="J1475" s="132">
        <v>1</v>
      </c>
      <c r="K1475" s="132">
        <v>3.4000000000000002E-2</v>
      </c>
      <c r="L1475" s="132" t="s">
        <v>330</v>
      </c>
      <c r="M1475" s="132">
        <v>521</v>
      </c>
      <c r="N1475" s="132" t="s">
        <v>440</v>
      </c>
      <c r="O1475" s="132">
        <v>7485</v>
      </c>
      <c r="P1475" s="132" t="s">
        <v>439</v>
      </c>
      <c r="Q1475" s="132">
        <v>9</v>
      </c>
      <c r="R1475" s="132" t="s">
        <v>1162</v>
      </c>
      <c r="S1475" s="132">
        <v>1000319</v>
      </c>
      <c r="T1475" s="132" t="s">
        <v>2050</v>
      </c>
      <c r="U1475" s="132">
        <v>642</v>
      </c>
      <c r="V1475" s="132">
        <v>8</v>
      </c>
      <c r="W1475" s="132" t="s">
        <v>1046</v>
      </c>
      <c r="X1475" s="132">
        <v>12</v>
      </c>
    </row>
    <row r="1476" spans="1:24" hidden="1">
      <c r="A1476" s="132">
        <v>1903</v>
      </c>
      <c r="B1476" s="132" t="s">
        <v>1425</v>
      </c>
      <c r="C1476" s="132">
        <v>62046239000</v>
      </c>
      <c r="D1476" s="132" t="s">
        <v>543</v>
      </c>
      <c r="E1476" s="132" t="s">
        <v>3727</v>
      </c>
      <c r="F1476" s="132">
        <v>264</v>
      </c>
      <c r="G1476" s="132" t="s">
        <v>3656</v>
      </c>
      <c r="H1476" s="132">
        <v>3</v>
      </c>
      <c r="I1476" s="132">
        <v>7.0000000000000007E-2</v>
      </c>
      <c r="J1476" s="132">
        <v>1</v>
      </c>
      <c r="K1476" s="132">
        <v>7.0000000000000007E-2</v>
      </c>
      <c r="L1476" s="132" t="s">
        <v>330</v>
      </c>
      <c r="M1476" s="132">
        <v>521</v>
      </c>
      <c r="N1476" s="132" t="s">
        <v>440</v>
      </c>
      <c r="O1476" s="132">
        <v>7485</v>
      </c>
      <c r="P1476" s="132" t="s">
        <v>439</v>
      </c>
      <c r="Q1476" s="132">
        <v>9</v>
      </c>
      <c r="R1476" s="132" t="s">
        <v>1162</v>
      </c>
      <c r="S1476" s="132">
        <v>1000319</v>
      </c>
      <c r="T1476" s="132" t="s">
        <v>1014</v>
      </c>
      <c r="U1476" s="132">
        <v>529</v>
      </c>
      <c r="V1476" s="132">
        <v>7</v>
      </c>
      <c r="W1476" s="132" t="s">
        <v>1046</v>
      </c>
      <c r="X1476" s="132">
        <v>12</v>
      </c>
    </row>
    <row r="1477" spans="1:24" hidden="1">
      <c r="A1477" s="132">
        <v>1904</v>
      </c>
      <c r="B1477" s="132" t="s">
        <v>1426</v>
      </c>
      <c r="C1477" s="132">
        <v>61091000000</v>
      </c>
      <c r="D1477" s="132" t="s">
        <v>856</v>
      </c>
      <c r="E1477" s="132" t="s">
        <v>453</v>
      </c>
      <c r="F1477" s="132">
        <v>73</v>
      </c>
      <c r="G1477" s="132" t="s">
        <v>3656</v>
      </c>
      <c r="H1477" s="132">
        <v>3</v>
      </c>
      <c r="I1477" s="132">
        <v>5.1999999999999998E-2</v>
      </c>
      <c r="J1477" s="132">
        <v>1</v>
      </c>
      <c r="K1477" s="132">
        <v>5.1999999999999998E-2</v>
      </c>
      <c r="L1477" s="132" t="s">
        <v>330</v>
      </c>
      <c r="M1477" s="132">
        <v>521</v>
      </c>
      <c r="N1477" s="132" t="s">
        <v>440</v>
      </c>
      <c r="O1477" s="132">
        <v>7485</v>
      </c>
      <c r="P1477" s="132" t="s">
        <v>439</v>
      </c>
      <c r="Q1477" s="132">
        <v>9</v>
      </c>
      <c r="R1477" s="132" t="s">
        <v>1162</v>
      </c>
      <c r="S1477" s="132">
        <v>1000319</v>
      </c>
      <c r="T1477" s="132" t="s">
        <v>1025</v>
      </c>
      <c r="U1477" s="132">
        <v>684</v>
      </c>
      <c r="V1477" s="132">
        <v>8</v>
      </c>
      <c r="W1477" s="132" t="s">
        <v>1046</v>
      </c>
      <c r="X1477" s="132">
        <v>12</v>
      </c>
    </row>
    <row r="1478" spans="1:24" hidden="1">
      <c r="A1478" s="132">
        <v>1905</v>
      </c>
      <c r="B1478" s="132" t="s">
        <v>1427</v>
      </c>
      <c r="C1478" s="132">
        <v>62034231000</v>
      </c>
      <c r="D1478" s="132" t="s">
        <v>912</v>
      </c>
      <c r="E1478" s="132" t="s">
        <v>3964</v>
      </c>
      <c r="F1478" s="132">
        <v>87</v>
      </c>
      <c r="G1478" s="132" t="s">
        <v>3699</v>
      </c>
      <c r="H1478" s="132">
        <v>4</v>
      </c>
      <c r="I1478" s="132">
        <v>0.21</v>
      </c>
      <c r="J1478" s="132">
        <v>1</v>
      </c>
      <c r="K1478" s="132">
        <v>0.21</v>
      </c>
      <c r="L1478" s="132" t="s">
        <v>330</v>
      </c>
      <c r="M1478" s="132">
        <v>521</v>
      </c>
      <c r="N1478" s="132" t="s">
        <v>440</v>
      </c>
      <c r="O1478" s="132">
        <v>7485</v>
      </c>
      <c r="P1478" s="132" t="s">
        <v>439</v>
      </c>
      <c r="Q1478" s="132">
        <v>9</v>
      </c>
      <c r="R1478" s="132" t="s">
        <v>1162</v>
      </c>
      <c r="S1478" s="132">
        <v>1000319</v>
      </c>
      <c r="T1478" s="132" t="s">
        <v>1199</v>
      </c>
      <c r="U1478" s="132">
        <v>702</v>
      </c>
      <c r="V1478" s="132">
        <v>26</v>
      </c>
      <c r="W1478" s="132" t="s">
        <v>1144</v>
      </c>
      <c r="X1478" s="132">
        <v>23</v>
      </c>
    </row>
    <row r="1479" spans="1:24" hidden="1">
      <c r="A1479" s="132">
        <v>1906</v>
      </c>
      <c r="B1479" s="132" t="s">
        <v>1428</v>
      </c>
      <c r="C1479" s="132">
        <v>61091000000</v>
      </c>
      <c r="D1479" s="132" t="s">
        <v>856</v>
      </c>
      <c r="E1479" s="132" t="s">
        <v>453</v>
      </c>
      <c r="F1479" s="132">
        <v>73</v>
      </c>
      <c r="G1479" s="132" t="s">
        <v>3656</v>
      </c>
      <c r="H1479" s="132">
        <v>3</v>
      </c>
      <c r="I1479" s="132">
        <v>7.3999999999999996E-2</v>
      </c>
      <c r="J1479" s="132">
        <v>1</v>
      </c>
      <c r="K1479" s="132">
        <v>7.3999999999999996E-2</v>
      </c>
      <c r="L1479" s="132" t="s">
        <v>330</v>
      </c>
      <c r="M1479" s="132">
        <v>521</v>
      </c>
      <c r="N1479" s="132" t="s">
        <v>440</v>
      </c>
      <c r="O1479" s="132">
        <v>7485</v>
      </c>
      <c r="P1479" s="132" t="s">
        <v>439</v>
      </c>
      <c r="Q1479" s="132">
        <v>9</v>
      </c>
      <c r="R1479" s="132" t="s">
        <v>1162</v>
      </c>
      <c r="S1479" s="132">
        <v>1000319</v>
      </c>
      <c r="T1479" s="132" t="s">
        <v>930</v>
      </c>
      <c r="U1479" s="132">
        <v>666</v>
      </c>
      <c r="V1479" s="132">
        <v>16</v>
      </c>
      <c r="W1479" s="132" t="s">
        <v>1046</v>
      </c>
      <c r="X1479" s="132">
        <v>12</v>
      </c>
    </row>
    <row r="1480" spans="1:24" hidden="1">
      <c r="A1480" s="132">
        <v>1907</v>
      </c>
      <c r="B1480" s="132" t="s">
        <v>1429</v>
      </c>
      <c r="C1480" s="132">
        <v>61091000000</v>
      </c>
      <c r="D1480" s="132" t="s">
        <v>717</v>
      </c>
      <c r="E1480" s="132" t="s">
        <v>4432</v>
      </c>
      <c r="F1480" s="132">
        <v>21</v>
      </c>
      <c r="G1480" s="132" t="s">
        <v>3699</v>
      </c>
      <c r="H1480" s="132">
        <v>4</v>
      </c>
      <c r="I1480" s="132">
        <v>0.11</v>
      </c>
      <c r="J1480" s="132">
        <v>1</v>
      </c>
      <c r="K1480" s="132">
        <v>0.11</v>
      </c>
      <c r="L1480" s="132" t="s">
        <v>330</v>
      </c>
      <c r="M1480" s="132">
        <v>521</v>
      </c>
      <c r="N1480" s="132" t="s">
        <v>440</v>
      </c>
      <c r="O1480" s="132">
        <v>7485</v>
      </c>
      <c r="P1480" s="132" t="s">
        <v>439</v>
      </c>
      <c r="Q1480" s="132">
        <v>9</v>
      </c>
      <c r="R1480" s="132" t="s">
        <v>1162</v>
      </c>
      <c r="S1480" s="132">
        <v>1000319</v>
      </c>
      <c r="T1480" s="132" t="s">
        <v>4385</v>
      </c>
      <c r="U1480" s="132">
        <v>480</v>
      </c>
      <c r="V1480" s="132">
        <v>10</v>
      </c>
      <c r="W1480" s="132" t="s">
        <v>1038</v>
      </c>
      <c r="X1480" s="132">
        <v>5</v>
      </c>
    </row>
    <row r="1481" spans="1:24" hidden="1">
      <c r="A1481" s="132">
        <v>1908</v>
      </c>
      <c r="B1481" s="132" t="s">
        <v>1430</v>
      </c>
      <c r="C1481" s="132">
        <v>61091000000</v>
      </c>
      <c r="D1481" s="132" t="s">
        <v>631</v>
      </c>
      <c r="E1481" s="132" t="s">
        <v>453</v>
      </c>
      <c r="F1481" s="132">
        <v>73</v>
      </c>
      <c r="G1481" s="132" t="s">
        <v>3699</v>
      </c>
      <c r="H1481" s="132">
        <v>4</v>
      </c>
      <c r="I1481" s="132">
        <v>0.09</v>
      </c>
      <c r="J1481" s="132">
        <v>1</v>
      </c>
      <c r="K1481" s="132">
        <v>0.09</v>
      </c>
      <c r="L1481" s="132" t="s">
        <v>330</v>
      </c>
      <c r="M1481" s="132">
        <v>521</v>
      </c>
      <c r="N1481" s="132" t="s">
        <v>428</v>
      </c>
      <c r="O1481" s="132">
        <v>7505</v>
      </c>
      <c r="P1481" s="132" t="s">
        <v>439</v>
      </c>
      <c r="Q1481" s="132">
        <v>9</v>
      </c>
      <c r="R1481" s="132" t="s">
        <v>1162</v>
      </c>
      <c r="S1481" s="132">
        <v>1000319</v>
      </c>
      <c r="T1481" s="132" t="s">
        <v>4385</v>
      </c>
      <c r="U1481" s="132">
        <v>480</v>
      </c>
      <c r="V1481" s="132">
        <v>14</v>
      </c>
      <c r="W1481" s="132" t="s">
        <v>1109</v>
      </c>
      <c r="X1481" s="132">
        <v>9</v>
      </c>
    </row>
    <row r="1482" spans="1:24" hidden="1">
      <c r="A1482" s="132">
        <v>1909</v>
      </c>
      <c r="B1482" s="132" t="s">
        <v>1431</v>
      </c>
      <c r="C1482" s="132">
        <v>61091000000</v>
      </c>
      <c r="D1482" s="132" t="s">
        <v>839</v>
      </c>
      <c r="E1482" s="132" t="s">
        <v>453</v>
      </c>
      <c r="F1482" s="132">
        <v>73</v>
      </c>
      <c r="G1482" s="132" t="s">
        <v>3699</v>
      </c>
      <c r="H1482" s="132">
        <v>4</v>
      </c>
      <c r="I1482" s="132">
        <v>5.8000000000000003E-2</v>
      </c>
      <c r="J1482" s="132">
        <v>1</v>
      </c>
      <c r="K1482" s="132">
        <v>5.8000000000000003E-2</v>
      </c>
      <c r="L1482" s="132" t="s">
        <v>330</v>
      </c>
      <c r="M1482" s="132">
        <v>521</v>
      </c>
      <c r="N1482" s="132" t="s">
        <v>440</v>
      </c>
      <c r="O1482" s="132">
        <v>7485</v>
      </c>
      <c r="P1482" s="132" t="s">
        <v>439</v>
      </c>
      <c r="Q1482" s="132">
        <v>9</v>
      </c>
      <c r="R1482" s="132" t="s">
        <v>1162</v>
      </c>
      <c r="S1482" s="132">
        <v>1000319</v>
      </c>
      <c r="T1482" s="132" t="s">
        <v>4387</v>
      </c>
      <c r="U1482" s="132">
        <v>706</v>
      </c>
      <c r="V1482" s="132">
        <v>12</v>
      </c>
      <c r="W1482" s="132" t="s">
        <v>1046</v>
      </c>
      <c r="X1482" s="132">
        <v>12</v>
      </c>
    </row>
    <row r="1483" spans="1:24" hidden="1">
      <c r="A1483" s="132">
        <v>1910</v>
      </c>
      <c r="B1483" s="132" t="s">
        <v>1432</v>
      </c>
      <c r="C1483" s="132">
        <v>61099020000</v>
      </c>
      <c r="D1483" s="132" t="s">
        <v>1078</v>
      </c>
      <c r="E1483" s="132" t="s">
        <v>453</v>
      </c>
      <c r="F1483" s="132">
        <v>73</v>
      </c>
      <c r="G1483" s="132" t="s">
        <v>3656</v>
      </c>
      <c r="H1483" s="132">
        <v>3</v>
      </c>
      <c r="I1483" s="132">
        <v>0.104</v>
      </c>
      <c r="J1483" s="132">
        <v>1</v>
      </c>
      <c r="K1483" s="132">
        <v>0.104</v>
      </c>
      <c r="L1483" s="132" t="s">
        <v>330</v>
      </c>
      <c r="M1483" s="132">
        <v>521</v>
      </c>
      <c r="N1483" s="132" t="s">
        <v>440</v>
      </c>
      <c r="O1483" s="132">
        <v>7485</v>
      </c>
      <c r="P1483" s="132" t="s">
        <v>425</v>
      </c>
      <c r="Q1483" s="132">
        <v>37</v>
      </c>
      <c r="R1483" s="132" t="s">
        <v>1162</v>
      </c>
      <c r="S1483" s="132">
        <v>1000319</v>
      </c>
      <c r="T1483" s="132" t="s">
        <v>4380</v>
      </c>
      <c r="U1483" s="132">
        <v>666</v>
      </c>
      <c r="V1483" s="132">
        <v>14</v>
      </c>
      <c r="W1483" s="132" t="s">
        <v>1063</v>
      </c>
      <c r="X1483" s="132">
        <v>13</v>
      </c>
    </row>
    <row r="1484" spans="1:24" hidden="1">
      <c r="A1484" s="132">
        <v>1911</v>
      </c>
      <c r="B1484" s="132" t="s">
        <v>1433</v>
      </c>
      <c r="C1484" s="132">
        <v>62034231000</v>
      </c>
      <c r="D1484" s="132" t="s">
        <v>912</v>
      </c>
      <c r="E1484" s="132" t="s">
        <v>3964</v>
      </c>
      <c r="F1484" s="132">
        <v>87</v>
      </c>
      <c r="G1484" s="132" t="s">
        <v>3699</v>
      </c>
      <c r="H1484" s="132">
        <v>4</v>
      </c>
      <c r="I1484" s="132">
        <v>0.37</v>
      </c>
      <c r="J1484" s="132">
        <v>1</v>
      </c>
      <c r="K1484" s="132">
        <v>0.37</v>
      </c>
      <c r="L1484" s="132" t="s">
        <v>330</v>
      </c>
      <c r="M1484" s="132">
        <v>521</v>
      </c>
      <c r="N1484" s="132" t="s">
        <v>440</v>
      </c>
      <c r="O1484" s="132">
        <v>7485</v>
      </c>
      <c r="P1484" s="132" t="s">
        <v>439</v>
      </c>
      <c r="Q1484" s="132">
        <v>9</v>
      </c>
      <c r="R1484" s="132" t="s">
        <v>1162</v>
      </c>
      <c r="S1484" s="132">
        <v>1000319</v>
      </c>
      <c r="T1484" s="132" t="s">
        <v>4383</v>
      </c>
      <c r="U1484" s="132">
        <v>664</v>
      </c>
      <c r="V1484" s="132">
        <v>30</v>
      </c>
      <c r="W1484" s="132" t="s">
        <v>1046</v>
      </c>
      <c r="X1484" s="132">
        <v>12</v>
      </c>
    </row>
    <row r="1485" spans="1:24" hidden="1">
      <c r="A1485" s="132">
        <v>1912</v>
      </c>
      <c r="B1485" s="132" t="s">
        <v>1434</v>
      </c>
      <c r="C1485" s="132">
        <v>61044300000</v>
      </c>
      <c r="D1485" s="132" t="s">
        <v>995</v>
      </c>
      <c r="E1485" s="132" t="s">
        <v>426</v>
      </c>
      <c r="F1485" s="132">
        <v>43</v>
      </c>
      <c r="G1485" s="132" t="s">
        <v>3656</v>
      </c>
      <c r="H1485" s="132">
        <v>3</v>
      </c>
      <c r="I1485" s="132">
        <v>0.114</v>
      </c>
      <c r="J1485" s="132">
        <v>1</v>
      </c>
      <c r="K1485" s="132">
        <v>0.114</v>
      </c>
      <c r="L1485" s="132" t="s">
        <v>330</v>
      </c>
      <c r="M1485" s="132">
        <v>521</v>
      </c>
      <c r="N1485" s="132" t="s">
        <v>3915</v>
      </c>
      <c r="O1485" s="132">
        <v>7497</v>
      </c>
      <c r="P1485" s="132" t="s">
        <v>425</v>
      </c>
      <c r="Q1485" s="132">
        <v>37</v>
      </c>
      <c r="R1485" s="132" t="s">
        <v>1162</v>
      </c>
      <c r="S1485" s="132">
        <v>1000319</v>
      </c>
      <c r="T1485" s="132" t="s">
        <v>4386</v>
      </c>
      <c r="U1485" s="132">
        <v>705</v>
      </c>
      <c r="V1485" s="132">
        <v>0</v>
      </c>
      <c r="W1485" s="132" t="s">
        <v>1063</v>
      </c>
      <c r="X1485" s="132">
        <v>13</v>
      </c>
    </row>
    <row r="1486" spans="1:24" hidden="1">
      <c r="A1486" s="132">
        <v>1913</v>
      </c>
      <c r="B1486" s="132" t="s">
        <v>1435</v>
      </c>
      <c r="C1486" s="132">
        <v>61044200000</v>
      </c>
      <c r="D1486" s="132" t="s">
        <v>867</v>
      </c>
      <c r="E1486" s="132" t="s">
        <v>426</v>
      </c>
      <c r="F1486" s="132">
        <v>43</v>
      </c>
      <c r="G1486" s="132" t="s">
        <v>3656</v>
      </c>
      <c r="H1486" s="132">
        <v>3</v>
      </c>
      <c r="I1486" s="132">
        <v>6.8000000000000005E-2</v>
      </c>
      <c r="J1486" s="132">
        <v>1</v>
      </c>
      <c r="K1486" s="132">
        <v>6.8000000000000005E-2</v>
      </c>
      <c r="L1486" s="132" t="s">
        <v>330</v>
      </c>
      <c r="M1486" s="132">
        <v>521</v>
      </c>
      <c r="N1486" s="132" t="s">
        <v>3915</v>
      </c>
      <c r="O1486" s="132">
        <v>7497</v>
      </c>
      <c r="P1486" s="132" t="s">
        <v>439</v>
      </c>
      <c r="Q1486" s="132">
        <v>9</v>
      </c>
      <c r="R1486" s="132" t="s">
        <v>1162</v>
      </c>
      <c r="S1486" s="132">
        <v>1000319</v>
      </c>
      <c r="T1486" s="132" t="s">
        <v>2050</v>
      </c>
      <c r="U1486" s="132">
        <v>642</v>
      </c>
      <c r="V1486" s="132">
        <v>28</v>
      </c>
      <c r="W1486" s="132" t="s">
        <v>1063</v>
      </c>
      <c r="X1486" s="132">
        <v>13</v>
      </c>
    </row>
    <row r="1487" spans="1:24" hidden="1">
      <c r="A1487" s="132">
        <v>1914</v>
      </c>
      <c r="B1487" s="132" t="s">
        <v>1436</v>
      </c>
      <c r="C1487" s="132">
        <v>61046200000</v>
      </c>
      <c r="D1487" s="132" t="s">
        <v>928</v>
      </c>
      <c r="E1487" s="132" t="s">
        <v>442</v>
      </c>
      <c r="F1487" s="132">
        <v>24</v>
      </c>
      <c r="G1487" s="132" t="s">
        <v>3656</v>
      </c>
      <c r="H1487" s="132">
        <v>3</v>
      </c>
      <c r="I1487" s="132">
        <v>6.8000000000000005E-2</v>
      </c>
      <c r="J1487" s="132">
        <v>1</v>
      </c>
      <c r="K1487" s="132">
        <v>6.8000000000000005E-2</v>
      </c>
      <c r="L1487" s="132" t="s">
        <v>330</v>
      </c>
      <c r="M1487" s="132">
        <v>521</v>
      </c>
      <c r="N1487" s="132" t="s">
        <v>440</v>
      </c>
      <c r="O1487" s="132">
        <v>7485</v>
      </c>
      <c r="P1487" s="132" t="s">
        <v>439</v>
      </c>
      <c r="Q1487" s="132">
        <v>9</v>
      </c>
      <c r="R1487" s="132" t="s">
        <v>1162</v>
      </c>
      <c r="S1487" s="132">
        <v>1000319</v>
      </c>
      <c r="T1487" s="132" t="s">
        <v>4381</v>
      </c>
      <c r="U1487" s="132">
        <v>669</v>
      </c>
      <c r="V1487" s="132">
        <v>8</v>
      </c>
      <c r="W1487" s="132" t="s">
        <v>1063</v>
      </c>
      <c r="X1487" s="132">
        <v>13</v>
      </c>
    </row>
    <row r="1488" spans="1:24" hidden="1">
      <c r="A1488" s="132">
        <v>1915</v>
      </c>
      <c r="B1488" s="132" t="s">
        <v>1437</v>
      </c>
      <c r="C1488" s="132">
        <v>62034231000</v>
      </c>
      <c r="D1488" s="132" t="s">
        <v>912</v>
      </c>
      <c r="E1488" s="132" t="s">
        <v>3964</v>
      </c>
      <c r="F1488" s="132">
        <v>87</v>
      </c>
      <c r="G1488" s="132" t="s">
        <v>3699</v>
      </c>
      <c r="H1488" s="132">
        <v>4</v>
      </c>
      <c r="I1488" s="132">
        <v>0.28399999999999997</v>
      </c>
      <c r="J1488" s="132">
        <v>1</v>
      </c>
      <c r="K1488" s="132">
        <v>0.28399999999999997</v>
      </c>
      <c r="L1488" s="132" t="s">
        <v>330</v>
      </c>
      <c r="M1488" s="132">
        <v>521</v>
      </c>
      <c r="N1488" s="132" t="s">
        <v>440</v>
      </c>
      <c r="O1488" s="132">
        <v>7485</v>
      </c>
      <c r="P1488" s="132" t="s">
        <v>439</v>
      </c>
      <c r="Q1488" s="132">
        <v>9</v>
      </c>
      <c r="R1488" s="132" t="s">
        <v>1162</v>
      </c>
      <c r="S1488" s="132">
        <v>1000319</v>
      </c>
      <c r="T1488" s="132" t="s">
        <v>4153</v>
      </c>
      <c r="U1488" s="132">
        <v>472</v>
      </c>
      <c r="V1488" s="132">
        <v>28</v>
      </c>
      <c r="W1488" s="132" t="s">
        <v>1046</v>
      </c>
      <c r="X1488" s="132">
        <v>12</v>
      </c>
    </row>
    <row r="1489" spans="1:24" hidden="1">
      <c r="A1489" s="132">
        <v>1916</v>
      </c>
      <c r="B1489" s="132" t="s">
        <v>1438</v>
      </c>
      <c r="C1489" s="132">
        <v>62046231000</v>
      </c>
      <c r="D1489" s="132" t="s">
        <v>990</v>
      </c>
      <c r="E1489" s="132" t="s">
        <v>3964</v>
      </c>
      <c r="F1489" s="132">
        <v>87</v>
      </c>
      <c r="G1489" s="132" t="s">
        <v>3656</v>
      </c>
      <c r="H1489" s="132">
        <v>3</v>
      </c>
      <c r="I1489" s="132">
        <v>0.20799999999999999</v>
      </c>
      <c r="J1489" s="132">
        <v>1</v>
      </c>
      <c r="K1489" s="132">
        <v>0.20799999999999999</v>
      </c>
      <c r="L1489" s="132" t="s">
        <v>330</v>
      </c>
      <c r="M1489" s="132">
        <v>521</v>
      </c>
      <c r="N1489" s="132" t="s">
        <v>440</v>
      </c>
      <c r="O1489" s="132">
        <v>7485</v>
      </c>
      <c r="P1489" s="132" t="s">
        <v>439</v>
      </c>
      <c r="Q1489" s="132">
        <v>9</v>
      </c>
      <c r="R1489" s="132" t="s">
        <v>1162</v>
      </c>
      <c r="S1489" s="132">
        <v>1000319</v>
      </c>
      <c r="T1489" s="132" t="s">
        <v>4378</v>
      </c>
      <c r="U1489" s="132">
        <v>684</v>
      </c>
      <c r="V1489" s="132">
        <v>20</v>
      </c>
      <c r="W1489" s="132" t="s">
        <v>1046</v>
      </c>
      <c r="X1489" s="132">
        <v>12</v>
      </c>
    </row>
    <row r="1490" spans="1:24" hidden="1">
      <c r="A1490" s="132">
        <v>1917</v>
      </c>
      <c r="B1490" s="132" t="s">
        <v>1439</v>
      </c>
      <c r="C1490" s="132">
        <v>61044300000</v>
      </c>
      <c r="D1490" s="132" t="s">
        <v>995</v>
      </c>
      <c r="E1490" s="132" t="s">
        <v>426</v>
      </c>
      <c r="F1490" s="132">
        <v>43</v>
      </c>
      <c r="G1490" s="132" t="s">
        <v>3656</v>
      </c>
      <c r="H1490" s="132">
        <v>3</v>
      </c>
      <c r="I1490" s="132">
        <v>0.22600000000000001</v>
      </c>
      <c r="J1490" s="132">
        <v>1</v>
      </c>
      <c r="K1490" s="132">
        <v>0.22600000000000001</v>
      </c>
      <c r="L1490" s="132" t="s">
        <v>330</v>
      </c>
      <c r="M1490" s="132">
        <v>521</v>
      </c>
      <c r="N1490" s="132" t="s">
        <v>3915</v>
      </c>
      <c r="O1490" s="132">
        <v>7497</v>
      </c>
      <c r="P1490" s="132" t="s">
        <v>425</v>
      </c>
      <c r="Q1490" s="132">
        <v>37</v>
      </c>
      <c r="R1490" s="132" t="s">
        <v>1162</v>
      </c>
      <c r="S1490" s="132">
        <v>1000319</v>
      </c>
      <c r="T1490" s="132" t="s">
        <v>4381</v>
      </c>
      <c r="U1490" s="132">
        <v>669</v>
      </c>
      <c r="V1490" s="132">
        <v>49</v>
      </c>
      <c r="W1490" s="132" t="s">
        <v>1144</v>
      </c>
      <c r="X1490" s="132">
        <v>23</v>
      </c>
    </row>
    <row r="1491" spans="1:24" hidden="1">
      <c r="A1491" s="132">
        <v>1918</v>
      </c>
      <c r="B1491" s="132" t="s">
        <v>1440</v>
      </c>
      <c r="C1491" s="132">
        <v>61051000000</v>
      </c>
      <c r="D1491" s="132" t="s">
        <v>843</v>
      </c>
      <c r="E1491" s="132" t="s">
        <v>444</v>
      </c>
      <c r="F1491" s="132">
        <v>82</v>
      </c>
      <c r="G1491" s="132" t="s">
        <v>3699</v>
      </c>
      <c r="H1491" s="132">
        <v>4</v>
      </c>
      <c r="I1491" s="132">
        <v>6.4000000000000001E-2</v>
      </c>
      <c r="J1491" s="132">
        <v>1</v>
      </c>
      <c r="K1491" s="132">
        <v>6.4000000000000001E-2</v>
      </c>
      <c r="L1491" s="132" t="s">
        <v>330</v>
      </c>
      <c r="M1491" s="132">
        <v>521</v>
      </c>
      <c r="N1491" s="132" t="s">
        <v>428</v>
      </c>
      <c r="O1491" s="132">
        <v>7505</v>
      </c>
      <c r="P1491" s="132" t="s">
        <v>439</v>
      </c>
      <c r="Q1491" s="132">
        <v>9</v>
      </c>
      <c r="R1491" s="132" t="s">
        <v>1162</v>
      </c>
      <c r="S1491" s="132">
        <v>1000319</v>
      </c>
      <c r="T1491" s="132" t="s">
        <v>4377</v>
      </c>
      <c r="U1491" s="132">
        <v>703</v>
      </c>
      <c r="V1491" s="132">
        <v>24</v>
      </c>
      <c r="W1491" s="132" t="s">
        <v>1048</v>
      </c>
      <c r="X1491" s="132">
        <v>4</v>
      </c>
    </row>
    <row r="1492" spans="1:24" hidden="1">
      <c r="A1492" s="132">
        <v>1919</v>
      </c>
      <c r="B1492" s="132" t="s">
        <v>1441</v>
      </c>
      <c r="C1492" s="132">
        <v>61044300000</v>
      </c>
      <c r="D1492" s="132" t="s">
        <v>995</v>
      </c>
      <c r="E1492" s="132" t="s">
        <v>426</v>
      </c>
      <c r="F1492" s="132">
        <v>43</v>
      </c>
      <c r="G1492" s="132" t="s">
        <v>3656</v>
      </c>
      <c r="H1492" s="132">
        <v>3</v>
      </c>
      <c r="I1492" s="132">
        <v>0.12</v>
      </c>
      <c r="J1492" s="132">
        <v>1</v>
      </c>
      <c r="K1492" s="132">
        <v>0.12</v>
      </c>
      <c r="L1492" s="132" t="s">
        <v>330</v>
      </c>
      <c r="M1492" s="132">
        <v>521</v>
      </c>
      <c r="N1492" s="132" t="s">
        <v>3915</v>
      </c>
      <c r="O1492" s="132">
        <v>7497</v>
      </c>
      <c r="P1492" s="132" t="s">
        <v>425</v>
      </c>
      <c r="Q1492" s="132">
        <v>37</v>
      </c>
      <c r="R1492" s="132" t="s">
        <v>1162</v>
      </c>
      <c r="S1492" s="132">
        <v>1000319</v>
      </c>
      <c r="T1492" s="132" t="s">
        <v>4386</v>
      </c>
      <c r="U1492" s="132">
        <v>705</v>
      </c>
      <c r="V1492" s="132">
        <v>36</v>
      </c>
      <c r="W1492" s="132" t="s">
        <v>1046</v>
      </c>
      <c r="X1492" s="132">
        <v>12</v>
      </c>
    </row>
    <row r="1493" spans="1:24" hidden="1">
      <c r="A1493" s="132">
        <v>1920</v>
      </c>
      <c r="B1493" s="132" t="s">
        <v>1442</v>
      </c>
      <c r="C1493" s="132">
        <v>61044900000</v>
      </c>
      <c r="D1493" s="132" t="s">
        <v>1081</v>
      </c>
      <c r="E1493" s="132" t="s">
        <v>426</v>
      </c>
      <c r="F1493" s="132">
        <v>43</v>
      </c>
      <c r="G1493" s="132" t="s">
        <v>3656</v>
      </c>
      <c r="H1493" s="132">
        <v>3</v>
      </c>
      <c r="I1493" s="132">
        <v>0.28599999999999998</v>
      </c>
      <c r="J1493" s="132">
        <v>1</v>
      </c>
      <c r="K1493" s="132">
        <v>0.28599999999999998</v>
      </c>
      <c r="L1493" s="132" t="s">
        <v>330</v>
      </c>
      <c r="M1493" s="132">
        <v>521</v>
      </c>
      <c r="N1493" s="132" t="s">
        <v>3915</v>
      </c>
      <c r="O1493" s="132">
        <v>7497</v>
      </c>
      <c r="P1493" s="132" t="s">
        <v>431</v>
      </c>
      <c r="Q1493" s="132">
        <v>53</v>
      </c>
      <c r="R1493" s="132" t="s">
        <v>1162</v>
      </c>
      <c r="S1493" s="132">
        <v>1000319</v>
      </c>
      <c r="T1493" s="132" t="s">
        <v>4383</v>
      </c>
      <c r="U1493" s="132">
        <v>664</v>
      </c>
      <c r="V1493" s="132">
        <v>46</v>
      </c>
      <c r="W1493" s="132" t="s">
        <v>1046</v>
      </c>
      <c r="X1493" s="132">
        <v>12</v>
      </c>
    </row>
    <row r="1494" spans="1:24" hidden="1">
      <c r="A1494" s="132">
        <v>1921</v>
      </c>
      <c r="B1494" s="132" t="s">
        <v>1443</v>
      </c>
      <c r="C1494" s="132">
        <v>61091000000</v>
      </c>
      <c r="D1494" s="132" t="s">
        <v>839</v>
      </c>
      <c r="E1494" s="132" t="s">
        <v>453</v>
      </c>
      <c r="F1494" s="132">
        <v>73</v>
      </c>
      <c r="G1494" s="132" t="s">
        <v>3699</v>
      </c>
      <c r="H1494" s="132">
        <v>4</v>
      </c>
      <c r="I1494" s="132">
        <v>9.4E-2</v>
      </c>
      <c r="J1494" s="132">
        <v>1</v>
      </c>
      <c r="K1494" s="132">
        <v>9.4E-2</v>
      </c>
      <c r="L1494" s="132" t="s">
        <v>330</v>
      </c>
      <c r="M1494" s="132">
        <v>521</v>
      </c>
      <c r="N1494" s="132" t="s">
        <v>440</v>
      </c>
      <c r="O1494" s="132">
        <v>7485</v>
      </c>
      <c r="P1494" s="132" t="s">
        <v>439</v>
      </c>
      <c r="Q1494" s="132">
        <v>9</v>
      </c>
      <c r="R1494" s="132" t="s">
        <v>1162</v>
      </c>
      <c r="S1494" s="132">
        <v>1000319</v>
      </c>
      <c r="T1494" s="132" t="s">
        <v>4153</v>
      </c>
      <c r="U1494" s="132">
        <v>472</v>
      </c>
      <c r="V1494" s="132">
        <v>18</v>
      </c>
      <c r="W1494" s="132" t="s">
        <v>1046</v>
      </c>
      <c r="X1494" s="132">
        <v>12</v>
      </c>
    </row>
    <row r="1495" spans="1:24" hidden="1">
      <c r="A1495" s="132">
        <v>1922</v>
      </c>
      <c r="B1495" s="132" t="s">
        <v>1444</v>
      </c>
      <c r="C1495" s="132">
        <v>61034200090</v>
      </c>
      <c r="D1495" s="132" t="s">
        <v>725</v>
      </c>
      <c r="E1495" s="132" t="s">
        <v>3671</v>
      </c>
      <c r="F1495" s="132">
        <v>54</v>
      </c>
      <c r="G1495" s="132" t="s">
        <v>3699</v>
      </c>
      <c r="H1495" s="132">
        <v>4</v>
      </c>
      <c r="I1495" s="132">
        <v>0.06</v>
      </c>
      <c r="J1495" s="132">
        <v>1</v>
      </c>
      <c r="K1495" s="132">
        <v>0.06</v>
      </c>
      <c r="L1495" s="132" t="s">
        <v>330</v>
      </c>
      <c r="M1495" s="132">
        <v>521</v>
      </c>
      <c r="N1495" s="132" t="s">
        <v>3915</v>
      </c>
      <c r="O1495" s="132">
        <v>7497</v>
      </c>
      <c r="P1495" s="132" t="s">
        <v>439</v>
      </c>
      <c r="Q1495" s="132">
        <v>9</v>
      </c>
      <c r="R1495" s="132" t="s">
        <v>1162</v>
      </c>
      <c r="S1495" s="132">
        <v>1000319</v>
      </c>
      <c r="T1495" s="132" t="s">
        <v>2062</v>
      </c>
      <c r="U1495" s="132">
        <v>634</v>
      </c>
      <c r="V1495" s="132">
        <v>18</v>
      </c>
      <c r="W1495" s="132" t="s">
        <v>1046</v>
      </c>
      <c r="X1495" s="132">
        <v>12</v>
      </c>
    </row>
    <row r="1496" spans="1:24" hidden="1">
      <c r="A1496" s="132">
        <v>1923</v>
      </c>
      <c r="B1496" s="132" t="s">
        <v>1445</v>
      </c>
      <c r="C1496" s="132">
        <v>61091000000</v>
      </c>
      <c r="D1496" s="132" t="s">
        <v>856</v>
      </c>
      <c r="E1496" s="132" t="s">
        <v>453</v>
      </c>
      <c r="F1496" s="132">
        <v>73</v>
      </c>
      <c r="G1496" s="132" t="s">
        <v>3656</v>
      </c>
      <c r="H1496" s="132">
        <v>3</v>
      </c>
      <c r="I1496" s="132">
        <v>3.4000000000000002E-2</v>
      </c>
      <c r="J1496" s="132">
        <v>1</v>
      </c>
      <c r="K1496" s="132">
        <v>3.4000000000000002E-2</v>
      </c>
      <c r="L1496" s="132" t="s">
        <v>330</v>
      </c>
      <c r="M1496" s="132">
        <v>521</v>
      </c>
      <c r="N1496" s="132" t="s">
        <v>3915</v>
      </c>
      <c r="O1496" s="132">
        <v>7497</v>
      </c>
      <c r="P1496" s="132" t="s">
        <v>439</v>
      </c>
      <c r="Q1496" s="132">
        <v>9</v>
      </c>
      <c r="R1496" s="132" t="s">
        <v>1162</v>
      </c>
      <c r="S1496" s="132">
        <v>1000319</v>
      </c>
      <c r="T1496" s="132" t="s">
        <v>2049</v>
      </c>
      <c r="U1496" s="132">
        <v>636</v>
      </c>
      <c r="V1496" s="132">
        <v>12</v>
      </c>
      <c r="W1496" s="132" t="s">
        <v>1063</v>
      </c>
      <c r="X1496" s="132">
        <v>13</v>
      </c>
    </row>
    <row r="1497" spans="1:24" hidden="1">
      <c r="A1497" s="132">
        <v>1924</v>
      </c>
      <c r="B1497" s="132" t="s">
        <v>1446</v>
      </c>
      <c r="C1497" s="132">
        <v>61034200090</v>
      </c>
      <c r="D1497" s="132" t="s">
        <v>512</v>
      </c>
      <c r="E1497" s="132" t="s">
        <v>442</v>
      </c>
      <c r="F1497" s="132">
        <v>24</v>
      </c>
      <c r="G1497" s="132" t="s">
        <v>3699</v>
      </c>
      <c r="H1497" s="132">
        <v>4</v>
      </c>
      <c r="I1497" s="132">
        <v>0.14599999999999999</v>
      </c>
      <c r="J1497" s="132">
        <v>1</v>
      </c>
      <c r="K1497" s="132">
        <v>0.14599999999999999</v>
      </c>
      <c r="L1497" s="132" t="s">
        <v>330</v>
      </c>
      <c r="M1497" s="132">
        <v>521</v>
      </c>
      <c r="N1497" s="132" t="s">
        <v>440</v>
      </c>
      <c r="O1497" s="132">
        <v>7485</v>
      </c>
      <c r="P1497" s="132" t="s">
        <v>439</v>
      </c>
      <c r="Q1497" s="132">
        <v>9</v>
      </c>
      <c r="R1497" s="132" t="s">
        <v>1162</v>
      </c>
      <c r="S1497" s="132">
        <v>1000319</v>
      </c>
      <c r="T1497" s="132" t="s">
        <v>4153</v>
      </c>
      <c r="U1497" s="132">
        <v>472</v>
      </c>
      <c r="V1497" s="132">
        <v>18</v>
      </c>
      <c r="W1497" s="132" t="s">
        <v>1109</v>
      </c>
      <c r="X1497" s="132">
        <v>9</v>
      </c>
    </row>
    <row r="1498" spans="1:24" hidden="1">
      <c r="A1498" s="132">
        <v>1925</v>
      </c>
      <c r="B1498" s="132" t="s">
        <v>1447</v>
      </c>
      <c r="C1498" s="132">
        <v>61034200090</v>
      </c>
      <c r="D1498" s="132" t="s">
        <v>512</v>
      </c>
      <c r="E1498" s="132" t="s">
        <v>442</v>
      </c>
      <c r="F1498" s="132">
        <v>24</v>
      </c>
      <c r="G1498" s="132" t="s">
        <v>3699</v>
      </c>
      <c r="H1498" s="132">
        <v>4</v>
      </c>
      <c r="I1498" s="132">
        <v>0.13400000000000001</v>
      </c>
      <c r="J1498" s="132">
        <v>1</v>
      </c>
      <c r="K1498" s="132">
        <v>0.13400000000000001</v>
      </c>
      <c r="L1498" s="132" t="s">
        <v>330</v>
      </c>
      <c r="M1498" s="132">
        <v>521</v>
      </c>
      <c r="N1498" s="132" t="s">
        <v>440</v>
      </c>
      <c r="O1498" s="132">
        <v>7485</v>
      </c>
      <c r="P1498" s="132" t="s">
        <v>439</v>
      </c>
      <c r="Q1498" s="132">
        <v>9</v>
      </c>
      <c r="R1498" s="132" t="s">
        <v>1162</v>
      </c>
      <c r="S1498" s="132">
        <v>1000319</v>
      </c>
      <c r="T1498" s="132" t="s">
        <v>4385</v>
      </c>
      <c r="U1498" s="132">
        <v>480</v>
      </c>
      <c r="V1498" s="132">
        <v>18</v>
      </c>
      <c r="W1498" s="132" t="s">
        <v>1109</v>
      </c>
      <c r="X1498" s="132">
        <v>9</v>
      </c>
    </row>
    <row r="1499" spans="1:24" hidden="1">
      <c r="A1499" s="132">
        <v>1926</v>
      </c>
      <c r="B1499" s="132" t="s">
        <v>1448</v>
      </c>
      <c r="C1499" s="132">
        <v>61034200090</v>
      </c>
      <c r="D1499" s="132" t="s">
        <v>512</v>
      </c>
      <c r="E1499" s="132" t="s">
        <v>442</v>
      </c>
      <c r="F1499" s="132">
        <v>24</v>
      </c>
      <c r="G1499" s="132" t="s">
        <v>3699</v>
      </c>
      <c r="H1499" s="132">
        <v>4</v>
      </c>
      <c r="I1499" s="132">
        <v>0.13600000000000001</v>
      </c>
      <c r="J1499" s="132">
        <v>1</v>
      </c>
      <c r="K1499" s="132">
        <v>0.13600000000000001</v>
      </c>
      <c r="L1499" s="132" t="s">
        <v>330</v>
      </c>
      <c r="M1499" s="132">
        <v>521</v>
      </c>
      <c r="N1499" s="132" t="s">
        <v>440</v>
      </c>
      <c r="O1499" s="132">
        <v>7485</v>
      </c>
      <c r="P1499" s="132" t="s">
        <v>439</v>
      </c>
      <c r="Q1499" s="132">
        <v>9</v>
      </c>
      <c r="R1499" s="132" t="s">
        <v>1162</v>
      </c>
      <c r="S1499" s="132">
        <v>1000319</v>
      </c>
      <c r="T1499" s="132" t="s">
        <v>4385</v>
      </c>
      <c r="U1499" s="132">
        <v>480</v>
      </c>
      <c r="V1499" s="132">
        <v>18</v>
      </c>
      <c r="W1499" s="132" t="s">
        <v>1109</v>
      </c>
      <c r="X1499" s="132">
        <v>9</v>
      </c>
    </row>
    <row r="1500" spans="1:24" hidden="1">
      <c r="A1500" s="132">
        <v>1927</v>
      </c>
      <c r="B1500" s="132" t="s">
        <v>1449</v>
      </c>
      <c r="C1500" s="132">
        <v>61091000000</v>
      </c>
      <c r="D1500" s="132" t="s">
        <v>839</v>
      </c>
      <c r="E1500" s="132" t="s">
        <v>453</v>
      </c>
      <c r="F1500" s="132">
        <v>73</v>
      </c>
      <c r="G1500" s="132" t="s">
        <v>3699</v>
      </c>
      <c r="H1500" s="132">
        <v>4</v>
      </c>
      <c r="I1500" s="132">
        <v>0.09</v>
      </c>
      <c r="J1500" s="132">
        <v>1</v>
      </c>
      <c r="K1500" s="132">
        <v>0.09</v>
      </c>
      <c r="L1500" s="132" t="s">
        <v>330</v>
      </c>
      <c r="M1500" s="132">
        <v>521</v>
      </c>
      <c r="N1500" s="132" t="s">
        <v>440</v>
      </c>
      <c r="O1500" s="132">
        <v>7485</v>
      </c>
      <c r="P1500" s="132" t="s">
        <v>439</v>
      </c>
      <c r="Q1500" s="132">
        <v>9</v>
      </c>
      <c r="R1500" s="132" t="s">
        <v>1162</v>
      </c>
      <c r="S1500" s="132">
        <v>1000319</v>
      </c>
      <c r="T1500" s="132" t="s">
        <v>4385</v>
      </c>
      <c r="U1500" s="132">
        <v>480</v>
      </c>
      <c r="V1500" s="132">
        <v>14</v>
      </c>
      <c r="W1500" s="132" t="s">
        <v>1109</v>
      </c>
      <c r="X1500" s="132">
        <v>9</v>
      </c>
    </row>
    <row r="1501" spans="1:24" hidden="1">
      <c r="A1501" s="132">
        <v>1928</v>
      </c>
      <c r="B1501" s="132" t="s">
        <v>1450</v>
      </c>
      <c r="C1501" s="132">
        <v>65050090000</v>
      </c>
      <c r="D1501" s="132" t="s">
        <v>734</v>
      </c>
      <c r="E1501" s="132" t="s">
        <v>434</v>
      </c>
      <c r="F1501" s="132">
        <v>5</v>
      </c>
      <c r="G1501" s="132" t="s">
        <v>3699</v>
      </c>
      <c r="H1501" s="132">
        <v>4</v>
      </c>
      <c r="I1501" s="132">
        <v>6.6000000000000003E-2</v>
      </c>
      <c r="J1501" s="132">
        <v>1</v>
      </c>
      <c r="K1501" s="132">
        <v>6.6000000000000003E-2</v>
      </c>
      <c r="L1501" s="132" t="s">
        <v>330</v>
      </c>
      <c r="M1501" s="132">
        <v>521</v>
      </c>
      <c r="N1501" s="132" t="s">
        <v>3915</v>
      </c>
      <c r="O1501" s="132">
        <v>7497</v>
      </c>
      <c r="P1501" s="132" t="s">
        <v>3948</v>
      </c>
      <c r="Q1501" s="132" t="s">
        <v>3927</v>
      </c>
      <c r="R1501" s="132" t="s">
        <v>1162</v>
      </c>
      <c r="S1501" s="132">
        <v>1000319</v>
      </c>
      <c r="T1501" s="132" t="s">
        <v>825</v>
      </c>
      <c r="U1501" s="132">
        <v>119</v>
      </c>
      <c r="V1501" s="132">
        <v>12</v>
      </c>
      <c r="W1501" s="132" t="s">
        <v>1038</v>
      </c>
      <c r="X1501" s="132">
        <v>5</v>
      </c>
    </row>
    <row r="1502" spans="1:24" hidden="1">
      <c r="A1502" s="132">
        <v>1929</v>
      </c>
      <c r="B1502" s="132" t="s">
        <v>1451</v>
      </c>
      <c r="C1502" s="132">
        <v>65050090000</v>
      </c>
      <c r="D1502" s="132" t="s">
        <v>734</v>
      </c>
      <c r="E1502" s="132" t="s">
        <v>434</v>
      </c>
      <c r="F1502" s="132">
        <v>5</v>
      </c>
      <c r="G1502" s="132" t="s">
        <v>3699</v>
      </c>
      <c r="H1502" s="132">
        <v>4</v>
      </c>
      <c r="I1502" s="132">
        <v>6.8000000000000005E-2</v>
      </c>
      <c r="J1502" s="132">
        <v>1</v>
      </c>
      <c r="K1502" s="132">
        <v>6.8000000000000005E-2</v>
      </c>
      <c r="L1502" s="132" t="s">
        <v>330</v>
      </c>
      <c r="M1502" s="132">
        <v>521</v>
      </c>
      <c r="N1502" s="132" t="s">
        <v>3915</v>
      </c>
      <c r="O1502" s="132">
        <v>7497</v>
      </c>
      <c r="P1502" s="132" t="s">
        <v>3948</v>
      </c>
      <c r="Q1502" s="132" t="s">
        <v>3927</v>
      </c>
      <c r="R1502" s="132" t="s">
        <v>1162</v>
      </c>
      <c r="S1502" s="132">
        <v>1000319</v>
      </c>
      <c r="T1502" s="132" t="s">
        <v>825</v>
      </c>
      <c r="U1502" s="132">
        <v>119</v>
      </c>
      <c r="V1502" s="132">
        <v>12</v>
      </c>
      <c r="W1502" s="132" t="s">
        <v>1038</v>
      </c>
      <c r="X1502" s="132">
        <v>5</v>
      </c>
    </row>
    <row r="1503" spans="1:24" hidden="1">
      <c r="A1503" s="132">
        <v>1930</v>
      </c>
      <c r="B1503" s="132" t="s">
        <v>1452</v>
      </c>
      <c r="C1503" s="132">
        <v>61102091000</v>
      </c>
      <c r="D1503" s="132" t="s">
        <v>961</v>
      </c>
      <c r="E1503" s="132" t="s">
        <v>316</v>
      </c>
      <c r="F1503" s="132">
        <v>17</v>
      </c>
      <c r="G1503" s="132" t="s">
        <v>3699</v>
      </c>
      <c r="H1503" s="132">
        <v>4</v>
      </c>
      <c r="I1503" s="132">
        <v>7.5999999999999998E-2</v>
      </c>
      <c r="J1503" s="132">
        <v>1</v>
      </c>
      <c r="K1503" s="132">
        <v>7.5999999999999998E-2</v>
      </c>
      <c r="L1503" s="132" t="s">
        <v>330</v>
      </c>
      <c r="M1503" s="132">
        <v>521</v>
      </c>
      <c r="N1503" s="132" t="s">
        <v>3915</v>
      </c>
      <c r="O1503" s="132">
        <v>7497</v>
      </c>
      <c r="P1503" s="132" t="s">
        <v>439</v>
      </c>
      <c r="Q1503" s="132">
        <v>9</v>
      </c>
      <c r="R1503" s="132" t="s">
        <v>1162</v>
      </c>
      <c r="S1503" s="132">
        <v>1000319</v>
      </c>
      <c r="T1503" s="132" t="s">
        <v>4376</v>
      </c>
      <c r="U1503" s="132">
        <v>702</v>
      </c>
      <c r="V1503" s="132">
        <v>26</v>
      </c>
      <c r="W1503" s="132" t="s">
        <v>1038</v>
      </c>
      <c r="X1503" s="132">
        <v>5</v>
      </c>
    </row>
    <row r="1504" spans="1:24" hidden="1">
      <c r="A1504" s="132">
        <v>1931</v>
      </c>
      <c r="B1504" s="132" t="s">
        <v>1453</v>
      </c>
      <c r="C1504" s="132">
        <v>61102091000</v>
      </c>
      <c r="D1504" s="132" t="s">
        <v>961</v>
      </c>
      <c r="E1504" s="132" t="s">
        <v>316</v>
      </c>
      <c r="F1504" s="132">
        <v>17</v>
      </c>
      <c r="G1504" s="132" t="s">
        <v>3699</v>
      </c>
      <c r="H1504" s="132">
        <v>4</v>
      </c>
      <c r="I1504" s="132">
        <v>0.1</v>
      </c>
      <c r="J1504" s="132">
        <v>1</v>
      </c>
      <c r="K1504" s="132">
        <v>0.1</v>
      </c>
      <c r="L1504" s="132" t="s">
        <v>330</v>
      </c>
      <c r="M1504" s="132">
        <v>521</v>
      </c>
      <c r="N1504" s="132" t="s">
        <v>3915</v>
      </c>
      <c r="O1504" s="132">
        <v>7497</v>
      </c>
      <c r="P1504" s="132" t="s">
        <v>439</v>
      </c>
      <c r="Q1504" s="132">
        <v>9</v>
      </c>
      <c r="R1504" s="132" t="s">
        <v>1162</v>
      </c>
      <c r="S1504" s="132">
        <v>1000319</v>
      </c>
      <c r="T1504" s="132" t="s">
        <v>4153</v>
      </c>
      <c r="U1504" s="132">
        <v>472</v>
      </c>
      <c r="V1504" s="132">
        <v>26</v>
      </c>
      <c r="W1504" s="132" t="s">
        <v>1038</v>
      </c>
      <c r="X1504" s="132">
        <v>5</v>
      </c>
    </row>
    <row r="1505" spans="1:24" hidden="1">
      <c r="A1505" s="132">
        <v>1932</v>
      </c>
      <c r="B1505" s="132" t="s">
        <v>1454</v>
      </c>
      <c r="C1505" s="132">
        <v>61102091000</v>
      </c>
      <c r="D1505" s="132" t="s">
        <v>961</v>
      </c>
      <c r="E1505" s="132" t="s">
        <v>316</v>
      </c>
      <c r="F1505" s="132">
        <v>17</v>
      </c>
      <c r="G1505" s="132" t="s">
        <v>3699</v>
      </c>
      <c r="H1505" s="132">
        <v>4</v>
      </c>
      <c r="I1505" s="132">
        <v>0.11</v>
      </c>
      <c r="J1505" s="132">
        <v>1</v>
      </c>
      <c r="K1505" s="132">
        <v>0.11</v>
      </c>
      <c r="L1505" s="132" t="s">
        <v>330</v>
      </c>
      <c r="M1505" s="132">
        <v>521</v>
      </c>
      <c r="N1505" s="132" t="s">
        <v>3915</v>
      </c>
      <c r="O1505" s="132">
        <v>7497</v>
      </c>
      <c r="P1505" s="132" t="s">
        <v>439</v>
      </c>
      <c r="Q1505" s="132">
        <v>9</v>
      </c>
      <c r="R1505" s="132" t="s">
        <v>1162</v>
      </c>
      <c r="S1505" s="132">
        <v>1000319</v>
      </c>
      <c r="T1505" s="132" t="s">
        <v>4380</v>
      </c>
      <c r="U1505" s="132">
        <v>666</v>
      </c>
      <c r="V1505" s="132">
        <v>28</v>
      </c>
      <c r="W1505" s="132" t="s">
        <v>1038</v>
      </c>
      <c r="X1505" s="132">
        <v>5</v>
      </c>
    </row>
    <row r="1506" spans="1:24" hidden="1">
      <c r="A1506" s="132">
        <v>1933</v>
      </c>
      <c r="B1506" s="132" t="s">
        <v>1455</v>
      </c>
      <c r="C1506" s="132">
        <v>61102091000</v>
      </c>
      <c r="D1506" s="132" t="s">
        <v>961</v>
      </c>
      <c r="E1506" s="132" t="s">
        <v>316</v>
      </c>
      <c r="F1506" s="132">
        <v>17</v>
      </c>
      <c r="G1506" s="132" t="s">
        <v>3699</v>
      </c>
      <c r="H1506" s="132">
        <v>4</v>
      </c>
      <c r="I1506" s="132">
        <v>0.12</v>
      </c>
      <c r="J1506" s="132">
        <v>1</v>
      </c>
      <c r="K1506" s="132">
        <v>0.12</v>
      </c>
      <c r="L1506" s="132" t="s">
        <v>330</v>
      </c>
      <c r="M1506" s="132">
        <v>521</v>
      </c>
      <c r="N1506" s="132" t="s">
        <v>3915</v>
      </c>
      <c r="O1506" s="132">
        <v>7497</v>
      </c>
      <c r="P1506" s="132" t="s">
        <v>439</v>
      </c>
      <c r="Q1506" s="132">
        <v>9</v>
      </c>
      <c r="R1506" s="132" t="s">
        <v>1162</v>
      </c>
      <c r="S1506" s="132">
        <v>1000319</v>
      </c>
      <c r="T1506" s="132" t="s">
        <v>4382</v>
      </c>
      <c r="U1506" s="132">
        <v>467</v>
      </c>
      <c r="V1506" s="132">
        <v>28</v>
      </c>
      <c r="W1506" s="132" t="s">
        <v>1038</v>
      </c>
      <c r="X1506" s="132">
        <v>5</v>
      </c>
    </row>
    <row r="1507" spans="1:24" hidden="1">
      <c r="A1507" s="132">
        <v>1934</v>
      </c>
      <c r="B1507" s="132" t="s">
        <v>1456</v>
      </c>
      <c r="C1507" s="132">
        <v>61091000000</v>
      </c>
      <c r="D1507" s="132" t="s">
        <v>872</v>
      </c>
      <c r="E1507" s="132" t="s">
        <v>453</v>
      </c>
      <c r="F1507" s="132">
        <v>73</v>
      </c>
      <c r="G1507" s="132" t="s">
        <v>3699</v>
      </c>
      <c r="H1507" s="132">
        <v>4</v>
      </c>
      <c r="I1507" s="132">
        <v>5.1999999999999998E-2</v>
      </c>
      <c r="J1507" s="132">
        <v>1</v>
      </c>
      <c r="K1507" s="132">
        <v>5.1999999999999998E-2</v>
      </c>
      <c r="L1507" s="132" t="s">
        <v>330</v>
      </c>
      <c r="M1507" s="132">
        <v>521</v>
      </c>
      <c r="N1507" s="132" t="s">
        <v>3915</v>
      </c>
      <c r="O1507" s="132">
        <v>7497</v>
      </c>
      <c r="P1507" s="132" t="s">
        <v>439</v>
      </c>
      <c r="Q1507" s="132">
        <v>9</v>
      </c>
      <c r="R1507" s="132" t="s">
        <v>1162</v>
      </c>
      <c r="S1507" s="132">
        <v>1000319</v>
      </c>
      <c r="T1507" s="132" t="s">
        <v>2041</v>
      </c>
      <c r="U1507" s="132">
        <v>646</v>
      </c>
      <c r="V1507" s="132">
        <v>10</v>
      </c>
      <c r="W1507" s="132" t="s">
        <v>1048</v>
      </c>
      <c r="X1507" s="132">
        <v>4</v>
      </c>
    </row>
    <row r="1508" spans="1:24" hidden="1">
      <c r="A1508" s="132">
        <v>1935</v>
      </c>
      <c r="B1508" s="132" t="s">
        <v>1457</v>
      </c>
      <c r="C1508" s="132">
        <v>61091000000</v>
      </c>
      <c r="D1508" s="132" t="s">
        <v>872</v>
      </c>
      <c r="E1508" s="132" t="s">
        <v>453</v>
      </c>
      <c r="F1508" s="132">
        <v>73</v>
      </c>
      <c r="G1508" s="132" t="s">
        <v>3699</v>
      </c>
      <c r="H1508" s="132">
        <v>4</v>
      </c>
      <c r="I1508" s="132">
        <v>5.1999999999999998E-2</v>
      </c>
      <c r="J1508" s="132">
        <v>1</v>
      </c>
      <c r="K1508" s="132">
        <v>5.1999999999999998E-2</v>
      </c>
      <c r="L1508" s="132" t="s">
        <v>330</v>
      </c>
      <c r="M1508" s="132">
        <v>521</v>
      </c>
      <c r="N1508" s="132" t="s">
        <v>3915</v>
      </c>
      <c r="O1508" s="132">
        <v>7497</v>
      </c>
      <c r="P1508" s="132" t="s">
        <v>439</v>
      </c>
      <c r="Q1508" s="132">
        <v>9</v>
      </c>
      <c r="R1508" s="132" t="s">
        <v>1162</v>
      </c>
      <c r="S1508" s="132">
        <v>1000319</v>
      </c>
      <c r="T1508" s="132" t="s">
        <v>2041</v>
      </c>
      <c r="U1508" s="132">
        <v>646</v>
      </c>
      <c r="V1508" s="132">
        <v>10</v>
      </c>
      <c r="W1508" s="132" t="s">
        <v>1048</v>
      </c>
      <c r="X1508" s="132">
        <v>4</v>
      </c>
    </row>
    <row r="1509" spans="1:24" hidden="1">
      <c r="A1509" s="132">
        <v>1936</v>
      </c>
      <c r="B1509" s="132" t="s">
        <v>1458</v>
      </c>
      <c r="C1509" s="132">
        <v>61034200090</v>
      </c>
      <c r="D1509" s="132" t="s">
        <v>725</v>
      </c>
      <c r="E1509" s="132" t="s">
        <v>3671</v>
      </c>
      <c r="F1509" s="132">
        <v>54</v>
      </c>
      <c r="G1509" s="132" t="s">
        <v>3699</v>
      </c>
      <c r="H1509" s="132">
        <v>4</v>
      </c>
      <c r="I1509" s="132">
        <v>0.06</v>
      </c>
      <c r="J1509" s="132">
        <v>1</v>
      </c>
      <c r="K1509" s="132">
        <v>0.06</v>
      </c>
      <c r="L1509" s="132" t="s">
        <v>330</v>
      </c>
      <c r="M1509" s="132">
        <v>521</v>
      </c>
      <c r="N1509" s="132" t="s">
        <v>3915</v>
      </c>
      <c r="O1509" s="132">
        <v>7497</v>
      </c>
      <c r="P1509" s="132" t="s">
        <v>439</v>
      </c>
      <c r="Q1509" s="132">
        <v>9</v>
      </c>
      <c r="R1509" s="132" t="s">
        <v>1162</v>
      </c>
      <c r="S1509" s="132">
        <v>1000319</v>
      </c>
      <c r="T1509" s="132" t="s">
        <v>2050</v>
      </c>
      <c r="U1509" s="132">
        <v>642</v>
      </c>
      <c r="V1509" s="132">
        <v>12</v>
      </c>
      <c r="W1509" s="132" t="s">
        <v>1046</v>
      </c>
      <c r="X1509" s="132">
        <v>12</v>
      </c>
    </row>
    <row r="1510" spans="1:24" hidden="1">
      <c r="A1510" s="132">
        <v>1937</v>
      </c>
      <c r="B1510" s="132" t="s">
        <v>1459</v>
      </c>
      <c r="C1510" s="132">
        <v>62046239000</v>
      </c>
      <c r="D1510" s="132" t="s">
        <v>543</v>
      </c>
      <c r="E1510" s="132" t="s">
        <v>3727</v>
      </c>
      <c r="F1510" s="132">
        <v>264</v>
      </c>
      <c r="G1510" s="132" t="s">
        <v>3656</v>
      </c>
      <c r="H1510" s="132">
        <v>3</v>
      </c>
      <c r="I1510" s="132">
        <v>5.3999999999999999E-2</v>
      </c>
      <c r="J1510" s="132">
        <v>1</v>
      </c>
      <c r="K1510" s="132">
        <v>5.3999999999999999E-2</v>
      </c>
      <c r="L1510" s="132" t="s">
        <v>330</v>
      </c>
      <c r="M1510" s="132">
        <v>521</v>
      </c>
      <c r="N1510" s="132" t="s">
        <v>3915</v>
      </c>
      <c r="O1510" s="132">
        <v>7497</v>
      </c>
      <c r="P1510" s="132" t="s">
        <v>439</v>
      </c>
      <c r="Q1510" s="132">
        <v>9</v>
      </c>
      <c r="R1510" s="132" t="s">
        <v>1162</v>
      </c>
      <c r="S1510" s="132">
        <v>1000319</v>
      </c>
      <c r="T1510" s="132" t="s">
        <v>4386</v>
      </c>
      <c r="U1510" s="132">
        <v>705</v>
      </c>
      <c r="V1510" s="132">
        <v>8</v>
      </c>
      <c r="W1510" s="132" t="s">
        <v>1038</v>
      </c>
      <c r="X1510" s="132">
        <v>5</v>
      </c>
    </row>
    <row r="1511" spans="1:24" hidden="1">
      <c r="A1511" s="132">
        <v>1938</v>
      </c>
      <c r="B1511" s="132" t="s">
        <v>1460</v>
      </c>
      <c r="C1511" s="132">
        <v>61034200090</v>
      </c>
      <c r="D1511" s="132" t="s">
        <v>512</v>
      </c>
      <c r="E1511" s="132" t="s">
        <v>442</v>
      </c>
      <c r="F1511" s="132">
        <v>24</v>
      </c>
      <c r="G1511" s="132" t="s">
        <v>3699</v>
      </c>
      <c r="H1511" s="132">
        <v>4</v>
      </c>
      <c r="I1511" s="132">
        <v>0.16400000000000001</v>
      </c>
      <c r="J1511" s="132">
        <v>1</v>
      </c>
      <c r="K1511" s="132">
        <v>0.16400000000000001</v>
      </c>
      <c r="L1511" s="132" t="s">
        <v>330</v>
      </c>
      <c r="M1511" s="132">
        <v>521</v>
      </c>
      <c r="N1511" s="132" t="s">
        <v>440</v>
      </c>
      <c r="O1511" s="132">
        <v>7485</v>
      </c>
      <c r="P1511" s="132" t="s">
        <v>439</v>
      </c>
      <c r="Q1511" s="132">
        <v>9</v>
      </c>
      <c r="R1511" s="132" t="s">
        <v>1162</v>
      </c>
      <c r="S1511" s="132">
        <v>1000319</v>
      </c>
      <c r="T1511" s="132" t="s">
        <v>4381</v>
      </c>
      <c r="U1511" s="132">
        <v>669</v>
      </c>
      <c r="V1511" s="132">
        <v>22</v>
      </c>
      <c r="W1511" s="132" t="s">
        <v>1048</v>
      </c>
      <c r="X1511" s="132">
        <v>4</v>
      </c>
    </row>
    <row r="1512" spans="1:24" hidden="1">
      <c r="A1512" s="132">
        <v>1939</v>
      </c>
      <c r="B1512" s="132" t="s">
        <v>1461</v>
      </c>
      <c r="C1512" s="132">
        <v>61034300090</v>
      </c>
      <c r="D1512" s="132" t="s">
        <v>1338</v>
      </c>
      <c r="E1512" s="132" t="s">
        <v>442</v>
      </c>
      <c r="F1512" s="132">
        <v>24</v>
      </c>
      <c r="G1512" s="132" t="s">
        <v>3699</v>
      </c>
      <c r="H1512" s="132">
        <v>4</v>
      </c>
      <c r="I1512" s="132">
        <v>5.1999999999999998E-2</v>
      </c>
      <c r="J1512" s="132">
        <v>1</v>
      </c>
      <c r="K1512" s="132">
        <v>5.1999999999999998E-2</v>
      </c>
      <c r="L1512" s="132" t="s">
        <v>330</v>
      </c>
      <c r="M1512" s="132">
        <v>521</v>
      </c>
      <c r="N1512" s="132" t="s">
        <v>2937</v>
      </c>
      <c r="O1512" s="132">
        <v>7495</v>
      </c>
      <c r="P1512" s="132" t="s">
        <v>425</v>
      </c>
      <c r="Q1512" s="132">
        <v>37</v>
      </c>
      <c r="R1512" s="132" t="s">
        <v>1162</v>
      </c>
      <c r="S1512" s="132">
        <v>1000319</v>
      </c>
      <c r="T1512" s="132" t="s">
        <v>4145</v>
      </c>
      <c r="U1512" s="132">
        <v>480</v>
      </c>
      <c r="V1512" s="132">
        <v>18</v>
      </c>
      <c r="W1512" s="132" t="s">
        <v>1107</v>
      </c>
      <c r="X1512" s="132">
        <v>1</v>
      </c>
    </row>
    <row r="1513" spans="1:24" hidden="1">
      <c r="A1513" s="132">
        <v>1940</v>
      </c>
      <c r="B1513" s="132" t="s">
        <v>1462</v>
      </c>
      <c r="C1513" s="132">
        <v>61034300090</v>
      </c>
      <c r="D1513" s="132" t="s">
        <v>1338</v>
      </c>
      <c r="E1513" s="132" t="s">
        <v>442</v>
      </c>
      <c r="F1513" s="132">
        <v>24</v>
      </c>
      <c r="G1513" s="132" t="s">
        <v>3699</v>
      </c>
      <c r="H1513" s="132">
        <v>4</v>
      </c>
      <c r="I1513" s="132">
        <v>4.8000000000000001E-2</v>
      </c>
      <c r="J1513" s="132">
        <v>1</v>
      </c>
      <c r="K1513" s="132">
        <v>4.8000000000000001E-2</v>
      </c>
      <c r="L1513" s="132" t="s">
        <v>330</v>
      </c>
      <c r="M1513" s="132">
        <v>521</v>
      </c>
      <c r="N1513" s="132" t="s">
        <v>2937</v>
      </c>
      <c r="O1513" s="132">
        <v>7495</v>
      </c>
      <c r="P1513" s="132" t="s">
        <v>425</v>
      </c>
      <c r="Q1513" s="132">
        <v>37</v>
      </c>
      <c r="R1513" s="132" t="s">
        <v>1162</v>
      </c>
      <c r="S1513" s="132">
        <v>1000319</v>
      </c>
      <c r="T1513" s="132" t="s">
        <v>4377</v>
      </c>
      <c r="U1513" s="132">
        <v>703</v>
      </c>
      <c r="V1513" s="132">
        <v>18</v>
      </c>
      <c r="W1513" s="132" t="s">
        <v>1107</v>
      </c>
      <c r="X1513" s="132">
        <v>1</v>
      </c>
    </row>
    <row r="1514" spans="1:24" hidden="1">
      <c r="A1514" s="132">
        <v>1941</v>
      </c>
      <c r="B1514" s="132" t="s">
        <v>1463</v>
      </c>
      <c r="C1514" s="132">
        <v>61046200000</v>
      </c>
      <c r="D1514" s="132" t="s">
        <v>928</v>
      </c>
      <c r="E1514" s="132" t="s">
        <v>442</v>
      </c>
      <c r="F1514" s="132">
        <v>24</v>
      </c>
      <c r="G1514" s="132" t="s">
        <v>3656</v>
      </c>
      <c r="H1514" s="132">
        <v>3</v>
      </c>
      <c r="I1514" s="132">
        <v>7.5999999999999998E-2</v>
      </c>
      <c r="J1514" s="132">
        <v>1</v>
      </c>
      <c r="K1514" s="132">
        <v>7.5999999999999998E-2</v>
      </c>
      <c r="L1514" s="132" t="s">
        <v>330</v>
      </c>
      <c r="M1514" s="132">
        <v>521</v>
      </c>
      <c r="N1514" s="132" t="s">
        <v>3915</v>
      </c>
      <c r="O1514" s="132">
        <v>7497</v>
      </c>
      <c r="P1514" s="132" t="s">
        <v>439</v>
      </c>
      <c r="Q1514" s="132">
        <v>9</v>
      </c>
      <c r="R1514" s="132" t="s">
        <v>1162</v>
      </c>
      <c r="S1514" s="132">
        <v>1000319</v>
      </c>
      <c r="T1514" s="132" t="s">
        <v>4153</v>
      </c>
      <c r="U1514" s="132">
        <v>472</v>
      </c>
      <c r="V1514" s="132">
        <v>8</v>
      </c>
      <c r="W1514" s="132" t="s">
        <v>1063</v>
      </c>
      <c r="X1514" s="132">
        <v>13</v>
      </c>
    </row>
    <row r="1515" spans="1:24" hidden="1">
      <c r="A1515" s="132">
        <v>1942</v>
      </c>
      <c r="B1515" s="132" t="s">
        <v>1464</v>
      </c>
      <c r="C1515" s="132">
        <v>61046200000</v>
      </c>
      <c r="D1515" s="132" t="s">
        <v>928</v>
      </c>
      <c r="E1515" s="132" t="s">
        <v>442</v>
      </c>
      <c r="F1515" s="132">
        <v>24</v>
      </c>
      <c r="G1515" s="132" t="s">
        <v>3656</v>
      </c>
      <c r="H1515" s="132">
        <v>3</v>
      </c>
      <c r="I1515" s="132">
        <v>7.5999999999999998E-2</v>
      </c>
      <c r="J1515" s="132">
        <v>1</v>
      </c>
      <c r="K1515" s="132">
        <v>7.5999999999999998E-2</v>
      </c>
      <c r="L1515" s="132" t="s">
        <v>330</v>
      </c>
      <c r="M1515" s="132">
        <v>521</v>
      </c>
      <c r="N1515" s="132" t="s">
        <v>3915</v>
      </c>
      <c r="O1515" s="132">
        <v>7497</v>
      </c>
      <c r="P1515" s="132" t="s">
        <v>439</v>
      </c>
      <c r="Q1515" s="132">
        <v>9</v>
      </c>
      <c r="R1515" s="132" t="s">
        <v>1162</v>
      </c>
      <c r="S1515" s="132">
        <v>1000319</v>
      </c>
      <c r="T1515" s="132" t="s">
        <v>4153</v>
      </c>
      <c r="U1515" s="132">
        <v>472</v>
      </c>
      <c r="V1515" s="132">
        <v>8</v>
      </c>
      <c r="W1515" s="132" t="s">
        <v>1063</v>
      </c>
      <c r="X1515" s="132">
        <v>13</v>
      </c>
    </row>
    <row r="1516" spans="1:24" hidden="1">
      <c r="A1516" s="132">
        <v>1943</v>
      </c>
      <c r="B1516" s="132" t="s">
        <v>1465</v>
      </c>
      <c r="C1516" s="132">
        <v>61046200000</v>
      </c>
      <c r="D1516" s="132" t="s">
        <v>928</v>
      </c>
      <c r="E1516" s="132" t="s">
        <v>442</v>
      </c>
      <c r="F1516" s="132">
        <v>24</v>
      </c>
      <c r="G1516" s="132" t="s">
        <v>3656</v>
      </c>
      <c r="H1516" s="132">
        <v>3</v>
      </c>
      <c r="I1516" s="132">
        <v>0.06</v>
      </c>
      <c r="J1516" s="132">
        <v>1</v>
      </c>
      <c r="K1516" s="132">
        <v>0.06</v>
      </c>
      <c r="L1516" s="132" t="s">
        <v>330</v>
      </c>
      <c r="M1516" s="132">
        <v>521</v>
      </c>
      <c r="N1516" s="132" t="s">
        <v>3915</v>
      </c>
      <c r="O1516" s="132">
        <v>7497</v>
      </c>
      <c r="P1516" s="132" t="s">
        <v>439</v>
      </c>
      <c r="Q1516" s="132">
        <v>9</v>
      </c>
      <c r="R1516" s="132" t="s">
        <v>1162</v>
      </c>
      <c r="S1516" s="132">
        <v>1000319</v>
      </c>
      <c r="T1516" s="132" t="s">
        <v>4145</v>
      </c>
      <c r="U1516" s="132">
        <v>480</v>
      </c>
      <c r="V1516" s="132">
        <v>8</v>
      </c>
      <c r="W1516" s="132" t="s">
        <v>1063</v>
      </c>
      <c r="X1516" s="132">
        <v>13</v>
      </c>
    </row>
    <row r="1517" spans="1:24" hidden="1">
      <c r="A1517" s="132">
        <v>1944</v>
      </c>
      <c r="B1517" s="132" t="s">
        <v>1466</v>
      </c>
      <c r="C1517" s="132">
        <v>61046200000</v>
      </c>
      <c r="D1517" s="132" t="s">
        <v>928</v>
      </c>
      <c r="E1517" s="132" t="s">
        <v>442</v>
      </c>
      <c r="F1517" s="132">
        <v>24</v>
      </c>
      <c r="G1517" s="132" t="s">
        <v>3656</v>
      </c>
      <c r="H1517" s="132">
        <v>3</v>
      </c>
      <c r="I1517" s="132">
        <v>7.8E-2</v>
      </c>
      <c r="J1517" s="132">
        <v>1</v>
      </c>
      <c r="K1517" s="132">
        <v>7.8E-2</v>
      </c>
      <c r="L1517" s="132" t="s">
        <v>330</v>
      </c>
      <c r="M1517" s="132">
        <v>521</v>
      </c>
      <c r="N1517" s="132" t="s">
        <v>3915</v>
      </c>
      <c r="O1517" s="132">
        <v>7497</v>
      </c>
      <c r="P1517" s="132" t="s">
        <v>439</v>
      </c>
      <c r="Q1517" s="132">
        <v>9</v>
      </c>
      <c r="R1517" s="132" t="s">
        <v>1162</v>
      </c>
      <c r="S1517" s="132">
        <v>1000319</v>
      </c>
      <c r="T1517" s="132" t="s">
        <v>4380</v>
      </c>
      <c r="U1517" s="132">
        <v>666</v>
      </c>
      <c r="V1517" s="132">
        <v>9</v>
      </c>
      <c r="W1517" s="132" t="s">
        <v>1063</v>
      </c>
      <c r="X1517" s="132">
        <v>13</v>
      </c>
    </row>
    <row r="1518" spans="1:24" hidden="1">
      <c r="A1518" s="132">
        <v>1945</v>
      </c>
      <c r="B1518" s="132" t="s">
        <v>1467</v>
      </c>
      <c r="C1518" s="132">
        <v>61091000000</v>
      </c>
      <c r="D1518" s="132" t="s">
        <v>856</v>
      </c>
      <c r="E1518" s="132" t="s">
        <v>453</v>
      </c>
      <c r="F1518" s="132">
        <v>73</v>
      </c>
      <c r="G1518" s="132" t="s">
        <v>3656</v>
      </c>
      <c r="H1518" s="132">
        <v>3</v>
      </c>
      <c r="I1518" s="132">
        <v>4.5999999999999999E-2</v>
      </c>
      <c r="J1518" s="132">
        <v>1</v>
      </c>
      <c r="K1518" s="132">
        <v>4.5999999999999999E-2</v>
      </c>
      <c r="L1518" s="132" t="s">
        <v>330</v>
      </c>
      <c r="M1518" s="132">
        <v>521</v>
      </c>
      <c r="N1518" s="132" t="s">
        <v>3915</v>
      </c>
      <c r="O1518" s="132">
        <v>7497</v>
      </c>
      <c r="P1518" s="132" t="s">
        <v>439</v>
      </c>
      <c r="Q1518" s="132">
        <v>9</v>
      </c>
      <c r="R1518" s="132" t="s">
        <v>1162</v>
      </c>
      <c r="S1518" s="132">
        <v>1000319</v>
      </c>
      <c r="T1518" s="132" t="s">
        <v>4387</v>
      </c>
      <c r="U1518" s="132">
        <v>706</v>
      </c>
      <c r="V1518" s="132">
        <v>8</v>
      </c>
      <c r="W1518" s="132" t="s">
        <v>1064</v>
      </c>
      <c r="X1518" s="132">
        <v>7</v>
      </c>
    </row>
    <row r="1519" spans="1:24" hidden="1">
      <c r="A1519" s="132">
        <v>1946</v>
      </c>
      <c r="B1519" s="132" t="s">
        <v>1468</v>
      </c>
      <c r="C1519" s="132">
        <v>61091000000</v>
      </c>
      <c r="D1519" s="132" t="s">
        <v>856</v>
      </c>
      <c r="E1519" s="132" t="s">
        <v>453</v>
      </c>
      <c r="F1519" s="132">
        <v>73</v>
      </c>
      <c r="G1519" s="132" t="s">
        <v>3656</v>
      </c>
      <c r="H1519" s="132">
        <v>3</v>
      </c>
      <c r="I1519" s="132">
        <v>0.05</v>
      </c>
      <c r="J1519" s="132">
        <v>1</v>
      </c>
      <c r="K1519" s="132">
        <v>0.05</v>
      </c>
      <c r="L1519" s="132" t="s">
        <v>330</v>
      </c>
      <c r="M1519" s="132">
        <v>521</v>
      </c>
      <c r="N1519" s="132" t="s">
        <v>3915</v>
      </c>
      <c r="O1519" s="132">
        <v>7497</v>
      </c>
      <c r="P1519" s="132" t="s">
        <v>439</v>
      </c>
      <c r="Q1519" s="132">
        <v>9</v>
      </c>
      <c r="R1519" s="132" t="s">
        <v>1162</v>
      </c>
      <c r="S1519" s="132">
        <v>1000319</v>
      </c>
      <c r="T1519" s="132" t="s">
        <v>4386</v>
      </c>
      <c r="U1519" s="132">
        <v>705</v>
      </c>
      <c r="V1519" s="132">
        <v>8</v>
      </c>
      <c r="W1519" s="132" t="s">
        <v>1064</v>
      </c>
      <c r="X1519" s="132">
        <v>7</v>
      </c>
    </row>
    <row r="1520" spans="1:24" hidden="1">
      <c r="A1520" s="132">
        <v>1947</v>
      </c>
      <c r="B1520" s="132" t="s">
        <v>1469</v>
      </c>
      <c r="C1520" s="132">
        <v>61091000000</v>
      </c>
      <c r="D1520" s="132" t="s">
        <v>856</v>
      </c>
      <c r="E1520" s="132" t="s">
        <v>453</v>
      </c>
      <c r="F1520" s="132">
        <v>73</v>
      </c>
      <c r="G1520" s="132" t="s">
        <v>3656</v>
      </c>
      <c r="H1520" s="132">
        <v>3</v>
      </c>
      <c r="I1520" s="132">
        <v>5.3999999999999999E-2</v>
      </c>
      <c r="J1520" s="132">
        <v>1</v>
      </c>
      <c r="K1520" s="132">
        <v>5.3999999999999999E-2</v>
      </c>
      <c r="L1520" s="132" t="s">
        <v>330</v>
      </c>
      <c r="M1520" s="132">
        <v>521</v>
      </c>
      <c r="N1520" s="132" t="s">
        <v>3915</v>
      </c>
      <c r="O1520" s="132">
        <v>7497</v>
      </c>
      <c r="P1520" s="132" t="s">
        <v>439</v>
      </c>
      <c r="Q1520" s="132">
        <v>9</v>
      </c>
      <c r="R1520" s="132" t="s">
        <v>1162</v>
      </c>
      <c r="S1520" s="132">
        <v>1000319</v>
      </c>
      <c r="T1520" s="132" t="s">
        <v>4386</v>
      </c>
      <c r="U1520" s="132">
        <v>705</v>
      </c>
      <c r="V1520" s="132">
        <v>8</v>
      </c>
      <c r="W1520" s="132" t="s">
        <v>1064</v>
      </c>
      <c r="X1520" s="132">
        <v>7</v>
      </c>
    </row>
    <row r="1521" spans="1:24" hidden="1">
      <c r="A1521" s="132">
        <v>1948</v>
      </c>
      <c r="B1521" s="132" t="s">
        <v>1470</v>
      </c>
      <c r="C1521" s="132">
        <v>61091000000</v>
      </c>
      <c r="D1521" s="132" t="s">
        <v>856</v>
      </c>
      <c r="E1521" s="132" t="s">
        <v>453</v>
      </c>
      <c r="F1521" s="132">
        <v>73</v>
      </c>
      <c r="G1521" s="132" t="s">
        <v>3656</v>
      </c>
      <c r="H1521" s="132">
        <v>3</v>
      </c>
      <c r="I1521" s="132">
        <v>5.1999999999999998E-2</v>
      </c>
      <c r="J1521" s="132">
        <v>1</v>
      </c>
      <c r="K1521" s="132">
        <v>5.1999999999999998E-2</v>
      </c>
      <c r="L1521" s="132" t="s">
        <v>330</v>
      </c>
      <c r="M1521" s="132">
        <v>521</v>
      </c>
      <c r="N1521" s="132" t="s">
        <v>3915</v>
      </c>
      <c r="O1521" s="132">
        <v>7497</v>
      </c>
      <c r="P1521" s="132" t="s">
        <v>439</v>
      </c>
      <c r="Q1521" s="132">
        <v>9</v>
      </c>
      <c r="R1521" s="132" t="s">
        <v>1162</v>
      </c>
      <c r="S1521" s="132">
        <v>1000319</v>
      </c>
      <c r="T1521" s="132" t="s">
        <v>4386</v>
      </c>
      <c r="U1521" s="132">
        <v>705</v>
      </c>
      <c r="V1521" s="132">
        <v>8</v>
      </c>
      <c r="W1521" s="132" t="s">
        <v>1064</v>
      </c>
      <c r="X1521" s="132">
        <v>7</v>
      </c>
    </row>
    <row r="1522" spans="1:24" hidden="1">
      <c r="A1522" s="132">
        <v>1949</v>
      </c>
      <c r="B1522" s="132" t="s">
        <v>1471</v>
      </c>
      <c r="C1522" s="132">
        <v>61091000000</v>
      </c>
      <c r="D1522" s="132" t="s">
        <v>856</v>
      </c>
      <c r="E1522" s="132" t="s">
        <v>453</v>
      </c>
      <c r="F1522" s="132">
        <v>73</v>
      </c>
      <c r="G1522" s="132" t="s">
        <v>3656</v>
      </c>
      <c r="H1522" s="132">
        <v>3</v>
      </c>
      <c r="I1522" s="132">
        <v>4.2000000000000003E-2</v>
      </c>
      <c r="J1522" s="132">
        <v>1</v>
      </c>
      <c r="K1522" s="132">
        <v>4.2000000000000003E-2</v>
      </c>
      <c r="L1522" s="132" t="s">
        <v>330</v>
      </c>
      <c r="M1522" s="132">
        <v>521</v>
      </c>
      <c r="N1522" s="132" t="s">
        <v>3915</v>
      </c>
      <c r="O1522" s="132">
        <v>7497</v>
      </c>
      <c r="P1522" s="132" t="s">
        <v>439</v>
      </c>
      <c r="Q1522" s="132">
        <v>9</v>
      </c>
      <c r="R1522" s="132" t="s">
        <v>1162</v>
      </c>
      <c r="S1522" s="132">
        <v>1000319</v>
      </c>
      <c r="T1522" s="132" t="s">
        <v>2046</v>
      </c>
      <c r="U1522" s="132">
        <v>647</v>
      </c>
      <c r="V1522" s="132">
        <v>8</v>
      </c>
      <c r="W1522" s="132" t="s">
        <v>1048</v>
      </c>
      <c r="X1522" s="132">
        <v>4</v>
      </c>
    </row>
    <row r="1523" spans="1:24" hidden="1">
      <c r="A1523" s="132">
        <v>1950</v>
      </c>
      <c r="B1523" s="132" t="s">
        <v>1472</v>
      </c>
      <c r="C1523" s="132">
        <v>61091000000</v>
      </c>
      <c r="D1523" s="132" t="s">
        <v>856</v>
      </c>
      <c r="E1523" s="132" t="s">
        <v>453</v>
      </c>
      <c r="F1523" s="132">
        <v>73</v>
      </c>
      <c r="G1523" s="132" t="s">
        <v>3656</v>
      </c>
      <c r="H1523" s="132">
        <v>3</v>
      </c>
      <c r="I1523" s="132">
        <v>4.2000000000000003E-2</v>
      </c>
      <c r="J1523" s="132">
        <v>1</v>
      </c>
      <c r="K1523" s="132">
        <v>4.2000000000000003E-2</v>
      </c>
      <c r="L1523" s="132" t="s">
        <v>330</v>
      </c>
      <c r="M1523" s="132">
        <v>521</v>
      </c>
      <c r="N1523" s="132" t="s">
        <v>3915</v>
      </c>
      <c r="O1523" s="132">
        <v>7497</v>
      </c>
      <c r="P1523" s="132" t="s">
        <v>439</v>
      </c>
      <c r="Q1523" s="132">
        <v>9</v>
      </c>
      <c r="R1523" s="132" t="s">
        <v>1162</v>
      </c>
      <c r="S1523" s="132">
        <v>1000319</v>
      </c>
      <c r="T1523" s="132" t="s">
        <v>2046</v>
      </c>
      <c r="U1523" s="132">
        <v>647</v>
      </c>
      <c r="V1523" s="132">
        <v>8</v>
      </c>
      <c r="W1523" s="132" t="s">
        <v>1048</v>
      </c>
      <c r="X1523" s="132">
        <v>4</v>
      </c>
    </row>
    <row r="1524" spans="1:24" hidden="1">
      <c r="A1524" s="132">
        <v>1951</v>
      </c>
      <c r="B1524" s="132" t="s">
        <v>1473</v>
      </c>
      <c r="C1524" s="132">
        <v>62046239000</v>
      </c>
      <c r="D1524" s="132" t="s">
        <v>546</v>
      </c>
      <c r="E1524" s="132" t="s">
        <v>420</v>
      </c>
      <c r="F1524" s="132">
        <v>93</v>
      </c>
      <c r="G1524" s="132" t="s">
        <v>3656</v>
      </c>
      <c r="H1524" s="132">
        <v>3</v>
      </c>
      <c r="I1524" s="132">
        <v>0.192</v>
      </c>
      <c r="J1524" s="132">
        <v>1</v>
      </c>
      <c r="K1524" s="132">
        <v>0.192</v>
      </c>
      <c r="L1524" s="132" t="s">
        <v>330</v>
      </c>
      <c r="M1524" s="132">
        <v>521</v>
      </c>
      <c r="N1524" s="132" t="s">
        <v>3915</v>
      </c>
      <c r="O1524" s="132">
        <v>7497</v>
      </c>
      <c r="P1524" s="132" t="s">
        <v>439</v>
      </c>
      <c r="Q1524" s="132">
        <v>9</v>
      </c>
      <c r="R1524" s="132" t="s">
        <v>1162</v>
      </c>
      <c r="S1524" s="132">
        <v>1000319</v>
      </c>
      <c r="T1524" s="132" t="s">
        <v>4145</v>
      </c>
      <c r="U1524" s="132">
        <v>480</v>
      </c>
      <c r="V1524" s="132">
        <v>26</v>
      </c>
      <c r="W1524" s="132" t="s">
        <v>1063</v>
      </c>
      <c r="X1524" s="132">
        <v>13</v>
      </c>
    </row>
    <row r="1525" spans="1:24" hidden="1">
      <c r="A1525" s="132">
        <v>1952</v>
      </c>
      <c r="B1525" s="132" t="s">
        <v>1474</v>
      </c>
      <c r="C1525" s="132">
        <v>62046239000</v>
      </c>
      <c r="D1525" s="132" t="s">
        <v>546</v>
      </c>
      <c r="E1525" s="132" t="s">
        <v>420</v>
      </c>
      <c r="F1525" s="132">
        <v>93</v>
      </c>
      <c r="G1525" s="132" t="s">
        <v>3656</v>
      </c>
      <c r="H1525" s="132">
        <v>3</v>
      </c>
      <c r="I1525" s="132">
        <v>0.24199999999999999</v>
      </c>
      <c r="J1525" s="132">
        <v>1</v>
      </c>
      <c r="K1525" s="132">
        <v>0.24199999999999999</v>
      </c>
      <c r="L1525" s="132" t="s">
        <v>330</v>
      </c>
      <c r="M1525" s="132">
        <v>521</v>
      </c>
      <c r="N1525" s="132" t="s">
        <v>3915</v>
      </c>
      <c r="O1525" s="132">
        <v>7497</v>
      </c>
      <c r="P1525" s="132" t="s">
        <v>439</v>
      </c>
      <c r="Q1525" s="132">
        <v>9</v>
      </c>
      <c r="R1525" s="132" t="s">
        <v>1162</v>
      </c>
      <c r="S1525" s="132">
        <v>1000319</v>
      </c>
      <c r="T1525" s="132" t="s">
        <v>4380</v>
      </c>
      <c r="U1525" s="132">
        <v>666</v>
      </c>
      <c r="V1525" s="132">
        <v>28</v>
      </c>
      <c r="W1525" s="132" t="s">
        <v>1063</v>
      </c>
      <c r="X1525" s="132">
        <v>13</v>
      </c>
    </row>
    <row r="1526" spans="1:24" hidden="1">
      <c r="A1526" s="132">
        <v>1953</v>
      </c>
      <c r="B1526" s="132" t="s">
        <v>1475</v>
      </c>
      <c r="C1526" s="132">
        <v>61034200090</v>
      </c>
      <c r="D1526" s="132" t="s">
        <v>725</v>
      </c>
      <c r="E1526" s="132" t="s">
        <v>3671</v>
      </c>
      <c r="F1526" s="132">
        <v>54</v>
      </c>
      <c r="G1526" s="132" t="s">
        <v>3699</v>
      </c>
      <c r="H1526" s="132">
        <v>4</v>
      </c>
      <c r="I1526" s="132">
        <v>0.08</v>
      </c>
      <c r="J1526" s="132">
        <v>1</v>
      </c>
      <c r="K1526" s="132">
        <v>0.08</v>
      </c>
      <c r="L1526" s="132" t="s">
        <v>330</v>
      </c>
      <c r="M1526" s="132">
        <v>521</v>
      </c>
      <c r="N1526" s="132" t="s">
        <v>3915</v>
      </c>
      <c r="O1526" s="132">
        <v>7497</v>
      </c>
      <c r="P1526" s="132" t="s">
        <v>439</v>
      </c>
      <c r="Q1526" s="132">
        <v>9</v>
      </c>
      <c r="R1526" s="132" t="s">
        <v>1162</v>
      </c>
      <c r="S1526" s="132">
        <v>1000319</v>
      </c>
      <c r="T1526" s="132" t="s">
        <v>4387</v>
      </c>
      <c r="U1526" s="132">
        <v>706</v>
      </c>
      <c r="V1526" s="132">
        <v>0</v>
      </c>
      <c r="W1526" s="132" t="s">
        <v>1046</v>
      </c>
      <c r="X1526" s="132">
        <v>12</v>
      </c>
    </row>
    <row r="1527" spans="1:24" hidden="1">
      <c r="A1527" s="132">
        <v>1954</v>
      </c>
      <c r="B1527" s="132" t="s">
        <v>1476</v>
      </c>
      <c r="C1527" s="132">
        <v>61034200090</v>
      </c>
      <c r="D1527" s="132" t="s">
        <v>512</v>
      </c>
      <c r="E1527" s="132" t="s">
        <v>442</v>
      </c>
      <c r="F1527" s="132">
        <v>24</v>
      </c>
      <c r="G1527" s="132" t="s">
        <v>3699</v>
      </c>
      <c r="H1527" s="132">
        <v>4</v>
      </c>
      <c r="I1527" s="132">
        <v>7.0000000000000007E-2</v>
      </c>
      <c r="J1527" s="132">
        <v>1</v>
      </c>
      <c r="K1527" s="132">
        <v>7.0000000000000007E-2</v>
      </c>
      <c r="L1527" s="132" t="s">
        <v>330</v>
      </c>
      <c r="M1527" s="132">
        <v>521</v>
      </c>
      <c r="N1527" s="132" t="s">
        <v>440</v>
      </c>
      <c r="O1527" s="132">
        <v>7485</v>
      </c>
      <c r="P1527" s="132" t="s">
        <v>439</v>
      </c>
      <c r="Q1527" s="132">
        <v>9</v>
      </c>
      <c r="R1527" s="132" t="s">
        <v>1162</v>
      </c>
      <c r="S1527" s="132">
        <v>1000319</v>
      </c>
      <c r="T1527" s="132" t="s">
        <v>4145</v>
      </c>
      <c r="U1527" s="132">
        <v>480</v>
      </c>
      <c r="V1527" s="132">
        <v>0</v>
      </c>
      <c r="W1527" s="132" t="s">
        <v>1038</v>
      </c>
      <c r="X1527" s="132">
        <v>5</v>
      </c>
    </row>
    <row r="1528" spans="1:24" hidden="1">
      <c r="A1528" s="132">
        <v>1955</v>
      </c>
      <c r="B1528" s="132" t="s">
        <v>1477</v>
      </c>
      <c r="C1528" s="132">
        <v>61034200090</v>
      </c>
      <c r="D1528" s="132" t="s">
        <v>512</v>
      </c>
      <c r="E1528" s="132" t="s">
        <v>442</v>
      </c>
      <c r="F1528" s="132">
        <v>24</v>
      </c>
      <c r="G1528" s="132" t="s">
        <v>3699</v>
      </c>
      <c r="H1528" s="132">
        <v>4</v>
      </c>
      <c r="I1528" s="132">
        <v>6.6000000000000003E-2</v>
      </c>
      <c r="J1528" s="132">
        <v>1</v>
      </c>
      <c r="K1528" s="132">
        <v>6.6000000000000003E-2</v>
      </c>
      <c r="L1528" s="132" t="s">
        <v>330</v>
      </c>
      <c r="M1528" s="132">
        <v>521</v>
      </c>
      <c r="N1528" s="132" t="s">
        <v>440</v>
      </c>
      <c r="O1528" s="132">
        <v>7485</v>
      </c>
      <c r="P1528" s="132" t="s">
        <v>439</v>
      </c>
      <c r="Q1528" s="132">
        <v>9</v>
      </c>
      <c r="R1528" s="132" t="s">
        <v>1162</v>
      </c>
      <c r="S1528" s="132">
        <v>1000319</v>
      </c>
      <c r="T1528" s="132" t="s">
        <v>4145</v>
      </c>
      <c r="U1528" s="132">
        <v>480</v>
      </c>
      <c r="V1528" s="132">
        <v>0</v>
      </c>
      <c r="W1528" s="132" t="s">
        <v>1038</v>
      </c>
      <c r="X1528" s="132">
        <v>5</v>
      </c>
    </row>
    <row r="1529" spans="1:24" hidden="1">
      <c r="A1529" s="132">
        <v>1956</v>
      </c>
      <c r="B1529" s="132" t="s">
        <v>1478</v>
      </c>
      <c r="C1529" s="132">
        <v>61034200090</v>
      </c>
      <c r="D1529" s="132" t="s">
        <v>512</v>
      </c>
      <c r="E1529" s="132" t="s">
        <v>442</v>
      </c>
      <c r="F1529" s="132">
        <v>24</v>
      </c>
      <c r="G1529" s="132" t="s">
        <v>3699</v>
      </c>
      <c r="H1529" s="132">
        <v>4</v>
      </c>
      <c r="I1529" s="132">
        <v>8.4000000000000005E-2</v>
      </c>
      <c r="J1529" s="132">
        <v>1</v>
      </c>
      <c r="K1529" s="132">
        <v>8.4000000000000005E-2</v>
      </c>
      <c r="L1529" s="132" t="s">
        <v>330</v>
      </c>
      <c r="M1529" s="132">
        <v>521</v>
      </c>
      <c r="N1529" s="132" t="s">
        <v>440</v>
      </c>
      <c r="O1529" s="132">
        <v>7485</v>
      </c>
      <c r="P1529" s="132" t="s">
        <v>439</v>
      </c>
      <c r="Q1529" s="132">
        <v>9</v>
      </c>
      <c r="R1529" s="132" t="s">
        <v>1162</v>
      </c>
      <c r="S1529" s="132">
        <v>1000319</v>
      </c>
      <c r="T1529" s="132" t="s">
        <v>4380</v>
      </c>
      <c r="U1529" s="132">
        <v>666</v>
      </c>
      <c r="V1529" s="132">
        <v>0</v>
      </c>
      <c r="W1529" s="132" t="s">
        <v>1038</v>
      </c>
      <c r="X1529" s="132">
        <v>5</v>
      </c>
    </row>
    <row r="1530" spans="1:24" hidden="1">
      <c r="A1530" s="132">
        <v>1957</v>
      </c>
      <c r="B1530" s="132" t="s">
        <v>1479</v>
      </c>
      <c r="C1530" s="132">
        <v>61091000000</v>
      </c>
      <c r="D1530" s="132" t="s">
        <v>839</v>
      </c>
      <c r="E1530" s="132" t="s">
        <v>453</v>
      </c>
      <c r="F1530" s="132">
        <v>73</v>
      </c>
      <c r="G1530" s="132" t="s">
        <v>3699</v>
      </c>
      <c r="H1530" s="132">
        <v>4</v>
      </c>
      <c r="I1530" s="132">
        <v>5.8000000000000003E-2</v>
      </c>
      <c r="J1530" s="132">
        <v>1</v>
      </c>
      <c r="K1530" s="132">
        <v>5.8000000000000003E-2</v>
      </c>
      <c r="L1530" s="132" t="s">
        <v>330</v>
      </c>
      <c r="M1530" s="132">
        <v>521</v>
      </c>
      <c r="N1530" s="132" t="s">
        <v>440</v>
      </c>
      <c r="O1530" s="132">
        <v>7485</v>
      </c>
      <c r="P1530" s="132" t="s">
        <v>439</v>
      </c>
      <c r="Q1530" s="132">
        <v>9</v>
      </c>
      <c r="R1530" s="132" t="s">
        <v>1162</v>
      </c>
      <c r="S1530" s="132">
        <v>1000319</v>
      </c>
      <c r="T1530" s="132" t="s">
        <v>2046</v>
      </c>
      <c r="U1530" s="132">
        <v>647</v>
      </c>
      <c r="V1530" s="132">
        <v>10</v>
      </c>
      <c r="W1530" s="132" t="s">
        <v>1046</v>
      </c>
      <c r="X1530" s="132">
        <v>12</v>
      </c>
    </row>
    <row r="1531" spans="1:24" hidden="1">
      <c r="A1531" s="132">
        <v>1958</v>
      </c>
      <c r="B1531" s="132" t="s">
        <v>1480</v>
      </c>
      <c r="C1531" s="132">
        <v>61091000000</v>
      </c>
      <c r="D1531" s="132" t="s">
        <v>839</v>
      </c>
      <c r="E1531" s="132" t="s">
        <v>453</v>
      </c>
      <c r="F1531" s="132">
        <v>73</v>
      </c>
      <c r="G1531" s="132" t="s">
        <v>3699</v>
      </c>
      <c r="H1531" s="132">
        <v>4</v>
      </c>
      <c r="I1531" s="132">
        <v>7.5999999999999998E-2</v>
      </c>
      <c r="J1531" s="132">
        <v>1</v>
      </c>
      <c r="K1531" s="132">
        <v>7.5999999999999998E-2</v>
      </c>
      <c r="L1531" s="132" t="s">
        <v>330</v>
      </c>
      <c r="M1531" s="132">
        <v>521</v>
      </c>
      <c r="N1531" s="132" t="s">
        <v>440</v>
      </c>
      <c r="O1531" s="132">
        <v>7485</v>
      </c>
      <c r="P1531" s="132" t="s">
        <v>439</v>
      </c>
      <c r="Q1531" s="132">
        <v>9</v>
      </c>
      <c r="R1531" s="132" t="s">
        <v>1162</v>
      </c>
      <c r="S1531" s="132">
        <v>1000319</v>
      </c>
      <c r="T1531" s="132" t="s">
        <v>2045</v>
      </c>
      <c r="U1531" s="132">
        <v>643</v>
      </c>
      <c r="V1531" s="132">
        <v>10</v>
      </c>
      <c r="W1531" s="132" t="s">
        <v>1046</v>
      </c>
      <c r="X1531" s="132">
        <v>12</v>
      </c>
    </row>
    <row r="1532" spans="1:24" hidden="1">
      <c r="A1532" s="132">
        <v>1959</v>
      </c>
      <c r="B1532" s="132" t="s">
        <v>1481</v>
      </c>
      <c r="C1532" s="132">
        <v>61091000000</v>
      </c>
      <c r="D1532" s="132" t="s">
        <v>839</v>
      </c>
      <c r="E1532" s="132" t="s">
        <v>453</v>
      </c>
      <c r="F1532" s="132">
        <v>73</v>
      </c>
      <c r="G1532" s="132" t="s">
        <v>3699</v>
      </c>
      <c r="H1532" s="132">
        <v>4</v>
      </c>
      <c r="I1532" s="132">
        <v>7.1999999999999995E-2</v>
      </c>
      <c r="J1532" s="132">
        <v>1</v>
      </c>
      <c r="K1532" s="132">
        <v>7.1999999999999995E-2</v>
      </c>
      <c r="L1532" s="132" t="s">
        <v>330</v>
      </c>
      <c r="M1532" s="132">
        <v>521</v>
      </c>
      <c r="N1532" s="132" t="s">
        <v>440</v>
      </c>
      <c r="O1532" s="132">
        <v>7485</v>
      </c>
      <c r="P1532" s="132" t="s">
        <v>439</v>
      </c>
      <c r="Q1532" s="132">
        <v>9</v>
      </c>
      <c r="R1532" s="132" t="s">
        <v>1162</v>
      </c>
      <c r="S1532" s="132">
        <v>1000319</v>
      </c>
      <c r="T1532" s="132" t="s">
        <v>4386</v>
      </c>
      <c r="U1532" s="132">
        <v>705</v>
      </c>
      <c r="V1532" s="132">
        <v>10</v>
      </c>
      <c r="W1532" s="132" t="s">
        <v>1046</v>
      </c>
      <c r="X1532" s="132">
        <v>12</v>
      </c>
    </row>
    <row r="1533" spans="1:24" hidden="1">
      <c r="A1533" s="132">
        <v>1960</v>
      </c>
      <c r="B1533" s="132" t="s">
        <v>1482</v>
      </c>
      <c r="C1533" s="132">
        <v>61091000000</v>
      </c>
      <c r="D1533" s="132" t="s">
        <v>708</v>
      </c>
      <c r="E1533" s="132" t="s">
        <v>4432</v>
      </c>
      <c r="F1533" s="132">
        <v>21</v>
      </c>
      <c r="G1533" s="132" t="s">
        <v>3656</v>
      </c>
      <c r="H1533" s="132">
        <v>3</v>
      </c>
      <c r="I1533" s="132">
        <v>0.12</v>
      </c>
      <c r="J1533" s="132">
        <v>1</v>
      </c>
      <c r="K1533" s="132">
        <v>0.12</v>
      </c>
      <c r="L1533" s="132" t="s">
        <v>330</v>
      </c>
      <c r="M1533" s="132">
        <v>521</v>
      </c>
      <c r="N1533" s="132" t="s">
        <v>3915</v>
      </c>
      <c r="O1533" s="132">
        <v>7497</v>
      </c>
      <c r="P1533" s="132" t="s">
        <v>439</v>
      </c>
      <c r="Q1533" s="132">
        <v>9</v>
      </c>
      <c r="R1533" s="132" t="s">
        <v>1162</v>
      </c>
      <c r="S1533" s="132">
        <v>1000319</v>
      </c>
      <c r="T1533" s="132" t="s">
        <v>4153</v>
      </c>
      <c r="U1533" s="132">
        <v>472</v>
      </c>
      <c r="V1533" s="132">
        <v>10</v>
      </c>
      <c r="W1533" s="132" t="s">
        <v>1064</v>
      </c>
      <c r="X1533" s="132">
        <v>7</v>
      </c>
    </row>
    <row r="1534" spans="1:24" hidden="1">
      <c r="A1534" s="132">
        <v>1961</v>
      </c>
      <c r="B1534" s="132" t="s">
        <v>1483</v>
      </c>
      <c r="C1534" s="132">
        <v>61091000000</v>
      </c>
      <c r="D1534" s="132" t="s">
        <v>708</v>
      </c>
      <c r="E1534" s="132" t="s">
        <v>4432</v>
      </c>
      <c r="F1534" s="132">
        <v>21</v>
      </c>
      <c r="G1534" s="132" t="s">
        <v>3656</v>
      </c>
      <c r="H1534" s="132">
        <v>3</v>
      </c>
      <c r="I1534" s="132">
        <v>0.158</v>
      </c>
      <c r="J1534" s="132">
        <v>1</v>
      </c>
      <c r="K1534" s="132">
        <v>0.158</v>
      </c>
      <c r="L1534" s="132" t="s">
        <v>330</v>
      </c>
      <c r="M1534" s="132">
        <v>521</v>
      </c>
      <c r="N1534" s="132" t="s">
        <v>3915</v>
      </c>
      <c r="O1534" s="132">
        <v>7497</v>
      </c>
      <c r="P1534" s="132" t="s">
        <v>439</v>
      </c>
      <c r="Q1534" s="132">
        <v>9</v>
      </c>
      <c r="R1534" s="132" t="s">
        <v>1162</v>
      </c>
      <c r="S1534" s="132">
        <v>1000319</v>
      </c>
      <c r="T1534" s="132" t="s">
        <v>4382</v>
      </c>
      <c r="U1534" s="132">
        <v>467</v>
      </c>
      <c r="V1534" s="132">
        <v>12</v>
      </c>
      <c r="W1534" s="132" t="s">
        <v>1064</v>
      </c>
      <c r="X1534" s="132">
        <v>7</v>
      </c>
    </row>
    <row r="1535" spans="1:24" hidden="1">
      <c r="A1535" s="132">
        <v>1962</v>
      </c>
      <c r="B1535" s="132" t="s">
        <v>1484</v>
      </c>
      <c r="C1535" s="132">
        <v>61102091000</v>
      </c>
      <c r="D1535" s="132" t="s">
        <v>961</v>
      </c>
      <c r="E1535" s="132" t="s">
        <v>316</v>
      </c>
      <c r="F1535" s="132">
        <v>17</v>
      </c>
      <c r="G1535" s="132" t="s">
        <v>3699</v>
      </c>
      <c r="H1535" s="132">
        <v>4</v>
      </c>
      <c r="I1535" s="132">
        <v>8.2000000000000003E-2</v>
      </c>
      <c r="J1535" s="132">
        <v>1</v>
      </c>
      <c r="K1535" s="132">
        <v>8.2000000000000003E-2</v>
      </c>
      <c r="L1535" s="132" t="s">
        <v>330</v>
      </c>
      <c r="M1535" s="132">
        <v>521</v>
      </c>
      <c r="N1535" s="132" t="s">
        <v>3915</v>
      </c>
      <c r="O1535" s="132">
        <v>7497</v>
      </c>
      <c r="P1535" s="132" t="s">
        <v>439</v>
      </c>
      <c r="Q1535" s="132">
        <v>9</v>
      </c>
      <c r="R1535" s="132" t="s">
        <v>1162</v>
      </c>
      <c r="S1535" s="132">
        <v>1000319</v>
      </c>
      <c r="T1535" s="132" t="s">
        <v>4378</v>
      </c>
      <c r="U1535" s="132">
        <v>684</v>
      </c>
      <c r="V1535" s="132">
        <v>26</v>
      </c>
      <c r="W1535" s="132" t="s">
        <v>1038</v>
      </c>
      <c r="X1535" s="132">
        <v>5</v>
      </c>
    </row>
    <row r="1536" spans="1:24" hidden="1">
      <c r="A1536" s="132">
        <v>1963</v>
      </c>
      <c r="B1536" s="132" t="s">
        <v>1485</v>
      </c>
      <c r="C1536" s="132">
        <v>61102091000</v>
      </c>
      <c r="D1536" s="132" t="s">
        <v>961</v>
      </c>
      <c r="E1536" s="132" t="s">
        <v>316</v>
      </c>
      <c r="F1536" s="132">
        <v>17</v>
      </c>
      <c r="G1536" s="132" t="s">
        <v>3699</v>
      </c>
      <c r="H1536" s="132">
        <v>4</v>
      </c>
      <c r="I1536" s="132">
        <v>8.5999999999999993E-2</v>
      </c>
      <c r="J1536" s="132">
        <v>1</v>
      </c>
      <c r="K1536" s="132">
        <v>8.5999999999999993E-2</v>
      </c>
      <c r="L1536" s="132" t="s">
        <v>330</v>
      </c>
      <c r="M1536" s="132">
        <v>521</v>
      </c>
      <c r="N1536" s="132" t="s">
        <v>3915</v>
      </c>
      <c r="O1536" s="132">
        <v>7497</v>
      </c>
      <c r="P1536" s="132" t="s">
        <v>439</v>
      </c>
      <c r="Q1536" s="132">
        <v>9</v>
      </c>
      <c r="R1536" s="132" t="s">
        <v>1162</v>
      </c>
      <c r="S1536" s="132">
        <v>1000319</v>
      </c>
      <c r="T1536" s="132" t="s">
        <v>4137</v>
      </c>
      <c r="U1536" s="132">
        <v>529</v>
      </c>
      <c r="V1536" s="132">
        <v>26</v>
      </c>
      <c r="W1536" s="132" t="s">
        <v>1038</v>
      </c>
      <c r="X1536" s="132">
        <v>5</v>
      </c>
    </row>
    <row r="1537" spans="1:24" hidden="1">
      <c r="A1537" s="132">
        <v>1964</v>
      </c>
      <c r="B1537" s="132" t="s">
        <v>1486</v>
      </c>
      <c r="C1537" s="132">
        <v>61102091000</v>
      </c>
      <c r="D1537" s="132" t="s">
        <v>961</v>
      </c>
      <c r="E1537" s="132" t="s">
        <v>316</v>
      </c>
      <c r="F1537" s="132">
        <v>17</v>
      </c>
      <c r="G1537" s="132" t="s">
        <v>3699</v>
      </c>
      <c r="H1537" s="132">
        <v>4</v>
      </c>
      <c r="I1537" s="132">
        <v>0.108</v>
      </c>
      <c r="J1537" s="132">
        <v>1</v>
      </c>
      <c r="K1537" s="132">
        <v>0.108</v>
      </c>
      <c r="L1537" s="132" t="s">
        <v>330</v>
      </c>
      <c r="M1537" s="132">
        <v>521</v>
      </c>
      <c r="N1537" s="132" t="s">
        <v>3915</v>
      </c>
      <c r="O1537" s="132">
        <v>7497</v>
      </c>
      <c r="P1537" s="132" t="s">
        <v>439</v>
      </c>
      <c r="Q1537" s="132">
        <v>9</v>
      </c>
      <c r="R1537" s="132" t="s">
        <v>1162</v>
      </c>
      <c r="S1537" s="132">
        <v>1000319</v>
      </c>
      <c r="T1537" s="132" t="s">
        <v>4380</v>
      </c>
      <c r="U1537" s="132">
        <v>666</v>
      </c>
      <c r="V1537" s="132">
        <v>28</v>
      </c>
      <c r="W1537" s="132" t="s">
        <v>1038</v>
      </c>
      <c r="X1537" s="132">
        <v>5</v>
      </c>
    </row>
    <row r="1538" spans="1:24" hidden="1">
      <c r="A1538" s="132">
        <v>1965</v>
      </c>
      <c r="B1538" s="132" t="s">
        <v>1487</v>
      </c>
      <c r="C1538" s="132">
        <v>61034200090</v>
      </c>
      <c r="D1538" s="132" t="s">
        <v>512</v>
      </c>
      <c r="E1538" s="132" t="s">
        <v>442</v>
      </c>
      <c r="F1538" s="132">
        <v>24</v>
      </c>
      <c r="G1538" s="132" t="s">
        <v>3699</v>
      </c>
      <c r="H1538" s="132">
        <v>4</v>
      </c>
      <c r="I1538" s="132">
        <v>0.18</v>
      </c>
      <c r="J1538" s="132">
        <v>1</v>
      </c>
      <c r="K1538" s="132">
        <v>0.18</v>
      </c>
      <c r="L1538" s="132" t="s">
        <v>330</v>
      </c>
      <c r="M1538" s="132">
        <v>521</v>
      </c>
      <c r="N1538" s="132" t="s">
        <v>3915</v>
      </c>
      <c r="O1538" s="132">
        <v>7497</v>
      </c>
      <c r="P1538" s="132" t="s">
        <v>439</v>
      </c>
      <c r="Q1538" s="132">
        <v>9</v>
      </c>
      <c r="R1538" s="132" t="s">
        <v>1162</v>
      </c>
      <c r="S1538" s="132">
        <v>1000319</v>
      </c>
      <c r="T1538" s="132" t="s">
        <v>4382</v>
      </c>
      <c r="U1538" s="132">
        <v>467</v>
      </c>
      <c r="V1538" s="132">
        <v>0</v>
      </c>
      <c r="W1538" s="132" t="s">
        <v>1038</v>
      </c>
      <c r="X1538" s="132">
        <v>5</v>
      </c>
    </row>
    <row r="1539" spans="1:24" hidden="1">
      <c r="A1539" s="132">
        <v>1966</v>
      </c>
      <c r="B1539" s="132" t="s">
        <v>1488</v>
      </c>
      <c r="C1539" s="132">
        <v>61091000000</v>
      </c>
      <c r="D1539" s="132" t="s">
        <v>856</v>
      </c>
      <c r="E1539" s="132" t="s">
        <v>453</v>
      </c>
      <c r="F1539" s="132">
        <v>73</v>
      </c>
      <c r="G1539" s="132" t="s">
        <v>3656</v>
      </c>
      <c r="H1539" s="132">
        <v>3</v>
      </c>
      <c r="I1539" s="132">
        <v>4.2000000000000003E-2</v>
      </c>
      <c r="J1539" s="132">
        <v>1</v>
      </c>
      <c r="K1539" s="132">
        <v>4.2000000000000003E-2</v>
      </c>
      <c r="L1539" s="132" t="s">
        <v>330</v>
      </c>
      <c r="M1539" s="132">
        <v>521</v>
      </c>
      <c r="N1539" s="132" t="s">
        <v>3915</v>
      </c>
      <c r="O1539" s="132">
        <v>7497</v>
      </c>
      <c r="P1539" s="132" t="s">
        <v>439</v>
      </c>
      <c r="Q1539" s="132">
        <v>9</v>
      </c>
      <c r="R1539" s="132" t="s">
        <v>1162</v>
      </c>
      <c r="S1539" s="132">
        <v>1000319</v>
      </c>
      <c r="T1539" s="132" t="s">
        <v>4376</v>
      </c>
      <c r="U1539" s="132">
        <v>702</v>
      </c>
      <c r="V1539" s="132">
        <v>8</v>
      </c>
      <c r="W1539" s="132" t="s">
        <v>1046</v>
      </c>
      <c r="X1539" s="132">
        <v>12</v>
      </c>
    </row>
    <row r="1540" spans="1:24" hidden="1">
      <c r="A1540" s="132">
        <v>1967</v>
      </c>
      <c r="B1540" s="132" t="s">
        <v>1489</v>
      </c>
      <c r="C1540" s="132">
        <v>61091000000</v>
      </c>
      <c r="D1540" s="132" t="s">
        <v>856</v>
      </c>
      <c r="E1540" s="132" t="s">
        <v>453</v>
      </c>
      <c r="F1540" s="132">
        <v>73</v>
      </c>
      <c r="G1540" s="132" t="s">
        <v>3656</v>
      </c>
      <c r="H1540" s="132">
        <v>3</v>
      </c>
      <c r="I1540" s="132">
        <v>8.5999999999999993E-2</v>
      </c>
      <c r="J1540" s="132">
        <v>1</v>
      </c>
      <c r="K1540" s="132">
        <v>8.5999999999999993E-2</v>
      </c>
      <c r="L1540" s="132" t="s">
        <v>330</v>
      </c>
      <c r="M1540" s="132">
        <v>521</v>
      </c>
      <c r="N1540" s="132" t="s">
        <v>3915</v>
      </c>
      <c r="O1540" s="132">
        <v>7497</v>
      </c>
      <c r="P1540" s="132" t="s">
        <v>439</v>
      </c>
      <c r="Q1540" s="132">
        <v>9</v>
      </c>
      <c r="R1540" s="132" t="s">
        <v>1162</v>
      </c>
      <c r="S1540" s="132">
        <v>1000319</v>
      </c>
      <c r="T1540" s="132" t="s">
        <v>1215</v>
      </c>
      <c r="U1540" s="132">
        <v>704</v>
      </c>
      <c r="V1540" s="132">
        <v>9</v>
      </c>
      <c r="W1540" s="132" t="s">
        <v>1046</v>
      </c>
      <c r="X1540" s="132">
        <v>12</v>
      </c>
    </row>
    <row r="1541" spans="1:24" hidden="1">
      <c r="A1541" s="132">
        <v>1968</v>
      </c>
      <c r="B1541" s="132" t="s">
        <v>1490</v>
      </c>
      <c r="C1541" s="132">
        <v>61091000000</v>
      </c>
      <c r="D1541" s="132" t="s">
        <v>839</v>
      </c>
      <c r="E1541" s="132" t="s">
        <v>453</v>
      </c>
      <c r="F1541" s="132">
        <v>73</v>
      </c>
      <c r="G1541" s="132" t="s">
        <v>3699</v>
      </c>
      <c r="H1541" s="132">
        <v>4</v>
      </c>
      <c r="I1541" s="132">
        <v>5.6000000000000001E-2</v>
      </c>
      <c r="J1541" s="132">
        <v>1</v>
      </c>
      <c r="K1541" s="132">
        <v>5.6000000000000001E-2</v>
      </c>
      <c r="L1541" s="132" t="s">
        <v>330</v>
      </c>
      <c r="M1541" s="132">
        <v>521</v>
      </c>
      <c r="N1541" s="132" t="s">
        <v>440</v>
      </c>
      <c r="O1541" s="132">
        <v>7485</v>
      </c>
      <c r="P1541" s="132" t="s">
        <v>439</v>
      </c>
      <c r="Q1541" s="132">
        <v>9</v>
      </c>
      <c r="R1541" s="132" t="s">
        <v>1162</v>
      </c>
      <c r="S1541" s="132">
        <v>1000319</v>
      </c>
      <c r="T1541" s="132" t="s">
        <v>4387</v>
      </c>
      <c r="U1541" s="132">
        <v>706</v>
      </c>
      <c r="V1541" s="132">
        <v>7</v>
      </c>
      <c r="W1541" s="132" t="s">
        <v>1109</v>
      </c>
      <c r="X1541" s="132">
        <v>9</v>
      </c>
    </row>
    <row r="1542" spans="1:24" hidden="1">
      <c r="A1542" s="132">
        <v>1969</v>
      </c>
      <c r="B1542" s="132" t="s">
        <v>1491</v>
      </c>
      <c r="C1542" s="132">
        <v>61119090000</v>
      </c>
      <c r="D1542" s="132" t="s">
        <v>1414</v>
      </c>
      <c r="E1542" s="132" t="s">
        <v>316</v>
      </c>
      <c r="F1542" s="132">
        <v>17</v>
      </c>
      <c r="G1542" s="132" t="s">
        <v>4310</v>
      </c>
      <c r="H1542" s="132">
        <v>7</v>
      </c>
      <c r="I1542" s="132">
        <v>3.5999999999999997E-2</v>
      </c>
      <c r="J1542" s="132">
        <v>1</v>
      </c>
      <c r="K1542" s="132">
        <v>3.5999999999999997E-2</v>
      </c>
      <c r="L1542" s="132" t="s">
        <v>330</v>
      </c>
      <c r="M1542" s="132">
        <v>521</v>
      </c>
      <c r="N1542" s="132" t="s">
        <v>3915</v>
      </c>
      <c r="O1542" s="132">
        <v>7497</v>
      </c>
      <c r="P1542" s="132" t="s">
        <v>3960</v>
      </c>
      <c r="Q1542" s="132" t="s">
        <v>3934</v>
      </c>
      <c r="R1542" s="132" t="s">
        <v>1162</v>
      </c>
      <c r="S1542" s="132">
        <v>1000319</v>
      </c>
      <c r="T1542" s="132" t="s">
        <v>2050</v>
      </c>
      <c r="U1542" s="132">
        <v>642</v>
      </c>
      <c r="V1542" s="132">
        <v>22</v>
      </c>
      <c r="W1542" s="132" t="s">
        <v>1144</v>
      </c>
      <c r="X1542" s="132">
        <v>23</v>
      </c>
    </row>
    <row r="1543" spans="1:24" hidden="1">
      <c r="A1543" s="132">
        <v>1970</v>
      </c>
      <c r="B1543" s="132" t="s">
        <v>1492</v>
      </c>
      <c r="C1543" s="132">
        <v>61109010000</v>
      </c>
      <c r="D1543" s="132" t="s">
        <v>735</v>
      </c>
      <c r="E1543" s="132" t="s">
        <v>316</v>
      </c>
      <c r="F1543" s="132">
        <v>17</v>
      </c>
      <c r="G1543" s="132" t="s">
        <v>3699</v>
      </c>
      <c r="H1543" s="132">
        <v>4</v>
      </c>
      <c r="I1543" s="132">
        <v>5.8000000000000003E-2</v>
      </c>
      <c r="J1543" s="132">
        <v>1</v>
      </c>
      <c r="K1543" s="132">
        <v>5.8000000000000003E-2</v>
      </c>
      <c r="L1543" s="132" t="s">
        <v>330</v>
      </c>
      <c r="M1543" s="132">
        <v>521</v>
      </c>
      <c r="N1543" s="132" t="s">
        <v>3915</v>
      </c>
      <c r="O1543" s="132">
        <v>7497</v>
      </c>
      <c r="P1543" s="132" t="s">
        <v>3960</v>
      </c>
      <c r="Q1543" s="132" t="s">
        <v>3934</v>
      </c>
      <c r="R1543" s="132" t="s">
        <v>1162</v>
      </c>
      <c r="S1543" s="132">
        <v>1000319</v>
      </c>
      <c r="T1543" s="132" t="s">
        <v>2052</v>
      </c>
      <c r="U1543" s="132">
        <v>640</v>
      </c>
      <c r="V1543" s="132">
        <v>24</v>
      </c>
      <c r="W1543" s="132" t="s">
        <v>1144</v>
      </c>
      <c r="X1543" s="132">
        <v>23</v>
      </c>
    </row>
    <row r="1544" spans="1:24" hidden="1">
      <c r="A1544" s="132">
        <v>1971</v>
      </c>
      <c r="B1544" s="132" t="s">
        <v>1493</v>
      </c>
      <c r="C1544" s="132">
        <v>61109010000</v>
      </c>
      <c r="D1544" s="132" t="s">
        <v>735</v>
      </c>
      <c r="E1544" s="132" t="s">
        <v>316</v>
      </c>
      <c r="F1544" s="132">
        <v>17</v>
      </c>
      <c r="G1544" s="132" t="s">
        <v>3699</v>
      </c>
      <c r="H1544" s="132">
        <v>4</v>
      </c>
      <c r="I1544" s="132">
        <v>0.06</v>
      </c>
      <c r="J1544" s="132">
        <v>1</v>
      </c>
      <c r="K1544" s="132">
        <v>0.06</v>
      </c>
      <c r="L1544" s="132" t="s">
        <v>330</v>
      </c>
      <c r="M1544" s="132">
        <v>521</v>
      </c>
      <c r="N1544" s="132" t="s">
        <v>3915</v>
      </c>
      <c r="O1544" s="132">
        <v>7497</v>
      </c>
      <c r="P1544" s="132" t="s">
        <v>3960</v>
      </c>
      <c r="Q1544" s="132" t="s">
        <v>3934</v>
      </c>
      <c r="R1544" s="132" t="s">
        <v>1162</v>
      </c>
      <c r="S1544" s="132">
        <v>1000319</v>
      </c>
      <c r="T1544" s="132" t="s">
        <v>2045</v>
      </c>
      <c r="U1544" s="132">
        <v>643</v>
      </c>
      <c r="V1544" s="132">
        <v>0</v>
      </c>
      <c r="W1544" s="132" t="s">
        <v>1144</v>
      </c>
      <c r="X1544" s="132">
        <v>23</v>
      </c>
    </row>
    <row r="1545" spans="1:24" hidden="1">
      <c r="A1545" s="132">
        <v>1972</v>
      </c>
      <c r="B1545" s="132" t="s">
        <v>1494</v>
      </c>
      <c r="C1545" s="132">
        <v>61034900090</v>
      </c>
      <c r="D1545" s="132" t="s">
        <v>1495</v>
      </c>
      <c r="E1545" s="132" t="s">
        <v>442</v>
      </c>
      <c r="F1545" s="132">
        <v>24</v>
      </c>
      <c r="G1545" s="132" t="s">
        <v>3699</v>
      </c>
      <c r="H1545" s="132">
        <v>4</v>
      </c>
      <c r="I1545" s="132">
        <v>6.6000000000000003E-2</v>
      </c>
      <c r="J1545" s="132">
        <v>1</v>
      </c>
      <c r="K1545" s="132">
        <v>6.6000000000000003E-2</v>
      </c>
      <c r="L1545" s="132" t="s">
        <v>330</v>
      </c>
      <c r="M1545" s="132">
        <v>521</v>
      </c>
      <c r="N1545" s="132" t="s">
        <v>3915</v>
      </c>
      <c r="O1545" s="132">
        <v>7497</v>
      </c>
      <c r="P1545" s="132" t="s">
        <v>3960</v>
      </c>
      <c r="Q1545" s="132" t="s">
        <v>3934</v>
      </c>
      <c r="R1545" s="132" t="s">
        <v>1162</v>
      </c>
      <c r="S1545" s="132">
        <v>1000319</v>
      </c>
      <c r="T1545" s="132" t="s">
        <v>2045</v>
      </c>
      <c r="U1545" s="132">
        <v>643</v>
      </c>
      <c r="V1545" s="132">
        <v>20</v>
      </c>
      <c r="W1545" s="132" t="s">
        <v>1144</v>
      </c>
      <c r="X1545" s="132">
        <v>23</v>
      </c>
    </row>
    <row r="1546" spans="1:24" hidden="1">
      <c r="A1546" s="132">
        <v>1973</v>
      </c>
      <c r="B1546" s="132" t="s">
        <v>1496</v>
      </c>
      <c r="C1546" s="132">
        <v>62143000000</v>
      </c>
      <c r="D1546" s="132" t="s">
        <v>1497</v>
      </c>
      <c r="E1546" s="132" t="s">
        <v>3648</v>
      </c>
      <c r="F1546" s="132">
        <v>11</v>
      </c>
      <c r="G1546" s="132" t="s">
        <v>3656</v>
      </c>
      <c r="H1546" s="132">
        <v>3</v>
      </c>
      <c r="I1546" s="132">
        <v>2.8000000000000001E-2</v>
      </c>
      <c r="J1546" s="132">
        <v>1</v>
      </c>
      <c r="K1546" s="132">
        <v>2.8000000000000001E-2</v>
      </c>
      <c r="L1546" s="132" t="s">
        <v>330</v>
      </c>
      <c r="M1546" s="132">
        <v>521</v>
      </c>
      <c r="N1546" s="132" t="s">
        <v>3915</v>
      </c>
      <c r="O1546" s="132">
        <v>7497</v>
      </c>
      <c r="P1546" s="132" t="s">
        <v>425</v>
      </c>
      <c r="Q1546" s="132">
        <v>37</v>
      </c>
      <c r="R1546" s="132" t="s">
        <v>1162</v>
      </c>
      <c r="S1546" s="132">
        <v>1000319</v>
      </c>
      <c r="T1546" s="132" t="s">
        <v>1150</v>
      </c>
      <c r="U1546" s="132">
        <v>579</v>
      </c>
      <c r="V1546" s="132">
        <v>14</v>
      </c>
      <c r="W1546" s="132" t="s">
        <v>1063</v>
      </c>
      <c r="X1546" s="132">
        <v>13</v>
      </c>
    </row>
    <row r="1547" spans="1:24" hidden="1">
      <c r="A1547" s="132">
        <v>1974</v>
      </c>
      <c r="B1547" s="132" t="s">
        <v>1498</v>
      </c>
      <c r="C1547" s="132">
        <v>62143000000</v>
      </c>
      <c r="D1547" s="132" t="s">
        <v>1497</v>
      </c>
      <c r="E1547" s="132" t="s">
        <v>3648</v>
      </c>
      <c r="F1547" s="132">
        <v>11</v>
      </c>
      <c r="G1547" s="132" t="s">
        <v>3656</v>
      </c>
      <c r="H1547" s="132">
        <v>3</v>
      </c>
      <c r="I1547" s="132">
        <v>2.8000000000000001E-2</v>
      </c>
      <c r="J1547" s="132">
        <v>1</v>
      </c>
      <c r="K1547" s="132">
        <v>2.8000000000000001E-2</v>
      </c>
      <c r="L1547" s="132" t="s">
        <v>330</v>
      </c>
      <c r="M1547" s="132">
        <v>521</v>
      </c>
      <c r="N1547" s="132" t="s">
        <v>3915</v>
      </c>
      <c r="O1547" s="132">
        <v>7497</v>
      </c>
      <c r="P1547" s="132" t="s">
        <v>425</v>
      </c>
      <c r="Q1547" s="132">
        <v>37</v>
      </c>
      <c r="R1547" s="132" t="s">
        <v>1162</v>
      </c>
      <c r="S1547" s="132">
        <v>1000319</v>
      </c>
      <c r="T1547" s="132" t="s">
        <v>1150</v>
      </c>
      <c r="U1547" s="132">
        <v>579</v>
      </c>
      <c r="V1547" s="132">
        <v>14</v>
      </c>
      <c r="W1547" s="132" t="s">
        <v>1063</v>
      </c>
      <c r="X1547" s="132">
        <v>13</v>
      </c>
    </row>
    <row r="1548" spans="1:24" hidden="1">
      <c r="A1548" s="132">
        <v>1975</v>
      </c>
      <c r="B1548" s="132" t="s">
        <v>1499</v>
      </c>
      <c r="C1548" s="132">
        <v>61033200000</v>
      </c>
      <c r="D1548" s="132" t="s">
        <v>704</v>
      </c>
      <c r="E1548" s="132" t="s">
        <v>466</v>
      </c>
      <c r="F1548" s="132">
        <v>153</v>
      </c>
      <c r="G1548" s="132" t="s">
        <v>3699</v>
      </c>
      <c r="H1548" s="132">
        <v>4</v>
      </c>
      <c r="I1548" s="132">
        <v>0.35599999999999998</v>
      </c>
      <c r="J1548" s="132">
        <v>1</v>
      </c>
      <c r="K1548" s="132">
        <v>0.35599999999999998</v>
      </c>
      <c r="L1548" s="132" t="s">
        <v>330</v>
      </c>
      <c r="M1548" s="132">
        <v>521</v>
      </c>
      <c r="N1548" s="132" t="s">
        <v>3915</v>
      </c>
      <c r="O1548" s="132">
        <v>7497</v>
      </c>
      <c r="P1548" s="132" t="s">
        <v>439</v>
      </c>
      <c r="Q1548" s="132">
        <v>9</v>
      </c>
      <c r="R1548" s="132" t="s">
        <v>1162</v>
      </c>
      <c r="S1548" s="132">
        <v>1000319</v>
      </c>
      <c r="T1548" s="132" t="s">
        <v>4382</v>
      </c>
      <c r="U1548" s="132">
        <v>467</v>
      </c>
      <c r="V1548" s="132">
        <v>20</v>
      </c>
      <c r="W1548" s="132" t="s">
        <v>1038</v>
      </c>
      <c r="X1548" s="132">
        <v>5</v>
      </c>
    </row>
    <row r="1549" spans="1:24" hidden="1">
      <c r="A1549" s="132">
        <v>1976</v>
      </c>
      <c r="B1549" s="132" t="s">
        <v>1500</v>
      </c>
      <c r="C1549" s="132">
        <v>61033200000</v>
      </c>
      <c r="D1549" s="132" t="s">
        <v>704</v>
      </c>
      <c r="E1549" s="132" t="s">
        <v>466</v>
      </c>
      <c r="F1549" s="132">
        <v>153</v>
      </c>
      <c r="G1549" s="132" t="s">
        <v>3699</v>
      </c>
      <c r="H1549" s="132">
        <v>4</v>
      </c>
      <c r="I1549" s="132">
        <v>0.35599999999999998</v>
      </c>
      <c r="J1549" s="132">
        <v>1</v>
      </c>
      <c r="K1549" s="132">
        <v>0.35599999999999998</v>
      </c>
      <c r="L1549" s="132" t="s">
        <v>330</v>
      </c>
      <c r="M1549" s="132">
        <v>521</v>
      </c>
      <c r="N1549" s="132" t="s">
        <v>3915</v>
      </c>
      <c r="O1549" s="132">
        <v>7497</v>
      </c>
      <c r="P1549" s="132" t="s">
        <v>439</v>
      </c>
      <c r="Q1549" s="132">
        <v>9</v>
      </c>
      <c r="R1549" s="132" t="s">
        <v>1162</v>
      </c>
      <c r="S1549" s="132">
        <v>1000319</v>
      </c>
      <c r="T1549" s="132" t="s">
        <v>4382</v>
      </c>
      <c r="U1549" s="132">
        <v>467</v>
      </c>
      <c r="V1549" s="132">
        <v>50</v>
      </c>
      <c r="W1549" s="132" t="s">
        <v>1038</v>
      </c>
      <c r="X1549" s="132">
        <v>5</v>
      </c>
    </row>
    <row r="1550" spans="1:24" hidden="1">
      <c r="A1550" s="132">
        <v>1977</v>
      </c>
      <c r="B1550" s="132" t="s">
        <v>1501</v>
      </c>
      <c r="C1550" s="132">
        <v>61043200000</v>
      </c>
      <c r="D1550" s="132" t="s">
        <v>718</v>
      </c>
      <c r="E1550" s="132" t="s">
        <v>466</v>
      </c>
      <c r="F1550" s="132">
        <v>153</v>
      </c>
      <c r="G1550" s="132" t="s">
        <v>3656</v>
      </c>
      <c r="H1550" s="132">
        <v>3</v>
      </c>
      <c r="I1550" s="132">
        <v>3.5999999999999997E-2</v>
      </c>
      <c r="J1550" s="132">
        <v>1</v>
      </c>
      <c r="K1550" s="132">
        <v>3.5999999999999997E-2</v>
      </c>
      <c r="L1550" s="132" t="s">
        <v>330</v>
      </c>
      <c r="M1550" s="132">
        <v>521</v>
      </c>
      <c r="N1550" s="132" t="s">
        <v>3915</v>
      </c>
      <c r="O1550" s="132">
        <v>7497</v>
      </c>
      <c r="P1550" s="132" t="s">
        <v>439</v>
      </c>
      <c r="Q1550" s="132">
        <v>9</v>
      </c>
      <c r="R1550" s="132" t="s">
        <v>1162</v>
      </c>
      <c r="S1550" s="132">
        <v>1000319</v>
      </c>
      <c r="T1550" s="132" t="s">
        <v>2050</v>
      </c>
      <c r="U1550" s="132">
        <v>642</v>
      </c>
      <c r="V1550" s="132">
        <v>12</v>
      </c>
      <c r="W1550" s="132" t="s">
        <v>1046</v>
      </c>
      <c r="X1550" s="132">
        <v>12</v>
      </c>
    </row>
    <row r="1551" spans="1:24" hidden="1">
      <c r="A1551" s="132">
        <v>1978</v>
      </c>
      <c r="B1551" s="132" t="s">
        <v>1502</v>
      </c>
      <c r="C1551" s="132">
        <v>61043200000</v>
      </c>
      <c r="D1551" s="132" t="s">
        <v>718</v>
      </c>
      <c r="E1551" s="132" t="s">
        <v>466</v>
      </c>
      <c r="F1551" s="132">
        <v>153</v>
      </c>
      <c r="G1551" s="132" t="s">
        <v>3656</v>
      </c>
      <c r="H1551" s="132">
        <v>3</v>
      </c>
      <c r="I1551" s="132">
        <v>3.5999999999999997E-2</v>
      </c>
      <c r="J1551" s="132">
        <v>1</v>
      </c>
      <c r="K1551" s="132">
        <v>3.5999999999999997E-2</v>
      </c>
      <c r="L1551" s="132" t="s">
        <v>330</v>
      </c>
      <c r="M1551" s="132">
        <v>521</v>
      </c>
      <c r="N1551" s="132" t="s">
        <v>3915</v>
      </c>
      <c r="O1551" s="132">
        <v>7497</v>
      </c>
      <c r="P1551" s="132" t="s">
        <v>439</v>
      </c>
      <c r="Q1551" s="132">
        <v>9</v>
      </c>
      <c r="R1551" s="132" t="s">
        <v>1162</v>
      </c>
      <c r="S1551" s="132">
        <v>1000319</v>
      </c>
      <c r="T1551" s="132" t="s">
        <v>2050</v>
      </c>
      <c r="U1551" s="132">
        <v>642</v>
      </c>
      <c r="V1551" s="132">
        <v>12</v>
      </c>
      <c r="W1551" s="132" t="s">
        <v>1046</v>
      </c>
      <c r="X1551" s="132">
        <v>12</v>
      </c>
    </row>
    <row r="1552" spans="1:24" hidden="1">
      <c r="A1552" s="132">
        <v>1979</v>
      </c>
      <c r="B1552" s="132" t="s">
        <v>1503</v>
      </c>
      <c r="C1552" s="132">
        <v>61091000000</v>
      </c>
      <c r="D1552" s="132" t="s">
        <v>856</v>
      </c>
      <c r="E1552" s="132" t="s">
        <v>453</v>
      </c>
      <c r="F1552" s="132">
        <v>73</v>
      </c>
      <c r="G1552" s="132" t="s">
        <v>3656</v>
      </c>
      <c r="H1552" s="132">
        <v>3</v>
      </c>
      <c r="I1552" s="132">
        <v>0.04</v>
      </c>
      <c r="J1552" s="132">
        <v>1</v>
      </c>
      <c r="K1552" s="132">
        <v>0.04</v>
      </c>
      <c r="L1552" s="132" t="s">
        <v>330</v>
      </c>
      <c r="M1552" s="132">
        <v>521</v>
      </c>
      <c r="N1552" s="132" t="s">
        <v>440</v>
      </c>
      <c r="O1552" s="132">
        <v>7485</v>
      </c>
      <c r="P1552" s="132" t="s">
        <v>439</v>
      </c>
      <c r="Q1552" s="132">
        <v>9</v>
      </c>
      <c r="R1552" s="132" t="s">
        <v>1162</v>
      </c>
      <c r="S1552" s="132">
        <v>1000319</v>
      </c>
      <c r="T1552" s="132" t="s">
        <v>2046</v>
      </c>
      <c r="U1552" s="132">
        <v>647</v>
      </c>
      <c r="V1552" s="132">
        <v>10</v>
      </c>
      <c r="W1552" s="132" t="s">
        <v>1046</v>
      </c>
      <c r="X1552" s="132">
        <v>12</v>
      </c>
    </row>
    <row r="1553" spans="1:24" hidden="1">
      <c r="A1553" s="132">
        <v>1980</v>
      </c>
      <c r="B1553" s="132" t="s">
        <v>1504</v>
      </c>
      <c r="C1553" s="132">
        <v>61091000000</v>
      </c>
      <c r="D1553" s="132" t="s">
        <v>856</v>
      </c>
      <c r="E1553" s="132" t="s">
        <v>453</v>
      </c>
      <c r="F1553" s="132">
        <v>73</v>
      </c>
      <c r="G1553" s="132" t="s">
        <v>3656</v>
      </c>
      <c r="H1553" s="132">
        <v>3</v>
      </c>
      <c r="I1553" s="132">
        <v>0.04</v>
      </c>
      <c r="J1553" s="132">
        <v>1</v>
      </c>
      <c r="K1553" s="132">
        <v>0.04</v>
      </c>
      <c r="L1553" s="132" t="s">
        <v>330</v>
      </c>
      <c r="M1553" s="132">
        <v>521</v>
      </c>
      <c r="N1553" s="132" t="s">
        <v>440</v>
      </c>
      <c r="O1553" s="132">
        <v>7485</v>
      </c>
      <c r="P1553" s="132" t="s">
        <v>439</v>
      </c>
      <c r="Q1553" s="132">
        <v>9</v>
      </c>
      <c r="R1553" s="132" t="s">
        <v>1162</v>
      </c>
      <c r="S1553" s="132">
        <v>1000319</v>
      </c>
      <c r="T1553" s="132" t="s">
        <v>2046</v>
      </c>
      <c r="U1553" s="132">
        <v>647</v>
      </c>
      <c r="V1553" s="132">
        <v>10</v>
      </c>
      <c r="W1553" s="132" t="s">
        <v>1046</v>
      </c>
      <c r="X1553" s="132">
        <v>12</v>
      </c>
    </row>
    <row r="1554" spans="1:24" hidden="1">
      <c r="A1554" s="132">
        <v>1981</v>
      </c>
      <c r="B1554" s="132" t="s">
        <v>1505</v>
      </c>
      <c r="C1554" s="132">
        <v>61091000000</v>
      </c>
      <c r="D1554" s="132" t="s">
        <v>708</v>
      </c>
      <c r="E1554" s="132" t="s">
        <v>4432</v>
      </c>
      <c r="F1554" s="132">
        <v>21</v>
      </c>
      <c r="G1554" s="132" t="s">
        <v>3656</v>
      </c>
      <c r="H1554" s="132">
        <v>3</v>
      </c>
      <c r="I1554" s="132">
        <v>6.2E-2</v>
      </c>
      <c r="J1554" s="132">
        <v>1</v>
      </c>
      <c r="K1554" s="132">
        <v>6.2E-2</v>
      </c>
      <c r="L1554" s="132" t="s">
        <v>330</v>
      </c>
      <c r="M1554" s="132">
        <v>521</v>
      </c>
      <c r="N1554" s="132" t="s">
        <v>440</v>
      </c>
      <c r="O1554" s="132">
        <v>7485</v>
      </c>
      <c r="P1554" s="132" t="s">
        <v>439</v>
      </c>
      <c r="Q1554" s="132">
        <v>9</v>
      </c>
      <c r="R1554" s="132" t="s">
        <v>1162</v>
      </c>
      <c r="S1554" s="132">
        <v>1000319</v>
      </c>
      <c r="T1554" s="132" t="s">
        <v>2046</v>
      </c>
      <c r="U1554" s="132">
        <v>647</v>
      </c>
      <c r="V1554" s="132">
        <v>12</v>
      </c>
      <c r="W1554" s="132" t="s">
        <v>1046</v>
      </c>
      <c r="X1554" s="132">
        <v>12</v>
      </c>
    </row>
    <row r="1555" spans="1:24" hidden="1">
      <c r="A1555" s="132">
        <v>1982</v>
      </c>
      <c r="B1555" s="132" t="s">
        <v>1506</v>
      </c>
      <c r="C1555" s="132">
        <v>61091000000</v>
      </c>
      <c r="D1555" s="132" t="s">
        <v>708</v>
      </c>
      <c r="E1555" s="132" t="s">
        <v>4432</v>
      </c>
      <c r="F1555" s="132">
        <v>21</v>
      </c>
      <c r="G1555" s="132" t="s">
        <v>3656</v>
      </c>
      <c r="H1555" s="132">
        <v>3</v>
      </c>
      <c r="I1555" s="132">
        <v>6.2E-2</v>
      </c>
      <c r="J1555" s="132">
        <v>1</v>
      </c>
      <c r="K1555" s="132">
        <v>6.2E-2</v>
      </c>
      <c r="L1555" s="132" t="s">
        <v>330</v>
      </c>
      <c r="M1555" s="132">
        <v>521</v>
      </c>
      <c r="N1555" s="132" t="s">
        <v>440</v>
      </c>
      <c r="O1555" s="132">
        <v>7485</v>
      </c>
      <c r="P1555" s="132" t="s">
        <v>439</v>
      </c>
      <c r="Q1555" s="132">
        <v>9</v>
      </c>
      <c r="R1555" s="132" t="s">
        <v>1162</v>
      </c>
      <c r="S1555" s="132">
        <v>1000319</v>
      </c>
      <c r="T1555" s="132" t="s">
        <v>2046</v>
      </c>
      <c r="U1555" s="132">
        <v>647</v>
      </c>
      <c r="V1555" s="132">
        <v>12</v>
      </c>
      <c r="W1555" s="132" t="s">
        <v>1046</v>
      </c>
      <c r="X1555" s="132">
        <v>12</v>
      </c>
    </row>
    <row r="1556" spans="1:24" hidden="1">
      <c r="A1556" s="132">
        <v>1983</v>
      </c>
      <c r="B1556" s="132" t="s">
        <v>1507</v>
      </c>
      <c r="C1556" s="132">
        <v>61061000000</v>
      </c>
      <c r="D1556" s="132" t="s">
        <v>542</v>
      </c>
      <c r="E1556" s="132" t="s">
        <v>444</v>
      </c>
      <c r="F1556" s="132">
        <v>82</v>
      </c>
      <c r="G1556" s="132" t="s">
        <v>3656</v>
      </c>
      <c r="H1556" s="132">
        <v>3</v>
      </c>
      <c r="I1556" s="132">
        <v>5.1999999999999998E-2</v>
      </c>
      <c r="J1556" s="132">
        <v>1</v>
      </c>
      <c r="K1556" s="132">
        <v>5.1999999999999998E-2</v>
      </c>
      <c r="L1556" s="132" t="s">
        <v>330</v>
      </c>
      <c r="M1556" s="132">
        <v>521</v>
      </c>
      <c r="N1556" s="132" t="s">
        <v>3915</v>
      </c>
      <c r="O1556" s="132">
        <v>7497</v>
      </c>
      <c r="P1556" s="132" t="s">
        <v>439</v>
      </c>
      <c r="Q1556" s="132">
        <v>9</v>
      </c>
      <c r="R1556" s="132" t="s">
        <v>1162</v>
      </c>
      <c r="S1556" s="132">
        <v>1000319</v>
      </c>
      <c r="T1556" s="132" t="s">
        <v>2046</v>
      </c>
      <c r="U1556" s="132">
        <v>647</v>
      </c>
      <c r="V1556" s="132">
        <v>22</v>
      </c>
      <c r="W1556" s="132" t="s">
        <v>1046</v>
      </c>
      <c r="X1556" s="132">
        <v>12</v>
      </c>
    </row>
    <row r="1557" spans="1:24" hidden="1">
      <c r="A1557" s="132">
        <v>1984</v>
      </c>
      <c r="B1557" s="132" t="s">
        <v>1508</v>
      </c>
      <c r="C1557" s="132">
        <v>65050090000</v>
      </c>
      <c r="D1557" s="132" t="s">
        <v>734</v>
      </c>
      <c r="E1557" s="132" t="s">
        <v>434</v>
      </c>
      <c r="F1557" s="132">
        <v>5</v>
      </c>
      <c r="G1557" s="132" t="s">
        <v>3699</v>
      </c>
      <c r="H1557" s="132">
        <v>4</v>
      </c>
      <c r="I1557" s="132">
        <v>2.1999999999999999E-2</v>
      </c>
      <c r="J1557" s="132">
        <v>1</v>
      </c>
      <c r="K1557" s="132">
        <v>2.1999999999999999E-2</v>
      </c>
      <c r="L1557" s="132" t="s">
        <v>330</v>
      </c>
      <c r="M1557" s="132">
        <v>521</v>
      </c>
      <c r="N1557" s="132" t="s">
        <v>3915</v>
      </c>
      <c r="O1557" s="132">
        <v>7497</v>
      </c>
      <c r="P1557" s="132" t="s">
        <v>439</v>
      </c>
      <c r="Q1557" s="132">
        <v>9</v>
      </c>
      <c r="R1557" s="132" t="s">
        <v>1162</v>
      </c>
      <c r="S1557" s="132">
        <v>1000319</v>
      </c>
      <c r="T1557" s="132">
        <v>46</v>
      </c>
      <c r="U1557" s="132">
        <v>99</v>
      </c>
      <c r="V1557" s="132">
        <v>10</v>
      </c>
      <c r="W1557" s="132" t="s">
        <v>1038</v>
      </c>
      <c r="X1557" s="132">
        <v>5</v>
      </c>
    </row>
    <row r="1558" spans="1:24" hidden="1">
      <c r="A1558" s="132">
        <v>1985</v>
      </c>
      <c r="B1558" s="132" t="s">
        <v>1509</v>
      </c>
      <c r="C1558" s="132">
        <v>65050090000</v>
      </c>
      <c r="D1558" s="132" t="s">
        <v>734</v>
      </c>
      <c r="E1558" s="132" t="s">
        <v>434</v>
      </c>
      <c r="F1558" s="132">
        <v>5</v>
      </c>
      <c r="G1558" s="132" t="s">
        <v>3699</v>
      </c>
      <c r="H1558" s="132">
        <v>4</v>
      </c>
      <c r="I1558" s="132">
        <v>2.1999999999999999E-2</v>
      </c>
      <c r="J1558" s="132">
        <v>1</v>
      </c>
      <c r="K1558" s="132">
        <v>2.1999999999999999E-2</v>
      </c>
      <c r="L1558" s="132" t="s">
        <v>330</v>
      </c>
      <c r="M1558" s="132">
        <v>521</v>
      </c>
      <c r="N1558" s="132" t="s">
        <v>3915</v>
      </c>
      <c r="O1558" s="132">
        <v>7497</v>
      </c>
      <c r="P1558" s="132" t="s">
        <v>439</v>
      </c>
      <c r="Q1558" s="132">
        <v>9</v>
      </c>
      <c r="R1558" s="132" t="s">
        <v>1162</v>
      </c>
      <c r="S1558" s="132">
        <v>1000319</v>
      </c>
      <c r="T1558" s="132">
        <v>46</v>
      </c>
      <c r="U1558" s="132">
        <v>99</v>
      </c>
      <c r="V1558" s="132">
        <v>10</v>
      </c>
      <c r="W1558" s="132" t="s">
        <v>1038</v>
      </c>
      <c r="X1558" s="132">
        <v>5</v>
      </c>
    </row>
    <row r="1559" spans="1:24" hidden="1">
      <c r="A1559" s="132">
        <v>1986</v>
      </c>
      <c r="B1559" s="132" t="s">
        <v>1510</v>
      </c>
      <c r="C1559" s="132">
        <v>65050090000</v>
      </c>
      <c r="D1559" s="132" t="s">
        <v>1121</v>
      </c>
      <c r="E1559" s="132" t="s">
        <v>434</v>
      </c>
      <c r="F1559" s="132">
        <v>5</v>
      </c>
      <c r="G1559" s="132" t="s">
        <v>3656</v>
      </c>
      <c r="H1559" s="132">
        <v>3</v>
      </c>
      <c r="I1559" s="132">
        <v>5.1999999999999998E-2</v>
      </c>
      <c r="J1559" s="132">
        <v>1</v>
      </c>
      <c r="K1559" s="132">
        <v>5.1999999999999998E-2</v>
      </c>
      <c r="L1559" s="132" t="s">
        <v>330</v>
      </c>
      <c r="M1559" s="132">
        <v>521</v>
      </c>
      <c r="N1559" s="132" t="s">
        <v>3915</v>
      </c>
      <c r="O1559" s="132">
        <v>7497</v>
      </c>
      <c r="P1559" s="132" t="s">
        <v>439</v>
      </c>
      <c r="Q1559" s="132">
        <v>9</v>
      </c>
      <c r="R1559" s="132" t="s">
        <v>1162</v>
      </c>
      <c r="S1559" s="132">
        <v>1000319</v>
      </c>
      <c r="T1559" s="132" t="s">
        <v>821</v>
      </c>
      <c r="U1559" s="132">
        <v>3</v>
      </c>
      <c r="V1559" s="132">
        <v>10</v>
      </c>
      <c r="W1559" s="132" t="s">
        <v>3917</v>
      </c>
      <c r="X1559" s="132">
        <v>29</v>
      </c>
    </row>
    <row r="1560" spans="1:24" hidden="1">
      <c r="A1560" s="132">
        <v>1987</v>
      </c>
      <c r="B1560" s="132" t="s">
        <v>1511</v>
      </c>
      <c r="C1560" s="132">
        <v>65050090000</v>
      </c>
      <c r="D1560" s="132" t="s">
        <v>1121</v>
      </c>
      <c r="E1560" s="132" t="s">
        <v>434</v>
      </c>
      <c r="F1560" s="132">
        <v>5</v>
      </c>
      <c r="G1560" s="132" t="s">
        <v>3656</v>
      </c>
      <c r="H1560" s="132">
        <v>3</v>
      </c>
      <c r="I1560" s="132">
        <v>5.3999999999999999E-2</v>
      </c>
      <c r="J1560" s="132">
        <v>1</v>
      </c>
      <c r="K1560" s="132">
        <v>5.3999999999999999E-2</v>
      </c>
      <c r="L1560" s="132" t="s">
        <v>330</v>
      </c>
      <c r="M1560" s="132">
        <v>521</v>
      </c>
      <c r="N1560" s="132" t="s">
        <v>3915</v>
      </c>
      <c r="O1560" s="132">
        <v>7497</v>
      </c>
      <c r="P1560" s="132" t="s">
        <v>439</v>
      </c>
      <c r="Q1560" s="132">
        <v>9</v>
      </c>
      <c r="R1560" s="132" t="s">
        <v>1162</v>
      </c>
      <c r="S1560" s="132">
        <v>1000319</v>
      </c>
      <c r="T1560" s="132" t="s">
        <v>821</v>
      </c>
      <c r="U1560" s="132">
        <v>3</v>
      </c>
      <c r="V1560" s="132">
        <v>10</v>
      </c>
      <c r="W1560" s="132" t="s">
        <v>3917</v>
      </c>
      <c r="X1560" s="132">
        <v>29</v>
      </c>
    </row>
    <row r="1561" spans="1:24" hidden="1">
      <c r="A1561" s="132">
        <v>1988</v>
      </c>
      <c r="B1561" s="132" t="s">
        <v>1512</v>
      </c>
      <c r="C1561" s="132">
        <v>61046200000</v>
      </c>
      <c r="D1561" s="132" t="s">
        <v>928</v>
      </c>
      <c r="E1561" s="132" t="s">
        <v>442</v>
      </c>
      <c r="F1561" s="132">
        <v>24</v>
      </c>
      <c r="G1561" s="132" t="s">
        <v>3656</v>
      </c>
      <c r="H1561" s="132">
        <v>3</v>
      </c>
      <c r="I1561" s="132">
        <v>0.04</v>
      </c>
      <c r="J1561" s="132">
        <v>1</v>
      </c>
      <c r="K1561" s="132">
        <v>0.04</v>
      </c>
      <c r="L1561" s="132" t="s">
        <v>330</v>
      </c>
      <c r="M1561" s="132">
        <v>521</v>
      </c>
      <c r="N1561" s="132" t="s">
        <v>440</v>
      </c>
      <c r="O1561" s="132">
        <v>7485</v>
      </c>
      <c r="P1561" s="132" t="s">
        <v>439</v>
      </c>
      <c r="Q1561" s="132">
        <v>9</v>
      </c>
      <c r="R1561" s="132" t="s">
        <v>1162</v>
      </c>
      <c r="S1561" s="132">
        <v>1000319</v>
      </c>
      <c r="T1561" s="132" t="s">
        <v>4387</v>
      </c>
      <c r="U1561" s="132">
        <v>706</v>
      </c>
      <c r="V1561" s="132">
        <v>5</v>
      </c>
      <c r="W1561" s="132" t="s">
        <v>1063</v>
      </c>
      <c r="X1561" s="132">
        <v>13</v>
      </c>
    </row>
    <row r="1562" spans="1:24" hidden="1">
      <c r="A1562" s="132">
        <v>1989</v>
      </c>
      <c r="B1562" s="132" t="s">
        <v>1513</v>
      </c>
      <c r="C1562" s="132">
        <v>61046200000</v>
      </c>
      <c r="D1562" s="132" t="s">
        <v>928</v>
      </c>
      <c r="E1562" s="132" t="s">
        <v>442</v>
      </c>
      <c r="F1562" s="132">
        <v>24</v>
      </c>
      <c r="G1562" s="132" t="s">
        <v>3656</v>
      </c>
      <c r="H1562" s="132">
        <v>3</v>
      </c>
      <c r="I1562" s="132">
        <v>4.3999999999999997E-2</v>
      </c>
      <c r="J1562" s="132">
        <v>1</v>
      </c>
      <c r="K1562" s="132">
        <v>4.3999999999999997E-2</v>
      </c>
      <c r="L1562" s="132" t="s">
        <v>330</v>
      </c>
      <c r="M1562" s="132">
        <v>521</v>
      </c>
      <c r="N1562" s="132" t="s">
        <v>440</v>
      </c>
      <c r="O1562" s="132">
        <v>7485</v>
      </c>
      <c r="P1562" s="132" t="s">
        <v>439</v>
      </c>
      <c r="Q1562" s="132">
        <v>9</v>
      </c>
      <c r="R1562" s="132" t="s">
        <v>1162</v>
      </c>
      <c r="S1562" s="132">
        <v>1000319</v>
      </c>
      <c r="T1562" s="132" t="s">
        <v>2043</v>
      </c>
      <c r="U1562" s="132">
        <v>639</v>
      </c>
      <c r="V1562" s="132">
        <v>5</v>
      </c>
      <c r="W1562" s="132" t="s">
        <v>1063</v>
      </c>
      <c r="X1562" s="132">
        <v>13</v>
      </c>
    </row>
    <row r="1563" spans="1:24" hidden="1">
      <c r="A1563" s="132">
        <v>1990</v>
      </c>
      <c r="B1563" s="132" t="s">
        <v>1514</v>
      </c>
      <c r="C1563" s="132">
        <v>61091000000</v>
      </c>
      <c r="D1563" s="132" t="s">
        <v>839</v>
      </c>
      <c r="E1563" s="132" t="s">
        <v>453</v>
      </c>
      <c r="F1563" s="132">
        <v>73</v>
      </c>
      <c r="G1563" s="132" t="s">
        <v>3699</v>
      </c>
      <c r="H1563" s="132">
        <v>4</v>
      </c>
      <c r="I1563" s="132">
        <v>0.104</v>
      </c>
      <c r="J1563" s="132">
        <v>1</v>
      </c>
      <c r="K1563" s="132">
        <v>0.104</v>
      </c>
      <c r="L1563" s="132" t="s">
        <v>330</v>
      </c>
      <c r="M1563" s="132">
        <v>521</v>
      </c>
      <c r="N1563" s="132" t="s">
        <v>440</v>
      </c>
      <c r="O1563" s="132">
        <v>7485</v>
      </c>
      <c r="P1563" s="132" t="s">
        <v>439</v>
      </c>
      <c r="Q1563" s="132">
        <v>9</v>
      </c>
      <c r="R1563" s="132" t="s">
        <v>1162</v>
      </c>
      <c r="S1563" s="132">
        <v>1000319</v>
      </c>
      <c r="T1563" s="132" t="s">
        <v>4383</v>
      </c>
      <c r="U1563" s="132">
        <v>664</v>
      </c>
      <c r="V1563" s="132">
        <v>9</v>
      </c>
      <c r="W1563" s="132" t="s">
        <v>1048</v>
      </c>
      <c r="X1563" s="132">
        <v>4</v>
      </c>
    </row>
    <row r="1564" spans="1:24" hidden="1">
      <c r="A1564" s="132">
        <v>1991</v>
      </c>
      <c r="B1564" s="132" t="s">
        <v>1515</v>
      </c>
      <c r="C1564" s="132">
        <v>61091000000</v>
      </c>
      <c r="D1564" s="132" t="s">
        <v>839</v>
      </c>
      <c r="E1564" s="132" t="s">
        <v>453</v>
      </c>
      <c r="F1564" s="132">
        <v>73</v>
      </c>
      <c r="G1564" s="132" t="s">
        <v>3699</v>
      </c>
      <c r="H1564" s="132">
        <v>4</v>
      </c>
      <c r="I1564" s="132">
        <v>8.7999999999999995E-2</v>
      </c>
      <c r="J1564" s="132">
        <v>1</v>
      </c>
      <c r="K1564" s="132">
        <v>8.7999999999999995E-2</v>
      </c>
      <c r="L1564" s="132" t="s">
        <v>330</v>
      </c>
      <c r="M1564" s="132">
        <v>521</v>
      </c>
      <c r="N1564" s="132" t="s">
        <v>440</v>
      </c>
      <c r="O1564" s="132">
        <v>7485</v>
      </c>
      <c r="P1564" s="132" t="s">
        <v>439</v>
      </c>
      <c r="Q1564" s="132">
        <v>9</v>
      </c>
      <c r="R1564" s="132" t="s">
        <v>1162</v>
      </c>
      <c r="S1564" s="132">
        <v>1000319</v>
      </c>
      <c r="T1564" s="132" t="s">
        <v>4380</v>
      </c>
      <c r="U1564" s="132">
        <v>666</v>
      </c>
      <c r="V1564" s="132">
        <v>9</v>
      </c>
      <c r="W1564" s="132" t="s">
        <v>1048</v>
      </c>
      <c r="X1564" s="132">
        <v>4</v>
      </c>
    </row>
    <row r="1565" spans="1:24" hidden="1">
      <c r="A1565" s="132">
        <v>1992</v>
      </c>
      <c r="B1565" s="132" t="s">
        <v>1516</v>
      </c>
      <c r="C1565" s="132">
        <v>61045300000</v>
      </c>
      <c r="D1565" s="132" t="s">
        <v>715</v>
      </c>
      <c r="E1565" s="132" t="s">
        <v>443</v>
      </c>
      <c r="F1565" s="132">
        <v>53</v>
      </c>
      <c r="G1565" s="132" t="s">
        <v>3656</v>
      </c>
      <c r="H1565" s="132">
        <v>3</v>
      </c>
      <c r="I1565" s="132">
        <v>9.6000000000000002E-2</v>
      </c>
      <c r="J1565" s="132">
        <v>1</v>
      </c>
      <c r="K1565" s="132">
        <v>9.6000000000000002E-2</v>
      </c>
      <c r="L1565" s="132" t="s">
        <v>330</v>
      </c>
      <c r="M1565" s="132">
        <v>521</v>
      </c>
      <c r="N1565" s="132" t="s">
        <v>440</v>
      </c>
      <c r="O1565" s="132">
        <v>7485</v>
      </c>
      <c r="P1565" s="132" t="s">
        <v>425</v>
      </c>
      <c r="Q1565" s="132">
        <v>37</v>
      </c>
      <c r="R1565" s="132" t="s">
        <v>1162</v>
      </c>
      <c r="S1565" s="132">
        <v>1000319</v>
      </c>
      <c r="T1565" s="132" t="s">
        <v>4386</v>
      </c>
      <c r="U1565" s="132">
        <v>705</v>
      </c>
      <c r="V1565" s="132">
        <v>16</v>
      </c>
      <c r="W1565" s="132" t="s">
        <v>1063</v>
      </c>
      <c r="X1565" s="132">
        <v>13</v>
      </c>
    </row>
    <row r="1566" spans="1:24" hidden="1">
      <c r="A1566" s="132">
        <v>1993</v>
      </c>
      <c r="B1566" s="132" t="s">
        <v>1517</v>
      </c>
      <c r="C1566" s="132">
        <v>61045300000</v>
      </c>
      <c r="D1566" s="132" t="s">
        <v>715</v>
      </c>
      <c r="E1566" s="132" t="s">
        <v>443</v>
      </c>
      <c r="F1566" s="132">
        <v>53</v>
      </c>
      <c r="G1566" s="132" t="s">
        <v>3656</v>
      </c>
      <c r="H1566" s="132">
        <v>3</v>
      </c>
      <c r="I1566" s="132">
        <v>9.8000000000000004E-2</v>
      </c>
      <c r="J1566" s="132">
        <v>1</v>
      </c>
      <c r="K1566" s="132">
        <v>9.8000000000000004E-2</v>
      </c>
      <c r="L1566" s="132" t="s">
        <v>330</v>
      </c>
      <c r="M1566" s="132">
        <v>521</v>
      </c>
      <c r="N1566" s="132" t="s">
        <v>440</v>
      </c>
      <c r="O1566" s="132">
        <v>7485</v>
      </c>
      <c r="P1566" s="132" t="s">
        <v>425</v>
      </c>
      <c r="Q1566" s="132">
        <v>37</v>
      </c>
      <c r="R1566" s="132" t="s">
        <v>1162</v>
      </c>
      <c r="S1566" s="132">
        <v>1000319</v>
      </c>
      <c r="T1566" s="132" t="s">
        <v>4386</v>
      </c>
      <c r="U1566" s="132">
        <v>705</v>
      </c>
      <c r="V1566" s="132">
        <v>16</v>
      </c>
      <c r="W1566" s="132" t="s">
        <v>1063</v>
      </c>
      <c r="X1566" s="132">
        <v>13</v>
      </c>
    </row>
    <row r="1567" spans="1:24" hidden="1">
      <c r="A1567" s="132">
        <v>1994</v>
      </c>
      <c r="B1567" s="132" t="s">
        <v>1518</v>
      </c>
      <c r="C1567" s="132">
        <v>61159500000</v>
      </c>
      <c r="D1567" s="132" t="s">
        <v>738</v>
      </c>
      <c r="E1567" s="132" t="s">
        <v>3664</v>
      </c>
      <c r="F1567" s="132">
        <v>42</v>
      </c>
      <c r="G1567" s="132" t="s">
        <v>3656</v>
      </c>
      <c r="H1567" s="132">
        <v>3</v>
      </c>
      <c r="I1567" s="132">
        <v>2.8000000000000001E-2</v>
      </c>
      <c r="J1567" s="132">
        <v>1</v>
      </c>
      <c r="K1567" s="132">
        <v>2.8000000000000001E-2</v>
      </c>
      <c r="L1567" s="132" t="s">
        <v>330</v>
      </c>
      <c r="M1567" s="132">
        <v>521</v>
      </c>
      <c r="N1567" s="132" t="s">
        <v>436</v>
      </c>
      <c r="O1567" s="132">
        <v>1840</v>
      </c>
      <c r="P1567" s="132" t="s">
        <v>439</v>
      </c>
      <c r="Q1567" s="132">
        <v>9</v>
      </c>
      <c r="R1567" s="132" t="s">
        <v>1162</v>
      </c>
      <c r="S1567" s="132">
        <v>1000319</v>
      </c>
      <c r="T1567" s="132" t="s">
        <v>2043</v>
      </c>
      <c r="U1567" s="132">
        <v>639</v>
      </c>
      <c r="V1567" s="132">
        <v>8</v>
      </c>
      <c r="W1567" s="132" t="s">
        <v>1055</v>
      </c>
      <c r="X1567" s="132">
        <v>3</v>
      </c>
    </row>
    <row r="1568" spans="1:24" hidden="1">
      <c r="A1568" s="132">
        <v>1995</v>
      </c>
      <c r="B1568" s="132" t="s">
        <v>1519</v>
      </c>
      <c r="C1568" s="132">
        <v>61159500000</v>
      </c>
      <c r="D1568" s="132" t="s">
        <v>738</v>
      </c>
      <c r="E1568" s="132" t="s">
        <v>3664</v>
      </c>
      <c r="F1568" s="132">
        <v>42</v>
      </c>
      <c r="G1568" s="132" t="s">
        <v>3656</v>
      </c>
      <c r="H1568" s="132">
        <v>3</v>
      </c>
      <c r="I1568" s="132">
        <v>0.03</v>
      </c>
      <c r="J1568" s="132">
        <v>1</v>
      </c>
      <c r="K1568" s="132">
        <v>0.03</v>
      </c>
      <c r="L1568" s="132" t="s">
        <v>330</v>
      </c>
      <c r="M1568" s="132">
        <v>521</v>
      </c>
      <c r="N1568" s="132" t="s">
        <v>436</v>
      </c>
      <c r="O1568" s="132">
        <v>1840</v>
      </c>
      <c r="P1568" s="132" t="s">
        <v>439</v>
      </c>
      <c r="Q1568" s="132">
        <v>9</v>
      </c>
      <c r="R1568" s="132" t="s">
        <v>1162</v>
      </c>
      <c r="S1568" s="132">
        <v>1000319</v>
      </c>
      <c r="T1568" s="132" t="s">
        <v>2045</v>
      </c>
      <c r="U1568" s="132">
        <v>643</v>
      </c>
      <c r="V1568" s="132">
        <v>8</v>
      </c>
      <c r="W1568" s="132" t="s">
        <v>1055</v>
      </c>
      <c r="X1568" s="132">
        <v>3</v>
      </c>
    </row>
    <row r="1569" spans="1:24" hidden="1">
      <c r="A1569" s="132">
        <v>1996</v>
      </c>
      <c r="B1569" s="132" t="s">
        <v>1520</v>
      </c>
      <c r="C1569" s="132">
        <v>61091000000</v>
      </c>
      <c r="D1569" s="132" t="s">
        <v>631</v>
      </c>
      <c r="E1569" s="132" t="s">
        <v>453</v>
      </c>
      <c r="F1569" s="132">
        <v>73</v>
      </c>
      <c r="G1569" s="132" t="s">
        <v>3699</v>
      </c>
      <c r="H1569" s="132">
        <v>4</v>
      </c>
      <c r="I1569" s="132">
        <v>9.1999999999999998E-2</v>
      </c>
      <c r="J1569" s="132">
        <v>1</v>
      </c>
      <c r="K1569" s="132">
        <v>9.1999999999999998E-2</v>
      </c>
      <c r="L1569" s="132" t="s">
        <v>330</v>
      </c>
      <c r="M1569" s="132">
        <v>521</v>
      </c>
      <c r="N1569" s="132" t="s">
        <v>428</v>
      </c>
      <c r="O1569" s="132">
        <v>7505</v>
      </c>
      <c r="P1569" s="132" t="s">
        <v>439</v>
      </c>
      <c r="Q1569" s="132">
        <v>9</v>
      </c>
      <c r="R1569" s="132" t="s">
        <v>1162</v>
      </c>
      <c r="S1569" s="132">
        <v>1000319</v>
      </c>
      <c r="T1569" s="132" t="s">
        <v>4145</v>
      </c>
      <c r="U1569" s="132">
        <v>480</v>
      </c>
      <c r="V1569" s="132">
        <v>0</v>
      </c>
      <c r="W1569" s="132" t="s">
        <v>1109</v>
      </c>
      <c r="X1569" s="132">
        <v>9</v>
      </c>
    </row>
    <row r="1570" spans="1:24" hidden="1">
      <c r="A1570" s="132">
        <v>1997</v>
      </c>
      <c r="B1570" s="132" t="s">
        <v>1521</v>
      </c>
      <c r="C1570" s="132">
        <v>61091000000</v>
      </c>
      <c r="D1570" s="132" t="s">
        <v>631</v>
      </c>
      <c r="E1570" s="132" t="s">
        <v>453</v>
      </c>
      <c r="F1570" s="132">
        <v>73</v>
      </c>
      <c r="G1570" s="132" t="s">
        <v>3699</v>
      </c>
      <c r="H1570" s="132">
        <v>4</v>
      </c>
      <c r="I1570" s="132">
        <v>0.11</v>
      </c>
      <c r="J1570" s="132">
        <v>1</v>
      </c>
      <c r="K1570" s="132">
        <v>0.11</v>
      </c>
      <c r="L1570" s="132" t="s">
        <v>330</v>
      </c>
      <c r="M1570" s="132">
        <v>521</v>
      </c>
      <c r="N1570" s="132" t="s">
        <v>428</v>
      </c>
      <c r="O1570" s="132">
        <v>7505</v>
      </c>
      <c r="P1570" s="132" t="s">
        <v>439</v>
      </c>
      <c r="Q1570" s="132">
        <v>9</v>
      </c>
      <c r="R1570" s="132" t="s">
        <v>1162</v>
      </c>
      <c r="S1570" s="132">
        <v>1000319</v>
      </c>
      <c r="T1570" s="132" t="s">
        <v>4380</v>
      </c>
      <c r="U1570" s="132">
        <v>666</v>
      </c>
      <c r="V1570" s="132">
        <v>16</v>
      </c>
      <c r="W1570" s="132" t="s">
        <v>1109</v>
      </c>
      <c r="X1570" s="132">
        <v>9</v>
      </c>
    </row>
    <row r="1571" spans="1:24" hidden="1">
      <c r="A1571" s="132">
        <v>1998</v>
      </c>
      <c r="B1571" s="132" t="s">
        <v>1522</v>
      </c>
      <c r="C1571" s="132">
        <v>61091000000</v>
      </c>
      <c r="D1571" s="132" t="s">
        <v>708</v>
      </c>
      <c r="E1571" s="132" t="s">
        <v>4432</v>
      </c>
      <c r="F1571" s="132">
        <v>21</v>
      </c>
      <c r="G1571" s="132" t="s">
        <v>3656</v>
      </c>
      <c r="H1571" s="132">
        <v>3</v>
      </c>
      <c r="I1571" s="132">
        <v>7.1999999999999995E-2</v>
      </c>
      <c r="J1571" s="132">
        <v>1</v>
      </c>
      <c r="K1571" s="132">
        <v>7.1999999999999995E-2</v>
      </c>
      <c r="L1571" s="132" t="s">
        <v>330</v>
      </c>
      <c r="M1571" s="132">
        <v>521</v>
      </c>
      <c r="N1571" s="132" t="s">
        <v>440</v>
      </c>
      <c r="O1571" s="132">
        <v>7485</v>
      </c>
      <c r="P1571" s="132" t="s">
        <v>439</v>
      </c>
      <c r="Q1571" s="132">
        <v>9</v>
      </c>
      <c r="R1571" s="132" t="s">
        <v>1162</v>
      </c>
      <c r="S1571" s="132">
        <v>1000319</v>
      </c>
      <c r="T1571" s="132" t="s">
        <v>2045</v>
      </c>
      <c r="U1571" s="132">
        <v>643</v>
      </c>
      <c r="V1571" s="132">
        <v>7</v>
      </c>
      <c r="W1571" s="132" t="s">
        <v>1046</v>
      </c>
      <c r="X1571" s="132">
        <v>12</v>
      </c>
    </row>
    <row r="1572" spans="1:24" hidden="1">
      <c r="A1572" s="132">
        <v>1999</v>
      </c>
      <c r="B1572" s="132" t="s">
        <v>1523</v>
      </c>
      <c r="C1572" s="132">
        <v>61033200000</v>
      </c>
      <c r="D1572" s="132" t="s">
        <v>704</v>
      </c>
      <c r="E1572" s="132" t="s">
        <v>466</v>
      </c>
      <c r="F1572" s="132">
        <v>153</v>
      </c>
      <c r="G1572" s="132" t="s">
        <v>3699</v>
      </c>
      <c r="H1572" s="132">
        <v>4</v>
      </c>
      <c r="I1572" s="132">
        <v>0.35</v>
      </c>
      <c r="J1572" s="132">
        <v>1</v>
      </c>
      <c r="K1572" s="132">
        <v>0.35</v>
      </c>
      <c r="L1572" s="132" t="s">
        <v>330</v>
      </c>
      <c r="M1572" s="132">
        <v>521</v>
      </c>
      <c r="N1572" s="132" t="s">
        <v>3915</v>
      </c>
      <c r="O1572" s="132">
        <v>7497</v>
      </c>
      <c r="P1572" s="132" t="s">
        <v>439</v>
      </c>
      <c r="Q1572" s="132">
        <v>9</v>
      </c>
      <c r="R1572" s="132" t="s">
        <v>1162</v>
      </c>
      <c r="S1572" s="132">
        <v>1000319</v>
      </c>
      <c r="T1572" s="132" t="s">
        <v>4382</v>
      </c>
      <c r="U1572" s="132">
        <v>467</v>
      </c>
      <c r="V1572" s="132">
        <v>50</v>
      </c>
      <c r="W1572" s="132" t="s">
        <v>1144</v>
      </c>
      <c r="X1572" s="132">
        <v>23</v>
      </c>
    </row>
    <row r="1573" spans="1:24" hidden="1">
      <c r="A1573" s="132">
        <v>2000</v>
      </c>
      <c r="B1573" s="132" t="s">
        <v>1524</v>
      </c>
      <c r="C1573" s="132">
        <v>61033200000</v>
      </c>
      <c r="D1573" s="132" t="s">
        <v>704</v>
      </c>
      <c r="E1573" s="132" t="s">
        <v>466</v>
      </c>
      <c r="F1573" s="132">
        <v>153</v>
      </c>
      <c r="G1573" s="132" t="s">
        <v>3699</v>
      </c>
      <c r="H1573" s="132">
        <v>4</v>
      </c>
      <c r="I1573" s="132">
        <v>0.39200000000000002</v>
      </c>
      <c r="J1573" s="132">
        <v>1</v>
      </c>
      <c r="K1573" s="132">
        <v>0.39200000000000002</v>
      </c>
      <c r="L1573" s="132" t="s">
        <v>330</v>
      </c>
      <c r="M1573" s="132">
        <v>521</v>
      </c>
      <c r="N1573" s="132" t="s">
        <v>3915</v>
      </c>
      <c r="O1573" s="132">
        <v>7497</v>
      </c>
      <c r="P1573" s="132" t="s">
        <v>439</v>
      </c>
      <c r="Q1573" s="132">
        <v>9</v>
      </c>
      <c r="R1573" s="132" t="s">
        <v>1162</v>
      </c>
      <c r="S1573" s="132">
        <v>1000319</v>
      </c>
      <c r="T1573" s="132" t="s">
        <v>1215</v>
      </c>
      <c r="U1573" s="132">
        <v>704</v>
      </c>
      <c r="V1573" s="132">
        <v>50</v>
      </c>
      <c r="W1573" s="132" t="s">
        <v>1144</v>
      </c>
      <c r="X1573" s="132">
        <v>23</v>
      </c>
    </row>
    <row r="1574" spans="1:24" hidden="1">
      <c r="A1574" s="132">
        <v>2001</v>
      </c>
      <c r="B1574" s="132" t="s">
        <v>1525</v>
      </c>
      <c r="C1574" s="132">
        <v>61109090000</v>
      </c>
      <c r="D1574" s="132" t="s">
        <v>1526</v>
      </c>
      <c r="E1574" s="132" t="s">
        <v>3690</v>
      </c>
      <c r="F1574" s="132">
        <v>89</v>
      </c>
      <c r="G1574" s="132" t="s">
        <v>3656</v>
      </c>
      <c r="H1574" s="132">
        <v>3</v>
      </c>
      <c r="I1574" s="132">
        <v>4.8000000000000001E-2</v>
      </c>
      <c r="J1574" s="132">
        <v>1</v>
      </c>
      <c r="K1574" s="132">
        <v>4.8000000000000001E-2</v>
      </c>
      <c r="L1574" s="132" t="s">
        <v>330</v>
      </c>
      <c r="M1574" s="132">
        <v>521</v>
      </c>
      <c r="N1574" s="132" t="s">
        <v>3915</v>
      </c>
      <c r="O1574" s="132">
        <v>7497</v>
      </c>
      <c r="P1574" s="132" t="s">
        <v>431</v>
      </c>
      <c r="Q1574" s="132">
        <v>53</v>
      </c>
      <c r="R1574" s="132" t="s">
        <v>1162</v>
      </c>
      <c r="S1574" s="132">
        <v>1000319</v>
      </c>
      <c r="T1574" s="132" t="s">
        <v>2043</v>
      </c>
      <c r="U1574" s="132">
        <v>639</v>
      </c>
      <c r="V1574" s="132">
        <v>22</v>
      </c>
      <c r="W1574" s="132" t="s">
        <v>1144</v>
      </c>
      <c r="X1574" s="132">
        <v>23</v>
      </c>
    </row>
    <row r="1575" spans="1:24" hidden="1">
      <c r="A1575" s="132">
        <v>2002</v>
      </c>
      <c r="B1575" s="132" t="s">
        <v>1527</v>
      </c>
      <c r="C1575" s="132">
        <v>61109090000</v>
      </c>
      <c r="D1575" s="132" t="s">
        <v>1526</v>
      </c>
      <c r="E1575" s="132" t="s">
        <v>3690</v>
      </c>
      <c r="F1575" s="132">
        <v>89</v>
      </c>
      <c r="G1575" s="132" t="s">
        <v>3656</v>
      </c>
      <c r="H1575" s="132">
        <v>3</v>
      </c>
      <c r="I1575" s="132">
        <v>5.6000000000000001E-2</v>
      </c>
      <c r="J1575" s="132">
        <v>1</v>
      </c>
      <c r="K1575" s="132">
        <v>5.6000000000000001E-2</v>
      </c>
      <c r="L1575" s="132" t="s">
        <v>330</v>
      </c>
      <c r="M1575" s="132">
        <v>521</v>
      </c>
      <c r="N1575" s="132" t="s">
        <v>3915</v>
      </c>
      <c r="O1575" s="132">
        <v>7497</v>
      </c>
      <c r="P1575" s="132" t="s">
        <v>431</v>
      </c>
      <c r="Q1575" s="132">
        <v>53</v>
      </c>
      <c r="R1575" s="132" t="s">
        <v>1162</v>
      </c>
      <c r="S1575" s="132">
        <v>1000319</v>
      </c>
      <c r="T1575" s="132" t="s">
        <v>2045</v>
      </c>
      <c r="U1575" s="132">
        <v>643</v>
      </c>
      <c r="V1575" s="132">
        <v>22</v>
      </c>
      <c r="W1575" s="132" t="s">
        <v>1144</v>
      </c>
      <c r="X1575" s="132">
        <v>23</v>
      </c>
    </row>
    <row r="1576" spans="1:24" hidden="1">
      <c r="A1576" s="132">
        <v>2003</v>
      </c>
      <c r="B1576" s="132" t="s">
        <v>1528</v>
      </c>
      <c r="C1576" s="132">
        <v>61109090000</v>
      </c>
      <c r="D1576" s="132" t="s">
        <v>1526</v>
      </c>
      <c r="E1576" s="132" t="s">
        <v>3690</v>
      </c>
      <c r="F1576" s="132">
        <v>89</v>
      </c>
      <c r="G1576" s="132" t="s">
        <v>3656</v>
      </c>
      <c r="H1576" s="132">
        <v>3</v>
      </c>
      <c r="I1576" s="132">
        <v>5.1999999999999998E-2</v>
      </c>
      <c r="J1576" s="132">
        <v>1</v>
      </c>
      <c r="K1576" s="132">
        <v>5.1999999999999998E-2</v>
      </c>
      <c r="L1576" s="132" t="s">
        <v>330</v>
      </c>
      <c r="M1576" s="132">
        <v>521</v>
      </c>
      <c r="N1576" s="132" t="s">
        <v>3915</v>
      </c>
      <c r="O1576" s="132">
        <v>7497</v>
      </c>
      <c r="P1576" s="132" t="s">
        <v>431</v>
      </c>
      <c r="Q1576" s="132">
        <v>53</v>
      </c>
      <c r="R1576" s="132" t="s">
        <v>1162</v>
      </c>
      <c r="S1576" s="132">
        <v>1000319</v>
      </c>
      <c r="T1576" s="132" t="s">
        <v>2052</v>
      </c>
      <c r="U1576" s="132">
        <v>640</v>
      </c>
      <c r="V1576" s="132">
        <v>22</v>
      </c>
      <c r="W1576" s="132" t="s">
        <v>1144</v>
      </c>
      <c r="X1576" s="132">
        <v>23</v>
      </c>
    </row>
    <row r="1577" spans="1:24" hidden="1">
      <c r="A1577" s="132">
        <v>2004</v>
      </c>
      <c r="B1577" s="132" t="s">
        <v>1529</v>
      </c>
      <c r="C1577" s="132">
        <v>61091000000</v>
      </c>
      <c r="D1577" s="132" t="s">
        <v>839</v>
      </c>
      <c r="E1577" s="132" t="s">
        <v>453</v>
      </c>
      <c r="F1577" s="132">
        <v>73</v>
      </c>
      <c r="G1577" s="132" t="s">
        <v>3699</v>
      </c>
      <c r="H1577" s="132">
        <v>4</v>
      </c>
      <c r="I1577" s="132">
        <v>0.08</v>
      </c>
      <c r="J1577" s="132">
        <v>1</v>
      </c>
      <c r="K1577" s="132">
        <v>0.08</v>
      </c>
      <c r="L1577" s="132" t="s">
        <v>330</v>
      </c>
      <c r="M1577" s="132">
        <v>521</v>
      </c>
      <c r="N1577" s="132" t="s">
        <v>440</v>
      </c>
      <c r="O1577" s="132">
        <v>7485</v>
      </c>
      <c r="P1577" s="132" t="s">
        <v>439</v>
      </c>
      <c r="Q1577" s="132">
        <v>9</v>
      </c>
      <c r="R1577" s="132" t="s">
        <v>1162</v>
      </c>
      <c r="S1577" s="132">
        <v>1000319</v>
      </c>
      <c r="T1577" s="132" t="s">
        <v>1013</v>
      </c>
      <c r="U1577" s="132">
        <v>681</v>
      </c>
      <c r="V1577" s="132">
        <v>0</v>
      </c>
      <c r="W1577" s="132" t="s">
        <v>1109</v>
      </c>
      <c r="X1577" s="132">
        <v>9</v>
      </c>
    </row>
    <row r="1578" spans="1:24" hidden="1">
      <c r="A1578" s="132">
        <v>2005</v>
      </c>
      <c r="B1578" s="132" t="s">
        <v>1530</v>
      </c>
      <c r="C1578" s="132">
        <v>61091000000</v>
      </c>
      <c r="D1578" s="132" t="s">
        <v>839</v>
      </c>
      <c r="E1578" s="132" t="s">
        <v>453</v>
      </c>
      <c r="F1578" s="132">
        <v>73</v>
      </c>
      <c r="G1578" s="132" t="s">
        <v>3699</v>
      </c>
      <c r="H1578" s="132">
        <v>4</v>
      </c>
      <c r="I1578" s="132">
        <v>0.106</v>
      </c>
      <c r="J1578" s="132">
        <v>1</v>
      </c>
      <c r="K1578" s="132">
        <v>0.106</v>
      </c>
      <c r="L1578" s="132" t="s">
        <v>330</v>
      </c>
      <c r="M1578" s="132">
        <v>521</v>
      </c>
      <c r="N1578" s="132" t="s">
        <v>440</v>
      </c>
      <c r="O1578" s="132">
        <v>7485</v>
      </c>
      <c r="P1578" s="132" t="s">
        <v>439</v>
      </c>
      <c r="Q1578" s="132">
        <v>9</v>
      </c>
      <c r="R1578" s="132" t="s">
        <v>1162</v>
      </c>
      <c r="S1578" s="132">
        <v>1000319</v>
      </c>
      <c r="T1578" s="132" t="s">
        <v>923</v>
      </c>
      <c r="U1578" s="132">
        <v>664</v>
      </c>
      <c r="V1578" s="132">
        <v>0</v>
      </c>
      <c r="W1578" s="132" t="s">
        <v>1109</v>
      </c>
      <c r="X1578" s="132">
        <v>9</v>
      </c>
    </row>
    <row r="1579" spans="1:24" hidden="1">
      <c r="A1579" s="132">
        <v>2006</v>
      </c>
      <c r="B1579" s="132" t="s">
        <v>1531</v>
      </c>
      <c r="C1579" s="132">
        <v>61159500000</v>
      </c>
      <c r="D1579" s="132" t="s">
        <v>738</v>
      </c>
      <c r="E1579" s="132" t="s">
        <v>3664</v>
      </c>
      <c r="F1579" s="132">
        <v>42</v>
      </c>
      <c r="G1579" s="132" t="s">
        <v>3656</v>
      </c>
      <c r="H1579" s="132">
        <v>3</v>
      </c>
      <c r="I1579" s="132">
        <v>3.2000000000000001E-2</v>
      </c>
      <c r="J1579" s="132">
        <v>1</v>
      </c>
      <c r="K1579" s="132">
        <v>3.2000000000000001E-2</v>
      </c>
      <c r="L1579" s="132" t="s">
        <v>330</v>
      </c>
      <c r="M1579" s="132">
        <v>521</v>
      </c>
      <c r="N1579" s="132" t="s">
        <v>436</v>
      </c>
      <c r="O1579" s="132">
        <v>1840</v>
      </c>
      <c r="P1579" s="132" t="s">
        <v>439</v>
      </c>
      <c r="Q1579" s="132">
        <v>9</v>
      </c>
      <c r="R1579" s="132" t="s">
        <v>1162</v>
      </c>
      <c r="S1579" s="132">
        <v>1000319</v>
      </c>
      <c r="T1579" s="132" t="s">
        <v>1030</v>
      </c>
      <c r="U1579" s="132">
        <v>472</v>
      </c>
      <c r="V1579" s="132">
        <v>9</v>
      </c>
      <c r="W1579" s="132" t="s">
        <v>1046</v>
      </c>
      <c r="X1579" s="132">
        <v>12</v>
      </c>
    </row>
    <row r="1580" spans="1:24" hidden="1">
      <c r="A1580" s="132">
        <v>2007</v>
      </c>
      <c r="B1580" s="132" t="s">
        <v>1532</v>
      </c>
      <c r="C1580" s="132">
        <v>61102091000</v>
      </c>
      <c r="D1580" s="132" t="s">
        <v>824</v>
      </c>
      <c r="E1580" s="132" t="s">
        <v>459</v>
      </c>
      <c r="F1580" s="132">
        <v>88</v>
      </c>
      <c r="G1580" s="132" t="s">
        <v>3699</v>
      </c>
      <c r="H1580" s="132">
        <v>4</v>
      </c>
      <c r="I1580" s="132">
        <v>0.11799999999999999</v>
      </c>
      <c r="J1580" s="132">
        <v>1</v>
      </c>
      <c r="K1580" s="132">
        <v>0.11799999999999999</v>
      </c>
      <c r="L1580" s="132" t="s">
        <v>330</v>
      </c>
      <c r="M1580" s="132">
        <v>521</v>
      </c>
      <c r="N1580" s="132" t="s">
        <v>440</v>
      </c>
      <c r="O1580" s="132">
        <v>7485</v>
      </c>
      <c r="P1580" s="132" t="s">
        <v>439</v>
      </c>
      <c r="Q1580" s="132">
        <v>9</v>
      </c>
      <c r="R1580" s="132" t="s">
        <v>1162</v>
      </c>
      <c r="S1580" s="132">
        <v>1000319</v>
      </c>
      <c r="T1580" s="132" t="s">
        <v>2045</v>
      </c>
      <c r="U1580" s="132">
        <v>643</v>
      </c>
      <c r="V1580" s="132">
        <v>24</v>
      </c>
      <c r="W1580" s="132" t="s">
        <v>1038</v>
      </c>
      <c r="X1580" s="132">
        <v>5</v>
      </c>
    </row>
    <row r="1581" spans="1:24" hidden="1">
      <c r="A1581" s="132">
        <v>2008</v>
      </c>
      <c r="B1581" s="132" t="s">
        <v>1533</v>
      </c>
      <c r="C1581" s="132">
        <v>61102091000</v>
      </c>
      <c r="D1581" s="132" t="s">
        <v>824</v>
      </c>
      <c r="E1581" s="132" t="s">
        <v>459</v>
      </c>
      <c r="F1581" s="132">
        <v>88</v>
      </c>
      <c r="G1581" s="132" t="s">
        <v>3699</v>
      </c>
      <c r="H1581" s="132">
        <v>4</v>
      </c>
      <c r="I1581" s="132">
        <v>0.12</v>
      </c>
      <c r="J1581" s="132">
        <v>1</v>
      </c>
      <c r="K1581" s="132">
        <v>0.12</v>
      </c>
      <c r="L1581" s="132" t="s">
        <v>330</v>
      </c>
      <c r="M1581" s="132">
        <v>521</v>
      </c>
      <c r="N1581" s="132" t="s">
        <v>440</v>
      </c>
      <c r="O1581" s="132">
        <v>7485</v>
      </c>
      <c r="P1581" s="132" t="s">
        <v>439</v>
      </c>
      <c r="Q1581" s="132">
        <v>9</v>
      </c>
      <c r="R1581" s="132" t="s">
        <v>1162</v>
      </c>
      <c r="S1581" s="132">
        <v>1000319</v>
      </c>
      <c r="T1581" s="132" t="s">
        <v>2045</v>
      </c>
      <c r="U1581" s="132">
        <v>643</v>
      </c>
      <c r="V1581" s="132">
        <v>24</v>
      </c>
      <c r="W1581" s="132" t="s">
        <v>1038</v>
      </c>
      <c r="X1581" s="132">
        <v>5</v>
      </c>
    </row>
    <row r="1582" spans="1:24" hidden="1">
      <c r="A1582" s="132">
        <v>2009</v>
      </c>
      <c r="B1582" s="132" t="s">
        <v>1534</v>
      </c>
      <c r="C1582" s="132">
        <v>62029000010</v>
      </c>
      <c r="D1582" s="132" t="s">
        <v>1535</v>
      </c>
      <c r="E1582" s="132" t="s">
        <v>3650</v>
      </c>
      <c r="F1582" s="132">
        <v>14</v>
      </c>
      <c r="G1582" s="132" t="s">
        <v>3656</v>
      </c>
      <c r="H1582" s="132">
        <v>3</v>
      </c>
      <c r="I1582" s="132">
        <v>0.37</v>
      </c>
      <c r="J1582" s="132">
        <v>1</v>
      </c>
      <c r="K1582" s="132">
        <v>0.37</v>
      </c>
      <c r="L1582" s="132" t="s">
        <v>330</v>
      </c>
      <c r="M1582" s="132">
        <v>521</v>
      </c>
      <c r="N1582" s="132" t="s">
        <v>2937</v>
      </c>
      <c r="O1582" s="132">
        <v>7495</v>
      </c>
      <c r="P1582" s="132" t="s">
        <v>431</v>
      </c>
      <c r="Q1582" s="132">
        <v>53</v>
      </c>
      <c r="R1582" s="132" t="s">
        <v>1162</v>
      </c>
      <c r="S1582" s="132">
        <v>1000319</v>
      </c>
      <c r="T1582" s="132" t="s">
        <v>4390</v>
      </c>
      <c r="U1582" s="132">
        <v>708</v>
      </c>
      <c r="V1582" s="132">
        <v>45</v>
      </c>
      <c r="W1582" s="132" t="s">
        <v>1050</v>
      </c>
      <c r="X1582" s="132">
        <v>20</v>
      </c>
    </row>
    <row r="1583" spans="1:24" hidden="1">
      <c r="A1583" s="132">
        <v>2010</v>
      </c>
      <c r="B1583" s="132" t="s">
        <v>1536</v>
      </c>
      <c r="C1583" s="132">
        <v>62029000010</v>
      </c>
      <c r="D1583" s="132" t="s">
        <v>1535</v>
      </c>
      <c r="E1583" s="132" t="s">
        <v>3650</v>
      </c>
      <c r="F1583" s="132">
        <v>14</v>
      </c>
      <c r="G1583" s="132" t="s">
        <v>3656</v>
      </c>
      <c r="H1583" s="132">
        <v>3</v>
      </c>
      <c r="I1583" s="132">
        <v>0.46600000000000003</v>
      </c>
      <c r="J1583" s="132">
        <v>1</v>
      </c>
      <c r="K1583" s="132">
        <v>0.46600000000000003</v>
      </c>
      <c r="L1583" s="132" t="s">
        <v>330</v>
      </c>
      <c r="M1583" s="132">
        <v>521</v>
      </c>
      <c r="N1583" s="132" t="s">
        <v>2937</v>
      </c>
      <c r="O1583" s="132">
        <v>7495</v>
      </c>
      <c r="P1583" s="132" t="s">
        <v>431</v>
      </c>
      <c r="Q1583" s="132">
        <v>53</v>
      </c>
      <c r="R1583" s="132" t="s">
        <v>1162</v>
      </c>
      <c r="S1583" s="132">
        <v>1000319</v>
      </c>
      <c r="T1583" s="132" t="s">
        <v>4384</v>
      </c>
      <c r="U1583" s="132">
        <v>703</v>
      </c>
      <c r="V1583" s="132">
        <v>50</v>
      </c>
      <c r="W1583" s="132" t="s">
        <v>1050</v>
      </c>
      <c r="X1583" s="132">
        <v>20</v>
      </c>
    </row>
    <row r="1584" spans="1:24" hidden="1">
      <c r="A1584" s="132">
        <v>2011</v>
      </c>
      <c r="B1584" s="132" t="s">
        <v>1537</v>
      </c>
      <c r="C1584" s="132">
        <v>61034200090</v>
      </c>
      <c r="D1584" s="132" t="s">
        <v>512</v>
      </c>
      <c r="E1584" s="132" t="s">
        <v>442</v>
      </c>
      <c r="F1584" s="132">
        <v>24</v>
      </c>
      <c r="G1584" s="132" t="s">
        <v>3699</v>
      </c>
      <c r="H1584" s="132">
        <v>4</v>
      </c>
      <c r="I1584" s="132">
        <v>0.106</v>
      </c>
      <c r="J1584" s="132">
        <v>1</v>
      </c>
      <c r="K1584" s="132">
        <v>0.106</v>
      </c>
      <c r="L1584" s="132" t="s">
        <v>330</v>
      </c>
      <c r="M1584" s="132">
        <v>521</v>
      </c>
      <c r="N1584" s="132" t="s">
        <v>440</v>
      </c>
      <c r="O1584" s="132">
        <v>7485</v>
      </c>
      <c r="P1584" s="132" t="s">
        <v>439</v>
      </c>
      <c r="Q1584" s="132">
        <v>9</v>
      </c>
      <c r="R1584" s="132" t="s">
        <v>1162</v>
      </c>
      <c r="S1584" s="132">
        <v>1000319</v>
      </c>
      <c r="T1584" s="132" t="s">
        <v>4385</v>
      </c>
      <c r="U1584" s="132">
        <v>480</v>
      </c>
      <c r="V1584" s="132">
        <v>16</v>
      </c>
      <c r="W1584" s="132" t="s">
        <v>1038</v>
      </c>
      <c r="X1584" s="132">
        <v>5</v>
      </c>
    </row>
    <row r="1585" spans="1:24" hidden="1">
      <c r="A1585" s="132">
        <v>2012</v>
      </c>
      <c r="B1585" s="132" t="s">
        <v>1538</v>
      </c>
      <c r="C1585" s="132">
        <v>62034235000</v>
      </c>
      <c r="D1585" s="132" t="s">
        <v>484</v>
      </c>
      <c r="E1585" s="132" t="s">
        <v>420</v>
      </c>
      <c r="F1585" s="132">
        <v>93</v>
      </c>
      <c r="G1585" s="132" t="s">
        <v>3699</v>
      </c>
      <c r="H1585" s="132">
        <v>4</v>
      </c>
      <c r="I1585" s="132">
        <v>0.314</v>
      </c>
      <c r="J1585" s="132">
        <v>1</v>
      </c>
      <c r="K1585" s="132">
        <v>0.314</v>
      </c>
      <c r="L1585" s="132" t="s">
        <v>330</v>
      </c>
      <c r="M1585" s="132">
        <v>521</v>
      </c>
      <c r="N1585" s="132" t="s">
        <v>440</v>
      </c>
      <c r="O1585" s="132">
        <v>7485</v>
      </c>
      <c r="P1585" s="132" t="s">
        <v>439</v>
      </c>
      <c r="Q1585" s="132">
        <v>9</v>
      </c>
      <c r="R1585" s="132" t="s">
        <v>1162</v>
      </c>
      <c r="S1585" s="132">
        <v>1000319</v>
      </c>
      <c r="T1585" s="132" t="s">
        <v>930</v>
      </c>
      <c r="U1585" s="132">
        <v>666</v>
      </c>
      <c r="V1585" s="132">
        <v>30</v>
      </c>
      <c r="W1585" s="132" t="s">
        <v>1046</v>
      </c>
      <c r="X1585" s="132">
        <v>12</v>
      </c>
    </row>
    <row r="1586" spans="1:24" hidden="1">
      <c r="A1586" s="132">
        <v>2013</v>
      </c>
      <c r="B1586" s="132" t="s">
        <v>1539</v>
      </c>
      <c r="C1586" s="132">
        <v>61044200000</v>
      </c>
      <c r="D1586" s="132" t="s">
        <v>741</v>
      </c>
      <c r="E1586" s="132" t="s">
        <v>426</v>
      </c>
      <c r="F1586" s="132">
        <v>43</v>
      </c>
      <c r="G1586" s="132" t="s">
        <v>3656</v>
      </c>
      <c r="H1586" s="132">
        <v>3</v>
      </c>
      <c r="I1586" s="132">
        <v>0.35</v>
      </c>
      <c r="J1586" s="132">
        <v>1</v>
      </c>
      <c r="K1586" s="132">
        <v>0.35</v>
      </c>
      <c r="L1586" s="132" t="s">
        <v>330</v>
      </c>
      <c r="M1586" s="132">
        <v>521</v>
      </c>
      <c r="N1586" s="132" t="s">
        <v>440</v>
      </c>
      <c r="O1586" s="132">
        <v>7485</v>
      </c>
      <c r="P1586" s="132" t="s">
        <v>439</v>
      </c>
      <c r="Q1586" s="132">
        <v>9</v>
      </c>
      <c r="R1586" s="132" t="s">
        <v>1162</v>
      </c>
      <c r="S1586" s="132">
        <v>1000319</v>
      </c>
      <c r="T1586" s="132" t="s">
        <v>1014</v>
      </c>
      <c r="U1586" s="132">
        <v>529</v>
      </c>
      <c r="V1586" s="132">
        <v>0</v>
      </c>
      <c r="W1586" s="132" t="s">
        <v>1038</v>
      </c>
      <c r="X1586" s="132">
        <v>5</v>
      </c>
    </row>
    <row r="1587" spans="1:24" hidden="1">
      <c r="A1587" s="132">
        <v>2014</v>
      </c>
      <c r="B1587" s="132" t="s">
        <v>1540</v>
      </c>
      <c r="C1587" s="132">
        <v>62046239000</v>
      </c>
      <c r="D1587" s="132" t="s">
        <v>875</v>
      </c>
      <c r="E1587" s="132" t="s">
        <v>420</v>
      </c>
      <c r="F1587" s="132">
        <v>93</v>
      </c>
      <c r="G1587" s="132" t="s">
        <v>3656</v>
      </c>
      <c r="H1587" s="132">
        <v>3</v>
      </c>
      <c r="I1587" s="132">
        <v>0.31</v>
      </c>
      <c r="J1587" s="132">
        <v>1</v>
      </c>
      <c r="K1587" s="132">
        <v>0.31</v>
      </c>
      <c r="L1587" s="132" t="s">
        <v>330</v>
      </c>
      <c r="M1587" s="132">
        <v>521</v>
      </c>
      <c r="N1587" s="132" t="s">
        <v>440</v>
      </c>
      <c r="O1587" s="132">
        <v>7485</v>
      </c>
      <c r="P1587" s="132" t="s">
        <v>439</v>
      </c>
      <c r="Q1587" s="132">
        <v>9</v>
      </c>
      <c r="R1587" s="132" t="s">
        <v>1162</v>
      </c>
      <c r="S1587" s="132">
        <v>1000319</v>
      </c>
      <c r="T1587" s="132" t="s">
        <v>4381</v>
      </c>
      <c r="U1587" s="132">
        <v>669</v>
      </c>
      <c r="V1587" s="132">
        <v>22</v>
      </c>
      <c r="W1587" s="132" t="s">
        <v>1144</v>
      </c>
      <c r="X1587" s="132">
        <v>23</v>
      </c>
    </row>
    <row r="1588" spans="1:24" hidden="1">
      <c r="A1588" s="132">
        <v>2015</v>
      </c>
      <c r="B1588" s="132" t="s">
        <v>1541</v>
      </c>
      <c r="C1588" s="132">
        <v>62046239000</v>
      </c>
      <c r="D1588" s="132" t="s">
        <v>875</v>
      </c>
      <c r="E1588" s="132" t="s">
        <v>420</v>
      </c>
      <c r="F1588" s="132">
        <v>93</v>
      </c>
      <c r="G1588" s="132" t="s">
        <v>3656</v>
      </c>
      <c r="H1588" s="132">
        <v>3</v>
      </c>
      <c r="I1588" s="132">
        <v>0.2</v>
      </c>
      <c r="J1588" s="132">
        <v>1</v>
      </c>
      <c r="K1588" s="132">
        <v>0.2</v>
      </c>
      <c r="L1588" s="132" t="s">
        <v>330</v>
      </c>
      <c r="M1588" s="132">
        <v>521</v>
      </c>
      <c r="N1588" s="132" t="s">
        <v>440</v>
      </c>
      <c r="O1588" s="132">
        <v>7485</v>
      </c>
      <c r="P1588" s="132" t="s">
        <v>439</v>
      </c>
      <c r="Q1588" s="132">
        <v>9</v>
      </c>
      <c r="R1588" s="132" t="s">
        <v>1162</v>
      </c>
      <c r="S1588" s="132">
        <v>1000319</v>
      </c>
      <c r="T1588" s="132" t="s">
        <v>4377</v>
      </c>
      <c r="U1588" s="132">
        <v>703</v>
      </c>
      <c r="V1588" s="132">
        <v>20</v>
      </c>
      <c r="W1588" s="132" t="s">
        <v>1144</v>
      </c>
      <c r="X1588" s="132">
        <v>23</v>
      </c>
    </row>
    <row r="1589" spans="1:24" hidden="1">
      <c r="A1589" s="132">
        <v>2016</v>
      </c>
      <c r="B1589" s="132">
        <v>40000002792</v>
      </c>
      <c r="C1589" s="132">
        <v>62046239000</v>
      </c>
      <c r="D1589" s="132" t="s">
        <v>875</v>
      </c>
      <c r="E1589" s="132" t="s">
        <v>420</v>
      </c>
      <c r="F1589" s="132">
        <v>93</v>
      </c>
      <c r="G1589" s="132" t="s">
        <v>3656</v>
      </c>
      <c r="H1589" s="132">
        <v>3</v>
      </c>
      <c r="I1589" s="132">
        <v>0.27200000000000002</v>
      </c>
      <c r="J1589" s="132">
        <v>1</v>
      </c>
      <c r="K1589" s="132">
        <v>0.27200000000000002</v>
      </c>
      <c r="L1589" s="132" t="s">
        <v>330</v>
      </c>
      <c r="M1589" s="132">
        <v>521</v>
      </c>
      <c r="N1589" s="132" t="s">
        <v>440</v>
      </c>
      <c r="O1589" s="132">
        <v>7485</v>
      </c>
      <c r="P1589" s="132" t="s">
        <v>439</v>
      </c>
      <c r="Q1589" s="132">
        <v>9</v>
      </c>
      <c r="R1589" s="132" t="s">
        <v>1162</v>
      </c>
      <c r="S1589" s="132">
        <v>1000319</v>
      </c>
      <c r="T1589" s="132" t="s">
        <v>4379</v>
      </c>
      <c r="U1589" s="132">
        <v>681</v>
      </c>
      <c r="V1589" s="132">
        <v>22</v>
      </c>
      <c r="W1589" s="132" t="s">
        <v>1144</v>
      </c>
      <c r="X1589" s="132">
        <v>23</v>
      </c>
    </row>
    <row r="1590" spans="1:24" hidden="1">
      <c r="A1590" s="132">
        <v>2017</v>
      </c>
      <c r="B1590" s="132" t="s">
        <v>1543</v>
      </c>
      <c r="C1590" s="132">
        <v>61044200000</v>
      </c>
      <c r="D1590" s="132" t="s">
        <v>867</v>
      </c>
      <c r="E1590" s="132" t="s">
        <v>426</v>
      </c>
      <c r="F1590" s="132">
        <v>43</v>
      </c>
      <c r="G1590" s="132" t="s">
        <v>3656</v>
      </c>
      <c r="H1590" s="132">
        <v>3</v>
      </c>
      <c r="I1590" s="132">
        <v>0.14799999999999999</v>
      </c>
      <c r="J1590" s="132">
        <v>1</v>
      </c>
      <c r="K1590" s="132">
        <v>0.14799999999999999</v>
      </c>
      <c r="L1590" s="132" t="s">
        <v>330</v>
      </c>
      <c r="M1590" s="132">
        <v>521</v>
      </c>
      <c r="N1590" s="132" t="s">
        <v>3915</v>
      </c>
      <c r="O1590" s="132">
        <v>7497</v>
      </c>
      <c r="P1590" s="132" t="s">
        <v>439</v>
      </c>
      <c r="Q1590" s="132">
        <v>9</v>
      </c>
      <c r="R1590" s="132" t="s">
        <v>1162</v>
      </c>
      <c r="S1590" s="132">
        <v>1000319</v>
      </c>
      <c r="T1590" s="132" t="s">
        <v>4382</v>
      </c>
      <c r="U1590" s="132">
        <v>467</v>
      </c>
      <c r="V1590" s="132">
        <v>28</v>
      </c>
      <c r="W1590" s="132" t="s">
        <v>1064</v>
      </c>
      <c r="X1590" s="132">
        <v>7</v>
      </c>
    </row>
    <row r="1591" spans="1:24" hidden="1">
      <c r="A1591" s="132">
        <v>2018</v>
      </c>
      <c r="B1591" s="132" t="s">
        <v>1544</v>
      </c>
      <c r="C1591" s="132">
        <v>62034235000</v>
      </c>
      <c r="D1591" s="132" t="s">
        <v>484</v>
      </c>
      <c r="E1591" s="132" t="s">
        <v>420</v>
      </c>
      <c r="F1591" s="132">
        <v>93</v>
      </c>
      <c r="G1591" s="132" t="s">
        <v>3699</v>
      </c>
      <c r="H1591" s="132">
        <v>4</v>
      </c>
      <c r="I1591" s="132">
        <v>0.184</v>
      </c>
      <c r="J1591" s="132">
        <v>1</v>
      </c>
      <c r="K1591" s="132">
        <v>0.184</v>
      </c>
      <c r="L1591" s="132" t="s">
        <v>330</v>
      </c>
      <c r="M1591" s="132">
        <v>521</v>
      </c>
      <c r="N1591" s="132" t="s">
        <v>3915</v>
      </c>
      <c r="O1591" s="132">
        <v>7497</v>
      </c>
      <c r="P1591" s="132" t="s">
        <v>439</v>
      </c>
      <c r="Q1591" s="132">
        <v>9</v>
      </c>
      <c r="R1591" s="132" t="s">
        <v>1162</v>
      </c>
      <c r="S1591" s="132">
        <v>1000319</v>
      </c>
      <c r="T1591" s="132" t="s">
        <v>4153</v>
      </c>
      <c r="U1591" s="132">
        <v>472</v>
      </c>
      <c r="V1591" s="132">
        <v>28</v>
      </c>
      <c r="W1591" s="132" t="s">
        <v>1144</v>
      </c>
      <c r="X1591" s="132">
        <v>23</v>
      </c>
    </row>
    <row r="1592" spans="1:24" hidden="1">
      <c r="A1592" s="132">
        <v>2019</v>
      </c>
      <c r="B1592" s="132" t="s">
        <v>1545</v>
      </c>
      <c r="C1592" s="132">
        <v>62034235000</v>
      </c>
      <c r="D1592" s="132" t="s">
        <v>484</v>
      </c>
      <c r="E1592" s="132" t="s">
        <v>420</v>
      </c>
      <c r="F1592" s="132">
        <v>93</v>
      </c>
      <c r="G1592" s="132" t="s">
        <v>3699</v>
      </c>
      <c r="H1592" s="132">
        <v>4</v>
      </c>
      <c r="I1592" s="132">
        <v>6.4000000000000001E-2</v>
      </c>
      <c r="J1592" s="132">
        <v>1</v>
      </c>
      <c r="K1592" s="132">
        <v>6.4000000000000001E-2</v>
      </c>
      <c r="L1592" s="132" t="s">
        <v>330</v>
      </c>
      <c r="M1592" s="132">
        <v>521</v>
      </c>
      <c r="N1592" s="132" t="s">
        <v>3915</v>
      </c>
      <c r="O1592" s="132">
        <v>7497</v>
      </c>
      <c r="P1592" s="132" t="s">
        <v>439</v>
      </c>
      <c r="Q1592" s="132">
        <v>9</v>
      </c>
      <c r="R1592" s="132" t="s">
        <v>1162</v>
      </c>
      <c r="S1592" s="132">
        <v>1000319</v>
      </c>
      <c r="T1592" s="132" t="s">
        <v>2041</v>
      </c>
      <c r="U1592" s="132">
        <v>646</v>
      </c>
      <c r="V1592" s="132">
        <v>0</v>
      </c>
      <c r="W1592" s="132" t="s">
        <v>1073</v>
      </c>
      <c r="X1592" s="132">
        <v>8</v>
      </c>
    </row>
    <row r="1593" spans="1:24" hidden="1">
      <c r="A1593" s="132">
        <v>2020</v>
      </c>
      <c r="B1593" s="132" t="s">
        <v>1546</v>
      </c>
      <c r="C1593" s="132">
        <v>61091000000</v>
      </c>
      <c r="D1593" s="132" t="s">
        <v>856</v>
      </c>
      <c r="E1593" s="132" t="s">
        <v>453</v>
      </c>
      <c r="F1593" s="132">
        <v>73</v>
      </c>
      <c r="G1593" s="132" t="s">
        <v>3656</v>
      </c>
      <c r="H1593" s="132">
        <v>3</v>
      </c>
      <c r="I1593" s="132">
        <v>9.8000000000000004E-2</v>
      </c>
      <c r="J1593" s="132">
        <v>1</v>
      </c>
      <c r="K1593" s="132">
        <v>9.8000000000000004E-2</v>
      </c>
      <c r="L1593" s="132" t="s">
        <v>330</v>
      </c>
      <c r="M1593" s="132">
        <v>521</v>
      </c>
      <c r="N1593" s="132" t="s">
        <v>440</v>
      </c>
      <c r="O1593" s="132">
        <v>7485</v>
      </c>
      <c r="P1593" s="132" t="s">
        <v>439</v>
      </c>
      <c r="Q1593" s="132">
        <v>9</v>
      </c>
      <c r="R1593" s="132" t="s">
        <v>1162</v>
      </c>
      <c r="S1593" s="132">
        <v>1000319</v>
      </c>
      <c r="T1593" s="132" t="s">
        <v>4383</v>
      </c>
      <c r="U1593" s="132">
        <v>664</v>
      </c>
      <c r="V1593" s="132">
        <v>18</v>
      </c>
      <c r="W1593" s="132" t="s">
        <v>1048</v>
      </c>
      <c r="X1593" s="132">
        <v>4</v>
      </c>
    </row>
    <row r="1594" spans="1:24" hidden="1">
      <c r="A1594" s="132">
        <v>2021</v>
      </c>
      <c r="B1594" s="132" t="s">
        <v>1547</v>
      </c>
      <c r="C1594" s="132">
        <v>61124190000</v>
      </c>
      <c r="D1594" s="132" t="s">
        <v>986</v>
      </c>
      <c r="E1594" s="132" t="s">
        <v>3666</v>
      </c>
      <c r="F1594" s="132">
        <v>46</v>
      </c>
      <c r="G1594" s="132" t="s">
        <v>3656</v>
      </c>
      <c r="H1594" s="132">
        <v>3</v>
      </c>
      <c r="I1594" s="132">
        <v>7.8E-2</v>
      </c>
      <c r="J1594" s="132">
        <v>1</v>
      </c>
      <c r="K1594" s="132">
        <v>7.8E-2</v>
      </c>
      <c r="L1594" s="132" t="s">
        <v>330</v>
      </c>
      <c r="M1594" s="132">
        <v>521</v>
      </c>
      <c r="N1594" s="132" t="s">
        <v>3915</v>
      </c>
      <c r="O1594" s="132">
        <v>7497</v>
      </c>
      <c r="P1594" s="132" t="s">
        <v>425</v>
      </c>
      <c r="Q1594" s="132">
        <v>37</v>
      </c>
      <c r="R1594" s="132" t="s">
        <v>1162</v>
      </c>
      <c r="S1594" s="132">
        <v>1000319</v>
      </c>
      <c r="T1594" s="132" t="s">
        <v>1025</v>
      </c>
      <c r="U1594" s="132">
        <v>684</v>
      </c>
      <c r="V1594" s="132">
        <v>24</v>
      </c>
      <c r="W1594" s="132" t="s">
        <v>1064</v>
      </c>
      <c r="X1594" s="132">
        <v>7</v>
      </c>
    </row>
    <row r="1595" spans="1:24" hidden="1">
      <c r="A1595" s="132">
        <v>2022</v>
      </c>
      <c r="B1595" s="132" t="s">
        <v>1548</v>
      </c>
      <c r="C1595" s="132">
        <v>62034231000</v>
      </c>
      <c r="D1595" s="132" t="s">
        <v>912</v>
      </c>
      <c r="E1595" s="132" t="s">
        <v>3964</v>
      </c>
      <c r="F1595" s="132">
        <v>87</v>
      </c>
      <c r="G1595" s="132" t="s">
        <v>3699</v>
      </c>
      <c r="H1595" s="132">
        <v>4</v>
      </c>
      <c r="I1595" s="132">
        <v>0.30399999999999999</v>
      </c>
      <c r="J1595" s="132">
        <v>1</v>
      </c>
      <c r="K1595" s="132">
        <v>0.30399999999999999</v>
      </c>
      <c r="L1595" s="132" t="s">
        <v>330</v>
      </c>
      <c r="M1595" s="132">
        <v>521</v>
      </c>
      <c r="N1595" s="132" t="s">
        <v>440</v>
      </c>
      <c r="O1595" s="132">
        <v>7485</v>
      </c>
      <c r="P1595" s="132" t="s">
        <v>439</v>
      </c>
      <c r="Q1595" s="132">
        <v>9</v>
      </c>
      <c r="R1595" s="132" t="s">
        <v>1162</v>
      </c>
      <c r="S1595" s="132">
        <v>1000319</v>
      </c>
      <c r="T1595" s="132" t="s">
        <v>4137</v>
      </c>
      <c r="U1595" s="132">
        <v>529</v>
      </c>
      <c r="V1595" s="132">
        <v>28</v>
      </c>
      <c r="W1595" s="132" t="s">
        <v>1038</v>
      </c>
      <c r="X1595" s="132">
        <v>5</v>
      </c>
    </row>
    <row r="1596" spans="1:24" hidden="1">
      <c r="A1596" s="132">
        <v>2023</v>
      </c>
      <c r="B1596" s="132" t="s">
        <v>1549</v>
      </c>
      <c r="C1596" s="132">
        <v>61033200000</v>
      </c>
      <c r="D1596" s="132" t="s">
        <v>704</v>
      </c>
      <c r="E1596" s="132" t="s">
        <v>466</v>
      </c>
      <c r="F1596" s="132">
        <v>153</v>
      </c>
      <c r="G1596" s="132" t="s">
        <v>3699</v>
      </c>
      <c r="H1596" s="132">
        <v>4</v>
      </c>
      <c r="I1596" s="132">
        <v>0.222</v>
      </c>
      <c r="J1596" s="132">
        <v>1</v>
      </c>
      <c r="K1596" s="132">
        <v>0.222</v>
      </c>
      <c r="L1596" s="132" t="s">
        <v>330</v>
      </c>
      <c r="M1596" s="132">
        <v>521</v>
      </c>
      <c r="N1596" s="132" t="s">
        <v>440</v>
      </c>
      <c r="O1596" s="132">
        <v>7485</v>
      </c>
      <c r="P1596" s="132" t="s">
        <v>439</v>
      </c>
      <c r="Q1596" s="132">
        <v>9</v>
      </c>
      <c r="R1596" s="132" t="s">
        <v>1162</v>
      </c>
      <c r="S1596" s="132">
        <v>1000319</v>
      </c>
      <c r="T1596" s="132" t="s">
        <v>2043</v>
      </c>
      <c r="U1596" s="132">
        <v>639</v>
      </c>
      <c r="V1596" s="132">
        <v>30</v>
      </c>
      <c r="W1596" s="132" t="s">
        <v>3916</v>
      </c>
      <c r="X1596" s="132">
        <v>10</v>
      </c>
    </row>
    <row r="1597" spans="1:24" hidden="1">
      <c r="A1597" s="132">
        <v>2024</v>
      </c>
      <c r="B1597" s="132" t="s">
        <v>1550</v>
      </c>
      <c r="C1597" s="132">
        <v>61091000000</v>
      </c>
      <c r="D1597" s="132" t="s">
        <v>856</v>
      </c>
      <c r="E1597" s="132" t="s">
        <v>453</v>
      </c>
      <c r="F1597" s="132">
        <v>73</v>
      </c>
      <c r="G1597" s="132" t="s">
        <v>3656</v>
      </c>
      <c r="H1597" s="132">
        <v>3</v>
      </c>
      <c r="I1597" s="132">
        <v>4.5999999999999999E-2</v>
      </c>
      <c r="J1597" s="132">
        <v>1</v>
      </c>
      <c r="K1597" s="132">
        <v>4.5999999999999999E-2</v>
      </c>
      <c r="L1597" s="132" t="s">
        <v>330</v>
      </c>
      <c r="M1597" s="132">
        <v>521</v>
      </c>
      <c r="N1597" s="132" t="s">
        <v>440</v>
      </c>
      <c r="O1597" s="132">
        <v>7485</v>
      </c>
      <c r="P1597" s="132" t="s">
        <v>439</v>
      </c>
      <c r="Q1597" s="132">
        <v>9</v>
      </c>
      <c r="R1597" s="132" t="s">
        <v>1162</v>
      </c>
      <c r="S1597" s="132">
        <v>1000319</v>
      </c>
      <c r="T1597" s="132" t="s">
        <v>4386</v>
      </c>
      <c r="U1597" s="132">
        <v>705</v>
      </c>
      <c r="V1597" s="132">
        <v>10</v>
      </c>
      <c r="W1597" s="132" t="s">
        <v>1046</v>
      </c>
      <c r="X1597" s="132">
        <v>12</v>
      </c>
    </row>
    <row r="1598" spans="1:24" hidden="1">
      <c r="A1598" s="132">
        <v>2025</v>
      </c>
      <c r="B1598" s="132" t="s">
        <v>1551</v>
      </c>
      <c r="C1598" s="132">
        <v>61091000000</v>
      </c>
      <c r="D1598" s="132" t="s">
        <v>717</v>
      </c>
      <c r="E1598" s="132" t="s">
        <v>4432</v>
      </c>
      <c r="F1598" s="132">
        <v>21</v>
      </c>
      <c r="G1598" s="132" t="s">
        <v>3699</v>
      </c>
      <c r="H1598" s="132">
        <v>4</v>
      </c>
      <c r="I1598" s="132">
        <v>4.8000000000000001E-2</v>
      </c>
      <c r="J1598" s="132">
        <v>1</v>
      </c>
      <c r="K1598" s="132">
        <v>4.8000000000000001E-2</v>
      </c>
      <c r="L1598" s="132" t="s">
        <v>330</v>
      </c>
      <c r="M1598" s="132">
        <v>521</v>
      </c>
      <c r="N1598" s="132" t="s">
        <v>3915</v>
      </c>
      <c r="O1598" s="132">
        <v>7497</v>
      </c>
      <c r="P1598" s="132" t="s">
        <v>439</v>
      </c>
      <c r="Q1598" s="132">
        <v>9</v>
      </c>
      <c r="R1598" s="132" t="s">
        <v>1162</v>
      </c>
      <c r="S1598" s="132">
        <v>1000319</v>
      </c>
      <c r="T1598" s="132" t="s">
        <v>2049</v>
      </c>
      <c r="U1598" s="132">
        <v>636</v>
      </c>
      <c r="V1598" s="132">
        <v>10</v>
      </c>
      <c r="W1598" s="132" t="s">
        <v>1046</v>
      </c>
      <c r="X1598" s="132">
        <v>12</v>
      </c>
    </row>
    <row r="1599" spans="1:24" hidden="1">
      <c r="A1599" s="132">
        <v>2026</v>
      </c>
      <c r="B1599" s="132" t="s">
        <v>1552</v>
      </c>
      <c r="C1599" s="132">
        <v>61044200000</v>
      </c>
      <c r="D1599" s="132" t="s">
        <v>867</v>
      </c>
      <c r="E1599" s="132" t="s">
        <v>426</v>
      </c>
      <c r="F1599" s="132">
        <v>43</v>
      </c>
      <c r="G1599" s="132" t="s">
        <v>3656</v>
      </c>
      <c r="H1599" s="132">
        <v>3</v>
      </c>
      <c r="I1599" s="132">
        <v>0.13400000000000001</v>
      </c>
      <c r="J1599" s="132">
        <v>1</v>
      </c>
      <c r="K1599" s="132">
        <v>0.13400000000000001</v>
      </c>
      <c r="L1599" s="132" t="s">
        <v>330</v>
      </c>
      <c r="M1599" s="132">
        <v>521</v>
      </c>
      <c r="N1599" s="132" t="s">
        <v>440</v>
      </c>
      <c r="O1599" s="132">
        <v>7485</v>
      </c>
      <c r="P1599" s="132" t="s">
        <v>439</v>
      </c>
      <c r="Q1599" s="132">
        <v>9</v>
      </c>
      <c r="R1599" s="132" t="s">
        <v>1162</v>
      </c>
      <c r="S1599" s="132">
        <v>1000319</v>
      </c>
      <c r="T1599" s="132" t="s">
        <v>1030</v>
      </c>
      <c r="U1599" s="132">
        <v>472</v>
      </c>
      <c r="V1599" s="132">
        <v>20</v>
      </c>
      <c r="W1599" s="132" t="s">
        <v>1055</v>
      </c>
      <c r="X1599" s="132">
        <v>3</v>
      </c>
    </row>
    <row r="1600" spans="1:24" hidden="1">
      <c r="A1600" s="132">
        <v>2027</v>
      </c>
      <c r="B1600" s="132" t="s">
        <v>1553</v>
      </c>
      <c r="C1600" s="132">
        <v>61034200090</v>
      </c>
      <c r="D1600" s="132" t="s">
        <v>512</v>
      </c>
      <c r="E1600" s="132" t="s">
        <v>442</v>
      </c>
      <c r="F1600" s="132">
        <v>24</v>
      </c>
      <c r="G1600" s="132" t="s">
        <v>3699</v>
      </c>
      <c r="H1600" s="132">
        <v>4</v>
      </c>
      <c r="I1600" s="132">
        <v>0.28399999999999997</v>
      </c>
      <c r="J1600" s="132">
        <v>1</v>
      </c>
      <c r="K1600" s="132">
        <v>0.28399999999999997</v>
      </c>
      <c r="L1600" s="132" t="s">
        <v>330</v>
      </c>
      <c r="M1600" s="132">
        <v>521</v>
      </c>
      <c r="N1600" s="132" t="s">
        <v>440</v>
      </c>
      <c r="O1600" s="132">
        <v>7485</v>
      </c>
      <c r="P1600" s="132" t="s">
        <v>439</v>
      </c>
      <c r="Q1600" s="132">
        <v>9</v>
      </c>
      <c r="R1600" s="132" t="s">
        <v>1162</v>
      </c>
      <c r="S1600" s="132">
        <v>1000319</v>
      </c>
      <c r="T1600" s="132" t="s">
        <v>1013</v>
      </c>
      <c r="U1600" s="132">
        <v>681</v>
      </c>
      <c r="V1600" s="132">
        <v>24</v>
      </c>
      <c r="W1600" s="132" t="s">
        <v>1050</v>
      </c>
      <c r="X1600" s="132">
        <v>20</v>
      </c>
    </row>
    <row r="1601" spans="1:24" hidden="1">
      <c r="A1601" s="132">
        <v>2028</v>
      </c>
      <c r="B1601" s="132" t="s">
        <v>1554</v>
      </c>
      <c r="C1601" s="132">
        <v>61034200090</v>
      </c>
      <c r="D1601" s="132" t="s">
        <v>725</v>
      </c>
      <c r="E1601" s="132" t="s">
        <v>3671</v>
      </c>
      <c r="F1601" s="132">
        <v>54</v>
      </c>
      <c r="G1601" s="132" t="s">
        <v>3699</v>
      </c>
      <c r="H1601" s="132">
        <v>4</v>
      </c>
      <c r="I1601" s="132">
        <v>0.222</v>
      </c>
      <c r="J1601" s="132">
        <v>1</v>
      </c>
      <c r="K1601" s="132">
        <v>0.222</v>
      </c>
      <c r="L1601" s="132" t="s">
        <v>330</v>
      </c>
      <c r="M1601" s="132">
        <v>521</v>
      </c>
      <c r="N1601" s="132" t="s">
        <v>440</v>
      </c>
      <c r="O1601" s="132">
        <v>7485</v>
      </c>
      <c r="P1601" s="132" t="s">
        <v>439</v>
      </c>
      <c r="Q1601" s="132">
        <v>9</v>
      </c>
      <c r="R1601" s="132" t="s">
        <v>1162</v>
      </c>
      <c r="S1601" s="132">
        <v>1000319</v>
      </c>
      <c r="T1601" s="132" t="s">
        <v>4386</v>
      </c>
      <c r="U1601" s="132">
        <v>705</v>
      </c>
      <c r="V1601" s="132">
        <v>30</v>
      </c>
      <c r="W1601" s="132" t="s">
        <v>1038</v>
      </c>
      <c r="X1601" s="132">
        <v>5</v>
      </c>
    </row>
    <row r="1602" spans="1:24" hidden="1">
      <c r="A1602" s="132">
        <v>2029</v>
      </c>
      <c r="B1602" s="132" t="s">
        <v>1555</v>
      </c>
      <c r="C1602" s="132">
        <v>61102091000</v>
      </c>
      <c r="D1602" s="132" t="s">
        <v>908</v>
      </c>
      <c r="E1602" s="132" t="s">
        <v>341</v>
      </c>
      <c r="F1602" s="132">
        <v>18</v>
      </c>
      <c r="G1602" s="132" t="s">
        <v>3699</v>
      </c>
      <c r="H1602" s="132">
        <v>4</v>
      </c>
      <c r="I1602" s="132">
        <v>9.6000000000000002E-2</v>
      </c>
      <c r="J1602" s="132">
        <v>1</v>
      </c>
      <c r="K1602" s="132">
        <v>9.6000000000000002E-2</v>
      </c>
      <c r="L1602" s="132" t="s">
        <v>330</v>
      </c>
      <c r="M1602" s="132">
        <v>521</v>
      </c>
      <c r="N1602" s="132" t="s">
        <v>3915</v>
      </c>
      <c r="O1602" s="132">
        <v>7497</v>
      </c>
      <c r="P1602" s="132" t="s">
        <v>439</v>
      </c>
      <c r="Q1602" s="132">
        <v>9</v>
      </c>
      <c r="R1602" s="132" t="s">
        <v>1162</v>
      </c>
      <c r="S1602" s="132">
        <v>1000319</v>
      </c>
      <c r="T1602" s="132" t="s">
        <v>2049</v>
      </c>
      <c r="U1602" s="132">
        <v>636</v>
      </c>
      <c r="V1602" s="132">
        <v>14</v>
      </c>
      <c r="W1602" s="132" t="s">
        <v>1038</v>
      </c>
      <c r="X1602" s="132">
        <v>5</v>
      </c>
    </row>
    <row r="1603" spans="1:24" hidden="1">
      <c r="A1603" s="132">
        <v>2030</v>
      </c>
      <c r="B1603" s="132" t="s">
        <v>1556</v>
      </c>
      <c r="C1603" s="132">
        <v>61034200090</v>
      </c>
      <c r="D1603" s="132" t="s">
        <v>512</v>
      </c>
      <c r="E1603" s="132" t="s">
        <v>442</v>
      </c>
      <c r="F1603" s="132">
        <v>24</v>
      </c>
      <c r="G1603" s="132" t="s">
        <v>3699</v>
      </c>
      <c r="H1603" s="132">
        <v>4</v>
      </c>
      <c r="I1603" s="132">
        <v>0.23200000000000001</v>
      </c>
      <c r="J1603" s="132">
        <v>1</v>
      </c>
      <c r="K1603" s="132">
        <v>0.23200000000000001</v>
      </c>
      <c r="L1603" s="132" t="s">
        <v>330</v>
      </c>
      <c r="M1603" s="132">
        <v>521</v>
      </c>
      <c r="N1603" s="132" t="s">
        <v>440</v>
      </c>
      <c r="O1603" s="132">
        <v>7485</v>
      </c>
      <c r="P1603" s="132" t="s">
        <v>439</v>
      </c>
      <c r="Q1603" s="132">
        <v>9</v>
      </c>
      <c r="R1603" s="132" t="s">
        <v>1162</v>
      </c>
      <c r="S1603" s="132">
        <v>1000319</v>
      </c>
      <c r="T1603" s="132" t="s">
        <v>1025</v>
      </c>
      <c r="U1603" s="132">
        <v>684</v>
      </c>
      <c r="V1603" s="132">
        <v>22</v>
      </c>
      <c r="W1603" s="132" t="s">
        <v>1050</v>
      </c>
      <c r="X1603" s="132">
        <v>20</v>
      </c>
    </row>
    <row r="1604" spans="1:24" hidden="1">
      <c r="A1604" s="132">
        <v>2031</v>
      </c>
      <c r="B1604" s="132" t="s">
        <v>1557</v>
      </c>
      <c r="C1604" s="132">
        <v>62046239000</v>
      </c>
      <c r="D1604" s="132" t="s">
        <v>543</v>
      </c>
      <c r="E1604" s="132" t="s">
        <v>3727</v>
      </c>
      <c r="F1604" s="132">
        <v>264</v>
      </c>
      <c r="G1604" s="132" t="s">
        <v>3656</v>
      </c>
      <c r="H1604" s="132">
        <v>3</v>
      </c>
      <c r="I1604" s="132">
        <v>5.3999999999999999E-2</v>
      </c>
      <c r="J1604" s="132">
        <v>1</v>
      </c>
      <c r="K1604" s="132">
        <v>5.3999999999999999E-2</v>
      </c>
      <c r="L1604" s="132" t="s">
        <v>330</v>
      </c>
      <c r="M1604" s="132">
        <v>521</v>
      </c>
      <c r="N1604" s="132" t="s">
        <v>440</v>
      </c>
      <c r="O1604" s="132">
        <v>7485</v>
      </c>
      <c r="P1604" s="132" t="s">
        <v>439</v>
      </c>
      <c r="Q1604" s="132">
        <v>9</v>
      </c>
      <c r="R1604" s="132" t="s">
        <v>1162</v>
      </c>
      <c r="S1604" s="132">
        <v>1000319</v>
      </c>
      <c r="T1604" s="132" t="s">
        <v>4384</v>
      </c>
      <c r="U1604" s="132">
        <v>703</v>
      </c>
      <c r="V1604" s="132">
        <v>0</v>
      </c>
      <c r="W1604" s="132" t="s">
        <v>1050</v>
      </c>
      <c r="X1604" s="132">
        <v>20</v>
      </c>
    </row>
    <row r="1605" spans="1:24" hidden="1">
      <c r="A1605" s="132">
        <v>2032</v>
      </c>
      <c r="B1605" s="132" t="s">
        <v>1558</v>
      </c>
      <c r="C1605" s="132">
        <v>61102099000</v>
      </c>
      <c r="D1605" s="132" t="s">
        <v>743</v>
      </c>
      <c r="E1605" s="132" t="s">
        <v>459</v>
      </c>
      <c r="F1605" s="132">
        <v>88</v>
      </c>
      <c r="G1605" s="132" t="s">
        <v>3656</v>
      </c>
      <c r="H1605" s="132">
        <v>3</v>
      </c>
      <c r="I1605" s="132">
        <v>0.13</v>
      </c>
      <c r="J1605" s="132">
        <v>1</v>
      </c>
      <c r="K1605" s="132">
        <v>0.13</v>
      </c>
      <c r="L1605" s="132" t="s">
        <v>330</v>
      </c>
      <c r="M1605" s="132">
        <v>521</v>
      </c>
      <c r="N1605" s="132" t="s">
        <v>440</v>
      </c>
      <c r="O1605" s="132">
        <v>7485</v>
      </c>
      <c r="P1605" s="132" t="s">
        <v>439</v>
      </c>
      <c r="Q1605" s="132">
        <v>9</v>
      </c>
      <c r="R1605" s="132" t="s">
        <v>1162</v>
      </c>
      <c r="S1605" s="132">
        <v>1000319</v>
      </c>
      <c r="T1605" s="132" t="s">
        <v>4384</v>
      </c>
      <c r="U1605" s="132">
        <v>703</v>
      </c>
      <c r="V1605" s="132">
        <v>0</v>
      </c>
      <c r="W1605" s="132" t="s">
        <v>1053</v>
      </c>
      <c r="X1605" s="132">
        <v>17</v>
      </c>
    </row>
    <row r="1606" spans="1:24" hidden="1">
      <c r="A1606" s="132">
        <v>2033</v>
      </c>
      <c r="B1606" s="132" t="s">
        <v>1559</v>
      </c>
      <c r="C1606" s="132">
        <v>61102099000</v>
      </c>
      <c r="D1606" s="132" t="s">
        <v>743</v>
      </c>
      <c r="E1606" s="132" t="s">
        <v>459</v>
      </c>
      <c r="F1606" s="132">
        <v>88</v>
      </c>
      <c r="G1606" s="132" t="s">
        <v>3656</v>
      </c>
      <c r="H1606" s="132">
        <v>3</v>
      </c>
      <c r="I1606" s="132">
        <v>0.14799999999999999</v>
      </c>
      <c r="J1606" s="132">
        <v>1</v>
      </c>
      <c r="K1606" s="132">
        <v>0.14799999999999999</v>
      </c>
      <c r="L1606" s="132" t="s">
        <v>330</v>
      </c>
      <c r="M1606" s="132">
        <v>521</v>
      </c>
      <c r="N1606" s="132" t="s">
        <v>440</v>
      </c>
      <c r="O1606" s="132">
        <v>7485</v>
      </c>
      <c r="P1606" s="132" t="s">
        <v>439</v>
      </c>
      <c r="Q1606" s="132">
        <v>9</v>
      </c>
      <c r="R1606" s="132" t="s">
        <v>1162</v>
      </c>
      <c r="S1606" s="132">
        <v>1000319</v>
      </c>
      <c r="T1606" s="132" t="s">
        <v>1014</v>
      </c>
      <c r="U1606" s="132">
        <v>529</v>
      </c>
      <c r="V1606" s="132">
        <v>28</v>
      </c>
      <c r="W1606" s="132" t="s">
        <v>1053</v>
      </c>
      <c r="X1606" s="132">
        <v>17</v>
      </c>
    </row>
    <row r="1607" spans="1:24" hidden="1">
      <c r="A1607" s="132">
        <v>2034</v>
      </c>
      <c r="B1607" s="132" t="s">
        <v>1560</v>
      </c>
      <c r="C1607" s="132">
        <v>61091000000</v>
      </c>
      <c r="D1607" s="132" t="s">
        <v>839</v>
      </c>
      <c r="E1607" s="132" t="s">
        <v>453</v>
      </c>
      <c r="F1607" s="132">
        <v>73</v>
      </c>
      <c r="G1607" s="132" t="s">
        <v>3699</v>
      </c>
      <c r="H1607" s="132">
        <v>4</v>
      </c>
      <c r="I1607" s="132">
        <v>6.6000000000000003E-2</v>
      </c>
      <c r="J1607" s="132">
        <v>1</v>
      </c>
      <c r="K1607" s="132">
        <v>6.6000000000000003E-2</v>
      </c>
      <c r="L1607" s="132" t="s">
        <v>330</v>
      </c>
      <c r="M1607" s="132">
        <v>521</v>
      </c>
      <c r="N1607" s="132" t="s">
        <v>440</v>
      </c>
      <c r="O1607" s="132">
        <v>7485</v>
      </c>
      <c r="P1607" s="132" t="s">
        <v>439</v>
      </c>
      <c r="Q1607" s="132">
        <v>9</v>
      </c>
      <c r="R1607" s="132" t="s">
        <v>1162</v>
      </c>
      <c r="S1607" s="132">
        <v>1000319</v>
      </c>
      <c r="T1607" s="132" t="s">
        <v>2043</v>
      </c>
      <c r="U1607" s="132">
        <v>639</v>
      </c>
      <c r="V1607" s="132">
        <v>8</v>
      </c>
      <c r="W1607" s="132" t="s">
        <v>1048</v>
      </c>
      <c r="X1607" s="132">
        <v>4</v>
      </c>
    </row>
    <row r="1608" spans="1:24" hidden="1">
      <c r="A1608" s="132">
        <v>2035</v>
      </c>
      <c r="B1608" s="132" t="s">
        <v>1561</v>
      </c>
      <c r="C1608" s="132">
        <v>61044300000</v>
      </c>
      <c r="D1608" s="132" t="s">
        <v>995</v>
      </c>
      <c r="E1608" s="132" t="s">
        <v>426</v>
      </c>
      <c r="F1608" s="132">
        <v>43</v>
      </c>
      <c r="G1608" s="132" t="s">
        <v>3656</v>
      </c>
      <c r="H1608" s="132">
        <v>3</v>
      </c>
      <c r="I1608" s="132">
        <v>0.34</v>
      </c>
      <c r="J1608" s="132">
        <v>1</v>
      </c>
      <c r="K1608" s="132">
        <v>0.34</v>
      </c>
      <c r="L1608" s="132" t="s">
        <v>330</v>
      </c>
      <c r="M1608" s="132">
        <v>521</v>
      </c>
      <c r="N1608" s="132" t="s">
        <v>3915</v>
      </c>
      <c r="O1608" s="132">
        <v>7497</v>
      </c>
      <c r="P1608" s="132" t="s">
        <v>425</v>
      </c>
      <c r="Q1608" s="132">
        <v>37</v>
      </c>
      <c r="R1608" s="132" t="s">
        <v>1162</v>
      </c>
      <c r="S1608" s="132">
        <v>1000319</v>
      </c>
      <c r="T1608" s="132" t="s">
        <v>1023</v>
      </c>
      <c r="U1608" s="132">
        <v>669</v>
      </c>
      <c r="V1608" s="132">
        <v>0</v>
      </c>
      <c r="W1608" s="132" t="s">
        <v>3917</v>
      </c>
      <c r="X1608" s="132">
        <v>29</v>
      </c>
    </row>
    <row r="1609" spans="1:24" hidden="1">
      <c r="A1609" s="132">
        <v>2036</v>
      </c>
      <c r="B1609" s="132" t="s">
        <v>1562</v>
      </c>
      <c r="C1609" s="132">
        <v>61044300000</v>
      </c>
      <c r="D1609" s="132" t="s">
        <v>995</v>
      </c>
      <c r="E1609" s="132" t="s">
        <v>426</v>
      </c>
      <c r="F1609" s="132">
        <v>43</v>
      </c>
      <c r="G1609" s="132" t="s">
        <v>3656</v>
      </c>
      <c r="H1609" s="132">
        <v>3</v>
      </c>
      <c r="I1609" s="132">
        <v>0.14000000000000001</v>
      </c>
      <c r="J1609" s="132">
        <v>1</v>
      </c>
      <c r="K1609" s="132">
        <v>0.14000000000000001</v>
      </c>
      <c r="L1609" s="132" t="s">
        <v>330</v>
      </c>
      <c r="M1609" s="132">
        <v>521</v>
      </c>
      <c r="N1609" s="132" t="s">
        <v>3915</v>
      </c>
      <c r="O1609" s="132">
        <v>7497</v>
      </c>
      <c r="P1609" s="132" t="s">
        <v>425</v>
      </c>
      <c r="Q1609" s="132">
        <v>37</v>
      </c>
      <c r="R1609" s="132" t="s">
        <v>1162</v>
      </c>
      <c r="S1609" s="132">
        <v>1000319</v>
      </c>
      <c r="T1609" s="132" t="s">
        <v>2052</v>
      </c>
      <c r="U1609" s="132">
        <v>640</v>
      </c>
      <c r="V1609" s="132">
        <v>36</v>
      </c>
      <c r="W1609" s="132" t="s">
        <v>1048</v>
      </c>
      <c r="X1609" s="132">
        <v>4</v>
      </c>
    </row>
    <row r="1610" spans="1:24" hidden="1">
      <c r="A1610" s="132">
        <v>2037</v>
      </c>
      <c r="B1610" s="132" t="s">
        <v>1563</v>
      </c>
      <c r="C1610" s="132">
        <v>61119090000</v>
      </c>
      <c r="D1610" s="132" t="s">
        <v>744</v>
      </c>
      <c r="E1610" s="132" t="s">
        <v>3690</v>
      </c>
      <c r="F1610" s="132">
        <v>89</v>
      </c>
      <c r="G1610" s="132" t="s">
        <v>4311</v>
      </c>
      <c r="H1610" s="132">
        <v>6</v>
      </c>
      <c r="I1610" s="132">
        <v>4.2000000000000003E-2</v>
      </c>
      <c r="J1610" s="132">
        <v>1</v>
      </c>
      <c r="K1610" s="132">
        <v>4.2000000000000003E-2</v>
      </c>
      <c r="L1610" s="132" t="s">
        <v>330</v>
      </c>
      <c r="M1610" s="132">
        <v>521</v>
      </c>
      <c r="N1610" s="132" t="s">
        <v>3915</v>
      </c>
      <c r="O1610" s="132">
        <v>7497</v>
      </c>
      <c r="P1610" s="132" t="s">
        <v>431</v>
      </c>
      <c r="Q1610" s="132">
        <v>53</v>
      </c>
      <c r="R1610" s="132" t="s">
        <v>1162</v>
      </c>
      <c r="S1610" s="132">
        <v>1000319</v>
      </c>
      <c r="T1610" s="132" t="s">
        <v>2046</v>
      </c>
      <c r="U1610" s="132">
        <v>647</v>
      </c>
      <c r="V1610" s="132">
        <v>22</v>
      </c>
      <c r="W1610" s="132" t="s">
        <v>1048</v>
      </c>
      <c r="X1610" s="132">
        <v>4</v>
      </c>
    </row>
    <row r="1611" spans="1:24" hidden="1">
      <c r="A1611" s="132">
        <v>2038</v>
      </c>
      <c r="B1611" s="132" t="s">
        <v>1564</v>
      </c>
      <c r="C1611" s="132">
        <v>61045200000</v>
      </c>
      <c r="D1611" s="132" t="s">
        <v>723</v>
      </c>
      <c r="E1611" s="132" t="s">
        <v>443</v>
      </c>
      <c r="F1611" s="132">
        <v>53</v>
      </c>
      <c r="G1611" s="132" t="s">
        <v>3656</v>
      </c>
      <c r="H1611" s="132">
        <v>3</v>
      </c>
      <c r="I1611" s="132">
        <v>0.17199999999999999</v>
      </c>
      <c r="J1611" s="132">
        <v>1</v>
      </c>
      <c r="K1611" s="132">
        <v>0.17199999999999999</v>
      </c>
      <c r="L1611" s="132" t="s">
        <v>330</v>
      </c>
      <c r="M1611" s="132">
        <v>521</v>
      </c>
      <c r="N1611" s="132" t="s">
        <v>440</v>
      </c>
      <c r="O1611" s="132">
        <v>7485</v>
      </c>
      <c r="P1611" s="132" t="s">
        <v>439</v>
      </c>
      <c r="Q1611" s="132">
        <v>9</v>
      </c>
      <c r="R1611" s="132" t="s">
        <v>1162</v>
      </c>
      <c r="S1611" s="132">
        <v>1000319</v>
      </c>
      <c r="T1611" s="132" t="s">
        <v>1025</v>
      </c>
      <c r="U1611" s="132">
        <v>684</v>
      </c>
      <c r="V1611" s="132">
        <v>22</v>
      </c>
      <c r="W1611" s="132" t="s">
        <v>1144</v>
      </c>
      <c r="X1611" s="132">
        <v>23</v>
      </c>
    </row>
    <row r="1612" spans="1:24" hidden="1">
      <c r="A1612" s="132">
        <v>2039</v>
      </c>
      <c r="B1612" s="132" t="s">
        <v>1565</v>
      </c>
      <c r="C1612" s="132">
        <v>61045200000</v>
      </c>
      <c r="D1612" s="132" t="s">
        <v>723</v>
      </c>
      <c r="E1612" s="132" t="s">
        <v>443</v>
      </c>
      <c r="F1612" s="132">
        <v>53</v>
      </c>
      <c r="G1612" s="132" t="s">
        <v>3656</v>
      </c>
      <c r="H1612" s="132">
        <v>3</v>
      </c>
      <c r="I1612" s="132">
        <v>0.20200000000000001</v>
      </c>
      <c r="J1612" s="132">
        <v>1</v>
      </c>
      <c r="K1612" s="132">
        <v>0.20200000000000001</v>
      </c>
      <c r="L1612" s="132" t="s">
        <v>330</v>
      </c>
      <c r="M1612" s="132">
        <v>521</v>
      </c>
      <c r="N1612" s="132" t="s">
        <v>440</v>
      </c>
      <c r="O1612" s="132">
        <v>7485</v>
      </c>
      <c r="P1612" s="132" t="s">
        <v>439</v>
      </c>
      <c r="Q1612" s="132">
        <v>9</v>
      </c>
      <c r="R1612" s="132" t="s">
        <v>1162</v>
      </c>
      <c r="S1612" s="132">
        <v>1000319</v>
      </c>
      <c r="T1612" s="132" t="s">
        <v>1030</v>
      </c>
      <c r="U1612" s="132">
        <v>472</v>
      </c>
      <c r="V1612" s="132">
        <v>22</v>
      </c>
      <c r="W1612" s="132" t="s">
        <v>1144</v>
      </c>
      <c r="X1612" s="132">
        <v>23</v>
      </c>
    </row>
    <row r="1613" spans="1:24" hidden="1">
      <c r="A1613" s="132">
        <v>2040</v>
      </c>
      <c r="B1613" s="132" t="s">
        <v>1566</v>
      </c>
      <c r="C1613" s="132">
        <v>61034200090</v>
      </c>
      <c r="D1613" s="132" t="s">
        <v>512</v>
      </c>
      <c r="E1613" s="132" t="s">
        <v>442</v>
      </c>
      <c r="F1613" s="132">
        <v>24</v>
      </c>
      <c r="G1613" s="132" t="s">
        <v>3699</v>
      </c>
      <c r="H1613" s="132">
        <v>4</v>
      </c>
      <c r="I1613" s="132">
        <v>0.17199999999999999</v>
      </c>
      <c r="J1613" s="132">
        <v>1</v>
      </c>
      <c r="K1613" s="132">
        <v>0.17199999999999999</v>
      </c>
      <c r="L1613" s="132" t="s">
        <v>330</v>
      </c>
      <c r="M1613" s="132">
        <v>521</v>
      </c>
      <c r="N1613" s="132" t="s">
        <v>440</v>
      </c>
      <c r="O1613" s="132">
        <v>7485</v>
      </c>
      <c r="P1613" s="132" t="s">
        <v>439</v>
      </c>
      <c r="Q1613" s="132">
        <v>9</v>
      </c>
      <c r="R1613" s="132" t="s">
        <v>1162</v>
      </c>
      <c r="S1613" s="132">
        <v>1000319</v>
      </c>
      <c r="T1613" s="132" t="s">
        <v>929</v>
      </c>
      <c r="U1613" s="132">
        <v>467</v>
      </c>
      <c r="V1613" s="132">
        <v>20</v>
      </c>
      <c r="W1613" s="132" t="s">
        <v>1109</v>
      </c>
      <c r="X1613" s="132">
        <v>9</v>
      </c>
    </row>
    <row r="1614" spans="1:24" hidden="1">
      <c r="A1614" s="132">
        <v>2041</v>
      </c>
      <c r="B1614" s="132" t="s">
        <v>1567</v>
      </c>
      <c r="C1614" s="132">
        <v>61091000000</v>
      </c>
      <c r="D1614" s="132" t="s">
        <v>856</v>
      </c>
      <c r="E1614" s="132" t="s">
        <v>453</v>
      </c>
      <c r="F1614" s="132">
        <v>73</v>
      </c>
      <c r="G1614" s="132" t="s">
        <v>3656</v>
      </c>
      <c r="H1614" s="132">
        <v>3</v>
      </c>
      <c r="I1614" s="132">
        <v>0.13</v>
      </c>
      <c r="J1614" s="132">
        <v>1</v>
      </c>
      <c r="K1614" s="132">
        <v>0.13</v>
      </c>
      <c r="L1614" s="132" t="s">
        <v>330</v>
      </c>
      <c r="M1614" s="132">
        <v>521</v>
      </c>
      <c r="N1614" s="132" t="s">
        <v>440</v>
      </c>
      <c r="O1614" s="132">
        <v>7485</v>
      </c>
      <c r="P1614" s="132" t="s">
        <v>439</v>
      </c>
      <c r="Q1614" s="132">
        <v>9</v>
      </c>
      <c r="R1614" s="132" t="s">
        <v>1162</v>
      </c>
      <c r="S1614" s="132">
        <v>1000319</v>
      </c>
      <c r="T1614" s="132" t="s">
        <v>923</v>
      </c>
      <c r="U1614" s="132">
        <v>664</v>
      </c>
      <c r="V1614" s="132">
        <v>14</v>
      </c>
      <c r="W1614" s="132" t="s">
        <v>1046</v>
      </c>
      <c r="X1614" s="132">
        <v>12</v>
      </c>
    </row>
    <row r="1615" spans="1:24" hidden="1">
      <c r="A1615" s="132">
        <v>2042</v>
      </c>
      <c r="B1615" s="132" t="s">
        <v>1568</v>
      </c>
      <c r="C1615" s="132">
        <v>61091000000</v>
      </c>
      <c r="D1615" s="132" t="s">
        <v>856</v>
      </c>
      <c r="E1615" s="132" t="s">
        <v>453</v>
      </c>
      <c r="F1615" s="132">
        <v>73</v>
      </c>
      <c r="G1615" s="132" t="s">
        <v>3656</v>
      </c>
      <c r="H1615" s="132">
        <v>3</v>
      </c>
      <c r="I1615" s="132">
        <v>0.13600000000000001</v>
      </c>
      <c r="J1615" s="132">
        <v>1</v>
      </c>
      <c r="K1615" s="132">
        <v>0.13600000000000001</v>
      </c>
      <c r="L1615" s="132" t="s">
        <v>330</v>
      </c>
      <c r="M1615" s="132">
        <v>521</v>
      </c>
      <c r="N1615" s="132" t="s">
        <v>440</v>
      </c>
      <c r="O1615" s="132">
        <v>7485</v>
      </c>
      <c r="P1615" s="132" t="s">
        <v>439</v>
      </c>
      <c r="Q1615" s="132">
        <v>9</v>
      </c>
      <c r="R1615" s="132" t="s">
        <v>1162</v>
      </c>
      <c r="S1615" s="132">
        <v>1000319</v>
      </c>
      <c r="T1615" s="132" t="s">
        <v>4388</v>
      </c>
      <c r="U1615" s="132">
        <v>704</v>
      </c>
      <c r="V1615" s="132">
        <v>14</v>
      </c>
      <c r="W1615" s="132" t="s">
        <v>1046</v>
      </c>
      <c r="X1615" s="132">
        <v>12</v>
      </c>
    </row>
    <row r="1616" spans="1:24" hidden="1">
      <c r="A1616" s="132">
        <v>2043</v>
      </c>
      <c r="B1616" s="132" t="s">
        <v>1569</v>
      </c>
      <c r="C1616" s="132">
        <v>62046239000</v>
      </c>
      <c r="D1616" s="132" t="s">
        <v>875</v>
      </c>
      <c r="E1616" s="132" t="s">
        <v>420</v>
      </c>
      <c r="F1616" s="132">
        <v>93</v>
      </c>
      <c r="G1616" s="132" t="s">
        <v>3656</v>
      </c>
      <c r="H1616" s="132">
        <v>3</v>
      </c>
      <c r="I1616" s="132">
        <v>0.1</v>
      </c>
      <c r="J1616" s="132">
        <v>1</v>
      </c>
      <c r="K1616" s="132">
        <v>0.1</v>
      </c>
      <c r="L1616" s="132" t="s">
        <v>330</v>
      </c>
      <c r="M1616" s="132">
        <v>521</v>
      </c>
      <c r="N1616" s="132" t="s">
        <v>440</v>
      </c>
      <c r="O1616" s="132">
        <v>7485</v>
      </c>
      <c r="P1616" s="132" t="s">
        <v>439</v>
      </c>
      <c r="Q1616" s="132">
        <v>9</v>
      </c>
      <c r="R1616" s="132" t="s">
        <v>1162</v>
      </c>
      <c r="S1616" s="132">
        <v>1000319</v>
      </c>
      <c r="T1616" s="132" t="s">
        <v>2046</v>
      </c>
      <c r="U1616" s="132">
        <v>647</v>
      </c>
      <c r="V1616" s="132">
        <v>28</v>
      </c>
      <c r="W1616" s="132" t="s">
        <v>1038</v>
      </c>
      <c r="X1616" s="132">
        <v>5</v>
      </c>
    </row>
    <row r="1617" spans="1:24" hidden="1">
      <c r="A1617" s="132">
        <v>2044</v>
      </c>
      <c r="B1617" s="132" t="s">
        <v>1570</v>
      </c>
      <c r="C1617" s="132">
        <v>61091000000</v>
      </c>
      <c r="D1617" s="132" t="s">
        <v>856</v>
      </c>
      <c r="E1617" s="132" t="s">
        <v>453</v>
      </c>
      <c r="F1617" s="132">
        <v>73</v>
      </c>
      <c r="G1617" s="132" t="s">
        <v>3656</v>
      </c>
      <c r="H1617" s="132">
        <v>3</v>
      </c>
      <c r="I1617" s="132">
        <v>0.03</v>
      </c>
      <c r="J1617" s="132">
        <v>1</v>
      </c>
      <c r="K1617" s="132">
        <v>0.03</v>
      </c>
      <c r="L1617" s="132" t="s">
        <v>330</v>
      </c>
      <c r="M1617" s="132">
        <v>521</v>
      </c>
      <c r="N1617" s="132" t="s">
        <v>3915</v>
      </c>
      <c r="O1617" s="132">
        <v>7497</v>
      </c>
      <c r="P1617" s="132" t="s">
        <v>439</v>
      </c>
      <c r="Q1617" s="132">
        <v>9</v>
      </c>
      <c r="R1617" s="132" t="s">
        <v>1162</v>
      </c>
      <c r="S1617" s="132">
        <v>1000319</v>
      </c>
      <c r="T1617" s="132" t="s">
        <v>2049</v>
      </c>
      <c r="U1617" s="132">
        <v>636</v>
      </c>
      <c r="V1617" s="132">
        <v>0</v>
      </c>
      <c r="W1617" s="132" t="s">
        <v>1046</v>
      </c>
      <c r="X1617" s="132">
        <v>12</v>
      </c>
    </row>
    <row r="1618" spans="1:24" hidden="1">
      <c r="A1618" s="132">
        <v>2045</v>
      </c>
      <c r="B1618" s="132" t="s">
        <v>1571</v>
      </c>
      <c r="C1618" s="132">
        <v>61091000000</v>
      </c>
      <c r="D1618" s="132" t="s">
        <v>856</v>
      </c>
      <c r="E1618" s="132" t="s">
        <v>453</v>
      </c>
      <c r="F1618" s="132">
        <v>73</v>
      </c>
      <c r="G1618" s="132" t="s">
        <v>3656</v>
      </c>
      <c r="H1618" s="132">
        <v>3</v>
      </c>
      <c r="I1618" s="132">
        <v>3.4000000000000002E-2</v>
      </c>
      <c r="J1618" s="132">
        <v>1</v>
      </c>
      <c r="K1618" s="132">
        <v>3.4000000000000002E-2</v>
      </c>
      <c r="L1618" s="132" t="s">
        <v>330</v>
      </c>
      <c r="M1618" s="132">
        <v>521</v>
      </c>
      <c r="N1618" s="132" t="s">
        <v>3915</v>
      </c>
      <c r="O1618" s="132">
        <v>7497</v>
      </c>
      <c r="P1618" s="132" t="s">
        <v>439</v>
      </c>
      <c r="Q1618" s="132">
        <v>9</v>
      </c>
      <c r="R1618" s="132" t="s">
        <v>1162</v>
      </c>
      <c r="S1618" s="132">
        <v>1000319</v>
      </c>
      <c r="T1618" s="132" t="s">
        <v>2050</v>
      </c>
      <c r="U1618" s="132">
        <v>642</v>
      </c>
      <c r="V1618" s="132">
        <v>10</v>
      </c>
      <c r="W1618" s="132" t="s">
        <v>1046</v>
      </c>
      <c r="X1618" s="132">
        <v>12</v>
      </c>
    </row>
    <row r="1619" spans="1:24" hidden="1">
      <c r="A1619" s="132">
        <v>2046</v>
      </c>
      <c r="B1619" s="132" t="s">
        <v>1572</v>
      </c>
      <c r="C1619" s="132">
        <v>61159500000</v>
      </c>
      <c r="D1619" s="132" t="s">
        <v>745</v>
      </c>
      <c r="E1619" s="132" t="s">
        <v>3664</v>
      </c>
      <c r="F1619" s="132">
        <v>42</v>
      </c>
      <c r="G1619" s="132" t="s">
        <v>3699</v>
      </c>
      <c r="H1619" s="132">
        <v>4</v>
      </c>
      <c r="I1619" s="132">
        <v>6.4000000000000001E-2</v>
      </c>
      <c r="J1619" s="132">
        <v>1</v>
      </c>
      <c r="K1619" s="132">
        <v>6.4000000000000001E-2</v>
      </c>
      <c r="L1619" s="132" t="s">
        <v>330</v>
      </c>
      <c r="M1619" s="132">
        <v>521</v>
      </c>
      <c r="N1619" s="132" t="s">
        <v>436</v>
      </c>
      <c r="O1619" s="132">
        <v>1840</v>
      </c>
      <c r="P1619" s="132" t="s">
        <v>439</v>
      </c>
      <c r="Q1619" s="132">
        <v>9</v>
      </c>
      <c r="R1619" s="132" t="s">
        <v>1162</v>
      </c>
      <c r="S1619" s="132">
        <v>1000319</v>
      </c>
      <c r="T1619" s="132" t="s">
        <v>4382</v>
      </c>
      <c r="U1619" s="132">
        <v>467</v>
      </c>
      <c r="V1619" s="132">
        <v>9</v>
      </c>
      <c r="W1619" s="132" t="s">
        <v>1053</v>
      </c>
      <c r="X1619" s="132">
        <v>17</v>
      </c>
    </row>
    <row r="1620" spans="1:24" hidden="1">
      <c r="A1620" s="132">
        <v>2047</v>
      </c>
      <c r="B1620" s="132" t="s">
        <v>1573</v>
      </c>
      <c r="C1620" s="132">
        <v>61046200000</v>
      </c>
      <c r="D1620" s="132" t="s">
        <v>681</v>
      </c>
      <c r="E1620" s="132" t="s">
        <v>3671</v>
      </c>
      <c r="F1620" s="132">
        <v>54</v>
      </c>
      <c r="G1620" s="132" t="s">
        <v>3656</v>
      </c>
      <c r="H1620" s="132">
        <v>3</v>
      </c>
      <c r="I1620" s="132">
        <v>0.16400000000000001</v>
      </c>
      <c r="J1620" s="132">
        <v>1</v>
      </c>
      <c r="K1620" s="132">
        <v>0.16400000000000001</v>
      </c>
      <c r="L1620" s="132" t="s">
        <v>330</v>
      </c>
      <c r="M1620" s="132">
        <v>521</v>
      </c>
      <c r="N1620" s="132" t="s">
        <v>440</v>
      </c>
      <c r="O1620" s="132">
        <v>7485</v>
      </c>
      <c r="P1620" s="132" t="s">
        <v>439</v>
      </c>
      <c r="Q1620" s="132">
        <v>9</v>
      </c>
      <c r="R1620" s="132" t="s">
        <v>1162</v>
      </c>
      <c r="S1620" s="132">
        <v>1000319</v>
      </c>
      <c r="T1620" s="132" t="s">
        <v>2045</v>
      </c>
      <c r="U1620" s="132">
        <v>643</v>
      </c>
      <c r="V1620" s="132">
        <v>22</v>
      </c>
      <c r="W1620" s="132" t="s">
        <v>1038</v>
      </c>
      <c r="X1620" s="132">
        <v>5</v>
      </c>
    </row>
    <row r="1621" spans="1:24" hidden="1">
      <c r="A1621" s="132">
        <v>2048</v>
      </c>
      <c r="B1621" s="132" t="s">
        <v>1574</v>
      </c>
      <c r="C1621" s="132">
        <v>62034235000</v>
      </c>
      <c r="D1621" s="132" t="s">
        <v>484</v>
      </c>
      <c r="E1621" s="132" t="s">
        <v>420</v>
      </c>
      <c r="F1621" s="132">
        <v>93</v>
      </c>
      <c r="G1621" s="132" t="s">
        <v>3699</v>
      </c>
      <c r="H1621" s="132">
        <v>4</v>
      </c>
      <c r="I1621" s="132">
        <v>0.254</v>
      </c>
      <c r="J1621" s="132">
        <v>1</v>
      </c>
      <c r="K1621" s="132">
        <v>0.254</v>
      </c>
      <c r="L1621" s="132" t="s">
        <v>330</v>
      </c>
      <c r="M1621" s="132">
        <v>521</v>
      </c>
      <c r="N1621" s="132" t="s">
        <v>440</v>
      </c>
      <c r="O1621" s="132">
        <v>7485</v>
      </c>
      <c r="P1621" s="132" t="s">
        <v>439</v>
      </c>
      <c r="Q1621" s="132">
        <v>9</v>
      </c>
      <c r="R1621" s="132" t="s">
        <v>1162</v>
      </c>
      <c r="S1621" s="132">
        <v>1000319</v>
      </c>
      <c r="T1621" s="132" t="s">
        <v>4385</v>
      </c>
      <c r="U1621" s="132">
        <v>480</v>
      </c>
      <c r="V1621" s="132">
        <v>22</v>
      </c>
      <c r="W1621" s="132" t="s">
        <v>1038</v>
      </c>
      <c r="X1621" s="132">
        <v>5</v>
      </c>
    </row>
    <row r="1622" spans="1:24" hidden="1">
      <c r="A1622" s="132">
        <v>2049</v>
      </c>
      <c r="B1622" s="132" t="s">
        <v>1575</v>
      </c>
      <c r="C1622" s="132">
        <v>62034235000</v>
      </c>
      <c r="D1622" s="132" t="s">
        <v>484</v>
      </c>
      <c r="E1622" s="132" t="s">
        <v>420</v>
      </c>
      <c r="F1622" s="132">
        <v>93</v>
      </c>
      <c r="G1622" s="132" t="s">
        <v>3699</v>
      </c>
      <c r="H1622" s="132">
        <v>4</v>
      </c>
      <c r="I1622" s="132">
        <v>0.20599999999999999</v>
      </c>
      <c r="J1622" s="132">
        <v>1</v>
      </c>
      <c r="K1622" s="132">
        <v>0.20599999999999999</v>
      </c>
      <c r="L1622" s="132" t="s">
        <v>330</v>
      </c>
      <c r="M1622" s="132">
        <v>521</v>
      </c>
      <c r="N1622" s="132" t="s">
        <v>3915</v>
      </c>
      <c r="O1622" s="132">
        <v>7497</v>
      </c>
      <c r="P1622" s="132" t="s">
        <v>439</v>
      </c>
      <c r="Q1622" s="132">
        <v>9</v>
      </c>
      <c r="R1622" s="132" t="s">
        <v>1162</v>
      </c>
      <c r="S1622" s="132">
        <v>1000319</v>
      </c>
      <c r="T1622" s="132" t="s">
        <v>4380</v>
      </c>
      <c r="U1622" s="132">
        <v>666</v>
      </c>
      <c r="V1622" s="132">
        <v>30</v>
      </c>
      <c r="W1622" s="132" t="s">
        <v>1144</v>
      </c>
      <c r="X1622" s="132">
        <v>23</v>
      </c>
    </row>
    <row r="1623" spans="1:24" hidden="1">
      <c r="A1623" s="132">
        <v>2050</v>
      </c>
      <c r="B1623" s="132" t="s">
        <v>1576</v>
      </c>
      <c r="C1623" s="132">
        <v>65050090000</v>
      </c>
      <c r="D1623" s="132" t="s">
        <v>1121</v>
      </c>
      <c r="E1623" s="132" t="s">
        <v>434</v>
      </c>
      <c r="F1623" s="132">
        <v>5</v>
      </c>
      <c r="G1623" s="132" t="s">
        <v>3656</v>
      </c>
      <c r="H1623" s="132">
        <v>3</v>
      </c>
      <c r="I1623" s="132">
        <v>3.7999999999999999E-2</v>
      </c>
      <c r="J1623" s="132">
        <v>1</v>
      </c>
      <c r="K1623" s="132">
        <v>3.7999999999999999E-2</v>
      </c>
      <c r="L1623" s="132" t="s">
        <v>330</v>
      </c>
      <c r="M1623" s="132">
        <v>521</v>
      </c>
      <c r="N1623" s="132" t="s">
        <v>3915</v>
      </c>
      <c r="O1623" s="132">
        <v>7497</v>
      </c>
      <c r="P1623" s="132" t="s">
        <v>439</v>
      </c>
      <c r="Q1623" s="132">
        <v>9</v>
      </c>
      <c r="R1623" s="132" t="s">
        <v>1162</v>
      </c>
      <c r="S1623" s="132">
        <v>1000319</v>
      </c>
      <c r="T1623" s="132" t="s">
        <v>825</v>
      </c>
      <c r="U1623" s="132">
        <v>119</v>
      </c>
      <c r="V1623" s="132">
        <v>10</v>
      </c>
      <c r="W1623" s="132" t="s">
        <v>1063</v>
      </c>
      <c r="X1623" s="132">
        <v>13</v>
      </c>
    </row>
    <row r="1624" spans="1:24" hidden="1">
      <c r="A1624" s="132">
        <v>2051</v>
      </c>
      <c r="B1624" s="132" t="s">
        <v>1577</v>
      </c>
      <c r="C1624" s="132">
        <v>61124190000</v>
      </c>
      <c r="D1624" s="132" t="s">
        <v>986</v>
      </c>
      <c r="E1624" s="132" t="s">
        <v>3666</v>
      </c>
      <c r="F1624" s="132">
        <v>46</v>
      </c>
      <c r="G1624" s="132" t="s">
        <v>3656</v>
      </c>
      <c r="H1624" s="132">
        <v>3</v>
      </c>
      <c r="I1624" s="132">
        <v>5.3999999999999999E-2</v>
      </c>
      <c r="J1624" s="132">
        <v>1</v>
      </c>
      <c r="K1624" s="132">
        <v>5.3999999999999999E-2</v>
      </c>
      <c r="L1624" s="132" t="s">
        <v>330</v>
      </c>
      <c r="M1624" s="132">
        <v>521</v>
      </c>
      <c r="N1624" s="132" t="s">
        <v>3915</v>
      </c>
      <c r="O1624" s="132">
        <v>7497</v>
      </c>
      <c r="P1624" s="132" t="s">
        <v>425</v>
      </c>
      <c r="Q1624" s="132">
        <v>37</v>
      </c>
      <c r="R1624" s="132" t="s">
        <v>1162</v>
      </c>
      <c r="S1624" s="132">
        <v>1000319</v>
      </c>
      <c r="T1624" s="132">
        <v>18</v>
      </c>
      <c r="U1624" s="132">
        <v>2</v>
      </c>
      <c r="V1624" s="132">
        <v>22</v>
      </c>
      <c r="W1624" s="132" t="s">
        <v>1053</v>
      </c>
      <c r="X1624" s="132">
        <v>17</v>
      </c>
    </row>
    <row r="1625" spans="1:24" hidden="1">
      <c r="A1625" s="132">
        <v>2052</v>
      </c>
      <c r="B1625" s="132" t="s">
        <v>1578</v>
      </c>
      <c r="C1625" s="132">
        <v>61124190000</v>
      </c>
      <c r="D1625" s="132" t="s">
        <v>986</v>
      </c>
      <c r="E1625" s="132" t="s">
        <v>3666</v>
      </c>
      <c r="F1625" s="132">
        <v>46</v>
      </c>
      <c r="G1625" s="132" t="s">
        <v>3656</v>
      </c>
      <c r="H1625" s="132">
        <v>3</v>
      </c>
      <c r="I1625" s="132">
        <v>5.8000000000000003E-2</v>
      </c>
      <c r="J1625" s="132">
        <v>1</v>
      </c>
      <c r="K1625" s="132">
        <v>5.8000000000000003E-2</v>
      </c>
      <c r="L1625" s="132" t="s">
        <v>330</v>
      </c>
      <c r="M1625" s="132">
        <v>521</v>
      </c>
      <c r="N1625" s="132" t="s">
        <v>3915</v>
      </c>
      <c r="O1625" s="132">
        <v>7497</v>
      </c>
      <c r="P1625" s="132" t="s">
        <v>425</v>
      </c>
      <c r="Q1625" s="132">
        <v>37</v>
      </c>
      <c r="R1625" s="132" t="s">
        <v>1162</v>
      </c>
      <c r="S1625" s="132">
        <v>1000319</v>
      </c>
      <c r="T1625" s="132">
        <v>24</v>
      </c>
      <c r="U1625" s="132">
        <v>15</v>
      </c>
      <c r="V1625" s="132">
        <v>22</v>
      </c>
      <c r="W1625" s="132" t="s">
        <v>1053</v>
      </c>
      <c r="X1625" s="132">
        <v>17</v>
      </c>
    </row>
    <row r="1626" spans="1:24" hidden="1">
      <c r="A1626" s="132">
        <v>2053</v>
      </c>
      <c r="B1626" s="132" t="s">
        <v>1579</v>
      </c>
      <c r="C1626" s="132">
        <v>61044300000</v>
      </c>
      <c r="D1626" s="132" t="s">
        <v>995</v>
      </c>
      <c r="E1626" s="132" t="s">
        <v>426</v>
      </c>
      <c r="F1626" s="132">
        <v>43</v>
      </c>
      <c r="G1626" s="132" t="s">
        <v>3656</v>
      </c>
      <c r="H1626" s="132">
        <v>3</v>
      </c>
      <c r="I1626" s="132">
        <v>0.16400000000000001</v>
      </c>
      <c r="J1626" s="132">
        <v>1</v>
      </c>
      <c r="K1626" s="132">
        <v>0.16400000000000001</v>
      </c>
      <c r="L1626" s="132" t="s">
        <v>330</v>
      </c>
      <c r="M1626" s="132">
        <v>521</v>
      </c>
      <c r="N1626" s="132" t="s">
        <v>3915</v>
      </c>
      <c r="O1626" s="132">
        <v>7497</v>
      </c>
      <c r="P1626" s="132" t="s">
        <v>425</v>
      </c>
      <c r="Q1626" s="132">
        <v>37</v>
      </c>
      <c r="R1626" s="132" t="s">
        <v>1162</v>
      </c>
      <c r="S1626" s="132">
        <v>1000319</v>
      </c>
      <c r="T1626" s="132" t="s">
        <v>4383</v>
      </c>
      <c r="U1626" s="132">
        <v>664</v>
      </c>
      <c r="V1626" s="132">
        <v>33</v>
      </c>
      <c r="W1626" s="132" t="s">
        <v>1063</v>
      </c>
      <c r="X1626" s="132">
        <v>13</v>
      </c>
    </row>
    <row r="1627" spans="1:24" hidden="1">
      <c r="A1627" s="132">
        <v>2054</v>
      </c>
      <c r="B1627" s="132" t="s">
        <v>1580</v>
      </c>
      <c r="C1627" s="132">
        <v>62023000000</v>
      </c>
      <c r="D1627" s="132" t="s">
        <v>722</v>
      </c>
      <c r="E1627" s="132" t="s">
        <v>3650</v>
      </c>
      <c r="F1627" s="132">
        <v>14</v>
      </c>
      <c r="G1627" s="132" t="s">
        <v>3656</v>
      </c>
      <c r="H1627" s="132">
        <v>3</v>
      </c>
      <c r="I1627" s="132">
        <v>0.14399999999999999</v>
      </c>
      <c r="J1627" s="132">
        <v>1</v>
      </c>
      <c r="K1627" s="132">
        <v>0.14399999999999999</v>
      </c>
      <c r="L1627" s="132" t="s">
        <v>330</v>
      </c>
      <c r="M1627" s="132">
        <v>521</v>
      </c>
      <c r="N1627" s="132" t="s">
        <v>440</v>
      </c>
      <c r="O1627" s="132">
        <v>7485</v>
      </c>
      <c r="P1627" s="132" t="s">
        <v>439</v>
      </c>
      <c r="Q1627" s="132">
        <v>9</v>
      </c>
      <c r="R1627" s="132" t="s">
        <v>1162</v>
      </c>
      <c r="S1627" s="132">
        <v>1000319</v>
      </c>
      <c r="T1627" s="132" t="s">
        <v>2041</v>
      </c>
      <c r="U1627" s="132">
        <v>646</v>
      </c>
      <c r="V1627" s="132">
        <v>26</v>
      </c>
      <c r="W1627" s="132" t="s">
        <v>1046</v>
      </c>
      <c r="X1627" s="132">
        <v>12</v>
      </c>
    </row>
    <row r="1628" spans="1:24" hidden="1">
      <c r="A1628" s="132">
        <v>2055</v>
      </c>
      <c r="B1628" s="132" t="s">
        <v>1581</v>
      </c>
      <c r="C1628" s="132">
        <v>61091000000</v>
      </c>
      <c r="D1628" s="132" t="s">
        <v>856</v>
      </c>
      <c r="E1628" s="132" t="s">
        <v>453</v>
      </c>
      <c r="F1628" s="132">
        <v>73</v>
      </c>
      <c r="G1628" s="132" t="s">
        <v>3656</v>
      </c>
      <c r="H1628" s="132">
        <v>3</v>
      </c>
      <c r="I1628" s="132">
        <v>5.8000000000000003E-2</v>
      </c>
      <c r="J1628" s="132">
        <v>1</v>
      </c>
      <c r="K1628" s="132">
        <v>5.8000000000000003E-2</v>
      </c>
      <c r="L1628" s="132" t="s">
        <v>330</v>
      </c>
      <c r="M1628" s="132">
        <v>521</v>
      </c>
      <c r="N1628" s="132" t="s">
        <v>440</v>
      </c>
      <c r="O1628" s="132">
        <v>7485</v>
      </c>
      <c r="P1628" s="132" t="s">
        <v>439</v>
      </c>
      <c r="Q1628" s="132">
        <v>9</v>
      </c>
      <c r="R1628" s="132" t="s">
        <v>1162</v>
      </c>
      <c r="S1628" s="132">
        <v>1000319</v>
      </c>
      <c r="T1628" s="132" t="s">
        <v>2052</v>
      </c>
      <c r="U1628" s="132">
        <v>640</v>
      </c>
      <c r="V1628" s="132">
        <v>16</v>
      </c>
      <c r="W1628" s="132" t="s">
        <v>1046</v>
      </c>
      <c r="X1628" s="132">
        <v>12</v>
      </c>
    </row>
    <row r="1629" spans="1:24" hidden="1">
      <c r="A1629" s="132">
        <v>2056</v>
      </c>
      <c r="B1629" s="132" t="s">
        <v>1582</v>
      </c>
      <c r="C1629" s="132">
        <v>61112090000</v>
      </c>
      <c r="D1629" s="132" t="s">
        <v>1181</v>
      </c>
      <c r="E1629" s="132" t="s">
        <v>442</v>
      </c>
      <c r="F1629" s="132">
        <v>24</v>
      </c>
      <c r="G1629" s="132" t="s">
        <v>4311</v>
      </c>
      <c r="H1629" s="132">
        <v>6</v>
      </c>
      <c r="I1629" s="132">
        <v>3.4000000000000002E-2</v>
      </c>
      <c r="J1629" s="132">
        <v>1</v>
      </c>
      <c r="K1629" s="132">
        <v>3.4000000000000002E-2</v>
      </c>
      <c r="L1629" s="132" t="s">
        <v>330</v>
      </c>
      <c r="M1629" s="132">
        <v>521</v>
      </c>
      <c r="N1629" s="132" t="s">
        <v>440</v>
      </c>
      <c r="O1629" s="132">
        <v>7485</v>
      </c>
      <c r="P1629" s="132" t="s">
        <v>439</v>
      </c>
      <c r="Q1629" s="132">
        <v>9</v>
      </c>
      <c r="R1629" s="132" t="s">
        <v>1162</v>
      </c>
      <c r="S1629" s="132">
        <v>1000319</v>
      </c>
      <c r="T1629" s="132" t="s">
        <v>2046</v>
      </c>
      <c r="U1629" s="132">
        <v>647</v>
      </c>
      <c r="V1629" s="132">
        <v>0</v>
      </c>
      <c r="W1629" s="132" t="s">
        <v>1109</v>
      </c>
      <c r="X1629" s="132">
        <v>9</v>
      </c>
    </row>
    <row r="1630" spans="1:24" hidden="1">
      <c r="A1630" s="132">
        <v>2057</v>
      </c>
      <c r="B1630" s="132" t="s">
        <v>1583</v>
      </c>
      <c r="C1630" s="132">
        <v>61091000000</v>
      </c>
      <c r="D1630" s="132" t="s">
        <v>856</v>
      </c>
      <c r="E1630" s="132" t="s">
        <v>453</v>
      </c>
      <c r="F1630" s="132">
        <v>73</v>
      </c>
      <c r="G1630" s="132" t="s">
        <v>3656</v>
      </c>
      <c r="H1630" s="132">
        <v>3</v>
      </c>
      <c r="I1630" s="132">
        <v>3.7999999999999999E-2</v>
      </c>
      <c r="J1630" s="132">
        <v>1</v>
      </c>
      <c r="K1630" s="132">
        <v>3.7999999999999999E-2</v>
      </c>
      <c r="L1630" s="132" t="s">
        <v>330</v>
      </c>
      <c r="M1630" s="132">
        <v>521</v>
      </c>
      <c r="N1630" s="132" t="s">
        <v>3915</v>
      </c>
      <c r="O1630" s="132">
        <v>7497</v>
      </c>
      <c r="P1630" s="132" t="s">
        <v>439</v>
      </c>
      <c r="Q1630" s="132">
        <v>9</v>
      </c>
      <c r="R1630" s="132" t="s">
        <v>1162</v>
      </c>
      <c r="S1630" s="132">
        <v>1000319</v>
      </c>
      <c r="T1630" s="132" t="s">
        <v>2049</v>
      </c>
      <c r="U1630" s="132">
        <v>636</v>
      </c>
      <c r="V1630" s="132">
        <v>12</v>
      </c>
      <c r="W1630" s="132" t="s">
        <v>1046</v>
      </c>
      <c r="X1630" s="132">
        <v>12</v>
      </c>
    </row>
    <row r="1631" spans="1:24" hidden="1">
      <c r="A1631" s="132">
        <v>2058</v>
      </c>
      <c r="B1631" s="132" t="s">
        <v>1584</v>
      </c>
      <c r="C1631" s="132">
        <v>61109090000</v>
      </c>
      <c r="D1631" s="132" t="s">
        <v>1526</v>
      </c>
      <c r="E1631" s="132" t="s">
        <v>3690</v>
      </c>
      <c r="F1631" s="132">
        <v>89</v>
      </c>
      <c r="G1631" s="132" t="s">
        <v>3656</v>
      </c>
      <c r="H1631" s="132">
        <v>3</v>
      </c>
      <c r="I1631" s="132">
        <v>0.112</v>
      </c>
      <c r="J1631" s="132">
        <v>1</v>
      </c>
      <c r="K1631" s="132">
        <v>0.112</v>
      </c>
      <c r="L1631" s="132" t="s">
        <v>330</v>
      </c>
      <c r="M1631" s="132">
        <v>521</v>
      </c>
      <c r="N1631" s="132" t="s">
        <v>3915</v>
      </c>
      <c r="O1631" s="132">
        <v>7497</v>
      </c>
      <c r="P1631" s="132" t="s">
        <v>431</v>
      </c>
      <c r="Q1631" s="132">
        <v>53</v>
      </c>
      <c r="R1631" s="132" t="s">
        <v>1162</v>
      </c>
      <c r="S1631" s="132">
        <v>1000319</v>
      </c>
      <c r="T1631" s="132" t="s">
        <v>2043</v>
      </c>
      <c r="U1631" s="132">
        <v>639</v>
      </c>
      <c r="V1631" s="132">
        <v>22</v>
      </c>
      <c r="W1631" s="132" t="s">
        <v>1046</v>
      </c>
      <c r="X1631" s="132">
        <v>12</v>
      </c>
    </row>
    <row r="1632" spans="1:24" hidden="1">
      <c r="A1632" s="132">
        <v>2059</v>
      </c>
      <c r="B1632" s="132" t="s">
        <v>1585</v>
      </c>
      <c r="C1632" s="132">
        <v>61102099000</v>
      </c>
      <c r="D1632" s="132" t="s">
        <v>728</v>
      </c>
      <c r="E1632" s="132" t="s">
        <v>316</v>
      </c>
      <c r="F1632" s="132">
        <v>17</v>
      </c>
      <c r="G1632" s="132" t="s">
        <v>3656</v>
      </c>
      <c r="H1632" s="132">
        <v>3</v>
      </c>
      <c r="I1632" s="132">
        <v>9.6000000000000002E-2</v>
      </c>
      <c r="J1632" s="132">
        <v>1</v>
      </c>
      <c r="K1632" s="132">
        <v>9.6000000000000002E-2</v>
      </c>
      <c r="L1632" s="132" t="s">
        <v>330</v>
      </c>
      <c r="M1632" s="132">
        <v>521</v>
      </c>
      <c r="N1632" s="132" t="s">
        <v>440</v>
      </c>
      <c r="O1632" s="132">
        <v>7485</v>
      </c>
      <c r="P1632" s="132" t="s">
        <v>439</v>
      </c>
      <c r="Q1632" s="132">
        <v>9</v>
      </c>
      <c r="R1632" s="132" t="s">
        <v>1162</v>
      </c>
      <c r="S1632" s="132">
        <v>1000319</v>
      </c>
      <c r="T1632" s="132" t="s">
        <v>2043</v>
      </c>
      <c r="U1632" s="132">
        <v>639</v>
      </c>
      <c r="V1632" s="132">
        <v>22</v>
      </c>
      <c r="W1632" s="132" t="s">
        <v>1046</v>
      </c>
      <c r="X1632" s="132">
        <v>12</v>
      </c>
    </row>
    <row r="1633" spans="1:24" hidden="1">
      <c r="A1633" s="132">
        <v>2060</v>
      </c>
      <c r="B1633" s="132" t="s">
        <v>1586</v>
      </c>
      <c r="C1633" s="132">
        <v>61091000000</v>
      </c>
      <c r="D1633" s="132" t="s">
        <v>839</v>
      </c>
      <c r="E1633" s="132" t="s">
        <v>453</v>
      </c>
      <c r="F1633" s="132">
        <v>73</v>
      </c>
      <c r="G1633" s="132" t="s">
        <v>3699</v>
      </c>
      <c r="H1633" s="132">
        <v>4</v>
      </c>
      <c r="I1633" s="132">
        <v>5.1999999999999998E-2</v>
      </c>
      <c r="J1633" s="132">
        <v>1</v>
      </c>
      <c r="K1633" s="132">
        <v>5.1999999999999998E-2</v>
      </c>
      <c r="L1633" s="132" t="s">
        <v>330</v>
      </c>
      <c r="M1633" s="132">
        <v>521</v>
      </c>
      <c r="N1633" s="132" t="s">
        <v>440</v>
      </c>
      <c r="O1633" s="132">
        <v>7485</v>
      </c>
      <c r="P1633" s="132" t="s">
        <v>439</v>
      </c>
      <c r="Q1633" s="132">
        <v>9</v>
      </c>
      <c r="R1633" s="132" t="s">
        <v>1162</v>
      </c>
      <c r="S1633" s="132">
        <v>1000319</v>
      </c>
      <c r="T1633" s="132" t="s">
        <v>2043</v>
      </c>
      <c r="U1633" s="132">
        <v>639</v>
      </c>
      <c r="V1633" s="132">
        <v>14</v>
      </c>
      <c r="W1633" s="132" t="s">
        <v>1046</v>
      </c>
      <c r="X1633" s="132">
        <v>12</v>
      </c>
    </row>
    <row r="1634" spans="1:24" hidden="1">
      <c r="A1634" s="132">
        <v>2061</v>
      </c>
      <c r="B1634" s="132" t="s">
        <v>1587</v>
      </c>
      <c r="C1634" s="132">
        <v>61034200090</v>
      </c>
      <c r="D1634" s="132" t="s">
        <v>512</v>
      </c>
      <c r="E1634" s="132" t="s">
        <v>442</v>
      </c>
      <c r="F1634" s="132">
        <v>24</v>
      </c>
      <c r="G1634" s="132" t="s">
        <v>3699</v>
      </c>
      <c r="H1634" s="132">
        <v>4</v>
      </c>
      <c r="I1634" s="132">
        <v>4.2000000000000003E-2</v>
      </c>
      <c r="J1634" s="132">
        <v>1</v>
      </c>
      <c r="K1634" s="132">
        <v>4.2000000000000003E-2</v>
      </c>
      <c r="L1634" s="132" t="s">
        <v>330</v>
      </c>
      <c r="M1634" s="132">
        <v>521</v>
      </c>
      <c r="N1634" s="132" t="s">
        <v>440</v>
      </c>
      <c r="O1634" s="132">
        <v>7485</v>
      </c>
      <c r="P1634" s="132" t="s">
        <v>439</v>
      </c>
      <c r="Q1634" s="132">
        <v>9</v>
      </c>
      <c r="R1634" s="132" t="s">
        <v>1162</v>
      </c>
      <c r="S1634" s="132">
        <v>1000319</v>
      </c>
      <c r="T1634" s="132" t="s">
        <v>2047</v>
      </c>
      <c r="U1634" s="132">
        <v>637</v>
      </c>
      <c r="V1634" s="132">
        <v>0</v>
      </c>
      <c r="W1634" s="132" t="s">
        <v>1048</v>
      </c>
      <c r="X1634" s="132">
        <v>4</v>
      </c>
    </row>
    <row r="1635" spans="1:24" hidden="1">
      <c r="A1635" s="132">
        <v>2062</v>
      </c>
      <c r="B1635" s="132" t="s">
        <v>1588</v>
      </c>
      <c r="C1635" s="132">
        <v>61034200090</v>
      </c>
      <c r="D1635" s="132" t="s">
        <v>512</v>
      </c>
      <c r="E1635" s="132" t="s">
        <v>442</v>
      </c>
      <c r="F1635" s="132">
        <v>24</v>
      </c>
      <c r="G1635" s="132" t="s">
        <v>3699</v>
      </c>
      <c r="H1635" s="132">
        <v>4</v>
      </c>
      <c r="I1635" s="132">
        <v>5.1999999999999998E-2</v>
      </c>
      <c r="J1635" s="132">
        <v>1</v>
      </c>
      <c r="K1635" s="132">
        <v>5.1999999999999998E-2</v>
      </c>
      <c r="L1635" s="132" t="s">
        <v>330</v>
      </c>
      <c r="M1635" s="132">
        <v>521</v>
      </c>
      <c r="N1635" s="132" t="s">
        <v>440</v>
      </c>
      <c r="O1635" s="132">
        <v>7485</v>
      </c>
      <c r="P1635" s="132" t="s">
        <v>439</v>
      </c>
      <c r="Q1635" s="132">
        <v>9</v>
      </c>
      <c r="R1635" s="132" t="s">
        <v>1162</v>
      </c>
      <c r="S1635" s="132">
        <v>1000319</v>
      </c>
      <c r="T1635" s="132" t="s">
        <v>2045</v>
      </c>
      <c r="U1635" s="132">
        <v>643</v>
      </c>
      <c r="V1635" s="132">
        <v>0</v>
      </c>
      <c r="W1635" s="132" t="s">
        <v>1109</v>
      </c>
      <c r="X1635" s="132">
        <v>9</v>
      </c>
    </row>
    <row r="1636" spans="1:24" hidden="1">
      <c r="A1636" s="132">
        <v>2063</v>
      </c>
      <c r="B1636" s="132" t="s">
        <v>1589</v>
      </c>
      <c r="C1636" s="132">
        <v>61112090000</v>
      </c>
      <c r="D1636" s="132" t="s">
        <v>1188</v>
      </c>
      <c r="E1636" s="132" t="s">
        <v>442</v>
      </c>
      <c r="F1636" s="132">
        <v>24</v>
      </c>
      <c r="G1636" s="132" t="s">
        <v>4310</v>
      </c>
      <c r="H1636" s="132">
        <v>7</v>
      </c>
      <c r="I1636" s="132">
        <v>3.5999999999999997E-2</v>
      </c>
      <c r="J1636" s="132">
        <v>1</v>
      </c>
      <c r="K1636" s="132">
        <v>3.5999999999999997E-2</v>
      </c>
      <c r="L1636" s="132" t="s">
        <v>330</v>
      </c>
      <c r="M1636" s="132">
        <v>521</v>
      </c>
      <c r="N1636" s="132" t="s">
        <v>440</v>
      </c>
      <c r="O1636" s="132">
        <v>7485</v>
      </c>
      <c r="P1636" s="132" t="s">
        <v>439</v>
      </c>
      <c r="Q1636" s="132">
        <v>9</v>
      </c>
      <c r="R1636" s="132" t="s">
        <v>1162</v>
      </c>
      <c r="S1636" s="132">
        <v>1000319</v>
      </c>
      <c r="T1636" s="132" t="s">
        <v>2046</v>
      </c>
      <c r="U1636" s="132">
        <v>647</v>
      </c>
      <c r="V1636" s="132">
        <v>0</v>
      </c>
      <c r="W1636" s="132" t="s">
        <v>1048</v>
      </c>
      <c r="X1636" s="132">
        <v>4</v>
      </c>
    </row>
    <row r="1637" spans="1:24" hidden="1">
      <c r="A1637" s="132">
        <v>2064</v>
      </c>
      <c r="B1637" s="132" t="s">
        <v>1590</v>
      </c>
      <c r="C1637" s="132">
        <v>61091000000</v>
      </c>
      <c r="D1637" s="132" t="s">
        <v>839</v>
      </c>
      <c r="E1637" s="132" t="s">
        <v>453</v>
      </c>
      <c r="F1637" s="132">
        <v>73</v>
      </c>
      <c r="G1637" s="132" t="s">
        <v>3699</v>
      </c>
      <c r="H1637" s="132">
        <v>4</v>
      </c>
      <c r="I1637" s="132">
        <v>9.6000000000000002E-2</v>
      </c>
      <c r="J1637" s="132">
        <v>1</v>
      </c>
      <c r="K1637" s="132">
        <v>9.6000000000000002E-2</v>
      </c>
      <c r="L1637" s="132" t="s">
        <v>330</v>
      </c>
      <c r="M1637" s="132">
        <v>521</v>
      </c>
      <c r="N1637" s="132" t="s">
        <v>440</v>
      </c>
      <c r="O1637" s="132">
        <v>7485</v>
      </c>
      <c r="P1637" s="132" t="s">
        <v>439</v>
      </c>
      <c r="Q1637" s="132">
        <v>9</v>
      </c>
      <c r="R1637" s="132" t="s">
        <v>1162</v>
      </c>
      <c r="S1637" s="132">
        <v>1000319</v>
      </c>
      <c r="T1637" s="132" t="s">
        <v>1030</v>
      </c>
      <c r="U1637" s="132">
        <v>472</v>
      </c>
      <c r="V1637" s="132">
        <v>12</v>
      </c>
      <c r="W1637" s="132" t="s">
        <v>1048</v>
      </c>
      <c r="X1637" s="132">
        <v>4</v>
      </c>
    </row>
    <row r="1638" spans="1:24" hidden="1">
      <c r="A1638" s="132">
        <v>2065</v>
      </c>
      <c r="B1638" s="132" t="s">
        <v>1591</v>
      </c>
      <c r="C1638" s="132">
        <v>61034200090</v>
      </c>
      <c r="D1638" s="132" t="s">
        <v>512</v>
      </c>
      <c r="E1638" s="132" t="s">
        <v>442</v>
      </c>
      <c r="F1638" s="132">
        <v>24</v>
      </c>
      <c r="G1638" s="132" t="s">
        <v>3699</v>
      </c>
      <c r="H1638" s="132">
        <v>4</v>
      </c>
      <c r="I1638" s="132">
        <v>0.126</v>
      </c>
      <c r="J1638" s="132">
        <v>1</v>
      </c>
      <c r="K1638" s="132">
        <v>0.126</v>
      </c>
      <c r="L1638" s="132" t="s">
        <v>330</v>
      </c>
      <c r="M1638" s="132">
        <v>521</v>
      </c>
      <c r="N1638" s="132" t="s">
        <v>440</v>
      </c>
      <c r="O1638" s="132">
        <v>7485</v>
      </c>
      <c r="P1638" s="132" t="s">
        <v>439</v>
      </c>
      <c r="Q1638" s="132">
        <v>9</v>
      </c>
      <c r="R1638" s="132" t="s">
        <v>1162</v>
      </c>
      <c r="S1638" s="132">
        <v>1000319</v>
      </c>
      <c r="T1638" s="132" t="s">
        <v>1025</v>
      </c>
      <c r="U1638" s="132">
        <v>684</v>
      </c>
      <c r="V1638" s="132">
        <v>20</v>
      </c>
      <c r="W1638" s="132" t="s">
        <v>1048</v>
      </c>
      <c r="X1638" s="132">
        <v>4</v>
      </c>
    </row>
    <row r="1639" spans="1:24" hidden="1">
      <c r="A1639" s="132">
        <v>2066</v>
      </c>
      <c r="B1639" s="132" t="s">
        <v>1592</v>
      </c>
      <c r="C1639" s="132">
        <v>61091000000</v>
      </c>
      <c r="D1639" s="132" t="s">
        <v>717</v>
      </c>
      <c r="E1639" s="132" t="s">
        <v>4432</v>
      </c>
      <c r="F1639" s="132">
        <v>21</v>
      </c>
      <c r="G1639" s="132" t="s">
        <v>3699</v>
      </c>
      <c r="H1639" s="132">
        <v>4</v>
      </c>
      <c r="I1639" s="132">
        <v>0.05</v>
      </c>
      <c r="J1639" s="132">
        <v>1</v>
      </c>
      <c r="K1639" s="132">
        <v>0.05</v>
      </c>
      <c r="L1639" s="132" t="s">
        <v>330</v>
      </c>
      <c r="M1639" s="132">
        <v>521</v>
      </c>
      <c r="N1639" s="132" t="s">
        <v>3915</v>
      </c>
      <c r="O1639" s="132">
        <v>7497</v>
      </c>
      <c r="P1639" s="132" t="s">
        <v>439</v>
      </c>
      <c r="Q1639" s="132">
        <v>9</v>
      </c>
      <c r="R1639" s="132" t="s">
        <v>1162</v>
      </c>
      <c r="S1639" s="132">
        <v>1000319</v>
      </c>
      <c r="T1639" s="132" t="s">
        <v>2050</v>
      </c>
      <c r="U1639" s="132">
        <v>642</v>
      </c>
      <c r="V1639" s="132">
        <v>0</v>
      </c>
      <c r="W1639" s="132" t="s">
        <v>1046</v>
      </c>
      <c r="X1639" s="132">
        <v>12</v>
      </c>
    </row>
    <row r="1640" spans="1:24" hidden="1">
      <c r="A1640" s="132">
        <v>2067</v>
      </c>
      <c r="B1640" s="132" t="s">
        <v>1593</v>
      </c>
      <c r="C1640" s="132">
        <v>61091000000</v>
      </c>
      <c r="D1640" s="132" t="s">
        <v>856</v>
      </c>
      <c r="E1640" s="132" t="s">
        <v>453</v>
      </c>
      <c r="F1640" s="132">
        <v>73</v>
      </c>
      <c r="G1640" s="132" t="s">
        <v>3656</v>
      </c>
      <c r="H1640" s="132">
        <v>3</v>
      </c>
      <c r="I1640" s="132">
        <v>3.2000000000000001E-2</v>
      </c>
      <c r="J1640" s="132">
        <v>1</v>
      </c>
      <c r="K1640" s="132">
        <v>3.2000000000000001E-2</v>
      </c>
      <c r="L1640" s="132" t="s">
        <v>330</v>
      </c>
      <c r="M1640" s="132">
        <v>521</v>
      </c>
      <c r="N1640" s="132" t="s">
        <v>3915</v>
      </c>
      <c r="O1640" s="132">
        <v>7497</v>
      </c>
      <c r="P1640" s="132" t="s">
        <v>439</v>
      </c>
      <c r="Q1640" s="132">
        <v>9</v>
      </c>
      <c r="R1640" s="132" t="s">
        <v>1162</v>
      </c>
      <c r="S1640" s="132">
        <v>1000319</v>
      </c>
      <c r="T1640" s="132" t="s">
        <v>2050</v>
      </c>
      <c r="U1640" s="132">
        <v>642</v>
      </c>
      <c r="V1640" s="132">
        <v>22</v>
      </c>
      <c r="W1640" s="132" t="s">
        <v>1046</v>
      </c>
      <c r="X1640" s="132">
        <v>12</v>
      </c>
    </row>
    <row r="1641" spans="1:24" hidden="1">
      <c r="A1641" s="132">
        <v>2068</v>
      </c>
      <c r="B1641" s="132" t="s">
        <v>1594</v>
      </c>
      <c r="C1641" s="132">
        <v>61034200090</v>
      </c>
      <c r="D1641" s="132" t="s">
        <v>512</v>
      </c>
      <c r="E1641" s="132" t="s">
        <v>442</v>
      </c>
      <c r="F1641" s="132">
        <v>24</v>
      </c>
      <c r="G1641" s="132" t="s">
        <v>3699</v>
      </c>
      <c r="H1641" s="132">
        <v>4</v>
      </c>
      <c r="I1641" s="132">
        <v>5.8000000000000003E-2</v>
      </c>
      <c r="J1641" s="132">
        <v>1</v>
      </c>
      <c r="K1641" s="132">
        <v>5.8000000000000003E-2</v>
      </c>
      <c r="L1641" s="132" t="s">
        <v>330</v>
      </c>
      <c r="M1641" s="132">
        <v>521</v>
      </c>
      <c r="N1641" s="132" t="s">
        <v>440</v>
      </c>
      <c r="O1641" s="132">
        <v>7485</v>
      </c>
      <c r="P1641" s="132" t="s">
        <v>439</v>
      </c>
      <c r="Q1641" s="132">
        <v>9</v>
      </c>
      <c r="R1641" s="132" t="s">
        <v>1162</v>
      </c>
      <c r="S1641" s="132">
        <v>1000319</v>
      </c>
      <c r="T1641" s="132" t="s">
        <v>923</v>
      </c>
      <c r="U1641" s="132">
        <v>664</v>
      </c>
      <c r="V1641" s="132">
        <v>0</v>
      </c>
      <c r="W1641" s="132" t="s">
        <v>1050</v>
      </c>
      <c r="X1641" s="132">
        <v>20</v>
      </c>
    </row>
    <row r="1642" spans="1:24" hidden="1">
      <c r="A1642" s="132">
        <v>2069</v>
      </c>
      <c r="B1642" s="132" t="s">
        <v>1595</v>
      </c>
      <c r="C1642" s="132">
        <v>61091000000</v>
      </c>
      <c r="D1642" s="132" t="s">
        <v>856</v>
      </c>
      <c r="E1642" s="132" t="s">
        <v>453</v>
      </c>
      <c r="F1642" s="132">
        <v>73</v>
      </c>
      <c r="G1642" s="132" t="s">
        <v>3656</v>
      </c>
      <c r="H1642" s="132">
        <v>3</v>
      </c>
      <c r="I1642" s="132">
        <v>0.04</v>
      </c>
      <c r="J1642" s="132">
        <v>1</v>
      </c>
      <c r="K1642" s="132">
        <v>0.04</v>
      </c>
      <c r="L1642" s="132" t="s">
        <v>330</v>
      </c>
      <c r="M1642" s="132">
        <v>521</v>
      </c>
      <c r="N1642" s="132" t="s">
        <v>440</v>
      </c>
      <c r="O1642" s="132">
        <v>7485</v>
      </c>
      <c r="P1642" s="132" t="s">
        <v>439</v>
      </c>
      <c r="Q1642" s="132">
        <v>9</v>
      </c>
      <c r="R1642" s="132" t="s">
        <v>1162</v>
      </c>
      <c r="S1642" s="132">
        <v>1000319</v>
      </c>
      <c r="T1642" s="132" t="s">
        <v>2052</v>
      </c>
      <c r="U1642" s="132">
        <v>640</v>
      </c>
      <c r="V1642" s="132">
        <v>10</v>
      </c>
      <c r="W1642" s="132" t="s">
        <v>1063</v>
      </c>
      <c r="X1642" s="132">
        <v>13</v>
      </c>
    </row>
    <row r="1643" spans="1:24" hidden="1">
      <c r="A1643" s="132">
        <v>2070</v>
      </c>
      <c r="B1643" s="132" t="s">
        <v>1596</v>
      </c>
      <c r="C1643" s="132">
        <v>61112090000</v>
      </c>
      <c r="D1643" s="132" t="s">
        <v>1188</v>
      </c>
      <c r="E1643" s="132" t="s">
        <v>442</v>
      </c>
      <c r="F1643" s="132">
        <v>24</v>
      </c>
      <c r="G1643" s="132" t="s">
        <v>4310</v>
      </c>
      <c r="H1643" s="132">
        <v>7</v>
      </c>
      <c r="I1643" s="132">
        <v>4.3999999999999997E-2</v>
      </c>
      <c r="J1643" s="132">
        <v>1</v>
      </c>
      <c r="K1643" s="132">
        <v>4.3999999999999997E-2</v>
      </c>
      <c r="L1643" s="132" t="s">
        <v>330</v>
      </c>
      <c r="M1643" s="132">
        <v>521</v>
      </c>
      <c r="N1643" s="132" t="s">
        <v>3915</v>
      </c>
      <c r="O1643" s="132">
        <v>7497</v>
      </c>
      <c r="P1643" s="132" t="s">
        <v>439</v>
      </c>
      <c r="Q1643" s="132">
        <v>9</v>
      </c>
      <c r="R1643" s="132" t="s">
        <v>1162</v>
      </c>
      <c r="S1643" s="132">
        <v>1000319</v>
      </c>
      <c r="T1643" s="132" t="s">
        <v>2041</v>
      </c>
      <c r="U1643" s="132">
        <v>646</v>
      </c>
      <c r="V1643" s="132">
        <v>14</v>
      </c>
      <c r="W1643" s="132" t="s">
        <v>1109</v>
      </c>
      <c r="X1643" s="132">
        <v>9</v>
      </c>
    </row>
    <row r="1644" spans="1:24" hidden="1">
      <c r="A1644" s="132">
        <v>2071</v>
      </c>
      <c r="B1644" s="132" t="s">
        <v>1597</v>
      </c>
      <c r="C1644" s="132">
        <v>61061000000</v>
      </c>
      <c r="D1644" s="132" t="s">
        <v>542</v>
      </c>
      <c r="E1644" s="132" t="s">
        <v>444</v>
      </c>
      <c r="F1644" s="132">
        <v>82</v>
      </c>
      <c r="G1644" s="132" t="s">
        <v>3656</v>
      </c>
      <c r="H1644" s="132">
        <v>3</v>
      </c>
      <c r="I1644" s="132">
        <v>3.7999999999999999E-2</v>
      </c>
      <c r="J1644" s="132">
        <v>1</v>
      </c>
      <c r="K1644" s="132">
        <v>3.7999999999999999E-2</v>
      </c>
      <c r="L1644" s="132" t="s">
        <v>330</v>
      </c>
      <c r="M1644" s="132">
        <v>521</v>
      </c>
      <c r="N1644" s="132" t="s">
        <v>3915</v>
      </c>
      <c r="O1644" s="132">
        <v>7497</v>
      </c>
      <c r="P1644" s="132" t="s">
        <v>439</v>
      </c>
      <c r="Q1644" s="132">
        <v>9</v>
      </c>
      <c r="R1644" s="132" t="s">
        <v>1162</v>
      </c>
      <c r="S1644" s="132">
        <v>1000319</v>
      </c>
      <c r="T1644" s="132" t="s">
        <v>2050</v>
      </c>
      <c r="U1644" s="132">
        <v>642</v>
      </c>
      <c r="V1644" s="132">
        <v>0</v>
      </c>
      <c r="W1644" s="132" t="s">
        <v>1046</v>
      </c>
      <c r="X1644" s="132">
        <v>12</v>
      </c>
    </row>
    <row r="1645" spans="1:24" hidden="1">
      <c r="A1645" s="132">
        <v>2072</v>
      </c>
      <c r="B1645" s="132" t="s">
        <v>1598</v>
      </c>
      <c r="C1645" s="132">
        <v>62034235000</v>
      </c>
      <c r="D1645" s="132" t="s">
        <v>484</v>
      </c>
      <c r="E1645" s="132" t="s">
        <v>420</v>
      </c>
      <c r="F1645" s="132">
        <v>93</v>
      </c>
      <c r="G1645" s="132" t="s">
        <v>3699</v>
      </c>
      <c r="H1645" s="132">
        <v>4</v>
      </c>
      <c r="I1645" s="132">
        <v>0.16800000000000001</v>
      </c>
      <c r="J1645" s="132">
        <v>1</v>
      </c>
      <c r="K1645" s="132">
        <v>0.16800000000000001</v>
      </c>
      <c r="L1645" s="132" t="s">
        <v>330</v>
      </c>
      <c r="M1645" s="132">
        <v>521</v>
      </c>
      <c r="N1645" s="132" t="s">
        <v>440</v>
      </c>
      <c r="O1645" s="132">
        <v>7485</v>
      </c>
      <c r="P1645" s="132" t="s">
        <v>439</v>
      </c>
      <c r="Q1645" s="132">
        <v>9</v>
      </c>
      <c r="R1645" s="132" t="s">
        <v>1162</v>
      </c>
      <c r="S1645" s="132">
        <v>1000319</v>
      </c>
      <c r="T1645" s="132" t="s">
        <v>4384</v>
      </c>
      <c r="U1645" s="132">
        <v>703</v>
      </c>
      <c r="V1645" s="132">
        <v>0</v>
      </c>
      <c r="W1645" s="132" t="s">
        <v>1050</v>
      </c>
      <c r="X1645" s="132">
        <v>20</v>
      </c>
    </row>
    <row r="1646" spans="1:24" hidden="1">
      <c r="A1646" s="132">
        <v>2073</v>
      </c>
      <c r="B1646" s="132" t="s">
        <v>1599</v>
      </c>
      <c r="C1646" s="132">
        <v>61034200090</v>
      </c>
      <c r="D1646" s="132" t="s">
        <v>512</v>
      </c>
      <c r="E1646" s="132" t="s">
        <v>442</v>
      </c>
      <c r="F1646" s="132">
        <v>24</v>
      </c>
      <c r="G1646" s="132" t="s">
        <v>3699</v>
      </c>
      <c r="H1646" s="132">
        <v>4</v>
      </c>
      <c r="I1646" s="132">
        <v>0.214</v>
      </c>
      <c r="J1646" s="132">
        <v>1</v>
      </c>
      <c r="K1646" s="132">
        <v>0.214</v>
      </c>
      <c r="L1646" s="132" t="s">
        <v>330</v>
      </c>
      <c r="M1646" s="132">
        <v>521</v>
      </c>
      <c r="N1646" s="132" t="s">
        <v>440</v>
      </c>
      <c r="O1646" s="132">
        <v>7485</v>
      </c>
      <c r="P1646" s="132" t="s">
        <v>439</v>
      </c>
      <c r="Q1646" s="132">
        <v>9</v>
      </c>
      <c r="R1646" s="132" t="s">
        <v>1162</v>
      </c>
      <c r="S1646" s="132">
        <v>1000319</v>
      </c>
      <c r="T1646" s="132" t="s">
        <v>1014</v>
      </c>
      <c r="U1646" s="132">
        <v>529</v>
      </c>
      <c r="V1646" s="132">
        <v>20</v>
      </c>
      <c r="W1646" s="132" t="s">
        <v>1038</v>
      </c>
      <c r="X1646" s="132">
        <v>5</v>
      </c>
    </row>
    <row r="1647" spans="1:24" hidden="1">
      <c r="A1647" s="132">
        <v>2074</v>
      </c>
      <c r="B1647" s="132" t="s">
        <v>1600</v>
      </c>
      <c r="C1647" s="132">
        <v>61045200000</v>
      </c>
      <c r="D1647" s="132" t="s">
        <v>723</v>
      </c>
      <c r="E1647" s="132" t="s">
        <v>443</v>
      </c>
      <c r="F1647" s="132">
        <v>53</v>
      </c>
      <c r="G1647" s="132" t="s">
        <v>3656</v>
      </c>
      <c r="H1647" s="132">
        <v>3</v>
      </c>
      <c r="I1647" s="132">
        <v>0.108</v>
      </c>
      <c r="J1647" s="132">
        <v>1</v>
      </c>
      <c r="K1647" s="132">
        <v>0.108</v>
      </c>
      <c r="L1647" s="132" t="s">
        <v>330</v>
      </c>
      <c r="M1647" s="132">
        <v>521</v>
      </c>
      <c r="N1647" s="132" t="s">
        <v>440</v>
      </c>
      <c r="O1647" s="132">
        <v>7485</v>
      </c>
      <c r="P1647" s="132" t="s">
        <v>439</v>
      </c>
      <c r="Q1647" s="132">
        <v>9</v>
      </c>
      <c r="R1647" s="132" t="s">
        <v>1162</v>
      </c>
      <c r="S1647" s="132">
        <v>1000319</v>
      </c>
      <c r="T1647" s="132" t="s">
        <v>2046</v>
      </c>
      <c r="U1647" s="132">
        <v>647</v>
      </c>
      <c r="V1647" s="132">
        <v>18</v>
      </c>
      <c r="W1647" s="132" t="s">
        <v>3917</v>
      </c>
      <c r="X1647" s="132">
        <v>29</v>
      </c>
    </row>
    <row r="1648" spans="1:24" hidden="1">
      <c r="A1648" s="132">
        <v>2075</v>
      </c>
      <c r="B1648" s="132" t="s">
        <v>1601</v>
      </c>
      <c r="C1648" s="132">
        <v>61109090000</v>
      </c>
      <c r="D1648" s="132" t="s">
        <v>1526</v>
      </c>
      <c r="E1648" s="132" t="s">
        <v>3690</v>
      </c>
      <c r="F1648" s="132">
        <v>89</v>
      </c>
      <c r="G1648" s="132" t="s">
        <v>3656</v>
      </c>
      <c r="H1648" s="132">
        <v>3</v>
      </c>
      <c r="I1648" s="132">
        <v>0.11</v>
      </c>
      <c r="J1648" s="132">
        <v>1</v>
      </c>
      <c r="K1648" s="132">
        <v>0.11</v>
      </c>
      <c r="L1648" s="132" t="s">
        <v>330</v>
      </c>
      <c r="M1648" s="132">
        <v>521</v>
      </c>
      <c r="N1648" s="132" t="s">
        <v>3915</v>
      </c>
      <c r="O1648" s="132">
        <v>7497</v>
      </c>
      <c r="P1648" s="132" t="s">
        <v>431</v>
      </c>
      <c r="Q1648" s="132">
        <v>53</v>
      </c>
      <c r="R1648" s="132" t="s">
        <v>1162</v>
      </c>
      <c r="S1648" s="132">
        <v>1000319</v>
      </c>
      <c r="T1648" s="132" t="s">
        <v>1030</v>
      </c>
      <c r="U1648" s="132">
        <v>472</v>
      </c>
      <c r="V1648" s="132">
        <v>24</v>
      </c>
      <c r="W1648" s="132" t="s">
        <v>1038</v>
      </c>
      <c r="X1648" s="132">
        <v>5</v>
      </c>
    </row>
    <row r="1649" spans="1:24" hidden="1">
      <c r="A1649" s="132">
        <v>2076</v>
      </c>
      <c r="B1649" s="132" t="s">
        <v>1602</v>
      </c>
      <c r="C1649" s="132">
        <v>62046318000</v>
      </c>
      <c r="D1649" s="132" t="s">
        <v>746</v>
      </c>
      <c r="E1649" s="132" t="s">
        <v>420</v>
      </c>
      <c r="F1649" s="132">
        <v>93</v>
      </c>
      <c r="G1649" s="132" t="s">
        <v>3656</v>
      </c>
      <c r="H1649" s="132">
        <v>3</v>
      </c>
      <c r="I1649" s="132">
        <v>0.158</v>
      </c>
      <c r="J1649" s="132">
        <v>1</v>
      </c>
      <c r="K1649" s="132">
        <v>0.158</v>
      </c>
      <c r="L1649" s="132" t="s">
        <v>330</v>
      </c>
      <c r="M1649" s="132">
        <v>521</v>
      </c>
      <c r="N1649" s="132" t="s">
        <v>3915</v>
      </c>
      <c r="O1649" s="132">
        <v>7497</v>
      </c>
      <c r="P1649" s="132" t="s">
        <v>425</v>
      </c>
      <c r="Q1649" s="132">
        <v>37</v>
      </c>
      <c r="R1649" s="132" t="s">
        <v>1162</v>
      </c>
      <c r="S1649" s="132">
        <v>1000319</v>
      </c>
      <c r="T1649" s="132" t="s">
        <v>4384</v>
      </c>
      <c r="U1649" s="132">
        <v>703</v>
      </c>
      <c r="V1649" s="132">
        <v>26</v>
      </c>
      <c r="W1649" s="132" t="s">
        <v>3920</v>
      </c>
      <c r="X1649" s="132">
        <v>14</v>
      </c>
    </row>
    <row r="1650" spans="1:24" hidden="1">
      <c r="A1650" s="132">
        <v>2077</v>
      </c>
      <c r="B1650" s="132" t="s">
        <v>1603</v>
      </c>
      <c r="C1650" s="132">
        <v>62046318000</v>
      </c>
      <c r="D1650" s="132" t="s">
        <v>746</v>
      </c>
      <c r="E1650" s="132" t="s">
        <v>420</v>
      </c>
      <c r="F1650" s="132">
        <v>93</v>
      </c>
      <c r="G1650" s="132" t="s">
        <v>3656</v>
      </c>
      <c r="H1650" s="132">
        <v>3</v>
      </c>
      <c r="I1650" s="132">
        <v>0.11</v>
      </c>
      <c r="J1650" s="132">
        <v>1</v>
      </c>
      <c r="K1650" s="132">
        <v>0.11</v>
      </c>
      <c r="L1650" s="132" t="s">
        <v>330</v>
      </c>
      <c r="M1650" s="132">
        <v>521</v>
      </c>
      <c r="N1650" s="132" t="s">
        <v>3915</v>
      </c>
      <c r="O1650" s="132">
        <v>7497</v>
      </c>
      <c r="P1650" s="132" t="s">
        <v>425</v>
      </c>
      <c r="Q1650" s="132">
        <v>37</v>
      </c>
      <c r="R1650" s="132" t="s">
        <v>1162</v>
      </c>
      <c r="S1650" s="132">
        <v>1000319</v>
      </c>
      <c r="T1650" s="132" t="s">
        <v>4384</v>
      </c>
      <c r="U1650" s="132">
        <v>703</v>
      </c>
      <c r="V1650" s="132">
        <v>24</v>
      </c>
      <c r="W1650" s="132" t="s">
        <v>1050</v>
      </c>
      <c r="X1650" s="132">
        <v>20</v>
      </c>
    </row>
    <row r="1651" spans="1:24" hidden="1">
      <c r="A1651" s="132">
        <v>2078</v>
      </c>
      <c r="B1651" s="132" t="s">
        <v>1604</v>
      </c>
      <c r="C1651" s="132">
        <v>61091000000</v>
      </c>
      <c r="D1651" s="132" t="s">
        <v>839</v>
      </c>
      <c r="E1651" s="132" t="s">
        <v>453</v>
      </c>
      <c r="F1651" s="132">
        <v>73</v>
      </c>
      <c r="G1651" s="132" t="s">
        <v>3699</v>
      </c>
      <c r="H1651" s="132">
        <v>4</v>
      </c>
      <c r="I1651" s="132">
        <v>6.8000000000000005E-2</v>
      </c>
      <c r="J1651" s="132">
        <v>1</v>
      </c>
      <c r="K1651" s="132">
        <v>6.8000000000000005E-2</v>
      </c>
      <c r="L1651" s="132" t="s">
        <v>330</v>
      </c>
      <c r="M1651" s="132">
        <v>521</v>
      </c>
      <c r="N1651" s="132" t="s">
        <v>440</v>
      </c>
      <c r="O1651" s="132">
        <v>7485</v>
      </c>
      <c r="P1651" s="132" t="s">
        <v>439</v>
      </c>
      <c r="Q1651" s="132">
        <v>9</v>
      </c>
      <c r="R1651" s="132" t="s">
        <v>1162</v>
      </c>
      <c r="S1651" s="132">
        <v>1000319</v>
      </c>
      <c r="T1651" s="132" t="s">
        <v>2043</v>
      </c>
      <c r="U1651" s="132">
        <v>639</v>
      </c>
      <c r="V1651" s="132">
        <v>12</v>
      </c>
      <c r="W1651" s="132" t="s">
        <v>1046</v>
      </c>
      <c r="X1651" s="132">
        <v>12</v>
      </c>
    </row>
    <row r="1652" spans="1:24" hidden="1">
      <c r="A1652" s="132">
        <v>2079</v>
      </c>
      <c r="B1652" s="132" t="s">
        <v>1605</v>
      </c>
      <c r="C1652" s="132">
        <v>61124190000</v>
      </c>
      <c r="D1652" s="132" t="s">
        <v>986</v>
      </c>
      <c r="E1652" s="132" t="s">
        <v>3666</v>
      </c>
      <c r="F1652" s="132">
        <v>46</v>
      </c>
      <c r="G1652" s="132" t="s">
        <v>3656</v>
      </c>
      <c r="H1652" s="132">
        <v>3</v>
      </c>
      <c r="I1652" s="132">
        <v>3.4000000000000002E-2</v>
      </c>
      <c r="J1652" s="132">
        <v>1</v>
      </c>
      <c r="K1652" s="132">
        <v>3.4000000000000002E-2</v>
      </c>
      <c r="L1652" s="132" t="s">
        <v>330</v>
      </c>
      <c r="M1652" s="132">
        <v>521</v>
      </c>
      <c r="N1652" s="132" t="s">
        <v>3915</v>
      </c>
      <c r="O1652" s="132">
        <v>7497</v>
      </c>
      <c r="P1652" s="132" t="s">
        <v>425</v>
      </c>
      <c r="Q1652" s="132">
        <v>37</v>
      </c>
      <c r="R1652" s="132" t="s">
        <v>1162</v>
      </c>
      <c r="S1652" s="132">
        <v>1000319</v>
      </c>
      <c r="T1652" s="132" t="s">
        <v>2052</v>
      </c>
      <c r="U1652" s="132">
        <v>640</v>
      </c>
      <c r="V1652" s="132">
        <v>14</v>
      </c>
      <c r="W1652" s="132" t="s">
        <v>3917</v>
      </c>
      <c r="X1652" s="132">
        <v>29</v>
      </c>
    </row>
    <row r="1653" spans="1:24" hidden="1">
      <c r="A1653" s="132">
        <v>2080</v>
      </c>
      <c r="B1653" s="132" t="s">
        <v>1606</v>
      </c>
      <c r="C1653" s="132">
        <v>61112090000</v>
      </c>
      <c r="D1653" s="132" t="s">
        <v>1181</v>
      </c>
      <c r="E1653" s="132" t="s">
        <v>442</v>
      </c>
      <c r="F1653" s="132">
        <v>24</v>
      </c>
      <c r="G1653" s="132" t="s">
        <v>4311</v>
      </c>
      <c r="H1653" s="132">
        <v>6</v>
      </c>
      <c r="I1653" s="132">
        <v>3.5999999999999997E-2</v>
      </c>
      <c r="J1653" s="132">
        <v>1</v>
      </c>
      <c r="K1653" s="132">
        <v>3.5999999999999997E-2</v>
      </c>
      <c r="L1653" s="132" t="s">
        <v>330</v>
      </c>
      <c r="M1653" s="132">
        <v>521</v>
      </c>
      <c r="N1653" s="132" t="s">
        <v>3915</v>
      </c>
      <c r="O1653" s="132">
        <v>7497</v>
      </c>
      <c r="P1653" s="132" t="s">
        <v>439</v>
      </c>
      <c r="Q1653" s="132">
        <v>9</v>
      </c>
      <c r="R1653" s="132" t="s">
        <v>1162</v>
      </c>
      <c r="S1653" s="132">
        <v>1000319</v>
      </c>
      <c r="T1653" s="132" t="s">
        <v>2050</v>
      </c>
      <c r="U1653" s="132">
        <v>642</v>
      </c>
      <c r="V1653" s="132">
        <v>0</v>
      </c>
      <c r="W1653" s="132" t="s">
        <v>3917</v>
      </c>
      <c r="X1653" s="132">
        <v>29</v>
      </c>
    </row>
    <row r="1654" spans="1:24" hidden="1">
      <c r="A1654" s="132">
        <v>2081</v>
      </c>
      <c r="B1654" s="132" t="s">
        <v>1607</v>
      </c>
      <c r="C1654" s="132">
        <v>61034200090</v>
      </c>
      <c r="D1654" s="132" t="s">
        <v>512</v>
      </c>
      <c r="E1654" s="132" t="s">
        <v>442</v>
      </c>
      <c r="F1654" s="132">
        <v>24</v>
      </c>
      <c r="G1654" s="132" t="s">
        <v>3699</v>
      </c>
      <c r="H1654" s="132">
        <v>4</v>
      </c>
      <c r="I1654" s="132">
        <v>4.8000000000000001E-2</v>
      </c>
      <c r="J1654" s="132">
        <v>1</v>
      </c>
      <c r="K1654" s="132">
        <v>4.8000000000000001E-2</v>
      </c>
      <c r="L1654" s="132" t="s">
        <v>330</v>
      </c>
      <c r="M1654" s="132">
        <v>521</v>
      </c>
      <c r="N1654" s="132" t="s">
        <v>440</v>
      </c>
      <c r="O1654" s="132">
        <v>7485</v>
      </c>
      <c r="P1654" s="132" t="s">
        <v>439</v>
      </c>
      <c r="Q1654" s="132">
        <v>9</v>
      </c>
      <c r="R1654" s="132" t="s">
        <v>1162</v>
      </c>
      <c r="S1654" s="132">
        <v>1000319</v>
      </c>
      <c r="T1654" s="132" t="s">
        <v>2043</v>
      </c>
      <c r="U1654" s="132">
        <v>639</v>
      </c>
      <c r="V1654" s="132">
        <v>0</v>
      </c>
      <c r="W1654" s="132" t="s">
        <v>1038</v>
      </c>
      <c r="X1654" s="132">
        <v>5</v>
      </c>
    </row>
    <row r="1655" spans="1:24" hidden="1">
      <c r="A1655" s="132">
        <v>2082</v>
      </c>
      <c r="B1655" s="132" t="s">
        <v>1608</v>
      </c>
      <c r="C1655" s="132">
        <v>65050090000</v>
      </c>
      <c r="D1655" s="132" t="s">
        <v>734</v>
      </c>
      <c r="E1655" s="132" t="s">
        <v>434</v>
      </c>
      <c r="F1655" s="132">
        <v>5</v>
      </c>
      <c r="G1655" s="132" t="s">
        <v>3699</v>
      </c>
      <c r="H1655" s="132">
        <v>4</v>
      </c>
      <c r="I1655" s="132">
        <v>0.03</v>
      </c>
      <c r="J1655" s="132">
        <v>1</v>
      </c>
      <c r="K1655" s="132">
        <v>0.03</v>
      </c>
      <c r="L1655" s="132" t="s">
        <v>330</v>
      </c>
      <c r="M1655" s="132">
        <v>521</v>
      </c>
      <c r="N1655" s="132" t="s">
        <v>3915</v>
      </c>
      <c r="O1655" s="132">
        <v>7497</v>
      </c>
      <c r="P1655" s="132" t="s">
        <v>439</v>
      </c>
      <c r="Q1655" s="132">
        <v>9</v>
      </c>
      <c r="R1655" s="132" t="s">
        <v>1162</v>
      </c>
      <c r="S1655" s="132">
        <v>1000319</v>
      </c>
      <c r="T1655" s="132">
        <v>48</v>
      </c>
      <c r="U1655" s="132">
        <v>101</v>
      </c>
      <c r="V1655" s="132">
        <v>12</v>
      </c>
      <c r="W1655" s="132" t="s">
        <v>1048</v>
      </c>
      <c r="X1655" s="132">
        <v>4</v>
      </c>
    </row>
    <row r="1656" spans="1:24" hidden="1">
      <c r="A1656" s="132">
        <v>2083</v>
      </c>
      <c r="B1656" s="132" t="s">
        <v>1609</v>
      </c>
      <c r="C1656" s="132">
        <v>61112090000</v>
      </c>
      <c r="D1656" s="132" t="s">
        <v>1181</v>
      </c>
      <c r="E1656" s="132" t="s">
        <v>442</v>
      </c>
      <c r="F1656" s="132">
        <v>24</v>
      </c>
      <c r="G1656" s="132" t="s">
        <v>4311</v>
      </c>
      <c r="H1656" s="132">
        <v>6</v>
      </c>
      <c r="I1656" s="132">
        <v>3.2000000000000001E-2</v>
      </c>
      <c r="J1656" s="132">
        <v>1</v>
      </c>
      <c r="K1656" s="132">
        <v>3.2000000000000001E-2</v>
      </c>
      <c r="L1656" s="132" t="s">
        <v>330</v>
      </c>
      <c r="M1656" s="132">
        <v>521</v>
      </c>
      <c r="N1656" s="132" t="s">
        <v>440</v>
      </c>
      <c r="O1656" s="132">
        <v>7485</v>
      </c>
      <c r="P1656" s="132" t="s">
        <v>439</v>
      </c>
      <c r="Q1656" s="132">
        <v>9</v>
      </c>
      <c r="R1656" s="132" t="s">
        <v>1162</v>
      </c>
      <c r="S1656" s="132">
        <v>1000319</v>
      </c>
      <c r="T1656" s="132" t="s">
        <v>2046</v>
      </c>
      <c r="U1656" s="132">
        <v>647</v>
      </c>
      <c r="V1656" s="132">
        <v>0</v>
      </c>
      <c r="W1656" s="132" t="s">
        <v>1046</v>
      </c>
      <c r="X1656" s="132">
        <v>12</v>
      </c>
    </row>
    <row r="1657" spans="1:24" hidden="1">
      <c r="A1657" s="132">
        <v>2084</v>
      </c>
      <c r="B1657" s="132" t="s">
        <v>1610</v>
      </c>
      <c r="C1657" s="132">
        <v>65050090000</v>
      </c>
      <c r="D1657" s="132" t="s">
        <v>1121</v>
      </c>
      <c r="E1657" s="132" t="s">
        <v>434</v>
      </c>
      <c r="F1657" s="132">
        <v>5</v>
      </c>
      <c r="G1657" s="132" t="s">
        <v>3656</v>
      </c>
      <c r="H1657" s="132">
        <v>3</v>
      </c>
      <c r="I1657" s="132">
        <v>9.6000000000000002E-2</v>
      </c>
      <c r="J1657" s="132">
        <v>1</v>
      </c>
      <c r="K1657" s="132">
        <v>9.6000000000000002E-2</v>
      </c>
      <c r="L1657" s="132" t="s">
        <v>330</v>
      </c>
      <c r="M1657" s="132">
        <v>521</v>
      </c>
      <c r="N1657" s="132" t="s">
        <v>3915</v>
      </c>
      <c r="O1657" s="132">
        <v>7497</v>
      </c>
      <c r="P1657" s="132" t="s">
        <v>439</v>
      </c>
      <c r="Q1657" s="132">
        <v>9</v>
      </c>
      <c r="R1657" s="132" t="s">
        <v>1162</v>
      </c>
      <c r="S1657" s="132">
        <v>1000319</v>
      </c>
      <c r="T1657" s="132" t="s">
        <v>821</v>
      </c>
      <c r="U1657" s="132">
        <v>3</v>
      </c>
      <c r="V1657" s="132">
        <v>14</v>
      </c>
      <c r="W1657" s="132" t="s">
        <v>1038</v>
      </c>
      <c r="X1657" s="132">
        <v>5</v>
      </c>
    </row>
    <row r="1658" spans="1:24" hidden="1">
      <c r="A1658" s="132">
        <v>2085</v>
      </c>
      <c r="B1658" s="132" t="s">
        <v>1611</v>
      </c>
      <c r="C1658" s="132">
        <v>61034200090</v>
      </c>
      <c r="D1658" s="132" t="s">
        <v>512</v>
      </c>
      <c r="E1658" s="132" t="s">
        <v>442</v>
      </c>
      <c r="F1658" s="132">
        <v>24</v>
      </c>
      <c r="G1658" s="132" t="s">
        <v>3699</v>
      </c>
      <c r="H1658" s="132">
        <v>4</v>
      </c>
      <c r="I1658" s="132">
        <v>7.1999999999999995E-2</v>
      </c>
      <c r="J1658" s="132">
        <v>1</v>
      </c>
      <c r="K1658" s="132">
        <v>7.1999999999999995E-2</v>
      </c>
      <c r="L1658" s="132" t="s">
        <v>330</v>
      </c>
      <c r="M1658" s="132">
        <v>521</v>
      </c>
      <c r="N1658" s="132" t="s">
        <v>3915</v>
      </c>
      <c r="O1658" s="132">
        <v>7497</v>
      </c>
      <c r="P1658" s="132" t="s">
        <v>439</v>
      </c>
      <c r="Q1658" s="132">
        <v>9</v>
      </c>
      <c r="R1658" s="132" t="s">
        <v>1162</v>
      </c>
      <c r="S1658" s="132">
        <v>1000319</v>
      </c>
      <c r="T1658" s="132" t="s">
        <v>2043</v>
      </c>
      <c r="U1658" s="132">
        <v>639</v>
      </c>
      <c r="V1658" s="132">
        <v>20</v>
      </c>
      <c r="W1658" s="132"/>
      <c r="X1658" s="132" t="e">
        <v>#N/A</v>
      </c>
    </row>
    <row r="1659" spans="1:24" hidden="1">
      <c r="A1659" s="132">
        <v>2086</v>
      </c>
      <c r="B1659" s="132" t="s">
        <v>1612</v>
      </c>
      <c r="C1659" s="132">
        <v>62046239000</v>
      </c>
      <c r="D1659" s="132" t="s">
        <v>543</v>
      </c>
      <c r="E1659" s="132" t="s">
        <v>3727</v>
      </c>
      <c r="F1659" s="132">
        <v>264</v>
      </c>
      <c r="G1659" s="132" t="s">
        <v>3656</v>
      </c>
      <c r="H1659" s="132">
        <v>3</v>
      </c>
      <c r="I1659" s="132">
        <v>7.5999999999999998E-2</v>
      </c>
      <c r="J1659" s="132">
        <v>1</v>
      </c>
      <c r="K1659" s="132">
        <v>7.5999999999999998E-2</v>
      </c>
      <c r="L1659" s="132" t="s">
        <v>330</v>
      </c>
      <c r="M1659" s="132">
        <v>521</v>
      </c>
      <c r="N1659" s="132" t="s">
        <v>440</v>
      </c>
      <c r="O1659" s="132">
        <v>7485</v>
      </c>
      <c r="P1659" s="132" t="s">
        <v>439</v>
      </c>
      <c r="Q1659" s="132">
        <v>9</v>
      </c>
      <c r="R1659" s="132" t="s">
        <v>1162</v>
      </c>
      <c r="S1659" s="132">
        <v>1000319</v>
      </c>
      <c r="T1659" s="132" t="s">
        <v>1014</v>
      </c>
      <c r="U1659" s="132">
        <v>529</v>
      </c>
      <c r="V1659" s="132">
        <v>7</v>
      </c>
      <c r="W1659" s="132" t="s">
        <v>1050</v>
      </c>
      <c r="X1659" s="132">
        <v>20</v>
      </c>
    </row>
    <row r="1660" spans="1:24" hidden="1">
      <c r="A1660" s="132">
        <v>2087</v>
      </c>
      <c r="B1660" s="132" t="s">
        <v>1613</v>
      </c>
      <c r="C1660" s="132">
        <v>61091000000</v>
      </c>
      <c r="D1660" s="132" t="s">
        <v>856</v>
      </c>
      <c r="E1660" s="132" t="s">
        <v>453</v>
      </c>
      <c r="F1660" s="132">
        <v>73</v>
      </c>
      <c r="G1660" s="132" t="s">
        <v>3656</v>
      </c>
      <c r="H1660" s="132">
        <v>3</v>
      </c>
      <c r="I1660" s="132">
        <v>3.7999999999999999E-2</v>
      </c>
      <c r="J1660" s="132">
        <v>1</v>
      </c>
      <c r="K1660" s="132">
        <v>3.7999999999999999E-2</v>
      </c>
      <c r="L1660" s="132" t="s">
        <v>330</v>
      </c>
      <c r="M1660" s="132">
        <v>521</v>
      </c>
      <c r="N1660" s="132" t="s">
        <v>3915</v>
      </c>
      <c r="O1660" s="132">
        <v>7497</v>
      </c>
      <c r="P1660" s="132" t="s">
        <v>439</v>
      </c>
      <c r="Q1660" s="132">
        <v>9</v>
      </c>
      <c r="R1660" s="132" t="s">
        <v>1162</v>
      </c>
      <c r="S1660" s="132">
        <v>1000319</v>
      </c>
      <c r="T1660" s="132" t="s">
        <v>2049</v>
      </c>
      <c r="U1660" s="132">
        <v>636</v>
      </c>
      <c r="V1660" s="132">
        <v>28</v>
      </c>
      <c r="W1660" s="132" t="s">
        <v>1046</v>
      </c>
      <c r="X1660" s="132">
        <v>12</v>
      </c>
    </row>
    <row r="1661" spans="1:24" hidden="1">
      <c r="A1661" s="132">
        <v>2088</v>
      </c>
      <c r="B1661" s="132" t="s">
        <v>1614</v>
      </c>
      <c r="C1661" s="132">
        <v>61159500000</v>
      </c>
      <c r="D1661" s="132" t="s">
        <v>745</v>
      </c>
      <c r="E1661" s="132" t="s">
        <v>3664</v>
      </c>
      <c r="F1661" s="132">
        <v>42</v>
      </c>
      <c r="G1661" s="132" t="s">
        <v>3699</v>
      </c>
      <c r="H1661" s="132">
        <v>4</v>
      </c>
      <c r="I1661" s="132">
        <v>2.1999999999999999E-2</v>
      </c>
      <c r="J1661" s="132">
        <v>1</v>
      </c>
      <c r="K1661" s="132">
        <v>2.1999999999999999E-2</v>
      </c>
      <c r="L1661" s="132" t="s">
        <v>330</v>
      </c>
      <c r="M1661" s="132">
        <v>521</v>
      </c>
      <c r="N1661" s="132" t="s">
        <v>436</v>
      </c>
      <c r="O1661" s="132">
        <v>1840</v>
      </c>
      <c r="P1661" s="132" t="s">
        <v>439</v>
      </c>
      <c r="Q1661" s="132">
        <v>9</v>
      </c>
      <c r="R1661" s="132" t="s">
        <v>1162</v>
      </c>
      <c r="S1661" s="132">
        <v>1000319</v>
      </c>
      <c r="T1661" s="132" t="s">
        <v>2043</v>
      </c>
      <c r="U1661" s="132">
        <v>639</v>
      </c>
      <c r="V1661" s="132">
        <v>8</v>
      </c>
      <c r="W1661" s="132" t="s">
        <v>1038</v>
      </c>
      <c r="X1661" s="132">
        <v>5</v>
      </c>
    </row>
    <row r="1662" spans="1:24" hidden="1">
      <c r="A1662" s="132">
        <v>2089</v>
      </c>
      <c r="B1662" s="132" t="s">
        <v>1615</v>
      </c>
      <c r="C1662" s="132">
        <v>61159500000</v>
      </c>
      <c r="D1662" s="132" t="s">
        <v>745</v>
      </c>
      <c r="E1662" s="132" t="s">
        <v>3664</v>
      </c>
      <c r="F1662" s="132">
        <v>42</v>
      </c>
      <c r="G1662" s="132" t="s">
        <v>3699</v>
      </c>
      <c r="H1662" s="132">
        <v>4</v>
      </c>
      <c r="I1662" s="132">
        <v>2.4E-2</v>
      </c>
      <c r="J1662" s="132">
        <v>1</v>
      </c>
      <c r="K1662" s="132">
        <v>2.4E-2</v>
      </c>
      <c r="L1662" s="132" t="s">
        <v>330</v>
      </c>
      <c r="M1662" s="132">
        <v>521</v>
      </c>
      <c r="N1662" s="132" t="s">
        <v>436</v>
      </c>
      <c r="O1662" s="132">
        <v>1840</v>
      </c>
      <c r="P1662" s="132" t="s">
        <v>3956</v>
      </c>
      <c r="Q1662" s="132" t="s">
        <v>3930</v>
      </c>
      <c r="R1662" s="132" t="s">
        <v>1162</v>
      </c>
      <c r="S1662" s="132">
        <v>1000319</v>
      </c>
      <c r="T1662" s="132" t="s">
        <v>2063</v>
      </c>
      <c r="U1662" s="132">
        <v>640</v>
      </c>
      <c r="V1662" s="132">
        <v>8</v>
      </c>
      <c r="W1662" s="132" t="s">
        <v>1038</v>
      </c>
      <c r="X1662" s="132">
        <v>5</v>
      </c>
    </row>
    <row r="1663" spans="1:24" hidden="1">
      <c r="A1663" s="132">
        <v>2090</v>
      </c>
      <c r="B1663" s="132" t="s">
        <v>1616</v>
      </c>
      <c r="C1663" s="132">
        <v>61044300000</v>
      </c>
      <c r="D1663" s="132" t="s">
        <v>995</v>
      </c>
      <c r="E1663" s="132" t="s">
        <v>426</v>
      </c>
      <c r="F1663" s="132">
        <v>43</v>
      </c>
      <c r="G1663" s="132" t="s">
        <v>3656</v>
      </c>
      <c r="H1663" s="132">
        <v>3</v>
      </c>
      <c r="I1663" s="132">
        <v>0.114</v>
      </c>
      <c r="J1663" s="132">
        <v>1</v>
      </c>
      <c r="K1663" s="132">
        <v>0.114</v>
      </c>
      <c r="L1663" s="132" t="s">
        <v>330</v>
      </c>
      <c r="M1663" s="132">
        <v>521</v>
      </c>
      <c r="N1663" s="132" t="s">
        <v>3915</v>
      </c>
      <c r="O1663" s="132">
        <v>7497</v>
      </c>
      <c r="P1663" s="132" t="s">
        <v>425</v>
      </c>
      <c r="Q1663" s="132">
        <v>37</v>
      </c>
      <c r="R1663" s="132" t="s">
        <v>1162</v>
      </c>
      <c r="S1663" s="132">
        <v>1000319</v>
      </c>
      <c r="T1663" s="132" t="s">
        <v>4391</v>
      </c>
      <c r="U1663" s="132">
        <v>472</v>
      </c>
      <c r="V1663" s="132">
        <v>30</v>
      </c>
      <c r="W1663" s="132" t="s">
        <v>1063</v>
      </c>
      <c r="X1663" s="132">
        <v>13</v>
      </c>
    </row>
    <row r="1664" spans="1:24" hidden="1">
      <c r="A1664" s="132">
        <v>2091</v>
      </c>
      <c r="B1664" s="132" t="s">
        <v>1617</v>
      </c>
      <c r="C1664" s="132">
        <v>61124190000</v>
      </c>
      <c r="D1664" s="132" t="s">
        <v>986</v>
      </c>
      <c r="E1664" s="132" t="s">
        <v>3666</v>
      </c>
      <c r="F1664" s="132">
        <v>46</v>
      </c>
      <c r="G1664" s="132" t="s">
        <v>3656</v>
      </c>
      <c r="H1664" s="132">
        <v>3</v>
      </c>
      <c r="I1664" s="132">
        <v>2.5999999999999999E-2</v>
      </c>
      <c r="J1664" s="132">
        <v>1</v>
      </c>
      <c r="K1664" s="132">
        <v>2.5999999999999999E-2</v>
      </c>
      <c r="L1664" s="132" t="s">
        <v>330</v>
      </c>
      <c r="M1664" s="132">
        <v>521</v>
      </c>
      <c r="N1664" s="132" t="s">
        <v>3915</v>
      </c>
      <c r="O1664" s="132">
        <v>7497</v>
      </c>
      <c r="P1664" s="132" t="s">
        <v>425</v>
      </c>
      <c r="Q1664" s="132">
        <v>37</v>
      </c>
      <c r="R1664" s="132" t="s">
        <v>1162</v>
      </c>
      <c r="S1664" s="132">
        <v>1000319</v>
      </c>
      <c r="T1664" s="132" t="s">
        <v>923</v>
      </c>
      <c r="U1664" s="132">
        <v>664</v>
      </c>
      <c r="V1664" s="132">
        <v>0</v>
      </c>
      <c r="W1664" s="132" t="s">
        <v>1063</v>
      </c>
      <c r="X1664" s="132">
        <v>13</v>
      </c>
    </row>
    <row r="1665" spans="1:24" hidden="1">
      <c r="A1665" s="132">
        <v>2092</v>
      </c>
      <c r="B1665" s="132" t="s">
        <v>1618</v>
      </c>
      <c r="C1665" s="132">
        <v>61112090000</v>
      </c>
      <c r="D1665" s="132" t="s">
        <v>1188</v>
      </c>
      <c r="E1665" s="132" t="s">
        <v>442</v>
      </c>
      <c r="F1665" s="132">
        <v>24</v>
      </c>
      <c r="G1665" s="132" t="s">
        <v>4310</v>
      </c>
      <c r="H1665" s="132">
        <v>7</v>
      </c>
      <c r="I1665" s="132">
        <v>0.04</v>
      </c>
      <c r="J1665" s="132">
        <v>1</v>
      </c>
      <c r="K1665" s="132">
        <v>0.04</v>
      </c>
      <c r="L1665" s="132" t="s">
        <v>330</v>
      </c>
      <c r="M1665" s="132">
        <v>521</v>
      </c>
      <c r="N1665" s="132" t="s">
        <v>440</v>
      </c>
      <c r="O1665" s="132">
        <v>7485</v>
      </c>
      <c r="P1665" s="132" t="s">
        <v>439</v>
      </c>
      <c r="Q1665" s="132">
        <v>9</v>
      </c>
      <c r="R1665" s="132" t="s">
        <v>1162</v>
      </c>
      <c r="S1665" s="132">
        <v>1000319</v>
      </c>
      <c r="T1665" s="132" t="s">
        <v>2065</v>
      </c>
      <c r="U1665" s="132">
        <v>647</v>
      </c>
      <c r="V1665" s="132">
        <v>0</v>
      </c>
      <c r="W1665" s="132" t="s">
        <v>1107</v>
      </c>
      <c r="X1665" s="132">
        <v>1</v>
      </c>
    </row>
    <row r="1666" spans="1:24" hidden="1">
      <c r="A1666" s="132">
        <v>2093</v>
      </c>
      <c r="B1666" s="132" t="s">
        <v>1619</v>
      </c>
      <c r="C1666" s="132">
        <v>61091000000</v>
      </c>
      <c r="D1666" s="132" t="s">
        <v>839</v>
      </c>
      <c r="E1666" s="132" t="s">
        <v>453</v>
      </c>
      <c r="F1666" s="132">
        <v>73</v>
      </c>
      <c r="G1666" s="132" t="s">
        <v>3699</v>
      </c>
      <c r="H1666" s="132">
        <v>4</v>
      </c>
      <c r="I1666" s="132">
        <v>4.5999999999999999E-2</v>
      </c>
      <c r="J1666" s="132">
        <v>1</v>
      </c>
      <c r="K1666" s="132">
        <v>4.5999999999999999E-2</v>
      </c>
      <c r="L1666" s="132" t="s">
        <v>330</v>
      </c>
      <c r="M1666" s="132">
        <v>521</v>
      </c>
      <c r="N1666" s="132" t="s">
        <v>440</v>
      </c>
      <c r="O1666" s="132">
        <v>7485</v>
      </c>
      <c r="P1666" s="132" t="s">
        <v>439</v>
      </c>
      <c r="Q1666" s="132">
        <v>9</v>
      </c>
      <c r="R1666" s="132" t="s">
        <v>1162</v>
      </c>
      <c r="S1666" s="132">
        <v>1000319</v>
      </c>
      <c r="T1666" s="132" t="s">
        <v>2065</v>
      </c>
      <c r="U1666" s="132">
        <v>647</v>
      </c>
      <c r="V1666" s="132">
        <v>12</v>
      </c>
      <c r="W1666" s="132" t="s">
        <v>1046</v>
      </c>
      <c r="X1666" s="132">
        <v>12</v>
      </c>
    </row>
    <row r="1667" spans="1:24" hidden="1">
      <c r="A1667" s="132">
        <v>2094</v>
      </c>
      <c r="B1667" s="132" t="s">
        <v>1620</v>
      </c>
      <c r="C1667" s="132">
        <v>61034200090</v>
      </c>
      <c r="D1667" s="132" t="s">
        <v>725</v>
      </c>
      <c r="E1667" s="132" t="s">
        <v>3671</v>
      </c>
      <c r="F1667" s="132">
        <v>54</v>
      </c>
      <c r="G1667" s="132" t="s">
        <v>3699</v>
      </c>
      <c r="H1667" s="132">
        <v>4</v>
      </c>
      <c r="I1667" s="132">
        <v>7.8E-2</v>
      </c>
      <c r="J1667" s="132">
        <v>1</v>
      </c>
      <c r="K1667" s="132">
        <v>7.8E-2</v>
      </c>
      <c r="L1667" s="132" t="s">
        <v>330</v>
      </c>
      <c r="M1667" s="132">
        <v>521</v>
      </c>
      <c r="N1667" s="132" t="s">
        <v>440</v>
      </c>
      <c r="O1667" s="132">
        <v>7485</v>
      </c>
      <c r="P1667" s="132" t="s">
        <v>439</v>
      </c>
      <c r="Q1667" s="132">
        <v>9</v>
      </c>
      <c r="R1667" s="132" t="s">
        <v>1162</v>
      </c>
      <c r="S1667" s="132">
        <v>1000319</v>
      </c>
      <c r="T1667" s="132" t="s">
        <v>2066</v>
      </c>
      <c r="U1667" s="132">
        <v>642</v>
      </c>
      <c r="V1667" s="132">
        <v>24</v>
      </c>
      <c r="W1667" s="132" t="s">
        <v>1144</v>
      </c>
      <c r="X1667" s="132">
        <v>23</v>
      </c>
    </row>
    <row r="1668" spans="1:24" hidden="1">
      <c r="A1668" s="132">
        <v>2095</v>
      </c>
      <c r="B1668" s="132" t="s">
        <v>1621</v>
      </c>
      <c r="C1668" s="132">
        <v>61044200000</v>
      </c>
      <c r="D1668" s="132" t="s">
        <v>867</v>
      </c>
      <c r="E1668" s="132" t="s">
        <v>426</v>
      </c>
      <c r="F1668" s="132">
        <v>43</v>
      </c>
      <c r="G1668" s="132" t="s">
        <v>3656</v>
      </c>
      <c r="H1668" s="132">
        <v>3</v>
      </c>
      <c r="I1668" s="132">
        <v>7.0000000000000007E-2</v>
      </c>
      <c r="J1668" s="132">
        <v>1</v>
      </c>
      <c r="K1668" s="132">
        <v>7.0000000000000007E-2</v>
      </c>
      <c r="L1668" s="132" t="s">
        <v>330</v>
      </c>
      <c r="M1668" s="132">
        <v>521</v>
      </c>
      <c r="N1668" s="132" t="s">
        <v>440</v>
      </c>
      <c r="O1668" s="132">
        <v>7485</v>
      </c>
      <c r="P1668" s="132" t="s">
        <v>439</v>
      </c>
      <c r="Q1668" s="132">
        <v>9</v>
      </c>
      <c r="R1668" s="132" t="s">
        <v>1162</v>
      </c>
      <c r="S1668" s="132">
        <v>1000319</v>
      </c>
      <c r="T1668" s="132" t="s">
        <v>2067</v>
      </c>
      <c r="U1668" s="132">
        <v>647</v>
      </c>
      <c r="V1668" s="132">
        <v>16</v>
      </c>
      <c r="W1668" s="132" t="s">
        <v>1038</v>
      </c>
      <c r="X1668" s="132">
        <v>5</v>
      </c>
    </row>
    <row r="1669" spans="1:24" hidden="1">
      <c r="A1669" s="132">
        <v>2096</v>
      </c>
      <c r="B1669" s="132" t="s">
        <v>1622</v>
      </c>
      <c r="C1669" s="132">
        <v>61091000000</v>
      </c>
      <c r="D1669" s="132" t="s">
        <v>856</v>
      </c>
      <c r="E1669" s="132" t="s">
        <v>453</v>
      </c>
      <c r="F1669" s="132">
        <v>73</v>
      </c>
      <c r="G1669" s="132" t="s">
        <v>3656</v>
      </c>
      <c r="H1669" s="132">
        <v>3</v>
      </c>
      <c r="I1669" s="132">
        <v>3.5999999999999997E-2</v>
      </c>
      <c r="J1669" s="132">
        <v>1</v>
      </c>
      <c r="K1669" s="132">
        <v>3.5999999999999997E-2</v>
      </c>
      <c r="L1669" s="132" t="s">
        <v>330</v>
      </c>
      <c r="M1669" s="132">
        <v>521</v>
      </c>
      <c r="N1669" s="132" t="s">
        <v>440</v>
      </c>
      <c r="O1669" s="132">
        <v>7485</v>
      </c>
      <c r="P1669" s="132" t="s">
        <v>439</v>
      </c>
      <c r="Q1669" s="132">
        <v>9</v>
      </c>
      <c r="R1669" s="132" t="s">
        <v>1162</v>
      </c>
      <c r="S1669" s="132">
        <v>1000319</v>
      </c>
      <c r="T1669" s="132" t="s">
        <v>2065</v>
      </c>
      <c r="U1669" s="132">
        <v>647</v>
      </c>
      <c r="V1669" s="132">
        <v>12</v>
      </c>
      <c r="W1669" s="132" t="s">
        <v>1046</v>
      </c>
      <c r="X1669" s="132">
        <v>12</v>
      </c>
    </row>
    <row r="1670" spans="1:24" hidden="1">
      <c r="A1670" s="132">
        <v>2097</v>
      </c>
      <c r="B1670" s="132" t="s">
        <v>1623</v>
      </c>
      <c r="C1670" s="132">
        <v>61091000000</v>
      </c>
      <c r="D1670" s="132" t="s">
        <v>839</v>
      </c>
      <c r="E1670" s="132" t="s">
        <v>453</v>
      </c>
      <c r="F1670" s="132">
        <v>73</v>
      </c>
      <c r="G1670" s="132" t="s">
        <v>3699</v>
      </c>
      <c r="H1670" s="132">
        <v>4</v>
      </c>
      <c r="I1670" s="132">
        <v>7.8E-2</v>
      </c>
      <c r="J1670" s="132">
        <v>1</v>
      </c>
      <c r="K1670" s="132">
        <v>7.8E-2</v>
      </c>
      <c r="L1670" s="132" t="s">
        <v>330</v>
      </c>
      <c r="M1670" s="132">
        <v>521</v>
      </c>
      <c r="N1670" s="132" t="s">
        <v>440</v>
      </c>
      <c r="O1670" s="132">
        <v>7485</v>
      </c>
      <c r="P1670" s="132" t="s">
        <v>439</v>
      </c>
      <c r="Q1670" s="132">
        <v>9</v>
      </c>
      <c r="R1670" s="132" t="s">
        <v>1162</v>
      </c>
      <c r="S1670" s="132">
        <v>1000319</v>
      </c>
      <c r="T1670" s="132" t="s">
        <v>4391</v>
      </c>
      <c r="U1670" s="132">
        <v>472</v>
      </c>
      <c r="V1670" s="132">
        <v>18</v>
      </c>
      <c r="W1670" s="132" t="s">
        <v>1046</v>
      </c>
      <c r="X1670" s="132">
        <v>12</v>
      </c>
    </row>
    <row r="1671" spans="1:24" hidden="1">
      <c r="A1671" s="132">
        <v>2098</v>
      </c>
      <c r="B1671" s="132" t="s">
        <v>1624</v>
      </c>
      <c r="C1671" s="132">
        <v>61046200000</v>
      </c>
      <c r="D1671" s="132" t="s">
        <v>681</v>
      </c>
      <c r="E1671" s="132" t="s">
        <v>3671</v>
      </c>
      <c r="F1671" s="132">
        <v>54</v>
      </c>
      <c r="G1671" s="132" t="s">
        <v>3656</v>
      </c>
      <c r="H1671" s="132">
        <v>3</v>
      </c>
      <c r="I1671" s="132">
        <v>5.1999999999999998E-2</v>
      </c>
      <c r="J1671" s="132">
        <v>1</v>
      </c>
      <c r="K1671" s="132">
        <v>5.1999999999999998E-2</v>
      </c>
      <c r="L1671" s="132" t="s">
        <v>330</v>
      </c>
      <c r="M1671" s="132">
        <v>521</v>
      </c>
      <c r="N1671" s="132" t="s">
        <v>3915</v>
      </c>
      <c r="O1671" s="132">
        <v>7497</v>
      </c>
      <c r="P1671" s="132" t="s">
        <v>439</v>
      </c>
      <c r="Q1671" s="132">
        <v>9</v>
      </c>
      <c r="R1671" s="132" t="s">
        <v>1162</v>
      </c>
      <c r="S1671" s="132">
        <v>1000319</v>
      </c>
      <c r="T1671" s="132" t="s">
        <v>2066</v>
      </c>
      <c r="U1671" s="132">
        <v>642</v>
      </c>
      <c r="V1671" s="132">
        <v>10</v>
      </c>
      <c r="W1671" s="132" t="s">
        <v>1046</v>
      </c>
      <c r="X1671" s="132">
        <v>12</v>
      </c>
    </row>
    <row r="1672" spans="1:24" hidden="1">
      <c r="A1672" s="132">
        <v>2099</v>
      </c>
      <c r="B1672" s="132" t="s">
        <v>1625</v>
      </c>
      <c r="C1672" s="132">
        <v>61033200000</v>
      </c>
      <c r="D1672" s="132" t="s">
        <v>907</v>
      </c>
      <c r="E1672" s="132" t="s">
        <v>4293</v>
      </c>
      <c r="F1672" s="132">
        <v>466</v>
      </c>
      <c r="G1672" s="132" t="s">
        <v>3699</v>
      </c>
      <c r="H1672" s="132">
        <v>4</v>
      </c>
      <c r="I1672" s="132">
        <v>9.1999999999999998E-2</v>
      </c>
      <c r="J1672" s="132">
        <v>1</v>
      </c>
      <c r="K1672" s="132">
        <v>9.1999999999999998E-2</v>
      </c>
      <c r="L1672" s="132" t="s">
        <v>330</v>
      </c>
      <c r="M1672" s="132">
        <v>521</v>
      </c>
      <c r="N1672" s="132" t="s">
        <v>3915</v>
      </c>
      <c r="O1672" s="132">
        <v>7497</v>
      </c>
      <c r="P1672" s="132" t="s">
        <v>439</v>
      </c>
      <c r="Q1672" s="132">
        <v>9</v>
      </c>
      <c r="R1672" s="132" t="s">
        <v>1162</v>
      </c>
      <c r="S1672" s="132">
        <v>1000319</v>
      </c>
      <c r="T1672" s="132" t="s">
        <v>2068</v>
      </c>
      <c r="U1672" s="132">
        <v>646</v>
      </c>
      <c r="V1672" s="132">
        <v>28</v>
      </c>
      <c r="W1672" s="132" t="s">
        <v>1055</v>
      </c>
      <c r="X1672" s="132">
        <v>3</v>
      </c>
    </row>
    <row r="1673" spans="1:24" hidden="1">
      <c r="A1673" s="132">
        <v>2100</v>
      </c>
      <c r="B1673" s="132" t="s">
        <v>1626</v>
      </c>
      <c r="C1673" s="132">
        <v>61091000000</v>
      </c>
      <c r="D1673" s="132" t="s">
        <v>839</v>
      </c>
      <c r="E1673" s="132" t="s">
        <v>453</v>
      </c>
      <c r="F1673" s="132">
        <v>73</v>
      </c>
      <c r="G1673" s="132" t="s">
        <v>3699</v>
      </c>
      <c r="H1673" s="132">
        <v>4</v>
      </c>
      <c r="I1673" s="132">
        <v>0.08</v>
      </c>
      <c r="J1673" s="132">
        <v>1</v>
      </c>
      <c r="K1673" s="132">
        <v>0.08</v>
      </c>
      <c r="L1673" s="132" t="s">
        <v>330</v>
      </c>
      <c r="M1673" s="132">
        <v>521</v>
      </c>
      <c r="N1673" s="132" t="s">
        <v>440</v>
      </c>
      <c r="O1673" s="132">
        <v>7485</v>
      </c>
      <c r="P1673" s="132" t="s">
        <v>439</v>
      </c>
      <c r="Q1673" s="132">
        <v>9</v>
      </c>
      <c r="R1673" s="132" t="s">
        <v>1162</v>
      </c>
      <c r="S1673" s="132">
        <v>1000319</v>
      </c>
      <c r="T1673" s="132" t="s">
        <v>2069</v>
      </c>
      <c r="U1673" s="132">
        <v>643</v>
      </c>
      <c r="V1673" s="132">
        <v>12</v>
      </c>
      <c r="W1673" s="132" t="s">
        <v>1046</v>
      </c>
      <c r="X1673" s="132">
        <v>12</v>
      </c>
    </row>
    <row r="1674" spans="1:24" hidden="1">
      <c r="A1674" s="132">
        <v>2101</v>
      </c>
      <c r="B1674" s="132" t="s">
        <v>1627</v>
      </c>
      <c r="C1674" s="132">
        <v>61091000000</v>
      </c>
      <c r="D1674" s="132" t="s">
        <v>856</v>
      </c>
      <c r="E1674" s="132" t="s">
        <v>453</v>
      </c>
      <c r="F1674" s="132">
        <v>73</v>
      </c>
      <c r="G1674" s="132" t="s">
        <v>3656</v>
      </c>
      <c r="H1674" s="132">
        <v>3</v>
      </c>
      <c r="I1674" s="132">
        <v>3.7999999999999999E-2</v>
      </c>
      <c r="J1674" s="132">
        <v>1</v>
      </c>
      <c r="K1674" s="132">
        <v>3.7999999999999999E-2</v>
      </c>
      <c r="L1674" s="132" t="s">
        <v>330</v>
      </c>
      <c r="M1674" s="132">
        <v>521</v>
      </c>
      <c r="N1674" s="132" t="s">
        <v>3915</v>
      </c>
      <c r="O1674" s="132">
        <v>7497</v>
      </c>
      <c r="P1674" s="132" t="s">
        <v>439</v>
      </c>
      <c r="Q1674" s="132">
        <v>9</v>
      </c>
      <c r="R1674" s="132" t="s">
        <v>1162</v>
      </c>
      <c r="S1674" s="132">
        <v>1000319</v>
      </c>
      <c r="T1674" s="132" t="s">
        <v>2066</v>
      </c>
      <c r="U1674" s="132">
        <v>642</v>
      </c>
      <c r="V1674" s="132">
        <v>22</v>
      </c>
      <c r="W1674" s="132" t="s">
        <v>1046</v>
      </c>
      <c r="X1674" s="132">
        <v>12</v>
      </c>
    </row>
    <row r="1675" spans="1:24" hidden="1">
      <c r="A1675" s="132">
        <v>2102</v>
      </c>
      <c r="B1675" s="132" t="s">
        <v>1628</v>
      </c>
      <c r="C1675" s="132">
        <v>61043200000</v>
      </c>
      <c r="D1675" s="132" t="s">
        <v>726</v>
      </c>
      <c r="E1675" s="132" t="s">
        <v>4293</v>
      </c>
      <c r="F1675" s="132">
        <v>466</v>
      </c>
      <c r="G1675" s="132" t="s">
        <v>3656</v>
      </c>
      <c r="H1675" s="132">
        <v>3</v>
      </c>
      <c r="I1675" s="132">
        <v>0.108</v>
      </c>
      <c r="J1675" s="132">
        <v>1</v>
      </c>
      <c r="K1675" s="132">
        <v>0.108</v>
      </c>
      <c r="L1675" s="132" t="s">
        <v>330</v>
      </c>
      <c r="M1675" s="132">
        <v>521</v>
      </c>
      <c r="N1675" s="132" t="s">
        <v>440</v>
      </c>
      <c r="O1675" s="132">
        <v>7485</v>
      </c>
      <c r="P1675" s="132" t="s">
        <v>439</v>
      </c>
      <c r="Q1675" s="132">
        <v>9</v>
      </c>
      <c r="R1675" s="132" t="s">
        <v>1162</v>
      </c>
      <c r="S1675" s="132">
        <v>1000319</v>
      </c>
      <c r="T1675" s="132" t="s">
        <v>2070</v>
      </c>
      <c r="U1675" s="132">
        <v>639</v>
      </c>
      <c r="V1675" s="132">
        <v>20</v>
      </c>
      <c r="W1675" s="132" t="s">
        <v>1063</v>
      </c>
      <c r="X1675" s="132">
        <v>13</v>
      </c>
    </row>
    <row r="1676" spans="1:24" hidden="1">
      <c r="A1676" s="132">
        <v>2103</v>
      </c>
      <c r="B1676" s="132" t="s">
        <v>1629</v>
      </c>
      <c r="C1676" s="132">
        <v>62023000000</v>
      </c>
      <c r="D1676" s="132" t="s">
        <v>722</v>
      </c>
      <c r="E1676" s="132" t="s">
        <v>3650</v>
      </c>
      <c r="F1676" s="132">
        <v>14</v>
      </c>
      <c r="G1676" s="132" t="s">
        <v>3656</v>
      </c>
      <c r="H1676" s="132">
        <v>3</v>
      </c>
      <c r="I1676" s="132">
        <v>0.224</v>
      </c>
      <c r="J1676" s="132">
        <v>1</v>
      </c>
      <c r="K1676" s="132">
        <v>0.224</v>
      </c>
      <c r="L1676" s="132" t="s">
        <v>330</v>
      </c>
      <c r="M1676" s="132">
        <v>521</v>
      </c>
      <c r="N1676" s="132" t="s">
        <v>440</v>
      </c>
      <c r="O1676" s="132">
        <v>7485</v>
      </c>
      <c r="P1676" s="132" t="s">
        <v>439</v>
      </c>
      <c r="Q1676" s="132">
        <v>9</v>
      </c>
      <c r="R1676" s="132" t="s">
        <v>1162</v>
      </c>
      <c r="S1676" s="132">
        <v>1000319</v>
      </c>
      <c r="T1676" s="132" t="s">
        <v>4392</v>
      </c>
      <c r="U1676" s="132">
        <v>684</v>
      </c>
      <c r="V1676" s="132">
        <v>30</v>
      </c>
      <c r="W1676" s="132" t="s">
        <v>1046</v>
      </c>
      <c r="X1676" s="132">
        <v>12</v>
      </c>
    </row>
    <row r="1677" spans="1:24" hidden="1">
      <c r="A1677" s="132">
        <v>2104</v>
      </c>
      <c r="B1677" s="132" t="s">
        <v>1630</v>
      </c>
      <c r="C1677" s="132">
        <v>61034200090</v>
      </c>
      <c r="D1677" s="132" t="s">
        <v>512</v>
      </c>
      <c r="E1677" s="132" t="s">
        <v>442</v>
      </c>
      <c r="F1677" s="132">
        <v>24</v>
      </c>
      <c r="G1677" s="132" t="s">
        <v>3699</v>
      </c>
      <c r="H1677" s="132">
        <v>4</v>
      </c>
      <c r="I1677" s="132">
        <v>0.82699999999999996</v>
      </c>
      <c r="J1677" s="132">
        <v>1</v>
      </c>
      <c r="K1677" s="132">
        <v>0.82699999999999996</v>
      </c>
      <c r="L1677" s="132" t="s">
        <v>330</v>
      </c>
      <c r="M1677" s="132">
        <v>521</v>
      </c>
      <c r="N1677" s="132" t="s">
        <v>440</v>
      </c>
      <c r="O1677" s="132">
        <v>7485</v>
      </c>
      <c r="P1677" s="132" t="s">
        <v>439</v>
      </c>
      <c r="Q1677" s="132">
        <v>9</v>
      </c>
      <c r="R1677" s="132" t="s">
        <v>1162</v>
      </c>
      <c r="S1677" s="132">
        <v>1000319</v>
      </c>
      <c r="T1677" s="132">
        <v>24</v>
      </c>
      <c r="U1677" s="132">
        <v>15</v>
      </c>
      <c r="V1677" s="132">
        <v>18</v>
      </c>
      <c r="W1677" s="132" t="s">
        <v>1038</v>
      </c>
      <c r="X1677" s="132">
        <v>5</v>
      </c>
    </row>
    <row r="1678" spans="1:24" hidden="1">
      <c r="A1678" s="132">
        <v>2105</v>
      </c>
      <c r="B1678" s="132" t="s">
        <v>1631</v>
      </c>
      <c r="C1678" s="132">
        <v>61034200090</v>
      </c>
      <c r="D1678" s="132" t="s">
        <v>512</v>
      </c>
      <c r="E1678" s="132" t="s">
        <v>442</v>
      </c>
      <c r="F1678" s="132">
        <v>24</v>
      </c>
      <c r="G1678" s="132" t="s">
        <v>3699</v>
      </c>
      <c r="H1678" s="132">
        <v>4</v>
      </c>
      <c r="I1678" s="132">
        <v>0.13200000000000001</v>
      </c>
      <c r="J1678" s="132">
        <v>1</v>
      </c>
      <c r="K1678" s="132">
        <v>0.13200000000000001</v>
      </c>
      <c r="L1678" s="132" t="s">
        <v>330</v>
      </c>
      <c r="M1678" s="132">
        <v>521</v>
      </c>
      <c r="N1678" s="132" t="s">
        <v>440</v>
      </c>
      <c r="O1678" s="132">
        <v>7485</v>
      </c>
      <c r="P1678" s="132" t="s">
        <v>439</v>
      </c>
      <c r="Q1678" s="132">
        <v>9</v>
      </c>
      <c r="R1678" s="132" t="s">
        <v>1162</v>
      </c>
      <c r="S1678" s="132">
        <v>1000319</v>
      </c>
      <c r="T1678" s="132" t="s">
        <v>4153</v>
      </c>
      <c r="U1678" s="132">
        <v>472</v>
      </c>
      <c r="V1678" s="132">
        <v>18</v>
      </c>
      <c r="W1678" s="132" t="s">
        <v>1144</v>
      </c>
      <c r="X1678" s="132">
        <v>23</v>
      </c>
    </row>
    <row r="1679" spans="1:24" hidden="1">
      <c r="A1679" s="132">
        <v>2106</v>
      </c>
      <c r="B1679" s="132" t="s">
        <v>1632</v>
      </c>
      <c r="C1679" s="132">
        <v>61034200090</v>
      </c>
      <c r="D1679" s="132" t="s">
        <v>512</v>
      </c>
      <c r="E1679" s="132" t="s">
        <v>442</v>
      </c>
      <c r="F1679" s="132">
        <v>24</v>
      </c>
      <c r="G1679" s="132" t="s">
        <v>3699</v>
      </c>
      <c r="H1679" s="132">
        <v>4</v>
      </c>
      <c r="I1679" s="132">
        <v>0.13</v>
      </c>
      <c r="J1679" s="132">
        <v>1</v>
      </c>
      <c r="K1679" s="132">
        <v>0.13</v>
      </c>
      <c r="L1679" s="132" t="s">
        <v>330</v>
      </c>
      <c r="M1679" s="132">
        <v>521</v>
      </c>
      <c r="N1679" s="132" t="s">
        <v>440</v>
      </c>
      <c r="O1679" s="132">
        <v>7485</v>
      </c>
      <c r="P1679" s="132" t="s">
        <v>439</v>
      </c>
      <c r="Q1679" s="132">
        <v>9</v>
      </c>
      <c r="R1679" s="132" t="s">
        <v>1162</v>
      </c>
      <c r="S1679" s="132">
        <v>1000319</v>
      </c>
      <c r="T1679" s="132" t="s">
        <v>4153</v>
      </c>
      <c r="U1679" s="132">
        <v>472</v>
      </c>
      <c r="V1679" s="132">
        <v>18</v>
      </c>
      <c r="W1679" s="132" t="s">
        <v>1144</v>
      </c>
      <c r="X1679" s="132">
        <v>23</v>
      </c>
    </row>
    <row r="1680" spans="1:24" hidden="1">
      <c r="A1680" s="132">
        <v>2107</v>
      </c>
      <c r="B1680" s="132" t="s">
        <v>1633</v>
      </c>
      <c r="C1680" s="132">
        <v>61046200000</v>
      </c>
      <c r="D1680" s="132" t="s">
        <v>681</v>
      </c>
      <c r="E1680" s="132" t="s">
        <v>3671</v>
      </c>
      <c r="F1680" s="132">
        <v>54</v>
      </c>
      <c r="G1680" s="132" t="s">
        <v>3656</v>
      </c>
      <c r="H1680" s="132">
        <v>3</v>
      </c>
      <c r="I1680" s="132">
        <v>0.14399999999999999</v>
      </c>
      <c r="J1680" s="132">
        <v>1</v>
      </c>
      <c r="K1680" s="132">
        <v>0.14399999999999999</v>
      </c>
      <c r="L1680" s="132" t="s">
        <v>330</v>
      </c>
      <c r="M1680" s="132">
        <v>521</v>
      </c>
      <c r="N1680" s="132" t="s">
        <v>3915</v>
      </c>
      <c r="O1680" s="132">
        <v>7497</v>
      </c>
      <c r="P1680" s="132" t="s">
        <v>439</v>
      </c>
      <c r="Q1680" s="132">
        <v>9</v>
      </c>
      <c r="R1680" s="132" t="s">
        <v>1162</v>
      </c>
      <c r="S1680" s="132">
        <v>1000319</v>
      </c>
      <c r="T1680" s="132" t="s">
        <v>2065</v>
      </c>
      <c r="U1680" s="132">
        <v>647</v>
      </c>
      <c r="V1680" s="132">
        <v>22</v>
      </c>
      <c r="W1680" s="132" t="s">
        <v>1063</v>
      </c>
      <c r="X1680" s="132">
        <v>13</v>
      </c>
    </row>
    <row r="1681" spans="1:24" hidden="1">
      <c r="A1681" s="132">
        <v>2108</v>
      </c>
      <c r="B1681" s="132" t="s">
        <v>1634</v>
      </c>
      <c r="C1681" s="132">
        <v>61044300000</v>
      </c>
      <c r="D1681" s="132" t="s">
        <v>995</v>
      </c>
      <c r="E1681" s="132" t="s">
        <v>426</v>
      </c>
      <c r="F1681" s="132">
        <v>43</v>
      </c>
      <c r="G1681" s="132" t="s">
        <v>3656</v>
      </c>
      <c r="H1681" s="132">
        <v>3</v>
      </c>
      <c r="I1681" s="132">
        <v>0.128</v>
      </c>
      <c r="J1681" s="132">
        <v>1</v>
      </c>
      <c r="K1681" s="132">
        <v>0.128</v>
      </c>
      <c r="L1681" s="132" t="s">
        <v>330</v>
      </c>
      <c r="M1681" s="132">
        <v>521</v>
      </c>
      <c r="N1681" s="132" t="s">
        <v>3915</v>
      </c>
      <c r="O1681" s="132">
        <v>7497</v>
      </c>
      <c r="P1681" s="132" t="s">
        <v>425</v>
      </c>
      <c r="Q1681" s="132">
        <v>37</v>
      </c>
      <c r="R1681" s="132" t="s">
        <v>1162</v>
      </c>
      <c r="S1681" s="132">
        <v>1000319</v>
      </c>
      <c r="T1681" s="132" t="s">
        <v>2069</v>
      </c>
      <c r="U1681" s="132">
        <v>643</v>
      </c>
      <c r="V1681" s="132">
        <v>36</v>
      </c>
      <c r="W1681" s="132" t="s">
        <v>1063</v>
      </c>
      <c r="X1681" s="132">
        <v>13</v>
      </c>
    </row>
    <row r="1682" spans="1:24" hidden="1">
      <c r="A1682" s="132">
        <v>2109</v>
      </c>
      <c r="B1682" s="132" t="s">
        <v>1635</v>
      </c>
      <c r="C1682" s="132">
        <v>61044300000</v>
      </c>
      <c r="D1682" s="132" t="s">
        <v>995</v>
      </c>
      <c r="E1682" s="132" t="s">
        <v>426</v>
      </c>
      <c r="F1682" s="132">
        <v>43</v>
      </c>
      <c r="G1682" s="132" t="s">
        <v>3656</v>
      </c>
      <c r="H1682" s="132">
        <v>3</v>
      </c>
      <c r="I1682" s="132">
        <v>8.2000000000000003E-2</v>
      </c>
      <c r="J1682" s="132">
        <v>1</v>
      </c>
      <c r="K1682" s="132">
        <v>8.2000000000000003E-2</v>
      </c>
      <c r="L1682" s="132" t="s">
        <v>330</v>
      </c>
      <c r="M1682" s="132">
        <v>521</v>
      </c>
      <c r="N1682" s="132" t="s">
        <v>3915</v>
      </c>
      <c r="O1682" s="132">
        <v>7497</v>
      </c>
      <c r="P1682" s="132" t="s">
        <v>425</v>
      </c>
      <c r="Q1682" s="132">
        <v>37</v>
      </c>
      <c r="R1682" s="132" t="s">
        <v>1162</v>
      </c>
      <c r="S1682" s="132">
        <v>1000319</v>
      </c>
      <c r="T1682" s="132" t="s">
        <v>4393</v>
      </c>
      <c r="U1682" s="132">
        <v>706</v>
      </c>
      <c r="V1682" s="132">
        <v>33</v>
      </c>
      <c r="W1682" s="132" t="s">
        <v>1063</v>
      </c>
      <c r="X1682" s="132">
        <v>13</v>
      </c>
    </row>
    <row r="1683" spans="1:24" hidden="1">
      <c r="A1683" s="132">
        <v>2110</v>
      </c>
      <c r="B1683" s="132" t="s">
        <v>1636</v>
      </c>
      <c r="C1683" s="132">
        <v>61062000000</v>
      </c>
      <c r="D1683" s="132" t="s">
        <v>988</v>
      </c>
      <c r="E1683" s="132" t="s">
        <v>437</v>
      </c>
      <c r="F1683" s="132">
        <v>77</v>
      </c>
      <c r="G1683" s="132" t="s">
        <v>3656</v>
      </c>
      <c r="H1683" s="132">
        <v>3</v>
      </c>
      <c r="I1683" s="132">
        <v>0.17799999999999999</v>
      </c>
      <c r="J1683" s="132">
        <v>1</v>
      </c>
      <c r="K1683" s="132">
        <v>0.17799999999999999</v>
      </c>
      <c r="L1683" s="132" t="s">
        <v>330</v>
      </c>
      <c r="M1683" s="132">
        <v>521</v>
      </c>
      <c r="N1683" s="132" t="s">
        <v>3915</v>
      </c>
      <c r="O1683" s="132">
        <v>7497</v>
      </c>
      <c r="P1683" s="132" t="s">
        <v>425</v>
      </c>
      <c r="Q1683" s="132">
        <v>37</v>
      </c>
      <c r="R1683" s="132" t="s">
        <v>1162</v>
      </c>
      <c r="S1683" s="132">
        <v>1000319</v>
      </c>
      <c r="T1683" s="132" t="s">
        <v>930</v>
      </c>
      <c r="U1683" s="132">
        <v>666</v>
      </c>
      <c r="V1683" s="132">
        <v>0</v>
      </c>
      <c r="W1683" s="132" t="s">
        <v>1063</v>
      </c>
      <c r="X1683" s="132">
        <v>13</v>
      </c>
    </row>
    <row r="1684" spans="1:24" hidden="1">
      <c r="A1684" s="132">
        <v>2111</v>
      </c>
      <c r="B1684" s="132" t="s">
        <v>1637</v>
      </c>
      <c r="C1684" s="132">
        <v>61046200000</v>
      </c>
      <c r="D1684" s="132" t="s">
        <v>928</v>
      </c>
      <c r="E1684" s="132" t="s">
        <v>442</v>
      </c>
      <c r="F1684" s="132">
        <v>24</v>
      </c>
      <c r="G1684" s="132" t="s">
        <v>3656</v>
      </c>
      <c r="H1684" s="132">
        <v>3</v>
      </c>
      <c r="I1684" s="132">
        <v>6.4000000000000001E-2</v>
      </c>
      <c r="J1684" s="132">
        <v>1</v>
      </c>
      <c r="K1684" s="132">
        <v>6.4000000000000001E-2</v>
      </c>
      <c r="L1684" s="132" t="s">
        <v>330</v>
      </c>
      <c r="M1684" s="132">
        <v>521</v>
      </c>
      <c r="N1684" s="132" t="s">
        <v>440</v>
      </c>
      <c r="O1684" s="132">
        <v>7485</v>
      </c>
      <c r="P1684" s="132" t="s">
        <v>439</v>
      </c>
      <c r="Q1684" s="132">
        <v>9</v>
      </c>
      <c r="R1684" s="132" t="s">
        <v>1162</v>
      </c>
      <c r="S1684" s="132">
        <v>1000319</v>
      </c>
      <c r="T1684" s="132" t="s">
        <v>4394</v>
      </c>
      <c r="U1684" s="132">
        <v>467</v>
      </c>
      <c r="V1684" s="132">
        <v>0</v>
      </c>
      <c r="W1684" s="132" t="s">
        <v>1063</v>
      </c>
      <c r="X1684" s="132">
        <v>13</v>
      </c>
    </row>
    <row r="1685" spans="1:24" hidden="1">
      <c r="A1685" s="132">
        <v>2112</v>
      </c>
      <c r="B1685" s="132" t="s">
        <v>1638</v>
      </c>
      <c r="C1685" s="132">
        <v>61046200000</v>
      </c>
      <c r="D1685" s="132" t="s">
        <v>928</v>
      </c>
      <c r="E1685" s="132" t="s">
        <v>442</v>
      </c>
      <c r="F1685" s="132">
        <v>24</v>
      </c>
      <c r="G1685" s="132" t="s">
        <v>3656</v>
      </c>
      <c r="H1685" s="132">
        <v>3</v>
      </c>
      <c r="I1685" s="132">
        <v>7.8E-2</v>
      </c>
      <c r="J1685" s="132">
        <v>1</v>
      </c>
      <c r="K1685" s="132">
        <v>7.8E-2</v>
      </c>
      <c r="L1685" s="132" t="s">
        <v>330</v>
      </c>
      <c r="M1685" s="132">
        <v>521</v>
      </c>
      <c r="N1685" s="132" t="s">
        <v>440</v>
      </c>
      <c r="O1685" s="132">
        <v>7485</v>
      </c>
      <c r="P1685" s="132" t="s">
        <v>439</v>
      </c>
      <c r="Q1685" s="132">
        <v>9</v>
      </c>
      <c r="R1685" s="132" t="s">
        <v>1162</v>
      </c>
      <c r="S1685" s="132">
        <v>1000319</v>
      </c>
      <c r="T1685" s="132" t="s">
        <v>4395</v>
      </c>
      <c r="U1685" s="132">
        <v>664</v>
      </c>
      <c r="V1685" s="132">
        <v>0</v>
      </c>
      <c r="W1685" s="132" t="s">
        <v>1063</v>
      </c>
      <c r="X1685" s="132">
        <v>13</v>
      </c>
    </row>
    <row r="1686" spans="1:24" hidden="1">
      <c r="A1686" s="132">
        <v>2113</v>
      </c>
      <c r="B1686" s="132" t="s">
        <v>1639</v>
      </c>
      <c r="C1686" s="132">
        <v>65050090000</v>
      </c>
      <c r="D1686" s="132" t="s">
        <v>734</v>
      </c>
      <c r="E1686" s="132" t="s">
        <v>434</v>
      </c>
      <c r="F1686" s="132">
        <v>5</v>
      </c>
      <c r="G1686" s="132" t="s">
        <v>3699</v>
      </c>
      <c r="H1686" s="132">
        <v>4</v>
      </c>
      <c r="I1686" s="132">
        <v>3.4000000000000002E-2</v>
      </c>
      <c r="J1686" s="132">
        <v>1</v>
      </c>
      <c r="K1686" s="132">
        <v>3.4000000000000002E-2</v>
      </c>
      <c r="L1686" s="132" t="s">
        <v>330</v>
      </c>
      <c r="M1686" s="132">
        <v>521</v>
      </c>
      <c r="N1686" s="132" t="s">
        <v>3915</v>
      </c>
      <c r="O1686" s="132">
        <v>7497</v>
      </c>
      <c r="P1686" s="132" t="s">
        <v>439</v>
      </c>
      <c r="Q1686" s="132">
        <v>9</v>
      </c>
      <c r="R1686" s="132" t="s">
        <v>1162</v>
      </c>
      <c r="S1686" s="132">
        <v>1000319</v>
      </c>
      <c r="T1686" s="132">
        <v>48</v>
      </c>
      <c r="U1686" s="132">
        <v>101</v>
      </c>
      <c r="V1686" s="132">
        <v>0</v>
      </c>
      <c r="W1686" s="132" t="s">
        <v>1046</v>
      </c>
      <c r="X1686" s="132">
        <v>12</v>
      </c>
    </row>
    <row r="1687" spans="1:24" hidden="1">
      <c r="A1687" s="132">
        <v>2114</v>
      </c>
      <c r="B1687" s="132" t="s">
        <v>1640</v>
      </c>
      <c r="C1687" s="132">
        <v>61034200090</v>
      </c>
      <c r="D1687" s="132" t="s">
        <v>725</v>
      </c>
      <c r="E1687" s="132" t="s">
        <v>3671</v>
      </c>
      <c r="F1687" s="132">
        <v>54</v>
      </c>
      <c r="G1687" s="132" t="s">
        <v>3699</v>
      </c>
      <c r="H1687" s="132">
        <v>4</v>
      </c>
      <c r="I1687" s="132">
        <v>0.13400000000000001</v>
      </c>
      <c r="J1687" s="132">
        <v>1</v>
      </c>
      <c r="K1687" s="132">
        <v>0.13400000000000001</v>
      </c>
      <c r="L1687" s="132" t="s">
        <v>330</v>
      </c>
      <c r="M1687" s="132">
        <v>521</v>
      </c>
      <c r="N1687" s="132" t="s">
        <v>3915</v>
      </c>
      <c r="O1687" s="132">
        <v>7497</v>
      </c>
      <c r="P1687" s="132" t="s">
        <v>439</v>
      </c>
      <c r="Q1687" s="132">
        <v>9</v>
      </c>
      <c r="R1687" s="132" t="s">
        <v>1162</v>
      </c>
      <c r="S1687" s="132">
        <v>1000319</v>
      </c>
      <c r="T1687" s="132" t="s">
        <v>2065</v>
      </c>
      <c r="U1687" s="132">
        <v>647</v>
      </c>
      <c r="V1687" s="132">
        <v>20</v>
      </c>
      <c r="W1687" s="132" t="s">
        <v>1038</v>
      </c>
      <c r="X1687" s="132">
        <v>5</v>
      </c>
    </row>
    <row r="1688" spans="1:24" hidden="1">
      <c r="A1688" s="132">
        <v>2115</v>
      </c>
      <c r="B1688" s="132" t="s">
        <v>1641</v>
      </c>
      <c r="C1688" s="132">
        <v>61091000000</v>
      </c>
      <c r="D1688" s="132" t="s">
        <v>839</v>
      </c>
      <c r="E1688" s="132" t="s">
        <v>453</v>
      </c>
      <c r="F1688" s="132">
        <v>73</v>
      </c>
      <c r="G1688" s="132" t="s">
        <v>3699</v>
      </c>
      <c r="H1688" s="132">
        <v>4</v>
      </c>
      <c r="I1688" s="132">
        <v>4.8000000000000001E-2</v>
      </c>
      <c r="J1688" s="132">
        <v>1</v>
      </c>
      <c r="K1688" s="132">
        <v>4.8000000000000001E-2</v>
      </c>
      <c r="L1688" s="132" t="s">
        <v>330</v>
      </c>
      <c r="M1688" s="132">
        <v>521</v>
      </c>
      <c r="N1688" s="132" t="s">
        <v>440</v>
      </c>
      <c r="O1688" s="132">
        <v>7485</v>
      </c>
      <c r="P1688" s="132" t="s">
        <v>439</v>
      </c>
      <c r="Q1688" s="132">
        <v>9</v>
      </c>
      <c r="R1688" s="132" t="s">
        <v>1162</v>
      </c>
      <c r="S1688" s="132">
        <v>1000319</v>
      </c>
      <c r="T1688" s="132" t="s">
        <v>2070</v>
      </c>
      <c r="U1688" s="132">
        <v>639</v>
      </c>
      <c r="V1688" s="132">
        <v>7</v>
      </c>
      <c r="W1688" s="132" t="s">
        <v>1055</v>
      </c>
      <c r="X1688" s="132">
        <v>3</v>
      </c>
    </row>
    <row r="1689" spans="1:24" hidden="1">
      <c r="A1689" s="132">
        <v>2116</v>
      </c>
      <c r="B1689" s="132" t="s">
        <v>1642</v>
      </c>
      <c r="C1689" s="132">
        <v>61091000000</v>
      </c>
      <c r="D1689" s="132" t="s">
        <v>839</v>
      </c>
      <c r="E1689" s="132" t="s">
        <v>453</v>
      </c>
      <c r="F1689" s="132">
        <v>73</v>
      </c>
      <c r="G1689" s="132" t="s">
        <v>3699</v>
      </c>
      <c r="H1689" s="132">
        <v>4</v>
      </c>
      <c r="I1689" s="132">
        <v>5.8000000000000003E-2</v>
      </c>
      <c r="J1689" s="132">
        <v>1</v>
      </c>
      <c r="K1689" s="132">
        <v>5.8000000000000003E-2</v>
      </c>
      <c r="L1689" s="132" t="s">
        <v>330</v>
      </c>
      <c r="M1689" s="132">
        <v>521</v>
      </c>
      <c r="N1689" s="132" t="s">
        <v>440</v>
      </c>
      <c r="O1689" s="132">
        <v>7485</v>
      </c>
      <c r="P1689" s="132" t="s">
        <v>439</v>
      </c>
      <c r="Q1689" s="132">
        <v>9</v>
      </c>
      <c r="R1689" s="132" t="s">
        <v>1162</v>
      </c>
      <c r="S1689" s="132">
        <v>1000319</v>
      </c>
      <c r="T1689" s="132" t="s">
        <v>2070</v>
      </c>
      <c r="U1689" s="132">
        <v>639</v>
      </c>
      <c r="V1689" s="132">
        <v>8</v>
      </c>
      <c r="W1689" s="132" t="s">
        <v>1038</v>
      </c>
      <c r="X1689" s="132">
        <v>5</v>
      </c>
    </row>
    <row r="1690" spans="1:24" hidden="1">
      <c r="A1690" s="132">
        <v>2117</v>
      </c>
      <c r="B1690" s="132" t="s">
        <v>1643</v>
      </c>
      <c r="C1690" s="132">
        <v>61051000000</v>
      </c>
      <c r="D1690" s="132" t="s">
        <v>1644</v>
      </c>
      <c r="E1690" s="132" t="s">
        <v>444</v>
      </c>
      <c r="F1690" s="132">
        <v>82</v>
      </c>
      <c r="G1690" s="132" t="s">
        <v>3699</v>
      </c>
      <c r="H1690" s="132">
        <v>4</v>
      </c>
      <c r="I1690" s="132">
        <v>0.126</v>
      </c>
      <c r="J1690" s="132">
        <v>1</v>
      </c>
      <c r="K1690" s="132">
        <v>0.126</v>
      </c>
      <c r="L1690" s="132" t="s">
        <v>330</v>
      </c>
      <c r="M1690" s="132">
        <v>521</v>
      </c>
      <c r="N1690" s="132" t="s">
        <v>3915</v>
      </c>
      <c r="O1690" s="132">
        <v>7497</v>
      </c>
      <c r="P1690" s="132" t="s">
        <v>439</v>
      </c>
      <c r="Q1690" s="132">
        <v>9</v>
      </c>
      <c r="R1690" s="132" t="s">
        <v>1162</v>
      </c>
      <c r="S1690" s="132">
        <v>1000319</v>
      </c>
      <c r="T1690" s="132" t="s">
        <v>4382</v>
      </c>
      <c r="U1690" s="132">
        <v>467</v>
      </c>
      <c r="V1690" s="132">
        <v>26</v>
      </c>
      <c r="W1690" s="132" t="s">
        <v>1046</v>
      </c>
      <c r="X1690" s="132">
        <v>12</v>
      </c>
    </row>
    <row r="1691" spans="1:24" hidden="1">
      <c r="A1691" s="132">
        <v>2118</v>
      </c>
      <c r="B1691" s="132" t="s">
        <v>1645</v>
      </c>
      <c r="C1691" s="132">
        <v>62034235000</v>
      </c>
      <c r="D1691" s="132" t="s">
        <v>484</v>
      </c>
      <c r="E1691" s="132" t="s">
        <v>420</v>
      </c>
      <c r="F1691" s="132">
        <v>93</v>
      </c>
      <c r="G1691" s="132" t="s">
        <v>3699</v>
      </c>
      <c r="H1691" s="132">
        <v>4</v>
      </c>
      <c r="I1691" s="132">
        <v>0.32</v>
      </c>
      <c r="J1691" s="132">
        <v>1</v>
      </c>
      <c r="K1691" s="132">
        <v>0.32</v>
      </c>
      <c r="L1691" s="132" t="s">
        <v>330</v>
      </c>
      <c r="M1691" s="132">
        <v>521</v>
      </c>
      <c r="N1691" s="132" t="s">
        <v>440</v>
      </c>
      <c r="O1691" s="132">
        <v>7485</v>
      </c>
      <c r="P1691" s="132" t="s">
        <v>439</v>
      </c>
      <c r="Q1691" s="132">
        <v>9</v>
      </c>
      <c r="R1691" s="132" t="s">
        <v>1162</v>
      </c>
      <c r="S1691" s="132">
        <v>1000319</v>
      </c>
      <c r="T1691" s="132" t="s">
        <v>1215</v>
      </c>
      <c r="U1691" s="132">
        <v>704</v>
      </c>
      <c r="V1691" s="132">
        <v>11</v>
      </c>
      <c r="W1691" s="132" t="s">
        <v>1107</v>
      </c>
      <c r="X1691" s="132">
        <v>1</v>
      </c>
    </row>
    <row r="1692" spans="1:24" hidden="1">
      <c r="A1692" s="132">
        <v>2119</v>
      </c>
      <c r="B1692" s="132" t="s">
        <v>1646</v>
      </c>
      <c r="C1692" s="132">
        <v>62034231000</v>
      </c>
      <c r="D1692" s="132" t="s">
        <v>912</v>
      </c>
      <c r="E1692" s="132" t="s">
        <v>3964</v>
      </c>
      <c r="F1692" s="132">
        <v>87</v>
      </c>
      <c r="G1692" s="132" t="s">
        <v>3699</v>
      </c>
      <c r="H1692" s="132">
        <v>4</v>
      </c>
      <c r="I1692" s="132">
        <v>0.34</v>
      </c>
      <c r="J1692" s="132">
        <v>1</v>
      </c>
      <c r="K1692" s="132">
        <v>0.34</v>
      </c>
      <c r="L1692" s="132" t="s">
        <v>330</v>
      </c>
      <c r="M1692" s="132">
        <v>521</v>
      </c>
      <c r="N1692" s="132" t="s">
        <v>440</v>
      </c>
      <c r="O1692" s="132">
        <v>7485</v>
      </c>
      <c r="P1692" s="132" t="s">
        <v>439</v>
      </c>
      <c r="Q1692" s="132">
        <v>9</v>
      </c>
      <c r="R1692" s="132" t="s">
        <v>1162</v>
      </c>
      <c r="S1692" s="132">
        <v>1000319</v>
      </c>
      <c r="T1692" s="132" t="s">
        <v>1215</v>
      </c>
      <c r="U1692" s="132">
        <v>704</v>
      </c>
      <c r="V1692" s="132">
        <v>26</v>
      </c>
      <c r="W1692" s="132" t="s">
        <v>1144</v>
      </c>
      <c r="X1692" s="132">
        <v>23</v>
      </c>
    </row>
    <row r="1693" spans="1:24" hidden="1">
      <c r="A1693" s="132">
        <v>2120</v>
      </c>
      <c r="B1693" s="132" t="s">
        <v>1647</v>
      </c>
      <c r="C1693" s="132">
        <v>62034231000</v>
      </c>
      <c r="D1693" s="132" t="s">
        <v>1648</v>
      </c>
      <c r="E1693" s="132" t="s">
        <v>3964</v>
      </c>
      <c r="F1693" s="132">
        <v>87</v>
      </c>
      <c r="G1693" s="132" t="s">
        <v>3699</v>
      </c>
      <c r="H1693" s="132">
        <v>4</v>
      </c>
      <c r="I1693" s="132">
        <v>0.17399999999999999</v>
      </c>
      <c r="J1693" s="132">
        <v>1</v>
      </c>
      <c r="K1693" s="132">
        <v>0.17399999999999999</v>
      </c>
      <c r="L1693" s="132" t="s">
        <v>330</v>
      </c>
      <c r="M1693" s="132">
        <v>521</v>
      </c>
      <c r="N1693" s="132" t="s">
        <v>3915</v>
      </c>
      <c r="O1693" s="132">
        <v>7497</v>
      </c>
      <c r="P1693" s="132" t="s">
        <v>439</v>
      </c>
      <c r="Q1693" s="132">
        <v>9</v>
      </c>
      <c r="R1693" s="132" t="s">
        <v>1162</v>
      </c>
      <c r="S1693" s="132">
        <v>1000319</v>
      </c>
      <c r="T1693" s="132" t="s">
        <v>4396</v>
      </c>
      <c r="U1693" s="132">
        <v>480</v>
      </c>
      <c r="V1693" s="132">
        <v>28</v>
      </c>
      <c r="W1693" s="132" t="s">
        <v>1038</v>
      </c>
      <c r="X1693" s="132">
        <v>5</v>
      </c>
    </row>
    <row r="1694" spans="1:24" hidden="1">
      <c r="A1694" s="132">
        <v>2121</v>
      </c>
      <c r="B1694" s="132" t="s">
        <v>1649</v>
      </c>
      <c r="C1694" s="132">
        <v>62046231000</v>
      </c>
      <c r="D1694" s="132" t="s">
        <v>990</v>
      </c>
      <c r="E1694" s="132" t="s">
        <v>3964</v>
      </c>
      <c r="F1694" s="132">
        <v>87</v>
      </c>
      <c r="G1694" s="132" t="s">
        <v>3656</v>
      </c>
      <c r="H1694" s="132">
        <v>3</v>
      </c>
      <c r="I1694" s="132">
        <v>0.214</v>
      </c>
      <c r="J1694" s="132">
        <v>1</v>
      </c>
      <c r="K1694" s="132">
        <v>0.214</v>
      </c>
      <c r="L1694" s="132" t="s">
        <v>330</v>
      </c>
      <c r="M1694" s="132">
        <v>521</v>
      </c>
      <c r="N1694" s="132" t="s">
        <v>440</v>
      </c>
      <c r="O1694" s="132">
        <v>7485</v>
      </c>
      <c r="P1694" s="132" t="s">
        <v>439</v>
      </c>
      <c r="Q1694" s="132">
        <v>9</v>
      </c>
      <c r="R1694" s="132" t="s">
        <v>1162</v>
      </c>
      <c r="S1694" s="132">
        <v>1000319</v>
      </c>
      <c r="T1694" s="132" t="s">
        <v>4392</v>
      </c>
      <c r="U1694" s="132">
        <v>684</v>
      </c>
      <c r="V1694" s="132">
        <v>16</v>
      </c>
      <c r="W1694" s="132" t="s">
        <v>1046</v>
      </c>
      <c r="X1694" s="132">
        <v>12</v>
      </c>
    </row>
    <row r="1695" spans="1:24" hidden="1">
      <c r="A1695" s="132">
        <v>2122</v>
      </c>
      <c r="B1695" s="132" t="s">
        <v>1650</v>
      </c>
      <c r="C1695" s="132">
        <v>62143000000</v>
      </c>
      <c r="D1695" s="132" t="s">
        <v>1497</v>
      </c>
      <c r="E1695" s="132" t="s">
        <v>3648</v>
      </c>
      <c r="F1695" s="132">
        <v>11</v>
      </c>
      <c r="G1695" s="132" t="s">
        <v>3656</v>
      </c>
      <c r="H1695" s="132">
        <v>3</v>
      </c>
      <c r="I1695" s="132">
        <v>0.04</v>
      </c>
      <c r="J1695" s="132">
        <v>1</v>
      </c>
      <c r="K1695" s="132">
        <v>0.04</v>
      </c>
      <c r="L1695" s="132" t="s">
        <v>330</v>
      </c>
      <c r="M1695" s="132">
        <v>521</v>
      </c>
      <c r="N1695" s="132" t="s">
        <v>3915</v>
      </c>
      <c r="O1695" s="132">
        <v>7497</v>
      </c>
      <c r="P1695" s="132" t="s">
        <v>425</v>
      </c>
      <c r="Q1695" s="132">
        <v>37</v>
      </c>
      <c r="R1695" s="132" t="s">
        <v>1162</v>
      </c>
      <c r="S1695" s="132">
        <v>1000319</v>
      </c>
      <c r="T1695" s="132" t="s">
        <v>1150</v>
      </c>
      <c r="U1695" s="132">
        <v>579</v>
      </c>
      <c r="V1695" s="132">
        <v>14</v>
      </c>
      <c r="W1695" s="132" t="s">
        <v>1038</v>
      </c>
      <c r="X1695" s="132">
        <v>5</v>
      </c>
    </row>
    <row r="1696" spans="1:24" hidden="1">
      <c r="A1696" s="132">
        <v>2123</v>
      </c>
      <c r="B1696" s="132" t="s">
        <v>1651</v>
      </c>
      <c r="C1696" s="132">
        <v>61159500000</v>
      </c>
      <c r="D1696" s="132" t="s">
        <v>748</v>
      </c>
      <c r="E1696" s="132" t="s">
        <v>3664</v>
      </c>
      <c r="F1696" s="132">
        <v>42</v>
      </c>
      <c r="G1696" s="132" t="s">
        <v>3656</v>
      </c>
      <c r="H1696" s="132">
        <v>3</v>
      </c>
      <c r="I1696" s="132">
        <v>2.8000000000000001E-2</v>
      </c>
      <c r="J1696" s="132">
        <v>1</v>
      </c>
      <c r="K1696" s="132">
        <v>2.8000000000000001E-2</v>
      </c>
      <c r="L1696" s="132" t="s">
        <v>330</v>
      </c>
      <c r="M1696" s="132">
        <v>521</v>
      </c>
      <c r="N1696" s="132" t="s">
        <v>436</v>
      </c>
      <c r="O1696" s="132">
        <v>1840</v>
      </c>
      <c r="P1696" s="132" t="s">
        <v>439</v>
      </c>
      <c r="Q1696" s="132">
        <v>9</v>
      </c>
      <c r="R1696" s="132" t="s">
        <v>1162</v>
      </c>
      <c r="S1696" s="132">
        <v>1000319</v>
      </c>
      <c r="T1696" s="132" t="s">
        <v>1185</v>
      </c>
      <c r="U1696" s="132">
        <v>666</v>
      </c>
      <c r="V1696" s="132">
        <v>6</v>
      </c>
      <c r="W1696" s="132" t="s">
        <v>1046</v>
      </c>
      <c r="X1696" s="132">
        <v>12</v>
      </c>
    </row>
    <row r="1697" spans="1:24" hidden="1">
      <c r="A1697" s="132">
        <v>2124</v>
      </c>
      <c r="B1697" s="132" t="s">
        <v>1652</v>
      </c>
      <c r="C1697" s="132">
        <v>61099020000</v>
      </c>
      <c r="D1697" s="132" t="s">
        <v>1653</v>
      </c>
      <c r="E1697" s="132" t="s">
        <v>453</v>
      </c>
      <c r="F1697" s="132">
        <v>73</v>
      </c>
      <c r="G1697" s="132" t="s">
        <v>3656</v>
      </c>
      <c r="H1697" s="132">
        <v>3</v>
      </c>
      <c r="I1697" s="132">
        <v>0.17</v>
      </c>
      <c r="J1697" s="132">
        <v>1</v>
      </c>
      <c r="K1697" s="132">
        <v>0.17</v>
      </c>
      <c r="L1697" s="132" t="s">
        <v>330</v>
      </c>
      <c r="M1697" s="132">
        <v>521</v>
      </c>
      <c r="N1697" s="132" t="s">
        <v>3915</v>
      </c>
      <c r="O1697" s="132">
        <v>7497</v>
      </c>
      <c r="P1697" s="132" t="s">
        <v>425</v>
      </c>
      <c r="Q1697" s="132">
        <v>37</v>
      </c>
      <c r="R1697" s="132" t="s">
        <v>1162</v>
      </c>
      <c r="S1697" s="132">
        <v>1000319</v>
      </c>
      <c r="T1697" s="132" t="s">
        <v>1185</v>
      </c>
      <c r="U1697" s="132">
        <v>666</v>
      </c>
      <c r="V1697" s="132">
        <v>26</v>
      </c>
      <c r="W1697" s="132" t="s">
        <v>1046</v>
      </c>
      <c r="X1697" s="132">
        <v>12</v>
      </c>
    </row>
    <row r="1698" spans="1:24" hidden="1">
      <c r="A1698" s="132">
        <v>2125</v>
      </c>
      <c r="B1698" s="132" t="s">
        <v>1654</v>
      </c>
      <c r="C1698" s="132">
        <v>61034200090</v>
      </c>
      <c r="D1698" s="132" t="s">
        <v>512</v>
      </c>
      <c r="E1698" s="132" t="s">
        <v>442</v>
      </c>
      <c r="F1698" s="132">
        <v>24</v>
      </c>
      <c r="G1698" s="132" t="s">
        <v>3699</v>
      </c>
      <c r="H1698" s="132">
        <v>4</v>
      </c>
      <c r="I1698" s="132">
        <v>0.06</v>
      </c>
      <c r="J1698" s="132">
        <v>1</v>
      </c>
      <c r="K1698" s="132">
        <v>0.06</v>
      </c>
      <c r="L1698" s="132" t="s">
        <v>330</v>
      </c>
      <c r="M1698" s="132">
        <v>521</v>
      </c>
      <c r="N1698" s="132" t="s">
        <v>440</v>
      </c>
      <c r="O1698" s="132">
        <v>7485</v>
      </c>
      <c r="P1698" s="132" t="s">
        <v>439</v>
      </c>
      <c r="Q1698" s="132">
        <v>9</v>
      </c>
      <c r="R1698" s="132" t="s">
        <v>1162</v>
      </c>
      <c r="S1698" s="132">
        <v>1000319</v>
      </c>
      <c r="T1698" s="132" t="s">
        <v>4397</v>
      </c>
      <c r="U1698" s="132">
        <v>703</v>
      </c>
      <c r="V1698" s="132">
        <v>0</v>
      </c>
      <c r="W1698" s="132" t="s">
        <v>1073</v>
      </c>
      <c r="X1698" s="132">
        <v>8</v>
      </c>
    </row>
    <row r="1699" spans="1:24" hidden="1">
      <c r="A1699" s="132">
        <v>2126</v>
      </c>
      <c r="B1699" s="132" t="s">
        <v>1655</v>
      </c>
      <c r="C1699" s="132">
        <v>61123190000</v>
      </c>
      <c r="D1699" s="132" t="s">
        <v>749</v>
      </c>
      <c r="E1699" s="132" t="s">
        <v>3668</v>
      </c>
      <c r="F1699" s="132">
        <v>50</v>
      </c>
      <c r="G1699" s="132" t="s">
        <v>3699</v>
      </c>
      <c r="H1699" s="132">
        <v>4</v>
      </c>
      <c r="I1699" s="132">
        <v>3.7999999999999999E-2</v>
      </c>
      <c r="J1699" s="132">
        <v>1</v>
      </c>
      <c r="K1699" s="132">
        <v>3.7999999999999999E-2</v>
      </c>
      <c r="L1699" s="132" t="s">
        <v>330</v>
      </c>
      <c r="M1699" s="132">
        <v>521</v>
      </c>
      <c r="N1699" s="132" t="s">
        <v>3915</v>
      </c>
      <c r="O1699" s="132">
        <v>7497</v>
      </c>
      <c r="P1699" s="132" t="s">
        <v>425</v>
      </c>
      <c r="Q1699" s="132">
        <v>37</v>
      </c>
      <c r="R1699" s="132" t="s">
        <v>1162</v>
      </c>
      <c r="S1699" s="132">
        <v>1000319</v>
      </c>
      <c r="T1699" s="132" t="s">
        <v>2070</v>
      </c>
      <c r="U1699" s="132">
        <v>639</v>
      </c>
      <c r="V1699" s="132">
        <v>14</v>
      </c>
      <c r="W1699" s="132" t="s">
        <v>1038</v>
      </c>
      <c r="X1699" s="132">
        <v>5</v>
      </c>
    </row>
    <row r="1700" spans="1:24" hidden="1">
      <c r="A1700" s="132">
        <v>2127</v>
      </c>
      <c r="B1700" s="132" t="s">
        <v>1656</v>
      </c>
      <c r="C1700" s="132">
        <v>61112090000</v>
      </c>
      <c r="D1700" s="132" t="s">
        <v>1188</v>
      </c>
      <c r="E1700" s="132" t="s">
        <v>442</v>
      </c>
      <c r="F1700" s="132">
        <v>24</v>
      </c>
      <c r="G1700" s="132" t="s">
        <v>4310</v>
      </c>
      <c r="H1700" s="132">
        <v>7</v>
      </c>
      <c r="I1700" s="132">
        <v>0.05</v>
      </c>
      <c r="J1700" s="132">
        <v>1</v>
      </c>
      <c r="K1700" s="132">
        <v>0.05</v>
      </c>
      <c r="L1700" s="132" t="s">
        <v>330</v>
      </c>
      <c r="M1700" s="132">
        <v>521</v>
      </c>
      <c r="N1700" s="132" t="s">
        <v>3915</v>
      </c>
      <c r="O1700" s="132">
        <v>7497</v>
      </c>
      <c r="P1700" s="132" t="s">
        <v>439</v>
      </c>
      <c r="Q1700" s="132">
        <v>9</v>
      </c>
      <c r="R1700" s="132" t="s">
        <v>1162</v>
      </c>
      <c r="S1700" s="132">
        <v>1000319</v>
      </c>
      <c r="T1700" s="132" t="s">
        <v>2066</v>
      </c>
      <c r="U1700" s="132">
        <v>642</v>
      </c>
      <c r="V1700" s="132">
        <v>0</v>
      </c>
      <c r="W1700" s="132" t="s">
        <v>1144</v>
      </c>
      <c r="X1700" s="132">
        <v>23</v>
      </c>
    </row>
    <row r="1701" spans="1:24" hidden="1">
      <c r="A1701" s="132">
        <v>2128</v>
      </c>
      <c r="B1701" s="132" t="s">
        <v>1657</v>
      </c>
      <c r="C1701" s="132">
        <v>61112090000</v>
      </c>
      <c r="D1701" s="132" t="s">
        <v>1188</v>
      </c>
      <c r="E1701" s="132" t="s">
        <v>442</v>
      </c>
      <c r="F1701" s="132">
        <v>24</v>
      </c>
      <c r="G1701" s="132" t="s">
        <v>4310</v>
      </c>
      <c r="H1701" s="132">
        <v>7</v>
      </c>
      <c r="I1701" s="132">
        <v>0.05</v>
      </c>
      <c r="J1701" s="132">
        <v>1</v>
      </c>
      <c r="K1701" s="132">
        <v>0.05</v>
      </c>
      <c r="L1701" s="132" t="s">
        <v>330</v>
      </c>
      <c r="M1701" s="132">
        <v>521</v>
      </c>
      <c r="N1701" s="132" t="s">
        <v>3915</v>
      </c>
      <c r="O1701" s="132">
        <v>7497</v>
      </c>
      <c r="P1701" s="132" t="s">
        <v>439</v>
      </c>
      <c r="Q1701" s="132">
        <v>9</v>
      </c>
      <c r="R1701" s="132" t="s">
        <v>1162</v>
      </c>
      <c r="S1701" s="132">
        <v>1000319</v>
      </c>
      <c r="T1701" s="132" t="s">
        <v>2066</v>
      </c>
      <c r="U1701" s="132">
        <v>642</v>
      </c>
      <c r="V1701" s="132">
        <v>20</v>
      </c>
      <c r="W1701" s="132" t="s">
        <v>1144</v>
      </c>
      <c r="X1701" s="132">
        <v>23</v>
      </c>
    </row>
    <row r="1702" spans="1:24" hidden="1">
      <c r="A1702" s="132">
        <v>2129</v>
      </c>
      <c r="B1702" s="132" t="s">
        <v>1658</v>
      </c>
      <c r="C1702" s="132">
        <v>61112090000</v>
      </c>
      <c r="D1702" s="132" t="s">
        <v>1181</v>
      </c>
      <c r="E1702" s="132" t="s">
        <v>442</v>
      </c>
      <c r="F1702" s="132">
        <v>24</v>
      </c>
      <c r="G1702" s="132" t="s">
        <v>4311</v>
      </c>
      <c r="H1702" s="132">
        <v>6</v>
      </c>
      <c r="I1702" s="132">
        <v>0.03</v>
      </c>
      <c r="J1702" s="132">
        <v>1</v>
      </c>
      <c r="K1702" s="132">
        <v>0.03</v>
      </c>
      <c r="L1702" s="132" t="s">
        <v>330</v>
      </c>
      <c r="M1702" s="132">
        <v>521</v>
      </c>
      <c r="N1702" s="132" t="s">
        <v>3915</v>
      </c>
      <c r="O1702" s="132">
        <v>7497</v>
      </c>
      <c r="P1702" s="132" t="s">
        <v>439</v>
      </c>
      <c r="Q1702" s="132">
        <v>9</v>
      </c>
      <c r="R1702" s="132" t="s">
        <v>1162</v>
      </c>
      <c r="S1702" s="132">
        <v>1000319</v>
      </c>
      <c r="T1702" s="132" t="s">
        <v>2068</v>
      </c>
      <c r="U1702" s="132">
        <v>646</v>
      </c>
      <c r="V1702" s="132">
        <v>10</v>
      </c>
      <c r="W1702" s="132" t="s">
        <v>1046</v>
      </c>
      <c r="X1702" s="132">
        <v>12</v>
      </c>
    </row>
    <row r="1703" spans="1:24" hidden="1">
      <c r="A1703" s="132">
        <v>2130</v>
      </c>
      <c r="B1703" s="132" t="s">
        <v>1659</v>
      </c>
      <c r="C1703" s="132">
        <v>61091000000</v>
      </c>
      <c r="D1703" s="132" t="s">
        <v>839</v>
      </c>
      <c r="E1703" s="132" t="s">
        <v>453</v>
      </c>
      <c r="F1703" s="132">
        <v>73</v>
      </c>
      <c r="G1703" s="132" t="s">
        <v>3699</v>
      </c>
      <c r="H1703" s="132">
        <v>4</v>
      </c>
      <c r="I1703" s="132">
        <v>5.1999999999999998E-2</v>
      </c>
      <c r="J1703" s="132">
        <v>1</v>
      </c>
      <c r="K1703" s="132">
        <v>5.1999999999999998E-2</v>
      </c>
      <c r="L1703" s="132" t="s">
        <v>330</v>
      </c>
      <c r="M1703" s="132">
        <v>521</v>
      </c>
      <c r="N1703" s="132" t="s">
        <v>440</v>
      </c>
      <c r="O1703" s="132">
        <v>7485</v>
      </c>
      <c r="P1703" s="132" t="s">
        <v>439</v>
      </c>
      <c r="Q1703" s="132">
        <v>9</v>
      </c>
      <c r="R1703" s="132" t="s">
        <v>1162</v>
      </c>
      <c r="S1703" s="132">
        <v>1000319</v>
      </c>
      <c r="T1703" s="132" t="s">
        <v>2070</v>
      </c>
      <c r="U1703" s="132">
        <v>639</v>
      </c>
      <c r="V1703" s="132">
        <v>12</v>
      </c>
      <c r="W1703" s="132" t="s">
        <v>1055</v>
      </c>
      <c r="X1703" s="132">
        <v>3</v>
      </c>
    </row>
    <row r="1704" spans="1:24" hidden="1">
      <c r="A1704" s="132">
        <v>2131</v>
      </c>
      <c r="B1704" s="132" t="s">
        <v>1660</v>
      </c>
      <c r="C1704" s="132">
        <v>61034200090</v>
      </c>
      <c r="D1704" s="132" t="s">
        <v>512</v>
      </c>
      <c r="E1704" s="132" t="s">
        <v>442</v>
      </c>
      <c r="F1704" s="132">
        <v>24</v>
      </c>
      <c r="G1704" s="132" t="s">
        <v>3699</v>
      </c>
      <c r="H1704" s="132">
        <v>4</v>
      </c>
      <c r="I1704" s="132">
        <v>4.3999999999999997E-2</v>
      </c>
      <c r="J1704" s="132">
        <v>1</v>
      </c>
      <c r="K1704" s="132">
        <v>4.3999999999999997E-2</v>
      </c>
      <c r="L1704" s="132" t="s">
        <v>330</v>
      </c>
      <c r="M1704" s="132">
        <v>521</v>
      </c>
      <c r="N1704" s="132" t="s">
        <v>440</v>
      </c>
      <c r="O1704" s="132">
        <v>7485</v>
      </c>
      <c r="P1704" s="132" t="s">
        <v>439</v>
      </c>
      <c r="Q1704" s="132">
        <v>9</v>
      </c>
      <c r="R1704" s="132" t="s">
        <v>1162</v>
      </c>
      <c r="S1704" s="132">
        <v>1000319</v>
      </c>
      <c r="T1704" s="132" t="s">
        <v>2070</v>
      </c>
      <c r="U1704" s="132">
        <v>639</v>
      </c>
      <c r="V1704" s="132">
        <v>0</v>
      </c>
      <c r="W1704" s="132" t="s">
        <v>1048</v>
      </c>
      <c r="X1704" s="132">
        <v>4</v>
      </c>
    </row>
    <row r="1705" spans="1:24" hidden="1">
      <c r="A1705" s="132">
        <v>2132</v>
      </c>
      <c r="B1705" s="132" t="s">
        <v>1661</v>
      </c>
      <c r="C1705" s="132">
        <v>61091000000</v>
      </c>
      <c r="D1705" s="132" t="s">
        <v>839</v>
      </c>
      <c r="E1705" s="132" t="s">
        <v>453</v>
      </c>
      <c r="F1705" s="132">
        <v>73</v>
      </c>
      <c r="G1705" s="132" t="s">
        <v>3699</v>
      </c>
      <c r="H1705" s="132">
        <v>4</v>
      </c>
      <c r="I1705" s="132">
        <v>6.4000000000000001E-2</v>
      </c>
      <c r="J1705" s="132">
        <v>1</v>
      </c>
      <c r="K1705" s="132">
        <v>6.4000000000000001E-2</v>
      </c>
      <c r="L1705" s="132" t="s">
        <v>330</v>
      </c>
      <c r="M1705" s="132">
        <v>521</v>
      </c>
      <c r="N1705" s="132" t="s">
        <v>440</v>
      </c>
      <c r="O1705" s="132">
        <v>7485</v>
      </c>
      <c r="P1705" s="132" t="s">
        <v>439</v>
      </c>
      <c r="Q1705" s="132">
        <v>9</v>
      </c>
      <c r="R1705" s="132" t="s">
        <v>1162</v>
      </c>
      <c r="S1705" s="132">
        <v>1000319</v>
      </c>
      <c r="T1705" s="132" t="s">
        <v>2070</v>
      </c>
      <c r="U1705" s="132">
        <v>639</v>
      </c>
      <c r="V1705" s="132">
        <v>8</v>
      </c>
      <c r="W1705" s="132" t="s">
        <v>1048</v>
      </c>
      <c r="X1705" s="132">
        <v>4</v>
      </c>
    </row>
    <row r="1706" spans="1:24" hidden="1">
      <c r="A1706" s="132">
        <v>2133</v>
      </c>
      <c r="B1706" s="132" t="s">
        <v>1662</v>
      </c>
      <c r="C1706" s="132">
        <v>62046231000</v>
      </c>
      <c r="D1706" s="132" t="s">
        <v>990</v>
      </c>
      <c r="E1706" s="132" t="s">
        <v>3964</v>
      </c>
      <c r="F1706" s="132">
        <v>87</v>
      </c>
      <c r="G1706" s="132" t="s">
        <v>3656</v>
      </c>
      <c r="H1706" s="132">
        <v>3</v>
      </c>
      <c r="I1706" s="132">
        <v>0.20399999999999999</v>
      </c>
      <c r="J1706" s="132">
        <v>1</v>
      </c>
      <c r="K1706" s="132">
        <v>0.20399999999999999</v>
      </c>
      <c r="L1706" s="132" t="s">
        <v>330</v>
      </c>
      <c r="M1706" s="132">
        <v>521</v>
      </c>
      <c r="N1706" s="132" t="s">
        <v>440</v>
      </c>
      <c r="O1706" s="132">
        <v>7485</v>
      </c>
      <c r="P1706" s="132" t="s">
        <v>439</v>
      </c>
      <c r="Q1706" s="132">
        <v>9</v>
      </c>
      <c r="R1706" s="132" t="s">
        <v>1162</v>
      </c>
      <c r="S1706" s="132">
        <v>1000319</v>
      </c>
      <c r="T1706" s="132" t="s">
        <v>4392</v>
      </c>
      <c r="U1706" s="132">
        <v>684</v>
      </c>
      <c r="V1706" s="132">
        <v>26</v>
      </c>
      <c r="W1706" s="132" t="s">
        <v>1048</v>
      </c>
      <c r="X1706" s="132">
        <v>4</v>
      </c>
    </row>
    <row r="1707" spans="1:24" hidden="1">
      <c r="A1707" s="132">
        <v>2134</v>
      </c>
      <c r="B1707" s="132" t="s">
        <v>1663</v>
      </c>
      <c r="C1707" s="132">
        <v>61091000000</v>
      </c>
      <c r="D1707" s="132" t="s">
        <v>856</v>
      </c>
      <c r="E1707" s="132" t="s">
        <v>453</v>
      </c>
      <c r="F1707" s="132">
        <v>73</v>
      </c>
      <c r="G1707" s="132" t="s">
        <v>3656</v>
      </c>
      <c r="H1707" s="132">
        <v>3</v>
      </c>
      <c r="I1707" s="132">
        <v>6.2E-2</v>
      </c>
      <c r="J1707" s="132">
        <v>1</v>
      </c>
      <c r="K1707" s="132">
        <v>6.2E-2</v>
      </c>
      <c r="L1707" s="132" t="s">
        <v>330</v>
      </c>
      <c r="M1707" s="132">
        <v>521</v>
      </c>
      <c r="N1707" s="132" t="s">
        <v>440</v>
      </c>
      <c r="O1707" s="132">
        <v>7485</v>
      </c>
      <c r="P1707" s="132" t="s">
        <v>439</v>
      </c>
      <c r="Q1707" s="132">
        <v>9</v>
      </c>
      <c r="R1707" s="132" t="s">
        <v>1162</v>
      </c>
      <c r="S1707" s="132">
        <v>1000319</v>
      </c>
      <c r="T1707" s="132" t="s">
        <v>1199</v>
      </c>
      <c r="U1707" s="132">
        <v>702</v>
      </c>
      <c r="V1707" s="132">
        <v>18</v>
      </c>
      <c r="W1707" s="132" t="s">
        <v>1053</v>
      </c>
      <c r="X1707" s="132">
        <v>17</v>
      </c>
    </row>
    <row r="1708" spans="1:24" hidden="1">
      <c r="A1708" s="132">
        <v>2135</v>
      </c>
      <c r="B1708" s="132" t="s">
        <v>1664</v>
      </c>
      <c r="C1708" s="132">
        <v>61046200000</v>
      </c>
      <c r="D1708" s="132" t="s">
        <v>928</v>
      </c>
      <c r="E1708" s="132" t="s">
        <v>442</v>
      </c>
      <c r="F1708" s="132">
        <v>24</v>
      </c>
      <c r="G1708" s="132" t="s">
        <v>3656</v>
      </c>
      <c r="H1708" s="132">
        <v>3</v>
      </c>
      <c r="I1708" s="132">
        <v>4.3999999999999997E-2</v>
      </c>
      <c r="J1708" s="132">
        <v>1</v>
      </c>
      <c r="K1708" s="132">
        <v>4.3999999999999997E-2</v>
      </c>
      <c r="L1708" s="132" t="s">
        <v>330</v>
      </c>
      <c r="M1708" s="132">
        <v>521</v>
      </c>
      <c r="N1708" s="132" t="s">
        <v>440</v>
      </c>
      <c r="O1708" s="132">
        <v>7485</v>
      </c>
      <c r="P1708" s="132" t="s">
        <v>439</v>
      </c>
      <c r="Q1708" s="132">
        <v>9</v>
      </c>
      <c r="R1708" s="132" t="s">
        <v>1162</v>
      </c>
      <c r="S1708" s="132">
        <v>1000319</v>
      </c>
      <c r="T1708" s="132" t="s">
        <v>1199</v>
      </c>
      <c r="U1708" s="132">
        <v>702</v>
      </c>
      <c r="V1708" s="132">
        <v>0</v>
      </c>
      <c r="W1708" s="132" t="s">
        <v>1063</v>
      </c>
      <c r="X1708" s="132">
        <v>13</v>
      </c>
    </row>
    <row r="1709" spans="1:24" hidden="1">
      <c r="A1709" s="132">
        <v>2136</v>
      </c>
      <c r="B1709" s="132" t="s">
        <v>1665</v>
      </c>
      <c r="C1709" s="132">
        <v>61091000000</v>
      </c>
      <c r="D1709" s="132" t="s">
        <v>856</v>
      </c>
      <c r="E1709" s="132" t="s">
        <v>453</v>
      </c>
      <c r="F1709" s="132">
        <v>73</v>
      </c>
      <c r="G1709" s="132" t="s">
        <v>3656</v>
      </c>
      <c r="H1709" s="132">
        <v>3</v>
      </c>
      <c r="I1709" s="132">
        <v>6.4000000000000001E-2</v>
      </c>
      <c r="J1709" s="132">
        <v>1</v>
      </c>
      <c r="K1709" s="132">
        <v>6.4000000000000001E-2</v>
      </c>
      <c r="L1709" s="132" t="s">
        <v>330</v>
      </c>
      <c r="M1709" s="132">
        <v>521</v>
      </c>
      <c r="N1709" s="132" t="s">
        <v>440</v>
      </c>
      <c r="O1709" s="132">
        <v>7485</v>
      </c>
      <c r="P1709" s="132" t="s">
        <v>439</v>
      </c>
      <c r="Q1709" s="132">
        <v>9</v>
      </c>
      <c r="R1709" s="132" t="s">
        <v>1162</v>
      </c>
      <c r="S1709" s="132">
        <v>1000319</v>
      </c>
      <c r="T1709" s="132" t="s">
        <v>2065</v>
      </c>
      <c r="U1709" s="132">
        <v>647</v>
      </c>
      <c r="V1709" s="132">
        <v>16</v>
      </c>
      <c r="W1709" s="132" t="s">
        <v>1064</v>
      </c>
      <c r="X1709" s="132">
        <v>7</v>
      </c>
    </row>
    <row r="1710" spans="1:24" hidden="1">
      <c r="A1710" s="132">
        <v>2137</v>
      </c>
      <c r="B1710" s="132" t="s">
        <v>1666</v>
      </c>
      <c r="C1710" s="132">
        <v>61099020000</v>
      </c>
      <c r="D1710" s="132" t="s">
        <v>1078</v>
      </c>
      <c r="E1710" s="132" t="s">
        <v>453</v>
      </c>
      <c r="F1710" s="132">
        <v>73</v>
      </c>
      <c r="G1710" s="132" t="s">
        <v>3656</v>
      </c>
      <c r="H1710" s="132">
        <v>3</v>
      </c>
      <c r="I1710" s="132">
        <v>9.6000000000000002E-2</v>
      </c>
      <c r="J1710" s="132">
        <v>1</v>
      </c>
      <c r="K1710" s="132">
        <v>9.6000000000000002E-2</v>
      </c>
      <c r="L1710" s="132" t="s">
        <v>330</v>
      </c>
      <c r="M1710" s="132">
        <v>521</v>
      </c>
      <c r="N1710" s="132" t="s">
        <v>440</v>
      </c>
      <c r="O1710" s="132">
        <v>7485</v>
      </c>
      <c r="P1710" s="132" t="s">
        <v>425</v>
      </c>
      <c r="Q1710" s="132">
        <v>37</v>
      </c>
      <c r="R1710" s="132" t="s">
        <v>1162</v>
      </c>
      <c r="S1710" s="132">
        <v>1000319</v>
      </c>
      <c r="T1710" s="132" t="s">
        <v>4391</v>
      </c>
      <c r="U1710" s="132">
        <v>472</v>
      </c>
      <c r="V1710" s="132">
        <v>12</v>
      </c>
      <c r="W1710" s="132" t="s">
        <v>1063</v>
      </c>
      <c r="X1710" s="132">
        <v>13</v>
      </c>
    </row>
    <row r="1711" spans="1:24" hidden="1">
      <c r="A1711" s="132">
        <v>2138</v>
      </c>
      <c r="B1711" s="132" t="s">
        <v>1667</v>
      </c>
      <c r="C1711" s="132">
        <v>61034200090</v>
      </c>
      <c r="D1711" s="132" t="s">
        <v>512</v>
      </c>
      <c r="E1711" s="132" t="s">
        <v>442</v>
      </c>
      <c r="F1711" s="132">
        <v>24</v>
      </c>
      <c r="G1711" s="132" t="s">
        <v>3699</v>
      </c>
      <c r="H1711" s="132">
        <v>4</v>
      </c>
      <c r="I1711" s="132">
        <v>0.16</v>
      </c>
      <c r="J1711" s="132">
        <v>1</v>
      </c>
      <c r="K1711" s="132">
        <v>0.16</v>
      </c>
      <c r="L1711" s="132" t="s">
        <v>330</v>
      </c>
      <c r="M1711" s="132">
        <v>521</v>
      </c>
      <c r="N1711" s="132" t="s">
        <v>440</v>
      </c>
      <c r="O1711" s="132">
        <v>7485</v>
      </c>
      <c r="P1711" s="132" t="s">
        <v>439</v>
      </c>
      <c r="Q1711" s="132">
        <v>9</v>
      </c>
      <c r="R1711" s="132" t="s">
        <v>1162</v>
      </c>
      <c r="S1711" s="132">
        <v>1000319</v>
      </c>
      <c r="T1711" s="132" t="s">
        <v>4398</v>
      </c>
      <c r="U1711" s="132">
        <v>669</v>
      </c>
      <c r="V1711" s="132">
        <v>20</v>
      </c>
      <c r="W1711" s="132" t="s">
        <v>1038</v>
      </c>
      <c r="X1711" s="132">
        <v>5</v>
      </c>
    </row>
    <row r="1712" spans="1:24" hidden="1">
      <c r="A1712" s="132">
        <v>2139</v>
      </c>
      <c r="B1712" s="132" t="s">
        <v>1668</v>
      </c>
      <c r="C1712" s="132">
        <v>61091000000</v>
      </c>
      <c r="D1712" s="132" t="s">
        <v>839</v>
      </c>
      <c r="E1712" s="132" t="s">
        <v>453</v>
      </c>
      <c r="F1712" s="132">
        <v>73</v>
      </c>
      <c r="G1712" s="132" t="s">
        <v>3699</v>
      </c>
      <c r="H1712" s="132">
        <v>4</v>
      </c>
      <c r="I1712" s="132">
        <v>7.8E-2</v>
      </c>
      <c r="J1712" s="132">
        <v>1</v>
      </c>
      <c r="K1712" s="132">
        <v>7.8E-2</v>
      </c>
      <c r="L1712" s="132" t="s">
        <v>330</v>
      </c>
      <c r="M1712" s="132">
        <v>521</v>
      </c>
      <c r="N1712" s="132" t="s">
        <v>440</v>
      </c>
      <c r="O1712" s="132">
        <v>7485</v>
      </c>
      <c r="P1712" s="132" t="s">
        <v>439</v>
      </c>
      <c r="Q1712" s="132">
        <v>9</v>
      </c>
      <c r="R1712" s="132" t="s">
        <v>1162</v>
      </c>
      <c r="S1712" s="132">
        <v>1000319</v>
      </c>
      <c r="T1712" s="132" t="s">
        <v>4396</v>
      </c>
      <c r="U1712" s="132">
        <v>480</v>
      </c>
      <c r="V1712" s="132">
        <v>16</v>
      </c>
      <c r="W1712" s="132" t="s">
        <v>1144</v>
      </c>
      <c r="X1712" s="132">
        <v>23</v>
      </c>
    </row>
    <row r="1713" spans="1:24" hidden="1">
      <c r="A1713" s="132">
        <v>2140</v>
      </c>
      <c r="B1713" s="132" t="s">
        <v>1669</v>
      </c>
      <c r="C1713" s="132">
        <v>61032200000</v>
      </c>
      <c r="D1713" s="132" t="s">
        <v>713</v>
      </c>
      <c r="E1713" s="132" t="s">
        <v>4431</v>
      </c>
      <c r="F1713" s="132">
        <v>457</v>
      </c>
      <c r="G1713" s="132" t="s">
        <v>3699</v>
      </c>
      <c r="H1713" s="132">
        <v>4</v>
      </c>
      <c r="I1713" s="132">
        <v>9.8000000000000004E-2</v>
      </c>
      <c r="J1713" s="132">
        <v>1</v>
      </c>
      <c r="K1713" s="132">
        <v>9.8000000000000004E-2</v>
      </c>
      <c r="L1713" s="132" t="s">
        <v>330</v>
      </c>
      <c r="M1713" s="132">
        <v>521</v>
      </c>
      <c r="N1713" s="132" t="s">
        <v>440</v>
      </c>
      <c r="O1713" s="132">
        <v>7485</v>
      </c>
      <c r="P1713" s="132" t="s">
        <v>439</v>
      </c>
      <c r="Q1713" s="132">
        <v>9</v>
      </c>
      <c r="R1713" s="132" t="s">
        <v>1162</v>
      </c>
      <c r="S1713" s="132">
        <v>1000319</v>
      </c>
      <c r="T1713" s="132" t="s">
        <v>4399</v>
      </c>
      <c r="U1713" s="132">
        <v>705</v>
      </c>
      <c r="V1713" s="132">
        <v>12</v>
      </c>
      <c r="W1713" s="132" t="s">
        <v>1046</v>
      </c>
      <c r="X1713" s="132">
        <v>12</v>
      </c>
    </row>
    <row r="1714" spans="1:24" hidden="1">
      <c r="A1714" s="132">
        <v>2141</v>
      </c>
      <c r="B1714" s="132" t="s">
        <v>1670</v>
      </c>
      <c r="C1714" s="132">
        <v>61091000000</v>
      </c>
      <c r="D1714" s="132" t="s">
        <v>708</v>
      </c>
      <c r="E1714" s="132" t="s">
        <v>4432</v>
      </c>
      <c r="F1714" s="132">
        <v>21</v>
      </c>
      <c r="G1714" s="132" t="s">
        <v>3656</v>
      </c>
      <c r="H1714" s="132">
        <v>3</v>
      </c>
      <c r="I1714" s="132">
        <v>9.1999999999999998E-2</v>
      </c>
      <c r="J1714" s="132">
        <v>1</v>
      </c>
      <c r="K1714" s="132">
        <v>9.1999999999999998E-2</v>
      </c>
      <c r="L1714" s="132" t="s">
        <v>330</v>
      </c>
      <c r="M1714" s="132">
        <v>521</v>
      </c>
      <c r="N1714" s="132" t="s">
        <v>3915</v>
      </c>
      <c r="O1714" s="132">
        <v>7497</v>
      </c>
      <c r="P1714" s="132" t="s">
        <v>439</v>
      </c>
      <c r="Q1714" s="132">
        <v>9</v>
      </c>
      <c r="R1714" s="132" t="s">
        <v>1162</v>
      </c>
      <c r="S1714" s="132">
        <v>1000319</v>
      </c>
      <c r="T1714" s="132" t="s">
        <v>4386</v>
      </c>
      <c r="U1714" s="132">
        <v>705</v>
      </c>
      <c r="V1714" s="132">
        <v>10</v>
      </c>
      <c r="W1714" s="132" t="s">
        <v>1063</v>
      </c>
      <c r="X1714" s="132">
        <v>13</v>
      </c>
    </row>
    <row r="1715" spans="1:24" hidden="1">
      <c r="A1715" s="132">
        <v>2142</v>
      </c>
      <c r="B1715" s="132" t="s">
        <v>1671</v>
      </c>
      <c r="C1715" s="132">
        <v>61033200000</v>
      </c>
      <c r="D1715" s="132" t="s">
        <v>704</v>
      </c>
      <c r="E1715" s="132" t="s">
        <v>466</v>
      </c>
      <c r="F1715" s="132">
        <v>153</v>
      </c>
      <c r="G1715" s="132" t="s">
        <v>3699</v>
      </c>
      <c r="H1715" s="132">
        <v>4</v>
      </c>
      <c r="I1715" s="132">
        <v>0.318</v>
      </c>
      <c r="J1715" s="132">
        <v>1</v>
      </c>
      <c r="K1715" s="132">
        <v>0.318</v>
      </c>
      <c r="L1715" s="132" t="s">
        <v>330</v>
      </c>
      <c r="M1715" s="132">
        <v>521</v>
      </c>
      <c r="N1715" s="132" t="s">
        <v>3915</v>
      </c>
      <c r="O1715" s="132">
        <v>7497</v>
      </c>
      <c r="P1715" s="132" t="s">
        <v>439</v>
      </c>
      <c r="Q1715" s="132">
        <v>9</v>
      </c>
      <c r="R1715" s="132" t="s">
        <v>1162</v>
      </c>
      <c r="S1715" s="132">
        <v>1000319</v>
      </c>
      <c r="T1715" s="132" t="s">
        <v>1185</v>
      </c>
      <c r="U1715" s="132">
        <v>666</v>
      </c>
      <c r="V1715" s="132">
        <v>50</v>
      </c>
      <c r="W1715" s="132" t="s">
        <v>1038</v>
      </c>
      <c r="X1715" s="132">
        <v>5</v>
      </c>
    </row>
    <row r="1716" spans="1:24" hidden="1">
      <c r="A1716" s="132">
        <v>2143</v>
      </c>
      <c r="B1716" s="132" t="s">
        <v>1672</v>
      </c>
      <c r="C1716" s="132">
        <v>61045300000</v>
      </c>
      <c r="D1716" s="132" t="s">
        <v>848</v>
      </c>
      <c r="E1716" s="132" t="s">
        <v>443</v>
      </c>
      <c r="F1716" s="132">
        <v>53</v>
      </c>
      <c r="G1716" s="132" t="s">
        <v>3656</v>
      </c>
      <c r="H1716" s="132">
        <v>3</v>
      </c>
      <c r="I1716" s="132">
        <v>0.1</v>
      </c>
      <c r="J1716" s="132">
        <v>1</v>
      </c>
      <c r="K1716" s="132">
        <v>0.1</v>
      </c>
      <c r="L1716" s="132" t="s">
        <v>330</v>
      </c>
      <c r="M1716" s="132">
        <v>521</v>
      </c>
      <c r="N1716" s="132" t="s">
        <v>3915</v>
      </c>
      <c r="O1716" s="132">
        <v>7497</v>
      </c>
      <c r="P1716" s="132" t="s">
        <v>425</v>
      </c>
      <c r="Q1716" s="132">
        <v>37</v>
      </c>
      <c r="R1716" s="132" t="s">
        <v>1162</v>
      </c>
      <c r="S1716" s="132">
        <v>1000319</v>
      </c>
      <c r="T1716" s="132" t="s">
        <v>4391</v>
      </c>
      <c r="U1716" s="132">
        <v>472</v>
      </c>
      <c r="V1716" s="132">
        <v>26</v>
      </c>
      <c r="W1716" s="132" t="s">
        <v>1046</v>
      </c>
      <c r="X1716" s="132">
        <v>12</v>
      </c>
    </row>
    <row r="1717" spans="1:24" hidden="1">
      <c r="A1717" s="132">
        <v>2144</v>
      </c>
      <c r="B1717" s="132" t="s">
        <v>1673</v>
      </c>
      <c r="C1717" s="132">
        <v>61102099000</v>
      </c>
      <c r="D1717" s="132" t="s">
        <v>743</v>
      </c>
      <c r="E1717" s="132" t="s">
        <v>459</v>
      </c>
      <c r="F1717" s="132">
        <v>88</v>
      </c>
      <c r="G1717" s="132" t="s">
        <v>3656</v>
      </c>
      <c r="H1717" s="132">
        <v>3</v>
      </c>
      <c r="I1717" s="132">
        <v>0.13800000000000001</v>
      </c>
      <c r="J1717" s="132">
        <v>1</v>
      </c>
      <c r="K1717" s="132">
        <v>0.13800000000000001</v>
      </c>
      <c r="L1717" s="132" t="s">
        <v>330</v>
      </c>
      <c r="M1717" s="132">
        <v>521</v>
      </c>
      <c r="N1717" s="132" t="s">
        <v>3915</v>
      </c>
      <c r="O1717" s="132">
        <v>7497</v>
      </c>
      <c r="P1717" s="132" t="s">
        <v>439</v>
      </c>
      <c r="Q1717" s="132">
        <v>9</v>
      </c>
      <c r="R1717" s="132" t="s">
        <v>1162</v>
      </c>
      <c r="S1717" s="132">
        <v>1000319</v>
      </c>
      <c r="T1717" s="132" t="s">
        <v>1185</v>
      </c>
      <c r="U1717" s="132">
        <v>666</v>
      </c>
      <c r="V1717" s="132">
        <v>14</v>
      </c>
      <c r="W1717" s="132" t="s">
        <v>1053</v>
      </c>
      <c r="X1717" s="132">
        <v>17</v>
      </c>
    </row>
    <row r="1718" spans="1:24" hidden="1">
      <c r="A1718" s="132">
        <v>2145</v>
      </c>
      <c r="B1718" s="132" t="s">
        <v>1674</v>
      </c>
      <c r="C1718" s="132">
        <v>61034200090</v>
      </c>
      <c r="D1718" s="132" t="s">
        <v>512</v>
      </c>
      <c r="E1718" s="132" t="s">
        <v>442</v>
      </c>
      <c r="F1718" s="132">
        <v>24</v>
      </c>
      <c r="G1718" s="132" t="s">
        <v>3699</v>
      </c>
      <c r="H1718" s="132">
        <v>4</v>
      </c>
      <c r="I1718" s="132">
        <v>8.7999999999999995E-2</v>
      </c>
      <c r="J1718" s="132">
        <v>1</v>
      </c>
      <c r="K1718" s="132">
        <v>8.7999999999999995E-2</v>
      </c>
      <c r="L1718" s="132" t="s">
        <v>330</v>
      </c>
      <c r="M1718" s="132">
        <v>521</v>
      </c>
      <c r="N1718" s="132" t="s">
        <v>440</v>
      </c>
      <c r="O1718" s="132">
        <v>7485</v>
      </c>
      <c r="P1718" s="132" t="s">
        <v>439</v>
      </c>
      <c r="Q1718" s="132">
        <v>9</v>
      </c>
      <c r="R1718" s="132" t="s">
        <v>1162</v>
      </c>
      <c r="S1718" s="132">
        <v>1000319</v>
      </c>
      <c r="T1718" s="132" t="s">
        <v>2070</v>
      </c>
      <c r="U1718" s="132">
        <v>639</v>
      </c>
      <c r="V1718" s="132">
        <v>20</v>
      </c>
      <c r="W1718" s="132" t="s">
        <v>1038</v>
      </c>
      <c r="X1718" s="132">
        <v>5</v>
      </c>
    </row>
    <row r="1719" spans="1:24" hidden="1">
      <c r="A1719" s="132">
        <v>2146</v>
      </c>
      <c r="B1719" s="132" t="s">
        <v>1675</v>
      </c>
      <c r="C1719" s="132">
        <v>61099020000</v>
      </c>
      <c r="D1719" s="132" t="s">
        <v>750</v>
      </c>
      <c r="E1719" s="132" t="s">
        <v>453</v>
      </c>
      <c r="F1719" s="132">
        <v>73</v>
      </c>
      <c r="G1719" s="132" t="s">
        <v>3699</v>
      </c>
      <c r="H1719" s="132">
        <v>4</v>
      </c>
      <c r="I1719" s="132">
        <v>7.8E-2</v>
      </c>
      <c r="J1719" s="132">
        <v>1</v>
      </c>
      <c r="K1719" s="132">
        <v>7.8E-2</v>
      </c>
      <c r="L1719" s="132" t="s">
        <v>330</v>
      </c>
      <c r="M1719" s="132">
        <v>521</v>
      </c>
      <c r="N1719" s="132" t="s">
        <v>440</v>
      </c>
      <c r="O1719" s="132">
        <v>7485</v>
      </c>
      <c r="P1719" s="132" t="s">
        <v>425</v>
      </c>
      <c r="Q1719" s="132">
        <v>37</v>
      </c>
      <c r="R1719" s="132" t="s">
        <v>1162</v>
      </c>
      <c r="S1719" s="132">
        <v>1000319</v>
      </c>
      <c r="T1719" s="132" t="s">
        <v>4400</v>
      </c>
      <c r="U1719" s="132">
        <v>529</v>
      </c>
      <c r="V1719" s="132">
        <v>10</v>
      </c>
      <c r="W1719" s="132" t="s">
        <v>1055</v>
      </c>
      <c r="X1719" s="132">
        <v>3</v>
      </c>
    </row>
    <row r="1720" spans="1:24" hidden="1">
      <c r="A1720" s="132">
        <v>2147</v>
      </c>
      <c r="B1720" s="132" t="s">
        <v>1676</v>
      </c>
      <c r="C1720" s="132">
        <v>62034235000</v>
      </c>
      <c r="D1720" s="132" t="s">
        <v>484</v>
      </c>
      <c r="E1720" s="132" t="s">
        <v>420</v>
      </c>
      <c r="F1720" s="132">
        <v>93</v>
      </c>
      <c r="G1720" s="132" t="s">
        <v>3699</v>
      </c>
      <c r="H1720" s="132">
        <v>4</v>
      </c>
      <c r="I1720" s="132">
        <v>0.11</v>
      </c>
      <c r="J1720" s="132">
        <v>1</v>
      </c>
      <c r="K1720" s="132">
        <v>0.11</v>
      </c>
      <c r="L1720" s="132" t="s">
        <v>330</v>
      </c>
      <c r="M1720" s="132">
        <v>521</v>
      </c>
      <c r="N1720" s="132" t="s">
        <v>440</v>
      </c>
      <c r="O1720" s="132">
        <v>7485</v>
      </c>
      <c r="P1720" s="132" t="s">
        <v>439</v>
      </c>
      <c r="Q1720" s="132">
        <v>9</v>
      </c>
      <c r="R1720" s="132" t="s">
        <v>1162</v>
      </c>
      <c r="S1720" s="132">
        <v>1000319</v>
      </c>
      <c r="T1720" s="132" t="s">
        <v>4401</v>
      </c>
      <c r="U1720" s="132">
        <v>702</v>
      </c>
      <c r="V1720" s="132">
        <v>18</v>
      </c>
      <c r="W1720" s="132" t="s">
        <v>1038</v>
      </c>
      <c r="X1720" s="132">
        <v>5</v>
      </c>
    </row>
    <row r="1721" spans="1:24" hidden="1">
      <c r="A1721" s="132">
        <v>2148</v>
      </c>
      <c r="B1721" s="132" t="s">
        <v>1677</v>
      </c>
      <c r="C1721" s="132">
        <v>61159500000</v>
      </c>
      <c r="D1721" s="132" t="s">
        <v>751</v>
      </c>
      <c r="E1721" s="132" t="s">
        <v>3664</v>
      </c>
      <c r="F1721" s="132">
        <v>42</v>
      </c>
      <c r="G1721" s="132" t="s">
        <v>3699</v>
      </c>
      <c r="H1721" s="132">
        <v>4</v>
      </c>
      <c r="I1721" s="132">
        <v>3.5999999999999997E-2</v>
      </c>
      <c r="J1721" s="132">
        <v>1</v>
      </c>
      <c r="K1721" s="132">
        <v>3.5999999999999997E-2</v>
      </c>
      <c r="L1721" s="132" t="s">
        <v>330</v>
      </c>
      <c r="M1721" s="132">
        <v>521</v>
      </c>
      <c r="N1721" s="132" t="s">
        <v>436</v>
      </c>
      <c r="O1721" s="132">
        <v>1840</v>
      </c>
      <c r="P1721" s="132" t="s">
        <v>439</v>
      </c>
      <c r="Q1721" s="132">
        <v>9</v>
      </c>
      <c r="R1721" s="132" t="s">
        <v>1162</v>
      </c>
      <c r="S1721" s="132">
        <v>1000319</v>
      </c>
      <c r="T1721" s="132" t="s">
        <v>2063</v>
      </c>
      <c r="U1721" s="132">
        <v>640</v>
      </c>
      <c r="V1721" s="132">
        <v>12</v>
      </c>
      <c r="W1721" s="132" t="s">
        <v>1053</v>
      </c>
      <c r="X1721" s="132">
        <v>17</v>
      </c>
    </row>
    <row r="1722" spans="1:24" hidden="1">
      <c r="A1722" s="132">
        <v>2149</v>
      </c>
      <c r="B1722" s="132" t="s">
        <v>1678</v>
      </c>
      <c r="C1722" s="132">
        <v>61091000000</v>
      </c>
      <c r="D1722" s="132" t="s">
        <v>856</v>
      </c>
      <c r="E1722" s="132" t="s">
        <v>453</v>
      </c>
      <c r="F1722" s="132">
        <v>73</v>
      </c>
      <c r="G1722" s="132" t="s">
        <v>3656</v>
      </c>
      <c r="H1722" s="132">
        <v>3</v>
      </c>
      <c r="I1722" s="132">
        <v>4.2000000000000003E-2</v>
      </c>
      <c r="J1722" s="132">
        <v>1</v>
      </c>
      <c r="K1722" s="132">
        <v>4.2000000000000003E-2</v>
      </c>
      <c r="L1722" s="132" t="s">
        <v>330</v>
      </c>
      <c r="M1722" s="132">
        <v>521</v>
      </c>
      <c r="N1722" s="132" t="s">
        <v>3915</v>
      </c>
      <c r="O1722" s="132">
        <v>7497</v>
      </c>
      <c r="P1722" s="132" t="s">
        <v>439</v>
      </c>
      <c r="Q1722" s="132">
        <v>9</v>
      </c>
      <c r="R1722" s="132" t="s">
        <v>1162</v>
      </c>
      <c r="S1722" s="132">
        <v>1000319</v>
      </c>
      <c r="T1722" s="132" t="s">
        <v>2068</v>
      </c>
      <c r="U1722" s="132">
        <v>646</v>
      </c>
      <c r="V1722" s="132">
        <v>28</v>
      </c>
      <c r="W1722" s="132" t="s">
        <v>1046</v>
      </c>
      <c r="X1722" s="132">
        <v>12</v>
      </c>
    </row>
    <row r="1723" spans="1:24" hidden="1">
      <c r="A1723" s="132">
        <v>2150</v>
      </c>
      <c r="B1723" s="132" t="s">
        <v>1679</v>
      </c>
      <c r="C1723" s="132">
        <v>62046239000</v>
      </c>
      <c r="D1723" s="132" t="s">
        <v>875</v>
      </c>
      <c r="E1723" s="132" t="s">
        <v>420</v>
      </c>
      <c r="F1723" s="132">
        <v>93</v>
      </c>
      <c r="G1723" s="132" t="s">
        <v>3656</v>
      </c>
      <c r="H1723" s="132">
        <v>3</v>
      </c>
      <c r="I1723" s="132">
        <v>0.108</v>
      </c>
      <c r="J1723" s="132">
        <v>1</v>
      </c>
      <c r="K1723" s="132">
        <v>0.108</v>
      </c>
      <c r="L1723" s="132" t="s">
        <v>330</v>
      </c>
      <c r="M1723" s="132">
        <v>521</v>
      </c>
      <c r="N1723" s="132" t="s">
        <v>440</v>
      </c>
      <c r="O1723" s="132">
        <v>7485</v>
      </c>
      <c r="P1723" s="132" t="s">
        <v>439</v>
      </c>
      <c r="Q1723" s="132">
        <v>9</v>
      </c>
      <c r="R1723" s="132" t="s">
        <v>1162</v>
      </c>
      <c r="S1723" s="132">
        <v>1000319</v>
      </c>
      <c r="T1723" s="132" t="s">
        <v>2070</v>
      </c>
      <c r="U1723" s="132">
        <v>639</v>
      </c>
      <c r="V1723" s="132">
        <v>0</v>
      </c>
      <c r="W1723" s="132" t="s">
        <v>1050</v>
      </c>
      <c r="X1723" s="132">
        <v>20</v>
      </c>
    </row>
    <row r="1724" spans="1:24" hidden="1">
      <c r="A1724" s="132">
        <v>2151</v>
      </c>
      <c r="B1724" s="132" t="s">
        <v>1680</v>
      </c>
      <c r="C1724" s="132">
        <v>61052010000</v>
      </c>
      <c r="D1724" s="132" t="s">
        <v>699</v>
      </c>
      <c r="E1724" s="132" t="s">
        <v>444</v>
      </c>
      <c r="F1724" s="132">
        <v>82</v>
      </c>
      <c r="G1724" s="132" t="s">
        <v>3699</v>
      </c>
      <c r="H1724" s="132">
        <v>4</v>
      </c>
      <c r="I1724" s="132">
        <v>0.05</v>
      </c>
      <c r="J1724" s="132">
        <v>1</v>
      </c>
      <c r="K1724" s="132">
        <v>0.05</v>
      </c>
      <c r="L1724" s="132" t="s">
        <v>330</v>
      </c>
      <c r="M1724" s="132">
        <v>521</v>
      </c>
      <c r="N1724" s="132" t="s">
        <v>3915</v>
      </c>
      <c r="O1724" s="132">
        <v>7497</v>
      </c>
      <c r="P1724" s="132" t="s">
        <v>425</v>
      </c>
      <c r="Q1724" s="132">
        <v>37</v>
      </c>
      <c r="R1724" s="132" t="s">
        <v>1162</v>
      </c>
      <c r="S1724" s="132">
        <v>1000319</v>
      </c>
      <c r="T1724" s="132" t="s">
        <v>2070</v>
      </c>
      <c r="U1724" s="132">
        <v>639</v>
      </c>
      <c r="V1724" s="132">
        <v>22</v>
      </c>
      <c r="W1724" s="132" t="s">
        <v>1038</v>
      </c>
      <c r="X1724" s="132">
        <v>5</v>
      </c>
    </row>
    <row r="1725" spans="1:24" hidden="1">
      <c r="A1725" s="132">
        <v>2152</v>
      </c>
      <c r="B1725" s="132" t="s">
        <v>1681</v>
      </c>
      <c r="C1725" s="132">
        <v>62023000000</v>
      </c>
      <c r="D1725" s="132" t="s">
        <v>722</v>
      </c>
      <c r="E1725" s="132" t="s">
        <v>3650</v>
      </c>
      <c r="F1725" s="132">
        <v>14</v>
      </c>
      <c r="G1725" s="132" t="s">
        <v>3656</v>
      </c>
      <c r="H1725" s="132">
        <v>3</v>
      </c>
      <c r="I1725" s="132">
        <v>0.248</v>
      </c>
      <c r="J1725" s="132">
        <v>1</v>
      </c>
      <c r="K1725" s="132">
        <v>0.248</v>
      </c>
      <c r="L1725" s="132" t="s">
        <v>330</v>
      </c>
      <c r="M1725" s="132">
        <v>521</v>
      </c>
      <c r="N1725" s="132" t="s">
        <v>440</v>
      </c>
      <c r="O1725" s="132">
        <v>7485</v>
      </c>
      <c r="P1725" s="132" t="s">
        <v>439</v>
      </c>
      <c r="Q1725" s="132">
        <v>9</v>
      </c>
      <c r="R1725" s="132" t="s">
        <v>1162</v>
      </c>
      <c r="S1725" s="132">
        <v>1000319</v>
      </c>
      <c r="T1725" s="132" t="s">
        <v>4397</v>
      </c>
      <c r="U1725" s="132">
        <v>703</v>
      </c>
      <c r="V1725" s="132">
        <v>30</v>
      </c>
      <c r="W1725" s="132" t="s">
        <v>1038</v>
      </c>
      <c r="X1725" s="132">
        <v>5</v>
      </c>
    </row>
    <row r="1726" spans="1:24" hidden="1">
      <c r="A1726" s="132">
        <v>2153</v>
      </c>
      <c r="B1726" s="132" t="s">
        <v>1682</v>
      </c>
      <c r="C1726" s="132">
        <v>62046231000</v>
      </c>
      <c r="D1726" s="132" t="s">
        <v>990</v>
      </c>
      <c r="E1726" s="132" t="s">
        <v>3964</v>
      </c>
      <c r="F1726" s="132">
        <v>87</v>
      </c>
      <c r="G1726" s="132" t="s">
        <v>3656</v>
      </c>
      <c r="H1726" s="132">
        <v>3</v>
      </c>
      <c r="I1726" s="132">
        <v>0.188</v>
      </c>
      <c r="J1726" s="132">
        <v>1</v>
      </c>
      <c r="K1726" s="132">
        <v>0.188</v>
      </c>
      <c r="L1726" s="132" t="s">
        <v>330</v>
      </c>
      <c r="M1726" s="132">
        <v>521</v>
      </c>
      <c r="N1726" s="132" t="s">
        <v>440</v>
      </c>
      <c r="O1726" s="132">
        <v>7485</v>
      </c>
      <c r="P1726" s="132" t="s">
        <v>439</v>
      </c>
      <c r="Q1726" s="132">
        <v>9</v>
      </c>
      <c r="R1726" s="132" t="s">
        <v>1162</v>
      </c>
      <c r="S1726" s="132">
        <v>1000319</v>
      </c>
      <c r="T1726" s="132" t="s">
        <v>2063</v>
      </c>
      <c r="U1726" s="132">
        <v>640</v>
      </c>
      <c r="V1726" s="132">
        <v>20</v>
      </c>
      <c r="W1726" s="132" t="s">
        <v>1038</v>
      </c>
      <c r="X1726" s="132">
        <v>5</v>
      </c>
    </row>
    <row r="1727" spans="1:24" hidden="1">
      <c r="A1727" s="132">
        <v>2154</v>
      </c>
      <c r="B1727" s="132" t="s">
        <v>1683</v>
      </c>
      <c r="C1727" s="132">
        <v>61112090000</v>
      </c>
      <c r="D1727" s="132" t="s">
        <v>752</v>
      </c>
      <c r="E1727" s="132" t="s">
        <v>3650</v>
      </c>
      <c r="F1727" s="132">
        <v>14</v>
      </c>
      <c r="G1727" s="132" t="s">
        <v>4311</v>
      </c>
      <c r="H1727" s="132">
        <v>6</v>
      </c>
      <c r="I1727" s="132">
        <v>0.14599999999999999</v>
      </c>
      <c r="J1727" s="132">
        <v>1</v>
      </c>
      <c r="K1727" s="132">
        <v>0.14599999999999999</v>
      </c>
      <c r="L1727" s="132" t="s">
        <v>330</v>
      </c>
      <c r="M1727" s="132">
        <v>521</v>
      </c>
      <c r="N1727" s="132" t="s">
        <v>440</v>
      </c>
      <c r="O1727" s="132">
        <v>7485</v>
      </c>
      <c r="P1727" s="132" t="s">
        <v>439</v>
      </c>
      <c r="Q1727" s="132">
        <v>9</v>
      </c>
      <c r="R1727" s="132" t="s">
        <v>1162</v>
      </c>
      <c r="S1727" s="132">
        <v>1000319</v>
      </c>
      <c r="T1727" s="132" t="s">
        <v>2066</v>
      </c>
      <c r="U1727" s="132">
        <v>642</v>
      </c>
      <c r="V1727" s="132">
        <v>28</v>
      </c>
      <c r="W1727" s="132" t="s">
        <v>1038</v>
      </c>
      <c r="X1727" s="132">
        <v>5</v>
      </c>
    </row>
    <row r="1728" spans="1:24" hidden="1">
      <c r="A1728" s="132">
        <v>2155</v>
      </c>
      <c r="B1728" s="132" t="s">
        <v>1684</v>
      </c>
      <c r="C1728" s="132">
        <v>61045200000</v>
      </c>
      <c r="D1728" s="132" t="s">
        <v>723</v>
      </c>
      <c r="E1728" s="132" t="s">
        <v>443</v>
      </c>
      <c r="F1728" s="132">
        <v>53</v>
      </c>
      <c r="G1728" s="132" t="s">
        <v>3656</v>
      </c>
      <c r="H1728" s="132">
        <v>3</v>
      </c>
      <c r="I1728" s="132">
        <v>0.252</v>
      </c>
      <c r="J1728" s="132">
        <v>1</v>
      </c>
      <c r="K1728" s="132">
        <v>0.252</v>
      </c>
      <c r="L1728" s="132" t="s">
        <v>330</v>
      </c>
      <c r="M1728" s="132">
        <v>521</v>
      </c>
      <c r="N1728" s="132" t="s">
        <v>440</v>
      </c>
      <c r="O1728" s="132">
        <v>7485</v>
      </c>
      <c r="P1728" s="132" t="s">
        <v>439</v>
      </c>
      <c r="Q1728" s="132">
        <v>9</v>
      </c>
      <c r="R1728" s="132" t="s">
        <v>1162</v>
      </c>
      <c r="S1728" s="132">
        <v>1000319</v>
      </c>
      <c r="T1728" s="132" t="s">
        <v>4394</v>
      </c>
      <c r="U1728" s="132">
        <v>467</v>
      </c>
      <c r="V1728" s="132">
        <v>0</v>
      </c>
      <c r="W1728" s="132" t="s">
        <v>1038</v>
      </c>
      <c r="X1728" s="132">
        <v>5</v>
      </c>
    </row>
    <row r="1729" spans="1:24" hidden="1">
      <c r="A1729" s="132">
        <v>2156</v>
      </c>
      <c r="B1729" s="132" t="s">
        <v>1685</v>
      </c>
      <c r="C1729" s="132">
        <v>62034235000</v>
      </c>
      <c r="D1729" s="132" t="s">
        <v>484</v>
      </c>
      <c r="E1729" s="132" t="s">
        <v>420</v>
      </c>
      <c r="F1729" s="132">
        <v>93</v>
      </c>
      <c r="G1729" s="132" t="s">
        <v>3699</v>
      </c>
      <c r="H1729" s="132">
        <v>4</v>
      </c>
      <c r="I1729" s="132">
        <v>0.128</v>
      </c>
      <c r="J1729" s="132">
        <v>1</v>
      </c>
      <c r="K1729" s="132">
        <v>0.128</v>
      </c>
      <c r="L1729" s="132" t="s">
        <v>330</v>
      </c>
      <c r="M1729" s="132">
        <v>521</v>
      </c>
      <c r="N1729" s="132" t="s">
        <v>440</v>
      </c>
      <c r="O1729" s="132">
        <v>7485</v>
      </c>
      <c r="P1729" s="132" t="s">
        <v>439</v>
      </c>
      <c r="Q1729" s="132">
        <v>9</v>
      </c>
      <c r="R1729" s="132" t="s">
        <v>1162</v>
      </c>
      <c r="S1729" s="132">
        <v>1000319</v>
      </c>
      <c r="T1729" s="132" t="s">
        <v>2070</v>
      </c>
      <c r="U1729" s="132">
        <v>639</v>
      </c>
      <c r="V1729" s="132">
        <v>10</v>
      </c>
      <c r="W1729" s="132" t="s">
        <v>1048</v>
      </c>
      <c r="X1729" s="132">
        <v>4</v>
      </c>
    </row>
    <row r="1730" spans="1:24" hidden="1">
      <c r="A1730" s="132">
        <v>2157</v>
      </c>
      <c r="B1730" s="132" t="s">
        <v>1686</v>
      </c>
      <c r="C1730" s="132">
        <v>61112090000</v>
      </c>
      <c r="D1730" s="132" t="s">
        <v>1188</v>
      </c>
      <c r="E1730" s="132" t="s">
        <v>442</v>
      </c>
      <c r="F1730" s="132">
        <v>24</v>
      </c>
      <c r="G1730" s="132" t="s">
        <v>4310</v>
      </c>
      <c r="H1730" s="132">
        <v>7</v>
      </c>
      <c r="I1730" s="132">
        <v>0.04</v>
      </c>
      <c r="J1730" s="132">
        <v>1</v>
      </c>
      <c r="K1730" s="132">
        <v>0.04</v>
      </c>
      <c r="L1730" s="132" t="s">
        <v>330</v>
      </c>
      <c r="M1730" s="132">
        <v>521</v>
      </c>
      <c r="N1730" s="132" t="s">
        <v>440</v>
      </c>
      <c r="O1730" s="132">
        <v>7485</v>
      </c>
      <c r="P1730" s="132" t="s">
        <v>439</v>
      </c>
      <c r="Q1730" s="132">
        <v>9</v>
      </c>
      <c r="R1730" s="132" t="s">
        <v>1162</v>
      </c>
      <c r="S1730" s="132">
        <v>1000319</v>
      </c>
      <c r="T1730" s="132" t="s">
        <v>2082</v>
      </c>
      <c r="U1730" s="132">
        <v>637</v>
      </c>
      <c r="V1730" s="132">
        <v>0</v>
      </c>
      <c r="W1730" s="132" t="s">
        <v>1048</v>
      </c>
      <c r="X1730" s="132">
        <v>4</v>
      </c>
    </row>
    <row r="1731" spans="1:24" hidden="1">
      <c r="A1731" s="132">
        <v>2158</v>
      </c>
      <c r="B1731" s="132" t="s">
        <v>1687</v>
      </c>
      <c r="C1731" s="132">
        <v>65050090000</v>
      </c>
      <c r="D1731" s="132" t="s">
        <v>734</v>
      </c>
      <c r="E1731" s="132" t="s">
        <v>434</v>
      </c>
      <c r="F1731" s="132">
        <v>5</v>
      </c>
      <c r="G1731" s="132" t="s">
        <v>3699</v>
      </c>
      <c r="H1731" s="132">
        <v>4</v>
      </c>
      <c r="I1731" s="132">
        <v>2.1999999999999999E-2</v>
      </c>
      <c r="J1731" s="132">
        <v>1</v>
      </c>
      <c r="K1731" s="132">
        <v>2.1999999999999999E-2</v>
      </c>
      <c r="L1731" s="132" t="s">
        <v>330</v>
      </c>
      <c r="M1731" s="132">
        <v>521</v>
      </c>
      <c r="N1731" s="132" t="s">
        <v>3915</v>
      </c>
      <c r="O1731" s="132">
        <v>7497</v>
      </c>
      <c r="P1731" s="132" t="s">
        <v>439</v>
      </c>
      <c r="Q1731" s="132">
        <v>9</v>
      </c>
      <c r="R1731" s="132" t="s">
        <v>1162</v>
      </c>
      <c r="S1731" s="132">
        <v>1000319</v>
      </c>
      <c r="T1731" s="132">
        <v>50</v>
      </c>
      <c r="U1731" s="132">
        <v>105</v>
      </c>
      <c r="V1731" s="132">
        <v>10</v>
      </c>
      <c r="W1731" s="132" t="s">
        <v>1073</v>
      </c>
      <c r="X1731" s="132">
        <v>8</v>
      </c>
    </row>
    <row r="1732" spans="1:24" hidden="1">
      <c r="A1732" s="132">
        <v>2159</v>
      </c>
      <c r="B1732" s="132" t="s">
        <v>1688</v>
      </c>
      <c r="C1732" s="132">
        <v>61091000000</v>
      </c>
      <c r="D1732" s="132" t="s">
        <v>839</v>
      </c>
      <c r="E1732" s="132" t="s">
        <v>453</v>
      </c>
      <c r="F1732" s="132">
        <v>73</v>
      </c>
      <c r="G1732" s="132" t="s">
        <v>3699</v>
      </c>
      <c r="H1732" s="132">
        <v>4</v>
      </c>
      <c r="I1732" s="132">
        <v>7.8E-2</v>
      </c>
      <c r="J1732" s="132">
        <v>1</v>
      </c>
      <c r="K1732" s="132">
        <v>7.8E-2</v>
      </c>
      <c r="L1732" s="132" t="s">
        <v>330</v>
      </c>
      <c r="M1732" s="132">
        <v>521</v>
      </c>
      <c r="N1732" s="132" t="s">
        <v>440</v>
      </c>
      <c r="O1732" s="132">
        <v>7485</v>
      </c>
      <c r="P1732" s="132" t="s">
        <v>439</v>
      </c>
      <c r="Q1732" s="132">
        <v>9</v>
      </c>
      <c r="R1732" s="132" t="s">
        <v>1162</v>
      </c>
      <c r="S1732" s="132">
        <v>1000319</v>
      </c>
      <c r="T1732" s="132" t="s">
        <v>4397</v>
      </c>
      <c r="U1732" s="132">
        <v>703</v>
      </c>
      <c r="V1732" s="132">
        <v>18</v>
      </c>
      <c r="W1732" s="132" t="s">
        <v>1055</v>
      </c>
      <c r="X1732" s="132">
        <v>3</v>
      </c>
    </row>
    <row r="1733" spans="1:24" hidden="1">
      <c r="A1733" s="132">
        <v>2160</v>
      </c>
      <c r="B1733" s="132" t="s">
        <v>1689</v>
      </c>
      <c r="C1733" s="132">
        <v>61099020000</v>
      </c>
      <c r="D1733" s="132" t="s">
        <v>750</v>
      </c>
      <c r="E1733" s="132" t="s">
        <v>453</v>
      </c>
      <c r="F1733" s="132">
        <v>73</v>
      </c>
      <c r="G1733" s="132" t="s">
        <v>3699</v>
      </c>
      <c r="H1733" s="132">
        <v>4</v>
      </c>
      <c r="I1733" s="132">
        <v>0.16800000000000001</v>
      </c>
      <c r="J1733" s="132">
        <v>1</v>
      </c>
      <c r="K1733" s="132">
        <v>0.16800000000000001</v>
      </c>
      <c r="L1733" s="132" t="s">
        <v>330</v>
      </c>
      <c r="M1733" s="132">
        <v>521</v>
      </c>
      <c r="N1733" s="132" t="s">
        <v>440</v>
      </c>
      <c r="O1733" s="132">
        <v>7485</v>
      </c>
      <c r="P1733" s="132" t="s">
        <v>425</v>
      </c>
      <c r="Q1733" s="132">
        <v>37</v>
      </c>
      <c r="R1733" s="132" t="s">
        <v>1162</v>
      </c>
      <c r="S1733" s="132">
        <v>1000319</v>
      </c>
      <c r="T1733" s="132" t="s">
        <v>4402</v>
      </c>
      <c r="U1733" s="132">
        <v>664</v>
      </c>
      <c r="V1733" s="132">
        <v>18</v>
      </c>
      <c r="W1733" s="132" t="s">
        <v>1109</v>
      </c>
      <c r="X1733" s="132">
        <v>9</v>
      </c>
    </row>
    <row r="1734" spans="1:24" hidden="1">
      <c r="A1734" s="132">
        <v>2161</v>
      </c>
      <c r="B1734" s="132" t="s">
        <v>1690</v>
      </c>
      <c r="C1734" s="132">
        <v>61091000000</v>
      </c>
      <c r="D1734" s="132" t="s">
        <v>717</v>
      </c>
      <c r="E1734" s="132" t="s">
        <v>4432</v>
      </c>
      <c r="F1734" s="132">
        <v>21</v>
      </c>
      <c r="G1734" s="132" t="s">
        <v>3699</v>
      </c>
      <c r="H1734" s="132">
        <v>4</v>
      </c>
      <c r="I1734" s="132">
        <v>0.09</v>
      </c>
      <c r="J1734" s="132">
        <v>1</v>
      </c>
      <c r="K1734" s="132">
        <v>0.09</v>
      </c>
      <c r="L1734" s="132" t="s">
        <v>330</v>
      </c>
      <c r="M1734" s="132">
        <v>521</v>
      </c>
      <c r="N1734" s="132" t="s">
        <v>3915</v>
      </c>
      <c r="O1734" s="132">
        <v>7497</v>
      </c>
      <c r="P1734" s="132" t="s">
        <v>439</v>
      </c>
      <c r="Q1734" s="132">
        <v>9</v>
      </c>
      <c r="R1734" s="132" t="s">
        <v>1162</v>
      </c>
      <c r="S1734" s="132">
        <v>1000319</v>
      </c>
      <c r="T1734" s="132" t="s">
        <v>2070</v>
      </c>
      <c r="U1734" s="132">
        <v>639</v>
      </c>
      <c r="V1734" s="132">
        <v>0</v>
      </c>
      <c r="W1734" s="132" t="s">
        <v>1038</v>
      </c>
      <c r="X1734" s="132">
        <v>5</v>
      </c>
    </row>
    <row r="1735" spans="1:24" hidden="1">
      <c r="A1735" s="132">
        <v>2162</v>
      </c>
      <c r="B1735" s="132" t="s">
        <v>1691</v>
      </c>
      <c r="C1735" s="132">
        <v>61044900000</v>
      </c>
      <c r="D1735" s="132" t="s">
        <v>753</v>
      </c>
      <c r="E1735" s="132" t="s">
        <v>426</v>
      </c>
      <c r="F1735" s="132">
        <v>43</v>
      </c>
      <c r="G1735" s="132" t="s">
        <v>3656</v>
      </c>
      <c r="H1735" s="132">
        <v>3</v>
      </c>
      <c r="I1735" s="132">
        <v>8.2000000000000003E-2</v>
      </c>
      <c r="J1735" s="132">
        <v>1</v>
      </c>
      <c r="K1735" s="132">
        <v>8.2000000000000003E-2</v>
      </c>
      <c r="L1735" s="132" t="s">
        <v>330</v>
      </c>
      <c r="M1735" s="132">
        <v>521</v>
      </c>
      <c r="N1735" s="132" t="s">
        <v>3915</v>
      </c>
      <c r="O1735" s="132">
        <v>7497</v>
      </c>
      <c r="P1735" s="132" t="s">
        <v>4296</v>
      </c>
      <c r="Q1735" s="132" t="s">
        <v>4272</v>
      </c>
      <c r="R1735" s="132" t="s">
        <v>1162</v>
      </c>
      <c r="S1735" s="132">
        <v>1000319</v>
      </c>
      <c r="T1735" s="132" t="s">
        <v>2068</v>
      </c>
      <c r="U1735" s="132">
        <v>646</v>
      </c>
      <c r="V1735" s="132">
        <v>28</v>
      </c>
      <c r="W1735" s="132" t="s">
        <v>1053</v>
      </c>
      <c r="X1735" s="132">
        <v>17</v>
      </c>
    </row>
    <row r="1736" spans="1:24" hidden="1">
      <c r="A1736" s="132">
        <v>2163</v>
      </c>
      <c r="B1736" s="132" t="s">
        <v>1692</v>
      </c>
      <c r="C1736" s="132">
        <v>61091000000</v>
      </c>
      <c r="D1736" s="132" t="s">
        <v>856</v>
      </c>
      <c r="E1736" s="132" t="s">
        <v>453</v>
      </c>
      <c r="F1736" s="132">
        <v>73</v>
      </c>
      <c r="G1736" s="132" t="s">
        <v>3656</v>
      </c>
      <c r="H1736" s="132">
        <v>3</v>
      </c>
      <c r="I1736" s="132">
        <v>4.5999999999999999E-2</v>
      </c>
      <c r="J1736" s="132">
        <v>1</v>
      </c>
      <c r="K1736" s="132">
        <v>4.5999999999999999E-2</v>
      </c>
      <c r="L1736" s="132" t="s">
        <v>330</v>
      </c>
      <c r="M1736" s="132">
        <v>521</v>
      </c>
      <c r="N1736" s="132" t="s">
        <v>3915</v>
      </c>
      <c r="O1736" s="132">
        <v>7497</v>
      </c>
      <c r="P1736" s="132" t="s">
        <v>439</v>
      </c>
      <c r="Q1736" s="132">
        <v>9</v>
      </c>
      <c r="R1736" s="132" t="s">
        <v>1162</v>
      </c>
      <c r="S1736" s="132">
        <v>1000319</v>
      </c>
      <c r="T1736" s="132" t="s">
        <v>2068</v>
      </c>
      <c r="U1736" s="132">
        <v>646</v>
      </c>
      <c r="V1736" s="132">
        <v>30</v>
      </c>
      <c r="W1736" s="132" t="s">
        <v>1046</v>
      </c>
      <c r="X1736" s="132">
        <v>12</v>
      </c>
    </row>
    <row r="1737" spans="1:24" hidden="1">
      <c r="A1737" s="132">
        <v>2164</v>
      </c>
      <c r="B1737" s="132" t="s">
        <v>1693</v>
      </c>
      <c r="C1737" s="132">
        <v>62046239000</v>
      </c>
      <c r="D1737" s="132" t="s">
        <v>875</v>
      </c>
      <c r="E1737" s="132" t="s">
        <v>420</v>
      </c>
      <c r="F1737" s="132">
        <v>93</v>
      </c>
      <c r="G1737" s="132" t="s">
        <v>3656</v>
      </c>
      <c r="H1737" s="132">
        <v>3</v>
      </c>
      <c r="I1737" s="132">
        <v>0.08</v>
      </c>
      <c r="J1737" s="132">
        <v>1</v>
      </c>
      <c r="K1737" s="132">
        <v>0.08</v>
      </c>
      <c r="L1737" s="132" t="s">
        <v>330</v>
      </c>
      <c r="M1737" s="132">
        <v>521</v>
      </c>
      <c r="N1737" s="132" t="s">
        <v>440</v>
      </c>
      <c r="O1737" s="132">
        <v>7485</v>
      </c>
      <c r="P1737" s="132" t="s">
        <v>439</v>
      </c>
      <c r="Q1737" s="132">
        <v>9</v>
      </c>
      <c r="R1737" s="132" t="s">
        <v>1162</v>
      </c>
      <c r="S1737" s="132">
        <v>1000319</v>
      </c>
      <c r="T1737" s="132" t="s">
        <v>2067</v>
      </c>
      <c r="U1737" s="132">
        <v>647</v>
      </c>
      <c r="V1737" s="132">
        <v>8</v>
      </c>
      <c r="W1737" s="132" t="s">
        <v>1063</v>
      </c>
      <c r="X1737" s="132">
        <v>13</v>
      </c>
    </row>
    <row r="1738" spans="1:24" hidden="1">
      <c r="A1738" s="132">
        <v>2165</v>
      </c>
      <c r="B1738" s="132" t="s">
        <v>1694</v>
      </c>
      <c r="C1738" s="132">
        <v>61099090000</v>
      </c>
      <c r="D1738" s="132" t="s">
        <v>1695</v>
      </c>
      <c r="E1738" s="132" t="s">
        <v>329</v>
      </c>
      <c r="F1738" s="132">
        <v>249</v>
      </c>
      <c r="G1738" s="132" t="s">
        <v>3656</v>
      </c>
      <c r="H1738" s="132">
        <v>3</v>
      </c>
      <c r="I1738" s="132">
        <v>7.3999999999999996E-2</v>
      </c>
      <c r="J1738" s="132">
        <v>1</v>
      </c>
      <c r="K1738" s="132">
        <v>7.3999999999999996E-2</v>
      </c>
      <c r="L1738" s="132" t="s">
        <v>330</v>
      </c>
      <c r="M1738" s="132">
        <v>521</v>
      </c>
      <c r="N1738" s="132" t="s">
        <v>3915</v>
      </c>
      <c r="O1738" s="132">
        <v>7497</v>
      </c>
      <c r="P1738" s="132" t="s">
        <v>4296</v>
      </c>
      <c r="Q1738" s="132" t="s">
        <v>4272</v>
      </c>
      <c r="R1738" s="132" t="s">
        <v>1162</v>
      </c>
      <c r="S1738" s="132">
        <v>1000319</v>
      </c>
      <c r="T1738" s="132" t="s">
        <v>1199</v>
      </c>
      <c r="U1738" s="132">
        <v>702</v>
      </c>
      <c r="V1738" s="132">
        <v>22</v>
      </c>
      <c r="W1738" s="132" t="s">
        <v>1063</v>
      </c>
      <c r="X1738" s="132">
        <v>13</v>
      </c>
    </row>
    <row r="1739" spans="1:24" hidden="1">
      <c r="A1739" s="132">
        <v>2166</v>
      </c>
      <c r="B1739" s="132" t="s">
        <v>1696</v>
      </c>
      <c r="C1739" s="132">
        <v>65050090000</v>
      </c>
      <c r="D1739" s="132" t="s">
        <v>1121</v>
      </c>
      <c r="E1739" s="132" t="s">
        <v>434</v>
      </c>
      <c r="F1739" s="132">
        <v>5</v>
      </c>
      <c r="G1739" s="132" t="s">
        <v>3656</v>
      </c>
      <c r="H1739" s="132">
        <v>3</v>
      </c>
      <c r="I1739" s="132">
        <v>0.05</v>
      </c>
      <c r="J1739" s="132">
        <v>1</v>
      </c>
      <c r="K1739" s="132">
        <v>0.05</v>
      </c>
      <c r="L1739" s="132" t="s">
        <v>330</v>
      </c>
      <c r="M1739" s="132">
        <v>521</v>
      </c>
      <c r="N1739" s="132" t="s">
        <v>3915</v>
      </c>
      <c r="O1739" s="132">
        <v>7497</v>
      </c>
      <c r="P1739" s="132" t="s">
        <v>439</v>
      </c>
      <c r="Q1739" s="132">
        <v>9</v>
      </c>
      <c r="R1739" s="132" t="s">
        <v>1162</v>
      </c>
      <c r="S1739" s="132">
        <v>1000319</v>
      </c>
      <c r="T1739" s="132" t="s">
        <v>821</v>
      </c>
      <c r="U1739" s="132">
        <v>3</v>
      </c>
      <c r="V1739" s="132">
        <v>10</v>
      </c>
      <c r="W1739" s="132" t="s">
        <v>1063</v>
      </c>
      <c r="X1739" s="132">
        <v>13</v>
      </c>
    </row>
    <row r="1740" spans="1:24" hidden="1">
      <c r="A1740" s="132">
        <v>2167</v>
      </c>
      <c r="B1740" s="132" t="s">
        <v>1697</v>
      </c>
      <c r="C1740" s="132">
        <v>65050090000</v>
      </c>
      <c r="D1740" s="132" t="s">
        <v>734</v>
      </c>
      <c r="E1740" s="132" t="s">
        <v>434</v>
      </c>
      <c r="F1740" s="132">
        <v>5</v>
      </c>
      <c r="G1740" s="132" t="s">
        <v>3699</v>
      </c>
      <c r="H1740" s="132">
        <v>4</v>
      </c>
      <c r="I1740" s="132">
        <v>2.1999999999999999E-2</v>
      </c>
      <c r="J1740" s="132">
        <v>1</v>
      </c>
      <c r="K1740" s="132">
        <v>2.1999999999999999E-2</v>
      </c>
      <c r="L1740" s="132" t="s">
        <v>330</v>
      </c>
      <c r="M1740" s="132">
        <v>521</v>
      </c>
      <c r="N1740" s="132" t="s">
        <v>3915</v>
      </c>
      <c r="O1740" s="132">
        <v>7497</v>
      </c>
      <c r="P1740" s="132" t="s">
        <v>439</v>
      </c>
      <c r="Q1740" s="132">
        <v>9</v>
      </c>
      <c r="R1740" s="132" t="s">
        <v>1162</v>
      </c>
      <c r="S1740" s="132">
        <v>1000319</v>
      </c>
      <c r="T1740" s="132">
        <v>46</v>
      </c>
      <c r="U1740" s="132">
        <v>99</v>
      </c>
      <c r="V1740" s="132">
        <v>10</v>
      </c>
      <c r="W1740" s="132" t="s">
        <v>1038</v>
      </c>
      <c r="X1740" s="132">
        <v>5</v>
      </c>
    </row>
    <row r="1741" spans="1:24" hidden="1">
      <c r="A1741" s="132">
        <v>2168</v>
      </c>
      <c r="B1741" s="132" t="s">
        <v>1698</v>
      </c>
      <c r="C1741" s="132">
        <v>61046200000</v>
      </c>
      <c r="D1741" s="132" t="s">
        <v>928</v>
      </c>
      <c r="E1741" s="132" t="s">
        <v>442</v>
      </c>
      <c r="F1741" s="132">
        <v>24</v>
      </c>
      <c r="G1741" s="132" t="s">
        <v>3656</v>
      </c>
      <c r="H1741" s="132">
        <v>3</v>
      </c>
      <c r="I1741" s="132">
        <v>0.04</v>
      </c>
      <c r="J1741" s="132">
        <v>1</v>
      </c>
      <c r="K1741" s="132">
        <v>0.04</v>
      </c>
      <c r="L1741" s="132" t="s">
        <v>330</v>
      </c>
      <c r="M1741" s="132">
        <v>521</v>
      </c>
      <c r="N1741" s="132" t="s">
        <v>440</v>
      </c>
      <c r="O1741" s="132">
        <v>7485</v>
      </c>
      <c r="P1741" s="132" t="s">
        <v>439</v>
      </c>
      <c r="Q1741" s="132">
        <v>9</v>
      </c>
      <c r="R1741" s="132" t="s">
        <v>1162</v>
      </c>
      <c r="S1741" s="132">
        <v>1000319</v>
      </c>
      <c r="T1741" s="132" t="s">
        <v>2063</v>
      </c>
      <c r="U1741" s="132">
        <v>640</v>
      </c>
      <c r="V1741" s="132">
        <v>0</v>
      </c>
      <c r="W1741" s="132" t="s">
        <v>1063</v>
      </c>
      <c r="X1741" s="132">
        <v>13</v>
      </c>
    </row>
    <row r="1742" spans="1:24" hidden="1">
      <c r="A1742" s="132">
        <v>2169</v>
      </c>
      <c r="B1742" s="132" t="s">
        <v>1699</v>
      </c>
      <c r="C1742" s="132">
        <v>61046200000</v>
      </c>
      <c r="D1742" s="132" t="s">
        <v>681</v>
      </c>
      <c r="E1742" s="132" t="s">
        <v>3671</v>
      </c>
      <c r="F1742" s="132">
        <v>54</v>
      </c>
      <c r="G1742" s="132" t="s">
        <v>3656</v>
      </c>
      <c r="H1742" s="132">
        <v>3</v>
      </c>
      <c r="I1742" s="132">
        <v>7.1999999999999995E-2</v>
      </c>
      <c r="J1742" s="132">
        <v>1</v>
      </c>
      <c r="K1742" s="132">
        <v>7.1999999999999995E-2</v>
      </c>
      <c r="L1742" s="132" t="s">
        <v>330</v>
      </c>
      <c r="M1742" s="132">
        <v>521</v>
      </c>
      <c r="N1742" s="132" t="s">
        <v>440</v>
      </c>
      <c r="O1742" s="132">
        <v>7485</v>
      </c>
      <c r="P1742" s="132" t="s">
        <v>439</v>
      </c>
      <c r="Q1742" s="132">
        <v>9</v>
      </c>
      <c r="R1742" s="132" t="s">
        <v>1162</v>
      </c>
      <c r="S1742" s="132">
        <v>1000319</v>
      </c>
      <c r="T1742" s="132" t="s">
        <v>2063</v>
      </c>
      <c r="U1742" s="132">
        <v>640</v>
      </c>
      <c r="V1742" s="132">
        <v>24</v>
      </c>
      <c r="W1742" s="132" t="s">
        <v>1038</v>
      </c>
      <c r="X1742" s="132">
        <v>5</v>
      </c>
    </row>
    <row r="1743" spans="1:24" hidden="1">
      <c r="A1743" s="132">
        <v>2170</v>
      </c>
      <c r="B1743" s="132" t="s">
        <v>1700</v>
      </c>
      <c r="C1743" s="132">
        <v>61112090000</v>
      </c>
      <c r="D1743" s="132" t="s">
        <v>1701</v>
      </c>
      <c r="E1743" s="132" t="s">
        <v>3690</v>
      </c>
      <c r="F1743" s="132">
        <v>89</v>
      </c>
      <c r="G1743" s="132" t="s">
        <v>4311</v>
      </c>
      <c r="H1743" s="132">
        <v>6</v>
      </c>
      <c r="I1743" s="132">
        <v>3.7999999999999999E-2</v>
      </c>
      <c r="J1743" s="132">
        <v>1</v>
      </c>
      <c r="K1743" s="132">
        <v>3.7999999999999999E-2</v>
      </c>
      <c r="L1743" s="132" t="s">
        <v>330</v>
      </c>
      <c r="M1743" s="132">
        <v>521</v>
      </c>
      <c r="N1743" s="132" t="s">
        <v>3915</v>
      </c>
      <c r="O1743" s="132">
        <v>7497</v>
      </c>
      <c r="P1743" s="132" t="s">
        <v>439</v>
      </c>
      <c r="Q1743" s="132">
        <v>9</v>
      </c>
      <c r="R1743" s="132" t="s">
        <v>1162</v>
      </c>
      <c r="S1743" s="132">
        <v>1000319</v>
      </c>
      <c r="T1743" s="132" t="s">
        <v>2066</v>
      </c>
      <c r="U1743" s="132">
        <v>642</v>
      </c>
      <c r="V1743" s="132">
        <v>20</v>
      </c>
      <c r="W1743" s="132" t="s">
        <v>1046</v>
      </c>
      <c r="X1743" s="132">
        <v>12</v>
      </c>
    </row>
    <row r="1744" spans="1:24" hidden="1">
      <c r="A1744">
        <v>2171</v>
      </c>
      <c r="B1744" t="s">
        <v>1702</v>
      </c>
      <c r="C1744">
        <v>61091000000</v>
      </c>
      <c r="D1744" t="s">
        <v>839</v>
      </c>
      <c r="E1744" t="s">
        <v>453</v>
      </c>
      <c r="F1744">
        <v>73</v>
      </c>
      <c r="G1744" t="s">
        <v>3699</v>
      </c>
      <c r="H1744">
        <v>4</v>
      </c>
      <c r="I1744">
        <v>4.5999999999999999E-2</v>
      </c>
      <c r="J1744">
        <v>1</v>
      </c>
      <c r="K1744">
        <v>4.5999999999999999E-2</v>
      </c>
      <c r="L1744" t="s">
        <v>330</v>
      </c>
      <c r="M1744">
        <v>521</v>
      </c>
      <c r="N1744" t="s">
        <v>440</v>
      </c>
      <c r="O1744">
        <v>7485</v>
      </c>
      <c r="P1744" t="s">
        <v>439</v>
      </c>
      <c r="Q1744">
        <v>9</v>
      </c>
      <c r="R1744" t="s">
        <v>1162</v>
      </c>
      <c r="S1744">
        <v>1000319</v>
      </c>
      <c r="T1744" t="s">
        <v>2065</v>
      </c>
      <c r="U1744">
        <v>647</v>
      </c>
      <c r="V1744" s="230">
        <v>7</v>
      </c>
      <c r="W1744" s="230" t="s">
        <v>1048</v>
      </c>
      <c r="X1744" s="230">
        <v>4</v>
      </c>
    </row>
    <row r="1745" spans="1:24" hidden="1">
      <c r="A1745">
        <v>2172</v>
      </c>
      <c r="B1745" t="s">
        <v>1703</v>
      </c>
      <c r="C1745">
        <v>61034200090</v>
      </c>
      <c r="D1745" t="s">
        <v>512</v>
      </c>
      <c r="E1745" t="s">
        <v>442</v>
      </c>
      <c r="F1745">
        <v>24</v>
      </c>
      <c r="G1745" t="s">
        <v>3699</v>
      </c>
      <c r="H1745">
        <v>4</v>
      </c>
      <c r="I1745">
        <v>0.06</v>
      </c>
      <c r="J1745">
        <v>1</v>
      </c>
      <c r="K1745">
        <v>0.06</v>
      </c>
      <c r="L1745" t="s">
        <v>330</v>
      </c>
      <c r="M1745">
        <v>521</v>
      </c>
      <c r="N1745" t="s">
        <v>440</v>
      </c>
      <c r="O1745">
        <v>7485</v>
      </c>
      <c r="P1745" t="s">
        <v>439</v>
      </c>
      <c r="Q1745">
        <v>9</v>
      </c>
      <c r="R1745" t="s">
        <v>1162</v>
      </c>
      <c r="S1745">
        <v>1000319</v>
      </c>
      <c r="T1745" t="s">
        <v>2070</v>
      </c>
      <c r="U1745">
        <v>639</v>
      </c>
      <c r="V1745" s="230">
        <v>12</v>
      </c>
      <c r="W1745" s="230" t="s">
        <v>3916</v>
      </c>
      <c r="X1745" s="230">
        <v>10</v>
      </c>
    </row>
    <row r="1746" spans="1:24" hidden="1">
      <c r="A1746">
        <v>2173</v>
      </c>
      <c r="B1746" t="s">
        <v>1704</v>
      </c>
      <c r="C1746">
        <v>61034300090</v>
      </c>
      <c r="D1746" t="s">
        <v>719</v>
      </c>
      <c r="E1746" t="s">
        <v>442</v>
      </c>
      <c r="F1746">
        <v>24</v>
      </c>
      <c r="G1746" t="s">
        <v>3699</v>
      </c>
      <c r="H1746">
        <v>4</v>
      </c>
      <c r="I1746">
        <v>5.3999999999999999E-2</v>
      </c>
      <c r="J1746">
        <v>1</v>
      </c>
      <c r="K1746">
        <v>5.3999999999999999E-2</v>
      </c>
      <c r="L1746" t="s">
        <v>330</v>
      </c>
      <c r="M1746">
        <v>521</v>
      </c>
      <c r="N1746" t="s">
        <v>3915</v>
      </c>
      <c r="O1746">
        <v>7497</v>
      </c>
      <c r="P1746" t="s">
        <v>425</v>
      </c>
      <c r="Q1746">
        <v>37</v>
      </c>
      <c r="R1746" t="s">
        <v>1162</v>
      </c>
      <c r="S1746">
        <v>1000319</v>
      </c>
      <c r="T1746" t="s">
        <v>930</v>
      </c>
      <c r="U1746">
        <v>666</v>
      </c>
      <c r="V1746" s="230">
        <v>16</v>
      </c>
      <c r="W1746" s="230" t="s">
        <v>1038</v>
      </c>
      <c r="X1746" s="230">
        <v>5</v>
      </c>
    </row>
    <row r="1747" spans="1:24" hidden="1">
      <c r="A1747">
        <v>2174</v>
      </c>
      <c r="B1747" t="s">
        <v>1705</v>
      </c>
      <c r="C1747">
        <v>61046200000</v>
      </c>
      <c r="D1747" t="s">
        <v>928</v>
      </c>
      <c r="E1747" t="s">
        <v>442</v>
      </c>
      <c r="F1747">
        <v>24</v>
      </c>
      <c r="G1747" t="s">
        <v>3656</v>
      </c>
      <c r="H1747">
        <v>3</v>
      </c>
      <c r="I1747">
        <v>6.8000000000000005E-2</v>
      </c>
      <c r="J1747">
        <v>1</v>
      </c>
      <c r="K1747">
        <v>6.8000000000000005E-2</v>
      </c>
      <c r="L1747" t="s">
        <v>330</v>
      </c>
      <c r="M1747">
        <v>521</v>
      </c>
      <c r="N1747" t="s">
        <v>440</v>
      </c>
      <c r="O1747">
        <v>7485</v>
      </c>
      <c r="P1747" t="s">
        <v>439</v>
      </c>
      <c r="Q1747">
        <v>9</v>
      </c>
      <c r="R1747" t="s">
        <v>1162</v>
      </c>
      <c r="S1747">
        <v>1000319</v>
      </c>
      <c r="T1747" t="s">
        <v>4396</v>
      </c>
      <c r="U1747">
        <v>480</v>
      </c>
      <c r="V1747" s="230">
        <v>12</v>
      </c>
      <c r="W1747" s="230" t="s">
        <v>1055</v>
      </c>
      <c r="X1747" s="230">
        <v>3</v>
      </c>
    </row>
    <row r="1748" spans="1:24" hidden="1">
      <c r="A1748">
        <v>2175</v>
      </c>
      <c r="B1748" t="s">
        <v>1706</v>
      </c>
      <c r="C1748">
        <v>61091000000</v>
      </c>
      <c r="D1748" t="s">
        <v>856</v>
      </c>
      <c r="E1748" t="s">
        <v>453</v>
      </c>
      <c r="F1748">
        <v>73</v>
      </c>
      <c r="G1748" t="s">
        <v>3656</v>
      </c>
      <c r="H1748">
        <v>3</v>
      </c>
      <c r="I1748">
        <v>0.03</v>
      </c>
      <c r="J1748">
        <v>1</v>
      </c>
      <c r="K1748">
        <v>0.03</v>
      </c>
      <c r="L1748" t="s">
        <v>330</v>
      </c>
      <c r="M1748">
        <v>521</v>
      </c>
      <c r="N1748" t="s">
        <v>3915</v>
      </c>
      <c r="O1748">
        <v>7497</v>
      </c>
      <c r="P1748" t="s">
        <v>439</v>
      </c>
      <c r="Q1748">
        <v>9</v>
      </c>
      <c r="R1748" t="s">
        <v>1162</v>
      </c>
      <c r="S1748">
        <v>1000319</v>
      </c>
      <c r="T1748" t="s">
        <v>2084</v>
      </c>
      <c r="U1748">
        <v>636</v>
      </c>
      <c r="V1748" s="230">
        <v>10</v>
      </c>
      <c r="W1748" s="230" t="s">
        <v>1046</v>
      </c>
      <c r="X1748" s="230">
        <v>12</v>
      </c>
    </row>
    <row r="1749" spans="1:24" hidden="1">
      <c r="A1749">
        <v>2176</v>
      </c>
      <c r="B1749" t="s">
        <v>1707</v>
      </c>
      <c r="C1749">
        <v>61034200090</v>
      </c>
      <c r="D1749" t="s">
        <v>512</v>
      </c>
      <c r="E1749" t="s">
        <v>442</v>
      </c>
      <c r="F1749">
        <v>24</v>
      </c>
      <c r="G1749" t="s">
        <v>3699</v>
      </c>
      <c r="H1749">
        <v>4</v>
      </c>
      <c r="I1749">
        <v>7.8E-2</v>
      </c>
      <c r="J1749">
        <v>1</v>
      </c>
      <c r="K1749">
        <v>7.8E-2</v>
      </c>
      <c r="L1749" t="s">
        <v>330</v>
      </c>
      <c r="M1749">
        <v>521</v>
      </c>
      <c r="N1749" t="s">
        <v>440</v>
      </c>
      <c r="O1749">
        <v>7485</v>
      </c>
      <c r="P1749" t="s">
        <v>439</v>
      </c>
      <c r="Q1749">
        <v>9</v>
      </c>
      <c r="R1749" t="s">
        <v>1162</v>
      </c>
      <c r="S1749">
        <v>1000319</v>
      </c>
      <c r="T1749" t="s">
        <v>4396</v>
      </c>
      <c r="U1749">
        <v>480</v>
      </c>
      <c r="V1749" s="230">
        <v>0</v>
      </c>
      <c r="W1749" s="230" t="s">
        <v>1050</v>
      </c>
      <c r="X1749" s="230">
        <v>20</v>
      </c>
    </row>
    <row r="1750" spans="1:24" hidden="1">
      <c r="A1750">
        <v>2177</v>
      </c>
      <c r="B1750" t="s">
        <v>1708</v>
      </c>
      <c r="C1750">
        <v>61099020000</v>
      </c>
      <c r="D1750" t="s">
        <v>750</v>
      </c>
      <c r="E1750" t="s">
        <v>453</v>
      </c>
      <c r="F1750">
        <v>73</v>
      </c>
      <c r="G1750" t="s">
        <v>3699</v>
      </c>
      <c r="H1750">
        <v>4</v>
      </c>
      <c r="I1750">
        <v>9.6000000000000002E-2</v>
      </c>
      <c r="J1750">
        <v>1</v>
      </c>
      <c r="K1750">
        <v>9.6000000000000002E-2</v>
      </c>
      <c r="L1750" t="s">
        <v>330</v>
      </c>
      <c r="M1750">
        <v>521</v>
      </c>
      <c r="N1750" t="s">
        <v>440</v>
      </c>
      <c r="O1750">
        <v>7485</v>
      </c>
      <c r="P1750" t="s">
        <v>425</v>
      </c>
      <c r="Q1750">
        <v>37</v>
      </c>
      <c r="R1750" t="s">
        <v>1162</v>
      </c>
      <c r="S1750">
        <v>1000319</v>
      </c>
      <c r="T1750" t="s">
        <v>4396</v>
      </c>
      <c r="U1750">
        <v>480</v>
      </c>
      <c r="V1750" s="230">
        <v>0</v>
      </c>
      <c r="W1750" s="230" t="s">
        <v>1055</v>
      </c>
      <c r="X1750" s="230">
        <v>3</v>
      </c>
    </row>
    <row r="1751" spans="1:24" hidden="1">
      <c r="A1751">
        <v>2178</v>
      </c>
      <c r="B1751" t="s">
        <v>1709</v>
      </c>
      <c r="C1751">
        <v>61034200090</v>
      </c>
      <c r="D1751" t="s">
        <v>512</v>
      </c>
      <c r="E1751" t="s">
        <v>442</v>
      </c>
      <c r="F1751">
        <v>24</v>
      </c>
      <c r="G1751" t="s">
        <v>3699</v>
      </c>
      <c r="H1751">
        <v>4</v>
      </c>
      <c r="I1751">
        <v>5.1999999999999998E-2</v>
      </c>
      <c r="J1751">
        <v>1</v>
      </c>
      <c r="K1751">
        <v>5.1999999999999998E-2</v>
      </c>
      <c r="L1751" t="s">
        <v>330</v>
      </c>
      <c r="M1751">
        <v>521</v>
      </c>
      <c r="N1751" t="s">
        <v>440</v>
      </c>
      <c r="O1751">
        <v>7485</v>
      </c>
      <c r="P1751" t="s">
        <v>439</v>
      </c>
      <c r="Q1751">
        <v>9</v>
      </c>
      <c r="R1751" t="s">
        <v>1162</v>
      </c>
      <c r="S1751">
        <v>1000319</v>
      </c>
      <c r="T1751" t="s">
        <v>4397</v>
      </c>
      <c r="U1751">
        <v>703</v>
      </c>
      <c r="V1751" s="230">
        <v>0</v>
      </c>
      <c r="W1751" s="230" t="s">
        <v>1053</v>
      </c>
      <c r="X1751" s="230">
        <v>17</v>
      </c>
    </row>
    <row r="1752" spans="1:24" hidden="1">
      <c r="A1752">
        <v>2179</v>
      </c>
      <c r="B1752" t="s">
        <v>1710</v>
      </c>
      <c r="C1752">
        <v>61091000000</v>
      </c>
      <c r="D1752" t="s">
        <v>872</v>
      </c>
      <c r="E1752" t="s">
        <v>453</v>
      </c>
      <c r="F1752">
        <v>73</v>
      </c>
      <c r="G1752" t="s">
        <v>3699</v>
      </c>
      <c r="H1752">
        <v>4</v>
      </c>
      <c r="I1752">
        <v>4.8000000000000001E-2</v>
      </c>
      <c r="J1752">
        <v>1</v>
      </c>
      <c r="K1752">
        <v>4.8000000000000001E-2</v>
      </c>
      <c r="L1752" t="s">
        <v>330</v>
      </c>
      <c r="M1752">
        <v>521</v>
      </c>
      <c r="N1752" t="s">
        <v>3915</v>
      </c>
      <c r="O1752">
        <v>7497</v>
      </c>
      <c r="P1752" t="s">
        <v>439</v>
      </c>
      <c r="Q1752">
        <v>9</v>
      </c>
      <c r="R1752" t="s">
        <v>1162</v>
      </c>
      <c r="S1752">
        <v>1000319</v>
      </c>
      <c r="T1752" t="s">
        <v>2068</v>
      </c>
      <c r="U1752">
        <v>646</v>
      </c>
      <c r="V1752" s="230">
        <v>10</v>
      </c>
      <c r="W1752" s="230" t="s">
        <v>1038</v>
      </c>
      <c r="X1752" s="230">
        <v>5</v>
      </c>
    </row>
    <row r="1753" spans="1:24" hidden="1">
      <c r="A1753">
        <v>2180</v>
      </c>
      <c r="B1753" t="s">
        <v>1711</v>
      </c>
      <c r="C1753">
        <v>61102099000</v>
      </c>
      <c r="D1753" t="s">
        <v>728</v>
      </c>
      <c r="E1753" t="s">
        <v>316</v>
      </c>
      <c r="F1753">
        <v>17</v>
      </c>
      <c r="G1753" t="s">
        <v>3656</v>
      </c>
      <c r="H1753">
        <v>3</v>
      </c>
      <c r="I1753">
        <v>0.1</v>
      </c>
      <c r="J1753">
        <v>1</v>
      </c>
      <c r="K1753">
        <v>0.1</v>
      </c>
      <c r="L1753" t="s">
        <v>330</v>
      </c>
      <c r="M1753">
        <v>521</v>
      </c>
      <c r="N1753" t="s">
        <v>440</v>
      </c>
      <c r="O1753">
        <v>7485</v>
      </c>
      <c r="P1753" t="s">
        <v>439</v>
      </c>
      <c r="Q1753">
        <v>9</v>
      </c>
      <c r="R1753" t="s">
        <v>1162</v>
      </c>
      <c r="S1753">
        <v>1000319</v>
      </c>
      <c r="T1753" t="s">
        <v>2063</v>
      </c>
      <c r="U1753">
        <v>640</v>
      </c>
      <c r="V1753" s="230">
        <v>0</v>
      </c>
      <c r="W1753" s="230" t="s">
        <v>1046</v>
      </c>
      <c r="X1753" s="230">
        <v>12</v>
      </c>
    </row>
    <row r="1754" spans="1:24" hidden="1">
      <c r="A1754">
        <v>2181</v>
      </c>
      <c r="B1754" t="s">
        <v>1712</v>
      </c>
      <c r="C1754">
        <v>61091000000</v>
      </c>
      <c r="D1754" t="s">
        <v>856</v>
      </c>
      <c r="E1754" t="s">
        <v>453</v>
      </c>
      <c r="F1754">
        <v>73</v>
      </c>
      <c r="G1754" t="s">
        <v>3656</v>
      </c>
      <c r="H1754">
        <v>3</v>
      </c>
      <c r="I1754">
        <v>7.3999999999999996E-2</v>
      </c>
      <c r="J1754">
        <v>1</v>
      </c>
      <c r="K1754">
        <v>7.3999999999999996E-2</v>
      </c>
      <c r="L1754" t="s">
        <v>330</v>
      </c>
      <c r="M1754">
        <v>521</v>
      </c>
      <c r="N1754" t="s">
        <v>440</v>
      </c>
      <c r="O1754">
        <v>7485</v>
      </c>
      <c r="P1754" t="s">
        <v>439</v>
      </c>
      <c r="Q1754">
        <v>9</v>
      </c>
      <c r="R1754" t="s">
        <v>1162</v>
      </c>
      <c r="S1754">
        <v>1000319</v>
      </c>
      <c r="T1754" t="s">
        <v>4397</v>
      </c>
      <c r="U1754">
        <v>703</v>
      </c>
      <c r="V1754" s="230">
        <v>22</v>
      </c>
      <c r="W1754" s="230" t="s">
        <v>1046</v>
      </c>
      <c r="X1754" s="230">
        <v>12</v>
      </c>
    </row>
    <row r="1755" spans="1:24" hidden="1">
      <c r="A1755">
        <v>2182</v>
      </c>
      <c r="B1755" t="s">
        <v>1713</v>
      </c>
      <c r="C1755">
        <v>61113090000</v>
      </c>
      <c r="D1755" t="s">
        <v>756</v>
      </c>
      <c r="E1755" t="s">
        <v>443</v>
      </c>
      <c r="F1755">
        <v>53</v>
      </c>
      <c r="G1755" t="s">
        <v>4311</v>
      </c>
      <c r="H1755">
        <v>6</v>
      </c>
      <c r="I1755">
        <v>7.0000000000000007E-2</v>
      </c>
      <c r="J1755">
        <v>1</v>
      </c>
      <c r="K1755">
        <v>7.0000000000000007E-2</v>
      </c>
      <c r="L1755" t="s">
        <v>330</v>
      </c>
      <c r="M1755">
        <v>521</v>
      </c>
      <c r="N1755" t="s">
        <v>3915</v>
      </c>
      <c r="O1755">
        <v>7497</v>
      </c>
      <c r="P1755" t="s">
        <v>425</v>
      </c>
      <c r="Q1755">
        <v>37</v>
      </c>
      <c r="R1755" t="s">
        <v>1162</v>
      </c>
      <c r="S1755">
        <v>1000319</v>
      </c>
      <c r="T1755" t="s">
        <v>2068</v>
      </c>
      <c r="U1755">
        <v>646</v>
      </c>
      <c r="V1755" s="230">
        <v>0</v>
      </c>
      <c r="W1755" s="230" t="s">
        <v>1063</v>
      </c>
      <c r="X1755" s="230">
        <v>13</v>
      </c>
    </row>
    <row r="1756" spans="1:24" hidden="1">
      <c r="A1756">
        <v>2183</v>
      </c>
      <c r="B1756" t="s">
        <v>1714</v>
      </c>
      <c r="C1756">
        <v>61046900090</v>
      </c>
      <c r="D1756" t="s">
        <v>1715</v>
      </c>
      <c r="E1756" t="s">
        <v>3671</v>
      </c>
      <c r="F1756">
        <v>54</v>
      </c>
      <c r="G1756" t="s">
        <v>3656</v>
      </c>
      <c r="H1756">
        <v>3</v>
      </c>
      <c r="I1756">
        <v>9.6000000000000002E-2</v>
      </c>
      <c r="J1756">
        <v>1</v>
      </c>
      <c r="K1756">
        <v>9.6000000000000002E-2</v>
      </c>
      <c r="L1756" t="s">
        <v>330</v>
      </c>
      <c r="M1756">
        <v>521</v>
      </c>
      <c r="N1756" t="s">
        <v>3915</v>
      </c>
      <c r="O1756">
        <v>7497</v>
      </c>
      <c r="P1756" t="s">
        <v>431</v>
      </c>
      <c r="Q1756">
        <v>53</v>
      </c>
      <c r="R1756" t="s">
        <v>1162</v>
      </c>
      <c r="S1756">
        <v>1000319</v>
      </c>
      <c r="T1756" t="s">
        <v>2063</v>
      </c>
      <c r="U1756">
        <v>640</v>
      </c>
      <c r="V1756" s="230">
        <v>26</v>
      </c>
      <c r="W1756" s="230" t="s">
        <v>1144</v>
      </c>
      <c r="X1756" s="230">
        <v>23</v>
      </c>
    </row>
    <row r="1757" spans="1:24" hidden="1">
      <c r="A1757">
        <v>2184</v>
      </c>
      <c r="B1757" t="s">
        <v>1716</v>
      </c>
      <c r="C1757">
        <v>61034200090</v>
      </c>
      <c r="D1757" t="s">
        <v>512</v>
      </c>
      <c r="E1757" t="s">
        <v>442</v>
      </c>
      <c r="F1757">
        <v>24</v>
      </c>
      <c r="G1757" t="s">
        <v>3699</v>
      </c>
      <c r="H1757">
        <v>4</v>
      </c>
      <c r="I1757">
        <v>4.5999999999999999E-2</v>
      </c>
      <c r="J1757">
        <v>1</v>
      </c>
      <c r="K1757">
        <v>4.5999999999999999E-2</v>
      </c>
      <c r="L1757" t="s">
        <v>330</v>
      </c>
      <c r="M1757">
        <v>521</v>
      </c>
      <c r="N1757" t="s">
        <v>440</v>
      </c>
      <c r="O1757">
        <v>7485</v>
      </c>
      <c r="P1757" t="s">
        <v>439</v>
      </c>
      <c r="Q1757">
        <v>9</v>
      </c>
      <c r="R1757" t="s">
        <v>1162</v>
      </c>
      <c r="S1757">
        <v>1000319</v>
      </c>
      <c r="T1757" t="s">
        <v>2070</v>
      </c>
      <c r="U1757">
        <v>639</v>
      </c>
      <c r="V1757" s="230">
        <v>0</v>
      </c>
      <c r="W1757" s="230" t="s">
        <v>1038</v>
      </c>
      <c r="X1757" s="230">
        <v>5</v>
      </c>
    </row>
    <row r="1758" spans="1:24" hidden="1">
      <c r="A1758">
        <v>2185</v>
      </c>
      <c r="B1758" t="s">
        <v>1717</v>
      </c>
      <c r="C1758">
        <v>61046200000</v>
      </c>
      <c r="D1758" t="s">
        <v>681</v>
      </c>
      <c r="E1758" t="s">
        <v>3671</v>
      </c>
      <c r="F1758">
        <v>54</v>
      </c>
      <c r="G1758" t="s">
        <v>3656</v>
      </c>
      <c r="H1758">
        <v>3</v>
      </c>
      <c r="I1758">
        <v>6.8000000000000005E-2</v>
      </c>
      <c r="J1758">
        <v>1</v>
      </c>
      <c r="K1758">
        <v>6.8000000000000005E-2</v>
      </c>
      <c r="L1758" t="s">
        <v>330</v>
      </c>
      <c r="M1758">
        <v>521</v>
      </c>
      <c r="N1758" t="s">
        <v>440</v>
      </c>
      <c r="O1758">
        <v>7485</v>
      </c>
      <c r="P1758" t="s">
        <v>439</v>
      </c>
      <c r="Q1758">
        <v>9</v>
      </c>
      <c r="R1758" t="s">
        <v>1162</v>
      </c>
      <c r="S1758">
        <v>1000319</v>
      </c>
      <c r="T1758" t="s">
        <v>2070</v>
      </c>
      <c r="U1758">
        <v>639</v>
      </c>
      <c r="V1758" s="230">
        <v>24</v>
      </c>
      <c r="W1758" s="230" t="s">
        <v>1038</v>
      </c>
      <c r="X1758" s="230">
        <v>5</v>
      </c>
    </row>
    <row r="1759" spans="1:24" hidden="1">
      <c r="A1759">
        <v>2186</v>
      </c>
      <c r="B1759" t="s">
        <v>1718</v>
      </c>
      <c r="C1759">
        <v>61091000000</v>
      </c>
      <c r="D1759" t="s">
        <v>839</v>
      </c>
      <c r="E1759" t="s">
        <v>453</v>
      </c>
      <c r="F1759">
        <v>73</v>
      </c>
      <c r="G1759" t="s">
        <v>3699</v>
      </c>
      <c r="H1759">
        <v>4</v>
      </c>
      <c r="I1759">
        <v>6.2E-2</v>
      </c>
      <c r="J1759">
        <v>1</v>
      </c>
      <c r="K1759">
        <v>6.2E-2</v>
      </c>
      <c r="L1759" t="s">
        <v>330</v>
      </c>
      <c r="M1759">
        <v>521</v>
      </c>
      <c r="N1759" t="s">
        <v>440</v>
      </c>
      <c r="O1759">
        <v>7485</v>
      </c>
      <c r="P1759" t="s">
        <v>439</v>
      </c>
      <c r="Q1759">
        <v>9</v>
      </c>
      <c r="R1759" t="s">
        <v>1162</v>
      </c>
      <c r="S1759">
        <v>1000319</v>
      </c>
      <c r="T1759" t="s">
        <v>2070</v>
      </c>
      <c r="U1759">
        <v>639</v>
      </c>
      <c r="V1759" s="230">
        <v>12</v>
      </c>
      <c r="W1759" s="230" t="s">
        <v>1038</v>
      </c>
      <c r="X1759" s="230">
        <v>5</v>
      </c>
    </row>
    <row r="1760" spans="1:24" hidden="1">
      <c r="A1760">
        <v>2187</v>
      </c>
      <c r="B1760" t="s">
        <v>1719</v>
      </c>
      <c r="C1760">
        <v>61091000000</v>
      </c>
      <c r="D1760" t="s">
        <v>856</v>
      </c>
      <c r="E1760" t="s">
        <v>453</v>
      </c>
      <c r="F1760">
        <v>73</v>
      </c>
      <c r="G1760" t="s">
        <v>3656</v>
      </c>
      <c r="H1760">
        <v>3</v>
      </c>
      <c r="I1760">
        <v>6.2E-2</v>
      </c>
      <c r="J1760">
        <v>1</v>
      </c>
      <c r="K1760">
        <v>6.2E-2</v>
      </c>
      <c r="L1760" t="s">
        <v>330</v>
      </c>
      <c r="M1760">
        <v>521</v>
      </c>
      <c r="N1760" t="s">
        <v>440</v>
      </c>
      <c r="O1760">
        <v>7485</v>
      </c>
      <c r="P1760" t="s">
        <v>439</v>
      </c>
      <c r="Q1760">
        <v>9</v>
      </c>
      <c r="R1760" t="s">
        <v>1162</v>
      </c>
      <c r="S1760">
        <v>1000319</v>
      </c>
      <c r="T1760" t="s">
        <v>4396</v>
      </c>
      <c r="U1760">
        <v>480</v>
      </c>
      <c r="V1760" s="230">
        <v>8</v>
      </c>
      <c r="W1760" s="230" t="s">
        <v>1063</v>
      </c>
      <c r="X1760" s="230">
        <v>13</v>
      </c>
    </row>
    <row r="1761" spans="1:24" hidden="1">
      <c r="A1761">
        <v>2188</v>
      </c>
      <c r="B1761" t="s">
        <v>1720</v>
      </c>
      <c r="C1761">
        <v>61046200000</v>
      </c>
      <c r="D1761" t="s">
        <v>928</v>
      </c>
      <c r="E1761" t="s">
        <v>442</v>
      </c>
      <c r="F1761">
        <v>24</v>
      </c>
      <c r="G1761" t="s">
        <v>3656</v>
      </c>
      <c r="H1761">
        <v>3</v>
      </c>
      <c r="I1761">
        <v>9.8000000000000004E-2</v>
      </c>
      <c r="J1761">
        <v>1</v>
      </c>
      <c r="K1761">
        <v>9.8000000000000004E-2</v>
      </c>
      <c r="L1761" t="s">
        <v>330</v>
      </c>
      <c r="M1761">
        <v>521</v>
      </c>
      <c r="N1761" t="s">
        <v>3915</v>
      </c>
      <c r="O1761">
        <v>7497</v>
      </c>
      <c r="P1761" t="s">
        <v>439</v>
      </c>
      <c r="Q1761">
        <v>9</v>
      </c>
      <c r="R1761" t="s">
        <v>1162</v>
      </c>
      <c r="S1761">
        <v>1000319</v>
      </c>
      <c r="T1761" t="s">
        <v>4402</v>
      </c>
      <c r="U1761">
        <v>664</v>
      </c>
      <c r="V1761" s="230">
        <v>9</v>
      </c>
      <c r="W1761" s="230" t="s">
        <v>1063</v>
      </c>
      <c r="X1761" s="230">
        <v>13</v>
      </c>
    </row>
    <row r="1762" spans="1:24" hidden="1">
      <c r="A1762">
        <v>2189</v>
      </c>
      <c r="B1762" t="s">
        <v>1721</v>
      </c>
      <c r="C1762">
        <v>61091000000</v>
      </c>
      <c r="D1762" t="s">
        <v>708</v>
      </c>
      <c r="E1762" t="s">
        <v>4432</v>
      </c>
      <c r="F1762">
        <v>21</v>
      </c>
      <c r="G1762" t="s">
        <v>3656</v>
      </c>
      <c r="H1762">
        <v>3</v>
      </c>
      <c r="I1762">
        <v>0.05</v>
      </c>
      <c r="J1762">
        <v>1</v>
      </c>
      <c r="K1762">
        <v>0.05</v>
      </c>
      <c r="L1762" t="s">
        <v>330</v>
      </c>
      <c r="M1762">
        <v>521</v>
      </c>
      <c r="N1762" t="s">
        <v>440</v>
      </c>
      <c r="O1762">
        <v>7485</v>
      </c>
      <c r="P1762" t="s">
        <v>439</v>
      </c>
      <c r="Q1762">
        <v>9</v>
      </c>
      <c r="R1762" t="s">
        <v>1162</v>
      </c>
      <c r="S1762">
        <v>1000319</v>
      </c>
      <c r="T1762" t="s">
        <v>2065</v>
      </c>
      <c r="U1762">
        <v>647</v>
      </c>
      <c r="V1762" s="230">
        <v>10</v>
      </c>
      <c r="W1762" s="230" t="s">
        <v>1046</v>
      </c>
      <c r="X1762" s="230">
        <v>12</v>
      </c>
    </row>
    <row r="1763" spans="1:24" hidden="1">
      <c r="A1763">
        <v>2190</v>
      </c>
      <c r="B1763" t="s">
        <v>1722</v>
      </c>
      <c r="C1763">
        <v>61091000000</v>
      </c>
      <c r="D1763" t="s">
        <v>856</v>
      </c>
      <c r="E1763" t="s">
        <v>453</v>
      </c>
      <c r="F1763">
        <v>73</v>
      </c>
      <c r="G1763" t="s">
        <v>3656</v>
      </c>
      <c r="H1763">
        <v>3</v>
      </c>
      <c r="I1763">
        <v>0.104</v>
      </c>
      <c r="J1763">
        <v>1</v>
      </c>
      <c r="K1763">
        <v>0.104</v>
      </c>
      <c r="L1763" t="s">
        <v>330</v>
      </c>
      <c r="M1763">
        <v>521</v>
      </c>
      <c r="N1763" t="s">
        <v>440</v>
      </c>
      <c r="O1763">
        <v>7485</v>
      </c>
      <c r="P1763" t="s">
        <v>439</v>
      </c>
      <c r="Q1763">
        <v>9</v>
      </c>
      <c r="R1763" t="s">
        <v>1162</v>
      </c>
      <c r="S1763">
        <v>1000319</v>
      </c>
      <c r="T1763" t="s">
        <v>4394</v>
      </c>
      <c r="U1763">
        <v>467</v>
      </c>
      <c r="V1763" s="230">
        <v>20</v>
      </c>
      <c r="W1763" s="230" t="s">
        <v>1046</v>
      </c>
      <c r="X1763" s="230">
        <v>12</v>
      </c>
    </row>
    <row r="1764" spans="1:24" hidden="1">
      <c r="A1764">
        <v>2191</v>
      </c>
      <c r="B1764" t="s">
        <v>1723</v>
      </c>
      <c r="C1764">
        <v>61103091000</v>
      </c>
      <c r="D1764" t="s">
        <v>721</v>
      </c>
      <c r="E1764" t="s">
        <v>316</v>
      </c>
      <c r="F1764">
        <v>17</v>
      </c>
      <c r="G1764" t="s">
        <v>3699</v>
      </c>
      <c r="H1764">
        <v>4</v>
      </c>
      <c r="I1764">
        <v>0.128</v>
      </c>
      <c r="J1764">
        <v>1</v>
      </c>
      <c r="K1764">
        <v>0.128</v>
      </c>
      <c r="L1764" t="s">
        <v>330</v>
      </c>
      <c r="M1764">
        <v>521</v>
      </c>
      <c r="N1764" t="s">
        <v>2937</v>
      </c>
      <c r="O1764">
        <v>7495</v>
      </c>
      <c r="P1764" t="s">
        <v>425</v>
      </c>
      <c r="Q1764">
        <v>37</v>
      </c>
      <c r="R1764" t="s">
        <v>1162</v>
      </c>
      <c r="S1764">
        <v>1000319</v>
      </c>
      <c r="T1764" t="s">
        <v>4392</v>
      </c>
      <c r="U1764">
        <v>684</v>
      </c>
      <c r="V1764" s="230">
        <v>0</v>
      </c>
      <c r="W1764" s="230" t="s">
        <v>1038</v>
      </c>
      <c r="X1764" s="230">
        <v>5</v>
      </c>
    </row>
    <row r="1765" spans="1:24" hidden="1">
      <c r="A1765">
        <v>2192</v>
      </c>
      <c r="B1765" t="s">
        <v>1724</v>
      </c>
      <c r="C1765">
        <v>61034200090</v>
      </c>
      <c r="D1765" t="s">
        <v>1725</v>
      </c>
      <c r="E1765" t="s">
        <v>442</v>
      </c>
      <c r="F1765">
        <v>24</v>
      </c>
      <c r="G1765" t="s">
        <v>3699</v>
      </c>
      <c r="H1765">
        <v>4</v>
      </c>
      <c r="I1765">
        <v>0.186</v>
      </c>
      <c r="J1765">
        <v>1</v>
      </c>
      <c r="K1765">
        <v>0.186</v>
      </c>
      <c r="L1765" t="s">
        <v>330</v>
      </c>
      <c r="M1765">
        <v>521</v>
      </c>
      <c r="N1765" t="s">
        <v>2985</v>
      </c>
      <c r="O1765">
        <v>9001</v>
      </c>
      <c r="P1765" t="s">
        <v>439</v>
      </c>
      <c r="Q1765">
        <v>9</v>
      </c>
      <c r="R1765" t="s">
        <v>1162</v>
      </c>
      <c r="S1765">
        <v>1000319</v>
      </c>
      <c r="T1765" t="s">
        <v>1185</v>
      </c>
      <c r="U1765">
        <v>666</v>
      </c>
      <c r="V1765" s="230">
        <v>24</v>
      </c>
      <c r="W1765" s="230" t="s">
        <v>1048</v>
      </c>
      <c r="X1765" s="230">
        <v>4</v>
      </c>
    </row>
    <row r="1766" spans="1:24" hidden="1">
      <c r="A1766">
        <v>2193</v>
      </c>
      <c r="B1766" t="s">
        <v>1726</v>
      </c>
      <c r="C1766">
        <v>61034200090</v>
      </c>
      <c r="D1766" t="s">
        <v>512</v>
      </c>
      <c r="E1766" t="s">
        <v>442</v>
      </c>
      <c r="F1766">
        <v>24</v>
      </c>
      <c r="G1766" t="s">
        <v>3699</v>
      </c>
      <c r="H1766">
        <v>4</v>
      </c>
      <c r="I1766">
        <v>0.16200000000000001</v>
      </c>
      <c r="J1766">
        <v>1</v>
      </c>
      <c r="K1766">
        <v>0.16200000000000001</v>
      </c>
      <c r="L1766" t="s">
        <v>330</v>
      </c>
      <c r="M1766">
        <v>521</v>
      </c>
      <c r="N1766" t="s">
        <v>440</v>
      </c>
      <c r="O1766">
        <v>7485</v>
      </c>
      <c r="P1766" t="s">
        <v>439</v>
      </c>
      <c r="Q1766">
        <v>9</v>
      </c>
      <c r="R1766" t="s">
        <v>1162</v>
      </c>
      <c r="S1766">
        <v>1000319</v>
      </c>
      <c r="T1766" t="s">
        <v>4396</v>
      </c>
      <c r="U1766">
        <v>480</v>
      </c>
      <c r="V1766" s="230">
        <v>22</v>
      </c>
      <c r="W1766" s="230" t="s">
        <v>1048</v>
      </c>
      <c r="X1766" s="230">
        <v>4</v>
      </c>
    </row>
    <row r="1767" spans="1:24" hidden="1">
      <c r="A1767">
        <v>2194</v>
      </c>
      <c r="B1767" t="s">
        <v>1727</v>
      </c>
      <c r="C1767">
        <v>61091000000</v>
      </c>
      <c r="D1767" t="s">
        <v>856</v>
      </c>
      <c r="E1767" t="s">
        <v>453</v>
      </c>
      <c r="F1767">
        <v>73</v>
      </c>
      <c r="G1767" t="s">
        <v>3656</v>
      </c>
      <c r="H1767">
        <v>3</v>
      </c>
      <c r="I1767">
        <v>5.6000000000000001E-2</v>
      </c>
      <c r="J1767">
        <v>1</v>
      </c>
      <c r="K1767">
        <v>5.6000000000000001E-2</v>
      </c>
      <c r="L1767" t="s">
        <v>330</v>
      </c>
      <c r="M1767">
        <v>521</v>
      </c>
      <c r="N1767" t="s">
        <v>440</v>
      </c>
      <c r="O1767">
        <v>7485</v>
      </c>
      <c r="P1767" t="s">
        <v>439</v>
      </c>
      <c r="Q1767">
        <v>9</v>
      </c>
      <c r="R1767" t="s">
        <v>1162</v>
      </c>
      <c r="S1767">
        <v>1000319</v>
      </c>
      <c r="T1767" t="s">
        <v>1025</v>
      </c>
      <c r="U1767">
        <v>684</v>
      </c>
      <c r="V1767" s="230">
        <v>0</v>
      </c>
      <c r="W1767" s="230" t="s">
        <v>1048</v>
      </c>
      <c r="X1767" s="230">
        <v>4</v>
      </c>
    </row>
    <row r="1768" spans="1:24" hidden="1">
      <c r="A1768">
        <v>2195</v>
      </c>
      <c r="B1768" t="s">
        <v>1728</v>
      </c>
      <c r="C1768">
        <v>61046200000</v>
      </c>
      <c r="D1768" t="s">
        <v>928</v>
      </c>
      <c r="E1768" t="s">
        <v>442</v>
      </c>
      <c r="F1768">
        <v>24</v>
      </c>
      <c r="G1768" t="s">
        <v>3656</v>
      </c>
      <c r="H1768">
        <v>3</v>
      </c>
      <c r="I1768">
        <v>0.06</v>
      </c>
      <c r="J1768">
        <v>1</v>
      </c>
      <c r="K1768">
        <v>0.06</v>
      </c>
      <c r="L1768" t="s">
        <v>330</v>
      </c>
      <c r="M1768">
        <v>521</v>
      </c>
      <c r="N1768" t="s">
        <v>440</v>
      </c>
      <c r="O1768">
        <v>7485</v>
      </c>
      <c r="P1768" t="s">
        <v>439</v>
      </c>
      <c r="Q1768">
        <v>9</v>
      </c>
      <c r="R1768" t="s">
        <v>1162</v>
      </c>
      <c r="S1768">
        <v>1000319</v>
      </c>
      <c r="T1768" t="s">
        <v>4396</v>
      </c>
      <c r="U1768">
        <v>480</v>
      </c>
      <c r="V1768" s="230">
        <v>8</v>
      </c>
      <c r="W1768" s="230" t="s">
        <v>1048</v>
      </c>
      <c r="X1768" s="230">
        <v>4</v>
      </c>
    </row>
    <row r="1769" spans="1:24" hidden="1">
      <c r="A1769">
        <v>2196</v>
      </c>
      <c r="B1769" t="s">
        <v>1729</v>
      </c>
      <c r="C1769">
        <v>62046318000</v>
      </c>
      <c r="D1769" t="s">
        <v>746</v>
      </c>
      <c r="E1769" t="s">
        <v>420</v>
      </c>
      <c r="F1769">
        <v>93</v>
      </c>
      <c r="G1769" t="s">
        <v>3656</v>
      </c>
      <c r="H1769">
        <v>3</v>
      </c>
      <c r="I1769">
        <v>0.11799999999999999</v>
      </c>
      <c r="J1769">
        <v>1</v>
      </c>
      <c r="K1769">
        <v>0.11799999999999999</v>
      </c>
      <c r="L1769" t="s">
        <v>330</v>
      </c>
      <c r="M1769">
        <v>521</v>
      </c>
      <c r="N1769" t="s">
        <v>3915</v>
      </c>
      <c r="O1769">
        <v>7497</v>
      </c>
      <c r="P1769" t="s">
        <v>425</v>
      </c>
      <c r="Q1769">
        <v>37</v>
      </c>
      <c r="R1769" t="s">
        <v>1162</v>
      </c>
      <c r="S1769">
        <v>1000319</v>
      </c>
      <c r="T1769" t="s">
        <v>1025</v>
      </c>
      <c r="U1769">
        <v>684</v>
      </c>
      <c r="V1769" s="230">
        <v>24</v>
      </c>
      <c r="W1769" s="230" t="s">
        <v>1050</v>
      </c>
      <c r="X1769" s="230">
        <v>20</v>
      </c>
    </row>
    <row r="1770" spans="1:24" hidden="1">
      <c r="A1770">
        <v>2197</v>
      </c>
      <c r="B1770" t="s">
        <v>1730</v>
      </c>
      <c r="C1770">
        <v>61046200000</v>
      </c>
      <c r="D1770" t="s">
        <v>928</v>
      </c>
      <c r="E1770" t="s">
        <v>442</v>
      </c>
      <c r="F1770">
        <v>24</v>
      </c>
      <c r="G1770" t="s">
        <v>3656</v>
      </c>
      <c r="H1770">
        <v>3</v>
      </c>
      <c r="I1770">
        <v>8.4000000000000005E-2</v>
      </c>
      <c r="J1770">
        <v>1</v>
      </c>
      <c r="K1770">
        <v>8.4000000000000005E-2</v>
      </c>
      <c r="L1770" t="s">
        <v>330</v>
      </c>
      <c r="M1770">
        <v>521</v>
      </c>
      <c r="N1770" t="s">
        <v>3915</v>
      </c>
      <c r="O1770">
        <v>7497</v>
      </c>
      <c r="P1770" t="s">
        <v>439</v>
      </c>
      <c r="Q1770">
        <v>9</v>
      </c>
      <c r="R1770" t="s">
        <v>1162</v>
      </c>
      <c r="S1770">
        <v>1000319</v>
      </c>
      <c r="T1770" t="s">
        <v>2070</v>
      </c>
      <c r="U1770">
        <v>639</v>
      </c>
      <c r="V1770" s="230">
        <v>20</v>
      </c>
      <c r="W1770" s="230" t="s">
        <v>1144</v>
      </c>
      <c r="X1770" s="230">
        <v>23</v>
      </c>
    </row>
    <row r="1771" spans="1:24" hidden="1">
      <c r="A1771">
        <v>2198</v>
      </c>
      <c r="B1771" t="s">
        <v>1731</v>
      </c>
      <c r="C1771">
        <v>61034200090</v>
      </c>
      <c r="D1771" t="s">
        <v>512</v>
      </c>
      <c r="E1771" t="s">
        <v>442</v>
      </c>
      <c r="F1771">
        <v>24</v>
      </c>
      <c r="G1771" t="s">
        <v>3699</v>
      </c>
      <c r="H1771">
        <v>4</v>
      </c>
      <c r="I1771">
        <v>4.2000000000000003E-2</v>
      </c>
      <c r="J1771">
        <v>1</v>
      </c>
      <c r="K1771">
        <v>4.2000000000000003E-2</v>
      </c>
      <c r="L1771" t="s">
        <v>330</v>
      </c>
      <c r="M1771">
        <v>521</v>
      </c>
      <c r="N1771" t="s">
        <v>440</v>
      </c>
      <c r="O1771">
        <v>7485</v>
      </c>
      <c r="P1771" t="s">
        <v>439</v>
      </c>
      <c r="Q1771">
        <v>9</v>
      </c>
      <c r="R1771" t="s">
        <v>1162</v>
      </c>
      <c r="S1771">
        <v>1000319</v>
      </c>
      <c r="T1771" t="s">
        <v>2082</v>
      </c>
      <c r="U1771">
        <v>637</v>
      </c>
      <c r="V1771" s="230">
        <v>0</v>
      </c>
      <c r="W1771" s="230" t="s">
        <v>1107</v>
      </c>
      <c r="X1771" s="230">
        <v>1</v>
      </c>
    </row>
    <row r="1772" spans="1:24" hidden="1">
      <c r="A1772">
        <v>2199</v>
      </c>
      <c r="B1772" t="s">
        <v>1732</v>
      </c>
      <c r="C1772">
        <v>61091000000</v>
      </c>
      <c r="D1772" t="s">
        <v>839</v>
      </c>
      <c r="E1772" t="s">
        <v>453</v>
      </c>
      <c r="F1772">
        <v>73</v>
      </c>
      <c r="G1772" t="s">
        <v>3699</v>
      </c>
      <c r="H1772">
        <v>4</v>
      </c>
      <c r="I1772">
        <v>0.17</v>
      </c>
      <c r="J1772">
        <v>1</v>
      </c>
      <c r="K1772">
        <v>0.17</v>
      </c>
      <c r="L1772" t="s">
        <v>330</v>
      </c>
      <c r="M1772">
        <v>521</v>
      </c>
      <c r="N1772" t="s">
        <v>440</v>
      </c>
      <c r="O1772">
        <v>7485</v>
      </c>
      <c r="P1772" t="s">
        <v>439</v>
      </c>
      <c r="Q1772">
        <v>9</v>
      </c>
      <c r="R1772" t="s">
        <v>1162</v>
      </c>
      <c r="S1772">
        <v>1000319</v>
      </c>
      <c r="T1772" t="s">
        <v>4403</v>
      </c>
      <c r="U1772">
        <v>704</v>
      </c>
      <c r="V1772" s="230">
        <v>9</v>
      </c>
      <c r="W1772" s="230" t="s">
        <v>1038</v>
      </c>
      <c r="X1772" s="230">
        <v>5</v>
      </c>
    </row>
    <row r="1773" spans="1:24" hidden="1">
      <c r="A1773">
        <v>2200</v>
      </c>
      <c r="B1773" t="s">
        <v>1733</v>
      </c>
      <c r="C1773">
        <v>61112090000</v>
      </c>
      <c r="D1773" t="s">
        <v>1188</v>
      </c>
      <c r="E1773" t="s">
        <v>442</v>
      </c>
      <c r="F1773">
        <v>24</v>
      </c>
      <c r="G1773" t="s">
        <v>4310</v>
      </c>
      <c r="H1773">
        <v>7</v>
      </c>
      <c r="I1773">
        <v>7.3999999999999996E-2</v>
      </c>
      <c r="J1773">
        <v>1</v>
      </c>
      <c r="K1773">
        <v>7.3999999999999996E-2</v>
      </c>
      <c r="L1773" t="s">
        <v>330</v>
      </c>
      <c r="M1773">
        <v>521</v>
      </c>
      <c r="N1773" t="s">
        <v>440</v>
      </c>
      <c r="O1773">
        <v>7485</v>
      </c>
      <c r="P1773" t="s">
        <v>439</v>
      </c>
      <c r="Q1773">
        <v>9</v>
      </c>
      <c r="R1773" t="s">
        <v>1162</v>
      </c>
      <c r="S1773">
        <v>1000319</v>
      </c>
      <c r="T1773" t="s">
        <v>2065</v>
      </c>
      <c r="U1773">
        <v>647</v>
      </c>
      <c r="V1773" s="230">
        <v>18</v>
      </c>
      <c r="W1773" s="230" t="s">
        <v>1073</v>
      </c>
      <c r="X1773" s="230">
        <v>8</v>
      </c>
    </row>
    <row r="1774" spans="1:24" hidden="1">
      <c r="A1774">
        <v>2201</v>
      </c>
      <c r="B1774" t="s">
        <v>1734</v>
      </c>
      <c r="C1774">
        <v>62014000000</v>
      </c>
      <c r="D1774" t="s">
        <v>758</v>
      </c>
      <c r="E1774" t="s">
        <v>3650</v>
      </c>
      <c r="F1774">
        <v>14</v>
      </c>
      <c r="G1774" t="s">
        <v>3699</v>
      </c>
      <c r="H1774">
        <v>4</v>
      </c>
      <c r="I1774">
        <v>0.24</v>
      </c>
      <c r="J1774">
        <v>1</v>
      </c>
      <c r="K1774">
        <v>0.24</v>
      </c>
      <c r="L1774" t="s">
        <v>330</v>
      </c>
      <c r="M1774">
        <v>521</v>
      </c>
      <c r="N1774" t="s">
        <v>2937</v>
      </c>
      <c r="O1774">
        <v>7495</v>
      </c>
      <c r="P1774" t="s">
        <v>425</v>
      </c>
      <c r="Q1774">
        <v>37</v>
      </c>
      <c r="R1774" t="s">
        <v>1162</v>
      </c>
      <c r="S1774">
        <v>1000319</v>
      </c>
      <c r="T1774" t="s">
        <v>2086</v>
      </c>
      <c r="U1774">
        <v>641</v>
      </c>
      <c r="V1774" s="230">
        <v>28</v>
      </c>
      <c r="W1774" s="230" t="s">
        <v>1038</v>
      </c>
      <c r="X1774" s="230">
        <v>5</v>
      </c>
    </row>
    <row r="1775" spans="1:24" hidden="1">
      <c r="A1775">
        <v>2202</v>
      </c>
      <c r="B1775" t="s">
        <v>1735</v>
      </c>
      <c r="C1775">
        <v>62014000000</v>
      </c>
      <c r="D1775" t="s">
        <v>758</v>
      </c>
      <c r="E1775" t="s">
        <v>3650</v>
      </c>
      <c r="F1775">
        <v>14</v>
      </c>
      <c r="G1775" t="s">
        <v>3699</v>
      </c>
      <c r="H1775">
        <v>4</v>
      </c>
      <c r="I1775">
        <v>0.16600000000000001</v>
      </c>
      <c r="J1775">
        <v>1</v>
      </c>
      <c r="K1775">
        <v>0.16600000000000001</v>
      </c>
      <c r="L1775" t="s">
        <v>330</v>
      </c>
      <c r="M1775">
        <v>521</v>
      </c>
      <c r="N1775" t="s">
        <v>2937</v>
      </c>
      <c r="O1775">
        <v>7495</v>
      </c>
      <c r="P1775" t="s">
        <v>425</v>
      </c>
      <c r="Q1775">
        <v>37</v>
      </c>
      <c r="R1775" t="s">
        <v>1162</v>
      </c>
      <c r="S1775">
        <v>1000319</v>
      </c>
      <c r="T1775" t="s">
        <v>2082</v>
      </c>
      <c r="U1775">
        <v>637</v>
      </c>
      <c r="V1775" s="230">
        <v>33</v>
      </c>
      <c r="W1775" s="230" t="s">
        <v>1038</v>
      </c>
      <c r="X1775" s="230">
        <v>5</v>
      </c>
    </row>
    <row r="1776" spans="1:24" hidden="1">
      <c r="A1776">
        <v>2203</v>
      </c>
      <c r="B1776" t="s">
        <v>1736</v>
      </c>
      <c r="C1776">
        <v>61044900000</v>
      </c>
      <c r="D1776" t="s">
        <v>753</v>
      </c>
      <c r="E1776" t="s">
        <v>426</v>
      </c>
      <c r="F1776">
        <v>43</v>
      </c>
      <c r="G1776" t="s">
        <v>3656</v>
      </c>
      <c r="H1776">
        <v>3</v>
      </c>
      <c r="I1776">
        <v>7.3999999999999996E-2</v>
      </c>
      <c r="J1776">
        <v>1</v>
      </c>
      <c r="K1776">
        <v>7.3999999999999996E-2</v>
      </c>
      <c r="L1776" t="s">
        <v>330</v>
      </c>
      <c r="M1776">
        <v>521</v>
      </c>
      <c r="N1776" t="s">
        <v>3915</v>
      </c>
      <c r="O1776">
        <v>7497</v>
      </c>
      <c r="P1776" t="s">
        <v>4296</v>
      </c>
      <c r="Q1776" t="s">
        <v>4272</v>
      </c>
      <c r="R1776" t="s">
        <v>1162</v>
      </c>
      <c r="S1776">
        <v>1000319</v>
      </c>
      <c r="T1776" t="s">
        <v>2066</v>
      </c>
      <c r="U1776">
        <v>642</v>
      </c>
      <c r="V1776" s="230">
        <v>28</v>
      </c>
      <c r="W1776" s="230" t="s">
        <v>1055</v>
      </c>
      <c r="X1776" s="230">
        <v>3</v>
      </c>
    </row>
    <row r="1777" spans="1:24" hidden="1">
      <c r="A1777">
        <v>2204</v>
      </c>
      <c r="B1777" t="s">
        <v>1737</v>
      </c>
      <c r="C1777">
        <v>61044900000</v>
      </c>
      <c r="D1777" t="s">
        <v>753</v>
      </c>
      <c r="E1777" t="s">
        <v>426</v>
      </c>
      <c r="F1777">
        <v>43</v>
      </c>
      <c r="G1777" t="s">
        <v>3656</v>
      </c>
      <c r="H1777">
        <v>3</v>
      </c>
      <c r="I1777">
        <v>7.3999999999999996E-2</v>
      </c>
      <c r="J1777">
        <v>1</v>
      </c>
      <c r="K1777">
        <v>7.3999999999999996E-2</v>
      </c>
      <c r="L1777" t="s">
        <v>330</v>
      </c>
      <c r="M1777">
        <v>521</v>
      </c>
      <c r="N1777" t="s">
        <v>3915</v>
      </c>
      <c r="O1777">
        <v>7497</v>
      </c>
      <c r="P1777" t="s">
        <v>4296</v>
      </c>
      <c r="Q1777" t="s">
        <v>4272</v>
      </c>
      <c r="R1777" t="s">
        <v>1162</v>
      </c>
      <c r="S1777">
        <v>1000319</v>
      </c>
      <c r="T1777" t="s">
        <v>2066</v>
      </c>
      <c r="U1777">
        <v>642</v>
      </c>
      <c r="V1777" s="230">
        <v>28</v>
      </c>
      <c r="W1777" s="230" t="s">
        <v>1055</v>
      </c>
      <c r="X1777" s="230">
        <v>3</v>
      </c>
    </row>
    <row r="1778" spans="1:24" hidden="1">
      <c r="A1778">
        <v>2205</v>
      </c>
      <c r="B1778" t="s">
        <v>1738</v>
      </c>
      <c r="C1778">
        <v>61082100000</v>
      </c>
      <c r="D1778" t="s">
        <v>759</v>
      </c>
      <c r="E1778" t="s">
        <v>3686</v>
      </c>
      <c r="F1778">
        <v>74</v>
      </c>
      <c r="G1778" t="s">
        <v>3656</v>
      </c>
      <c r="H1778">
        <v>3</v>
      </c>
      <c r="I1778">
        <v>2.5999999999999999E-2</v>
      </c>
      <c r="J1778">
        <v>1</v>
      </c>
      <c r="K1778">
        <v>2.5999999999999999E-2</v>
      </c>
      <c r="L1778" t="s">
        <v>330</v>
      </c>
      <c r="M1778">
        <v>521</v>
      </c>
      <c r="N1778" t="s">
        <v>3915</v>
      </c>
      <c r="O1778">
        <v>7497</v>
      </c>
      <c r="P1778" t="s">
        <v>439</v>
      </c>
      <c r="Q1778">
        <v>9</v>
      </c>
      <c r="R1778" t="s">
        <v>1162</v>
      </c>
      <c r="S1778">
        <v>1000319</v>
      </c>
      <c r="T1778" t="s">
        <v>2084</v>
      </c>
      <c r="U1778">
        <v>636</v>
      </c>
      <c r="V1778" s="230">
        <v>0</v>
      </c>
      <c r="W1778" s="230" t="s">
        <v>1063</v>
      </c>
      <c r="X1778" s="230">
        <v>13</v>
      </c>
    </row>
    <row r="1779" spans="1:24" hidden="1">
      <c r="A1779">
        <v>2206</v>
      </c>
      <c r="B1779" t="s">
        <v>1739</v>
      </c>
      <c r="C1779">
        <v>61082100000</v>
      </c>
      <c r="D1779" t="s">
        <v>759</v>
      </c>
      <c r="E1779" t="s">
        <v>3686</v>
      </c>
      <c r="F1779">
        <v>74</v>
      </c>
      <c r="G1779" t="s">
        <v>3656</v>
      </c>
      <c r="H1779">
        <v>3</v>
      </c>
      <c r="I1779">
        <v>2.8000000000000001E-2</v>
      </c>
      <c r="J1779">
        <v>1</v>
      </c>
      <c r="K1779">
        <v>2.8000000000000001E-2</v>
      </c>
      <c r="L1779" t="s">
        <v>330</v>
      </c>
      <c r="M1779">
        <v>521</v>
      </c>
      <c r="N1779" t="s">
        <v>3915</v>
      </c>
      <c r="O1779">
        <v>7497</v>
      </c>
      <c r="P1779" t="s">
        <v>439</v>
      </c>
      <c r="Q1779">
        <v>9</v>
      </c>
      <c r="R1779" t="s">
        <v>1162</v>
      </c>
      <c r="S1779">
        <v>1000319</v>
      </c>
      <c r="T1779" t="s">
        <v>2068</v>
      </c>
      <c r="U1779">
        <v>646</v>
      </c>
      <c r="V1779" s="230">
        <v>0</v>
      </c>
      <c r="W1779" s="230" t="s">
        <v>1063</v>
      </c>
      <c r="X1779" s="230">
        <v>13</v>
      </c>
    </row>
    <row r="1780" spans="1:24" hidden="1">
      <c r="A1780">
        <v>2207</v>
      </c>
      <c r="B1780" t="s">
        <v>1740</v>
      </c>
      <c r="C1780">
        <v>61091000000</v>
      </c>
      <c r="D1780" t="s">
        <v>856</v>
      </c>
      <c r="E1780" t="s">
        <v>453</v>
      </c>
      <c r="F1780">
        <v>73</v>
      </c>
      <c r="G1780" t="s">
        <v>3656</v>
      </c>
      <c r="H1780">
        <v>3</v>
      </c>
      <c r="I1780">
        <v>7.8E-2</v>
      </c>
      <c r="J1780">
        <v>1</v>
      </c>
      <c r="K1780">
        <v>7.8E-2</v>
      </c>
      <c r="L1780" t="s">
        <v>330</v>
      </c>
      <c r="M1780">
        <v>521</v>
      </c>
      <c r="N1780" t="s">
        <v>440</v>
      </c>
      <c r="O1780">
        <v>7485</v>
      </c>
      <c r="P1780" t="s">
        <v>439</v>
      </c>
      <c r="Q1780">
        <v>9</v>
      </c>
      <c r="R1780" t="s">
        <v>1162</v>
      </c>
      <c r="S1780">
        <v>1000319</v>
      </c>
      <c r="T1780" t="s">
        <v>4396</v>
      </c>
      <c r="U1780">
        <v>480</v>
      </c>
      <c r="V1780" s="230">
        <v>12</v>
      </c>
      <c r="W1780" s="230" t="s">
        <v>1046</v>
      </c>
      <c r="X1780" s="230">
        <v>12</v>
      </c>
    </row>
    <row r="1781" spans="1:24" hidden="1">
      <c r="A1781">
        <v>2208</v>
      </c>
      <c r="B1781" t="s">
        <v>1741</v>
      </c>
      <c r="C1781">
        <v>61091000000</v>
      </c>
      <c r="D1781" t="s">
        <v>856</v>
      </c>
      <c r="E1781" t="s">
        <v>453</v>
      </c>
      <c r="F1781">
        <v>73</v>
      </c>
      <c r="G1781" t="s">
        <v>3656</v>
      </c>
      <c r="H1781">
        <v>3</v>
      </c>
      <c r="I1781">
        <v>0.08</v>
      </c>
      <c r="J1781">
        <v>1</v>
      </c>
      <c r="K1781">
        <v>0.08</v>
      </c>
      <c r="L1781" t="s">
        <v>330</v>
      </c>
      <c r="M1781">
        <v>521</v>
      </c>
      <c r="N1781" t="s">
        <v>440</v>
      </c>
      <c r="O1781">
        <v>7485</v>
      </c>
      <c r="P1781" t="s">
        <v>439</v>
      </c>
      <c r="Q1781">
        <v>9</v>
      </c>
      <c r="R1781" t="s">
        <v>1162</v>
      </c>
      <c r="S1781">
        <v>1000319</v>
      </c>
      <c r="T1781" t="s">
        <v>4391</v>
      </c>
      <c r="U1781">
        <v>472</v>
      </c>
      <c r="V1781" s="230">
        <v>12</v>
      </c>
      <c r="W1781" s="230" t="s">
        <v>1046</v>
      </c>
      <c r="X1781" s="230">
        <v>12</v>
      </c>
    </row>
    <row r="1782" spans="1:24" hidden="1">
      <c r="A1782">
        <v>2209</v>
      </c>
      <c r="B1782" t="s">
        <v>1742</v>
      </c>
      <c r="C1782">
        <v>61044200000</v>
      </c>
      <c r="D1782" t="s">
        <v>867</v>
      </c>
      <c r="E1782" t="s">
        <v>426</v>
      </c>
      <c r="F1782">
        <v>43</v>
      </c>
      <c r="G1782" t="s">
        <v>3656</v>
      </c>
      <c r="H1782">
        <v>3</v>
      </c>
      <c r="I1782">
        <v>0.108</v>
      </c>
      <c r="J1782">
        <v>1</v>
      </c>
      <c r="K1782">
        <v>0.108</v>
      </c>
      <c r="L1782" t="s">
        <v>330</v>
      </c>
      <c r="M1782">
        <v>521</v>
      </c>
      <c r="N1782" t="s">
        <v>3915</v>
      </c>
      <c r="O1782">
        <v>7497</v>
      </c>
      <c r="P1782" t="s">
        <v>439</v>
      </c>
      <c r="Q1782">
        <v>9</v>
      </c>
      <c r="R1782" t="s">
        <v>1162</v>
      </c>
      <c r="S1782">
        <v>1000319</v>
      </c>
      <c r="T1782" t="s">
        <v>930</v>
      </c>
      <c r="U1782">
        <v>666</v>
      </c>
      <c r="V1782" s="230">
        <v>30</v>
      </c>
      <c r="W1782" s="230" t="s">
        <v>1063</v>
      </c>
      <c r="X1782" s="230">
        <v>13</v>
      </c>
    </row>
    <row r="1783" spans="1:24" hidden="1">
      <c r="A1783">
        <v>2210</v>
      </c>
      <c r="B1783" t="s">
        <v>1743</v>
      </c>
      <c r="C1783">
        <v>61112090000</v>
      </c>
      <c r="D1783" t="s">
        <v>686</v>
      </c>
      <c r="E1783" t="s">
        <v>4431</v>
      </c>
      <c r="F1783">
        <v>457</v>
      </c>
      <c r="G1783" t="s">
        <v>4310</v>
      </c>
      <c r="H1783">
        <v>7</v>
      </c>
      <c r="I1783">
        <v>8.2000000000000003E-2</v>
      </c>
      <c r="J1783">
        <v>1</v>
      </c>
      <c r="K1783">
        <v>8.2000000000000003E-2</v>
      </c>
      <c r="L1783" t="s">
        <v>330</v>
      </c>
      <c r="M1783">
        <v>521</v>
      </c>
      <c r="N1783" t="s">
        <v>440</v>
      </c>
      <c r="O1783">
        <v>7485</v>
      </c>
      <c r="P1783" t="s">
        <v>439</v>
      </c>
      <c r="Q1783">
        <v>9</v>
      </c>
      <c r="R1783" t="s">
        <v>1162</v>
      </c>
      <c r="S1783">
        <v>1000319</v>
      </c>
      <c r="T1783" t="s">
        <v>2065</v>
      </c>
      <c r="U1783">
        <v>647</v>
      </c>
      <c r="V1783" s="230">
        <v>14</v>
      </c>
      <c r="W1783" s="230" t="s">
        <v>1048</v>
      </c>
      <c r="X1783" s="230">
        <v>4</v>
      </c>
    </row>
    <row r="1784" spans="1:24" hidden="1">
      <c r="A1784">
        <v>2211</v>
      </c>
      <c r="B1784" t="s">
        <v>1744</v>
      </c>
      <c r="C1784">
        <v>61091000000</v>
      </c>
      <c r="D1784" t="s">
        <v>839</v>
      </c>
      <c r="E1784" t="s">
        <v>453</v>
      </c>
      <c r="F1784">
        <v>73</v>
      </c>
      <c r="G1784" t="s">
        <v>3699</v>
      </c>
      <c r="H1784">
        <v>4</v>
      </c>
      <c r="I1784">
        <v>6.4000000000000001E-2</v>
      </c>
      <c r="J1784">
        <v>1</v>
      </c>
      <c r="K1784">
        <v>6.4000000000000001E-2</v>
      </c>
      <c r="L1784" t="s">
        <v>330</v>
      </c>
      <c r="M1784">
        <v>521</v>
      </c>
      <c r="N1784" t="s">
        <v>440</v>
      </c>
      <c r="O1784">
        <v>7485</v>
      </c>
      <c r="P1784" t="s">
        <v>439</v>
      </c>
      <c r="Q1784">
        <v>9</v>
      </c>
      <c r="R1784" t="s">
        <v>1162</v>
      </c>
      <c r="S1784">
        <v>1000319</v>
      </c>
      <c r="T1784" t="s">
        <v>2082</v>
      </c>
      <c r="U1784">
        <v>637</v>
      </c>
      <c r="V1784" s="230">
        <v>12</v>
      </c>
      <c r="W1784" s="230" t="s">
        <v>1048</v>
      </c>
      <c r="X1784" s="230">
        <v>4</v>
      </c>
    </row>
    <row r="1785" spans="1:24" hidden="1">
      <c r="A1785">
        <v>2212</v>
      </c>
      <c r="B1785" t="s">
        <v>1745</v>
      </c>
      <c r="C1785">
        <v>61091000000</v>
      </c>
      <c r="D1785" t="s">
        <v>839</v>
      </c>
      <c r="E1785" t="s">
        <v>453</v>
      </c>
      <c r="F1785">
        <v>73</v>
      </c>
      <c r="G1785" t="s">
        <v>3699</v>
      </c>
      <c r="H1785">
        <v>4</v>
      </c>
      <c r="I1785">
        <v>6.2E-2</v>
      </c>
      <c r="J1785">
        <v>1</v>
      </c>
      <c r="K1785">
        <v>6.2E-2</v>
      </c>
      <c r="L1785" t="s">
        <v>330</v>
      </c>
      <c r="M1785">
        <v>521</v>
      </c>
      <c r="N1785" t="s">
        <v>440</v>
      </c>
      <c r="O1785">
        <v>7485</v>
      </c>
      <c r="P1785" t="s">
        <v>439</v>
      </c>
      <c r="Q1785">
        <v>9</v>
      </c>
      <c r="R1785" t="s">
        <v>1162</v>
      </c>
      <c r="S1785">
        <v>1000319</v>
      </c>
      <c r="T1785" t="s">
        <v>2082</v>
      </c>
      <c r="U1785">
        <v>637</v>
      </c>
      <c r="V1785" s="230">
        <v>12</v>
      </c>
      <c r="W1785" s="230" t="s">
        <v>1048</v>
      </c>
      <c r="X1785" s="230">
        <v>4</v>
      </c>
    </row>
    <row r="1786" spans="1:24" hidden="1">
      <c r="A1786">
        <v>2213</v>
      </c>
      <c r="B1786" t="s">
        <v>1746</v>
      </c>
      <c r="C1786">
        <v>61091000000</v>
      </c>
      <c r="D1786" t="s">
        <v>856</v>
      </c>
      <c r="E1786" t="s">
        <v>453</v>
      </c>
      <c r="F1786">
        <v>73</v>
      </c>
      <c r="G1786" t="s">
        <v>3656</v>
      </c>
      <c r="H1786">
        <v>3</v>
      </c>
      <c r="I1786">
        <v>7.3999999999999996E-2</v>
      </c>
      <c r="J1786">
        <v>1</v>
      </c>
      <c r="K1786">
        <v>7.3999999999999996E-2</v>
      </c>
      <c r="L1786" t="s">
        <v>330</v>
      </c>
      <c r="M1786">
        <v>521</v>
      </c>
      <c r="N1786" t="s">
        <v>440</v>
      </c>
      <c r="O1786">
        <v>7485</v>
      </c>
      <c r="P1786" t="s">
        <v>439</v>
      </c>
      <c r="Q1786">
        <v>9</v>
      </c>
      <c r="R1786" t="s">
        <v>1162</v>
      </c>
      <c r="S1786">
        <v>1000319</v>
      </c>
      <c r="T1786" t="s">
        <v>4396</v>
      </c>
      <c r="U1786">
        <v>480</v>
      </c>
      <c r="V1786" s="230">
        <v>8</v>
      </c>
      <c r="W1786" s="230" t="s">
        <v>1038</v>
      </c>
      <c r="X1786" s="230">
        <v>5</v>
      </c>
    </row>
    <row r="1787" spans="1:24" hidden="1">
      <c r="A1787">
        <v>2214</v>
      </c>
      <c r="B1787" t="s">
        <v>1747</v>
      </c>
      <c r="C1787">
        <v>61091000000</v>
      </c>
      <c r="D1787" t="s">
        <v>856</v>
      </c>
      <c r="E1787" t="s">
        <v>453</v>
      </c>
      <c r="F1787">
        <v>73</v>
      </c>
      <c r="G1787" t="s">
        <v>3656</v>
      </c>
      <c r="H1787">
        <v>3</v>
      </c>
      <c r="I1787">
        <v>8.2000000000000003E-2</v>
      </c>
      <c r="J1787">
        <v>1</v>
      </c>
      <c r="K1787">
        <v>8.2000000000000003E-2</v>
      </c>
      <c r="L1787" t="s">
        <v>330</v>
      </c>
      <c r="M1787">
        <v>521</v>
      </c>
      <c r="N1787" t="s">
        <v>440</v>
      </c>
      <c r="O1787">
        <v>7485</v>
      </c>
      <c r="P1787" t="s">
        <v>439</v>
      </c>
      <c r="Q1787">
        <v>9</v>
      </c>
      <c r="R1787" t="s">
        <v>1162</v>
      </c>
      <c r="S1787">
        <v>1000319</v>
      </c>
      <c r="T1787" t="s">
        <v>4391</v>
      </c>
      <c r="U1787">
        <v>472</v>
      </c>
      <c r="V1787" s="230">
        <v>8</v>
      </c>
      <c r="W1787" s="230" t="s">
        <v>1038</v>
      </c>
      <c r="X1787" s="230">
        <v>5</v>
      </c>
    </row>
    <row r="1788" spans="1:24" hidden="1">
      <c r="A1788">
        <v>2215</v>
      </c>
      <c r="B1788" t="s">
        <v>1748</v>
      </c>
      <c r="C1788">
        <v>62046239000</v>
      </c>
      <c r="D1788" t="s">
        <v>543</v>
      </c>
      <c r="E1788" t="s">
        <v>3727</v>
      </c>
      <c r="F1788">
        <v>264</v>
      </c>
      <c r="G1788" t="s">
        <v>3656</v>
      </c>
      <c r="H1788">
        <v>3</v>
      </c>
      <c r="I1788">
        <v>4.8000000000000001E-2</v>
      </c>
      <c r="J1788">
        <v>1</v>
      </c>
      <c r="K1788">
        <v>4.8000000000000001E-2</v>
      </c>
      <c r="L1788" t="s">
        <v>330</v>
      </c>
      <c r="M1788">
        <v>521</v>
      </c>
      <c r="N1788" t="s">
        <v>3915</v>
      </c>
      <c r="O1788">
        <v>7497</v>
      </c>
      <c r="P1788" t="s">
        <v>439</v>
      </c>
      <c r="Q1788">
        <v>9</v>
      </c>
      <c r="R1788" t="s">
        <v>1162</v>
      </c>
      <c r="S1788">
        <v>1000319</v>
      </c>
      <c r="T1788" t="s">
        <v>2070</v>
      </c>
      <c r="U1788">
        <v>639</v>
      </c>
      <c r="V1788" s="230">
        <v>8</v>
      </c>
      <c r="W1788" s="230" t="s">
        <v>1038</v>
      </c>
      <c r="X1788" s="230">
        <v>5</v>
      </c>
    </row>
    <row r="1789" spans="1:24" hidden="1">
      <c r="A1789">
        <v>2216</v>
      </c>
      <c r="B1789" t="s">
        <v>1749</v>
      </c>
      <c r="C1789">
        <v>61112090000</v>
      </c>
      <c r="D1789" t="s">
        <v>1181</v>
      </c>
      <c r="E1789" t="s">
        <v>442</v>
      </c>
      <c r="F1789">
        <v>24</v>
      </c>
      <c r="G1789" t="s">
        <v>4311</v>
      </c>
      <c r="H1789">
        <v>6</v>
      </c>
      <c r="I1789">
        <v>3.5999999999999997E-2</v>
      </c>
      <c r="J1789">
        <v>1</v>
      </c>
      <c r="K1789">
        <v>3.5999999999999997E-2</v>
      </c>
      <c r="L1789" t="s">
        <v>330</v>
      </c>
      <c r="M1789">
        <v>521</v>
      </c>
      <c r="N1789" t="s">
        <v>3915</v>
      </c>
      <c r="O1789">
        <v>7497</v>
      </c>
      <c r="P1789" t="s">
        <v>439</v>
      </c>
      <c r="Q1789">
        <v>9</v>
      </c>
      <c r="R1789" t="s">
        <v>1162</v>
      </c>
      <c r="S1789">
        <v>1000319</v>
      </c>
      <c r="T1789" t="s">
        <v>2066</v>
      </c>
      <c r="U1789">
        <v>642</v>
      </c>
      <c r="V1789" s="230">
        <v>0</v>
      </c>
      <c r="W1789" s="230" t="s">
        <v>3917</v>
      </c>
      <c r="X1789" s="230">
        <v>29</v>
      </c>
    </row>
    <row r="1790" spans="1:24" hidden="1">
      <c r="A1790">
        <v>2217</v>
      </c>
      <c r="B1790" t="s">
        <v>1750</v>
      </c>
      <c r="C1790">
        <v>61091000000</v>
      </c>
      <c r="D1790" t="s">
        <v>856</v>
      </c>
      <c r="E1790" t="s">
        <v>453</v>
      </c>
      <c r="F1790">
        <v>73</v>
      </c>
      <c r="G1790" t="s">
        <v>3656</v>
      </c>
      <c r="H1790">
        <v>3</v>
      </c>
      <c r="I1790">
        <v>7.3999999999999996E-2</v>
      </c>
      <c r="J1790">
        <v>1</v>
      </c>
      <c r="K1790">
        <v>7.3999999999999996E-2</v>
      </c>
      <c r="L1790" t="s">
        <v>330</v>
      </c>
      <c r="M1790">
        <v>521</v>
      </c>
      <c r="N1790" t="s">
        <v>440</v>
      </c>
      <c r="O1790">
        <v>7485</v>
      </c>
      <c r="P1790" t="s">
        <v>439</v>
      </c>
      <c r="Q1790">
        <v>9</v>
      </c>
      <c r="R1790" t="s">
        <v>1162</v>
      </c>
      <c r="S1790">
        <v>1000319</v>
      </c>
      <c r="T1790" t="s">
        <v>4391</v>
      </c>
      <c r="U1790">
        <v>472</v>
      </c>
      <c r="V1790" s="230">
        <v>12</v>
      </c>
      <c r="W1790" s="230" t="s">
        <v>3917</v>
      </c>
      <c r="X1790" s="230">
        <v>29</v>
      </c>
    </row>
    <row r="1791" spans="1:24" hidden="1">
      <c r="A1791">
        <v>2218</v>
      </c>
      <c r="B1791" t="s">
        <v>1751</v>
      </c>
      <c r="C1791">
        <v>61046200000</v>
      </c>
      <c r="D1791" t="s">
        <v>928</v>
      </c>
      <c r="E1791" t="s">
        <v>442</v>
      </c>
      <c r="F1791">
        <v>24</v>
      </c>
      <c r="G1791" t="s">
        <v>3656</v>
      </c>
      <c r="H1791">
        <v>3</v>
      </c>
      <c r="I1791">
        <v>7.1999999999999995E-2</v>
      </c>
      <c r="J1791">
        <v>1</v>
      </c>
      <c r="K1791">
        <v>7.1999999999999995E-2</v>
      </c>
      <c r="L1791" t="s">
        <v>330</v>
      </c>
      <c r="M1791">
        <v>521</v>
      </c>
      <c r="N1791" t="s">
        <v>440</v>
      </c>
      <c r="O1791">
        <v>7485</v>
      </c>
      <c r="P1791" t="s">
        <v>439</v>
      </c>
      <c r="Q1791">
        <v>9</v>
      </c>
      <c r="R1791" t="s">
        <v>1162</v>
      </c>
      <c r="S1791">
        <v>1000319</v>
      </c>
      <c r="T1791" t="s">
        <v>4391</v>
      </c>
      <c r="U1791">
        <v>472</v>
      </c>
      <c r="V1791" s="230">
        <v>0</v>
      </c>
      <c r="W1791" s="230" t="s">
        <v>1048</v>
      </c>
      <c r="X1791" s="230">
        <v>4</v>
      </c>
    </row>
    <row r="1792" spans="1:24" hidden="1">
      <c r="A1792">
        <v>2219</v>
      </c>
      <c r="B1792" t="s">
        <v>1752</v>
      </c>
      <c r="C1792">
        <v>61091000000</v>
      </c>
      <c r="D1792" t="s">
        <v>872</v>
      </c>
      <c r="E1792" t="s">
        <v>453</v>
      </c>
      <c r="F1792">
        <v>73</v>
      </c>
      <c r="G1792" t="s">
        <v>3699</v>
      </c>
      <c r="H1792">
        <v>4</v>
      </c>
      <c r="I1792">
        <v>5.1999999999999998E-2</v>
      </c>
      <c r="J1792">
        <v>1</v>
      </c>
      <c r="K1792">
        <v>5.1999999999999998E-2</v>
      </c>
      <c r="L1792" t="s">
        <v>330</v>
      </c>
      <c r="M1792">
        <v>521</v>
      </c>
      <c r="N1792" t="s">
        <v>3915</v>
      </c>
      <c r="O1792">
        <v>7497</v>
      </c>
      <c r="P1792" t="s">
        <v>439</v>
      </c>
      <c r="Q1792">
        <v>9</v>
      </c>
      <c r="R1792" t="s">
        <v>1162</v>
      </c>
      <c r="S1792">
        <v>1000319</v>
      </c>
      <c r="T1792" t="s">
        <v>2068</v>
      </c>
      <c r="U1792">
        <v>646</v>
      </c>
      <c r="V1792" s="230">
        <v>10</v>
      </c>
      <c r="W1792" s="230" t="s">
        <v>1048</v>
      </c>
      <c r="X1792" s="230">
        <v>4</v>
      </c>
    </row>
    <row r="1793" spans="1:24" hidden="1">
      <c r="A1793">
        <v>2220</v>
      </c>
      <c r="B1793" t="s">
        <v>1753</v>
      </c>
      <c r="C1793">
        <v>61091000000</v>
      </c>
      <c r="D1793" t="s">
        <v>872</v>
      </c>
      <c r="E1793" t="s">
        <v>453</v>
      </c>
      <c r="F1793">
        <v>73</v>
      </c>
      <c r="G1793" t="s">
        <v>3699</v>
      </c>
      <c r="H1793">
        <v>4</v>
      </c>
      <c r="I1793">
        <v>5.1999999999999998E-2</v>
      </c>
      <c r="J1793">
        <v>1</v>
      </c>
      <c r="K1793">
        <v>5.1999999999999998E-2</v>
      </c>
      <c r="L1793" t="s">
        <v>330</v>
      </c>
      <c r="M1793">
        <v>521</v>
      </c>
      <c r="N1793" t="s">
        <v>3915</v>
      </c>
      <c r="O1793">
        <v>7497</v>
      </c>
      <c r="P1793" t="s">
        <v>439</v>
      </c>
      <c r="Q1793">
        <v>9</v>
      </c>
      <c r="R1793" t="s">
        <v>1162</v>
      </c>
      <c r="S1793">
        <v>1000319</v>
      </c>
      <c r="T1793" t="s">
        <v>2068</v>
      </c>
      <c r="U1793">
        <v>646</v>
      </c>
      <c r="V1793" s="230">
        <v>10</v>
      </c>
      <c r="W1793" s="230" t="s">
        <v>1048</v>
      </c>
      <c r="X1793" s="230">
        <v>4</v>
      </c>
    </row>
    <row r="1794" spans="1:24" hidden="1">
      <c r="A1794">
        <v>2221</v>
      </c>
      <c r="B1794" t="s">
        <v>1754</v>
      </c>
      <c r="C1794">
        <v>61091000000</v>
      </c>
      <c r="D1794" t="s">
        <v>872</v>
      </c>
      <c r="E1794" t="s">
        <v>453</v>
      </c>
      <c r="F1794">
        <v>73</v>
      </c>
      <c r="G1794" t="s">
        <v>3699</v>
      </c>
      <c r="H1794">
        <v>4</v>
      </c>
      <c r="I1794">
        <v>5.1999999999999998E-2</v>
      </c>
      <c r="J1794">
        <v>1</v>
      </c>
      <c r="K1794">
        <v>5.1999999999999998E-2</v>
      </c>
      <c r="L1794" t="s">
        <v>330</v>
      </c>
      <c r="M1794">
        <v>521</v>
      </c>
      <c r="N1794" t="s">
        <v>3915</v>
      </c>
      <c r="O1794">
        <v>7497</v>
      </c>
      <c r="P1794" t="s">
        <v>439</v>
      </c>
      <c r="Q1794">
        <v>9</v>
      </c>
      <c r="R1794" t="s">
        <v>1162</v>
      </c>
      <c r="S1794">
        <v>1000319</v>
      </c>
      <c r="T1794" t="s">
        <v>2068</v>
      </c>
      <c r="U1794">
        <v>646</v>
      </c>
      <c r="V1794" s="230">
        <v>10</v>
      </c>
      <c r="W1794" s="230" t="s">
        <v>1048</v>
      </c>
      <c r="X1794" s="230">
        <v>4</v>
      </c>
    </row>
    <row r="1795" spans="1:24" hidden="1">
      <c r="A1795">
        <v>2222</v>
      </c>
      <c r="B1795" t="s">
        <v>1755</v>
      </c>
      <c r="C1795">
        <v>61091000000</v>
      </c>
      <c r="D1795" t="s">
        <v>872</v>
      </c>
      <c r="E1795" t="s">
        <v>453</v>
      </c>
      <c r="F1795">
        <v>73</v>
      </c>
      <c r="G1795" t="s">
        <v>3699</v>
      </c>
      <c r="H1795">
        <v>4</v>
      </c>
      <c r="I1795">
        <v>5.3999999999999999E-2</v>
      </c>
      <c r="J1795">
        <v>1</v>
      </c>
      <c r="K1795">
        <v>5.3999999999999999E-2</v>
      </c>
      <c r="L1795" t="s">
        <v>330</v>
      </c>
      <c r="M1795">
        <v>521</v>
      </c>
      <c r="N1795" t="s">
        <v>3915</v>
      </c>
      <c r="O1795">
        <v>7497</v>
      </c>
      <c r="P1795" t="s">
        <v>439</v>
      </c>
      <c r="Q1795">
        <v>9</v>
      </c>
      <c r="R1795" t="s">
        <v>1162</v>
      </c>
      <c r="S1795">
        <v>1000319</v>
      </c>
      <c r="T1795" t="s">
        <v>2068</v>
      </c>
      <c r="U1795">
        <v>646</v>
      </c>
      <c r="V1795" s="230">
        <v>10</v>
      </c>
      <c r="W1795" s="230" t="s">
        <v>1048</v>
      </c>
      <c r="X1795" s="230">
        <v>4</v>
      </c>
    </row>
    <row r="1796" spans="1:24" hidden="1">
      <c r="A1796">
        <v>2223</v>
      </c>
      <c r="B1796" t="s">
        <v>1756</v>
      </c>
      <c r="C1796">
        <v>61091000000</v>
      </c>
      <c r="D1796" t="s">
        <v>856</v>
      </c>
      <c r="E1796" t="s">
        <v>453</v>
      </c>
      <c r="F1796">
        <v>73</v>
      </c>
      <c r="G1796" t="s">
        <v>3656</v>
      </c>
      <c r="H1796">
        <v>3</v>
      </c>
      <c r="I1796">
        <v>5.1999999999999998E-2</v>
      </c>
      <c r="J1796">
        <v>1</v>
      </c>
      <c r="K1796">
        <v>5.1999999999999998E-2</v>
      </c>
      <c r="L1796" t="s">
        <v>330</v>
      </c>
      <c r="M1796">
        <v>521</v>
      </c>
      <c r="N1796" t="s">
        <v>440</v>
      </c>
      <c r="O1796">
        <v>7485</v>
      </c>
      <c r="P1796" t="s">
        <v>439</v>
      </c>
      <c r="Q1796">
        <v>9</v>
      </c>
      <c r="R1796" t="s">
        <v>1162</v>
      </c>
      <c r="S1796">
        <v>1000319</v>
      </c>
      <c r="T1796">
        <v>0</v>
      </c>
      <c r="U1796">
        <v>4</v>
      </c>
      <c r="V1796" s="230">
        <v>8</v>
      </c>
      <c r="W1796" s="230" t="s">
        <v>1063</v>
      </c>
      <c r="X1796" s="230">
        <v>13</v>
      </c>
    </row>
    <row r="1797" spans="1:24" hidden="1">
      <c r="A1797">
        <v>2224</v>
      </c>
      <c r="B1797" t="s">
        <v>1757</v>
      </c>
      <c r="C1797">
        <v>65050090000</v>
      </c>
      <c r="D1797" t="s">
        <v>1121</v>
      </c>
      <c r="E1797" t="s">
        <v>434</v>
      </c>
      <c r="F1797">
        <v>5</v>
      </c>
      <c r="G1797" t="s">
        <v>3656</v>
      </c>
      <c r="H1797">
        <v>3</v>
      </c>
      <c r="I1797">
        <v>0.05</v>
      </c>
      <c r="J1797">
        <v>1</v>
      </c>
      <c r="K1797">
        <v>0.05</v>
      </c>
      <c r="L1797" t="s">
        <v>330</v>
      </c>
      <c r="M1797">
        <v>521</v>
      </c>
      <c r="N1797" t="s">
        <v>3915</v>
      </c>
      <c r="O1797">
        <v>7497</v>
      </c>
      <c r="P1797" t="s">
        <v>439</v>
      </c>
      <c r="Q1797">
        <v>9</v>
      </c>
      <c r="R1797" t="s">
        <v>1162</v>
      </c>
      <c r="S1797">
        <v>1000319</v>
      </c>
      <c r="T1797" t="s">
        <v>821</v>
      </c>
      <c r="U1797">
        <v>3</v>
      </c>
      <c r="V1797" s="230">
        <v>10</v>
      </c>
      <c r="W1797" s="230" t="s">
        <v>1063</v>
      </c>
      <c r="X1797" s="230">
        <v>13</v>
      </c>
    </row>
    <row r="1798" spans="1:24" hidden="1">
      <c r="A1798">
        <v>2225</v>
      </c>
      <c r="B1798" t="s">
        <v>1758</v>
      </c>
      <c r="C1798">
        <v>61044300000</v>
      </c>
      <c r="D1798" t="s">
        <v>995</v>
      </c>
      <c r="E1798" t="s">
        <v>426</v>
      </c>
      <c r="F1798">
        <v>43</v>
      </c>
      <c r="G1798" t="s">
        <v>3656</v>
      </c>
      <c r="H1798">
        <v>3</v>
      </c>
      <c r="I1798">
        <v>0.32</v>
      </c>
      <c r="J1798">
        <v>1</v>
      </c>
      <c r="K1798">
        <v>0.32</v>
      </c>
      <c r="L1798" t="s">
        <v>330</v>
      </c>
      <c r="M1798">
        <v>521</v>
      </c>
      <c r="N1798" t="s">
        <v>3915</v>
      </c>
      <c r="O1798">
        <v>7497</v>
      </c>
      <c r="P1798" t="s">
        <v>425</v>
      </c>
      <c r="Q1798">
        <v>37</v>
      </c>
      <c r="R1798" t="s">
        <v>1162</v>
      </c>
      <c r="S1798">
        <v>1000319</v>
      </c>
      <c r="T1798" t="s">
        <v>930</v>
      </c>
      <c r="U1798">
        <v>666</v>
      </c>
      <c r="V1798" s="230">
        <v>46</v>
      </c>
      <c r="W1798" s="230" t="s">
        <v>3917</v>
      </c>
      <c r="X1798" s="230">
        <v>29</v>
      </c>
    </row>
    <row r="1799" spans="1:24" hidden="1">
      <c r="A1799">
        <v>2226</v>
      </c>
      <c r="B1799" t="s">
        <v>1759</v>
      </c>
      <c r="C1799">
        <v>61091000000</v>
      </c>
      <c r="D1799" t="s">
        <v>708</v>
      </c>
      <c r="E1799" t="s">
        <v>4432</v>
      </c>
      <c r="F1799">
        <v>21</v>
      </c>
      <c r="G1799" t="s">
        <v>3656</v>
      </c>
      <c r="H1799">
        <v>3</v>
      </c>
      <c r="I1799">
        <v>0.185</v>
      </c>
      <c r="J1799">
        <v>1</v>
      </c>
      <c r="K1799">
        <v>0.185</v>
      </c>
      <c r="L1799" t="s">
        <v>330</v>
      </c>
      <c r="M1799">
        <v>521</v>
      </c>
      <c r="N1799" t="s">
        <v>3915</v>
      </c>
      <c r="O1799">
        <v>7497</v>
      </c>
      <c r="P1799" t="s">
        <v>439</v>
      </c>
      <c r="Q1799">
        <v>9</v>
      </c>
      <c r="R1799" t="s">
        <v>1162</v>
      </c>
      <c r="S1799">
        <v>1000319</v>
      </c>
      <c r="T1799" t="s">
        <v>4388</v>
      </c>
      <c r="U1799">
        <v>704</v>
      </c>
      <c r="V1799" s="230">
        <v>14</v>
      </c>
      <c r="W1799" s="230" t="s">
        <v>1053</v>
      </c>
      <c r="X1799" s="230">
        <v>17</v>
      </c>
    </row>
    <row r="1800" spans="1:24" hidden="1">
      <c r="A1800">
        <v>2227</v>
      </c>
      <c r="B1800" t="s">
        <v>1760</v>
      </c>
      <c r="C1800">
        <v>61091000000</v>
      </c>
      <c r="D1800" t="s">
        <v>839</v>
      </c>
      <c r="E1800" t="s">
        <v>453</v>
      </c>
      <c r="F1800">
        <v>73</v>
      </c>
      <c r="G1800" t="s">
        <v>3699</v>
      </c>
      <c r="H1800">
        <v>4</v>
      </c>
      <c r="I1800">
        <v>0.05</v>
      </c>
      <c r="J1800">
        <v>1</v>
      </c>
      <c r="K1800">
        <v>0.05</v>
      </c>
      <c r="L1800" t="s">
        <v>330</v>
      </c>
      <c r="M1800">
        <v>521</v>
      </c>
      <c r="N1800" t="s">
        <v>440</v>
      </c>
      <c r="O1800">
        <v>7485</v>
      </c>
      <c r="P1800" t="s">
        <v>439</v>
      </c>
      <c r="Q1800">
        <v>9</v>
      </c>
      <c r="R1800" t="s">
        <v>1162</v>
      </c>
      <c r="S1800">
        <v>1000319</v>
      </c>
      <c r="T1800" t="s">
        <v>2082</v>
      </c>
      <c r="U1800">
        <v>637</v>
      </c>
      <c r="V1800" s="230">
        <v>14</v>
      </c>
      <c r="W1800" s="230" t="s">
        <v>1046</v>
      </c>
      <c r="X1800" s="230">
        <v>12</v>
      </c>
    </row>
    <row r="1801" spans="1:24" hidden="1">
      <c r="A1801">
        <v>2228</v>
      </c>
      <c r="B1801" t="s">
        <v>1761</v>
      </c>
      <c r="C1801">
        <v>61046200000</v>
      </c>
      <c r="D1801" t="s">
        <v>928</v>
      </c>
      <c r="E1801" t="s">
        <v>442</v>
      </c>
      <c r="F1801">
        <v>24</v>
      </c>
      <c r="G1801" t="s">
        <v>3656</v>
      </c>
      <c r="H1801">
        <v>3</v>
      </c>
      <c r="I1801">
        <v>0.08</v>
      </c>
      <c r="J1801">
        <v>1</v>
      </c>
      <c r="K1801">
        <v>0.08</v>
      </c>
      <c r="L1801" t="s">
        <v>330</v>
      </c>
      <c r="M1801">
        <v>521</v>
      </c>
      <c r="N1801" t="s">
        <v>440</v>
      </c>
      <c r="O1801">
        <v>7485</v>
      </c>
      <c r="P1801" t="s">
        <v>439</v>
      </c>
      <c r="Q1801">
        <v>9</v>
      </c>
      <c r="R1801" t="s">
        <v>1162</v>
      </c>
      <c r="S1801">
        <v>1000319</v>
      </c>
      <c r="T1801" t="s">
        <v>4403</v>
      </c>
      <c r="U1801">
        <v>704</v>
      </c>
      <c r="V1801" s="230">
        <v>0</v>
      </c>
      <c r="W1801" s="230" t="s">
        <v>1038</v>
      </c>
      <c r="X1801" s="230">
        <v>5</v>
      </c>
    </row>
    <row r="1802" spans="1:24" hidden="1">
      <c r="A1802">
        <v>2229</v>
      </c>
      <c r="B1802" t="s">
        <v>1762</v>
      </c>
      <c r="C1802">
        <v>61091000000</v>
      </c>
      <c r="D1802" t="s">
        <v>856</v>
      </c>
      <c r="E1802" t="s">
        <v>453</v>
      </c>
      <c r="F1802">
        <v>73</v>
      </c>
      <c r="G1802" t="s">
        <v>3656</v>
      </c>
      <c r="H1802">
        <v>3</v>
      </c>
      <c r="I1802">
        <v>0.11</v>
      </c>
      <c r="J1802">
        <v>1</v>
      </c>
      <c r="K1802">
        <v>0.11</v>
      </c>
      <c r="L1802" t="s">
        <v>330</v>
      </c>
      <c r="M1802">
        <v>521</v>
      </c>
      <c r="N1802" t="s">
        <v>440</v>
      </c>
      <c r="O1802">
        <v>7485</v>
      </c>
      <c r="P1802" t="s">
        <v>439</v>
      </c>
      <c r="Q1802">
        <v>9</v>
      </c>
      <c r="R1802" t="s">
        <v>1162</v>
      </c>
      <c r="S1802">
        <v>1000319</v>
      </c>
      <c r="T1802" t="s">
        <v>4403</v>
      </c>
      <c r="U1802">
        <v>704</v>
      </c>
      <c r="V1802" s="230">
        <v>18</v>
      </c>
      <c r="W1802" s="230" t="s">
        <v>1046</v>
      </c>
      <c r="X1802" s="230">
        <v>12</v>
      </c>
    </row>
    <row r="1803" spans="1:24" hidden="1">
      <c r="A1803">
        <v>2230</v>
      </c>
      <c r="B1803" t="s">
        <v>1763</v>
      </c>
      <c r="C1803">
        <v>61112090000</v>
      </c>
      <c r="D1803" t="s">
        <v>1181</v>
      </c>
      <c r="E1803" t="s">
        <v>442</v>
      </c>
      <c r="F1803">
        <v>24</v>
      </c>
      <c r="G1803" t="s">
        <v>4311</v>
      </c>
      <c r="H1803">
        <v>6</v>
      </c>
      <c r="I1803">
        <v>0.04</v>
      </c>
      <c r="J1803">
        <v>1</v>
      </c>
      <c r="K1803">
        <v>0.04</v>
      </c>
      <c r="L1803" t="s">
        <v>330</v>
      </c>
      <c r="M1803">
        <v>521</v>
      </c>
      <c r="N1803" t="s">
        <v>3915</v>
      </c>
      <c r="O1803">
        <v>7497</v>
      </c>
      <c r="P1803" t="s">
        <v>439</v>
      </c>
      <c r="Q1803">
        <v>9</v>
      </c>
      <c r="R1803" t="s">
        <v>1162</v>
      </c>
      <c r="S1803">
        <v>1000319</v>
      </c>
      <c r="T1803" t="s">
        <v>2066</v>
      </c>
      <c r="U1803">
        <v>642</v>
      </c>
      <c r="V1803" s="230">
        <v>14</v>
      </c>
      <c r="W1803" s="230" t="s">
        <v>1063</v>
      </c>
      <c r="X1803" s="230">
        <v>13</v>
      </c>
    </row>
    <row r="1804" spans="1:24" hidden="1">
      <c r="A1804">
        <v>2231</v>
      </c>
      <c r="B1804" t="s">
        <v>1764</v>
      </c>
      <c r="C1804">
        <v>61044200000</v>
      </c>
      <c r="D1804" t="s">
        <v>867</v>
      </c>
      <c r="E1804" t="s">
        <v>426</v>
      </c>
      <c r="F1804">
        <v>43</v>
      </c>
      <c r="G1804" t="s">
        <v>3656</v>
      </c>
      <c r="H1804">
        <v>3</v>
      </c>
      <c r="I1804">
        <v>0.16</v>
      </c>
      <c r="J1804">
        <v>1</v>
      </c>
      <c r="K1804">
        <v>0.16</v>
      </c>
      <c r="L1804" t="s">
        <v>330</v>
      </c>
      <c r="M1804">
        <v>521</v>
      </c>
      <c r="N1804" t="s">
        <v>3915</v>
      </c>
      <c r="O1804">
        <v>7497</v>
      </c>
      <c r="P1804" t="s">
        <v>439</v>
      </c>
      <c r="Q1804">
        <v>9</v>
      </c>
      <c r="R1804" t="s">
        <v>1162</v>
      </c>
      <c r="S1804">
        <v>1000319</v>
      </c>
      <c r="T1804" t="s">
        <v>4402</v>
      </c>
      <c r="U1804">
        <v>664</v>
      </c>
      <c r="V1804" s="230">
        <v>24</v>
      </c>
      <c r="W1804" s="230" t="s">
        <v>1063</v>
      </c>
      <c r="X1804" s="230">
        <v>13</v>
      </c>
    </row>
    <row r="1805" spans="1:24" hidden="1">
      <c r="A1805">
        <v>2232</v>
      </c>
      <c r="B1805" t="s">
        <v>1765</v>
      </c>
      <c r="C1805">
        <v>61112090000</v>
      </c>
      <c r="D1805" t="s">
        <v>1181</v>
      </c>
      <c r="E1805" t="s">
        <v>442</v>
      </c>
      <c r="F1805">
        <v>24</v>
      </c>
      <c r="G1805" t="s">
        <v>4311</v>
      </c>
      <c r="H1805">
        <v>6</v>
      </c>
      <c r="I1805">
        <v>0.03</v>
      </c>
      <c r="J1805">
        <v>1</v>
      </c>
      <c r="K1805">
        <v>0.03</v>
      </c>
      <c r="L1805" t="s">
        <v>330</v>
      </c>
      <c r="M1805">
        <v>521</v>
      </c>
      <c r="N1805" t="s">
        <v>3915</v>
      </c>
      <c r="O1805">
        <v>7497</v>
      </c>
      <c r="P1805" t="s">
        <v>439</v>
      </c>
      <c r="Q1805">
        <v>9</v>
      </c>
      <c r="R1805" t="s">
        <v>1162</v>
      </c>
      <c r="S1805">
        <v>1000319</v>
      </c>
      <c r="T1805" t="s">
        <v>2068</v>
      </c>
      <c r="U1805">
        <v>646</v>
      </c>
      <c r="V1805" s="230">
        <v>10</v>
      </c>
      <c r="W1805" s="230" t="s">
        <v>1046</v>
      </c>
      <c r="X1805" s="230">
        <v>12</v>
      </c>
    </row>
    <row r="1806" spans="1:24" hidden="1">
      <c r="A1806">
        <v>2233</v>
      </c>
      <c r="B1806" t="s">
        <v>1766</v>
      </c>
      <c r="C1806">
        <v>61091000000</v>
      </c>
      <c r="D1806" t="s">
        <v>839</v>
      </c>
      <c r="E1806" t="s">
        <v>453</v>
      </c>
      <c r="F1806">
        <v>73</v>
      </c>
      <c r="G1806" t="s">
        <v>3699</v>
      </c>
      <c r="H1806">
        <v>4</v>
      </c>
      <c r="I1806">
        <v>0.08</v>
      </c>
      <c r="J1806">
        <v>1</v>
      </c>
      <c r="K1806">
        <v>0.08</v>
      </c>
      <c r="L1806" t="s">
        <v>330</v>
      </c>
      <c r="M1806">
        <v>521</v>
      </c>
      <c r="N1806" t="s">
        <v>440</v>
      </c>
      <c r="O1806">
        <v>7485</v>
      </c>
      <c r="P1806" t="s">
        <v>439</v>
      </c>
      <c r="Q1806">
        <v>9</v>
      </c>
      <c r="R1806" t="s">
        <v>1162</v>
      </c>
      <c r="S1806">
        <v>1000319</v>
      </c>
      <c r="T1806" t="s">
        <v>4391</v>
      </c>
      <c r="U1806">
        <v>472</v>
      </c>
      <c r="V1806" s="230">
        <v>16</v>
      </c>
      <c r="W1806" s="230" t="s">
        <v>1144</v>
      </c>
      <c r="X1806" s="230">
        <v>23</v>
      </c>
    </row>
    <row r="1807" spans="1:24" hidden="1">
      <c r="A1807">
        <v>2234</v>
      </c>
      <c r="B1807" t="s">
        <v>1767</v>
      </c>
      <c r="C1807">
        <v>61091000000</v>
      </c>
      <c r="D1807" t="s">
        <v>717</v>
      </c>
      <c r="E1807" t="s">
        <v>4432</v>
      </c>
      <c r="F1807">
        <v>21</v>
      </c>
      <c r="G1807" t="s">
        <v>3699</v>
      </c>
      <c r="H1807">
        <v>4</v>
      </c>
      <c r="I1807">
        <v>0.12</v>
      </c>
      <c r="J1807">
        <v>1</v>
      </c>
      <c r="K1807">
        <v>0.12</v>
      </c>
      <c r="L1807" t="s">
        <v>330</v>
      </c>
      <c r="M1807">
        <v>521</v>
      </c>
      <c r="N1807" t="s">
        <v>440</v>
      </c>
      <c r="O1807">
        <v>7485</v>
      </c>
      <c r="P1807" t="s">
        <v>439</v>
      </c>
      <c r="Q1807">
        <v>9</v>
      </c>
      <c r="R1807" t="s">
        <v>1162</v>
      </c>
      <c r="S1807">
        <v>1000319</v>
      </c>
      <c r="T1807" t="s">
        <v>1030</v>
      </c>
      <c r="U1807">
        <v>472</v>
      </c>
      <c r="V1807" s="230">
        <v>10</v>
      </c>
      <c r="W1807" s="230" t="s">
        <v>1038</v>
      </c>
      <c r="X1807" s="230">
        <v>5</v>
      </c>
    </row>
    <row r="1808" spans="1:24" hidden="1">
      <c r="A1808">
        <v>2235</v>
      </c>
      <c r="B1808" t="s">
        <v>1768</v>
      </c>
      <c r="C1808">
        <v>61034200090</v>
      </c>
      <c r="D1808" t="s">
        <v>725</v>
      </c>
      <c r="E1808" t="s">
        <v>3671</v>
      </c>
      <c r="F1808">
        <v>54</v>
      </c>
      <c r="G1808" t="s">
        <v>3699</v>
      </c>
      <c r="H1808">
        <v>4</v>
      </c>
      <c r="I1808">
        <v>0.06</v>
      </c>
      <c r="J1808">
        <v>1</v>
      </c>
      <c r="K1808">
        <v>0.06</v>
      </c>
      <c r="L1808" t="s">
        <v>330</v>
      </c>
      <c r="M1808">
        <v>521</v>
      </c>
      <c r="N1808" t="s">
        <v>3915</v>
      </c>
      <c r="O1808">
        <v>7497</v>
      </c>
      <c r="P1808" t="s">
        <v>439</v>
      </c>
      <c r="Q1808">
        <v>9</v>
      </c>
      <c r="R1808" t="s">
        <v>1162</v>
      </c>
      <c r="S1808">
        <v>1000319</v>
      </c>
      <c r="T1808" t="s">
        <v>2065</v>
      </c>
      <c r="U1808">
        <v>647</v>
      </c>
      <c r="V1808" s="230">
        <v>22</v>
      </c>
      <c r="W1808" s="230" t="s">
        <v>1046</v>
      </c>
      <c r="X1808" s="230">
        <v>12</v>
      </c>
    </row>
    <row r="1809" spans="1:24" hidden="1">
      <c r="A1809">
        <v>2236</v>
      </c>
      <c r="B1809" t="s">
        <v>1769</v>
      </c>
      <c r="C1809">
        <v>61091000000</v>
      </c>
      <c r="D1809" t="s">
        <v>708</v>
      </c>
      <c r="E1809" t="s">
        <v>4432</v>
      </c>
      <c r="F1809">
        <v>21</v>
      </c>
      <c r="G1809" t="s">
        <v>3656</v>
      </c>
      <c r="H1809">
        <v>3</v>
      </c>
      <c r="I1809">
        <v>0.15</v>
      </c>
      <c r="J1809">
        <v>1</v>
      </c>
      <c r="K1809">
        <v>0.15</v>
      </c>
      <c r="L1809" t="s">
        <v>330</v>
      </c>
      <c r="M1809">
        <v>521</v>
      </c>
      <c r="N1809" t="s">
        <v>3915</v>
      </c>
      <c r="O1809">
        <v>7497</v>
      </c>
      <c r="P1809" t="s">
        <v>439</v>
      </c>
      <c r="Q1809">
        <v>9</v>
      </c>
      <c r="R1809" t="s">
        <v>1162</v>
      </c>
      <c r="S1809">
        <v>1000319</v>
      </c>
      <c r="T1809" t="s">
        <v>4398</v>
      </c>
      <c r="U1809">
        <v>669</v>
      </c>
      <c r="V1809" s="230">
        <v>12</v>
      </c>
      <c r="W1809" s="230" t="s">
        <v>1064</v>
      </c>
      <c r="X1809" s="230">
        <v>7</v>
      </c>
    </row>
    <row r="1810" spans="1:24" hidden="1">
      <c r="A1810">
        <v>2237</v>
      </c>
      <c r="B1810" t="s">
        <v>1770</v>
      </c>
      <c r="C1810">
        <v>62046231000</v>
      </c>
      <c r="D1810" t="s">
        <v>990</v>
      </c>
      <c r="E1810" t="s">
        <v>3964</v>
      </c>
      <c r="F1810">
        <v>87</v>
      </c>
      <c r="G1810" t="s">
        <v>3656</v>
      </c>
      <c r="H1810">
        <v>3</v>
      </c>
      <c r="I1810">
        <v>0.34</v>
      </c>
      <c r="J1810">
        <v>1</v>
      </c>
      <c r="K1810">
        <v>0.34</v>
      </c>
      <c r="L1810" t="s">
        <v>330</v>
      </c>
      <c r="M1810">
        <v>521</v>
      </c>
      <c r="N1810" t="s">
        <v>440</v>
      </c>
      <c r="O1810">
        <v>7485</v>
      </c>
      <c r="P1810" t="s">
        <v>439</v>
      </c>
      <c r="Q1810">
        <v>9</v>
      </c>
      <c r="R1810" t="s">
        <v>1162</v>
      </c>
      <c r="S1810">
        <v>1000319</v>
      </c>
      <c r="T1810" t="s">
        <v>4380</v>
      </c>
      <c r="U1810">
        <v>666</v>
      </c>
      <c r="V1810" s="230">
        <v>26</v>
      </c>
      <c r="W1810" s="230" t="s">
        <v>1038</v>
      </c>
      <c r="X1810" s="230">
        <v>5</v>
      </c>
    </row>
    <row r="1811" spans="1:24" hidden="1">
      <c r="A1811">
        <v>2238</v>
      </c>
      <c r="B1811" t="s">
        <v>1771</v>
      </c>
      <c r="C1811">
        <v>61046200000</v>
      </c>
      <c r="D1811" t="s">
        <v>928</v>
      </c>
      <c r="E1811" t="s">
        <v>442</v>
      </c>
      <c r="F1811">
        <v>24</v>
      </c>
      <c r="G1811" t="s">
        <v>3656</v>
      </c>
      <c r="H1811">
        <v>3</v>
      </c>
      <c r="I1811">
        <v>0.14000000000000001</v>
      </c>
      <c r="J1811">
        <v>1</v>
      </c>
      <c r="K1811">
        <v>0.14000000000000001</v>
      </c>
      <c r="L1811" t="s">
        <v>330</v>
      </c>
      <c r="M1811">
        <v>521</v>
      </c>
      <c r="N1811" t="s">
        <v>440</v>
      </c>
      <c r="O1811">
        <v>7485</v>
      </c>
      <c r="P1811" t="s">
        <v>439</v>
      </c>
      <c r="Q1811">
        <v>9</v>
      </c>
      <c r="R1811" t="s">
        <v>1162</v>
      </c>
      <c r="S1811">
        <v>1000319</v>
      </c>
      <c r="T1811" t="s">
        <v>1025</v>
      </c>
      <c r="U1811">
        <v>684</v>
      </c>
      <c r="V1811" s="230">
        <v>20</v>
      </c>
      <c r="W1811" s="230" t="s">
        <v>1038</v>
      </c>
      <c r="X1811" s="230">
        <v>5</v>
      </c>
    </row>
    <row r="1812" spans="1:24" hidden="1">
      <c r="A1812">
        <v>2239</v>
      </c>
      <c r="B1812" t="s">
        <v>1772</v>
      </c>
      <c r="C1812">
        <v>62034235000</v>
      </c>
      <c r="D1812" t="s">
        <v>484</v>
      </c>
      <c r="E1812" t="s">
        <v>420</v>
      </c>
      <c r="F1812">
        <v>93</v>
      </c>
      <c r="G1812" t="s">
        <v>3699</v>
      </c>
      <c r="H1812">
        <v>4</v>
      </c>
      <c r="I1812">
        <v>0.155</v>
      </c>
      <c r="J1812">
        <v>1</v>
      </c>
      <c r="K1812">
        <v>0.155</v>
      </c>
      <c r="L1812" t="s">
        <v>330</v>
      </c>
      <c r="M1812">
        <v>521</v>
      </c>
      <c r="N1812" t="s">
        <v>440</v>
      </c>
      <c r="O1812">
        <v>7485</v>
      </c>
      <c r="P1812" t="s">
        <v>439</v>
      </c>
      <c r="Q1812">
        <v>9</v>
      </c>
      <c r="R1812" t="s">
        <v>1162</v>
      </c>
      <c r="S1812">
        <v>1000319</v>
      </c>
      <c r="T1812" t="s">
        <v>2082</v>
      </c>
      <c r="U1812">
        <v>637</v>
      </c>
      <c r="V1812" s="230">
        <v>22</v>
      </c>
      <c r="W1812" s="230" t="s">
        <v>1048</v>
      </c>
      <c r="X1812" s="230">
        <v>4</v>
      </c>
    </row>
    <row r="1813" spans="1:24" hidden="1">
      <c r="A1813">
        <v>2240</v>
      </c>
      <c r="B1813" t="s">
        <v>1773</v>
      </c>
      <c r="C1813">
        <v>61091000000</v>
      </c>
      <c r="D1813" t="s">
        <v>856</v>
      </c>
      <c r="E1813" t="s">
        <v>453</v>
      </c>
      <c r="F1813">
        <v>73</v>
      </c>
      <c r="G1813" t="s">
        <v>3656</v>
      </c>
      <c r="H1813">
        <v>3</v>
      </c>
      <c r="I1813">
        <v>0.04</v>
      </c>
      <c r="J1813">
        <v>1</v>
      </c>
      <c r="K1813">
        <v>0.04</v>
      </c>
      <c r="L1813" t="s">
        <v>330</v>
      </c>
      <c r="M1813">
        <v>521</v>
      </c>
      <c r="N1813" t="s">
        <v>3915</v>
      </c>
      <c r="O1813">
        <v>7497</v>
      </c>
      <c r="P1813" t="s">
        <v>439</v>
      </c>
      <c r="Q1813">
        <v>9</v>
      </c>
      <c r="R1813" t="s">
        <v>1162</v>
      </c>
      <c r="S1813">
        <v>1000319</v>
      </c>
      <c r="T1813" t="s">
        <v>2066</v>
      </c>
      <c r="U1813">
        <v>642</v>
      </c>
      <c r="V1813" s="230">
        <v>0</v>
      </c>
      <c r="W1813" s="230" t="s">
        <v>1046</v>
      </c>
      <c r="X1813" s="230">
        <v>12</v>
      </c>
    </row>
    <row r="1814" spans="1:24" hidden="1">
      <c r="A1814">
        <v>2241</v>
      </c>
      <c r="B1814" t="s">
        <v>1774</v>
      </c>
      <c r="C1814">
        <v>62046239000</v>
      </c>
      <c r="D1814" t="s">
        <v>546</v>
      </c>
      <c r="E1814" t="s">
        <v>420</v>
      </c>
      <c r="F1814">
        <v>93</v>
      </c>
      <c r="G1814" t="s">
        <v>3656</v>
      </c>
      <c r="H1814">
        <v>3</v>
      </c>
      <c r="I1814">
        <v>0.5</v>
      </c>
      <c r="J1814">
        <v>1</v>
      </c>
      <c r="K1814">
        <v>0.5</v>
      </c>
      <c r="L1814" t="s">
        <v>330</v>
      </c>
      <c r="M1814">
        <v>521</v>
      </c>
      <c r="N1814" t="s">
        <v>3915</v>
      </c>
      <c r="O1814">
        <v>7497</v>
      </c>
      <c r="P1814" t="s">
        <v>439</v>
      </c>
      <c r="Q1814">
        <v>9</v>
      </c>
      <c r="R1814" t="s">
        <v>1162</v>
      </c>
      <c r="S1814">
        <v>1000319</v>
      </c>
      <c r="T1814" t="s">
        <v>1150</v>
      </c>
      <c r="U1814">
        <v>579</v>
      </c>
      <c r="V1814" s="230">
        <v>12</v>
      </c>
      <c r="W1814" s="230" t="s">
        <v>1063</v>
      </c>
      <c r="X1814" s="230">
        <v>13</v>
      </c>
    </row>
    <row r="1815" spans="1:24" hidden="1">
      <c r="A1815">
        <v>2242</v>
      </c>
      <c r="B1815" t="s">
        <v>1775</v>
      </c>
      <c r="C1815">
        <v>61046200000</v>
      </c>
      <c r="D1815" t="s">
        <v>928</v>
      </c>
      <c r="E1815" t="s">
        <v>442</v>
      </c>
      <c r="F1815">
        <v>24</v>
      </c>
      <c r="G1815" t="s">
        <v>3656</v>
      </c>
      <c r="H1815">
        <v>3</v>
      </c>
      <c r="I1815">
        <v>0.03</v>
      </c>
      <c r="J1815">
        <v>1</v>
      </c>
      <c r="K1815">
        <v>0.03</v>
      </c>
      <c r="L1815" t="s">
        <v>330</v>
      </c>
      <c r="M1815">
        <v>521</v>
      </c>
      <c r="N1815" t="s">
        <v>3915</v>
      </c>
      <c r="O1815">
        <v>7497</v>
      </c>
      <c r="P1815" t="s">
        <v>439</v>
      </c>
      <c r="Q1815">
        <v>9</v>
      </c>
      <c r="R1815" t="s">
        <v>1162</v>
      </c>
      <c r="S1815">
        <v>1000319</v>
      </c>
      <c r="T1815" t="s">
        <v>2066</v>
      </c>
      <c r="U1815">
        <v>642</v>
      </c>
      <c r="V1815" s="230">
        <v>0</v>
      </c>
      <c r="W1815" s="230" t="s">
        <v>1055</v>
      </c>
      <c r="X1815" s="230">
        <v>3</v>
      </c>
    </row>
    <row r="1816" spans="1:24" hidden="1">
      <c r="A1816">
        <v>2243</v>
      </c>
      <c r="B1816" t="s">
        <v>1776</v>
      </c>
      <c r="C1816">
        <v>65050090000</v>
      </c>
      <c r="D1816" t="s">
        <v>1121</v>
      </c>
      <c r="E1816" t="s">
        <v>434</v>
      </c>
      <c r="F1816">
        <v>5</v>
      </c>
      <c r="G1816" t="s">
        <v>3656</v>
      </c>
      <c r="H1816">
        <v>3</v>
      </c>
      <c r="I1816">
        <v>0.02</v>
      </c>
      <c r="J1816">
        <v>1</v>
      </c>
      <c r="K1816">
        <v>0.02</v>
      </c>
      <c r="L1816" t="s">
        <v>330</v>
      </c>
      <c r="M1816">
        <v>521</v>
      </c>
      <c r="N1816" t="s">
        <v>3915</v>
      </c>
      <c r="O1816">
        <v>7497</v>
      </c>
      <c r="P1816" t="s">
        <v>439</v>
      </c>
      <c r="Q1816">
        <v>9</v>
      </c>
      <c r="R1816" t="s">
        <v>1162</v>
      </c>
      <c r="S1816">
        <v>1000319</v>
      </c>
      <c r="T1816">
        <v>48</v>
      </c>
      <c r="U1816">
        <v>101</v>
      </c>
      <c r="V1816" s="230">
        <v>0</v>
      </c>
      <c r="W1816" s="230" t="s">
        <v>1073</v>
      </c>
      <c r="X1816" s="230">
        <v>8</v>
      </c>
    </row>
    <row r="1817" spans="1:24" hidden="1">
      <c r="A1817">
        <v>2244</v>
      </c>
      <c r="B1817" t="s">
        <v>1777</v>
      </c>
      <c r="C1817">
        <v>61091000000</v>
      </c>
      <c r="D1817" t="s">
        <v>839</v>
      </c>
      <c r="E1817" t="s">
        <v>453</v>
      </c>
      <c r="F1817">
        <v>73</v>
      </c>
      <c r="G1817" t="s">
        <v>3699</v>
      </c>
      <c r="H1817">
        <v>4</v>
      </c>
      <c r="I1817">
        <v>6.5000000000000002E-2</v>
      </c>
      <c r="J1817">
        <v>1</v>
      </c>
      <c r="K1817">
        <v>6.5000000000000002E-2</v>
      </c>
      <c r="L1817" t="s">
        <v>330</v>
      </c>
      <c r="M1817">
        <v>521</v>
      </c>
      <c r="N1817" t="s">
        <v>440</v>
      </c>
      <c r="O1817">
        <v>7485</v>
      </c>
      <c r="P1817" t="s">
        <v>439</v>
      </c>
      <c r="Q1817">
        <v>9</v>
      </c>
      <c r="R1817" t="s">
        <v>1162</v>
      </c>
      <c r="S1817">
        <v>1000319</v>
      </c>
      <c r="T1817">
        <v>12</v>
      </c>
      <c r="U1817">
        <v>7</v>
      </c>
      <c r="V1817" s="230">
        <v>12</v>
      </c>
      <c r="W1817" s="230" t="s">
        <v>1038</v>
      </c>
      <c r="X1817" s="230">
        <v>5</v>
      </c>
    </row>
    <row r="1818" spans="1:24" hidden="1">
      <c r="A1818">
        <v>2245</v>
      </c>
      <c r="B1818" t="s">
        <v>1778</v>
      </c>
      <c r="C1818">
        <v>65050090000</v>
      </c>
      <c r="D1818" t="s">
        <v>1121</v>
      </c>
      <c r="E1818" t="s">
        <v>434</v>
      </c>
      <c r="F1818">
        <v>5</v>
      </c>
      <c r="G1818" t="s">
        <v>3656</v>
      </c>
      <c r="H1818">
        <v>3</v>
      </c>
      <c r="I1818">
        <v>0.05</v>
      </c>
      <c r="J1818">
        <v>1</v>
      </c>
      <c r="K1818">
        <v>0.05</v>
      </c>
      <c r="L1818" t="s">
        <v>330</v>
      </c>
      <c r="M1818">
        <v>521</v>
      </c>
      <c r="N1818" t="s">
        <v>3915</v>
      </c>
      <c r="O1818">
        <v>7497</v>
      </c>
      <c r="P1818" t="s">
        <v>439</v>
      </c>
      <c r="Q1818">
        <v>9</v>
      </c>
      <c r="R1818" t="s">
        <v>1162</v>
      </c>
      <c r="S1818">
        <v>1000319</v>
      </c>
      <c r="T1818" t="s">
        <v>821</v>
      </c>
      <c r="U1818">
        <v>3</v>
      </c>
      <c r="V1818" s="230">
        <v>10</v>
      </c>
      <c r="W1818" s="230" t="s">
        <v>1046</v>
      </c>
      <c r="X1818" s="230">
        <v>12</v>
      </c>
    </row>
    <row r="1819" spans="1:24" hidden="1">
      <c r="A1819">
        <v>2246</v>
      </c>
      <c r="B1819" t="s">
        <v>1779</v>
      </c>
      <c r="C1819">
        <v>61112090000</v>
      </c>
      <c r="D1819" t="s">
        <v>1780</v>
      </c>
      <c r="E1819" t="s">
        <v>3671</v>
      </c>
      <c r="F1819">
        <v>54</v>
      </c>
      <c r="G1819" t="s">
        <v>4310</v>
      </c>
      <c r="H1819">
        <v>7</v>
      </c>
      <c r="I1819">
        <v>0.09</v>
      </c>
      <c r="J1819">
        <v>1</v>
      </c>
      <c r="K1819">
        <v>0.09</v>
      </c>
      <c r="L1819" t="s">
        <v>330</v>
      </c>
      <c r="M1819">
        <v>521</v>
      </c>
      <c r="N1819" t="s">
        <v>3915</v>
      </c>
      <c r="O1819">
        <v>7497</v>
      </c>
      <c r="P1819" t="s">
        <v>439</v>
      </c>
      <c r="Q1819">
        <v>9</v>
      </c>
      <c r="R1819" t="s">
        <v>1162</v>
      </c>
      <c r="S1819">
        <v>1000319</v>
      </c>
      <c r="T1819" t="s">
        <v>2068</v>
      </c>
      <c r="U1819">
        <v>646</v>
      </c>
      <c r="V1819" s="230">
        <v>22</v>
      </c>
      <c r="W1819" s="230" t="s">
        <v>1055</v>
      </c>
      <c r="X1819" s="230">
        <v>3</v>
      </c>
    </row>
    <row r="1820" spans="1:24" hidden="1">
      <c r="A1820">
        <v>2247</v>
      </c>
      <c r="B1820" t="s">
        <v>1781</v>
      </c>
      <c r="C1820">
        <v>62046231000</v>
      </c>
      <c r="D1820" t="s">
        <v>990</v>
      </c>
      <c r="E1820" t="s">
        <v>3964</v>
      </c>
      <c r="F1820">
        <v>87</v>
      </c>
      <c r="G1820" t="s">
        <v>3656</v>
      </c>
      <c r="H1820">
        <v>3</v>
      </c>
      <c r="I1820">
        <v>0.22</v>
      </c>
      <c r="J1820">
        <v>1</v>
      </c>
      <c r="K1820">
        <v>0.22</v>
      </c>
      <c r="L1820" t="s">
        <v>330</v>
      </c>
      <c r="M1820">
        <v>521</v>
      </c>
      <c r="N1820" t="s">
        <v>440</v>
      </c>
      <c r="O1820">
        <v>7485</v>
      </c>
      <c r="P1820" t="s">
        <v>439</v>
      </c>
      <c r="Q1820">
        <v>9</v>
      </c>
      <c r="R1820" t="s">
        <v>1162</v>
      </c>
      <c r="S1820">
        <v>1000319</v>
      </c>
      <c r="T1820" t="s">
        <v>1014</v>
      </c>
      <c r="U1820">
        <v>529</v>
      </c>
      <c r="V1820" s="230">
        <v>20</v>
      </c>
      <c r="W1820" s="230" t="s">
        <v>1046</v>
      </c>
      <c r="X1820" s="230">
        <v>12</v>
      </c>
    </row>
    <row r="1821" spans="1:24" hidden="1">
      <c r="A1821">
        <v>2248</v>
      </c>
      <c r="B1821" t="s">
        <v>1782</v>
      </c>
      <c r="C1821">
        <v>62046239000</v>
      </c>
      <c r="D1821" t="s">
        <v>543</v>
      </c>
      <c r="E1821" t="s">
        <v>3727</v>
      </c>
      <c r="F1821">
        <v>264</v>
      </c>
      <c r="G1821" t="s">
        <v>3656</v>
      </c>
      <c r="H1821">
        <v>3</v>
      </c>
      <c r="I1821">
        <v>0.109</v>
      </c>
      <c r="J1821">
        <v>1</v>
      </c>
      <c r="K1821">
        <v>0.109</v>
      </c>
      <c r="L1821" t="s">
        <v>330</v>
      </c>
      <c r="M1821">
        <v>521</v>
      </c>
      <c r="N1821" t="s">
        <v>440</v>
      </c>
      <c r="O1821">
        <v>7485</v>
      </c>
      <c r="P1821" t="s">
        <v>439</v>
      </c>
      <c r="Q1821">
        <v>9</v>
      </c>
      <c r="R1821" t="s">
        <v>1162</v>
      </c>
      <c r="S1821">
        <v>1000319</v>
      </c>
      <c r="T1821" t="s">
        <v>4394</v>
      </c>
      <c r="U1821">
        <v>467</v>
      </c>
      <c r="V1821" s="230">
        <v>8</v>
      </c>
      <c r="W1821" s="230" t="s">
        <v>1046</v>
      </c>
      <c r="X1821" s="230">
        <v>12</v>
      </c>
    </row>
    <row r="1822" spans="1:24" hidden="1">
      <c r="A1822">
        <v>2249</v>
      </c>
      <c r="B1822" t="s">
        <v>1783</v>
      </c>
      <c r="C1822">
        <v>61091000000</v>
      </c>
      <c r="D1822" t="s">
        <v>839</v>
      </c>
      <c r="E1822" t="s">
        <v>453</v>
      </c>
      <c r="F1822">
        <v>73</v>
      </c>
      <c r="G1822" t="s">
        <v>3699</v>
      </c>
      <c r="H1822">
        <v>4</v>
      </c>
      <c r="I1822">
        <v>0.05</v>
      </c>
      <c r="J1822">
        <v>1</v>
      </c>
      <c r="K1822">
        <v>0.05</v>
      </c>
      <c r="L1822" t="s">
        <v>330</v>
      </c>
      <c r="M1822">
        <v>521</v>
      </c>
      <c r="N1822" t="s">
        <v>440</v>
      </c>
      <c r="O1822">
        <v>7485</v>
      </c>
      <c r="P1822" t="s">
        <v>439</v>
      </c>
      <c r="Q1822">
        <v>9</v>
      </c>
      <c r="R1822" t="s">
        <v>1162</v>
      </c>
      <c r="S1822">
        <v>1000319</v>
      </c>
      <c r="T1822" t="s">
        <v>4393</v>
      </c>
      <c r="U1822">
        <v>706</v>
      </c>
      <c r="V1822" s="230">
        <v>0</v>
      </c>
      <c r="W1822" s="230" t="s">
        <v>1046</v>
      </c>
      <c r="X1822" s="230">
        <v>12</v>
      </c>
    </row>
    <row r="1823" spans="1:24" hidden="1">
      <c r="A1823">
        <v>2250</v>
      </c>
      <c r="B1823" t="s">
        <v>1784</v>
      </c>
      <c r="C1823">
        <v>61091000000</v>
      </c>
      <c r="D1823" t="s">
        <v>856</v>
      </c>
      <c r="E1823" t="s">
        <v>453</v>
      </c>
      <c r="F1823">
        <v>73</v>
      </c>
      <c r="G1823" t="s">
        <v>3656</v>
      </c>
      <c r="H1823">
        <v>3</v>
      </c>
      <c r="I1823">
        <v>0.09</v>
      </c>
      <c r="J1823">
        <v>1</v>
      </c>
      <c r="K1823">
        <v>0.09</v>
      </c>
      <c r="L1823" t="s">
        <v>330</v>
      </c>
      <c r="M1823">
        <v>521</v>
      </c>
      <c r="N1823" t="s">
        <v>440</v>
      </c>
      <c r="O1823">
        <v>7485</v>
      </c>
      <c r="P1823" t="s">
        <v>439</v>
      </c>
      <c r="Q1823">
        <v>9</v>
      </c>
      <c r="R1823" t="s">
        <v>1162</v>
      </c>
      <c r="S1823">
        <v>1000319</v>
      </c>
      <c r="T1823" t="s">
        <v>4402</v>
      </c>
      <c r="U1823">
        <v>664</v>
      </c>
      <c r="V1823" s="230">
        <v>16</v>
      </c>
      <c r="W1823" s="230" t="s">
        <v>1046</v>
      </c>
      <c r="X1823" s="230">
        <v>12</v>
      </c>
    </row>
    <row r="1824" spans="1:24" hidden="1">
      <c r="A1824">
        <v>2251</v>
      </c>
      <c r="B1824" t="s">
        <v>1785</v>
      </c>
      <c r="C1824">
        <v>61091000000</v>
      </c>
      <c r="D1824" t="s">
        <v>708</v>
      </c>
      <c r="E1824" t="s">
        <v>4432</v>
      </c>
      <c r="F1824">
        <v>21</v>
      </c>
      <c r="G1824" t="s">
        <v>3656</v>
      </c>
      <c r="H1824">
        <v>3</v>
      </c>
      <c r="I1824">
        <v>0.08</v>
      </c>
      <c r="J1824">
        <v>1</v>
      </c>
      <c r="K1824">
        <v>0.08</v>
      </c>
      <c r="L1824" t="s">
        <v>330</v>
      </c>
      <c r="M1824">
        <v>521</v>
      </c>
      <c r="N1824" t="s">
        <v>440</v>
      </c>
      <c r="O1824">
        <v>7485</v>
      </c>
      <c r="P1824" t="s">
        <v>439</v>
      </c>
      <c r="Q1824">
        <v>9</v>
      </c>
      <c r="R1824" t="s">
        <v>1162</v>
      </c>
      <c r="S1824">
        <v>1000319</v>
      </c>
      <c r="T1824" t="s">
        <v>2070</v>
      </c>
      <c r="U1824">
        <v>639</v>
      </c>
      <c r="V1824" s="230">
        <v>20</v>
      </c>
      <c r="W1824" s="230" t="s">
        <v>1064</v>
      </c>
      <c r="X1824" s="230">
        <v>7</v>
      </c>
    </row>
    <row r="1825" spans="1:24" hidden="1">
      <c r="A1825">
        <v>2252</v>
      </c>
      <c r="B1825" t="s">
        <v>1786</v>
      </c>
      <c r="C1825">
        <v>62046239000</v>
      </c>
      <c r="D1825" t="s">
        <v>543</v>
      </c>
      <c r="E1825" t="s">
        <v>3727</v>
      </c>
      <c r="F1825">
        <v>264</v>
      </c>
      <c r="G1825" t="s">
        <v>3656</v>
      </c>
      <c r="H1825">
        <v>3</v>
      </c>
      <c r="I1825">
        <v>6.5000000000000002E-2</v>
      </c>
      <c r="J1825">
        <v>1</v>
      </c>
      <c r="K1825">
        <v>6.5000000000000002E-2</v>
      </c>
      <c r="L1825" t="s">
        <v>330</v>
      </c>
      <c r="M1825">
        <v>521</v>
      </c>
      <c r="N1825" t="s">
        <v>440</v>
      </c>
      <c r="O1825">
        <v>7485</v>
      </c>
      <c r="P1825" t="s">
        <v>439</v>
      </c>
      <c r="Q1825">
        <v>9</v>
      </c>
      <c r="R1825" t="s">
        <v>1162</v>
      </c>
      <c r="S1825">
        <v>1000319</v>
      </c>
      <c r="T1825" t="s">
        <v>2070</v>
      </c>
      <c r="U1825">
        <v>639</v>
      </c>
      <c r="V1825" s="230">
        <v>0</v>
      </c>
      <c r="W1825" s="230" t="s">
        <v>1064</v>
      </c>
      <c r="X1825" s="230">
        <v>7</v>
      </c>
    </row>
    <row r="1826" spans="1:24" hidden="1">
      <c r="A1826">
        <v>2253</v>
      </c>
      <c r="B1826" t="s">
        <v>1787</v>
      </c>
      <c r="C1826">
        <v>61091000000</v>
      </c>
      <c r="D1826" t="s">
        <v>839</v>
      </c>
      <c r="E1826" t="s">
        <v>453</v>
      </c>
      <c r="F1826">
        <v>73</v>
      </c>
      <c r="G1826" t="s">
        <v>3699</v>
      </c>
      <c r="H1826">
        <v>4</v>
      </c>
      <c r="I1826">
        <v>6.5000000000000002E-2</v>
      </c>
      <c r="J1826">
        <v>1</v>
      </c>
      <c r="K1826">
        <v>6.5000000000000002E-2</v>
      </c>
      <c r="L1826" t="s">
        <v>330</v>
      </c>
      <c r="M1826">
        <v>521</v>
      </c>
      <c r="N1826" t="s">
        <v>440</v>
      </c>
      <c r="O1826">
        <v>7485</v>
      </c>
      <c r="P1826" t="s">
        <v>439</v>
      </c>
      <c r="Q1826">
        <v>9</v>
      </c>
      <c r="R1826" t="s">
        <v>1162</v>
      </c>
      <c r="S1826">
        <v>1000319</v>
      </c>
      <c r="T1826" t="s">
        <v>4377</v>
      </c>
      <c r="U1826">
        <v>703</v>
      </c>
      <c r="V1826" s="230">
        <v>16</v>
      </c>
      <c r="W1826" s="230" t="s">
        <v>1050</v>
      </c>
      <c r="X1826" s="230">
        <v>20</v>
      </c>
    </row>
    <row r="1827" spans="1:24" hidden="1">
      <c r="A1827">
        <v>2254</v>
      </c>
      <c r="B1827" t="s">
        <v>1788</v>
      </c>
      <c r="C1827">
        <v>61091000000</v>
      </c>
      <c r="D1827" t="s">
        <v>839</v>
      </c>
      <c r="E1827" t="s">
        <v>453</v>
      </c>
      <c r="F1827">
        <v>73</v>
      </c>
      <c r="G1827" t="s">
        <v>3699</v>
      </c>
      <c r="H1827">
        <v>4</v>
      </c>
      <c r="I1827">
        <v>0.05</v>
      </c>
      <c r="J1827">
        <v>1</v>
      </c>
      <c r="K1827">
        <v>0.05</v>
      </c>
      <c r="L1827" t="s">
        <v>330</v>
      </c>
      <c r="M1827">
        <v>521</v>
      </c>
      <c r="N1827" t="s">
        <v>440</v>
      </c>
      <c r="O1827">
        <v>7485</v>
      </c>
      <c r="P1827" t="s">
        <v>439</v>
      </c>
      <c r="Q1827">
        <v>9</v>
      </c>
      <c r="R1827" t="s">
        <v>1162</v>
      </c>
      <c r="S1827">
        <v>1000319</v>
      </c>
      <c r="T1827" t="s">
        <v>2082</v>
      </c>
      <c r="U1827">
        <v>637</v>
      </c>
      <c r="V1827" s="230">
        <v>14</v>
      </c>
      <c r="W1827" s="230" t="s">
        <v>1046</v>
      </c>
      <c r="X1827" s="230">
        <v>12</v>
      </c>
    </row>
    <row r="1828" spans="1:24" hidden="1">
      <c r="A1828">
        <v>2255</v>
      </c>
      <c r="B1828" t="s">
        <v>1789</v>
      </c>
      <c r="C1828">
        <v>61091000000</v>
      </c>
      <c r="D1828" t="s">
        <v>839</v>
      </c>
      <c r="E1828" t="s">
        <v>453</v>
      </c>
      <c r="F1828">
        <v>73</v>
      </c>
      <c r="G1828" t="s">
        <v>3699</v>
      </c>
      <c r="H1828">
        <v>4</v>
      </c>
      <c r="I1828">
        <v>0.05</v>
      </c>
      <c r="J1828">
        <v>1</v>
      </c>
      <c r="K1828">
        <v>0.05</v>
      </c>
      <c r="L1828" t="s">
        <v>330</v>
      </c>
      <c r="M1828">
        <v>521</v>
      </c>
      <c r="N1828" t="s">
        <v>440</v>
      </c>
      <c r="O1828">
        <v>7485</v>
      </c>
      <c r="P1828" t="s">
        <v>439</v>
      </c>
      <c r="Q1828">
        <v>9</v>
      </c>
      <c r="R1828" t="s">
        <v>1162</v>
      </c>
      <c r="S1828">
        <v>1000319</v>
      </c>
      <c r="T1828" t="s">
        <v>2070</v>
      </c>
      <c r="U1828">
        <v>639</v>
      </c>
      <c r="V1828" s="230">
        <v>12</v>
      </c>
      <c r="W1828" s="230" t="s">
        <v>1046</v>
      </c>
      <c r="X1828" s="230">
        <v>12</v>
      </c>
    </row>
    <row r="1829" spans="1:24" hidden="1">
      <c r="A1829">
        <v>2256</v>
      </c>
      <c r="B1829" t="s">
        <v>1790</v>
      </c>
      <c r="C1829">
        <v>61034200090</v>
      </c>
      <c r="D1829" t="s">
        <v>512</v>
      </c>
      <c r="E1829" t="s">
        <v>442</v>
      </c>
      <c r="F1829">
        <v>24</v>
      </c>
      <c r="G1829" t="s">
        <v>3699</v>
      </c>
      <c r="H1829">
        <v>4</v>
      </c>
      <c r="I1829">
        <v>4.4999999999999998E-2</v>
      </c>
      <c r="J1829">
        <v>1</v>
      </c>
      <c r="K1829">
        <v>4.4999999999999998E-2</v>
      </c>
      <c r="L1829" t="s">
        <v>330</v>
      </c>
      <c r="M1829">
        <v>521</v>
      </c>
      <c r="N1829" t="s">
        <v>440</v>
      </c>
      <c r="O1829">
        <v>7485</v>
      </c>
      <c r="P1829" t="s">
        <v>439</v>
      </c>
      <c r="Q1829">
        <v>9</v>
      </c>
      <c r="R1829" t="s">
        <v>1162</v>
      </c>
      <c r="S1829">
        <v>1000319</v>
      </c>
      <c r="T1829" t="s">
        <v>2070</v>
      </c>
      <c r="U1829">
        <v>639</v>
      </c>
      <c r="V1829" s="230">
        <v>0</v>
      </c>
      <c r="W1829" s="230" t="s">
        <v>1038</v>
      </c>
      <c r="X1829" s="230">
        <v>5</v>
      </c>
    </row>
    <row r="1830" spans="1:24" hidden="1">
      <c r="A1830">
        <v>2257</v>
      </c>
      <c r="B1830" t="s">
        <v>1791</v>
      </c>
      <c r="C1830">
        <v>65050090000</v>
      </c>
      <c r="D1830" t="s">
        <v>734</v>
      </c>
      <c r="E1830" t="s">
        <v>434</v>
      </c>
      <c r="F1830">
        <v>5</v>
      </c>
      <c r="G1830" t="s">
        <v>3699</v>
      </c>
      <c r="H1830">
        <v>4</v>
      </c>
      <c r="I1830">
        <v>0.02</v>
      </c>
      <c r="J1830">
        <v>1</v>
      </c>
      <c r="K1830">
        <v>0.02</v>
      </c>
      <c r="L1830" t="s">
        <v>330</v>
      </c>
      <c r="M1830">
        <v>521</v>
      </c>
      <c r="N1830" t="s">
        <v>3915</v>
      </c>
      <c r="O1830">
        <v>7497</v>
      </c>
      <c r="P1830" t="s">
        <v>439</v>
      </c>
      <c r="Q1830">
        <v>9</v>
      </c>
      <c r="R1830" t="s">
        <v>1162</v>
      </c>
      <c r="S1830">
        <v>1000319</v>
      </c>
      <c r="T1830">
        <v>46</v>
      </c>
      <c r="U1830">
        <v>99</v>
      </c>
      <c r="V1830" s="230">
        <v>12</v>
      </c>
      <c r="W1830" s="230" t="s">
        <v>1073</v>
      </c>
      <c r="X1830" s="230">
        <v>8</v>
      </c>
    </row>
    <row r="1831" spans="1:24" hidden="1">
      <c r="A1831">
        <v>2258</v>
      </c>
      <c r="B1831" t="s">
        <v>1792</v>
      </c>
      <c r="C1831">
        <v>61102099000</v>
      </c>
      <c r="D1831" t="s">
        <v>1793</v>
      </c>
      <c r="E1831" t="s">
        <v>316</v>
      </c>
      <c r="F1831">
        <v>17</v>
      </c>
      <c r="G1831" t="s">
        <v>3656</v>
      </c>
      <c r="H1831">
        <v>3</v>
      </c>
      <c r="I1831">
        <v>0.06</v>
      </c>
      <c r="J1831">
        <v>1</v>
      </c>
      <c r="K1831">
        <v>0.06</v>
      </c>
      <c r="L1831" t="s">
        <v>330</v>
      </c>
      <c r="M1831">
        <v>521</v>
      </c>
      <c r="N1831" t="s">
        <v>3915</v>
      </c>
      <c r="O1831">
        <v>7497</v>
      </c>
      <c r="P1831" t="s">
        <v>439</v>
      </c>
      <c r="Q1831">
        <v>9</v>
      </c>
      <c r="R1831" t="s">
        <v>1162</v>
      </c>
      <c r="S1831">
        <v>1000319</v>
      </c>
      <c r="T1831" t="s">
        <v>4392</v>
      </c>
      <c r="U1831">
        <v>684</v>
      </c>
      <c r="V1831" s="230">
        <v>18</v>
      </c>
      <c r="W1831" s="230" t="s">
        <v>1048</v>
      </c>
      <c r="X1831" s="230">
        <v>4</v>
      </c>
    </row>
    <row r="1832" spans="1:24" hidden="1">
      <c r="A1832">
        <v>2259</v>
      </c>
      <c r="B1832" t="s">
        <v>1794</v>
      </c>
      <c r="C1832">
        <v>61091000000</v>
      </c>
      <c r="D1832" t="s">
        <v>872</v>
      </c>
      <c r="E1832" t="s">
        <v>453</v>
      </c>
      <c r="F1832">
        <v>73</v>
      </c>
      <c r="G1832" t="s">
        <v>3699</v>
      </c>
      <c r="H1832">
        <v>4</v>
      </c>
      <c r="I1832">
        <v>0.04</v>
      </c>
      <c r="J1832">
        <v>1</v>
      </c>
      <c r="K1832">
        <v>0.04</v>
      </c>
      <c r="L1832" t="s">
        <v>330</v>
      </c>
      <c r="M1832">
        <v>521</v>
      </c>
      <c r="N1832" t="s">
        <v>3915</v>
      </c>
      <c r="O1832">
        <v>7497</v>
      </c>
      <c r="P1832" t="s">
        <v>439</v>
      </c>
      <c r="Q1832">
        <v>9</v>
      </c>
      <c r="R1832" t="s">
        <v>1162</v>
      </c>
      <c r="S1832">
        <v>1000319</v>
      </c>
      <c r="T1832" t="s">
        <v>2084</v>
      </c>
      <c r="U1832">
        <v>636</v>
      </c>
      <c r="V1832" s="230">
        <v>10</v>
      </c>
      <c r="W1832" s="230" t="s">
        <v>1038</v>
      </c>
      <c r="X1832" s="230">
        <v>5</v>
      </c>
    </row>
    <row r="1833" spans="1:24" hidden="1">
      <c r="A1833">
        <v>2260</v>
      </c>
      <c r="B1833" t="s">
        <v>1795</v>
      </c>
      <c r="C1833">
        <v>61112090000</v>
      </c>
      <c r="D1833" t="s">
        <v>1780</v>
      </c>
      <c r="E1833" t="s">
        <v>3671</v>
      </c>
      <c r="F1833">
        <v>54</v>
      </c>
      <c r="G1833" t="s">
        <v>4311</v>
      </c>
      <c r="H1833">
        <v>6</v>
      </c>
      <c r="I1833">
        <v>0.06</v>
      </c>
      <c r="J1833">
        <v>1</v>
      </c>
      <c r="K1833">
        <v>0.06</v>
      </c>
      <c r="L1833" t="s">
        <v>330</v>
      </c>
      <c r="M1833">
        <v>521</v>
      </c>
      <c r="N1833" t="s">
        <v>3915</v>
      </c>
      <c r="O1833">
        <v>7497</v>
      </c>
      <c r="P1833" t="s">
        <v>439</v>
      </c>
      <c r="Q1833">
        <v>9</v>
      </c>
      <c r="R1833" t="s">
        <v>1162</v>
      </c>
      <c r="S1833">
        <v>1000319</v>
      </c>
      <c r="T1833" t="s">
        <v>2068</v>
      </c>
      <c r="U1833">
        <v>646</v>
      </c>
      <c r="V1833" s="230">
        <v>0</v>
      </c>
      <c r="W1833" s="230" t="s">
        <v>1063</v>
      </c>
      <c r="X1833" s="230">
        <v>13</v>
      </c>
    </row>
    <row r="1834" spans="1:24" hidden="1">
      <c r="A1834">
        <v>2261</v>
      </c>
      <c r="B1834" t="s">
        <v>1796</v>
      </c>
      <c r="C1834">
        <v>61091000000</v>
      </c>
      <c r="D1834" t="s">
        <v>1068</v>
      </c>
      <c r="E1834" t="s">
        <v>329</v>
      </c>
      <c r="F1834">
        <v>249</v>
      </c>
      <c r="G1834" t="s">
        <v>3656</v>
      </c>
      <c r="H1834">
        <v>3</v>
      </c>
      <c r="I1834">
        <v>4.4999999999999998E-2</v>
      </c>
      <c r="J1834">
        <v>1</v>
      </c>
      <c r="K1834">
        <v>4.4999999999999998E-2</v>
      </c>
      <c r="L1834" t="s">
        <v>330</v>
      </c>
      <c r="M1834">
        <v>521</v>
      </c>
      <c r="N1834" t="s">
        <v>3915</v>
      </c>
      <c r="O1834">
        <v>7497</v>
      </c>
      <c r="P1834" t="s">
        <v>439</v>
      </c>
      <c r="Q1834">
        <v>9</v>
      </c>
      <c r="R1834" t="s">
        <v>1162</v>
      </c>
      <c r="S1834">
        <v>1000319</v>
      </c>
      <c r="T1834" t="s">
        <v>1150</v>
      </c>
      <c r="U1834">
        <v>579</v>
      </c>
      <c r="V1834" s="230">
        <v>10</v>
      </c>
      <c r="W1834" s="230" t="s">
        <v>1063</v>
      </c>
      <c r="X1834" s="230">
        <v>13</v>
      </c>
    </row>
    <row r="1835" spans="1:24" hidden="1">
      <c r="A1835">
        <v>2262</v>
      </c>
      <c r="B1835" t="s">
        <v>1797</v>
      </c>
      <c r="C1835">
        <v>61178080090</v>
      </c>
      <c r="D1835" t="s">
        <v>763</v>
      </c>
      <c r="E1835" t="s">
        <v>3705</v>
      </c>
      <c r="F1835">
        <v>168</v>
      </c>
      <c r="G1835" t="s">
        <v>3656</v>
      </c>
      <c r="H1835">
        <v>3</v>
      </c>
      <c r="I1835">
        <v>1.4999999999999999E-2</v>
      </c>
      <c r="J1835">
        <v>1</v>
      </c>
      <c r="K1835">
        <v>1.4999999999999999E-2</v>
      </c>
      <c r="L1835" t="s">
        <v>330</v>
      </c>
      <c r="M1835">
        <v>521</v>
      </c>
      <c r="N1835" t="s">
        <v>3915</v>
      </c>
      <c r="O1835">
        <v>7497</v>
      </c>
      <c r="P1835" t="s">
        <v>439</v>
      </c>
      <c r="Q1835">
        <v>9</v>
      </c>
      <c r="R1835" t="s">
        <v>1162</v>
      </c>
      <c r="S1835">
        <v>1000319</v>
      </c>
      <c r="T1835" t="s">
        <v>1150</v>
      </c>
      <c r="U1835">
        <v>579</v>
      </c>
      <c r="V1835" s="230">
        <v>6</v>
      </c>
      <c r="W1835" s="230" t="s">
        <v>1064</v>
      </c>
      <c r="X1835" s="230">
        <v>7</v>
      </c>
    </row>
    <row r="1836" spans="1:24" hidden="1">
      <c r="A1836">
        <v>2263</v>
      </c>
      <c r="B1836" t="s">
        <v>1798</v>
      </c>
      <c r="C1836">
        <v>61178080090</v>
      </c>
      <c r="D1836" t="s">
        <v>763</v>
      </c>
      <c r="E1836" t="s">
        <v>3705</v>
      </c>
      <c r="F1836">
        <v>168</v>
      </c>
      <c r="G1836" t="s">
        <v>3656</v>
      </c>
      <c r="H1836">
        <v>3</v>
      </c>
      <c r="I1836">
        <v>1.4999999999999999E-2</v>
      </c>
      <c r="J1836">
        <v>1</v>
      </c>
      <c r="K1836">
        <v>1.4999999999999999E-2</v>
      </c>
      <c r="L1836" t="s">
        <v>330</v>
      </c>
      <c r="M1836">
        <v>521</v>
      </c>
      <c r="N1836" t="s">
        <v>3915</v>
      </c>
      <c r="O1836">
        <v>7497</v>
      </c>
      <c r="P1836" t="s">
        <v>439</v>
      </c>
      <c r="Q1836">
        <v>9</v>
      </c>
      <c r="R1836" t="s">
        <v>1162</v>
      </c>
      <c r="S1836">
        <v>1000319</v>
      </c>
      <c r="T1836" t="s">
        <v>1150</v>
      </c>
      <c r="U1836">
        <v>579</v>
      </c>
      <c r="V1836" s="230">
        <v>8</v>
      </c>
      <c r="W1836" s="230" t="s">
        <v>1046</v>
      </c>
      <c r="X1836" s="230">
        <v>12</v>
      </c>
    </row>
    <row r="1837" spans="1:24" hidden="1">
      <c r="A1837">
        <v>2264</v>
      </c>
      <c r="B1837" t="s">
        <v>1799</v>
      </c>
      <c r="C1837">
        <v>61112090000</v>
      </c>
      <c r="D1837" t="s">
        <v>1701</v>
      </c>
      <c r="E1837" t="s">
        <v>3690</v>
      </c>
      <c r="F1837">
        <v>89</v>
      </c>
      <c r="G1837" t="s">
        <v>4311</v>
      </c>
      <c r="H1837">
        <v>6</v>
      </c>
      <c r="I1837">
        <v>4.4999999999999998E-2</v>
      </c>
      <c r="J1837">
        <v>1</v>
      </c>
      <c r="K1837">
        <v>4.4999999999999998E-2</v>
      </c>
      <c r="L1837" t="s">
        <v>330</v>
      </c>
      <c r="M1837">
        <v>521</v>
      </c>
      <c r="N1837" t="s">
        <v>3915</v>
      </c>
      <c r="O1837">
        <v>7497</v>
      </c>
      <c r="P1837" t="s">
        <v>439</v>
      </c>
      <c r="Q1837">
        <v>9</v>
      </c>
      <c r="R1837" t="s">
        <v>1162</v>
      </c>
      <c r="S1837">
        <v>1000319</v>
      </c>
      <c r="T1837" t="s">
        <v>2068</v>
      </c>
      <c r="U1837">
        <v>646</v>
      </c>
      <c r="V1837" s="230">
        <v>12</v>
      </c>
      <c r="W1837" s="230" t="s">
        <v>1046</v>
      </c>
      <c r="X1837" s="230">
        <v>12</v>
      </c>
    </row>
    <row r="1838" spans="1:24" hidden="1">
      <c r="A1838">
        <v>2265</v>
      </c>
      <c r="B1838" t="s">
        <v>1800</v>
      </c>
      <c r="C1838">
        <v>61112090000</v>
      </c>
      <c r="D1838" t="s">
        <v>731</v>
      </c>
      <c r="E1838" t="s">
        <v>3727</v>
      </c>
      <c r="F1838">
        <v>264</v>
      </c>
      <c r="G1838" t="s">
        <v>4311</v>
      </c>
      <c r="H1838">
        <v>6</v>
      </c>
      <c r="I1838">
        <v>3.5000000000000003E-2</v>
      </c>
      <c r="J1838">
        <v>1</v>
      </c>
      <c r="K1838">
        <v>3.5000000000000003E-2</v>
      </c>
      <c r="L1838" t="s">
        <v>330</v>
      </c>
      <c r="M1838">
        <v>521</v>
      </c>
      <c r="N1838" t="s">
        <v>440</v>
      </c>
      <c r="O1838">
        <v>7485</v>
      </c>
      <c r="P1838" t="s">
        <v>439</v>
      </c>
      <c r="Q1838">
        <v>9</v>
      </c>
      <c r="R1838" t="s">
        <v>1162</v>
      </c>
      <c r="S1838">
        <v>1000319</v>
      </c>
      <c r="T1838" t="s">
        <v>2068</v>
      </c>
      <c r="U1838">
        <v>646</v>
      </c>
      <c r="V1838" s="230">
        <v>95</v>
      </c>
      <c r="W1838" s="230" t="s">
        <v>1046</v>
      </c>
      <c r="X1838" s="230">
        <v>12</v>
      </c>
    </row>
    <row r="1839" spans="1:24" hidden="1">
      <c r="A1839">
        <v>2266</v>
      </c>
      <c r="B1839" t="s">
        <v>1801</v>
      </c>
      <c r="C1839">
        <v>62034235000</v>
      </c>
      <c r="D1839" t="s">
        <v>484</v>
      </c>
      <c r="E1839" t="s">
        <v>420</v>
      </c>
      <c r="F1839">
        <v>93</v>
      </c>
      <c r="G1839" t="s">
        <v>3699</v>
      </c>
      <c r="H1839">
        <v>4</v>
      </c>
      <c r="I1839">
        <v>6.5000000000000002E-2</v>
      </c>
      <c r="J1839">
        <v>1</v>
      </c>
      <c r="K1839">
        <v>6.5000000000000002E-2</v>
      </c>
      <c r="L1839" t="s">
        <v>330</v>
      </c>
      <c r="M1839">
        <v>521</v>
      </c>
      <c r="N1839" t="s">
        <v>3915</v>
      </c>
      <c r="O1839">
        <v>7497</v>
      </c>
      <c r="P1839" t="s">
        <v>439</v>
      </c>
      <c r="Q1839">
        <v>9</v>
      </c>
      <c r="R1839" t="s">
        <v>1162</v>
      </c>
      <c r="S1839">
        <v>1000319</v>
      </c>
      <c r="T1839" t="s">
        <v>2084</v>
      </c>
      <c r="U1839">
        <v>636</v>
      </c>
      <c r="V1839" s="230">
        <v>12</v>
      </c>
      <c r="W1839" s="230" t="s">
        <v>1038</v>
      </c>
      <c r="X1839" s="230">
        <v>5</v>
      </c>
    </row>
    <row r="1840" spans="1:24" hidden="1">
      <c r="A1840">
        <v>2267</v>
      </c>
      <c r="B1840" t="s">
        <v>1802</v>
      </c>
      <c r="C1840">
        <v>61112090000</v>
      </c>
      <c r="D1840" t="s">
        <v>764</v>
      </c>
      <c r="E1840" t="s">
        <v>3671</v>
      </c>
      <c r="F1840">
        <v>54</v>
      </c>
      <c r="G1840" t="s">
        <v>4310</v>
      </c>
      <c r="H1840">
        <v>7</v>
      </c>
      <c r="I1840">
        <v>0.12</v>
      </c>
      <c r="J1840">
        <v>1</v>
      </c>
      <c r="K1840">
        <v>0.12</v>
      </c>
      <c r="L1840" t="s">
        <v>330</v>
      </c>
      <c r="M1840">
        <v>521</v>
      </c>
      <c r="N1840" t="s">
        <v>428</v>
      </c>
      <c r="O1840">
        <v>7505</v>
      </c>
      <c r="P1840" t="s">
        <v>439</v>
      </c>
      <c r="Q1840">
        <v>9</v>
      </c>
      <c r="R1840" t="s">
        <v>1162</v>
      </c>
      <c r="S1840">
        <v>1000319</v>
      </c>
      <c r="T1840" t="s">
        <v>2068</v>
      </c>
      <c r="U1840">
        <v>646</v>
      </c>
      <c r="V1840" s="230">
        <v>14</v>
      </c>
      <c r="W1840" s="230" t="s">
        <v>1038</v>
      </c>
      <c r="X1840" s="230">
        <v>5</v>
      </c>
    </row>
    <row r="1841" spans="1:24" hidden="1">
      <c r="A1841">
        <v>2268</v>
      </c>
      <c r="B1841" t="s">
        <v>1803</v>
      </c>
      <c r="C1841">
        <v>61046200000</v>
      </c>
      <c r="D1841" t="s">
        <v>1804</v>
      </c>
      <c r="E1841" t="s">
        <v>3671</v>
      </c>
      <c r="F1841">
        <v>54</v>
      </c>
      <c r="G1841" t="s">
        <v>3656</v>
      </c>
      <c r="H1841">
        <v>3</v>
      </c>
      <c r="I1841">
        <v>0.155</v>
      </c>
      <c r="J1841">
        <v>1</v>
      </c>
      <c r="K1841">
        <v>0.155</v>
      </c>
      <c r="L1841" t="s">
        <v>330</v>
      </c>
      <c r="M1841">
        <v>521</v>
      </c>
      <c r="N1841" t="s">
        <v>428</v>
      </c>
      <c r="O1841">
        <v>7505</v>
      </c>
      <c r="P1841" t="s">
        <v>439</v>
      </c>
      <c r="Q1841">
        <v>9</v>
      </c>
      <c r="R1841" t="s">
        <v>1162</v>
      </c>
      <c r="S1841">
        <v>1000319</v>
      </c>
      <c r="T1841" t="s">
        <v>2070</v>
      </c>
      <c r="U1841">
        <v>639</v>
      </c>
      <c r="V1841" s="230">
        <v>14</v>
      </c>
      <c r="W1841" s="230" t="s">
        <v>1063</v>
      </c>
      <c r="X1841" s="230">
        <v>13</v>
      </c>
    </row>
    <row r="1842" spans="1:24" hidden="1">
      <c r="A1842">
        <v>2269</v>
      </c>
      <c r="B1842" t="s">
        <v>1805</v>
      </c>
      <c r="C1842">
        <v>61112090000</v>
      </c>
      <c r="D1842" t="s">
        <v>764</v>
      </c>
      <c r="E1842" t="s">
        <v>3671</v>
      </c>
      <c r="F1842">
        <v>54</v>
      </c>
      <c r="G1842" t="s">
        <v>4310</v>
      </c>
      <c r="H1842">
        <v>7</v>
      </c>
      <c r="I1842">
        <v>9.5000000000000001E-2</v>
      </c>
      <c r="J1842">
        <v>1</v>
      </c>
      <c r="K1842">
        <v>9.5000000000000001E-2</v>
      </c>
      <c r="L1842" t="s">
        <v>330</v>
      </c>
      <c r="M1842">
        <v>521</v>
      </c>
      <c r="N1842" t="s">
        <v>428</v>
      </c>
      <c r="O1842">
        <v>7505</v>
      </c>
      <c r="P1842" t="s">
        <v>439</v>
      </c>
      <c r="Q1842">
        <v>9</v>
      </c>
      <c r="R1842" t="s">
        <v>1162</v>
      </c>
      <c r="S1842">
        <v>1000319</v>
      </c>
      <c r="T1842" t="s">
        <v>2084</v>
      </c>
      <c r="U1842">
        <v>636</v>
      </c>
      <c r="V1842" s="230">
        <v>14</v>
      </c>
      <c r="W1842" s="230" t="s">
        <v>1046</v>
      </c>
      <c r="X1842" s="230">
        <v>12</v>
      </c>
    </row>
    <row r="1843" spans="1:24" hidden="1">
      <c r="A1843">
        <v>2270</v>
      </c>
      <c r="B1843" t="s">
        <v>1806</v>
      </c>
      <c r="C1843">
        <v>61112090000</v>
      </c>
      <c r="D1843" t="s">
        <v>760</v>
      </c>
      <c r="E1843" t="s">
        <v>3671</v>
      </c>
      <c r="F1843">
        <v>54</v>
      </c>
      <c r="G1843" t="s">
        <v>4310</v>
      </c>
      <c r="H1843">
        <v>7</v>
      </c>
      <c r="I1843">
        <v>0.09</v>
      </c>
      <c r="J1843">
        <v>1</v>
      </c>
      <c r="K1843">
        <v>0.09</v>
      </c>
      <c r="L1843" t="s">
        <v>330</v>
      </c>
      <c r="M1843">
        <v>521</v>
      </c>
      <c r="N1843" t="s">
        <v>428</v>
      </c>
      <c r="O1843">
        <v>7505</v>
      </c>
      <c r="P1843" t="s">
        <v>439</v>
      </c>
      <c r="Q1843">
        <v>9</v>
      </c>
      <c r="R1843" t="s">
        <v>1162</v>
      </c>
      <c r="S1843">
        <v>1000319</v>
      </c>
      <c r="T1843" t="s">
        <v>2089</v>
      </c>
      <c r="U1843">
        <v>634</v>
      </c>
      <c r="V1843" s="230">
        <v>12</v>
      </c>
      <c r="W1843" s="230" t="s">
        <v>1046</v>
      </c>
      <c r="X1843" s="230">
        <v>12</v>
      </c>
    </row>
    <row r="1844" spans="1:24" hidden="1">
      <c r="A1844">
        <v>2271</v>
      </c>
      <c r="B1844" t="s">
        <v>1807</v>
      </c>
      <c r="C1844">
        <v>61091000000</v>
      </c>
      <c r="D1844" t="s">
        <v>856</v>
      </c>
      <c r="E1844" t="s">
        <v>453</v>
      </c>
      <c r="F1844">
        <v>73</v>
      </c>
      <c r="G1844" t="s">
        <v>3656</v>
      </c>
      <c r="H1844">
        <v>3</v>
      </c>
      <c r="I1844">
        <v>0.16500000000000001</v>
      </c>
      <c r="J1844">
        <v>1</v>
      </c>
      <c r="K1844">
        <v>0.16500000000000001</v>
      </c>
      <c r="L1844" t="s">
        <v>330</v>
      </c>
      <c r="M1844">
        <v>521</v>
      </c>
      <c r="N1844" t="s">
        <v>428</v>
      </c>
      <c r="O1844">
        <v>7505</v>
      </c>
      <c r="P1844" t="s">
        <v>439</v>
      </c>
      <c r="Q1844">
        <v>9</v>
      </c>
      <c r="R1844" t="s">
        <v>1162</v>
      </c>
      <c r="S1844">
        <v>1000319</v>
      </c>
      <c r="T1844" t="s">
        <v>4402</v>
      </c>
      <c r="U1844">
        <v>664</v>
      </c>
      <c r="V1844" s="230">
        <v>14</v>
      </c>
      <c r="W1844" s="230" t="s">
        <v>1063</v>
      </c>
      <c r="X1844" s="230">
        <v>13</v>
      </c>
    </row>
    <row r="1845" spans="1:24" hidden="1">
      <c r="A1845">
        <v>2272</v>
      </c>
      <c r="B1845" t="s">
        <v>1808</v>
      </c>
      <c r="C1845">
        <v>61159699000</v>
      </c>
      <c r="D1845" t="s">
        <v>766</v>
      </c>
      <c r="E1845" t="s">
        <v>3664</v>
      </c>
      <c r="F1845">
        <v>42</v>
      </c>
      <c r="G1845" t="s">
        <v>3656</v>
      </c>
      <c r="H1845">
        <v>3</v>
      </c>
      <c r="I1845">
        <v>3.5000000000000003E-2</v>
      </c>
      <c r="J1845">
        <v>1</v>
      </c>
      <c r="K1845">
        <v>3.5000000000000003E-2</v>
      </c>
      <c r="L1845" t="s">
        <v>330</v>
      </c>
      <c r="M1845">
        <v>521</v>
      </c>
      <c r="N1845" t="s">
        <v>468</v>
      </c>
      <c r="O1845">
        <v>1760</v>
      </c>
      <c r="P1845" t="s">
        <v>425</v>
      </c>
      <c r="Q1845">
        <v>37</v>
      </c>
      <c r="R1845" t="s">
        <v>1162</v>
      </c>
      <c r="S1845">
        <v>1000319</v>
      </c>
      <c r="T1845" t="s">
        <v>4394</v>
      </c>
      <c r="U1845">
        <v>467</v>
      </c>
      <c r="V1845" s="230">
        <v>10</v>
      </c>
      <c r="W1845" s="230" t="s">
        <v>1046</v>
      </c>
      <c r="X1845" s="230">
        <v>12</v>
      </c>
    </row>
    <row r="1846" spans="1:24" hidden="1">
      <c r="A1846">
        <v>2273</v>
      </c>
      <c r="B1846" t="s">
        <v>1809</v>
      </c>
      <c r="C1846">
        <v>61159699000</v>
      </c>
      <c r="D1846" t="s">
        <v>766</v>
      </c>
      <c r="E1846" t="s">
        <v>3664</v>
      </c>
      <c r="F1846">
        <v>42</v>
      </c>
      <c r="G1846" t="s">
        <v>3656</v>
      </c>
      <c r="H1846">
        <v>3</v>
      </c>
      <c r="I1846">
        <v>0.04</v>
      </c>
      <c r="J1846">
        <v>1</v>
      </c>
      <c r="K1846">
        <v>0.04</v>
      </c>
      <c r="L1846" t="s">
        <v>330</v>
      </c>
      <c r="M1846">
        <v>521</v>
      </c>
      <c r="N1846" t="s">
        <v>468</v>
      </c>
      <c r="O1846">
        <v>1760</v>
      </c>
      <c r="P1846" t="s">
        <v>425</v>
      </c>
      <c r="Q1846">
        <v>37</v>
      </c>
      <c r="R1846" t="s">
        <v>1162</v>
      </c>
      <c r="S1846">
        <v>1000319</v>
      </c>
      <c r="T1846" t="s">
        <v>4403</v>
      </c>
      <c r="U1846">
        <v>704</v>
      </c>
      <c r="V1846" s="230">
        <v>10</v>
      </c>
      <c r="W1846" s="230" t="s">
        <v>1046</v>
      </c>
      <c r="X1846" s="230">
        <v>12</v>
      </c>
    </row>
    <row r="1847" spans="1:24" hidden="1">
      <c r="A1847">
        <v>2274</v>
      </c>
      <c r="B1847" t="s">
        <v>1810</v>
      </c>
      <c r="C1847">
        <v>61152100000</v>
      </c>
      <c r="D1847" t="s">
        <v>1811</v>
      </c>
      <c r="E1847" t="s">
        <v>3786</v>
      </c>
      <c r="F1847">
        <v>403</v>
      </c>
      <c r="G1847" t="s">
        <v>3656</v>
      </c>
      <c r="H1847">
        <v>3</v>
      </c>
      <c r="I1847">
        <v>0.04</v>
      </c>
      <c r="J1847">
        <v>1</v>
      </c>
      <c r="K1847">
        <v>0.04</v>
      </c>
      <c r="L1847" t="s">
        <v>330</v>
      </c>
      <c r="M1847">
        <v>521</v>
      </c>
      <c r="N1847" t="s">
        <v>468</v>
      </c>
      <c r="O1847">
        <v>1760</v>
      </c>
      <c r="P1847" t="s">
        <v>425</v>
      </c>
      <c r="Q1847">
        <v>37</v>
      </c>
      <c r="R1847" t="s">
        <v>1162</v>
      </c>
      <c r="S1847">
        <v>1000319</v>
      </c>
      <c r="T1847" t="s">
        <v>4403</v>
      </c>
      <c r="U1847">
        <v>704</v>
      </c>
      <c r="V1847" s="230">
        <v>10</v>
      </c>
      <c r="W1847" s="230" t="s">
        <v>1046</v>
      </c>
      <c r="X1847" s="230">
        <v>12</v>
      </c>
    </row>
    <row r="1848" spans="1:24" hidden="1">
      <c r="A1848">
        <v>2275</v>
      </c>
      <c r="B1848" t="s">
        <v>1812</v>
      </c>
      <c r="C1848">
        <v>61152100000</v>
      </c>
      <c r="D1848" t="s">
        <v>1811</v>
      </c>
      <c r="E1848" t="s">
        <v>3786</v>
      </c>
      <c r="F1848">
        <v>403</v>
      </c>
      <c r="G1848" t="s">
        <v>3656</v>
      </c>
      <c r="H1848">
        <v>3</v>
      </c>
      <c r="I1848">
        <v>3.5000000000000003E-2</v>
      </c>
      <c r="J1848">
        <v>1</v>
      </c>
      <c r="K1848">
        <v>3.5000000000000003E-2</v>
      </c>
      <c r="L1848" t="s">
        <v>330</v>
      </c>
      <c r="M1848">
        <v>521</v>
      </c>
      <c r="N1848" t="s">
        <v>468</v>
      </c>
      <c r="O1848">
        <v>1760</v>
      </c>
      <c r="P1848" t="s">
        <v>425</v>
      </c>
      <c r="Q1848">
        <v>37</v>
      </c>
      <c r="R1848" t="s">
        <v>1162</v>
      </c>
      <c r="S1848">
        <v>1000319</v>
      </c>
      <c r="T1848" t="s">
        <v>4391</v>
      </c>
      <c r="U1848">
        <v>472</v>
      </c>
      <c r="V1848" s="230">
        <v>10</v>
      </c>
      <c r="W1848" s="230" t="s">
        <v>1046</v>
      </c>
      <c r="X1848" s="230">
        <v>12</v>
      </c>
    </row>
    <row r="1849" spans="1:24" hidden="1">
      <c r="A1849">
        <v>2276</v>
      </c>
      <c r="B1849" t="s">
        <v>1813</v>
      </c>
      <c r="C1849">
        <v>61159699000</v>
      </c>
      <c r="D1849" t="s">
        <v>766</v>
      </c>
      <c r="E1849" t="s">
        <v>3664</v>
      </c>
      <c r="F1849">
        <v>42</v>
      </c>
      <c r="G1849" t="s">
        <v>3656</v>
      </c>
      <c r="H1849">
        <v>3</v>
      </c>
      <c r="I1849">
        <v>0.02</v>
      </c>
      <c r="J1849">
        <v>1</v>
      </c>
      <c r="K1849">
        <v>0.02</v>
      </c>
      <c r="L1849" t="s">
        <v>330</v>
      </c>
      <c r="M1849">
        <v>521</v>
      </c>
      <c r="N1849" t="s">
        <v>468</v>
      </c>
      <c r="O1849">
        <v>1760</v>
      </c>
      <c r="P1849" t="s">
        <v>4433</v>
      </c>
      <c r="Q1849" t="s">
        <v>4355</v>
      </c>
      <c r="R1849" t="s">
        <v>1162</v>
      </c>
      <c r="S1849">
        <v>1000319</v>
      </c>
      <c r="T1849" t="s">
        <v>1150</v>
      </c>
      <c r="U1849">
        <v>579</v>
      </c>
      <c r="V1849" s="230">
        <v>13</v>
      </c>
      <c r="W1849" s="230" t="s">
        <v>1046</v>
      </c>
      <c r="X1849" s="230">
        <v>12</v>
      </c>
    </row>
    <row r="1850" spans="1:24" hidden="1">
      <c r="A1850">
        <v>2277</v>
      </c>
      <c r="B1850" t="s">
        <v>1814</v>
      </c>
      <c r="C1850">
        <v>61159699000</v>
      </c>
      <c r="D1850" t="s">
        <v>766</v>
      </c>
      <c r="E1850" t="s">
        <v>3664</v>
      </c>
      <c r="F1850">
        <v>42</v>
      </c>
      <c r="G1850" t="s">
        <v>3656</v>
      </c>
      <c r="H1850">
        <v>3</v>
      </c>
      <c r="I1850">
        <v>2.5000000000000001E-2</v>
      </c>
      <c r="J1850">
        <v>1</v>
      </c>
      <c r="K1850">
        <v>2.5000000000000001E-2</v>
      </c>
      <c r="L1850" t="s">
        <v>330</v>
      </c>
      <c r="M1850">
        <v>521</v>
      </c>
      <c r="N1850" t="s">
        <v>468</v>
      </c>
      <c r="O1850">
        <v>1760</v>
      </c>
      <c r="P1850" t="s">
        <v>3856</v>
      </c>
      <c r="Q1850">
        <v>13</v>
      </c>
      <c r="R1850" t="s">
        <v>1162</v>
      </c>
      <c r="S1850">
        <v>1000319</v>
      </c>
      <c r="T1850" t="s">
        <v>2070</v>
      </c>
      <c r="U1850">
        <v>639</v>
      </c>
      <c r="V1850" s="230">
        <v>13</v>
      </c>
      <c r="W1850" s="230" t="s">
        <v>1046</v>
      </c>
      <c r="X1850" s="230">
        <v>12</v>
      </c>
    </row>
    <row r="1851" spans="1:24" hidden="1">
      <c r="A1851">
        <v>2278</v>
      </c>
      <c r="B1851" t="s">
        <v>1815</v>
      </c>
      <c r="C1851">
        <v>61152100000</v>
      </c>
      <c r="D1851" t="s">
        <v>1811</v>
      </c>
      <c r="E1851" t="s">
        <v>3786</v>
      </c>
      <c r="F1851">
        <v>403</v>
      </c>
      <c r="G1851" t="s">
        <v>3656</v>
      </c>
      <c r="H1851">
        <v>3</v>
      </c>
      <c r="I1851">
        <v>0.02</v>
      </c>
      <c r="J1851">
        <v>1</v>
      </c>
      <c r="K1851">
        <v>0.02</v>
      </c>
      <c r="L1851" t="s">
        <v>330</v>
      </c>
      <c r="M1851">
        <v>521</v>
      </c>
      <c r="N1851" t="s">
        <v>468</v>
      </c>
      <c r="O1851">
        <v>1760</v>
      </c>
      <c r="P1851" t="s">
        <v>3878</v>
      </c>
      <c r="Q1851">
        <v>56</v>
      </c>
      <c r="R1851" t="s">
        <v>1162</v>
      </c>
      <c r="S1851">
        <v>1000319</v>
      </c>
      <c r="T1851" t="s">
        <v>1150</v>
      </c>
      <c r="U1851">
        <v>579</v>
      </c>
      <c r="V1851" s="230">
        <v>10</v>
      </c>
      <c r="W1851" s="230" t="s">
        <v>1046</v>
      </c>
      <c r="X1851" s="230">
        <v>12</v>
      </c>
    </row>
    <row r="1852" spans="1:24" hidden="1">
      <c r="A1852">
        <v>2279</v>
      </c>
      <c r="B1852" t="s">
        <v>1816</v>
      </c>
      <c r="C1852">
        <v>61152100000</v>
      </c>
      <c r="D1852" t="s">
        <v>1811</v>
      </c>
      <c r="E1852" t="s">
        <v>3786</v>
      </c>
      <c r="F1852">
        <v>403</v>
      </c>
      <c r="G1852" t="s">
        <v>3656</v>
      </c>
      <c r="H1852">
        <v>3</v>
      </c>
      <c r="I1852">
        <v>2.5000000000000001E-2</v>
      </c>
      <c r="J1852">
        <v>1</v>
      </c>
      <c r="K1852">
        <v>2.5000000000000001E-2</v>
      </c>
      <c r="L1852" t="s">
        <v>330</v>
      </c>
      <c r="M1852">
        <v>521</v>
      </c>
      <c r="N1852" t="s">
        <v>468</v>
      </c>
      <c r="O1852">
        <v>1760</v>
      </c>
      <c r="P1852" t="s">
        <v>3878</v>
      </c>
      <c r="Q1852">
        <v>56</v>
      </c>
      <c r="R1852" t="s">
        <v>1162</v>
      </c>
      <c r="S1852">
        <v>1000319</v>
      </c>
      <c r="T1852" t="s">
        <v>2063</v>
      </c>
      <c r="U1852">
        <v>640</v>
      </c>
      <c r="V1852" s="230">
        <v>10</v>
      </c>
      <c r="W1852" s="230" t="s">
        <v>1046</v>
      </c>
      <c r="X1852" s="230">
        <v>12</v>
      </c>
    </row>
    <row r="1853" spans="1:24" hidden="1">
      <c r="A1853">
        <v>2280</v>
      </c>
      <c r="B1853" t="s">
        <v>1817</v>
      </c>
      <c r="C1853">
        <v>61159699000</v>
      </c>
      <c r="D1853" t="s">
        <v>766</v>
      </c>
      <c r="E1853" t="s">
        <v>3664</v>
      </c>
      <c r="F1853">
        <v>42</v>
      </c>
      <c r="G1853" t="s">
        <v>3656</v>
      </c>
      <c r="H1853">
        <v>3</v>
      </c>
      <c r="I1853">
        <v>0.02</v>
      </c>
      <c r="J1853">
        <v>1</v>
      </c>
      <c r="K1853">
        <v>0.02</v>
      </c>
      <c r="L1853" t="s">
        <v>330</v>
      </c>
      <c r="M1853">
        <v>521</v>
      </c>
      <c r="N1853" t="s">
        <v>468</v>
      </c>
      <c r="O1853">
        <v>1760</v>
      </c>
      <c r="P1853" t="s">
        <v>3878</v>
      </c>
      <c r="Q1853">
        <v>56</v>
      </c>
      <c r="R1853" t="s">
        <v>1162</v>
      </c>
      <c r="S1853">
        <v>1000319</v>
      </c>
      <c r="T1853" t="s">
        <v>2090</v>
      </c>
      <c r="U1853">
        <v>638</v>
      </c>
      <c r="V1853" s="230">
        <v>6</v>
      </c>
      <c r="W1853" s="230" t="s">
        <v>1046</v>
      </c>
      <c r="X1853" s="230">
        <v>12</v>
      </c>
    </row>
    <row r="1854" spans="1:24" hidden="1">
      <c r="A1854">
        <v>2281</v>
      </c>
      <c r="B1854" t="s">
        <v>1818</v>
      </c>
      <c r="C1854">
        <v>64052099000</v>
      </c>
      <c r="D1854" t="s">
        <v>855</v>
      </c>
      <c r="E1854" t="s">
        <v>3672</v>
      </c>
      <c r="F1854">
        <v>55</v>
      </c>
      <c r="G1854" t="s">
        <v>3656</v>
      </c>
      <c r="H1854">
        <v>3</v>
      </c>
      <c r="I1854">
        <v>7.4999999999999997E-2</v>
      </c>
      <c r="J1854">
        <v>1</v>
      </c>
      <c r="K1854">
        <v>7.4999999999999997E-2</v>
      </c>
      <c r="L1854" t="s">
        <v>330</v>
      </c>
      <c r="M1854">
        <v>521</v>
      </c>
      <c r="N1854" t="s">
        <v>3915</v>
      </c>
      <c r="O1854">
        <v>7497</v>
      </c>
      <c r="P1854" t="s">
        <v>3790</v>
      </c>
      <c r="Q1854">
        <v>25</v>
      </c>
      <c r="R1854" t="s">
        <v>1162</v>
      </c>
      <c r="S1854">
        <v>1000319</v>
      </c>
      <c r="T1854" t="s">
        <v>4404</v>
      </c>
      <c r="U1854">
        <v>709</v>
      </c>
      <c r="V1854" s="230">
        <v>20</v>
      </c>
      <c r="W1854" s="230" t="s">
        <v>1064</v>
      </c>
      <c r="X1854" s="230">
        <v>7</v>
      </c>
    </row>
    <row r="1855" spans="1:24" hidden="1">
      <c r="A1855">
        <v>2282</v>
      </c>
      <c r="B1855" t="s">
        <v>1819</v>
      </c>
      <c r="C1855">
        <v>64029991000</v>
      </c>
      <c r="D1855" t="s">
        <v>552</v>
      </c>
      <c r="E1855" t="s">
        <v>3672</v>
      </c>
      <c r="F1855">
        <v>55</v>
      </c>
      <c r="G1855" t="s">
        <v>3656</v>
      </c>
      <c r="H1855">
        <v>3</v>
      </c>
      <c r="I1855">
        <v>0.06</v>
      </c>
      <c r="J1855">
        <v>1</v>
      </c>
      <c r="K1855">
        <v>0.06</v>
      </c>
      <c r="L1855" t="s">
        <v>330</v>
      </c>
      <c r="M1855">
        <v>521</v>
      </c>
      <c r="N1855" t="s">
        <v>3915</v>
      </c>
      <c r="O1855">
        <v>7497</v>
      </c>
      <c r="P1855" t="s">
        <v>4434</v>
      </c>
      <c r="Q1855" t="s">
        <v>4360</v>
      </c>
      <c r="R1855" t="s">
        <v>1162</v>
      </c>
      <c r="S1855">
        <v>1000319</v>
      </c>
      <c r="T1855" t="s">
        <v>4404</v>
      </c>
      <c r="U1855">
        <v>709</v>
      </c>
      <c r="V1855" s="230">
        <v>20</v>
      </c>
      <c r="W1855" s="230" t="s">
        <v>1073</v>
      </c>
      <c r="X1855" s="230">
        <v>8</v>
      </c>
    </row>
    <row r="1856" spans="1:24" hidden="1">
      <c r="A1856">
        <v>2283</v>
      </c>
      <c r="B1856" t="s">
        <v>1820</v>
      </c>
      <c r="C1856">
        <v>64029991000</v>
      </c>
      <c r="D1856" t="s">
        <v>552</v>
      </c>
      <c r="E1856" t="s">
        <v>3672</v>
      </c>
      <c r="F1856">
        <v>55</v>
      </c>
      <c r="G1856" t="s">
        <v>3656</v>
      </c>
      <c r="H1856">
        <v>3</v>
      </c>
      <c r="I1856">
        <v>0.06</v>
      </c>
      <c r="J1856">
        <v>1</v>
      </c>
      <c r="K1856">
        <v>0.06</v>
      </c>
      <c r="L1856" t="s">
        <v>330</v>
      </c>
      <c r="M1856">
        <v>521</v>
      </c>
      <c r="N1856" t="s">
        <v>3915</v>
      </c>
      <c r="O1856">
        <v>7497</v>
      </c>
      <c r="P1856" t="s">
        <v>4434</v>
      </c>
      <c r="Q1856" t="s">
        <v>4360</v>
      </c>
      <c r="R1856" t="s">
        <v>1162</v>
      </c>
      <c r="S1856">
        <v>1000319</v>
      </c>
      <c r="T1856" t="s">
        <v>4404</v>
      </c>
      <c r="U1856">
        <v>709</v>
      </c>
      <c r="V1856" s="230">
        <v>20</v>
      </c>
      <c r="W1856" s="230" t="s">
        <v>1073</v>
      </c>
      <c r="X1856" s="230">
        <v>8</v>
      </c>
    </row>
    <row r="1857" spans="1:24" hidden="1">
      <c r="A1857">
        <v>2284</v>
      </c>
      <c r="B1857" t="s">
        <v>1821</v>
      </c>
      <c r="C1857">
        <v>61091000000</v>
      </c>
      <c r="D1857" t="s">
        <v>872</v>
      </c>
      <c r="E1857" t="s">
        <v>453</v>
      </c>
      <c r="F1857">
        <v>73</v>
      </c>
      <c r="G1857" t="s">
        <v>3699</v>
      </c>
      <c r="H1857">
        <v>4</v>
      </c>
      <c r="I1857">
        <v>0.05</v>
      </c>
      <c r="J1857">
        <v>1</v>
      </c>
      <c r="K1857">
        <v>0.05</v>
      </c>
      <c r="L1857" t="s">
        <v>330</v>
      </c>
      <c r="M1857">
        <v>521</v>
      </c>
      <c r="N1857" t="s">
        <v>3915</v>
      </c>
      <c r="O1857">
        <v>7497</v>
      </c>
      <c r="P1857" t="s">
        <v>439</v>
      </c>
      <c r="Q1857">
        <v>9</v>
      </c>
      <c r="R1857" t="s">
        <v>1162</v>
      </c>
      <c r="S1857">
        <v>1000319</v>
      </c>
      <c r="T1857" t="s">
        <v>2068</v>
      </c>
      <c r="U1857">
        <v>646</v>
      </c>
      <c r="V1857" s="230">
        <v>10</v>
      </c>
      <c r="W1857" s="230" t="s">
        <v>1048</v>
      </c>
      <c r="X1857" s="230">
        <v>4</v>
      </c>
    </row>
    <row r="1858" spans="1:24" hidden="1">
      <c r="A1858">
        <v>2285</v>
      </c>
      <c r="B1858" t="s">
        <v>1822</v>
      </c>
      <c r="C1858">
        <v>61091000000</v>
      </c>
      <c r="D1858" t="s">
        <v>872</v>
      </c>
      <c r="E1858" t="s">
        <v>453</v>
      </c>
      <c r="F1858">
        <v>73</v>
      </c>
      <c r="G1858" t="s">
        <v>3699</v>
      </c>
      <c r="H1858">
        <v>4</v>
      </c>
      <c r="I1858">
        <v>0.04</v>
      </c>
      <c r="J1858">
        <v>1</v>
      </c>
      <c r="K1858">
        <v>0.04</v>
      </c>
      <c r="L1858" t="s">
        <v>330</v>
      </c>
      <c r="M1858">
        <v>521</v>
      </c>
      <c r="N1858" t="s">
        <v>3915</v>
      </c>
      <c r="O1858">
        <v>7497</v>
      </c>
      <c r="P1858" t="s">
        <v>439</v>
      </c>
      <c r="Q1858">
        <v>9</v>
      </c>
      <c r="R1858" t="s">
        <v>1162</v>
      </c>
      <c r="S1858">
        <v>1000319</v>
      </c>
      <c r="T1858" t="s">
        <v>2065</v>
      </c>
      <c r="U1858">
        <v>647</v>
      </c>
      <c r="V1858" s="230">
        <v>12</v>
      </c>
      <c r="W1858" s="230" t="s">
        <v>1046</v>
      </c>
      <c r="X1858" s="230">
        <v>12</v>
      </c>
    </row>
    <row r="1859" spans="1:24" hidden="1">
      <c r="A1859">
        <v>2286</v>
      </c>
      <c r="B1859" t="s">
        <v>1823</v>
      </c>
      <c r="C1859">
        <v>61112090000</v>
      </c>
      <c r="D1859" t="s">
        <v>731</v>
      </c>
      <c r="E1859" t="s">
        <v>3727</v>
      </c>
      <c r="F1859">
        <v>264</v>
      </c>
      <c r="G1859" t="s">
        <v>4311</v>
      </c>
      <c r="H1859">
        <v>6</v>
      </c>
      <c r="I1859">
        <v>3.5000000000000003E-2</v>
      </c>
      <c r="J1859">
        <v>1</v>
      </c>
      <c r="K1859">
        <v>3.5000000000000003E-2</v>
      </c>
      <c r="L1859" t="s">
        <v>330</v>
      </c>
      <c r="M1859">
        <v>521</v>
      </c>
      <c r="N1859" t="s">
        <v>440</v>
      </c>
      <c r="O1859">
        <v>7485</v>
      </c>
      <c r="P1859" t="s">
        <v>439</v>
      </c>
      <c r="Q1859">
        <v>9</v>
      </c>
      <c r="R1859" t="s">
        <v>1162</v>
      </c>
      <c r="S1859">
        <v>1000319</v>
      </c>
      <c r="T1859" t="s">
        <v>2068</v>
      </c>
      <c r="U1859">
        <v>646</v>
      </c>
      <c r="V1859" s="230">
        <v>8</v>
      </c>
      <c r="W1859" s="230" t="s">
        <v>1046</v>
      </c>
      <c r="X1859" s="230">
        <v>12</v>
      </c>
    </row>
    <row r="1860" spans="1:24" hidden="1">
      <c r="A1860">
        <v>2287</v>
      </c>
      <c r="B1860" t="s">
        <v>1824</v>
      </c>
      <c r="C1860">
        <v>61034200090</v>
      </c>
      <c r="D1860" t="s">
        <v>512</v>
      </c>
      <c r="E1860" t="s">
        <v>442</v>
      </c>
      <c r="F1860">
        <v>24</v>
      </c>
      <c r="G1860" t="s">
        <v>3699</v>
      </c>
      <c r="H1860">
        <v>4</v>
      </c>
      <c r="I1860">
        <v>0.04</v>
      </c>
      <c r="J1860">
        <v>1</v>
      </c>
      <c r="K1860">
        <v>0.04</v>
      </c>
      <c r="L1860" t="s">
        <v>330</v>
      </c>
      <c r="M1860">
        <v>521</v>
      </c>
      <c r="N1860" t="s">
        <v>440</v>
      </c>
      <c r="O1860">
        <v>7485</v>
      </c>
      <c r="P1860" t="s">
        <v>439</v>
      </c>
      <c r="Q1860">
        <v>9</v>
      </c>
      <c r="R1860" t="s">
        <v>1162</v>
      </c>
      <c r="S1860">
        <v>1000319</v>
      </c>
      <c r="T1860" t="s">
        <v>4392</v>
      </c>
      <c r="U1860">
        <v>684</v>
      </c>
      <c r="V1860" s="230">
        <v>0</v>
      </c>
      <c r="W1860" s="230" t="s">
        <v>1050</v>
      </c>
      <c r="X1860" s="230">
        <v>20</v>
      </c>
    </row>
    <row r="1861" spans="1:24" hidden="1">
      <c r="A1861">
        <v>2288</v>
      </c>
      <c r="B1861" t="s">
        <v>1825</v>
      </c>
      <c r="C1861">
        <v>61091000000</v>
      </c>
      <c r="D1861" t="s">
        <v>839</v>
      </c>
      <c r="E1861" t="s">
        <v>453</v>
      </c>
      <c r="F1861">
        <v>73</v>
      </c>
      <c r="G1861" t="s">
        <v>3699</v>
      </c>
      <c r="H1861">
        <v>4</v>
      </c>
      <c r="I1861">
        <v>0.04</v>
      </c>
      <c r="J1861">
        <v>1</v>
      </c>
      <c r="K1861">
        <v>0.04</v>
      </c>
      <c r="L1861" t="s">
        <v>330</v>
      </c>
      <c r="M1861">
        <v>521</v>
      </c>
      <c r="N1861" t="s">
        <v>440</v>
      </c>
      <c r="O1861">
        <v>7485</v>
      </c>
      <c r="P1861" t="s">
        <v>439</v>
      </c>
      <c r="Q1861">
        <v>9</v>
      </c>
      <c r="R1861" t="s">
        <v>1162</v>
      </c>
      <c r="S1861">
        <v>1000319</v>
      </c>
      <c r="T1861" t="s">
        <v>2084</v>
      </c>
      <c r="U1861">
        <v>636</v>
      </c>
      <c r="V1861" s="230">
        <v>7</v>
      </c>
      <c r="W1861" s="230" t="s">
        <v>1046</v>
      </c>
      <c r="X1861" s="230">
        <v>12</v>
      </c>
    </row>
    <row r="1862" spans="1:24" hidden="1">
      <c r="A1862">
        <v>2289</v>
      </c>
      <c r="B1862" t="s">
        <v>1826</v>
      </c>
      <c r="C1862">
        <v>65050090000</v>
      </c>
      <c r="D1862" t="s">
        <v>734</v>
      </c>
      <c r="E1862" t="s">
        <v>434</v>
      </c>
      <c r="F1862">
        <v>5</v>
      </c>
      <c r="G1862" t="s">
        <v>3699</v>
      </c>
      <c r="H1862">
        <v>4</v>
      </c>
      <c r="I1862">
        <v>0.02</v>
      </c>
      <c r="J1862">
        <v>1</v>
      </c>
      <c r="K1862">
        <v>0.02</v>
      </c>
      <c r="L1862" t="s">
        <v>330</v>
      </c>
      <c r="M1862">
        <v>521</v>
      </c>
      <c r="N1862" t="s">
        <v>3915</v>
      </c>
      <c r="O1862">
        <v>7497</v>
      </c>
      <c r="P1862" t="s">
        <v>439</v>
      </c>
      <c r="Q1862">
        <v>9</v>
      </c>
      <c r="R1862" t="s">
        <v>1162</v>
      </c>
      <c r="S1862">
        <v>1000319</v>
      </c>
      <c r="T1862">
        <v>39</v>
      </c>
      <c r="U1862">
        <v>275</v>
      </c>
      <c r="V1862" s="230">
        <v>6</v>
      </c>
      <c r="W1862" s="230" t="s">
        <v>3917</v>
      </c>
      <c r="X1862" s="230">
        <v>29</v>
      </c>
    </row>
    <row r="1863" spans="1:24" hidden="1">
      <c r="A1863">
        <v>2290</v>
      </c>
      <c r="B1863" t="s">
        <v>1827</v>
      </c>
      <c r="C1863">
        <v>61159500000</v>
      </c>
      <c r="D1863" t="s">
        <v>768</v>
      </c>
      <c r="E1863" t="s">
        <v>3664</v>
      </c>
      <c r="F1863">
        <v>42</v>
      </c>
      <c r="G1863" t="s">
        <v>3699</v>
      </c>
      <c r="H1863">
        <v>4</v>
      </c>
      <c r="I1863">
        <v>0.03</v>
      </c>
      <c r="J1863">
        <v>1</v>
      </c>
      <c r="K1863">
        <v>0.03</v>
      </c>
      <c r="L1863" t="s">
        <v>330</v>
      </c>
      <c r="M1863">
        <v>521</v>
      </c>
      <c r="N1863" t="s">
        <v>436</v>
      </c>
      <c r="O1863">
        <v>1840</v>
      </c>
      <c r="P1863" t="s">
        <v>439</v>
      </c>
      <c r="Q1863">
        <v>9</v>
      </c>
      <c r="R1863" t="s">
        <v>1162</v>
      </c>
      <c r="S1863">
        <v>1000319</v>
      </c>
      <c r="T1863" t="s">
        <v>2063</v>
      </c>
      <c r="U1863">
        <v>640</v>
      </c>
      <c r="V1863" s="230">
        <v>6</v>
      </c>
      <c r="W1863" s="230" t="s">
        <v>1073</v>
      </c>
      <c r="X1863" s="230">
        <v>8</v>
      </c>
    </row>
    <row r="1864" spans="1:24" hidden="1">
      <c r="A1864">
        <v>2291</v>
      </c>
      <c r="B1864" t="s">
        <v>1828</v>
      </c>
      <c r="C1864">
        <v>61159500000</v>
      </c>
      <c r="D1864" t="s">
        <v>768</v>
      </c>
      <c r="E1864" t="s">
        <v>3664</v>
      </c>
      <c r="F1864">
        <v>42</v>
      </c>
      <c r="G1864" t="s">
        <v>3699</v>
      </c>
      <c r="H1864">
        <v>4</v>
      </c>
      <c r="I1864">
        <v>1.4999999999999999E-2</v>
      </c>
      <c r="J1864">
        <v>1</v>
      </c>
      <c r="K1864">
        <v>1.4999999999999999E-2</v>
      </c>
      <c r="L1864" t="s">
        <v>330</v>
      </c>
      <c r="M1864">
        <v>521</v>
      </c>
      <c r="N1864" t="s">
        <v>436</v>
      </c>
      <c r="O1864">
        <v>1840</v>
      </c>
      <c r="P1864" t="s">
        <v>439</v>
      </c>
      <c r="Q1864">
        <v>9</v>
      </c>
      <c r="R1864" t="s">
        <v>1162</v>
      </c>
      <c r="S1864">
        <v>1000319</v>
      </c>
      <c r="T1864" t="s">
        <v>2093</v>
      </c>
      <c r="U1864">
        <v>644</v>
      </c>
      <c r="V1864" s="230">
        <v>5</v>
      </c>
      <c r="W1864" s="230" t="s">
        <v>1046</v>
      </c>
      <c r="X1864" s="230">
        <v>12</v>
      </c>
    </row>
    <row r="1865" spans="1:24" hidden="1">
      <c r="A1865">
        <v>2292</v>
      </c>
      <c r="B1865" t="s">
        <v>1829</v>
      </c>
      <c r="C1865">
        <v>61159500000</v>
      </c>
      <c r="D1865" t="s">
        <v>751</v>
      </c>
      <c r="E1865" t="s">
        <v>3664</v>
      </c>
      <c r="F1865">
        <v>42</v>
      </c>
      <c r="G1865" t="s">
        <v>3699</v>
      </c>
      <c r="H1865">
        <v>4</v>
      </c>
      <c r="I1865">
        <v>3.5000000000000003E-2</v>
      </c>
      <c r="J1865">
        <v>1</v>
      </c>
      <c r="K1865">
        <v>3.5000000000000003E-2</v>
      </c>
      <c r="L1865" t="s">
        <v>330</v>
      </c>
      <c r="M1865">
        <v>521</v>
      </c>
      <c r="N1865" t="s">
        <v>436</v>
      </c>
      <c r="O1865">
        <v>1840</v>
      </c>
      <c r="P1865" t="s">
        <v>439</v>
      </c>
      <c r="Q1865">
        <v>9</v>
      </c>
      <c r="R1865" t="s">
        <v>1162</v>
      </c>
      <c r="S1865">
        <v>1000319</v>
      </c>
      <c r="T1865" t="s">
        <v>4394</v>
      </c>
      <c r="U1865">
        <v>467</v>
      </c>
      <c r="V1865" s="230">
        <v>13</v>
      </c>
      <c r="W1865" s="230" t="s">
        <v>1046</v>
      </c>
      <c r="X1865" s="230">
        <v>12</v>
      </c>
    </row>
    <row r="1866" spans="1:24" hidden="1">
      <c r="A1866">
        <v>2293</v>
      </c>
      <c r="B1866" t="s">
        <v>1830</v>
      </c>
      <c r="C1866">
        <v>61159500000</v>
      </c>
      <c r="D1866" t="s">
        <v>748</v>
      </c>
      <c r="E1866" t="s">
        <v>3664</v>
      </c>
      <c r="F1866">
        <v>42</v>
      </c>
      <c r="G1866" t="s">
        <v>3656</v>
      </c>
      <c r="H1866">
        <v>3</v>
      </c>
      <c r="I1866">
        <v>4.4999999999999998E-2</v>
      </c>
      <c r="J1866">
        <v>1</v>
      </c>
      <c r="K1866">
        <v>4.4999999999999998E-2</v>
      </c>
      <c r="L1866" t="s">
        <v>330</v>
      </c>
      <c r="M1866">
        <v>521</v>
      </c>
      <c r="N1866" t="s">
        <v>436</v>
      </c>
      <c r="O1866">
        <v>1840</v>
      </c>
      <c r="P1866" t="s">
        <v>439</v>
      </c>
      <c r="Q1866">
        <v>9</v>
      </c>
      <c r="R1866" t="s">
        <v>1162</v>
      </c>
      <c r="S1866">
        <v>1000319</v>
      </c>
      <c r="T1866" t="s">
        <v>1185</v>
      </c>
      <c r="U1866">
        <v>666</v>
      </c>
      <c r="V1866" s="230">
        <v>9</v>
      </c>
      <c r="W1866" s="230" t="s">
        <v>1063</v>
      </c>
      <c r="X1866" s="230">
        <v>13</v>
      </c>
    </row>
    <row r="1867" spans="1:24" hidden="1">
      <c r="A1867">
        <v>2294</v>
      </c>
      <c r="B1867" t="s">
        <v>1831</v>
      </c>
      <c r="C1867">
        <v>61159500000</v>
      </c>
      <c r="D1867" t="s">
        <v>738</v>
      </c>
      <c r="E1867" t="s">
        <v>3664</v>
      </c>
      <c r="F1867">
        <v>42</v>
      </c>
      <c r="G1867" t="s">
        <v>3656</v>
      </c>
      <c r="H1867">
        <v>3</v>
      </c>
      <c r="I1867">
        <v>0.03</v>
      </c>
      <c r="J1867">
        <v>1</v>
      </c>
      <c r="K1867">
        <v>0.03</v>
      </c>
      <c r="L1867" t="s">
        <v>330</v>
      </c>
      <c r="M1867">
        <v>521</v>
      </c>
      <c r="N1867" t="s">
        <v>436</v>
      </c>
      <c r="O1867">
        <v>1840</v>
      </c>
      <c r="P1867" t="s">
        <v>439</v>
      </c>
      <c r="Q1867">
        <v>9</v>
      </c>
      <c r="R1867" t="s">
        <v>1162</v>
      </c>
      <c r="S1867">
        <v>1000319</v>
      </c>
      <c r="T1867">
        <v>36</v>
      </c>
      <c r="U1867">
        <v>52</v>
      </c>
      <c r="V1867" s="230">
        <v>8</v>
      </c>
      <c r="W1867" s="230" t="s">
        <v>1055</v>
      </c>
      <c r="X1867" s="230">
        <v>3</v>
      </c>
    </row>
    <row r="1868" spans="1:24" hidden="1">
      <c r="A1868">
        <v>2295</v>
      </c>
      <c r="B1868" t="s">
        <v>1832</v>
      </c>
      <c r="C1868">
        <v>61159500000</v>
      </c>
      <c r="D1868" t="s">
        <v>748</v>
      </c>
      <c r="E1868" t="s">
        <v>3664</v>
      </c>
      <c r="F1868">
        <v>42</v>
      </c>
      <c r="G1868" t="s">
        <v>3656</v>
      </c>
      <c r="H1868">
        <v>3</v>
      </c>
      <c r="I1868">
        <v>0.01</v>
      </c>
      <c r="J1868">
        <v>1</v>
      </c>
      <c r="K1868">
        <v>0.01</v>
      </c>
      <c r="L1868" t="s">
        <v>330</v>
      </c>
      <c r="M1868">
        <v>521</v>
      </c>
      <c r="N1868" t="s">
        <v>436</v>
      </c>
      <c r="O1868">
        <v>1840</v>
      </c>
      <c r="P1868" t="s">
        <v>439</v>
      </c>
      <c r="Q1868">
        <v>9</v>
      </c>
      <c r="R1868" t="s">
        <v>1162</v>
      </c>
      <c r="S1868">
        <v>1000319</v>
      </c>
      <c r="T1868" t="s">
        <v>2094</v>
      </c>
      <c r="U1868">
        <v>635</v>
      </c>
      <c r="V1868" s="230">
        <v>6</v>
      </c>
      <c r="W1868" s="230" t="s">
        <v>1046</v>
      </c>
      <c r="X1868" s="230">
        <v>12</v>
      </c>
    </row>
    <row r="1869" spans="1:24" hidden="1">
      <c r="A1869">
        <v>2296</v>
      </c>
      <c r="B1869" t="s">
        <v>1833</v>
      </c>
      <c r="C1869">
        <v>61159500000</v>
      </c>
      <c r="D1869" t="s">
        <v>748</v>
      </c>
      <c r="E1869" t="s">
        <v>3664</v>
      </c>
      <c r="F1869">
        <v>42</v>
      </c>
      <c r="G1869" t="s">
        <v>3656</v>
      </c>
      <c r="H1869">
        <v>3</v>
      </c>
      <c r="I1869">
        <v>0.01</v>
      </c>
      <c r="J1869">
        <v>1</v>
      </c>
      <c r="K1869">
        <v>0.01</v>
      </c>
      <c r="L1869" t="s">
        <v>330</v>
      </c>
      <c r="M1869">
        <v>521</v>
      </c>
      <c r="N1869" t="s">
        <v>436</v>
      </c>
      <c r="O1869">
        <v>1840</v>
      </c>
      <c r="P1869" t="s">
        <v>439</v>
      </c>
      <c r="Q1869">
        <v>9</v>
      </c>
      <c r="R1869" t="s">
        <v>1162</v>
      </c>
      <c r="S1869">
        <v>1000319</v>
      </c>
      <c r="T1869" t="s">
        <v>2094</v>
      </c>
      <c r="U1869">
        <v>635</v>
      </c>
      <c r="V1869" s="230">
        <v>5</v>
      </c>
      <c r="W1869" s="230" t="s">
        <v>1046</v>
      </c>
      <c r="X1869" s="230">
        <v>12</v>
      </c>
    </row>
    <row r="1870" spans="1:24" hidden="1">
      <c r="A1870">
        <v>2297</v>
      </c>
      <c r="B1870" t="s">
        <v>1834</v>
      </c>
      <c r="C1870">
        <v>61159500000</v>
      </c>
      <c r="D1870" t="s">
        <v>748</v>
      </c>
      <c r="E1870" t="s">
        <v>3664</v>
      </c>
      <c r="F1870">
        <v>42</v>
      </c>
      <c r="G1870" t="s">
        <v>3656</v>
      </c>
      <c r="H1870">
        <v>3</v>
      </c>
      <c r="I1870">
        <v>0.01</v>
      </c>
      <c r="J1870">
        <v>1</v>
      </c>
      <c r="K1870">
        <v>0.01</v>
      </c>
      <c r="L1870" t="s">
        <v>330</v>
      </c>
      <c r="M1870">
        <v>521</v>
      </c>
      <c r="N1870" t="s">
        <v>436</v>
      </c>
      <c r="O1870">
        <v>1840</v>
      </c>
      <c r="P1870" t="s">
        <v>439</v>
      </c>
      <c r="Q1870">
        <v>9</v>
      </c>
      <c r="R1870" t="s">
        <v>1162</v>
      </c>
      <c r="S1870">
        <v>1000319</v>
      </c>
      <c r="T1870" t="s">
        <v>2093</v>
      </c>
      <c r="U1870">
        <v>644</v>
      </c>
      <c r="V1870" s="230">
        <v>5</v>
      </c>
      <c r="W1870" s="230" t="s">
        <v>1055</v>
      </c>
      <c r="X1870" s="230">
        <v>3</v>
      </c>
    </row>
    <row r="1871" spans="1:24" hidden="1">
      <c r="A1871">
        <v>2298</v>
      </c>
      <c r="B1871" t="s">
        <v>1835</v>
      </c>
      <c r="C1871">
        <v>65050090000</v>
      </c>
      <c r="D1871" t="s">
        <v>1121</v>
      </c>
      <c r="E1871" t="s">
        <v>434</v>
      </c>
      <c r="F1871">
        <v>5</v>
      </c>
      <c r="G1871" t="s">
        <v>3656</v>
      </c>
      <c r="H1871">
        <v>3</v>
      </c>
      <c r="I1871">
        <v>4.4999999999999998E-2</v>
      </c>
      <c r="J1871">
        <v>1</v>
      </c>
      <c r="K1871">
        <v>4.4999999999999998E-2</v>
      </c>
      <c r="L1871" t="s">
        <v>330</v>
      </c>
      <c r="M1871">
        <v>521</v>
      </c>
      <c r="N1871" t="s">
        <v>3915</v>
      </c>
      <c r="O1871">
        <v>7497</v>
      </c>
      <c r="P1871" t="s">
        <v>439</v>
      </c>
      <c r="Q1871">
        <v>9</v>
      </c>
      <c r="R1871" t="s">
        <v>1162</v>
      </c>
      <c r="S1871">
        <v>1000319</v>
      </c>
      <c r="T1871" t="s">
        <v>825</v>
      </c>
      <c r="U1871">
        <v>119</v>
      </c>
      <c r="V1871" s="230">
        <v>10</v>
      </c>
      <c r="W1871" s="230" t="s">
        <v>1046</v>
      </c>
      <c r="X1871" s="230">
        <v>12</v>
      </c>
    </row>
    <row r="1872" spans="1:24" hidden="1">
      <c r="A1872">
        <v>2299</v>
      </c>
      <c r="B1872" t="s">
        <v>1836</v>
      </c>
      <c r="C1872">
        <v>61178080090</v>
      </c>
      <c r="D1872" t="s">
        <v>769</v>
      </c>
      <c r="E1872" t="s">
        <v>3705</v>
      </c>
      <c r="F1872">
        <v>168</v>
      </c>
      <c r="G1872" t="s">
        <v>3656</v>
      </c>
      <c r="H1872">
        <v>3</v>
      </c>
      <c r="I1872">
        <v>5.0000000000000001E-3</v>
      </c>
      <c r="J1872">
        <v>1</v>
      </c>
      <c r="K1872">
        <v>5.0000000000000001E-3</v>
      </c>
      <c r="L1872" t="s">
        <v>330</v>
      </c>
      <c r="M1872">
        <v>521</v>
      </c>
      <c r="N1872" t="s">
        <v>3915</v>
      </c>
      <c r="O1872">
        <v>7497</v>
      </c>
      <c r="P1872" t="s">
        <v>3878</v>
      </c>
      <c r="Q1872">
        <v>56</v>
      </c>
      <c r="R1872" t="s">
        <v>1162</v>
      </c>
      <c r="S1872">
        <v>1000319</v>
      </c>
      <c r="T1872" t="s">
        <v>1150</v>
      </c>
      <c r="U1872">
        <v>579</v>
      </c>
      <c r="V1872" s="230">
        <v>6</v>
      </c>
      <c r="W1872" s="230" t="s">
        <v>1063</v>
      </c>
      <c r="X1872" s="230">
        <v>13</v>
      </c>
    </row>
    <row r="1873" spans="1:24" hidden="1">
      <c r="A1873">
        <v>2300</v>
      </c>
      <c r="B1873" t="s">
        <v>1837</v>
      </c>
      <c r="C1873">
        <v>61178080090</v>
      </c>
      <c r="D1873" t="s">
        <v>769</v>
      </c>
      <c r="E1873" t="s">
        <v>3705</v>
      </c>
      <c r="F1873">
        <v>168</v>
      </c>
      <c r="G1873" t="s">
        <v>3656</v>
      </c>
      <c r="H1873">
        <v>3</v>
      </c>
      <c r="I1873">
        <v>5.0000000000000001E-3</v>
      </c>
      <c r="J1873">
        <v>1</v>
      </c>
      <c r="K1873">
        <v>5.0000000000000001E-3</v>
      </c>
      <c r="L1873" t="s">
        <v>330</v>
      </c>
      <c r="M1873">
        <v>521</v>
      </c>
      <c r="N1873" t="s">
        <v>3915</v>
      </c>
      <c r="O1873">
        <v>7497</v>
      </c>
      <c r="P1873" t="s">
        <v>3878</v>
      </c>
      <c r="Q1873">
        <v>56</v>
      </c>
      <c r="R1873" t="s">
        <v>1162</v>
      </c>
      <c r="S1873">
        <v>1000319</v>
      </c>
      <c r="T1873" t="s">
        <v>1150</v>
      </c>
      <c r="U1873">
        <v>579</v>
      </c>
      <c r="V1873" s="230">
        <v>6</v>
      </c>
      <c r="W1873" s="230" t="s">
        <v>1063</v>
      </c>
      <c r="X1873" s="230">
        <v>13</v>
      </c>
    </row>
    <row r="1874" spans="1:24" hidden="1">
      <c r="A1874">
        <v>2301</v>
      </c>
      <c r="B1874" t="s">
        <v>1838</v>
      </c>
      <c r="C1874">
        <v>61178080090</v>
      </c>
      <c r="D1874" t="s">
        <v>769</v>
      </c>
      <c r="E1874" t="s">
        <v>3705</v>
      </c>
      <c r="F1874">
        <v>168</v>
      </c>
      <c r="G1874" t="s">
        <v>3656</v>
      </c>
      <c r="H1874">
        <v>3</v>
      </c>
      <c r="I1874">
        <v>5.0000000000000001E-3</v>
      </c>
      <c r="J1874">
        <v>1</v>
      </c>
      <c r="K1874">
        <v>5.0000000000000001E-3</v>
      </c>
      <c r="L1874" t="s">
        <v>330</v>
      </c>
      <c r="M1874">
        <v>521</v>
      </c>
      <c r="N1874" t="s">
        <v>3915</v>
      </c>
      <c r="O1874">
        <v>7497</v>
      </c>
      <c r="P1874" t="s">
        <v>3878</v>
      </c>
      <c r="Q1874">
        <v>56</v>
      </c>
      <c r="R1874" t="s">
        <v>1162</v>
      </c>
      <c r="S1874">
        <v>1000319</v>
      </c>
      <c r="T1874" t="s">
        <v>1150</v>
      </c>
      <c r="U1874">
        <v>579</v>
      </c>
      <c r="V1874" s="230">
        <v>6</v>
      </c>
      <c r="W1874" s="230" t="s">
        <v>1063</v>
      </c>
      <c r="X1874" s="230">
        <v>13</v>
      </c>
    </row>
    <row r="1875" spans="1:24" hidden="1">
      <c r="A1875">
        <v>2302</v>
      </c>
      <c r="B1875" t="s">
        <v>1839</v>
      </c>
      <c r="C1875">
        <v>61178080090</v>
      </c>
      <c r="D1875" t="s">
        <v>763</v>
      </c>
      <c r="E1875" t="s">
        <v>3705</v>
      </c>
      <c r="F1875">
        <v>168</v>
      </c>
      <c r="G1875" t="s">
        <v>3656</v>
      </c>
      <c r="H1875">
        <v>3</v>
      </c>
      <c r="I1875">
        <v>2.5000000000000001E-2</v>
      </c>
      <c r="J1875">
        <v>1</v>
      </c>
      <c r="K1875">
        <v>2.5000000000000001E-2</v>
      </c>
      <c r="L1875" t="s">
        <v>330</v>
      </c>
      <c r="M1875">
        <v>521</v>
      </c>
      <c r="N1875" t="s">
        <v>3915</v>
      </c>
      <c r="O1875">
        <v>7497</v>
      </c>
      <c r="P1875" t="s">
        <v>439</v>
      </c>
      <c r="Q1875">
        <v>9</v>
      </c>
      <c r="R1875" t="s">
        <v>1162</v>
      </c>
      <c r="S1875">
        <v>1000319</v>
      </c>
      <c r="T1875" t="s">
        <v>1150</v>
      </c>
      <c r="U1875">
        <v>579</v>
      </c>
      <c r="V1875" s="230">
        <v>6</v>
      </c>
      <c r="W1875" s="230" t="s">
        <v>1064</v>
      </c>
      <c r="X1875" s="230">
        <v>7</v>
      </c>
    </row>
    <row r="1876" spans="1:24" hidden="1">
      <c r="A1876">
        <v>2303</v>
      </c>
      <c r="B1876" t="s">
        <v>1840</v>
      </c>
      <c r="C1876">
        <v>62152000000</v>
      </c>
      <c r="D1876" t="s">
        <v>770</v>
      </c>
      <c r="E1876" t="s">
        <v>3702</v>
      </c>
      <c r="F1876">
        <v>110</v>
      </c>
      <c r="G1876" t="s">
        <v>3699</v>
      </c>
      <c r="H1876">
        <v>4</v>
      </c>
      <c r="I1876">
        <v>5.0000000000000001E-3</v>
      </c>
      <c r="J1876">
        <v>1</v>
      </c>
      <c r="K1876">
        <v>5.0000000000000001E-3</v>
      </c>
      <c r="L1876" t="s">
        <v>330</v>
      </c>
      <c r="M1876">
        <v>521</v>
      </c>
      <c r="N1876" t="s">
        <v>3915</v>
      </c>
      <c r="O1876">
        <v>7497</v>
      </c>
      <c r="P1876" t="s">
        <v>439</v>
      </c>
      <c r="Q1876">
        <v>9</v>
      </c>
      <c r="R1876" t="s">
        <v>1162</v>
      </c>
      <c r="S1876">
        <v>1000319</v>
      </c>
      <c r="T1876">
        <v>0</v>
      </c>
      <c r="U1876">
        <v>4</v>
      </c>
      <c r="V1876" s="230">
        <v>0</v>
      </c>
      <c r="W1876" s="230" t="s">
        <v>1144</v>
      </c>
      <c r="X1876" s="230">
        <v>23</v>
      </c>
    </row>
    <row r="1877" spans="1:24" hidden="1">
      <c r="A1877">
        <v>2304</v>
      </c>
      <c r="B1877" t="s">
        <v>1841</v>
      </c>
      <c r="C1877">
        <v>61159500000</v>
      </c>
      <c r="D1877" t="s">
        <v>1842</v>
      </c>
      <c r="E1877" t="s">
        <v>3664</v>
      </c>
      <c r="F1877">
        <v>42</v>
      </c>
      <c r="G1877" t="s">
        <v>3656</v>
      </c>
      <c r="H1877">
        <v>3</v>
      </c>
      <c r="I1877">
        <v>1.4999999999999999E-2</v>
      </c>
      <c r="J1877">
        <v>1</v>
      </c>
      <c r="K1877">
        <v>1.4999999999999999E-2</v>
      </c>
      <c r="L1877" t="s">
        <v>330</v>
      </c>
      <c r="M1877">
        <v>521</v>
      </c>
      <c r="N1877" t="s">
        <v>3915</v>
      </c>
      <c r="O1877">
        <v>7497</v>
      </c>
      <c r="P1877" t="s">
        <v>439</v>
      </c>
      <c r="Q1877">
        <v>9</v>
      </c>
      <c r="R1877" t="s">
        <v>1162</v>
      </c>
      <c r="S1877">
        <v>1000319</v>
      </c>
      <c r="T1877" t="s">
        <v>2082</v>
      </c>
      <c r="U1877">
        <v>637</v>
      </c>
      <c r="V1877" s="230">
        <v>6</v>
      </c>
      <c r="W1877" s="230" t="s">
        <v>1063</v>
      </c>
      <c r="X1877" s="230">
        <v>13</v>
      </c>
    </row>
    <row r="1878" spans="1:24" hidden="1">
      <c r="A1878">
        <v>2305</v>
      </c>
      <c r="B1878" t="s">
        <v>1843</v>
      </c>
      <c r="C1878">
        <v>64052099000</v>
      </c>
      <c r="D1878" t="s">
        <v>855</v>
      </c>
      <c r="E1878" t="s">
        <v>3672</v>
      </c>
      <c r="F1878">
        <v>55</v>
      </c>
      <c r="G1878" t="s">
        <v>3656</v>
      </c>
      <c r="H1878">
        <v>3</v>
      </c>
      <c r="I1878">
        <v>0.08</v>
      </c>
      <c r="J1878">
        <v>1</v>
      </c>
      <c r="K1878">
        <v>0.08</v>
      </c>
      <c r="L1878" t="s">
        <v>330</v>
      </c>
      <c r="M1878">
        <v>521</v>
      </c>
      <c r="N1878" t="s">
        <v>436</v>
      </c>
      <c r="O1878">
        <v>1840</v>
      </c>
      <c r="P1878" t="s">
        <v>3890</v>
      </c>
      <c r="Q1878">
        <v>69</v>
      </c>
      <c r="R1878" t="s">
        <v>1162</v>
      </c>
      <c r="S1878">
        <v>1000319</v>
      </c>
      <c r="T1878">
        <v>17</v>
      </c>
      <c r="U1878">
        <v>369</v>
      </c>
      <c r="V1878" s="230">
        <v>20</v>
      </c>
      <c r="W1878" s="230" t="s">
        <v>1063</v>
      </c>
      <c r="X1878" s="230">
        <v>13</v>
      </c>
    </row>
    <row r="1879" spans="1:24" hidden="1">
      <c r="A1879">
        <v>2306</v>
      </c>
      <c r="B1879" t="s">
        <v>1844</v>
      </c>
      <c r="C1879">
        <v>64052099000</v>
      </c>
      <c r="D1879" t="s">
        <v>855</v>
      </c>
      <c r="E1879" t="s">
        <v>3672</v>
      </c>
      <c r="F1879">
        <v>55</v>
      </c>
      <c r="G1879" t="s">
        <v>3656</v>
      </c>
      <c r="H1879">
        <v>3</v>
      </c>
      <c r="I1879">
        <v>7.0000000000000007E-2</v>
      </c>
      <c r="J1879">
        <v>1</v>
      </c>
      <c r="K1879">
        <v>7.0000000000000007E-2</v>
      </c>
      <c r="L1879" t="s">
        <v>330</v>
      </c>
      <c r="M1879">
        <v>521</v>
      </c>
      <c r="N1879" t="s">
        <v>3915</v>
      </c>
      <c r="O1879">
        <v>7497</v>
      </c>
      <c r="P1879" t="s">
        <v>3890</v>
      </c>
      <c r="Q1879">
        <v>69</v>
      </c>
      <c r="R1879" t="s">
        <v>1162</v>
      </c>
      <c r="S1879">
        <v>1000319</v>
      </c>
      <c r="T1879">
        <v>16</v>
      </c>
      <c r="U1879">
        <v>9</v>
      </c>
      <c r="V1879" s="230">
        <v>20</v>
      </c>
      <c r="W1879" s="230" t="s">
        <v>1064</v>
      </c>
      <c r="X1879" s="230">
        <v>7</v>
      </c>
    </row>
    <row r="1880" spans="1:24" hidden="1">
      <c r="A1880">
        <v>2307</v>
      </c>
      <c r="B1880" t="s">
        <v>1845</v>
      </c>
      <c r="C1880">
        <v>61103091000</v>
      </c>
      <c r="D1880" t="s">
        <v>481</v>
      </c>
      <c r="E1880" t="s">
        <v>459</v>
      </c>
      <c r="F1880">
        <v>88</v>
      </c>
      <c r="G1880" t="s">
        <v>3847</v>
      </c>
      <c r="H1880">
        <v>1</v>
      </c>
      <c r="I1880">
        <v>0.48499999999999999</v>
      </c>
      <c r="J1880">
        <v>1</v>
      </c>
      <c r="K1880">
        <v>0.48499999999999999</v>
      </c>
      <c r="L1880" t="s">
        <v>1846</v>
      </c>
      <c r="M1880">
        <v>2</v>
      </c>
      <c r="N1880" t="s">
        <v>2787</v>
      </c>
      <c r="O1880">
        <v>1725</v>
      </c>
      <c r="P1880" t="s">
        <v>435</v>
      </c>
      <c r="Q1880">
        <v>2</v>
      </c>
      <c r="R1880" t="s">
        <v>1846</v>
      </c>
      <c r="S1880">
        <v>1000325</v>
      </c>
      <c r="T1880" t="s">
        <v>810</v>
      </c>
      <c r="U1880">
        <v>122</v>
      </c>
      <c r="V1880" s="230">
        <v>0</v>
      </c>
      <c r="W1880" s="230" t="s">
        <v>1053</v>
      </c>
      <c r="X1880" s="230">
        <v>17</v>
      </c>
    </row>
    <row r="1881" spans="1:24" hidden="1">
      <c r="A1881">
        <v>2308</v>
      </c>
      <c r="B1881" t="s">
        <v>1847</v>
      </c>
      <c r="C1881">
        <v>62034231000</v>
      </c>
      <c r="D1881" t="s">
        <v>537</v>
      </c>
      <c r="E1881" t="s">
        <v>3964</v>
      </c>
      <c r="F1881">
        <v>87</v>
      </c>
      <c r="G1881" t="s">
        <v>3847</v>
      </c>
      <c r="H1881">
        <v>1</v>
      </c>
      <c r="I1881">
        <v>0.79500000000000004</v>
      </c>
      <c r="J1881">
        <v>1</v>
      </c>
      <c r="K1881">
        <v>0.79500000000000004</v>
      </c>
      <c r="L1881" t="s">
        <v>1846</v>
      </c>
      <c r="M1881">
        <v>2</v>
      </c>
      <c r="N1881" t="s">
        <v>2787</v>
      </c>
      <c r="O1881">
        <v>1725</v>
      </c>
      <c r="P1881" t="s">
        <v>439</v>
      </c>
      <c r="Q1881">
        <v>9</v>
      </c>
      <c r="R1881" t="s">
        <v>1846</v>
      </c>
      <c r="S1881">
        <v>1000325</v>
      </c>
      <c r="T1881">
        <v>58</v>
      </c>
      <c r="U1881">
        <v>219</v>
      </c>
      <c r="V1881" s="230">
        <v>0</v>
      </c>
      <c r="W1881" s="230" t="s">
        <v>1050</v>
      </c>
      <c r="X1881" s="230">
        <v>20</v>
      </c>
    </row>
    <row r="1882" spans="1:24" hidden="1">
      <c r="A1882">
        <v>2309</v>
      </c>
      <c r="B1882" t="s">
        <v>1848</v>
      </c>
      <c r="C1882">
        <v>62046231000</v>
      </c>
      <c r="D1882" t="s">
        <v>603</v>
      </c>
      <c r="E1882" t="s">
        <v>3964</v>
      </c>
      <c r="F1882">
        <v>87</v>
      </c>
      <c r="G1882" t="s">
        <v>3848</v>
      </c>
      <c r="H1882">
        <v>2</v>
      </c>
      <c r="I1882">
        <v>0.83</v>
      </c>
      <c r="J1882">
        <v>1</v>
      </c>
      <c r="K1882">
        <v>0.83</v>
      </c>
      <c r="L1882" t="s">
        <v>1846</v>
      </c>
      <c r="M1882">
        <v>2</v>
      </c>
      <c r="N1882" t="s">
        <v>2787</v>
      </c>
      <c r="O1882">
        <v>1725</v>
      </c>
      <c r="P1882" t="s">
        <v>439</v>
      </c>
      <c r="Q1882">
        <v>9</v>
      </c>
      <c r="R1882" t="s">
        <v>1846</v>
      </c>
      <c r="S1882">
        <v>1000325</v>
      </c>
      <c r="T1882">
        <v>32</v>
      </c>
      <c r="U1882">
        <v>31</v>
      </c>
      <c r="V1882" s="230">
        <v>0</v>
      </c>
      <c r="W1882" s="230" t="s">
        <v>3916</v>
      </c>
      <c r="X1882" s="230">
        <v>10</v>
      </c>
    </row>
    <row r="1883" spans="1:24" hidden="1">
      <c r="A1883">
        <v>2310</v>
      </c>
      <c r="B1883" t="s">
        <v>1849</v>
      </c>
      <c r="C1883">
        <v>42022290000</v>
      </c>
      <c r="D1883" t="s">
        <v>771</v>
      </c>
      <c r="E1883" t="s">
        <v>423</v>
      </c>
      <c r="F1883">
        <v>12</v>
      </c>
      <c r="G1883" t="s">
        <v>3848</v>
      </c>
      <c r="H1883">
        <v>2</v>
      </c>
      <c r="I1883">
        <v>0.23499999999999999</v>
      </c>
      <c r="J1883">
        <v>1</v>
      </c>
      <c r="K1883">
        <v>0.23499999999999999</v>
      </c>
      <c r="L1883" t="s">
        <v>1846</v>
      </c>
      <c r="M1883">
        <v>2</v>
      </c>
      <c r="N1883" t="s">
        <v>2787</v>
      </c>
      <c r="O1883">
        <v>1725</v>
      </c>
      <c r="P1883" t="s">
        <v>439</v>
      </c>
      <c r="Q1883">
        <v>9</v>
      </c>
      <c r="R1883" t="s">
        <v>1846</v>
      </c>
      <c r="S1883">
        <v>1000325</v>
      </c>
      <c r="T1883">
        <v>0</v>
      </c>
      <c r="U1883">
        <v>4</v>
      </c>
      <c r="V1883" s="230">
        <v>0</v>
      </c>
      <c r="W1883" s="230" t="s">
        <v>1038</v>
      </c>
      <c r="X1883" s="230">
        <v>5</v>
      </c>
    </row>
    <row r="1884" spans="1:24" hidden="1">
      <c r="A1884">
        <v>2311</v>
      </c>
      <c r="B1884" t="s">
        <v>1850</v>
      </c>
      <c r="C1884">
        <v>62024000090</v>
      </c>
      <c r="D1884" t="s">
        <v>503</v>
      </c>
      <c r="E1884" t="s">
        <v>3650</v>
      </c>
      <c r="F1884">
        <v>14</v>
      </c>
      <c r="G1884" t="s">
        <v>3848</v>
      </c>
      <c r="H1884">
        <v>2</v>
      </c>
      <c r="I1884">
        <v>0.61499999999999999</v>
      </c>
      <c r="J1884">
        <v>1</v>
      </c>
      <c r="K1884">
        <v>0.61499999999999999</v>
      </c>
      <c r="L1884" t="s">
        <v>1846</v>
      </c>
      <c r="M1884">
        <v>2</v>
      </c>
      <c r="N1884" t="s">
        <v>2787</v>
      </c>
      <c r="O1884">
        <v>1725</v>
      </c>
      <c r="P1884" t="s">
        <v>425</v>
      </c>
      <c r="Q1884">
        <v>37</v>
      </c>
      <c r="R1884" t="s">
        <v>1846</v>
      </c>
      <c r="S1884">
        <v>1000325</v>
      </c>
      <c r="T1884">
        <v>48</v>
      </c>
      <c r="U1884">
        <v>101</v>
      </c>
      <c r="V1884" s="230">
        <v>0</v>
      </c>
      <c r="W1884" s="230" t="s">
        <v>1050</v>
      </c>
      <c r="X1884" s="230">
        <v>20</v>
      </c>
    </row>
    <row r="1885" spans="1:24" hidden="1">
      <c r="A1885">
        <v>2312</v>
      </c>
      <c r="B1885" t="s">
        <v>1851</v>
      </c>
      <c r="C1885">
        <v>61102091000</v>
      </c>
      <c r="D1885" t="s">
        <v>488</v>
      </c>
      <c r="E1885" t="s">
        <v>459</v>
      </c>
      <c r="F1885">
        <v>88</v>
      </c>
      <c r="G1885" t="s">
        <v>3847</v>
      </c>
      <c r="H1885">
        <v>1</v>
      </c>
      <c r="I1885">
        <v>0.28499999999999998</v>
      </c>
      <c r="J1885">
        <v>1</v>
      </c>
      <c r="K1885">
        <v>0.28499999999999998</v>
      </c>
      <c r="L1885" t="s">
        <v>1846</v>
      </c>
      <c r="M1885">
        <v>2</v>
      </c>
      <c r="N1885" t="s">
        <v>2787</v>
      </c>
      <c r="O1885">
        <v>1725</v>
      </c>
      <c r="P1885" t="s">
        <v>439</v>
      </c>
      <c r="Q1885">
        <v>9</v>
      </c>
      <c r="R1885" t="s">
        <v>1846</v>
      </c>
      <c r="S1885">
        <v>1000325</v>
      </c>
      <c r="T1885" t="s">
        <v>810</v>
      </c>
      <c r="U1885">
        <v>122</v>
      </c>
      <c r="V1885" s="230">
        <v>0</v>
      </c>
      <c r="W1885" s="230" t="s">
        <v>1050</v>
      </c>
      <c r="X1885" s="230">
        <v>20</v>
      </c>
    </row>
    <row r="1886" spans="1:24" hidden="1">
      <c r="A1886">
        <v>2313</v>
      </c>
      <c r="B1886" t="s">
        <v>1852</v>
      </c>
      <c r="C1886">
        <v>62046318000</v>
      </c>
      <c r="D1886" t="s">
        <v>511</v>
      </c>
      <c r="E1886" t="s">
        <v>420</v>
      </c>
      <c r="F1886">
        <v>93</v>
      </c>
      <c r="G1886" t="s">
        <v>3848</v>
      </c>
      <c r="H1886">
        <v>2</v>
      </c>
      <c r="I1886">
        <v>0.40500000000000003</v>
      </c>
      <c r="J1886">
        <v>1</v>
      </c>
      <c r="K1886">
        <v>0.40500000000000003</v>
      </c>
      <c r="L1886" t="s">
        <v>1846</v>
      </c>
      <c r="M1886">
        <v>2</v>
      </c>
      <c r="N1886" t="s">
        <v>2787</v>
      </c>
      <c r="O1886">
        <v>1725</v>
      </c>
      <c r="P1886" t="s">
        <v>425</v>
      </c>
      <c r="Q1886">
        <v>37</v>
      </c>
      <c r="R1886" t="s">
        <v>1846</v>
      </c>
      <c r="S1886">
        <v>1000325</v>
      </c>
      <c r="T1886">
        <v>34</v>
      </c>
      <c r="U1886">
        <v>41</v>
      </c>
      <c r="V1886" s="230">
        <v>0</v>
      </c>
      <c r="W1886" s="230" t="s">
        <v>1050</v>
      </c>
      <c r="X1886" s="230">
        <v>20</v>
      </c>
    </row>
    <row r="1887" spans="1:24" hidden="1">
      <c r="A1887">
        <v>2314</v>
      </c>
      <c r="B1887" t="s">
        <v>1853</v>
      </c>
      <c r="C1887">
        <v>61051000000</v>
      </c>
      <c r="D1887" t="s">
        <v>1100</v>
      </c>
      <c r="E1887" t="s">
        <v>444</v>
      </c>
      <c r="F1887">
        <v>82</v>
      </c>
      <c r="G1887" t="s">
        <v>3847</v>
      </c>
      <c r="H1887">
        <v>1</v>
      </c>
      <c r="I1887">
        <v>0.315</v>
      </c>
      <c r="J1887">
        <v>1</v>
      </c>
      <c r="K1887">
        <v>0.315</v>
      </c>
      <c r="L1887" t="s">
        <v>1846</v>
      </c>
      <c r="M1887">
        <v>2</v>
      </c>
      <c r="N1887" t="s">
        <v>2787</v>
      </c>
      <c r="O1887">
        <v>1725</v>
      </c>
      <c r="P1887" t="s">
        <v>439</v>
      </c>
      <c r="Q1887">
        <v>9</v>
      </c>
      <c r="R1887" t="s">
        <v>1846</v>
      </c>
      <c r="S1887">
        <v>1000325</v>
      </c>
      <c r="T1887" t="s">
        <v>2096</v>
      </c>
      <c r="U1887">
        <v>168</v>
      </c>
      <c r="V1887" s="230">
        <v>0</v>
      </c>
      <c r="W1887" s="230" t="s">
        <v>1107</v>
      </c>
      <c r="X1887" s="230">
        <v>1</v>
      </c>
    </row>
    <row r="1888" spans="1:24" hidden="1">
      <c r="A1888">
        <v>2315</v>
      </c>
      <c r="B1888" t="s">
        <v>1854</v>
      </c>
      <c r="C1888">
        <v>61102091000</v>
      </c>
      <c r="D1888" t="s">
        <v>488</v>
      </c>
      <c r="E1888" t="s">
        <v>459</v>
      </c>
      <c r="F1888">
        <v>88</v>
      </c>
      <c r="G1888" t="s">
        <v>3847</v>
      </c>
      <c r="H1888">
        <v>1</v>
      </c>
      <c r="I1888">
        <v>0.52</v>
      </c>
      <c r="J1888">
        <v>1</v>
      </c>
      <c r="K1888">
        <v>0.52</v>
      </c>
      <c r="L1888" t="s">
        <v>1846</v>
      </c>
      <c r="M1888">
        <v>2</v>
      </c>
      <c r="N1888" t="s">
        <v>2787</v>
      </c>
      <c r="O1888">
        <v>1725</v>
      </c>
      <c r="P1888" t="s">
        <v>439</v>
      </c>
      <c r="Q1888">
        <v>9</v>
      </c>
      <c r="R1888" t="s">
        <v>1846</v>
      </c>
      <c r="S1888">
        <v>1000325</v>
      </c>
      <c r="T1888" t="s">
        <v>828</v>
      </c>
      <c r="U1888">
        <v>124</v>
      </c>
      <c r="V1888" s="230">
        <v>0</v>
      </c>
      <c r="W1888" s="230" t="s">
        <v>1073</v>
      </c>
      <c r="X1888" s="230">
        <v>8</v>
      </c>
    </row>
    <row r="1889" spans="1:24" hidden="1">
      <c r="A1889">
        <v>2316</v>
      </c>
      <c r="B1889" t="s">
        <v>1855</v>
      </c>
      <c r="C1889">
        <v>61044300000</v>
      </c>
      <c r="D1889" t="s">
        <v>541</v>
      </c>
      <c r="E1889" t="s">
        <v>426</v>
      </c>
      <c r="F1889">
        <v>43</v>
      </c>
      <c r="G1889" t="s">
        <v>3848</v>
      </c>
      <c r="H1889">
        <v>2</v>
      </c>
      <c r="I1889">
        <v>0.67</v>
      </c>
      <c r="J1889">
        <v>1</v>
      </c>
      <c r="K1889">
        <v>0.67</v>
      </c>
      <c r="L1889" t="s">
        <v>1846</v>
      </c>
      <c r="M1889">
        <v>2</v>
      </c>
      <c r="N1889" t="s">
        <v>2787</v>
      </c>
      <c r="O1889">
        <v>1725</v>
      </c>
      <c r="P1889" t="s">
        <v>4435</v>
      </c>
      <c r="Q1889" t="s">
        <v>4318</v>
      </c>
      <c r="R1889" t="s">
        <v>1846</v>
      </c>
      <c r="S1889">
        <v>1000325</v>
      </c>
      <c r="T1889" t="s">
        <v>821</v>
      </c>
      <c r="U1889">
        <v>3</v>
      </c>
      <c r="V1889" s="230">
        <v>0</v>
      </c>
      <c r="W1889" s="230" t="s">
        <v>1073</v>
      </c>
      <c r="X1889" s="230">
        <v>8</v>
      </c>
    </row>
    <row r="1890" spans="1:24" hidden="1">
      <c r="A1890">
        <v>2317</v>
      </c>
      <c r="B1890" t="s">
        <v>1856</v>
      </c>
      <c r="C1890">
        <v>62034231000</v>
      </c>
      <c r="D1890" t="s">
        <v>537</v>
      </c>
      <c r="E1890" t="s">
        <v>3964</v>
      </c>
      <c r="F1890">
        <v>87</v>
      </c>
      <c r="G1890" t="s">
        <v>3847</v>
      </c>
      <c r="H1890">
        <v>1</v>
      </c>
      <c r="I1890">
        <v>0.60499999999999998</v>
      </c>
      <c r="J1890">
        <v>1</v>
      </c>
      <c r="K1890">
        <v>0.60499999999999998</v>
      </c>
      <c r="L1890" t="s">
        <v>1846</v>
      </c>
      <c r="M1890">
        <v>2</v>
      </c>
      <c r="N1890" t="s">
        <v>2787</v>
      </c>
      <c r="O1890">
        <v>1725</v>
      </c>
      <c r="P1890" t="s">
        <v>439</v>
      </c>
      <c r="Q1890">
        <v>9</v>
      </c>
      <c r="R1890" t="s">
        <v>1846</v>
      </c>
      <c r="S1890">
        <v>1000325</v>
      </c>
      <c r="T1890">
        <v>50</v>
      </c>
      <c r="U1890">
        <v>105</v>
      </c>
      <c r="V1890" s="230">
        <v>0</v>
      </c>
      <c r="W1890" s="230" t="s">
        <v>1050</v>
      </c>
      <c r="X1890" s="230">
        <v>20</v>
      </c>
    </row>
    <row r="1891" spans="1:24" hidden="1">
      <c r="A1891">
        <v>2318</v>
      </c>
      <c r="B1891" t="s">
        <v>1857</v>
      </c>
      <c r="C1891">
        <v>61044900000</v>
      </c>
      <c r="D1891" t="s">
        <v>1041</v>
      </c>
      <c r="E1891" t="s">
        <v>426</v>
      </c>
      <c r="F1891">
        <v>43</v>
      </c>
      <c r="G1891" t="s">
        <v>3848</v>
      </c>
      <c r="H1891">
        <v>2</v>
      </c>
      <c r="I1891">
        <v>0.39500000000000002</v>
      </c>
      <c r="J1891">
        <v>1</v>
      </c>
      <c r="K1891">
        <v>0.39500000000000002</v>
      </c>
      <c r="L1891" t="s">
        <v>1846</v>
      </c>
      <c r="M1891">
        <v>2</v>
      </c>
      <c r="N1891" t="s">
        <v>2787</v>
      </c>
      <c r="O1891">
        <v>1725</v>
      </c>
      <c r="P1891" t="s">
        <v>431</v>
      </c>
      <c r="Q1891">
        <v>53</v>
      </c>
      <c r="R1891" t="s">
        <v>1846</v>
      </c>
      <c r="S1891">
        <v>1000325</v>
      </c>
      <c r="T1891" t="s">
        <v>858</v>
      </c>
      <c r="U1891">
        <v>1</v>
      </c>
      <c r="V1891" s="230">
        <v>0</v>
      </c>
      <c r="W1891" s="230" t="s">
        <v>1050</v>
      </c>
      <c r="X1891" s="230">
        <v>20</v>
      </c>
    </row>
    <row r="1892" spans="1:24" hidden="1">
      <c r="A1892">
        <v>2319</v>
      </c>
      <c r="B1892" t="s">
        <v>1858</v>
      </c>
      <c r="C1892">
        <v>61103099000</v>
      </c>
      <c r="D1892" t="s">
        <v>502</v>
      </c>
      <c r="E1892" t="s">
        <v>459</v>
      </c>
      <c r="F1892">
        <v>88</v>
      </c>
      <c r="G1892" t="s">
        <v>3848</v>
      </c>
      <c r="H1892">
        <v>2</v>
      </c>
      <c r="I1892">
        <v>0.27500000000000002</v>
      </c>
      <c r="J1892">
        <v>1</v>
      </c>
      <c r="K1892">
        <v>0.27500000000000002</v>
      </c>
      <c r="L1892" t="s">
        <v>1846</v>
      </c>
      <c r="M1892">
        <v>2</v>
      </c>
      <c r="N1892" t="s">
        <v>2787</v>
      </c>
      <c r="O1892">
        <v>1725</v>
      </c>
      <c r="P1892" t="s">
        <v>4436</v>
      </c>
      <c r="Q1892" t="s">
        <v>4317</v>
      </c>
      <c r="R1892" t="s">
        <v>1846</v>
      </c>
      <c r="S1892">
        <v>1000325</v>
      </c>
      <c r="T1892" t="s">
        <v>810</v>
      </c>
      <c r="U1892">
        <v>122</v>
      </c>
      <c r="V1892" s="230">
        <v>0</v>
      </c>
      <c r="W1892" s="230" t="s">
        <v>1046</v>
      </c>
      <c r="X1892" s="230">
        <v>12</v>
      </c>
    </row>
    <row r="1893" spans="1:24" hidden="1">
      <c r="A1893">
        <v>2320</v>
      </c>
      <c r="B1893" t="s">
        <v>1859</v>
      </c>
      <c r="C1893">
        <v>62034231000</v>
      </c>
      <c r="D1893" t="s">
        <v>537</v>
      </c>
      <c r="E1893" t="s">
        <v>3964</v>
      </c>
      <c r="F1893">
        <v>87</v>
      </c>
      <c r="G1893" t="s">
        <v>3847</v>
      </c>
      <c r="H1893">
        <v>1</v>
      </c>
      <c r="I1893">
        <v>0.72499999999999998</v>
      </c>
      <c r="J1893">
        <v>1</v>
      </c>
      <c r="K1893">
        <v>0.72499999999999998</v>
      </c>
      <c r="L1893" t="s">
        <v>1846</v>
      </c>
      <c r="M1893">
        <v>2</v>
      </c>
      <c r="N1893" t="s">
        <v>2787</v>
      </c>
      <c r="O1893">
        <v>1725</v>
      </c>
      <c r="P1893" t="s">
        <v>439</v>
      </c>
      <c r="Q1893">
        <v>9</v>
      </c>
      <c r="R1893" t="s">
        <v>1846</v>
      </c>
      <c r="S1893">
        <v>1000325</v>
      </c>
      <c r="T1893">
        <v>58</v>
      </c>
      <c r="U1893">
        <v>219</v>
      </c>
      <c r="V1893" s="230">
        <v>0</v>
      </c>
      <c r="W1893" s="230" t="s">
        <v>1038</v>
      </c>
      <c r="X1893" s="230">
        <v>5</v>
      </c>
    </row>
    <row r="1894" spans="1:24" hidden="1">
      <c r="A1894">
        <v>2321</v>
      </c>
      <c r="B1894" t="s">
        <v>1860</v>
      </c>
      <c r="C1894">
        <v>62034231000</v>
      </c>
      <c r="D1894" t="s">
        <v>537</v>
      </c>
      <c r="E1894" t="s">
        <v>3964</v>
      </c>
      <c r="F1894">
        <v>87</v>
      </c>
      <c r="G1894" t="s">
        <v>3847</v>
      </c>
      <c r="H1894">
        <v>1</v>
      </c>
      <c r="I1894">
        <v>0.76</v>
      </c>
      <c r="J1894">
        <v>1</v>
      </c>
      <c r="K1894">
        <v>0.76</v>
      </c>
      <c r="L1894" t="s">
        <v>1846</v>
      </c>
      <c r="M1894">
        <v>2</v>
      </c>
      <c r="N1894" t="s">
        <v>2787</v>
      </c>
      <c r="O1894">
        <v>1725</v>
      </c>
      <c r="P1894" t="s">
        <v>439</v>
      </c>
      <c r="Q1894">
        <v>9</v>
      </c>
      <c r="R1894" t="s">
        <v>1846</v>
      </c>
      <c r="S1894">
        <v>1000325</v>
      </c>
      <c r="T1894">
        <v>50</v>
      </c>
      <c r="U1894">
        <v>105</v>
      </c>
      <c r="V1894" s="230">
        <v>0</v>
      </c>
      <c r="W1894" s="230" t="s">
        <v>1038</v>
      </c>
      <c r="X1894" s="230">
        <v>5</v>
      </c>
    </row>
    <row r="1895" spans="1:24" hidden="1">
      <c r="A1895">
        <v>2322</v>
      </c>
      <c r="B1895" t="s">
        <v>1861</v>
      </c>
      <c r="C1895">
        <v>61103099000</v>
      </c>
      <c r="D1895" t="s">
        <v>502</v>
      </c>
      <c r="E1895" t="s">
        <v>459</v>
      </c>
      <c r="F1895">
        <v>88</v>
      </c>
      <c r="G1895" t="s">
        <v>3848</v>
      </c>
      <c r="H1895">
        <v>2</v>
      </c>
      <c r="I1895">
        <v>0.57999999999999996</v>
      </c>
      <c r="J1895">
        <v>1</v>
      </c>
      <c r="K1895">
        <v>0.57999999999999996</v>
      </c>
      <c r="L1895" t="s">
        <v>1846</v>
      </c>
      <c r="M1895">
        <v>2</v>
      </c>
      <c r="N1895" t="s">
        <v>2787</v>
      </c>
      <c r="O1895">
        <v>1725</v>
      </c>
      <c r="P1895" t="s">
        <v>4435</v>
      </c>
      <c r="Q1895" t="s">
        <v>4318</v>
      </c>
      <c r="R1895" t="s">
        <v>1846</v>
      </c>
      <c r="S1895">
        <v>1000325</v>
      </c>
      <c r="T1895" t="s">
        <v>821</v>
      </c>
      <c r="U1895">
        <v>3</v>
      </c>
      <c r="V1895" s="230">
        <v>0</v>
      </c>
      <c r="W1895" s="230" t="s">
        <v>1073</v>
      </c>
      <c r="X1895" s="230">
        <v>8</v>
      </c>
    </row>
    <row r="1896" spans="1:24" hidden="1">
      <c r="A1896">
        <v>2323</v>
      </c>
      <c r="B1896" t="s">
        <v>1862</v>
      </c>
      <c r="C1896">
        <v>62046239000</v>
      </c>
      <c r="D1896" t="s">
        <v>510</v>
      </c>
      <c r="E1896" t="s">
        <v>420</v>
      </c>
      <c r="F1896">
        <v>93</v>
      </c>
      <c r="G1896" t="s">
        <v>3848</v>
      </c>
      <c r="H1896">
        <v>2</v>
      </c>
      <c r="I1896">
        <v>0.52</v>
      </c>
      <c r="J1896">
        <v>1</v>
      </c>
      <c r="K1896">
        <v>0.52</v>
      </c>
      <c r="L1896" t="s">
        <v>1846</v>
      </c>
      <c r="M1896">
        <v>2</v>
      </c>
      <c r="N1896" t="s">
        <v>2787</v>
      </c>
      <c r="O1896">
        <v>1725</v>
      </c>
      <c r="P1896" t="s">
        <v>439</v>
      </c>
      <c r="Q1896">
        <v>9</v>
      </c>
      <c r="R1896" t="s">
        <v>1846</v>
      </c>
      <c r="S1896">
        <v>1000325</v>
      </c>
      <c r="T1896" t="s">
        <v>821</v>
      </c>
      <c r="U1896">
        <v>3</v>
      </c>
      <c r="V1896" s="230">
        <v>0</v>
      </c>
      <c r="W1896" s="230" t="s">
        <v>1144</v>
      </c>
      <c r="X1896" s="230">
        <v>23</v>
      </c>
    </row>
    <row r="1897" spans="1:24" hidden="1">
      <c r="A1897">
        <v>2324</v>
      </c>
      <c r="B1897" t="s">
        <v>1863</v>
      </c>
      <c r="C1897">
        <v>61043300000</v>
      </c>
      <c r="D1897" t="s">
        <v>507</v>
      </c>
      <c r="E1897" t="s">
        <v>4293</v>
      </c>
      <c r="F1897">
        <v>466</v>
      </c>
      <c r="G1897" t="s">
        <v>3848</v>
      </c>
      <c r="H1897">
        <v>2</v>
      </c>
      <c r="I1897">
        <v>0.43</v>
      </c>
      <c r="J1897">
        <v>1</v>
      </c>
      <c r="K1897">
        <v>0.43</v>
      </c>
      <c r="L1897" t="s">
        <v>1846</v>
      </c>
      <c r="M1897">
        <v>2</v>
      </c>
      <c r="N1897" t="s">
        <v>2787</v>
      </c>
      <c r="O1897">
        <v>1725</v>
      </c>
      <c r="P1897" t="s">
        <v>425</v>
      </c>
      <c r="Q1897">
        <v>37</v>
      </c>
      <c r="R1897" t="s">
        <v>1846</v>
      </c>
      <c r="S1897">
        <v>1000325</v>
      </c>
      <c r="T1897" t="s">
        <v>828</v>
      </c>
      <c r="U1897">
        <v>124</v>
      </c>
      <c r="V1897" s="230">
        <v>0</v>
      </c>
      <c r="W1897" s="230" t="s">
        <v>1107</v>
      </c>
      <c r="X1897" s="230">
        <v>1</v>
      </c>
    </row>
    <row r="1898" spans="1:24" hidden="1">
      <c r="A1898">
        <v>2325</v>
      </c>
      <c r="B1898" t="s">
        <v>1864</v>
      </c>
      <c r="C1898">
        <v>62014000000</v>
      </c>
      <c r="D1898" t="s">
        <v>536</v>
      </c>
      <c r="E1898" t="s">
        <v>3650</v>
      </c>
      <c r="F1898">
        <v>14</v>
      </c>
      <c r="G1898" t="s">
        <v>3847</v>
      </c>
      <c r="H1898">
        <v>1</v>
      </c>
      <c r="I1898">
        <v>1.05</v>
      </c>
      <c r="J1898">
        <v>1</v>
      </c>
      <c r="K1898">
        <v>1.05</v>
      </c>
      <c r="L1898" t="s">
        <v>1846</v>
      </c>
      <c r="M1898">
        <v>2</v>
      </c>
      <c r="N1898" t="s">
        <v>2787</v>
      </c>
      <c r="O1898">
        <v>1725</v>
      </c>
      <c r="P1898" t="s">
        <v>425</v>
      </c>
      <c r="Q1898">
        <v>37</v>
      </c>
      <c r="R1898" t="s">
        <v>1846</v>
      </c>
      <c r="S1898">
        <v>1000325</v>
      </c>
      <c r="T1898" t="s">
        <v>2096</v>
      </c>
      <c r="U1898">
        <v>168</v>
      </c>
      <c r="V1898" s="230">
        <v>0</v>
      </c>
      <c r="W1898" s="230" t="s">
        <v>1050</v>
      </c>
      <c r="X1898" s="230">
        <v>20</v>
      </c>
    </row>
    <row r="1899" spans="1:24" hidden="1">
      <c r="A1899">
        <v>2326</v>
      </c>
      <c r="B1899" t="s">
        <v>1865</v>
      </c>
      <c r="C1899">
        <v>61103099000</v>
      </c>
      <c r="D1899" t="s">
        <v>502</v>
      </c>
      <c r="E1899" t="s">
        <v>459</v>
      </c>
      <c r="F1899">
        <v>88</v>
      </c>
      <c r="G1899" t="s">
        <v>3848</v>
      </c>
      <c r="H1899">
        <v>2</v>
      </c>
      <c r="I1899">
        <v>0.67</v>
      </c>
      <c r="J1899">
        <v>1</v>
      </c>
      <c r="K1899">
        <v>0.67</v>
      </c>
      <c r="L1899" t="s">
        <v>1846</v>
      </c>
      <c r="M1899">
        <v>2</v>
      </c>
      <c r="N1899" t="s">
        <v>2787</v>
      </c>
      <c r="O1899">
        <v>1725</v>
      </c>
      <c r="P1899" t="s">
        <v>425</v>
      </c>
      <c r="Q1899">
        <v>37</v>
      </c>
      <c r="R1899" t="s">
        <v>1846</v>
      </c>
      <c r="S1899">
        <v>1000325</v>
      </c>
      <c r="T1899" t="s">
        <v>821</v>
      </c>
      <c r="U1899">
        <v>3</v>
      </c>
      <c r="V1899" s="230">
        <v>0</v>
      </c>
      <c r="W1899" s="230" t="s">
        <v>1050</v>
      </c>
      <c r="X1899" s="230">
        <v>20</v>
      </c>
    </row>
    <row r="1900" spans="1:24" hidden="1">
      <c r="A1900">
        <v>2327</v>
      </c>
      <c r="B1900" t="s">
        <v>1866</v>
      </c>
      <c r="C1900">
        <v>61103099000</v>
      </c>
      <c r="D1900" t="s">
        <v>502</v>
      </c>
      <c r="E1900" t="s">
        <v>459</v>
      </c>
      <c r="F1900">
        <v>88</v>
      </c>
      <c r="G1900" t="s">
        <v>3848</v>
      </c>
      <c r="H1900">
        <v>2</v>
      </c>
      <c r="I1900">
        <v>0.43</v>
      </c>
      <c r="J1900">
        <v>1</v>
      </c>
      <c r="K1900">
        <v>0.43</v>
      </c>
      <c r="L1900" t="s">
        <v>1846</v>
      </c>
      <c r="M1900">
        <v>2</v>
      </c>
      <c r="N1900" t="s">
        <v>2787</v>
      </c>
      <c r="O1900">
        <v>1725</v>
      </c>
      <c r="P1900" t="s">
        <v>4435</v>
      </c>
      <c r="Q1900" t="s">
        <v>4318</v>
      </c>
      <c r="R1900" t="s">
        <v>1846</v>
      </c>
      <c r="S1900">
        <v>1000325</v>
      </c>
      <c r="T1900" t="s">
        <v>828</v>
      </c>
      <c r="U1900">
        <v>124</v>
      </c>
      <c r="V1900" s="230">
        <v>0</v>
      </c>
      <c r="W1900" s="230" t="s">
        <v>1138</v>
      </c>
      <c r="X1900" s="230">
        <v>21</v>
      </c>
    </row>
    <row r="1901" spans="1:24" hidden="1">
      <c r="A1901">
        <v>2328</v>
      </c>
      <c r="B1901" t="s">
        <v>1867</v>
      </c>
      <c r="C1901">
        <v>61044300000</v>
      </c>
      <c r="D1901" t="s">
        <v>541</v>
      </c>
      <c r="E1901" t="s">
        <v>426</v>
      </c>
      <c r="F1901">
        <v>43</v>
      </c>
      <c r="G1901" t="s">
        <v>3848</v>
      </c>
      <c r="H1901">
        <v>2</v>
      </c>
      <c r="I1901">
        <v>0.86</v>
      </c>
      <c r="J1901">
        <v>1</v>
      </c>
      <c r="K1901">
        <v>0.86</v>
      </c>
      <c r="L1901" t="s">
        <v>1846</v>
      </c>
      <c r="M1901">
        <v>2</v>
      </c>
      <c r="N1901" t="s">
        <v>2787</v>
      </c>
      <c r="O1901">
        <v>1725</v>
      </c>
      <c r="P1901" t="s">
        <v>425</v>
      </c>
      <c r="Q1901">
        <v>37</v>
      </c>
      <c r="R1901" t="s">
        <v>1846</v>
      </c>
      <c r="S1901">
        <v>1000325</v>
      </c>
      <c r="T1901">
        <v>52</v>
      </c>
      <c r="U1901">
        <v>106</v>
      </c>
      <c r="V1901" s="230">
        <v>0</v>
      </c>
      <c r="W1901" s="230" t="s">
        <v>1048</v>
      </c>
      <c r="X1901" s="230">
        <v>4</v>
      </c>
    </row>
    <row r="1902" spans="1:24" hidden="1">
      <c r="A1902">
        <v>2329</v>
      </c>
      <c r="B1902" t="s">
        <v>1868</v>
      </c>
      <c r="C1902">
        <v>62046239000</v>
      </c>
      <c r="D1902" t="s">
        <v>510</v>
      </c>
      <c r="E1902" t="s">
        <v>420</v>
      </c>
      <c r="F1902">
        <v>93</v>
      </c>
      <c r="G1902" t="s">
        <v>3848</v>
      </c>
      <c r="H1902">
        <v>2</v>
      </c>
      <c r="I1902">
        <v>0.44500000000000001</v>
      </c>
      <c r="J1902">
        <v>1</v>
      </c>
      <c r="K1902">
        <v>0.44500000000000001</v>
      </c>
      <c r="L1902" t="s">
        <v>1846</v>
      </c>
      <c r="M1902">
        <v>2</v>
      </c>
      <c r="N1902" t="s">
        <v>2787</v>
      </c>
      <c r="O1902">
        <v>1725</v>
      </c>
      <c r="P1902" t="s">
        <v>439</v>
      </c>
      <c r="Q1902">
        <v>9</v>
      </c>
      <c r="R1902" t="s">
        <v>1846</v>
      </c>
      <c r="S1902">
        <v>1000325</v>
      </c>
      <c r="T1902" t="s">
        <v>821</v>
      </c>
      <c r="U1902">
        <v>3</v>
      </c>
      <c r="V1902" s="230">
        <v>0</v>
      </c>
      <c r="W1902" s="230" t="s">
        <v>1073</v>
      </c>
      <c r="X1902" s="230">
        <v>8</v>
      </c>
    </row>
    <row r="1903" spans="1:24" hidden="1">
      <c r="A1903">
        <v>2330</v>
      </c>
      <c r="B1903" t="s">
        <v>1869</v>
      </c>
      <c r="C1903">
        <v>61102099000</v>
      </c>
      <c r="D1903" t="s">
        <v>612</v>
      </c>
      <c r="E1903" t="s">
        <v>459</v>
      </c>
      <c r="F1903">
        <v>88</v>
      </c>
      <c r="G1903" t="s">
        <v>3848</v>
      </c>
      <c r="H1903">
        <v>2</v>
      </c>
      <c r="I1903">
        <v>0.46</v>
      </c>
      <c r="J1903">
        <v>1</v>
      </c>
      <c r="K1903">
        <v>0.46</v>
      </c>
      <c r="L1903" t="s">
        <v>1846</v>
      </c>
      <c r="M1903">
        <v>2</v>
      </c>
      <c r="N1903" t="s">
        <v>2787</v>
      </c>
      <c r="O1903">
        <v>1725</v>
      </c>
      <c r="P1903" t="s">
        <v>439</v>
      </c>
      <c r="Q1903">
        <v>9</v>
      </c>
      <c r="R1903" t="s">
        <v>1846</v>
      </c>
      <c r="S1903">
        <v>1000325</v>
      </c>
      <c r="T1903" t="s">
        <v>828</v>
      </c>
      <c r="U1903">
        <v>124</v>
      </c>
      <c r="V1903" s="230">
        <v>0</v>
      </c>
      <c r="W1903" s="230" t="s">
        <v>1038</v>
      </c>
      <c r="X1903" s="230">
        <v>5</v>
      </c>
    </row>
    <row r="1904" spans="1:24" hidden="1">
      <c r="A1904">
        <v>2331</v>
      </c>
      <c r="B1904" t="s">
        <v>1870</v>
      </c>
      <c r="C1904">
        <v>61101290090</v>
      </c>
      <c r="D1904" t="s">
        <v>772</v>
      </c>
      <c r="E1904" t="s">
        <v>459</v>
      </c>
      <c r="F1904">
        <v>88</v>
      </c>
      <c r="G1904" t="s">
        <v>3848</v>
      </c>
      <c r="H1904">
        <v>2</v>
      </c>
      <c r="I1904">
        <v>0.57499999999999996</v>
      </c>
      <c r="J1904">
        <v>1</v>
      </c>
      <c r="K1904">
        <v>0.57499999999999996</v>
      </c>
      <c r="L1904" t="s">
        <v>1846</v>
      </c>
      <c r="M1904">
        <v>2</v>
      </c>
      <c r="N1904" t="s">
        <v>2787</v>
      </c>
      <c r="O1904">
        <v>1725</v>
      </c>
      <c r="P1904" t="s">
        <v>4437</v>
      </c>
      <c r="Q1904" t="s">
        <v>4366</v>
      </c>
      <c r="R1904" t="s">
        <v>1846</v>
      </c>
      <c r="S1904">
        <v>1000325</v>
      </c>
      <c r="T1904" t="s">
        <v>828</v>
      </c>
      <c r="U1904">
        <v>124</v>
      </c>
      <c r="V1904" s="230">
        <v>0</v>
      </c>
      <c r="W1904" s="230" t="s">
        <v>1144</v>
      </c>
      <c r="X1904" s="230">
        <v>23</v>
      </c>
    </row>
    <row r="1905" spans="1:24" hidden="1">
      <c r="A1905">
        <v>2332</v>
      </c>
      <c r="B1905" t="s">
        <v>1871</v>
      </c>
      <c r="C1905">
        <v>62046318000</v>
      </c>
      <c r="D1905" t="s">
        <v>511</v>
      </c>
      <c r="E1905" t="s">
        <v>420</v>
      </c>
      <c r="F1905">
        <v>93</v>
      </c>
      <c r="G1905" t="s">
        <v>3848</v>
      </c>
      <c r="H1905">
        <v>2</v>
      </c>
      <c r="I1905">
        <v>0.35499999999999998</v>
      </c>
      <c r="J1905">
        <v>1</v>
      </c>
      <c r="K1905">
        <v>0.35499999999999998</v>
      </c>
      <c r="L1905" t="s">
        <v>1846</v>
      </c>
      <c r="M1905">
        <v>2</v>
      </c>
      <c r="N1905" t="s">
        <v>2787</v>
      </c>
      <c r="O1905">
        <v>1725</v>
      </c>
      <c r="P1905" t="s">
        <v>425</v>
      </c>
      <c r="Q1905">
        <v>37</v>
      </c>
      <c r="R1905" t="s">
        <v>1846</v>
      </c>
      <c r="S1905">
        <v>1000325</v>
      </c>
      <c r="T1905" t="s">
        <v>825</v>
      </c>
      <c r="U1905">
        <v>119</v>
      </c>
      <c r="V1905" s="230">
        <v>0</v>
      </c>
      <c r="W1905" s="230" t="s">
        <v>1050</v>
      </c>
      <c r="X1905" s="230">
        <v>20</v>
      </c>
    </row>
    <row r="1906" spans="1:24" hidden="1">
      <c r="A1906">
        <v>2333</v>
      </c>
      <c r="B1906" t="s">
        <v>1872</v>
      </c>
      <c r="C1906">
        <v>62034319000</v>
      </c>
      <c r="D1906" t="s">
        <v>583</v>
      </c>
      <c r="E1906" t="s">
        <v>420</v>
      </c>
      <c r="F1906">
        <v>93</v>
      </c>
      <c r="G1906" t="s">
        <v>3847</v>
      </c>
      <c r="H1906">
        <v>1</v>
      </c>
      <c r="I1906">
        <v>0.51</v>
      </c>
      <c r="J1906">
        <v>1</v>
      </c>
      <c r="K1906">
        <v>0.51</v>
      </c>
      <c r="L1906" t="s">
        <v>1846</v>
      </c>
      <c r="M1906">
        <v>2</v>
      </c>
      <c r="N1906" t="s">
        <v>2787</v>
      </c>
      <c r="O1906">
        <v>1725</v>
      </c>
      <c r="P1906" t="s">
        <v>425</v>
      </c>
      <c r="Q1906">
        <v>37</v>
      </c>
      <c r="R1906" t="s">
        <v>1846</v>
      </c>
      <c r="S1906">
        <v>1000325</v>
      </c>
      <c r="T1906">
        <v>50</v>
      </c>
      <c r="U1906">
        <v>105</v>
      </c>
      <c r="V1906" s="230">
        <v>0</v>
      </c>
      <c r="W1906" s="230" t="s">
        <v>1048</v>
      </c>
      <c r="X1906" s="230">
        <v>4</v>
      </c>
    </row>
    <row r="1907" spans="1:24" hidden="1">
      <c r="A1907">
        <v>2334</v>
      </c>
      <c r="B1907" t="s">
        <v>1873</v>
      </c>
      <c r="C1907">
        <v>62034231000</v>
      </c>
      <c r="D1907" t="s">
        <v>537</v>
      </c>
      <c r="E1907" t="s">
        <v>3964</v>
      </c>
      <c r="F1907">
        <v>87</v>
      </c>
      <c r="G1907" t="s">
        <v>3847</v>
      </c>
      <c r="H1907">
        <v>1</v>
      </c>
      <c r="I1907">
        <v>0.44</v>
      </c>
      <c r="J1907">
        <v>1</v>
      </c>
      <c r="K1907">
        <v>0.44</v>
      </c>
      <c r="L1907" t="s">
        <v>1846</v>
      </c>
      <c r="M1907">
        <v>2</v>
      </c>
      <c r="N1907" t="s">
        <v>2787</v>
      </c>
      <c r="O1907">
        <v>1725</v>
      </c>
      <c r="P1907" t="s">
        <v>439</v>
      </c>
      <c r="Q1907">
        <v>9</v>
      </c>
      <c r="R1907" t="s">
        <v>1846</v>
      </c>
      <c r="S1907">
        <v>1000325</v>
      </c>
      <c r="T1907">
        <v>58</v>
      </c>
      <c r="U1907">
        <v>219</v>
      </c>
      <c r="V1907" s="230">
        <v>0</v>
      </c>
      <c r="W1907" s="230" t="s">
        <v>1050</v>
      </c>
      <c r="X1907" s="230">
        <v>20</v>
      </c>
    </row>
    <row r="1908" spans="1:24" hidden="1">
      <c r="A1908">
        <v>2335</v>
      </c>
      <c r="B1908" t="s">
        <v>1874</v>
      </c>
      <c r="C1908">
        <v>61103091000</v>
      </c>
      <c r="D1908" t="s">
        <v>1875</v>
      </c>
      <c r="E1908" t="s">
        <v>316</v>
      </c>
      <c r="F1908">
        <v>17</v>
      </c>
      <c r="G1908" t="s">
        <v>3847</v>
      </c>
      <c r="H1908">
        <v>1</v>
      </c>
      <c r="I1908">
        <v>0.72499999999999998</v>
      </c>
      <c r="J1908">
        <v>1</v>
      </c>
      <c r="K1908">
        <v>0.72499999999999998</v>
      </c>
      <c r="L1908" t="s">
        <v>1846</v>
      </c>
      <c r="M1908">
        <v>2</v>
      </c>
      <c r="N1908" t="s">
        <v>2787</v>
      </c>
      <c r="O1908">
        <v>1725</v>
      </c>
      <c r="P1908" t="s">
        <v>425</v>
      </c>
      <c r="Q1908">
        <v>37</v>
      </c>
      <c r="R1908" t="s">
        <v>1846</v>
      </c>
      <c r="S1908">
        <v>1000325</v>
      </c>
      <c r="T1908" t="s">
        <v>959</v>
      </c>
      <c r="U1908">
        <v>165</v>
      </c>
      <c r="V1908" s="230">
        <v>0</v>
      </c>
      <c r="W1908" s="230" t="s">
        <v>1038</v>
      </c>
      <c r="X1908" s="230">
        <v>5</v>
      </c>
    </row>
    <row r="1909" spans="1:24" hidden="1">
      <c r="A1909">
        <v>2336</v>
      </c>
      <c r="B1909" t="s">
        <v>1876</v>
      </c>
      <c r="C1909">
        <v>62034231000</v>
      </c>
      <c r="D1909" t="s">
        <v>537</v>
      </c>
      <c r="E1909" t="s">
        <v>3964</v>
      </c>
      <c r="F1909">
        <v>87</v>
      </c>
      <c r="G1909" t="s">
        <v>3847</v>
      </c>
      <c r="H1909">
        <v>1</v>
      </c>
      <c r="I1909">
        <v>0.83</v>
      </c>
      <c r="J1909">
        <v>1</v>
      </c>
      <c r="K1909">
        <v>0.83</v>
      </c>
      <c r="L1909" t="s">
        <v>1846</v>
      </c>
      <c r="M1909">
        <v>2</v>
      </c>
      <c r="N1909" t="s">
        <v>2787</v>
      </c>
      <c r="O1909">
        <v>1725</v>
      </c>
      <c r="P1909" t="s">
        <v>439</v>
      </c>
      <c r="Q1909">
        <v>9</v>
      </c>
      <c r="R1909" t="s">
        <v>1846</v>
      </c>
      <c r="S1909">
        <v>1000325</v>
      </c>
      <c r="T1909">
        <v>48</v>
      </c>
      <c r="U1909">
        <v>101</v>
      </c>
      <c r="V1909" s="230">
        <v>0</v>
      </c>
      <c r="W1909" s="230" t="s">
        <v>1038</v>
      </c>
      <c r="X1909" s="230">
        <v>5</v>
      </c>
    </row>
    <row r="1910" spans="1:24" hidden="1">
      <c r="A1910">
        <v>2337</v>
      </c>
      <c r="B1910" t="s">
        <v>1877</v>
      </c>
      <c r="C1910">
        <v>62046231000</v>
      </c>
      <c r="D1910" t="s">
        <v>603</v>
      </c>
      <c r="E1910" t="s">
        <v>3964</v>
      </c>
      <c r="F1910">
        <v>87</v>
      </c>
      <c r="G1910" t="s">
        <v>3848</v>
      </c>
      <c r="H1910">
        <v>2</v>
      </c>
      <c r="I1910">
        <v>0.44</v>
      </c>
      <c r="J1910">
        <v>1</v>
      </c>
      <c r="K1910">
        <v>0.44</v>
      </c>
      <c r="L1910" t="s">
        <v>1846</v>
      </c>
      <c r="M1910">
        <v>2</v>
      </c>
      <c r="N1910" t="s">
        <v>2787</v>
      </c>
      <c r="O1910">
        <v>1725</v>
      </c>
      <c r="P1910" t="s">
        <v>439</v>
      </c>
      <c r="Q1910">
        <v>9</v>
      </c>
      <c r="R1910" t="s">
        <v>1846</v>
      </c>
      <c r="S1910">
        <v>1000325</v>
      </c>
      <c r="T1910">
        <v>36</v>
      </c>
      <c r="U1910">
        <v>52</v>
      </c>
      <c r="V1910" s="230">
        <v>0</v>
      </c>
      <c r="W1910" s="230" t="s">
        <v>1038</v>
      </c>
      <c r="X1910" s="230">
        <v>5</v>
      </c>
    </row>
    <row r="1911" spans="1:24" hidden="1">
      <c r="A1911">
        <v>2338</v>
      </c>
      <c r="B1911" t="s">
        <v>1878</v>
      </c>
      <c r="C1911">
        <v>62046231000</v>
      </c>
      <c r="D1911" t="s">
        <v>603</v>
      </c>
      <c r="E1911" t="s">
        <v>3964</v>
      </c>
      <c r="F1911">
        <v>87</v>
      </c>
      <c r="G1911" t="s">
        <v>3848</v>
      </c>
      <c r="H1911">
        <v>2</v>
      </c>
      <c r="I1911">
        <v>0.47</v>
      </c>
      <c r="J1911">
        <v>1</v>
      </c>
      <c r="K1911">
        <v>0.47</v>
      </c>
      <c r="L1911" t="s">
        <v>1846</v>
      </c>
      <c r="M1911">
        <v>2</v>
      </c>
      <c r="N1911" t="s">
        <v>2787</v>
      </c>
      <c r="O1911">
        <v>1725</v>
      </c>
      <c r="P1911" t="s">
        <v>439</v>
      </c>
      <c r="Q1911">
        <v>9</v>
      </c>
      <c r="R1911" t="s">
        <v>1846</v>
      </c>
      <c r="S1911">
        <v>1000325</v>
      </c>
      <c r="T1911">
        <v>34</v>
      </c>
      <c r="U1911">
        <v>41</v>
      </c>
      <c r="V1911" s="230">
        <v>0</v>
      </c>
      <c r="W1911" s="230" t="s">
        <v>1038</v>
      </c>
      <c r="X1911" s="230">
        <v>5</v>
      </c>
    </row>
    <row r="1912" spans="1:24" hidden="1">
      <c r="A1912">
        <v>2339</v>
      </c>
      <c r="B1912" t="s">
        <v>1879</v>
      </c>
      <c r="C1912">
        <v>62034231000</v>
      </c>
      <c r="D1912" t="s">
        <v>537</v>
      </c>
      <c r="E1912" t="s">
        <v>3964</v>
      </c>
      <c r="F1912">
        <v>87</v>
      </c>
      <c r="G1912" t="s">
        <v>3847</v>
      </c>
      <c r="H1912">
        <v>1</v>
      </c>
      <c r="I1912">
        <v>0.76500000000000001</v>
      </c>
      <c r="J1912">
        <v>1</v>
      </c>
      <c r="K1912">
        <v>0.76500000000000001</v>
      </c>
      <c r="L1912" t="s">
        <v>1846</v>
      </c>
      <c r="M1912">
        <v>2</v>
      </c>
      <c r="N1912" t="s">
        <v>2787</v>
      </c>
      <c r="O1912">
        <v>1725</v>
      </c>
      <c r="P1912" t="s">
        <v>439</v>
      </c>
      <c r="Q1912">
        <v>9</v>
      </c>
      <c r="R1912" t="s">
        <v>1846</v>
      </c>
      <c r="S1912">
        <v>1000325</v>
      </c>
      <c r="T1912">
        <v>54</v>
      </c>
      <c r="U1912">
        <v>107</v>
      </c>
      <c r="V1912" s="230">
        <v>0</v>
      </c>
      <c r="W1912" s="230" t="s">
        <v>1050</v>
      </c>
      <c r="X1912" s="230">
        <v>20</v>
      </c>
    </row>
    <row r="1913" spans="1:24" hidden="1">
      <c r="A1913">
        <v>2340</v>
      </c>
      <c r="B1913" t="s">
        <v>1880</v>
      </c>
      <c r="C1913">
        <v>62034231000</v>
      </c>
      <c r="D1913" t="s">
        <v>537</v>
      </c>
      <c r="E1913" t="s">
        <v>3964</v>
      </c>
      <c r="F1913">
        <v>87</v>
      </c>
      <c r="G1913" t="s">
        <v>3847</v>
      </c>
      <c r="H1913">
        <v>1</v>
      </c>
      <c r="I1913">
        <v>0.56999999999999995</v>
      </c>
      <c r="J1913">
        <v>1</v>
      </c>
      <c r="K1913">
        <v>0.56999999999999995</v>
      </c>
      <c r="L1913" t="s">
        <v>1846</v>
      </c>
      <c r="M1913">
        <v>2</v>
      </c>
      <c r="N1913" t="s">
        <v>2787</v>
      </c>
      <c r="O1913">
        <v>1725</v>
      </c>
      <c r="P1913" t="s">
        <v>439</v>
      </c>
      <c r="Q1913">
        <v>9</v>
      </c>
      <c r="R1913" t="s">
        <v>1846</v>
      </c>
      <c r="S1913">
        <v>1000325</v>
      </c>
      <c r="T1913">
        <v>40</v>
      </c>
      <c r="U1913">
        <v>79</v>
      </c>
      <c r="V1913" s="230">
        <v>0</v>
      </c>
      <c r="W1913" s="230" t="s">
        <v>1038</v>
      </c>
      <c r="X1913" s="230">
        <v>5</v>
      </c>
    </row>
    <row r="1914" spans="1:24" hidden="1">
      <c r="A1914">
        <v>2341</v>
      </c>
      <c r="B1914" t="s">
        <v>1881</v>
      </c>
      <c r="C1914">
        <v>62034235000</v>
      </c>
      <c r="D1914" t="s">
        <v>548</v>
      </c>
      <c r="E1914" t="s">
        <v>420</v>
      </c>
      <c r="F1914">
        <v>93</v>
      </c>
      <c r="G1914" t="s">
        <v>3847</v>
      </c>
      <c r="H1914">
        <v>1</v>
      </c>
      <c r="I1914">
        <v>0.59</v>
      </c>
      <c r="J1914">
        <v>1</v>
      </c>
      <c r="K1914">
        <v>0.59</v>
      </c>
      <c r="L1914" t="s">
        <v>1846</v>
      </c>
      <c r="M1914">
        <v>2</v>
      </c>
      <c r="N1914" t="s">
        <v>2787</v>
      </c>
      <c r="O1914">
        <v>1725</v>
      </c>
      <c r="P1914" t="s">
        <v>439</v>
      </c>
      <c r="Q1914">
        <v>9</v>
      </c>
      <c r="R1914" t="s">
        <v>1846</v>
      </c>
      <c r="S1914">
        <v>1000325</v>
      </c>
      <c r="T1914" t="s">
        <v>2100</v>
      </c>
      <c r="U1914">
        <v>339</v>
      </c>
      <c r="V1914" s="230">
        <v>0</v>
      </c>
      <c r="W1914" s="230" t="s">
        <v>1073</v>
      </c>
      <c r="X1914" s="230">
        <v>8</v>
      </c>
    </row>
    <row r="1915" spans="1:24" hidden="1">
      <c r="A1915">
        <v>2342</v>
      </c>
      <c r="B1915" t="s">
        <v>1882</v>
      </c>
      <c r="C1915">
        <v>62034231000</v>
      </c>
      <c r="D1915" t="s">
        <v>537</v>
      </c>
      <c r="E1915" t="s">
        <v>3964</v>
      </c>
      <c r="F1915">
        <v>87</v>
      </c>
      <c r="G1915" t="s">
        <v>3847</v>
      </c>
      <c r="H1915">
        <v>1</v>
      </c>
      <c r="I1915">
        <v>0.87</v>
      </c>
      <c r="J1915">
        <v>1</v>
      </c>
      <c r="K1915">
        <v>0.87</v>
      </c>
      <c r="L1915" t="s">
        <v>1846</v>
      </c>
      <c r="M1915">
        <v>2</v>
      </c>
      <c r="N1915" t="s">
        <v>2787</v>
      </c>
      <c r="O1915">
        <v>1725</v>
      </c>
      <c r="P1915" t="s">
        <v>439</v>
      </c>
      <c r="Q1915">
        <v>9</v>
      </c>
      <c r="R1915" t="s">
        <v>1846</v>
      </c>
      <c r="S1915">
        <v>1000325</v>
      </c>
      <c r="T1915">
        <v>52</v>
      </c>
      <c r="U1915">
        <v>106</v>
      </c>
      <c r="V1915" s="230">
        <v>0</v>
      </c>
      <c r="W1915" s="230" t="s">
        <v>1050</v>
      </c>
      <c r="X1915" s="230">
        <v>20</v>
      </c>
    </row>
    <row r="1916" spans="1:24" hidden="1">
      <c r="A1916">
        <v>2343</v>
      </c>
      <c r="B1916" t="s">
        <v>1883</v>
      </c>
      <c r="C1916">
        <v>62034235000</v>
      </c>
      <c r="D1916" t="s">
        <v>548</v>
      </c>
      <c r="E1916" t="s">
        <v>420</v>
      </c>
      <c r="F1916">
        <v>93</v>
      </c>
      <c r="G1916" t="s">
        <v>3847</v>
      </c>
      <c r="H1916">
        <v>1</v>
      </c>
      <c r="I1916">
        <v>0.63</v>
      </c>
      <c r="J1916">
        <v>1</v>
      </c>
      <c r="K1916">
        <v>0.63</v>
      </c>
      <c r="L1916" t="s">
        <v>1846</v>
      </c>
      <c r="M1916">
        <v>2</v>
      </c>
      <c r="N1916" t="s">
        <v>2787</v>
      </c>
      <c r="O1916">
        <v>1725</v>
      </c>
      <c r="P1916" t="s">
        <v>439</v>
      </c>
      <c r="Q1916">
        <v>9</v>
      </c>
      <c r="R1916" t="s">
        <v>1846</v>
      </c>
      <c r="S1916">
        <v>1000325</v>
      </c>
      <c r="T1916">
        <v>32</v>
      </c>
      <c r="U1916">
        <v>31</v>
      </c>
      <c r="V1916" s="230">
        <v>0</v>
      </c>
      <c r="W1916" s="230" t="s">
        <v>1050</v>
      </c>
      <c r="X1916" s="230">
        <v>20</v>
      </c>
    </row>
    <row r="1917" spans="1:24" hidden="1">
      <c r="A1917">
        <v>2344</v>
      </c>
      <c r="B1917" t="s">
        <v>1884</v>
      </c>
      <c r="C1917">
        <v>62046318000</v>
      </c>
      <c r="D1917" t="s">
        <v>511</v>
      </c>
      <c r="E1917" t="s">
        <v>420</v>
      </c>
      <c r="F1917">
        <v>93</v>
      </c>
      <c r="G1917" t="s">
        <v>3848</v>
      </c>
      <c r="H1917">
        <v>2</v>
      </c>
      <c r="I1917">
        <v>0.3</v>
      </c>
      <c r="J1917">
        <v>1</v>
      </c>
      <c r="K1917">
        <v>0.3</v>
      </c>
      <c r="L1917" t="s">
        <v>1846</v>
      </c>
      <c r="M1917">
        <v>2</v>
      </c>
      <c r="N1917" t="s">
        <v>2787</v>
      </c>
      <c r="O1917">
        <v>1725</v>
      </c>
      <c r="P1917" t="s">
        <v>425</v>
      </c>
      <c r="Q1917">
        <v>37</v>
      </c>
      <c r="R1917" t="s">
        <v>1846</v>
      </c>
      <c r="S1917">
        <v>1000325</v>
      </c>
      <c r="T1917">
        <v>58</v>
      </c>
      <c r="U1917">
        <v>219</v>
      </c>
      <c r="V1917" s="230">
        <v>0</v>
      </c>
      <c r="W1917" s="230" t="s">
        <v>1050</v>
      </c>
      <c r="X1917" s="230">
        <v>20</v>
      </c>
    </row>
    <row r="1918" spans="1:24" hidden="1">
      <c r="A1918">
        <v>2345</v>
      </c>
      <c r="B1918" t="s">
        <v>1885</v>
      </c>
      <c r="C1918">
        <v>61103091000</v>
      </c>
      <c r="D1918" t="s">
        <v>481</v>
      </c>
      <c r="E1918" t="s">
        <v>459</v>
      </c>
      <c r="F1918">
        <v>88</v>
      </c>
      <c r="G1918" t="s">
        <v>3847</v>
      </c>
      <c r="H1918">
        <v>1</v>
      </c>
      <c r="I1918">
        <v>0.6</v>
      </c>
      <c r="J1918">
        <v>1</v>
      </c>
      <c r="K1918">
        <v>0.6</v>
      </c>
      <c r="L1918" t="s">
        <v>1846</v>
      </c>
      <c r="M1918">
        <v>2</v>
      </c>
      <c r="N1918" t="s">
        <v>2787</v>
      </c>
      <c r="O1918">
        <v>1725</v>
      </c>
      <c r="P1918" t="s">
        <v>4435</v>
      </c>
      <c r="Q1918" t="s">
        <v>4318</v>
      </c>
      <c r="R1918" t="s">
        <v>1846</v>
      </c>
      <c r="S1918">
        <v>1000325</v>
      </c>
      <c r="T1918" t="s">
        <v>948</v>
      </c>
      <c r="U1918">
        <v>327</v>
      </c>
      <c r="V1918" s="230">
        <v>0</v>
      </c>
      <c r="W1918" s="230" t="s">
        <v>1038</v>
      </c>
      <c r="X1918" s="230">
        <v>5</v>
      </c>
    </row>
    <row r="1919" spans="1:24" hidden="1">
      <c r="A1919">
        <v>2346</v>
      </c>
      <c r="B1919" t="s">
        <v>1886</v>
      </c>
      <c r="C1919">
        <v>61102091000</v>
      </c>
      <c r="D1919" t="s">
        <v>1887</v>
      </c>
      <c r="E1919" t="s">
        <v>316</v>
      </c>
      <c r="F1919">
        <v>17</v>
      </c>
      <c r="G1919" t="s">
        <v>3847</v>
      </c>
      <c r="H1919">
        <v>1</v>
      </c>
      <c r="I1919">
        <v>0.505</v>
      </c>
      <c r="J1919">
        <v>1</v>
      </c>
      <c r="K1919">
        <v>0.505</v>
      </c>
      <c r="L1919" t="s">
        <v>1846</v>
      </c>
      <c r="M1919">
        <v>2</v>
      </c>
      <c r="N1919" t="s">
        <v>2787</v>
      </c>
      <c r="O1919">
        <v>1725</v>
      </c>
      <c r="P1919" t="s">
        <v>439</v>
      </c>
      <c r="Q1919">
        <v>9</v>
      </c>
      <c r="R1919" t="s">
        <v>1846</v>
      </c>
      <c r="S1919">
        <v>1000325</v>
      </c>
      <c r="T1919" t="s">
        <v>959</v>
      </c>
      <c r="U1919">
        <v>165</v>
      </c>
      <c r="V1919" s="230">
        <v>0</v>
      </c>
      <c r="W1919" s="230" t="s">
        <v>1050</v>
      </c>
      <c r="X1919" s="230">
        <v>20</v>
      </c>
    </row>
    <row r="1920" spans="1:24" hidden="1">
      <c r="A1920">
        <v>2347</v>
      </c>
      <c r="B1920" t="s">
        <v>1888</v>
      </c>
      <c r="C1920">
        <v>62014000000</v>
      </c>
      <c r="D1920" t="s">
        <v>536</v>
      </c>
      <c r="E1920" t="s">
        <v>3650</v>
      </c>
      <c r="F1920">
        <v>14</v>
      </c>
      <c r="G1920" t="s">
        <v>3847</v>
      </c>
      <c r="H1920">
        <v>1</v>
      </c>
      <c r="I1920">
        <v>1.0649999999999999</v>
      </c>
      <c r="J1920">
        <v>1</v>
      </c>
      <c r="K1920">
        <v>1.0649999999999999</v>
      </c>
      <c r="L1920" t="s">
        <v>1846</v>
      </c>
      <c r="M1920">
        <v>2</v>
      </c>
      <c r="N1920" t="s">
        <v>2787</v>
      </c>
      <c r="O1920">
        <v>1725</v>
      </c>
      <c r="P1920" t="s">
        <v>425</v>
      </c>
      <c r="Q1920">
        <v>37</v>
      </c>
      <c r="R1920" t="s">
        <v>1846</v>
      </c>
      <c r="S1920">
        <v>1000325</v>
      </c>
      <c r="T1920" t="s">
        <v>2096</v>
      </c>
      <c r="U1920">
        <v>168</v>
      </c>
      <c r="V1920" s="230">
        <v>0</v>
      </c>
      <c r="W1920" s="230" t="s">
        <v>1038</v>
      </c>
      <c r="X1920" s="230">
        <v>5</v>
      </c>
    </row>
    <row r="1921" spans="1:24" hidden="1">
      <c r="A1921">
        <v>2348</v>
      </c>
      <c r="B1921" t="s">
        <v>1889</v>
      </c>
      <c r="C1921">
        <v>62012000000</v>
      </c>
      <c r="D1921" t="s">
        <v>1890</v>
      </c>
      <c r="E1921" t="s">
        <v>3650</v>
      </c>
      <c r="F1921">
        <v>14</v>
      </c>
      <c r="G1921" t="s">
        <v>3847</v>
      </c>
      <c r="H1921">
        <v>1</v>
      </c>
      <c r="I1921">
        <v>2.0699999999999998</v>
      </c>
      <c r="J1921">
        <v>1</v>
      </c>
      <c r="K1921">
        <v>2.0699999999999998</v>
      </c>
      <c r="L1921" t="s">
        <v>1846</v>
      </c>
      <c r="M1921">
        <v>2</v>
      </c>
      <c r="N1921" t="s">
        <v>2787</v>
      </c>
      <c r="O1921">
        <v>1725</v>
      </c>
      <c r="P1921" t="s">
        <v>4438</v>
      </c>
      <c r="Q1921" t="s">
        <v>4365</v>
      </c>
      <c r="R1921" t="s">
        <v>1846</v>
      </c>
      <c r="S1921">
        <v>1000325</v>
      </c>
      <c r="T1921" t="s">
        <v>2096</v>
      </c>
      <c r="U1921">
        <v>168</v>
      </c>
      <c r="V1921" s="230">
        <v>0</v>
      </c>
      <c r="W1921" s="230" t="s">
        <v>1038</v>
      </c>
      <c r="X1921" s="230">
        <v>5</v>
      </c>
    </row>
    <row r="1922" spans="1:24" hidden="1">
      <c r="A1922">
        <v>2349</v>
      </c>
      <c r="B1922" t="s">
        <v>1891</v>
      </c>
      <c r="C1922">
        <v>61102091000</v>
      </c>
      <c r="D1922" t="s">
        <v>488</v>
      </c>
      <c r="E1922" t="s">
        <v>459</v>
      </c>
      <c r="F1922">
        <v>88</v>
      </c>
      <c r="G1922" t="s">
        <v>3847</v>
      </c>
      <c r="H1922">
        <v>1</v>
      </c>
      <c r="I1922">
        <v>0.82499999999999996</v>
      </c>
      <c r="J1922">
        <v>1</v>
      </c>
      <c r="K1922">
        <v>0.82499999999999996</v>
      </c>
      <c r="L1922" t="s">
        <v>1846</v>
      </c>
      <c r="M1922">
        <v>2</v>
      </c>
      <c r="N1922" t="s">
        <v>2787</v>
      </c>
      <c r="O1922">
        <v>1725</v>
      </c>
      <c r="P1922" t="s">
        <v>439</v>
      </c>
      <c r="Q1922">
        <v>9</v>
      </c>
      <c r="R1922" t="s">
        <v>1846</v>
      </c>
      <c r="S1922">
        <v>1000325</v>
      </c>
      <c r="T1922" t="s">
        <v>948</v>
      </c>
      <c r="U1922">
        <v>327</v>
      </c>
      <c r="V1922" s="230">
        <v>0</v>
      </c>
      <c r="W1922" s="230" t="s">
        <v>1048</v>
      </c>
      <c r="X1922" s="230">
        <v>4</v>
      </c>
    </row>
    <row r="1923" spans="1:24" hidden="1">
      <c r="A1923">
        <v>2350</v>
      </c>
      <c r="B1923" t="s">
        <v>1892</v>
      </c>
      <c r="C1923">
        <v>61109090000</v>
      </c>
      <c r="D1923" t="s">
        <v>710</v>
      </c>
      <c r="E1923" t="s">
        <v>459</v>
      </c>
      <c r="F1923">
        <v>88</v>
      </c>
      <c r="G1923" t="s">
        <v>3848</v>
      </c>
      <c r="H1923">
        <v>2</v>
      </c>
      <c r="I1923">
        <v>0.32500000000000001</v>
      </c>
      <c r="J1923">
        <v>1</v>
      </c>
      <c r="K1923">
        <v>0.32500000000000001</v>
      </c>
      <c r="L1923" t="s">
        <v>1846</v>
      </c>
      <c r="M1923">
        <v>2</v>
      </c>
      <c r="N1923" t="s">
        <v>2787</v>
      </c>
      <c r="O1923">
        <v>1725</v>
      </c>
      <c r="P1923" t="s">
        <v>431</v>
      </c>
      <c r="Q1923">
        <v>53</v>
      </c>
      <c r="R1923" t="s">
        <v>1846</v>
      </c>
      <c r="S1923">
        <v>1000325</v>
      </c>
      <c r="T1923" t="s">
        <v>810</v>
      </c>
      <c r="U1923">
        <v>122</v>
      </c>
      <c r="V1923" s="230">
        <v>0</v>
      </c>
      <c r="W1923" s="230" t="s">
        <v>1038</v>
      </c>
      <c r="X1923" s="230">
        <v>5</v>
      </c>
    </row>
    <row r="1924" spans="1:24" hidden="1">
      <c r="A1924">
        <v>2351</v>
      </c>
      <c r="B1924" t="s">
        <v>1893</v>
      </c>
      <c r="C1924">
        <v>61103099000</v>
      </c>
      <c r="D1924" t="s">
        <v>502</v>
      </c>
      <c r="E1924" t="s">
        <v>459</v>
      </c>
      <c r="F1924">
        <v>88</v>
      </c>
      <c r="G1924" t="s">
        <v>3848</v>
      </c>
      <c r="H1924">
        <v>2</v>
      </c>
      <c r="I1924">
        <v>0.34</v>
      </c>
      <c r="J1924">
        <v>1</v>
      </c>
      <c r="K1924">
        <v>0.34</v>
      </c>
      <c r="L1924" t="s">
        <v>1846</v>
      </c>
      <c r="M1924">
        <v>2</v>
      </c>
      <c r="N1924" t="s">
        <v>2787</v>
      </c>
      <c r="O1924">
        <v>1725</v>
      </c>
      <c r="P1924" t="s">
        <v>4435</v>
      </c>
      <c r="Q1924" t="s">
        <v>4318</v>
      </c>
      <c r="R1924" t="s">
        <v>1846</v>
      </c>
      <c r="S1924">
        <v>1000325</v>
      </c>
      <c r="T1924" t="s">
        <v>825</v>
      </c>
      <c r="U1924">
        <v>119</v>
      </c>
      <c r="V1924" s="230">
        <v>0</v>
      </c>
      <c r="W1924" s="230" t="s">
        <v>1073</v>
      </c>
      <c r="X1924" s="230">
        <v>8</v>
      </c>
    </row>
    <row r="1925" spans="1:24" hidden="1">
      <c r="A1925">
        <v>2352</v>
      </c>
      <c r="B1925" t="s">
        <v>1894</v>
      </c>
      <c r="C1925">
        <v>61043300000</v>
      </c>
      <c r="D1925" t="s">
        <v>1895</v>
      </c>
      <c r="E1925" t="s">
        <v>466</v>
      </c>
      <c r="F1925">
        <v>153</v>
      </c>
      <c r="G1925" t="s">
        <v>3848</v>
      </c>
      <c r="H1925">
        <v>2</v>
      </c>
      <c r="I1925">
        <v>0.56499999999999995</v>
      </c>
      <c r="J1925">
        <v>1</v>
      </c>
      <c r="K1925">
        <v>0.56499999999999995</v>
      </c>
      <c r="L1925" t="s">
        <v>1846</v>
      </c>
      <c r="M1925">
        <v>2</v>
      </c>
      <c r="N1925" t="s">
        <v>2787</v>
      </c>
      <c r="O1925">
        <v>1725</v>
      </c>
      <c r="P1925" t="s">
        <v>425</v>
      </c>
      <c r="Q1925">
        <v>37</v>
      </c>
      <c r="R1925" t="s">
        <v>1846</v>
      </c>
      <c r="S1925">
        <v>1000325</v>
      </c>
      <c r="T1925">
        <v>38</v>
      </c>
      <c r="U1925">
        <v>64</v>
      </c>
      <c r="V1925" s="230">
        <v>0</v>
      </c>
      <c r="W1925" s="230" t="s">
        <v>1073</v>
      </c>
      <c r="X1925" s="230">
        <v>8</v>
      </c>
    </row>
    <row r="1926" spans="1:24" hidden="1">
      <c r="A1926">
        <v>2353</v>
      </c>
      <c r="B1926" t="s">
        <v>1896</v>
      </c>
      <c r="C1926">
        <v>61103099000</v>
      </c>
      <c r="D1926" t="s">
        <v>502</v>
      </c>
      <c r="E1926" t="s">
        <v>459</v>
      </c>
      <c r="F1926">
        <v>88</v>
      </c>
      <c r="G1926" t="s">
        <v>3848</v>
      </c>
      <c r="H1926">
        <v>2</v>
      </c>
      <c r="I1926">
        <v>0.745</v>
      </c>
      <c r="J1926">
        <v>1</v>
      </c>
      <c r="K1926">
        <v>0.745</v>
      </c>
      <c r="L1926" t="s">
        <v>1846</v>
      </c>
      <c r="M1926">
        <v>2</v>
      </c>
      <c r="N1926" t="s">
        <v>2787</v>
      </c>
      <c r="O1926">
        <v>1725</v>
      </c>
      <c r="P1926" t="s">
        <v>435</v>
      </c>
      <c r="Q1926">
        <v>2</v>
      </c>
      <c r="R1926" t="s">
        <v>1846</v>
      </c>
      <c r="S1926">
        <v>1000325</v>
      </c>
      <c r="T1926" t="s">
        <v>828</v>
      </c>
      <c r="U1926">
        <v>124</v>
      </c>
      <c r="V1926" s="230">
        <v>0</v>
      </c>
      <c r="W1926" s="230" t="s">
        <v>1144</v>
      </c>
      <c r="X1926" s="230">
        <v>23</v>
      </c>
    </row>
    <row r="1927" spans="1:24" hidden="1">
      <c r="A1927">
        <v>2354</v>
      </c>
      <c r="B1927" t="s">
        <v>1897</v>
      </c>
      <c r="C1927">
        <v>61109090000</v>
      </c>
      <c r="D1927" t="s">
        <v>710</v>
      </c>
      <c r="E1927" t="s">
        <v>459</v>
      </c>
      <c r="F1927">
        <v>88</v>
      </c>
      <c r="G1927" t="s">
        <v>3848</v>
      </c>
      <c r="H1927">
        <v>2</v>
      </c>
      <c r="I1927">
        <v>0.39</v>
      </c>
      <c r="J1927">
        <v>1</v>
      </c>
      <c r="K1927">
        <v>0.39</v>
      </c>
      <c r="L1927" t="s">
        <v>1846</v>
      </c>
      <c r="M1927">
        <v>2</v>
      </c>
      <c r="N1927" t="s">
        <v>2787</v>
      </c>
      <c r="O1927">
        <v>1725</v>
      </c>
      <c r="P1927" t="s">
        <v>431</v>
      </c>
      <c r="Q1927">
        <v>53</v>
      </c>
      <c r="R1927" t="s">
        <v>1846</v>
      </c>
      <c r="S1927">
        <v>1000325</v>
      </c>
      <c r="T1927" t="s">
        <v>948</v>
      </c>
      <c r="U1927">
        <v>327</v>
      </c>
      <c r="V1927" s="230">
        <v>0</v>
      </c>
      <c r="W1927" s="230" t="s">
        <v>1107</v>
      </c>
      <c r="X1927" s="230">
        <v>1</v>
      </c>
    </row>
    <row r="1928" spans="1:24" hidden="1">
      <c r="A1928">
        <v>2355</v>
      </c>
      <c r="B1928" t="s">
        <v>1898</v>
      </c>
      <c r="C1928">
        <v>62034235000</v>
      </c>
      <c r="D1928" t="s">
        <v>548</v>
      </c>
      <c r="E1928" t="s">
        <v>420</v>
      </c>
      <c r="F1928">
        <v>93</v>
      </c>
      <c r="G1928" t="s">
        <v>3847</v>
      </c>
      <c r="H1928">
        <v>1</v>
      </c>
      <c r="I1928">
        <v>0.505</v>
      </c>
      <c r="J1928">
        <v>1</v>
      </c>
      <c r="K1928">
        <v>0.505</v>
      </c>
      <c r="L1928" t="s">
        <v>1846</v>
      </c>
      <c r="M1928">
        <v>2</v>
      </c>
      <c r="N1928" t="s">
        <v>2787</v>
      </c>
      <c r="O1928">
        <v>1725</v>
      </c>
      <c r="P1928" t="s">
        <v>439</v>
      </c>
      <c r="Q1928">
        <v>9</v>
      </c>
      <c r="R1928" t="s">
        <v>1846</v>
      </c>
      <c r="S1928">
        <v>1000325</v>
      </c>
      <c r="T1928">
        <v>50</v>
      </c>
      <c r="U1928">
        <v>105</v>
      </c>
      <c r="V1928" s="230">
        <v>0</v>
      </c>
      <c r="W1928" s="230" t="s">
        <v>1048</v>
      </c>
      <c r="X1928" s="230">
        <v>4</v>
      </c>
    </row>
    <row r="1929" spans="1:24" hidden="1">
      <c r="A1929">
        <v>2356</v>
      </c>
      <c r="B1929" t="s">
        <v>1899</v>
      </c>
      <c r="C1929">
        <v>61102099000</v>
      </c>
      <c r="D1929" t="s">
        <v>612</v>
      </c>
      <c r="E1929" t="s">
        <v>459</v>
      </c>
      <c r="F1929">
        <v>88</v>
      </c>
      <c r="G1929" t="s">
        <v>3848</v>
      </c>
      <c r="H1929">
        <v>2</v>
      </c>
      <c r="I1929">
        <v>0.219</v>
      </c>
      <c r="J1929">
        <v>1</v>
      </c>
      <c r="K1929">
        <v>0.219</v>
      </c>
      <c r="L1929" t="s">
        <v>1846</v>
      </c>
      <c r="M1929">
        <v>2</v>
      </c>
      <c r="N1929" t="s">
        <v>2787</v>
      </c>
      <c r="O1929">
        <v>1725</v>
      </c>
      <c r="P1929" t="s">
        <v>439</v>
      </c>
      <c r="Q1929">
        <v>9</v>
      </c>
      <c r="R1929" t="s">
        <v>1846</v>
      </c>
      <c r="S1929">
        <v>1000325</v>
      </c>
      <c r="T1929" t="s">
        <v>821</v>
      </c>
      <c r="U1929">
        <v>3</v>
      </c>
      <c r="V1929" s="230">
        <v>0</v>
      </c>
      <c r="W1929" s="230" t="s">
        <v>1107</v>
      </c>
      <c r="X1929" s="230">
        <v>1</v>
      </c>
    </row>
    <row r="1930" spans="1:24" hidden="1">
      <c r="A1930">
        <v>2357</v>
      </c>
      <c r="B1930" t="s">
        <v>1900</v>
      </c>
      <c r="C1930">
        <v>62046231000</v>
      </c>
      <c r="D1930" t="s">
        <v>603</v>
      </c>
      <c r="E1930" t="s">
        <v>3964</v>
      </c>
      <c r="F1930">
        <v>87</v>
      </c>
      <c r="G1930" t="s">
        <v>3848</v>
      </c>
      <c r="H1930">
        <v>2</v>
      </c>
      <c r="I1930">
        <v>0.97499999999999998</v>
      </c>
      <c r="J1930">
        <v>1</v>
      </c>
      <c r="K1930">
        <v>0.97499999999999998</v>
      </c>
      <c r="L1930" t="s">
        <v>1846</v>
      </c>
      <c r="M1930">
        <v>2</v>
      </c>
      <c r="N1930" t="s">
        <v>2787</v>
      </c>
      <c r="O1930">
        <v>1725</v>
      </c>
      <c r="P1930" t="s">
        <v>439</v>
      </c>
      <c r="Q1930">
        <v>9</v>
      </c>
      <c r="R1930" t="s">
        <v>1846</v>
      </c>
      <c r="S1930">
        <v>1000325</v>
      </c>
      <c r="T1930">
        <v>30</v>
      </c>
      <c r="U1930">
        <v>22</v>
      </c>
      <c r="V1930" s="230">
        <v>0</v>
      </c>
      <c r="W1930" s="230" t="s">
        <v>1038</v>
      </c>
      <c r="X1930" s="230">
        <v>5</v>
      </c>
    </row>
    <row r="1931" spans="1:24" hidden="1">
      <c r="A1931">
        <v>2358</v>
      </c>
      <c r="B1931" t="s">
        <v>1901</v>
      </c>
      <c r="C1931">
        <v>61103091000</v>
      </c>
      <c r="D1931" t="s">
        <v>481</v>
      </c>
      <c r="E1931" t="s">
        <v>459</v>
      </c>
      <c r="F1931">
        <v>88</v>
      </c>
      <c r="G1931" t="s">
        <v>3847</v>
      </c>
      <c r="H1931">
        <v>1</v>
      </c>
      <c r="I1931">
        <v>0.56000000000000005</v>
      </c>
      <c r="J1931">
        <v>1</v>
      </c>
      <c r="K1931">
        <v>0.56000000000000005</v>
      </c>
      <c r="L1931" t="s">
        <v>1846</v>
      </c>
      <c r="M1931">
        <v>2</v>
      </c>
      <c r="N1931" t="s">
        <v>2787</v>
      </c>
      <c r="O1931">
        <v>1725</v>
      </c>
      <c r="P1931" t="s">
        <v>4435</v>
      </c>
      <c r="Q1931" t="s">
        <v>4318</v>
      </c>
      <c r="R1931" t="s">
        <v>1846</v>
      </c>
      <c r="S1931">
        <v>1000325</v>
      </c>
      <c r="T1931" t="s">
        <v>821</v>
      </c>
      <c r="U1931">
        <v>3</v>
      </c>
      <c r="V1931" s="230">
        <v>0</v>
      </c>
      <c r="W1931" s="230" t="s">
        <v>3916</v>
      </c>
      <c r="X1931" s="230">
        <v>10</v>
      </c>
    </row>
    <row r="1932" spans="1:24" hidden="1">
      <c r="A1932">
        <v>2359</v>
      </c>
      <c r="B1932" t="s">
        <v>1902</v>
      </c>
      <c r="C1932">
        <v>61102091000</v>
      </c>
      <c r="D1932" t="s">
        <v>488</v>
      </c>
      <c r="E1932" t="s">
        <v>459</v>
      </c>
      <c r="F1932">
        <v>88</v>
      </c>
      <c r="G1932" t="s">
        <v>3847</v>
      </c>
      <c r="H1932">
        <v>1</v>
      </c>
      <c r="I1932">
        <v>0.39</v>
      </c>
      <c r="J1932">
        <v>1</v>
      </c>
      <c r="K1932">
        <v>0.39</v>
      </c>
      <c r="L1932" t="s">
        <v>1846</v>
      </c>
      <c r="M1932">
        <v>2</v>
      </c>
      <c r="N1932" t="s">
        <v>2787</v>
      </c>
      <c r="O1932">
        <v>1725</v>
      </c>
      <c r="P1932" t="s">
        <v>439</v>
      </c>
      <c r="Q1932">
        <v>9</v>
      </c>
      <c r="R1932" t="s">
        <v>1846</v>
      </c>
      <c r="S1932">
        <v>1000325</v>
      </c>
      <c r="T1932" t="s">
        <v>825</v>
      </c>
      <c r="U1932">
        <v>119</v>
      </c>
      <c r="V1932" s="230">
        <v>0</v>
      </c>
      <c r="W1932" s="230" t="s">
        <v>1038</v>
      </c>
      <c r="X1932" s="230">
        <v>5</v>
      </c>
    </row>
    <row r="1933" spans="1:24" hidden="1">
      <c r="A1933">
        <v>2360</v>
      </c>
      <c r="B1933" t="s">
        <v>1903</v>
      </c>
      <c r="C1933">
        <v>62034235000</v>
      </c>
      <c r="D1933" t="s">
        <v>548</v>
      </c>
      <c r="E1933" t="s">
        <v>420</v>
      </c>
      <c r="F1933">
        <v>93</v>
      </c>
      <c r="G1933" t="s">
        <v>3847</v>
      </c>
      <c r="H1933">
        <v>1</v>
      </c>
      <c r="I1933">
        <v>0.67500000000000004</v>
      </c>
      <c r="J1933">
        <v>1</v>
      </c>
      <c r="K1933">
        <v>0.67500000000000004</v>
      </c>
      <c r="L1933" t="s">
        <v>1846</v>
      </c>
      <c r="M1933">
        <v>2</v>
      </c>
      <c r="N1933" t="s">
        <v>2787</v>
      </c>
      <c r="O1933">
        <v>1725</v>
      </c>
      <c r="P1933" t="s">
        <v>439</v>
      </c>
      <c r="Q1933">
        <v>9</v>
      </c>
      <c r="R1933" t="s">
        <v>1846</v>
      </c>
      <c r="S1933">
        <v>1000325</v>
      </c>
      <c r="T1933">
        <v>52</v>
      </c>
      <c r="U1933">
        <v>106</v>
      </c>
      <c r="V1933" s="230">
        <v>0</v>
      </c>
      <c r="W1933" s="230" t="s">
        <v>1073</v>
      </c>
      <c r="X1933" s="230">
        <v>8</v>
      </c>
    </row>
    <row r="1934" spans="1:24" hidden="1">
      <c r="A1934">
        <v>2361</v>
      </c>
      <c r="B1934" t="s">
        <v>1904</v>
      </c>
      <c r="C1934">
        <v>62143000000</v>
      </c>
      <c r="D1934" t="s">
        <v>1905</v>
      </c>
      <c r="E1934" t="s">
        <v>3648</v>
      </c>
      <c r="F1934">
        <v>11</v>
      </c>
      <c r="G1934" t="s">
        <v>3848</v>
      </c>
      <c r="H1934">
        <v>2</v>
      </c>
      <c r="I1934">
        <v>0.25</v>
      </c>
      <c r="J1934">
        <v>1</v>
      </c>
      <c r="K1934">
        <v>0.25</v>
      </c>
      <c r="L1934" t="s">
        <v>1846</v>
      </c>
      <c r="M1934">
        <v>2</v>
      </c>
      <c r="N1934" t="s">
        <v>2787</v>
      </c>
      <c r="O1934">
        <v>1725</v>
      </c>
      <c r="P1934" t="s">
        <v>425</v>
      </c>
      <c r="Q1934">
        <v>37</v>
      </c>
      <c r="R1934" t="s">
        <v>1846</v>
      </c>
      <c r="S1934">
        <v>1000325</v>
      </c>
      <c r="T1934">
        <v>0</v>
      </c>
      <c r="U1934">
        <v>4</v>
      </c>
      <c r="V1934" s="230">
        <v>0</v>
      </c>
      <c r="W1934" s="230" t="s">
        <v>1073</v>
      </c>
      <c r="X1934" s="230">
        <v>8</v>
      </c>
    </row>
    <row r="1935" spans="1:24" hidden="1">
      <c r="A1935">
        <v>2362</v>
      </c>
      <c r="B1935" t="s">
        <v>1906</v>
      </c>
      <c r="C1935">
        <v>62014000000</v>
      </c>
      <c r="D1935" t="s">
        <v>536</v>
      </c>
      <c r="E1935" t="s">
        <v>3650</v>
      </c>
      <c r="F1935">
        <v>14</v>
      </c>
      <c r="G1935" t="s">
        <v>3847</v>
      </c>
      <c r="H1935">
        <v>1</v>
      </c>
      <c r="I1935">
        <v>1.37</v>
      </c>
      <c r="J1935">
        <v>1</v>
      </c>
      <c r="K1935">
        <v>1.37</v>
      </c>
      <c r="L1935" t="s">
        <v>1846</v>
      </c>
      <c r="M1935">
        <v>2</v>
      </c>
      <c r="N1935" t="s">
        <v>2787</v>
      </c>
      <c r="O1935">
        <v>1725</v>
      </c>
      <c r="P1935" t="s">
        <v>4439</v>
      </c>
      <c r="Q1935">
        <v>106</v>
      </c>
      <c r="R1935" t="s">
        <v>1846</v>
      </c>
      <c r="S1935">
        <v>1000325</v>
      </c>
      <c r="T1935" t="s">
        <v>821</v>
      </c>
      <c r="U1935">
        <v>3</v>
      </c>
      <c r="V1935" s="230">
        <v>0</v>
      </c>
      <c r="W1935" s="230" t="s">
        <v>1050</v>
      </c>
      <c r="X1935" s="230">
        <v>20</v>
      </c>
    </row>
    <row r="1936" spans="1:24" hidden="1">
      <c r="A1936">
        <v>2363</v>
      </c>
      <c r="B1936" t="s">
        <v>1907</v>
      </c>
      <c r="C1936">
        <v>62034235000</v>
      </c>
      <c r="D1936" t="s">
        <v>548</v>
      </c>
      <c r="E1936" t="s">
        <v>420</v>
      </c>
      <c r="F1936">
        <v>93</v>
      </c>
      <c r="G1936" t="s">
        <v>3847</v>
      </c>
      <c r="H1936">
        <v>1</v>
      </c>
      <c r="I1936">
        <v>0.78</v>
      </c>
      <c r="J1936">
        <v>1</v>
      </c>
      <c r="K1936">
        <v>0.78</v>
      </c>
      <c r="L1936" t="s">
        <v>1846</v>
      </c>
      <c r="M1936">
        <v>2</v>
      </c>
      <c r="N1936" t="s">
        <v>2787</v>
      </c>
      <c r="O1936">
        <v>1725</v>
      </c>
      <c r="P1936" t="s">
        <v>439</v>
      </c>
      <c r="Q1936">
        <v>9</v>
      </c>
      <c r="R1936" t="s">
        <v>1846</v>
      </c>
      <c r="S1936">
        <v>1000325</v>
      </c>
      <c r="T1936">
        <v>40</v>
      </c>
      <c r="U1936">
        <v>79</v>
      </c>
      <c r="V1936" s="230">
        <v>0</v>
      </c>
      <c r="W1936" s="230" t="s">
        <v>1048</v>
      </c>
      <c r="X1936" s="230">
        <v>4</v>
      </c>
    </row>
    <row r="1937" spans="1:24" hidden="1">
      <c r="A1937">
        <v>2364</v>
      </c>
      <c r="B1937" t="s">
        <v>1908</v>
      </c>
      <c r="C1937">
        <v>62034235000</v>
      </c>
      <c r="D1937" t="s">
        <v>548</v>
      </c>
      <c r="E1937" t="s">
        <v>420</v>
      </c>
      <c r="F1937">
        <v>93</v>
      </c>
      <c r="G1937" t="s">
        <v>3847</v>
      </c>
      <c r="H1937">
        <v>1</v>
      </c>
      <c r="I1937">
        <v>0.74</v>
      </c>
      <c r="J1937">
        <v>1</v>
      </c>
      <c r="K1937">
        <v>0.74</v>
      </c>
      <c r="L1937" t="s">
        <v>1846</v>
      </c>
      <c r="M1937">
        <v>2</v>
      </c>
      <c r="N1937" t="s">
        <v>2787</v>
      </c>
      <c r="O1937">
        <v>1725</v>
      </c>
      <c r="P1937" t="s">
        <v>439</v>
      </c>
      <c r="Q1937">
        <v>9</v>
      </c>
      <c r="R1937" t="s">
        <v>1846</v>
      </c>
      <c r="S1937">
        <v>1000325</v>
      </c>
      <c r="T1937">
        <v>32</v>
      </c>
      <c r="U1937">
        <v>31</v>
      </c>
      <c r="V1937" s="230">
        <v>0</v>
      </c>
      <c r="W1937" s="230" t="s">
        <v>1144</v>
      </c>
      <c r="X1937" s="230">
        <v>23</v>
      </c>
    </row>
    <row r="1938" spans="1:24" hidden="1">
      <c r="A1938">
        <v>2365</v>
      </c>
      <c r="B1938" t="s">
        <v>1909</v>
      </c>
      <c r="C1938">
        <v>62034235000</v>
      </c>
      <c r="D1938" t="s">
        <v>548</v>
      </c>
      <c r="E1938" t="s">
        <v>420</v>
      </c>
      <c r="F1938">
        <v>93</v>
      </c>
      <c r="G1938" t="s">
        <v>3847</v>
      </c>
      <c r="H1938">
        <v>1</v>
      </c>
      <c r="I1938">
        <v>0.70499999999999996</v>
      </c>
      <c r="J1938">
        <v>1</v>
      </c>
      <c r="K1938">
        <v>0.70499999999999996</v>
      </c>
      <c r="L1938" t="s">
        <v>1846</v>
      </c>
      <c r="M1938">
        <v>2</v>
      </c>
      <c r="N1938" t="s">
        <v>2787</v>
      </c>
      <c r="O1938">
        <v>1725</v>
      </c>
      <c r="P1938" t="s">
        <v>439</v>
      </c>
      <c r="Q1938">
        <v>9</v>
      </c>
      <c r="R1938" t="s">
        <v>1846</v>
      </c>
      <c r="S1938">
        <v>1000325</v>
      </c>
      <c r="T1938">
        <v>52</v>
      </c>
      <c r="U1938">
        <v>106</v>
      </c>
      <c r="V1938" s="230">
        <v>0</v>
      </c>
      <c r="W1938" s="230" t="s">
        <v>1050</v>
      </c>
      <c r="X1938" s="230">
        <v>20</v>
      </c>
    </row>
    <row r="1939" spans="1:24" hidden="1">
      <c r="A1939">
        <v>2366</v>
      </c>
      <c r="B1939" t="s">
        <v>1910</v>
      </c>
      <c r="C1939">
        <v>61103099000</v>
      </c>
      <c r="D1939" t="s">
        <v>502</v>
      </c>
      <c r="E1939" t="s">
        <v>459</v>
      </c>
      <c r="F1939">
        <v>88</v>
      </c>
      <c r="G1939" t="s">
        <v>3848</v>
      </c>
      <c r="H1939">
        <v>2</v>
      </c>
      <c r="I1939">
        <v>0.37</v>
      </c>
      <c r="J1939">
        <v>1</v>
      </c>
      <c r="K1939">
        <v>0.37</v>
      </c>
      <c r="L1939" t="s">
        <v>1846</v>
      </c>
      <c r="M1939">
        <v>2</v>
      </c>
      <c r="N1939" t="s">
        <v>2787</v>
      </c>
      <c r="O1939">
        <v>1725</v>
      </c>
      <c r="P1939" t="s">
        <v>4435</v>
      </c>
      <c r="Q1939" t="s">
        <v>4318</v>
      </c>
      <c r="R1939" t="s">
        <v>1846</v>
      </c>
      <c r="S1939">
        <v>1000325</v>
      </c>
      <c r="T1939" t="s">
        <v>825</v>
      </c>
      <c r="U1939">
        <v>119</v>
      </c>
      <c r="V1939" s="230">
        <v>0</v>
      </c>
      <c r="W1939" s="230" t="s">
        <v>1073</v>
      </c>
      <c r="X1939" s="230">
        <v>8</v>
      </c>
    </row>
    <row r="1940" spans="1:24" hidden="1">
      <c r="A1940">
        <v>2367</v>
      </c>
      <c r="B1940" t="s">
        <v>1911</v>
      </c>
      <c r="C1940">
        <v>62046239000</v>
      </c>
      <c r="D1940" t="s">
        <v>510</v>
      </c>
      <c r="E1940" t="s">
        <v>420</v>
      </c>
      <c r="F1940">
        <v>93</v>
      </c>
      <c r="G1940" t="s">
        <v>3848</v>
      </c>
      <c r="H1940">
        <v>2</v>
      </c>
      <c r="I1940">
        <v>0.58499999999999996</v>
      </c>
      <c r="J1940">
        <v>1</v>
      </c>
      <c r="K1940">
        <v>0.58499999999999996</v>
      </c>
      <c r="L1940" t="s">
        <v>1846</v>
      </c>
      <c r="M1940">
        <v>2</v>
      </c>
      <c r="N1940" t="s">
        <v>2787</v>
      </c>
      <c r="O1940">
        <v>1725</v>
      </c>
      <c r="P1940" t="s">
        <v>439</v>
      </c>
      <c r="Q1940">
        <v>9</v>
      </c>
      <c r="R1940" t="s">
        <v>1846</v>
      </c>
      <c r="S1940">
        <v>1000325</v>
      </c>
      <c r="T1940">
        <v>28</v>
      </c>
      <c r="U1940">
        <v>17</v>
      </c>
      <c r="V1940" s="230">
        <v>0</v>
      </c>
      <c r="W1940" s="230" t="s">
        <v>1038</v>
      </c>
      <c r="X1940" s="230">
        <v>5</v>
      </c>
    </row>
    <row r="1941" spans="1:24" hidden="1">
      <c r="A1941">
        <v>2368</v>
      </c>
      <c r="B1941" t="s">
        <v>1912</v>
      </c>
      <c r="C1941">
        <v>62046239000</v>
      </c>
      <c r="D1941" t="s">
        <v>510</v>
      </c>
      <c r="E1941" t="s">
        <v>420</v>
      </c>
      <c r="F1941">
        <v>93</v>
      </c>
      <c r="G1941" t="s">
        <v>3848</v>
      </c>
      <c r="H1941">
        <v>2</v>
      </c>
      <c r="I1941">
        <v>0.55500000000000005</v>
      </c>
      <c r="J1941">
        <v>1</v>
      </c>
      <c r="K1941">
        <v>0.55500000000000005</v>
      </c>
      <c r="L1941" t="s">
        <v>1846</v>
      </c>
      <c r="M1941">
        <v>2</v>
      </c>
      <c r="N1941" t="s">
        <v>2787</v>
      </c>
      <c r="O1941">
        <v>1725</v>
      </c>
      <c r="P1941" t="s">
        <v>439</v>
      </c>
      <c r="Q1941">
        <v>9</v>
      </c>
      <c r="R1941" t="s">
        <v>1846</v>
      </c>
      <c r="S1941">
        <v>1000325</v>
      </c>
      <c r="T1941">
        <v>34</v>
      </c>
      <c r="U1941">
        <v>41</v>
      </c>
      <c r="V1941" s="230">
        <v>0</v>
      </c>
      <c r="W1941" s="230" t="s">
        <v>1050</v>
      </c>
      <c r="X1941" s="230">
        <v>20</v>
      </c>
    </row>
    <row r="1942" spans="1:24" hidden="1">
      <c r="A1942">
        <v>2369</v>
      </c>
      <c r="B1942" t="s">
        <v>1913</v>
      </c>
      <c r="C1942">
        <v>62034235000</v>
      </c>
      <c r="D1942" t="s">
        <v>548</v>
      </c>
      <c r="E1942" t="s">
        <v>420</v>
      </c>
      <c r="F1942">
        <v>93</v>
      </c>
      <c r="G1942" t="s">
        <v>3847</v>
      </c>
      <c r="H1942">
        <v>1</v>
      </c>
      <c r="I1942">
        <v>0.66500000000000004</v>
      </c>
      <c r="J1942">
        <v>1</v>
      </c>
      <c r="K1942">
        <v>0.66500000000000004</v>
      </c>
      <c r="L1942" t="s">
        <v>1846</v>
      </c>
      <c r="M1942">
        <v>2</v>
      </c>
      <c r="N1942" t="s">
        <v>2787</v>
      </c>
      <c r="O1942">
        <v>1725</v>
      </c>
      <c r="P1942" t="s">
        <v>439</v>
      </c>
      <c r="Q1942">
        <v>9</v>
      </c>
      <c r="R1942" t="s">
        <v>1846</v>
      </c>
      <c r="S1942">
        <v>1000325</v>
      </c>
      <c r="T1942">
        <v>58</v>
      </c>
      <c r="U1942">
        <v>219</v>
      </c>
      <c r="V1942" s="230">
        <v>0</v>
      </c>
      <c r="W1942" s="230" t="s">
        <v>1144</v>
      </c>
      <c r="X1942" s="230">
        <v>23</v>
      </c>
    </row>
    <row r="1943" spans="1:24" hidden="1">
      <c r="A1943">
        <v>2370</v>
      </c>
      <c r="B1943" t="s">
        <v>1914</v>
      </c>
      <c r="C1943">
        <v>61043300000</v>
      </c>
      <c r="D1943" t="s">
        <v>507</v>
      </c>
      <c r="E1943" t="s">
        <v>4293</v>
      </c>
      <c r="F1943">
        <v>466</v>
      </c>
      <c r="G1943" t="s">
        <v>3848</v>
      </c>
      <c r="H1943">
        <v>2</v>
      </c>
      <c r="I1943">
        <v>0.46500000000000002</v>
      </c>
      <c r="J1943">
        <v>1</v>
      </c>
      <c r="K1943">
        <v>0.46500000000000002</v>
      </c>
      <c r="L1943" t="s">
        <v>1846</v>
      </c>
      <c r="M1943">
        <v>2</v>
      </c>
      <c r="N1943" t="s">
        <v>2787</v>
      </c>
      <c r="O1943">
        <v>1725</v>
      </c>
      <c r="P1943" t="s">
        <v>425</v>
      </c>
      <c r="Q1943">
        <v>37</v>
      </c>
      <c r="R1943" t="s">
        <v>1846</v>
      </c>
      <c r="S1943">
        <v>1000325</v>
      </c>
      <c r="T1943" t="s">
        <v>948</v>
      </c>
      <c r="U1943">
        <v>327</v>
      </c>
      <c r="V1943" s="230">
        <v>0</v>
      </c>
      <c r="W1943" s="230" t="s">
        <v>1063</v>
      </c>
      <c r="X1943" s="230">
        <v>13</v>
      </c>
    </row>
    <row r="1944" spans="1:24" hidden="1">
      <c r="A1944">
        <v>2371</v>
      </c>
      <c r="B1944" t="s">
        <v>1915</v>
      </c>
      <c r="C1944">
        <v>61045300000</v>
      </c>
      <c r="D1944" t="s">
        <v>495</v>
      </c>
      <c r="E1944" t="s">
        <v>443</v>
      </c>
      <c r="F1944">
        <v>53</v>
      </c>
      <c r="G1944" t="s">
        <v>3848</v>
      </c>
      <c r="H1944">
        <v>2</v>
      </c>
      <c r="I1944">
        <v>0.18</v>
      </c>
      <c r="J1944">
        <v>1</v>
      </c>
      <c r="K1944">
        <v>0.18</v>
      </c>
      <c r="L1944" t="s">
        <v>1846</v>
      </c>
      <c r="M1944">
        <v>2</v>
      </c>
      <c r="N1944" t="s">
        <v>2787</v>
      </c>
      <c r="O1944">
        <v>1725</v>
      </c>
      <c r="P1944" t="s">
        <v>435</v>
      </c>
      <c r="Q1944">
        <v>2</v>
      </c>
      <c r="R1944" t="s">
        <v>1846</v>
      </c>
      <c r="S1944">
        <v>1000325</v>
      </c>
      <c r="T1944" t="s">
        <v>858</v>
      </c>
      <c r="U1944">
        <v>1</v>
      </c>
      <c r="V1944" s="230">
        <v>0</v>
      </c>
      <c r="X1944" s="230" t="e">
        <v>#N/A</v>
      </c>
    </row>
    <row r="1945" spans="1:24" hidden="1">
      <c r="A1945">
        <v>2372</v>
      </c>
      <c r="B1945" t="s">
        <v>1916</v>
      </c>
      <c r="C1945">
        <v>42022290000</v>
      </c>
      <c r="D1945" t="s">
        <v>771</v>
      </c>
      <c r="E1945" t="s">
        <v>423</v>
      </c>
      <c r="F1945">
        <v>12</v>
      </c>
      <c r="G1945" t="s">
        <v>3848</v>
      </c>
      <c r="H1945">
        <v>2</v>
      </c>
      <c r="I1945">
        <v>0.1</v>
      </c>
      <c r="J1945">
        <v>1</v>
      </c>
      <c r="K1945">
        <v>0.1</v>
      </c>
      <c r="L1945" t="s">
        <v>1846</v>
      </c>
      <c r="M1945">
        <v>2</v>
      </c>
      <c r="N1945" t="s">
        <v>2787</v>
      </c>
      <c r="O1945">
        <v>1725</v>
      </c>
      <c r="P1945" t="s">
        <v>439</v>
      </c>
      <c r="Q1945">
        <v>9</v>
      </c>
      <c r="R1945" t="s">
        <v>1846</v>
      </c>
      <c r="S1945">
        <v>1000325</v>
      </c>
      <c r="T1945">
        <v>0</v>
      </c>
      <c r="U1945">
        <v>4</v>
      </c>
      <c r="V1945" s="230">
        <v>0</v>
      </c>
      <c r="W1945" s="230" t="s">
        <v>1050</v>
      </c>
      <c r="X1945" s="230">
        <v>20</v>
      </c>
    </row>
    <row r="1946" spans="1:24" hidden="1">
      <c r="A1946">
        <v>2373</v>
      </c>
      <c r="B1946" t="s">
        <v>1917</v>
      </c>
      <c r="C1946">
        <v>61103099000</v>
      </c>
      <c r="D1946" t="s">
        <v>502</v>
      </c>
      <c r="E1946" t="s">
        <v>459</v>
      </c>
      <c r="F1946">
        <v>88</v>
      </c>
      <c r="G1946" t="s">
        <v>3848</v>
      </c>
      <c r="H1946">
        <v>2</v>
      </c>
      <c r="I1946">
        <v>0.14000000000000001</v>
      </c>
      <c r="J1946">
        <v>1</v>
      </c>
      <c r="K1946">
        <v>0.14000000000000001</v>
      </c>
      <c r="L1946" t="s">
        <v>1846</v>
      </c>
      <c r="M1946">
        <v>2</v>
      </c>
      <c r="N1946" t="s">
        <v>2787</v>
      </c>
      <c r="O1946">
        <v>1725</v>
      </c>
      <c r="P1946" t="s">
        <v>4440</v>
      </c>
      <c r="Q1946" t="s">
        <v>4367</v>
      </c>
      <c r="R1946" t="s">
        <v>1846</v>
      </c>
      <c r="S1946">
        <v>1000325</v>
      </c>
      <c r="T1946" t="s">
        <v>858</v>
      </c>
      <c r="U1946">
        <v>1</v>
      </c>
      <c r="V1946" s="230">
        <v>0</v>
      </c>
      <c r="W1946" s="230" t="s">
        <v>1038</v>
      </c>
      <c r="X1946" s="230">
        <v>5</v>
      </c>
    </row>
    <row r="1947" spans="1:24" hidden="1">
      <c r="A1947">
        <v>2374</v>
      </c>
      <c r="B1947" t="s">
        <v>1918</v>
      </c>
      <c r="C1947">
        <v>61045300000</v>
      </c>
      <c r="D1947" t="s">
        <v>495</v>
      </c>
      <c r="E1947" t="s">
        <v>443</v>
      </c>
      <c r="F1947">
        <v>53</v>
      </c>
      <c r="G1947" t="s">
        <v>3848</v>
      </c>
      <c r="H1947">
        <v>2</v>
      </c>
      <c r="I1947">
        <v>0.315</v>
      </c>
      <c r="J1947">
        <v>1</v>
      </c>
      <c r="K1947">
        <v>0.315</v>
      </c>
      <c r="L1947" t="s">
        <v>1846</v>
      </c>
      <c r="M1947">
        <v>2</v>
      </c>
      <c r="N1947" t="s">
        <v>2787</v>
      </c>
      <c r="O1947">
        <v>1725</v>
      </c>
      <c r="P1947" t="s">
        <v>435</v>
      </c>
      <c r="Q1947">
        <v>2</v>
      </c>
      <c r="R1947" t="s">
        <v>1846</v>
      </c>
      <c r="S1947">
        <v>1000325</v>
      </c>
      <c r="T1947" t="s">
        <v>825</v>
      </c>
      <c r="U1947">
        <v>119</v>
      </c>
      <c r="V1947" s="230">
        <v>0</v>
      </c>
      <c r="X1947" s="230" t="e">
        <v>#N/A</v>
      </c>
    </row>
    <row r="1948" spans="1:24" hidden="1">
      <c r="A1948">
        <v>2375</v>
      </c>
      <c r="B1948" t="s">
        <v>1919</v>
      </c>
      <c r="C1948">
        <v>61102091000</v>
      </c>
      <c r="D1948" t="s">
        <v>488</v>
      </c>
      <c r="E1948" t="s">
        <v>459</v>
      </c>
      <c r="F1948">
        <v>88</v>
      </c>
      <c r="G1948" t="s">
        <v>3847</v>
      </c>
      <c r="H1948">
        <v>1</v>
      </c>
      <c r="I1948">
        <v>0.57499999999999996</v>
      </c>
      <c r="J1948">
        <v>1</v>
      </c>
      <c r="K1948">
        <v>0.57499999999999996</v>
      </c>
      <c r="L1948" t="s">
        <v>1846</v>
      </c>
      <c r="M1948">
        <v>2</v>
      </c>
      <c r="N1948" t="s">
        <v>2787</v>
      </c>
      <c r="O1948">
        <v>1725</v>
      </c>
      <c r="P1948" t="s">
        <v>3956</v>
      </c>
      <c r="Q1948" t="s">
        <v>3930</v>
      </c>
      <c r="R1948" t="s">
        <v>1846</v>
      </c>
      <c r="S1948">
        <v>1000325</v>
      </c>
      <c r="T1948" t="s">
        <v>2096</v>
      </c>
      <c r="U1948">
        <v>168</v>
      </c>
      <c r="V1948" s="230">
        <v>0</v>
      </c>
      <c r="W1948" s="230" t="s">
        <v>1144</v>
      </c>
      <c r="X1948" s="230">
        <v>23</v>
      </c>
    </row>
    <row r="1949" spans="1:24" hidden="1">
      <c r="A1949">
        <v>2376</v>
      </c>
      <c r="B1949" t="s">
        <v>1920</v>
      </c>
      <c r="C1949">
        <v>62046990000</v>
      </c>
      <c r="D1949" t="s">
        <v>598</v>
      </c>
      <c r="E1949" t="s">
        <v>420</v>
      </c>
      <c r="F1949">
        <v>93</v>
      </c>
      <c r="G1949" t="s">
        <v>3848</v>
      </c>
      <c r="H1949">
        <v>2</v>
      </c>
      <c r="I1949">
        <v>0.45</v>
      </c>
      <c r="J1949">
        <v>1</v>
      </c>
      <c r="K1949">
        <v>0.45</v>
      </c>
      <c r="L1949" t="s">
        <v>1846</v>
      </c>
      <c r="M1949">
        <v>2</v>
      </c>
      <c r="N1949" t="s">
        <v>2787</v>
      </c>
      <c r="O1949">
        <v>1725</v>
      </c>
      <c r="P1949" t="s">
        <v>431</v>
      </c>
      <c r="Q1949">
        <v>53</v>
      </c>
      <c r="R1949" t="s">
        <v>1846</v>
      </c>
      <c r="S1949">
        <v>1000325</v>
      </c>
      <c r="T1949">
        <v>40</v>
      </c>
      <c r="U1949">
        <v>79</v>
      </c>
      <c r="V1949" s="230">
        <v>0</v>
      </c>
      <c r="W1949" s="230" t="s">
        <v>1064</v>
      </c>
      <c r="X1949" s="230">
        <v>7</v>
      </c>
    </row>
    <row r="1950" spans="1:24" hidden="1">
      <c r="A1950">
        <v>2377</v>
      </c>
      <c r="B1950" t="s">
        <v>1921</v>
      </c>
      <c r="C1950">
        <v>62046239000</v>
      </c>
      <c r="D1950" t="s">
        <v>510</v>
      </c>
      <c r="E1950" t="s">
        <v>420</v>
      </c>
      <c r="F1950">
        <v>93</v>
      </c>
      <c r="G1950" t="s">
        <v>3848</v>
      </c>
      <c r="H1950">
        <v>2</v>
      </c>
      <c r="I1950">
        <v>0.44500000000000001</v>
      </c>
      <c r="J1950">
        <v>1</v>
      </c>
      <c r="K1950">
        <v>0.44500000000000001</v>
      </c>
      <c r="L1950" t="s">
        <v>1846</v>
      </c>
      <c r="M1950">
        <v>2</v>
      </c>
      <c r="N1950" t="s">
        <v>2787</v>
      </c>
      <c r="O1950">
        <v>1725</v>
      </c>
      <c r="P1950" t="s">
        <v>3948</v>
      </c>
      <c r="Q1950" t="s">
        <v>3927</v>
      </c>
      <c r="R1950" t="s">
        <v>1846</v>
      </c>
      <c r="S1950">
        <v>1000325</v>
      </c>
      <c r="T1950">
        <v>44</v>
      </c>
      <c r="U1950">
        <v>95</v>
      </c>
      <c r="V1950" s="230">
        <v>0</v>
      </c>
      <c r="W1950" s="230" t="s">
        <v>1064</v>
      </c>
      <c r="X1950" s="230">
        <v>7</v>
      </c>
    </row>
    <row r="1951" spans="1:24" hidden="1">
      <c r="A1951">
        <v>2378</v>
      </c>
      <c r="B1951" t="s">
        <v>1922</v>
      </c>
      <c r="C1951">
        <v>62034235000</v>
      </c>
      <c r="D1951" t="s">
        <v>548</v>
      </c>
      <c r="E1951" t="s">
        <v>420</v>
      </c>
      <c r="F1951">
        <v>93</v>
      </c>
      <c r="G1951" t="s">
        <v>3847</v>
      </c>
      <c r="H1951">
        <v>1</v>
      </c>
      <c r="I1951">
        <v>0.26500000000000001</v>
      </c>
      <c r="J1951">
        <v>1</v>
      </c>
      <c r="K1951">
        <v>0.26500000000000001</v>
      </c>
      <c r="L1951" t="s">
        <v>1846</v>
      </c>
      <c r="M1951">
        <v>2</v>
      </c>
      <c r="N1951" t="s">
        <v>2787</v>
      </c>
      <c r="O1951">
        <v>1725</v>
      </c>
      <c r="P1951" t="s">
        <v>439</v>
      </c>
      <c r="Q1951">
        <v>9</v>
      </c>
      <c r="R1951" t="s">
        <v>1846</v>
      </c>
      <c r="S1951">
        <v>1000325</v>
      </c>
      <c r="T1951" t="s">
        <v>828</v>
      </c>
      <c r="U1951">
        <v>124</v>
      </c>
      <c r="V1951" s="230">
        <v>0</v>
      </c>
      <c r="W1951" s="230" t="s">
        <v>1038</v>
      </c>
      <c r="X1951" s="230">
        <v>5</v>
      </c>
    </row>
    <row r="1952" spans="1:24" hidden="1">
      <c r="A1952">
        <v>2379</v>
      </c>
      <c r="B1952" t="s">
        <v>1923</v>
      </c>
      <c r="C1952">
        <v>61102091000</v>
      </c>
      <c r="D1952" t="s">
        <v>488</v>
      </c>
      <c r="E1952" t="s">
        <v>459</v>
      </c>
      <c r="F1952">
        <v>88</v>
      </c>
      <c r="G1952" t="s">
        <v>3847</v>
      </c>
      <c r="H1952">
        <v>1</v>
      </c>
      <c r="I1952">
        <v>0.19500000000000001</v>
      </c>
      <c r="J1952">
        <v>1</v>
      </c>
      <c r="K1952">
        <v>0.19500000000000001</v>
      </c>
      <c r="L1952" t="s">
        <v>1846</v>
      </c>
      <c r="M1952">
        <v>2</v>
      </c>
      <c r="N1952" t="s">
        <v>2787</v>
      </c>
      <c r="O1952">
        <v>1725</v>
      </c>
      <c r="P1952" t="s">
        <v>439</v>
      </c>
      <c r="Q1952">
        <v>9</v>
      </c>
      <c r="R1952" t="s">
        <v>1846</v>
      </c>
      <c r="S1952">
        <v>1000325</v>
      </c>
      <c r="T1952" t="s">
        <v>828</v>
      </c>
      <c r="U1952">
        <v>124</v>
      </c>
      <c r="V1952" s="230">
        <v>0</v>
      </c>
      <c r="W1952" s="230" t="s">
        <v>1038</v>
      </c>
      <c r="X1952" s="230">
        <v>5</v>
      </c>
    </row>
    <row r="1953" spans="1:24" hidden="1">
      <c r="A1953">
        <v>2380</v>
      </c>
      <c r="B1953" t="s">
        <v>1924</v>
      </c>
      <c r="C1953">
        <v>62046239000</v>
      </c>
      <c r="D1953" t="s">
        <v>510</v>
      </c>
      <c r="E1953" t="s">
        <v>420</v>
      </c>
      <c r="F1953">
        <v>93</v>
      </c>
      <c r="G1953" t="s">
        <v>3848</v>
      </c>
      <c r="H1953">
        <v>2</v>
      </c>
      <c r="I1953">
        <v>0.71</v>
      </c>
      <c r="J1953">
        <v>1</v>
      </c>
      <c r="K1953">
        <v>0.71</v>
      </c>
      <c r="L1953" t="s">
        <v>1846</v>
      </c>
      <c r="M1953">
        <v>2</v>
      </c>
      <c r="N1953" t="s">
        <v>2787</v>
      </c>
      <c r="O1953">
        <v>1725</v>
      </c>
      <c r="P1953" t="s">
        <v>439</v>
      </c>
      <c r="Q1953">
        <v>9</v>
      </c>
      <c r="R1953" t="s">
        <v>1846</v>
      </c>
      <c r="S1953">
        <v>1000325</v>
      </c>
      <c r="T1953">
        <v>36</v>
      </c>
      <c r="U1953">
        <v>52</v>
      </c>
      <c r="V1953" s="230">
        <v>0</v>
      </c>
      <c r="W1953" s="230" t="s">
        <v>1073</v>
      </c>
      <c r="X1953" s="230">
        <v>8</v>
      </c>
    </row>
    <row r="1954" spans="1:24" hidden="1">
      <c r="A1954">
        <v>2381</v>
      </c>
      <c r="B1954" t="s">
        <v>1925</v>
      </c>
      <c r="C1954">
        <v>62046239000</v>
      </c>
      <c r="D1954" t="s">
        <v>510</v>
      </c>
      <c r="E1954" t="s">
        <v>420</v>
      </c>
      <c r="F1954">
        <v>93</v>
      </c>
      <c r="G1954" t="s">
        <v>3848</v>
      </c>
      <c r="H1954">
        <v>2</v>
      </c>
      <c r="I1954">
        <v>0.52500000000000002</v>
      </c>
      <c r="J1954">
        <v>1</v>
      </c>
      <c r="K1954">
        <v>0.52500000000000002</v>
      </c>
      <c r="L1954" t="s">
        <v>1846</v>
      </c>
      <c r="M1954">
        <v>2</v>
      </c>
      <c r="N1954" t="s">
        <v>2787</v>
      </c>
      <c r="O1954">
        <v>1725</v>
      </c>
      <c r="P1954" t="s">
        <v>439</v>
      </c>
      <c r="Q1954">
        <v>9</v>
      </c>
      <c r="R1954" t="s">
        <v>1846</v>
      </c>
      <c r="S1954">
        <v>1000325</v>
      </c>
      <c r="T1954">
        <v>34</v>
      </c>
      <c r="U1954">
        <v>41</v>
      </c>
      <c r="V1954" s="230">
        <v>0</v>
      </c>
      <c r="W1954" s="230" t="s">
        <v>1050</v>
      </c>
      <c r="X1954" s="230">
        <v>20</v>
      </c>
    </row>
    <row r="1955" spans="1:24" hidden="1">
      <c r="A1955">
        <v>2382</v>
      </c>
      <c r="B1955" t="s">
        <v>1926</v>
      </c>
      <c r="C1955">
        <v>61103099000</v>
      </c>
      <c r="D1955" t="s">
        <v>502</v>
      </c>
      <c r="E1955" t="s">
        <v>459</v>
      </c>
      <c r="F1955">
        <v>88</v>
      </c>
      <c r="G1955" t="s">
        <v>3848</v>
      </c>
      <c r="H1955">
        <v>2</v>
      </c>
      <c r="I1955">
        <v>0.37</v>
      </c>
      <c r="J1955">
        <v>1</v>
      </c>
      <c r="K1955">
        <v>0.37</v>
      </c>
      <c r="L1955" t="s">
        <v>1846</v>
      </c>
      <c r="M1955">
        <v>2</v>
      </c>
      <c r="N1955" t="s">
        <v>2787</v>
      </c>
      <c r="O1955">
        <v>1725</v>
      </c>
      <c r="P1955" t="s">
        <v>3951</v>
      </c>
      <c r="Q1955" t="s">
        <v>3937</v>
      </c>
      <c r="R1955" t="s">
        <v>1846</v>
      </c>
      <c r="S1955">
        <v>1000325</v>
      </c>
      <c r="T1955" t="s">
        <v>821</v>
      </c>
      <c r="U1955">
        <v>3</v>
      </c>
      <c r="V1955" s="230">
        <v>0</v>
      </c>
      <c r="W1955" s="230" t="s">
        <v>1107</v>
      </c>
      <c r="X1955" s="230">
        <v>1</v>
      </c>
    </row>
    <row r="1956" spans="1:24" hidden="1">
      <c r="A1956">
        <v>2383</v>
      </c>
      <c r="B1956" t="s">
        <v>1927</v>
      </c>
      <c r="C1956">
        <v>61103099000</v>
      </c>
      <c r="D1956" t="s">
        <v>502</v>
      </c>
      <c r="E1956" t="s">
        <v>459</v>
      </c>
      <c r="F1956">
        <v>88</v>
      </c>
      <c r="G1956" t="s">
        <v>3848</v>
      </c>
      <c r="H1956">
        <v>2</v>
      </c>
      <c r="I1956">
        <v>0.58499999999999996</v>
      </c>
      <c r="J1956">
        <v>1</v>
      </c>
      <c r="K1956">
        <v>0.58499999999999996</v>
      </c>
      <c r="L1956" t="s">
        <v>1846</v>
      </c>
      <c r="M1956">
        <v>2</v>
      </c>
      <c r="N1956" t="s">
        <v>2787</v>
      </c>
      <c r="O1956">
        <v>1725</v>
      </c>
      <c r="P1956" t="s">
        <v>4435</v>
      </c>
      <c r="Q1956" t="s">
        <v>4318</v>
      </c>
      <c r="R1956" t="s">
        <v>1846</v>
      </c>
      <c r="S1956">
        <v>1000325</v>
      </c>
      <c r="T1956" t="s">
        <v>821</v>
      </c>
      <c r="U1956">
        <v>3</v>
      </c>
      <c r="V1956" s="230">
        <v>0</v>
      </c>
      <c r="W1956" s="230" t="s">
        <v>1144</v>
      </c>
      <c r="X1956" s="230">
        <v>23</v>
      </c>
    </row>
    <row r="1957" spans="1:24" hidden="1">
      <c r="A1957">
        <v>2384</v>
      </c>
      <c r="B1957" t="s">
        <v>1928</v>
      </c>
      <c r="C1957">
        <v>62046231000</v>
      </c>
      <c r="D1957" t="s">
        <v>603</v>
      </c>
      <c r="E1957" t="s">
        <v>3964</v>
      </c>
      <c r="F1957">
        <v>87</v>
      </c>
      <c r="G1957" t="s">
        <v>3848</v>
      </c>
      <c r="H1957">
        <v>2</v>
      </c>
      <c r="I1957">
        <v>0.73499999999999999</v>
      </c>
      <c r="J1957">
        <v>1</v>
      </c>
      <c r="K1957">
        <v>0.73499999999999999</v>
      </c>
      <c r="L1957" t="s">
        <v>1846</v>
      </c>
      <c r="M1957">
        <v>2</v>
      </c>
      <c r="N1957" t="s">
        <v>2787</v>
      </c>
      <c r="O1957">
        <v>1725</v>
      </c>
      <c r="P1957" t="s">
        <v>439</v>
      </c>
      <c r="Q1957">
        <v>9</v>
      </c>
      <c r="R1957" t="s">
        <v>1846</v>
      </c>
      <c r="S1957">
        <v>1000325</v>
      </c>
      <c r="T1957">
        <v>38</v>
      </c>
      <c r="U1957">
        <v>64</v>
      </c>
      <c r="V1957" s="230">
        <v>0</v>
      </c>
      <c r="W1957" s="230" t="s">
        <v>1050</v>
      </c>
      <c r="X1957" s="230">
        <v>20</v>
      </c>
    </row>
    <row r="1958" spans="1:24" hidden="1">
      <c r="A1958">
        <v>2385</v>
      </c>
      <c r="B1958" t="s">
        <v>1929</v>
      </c>
      <c r="C1958">
        <v>62034235000</v>
      </c>
      <c r="D1958" t="s">
        <v>548</v>
      </c>
      <c r="E1958" t="s">
        <v>420</v>
      </c>
      <c r="F1958">
        <v>93</v>
      </c>
      <c r="G1958" t="s">
        <v>3847</v>
      </c>
      <c r="H1958">
        <v>1</v>
      </c>
      <c r="I1958">
        <v>0.47</v>
      </c>
      <c r="J1958">
        <v>1</v>
      </c>
      <c r="K1958">
        <v>0.47</v>
      </c>
      <c r="L1958" t="s">
        <v>1846</v>
      </c>
      <c r="M1958">
        <v>2</v>
      </c>
      <c r="N1958" t="s">
        <v>2787</v>
      </c>
      <c r="O1958">
        <v>1725</v>
      </c>
      <c r="P1958" t="s">
        <v>439</v>
      </c>
      <c r="Q1958">
        <v>9</v>
      </c>
      <c r="R1958" t="s">
        <v>1846</v>
      </c>
      <c r="S1958">
        <v>1000325</v>
      </c>
      <c r="T1958">
        <v>23</v>
      </c>
      <c r="U1958">
        <v>253</v>
      </c>
      <c r="V1958" s="230">
        <v>0</v>
      </c>
      <c r="W1958" s="230" t="s">
        <v>1048</v>
      </c>
      <c r="X1958" s="230">
        <v>4</v>
      </c>
    </row>
    <row r="1959" spans="1:24" hidden="1">
      <c r="A1959">
        <v>2386</v>
      </c>
      <c r="B1959" t="s">
        <v>1930</v>
      </c>
      <c r="C1959">
        <v>62034235000</v>
      </c>
      <c r="D1959" t="s">
        <v>548</v>
      </c>
      <c r="E1959" t="s">
        <v>420</v>
      </c>
      <c r="F1959">
        <v>93</v>
      </c>
      <c r="G1959" t="s">
        <v>3847</v>
      </c>
      <c r="H1959">
        <v>1</v>
      </c>
      <c r="I1959">
        <v>0.73499999999999999</v>
      </c>
      <c r="J1959">
        <v>1</v>
      </c>
      <c r="K1959">
        <v>0.73499999999999999</v>
      </c>
      <c r="L1959" t="s">
        <v>1846</v>
      </c>
      <c r="M1959">
        <v>2</v>
      </c>
      <c r="N1959" t="s">
        <v>2787</v>
      </c>
      <c r="O1959">
        <v>1725</v>
      </c>
      <c r="P1959" t="s">
        <v>439</v>
      </c>
      <c r="Q1959">
        <v>9</v>
      </c>
      <c r="R1959" t="s">
        <v>1846</v>
      </c>
      <c r="S1959">
        <v>1000325</v>
      </c>
      <c r="T1959">
        <v>27</v>
      </c>
      <c r="U1959">
        <v>239</v>
      </c>
      <c r="V1959" s="230">
        <v>0</v>
      </c>
      <c r="W1959" s="230" t="s">
        <v>1048</v>
      </c>
      <c r="X1959" s="230">
        <v>4</v>
      </c>
    </row>
    <row r="1960" spans="1:24" hidden="1">
      <c r="A1960">
        <v>2387</v>
      </c>
      <c r="B1960" t="s">
        <v>1931</v>
      </c>
      <c r="C1960">
        <v>61044200000</v>
      </c>
      <c r="D1960" t="s">
        <v>1123</v>
      </c>
      <c r="E1960" t="s">
        <v>426</v>
      </c>
      <c r="F1960">
        <v>43</v>
      </c>
      <c r="G1960" t="s">
        <v>3848</v>
      </c>
      <c r="H1960">
        <v>2</v>
      </c>
      <c r="I1960">
        <v>0.64</v>
      </c>
      <c r="J1960">
        <v>1</v>
      </c>
      <c r="K1960">
        <v>0.64</v>
      </c>
      <c r="L1960" t="s">
        <v>1846</v>
      </c>
      <c r="M1960">
        <v>2</v>
      </c>
      <c r="N1960" t="s">
        <v>2787</v>
      </c>
      <c r="O1960">
        <v>1725</v>
      </c>
      <c r="P1960" t="s">
        <v>439</v>
      </c>
      <c r="Q1960">
        <v>9</v>
      </c>
      <c r="R1960" t="s">
        <v>1846</v>
      </c>
      <c r="S1960">
        <v>1000325</v>
      </c>
      <c r="T1960" t="s">
        <v>821</v>
      </c>
      <c r="U1960">
        <v>3</v>
      </c>
      <c r="V1960" s="230">
        <v>0</v>
      </c>
      <c r="W1960" s="230" t="s">
        <v>3916</v>
      </c>
      <c r="X1960" s="230">
        <v>10</v>
      </c>
    </row>
    <row r="1961" spans="1:24" hidden="1">
      <c r="A1961">
        <v>2388</v>
      </c>
      <c r="B1961" t="s">
        <v>1932</v>
      </c>
      <c r="C1961">
        <v>62014000000</v>
      </c>
      <c r="D1961" t="s">
        <v>536</v>
      </c>
      <c r="E1961" t="s">
        <v>3650</v>
      </c>
      <c r="F1961">
        <v>14</v>
      </c>
      <c r="G1961" t="s">
        <v>3847</v>
      </c>
      <c r="H1961">
        <v>1</v>
      </c>
      <c r="I1961">
        <v>0.68</v>
      </c>
      <c r="J1961">
        <v>1</v>
      </c>
      <c r="K1961">
        <v>0.68</v>
      </c>
      <c r="L1961" t="s">
        <v>1846</v>
      </c>
      <c r="M1961">
        <v>2</v>
      </c>
      <c r="N1961" t="s">
        <v>2787</v>
      </c>
      <c r="O1961">
        <v>1725</v>
      </c>
      <c r="P1961" t="s">
        <v>425</v>
      </c>
      <c r="Q1961">
        <v>37</v>
      </c>
      <c r="R1961" t="s">
        <v>1846</v>
      </c>
      <c r="S1961">
        <v>1000325</v>
      </c>
      <c r="T1961" t="s">
        <v>825</v>
      </c>
      <c r="U1961">
        <v>119</v>
      </c>
      <c r="V1961" s="230">
        <v>0</v>
      </c>
      <c r="W1961" s="230" t="s">
        <v>1073</v>
      </c>
      <c r="X1961" s="230">
        <v>8</v>
      </c>
    </row>
    <row r="1962" spans="1:24" hidden="1">
      <c r="A1962">
        <v>2389</v>
      </c>
      <c r="B1962" t="s">
        <v>1933</v>
      </c>
      <c r="C1962">
        <v>61102091000</v>
      </c>
      <c r="D1962" t="s">
        <v>488</v>
      </c>
      <c r="E1962" t="s">
        <v>459</v>
      </c>
      <c r="F1962">
        <v>88</v>
      </c>
      <c r="G1962" t="s">
        <v>3847</v>
      </c>
      <c r="H1962">
        <v>1</v>
      </c>
      <c r="I1962">
        <v>0.755</v>
      </c>
      <c r="J1962">
        <v>1</v>
      </c>
      <c r="K1962">
        <v>0.755</v>
      </c>
      <c r="L1962" t="s">
        <v>1846</v>
      </c>
      <c r="M1962">
        <v>2</v>
      </c>
      <c r="N1962" t="s">
        <v>2787</v>
      </c>
      <c r="O1962">
        <v>1725</v>
      </c>
      <c r="P1962" t="s">
        <v>3958</v>
      </c>
      <c r="Q1962" t="s">
        <v>3929</v>
      </c>
      <c r="R1962" t="s">
        <v>1846</v>
      </c>
      <c r="S1962">
        <v>1000325</v>
      </c>
      <c r="T1962" t="s">
        <v>828</v>
      </c>
      <c r="U1962">
        <v>124</v>
      </c>
      <c r="V1962" s="230">
        <v>0</v>
      </c>
      <c r="W1962" s="230" t="s">
        <v>1048</v>
      </c>
      <c r="X1962" s="230">
        <v>4</v>
      </c>
    </row>
    <row r="1963" spans="1:24" hidden="1">
      <c r="A1963">
        <v>2390</v>
      </c>
      <c r="B1963" t="s">
        <v>1934</v>
      </c>
      <c r="C1963">
        <v>61103099000</v>
      </c>
      <c r="D1963" t="s">
        <v>502</v>
      </c>
      <c r="E1963" t="s">
        <v>459</v>
      </c>
      <c r="F1963">
        <v>88</v>
      </c>
      <c r="G1963" t="s">
        <v>3848</v>
      </c>
      <c r="H1963">
        <v>2</v>
      </c>
      <c r="I1963">
        <v>0.755</v>
      </c>
      <c r="J1963">
        <v>1</v>
      </c>
      <c r="K1963">
        <v>0.755</v>
      </c>
      <c r="L1963" t="s">
        <v>1846</v>
      </c>
      <c r="M1963">
        <v>2</v>
      </c>
      <c r="N1963" t="s">
        <v>2787</v>
      </c>
      <c r="O1963">
        <v>1725</v>
      </c>
      <c r="P1963" t="s">
        <v>435</v>
      </c>
      <c r="Q1963">
        <v>2</v>
      </c>
      <c r="R1963" t="s">
        <v>1846</v>
      </c>
      <c r="S1963">
        <v>1000325</v>
      </c>
      <c r="T1963" t="s">
        <v>828</v>
      </c>
      <c r="U1963">
        <v>124</v>
      </c>
      <c r="V1963" s="230">
        <v>0</v>
      </c>
      <c r="W1963" s="230" t="s">
        <v>1053</v>
      </c>
      <c r="X1963" s="230">
        <v>17</v>
      </c>
    </row>
    <row r="1964" spans="1:24" hidden="1">
      <c r="A1964">
        <v>2391</v>
      </c>
      <c r="B1964" t="s">
        <v>1935</v>
      </c>
      <c r="C1964">
        <v>61045300000</v>
      </c>
      <c r="D1964" t="s">
        <v>495</v>
      </c>
      <c r="E1964" t="s">
        <v>443</v>
      </c>
      <c r="F1964">
        <v>53</v>
      </c>
      <c r="G1964" t="s">
        <v>3848</v>
      </c>
      <c r="H1964">
        <v>2</v>
      </c>
      <c r="I1964">
        <v>0.35</v>
      </c>
      <c r="J1964">
        <v>1</v>
      </c>
      <c r="K1964">
        <v>0.35</v>
      </c>
      <c r="L1964" t="s">
        <v>1846</v>
      </c>
      <c r="M1964">
        <v>2</v>
      </c>
      <c r="N1964" t="s">
        <v>2787</v>
      </c>
      <c r="O1964">
        <v>1725</v>
      </c>
      <c r="P1964" t="s">
        <v>425</v>
      </c>
      <c r="Q1964">
        <v>37</v>
      </c>
      <c r="R1964" t="s">
        <v>1846</v>
      </c>
      <c r="S1964">
        <v>1000325</v>
      </c>
      <c r="T1964">
        <v>48</v>
      </c>
      <c r="U1964">
        <v>101</v>
      </c>
      <c r="V1964" s="230">
        <v>0</v>
      </c>
      <c r="W1964" s="230" t="s">
        <v>1050</v>
      </c>
      <c r="X1964" s="230">
        <v>20</v>
      </c>
    </row>
    <row r="1965" spans="1:24" hidden="1">
      <c r="A1965">
        <v>2392</v>
      </c>
      <c r="B1965" t="s">
        <v>1936</v>
      </c>
      <c r="C1965">
        <v>62046239000</v>
      </c>
      <c r="D1965" t="s">
        <v>510</v>
      </c>
      <c r="E1965" t="s">
        <v>420</v>
      </c>
      <c r="F1965">
        <v>93</v>
      </c>
      <c r="G1965" t="s">
        <v>3848</v>
      </c>
      <c r="H1965">
        <v>2</v>
      </c>
      <c r="I1965">
        <v>0.46</v>
      </c>
      <c r="J1965">
        <v>1</v>
      </c>
      <c r="K1965">
        <v>0.46</v>
      </c>
      <c r="L1965" t="s">
        <v>1846</v>
      </c>
      <c r="M1965">
        <v>2</v>
      </c>
      <c r="N1965" t="s">
        <v>2787</v>
      </c>
      <c r="O1965">
        <v>1725</v>
      </c>
      <c r="P1965" t="s">
        <v>439</v>
      </c>
      <c r="Q1965">
        <v>9</v>
      </c>
      <c r="R1965" t="s">
        <v>1846</v>
      </c>
      <c r="S1965">
        <v>1000325</v>
      </c>
      <c r="T1965">
        <v>44</v>
      </c>
      <c r="U1965">
        <v>95</v>
      </c>
      <c r="V1965" s="230">
        <v>0</v>
      </c>
      <c r="W1965" s="230" t="s">
        <v>1073</v>
      </c>
      <c r="X1965" s="230">
        <v>8</v>
      </c>
    </row>
    <row r="1966" spans="1:24" hidden="1">
      <c r="A1966">
        <v>2393</v>
      </c>
      <c r="B1966" t="s">
        <v>1937</v>
      </c>
      <c r="C1966">
        <v>62046990000</v>
      </c>
      <c r="D1966" t="s">
        <v>598</v>
      </c>
      <c r="E1966" t="s">
        <v>420</v>
      </c>
      <c r="F1966">
        <v>93</v>
      </c>
      <c r="G1966" t="s">
        <v>3848</v>
      </c>
      <c r="H1966">
        <v>2</v>
      </c>
      <c r="I1966">
        <v>0.39500000000000002</v>
      </c>
      <c r="J1966">
        <v>1</v>
      </c>
      <c r="K1966">
        <v>0.39500000000000002</v>
      </c>
      <c r="L1966" t="s">
        <v>1846</v>
      </c>
      <c r="M1966">
        <v>2</v>
      </c>
      <c r="N1966" t="s">
        <v>2787</v>
      </c>
      <c r="O1966">
        <v>1725</v>
      </c>
      <c r="P1966" t="s">
        <v>431</v>
      </c>
      <c r="Q1966">
        <v>53</v>
      </c>
      <c r="R1966" t="s">
        <v>1846</v>
      </c>
      <c r="S1966">
        <v>1000325</v>
      </c>
      <c r="T1966">
        <v>34</v>
      </c>
      <c r="U1966">
        <v>41</v>
      </c>
      <c r="V1966" s="230">
        <v>0</v>
      </c>
      <c r="W1966" s="230" t="s">
        <v>1064</v>
      </c>
      <c r="X1966" s="230">
        <v>7</v>
      </c>
    </row>
    <row r="1967" spans="1:24" hidden="1">
      <c r="A1967">
        <v>2394</v>
      </c>
      <c r="B1967" t="s">
        <v>1938</v>
      </c>
      <c r="C1967">
        <v>62024000090</v>
      </c>
      <c r="D1967" t="s">
        <v>503</v>
      </c>
      <c r="E1967" t="s">
        <v>3650</v>
      </c>
      <c r="F1967">
        <v>14</v>
      </c>
      <c r="G1967" t="s">
        <v>3848</v>
      </c>
      <c r="H1967">
        <v>2</v>
      </c>
      <c r="I1967">
        <v>0.9</v>
      </c>
      <c r="J1967">
        <v>1</v>
      </c>
      <c r="K1967">
        <v>0.9</v>
      </c>
      <c r="L1967" t="s">
        <v>1846</v>
      </c>
      <c r="M1967">
        <v>2</v>
      </c>
      <c r="N1967" t="s">
        <v>2787</v>
      </c>
      <c r="O1967">
        <v>1725</v>
      </c>
      <c r="P1967" t="s">
        <v>425</v>
      </c>
      <c r="Q1967">
        <v>37</v>
      </c>
      <c r="R1967" t="s">
        <v>1846</v>
      </c>
      <c r="S1967">
        <v>1000325</v>
      </c>
      <c r="T1967" t="s">
        <v>810</v>
      </c>
      <c r="U1967">
        <v>122</v>
      </c>
      <c r="V1967" s="230">
        <v>0</v>
      </c>
      <c r="W1967" s="230" t="s">
        <v>1073</v>
      </c>
      <c r="X1967" s="230">
        <v>8</v>
      </c>
    </row>
    <row r="1968" spans="1:24" hidden="1">
      <c r="A1968">
        <v>2395</v>
      </c>
      <c r="B1968" t="s">
        <v>1939</v>
      </c>
      <c r="C1968">
        <v>61103099000</v>
      </c>
      <c r="D1968" t="s">
        <v>502</v>
      </c>
      <c r="E1968" t="s">
        <v>459</v>
      </c>
      <c r="F1968">
        <v>88</v>
      </c>
      <c r="G1968" t="s">
        <v>3848</v>
      </c>
      <c r="H1968">
        <v>2</v>
      </c>
      <c r="I1968">
        <v>0.36</v>
      </c>
      <c r="J1968">
        <v>1</v>
      </c>
      <c r="K1968">
        <v>0.36</v>
      </c>
      <c r="L1968" t="s">
        <v>1846</v>
      </c>
      <c r="M1968">
        <v>2</v>
      </c>
      <c r="N1968" t="s">
        <v>2787</v>
      </c>
      <c r="O1968">
        <v>1725</v>
      </c>
      <c r="P1968" t="s">
        <v>435</v>
      </c>
      <c r="Q1968">
        <v>2</v>
      </c>
      <c r="R1968" t="s">
        <v>1846</v>
      </c>
      <c r="S1968">
        <v>1000325</v>
      </c>
      <c r="T1968" t="s">
        <v>821</v>
      </c>
      <c r="U1968">
        <v>3</v>
      </c>
      <c r="V1968" s="230">
        <v>0</v>
      </c>
      <c r="W1968" s="230" t="s">
        <v>1107</v>
      </c>
      <c r="X1968" s="230">
        <v>1</v>
      </c>
    </row>
    <row r="1969" spans="1:24" hidden="1">
      <c r="A1969">
        <v>2396</v>
      </c>
      <c r="B1969" t="s">
        <v>1940</v>
      </c>
      <c r="C1969">
        <v>62046318000</v>
      </c>
      <c r="D1969" t="s">
        <v>511</v>
      </c>
      <c r="E1969" t="s">
        <v>420</v>
      </c>
      <c r="F1969">
        <v>93</v>
      </c>
      <c r="G1969" t="s">
        <v>3848</v>
      </c>
      <c r="H1969">
        <v>2</v>
      </c>
      <c r="I1969">
        <v>0.42</v>
      </c>
      <c r="J1969">
        <v>1</v>
      </c>
      <c r="K1969">
        <v>0.42</v>
      </c>
      <c r="L1969" t="s">
        <v>1846</v>
      </c>
      <c r="M1969">
        <v>2</v>
      </c>
      <c r="N1969" t="s">
        <v>2787</v>
      </c>
      <c r="O1969">
        <v>1725</v>
      </c>
      <c r="P1969" t="s">
        <v>425</v>
      </c>
      <c r="Q1969">
        <v>37</v>
      </c>
      <c r="R1969" t="s">
        <v>1846</v>
      </c>
      <c r="S1969">
        <v>1000325</v>
      </c>
      <c r="T1969">
        <v>38</v>
      </c>
      <c r="U1969">
        <v>64</v>
      </c>
      <c r="V1969" s="230">
        <v>0</v>
      </c>
      <c r="W1969" s="230" t="s">
        <v>1048</v>
      </c>
      <c r="X1969" s="230">
        <v>4</v>
      </c>
    </row>
    <row r="1970" spans="1:24" hidden="1">
      <c r="A1970">
        <v>2397</v>
      </c>
      <c r="B1970" t="s">
        <v>1941</v>
      </c>
      <c r="C1970">
        <v>61103099000</v>
      </c>
      <c r="D1970" t="s">
        <v>502</v>
      </c>
      <c r="E1970" t="s">
        <v>459</v>
      </c>
      <c r="F1970">
        <v>88</v>
      </c>
      <c r="G1970" t="s">
        <v>3848</v>
      </c>
      <c r="H1970">
        <v>2</v>
      </c>
      <c r="I1970">
        <v>0.74</v>
      </c>
      <c r="J1970">
        <v>1</v>
      </c>
      <c r="K1970">
        <v>0.74</v>
      </c>
      <c r="L1970" t="s">
        <v>1846</v>
      </c>
      <c r="M1970">
        <v>2</v>
      </c>
      <c r="N1970" t="s">
        <v>2787</v>
      </c>
      <c r="O1970">
        <v>1725</v>
      </c>
      <c r="P1970" t="s">
        <v>425</v>
      </c>
      <c r="Q1970">
        <v>37</v>
      </c>
      <c r="R1970" t="s">
        <v>1846</v>
      </c>
      <c r="S1970">
        <v>1000325</v>
      </c>
      <c r="T1970" t="s">
        <v>828</v>
      </c>
      <c r="U1970">
        <v>124</v>
      </c>
      <c r="V1970" s="230">
        <v>0</v>
      </c>
      <c r="W1970" s="230" t="s">
        <v>1055</v>
      </c>
      <c r="X1970" s="230">
        <v>3</v>
      </c>
    </row>
    <row r="1971" spans="1:24" hidden="1">
      <c r="A1971">
        <v>2398</v>
      </c>
      <c r="B1971" t="s">
        <v>1942</v>
      </c>
      <c r="C1971">
        <v>62046239000</v>
      </c>
      <c r="D1971" t="s">
        <v>510</v>
      </c>
      <c r="E1971" t="s">
        <v>420</v>
      </c>
      <c r="F1971">
        <v>93</v>
      </c>
      <c r="G1971" t="s">
        <v>3848</v>
      </c>
      <c r="H1971">
        <v>2</v>
      </c>
      <c r="I1971">
        <v>0.5</v>
      </c>
      <c r="J1971">
        <v>1</v>
      </c>
      <c r="K1971">
        <v>0.5</v>
      </c>
      <c r="L1971" t="s">
        <v>1846</v>
      </c>
      <c r="M1971">
        <v>2</v>
      </c>
      <c r="N1971" t="s">
        <v>2787</v>
      </c>
      <c r="O1971">
        <v>1725</v>
      </c>
      <c r="P1971" t="s">
        <v>439</v>
      </c>
      <c r="Q1971">
        <v>9</v>
      </c>
      <c r="R1971" t="s">
        <v>1846</v>
      </c>
      <c r="S1971">
        <v>1000325</v>
      </c>
      <c r="T1971">
        <v>48</v>
      </c>
      <c r="U1971">
        <v>101</v>
      </c>
      <c r="V1971" s="230">
        <v>0</v>
      </c>
      <c r="W1971" s="230" t="s">
        <v>1073</v>
      </c>
      <c r="X1971" s="230">
        <v>8</v>
      </c>
    </row>
    <row r="1972" spans="1:24" hidden="1">
      <c r="A1972">
        <v>2399</v>
      </c>
      <c r="B1972" t="s">
        <v>1943</v>
      </c>
      <c r="C1972">
        <v>62034235000</v>
      </c>
      <c r="D1972" t="s">
        <v>548</v>
      </c>
      <c r="E1972" t="s">
        <v>420</v>
      </c>
      <c r="F1972">
        <v>93</v>
      </c>
      <c r="G1972" t="s">
        <v>3847</v>
      </c>
      <c r="H1972">
        <v>1</v>
      </c>
      <c r="I1972">
        <v>0.85</v>
      </c>
      <c r="J1972">
        <v>1</v>
      </c>
      <c r="K1972">
        <v>0.85</v>
      </c>
      <c r="L1972" t="s">
        <v>1846</v>
      </c>
      <c r="M1972">
        <v>2</v>
      </c>
      <c r="N1972" t="s">
        <v>2787</v>
      </c>
      <c r="O1972">
        <v>1725</v>
      </c>
      <c r="P1972" t="s">
        <v>439</v>
      </c>
      <c r="Q1972">
        <v>9</v>
      </c>
      <c r="R1972" t="s">
        <v>1846</v>
      </c>
      <c r="S1972">
        <v>1000325</v>
      </c>
      <c r="T1972" t="s">
        <v>821</v>
      </c>
      <c r="U1972">
        <v>3</v>
      </c>
      <c r="V1972" s="230">
        <v>0</v>
      </c>
      <c r="W1972" s="230" t="s">
        <v>1050</v>
      </c>
      <c r="X1972" s="230">
        <v>20</v>
      </c>
    </row>
    <row r="1973" spans="1:24" hidden="1">
      <c r="A1973">
        <v>2400</v>
      </c>
      <c r="B1973" t="s">
        <v>1944</v>
      </c>
      <c r="C1973">
        <v>62034235000</v>
      </c>
      <c r="D1973" t="s">
        <v>548</v>
      </c>
      <c r="E1973" t="s">
        <v>420</v>
      </c>
      <c r="F1973">
        <v>93</v>
      </c>
      <c r="G1973" t="s">
        <v>3847</v>
      </c>
      <c r="H1973">
        <v>1</v>
      </c>
      <c r="I1973">
        <v>0.86499999999999999</v>
      </c>
      <c r="J1973">
        <v>1</v>
      </c>
      <c r="K1973">
        <v>0.86499999999999999</v>
      </c>
      <c r="L1973" t="s">
        <v>1846</v>
      </c>
      <c r="M1973">
        <v>2</v>
      </c>
      <c r="N1973" t="s">
        <v>2787</v>
      </c>
      <c r="O1973">
        <v>1725</v>
      </c>
      <c r="P1973" t="s">
        <v>439</v>
      </c>
      <c r="Q1973">
        <v>9</v>
      </c>
      <c r="R1973" t="s">
        <v>1846</v>
      </c>
      <c r="S1973">
        <v>1000325</v>
      </c>
      <c r="T1973" t="s">
        <v>821</v>
      </c>
      <c r="U1973">
        <v>3</v>
      </c>
      <c r="V1973" s="230">
        <v>0</v>
      </c>
      <c r="W1973" s="230" t="s">
        <v>1073</v>
      </c>
      <c r="X1973" s="230">
        <v>8</v>
      </c>
    </row>
    <row r="1974" spans="1:24" hidden="1">
      <c r="A1974">
        <v>2401</v>
      </c>
      <c r="B1974" t="s">
        <v>1945</v>
      </c>
      <c r="C1974">
        <v>62034235000</v>
      </c>
      <c r="D1974" t="s">
        <v>548</v>
      </c>
      <c r="E1974" t="s">
        <v>420</v>
      </c>
      <c r="F1974">
        <v>93</v>
      </c>
      <c r="G1974" t="s">
        <v>3847</v>
      </c>
      <c r="H1974">
        <v>1</v>
      </c>
      <c r="I1974">
        <v>0.315</v>
      </c>
      <c r="J1974">
        <v>1</v>
      </c>
      <c r="K1974">
        <v>0.315</v>
      </c>
      <c r="L1974" t="s">
        <v>1846</v>
      </c>
      <c r="M1974">
        <v>2</v>
      </c>
      <c r="N1974" t="s">
        <v>2787</v>
      </c>
      <c r="O1974">
        <v>1725</v>
      </c>
      <c r="P1974" t="s">
        <v>439</v>
      </c>
      <c r="Q1974">
        <v>9</v>
      </c>
      <c r="R1974" t="s">
        <v>1846</v>
      </c>
      <c r="S1974">
        <v>1000325</v>
      </c>
      <c r="T1974" t="s">
        <v>821</v>
      </c>
      <c r="U1974">
        <v>3</v>
      </c>
      <c r="V1974" s="230">
        <v>0</v>
      </c>
      <c r="W1974" s="230" t="s">
        <v>1038</v>
      </c>
      <c r="X1974" s="230">
        <v>5</v>
      </c>
    </row>
    <row r="1975" spans="1:24" hidden="1">
      <c r="A1975">
        <v>2402</v>
      </c>
      <c r="B1975" t="s">
        <v>1946</v>
      </c>
      <c r="C1975">
        <v>62034319000</v>
      </c>
      <c r="D1975" t="s">
        <v>583</v>
      </c>
      <c r="E1975" t="s">
        <v>420</v>
      </c>
      <c r="F1975">
        <v>93</v>
      </c>
      <c r="G1975" t="s">
        <v>3847</v>
      </c>
      <c r="H1975">
        <v>1</v>
      </c>
      <c r="I1975">
        <v>0.63500000000000001</v>
      </c>
      <c r="J1975">
        <v>1</v>
      </c>
      <c r="K1975">
        <v>0.63500000000000001</v>
      </c>
      <c r="L1975" t="s">
        <v>1846</v>
      </c>
      <c r="M1975">
        <v>2</v>
      </c>
      <c r="N1975" t="s">
        <v>2787</v>
      </c>
      <c r="O1975">
        <v>1725</v>
      </c>
      <c r="P1975" t="s">
        <v>425</v>
      </c>
      <c r="Q1975">
        <v>37</v>
      </c>
      <c r="R1975" t="s">
        <v>1846</v>
      </c>
      <c r="S1975">
        <v>1000325</v>
      </c>
      <c r="T1975" t="s">
        <v>821</v>
      </c>
      <c r="U1975">
        <v>3</v>
      </c>
      <c r="V1975" s="230">
        <v>0</v>
      </c>
      <c r="W1975" s="230" t="s">
        <v>1073</v>
      </c>
      <c r="X1975" s="230">
        <v>8</v>
      </c>
    </row>
    <row r="1976" spans="1:24" hidden="1">
      <c r="A1976">
        <v>2403</v>
      </c>
      <c r="B1976" t="s">
        <v>1947</v>
      </c>
      <c r="C1976">
        <v>61103091000</v>
      </c>
      <c r="D1976" t="s">
        <v>481</v>
      </c>
      <c r="E1976" t="s">
        <v>459</v>
      </c>
      <c r="F1976">
        <v>88</v>
      </c>
      <c r="G1976" t="s">
        <v>3847</v>
      </c>
      <c r="H1976">
        <v>1</v>
      </c>
      <c r="I1976">
        <v>0.57999999999999996</v>
      </c>
      <c r="J1976">
        <v>1</v>
      </c>
      <c r="K1976">
        <v>0.57999999999999996</v>
      </c>
      <c r="L1976" t="s">
        <v>1846</v>
      </c>
      <c r="M1976">
        <v>2</v>
      </c>
      <c r="N1976" t="s">
        <v>2787</v>
      </c>
      <c r="O1976">
        <v>1725</v>
      </c>
      <c r="P1976" t="s">
        <v>4435</v>
      </c>
      <c r="Q1976" t="s">
        <v>4318</v>
      </c>
      <c r="R1976" t="s">
        <v>1846</v>
      </c>
      <c r="S1976">
        <v>1000325</v>
      </c>
      <c r="T1976" t="s">
        <v>948</v>
      </c>
      <c r="U1976">
        <v>327</v>
      </c>
      <c r="V1976" s="230">
        <v>0</v>
      </c>
      <c r="W1976" s="230" t="s">
        <v>3916</v>
      </c>
      <c r="X1976" s="230">
        <v>10</v>
      </c>
    </row>
    <row r="1977" spans="1:24" hidden="1">
      <c r="A1977">
        <v>2404</v>
      </c>
      <c r="B1977" t="s">
        <v>1948</v>
      </c>
      <c r="C1977">
        <v>61102091000</v>
      </c>
      <c r="D1977" t="s">
        <v>488</v>
      </c>
      <c r="E1977" t="s">
        <v>459</v>
      </c>
      <c r="F1977">
        <v>88</v>
      </c>
      <c r="G1977" t="s">
        <v>3847</v>
      </c>
      <c r="H1977">
        <v>1</v>
      </c>
      <c r="I1977">
        <v>0.375</v>
      </c>
      <c r="J1977">
        <v>1</v>
      </c>
      <c r="K1977">
        <v>0.375</v>
      </c>
      <c r="L1977" t="s">
        <v>1846</v>
      </c>
      <c r="M1977">
        <v>2</v>
      </c>
      <c r="N1977" t="s">
        <v>2787</v>
      </c>
      <c r="O1977">
        <v>1725</v>
      </c>
      <c r="P1977" t="s">
        <v>439</v>
      </c>
      <c r="Q1977">
        <v>9</v>
      </c>
      <c r="R1977" t="s">
        <v>1846</v>
      </c>
      <c r="S1977">
        <v>1000325</v>
      </c>
      <c r="T1977" t="s">
        <v>825</v>
      </c>
      <c r="U1977">
        <v>119</v>
      </c>
      <c r="V1977" s="230">
        <v>0</v>
      </c>
      <c r="W1977" s="230" t="s">
        <v>1038</v>
      </c>
      <c r="X1977" s="230">
        <v>5</v>
      </c>
    </row>
    <row r="1978" spans="1:24" hidden="1">
      <c r="A1978">
        <v>2405</v>
      </c>
      <c r="B1978" t="s">
        <v>1949</v>
      </c>
      <c r="C1978">
        <v>62046318000</v>
      </c>
      <c r="D1978" t="s">
        <v>511</v>
      </c>
      <c r="E1978" t="s">
        <v>420</v>
      </c>
      <c r="F1978">
        <v>93</v>
      </c>
      <c r="G1978" t="s">
        <v>3848</v>
      </c>
      <c r="H1978">
        <v>2</v>
      </c>
      <c r="I1978">
        <v>0.52500000000000002</v>
      </c>
      <c r="J1978">
        <v>1</v>
      </c>
      <c r="K1978">
        <v>0.52500000000000002</v>
      </c>
      <c r="L1978" t="s">
        <v>1846</v>
      </c>
      <c r="M1978">
        <v>2</v>
      </c>
      <c r="N1978" t="s">
        <v>2787</v>
      </c>
      <c r="O1978">
        <v>1725</v>
      </c>
      <c r="P1978" t="s">
        <v>425</v>
      </c>
      <c r="Q1978">
        <v>37</v>
      </c>
      <c r="R1978" t="s">
        <v>1846</v>
      </c>
      <c r="S1978">
        <v>1000325</v>
      </c>
      <c r="T1978" t="s">
        <v>821</v>
      </c>
      <c r="U1978">
        <v>3</v>
      </c>
      <c r="V1978" s="230">
        <v>0</v>
      </c>
      <c r="W1978" s="230" t="s">
        <v>3916</v>
      </c>
      <c r="X1978" s="230">
        <v>10</v>
      </c>
    </row>
    <row r="1979" spans="1:24" hidden="1">
      <c r="A1979">
        <v>2406</v>
      </c>
      <c r="B1979" t="s">
        <v>1950</v>
      </c>
      <c r="C1979">
        <v>62034235000</v>
      </c>
      <c r="D1979" t="s">
        <v>548</v>
      </c>
      <c r="E1979" t="s">
        <v>420</v>
      </c>
      <c r="F1979">
        <v>93</v>
      </c>
      <c r="G1979" t="s">
        <v>3847</v>
      </c>
      <c r="H1979">
        <v>1</v>
      </c>
      <c r="I1979">
        <v>0.625</v>
      </c>
      <c r="J1979">
        <v>1</v>
      </c>
      <c r="K1979">
        <v>0.625</v>
      </c>
      <c r="L1979" t="s">
        <v>1846</v>
      </c>
      <c r="M1979">
        <v>2</v>
      </c>
      <c r="N1979" t="s">
        <v>2787</v>
      </c>
      <c r="O1979">
        <v>1725</v>
      </c>
      <c r="P1979" t="s">
        <v>439</v>
      </c>
      <c r="Q1979">
        <v>9</v>
      </c>
      <c r="R1979" t="s">
        <v>1846</v>
      </c>
      <c r="S1979">
        <v>1000325</v>
      </c>
      <c r="T1979">
        <v>28</v>
      </c>
      <c r="U1979">
        <v>17</v>
      </c>
      <c r="V1979" s="230">
        <v>0</v>
      </c>
      <c r="W1979" s="230" t="s">
        <v>1038</v>
      </c>
      <c r="X1979" s="230">
        <v>5</v>
      </c>
    </row>
    <row r="1980" spans="1:24" hidden="1">
      <c r="A1980">
        <v>2407</v>
      </c>
      <c r="B1980" t="s">
        <v>1951</v>
      </c>
      <c r="C1980">
        <v>42022290000</v>
      </c>
      <c r="D1980" t="s">
        <v>771</v>
      </c>
      <c r="E1980" t="s">
        <v>423</v>
      </c>
      <c r="F1980">
        <v>12</v>
      </c>
      <c r="G1980" t="s">
        <v>3848</v>
      </c>
      <c r="H1980">
        <v>2</v>
      </c>
      <c r="I1980">
        <v>0.14499999999999999</v>
      </c>
      <c r="J1980">
        <v>1</v>
      </c>
      <c r="K1980">
        <v>0.14499999999999999</v>
      </c>
      <c r="L1980" t="s">
        <v>1846</v>
      </c>
      <c r="M1980">
        <v>2</v>
      </c>
      <c r="N1980" t="s">
        <v>2787</v>
      </c>
      <c r="O1980">
        <v>1725</v>
      </c>
      <c r="P1980" t="s">
        <v>439</v>
      </c>
      <c r="Q1980">
        <v>9</v>
      </c>
      <c r="R1980" t="s">
        <v>1846</v>
      </c>
      <c r="S1980">
        <v>1000325</v>
      </c>
      <c r="T1980">
        <v>0</v>
      </c>
      <c r="U1980">
        <v>4</v>
      </c>
      <c r="V1980" s="230">
        <v>0</v>
      </c>
      <c r="W1980" s="230" t="s">
        <v>1048</v>
      </c>
      <c r="X1980" s="230">
        <v>4</v>
      </c>
    </row>
    <row r="1981" spans="1:24" hidden="1">
      <c r="A1981">
        <v>2408</v>
      </c>
      <c r="B1981" t="s">
        <v>1952</v>
      </c>
      <c r="C1981">
        <v>62034319000</v>
      </c>
      <c r="D1981" t="s">
        <v>583</v>
      </c>
      <c r="E1981" t="s">
        <v>420</v>
      </c>
      <c r="F1981">
        <v>93</v>
      </c>
      <c r="G1981" t="s">
        <v>3847</v>
      </c>
      <c r="H1981">
        <v>1</v>
      </c>
      <c r="I1981">
        <v>0.41</v>
      </c>
      <c r="J1981">
        <v>1</v>
      </c>
      <c r="K1981">
        <v>0.41</v>
      </c>
      <c r="L1981" t="s">
        <v>1846</v>
      </c>
      <c r="M1981">
        <v>2</v>
      </c>
      <c r="N1981" t="s">
        <v>2787</v>
      </c>
      <c r="O1981">
        <v>1725</v>
      </c>
      <c r="P1981" t="s">
        <v>425</v>
      </c>
      <c r="Q1981">
        <v>37</v>
      </c>
      <c r="R1981" t="s">
        <v>1846</v>
      </c>
      <c r="S1981">
        <v>1000325</v>
      </c>
      <c r="T1981" t="s">
        <v>959</v>
      </c>
      <c r="U1981">
        <v>165</v>
      </c>
      <c r="V1981" s="230">
        <v>0</v>
      </c>
      <c r="W1981" s="230" t="s">
        <v>1050</v>
      </c>
      <c r="X1981" s="230">
        <v>20</v>
      </c>
    </row>
    <row r="1982" spans="1:24" hidden="1">
      <c r="A1982">
        <v>2409</v>
      </c>
      <c r="B1982" t="s">
        <v>1953</v>
      </c>
      <c r="C1982">
        <v>61169300000</v>
      </c>
      <c r="D1982" t="s">
        <v>774</v>
      </c>
      <c r="E1982" t="s">
        <v>3647</v>
      </c>
      <c r="F1982">
        <v>10</v>
      </c>
      <c r="G1982" t="s">
        <v>3847</v>
      </c>
      <c r="H1982">
        <v>1</v>
      </c>
      <c r="I1982">
        <v>0.05</v>
      </c>
      <c r="J1982">
        <v>1</v>
      </c>
      <c r="K1982">
        <v>0.05</v>
      </c>
      <c r="L1982" t="s">
        <v>1846</v>
      </c>
      <c r="M1982">
        <v>2</v>
      </c>
      <c r="N1982" t="s">
        <v>2787</v>
      </c>
      <c r="O1982">
        <v>1725</v>
      </c>
      <c r="P1982" t="s">
        <v>435</v>
      </c>
      <c r="Q1982">
        <v>2</v>
      </c>
      <c r="R1982" t="s">
        <v>1846</v>
      </c>
      <c r="S1982">
        <v>1000325</v>
      </c>
      <c r="T1982" t="s">
        <v>828</v>
      </c>
      <c r="U1982">
        <v>124</v>
      </c>
      <c r="V1982" s="230">
        <v>0</v>
      </c>
      <c r="W1982" s="230" t="s">
        <v>1050</v>
      </c>
      <c r="X1982" s="230">
        <v>20</v>
      </c>
    </row>
    <row r="1983" spans="1:24" hidden="1">
      <c r="A1983">
        <v>2410</v>
      </c>
      <c r="B1983" t="s">
        <v>1954</v>
      </c>
      <c r="C1983">
        <v>61103099000</v>
      </c>
      <c r="D1983" t="s">
        <v>502</v>
      </c>
      <c r="E1983" t="s">
        <v>459</v>
      </c>
      <c r="F1983">
        <v>88</v>
      </c>
      <c r="G1983" t="s">
        <v>3848</v>
      </c>
      <c r="H1983">
        <v>2</v>
      </c>
      <c r="I1983">
        <v>0.22</v>
      </c>
      <c r="J1983">
        <v>1</v>
      </c>
      <c r="K1983">
        <v>0.22</v>
      </c>
      <c r="L1983" t="s">
        <v>1846</v>
      </c>
      <c r="M1983">
        <v>2</v>
      </c>
      <c r="N1983" t="s">
        <v>2787</v>
      </c>
      <c r="O1983">
        <v>1725</v>
      </c>
      <c r="P1983" t="s">
        <v>425</v>
      </c>
      <c r="Q1983">
        <v>37</v>
      </c>
      <c r="R1983" t="s">
        <v>1846</v>
      </c>
      <c r="S1983">
        <v>1000325</v>
      </c>
      <c r="T1983" t="s">
        <v>821</v>
      </c>
      <c r="U1983">
        <v>3</v>
      </c>
      <c r="V1983" s="230">
        <v>0</v>
      </c>
      <c r="W1983" s="230" t="s">
        <v>1107</v>
      </c>
      <c r="X1983" s="230">
        <v>1</v>
      </c>
    </row>
    <row r="1984" spans="1:24" hidden="1">
      <c r="A1984">
        <v>2411</v>
      </c>
      <c r="B1984" t="s">
        <v>1955</v>
      </c>
      <c r="C1984">
        <v>62012000000</v>
      </c>
      <c r="D1984" t="s">
        <v>1890</v>
      </c>
      <c r="E1984" t="s">
        <v>3650</v>
      </c>
      <c r="F1984">
        <v>14</v>
      </c>
      <c r="G1984" t="s">
        <v>3847</v>
      </c>
      <c r="H1984">
        <v>1</v>
      </c>
      <c r="I1984">
        <v>1.0349999999999999</v>
      </c>
      <c r="J1984">
        <v>1</v>
      </c>
      <c r="K1984">
        <v>1.0349999999999999</v>
      </c>
      <c r="L1984" t="s">
        <v>1846</v>
      </c>
      <c r="M1984">
        <v>2</v>
      </c>
      <c r="N1984" t="s">
        <v>2787</v>
      </c>
      <c r="O1984">
        <v>1725</v>
      </c>
      <c r="P1984" t="s">
        <v>4438</v>
      </c>
      <c r="Q1984" t="s">
        <v>4365</v>
      </c>
      <c r="R1984" t="s">
        <v>1846</v>
      </c>
      <c r="S1984">
        <v>1000325</v>
      </c>
      <c r="T1984">
        <v>0</v>
      </c>
      <c r="U1984">
        <v>4</v>
      </c>
      <c r="V1984" s="230">
        <v>0</v>
      </c>
      <c r="W1984" s="230" t="s">
        <v>1038</v>
      </c>
      <c r="X1984" s="230">
        <v>5</v>
      </c>
    </row>
    <row r="1985" spans="1:24" hidden="1">
      <c r="A1985">
        <v>2412</v>
      </c>
      <c r="B1985" t="s">
        <v>1956</v>
      </c>
      <c r="C1985">
        <v>62034235000</v>
      </c>
      <c r="D1985" t="s">
        <v>548</v>
      </c>
      <c r="E1985" t="s">
        <v>420</v>
      </c>
      <c r="F1985">
        <v>93</v>
      </c>
      <c r="G1985" t="s">
        <v>3847</v>
      </c>
      <c r="H1985">
        <v>1</v>
      </c>
      <c r="I1985">
        <v>0.75</v>
      </c>
      <c r="J1985">
        <v>1</v>
      </c>
      <c r="K1985">
        <v>0.75</v>
      </c>
      <c r="L1985" t="s">
        <v>1846</v>
      </c>
      <c r="M1985">
        <v>2</v>
      </c>
      <c r="N1985" t="s">
        <v>2787</v>
      </c>
      <c r="O1985">
        <v>1725</v>
      </c>
      <c r="P1985" t="s">
        <v>439</v>
      </c>
      <c r="Q1985">
        <v>9</v>
      </c>
      <c r="R1985" t="s">
        <v>1846</v>
      </c>
      <c r="S1985">
        <v>1000325</v>
      </c>
      <c r="T1985">
        <v>52</v>
      </c>
      <c r="U1985">
        <v>106</v>
      </c>
      <c r="V1985" s="230">
        <v>0</v>
      </c>
      <c r="W1985" s="230" t="s">
        <v>1050</v>
      </c>
      <c r="X1985" s="230">
        <v>20</v>
      </c>
    </row>
    <row r="1986" spans="1:24" hidden="1">
      <c r="A1986">
        <v>2413</v>
      </c>
      <c r="B1986" t="s">
        <v>1957</v>
      </c>
      <c r="C1986">
        <v>62034235000</v>
      </c>
      <c r="D1986" t="s">
        <v>548</v>
      </c>
      <c r="E1986" t="s">
        <v>420</v>
      </c>
      <c r="F1986">
        <v>93</v>
      </c>
      <c r="G1986" t="s">
        <v>3847</v>
      </c>
      <c r="H1986">
        <v>1</v>
      </c>
      <c r="I1986">
        <v>0.74</v>
      </c>
      <c r="J1986">
        <v>1</v>
      </c>
      <c r="K1986">
        <v>0.74</v>
      </c>
      <c r="L1986" t="s">
        <v>1846</v>
      </c>
      <c r="M1986">
        <v>2</v>
      </c>
      <c r="N1986" t="s">
        <v>2787</v>
      </c>
      <c r="O1986">
        <v>1725</v>
      </c>
      <c r="P1986" t="s">
        <v>439</v>
      </c>
      <c r="Q1986">
        <v>9</v>
      </c>
      <c r="R1986" t="s">
        <v>1846</v>
      </c>
      <c r="S1986">
        <v>1000325</v>
      </c>
      <c r="T1986">
        <v>34</v>
      </c>
      <c r="U1986">
        <v>41</v>
      </c>
      <c r="V1986" s="230">
        <v>0</v>
      </c>
      <c r="W1986" s="230" t="s">
        <v>1038</v>
      </c>
      <c r="X1986" s="230">
        <v>5</v>
      </c>
    </row>
    <row r="1987" spans="1:24" hidden="1">
      <c r="A1987">
        <v>2414</v>
      </c>
      <c r="B1987" t="s">
        <v>1958</v>
      </c>
      <c r="C1987">
        <v>61032200000</v>
      </c>
      <c r="D1987" t="s">
        <v>775</v>
      </c>
      <c r="E1987" t="s">
        <v>3685</v>
      </c>
      <c r="F1987">
        <v>70</v>
      </c>
      <c r="G1987" t="s">
        <v>3847</v>
      </c>
      <c r="H1987">
        <v>1</v>
      </c>
      <c r="I1987">
        <v>0.81</v>
      </c>
      <c r="J1987">
        <v>1</v>
      </c>
      <c r="K1987">
        <v>0.81</v>
      </c>
      <c r="L1987" t="s">
        <v>1846</v>
      </c>
      <c r="M1987">
        <v>2</v>
      </c>
      <c r="N1987" t="s">
        <v>2787</v>
      </c>
      <c r="O1987">
        <v>1725</v>
      </c>
      <c r="P1987" t="s">
        <v>439</v>
      </c>
      <c r="Q1987">
        <v>9</v>
      </c>
      <c r="R1987" t="s">
        <v>1846</v>
      </c>
      <c r="S1987">
        <v>1000325</v>
      </c>
      <c r="T1987" t="s">
        <v>959</v>
      </c>
      <c r="U1987">
        <v>165</v>
      </c>
      <c r="V1987" s="230">
        <v>0</v>
      </c>
      <c r="W1987" s="230" t="s">
        <v>1038</v>
      </c>
      <c r="X1987" s="230">
        <v>5</v>
      </c>
    </row>
    <row r="1988" spans="1:24" hidden="1">
      <c r="A1988">
        <v>2415</v>
      </c>
      <c r="B1988" t="s">
        <v>1959</v>
      </c>
      <c r="C1988">
        <v>62034235000</v>
      </c>
      <c r="D1988" t="s">
        <v>548</v>
      </c>
      <c r="E1988" t="s">
        <v>420</v>
      </c>
      <c r="F1988">
        <v>93</v>
      </c>
      <c r="G1988" t="s">
        <v>3847</v>
      </c>
      <c r="H1988">
        <v>1</v>
      </c>
      <c r="I1988">
        <v>0.76</v>
      </c>
      <c r="J1988">
        <v>1</v>
      </c>
      <c r="K1988">
        <v>0.76</v>
      </c>
      <c r="L1988" t="s">
        <v>1846</v>
      </c>
      <c r="M1988">
        <v>2</v>
      </c>
      <c r="N1988" t="s">
        <v>2787</v>
      </c>
      <c r="O1988">
        <v>1725</v>
      </c>
      <c r="P1988" t="s">
        <v>439</v>
      </c>
      <c r="Q1988">
        <v>9</v>
      </c>
      <c r="R1988" t="s">
        <v>1846</v>
      </c>
      <c r="S1988">
        <v>1000325</v>
      </c>
      <c r="T1988">
        <v>50</v>
      </c>
      <c r="U1988">
        <v>105</v>
      </c>
      <c r="V1988" s="230">
        <v>0</v>
      </c>
      <c r="W1988" s="230" t="s">
        <v>1038</v>
      </c>
      <c r="X1988" s="230">
        <v>5</v>
      </c>
    </row>
    <row r="1989" spans="1:24" hidden="1">
      <c r="A1989">
        <v>2416</v>
      </c>
      <c r="B1989" t="s">
        <v>1960</v>
      </c>
      <c r="C1989">
        <v>61044300000</v>
      </c>
      <c r="D1989" t="s">
        <v>541</v>
      </c>
      <c r="E1989" t="s">
        <v>426</v>
      </c>
      <c r="F1989">
        <v>43</v>
      </c>
      <c r="G1989" t="s">
        <v>3848</v>
      </c>
      <c r="H1989">
        <v>2</v>
      </c>
      <c r="I1989">
        <v>0.37</v>
      </c>
      <c r="J1989">
        <v>1</v>
      </c>
      <c r="K1989">
        <v>0.37</v>
      </c>
      <c r="L1989" t="s">
        <v>1846</v>
      </c>
      <c r="M1989">
        <v>2</v>
      </c>
      <c r="N1989" t="s">
        <v>2787</v>
      </c>
      <c r="O1989">
        <v>1725</v>
      </c>
      <c r="P1989" t="s">
        <v>425</v>
      </c>
      <c r="Q1989">
        <v>37</v>
      </c>
      <c r="R1989" t="s">
        <v>1846</v>
      </c>
      <c r="S1989">
        <v>1000325</v>
      </c>
      <c r="T1989">
        <v>36</v>
      </c>
      <c r="U1989">
        <v>52</v>
      </c>
      <c r="V1989" s="230">
        <v>0</v>
      </c>
      <c r="W1989" s="230" t="s">
        <v>1050</v>
      </c>
      <c r="X1989" s="230">
        <v>20</v>
      </c>
    </row>
    <row r="1990" spans="1:24" hidden="1">
      <c r="A1990">
        <v>2417</v>
      </c>
      <c r="B1990" t="s">
        <v>1961</v>
      </c>
      <c r="C1990">
        <v>62034235000</v>
      </c>
      <c r="D1990" t="s">
        <v>548</v>
      </c>
      <c r="E1990" t="s">
        <v>420</v>
      </c>
      <c r="F1990">
        <v>93</v>
      </c>
      <c r="G1990" t="s">
        <v>3847</v>
      </c>
      <c r="H1990">
        <v>1</v>
      </c>
      <c r="I1990">
        <v>0.82</v>
      </c>
      <c r="J1990">
        <v>1</v>
      </c>
      <c r="K1990">
        <v>0.82</v>
      </c>
      <c r="L1990" t="s">
        <v>1846</v>
      </c>
      <c r="M1990">
        <v>2</v>
      </c>
      <c r="N1990" t="s">
        <v>2787</v>
      </c>
      <c r="O1990">
        <v>1725</v>
      </c>
      <c r="P1990" t="s">
        <v>439</v>
      </c>
      <c r="Q1990">
        <v>9</v>
      </c>
      <c r="R1990" t="s">
        <v>1846</v>
      </c>
      <c r="S1990">
        <v>1000325</v>
      </c>
      <c r="T1990">
        <v>58</v>
      </c>
      <c r="U1990">
        <v>219</v>
      </c>
      <c r="V1990" s="230">
        <v>0</v>
      </c>
      <c r="W1990" s="230" t="s">
        <v>1050</v>
      </c>
      <c r="X1990" s="230">
        <v>20</v>
      </c>
    </row>
    <row r="1991" spans="1:24" hidden="1">
      <c r="A1991">
        <v>2418</v>
      </c>
      <c r="B1991" t="s">
        <v>1962</v>
      </c>
      <c r="C1991">
        <v>65050090000</v>
      </c>
      <c r="D1991" t="s">
        <v>1963</v>
      </c>
      <c r="E1991" t="s">
        <v>434</v>
      </c>
      <c r="F1991">
        <v>5</v>
      </c>
      <c r="G1991" t="s">
        <v>3848</v>
      </c>
      <c r="H1991">
        <v>2</v>
      </c>
      <c r="I1991">
        <v>0.09</v>
      </c>
      <c r="J1991">
        <v>1</v>
      </c>
      <c r="K1991">
        <v>0.09</v>
      </c>
      <c r="L1991" t="s">
        <v>1846</v>
      </c>
      <c r="M1991">
        <v>2</v>
      </c>
      <c r="N1991" t="s">
        <v>2787</v>
      </c>
      <c r="O1991">
        <v>1725</v>
      </c>
      <c r="P1991" t="s">
        <v>425</v>
      </c>
      <c r="Q1991">
        <v>37</v>
      </c>
      <c r="R1991" t="s">
        <v>1846</v>
      </c>
      <c r="S1991">
        <v>1000325</v>
      </c>
      <c r="T1991">
        <v>60</v>
      </c>
      <c r="U1991">
        <v>207</v>
      </c>
      <c r="V1991" s="230">
        <v>0</v>
      </c>
      <c r="W1991" s="230" t="s">
        <v>1050</v>
      </c>
      <c r="X1991" s="230">
        <v>20</v>
      </c>
    </row>
    <row r="1992" spans="1:24" hidden="1">
      <c r="A1992">
        <v>2419</v>
      </c>
      <c r="B1992" t="s">
        <v>1964</v>
      </c>
      <c r="C1992">
        <v>61103099000</v>
      </c>
      <c r="D1992" t="s">
        <v>502</v>
      </c>
      <c r="E1992" t="s">
        <v>459</v>
      </c>
      <c r="F1992">
        <v>88</v>
      </c>
      <c r="G1992" t="s">
        <v>3848</v>
      </c>
      <c r="H1992">
        <v>2</v>
      </c>
      <c r="I1992">
        <v>0.155</v>
      </c>
      <c r="J1992">
        <v>1</v>
      </c>
      <c r="K1992">
        <v>0.155</v>
      </c>
      <c r="L1992" t="s">
        <v>1846</v>
      </c>
      <c r="M1992">
        <v>2</v>
      </c>
      <c r="N1992" t="s">
        <v>2787</v>
      </c>
      <c r="O1992">
        <v>1725</v>
      </c>
      <c r="P1992" t="s">
        <v>4436</v>
      </c>
      <c r="Q1992" t="s">
        <v>4317</v>
      </c>
      <c r="R1992" t="s">
        <v>1846</v>
      </c>
      <c r="S1992">
        <v>1000325</v>
      </c>
      <c r="T1992" t="s">
        <v>825</v>
      </c>
      <c r="U1992">
        <v>119</v>
      </c>
      <c r="V1992" s="230">
        <v>0</v>
      </c>
      <c r="W1992" s="230" t="s">
        <v>1046</v>
      </c>
      <c r="X1992" s="230">
        <v>12</v>
      </c>
    </row>
    <row r="1993" spans="1:24" hidden="1">
      <c r="A1993">
        <v>2420</v>
      </c>
      <c r="B1993" t="s">
        <v>1965</v>
      </c>
      <c r="C1993">
        <v>42022290000</v>
      </c>
      <c r="D1993" t="s">
        <v>771</v>
      </c>
      <c r="E1993" t="s">
        <v>423</v>
      </c>
      <c r="F1993">
        <v>12</v>
      </c>
      <c r="G1993" t="s">
        <v>3848</v>
      </c>
      <c r="H1993">
        <v>2</v>
      </c>
      <c r="I1993">
        <v>0.105</v>
      </c>
      <c r="J1993">
        <v>1</v>
      </c>
      <c r="K1993">
        <v>0.105</v>
      </c>
      <c r="L1993" t="s">
        <v>1846</v>
      </c>
      <c r="M1993">
        <v>2</v>
      </c>
      <c r="N1993" t="s">
        <v>2787</v>
      </c>
      <c r="O1993">
        <v>1725</v>
      </c>
      <c r="P1993" t="s">
        <v>439</v>
      </c>
      <c r="Q1993">
        <v>9</v>
      </c>
      <c r="R1993" t="s">
        <v>1846</v>
      </c>
      <c r="S1993">
        <v>1000325</v>
      </c>
      <c r="T1993">
        <v>0</v>
      </c>
      <c r="U1993">
        <v>4</v>
      </c>
      <c r="V1993" s="230">
        <v>0</v>
      </c>
      <c r="W1993" s="230" t="s">
        <v>1144</v>
      </c>
      <c r="X1993" s="230">
        <v>23</v>
      </c>
    </row>
    <row r="1994" spans="1:24" hidden="1">
      <c r="A1994">
        <v>2421</v>
      </c>
      <c r="B1994" t="s">
        <v>1966</v>
      </c>
      <c r="C1994">
        <v>62143000000</v>
      </c>
      <c r="D1994" t="s">
        <v>776</v>
      </c>
      <c r="E1994" t="s">
        <v>3648</v>
      </c>
      <c r="F1994">
        <v>11</v>
      </c>
      <c r="G1994" t="s">
        <v>3847</v>
      </c>
      <c r="H1994">
        <v>1</v>
      </c>
      <c r="I1994">
        <v>0.105</v>
      </c>
      <c r="J1994">
        <v>1</v>
      </c>
      <c r="K1994">
        <v>0.105</v>
      </c>
      <c r="L1994" t="s">
        <v>1846</v>
      </c>
      <c r="M1994">
        <v>2</v>
      </c>
      <c r="N1994" t="s">
        <v>2787</v>
      </c>
      <c r="O1994">
        <v>1725</v>
      </c>
      <c r="P1994" t="s">
        <v>425</v>
      </c>
      <c r="Q1994">
        <v>37</v>
      </c>
      <c r="R1994" t="s">
        <v>1846</v>
      </c>
      <c r="S1994">
        <v>1000325</v>
      </c>
      <c r="T1994" t="s">
        <v>959</v>
      </c>
      <c r="U1994">
        <v>165</v>
      </c>
      <c r="V1994" s="230">
        <v>0</v>
      </c>
      <c r="W1994" s="230" t="s">
        <v>1073</v>
      </c>
      <c r="X1994" s="230">
        <v>8</v>
      </c>
    </row>
    <row r="1995" spans="1:24" hidden="1">
      <c r="A1995">
        <v>2422</v>
      </c>
      <c r="B1995" t="s">
        <v>1967</v>
      </c>
      <c r="C1995">
        <v>62071100000</v>
      </c>
      <c r="D1995" t="s">
        <v>777</v>
      </c>
      <c r="E1995" t="s">
        <v>3686</v>
      </c>
      <c r="F1995">
        <v>74</v>
      </c>
      <c r="G1995" t="s">
        <v>3847</v>
      </c>
      <c r="H1995">
        <v>1</v>
      </c>
      <c r="I1995">
        <v>0.125</v>
      </c>
      <c r="J1995">
        <v>1</v>
      </c>
      <c r="K1995">
        <v>0.125</v>
      </c>
      <c r="L1995" t="s">
        <v>1846</v>
      </c>
      <c r="M1995">
        <v>2</v>
      </c>
      <c r="N1995" t="s">
        <v>428</v>
      </c>
      <c r="O1995">
        <v>7505</v>
      </c>
      <c r="P1995" t="s">
        <v>439</v>
      </c>
      <c r="Q1995">
        <v>9</v>
      </c>
      <c r="R1995" t="s">
        <v>1846</v>
      </c>
      <c r="S1995">
        <v>1000325</v>
      </c>
      <c r="T1995" t="s">
        <v>4403</v>
      </c>
      <c r="U1995">
        <v>704</v>
      </c>
      <c r="V1995" s="230">
        <v>13</v>
      </c>
      <c r="W1995" s="230" t="s">
        <v>1038</v>
      </c>
      <c r="X1995" s="230">
        <v>5</v>
      </c>
    </row>
    <row r="1996" spans="1:24" hidden="1">
      <c r="A1996">
        <v>2423</v>
      </c>
      <c r="B1996" t="s">
        <v>1968</v>
      </c>
      <c r="C1996">
        <v>61101130000</v>
      </c>
      <c r="D1996" t="s">
        <v>567</v>
      </c>
      <c r="E1996" t="s">
        <v>459</v>
      </c>
      <c r="F1996">
        <v>88</v>
      </c>
      <c r="G1996" t="s">
        <v>3847</v>
      </c>
      <c r="H1996">
        <v>1</v>
      </c>
      <c r="I1996">
        <v>0.71</v>
      </c>
      <c r="J1996">
        <v>1</v>
      </c>
      <c r="K1996">
        <v>0.71</v>
      </c>
      <c r="L1996" t="s">
        <v>1846</v>
      </c>
      <c r="M1996">
        <v>2</v>
      </c>
      <c r="N1996" t="s">
        <v>2787</v>
      </c>
      <c r="O1996">
        <v>1725</v>
      </c>
      <c r="P1996" t="s">
        <v>4441</v>
      </c>
      <c r="Q1996" t="s">
        <v>4353</v>
      </c>
      <c r="R1996" t="s">
        <v>1846</v>
      </c>
      <c r="S1996">
        <v>1000325</v>
      </c>
      <c r="T1996" t="s">
        <v>828</v>
      </c>
      <c r="U1996">
        <v>124</v>
      </c>
      <c r="V1996" s="230">
        <v>0</v>
      </c>
      <c r="W1996" s="230" t="s">
        <v>1073</v>
      </c>
      <c r="X1996" s="230">
        <v>8</v>
      </c>
    </row>
    <row r="1997" spans="1:24" hidden="1">
      <c r="A1997">
        <v>2424</v>
      </c>
      <c r="B1997" t="s">
        <v>1969</v>
      </c>
      <c r="C1997">
        <v>62046239000</v>
      </c>
      <c r="D1997" t="s">
        <v>510</v>
      </c>
      <c r="E1997" t="s">
        <v>420</v>
      </c>
      <c r="F1997">
        <v>93</v>
      </c>
      <c r="G1997" t="s">
        <v>3848</v>
      </c>
      <c r="H1997">
        <v>2</v>
      </c>
      <c r="I1997">
        <v>0.48</v>
      </c>
      <c r="J1997">
        <v>1</v>
      </c>
      <c r="K1997">
        <v>0.48</v>
      </c>
      <c r="L1997" t="s">
        <v>1846</v>
      </c>
      <c r="M1997">
        <v>2</v>
      </c>
      <c r="N1997" t="s">
        <v>2787</v>
      </c>
      <c r="O1997">
        <v>1725</v>
      </c>
      <c r="P1997" t="s">
        <v>439</v>
      </c>
      <c r="Q1997">
        <v>9</v>
      </c>
      <c r="R1997" t="s">
        <v>1846</v>
      </c>
      <c r="S1997">
        <v>1000325</v>
      </c>
      <c r="T1997">
        <v>34</v>
      </c>
      <c r="U1997">
        <v>41</v>
      </c>
      <c r="V1997" s="230">
        <v>0</v>
      </c>
      <c r="W1997" s="230" t="s">
        <v>1050</v>
      </c>
      <c r="X1997" s="230">
        <v>20</v>
      </c>
    </row>
    <row r="1998" spans="1:24" hidden="1">
      <c r="A1998">
        <v>2425</v>
      </c>
      <c r="B1998" t="s">
        <v>1970</v>
      </c>
      <c r="C1998">
        <v>61101130000</v>
      </c>
      <c r="D1998" t="s">
        <v>567</v>
      </c>
      <c r="E1998" t="s">
        <v>459</v>
      </c>
      <c r="F1998">
        <v>88</v>
      </c>
      <c r="G1998" t="s">
        <v>3847</v>
      </c>
      <c r="H1998">
        <v>1</v>
      </c>
      <c r="I1998">
        <v>0.42</v>
      </c>
      <c r="J1998">
        <v>1</v>
      </c>
      <c r="K1998">
        <v>0.42</v>
      </c>
      <c r="L1998" t="s">
        <v>1846</v>
      </c>
      <c r="M1998">
        <v>2</v>
      </c>
      <c r="N1998" t="s">
        <v>2787</v>
      </c>
      <c r="O1998">
        <v>1725</v>
      </c>
      <c r="P1998" t="s">
        <v>4438</v>
      </c>
      <c r="Q1998" t="s">
        <v>4365</v>
      </c>
      <c r="R1998" t="s">
        <v>1846</v>
      </c>
      <c r="S1998">
        <v>1000325</v>
      </c>
      <c r="T1998" t="s">
        <v>825</v>
      </c>
      <c r="U1998">
        <v>119</v>
      </c>
      <c r="V1998" s="230">
        <v>0</v>
      </c>
      <c r="W1998" s="230" t="s">
        <v>1038</v>
      </c>
      <c r="X1998" s="230">
        <v>5</v>
      </c>
    </row>
    <row r="1999" spans="1:24" hidden="1">
      <c r="A1999">
        <v>2426</v>
      </c>
      <c r="B1999" t="s">
        <v>1971</v>
      </c>
      <c r="C1999">
        <v>61101130000</v>
      </c>
      <c r="D1999" t="s">
        <v>567</v>
      </c>
      <c r="E1999" t="s">
        <v>459</v>
      </c>
      <c r="F1999">
        <v>88</v>
      </c>
      <c r="G1999" t="s">
        <v>3847</v>
      </c>
      <c r="H1999">
        <v>1</v>
      </c>
      <c r="I1999">
        <v>0.42499999999999999</v>
      </c>
      <c r="J1999">
        <v>1</v>
      </c>
      <c r="K1999">
        <v>0.42499999999999999</v>
      </c>
      <c r="L1999" t="s">
        <v>1846</v>
      </c>
      <c r="M1999">
        <v>2</v>
      </c>
      <c r="N1999" t="s">
        <v>2787</v>
      </c>
      <c r="O1999">
        <v>1725</v>
      </c>
      <c r="P1999" t="s">
        <v>4438</v>
      </c>
      <c r="Q1999" t="s">
        <v>4365</v>
      </c>
      <c r="R1999" t="s">
        <v>1846</v>
      </c>
      <c r="S1999">
        <v>1000325</v>
      </c>
      <c r="T1999" t="s">
        <v>825</v>
      </c>
      <c r="U1999">
        <v>119</v>
      </c>
      <c r="V1999" s="230">
        <v>0</v>
      </c>
      <c r="W1999" s="230" t="s">
        <v>1038</v>
      </c>
      <c r="X1999" s="230">
        <v>5</v>
      </c>
    </row>
    <row r="2000" spans="1:24" hidden="1">
      <c r="A2000">
        <v>2427</v>
      </c>
      <c r="B2000" t="s">
        <v>1972</v>
      </c>
      <c r="C2000">
        <v>62046318000</v>
      </c>
      <c r="D2000" t="s">
        <v>511</v>
      </c>
      <c r="E2000" t="s">
        <v>420</v>
      </c>
      <c r="F2000">
        <v>93</v>
      </c>
      <c r="G2000" t="s">
        <v>3848</v>
      </c>
      <c r="H2000">
        <v>2</v>
      </c>
      <c r="I2000">
        <v>0.63</v>
      </c>
      <c r="J2000">
        <v>1</v>
      </c>
      <c r="K2000">
        <v>0.63</v>
      </c>
      <c r="L2000" t="s">
        <v>1846</v>
      </c>
      <c r="M2000">
        <v>2</v>
      </c>
      <c r="N2000" t="s">
        <v>2787</v>
      </c>
      <c r="O2000">
        <v>1725</v>
      </c>
      <c r="P2000" t="s">
        <v>425</v>
      </c>
      <c r="Q2000">
        <v>37</v>
      </c>
      <c r="R2000" t="s">
        <v>1846</v>
      </c>
      <c r="S2000">
        <v>1000325</v>
      </c>
      <c r="T2000">
        <v>34</v>
      </c>
      <c r="U2000">
        <v>41</v>
      </c>
      <c r="V2000" s="230">
        <v>0</v>
      </c>
      <c r="W2000" s="230" t="s">
        <v>1050</v>
      </c>
      <c r="X2000" s="230">
        <v>20</v>
      </c>
    </row>
    <row r="2001" spans="1:24" hidden="1">
      <c r="A2001">
        <v>2428</v>
      </c>
      <c r="B2001" t="s">
        <v>1973</v>
      </c>
      <c r="C2001">
        <v>62046239000</v>
      </c>
      <c r="D2001" t="s">
        <v>510</v>
      </c>
      <c r="E2001" t="s">
        <v>420</v>
      </c>
      <c r="F2001">
        <v>93</v>
      </c>
      <c r="G2001" t="s">
        <v>3848</v>
      </c>
      <c r="H2001">
        <v>2</v>
      </c>
      <c r="I2001">
        <v>0.47</v>
      </c>
      <c r="J2001">
        <v>1</v>
      </c>
      <c r="K2001">
        <v>0.47</v>
      </c>
      <c r="L2001" t="s">
        <v>1846</v>
      </c>
      <c r="M2001">
        <v>2</v>
      </c>
      <c r="N2001" t="s">
        <v>2787</v>
      </c>
      <c r="O2001">
        <v>1725</v>
      </c>
      <c r="P2001" t="s">
        <v>439</v>
      </c>
      <c r="Q2001">
        <v>9</v>
      </c>
      <c r="R2001" t="s">
        <v>1846</v>
      </c>
      <c r="S2001">
        <v>1000325</v>
      </c>
      <c r="T2001">
        <v>34</v>
      </c>
      <c r="U2001">
        <v>41</v>
      </c>
      <c r="V2001" s="230">
        <v>0</v>
      </c>
      <c r="W2001" s="230" t="s">
        <v>1050</v>
      </c>
      <c r="X2001" s="230">
        <v>20</v>
      </c>
    </row>
    <row r="2002" spans="1:24" hidden="1">
      <c r="A2002">
        <v>2429</v>
      </c>
      <c r="B2002" t="s">
        <v>1974</v>
      </c>
      <c r="C2002">
        <v>61102091000</v>
      </c>
      <c r="D2002" t="s">
        <v>488</v>
      </c>
      <c r="E2002" t="s">
        <v>459</v>
      </c>
      <c r="F2002">
        <v>88</v>
      </c>
      <c r="G2002" t="s">
        <v>3847</v>
      </c>
      <c r="H2002">
        <v>1</v>
      </c>
      <c r="I2002">
        <v>0.55000000000000004</v>
      </c>
      <c r="J2002">
        <v>1</v>
      </c>
      <c r="K2002">
        <v>0.55000000000000004</v>
      </c>
      <c r="L2002" t="s">
        <v>1846</v>
      </c>
      <c r="M2002">
        <v>2</v>
      </c>
      <c r="N2002" t="s">
        <v>2787</v>
      </c>
      <c r="O2002">
        <v>1725</v>
      </c>
      <c r="P2002" t="s">
        <v>439</v>
      </c>
      <c r="Q2002">
        <v>9</v>
      </c>
      <c r="R2002" t="s">
        <v>1846</v>
      </c>
      <c r="S2002">
        <v>1000325</v>
      </c>
      <c r="T2002" t="s">
        <v>2102</v>
      </c>
      <c r="U2002">
        <v>274</v>
      </c>
      <c r="V2002" s="230">
        <v>0</v>
      </c>
      <c r="W2002" s="230" t="s">
        <v>1144</v>
      </c>
      <c r="X2002" s="230">
        <v>23</v>
      </c>
    </row>
    <row r="2003" spans="1:24" hidden="1">
      <c r="A2003">
        <v>2430</v>
      </c>
      <c r="B2003" t="s">
        <v>1975</v>
      </c>
      <c r="C2003">
        <v>65050090000</v>
      </c>
      <c r="D2003" t="s">
        <v>1963</v>
      </c>
      <c r="E2003" t="s">
        <v>434</v>
      </c>
      <c r="F2003">
        <v>5</v>
      </c>
      <c r="G2003" t="s">
        <v>3848</v>
      </c>
      <c r="H2003">
        <v>2</v>
      </c>
      <c r="I2003">
        <v>0.11</v>
      </c>
      <c r="J2003">
        <v>1</v>
      </c>
      <c r="K2003">
        <v>0.11</v>
      </c>
      <c r="L2003" t="s">
        <v>1846</v>
      </c>
      <c r="M2003">
        <v>2</v>
      </c>
      <c r="N2003" t="s">
        <v>2787</v>
      </c>
      <c r="O2003">
        <v>1725</v>
      </c>
      <c r="P2003" t="s">
        <v>425</v>
      </c>
      <c r="Q2003">
        <v>37</v>
      </c>
      <c r="R2003" t="s">
        <v>1846</v>
      </c>
      <c r="S2003">
        <v>1000325</v>
      </c>
      <c r="T2003">
        <v>0</v>
      </c>
      <c r="U2003">
        <v>4</v>
      </c>
      <c r="V2003" s="230">
        <v>0</v>
      </c>
      <c r="W2003" s="230" t="s">
        <v>1144</v>
      </c>
      <c r="X2003" s="230">
        <v>23</v>
      </c>
    </row>
    <row r="2004" spans="1:24" hidden="1">
      <c r="A2004">
        <v>2431</v>
      </c>
      <c r="B2004" t="s">
        <v>1976</v>
      </c>
      <c r="C2004">
        <v>61102091000</v>
      </c>
      <c r="D2004" t="s">
        <v>488</v>
      </c>
      <c r="E2004" t="s">
        <v>459</v>
      </c>
      <c r="F2004">
        <v>88</v>
      </c>
      <c r="G2004" t="s">
        <v>3847</v>
      </c>
      <c r="H2004">
        <v>1</v>
      </c>
      <c r="I2004">
        <v>0.78500000000000003</v>
      </c>
      <c r="J2004">
        <v>1</v>
      </c>
      <c r="K2004">
        <v>0.78500000000000003</v>
      </c>
      <c r="L2004" t="s">
        <v>1846</v>
      </c>
      <c r="M2004">
        <v>2</v>
      </c>
      <c r="N2004" t="s">
        <v>2787</v>
      </c>
      <c r="O2004">
        <v>1725</v>
      </c>
      <c r="P2004" t="s">
        <v>439</v>
      </c>
      <c r="Q2004">
        <v>9</v>
      </c>
      <c r="R2004" t="s">
        <v>1846</v>
      </c>
      <c r="S2004">
        <v>1000325</v>
      </c>
      <c r="T2004" t="s">
        <v>2102</v>
      </c>
      <c r="U2004">
        <v>274</v>
      </c>
      <c r="V2004" s="230">
        <v>0</v>
      </c>
      <c r="W2004" s="230" t="s">
        <v>1046</v>
      </c>
      <c r="X2004" s="230">
        <v>12</v>
      </c>
    </row>
    <row r="2005" spans="1:24" hidden="1">
      <c r="A2005">
        <v>2432</v>
      </c>
      <c r="B2005" t="s">
        <v>1977</v>
      </c>
      <c r="C2005">
        <v>62046239000</v>
      </c>
      <c r="D2005" t="s">
        <v>510</v>
      </c>
      <c r="E2005" t="s">
        <v>420</v>
      </c>
      <c r="F2005">
        <v>93</v>
      </c>
      <c r="G2005" t="s">
        <v>3848</v>
      </c>
      <c r="H2005">
        <v>2</v>
      </c>
      <c r="I2005">
        <v>0.51</v>
      </c>
      <c r="J2005">
        <v>1</v>
      </c>
      <c r="K2005">
        <v>0.51</v>
      </c>
      <c r="L2005" t="s">
        <v>1846</v>
      </c>
      <c r="M2005">
        <v>2</v>
      </c>
      <c r="N2005" t="s">
        <v>2787</v>
      </c>
      <c r="O2005">
        <v>1725</v>
      </c>
      <c r="P2005" t="s">
        <v>439</v>
      </c>
      <c r="Q2005">
        <v>9</v>
      </c>
      <c r="R2005" t="s">
        <v>1846</v>
      </c>
      <c r="S2005">
        <v>1000325</v>
      </c>
      <c r="T2005">
        <v>34</v>
      </c>
      <c r="U2005">
        <v>41</v>
      </c>
      <c r="V2005" s="230">
        <v>0</v>
      </c>
      <c r="W2005" s="230" t="s">
        <v>1050</v>
      </c>
      <c r="X2005" s="230">
        <v>20</v>
      </c>
    </row>
    <row r="2006" spans="1:24" hidden="1">
      <c r="A2006">
        <v>2433</v>
      </c>
      <c r="B2006" t="s">
        <v>1978</v>
      </c>
      <c r="C2006">
        <v>61043300000</v>
      </c>
      <c r="D2006" t="s">
        <v>507</v>
      </c>
      <c r="E2006" t="s">
        <v>4293</v>
      </c>
      <c r="F2006">
        <v>466</v>
      </c>
      <c r="G2006" t="s">
        <v>3848</v>
      </c>
      <c r="H2006">
        <v>2</v>
      </c>
      <c r="I2006">
        <v>0.45500000000000002</v>
      </c>
      <c r="J2006">
        <v>1</v>
      </c>
      <c r="K2006">
        <v>0.45500000000000002</v>
      </c>
      <c r="L2006" t="s">
        <v>1846</v>
      </c>
      <c r="M2006">
        <v>2</v>
      </c>
      <c r="N2006" t="s">
        <v>2787</v>
      </c>
      <c r="O2006">
        <v>1725</v>
      </c>
      <c r="P2006" t="s">
        <v>425</v>
      </c>
      <c r="Q2006">
        <v>37</v>
      </c>
      <c r="R2006" t="s">
        <v>1846</v>
      </c>
      <c r="S2006">
        <v>1000325</v>
      </c>
      <c r="T2006" t="s">
        <v>948</v>
      </c>
      <c r="U2006">
        <v>327</v>
      </c>
      <c r="V2006" s="230">
        <v>0</v>
      </c>
      <c r="W2006" s="230" t="s">
        <v>1073</v>
      </c>
      <c r="X2006" s="230">
        <v>8</v>
      </c>
    </row>
    <row r="2007" spans="1:24" hidden="1">
      <c r="A2007">
        <v>2434</v>
      </c>
      <c r="B2007" t="s">
        <v>1979</v>
      </c>
      <c r="C2007">
        <v>61043900000</v>
      </c>
      <c r="D2007" t="s">
        <v>1980</v>
      </c>
      <c r="E2007" t="s">
        <v>4293</v>
      </c>
      <c r="F2007">
        <v>466</v>
      </c>
      <c r="G2007" t="s">
        <v>3848</v>
      </c>
      <c r="H2007">
        <v>2</v>
      </c>
      <c r="I2007">
        <v>0.3</v>
      </c>
      <c r="J2007">
        <v>1</v>
      </c>
      <c r="K2007">
        <v>0.3</v>
      </c>
      <c r="L2007" t="s">
        <v>1846</v>
      </c>
      <c r="M2007">
        <v>2</v>
      </c>
      <c r="N2007" t="s">
        <v>2787</v>
      </c>
      <c r="O2007">
        <v>1725</v>
      </c>
      <c r="P2007" t="s">
        <v>4442</v>
      </c>
      <c r="Q2007" t="s">
        <v>4358</v>
      </c>
      <c r="R2007" t="s">
        <v>1846</v>
      </c>
      <c r="S2007">
        <v>1000325</v>
      </c>
      <c r="T2007" t="s">
        <v>810</v>
      </c>
      <c r="U2007">
        <v>122</v>
      </c>
      <c r="V2007" s="230">
        <v>0</v>
      </c>
      <c r="W2007" s="230" t="s">
        <v>1050</v>
      </c>
      <c r="X2007" s="230">
        <v>20</v>
      </c>
    </row>
    <row r="2008" spans="1:24" hidden="1">
      <c r="A2008">
        <v>2435</v>
      </c>
      <c r="B2008" t="s">
        <v>1981</v>
      </c>
      <c r="C2008">
        <v>61103099000</v>
      </c>
      <c r="D2008" t="s">
        <v>502</v>
      </c>
      <c r="E2008" t="s">
        <v>459</v>
      </c>
      <c r="F2008">
        <v>88</v>
      </c>
      <c r="G2008" t="s">
        <v>3848</v>
      </c>
      <c r="H2008">
        <v>2</v>
      </c>
      <c r="I2008">
        <v>0.34</v>
      </c>
      <c r="J2008">
        <v>1</v>
      </c>
      <c r="K2008">
        <v>0.34</v>
      </c>
      <c r="L2008" t="s">
        <v>1846</v>
      </c>
      <c r="M2008">
        <v>2</v>
      </c>
      <c r="N2008" t="s">
        <v>2787</v>
      </c>
      <c r="O2008">
        <v>1725</v>
      </c>
      <c r="P2008" t="s">
        <v>425</v>
      </c>
      <c r="Q2008">
        <v>37</v>
      </c>
      <c r="R2008" t="s">
        <v>1846</v>
      </c>
      <c r="S2008">
        <v>1000325</v>
      </c>
      <c r="T2008" t="s">
        <v>810</v>
      </c>
      <c r="U2008">
        <v>122</v>
      </c>
      <c r="V2008" s="230">
        <v>0</v>
      </c>
      <c r="W2008" s="230" t="s">
        <v>1107</v>
      </c>
      <c r="X2008" s="230">
        <v>1</v>
      </c>
    </row>
    <row r="2009" spans="1:24" hidden="1">
      <c r="A2009">
        <v>2436</v>
      </c>
      <c r="B2009" t="s">
        <v>1982</v>
      </c>
      <c r="C2009">
        <v>65050090000</v>
      </c>
      <c r="D2009" t="s">
        <v>1983</v>
      </c>
      <c r="E2009" t="s">
        <v>434</v>
      </c>
      <c r="F2009">
        <v>5</v>
      </c>
      <c r="G2009" t="s">
        <v>3847</v>
      </c>
      <c r="H2009">
        <v>1</v>
      </c>
      <c r="I2009">
        <v>8.5000000000000006E-2</v>
      </c>
      <c r="J2009">
        <v>1</v>
      </c>
      <c r="K2009">
        <v>8.5000000000000006E-2</v>
      </c>
      <c r="L2009" t="s">
        <v>1846</v>
      </c>
      <c r="M2009">
        <v>2</v>
      </c>
      <c r="N2009" t="s">
        <v>2787</v>
      </c>
      <c r="O2009">
        <v>1725</v>
      </c>
      <c r="P2009" t="s">
        <v>425</v>
      </c>
      <c r="Q2009">
        <v>37</v>
      </c>
      <c r="R2009" t="s">
        <v>1846</v>
      </c>
      <c r="S2009">
        <v>1000325</v>
      </c>
      <c r="T2009">
        <v>0</v>
      </c>
      <c r="U2009">
        <v>4</v>
      </c>
      <c r="V2009" s="230">
        <v>0</v>
      </c>
      <c r="W2009" s="230" t="s">
        <v>1048</v>
      </c>
      <c r="X2009" s="230">
        <v>4</v>
      </c>
    </row>
    <row r="2010" spans="1:24" hidden="1">
      <c r="A2010">
        <v>2437</v>
      </c>
      <c r="B2010" t="s">
        <v>1984</v>
      </c>
      <c r="C2010">
        <v>61109090000</v>
      </c>
      <c r="D2010" t="s">
        <v>710</v>
      </c>
      <c r="E2010" t="s">
        <v>459</v>
      </c>
      <c r="F2010">
        <v>88</v>
      </c>
      <c r="G2010" t="s">
        <v>3848</v>
      </c>
      <c r="H2010">
        <v>2</v>
      </c>
      <c r="I2010">
        <v>0.31</v>
      </c>
      <c r="J2010">
        <v>1</v>
      </c>
      <c r="K2010">
        <v>0.31</v>
      </c>
      <c r="L2010" t="s">
        <v>1846</v>
      </c>
      <c r="M2010">
        <v>2</v>
      </c>
      <c r="N2010" t="s">
        <v>2787</v>
      </c>
      <c r="O2010">
        <v>1725</v>
      </c>
      <c r="P2010" t="s">
        <v>3957</v>
      </c>
      <c r="Q2010" t="s">
        <v>3937</v>
      </c>
      <c r="R2010" t="s">
        <v>1846</v>
      </c>
      <c r="S2010">
        <v>1000325</v>
      </c>
      <c r="T2010" t="s">
        <v>858</v>
      </c>
      <c r="U2010">
        <v>1</v>
      </c>
      <c r="V2010" s="230">
        <v>0</v>
      </c>
      <c r="W2010" s="230" t="s">
        <v>1038</v>
      </c>
      <c r="X2010" s="230">
        <v>5</v>
      </c>
    </row>
    <row r="2011" spans="1:24" hidden="1">
      <c r="A2011">
        <v>2438</v>
      </c>
      <c r="B2011" t="s">
        <v>1985</v>
      </c>
      <c r="C2011">
        <v>61102099000</v>
      </c>
      <c r="D2011" t="s">
        <v>1986</v>
      </c>
      <c r="E2011" t="s">
        <v>341</v>
      </c>
      <c r="F2011">
        <v>18</v>
      </c>
      <c r="G2011" t="s">
        <v>3848</v>
      </c>
      <c r="H2011">
        <v>2</v>
      </c>
      <c r="I2011">
        <v>0.34</v>
      </c>
      <c r="J2011">
        <v>1</v>
      </c>
      <c r="K2011">
        <v>0.34</v>
      </c>
      <c r="L2011" t="s">
        <v>1846</v>
      </c>
      <c r="M2011">
        <v>2</v>
      </c>
      <c r="N2011" t="s">
        <v>2787</v>
      </c>
      <c r="O2011">
        <v>1725</v>
      </c>
      <c r="P2011" t="s">
        <v>439</v>
      </c>
      <c r="Q2011">
        <v>9</v>
      </c>
      <c r="R2011" t="s">
        <v>1846</v>
      </c>
      <c r="S2011">
        <v>1000325</v>
      </c>
      <c r="T2011" t="s">
        <v>821</v>
      </c>
      <c r="U2011">
        <v>3</v>
      </c>
      <c r="V2011" s="230">
        <v>0</v>
      </c>
      <c r="W2011" s="230" t="s">
        <v>1050</v>
      </c>
      <c r="X2011" s="230">
        <v>20</v>
      </c>
    </row>
    <row r="2012" spans="1:24" hidden="1">
      <c r="A2012">
        <v>2439</v>
      </c>
      <c r="B2012" t="s">
        <v>1987</v>
      </c>
      <c r="C2012">
        <v>62046239000</v>
      </c>
      <c r="D2012" t="s">
        <v>510</v>
      </c>
      <c r="E2012" t="s">
        <v>420</v>
      </c>
      <c r="F2012">
        <v>93</v>
      </c>
      <c r="G2012" t="s">
        <v>3848</v>
      </c>
      <c r="H2012">
        <v>2</v>
      </c>
      <c r="I2012">
        <v>0.75</v>
      </c>
      <c r="J2012">
        <v>1</v>
      </c>
      <c r="K2012">
        <v>0.75</v>
      </c>
      <c r="L2012" t="s">
        <v>1846</v>
      </c>
      <c r="M2012">
        <v>2</v>
      </c>
      <c r="N2012" t="s">
        <v>2787</v>
      </c>
      <c r="O2012">
        <v>1725</v>
      </c>
      <c r="P2012" t="s">
        <v>439</v>
      </c>
      <c r="Q2012">
        <v>9</v>
      </c>
      <c r="R2012" t="s">
        <v>1846</v>
      </c>
      <c r="S2012">
        <v>1000325</v>
      </c>
      <c r="T2012">
        <v>32</v>
      </c>
      <c r="U2012">
        <v>31</v>
      </c>
      <c r="V2012" s="230">
        <v>0</v>
      </c>
      <c r="W2012" s="230" t="s">
        <v>1050</v>
      </c>
      <c r="X2012" s="230">
        <v>20</v>
      </c>
    </row>
    <row r="2013" spans="1:24" hidden="1">
      <c r="A2013">
        <v>2440</v>
      </c>
      <c r="B2013" t="s">
        <v>1988</v>
      </c>
      <c r="C2013">
        <v>61103099000</v>
      </c>
      <c r="D2013" t="s">
        <v>502</v>
      </c>
      <c r="E2013" t="s">
        <v>459</v>
      </c>
      <c r="F2013">
        <v>88</v>
      </c>
      <c r="G2013" t="s">
        <v>3848</v>
      </c>
      <c r="H2013">
        <v>2</v>
      </c>
      <c r="I2013">
        <v>0.16500000000000001</v>
      </c>
      <c r="J2013">
        <v>1</v>
      </c>
      <c r="K2013">
        <v>0.16500000000000001</v>
      </c>
      <c r="L2013" t="s">
        <v>1846</v>
      </c>
      <c r="M2013">
        <v>2</v>
      </c>
      <c r="N2013" t="s">
        <v>2787</v>
      </c>
      <c r="O2013">
        <v>1725</v>
      </c>
      <c r="P2013" t="s">
        <v>435</v>
      </c>
      <c r="Q2013">
        <v>2</v>
      </c>
      <c r="R2013" t="s">
        <v>1846</v>
      </c>
      <c r="S2013">
        <v>1000325</v>
      </c>
      <c r="T2013" t="s">
        <v>858</v>
      </c>
      <c r="U2013">
        <v>1</v>
      </c>
      <c r="V2013" s="230">
        <v>0</v>
      </c>
      <c r="W2013" s="230" t="s">
        <v>1050</v>
      </c>
      <c r="X2013" s="230">
        <v>20</v>
      </c>
    </row>
    <row r="2014" spans="1:24" hidden="1">
      <c r="A2014">
        <v>2441</v>
      </c>
      <c r="B2014" t="s">
        <v>1989</v>
      </c>
      <c r="C2014">
        <v>62034235000</v>
      </c>
      <c r="D2014" t="s">
        <v>548</v>
      </c>
      <c r="E2014" t="s">
        <v>420</v>
      </c>
      <c r="F2014">
        <v>93</v>
      </c>
      <c r="G2014" t="s">
        <v>3847</v>
      </c>
      <c r="H2014">
        <v>1</v>
      </c>
      <c r="I2014">
        <v>0.79</v>
      </c>
      <c r="J2014">
        <v>1</v>
      </c>
      <c r="K2014">
        <v>0.79</v>
      </c>
      <c r="L2014" t="s">
        <v>1846</v>
      </c>
      <c r="M2014">
        <v>2</v>
      </c>
      <c r="N2014" t="s">
        <v>2787</v>
      </c>
      <c r="O2014">
        <v>1725</v>
      </c>
      <c r="P2014" t="s">
        <v>439</v>
      </c>
      <c r="Q2014">
        <v>9</v>
      </c>
      <c r="R2014" t="s">
        <v>1846</v>
      </c>
      <c r="S2014">
        <v>1000325</v>
      </c>
      <c r="T2014">
        <v>58</v>
      </c>
      <c r="U2014">
        <v>219</v>
      </c>
      <c r="V2014" s="230">
        <v>0</v>
      </c>
      <c r="W2014" s="230" t="s">
        <v>1073</v>
      </c>
      <c r="X2014" s="230">
        <v>8</v>
      </c>
    </row>
    <row r="2015" spans="1:24" hidden="1">
      <c r="A2015">
        <v>2442</v>
      </c>
      <c r="B2015" t="s">
        <v>1990</v>
      </c>
      <c r="C2015">
        <v>62034235000</v>
      </c>
      <c r="D2015" t="s">
        <v>548</v>
      </c>
      <c r="E2015" t="s">
        <v>420</v>
      </c>
      <c r="F2015">
        <v>93</v>
      </c>
      <c r="G2015" t="s">
        <v>3847</v>
      </c>
      <c r="H2015">
        <v>1</v>
      </c>
      <c r="I2015">
        <v>0.92</v>
      </c>
      <c r="J2015">
        <v>1</v>
      </c>
      <c r="K2015">
        <v>0.92</v>
      </c>
      <c r="L2015" t="s">
        <v>1846</v>
      </c>
      <c r="M2015">
        <v>2</v>
      </c>
      <c r="N2015" t="s">
        <v>2787</v>
      </c>
      <c r="O2015">
        <v>1725</v>
      </c>
      <c r="P2015" t="s">
        <v>439</v>
      </c>
      <c r="Q2015">
        <v>9</v>
      </c>
      <c r="R2015" t="s">
        <v>1846</v>
      </c>
      <c r="S2015">
        <v>1000325</v>
      </c>
      <c r="T2015" t="s">
        <v>2100</v>
      </c>
      <c r="U2015">
        <v>339</v>
      </c>
      <c r="V2015" s="230">
        <v>0</v>
      </c>
      <c r="W2015" s="230" t="s">
        <v>1050</v>
      </c>
      <c r="X2015" s="230">
        <v>20</v>
      </c>
    </row>
    <row r="2016" spans="1:24" hidden="1">
      <c r="A2016">
        <v>2443</v>
      </c>
      <c r="B2016" t="s">
        <v>1991</v>
      </c>
      <c r="C2016">
        <v>62034235000</v>
      </c>
      <c r="D2016" t="s">
        <v>548</v>
      </c>
      <c r="E2016" t="s">
        <v>420</v>
      </c>
      <c r="F2016">
        <v>93</v>
      </c>
      <c r="G2016" t="s">
        <v>3847</v>
      </c>
      <c r="H2016">
        <v>1</v>
      </c>
      <c r="I2016">
        <v>0.63500000000000001</v>
      </c>
      <c r="J2016">
        <v>1</v>
      </c>
      <c r="K2016">
        <v>0.63500000000000001</v>
      </c>
      <c r="L2016" t="s">
        <v>1846</v>
      </c>
      <c r="M2016">
        <v>2</v>
      </c>
      <c r="N2016" t="s">
        <v>2787</v>
      </c>
      <c r="O2016">
        <v>1725</v>
      </c>
      <c r="P2016" t="s">
        <v>439</v>
      </c>
      <c r="Q2016">
        <v>9</v>
      </c>
      <c r="R2016" t="s">
        <v>1846</v>
      </c>
      <c r="S2016">
        <v>1000325</v>
      </c>
      <c r="T2016">
        <v>32</v>
      </c>
      <c r="U2016">
        <v>31</v>
      </c>
      <c r="V2016" s="230">
        <v>0</v>
      </c>
      <c r="W2016" s="230" t="s">
        <v>1050</v>
      </c>
      <c r="X2016" s="230">
        <v>20</v>
      </c>
    </row>
    <row r="2017" spans="1:24" hidden="1">
      <c r="A2017">
        <v>2444</v>
      </c>
      <c r="B2017" t="s">
        <v>1992</v>
      </c>
      <c r="C2017">
        <v>62034235000</v>
      </c>
      <c r="D2017" t="s">
        <v>548</v>
      </c>
      <c r="E2017" t="s">
        <v>420</v>
      </c>
      <c r="F2017">
        <v>93</v>
      </c>
      <c r="G2017" t="s">
        <v>3847</v>
      </c>
      <c r="H2017">
        <v>1</v>
      </c>
      <c r="I2017">
        <v>0.64500000000000002</v>
      </c>
      <c r="J2017">
        <v>1</v>
      </c>
      <c r="K2017">
        <v>0.64500000000000002</v>
      </c>
      <c r="L2017" t="s">
        <v>1846</v>
      </c>
      <c r="M2017">
        <v>2</v>
      </c>
      <c r="N2017" t="s">
        <v>2787</v>
      </c>
      <c r="O2017">
        <v>1725</v>
      </c>
      <c r="P2017" t="s">
        <v>439</v>
      </c>
      <c r="Q2017">
        <v>9</v>
      </c>
      <c r="R2017" t="s">
        <v>1846</v>
      </c>
      <c r="S2017">
        <v>1000325</v>
      </c>
      <c r="T2017">
        <v>32</v>
      </c>
      <c r="U2017">
        <v>31</v>
      </c>
      <c r="V2017" s="230">
        <v>0</v>
      </c>
      <c r="W2017" s="230" t="s">
        <v>1038</v>
      </c>
      <c r="X2017" s="230">
        <v>5</v>
      </c>
    </row>
    <row r="2018" spans="1:24" hidden="1">
      <c r="A2018">
        <v>2445</v>
      </c>
      <c r="B2018" t="s">
        <v>1993</v>
      </c>
      <c r="C2018">
        <v>62171000000</v>
      </c>
      <c r="D2018" t="s">
        <v>1994</v>
      </c>
      <c r="E2018" t="s">
        <v>449</v>
      </c>
      <c r="F2018">
        <v>6</v>
      </c>
      <c r="G2018" t="s">
        <v>3847</v>
      </c>
      <c r="H2018">
        <v>1</v>
      </c>
      <c r="I2018">
        <v>7.0000000000000007E-2</v>
      </c>
      <c r="J2018">
        <v>1</v>
      </c>
      <c r="K2018">
        <v>7.0000000000000007E-2</v>
      </c>
      <c r="L2018" t="s">
        <v>1846</v>
      </c>
      <c r="M2018">
        <v>2</v>
      </c>
      <c r="N2018" t="s">
        <v>2787</v>
      </c>
      <c r="O2018">
        <v>1725</v>
      </c>
      <c r="P2018" t="s">
        <v>4443</v>
      </c>
      <c r="Q2018" t="s">
        <v>4369</v>
      </c>
      <c r="R2018" t="s">
        <v>1846</v>
      </c>
      <c r="S2018">
        <v>1000325</v>
      </c>
      <c r="T2018">
        <v>0</v>
      </c>
      <c r="U2018">
        <v>4</v>
      </c>
      <c r="V2018" s="230">
        <v>0</v>
      </c>
      <c r="W2018" s="230" t="s">
        <v>1050</v>
      </c>
      <c r="X2018" s="230">
        <v>20</v>
      </c>
    </row>
    <row r="2019" spans="1:24" hidden="1">
      <c r="A2019">
        <v>2446</v>
      </c>
      <c r="B2019" t="s">
        <v>1995</v>
      </c>
      <c r="C2019">
        <v>64041990000</v>
      </c>
      <c r="D2019" t="s">
        <v>780</v>
      </c>
      <c r="E2019" t="s">
        <v>3675</v>
      </c>
      <c r="F2019">
        <v>59</v>
      </c>
      <c r="G2019" t="s">
        <v>3848</v>
      </c>
      <c r="H2019">
        <v>2</v>
      </c>
      <c r="I2019">
        <v>0.73</v>
      </c>
      <c r="J2019">
        <v>1</v>
      </c>
      <c r="K2019">
        <v>0.73</v>
      </c>
      <c r="L2019" t="s">
        <v>1846</v>
      </c>
      <c r="M2019">
        <v>2</v>
      </c>
      <c r="N2019" t="s">
        <v>2787</v>
      </c>
      <c r="O2019">
        <v>1725</v>
      </c>
      <c r="P2019" t="s">
        <v>4444</v>
      </c>
      <c r="Q2019" t="s">
        <v>4371</v>
      </c>
      <c r="R2019" t="s">
        <v>1846</v>
      </c>
      <c r="S2019">
        <v>1000325</v>
      </c>
      <c r="T2019">
        <v>36</v>
      </c>
      <c r="U2019">
        <v>52</v>
      </c>
      <c r="V2019" s="230">
        <v>0</v>
      </c>
      <c r="W2019" s="230" t="s">
        <v>1073</v>
      </c>
      <c r="X2019" s="230">
        <v>8</v>
      </c>
    </row>
    <row r="2020" spans="1:24" hidden="1">
      <c r="A2020">
        <v>2447</v>
      </c>
      <c r="B2020" t="s">
        <v>2526</v>
      </c>
      <c r="C2020">
        <v>61044300000</v>
      </c>
      <c r="D2020" t="s">
        <v>541</v>
      </c>
      <c r="E2020" t="s">
        <v>426</v>
      </c>
      <c r="F2020">
        <v>43</v>
      </c>
      <c r="G2020" t="s">
        <v>3848</v>
      </c>
      <c r="H2020">
        <v>2</v>
      </c>
      <c r="I2020">
        <v>0.51200000000000001</v>
      </c>
      <c r="J2020">
        <v>1</v>
      </c>
      <c r="K2020">
        <v>0.51200000000000001</v>
      </c>
      <c r="L2020" t="s">
        <v>2171</v>
      </c>
      <c r="M2020">
        <v>497</v>
      </c>
      <c r="N2020" t="s">
        <v>428</v>
      </c>
      <c r="O2020">
        <v>7505</v>
      </c>
      <c r="P2020" t="s">
        <v>425</v>
      </c>
      <c r="Q2020">
        <v>37</v>
      </c>
      <c r="R2020" t="s">
        <v>467</v>
      </c>
      <c r="S2020">
        <v>1000323</v>
      </c>
      <c r="T2020" t="s">
        <v>828</v>
      </c>
      <c r="U2020">
        <v>124</v>
      </c>
      <c r="V2020" s="230">
        <v>79.900000000000006</v>
      </c>
      <c r="W2020" s="230" t="s">
        <v>1077</v>
      </c>
      <c r="X2020" s="230">
        <v>16</v>
      </c>
    </row>
    <row r="2021" spans="1:24" hidden="1">
      <c r="A2021">
        <v>2448</v>
      </c>
      <c r="B2021" t="s">
        <v>2527</v>
      </c>
      <c r="C2021">
        <v>61103099000</v>
      </c>
      <c r="D2021" t="s">
        <v>1996</v>
      </c>
      <c r="E2021" t="s">
        <v>3690</v>
      </c>
      <c r="F2021">
        <v>89</v>
      </c>
      <c r="G2021" t="s">
        <v>3848</v>
      </c>
      <c r="H2021">
        <v>2</v>
      </c>
      <c r="I2021">
        <v>0.13</v>
      </c>
      <c r="J2021">
        <v>1</v>
      </c>
      <c r="K2021">
        <v>0.13</v>
      </c>
      <c r="L2021" t="s">
        <v>2171</v>
      </c>
      <c r="M2021">
        <v>497</v>
      </c>
      <c r="N2021" t="s">
        <v>428</v>
      </c>
      <c r="O2021">
        <v>7505</v>
      </c>
      <c r="P2021" t="s">
        <v>425</v>
      </c>
      <c r="Q2021">
        <v>37</v>
      </c>
      <c r="R2021" t="s">
        <v>467</v>
      </c>
      <c r="S2021">
        <v>1000323</v>
      </c>
      <c r="T2021" t="s">
        <v>825</v>
      </c>
      <c r="U2021">
        <v>119</v>
      </c>
      <c r="V2021" s="230">
        <v>49.9</v>
      </c>
      <c r="W2021" s="230" t="s">
        <v>3920</v>
      </c>
      <c r="X2021" s="230">
        <v>14</v>
      </c>
    </row>
    <row r="2022" spans="1:24" hidden="1">
      <c r="A2022">
        <v>2449</v>
      </c>
      <c r="B2022" t="s">
        <v>2528</v>
      </c>
      <c r="C2022">
        <v>61044900000</v>
      </c>
      <c r="D2022" t="s">
        <v>590</v>
      </c>
      <c r="E2022" t="s">
        <v>426</v>
      </c>
      <c r="F2022">
        <v>43</v>
      </c>
      <c r="G2022" t="s">
        <v>3848</v>
      </c>
      <c r="H2022">
        <v>2</v>
      </c>
      <c r="I2022">
        <v>0.28999999999999998</v>
      </c>
      <c r="J2022">
        <v>1</v>
      </c>
      <c r="K2022">
        <v>0.28999999999999998</v>
      </c>
      <c r="L2022" t="s">
        <v>2171</v>
      </c>
      <c r="M2022">
        <v>497</v>
      </c>
      <c r="N2022" t="s">
        <v>428</v>
      </c>
      <c r="O2022">
        <v>7505</v>
      </c>
      <c r="P2022" t="s">
        <v>431</v>
      </c>
      <c r="Q2022">
        <v>53</v>
      </c>
      <c r="R2022" t="s">
        <v>467</v>
      </c>
      <c r="S2022">
        <v>1000323</v>
      </c>
      <c r="T2022" t="s">
        <v>821</v>
      </c>
      <c r="U2022">
        <v>3</v>
      </c>
      <c r="V2022" s="230">
        <v>89.9</v>
      </c>
      <c r="W2022" s="230" t="s">
        <v>1144</v>
      </c>
      <c r="X2022" s="230">
        <v>23</v>
      </c>
    </row>
    <row r="2023" spans="1:24" hidden="1">
      <c r="A2023">
        <v>2450</v>
      </c>
      <c r="B2023" t="s">
        <v>2529</v>
      </c>
      <c r="C2023">
        <v>61044300000</v>
      </c>
      <c r="D2023" t="s">
        <v>541</v>
      </c>
      <c r="E2023" t="s">
        <v>426</v>
      </c>
      <c r="F2023">
        <v>43</v>
      </c>
      <c r="G2023" t="s">
        <v>3848</v>
      </c>
      <c r="H2023">
        <v>2</v>
      </c>
      <c r="I2023">
        <v>0.66200000000000003</v>
      </c>
      <c r="J2023">
        <v>1</v>
      </c>
      <c r="K2023">
        <v>0.66200000000000003</v>
      </c>
      <c r="L2023" t="s">
        <v>2171</v>
      </c>
      <c r="M2023">
        <v>497</v>
      </c>
      <c r="N2023" t="s">
        <v>428</v>
      </c>
      <c r="O2023">
        <v>7505</v>
      </c>
      <c r="P2023" t="s">
        <v>425</v>
      </c>
      <c r="Q2023">
        <v>37</v>
      </c>
      <c r="R2023" t="s">
        <v>467</v>
      </c>
      <c r="S2023">
        <v>1000323</v>
      </c>
      <c r="T2023" t="s">
        <v>858</v>
      </c>
      <c r="U2023">
        <v>1</v>
      </c>
      <c r="V2023" s="230">
        <v>69.900000000000006</v>
      </c>
      <c r="W2023" s="230" t="s">
        <v>3920</v>
      </c>
      <c r="X2023" s="230">
        <v>14</v>
      </c>
    </row>
    <row r="2024" spans="1:24" hidden="1">
      <c r="A2024">
        <v>2451</v>
      </c>
      <c r="B2024" t="s">
        <v>2530</v>
      </c>
      <c r="C2024">
        <v>61046300000</v>
      </c>
      <c r="D2024" t="s">
        <v>635</v>
      </c>
      <c r="E2024" t="s">
        <v>3671</v>
      </c>
      <c r="F2024">
        <v>54</v>
      </c>
      <c r="G2024" t="s">
        <v>3848</v>
      </c>
      <c r="H2024">
        <v>2</v>
      </c>
      <c r="I2024">
        <v>0.46</v>
      </c>
      <c r="J2024">
        <v>1</v>
      </c>
      <c r="K2024">
        <v>0.46</v>
      </c>
      <c r="L2024" t="s">
        <v>2171</v>
      </c>
      <c r="M2024">
        <v>497</v>
      </c>
      <c r="N2024" t="s">
        <v>428</v>
      </c>
      <c r="O2024">
        <v>7505</v>
      </c>
      <c r="P2024" t="s">
        <v>425</v>
      </c>
      <c r="Q2024">
        <v>37</v>
      </c>
      <c r="R2024" t="s">
        <v>467</v>
      </c>
      <c r="S2024">
        <v>1000323</v>
      </c>
      <c r="T2024" t="s">
        <v>810</v>
      </c>
      <c r="U2024">
        <v>122</v>
      </c>
      <c r="V2024" s="230">
        <v>159.9</v>
      </c>
      <c r="W2024" s="230" t="s">
        <v>1038</v>
      </c>
      <c r="X2024" s="230">
        <v>5</v>
      </c>
    </row>
    <row r="2025" spans="1:24" hidden="1">
      <c r="A2025">
        <v>2452</v>
      </c>
      <c r="B2025" t="s">
        <v>2531</v>
      </c>
      <c r="C2025">
        <v>61099020000</v>
      </c>
      <c r="D2025" t="s">
        <v>604</v>
      </c>
      <c r="E2025" t="s">
        <v>329</v>
      </c>
      <c r="F2025">
        <v>249</v>
      </c>
      <c r="G2025" t="s">
        <v>3848</v>
      </c>
      <c r="H2025">
        <v>2</v>
      </c>
      <c r="I2025">
        <v>0.21199999999999999</v>
      </c>
      <c r="J2025">
        <v>1</v>
      </c>
      <c r="K2025">
        <v>0.21199999999999999</v>
      </c>
      <c r="L2025" t="s">
        <v>2171</v>
      </c>
      <c r="M2025">
        <v>497</v>
      </c>
      <c r="N2025" t="s">
        <v>428</v>
      </c>
      <c r="O2025">
        <v>7505</v>
      </c>
      <c r="P2025" t="s">
        <v>425</v>
      </c>
      <c r="Q2025">
        <v>37</v>
      </c>
      <c r="R2025" t="s">
        <v>467</v>
      </c>
      <c r="S2025">
        <v>1000323</v>
      </c>
      <c r="T2025" t="s">
        <v>821</v>
      </c>
      <c r="U2025">
        <v>3</v>
      </c>
      <c r="V2025" s="230">
        <v>69.900000000000006</v>
      </c>
      <c r="W2025" s="230" t="s">
        <v>3920</v>
      </c>
      <c r="X2025" s="230">
        <v>14</v>
      </c>
    </row>
    <row r="2026" spans="1:24" hidden="1">
      <c r="A2026">
        <v>2453</v>
      </c>
      <c r="B2026" t="s">
        <v>2532</v>
      </c>
      <c r="C2026">
        <v>61044900000</v>
      </c>
      <c r="D2026" t="s">
        <v>590</v>
      </c>
      <c r="E2026" t="s">
        <v>426</v>
      </c>
      <c r="F2026">
        <v>43</v>
      </c>
      <c r="G2026" t="s">
        <v>3848</v>
      </c>
      <c r="H2026">
        <v>2</v>
      </c>
      <c r="I2026">
        <v>0.41199999999999998</v>
      </c>
      <c r="J2026">
        <v>1</v>
      </c>
      <c r="K2026">
        <v>0.41199999999999998</v>
      </c>
      <c r="L2026" t="s">
        <v>2171</v>
      </c>
      <c r="M2026">
        <v>497</v>
      </c>
      <c r="N2026" t="s">
        <v>428</v>
      </c>
      <c r="O2026">
        <v>7505</v>
      </c>
      <c r="P2026" t="s">
        <v>431</v>
      </c>
      <c r="Q2026">
        <v>53</v>
      </c>
      <c r="R2026" t="s">
        <v>467</v>
      </c>
      <c r="S2026">
        <v>1000323</v>
      </c>
      <c r="T2026" t="s">
        <v>821</v>
      </c>
      <c r="U2026">
        <v>3</v>
      </c>
      <c r="V2026" s="230">
        <v>89.9</v>
      </c>
      <c r="W2026" s="230" t="s">
        <v>1144</v>
      </c>
      <c r="X2026" s="230">
        <v>23</v>
      </c>
    </row>
    <row r="2027" spans="1:24" hidden="1">
      <c r="A2027">
        <v>2454</v>
      </c>
      <c r="B2027" t="s">
        <v>2533</v>
      </c>
      <c r="C2027">
        <v>61099020000</v>
      </c>
      <c r="D2027" t="s">
        <v>604</v>
      </c>
      <c r="E2027" t="s">
        <v>329</v>
      </c>
      <c r="F2027">
        <v>249</v>
      </c>
      <c r="G2027" t="s">
        <v>3848</v>
      </c>
      <c r="H2027">
        <v>2</v>
      </c>
      <c r="I2027">
        <v>6.4000000000000001E-2</v>
      </c>
      <c r="J2027">
        <v>1</v>
      </c>
      <c r="K2027">
        <v>6.4000000000000001E-2</v>
      </c>
      <c r="L2027" t="s">
        <v>2171</v>
      </c>
      <c r="M2027">
        <v>497</v>
      </c>
      <c r="N2027" t="s">
        <v>428</v>
      </c>
      <c r="O2027">
        <v>7505</v>
      </c>
      <c r="P2027" t="s">
        <v>425</v>
      </c>
      <c r="Q2027">
        <v>37</v>
      </c>
      <c r="R2027" t="s">
        <v>467</v>
      </c>
      <c r="S2027">
        <v>1000323</v>
      </c>
      <c r="T2027" t="s">
        <v>810</v>
      </c>
      <c r="U2027">
        <v>122</v>
      </c>
      <c r="V2027" s="230">
        <v>79.900000000000006</v>
      </c>
      <c r="W2027" s="230" t="s">
        <v>1063</v>
      </c>
      <c r="X2027" s="230">
        <v>13</v>
      </c>
    </row>
    <row r="2028" spans="1:24" hidden="1">
      <c r="A2028">
        <v>2455</v>
      </c>
      <c r="B2028" t="s">
        <v>2534</v>
      </c>
      <c r="C2028">
        <v>61046300000</v>
      </c>
      <c r="D2028" t="s">
        <v>635</v>
      </c>
      <c r="E2028" t="s">
        <v>3671</v>
      </c>
      <c r="F2028">
        <v>54</v>
      </c>
      <c r="G2028" t="s">
        <v>3848</v>
      </c>
      <c r="H2028">
        <v>2</v>
      </c>
      <c r="I2028">
        <v>0.55000000000000004</v>
      </c>
      <c r="J2028">
        <v>1</v>
      </c>
      <c r="K2028">
        <v>0.55000000000000004</v>
      </c>
      <c r="L2028" t="s">
        <v>2171</v>
      </c>
      <c r="M2028">
        <v>497</v>
      </c>
      <c r="N2028" t="s">
        <v>428</v>
      </c>
      <c r="O2028">
        <v>7505</v>
      </c>
      <c r="P2028" t="s">
        <v>425</v>
      </c>
      <c r="Q2028">
        <v>37</v>
      </c>
      <c r="R2028" t="s">
        <v>467</v>
      </c>
      <c r="S2028">
        <v>1000323</v>
      </c>
      <c r="T2028" t="s">
        <v>858</v>
      </c>
      <c r="U2028">
        <v>1</v>
      </c>
      <c r="V2028" s="230">
        <v>139.9</v>
      </c>
      <c r="W2028" s="230" t="s">
        <v>1063</v>
      </c>
      <c r="X2028" s="230">
        <v>13</v>
      </c>
    </row>
    <row r="2029" spans="1:24" hidden="1">
      <c r="A2029">
        <v>2456</v>
      </c>
      <c r="B2029" t="s">
        <v>2535</v>
      </c>
      <c r="C2029">
        <v>61044300000</v>
      </c>
      <c r="D2029" t="s">
        <v>541</v>
      </c>
      <c r="E2029" t="s">
        <v>426</v>
      </c>
      <c r="F2029">
        <v>43</v>
      </c>
      <c r="G2029" t="s">
        <v>3848</v>
      </c>
      <c r="H2029">
        <v>2</v>
      </c>
      <c r="I2029">
        <v>0.65400000000000003</v>
      </c>
      <c r="J2029">
        <v>1</v>
      </c>
      <c r="K2029">
        <v>0.65400000000000003</v>
      </c>
      <c r="L2029" t="s">
        <v>2171</v>
      </c>
      <c r="M2029">
        <v>497</v>
      </c>
      <c r="N2029" t="s">
        <v>428</v>
      </c>
      <c r="O2029">
        <v>7505</v>
      </c>
      <c r="P2029" t="s">
        <v>425</v>
      </c>
      <c r="Q2029">
        <v>37</v>
      </c>
      <c r="R2029" t="s">
        <v>467</v>
      </c>
      <c r="S2029">
        <v>1000323</v>
      </c>
      <c r="T2029" t="s">
        <v>858</v>
      </c>
      <c r="U2029">
        <v>1</v>
      </c>
      <c r="V2029" s="230">
        <v>199.9</v>
      </c>
      <c r="W2029" s="230" t="s">
        <v>3919</v>
      </c>
      <c r="X2029" s="230">
        <v>25</v>
      </c>
    </row>
    <row r="2030" spans="1:24" hidden="1">
      <c r="A2030">
        <v>2457</v>
      </c>
      <c r="B2030" t="s">
        <v>2536</v>
      </c>
      <c r="C2030">
        <v>61044300000</v>
      </c>
      <c r="D2030" t="s">
        <v>541</v>
      </c>
      <c r="E2030" t="s">
        <v>426</v>
      </c>
      <c r="F2030">
        <v>43</v>
      </c>
      <c r="G2030" t="s">
        <v>3848</v>
      </c>
      <c r="H2030">
        <v>2</v>
      </c>
      <c r="I2030">
        <v>0.51800000000000002</v>
      </c>
      <c r="J2030">
        <v>1</v>
      </c>
      <c r="K2030">
        <v>0.51800000000000002</v>
      </c>
      <c r="L2030" t="s">
        <v>2171</v>
      </c>
      <c r="M2030">
        <v>497</v>
      </c>
      <c r="N2030" t="s">
        <v>428</v>
      </c>
      <c r="O2030">
        <v>7505</v>
      </c>
      <c r="P2030" t="s">
        <v>425</v>
      </c>
      <c r="Q2030">
        <v>37</v>
      </c>
      <c r="R2030" t="s">
        <v>467</v>
      </c>
      <c r="S2030">
        <v>1000323</v>
      </c>
      <c r="T2030" t="s">
        <v>828</v>
      </c>
      <c r="U2030">
        <v>124</v>
      </c>
      <c r="V2030" s="230">
        <v>79.900000000000006</v>
      </c>
      <c r="W2030" s="230" t="s">
        <v>1144</v>
      </c>
      <c r="X2030" s="230">
        <v>23</v>
      </c>
    </row>
    <row r="2031" spans="1:24" hidden="1">
      <c r="A2031">
        <v>2458</v>
      </c>
      <c r="B2031" t="s">
        <v>2537</v>
      </c>
      <c r="C2031">
        <v>61044900000</v>
      </c>
      <c r="D2031" t="s">
        <v>590</v>
      </c>
      <c r="E2031" t="s">
        <v>426</v>
      </c>
      <c r="F2031">
        <v>43</v>
      </c>
      <c r="G2031" t="s">
        <v>3848</v>
      </c>
      <c r="H2031">
        <v>2</v>
      </c>
      <c r="I2031">
        <v>0.53400000000000003</v>
      </c>
      <c r="J2031">
        <v>1</v>
      </c>
      <c r="K2031">
        <v>0.53400000000000003</v>
      </c>
      <c r="L2031" t="s">
        <v>2171</v>
      </c>
      <c r="M2031">
        <v>497</v>
      </c>
      <c r="N2031" t="s">
        <v>428</v>
      </c>
      <c r="O2031">
        <v>7505</v>
      </c>
      <c r="P2031" t="s">
        <v>431</v>
      </c>
      <c r="Q2031">
        <v>53</v>
      </c>
      <c r="R2031" t="s">
        <v>467</v>
      </c>
      <c r="S2031">
        <v>1000323</v>
      </c>
      <c r="T2031" t="s">
        <v>810</v>
      </c>
      <c r="U2031">
        <v>122</v>
      </c>
      <c r="V2031" s="230">
        <v>169.9</v>
      </c>
      <c r="W2031" s="230" t="s">
        <v>1063</v>
      </c>
      <c r="X2031" s="230">
        <v>13</v>
      </c>
    </row>
    <row r="2032" spans="1:24" hidden="1">
      <c r="A2032">
        <v>2459</v>
      </c>
      <c r="B2032" t="s">
        <v>2538</v>
      </c>
      <c r="C2032">
        <v>61099020000</v>
      </c>
      <c r="D2032" t="s">
        <v>1997</v>
      </c>
      <c r="E2032" t="s">
        <v>453</v>
      </c>
      <c r="F2032">
        <v>73</v>
      </c>
      <c r="G2032" t="s">
        <v>3848</v>
      </c>
      <c r="H2032">
        <v>2</v>
      </c>
      <c r="I2032">
        <v>0.18</v>
      </c>
      <c r="J2032">
        <v>1</v>
      </c>
      <c r="K2032">
        <v>0.18</v>
      </c>
      <c r="L2032" t="s">
        <v>2171</v>
      </c>
      <c r="M2032">
        <v>497</v>
      </c>
      <c r="N2032" t="s">
        <v>428</v>
      </c>
      <c r="O2032">
        <v>7505</v>
      </c>
      <c r="P2032" t="s">
        <v>3879</v>
      </c>
      <c r="Q2032">
        <v>57</v>
      </c>
      <c r="R2032" t="s">
        <v>467</v>
      </c>
      <c r="S2032">
        <v>1000323</v>
      </c>
      <c r="T2032" t="s">
        <v>810</v>
      </c>
      <c r="U2032">
        <v>122</v>
      </c>
      <c r="V2032" s="230">
        <v>35.9</v>
      </c>
      <c r="W2032" s="230" t="s">
        <v>1046</v>
      </c>
      <c r="X2032" s="230">
        <v>12</v>
      </c>
    </row>
    <row r="2033" spans="1:24" hidden="1">
      <c r="A2033">
        <v>2460</v>
      </c>
      <c r="B2033" t="s">
        <v>2539</v>
      </c>
      <c r="C2033">
        <v>62046318000</v>
      </c>
      <c r="D2033" t="s">
        <v>985</v>
      </c>
      <c r="E2033" t="s">
        <v>420</v>
      </c>
      <c r="F2033">
        <v>93</v>
      </c>
      <c r="G2033" t="s">
        <v>3848</v>
      </c>
      <c r="H2033">
        <v>2</v>
      </c>
      <c r="I2033">
        <v>0.30599999999999999</v>
      </c>
      <c r="J2033">
        <v>1</v>
      </c>
      <c r="K2033">
        <v>0.30599999999999999</v>
      </c>
      <c r="L2033" t="s">
        <v>2171</v>
      </c>
      <c r="M2033">
        <v>497</v>
      </c>
      <c r="N2033" t="s">
        <v>428</v>
      </c>
      <c r="O2033">
        <v>7505</v>
      </c>
      <c r="P2033" t="s">
        <v>425</v>
      </c>
      <c r="Q2033">
        <v>37</v>
      </c>
      <c r="R2033" t="s">
        <v>467</v>
      </c>
      <c r="S2033">
        <v>1000323</v>
      </c>
      <c r="T2033" t="s">
        <v>828</v>
      </c>
      <c r="U2033">
        <v>124</v>
      </c>
      <c r="V2033" s="230">
        <v>0</v>
      </c>
      <c r="W2033" s="230" t="s">
        <v>1063</v>
      </c>
      <c r="X2033" s="230">
        <v>13</v>
      </c>
    </row>
    <row r="2034" spans="1:24" hidden="1">
      <c r="A2034">
        <v>2461</v>
      </c>
      <c r="B2034" t="s">
        <v>2540</v>
      </c>
      <c r="C2034">
        <v>61045200000</v>
      </c>
      <c r="D2034" t="s">
        <v>639</v>
      </c>
      <c r="E2034" t="s">
        <v>443</v>
      </c>
      <c r="F2034">
        <v>53</v>
      </c>
      <c r="G2034" t="s">
        <v>3848</v>
      </c>
      <c r="H2034">
        <v>2</v>
      </c>
      <c r="I2034">
        <v>0.16200000000000001</v>
      </c>
      <c r="J2034">
        <v>1</v>
      </c>
      <c r="K2034">
        <v>0.16200000000000001</v>
      </c>
      <c r="L2034" t="s">
        <v>2171</v>
      </c>
      <c r="M2034">
        <v>497</v>
      </c>
      <c r="N2034" t="s">
        <v>428</v>
      </c>
      <c r="O2034">
        <v>7505</v>
      </c>
      <c r="P2034" t="s">
        <v>439</v>
      </c>
      <c r="Q2034">
        <v>9</v>
      </c>
      <c r="R2034" t="s">
        <v>467</v>
      </c>
      <c r="S2034">
        <v>1000323</v>
      </c>
      <c r="T2034" t="s">
        <v>810</v>
      </c>
      <c r="U2034">
        <v>122</v>
      </c>
      <c r="V2034" s="230">
        <v>49.9</v>
      </c>
      <c r="W2034" s="230" t="s">
        <v>3919</v>
      </c>
      <c r="X2034" s="230">
        <v>25</v>
      </c>
    </row>
    <row r="2035" spans="1:24" hidden="1">
      <c r="A2035">
        <v>2462</v>
      </c>
      <c r="B2035" t="s">
        <v>2541</v>
      </c>
      <c r="C2035">
        <v>61099020000</v>
      </c>
      <c r="D2035" t="s">
        <v>604</v>
      </c>
      <c r="E2035" t="s">
        <v>329</v>
      </c>
      <c r="F2035">
        <v>249</v>
      </c>
      <c r="G2035" t="s">
        <v>3848</v>
      </c>
      <c r="H2035">
        <v>2</v>
      </c>
      <c r="I2035">
        <v>0.11600000000000001</v>
      </c>
      <c r="J2035">
        <v>1</v>
      </c>
      <c r="K2035">
        <v>0.11600000000000001</v>
      </c>
      <c r="L2035" t="s">
        <v>2171</v>
      </c>
      <c r="M2035">
        <v>497</v>
      </c>
      <c r="N2035" t="s">
        <v>468</v>
      </c>
      <c r="O2035">
        <v>1760</v>
      </c>
      <c r="P2035" t="s">
        <v>425</v>
      </c>
      <c r="Q2035">
        <v>37</v>
      </c>
      <c r="R2035" t="s">
        <v>467</v>
      </c>
      <c r="S2035">
        <v>1000323</v>
      </c>
      <c r="T2035">
        <v>46</v>
      </c>
      <c r="U2035">
        <v>99</v>
      </c>
      <c r="V2035" s="230">
        <v>59.9</v>
      </c>
      <c r="W2035" s="230" t="s">
        <v>1046</v>
      </c>
      <c r="X2035" s="230">
        <v>12</v>
      </c>
    </row>
    <row r="2036" spans="1:24" hidden="1">
      <c r="A2036">
        <v>2463</v>
      </c>
      <c r="B2036" t="s">
        <v>2542</v>
      </c>
      <c r="C2036">
        <v>61099020000</v>
      </c>
      <c r="D2036" t="s">
        <v>604</v>
      </c>
      <c r="E2036" t="s">
        <v>329</v>
      </c>
      <c r="F2036">
        <v>249</v>
      </c>
      <c r="G2036" t="s">
        <v>3848</v>
      </c>
      <c r="H2036">
        <v>2</v>
      </c>
      <c r="I2036">
        <v>0.126</v>
      </c>
      <c r="J2036">
        <v>1</v>
      </c>
      <c r="K2036">
        <v>0.126</v>
      </c>
      <c r="L2036" t="s">
        <v>2171</v>
      </c>
      <c r="M2036">
        <v>497</v>
      </c>
      <c r="N2036" t="s">
        <v>468</v>
      </c>
      <c r="O2036">
        <v>1760</v>
      </c>
      <c r="P2036" t="s">
        <v>425</v>
      </c>
      <c r="Q2036">
        <v>37</v>
      </c>
      <c r="R2036" t="s">
        <v>467</v>
      </c>
      <c r="S2036">
        <v>1000323</v>
      </c>
      <c r="T2036">
        <v>52</v>
      </c>
      <c r="U2036">
        <v>106</v>
      </c>
      <c r="V2036" s="230">
        <v>59.9</v>
      </c>
      <c r="W2036" s="230" t="s">
        <v>1046</v>
      </c>
      <c r="X2036" s="230">
        <v>12</v>
      </c>
    </row>
    <row r="2037" spans="1:24" hidden="1">
      <c r="A2037">
        <v>2464</v>
      </c>
      <c r="B2037" t="s">
        <v>2543</v>
      </c>
      <c r="C2037">
        <v>61046300000</v>
      </c>
      <c r="D2037" t="s">
        <v>635</v>
      </c>
      <c r="E2037" t="s">
        <v>3671</v>
      </c>
      <c r="F2037">
        <v>54</v>
      </c>
      <c r="G2037" t="s">
        <v>3848</v>
      </c>
      <c r="H2037">
        <v>2</v>
      </c>
      <c r="I2037">
        <v>0.48399999999999999</v>
      </c>
      <c r="J2037">
        <v>1</v>
      </c>
      <c r="K2037">
        <v>0.48399999999999999</v>
      </c>
      <c r="L2037" t="s">
        <v>2171</v>
      </c>
      <c r="M2037">
        <v>497</v>
      </c>
      <c r="N2037" t="s">
        <v>468</v>
      </c>
      <c r="O2037">
        <v>1760</v>
      </c>
      <c r="P2037" t="s">
        <v>425</v>
      </c>
      <c r="Q2037">
        <v>37</v>
      </c>
      <c r="R2037" t="s">
        <v>467</v>
      </c>
      <c r="S2037">
        <v>1000323</v>
      </c>
      <c r="T2037" t="s">
        <v>810</v>
      </c>
      <c r="U2037">
        <v>122</v>
      </c>
      <c r="V2037" s="230">
        <v>139.9</v>
      </c>
      <c r="W2037" s="230" t="s">
        <v>1050</v>
      </c>
      <c r="X2037" s="230">
        <v>20</v>
      </c>
    </row>
    <row r="2038" spans="1:24" hidden="1">
      <c r="A2038">
        <v>2465</v>
      </c>
      <c r="B2038" t="s">
        <v>2544</v>
      </c>
      <c r="C2038">
        <v>61178080090</v>
      </c>
      <c r="D2038" t="s">
        <v>1998</v>
      </c>
      <c r="E2038" t="s">
        <v>449</v>
      </c>
      <c r="F2038">
        <v>6</v>
      </c>
      <c r="G2038" t="s">
        <v>3848</v>
      </c>
      <c r="H2038">
        <v>2</v>
      </c>
      <c r="I2038">
        <v>0.124</v>
      </c>
      <c r="J2038">
        <v>1</v>
      </c>
      <c r="K2038">
        <v>0.124</v>
      </c>
      <c r="L2038" t="s">
        <v>2171</v>
      </c>
      <c r="M2038">
        <v>497</v>
      </c>
      <c r="N2038" t="s">
        <v>468</v>
      </c>
      <c r="O2038">
        <v>1760</v>
      </c>
      <c r="P2038" t="s">
        <v>425</v>
      </c>
      <c r="Q2038">
        <v>37</v>
      </c>
      <c r="R2038" t="s">
        <v>467</v>
      </c>
      <c r="S2038">
        <v>1000323</v>
      </c>
      <c r="T2038" t="s">
        <v>1150</v>
      </c>
      <c r="U2038">
        <v>579</v>
      </c>
      <c r="V2038" s="230">
        <v>29.9</v>
      </c>
      <c r="W2038" s="230" t="s">
        <v>1063</v>
      </c>
      <c r="X2038" s="230">
        <v>13</v>
      </c>
    </row>
    <row r="2039" spans="1:24" hidden="1">
      <c r="A2039">
        <v>2466</v>
      </c>
      <c r="B2039" t="s">
        <v>2545</v>
      </c>
      <c r="C2039">
        <v>61044300000</v>
      </c>
      <c r="D2039" t="s">
        <v>541</v>
      </c>
      <c r="E2039" t="s">
        <v>426</v>
      </c>
      <c r="F2039">
        <v>43</v>
      </c>
      <c r="G2039" t="s">
        <v>3848</v>
      </c>
      <c r="H2039">
        <v>2</v>
      </c>
      <c r="I2039">
        <v>0.79400000000000004</v>
      </c>
      <c r="J2039">
        <v>1</v>
      </c>
      <c r="K2039">
        <v>0.79400000000000004</v>
      </c>
      <c r="L2039" t="s">
        <v>2171</v>
      </c>
      <c r="M2039">
        <v>497</v>
      </c>
      <c r="N2039" t="s">
        <v>468</v>
      </c>
      <c r="O2039">
        <v>1760</v>
      </c>
      <c r="P2039" t="s">
        <v>425</v>
      </c>
      <c r="Q2039">
        <v>37</v>
      </c>
      <c r="R2039" t="s">
        <v>467</v>
      </c>
      <c r="S2039">
        <v>1000323</v>
      </c>
      <c r="T2039" t="s">
        <v>810</v>
      </c>
      <c r="U2039">
        <v>122</v>
      </c>
      <c r="V2039" s="230">
        <v>169.9</v>
      </c>
      <c r="W2039" s="230" t="s">
        <v>3920</v>
      </c>
      <c r="X2039" s="230">
        <v>14</v>
      </c>
    </row>
    <row r="2040" spans="1:24" hidden="1">
      <c r="A2040">
        <v>2467</v>
      </c>
      <c r="B2040" t="s">
        <v>2546</v>
      </c>
      <c r="C2040">
        <v>61043300000</v>
      </c>
      <c r="D2040" t="s">
        <v>569</v>
      </c>
      <c r="E2040" t="s">
        <v>466</v>
      </c>
      <c r="F2040">
        <v>153</v>
      </c>
      <c r="G2040" t="s">
        <v>3848</v>
      </c>
      <c r="H2040">
        <v>2</v>
      </c>
      <c r="I2040">
        <v>0.48599999999999999</v>
      </c>
      <c r="J2040">
        <v>1</v>
      </c>
      <c r="K2040">
        <v>0.48599999999999999</v>
      </c>
      <c r="L2040" t="s">
        <v>2171</v>
      </c>
      <c r="M2040">
        <v>497</v>
      </c>
      <c r="N2040" t="s">
        <v>468</v>
      </c>
      <c r="O2040">
        <v>1760</v>
      </c>
      <c r="P2040" t="s">
        <v>425</v>
      </c>
      <c r="Q2040">
        <v>37</v>
      </c>
      <c r="R2040" t="s">
        <v>467</v>
      </c>
      <c r="S2040">
        <v>1000323</v>
      </c>
      <c r="T2040" t="s">
        <v>810</v>
      </c>
      <c r="U2040">
        <v>122</v>
      </c>
      <c r="V2040" s="230">
        <v>129.9</v>
      </c>
      <c r="W2040" s="230" t="s">
        <v>3920</v>
      </c>
      <c r="X2040" s="230">
        <v>14</v>
      </c>
    </row>
    <row r="2041" spans="1:24" hidden="1">
      <c r="A2041">
        <v>2468</v>
      </c>
      <c r="B2041" t="s">
        <v>2547</v>
      </c>
      <c r="C2041">
        <v>61099020000</v>
      </c>
      <c r="D2041" t="s">
        <v>604</v>
      </c>
      <c r="E2041" t="s">
        <v>329</v>
      </c>
      <c r="F2041">
        <v>249</v>
      </c>
      <c r="G2041" t="s">
        <v>3848</v>
      </c>
      <c r="H2041">
        <v>2</v>
      </c>
      <c r="I2041">
        <v>0.24</v>
      </c>
      <c r="J2041">
        <v>1</v>
      </c>
      <c r="K2041">
        <v>0.24</v>
      </c>
      <c r="L2041" t="s">
        <v>2171</v>
      </c>
      <c r="M2041">
        <v>497</v>
      </c>
      <c r="N2041" t="s">
        <v>468</v>
      </c>
      <c r="O2041">
        <v>1760</v>
      </c>
      <c r="P2041" t="s">
        <v>425</v>
      </c>
      <c r="Q2041">
        <v>37</v>
      </c>
      <c r="R2041" t="s">
        <v>467</v>
      </c>
      <c r="S2041">
        <v>1000323</v>
      </c>
      <c r="T2041" t="s">
        <v>821</v>
      </c>
      <c r="U2041">
        <v>3</v>
      </c>
      <c r="V2041" s="230">
        <v>89.9</v>
      </c>
      <c r="W2041" s="230" t="s">
        <v>1144</v>
      </c>
      <c r="X2041" s="230">
        <v>23</v>
      </c>
    </row>
    <row r="2042" spans="1:24" hidden="1">
      <c r="A2042">
        <v>2469</v>
      </c>
      <c r="B2042" t="s">
        <v>2548</v>
      </c>
      <c r="C2042">
        <v>61062000000</v>
      </c>
      <c r="D2042" t="s">
        <v>599</v>
      </c>
      <c r="E2042" t="s">
        <v>437</v>
      </c>
      <c r="F2042">
        <v>77</v>
      </c>
      <c r="G2042" t="s">
        <v>3848</v>
      </c>
      <c r="H2042">
        <v>2</v>
      </c>
      <c r="I2042">
        <v>0.14399999999999999</v>
      </c>
      <c r="J2042">
        <v>1</v>
      </c>
      <c r="K2042">
        <v>0.14399999999999999</v>
      </c>
      <c r="L2042" t="s">
        <v>2171</v>
      </c>
      <c r="M2042">
        <v>497</v>
      </c>
      <c r="N2042" t="s">
        <v>468</v>
      </c>
      <c r="O2042">
        <v>1760</v>
      </c>
      <c r="P2042" t="s">
        <v>425</v>
      </c>
      <c r="Q2042">
        <v>37</v>
      </c>
      <c r="R2042" t="s">
        <v>467</v>
      </c>
      <c r="S2042">
        <v>1000323</v>
      </c>
      <c r="T2042">
        <v>52</v>
      </c>
      <c r="U2042">
        <v>106</v>
      </c>
      <c r="V2042" s="230">
        <v>89.9</v>
      </c>
      <c r="W2042" s="230" t="s">
        <v>1053</v>
      </c>
      <c r="X2042" s="230">
        <v>17</v>
      </c>
    </row>
    <row r="2043" spans="1:24" hidden="1">
      <c r="A2043">
        <v>2470</v>
      </c>
      <c r="B2043" t="s">
        <v>2549</v>
      </c>
      <c r="C2043">
        <v>61061000000</v>
      </c>
      <c r="D2043" t="s">
        <v>539</v>
      </c>
      <c r="E2043" t="s">
        <v>437</v>
      </c>
      <c r="F2043">
        <v>77</v>
      </c>
      <c r="G2043" t="s">
        <v>3848</v>
      </c>
      <c r="H2043">
        <v>2</v>
      </c>
      <c r="I2043">
        <v>0.17</v>
      </c>
      <c r="J2043">
        <v>1</v>
      </c>
      <c r="K2043">
        <v>0.17</v>
      </c>
      <c r="L2043" t="s">
        <v>2171</v>
      </c>
      <c r="M2043">
        <v>497</v>
      </c>
      <c r="N2043" t="s">
        <v>468</v>
      </c>
      <c r="O2043">
        <v>1760</v>
      </c>
      <c r="P2043" t="s">
        <v>439</v>
      </c>
      <c r="Q2043">
        <v>9</v>
      </c>
      <c r="R2043" t="s">
        <v>467</v>
      </c>
      <c r="S2043">
        <v>1000323</v>
      </c>
      <c r="T2043" t="s">
        <v>858</v>
      </c>
      <c r="U2043">
        <v>1</v>
      </c>
      <c r="V2043" s="230">
        <v>59.9</v>
      </c>
      <c r="W2043" s="230" t="s">
        <v>1038</v>
      </c>
      <c r="X2043" s="230">
        <v>5</v>
      </c>
    </row>
    <row r="2044" spans="1:24" hidden="1">
      <c r="A2044">
        <v>2471</v>
      </c>
      <c r="B2044" t="s">
        <v>2550</v>
      </c>
      <c r="C2044">
        <v>61061000000</v>
      </c>
      <c r="D2044" t="s">
        <v>539</v>
      </c>
      <c r="E2044" t="s">
        <v>437</v>
      </c>
      <c r="F2044">
        <v>77</v>
      </c>
      <c r="G2044" t="s">
        <v>3848</v>
      </c>
      <c r="H2044">
        <v>2</v>
      </c>
      <c r="I2044">
        <v>0.16600000000000001</v>
      </c>
      <c r="J2044">
        <v>1</v>
      </c>
      <c r="K2044">
        <v>0.16600000000000001</v>
      </c>
      <c r="L2044" t="s">
        <v>2171</v>
      </c>
      <c r="M2044">
        <v>497</v>
      </c>
      <c r="N2044" t="s">
        <v>468</v>
      </c>
      <c r="O2044">
        <v>1760</v>
      </c>
      <c r="P2044" t="s">
        <v>439</v>
      </c>
      <c r="Q2044">
        <v>9</v>
      </c>
      <c r="R2044" t="s">
        <v>467</v>
      </c>
      <c r="S2044">
        <v>1000323</v>
      </c>
      <c r="T2044" t="s">
        <v>858</v>
      </c>
      <c r="U2044">
        <v>1</v>
      </c>
      <c r="V2044" s="230">
        <v>59.9</v>
      </c>
      <c r="W2044" s="230" t="s">
        <v>1046</v>
      </c>
      <c r="X2044" s="230">
        <v>12</v>
      </c>
    </row>
    <row r="2045" spans="1:24" hidden="1">
      <c r="A2045">
        <v>2472</v>
      </c>
      <c r="B2045" t="s">
        <v>2551</v>
      </c>
      <c r="C2045">
        <v>62024000090</v>
      </c>
      <c r="D2045" t="s">
        <v>503</v>
      </c>
      <c r="E2045" t="s">
        <v>3650</v>
      </c>
      <c r="F2045">
        <v>14</v>
      </c>
      <c r="G2045" t="s">
        <v>3848</v>
      </c>
      <c r="H2045">
        <v>2</v>
      </c>
      <c r="I2045">
        <v>0.39400000000000002</v>
      </c>
      <c r="J2045">
        <v>1</v>
      </c>
      <c r="K2045">
        <v>0.39400000000000002</v>
      </c>
      <c r="L2045" t="s">
        <v>2171</v>
      </c>
      <c r="M2045">
        <v>497</v>
      </c>
      <c r="N2045" t="s">
        <v>468</v>
      </c>
      <c r="O2045">
        <v>1760</v>
      </c>
      <c r="P2045" t="s">
        <v>425</v>
      </c>
      <c r="Q2045">
        <v>37</v>
      </c>
      <c r="R2045" t="s">
        <v>467</v>
      </c>
      <c r="S2045">
        <v>1000323</v>
      </c>
      <c r="T2045" t="s">
        <v>828</v>
      </c>
      <c r="U2045">
        <v>124</v>
      </c>
      <c r="V2045" s="230">
        <v>179.9</v>
      </c>
      <c r="W2045" s="230" t="s">
        <v>1144</v>
      </c>
      <c r="X2045" s="230">
        <v>23</v>
      </c>
    </row>
    <row r="2046" spans="1:24" hidden="1">
      <c r="A2046">
        <v>2473</v>
      </c>
      <c r="B2046" t="s">
        <v>2552</v>
      </c>
      <c r="C2046">
        <v>62024000090</v>
      </c>
      <c r="D2046" t="s">
        <v>503</v>
      </c>
      <c r="E2046" t="s">
        <v>3650</v>
      </c>
      <c r="F2046">
        <v>14</v>
      </c>
      <c r="G2046" t="s">
        <v>3848</v>
      </c>
      <c r="H2046">
        <v>2</v>
      </c>
      <c r="I2046">
        <v>0.622</v>
      </c>
      <c r="J2046">
        <v>1</v>
      </c>
      <c r="K2046">
        <v>0.622</v>
      </c>
      <c r="L2046" t="s">
        <v>2171</v>
      </c>
      <c r="M2046">
        <v>497</v>
      </c>
      <c r="N2046" t="s">
        <v>468</v>
      </c>
      <c r="O2046">
        <v>1760</v>
      </c>
      <c r="P2046" t="s">
        <v>425</v>
      </c>
      <c r="Q2046">
        <v>37</v>
      </c>
      <c r="R2046" t="s">
        <v>467</v>
      </c>
      <c r="S2046">
        <v>1000323</v>
      </c>
      <c r="T2046" t="s">
        <v>810</v>
      </c>
      <c r="U2046">
        <v>122</v>
      </c>
      <c r="V2046" s="230">
        <v>179.9</v>
      </c>
      <c r="W2046" s="230" t="s">
        <v>1038</v>
      </c>
      <c r="X2046" s="230">
        <v>5</v>
      </c>
    </row>
    <row r="2047" spans="1:24" hidden="1">
      <c r="A2047">
        <v>2474</v>
      </c>
      <c r="B2047" t="s">
        <v>2553</v>
      </c>
      <c r="C2047">
        <v>61043300000</v>
      </c>
      <c r="D2047" t="s">
        <v>569</v>
      </c>
      <c r="E2047" t="s">
        <v>466</v>
      </c>
      <c r="F2047">
        <v>153</v>
      </c>
      <c r="G2047" t="s">
        <v>3848</v>
      </c>
      <c r="H2047">
        <v>2</v>
      </c>
      <c r="I2047">
        <v>0.49199999999999999</v>
      </c>
      <c r="J2047">
        <v>1</v>
      </c>
      <c r="K2047">
        <v>0.49199999999999999</v>
      </c>
      <c r="L2047" t="s">
        <v>2171</v>
      </c>
      <c r="M2047">
        <v>497</v>
      </c>
      <c r="N2047" t="s">
        <v>468</v>
      </c>
      <c r="O2047">
        <v>1760</v>
      </c>
      <c r="P2047" t="s">
        <v>425</v>
      </c>
      <c r="Q2047">
        <v>37</v>
      </c>
      <c r="R2047" t="s">
        <v>467</v>
      </c>
      <c r="S2047">
        <v>1000323</v>
      </c>
      <c r="T2047" t="s">
        <v>828</v>
      </c>
      <c r="U2047">
        <v>124</v>
      </c>
      <c r="V2047" s="230">
        <v>149.9</v>
      </c>
      <c r="W2047" s="230" t="s">
        <v>1109</v>
      </c>
      <c r="X2047" s="230">
        <v>9</v>
      </c>
    </row>
    <row r="2048" spans="1:24" hidden="1">
      <c r="A2048">
        <v>2475</v>
      </c>
      <c r="B2048" t="s">
        <v>2554</v>
      </c>
      <c r="C2048">
        <v>61043300000</v>
      </c>
      <c r="D2048" t="s">
        <v>569</v>
      </c>
      <c r="E2048" t="s">
        <v>466</v>
      </c>
      <c r="F2048">
        <v>153</v>
      </c>
      <c r="G2048" t="s">
        <v>3848</v>
      </c>
      <c r="H2048">
        <v>2</v>
      </c>
      <c r="I2048">
        <v>0.49199999999999999</v>
      </c>
      <c r="J2048">
        <v>1</v>
      </c>
      <c r="K2048">
        <v>0.49199999999999999</v>
      </c>
      <c r="L2048" t="s">
        <v>2171</v>
      </c>
      <c r="M2048">
        <v>497</v>
      </c>
      <c r="N2048" t="s">
        <v>468</v>
      </c>
      <c r="O2048">
        <v>1760</v>
      </c>
      <c r="P2048" t="s">
        <v>425</v>
      </c>
      <c r="Q2048">
        <v>37</v>
      </c>
      <c r="R2048" t="s">
        <v>467</v>
      </c>
      <c r="S2048">
        <v>1000323</v>
      </c>
      <c r="T2048" t="s">
        <v>858</v>
      </c>
      <c r="U2048">
        <v>1</v>
      </c>
      <c r="V2048" s="230">
        <v>159.9</v>
      </c>
      <c r="W2048" s="230" t="s">
        <v>1063</v>
      </c>
      <c r="X2048" s="230">
        <v>13</v>
      </c>
    </row>
    <row r="2049" spans="1:24" hidden="1">
      <c r="A2049">
        <v>2476</v>
      </c>
      <c r="B2049" t="s">
        <v>2555</v>
      </c>
      <c r="C2049">
        <v>61103099000</v>
      </c>
      <c r="D2049" t="s">
        <v>709</v>
      </c>
      <c r="E2049" t="s">
        <v>3690</v>
      </c>
      <c r="F2049">
        <v>89</v>
      </c>
      <c r="G2049" t="s">
        <v>3848</v>
      </c>
      <c r="H2049">
        <v>2</v>
      </c>
      <c r="I2049">
        <v>0.374</v>
      </c>
      <c r="J2049">
        <v>1</v>
      </c>
      <c r="K2049">
        <v>0.374</v>
      </c>
      <c r="L2049" t="s">
        <v>2171</v>
      </c>
      <c r="M2049">
        <v>497</v>
      </c>
      <c r="N2049" t="s">
        <v>468</v>
      </c>
      <c r="O2049">
        <v>1760</v>
      </c>
      <c r="P2049" t="s">
        <v>425</v>
      </c>
      <c r="Q2049">
        <v>37</v>
      </c>
      <c r="R2049" t="s">
        <v>467</v>
      </c>
      <c r="S2049">
        <v>1000323</v>
      </c>
      <c r="T2049">
        <v>48</v>
      </c>
      <c r="U2049">
        <v>101</v>
      </c>
      <c r="V2049" s="230">
        <v>109.9</v>
      </c>
      <c r="W2049" s="230" t="s">
        <v>1050</v>
      </c>
      <c r="X2049" s="230">
        <v>20</v>
      </c>
    </row>
    <row r="2050" spans="1:24" hidden="1">
      <c r="A2050">
        <v>2477</v>
      </c>
      <c r="B2050" t="s">
        <v>2556</v>
      </c>
      <c r="C2050">
        <v>62046990000</v>
      </c>
      <c r="D2050" t="s">
        <v>598</v>
      </c>
      <c r="E2050" t="s">
        <v>420</v>
      </c>
      <c r="F2050">
        <v>93</v>
      </c>
      <c r="G2050" t="s">
        <v>3848</v>
      </c>
      <c r="H2050">
        <v>2</v>
      </c>
      <c r="I2050">
        <v>0.33600000000000002</v>
      </c>
      <c r="J2050">
        <v>1</v>
      </c>
      <c r="K2050">
        <v>0.33600000000000002</v>
      </c>
      <c r="L2050" t="s">
        <v>2171</v>
      </c>
      <c r="M2050">
        <v>497</v>
      </c>
      <c r="N2050" t="s">
        <v>468</v>
      </c>
      <c r="O2050">
        <v>1760</v>
      </c>
      <c r="P2050" t="s">
        <v>431</v>
      </c>
      <c r="Q2050">
        <v>53</v>
      </c>
      <c r="R2050" t="s">
        <v>467</v>
      </c>
      <c r="S2050">
        <v>1000323</v>
      </c>
      <c r="T2050" t="s">
        <v>858</v>
      </c>
      <c r="U2050">
        <v>1</v>
      </c>
      <c r="V2050" s="230">
        <v>99.9</v>
      </c>
      <c r="W2050" s="230" t="s">
        <v>1063</v>
      </c>
      <c r="X2050" s="230">
        <v>13</v>
      </c>
    </row>
    <row r="2051" spans="1:24" hidden="1">
      <c r="A2051">
        <v>2478</v>
      </c>
      <c r="B2051" t="s">
        <v>2557</v>
      </c>
      <c r="C2051">
        <v>62046990000</v>
      </c>
      <c r="D2051" t="s">
        <v>598</v>
      </c>
      <c r="E2051" t="s">
        <v>420</v>
      </c>
      <c r="F2051">
        <v>93</v>
      </c>
      <c r="G2051" t="s">
        <v>3848</v>
      </c>
      <c r="H2051">
        <v>2</v>
      </c>
      <c r="I2051">
        <v>0.224</v>
      </c>
      <c r="J2051">
        <v>1</v>
      </c>
      <c r="K2051">
        <v>0.224</v>
      </c>
      <c r="L2051" t="s">
        <v>2171</v>
      </c>
      <c r="M2051">
        <v>497</v>
      </c>
      <c r="N2051" t="s">
        <v>468</v>
      </c>
      <c r="O2051">
        <v>1760</v>
      </c>
      <c r="P2051" t="s">
        <v>431</v>
      </c>
      <c r="Q2051">
        <v>53</v>
      </c>
      <c r="R2051" t="s">
        <v>467</v>
      </c>
      <c r="S2051">
        <v>1000323</v>
      </c>
      <c r="T2051" t="s">
        <v>858</v>
      </c>
      <c r="U2051">
        <v>1</v>
      </c>
      <c r="V2051" s="230">
        <v>59.9</v>
      </c>
      <c r="W2051" s="230" t="s">
        <v>3916</v>
      </c>
      <c r="X2051" s="230">
        <v>10</v>
      </c>
    </row>
    <row r="2052" spans="1:24" hidden="1">
      <c r="A2052">
        <v>2479</v>
      </c>
      <c r="B2052" t="s">
        <v>2558</v>
      </c>
      <c r="C2052">
        <v>62046318000</v>
      </c>
      <c r="D2052" t="s">
        <v>987</v>
      </c>
      <c r="E2052" t="s">
        <v>420</v>
      </c>
      <c r="F2052">
        <v>93</v>
      </c>
      <c r="G2052" t="s">
        <v>3848</v>
      </c>
      <c r="H2052">
        <v>2</v>
      </c>
      <c r="I2052">
        <v>0.30199999999999999</v>
      </c>
      <c r="J2052">
        <v>1</v>
      </c>
      <c r="K2052">
        <v>0.30199999999999999</v>
      </c>
      <c r="L2052" t="s">
        <v>2171</v>
      </c>
      <c r="M2052">
        <v>497</v>
      </c>
      <c r="N2052" t="s">
        <v>436</v>
      </c>
      <c r="O2052">
        <v>1840</v>
      </c>
      <c r="P2052" t="s">
        <v>425</v>
      </c>
      <c r="Q2052">
        <v>37</v>
      </c>
      <c r="R2052" t="s">
        <v>467</v>
      </c>
      <c r="S2052">
        <v>1000323</v>
      </c>
      <c r="T2052" t="s">
        <v>858</v>
      </c>
      <c r="U2052">
        <v>1</v>
      </c>
      <c r="V2052" s="230">
        <v>69.900000000000006</v>
      </c>
      <c r="W2052" s="230" t="s">
        <v>1050</v>
      </c>
      <c r="X2052" s="230">
        <v>20</v>
      </c>
    </row>
    <row r="2053" spans="1:24" hidden="1">
      <c r="A2053">
        <v>2480</v>
      </c>
      <c r="B2053" t="s">
        <v>2559</v>
      </c>
      <c r="C2053">
        <v>62046318000</v>
      </c>
      <c r="D2053" t="s">
        <v>987</v>
      </c>
      <c r="E2053" t="s">
        <v>420</v>
      </c>
      <c r="F2053">
        <v>93</v>
      </c>
      <c r="G2053" t="s">
        <v>3848</v>
      </c>
      <c r="H2053">
        <v>2</v>
      </c>
      <c r="I2053">
        <v>0.28799999999999998</v>
      </c>
      <c r="J2053">
        <v>1</v>
      </c>
      <c r="K2053">
        <v>0.28799999999999998</v>
      </c>
      <c r="L2053" t="s">
        <v>2171</v>
      </c>
      <c r="M2053">
        <v>497</v>
      </c>
      <c r="N2053" t="s">
        <v>436</v>
      </c>
      <c r="O2053">
        <v>1840</v>
      </c>
      <c r="P2053" t="s">
        <v>425</v>
      </c>
      <c r="Q2053">
        <v>37</v>
      </c>
      <c r="R2053" t="s">
        <v>467</v>
      </c>
      <c r="S2053">
        <v>1000323</v>
      </c>
      <c r="T2053" t="s">
        <v>858</v>
      </c>
      <c r="U2053">
        <v>1</v>
      </c>
      <c r="V2053" s="230">
        <v>69.900000000000006</v>
      </c>
      <c r="W2053" s="230" t="s">
        <v>1050</v>
      </c>
      <c r="X2053" s="230">
        <v>20</v>
      </c>
    </row>
    <row r="2054" spans="1:24" hidden="1">
      <c r="A2054">
        <v>2481</v>
      </c>
      <c r="B2054" t="s">
        <v>2560</v>
      </c>
      <c r="C2054">
        <v>62046239000</v>
      </c>
      <c r="D2054" t="s">
        <v>510</v>
      </c>
      <c r="E2054" t="s">
        <v>420</v>
      </c>
      <c r="F2054">
        <v>93</v>
      </c>
      <c r="G2054" t="s">
        <v>3848</v>
      </c>
      <c r="H2054">
        <v>2</v>
      </c>
      <c r="I2054">
        <v>0.25</v>
      </c>
      <c r="J2054">
        <v>1</v>
      </c>
      <c r="K2054">
        <v>0.25</v>
      </c>
      <c r="L2054" t="s">
        <v>2171</v>
      </c>
      <c r="M2054">
        <v>497</v>
      </c>
      <c r="N2054" t="s">
        <v>468</v>
      </c>
      <c r="O2054">
        <v>1760</v>
      </c>
      <c r="P2054" t="s">
        <v>439</v>
      </c>
      <c r="Q2054">
        <v>9</v>
      </c>
      <c r="R2054" t="s">
        <v>467</v>
      </c>
      <c r="S2054">
        <v>1000323</v>
      </c>
      <c r="T2054" t="s">
        <v>828</v>
      </c>
      <c r="U2054">
        <v>124</v>
      </c>
      <c r="V2054" s="230">
        <v>89.9</v>
      </c>
      <c r="W2054" s="230" t="s">
        <v>3919</v>
      </c>
      <c r="X2054" s="230">
        <v>25</v>
      </c>
    </row>
    <row r="2055" spans="1:24" hidden="1">
      <c r="A2055">
        <v>2482</v>
      </c>
      <c r="B2055" t="s">
        <v>2561</v>
      </c>
      <c r="C2055">
        <v>62046239000</v>
      </c>
      <c r="D2055" t="s">
        <v>510</v>
      </c>
      <c r="E2055" t="s">
        <v>420</v>
      </c>
      <c r="F2055">
        <v>93</v>
      </c>
      <c r="G2055" t="s">
        <v>3848</v>
      </c>
      <c r="H2055">
        <v>2</v>
      </c>
      <c r="I2055">
        <v>0.24199999999999999</v>
      </c>
      <c r="J2055">
        <v>1</v>
      </c>
      <c r="K2055">
        <v>0.24199999999999999</v>
      </c>
      <c r="L2055" t="s">
        <v>2171</v>
      </c>
      <c r="M2055">
        <v>497</v>
      </c>
      <c r="N2055" t="s">
        <v>468</v>
      </c>
      <c r="O2055">
        <v>1760</v>
      </c>
      <c r="P2055" t="s">
        <v>439</v>
      </c>
      <c r="Q2055">
        <v>9</v>
      </c>
      <c r="R2055" t="s">
        <v>467</v>
      </c>
      <c r="S2055">
        <v>1000323</v>
      </c>
      <c r="T2055" t="s">
        <v>821</v>
      </c>
      <c r="U2055">
        <v>3</v>
      </c>
      <c r="V2055" s="230">
        <v>89.9</v>
      </c>
      <c r="W2055" s="230" t="s">
        <v>3919</v>
      </c>
      <c r="X2055" s="230">
        <v>25</v>
      </c>
    </row>
    <row r="2056" spans="1:24" hidden="1">
      <c r="A2056">
        <v>2483</v>
      </c>
      <c r="B2056" t="s">
        <v>2562</v>
      </c>
      <c r="C2056">
        <v>61043300000</v>
      </c>
      <c r="D2056" t="s">
        <v>569</v>
      </c>
      <c r="E2056" t="s">
        <v>466</v>
      </c>
      <c r="F2056">
        <v>153</v>
      </c>
      <c r="G2056" t="s">
        <v>3848</v>
      </c>
      <c r="H2056">
        <v>2</v>
      </c>
      <c r="I2056">
        <v>0.45800000000000002</v>
      </c>
      <c r="J2056">
        <v>1</v>
      </c>
      <c r="K2056">
        <v>0.45800000000000002</v>
      </c>
      <c r="L2056" t="s">
        <v>2171</v>
      </c>
      <c r="M2056">
        <v>497</v>
      </c>
      <c r="N2056" t="s">
        <v>468</v>
      </c>
      <c r="O2056">
        <v>1760</v>
      </c>
      <c r="P2056" t="s">
        <v>425</v>
      </c>
      <c r="Q2056">
        <v>37</v>
      </c>
      <c r="R2056" t="s">
        <v>467</v>
      </c>
      <c r="S2056">
        <v>1000323</v>
      </c>
      <c r="T2056" t="s">
        <v>810</v>
      </c>
      <c r="U2056">
        <v>122</v>
      </c>
      <c r="V2056" s="230">
        <v>159.9</v>
      </c>
      <c r="W2056" s="230" t="s">
        <v>3920</v>
      </c>
      <c r="X2056" s="230">
        <v>14</v>
      </c>
    </row>
    <row r="2057" spans="1:24" hidden="1">
      <c r="A2057">
        <v>2484</v>
      </c>
      <c r="B2057" t="s">
        <v>2563</v>
      </c>
      <c r="C2057">
        <v>61043300000</v>
      </c>
      <c r="D2057" t="s">
        <v>569</v>
      </c>
      <c r="E2057" t="s">
        <v>466</v>
      </c>
      <c r="F2057">
        <v>153</v>
      </c>
      <c r="G2057" t="s">
        <v>3848</v>
      </c>
      <c r="H2057">
        <v>2</v>
      </c>
      <c r="I2057">
        <v>0.44400000000000001</v>
      </c>
      <c r="J2057">
        <v>1</v>
      </c>
      <c r="K2057">
        <v>0.44400000000000001</v>
      </c>
      <c r="L2057" t="s">
        <v>2171</v>
      </c>
      <c r="M2057">
        <v>497</v>
      </c>
      <c r="N2057" t="s">
        <v>468</v>
      </c>
      <c r="O2057">
        <v>1760</v>
      </c>
      <c r="P2057" t="s">
        <v>425</v>
      </c>
      <c r="Q2057">
        <v>37</v>
      </c>
      <c r="R2057" t="s">
        <v>467</v>
      </c>
      <c r="S2057">
        <v>1000323</v>
      </c>
      <c r="T2057" t="s">
        <v>828</v>
      </c>
      <c r="U2057">
        <v>124</v>
      </c>
      <c r="V2057" s="230">
        <v>119.9</v>
      </c>
      <c r="W2057" s="230" t="s">
        <v>1144</v>
      </c>
      <c r="X2057" s="230">
        <v>23</v>
      </c>
    </row>
    <row r="2058" spans="1:24" hidden="1">
      <c r="A2058">
        <v>2485</v>
      </c>
      <c r="B2058" t="s">
        <v>2564</v>
      </c>
      <c r="C2058">
        <v>61103099000</v>
      </c>
      <c r="D2058" t="s">
        <v>709</v>
      </c>
      <c r="E2058" t="s">
        <v>3690</v>
      </c>
      <c r="F2058">
        <v>89</v>
      </c>
      <c r="G2058" t="s">
        <v>3848</v>
      </c>
      <c r="H2058">
        <v>2</v>
      </c>
      <c r="I2058">
        <v>0.33400000000000002</v>
      </c>
      <c r="J2058">
        <v>1</v>
      </c>
      <c r="K2058">
        <v>0.33400000000000002</v>
      </c>
      <c r="L2058" t="s">
        <v>2171</v>
      </c>
      <c r="M2058">
        <v>497</v>
      </c>
      <c r="N2058" t="s">
        <v>468</v>
      </c>
      <c r="O2058">
        <v>1760</v>
      </c>
      <c r="P2058" t="s">
        <v>425</v>
      </c>
      <c r="Q2058">
        <v>37</v>
      </c>
      <c r="R2058" t="s">
        <v>467</v>
      </c>
      <c r="S2058">
        <v>1000323</v>
      </c>
      <c r="T2058" t="s">
        <v>810</v>
      </c>
      <c r="U2058">
        <v>122</v>
      </c>
      <c r="V2058" s="230">
        <v>129.9</v>
      </c>
      <c r="W2058" s="230" t="s">
        <v>1038</v>
      </c>
      <c r="X2058" s="230">
        <v>5</v>
      </c>
    </row>
    <row r="2059" spans="1:24" hidden="1">
      <c r="A2059">
        <v>2486</v>
      </c>
      <c r="B2059" t="s">
        <v>2565</v>
      </c>
      <c r="C2059">
        <v>61103099000</v>
      </c>
      <c r="D2059" t="s">
        <v>709</v>
      </c>
      <c r="E2059" t="s">
        <v>3690</v>
      </c>
      <c r="F2059">
        <v>89</v>
      </c>
      <c r="G2059" t="s">
        <v>3848</v>
      </c>
      <c r="H2059">
        <v>2</v>
      </c>
      <c r="I2059">
        <v>0.19600000000000001</v>
      </c>
      <c r="J2059">
        <v>1</v>
      </c>
      <c r="K2059">
        <v>0.19600000000000001</v>
      </c>
      <c r="L2059" t="s">
        <v>2171</v>
      </c>
      <c r="M2059">
        <v>497</v>
      </c>
      <c r="N2059" t="s">
        <v>468</v>
      </c>
      <c r="O2059">
        <v>1760</v>
      </c>
      <c r="P2059" t="s">
        <v>425</v>
      </c>
      <c r="Q2059">
        <v>37</v>
      </c>
      <c r="R2059" t="s">
        <v>467</v>
      </c>
      <c r="S2059">
        <v>1000323</v>
      </c>
      <c r="T2059" t="s">
        <v>810</v>
      </c>
      <c r="U2059">
        <v>122</v>
      </c>
      <c r="V2059" s="230">
        <v>79.900000000000006</v>
      </c>
      <c r="W2059" s="230" t="s">
        <v>1064</v>
      </c>
      <c r="X2059" s="230">
        <v>7</v>
      </c>
    </row>
    <row r="2060" spans="1:24" hidden="1">
      <c r="A2060">
        <v>2487</v>
      </c>
      <c r="B2060" t="s">
        <v>2566</v>
      </c>
      <c r="C2060">
        <v>61046300000</v>
      </c>
      <c r="D2060" t="s">
        <v>635</v>
      </c>
      <c r="E2060" t="s">
        <v>3671</v>
      </c>
      <c r="F2060">
        <v>54</v>
      </c>
      <c r="G2060" t="s">
        <v>3848</v>
      </c>
      <c r="H2060">
        <v>2</v>
      </c>
      <c r="I2060">
        <v>0.49199999999999999</v>
      </c>
      <c r="J2060">
        <v>1</v>
      </c>
      <c r="K2060">
        <v>0.49199999999999999</v>
      </c>
      <c r="L2060" t="s">
        <v>2171</v>
      </c>
      <c r="M2060">
        <v>497</v>
      </c>
      <c r="N2060" t="s">
        <v>468</v>
      </c>
      <c r="O2060">
        <v>1760</v>
      </c>
      <c r="P2060" t="s">
        <v>425</v>
      </c>
      <c r="Q2060">
        <v>37</v>
      </c>
      <c r="R2060" t="s">
        <v>467</v>
      </c>
      <c r="S2060">
        <v>1000323</v>
      </c>
      <c r="T2060" t="s">
        <v>821</v>
      </c>
      <c r="U2060">
        <v>3</v>
      </c>
      <c r="V2060" s="230">
        <v>129.9</v>
      </c>
      <c r="W2060" s="230" t="s">
        <v>1046</v>
      </c>
      <c r="X2060" s="230">
        <v>12</v>
      </c>
    </row>
    <row r="2061" spans="1:24" hidden="1">
      <c r="A2061">
        <v>2488</v>
      </c>
      <c r="B2061" t="s">
        <v>2567</v>
      </c>
      <c r="C2061">
        <v>61062000000</v>
      </c>
      <c r="D2061" t="s">
        <v>977</v>
      </c>
      <c r="E2061" t="s">
        <v>444</v>
      </c>
      <c r="F2061">
        <v>82</v>
      </c>
      <c r="G2061" t="s">
        <v>3848</v>
      </c>
      <c r="H2061">
        <v>2</v>
      </c>
      <c r="I2061">
        <v>0.15</v>
      </c>
      <c r="J2061">
        <v>1</v>
      </c>
      <c r="K2061">
        <v>0.15</v>
      </c>
      <c r="L2061" t="s">
        <v>2171</v>
      </c>
      <c r="M2061">
        <v>497</v>
      </c>
      <c r="N2061" t="s">
        <v>468</v>
      </c>
      <c r="O2061">
        <v>1760</v>
      </c>
      <c r="P2061" t="s">
        <v>425</v>
      </c>
      <c r="Q2061">
        <v>37</v>
      </c>
      <c r="R2061" t="s">
        <v>467</v>
      </c>
      <c r="S2061">
        <v>1000323</v>
      </c>
      <c r="T2061">
        <v>46</v>
      </c>
      <c r="U2061">
        <v>99</v>
      </c>
      <c r="V2061" s="230">
        <v>59.9</v>
      </c>
      <c r="W2061" s="230" t="s">
        <v>1046</v>
      </c>
      <c r="X2061" s="230">
        <v>12</v>
      </c>
    </row>
    <row r="2062" spans="1:24" hidden="1">
      <c r="A2062">
        <v>2489</v>
      </c>
      <c r="B2062" t="s">
        <v>2568</v>
      </c>
      <c r="C2062">
        <v>61099020000</v>
      </c>
      <c r="D2062" t="s">
        <v>604</v>
      </c>
      <c r="E2062" t="s">
        <v>329</v>
      </c>
      <c r="F2062">
        <v>249</v>
      </c>
      <c r="G2062" t="s">
        <v>3848</v>
      </c>
      <c r="H2062">
        <v>2</v>
      </c>
      <c r="I2062">
        <v>0.16</v>
      </c>
      <c r="J2062">
        <v>1</v>
      </c>
      <c r="K2062">
        <v>0.16</v>
      </c>
      <c r="L2062" t="s">
        <v>2171</v>
      </c>
      <c r="M2062">
        <v>497</v>
      </c>
      <c r="N2062" t="s">
        <v>468</v>
      </c>
      <c r="O2062">
        <v>1760</v>
      </c>
      <c r="P2062" t="s">
        <v>425</v>
      </c>
      <c r="Q2062">
        <v>37</v>
      </c>
      <c r="R2062" t="s">
        <v>467</v>
      </c>
      <c r="S2062">
        <v>1000323</v>
      </c>
      <c r="T2062" t="s">
        <v>858</v>
      </c>
      <c r="U2062">
        <v>1</v>
      </c>
      <c r="V2062" s="230">
        <v>69.900000000000006</v>
      </c>
      <c r="W2062" s="230" t="s">
        <v>1038</v>
      </c>
      <c r="X2062" s="230">
        <v>5</v>
      </c>
    </row>
    <row r="2063" spans="1:24" hidden="1">
      <c r="A2063">
        <v>2490</v>
      </c>
      <c r="B2063" t="s">
        <v>2569</v>
      </c>
      <c r="C2063">
        <v>61103099000</v>
      </c>
      <c r="D2063" t="s">
        <v>709</v>
      </c>
      <c r="E2063" t="s">
        <v>3690</v>
      </c>
      <c r="F2063">
        <v>89</v>
      </c>
      <c r="G2063" t="s">
        <v>3848</v>
      </c>
      <c r="H2063">
        <v>2</v>
      </c>
      <c r="I2063">
        <v>0.34799999999999998</v>
      </c>
      <c r="J2063">
        <v>1</v>
      </c>
      <c r="K2063">
        <v>0.34799999999999998</v>
      </c>
      <c r="L2063" t="s">
        <v>2171</v>
      </c>
      <c r="M2063">
        <v>497</v>
      </c>
      <c r="N2063" t="s">
        <v>468</v>
      </c>
      <c r="O2063">
        <v>1760</v>
      </c>
      <c r="P2063" t="s">
        <v>3876</v>
      </c>
      <c r="Q2063">
        <v>54</v>
      </c>
      <c r="R2063" t="s">
        <v>467</v>
      </c>
      <c r="S2063">
        <v>1000323</v>
      </c>
      <c r="T2063" t="s">
        <v>858</v>
      </c>
      <c r="U2063">
        <v>1</v>
      </c>
      <c r="V2063" s="230">
        <v>109.9</v>
      </c>
      <c r="W2063" s="230" t="s">
        <v>1144</v>
      </c>
      <c r="X2063" s="230">
        <v>23</v>
      </c>
    </row>
    <row r="2064" spans="1:24" hidden="1">
      <c r="A2064">
        <v>2491</v>
      </c>
      <c r="B2064" t="s">
        <v>2570</v>
      </c>
      <c r="C2064">
        <v>62046239000</v>
      </c>
      <c r="D2064" t="s">
        <v>510</v>
      </c>
      <c r="E2064" t="s">
        <v>420</v>
      </c>
      <c r="F2064">
        <v>93</v>
      </c>
      <c r="G2064" t="s">
        <v>3848</v>
      </c>
      <c r="H2064">
        <v>2</v>
      </c>
      <c r="I2064">
        <v>0.26800000000000002</v>
      </c>
      <c r="J2064">
        <v>1</v>
      </c>
      <c r="K2064">
        <v>0.26800000000000002</v>
      </c>
      <c r="L2064" t="s">
        <v>2171</v>
      </c>
      <c r="M2064">
        <v>497</v>
      </c>
      <c r="N2064" t="s">
        <v>468</v>
      </c>
      <c r="O2064">
        <v>1760</v>
      </c>
      <c r="P2064" t="s">
        <v>439</v>
      </c>
      <c r="Q2064">
        <v>9</v>
      </c>
      <c r="R2064" t="s">
        <v>467</v>
      </c>
      <c r="S2064">
        <v>1000323</v>
      </c>
      <c r="T2064" t="s">
        <v>828</v>
      </c>
      <c r="U2064">
        <v>124</v>
      </c>
      <c r="V2064" s="230">
        <v>89.9</v>
      </c>
      <c r="W2064" s="230" t="s">
        <v>1144</v>
      </c>
      <c r="X2064" s="230">
        <v>23</v>
      </c>
    </row>
    <row r="2065" spans="1:24" hidden="1">
      <c r="A2065">
        <v>2492</v>
      </c>
      <c r="B2065" t="s">
        <v>2571</v>
      </c>
      <c r="C2065">
        <v>61062000000</v>
      </c>
      <c r="D2065" t="s">
        <v>599</v>
      </c>
      <c r="E2065" t="s">
        <v>437</v>
      </c>
      <c r="F2065">
        <v>77</v>
      </c>
      <c r="G2065" t="s">
        <v>3848</v>
      </c>
      <c r="H2065">
        <v>2</v>
      </c>
      <c r="I2065">
        <v>9.6000000000000002E-2</v>
      </c>
      <c r="J2065">
        <v>1</v>
      </c>
      <c r="K2065">
        <v>9.6000000000000002E-2</v>
      </c>
      <c r="L2065" t="s">
        <v>2171</v>
      </c>
      <c r="M2065">
        <v>497</v>
      </c>
      <c r="N2065" t="s">
        <v>468</v>
      </c>
      <c r="O2065">
        <v>1760</v>
      </c>
      <c r="P2065" t="s">
        <v>425</v>
      </c>
      <c r="Q2065">
        <v>37</v>
      </c>
      <c r="R2065" t="s">
        <v>467</v>
      </c>
      <c r="S2065">
        <v>1000323</v>
      </c>
      <c r="T2065">
        <v>44</v>
      </c>
      <c r="U2065">
        <v>95</v>
      </c>
      <c r="V2065" s="230">
        <v>69.900000000000006</v>
      </c>
      <c r="W2065" s="230" t="s">
        <v>1053</v>
      </c>
      <c r="X2065" s="230">
        <v>17</v>
      </c>
    </row>
    <row r="2066" spans="1:24" hidden="1">
      <c r="A2066">
        <v>2493</v>
      </c>
      <c r="B2066" t="s">
        <v>2535</v>
      </c>
      <c r="C2066">
        <v>61099020000</v>
      </c>
      <c r="D2066" t="s">
        <v>604</v>
      </c>
      <c r="E2066" t="s">
        <v>329</v>
      </c>
      <c r="F2066">
        <v>249</v>
      </c>
      <c r="G2066" t="s">
        <v>3848</v>
      </c>
      <c r="H2066">
        <v>2</v>
      </c>
      <c r="I2066">
        <v>0.36599999999999999</v>
      </c>
      <c r="J2066">
        <v>1</v>
      </c>
      <c r="K2066">
        <v>0.36599999999999999</v>
      </c>
      <c r="L2066" t="s">
        <v>2171</v>
      </c>
      <c r="M2066">
        <v>497</v>
      </c>
      <c r="N2066" t="s">
        <v>468</v>
      </c>
      <c r="O2066">
        <v>1760</v>
      </c>
      <c r="P2066" t="s">
        <v>425</v>
      </c>
      <c r="Q2066">
        <v>37</v>
      </c>
      <c r="R2066" t="s">
        <v>467</v>
      </c>
      <c r="S2066">
        <v>1000323</v>
      </c>
      <c r="T2066" t="s">
        <v>858</v>
      </c>
      <c r="U2066">
        <v>1</v>
      </c>
      <c r="V2066" s="230">
        <v>199.9</v>
      </c>
      <c r="W2066" s="230" t="s">
        <v>3919</v>
      </c>
      <c r="X2066" s="230">
        <v>25</v>
      </c>
    </row>
    <row r="2067" spans="1:24" hidden="1">
      <c r="A2067">
        <v>2494</v>
      </c>
      <c r="B2067" t="s">
        <v>2572</v>
      </c>
      <c r="C2067">
        <v>61045300000</v>
      </c>
      <c r="D2067" t="s">
        <v>495</v>
      </c>
      <c r="E2067" t="s">
        <v>443</v>
      </c>
      <c r="F2067">
        <v>53</v>
      </c>
      <c r="G2067" t="s">
        <v>3848</v>
      </c>
      <c r="H2067">
        <v>2</v>
      </c>
      <c r="I2067">
        <v>0.35399999999999998</v>
      </c>
      <c r="J2067">
        <v>1</v>
      </c>
      <c r="K2067">
        <v>0.35399999999999998</v>
      </c>
      <c r="L2067" t="s">
        <v>2171</v>
      </c>
      <c r="M2067">
        <v>497</v>
      </c>
      <c r="N2067" t="s">
        <v>468</v>
      </c>
      <c r="O2067">
        <v>1760</v>
      </c>
      <c r="P2067" t="s">
        <v>425</v>
      </c>
      <c r="Q2067">
        <v>37</v>
      </c>
      <c r="R2067" t="s">
        <v>467</v>
      </c>
      <c r="S2067">
        <v>1000323</v>
      </c>
      <c r="T2067" t="s">
        <v>810</v>
      </c>
      <c r="U2067">
        <v>122</v>
      </c>
      <c r="V2067" s="230">
        <v>139.9</v>
      </c>
      <c r="W2067" s="230" t="s">
        <v>1053</v>
      </c>
      <c r="X2067" s="230">
        <v>17</v>
      </c>
    </row>
    <row r="2068" spans="1:24" hidden="1">
      <c r="A2068">
        <v>2495</v>
      </c>
      <c r="B2068" t="s">
        <v>2573</v>
      </c>
      <c r="C2068">
        <v>61046300000</v>
      </c>
      <c r="D2068" t="s">
        <v>635</v>
      </c>
      <c r="E2068" t="s">
        <v>3671</v>
      </c>
      <c r="F2068">
        <v>54</v>
      </c>
      <c r="G2068" t="s">
        <v>3848</v>
      </c>
      <c r="H2068">
        <v>2</v>
      </c>
      <c r="I2068">
        <v>0.63600000000000001</v>
      </c>
      <c r="J2068">
        <v>1</v>
      </c>
      <c r="K2068">
        <v>0.63600000000000001</v>
      </c>
      <c r="L2068" t="s">
        <v>2171</v>
      </c>
      <c r="M2068">
        <v>497</v>
      </c>
      <c r="N2068" t="s">
        <v>468</v>
      </c>
      <c r="O2068">
        <v>1760</v>
      </c>
      <c r="P2068" t="s">
        <v>425</v>
      </c>
      <c r="Q2068">
        <v>37</v>
      </c>
      <c r="R2068" t="s">
        <v>467</v>
      </c>
      <c r="S2068">
        <v>1000323</v>
      </c>
      <c r="T2068">
        <v>48</v>
      </c>
      <c r="U2068">
        <v>101</v>
      </c>
      <c r="V2068" s="230">
        <v>129.9</v>
      </c>
      <c r="W2068" s="230" t="s">
        <v>1050</v>
      </c>
      <c r="X2068" s="230">
        <v>20</v>
      </c>
    </row>
    <row r="2069" spans="1:24" hidden="1">
      <c r="A2069">
        <v>2496</v>
      </c>
      <c r="B2069" t="s">
        <v>2574</v>
      </c>
      <c r="C2069">
        <v>61099020000</v>
      </c>
      <c r="D2069" t="s">
        <v>604</v>
      </c>
      <c r="E2069" t="s">
        <v>329</v>
      </c>
      <c r="F2069">
        <v>249</v>
      </c>
      <c r="G2069" t="s">
        <v>3848</v>
      </c>
      <c r="H2069">
        <v>2</v>
      </c>
      <c r="I2069">
        <v>0.11</v>
      </c>
      <c r="J2069">
        <v>1</v>
      </c>
      <c r="K2069">
        <v>0.11</v>
      </c>
      <c r="L2069" t="s">
        <v>2171</v>
      </c>
      <c r="M2069">
        <v>497</v>
      </c>
      <c r="N2069" t="s">
        <v>468</v>
      </c>
      <c r="O2069">
        <v>1760</v>
      </c>
      <c r="P2069" t="s">
        <v>425</v>
      </c>
      <c r="Q2069">
        <v>37</v>
      </c>
      <c r="R2069" t="s">
        <v>467</v>
      </c>
      <c r="S2069">
        <v>1000323</v>
      </c>
      <c r="T2069" t="s">
        <v>825</v>
      </c>
      <c r="U2069">
        <v>119</v>
      </c>
      <c r="V2069" s="230">
        <v>89.9</v>
      </c>
      <c r="W2069" s="230" t="s">
        <v>1144</v>
      </c>
      <c r="X2069" s="230">
        <v>23</v>
      </c>
    </row>
    <row r="2070" spans="1:24" hidden="1">
      <c r="A2070">
        <v>2497</v>
      </c>
      <c r="B2070" t="s">
        <v>2575</v>
      </c>
      <c r="C2070">
        <v>61103099000</v>
      </c>
      <c r="D2070" t="s">
        <v>709</v>
      </c>
      <c r="E2070" t="s">
        <v>3690</v>
      </c>
      <c r="F2070">
        <v>89</v>
      </c>
      <c r="G2070" t="s">
        <v>3848</v>
      </c>
      <c r="H2070">
        <v>2</v>
      </c>
      <c r="I2070">
        <v>0.14799999999999999</v>
      </c>
      <c r="J2070">
        <v>1</v>
      </c>
      <c r="K2070">
        <v>0.14799999999999999</v>
      </c>
      <c r="L2070" t="s">
        <v>2171</v>
      </c>
      <c r="M2070">
        <v>497</v>
      </c>
      <c r="N2070" t="s">
        <v>468</v>
      </c>
      <c r="O2070">
        <v>1760</v>
      </c>
      <c r="P2070" t="s">
        <v>425</v>
      </c>
      <c r="Q2070">
        <v>37</v>
      </c>
      <c r="R2070" t="s">
        <v>467</v>
      </c>
      <c r="S2070">
        <v>1000323</v>
      </c>
      <c r="T2070" t="s">
        <v>858</v>
      </c>
      <c r="U2070">
        <v>1</v>
      </c>
      <c r="V2070" s="230">
        <v>79.900000000000006</v>
      </c>
      <c r="W2070" s="230" t="s">
        <v>3920</v>
      </c>
      <c r="X2070" s="230">
        <v>14</v>
      </c>
    </row>
    <row r="2071" spans="1:24" hidden="1">
      <c r="A2071">
        <v>2498</v>
      </c>
      <c r="B2071" t="s">
        <v>2576</v>
      </c>
      <c r="C2071">
        <v>61044300000</v>
      </c>
      <c r="D2071" t="s">
        <v>541</v>
      </c>
      <c r="E2071" t="s">
        <v>426</v>
      </c>
      <c r="F2071">
        <v>43</v>
      </c>
      <c r="G2071" t="s">
        <v>3848</v>
      </c>
      <c r="H2071">
        <v>2</v>
      </c>
      <c r="I2071">
        <v>0.41599999999999998</v>
      </c>
      <c r="J2071">
        <v>1</v>
      </c>
      <c r="K2071">
        <v>0.41599999999999998</v>
      </c>
      <c r="L2071" t="s">
        <v>2171</v>
      </c>
      <c r="M2071">
        <v>497</v>
      </c>
      <c r="N2071" t="s">
        <v>468</v>
      </c>
      <c r="O2071">
        <v>1760</v>
      </c>
      <c r="P2071" t="s">
        <v>425</v>
      </c>
      <c r="Q2071">
        <v>37</v>
      </c>
      <c r="R2071" t="s">
        <v>467</v>
      </c>
      <c r="S2071">
        <v>1000323</v>
      </c>
      <c r="T2071" t="s">
        <v>858</v>
      </c>
      <c r="U2071">
        <v>1</v>
      </c>
      <c r="V2071" s="230">
        <v>169.9</v>
      </c>
      <c r="W2071" s="230" t="s">
        <v>3919</v>
      </c>
      <c r="X2071" s="230">
        <v>25</v>
      </c>
    </row>
    <row r="2072" spans="1:24" hidden="1">
      <c r="A2072">
        <v>2499</v>
      </c>
      <c r="B2072" t="s">
        <v>2577</v>
      </c>
      <c r="C2072">
        <v>61044900000</v>
      </c>
      <c r="D2072" t="s">
        <v>590</v>
      </c>
      <c r="E2072" t="s">
        <v>426</v>
      </c>
      <c r="F2072">
        <v>43</v>
      </c>
      <c r="G2072" t="s">
        <v>3848</v>
      </c>
      <c r="H2072">
        <v>2</v>
      </c>
      <c r="I2072">
        <v>0.55400000000000005</v>
      </c>
      <c r="J2072">
        <v>1</v>
      </c>
      <c r="K2072">
        <v>0.55400000000000005</v>
      </c>
      <c r="L2072" t="s">
        <v>2171</v>
      </c>
      <c r="M2072">
        <v>497</v>
      </c>
      <c r="N2072" t="s">
        <v>468</v>
      </c>
      <c r="O2072">
        <v>1760</v>
      </c>
      <c r="P2072" t="s">
        <v>431</v>
      </c>
      <c r="Q2072">
        <v>53</v>
      </c>
      <c r="R2072" t="s">
        <v>467</v>
      </c>
      <c r="S2072">
        <v>1000323</v>
      </c>
      <c r="T2072" t="s">
        <v>858</v>
      </c>
      <c r="U2072">
        <v>1</v>
      </c>
      <c r="V2072" s="230">
        <v>179.9</v>
      </c>
      <c r="W2072" s="230" t="s">
        <v>1063</v>
      </c>
      <c r="X2072" s="230">
        <v>13</v>
      </c>
    </row>
    <row r="2073" spans="1:24" hidden="1">
      <c r="A2073">
        <v>2500</v>
      </c>
      <c r="B2073" t="s">
        <v>2578</v>
      </c>
      <c r="C2073">
        <v>61044300000</v>
      </c>
      <c r="D2073" t="s">
        <v>541</v>
      </c>
      <c r="E2073" t="s">
        <v>426</v>
      </c>
      <c r="F2073">
        <v>43</v>
      </c>
      <c r="G2073" t="s">
        <v>3848</v>
      </c>
      <c r="H2073">
        <v>2</v>
      </c>
      <c r="I2073">
        <v>0.29599999999999999</v>
      </c>
      <c r="J2073">
        <v>1</v>
      </c>
      <c r="K2073">
        <v>0.29599999999999999</v>
      </c>
      <c r="L2073" t="s">
        <v>2171</v>
      </c>
      <c r="M2073">
        <v>497</v>
      </c>
      <c r="N2073" t="s">
        <v>468</v>
      </c>
      <c r="O2073">
        <v>1760</v>
      </c>
      <c r="P2073" t="s">
        <v>3961</v>
      </c>
      <c r="Q2073" t="s">
        <v>3935</v>
      </c>
      <c r="R2073" t="s">
        <v>467</v>
      </c>
      <c r="S2073">
        <v>1000323</v>
      </c>
      <c r="T2073" t="s">
        <v>810</v>
      </c>
      <c r="U2073">
        <v>122</v>
      </c>
      <c r="V2073" s="230">
        <v>79.900000000000006</v>
      </c>
      <c r="W2073" s="230" t="s">
        <v>1055</v>
      </c>
      <c r="X2073" s="230">
        <v>3</v>
      </c>
    </row>
    <row r="2074" spans="1:24" hidden="1">
      <c r="A2074">
        <v>2501</v>
      </c>
      <c r="B2074" t="s">
        <v>2579</v>
      </c>
      <c r="C2074">
        <v>61062000000</v>
      </c>
      <c r="D2074" t="s">
        <v>599</v>
      </c>
      <c r="E2074" t="s">
        <v>437</v>
      </c>
      <c r="F2074">
        <v>77</v>
      </c>
      <c r="G2074" t="s">
        <v>3848</v>
      </c>
      <c r="H2074">
        <v>2</v>
      </c>
      <c r="I2074">
        <v>0.19</v>
      </c>
      <c r="J2074">
        <v>1</v>
      </c>
      <c r="K2074">
        <v>0.19</v>
      </c>
      <c r="L2074" t="s">
        <v>2171</v>
      </c>
      <c r="M2074">
        <v>497</v>
      </c>
      <c r="N2074" t="s">
        <v>468</v>
      </c>
      <c r="O2074">
        <v>1760</v>
      </c>
      <c r="P2074" t="s">
        <v>425</v>
      </c>
      <c r="Q2074">
        <v>37</v>
      </c>
      <c r="R2074" t="s">
        <v>467</v>
      </c>
      <c r="S2074">
        <v>1000323</v>
      </c>
      <c r="T2074">
        <v>52</v>
      </c>
      <c r="U2074">
        <v>106</v>
      </c>
      <c r="V2074" s="230">
        <v>99.9</v>
      </c>
      <c r="W2074" s="230" t="s">
        <v>1050</v>
      </c>
      <c r="X2074" s="230">
        <v>20</v>
      </c>
    </row>
    <row r="2075" spans="1:24" hidden="1">
      <c r="A2075">
        <v>2502</v>
      </c>
      <c r="B2075" t="s">
        <v>2580</v>
      </c>
      <c r="C2075">
        <v>61045200000</v>
      </c>
      <c r="D2075" t="s">
        <v>639</v>
      </c>
      <c r="E2075" t="s">
        <v>443</v>
      </c>
      <c r="F2075">
        <v>53</v>
      </c>
      <c r="G2075" t="s">
        <v>3848</v>
      </c>
      <c r="H2075">
        <v>2</v>
      </c>
      <c r="I2075">
        <v>0.16200000000000001</v>
      </c>
      <c r="J2075">
        <v>1</v>
      </c>
      <c r="K2075">
        <v>0.16200000000000001</v>
      </c>
      <c r="L2075" t="s">
        <v>2171</v>
      </c>
      <c r="M2075">
        <v>497</v>
      </c>
      <c r="N2075" t="s">
        <v>468</v>
      </c>
      <c r="O2075">
        <v>1760</v>
      </c>
      <c r="P2075" t="s">
        <v>439</v>
      </c>
      <c r="Q2075">
        <v>9</v>
      </c>
      <c r="R2075" t="s">
        <v>467</v>
      </c>
      <c r="S2075">
        <v>1000323</v>
      </c>
      <c r="T2075" t="s">
        <v>810</v>
      </c>
      <c r="U2075">
        <v>122</v>
      </c>
      <c r="V2075" s="230">
        <v>49.9</v>
      </c>
      <c r="W2075" s="230" t="s">
        <v>3919</v>
      </c>
      <c r="X2075" s="230">
        <v>25</v>
      </c>
    </row>
    <row r="2076" spans="1:24" hidden="1">
      <c r="A2076">
        <v>2503</v>
      </c>
      <c r="B2076" t="s">
        <v>2581</v>
      </c>
      <c r="C2076">
        <v>61045200000</v>
      </c>
      <c r="D2076" t="s">
        <v>639</v>
      </c>
      <c r="E2076" t="s">
        <v>443</v>
      </c>
      <c r="F2076">
        <v>53</v>
      </c>
      <c r="G2076" t="s">
        <v>3848</v>
      </c>
      <c r="H2076">
        <v>2</v>
      </c>
      <c r="I2076">
        <v>0.16200000000000001</v>
      </c>
      <c r="J2076">
        <v>1</v>
      </c>
      <c r="K2076">
        <v>0.16200000000000001</v>
      </c>
      <c r="L2076" t="s">
        <v>2171</v>
      </c>
      <c r="M2076">
        <v>497</v>
      </c>
      <c r="N2076" t="s">
        <v>468</v>
      </c>
      <c r="O2076">
        <v>1760</v>
      </c>
      <c r="P2076" t="s">
        <v>439</v>
      </c>
      <c r="Q2076">
        <v>9</v>
      </c>
      <c r="R2076" t="s">
        <v>467</v>
      </c>
      <c r="S2076">
        <v>1000323</v>
      </c>
      <c r="T2076" t="s">
        <v>810</v>
      </c>
      <c r="U2076">
        <v>122</v>
      </c>
      <c r="V2076" s="230">
        <v>49.9</v>
      </c>
      <c r="W2076" s="230" t="s">
        <v>3919</v>
      </c>
      <c r="X2076" s="230">
        <v>25</v>
      </c>
    </row>
    <row r="2077" spans="1:24" hidden="1">
      <c r="A2077">
        <v>2504</v>
      </c>
      <c r="B2077" t="s">
        <v>2582</v>
      </c>
      <c r="C2077">
        <v>62046239000</v>
      </c>
      <c r="D2077" t="s">
        <v>510</v>
      </c>
      <c r="E2077" t="s">
        <v>420</v>
      </c>
      <c r="F2077">
        <v>93</v>
      </c>
      <c r="G2077" t="s">
        <v>3848</v>
      </c>
      <c r="H2077">
        <v>2</v>
      </c>
      <c r="I2077">
        <v>0.20399999999999999</v>
      </c>
      <c r="J2077">
        <v>1</v>
      </c>
      <c r="K2077">
        <v>0.20399999999999999</v>
      </c>
      <c r="L2077" t="s">
        <v>2171</v>
      </c>
      <c r="M2077">
        <v>497</v>
      </c>
      <c r="N2077" t="s">
        <v>468</v>
      </c>
      <c r="O2077">
        <v>1760</v>
      </c>
      <c r="P2077" t="s">
        <v>439</v>
      </c>
      <c r="Q2077">
        <v>9</v>
      </c>
      <c r="R2077" t="s">
        <v>467</v>
      </c>
      <c r="S2077">
        <v>1000323</v>
      </c>
      <c r="T2077" t="s">
        <v>858</v>
      </c>
      <c r="U2077">
        <v>1</v>
      </c>
      <c r="V2077" s="230">
        <v>59.9</v>
      </c>
      <c r="W2077" s="230" t="s">
        <v>3919</v>
      </c>
      <c r="X2077" s="230">
        <v>25</v>
      </c>
    </row>
    <row r="2078" spans="1:24" hidden="1">
      <c r="A2078">
        <v>2505</v>
      </c>
      <c r="B2078" t="s">
        <v>2583</v>
      </c>
      <c r="C2078">
        <v>62046318000</v>
      </c>
      <c r="D2078" t="s">
        <v>511</v>
      </c>
      <c r="E2078" t="s">
        <v>420</v>
      </c>
      <c r="F2078">
        <v>93</v>
      </c>
      <c r="G2078" t="s">
        <v>3848</v>
      </c>
      <c r="H2078">
        <v>2</v>
      </c>
      <c r="I2078">
        <v>0.312</v>
      </c>
      <c r="J2078">
        <v>1</v>
      </c>
      <c r="K2078">
        <v>0.312</v>
      </c>
      <c r="L2078" t="s">
        <v>2171</v>
      </c>
      <c r="M2078">
        <v>497</v>
      </c>
      <c r="N2078" t="s">
        <v>468</v>
      </c>
      <c r="O2078">
        <v>1760</v>
      </c>
      <c r="P2078" t="s">
        <v>425</v>
      </c>
      <c r="Q2078">
        <v>37</v>
      </c>
      <c r="R2078" t="s">
        <v>467</v>
      </c>
      <c r="S2078">
        <v>1000323</v>
      </c>
      <c r="T2078" t="s">
        <v>810</v>
      </c>
      <c r="U2078">
        <v>122</v>
      </c>
      <c r="V2078" s="230">
        <v>79.900000000000006</v>
      </c>
      <c r="W2078" s="230" t="s">
        <v>1064</v>
      </c>
      <c r="X2078" s="230">
        <v>7</v>
      </c>
    </row>
    <row r="2079" spans="1:24" hidden="1">
      <c r="A2079">
        <v>2506</v>
      </c>
      <c r="B2079" t="s">
        <v>2584</v>
      </c>
      <c r="C2079">
        <v>62046318000</v>
      </c>
      <c r="D2079" t="s">
        <v>511</v>
      </c>
      <c r="E2079" t="s">
        <v>420</v>
      </c>
      <c r="F2079">
        <v>93</v>
      </c>
      <c r="G2079" t="s">
        <v>3848</v>
      </c>
      <c r="H2079">
        <v>2</v>
      </c>
      <c r="I2079">
        <v>0.29599999999999999</v>
      </c>
      <c r="J2079">
        <v>1</v>
      </c>
      <c r="K2079">
        <v>0.29599999999999999</v>
      </c>
      <c r="L2079" t="s">
        <v>2171</v>
      </c>
      <c r="M2079">
        <v>497</v>
      </c>
      <c r="N2079" t="s">
        <v>468</v>
      </c>
      <c r="O2079">
        <v>1760</v>
      </c>
      <c r="P2079" t="s">
        <v>3876</v>
      </c>
      <c r="Q2079">
        <v>54</v>
      </c>
      <c r="R2079" t="s">
        <v>467</v>
      </c>
      <c r="S2079">
        <v>1000323</v>
      </c>
      <c r="T2079" t="s">
        <v>858</v>
      </c>
      <c r="U2079">
        <v>1</v>
      </c>
      <c r="V2079" s="230">
        <v>79.900000000000006</v>
      </c>
      <c r="W2079" s="230" t="s">
        <v>3919</v>
      </c>
      <c r="X2079" s="230">
        <v>25</v>
      </c>
    </row>
    <row r="2080" spans="1:24" hidden="1">
      <c r="A2080">
        <v>2507</v>
      </c>
      <c r="B2080" t="s">
        <v>2585</v>
      </c>
      <c r="C2080">
        <v>61046200000</v>
      </c>
      <c r="D2080" t="s">
        <v>588</v>
      </c>
      <c r="E2080" t="s">
        <v>442</v>
      </c>
      <c r="F2080">
        <v>24</v>
      </c>
      <c r="G2080" t="s">
        <v>3848</v>
      </c>
      <c r="H2080">
        <v>2</v>
      </c>
      <c r="I2080">
        <v>0.108</v>
      </c>
      <c r="J2080">
        <v>1</v>
      </c>
      <c r="K2080">
        <v>0.108</v>
      </c>
      <c r="L2080" t="s">
        <v>2171</v>
      </c>
      <c r="M2080">
        <v>497</v>
      </c>
      <c r="N2080" t="s">
        <v>468</v>
      </c>
      <c r="O2080">
        <v>1760</v>
      </c>
      <c r="P2080" t="s">
        <v>439</v>
      </c>
      <c r="Q2080">
        <v>9</v>
      </c>
      <c r="R2080" t="s">
        <v>467</v>
      </c>
      <c r="S2080">
        <v>1000323</v>
      </c>
      <c r="T2080" t="s">
        <v>858</v>
      </c>
      <c r="U2080">
        <v>1</v>
      </c>
      <c r="V2080" s="230">
        <v>49.9</v>
      </c>
      <c r="W2080" s="230" t="s">
        <v>1046</v>
      </c>
      <c r="X2080" s="230">
        <v>12</v>
      </c>
    </row>
    <row r="2081" spans="1:24" hidden="1">
      <c r="A2081">
        <v>2508</v>
      </c>
      <c r="B2081" t="s">
        <v>2586</v>
      </c>
      <c r="C2081">
        <v>61099020000</v>
      </c>
      <c r="D2081" t="s">
        <v>604</v>
      </c>
      <c r="E2081" t="s">
        <v>329</v>
      </c>
      <c r="F2081">
        <v>249</v>
      </c>
      <c r="G2081" t="s">
        <v>3848</v>
      </c>
      <c r="H2081">
        <v>2</v>
      </c>
      <c r="I2081">
        <v>0.13400000000000001</v>
      </c>
      <c r="J2081">
        <v>1</v>
      </c>
      <c r="K2081">
        <v>0.13400000000000001</v>
      </c>
      <c r="L2081" t="s">
        <v>2171</v>
      </c>
      <c r="M2081">
        <v>497</v>
      </c>
      <c r="N2081" t="s">
        <v>468</v>
      </c>
      <c r="O2081">
        <v>1760</v>
      </c>
      <c r="P2081" t="s">
        <v>425</v>
      </c>
      <c r="Q2081">
        <v>37</v>
      </c>
      <c r="R2081" t="s">
        <v>467</v>
      </c>
      <c r="S2081">
        <v>1000323</v>
      </c>
      <c r="T2081" t="s">
        <v>810</v>
      </c>
      <c r="U2081">
        <v>122</v>
      </c>
      <c r="V2081" s="230">
        <v>49.9</v>
      </c>
      <c r="W2081" s="230" t="s">
        <v>1055</v>
      </c>
      <c r="X2081" s="230">
        <v>3</v>
      </c>
    </row>
    <row r="2082" spans="1:24" hidden="1">
      <c r="A2082">
        <v>2509</v>
      </c>
      <c r="B2082" t="s">
        <v>2587</v>
      </c>
      <c r="C2082">
        <v>61099020000</v>
      </c>
      <c r="D2082" t="s">
        <v>508</v>
      </c>
      <c r="E2082" t="s">
        <v>453</v>
      </c>
      <c r="F2082">
        <v>73</v>
      </c>
      <c r="G2082" t="s">
        <v>3848</v>
      </c>
      <c r="H2082">
        <v>2</v>
      </c>
      <c r="I2082">
        <v>0.20599999999999999</v>
      </c>
      <c r="J2082">
        <v>1</v>
      </c>
      <c r="K2082">
        <v>0.20599999999999999</v>
      </c>
      <c r="L2082" t="s">
        <v>2171</v>
      </c>
      <c r="M2082">
        <v>497</v>
      </c>
      <c r="N2082" t="s">
        <v>468</v>
      </c>
      <c r="O2082">
        <v>1760</v>
      </c>
      <c r="P2082" t="s">
        <v>3879</v>
      </c>
      <c r="Q2082">
        <v>57</v>
      </c>
      <c r="R2082" t="s">
        <v>467</v>
      </c>
      <c r="S2082">
        <v>1000323</v>
      </c>
      <c r="T2082" t="s">
        <v>821</v>
      </c>
      <c r="U2082">
        <v>3</v>
      </c>
      <c r="V2082" s="230">
        <v>35.9</v>
      </c>
      <c r="W2082" s="230" t="s">
        <v>1046</v>
      </c>
      <c r="X2082" s="230">
        <v>12</v>
      </c>
    </row>
    <row r="2083" spans="1:24" hidden="1">
      <c r="A2083">
        <v>2510</v>
      </c>
      <c r="B2083" t="s">
        <v>2588</v>
      </c>
      <c r="C2083">
        <v>61109090000</v>
      </c>
      <c r="D2083" t="s">
        <v>712</v>
      </c>
      <c r="E2083" t="s">
        <v>3690</v>
      </c>
      <c r="F2083">
        <v>89</v>
      </c>
      <c r="G2083" t="s">
        <v>3848</v>
      </c>
      <c r="H2083">
        <v>2</v>
      </c>
      <c r="I2083">
        <v>0.41799999999999998</v>
      </c>
      <c r="J2083">
        <v>1</v>
      </c>
      <c r="K2083">
        <v>0.41799999999999998</v>
      </c>
      <c r="L2083" t="s">
        <v>2171</v>
      </c>
      <c r="M2083">
        <v>497</v>
      </c>
      <c r="N2083" t="s">
        <v>468</v>
      </c>
      <c r="O2083">
        <v>1760</v>
      </c>
      <c r="P2083" t="s">
        <v>431</v>
      </c>
      <c r="Q2083">
        <v>53</v>
      </c>
      <c r="R2083" t="s">
        <v>467</v>
      </c>
      <c r="S2083">
        <v>1000323</v>
      </c>
      <c r="T2083" t="s">
        <v>821</v>
      </c>
      <c r="U2083">
        <v>3</v>
      </c>
      <c r="V2083" s="230">
        <v>109.9</v>
      </c>
      <c r="W2083" s="230" t="s">
        <v>1048</v>
      </c>
      <c r="X2083" s="230">
        <v>4</v>
      </c>
    </row>
    <row r="2084" spans="1:24" hidden="1">
      <c r="A2084">
        <v>2511</v>
      </c>
      <c r="B2084" t="s">
        <v>2589</v>
      </c>
      <c r="C2084">
        <v>61044300000</v>
      </c>
      <c r="D2084" t="s">
        <v>541</v>
      </c>
      <c r="E2084" t="s">
        <v>426</v>
      </c>
      <c r="F2084">
        <v>43</v>
      </c>
      <c r="G2084" t="s">
        <v>3848</v>
      </c>
      <c r="H2084">
        <v>2</v>
      </c>
      <c r="I2084">
        <v>0.36399999999999999</v>
      </c>
      <c r="J2084">
        <v>1</v>
      </c>
      <c r="K2084">
        <v>0.36399999999999999</v>
      </c>
      <c r="L2084" t="s">
        <v>2171</v>
      </c>
      <c r="M2084">
        <v>497</v>
      </c>
      <c r="N2084" t="s">
        <v>468</v>
      </c>
      <c r="O2084">
        <v>1760</v>
      </c>
      <c r="P2084" t="s">
        <v>3856</v>
      </c>
      <c r="Q2084">
        <v>13</v>
      </c>
      <c r="R2084" t="s">
        <v>467</v>
      </c>
      <c r="S2084">
        <v>1000323</v>
      </c>
      <c r="T2084" t="s">
        <v>825</v>
      </c>
      <c r="U2084">
        <v>119</v>
      </c>
      <c r="V2084" s="230">
        <v>169.9</v>
      </c>
      <c r="W2084" s="230" t="s">
        <v>1063</v>
      </c>
      <c r="X2084" s="230">
        <v>13</v>
      </c>
    </row>
    <row r="2085" spans="1:24" hidden="1">
      <c r="A2085">
        <v>2512</v>
      </c>
      <c r="B2085" t="s">
        <v>2590</v>
      </c>
      <c r="C2085">
        <v>61099020000</v>
      </c>
      <c r="D2085" t="s">
        <v>604</v>
      </c>
      <c r="E2085" t="s">
        <v>329</v>
      </c>
      <c r="F2085">
        <v>249</v>
      </c>
      <c r="G2085" t="s">
        <v>3848</v>
      </c>
      <c r="H2085">
        <v>2</v>
      </c>
      <c r="I2085">
        <v>6.2E-2</v>
      </c>
      <c r="J2085">
        <v>1</v>
      </c>
      <c r="K2085">
        <v>6.2E-2</v>
      </c>
      <c r="L2085" t="s">
        <v>2171</v>
      </c>
      <c r="M2085">
        <v>497</v>
      </c>
      <c r="N2085" t="s">
        <v>468</v>
      </c>
      <c r="O2085">
        <v>1760</v>
      </c>
      <c r="P2085" t="s">
        <v>425</v>
      </c>
      <c r="Q2085">
        <v>37</v>
      </c>
      <c r="R2085" t="s">
        <v>467</v>
      </c>
      <c r="S2085">
        <v>1000323</v>
      </c>
      <c r="T2085" t="s">
        <v>810</v>
      </c>
      <c r="U2085">
        <v>122</v>
      </c>
      <c r="V2085" s="230">
        <v>79.900000000000006</v>
      </c>
      <c r="W2085" s="230" t="s">
        <v>1063</v>
      </c>
      <c r="X2085" s="230">
        <v>13</v>
      </c>
    </row>
    <row r="2086" spans="1:24" hidden="1">
      <c r="A2086">
        <v>2513</v>
      </c>
      <c r="B2086" t="s">
        <v>2591</v>
      </c>
      <c r="C2086">
        <v>61044300000</v>
      </c>
      <c r="D2086" t="s">
        <v>541</v>
      </c>
      <c r="E2086" t="s">
        <v>426</v>
      </c>
      <c r="F2086">
        <v>43</v>
      </c>
      <c r="G2086" t="s">
        <v>3848</v>
      </c>
      <c r="H2086">
        <v>2</v>
      </c>
      <c r="I2086">
        <v>0.55000000000000004</v>
      </c>
      <c r="J2086">
        <v>1</v>
      </c>
      <c r="K2086">
        <v>0.55000000000000004</v>
      </c>
      <c r="L2086" t="s">
        <v>2171</v>
      </c>
      <c r="M2086">
        <v>497</v>
      </c>
      <c r="N2086" t="s">
        <v>468</v>
      </c>
      <c r="O2086">
        <v>1760</v>
      </c>
      <c r="P2086" t="s">
        <v>425</v>
      </c>
      <c r="Q2086">
        <v>37</v>
      </c>
      <c r="R2086" t="s">
        <v>467</v>
      </c>
      <c r="S2086">
        <v>1000323</v>
      </c>
      <c r="T2086" t="s">
        <v>825</v>
      </c>
      <c r="U2086">
        <v>119</v>
      </c>
      <c r="V2086" s="230">
        <v>199.9</v>
      </c>
      <c r="W2086" s="230" t="s">
        <v>1064</v>
      </c>
      <c r="X2086" s="230">
        <v>7</v>
      </c>
    </row>
    <row r="2087" spans="1:24" hidden="1">
      <c r="A2087">
        <v>2514</v>
      </c>
      <c r="B2087" t="s">
        <v>2592</v>
      </c>
      <c r="C2087">
        <v>61044200000</v>
      </c>
      <c r="D2087" t="s">
        <v>506</v>
      </c>
      <c r="E2087" t="s">
        <v>426</v>
      </c>
      <c r="F2087">
        <v>43</v>
      </c>
      <c r="G2087" t="s">
        <v>3848</v>
      </c>
      <c r="H2087">
        <v>2</v>
      </c>
      <c r="I2087">
        <v>0.254</v>
      </c>
      <c r="J2087">
        <v>1</v>
      </c>
      <c r="K2087">
        <v>0.254</v>
      </c>
      <c r="L2087" t="s">
        <v>2171</v>
      </c>
      <c r="M2087">
        <v>497</v>
      </c>
      <c r="N2087" t="s">
        <v>468</v>
      </c>
      <c r="O2087">
        <v>1760</v>
      </c>
      <c r="P2087" t="s">
        <v>439</v>
      </c>
      <c r="Q2087">
        <v>9</v>
      </c>
      <c r="R2087" t="s">
        <v>467</v>
      </c>
      <c r="S2087">
        <v>1000323</v>
      </c>
      <c r="T2087" t="s">
        <v>828</v>
      </c>
      <c r="U2087">
        <v>124</v>
      </c>
      <c r="V2087" s="230">
        <v>119.9</v>
      </c>
      <c r="W2087" s="230" t="s">
        <v>3916</v>
      </c>
      <c r="X2087" s="230">
        <v>10</v>
      </c>
    </row>
    <row r="2088" spans="1:24" hidden="1">
      <c r="A2088">
        <v>2515</v>
      </c>
      <c r="B2088" t="s">
        <v>2593</v>
      </c>
      <c r="C2088">
        <v>61109090000</v>
      </c>
      <c r="D2088" t="s">
        <v>618</v>
      </c>
      <c r="E2088" t="s">
        <v>316</v>
      </c>
      <c r="F2088">
        <v>17</v>
      </c>
      <c r="G2088" t="s">
        <v>3848</v>
      </c>
      <c r="H2088">
        <v>2</v>
      </c>
      <c r="I2088">
        <v>0.23200000000000001</v>
      </c>
      <c r="J2088">
        <v>1</v>
      </c>
      <c r="K2088">
        <v>0.23200000000000001</v>
      </c>
      <c r="L2088" t="s">
        <v>2171</v>
      </c>
      <c r="M2088">
        <v>497</v>
      </c>
      <c r="N2088" t="s">
        <v>468</v>
      </c>
      <c r="O2088">
        <v>1760</v>
      </c>
      <c r="P2088" t="s">
        <v>431</v>
      </c>
      <c r="Q2088">
        <v>53</v>
      </c>
      <c r="R2088" t="s">
        <v>467</v>
      </c>
      <c r="S2088">
        <v>1000323</v>
      </c>
      <c r="T2088" t="s">
        <v>810</v>
      </c>
      <c r="U2088">
        <v>122</v>
      </c>
      <c r="V2088" s="230">
        <v>109.9</v>
      </c>
      <c r="W2088" s="230" t="s">
        <v>1050</v>
      </c>
      <c r="X2088" s="230">
        <v>20</v>
      </c>
    </row>
    <row r="2089" spans="1:24" hidden="1">
      <c r="A2089">
        <v>2516</v>
      </c>
      <c r="B2089" t="s">
        <v>2594</v>
      </c>
      <c r="C2089">
        <v>61062000000</v>
      </c>
      <c r="D2089" t="s">
        <v>977</v>
      </c>
      <c r="E2089" t="s">
        <v>444</v>
      </c>
      <c r="F2089">
        <v>82</v>
      </c>
      <c r="G2089" t="s">
        <v>3848</v>
      </c>
      <c r="H2089">
        <v>2</v>
      </c>
      <c r="I2089">
        <v>0.16</v>
      </c>
      <c r="J2089">
        <v>1</v>
      </c>
      <c r="K2089">
        <v>0.16</v>
      </c>
      <c r="L2089" t="s">
        <v>2171</v>
      </c>
      <c r="M2089">
        <v>497</v>
      </c>
      <c r="N2089" t="s">
        <v>468</v>
      </c>
      <c r="O2089">
        <v>1760</v>
      </c>
      <c r="P2089" t="s">
        <v>425</v>
      </c>
      <c r="Q2089">
        <v>37</v>
      </c>
      <c r="R2089" t="s">
        <v>467</v>
      </c>
      <c r="S2089">
        <v>1000323</v>
      </c>
      <c r="T2089" t="s">
        <v>825</v>
      </c>
      <c r="U2089">
        <v>119</v>
      </c>
      <c r="V2089" s="230">
        <v>59.9</v>
      </c>
      <c r="W2089" s="230" t="s">
        <v>1046</v>
      </c>
      <c r="X2089" s="230">
        <v>12</v>
      </c>
    </row>
    <row r="2090" spans="1:24" hidden="1">
      <c r="A2090">
        <v>2517</v>
      </c>
      <c r="B2090" t="s">
        <v>2595</v>
      </c>
      <c r="C2090">
        <v>61091000000</v>
      </c>
      <c r="D2090" t="s">
        <v>500</v>
      </c>
      <c r="E2090" t="s">
        <v>453</v>
      </c>
      <c r="F2090">
        <v>73</v>
      </c>
      <c r="G2090" t="s">
        <v>3848</v>
      </c>
      <c r="H2090">
        <v>2</v>
      </c>
      <c r="I2090">
        <v>0.114</v>
      </c>
      <c r="J2090">
        <v>1</v>
      </c>
      <c r="K2090">
        <v>0.114</v>
      </c>
      <c r="L2090" t="s">
        <v>2171</v>
      </c>
      <c r="M2090">
        <v>497</v>
      </c>
      <c r="N2090" t="s">
        <v>468</v>
      </c>
      <c r="O2090">
        <v>1760</v>
      </c>
      <c r="P2090" t="s">
        <v>439</v>
      </c>
      <c r="Q2090">
        <v>9</v>
      </c>
      <c r="R2090" t="s">
        <v>467</v>
      </c>
      <c r="S2090">
        <v>1000323</v>
      </c>
      <c r="T2090" t="s">
        <v>810</v>
      </c>
      <c r="U2090">
        <v>122</v>
      </c>
      <c r="V2090" s="230">
        <v>49.9</v>
      </c>
      <c r="W2090" s="230" t="s">
        <v>1046</v>
      </c>
      <c r="X2090" s="230">
        <v>12</v>
      </c>
    </row>
    <row r="2091" spans="1:24" hidden="1">
      <c r="A2091">
        <v>2518</v>
      </c>
      <c r="B2091" t="s">
        <v>2596</v>
      </c>
      <c r="C2091">
        <v>61103099000</v>
      </c>
      <c r="D2091" t="s">
        <v>709</v>
      </c>
      <c r="E2091" t="s">
        <v>3690</v>
      </c>
      <c r="F2091">
        <v>89</v>
      </c>
      <c r="G2091" t="s">
        <v>3848</v>
      </c>
      <c r="H2091">
        <v>2</v>
      </c>
      <c r="I2091">
        <v>0.40600000000000003</v>
      </c>
      <c r="J2091">
        <v>1</v>
      </c>
      <c r="K2091">
        <v>0.40600000000000003</v>
      </c>
      <c r="L2091" t="s">
        <v>2171</v>
      </c>
      <c r="M2091">
        <v>497</v>
      </c>
      <c r="N2091" t="s">
        <v>468</v>
      </c>
      <c r="O2091">
        <v>1760</v>
      </c>
      <c r="P2091" t="s">
        <v>425</v>
      </c>
      <c r="Q2091">
        <v>37</v>
      </c>
      <c r="R2091" t="s">
        <v>467</v>
      </c>
      <c r="S2091">
        <v>1000323</v>
      </c>
      <c r="T2091">
        <v>46</v>
      </c>
      <c r="U2091">
        <v>99</v>
      </c>
      <c r="V2091" s="230">
        <v>109.9</v>
      </c>
      <c r="W2091" s="230" t="s">
        <v>1038</v>
      </c>
      <c r="X2091" s="230">
        <v>5</v>
      </c>
    </row>
    <row r="2092" spans="1:24" hidden="1">
      <c r="A2092">
        <v>2519</v>
      </c>
      <c r="B2092" t="s">
        <v>2597</v>
      </c>
      <c r="C2092">
        <v>61046300000</v>
      </c>
      <c r="D2092" t="s">
        <v>635</v>
      </c>
      <c r="E2092" t="s">
        <v>3671</v>
      </c>
      <c r="F2092">
        <v>54</v>
      </c>
      <c r="G2092" t="s">
        <v>3848</v>
      </c>
      <c r="H2092">
        <v>2</v>
      </c>
      <c r="I2092">
        <v>0.52800000000000002</v>
      </c>
      <c r="J2092">
        <v>1</v>
      </c>
      <c r="K2092">
        <v>0.52800000000000002</v>
      </c>
      <c r="L2092" t="s">
        <v>2171</v>
      </c>
      <c r="M2092">
        <v>497</v>
      </c>
      <c r="N2092" t="s">
        <v>468</v>
      </c>
      <c r="O2092">
        <v>1760</v>
      </c>
      <c r="P2092" t="s">
        <v>425</v>
      </c>
      <c r="Q2092">
        <v>37</v>
      </c>
      <c r="R2092" t="s">
        <v>467</v>
      </c>
      <c r="S2092">
        <v>1000323</v>
      </c>
      <c r="T2092">
        <v>46</v>
      </c>
      <c r="U2092">
        <v>99</v>
      </c>
      <c r="V2092" s="230">
        <v>159.9</v>
      </c>
      <c r="W2092" s="230" t="s">
        <v>1038</v>
      </c>
      <c r="X2092" s="230">
        <v>5</v>
      </c>
    </row>
    <row r="2093" spans="1:24" hidden="1">
      <c r="A2093">
        <v>2520</v>
      </c>
      <c r="B2093" t="s">
        <v>2598</v>
      </c>
      <c r="C2093">
        <v>61046300000</v>
      </c>
      <c r="D2093" t="s">
        <v>635</v>
      </c>
      <c r="E2093" t="s">
        <v>3671</v>
      </c>
      <c r="F2093">
        <v>54</v>
      </c>
      <c r="G2093" t="s">
        <v>3848</v>
      </c>
      <c r="H2093">
        <v>2</v>
      </c>
      <c r="I2093">
        <v>0.47399999999999998</v>
      </c>
      <c r="J2093">
        <v>1</v>
      </c>
      <c r="K2093">
        <v>0.47399999999999998</v>
      </c>
      <c r="L2093" t="s">
        <v>2171</v>
      </c>
      <c r="M2093">
        <v>497</v>
      </c>
      <c r="N2093" t="s">
        <v>468</v>
      </c>
      <c r="O2093">
        <v>1760</v>
      </c>
      <c r="P2093" t="s">
        <v>425</v>
      </c>
      <c r="Q2093">
        <v>37</v>
      </c>
      <c r="R2093" t="s">
        <v>467</v>
      </c>
      <c r="S2093">
        <v>1000323</v>
      </c>
      <c r="T2093" t="s">
        <v>858</v>
      </c>
      <c r="U2093">
        <v>1</v>
      </c>
      <c r="V2093" s="230">
        <v>199.9</v>
      </c>
      <c r="W2093" s="230" t="s">
        <v>1063</v>
      </c>
      <c r="X2093" s="230">
        <v>13</v>
      </c>
    </row>
    <row r="2094" spans="1:24" hidden="1">
      <c r="A2094">
        <v>2521</v>
      </c>
      <c r="B2094" t="s">
        <v>2599</v>
      </c>
      <c r="C2094">
        <v>61099020000</v>
      </c>
      <c r="D2094" t="s">
        <v>604</v>
      </c>
      <c r="E2094" t="s">
        <v>329</v>
      </c>
      <c r="F2094">
        <v>249</v>
      </c>
      <c r="G2094" t="s">
        <v>3848</v>
      </c>
      <c r="H2094">
        <v>2</v>
      </c>
      <c r="I2094">
        <v>0.34799999999999998</v>
      </c>
      <c r="J2094">
        <v>1</v>
      </c>
      <c r="K2094">
        <v>0.34799999999999998</v>
      </c>
      <c r="L2094" t="s">
        <v>2171</v>
      </c>
      <c r="M2094">
        <v>497</v>
      </c>
      <c r="N2094" t="s">
        <v>468</v>
      </c>
      <c r="O2094">
        <v>1760</v>
      </c>
      <c r="P2094" t="s">
        <v>425</v>
      </c>
      <c r="Q2094">
        <v>37</v>
      </c>
      <c r="R2094" t="s">
        <v>467</v>
      </c>
      <c r="S2094">
        <v>1000323</v>
      </c>
      <c r="T2094" t="s">
        <v>825</v>
      </c>
      <c r="U2094">
        <v>119</v>
      </c>
      <c r="V2094" s="230">
        <v>109.9</v>
      </c>
      <c r="W2094" s="230" t="s">
        <v>1063</v>
      </c>
      <c r="X2094" s="230">
        <v>13</v>
      </c>
    </row>
    <row r="2095" spans="1:24" hidden="1">
      <c r="A2095">
        <v>2522</v>
      </c>
      <c r="B2095" t="s">
        <v>2600</v>
      </c>
      <c r="C2095">
        <v>61044300000</v>
      </c>
      <c r="D2095" t="s">
        <v>541</v>
      </c>
      <c r="E2095" t="s">
        <v>426</v>
      </c>
      <c r="F2095">
        <v>43</v>
      </c>
      <c r="G2095" t="s">
        <v>3848</v>
      </c>
      <c r="H2095">
        <v>2</v>
      </c>
      <c r="I2095">
        <v>0.61599999999999999</v>
      </c>
      <c r="J2095">
        <v>1</v>
      </c>
      <c r="K2095">
        <v>0.61599999999999999</v>
      </c>
      <c r="L2095" t="s">
        <v>2171</v>
      </c>
      <c r="M2095">
        <v>497</v>
      </c>
      <c r="N2095" t="s">
        <v>468</v>
      </c>
      <c r="O2095">
        <v>1760</v>
      </c>
      <c r="P2095" t="s">
        <v>425</v>
      </c>
      <c r="Q2095">
        <v>37</v>
      </c>
      <c r="R2095" t="s">
        <v>467</v>
      </c>
      <c r="S2095">
        <v>1000323</v>
      </c>
      <c r="T2095">
        <v>52</v>
      </c>
      <c r="U2095">
        <v>106</v>
      </c>
      <c r="V2095" s="230">
        <v>249.9</v>
      </c>
      <c r="W2095" s="230" t="s">
        <v>1064</v>
      </c>
      <c r="X2095" s="230">
        <v>7</v>
      </c>
    </row>
    <row r="2096" spans="1:24" hidden="1">
      <c r="A2096">
        <v>2523</v>
      </c>
      <c r="B2096" t="s">
        <v>2601</v>
      </c>
      <c r="C2096">
        <v>61044300000</v>
      </c>
      <c r="D2096" t="s">
        <v>541</v>
      </c>
      <c r="E2096" t="s">
        <v>426</v>
      </c>
      <c r="F2096">
        <v>43</v>
      </c>
      <c r="G2096" t="s">
        <v>3848</v>
      </c>
      <c r="H2096">
        <v>2</v>
      </c>
      <c r="I2096">
        <v>0.38800000000000001</v>
      </c>
      <c r="J2096">
        <v>1</v>
      </c>
      <c r="K2096">
        <v>0.38800000000000001</v>
      </c>
      <c r="L2096" t="s">
        <v>2171</v>
      </c>
      <c r="M2096">
        <v>497</v>
      </c>
      <c r="N2096" t="s">
        <v>468</v>
      </c>
      <c r="O2096">
        <v>1760</v>
      </c>
      <c r="P2096" t="s">
        <v>425</v>
      </c>
      <c r="Q2096">
        <v>37</v>
      </c>
      <c r="R2096" t="s">
        <v>467</v>
      </c>
      <c r="S2096">
        <v>1000323</v>
      </c>
      <c r="T2096" t="s">
        <v>821</v>
      </c>
      <c r="U2096">
        <v>3</v>
      </c>
      <c r="V2096" s="230">
        <v>109.9</v>
      </c>
      <c r="W2096" s="230" t="s">
        <v>1077</v>
      </c>
      <c r="X2096" s="230">
        <v>16</v>
      </c>
    </row>
    <row r="2097" spans="1:24" hidden="1">
      <c r="A2097">
        <v>2524</v>
      </c>
      <c r="B2097" t="s">
        <v>2602</v>
      </c>
      <c r="C2097">
        <v>61044300000</v>
      </c>
      <c r="D2097" t="s">
        <v>541</v>
      </c>
      <c r="E2097" t="s">
        <v>426</v>
      </c>
      <c r="F2097">
        <v>43</v>
      </c>
      <c r="G2097" t="s">
        <v>3848</v>
      </c>
      <c r="H2097">
        <v>2</v>
      </c>
      <c r="I2097">
        <v>0.38</v>
      </c>
      <c r="J2097">
        <v>1</v>
      </c>
      <c r="K2097">
        <v>0.38</v>
      </c>
      <c r="L2097" t="s">
        <v>2171</v>
      </c>
      <c r="M2097">
        <v>497</v>
      </c>
      <c r="N2097" t="s">
        <v>468</v>
      </c>
      <c r="O2097">
        <v>1760</v>
      </c>
      <c r="P2097" t="s">
        <v>425</v>
      </c>
      <c r="Q2097">
        <v>37</v>
      </c>
      <c r="R2097" t="s">
        <v>467</v>
      </c>
      <c r="S2097">
        <v>1000323</v>
      </c>
      <c r="T2097" t="s">
        <v>810</v>
      </c>
      <c r="U2097">
        <v>122</v>
      </c>
      <c r="V2097" s="230">
        <v>89.9</v>
      </c>
      <c r="W2097" s="230" t="s">
        <v>3916</v>
      </c>
      <c r="X2097" s="230">
        <v>10</v>
      </c>
    </row>
    <row r="2098" spans="1:24" hidden="1">
      <c r="A2098">
        <v>2525</v>
      </c>
      <c r="B2098" t="s">
        <v>2603</v>
      </c>
      <c r="C2098">
        <v>61044300000</v>
      </c>
      <c r="D2098" t="s">
        <v>541</v>
      </c>
      <c r="E2098" t="s">
        <v>426</v>
      </c>
      <c r="F2098">
        <v>43</v>
      </c>
      <c r="G2098" t="s">
        <v>3848</v>
      </c>
      <c r="H2098">
        <v>2</v>
      </c>
      <c r="I2098">
        <v>0.432</v>
      </c>
      <c r="J2098">
        <v>1</v>
      </c>
      <c r="K2098">
        <v>0.432</v>
      </c>
      <c r="L2098" t="s">
        <v>2171</v>
      </c>
      <c r="M2098">
        <v>497</v>
      </c>
      <c r="N2098" t="s">
        <v>468</v>
      </c>
      <c r="O2098">
        <v>1760</v>
      </c>
      <c r="P2098" t="s">
        <v>3878</v>
      </c>
      <c r="Q2098">
        <v>56</v>
      </c>
      <c r="R2098" t="s">
        <v>467</v>
      </c>
      <c r="S2098">
        <v>1000323</v>
      </c>
      <c r="T2098" t="s">
        <v>810</v>
      </c>
      <c r="U2098">
        <v>122</v>
      </c>
      <c r="V2098" s="230">
        <v>139.9</v>
      </c>
      <c r="W2098" s="230" t="s">
        <v>1038</v>
      </c>
      <c r="X2098" s="230">
        <v>5</v>
      </c>
    </row>
    <row r="2099" spans="1:24" hidden="1">
      <c r="A2099">
        <v>2526</v>
      </c>
      <c r="B2099" t="s">
        <v>2604</v>
      </c>
      <c r="C2099">
        <v>61099020000</v>
      </c>
      <c r="D2099" t="s">
        <v>604</v>
      </c>
      <c r="E2099" t="s">
        <v>329</v>
      </c>
      <c r="F2099">
        <v>249</v>
      </c>
      <c r="G2099" t="s">
        <v>3848</v>
      </c>
      <c r="H2099">
        <v>2</v>
      </c>
      <c r="I2099">
        <v>0.114</v>
      </c>
      <c r="J2099">
        <v>1</v>
      </c>
      <c r="K2099">
        <v>0.114</v>
      </c>
      <c r="L2099" t="s">
        <v>2171</v>
      </c>
      <c r="M2099">
        <v>497</v>
      </c>
      <c r="N2099" t="s">
        <v>468</v>
      </c>
      <c r="O2099">
        <v>1760</v>
      </c>
      <c r="P2099" t="s">
        <v>425</v>
      </c>
      <c r="Q2099">
        <v>37</v>
      </c>
      <c r="R2099" t="s">
        <v>467</v>
      </c>
      <c r="S2099">
        <v>1000323</v>
      </c>
      <c r="T2099" t="s">
        <v>810</v>
      </c>
      <c r="U2099">
        <v>122</v>
      </c>
      <c r="V2099" s="230">
        <v>99.9</v>
      </c>
      <c r="W2099" s="230" t="s">
        <v>1050</v>
      </c>
      <c r="X2099" s="230">
        <v>20</v>
      </c>
    </row>
    <row r="2100" spans="1:24" hidden="1">
      <c r="A2100">
        <v>2527</v>
      </c>
      <c r="B2100" t="s">
        <v>2605</v>
      </c>
      <c r="C2100">
        <v>61044300000</v>
      </c>
      <c r="D2100" t="s">
        <v>541</v>
      </c>
      <c r="E2100" t="s">
        <v>426</v>
      </c>
      <c r="F2100">
        <v>43</v>
      </c>
      <c r="G2100" t="s">
        <v>3848</v>
      </c>
      <c r="H2100">
        <v>2</v>
      </c>
      <c r="I2100">
        <v>0.436</v>
      </c>
      <c r="J2100">
        <v>1</v>
      </c>
      <c r="K2100">
        <v>0.436</v>
      </c>
      <c r="L2100" t="s">
        <v>2171</v>
      </c>
      <c r="M2100">
        <v>497</v>
      </c>
      <c r="N2100" t="s">
        <v>468</v>
      </c>
      <c r="O2100">
        <v>1760</v>
      </c>
      <c r="P2100" t="s">
        <v>425</v>
      </c>
      <c r="Q2100">
        <v>37</v>
      </c>
      <c r="R2100" t="s">
        <v>467</v>
      </c>
      <c r="S2100">
        <v>1000323</v>
      </c>
      <c r="T2100" t="s">
        <v>810</v>
      </c>
      <c r="U2100">
        <v>122</v>
      </c>
      <c r="V2100" s="230">
        <v>179.9</v>
      </c>
      <c r="W2100" s="230" t="s">
        <v>1053</v>
      </c>
      <c r="X2100" s="230">
        <v>17</v>
      </c>
    </row>
    <row r="2101" spans="1:24" hidden="1">
      <c r="A2101">
        <v>2528</v>
      </c>
      <c r="B2101" t="s">
        <v>2606</v>
      </c>
      <c r="C2101">
        <v>62143000000</v>
      </c>
      <c r="D2101" t="s">
        <v>674</v>
      </c>
      <c r="E2101" t="s">
        <v>3648</v>
      </c>
      <c r="F2101">
        <v>11</v>
      </c>
      <c r="G2101" t="s">
        <v>3848</v>
      </c>
      <c r="H2101">
        <v>2</v>
      </c>
      <c r="I2101">
        <v>0.154</v>
      </c>
      <c r="J2101">
        <v>1</v>
      </c>
      <c r="K2101">
        <v>0.154</v>
      </c>
      <c r="L2101" t="s">
        <v>2171</v>
      </c>
      <c r="M2101">
        <v>497</v>
      </c>
      <c r="N2101" t="s">
        <v>468</v>
      </c>
      <c r="O2101">
        <v>1760</v>
      </c>
      <c r="P2101" t="s">
        <v>425</v>
      </c>
      <c r="Q2101">
        <v>37</v>
      </c>
      <c r="R2101" t="s">
        <v>467</v>
      </c>
      <c r="S2101">
        <v>1000323</v>
      </c>
      <c r="T2101" t="s">
        <v>1150</v>
      </c>
      <c r="U2101">
        <v>579</v>
      </c>
      <c r="V2101" s="230">
        <v>59.9</v>
      </c>
      <c r="W2101" s="230" t="s">
        <v>1063</v>
      </c>
      <c r="X2101" s="230">
        <v>13</v>
      </c>
    </row>
    <row r="2102" spans="1:24" hidden="1">
      <c r="A2102">
        <v>2529</v>
      </c>
      <c r="B2102" t="s">
        <v>2607</v>
      </c>
      <c r="C2102">
        <v>61099020000</v>
      </c>
      <c r="D2102" t="s">
        <v>604</v>
      </c>
      <c r="E2102" t="s">
        <v>329</v>
      </c>
      <c r="F2102">
        <v>249</v>
      </c>
      <c r="G2102" t="s">
        <v>3848</v>
      </c>
      <c r="H2102">
        <v>2</v>
      </c>
      <c r="I2102">
        <v>0.188</v>
      </c>
      <c r="J2102">
        <v>1</v>
      </c>
      <c r="K2102">
        <v>0.188</v>
      </c>
      <c r="L2102" t="s">
        <v>2171</v>
      </c>
      <c r="M2102">
        <v>497</v>
      </c>
      <c r="N2102" t="s">
        <v>468</v>
      </c>
      <c r="O2102">
        <v>1760</v>
      </c>
      <c r="P2102" t="s">
        <v>425</v>
      </c>
      <c r="Q2102">
        <v>37</v>
      </c>
      <c r="R2102" t="s">
        <v>467</v>
      </c>
      <c r="S2102">
        <v>1000323</v>
      </c>
      <c r="T2102" t="s">
        <v>825</v>
      </c>
      <c r="U2102">
        <v>119</v>
      </c>
      <c r="V2102" s="230">
        <v>69.900000000000006</v>
      </c>
      <c r="W2102" s="230" t="s">
        <v>3920</v>
      </c>
      <c r="X2102" s="230">
        <v>14</v>
      </c>
    </row>
    <row r="2103" spans="1:24" hidden="1">
      <c r="A2103">
        <v>2530</v>
      </c>
      <c r="B2103" t="s">
        <v>2608</v>
      </c>
      <c r="C2103">
        <v>61062000000</v>
      </c>
      <c r="D2103" t="s">
        <v>599</v>
      </c>
      <c r="E2103" t="s">
        <v>437</v>
      </c>
      <c r="F2103">
        <v>77</v>
      </c>
      <c r="G2103" t="s">
        <v>3848</v>
      </c>
      <c r="H2103">
        <v>2</v>
      </c>
      <c r="I2103">
        <v>0.128</v>
      </c>
      <c r="J2103">
        <v>1</v>
      </c>
      <c r="K2103">
        <v>0.128</v>
      </c>
      <c r="L2103" t="s">
        <v>2171</v>
      </c>
      <c r="M2103">
        <v>497</v>
      </c>
      <c r="N2103" t="s">
        <v>468</v>
      </c>
      <c r="O2103">
        <v>1760</v>
      </c>
      <c r="P2103" t="s">
        <v>425</v>
      </c>
      <c r="Q2103">
        <v>37</v>
      </c>
      <c r="R2103" t="s">
        <v>467</v>
      </c>
      <c r="S2103">
        <v>1000323</v>
      </c>
      <c r="T2103" t="s">
        <v>810</v>
      </c>
      <c r="U2103">
        <v>122</v>
      </c>
      <c r="V2103" s="230">
        <v>79.900000000000006</v>
      </c>
      <c r="W2103" s="230" t="s">
        <v>1053</v>
      </c>
      <c r="X2103" s="230">
        <v>17</v>
      </c>
    </row>
    <row r="2104" spans="1:24" hidden="1">
      <c r="A2104">
        <v>2531</v>
      </c>
      <c r="B2104" t="s">
        <v>2609</v>
      </c>
      <c r="C2104">
        <v>61091000000</v>
      </c>
      <c r="D2104" t="s">
        <v>500</v>
      </c>
      <c r="E2104" t="s">
        <v>453</v>
      </c>
      <c r="F2104">
        <v>73</v>
      </c>
      <c r="G2104" t="s">
        <v>3848</v>
      </c>
      <c r="H2104">
        <v>2</v>
      </c>
      <c r="I2104">
        <v>0.13600000000000001</v>
      </c>
      <c r="J2104">
        <v>1</v>
      </c>
      <c r="K2104">
        <v>0.13600000000000001</v>
      </c>
      <c r="L2104" t="s">
        <v>2171</v>
      </c>
      <c r="M2104">
        <v>497</v>
      </c>
      <c r="N2104" t="s">
        <v>468</v>
      </c>
      <c r="O2104">
        <v>1760</v>
      </c>
      <c r="P2104" t="s">
        <v>439</v>
      </c>
      <c r="Q2104">
        <v>9</v>
      </c>
      <c r="R2104" t="s">
        <v>467</v>
      </c>
      <c r="S2104">
        <v>1000323</v>
      </c>
      <c r="T2104" t="s">
        <v>810</v>
      </c>
      <c r="U2104">
        <v>122</v>
      </c>
      <c r="V2104" s="230">
        <v>49.9</v>
      </c>
      <c r="W2104" s="230" t="s">
        <v>1046</v>
      </c>
      <c r="X2104" s="230">
        <v>12</v>
      </c>
    </row>
    <row r="2105" spans="1:24" hidden="1">
      <c r="A2105">
        <v>2532</v>
      </c>
      <c r="B2105" t="s">
        <v>2610</v>
      </c>
      <c r="C2105">
        <v>61044300000</v>
      </c>
      <c r="D2105" t="s">
        <v>541</v>
      </c>
      <c r="E2105" t="s">
        <v>426</v>
      </c>
      <c r="F2105">
        <v>43</v>
      </c>
      <c r="G2105" t="s">
        <v>3848</v>
      </c>
      <c r="H2105">
        <v>2</v>
      </c>
      <c r="I2105">
        <v>0.32</v>
      </c>
      <c r="J2105">
        <v>1</v>
      </c>
      <c r="K2105">
        <v>0.32</v>
      </c>
      <c r="L2105" t="s">
        <v>2171</v>
      </c>
      <c r="M2105">
        <v>497</v>
      </c>
      <c r="N2105" t="s">
        <v>468</v>
      </c>
      <c r="O2105">
        <v>1760</v>
      </c>
      <c r="P2105" t="s">
        <v>3961</v>
      </c>
      <c r="Q2105" t="s">
        <v>3935</v>
      </c>
      <c r="R2105" t="s">
        <v>467</v>
      </c>
      <c r="S2105">
        <v>1000323</v>
      </c>
      <c r="T2105" t="s">
        <v>810</v>
      </c>
      <c r="U2105">
        <v>122</v>
      </c>
      <c r="V2105" s="230">
        <v>99.9</v>
      </c>
      <c r="W2105" s="230" t="s">
        <v>1053</v>
      </c>
      <c r="X2105" s="230">
        <v>17</v>
      </c>
    </row>
    <row r="2106" spans="1:24" hidden="1">
      <c r="A2106">
        <v>2533</v>
      </c>
      <c r="B2106" t="s">
        <v>2611</v>
      </c>
      <c r="C2106">
        <v>61099090000</v>
      </c>
      <c r="D2106" t="s">
        <v>653</v>
      </c>
      <c r="E2106" t="s">
        <v>453</v>
      </c>
      <c r="F2106">
        <v>73</v>
      </c>
      <c r="G2106" t="s">
        <v>3848</v>
      </c>
      <c r="H2106">
        <v>2</v>
      </c>
      <c r="I2106">
        <v>0.14399999999999999</v>
      </c>
      <c r="J2106">
        <v>1</v>
      </c>
      <c r="K2106">
        <v>0.14399999999999999</v>
      </c>
      <c r="L2106" t="s">
        <v>2171</v>
      </c>
      <c r="M2106">
        <v>497</v>
      </c>
      <c r="N2106" t="s">
        <v>468</v>
      </c>
      <c r="O2106">
        <v>1760</v>
      </c>
      <c r="P2106" t="s">
        <v>431</v>
      </c>
      <c r="Q2106">
        <v>53</v>
      </c>
      <c r="R2106" t="s">
        <v>467</v>
      </c>
      <c r="S2106">
        <v>1000323</v>
      </c>
      <c r="T2106" t="s">
        <v>810</v>
      </c>
      <c r="U2106">
        <v>122</v>
      </c>
      <c r="V2106" s="230">
        <v>49.9</v>
      </c>
      <c r="W2106" s="230" t="s">
        <v>1144</v>
      </c>
      <c r="X2106" s="230">
        <v>23</v>
      </c>
    </row>
    <row r="2107" spans="1:24" hidden="1">
      <c r="A2107">
        <v>2534</v>
      </c>
      <c r="B2107" t="s">
        <v>2612</v>
      </c>
      <c r="C2107">
        <v>61099020000</v>
      </c>
      <c r="D2107" t="s">
        <v>604</v>
      </c>
      <c r="E2107" t="s">
        <v>329</v>
      </c>
      <c r="F2107">
        <v>249</v>
      </c>
      <c r="G2107" t="s">
        <v>3848</v>
      </c>
      <c r="H2107">
        <v>2</v>
      </c>
      <c r="I2107">
        <v>0.12</v>
      </c>
      <c r="J2107">
        <v>1</v>
      </c>
      <c r="K2107">
        <v>0.12</v>
      </c>
      <c r="L2107" t="s">
        <v>2171</v>
      </c>
      <c r="M2107">
        <v>497</v>
      </c>
      <c r="N2107" t="s">
        <v>468</v>
      </c>
      <c r="O2107">
        <v>1760</v>
      </c>
      <c r="P2107" t="s">
        <v>425</v>
      </c>
      <c r="Q2107">
        <v>37</v>
      </c>
      <c r="R2107" t="s">
        <v>467</v>
      </c>
      <c r="S2107">
        <v>1000323</v>
      </c>
      <c r="T2107" t="s">
        <v>858</v>
      </c>
      <c r="U2107">
        <v>1</v>
      </c>
      <c r="V2107" s="230">
        <v>79.900000000000006</v>
      </c>
      <c r="W2107" s="230" t="s">
        <v>1063</v>
      </c>
      <c r="X2107" s="230">
        <v>13</v>
      </c>
    </row>
    <row r="2108" spans="1:24" hidden="1">
      <c r="A2108">
        <v>2535</v>
      </c>
      <c r="B2108" t="s">
        <v>2613</v>
      </c>
      <c r="C2108">
        <v>61099020000</v>
      </c>
      <c r="D2108" t="s">
        <v>604</v>
      </c>
      <c r="E2108" t="s">
        <v>329</v>
      </c>
      <c r="F2108">
        <v>249</v>
      </c>
      <c r="G2108" t="s">
        <v>3848</v>
      </c>
      <c r="H2108">
        <v>2</v>
      </c>
      <c r="I2108">
        <v>0.124</v>
      </c>
      <c r="J2108">
        <v>1</v>
      </c>
      <c r="K2108">
        <v>0.124</v>
      </c>
      <c r="L2108" t="s">
        <v>2171</v>
      </c>
      <c r="M2108">
        <v>497</v>
      </c>
      <c r="N2108" t="s">
        <v>468</v>
      </c>
      <c r="O2108">
        <v>1760</v>
      </c>
      <c r="P2108" t="s">
        <v>425</v>
      </c>
      <c r="Q2108">
        <v>37</v>
      </c>
      <c r="R2108" t="s">
        <v>467</v>
      </c>
      <c r="S2108">
        <v>1000323</v>
      </c>
      <c r="T2108" t="s">
        <v>825</v>
      </c>
      <c r="U2108">
        <v>119</v>
      </c>
      <c r="V2108" s="230">
        <v>79.900000000000006</v>
      </c>
      <c r="W2108" s="230" t="s">
        <v>1063</v>
      </c>
      <c r="X2108" s="230">
        <v>13</v>
      </c>
    </row>
    <row r="2109" spans="1:24" hidden="1">
      <c r="A2109">
        <v>2536</v>
      </c>
      <c r="B2109" t="s">
        <v>2614</v>
      </c>
      <c r="C2109">
        <v>61045300000</v>
      </c>
      <c r="D2109" t="s">
        <v>495</v>
      </c>
      <c r="E2109" t="s">
        <v>443</v>
      </c>
      <c r="F2109">
        <v>53</v>
      </c>
      <c r="G2109" t="s">
        <v>3848</v>
      </c>
      <c r="H2109">
        <v>2</v>
      </c>
      <c r="I2109">
        <v>0.496</v>
      </c>
      <c r="J2109">
        <v>1</v>
      </c>
      <c r="K2109">
        <v>0.496</v>
      </c>
      <c r="L2109" t="s">
        <v>2171</v>
      </c>
      <c r="M2109">
        <v>497</v>
      </c>
      <c r="N2109" t="s">
        <v>468</v>
      </c>
      <c r="O2109">
        <v>1760</v>
      </c>
      <c r="P2109" t="s">
        <v>425</v>
      </c>
      <c r="Q2109">
        <v>37</v>
      </c>
      <c r="R2109" t="s">
        <v>467</v>
      </c>
      <c r="S2109">
        <v>1000323</v>
      </c>
      <c r="T2109" t="s">
        <v>810</v>
      </c>
      <c r="U2109">
        <v>122</v>
      </c>
      <c r="V2109" s="230">
        <v>129.9</v>
      </c>
      <c r="W2109" s="230" t="s">
        <v>1063</v>
      </c>
      <c r="X2109" s="230">
        <v>13</v>
      </c>
    </row>
    <row r="2110" spans="1:24" hidden="1">
      <c r="A2110">
        <v>2537</v>
      </c>
      <c r="B2110" t="s">
        <v>2615</v>
      </c>
      <c r="C2110">
        <v>61061000000</v>
      </c>
      <c r="D2110" t="s">
        <v>539</v>
      </c>
      <c r="E2110" t="s">
        <v>437</v>
      </c>
      <c r="F2110">
        <v>77</v>
      </c>
      <c r="G2110" t="s">
        <v>3848</v>
      </c>
      <c r="H2110">
        <v>2</v>
      </c>
      <c r="I2110">
        <v>0.316</v>
      </c>
      <c r="J2110">
        <v>1</v>
      </c>
      <c r="K2110">
        <v>0.316</v>
      </c>
      <c r="L2110" t="s">
        <v>2171</v>
      </c>
      <c r="M2110">
        <v>497</v>
      </c>
      <c r="N2110" t="s">
        <v>468</v>
      </c>
      <c r="O2110">
        <v>1760</v>
      </c>
      <c r="P2110" t="s">
        <v>439</v>
      </c>
      <c r="Q2110">
        <v>9</v>
      </c>
      <c r="R2110" t="s">
        <v>467</v>
      </c>
      <c r="S2110">
        <v>1000323</v>
      </c>
      <c r="T2110" t="s">
        <v>828</v>
      </c>
      <c r="U2110">
        <v>124</v>
      </c>
      <c r="V2110" s="230">
        <v>119.9</v>
      </c>
      <c r="W2110" s="230" t="s">
        <v>3916</v>
      </c>
      <c r="X2110" s="230">
        <v>10</v>
      </c>
    </row>
    <row r="2111" spans="1:24" hidden="1">
      <c r="A2111">
        <v>2538</v>
      </c>
      <c r="B2111" t="s">
        <v>2616</v>
      </c>
      <c r="C2111">
        <v>61044900000</v>
      </c>
      <c r="D2111" t="s">
        <v>590</v>
      </c>
      <c r="E2111" t="s">
        <v>426</v>
      </c>
      <c r="F2111">
        <v>43</v>
      </c>
      <c r="G2111" t="s">
        <v>3848</v>
      </c>
      <c r="H2111">
        <v>2</v>
      </c>
      <c r="I2111">
        <v>0.3</v>
      </c>
      <c r="J2111">
        <v>1</v>
      </c>
      <c r="K2111">
        <v>0.3</v>
      </c>
      <c r="L2111" t="s">
        <v>2171</v>
      </c>
      <c r="M2111">
        <v>497</v>
      </c>
      <c r="N2111" t="s">
        <v>468</v>
      </c>
      <c r="O2111">
        <v>1760</v>
      </c>
      <c r="P2111" t="s">
        <v>431</v>
      </c>
      <c r="Q2111">
        <v>53</v>
      </c>
      <c r="R2111" t="s">
        <v>467</v>
      </c>
      <c r="S2111">
        <v>1000323</v>
      </c>
      <c r="T2111" t="s">
        <v>858</v>
      </c>
      <c r="U2111">
        <v>1</v>
      </c>
      <c r="V2111" s="230">
        <v>139.9</v>
      </c>
      <c r="W2111" s="230" t="s">
        <v>1063</v>
      </c>
      <c r="X2111" s="230">
        <v>13</v>
      </c>
    </row>
    <row r="2112" spans="1:24" hidden="1">
      <c r="A2112">
        <v>2539</v>
      </c>
      <c r="B2112" t="s">
        <v>2617</v>
      </c>
      <c r="C2112">
        <v>61044300000</v>
      </c>
      <c r="D2112" t="s">
        <v>541</v>
      </c>
      <c r="E2112" t="s">
        <v>426</v>
      </c>
      <c r="F2112">
        <v>43</v>
      </c>
      <c r="G2112" t="s">
        <v>3848</v>
      </c>
      <c r="H2112">
        <v>2</v>
      </c>
      <c r="I2112">
        <v>0.108</v>
      </c>
      <c r="J2112">
        <v>1</v>
      </c>
      <c r="K2112">
        <v>0.108</v>
      </c>
      <c r="L2112" t="s">
        <v>2171</v>
      </c>
      <c r="M2112">
        <v>497</v>
      </c>
      <c r="N2112" t="s">
        <v>468</v>
      </c>
      <c r="O2112">
        <v>1760</v>
      </c>
      <c r="P2112" t="s">
        <v>425</v>
      </c>
      <c r="Q2112">
        <v>37</v>
      </c>
      <c r="R2112" t="s">
        <v>467</v>
      </c>
      <c r="S2112">
        <v>1000323</v>
      </c>
      <c r="T2112" t="s">
        <v>821</v>
      </c>
      <c r="U2112">
        <v>3</v>
      </c>
      <c r="V2112" s="230">
        <v>169.9</v>
      </c>
      <c r="W2112" s="230" t="s">
        <v>3920</v>
      </c>
      <c r="X2112" s="230">
        <v>14</v>
      </c>
    </row>
    <row r="2113" spans="1:24" hidden="1">
      <c r="A2113">
        <v>2540</v>
      </c>
      <c r="B2113" t="s">
        <v>2618</v>
      </c>
      <c r="C2113">
        <v>61044300000</v>
      </c>
      <c r="D2113" t="s">
        <v>541</v>
      </c>
      <c r="E2113" t="s">
        <v>426</v>
      </c>
      <c r="F2113">
        <v>43</v>
      </c>
      <c r="G2113" t="s">
        <v>3848</v>
      </c>
      <c r="H2113">
        <v>2</v>
      </c>
      <c r="I2113">
        <v>0.30599999999999999</v>
      </c>
      <c r="J2113">
        <v>1</v>
      </c>
      <c r="K2113">
        <v>0.30599999999999999</v>
      </c>
      <c r="L2113" t="s">
        <v>2171</v>
      </c>
      <c r="M2113">
        <v>497</v>
      </c>
      <c r="N2113" t="s">
        <v>468</v>
      </c>
      <c r="O2113">
        <v>1760</v>
      </c>
      <c r="P2113" t="s">
        <v>425</v>
      </c>
      <c r="Q2113">
        <v>37</v>
      </c>
      <c r="R2113" t="s">
        <v>467</v>
      </c>
      <c r="S2113">
        <v>1000323</v>
      </c>
      <c r="T2113" t="s">
        <v>821</v>
      </c>
      <c r="U2113">
        <v>3</v>
      </c>
      <c r="V2113" s="230">
        <v>129.9</v>
      </c>
      <c r="W2113" s="230" t="s">
        <v>1063</v>
      </c>
      <c r="X2113" s="230">
        <v>13</v>
      </c>
    </row>
    <row r="2114" spans="1:24" hidden="1">
      <c r="A2114">
        <v>2541</v>
      </c>
      <c r="B2114" t="s">
        <v>2619</v>
      </c>
      <c r="C2114">
        <v>62046239000</v>
      </c>
      <c r="D2114" t="s">
        <v>979</v>
      </c>
      <c r="E2114" t="s">
        <v>420</v>
      </c>
      <c r="F2114">
        <v>93</v>
      </c>
      <c r="G2114" t="s">
        <v>3848</v>
      </c>
      <c r="H2114">
        <v>2</v>
      </c>
      <c r="I2114">
        <v>0.20200000000000001</v>
      </c>
      <c r="J2114">
        <v>1</v>
      </c>
      <c r="K2114">
        <v>0.20200000000000001</v>
      </c>
      <c r="L2114" t="s">
        <v>2171</v>
      </c>
      <c r="M2114">
        <v>497</v>
      </c>
      <c r="N2114" t="s">
        <v>436</v>
      </c>
      <c r="O2114">
        <v>1840</v>
      </c>
      <c r="P2114" t="s">
        <v>439</v>
      </c>
      <c r="Q2114">
        <v>9</v>
      </c>
      <c r="R2114" t="s">
        <v>467</v>
      </c>
      <c r="S2114">
        <v>1000323</v>
      </c>
      <c r="T2114" t="s">
        <v>810</v>
      </c>
      <c r="U2114">
        <v>122</v>
      </c>
      <c r="V2114" s="230">
        <v>79.900000000000006</v>
      </c>
      <c r="W2114" s="230" t="s">
        <v>3919</v>
      </c>
      <c r="X2114" s="230">
        <v>25</v>
      </c>
    </row>
    <row r="2115" spans="1:24" hidden="1">
      <c r="A2115">
        <v>2542</v>
      </c>
      <c r="B2115" t="s">
        <v>2620</v>
      </c>
      <c r="C2115">
        <v>61045200000</v>
      </c>
      <c r="D2115" t="s">
        <v>639</v>
      </c>
      <c r="E2115" t="s">
        <v>443</v>
      </c>
      <c r="F2115">
        <v>53</v>
      </c>
      <c r="G2115" t="s">
        <v>3848</v>
      </c>
      <c r="H2115">
        <v>2</v>
      </c>
      <c r="I2115">
        <v>0.16600000000000001</v>
      </c>
      <c r="J2115">
        <v>1</v>
      </c>
      <c r="K2115">
        <v>0.16600000000000001</v>
      </c>
      <c r="L2115" t="s">
        <v>2171</v>
      </c>
      <c r="M2115">
        <v>497</v>
      </c>
      <c r="N2115" t="s">
        <v>436</v>
      </c>
      <c r="O2115">
        <v>1840</v>
      </c>
      <c r="P2115" t="s">
        <v>439</v>
      </c>
      <c r="Q2115">
        <v>9</v>
      </c>
      <c r="R2115" t="s">
        <v>467</v>
      </c>
      <c r="S2115">
        <v>1000323</v>
      </c>
      <c r="T2115" t="s">
        <v>825</v>
      </c>
      <c r="U2115">
        <v>119</v>
      </c>
      <c r="V2115" s="230">
        <v>49.9</v>
      </c>
      <c r="W2115" s="230" t="s">
        <v>3919</v>
      </c>
      <c r="X2115" s="230">
        <v>25</v>
      </c>
    </row>
    <row r="2116" spans="1:24" hidden="1">
      <c r="A2116">
        <v>2543</v>
      </c>
      <c r="B2116" t="s">
        <v>2621</v>
      </c>
      <c r="C2116">
        <v>61062000000</v>
      </c>
      <c r="D2116" t="s">
        <v>977</v>
      </c>
      <c r="E2116" t="s">
        <v>444</v>
      </c>
      <c r="F2116">
        <v>82</v>
      </c>
      <c r="G2116" t="s">
        <v>3848</v>
      </c>
      <c r="H2116">
        <v>2</v>
      </c>
      <c r="I2116">
        <v>0.13</v>
      </c>
      <c r="J2116">
        <v>1</v>
      </c>
      <c r="K2116">
        <v>0.13</v>
      </c>
      <c r="L2116" t="s">
        <v>2171</v>
      </c>
      <c r="M2116">
        <v>497</v>
      </c>
      <c r="N2116" t="s">
        <v>468</v>
      </c>
      <c r="O2116">
        <v>1760</v>
      </c>
      <c r="P2116" t="s">
        <v>425</v>
      </c>
      <c r="Q2116">
        <v>37</v>
      </c>
      <c r="R2116" t="s">
        <v>467</v>
      </c>
      <c r="S2116">
        <v>1000323</v>
      </c>
      <c r="T2116" t="s">
        <v>858</v>
      </c>
      <c r="U2116">
        <v>1</v>
      </c>
      <c r="V2116" s="230">
        <v>99.9</v>
      </c>
      <c r="W2116" s="230" t="s">
        <v>3916</v>
      </c>
      <c r="X2116" s="230">
        <v>10</v>
      </c>
    </row>
    <row r="2117" spans="1:24" hidden="1">
      <c r="A2117">
        <v>2544</v>
      </c>
      <c r="B2117" t="s">
        <v>2622</v>
      </c>
      <c r="C2117">
        <v>62046318000</v>
      </c>
      <c r="D2117" t="s">
        <v>511</v>
      </c>
      <c r="E2117" t="s">
        <v>420</v>
      </c>
      <c r="F2117">
        <v>93</v>
      </c>
      <c r="G2117" t="s">
        <v>3848</v>
      </c>
      <c r="H2117">
        <v>2</v>
      </c>
      <c r="I2117">
        <v>0.39600000000000002</v>
      </c>
      <c r="J2117">
        <v>1</v>
      </c>
      <c r="K2117">
        <v>0.39600000000000002</v>
      </c>
      <c r="L2117" t="s">
        <v>2171</v>
      </c>
      <c r="M2117">
        <v>497</v>
      </c>
      <c r="N2117" t="s">
        <v>468</v>
      </c>
      <c r="O2117">
        <v>1760</v>
      </c>
      <c r="P2117" t="s">
        <v>425</v>
      </c>
      <c r="Q2117">
        <v>37</v>
      </c>
      <c r="R2117" t="s">
        <v>467</v>
      </c>
      <c r="S2117">
        <v>1000323</v>
      </c>
      <c r="T2117" t="s">
        <v>828</v>
      </c>
      <c r="U2117">
        <v>124</v>
      </c>
      <c r="V2117" s="230">
        <v>59.9</v>
      </c>
      <c r="W2117" s="230" t="s">
        <v>3918</v>
      </c>
      <c r="X2117" s="230">
        <v>26</v>
      </c>
    </row>
    <row r="2118" spans="1:24" hidden="1">
      <c r="A2118">
        <v>2545</v>
      </c>
      <c r="B2118" t="s">
        <v>2623</v>
      </c>
      <c r="C2118">
        <v>61044300000</v>
      </c>
      <c r="D2118" t="s">
        <v>541</v>
      </c>
      <c r="E2118" t="s">
        <v>426</v>
      </c>
      <c r="F2118">
        <v>43</v>
      </c>
      <c r="G2118" t="s">
        <v>3848</v>
      </c>
      <c r="H2118">
        <v>2</v>
      </c>
      <c r="I2118">
        <v>0.54800000000000004</v>
      </c>
      <c r="J2118">
        <v>1</v>
      </c>
      <c r="K2118">
        <v>0.54800000000000004</v>
      </c>
      <c r="L2118" t="s">
        <v>2171</v>
      </c>
      <c r="M2118">
        <v>497</v>
      </c>
      <c r="N2118" t="s">
        <v>468</v>
      </c>
      <c r="O2118">
        <v>1760</v>
      </c>
      <c r="P2118" t="s">
        <v>425</v>
      </c>
      <c r="Q2118">
        <v>37</v>
      </c>
      <c r="R2118" t="s">
        <v>467</v>
      </c>
      <c r="S2118">
        <v>1000323</v>
      </c>
      <c r="T2118" t="s">
        <v>810</v>
      </c>
      <c r="U2118">
        <v>122</v>
      </c>
      <c r="V2118" s="230">
        <v>219.9</v>
      </c>
      <c r="W2118" s="230" t="s">
        <v>1038</v>
      </c>
      <c r="X2118" s="230">
        <v>5</v>
      </c>
    </row>
    <row r="2119" spans="1:24" hidden="1">
      <c r="A2119">
        <v>2546</v>
      </c>
      <c r="B2119" t="s">
        <v>2624</v>
      </c>
      <c r="C2119">
        <v>61099020000</v>
      </c>
      <c r="D2119" t="s">
        <v>508</v>
      </c>
      <c r="E2119" t="s">
        <v>453</v>
      </c>
      <c r="F2119">
        <v>73</v>
      </c>
      <c r="G2119" t="s">
        <v>3848</v>
      </c>
      <c r="H2119">
        <v>2</v>
      </c>
      <c r="I2119">
        <v>0.19600000000000001</v>
      </c>
      <c r="J2119">
        <v>1</v>
      </c>
      <c r="K2119">
        <v>0.19600000000000001</v>
      </c>
      <c r="L2119" t="s">
        <v>2171</v>
      </c>
      <c r="M2119">
        <v>497</v>
      </c>
      <c r="N2119" t="s">
        <v>436</v>
      </c>
      <c r="O2119">
        <v>1840</v>
      </c>
      <c r="P2119" t="s">
        <v>3879</v>
      </c>
      <c r="Q2119">
        <v>57</v>
      </c>
      <c r="R2119" t="s">
        <v>467</v>
      </c>
      <c r="S2119">
        <v>1000323</v>
      </c>
      <c r="T2119" t="s">
        <v>821</v>
      </c>
      <c r="U2119">
        <v>3</v>
      </c>
      <c r="V2119" s="230">
        <v>35.9</v>
      </c>
      <c r="W2119" s="230" t="s">
        <v>1063</v>
      </c>
      <c r="X2119" s="230">
        <v>13</v>
      </c>
    </row>
    <row r="2120" spans="1:24" hidden="1">
      <c r="A2120">
        <v>2547</v>
      </c>
      <c r="B2120" t="s">
        <v>2625</v>
      </c>
      <c r="C2120">
        <v>61044300000</v>
      </c>
      <c r="D2120" t="s">
        <v>541</v>
      </c>
      <c r="E2120" t="s">
        <v>426</v>
      </c>
      <c r="F2120">
        <v>43</v>
      </c>
      <c r="G2120" t="s">
        <v>3848</v>
      </c>
      <c r="H2120">
        <v>2</v>
      </c>
      <c r="I2120">
        <v>0.26200000000000001</v>
      </c>
      <c r="J2120">
        <v>1</v>
      </c>
      <c r="K2120">
        <v>0.26200000000000001</v>
      </c>
      <c r="L2120" t="s">
        <v>2171</v>
      </c>
      <c r="M2120">
        <v>497</v>
      </c>
      <c r="N2120" t="s">
        <v>468</v>
      </c>
      <c r="O2120">
        <v>1760</v>
      </c>
      <c r="P2120" t="s">
        <v>425</v>
      </c>
      <c r="Q2120">
        <v>37</v>
      </c>
      <c r="R2120" t="s">
        <v>467</v>
      </c>
      <c r="S2120">
        <v>1000323</v>
      </c>
      <c r="T2120" t="s">
        <v>828</v>
      </c>
      <c r="U2120">
        <v>124</v>
      </c>
      <c r="V2120" s="230">
        <v>149.9</v>
      </c>
      <c r="W2120" s="230" t="s">
        <v>1038</v>
      </c>
      <c r="X2120" s="230">
        <v>5</v>
      </c>
    </row>
    <row r="2121" spans="1:24" hidden="1">
      <c r="A2121">
        <v>2548</v>
      </c>
      <c r="B2121" t="s">
        <v>2626</v>
      </c>
      <c r="C2121">
        <v>61044300000</v>
      </c>
      <c r="D2121" t="s">
        <v>541</v>
      </c>
      <c r="E2121" t="s">
        <v>426</v>
      </c>
      <c r="F2121">
        <v>43</v>
      </c>
      <c r="G2121" t="s">
        <v>3848</v>
      </c>
      <c r="H2121">
        <v>2</v>
      </c>
      <c r="I2121">
        <v>0.188</v>
      </c>
      <c r="J2121">
        <v>1</v>
      </c>
      <c r="K2121">
        <v>0.188</v>
      </c>
      <c r="L2121" t="s">
        <v>2171</v>
      </c>
      <c r="M2121">
        <v>497</v>
      </c>
      <c r="N2121" t="s">
        <v>468</v>
      </c>
      <c r="O2121">
        <v>1760</v>
      </c>
      <c r="P2121" t="s">
        <v>425</v>
      </c>
      <c r="Q2121">
        <v>37</v>
      </c>
      <c r="R2121" t="s">
        <v>467</v>
      </c>
      <c r="S2121">
        <v>1000323</v>
      </c>
      <c r="T2121" t="s">
        <v>858</v>
      </c>
      <c r="U2121">
        <v>1</v>
      </c>
      <c r="V2121" s="230">
        <v>119.9</v>
      </c>
      <c r="W2121" s="230" t="s">
        <v>1144</v>
      </c>
      <c r="X2121" s="230">
        <v>23</v>
      </c>
    </row>
    <row r="2122" spans="1:24" hidden="1">
      <c r="A2122">
        <v>2549</v>
      </c>
      <c r="B2122" t="s">
        <v>2627</v>
      </c>
      <c r="C2122">
        <v>61103099000</v>
      </c>
      <c r="D2122" t="s">
        <v>709</v>
      </c>
      <c r="E2122" t="s">
        <v>3690</v>
      </c>
      <c r="F2122">
        <v>89</v>
      </c>
      <c r="G2122" t="s">
        <v>3848</v>
      </c>
      <c r="H2122">
        <v>2</v>
      </c>
      <c r="I2122">
        <v>0.34799999999999998</v>
      </c>
      <c r="J2122">
        <v>1</v>
      </c>
      <c r="K2122">
        <v>0.34799999999999998</v>
      </c>
      <c r="L2122" t="s">
        <v>2171</v>
      </c>
      <c r="M2122">
        <v>497</v>
      </c>
      <c r="N2122" t="s">
        <v>468</v>
      </c>
      <c r="O2122">
        <v>1760</v>
      </c>
      <c r="P2122" t="s">
        <v>425</v>
      </c>
      <c r="Q2122">
        <v>37</v>
      </c>
      <c r="R2122" t="s">
        <v>467</v>
      </c>
      <c r="S2122">
        <v>1000323</v>
      </c>
      <c r="T2122" t="s">
        <v>825</v>
      </c>
      <c r="U2122">
        <v>119</v>
      </c>
      <c r="V2122" s="230">
        <v>99.9</v>
      </c>
      <c r="W2122" s="230" t="s">
        <v>3920</v>
      </c>
      <c r="X2122" s="230">
        <v>14</v>
      </c>
    </row>
    <row r="2123" spans="1:24" hidden="1">
      <c r="A2123">
        <v>2550</v>
      </c>
      <c r="B2123" t="s">
        <v>2628</v>
      </c>
      <c r="C2123">
        <v>61069090000</v>
      </c>
      <c r="D2123" t="s">
        <v>1067</v>
      </c>
      <c r="E2123" t="s">
        <v>437</v>
      </c>
      <c r="F2123">
        <v>77</v>
      </c>
      <c r="G2123" t="s">
        <v>3848</v>
      </c>
      <c r="H2123">
        <v>2</v>
      </c>
      <c r="I2123">
        <v>0.156</v>
      </c>
      <c r="J2123">
        <v>1</v>
      </c>
      <c r="K2123">
        <v>0.156</v>
      </c>
      <c r="L2123" t="s">
        <v>2171</v>
      </c>
      <c r="M2123">
        <v>497</v>
      </c>
      <c r="N2123" t="s">
        <v>436</v>
      </c>
      <c r="O2123">
        <v>1840</v>
      </c>
      <c r="P2123" t="s">
        <v>431</v>
      </c>
      <c r="Q2123">
        <v>53</v>
      </c>
      <c r="R2123" t="s">
        <v>467</v>
      </c>
      <c r="S2123">
        <v>1000323</v>
      </c>
      <c r="T2123" t="s">
        <v>858</v>
      </c>
      <c r="U2123">
        <v>1</v>
      </c>
      <c r="V2123" s="230">
        <v>59.9</v>
      </c>
      <c r="W2123" s="230" t="s">
        <v>3916</v>
      </c>
      <c r="X2123" s="230">
        <v>10</v>
      </c>
    </row>
    <row r="2124" spans="1:24" hidden="1">
      <c r="A2124">
        <v>2551</v>
      </c>
      <c r="B2124" t="s">
        <v>2629</v>
      </c>
      <c r="C2124">
        <v>61044900000</v>
      </c>
      <c r="D2124" t="s">
        <v>590</v>
      </c>
      <c r="E2124" t="s">
        <v>426</v>
      </c>
      <c r="F2124">
        <v>43</v>
      </c>
      <c r="G2124" t="s">
        <v>3848</v>
      </c>
      <c r="H2124">
        <v>2</v>
      </c>
      <c r="I2124">
        <v>0.52</v>
      </c>
      <c r="J2124">
        <v>1</v>
      </c>
      <c r="K2124">
        <v>0.52</v>
      </c>
      <c r="L2124" t="s">
        <v>2171</v>
      </c>
      <c r="M2124">
        <v>497</v>
      </c>
      <c r="N2124" t="s">
        <v>468</v>
      </c>
      <c r="O2124">
        <v>1760</v>
      </c>
      <c r="P2124" t="s">
        <v>431</v>
      </c>
      <c r="Q2124">
        <v>53</v>
      </c>
      <c r="R2124" t="s">
        <v>467</v>
      </c>
      <c r="S2124">
        <v>1000323</v>
      </c>
      <c r="T2124" t="s">
        <v>858</v>
      </c>
      <c r="U2124">
        <v>1</v>
      </c>
      <c r="V2124" s="230">
        <v>169.9</v>
      </c>
      <c r="W2124" s="230" t="s">
        <v>1063</v>
      </c>
      <c r="X2124" s="230">
        <v>13</v>
      </c>
    </row>
    <row r="2125" spans="1:24" hidden="1">
      <c r="A2125">
        <v>2552</v>
      </c>
      <c r="B2125" t="s">
        <v>2630</v>
      </c>
      <c r="C2125">
        <v>61046200000</v>
      </c>
      <c r="D2125" t="s">
        <v>588</v>
      </c>
      <c r="E2125" t="s">
        <v>442</v>
      </c>
      <c r="F2125">
        <v>24</v>
      </c>
      <c r="G2125" t="s">
        <v>3848</v>
      </c>
      <c r="H2125">
        <v>2</v>
      </c>
      <c r="I2125">
        <v>0.106</v>
      </c>
      <c r="J2125">
        <v>1</v>
      </c>
      <c r="K2125">
        <v>0.106</v>
      </c>
      <c r="L2125" t="s">
        <v>2171</v>
      </c>
      <c r="M2125">
        <v>497</v>
      </c>
      <c r="N2125" t="s">
        <v>436</v>
      </c>
      <c r="O2125">
        <v>1840</v>
      </c>
      <c r="P2125" t="s">
        <v>439</v>
      </c>
      <c r="Q2125">
        <v>9</v>
      </c>
      <c r="R2125" t="s">
        <v>467</v>
      </c>
      <c r="S2125">
        <v>1000323</v>
      </c>
      <c r="T2125" t="s">
        <v>858</v>
      </c>
      <c r="U2125">
        <v>1</v>
      </c>
      <c r="V2125" s="230">
        <v>49.9</v>
      </c>
      <c r="W2125" s="230" t="s">
        <v>3919</v>
      </c>
      <c r="X2125" s="230">
        <v>25</v>
      </c>
    </row>
    <row r="2126" spans="1:24" hidden="1">
      <c r="A2126">
        <v>2553</v>
      </c>
      <c r="B2126" t="s">
        <v>2631</v>
      </c>
      <c r="C2126">
        <v>62046318000</v>
      </c>
      <c r="D2126" t="s">
        <v>987</v>
      </c>
      <c r="E2126" t="s">
        <v>420</v>
      </c>
      <c r="F2126">
        <v>93</v>
      </c>
      <c r="G2126" t="s">
        <v>3848</v>
      </c>
      <c r="H2126">
        <v>2</v>
      </c>
      <c r="I2126">
        <v>9.1999999999999998E-2</v>
      </c>
      <c r="J2126">
        <v>1</v>
      </c>
      <c r="K2126">
        <v>9.1999999999999998E-2</v>
      </c>
      <c r="L2126" t="s">
        <v>2171</v>
      </c>
      <c r="M2126">
        <v>497</v>
      </c>
      <c r="N2126" t="s">
        <v>436</v>
      </c>
      <c r="O2126">
        <v>1840</v>
      </c>
      <c r="P2126" t="s">
        <v>3879</v>
      </c>
      <c r="Q2126">
        <v>57</v>
      </c>
      <c r="R2126" t="s">
        <v>467</v>
      </c>
      <c r="S2126">
        <v>1000323</v>
      </c>
      <c r="T2126" t="s">
        <v>858</v>
      </c>
      <c r="U2126">
        <v>1</v>
      </c>
      <c r="V2126" s="230">
        <v>49.9</v>
      </c>
      <c r="W2126" s="230" t="s">
        <v>1038</v>
      </c>
      <c r="X2126" s="230">
        <v>5</v>
      </c>
    </row>
    <row r="2127" spans="1:24" hidden="1">
      <c r="A2127">
        <v>2554</v>
      </c>
      <c r="B2127" t="s">
        <v>2632</v>
      </c>
      <c r="C2127">
        <v>61044300000</v>
      </c>
      <c r="D2127" t="s">
        <v>541</v>
      </c>
      <c r="E2127" t="s">
        <v>426</v>
      </c>
      <c r="F2127">
        <v>43</v>
      </c>
      <c r="G2127" t="s">
        <v>3848</v>
      </c>
      <c r="H2127">
        <v>2</v>
      </c>
      <c r="I2127">
        <v>0.40200000000000002</v>
      </c>
      <c r="J2127">
        <v>1</v>
      </c>
      <c r="K2127">
        <v>0.40200000000000002</v>
      </c>
      <c r="L2127" t="s">
        <v>2171</v>
      </c>
      <c r="M2127">
        <v>497</v>
      </c>
      <c r="N2127" t="s">
        <v>468</v>
      </c>
      <c r="O2127">
        <v>1760</v>
      </c>
      <c r="P2127" t="s">
        <v>425</v>
      </c>
      <c r="Q2127">
        <v>37</v>
      </c>
      <c r="R2127" t="s">
        <v>467</v>
      </c>
      <c r="S2127">
        <v>1000323</v>
      </c>
      <c r="T2127" t="s">
        <v>821</v>
      </c>
      <c r="U2127">
        <v>3</v>
      </c>
      <c r="V2127" s="230">
        <v>169.9</v>
      </c>
      <c r="W2127" s="230" t="s">
        <v>1063</v>
      </c>
      <c r="X2127" s="230">
        <v>13</v>
      </c>
    </row>
    <row r="2128" spans="1:24" hidden="1">
      <c r="A2128">
        <v>2555</v>
      </c>
      <c r="B2128" t="s">
        <v>2633</v>
      </c>
      <c r="C2128">
        <v>61046200000</v>
      </c>
      <c r="D2128" t="s">
        <v>1119</v>
      </c>
      <c r="E2128" t="s">
        <v>3671</v>
      </c>
      <c r="F2128">
        <v>54</v>
      </c>
      <c r="G2128" t="s">
        <v>3848</v>
      </c>
      <c r="H2128">
        <v>2</v>
      </c>
      <c r="I2128">
        <v>0.52</v>
      </c>
      <c r="J2128">
        <v>1</v>
      </c>
      <c r="K2128">
        <v>0.52</v>
      </c>
      <c r="L2128" t="s">
        <v>2171</v>
      </c>
      <c r="M2128">
        <v>497</v>
      </c>
      <c r="N2128" t="s">
        <v>468</v>
      </c>
      <c r="O2128">
        <v>1760</v>
      </c>
      <c r="P2128" t="s">
        <v>439</v>
      </c>
      <c r="Q2128">
        <v>9</v>
      </c>
      <c r="R2128" t="s">
        <v>467</v>
      </c>
      <c r="S2128">
        <v>1000323</v>
      </c>
      <c r="T2128" t="s">
        <v>828</v>
      </c>
      <c r="U2128">
        <v>124</v>
      </c>
      <c r="V2128" s="230">
        <v>49.9</v>
      </c>
      <c r="W2128" s="230" t="s">
        <v>3918</v>
      </c>
      <c r="X2128" s="230">
        <v>26</v>
      </c>
    </row>
    <row r="2129" spans="1:24" hidden="1">
      <c r="A2129">
        <v>2557</v>
      </c>
      <c r="B2129" t="s">
        <v>2635</v>
      </c>
      <c r="C2129">
        <v>62046318000</v>
      </c>
      <c r="D2129" t="s">
        <v>511</v>
      </c>
      <c r="E2129" t="s">
        <v>420</v>
      </c>
      <c r="F2129">
        <v>93</v>
      </c>
      <c r="G2129" t="s">
        <v>3848</v>
      </c>
      <c r="H2129">
        <v>2</v>
      </c>
      <c r="I2129">
        <v>0.41799999999999998</v>
      </c>
      <c r="J2129">
        <v>1</v>
      </c>
      <c r="K2129">
        <v>0.41799999999999998</v>
      </c>
      <c r="L2129" t="s">
        <v>2171</v>
      </c>
      <c r="M2129">
        <v>497</v>
      </c>
      <c r="N2129" t="s">
        <v>468</v>
      </c>
      <c r="O2129">
        <v>1760</v>
      </c>
      <c r="P2129" t="s">
        <v>425</v>
      </c>
      <c r="Q2129">
        <v>37</v>
      </c>
      <c r="R2129" t="s">
        <v>467</v>
      </c>
      <c r="S2129">
        <v>1000323</v>
      </c>
      <c r="T2129">
        <v>48</v>
      </c>
      <c r="U2129">
        <v>101</v>
      </c>
      <c r="V2129" s="230">
        <v>99.9</v>
      </c>
      <c r="W2129" s="230" t="s">
        <v>1064</v>
      </c>
      <c r="X2129" s="230">
        <v>7</v>
      </c>
    </row>
    <row r="2130" spans="1:24" hidden="1">
      <c r="A2130">
        <v>2558</v>
      </c>
      <c r="B2130" t="s">
        <v>2636</v>
      </c>
      <c r="C2130">
        <v>61043900000</v>
      </c>
      <c r="D2130" t="s">
        <v>675</v>
      </c>
      <c r="E2130" t="s">
        <v>466</v>
      </c>
      <c r="F2130">
        <v>153</v>
      </c>
      <c r="G2130" t="s">
        <v>3848</v>
      </c>
      <c r="H2130">
        <v>2</v>
      </c>
      <c r="I2130">
        <v>0.48799999999999999</v>
      </c>
      <c r="J2130">
        <v>1</v>
      </c>
      <c r="K2130">
        <v>0.48799999999999999</v>
      </c>
      <c r="L2130" t="s">
        <v>2171</v>
      </c>
      <c r="M2130">
        <v>497</v>
      </c>
      <c r="N2130" t="s">
        <v>468</v>
      </c>
      <c r="O2130">
        <v>1760</v>
      </c>
      <c r="P2130" t="s">
        <v>431</v>
      </c>
      <c r="Q2130">
        <v>53</v>
      </c>
      <c r="R2130" t="s">
        <v>467</v>
      </c>
      <c r="S2130">
        <v>1000323</v>
      </c>
      <c r="T2130" t="s">
        <v>858</v>
      </c>
      <c r="U2130">
        <v>1</v>
      </c>
      <c r="V2130" s="230">
        <v>179.9</v>
      </c>
      <c r="W2130" s="230" t="s">
        <v>1063</v>
      </c>
      <c r="X2130" s="230">
        <v>13</v>
      </c>
    </row>
    <row r="2131" spans="1:24" hidden="1">
      <c r="A2131">
        <v>2559</v>
      </c>
      <c r="B2131" t="s">
        <v>2637</v>
      </c>
      <c r="C2131">
        <v>61043900000</v>
      </c>
      <c r="D2131" t="s">
        <v>675</v>
      </c>
      <c r="E2131" t="s">
        <v>466</v>
      </c>
      <c r="F2131">
        <v>153</v>
      </c>
      <c r="G2131" t="s">
        <v>3848</v>
      </c>
      <c r="H2131">
        <v>2</v>
      </c>
      <c r="I2131">
        <v>0.51200000000000001</v>
      </c>
      <c r="J2131">
        <v>1</v>
      </c>
      <c r="K2131">
        <v>0.51200000000000001</v>
      </c>
      <c r="L2131" t="s">
        <v>2171</v>
      </c>
      <c r="M2131">
        <v>497</v>
      </c>
      <c r="N2131" t="s">
        <v>468</v>
      </c>
      <c r="O2131">
        <v>1760</v>
      </c>
      <c r="P2131" t="s">
        <v>431</v>
      </c>
      <c r="Q2131">
        <v>53</v>
      </c>
      <c r="R2131" t="s">
        <v>467</v>
      </c>
      <c r="S2131">
        <v>1000323</v>
      </c>
      <c r="T2131" t="s">
        <v>810</v>
      </c>
      <c r="U2131">
        <v>122</v>
      </c>
      <c r="V2131" s="230">
        <v>179.9</v>
      </c>
      <c r="W2131" s="230" t="s">
        <v>1063</v>
      </c>
      <c r="X2131" s="230">
        <v>13</v>
      </c>
    </row>
    <row r="2132" spans="1:24" hidden="1">
      <c r="A2132">
        <v>2560</v>
      </c>
      <c r="B2132" t="s">
        <v>2638</v>
      </c>
      <c r="C2132">
        <v>62046990000</v>
      </c>
      <c r="D2132" t="s">
        <v>598</v>
      </c>
      <c r="E2132" t="s">
        <v>420</v>
      </c>
      <c r="F2132">
        <v>93</v>
      </c>
      <c r="G2132" t="s">
        <v>3848</v>
      </c>
      <c r="H2132">
        <v>2</v>
      </c>
      <c r="I2132">
        <v>0.38800000000000001</v>
      </c>
      <c r="J2132">
        <v>1</v>
      </c>
      <c r="K2132">
        <v>0.38800000000000001</v>
      </c>
      <c r="L2132" t="s">
        <v>2171</v>
      </c>
      <c r="M2132">
        <v>497</v>
      </c>
      <c r="N2132" t="s">
        <v>468</v>
      </c>
      <c r="O2132">
        <v>1760</v>
      </c>
      <c r="P2132" t="s">
        <v>431</v>
      </c>
      <c r="Q2132">
        <v>53</v>
      </c>
      <c r="R2132" t="s">
        <v>467</v>
      </c>
      <c r="S2132">
        <v>1000323</v>
      </c>
      <c r="T2132" t="s">
        <v>821</v>
      </c>
      <c r="U2132">
        <v>3</v>
      </c>
      <c r="V2132" s="230">
        <v>99.9</v>
      </c>
      <c r="W2132" s="230" t="s">
        <v>1063</v>
      </c>
      <c r="X2132" s="230">
        <v>13</v>
      </c>
    </row>
    <row r="2133" spans="1:24" hidden="1">
      <c r="A2133">
        <v>2561</v>
      </c>
      <c r="B2133" t="s">
        <v>2639</v>
      </c>
      <c r="C2133">
        <v>62046990000</v>
      </c>
      <c r="D2133" t="s">
        <v>598</v>
      </c>
      <c r="E2133" t="s">
        <v>420</v>
      </c>
      <c r="F2133">
        <v>93</v>
      </c>
      <c r="G2133" t="s">
        <v>3848</v>
      </c>
      <c r="H2133">
        <v>2</v>
      </c>
      <c r="I2133">
        <v>0.36199999999999999</v>
      </c>
      <c r="J2133">
        <v>1</v>
      </c>
      <c r="K2133">
        <v>0.36199999999999999</v>
      </c>
      <c r="L2133" t="s">
        <v>2171</v>
      </c>
      <c r="M2133">
        <v>497</v>
      </c>
      <c r="N2133" t="s">
        <v>468</v>
      </c>
      <c r="O2133">
        <v>1760</v>
      </c>
      <c r="P2133" t="s">
        <v>431</v>
      </c>
      <c r="Q2133">
        <v>53</v>
      </c>
      <c r="R2133" t="s">
        <v>467</v>
      </c>
      <c r="S2133">
        <v>1000323</v>
      </c>
      <c r="T2133" t="s">
        <v>825</v>
      </c>
      <c r="U2133">
        <v>119</v>
      </c>
      <c r="V2133" s="230">
        <v>99.9</v>
      </c>
      <c r="W2133" s="230" t="s">
        <v>1063</v>
      </c>
      <c r="X2133" s="230">
        <v>13</v>
      </c>
    </row>
    <row r="2134" spans="1:24" hidden="1">
      <c r="A2134">
        <v>2562</v>
      </c>
      <c r="B2134" t="s">
        <v>2640</v>
      </c>
      <c r="C2134">
        <v>61044200000</v>
      </c>
      <c r="D2134" t="s">
        <v>506</v>
      </c>
      <c r="E2134" t="s">
        <v>426</v>
      </c>
      <c r="F2134">
        <v>43</v>
      </c>
      <c r="G2134" t="s">
        <v>3848</v>
      </c>
      <c r="H2134">
        <v>2</v>
      </c>
      <c r="I2134">
        <v>0.28199999999999997</v>
      </c>
      <c r="J2134">
        <v>1</v>
      </c>
      <c r="K2134">
        <v>0.28199999999999997</v>
      </c>
      <c r="L2134" t="s">
        <v>2171</v>
      </c>
      <c r="M2134">
        <v>497</v>
      </c>
      <c r="N2134" t="s">
        <v>436</v>
      </c>
      <c r="O2134">
        <v>1840</v>
      </c>
      <c r="P2134" t="s">
        <v>3956</v>
      </c>
      <c r="Q2134" t="s">
        <v>3930</v>
      </c>
      <c r="R2134" t="s">
        <v>467</v>
      </c>
      <c r="S2134">
        <v>1000323</v>
      </c>
      <c r="T2134" t="s">
        <v>858</v>
      </c>
      <c r="U2134">
        <v>1</v>
      </c>
      <c r="V2134" s="230">
        <v>79.900000000000006</v>
      </c>
      <c r="W2134" s="230" t="s">
        <v>1063</v>
      </c>
      <c r="X2134" s="230">
        <v>13</v>
      </c>
    </row>
    <row r="2135" spans="1:24" hidden="1">
      <c r="A2135">
        <v>2563</v>
      </c>
      <c r="B2135" t="s">
        <v>2641</v>
      </c>
      <c r="C2135">
        <v>61103099000</v>
      </c>
      <c r="D2135" t="s">
        <v>709</v>
      </c>
      <c r="E2135" t="s">
        <v>3690</v>
      </c>
      <c r="F2135">
        <v>89</v>
      </c>
      <c r="G2135" t="s">
        <v>3848</v>
      </c>
      <c r="H2135">
        <v>2</v>
      </c>
      <c r="I2135">
        <v>0.35199999999999998</v>
      </c>
      <c r="J2135">
        <v>1</v>
      </c>
      <c r="K2135">
        <v>0.35199999999999998</v>
      </c>
      <c r="L2135" t="s">
        <v>2171</v>
      </c>
      <c r="M2135">
        <v>497</v>
      </c>
      <c r="N2135" t="s">
        <v>468</v>
      </c>
      <c r="O2135">
        <v>1760</v>
      </c>
      <c r="P2135" t="s">
        <v>425</v>
      </c>
      <c r="Q2135">
        <v>37</v>
      </c>
      <c r="R2135" t="s">
        <v>467</v>
      </c>
      <c r="S2135">
        <v>1000323</v>
      </c>
      <c r="T2135">
        <v>50</v>
      </c>
      <c r="U2135">
        <v>105</v>
      </c>
      <c r="V2135" s="230">
        <v>89.9</v>
      </c>
      <c r="W2135" s="230" t="s">
        <v>3920</v>
      </c>
      <c r="X2135" s="230">
        <v>14</v>
      </c>
    </row>
    <row r="2136" spans="1:24" hidden="1">
      <c r="A2136">
        <v>2564</v>
      </c>
      <c r="B2136" t="s">
        <v>2642</v>
      </c>
      <c r="C2136">
        <v>61043300000</v>
      </c>
      <c r="D2136" t="s">
        <v>569</v>
      </c>
      <c r="E2136" t="s">
        <v>466</v>
      </c>
      <c r="F2136">
        <v>153</v>
      </c>
      <c r="G2136" t="s">
        <v>3848</v>
      </c>
      <c r="H2136">
        <v>2</v>
      </c>
      <c r="I2136">
        <v>0.46200000000000002</v>
      </c>
      <c r="J2136">
        <v>1</v>
      </c>
      <c r="K2136">
        <v>0.46200000000000002</v>
      </c>
      <c r="L2136" t="s">
        <v>2171</v>
      </c>
      <c r="M2136">
        <v>497</v>
      </c>
      <c r="N2136" t="s">
        <v>468</v>
      </c>
      <c r="O2136">
        <v>1760</v>
      </c>
      <c r="P2136" t="s">
        <v>425</v>
      </c>
      <c r="Q2136">
        <v>37</v>
      </c>
      <c r="R2136" t="s">
        <v>467</v>
      </c>
      <c r="S2136">
        <v>1000323</v>
      </c>
      <c r="T2136" t="s">
        <v>858</v>
      </c>
      <c r="U2136">
        <v>1</v>
      </c>
      <c r="V2136" s="230">
        <v>149.9</v>
      </c>
      <c r="W2136" s="230" t="s">
        <v>1038</v>
      </c>
      <c r="X2136" s="230">
        <v>5</v>
      </c>
    </row>
    <row r="2137" spans="1:24" hidden="1">
      <c r="A2137">
        <v>2565</v>
      </c>
      <c r="B2137" t="s">
        <v>2643</v>
      </c>
      <c r="C2137">
        <v>62046239000</v>
      </c>
      <c r="D2137" t="s">
        <v>510</v>
      </c>
      <c r="E2137" t="s">
        <v>420</v>
      </c>
      <c r="F2137">
        <v>93</v>
      </c>
      <c r="G2137" t="s">
        <v>3848</v>
      </c>
      <c r="H2137">
        <v>2</v>
      </c>
      <c r="I2137">
        <v>0.21</v>
      </c>
      <c r="J2137">
        <v>1</v>
      </c>
      <c r="K2137">
        <v>0.21</v>
      </c>
      <c r="L2137" t="s">
        <v>2171</v>
      </c>
      <c r="M2137">
        <v>497</v>
      </c>
      <c r="N2137" t="s">
        <v>468</v>
      </c>
      <c r="O2137">
        <v>1760</v>
      </c>
      <c r="P2137" t="s">
        <v>439</v>
      </c>
      <c r="Q2137">
        <v>9</v>
      </c>
      <c r="R2137" t="s">
        <v>467</v>
      </c>
      <c r="S2137">
        <v>1000323</v>
      </c>
      <c r="T2137" t="s">
        <v>858</v>
      </c>
      <c r="U2137">
        <v>1</v>
      </c>
      <c r="V2137" s="230">
        <v>89.9</v>
      </c>
      <c r="W2137" s="230" t="s">
        <v>1144</v>
      </c>
      <c r="X2137" s="230">
        <v>23</v>
      </c>
    </row>
    <row r="2138" spans="1:24" hidden="1">
      <c r="A2138">
        <v>2566</v>
      </c>
      <c r="B2138" t="s">
        <v>2644</v>
      </c>
      <c r="C2138">
        <v>61044300000</v>
      </c>
      <c r="D2138" t="s">
        <v>541</v>
      </c>
      <c r="E2138" t="s">
        <v>426</v>
      </c>
      <c r="F2138">
        <v>43</v>
      </c>
      <c r="G2138" t="s">
        <v>3848</v>
      </c>
      <c r="H2138">
        <v>2</v>
      </c>
      <c r="I2138">
        <v>0.56599999999999995</v>
      </c>
      <c r="J2138">
        <v>1</v>
      </c>
      <c r="K2138">
        <v>0.56599999999999995</v>
      </c>
      <c r="L2138" t="s">
        <v>2171</v>
      </c>
      <c r="M2138">
        <v>497</v>
      </c>
      <c r="N2138" t="s">
        <v>468</v>
      </c>
      <c r="O2138">
        <v>1760</v>
      </c>
      <c r="P2138" t="s">
        <v>425</v>
      </c>
      <c r="Q2138">
        <v>37</v>
      </c>
      <c r="R2138" t="s">
        <v>467</v>
      </c>
      <c r="S2138">
        <v>1000323</v>
      </c>
      <c r="T2138" t="s">
        <v>825</v>
      </c>
      <c r="U2138">
        <v>119</v>
      </c>
      <c r="V2138" s="230">
        <v>159</v>
      </c>
      <c r="W2138" s="230" t="s">
        <v>1038</v>
      </c>
      <c r="X2138" s="230">
        <v>5</v>
      </c>
    </row>
    <row r="2139" spans="1:24" hidden="1">
      <c r="A2139">
        <v>2567</v>
      </c>
      <c r="B2139" t="s">
        <v>2645</v>
      </c>
      <c r="C2139">
        <v>61044300000</v>
      </c>
      <c r="D2139" t="s">
        <v>541</v>
      </c>
      <c r="E2139" t="s">
        <v>426</v>
      </c>
      <c r="F2139">
        <v>43</v>
      </c>
      <c r="G2139" t="s">
        <v>3848</v>
      </c>
      <c r="H2139">
        <v>2</v>
      </c>
      <c r="I2139">
        <v>0.35</v>
      </c>
      <c r="J2139">
        <v>1</v>
      </c>
      <c r="K2139">
        <v>0.35</v>
      </c>
      <c r="L2139" t="s">
        <v>2171</v>
      </c>
      <c r="M2139">
        <v>497</v>
      </c>
      <c r="N2139" t="s">
        <v>468</v>
      </c>
      <c r="O2139">
        <v>1760</v>
      </c>
      <c r="P2139" t="s">
        <v>425</v>
      </c>
      <c r="Q2139">
        <v>37</v>
      </c>
      <c r="R2139" t="s">
        <v>467</v>
      </c>
      <c r="S2139">
        <v>1000323</v>
      </c>
      <c r="T2139" t="s">
        <v>828</v>
      </c>
      <c r="U2139">
        <v>124</v>
      </c>
      <c r="V2139" s="230">
        <v>109.9</v>
      </c>
      <c r="W2139" s="230" t="s">
        <v>1144</v>
      </c>
      <c r="X2139" s="230">
        <v>23</v>
      </c>
    </row>
    <row r="2140" spans="1:24" hidden="1">
      <c r="A2140">
        <v>2568</v>
      </c>
      <c r="B2140" t="s">
        <v>2646</v>
      </c>
      <c r="C2140">
        <v>61062000000</v>
      </c>
      <c r="D2140" t="s">
        <v>977</v>
      </c>
      <c r="E2140" t="s">
        <v>444</v>
      </c>
      <c r="F2140">
        <v>82</v>
      </c>
      <c r="G2140" t="s">
        <v>3848</v>
      </c>
      <c r="H2140">
        <v>2</v>
      </c>
      <c r="I2140">
        <v>0.14000000000000001</v>
      </c>
      <c r="J2140">
        <v>1</v>
      </c>
      <c r="K2140">
        <v>0.14000000000000001</v>
      </c>
      <c r="L2140" t="s">
        <v>2171</v>
      </c>
      <c r="M2140">
        <v>497</v>
      </c>
      <c r="N2140" t="s">
        <v>468</v>
      </c>
      <c r="O2140">
        <v>1760</v>
      </c>
      <c r="P2140" t="s">
        <v>425</v>
      </c>
      <c r="Q2140">
        <v>37</v>
      </c>
      <c r="R2140" t="s">
        <v>467</v>
      </c>
      <c r="S2140">
        <v>1000323</v>
      </c>
      <c r="T2140">
        <v>46</v>
      </c>
      <c r="U2140">
        <v>99</v>
      </c>
      <c r="V2140" s="230">
        <v>99.9</v>
      </c>
      <c r="W2140" s="230" t="s">
        <v>1038</v>
      </c>
      <c r="X2140" s="230">
        <v>5</v>
      </c>
    </row>
    <row r="2141" spans="1:24" hidden="1">
      <c r="A2141">
        <v>2569</v>
      </c>
      <c r="B2141" t="s">
        <v>2647</v>
      </c>
      <c r="C2141">
        <v>61044900000</v>
      </c>
      <c r="D2141" t="s">
        <v>590</v>
      </c>
      <c r="E2141" t="s">
        <v>426</v>
      </c>
      <c r="F2141">
        <v>43</v>
      </c>
      <c r="G2141" t="s">
        <v>3848</v>
      </c>
      <c r="H2141">
        <v>2</v>
      </c>
      <c r="I2141">
        <v>0.32</v>
      </c>
      <c r="J2141">
        <v>1</v>
      </c>
      <c r="K2141">
        <v>0.32</v>
      </c>
      <c r="L2141" t="s">
        <v>2171</v>
      </c>
      <c r="M2141">
        <v>497</v>
      </c>
      <c r="N2141" t="s">
        <v>468</v>
      </c>
      <c r="O2141">
        <v>1760</v>
      </c>
      <c r="P2141" t="s">
        <v>431</v>
      </c>
      <c r="Q2141">
        <v>53</v>
      </c>
      <c r="R2141" t="s">
        <v>467</v>
      </c>
      <c r="S2141">
        <v>1000323</v>
      </c>
      <c r="T2141" t="s">
        <v>828</v>
      </c>
      <c r="U2141">
        <v>124</v>
      </c>
      <c r="V2141" s="230">
        <v>99.9</v>
      </c>
      <c r="W2141" s="230" t="s">
        <v>3919</v>
      </c>
      <c r="X2141" s="230">
        <v>25</v>
      </c>
    </row>
    <row r="2142" spans="1:24" hidden="1">
      <c r="A2142">
        <v>2570</v>
      </c>
      <c r="B2142" t="s">
        <v>2648</v>
      </c>
      <c r="C2142">
        <v>61044900000</v>
      </c>
      <c r="D2142" t="s">
        <v>590</v>
      </c>
      <c r="E2142" t="s">
        <v>426</v>
      </c>
      <c r="F2142">
        <v>43</v>
      </c>
      <c r="G2142" t="s">
        <v>3848</v>
      </c>
      <c r="H2142">
        <v>2</v>
      </c>
      <c r="I2142">
        <v>0.63400000000000001</v>
      </c>
      <c r="J2142">
        <v>1</v>
      </c>
      <c r="K2142">
        <v>0.63400000000000001</v>
      </c>
      <c r="L2142" t="s">
        <v>2171</v>
      </c>
      <c r="M2142">
        <v>497</v>
      </c>
      <c r="N2142" t="s">
        <v>468</v>
      </c>
      <c r="O2142">
        <v>1760</v>
      </c>
      <c r="P2142" t="s">
        <v>431</v>
      </c>
      <c r="Q2142">
        <v>53</v>
      </c>
      <c r="R2142" t="s">
        <v>467</v>
      </c>
      <c r="S2142">
        <v>1000323</v>
      </c>
      <c r="T2142">
        <v>48</v>
      </c>
      <c r="U2142">
        <v>101</v>
      </c>
      <c r="V2142" s="230">
        <v>179.9</v>
      </c>
      <c r="W2142" s="230" t="s">
        <v>1063</v>
      </c>
      <c r="X2142" s="230">
        <v>13</v>
      </c>
    </row>
    <row r="2143" spans="1:24" hidden="1">
      <c r="A2143">
        <v>2571</v>
      </c>
      <c r="B2143" t="s">
        <v>2649</v>
      </c>
      <c r="C2143">
        <v>61044300000</v>
      </c>
      <c r="D2143" t="s">
        <v>541</v>
      </c>
      <c r="E2143" t="s">
        <v>426</v>
      </c>
      <c r="F2143">
        <v>43</v>
      </c>
      <c r="G2143" t="s">
        <v>3848</v>
      </c>
      <c r="H2143">
        <v>2</v>
      </c>
      <c r="I2143">
        <v>0.372</v>
      </c>
      <c r="J2143">
        <v>1</v>
      </c>
      <c r="K2143">
        <v>0.372</v>
      </c>
      <c r="L2143" t="s">
        <v>2171</v>
      </c>
      <c r="M2143">
        <v>497</v>
      </c>
      <c r="N2143" t="s">
        <v>468</v>
      </c>
      <c r="O2143">
        <v>1760</v>
      </c>
      <c r="P2143" t="s">
        <v>425</v>
      </c>
      <c r="Q2143">
        <v>37</v>
      </c>
      <c r="R2143" t="s">
        <v>467</v>
      </c>
      <c r="S2143">
        <v>1000323</v>
      </c>
      <c r="T2143" t="s">
        <v>821</v>
      </c>
      <c r="U2143">
        <v>3</v>
      </c>
      <c r="V2143" s="230">
        <v>119.9</v>
      </c>
      <c r="W2143" s="230" t="s">
        <v>1077</v>
      </c>
      <c r="X2143" s="230">
        <v>16</v>
      </c>
    </row>
    <row r="2144" spans="1:24" hidden="1">
      <c r="A2144">
        <v>2572</v>
      </c>
      <c r="B2144" t="s">
        <v>2650</v>
      </c>
      <c r="C2144">
        <v>61099090000</v>
      </c>
      <c r="D2144" t="s">
        <v>642</v>
      </c>
      <c r="E2144" t="s">
        <v>453</v>
      </c>
      <c r="F2144">
        <v>73</v>
      </c>
      <c r="G2144" t="s">
        <v>3848</v>
      </c>
      <c r="H2144">
        <v>2</v>
      </c>
      <c r="I2144">
        <v>0.14000000000000001</v>
      </c>
      <c r="J2144">
        <v>1</v>
      </c>
      <c r="K2144">
        <v>0.14000000000000001</v>
      </c>
      <c r="L2144" t="s">
        <v>2171</v>
      </c>
      <c r="M2144">
        <v>497</v>
      </c>
      <c r="N2144" t="s">
        <v>3915</v>
      </c>
      <c r="O2144">
        <v>7497</v>
      </c>
      <c r="P2144" t="s">
        <v>3960</v>
      </c>
      <c r="Q2144" t="s">
        <v>3934</v>
      </c>
      <c r="R2144" t="s">
        <v>467</v>
      </c>
      <c r="S2144">
        <v>1000323</v>
      </c>
      <c r="T2144" t="s">
        <v>825</v>
      </c>
      <c r="U2144">
        <v>119</v>
      </c>
      <c r="V2144" s="230">
        <v>39.9</v>
      </c>
      <c r="W2144" s="230" t="s">
        <v>1050</v>
      </c>
      <c r="X2144" s="230">
        <v>20</v>
      </c>
    </row>
    <row r="2145" spans="1:24" hidden="1">
      <c r="A2145">
        <v>2573</v>
      </c>
      <c r="B2145" t="s">
        <v>2651</v>
      </c>
      <c r="C2145">
        <v>62024000090</v>
      </c>
      <c r="D2145" t="s">
        <v>1009</v>
      </c>
      <c r="E2145" t="s">
        <v>3692</v>
      </c>
      <c r="F2145">
        <v>92</v>
      </c>
      <c r="G2145" t="s">
        <v>3848</v>
      </c>
      <c r="H2145">
        <v>2</v>
      </c>
      <c r="I2145">
        <v>0.94599999999999995</v>
      </c>
      <c r="J2145">
        <v>1</v>
      </c>
      <c r="K2145">
        <v>0.94599999999999995</v>
      </c>
      <c r="L2145" t="s">
        <v>2171</v>
      </c>
      <c r="M2145">
        <v>497</v>
      </c>
      <c r="N2145" t="s">
        <v>468</v>
      </c>
      <c r="O2145">
        <v>1760</v>
      </c>
      <c r="P2145" t="s">
        <v>425</v>
      </c>
      <c r="Q2145">
        <v>37</v>
      </c>
      <c r="R2145" t="s">
        <v>467</v>
      </c>
      <c r="S2145">
        <v>1000323</v>
      </c>
      <c r="T2145" t="s">
        <v>858</v>
      </c>
      <c r="U2145">
        <v>1</v>
      </c>
      <c r="V2145" s="230">
        <v>179.9</v>
      </c>
      <c r="W2145" s="230" t="s">
        <v>3919</v>
      </c>
      <c r="X2145" s="230">
        <v>25</v>
      </c>
    </row>
    <row r="2146" spans="1:24" hidden="1">
      <c r="A2146">
        <v>2574</v>
      </c>
      <c r="B2146" t="s">
        <v>2652</v>
      </c>
      <c r="C2146">
        <v>61069090000</v>
      </c>
      <c r="D2146" t="s">
        <v>982</v>
      </c>
      <c r="E2146" t="s">
        <v>444</v>
      </c>
      <c r="F2146">
        <v>82</v>
      </c>
      <c r="G2146" t="s">
        <v>3848</v>
      </c>
      <c r="H2146">
        <v>2</v>
      </c>
      <c r="I2146">
        <v>0.16800000000000001</v>
      </c>
      <c r="J2146">
        <v>1</v>
      </c>
      <c r="K2146">
        <v>0.16800000000000001</v>
      </c>
      <c r="L2146" t="s">
        <v>2171</v>
      </c>
      <c r="M2146">
        <v>497</v>
      </c>
      <c r="N2146" t="s">
        <v>436</v>
      </c>
      <c r="O2146">
        <v>1840</v>
      </c>
      <c r="P2146" t="s">
        <v>4294</v>
      </c>
      <c r="Q2146" t="s">
        <v>4271</v>
      </c>
      <c r="R2146" t="s">
        <v>467</v>
      </c>
      <c r="S2146">
        <v>1000323</v>
      </c>
      <c r="T2146" t="s">
        <v>828</v>
      </c>
      <c r="U2146">
        <v>124</v>
      </c>
      <c r="V2146" s="230">
        <v>69.900000000000006</v>
      </c>
      <c r="W2146" s="230" t="s">
        <v>1144</v>
      </c>
      <c r="X2146" s="230">
        <v>23</v>
      </c>
    </row>
    <row r="2147" spans="1:24" hidden="1">
      <c r="A2147">
        <v>2575</v>
      </c>
      <c r="B2147" t="s">
        <v>2653</v>
      </c>
      <c r="C2147">
        <v>61044300000</v>
      </c>
      <c r="D2147" t="s">
        <v>541</v>
      </c>
      <c r="E2147" t="s">
        <v>426</v>
      </c>
      <c r="F2147">
        <v>43</v>
      </c>
      <c r="G2147" t="s">
        <v>3848</v>
      </c>
      <c r="H2147">
        <v>2</v>
      </c>
      <c r="I2147">
        <v>0.22600000000000001</v>
      </c>
      <c r="J2147">
        <v>1</v>
      </c>
      <c r="K2147">
        <v>0.22600000000000001</v>
      </c>
      <c r="L2147" t="s">
        <v>2171</v>
      </c>
      <c r="M2147">
        <v>497</v>
      </c>
      <c r="N2147" t="s">
        <v>468</v>
      </c>
      <c r="O2147">
        <v>1760</v>
      </c>
      <c r="P2147" t="s">
        <v>425</v>
      </c>
      <c r="Q2147">
        <v>37</v>
      </c>
      <c r="R2147" t="s">
        <v>467</v>
      </c>
      <c r="S2147">
        <v>1000323</v>
      </c>
      <c r="T2147" t="s">
        <v>821</v>
      </c>
      <c r="U2147">
        <v>3</v>
      </c>
      <c r="V2147" s="230">
        <v>129.9</v>
      </c>
      <c r="W2147" s="230" t="s">
        <v>3916</v>
      </c>
      <c r="X2147" s="230">
        <v>10</v>
      </c>
    </row>
    <row r="2148" spans="1:24" hidden="1">
      <c r="A2148">
        <v>2576</v>
      </c>
      <c r="B2148" t="s">
        <v>2654</v>
      </c>
      <c r="C2148">
        <v>62046239000</v>
      </c>
      <c r="D2148" t="s">
        <v>510</v>
      </c>
      <c r="E2148" t="s">
        <v>420</v>
      </c>
      <c r="F2148">
        <v>93</v>
      </c>
      <c r="G2148" t="s">
        <v>3848</v>
      </c>
      <c r="H2148">
        <v>2</v>
      </c>
      <c r="I2148">
        <v>0.222</v>
      </c>
      <c r="J2148">
        <v>1</v>
      </c>
      <c r="K2148">
        <v>0.222</v>
      </c>
      <c r="L2148" t="s">
        <v>2171</v>
      </c>
      <c r="M2148">
        <v>497</v>
      </c>
      <c r="N2148" t="s">
        <v>468</v>
      </c>
      <c r="O2148">
        <v>1760</v>
      </c>
      <c r="P2148" t="s">
        <v>439</v>
      </c>
      <c r="Q2148">
        <v>9</v>
      </c>
      <c r="R2148" t="s">
        <v>467</v>
      </c>
      <c r="S2148">
        <v>1000323</v>
      </c>
      <c r="T2148" t="s">
        <v>810</v>
      </c>
      <c r="U2148">
        <v>122</v>
      </c>
      <c r="V2148" s="230">
        <v>89.9</v>
      </c>
      <c r="W2148" s="230" t="s">
        <v>1144</v>
      </c>
      <c r="X2148" s="230">
        <v>23</v>
      </c>
    </row>
    <row r="2149" spans="1:24" hidden="1">
      <c r="A2149">
        <v>2577</v>
      </c>
      <c r="B2149" t="s">
        <v>2655</v>
      </c>
      <c r="C2149">
        <v>61044900000</v>
      </c>
      <c r="D2149" t="s">
        <v>590</v>
      </c>
      <c r="E2149" t="s">
        <v>426</v>
      </c>
      <c r="F2149">
        <v>43</v>
      </c>
      <c r="G2149" t="s">
        <v>3848</v>
      </c>
      <c r="H2149">
        <v>2</v>
      </c>
      <c r="I2149">
        <v>0.47</v>
      </c>
      <c r="J2149">
        <v>1</v>
      </c>
      <c r="K2149">
        <v>0.47</v>
      </c>
      <c r="L2149" t="s">
        <v>2171</v>
      </c>
      <c r="M2149">
        <v>497</v>
      </c>
      <c r="N2149" t="s">
        <v>468</v>
      </c>
      <c r="O2149">
        <v>1760</v>
      </c>
      <c r="P2149" t="s">
        <v>431</v>
      </c>
      <c r="Q2149">
        <v>53</v>
      </c>
      <c r="R2149" t="s">
        <v>467</v>
      </c>
      <c r="S2149">
        <v>1000323</v>
      </c>
      <c r="T2149" t="s">
        <v>828</v>
      </c>
      <c r="U2149">
        <v>124</v>
      </c>
      <c r="V2149" s="230">
        <v>189.9</v>
      </c>
      <c r="W2149" s="230" t="s">
        <v>3919</v>
      </c>
      <c r="X2149" s="230">
        <v>25</v>
      </c>
    </row>
    <row r="2150" spans="1:24" hidden="1">
      <c r="A2150">
        <v>2578</v>
      </c>
      <c r="B2150" t="s">
        <v>2656</v>
      </c>
      <c r="C2150">
        <v>61046200000</v>
      </c>
      <c r="D2150" t="s">
        <v>588</v>
      </c>
      <c r="E2150" t="s">
        <v>442</v>
      </c>
      <c r="F2150">
        <v>24</v>
      </c>
      <c r="G2150" t="s">
        <v>3848</v>
      </c>
      <c r="H2150">
        <v>2</v>
      </c>
      <c r="I2150">
        <v>0.13</v>
      </c>
      <c r="J2150">
        <v>1</v>
      </c>
      <c r="K2150">
        <v>0.13</v>
      </c>
      <c r="L2150" t="s">
        <v>2171</v>
      </c>
      <c r="M2150">
        <v>497</v>
      </c>
      <c r="N2150" t="s">
        <v>436</v>
      </c>
      <c r="O2150">
        <v>1840</v>
      </c>
      <c r="P2150" t="s">
        <v>439</v>
      </c>
      <c r="Q2150">
        <v>9</v>
      </c>
      <c r="R2150" t="s">
        <v>467</v>
      </c>
      <c r="S2150">
        <v>1000323</v>
      </c>
      <c r="T2150" t="s">
        <v>828</v>
      </c>
      <c r="U2150">
        <v>124</v>
      </c>
      <c r="V2150" s="230">
        <v>49.9</v>
      </c>
      <c r="W2150" s="230" t="s">
        <v>1046</v>
      </c>
      <c r="X2150" s="230">
        <v>12</v>
      </c>
    </row>
    <row r="2151" spans="1:24" hidden="1">
      <c r="A2151">
        <v>2579</v>
      </c>
      <c r="B2151" t="s">
        <v>2657</v>
      </c>
      <c r="C2151">
        <v>61103099000</v>
      </c>
      <c r="D2151" t="s">
        <v>709</v>
      </c>
      <c r="E2151" t="s">
        <v>3690</v>
      </c>
      <c r="F2151">
        <v>89</v>
      </c>
      <c r="G2151" t="s">
        <v>3848</v>
      </c>
      <c r="H2151">
        <v>2</v>
      </c>
      <c r="I2151">
        <v>0.42799999999999999</v>
      </c>
      <c r="J2151">
        <v>1</v>
      </c>
      <c r="K2151">
        <v>0.42799999999999999</v>
      </c>
      <c r="L2151" t="s">
        <v>2171</v>
      </c>
      <c r="M2151">
        <v>497</v>
      </c>
      <c r="N2151" t="s">
        <v>468</v>
      </c>
      <c r="O2151">
        <v>1760</v>
      </c>
      <c r="P2151" t="s">
        <v>425</v>
      </c>
      <c r="Q2151">
        <v>37</v>
      </c>
      <c r="R2151" t="s">
        <v>467</v>
      </c>
      <c r="S2151">
        <v>1000323</v>
      </c>
      <c r="T2151">
        <v>50</v>
      </c>
      <c r="U2151">
        <v>105</v>
      </c>
      <c r="V2151" s="230">
        <v>109.9</v>
      </c>
      <c r="W2151" s="230" t="s">
        <v>3919</v>
      </c>
      <c r="X2151" s="230">
        <v>25</v>
      </c>
    </row>
    <row r="2152" spans="1:24" hidden="1">
      <c r="A2152">
        <v>2580</v>
      </c>
      <c r="B2152" t="s">
        <v>2658</v>
      </c>
      <c r="C2152">
        <v>61062000000</v>
      </c>
      <c r="D2152" t="s">
        <v>599</v>
      </c>
      <c r="E2152" t="s">
        <v>437</v>
      </c>
      <c r="F2152">
        <v>77</v>
      </c>
      <c r="G2152" t="s">
        <v>3848</v>
      </c>
      <c r="H2152">
        <v>2</v>
      </c>
      <c r="I2152">
        <v>0.10199999999999999</v>
      </c>
      <c r="J2152">
        <v>1</v>
      </c>
      <c r="K2152">
        <v>0.10199999999999999</v>
      </c>
      <c r="L2152" t="s">
        <v>2171</v>
      </c>
      <c r="M2152">
        <v>497</v>
      </c>
      <c r="N2152" t="s">
        <v>468</v>
      </c>
      <c r="O2152">
        <v>1760</v>
      </c>
      <c r="P2152" t="s">
        <v>425</v>
      </c>
      <c r="Q2152">
        <v>37</v>
      </c>
      <c r="R2152" t="s">
        <v>467</v>
      </c>
      <c r="S2152">
        <v>1000323</v>
      </c>
      <c r="T2152">
        <v>46</v>
      </c>
      <c r="U2152">
        <v>99</v>
      </c>
      <c r="V2152" s="230">
        <v>29.9</v>
      </c>
      <c r="W2152" s="230" t="s">
        <v>1053</v>
      </c>
      <c r="X2152" s="230">
        <v>17</v>
      </c>
    </row>
    <row r="2153" spans="1:24" hidden="1">
      <c r="A2153">
        <v>2581</v>
      </c>
      <c r="B2153" t="s">
        <v>2659</v>
      </c>
      <c r="C2153">
        <v>61099020000</v>
      </c>
      <c r="D2153" t="s">
        <v>604</v>
      </c>
      <c r="E2153" t="s">
        <v>329</v>
      </c>
      <c r="F2153">
        <v>249</v>
      </c>
      <c r="G2153" t="s">
        <v>3848</v>
      </c>
      <c r="H2153">
        <v>2</v>
      </c>
      <c r="I2153">
        <v>0.128</v>
      </c>
      <c r="J2153">
        <v>1</v>
      </c>
      <c r="K2153">
        <v>0.128</v>
      </c>
      <c r="L2153" t="s">
        <v>2171</v>
      </c>
      <c r="M2153">
        <v>497</v>
      </c>
      <c r="N2153" t="s">
        <v>468</v>
      </c>
      <c r="O2153">
        <v>1760</v>
      </c>
      <c r="P2153" t="s">
        <v>425</v>
      </c>
      <c r="Q2153">
        <v>37</v>
      </c>
      <c r="R2153" t="s">
        <v>467</v>
      </c>
      <c r="S2153">
        <v>1000323</v>
      </c>
      <c r="T2153" t="s">
        <v>825</v>
      </c>
      <c r="U2153">
        <v>119</v>
      </c>
      <c r="V2153" s="230">
        <v>49.9</v>
      </c>
      <c r="W2153" s="230" t="s">
        <v>1053</v>
      </c>
      <c r="X2153" s="230">
        <v>17</v>
      </c>
    </row>
    <row r="2154" spans="1:24" hidden="1">
      <c r="A2154">
        <v>2582</v>
      </c>
      <c r="B2154" t="s">
        <v>2660</v>
      </c>
      <c r="C2154">
        <v>61109090000</v>
      </c>
      <c r="D2154" t="s">
        <v>1526</v>
      </c>
      <c r="E2154" t="s">
        <v>3690</v>
      </c>
      <c r="F2154">
        <v>89</v>
      </c>
      <c r="G2154" t="s">
        <v>3848</v>
      </c>
      <c r="H2154">
        <v>2</v>
      </c>
      <c r="I2154">
        <v>0.2</v>
      </c>
      <c r="J2154">
        <v>1</v>
      </c>
      <c r="K2154">
        <v>0.2</v>
      </c>
      <c r="L2154" t="s">
        <v>2171</v>
      </c>
      <c r="M2154">
        <v>497</v>
      </c>
      <c r="N2154" t="s">
        <v>3915</v>
      </c>
      <c r="O2154">
        <v>7497</v>
      </c>
      <c r="P2154" t="s">
        <v>431</v>
      </c>
      <c r="Q2154">
        <v>53</v>
      </c>
      <c r="R2154" t="s">
        <v>467</v>
      </c>
      <c r="S2154">
        <v>1000323</v>
      </c>
      <c r="T2154" t="s">
        <v>2111</v>
      </c>
      <c r="U2154">
        <v>590</v>
      </c>
      <c r="V2154" s="230">
        <v>44.95</v>
      </c>
      <c r="W2154" s="230" t="s">
        <v>1144</v>
      </c>
      <c r="X2154" s="230">
        <v>23</v>
      </c>
    </row>
    <row r="2155" spans="1:24" hidden="1">
      <c r="A2155">
        <v>2583</v>
      </c>
      <c r="B2155" t="s">
        <v>2661</v>
      </c>
      <c r="C2155">
        <v>62046318000</v>
      </c>
      <c r="D2155" t="s">
        <v>987</v>
      </c>
      <c r="E2155" t="s">
        <v>420</v>
      </c>
      <c r="F2155">
        <v>93</v>
      </c>
      <c r="G2155" t="s">
        <v>3848</v>
      </c>
      <c r="H2155">
        <v>2</v>
      </c>
      <c r="I2155">
        <v>0.192</v>
      </c>
      <c r="J2155">
        <v>1</v>
      </c>
      <c r="K2155">
        <v>0.192</v>
      </c>
      <c r="L2155" t="s">
        <v>2171</v>
      </c>
      <c r="M2155">
        <v>497</v>
      </c>
      <c r="N2155" t="s">
        <v>436</v>
      </c>
      <c r="O2155">
        <v>1840</v>
      </c>
      <c r="P2155" t="s">
        <v>3879</v>
      </c>
      <c r="Q2155">
        <v>57</v>
      </c>
      <c r="R2155" t="s">
        <v>467</v>
      </c>
      <c r="S2155">
        <v>1000323</v>
      </c>
      <c r="T2155" t="s">
        <v>821</v>
      </c>
      <c r="U2155">
        <v>3</v>
      </c>
      <c r="V2155" s="230">
        <v>69.900000000000006</v>
      </c>
      <c r="W2155" s="230" t="s">
        <v>1144</v>
      </c>
      <c r="X2155" s="230">
        <v>23</v>
      </c>
    </row>
    <row r="2156" spans="1:24" hidden="1">
      <c r="A2156">
        <v>2584</v>
      </c>
      <c r="B2156" t="s">
        <v>2662</v>
      </c>
      <c r="C2156">
        <v>61062000000</v>
      </c>
      <c r="D2156" t="s">
        <v>988</v>
      </c>
      <c r="E2156" t="s">
        <v>437</v>
      </c>
      <c r="F2156">
        <v>77</v>
      </c>
      <c r="G2156" t="s">
        <v>3848</v>
      </c>
      <c r="H2156">
        <v>2</v>
      </c>
      <c r="I2156">
        <v>0.29799999999999999</v>
      </c>
      <c r="J2156">
        <v>1</v>
      </c>
      <c r="K2156">
        <v>0.29799999999999999</v>
      </c>
      <c r="L2156" t="s">
        <v>2171</v>
      </c>
      <c r="M2156">
        <v>497</v>
      </c>
      <c r="N2156" t="s">
        <v>436</v>
      </c>
      <c r="O2156">
        <v>1840</v>
      </c>
      <c r="P2156" t="s">
        <v>425</v>
      </c>
      <c r="Q2156">
        <v>37</v>
      </c>
      <c r="R2156" t="s">
        <v>467</v>
      </c>
      <c r="S2156">
        <v>1000323</v>
      </c>
      <c r="T2156" t="s">
        <v>821</v>
      </c>
      <c r="U2156">
        <v>3</v>
      </c>
      <c r="V2156" s="230">
        <v>69.900000000000006</v>
      </c>
      <c r="W2156" s="230" t="s">
        <v>1144</v>
      </c>
      <c r="X2156" s="230">
        <v>23</v>
      </c>
    </row>
    <row r="2157" spans="1:24" hidden="1">
      <c r="A2157">
        <v>2585</v>
      </c>
      <c r="B2157" t="s">
        <v>2663</v>
      </c>
      <c r="C2157">
        <v>61044900000</v>
      </c>
      <c r="D2157" t="s">
        <v>590</v>
      </c>
      <c r="E2157" t="s">
        <v>426</v>
      </c>
      <c r="F2157">
        <v>43</v>
      </c>
      <c r="G2157" t="s">
        <v>3848</v>
      </c>
      <c r="H2157">
        <v>2</v>
      </c>
      <c r="I2157">
        <v>0.28799999999999998</v>
      </c>
      <c r="J2157">
        <v>1</v>
      </c>
      <c r="K2157">
        <v>0.28799999999999998</v>
      </c>
      <c r="L2157" t="s">
        <v>2171</v>
      </c>
      <c r="M2157">
        <v>497</v>
      </c>
      <c r="N2157" t="s">
        <v>468</v>
      </c>
      <c r="O2157">
        <v>1760</v>
      </c>
      <c r="P2157" t="s">
        <v>431</v>
      </c>
      <c r="Q2157">
        <v>53</v>
      </c>
      <c r="R2157" t="s">
        <v>467</v>
      </c>
      <c r="S2157">
        <v>1000323</v>
      </c>
      <c r="T2157" t="s">
        <v>858</v>
      </c>
      <c r="U2157">
        <v>1</v>
      </c>
      <c r="V2157" s="230">
        <v>99.9</v>
      </c>
      <c r="W2157" s="230" t="s">
        <v>1053</v>
      </c>
      <c r="X2157" s="230">
        <v>17</v>
      </c>
    </row>
    <row r="2158" spans="1:24" hidden="1">
      <c r="A2158">
        <v>2586</v>
      </c>
      <c r="B2158" t="s">
        <v>2664</v>
      </c>
      <c r="C2158">
        <v>61044200000</v>
      </c>
      <c r="D2158" t="s">
        <v>506</v>
      </c>
      <c r="E2158" t="s">
        <v>426</v>
      </c>
      <c r="F2158">
        <v>43</v>
      </c>
      <c r="G2158" t="s">
        <v>3848</v>
      </c>
      <c r="H2158">
        <v>2</v>
      </c>
      <c r="I2158">
        <v>0.4</v>
      </c>
      <c r="J2158">
        <v>1</v>
      </c>
      <c r="K2158">
        <v>0.4</v>
      </c>
      <c r="L2158" t="s">
        <v>2171</v>
      </c>
      <c r="M2158">
        <v>497</v>
      </c>
      <c r="N2158" t="s">
        <v>468</v>
      </c>
      <c r="O2158">
        <v>1760</v>
      </c>
      <c r="P2158" t="s">
        <v>439</v>
      </c>
      <c r="Q2158">
        <v>9</v>
      </c>
      <c r="R2158" t="s">
        <v>467</v>
      </c>
      <c r="S2158">
        <v>1000323</v>
      </c>
      <c r="T2158" t="s">
        <v>858</v>
      </c>
      <c r="U2158">
        <v>1</v>
      </c>
      <c r="V2158" s="230">
        <v>199.9</v>
      </c>
      <c r="W2158" s="230" t="s">
        <v>1053</v>
      </c>
      <c r="X2158" s="230">
        <v>17</v>
      </c>
    </row>
    <row r="2159" spans="1:24" hidden="1">
      <c r="A2159">
        <v>2587</v>
      </c>
      <c r="B2159" t="s">
        <v>2665</v>
      </c>
      <c r="C2159">
        <v>62046318000</v>
      </c>
      <c r="D2159" t="s">
        <v>511</v>
      </c>
      <c r="E2159" t="s">
        <v>420</v>
      </c>
      <c r="F2159">
        <v>93</v>
      </c>
      <c r="G2159" t="s">
        <v>3848</v>
      </c>
      <c r="H2159">
        <v>2</v>
      </c>
      <c r="I2159">
        <v>0.39</v>
      </c>
      <c r="J2159">
        <v>1</v>
      </c>
      <c r="K2159">
        <v>0.39</v>
      </c>
      <c r="L2159" t="s">
        <v>2171</v>
      </c>
      <c r="M2159">
        <v>497</v>
      </c>
      <c r="N2159" t="s">
        <v>468</v>
      </c>
      <c r="O2159">
        <v>1760</v>
      </c>
      <c r="P2159" t="s">
        <v>425</v>
      </c>
      <c r="Q2159">
        <v>37</v>
      </c>
      <c r="R2159" t="s">
        <v>467</v>
      </c>
      <c r="S2159">
        <v>1000323</v>
      </c>
      <c r="T2159" t="s">
        <v>810</v>
      </c>
      <c r="U2159">
        <v>122</v>
      </c>
      <c r="V2159" s="230">
        <v>79.900000000000006</v>
      </c>
      <c r="W2159" s="230" t="s">
        <v>1063</v>
      </c>
      <c r="X2159" s="230">
        <v>13</v>
      </c>
    </row>
    <row r="2160" spans="1:24" hidden="1">
      <c r="A2160">
        <v>2588</v>
      </c>
      <c r="B2160" t="s">
        <v>2666</v>
      </c>
      <c r="C2160">
        <v>62046318000</v>
      </c>
      <c r="D2160" t="s">
        <v>511</v>
      </c>
      <c r="E2160" t="s">
        <v>420</v>
      </c>
      <c r="F2160">
        <v>93</v>
      </c>
      <c r="G2160" t="s">
        <v>3848</v>
      </c>
      <c r="H2160">
        <v>2</v>
      </c>
      <c r="I2160">
        <v>0.36</v>
      </c>
      <c r="J2160">
        <v>1</v>
      </c>
      <c r="K2160">
        <v>0.36</v>
      </c>
      <c r="L2160" t="s">
        <v>2171</v>
      </c>
      <c r="M2160">
        <v>497</v>
      </c>
      <c r="N2160" t="s">
        <v>468</v>
      </c>
      <c r="O2160">
        <v>1760</v>
      </c>
      <c r="P2160" t="s">
        <v>425</v>
      </c>
      <c r="Q2160">
        <v>37</v>
      </c>
      <c r="R2160" t="s">
        <v>467</v>
      </c>
      <c r="S2160">
        <v>1000323</v>
      </c>
      <c r="T2160" t="s">
        <v>810</v>
      </c>
      <c r="U2160">
        <v>122</v>
      </c>
      <c r="V2160" s="230">
        <v>89.9</v>
      </c>
      <c r="W2160" s="230" t="s">
        <v>1064</v>
      </c>
      <c r="X2160" s="230">
        <v>7</v>
      </c>
    </row>
    <row r="2161" spans="1:24" hidden="1">
      <c r="A2161">
        <v>2589</v>
      </c>
      <c r="B2161" t="s">
        <v>2667</v>
      </c>
      <c r="C2161">
        <v>61044900000</v>
      </c>
      <c r="D2161" t="s">
        <v>590</v>
      </c>
      <c r="E2161" t="s">
        <v>426</v>
      </c>
      <c r="F2161">
        <v>43</v>
      </c>
      <c r="G2161" t="s">
        <v>3848</v>
      </c>
      <c r="H2161">
        <v>2</v>
      </c>
      <c r="I2161">
        <v>0.41399999999999998</v>
      </c>
      <c r="J2161">
        <v>1</v>
      </c>
      <c r="K2161">
        <v>0.41399999999999998</v>
      </c>
      <c r="L2161" t="s">
        <v>2171</v>
      </c>
      <c r="M2161">
        <v>497</v>
      </c>
      <c r="N2161" t="s">
        <v>468</v>
      </c>
      <c r="O2161">
        <v>1760</v>
      </c>
      <c r="P2161" t="s">
        <v>431</v>
      </c>
      <c r="Q2161">
        <v>53</v>
      </c>
      <c r="R2161" t="s">
        <v>467</v>
      </c>
      <c r="S2161">
        <v>1000323</v>
      </c>
      <c r="T2161" t="s">
        <v>858</v>
      </c>
      <c r="U2161">
        <v>1</v>
      </c>
      <c r="V2161" s="230">
        <v>109.9</v>
      </c>
      <c r="W2161" s="230" t="s">
        <v>1053</v>
      </c>
      <c r="X2161" s="230">
        <v>17</v>
      </c>
    </row>
    <row r="2162" spans="1:24" hidden="1">
      <c r="A2162">
        <v>2590</v>
      </c>
      <c r="B2162" t="s">
        <v>2668</v>
      </c>
      <c r="C2162">
        <v>61061000000</v>
      </c>
      <c r="D2162" t="s">
        <v>976</v>
      </c>
      <c r="E2162" t="s">
        <v>437</v>
      </c>
      <c r="F2162">
        <v>77</v>
      </c>
      <c r="G2162" t="s">
        <v>3848</v>
      </c>
      <c r="H2162">
        <v>2</v>
      </c>
      <c r="I2162">
        <v>0.182</v>
      </c>
      <c r="J2162">
        <v>1</v>
      </c>
      <c r="K2162">
        <v>0.182</v>
      </c>
      <c r="L2162" t="s">
        <v>2171</v>
      </c>
      <c r="M2162">
        <v>497</v>
      </c>
      <c r="N2162" t="s">
        <v>436</v>
      </c>
      <c r="O2162">
        <v>1840</v>
      </c>
      <c r="P2162" t="s">
        <v>439</v>
      </c>
      <c r="Q2162">
        <v>9</v>
      </c>
      <c r="R2162" t="s">
        <v>467</v>
      </c>
      <c r="S2162">
        <v>1000323</v>
      </c>
      <c r="T2162" t="s">
        <v>825</v>
      </c>
      <c r="U2162">
        <v>119</v>
      </c>
      <c r="V2162" s="230">
        <v>89.9</v>
      </c>
      <c r="W2162" s="230" t="s">
        <v>1053</v>
      </c>
      <c r="X2162" s="230">
        <v>17</v>
      </c>
    </row>
    <row r="2163" spans="1:24" hidden="1">
      <c r="A2163">
        <v>2591</v>
      </c>
      <c r="B2163" t="s">
        <v>2669</v>
      </c>
      <c r="C2163">
        <v>61046300000</v>
      </c>
      <c r="D2163" t="s">
        <v>635</v>
      </c>
      <c r="E2163" t="s">
        <v>3671</v>
      </c>
      <c r="F2163">
        <v>54</v>
      </c>
      <c r="G2163" t="s">
        <v>3848</v>
      </c>
      <c r="H2163">
        <v>2</v>
      </c>
      <c r="I2163">
        <v>0.498</v>
      </c>
      <c r="J2163">
        <v>1</v>
      </c>
      <c r="K2163">
        <v>0.498</v>
      </c>
      <c r="L2163" t="s">
        <v>2171</v>
      </c>
      <c r="M2163">
        <v>497</v>
      </c>
      <c r="N2163" t="s">
        <v>468</v>
      </c>
      <c r="O2163">
        <v>1760</v>
      </c>
      <c r="P2163" t="s">
        <v>425</v>
      </c>
      <c r="Q2163">
        <v>37</v>
      </c>
      <c r="R2163" t="s">
        <v>467</v>
      </c>
      <c r="S2163">
        <v>1000323</v>
      </c>
      <c r="T2163" t="s">
        <v>825</v>
      </c>
      <c r="U2163">
        <v>119</v>
      </c>
      <c r="V2163" s="230">
        <v>159.9</v>
      </c>
      <c r="W2163" s="230" t="s">
        <v>1038</v>
      </c>
      <c r="X2163" s="230">
        <v>5</v>
      </c>
    </row>
    <row r="2164" spans="1:24" hidden="1">
      <c r="A2164">
        <v>2592</v>
      </c>
      <c r="B2164" t="s">
        <v>2670</v>
      </c>
      <c r="C2164">
        <v>61046300000</v>
      </c>
      <c r="D2164" t="s">
        <v>635</v>
      </c>
      <c r="E2164" t="s">
        <v>3671</v>
      </c>
      <c r="F2164">
        <v>54</v>
      </c>
      <c r="G2164" t="s">
        <v>3848</v>
      </c>
      <c r="H2164">
        <v>2</v>
      </c>
      <c r="I2164">
        <v>0.42599999999999999</v>
      </c>
      <c r="J2164">
        <v>1</v>
      </c>
      <c r="K2164">
        <v>0.42599999999999999</v>
      </c>
      <c r="L2164" t="s">
        <v>2171</v>
      </c>
      <c r="M2164">
        <v>497</v>
      </c>
      <c r="N2164" t="s">
        <v>468</v>
      </c>
      <c r="O2164">
        <v>1760</v>
      </c>
      <c r="P2164" t="s">
        <v>425</v>
      </c>
      <c r="Q2164">
        <v>37</v>
      </c>
      <c r="R2164" t="s">
        <v>467</v>
      </c>
      <c r="S2164">
        <v>1000323</v>
      </c>
      <c r="T2164">
        <v>46</v>
      </c>
      <c r="U2164">
        <v>99</v>
      </c>
      <c r="V2164" s="230">
        <v>159.9</v>
      </c>
      <c r="W2164" s="230" t="s">
        <v>1038</v>
      </c>
      <c r="X2164" s="230">
        <v>5</v>
      </c>
    </row>
    <row r="2165" spans="1:24" hidden="1">
      <c r="A2165">
        <v>2593</v>
      </c>
      <c r="B2165" t="s">
        <v>2671</v>
      </c>
      <c r="C2165">
        <v>61103099000</v>
      </c>
      <c r="D2165" t="s">
        <v>709</v>
      </c>
      <c r="E2165" t="s">
        <v>3690</v>
      </c>
      <c r="F2165">
        <v>89</v>
      </c>
      <c r="G2165" t="s">
        <v>3848</v>
      </c>
      <c r="H2165">
        <v>2</v>
      </c>
      <c r="I2165">
        <v>0.17199999999999999</v>
      </c>
      <c r="J2165">
        <v>1</v>
      </c>
      <c r="K2165">
        <v>0.17199999999999999</v>
      </c>
      <c r="L2165" t="s">
        <v>2171</v>
      </c>
      <c r="M2165">
        <v>497</v>
      </c>
      <c r="N2165" t="s">
        <v>468</v>
      </c>
      <c r="O2165">
        <v>1760</v>
      </c>
      <c r="P2165" t="s">
        <v>425</v>
      </c>
      <c r="Q2165">
        <v>37</v>
      </c>
      <c r="R2165" t="s">
        <v>467</v>
      </c>
      <c r="S2165">
        <v>1000323</v>
      </c>
      <c r="T2165" t="s">
        <v>821</v>
      </c>
      <c r="U2165">
        <v>3</v>
      </c>
      <c r="V2165" s="230">
        <v>79.900000000000006</v>
      </c>
      <c r="W2165" s="230" t="s">
        <v>3920</v>
      </c>
      <c r="X2165" s="230">
        <v>14</v>
      </c>
    </row>
    <row r="2166" spans="1:24" hidden="1">
      <c r="A2166">
        <v>2594</v>
      </c>
      <c r="B2166" t="s">
        <v>2672</v>
      </c>
      <c r="C2166">
        <v>61103099000</v>
      </c>
      <c r="D2166" t="s">
        <v>1996</v>
      </c>
      <c r="E2166" t="s">
        <v>3690</v>
      </c>
      <c r="F2166">
        <v>89</v>
      </c>
      <c r="G2166" t="s">
        <v>3848</v>
      </c>
      <c r="H2166">
        <v>2</v>
      </c>
      <c r="I2166">
        <v>0.34200000000000003</v>
      </c>
      <c r="J2166">
        <v>1</v>
      </c>
      <c r="K2166">
        <v>0.34200000000000003</v>
      </c>
      <c r="L2166" t="s">
        <v>2171</v>
      </c>
      <c r="M2166">
        <v>497</v>
      </c>
      <c r="N2166" t="s">
        <v>436</v>
      </c>
      <c r="O2166">
        <v>1840</v>
      </c>
      <c r="P2166" t="s">
        <v>425</v>
      </c>
      <c r="Q2166">
        <v>37</v>
      </c>
      <c r="R2166" t="s">
        <v>467</v>
      </c>
      <c r="S2166">
        <v>1000323</v>
      </c>
      <c r="T2166" t="s">
        <v>810</v>
      </c>
      <c r="U2166">
        <v>122</v>
      </c>
      <c r="V2166" s="230">
        <v>89.9</v>
      </c>
      <c r="W2166" s="230" t="s">
        <v>1144</v>
      </c>
      <c r="X2166" s="230">
        <v>23</v>
      </c>
    </row>
    <row r="2167" spans="1:24" hidden="1">
      <c r="A2167">
        <v>2595</v>
      </c>
      <c r="B2167" t="s">
        <v>2673</v>
      </c>
      <c r="C2167">
        <v>61044300000</v>
      </c>
      <c r="D2167" t="s">
        <v>541</v>
      </c>
      <c r="E2167" t="s">
        <v>426</v>
      </c>
      <c r="F2167">
        <v>43</v>
      </c>
      <c r="G2167" t="s">
        <v>3848</v>
      </c>
      <c r="H2167">
        <v>2</v>
      </c>
      <c r="I2167">
        <v>0.32800000000000001</v>
      </c>
      <c r="J2167">
        <v>1</v>
      </c>
      <c r="K2167">
        <v>0.32800000000000001</v>
      </c>
      <c r="L2167" t="s">
        <v>2171</v>
      </c>
      <c r="M2167">
        <v>497</v>
      </c>
      <c r="N2167" t="s">
        <v>468</v>
      </c>
      <c r="O2167">
        <v>1760</v>
      </c>
      <c r="P2167" t="s">
        <v>425</v>
      </c>
      <c r="Q2167">
        <v>37</v>
      </c>
      <c r="R2167" t="s">
        <v>467</v>
      </c>
      <c r="S2167">
        <v>1000323</v>
      </c>
      <c r="T2167" t="s">
        <v>858</v>
      </c>
      <c r="U2167">
        <v>1</v>
      </c>
      <c r="V2167" s="230">
        <v>189.9</v>
      </c>
      <c r="W2167" s="230" t="s">
        <v>1053</v>
      </c>
      <c r="X2167" s="230">
        <v>17</v>
      </c>
    </row>
    <row r="2168" spans="1:24" hidden="1">
      <c r="A2168">
        <v>2596</v>
      </c>
      <c r="B2168" t="s">
        <v>2674</v>
      </c>
      <c r="C2168">
        <v>62143000000</v>
      </c>
      <c r="D2168" t="s">
        <v>1497</v>
      </c>
      <c r="E2168" t="s">
        <v>3648</v>
      </c>
      <c r="F2168">
        <v>11</v>
      </c>
      <c r="G2168" t="s">
        <v>3848</v>
      </c>
      <c r="H2168">
        <v>2</v>
      </c>
      <c r="I2168">
        <v>4.5999999999999999E-2</v>
      </c>
      <c r="J2168">
        <v>1</v>
      </c>
      <c r="K2168">
        <v>4.5999999999999999E-2</v>
      </c>
      <c r="L2168" t="s">
        <v>2171</v>
      </c>
      <c r="M2168">
        <v>497</v>
      </c>
      <c r="N2168" t="s">
        <v>3915</v>
      </c>
      <c r="O2168">
        <v>7497</v>
      </c>
      <c r="P2168" t="s">
        <v>425</v>
      </c>
      <c r="Q2168">
        <v>37</v>
      </c>
      <c r="R2168" t="s">
        <v>467</v>
      </c>
      <c r="S2168">
        <v>1000323</v>
      </c>
      <c r="T2168" t="s">
        <v>1150</v>
      </c>
      <c r="U2168">
        <v>579</v>
      </c>
      <c r="V2168" s="230">
        <v>35.9</v>
      </c>
      <c r="W2168" s="230" t="s">
        <v>1053</v>
      </c>
      <c r="X2168" s="230">
        <v>17</v>
      </c>
    </row>
    <row r="2169" spans="1:24" hidden="1">
      <c r="A2169">
        <v>2597</v>
      </c>
      <c r="B2169" t="s">
        <v>2675</v>
      </c>
      <c r="C2169">
        <v>62046990000</v>
      </c>
      <c r="D2169" t="s">
        <v>598</v>
      </c>
      <c r="E2169" t="s">
        <v>420</v>
      </c>
      <c r="F2169">
        <v>93</v>
      </c>
      <c r="G2169" t="s">
        <v>3848</v>
      </c>
      <c r="H2169">
        <v>2</v>
      </c>
      <c r="I2169">
        <v>0.23200000000000001</v>
      </c>
      <c r="J2169">
        <v>1</v>
      </c>
      <c r="K2169">
        <v>0.23200000000000001</v>
      </c>
      <c r="L2169" t="s">
        <v>2171</v>
      </c>
      <c r="M2169">
        <v>497</v>
      </c>
      <c r="N2169" t="s">
        <v>468</v>
      </c>
      <c r="O2169">
        <v>1760</v>
      </c>
      <c r="P2169" t="s">
        <v>431</v>
      </c>
      <c r="Q2169">
        <v>53</v>
      </c>
      <c r="R2169" t="s">
        <v>467</v>
      </c>
      <c r="S2169">
        <v>1000323</v>
      </c>
      <c r="T2169" t="s">
        <v>858</v>
      </c>
      <c r="U2169">
        <v>1</v>
      </c>
      <c r="V2169" s="230">
        <v>59.9</v>
      </c>
      <c r="W2169" s="230" t="s">
        <v>3916</v>
      </c>
      <c r="X2169" s="230">
        <v>10</v>
      </c>
    </row>
    <row r="2170" spans="1:24" hidden="1">
      <c r="A2170">
        <v>2598</v>
      </c>
      <c r="B2170" t="s">
        <v>2676</v>
      </c>
      <c r="C2170">
        <v>61044200000</v>
      </c>
      <c r="D2170" t="s">
        <v>506</v>
      </c>
      <c r="E2170" t="s">
        <v>426</v>
      </c>
      <c r="F2170">
        <v>43</v>
      </c>
      <c r="G2170" t="s">
        <v>3848</v>
      </c>
      <c r="H2170">
        <v>2</v>
      </c>
      <c r="I2170">
        <v>0.27400000000000002</v>
      </c>
      <c r="J2170">
        <v>1</v>
      </c>
      <c r="K2170">
        <v>0.27400000000000002</v>
      </c>
      <c r="L2170" t="s">
        <v>2171</v>
      </c>
      <c r="M2170">
        <v>497</v>
      </c>
      <c r="N2170" t="s">
        <v>468</v>
      </c>
      <c r="O2170">
        <v>1760</v>
      </c>
      <c r="P2170" t="s">
        <v>439</v>
      </c>
      <c r="Q2170">
        <v>9</v>
      </c>
      <c r="R2170" t="s">
        <v>467</v>
      </c>
      <c r="S2170">
        <v>1000323</v>
      </c>
      <c r="T2170">
        <v>50</v>
      </c>
      <c r="U2170">
        <v>105</v>
      </c>
      <c r="V2170" s="230">
        <v>129.9</v>
      </c>
      <c r="W2170" s="230" t="s">
        <v>3916</v>
      </c>
      <c r="X2170" s="230">
        <v>10</v>
      </c>
    </row>
    <row r="2171" spans="1:24" hidden="1">
      <c r="A2171">
        <v>2599</v>
      </c>
      <c r="B2171" t="s">
        <v>2677</v>
      </c>
      <c r="C2171">
        <v>61046300000</v>
      </c>
      <c r="D2171" t="s">
        <v>635</v>
      </c>
      <c r="E2171" t="s">
        <v>3671</v>
      </c>
      <c r="F2171">
        <v>54</v>
      </c>
      <c r="G2171" t="s">
        <v>3848</v>
      </c>
      <c r="H2171">
        <v>2</v>
      </c>
      <c r="I2171">
        <v>0.56200000000000006</v>
      </c>
      <c r="J2171">
        <v>1</v>
      </c>
      <c r="K2171">
        <v>0.56200000000000006</v>
      </c>
      <c r="L2171" t="s">
        <v>2171</v>
      </c>
      <c r="M2171">
        <v>497</v>
      </c>
      <c r="N2171" t="s">
        <v>468</v>
      </c>
      <c r="O2171">
        <v>1760</v>
      </c>
      <c r="P2171" t="s">
        <v>425</v>
      </c>
      <c r="Q2171">
        <v>37</v>
      </c>
      <c r="R2171" t="s">
        <v>467</v>
      </c>
      <c r="S2171">
        <v>1000323</v>
      </c>
      <c r="T2171" t="s">
        <v>825</v>
      </c>
      <c r="U2171">
        <v>119</v>
      </c>
      <c r="V2171" s="230">
        <v>149.9</v>
      </c>
      <c r="W2171" s="230" t="s">
        <v>1050</v>
      </c>
      <c r="X2171" s="230">
        <v>20</v>
      </c>
    </row>
    <row r="2172" spans="1:24" hidden="1">
      <c r="A2172">
        <v>2600</v>
      </c>
      <c r="B2172" t="s">
        <v>2678</v>
      </c>
      <c r="C2172">
        <v>61062000000</v>
      </c>
      <c r="D2172" t="s">
        <v>977</v>
      </c>
      <c r="E2172" t="s">
        <v>444</v>
      </c>
      <c r="F2172">
        <v>82</v>
      </c>
      <c r="G2172" t="s">
        <v>3848</v>
      </c>
      <c r="H2172">
        <v>2</v>
      </c>
      <c r="I2172">
        <v>0.156</v>
      </c>
      <c r="J2172">
        <v>1</v>
      </c>
      <c r="K2172">
        <v>0.156</v>
      </c>
      <c r="L2172" t="s">
        <v>2171</v>
      </c>
      <c r="M2172">
        <v>497</v>
      </c>
      <c r="N2172" t="s">
        <v>468</v>
      </c>
      <c r="O2172">
        <v>1760</v>
      </c>
      <c r="P2172" t="s">
        <v>425</v>
      </c>
      <c r="Q2172">
        <v>37</v>
      </c>
      <c r="R2172" t="s">
        <v>467</v>
      </c>
      <c r="S2172">
        <v>1000323</v>
      </c>
      <c r="T2172">
        <v>52</v>
      </c>
      <c r="U2172">
        <v>106</v>
      </c>
      <c r="V2172" s="230">
        <v>99.9</v>
      </c>
      <c r="W2172" s="230" t="s">
        <v>1053</v>
      </c>
      <c r="X2172" s="230">
        <v>17</v>
      </c>
    </row>
    <row r="2173" spans="1:24" hidden="1">
      <c r="A2173">
        <v>2601</v>
      </c>
      <c r="B2173" t="s">
        <v>2679</v>
      </c>
      <c r="C2173">
        <v>62046990000</v>
      </c>
      <c r="D2173" t="s">
        <v>598</v>
      </c>
      <c r="E2173" t="s">
        <v>420</v>
      </c>
      <c r="F2173">
        <v>93</v>
      </c>
      <c r="G2173" t="s">
        <v>3848</v>
      </c>
      <c r="H2173">
        <v>2</v>
      </c>
      <c r="I2173">
        <v>0.36599999999999999</v>
      </c>
      <c r="J2173">
        <v>1</v>
      </c>
      <c r="K2173">
        <v>0.36599999999999999</v>
      </c>
      <c r="L2173" t="s">
        <v>2171</v>
      </c>
      <c r="M2173">
        <v>497</v>
      </c>
      <c r="N2173" t="s">
        <v>468</v>
      </c>
      <c r="O2173">
        <v>1760</v>
      </c>
      <c r="P2173" t="s">
        <v>431</v>
      </c>
      <c r="Q2173">
        <v>53</v>
      </c>
      <c r="R2173" t="s">
        <v>467</v>
      </c>
      <c r="S2173">
        <v>1000323</v>
      </c>
      <c r="T2173" t="s">
        <v>825</v>
      </c>
      <c r="U2173">
        <v>119</v>
      </c>
      <c r="V2173" s="230">
        <v>99.9</v>
      </c>
      <c r="W2173" s="230" t="s">
        <v>1063</v>
      </c>
      <c r="X2173" s="230">
        <v>13</v>
      </c>
    </row>
    <row r="2174" spans="1:24" hidden="1">
      <c r="A2174">
        <v>2602</v>
      </c>
      <c r="B2174" t="s">
        <v>2680</v>
      </c>
      <c r="C2174">
        <v>61099020000</v>
      </c>
      <c r="D2174" t="s">
        <v>508</v>
      </c>
      <c r="E2174" t="s">
        <v>453</v>
      </c>
      <c r="F2174">
        <v>73</v>
      </c>
      <c r="G2174" t="s">
        <v>3848</v>
      </c>
      <c r="H2174">
        <v>2</v>
      </c>
      <c r="I2174">
        <v>0.20599999999999999</v>
      </c>
      <c r="J2174">
        <v>1</v>
      </c>
      <c r="K2174">
        <v>0.20599999999999999</v>
      </c>
      <c r="L2174" t="s">
        <v>2171</v>
      </c>
      <c r="M2174">
        <v>497</v>
      </c>
      <c r="N2174" t="s">
        <v>436</v>
      </c>
      <c r="O2174">
        <v>1840</v>
      </c>
      <c r="P2174" t="s">
        <v>3879</v>
      </c>
      <c r="Q2174">
        <v>57</v>
      </c>
      <c r="R2174" t="s">
        <v>467</v>
      </c>
      <c r="S2174">
        <v>1000323</v>
      </c>
      <c r="T2174" t="s">
        <v>821</v>
      </c>
      <c r="U2174">
        <v>3</v>
      </c>
      <c r="V2174" s="230">
        <v>35.9</v>
      </c>
      <c r="W2174" s="230" t="s">
        <v>1046</v>
      </c>
      <c r="X2174" s="230">
        <v>12</v>
      </c>
    </row>
    <row r="2175" spans="1:24" hidden="1">
      <c r="A2175">
        <v>2603</v>
      </c>
      <c r="B2175" t="s">
        <v>2681</v>
      </c>
      <c r="C2175">
        <v>61044300000</v>
      </c>
      <c r="D2175" t="s">
        <v>541</v>
      </c>
      <c r="E2175" t="s">
        <v>426</v>
      </c>
      <c r="F2175">
        <v>43</v>
      </c>
      <c r="G2175" t="s">
        <v>3848</v>
      </c>
      <c r="H2175">
        <v>2</v>
      </c>
      <c r="I2175">
        <v>0.318</v>
      </c>
      <c r="J2175">
        <v>1</v>
      </c>
      <c r="K2175">
        <v>0.318</v>
      </c>
      <c r="L2175" t="s">
        <v>2171</v>
      </c>
      <c r="M2175">
        <v>497</v>
      </c>
      <c r="N2175" t="s">
        <v>468</v>
      </c>
      <c r="O2175">
        <v>1760</v>
      </c>
      <c r="P2175" t="s">
        <v>425</v>
      </c>
      <c r="Q2175">
        <v>37</v>
      </c>
      <c r="R2175" t="s">
        <v>467</v>
      </c>
      <c r="S2175">
        <v>1000323</v>
      </c>
      <c r="T2175" t="s">
        <v>825</v>
      </c>
      <c r="U2175">
        <v>119</v>
      </c>
      <c r="V2175" s="230">
        <v>89.9</v>
      </c>
      <c r="W2175" s="230" t="s">
        <v>1038</v>
      </c>
      <c r="X2175" s="230">
        <v>5</v>
      </c>
    </row>
    <row r="2176" spans="1:24" hidden="1">
      <c r="A2176">
        <v>2604</v>
      </c>
      <c r="B2176" t="s">
        <v>2682</v>
      </c>
      <c r="C2176">
        <v>62149000000</v>
      </c>
      <c r="D2176" t="s">
        <v>781</v>
      </c>
      <c r="E2176" t="s">
        <v>3648</v>
      </c>
      <c r="F2176">
        <v>11</v>
      </c>
      <c r="G2176" t="s">
        <v>3848</v>
      </c>
      <c r="H2176">
        <v>2</v>
      </c>
      <c r="I2176">
        <v>0.24199999999999999</v>
      </c>
      <c r="J2176">
        <v>1</v>
      </c>
      <c r="K2176">
        <v>0.24199999999999999</v>
      </c>
      <c r="L2176" t="s">
        <v>2171</v>
      </c>
      <c r="M2176">
        <v>497</v>
      </c>
      <c r="N2176" t="s">
        <v>468</v>
      </c>
      <c r="O2176">
        <v>1760</v>
      </c>
      <c r="P2176" t="s">
        <v>431</v>
      </c>
      <c r="Q2176">
        <v>53</v>
      </c>
      <c r="R2176" t="s">
        <v>467</v>
      </c>
      <c r="S2176">
        <v>1000323</v>
      </c>
      <c r="T2176" t="s">
        <v>1150</v>
      </c>
      <c r="U2176">
        <v>579</v>
      </c>
      <c r="V2176" s="230">
        <v>69.900000000000006</v>
      </c>
      <c r="W2176" s="230" t="s">
        <v>1064</v>
      </c>
      <c r="X2176" s="230">
        <v>7</v>
      </c>
    </row>
    <row r="2177" spans="1:24" hidden="1">
      <c r="A2177">
        <v>2605</v>
      </c>
      <c r="B2177" t="s">
        <v>2683</v>
      </c>
      <c r="C2177">
        <v>61091000000</v>
      </c>
      <c r="D2177" t="s">
        <v>500</v>
      </c>
      <c r="E2177" t="s">
        <v>453</v>
      </c>
      <c r="F2177">
        <v>73</v>
      </c>
      <c r="G2177" t="s">
        <v>3848</v>
      </c>
      <c r="H2177">
        <v>2</v>
      </c>
      <c r="I2177">
        <v>0.152</v>
      </c>
      <c r="J2177">
        <v>1</v>
      </c>
      <c r="K2177">
        <v>0.152</v>
      </c>
      <c r="L2177" t="s">
        <v>2171</v>
      </c>
      <c r="M2177">
        <v>497</v>
      </c>
      <c r="N2177" t="s">
        <v>468</v>
      </c>
      <c r="O2177">
        <v>1760</v>
      </c>
      <c r="P2177" t="s">
        <v>439</v>
      </c>
      <c r="Q2177">
        <v>9</v>
      </c>
      <c r="R2177" t="s">
        <v>467</v>
      </c>
      <c r="S2177">
        <v>1000323</v>
      </c>
      <c r="T2177" t="s">
        <v>821</v>
      </c>
      <c r="U2177">
        <v>3</v>
      </c>
      <c r="V2177" s="230">
        <v>49.9</v>
      </c>
      <c r="W2177" s="230" t="s">
        <v>1046</v>
      </c>
      <c r="X2177" s="230">
        <v>12</v>
      </c>
    </row>
    <row r="2178" spans="1:24" hidden="1">
      <c r="A2178">
        <v>2606</v>
      </c>
      <c r="B2178" t="s">
        <v>2684</v>
      </c>
      <c r="C2178">
        <v>61069090000</v>
      </c>
      <c r="D2178" t="s">
        <v>607</v>
      </c>
      <c r="E2178" t="s">
        <v>437</v>
      </c>
      <c r="F2178">
        <v>77</v>
      </c>
      <c r="G2178" t="s">
        <v>3848</v>
      </c>
      <c r="H2178">
        <v>2</v>
      </c>
      <c r="I2178">
        <v>0.114</v>
      </c>
      <c r="J2178">
        <v>1</v>
      </c>
      <c r="K2178">
        <v>0.114</v>
      </c>
      <c r="L2178" t="s">
        <v>2171</v>
      </c>
      <c r="M2178">
        <v>497</v>
      </c>
      <c r="N2178" t="s">
        <v>3915</v>
      </c>
      <c r="O2178">
        <v>7497</v>
      </c>
      <c r="P2178" t="s">
        <v>431</v>
      </c>
      <c r="Q2178">
        <v>53</v>
      </c>
      <c r="R2178" t="s">
        <v>467</v>
      </c>
      <c r="S2178">
        <v>1000323</v>
      </c>
      <c r="T2178" t="s">
        <v>1217</v>
      </c>
      <c r="U2178">
        <v>144</v>
      </c>
      <c r="V2178" s="230">
        <v>49.9</v>
      </c>
      <c r="W2178" s="230" t="s">
        <v>1064</v>
      </c>
      <c r="X2178" s="230">
        <v>7</v>
      </c>
    </row>
    <row r="2179" spans="1:24" hidden="1">
      <c r="A2179">
        <v>2607</v>
      </c>
      <c r="B2179" t="s">
        <v>2685</v>
      </c>
      <c r="C2179">
        <v>61046900090</v>
      </c>
      <c r="D2179" t="s">
        <v>613</v>
      </c>
      <c r="E2179" t="s">
        <v>442</v>
      </c>
      <c r="F2179">
        <v>24</v>
      </c>
      <c r="G2179" t="s">
        <v>3848</v>
      </c>
      <c r="H2179">
        <v>2</v>
      </c>
      <c r="I2179">
        <v>0.17799999999999999</v>
      </c>
      <c r="J2179">
        <v>1</v>
      </c>
      <c r="K2179">
        <v>0.17799999999999999</v>
      </c>
      <c r="L2179" t="s">
        <v>2171</v>
      </c>
      <c r="M2179">
        <v>497</v>
      </c>
      <c r="N2179" t="s">
        <v>436</v>
      </c>
      <c r="O2179">
        <v>1840</v>
      </c>
      <c r="P2179" t="s">
        <v>4294</v>
      </c>
      <c r="Q2179" t="s">
        <v>4271</v>
      </c>
      <c r="R2179" t="s">
        <v>467</v>
      </c>
      <c r="S2179">
        <v>1000323</v>
      </c>
      <c r="T2179" t="s">
        <v>828</v>
      </c>
      <c r="U2179">
        <v>124</v>
      </c>
      <c r="V2179" s="230">
        <v>79.900000000000006</v>
      </c>
      <c r="W2179" s="230" t="s">
        <v>1144</v>
      </c>
      <c r="X2179" s="230">
        <v>23</v>
      </c>
    </row>
    <row r="2180" spans="1:24" hidden="1">
      <c r="A2180">
        <v>2608</v>
      </c>
      <c r="B2180" t="s">
        <v>2686</v>
      </c>
      <c r="C2180">
        <v>61044300000</v>
      </c>
      <c r="D2180" t="s">
        <v>541</v>
      </c>
      <c r="E2180" t="s">
        <v>426</v>
      </c>
      <c r="F2180">
        <v>43</v>
      </c>
      <c r="G2180" t="s">
        <v>3848</v>
      </c>
      <c r="H2180">
        <v>2</v>
      </c>
      <c r="I2180">
        <v>0.312</v>
      </c>
      <c r="J2180">
        <v>1</v>
      </c>
      <c r="K2180">
        <v>0.312</v>
      </c>
      <c r="L2180" t="s">
        <v>2171</v>
      </c>
      <c r="M2180">
        <v>497</v>
      </c>
      <c r="N2180" t="s">
        <v>468</v>
      </c>
      <c r="O2180">
        <v>1760</v>
      </c>
      <c r="P2180" t="s">
        <v>425</v>
      </c>
      <c r="Q2180">
        <v>37</v>
      </c>
      <c r="R2180" t="s">
        <v>467</v>
      </c>
      <c r="S2180">
        <v>1000323</v>
      </c>
      <c r="T2180" t="s">
        <v>858</v>
      </c>
      <c r="U2180">
        <v>1</v>
      </c>
      <c r="V2180" s="230">
        <v>139.9</v>
      </c>
      <c r="W2180" s="230" t="s">
        <v>1063</v>
      </c>
      <c r="X2180" s="230">
        <v>13</v>
      </c>
    </row>
    <row r="2181" spans="1:24" hidden="1">
      <c r="A2181">
        <v>2609</v>
      </c>
      <c r="B2181" t="s">
        <v>2687</v>
      </c>
      <c r="C2181">
        <v>61043900000</v>
      </c>
      <c r="D2181" t="s">
        <v>675</v>
      </c>
      <c r="E2181" t="s">
        <v>466</v>
      </c>
      <c r="F2181">
        <v>153</v>
      </c>
      <c r="G2181" t="s">
        <v>3848</v>
      </c>
      <c r="H2181">
        <v>2</v>
      </c>
      <c r="I2181">
        <v>0.40600000000000003</v>
      </c>
      <c r="J2181">
        <v>1</v>
      </c>
      <c r="K2181">
        <v>0.40600000000000003</v>
      </c>
      <c r="L2181" t="s">
        <v>2171</v>
      </c>
      <c r="M2181">
        <v>497</v>
      </c>
      <c r="N2181" t="s">
        <v>468</v>
      </c>
      <c r="O2181">
        <v>1760</v>
      </c>
      <c r="P2181" t="s">
        <v>431</v>
      </c>
      <c r="Q2181">
        <v>53</v>
      </c>
      <c r="R2181" t="s">
        <v>467</v>
      </c>
      <c r="S2181">
        <v>1000323</v>
      </c>
      <c r="T2181" t="s">
        <v>810</v>
      </c>
      <c r="U2181">
        <v>122</v>
      </c>
      <c r="V2181" s="230">
        <v>159.9</v>
      </c>
      <c r="W2181" s="230" t="s">
        <v>1063</v>
      </c>
      <c r="X2181" s="230">
        <v>13</v>
      </c>
    </row>
    <row r="2182" spans="1:24" hidden="1">
      <c r="A2182">
        <v>2610</v>
      </c>
      <c r="B2182" t="s">
        <v>2688</v>
      </c>
      <c r="C2182">
        <v>61103099000</v>
      </c>
      <c r="D2182" t="s">
        <v>709</v>
      </c>
      <c r="E2182" t="s">
        <v>3690</v>
      </c>
      <c r="F2182">
        <v>89</v>
      </c>
      <c r="G2182" t="s">
        <v>3848</v>
      </c>
      <c r="H2182">
        <v>2</v>
      </c>
      <c r="I2182">
        <v>0.158</v>
      </c>
      <c r="J2182">
        <v>1</v>
      </c>
      <c r="K2182">
        <v>0.158</v>
      </c>
      <c r="L2182" t="s">
        <v>2171</v>
      </c>
      <c r="M2182">
        <v>497</v>
      </c>
      <c r="N2182" t="s">
        <v>468</v>
      </c>
      <c r="O2182">
        <v>1760</v>
      </c>
      <c r="P2182" t="s">
        <v>425</v>
      </c>
      <c r="Q2182">
        <v>37</v>
      </c>
      <c r="R2182" t="s">
        <v>467</v>
      </c>
      <c r="S2182">
        <v>1000323</v>
      </c>
      <c r="T2182" t="s">
        <v>810</v>
      </c>
      <c r="U2182">
        <v>122</v>
      </c>
      <c r="V2182" s="230">
        <v>79.900000000000006</v>
      </c>
      <c r="W2182" s="230" t="s">
        <v>1063</v>
      </c>
      <c r="X2182" s="230">
        <v>13</v>
      </c>
    </row>
    <row r="2183" spans="1:24" hidden="1">
      <c r="A2183">
        <v>2611</v>
      </c>
      <c r="B2183" t="s">
        <v>2689</v>
      </c>
      <c r="C2183">
        <v>61043300000</v>
      </c>
      <c r="D2183" t="s">
        <v>569</v>
      </c>
      <c r="E2183" t="s">
        <v>466</v>
      </c>
      <c r="F2183">
        <v>153</v>
      </c>
      <c r="G2183" t="s">
        <v>3848</v>
      </c>
      <c r="H2183">
        <v>2</v>
      </c>
      <c r="I2183">
        <v>0.51800000000000002</v>
      </c>
      <c r="J2183">
        <v>1</v>
      </c>
      <c r="K2183">
        <v>0.51800000000000002</v>
      </c>
      <c r="L2183" t="s">
        <v>2171</v>
      </c>
      <c r="M2183">
        <v>497</v>
      </c>
      <c r="N2183" t="s">
        <v>468</v>
      </c>
      <c r="O2183">
        <v>1760</v>
      </c>
      <c r="P2183" t="s">
        <v>425</v>
      </c>
      <c r="Q2183">
        <v>37</v>
      </c>
      <c r="R2183" t="s">
        <v>467</v>
      </c>
      <c r="S2183">
        <v>1000323</v>
      </c>
      <c r="T2183" t="s">
        <v>858</v>
      </c>
      <c r="U2183">
        <v>1</v>
      </c>
      <c r="V2183" s="230">
        <v>159.9</v>
      </c>
      <c r="W2183" s="230" t="s">
        <v>1038</v>
      </c>
      <c r="X2183" s="230">
        <v>5</v>
      </c>
    </row>
    <row r="2184" spans="1:24" hidden="1">
      <c r="A2184">
        <v>2612</v>
      </c>
      <c r="B2184" t="s">
        <v>2690</v>
      </c>
      <c r="C2184">
        <v>61045300000</v>
      </c>
      <c r="D2184" t="s">
        <v>495</v>
      </c>
      <c r="E2184" t="s">
        <v>443</v>
      </c>
      <c r="F2184">
        <v>53</v>
      </c>
      <c r="G2184" t="s">
        <v>3848</v>
      </c>
      <c r="H2184">
        <v>2</v>
      </c>
      <c r="I2184">
        <v>0.26</v>
      </c>
      <c r="J2184">
        <v>1</v>
      </c>
      <c r="K2184">
        <v>0.26</v>
      </c>
      <c r="L2184" t="s">
        <v>2171</v>
      </c>
      <c r="M2184">
        <v>497</v>
      </c>
      <c r="N2184" t="s">
        <v>468</v>
      </c>
      <c r="O2184">
        <v>1760</v>
      </c>
      <c r="P2184" t="s">
        <v>425</v>
      </c>
      <c r="Q2184">
        <v>37</v>
      </c>
      <c r="R2184" t="s">
        <v>467</v>
      </c>
      <c r="S2184">
        <v>1000323</v>
      </c>
      <c r="T2184" t="s">
        <v>825</v>
      </c>
      <c r="U2184">
        <v>119</v>
      </c>
      <c r="V2184" s="230">
        <v>89.9</v>
      </c>
      <c r="W2184" s="230" t="s">
        <v>1038</v>
      </c>
      <c r="X2184" s="230">
        <v>5</v>
      </c>
    </row>
    <row r="2185" spans="1:24" hidden="1">
      <c r="A2185">
        <v>2613</v>
      </c>
      <c r="B2185" t="s">
        <v>2691</v>
      </c>
      <c r="C2185">
        <v>61061000000</v>
      </c>
      <c r="D2185" t="s">
        <v>539</v>
      </c>
      <c r="E2185" t="s">
        <v>437</v>
      </c>
      <c r="F2185">
        <v>77</v>
      </c>
      <c r="G2185" t="s">
        <v>3848</v>
      </c>
      <c r="H2185">
        <v>2</v>
      </c>
      <c r="I2185">
        <v>0.16600000000000001</v>
      </c>
      <c r="J2185">
        <v>1</v>
      </c>
      <c r="K2185">
        <v>0.16600000000000001</v>
      </c>
      <c r="L2185" t="s">
        <v>2171</v>
      </c>
      <c r="M2185">
        <v>497</v>
      </c>
      <c r="N2185" t="s">
        <v>468</v>
      </c>
      <c r="O2185">
        <v>1760</v>
      </c>
      <c r="P2185" t="s">
        <v>439</v>
      </c>
      <c r="Q2185">
        <v>9</v>
      </c>
      <c r="R2185" t="s">
        <v>467</v>
      </c>
      <c r="S2185">
        <v>1000323</v>
      </c>
      <c r="T2185" t="s">
        <v>858</v>
      </c>
      <c r="U2185">
        <v>1</v>
      </c>
      <c r="V2185" s="230">
        <v>59.9</v>
      </c>
      <c r="W2185" s="230" t="s">
        <v>1038</v>
      </c>
      <c r="X2185" s="230">
        <v>5</v>
      </c>
    </row>
    <row r="2186" spans="1:24" hidden="1">
      <c r="A2186">
        <v>2614</v>
      </c>
      <c r="B2186" t="s">
        <v>2692</v>
      </c>
      <c r="C2186">
        <v>61044300000</v>
      </c>
      <c r="D2186" t="s">
        <v>541</v>
      </c>
      <c r="E2186" t="s">
        <v>426</v>
      </c>
      <c r="F2186">
        <v>43</v>
      </c>
      <c r="G2186" t="s">
        <v>3848</v>
      </c>
      <c r="H2186">
        <v>2</v>
      </c>
      <c r="I2186">
        <v>0.222</v>
      </c>
      <c r="J2186">
        <v>1</v>
      </c>
      <c r="K2186">
        <v>0.222</v>
      </c>
      <c r="L2186" t="s">
        <v>2171</v>
      </c>
      <c r="M2186">
        <v>497</v>
      </c>
      <c r="N2186" t="s">
        <v>468</v>
      </c>
      <c r="O2186">
        <v>1760</v>
      </c>
      <c r="P2186" t="s">
        <v>425</v>
      </c>
      <c r="Q2186">
        <v>37</v>
      </c>
      <c r="R2186" t="s">
        <v>467</v>
      </c>
      <c r="S2186">
        <v>1000323</v>
      </c>
      <c r="T2186" t="s">
        <v>858</v>
      </c>
      <c r="U2186">
        <v>1</v>
      </c>
      <c r="V2186" s="230">
        <v>119.9</v>
      </c>
      <c r="W2186" s="230" t="s">
        <v>3916</v>
      </c>
      <c r="X2186" s="230">
        <v>10</v>
      </c>
    </row>
    <row r="2187" spans="1:24" hidden="1">
      <c r="A2187">
        <v>2615</v>
      </c>
      <c r="B2187" t="s">
        <v>2693</v>
      </c>
      <c r="C2187">
        <v>61044300000</v>
      </c>
      <c r="D2187" t="s">
        <v>541</v>
      </c>
      <c r="E2187" t="s">
        <v>426</v>
      </c>
      <c r="F2187">
        <v>43</v>
      </c>
      <c r="G2187" t="s">
        <v>3848</v>
      </c>
      <c r="H2187">
        <v>2</v>
      </c>
      <c r="I2187">
        <v>0.34200000000000003</v>
      </c>
      <c r="J2187">
        <v>1</v>
      </c>
      <c r="K2187">
        <v>0.34200000000000003</v>
      </c>
      <c r="L2187" t="s">
        <v>2171</v>
      </c>
      <c r="M2187">
        <v>497</v>
      </c>
      <c r="N2187" t="s">
        <v>468</v>
      </c>
      <c r="O2187">
        <v>1760</v>
      </c>
      <c r="P2187" t="s">
        <v>425</v>
      </c>
      <c r="Q2187">
        <v>37</v>
      </c>
      <c r="R2187" t="s">
        <v>467</v>
      </c>
      <c r="S2187">
        <v>1000323</v>
      </c>
      <c r="T2187" t="s">
        <v>828</v>
      </c>
      <c r="U2187">
        <v>124</v>
      </c>
      <c r="V2187" s="230">
        <v>139.9</v>
      </c>
      <c r="W2187" s="230" t="s">
        <v>3920</v>
      </c>
      <c r="X2187" s="230">
        <v>14</v>
      </c>
    </row>
    <row r="2188" spans="1:24" hidden="1">
      <c r="A2188">
        <v>2616</v>
      </c>
      <c r="B2188" t="s">
        <v>2694</v>
      </c>
      <c r="C2188">
        <v>61044300000</v>
      </c>
      <c r="D2188" t="s">
        <v>541</v>
      </c>
      <c r="E2188" t="s">
        <v>426</v>
      </c>
      <c r="F2188">
        <v>43</v>
      </c>
      <c r="G2188" t="s">
        <v>3848</v>
      </c>
      <c r="H2188">
        <v>2</v>
      </c>
      <c r="I2188">
        <v>0.44400000000000001</v>
      </c>
      <c r="J2188">
        <v>1</v>
      </c>
      <c r="K2188">
        <v>0.44400000000000001</v>
      </c>
      <c r="L2188" t="s">
        <v>2171</v>
      </c>
      <c r="M2188">
        <v>497</v>
      </c>
      <c r="N2188" t="s">
        <v>468</v>
      </c>
      <c r="O2188">
        <v>1760</v>
      </c>
      <c r="P2188" t="s">
        <v>3951</v>
      </c>
      <c r="Q2188" t="s">
        <v>3937</v>
      </c>
      <c r="R2188" t="s">
        <v>467</v>
      </c>
      <c r="S2188">
        <v>1000323</v>
      </c>
      <c r="T2188" t="s">
        <v>821</v>
      </c>
      <c r="U2188">
        <v>3</v>
      </c>
      <c r="V2188" s="230">
        <v>99.9</v>
      </c>
      <c r="W2188" s="230" t="s">
        <v>1038</v>
      </c>
      <c r="X2188" s="230">
        <v>5</v>
      </c>
    </row>
    <row r="2189" spans="1:24" hidden="1">
      <c r="A2189">
        <v>2617</v>
      </c>
      <c r="B2189" t="s">
        <v>2695</v>
      </c>
      <c r="C2189">
        <v>61044300000</v>
      </c>
      <c r="D2189" t="s">
        <v>541</v>
      </c>
      <c r="E2189" t="s">
        <v>426</v>
      </c>
      <c r="F2189">
        <v>43</v>
      </c>
      <c r="G2189" t="s">
        <v>3848</v>
      </c>
      <c r="H2189">
        <v>2</v>
      </c>
      <c r="I2189">
        <v>0.38400000000000001</v>
      </c>
      <c r="J2189">
        <v>1</v>
      </c>
      <c r="K2189">
        <v>0.38400000000000001</v>
      </c>
      <c r="L2189" t="s">
        <v>2171</v>
      </c>
      <c r="M2189">
        <v>497</v>
      </c>
      <c r="N2189" t="s">
        <v>468</v>
      </c>
      <c r="O2189">
        <v>1760</v>
      </c>
      <c r="P2189" t="s">
        <v>425</v>
      </c>
      <c r="Q2189">
        <v>37</v>
      </c>
      <c r="R2189" t="s">
        <v>467</v>
      </c>
      <c r="S2189">
        <v>1000323</v>
      </c>
      <c r="T2189" t="s">
        <v>858</v>
      </c>
      <c r="U2189">
        <v>1</v>
      </c>
      <c r="V2189" s="230">
        <v>109.9</v>
      </c>
      <c r="W2189" s="230" t="s">
        <v>1063</v>
      </c>
      <c r="X2189" s="230">
        <v>13</v>
      </c>
    </row>
    <row r="2190" spans="1:24" hidden="1">
      <c r="A2190">
        <v>2618</v>
      </c>
      <c r="B2190" t="s">
        <v>2696</v>
      </c>
      <c r="C2190">
        <v>61044200000</v>
      </c>
      <c r="D2190" t="s">
        <v>506</v>
      </c>
      <c r="E2190" t="s">
        <v>426</v>
      </c>
      <c r="F2190">
        <v>43</v>
      </c>
      <c r="G2190" t="s">
        <v>3848</v>
      </c>
      <c r="H2190">
        <v>2</v>
      </c>
      <c r="I2190">
        <v>0.318</v>
      </c>
      <c r="J2190">
        <v>1</v>
      </c>
      <c r="K2190">
        <v>0.318</v>
      </c>
      <c r="L2190" t="s">
        <v>2171</v>
      </c>
      <c r="M2190">
        <v>497</v>
      </c>
      <c r="N2190" t="s">
        <v>468</v>
      </c>
      <c r="O2190">
        <v>1760</v>
      </c>
      <c r="P2190" t="s">
        <v>439</v>
      </c>
      <c r="Q2190">
        <v>9</v>
      </c>
      <c r="R2190" t="s">
        <v>467</v>
      </c>
      <c r="S2190">
        <v>1000323</v>
      </c>
      <c r="T2190" t="s">
        <v>858</v>
      </c>
      <c r="U2190">
        <v>1</v>
      </c>
      <c r="V2190" s="230">
        <v>109.9</v>
      </c>
      <c r="W2190" s="230" t="s">
        <v>1144</v>
      </c>
      <c r="X2190" s="230">
        <v>23</v>
      </c>
    </row>
    <row r="2191" spans="1:24" hidden="1">
      <c r="A2191">
        <v>2619</v>
      </c>
      <c r="B2191" t="s">
        <v>2697</v>
      </c>
      <c r="C2191">
        <v>61062000000</v>
      </c>
      <c r="D2191" t="s">
        <v>988</v>
      </c>
      <c r="E2191" t="s">
        <v>437</v>
      </c>
      <c r="F2191">
        <v>77</v>
      </c>
      <c r="G2191" t="s">
        <v>3848</v>
      </c>
      <c r="H2191">
        <v>2</v>
      </c>
      <c r="I2191">
        <v>0.23400000000000001</v>
      </c>
      <c r="J2191">
        <v>1</v>
      </c>
      <c r="K2191">
        <v>0.23400000000000001</v>
      </c>
      <c r="L2191" t="s">
        <v>2171</v>
      </c>
      <c r="M2191">
        <v>497</v>
      </c>
      <c r="N2191" t="s">
        <v>436</v>
      </c>
      <c r="O2191">
        <v>1840</v>
      </c>
      <c r="P2191" t="s">
        <v>425</v>
      </c>
      <c r="Q2191">
        <v>37</v>
      </c>
      <c r="R2191" t="s">
        <v>467</v>
      </c>
      <c r="S2191">
        <v>1000323</v>
      </c>
      <c r="T2191" t="s">
        <v>2115</v>
      </c>
      <c r="U2191">
        <v>591</v>
      </c>
      <c r="V2191" s="230">
        <v>69.900000000000006</v>
      </c>
      <c r="W2191" s="230" t="s">
        <v>3916</v>
      </c>
      <c r="X2191" s="230">
        <v>10</v>
      </c>
    </row>
    <row r="2192" spans="1:24" hidden="1">
      <c r="A2192">
        <v>2620</v>
      </c>
      <c r="B2192" t="s">
        <v>2698</v>
      </c>
      <c r="C2192">
        <v>61103099000</v>
      </c>
      <c r="D2192" t="s">
        <v>709</v>
      </c>
      <c r="E2192" t="s">
        <v>3690</v>
      </c>
      <c r="F2192">
        <v>89</v>
      </c>
      <c r="G2192" t="s">
        <v>3848</v>
      </c>
      <c r="H2192">
        <v>2</v>
      </c>
      <c r="I2192">
        <v>0.35599999999999998</v>
      </c>
      <c r="J2192">
        <v>1</v>
      </c>
      <c r="K2192">
        <v>0.35599999999999998</v>
      </c>
      <c r="L2192" t="s">
        <v>2171</v>
      </c>
      <c r="M2192">
        <v>497</v>
      </c>
      <c r="N2192" t="s">
        <v>468</v>
      </c>
      <c r="O2192">
        <v>1760</v>
      </c>
      <c r="P2192" t="s">
        <v>3876</v>
      </c>
      <c r="Q2192">
        <v>54</v>
      </c>
      <c r="R2192" t="s">
        <v>467</v>
      </c>
      <c r="S2192">
        <v>1000323</v>
      </c>
      <c r="T2192" t="s">
        <v>810</v>
      </c>
      <c r="U2192">
        <v>122</v>
      </c>
      <c r="V2192" s="230">
        <v>109.9</v>
      </c>
      <c r="W2192" s="230" t="s">
        <v>1144</v>
      </c>
      <c r="X2192" s="230">
        <v>23</v>
      </c>
    </row>
    <row r="2193" spans="1:24" hidden="1">
      <c r="A2193">
        <v>2621</v>
      </c>
      <c r="B2193" t="s">
        <v>2699</v>
      </c>
      <c r="C2193">
        <v>61044200000</v>
      </c>
      <c r="D2193" t="s">
        <v>506</v>
      </c>
      <c r="E2193" t="s">
        <v>426</v>
      </c>
      <c r="F2193">
        <v>43</v>
      </c>
      <c r="G2193" t="s">
        <v>3848</v>
      </c>
      <c r="H2193">
        <v>2</v>
      </c>
      <c r="I2193">
        <v>0.28799999999999998</v>
      </c>
      <c r="J2193">
        <v>1</v>
      </c>
      <c r="K2193">
        <v>0.28799999999999998</v>
      </c>
      <c r="L2193" t="s">
        <v>2171</v>
      </c>
      <c r="M2193">
        <v>497</v>
      </c>
      <c r="N2193" t="s">
        <v>436</v>
      </c>
      <c r="O2193">
        <v>1840</v>
      </c>
      <c r="P2193" t="s">
        <v>3956</v>
      </c>
      <c r="Q2193" t="s">
        <v>3930</v>
      </c>
      <c r="R2193" t="s">
        <v>467</v>
      </c>
      <c r="S2193">
        <v>1000323</v>
      </c>
      <c r="T2193" t="s">
        <v>810</v>
      </c>
      <c r="U2193">
        <v>122</v>
      </c>
      <c r="V2193" s="230">
        <v>79.900000000000006</v>
      </c>
      <c r="W2193" s="230" t="s">
        <v>1063</v>
      </c>
      <c r="X2193" s="230">
        <v>13</v>
      </c>
    </row>
    <row r="2194" spans="1:24" hidden="1">
      <c r="A2194">
        <v>2622</v>
      </c>
      <c r="B2194" t="s">
        <v>2700</v>
      </c>
      <c r="C2194">
        <v>61044300000</v>
      </c>
      <c r="D2194" t="s">
        <v>541</v>
      </c>
      <c r="E2194" t="s">
        <v>426</v>
      </c>
      <c r="F2194">
        <v>43</v>
      </c>
      <c r="G2194" t="s">
        <v>3848</v>
      </c>
      <c r="H2194">
        <v>2</v>
      </c>
      <c r="I2194">
        <v>0.5</v>
      </c>
      <c r="J2194">
        <v>1</v>
      </c>
      <c r="K2194">
        <v>0.5</v>
      </c>
      <c r="L2194" t="s">
        <v>2171</v>
      </c>
      <c r="M2194">
        <v>497</v>
      </c>
      <c r="N2194" t="s">
        <v>468</v>
      </c>
      <c r="O2194">
        <v>1760</v>
      </c>
      <c r="P2194" t="s">
        <v>425</v>
      </c>
      <c r="Q2194">
        <v>37</v>
      </c>
      <c r="R2194" t="s">
        <v>467</v>
      </c>
      <c r="S2194">
        <v>1000323</v>
      </c>
      <c r="T2194" t="s">
        <v>858</v>
      </c>
      <c r="U2194">
        <v>1</v>
      </c>
      <c r="V2194" s="230">
        <v>219.9</v>
      </c>
      <c r="W2194" s="230" t="s">
        <v>3919</v>
      </c>
      <c r="X2194" s="230">
        <v>25</v>
      </c>
    </row>
    <row r="2195" spans="1:24" hidden="1">
      <c r="A2195">
        <v>2623</v>
      </c>
      <c r="B2195" t="s">
        <v>2701</v>
      </c>
      <c r="C2195">
        <v>61044300000</v>
      </c>
      <c r="D2195" t="s">
        <v>541</v>
      </c>
      <c r="E2195" t="s">
        <v>426</v>
      </c>
      <c r="F2195">
        <v>43</v>
      </c>
      <c r="G2195" t="s">
        <v>3848</v>
      </c>
      <c r="H2195">
        <v>2</v>
      </c>
      <c r="I2195">
        <v>0.41399999999999998</v>
      </c>
      <c r="J2195">
        <v>1</v>
      </c>
      <c r="K2195">
        <v>0.41399999999999998</v>
      </c>
      <c r="L2195" t="s">
        <v>2171</v>
      </c>
      <c r="M2195">
        <v>497</v>
      </c>
      <c r="N2195" t="s">
        <v>468</v>
      </c>
      <c r="O2195">
        <v>1760</v>
      </c>
      <c r="P2195" t="s">
        <v>425</v>
      </c>
      <c r="Q2195">
        <v>37</v>
      </c>
      <c r="R2195" t="s">
        <v>467</v>
      </c>
      <c r="S2195">
        <v>1000323</v>
      </c>
      <c r="T2195" t="s">
        <v>825</v>
      </c>
      <c r="U2195">
        <v>119</v>
      </c>
      <c r="V2195" s="230">
        <v>199.9</v>
      </c>
      <c r="W2195" s="230" t="s">
        <v>1053</v>
      </c>
      <c r="X2195" s="230">
        <v>17</v>
      </c>
    </row>
    <row r="2196" spans="1:24" hidden="1">
      <c r="A2196">
        <v>2624</v>
      </c>
      <c r="B2196" t="s">
        <v>2702</v>
      </c>
      <c r="C2196">
        <v>61046200000</v>
      </c>
      <c r="D2196" t="s">
        <v>588</v>
      </c>
      <c r="E2196" t="s">
        <v>442</v>
      </c>
      <c r="F2196">
        <v>24</v>
      </c>
      <c r="G2196" t="s">
        <v>3848</v>
      </c>
      <c r="H2196">
        <v>2</v>
      </c>
      <c r="I2196">
        <v>0.42199999999999999</v>
      </c>
      <c r="J2196">
        <v>1</v>
      </c>
      <c r="K2196">
        <v>0.42199999999999999</v>
      </c>
      <c r="L2196" t="s">
        <v>2171</v>
      </c>
      <c r="M2196">
        <v>497</v>
      </c>
      <c r="N2196" t="s">
        <v>436</v>
      </c>
      <c r="O2196">
        <v>1840</v>
      </c>
      <c r="P2196" t="s">
        <v>439</v>
      </c>
      <c r="Q2196">
        <v>9</v>
      </c>
      <c r="R2196" t="s">
        <v>467</v>
      </c>
      <c r="S2196">
        <v>1000323</v>
      </c>
      <c r="T2196" t="s">
        <v>825</v>
      </c>
      <c r="U2196">
        <v>119</v>
      </c>
      <c r="V2196" s="230">
        <v>49.9</v>
      </c>
      <c r="W2196" s="230" t="s">
        <v>1046</v>
      </c>
      <c r="X2196" s="230">
        <v>12</v>
      </c>
    </row>
    <row r="2197" spans="1:24" hidden="1">
      <c r="A2197">
        <v>2625</v>
      </c>
      <c r="B2197" t="s">
        <v>2703</v>
      </c>
      <c r="C2197">
        <v>62046239000</v>
      </c>
      <c r="D2197" t="s">
        <v>979</v>
      </c>
      <c r="E2197" t="s">
        <v>420</v>
      </c>
      <c r="F2197">
        <v>93</v>
      </c>
      <c r="G2197" t="s">
        <v>3848</v>
      </c>
      <c r="H2197">
        <v>2</v>
      </c>
      <c r="I2197">
        <v>0.2</v>
      </c>
      <c r="J2197">
        <v>1</v>
      </c>
      <c r="K2197">
        <v>0.2</v>
      </c>
      <c r="L2197" t="s">
        <v>2171</v>
      </c>
      <c r="M2197">
        <v>497</v>
      </c>
      <c r="N2197" t="s">
        <v>436</v>
      </c>
      <c r="O2197">
        <v>1840</v>
      </c>
      <c r="P2197" t="s">
        <v>439</v>
      </c>
      <c r="Q2197">
        <v>9</v>
      </c>
      <c r="R2197" t="s">
        <v>467</v>
      </c>
      <c r="S2197">
        <v>1000323</v>
      </c>
      <c r="T2197" t="s">
        <v>858</v>
      </c>
      <c r="U2197">
        <v>1</v>
      </c>
      <c r="V2197" s="230">
        <v>59.9</v>
      </c>
      <c r="W2197" s="230" t="s">
        <v>3919</v>
      </c>
      <c r="X2197" s="230">
        <v>25</v>
      </c>
    </row>
    <row r="2198" spans="1:24" hidden="1">
      <c r="A2198">
        <v>2626</v>
      </c>
      <c r="B2198" t="s">
        <v>2704</v>
      </c>
      <c r="C2198">
        <v>61043900000</v>
      </c>
      <c r="D2198" t="s">
        <v>675</v>
      </c>
      <c r="E2198" t="s">
        <v>466</v>
      </c>
      <c r="F2198">
        <v>153</v>
      </c>
      <c r="G2198" t="s">
        <v>3848</v>
      </c>
      <c r="H2198">
        <v>2</v>
      </c>
      <c r="I2198">
        <v>0.48799999999999999</v>
      </c>
      <c r="J2198">
        <v>1</v>
      </c>
      <c r="K2198">
        <v>0.48799999999999999</v>
      </c>
      <c r="L2198" t="s">
        <v>2171</v>
      </c>
      <c r="M2198">
        <v>497</v>
      </c>
      <c r="N2198" t="s">
        <v>468</v>
      </c>
      <c r="O2198">
        <v>1760</v>
      </c>
      <c r="P2198" t="s">
        <v>431</v>
      </c>
      <c r="Q2198">
        <v>53</v>
      </c>
      <c r="R2198" t="s">
        <v>467</v>
      </c>
      <c r="S2198">
        <v>1000323</v>
      </c>
      <c r="T2198" t="s">
        <v>858</v>
      </c>
      <c r="U2198">
        <v>1</v>
      </c>
      <c r="V2198" s="230">
        <v>179.9</v>
      </c>
      <c r="W2198" s="230" t="s">
        <v>1063</v>
      </c>
      <c r="X2198" s="230">
        <v>13</v>
      </c>
    </row>
    <row r="2199" spans="1:24" hidden="1">
      <c r="A2199">
        <v>2627</v>
      </c>
      <c r="B2199" t="s">
        <v>2705</v>
      </c>
      <c r="C2199">
        <v>61043300000</v>
      </c>
      <c r="D2199" t="s">
        <v>569</v>
      </c>
      <c r="E2199" t="s">
        <v>466</v>
      </c>
      <c r="F2199">
        <v>153</v>
      </c>
      <c r="G2199" t="s">
        <v>3848</v>
      </c>
      <c r="H2199">
        <v>2</v>
      </c>
      <c r="I2199">
        <v>0.47399999999999998</v>
      </c>
      <c r="J2199">
        <v>1</v>
      </c>
      <c r="K2199">
        <v>0.47399999999999998</v>
      </c>
      <c r="L2199" t="s">
        <v>2171</v>
      </c>
      <c r="M2199">
        <v>497</v>
      </c>
      <c r="N2199" t="s">
        <v>468</v>
      </c>
      <c r="O2199">
        <v>1760</v>
      </c>
      <c r="P2199" t="s">
        <v>425</v>
      </c>
      <c r="Q2199">
        <v>37</v>
      </c>
      <c r="R2199" t="s">
        <v>467</v>
      </c>
      <c r="S2199">
        <v>1000323</v>
      </c>
      <c r="T2199" t="s">
        <v>825</v>
      </c>
      <c r="U2199">
        <v>119</v>
      </c>
      <c r="V2199" s="230">
        <v>99.9</v>
      </c>
      <c r="W2199" s="230" t="s">
        <v>3920</v>
      </c>
      <c r="X2199" s="230">
        <v>14</v>
      </c>
    </row>
    <row r="2200" spans="1:24" hidden="1">
      <c r="A2200">
        <v>2628</v>
      </c>
      <c r="B2200" t="s">
        <v>2706</v>
      </c>
      <c r="C2200">
        <v>61103099000</v>
      </c>
      <c r="D2200" t="s">
        <v>709</v>
      </c>
      <c r="E2200" t="s">
        <v>3690</v>
      </c>
      <c r="F2200">
        <v>89</v>
      </c>
      <c r="G2200" t="s">
        <v>3848</v>
      </c>
      <c r="H2200">
        <v>2</v>
      </c>
      <c r="I2200">
        <v>0.222</v>
      </c>
      <c r="J2200">
        <v>1</v>
      </c>
      <c r="K2200">
        <v>0.222</v>
      </c>
      <c r="L2200" t="s">
        <v>2171</v>
      </c>
      <c r="M2200">
        <v>497</v>
      </c>
      <c r="N2200" t="s">
        <v>468</v>
      </c>
      <c r="O2200">
        <v>1760</v>
      </c>
      <c r="P2200" t="s">
        <v>425</v>
      </c>
      <c r="Q2200">
        <v>37</v>
      </c>
      <c r="R2200" t="s">
        <v>467</v>
      </c>
      <c r="S2200">
        <v>1000323</v>
      </c>
      <c r="T2200" t="s">
        <v>858</v>
      </c>
      <c r="U2200">
        <v>1</v>
      </c>
      <c r="V2200" s="230">
        <v>19.899999999999999</v>
      </c>
      <c r="W2200" s="230" t="s">
        <v>1077</v>
      </c>
      <c r="X2200" s="230">
        <v>16</v>
      </c>
    </row>
    <row r="2201" spans="1:24" hidden="1">
      <c r="A2201">
        <v>2629</v>
      </c>
      <c r="B2201" t="s">
        <v>2707</v>
      </c>
      <c r="C2201">
        <v>61044300000</v>
      </c>
      <c r="D2201" t="s">
        <v>541</v>
      </c>
      <c r="E2201" t="s">
        <v>426</v>
      </c>
      <c r="F2201">
        <v>43</v>
      </c>
      <c r="G2201" t="s">
        <v>3848</v>
      </c>
      <c r="H2201">
        <v>2</v>
      </c>
      <c r="I2201">
        <v>0.56200000000000006</v>
      </c>
      <c r="J2201">
        <v>1</v>
      </c>
      <c r="K2201">
        <v>0.56200000000000006</v>
      </c>
      <c r="L2201" t="s">
        <v>2171</v>
      </c>
      <c r="M2201">
        <v>497</v>
      </c>
      <c r="N2201" t="s">
        <v>468</v>
      </c>
      <c r="O2201">
        <v>1760</v>
      </c>
      <c r="P2201" t="s">
        <v>425</v>
      </c>
      <c r="Q2201">
        <v>37</v>
      </c>
      <c r="R2201" t="s">
        <v>467</v>
      </c>
      <c r="S2201">
        <v>1000323</v>
      </c>
      <c r="T2201" t="s">
        <v>858</v>
      </c>
      <c r="U2201">
        <v>1</v>
      </c>
      <c r="V2201" s="230">
        <v>219.9</v>
      </c>
      <c r="W2201" s="230" t="s">
        <v>3920</v>
      </c>
      <c r="X2201" s="230">
        <v>14</v>
      </c>
    </row>
    <row r="2202" spans="1:24" hidden="1">
      <c r="A2202">
        <v>2630</v>
      </c>
      <c r="B2202" t="s">
        <v>2708</v>
      </c>
      <c r="C2202">
        <v>61062000000</v>
      </c>
      <c r="D2202" t="s">
        <v>599</v>
      </c>
      <c r="E2202" t="s">
        <v>437</v>
      </c>
      <c r="F2202">
        <v>77</v>
      </c>
      <c r="G2202" t="s">
        <v>3848</v>
      </c>
      <c r="H2202">
        <v>2</v>
      </c>
      <c r="I2202">
        <v>0.22</v>
      </c>
      <c r="J2202">
        <v>1</v>
      </c>
      <c r="K2202">
        <v>0.22</v>
      </c>
      <c r="L2202" t="s">
        <v>2171</v>
      </c>
      <c r="M2202">
        <v>497</v>
      </c>
      <c r="N2202" t="s">
        <v>468</v>
      </c>
      <c r="O2202">
        <v>1760</v>
      </c>
      <c r="P2202" t="s">
        <v>425</v>
      </c>
      <c r="Q2202">
        <v>37</v>
      </c>
      <c r="R2202" t="s">
        <v>467</v>
      </c>
      <c r="S2202">
        <v>1000323</v>
      </c>
      <c r="T2202" t="s">
        <v>810</v>
      </c>
      <c r="U2202">
        <v>122</v>
      </c>
      <c r="V2202" s="230">
        <v>69.900000000000006</v>
      </c>
      <c r="W2202" s="230" t="s">
        <v>1077</v>
      </c>
      <c r="X2202" s="230">
        <v>16</v>
      </c>
    </row>
    <row r="2203" spans="1:24" hidden="1">
      <c r="A2203">
        <v>2631</v>
      </c>
      <c r="B2203" t="s">
        <v>2709</v>
      </c>
      <c r="C2203">
        <v>61103099000</v>
      </c>
      <c r="D2203" t="s">
        <v>709</v>
      </c>
      <c r="E2203" t="s">
        <v>3690</v>
      </c>
      <c r="F2203">
        <v>89</v>
      </c>
      <c r="G2203" t="s">
        <v>3848</v>
      </c>
      <c r="H2203">
        <v>2</v>
      </c>
      <c r="I2203">
        <v>0.41399999999999998</v>
      </c>
      <c r="J2203">
        <v>1</v>
      </c>
      <c r="K2203">
        <v>0.41399999999999998</v>
      </c>
      <c r="L2203" t="s">
        <v>2171</v>
      </c>
      <c r="M2203">
        <v>497</v>
      </c>
      <c r="N2203" t="s">
        <v>468</v>
      </c>
      <c r="O2203">
        <v>1760</v>
      </c>
      <c r="P2203" t="s">
        <v>425</v>
      </c>
      <c r="Q2203">
        <v>37</v>
      </c>
      <c r="R2203" t="s">
        <v>467</v>
      </c>
      <c r="S2203">
        <v>1000323</v>
      </c>
      <c r="T2203" t="s">
        <v>810</v>
      </c>
      <c r="U2203">
        <v>122</v>
      </c>
      <c r="V2203" s="230">
        <v>129.9</v>
      </c>
      <c r="W2203" s="230" t="s">
        <v>3919</v>
      </c>
      <c r="X2203" s="230">
        <v>25</v>
      </c>
    </row>
    <row r="2204" spans="1:24" hidden="1">
      <c r="A2204">
        <v>2632</v>
      </c>
      <c r="B2204" t="s">
        <v>2710</v>
      </c>
      <c r="C2204">
        <v>61062000000</v>
      </c>
      <c r="D2204" t="s">
        <v>599</v>
      </c>
      <c r="E2204" t="s">
        <v>437</v>
      </c>
      <c r="F2204">
        <v>77</v>
      </c>
      <c r="G2204" t="s">
        <v>3848</v>
      </c>
      <c r="H2204">
        <v>2</v>
      </c>
      <c r="I2204">
        <v>0.11</v>
      </c>
      <c r="J2204">
        <v>1</v>
      </c>
      <c r="K2204">
        <v>0.11</v>
      </c>
      <c r="L2204" t="s">
        <v>2171</v>
      </c>
      <c r="M2204">
        <v>497</v>
      </c>
      <c r="N2204" t="s">
        <v>468</v>
      </c>
      <c r="O2204">
        <v>1760</v>
      </c>
      <c r="P2204" t="s">
        <v>425</v>
      </c>
      <c r="Q2204">
        <v>37</v>
      </c>
      <c r="R2204" t="s">
        <v>467</v>
      </c>
      <c r="S2204">
        <v>1000323</v>
      </c>
      <c r="T2204">
        <v>48</v>
      </c>
      <c r="U2204">
        <v>101</v>
      </c>
      <c r="V2204" s="230">
        <v>89.9</v>
      </c>
      <c r="W2204" s="230" t="s">
        <v>1063</v>
      </c>
      <c r="X2204" s="230">
        <v>13</v>
      </c>
    </row>
    <row r="2205" spans="1:24" hidden="1">
      <c r="A2205">
        <v>2633</v>
      </c>
      <c r="B2205" t="s">
        <v>2711</v>
      </c>
      <c r="C2205">
        <v>62046318000</v>
      </c>
      <c r="D2205" t="s">
        <v>511</v>
      </c>
      <c r="E2205" t="s">
        <v>420</v>
      </c>
      <c r="F2205">
        <v>93</v>
      </c>
      <c r="G2205" t="s">
        <v>3848</v>
      </c>
      <c r="H2205">
        <v>2</v>
      </c>
      <c r="I2205">
        <v>0.27400000000000002</v>
      </c>
      <c r="J2205">
        <v>1</v>
      </c>
      <c r="K2205">
        <v>0.27400000000000002</v>
      </c>
      <c r="L2205" t="s">
        <v>2171</v>
      </c>
      <c r="M2205">
        <v>497</v>
      </c>
      <c r="N2205" t="s">
        <v>468</v>
      </c>
      <c r="O2205">
        <v>1760</v>
      </c>
      <c r="P2205" t="s">
        <v>425</v>
      </c>
      <c r="Q2205">
        <v>37</v>
      </c>
      <c r="R2205" t="s">
        <v>467</v>
      </c>
      <c r="S2205">
        <v>1000323</v>
      </c>
      <c r="T2205" t="s">
        <v>810</v>
      </c>
      <c r="U2205">
        <v>122</v>
      </c>
      <c r="V2205" s="230">
        <v>89.9</v>
      </c>
      <c r="W2205" s="230" t="s">
        <v>1063</v>
      </c>
      <c r="X2205" s="230">
        <v>13</v>
      </c>
    </row>
    <row r="2206" spans="1:24" hidden="1">
      <c r="A2206">
        <v>2634</v>
      </c>
      <c r="B2206" t="s">
        <v>2712</v>
      </c>
      <c r="C2206">
        <v>61044300000</v>
      </c>
      <c r="D2206" t="s">
        <v>541</v>
      </c>
      <c r="E2206" t="s">
        <v>426</v>
      </c>
      <c r="F2206">
        <v>43</v>
      </c>
      <c r="G2206" t="s">
        <v>3848</v>
      </c>
      <c r="H2206">
        <v>2</v>
      </c>
      <c r="I2206">
        <v>0.29599999999999999</v>
      </c>
      <c r="J2206">
        <v>1</v>
      </c>
      <c r="K2206">
        <v>0.29599999999999999</v>
      </c>
      <c r="L2206" t="s">
        <v>2171</v>
      </c>
      <c r="M2206">
        <v>497</v>
      </c>
      <c r="N2206" t="s">
        <v>468</v>
      </c>
      <c r="O2206">
        <v>1760</v>
      </c>
      <c r="P2206" t="s">
        <v>425</v>
      </c>
      <c r="Q2206">
        <v>37</v>
      </c>
      <c r="R2206" t="s">
        <v>467</v>
      </c>
      <c r="S2206">
        <v>1000323</v>
      </c>
      <c r="T2206" t="s">
        <v>810</v>
      </c>
      <c r="U2206">
        <v>122</v>
      </c>
      <c r="V2206" s="230">
        <v>129.9</v>
      </c>
      <c r="W2206" s="230" t="s">
        <v>1063</v>
      </c>
      <c r="X2206" s="230">
        <v>13</v>
      </c>
    </row>
    <row r="2207" spans="1:24" hidden="1">
      <c r="A2207">
        <v>2635</v>
      </c>
      <c r="B2207" t="s">
        <v>2713</v>
      </c>
      <c r="C2207">
        <v>61044200000</v>
      </c>
      <c r="D2207" t="s">
        <v>506</v>
      </c>
      <c r="E2207" t="s">
        <v>426</v>
      </c>
      <c r="F2207">
        <v>43</v>
      </c>
      <c r="G2207" t="s">
        <v>3848</v>
      </c>
      <c r="H2207">
        <v>2</v>
      </c>
      <c r="I2207">
        <v>0.248</v>
      </c>
      <c r="J2207">
        <v>1</v>
      </c>
      <c r="K2207">
        <v>0.248</v>
      </c>
      <c r="L2207" t="s">
        <v>2171</v>
      </c>
      <c r="M2207">
        <v>497</v>
      </c>
      <c r="N2207" t="s">
        <v>468</v>
      </c>
      <c r="O2207">
        <v>1760</v>
      </c>
      <c r="P2207" t="s">
        <v>439</v>
      </c>
      <c r="Q2207">
        <v>9</v>
      </c>
      <c r="R2207" t="s">
        <v>467</v>
      </c>
      <c r="S2207">
        <v>1000323</v>
      </c>
      <c r="T2207">
        <v>48</v>
      </c>
      <c r="U2207">
        <v>101</v>
      </c>
      <c r="V2207" s="230">
        <v>129.9</v>
      </c>
      <c r="W2207" s="230" t="s">
        <v>1050</v>
      </c>
      <c r="X2207" s="230">
        <v>20</v>
      </c>
    </row>
    <row r="2208" spans="1:24" hidden="1">
      <c r="A2208">
        <v>2636</v>
      </c>
      <c r="B2208" t="s">
        <v>2714</v>
      </c>
      <c r="C2208">
        <v>61044200000</v>
      </c>
      <c r="D2208" t="s">
        <v>506</v>
      </c>
      <c r="E2208" t="s">
        <v>426</v>
      </c>
      <c r="F2208">
        <v>43</v>
      </c>
      <c r="G2208" t="s">
        <v>3848</v>
      </c>
      <c r="H2208">
        <v>2</v>
      </c>
      <c r="I2208">
        <v>0.29799999999999999</v>
      </c>
      <c r="J2208">
        <v>1</v>
      </c>
      <c r="K2208">
        <v>0.29799999999999999</v>
      </c>
      <c r="L2208" t="s">
        <v>2171</v>
      </c>
      <c r="M2208">
        <v>497</v>
      </c>
      <c r="N2208" t="s">
        <v>468</v>
      </c>
      <c r="O2208">
        <v>1760</v>
      </c>
      <c r="P2208" t="s">
        <v>3956</v>
      </c>
      <c r="Q2208" t="s">
        <v>3930</v>
      </c>
      <c r="R2208" t="s">
        <v>467</v>
      </c>
      <c r="S2208">
        <v>1000323</v>
      </c>
      <c r="T2208" t="s">
        <v>858</v>
      </c>
      <c r="U2208">
        <v>1</v>
      </c>
      <c r="V2208" s="230">
        <v>79.900000000000006</v>
      </c>
      <c r="W2208" s="230" t="s">
        <v>1050</v>
      </c>
      <c r="X2208" s="230">
        <v>20</v>
      </c>
    </row>
    <row r="2209" spans="1:24" hidden="1">
      <c r="A2209">
        <v>2637</v>
      </c>
      <c r="B2209" t="s">
        <v>2715</v>
      </c>
      <c r="C2209">
        <v>61103099000</v>
      </c>
      <c r="D2209" t="s">
        <v>709</v>
      </c>
      <c r="E2209" t="s">
        <v>3690</v>
      </c>
      <c r="F2209">
        <v>89</v>
      </c>
      <c r="G2209" t="s">
        <v>3848</v>
      </c>
      <c r="H2209">
        <v>2</v>
      </c>
      <c r="I2209">
        <v>7.1999999999999995E-2</v>
      </c>
      <c r="J2209">
        <v>1</v>
      </c>
      <c r="K2209">
        <v>7.1999999999999995E-2</v>
      </c>
      <c r="L2209" t="s">
        <v>2171</v>
      </c>
      <c r="M2209">
        <v>497</v>
      </c>
      <c r="N2209" t="s">
        <v>468</v>
      </c>
      <c r="O2209">
        <v>1760</v>
      </c>
      <c r="P2209" t="s">
        <v>425</v>
      </c>
      <c r="Q2209">
        <v>37</v>
      </c>
      <c r="R2209" t="s">
        <v>467</v>
      </c>
      <c r="S2209">
        <v>1000323</v>
      </c>
      <c r="T2209" t="s">
        <v>821</v>
      </c>
      <c r="U2209">
        <v>3</v>
      </c>
      <c r="V2209" s="230">
        <v>99.9</v>
      </c>
      <c r="W2209" s="230" t="s">
        <v>1064</v>
      </c>
      <c r="X2209" s="230">
        <v>7</v>
      </c>
    </row>
    <row r="2210" spans="1:24" hidden="1">
      <c r="A2210">
        <v>2638</v>
      </c>
      <c r="B2210" t="s">
        <v>2716</v>
      </c>
      <c r="C2210">
        <v>61099020000</v>
      </c>
      <c r="D2210" t="s">
        <v>604</v>
      </c>
      <c r="E2210" t="s">
        <v>329</v>
      </c>
      <c r="F2210">
        <v>249</v>
      </c>
      <c r="G2210" t="s">
        <v>3848</v>
      </c>
      <c r="H2210">
        <v>2</v>
      </c>
      <c r="I2210">
        <v>0.34399999999999997</v>
      </c>
      <c r="J2210">
        <v>1</v>
      </c>
      <c r="K2210">
        <v>0.34399999999999997</v>
      </c>
      <c r="L2210" t="s">
        <v>2171</v>
      </c>
      <c r="M2210">
        <v>497</v>
      </c>
      <c r="N2210" t="s">
        <v>468</v>
      </c>
      <c r="O2210">
        <v>1760</v>
      </c>
      <c r="P2210" t="s">
        <v>425</v>
      </c>
      <c r="Q2210">
        <v>37</v>
      </c>
      <c r="R2210" t="s">
        <v>467</v>
      </c>
      <c r="S2210">
        <v>1000323</v>
      </c>
      <c r="T2210" t="s">
        <v>825</v>
      </c>
      <c r="U2210">
        <v>119</v>
      </c>
      <c r="V2210" s="230">
        <v>109.9</v>
      </c>
      <c r="W2210" s="230" t="s">
        <v>1063</v>
      </c>
      <c r="X2210" s="230">
        <v>13</v>
      </c>
    </row>
    <row r="2211" spans="1:24" hidden="1">
      <c r="A2211">
        <v>2639</v>
      </c>
      <c r="B2211" t="s">
        <v>2717</v>
      </c>
      <c r="C2211">
        <v>62046318000</v>
      </c>
      <c r="D2211" t="s">
        <v>511</v>
      </c>
      <c r="E2211" t="s">
        <v>420</v>
      </c>
      <c r="F2211">
        <v>93</v>
      </c>
      <c r="G2211" t="s">
        <v>3848</v>
      </c>
      <c r="H2211">
        <v>2</v>
      </c>
      <c r="I2211">
        <v>0.35399999999999998</v>
      </c>
      <c r="J2211">
        <v>1</v>
      </c>
      <c r="K2211">
        <v>0.35399999999999998</v>
      </c>
      <c r="L2211" t="s">
        <v>2171</v>
      </c>
      <c r="M2211">
        <v>497</v>
      </c>
      <c r="N2211" t="s">
        <v>468</v>
      </c>
      <c r="O2211">
        <v>1760</v>
      </c>
      <c r="P2211" t="s">
        <v>425</v>
      </c>
      <c r="Q2211">
        <v>37</v>
      </c>
      <c r="R2211" t="s">
        <v>467</v>
      </c>
      <c r="S2211">
        <v>1000323</v>
      </c>
      <c r="T2211" t="s">
        <v>858</v>
      </c>
      <c r="U2211">
        <v>1</v>
      </c>
      <c r="V2211" s="230">
        <v>89.9</v>
      </c>
      <c r="W2211" s="230" t="s">
        <v>1064</v>
      </c>
      <c r="X2211" s="230">
        <v>7</v>
      </c>
    </row>
    <row r="2212" spans="1:24" hidden="1">
      <c r="A2212">
        <v>2640</v>
      </c>
      <c r="B2212" t="s">
        <v>2718</v>
      </c>
      <c r="C2212">
        <v>61099020000</v>
      </c>
      <c r="D2212" t="s">
        <v>604</v>
      </c>
      <c r="E2212" t="s">
        <v>329</v>
      </c>
      <c r="F2212">
        <v>249</v>
      </c>
      <c r="G2212" t="s">
        <v>3848</v>
      </c>
      <c r="H2212">
        <v>2</v>
      </c>
      <c r="I2212">
        <v>0.13800000000000001</v>
      </c>
      <c r="J2212">
        <v>1</v>
      </c>
      <c r="K2212">
        <v>0.13800000000000001</v>
      </c>
      <c r="L2212" t="s">
        <v>2171</v>
      </c>
      <c r="M2212">
        <v>497</v>
      </c>
      <c r="N2212" t="s">
        <v>468</v>
      </c>
      <c r="O2212">
        <v>1760</v>
      </c>
      <c r="P2212" t="s">
        <v>425</v>
      </c>
      <c r="Q2212">
        <v>37</v>
      </c>
      <c r="R2212" t="s">
        <v>467</v>
      </c>
      <c r="S2212">
        <v>1000323</v>
      </c>
      <c r="T2212" t="s">
        <v>821</v>
      </c>
      <c r="U2212">
        <v>3</v>
      </c>
      <c r="V2212" s="230">
        <v>49.9</v>
      </c>
      <c r="W2212" s="230" t="s">
        <v>1064</v>
      </c>
      <c r="X2212" s="230">
        <v>7</v>
      </c>
    </row>
    <row r="2213" spans="1:24" hidden="1">
      <c r="A2213">
        <v>2641</v>
      </c>
      <c r="B2213" t="s">
        <v>2719</v>
      </c>
      <c r="C2213">
        <v>62046318000</v>
      </c>
      <c r="D2213" t="s">
        <v>511</v>
      </c>
      <c r="E2213" t="s">
        <v>420</v>
      </c>
      <c r="F2213">
        <v>93</v>
      </c>
      <c r="G2213" t="s">
        <v>3848</v>
      </c>
      <c r="H2213">
        <v>2</v>
      </c>
      <c r="I2213">
        <v>0.106</v>
      </c>
      <c r="J2213">
        <v>1</v>
      </c>
      <c r="K2213">
        <v>0.106</v>
      </c>
      <c r="L2213" t="s">
        <v>2171</v>
      </c>
      <c r="M2213">
        <v>497</v>
      </c>
      <c r="N2213" t="s">
        <v>468</v>
      </c>
      <c r="O2213">
        <v>1760</v>
      </c>
      <c r="P2213" t="s">
        <v>425</v>
      </c>
      <c r="Q2213">
        <v>37</v>
      </c>
      <c r="R2213" t="s">
        <v>467</v>
      </c>
      <c r="S2213">
        <v>1000323</v>
      </c>
      <c r="T2213" t="s">
        <v>810</v>
      </c>
      <c r="U2213">
        <v>122</v>
      </c>
      <c r="V2213" s="230">
        <v>99.9</v>
      </c>
      <c r="W2213" s="230" t="s">
        <v>3920</v>
      </c>
      <c r="X2213" s="230">
        <v>14</v>
      </c>
    </row>
    <row r="2214" spans="1:24" hidden="1">
      <c r="A2214">
        <v>2642</v>
      </c>
      <c r="B2214" t="s">
        <v>1999</v>
      </c>
      <c r="C2214">
        <v>61044200000</v>
      </c>
      <c r="D2214" t="s">
        <v>506</v>
      </c>
      <c r="E2214" t="s">
        <v>426</v>
      </c>
      <c r="F2214">
        <v>43</v>
      </c>
      <c r="G2214" t="s">
        <v>3848</v>
      </c>
      <c r="H2214">
        <v>2</v>
      </c>
      <c r="I2214">
        <v>0.17199999999999999</v>
      </c>
      <c r="J2214">
        <v>1</v>
      </c>
      <c r="K2214">
        <v>0.17199999999999999</v>
      </c>
      <c r="L2214" t="s">
        <v>2171</v>
      </c>
      <c r="M2214">
        <v>497</v>
      </c>
      <c r="N2214" t="s">
        <v>468</v>
      </c>
      <c r="O2214">
        <v>1760</v>
      </c>
      <c r="P2214" t="s">
        <v>439</v>
      </c>
      <c r="Q2214">
        <v>9</v>
      </c>
      <c r="R2214" t="s">
        <v>467</v>
      </c>
      <c r="S2214">
        <v>1000323</v>
      </c>
      <c r="T2214" t="s">
        <v>858</v>
      </c>
      <c r="U2214">
        <v>1</v>
      </c>
      <c r="V2214" s="230">
        <v>89.9</v>
      </c>
      <c r="W2214" s="230" t="s">
        <v>1046</v>
      </c>
      <c r="X2214" s="230">
        <v>12</v>
      </c>
    </row>
    <row r="2215" spans="1:24" hidden="1">
      <c r="A2215">
        <v>2643</v>
      </c>
      <c r="B2215" t="s">
        <v>2720</v>
      </c>
      <c r="C2215">
        <v>61044200000</v>
      </c>
      <c r="D2215" t="s">
        <v>506</v>
      </c>
      <c r="E2215" t="s">
        <v>426</v>
      </c>
      <c r="F2215">
        <v>43</v>
      </c>
      <c r="G2215" t="s">
        <v>3848</v>
      </c>
      <c r="H2215">
        <v>2</v>
      </c>
      <c r="I2215">
        <v>0.36599999999999999</v>
      </c>
      <c r="J2215">
        <v>1</v>
      </c>
      <c r="K2215">
        <v>0.36599999999999999</v>
      </c>
      <c r="L2215" t="s">
        <v>2171</v>
      </c>
      <c r="M2215">
        <v>497</v>
      </c>
      <c r="N2215" t="s">
        <v>468</v>
      </c>
      <c r="O2215">
        <v>1760</v>
      </c>
      <c r="P2215" t="s">
        <v>439</v>
      </c>
      <c r="Q2215">
        <v>9</v>
      </c>
      <c r="R2215" t="s">
        <v>467</v>
      </c>
      <c r="S2215">
        <v>1000323</v>
      </c>
      <c r="T2215" t="s">
        <v>821</v>
      </c>
      <c r="U2215">
        <v>3</v>
      </c>
      <c r="V2215" s="230">
        <v>99.9</v>
      </c>
      <c r="W2215" s="230" t="s">
        <v>1046</v>
      </c>
      <c r="X2215" s="230">
        <v>12</v>
      </c>
    </row>
    <row r="2216" spans="1:24" hidden="1">
      <c r="A2216">
        <v>2644</v>
      </c>
      <c r="B2216" t="s">
        <v>2721</v>
      </c>
      <c r="C2216">
        <v>61044300000</v>
      </c>
      <c r="D2216" t="s">
        <v>541</v>
      </c>
      <c r="E2216" t="s">
        <v>426</v>
      </c>
      <c r="F2216">
        <v>43</v>
      </c>
      <c r="G2216" t="s">
        <v>3848</v>
      </c>
      <c r="H2216">
        <v>2</v>
      </c>
      <c r="I2216">
        <v>0.30399999999999999</v>
      </c>
      <c r="J2216">
        <v>1</v>
      </c>
      <c r="K2216">
        <v>0.30399999999999999</v>
      </c>
      <c r="L2216" t="s">
        <v>2171</v>
      </c>
      <c r="M2216">
        <v>497</v>
      </c>
      <c r="N2216" t="s">
        <v>468</v>
      </c>
      <c r="O2216">
        <v>1760</v>
      </c>
      <c r="P2216" t="s">
        <v>425</v>
      </c>
      <c r="Q2216">
        <v>37</v>
      </c>
      <c r="R2216" t="s">
        <v>467</v>
      </c>
      <c r="S2216">
        <v>1000323</v>
      </c>
      <c r="T2216" t="s">
        <v>810</v>
      </c>
      <c r="U2216">
        <v>122</v>
      </c>
      <c r="V2216" s="230">
        <v>129.9</v>
      </c>
      <c r="W2216" s="230" t="s">
        <v>1063</v>
      </c>
      <c r="X2216" s="230">
        <v>13</v>
      </c>
    </row>
    <row r="2217" spans="1:24" hidden="1">
      <c r="A2217">
        <v>2645</v>
      </c>
      <c r="B2217" t="s">
        <v>2722</v>
      </c>
      <c r="C2217">
        <v>62143000000</v>
      </c>
      <c r="D2217" t="s">
        <v>674</v>
      </c>
      <c r="E2217" t="s">
        <v>3648</v>
      </c>
      <c r="F2217">
        <v>11</v>
      </c>
      <c r="G2217" t="s">
        <v>3848</v>
      </c>
      <c r="H2217">
        <v>2</v>
      </c>
      <c r="I2217">
        <v>0.15</v>
      </c>
      <c r="J2217">
        <v>1</v>
      </c>
      <c r="K2217">
        <v>0.15</v>
      </c>
      <c r="L2217" t="s">
        <v>2171</v>
      </c>
      <c r="M2217">
        <v>497</v>
      </c>
      <c r="N2217" t="s">
        <v>468</v>
      </c>
      <c r="O2217">
        <v>1760</v>
      </c>
      <c r="P2217" t="s">
        <v>425</v>
      </c>
      <c r="Q2217">
        <v>37</v>
      </c>
      <c r="R2217" t="s">
        <v>467</v>
      </c>
      <c r="S2217">
        <v>1000323</v>
      </c>
      <c r="T2217" t="s">
        <v>1150</v>
      </c>
      <c r="U2217">
        <v>579</v>
      </c>
      <c r="V2217" s="230">
        <v>59.9</v>
      </c>
      <c r="W2217" s="230" t="s">
        <v>1063</v>
      </c>
      <c r="X2217" s="230">
        <v>13</v>
      </c>
    </row>
    <row r="2218" spans="1:24" hidden="1">
      <c r="A2218">
        <v>2646</v>
      </c>
      <c r="B2218" t="s">
        <v>2604</v>
      </c>
      <c r="C2218">
        <v>61045300000</v>
      </c>
      <c r="D2218" t="s">
        <v>495</v>
      </c>
      <c r="E2218" t="s">
        <v>443</v>
      </c>
      <c r="F2218">
        <v>53</v>
      </c>
      <c r="G2218" t="s">
        <v>3848</v>
      </c>
      <c r="H2218">
        <v>2</v>
      </c>
      <c r="I2218">
        <v>0.318</v>
      </c>
      <c r="J2218">
        <v>1</v>
      </c>
      <c r="K2218">
        <v>0.318</v>
      </c>
      <c r="L2218" t="s">
        <v>2171</v>
      </c>
      <c r="M2218">
        <v>497</v>
      </c>
      <c r="N2218" t="s">
        <v>468</v>
      </c>
      <c r="O2218">
        <v>1760</v>
      </c>
      <c r="P2218" t="s">
        <v>425</v>
      </c>
      <c r="Q2218">
        <v>37</v>
      </c>
      <c r="R2218" t="s">
        <v>467</v>
      </c>
      <c r="S2218">
        <v>1000323</v>
      </c>
      <c r="T2218" t="s">
        <v>810</v>
      </c>
      <c r="U2218">
        <v>122</v>
      </c>
      <c r="V2218" s="230">
        <v>99.9</v>
      </c>
      <c r="W2218" s="230" t="s">
        <v>1050</v>
      </c>
      <c r="X2218" s="230">
        <v>20</v>
      </c>
    </row>
    <row r="2219" spans="1:24" hidden="1">
      <c r="A2219">
        <v>2647</v>
      </c>
      <c r="B2219" t="s">
        <v>2723</v>
      </c>
      <c r="C2219">
        <v>61099020000</v>
      </c>
      <c r="D2219" t="s">
        <v>604</v>
      </c>
      <c r="E2219" t="s">
        <v>329</v>
      </c>
      <c r="F2219">
        <v>249</v>
      </c>
      <c r="G2219" t="s">
        <v>3848</v>
      </c>
      <c r="H2219">
        <v>2</v>
      </c>
      <c r="I2219">
        <v>0.14199999999999999</v>
      </c>
      <c r="J2219">
        <v>1</v>
      </c>
      <c r="K2219">
        <v>0.14199999999999999</v>
      </c>
      <c r="L2219" t="s">
        <v>2171</v>
      </c>
      <c r="M2219">
        <v>497</v>
      </c>
      <c r="N2219" t="s">
        <v>468</v>
      </c>
      <c r="O2219">
        <v>1760</v>
      </c>
      <c r="P2219" t="s">
        <v>425</v>
      </c>
      <c r="Q2219">
        <v>37</v>
      </c>
      <c r="R2219" t="s">
        <v>467</v>
      </c>
      <c r="S2219">
        <v>1000323</v>
      </c>
      <c r="T2219" t="s">
        <v>825</v>
      </c>
      <c r="U2219">
        <v>119</v>
      </c>
      <c r="V2219" s="230">
        <v>69.900000000000006</v>
      </c>
      <c r="W2219" s="230" t="s">
        <v>1038</v>
      </c>
      <c r="X2219" s="230">
        <v>5</v>
      </c>
    </row>
    <row r="2220" spans="1:24" hidden="1">
      <c r="A2220">
        <v>2648</v>
      </c>
      <c r="B2220" t="s">
        <v>2724</v>
      </c>
      <c r="C2220">
        <v>61046900090</v>
      </c>
      <c r="D2220" t="s">
        <v>656</v>
      </c>
      <c r="E2220" t="s">
        <v>3671</v>
      </c>
      <c r="F2220">
        <v>54</v>
      </c>
      <c r="G2220" t="s">
        <v>3848</v>
      </c>
      <c r="H2220">
        <v>2</v>
      </c>
      <c r="I2220">
        <v>0.46200000000000002</v>
      </c>
      <c r="J2220">
        <v>1</v>
      </c>
      <c r="K2220">
        <v>0.46200000000000002</v>
      </c>
      <c r="L2220" t="s">
        <v>2171</v>
      </c>
      <c r="M2220">
        <v>497</v>
      </c>
      <c r="N2220" t="s">
        <v>468</v>
      </c>
      <c r="O2220">
        <v>1760</v>
      </c>
      <c r="P2220" t="s">
        <v>4294</v>
      </c>
      <c r="Q2220" t="s">
        <v>4271</v>
      </c>
      <c r="R2220" t="s">
        <v>467</v>
      </c>
      <c r="S2220">
        <v>1000323</v>
      </c>
      <c r="T2220" t="s">
        <v>821</v>
      </c>
      <c r="U2220">
        <v>3</v>
      </c>
      <c r="V2220" s="230">
        <v>99.9</v>
      </c>
      <c r="W2220" s="230" t="s">
        <v>1077</v>
      </c>
      <c r="X2220" s="230">
        <v>16</v>
      </c>
    </row>
    <row r="2221" spans="1:24" hidden="1">
      <c r="A2221">
        <v>2649</v>
      </c>
      <c r="B2221" t="s">
        <v>2725</v>
      </c>
      <c r="C2221">
        <v>61044300000</v>
      </c>
      <c r="D2221" t="s">
        <v>541</v>
      </c>
      <c r="E2221" t="s">
        <v>426</v>
      </c>
      <c r="F2221">
        <v>43</v>
      </c>
      <c r="G2221" t="s">
        <v>3848</v>
      </c>
      <c r="H2221">
        <v>2</v>
      </c>
      <c r="I2221">
        <v>0.42199999999999999</v>
      </c>
      <c r="J2221">
        <v>1</v>
      </c>
      <c r="K2221">
        <v>0.42199999999999999</v>
      </c>
      <c r="L2221" t="s">
        <v>2171</v>
      </c>
      <c r="M2221">
        <v>497</v>
      </c>
      <c r="N2221" t="s">
        <v>468</v>
      </c>
      <c r="O2221">
        <v>1760</v>
      </c>
      <c r="P2221" t="s">
        <v>425</v>
      </c>
      <c r="Q2221">
        <v>37</v>
      </c>
      <c r="R2221" t="s">
        <v>467</v>
      </c>
      <c r="S2221">
        <v>1000323</v>
      </c>
      <c r="T2221" t="s">
        <v>810</v>
      </c>
      <c r="U2221">
        <v>122</v>
      </c>
      <c r="V2221" s="230">
        <v>179.9</v>
      </c>
      <c r="W2221" s="230" t="s">
        <v>1053</v>
      </c>
      <c r="X2221" s="230">
        <v>17</v>
      </c>
    </row>
    <row r="2222" spans="1:24" hidden="1">
      <c r="A2222">
        <v>2650</v>
      </c>
      <c r="B2222" t="s">
        <v>2726</v>
      </c>
      <c r="C2222">
        <v>61062000000</v>
      </c>
      <c r="D2222" t="s">
        <v>599</v>
      </c>
      <c r="E2222" t="s">
        <v>437</v>
      </c>
      <c r="F2222">
        <v>77</v>
      </c>
      <c r="G2222" t="s">
        <v>3848</v>
      </c>
      <c r="H2222">
        <v>2</v>
      </c>
      <c r="I2222">
        <v>0.13</v>
      </c>
      <c r="J2222">
        <v>1</v>
      </c>
      <c r="K2222">
        <v>0.13</v>
      </c>
      <c r="L2222" t="s">
        <v>2171</v>
      </c>
      <c r="M2222">
        <v>497</v>
      </c>
      <c r="N2222" t="s">
        <v>468</v>
      </c>
      <c r="O2222">
        <v>1760</v>
      </c>
      <c r="P2222" t="s">
        <v>425</v>
      </c>
      <c r="Q2222">
        <v>37</v>
      </c>
      <c r="R2222" t="s">
        <v>467</v>
      </c>
      <c r="S2222">
        <v>1000323</v>
      </c>
      <c r="T2222" t="s">
        <v>810</v>
      </c>
      <c r="U2222">
        <v>122</v>
      </c>
      <c r="V2222" s="230">
        <v>79.900000000000006</v>
      </c>
      <c r="W2222" s="230" t="s">
        <v>1053</v>
      </c>
      <c r="X2222" s="230">
        <v>17</v>
      </c>
    </row>
    <row r="2223" spans="1:24" hidden="1">
      <c r="A2223">
        <v>2651</v>
      </c>
      <c r="B2223" t="s">
        <v>2601</v>
      </c>
      <c r="C2223">
        <v>61044900000</v>
      </c>
      <c r="D2223" t="s">
        <v>590</v>
      </c>
      <c r="E2223" t="s">
        <v>426</v>
      </c>
      <c r="F2223">
        <v>43</v>
      </c>
      <c r="G2223" t="s">
        <v>3848</v>
      </c>
      <c r="H2223">
        <v>2</v>
      </c>
      <c r="I2223">
        <v>0.62</v>
      </c>
      <c r="J2223">
        <v>1</v>
      </c>
      <c r="K2223">
        <v>0.62</v>
      </c>
      <c r="L2223" t="s">
        <v>2171</v>
      </c>
      <c r="M2223">
        <v>497</v>
      </c>
      <c r="N2223" t="s">
        <v>468</v>
      </c>
      <c r="O2223">
        <v>1760</v>
      </c>
      <c r="P2223" t="s">
        <v>431</v>
      </c>
      <c r="Q2223">
        <v>53</v>
      </c>
      <c r="R2223" t="s">
        <v>467</v>
      </c>
      <c r="S2223">
        <v>1000323</v>
      </c>
      <c r="T2223" t="s">
        <v>821</v>
      </c>
      <c r="U2223">
        <v>3</v>
      </c>
      <c r="V2223" s="230">
        <v>109.9</v>
      </c>
      <c r="W2223" s="230" t="s">
        <v>1077</v>
      </c>
      <c r="X2223" s="230">
        <v>16</v>
      </c>
    </row>
    <row r="2224" spans="1:24" hidden="1">
      <c r="A2224">
        <v>2652</v>
      </c>
      <c r="B2224" t="s">
        <v>2727</v>
      </c>
      <c r="C2224">
        <v>61069090000</v>
      </c>
      <c r="D2224" t="s">
        <v>607</v>
      </c>
      <c r="E2224" t="s">
        <v>437</v>
      </c>
      <c r="F2224">
        <v>77</v>
      </c>
      <c r="G2224" t="s">
        <v>3848</v>
      </c>
      <c r="H2224">
        <v>2</v>
      </c>
      <c r="I2224">
        <v>0.13800000000000001</v>
      </c>
      <c r="J2224">
        <v>1</v>
      </c>
      <c r="K2224">
        <v>0.13800000000000001</v>
      </c>
      <c r="L2224" t="s">
        <v>2171</v>
      </c>
      <c r="M2224">
        <v>497</v>
      </c>
      <c r="N2224" t="s">
        <v>468</v>
      </c>
      <c r="O2224">
        <v>1760</v>
      </c>
      <c r="P2224" t="s">
        <v>4294</v>
      </c>
      <c r="Q2224" t="s">
        <v>4271</v>
      </c>
      <c r="R2224" t="s">
        <v>467</v>
      </c>
      <c r="S2224">
        <v>1000323</v>
      </c>
      <c r="T2224" t="s">
        <v>858</v>
      </c>
      <c r="U2224">
        <v>1</v>
      </c>
      <c r="V2224" s="230">
        <v>89.9</v>
      </c>
      <c r="W2224" s="230" t="s">
        <v>1077</v>
      </c>
      <c r="X2224" s="230">
        <v>16</v>
      </c>
    </row>
    <row r="2225" spans="1:24" hidden="1">
      <c r="A2225">
        <v>2653</v>
      </c>
      <c r="B2225" t="s">
        <v>2728</v>
      </c>
      <c r="C2225">
        <v>61069090000</v>
      </c>
      <c r="D2225" t="s">
        <v>607</v>
      </c>
      <c r="E2225" t="s">
        <v>437</v>
      </c>
      <c r="F2225">
        <v>77</v>
      </c>
      <c r="G2225" t="s">
        <v>3848</v>
      </c>
      <c r="H2225">
        <v>2</v>
      </c>
      <c r="I2225">
        <v>8.7999999999999995E-2</v>
      </c>
      <c r="J2225">
        <v>1</v>
      </c>
      <c r="K2225">
        <v>8.7999999999999995E-2</v>
      </c>
      <c r="L2225" t="s">
        <v>2171</v>
      </c>
      <c r="M2225">
        <v>497</v>
      </c>
      <c r="N2225" t="s">
        <v>468</v>
      </c>
      <c r="O2225">
        <v>1760</v>
      </c>
      <c r="P2225" t="s">
        <v>431</v>
      </c>
      <c r="Q2225">
        <v>53</v>
      </c>
      <c r="R2225" t="s">
        <v>467</v>
      </c>
      <c r="S2225">
        <v>1000323</v>
      </c>
      <c r="T2225" t="s">
        <v>810</v>
      </c>
      <c r="U2225">
        <v>122</v>
      </c>
      <c r="V2225" s="230">
        <v>69.900000000000006</v>
      </c>
      <c r="W2225" s="230" t="s">
        <v>1077</v>
      </c>
      <c r="X2225" s="230">
        <v>16</v>
      </c>
    </row>
    <row r="2226" spans="1:24" hidden="1">
      <c r="A2226">
        <v>2654</v>
      </c>
      <c r="B2226" t="s">
        <v>2729</v>
      </c>
      <c r="C2226">
        <v>61044900000</v>
      </c>
      <c r="D2226" t="s">
        <v>590</v>
      </c>
      <c r="E2226" t="s">
        <v>426</v>
      </c>
      <c r="F2226">
        <v>43</v>
      </c>
      <c r="G2226" t="s">
        <v>3848</v>
      </c>
      <c r="H2226">
        <v>2</v>
      </c>
      <c r="I2226">
        <v>0.36599999999999999</v>
      </c>
      <c r="J2226">
        <v>1</v>
      </c>
      <c r="K2226">
        <v>0.36599999999999999</v>
      </c>
      <c r="L2226" t="s">
        <v>2171</v>
      </c>
      <c r="M2226">
        <v>497</v>
      </c>
      <c r="N2226" t="s">
        <v>468</v>
      </c>
      <c r="O2226">
        <v>1760</v>
      </c>
      <c r="P2226" t="s">
        <v>431</v>
      </c>
      <c r="Q2226">
        <v>53</v>
      </c>
      <c r="R2226" t="s">
        <v>467</v>
      </c>
      <c r="S2226">
        <v>1000323</v>
      </c>
      <c r="T2226" t="s">
        <v>858</v>
      </c>
      <c r="U2226">
        <v>1</v>
      </c>
      <c r="V2226" s="230">
        <v>87.9</v>
      </c>
      <c r="W2226" s="230" t="s">
        <v>3919</v>
      </c>
      <c r="X2226" s="230">
        <v>25</v>
      </c>
    </row>
    <row r="2227" spans="1:24" hidden="1">
      <c r="A2227">
        <v>2655</v>
      </c>
      <c r="B2227" t="s">
        <v>2730</v>
      </c>
      <c r="C2227">
        <v>61044300000</v>
      </c>
      <c r="D2227" t="s">
        <v>541</v>
      </c>
      <c r="E2227" t="s">
        <v>426</v>
      </c>
      <c r="F2227">
        <v>43</v>
      </c>
      <c r="G2227" t="s">
        <v>3848</v>
      </c>
      <c r="H2227">
        <v>2</v>
      </c>
      <c r="I2227">
        <v>0.46800000000000003</v>
      </c>
      <c r="J2227">
        <v>1</v>
      </c>
      <c r="K2227">
        <v>0.46800000000000003</v>
      </c>
      <c r="L2227" t="s">
        <v>2171</v>
      </c>
      <c r="M2227">
        <v>497</v>
      </c>
      <c r="N2227" t="s">
        <v>468</v>
      </c>
      <c r="O2227">
        <v>1760</v>
      </c>
      <c r="P2227" t="s">
        <v>425</v>
      </c>
      <c r="Q2227">
        <v>37</v>
      </c>
      <c r="R2227" t="s">
        <v>467</v>
      </c>
      <c r="S2227">
        <v>1000323</v>
      </c>
      <c r="T2227">
        <v>48</v>
      </c>
      <c r="U2227">
        <v>101</v>
      </c>
      <c r="V2227" s="230">
        <v>159.9</v>
      </c>
      <c r="W2227" s="230" t="s">
        <v>1053</v>
      </c>
      <c r="X2227" s="230">
        <v>17</v>
      </c>
    </row>
    <row r="2228" spans="1:24" hidden="1">
      <c r="A2228">
        <v>2656</v>
      </c>
      <c r="B2228" t="s">
        <v>2731</v>
      </c>
      <c r="C2228">
        <v>64041990000</v>
      </c>
      <c r="D2228" t="s">
        <v>2000</v>
      </c>
      <c r="E2228" t="s">
        <v>3973</v>
      </c>
      <c r="F2228">
        <v>465</v>
      </c>
      <c r="G2228" t="s">
        <v>3848</v>
      </c>
      <c r="H2228">
        <v>2</v>
      </c>
      <c r="I2228">
        <v>0.47</v>
      </c>
      <c r="J2228">
        <v>1</v>
      </c>
      <c r="K2228">
        <v>0.82599999999999996</v>
      </c>
      <c r="L2228" t="s">
        <v>2171</v>
      </c>
      <c r="M2228">
        <v>497</v>
      </c>
      <c r="N2228" t="s">
        <v>468</v>
      </c>
      <c r="O2228">
        <v>1760</v>
      </c>
      <c r="P2228" t="s">
        <v>4299</v>
      </c>
      <c r="Q2228" t="s">
        <v>4285</v>
      </c>
      <c r="R2228" t="s">
        <v>467</v>
      </c>
      <c r="S2228">
        <v>1000323</v>
      </c>
      <c r="T2228">
        <v>38</v>
      </c>
      <c r="U2228">
        <v>64</v>
      </c>
      <c r="V2228" s="230">
        <v>99.9</v>
      </c>
      <c r="W2228" s="230" t="s">
        <v>1050</v>
      </c>
      <c r="X2228" s="230">
        <v>20</v>
      </c>
    </row>
    <row r="2229" spans="1:24" hidden="1">
      <c r="A2229">
        <v>2657</v>
      </c>
      <c r="B2229" t="s">
        <v>2732</v>
      </c>
      <c r="C2229">
        <v>64041990000</v>
      </c>
      <c r="D2229" t="s">
        <v>2001</v>
      </c>
      <c r="E2229" t="s">
        <v>3973</v>
      </c>
      <c r="F2229">
        <v>465</v>
      </c>
      <c r="G2229" t="s">
        <v>3848</v>
      </c>
      <c r="H2229">
        <v>2</v>
      </c>
      <c r="I2229">
        <v>0.41</v>
      </c>
      <c r="J2229">
        <v>1</v>
      </c>
      <c r="K2229">
        <v>0.74</v>
      </c>
      <c r="L2229" t="s">
        <v>2171</v>
      </c>
      <c r="M2229">
        <v>497</v>
      </c>
      <c r="N2229" t="s">
        <v>3915</v>
      </c>
      <c r="O2229">
        <v>7497</v>
      </c>
      <c r="P2229" t="s">
        <v>4300</v>
      </c>
      <c r="Q2229" t="s">
        <v>4288</v>
      </c>
      <c r="R2229" t="s">
        <v>467</v>
      </c>
      <c r="S2229">
        <v>1000323</v>
      </c>
      <c r="T2229">
        <v>36</v>
      </c>
      <c r="U2229">
        <v>52</v>
      </c>
      <c r="V2229" s="230">
        <v>99.9</v>
      </c>
      <c r="W2229" s="230" t="s">
        <v>1063</v>
      </c>
      <c r="X2229" s="230">
        <v>13</v>
      </c>
    </row>
    <row r="2230" spans="1:24" hidden="1">
      <c r="A2230">
        <v>2658</v>
      </c>
      <c r="B2230" t="s">
        <v>2733</v>
      </c>
      <c r="C2230">
        <v>64029931000</v>
      </c>
      <c r="D2230" t="s">
        <v>670</v>
      </c>
      <c r="E2230" t="s">
        <v>3973</v>
      </c>
      <c r="F2230">
        <v>465</v>
      </c>
      <c r="G2230" t="s">
        <v>3848</v>
      </c>
      <c r="H2230">
        <v>2</v>
      </c>
      <c r="I2230">
        <v>0.41399999999999998</v>
      </c>
      <c r="J2230">
        <v>1</v>
      </c>
      <c r="K2230">
        <v>0.73</v>
      </c>
      <c r="L2230" t="s">
        <v>2171</v>
      </c>
      <c r="M2230">
        <v>497</v>
      </c>
      <c r="N2230" t="s">
        <v>3915</v>
      </c>
      <c r="O2230">
        <v>7497</v>
      </c>
      <c r="P2230" t="s">
        <v>4301</v>
      </c>
      <c r="Q2230" t="s">
        <v>4282</v>
      </c>
      <c r="R2230" t="s">
        <v>467</v>
      </c>
      <c r="S2230">
        <v>1000323</v>
      </c>
      <c r="T2230">
        <v>37</v>
      </c>
      <c r="U2230">
        <v>282</v>
      </c>
      <c r="V2230" s="230">
        <v>99.9</v>
      </c>
      <c r="W2230" s="230" t="s">
        <v>1050</v>
      </c>
      <c r="X2230" s="230">
        <v>20</v>
      </c>
    </row>
    <row r="2231" spans="1:24" hidden="1">
      <c r="A2231">
        <v>2659</v>
      </c>
      <c r="B2231" t="s">
        <v>2734</v>
      </c>
      <c r="C2231">
        <v>64041990000</v>
      </c>
      <c r="D2231" t="s">
        <v>2001</v>
      </c>
      <c r="E2231" t="s">
        <v>3973</v>
      </c>
      <c r="F2231">
        <v>465</v>
      </c>
      <c r="G2231" t="s">
        <v>3848</v>
      </c>
      <c r="H2231">
        <v>2</v>
      </c>
      <c r="I2231">
        <v>0.47599999999999998</v>
      </c>
      <c r="J2231">
        <v>1</v>
      </c>
      <c r="K2231">
        <v>0.80800000000000005</v>
      </c>
      <c r="L2231" t="s">
        <v>2171</v>
      </c>
      <c r="M2231">
        <v>497</v>
      </c>
      <c r="N2231" t="s">
        <v>3915</v>
      </c>
      <c r="O2231">
        <v>7497</v>
      </c>
      <c r="P2231" t="s">
        <v>4299</v>
      </c>
      <c r="Q2231" t="s">
        <v>4285</v>
      </c>
      <c r="R2231" t="s">
        <v>467</v>
      </c>
      <c r="S2231">
        <v>1000323</v>
      </c>
      <c r="T2231">
        <v>38</v>
      </c>
      <c r="U2231">
        <v>64</v>
      </c>
      <c r="V2231" s="230">
        <v>99.9</v>
      </c>
      <c r="W2231" s="230" t="s">
        <v>1050</v>
      </c>
      <c r="X2231" s="230">
        <v>20</v>
      </c>
    </row>
    <row r="2232" spans="1:24" hidden="1">
      <c r="A2232">
        <v>2660</v>
      </c>
      <c r="B2232" t="s">
        <v>2735</v>
      </c>
      <c r="C2232">
        <v>64041990000</v>
      </c>
      <c r="D2232" t="s">
        <v>2001</v>
      </c>
      <c r="E2232" t="s">
        <v>3973</v>
      </c>
      <c r="F2232">
        <v>465</v>
      </c>
      <c r="G2232" t="s">
        <v>3848</v>
      </c>
      <c r="H2232">
        <v>2</v>
      </c>
      <c r="I2232">
        <v>0.432</v>
      </c>
      <c r="J2232">
        <v>1</v>
      </c>
      <c r="K2232">
        <v>0.78400000000000003</v>
      </c>
      <c r="L2232" t="s">
        <v>2171</v>
      </c>
      <c r="M2232">
        <v>497</v>
      </c>
      <c r="N2232" t="s">
        <v>3915</v>
      </c>
      <c r="O2232">
        <v>7497</v>
      </c>
      <c r="P2232" t="s">
        <v>4299</v>
      </c>
      <c r="Q2232" t="s">
        <v>4285</v>
      </c>
      <c r="R2232" t="s">
        <v>467</v>
      </c>
      <c r="S2232">
        <v>1000323</v>
      </c>
      <c r="T2232">
        <v>36</v>
      </c>
      <c r="U2232">
        <v>52</v>
      </c>
      <c r="V2232" s="230">
        <v>99.9</v>
      </c>
      <c r="W2232" s="230" t="s">
        <v>1050</v>
      </c>
      <c r="X2232" s="230">
        <v>20</v>
      </c>
    </row>
    <row r="2233" spans="1:24" hidden="1">
      <c r="A2233">
        <v>2661</v>
      </c>
      <c r="B2233" t="s">
        <v>2736</v>
      </c>
      <c r="C2233">
        <v>64029931000</v>
      </c>
      <c r="D2233" t="s">
        <v>670</v>
      </c>
      <c r="E2233" t="s">
        <v>3973</v>
      </c>
      <c r="F2233">
        <v>465</v>
      </c>
      <c r="G2233" t="s">
        <v>3848</v>
      </c>
      <c r="H2233">
        <v>2</v>
      </c>
      <c r="I2233">
        <v>0.46600000000000003</v>
      </c>
      <c r="J2233">
        <v>1</v>
      </c>
      <c r="K2233">
        <v>0.81599999999999995</v>
      </c>
      <c r="L2233" t="s">
        <v>2171</v>
      </c>
      <c r="M2233">
        <v>497</v>
      </c>
      <c r="N2233" t="s">
        <v>3915</v>
      </c>
      <c r="O2233">
        <v>7497</v>
      </c>
      <c r="P2233" t="s">
        <v>4301</v>
      </c>
      <c r="Q2233" t="s">
        <v>4282</v>
      </c>
      <c r="R2233" t="s">
        <v>467</v>
      </c>
      <c r="S2233">
        <v>1000323</v>
      </c>
      <c r="T2233">
        <v>39</v>
      </c>
      <c r="U2233">
        <v>275</v>
      </c>
      <c r="V2233" s="230">
        <v>99.9</v>
      </c>
      <c r="W2233" s="230" t="s">
        <v>1063</v>
      </c>
      <c r="X2233" s="230">
        <v>13</v>
      </c>
    </row>
    <row r="2234" spans="1:24" hidden="1">
      <c r="A2234">
        <v>2662</v>
      </c>
      <c r="B2234" t="s">
        <v>2737</v>
      </c>
      <c r="C2234">
        <v>64029931000</v>
      </c>
      <c r="D2234" t="s">
        <v>670</v>
      </c>
      <c r="E2234" t="s">
        <v>3973</v>
      </c>
      <c r="F2234">
        <v>465</v>
      </c>
      <c r="G2234" t="s">
        <v>3848</v>
      </c>
      <c r="H2234">
        <v>2</v>
      </c>
      <c r="I2234">
        <v>0.41799999999999998</v>
      </c>
      <c r="J2234">
        <v>1</v>
      </c>
      <c r="K2234">
        <v>0.70399999999999996</v>
      </c>
      <c r="L2234" t="s">
        <v>2171</v>
      </c>
      <c r="M2234">
        <v>497</v>
      </c>
      <c r="N2234" t="s">
        <v>3915</v>
      </c>
      <c r="O2234">
        <v>7497</v>
      </c>
      <c r="P2234" t="s">
        <v>4301</v>
      </c>
      <c r="Q2234" t="s">
        <v>4282</v>
      </c>
      <c r="R2234" t="s">
        <v>467</v>
      </c>
      <c r="S2234">
        <v>1000323</v>
      </c>
      <c r="T2234">
        <v>38</v>
      </c>
      <c r="U2234">
        <v>64</v>
      </c>
      <c r="V2234" s="230">
        <v>99.9</v>
      </c>
      <c r="W2234" s="230" t="s">
        <v>1144</v>
      </c>
      <c r="X2234" s="230">
        <v>23</v>
      </c>
    </row>
    <row r="2235" spans="1:24" hidden="1">
      <c r="A2235">
        <v>2663</v>
      </c>
      <c r="B2235" t="s">
        <v>2738</v>
      </c>
      <c r="C2235">
        <v>64029931000</v>
      </c>
      <c r="D2235" t="s">
        <v>670</v>
      </c>
      <c r="E2235" t="s">
        <v>3973</v>
      </c>
      <c r="F2235">
        <v>465</v>
      </c>
      <c r="G2235" t="s">
        <v>3848</v>
      </c>
      <c r="H2235">
        <v>2</v>
      </c>
      <c r="I2235">
        <v>0.438</v>
      </c>
      <c r="J2235">
        <v>1</v>
      </c>
      <c r="K2235">
        <v>0.77800000000000002</v>
      </c>
      <c r="L2235" t="s">
        <v>2171</v>
      </c>
      <c r="M2235">
        <v>497</v>
      </c>
      <c r="N2235" t="s">
        <v>3915</v>
      </c>
      <c r="O2235">
        <v>7497</v>
      </c>
      <c r="P2235" t="s">
        <v>4301</v>
      </c>
      <c r="Q2235" t="s">
        <v>4282</v>
      </c>
      <c r="R2235" t="s">
        <v>467</v>
      </c>
      <c r="S2235">
        <v>1000323</v>
      </c>
      <c r="T2235">
        <v>39</v>
      </c>
      <c r="U2235">
        <v>275</v>
      </c>
      <c r="V2235" s="230">
        <v>99.9</v>
      </c>
      <c r="W2235" s="230" t="s">
        <v>1063</v>
      </c>
      <c r="X2235" s="230">
        <v>13</v>
      </c>
    </row>
    <row r="2236" spans="1:24" hidden="1">
      <c r="A2236">
        <v>2664</v>
      </c>
      <c r="B2236" t="s">
        <v>2739</v>
      </c>
      <c r="C2236">
        <v>64029931000</v>
      </c>
      <c r="D2236" t="s">
        <v>670</v>
      </c>
      <c r="E2236" t="s">
        <v>3973</v>
      </c>
      <c r="F2236">
        <v>465</v>
      </c>
      <c r="G2236" t="s">
        <v>3848</v>
      </c>
      <c r="H2236">
        <v>2</v>
      </c>
      <c r="I2236">
        <v>0.42399999999999999</v>
      </c>
      <c r="J2236">
        <v>1</v>
      </c>
      <c r="K2236">
        <v>0.76600000000000001</v>
      </c>
      <c r="L2236" t="s">
        <v>2171</v>
      </c>
      <c r="M2236">
        <v>497</v>
      </c>
      <c r="N2236" t="s">
        <v>3915</v>
      </c>
      <c r="O2236">
        <v>7497</v>
      </c>
      <c r="P2236" t="s">
        <v>4301</v>
      </c>
      <c r="Q2236" t="s">
        <v>4282</v>
      </c>
      <c r="R2236" t="s">
        <v>467</v>
      </c>
      <c r="S2236">
        <v>1000323</v>
      </c>
      <c r="T2236">
        <v>37</v>
      </c>
      <c r="U2236">
        <v>282</v>
      </c>
      <c r="V2236" s="230">
        <v>99.9</v>
      </c>
      <c r="W2236" s="230" t="s">
        <v>1063</v>
      </c>
      <c r="X2236" s="230">
        <v>13</v>
      </c>
    </row>
    <row r="2237" spans="1:24" hidden="1">
      <c r="A2237">
        <v>2665</v>
      </c>
      <c r="B2237" t="s">
        <v>2740</v>
      </c>
      <c r="C2237">
        <v>64029931000</v>
      </c>
      <c r="D2237" t="s">
        <v>670</v>
      </c>
      <c r="E2237" t="s">
        <v>3973</v>
      </c>
      <c r="F2237">
        <v>465</v>
      </c>
      <c r="G2237" t="s">
        <v>3848</v>
      </c>
      <c r="H2237">
        <v>2</v>
      </c>
      <c r="I2237">
        <v>0.442</v>
      </c>
      <c r="J2237">
        <v>1</v>
      </c>
      <c r="K2237">
        <v>0.76600000000000001</v>
      </c>
      <c r="L2237" t="s">
        <v>2171</v>
      </c>
      <c r="M2237">
        <v>497</v>
      </c>
      <c r="N2237" t="s">
        <v>3915</v>
      </c>
      <c r="O2237">
        <v>7497</v>
      </c>
      <c r="P2237" t="s">
        <v>4301</v>
      </c>
      <c r="Q2237" t="s">
        <v>4282</v>
      </c>
      <c r="R2237" t="s">
        <v>467</v>
      </c>
      <c r="S2237">
        <v>1000323</v>
      </c>
      <c r="T2237">
        <v>38</v>
      </c>
      <c r="U2237">
        <v>64</v>
      </c>
      <c r="V2237" s="230">
        <v>99.9</v>
      </c>
      <c r="W2237" s="230" t="s">
        <v>1063</v>
      </c>
      <c r="X2237" s="230">
        <v>13</v>
      </c>
    </row>
    <row r="2238" spans="1:24" hidden="1">
      <c r="A2238">
        <v>2666</v>
      </c>
      <c r="B2238" t="s">
        <v>2741</v>
      </c>
      <c r="C2238">
        <v>64029931000</v>
      </c>
      <c r="D2238" t="s">
        <v>670</v>
      </c>
      <c r="E2238" t="s">
        <v>3973</v>
      </c>
      <c r="F2238">
        <v>465</v>
      </c>
      <c r="G2238" t="s">
        <v>3848</v>
      </c>
      <c r="H2238">
        <v>2</v>
      </c>
      <c r="I2238">
        <v>0.39200000000000002</v>
      </c>
      <c r="J2238">
        <v>1</v>
      </c>
      <c r="K2238">
        <v>0.70199999999999996</v>
      </c>
      <c r="L2238" t="s">
        <v>2171</v>
      </c>
      <c r="M2238">
        <v>497</v>
      </c>
      <c r="N2238" t="s">
        <v>3915</v>
      </c>
      <c r="O2238">
        <v>7497</v>
      </c>
      <c r="P2238" t="s">
        <v>4301</v>
      </c>
      <c r="Q2238" t="s">
        <v>4282</v>
      </c>
      <c r="R2238" t="s">
        <v>467</v>
      </c>
      <c r="S2238">
        <v>1000323</v>
      </c>
      <c r="T2238">
        <v>37</v>
      </c>
      <c r="U2238">
        <v>282</v>
      </c>
      <c r="V2238" s="230">
        <v>89.9</v>
      </c>
      <c r="W2238" s="230" t="s">
        <v>1144</v>
      </c>
      <c r="X2238" s="230">
        <v>23</v>
      </c>
    </row>
    <row r="2239" spans="1:24" hidden="1">
      <c r="A2239">
        <v>2667</v>
      </c>
      <c r="B2239" t="s">
        <v>2742</v>
      </c>
      <c r="C2239">
        <v>64029998000</v>
      </c>
      <c r="D2239" t="s">
        <v>784</v>
      </c>
      <c r="E2239" t="s">
        <v>3673</v>
      </c>
      <c r="F2239">
        <v>56</v>
      </c>
      <c r="G2239" t="s">
        <v>3848</v>
      </c>
      <c r="H2239">
        <v>2</v>
      </c>
      <c r="I2239">
        <v>0.59399999999999997</v>
      </c>
      <c r="J2239">
        <v>1</v>
      </c>
      <c r="K2239">
        <v>0.88600000000000001</v>
      </c>
      <c r="L2239" t="s">
        <v>2171</v>
      </c>
      <c r="M2239">
        <v>497</v>
      </c>
      <c r="N2239" t="s">
        <v>3915</v>
      </c>
      <c r="O2239">
        <v>7497</v>
      </c>
      <c r="P2239" t="s">
        <v>4301</v>
      </c>
      <c r="Q2239" t="s">
        <v>4282</v>
      </c>
      <c r="R2239" t="s">
        <v>467</v>
      </c>
      <c r="S2239">
        <v>1000323</v>
      </c>
      <c r="T2239">
        <v>40</v>
      </c>
      <c r="U2239">
        <v>79</v>
      </c>
      <c r="V2239" s="230">
        <v>99.9</v>
      </c>
      <c r="W2239" s="230" t="s">
        <v>1144</v>
      </c>
      <c r="X2239" s="230">
        <v>23</v>
      </c>
    </row>
    <row r="2240" spans="1:24" hidden="1">
      <c r="A2240">
        <v>2668</v>
      </c>
      <c r="B2240" t="s">
        <v>2743</v>
      </c>
      <c r="C2240">
        <v>64039998000</v>
      </c>
      <c r="D2240" t="s">
        <v>2002</v>
      </c>
      <c r="E2240" t="s">
        <v>3673</v>
      </c>
      <c r="F2240">
        <v>56</v>
      </c>
      <c r="G2240" t="s">
        <v>3848</v>
      </c>
      <c r="H2240">
        <v>2</v>
      </c>
      <c r="I2240">
        <v>0.53600000000000003</v>
      </c>
      <c r="J2240">
        <v>1</v>
      </c>
      <c r="K2240">
        <v>0.83</v>
      </c>
      <c r="L2240" t="s">
        <v>2171</v>
      </c>
      <c r="M2240">
        <v>497</v>
      </c>
      <c r="N2240" t="s">
        <v>3915</v>
      </c>
      <c r="O2240">
        <v>7497</v>
      </c>
      <c r="P2240" t="s">
        <v>4302</v>
      </c>
      <c r="Q2240" t="s">
        <v>4289</v>
      </c>
      <c r="R2240" t="s">
        <v>467</v>
      </c>
      <c r="S2240">
        <v>1000323</v>
      </c>
      <c r="T2240">
        <v>38</v>
      </c>
      <c r="U2240">
        <v>64</v>
      </c>
      <c r="V2240" s="230">
        <v>159.9</v>
      </c>
      <c r="W2240" s="230" t="s">
        <v>1063</v>
      </c>
      <c r="X2240" s="230">
        <v>13</v>
      </c>
    </row>
    <row r="2241" spans="1:24" hidden="1">
      <c r="A2241">
        <v>2669</v>
      </c>
      <c r="B2241" t="s">
        <v>2744</v>
      </c>
      <c r="C2241">
        <v>64039998000</v>
      </c>
      <c r="D2241" t="s">
        <v>2002</v>
      </c>
      <c r="E2241" t="s">
        <v>3673</v>
      </c>
      <c r="F2241">
        <v>56</v>
      </c>
      <c r="G2241" t="s">
        <v>3848</v>
      </c>
      <c r="H2241">
        <v>2</v>
      </c>
      <c r="I2241">
        <v>0.55600000000000005</v>
      </c>
      <c r="J2241">
        <v>1</v>
      </c>
      <c r="K2241">
        <v>0.85</v>
      </c>
      <c r="L2241" t="s">
        <v>2171</v>
      </c>
      <c r="M2241">
        <v>497</v>
      </c>
      <c r="N2241" t="s">
        <v>3915</v>
      </c>
      <c r="O2241">
        <v>7497</v>
      </c>
      <c r="P2241" t="s">
        <v>4302</v>
      </c>
      <c r="Q2241" t="s">
        <v>4289</v>
      </c>
      <c r="R2241" t="s">
        <v>467</v>
      </c>
      <c r="S2241">
        <v>1000323</v>
      </c>
      <c r="T2241">
        <v>39</v>
      </c>
      <c r="U2241">
        <v>275</v>
      </c>
      <c r="V2241" s="230">
        <v>159.9</v>
      </c>
      <c r="W2241" s="230" t="s">
        <v>1063</v>
      </c>
      <c r="X2241" s="230">
        <v>13</v>
      </c>
    </row>
    <row r="2242" spans="1:24" hidden="1">
      <c r="A2242">
        <v>2670</v>
      </c>
      <c r="B2242" t="s">
        <v>2745</v>
      </c>
      <c r="C2242">
        <v>62149000000</v>
      </c>
      <c r="D2242" t="s">
        <v>786</v>
      </c>
      <c r="E2242" t="s">
        <v>3648</v>
      </c>
      <c r="F2242">
        <v>11</v>
      </c>
      <c r="G2242" t="s">
        <v>3848</v>
      </c>
      <c r="H2242">
        <v>2</v>
      </c>
      <c r="I2242">
        <v>0.04</v>
      </c>
      <c r="J2242">
        <v>1</v>
      </c>
      <c r="K2242">
        <v>0.26800000000000002</v>
      </c>
      <c r="L2242" t="s">
        <v>2171</v>
      </c>
      <c r="M2242">
        <v>497</v>
      </c>
      <c r="N2242" t="s">
        <v>3915</v>
      </c>
      <c r="O2242">
        <v>7497</v>
      </c>
      <c r="P2242" t="s">
        <v>439</v>
      </c>
      <c r="Q2242">
        <v>9</v>
      </c>
      <c r="R2242" t="s">
        <v>467</v>
      </c>
      <c r="S2242">
        <v>1000323</v>
      </c>
      <c r="T2242" t="s">
        <v>1150</v>
      </c>
      <c r="U2242">
        <v>579</v>
      </c>
      <c r="V2242" s="230">
        <v>59.9</v>
      </c>
      <c r="W2242" s="230" t="s">
        <v>1053</v>
      </c>
      <c r="X2242" s="230">
        <v>17</v>
      </c>
    </row>
    <row r="2243" spans="1:24" hidden="1">
      <c r="A2243">
        <v>2671</v>
      </c>
      <c r="B2243" t="s">
        <v>2746</v>
      </c>
      <c r="C2243">
        <v>62046239000</v>
      </c>
      <c r="D2243" t="s">
        <v>979</v>
      </c>
      <c r="E2243" t="s">
        <v>420</v>
      </c>
      <c r="F2243">
        <v>93</v>
      </c>
      <c r="G2243" t="s">
        <v>3848</v>
      </c>
      <c r="H2243">
        <v>2</v>
      </c>
      <c r="I2243">
        <v>0.192</v>
      </c>
      <c r="J2243">
        <v>1</v>
      </c>
      <c r="K2243">
        <v>0.192</v>
      </c>
      <c r="L2243" t="s">
        <v>2171</v>
      </c>
      <c r="M2243">
        <v>497</v>
      </c>
      <c r="N2243" t="s">
        <v>436</v>
      </c>
      <c r="O2243">
        <v>1840</v>
      </c>
      <c r="P2243" t="s">
        <v>439</v>
      </c>
      <c r="Q2243">
        <v>9</v>
      </c>
      <c r="R2243" t="s">
        <v>467</v>
      </c>
      <c r="S2243">
        <v>1000323</v>
      </c>
      <c r="T2243" t="s">
        <v>858</v>
      </c>
      <c r="U2243">
        <v>1</v>
      </c>
      <c r="V2243" s="230">
        <v>59.9</v>
      </c>
      <c r="W2243" s="230" t="s">
        <v>1046</v>
      </c>
      <c r="X2243" s="230">
        <v>12</v>
      </c>
    </row>
    <row r="2244" spans="1:24" hidden="1">
      <c r="A2244">
        <v>2672</v>
      </c>
      <c r="B2244" t="s">
        <v>2747</v>
      </c>
      <c r="C2244">
        <v>62046318000</v>
      </c>
      <c r="D2244" t="s">
        <v>511</v>
      </c>
      <c r="E2244" t="s">
        <v>420</v>
      </c>
      <c r="F2244">
        <v>93</v>
      </c>
      <c r="G2244" t="s">
        <v>3848</v>
      </c>
      <c r="H2244">
        <v>2</v>
      </c>
      <c r="I2244">
        <v>0.42599999999999999</v>
      </c>
      <c r="J2244">
        <v>1</v>
      </c>
      <c r="K2244">
        <v>0.42599999999999999</v>
      </c>
      <c r="L2244" t="s">
        <v>2171</v>
      </c>
      <c r="M2244">
        <v>497</v>
      </c>
      <c r="N2244" t="s">
        <v>468</v>
      </c>
      <c r="O2244">
        <v>1760</v>
      </c>
      <c r="P2244" t="s">
        <v>425</v>
      </c>
      <c r="Q2244">
        <v>37</v>
      </c>
      <c r="R2244" t="s">
        <v>467</v>
      </c>
      <c r="S2244">
        <v>1000323</v>
      </c>
      <c r="T2244" t="s">
        <v>858</v>
      </c>
      <c r="U2244">
        <v>1</v>
      </c>
      <c r="V2244" s="230">
        <v>109.9</v>
      </c>
      <c r="W2244" s="230" t="s">
        <v>1038</v>
      </c>
      <c r="X2244" s="230">
        <v>5</v>
      </c>
    </row>
    <row r="2245" spans="1:24" hidden="1">
      <c r="A2245">
        <v>2673</v>
      </c>
      <c r="B2245" t="s">
        <v>2748</v>
      </c>
      <c r="C2245">
        <v>61103099000</v>
      </c>
      <c r="D2245" t="s">
        <v>709</v>
      </c>
      <c r="E2245" t="s">
        <v>3690</v>
      </c>
      <c r="F2245">
        <v>89</v>
      </c>
      <c r="G2245" t="s">
        <v>3848</v>
      </c>
      <c r="H2245">
        <v>2</v>
      </c>
      <c r="I2245">
        <v>0.26800000000000002</v>
      </c>
      <c r="J2245">
        <v>1</v>
      </c>
      <c r="K2245">
        <v>0.26800000000000002</v>
      </c>
      <c r="L2245" t="s">
        <v>2171</v>
      </c>
      <c r="M2245">
        <v>497</v>
      </c>
      <c r="N2245" t="s">
        <v>468</v>
      </c>
      <c r="O2245">
        <v>1760</v>
      </c>
      <c r="P2245" t="s">
        <v>425</v>
      </c>
      <c r="Q2245">
        <v>37</v>
      </c>
      <c r="R2245" t="s">
        <v>467</v>
      </c>
      <c r="S2245">
        <v>1000323</v>
      </c>
      <c r="T2245" t="s">
        <v>828</v>
      </c>
      <c r="U2245">
        <v>124</v>
      </c>
      <c r="V2245" s="230">
        <v>89.9</v>
      </c>
      <c r="W2245" s="230" t="s">
        <v>1038</v>
      </c>
      <c r="X2245" s="230">
        <v>5</v>
      </c>
    </row>
    <row r="2246" spans="1:24" hidden="1">
      <c r="A2246">
        <v>2674</v>
      </c>
      <c r="B2246" t="s">
        <v>2749</v>
      </c>
      <c r="C2246">
        <v>62046318000</v>
      </c>
      <c r="D2246" t="s">
        <v>511</v>
      </c>
      <c r="E2246" t="s">
        <v>420</v>
      </c>
      <c r="F2246">
        <v>93</v>
      </c>
      <c r="G2246" t="s">
        <v>3848</v>
      </c>
      <c r="H2246">
        <v>2</v>
      </c>
      <c r="I2246">
        <v>0.4</v>
      </c>
      <c r="J2246">
        <v>1</v>
      </c>
      <c r="K2246">
        <v>0.4</v>
      </c>
      <c r="L2246" t="s">
        <v>2171</v>
      </c>
      <c r="M2246">
        <v>497</v>
      </c>
      <c r="N2246" t="s">
        <v>468</v>
      </c>
      <c r="O2246">
        <v>1760</v>
      </c>
      <c r="P2246" t="s">
        <v>425</v>
      </c>
      <c r="Q2246">
        <v>37</v>
      </c>
      <c r="R2246" t="s">
        <v>467</v>
      </c>
      <c r="S2246">
        <v>1000323</v>
      </c>
      <c r="T2246" t="s">
        <v>828</v>
      </c>
      <c r="U2246">
        <v>124</v>
      </c>
      <c r="V2246" s="230">
        <v>99.9</v>
      </c>
      <c r="W2246" s="230" t="s">
        <v>3920</v>
      </c>
      <c r="X2246" s="230">
        <v>14</v>
      </c>
    </row>
    <row r="2247" spans="1:24" hidden="1">
      <c r="A2247">
        <v>2675</v>
      </c>
      <c r="B2247" t="s">
        <v>2750</v>
      </c>
      <c r="C2247">
        <v>61044300000</v>
      </c>
      <c r="D2247" t="s">
        <v>541</v>
      </c>
      <c r="E2247" t="s">
        <v>426</v>
      </c>
      <c r="F2247">
        <v>43</v>
      </c>
      <c r="G2247" t="s">
        <v>3848</v>
      </c>
      <c r="H2247">
        <v>2</v>
      </c>
      <c r="I2247">
        <v>0.434</v>
      </c>
      <c r="J2247">
        <v>1</v>
      </c>
      <c r="K2247">
        <v>0.434</v>
      </c>
      <c r="L2247" t="s">
        <v>2171</v>
      </c>
      <c r="M2247">
        <v>497</v>
      </c>
      <c r="N2247" t="s">
        <v>468</v>
      </c>
      <c r="O2247">
        <v>1760</v>
      </c>
      <c r="P2247" t="s">
        <v>425</v>
      </c>
      <c r="Q2247">
        <v>37</v>
      </c>
      <c r="R2247" t="s">
        <v>467</v>
      </c>
      <c r="S2247">
        <v>1000323</v>
      </c>
      <c r="T2247">
        <v>48</v>
      </c>
      <c r="U2247">
        <v>101</v>
      </c>
      <c r="V2247" s="230">
        <v>169.9</v>
      </c>
      <c r="W2247" s="230" t="s">
        <v>1053</v>
      </c>
      <c r="X2247" s="230">
        <v>17</v>
      </c>
    </row>
    <row r="2248" spans="1:24" hidden="1">
      <c r="A2248">
        <v>2676</v>
      </c>
      <c r="B2248" t="s">
        <v>2751</v>
      </c>
      <c r="C2248">
        <v>61103099000</v>
      </c>
      <c r="D2248" t="s">
        <v>709</v>
      </c>
      <c r="E2248" t="s">
        <v>3690</v>
      </c>
      <c r="F2248">
        <v>89</v>
      </c>
      <c r="G2248" t="s">
        <v>3848</v>
      </c>
      <c r="H2248">
        <v>2</v>
      </c>
      <c r="I2248">
        <v>0.35599999999999998</v>
      </c>
      <c r="J2248">
        <v>1</v>
      </c>
      <c r="K2248">
        <v>0.35599999999999998</v>
      </c>
      <c r="L2248" t="s">
        <v>2171</v>
      </c>
      <c r="M2248">
        <v>497</v>
      </c>
      <c r="N2248" t="s">
        <v>468</v>
      </c>
      <c r="O2248">
        <v>1760</v>
      </c>
      <c r="P2248" t="s">
        <v>425</v>
      </c>
      <c r="Q2248">
        <v>37</v>
      </c>
      <c r="R2248" t="s">
        <v>467</v>
      </c>
      <c r="S2248">
        <v>1000323</v>
      </c>
      <c r="T2248" t="s">
        <v>858</v>
      </c>
      <c r="U2248">
        <v>1</v>
      </c>
      <c r="V2248" s="230">
        <v>199.9</v>
      </c>
      <c r="W2248" s="230" t="s">
        <v>1144</v>
      </c>
      <c r="X2248" s="230">
        <v>23</v>
      </c>
    </row>
    <row r="2249" spans="1:24" hidden="1">
      <c r="A2249">
        <v>2677</v>
      </c>
      <c r="B2249" t="s">
        <v>2752</v>
      </c>
      <c r="C2249">
        <v>61045200000</v>
      </c>
      <c r="D2249" t="s">
        <v>639</v>
      </c>
      <c r="E2249" t="s">
        <v>443</v>
      </c>
      <c r="F2249">
        <v>53</v>
      </c>
      <c r="G2249" t="s">
        <v>3848</v>
      </c>
      <c r="H2249">
        <v>2</v>
      </c>
      <c r="I2249">
        <v>0.182</v>
      </c>
      <c r="J2249">
        <v>1</v>
      </c>
      <c r="K2249">
        <v>0.182</v>
      </c>
      <c r="L2249" t="s">
        <v>2171</v>
      </c>
      <c r="M2249">
        <v>497</v>
      </c>
      <c r="N2249" t="s">
        <v>436</v>
      </c>
      <c r="O2249">
        <v>1840</v>
      </c>
      <c r="P2249" t="s">
        <v>439</v>
      </c>
      <c r="Q2249">
        <v>9</v>
      </c>
      <c r="R2249" t="s">
        <v>467</v>
      </c>
      <c r="S2249">
        <v>1000323</v>
      </c>
      <c r="T2249" t="s">
        <v>828</v>
      </c>
      <c r="U2249">
        <v>124</v>
      </c>
      <c r="V2249" s="230">
        <v>49.9</v>
      </c>
      <c r="W2249" s="230" t="s">
        <v>3919</v>
      </c>
      <c r="X2249" s="230">
        <v>25</v>
      </c>
    </row>
    <row r="2250" spans="1:24" hidden="1">
      <c r="A2250">
        <v>2678</v>
      </c>
      <c r="B2250" t="s">
        <v>2753</v>
      </c>
      <c r="C2250">
        <v>61045200000</v>
      </c>
      <c r="D2250" t="s">
        <v>639</v>
      </c>
      <c r="E2250" t="s">
        <v>443</v>
      </c>
      <c r="F2250">
        <v>53</v>
      </c>
      <c r="G2250" t="s">
        <v>3848</v>
      </c>
      <c r="H2250">
        <v>2</v>
      </c>
      <c r="I2250">
        <v>0.16600000000000001</v>
      </c>
      <c r="J2250">
        <v>1</v>
      </c>
      <c r="K2250">
        <v>0.16600000000000001</v>
      </c>
      <c r="L2250" t="s">
        <v>2171</v>
      </c>
      <c r="M2250">
        <v>497</v>
      </c>
      <c r="N2250" t="s">
        <v>436</v>
      </c>
      <c r="O2250">
        <v>1840</v>
      </c>
      <c r="P2250" t="s">
        <v>439</v>
      </c>
      <c r="Q2250">
        <v>9</v>
      </c>
      <c r="R2250" t="s">
        <v>467</v>
      </c>
      <c r="S2250">
        <v>1000323</v>
      </c>
      <c r="T2250" t="s">
        <v>825</v>
      </c>
      <c r="U2250">
        <v>119</v>
      </c>
      <c r="V2250" s="230">
        <v>49.9</v>
      </c>
      <c r="W2250" s="230" t="s">
        <v>3919</v>
      </c>
      <c r="X2250" s="230">
        <v>25</v>
      </c>
    </row>
    <row r="2251" spans="1:24" hidden="1">
      <c r="A2251">
        <v>2679</v>
      </c>
      <c r="B2251" t="s">
        <v>2754</v>
      </c>
      <c r="C2251">
        <v>61091000000</v>
      </c>
      <c r="D2251" t="s">
        <v>856</v>
      </c>
      <c r="E2251" t="s">
        <v>453</v>
      </c>
      <c r="F2251">
        <v>73</v>
      </c>
      <c r="G2251" t="s">
        <v>3848</v>
      </c>
      <c r="H2251">
        <v>2</v>
      </c>
      <c r="I2251">
        <v>0.15</v>
      </c>
      <c r="J2251">
        <v>1</v>
      </c>
      <c r="K2251">
        <v>0.15</v>
      </c>
      <c r="L2251" t="s">
        <v>2171</v>
      </c>
      <c r="M2251">
        <v>497</v>
      </c>
      <c r="N2251" t="s">
        <v>3915</v>
      </c>
      <c r="O2251">
        <v>7497</v>
      </c>
      <c r="P2251" t="s">
        <v>4295</v>
      </c>
      <c r="Q2251" t="s">
        <v>4270</v>
      </c>
      <c r="R2251" t="s">
        <v>467</v>
      </c>
      <c r="S2251">
        <v>1000323</v>
      </c>
      <c r="T2251" t="s">
        <v>821</v>
      </c>
      <c r="U2251">
        <v>3</v>
      </c>
      <c r="V2251" s="230">
        <v>39.9</v>
      </c>
      <c r="W2251" s="230" t="s">
        <v>1050</v>
      </c>
      <c r="X2251" s="230">
        <v>20</v>
      </c>
    </row>
    <row r="2252" spans="1:24" hidden="1">
      <c r="A2252">
        <v>2680</v>
      </c>
      <c r="B2252" t="s">
        <v>2755</v>
      </c>
      <c r="C2252">
        <v>61044300000</v>
      </c>
      <c r="D2252" t="s">
        <v>541</v>
      </c>
      <c r="E2252" t="s">
        <v>426</v>
      </c>
      <c r="F2252">
        <v>43</v>
      </c>
      <c r="G2252" t="s">
        <v>3848</v>
      </c>
      <c r="H2252">
        <v>2</v>
      </c>
      <c r="I2252">
        <v>0.56999999999999995</v>
      </c>
      <c r="J2252">
        <v>1</v>
      </c>
      <c r="K2252">
        <v>0.56999999999999995</v>
      </c>
      <c r="L2252" t="s">
        <v>2171</v>
      </c>
      <c r="M2252">
        <v>497</v>
      </c>
      <c r="N2252" t="s">
        <v>468</v>
      </c>
      <c r="O2252">
        <v>1760</v>
      </c>
      <c r="P2252" t="s">
        <v>425</v>
      </c>
      <c r="Q2252">
        <v>37</v>
      </c>
      <c r="R2252" t="s">
        <v>467</v>
      </c>
      <c r="S2252">
        <v>1000323</v>
      </c>
      <c r="T2252" t="s">
        <v>821</v>
      </c>
      <c r="U2252">
        <v>3</v>
      </c>
      <c r="V2252" s="230">
        <v>169.9</v>
      </c>
      <c r="W2252" s="230" t="s">
        <v>1063</v>
      </c>
      <c r="X2252" s="230">
        <v>13</v>
      </c>
    </row>
    <row r="2253" spans="1:24" hidden="1">
      <c r="A2253">
        <v>2681</v>
      </c>
      <c r="B2253" t="s">
        <v>2756</v>
      </c>
      <c r="C2253">
        <v>61099020000</v>
      </c>
      <c r="D2253" t="s">
        <v>604</v>
      </c>
      <c r="E2253" t="s">
        <v>329</v>
      </c>
      <c r="F2253">
        <v>249</v>
      </c>
      <c r="G2253" t="s">
        <v>3848</v>
      </c>
      <c r="H2253">
        <v>2</v>
      </c>
      <c r="I2253">
        <v>0.114</v>
      </c>
      <c r="J2253">
        <v>1</v>
      </c>
      <c r="K2253">
        <v>0.114</v>
      </c>
      <c r="L2253" t="s">
        <v>2171</v>
      </c>
      <c r="M2253">
        <v>497</v>
      </c>
      <c r="N2253" t="s">
        <v>468</v>
      </c>
      <c r="O2253">
        <v>1760</v>
      </c>
      <c r="P2253" t="s">
        <v>425</v>
      </c>
      <c r="Q2253">
        <v>37</v>
      </c>
      <c r="R2253" t="s">
        <v>467</v>
      </c>
      <c r="S2253">
        <v>1000323</v>
      </c>
      <c r="T2253" t="s">
        <v>825</v>
      </c>
      <c r="U2253">
        <v>119</v>
      </c>
      <c r="V2253" s="230">
        <v>89.9</v>
      </c>
      <c r="W2253" s="230" t="s">
        <v>1038</v>
      </c>
      <c r="X2253" s="230">
        <v>5</v>
      </c>
    </row>
    <row r="2254" spans="1:24" hidden="1">
      <c r="A2254">
        <v>2682</v>
      </c>
      <c r="B2254" t="s">
        <v>2757</v>
      </c>
      <c r="C2254">
        <v>61044300000</v>
      </c>
      <c r="D2254" t="s">
        <v>541</v>
      </c>
      <c r="E2254" t="s">
        <v>426</v>
      </c>
      <c r="F2254">
        <v>43</v>
      </c>
      <c r="G2254" t="s">
        <v>3848</v>
      </c>
      <c r="H2254">
        <v>2</v>
      </c>
      <c r="I2254">
        <v>0.36</v>
      </c>
      <c r="J2254">
        <v>1</v>
      </c>
      <c r="K2254">
        <v>0.36</v>
      </c>
      <c r="L2254" t="s">
        <v>2171</v>
      </c>
      <c r="M2254">
        <v>497</v>
      </c>
      <c r="N2254" t="s">
        <v>468</v>
      </c>
      <c r="O2254">
        <v>1760</v>
      </c>
      <c r="P2254" t="s">
        <v>425</v>
      </c>
      <c r="Q2254">
        <v>37</v>
      </c>
      <c r="R2254" t="s">
        <v>467</v>
      </c>
      <c r="S2254">
        <v>1000323</v>
      </c>
      <c r="T2254" t="s">
        <v>858</v>
      </c>
      <c r="U2254">
        <v>1</v>
      </c>
      <c r="V2254" s="230">
        <v>129.9</v>
      </c>
      <c r="W2254" s="230" t="s">
        <v>1038</v>
      </c>
      <c r="X2254" s="230">
        <v>5</v>
      </c>
    </row>
    <row r="2255" spans="1:24" hidden="1">
      <c r="A2255">
        <v>2683</v>
      </c>
      <c r="B2255" t="s">
        <v>2669</v>
      </c>
      <c r="C2255">
        <v>61103099000</v>
      </c>
      <c r="D2255" t="s">
        <v>709</v>
      </c>
      <c r="E2255" t="s">
        <v>3690</v>
      </c>
      <c r="F2255">
        <v>89</v>
      </c>
      <c r="G2255" t="s">
        <v>3848</v>
      </c>
      <c r="H2255">
        <v>2</v>
      </c>
      <c r="I2255">
        <v>0.23400000000000001</v>
      </c>
      <c r="J2255">
        <v>1</v>
      </c>
      <c r="K2255">
        <v>0.23400000000000001</v>
      </c>
      <c r="L2255" t="s">
        <v>2171</v>
      </c>
      <c r="M2255">
        <v>497</v>
      </c>
      <c r="N2255" t="s">
        <v>468</v>
      </c>
      <c r="O2255">
        <v>1760</v>
      </c>
      <c r="P2255" t="s">
        <v>425</v>
      </c>
      <c r="Q2255">
        <v>37</v>
      </c>
      <c r="R2255" t="s">
        <v>467</v>
      </c>
      <c r="S2255">
        <v>1000323</v>
      </c>
      <c r="T2255" t="s">
        <v>825</v>
      </c>
      <c r="U2255">
        <v>119</v>
      </c>
      <c r="V2255" s="230">
        <v>159.9</v>
      </c>
      <c r="W2255" s="230" t="s">
        <v>1038</v>
      </c>
      <c r="X2255" s="230">
        <v>5</v>
      </c>
    </row>
    <row r="2256" spans="1:24" hidden="1">
      <c r="A2256">
        <v>2684</v>
      </c>
      <c r="B2256" t="s">
        <v>2758</v>
      </c>
      <c r="C2256">
        <v>62143000000</v>
      </c>
      <c r="D2256" t="s">
        <v>674</v>
      </c>
      <c r="E2256" t="s">
        <v>3648</v>
      </c>
      <c r="F2256">
        <v>11</v>
      </c>
      <c r="G2256" t="s">
        <v>3848</v>
      </c>
      <c r="H2256">
        <v>2</v>
      </c>
      <c r="I2256">
        <v>0.156</v>
      </c>
      <c r="J2256">
        <v>1</v>
      </c>
      <c r="K2256">
        <v>0.16600000000000001</v>
      </c>
      <c r="L2256" t="s">
        <v>2171</v>
      </c>
      <c r="M2256">
        <v>497</v>
      </c>
      <c r="N2256" t="s">
        <v>468</v>
      </c>
      <c r="O2256">
        <v>1760</v>
      </c>
      <c r="P2256" t="s">
        <v>425</v>
      </c>
      <c r="Q2256">
        <v>37</v>
      </c>
      <c r="R2256" t="s">
        <v>467</v>
      </c>
      <c r="S2256">
        <v>1000323</v>
      </c>
      <c r="T2256" t="s">
        <v>1150</v>
      </c>
      <c r="U2256">
        <v>579</v>
      </c>
      <c r="V2256" s="230">
        <v>59.9</v>
      </c>
      <c r="W2256" s="230" t="s">
        <v>1063</v>
      </c>
      <c r="X2256" s="230">
        <v>13</v>
      </c>
    </row>
    <row r="2257" spans="1:24" hidden="1">
      <c r="A2257">
        <v>2685</v>
      </c>
      <c r="B2257" t="s">
        <v>2759</v>
      </c>
      <c r="C2257">
        <v>62046990000</v>
      </c>
      <c r="D2257" t="s">
        <v>598</v>
      </c>
      <c r="E2257" t="s">
        <v>420</v>
      </c>
      <c r="F2257">
        <v>93</v>
      </c>
      <c r="G2257" t="s">
        <v>3848</v>
      </c>
      <c r="H2257">
        <v>2</v>
      </c>
      <c r="I2257">
        <v>0.376</v>
      </c>
      <c r="J2257">
        <v>1</v>
      </c>
      <c r="K2257">
        <v>0.376</v>
      </c>
      <c r="L2257" t="s">
        <v>2171</v>
      </c>
      <c r="M2257">
        <v>497</v>
      </c>
      <c r="N2257" t="s">
        <v>468</v>
      </c>
      <c r="O2257">
        <v>1760</v>
      </c>
      <c r="P2257" t="s">
        <v>431</v>
      </c>
      <c r="Q2257">
        <v>53</v>
      </c>
      <c r="R2257" t="s">
        <v>467</v>
      </c>
      <c r="S2257">
        <v>1000323</v>
      </c>
      <c r="T2257" t="s">
        <v>821</v>
      </c>
      <c r="U2257">
        <v>3</v>
      </c>
      <c r="V2257" s="230">
        <v>99.9</v>
      </c>
      <c r="W2257" s="230" t="s">
        <v>1063</v>
      </c>
      <c r="X2257" s="230">
        <v>13</v>
      </c>
    </row>
    <row r="2258" spans="1:24" hidden="1">
      <c r="A2258">
        <v>2686</v>
      </c>
      <c r="B2258" t="s">
        <v>2760</v>
      </c>
      <c r="C2258">
        <v>61044200000</v>
      </c>
      <c r="D2258" t="s">
        <v>506</v>
      </c>
      <c r="E2258" t="s">
        <v>426</v>
      </c>
      <c r="F2258">
        <v>43</v>
      </c>
      <c r="G2258" t="s">
        <v>3848</v>
      </c>
      <c r="H2258">
        <v>2</v>
      </c>
      <c r="I2258">
        <v>0.25800000000000001</v>
      </c>
      <c r="J2258">
        <v>1</v>
      </c>
      <c r="K2258">
        <v>0.25800000000000001</v>
      </c>
      <c r="L2258" t="s">
        <v>2171</v>
      </c>
      <c r="M2258">
        <v>497</v>
      </c>
      <c r="N2258" t="s">
        <v>468</v>
      </c>
      <c r="O2258">
        <v>1760</v>
      </c>
      <c r="P2258" t="s">
        <v>439</v>
      </c>
      <c r="Q2258">
        <v>9</v>
      </c>
      <c r="R2258" t="s">
        <v>467</v>
      </c>
      <c r="S2258">
        <v>1000323</v>
      </c>
      <c r="T2258">
        <v>46</v>
      </c>
      <c r="U2258">
        <v>99</v>
      </c>
      <c r="V2258" s="230">
        <v>129.9</v>
      </c>
      <c r="W2258" s="230" t="s">
        <v>3916</v>
      </c>
      <c r="X2258" s="230">
        <v>10</v>
      </c>
    </row>
    <row r="2259" spans="1:24" hidden="1">
      <c r="A2259">
        <v>2687</v>
      </c>
      <c r="B2259" t="s">
        <v>2761</v>
      </c>
      <c r="C2259">
        <v>61044200000</v>
      </c>
      <c r="D2259" t="s">
        <v>506</v>
      </c>
      <c r="E2259" t="s">
        <v>426</v>
      </c>
      <c r="F2259">
        <v>43</v>
      </c>
      <c r="G2259" t="s">
        <v>3848</v>
      </c>
      <c r="H2259">
        <v>2</v>
      </c>
      <c r="I2259">
        <v>0.222</v>
      </c>
      <c r="J2259">
        <v>1</v>
      </c>
      <c r="K2259">
        <v>0.222</v>
      </c>
      <c r="L2259" t="s">
        <v>2171</v>
      </c>
      <c r="M2259">
        <v>497</v>
      </c>
      <c r="N2259" t="s">
        <v>468</v>
      </c>
      <c r="O2259">
        <v>1760</v>
      </c>
      <c r="P2259" t="s">
        <v>439</v>
      </c>
      <c r="Q2259">
        <v>9</v>
      </c>
      <c r="R2259" t="s">
        <v>467</v>
      </c>
      <c r="S2259">
        <v>1000323</v>
      </c>
      <c r="T2259" t="s">
        <v>858</v>
      </c>
      <c r="U2259">
        <v>1</v>
      </c>
      <c r="V2259" s="230">
        <v>119.9</v>
      </c>
      <c r="W2259" s="230" t="s">
        <v>3916</v>
      </c>
      <c r="X2259" s="230">
        <v>10</v>
      </c>
    </row>
    <row r="2260" spans="1:24" hidden="1">
      <c r="A2260">
        <v>2688</v>
      </c>
      <c r="B2260" t="s">
        <v>2762</v>
      </c>
      <c r="C2260">
        <v>61046900090</v>
      </c>
      <c r="D2260" t="s">
        <v>613</v>
      </c>
      <c r="E2260" t="s">
        <v>442</v>
      </c>
      <c r="F2260">
        <v>24</v>
      </c>
      <c r="G2260" t="s">
        <v>3848</v>
      </c>
      <c r="H2260">
        <v>2</v>
      </c>
      <c r="I2260">
        <v>0.14399999999999999</v>
      </c>
      <c r="J2260">
        <v>1</v>
      </c>
      <c r="K2260">
        <v>0.14399999999999999</v>
      </c>
      <c r="L2260" t="s">
        <v>2171</v>
      </c>
      <c r="M2260">
        <v>497</v>
      </c>
      <c r="N2260" t="s">
        <v>468</v>
      </c>
      <c r="O2260">
        <v>1760</v>
      </c>
      <c r="P2260" t="s">
        <v>4294</v>
      </c>
      <c r="Q2260" t="s">
        <v>4271</v>
      </c>
      <c r="R2260" t="s">
        <v>467</v>
      </c>
      <c r="S2260">
        <v>1000323</v>
      </c>
      <c r="T2260" t="s">
        <v>858</v>
      </c>
      <c r="U2260">
        <v>1</v>
      </c>
      <c r="V2260" s="230">
        <v>59.9</v>
      </c>
      <c r="W2260" s="230" t="s">
        <v>1077</v>
      </c>
      <c r="X2260" s="230">
        <v>16</v>
      </c>
    </row>
    <row r="2261" spans="1:24" hidden="1">
      <c r="A2261">
        <v>2689</v>
      </c>
      <c r="B2261" t="s">
        <v>2763</v>
      </c>
      <c r="C2261">
        <v>61044900000</v>
      </c>
      <c r="D2261" t="s">
        <v>590</v>
      </c>
      <c r="E2261" t="s">
        <v>426</v>
      </c>
      <c r="F2261">
        <v>43</v>
      </c>
      <c r="G2261" t="s">
        <v>3848</v>
      </c>
      <c r="H2261">
        <v>2</v>
      </c>
      <c r="I2261">
        <v>0.32600000000000001</v>
      </c>
      <c r="J2261">
        <v>1</v>
      </c>
      <c r="K2261">
        <v>0.32600000000000001</v>
      </c>
      <c r="L2261" t="s">
        <v>2171</v>
      </c>
      <c r="M2261">
        <v>497</v>
      </c>
      <c r="N2261" t="s">
        <v>436</v>
      </c>
      <c r="O2261">
        <v>1840</v>
      </c>
      <c r="P2261" t="s">
        <v>431</v>
      </c>
      <c r="Q2261">
        <v>53</v>
      </c>
      <c r="R2261" t="s">
        <v>467</v>
      </c>
      <c r="S2261">
        <v>1000323</v>
      </c>
      <c r="T2261" t="s">
        <v>828</v>
      </c>
      <c r="U2261">
        <v>124</v>
      </c>
      <c r="V2261" s="230">
        <v>89.9</v>
      </c>
      <c r="W2261" s="230" t="s">
        <v>1144</v>
      </c>
      <c r="X2261" s="230">
        <v>23</v>
      </c>
    </row>
    <row r="2262" spans="1:24" hidden="1">
      <c r="A2262">
        <v>2690</v>
      </c>
      <c r="B2262" t="s">
        <v>2764</v>
      </c>
      <c r="C2262">
        <v>61043300000</v>
      </c>
      <c r="D2262" t="s">
        <v>569</v>
      </c>
      <c r="E2262" t="s">
        <v>466</v>
      </c>
      <c r="F2262">
        <v>153</v>
      </c>
      <c r="G2262" t="s">
        <v>3848</v>
      </c>
      <c r="H2262">
        <v>2</v>
      </c>
      <c r="I2262">
        <v>0.55000000000000004</v>
      </c>
      <c r="J2262">
        <v>1</v>
      </c>
      <c r="K2262">
        <v>0.55000000000000004</v>
      </c>
      <c r="L2262" t="s">
        <v>2171</v>
      </c>
      <c r="M2262">
        <v>497</v>
      </c>
      <c r="N2262" t="s">
        <v>468</v>
      </c>
      <c r="O2262">
        <v>1760</v>
      </c>
      <c r="P2262" t="s">
        <v>425</v>
      </c>
      <c r="Q2262">
        <v>37</v>
      </c>
      <c r="R2262" t="s">
        <v>467</v>
      </c>
      <c r="S2262">
        <v>1000323</v>
      </c>
      <c r="T2262" t="s">
        <v>821</v>
      </c>
      <c r="U2262">
        <v>3</v>
      </c>
      <c r="V2262" s="230">
        <v>1479.9</v>
      </c>
      <c r="W2262" s="230" t="s">
        <v>1063</v>
      </c>
      <c r="X2262" s="230">
        <v>13</v>
      </c>
    </row>
    <row r="2263" spans="1:24" hidden="1">
      <c r="A2263">
        <v>2691</v>
      </c>
      <c r="B2263" t="s">
        <v>2765</v>
      </c>
      <c r="C2263">
        <v>61044300000</v>
      </c>
      <c r="D2263" t="s">
        <v>541</v>
      </c>
      <c r="E2263" t="s">
        <v>426</v>
      </c>
      <c r="F2263">
        <v>43</v>
      </c>
      <c r="G2263" t="s">
        <v>3848</v>
      </c>
      <c r="H2263">
        <v>2</v>
      </c>
      <c r="I2263">
        <v>0.35</v>
      </c>
      <c r="J2263">
        <v>1</v>
      </c>
      <c r="K2263">
        <v>0.35</v>
      </c>
      <c r="L2263" t="s">
        <v>2171</v>
      </c>
      <c r="M2263">
        <v>497</v>
      </c>
      <c r="N2263" t="s">
        <v>468</v>
      </c>
      <c r="O2263">
        <v>1760</v>
      </c>
      <c r="P2263" t="s">
        <v>425</v>
      </c>
      <c r="Q2263">
        <v>37</v>
      </c>
      <c r="R2263" t="s">
        <v>467</v>
      </c>
      <c r="S2263">
        <v>1000323</v>
      </c>
      <c r="T2263" t="s">
        <v>810</v>
      </c>
      <c r="U2263">
        <v>122</v>
      </c>
      <c r="V2263" s="230">
        <v>229.9</v>
      </c>
      <c r="W2263" s="230" t="s">
        <v>1063</v>
      </c>
      <c r="X2263" s="230">
        <v>13</v>
      </c>
    </row>
    <row r="2264" spans="1:24" hidden="1">
      <c r="A2264">
        <v>2692</v>
      </c>
      <c r="B2264" t="s">
        <v>2766</v>
      </c>
      <c r="C2264">
        <v>61044300000</v>
      </c>
      <c r="D2264" t="s">
        <v>541</v>
      </c>
      <c r="E2264" t="s">
        <v>426</v>
      </c>
      <c r="F2264">
        <v>43</v>
      </c>
      <c r="G2264" t="s">
        <v>3848</v>
      </c>
      <c r="H2264">
        <v>2</v>
      </c>
      <c r="I2264">
        <v>0.436</v>
      </c>
      <c r="J2264">
        <v>1</v>
      </c>
      <c r="K2264">
        <v>0.436</v>
      </c>
      <c r="L2264" t="s">
        <v>2171</v>
      </c>
      <c r="M2264">
        <v>497</v>
      </c>
      <c r="N2264" t="s">
        <v>468</v>
      </c>
      <c r="O2264">
        <v>1760</v>
      </c>
      <c r="P2264" t="s">
        <v>425</v>
      </c>
      <c r="Q2264">
        <v>37</v>
      </c>
      <c r="R2264" t="s">
        <v>467</v>
      </c>
      <c r="S2264">
        <v>1000323</v>
      </c>
      <c r="T2264" t="s">
        <v>858</v>
      </c>
      <c r="U2264">
        <v>1</v>
      </c>
      <c r="V2264" s="230">
        <v>179.9</v>
      </c>
      <c r="W2264" s="230" t="s">
        <v>1053</v>
      </c>
      <c r="X2264" s="230">
        <v>17</v>
      </c>
    </row>
    <row r="2265" spans="1:24" hidden="1">
      <c r="A2265">
        <v>2693</v>
      </c>
      <c r="B2265" t="s">
        <v>2767</v>
      </c>
      <c r="C2265">
        <v>61044300000</v>
      </c>
      <c r="D2265" t="s">
        <v>541</v>
      </c>
      <c r="E2265" t="s">
        <v>426</v>
      </c>
      <c r="F2265">
        <v>43</v>
      </c>
      <c r="G2265" t="s">
        <v>3848</v>
      </c>
      <c r="H2265">
        <v>2</v>
      </c>
      <c r="I2265">
        <v>0.38200000000000001</v>
      </c>
      <c r="J2265">
        <v>1</v>
      </c>
      <c r="K2265">
        <v>0.38200000000000001</v>
      </c>
      <c r="L2265" t="s">
        <v>2171</v>
      </c>
      <c r="M2265">
        <v>497</v>
      </c>
      <c r="N2265" t="s">
        <v>468</v>
      </c>
      <c r="O2265">
        <v>1760</v>
      </c>
      <c r="P2265" t="s">
        <v>425</v>
      </c>
      <c r="Q2265">
        <v>37</v>
      </c>
      <c r="R2265" t="s">
        <v>467</v>
      </c>
      <c r="S2265">
        <v>1000323</v>
      </c>
      <c r="T2265" t="s">
        <v>810</v>
      </c>
      <c r="U2265">
        <v>122</v>
      </c>
      <c r="V2265" s="230">
        <v>169.9</v>
      </c>
      <c r="W2265" s="230" t="s">
        <v>3919</v>
      </c>
      <c r="X2265" s="230">
        <v>25</v>
      </c>
    </row>
    <row r="2266" spans="1:24" hidden="1">
      <c r="A2266">
        <v>2694</v>
      </c>
      <c r="B2266" t="s">
        <v>2768</v>
      </c>
      <c r="C2266">
        <v>61044200000</v>
      </c>
      <c r="D2266" t="s">
        <v>506</v>
      </c>
      <c r="E2266" t="s">
        <v>426</v>
      </c>
      <c r="F2266">
        <v>43</v>
      </c>
      <c r="G2266" t="s">
        <v>3848</v>
      </c>
      <c r="H2266">
        <v>2</v>
      </c>
      <c r="I2266">
        <v>0.34200000000000003</v>
      </c>
      <c r="J2266">
        <v>1</v>
      </c>
      <c r="K2266">
        <v>0.34200000000000003</v>
      </c>
      <c r="L2266" t="s">
        <v>2171</v>
      </c>
      <c r="M2266">
        <v>497</v>
      </c>
      <c r="N2266" t="s">
        <v>468</v>
      </c>
      <c r="O2266">
        <v>1760</v>
      </c>
      <c r="P2266" t="s">
        <v>439</v>
      </c>
      <c r="Q2266">
        <v>9</v>
      </c>
      <c r="R2266" t="s">
        <v>467</v>
      </c>
      <c r="S2266">
        <v>1000323</v>
      </c>
      <c r="T2266" t="s">
        <v>858</v>
      </c>
      <c r="U2266">
        <v>1</v>
      </c>
      <c r="V2266" s="230">
        <v>109.9</v>
      </c>
      <c r="W2266" s="230" t="s">
        <v>3920</v>
      </c>
      <c r="X2266" s="230">
        <v>14</v>
      </c>
    </row>
    <row r="2267" spans="1:24" hidden="1">
      <c r="A2267">
        <v>2695</v>
      </c>
      <c r="B2267" t="s">
        <v>2769</v>
      </c>
      <c r="C2267">
        <v>61099020000</v>
      </c>
      <c r="D2267" t="s">
        <v>604</v>
      </c>
      <c r="E2267" t="s">
        <v>329</v>
      </c>
      <c r="F2267">
        <v>249</v>
      </c>
      <c r="G2267" t="s">
        <v>3848</v>
      </c>
      <c r="H2267">
        <v>2</v>
      </c>
      <c r="I2267">
        <v>0.33200000000000002</v>
      </c>
      <c r="J2267">
        <v>1</v>
      </c>
      <c r="K2267">
        <v>0.33200000000000002</v>
      </c>
      <c r="L2267" t="s">
        <v>2171</v>
      </c>
      <c r="M2267">
        <v>497</v>
      </c>
      <c r="N2267" t="s">
        <v>468</v>
      </c>
      <c r="O2267">
        <v>1760</v>
      </c>
      <c r="P2267" t="s">
        <v>425</v>
      </c>
      <c r="Q2267">
        <v>37</v>
      </c>
      <c r="R2267" t="s">
        <v>467</v>
      </c>
      <c r="S2267">
        <v>1000323</v>
      </c>
      <c r="T2267" t="s">
        <v>810</v>
      </c>
      <c r="U2267">
        <v>122</v>
      </c>
      <c r="V2267" s="230">
        <v>109.9</v>
      </c>
      <c r="W2267" s="230" t="s">
        <v>1063</v>
      </c>
      <c r="X2267" s="230">
        <v>13</v>
      </c>
    </row>
    <row r="2268" spans="1:24" hidden="1">
      <c r="A2268">
        <v>2696</v>
      </c>
      <c r="B2268" t="s">
        <v>2770</v>
      </c>
      <c r="C2268">
        <v>62046318000</v>
      </c>
      <c r="D2268" t="s">
        <v>987</v>
      </c>
      <c r="E2268" t="s">
        <v>420</v>
      </c>
      <c r="F2268">
        <v>93</v>
      </c>
      <c r="G2268" t="s">
        <v>3848</v>
      </c>
      <c r="H2268">
        <v>2</v>
      </c>
      <c r="I2268">
        <v>0.17</v>
      </c>
      <c r="J2268">
        <v>1</v>
      </c>
      <c r="K2268">
        <v>0.17</v>
      </c>
      <c r="L2268" t="s">
        <v>2171</v>
      </c>
      <c r="M2268">
        <v>497</v>
      </c>
      <c r="N2268" t="s">
        <v>436</v>
      </c>
      <c r="O2268">
        <v>1840</v>
      </c>
      <c r="P2268" t="s">
        <v>3879</v>
      </c>
      <c r="Q2268">
        <v>57</v>
      </c>
      <c r="R2268" t="s">
        <v>467</v>
      </c>
      <c r="S2268">
        <v>1000323</v>
      </c>
      <c r="T2268" t="s">
        <v>810</v>
      </c>
      <c r="U2268">
        <v>122</v>
      </c>
      <c r="V2268" s="230">
        <v>89.9</v>
      </c>
      <c r="W2268" s="230" t="s">
        <v>1077</v>
      </c>
      <c r="X2268" s="230">
        <v>16</v>
      </c>
    </row>
    <row r="2269" spans="1:24" hidden="1">
      <c r="A2269">
        <v>2697</v>
      </c>
      <c r="B2269" t="s">
        <v>2771</v>
      </c>
      <c r="C2269">
        <v>61044300000</v>
      </c>
      <c r="D2269" t="s">
        <v>541</v>
      </c>
      <c r="E2269" t="s">
        <v>426</v>
      </c>
      <c r="F2269">
        <v>43</v>
      </c>
      <c r="G2269" t="s">
        <v>3848</v>
      </c>
      <c r="H2269">
        <v>2</v>
      </c>
      <c r="I2269">
        <v>0.188</v>
      </c>
      <c r="J2269">
        <v>1</v>
      </c>
      <c r="K2269">
        <v>0.188</v>
      </c>
      <c r="L2269" t="s">
        <v>2171</v>
      </c>
      <c r="M2269">
        <v>497</v>
      </c>
      <c r="N2269" t="s">
        <v>468</v>
      </c>
      <c r="O2269">
        <v>1760</v>
      </c>
      <c r="P2269" t="s">
        <v>425</v>
      </c>
      <c r="Q2269">
        <v>37</v>
      </c>
      <c r="R2269" t="s">
        <v>467</v>
      </c>
      <c r="S2269">
        <v>1000323</v>
      </c>
      <c r="T2269" t="s">
        <v>810</v>
      </c>
      <c r="U2269">
        <v>122</v>
      </c>
      <c r="V2269" s="230">
        <v>119.9</v>
      </c>
      <c r="W2269" s="230" t="s">
        <v>1144</v>
      </c>
      <c r="X2269" s="230">
        <v>23</v>
      </c>
    </row>
    <row r="2270" spans="1:24" hidden="1">
      <c r="A2270">
        <v>2698</v>
      </c>
      <c r="B2270" t="s">
        <v>2772</v>
      </c>
      <c r="C2270">
        <v>61109090000</v>
      </c>
      <c r="D2270" t="s">
        <v>618</v>
      </c>
      <c r="E2270" t="s">
        <v>316</v>
      </c>
      <c r="F2270">
        <v>17</v>
      </c>
      <c r="G2270" t="s">
        <v>3848</v>
      </c>
      <c r="H2270">
        <v>2</v>
      </c>
      <c r="I2270">
        <v>0.158</v>
      </c>
      <c r="J2270">
        <v>1</v>
      </c>
      <c r="K2270">
        <v>0.158</v>
      </c>
      <c r="L2270" t="s">
        <v>2171</v>
      </c>
      <c r="M2270">
        <v>497</v>
      </c>
      <c r="N2270" t="s">
        <v>436</v>
      </c>
      <c r="O2270">
        <v>1840</v>
      </c>
      <c r="P2270" t="s">
        <v>431</v>
      </c>
      <c r="Q2270">
        <v>53</v>
      </c>
      <c r="R2270" t="s">
        <v>467</v>
      </c>
      <c r="S2270">
        <v>1000323</v>
      </c>
      <c r="T2270" t="s">
        <v>858</v>
      </c>
      <c r="U2270">
        <v>1</v>
      </c>
      <c r="V2270" s="230">
        <v>58.99</v>
      </c>
      <c r="W2270" s="230" t="s">
        <v>3916</v>
      </c>
      <c r="X2270" s="230">
        <v>10</v>
      </c>
    </row>
    <row r="2271" spans="1:24" hidden="1">
      <c r="A2271">
        <v>2699</v>
      </c>
      <c r="B2271" t="s">
        <v>2773</v>
      </c>
      <c r="C2271">
        <v>61099020000</v>
      </c>
      <c r="D2271" t="s">
        <v>604</v>
      </c>
      <c r="E2271" t="s">
        <v>329</v>
      </c>
      <c r="F2271">
        <v>249</v>
      </c>
      <c r="G2271" t="s">
        <v>3848</v>
      </c>
      <c r="H2271">
        <v>2</v>
      </c>
      <c r="I2271">
        <v>9.1999999999999998E-2</v>
      </c>
      <c r="J2271">
        <v>1</v>
      </c>
      <c r="K2271">
        <v>9.1999999999999998E-2</v>
      </c>
      <c r="L2271" t="s">
        <v>2171</v>
      </c>
      <c r="M2271">
        <v>497</v>
      </c>
      <c r="N2271" t="s">
        <v>468</v>
      </c>
      <c r="O2271">
        <v>1760</v>
      </c>
      <c r="P2271" t="s">
        <v>425</v>
      </c>
      <c r="Q2271">
        <v>37</v>
      </c>
      <c r="R2271" t="s">
        <v>467</v>
      </c>
      <c r="S2271">
        <v>1000323</v>
      </c>
      <c r="T2271" t="s">
        <v>858</v>
      </c>
      <c r="U2271">
        <v>1</v>
      </c>
      <c r="V2271" s="230">
        <v>99.9</v>
      </c>
      <c r="W2271" s="230" t="s">
        <v>1038</v>
      </c>
      <c r="X2271" s="230">
        <v>5</v>
      </c>
    </row>
    <row r="2272" spans="1:24" hidden="1">
      <c r="A2272">
        <v>2700</v>
      </c>
      <c r="B2272" t="s">
        <v>2774</v>
      </c>
      <c r="C2272">
        <v>61099020000</v>
      </c>
      <c r="D2272" t="s">
        <v>604</v>
      </c>
      <c r="E2272" t="s">
        <v>329</v>
      </c>
      <c r="F2272">
        <v>249</v>
      </c>
      <c r="G2272" t="s">
        <v>3848</v>
      </c>
      <c r="H2272">
        <v>2</v>
      </c>
      <c r="I2272">
        <v>0.214</v>
      </c>
      <c r="J2272">
        <v>1</v>
      </c>
      <c r="K2272">
        <v>0.214</v>
      </c>
      <c r="L2272" t="s">
        <v>2171</v>
      </c>
      <c r="M2272">
        <v>497</v>
      </c>
      <c r="N2272" t="s">
        <v>468</v>
      </c>
      <c r="O2272">
        <v>1760</v>
      </c>
      <c r="P2272" t="s">
        <v>425</v>
      </c>
      <c r="Q2272">
        <v>37</v>
      </c>
      <c r="R2272" t="s">
        <v>467</v>
      </c>
      <c r="S2272">
        <v>1000323</v>
      </c>
      <c r="T2272" t="s">
        <v>825</v>
      </c>
      <c r="U2272">
        <v>119</v>
      </c>
      <c r="V2272" s="230">
        <v>69.900000000000006</v>
      </c>
      <c r="W2272" s="230" t="s">
        <v>1038</v>
      </c>
      <c r="X2272" s="230">
        <v>5</v>
      </c>
    </row>
    <row r="2273" spans="1:24" hidden="1">
      <c r="A2273">
        <v>2701</v>
      </c>
      <c r="B2273">
        <v>40000001114</v>
      </c>
      <c r="C2273">
        <v>64041990000</v>
      </c>
      <c r="D2273" t="s">
        <v>813</v>
      </c>
      <c r="E2273" t="s">
        <v>3672</v>
      </c>
      <c r="F2273">
        <v>55</v>
      </c>
      <c r="G2273" t="s">
        <v>3848</v>
      </c>
      <c r="H2273">
        <v>2</v>
      </c>
      <c r="I2273">
        <v>0.42</v>
      </c>
      <c r="J2273">
        <v>1</v>
      </c>
      <c r="K2273">
        <v>0.42</v>
      </c>
      <c r="L2273" t="s">
        <v>4314</v>
      </c>
      <c r="M2273">
        <v>880</v>
      </c>
      <c r="N2273" t="s">
        <v>3915</v>
      </c>
      <c r="O2273">
        <v>7497</v>
      </c>
      <c r="P2273" t="s">
        <v>4445</v>
      </c>
      <c r="Q2273" t="s">
        <v>4361</v>
      </c>
      <c r="R2273" t="s">
        <v>809</v>
      </c>
      <c r="S2273">
        <v>1000320</v>
      </c>
      <c r="T2273">
        <v>38</v>
      </c>
      <c r="U2273">
        <v>64</v>
      </c>
      <c r="V2273" s="230">
        <v>0</v>
      </c>
      <c r="W2273" s="230" t="s">
        <v>1046</v>
      </c>
      <c r="X2273" s="230">
        <v>12</v>
      </c>
    </row>
    <row r="2274" spans="1:24">
      <c r="A2274">
        <v>2719</v>
      </c>
      <c r="B2274">
        <v>60000000966</v>
      </c>
      <c r="C2274">
        <v>61062000000</v>
      </c>
      <c r="D2274" t="s">
        <v>988</v>
      </c>
      <c r="E2274" t="s">
        <v>437</v>
      </c>
      <c r="F2274">
        <v>77</v>
      </c>
      <c r="G2274" t="s">
        <v>3848</v>
      </c>
      <c r="H2274">
        <v>2</v>
      </c>
      <c r="I2274">
        <v>0.17399999999999999</v>
      </c>
      <c r="J2274">
        <v>1</v>
      </c>
      <c r="K2274">
        <v>0.17399999999999999</v>
      </c>
      <c r="L2274" t="s">
        <v>2262</v>
      </c>
      <c r="M2274">
        <v>823</v>
      </c>
      <c r="N2274" t="s">
        <v>436</v>
      </c>
      <c r="O2274">
        <v>1840</v>
      </c>
      <c r="P2274" t="s">
        <v>178</v>
      </c>
      <c r="Q2274">
        <v>103</v>
      </c>
      <c r="R2274" t="s">
        <v>438</v>
      </c>
      <c r="S2274">
        <v>1000317</v>
      </c>
      <c r="T2274" t="s">
        <v>978</v>
      </c>
      <c r="U2274">
        <v>126</v>
      </c>
      <c r="V2274" s="230">
        <v>0</v>
      </c>
      <c r="W2274" s="230" t="s">
        <v>3916</v>
      </c>
      <c r="X2274" s="230">
        <v>10</v>
      </c>
    </row>
    <row r="2275" spans="1:24">
      <c r="A2275">
        <v>2720</v>
      </c>
      <c r="B2275">
        <v>60000000967</v>
      </c>
      <c r="C2275">
        <v>62046239000</v>
      </c>
      <c r="D2275" t="s">
        <v>979</v>
      </c>
      <c r="E2275" t="s">
        <v>420</v>
      </c>
      <c r="F2275">
        <v>93</v>
      </c>
      <c r="G2275" t="s">
        <v>3656</v>
      </c>
      <c r="H2275">
        <v>3</v>
      </c>
      <c r="I2275">
        <v>0.17199999999999999</v>
      </c>
      <c r="J2275">
        <v>1</v>
      </c>
      <c r="K2275">
        <v>0.17199999999999999</v>
      </c>
      <c r="L2275" t="s">
        <v>2262</v>
      </c>
      <c r="M2275">
        <v>823</v>
      </c>
      <c r="N2275" t="s">
        <v>436</v>
      </c>
      <c r="O2275">
        <v>1840</v>
      </c>
      <c r="P2275" t="s">
        <v>439</v>
      </c>
      <c r="Q2275">
        <v>9</v>
      </c>
      <c r="R2275" t="s">
        <v>438</v>
      </c>
      <c r="S2275">
        <v>1000317</v>
      </c>
      <c r="T2275" t="s">
        <v>2006</v>
      </c>
      <c r="U2275">
        <v>467</v>
      </c>
      <c r="V2275" s="230">
        <v>0</v>
      </c>
      <c r="W2275" s="230" t="s">
        <v>1038</v>
      </c>
      <c r="X2275" s="230">
        <v>5</v>
      </c>
    </row>
    <row r="2276" spans="1:24">
      <c r="A2276">
        <v>2721</v>
      </c>
      <c r="B2276">
        <v>60000000968</v>
      </c>
      <c r="C2276">
        <v>62046239000</v>
      </c>
      <c r="D2276" t="s">
        <v>875</v>
      </c>
      <c r="E2276" t="s">
        <v>420</v>
      </c>
      <c r="F2276">
        <v>93</v>
      </c>
      <c r="G2276" t="s">
        <v>3848</v>
      </c>
      <c r="H2276">
        <v>2</v>
      </c>
      <c r="I2276">
        <v>0.51800000000000002</v>
      </c>
      <c r="J2276">
        <v>1</v>
      </c>
      <c r="K2276">
        <v>0.51800000000000002</v>
      </c>
      <c r="L2276" t="s">
        <v>2262</v>
      </c>
      <c r="M2276">
        <v>823</v>
      </c>
      <c r="N2276" t="s">
        <v>440</v>
      </c>
      <c r="O2276">
        <v>7485</v>
      </c>
      <c r="P2276" t="s">
        <v>439</v>
      </c>
      <c r="Q2276">
        <v>9</v>
      </c>
      <c r="R2276" t="s">
        <v>438</v>
      </c>
      <c r="S2276">
        <v>1000317</v>
      </c>
      <c r="T2276">
        <v>34</v>
      </c>
      <c r="U2276">
        <v>41</v>
      </c>
      <c r="V2276" s="230">
        <v>0</v>
      </c>
      <c r="W2276" s="230" t="s">
        <v>1038</v>
      </c>
      <c r="X2276" s="230">
        <v>5</v>
      </c>
    </row>
    <row r="2277" spans="1:24">
      <c r="A2277">
        <v>2722</v>
      </c>
      <c r="B2277">
        <v>60000000969</v>
      </c>
      <c r="C2277">
        <v>62034235000</v>
      </c>
      <c r="D2277" t="s">
        <v>548</v>
      </c>
      <c r="E2277" t="s">
        <v>420</v>
      </c>
      <c r="F2277">
        <v>93</v>
      </c>
      <c r="G2277" t="s">
        <v>3847</v>
      </c>
      <c r="H2277">
        <v>1</v>
      </c>
      <c r="I2277">
        <v>0.378</v>
      </c>
      <c r="J2277">
        <v>1</v>
      </c>
      <c r="K2277">
        <v>0.378</v>
      </c>
      <c r="L2277" t="s">
        <v>2262</v>
      </c>
      <c r="M2277">
        <v>823</v>
      </c>
      <c r="N2277" t="s">
        <v>436</v>
      </c>
      <c r="O2277">
        <v>1840</v>
      </c>
      <c r="P2277" t="s">
        <v>3956</v>
      </c>
      <c r="Q2277" t="s">
        <v>3930</v>
      </c>
      <c r="R2277" t="s">
        <v>438</v>
      </c>
      <c r="S2277">
        <v>1000317</v>
      </c>
      <c r="T2277" t="s">
        <v>2007</v>
      </c>
      <c r="U2277">
        <v>532</v>
      </c>
      <c r="V2277" s="230">
        <v>0</v>
      </c>
      <c r="W2277" s="230" t="s">
        <v>4374</v>
      </c>
      <c r="X2277" s="230">
        <v>25</v>
      </c>
    </row>
    <row r="2278" spans="1:24">
      <c r="A2278">
        <v>2723</v>
      </c>
      <c r="B2278">
        <v>60000000970</v>
      </c>
      <c r="C2278">
        <v>61046900090</v>
      </c>
      <c r="D2278" t="s">
        <v>613</v>
      </c>
      <c r="E2278" t="s">
        <v>442</v>
      </c>
      <c r="F2278">
        <v>24</v>
      </c>
      <c r="G2278" t="s">
        <v>3848</v>
      </c>
      <c r="H2278">
        <v>2</v>
      </c>
      <c r="I2278">
        <v>9.6000000000000002E-2</v>
      </c>
      <c r="J2278">
        <v>1</v>
      </c>
      <c r="K2278">
        <v>9.6000000000000002E-2</v>
      </c>
      <c r="L2278" t="s">
        <v>2262</v>
      </c>
      <c r="M2278">
        <v>823</v>
      </c>
      <c r="N2278" t="s">
        <v>436</v>
      </c>
      <c r="O2278">
        <v>1840</v>
      </c>
      <c r="P2278" t="s">
        <v>431</v>
      </c>
      <c r="Q2278">
        <v>53</v>
      </c>
      <c r="R2278" t="s">
        <v>438</v>
      </c>
      <c r="S2278">
        <v>1000317</v>
      </c>
      <c r="T2278">
        <v>34</v>
      </c>
      <c r="U2278">
        <v>41</v>
      </c>
      <c r="V2278" s="230">
        <v>0</v>
      </c>
      <c r="W2278" s="230" t="s">
        <v>1053</v>
      </c>
      <c r="X2278" s="230">
        <v>17</v>
      </c>
    </row>
    <row r="2279" spans="1:24">
      <c r="A2279">
        <v>2724</v>
      </c>
      <c r="B2279">
        <v>60000000971</v>
      </c>
      <c r="C2279">
        <v>61045300000</v>
      </c>
      <c r="D2279" t="s">
        <v>495</v>
      </c>
      <c r="E2279" t="s">
        <v>443</v>
      </c>
      <c r="F2279">
        <v>53</v>
      </c>
      <c r="G2279" t="s">
        <v>3848</v>
      </c>
      <c r="H2279">
        <v>2</v>
      </c>
      <c r="I2279">
        <v>6.2E-2</v>
      </c>
      <c r="J2279">
        <v>1</v>
      </c>
      <c r="K2279">
        <v>6.2E-2</v>
      </c>
      <c r="L2279" t="s">
        <v>2262</v>
      </c>
      <c r="M2279">
        <v>823</v>
      </c>
      <c r="N2279" t="s">
        <v>436</v>
      </c>
      <c r="O2279">
        <v>1840</v>
      </c>
      <c r="P2279" t="s">
        <v>425</v>
      </c>
      <c r="Q2279">
        <v>37</v>
      </c>
      <c r="R2279" t="s">
        <v>438</v>
      </c>
      <c r="S2279">
        <v>1000317</v>
      </c>
      <c r="T2279" t="s">
        <v>825</v>
      </c>
      <c r="U2279">
        <v>119</v>
      </c>
      <c r="V2279" s="230">
        <v>0</v>
      </c>
      <c r="W2279" s="230" t="s">
        <v>1144</v>
      </c>
      <c r="X2279" s="230">
        <v>23</v>
      </c>
    </row>
    <row r="2280" spans="1:24">
      <c r="A2280">
        <v>2725</v>
      </c>
      <c r="B2280">
        <v>60000000972</v>
      </c>
      <c r="C2280">
        <v>61069090000</v>
      </c>
      <c r="D2280" t="s">
        <v>982</v>
      </c>
      <c r="E2280" t="s">
        <v>444</v>
      </c>
      <c r="F2280">
        <v>82</v>
      </c>
      <c r="G2280" t="s">
        <v>3656</v>
      </c>
      <c r="H2280">
        <v>3</v>
      </c>
      <c r="I2280">
        <v>9.4E-2</v>
      </c>
      <c r="J2280">
        <v>1</v>
      </c>
      <c r="K2280">
        <v>9.4E-2</v>
      </c>
      <c r="L2280" t="s">
        <v>2262</v>
      </c>
      <c r="M2280">
        <v>823</v>
      </c>
      <c r="N2280" t="s">
        <v>436</v>
      </c>
      <c r="O2280">
        <v>1840</v>
      </c>
      <c r="P2280" t="s">
        <v>445</v>
      </c>
      <c r="Q2280">
        <v>70</v>
      </c>
      <c r="R2280" t="s">
        <v>438</v>
      </c>
      <c r="S2280">
        <v>1000317</v>
      </c>
      <c r="T2280" t="s">
        <v>4137</v>
      </c>
      <c r="U2280">
        <v>529</v>
      </c>
      <c r="V2280" s="230">
        <v>0</v>
      </c>
      <c r="W2280" s="230" t="s">
        <v>1046</v>
      </c>
      <c r="X2280" s="230">
        <v>12</v>
      </c>
    </row>
    <row r="2281" spans="1:24">
      <c r="A2281">
        <v>2726</v>
      </c>
      <c r="B2281">
        <v>60000000973</v>
      </c>
      <c r="C2281">
        <v>61062000000</v>
      </c>
      <c r="D2281" t="s">
        <v>977</v>
      </c>
      <c r="E2281" t="s">
        <v>444</v>
      </c>
      <c r="F2281">
        <v>82</v>
      </c>
      <c r="G2281" t="s">
        <v>3848</v>
      </c>
      <c r="H2281">
        <v>2</v>
      </c>
      <c r="I2281">
        <v>0.13400000000000001</v>
      </c>
      <c r="J2281">
        <v>1</v>
      </c>
      <c r="K2281">
        <v>0.13400000000000001</v>
      </c>
      <c r="L2281" t="s">
        <v>2262</v>
      </c>
      <c r="M2281">
        <v>823</v>
      </c>
      <c r="N2281" t="s">
        <v>436</v>
      </c>
      <c r="O2281">
        <v>1840</v>
      </c>
      <c r="P2281" t="s">
        <v>446</v>
      </c>
      <c r="Q2281" t="s">
        <v>3937</v>
      </c>
      <c r="R2281" t="s">
        <v>438</v>
      </c>
      <c r="S2281">
        <v>1000317</v>
      </c>
      <c r="T2281" t="s">
        <v>821</v>
      </c>
      <c r="U2281">
        <v>3</v>
      </c>
      <c r="V2281" s="230">
        <v>0</v>
      </c>
      <c r="W2281" s="230" t="s">
        <v>1144</v>
      </c>
      <c r="X2281" s="230">
        <v>23</v>
      </c>
    </row>
    <row r="2282" spans="1:24">
      <c r="A2282">
        <v>2727</v>
      </c>
      <c r="B2282">
        <v>60000000974</v>
      </c>
      <c r="C2282">
        <v>61059090000</v>
      </c>
      <c r="D2282" t="s">
        <v>626</v>
      </c>
      <c r="E2282" t="s">
        <v>444</v>
      </c>
      <c r="F2282">
        <v>82</v>
      </c>
      <c r="G2282" t="s">
        <v>3847</v>
      </c>
      <c r="H2282">
        <v>1</v>
      </c>
      <c r="I2282">
        <v>0.14599999999999999</v>
      </c>
      <c r="J2282">
        <v>1</v>
      </c>
      <c r="K2282">
        <v>0.14599999999999999</v>
      </c>
      <c r="L2282" t="s">
        <v>2262</v>
      </c>
      <c r="M2282">
        <v>823</v>
      </c>
      <c r="N2282" t="s">
        <v>436</v>
      </c>
      <c r="O2282">
        <v>1840</v>
      </c>
      <c r="P2282" t="s">
        <v>445</v>
      </c>
      <c r="Q2282">
        <v>70</v>
      </c>
      <c r="R2282" t="s">
        <v>438</v>
      </c>
      <c r="S2282">
        <v>1000317</v>
      </c>
      <c r="T2282" t="s">
        <v>810</v>
      </c>
      <c r="U2282">
        <v>122</v>
      </c>
      <c r="V2282" s="230">
        <v>0</v>
      </c>
      <c r="W2282" s="230" t="s">
        <v>1073</v>
      </c>
      <c r="X2282" s="230">
        <v>8</v>
      </c>
    </row>
    <row r="2283" spans="1:24">
      <c r="A2283">
        <v>2728</v>
      </c>
      <c r="B2283">
        <v>60000000975</v>
      </c>
      <c r="C2283">
        <v>61045300000</v>
      </c>
      <c r="D2283" t="s">
        <v>495</v>
      </c>
      <c r="E2283" t="s">
        <v>443</v>
      </c>
      <c r="F2283">
        <v>53</v>
      </c>
      <c r="G2283" t="s">
        <v>3848</v>
      </c>
      <c r="H2283">
        <v>2</v>
      </c>
      <c r="I2283">
        <v>0.27400000000000002</v>
      </c>
      <c r="J2283">
        <v>1</v>
      </c>
      <c r="K2283">
        <v>0.27400000000000002</v>
      </c>
      <c r="L2283" t="s">
        <v>2262</v>
      </c>
      <c r="M2283">
        <v>823</v>
      </c>
      <c r="N2283" t="s">
        <v>436</v>
      </c>
      <c r="O2283">
        <v>1840</v>
      </c>
      <c r="P2283" t="s">
        <v>425</v>
      </c>
      <c r="Q2283">
        <v>37</v>
      </c>
      <c r="R2283" t="s">
        <v>438</v>
      </c>
      <c r="S2283">
        <v>1000317</v>
      </c>
      <c r="T2283">
        <v>36</v>
      </c>
      <c r="U2283">
        <v>52</v>
      </c>
      <c r="V2283" s="230">
        <v>0</v>
      </c>
      <c r="W2283" s="230" t="s">
        <v>1050</v>
      </c>
      <c r="X2283" s="230">
        <v>20</v>
      </c>
    </row>
    <row r="2284" spans="1:24">
      <c r="A2284">
        <v>2729</v>
      </c>
      <c r="B2284">
        <v>60000000976</v>
      </c>
      <c r="C2284">
        <v>62121090000</v>
      </c>
      <c r="D2284" t="s">
        <v>634</v>
      </c>
      <c r="E2284" t="s">
        <v>447</v>
      </c>
      <c r="F2284">
        <v>375</v>
      </c>
      <c r="G2284" t="s">
        <v>3848</v>
      </c>
      <c r="H2284">
        <v>2</v>
      </c>
      <c r="I2284">
        <v>3.7999999999999999E-2</v>
      </c>
      <c r="J2284">
        <v>1</v>
      </c>
      <c r="K2284">
        <v>3.7999999999999999E-2</v>
      </c>
      <c r="L2284" t="s">
        <v>2262</v>
      </c>
      <c r="M2284">
        <v>823</v>
      </c>
      <c r="N2284" t="s">
        <v>436</v>
      </c>
      <c r="O2284">
        <v>1840</v>
      </c>
      <c r="P2284" t="s">
        <v>422</v>
      </c>
      <c r="Q2284" t="s">
        <v>3928</v>
      </c>
      <c r="R2284" t="s">
        <v>438</v>
      </c>
      <c r="S2284">
        <v>1000317</v>
      </c>
      <c r="T2284" t="s">
        <v>858</v>
      </c>
      <c r="U2284">
        <v>1</v>
      </c>
      <c r="V2284" s="230">
        <v>0</v>
      </c>
      <c r="W2284" s="230" t="s">
        <v>1061</v>
      </c>
      <c r="X2284" s="230">
        <v>4</v>
      </c>
    </row>
    <row r="2285" spans="1:24">
      <c r="A2285">
        <v>2730</v>
      </c>
      <c r="B2285">
        <v>60000000977</v>
      </c>
      <c r="C2285">
        <v>61099020000</v>
      </c>
      <c r="D2285" t="s">
        <v>604</v>
      </c>
      <c r="E2285" t="s">
        <v>329</v>
      </c>
      <c r="F2285">
        <v>249</v>
      </c>
      <c r="G2285" t="s">
        <v>3848</v>
      </c>
      <c r="H2285">
        <v>2</v>
      </c>
      <c r="I2285">
        <v>4.5999999999999999E-2</v>
      </c>
      <c r="J2285">
        <v>1</v>
      </c>
      <c r="K2285">
        <v>4.5999999999999999E-2</v>
      </c>
      <c r="L2285" t="s">
        <v>2262</v>
      </c>
      <c r="M2285">
        <v>823</v>
      </c>
      <c r="N2285" t="s">
        <v>436</v>
      </c>
      <c r="O2285">
        <v>1840</v>
      </c>
      <c r="P2285" t="s">
        <v>435</v>
      </c>
      <c r="Q2285">
        <v>2</v>
      </c>
      <c r="R2285" t="s">
        <v>438</v>
      </c>
      <c r="S2285">
        <v>1000317</v>
      </c>
      <c r="T2285" t="s">
        <v>825</v>
      </c>
      <c r="U2285">
        <v>119</v>
      </c>
      <c r="V2285" s="230">
        <v>0</v>
      </c>
      <c r="W2285" s="230" t="s">
        <v>3918</v>
      </c>
      <c r="X2285" s="230">
        <v>26</v>
      </c>
    </row>
    <row r="2286" spans="1:24">
      <c r="A2286">
        <v>2731</v>
      </c>
      <c r="B2286">
        <v>60000000978</v>
      </c>
      <c r="C2286">
        <v>62046318000</v>
      </c>
      <c r="D2286" t="s">
        <v>987</v>
      </c>
      <c r="E2286" t="s">
        <v>420</v>
      </c>
      <c r="F2286">
        <v>93</v>
      </c>
      <c r="G2286" t="s">
        <v>3656</v>
      </c>
      <c r="H2286">
        <v>3</v>
      </c>
      <c r="I2286">
        <v>8.4000000000000005E-2</v>
      </c>
      <c r="J2286">
        <v>1</v>
      </c>
      <c r="K2286">
        <v>8.4000000000000005E-2</v>
      </c>
      <c r="L2286" t="s">
        <v>2262</v>
      </c>
      <c r="M2286">
        <v>823</v>
      </c>
      <c r="N2286" t="s">
        <v>436</v>
      </c>
      <c r="O2286">
        <v>1840</v>
      </c>
      <c r="P2286" t="s">
        <v>4362</v>
      </c>
      <c r="Q2286" t="s">
        <v>3935</v>
      </c>
      <c r="R2286" t="s">
        <v>438</v>
      </c>
      <c r="S2286">
        <v>1000317</v>
      </c>
      <c r="T2286" t="s">
        <v>2012</v>
      </c>
      <c r="U2286">
        <v>556</v>
      </c>
      <c r="V2286" s="230">
        <v>0</v>
      </c>
      <c r="W2286" s="230" t="s">
        <v>3982</v>
      </c>
      <c r="X2286" s="230">
        <v>28</v>
      </c>
    </row>
    <row r="2287" spans="1:24">
      <c r="A2287">
        <v>2732</v>
      </c>
      <c r="B2287">
        <v>60000000979</v>
      </c>
      <c r="C2287">
        <v>62171000000</v>
      </c>
      <c r="D2287" t="s">
        <v>1994</v>
      </c>
      <c r="E2287" t="s">
        <v>449</v>
      </c>
      <c r="F2287">
        <v>6</v>
      </c>
      <c r="G2287" t="s">
        <v>3847</v>
      </c>
      <c r="H2287">
        <v>1</v>
      </c>
      <c r="I2287">
        <v>0.17399999999999999</v>
      </c>
      <c r="J2287">
        <v>1</v>
      </c>
      <c r="K2287">
        <v>0.17399999999999999</v>
      </c>
      <c r="L2287" t="s">
        <v>2262</v>
      </c>
      <c r="M2287">
        <v>823</v>
      </c>
      <c r="N2287" t="s">
        <v>436</v>
      </c>
      <c r="O2287">
        <v>1840</v>
      </c>
      <c r="P2287" t="s">
        <v>4420</v>
      </c>
      <c r="Q2287">
        <v>7</v>
      </c>
      <c r="R2287" t="s">
        <v>438</v>
      </c>
      <c r="S2287">
        <v>1000317</v>
      </c>
      <c r="T2287">
        <v>90</v>
      </c>
      <c r="U2287">
        <v>436</v>
      </c>
      <c r="V2287" s="230">
        <v>0</v>
      </c>
      <c r="W2287" s="230" t="s">
        <v>1050</v>
      </c>
      <c r="X2287" s="230">
        <v>20</v>
      </c>
    </row>
    <row r="2288" spans="1:24">
      <c r="A2288">
        <v>2733</v>
      </c>
      <c r="B2288">
        <v>60000000980</v>
      </c>
      <c r="C2288">
        <v>61069090000</v>
      </c>
      <c r="D2288" t="s">
        <v>607</v>
      </c>
      <c r="E2288" t="s">
        <v>451</v>
      </c>
      <c r="F2288">
        <v>84</v>
      </c>
      <c r="G2288" t="s">
        <v>3848</v>
      </c>
      <c r="H2288">
        <v>2</v>
      </c>
      <c r="I2288">
        <v>0.188</v>
      </c>
      <c r="J2288">
        <v>1</v>
      </c>
      <c r="K2288">
        <v>0.188</v>
      </c>
      <c r="L2288" t="s">
        <v>2262</v>
      </c>
      <c r="M2288">
        <v>823</v>
      </c>
      <c r="N2288" t="s">
        <v>436</v>
      </c>
      <c r="O2288">
        <v>1840</v>
      </c>
      <c r="P2288" t="s">
        <v>452</v>
      </c>
      <c r="Q2288" t="s">
        <v>4359</v>
      </c>
      <c r="R2288" t="s">
        <v>438</v>
      </c>
      <c r="S2288">
        <v>1000317</v>
      </c>
      <c r="T2288" t="s">
        <v>821</v>
      </c>
      <c r="U2288">
        <v>3</v>
      </c>
      <c r="V2288" s="230">
        <v>0</v>
      </c>
      <c r="W2288" s="230" t="s">
        <v>1144</v>
      </c>
      <c r="X2288" s="230">
        <v>23</v>
      </c>
    </row>
    <row r="2289" spans="1:24">
      <c r="A2289">
        <v>2734</v>
      </c>
      <c r="B2289">
        <v>60000000981</v>
      </c>
      <c r="C2289">
        <v>61091000000</v>
      </c>
      <c r="D2289" t="s">
        <v>839</v>
      </c>
      <c r="E2289" t="s">
        <v>453</v>
      </c>
      <c r="F2289">
        <v>73</v>
      </c>
      <c r="G2289" t="s">
        <v>3699</v>
      </c>
      <c r="H2289">
        <v>4</v>
      </c>
      <c r="I2289">
        <v>0.104</v>
      </c>
      <c r="J2289">
        <v>1</v>
      </c>
      <c r="K2289">
        <v>0.104</v>
      </c>
      <c r="L2289" t="s">
        <v>2262</v>
      </c>
      <c r="M2289">
        <v>823</v>
      </c>
      <c r="N2289" t="s">
        <v>436</v>
      </c>
      <c r="O2289">
        <v>1840</v>
      </c>
      <c r="P2289" t="s">
        <v>439</v>
      </c>
      <c r="Q2289">
        <v>9</v>
      </c>
      <c r="R2289" t="s">
        <v>438</v>
      </c>
      <c r="S2289">
        <v>1000317</v>
      </c>
      <c r="T2289" t="s">
        <v>4137</v>
      </c>
      <c r="U2289">
        <v>529</v>
      </c>
      <c r="V2289" s="230">
        <v>0</v>
      </c>
      <c r="W2289" s="230" t="s">
        <v>4374</v>
      </c>
      <c r="X2289" s="230">
        <v>25</v>
      </c>
    </row>
    <row r="2290" spans="1:24">
      <c r="A2290">
        <v>2735</v>
      </c>
      <c r="B2290">
        <v>60000000982</v>
      </c>
      <c r="C2290">
        <v>64029910000</v>
      </c>
      <c r="D2290" t="s">
        <v>587</v>
      </c>
      <c r="E2290" t="s">
        <v>454</v>
      </c>
      <c r="F2290">
        <v>310</v>
      </c>
      <c r="G2290" t="s">
        <v>3848</v>
      </c>
      <c r="H2290">
        <v>2</v>
      </c>
      <c r="I2290">
        <v>0.27200000000000002</v>
      </c>
      <c r="J2290">
        <v>1</v>
      </c>
      <c r="K2290">
        <v>0.27200000000000002</v>
      </c>
      <c r="L2290" t="s">
        <v>2262</v>
      </c>
      <c r="M2290">
        <v>823</v>
      </c>
      <c r="N2290" t="s">
        <v>436</v>
      </c>
      <c r="O2290">
        <v>1840</v>
      </c>
      <c r="P2290" t="s">
        <v>4446</v>
      </c>
      <c r="Q2290">
        <v>93</v>
      </c>
      <c r="R2290" t="s">
        <v>438</v>
      </c>
      <c r="S2290">
        <v>1000317</v>
      </c>
      <c r="T2290">
        <v>38</v>
      </c>
      <c r="U2290">
        <v>64</v>
      </c>
      <c r="V2290" s="230">
        <v>0</v>
      </c>
      <c r="W2290" s="230" t="s">
        <v>1109</v>
      </c>
      <c r="X2290" s="230">
        <v>9</v>
      </c>
    </row>
    <row r="2291" spans="1:24">
      <c r="A2291">
        <v>2736</v>
      </c>
      <c r="B2291">
        <v>60000000983</v>
      </c>
      <c r="C2291">
        <v>61099090000</v>
      </c>
      <c r="D2291" t="s">
        <v>658</v>
      </c>
      <c r="E2291" t="s">
        <v>453</v>
      </c>
      <c r="F2291">
        <v>73</v>
      </c>
      <c r="G2291" t="s">
        <v>3847</v>
      </c>
      <c r="H2291">
        <v>1</v>
      </c>
      <c r="I2291">
        <v>0.13600000000000001</v>
      </c>
      <c r="J2291">
        <v>1</v>
      </c>
      <c r="K2291">
        <v>0.13600000000000001</v>
      </c>
      <c r="L2291" t="s">
        <v>2262</v>
      </c>
      <c r="M2291">
        <v>823</v>
      </c>
      <c r="N2291" t="s">
        <v>436</v>
      </c>
      <c r="O2291">
        <v>1840</v>
      </c>
      <c r="P2291" t="s">
        <v>445</v>
      </c>
      <c r="Q2291">
        <v>70</v>
      </c>
      <c r="R2291" t="s">
        <v>438</v>
      </c>
      <c r="S2291">
        <v>1000317</v>
      </c>
      <c r="T2291" t="s">
        <v>828</v>
      </c>
      <c r="U2291">
        <v>124</v>
      </c>
      <c r="V2291" s="230">
        <v>0</v>
      </c>
      <c r="W2291" s="230" t="s">
        <v>1046</v>
      </c>
      <c r="X2291" s="230">
        <v>12</v>
      </c>
    </row>
    <row r="2292" spans="1:24">
      <c r="A2292">
        <v>2737</v>
      </c>
      <c r="B2292">
        <v>60000000984</v>
      </c>
      <c r="C2292">
        <v>61099090000</v>
      </c>
      <c r="D2292" t="s">
        <v>658</v>
      </c>
      <c r="E2292" t="s">
        <v>453</v>
      </c>
      <c r="F2292">
        <v>73</v>
      </c>
      <c r="G2292" t="s">
        <v>3847</v>
      </c>
      <c r="H2292">
        <v>1</v>
      </c>
      <c r="I2292">
        <v>0.12</v>
      </c>
      <c r="J2292">
        <v>1</v>
      </c>
      <c r="K2292">
        <v>0.12</v>
      </c>
      <c r="L2292" t="s">
        <v>2262</v>
      </c>
      <c r="M2292">
        <v>823</v>
      </c>
      <c r="N2292" t="s">
        <v>436</v>
      </c>
      <c r="O2292">
        <v>1840</v>
      </c>
      <c r="P2292" t="s">
        <v>445</v>
      </c>
      <c r="Q2292">
        <v>70</v>
      </c>
      <c r="R2292" t="s">
        <v>438</v>
      </c>
      <c r="S2292">
        <v>1000317</v>
      </c>
      <c r="T2292" t="s">
        <v>810</v>
      </c>
      <c r="U2292">
        <v>122</v>
      </c>
      <c r="V2292" s="230">
        <v>0</v>
      </c>
      <c r="W2292" s="230" t="s">
        <v>1050</v>
      </c>
      <c r="X2292" s="230">
        <v>20</v>
      </c>
    </row>
    <row r="2293" spans="1:24">
      <c r="A2293">
        <v>2738</v>
      </c>
      <c r="B2293">
        <v>60000000985</v>
      </c>
      <c r="C2293">
        <v>62046239000</v>
      </c>
      <c r="D2293" t="s">
        <v>979</v>
      </c>
      <c r="E2293" t="s">
        <v>420</v>
      </c>
      <c r="F2293">
        <v>93</v>
      </c>
      <c r="G2293" t="s">
        <v>3848</v>
      </c>
      <c r="H2293">
        <v>2</v>
      </c>
      <c r="I2293">
        <v>0.22800000000000001</v>
      </c>
      <c r="J2293">
        <v>1</v>
      </c>
      <c r="K2293">
        <v>0.22800000000000001</v>
      </c>
      <c r="L2293" t="s">
        <v>2262</v>
      </c>
      <c r="M2293">
        <v>823</v>
      </c>
      <c r="N2293" t="s">
        <v>436</v>
      </c>
      <c r="O2293">
        <v>1840</v>
      </c>
      <c r="P2293" t="s">
        <v>439</v>
      </c>
      <c r="Q2293">
        <v>9</v>
      </c>
      <c r="R2293" t="s">
        <v>438</v>
      </c>
      <c r="S2293">
        <v>1000317</v>
      </c>
      <c r="T2293" t="s">
        <v>978</v>
      </c>
      <c r="U2293">
        <v>126</v>
      </c>
      <c r="V2293" s="230">
        <v>0</v>
      </c>
      <c r="W2293" s="230" t="s">
        <v>1038</v>
      </c>
      <c r="X2293" s="230">
        <v>5</v>
      </c>
    </row>
    <row r="2294" spans="1:24">
      <c r="A2294">
        <v>2739</v>
      </c>
      <c r="B2294">
        <v>60000000986</v>
      </c>
      <c r="C2294">
        <v>62046318000</v>
      </c>
      <c r="D2294" t="s">
        <v>987</v>
      </c>
      <c r="E2294" t="s">
        <v>420</v>
      </c>
      <c r="F2294">
        <v>93</v>
      </c>
      <c r="G2294" t="s">
        <v>3656</v>
      </c>
      <c r="H2294">
        <v>3</v>
      </c>
      <c r="I2294">
        <v>0.10199999999999999</v>
      </c>
      <c r="J2294">
        <v>1</v>
      </c>
      <c r="K2294">
        <v>0.10199999999999999</v>
      </c>
      <c r="L2294" t="s">
        <v>2262</v>
      </c>
      <c r="M2294">
        <v>823</v>
      </c>
      <c r="N2294" t="s">
        <v>436</v>
      </c>
      <c r="O2294">
        <v>1840</v>
      </c>
      <c r="P2294" t="s">
        <v>3901</v>
      </c>
      <c r="Q2294">
        <v>77</v>
      </c>
      <c r="R2294" t="s">
        <v>438</v>
      </c>
      <c r="S2294">
        <v>1000317</v>
      </c>
      <c r="T2294" t="s">
        <v>4137</v>
      </c>
      <c r="U2294">
        <v>529</v>
      </c>
      <c r="V2294" s="230">
        <v>0</v>
      </c>
      <c r="W2294" s="230" t="s">
        <v>3982</v>
      </c>
      <c r="X2294" s="230">
        <v>28</v>
      </c>
    </row>
    <row r="2295" spans="1:24">
      <c r="A2295">
        <v>2740</v>
      </c>
      <c r="B2295">
        <v>60000000987</v>
      </c>
      <c r="C2295">
        <v>61091000000</v>
      </c>
      <c r="D2295" t="s">
        <v>839</v>
      </c>
      <c r="E2295" t="s">
        <v>453</v>
      </c>
      <c r="F2295">
        <v>73</v>
      </c>
      <c r="G2295" t="s">
        <v>3847</v>
      </c>
      <c r="H2295">
        <v>1</v>
      </c>
      <c r="I2295">
        <v>0.128</v>
      </c>
      <c r="J2295">
        <v>1</v>
      </c>
      <c r="K2295">
        <v>0.128</v>
      </c>
      <c r="L2295" t="s">
        <v>2262</v>
      </c>
      <c r="M2295">
        <v>823</v>
      </c>
      <c r="N2295" t="s">
        <v>436</v>
      </c>
      <c r="O2295">
        <v>1840</v>
      </c>
      <c r="P2295" t="s">
        <v>439</v>
      </c>
      <c r="Q2295">
        <v>9</v>
      </c>
      <c r="R2295" t="s">
        <v>438</v>
      </c>
      <c r="S2295">
        <v>1000317</v>
      </c>
      <c r="T2295" t="s">
        <v>825</v>
      </c>
      <c r="U2295">
        <v>119</v>
      </c>
      <c r="V2295" s="230">
        <v>0</v>
      </c>
      <c r="W2295" s="230" t="s">
        <v>1073</v>
      </c>
      <c r="X2295" s="230">
        <v>8</v>
      </c>
    </row>
    <row r="2296" spans="1:24">
      <c r="A2296">
        <v>2741</v>
      </c>
      <c r="B2296">
        <v>60000000988</v>
      </c>
      <c r="C2296">
        <v>61103099000</v>
      </c>
      <c r="D2296" t="s">
        <v>622</v>
      </c>
      <c r="E2296" t="s">
        <v>341</v>
      </c>
      <c r="F2296">
        <v>18</v>
      </c>
      <c r="G2296" t="s">
        <v>457</v>
      </c>
      <c r="H2296">
        <v>5</v>
      </c>
      <c r="I2296">
        <v>0.502</v>
      </c>
      <c r="J2296">
        <v>1</v>
      </c>
      <c r="K2296">
        <v>0.502</v>
      </c>
      <c r="L2296" t="s">
        <v>2262</v>
      </c>
      <c r="M2296">
        <v>823</v>
      </c>
      <c r="N2296" t="s">
        <v>436</v>
      </c>
      <c r="O2296">
        <v>1840</v>
      </c>
      <c r="P2296" t="s">
        <v>4362</v>
      </c>
      <c r="Q2296" t="s">
        <v>3935</v>
      </c>
      <c r="R2296" t="s">
        <v>438</v>
      </c>
      <c r="S2296">
        <v>1000317</v>
      </c>
      <c r="T2296" t="s">
        <v>810</v>
      </c>
      <c r="U2296">
        <v>122</v>
      </c>
      <c r="V2296" s="230">
        <v>0</v>
      </c>
      <c r="W2296" s="230" t="s">
        <v>1061</v>
      </c>
      <c r="X2296" s="230">
        <v>4</v>
      </c>
    </row>
    <row r="2297" spans="1:24">
      <c r="A2297">
        <v>2742</v>
      </c>
      <c r="B2297">
        <v>60000000989</v>
      </c>
      <c r="C2297">
        <v>62046318000</v>
      </c>
      <c r="D2297" t="s">
        <v>987</v>
      </c>
      <c r="E2297" t="s">
        <v>420</v>
      </c>
      <c r="F2297">
        <v>93</v>
      </c>
      <c r="G2297" t="s">
        <v>3848</v>
      </c>
      <c r="H2297">
        <v>2</v>
      </c>
      <c r="I2297">
        <v>0.32200000000000001</v>
      </c>
      <c r="J2297">
        <v>1</v>
      </c>
      <c r="K2297">
        <v>0.32200000000000001</v>
      </c>
      <c r="L2297" t="s">
        <v>2262</v>
      </c>
      <c r="M2297">
        <v>823</v>
      </c>
      <c r="N2297" t="s">
        <v>436</v>
      </c>
      <c r="O2297">
        <v>1840</v>
      </c>
      <c r="P2297" t="s">
        <v>422</v>
      </c>
      <c r="Q2297" t="s">
        <v>3928</v>
      </c>
      <c r="R2297" t="s">
        <v>438</v>
      </c>
      <c r="S2297">
        <v>1000317</v>
      </c>
      <c r="T2297">
        <v>46</v>
      </c>
      <c r="U2297">
        <v>99</v>
      </c>
      <c r="V2297" s="230">
        <v>0</v>
      </c>
      <c r="W2297" s="230" t="s">
        <v>1077</v>
      </c>
      <c r="X2297" s="230">
        <v>16</v>
      </c>
    </row>
    <row r="2298" spans="1:24">
      <c r="A2298">
        <v>2743</v>
      </c>
      <c r="B2298">
        <v>60000000990</v>
      </c>
      <c r="C2298">
        <v>61091000000</v>
      </c>
      <c r="D2298" t="s">
        <v>839</v>
      </c>
      <c r="E2298" t="s">
        <v>453</v>
      </c>
      <c r="F2298">
        <v>73</v>
      </c>
      <c r="G2298" t="s">
        <v>3847</v>
      </c>
      <c r="H2298">
        <v>1</v>
      </c>
      <c r="I2298">
        <v>0.13400000000000001</v>
      </c>
      <c r="J2298">
        <v>1</v>
      </c>
      <c r="K2298">
        <v>0.13400000000000001</v>
      </c>
      <c r="L2298" t="s">
        <v>2262</v>
      </c>
      <c r="M2298">
        <v>823</v>
      </c>
      <c r="N2298" t="s">
        <v>436</v>
      </c>
      <c r="O2298">
        <v>1840</v>
      </c>
      <c r="P2298" t="s">
        <v>439</v>
      </c>
      <c r="Q2298">
        <v>9</v>
      </c>
      <c r="R2298" t="s">
        <v>438</v>
      </c>
      <c r="S2298">
        <v>1000317</v>
      </c>
      <c r="T2298" t="s">
        <v>810</v>
      </c>
      <c r="U2298">
        <v>122</v>
      </c>
      <c r="V2298" s="230">
        <v>0</v>
      </c>
      <c r="W2298" s="230" t="s">
        <v>3918</v>
      </c>
      <c r="X2298" s="230">
        <v>26</v>
      </c>
    </row>
    <row r="2299" spans="1:24">
      <c r="A2299">
        <v>2744</v>
      </c>
      <c r="B2299">
        <v>60000000991</v>
      </c>
      <c r="C2299">
        <v>61142000000</v>
      </c>
      <c r="D2299" t="s">
        <v>790</v>
      </c>
      <c r="E2299" t="s">
        <v>458</v>
      </c>
      <c r="F2299">
        <v>15</v>
      </c>
      <c r="G2299" t="s">
        <v>3656</v>
      </c>
      <c r="H2299">
        <v>3</v>
      </c>
      <c r="I2299">
        <v>8.2000000000000003E-2</v>
      </c>
      <c r="J2299">
        <v>1</v>
      </c>
      <c r="K2299">
        <v>8.2000000000000003E-2</v>
      </c>
      <c r="L2299" t="s">
        <v>2262</v>
      </c>
      <c r="M2299">
        <v>823</v>
      </c>
      <c r="N2299" t="s">
        <v>436</v>
      </c>
      <c r="O2299">
        <v>1840</v>
      </c>
      <c r="P2299" t="s">
        <v>439</v>
      </c>
      <c r="Q2299">
        <v>9</v>
      </c>
      <c r="R2299" t="s">
        <v>438</v>
      </c>
      <c r="S2299">
        <v>1000317</v>
      </c>
      <c r="T2299" t="s">
        <v>4137</v>
      </c>
      <c r="U2299">
        <v>529</v>
      </c>
      <c r="V2299" s="230">
        <v>0</v>
      </c>
      <c r="W2299" s="230" t="s">
        <v>1050</v>
      </c>
      <c r="X2299" s="230">
        <v>20</v>
      </c>
    </row>
    <row r="2300" spans="1:24">
      <c r="A2300">
        <v>2745</v>
      </c>
      <c r="B2300">
        <v>60000000992</v>
      </c>
      <c r="C2300">
        <v>61103099000</v>
      </c>
      <c r="D2300" t="s">
        <v>502</v>
      </c>
      <c r="E2300" t="s">
        <v>459</v>
      </c>
      <c r="F2300">
        <v>88</v>
      </c>
      <c r="G2300" t="s">
        <v>3848</v>
      </c>
      <c r="H2300">
        <v>2</v>
      </c>
      <c r="I2300">
        <v>0.156</v>
      </c>
      <c r="J2300">
        <v>1</v>
      </c>
      <c r="K2300">
        <v>0.156</v>
      </c>
      <c r="L2300" t="s">
        <v>2262</v>
      </c>
      <c r="M2300">
        <v>823</v>
      </c>
      <c r="N2300" t="s">
        <v>436</v>
      </c>
      <c r="O2300">
        <v>1840</v>
      </c>
      <c r="P2300" t="s">
        <v>4362</v>
      </c>
      <c r="Q2300" t="s">
        <v>3935</v>
      </c>
      <c r="R2300" t="s">
        <v>438</v>
      </c>
      <c r="S2300">
        <v>1000317</v>
      </c>
      <c r="T2300" t="s">
        <v>825</v>
      </c>
      <c r="U2300">
        <v>119</v>
      </c>
      <c r="V2300" s="230">
        <v>0</v>
      </c>
      <c r="W2300" s="230" t="s">
        <v>1046</v>
      </c>
      <c r="X2300" s="230">
        <v>12</v>
      </c>
    </row>
    <row r="2301" spans="1:24">
      <c r="A2301">
        <v>2746</v>
      </c>
      <c r="B2301">
        <v>60000000993</v>
      </c>
      <c r="C2301">
        <v>61124190000</v>
      </c>
      <c r="D2301" t="s">
        <v>791</v>
      </c>
      <c r="E2301" t="s">
        <v>4447</v>
      </c>
      <c r="F2301">
        <v>49</v>
      </c>
      <c r="G2301" t="s">
        <v>3848</v>
      </c>
      <c r="H2301">
        <v>2</v>
      </c>
      <c r="I2301">
        <v>5.8000000000000003E-2</v>
      </c>
      <c r="J2301">
        <v>1</v>
      </c>
      <c r="K2301">
        <v>5.8000000000000003E-2</v>
      </c>
      <c r="L2301" t="s">
        <v>2262</v>
      </c>
      <c r="M2301">
        <v>823</v>
      </c>
      <c r="N2301" t="s">
        <v>436</v>
      </c>
      <c r="O2301">
        <v>1840</v>
      </c>
      <c r="P2301" t="s">
        <v>422</v>
      </c>
      <c r="Q2301" t="s">
        <v>3928</v>
      </c>
      <c r="R2301" t="s">
        <v>438</v>
      </c>
      <c r="S2301">
        <v>1000317</v>
      </c>
      <c r="T2301" t="s">
        <v>810</v>
      </c>
      <c r="U2301">
        <v>122</v>
      </c>
      <c r="V2301" s="230">
        <v>0</v>
      </c>
      <c r="W2301" s="230" t="s">
        <v>1061</v>
      </c>
      <c r="X2301" s="230">
        <v>4</v>
      </c>
    </row>
    <row r="2302" spans="1:24">
      <c r="A2302">
        <v>2747</v>
      </c>
      <c r="B2302">
        <v>60000000994</v>
      </c>
      <c r="C2302">
        <v>61091000000</v>
      </c>
      <c r="D2302" t="s">
        <v>856</v>
      </c>
      <c r="E2302" t="s">
        <v>453</v>
      </c>
      <c r="F2302">
        <v>73</v>
      </c>
      <c r="G2302" t="s">
        <v>3848</v>
      </c>
      <c r="H2302">
        <v>2</v>
      </c>
      <c r="I2302">
        <v>0.128</v>
      </c>
      <c r="J2302">
        <v>1</v>
      </c>
      <c r="K2302">
        <v>0.128</v>
      </c>
      <c r="L2302" t="s">
        <v>2262</v>
      </c>
      <c r="M2302">
        <v>823</v>
      </c>
      <c r="N2302" t="s">
        <v>436</v>
      </c>
      <c r="O2302">
        <v>1840</v>
      </c>
      <c r="P2302" t="s">
        <v>439</v>
      </c>
      <c r="Q2302">
        <v>9</v>
      </c>
      <c r="R2302" t="s">
        <v>438</v>
      </c>
      <c r="S2302">
        <v>1000317</v>
      </c>
      <c r="T2302" t="s">
        <v>825</v>
      </c>
      <c r="U2302">
        <v>119</v>
      </c>
      <c r="V2302" s="230">
        <v>0</v>
      </c>
      <c r="W2302" s="230" t="s">
        <v>1050</v>
      </c>
      <c r="X2302" s="230">
        <v>20</v>
      </c>
    </row>
    <row r="2303" spans="1:24">
      <c r="A2303">
        <v>2748</v>
      </c>
      <c r="B2303">
        <v>60000000995</v>
      </c>
      <c r="C2303">
        <v>61091000000</v>
      </c>
      <c r="D2303" t="s">
        <v>839</v>
      </c>
      <c r="E2303" t="s">
        <v>453</v>
      </c>
      <c r="F2303">
        <v>73</v>
      </c>
      <c r="G2303" t="s">
        <v>3847</v>
      </c>
      <c r="H2303">
        <v>1</v>
      </c>
      <c r="I2303">
        <v>0.16400000000000001</v>
      </c>
      <c r="J2303">
        <v>1</v>
      </c>
      <c r="K2303">
        <v>0.16400000000000001</v>
      </c>
      <c r="L2303" t="s">
        <v>2262</v>
      </c>
      <c r="M2303">
        <v>823</v>
      </c>
      <c r="N2303" t="s">
        <v>436</v>
      </c>
      <c r="O2303">
        <v>1840</v>
      </c>
      <c r="P2303" t="s">
        <v>439</v>
      </c>
      <c r="Q2303">
        <v>9</v>
      </c>
      <c r="R2303" t="s">
        <v>438</v>
      </c>
      <c r="S2303">
        <v>1000317</v>
      </c>
      <c r="T2303" t="s">
        <v>978</v>
      </c>
      <c r="U2303">
        <v>126</v>
      </c>
      <c r="V2303" s="230">
        <v>0</v>
      </c>
      <c r="W2303" s="230" t="s">
        <v>1050</v>
      </c>
      <c r="X2303" s="230">
        <v>20</v>
      </c>
    </row>
    <row r="2304" spans="1:24">
      <c r="A2304">
        <v>2749</v>
      </c>
      <c r="B2304">
        <v>60000000996</v>
      </c>
      <c r="C2304">
        <v>61034300090</v>
      </c>
      <c r="D2304" t="s">
        <v>1008</v>
      </c>
      <c r="E2304" t="s">
        <v>442</v>
      </c>
      <c r="F2304">
        <v>24</v>
      </c>
      <c r="G2304" t="s">
        <v>3847</v>
      </c>
      <c r="H2304">
        <v>1</v>
      </c>
      <c r="I2304">
        <v>0.20799999999999999</v>
      </c>
      <c r="J2304">
        <v>1</v>
      </c>
      <c r="K2304">
        <v>0.20799999999999999</v>
      </c>
      <c r="L2304" t="s">
        <v>2262</v>
      </c>
      <c r="M2304">
        <v>823</v>
      </c>
      <c r="N2304" t="s">
        <v>436</v>
      </c>
      <c r="O2304">
        <v>1840</v>
      </c>
      <c r="P2304" t="s">
        <v>4363</v>
      </c>
      <c r="Q2304" t="s">
        <v>4372</v>
      </c>
      <c r="R2304" t="s">
        <v>438</v>
      </c>
      <c r="S2304">
        <v>1000317</v>
      </c>
      <c r="T2304" t="s">
        <v>821</v>
      </c>
      <c r="U2304">
        <v>3</v>
      </c>
      <c r="V2304" s="230">
        <v>0</v>
      </c>
      <c r="W2304" s="230" t="s">
        <v>3918</v>
      </c>
      <c r="X2304" s="230">
        <v>26</v>
      </c>
    </row>
    <row r="2305" spans="1:24">
      <c r="A2305">
        <v>2750</v>
      </c>
      <c r="B2305">
        <v>60000000997</v>
      </c>
      <c r="C2305">
        <v>61091000000</v>
      </c>
      <c r="D2305" t="s">
        <v>856</v>
      </c>
      <c r="E2305" t="s">
        <v>453</v>
      </c>
      <c r="F2305">
        <v>73</v>
      </c>
      <c r="G2305" t="s">
        <v>3848</v>
      </c>
      <c r="H2305">
        <v>2</v>
      </c>
      <c r="I2305">
        <v>0.13400000000000001</v>
      </c>
      <c r="J2305">
        <v>1</v>
      </c>
      <c r="K2305">
        <v>0.13400000000000001</v>
      </c>
      <c r="L2305" t="s">
        <v>2262</v>
      </c>
      <c r="M2305">
        <v>823</v>
      </c>
      <c r="N2305" t="s">
        <v>436</v>
      </c>
      <c r="O2305">
        <v>1840</v>
      </c>
      <c r="P2305" t="s">
        <v>439</v>
      </c>
      <c r="Q2305">
        <v>9</v>
      </c>
      <c r="R2305" t="s">
        <v>438</v>
      </c>
      <c r="S2305">
        <v>1000317</v>
      </c>
      <c r="T2305" t="s">
        <v>821</v>
      </c>
      <c r="U2305">
        <v>3</v>
      </c>
      <c r="V2305" s="230">
        <v>0</v>
      </c>
      <c r="W2305" s="230" t="s">
        <v>1073</v>
      </c>
      <c r="X2305" s="230">
        <v>8</v>
      </c>
    </row>
    <row r="2306" spans="1:24">
      <c r="A2306">
        <v>2751</v>
      </c>
      <c r="B2306">
        <v>60000000998</v>
      </c>
      <c r="C2306">
        <v>61045300000</v>
      </c>
      <c r="D2306" t="s">
        <v>495</v>
      </c>
      <c r="E2306" t="s">
        <v>443</v>
      </c>
      <c r="F2306">
        <v>53</v>
      </c>
      <c r="G2306" t="s">
        <v>3848</v>
      </c>
      <c r="H2306">
        <v>2</v>
      </c>
      <c r="I2306">
        <v>0.14399999999999999</v>
      </c>
      <c r="J2306">
        <v>1</v>
      </c>
      <c r="K2306">
        <v>0.14399999999999999</v>
      </c>
      <c r="L2306" t="s">
        <v>2262</v>
      </c>
      <c r="M2306">
        <v>823</v>
      </c>
      <c r="N2306" t="s">
        <v>436</v>
      </c>
      <c r="O2306">
        <v>1840</v>
      </c>
      <c r="P2306" t="s">
        <v>422</v>
      </c>
      <c r="Q2306" t="s">
        <v>3928</v>
      </c>
      <c r="R2306" t="s">
        <v>438</v>
      </c>
      <c r="S2306">
        <v>1000317</v>
      </c>
      <c r="T2306" t="s">
        <v>810</v>
      </c>
      <c r="U2306">
        <v>122</v>
      </c>
      <c r="V2306" s="230">
        <v>0</v>
      </c>
      <c r="W2306" s="230" t="s">
        <v>936</v>
      </c>
      <c r="X2306" s="230">
        <v>22</v>
      </c>
    </row>
    <row r="2307" spans="1:24">
      <c r="A2307">
        <v>2752</v>
      </c>
      <c r="B2307">
        <v>60000000999</v>
      </c>
      <c r="C2307">
        <v>61099090000</v>
      </c>
      <c r="D2307" t="s">
        <v>1120</v>
      </c>
      <c r="E2307" t="s">
        <v>453</v>
      </c>
      <c r="F2307">
        <v>73</v>
      </c>
      <c r="G2307" t="s">
        <v>3656</v>
      </c>
      <c r="H2307">
        <v>3</v>
      </c>
      <c r="I2307">
        <v>7.8E-2</v>
      </c>
      <c r="J2307">
        <v>1</v>
      </c>
      <c r="K2307">
        <v>7.8E-2</v>
      </c>
      <c r="L2307" t="s">
        <v>2262</v>
      </c>
      <c r="M2307">
        <v>823</v>
      </c>
      <c r="N2307" t="s">
        <v>436</v>
      </c>
      <c r="O2307">
        <v>1840</v>
      </c>
      <c r="P2307" t="s">
        <v>445</v>
      </c>
      <c r="Q2307">
        <v>70</v>
      </c>
      <c r="R2307" t="s">
        <v>438</v>
      </c>
      <c r="S2307">
        <v>1000317</v>
      </c>
      <c r="T2307" t="s">
        <v>4153</v>
      </c>
      <c r="U2307">
        <v>472</v>
      </c>
      <c r="V2307" s="230">
        <v>0</v>
      </c>
      <c r="W2307" s="230" t="s">
        <v>1144</v>
      </c>
      <c r="X2307" s="230">
        <v>23</v>
      </c>
    </row>
    <row r="2308" spans="1:24">
      <c r="A2308">
        <v>2753</v>
      </c>
      <c r="B2308">
        <v>60000001000</v>
      </c>
      <c r="C2308">
        <v>61099020000</v>
      </c>
      <c r="D2308" t="s">
        <v>508</v>
      </c>
      <c r="E2308" t="s">
        <v>453</v>
      </c>
      <c r="F2308">
        <v>73</v>
      </c>
      <c r="G2308" t="s">
        <v>3848</v>
      </c>
      <c r="H2308">
        <v>2</v>
      </c>
      <c r="I2308">
        <v>5.3999999999999999E-2</v>
      </c>
      <c r="J2308">
        <v>1</v>
      </c>
      <c r="K2308">
        <v>5.3999999999999999E-2</v>
      </c>
      <c r="L2308" t="s">
        <v>2262</v>
      </c>
      <c r="M2308">
        <v>823</v>
      </c>
      <c r="N2308" t="s">
        <v>436</v>
      </c>
      <c r="O2308">
        <v>1840</v>
      </c>
      <c r="P2308" t="s">
        <v>422</v>
      </c>
      <c r="Q2308" t="s">
        <v>3928</v>
      </c>
      <c r="R2308" t="s">
        <v>438</v>
      </c>
      <c r="S2308">
        <v>1000317</v>
      </c>
      <c r="T2308" t="s">
        <v>858</v>
      </c>
      <c r="U2308">
        <v>1</v>
      </c>
      <c r="V2308" s="230">
        <v>0</v>
      </c>
      <c r="W2308" s="230" t="s">
        <v>1038</v>
      </c>
      <c r="X2308" s="230">
        <v>5</v>
      </c>
    </row>
    <row r="2309" spans="1:24">
      <c r="A2309">
        <v>2754</v>
      </c>
      <c r="B2309">
        <v>60000001001</v>
      </c>
      <c r="C2309">
        <v>61124190000</v>
      </c>
      <c r="D2309" t="s">
        <v>793</v>
      </c>
      <c r="E2309" t="s">
        <v>462</v>
      </c>
      <c r="F2309">
        <v>47</v>
      </c>
      <c r="G2309" t="s">
        <v>3848</v>
      </c>
      <c r="H2309">
        <v>2</v>
      </c>
      <c r="I2309">
        <v>6.2E-2</v>
      </c>
      <c r="J2309">
        <v>1</v>
      </c>
      <c r="K2309">
        <v>6.2E-2</v>
      </c>
      <c r="L2309" t="s">
        <v>2262</v>
      </c>
      <c r="M2309">
        <v>823</v>
      </c>
      <c r="N2309" t="s">
        <v>436</v>
      </c>
      <c r="O2309">
        <v>1840</v>
      </c>
      <c r="P2309" t="s">
        <v>422</v>
      </c>
      <c r="Q2309" t="s">
        <v>3928</v>
      </c>
      <c r="R2309" t="s">
        <v>438</v>
      </c>
      <c r="S2309">
        <v>1000317</v>
      </c>
      <c r="T2309" t="s">
        <v>858</v>
      </c>
      <c r="U2309">
        <v>1</v>
      </c>
      <c r="V2309" s="230">
        <v>0</v>
      </c>
      <c r="W2309" s="230" t="s">
        <v>1107</v>
      </c>
      <c r="X2309" s="230">
        <v>1</v>
      </c>
    </row>
    <row r="2310" spans="1:24">
      <c r="A2310">
        <v>2755</v>
      </c>
      <c r="B2310">
        <v>60000001002</v>
      </c>
      <c r="C2310">
        <v>64029950000</v>
      </c>
      <c r="D2310" t="s">
        <v>2018</v>
      </c>
      <c r="E2310" t="s">
        <v>454</v>
      </c>
      <c r="F2310">
        <v>310</v>
      </c>
      <c r="G2310" t="s">
        <v>3848</v>
      </c>
      <c r="H2310">
        <v>2</v>
      </c>
      <c r="I2310">
        <v>0.26400000000000001</v>
      </c>
      <c r="J2310">
        <v>1</v>
      </c>
      <c r="K2310">
        <v>0.26400000000000001</v>
      </c>
      <c r="L2310" t="s">
        <v>2262</v>
      </c>
      <c r="M2310">
        <v>823</v>
      </c>
      <c r="N2310" t="s">
        <v>436</v>
      </c>
      <c r="O2310">
        <v>1840</v>
      </c>
      <c r="P2310" t="s">
        <v>4301</v>
      </c>
      <c r="Q2310" t="s">
        <v>4282</v>
      </c>
      <c r="R2310" t="s">
        <v>438</v>
      </c>
      <c r="S2310">
        <v>1000317</v>
      </c>
      <c r="T2310">
        <v>37</v>
      </c>
      <c r="U2310">
        <v>282</v>
      </c>
      <c r="V2310" s="230">
        <v>0</v>
      </c>
      <c r="W2310" s="230" t="s">
        <v>1050</v>
      </c>
      <c r="X2310" s="230">
        <v>20</v>
      </c>
    </row>
    <row r="2311" spans="1:24">
      <c r="A2311">
        <v>2756</v>
      </c>
      <c r="B2311">
        <v>60000001003</v>
      </c>
      <c r="C2311">
        <v>61044300000</v>
      </c>
      <c r="D2311" t="s">
        <v>541</v>
      </c>
      <c r="E2311" t="s">
        <v>426</v>
      </c>
      <c r="F2311">
        <v>43</v>
      </c>
      <c r="G2311" t="s">
        <v>3848</v>
      </c>
      <c r="H2311">
        <v>2</v>
      </c>
      <c r="I2311">
        <v>0.39800000000000002</v>
      </c>
      <c r="J2311">
        <v>1</v>
      </c>
      <c r="K2311">
        <v>0.39800000000000002</v>
      </c>
      <c r="L2311" t="s">
        <v>2262</v>
      </c>
      <c r="M2311">
        <v>823</v>
      </c>
      <c r="N2311" t="s">
        <v>436</v>
      </c>
      <c r="O2311">
        <v>1840</v>
      </c>
      <c r="P2311" t="s">
        <v>464</v>
      </c>
      <c r="Q2311" t="s">
        <v>4356</v>
      </c>
      <c r="R2311" t="s">
        <v>438</v>
      </c>
      <c r="S2311">
        <v>1000317</v>
      </c>
      <c r="T2311" t="s">
        <v>978</v>
      </c>
      <c r="U2311">
        <v>126</v>
      </c>
      <c r="V2311" s="230">
        <v>0</v>
      </c>
      <c r="W2311" s="230" t="s">
        <v>1073</v>
      </c>
      <c r="X2311" s="230">
        <v>8</v>
      </c>
    </row>
    <row r="2312" spans="1:24">
      <c r="A2312">
        <v>2757</v>
      </c>
      <c r="B2312">
        <v>60000001004</v>
      </c>
      <c r="C2312">
        <v>61091000000</v>
      </c>
      <c r="D2312" t="s">
        <v>856</v>
      </c>
      <c r="E2312" t="s">
        <v>3955</v>
      </c>
      <c r="F2312">
        <v>20</v>
      </c>
      <c r="G2312" t="s">
        <v>3656</v>
      </c>
      <c r="H2312">
        <v>3</v>
      </c>
      <c r="I2312">
        <v>4.2000000000000003E-2</v>
      </c>
      <c r="J2312">
        <v>1</v>
      </c>
      <c r="K2312">
        <v>4.2000000000000003E-2</v>
      </c>
      <c r="L2312" t="s">
        <v>2262</v>
      </c>
      <c r="M2312">
        <v>823</v>
      </c>
      <c r="N2312" t="s">
        <v>436</v>
      </c>
      <c r="O2312">
        <v>1840</v>
      </c>
      <c r="P2312" t="s">
        <v>439</v>
      </c>
      <c r="Q2312">
        <v>9</v>
      </c>
      <c r="R2312" t="s">
        <v>438</v>
      </c>
      <c r="S2312">
        <v>1000317</v>
      </c>
      <c r="T2312" t="s">
        <v>4137</v>
      </c>
      <c r="U2312">
        <v>529</v>
      </c>
      <c r="V2312" s="230">
        <v>0</v>
      </c>
      <c r="W2312" s="230" t="s">
        <v>1046</v>
      </c>
      <c r="X2312" s="230">
        <v>12</v>
      </c>
    </row>
    <row r="2313" spans="1:24" hidden="1">
      <c r="A2313">
        <v>2758</v>
      </c>
      <c r="B2313">
        <v>60000001005</v>
      </c>
      <c r="C2313">
        <v>61043300000</v>
      </c>
      <c r="D2313" t="s">
        <v>569</v>
      </c>
      <c r="E2313" t="s">
        <v>466</v>
      </c>
      <c r="F2313">
        <v>153</v>
      </c>
      <c r="G2313" t="s">
        <v>3848</v>
      </c>
      <c r="H2313">
        <v>2</v>
      </c>
      <c r="I2313">
        <v>0.67800000000000005</v>
      </c>
      <c r="J2313">
        <v>1</v>
      </c>
      <c r="K2313">
        <v>0.67800000000000005</v>
      </c>
      <c r="L2313" t="s">
        <v>2171</v>
      </c>
      <c r="M2313">
        <v>497</v>
      </c>
      <c r="N2313" t="s">
        <v>468</v>
      </c>
      <c r="O2313">
        <v>1760</v>
      </c>
      <c r="P2313" t="s">
        <v>422</v>
      </c>
      <c r="Q2313" t="s">
        <v>3928</v>
      </c>
      <c r="R2313" t="s">
        <v>467</v>
      </c>
      <c r="S2313">
        <v>1000323</v>
      </c>
      <c r="T2313">
        <v>48</v>
      </c>
      <c r="U2313">
        <v>101</v>
      </c>
      <c r="V2313" s="230">
        <v>159.9</v>
      </c>
      <c r="W2313" s="230" t="s">
        <v>3980</v>
      </c>
      <c r="X2313" s="230">
        <v>25</v>
      </c>
    </row>
    <row r="2314" spans="1:24" hidden="1">
      <c r="A2314">
        <v>2759</v>
      </c>
      <c r="B2314">
        <v>60000001006</v>
      </c>
      <c r="C2314">
        <v>61043300000</v>
      </c>
      <c r="D2314" t="s">
        <v>569</v>
      </c>
      <c r="E2314" t="s">
        <v>466</v>
      </c>
      <c r="F2314">
        <v>153</v>
      </c>
      <c r="G2314" t="s">
        <v>3848</v>
      </c>
      <c r="H2314">
        <v>2</v>
      </c>
      <c r="I2314">
        <v>0.64200000000000002</v>
      </c>
      <c r="J2314">
        <v>1</v>
      </c>
      <c r="K2314">
        <v>0.64200000000000002</v>
      </c>
      <c r="L2314" t="s">
        <v>2171</v>
      </c>
      <c r="M2314">
        <v>497</v>
      </c>
      <c r="N2314" t="s">
        <v>468</v>
      </c>
      <c r="O2314">
        <v>1760</v>
      </c>
      <c r="P2314" t="s">
        <v>425</v>
      </c>
      <c r="Q2314">
        <v>37</v>
      </c>
      <c r="R2314" t="s">
        <v>467</v>
      </c>
      <c r="S2314">
        <v>1000323</v>
      </c>
      <c r="T2314">
        <v>48</v>
      </c>
      <c r="U2314">
        <v>101</v>
      </c>
      <c r="V2314" s="230">
        <v>169.9</v>
      </c>
      <c r="W2314" s="230" t="s">
        <v>1048</v>
      </c>
      <c r="X2314" s="230">
        <v>4</v>
      </c>
    </row>
    <row r="2315" spans="1:24" hidden="1">
      <c r="A2315">
        <v>2760</v>
      </c>
      <c r="B2315">
        <v>60000001007</v>
      </c>
      <c r="C2315">
        <v>61043300000</v>
      </c>
      <c r="D2315" t="s">
        <v>569</v>
      </c>
      <c r="E2315" t="s">
        <v>466</v>
      </c>
      <c r="F2315">
        <v>153</v>
      </c>
      <c r="G2315" t="s">
        <v>3848</v>
      </c>
      <c r="H2315">
        <v>2</v>
      </c>
      <c r="I2315">
        <v>0.46400000000000002</v>
      </c>
      <c r="J2315">
        <v>1</v>
      </c>
      <c r="K2315">
        <v>0.46400000000000002</v>
      </c>
      <c r="L2315" t="s">
        <v>2171</v>
      </c>
      <c r="M2315">
        <v>497</v>
      </c>
      <c r="N2315" t="s">
        <v>468</v>
      </c>
      <c r="O2315">
        <v>1760</v>
      </c>
      <c r="P2315" t="s">
        <v>3951</v>
      </c>
      <c r="Q2315" t="s">
        <v>3937</v>
      </c>
      <c r="R2315" t="s">
        <v>467</v>
      </c>
      <c r="S2315">
        <v>1000323</v>
      </c>
      <c r="T2315" t="s">
        <v>821</v>
      </c>
      <c r="U2315">
        <v>3</v>
      </c>
      <c r="V2315" s="230">
        <v>129.9</v>
      </c>
      <c r="W2315" s="230" t="s">
        <v>1109</v>
      </c>
      <c r="X2315" s="230">
        <v>9</v>
      </c>
    </row>
    <row r="2316" spans="1:24" hidden="1">
      <c r="A2316">
        <v>2761</v>
      </c>
      <c r="B2316">
        <v>60000001008</v>
      </c>
      <c r="C2316">
        <v>61044300000</v>
      </c>
      <c r="D2316" t="s">
        <v>541</v>
      </c>
      <c r="E2316" t="s">
        <v>426</v>
      </c>
      <c r="F2316">
        <v>43</v>
      </c>
      <c r="G2316" t="s">
        <v>3848</v>
      </c>
      <c r="H2316">
        <v>2</v>
      </c>
      <c r="I2316">
        <v>0.51800000000000002</v>
      </c>
      <c r="J2316">
        <v>1</v>
      </c>
      <c r="K2316">
        <v>0.51800000000000002</v>
      </c>
      <c r="L2316" t="s">
        <v>2171</v>
      </c>
      <c r="M2316">
        <v>497</v>
      </c>
      <c r="N2316" t="s">
        <v>468</v>
      </c>
      <c r="O2316">
        <v>1760</v>
      </c>
      <c r="P2316" t="s">
        <v>4279</v>
      </c>
      <c r="Q2316" t="s">
        <v>4280</v>
      </c>
      <c r="R2316" t="s">
        <v>467</v>
      </c>
      <c r="S2316">
        <v>1000323</v>
      </c>
      <c r="T2316" t="s">
        <v>828</v>
      </c>
      <c r="U2316">
        <v>124</v>
      </c>
      <c r="V2316" s="230">
        <v>119.9</v>
      </c>
      <c r="W2316" s="230" t="s">
        <v>1038</v>
      </c>
      <c r="X2316" s="230">
        <v>5</v>
      </c>
    </row>
    <row r="2317" spans="1:24" hidden="1">
      <c r="A2317">
        <v>2762</v>
      </c>
      <c r="B2317">
        <v>60000001009</v>
      </c>
      <c r="C2317">
        <v>61046900090</v>
      </c>
      <c r="D2317" t="s">
        <v>613</v>
      </c>
      <c r="E2317" t="s">
        <v>442</v>
      </c>
      <c r="F2317">
        <v>24</v>
      </c>
      <c r="G2317" t="s">
        <v>3848</v>
      </c>
      <c r="H2317">
        <v>2</v>
      </c>
      <c r="I2317">
        <v>0.188</v>
      </c>
      <c r="J2317">
        <v>1</v>
      </c>
      <c r="K2317">
        <v>0.188</v>
      </c>
      <c r="L2317" t="s">
        <v>2171</v>
      </c>
      <c r="M2317">
        <v>497</v>
      </c>
      <c r="N2317" t="s">
        <v>468</v>
      </c>
      <c r="O2317">
        <v>1760</v>
      </c>
      <c r="P2317" t="s">
        <v>4303</v>
      </c>
      <c r="Q2317" t="s">
        <v>4274</v>
      </c>
      <c r="R2317" t="s">
        <v>467</v>
      </c>
      <c r="S2317">
        <v>1000323</v>
      </c>
      <c r="T2317" t="s">
        <v>858</v>
      </c>
      <c r="U2317">
        <v>1</v>
      </c>
      <c r="V2317" s="230">
        <v>79.900000000000006</v>
      </c>
      <c r="W2317" s="230" t="s">
        <v>1077</v>
      </c>
      <c r="X2317" s="230">
        <v>16</v>
      </c>
    </row>
    <row r="2318" spans="1:24" hidden="1">
      <c r="A2318">
        <v>2763</v>
      </c>
      <c r="B2318">
        <v>60000001012</v>
      </c>
      <c r="C2318">
        <v>62046318000</v>
      </c>
      <c r="D2318" t="s">
        <v>511</v>
      </c>
      <c r="E2318" t="s">
        <v>420</v>
      </c>
      <c r="F2318">
        <v>93</v>
      </c>
      <c r="G2318" t="s">
        <v>3848</v>
      </c>
      <c r="H2318">
        <v>2</v>
      </c>
      <c r="I2318">
        <v>0.32</v>
      </c>
      <c r="J2318">
        <v>1</v>
      </c>
      <c r="K2318">
        <v>0.32</v>
      </c>
      <c r="L2318" t="s">
        <v>2171</v>
      </c>
      <c r="M2318">
        <v>497</v>
      </c>
      <c r="N2318" t="s">
        <v>468</v>
      </c>
      <c r="O2318">
        <v>1760</v>
      </c>
      <c r="P2318" t="s">
        <v>4275</v>
      </c>
      <c r="Q2318" t="s">
        <v>4276</v>
      </c>
      <c r="R2318" t="s">
        <v>467</v>
      </c>
      <c r="S2318">
        <v>1000323</v>
      </c>
      <c r="T2318" t="s">
        <v>821</v>
      </c>
      <c r="U2318">
        <v>3</v>
      </c>
      <c r="V2318" s="230">
        <v>89.9</v>
      </c>
      <c r="W2318" s="230" t="s">
        <v>1109</v>
      </c>
      <c r="X2318" s="230">
        <v>9</v>
      </c>
    </row>
    <row r="2319" spans="1:24" hidden="1">
      <c r="A2319">
        <v>2764</v>
      </c>
      <c r="B2319">
        <v>60000001013</v>
      </c>
      <c r="C2319">
        <v>61062000000</v>
      </c>
      <c r="D2319" t="s">
        <v>977</v>
      </c>
      <c r="E2319" t="s">
        <v>444</v>
      </c>
      <c r="F2319">
        <v>82</v>
      </c>
      <c r="G2319" t="s">
        <v>3848</v>
      </c>
      <c r="H2319">
        <v>2</v>
      </c>
      <c r="I2319">
        <v>0.35199999999999998</v>
      </c>
      <c r="J2319">
        <v>1</v>
      </c>
      <c r="K2319">
        <v>0.35199999999999998</v>
      </c>
      <c r="L2319" t="s">
        <v>2171</v>
      </c>
      <c r="M2319">
        <v>497</v>
      </c>
      <c r="N2319" t="s">
        <v>468</v>
      </c>
      <c r="O2319">
        <v>1760</v>
      </c>
      <c r="P2319" t="s">
        <v>425</v>
      </c>
      <c r="Q2319">
        <v>37</v>
      </c>
      <c r="R2319" t="s">
        <v>467</v>
      </c>
      <c r="S2319">
        <v>1000323</v>
      </c>
      <c r="T2319" t="s">
        <v>825</v>
      </c>
      <c r="U2319">
        <v>119</v>
      </c>
      <c r="V2319" s="230">
        <v>89.9</v>
      </c>
      <c r="W2319" s="230" t="s">
        <v>1077</v>
      </c>
      <c r="X2319" s="230">
        <v>16</v>
      </c>
    </row>
    <row r="2320" spans="1:24" hidden="1">
      <c r="A2320">
        <v>2765</v>
      </c>
      <c r="B2320">
        <v>60000001017</v>
      </c>
      <c r="C2320">
        <v>61046200000</v>
      </c>
      <c r="D2320" t="s">
        <v>2019</v>
      </c>
      <c r="E2320" t="s">
        <v>4304</v>
      </c>
      <c r="F2320">
        <v>456</v>
      </c>
      <c r="G2320" t="s">
        <v>3848</v>
      </c>
      <c r="H2320">
        <v>2</v>
      </c>
      <c r="I2320">
        <v>0.11600000000000001</v>
      </c>
      <c r="J2320">
        <v>1</v>
      </c>
      <c r="K2320">
        <v>0.11600000000000001</v>
      </c>
      <c r="L2320" t="s">
        <v>2171</v>
      </c>
      <c r="M2320">
        <v>497</v>
      </c>
      <c r="N2320" t="s">
        <v>468</v>
      </c>
      <c r="O2320">
        <v>1760</v>
      </c>
      <c r="P2320" t="s">
        <v>439</v>
      </c>
      <c r="Q2320">
        <v>9</v>
      </c>
      <c r="R2320" t="s">
        <v>467</v>
      </c>
      <c r="S2320">
        <v>1000323</v>
      </c>
      <c r="T2320" t="s">
        <v>810</v>
      </c>
      <c r="U2320">
        <v>122</v>
      </c>
      <c r="V2320" s="230">
        <v>49.9</v>
      </c>
      <c r="W2320" s="230" t="s">
        <v>1046</v>
      </c>
      <c r="X2320" s="230">
        <v>12</v>
      </c>
    </row>
    <row r="2321" spans="1:24" hidden="1">
      <c r="A2321">
        <v>2766</v>
      </c>
      <c r="B2321">
        <v>60000001019</v>
      </c>
      <c r="C2321">
        <v>61044300000</v>
      </c>
      <c r="D2321" t="s">
        <v>541</v>
      </c>
      <c r="E2321" t="s">
        <v>426</v>
      </c>
      <c r="F2321">
        <v>43</v>
      </c>
      <c r="G2321" t="s">
        <v>3848</v>
      </c>
      <c r="H2321">
        <v>2</v>
      </c>
      <c r="I2321">
        <v>0.52400000000000002</v>
      </c>
      <c r="J2321">
        <v>1</v>
      </c>
      <c r="K2321">
        <v>0.52400000000000002</v>
      </c>
      <c r="L2321" t="s">
        <v>2171</v>
      </c>
      <c r="M2321">
        <v>497</v>
      </c>
      <c r="N2321" t="s">
        <v>468</v>
      </c>
      <c r="O2321">
        <v>1760</v>
      </c>
      <c r="P2321" t="s">
        <v>4277</v>
      </c>
      <c r="Q2321" t="s">
        <v>4278</v>
      </c>
      <c r="R2321" t="s">
        <v>467</v>
      </c>
      <c r="S2321">
        <v>1000323</v>
      </c>
      <c r="T2321">
        <v>58</v>
      </c>
      <c r="U2321">
        <v>219</v>
      </c>
      <c r="V2321" s="230">
        <v>189.9</v>
      </c>
      <c r="W2321" s="230" t="s">
        <v>3980</v>
      </c>
      <c r="X2321" s="230">
        <v>25</v>
      </c>
    </row>
    <row r="2322" spans="1:24" hidden="1">
      <c r="A2322">
        <v>2767</v>
      </c>
      <c r="B2322">
        <v>60000001020</v>
      </c>
      <c r="C2322">
        <v>61062000000</v>
      </c>
      <c r="D2322" t="s">
        <v>977</v>
      </c>
      <c r="E2322" t="s">
        <v>444</v>
      </c>
      <c r="F2322">
        <v>82</v>
      </c>
      <c r="G2322" t="s">
        <v>3848</v>
      </c>
      <c r="H2322">
        <v>2</v>
      </c>
      <c r="I2322">
        <v>0.17799999999999999</v>
      </c>
      <c r="J2322">
        <v>1</v>
      </c>
      <c r="K2322">
        <v>0.17799999999999999</v>
      </c>
      <c r="L2322" t="s">
        <v>2171</v>
      </c>
      <c r="M2322">
        <v>497</v>
      </c>
      <c r="N2322" t="s">
        <v>468</v>
      </c>
      <c r="O2322">
        <v>1760</v>
      </c>
      <c r="P2322" t="s">
        <v>425</v>
      </c>
      <c r="Q2322">
        <v>37</v>
      </c>
      <c r="R2322" t="s">
        <v>467</v>
      </c>
      <c r="S2322">
        <v>1000323</v>
      </c>
      <c r="T2322" t="s">
        <v>828</v>
      </c>
      <c r="U2322">
        <v>124</v>
      </c>
      <c r="V2322" s="230">
        <v>69.900000000000006</v>
      </c>
      <c r="W2322" s="230" t="s">
        <v>1144</v>
      </c>
      <c r="X2322" s="230">
        <v>23</v>
      </c>
    </row>
    <row r="2323" spans="1:24" hidden="1">
      <c r="A2323">
        <v>2768</v>
      </c>
      <c r="B2323">
        <v>60000001021</v>
      </c>
      <c r="C2323">
        <v>61044300000</v>
      </c>
      <c r="D2323" t="s">
        <v>541</v>
      </c>
      <c r="E2323" t="s">
        <v>426</v>
      </c>
      <c r="F2323">
        <v>43</v>
      </c>
      <c r="G2323" t="s">
        <v>3848</v>
      </c>
      <c r="H2323">
        <v>2</v>
      </c>
      <c r="I2323">
        <v>0.29599999999999999</v>
      </c>
      <c r="J2323">
        <v>1</v>
      </c>
      <c r="K2323">
        <v>0.29599999999999999</v>
      </c>
      <c r="L2323" t="s">
        <v>2171</v>
      </c>
      <c r="M2323">
        <v>497</v>
      </c>
      <c r="N2323" t="s">
        <v>468</v>
      </c>
      <c r="O2323">
        <v>1760</v>
      </c>
      <c r="P2323" t="s">
        <v>422</v>
      </c>
      <c r="Q2323" t="s">
        <v>3928</v>
      </c>
      <c r="R2323" t="s">
        <v>467</v>
      </c>
      <c r="S2323">
        <v>1000323</v>
      </c>
      <c r="T2323" t="s">
        <v>858</v>
      </c>
      <c r="U2323">
        <v>1</v>
      </c>
      <c r="V2323" s="230">
        <v>99.9</v>
      </c>
      <c r="W2323" s="230" t="s">
        <v>1050</v>
      </c>
      <c r="X2323" s="230">
        <v>20</v>
      </c>
    </row>
    <row r="2324" spans="1:24" hidden="1">
      <c r="A2324">
        <v>2769</v>
      </c>
      <c r="B2324">
        <v>60000001022</v>
      </c>
      <c r="C2324">
        <v>61046200000</v>
      </c>
      <c r="D2324" t="s">
        <v>588</v>
      </c>
      <c r="E2324" t="s">
        <v>442</v>
      </c>
      <c r="F2324">
        <v>24</v>
      </c>
      <c r="G2324" t="s">
        <v>3848</v>
      </c>
      <c r="H2324">
        <v>2</v>
      </c>
      <c r="I2324">
        <v>0.114</v>
      </c>
      <c r="J2324">
        <v>1</v>
      </c>
      <c r="K2324">
        <v>0.114</v>
      </c>
      <c r="L2324" t="s">
        <v>2171</v>
      </c>
      <c r="M2324">
        <v>497</v>
      </c>
      <c r="N2324" t="s">
        <v>468</v>
      </c>
      <c r="O2324">
        <v>1760</v>
      </c>
      <c r="P2324" t="s">
        <v>439</v>
      </c>
      <c r="Q2324">
        <v>9</v>
      </c>
      <c r="R2324" t="s">
        <v>467</v>
      </c>
      <c r="S2324">
        <v>1000323</v>
      </c>
      <c r="T2324" t="s">
        <v>810</v>
      </c>
      <c r="U2324">
        <v>122</v>
      </c>
      <c r="V2324" s="230">
        <v>49.9</v>
      </c>
      <c r="W2324" s="230" t="s">
        <v>3980</v>
      </c>
      <c r="X2324" s="230">
        <v>25</v>
      </c>
    </row>
    <row r="2325" spans="1:24" hidden="1">
      <c r="A2325">
        <v>2770</v>
      </c>
      <c r="B2325">
        <v>60000001023</v>
      </c>
      <c r="C2325">
        <v>62046239000</v>
      </c>
      <c r="D2325" t="s">
        <v>510</v>
      </c>
      <c r="E2325" t="s">
        <v>420</v>
      </c>
      <c r="F2325">
        <v>93</v>
      </c>
      <c r="G2325" t="s">
        <v>3848</v>
      </c>
      <c r="H2325">
        <v>2</v>
      </c>
      <c r="I2325">
        <v>0.23799999999999999</v>
      </c>
      <c r="J2325">
        <v>1</v>
      </c>
      <c r="K2325">
        <v>0.23799999999999999</v>
      </c>
      <c r="L2325" t="s">
        <v>2171</v>
      </c>
      <c r="M2325">
        <v>497</v>
      </c>
      <c r="N2325" t="s">
        <v>468</v>
      </c>
      <c r="O2325">
        <v>1760</v>
      </c>
      <c r="P2325" t="s">
        <v>4266</v>
      </c>
      <c r="Q2325" t="s">
        <v>4268</v>
      </c>
      <c r="R2325" t="s">
        <v>467</v>
      </c>
      <c r="S2325">
        <v>1000323</v>
      </c>
      <c r="T2325" t="s">
        <v>821</v>
      </c>
      <c r="U2325">
        <v>3</v>
      </c>
      <c r="V2325" s="230">
        <v>89.9</v>
      </c>
      <c r="W2325" s="230" t="s">
        <v>3982</v>
      </c>
      <c r="X2325" s="230">
        <v>28</v>
      </c>
    </row>
    <row r="2326" spans="1:24" hidden="1">
      <c r="A2326">
        <v>2771</v>
      </c>
      <c r="B2326">
        <v>60000001024</v>
      </c>
      <c r="C2326">
        <v>61062000000</v>
      </c>
      <c r="D2326" t="s">
        <v>599</v>
      </c>
      <c r="E2326" t="s">
        <v>437</v>
      </c>
      <c r="F2326">
        <v>77</v>
      </c>
      <c r="G2326" t="s">
        <v>3848</v>
      </c>
      <c r="H2326">
        <v>2</v>
      </c>
      <c r="I2326">
        <v>0.114</v>
      </c>
      <c r="J2326">
        <v>1</v>
      </c>
      <c r="K2326">
        <v>0.114</v>
      </c>
      <c r="L2326" t="s">
        <v>2171</v>
      </c>
      <c r="M2326">
        <v>497</v>
      </c>
      <c r="N2326" t="s">
        <v>468</v>
      </c>
      <c r="O2326">
        <v>1760</v>
      </c>
      <c r="P2326" t="s">
        <v>425</v>
      </c>
      <c r="Q2326">
        <v>37</v>
      </c>
      <c r="R2326" t="s">
        <v>467</v>
      </c>
      <c r="S2326">
        <v>1000323</v>
      </c>
      <c r="T2326" t="s">
        <v>858</v>
      </c>
      <c r="U2326">
        <v>1</v>
      </c>
      <c r="V2326" s="230">
        <v>79.900000000000006</v>
      </c>
      <c r="W2326" s="230" t="s">
        <v>1053</v>
      </c>
      <c r="X2326" s="230">
        <v>17</v>
      </c>
    </row>
    <row r="2327" spans="1:24" hidden="1">
      <c r="A2327">
        <v>2772</v>
      </c>
      <c r="B2327">
        <v>60000001028</v>
      </c>
      <c r="C2327">
        <v>61043300000</v>
      </c>
      <c r="D2327" t="s">
        <v>569</v>
      </c>
      <c r="E2327" t="s">
        <v>466</v>
      </c>
      <c r="F2327">
        <v>153</v>
      </c>
      <c r="G2327" t="s">
        <v>3848</v>
      </c>
      <c r="H2327">
        <v>2</v>
      </c>
      <c r="I2327">
        <v>0.47</v>
      </c>
      <c r="J2327">
        <v>1</v>
      </c>
      <c r="K2327">
        <v>0.47</v>
      </c>
      <c r="L2327" t="s">
        <v>2171</v>
      </c>
      <c r="M2327">
        <v>497</v>
      </c>
      <c r="N2327" t="s">
        <v>468</v>
      </c>
      <c r="O2327">
        <v>1760</v>
      </c>
      <c r="P2327" t="s">
        <v>425</v>
      </c>
      <c r="Q2327">
        <v>37</v>
      </c>
      <c r="R2327" t="s">
        <v>467</v>
      </c>
      <c r="S2327">
        <v>1000323</v>
      </c>
      <c r="T2327" t="s">
        <v>825</v>
      </c>
      <c r="U2327">
        <v>119</v>
      </c>
      <c r="V2327" s="230">
        <v>149.9</v>
      </c>
      <c r="W2327" s="230" t="s">
        <v>1063</v>
      </c>
      <c r="X2327" s="230">
        <v>13</v>
      </c>
    </row>
    <row r="2328" spans="1:24" hidden="1">
      <c r="A2328">
        <v>2773</v>
      </c>
      <c r="B2328">
        <v>60000001029</v>
      </c>
      <c r="C2328">
        <v>62046318000</v>
      </c>
      <c r="D2328" t="s">
        <v>985</v>
      </c>
      <c r="E2328" t="s">
        <v>475</v>
      </c>
      <c r="F2328">
        <v>96</v>
      </c>
      <c r="G2328" t="s">
        <v>3848</v>
      </c>
      <c r="H2328">
        <v>2</v>
      </c>
      <c r="I2328">
        <v>0.438</v>
      </c>
      <c r="J2328">
        <v>1</v>
      </c>
      <c r="K2328">
        <v>0.438</v>
      </c>
      <c r="L2328" t="s">
        <v>2171</v>
      </c>
      <c r="M2328">
        <v>497</v>
      </c>
      <c r="N2328" t="s">
        <v>468</v>
      </c>
      <c r="O2328">
        <v>1760</v>
      </c>
      <c r="P2328" t="s">
        <v>422</v>
      </c>
      <c r="Q2328" t="s">
        <v>3928</v>
      </c>
      <c r="R2328" t="s">
        <v>467</v>
      </c>
      <c r="S2328">
        <v>1000323</v>
      </c>
      <c r="T2328">
        <v>52</v>
      </c>
      <c r="U2328">
        <v>106</v>
      </c>
      <c r="V2328" s="230">
        <v>89.9</v>
      </c>
      <c r="W2328" s="230" t="s">
        <v>3980</v>
      </c>
      <c r="X2328" s="230">
        <v>25</v>
      </c>
    </row>
    <row r="2329" spans="1:24" hidden="1">
      <c r="A2329">
        <v>2774</v>
      </c>
      <c r="B2329">
        <v>60000001030</v>
      </c>
      <c r="C2329">
        <v>61044900000</v>
      </c>
      <c r="D2329" t="s">
        <v>590</v>
      </c>
      <c r="E2329" t="s">
        <v>426</v>
      </c>
      <c r="F2329">
        <v>43</v>
      </c>
      <c r="G2329" t="s">
        <v>3848</v>
      </c>
      <c r="H2329">
        <v>2</v>
      </c>
      <c r="I2329">
        <v>0.2</v>
      </c>
      <c r="J2329">
        <v>1</v>
      </c>
      <c r="K2329">
        <v>0.2</v>
      </c>
      <c r="L2329" t="s">
        <v>2171</v>
      </c>
      <c r="M2329">
        <v>497</v>
      </c>
      <c r="N2329" t="s">
        <v>468</v>
      </c>
      <c r="O2329">
        <v>1760</v>
      </c>
      <c r="P2329" t="s">
        <v>431</v>
      </c>
      <c r="Q2329">
        <v>53</v>
      </c>
      <c r="R2329" t="s">
        <v>467</v>
      </c>
      <c r="S2329">
        <v>1000323</v>
      </c>
      <c r="T2329" t="s">
        <v>810</v>
      </c>
      <c r="U2329">
        <v>122</v>
      </c>
      <c r="V2329" s="230">
        <v>149.9</v>
      </c>
      <c r="W2329" s="230" t="s">
        <v>1077</v>
      </c>
      <c r="X2329" s="230">
        <v>16</v>
      </c>
    </row>
    <row r="2330" spans="1:24" hidden="1">
      <c r="A2330">
        <v>2775</v>
      </c>
      <c r="B2330">
        <v>60000001031</v>
      </c>
      <c r="C2330">
        <v>62046239000</v>
      </c>
      <c r="D2330" t="s">
        <v>510</v>
      </c>
      <c r="E2330" t="s">
        <v>420</v>
      </c>
      <c r="F2330">
        <v>93</v>
      </c>
      <c r="G2330" t="s">
        <v>3848</v>
      </c>
      <c r="H2330">
        <v>2</v>
      </c>
      <c r="I2330">
        <v>0.21</v>
      </c>
      <c r="J2330">
        <v>1</v>
      </c>
      <c r="K2330">
        <v>0.21</v>
      </c>
      <c r="L2330" t="s">
        <v>2171</v>
      </c>
      <c r="M2330">
        <v>497</v>
      </c>
      <c r="N2330" t="s">
        <v>468</v>
      </c>
      <c r="O2330">
        <v>1760</v>
      </c>
      <c r="P2330" t="s">
        <v>439</v>
      </c>
      <c r="Q2330">
        <v>9</v>
      </c>
      <c r="R2330" t="s">
        <v>467</v>
      </c>
      <c r="S2330">
        <v>1000323</v>
      </c>
      <c r="T2330" t="s">
        <v>825</v>
      </c>
      <c r="U2330">
        <v>119</v>
      </c>
      <c r="V2330" s="230">
        <v>59.9</v>
      </c>
      <c r="W2330" s="230" t="s">
        <v>1046</v>
      </c>
      <c r="X2330" s="230">
        <v>12</v>
      </c>
    </row>
  </sheetData>
  <autoFilter ref="A1:X2330" xr:uid="{00000000-0009-0000-0000-000004000000}">
    <filterColumn colId="17">
      <filters>
        <filter val="Defacto"/>
      </filters>
    </filterColumn>
  </autoFilter>
  <conditionalFormatting sqref="A1:U1">
    <cfRule type="duplicateValues" dxfId="12" priority="37"/>
  </conditionalFormatting>
  <conditionalFormatting sqref="X1">
    <cfRule type="duplicateValues" dxfId="11" priority="2"/>
  </conditionalFormatting>
  <conditionalFormatting sqref="V1:W1">
    <cfRule type="duplicateValues" dxfId="1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743"/>
  <sheetViews>
    <sheetView topLeftCell="F1" workbookViewId="0">
      <selection activeCell="K14" sqref="K14"/>
    </sheetView>
  </sheetViews>
  <sheetFormatPr defaultRowHeight="12.75"/>
  <cols>
    <col min="1" max="1" width="6.7109375" customWidth="1"/>
    <col min="2" max="2" width="12" bestFit="1" customWidth="1"/>
    <col min="3" max="3" width="13.5703125" bestFit="1" customWidth="1"/>
  </cols>
  <sheetData>
    <row r="1" spans="1:24" ht="45">
      <c r="A1" s="17" t="s">
        <v>476</v>
      </c>
      <c r="B1" s="17" t="s">
        <v>0</v>
      </c>
      <c r="C1" s="17" t="s">
        <v>477</v>
      </c>
      <c r="D1" s="17" t="s">
        <v>478</v>
      </c>
      <c r="E1" s="17" t="s">
        <v>1</v>
      </c>
      <c r="F1" s="17" t="s">
        <v>3969</v>
      </c>
      <c r="G1" s="17" t="s">
        <v>797</v>
      </c>
      <c r="H1" s="17" t="s">
        <v>4290</v>
      </c>
      <c r="I1" s="17" t="s">
        <v>798</v>
      </c>
      <c r="J1" s="17" t="s">
        <v>799</v>
      </c>
      <c r="K1" s="17" t="s">
        <v>800</v>
      </c>
      <c r="L1" s="17" t="s">
        <v>801</v>
      </c>
      <c r="M1" s="17" t="s">
        <v>3970</v>
      </c>
      <c r="N1" s="17" t="s">
        <v>802</v>
      </c>
      <c r="O1" s="17" t="s">
        <v>3971</v>
      </c>
      <c r="P1" s="17" t="s">
        <v>803</v>
      </c>
      <c r="Q1" s="17" t="s">
        <v>3972</v>
      </c>
      <c r="R1" s="17" t="s">
        <v>804</v>
      </c>
      <c r="S1" s="17" t="s">
        <v>805</v>
      </c>
      <c r="T1" s="17" t="s">
        <v>806</v>
      </c>
      <c r="U1" s="17" t="s">
        <v>4291</v>
      </c>
      <c r="V1" s="17" t="s">
        <v>807</v>
      </c>
      <c r="W1" s="17" t="s">
        <v>808</v>
      </c>
      <c r="X1" s="17" t="s">
        <v>4292</v>
      </c>
    </row>
    <row r="2" spans="1:24">
      <c r="A2" s="132">
        <v>1</v>
      </c>
      <c r="B2" s="132">
        <v>40000001111</v>
      </c>
      <c r="C2" s="132">
        <v>61102091000</v>
      </c>
      <c r="D2" s="132" t="s">
        <v>480</v>
      </c>
      <c r="E2" s="132" t="s">
        <v>341</v>
      </c>
      <c r="F2" s="132">
        <v>18</v>
      </c>
      <c r="G2" s="132" t="s">
        <v>3847</v>
      </c>
      <c r="H2" s="132">
        <v>1</v>
      </c>
      <c r="I2" s="132">
        <v>5.5E-2</v>
      </c>
      <c r="J2" s="132">
        <v>1</v>
      </c>
      <c r="K2" s="132">
        <v>5.5E-2</v>
      </c>
      <c r="L2" s="132" t="s">
        <v>11</v>
      </c>
      <c r="M2" s="132">
        <v>881</v>
      </c>
      <c r="N2" s="132" t="s">
        <v>440</v>
      </c>
      <c r="O2" s="132">
        <v>7485</v>
      </c>
      <c r="P2" s="132" t="s">
        <v>3956</v>
      </c>
      <c r="Q2" s="132" t="s">
        <v>3930</v>
      </c>
      <c r="R2" s="132" t="s">
        <v>809</v>
      </c>
      <c r="S2" s="132">
        <v>1000320</v>
      </c>
      <c r="T2" s="132" t="s">
        <v>810</v>
      </c>
      <c r="U2" s="132">
        <v>122</v>
      </c>
      <c r="V2" s="132">
        <v>0</v>
      </c>
      <c r="W2" s="132" t="s">
        <v>1038</v>
      </c>
      <c r="X2" s="132">
        <v>5</v>
      </c>
    </row>
    <row r="3" spans="1:24">
      <c r="A3" s="132">
        <v>2</v>
      </c>
      <c r="B3" s="132">
        <v>40000001112</v>
      </c>
      <c r="C3" s="132">
        <v>61103091000</v>
      </c>
      <c r="D3" s="132" t="s">
        <v>481</v>
      </c>
      <c r="E3" s="132" t="s">
        <v>459</v>
      </c>
      <c r="F3" s="132">
        <v>88</v>
      </c>
      <c r="G3" s="132" t="s">
        <v>3847</v>
      </c>
      <c r="H3" s="132">
        <v>1</v>
      </c>
      <c r="I3" s="132">
        <v>0.33400000000000002</v>
      </c>
      <c r="J3" s="132">
        <v>1</v>
      </c>
      <c r="K3" s="132">
        <v>0.33400000000000002</v>
      </c>
      <c r="L3" s="132" t="s">
        <v>11</v>
      </c>
      <c r="M3" s="132">
        <v>881</v>
      </c>
      <c r="N3" s="132" t="s">
        <v>440</v>
      </c>
      <c r="O3" s="132">
        <v>7485</v>
      </c>
      <c r="P3" s="132" t="s">
        <v>3958</v>
      </c>
      <c r="Q3" s="132" t="s">
        <v>3929</v>
      </c>
      <c r="R3" s="132" t="s">
        <v>809</v>
      </c>
      <c r="S3" s="132">
        <v>1000320</v>
      </c>
      <c r="T3" s="132" t="s">
        <v>810</v>
      </c>
      <c r="U3" s="132">
        <v>122</v>
      </c>
      <c r="V3" s="132">
        <v>0</v>
      </c>
      <c r="W3" s="132" t="s">
        <v>1038</v>
      </c>
      <c r="X3" s="132">
        <v>5</v>
      </c>
    </row>
    <row r="4" spans="1:24">
      <c r="A4" s="132">
        <v>3</v>
      </c>
      <c r="B4" s="132">
        <v>40000001113</v>
      </c>
      <c r="C4" s="132">
        <v>64041990000</v>
      </c>
      <c r="D4" s="132" t="s">
        <v>812</v>
      </c>
      <c r="E4" s="132" t="s">
        <v>3672</v>
      </c>
      <c r="F4" s="132">
        <v>55</v>
      </c>
      <c r="G4" s="132" t="s">
        <v>3847</v>
      </c>
      <c r="H4" s="132">
        <v>1</v>
      </c>
      <c r="I4" s="132">
        <v>1.0860000000000001</v>
      </c>
      <c r="J4" s="132">
        <v>1</v>
      </c>
      <c r="K4" s="132">
        <v>1.0860000000000001</v>
      </c>
      <c r="L4" s="132" t="s">
        <v>17</v>
      </c>
      <c r="M4" s="132">
        <v>254</v>
      </c>
      <c r="N4" s="132" t="s">
        <v>3915</v>
      </c>
      <c r="O4" s="132">
        <v>7497</v>
      </c>
      <c r="P4" s="132" t="s">
        <v>4405</v>
      </c>
      <c r="Q4" s="132" t="s">
        <v>4338</v>
      </c>
      <c r="R4" s="132" t="s">
        <v>809</v>
      </c>
      <c r="S4" s="132">
        <v>1000320</v>
      </c>
      <c r="T4" s="132">
        <v>43</v>
      </c>
      <c r="U4" s="132">
        <v>289</v>
      </c>
      <c r="V4" s="132">
        <v>0</v>
      </c>
      <c r="W4" s="132" t="s">
        <v>1038</v>
      </c>
      <c r="X4" s="132">
        <v>5</v>
      </c>
    </row>
    <row r="5" spans="1:24">
      <c r="A5" s="132">
        <v>4</v>
      </c>
      <c r="B5" s="132">
        <v>40000001114</v>
      </c>
      <c r="C5" s="132">
        <v>64041990000</v>
      </c>
      <c r="D5" s="132" t="s">
        <v>813</v>
      </c>
      <c r="E5" s="132" t="s">
        <v>3672</v>
      </c>
      <c r="F5" s="132">
        <v>55</v>
      </c>
      <c r="G5" s="132" t="s">
        <v>3848</v>
      </c>
      <c r="H5" s="132">
        <v>2</v>
      </c>
      <c r="I5" s="132">
        <v>4.2000000000000003E-2</v>
      </c>
      <c r="J5" s="132">
        <v>1</v>
      </c>
      <c r="K5" s="132">
        <v>4.2000000000000003E-2</v>
      </c>
      <c r="L5" s="132" t="s">
        <v>4314</v>
      </c>
      <c r="M5" s="132">
        <v>880</v>
      </c>
      <c r="N5" s="132" t="s">
        <v>3915</v>
      </c>
      <c r="O5" s="132">
        <v>7497</v>
      </c>
      <c r="P5" s="132" t="s">
        <v>4405</v>
      </c>
      <c r="Q5" s="132" t="s">
        <v>4338</v>
      </c>
      <c r="R5" s="132" t="s">
        <v>809</v>
      </c>
      <c r="S5" s="132">
        <v>1000320</v>
      </c>
      <c r="T5" s="132">
        <v>38</v>
      </c>
      <c r="U5" s="132">
        <v>64</v>
      </c>
      <c r="V5" s="132">
        <v>0</v>
      </c>
      <c r="W5" s="132" t="s">
        <v>1046</v>
      </c>
      <c r="X5" s="132">
        <v>12</v>
      </c>
    </row>
    <row r="6" spans="1:24">
      <c r="A6" s="132">
        <v>5</v>
      </c>
      <c r="B6" s="132">
        <v>40000001110</v>
      </c>
      <c r="C6" s="132">
        <v>62034235000</v>
      </c>
      <c r="D6" s="132" t="s">
        <v>484</v>
      </c>
      <c r="E6" s="132" t="s">
        <v>420</v>
      </c>
      <c r="F6" s="132">
        <v>93</v>
      </c>
      <c r="G6" s="132" t="s">
        <v>3699</v>
      </c>
      <c r="H6" s="132">
        <v>4</v>
      </c>
      <c r="I6" s="132">
        <v>0.30399999999999999</v>
      </c>
      <c r="J6" s="132">
        <v>1</v>
      </c>
      <c r="K6" s="132">
        <v>0.30399999999999999</v>
      </c>
      <c r="L6" s="132" t="s">
        <v>4315</v>
      </c>
      <c r="M6" s="132">
        <v>17</v>
      </c>
      <c r="N6" s="132" t="s">
        <v>440</v>
      </c>
      <c r="O6" s="132">
        <v>7485</v>
      </c>
      <c r="P6" s="132" t="s">
        <v>439</v>
      </c>
      <c r="Q6" s="132">
        <v>9</v>
      </c>
      <c r="R6" s="132" t="s">
        <v>809</v>
      </c>
      <c r="S6" s="132">
        <v>1000320</v>
      </c>
      <c r="T6" s="132" t="s">
        <v>815</v>
      </c>
      <c r="U6" s="132">
        <v>633</v>
      </c>
      <c r="V6" s="132" t="s">
        <v>816</v>
      </c>
      <c r="W6" s="132" t="s">
        <v>1048</v>
      </c>
      <c r="X6" s="132">
        <v>4</v>
      </c>
    </row>
    <row r="7" spans="1:24">
      <c r="A7" s="132">
        <v>6</v>
      </c>
      <c r="B7" s="132">
        <v>40000001109</v>
      </c>
      <c r="C7" s="132">
        <v>64039998000</v>
      </c>
      <c r="D7" s="132" t="s">
        <v>485</v>
      </c>
      <c r="E7" s="132" t="s">
        <v>3672</v>
      </c>
      <c r="F7" s="132">
        <v>55</v>
      </c>
      <c r="G7" s="132" t="s">
        <v>3848</v>
      </c>
      <c r="H7" s="132">
        <v>2</v>
      </c>
      <c r="I7" s="132">
        <v>0.85</v>
      </c>
      <c r="J7" s="132">
        <v>1</v>
      </c>
      <c r="K7" s="132">
        <v>1.4179999999999999</v>
      </c>
      <c r="L7" s="132" t="s">
        <v>26</v>
      </c>
      <c r="M7" s="132">
        <v>882</v>
      </c>
      <c r="N7" s="132" t="s">
        <v>2817</v>
      </c>
      <c r="O7" s="132">
        <v>1805</v>
      </c>
      <c r="P7" s="132" t="s">
        <v>4406</v>
      </c>
      <c r="Q7" s="132" t="s">
        <v>4339</v>
      </c>
      <c r="R7" s="132" t="s">
        <v>809</v>
      </c>
      <c r="S7" s="132">
        <v>1000320</v>
      </c>
      <c r="T7" s="132">
        <v>39</v>
      </c>
      <c r="U7" s="132">
        <v>275</v>
      </c>
      <c r="V7" s="132">
        <v>0</v>
      </c>
      <c r="W7" s="132" t="s">
        <v>1107</v>
      </c>
      <c r="X7" s="132">
        <v>1</v>
      </c>
    </row>
    <row r="8" spans="1:24">
      <c r="A8" s="132">
        <v>7</v>
      </c>
      <c r="B8" s="132">
        <v>40000001108</v>
      </c>
      <c r="C8" s="132">
        <v>64041910000</v>
      </c>
      <c r="D8" s="132" t="s">
        <v>486</v>
      </c>
      <c r="E8" s="132" t="s">
        <v>454</v>
      </c>
      <c r="F8" s="132">
        <v>310</v>
      </c>
      <c r="G8" s="132" t="s">
        <v>457</v>
      </c>
      <c r="H8" s="132">
        <v>5</v>
      </c>
      <c r="I8" s="132">
        <v>0.38800000000000001</v>
      </c>
      <c r="J8" s="132">
        <v>1</v>
      </c>
      <c r="K8" s="132">
        <v>0.58199999999999996</v>
      </c>
      <c r="L8" s="132" t="s">
        <v>31</v>
      </c>
      <c r="M8" s="132">
        <v>296</v>
      </c>
      <c r="N8" s="132" t="s">
        <v>424</v>
      </c>
      <c r="O8" s="132">
        <v>7579</v>
      </c>
      <c r="P8" s="132" t="s">
        <v>4407</v>
      </c>
      <c r="Q8" s="132" t="s">
        <v>4348</v>
      </c>
      <c r="R8" s="132" t="s">
        <v>809</v>
      </c>
      <c r="S8" s="132">
        <v>1000320</v>
      </c>
      <c r="T8" s="132">
        <v>41</v>
      </c>
      <c r="U8" s="132">
        <v>288</v>
      </c>
      <c r="V8" s="132">
        <v>0</v>
      </c>
      <c r="W8" s="132" t="s">
        <v>3916</v>
      </c>
      <c r="X8" s="132">
        <v>10</v>
      </c>
    </row>
    <row r="9" spans="1:24">
      <c r="A9" s="132">
        <v>8</v>
      </c>
      <c r="B9" s="132">
        <v>40000001107</v>
      </c>
      <c r="C9" s="132">
        <v>62024000010</v>
      </c>
      <c r="D9" s="132" t="s">
        <v>820</v>
      </c>
      <c r="E9" s="132" t="s">
        <v>3692</v>
      </c>
      <c r="F9" s="132">
        <v>92</v>
      </c>
      <c r="G9" s="132" t="s">
        <v>3848</v>
      </c>
      <c r="H9" s="132">
        <v>2</v>
      </c>
      <c r="I9" s="132">
        <v>1.1020000000000001</v>
      </c>
      <c r="J9" s="132">
        <v>1</v>
      </c>
      <c r="K9" s="132">
        <v>1.1020000000000001</v>
      </c>
      <c r="L9" s="132" t="s">
        <v>105</v>
      </c>
      <c r="M9" s="132">
        <v>5</v>
      </c>
      <c r="N9" s="132" t="s">
        <v>424</v>
      </c>
      <c r="O9" s="132">
        <v>7579</v>
      </c>
      <c r="P9" s="132" t="s">
        <v>425</v>
      </c>
      <c r="Q9" s="132">
        <v>37</v>
      </c>
      <c r="R9" s="132" t="s">
        <v>809</v>
      </c>
      <c r="S9" s="132">
        <v>1000320</v>
      </c>
      <c r="T9" s="132" t="s">
        <v>821</v>
      </c>
      <c r="U9" s="132">
        <v>3</v>
      </c>
      <c r="V9" s="132" t="s">
        <v>822</v>
      </c>
      <c r="W9" s="132" t="s">
        <v>1063</v>
      </c>
      <c r="X9" s="132">
        <v>13</v>
      </c>
    </row>
    <row r="10" spans="1:24">
      <c r="A10" s="132">
        <v>9</v>
      </c>
      <c r="B10" s="132">
        <v>40000001106</v>
      </c>
      <c r="C10" s="132">
        <v>61102091000</v>
      </c>
      <c r="D10" s="132" t="s">
        <v>824</v>
      </c>
      <c r="E10" s="132" t="s">
        <v>459</v>
      </c>
      <c r="F10" s="132">
        <v>88</v>
      </c>
      <c r="G10" s="132" t="s">
        <v>3847</v>
      </c>
      <c r="H10" s="132">
        <v>1</v>
      </c>
      <c r="I10" s="132">
        <v>0.34399999999999997</v>
      </c>
      <c r="J10" s="132">
        <v>1</v>
      </c>
      <c r="K10" s="132">
        <v>0.34399999999999997</v>
      </c>
      <c r="L10" s="132" t="s">
        <v>11</v>
      </c>
      <c r="M10" s="132">
        <v>881</v>
      </c>
      <c r="N10" s="132" t="s">
        <v>440</v>
      </c>
      <c r="O10" s="132">
        <v>7485</v>
      </c>
      <c r="P10" s="132" t="s">
        <v>3958</v>
      </c>
      <c r="Q10" s="132" t="s">
        <v>3929</v>
      </c>
      <c r="R10" s="132" t="s">
        <v>809</v>
      </c>
      <c r="S10" s="132">
        <v>1000320</v>
      </c>
      <c r="T10" s="132" t="s">
        <v>825</v>
      </c>
      <c r="U10" s="132">
        <v>119</v>
      </c>
      <c r="V10" s="132" t="s">
        <v>826</v>
      </c>
      <c r="W10" s="132" t="s">
        <v>1048</v>
      </c>
      <c r="X10" s="132">
        <v>4</v>
      </c>
    </row>
    <row r="11" spans="1:24">
      <c r="A11" s="132">
        <v>10</v>
      </c>
      <c r="B11" s="132">
        <v>40000001105</v>
      </c>
      <c r="C11" s="132">
        <v>62014000000</v>
      </c>
      <c r="D11" s="132" t="s">
        <v>827</v>
      </c>
      <c r="E11" s="132" t="s">
        <v>3692</v>
      </c>
      <c r="F11" s="132">
        <v>92</v>
      </c>
      <c r="G11" s="132" t="s">
        <v>3847</v>
      </c>
      <c r="H11" s="132">
        <v>1</v>
      </c>
      <c r="I11" s="132">
        <v>1.1359999999999999</v>
      </c>
      <c r="J11" s="132">
        <v>1</v>
      </c>
      <c r="K11" s="132">
        <v>1.1359999999999999</v>
      </c>
      <c r="L11" s="132" t="s">
        <v>11</v>
      </c>
      <c r="M11" s="132">
        <v>881</v>
      </c>
      <c r="N11" s="132" t="s">
        <v>3915</v>
      </c>
      <c r="O11" s="132">
        <v>7497</v>
      </c>
      <c r="P11" s="132" t="s">
        <v>425</v>
      </c>
      <c r="Q11" s="132">
        <v>37</v>
      </c>
      <c r="R11" s="132" t="s">
        <v>809</v>
      </c>
      <c r="S11" s="132">
        <v>1000320</v>
      </c>
      <c r="T11" s="132" t="s">
        <v>828</v>
      </c>
      <c r="U11" s="132">
        <v>124</v>
      </c>
      <c r="V11" s="132" t="s">
        <v>829</v>
      </c>
      <c r="W11" s="132" t="s">
        <v>1050</v>
      </c>
      <c r="X11" s="132">
        <v>20</v>
      </c>
    </row>
    <row r="12" spans="1:24">
      <c r="A12" s="132">
        <v>11</v>
      </c>
      <c r="B12" s="132">
        <v>40000001104</v>
      </c>
      <c r="C12" s="132">
        <v>62014000000</v>
      </c>
      <c r="D12" s="132" t="s">
        <v>827</v>
      </c>
      <c r="E12" s="132" t="s">
        <v>3692</v>
      </c>
      <c r="F12" s="132">
        <v>92</v>
      </c>
      <c r="G12" s="132" t="s">
        <v>3847</v>
      </c>
      <c r="H12" s="132">
        <v>1</v>
      </c>
      <c r="I12" s="132">
        <v>1.194</v>
      </c>
      <c r="J12" s="132">
        <v>1</v>
      </c>
      <c r="K12" s="132">
        <v>1.194</v>
      </c>
      <c r="L12" s="132" t="s">
        <v>11</v>
      </c>
      <c r="M12" s="132">
        <v>881</v>
      </c>
      <c r="N12" s="132" t="s">
        <v>3915</v>
      </c>
      <c r="O12" s="132">
        <v>7497</v>
      </c>
      <c r="P12" s="132" t="s">
        <v>425</v>
      </c>
      <c r="Q12" s="132">
        <v>37</v>
      </c>
      <c r="R12" s="132" t="s">
        <v>809</v>
      </c>
      <c r="S12" s="132">
        <v>1000320</v>
      </c>
      <c r="T12" s="132" t="s">
        <v>821</v>
      </c>
      <c r="U12" s="132">
        <v>3</v>
      </c>
      <c r="V12" s="132" t="s">
        <v>829</v>
      </c>
      <c r="W12" s="132" t="s">
        <v>1050</v>
      </c>
      <c r="X12" s="132">
        <v>20</v>
      </c>
    </row>
    <row r="13" spans="1:24">
      <c r="A13" s="132">
        <v>12</v>
      </c>
      <c r="B13" s="132">
        <v>40000001103</v>
      </c>
      <c r="C13" s="132">
        <v>62014000000</v>
      </c>
      <c r="D13" s="132" t="s">
        <v>827</v>
      </c>
      <c r="E13" s="132" t="s">
        <v>3692</v>
      </c>
      <c r="F13" s="132">
        <v>92</v>
      </c>
      <c r="G13" s="132" t="s">
        <v>3847</v>
      </c>
      <c r="H13" s="132">
        <v>1</v>
      </c>
      <c r="I13" s="132">
        <v>1.0760000000000001</v>
      </c>
      <c r="J13" s="132">
        <v>1</v>
      </c>
      <c r="K13" s="132">
        <v>1.0760000000000001</v>
      </c>
      <c r="L13" s="132" t="s">
        <v>11</v>
      </c>
      <c r="M13" s="132">
        <v>881</v>
      </c>
      <c r="N13" s="132" t="s">
        <v>3915</v>
      </c>
      <c r="O13" s="132">
        <v>7497</v>
      </c>
      <c r="P13" s="132" t="s">
        <v>425</v>
      </c>
      <c r="Q13" s="132">
        <v>37</v>
      </c>
      <c r="R13" s="132" t="s">
        <v>809</v>
      </c>
      <c r="S13" s="132">
        <v>1000320</v>
      </c>
      <c r="T13" s="132" t="s">
        <v>821</v>
      </c>
      <c r="U13" s="132">
        <v>3</v>
      </c>
      <c r="V13" s="132" t="s">
        <v>829</v>
      </c>
      <c r="W13" s="132" t="s">
        <v>1038</v>
      </c>
      <c r="X13" s="132">
        <v>5</v>
      </c>
    </row>
    <row r="14" spans="1:24">
      <c r="A14" s="132">
        <v>13</v>
      </c>
      <c r="B14" s="132">
        <v>40000001102</v>
      </c>
      <c r="C14" s="132">
        <v>62014000000</v>
      </c>
      <c r="D14" s="132" t="s">
        <v>827</v>
      </c>
      <c r="E14" s="132" t="s">
        <v>3692</v>
      </c>
      <c r="F14" s="132">
        <v>92</v>
      </c>
      <c r="G14" s="132" t="s">
        <v>3847</v>
      </c>
      <c r="H14" s="132">
        <v>1</v>
      </c>
      <c r="I14" s="132">
        <v>1.038</v>
      </c>
      <c r="J14" s="132">
        <v>1</v>
      </c>
      <c r="K14" s="132">
        <v>1.038</v>
      </c>
      <c r="L14" s="132" t="s">
        <v>11</v>
      </c>
      <c r="M14" s="132">
        <v>881</v>
      </c>
      <c r="N14" s="132" t="s">
        <v>3915</v>
      </c>
      <c r="O14" s="132">
        <v>7497</v>
      </c>
      <c r="P14" s="132" t="s">
        <v>425</v>
      </c>
      <c r="Q14" s="132">
        <v>37</v>
      </c>
      <c r="R14" s="132" t="s">
        <v>809</v>
      </c>
      <c r="S14" s="132">
        <v>1000320</v>
      </c>
      <c r="T14" s="132" t="s">
        <v>825</v>
      </c>
      <c r="U14" s="132">
        <v>119</v>
      </c>
      <c r="V14" s="132" t="s">
        <v>829</v>
      </c>
      <c r="W14" s="132" t="s">
        <v>1050</v>
      </c>
      <c r="X14" s="132">
        <v>20</v>
      </c>
    </row>
    <row r="15" spans="1:24">
      <c r="A15" s="132">
        <v>14</v>
      </c>
      <c r="B15" s="132">
        <v>40000001101</v>
      </c>
      <c r="C15" s="132">
        <v>62024000010</v>
      </c>
      <c r="D15" s="132" t="s">
        <v>820</v>
      </c>
      <c r="E15" s="132" t="s">
        <v>3692</v>
      </c>
      <c r="F15" s="132">
        <v>92</v>
      </c>
      <c r="G15" s="132" t="s">
        <v>3848</v>
      </c>
      <c r="H15" s="132">
        <v>2</v>
      </c>
      <c r="I15" s="132">
        <v>1.06</v>
      </c>
      <c r="J15" s="132">
        <v>1</v>
      </c>
      <c r="K15" s="132">
        <v>1.06</v>
      </c>
      <c r="L15" s="132" t="s">
        <v>105</v>
      </c>
      <c r="M15" s="132">
        <v>5</v>
      </c>
      <c r="N15" s="132" t="s">
        <v>424</v>
      </c>
      <c r="O15" s="132">
        <v>7579</v>
      </c>
      <c r="P15" s="132" t="s">
        <v>425</v>
      </c>
      <c r="Q15" s="132">
        <v>37</v>
      </c>
      <c r="R15" s="132" t="s">
        <v>809</v>
      </c>
      <c r="S15" s="132">
        <v>1000320</v>
      </c>
      <c r="T15" s="132" t="s">
        <v>821</v>
      </c>
      <c r="U15" s="132">
        <v>3</v>
      </c>
      <c r="V15" s="132" t="s">
        <v>822</v>
      </c>
      <c r="W15" s="132" t="s">
        <v>1063</v>
      </c>
      <c r="X15" s="132">
        <v>13</v>
      </c>
    </row>
    <row r="16" spans="1:24">
      <c r="A16" s="132">
        <v>15</v>
      </c>
      <c r="B16" s="132">
        <v>40000001100</v>
      </c>
      <c r="C16" s="132">
        <v>61102091000</v>
      </c>
      <c r="D16" s="132" t="s">
        <v>480</v>
      </c>
      <c r="E16" s="132" t="s">
        <v>341</v>
      </c>
      <c r="F16" s="132">
        <v>18</v>
      </c>
      <c r="G16" s="132" t="s">
        <v>3847</v>
      </c>
      <c r="H16" s="132">
        <v>1</v>
      </c>
      <c r="I16" s="132">
        <v>0.92600000000000005</v>
      </c>
      <c r="J16" s="132">
        <v>1</v>
      </c>
      <c r="K16" s="132">
        <v>0.92600000000000005</v>
      </c>
      <c r="L16" s="132" t="s">
        <v>38</v>
      </c>
      <c r="M16" s="132">
        <v>791</v>
      </c>
      <c r="N16" s="132" t="s">
        <v>2948</v>
      </c>
      <c r="O16" s="132">
        <v>7550</v>
      </c>
      <c r="P16" s="132" t="s">
        <v>3956</v>
      </c>
      <c r="Q16" s="132" t="s">
        <v>3930</v>
      </c>
      <c r="R16" s="132" t="s">
        <v>809</v>
      </c>
      <c r="S16" s="132">
        <v>1000320</v>
      </c>
      <c r="T16" s="132" t="s">
        <v>828</v>
      </c>
      <c r="U16" s="132">
        <v>124</v>
      </c>
      <c r="V16" s="132">
        <v>0</v>
      </c>
      <c r="W16" s="132" t="s">
        <v>1048</v>
      </c>
      <c r="X16" s="132">
        <v>4</v>
      </c>
    </row>
    <row r="17" spans="1:24">
      <c r="A17" s="132">
        <v>16</v>
      </c>
      <c r="B17" s="132">
        <v>40000001099</v>
      </c>
      <c r="C17" s="132">
        <v>61102091000</v>
      </c>
      <c r="D17" s="132" t="s">
        <v>480</v>
      </c>
      <c r="E17" s="132" t="s">
        <v>341</v>
      </c>
      <c r="F17" s="132">
        <v>18</v>
      </c>
      <c r="G17" s="132" t="s">
        <v>3847</v>
      </c>
      <c r="H17" s="132">
        <v>1</v>
      </c>
      <c r="I17" s="132">
        <v>0.85399999999999998</v>
      </c>
      <c r="J17" s="132">
        <v>1</v>
      </c>
      <c r="K17" s="132">
        <v>0.85399999999999998</v>
      </c>
      <c r="L17" s="132" t="s">
        <v>38</v>
      </c>
      <c r="M17" s="132">
        <v>791</v>
      </c>
      <c r="N17" s="132" t="s">
        <v>2948</v>
      </c>
      <c r="O17" s="132">
        <v>7550</v>
      </c>
      <c r="P17" s="132" t="s">
        <v>3956</v>
      </c>
      <c r="Q17" s="132" t="s">
        <v>3930</v>
      </c>
      <c r="R17" s="132" t="s">
        <v>809</v>
      </c>
      <c r="S17" s="132">
        <v>1000320</v>
      </c>
      <c r="T17" s="132" t="s">
        <v>825</v>
      </c>
      <c r="U17" s="132">
        <v>119</v>
      </c>
      <c r="V17" s="132">
        <v>0</v>
      </c>
      <c r="W17" s="132" t="s">
        <v>1048</v>
      </c>
      <c r="X17" s="132">
        <v>4</v>
      </c>
    </row>
    <row r="18" spans="1:24">
      <c r="A18" s="132">
        <v>17</v>
      </c>
      <c r="B18" s="132">
        <v>40000001098</v>
      </c>
      <c r="C18" s="132">
        <v>61102091000</v>
      </c>
      <c r="D18" s="132" t="s">
        <v>824</v>
      </c>
      <c r="E18" s="132" t="s">
        <v>459</v>
      </c>
      <c r="F18" s="132">
        <v>88</v>
      </c>
      <c r="G18" s="132" t="s">
        <v>3847</v>
      </c>
      <c r="H18" s="132">
        <v>1</v>
      </c>
      <c r="I18" s="132">
        <v>0.40200000000000002</v>
      </c>
      <c r="J18" s="132">
        <v>1</v>
      </c>
      <c r="K18" s="132">
        <v>0.40200000000000002</v>
      </c>
      <c r="L18" s="132" t="s">
        <v>11</v>
      </c>
      <c r="M18" s="132">
        <v>881</v>
      </c>
      <c r="N18" s="132" t="s">
        <v>440</v>
      </c>
      <c r="O18" s="132">
        <v>7485</v>
      </c>
      <c r="P18" s="132" t="s">
        <v>3958</v>
      </c>
      <c r="Q18" s="132" t="s">
        <v>3929</v>
      </c>
      <c r="R18" s="132" t="s">
        <v>809</v>
      </c>
      <c r="S18" s="132">
        <v>1000320</v>
      </c>
      <c r="T18" s="132" t="s">
        <v>828</v>
      </c>
      <c r="U18" s="132">
        <v>124</v>
      </c>
      <c r="V18" s="132" t="s">
        <v>826</v>
      </c>
      <c r="W18" s="132" t="s">
        <v>1038</v>
      </c>
      <c r="X18" s="132">
        <v>5</v>
      </c>
    </row>
    <row r="19" spans="1:24">
      <c r="A19" s="132">
        <v>18</v>
      </c>
      <c r="B19" s="132">
        <v>40000001097</v>
      </c>
      <c r="C19" s="132">
        <v>62013000000</v>
      </c>
      <c r="D19" s="132" t="s">
        <v>832</v>
      </c>
      <c r="E19" s="132" t="s">
        <v>3692</v>
      </c>
      <c r="F19" s="132">
        <v>92</v>
      </c>
      <c r="G19" s="132" t="s">
        <v>3847</v>
      </c>
      <c r="H19" s="132">
        <v>1</v>
      </c>
      <c r="I19" s="132">
        <v>0.55600000000000005</v>
      </c>
      <c r="J19" s="132">
        <v>1</v>
      </c>
      <c r="K19" s="132">
        <v>0.55600000000000005</v>
      </c>
      <c r="L19" s="132" t="s">
        <v>11</v>
      </c>
      <c r="M19" s="132">
        <v>881</v>
      </c>
      <c r="N19" s="132" t="s">
        <v>3915</v>
      </c>
      <c r="O19" s="132">
        <v>7497</v>
      </c>
      <c r="P19" s="132" t="s">
        <v>3956</v>
      </c>
      <c r="Q19" s="132" t="s">
        <v>3930</v>
      </c>
      <c r="R19" s="132" t="s">
        <v>809</v>
      </c>
      <c r="S19" s="132">
        <v>1000320</v>
      </c>
      <c r="T19" s="132" t="s">
        <v>825</v>
      </c>
      <c r="U19" s="132">
        <v>119</v>
      </c>
      <c r="V19" s="132" t="s">
        <v>833</v>
      </c>
      <c r="W19" s="132" t="s">
        <v>1050</v>
      </c>
      <c r="X19" s="132">
        <v>20</v>
      </c>
    </row>
    <row r="20" spans="1:24">
      <c r="A20" s="132">
        <v>19</v>
      </c>
      <c r="B20" s="132">
        <v>40000001096</v>
      </c>
      <c r="C20" s="132">
        <v>62013000000</v>
      </c>
      <c r="D20" s="132" t="s">
        <v>490</v>
      </c>
      <c r="E20" s="132" t="s">
        <v>3692</v>
      </c>
      <c r="F20" s="132">
        <v>92</v>
      </c>
      <c r="G20" s="132" t="s">
        <v>3847</v>
      </c>
      <c r="H20" s="132">
        <v>1</v>
      </c>
      <c r="I20" s="132">
        <v>0.46600000000000003</v>
      </c>
      <c r="J20" s="132">
        <v>1</v>
      </c>
      <c r="K20" s="132">
        <v>0.46600000000000003</v>
      </c>
      <c r="L20" s="132" t="s">
        <v>11</v>
      </c>
      <c r="M20" s="132">
        <v>881</v>
      </c>
      <c r="N20" s="132" t="s">
        <v>440</v>
      </c>
      <c r="O20" s="132">
        <v>7485</v>
      </c>
      <c r="P20" s="132" t="s">
        <v>3958</v>
      </c>
      <c r="Q20" s="132" t="s">
        <v>3929</v>
      </c>
      <c r="R20" s="132" t="s">
        <v>809</v>
      </c>
      <c r="S20" s="132">
        <v>1000320</v>
      </c>
      <c r="T20" s="132" t="s">
        <v>828</v>
      </c>
      <c r="U20" s="132">
        <v>124</v>
      </c>
      <c r="V20" s="132" t="s">
        <v>834</v>
      </c>
      <c r="W20" s="132" t="s">
        <v>1050</v>
      </c>
      <c r="X20" s="132">
        <v>20</v>
      </c>
    </row>
    <row r="21" spans="1:24">
      <c r="A21" s="132">
        <v>20</v>
      </c>
      <c r="B21" s="132">
        <v>40000001095</v>
      </c>
      <c r="C21" s="132">
        <v>64039991000</v>
      </c>
      <c r="D21" s="132" t="s">
        <v>491</v>
      </c>
      <c r="E21" s="132" t="s">
        <v>3672</v>
      </c>
      <c r="F21" s="132">
        <v>55</v>
      </c>
      <c r="G21" s="132" t="s">
        <v>3699</v>
      </c>
      <c r="H21" s="132">
        <v>4</v>
      </c>
      <c r="I21" s="132">
        <v>0.34799999999999998</v>
      </c>
      <c r="J21" s="132">
        <v>1</v>
      </c>
      <c r="K21" s="132">
        <v>0.52600000000000002</v>
      </c>
      <c r="L21" s="132" t="s">
        <v>41</v>
      </c>
      <c r="M21" s="132">
        <v>883</v>
      </c>
      <c r="N21" s="132" t="s">
        <v>468</v>
      </c>
      <c r="O21" s="132">
        <v>1760</v>
      </c>
      <c r="P21" s="132" t="s">
        <v>4406</v>
      </c>
      <c r="Q21" s="132" t="s">
        <v>4339</v>
      </c>
      <c r="R21" s="132" t="s">
        <v>809</v>
      </c>
      <c r="S21" s="132">
        <v>1000320</v>
      </c>
      <c r="T21" s="132">
        <v>31</v>
      </c>
      <c r="U21" s="132">
        <v>140</v>
      </c>
      <c r="V21" s="132" t="s">
        <v>836</v>
      </c>
      <c r="W21" s="132" t="s">
        <v>1038</v>
      </c>
      <c r="X21" s="132">
        <v>5</v>
      </c>
    </row>
    <row r="22" spans="1:24">
      <c r="A22" s="132">
        <v>21</v>
      </c>
      <c r="B22" s="132">
        <v>40000001094</v>
      </c>
      <c r="C22" s="132">
        <v>64029991000</v>
      </c>
      <c r="D22" s="132" t="s">
        <v>837</v>
      </c>
      <c r="E22" s="132" t="s">
        <v>3681</v>
      </c>
      <c r="F22" s="132">
        <v>66</v>
      </c>
      <c r="G22" s="132" t="s">
        <v>3656</v>
      </c>
      <c r="H22" s="132">
        <v>3</v>
      </c>
      <c r="I22" s="132">
        <v>0.32600000000000001</v>
      </c>
      <c r="J22" s="132">
        <v>1</v>
      </c>
      <c r="K22" s="132">
        <v>0.48</v>
      </c>
      <c r="L22" s="132" t="s">
        <v>44</v>
      </c>
      <c r="M22" s="132">
        <v>608</v>
      </c>
      <c r="N22" s="132" t="s">
        <v>3915</v>
      </c>
      <c r="O22" s="132">
        <v>7497</v>
      </c>
      <c r="P22" s="132" t="s">
        <v>4408</v>
      </c>
      <c r="Q22" s="132">
        <v>104</v>
      </c>
      <c r="R22" s="132" t="s">
        <v>809</v>
      </c>
      <c r="S22" s="132">
        <v>1000320</v>
      </c>
      <c r="T22" s="132">
        <v>31</v>
      </c>
      <c r="U22" s="132">
        <v>140</v>
      </c>
      <c r="V22" s="132">
        <v>0</v>
      </c>
      <c r="W22" s="132" t="s">
        <v>1046</v>
      </c>
      <c r="X22" s="132">
        <v>12</v>
      </c>
    </row>
    <row r="23" spans="1:24">
      <c r="A23" s="132">
        <v>22</v>
      </c>
      <c r="B23" s="132">
        <v>40000001093</v>
      </c>
      <c r="C23" s="132">
        <v>61091000000</v>
      </c>
      <c r="D23" s="132" t="s">
        <v>839</v>
      </c>
      <c r="E23" s="132" t="s">
        <v>453</v>
      </c>
      <c r="F23" s="132">
        <v>73</v>
      </c>
      <c r="G23" s="132" t="s">
        <v>3847</v>
      </c>
      <c r="H23" s="132">
        <v>1</v>
      </c>
      <c r="I23" s="132">
        <v>0.16200000000000001</v>
      </c>
      <c r="J23" s="132">
        <v>1</v>
      </c>
      <c r="K23" s="132">
        <v>0.16200000000000001</v>
      </c>
      <c r="L23" s="132" t="s">
        <v>11</v>
      </c>
      <c r="M23" s="132">
        <v>881</v>
      </c>
      <c r="N23" s="132" t="s">
        <v>440</v>
      </c>
      <c r="O23" s="132">
        <v>7485</v>
      </c>
      <c r="P23" s="132" t="s">
        <v>439</v>
      </c>
      <c r="Q23" s="132">
        <v>9</v>
      </c>
      <c r="R23" s="132" t="s">
        <v>809</v>
      </c>
      <c r="S23" s="132">
        <v>1000320</v>
      </c>
      <c r="T23" s="132" t="s">
        <v>828</v>
      </c>
      <c r="U23" s="132">
        <v>124</v>
      </c>
      <c r="V23" s="132" t="s">
        <v>840</v>
      </c>
      <c r="W23" s="132" t="s">
        <v>1038</v>
      </c>
      <c r="X23" s="132">
        <v>5</v>
      </c>
    </row>
    <row r="24" spans="1:24">
      <c r="A24" s="132">
        <v>23</v>
      </c>
      <c r="B24" s="132">
        <v>40000001092</v>
      </c>
      <c r="C24" s="132">
        <v>61102091000</v>
      </c>
      <c r="D24" s="132" t="s">
        <v>480</v>
      </c>
      <c r="E24" s="132" t="s">
        <v>341</v>
      </c>
      <c r="F24" s="132">
        <v>18</v>
      </c>
      <c r="G24" s="132" t="s">
        <v>3847</v>
      </c>
      <c r="H24" s="132">
        <v>1</v>
      </c>
      <c r="I24" s="132">
        <v>0.57599999999999996</v>
      </c>
      <c r="J24" s="132">
        <v>1</v>
      </c>
      <c r="K24" s="132">
        <v>0.57599999999999996</v>
      </c>
      <c r="L24" s="132" t="s">
        <v>11</v>
      </c>
      <c r="M24" s="132">
        <v>881</v>
      </c>
      <c r="N24" s="132" t="s">
        <v>440</v>
      </c>
      <c r="O24" s="132">
        <v>7485</v>
      </c>
      <c r="P24" s="132" t="s">
        <v>439</v>
      </c>
      <c r="Q24" s="132">
        <v>9</v>
      </c>
      <c r="R24" s="132" t="s">
        <v>809</v>
      </c>
      <c r="S24" s="132">
        <v>1000320</v>
      </c>
      <c r="T24" s="132" t="s">
        <v>825</v>
      </c>
      <c r="U24" s="132">
        <v>119</v>
      </c>
      <c r="V24" s="132" t="s">
        <v>841</v>
      </c>
      <c r="W24" s="132" t="s">
        <v>1038</v>
      </c>
      <c r="X24" s="132">
        <v>5</v>
      </c>
    </row>
    <row r="25" spans="1:24">
      <c r="A25" s="132">
        <v>24</v>
      </c>
      <c r="B25" s="132">
        <v>40000001091</v>
      </c>
      <c r="C25" s="132">
        <v>61051000000</v>
      </c>
      <c r="D25" s="132" t="s">
        <v>494</v>
      </c>
      <c r="E25" s="132" t="s">
        <v>444</v>
      </c>
      <c r="F25" s="132">
        <v>82</v>
      </c>
      <c r="G25" s="132" t="s">
        <v>3847</v>
      </c>
      <c r="H25" s="132">
        <v>1</v>
      </c>
      <c r="I25" s="132">
        <v>0.23599999999999999</v>
      </c>
      <c r="J25" s="132">
        <v>1</v>
      </c>
      <c r="K25" s="132">
        <v>0.23599999999999999</v>
      </c>
      <c r="L25" s="132" t="s">
        <v>11</v>
      </c>
      <c r="M25" s="132">
        <v>881</v>
      </c>
      <c r="N25" s="132" t="s">
        <v>440</v>
      </c>
      <c r="O25" s="132">
        <v>7485</v>
      </c>
      <c r="P25" s="132" t="s">
        <v>439</v>
      </c>
      <c r="Q25" s="132">
        <v>9</v>
      </c>
      <c r="R25" s="132" t="s">
        <v>809</v>
      </c>
      <c r="S25" s="132">
        <v>1000320</v>
      </c>
      <c r="T25" s="132" t="s">
        <v>821</v>
      </c>
      <c r="U25" s="132">
        <v>3</v>
      </c>
      <c r="V25" s="132" t="s">
        <v>826</v>
      </c>
      <c r="W25" s="132" t="s">
        <v>1053</v>
      </c>
      <c r="X25" s="132">
        <v>17</v>
      </c>
    </row>
    <row r="26" spans="1:24">
      <c r="A26" s="132">
        <v>25</v>
      </c>
      <c r="B26" s="132">
        <v>40000001090</v>
      </c>
      <c r="C26" s="132">
        <v>61051000000</v>
      </c>
      <c r="D26" s="132" t="s">
        <v>843</v>
      </c>
      <c r="E26" s="132" t="s">
        <v>444</v>
      </c>
      <c r="F26" s="132">
        <v>82</v>
      </c>
      <c r="G26" s="132" t="s">
        <v>3847</v>
      </c>
      <c r="H26" s="132">
        <v>1</v>
      </c>
      <c r="I26" s="132">
        <v>0.46600000000000003</v>
      </c>
      <c r="J26" s="132">
        <v>1</v>
      </c>
      <c r="K26" s="132">
        <v>0.46600000000000003</v>
      </c>
      <c r="L26" s="132" t="s">
        <v>11</v>
      </c>
      <c r="M26" s="132">
        <v>881</v>
      </c>
      <c r="N26" s="132" t="s">
        <v>428</v>
      </c>
      <c r="O26" s="132">
        <v>7505</v>
      </c>
      <c r="P26" s="132" t="s">
        <v>439</v>
      </c>
      <c r="Q26" s="132">
        <v>9</v>
      </c>
      <c r="R26" s="132" t="s">
        <v>809</v>
      </c>
      <c r="S26" s="132">
        <v>1000320</v>
      </c>
      <c r="T26" s="132" t="s">
        <v>825</v>
      </c>
      <c r="U26" s="132">
        <v>119</v>
      </c>
      <c r="V26" s="132" t="s">
        <v>844</v>
      </c>
      <c r="W26" s="132" t="s">
        <v>1053</v>
      </c>
      <c r="X26" s="132">
        <v>17</v>
      </c>
    </row>
    <row r="27" spans="1:24">
      <c r="A27" s="132">
        <v>26</v>
      </c>
      <c r="B27" s="132">
        <v>40000001089</v>
      </c>
      <c r="C27" s="132">
        <v>62013000000</v>
      </c>
      <c r="D27" s="132" t="s">
        <v>832</v>
      </c>
      <c r="E27" s="132" t="s">
        <v>3692</v>
      </c>
      <c r="F27" s="132">
        <v>92</v>
      </c>
      <c r="G27" s="132" t="s">
        <v>3847</v>
      </c>
      <c r="H27" s="132">
        <v>1</v>
      </c>
      <c r="I27" s="132">
        <v>0.51600000000000001</v>
      </c>
      <c r="J27" s="132">
        <v>1</v>
      </c>
      <c r="K27" s="132">
        <v>0.51600000000000001</v>
      </c>
      <c r="L27" s="132" t="s">
        <v>11</v>
      </c>
      <c r="M27" s="132">
        <v>881</v>
      </c>
      <c r="N27" s="132" t="s">
        <v>3915</v>
      </c>
      <c r="O27" s="132">
        <v>7497</v>
      </c>
      <c r="P27" s="132" t="s">
        <v>439</v>
      </c>
      <c r="Q27" s="132">
        <v>9</v>
      </c>
      <c r="R27" s="132" t="s">
        <v>809</v>
      </c>
      <c r="S27" s="132">
        <v>1000320</v>
      </c>
      <c r="T27" s="132" t="s">
        <v>810</v>
      </c>
      <c r="U27" s="132">
        <v>122</v>
      </c>
      <c r="V27" s="132" t="s">
        <v>833</v>
      </c>
      <c r="W27" s="132" t="s">
        <v>1144</v>
      </c>
      <c r="X27" s="132">
        <v>23</v>
      </c>
    </row>
    <row r="28" spans="1:24">
      <c r="A28" s="132">
        <v>27</v>
      </c>
      <c r="B28" s="132">
        <v>40000001088</v>
      </c>
      <c r="C28" s="132">
        <v>61102091000</v>
      </c>
      <c r="D28" s="132" t="s">
        <v>480</v>
      </c>
      <c r="E28" s="132" t="s">
        <v>341</v>
      </c>
      <c r="F28" s="132">
        <v>18</v>
      </c>
      <c r="G28" s="132" t="s">
        <v>3847</v>
      </c>
      <c r="H28" s="132">
        <v>1</v>
      </c>
      <c r="I28" s="132">
        <v>0.62</v>
      </c>
      <c r="J28" s="132">
        <v>1</v>
      </c>
      <c r="K28" s="132">
        <v>0.62</v>
      </c>
      <c r="L28" s="132" t="s">
        <v>11</v>
      </c>
      <c r="M28" s="132">
        <v>881</v>
      </c>
      <c r="N28" s="132" t="s">
        <v>440</v>
      </c>
      <c r="O28" s="132">
        <v>7485</v>
      </c>
      <c r="P28" s="132" t="s">
        <v>3958</v>
      </c>
      <c r="Q28" s="132" t="s">
        <v>3929</v>
      </c>
      <c r="R28" s="132" t="s">
        <v>809</v>
      </c>
      <c r="S28" s="132">
        <v>1000320</v>
      </c>
      <c r="T28" s="132" t="s">
        <v>825</v>
      </c>
      <c r="U28" s="132">
        <v>119</v>
      </c>
      <c r="V28" s="132" t="s">
        <v>833</v>
      </c>
      <c r="W28" s="132" t="s">
        <v>1144</v>
      </c>
      <c r="X28" s="132">
        <v>23</v>
      </c>
    </row>
    <row r="29" spans="1:24">
      <c r="A29" s="132">
        <v>28</v>
      </c>
      <c r="B29" s="132">
        <v>40000001087</v>
      </c>
      <c r="C29" s="132">
        <v>61091000000</v>
      </c>
      <c r="D29" s="132" t="s">
        <v>839</v>
      </c>
      <c r="E29" s="132" t="s">
        <v>453</v>
      </c>
      <c r="F29" s="132">
        <v>73</v>
      </c>
      <c r="G29" s="132" t="s">
        <v>3847</v>
      </c>
      <c r="H29" s="132">
        <v>1</v>
      </c>
      <c r="I29" s="132">
        <v>0.20200000000000001</v>
      </c>
      <c r="J29" s="132">
        <v>1</v>
      </c>
      <c r="K29" s="132">
        <v>0.20200000000000001</v>
      </c>
      <c r="L29" s="132" t="s">
        <v>11</v>
      </c>
      <c r="M29" s="132">
        <v>881</v>
      </c>
      <c r="N29" s="132" t="s">
        <v>440</v>
      </c>
      <c r="O29" s="132">
        <v>7485</v>
      </c>
      <c r="P29" s="132" t="s">
        <v>439</v>
      </c>
      <c r="Q29" s="132">
        <v>9</v>
      </c>
      <c r="R29" s="132" t="s">
        <v>809</v>
      </c>
      <c r="S29" s="132">
        <v>1000320</v>
      </c>
      <c r="T29" s="132" t="s">
        <v>828</v>
      </c>
      <c r="U29" s="132">
        <v>124</v>
      </c>
      <c r="V29" s="132" t="s">
        <v>846</v>
      </c>
      <c r="W29" s="132" t="s">
        <v>1144</v>
      </c>
      <c r="X29" s="132">
        <v>23</v>
      </c>
    </row>
    <row r="30" spans="1:24">
      <c r="A30" s="132">
        <v>29</v>
      </c>
      <c r="B30" s="132">
        <v>40000001086</v>
      </c>
      <c r="C30" s="132">
        <v>61102091000</v>
      </c>
      <c r="D30" s="132" t="s">
        <v>824</v>
      </c>
      <c r="E30" s="132" t="s">
        <v>459</v>
      </c>
      <c r="F30" s="132">
        <v>88</v>
      </c>
      <c r="G30" s="132" t="s">
        <v>3847</v>
      </c>
      <c r="H30" s="132">
        <v>1</v>
      </c>
      <c r="I30" s="132">
        <v>0.47399999999999998</v>
      </c>
      <c r="J30" s="132">
        <v>1</v>
      </c>
      <c r="K30" s="132">
        <v>0.47399999999999998</v>
      </c>
      <c r="L30" s="132" t="s">
        <v>11</v>
      </c>
      <c r="M30" s="132">
        <v>881</v>
      </c>
      <c r="N30" s="132" t="s">
        <v>440</v>
      </c>
      <c r="O30" s="132">
        <v>7485</v>
      </c>
      <c r="P30" s="132" t="s">
        <v>439</v>
      </c>
      <c r="Q30" s="132">
        <v>9</v>
      </c>
      <c r="R30" s="132" t="s">
        <v>809</v>
      </c>
      <c r="S30" s="132">
        <v>1000320</v>
      </c>
      <c r="T30" s="132" t="s">
        <v>821</v>
      </c>
      <c r="U30" s="132">
        <v>3</v>
      </c>
      <c r="V30" s="132" t="s">
        <v>847</v>
      </c>
      <c r="W30" s="132" t="s">
        <v>1144</v>
      </c>
      <c r="X30" s="132">
        <v>23</v>
      </c>
    </row>
    <row r="31" spans="1:24">
      <c r="A31" s="132">
        <v>30</v>
      </c>
      <c r="B31" s="132">
        <v>40000001085</v>
      </c>
      <c r="C31" s="132">
        <v>61102091000</v>
      </c>
      <c r="D31" s="132" t="s">
        <v>480</v>
      </c>
      <c r="E31" s="132" t="s">
        <v>341</v>
      </c>
      <c r="F31" s="132">
        <v>18</v>
      </c>
      <c r="G31" s="132" t="s">
        <v>3847</v>
      </c>
      <c r="H31" s="132">
        <v>1</v>
      </c>
      <c r="I31" s="132">
        <v>0.63400000000000001</v>
      </c>
      <c r="J31" s="132">
        <v>1</v>
      </c>
      <c r="K31" s="132">
        <v>0.63400000000000001</v>
      </c>
      <c r="L31" s="132" t="s">
        <v>11</v>
      </c>
      <c r="M31" s="132">
        <v>881</v>
      </c>
      <c r="N31" s="132" t="s">
        <v>440</v>
      </c>
      <c r="O31" s="132">
        <v>7485</v>
      </c>
      <c r="P31" s="132" t="s">
        <v>439</v>
      </c>
      <c r="Q31" s="132">
        <v>9</v>
      </c>
      <c r="R31" s="132" t="s">
        <v>809</v>
      </c>
      <c r="S31" s="132">
        <v>1000320</v>
      </c>
      <c r="T31" s="132" t="s">
        <v>821</v>
      </c>
      <c r="U31" s="132">
        <v>3</v>
      </c>
      <c r="V31" s="132" t="s">
        <v>826</v>
      </c>
      <c r="W31" s="132" t="s">
        <v>1038</v>
      </c>
      <c r="X31" s="132">
        <v>5</v>
      </c>
    </row>
    <row r="32" spans="1:24">
      <c r="A32" s="132">
        <v>31</v>
      </c>
      <c r="B32" s="132">
        <v>40000001084</v>
      </c>
      <c r="C32" s="132">
        <v>61102091000</v>
      </c>
      <c r="D32" s="132" t="s">
        <v>824</v>
      </c>
      <c r="E32" s="132" t="s">
        <v>459</v>
      </c>
      <c r="F32" s="132">
        <v>88</v>
      </c>
      <c r="G32" s="132" t="s">
        <v>3847</v>
      </c>
      <c r="H32" s="132">
        <v>1</v>
      </c>
      <c r="I32" s="132">
        <v>0.49399999999999999</v>
      </c>
      <c r="J32" s="132">
        <v>1</v>
      </c>
      <c r="K32" s="132">
        <v>0.49399999999999999</v>
      </c>
      <c r="L32" s="132" t="s">
        <v>11</v>
      </c>
      <c r="M32" s="132">
        <v>881</v>
      </c>
      <c r="N32" s="132" t="s">
        <v>440</v>
      </c>
      <c r="O32" s="132">
        <v>7485</v>
      </c>
      <c r="P32" s="132" t="s">
        <v>439</v>
      </c>
      <c r="Q32" s="132">
        <v>9</v>
      </c>
      <c r="R32" s="132" t="s">
        <v>809</v>
      </c>
      <c r="S32" s="132">
        <v>1000320</v>
      </c>
      <c r="T32" s="132" t="s">
        <v>810</v>
      </c>
      <c r="U32" s="132">
        <v>122</v>
      </c>
      <c r="V32" s="132" t="s">
        <v>847</v>
      </c>
      <c r="W32" s="132" t="s">
        <v>1038</v>
      </c>
      <c r="X32" s="132">
        <v>5</v>
      </c>
    </row>
    <row r="33" spans="1:24">
      <c r="A33" s="132">
        <v>32</v>
      </c>
      <c r="B33" s="132">
        <v>40000001083</v>
      </c>
      <c r="C33" s="132">
        <v>61045300000</v>
      </c>
      <c r="D33" s="132" t="s">
        <v>848</v>
      </c>
      <c r="E33" s="132" t="s">
        <v>443</v>
      </c>
      <c r="F33" s="132">
        <v>53</v>
      </c>
      <c r="G33" s="132" t="s">
        <v>3848</v>
      </c>
      <c r="H33" s="132">
        <v>2</v>
      </c>
      <c r="I33" s="132">
        <v>0.22600000000000001</v>
      </c>
      <c r="J33" s="132">
        <v>1</v>
      </c>
      <c r="K33" s="132">
        <v>0.22600000000000001</v>
      </c>
      <c r="L33" s="132" t="s">
        <v>51</v>
      </c>
      <c r="M33" s="132">
        <v>28</v>
      </c>
      <c r="N33" s="132" t="s">
        <v>3915</v>
      </c>
      <c r="O33" s="132">
        <v>7497</v>
      </c>
      <c r="P33" s="132" t="s">
        <v>425</v>
      </c>
      <c r="Q33" s="132">
        <v>37</v>
      </c>
      <c r="R33" s="132" t="s">
        <v>809</v>
      </c>
      <c r="S33" s="132">
        <v>1000320</v>
      </c>
      <c r="T33" s="132" t="s">
        <v>810</v>
      </c>
      <c r="U33" s="132">
        <v>122</v>
      </c>
      <c r="V33" s="132" t="s">
        <v>849</v>
      </c>
      <c r="W33" s="132" t="s">
        <v>1050</v>
      </c>
      <c r="X33" s="132">
        <v>20</v>
      </c>
    </row>
    <row r="34" spans="1:24">
      <c r="A34" s="132">
        <v>33</v>
      </c>
      <c r="B34" s="132">
        <v>40000001082</v>
      </c>
      <c r="C34" s="132">
        <v>62013000000</v>
      </c>
      <c r="D34" s="132" t="s">
        <v>490</v>
      </c>
      <c r="E34" s="132" t="s">
        <v>3692</v>
      </c>
      <c r="F34" s="132">
        <v>92</v>
      </c>
      <c r="G34" s="132" t="s">
        <v>3847</v>
      </c>
      <c r="H34" s="132">
        <v>1</v>
      </c>
      <c r="I34" s="132">
        <v>1.268</v>
      </c>
      <c r="J34" s="132">
        <v>1</v>
      </c>
      <c r="K34" s="132">
        <v>1.268</v>
      </c>
      <c r="L34" s="132" t="s">
        <v>11</v>
      </c>
      <c r="M34" s="132">
        <v>881</v>
      </c>
      <c r="N34" s="132" t="s">
        <v>2948</v>
      </c>
      <c r="O34" s="132">
        <v>7550</v>
      </c>
      <c r="P34" s="132" t="s">
        <v>3956</v>
      </c>
      <c r="Q34" s="132" t="s">
        <v>3930</v>
      </c>
      <c r="R34" s="132" t="s">
        <v>809</v>
      </c>
      <c r="S34" s="132">
        <v>1000320</v>
      </c>
      <c r="T34" s="132" t="s">
        <v>828</v>
      </c>
      <c r="U34" s="132">
        <v>124</v>
      </c>
      <c r="V34" s="132" t="s">
        <v>822</v>
      </c>
      <c r="W34" s="132" t="s">
        <v>1048</v>
      </c>
      <c r="X34" s="132">
        <v>4</v>
      </c>
    </row>
    <row r="35" spans="1:24">
      <c r="A35" s="132">
        <v>34</v>
      </c>
      <c r="B35" s="132">
        <v>40000001081</v>
      </c>
      <c r="C35" s="132">
        <v>62034235000</v>
      </c>
      <c r="D35" s="132" t="s">
        <v>484</v>
      </c>
      <c r="E35" s="132" t="s">
        <v>420</v>
      </c>
      <c r="F35" s="132">
        <v>93</v>
      </c>
      <c r="G35" s="132" t="s">
        <v>3699</v>
      </c>
      <c r="H35" s="132">
        <v>4</v>
      </c>
      <c r="I35" s="132">
        <v>0.42399999999999999</v>
      </c>
      <c r="J35" s="132">
        <v>1</v>
      </c>
      <c r="K35" s="132">
        <v>0.42399999999999999</v>
      </c>
      <c r="L35" s="132" t="s">
        <v>53</v>
      </c>
      <c r="M35" s="132">
        <v>457</v>
      </c>
      <c r="N35" s="132" t="s">
        <v>440</v>
      </c>
      <c r="O35" s="132">
        <v>7485</v>
      </c>
      <c r="P35" s="132" t="s">
        <v>439</v>
      </c>
      <c r="Q35" s="132">
        <v>9</v>
      </c>
      <c r="R35" s="132" t="s">
        <v>809</v>
      </c>
      <c r="S35" s="132">
        <v>1000320</v>
      </c>
      <c r="T35" s="132">
        <v>36</v>
      </c>
      <c r="U35" s="132">
        <v>52</v>
      </c>
      <c r="V35" s="132">
        <v>0</v>
      </c>
      <c r="W35" s="132" t="s">
        <v>1050</v>
      </c>
      <c r="X35" s="132">
        <v>20</v>
      </c>
    </row>
    <row r="36" spans="1:24">
      <c r="A36" s="132">
        <v>35</v>
      </c>
      <c r="B36" s="132">
        <v>40000001080</v>
      </c>
      <c r="C36" s="132">
        <v>64039991000</v>
      </c>
      <c r="D36" s="132" t="s">
        <v>850</v>
      </c>
      <c r="E36" s="132" t="s">
        <v>3681</v>
      </c>
      <c r="F36" s="132">
        <v>66</v>
      </c>
      <c r="G36" s="132" t="s">
        <v>3699</v>
      </c>
      <c r="H36" s="132">
        <v>4</v>
      </c>
      <c r="I36" s="132">
        <v>9.1999999999999998E-2</v>
      </c>
      <c r="J36" s="132">
        <v>1</v>
      </c>
      <c r="K36" s="132">
        <v>9.1999999999999998E-2</v>
      </c>
      <c r="L36" s="132" t="s">
        <v>44</v>
      </c>
      <c r="M36" s="132">
        <v>608</v>
      </c>
      <c r="N36" s="132" t="s">
        <v>468</v>
      </c>
      <c r="O36" s="132">
        <v>1760</v>
      </c>
      <c r="P36" s="132" t="s">
        <v>4298</v>
      </c>
      <c r="Q36" s="132" t="s">
        <v>4265</v>
      </c>
      <c r="R36" s="132" t="s">
        <v>809</v>
      </c>
      <c r="S36" s="132">
        <v>1000320</v>
      </c>
      <c r="T36" s="132">
        <v>18</v>
      </c>
      <c r="U36" s="132">
        <v>2</v>
      </c>
      <c r="V36" s="132">
        <v>0</v>
      </c>
      <c r="W36" s="132" t="s">
        <v>1038</v>
      </c>
      <c r="X36" s="132">
        <v>5</v>
      </c>
    </row>
    <row r="37" spans="1:24">
      <c r="A37" s="132">
        <v>36</v>
      </c>
      <c r="B37" s="132">
        <v>40000001079</v>
      </c>
      <c r="C37" s="132">
        <v>64029991000</v>
      </c>
      <c r="D37" s="132" t="s">
        <v>492</v>
      </c>
      <c r="E37" s="132" t="s">
        <v>3681</v>
      </c>
      <c r="F37" s="132">
        <v>66</v>
      </c>
      <c r="G37" s="132" t="s">
        <v>3848</v>
      </c>
      <c r="H37" s="132">
        <v>2</v>
      </c>
      <c r="I37" s="132">
        <v>0.104</v>
      </c>
      <c r="J37" s="132">
        <v>1</v>
      </c>
      <c r="K37" s="132">
        <v>0.104</v>
      </c>
      <c r="L37" s="132" t="s">
        <v>44</v>
      </c>
      <c r="M37" s="132">
        <v>608</v>
      </c>
      <c r="N37" s="132" t="s">
        <v>468</v>
      </c>
      <c r="O37" s="132">
        <v>1760</v>
      </c>
      <c r="P37" s="132" t="s">
        <v>425</v>
      </c>
      <c r="Q37" s="132">
        <v>37</v>
      </c>
      <c r="R37" s="132" t="s">
        <v>809</v>
      </c>
      <c r="S37" s="132">
        <v>1000320</v>
      </c>
      <c r="T37" s="132">
        <v>19</v>
      </c>
      <c r="U37" s="132">
        <v>370</v>
      </c>
      <c r="V37" s="132" t="s">
        <v>851</v>
      </c>
      <c r="W37" s="132" t="s">
        <v>1063</v>
      </c>
      <c r="X37" s="132">
        <v>13</v>
      </c>
    </row>
    <row r="38" spans="1:24">
      <c r="A38" s="132">
        <v>37</v>
      </c>
      <c r="B38" s="132">
        <v>40000001078</v>
      </c>
      <c r="C38" s="132">
        <v>64052099000</v>
      </c>
      <c r="D38" s="132" t="s">
        <v>852</v>
      </c>
      <c r="E38" s="132" t="s">
        <v>3681</v>
      </c>
      <c r="F38" s="132">
        <v>66</v>
      </c>
      <c r="G38" s="132" t="s">
        <v>3699</v>
      </c>
      <c r="H38" s="132">
        <v>4</v>
      </c>
      <c r="I38" s="132">
        <v>0.1</v>
      </c>
      <c r="J38" s="132">
        <v>1</v>
      </c>
      <c r="K38" s="132">
        <v>0.1</v>
      </c>
      <c r="L38" s="132" t="s">
        <v>44</v>
      </c>
      <c r="M38" s="132">
        <v>608</v>
      </c>
      <c r="N38" s="132" t="s">
        <v>468</v>
      </c>
      <c r="O38" s="132">
        <v>1760</v>
      </c>
      <c r="P38" s="132" t="s">
        <v>439</v>
      </c>
      <c r="Q38" s="132">
        <v>9</v>
      </c>
      <c r="R38" s="132" t="s">
        <v>809</v>
      </c>
      <c r="S38" s="132">
        <v>1000320</v>
      </c>
      <c r="T38" s="132">
        <v>19</v>
      </c>
      <c r="U38" s="132">
        <v>370</v>
      </c>
      <c r="V38" s="132" t="s">
        <v>853</v>
      </c>
      <c r="W38" s="132" t="s">
        <v>1038</v>
      </c>
      <c r="X38" s="132">
        <v>5</v>
      </c>
    </row>
    <row r="39" spans="1:24">
      <c r="A39" s="132">
        <v>38</v>
      </c>
      <c r="B39" s="132">
        <v>40000001077</v>
      </c>
      <c r="C39" s="132">
        <v>64052099000</v>
      </c>
      <c r="D39" s="132" t="s">
        <v>852</v>
      </c>
      <c r="E39" s="132" t="s">
        <v>3681</v>
      </c>
      <c r="F39" s="132">
        <v>66</v>
      </c>
      <c r="G39" s="132" t="s">
        <v>3699</v>
      </c>
      <c r="H39" s="132">
        <v>4</v>
      </c>
      <c r="I39" s="132">
        <v>9.6000000000000002E-2</v>
      </c>
      <c r="J39" s="132">
        <v>1</v>
      </c>
      <c r="K39" s="132">
        <v>9.6000000000000002E-2</v>
      </c>
      <c r="L39" s="132" t="s">
        <v>44</v>
      </c>
      <c r="M39" s="132">
        <v>608</v>
      </c>
      <c r="N39" s="132" t="s">
        <v>468</v>
      </c>
      <c r="O39" s="132">
        <v>1760</v>
      </c>
      <c r="P39" s="132" t="s">
        <v>439</v>
      </c>
      <c r="Q39" s="132">
        <v>9</v>
      </c>
      <c r="R39" s="132" t="s">
        <v>809</v>
      </c>
      <c r="S39" s="132">
        <v>1000320</v>
      </c>
      <c r="T39" s="132">
        <v>18</v>
      </c>
      <c r="U39" s="132">
        <v>2</v>
      </c>
      <c r="V39" s="132" t="s">
        <v>853</v>
      </c>
      <c r="W39" s="132" t="s">
        <v>1038</v>
      </c>
      <c r="X39" s="132">
        <v>5</v>
      </c>
    </row>
    <row r="40" spans="1:24">
      <c r="A40" s="132">
        <v>39</v>
      </c>
      <c r="B40" s="132">
        <v>40000001076</v>
      </c>
      <c r="C40" s="132">
        <v>64029991000</v>
      </c>
      <c r="D40" s="132" t="s">
        <v>492</v>
      </c>
      <c r="E40" s="132" t="s">
        <v>3681</v>
      </c>
      <c r="F40" s="132">
        <v>66</v>
      </c>
      <c r="G40" s="132" t="s">
        <v>3848</v>
      </c>
      <c r="H40" s="132">
        <v>2</v>
      </c>
      <c r="I40" s="132">
        <v>8.7999999999999995E-2</v>
      </c>
      <c r="J40" s="132">
        <v>1</v>
      </c>
      <c r="K40" s="132">
        <v>8.7999999999999995E-2</v>
      </c>
      <c r="L40" s="132" t="s">
        <v>44</v>
      </c>
      <c r="M40" s="132">
        <v>608</v>
      </c>
      <c r="N40" s="132" t="s">
        <v>468</v>
      </c>
      <c r="O40" s="132">
        <v>1760</v>
      </c>
      <c r="P40" s="132" t="s">
        <v>425</v>
      </c>
      <c r="Q40" s="132">
        <v>37</v>
      </c>
      <c r="R40" s="132" t="s">
        <v>809</v>
      </c>
      <c r="S40" s="132">
        <v>1000320</v>
      </c>
      <c r="T40" s="132">
        <v>18</v>
      </c>
      <c r="U40" s="132">
        <v>2</v>
      </c>
      <c r="V40" s="132" t="s">
        <v>840</v>
      </c>
      <c r="W40" s="132" t="s">
        <v>936</v>
      </c>
      <c r="X40" s="132">
        <v>22</v>
      </c>
    </row>
    <row r="41" spans="1:24">
      <c r="A41" s="132">
        <v>40</v>
      </c>
      <c r="B41" s="132">
        <v>40000001075</v>
      </c>
      <c r="C41" s="132">
        <v>64052099000</v>
      </c>
      <c r="D41" s="132" t="s">
        <v>855</v>
      </c>
      <c r="E41" s="132" t="s">
        <v>3672</v>
      </c>
      <c r="F41" s="132">
        <v>55</v>
      </c>
      <c r="G41" s="132" t="s">
        <v>3656</v>
      </c>
      <c r="H41" s="132">
        <v>3</v>
      </c>
      <c r="I41" s="132">
        <v>7.8E-2</v>
      </c>
      <c r="J41" s="132">
        <v>1</v>
      </c>
      <c r="K41" s="132">
        <v>7.8E-2</v>
      </c>
      <c r="L41" s="132" t="s">
        <v>44</v>
      </c>
      <c r="M41" s="132">
        <v>608</v>
      </c>
      <c r="N41" s="132" t="s">
        <v>468</v>
      </c>
      <c r="O41" s="132">
        <v>1760</v>
      </c>
      <c r="P41" s="132" t="s">
        <v>4409</v>
      </c>
      <c r="Q41" s="132" t="s">
        <v>4341</v>
      </c>
      <c r="R41" s="132" t="s">
        <v>809</v>
      </c>
      <c r="S41" s="132">
        <v>1000320</v>
      </c>
      <c r="T41" s="132">
        <v>18</v>
      </c>
      <c r="U41" s="132">
        <v>2</v>
      </c>
      <c r="V41" s="132" t="s">
        <v>853</v>
      </c>
      <c r="W41" s="132" t="s">
        <v>1046</v>
      </c>
      <c r="X41" s="132">
        <v>12</v>
      </c>
    </row>
    <row r="42" spans="1:24">
      <c r="A42" s="132">
        <v>41</v>
      </c>
      <c r="B42" s="132">
        <v>40000001074</v>
      </c>
      <c r="C42" s="132">
        <v>64039991000</v>
      </c>
      <c r="D42" s="132" t="s">
        <v>499</v>
      </c>
      <c r="E42" s="132" t="s">
        <v>3672</v>
      </c>
      <c r="F42" s="132">
        <v>55</v>
      </c>
      <c r="G42" s="132" t="s">
        <v>3656</v>
      </c>
      <c r="H42" s="132">
        <v>3</v>
      </c>
      <c r="I42" s="132">
        <v>0.182</v>
      </c>
      <c r="J42" s="132">
        <v>1</v>
      </c>
      <c r="K42" s="132">
        <v>0.182</v>
      </c>
      <c r="L42" s="132" t="s">
        <v>44</v>
      </c>
      <c r="M42" s="132">
        <v>608</v>
      </c>
      <c r="N42" s="132" t="s">
        <v>468</v>
      </c>
      <c r="O42" s="132">
        <v>1760</v>
      </c>
      <c r="P42" s="132" t="s">
        <v>4298</v>
      </c>
      <c r="Q42" s="132" t="s">
        <v>4265</v>
      </c>
      <c r="R42" s="132" t="s">
        <v>809</v>
      </c>
      <c r="S42" s="132">
        <v>1000320</v>
      </c>
      <c r="T42" s="132">
        <v>19</v>
      </c>
      <c r="U42" s="132">
        <v>370</v>
      </c>
      <c r="V42" s="132">
        <v>0</v>
      </c>
      <c r="W42" s="132" t="s">
        <v>936</v>
      </c>
      <c r="X42" s="132">
        <v>22</v>
      </c>
    </row>
    <row r="43" spans="1:24">
      <c r="A43" s="132">
        <v>42</v>
      </c>
      <c r="B43" s="132">
        <v>40000001073</v>
      </c>
      <c r="C43" s="132">
        <v>61091000000</v>
      </c>
      <c r="D43" s="132" t="s">
        <v>856</v>
      </c>
      <c r="E43" s="132" t="s">
        <v>453</v>
      </c>
      <c r="F43" s="132">
        <v>73</v>
      </c>
      <c r="G43" s="132" t="s">
        <v>3848</v>
      </c>
      <c r="H43" s="132">
        <v>2</v>
      </c>
      <c r="I43" s="132">
        <v>0.13400000000000001</v>
      </c>
      <c r="J43" s="132">
        <v>1</v>
      </c>
      <c r="K43" s="132">
        <v>0.13400000000000001</v>
      </c>
      <c r="L43" s="132" t="s">
        <v>3574</v>
      </c>
      <c r="M43" s="132">
        <v>767</v>
      </c>
      <c r="N43" s="132" t="s">
        <v>440</v>
      </c>
      <c r="O43" s="132">
        <v>7485</v>
      </c>
      <c r="P43" s="132" t="s">
        <v>439</v>
      </c>
      <c r="Q43" s="132">
        <v>9</v>
      </c>
      <c r="R43" s="132" t="s">
        <v>809</v>
      </c>
      <c r="S43" s="132">
        <v>1000320</v>
      </c>
      <c r="T43" s="132" t="s">
        <v>821</v>
      </c>
      <c r="U43" s="132">
        <v>3</v>
      </c>
      <c r="V43" s="132">
        <v>0</v>
      </c>
      <c r="W43" s="132" t="s">
        <v>1050</v>
      </c>
      <c r="X43" s="132">
        <v>20</v>
      </c>
    </row>
    <row r="44" spans="1:24">
      <c r="A44" s="132">
        <v>43</v>
      </c>
      <c r="B44" s="132">
        <v>40000001072</v>
      </c>
      <c r="C44" s="132">
        <v>61051000000</v>
      </c>
      <c r="D44" s="132" t="s">
        <v>843</v>
      </c>
      <c r="E44" s="132" t="s">
        <v>444</v>
      </c>
      <c r="F44" s="132">
        <v>82</v>
      </c>
      <c r="G44" s="132" t="s">
        <v>3847</v>
      </c>
      <c r="H44" s="132">
        <v>1</v>
      </c>
      <c r="I44" s="132">
        <v>0.32800000000000001</v>
      </c>
      <c r="J44" s="132">
        <v>1</v>
      </c>
      <c r="K44" s="132">
        <v>0.32800000000000001</v>
      </c>
      <c r="L44" s="132" t="s">
        <v>11</v>
      </c>
      <c r="M44" s="132">
        <v>881</v>
      </c>
      <c r="N44" s="132" t="s">
        <v>428</v>
      </c>
      <c r="O44" s="132">
        <v>7505</v>
      </c>
      <c r="P44" s="132" t="s">
        <v>439</v>
      </c>
      <c r="Q44" s="132">
        <v>9</v>
      </c>
      <c r="R44" s="132" t="s">
        <v>809</v>
      </c>
      <c r="S44" s="132">
        <v>1000320</v>
      </c>
      <c r="T44" s="132" t="s">
        <v>825</v>
      </c>
      <c r="U44" s="132">
        <v>119</v>
      </c>
      <c r="V44" s="132" t="s">
        <v>834</v>
      </c>
      <c r="W44" s="132" t="s">
        <v>1038</v>
      </c>
      <c r="X44" s="132">
        <v>5</v>
      </c>
    </row>
    <row r="45" spans="1:24">
      <c r="A45" s="132">
        <v>44</v>
      </c>
      <c r="B45" s="132">
        <v>40000001071</v>
      </c>
      <c r="C45" s="132">
        <v>61091000000</v>
      </c>
      <c r="D45" s="132" t="s">
        <v>856</v>
      </c>
      <c r="E45" s="132" t="s">
        <v>453</v>
      </c>
      <c r="F45" s="132">
        <v>73</v>
      </c>
      <c r="G45" s="132" t="s">
        <v>3848</v>
      </c>
      <c r="H45" s="132">
        <v>2</v>
      </c>
      <c r="I45" s="132">
        <v>0.13200000000000001</v>
      </c>
      <c r="J45" s="132">
        <v>1</v>
      </c>
      <c r="K45" s="132">
        <v>0.13200000000000001</v>
      </c>
      <c r="L45" s="132" t="s">
        <v>3574</v>
      </c>
      <c r="M45" s="132">
        <v>767</v>
      </c>
      <c r="N45" s="132" t="s">
        <v>440</v>
      </c>
      <c r="O45" s="132">
        <v>7485</v>
      </c>
      <c r="P45" s="132" t="s">
        <v>439</v>
      </c>
      <c r="Q45" s="132">
        <v>9</v>
      </c>
      <c r="R45" s="132" t="s">
        <v>809</v>
      </c>
      <c r="S45" s="132">
        <v>1000320</v>
      </c>
      <c r="T45" s="132" t="s">
        <v>821</v>
      </c>
      <c r="U45" s="132">
        <v>3</v>
      </c>
      <c r="V45" s="132">
        <v>0</v>
      </c>
      <c r="W45" s="132" t="s">
        <v>1050</v>
      </c>
      <c r="X45" s="132">
        <v>20</v>
      </c>
    </row>
    <row r="46" spans="1:24">
      <c r="A46" s="132">
        <v>45</v>
      </c>
      <c r="B46" s="132">
        <v>40000001070</v>
      </c>
      <c r="C46" s="132">
        <v>61091000000</v>
      </c>
      <c r="D46" s="132" t="s">
        <v>856</v>
      </c>
      <c r="E46" s="132" t="s">
        <v>453</v>
      </c>
      <c r="F46" s="132">
        <v>73</v>
      </c>
      <c r="G46" s="132" t="s">
        <v>3848</v>
      </c>
      <c r="H46" s="132">
        <v>2</v>
      </c>
      <c r="I46" s="132">
        <v>0.114</v>
      </c>
      <c r="J46" s="132">
        <v>1</v>
      </c>
      <c r="K46" s="132">
        <v>0.114</v>
      </c>
      <c r="L46" s="132" t="s">
        <v>3574</v>
      </c>
      <c r="M46" s="132">
        <v>767</v>
      </c>
      <c r="N46" s="132" t="s">
        <v>440</v>
      </c>
      <c r="O46" s="132">
        <v>7485</v>
      </c>
      <c r="P46" s="132" t="s">
        <v>439</v>
      </c>
      <c r="Q46" s="132">
        <v>9</v>
      </c>
      <c r="R46" s="132" t="s">
        <v>809</v>
      </c>
      <c r="S46" s="132">
        <v>1000320</v>
      </c>
      <c r="T46" s="132" t="s">
        <v>825</v>
      </c>
      <c r="U46" s="132">
        <v>119</v>
      </c>
      <c r="V46" s="132">
        <v>0</v>
      </c>
      <c r="W46" s="132" t="s">
        <v>1046</v>
      </c>
      <c r="X46" s="132">
        <v>12</v>
      </c>
    </row>
    <row r="47" spans="1:24">
      <c r="A47" s="132">
        <v>46</v>
      </c>
      <c r="B47" s="132">
        <v>40000001069</v>
      </c>
      <c r="C47" s="132">
        <v>61091000000</v>
      </c>
      <c r="D47" s="132" t="s">
        <v>856</v>
      </c>
      <c r="E47" s="132" t="s">
        <v>453</v>
      </c>
      <c r="F47" s="132">
        <v>73</v>
      </c>
      <c r="G47" s="132" t="s">
        <v>3848</v>
      </c>
      <c r="H47" s="132">
        <v>2</v>
      </c>
      <c r="I47" s="132">
        <v>0.13400000000000001</v>
      </c>
      <c r="J47" s="132">
        <v>1</v>
      </c>
      <c r="K47" s="132">
        <v>0.13400000000000001</v>
      </c>
      <c r="L47" s="132" t="s">
        <v>3574</v>
      </c>
      <c r="M47" s="132">
        <v>767</v>
      </c>
      <c r="N47" s="132" t="s">
        <v>440</v>
      </c>
      <c r="O47" s="132">
        <v>7485</v>
      </c>
      <c r="P47" s="132" t="s">
        <v>439</v>
      </c>
      <c r="Q47" s="132">
        <v>9</v>
      </c>
      <c r="R47" s="132" t="s">
        <v>809</v>
      </c>
      <c r="S47" s="132">
        <v>1000320</v>
      </c>
      <c r="T47" s="132" t="s">
        <v>821</v>
      </c>
      <c r="U47" s="132">
        <v>3</v>
      </c>
      <c r="V47" s="132">
        <v>0</v>
      </c>
      <c r="W47" s="132" t="s">
        <v>1046</v>
      </c>
      <c r="X47" s="132">
        <v>12</v>
      </c>
    </row>
    <row r="48" spans="1:24">
      <c r="A48" s="132">
        <v>47</v>
      </c>
      <c r="B48" s="132">
        <v>40000001068</v>
      </c>
      <c r="C48" s="132">
        <v>61091000000</v>
      </c>
      <c r="D48" s="132" t="s">
        <v>856</v>
      </c>
      <c r="E48" s="132" t="s">
        <v>453</v>
      </c>
      <c r="F48" s="132">
        <v>73</v>
      </c>
      <c r="G48" s="132" t="s">
        <v>3848</v>
      </c>
      <c r="H48" s="132">
        <v>2</v>
      </c>
      <c r="I48" s="132">
        <v>0.14199999999999999</v>
      </c>
      <c r="J48" s="132">
        <v>1</v>
      </c>
      <c r="K48" s="132">
        <v>0.14199999999999999</v>
      </c>
      <c r="L48" s="132" t="s">
        <v>3574</v>
      </c>
      <c r="M48" s="132">
        <v>767</v>
      </c>
      <c r="N48" s="132" t="s">
        <v>440</v>
      </c>
      <c r="O48" s="132">
        <v>7485</v>
      </c>
      <c r="P48" s="132" t="s">
        <v>439</v>
      </c>
      <c r="Q48" s="132">
        <v>9</v>
      </c>
      <c r="R48" s="132" t="s">
        <v>809</v>
      </c>
      <c r="S48" s="132">
        <v>1000320</v>
      </c>
      <c r="T48" s="132" t="s">
        <v>828</v>
      </c>
      <c r="U48" s="132">
        <v>124</v>
      </c>
      <c r="V48" s="132">
        <v>0</v>
      </c>
      <c r="W48" s="132" t="s">
        <v>1046</v>
      </c>
      <c r="X48" s="132">
        <v>12</v>
      </c>
    </row>
    <row r="49" spans="1:24">
      <c r="A49" s="132">
        <v>48</v>
      </c>
      <c r="B49" s="132">
        <v>40000001067</v>
      </c>
      <c r="C49" s="132">
        <v>61091000000</v>
      </c>
      <c r="D49" s="132" t="s">
        <v>856</v>
      </c>
      <c r="E49" s="132" t="s">
        <v>453</v>
      </c>
      <c r="F49" s="132">
        <v>73</v>
      </c>
      <c r="G49" s="132" t="s">
        <v>3848</v>
      </c>
      <c r="H49" s="132">
        <v>2</v>
      </c>
      <c r="I49" s="132">
        <v>0.14199999999999999</v>
      </c>
      <c r="J49" s="132">
        <v>1</v>
      </c>
      <c r="K49" s="132">
        <v>0.14199999999999999</v>
      </c>
      <c r="L49" s="132" t="s">
        <v>3574</v>
      </c>
      <c r="M49" s="132">
        <v>767</v>
      </c>
      <c r="N49" s="132" t="s">
        <v>440</v>
      </c>
      <c r="O49" s="132">
        <v>7485</v>
      </c>
      <c r="P49" s="132" t="s">
        <v>439</v>
      </c>
      <c r="Q49" s="132">
        <v>9</v>
      </c>
      <c r="R49" s="132" t="s">
        <v>809</v>
      </c>
      <c r="S49" s="132">
        <v>1000320</v>
      </c>
      <c r="T49" s="132" t="s">
        <v>821</v>
      </c>
      <c r="U49" s="132">
        <v>3</v>
      </c>
      <c r="V49" s="132">
        <v>0</v>
      </c>
      <c r="W49" s="132" t="s">
        <v>1046</v>
      </c>
      <c r="X49" s="132">
        <v>12</v>
      </c>
    </row>
    <row r="50" spans="1:24">
      <c r="A50" s="132">
        <v>49</v>
      </c>
      <c r="B50" s="132">
        <v>40000001066</v>
      </c>
      <c r="C50" s="132">
        <v>61091000000</v>
      </c>
      <c r="D50" s="132" t="s">
        <v>856</v>
      </c>
      <c r="E50" s="132" t="s">
        <v>453</v>
      </c>
      <c r="F50" s="132">
        <v>73</v>
      </c>
      <c r="G50" s="132" t="s">
        <v>3848</v>
      </c>
      <c r="H50" s="132">
        <v>2</v>
      </c>
      <c r="I50" s="132">
        <v>0.108</v>
      </c>
      <c r="J50" s="132">
        <v>1</v>
      </c>
      <c r="K50" s="132">
        <v>0.108</v>
      </c>
      <c r="L50" s="132" t="s">
        <v>3574</v>
      </c>
      <c r="M50" s="132">
        <v>767</v>
      </c>
      <c r="N50" s="132" t="s">
        <v>440</v>
      </c>
      <c r="O50" s="132">
        <v>7485</v>
      </c>
      <c r="P50" s="132" t="s">
        <v>439</v>
      </c>
      <c r="Q50" s="132">
        <v>9</v>
      </c>
      <c r="R50" s="132" t="s">
        <v>809</v>
      </c>
      <c r="S50" s="132">
        <v>1000320</v>
      </c>
      <c r="T50" s="132" t="s">
        <v>810</v>
      </c>
      <c r="U50" s="132">
        <v>122</v>
      </c>
      <c r="V50" s="132">
        <v>0</v>
      </c>
      <c r="W50" s="132" t="s">
        <v>1046</v>
      </c>
      <c r="X50" s="132">
        <v>12</v>
      </c>
    </row>
    <row r="51" spans="1:24">
      <c r="A51" s="132">
        <v>50</v>
      </c>
      <c r="B51" s="132">
        <v>40000001065</v>
      </c>
      <c r="C51" s="132">
        <v>61091000000</v>
      </c>
      <c r="D51" s="132" t="s">
        <v>856</v>
      </c>
      <c r="E51" s="132" t="s">
        <v>453</v>
      </c>
      <c r="F51" s="132">
        <v>73</v>
      </c>
      <c r="G51" s="132" t="s">
        <v>3848</v>
      </c>
      <c r="H51" s="132">
        <v>2</v>
      </c>
      <c r="I51" s="132">
        <v>0.152</v>
      </c>
      <c r="J51" s="132">
        <v>1</v>
      </c>
      <c r="K51" s="132">
        <v>0.152</v>
      </c>
      <c r="L51" s="132" t="s">
        <v>3574</v>
      </c>
      <c r="M51" s="132">
        <v>767</v>
      </c>
      <c r="N51" s="132" t="s">
        <v>440</v>
      </c>
      <c r="O51" s="132">
        <v>7485</v>
      </c>
      <c r="P51" s="132" t="s">
        <v>439</v>
      </c>
      <c r="Q51" s="132">
        <v>9</v>
      </c>
      <c r="R51" s="132" t="s">
        <v>809</v>
      </c>
      <c r="S51" s="132">
        <v>1000320</v>
      </c>
      <c r="T51" s="132" t="s">
        <v>858</v>
      </c>
      <c r="U51" s="132">
        <v>1</v>
      </c>
      <c r="V51" s="132">
        <v>0</v>
      </c>
      <c r="W51" s="132" t="s">
        <v>1038</v>
      </c>
      <c r="X51" s="132">
        <v>5</v>
      </c>
    </row>
    <row r="52" spans="1:24">
      <c r="A52" s="132">
        <v>51</v>
      </c>
      <c r="B52" s="132">
        <v>40000001064</v>
      </c>
      <c r="C52" s="132">
        <v>61091000000</v>
      </c>
      <c r="D52" s="132" t="s">
        <v>839</v>
      </c>
      <c r="E52" s="132" t="s">
        <v>453</v>
      </c>
      <c r="F52" s="132">
        <v>73</v>
      </c>
      <c r="G52" s="132" t="s">
        <v>3847</v>
      </c>
      <c r="H52" s="132">
        <v>1</v>
      </c>
      <c r="I52" s="132">
        <v>0.17599999999999999</v>
      </c>
      <c r="J52" s="132">
        <v>1</v>
      </c>
      <c r="K52" s="132">
        <v>0.17599999999999999</v>
      </c>
      <c r="L52" s="132" t="s">
        <v>11</v>
      </c>
      <c r="M52" s="132">
        <v>881</v>
      </c>
      <c r="N52" s="132" t="s">
        <v>440</v>
      </c>
      <c r="O52" s="132">
        <v>7485</v>
      </c>
      <c r="P52" s="132" t="s">
        <v>439</v>
      </c>
      <c r="Q52" s="132">
        <v>9</v>
      </c>
      <c r="R52" s="132" t="s">
        <v>809</v>
      </c>
      <c r="S52" s="132">
        <v>1000320</v>
      </c>
      <c r="T52" s="132" t="s">
        <v>825</v>
      </c>
      <c r="U52" s="132">
        <v>119</v>
      </c>
      <c r="V52" s="132" t="s">
        <v>846</v>
      </c>
      <c r="W52" s="132" t="s">
        <v>1038</v>
      </c>
      <c r="X52" s="132">
        <v>5</v>
      </c>
    </row>
    <row r="53" spans="1:24">
      <c r="A53" s="132">
        <v>52</v>
      </c>
      <c r="B53" s="132">
        <v>40000001063</v>
      </c>
      <c r="C53" s="132">
        <v>62034235000</v>
      </c>
      <c r="D53" s="132" t="s">
        <v>859</v>
      </c>
      <c r="E53" s="132" t="s">
        <v>420</v>
      </c>
      <c r="F53" s="132">
        <v>93</v>
      </c>
      <c r="G53" s="132" t="s">
        <v>3699</v>
      </c>
      <c r="H53" s="132">
        <v>4</v>
      </c>
      <c r="I53" s="132">
        <v>0.63400000000000001</v>
      </c>
      <c r="J53" s="132">
        <v>1</v>
      </c>
      <c r="K53" s="132">
        <v>0.63400000000000001</v>
      </c>
      <c r="L53" s="132" t="s">
        <v>11</v>
      </c>
      <c r="M53" s="132">
        <v>881</v>
      </c>
      <c r="N53" s="132" t="s">
        <v>2948</v>
      </c>
      <c r="O53" s="132">
        <v>7550</v>
      </c>
      <c r="P53" s="132" t="s">
        <v>439</v>
      </c>
      <c r="Q53" s="132">
        <v>9</v>
      </c>
      <c r="R53" s="132" t="s">
        <v>809</v>
      </c>
      <c r="S53" s="132">
        <v>1000320</v>
      </c>
      <c r="T53" s="132" t="s">
        <v>860</v>
      </c>
      <c r="U53" s="132">
        <v>648</v>
      </c>
      <c r="V53" s="132" t="s">
        <v>834</v>
      </c>
      <c r="W53" s="132" t="s">
        <v>1038</v>
      </c>
      <c r="X53" s="132">
        <v>5</v>
      </c>
    </row>
    <row r="54" spans="1:24">
      <c r="A54" s="132">
        <v>53</v>
      </c>
      <c r="B54" s="132">
        <v>40000001062</v>
      </c>
      <c r="C54" s="132">
        <v>61033300000</v>
      </c>
      <c r="D54" s="132" t="s">
        <v>501</v>
      </c>
      <c r="E54" s="132" t="s">
        <v>4293</v>
      </c>
      <c r="F54" s="132">
        <v>466</v>
      </c>
      <c r="G54" s="132" t="s">
        <v>3847</v>
      </c>
      <c r="H54" s="132">
        <v>1</v>
      </c>
      <c r="I54" s="132">
        <v>0.47599999999999998</v>
      </c>
      <c r="J54" s="132">
        <v>1</v>
      </c>
      <c r="K54" s="132">
        <v>0.47599999999999998</v>
      </c>
      <c r="L54" s="132" t="s">
        <v>59</v>
      </c>
      <c r="M54" s="132">
        <v>898</v>
      </c>
      <c r="N54" s="132" t="s">
        <v>2900</v>
      </c>
      <c r="O54" s="132">
        <v>5315</v>
      </c>
      <c r="P54" s="132" t="s">
        <v>425</v>
      </c>
      <c r="Q54" s="132">
        <v>37</v>
      </c>
      <c r="R54" s="132" t="s">
        <v>809</v>
      </c>
      <c r="S54" s="132">
        <v>1000320</v>
      </c>
      <c r="T54" s="132" t="s">
        <v>825</v>
      </c>
      <c r="U54" s="132">
        <v>119</v>
      </c>
      <c r="V54" s="132">
        <v>0</v>
      </c>
      <c r="W54" s="132" t="s">
        <v>1073</v>
      </c>
      <c r="X54" s="132">
        <v>8</v>
      </c>
    </row>
    <row r="55" spans="1:24">
      <c r="A55" s="132">
        <v>54</v>
      </c>
      <c r="B55" s="132">
        <v>40000001061</v>
      </c>
      <c r="C55" s="132">
        <v>61103099000</v>
      </c>
      <c r="D55" s="132" t="s">
        <v>502</v>
      </c>
      <c r="E55" s="132" t="s">
        <v>459</v>
      </c>
      <c r="F55" s="132">
        <v>88</v>
      </c>
      <c r="G55" s="132" t="s">
        <v>3848</v>
      </c>
      <c r="H55" s="132">
        <v>2</v>
      </c>
      <c r="I55" s="132">
        <v>0.34399999999999997</v>
      </c>
      <c r="J55" s="132">
        <v>1</v>
      </c>
      <c r="K55" s="132">
        <v>0.34399999999999997</v>
      </c>
      <c r="L55" s="132" t="s">
        <v>105</v>
      </c>
      <c r="M55" s="132">
        <v>5</v>
      </c>
      <c r="N55" s="132" t="s">
        <v>3915</v>
      </c>
      <c r="O55" s="132">
        <v>7497</v>
      </c>
      <c r="P55" s="132" t="s">
        <v>4410</v>
      </c>
      <c r="Q55" s="132">
        <v>107</v>
      </c>
      <c r="R55" s="132" t="s">
        <v>809</v>
      </c>
      <c r="S55" s="132">
        <v>1000320</v>
      </c>
      <c r="T55" s="132" t="s">
        <v>828</v>
      </c>
      <c r="U55" s="132">
        <v>124</v>
      </c>
      <c r="V55" s="132" t="s">
        <v>847</v>
      </c>
      <c r="W55" s="132" t="s">
        <v>1046</v>
      </c>
      <c r="X55" s="132">
        <v>12</v>
      </c>
    </row>
    <row r="56" spans="1:24">
      <c r="A56" s="132">
        <v>55</v>
      </c>
      <c r="B56" s="132">
        <v>40000001060</v>
      </c>
      <c r="C56" s="132">
        <v>62024000090</v>
      </c>
      <c r="D56" s="132" t="s">
        <v>862</v>
      </c>
      <c r="E56" s="132" t="s">
        <v>3650</v>
      </c>
      <c r="F56" s="132">
        <v>14</v>
      </c>
      <c r="G56" s="132" t="s">
        <v>3848</v>
      </c>
      <c r="H56" s="132">
        <v>2</v>
      </c>
      <c r="I56" s="132">
        <v>0.84799999999999998</v>
      </c>
      <c r="J56" s="132">
        <v>1</v>
      </c>
      <c r="K56" s="132">
        <v>0.84799999999999998</v>
      </c>
      <c r="L56" s="132" t="s">
        <v>105</v>
      </c>
      <c r="M56" s="132">
        <v>5</v>
      </c>
      <c r="N56" s="132" t="s">
        <v>424</v>
      </c>
      <c r="O56" s="132">
        <v>7579</v>
      </c>
      <c r="P56" s="132" t="s">
        <v>425</v>
      </c>
      <c r="Q56" s="132">
        <v>37</v>
      </c>
      <c r="R56" s="132" t="s">
        <v>809</v>
      </c>
      <c r="S56" s="132">
        <v>1000320</v>
      </c>
      <c r="T56" s="132" t="s">
        <v>828</v>
      </c>
      <c r="U56" s="132">
        <v>124</v>
      </c>
      <c r="V56" s="132" t="s">
        <v>833</v>
      </c>
      <c r="W56" s="132" t="s">
        <v>1046</v>
      </c>
      <c r="X56" s="132">
        <v>12</v>
      </c>
    </row>
    <row r="57" spans="1:24">
      <c r="A57" s="132">
        <v>56</v>
      </c>
      <c r="B57" s="132">
        <v>40000001059</v>
      </c>
      <c r="C57" s="132">
        <v>62013000000</v>
      </c>
      <c r="D57" s="132" t="s">
        <v>504</v>
      </c>
      <c r="E57" s="132" t="s">
        <v>3650</v>
      </c>
      <c r="F57" s="132">
        <v>14</v>
      </c>
      <c r="G57" s="132" t="s">
        <v>3847</v>
      </c>
      <c r="H57" s="132">
        <v>1</v>
      </c>
      <c r="I57" s="132">
        <v>0.94399999999999995</v>
      </c>
      <c r="J57" s="132">
        <v>1</v>
      </c>
      <c r="K57" s="132">
        <v>0.94399999999999995</v>
      </c>
      <c r="L57" s="132" t="s">
        <v>11</v>
      </c>
      <c r="M57" s="132">
        <v>881</v>
      </c>
      <c r="N57" s="132" t="s">
        <v>440</v>
      </c>
      <c r="O57" s="132">
        <v>7485</v>
      </c>
      <c r="P57" s="132" t="s">
        <v>439</v>
      </c>
      <c r="Q57" s="132">
        <v>9</v>
      </c>
      <c r="R57" s="132" t="s">
        <v>809</v>
      </c>
      <c r="S57" s="132">
        <v>1000320</v>
      </c>
      <c r="T57" s="132" t="s">
        <v>821</v>
      </c>
      <c r="U57" s="132">
        <v>3</v>
      </c>
      <c r="V57" s="132" t="s">
        <v>833</v>
      </c>
      <c r="W57" s="132" t="s">
        <v>1038</v>
      </c>
      <c r="X57" s="132">
        <v>5</v>
      </c>
    </row>
    <row r="58" spans="1:24">
      <c r="A58" s="132">
        <v>57</v>
      </c>
      <c r="B58" s="132">
        <v>40000001058</v>
      </c>
      <c r="C58" s="132">
        <v>62034235000</v>
      </c>
      <c r="D58" s="132" t="s">
        <v>484</v>
      </c>
      <c r="E58" s="132" t="s">
        <v>420</v>
      </c>
      <c r="F58" s="132">
        <v>93</v>
      </c>
      <c r="G58" s="132" t="s">
        <v>3699</v>
      </c>
      <c r="H58" s="132">
        <v>4</v>
      </c>
      <c r="I58" s="132">
        <v>0.77200000000000002</v>
      </c>
      <c r="J58" s="132">
        <v>1</v>
      </c>
      <c r="K58" s="132">
        <v>0.77200000000000002</v>
      </c>
      <c r="L58" s="132" t="s">
        <v>11</v>
      </c>
      <c r="M58" s="132">
        <v>881</v>
      </c>
      <c r="N58" s="132" t="s">
        <v>440</v>
      </c>
      <c r="O58" s="132">
        <v>7485</v>
      </c>
      <c r="P58" s="132" t="s">
        <v>439</v>
      </c>
      <c r="Q58" s="132">
        <v>9</v>
      </c>
      <c r="R58" s="132" t="s">
        <v>809</v>
      </c>
      <c r="S58" s="132">
        <v>1000320</v>
      </c>
      <c r="T58" s="132" t="s">
        <v>863</v>
      </c>
      <c r="U58" s="132">
        <v>649</v>
      </c>
      <c r="V58" s="132" t="s">
        <v>826</v>
      </c>
      <c r="W58" s="132" t="s">
        <v>1038</v>
      </c>
      <c r="X58" s="132">
        <v>5</v>
      </c>
    </row>
    <row r="59" spans="1:24">
      <c r="A59" s="132">
        <v>58</v>
      </c>
      <c r="B59" s="132">
        <v>40000001057</v>
      </c>
      <c r="C59" s="132">
        <v>62034235000</v>
      </c>
      <c r="D59" s="132" t="s">
        <v>864</v>
      </c>
      <c r="E59" s="132" t="s">
        <v>420</v>
      </c>
      <c r="F59" s="132">
        <v>93</v>
      </c>
      <c r="G59" s="132" t="s">
        <v>3699</v>
      </c>
      <c r="H59" s="132">
        <v>4</v>
      </c>
      <c r="I59" s="132">
        <v>0.64400000000000002</v>
      </c>
      <c r="J59" s="132">
        <v>1</v>
      </c>
      <c r="K59" s="132">
        <v>0.64400000000000002</v>
      </c>
      <c r="L59" s="132" t="s">
        <v>11</v>
      </c>
      <c r="M59" s="132">
        <v>881</v>
      </c>
      <c r="N59" s="132" t="s">
        <v>2872</v>
      </c>
      <c r="O59" s="132">
        <v>2185</v>
      </c>
      <c r="P59" s="132" t="s">
        <v>439</v>
      </c>
      <c r="Q59" s="132">
        <v>9</v>
      </c>
      <c r="R59" s="132" t="s">
        <v>809</v>
      </c>
      <c r="S59" s="132">
        <v>1000320</v>
      </c>
      <c r="T59" s="132" t="s">
        <v>865</v>
      </c>
      <c r="U59" s="132">
        <v>650</v>
      </c>
      <c r="V59" s="132" t="s">
        <v>834</v>
      </c>
      <c r="W59" s="132" t="s">
        <v>1038</v>
      </c>
      <c r="X59" s="132">
        <v>5</v>
      </c>
    </row>
    <row r="60" spans="1:24">
      <c r="A60" s="132">
        <v>59</v>
      </c>
      <c r="B60" s="132">
        <v>40000001056</v>
      </c>
      <c r="C60" s="132">
        <v>61051000000</v>
      </c>
      <c r="D60" s="132" t="s">
        <v>843</v>
      </c>
      <c r="E60" s="132" t="s">
        <v>444</v>
      </c>
      <c r="F60" s="132">
        <v>82</v>
      </c>
      <c r="G60" s="132" t="s">
        <v>3847</v>
      </c>
      <c r="H60" s="132">
        <v>1</v>
      </c>
      <c r="I60" s="132">
        <v>0.53800000000000003</v>
      </c>
      <c r="J60" s="132">
        <v>1</v>
      </c>
      <c r="K60" s="132">
        <v>0.53800000000000003</v>
      </c>
      <c r="L60" s="132" t="s">
        <v>11</v>
      </c>
      <c r="M60" s="132">
        <v>881</v>
      </c>
      <c r="N60" s="132" t="s">
        <v>428</v>
      </c>
      <c r="O60" s="132">
        <v>7505</v>
      </c>
      <c r="P60" s="132" t="s">
        <v>439</v>
      </c>
      <c r="Q60" s="132">
        <v>9</v>
      </c>
      <c r="R60" s="132" t="s">
        <v>809</v>
      </c>
      <c r="S60" s="132">
        <v>1000320</v>
      </c>
      <c r="T60" s="132" t="s">
        <v>821</v>
      </c>
      <c r="U60" s="132">
        <v>3</v>
      </c>
      <c r="V60" s="132" t="s">
        <v>844</v>
      </c>
      <c r="W60" s="132" t="s">
        <v>1053</v>
      </c>
      <c r="X60" s="132">
        <v>17</v>
      </c>
    </row>
    <row r="61" spans="1:24">
      <c r="A61" s="132">
        <v>60</v>
      </c>
      <c r="B61" s="132">
        <v>40000001055</v>
      </c>
      <c r="C61" s="132">
        <v>61033200000</v>
      </c>
      <c r="D61" s="132" t="s">
        <v>505</v>
      </c>
      <c r="E61" s="132" t="s">
        <v>4293</v>
      </c>
      <c r="F61" s="132">
        <v>466</v>
      </c>
      <c r="G61" s="132" t="s">
        <v>3847</v>
      </c>
      <c r="H61" s="132">
        <v>1</v>
      </c>
      <c r="I61" s="132">
        <v>0.71199999999999997</v>
      </c>
      <c r="J61" s="132">
        <v>1</v>
      </c>
      <c r="K61" s="132">
        <v>0.71199999999999997</v>
      </c>
      <c r="L61" s="132" t="s">
        <v>4315</v>
      </c>
      <c r="M61" s="132">
        <v>17</v>
      </c>
      <c r="N61" s="132" t="s">
        <v>440</v>
      </c>
      <c r="O61" s="132">
        <v>7485</v>
      </c>
      <c r="P61" s="132" t="s">
        <v>439</v>
      </c>
      <c r="Q61" s="132">
        <v>9</v>
      </c>
      <c r="R61" s="132" t="s">
        <v>809</v>
      </c>
      <c r="S61" s="132">
        <v>1000320</v>
      </c>
      <c r="T61" s="132" t="s">
        <v>866</v>
      </c>
      <c r="U61" s="132">
        <v>651</v>
      </c>
      <c r="V61" s="132" t="s">
        <v>834</v>
      </c>
      <c r="W61" s="132" t="s">
        <v>1038</v>
      </c>
      <c r="X61" s="132">
        <v>5</v>
      </c>
    </row>
    <row r="62" spans="1:24">
      <c r="A62" s="132">
        <v>61</v>
      </c>
      <c r="B62" s="132">
        <v>40000001054</v>
      </c>
      <c r="C62" s="132">
        <v>61044200000</v>
      </c>
      <c r="D62" s="132" t="s">
        <v>867</v>
      </c>
      <c r="E62" s="132" t="s">
        <v>426</v>
      </c>
      <c r="F62" s="132">
        <v>43</v>
      </c>
      <c r="G62" s="132" t="s">
        <v>3848</v>
      </c>
      <c r="H62" s="132">
        <v>2</v>
      </c>
      <c r="I62" s="132">
        <v>0.44400000000000001</v>
      </c>
      <c r="J62" s="132">
        <v>1</v>
      </c>
      <c r="K62" s="132">
        <v>0.44400000000000001</v>
      </c>
      <c r="L62" s="132" t="s">
        <v>105</v>
      </c>
      <c r="M62" s="132">
        <v>5</v>
      </c>
      <c r="N62" s="132" t="s">
        <v>440</v>
      </c>
      <c r="O62" s="132">
        <v>7485</v>
      </c>
      <c r="P62" s="132" t="s">
        <v>439</v>
      </c>
      <c r="Q62" s="132">
        <v>9</v>
      </c>
      <c r="R62" s="132" t="s">
        <v>809</v>
      </c>
      <c r="S62" s="132">
        <v>1000320</v>
      </c>
      <c r="T62" s="132" t="s">
        <v>828</v>
      </c>
      <c r="U62" s="132">
        <v>124</v>
      </c>
      <c r="V62" s="132" t="s">
        <v>847</v>
      </c>
      <c r="W62" s="132" t="s">
        <v>1050</v>
      </c>
      <c r="X62" s="132">
        <v>20</v>
      </c>
    </row>
    <row r="63" spans="1:24">
      <c r="A63" s="132">
        <v>62</v>
      </c>
      <c r="B63" s="132">
        <v>40000001053</v>
      </c>
      <c r="C63" s="132">
        <v>61091000000</v>
      </c>
      <c r="D63" s="132" t="s">
        <v>839</v>
      </c>
      <c r="E63" s="132" t="s">
        <v>453</v>
      </c>
      <c r="F63" s="132">
        <v>73</v>
      </c>
      <c r="G63" s="132" t="s">
        <v>3847</v>
      </c>
      <c r="H63" s="132">
        <v>1</v>
      </c>
      <c r="I63" s="132">
        <v>0.254</v>
      </c>
      <c r="J63" s="132">
        <v>1</v>
      </c>
      <c r="K63" s="132">
        <v>0.254</v>
      </c>
      <c r="L63" s="132" t="s">
        <v>4315</v>
      </c>
      <c r="M63" s="132">
        <v>17</v>
      </c>
      <c r="N63" s="132" t="s">
        <v>440</v>
      </c>
      <c r="O63" s="132">
        <v>7485</v>
      </c>
      <c r="P63" s="132" t="s">
        <v>439</v>
      </c>
      <c r="Q63" s="132">
        <v>9</v>
      </c>
      <c r="R63" s="132" t="s">
        <v>809</v>
      </c>
      <c r="S63" s="132">
        <v>1000320</v>
      </c>
      <c r="T63" s="132" t="s">
        <v>821</v>
      </c>
      <c r="U63" s="132">
        <v>3</v>
      </c>
      <c r="V63" s="132" t="s">
        <v>869</v>
      </c>
      <c r="W63" s="132" t="s">
        <v>1073</v>
      </c>
      <c r="X63" s="132">
        <v>8</v>
      </c>
    </row>
    <row r="64" spans="1:24">
      <c r="A64" s="132">
        <v>63</v>
      </c>
      <c r="B64" s="132">
        <v>40000001052</v>
      </c>
      <c r="C64" s="132">
        <v>61091000000</v>
      </c>
      <c r="D64" s="132" t="s">
        <v>856</v>
      </c>
      <c r="E64" s="132" t="s">
        <v>453</v>
      </c>
      <c r="F64" s="132">
        <v>73</v>
      </c>
      <c r="G64" s="132" t="s">
        <v>3848</v>
      </c>
      <c r="H64" s="132">
        <v>2</v>
      </c>
      <c r="I64" s="132">
        <v>0.16</v>
      </c>
      <c r="J64" s="132">
        <v>1</v>
      </c>
      <c r="K64" s="132">
        <v>0.16</v>
      </c>
      <c r="L64" s="132" t="s">
        <v>4315</v>
      </c>
      <c r="M64" s="132">
        <v>17</v>
      </c>
      <c r="N64" s="132" t="s">
        <v>440</v>
      </c>
      <c r="O64" s="132">
        <v>7485</v>
      </c>
      <c r="P64" s="132" t="s">
        <v>439</v>
      </c>
      <c r="Q64" s="132">
        <v>9</v>
      </c>
      <c r="R64" s="132" t="s">
        <v>809</v>
      </c>
      <c r="S64" s="132">
        <v>1000320</v>
      </c>
      <c r="T64" s="132">
        <v>44</v>
      </c>
      <c r="U64" s="132">
        <v>95</v>
      </c>
      <c r="V64" s="132" t="s">
        <v>840</v>
      </c>
      <c r="W64" s="132" t="s">
        <v>1107</v>
      </c>
      <c r="X64" s="132">
        <v>1</v>
      </c>
    </row>
    <row r="65" spans="1:24">
      <c r="A65" s="132">
        <v>64</v>
      </c>
      <c r="B65" s="132">
        <v>40000001051</v>
      </c>
      <c r="C65" s="132">
        <v>62034235000</v>
      </c>
      <c r="D65" s="132" t="s">
        <v>859</v>
      </c>
      <c r="E65" s="132" t="s">
        <v>420</v>
      </c>
      <c r="F65" s="132">
        <v>93</v>
      </c>
      <c r="G65" s="132" t="s">
        <v>3699</v>
      </c>
      <c r="H65" s="132">
        <v>4</v>
      </c>
      <c r="I65" s="132">
        <v>0.58199999999999996</v>
      </c>
      <c r="J65" s="132">
        <v>1</v>
      </c>
      <c r="K65" s="132">
        <v>0.58199999999999996</v>
      </c>
      <c r="L65" s="132" t="s">
        <v>11</v>
      </c>
      <c r="M65" s="132">
        <v>881</v>
      </c>
      <c r="N65" s="132" t="s">
        <v>2948</v>
      </c>
      <c r="O65" s="132">
        <v>7550</v>
      </c>
      <c r="P65" s="132" t="s">
        <v>439</v>
      </c>
      <c r="Q65" s="132">
        <v>9</v>
      </c>
      <c r="R65" s="132" t="s">
        <v>809</v>
      </c>
      <c r="S65" s="132">
        <v>1000320</v>
      </c>
      <c r="T65" s="132" t="s">
        <v>871</v>
      </c>
      <c r="U65" s="132">
        <v>652</v>
      </c>
      <c r="V65" s="132" t="s">
        <v>834</v>
      </c>
      <c r="W65" s="132" t="s">
        <v>1038</v>
      </c>
      <c r="X65" s="132">
        <v>5</v>
      </c>
    </row>
    <row r="66" spans="1:24">
      <c r="A66" s="132">
        <v>65</v>
      </c>
      <c r="B66" s="132">
        <v>40000001050</v>
      </c>
      <c r="C66" s="132">
        <v>61091000000</v>
      </c>
      <c r="D66" s="132" t="s">
        <v>872</v>
      </c>
      <c r="E66" s="132" t="s">
        <v>453</v>
      </c>
      <c r="F66" s="132">
        <v>73</v>
      </c>
      <c r="G66" s="132" t="s">
        <v>3847</v>
      </c>
      <c r="H66" s="132">
        <v>1</v>
      </c>
      <c r="I66" s="132">
        <v>0.26400000000000001</v>
      </c>
      <c r="J66" s="132">
        <v>1</v>
      </c>
      <c r="K66" s="132">
        <v>0.26400000000000001</v>
      </c>
      <c r="L66" s="132" t="s">
        <v>65</v>
      </c>
      <c r="M66" s="132">
        <v>790</v>
      </c>
      <c r="N66" s="132" t="s">
        <v>3915</v>
      </c>
      <c r="O66" s="132">
        <v>7497</v>
      </c>
      <c r="P66" s="132" t="s">
        <v>439</v>
      </c>
      <c r="Q66" s="132">
        <v>9</v>
      </c>
      <c r="R66" s="132" t="s">
        <v>809</v>
      </c>
      <c r="S66" s="132">
        <v>1000320</v>
      </c>
      <c r="T66" s="132" t="s">
        <v>821</v>
      </c>
      <c r="U66" s="132">
        <v>3</v>
      </c>
      <c r="V66" s="132">
        <v>0</v>
      </c>
      <c r="W66" s="132" t="s">
        <v>1050</v>
      </c>
      <c r="X66" s="132">
        <v>20</v>
      </c>
    </row>
    <row r="67" spans="1:24">
      <c r="A67" s="132">
        <v>66</v>
      </c>
      <c r="B67" s="132">
        <v>40000001049</v>
      </c>
      <c r="C67" s="132">
        <v>61043300000</v>
      </c>
      <c r="D67" s="132" t="s">
        <v>507</v>
      </c>
      <c r="E67" s="132" t="s">
        <v>4293</v>
      </c>
      <c r="F67" s="132">
        <v>466</v>
      </c>
      <c r="G67" s="132" t="s">
        <v>3848</v>
      </c>
      <c r="H67" s="132">
        <v>2</v>
      </c>
      <c r="I67" s="132">
        <v>0.17399999999999999</v>
      </c>
      <c r="J67" s="132">
        <v>1</v>
      </c>
      <c r="K67" s="132">
        <v>0.17399999999999999</v>
      </c>
      <c r="L67" s="132" t="s">
        <v>105</v>
      </c>
      <c r="M67" s="132">
        <v>5</v>
      </c>
      <c r="N67" s="132" t="s">
        <v>3915</v>
      </c>
      <c r="O67" s="132">
        <v>7497</v>
      </c>
      <c r="P67" s="132" t="s">
        <v>425</v>
      </c>
      <c r="Q67" s="132">
        <v>37</v>
      </c>
      <c r="R67" s="132" t="s">
        <v>809</v>
      </c>
      <c r="S67" s="132">
        <v>1000320</v>
      </c>
      <c r="T67" s="132" t="s">
        <v>828</v>
      </c>
      <c r="U67" s="132">
        <v>124</v>
      </c>
      <c r="V67" s="132" t="s">
        <v>847</v>
      </c>
      <c r="W67" s="132" t="s">
        <v>1073</v>
      </c>
      <c r="X67" s="132">
        <v>8</v>
      </c>
    </row>
    <row r="68" spans="1:24">
      <c r="A68" s="132">
        <v>67</v>
      </c>
      <c r="B68" s="132">
        <v>40000001048</v>
      </c>
      <c r="C68" s="132">
        <v>62013000000</v>
      </c>
      <c r="D68" s="132" t="s">
        <v>504</v>
      </c>
      <c r="E68" s="132" t="s">
        <v>3650</v>
      </c>
      <c r="F68" s="132">
        <v>14</v>
      </c>
      <c r="G68" s="132" t="s">
        <v>3847</v>
      </c>
      <c r="H68" s="132">
        <v>1</v>
      </c>
      <c r="I68" s="132">
        <v>0.56200000000000006</v>
      </c>
      <c r="J68" s="132">
        <v>1</v>
      </c>
      <c r="K68" s="132">
        <v>0.56200000000000006</v>
      </c>
      <c r="L68" s="132" t="s">
        <v>11</v>
      </c>
      <c r="M68" s="132">
        <v>881</v>
      </c>
      <c r="N68" s="132" t="s">
        <v>3915</v>
      </c>
      <c r="O68" s="132">
        <v>7497</v>
      </c>
      <c r="P68" s="132" t="s">
        <v>439</v>
      </c>
      <c r="Q68" s="132">
        <v>9</v>
      </c>
      <c r="R68" s="132" t="s">
        <v>809</v>
      </c>
      <c r="S68" s="132">
        <v>1000320</v>
      </c>
      <c r="T68" s="132" t="s">
        <v>825</v>
      </c>
      <c r="U68" s="132">
        <v>119</v>
      </c>
      <c r="V68" s="132" t="s">
        <v>833</v>
      </c>
      <c r="W68" s="132" t="s">
        <v>1050</v>
      </c>
      <c r="X68" s="132">
        <v>20</v>
      </c>
    </row>
    <row r="69" spans="1:24">
      <c r="A69" s="132">
        <v>68</v>
      </c>
      <c r="B69" s="132">
        <v>40000001047</v>
      </c>
      <c r="C69" s="132">
        <v>61043300000</v>
      </c>
      <c r="D69" s="132" t="s">
        <v>507</v>
      </c>
      <c r="E69" s="132" t="s">
        <v>4293</v>
      </c>
      <c r="F69" s="132">
        <v>466</v>
      </c>
      <c r="G69" s="132" t="s">
        <v>3848</v>
      </c>
      <c r="H69" s="132">
        <v>2</v>
      </c>
      <c r="I69" s="132">
        <v>0.38400000000000001</v>
      </c>
      <c r="J69" s="132">
        <v>1</v>
      </c>
      <c r="K69" s="132">
        <v>0.38400000000000001</v>
      </c>
      <c r="L69" s="132" t="s">
        <v>105</v>
      </c>
      <c r="M69" s="132">
        <v>5</v>
      </c>
      <c r="N69" s="132" t="s">
        <v>3915</v>
      </c>
      <c r="O69" s="132">
        <v>7497</v>
      </c>
      <c r="P69" s="132" t="s">
        <v>425</v>
      </c>
      <c r="Q69" s="132">
        <v>37</v>
      </c>
      <c r="R69" s="132" t="s">
        <v>809</v>
      </c>
      <c r="S69" s="132">
        <v>1000320</v>
      </c>
      <c r="T69" s="132">
        <v>36</v>
      </c>
      <c r="U69" s="132">
        <v>52</v>
      </c>
      <c r="V69" s="132" t="s">
        <v>844</v>
      </c>
      <c r="W69" s="132" t="s">
        <v>1050</v>
      </c>
      <c r="X69" s="132">
        <v>20</v>
      </c>
    </row>
    <row r="70" spans="1:24">
      <c r="A70" s="132">
        <v>69</v>
      </c>
      <c r="B70" s="132">
        <v>40000001046</v>
      </c>
      <c r="C70" s="132">
        <v>61099020000</v>
      </c>
      <c r="D70" s="132" t="s">
        <v>508</v>
      </c>
      <c r="E70" s="132" t="s">
        <v>453</v>
      </c>
      <c r="F70" s="132">
        <v>73</v>
      </c>
      <c r="G70" s="132" t="s">
        <v>3848</v>
      </c>
      <c r="H70" s="132">
        <v>2</v>
      </c>
      <c r="I70" s="132">
        <v>0.154</v>
      </c>
      <c r="J70" s="132">
        <v>1</v>
      </c>
      <c r="K70" s="132">
        <v>0.154</v>
      </c>
      <c r="L70" s="132" t="s">
        <v>105</v>
      </c>
      <c r="M70" s="132">
        <v>5</v>
      </c>
      <c r="N70" s="132" t="s">
        <v>436</v>
      </c>
      <c r="O70" s="132">
        <v>1840</v>
      </c>
      <c r="P70" s="132" t="s">
        <v>425</v>
      </c>
      <c r="Q70" s="132">
        <v>37</v>
      </c>
      <c r="R70" s="132" t="s">
        <v>809</v>
      </c>
      <c r="S70" s="132">
        <v>1000320</v>
      </c>
      <c r="T70" s="132" t="s">
        <v>828</v>
      </c>
      <c r="U70" s="132">
        <v>124</v>
      </c>
      <c r="V70" s="132" t="s">
        <v>873</v>
      </c>
      <c r="W70" s="132" t="s">
        <v>1048</v>
      </c>
      <c r="X70" s="132">
        <v>4</v>
      </c>
    </row>
    <row r="71" spans="1:24">
      <c r="A71" s="132">
        <v>70</v>
      </c>
      <c r="B71" s="132">
        <v>40000001045</v>
      </c>
      <c r="C71" s="132">
        <v>61091000000</v>
      </c>
      <c r="D71" s="132" t="s">
        <v>856</v>
      </c>
      <c r="E71" s="132" t="s">
        <v>453</v>
      </c>
      <c r="F71" s="132">
        <v>73</v>
      </c>
      <c r="G71" s="132" t="s">
        <v>3848</v>
      </c>
      <c r="H71" s="132">
        <v>2</v>
      </c>
      <c r="I71" s="132">
        <v>0.14000000000000001</v>
      </c>
      <c r="J71" s="132">
        <v>1</v>
      </c>
      <c r="K71" s="132">
        <v>0.14000000000000001</v>
      </c>
      <c r="L71" s="132" t="s">
        <v>3574</v>
      </c>
      <c r="M71" s="132">
        <v>767</v>
      </c>
      <c r="N71" s="132" t="s">
        <v>440</v>
      </c>
      <c r="O71" s="132">
        <v>7485</v>
      </c>
      <c r="P71" s="132" t="s">
        <v>439</v>
      </c>
      <c r="Q71" s="132">
        <v>9</v>
      </c>
      <c r="R71" s="132" t="s">
        <v>809</v>
      </c>
      <c r="S71" s="132">
        <v>1000320</v>
      </c>
      <c r="T71" s="132" t="s">
        <v>828</v>
      </c>
      <c r="U71" s="132">
        <v>124</v>
      </c>
      <c r="V71" s="132">
        <v>0</v>
      </c>
      <c r="W71" s="132" t="s">
        <v>1050</v>
      </c>
      <c r="X71" s="132">
        <v>20</v>
      </c>
    </row>
    <row r="72" spans="1:24">
      <c r="A72" s="132">
        <v>71</v>
      </c>
      <c r="B72" s="132">
        <v>40000001044</v>
      </c>
      <c r="C72" s="132">
        <v>61043300000</v>
      </c>
      <c r="D72" s="132" t="s">
        <v>507</v>
      </c>
      <c r="E72" s="132" t="s">
        <v>4293</v>
      </c>
      <c r="F72" s="132">
        <v>466</v>
      </c>
      <c r="G72" s="132" t="s">
        <v>3848</v>
      </c>
      <c r="H72" s="132">
        <v>2</v>
      </c>
      <c r="I72" s="132">
        <v>0.41599999999999998</v>
      </c>
      <c r="J72" s="132">
        <v>1</v>
      </c>
      <c r="K72" s="132">
        <v>0.41599999999999998</v>
      </c>
      <c r="L72" s="132" t="s">
        <v>59</v>
      </c>
      <c r="M72" s="132">
        <v>898</v>
      </c>
      <c r="N72" s="132" t="s">
        <v>429</v>
      </c>
      <c r="O72" s="132">
        <v>7565</v>
      </c>
      <c r="P72" s="132" t="s">
        <v>425</v>
      </c>
      <c r="Q72" s="132">
        <v>37</v>
      </c>
      <c r="R72" s="132" t="s">
        <v>809</v>
      </c>
      <c r="S72" s="132">
        <v>1000320</v>
      </c>
      <c r="T72" s="132" t="s">
        <v>810</v>
      </c>
      <c r="U72" s="132">
        <v>122</v>
      </c>
      <c r="V72" s="132">
        <v>0</v>
      </c>
      <c r="W72" s="132" t="s">
        <v>1144</v>
      </c>
      <c r="X72" s="132">
        <v>23</v>
      </c>
    </row>
    <row r="73" spans="1:24">
      <c r="A73" s="132">
        <v>72</v>
      </c>
      <c r="B73" s="132">
        <v>40000001043</v>
      </c>
      <c r="C73" s="132">
        <v>61091000000</v>
      </c>
      <c r="D73" s="132" t="s">
        <v>839</v>
      </c>
      <c r="E73" s="132" t="s">
        <v>453</v>
      </c>
      <c r="F73" s="132">
        <v>73</v>
      </c>
      <c r="G73" s="132" t="s">
        <v>3847</v>
      </c>
      <c r="H73" s="132">
        <v>1</v>
      </c>
      <c r="I73" s="132">
        <v>0.28199999999999997</v>
      </c>
      <c r="J73" s="132">
        <v>1</v>
      </c>
      <c r="K73" s="132">
        <v>0.28199999999999997</v>
      </c>
      <c r="L73" s="132" t="s">
        <v>4315</v>
      </c>
      <c r="M73" s="132">
        <v>17</v>
      </c>
      <c r="N73" s="132" t="s">
        <v>440</v>
      </c>
      <c r="O73" s="132">
        <v>7485</v>
      </c>
      <c r="P73" s="132" t="s">
        <v>439</v>
      </c>
      <c r="Q73" s="132">
        <v>9</v>
      </c>
      <c r="R73" s="132" t="s">
        <v>809</v>
      </c>
      <c r="S73" s="132">
        <v>1000320</v>
      </c>
      <c r="T73" s="132" t="s">
        <v>828</v>
      </c>
      <c r="U73" s="132">
        <v>124</v>
      </c>
      <c r="V73" s="132" t="s">
        <v>869</v>
      </c>
      <c r="W73" s="132" t="s">
        <v>1073</v>
      </c>
      <c r="X73" s="132">
        <v>8</v>
      </c>
    </row>
    <row r="74" spans="1:24">
      <c r="A74" s="132">
        <v>73</v>
      </c>
      <c r="B74" s="132">
        <v>40000001042</v>
      </c>
      <c r="C74" s="132">
        <v>62046239000</v>
      </c>
      <c r="D74" s="132" t="s">
        <v>875</v>
      </c>
      <c r="E74" s="132" t="s">
        <v>420</v>
      </c>
      <c r="F74" s="132">
        <v>93</v>
      </c>
      <c r="G74" s="132" t="s">
        <v>3848</v>
      </c>
      <c r="H74" s="132">
        <v>2</v>
      </c>
      <c r="I74" s="132">
        <v>0.29199999999999998</v>
      </c>
      <c r="J74" s="132">
        <v>1</v>
      </c>
      <c r="K74" s="132">
        <v>0.29199999999999998</v>
      </c>
      <c r="L74" s="132" t="s">
        <v>4315</v>
      </c>
      <c r="M74" s="132">
        <v>17</v>
      </c>
      <c r="N74" s="132" t="s">
        <v>440</v>
      </c>
      <c r="O74" s="132">
        <v>7485</v>
      </c>
      <c r="P74" s="132" t="s">
        <v>439</v>
      </c>
      <c r="Q74" s="132">
        <v>9</v>
      </c>
      <c r="R74" s="132" t="s">
        <v>809</v>
      </c>
      <c r="S74" s="132">
        <v>1000320</v>
      </c>
      <c r="T74" s="132">
        <v>146</v>
      </c>
      <c r="U74" s="132">
        <v>181</v>
      </c>
      <c r="V74" s="132" t="s">
        <v>816</v>
      </c>
      <c r="W74" s="132" t="s">
        <v>1050</v>
      </c>
      <c r="X74" s="132">
        <v>20</v>
      </c>
    </row>
    <row r="75" spans="1:24">
      <c r="A75" s="132">
        <v>74</v>
      </c>
      <c r="B75" s="132">
        <v>40000001041</v>
      </c>
      <c r="C75" s="132">
        <v>62046239000</v>
      </c>
      <c r="D75" s="132" t="s">
        <v>875</v>
      </c>
      <c r="E75" s="132" t="s">
        <v>420</v>
      </c>
      <c r="F75" s="132">
        <v>93</v>
      </c>
      <c r="G75" s="132" t="s">
        <v>3848</v>
      </c>
      <c r="H75" s="132">
        <v>2</v>
      </c>
      <c r="I75" s="132">
        <v>0.26</v>
      </c>
      <c r="J75" s="132">
        <v>1</v>
      </c>
      <c r="K75" s="132">
        <v>0.26</v>
      </c>
      <c r="L75" s="132" t="s">
        <v>4315</v>
      </c>
      <c r="M75" s="132">
        <v>17</v>
      </c>
      <c r="N75" s="132" t="s">
        <v>440</v>
      </c>
      <c r="O75" s="132">
        <v>7485</v>
      </c>
      <c r="P75" s="132" t="s">
        <v>439</v>
      </c>
      <c r="Q75" s="132">
        <v>9</v>
      </c>
      <c r="R75" s="132" t="s">
        <v>809</v>
      </c>
      <c r="S75" s="132">
        <v>1000320</v>
      </c>
      <c r="T75" s="132">
        <v>134</v>
      </c>
      <c r="U75" s="132">
        <v>164</v>
      </c>
      <c r="V75" s="132" t="s">
        <v>816</v>
      </c>
      <c r="W75" s="132" t="s">
        <v>1050</v>
      </c>
      <c r="X75" s="132">
        <v>20</v>
      </c>
    </row>
    <row r="76" spans="1:24">
      <c r="A76" s="132">
        <v>75</v>
      </c>
      <c r="B76" s="132">
        <v>40000001040</v>
      </c>
      <c r="C76" s="132">
        <v>62034235000</v>
      </c>
      <c r="D76" s="132" t="s">
        <v>484</v>
      </c>
      <c r="E76" s="132" t="s">
        <v>420</v>
      </c>
      <c r="F76" s="132">
        <v>93</v>
      </c>
      <c r="G76" s="132" t="s">
        <v>3699</v>
      </c>
      <c r="H76" s="132">
        <v>4</v>
      </c>
      <c r="I76" s="132">
        <v>0.71</v>
      </c>
      <c r="J76" s="132">
        <v>1</v>
      </c>
      <c r="K76" s="132">
        <v>0.71</v>
      </c>
      <c r="L76" s="132" t="s">
        <v>11</v>
      </c>
      <c r="M76" s="132">
        <v>881</v>
      </c>
      <c r="N76" s="132" t="s">
        <v>440</v>
      </c>
      <c r="O76" s="132">
        <v>7485</v>
      </c>
      <c r="P76" s="132" t="s">
        <v>439</v>
      </c>
      <c r="Q76" s="132">
        <v>9</v>
      </c>
      <c r="R76" s="132" t="s">
        <v>809</v>
      </c>
      <c r="S76" s="132">
        <v>1000320</v>
      </c>
      <c r="T76" s="132" t="s">
        <v>876</v>
      </c>
      <c r="U76" s="132">
        <v>653</v>
      </c>
      <c r="V76" s="132" t="s">
        <v>844</v>
      </c>
      <c r="W76" s="132" t="s">
        <v>1144</v>
      </c>
      <c r="X76" s="132">
        <v>23</v>
      </c>
    </row>
    <row r="77" spans="1:24">
      <c r="A77" s="132">
        <v>76</v>
      </c>
      <c r="B77" s="132">
        <v>40000001039</v>
      </c>
      <c r="C77" s="132">
        <v>61033200000</v>
      </c>
      <c r="D77" s="132" t="s">
        <v>505</v>
      </c>
      <c r="E77" s="132" t="s">
        <v>4293</v>
      </c>
      <c r="F77" s="132">
        <v>466</v>
      </c>
      <c r="G77" s="132" t="s">
        <v>3847</v>
      </c>
      <c r="H77" s="132">
        <v>1</v>
      </c>
      <c r="I77" s="132">
        <v>0.39400000000000002</v>
      </c>
      <c r="J77" s="132">
        <v>1</v>
      </c>
      <c r="K77" s="132">
        <v>0.39400000000000002</v>
      </c>
      <c r="L77" s="132" t="s">
        <v>11</v>
      </c>
      <c r="M77" s="132">
        <v>881</v>
      </c>
      <c r="N77" s="132" t="s">
        <v>440</v>
      </c>
      <c r="O77" s="132">
        <v>7485</v>
      </c>
      <c r="P77" s="132" t="s">
        <v>3958</v>
      </c>
      <c r="Q77" s="132" t="s">
        <v>3929</v>
      </c>
      <c r="R77" s="132" t="s">
        <v>809</v>
      </c>
      <c r="S77" s="132">
        <v>1000320</v>
      </c>
      <c r="T77" s="132" t="s">
        <v>810</v>
      </c>
      <c r="U77" s="132">
        <v>122</v>
      </c>
      <c r="V77" s="132" t="s">
        <v>834</v>
      </c>
      <c r="W77" s="132" t="s">
        <v>1144</v>
      </c>
      <c r="X77" s="132">
        <v>23</v>
      </c>
    </row>
    <row r="78" spans="1:24">
      <c r="A78" s="132">
        <v>77</v>
      </c>
      <c r="B78" s="132">
        <v>40000001038</v>
      </c>
      <c r="C78" s="132">
        <v>62013000000</v>
      </c>
      <c r="D78" s="132" t="s">
        <v>877</v>
      </c>
      <c r="E78" s="132" t="s">
        <v>3650</v>
      </c>
      <c r="F78" s="132">
        <v>14</v>
      </c>
      <c r="G78" s="132" t="s">
        <v>3847</v>
      </c>
      <c r="H78" s="132">
        <v>1</v>
      </c>
      <c r="I78" s="132">
        <v>1.1279999999999999</v>
      </c>
      <c r="J78" s="132">
        <v>1</v>
      </c>
      <c r="K78" s="132">
        <v>1.1279999999999999</v>
      </c>
      <c r="L78" s="132" t="s">
        <v>11</v>
      </c>
      <c r="M78" s="132">
        <v>881</v>
      </c>
      <c r="N78" s="132" t="s">
        <v>2948</v>
      </c>
      <c r="O78" s="132">
        <v>7550</v>
      </c>
      <c r="P78" s="132" t="s">
        <v>439</v>
      </c>
      <c r="Q78" s="132">
        <v>9</v>
      </c>
      <c r="R78" s="132" t="s">
        <v>809</v>
      </c>
      <c r="S78" s="132">
        <v>1000320</v>
      </c>
      <c r="T78" s="132" t="s">
        <v>825</v>
      </c>
      <c r="U78" s="132">
        <v>119</v>
      </c>
      <c r="V78" s="132" t="s">
        <v>822</v>
      </c>
      <c r="W78" s="132" t="s">
        <v>1048</v>
      </c>
      <c r="X78" s="132">
        <v>4</v>
      </c>
    </row>
    <row r="79" spans="1:24">
      <c r="A79" s="132">
        <v>78</v>
      </c>
      <c r="B79" s="132">
        <v>40000001037</v>
      </c>
      <c r="C79" s="132">
        <v>62046318000</v>
      </c>
      <c r="D79" s="132" t="s">
        <v>511</v>
      </c>
      <c r="E79" s="132" t="s">
        <v>420</v>
      </c>
      <c r="F79" s="132">
        <v>93</v>
      </c>
      <c r="G79" s="132" t="s">
        <v>3848</v>
      </c>
      <c r="H79" s="132">
        <v>2</v>
      </c>
      <c r="I79" s="132">
        <v>0.64200000000000002</v>
      </c>
      <c r="J79" s="132">
        <v>1</v>
      </c>
      <c r="K79" s="132">
        <v>0.64200000000000002</v>
      </c>
      <c r="L79" s="132" t="s">
        <v>4315</v>
      </c>
      <c r="M79" s="132">
        <v>17</v>
      </c>
      <c r="N79" s="132" t="s">
        <v>3915</v>
      </c>
      <c r="O79" s="132">
        <v>7497</v>
      </c>
      <c r="P79" s="132" t="s">
        <v>4411</v>
      </c>
      <c r="Q79" s="132" t="s">
        <v>4342</v>
      </c>
      <c r="R79" s="132" t="s">
        <v>809</v>
      </c>
      <c r="S79" s="132">
        <v>1000320</v>
      </c>
      <c r="T79" s="132">
        <v>44</v>
      </c>
      <c r="U79" s="132">
        <v>95</v>
      </c>
      <c r="V79" s="132" t="s">
        <v>844</v>
      </c>
      <c r="W79" s="132" t="s">
        <v>1144</v>
      </c>
      <c r="X79" s="132">
        <v>23</v>
      </c>
    </row>
    <row r="80" spans="1:24">
      <c r="A80" s="132">
        <v>79</v>
      </c>
      <c r="B80" s="132">
        <v>40000001036</v>
      </c>
      <c r="C80" s="132">
        <v>61091000000</v>
      </c>
      <c r="D80" s="132" t="s">
        <v>856</v>
      </c>
      <c r="E80" s="132" t="s">
        <v>453</v>
      </c>
      <c r="F80" s="132">
        <v>73</v>
      </c>
      <c r="G80" s="132" t="s">
        <v>3848</v>
      </c>
      <c r="H80" s="132">
        <v>2</v>
      </c>
      <c r="I80" s="132">
        <v>9.6000000000000002E-2</v>
      </c>
      <c r="J80" s="132">
        <v>1</v>
      </c>
      <c r="K80" s="132">
        <v>9.6000000000000002E-2</v>
      </c>
      <c r="L80" s="132" t="s">
        <v>4315</v>
      </c>
      <c r="M80" s="132">
        <v>17</v>
      </c>
      <c r="N80" s="132" t="s">
        <v>440</v>
      </c>
      <c r="O80" s="132">
        <v>7485</v>
      </c>
      <c r="P80" s="132" t="s">
        <v>439</v>
      </c>
      <c r="Q80" s="132">
        <v>9</v>
      </c>
      <c r="R80" s="132" t="s">
        <v>809</v>
      </c>
      <c r="S80" s="132">
        <v>1000320</v>
      </c>
      <c r="T80" s="132" t="s">
        <v>878</v>
      </c>
      <c r="U80" s="132">
        <v>654</v>
      </c>
      <c r="V80" s="132" t="s">
        <v>879</v>
      </c>
      <c r="W80" s="132" t="s">
        <v>1046</v>
      </c>
      <c r="X80" s="132">
        <v>12</v>
      </c>
    </row>
    <row r="81" spans="1:24">
      <c r="A81" s="132">
        <v>80</v>
      </c>
      <c r="B81" s="132">
        <v>40000001035</v>
      </c>
      <c r="C81" s="132">
        <v>61091000000</v>
      </c>
      <c r="D81" s="132" t="s">
        <v>839</v>
      </c>
      <c r="E81" s="132" t="s">
        <v>453</v>
      </c>
      <c r="F81" s="132">
        <v>73</v>
      </c>
      <c r="G81" s="132" t="s">
        <v>3847</v>
      </c>
      <c r="H81" s="132">
        <v>1</v>
      </c>
      <c r="I81" s="132">
        <v>0.17</v>
      </c>
      <c r="J81" s="132">
        <v>1</v>
      </c>
      <c r="K81" s="132">
        <v>0.17</v>
      </c>
      <c r="L81" s="132" t="s">
        <v>11</v>
      </c>
      <c r="M81" s="132">
        <v>881</v>
      </c>
      <c r="N81" s="132" t="s">
        <v>440</v>
      </c>
      <c r="O81" s="132">
        <v>7485</v>
      </c>
      <c r="P81" s="132" t="s">
        <v>439</v>
      </c>
      <c r="Q81" s="132">
        <v>9</v>
      </c>
      <c r="R81" s="132" t="s">
        <v>809</v>
      </c>
      <c r="S81" s="132">
        <v>1000320</v>
      </c>
      <c r="T81" s="132" t="s">
        <v>828</v>
      </c>
      <c r="U81" s="132">
        <v>124</v>
      </c>
      <c r="V81" s="132" t="s">
        <v>840</v>
      </c>
      <c r="W81" s="132" t="s">
        <v>1144</v>
      </c>
      <c r="X81" s="132">
        <v>23</v>
      </c>
    </row>
    <row r="82" spans="1:24">
      <c r="A82" s="132">
        <v>81</v>
      </c>
      <c r="B82" s="132">
        <v>40000001034</v>
      </c>
      <c r="C82" s="132">
        <v>61091000000</v>
      </c>
      <c r="D82" s="132" t="s">
        <v>856</v>
      </c>
      <c r="E82" s="132" t="s">
        <v>453</v>
      </c>
      <c r="F82" s="132">
        <v>73</v>
      </c>
      <c r="G82" s="132" t="s">
        <v>3848</v>
      </c>
      <c r="H82" s="132">
        <v>2</v>
      </c>
      <c r="I82" s="132">
        <v>9.1999999999999998E-2</v>
      </c>
      <c r="J82" s="132">
        <v>1</v>
      </c>
      <c r="K82" s="132">
        <v>9.1999999999999998E-2</v>
      </c>
      <c r="L82" s="132" t="s">
        <v>4315</v>
      </c>
      <c r="M82" s="132">
        <v>17</v>
      </c>
      <c r="N82" s="132" t="s">
        <v>440</v>
      </c>
      <c r="O82" s="132">
        <v>7485</v>
      </c>
      <c r="P82" s="132" t="s">
        <v>439</v>
      </c>
      <c r="Q82" s="132">
        <v>9</v>
      </c>
      <c r="R82" s="132" t="s">
        <v>809</v>
      </c>
      <c r="S82" s="132">
        <v>1000320</v>
      </c>
      <c r="T82" s="132" t="s">
        <v>880</v>
      </c>
      <c r="U82" s="132">
        <v>655</v>
      </c>
      <c r="V82" s="132" t="s">
        <v>873</v>
      </c>
      <c r="W82" s="132" t="s">
        <v>1038</v>
      </c>
      <c r="X82" s="132">
        <v>5</v>
      </c>
    </row>
    <row r="83" spans="1:24">
      <c r="A83" s="132">
        <v>82</v>
      </c>
      <c r="B83" s="132">
        <v>40000001033</v>
      </c>
      <c r="C83" s="132">
        <v>61034200090</v>
      </c>
      <c r="D83" s="132" t="s">
        <v>512</v>
      </c>
      <c r="E83" s="132" t="s">
        <v>442</v>
      </c>
      <c r="F83" s="132">
        <v>24</v>
      </c>
      <c r="G83" s="132" t="s">
        <v>3699</v>
      </c>
      <c r="H83" s="132">
        <v>4</v>
      </c>
      <c r="I83" s="132">
        <v>0.36</v>
      </c>
      <c r="J83" s="132">
        <v>1</v>
      </c>
      <c r="K83" s="132">
        <v>0.36</v>
      </c>
      <c r="L83" s="132" t="s">
        <v>4315</v>
      </c>
      <c r="M83" s="132">
        <v>17</v>
      </c>
      <c r="N83" s="132" t="s">
        <v>440</v>
      </c>
      <c r="O83" s="132">
        <v>7485</v>
      </c>
      <c r="P83" s="132" t="s">
        <v>4412</v>
      </c>
      <c r="Q83" s="132" t="s">
        <v>4336</v>
      </c>
      <c r="R83" s="132" t="s">
        <v>809</v>
      </c>
      <c r="S83" s="132">
        <v>1000320</v>
      </c>
      <c r="T83" s="132" t="s">
        <v>881</v>
      </c>
      <c r="U83" s="132">
        <v>656</v>
      </c>
      <c r="V83" s="132" t="s">
        <v>869</v>
      </c>
      <c r="W83" s="132" t="s">
        <v>1038</v>
      </c>
      <c r="X83" s="132">
        <v>5</v>
      </c>
    </row>
    <row r="84" spans="1:24">
      <c r="A84" s="132">
        <v>83</v>
      </c>
      <c r="B84" s="132">
        <v>40000001032</v>
      </c>
      <c r="C84" s="132">
        <v>61103091000</v>
      </c>
      <c r="D84" s="132" t="s">
        <v>513</v>
      </c>
      <c r="E84" s="132" t="s">
        <v>341</v>
      </c>
      <c r="F84" s="132">
        <v>18</v>
      </c>
      <c r="G84" s="132" t="s">
        <v>457</v>
      </c>
      <c r="H84" s="132">
        <v>5</v>
      </c>
      <c r="I84" s="132">
        <v>0.75</v>
      </c>
      <c r="J84" s="132">
        <v>1</v>
      </c>
      <c r="K84" s="132">
        <v>0.75</v>
      </c>
      <c r="L84" s="132" t="s">
        <v>59</v>
      </c>
      <c r="M84" s="132">
        <v>898</v>
      </c>
      <c r="N84" s="132" t="s">
        <v>2880</v>
      </c>
      <c r="O84" s="132">
        <v>3220</v>
      </c>
      <c r="P84" s="132" t="s">
        <v>3961</v>
      </c>
      <c r="Q84" s="132" t="s">
        <v>3935</v>
      </c>
      <c r="R84" s="132" t="s">
        <v>809</v>
      </c>
      <c r="S84" s="132">
        <v>1000320</v>
      </c>
      <c r="T84" s="132" t="s">
        <v>882</v>
      </c>
      <c r="U84" s="132">
        <v>657</v>
      </c>
      <c r="V84" s="132">
        <v>0</v>
      </c>
      <c r="W84" s="132" t="s">
        <v>1048</v>
      </c>
      <c r="X84" s="132">
        <v>4</v>
      </c>
    </row>
    <row r="85" spans="1:24">
      <c r="A85" s="132">
        <v>84</v>
      </c>
      <c r="B85" s="132">
        <v>40000001031</v>
      </c>
      <c r="C85" s="132">
        <v>61091000000</v>
      </c>
      <c r="D85" s="132" t="s">
        <v>856</v>
      </c>
      <c r="E85" s="132" t="s">
        <v>453</v>
      </c>
      <c r="F85" s="132">
        <v>73</v>
      </c>
      <c r="G85" s="132" t="s">
        <v>3848</v>
      </c>
      <c r="H85" s="132">
        <v>2</v>
      </c>
      <c r="I85" s="132">
        <v>0.11799999999999999</v>
      </c>
      <c r="J85" s="132">
        <v>1</v>
      </c>
      <c r="K85" s="132">
        <v>0.11799999999999999</v>
      </c>
      <c r="L85" s="132" t="s">
        <v>4315</v>
      </c>
      <c r="M85" s="132">
        <v>17</v>
      </c>
      <c r="N85" s="132" t="s">
        <v>440</v>
      </c>
      <c r="O85" s="132">
        <v>7485</v>
      </c>
      <c r="P85" s="132" t="s">
        <v>439</v>
      </c>
      <c r="Q85" s="132">
        <v>9</v>
      </c>
      <c r="R85" s="132" t="s">
        <v>809</v>
      </c>
      <c r="S85" s="132">
        <v>1000320</v>
      </c>
      <c r="T85" s="132">
        <v>140</v>
      </c>
      <c r="U85" s="132">
        <v>162</v>
      </c>
      <c r="V85" s="132" t="s">
        <v>873</v>
      </c>
      <c r="W85" s="132" t="s">
        <v>1038</v>
      </c>
      <c r="X85" s="132">
        <v>5</v>
      </c>
    </row>
    <row r="86" spans="1:24">
      <c r="A86" s="132">
        <v>85</v>
      </c>
      <c r="B86" s="132">
        <v>40000001030</v>
      </c>
      <c r="C86" s="132">
        <v>65050090000</v>
      </c>
      <c r="D86" s="132" t="s">
        <v>514</v>
      </c>
      <c r="E86" s="132" t="s">
        <v>434</v>
      </c>
      <c r="F86" s="132">
        <v>5</v>
      </c>
      <c r="G86" s="132" t="s">
        <v>3847</v>
      </c>
      <c r="H86" s="132">
        <v>1</v>
      </c>
      <c r="I86" s="132">
        <v>0.17199999999999999</v>
      </c>
      <c r="J86" s="132">
        <v>1</v>
      </c>
      <c r="K86" s="132">
        <v>0.17199999999999999</v>
      </c>
      <c r="L86" s="132" t="s">
        <v>59</v>
      </c>
      <c r="M86" s="132">
        <v>898</v>
      </c>
      <c r="N86" s="132" t="s">
        <v>424</v>
      </c>
      <c r="O86" s="132">
        <v>7579</v>
      </c>
      <c r="P86" s="132" t="s">
        <v>425</v>
      </c>
      <c r="Q86" s="132">
        <v>37</v>
      </c>
      <c r="R86" s="132" t="s">
        <v>809</v>
      </c>
      <c r="S86" s="132">
        <v>1000320</v>
      </c>
      <c r="T86" s="132">
        <v>0</v>
      </c>
      <c r="U86" s="132">
        <v>4</v>
      </c>
      <c r="V86" s="132">
        <v>0</v>
      </c>
      <c r="W86" s="132" t="s">
        <v>1038</v>
      </c>
      <c r="X86" s="132">
        <v>5</v>
      </c>
    </row>
    <row r="87" spans="1:24">
      <c r="A87" s="132">
        <v>86</v>
      </c>
      <c r="B87" s="132">
        <v>40000001029</v>
      </c>
      <c r="C87" s="132">
        <v>61102091000</v>
      </c>
      <c r="D87" s="132" t="s">
        <v>480</v>
      </c>
      <c r="E87" s="132" t="s">
        <v>341</v>
      </c>
      <c r="F87" s="132">
        <v>18</v>
      </c>
      <c r="G87" s="132" t="s">
        <v>3847</v>
      </c>
      <c r="H87" s="132">
        <v>1</v>
      </c>
      <c r="I87" s="132">
        <v>0.72599999999999998</v>
      </c>
      <c r="J87" s="132">
        <v>1</v>
      </c>
      <c r="K87" s="132">
        <v>0.72599999999999998</v>
      </c>
      <c r="L87" s="132" t="s">
        <v>11</v>
      </c>
      <c r="M87" s="132">
        <v>881</v>
      </c>
      <c r="N87" s="132" t="s">
        <v>2948</v>
      </c>
      <c r="O87" s="132">
        <v>7550</v>
      </c>
      <c r="P87" s="132" t="s">
        <v>439</v>
      </c>
      <c r="Q87" s="132">
        <v>9</v>
      </c>
      <c r="R87" s="132" t="s">
        <v>809</v>
      </c>
      <c r="S87" s="132">
        <v>1000320</v>
      </c>
      <c r="T87" s="132" t="s">
        <v>821</v>
      </c>
      <c r="U87" s="132">
        <v>3</v>
      </c>
      <c r="V87" s="132" t="s">
        <v>834</v>
      </c>
      <c r="W87" s="132" t="s">
        <v>1144</v>
      </c>
      <c r="X87" s="132">
        <v>23</v>
      </c>
    </row>
    <row r="88" spans="1:24">
      <c r="A88" s="132">
        <v>87</v>
      </c>
      <c r="B88" s="132">
        <v>40000001028</v>
      </c>
      <c r="C88" s="132">
        <v>64029996000</v>
      </c>
      <c r="D88" s="132" t="s">
        <v>515</v>
      </c>
      <c r="E88" s="132" t="s">
        <v>3682</v>
      </c>
      <c r="F88" s="132">
        <v>67</v>
      </c>
      <c r="G88" s="132" t="s">
        <v>3847</v>
      </c>
      <c r="H88" s="132">
        <v>1</v>
      </c>
      <c r="I88" s="132">
        <v>0.69799999999999995</v>
      </c>
      <c r="J88" s="132">
        <v>1</v>
      </c>
      <c r="K88" s="132">
        <v>0.90600000000000003</v>
      </c>
      <c r="L88" s="132" t="s">
        <v>75</v>
      </c>
      <c r="M88" s="132">
        <v>884</v>
      </c>
      <c r="N88" s="132" t="s">
        <v>3915</v>
      </c>
      <c r="O88" s="132">
        <v>7497</v>
      </c>
      <c r="P88" s="132" t="s">
        <v>3965</v>
      </c>
      <c r="Q88" s="132" t="s">
        <v>3942</v>
      </c>
      <c r="R88" s="132" t="s">
        <v>809</v>
      </c>
      <c r="S88" s="132">
        <v>1000320</v>
      </c>
      <c r="T88" s="132">
        <v>44</v>
      </c>
      <c r="U88" s="132">
        <v>95</v>
      </c>
      <c r="V88" s="132">
        <v>0</v>
      </c>
      <c r="W88" s="132" t="s">
        <v>1107</v>
      </c>
      <c r="X88" s="132">
        <v>1</v>
      </c>
    </row>
    <row r="89" spans="1:24">
      <c r="A89" s="132">
        <v>88</v>
      </c>
      <c r="B89" s="132">
        <v>40000001027</v>
      </c>
      <c r="C89" s="132">
        <v>64029998000</v>
      </c>
      <c r="D89" s="132" t="s">
        <v>516</v>
      </c>
      <c r="E89" s="132" t="s">
        <v>3682</v>
      </c>
      <c r="F89" s="132">
        <v>67</v>
      </c>
      <c r="G89" s="132" t="s">
        <v>3848</v>
      </c>
      <c r="H89" s="132">
        <v>2</v>
      </c>
      <c r="I89" s="132">
        <v>0.54600000000000004</v>
      </c>
      <c r="J89" s="132">
        <v>1</v>
      </c>
      <c r="K89" s="132">
        <v>0.72</v>
      </c>
      <c r="L89" s="132" t="s">
        <v>51</v>
      </c>
      <c r="M89" s="132">
        <v>28</v>
      </c>
      <c r="N89" s="132" t="s">
        <v>3915</v>
      </c>
      <c r="O89" s="132">
        <v>7497</v>
      </c>
      <c r="P89" s="132" t="s">
        <v>4413</v>
      </c>
      <c r="Q89" s="132" t="s">
        <v>3947</v>
      </c>
      <c r="R89" s="132" t="s">
        <v>809</v>
      </c>
      <c r="S89" s="132">
        <v>1000320</v>
      </c>
      <c r="T89" s="132">
        <v>37</v>
      </c>
      <c r="U89" s="132">
        <v>282</v>
      </c>
      <c r="V89" s="132">
        <v>0</v>
      </c>
      <c r="W89" s="132" t="s">
        <v>1063</v>
      </c>
      <c r="X89" s="132">
        <v>13</v>
      </c>
    </row>
    <row r="90" spans="1:24">
      <c r="A90" s="132">
        <v>89</v>
      </c>
      <c r="B90" s="132">
        <v>40000001026</v>
      </c>
      <c r="C90" s="132">
        <v>64029998000</v>
      </c>
      <c r="D90" s="132" t="s">
        <v>885</v>
      </c>
      <c r="E90" s="132" t="s">
        <v>3682</v>
      </c>
      <c r="F90" s="132">
        <v>67</v>
      </c>
      <c r="G90" s="132" t="s">
        <v>3848</v>
      </c>
      <c r="H90" s="132">
        <v>2</v>
      </c>
      <c r="I90" s="132">
        <v>0.73</v>
      </c>
      <c r="J90" s="132">
        <v>1</v>
      </c>
      <c r="K90" s="132">
        <v>0.92600000000000005</v>
      </c>
      <c r="L90" s="132" t="s">
        <v>79</v>
      </c>
      <c r="M90" s="132">
        <v>893</v>
      </c>
      <c r="N90" s="132" t="s">
        <v>3915</v>
      </c>
      <c r="O90" s="132">
        <v>7497</v>
      </c>
      <c r="P90" s="132" t="s">
        <v>3965</v>
      </c>
      <c r="Q90" s="132" t="s">
        <v>3942</v>
      </c>
      <c r="R90" s="132" t="s">
        <v>809</v>
      </c>
      <c r="S90" s="132">
        <v>1000320</v>
      </c>
      <c r="T90" s="132">
        <v>37</v>
      </c>
      <c r="U90" s="132">
        <v>282</v>
      </c>
      <c r="V90" s="132">
        <v>0</v>
      </c>
      <c r="W90" s="132" t="s">
        <v>1063</v>
      </c>
      <c r="X90" s="132">
        <v>13</v>
      </c>
    </row>
    <row r="91" spans="1:24">
      <c r="A91" s="132">
        <v>90</v>
      </c>
      <c r="B91" s="132">
        <v>40000001025</v>
      </c>
      <c r="C91" s="132">
        <v>64041990000</v>
      </c>
      <c r="D91" s="132" t="s">
        <v>518</v>
      </c>
      <c r="E91" s="132" t="s">
        <v>3675</v>
      </c>
      <c r="F91" s="132">
        <v>59</v>
      </c>
      <c r="G91" s="132" t="s">
        <v>3848</v>
      </c>
      <c r="H91" s="132">
        <v>2</v>
      </c>
      <c r="I91" s="132">
        <v>0.79</v>
      </c>
      <c r="J91" s="132">
        <v>1</v>
      </c>
      <c r="K91" s="132">
        <v>1.214</v>
      </c>
      <c r="L91" s="132" t="s">
        <v>81</v>
      </c>
      <c r="M91" s="132">
        <v>890</v>
      </c>
      <c r="N91" s="132" t="s">
        <v>2966</v>
      </c>
      <c r="O91" s="132">
        <v>8625</v>
      </c>
      <c r="P91" s="132" t="s">
        <v>4414</v>
      </c>
      <c r="Q91" s="132" t="s">
        <v>4364</v>
      </c>
      <c r="R91" s="132" t="s">
        <v>809</v>
      </c>
      <c r="S91" s="132">
        <v>1000320</v>
      </c>
      <c r="T91" s="132">
        <v>41</v>
      </c>
      <c r="U91" s="132">
        <v>288</v>
      </c>
      <c r="V91" s="132">
        <v>0</v>
      </c>
      <c r="W91" s="132" t="s">
        <v>3916</v>
      </c>
      <c r="X91" s="132">
        <v>10</v>
      </c>
    </row>
    <row r="92" spans="1:24">
      <c r="A92" s="132">
        <v>91</v>
      </c>
      <c r="B92" s="132">
        <v>40000001024</v>
      </c>
      <c r="C92" s="132">
        <v>64039991000</v>
      </c>
      <c r="D92" s="132" t="s">
        <v>519</v>
      </c>
      <c r="E92" s="132" t="s">
        <v>3681</v>
      </c>
      <c r="F92" s="132">
        <v>66</v>
      </c>
      <c r="G92" s="132" t="s">
        <v>3656</v>
      </c>
      <c r="H92" s="132">
        <v>3</v>
      </c>
      <c r="I92" s="132">
        <v>0.38400000000000001</v>
      </c>
      <c r="J92" s="132">
        <v>1</v>
      </c>
      <c r="K92" s="132">
        <v>0.51</v>
      </c>
      <c r="L92" s="132" t="s">
        <v>84</v>
      </c>
      <c r="M92" s="132">
        <v>892</v>
      </c>
      <c r="N92" s="132" t="s">
        <v>3915</v>
      </c>
      <c r="O92" s="132">
        <v>7497</v>
      </c>
      <c r="P92" s="132" t="s">
        <v>4298</v>
      </c>
      <c r="Q92" s="132" t="s">
        <v>4265</v>
      </c>
      <c r="R92" s="132" t="s">
        <v>809</v>
      </c>
      <c r="S92" s="132">
        <v>1000320</v>
      </c>
      <c r="T92" s="132">
        <v>31</v>
      </c>
      <c r="U92" s="132">
        <v>140</v>
      </c>
      <c r="V92" s="132">
        <v>0</v>
      </c>
      <c r="W92" s="132" t="s">
        <v>1063</v>
      </c>
      <c r="X92" s="132">
        <v>13</v>
      </c>
    </row>
    <row r="93" spans="1:24">
      <c r="A93" s="132">
        <v>92</v>
      </c>
      <c r="B93" s="132">
        <v>40000001023</v>
      </c>
      <c r="C93" s="132">
        <v>64041990000</v>
      </c>
      <c r="D93" s="132" t="s">
        <v>888</v>
      </c>
      <c r="E93" s="132" t="s">
        <v>3682</v>
      </c>
      <c r="F93" s="132">
        <v>67</v>
      </c>
      <c r="G93" s="132" t="s">
        <v>3847</v>
      </c>
      <c r="H93" s="132">
        <v>1</v>
      </c>
      <c r="I93" s="132">
        <v>0.71599999999999997</v>
      </c>
      <c r="J93" s="132">
        <v>1</v>
      </c>
      <c r="K93" s="132">
        <v>0.9</v>
      </c>
      <c r="L93" s="132" t="s">
        <v>85</v>
      </c>
      <c r="M93" s="132">
        <v>895</v>
      </c>
      <c r="N93" s="132" t="s">
        <v>424</v>
      </c>
      <c r="O93" s="132">
        <v>7579</v>
      </c>
      <c r="P93" s="132" t="s">
        <v>4405</v>
      </c>
      <c r="Q93" s="132" t="s">
        <v>4338</v>
      </c>
      <c r="R93" s="132" t="s">
        <v>809</v>
      </c>
      <c r="S93" s="132">
        <v>1000320</v>
      </c>
      <c r="T93" s="132">
        <v>40.5</v>
      </c>
      <c r="U93" s="132">
        <v>658</v>
      </c>
      <c r="V93" s="132">
        <v>0</v>
      </c>
      <c r="W93" s="132" t="s">
        <v>1073</v>
      </c>
      <c r="X93" s="132">
        <v>8</v>
      </c>
    </row>
    <row r="94" spans="1:24">
      <c r="A94" s="132">
        <v>93</v>
      </c>
      <c r="B94" s="132">
        <v>40000001022</v>
      </c>
      <c r="C94" s="132">
        <v>64029991000</v>
      </c>
      <c r="D94" s="132" t="s">
        <v>521</v>
      </c>
      <c r="E94" s="132" t="s">
        <v>4415</v>
      </c>
      <c r="F94" s="132">
        <v>470</v>
      </c>
      <c r="G94" s="132" t="s">
        <v>3656</v>
      </c>
      <c r="H94" s="132">
        <v>3</v>
      </c>
      <c r="I94" s="132">
        <v>0.59799999999999998</v>
      </c>
      <c r="J94" s="132">
        <v>1</v>
      </c>
      <c r="K94" s="132">
        <v>0.78400000000000003</v>
      </c>
      <c r="L94" s="132" t="s">
        <v>4313</v>
      </c>
      <c r="M94" s="132">
        <v>896</v>
      </c>
      <c r="N94" s="132" t="s">
        <v>3915</v>
      </c>
      <c r="O94" s="132">
        <v>7497</v>
      </c>
      <c r="P94" s="132" t="s">
        <v>3965</v>
      </c>
      <c r="Q94" s="132" t="s">
        <v>3942</v>
      </c>
      <c r="R94" s="132" t="s">
        <v>809</v>
      </c>
      <c r="S94" s="132">
        <v>1000320</v>
      </c>
      <c r="T94" s="132">
        <v>30</v>
      </c>
      <c r="U94" s="132">
        <v>22</v>
      </c>
      <c r="V94" s="132">
        <v>0</v>
      </c>
      <c r="W94" s="132" t="s">
        <v>3916</v>
      </c>
      <c r="X94" s="132">
        <v>10</v>
      </c>
    </row>
    <row r="95" spans="1:24">
      <c r="A95" s="132">
        <v>94</v>
      </c>
      <c r="B95" s="132">
        <v>40000001021</v>
      </c>
      <c r="C95" s="132">
        <v>64039118000</v>
      </c>
      <c r="D95" s="132" t="s">
        <v>891</v>
      </c>
      <c r="E95" s="132" t="s">
        <v>4415</v>
      </c>
      <c r="F95" s="132">
        <v>470</v>
      </c>
      <c r="G95" s="132" t="s">
        <v>3847</v>
      </c>
      <c r="H95" s="132">
        <v>1</v>
      </c>
      <c r="I95" s="132">
        <v>0.67600000000000005</v>
      </c>
      <c r="J95" s="132">
        <v>1</v>
      </c>
      <c r="K95" s="132">
        <v>0.90400000000000003</v>
      </c>
      <c r="L95" s="132" t="s">
        <v>89</v>
      </c>
      <c r="M95" s="132">
        <v>891</v>
      </c>
      <c r="N95" s="132" t="s">
        <v>424</v>
      </c>
      <c r="O95" s="132">
        <v>7579</v>
      </c>
      <c r="P95" s="132" t="s">
        <v>4416</v>
      </c>
      <c r="Q95" s="132" t="s">
        <v>4343</v>
      </c>
      <c r="R95" s="132" t="s">
        <v>809</v>
      </c>
      <c r="S95" s="132">
        <v>1000320</v>
      </c>
      <c r="T95" s="132">
        <v>37.5</v>
      </c>
      <c r="U95" s="132">
        <v>287</v>
      </c>
      <c r="V95" s="132">
        <v>0</v>
      </c>
      <c r="W95" s="132" t="s">
        <v>1048</v>
      </c>
      <c r="X95" s="132">
        <v>4</v>
      </c>
    </row>
    <row r="96" spans="1:24">
      <c r="A96" s="132">
        <v>95</v>
      </c>
      <c r="B96" s="132">
        <v>40000001020</v>
      </c>
      <c r="C96" s="132">
        <v>64039118000</v>
      </c>
      <c r="D96" s="132" t="s">
        <v>891</v>
      </c>
      <c r="E96" s="132" t="s">
        <v>4415</v>
      </c>
      <c r="F96" s="132">
        <v>470</v>
      </c>
      <c r="G96" s="132" t="s">
        <v>3848</v>
      </c>
      <c r="H96" s="132">
        <v>2</v>
      </c>
      <c r="I96" s="132">
        <v>0.91600000000000004</v>
      </c>
      <c r="J96" s="132">
        <v>1</v>
      </c>
      <c r="K96" s="132">
        <v>1.4139999999999999</v>
      </c>
      <c r="L96" s="132" t="s">
        <v>26</v>
      </c>
      <c r="M96" s="132">
        <v>882</v>
      </c>
      <c r="N96" s="132" t="s">
        <v>440</v>
      </c>
      <c r="O96" s="132">
        <v>7485</v>
      </c>
      <c r="P96" s="132" t="s">
        <v>4416</v>
      </c>
      <c r="Q96" s="132" t="s">
        <v>4343</v>
      </c>
      <c r="R96" s="132" t="s">
        <v>809</v>
      </c>
      <c r="S96" s="132">
        <v>1000320</v>
      </c>
      <c r="T96" s="132">
        <v>39</v>
      </c>
      <c r="U96" s="132">
        <v>275</v>
      </c>
      <c r="V96" s="132">
        <v>0</v>
      </c>
      <c r="W96" s="132" t="s">
        <v>1144</v>
      </c>
      <c r="X96" s="132">
        <v>23</v>
      </c>
    </row>
    <row r="97" spans="1:24">
      <c r="A97" s="132">
        <v>96</v>
      </c>
      <c r="B97" s="132">
        <v>40000001019</v>
      </c>
      <c r="C97" s="132">
        <v>64041990000</v>
      </c>
      <c r="D97" s="132" t="s">
        <v>893</v>
      </c>
      <c r="E97" s="132" t="s">
        <v>3682</v>
      </c>
      <c r="F97" s="132">
        <v>67</v>
      </c>
      <c r="G97" s="132" t="s">
        <v>3848</v>
      </c>
      <c r="H97" s="132">
        <v>2</v>
      </c>
      <c r="I97" s="132">
        <v>0.52200000000000002</v>
      </c>
      <c r="J97" s="132">
        <v>1</v>
      </c>
      <c r="K97" s="132">
        <v>0.66600000000000004</v>
      </c>
      <c r="L97" s="132" t="s">
        <v>91</v>
      </c>
      <c r="M97" s="132">
        <v>885</v>
      </c>
      <c r="N97" s="132" t="s">
        <v>3915</v>
      </c>
      <c r="O97" s="132">
        <v>7497</v>
      </c>
      <c r="P97" s="132" t="s">
        <v>4405</v>
      </c>
      <c r="Q97" s="132" t="s">
        <v>4338</v>
      </c>
      <c r="R97" s="132" t="s">
        <v>809</v>
      </c>
      <c r="S97" s="132">
        <v>1000320</v>
      </c>
      <c r="T97" s="132">
        <v>38</v>
      </c>
      <c r="U97" s="132">
        <v>64</v>
      </c>
      <c r="V97" s="132">
        <v>0</v>
      </c>
      <c r="W97" s="132" t="s">
        <v>1107</v>
      </c>
      <c r="X97" s="132">
        <v>1</v>
      </c>
    </row>
    <row r="98" spans="1:24">
      <c r="A98" s="132">
        <v>97</v>
      </c>
      <c r="B98" s="132">
        <v>40000001018</v>
      </c>
      <c r="C98" s="132">
        <v>64041990000</v>
      </c>
      <c r="D98" s="132" t="s">
        <v>888</v>
      </c>
      <c r="E98" s="132" t="s">
        <v>3682</v>
      </c>
      <c r="F98" s="132">
        <v>67</v>
      </c>
      <c r="G98" s="132" t="s">
        <v>3847</v>
      </c>
      <c r="H98" s="132">
        <v>1</v>
      </c>
      <c r="I98" s="132">
        <v>0.79200000000000004</v>
      </c>
      <c r="J98" s="132">
        <v>1</v>
      </c>
      <c r="K98" s="132">
        <v>0.95799999999999996</v>
      </c>
      <c r="L98" s="132" t="s">
        <v>93</v>
      </c>
      <c r="M98" s="132">
        <v>886</v>
      </c>
      <c r="N98" s="132" t="s">
        <v>424</v>
      </c>
      <c r="O98" s="132">
        <v>7579</v>
      </c>
      <c r="P98" s="132" t="s">
        <v>4405</v>
      </c>
      <c r="Q98" s="132" t="s">
        <v>4338</v>
      </c>
      <c r="R98" s="132" t="s">
        <v>809</v>
      </c>
      <c r="S98" s="132">
        <v>1000320</v>
      </c>
      <c r="T98" s="132">
        <v>45</v>
      </c>
      <c r="U98" s="132">
        <v>283</v>
      </c>
      <c r="V98" s="132">
        <v>0</v>
      </c>
      <c r="W98" s="132" t="s">
        <v>1038</v>
      </c>
      <c r="X98" s="132">
        <v>5</v>
      </c>
    </row>
    <row r="99" spans="1:24">
      <c r="A99" s="132">
        <v>98</v>
      </c>
      <c r="B99" s="132">
        <v>40000001017</v>
      </c>
      <c r="C99" s="132">
        <v>64041990000</v>
      </c>
      <c r="D99" s="132" t="s">
        <v>893</v>
      </c>
      <c r="E99" s="132" t="s">
        <v>3682</v>
      </c>
      <c r="F99" s="132">
        <v>67</v>
      </c>
      <c r="G99" s="132" t="s">
        <v>3848</v>
      </c>
      <c r="H99" s="132">
        <v>2</v>
      </c>
      <c r="I99" s="132">
        <v>0.81799999999999995</v>
      </c>
      <c r="J99" s="132">
        <v>1</v>
      </c>
      <c r="K99" s="132">
        <v>0.94599999999999995</v>
      </c>
      <c r="L99" s="132" t="s">
        <v>91</v>
      </c>
      <c r="M99" s="132">
        <v>885</v>
      </c>
      <c r="N99" s="132" t="s">
        <v>3915</v>
      </c>
      <c r="O99" s="132">
        <v>7497</v>
      </c>
      <c r="P99" s="132" t="s">
        <v>4405</v>
      </c>
      <c r="Q99" s="132" t="s">
        <v>4338</v>
      </c>
      <c r="R99" s="132" t="s">
        <v>809</v>
      </c>
      <c r="S99" s="132">
        <v>1000320</v>
      </c>
      <c r="T99" s="132">
        <v>39</v>
      </c>
      <c r="U99" s="132">
        <v>275</v>
      </c>
      <c r="V99" s="132">
        <v>0</v>
      </c>
      <c r="W99" s="132" t="s">
        <v>1046</v>
      </c>
      <c r="X99" s="132">
        <v>12</v>
      </c>
    </row>
    <row r="100" spans="1:24">
      <c r="A100" s="132">
        <v>99</v>
      </c>
      <c r="B100" s="132">
        <v>40000001016</v>
      </c>
      <c r="C100" s="132">
        <v>64029991000</v>
      </c>
      <c r="D100" s="132" t="s">
        <v>524</v>
      </c>
      <c r="E100" s="132" t="s">
        <v>3681</v>
      </c>
      <c r="F100" s="132">
        <v>66</v>
      </c>
      <c r="G100" s="132" t="s">
        <v>3699</v>
      </c>
      <c r="H100" s="132">
        <v>4</v>
      </c>
      <c r="I100" s="132">
        <v>0.158</v>
      </c>
      <c r="J100" s="132">
        <v>1</v>
      </c>
      <c r="K100" s="132">
        <v>0.25600000000000001</v>
      </c>
      <c r="L100" s="132" t="s">
        <v>44</v>
      </c>
      <c r="M100" s="132">
        <v>608</v>
      </c>
      <c r="N100" s="132" t="s">
        <v>440</v>
      </c>
      <c r="O100" s="132">
        <v>7485</v>
      </c>
      <c r="P100" s="132" t="s">
        <v>4413</v>
      </c>
      <c r="Q100" s="132" t="s">
        <v>3947</v>
      </c>
      <c r="R100" s="132" t="s">
        <v>809</v>
      </c>
      <c r="S100" s="132">
        <v>1000320</v>
      </c>
      <c r="T100" s="132">
        <v>19</v>
      </c>
      <c r="U100" s="132">
        <v>370</v>
      </c>
      <c r="V100" s="132">
        <v>0</v>
      </c>
      <c r="W100" s="132" t="s">
        <v>1038</v>
      </c>
      <c r="X100" s="132">
        <v>5</v>
      </c>
    </row>
    <row r="101" spans="1:24">
      <c r="A101" s="132">
        <v>100</v>
      </c>
      <c r="B101" s="132">
        <v>40000001015</v>
      </c>
      <c r="C101" s="132">
        <v>64029991000</v>
      </c>
      <c r="D101" s="132" t="s">
        <v>525</v>
      </c>
      <c r="E101" s="132" t="s">
        <v>3672</v>
      </c>
      <c r="F101" s="132">
        <v>55</v>
      </c>
      <c r="G101" s="132" t="s">
        <v>3656</v>
      </c>
      <c r="H101" s="132">
        <v>3</v>
      </c>
      <c r="I101" s="132">
        <v>0.16200000000000001</v>
      </c>
      <c r="J101" s="132">
        <v>1</v>
      </c>
      <c r="K101" s="132">
        <v>0.26200000000000001</v>
      </c>
      <c r="L101" s="132" t="s">
        <v>44</v>
      </c>
      <c r="M101" s="132">
        <v>608</v>
      </c>
      <c r="N101" s="132" t="s">
        <v>3915</v>
      </c>
      <c r="O101" s="132">
        <v>7497</v>
      </c>
      <c r="P101" s="132" t="s">
        <v>4413</v>
      </c>
      <c r="Q101" s="132" t="s">
        <v>3947</v>
      </c>
      <c r="R101" s="132" t="s">
        <v>809</v>
      </c>
      <c r="S101" s="132">
        <v>1000320</v>
      </c>
      <c r="T101" s="132">
        <v>19</v>
      </c>
      <c r="U101" s="132">
        <v>370</v>
      </c>
      <c r="V101" s="132">
        <v>0</v>
      </c>
      <c r="W101" s="132" t="s">
        <v>1063</v>
      </c>
      <c r="X101" s="132">
        <v>13</v>
      </c>
    </row>
    <row r="102" spans="1:24">
      <c r="A102" s="132">
        <v>101</v>
      </c>
      <c r="B102" s="132">
        <v>40000001014</v>
      </c>
      <c r="C102" s="132">
        <v>64052099000</v>
      </c>
      <c r="D102" s="132" t="s">
        <v>898</v>
      </c>
      <c r="E102" s="132" t="s">
        <v>3672</v>
      </c>
      <c r="F102" s="132">
        <v>55</v>
      </c>
      <c r="G102" s="132" t="s">
        <v>3699</v>
      </c>
      <c r="H102" s="132">
        <v>4</v>
      </c>
      <c r="I102" s="132">
        <v>0.17199999999999999</v>
      </c>
      <c r="J102" s="132">
        <v>1</v>
      </c>
      <c r="K102" s="132">
        <v>0.27600000000000002</v>
      </c>
      <c r="L102" s="132" t="s">
        <v>44</v>
      </c>
      <c r="M102" s="132">
        <v>608</v>
      </c>
      <c r="N102" s="132" t="s">
        <v>3915</v>
      </c>
      <c r="O102" s="132">
        <v>7497</v>
      </c>
      <c r="P102" s="132" t="s">
        <v>425</v>
      </c>
      <c r="Q102" s="132">
        <v>37</v>
      </c>
      <c r="R102" s="132" t="s">
        <v>809</v>
      </c>
      <c r="S102" s="132">
        <v>1000320</v>
      </c>
      <c r="T102" s="132">
        <v>19</v>
      </c>
      <c r="U102" s="132">
        <v>370</v>
      </c>
      <c r="V102" s="132">
        <v>0</v>
      </c>
      <c r="W102" s="132" t="s">
        <v>1038</v>
      </c>
      <c r="X102" s="132">
        <v>5</v>
      </c>
    </row>
    <row r="103" spans="1:24">
      <c r="A103" s="132">
        <v>102</v>
      </c>
      <c r="B103" s="132">
        <v>40000001013</v>
      </c>
      <c r="C103" s="132">
        <v>64029991000</v>
      </c>
      <c r="D103" s="132" t="s">
        <v>524</v>
      </c>
      <c r="E103" s="132" t="s">
        <v>3681</v>
      </c>
      <c r="F103" s="132">
        <v>66</v>
      </c>
      <c r="G103" s="132" t="s">
        <v>3699</v>
      </c>
      <c r="H103" s="132">
        <v>4</v>
      </c>
      <c r="I103" s="132">
        <v>0.182</v>
      </c>
      <c r="J103" s="132">
        <v>1</v>
      </c>
      <c r="K103" s="132">
        <v>0.27800000000000002</v>
      </c>
      <c r="L103" s="132" t="s">
        <v>44</v>
      </c>
      <c r="M103" s="132">
        <v>608</v>
      </c>
      <c r="N103" s="132" t="s">
        <v>440</v>
      </c>
      <c r="O103" s="132">
        <v>7485</v>
      </c>
      <c r="P103" s="132" t="s">
        <v>4413</v>
      </c>
      <c r="Q103" s="132" t="s">
        <v>3947</v>
      </c>
      <c r="R103" s="132" t="s">
        <v>809</v>
      </c>
      <c r="S103" s="132">
        <v>1000320</v>
      </c>
      <c r="T103" s="132">
        <v>20</v>
      </c>
      <c r="U103" s="132">
        <v>13</v>
      </c>
      <c r="V103" s="132">
        <v>0</v>
      </c>
      <c r="W103" s="132" t="s">
        <v>1038</v>
      </c>
      <c r="X103" s="132">
        <v>5</v>
      </c>
    </row>
    <row r="104" spans="1:24">
      <c r="A104" s="132">
        <v>103</v>
      </c>
      <c r="B104" s="132">
        <v>40000001012</v>
      </c>
      <c r="C104" s="132">
        <v>64041990000</v>
      </c>
      <c r="D104" s="132" t="s">
        <v>899</v>
      </c>
      <c r="E104" s="132" t="s">
        <v>3682</v>
      </c>
      <c r="F104" s="132">
        <v>67</v>
      </c>
      <c r="G104" s="132" t="s">
        <v>3699</v>
      </c>
      <c r="H104" s="132">
        <v>4</v>
      </c>
      <c r="I104" s="132">
        <v>0.182</v>
      </c>
      <c r="J104" s="132">
        <v>1</v>
      </c>
      <c r="K104" s="132">
        <v>0.28399999999999997</v>
      </c>
      <c r="L104" s="132" t="s">
        <v>44</v>
      </c>
      <c r="M104" s="132">
        <v>608</v>
      </c>
      <c r="N104" s="132" t="s">
        <v>3915</v>
      </c>
      <c r="O104" s="132">
        <v>7497</v>
      </c>
      <c r="P104" s="132" t="s">
        <v>4405</v>
      </c>
      <c r="Q104" s="132" t="s">
        <v>4338</v>
      </c>
      <c r="R104" s="132" t="s">
        <v>809</v>
      </c>
      <c r="S104" s="132">
        <v>1000320</v>
      </c>
      <c r="T104" s="132">
        <v>20</v>
      </c>
      <c r="U104" s="132">
        <v>13</v>
      </c>
      <c r="V104" s="132">
        <v>0</v>
      </c>
      <c r="W104" s="132" t="s">
        <v>1038</v>
      </c>
      <c r="X104" s="132">
        <v>5</v>
      </c>
    </row>
    <row r="105" spans="1:24">
      <c r="A105" s="132">
        <v>104</v>
      </c>
      <c r="B105" s="132">
        <v>40000001011</v>
      </c>
      <c r="C105" s="132">
        <v>64041990000</v>
      </c>
      <c r="D105" s="132" t="s">
        <v>900</v>
      </c>
      <c r="E105" s="132" t="s">
        <v>3682</v>
      </c>
      <c r="F105" s="132">
        <v>67</v>
      </c>
      <c r="G105" s="132" t="s">
        <v>3656</v>
      </c>
      <c r="H105" s="132">
        <v>3</v>
      </c>
      <c r="I105" s="132">
        <v>0.184</v>
      </c>
      <c r="J105" s="132">
        <v>1</v>
      </c>
      <c r="K105" s="132">
        <v>0.28799999999999998</v>
      </c>
      <c r="L105" s="132" t="s">
        <v>44</v>
      </c>
      <c r="M105" s="132">
        <v>608</v>
      </c>
      <c r="N105" s="132" t="s">
        <v>3915</v>
      </c>
      <c r="O105" s="132">
        <v>7497</v>
      </c>
      <c r="P105" s="132" t="s">
        <v>3961</v>
      </c>
      <c r="Q105" s="132" t="s">
        <v>3935</v>
      </c>
      <c r="R105" s="132" t="s">
        <v>809</v>
      </c>
      <c r="S105" s="132">
        <v>1000320</v>
      </c>
      <c r="T105" s="132">
        <v>20</v>
      </c>
      <c r="U105" s="132">
        <v>13</v>
      </c>
      <c r="V105" s="132">
        <v>0</v>
      </c>
      <c r="W105" s="132" t="s">
        <v>1063</v>
      </c>
      <c r="X105" s="132">
        <v>13</v>
      </c>
    </row>
    <row r="106" spans="1:24">
      <c r="A106" s="132">
        <v>105</v>
      </c>
      <c r="B106" s="132">
        <v>40000001010</v>
      </c>
      <c r="C106" s="132">
        <v>64029910000</v>
      </c>
      <c r="D106" s="132" t="s">
        <v>901</v>
      </c>
      <c r="E106" s="132" t="s">
        <v>454</v>
      </c>
      <c r="F106" s="132">
        <v>310</v>
      </c>
      <c r="G106" s="132" t="s">
        <v>3699</v>
      </c>
      <c r="H106" s="132">
        <v>4</v>
      </c>
      <c r="I106" s="132">
        <v>0.27</v>
      </c>
      <c r="J106" s="132">
        <v>1</v>
      </c>
      <c r="K106" s="132">
        <v>0.35599999999999998</v>
      </c>
      <c r="L106" s="132" t="s">
        <v>44</v>
      </c>
      <c r="M106" s="132">
        <v>608</v>
      </c>
      <c r="N106" s="132" t="s">
        <v>2825</v>
      </c>
      <c r="O106" s="132">
        <v>1830</v>
      </c>
      <c r="P106" s="132" t="s">
        <v>3870</v>
      </c>
      <c r="Q106" s="132">
        <v>41</v>
      </c>
      <c r="R106" s="132" t="s">
        <v>809</v>
      </c>
      <c r="S106" s="132">
        <v>1000320</v>
      </c>
      <c r="T106" s="132">
        <v>25</v>
      </c>
      <c r="U106" s="132">
        <v>249</v>
      </c>
      <c r="V106" s="132">
        <v>0</v>
      </c>
      <c r="W106" s="132" t="s">
        <v>1038</v>
      </c>
      <c r="X106" s="132">
        <v>5</v>
      </c>
    </row>
    <row r="107" spans="1:24">
      <c r="A107" s="132">
        <v>106</v>
      </c>
      <c r="B107" s="132">
        <v>40000001009</v>
      </c>
      <c r="C107" s="132">
        <v>64029991000</v>
      </c>
      <c r="D107" s="132" t="s">
        <v>524</v>
      </c>
      <c r="E107" s="132" t="s">
        <v>3681</v>
      </c>
      <c r="F107" s="132">
        <v>66</v>
      </c>
      <c r="G107" s="132" t="s">
        <v>3699</v>
      </c>
      <c r="H107" s="132">
        <v>4</v>
      </c>
      <c r="I107" s="132">
        <v>0.34399999999999997</v>
      </c>
      <c r="J107" s="132">
        <v>1</v>
      </c>
      <c r="K107" s="132">
        <v>0.496</v>
      </c>
      <c r="L107" s="132" t="s">
        <v>44</v>
      </c>
      <c r="M107" s="132">
        <v>608</v>
      </c>
      <c r="N107" s="132" t="s">
        <v>3915</v>
      </c>
      <c r="O107" s="132">
        <v>7497</v>
      </c>
      <c r="P107" s="132" t="s">
        <v>4413</v>
      </c>
      <c r="Q107" s="132" t="s">
        <v>3947</v>
      </c>
      <c r="R107" s="132" t="s">
        <v>809</v>
      </c>
      <c r="S107" s="132">
        <v>1000320</v>
      </c>
      <c r="T107" s="132">
        <v>31</v>
      </c>
      <c r="U107" s="132">
        <v>140</v>
      </c>
      <c r="V107" s="132">
        <v>0</v>
      </c>
      <c r="W107" s="132" t="s">
        <v>1038</v>
      </c>
      <c r="X107" s="132">
        <v>5</v>
      </c>
    </row>
    <row r="108" spans="1:24">
      <c r="A108" s="132">
        <v>107</v>
      </c>
      <c r="B108" s="132">
        <v>40000001008</v>
      </c>
      <c r="C108" s="132">
        <v>64029991000</v>
      </c>
      <c r="D108" s="132" t="s">
        <v>524</v>
      </c>
      <c r="E108" s="132" t="s">
        <v>3681</v>
      </c>
      <c r="F108" s="132">
        <v>66</v>
      </c>
      <c r="G108" s="132" t="s">
        <v>3699</v>
      </c>
      <c r="H108" s="132">
        <v>4</v>
      </c>
      <c r="I108" s="132">
        <v>0.192</v>
      </c>
      <c r="J108" s="132">
        <v>1</v>
      </c>
      <c r="K108" s="132">
        <v>0.28999999999999998</v>
      </c>
      <c r="L108" s="132" t="s">
        <v>44</v>
      </c>
      <c r="M108" s="132">
        <v>608</v>
      </c>
      <c r="N108" s="132" t="s">
        <v>440</v>
      </c>
      <c r="O108" s="132">
        <v>7485</v>
      </c>
      <c r="P108" s="132" t="s">
        <v>4413</v>
      </c>
      <c r="Q108" s="132" t="s">
        <v>3947</v>
      </c>
      <c r="R108" s="132" t="s">
        <v>809</v>
      </c>
      <c r="S108" s="132">
        <v>1000320</v>
      </c>
      <c r="T108" s="132">
        <v>21</v>
      </c>
      <c r="U108" s="132">
        <v>549</v>
      </c>
      <c r="V108" s="132">
        <v>0</v>
      </c>
      <c r="W108" s="132" t="s">
        <v>1038</v>
      </c>
      <c r="X108" s="132">
        <v>5</v>
      </c>
    </row>
    <row r="109" spans="1:24">
      <c r="A109" s="132">
        <v>108</v>
      </c>
      <c r="B109" s="132">
        <v>40000001007</v>
      </c>
      <c r="C109" s="132">
        <v>64041990000</v>
      </c>
      <c r="D109" s="132" t="s">
        <v>902</v>
      </c>
      <c r="E109" s="132" t="s">
        <v>4415</v>
      </c>
      <c r="F109" s="132">
        <v>470</v>
      </c>
      <c r="G109" s="132" t="s">
        <v>3699</v>
      </c>
      <c r="H109" s="132">
        <v>4</v>
      </c>
      <c r="I109" s="132">
        <v>0.45600000000000002</v>
      </c>
      <c r="J109" s="132">
        <v>1</v>
      </c>
      <c r="K109" s="132">
        <v>0.65800000000000003</v>
      </c>
      <c r="L109" s="132" t="s">
        <v>44</v>
      </c>
      <c r="M109" s="132">
        <v>608</v>
      </c>
      <c r="N109" s="132" t="s">
        <v>3915</v>
      </c>
      <c r="O109" s="132">
        <v>7497</v>
      </c>
      <c r="P109" s="132" t="s">
        <v>4405</v>
      </c>
      <c r="Q109" s="132" t="s">
        <v>4338</v>
      </c>
      <c r="R109" s="132" t="s">
        <v>809</v>
      </c>
      <c r="S109" s="132">
        <v>1000320</v>
      </c>
      <c r="T109" s="132">
        <v>31</v>
      </c>
      <c r="U109" s="132">
        <v>140</v>
      </c>
      <c r="V109" s="132">
        <v>0</v>
      </c>
      <c r="W109" s="132" t="s">
        <v>1073</v>
      </c>
      <c r="X109" s="132">
        <v>8</v>
      </c>
    </row>
    <row r="110" spans="1:24">
      <c r="A110" s="132">
        <v>109</v>
      </c>
      <c r="B110" s="132">
        <v>40000001006</v>
      </c>
      <c r="C110" s="132">
        <v>42023100000</v>
      </c>
      <c r="D110" s="132" t="s">
        <v>531</v>
      </c>
      <c r="E110" s="132" t="s">
        <v>3645</v>
      </c>
      <c r="F110" s="132">
        <v>7</v>
      </c>
      <c r="G110" s="132" t="s">
        <v>3847</v>
      </c>
      <c r="H110" s="132">
        <v>1</v>
      </c>
      <c r="I110" s="132">
        <v>0.17399999999999999</v>
      </c>
      <c r="J110" s="132">
        <v>1</v>
      </c>
      <c r="K110" s="132">
        <v>0.17399999999999999</v>
      </c>
      <c r="L110" s="132" t="s">
        <v>99</v>
      </c>
      <c r="M110" s="132">
        <v>901</v>
      </c>
      <c r="N110" s="132" t="s">
        <v>2817</v>
      </c>
      <c r="O110" s="132">
        <v>1805</v>
      </c>
      <c r="P110" s="132" t="s">
        <v>3859</v>
      </c>
      <c r="Q110" s="132">
        <v>20</v>
      </c>
      <c r="R110" s="132" t="s">
        <v>809</v>
      </c>
      <c r="S110" s="132">
        <v>1000320</v>
      </c>
      <c r="T110" s="132">
        <v>0</v>
      </c>
      <c r="U110" s="132">
        <v>4</v>
      </c>
      <c r="V110" s="132">
        <v>0</v>
      </c>
      <c r="W110" s="132" t="s">
        <v>3916</v>
      </c>
      <c r="X110" s="132">
        <v>10</v>
      </c>
    </row>
    <row r="111" spans="1:24">
      <c r="A111" s="132">
        <v>110</v>
      </c>
      <c r="B111" s="132">
        <v>40000001005</v>
      </c>
      <c r="C111" s="132">
        <v>42023100000</v>
      </c>
      <c r="D111" s="132" t="s">
        <v>531</v>
      </c>
      <c r="E111" s="132" t="s">
        <v>3645</v>
      </c>
      <c r="F111" s="132">
        <v>7</v>
      </c>
      <c r="G111" s="132" t="s">
        <v>3847</v>
      </c>
      <c r="H111" s="132">
        <v>1</v>
      </c>
      <c r="I111" s="132">
        <v>0.17399999999999999</v>
      </c>
      <c r="J111" s="132">
        <v>1</v>
      </c>
      <c r="K111" s="132">
        <v>0.17399999999999999</v>
      </c>
      <c r="L111" s="132" t="s">
        <v>99</v>
      </c>
      <c r="M111" s="132">
        <v>901</v>
      </c>
      <c r="N111" s="132" t="s">
        <v>2817</v>
      </c>
      <c r="O111" s="132">
        <v>1805</v>
      </c>
      <c r="P111" s="132" t="s">
        <v>3859</v>
      </c>
      <c r="Q111" s="132">
        <v>20</v>
      </c>
      <c r="R111" s="132" t="s">
        <v>809</v>
      </c>
      <c r="S111" s="132">
        <v>1000320</v>
      </c>
      <c r="T111" s="132">
        <v>0</v>
      </c>
      <c r="U111" s="132">
        <v>4</v>
      </c>
      <c r="V111" s="132">
        <v>0</v>
      </c>
      <c r="W111" s="132" t="s">
        <v>3916</v>
      </c>
      <c r="X111" s="132">
        <v>10</v>
      </c>
    </row>
    <row r="112" spans="1:24">
      <c r="A112" s="132">
        <v>111</v>
      </c>
      <c r="B112" s="132">
        <v>40000001004</v>
      </c>
      <c r="C112" s="132">
        <v>64041990000</v>
      </c>
      <c r="D112" s="132" t="s">
        <v>904</v>
      </c>
      <c r="E112" s="132" t="s">
        <v>3681</v>
      </c>
      <c r="F112" s="132">
        <v>66</v>
      </c>
      <c r="G112" s="132" t="s">
        <v>3656</v>
      </c>
      <c r="H112" s="132">
        <v>3</v>
      </c>
      <c r="I112" s="132">
        <v>3.5999999999999997E-2</v>
      </c>
      <c r="J112" s="132">
        <v>1</v>
      </c>
      <c r="K112" s="132">
        <v>3.5999999999999997E-2</v>
      </c>
      <c r="L112" s="132" t="s">
        <v>44</v>
      </c>
      <c r="M112" s="132">
        <v>608</v>
      </c>
      <c r="N112" s="132" t="s">
        <v>3915</v>
      </c>
      <c r="O112" s="132">
        <v>7497</v>
      </c>
      <c r="P112" s="132" t="s">
        <v>4417</v>
      </c>
      <c r="Q112" s="132" t="s">
        <v>4345</v>
      </c>
      <c r="R112" s="132" t="s">
        <v>809</v>
      </c>
      <c r="S112" s="132">
        <v>1000320</v>
      </c>
      <c r="T112" s="132">
        <v>19</v>
      </c>
      <c r="U112" s="132">
        <v>370</v>
      </c>
      <c r="V112" s="132">
        <v>0</v>
      </c>
      <c r="W112" s="132" t="s">
        <v>1055</v>
      </c>
      <c r="X112" s="132">
        <v>3</v>
      </c>
    </row>
    <row r="113" spans="1:24">
      <c r="A113" s="132">
        <v>112</v>
      </c>
      <c r="B113" s="132">
        <v>40000001003</v>
      </c>
      <c r="C113" s="132">
        <v>64029998000</v>
      </c>
      <c r="D113" s="132" t="s">
        <v>885</v>
      </c>
      <c r="E113" s="132" t="s">
        <v>3682</v>
      </c>
      <c r="F113" s="132">
        <v>67</v>
      </c>
      <c r="G113" s="132" t="s">
        <v>3848</v>
      </c>
      <c r="H113" s="132">
        <v>2</v>
      </c>
      <c r="I113" s="132">
        <v>0.57599999999999996</v>
      </c>
      <c r="J113" s="132">
        <v>1</v>
      </c>
      <c r="K113" s="132">
        <v>0.75</v>
      </c>
      <c r="L113" s="132" t="s">
        <v>51</v>
      </c>
      <c r="M113" s="132">
        <v>28</v>
      </c>
      <c r="N113" s="132" t="s">
        <v>3915</v>
      </c>
      <c r="O113" s="132">
        <v>7497</v>
      </c>
      <c r="P113" s="132" t="s">
        <v>3965</v>
      </c>
      <c r="Q113" s="132" t="s">
        <v>3942</v>
      </c>
      <c r="R113" s="132" t="s">
        <v>809</v>
      </c>
      <c r="S113" s="132">
        <v>1000320</v>
      </c>
      <c r="T113" s="132">
        <v>38</v>
      </c>
      <c r="U113" s="132">
        <v>64</v>
      </c>
      <c r="V113" s="132">
        <v>0</v>
      </c>
      <c r="W113" s="132" t="s">
        <v>1063</v>
      </c>
      <c r="X113" s="132">
        <v>13</v>
      </c>
    </row>
    <row r="114" spans="1:24">
      <c r="A114" s="132">
        <v>113</v>
      </c>
      <c r="B114" s="132">
        <v>40000001002</v>
      </c>
      <c r="C114" s="132">
        <v>64039991000</v>
      </c>
      <c r="D114" s="132" t="s">
        <v>906</v>
      </c>
      <c r="E114" s="132" t="s">
        <v>3682</v>
      </c>
      <c r="F114" s="132">
        <v>67</v>
      </c>
      <c r="G114" s="132" t="s">
        <v>3699</v>
      </c>
      <c r="H114" s="132">
        <v>4</v>
      </c>
      <c r="I114" s="132">
        <v>0.35799999999999998</v>
      </c>
      <c r="J114" s="132">
        <v>1</v>
      </c>
      <c r="K114" s="132">
        <v>0.47</v>
      </c>
      <c r="L114" s="132" t="s">
        <v>41</v>
      </c>
      <c r="M114" s="132">
        <v>883</v>
      </c>
      <c r="N114" s="132" t="s">
        <v>3915</v>
      </c>
      <c r="O114" s="132">
        <v>7497</v>
      </c>
      <c r="P114" s="132" t="s">
        <v>4418</v>
      </c>
      <c r="Q114" s="132" t="s">
        <v>4343</v>
      </c>
      <c r="R114" s="132" t="s">
        <v>809</v>
      </c>
      <c r="S114" s="132">
        <v>1000320</v>
      </c>
      <c r="T114" s="132">
        <v>30</v>
      </c>
      <c r="U114" s="132">
        <v>22</v>
      </c>
      <c r="V114" s="132">
        <v>0</v>
      </c>
      <c r="W114" s="132" t="s">
        <v>1038</v>
      </c>
      <c r="X114" s="132">
        <v>5</v>
      </c>
    </row>
    <row r="115" spans="1:24">
      <c r="A115" s="132">
        <v>114</v>
      </c>
      <c r="B115" s="132">
        <v>40000001001</v>
      </c>
      <c r="C115" s="132">
        <v>64041990000</v>
      </c>
      <c r="D115" s="132" t="s">
        <v>899</v>
      </c>
      <c r="E115" s="132" t="s">
        <v>3682</v>
      </c>
      <c r="F115" s="132">
        <v>67</v>
      </c>
      <c r="G115" s="132" t="s">
        <v>3847</v>
      </c>
      <c r="H115" s="132">
        <v>1</v>
      </c>
      <c r="I115" s="132">
        <v>0.79200000000000004</v>
      </c>
      <c r="J115" s="132">
        <v>1</v>
      </c>
      <c r="K115" s="132">
        <v>0.95799999999999996</v>
      </c>
      <c r="L115" s="132" t="s">
        <v>93</v>
      </c>
      <c r="M115" s="132">
        <v>886</v>
      </c>
      <c r="N115" s="132" t="s">
        <v>3915</v>
      </c>
      <c r="O115" s="132">
        <v>7497</v>
      </c>
      <c r="P115" s="132" t="s">
        <v>4405</v>
      </c>
      <c r="Q115" s="132" t="s">
        <v>4338</v>
      </c>
      <c r="R115" s="132" t="s">
        <v>809</v>
      </c>
      <c r="S115" s="132">
        <v>1000320</v>
      </c>
      <c r="T115" s="132">
        <v>45</v>
      </c>
      <c r="U115" s="132">
        <v>283</v>
      </c>
      <c r="V115" s="132">
        <v>0</v>
      </c>
      <c r="W115" s="132" t="s">
        <v>1050</v>
      </c>
      <c r="X115" s="132">
        <v>20</v>
      </c>
    </row>
    <row r="116" spans="1:24">
      <c r="A116" s="132">
        <v>115</v>
      </c>
      <c r="B116" s="132">
        <v>40000001000</v>
      </c>
      <c r="C116" s="132">
        <v>64039996000</v>
      </c>
      <c r="D116" s="132" t="s">
        <v>534</v>
      </c>
      <c r="E116" s="132" t="s">
        <v>3681</v>
      </c>
      <c r="F116" s="132">
        <v>66</v>
      </c>
      <c r="G116" s="132" t="s">
        <v>3847</v>
      </c>
      <c r="H116" s="132">
        <v>1</v>
      </c>
      <c r="I116" s="132">
        <v>0.68200000000000005</v>
      </c>
      <c r="J116" s="132">
        <v>1</v>
      </c>
      <c r="K116" s="132">
        <v>0.90200000000000002</v>
      </c>
      <c r="L116" s="132" t="s">
        <v>104</v>
      </c>
      <c r="M116" s="132">
        <v>795</v>
      </c>
      <c r="N116" s="132" t="s">
        <v>3915</v>
      </c>
      <c r="O116" s="132">
        <v>7497</v>
      </c>
      <c r="P116" s="132" t="s">
        <v>4298</v>
      </c>
      <c r="Q116" s="132" t="s">
        <v>4265</v>
      </c>
      <c r="R116" s="132" t="s">
        <v>809</v>
      </c>
      <c r="S116" s="132">
        <v>1000320</v>
      </c>
      <c r="T116" s="132">
        <v>47</v>
      </c>
      <c r="U116" s="132">
        <v>659</v>
      </c>
      <c r="V116" s="132">
        <v>0</v>
      </c>
      <c r="W116" s="132" t="s">
        <v>1073</v>
      </c>
      <c r="X116" s="132">
        <v>8</v>
      </c>
    </row>
    <row r="117" spans="1:24">
      <c r="A117" s="132">
        <v>116</v>
      </c>
      <c r="B117" s="132">
        <v>40000000999</v>
      </c>
      <c r="C117" s="132">
        <v>62024000010</v>
      </c>
      <c r="D117" s="132" t="s">
        <v>535</v>
      </c>
      <c r="E117" s="132" t="s">
        <v>3650</v>
      </c>
      <c r="F117" s="132">
        <v>14</v>
      </c>
      <c r="G117" s="132" t="s">
        <v>3848</v>
      </c>
      <c r="H117" s="132">
        <v>2</v>
      </c>
      <c r="I117" s="132">
        <v>1.202</v>
      </c>
      <c r="J117" s="132">
        <v>1</v>
      </c>
      <c r="K117" s="132">
        <v>1.202</v>
      </c>
      <c r="L117" s="132" t="s">
        <v>11</v>
      </c>
      <c r="M117" s="132">
        <v>881</v>
      </c>
      <c r="N117" s="132" t="s">
        <v>3915</v>
      </c>
      <c r="O117" s="132">
        <v>7497</v>
      </c>
      <c r="P117" s="132" t="s">
        <v>425</v>
      </c>
      <c r="Q117" s="132">
        <v>37</v>
      </c>
      <c r="R117" s="132" t="s">
        <v>809</v>
      </c>
      <c r="S117" s="132">
        <v>1000320</v>
      </c>
      <c r="T117" s="132" t="s">
        <v>828</v>
      </c>
      <c r="U117" s="132">
        <v>124</v>
      </c>
      <c r="V117" s="132">
        <v>0</v>
      </c>
      <c r="W117" s="132" t="s">
        <v>1050</v>
      </c>
      <c r="X117" s="132">
        <v>20</v>
      </c>
    </row>
    <row r="118" spans="1:24">
      <c r="A118" s="132">
        <v>117</v>
      </c>
      <c r="B118" s="132">
        <v>40000000998</v>
      </c>
      <c r="C118" s="132">
        <v>62014000000</v>
      </c>
      <c r="D118" s="132" t="s">
        <v>536</v>
      </c>
      <c r="E118" s="132" t="s">
        <v>3650</v>
      </c>
      <c r="F118" s="132">
        <v>14</v>
      </c>
      <c r="G118" s="132" t="s">
        <v>3847</v>
      </c>
      <c r="H118" s="132">
        <v>1</v>
      </c>
      <c r="I118" s="132">
        <v>0.96399999999999997</v>
      </c>
      <c r="J118" s="132">
        <v>1</v>
      </c>
      <c r="K118" s="132">
        <v>0.96399999999999997</v>
      </c>
      <c r="L118" s="132" t="s">
        <v>11</v>
      </c>
      <c r="M118" s="132">
        <v>881</v>
      </c>
      <c r="N118" s="132" t="s">
        <v>3915</v>
      </c>
      <c r="O118" s="132">
        <v>7497</v>
      </c>
      <c r="P118" s="132" t="s">
        <v>425</v>
      </c>
      <c r="Q118" s="132">
        <v>37</v>
      </c>
      <c r="R118" s="132" t="s">
        <v>809</v>
      </c>
      <c r="S118" s="132">
        <v>1000320</v>
      </c>
      <c r="T118" s="132" t="s">
        <v>810</v>
      </c>
      <c r="U118" s="132">
        <v>122</v>
      </c>
      <c r="V118" s="132">
        <v>0</v>
      </c>
      <c r="W118" s="132" t="s">
        <v>1050</v>
      </c>
      <c r="X118" s="132">
        <v>20</v>
      </c>
    </row>
    <row r="119" spans="1:24">
      <c r="A119" s="132">
        <v>118</v>
      </c>
      <c r="B119" s="132">
        <v>40000000997</v>
      </c>
      <c r="C119" s="132">
        <v>61033200000</v>
      </c>
      <c r="D119" s="132" t="s">
        <v>907</v>
      </c>
      <c r="E119" s="132" t="s">
        <v>4293</v>
      </c>
      <c r="F119" s="132">
        <v>466</v>
      </c>
      <c r="G119" s="132" t="s">
        <v>3847</v>
      </c>
      <c r="H119" s="132">
        <v>1</v>
      </c>
      <c r="I119" s="132">
        <v>0.46600000000000003</v>
      </c>
      <c r="J119" s="132">
        <v>1</v>
      </c>
      <c r="K119" s="132">
        <v>0.46600000000000003</v>
      </c>
      <c r="L119" s="132" t="s">
        <v>11</v>
      </c>
      <c r="M119" s="132">
        <v>881</v>
      </c>
      <c r="N119" s="132" t="s">
        <v>3915</v>
      </c>
      <c r="O119" s="132">
        <v>7497</v>
      </c>
      <c r="P119" s="132" t="s">
        <v>3958</v>
      </c>
      <c r="Q119" s="132" t="s">
        <v>3929</v>
      </c>
      <c r="R119" s="132" t="s">
        <v>809</v>
      </c>
      <c r="S119" s="132">
        <v>1000320</v>
      </c>
      <c r="T119" s="132" t="s">
        <v>821</v>
      </c>
      <c r="U119" s="132">
        <v>3</v>
      </c>
      <c r="V119" s="132">
        <v>0</v>
      </c>
      <c r="W119" s="132" t="s">
        <v>1050</v>
      </c>
      <c r="X119" s="132">
        <v>20</v>
      </c>
    </row>
    <row r="120" spans="1:24">
      <c r="A120" s="132">
        <v>119</v>
      </c>
      <c r="B120" s="132">
        <v>40000000996</v>
      </c>
      <c r="C120" s="132">
        <v>61102091000</v>
      </c>
      <c r="D120" s="132" t="s">
        <v>908</v>
      </c>
      <c r="E120" s="132" t="s">
        <v>341</v>
      </c>
      <c r="F120" s="132">
        <v>18</v>
      </c>
      <c r="G120" s="132" t="s">
        <v>3847</v>
      </c>
      <c r="H120" s="132">
        <v>1</v>
      </c>
      <c r="I120" s="132">
        <v>0.59</v>
      </c>
      <c r="J120" s="132">
        <v>1</v>
      </c>
      <c r="K120" s="132">
        <v>0.59</v>
      </c>
      <c r="L120" s="132" t="s">
        <v>11</v>
      </c>
      <c r="M120" s="132">
        <v>881</v>
      </c>
      <c r="N120" s="132" t="s">
        <v>3915</v>
      </c>
      <c r="O120" s="132">
        <v>7497</v>
      </c>
      <c r="P120" s="132" t="s">
        <v>439</v>
      </c>
      <c r="Q120" s="132">
        <v>9</v>
      </c>
      <c r="R120" s="132" t="s">
        <v>809</v>
      </c>
      <c r="S120" s="132">
        <v>1000320</v>
      </c>
      <c r="T120" s="132" t="s">
        <v>825</v>
      </c>
      <c r="U120" s="132">
        <v>119</v>
      </c>
      <c r="V120" s="132">
        <v>0</v>
      </c>
      <c r="W120" s="132" t="s">
        <v>1050</v>
      </c>
      <c r="X120" s="132">
        <v>20</v>
      </c>
    </row>
    <row r="121" spans="1:24">
      <c r="A121" s="132">
        <v>120</v>
      </c>
      <c r="B121" s="132">
        <v>40000000995</v>
      </c>
      <c r="C121" s="132">
        <v>61103099000</v>
      </c>
      <c r="D121" s="132" t="s">
        <v>502</v>
      </c>
      <c r="E121" s="132" t="s">
        <v>459</v>
      </c>
      <c r="F121" s="132">
        <v>88</v>
      </c>
      <c r="G121" s="132" t="s">
        <v>3848</v>
      </c>
      <c r="H121" s="132">
        <v>2</v>
      </c>
      <c r="I121" s="132">
        <v>0.4</v>
      </c>
      <c r="J121" s="132">
        <v>1</v>
      </c>
      <c r="K121" s="132">
        <v>0.4</v>
      </c>
      <c r="L121" s="132" t="s">
        <v>105</v>
      </c>
      <c r="M121" s="132">
        <v>5</v>
      </c>
      <c r="N121" s="132" t="s">
        <v>3915</v>
      </c>
      <c r="O121" s="132">
        <v>7497</v>
      </c>
      <c r="P121" s="132" t="s">
        <v>4419</v>
      </c>
      <c r="Q121" s="132" t="s">
        <v>4346</v>
      </c>
      <c r="R121" s="132" t="s">
        <v>809</v>
      </c>
      <c r="S121" s="132">
        <v>1000320</v>
      </c>
      <c r="T121" s="132" t="s">
        <v>828</v>
      </c>
      <c r="U121" s="132">
        <v>124</v>
      </c>
      <c r="V121" s="132">
        <v>0</v>
      </c>
      <c r="W121" s="132" t="s">
        <v>1038</v>
      </c>
      <c r="X121" s="132">
        <v>5</v>
      </c>
    </row>
    <row r="122" spans="1:24">
      <c r="A122" s="132">
        <v>121</v>
      </c>
      <c r="B122" s="132">
        <v>40000000994</v>
      </c>
      <c r="C122" s="132">
        <v>61102091000</v>
      </c>
      <c r="D122" s="132" t="s">
        <v>480</v>
      </c>
      <c r="E122" s="132" t="s">
        <v>341</v>
      </c>
      <c r="F122" s="132">
        <v>18</v>
      </c>
      <c r="G122" s="132" t="s">
        <v>3847</v>
      </c>
      <c r="H122" s="132">
        <v>1</v>
      </c>
      <c r="I122" s="132">
        <v>0.622</v>
      </c>
      <c r="J122" s="132">
        <v>1</v>
      </c>
      <c r="K122" s="132">
        <v>0.622</v>
      </c>
      <c r="L122" s="132" t="s">
        <v>11</v>
      </c>
      <c r="M122" s="132">
        <v>881</v>
      </c>
      <c r="N122" s="132" t="s">
        <v>440</v>
      </c>
      <c r="O122" s="132">
        <v>7485</v>
      </c>
      <c r="P122" s="132" t="s">
        <v>3958</v>
      </c>
      <c r="Q122" s="132" t="s">
        <v>3929</v>
      </c>
      <c r="R122" s="132" t="s">
        <v>809</v>
      </c>
      <c r="S122" s="132">
        <v>1000320</v>
      </c>
      <c r="T122" s="132" t="s">
        <v>825</v>
      </c>
      <c r="U122" s="132">
        <v>119</v>
      </c>
      <c r="V122" s="132">
        <v>0</v>
      </c>
      <c r="W122" s="132" t="s">
        <v>1144</v>
      </c>
      <c r="X122" s="132">
        <v>23</v>
      </c>
    </row>
    <row r="123" spans="1:24">
      <c r="A123" s="132">
        <v>122</v>
      </c>
      <c r="B123" s="132">
        <v>40000000993</v>
      </c>
      <c r="C123" s="132">
        <v>62014000000</v>
      </c>
      <c r="D123" s="132" t="s">
        <v>827</v>
      </c>
      <c r="E123" s="132" t="s">
        <v>3692</v>
      </c>
      <c r="F123" s="132">
        <v>92</v>
      </c>
      <c r="G123" s="132" t="s">
        <v>3847</v>
      </c>
      <c r="H123" s="132">
        <v>1</v>
      </c>
      <c r="I123" s="132">
        <v>1.83</v>
      </c>
      <c r="J123" s="132">
        <v>1</v>
      </c>
      <c r="K123" s="132">
        <v>1.83</v>
      </c>
      <c r="L123" s="132" t="s">
        <v>105</v>
      </c>
      <c r="M123" s="132">
        <v>5</v>
      </c>
      <c r="N123" s="132" t="s">
        <v>3915</v>
      </c>
      <c r="O123" s="132">
        <v>7497</v>
      </c>
      <c r="P123" s="132" t="s">
        <v>425</v>
      </c>
      <c r="Q123" s="132">
        <v>37</v>
      </c>
      <c r="R123" s="132" t="s">
        <v>809</v>
      </c>
      <c r="S123" s="132">
        <v>1000320</v>
      </c>
      <c r="T123" s="132" t="s">
        <v>828</v>
      </c>
      <c r="U123" s="132">
        <v>124</v>
      </c>
      <c r="V123" s="132">
        <v>0</v>
      </c>
      <c r="W123" s="132" t="s">
        <v>3916</v>
      </c>
      <c r="X123" s="132">
        <v>10</v>
      </c>
    </row>
    <row r="124" spans="1:24">
      <c r="A124" s="132">
        <v>123</v>
      </c>
      <c r="B124" s="132">
        <v>40000000992</v>
      </c>
      <c r="C124" s="132">
        <v>62024000090</v>
      </c>
      <c r="D124" s="132" t="s">
        <v>910</v>
      </c>
      <c r="E124" s="132" t="s">
        <v>3650</v>
      </c>
      <c r="F124" s="132">
        <v>14</v>
      </c>
      <c r="G124" s="132" t="s">
        <v>3848</v>
      </c>
      <c r="H124" s="132">
        <v>2</v>
      </c>
      <c r="I124" s="132">
        <v>0.81399999999999995</v>
      </c>
      <c r="J124" s="132">
        <v>1</v>
      </c>
      <c r="K124" s="132">
        <v>0.81399999999999995</v>
      </c>
      <c r="L124" s="132" t="s">
        <v>107</v>
      </c>
      <c r="M124" s="132">
        <v>899</v>
      </c>
      <c r="N124" s="132" t="s">
        <v>2937</v>
      </c>
      <c r="O124" s="132">
        <v>7495</v>
      </c>
      <c r="P124" s="132" t="s">
        <v>425</v>
      </c>
      <c r="Q124" s="132">
        <v>37</v>
      </c>
      <c r="R124" s="132" t="s">
        <v>809</v>
      </c>
      <c r="S124" s="132">
        <v>1000320</v>
      </c>
      <c r="T124" s="132" t="s">
        <v>825</v>
      </c>
      <c r="U124" s="132">
        <v>119</v>
      </c>
      <c r="V124" s="132">
        <v>0</v>
      </c>
      <c r="W124" s="132" t="s">
        <v>1107</v>
      </c>
      <c r="X124" s="132">
        <v>1</v>
      </c>
    </row>
    <row r="125" spans="1:24">
      <c r="A125" s="132">
        <v>124</v>
      </c>
      <c r="B125" s="132">
        <v>40000000991</v>
      </c>
      <c r="C125" s="132">
        <v>62046318000</v>
      </c>
      <c r="D125" s="132" t="s">
        <v>511</v>
      </c>
      <c r="E125" s="132" t="s">
        <v>420</v>
      </c>
      <c r="F125" s="132">
        <v>93</v>
      </c>
      <c r="G125" s="132" t="s">
        <v>3848</v>
      </c>
      <c r="H125" s="132">
        <v>2</v>
      </c>
      <c r="I125" s="132">
        <v>0.52200000000000002</v>
      </c>
      <c r="J125" s="132">
        <v>1</v>
      </c>
      <c r="K125" s="132">
        <v>0.52200000000000002</v>
      </c>
      <c r="L125" s="132" t="s">
        <v>4315</v>
      </c>
      <c r="M125" s="132">
        <v>17</v>
      </c>
      <c r="N125" s="132" t="s">
        <v>3915</v>
      </c>
      <c r="O125" s="132">
        <v>7497</v>
      </c>
      <c r="P125" s="132" t="s">
        <v>4411</v>
      </c>
      <c r="Q125" s="132" t="s">
        <v>4342</v>
      </c>
      <c r="R125" s="132" t="s">
        <v>809</v>
      </c>
      <c r="S125" s="132">
        <v>1000320</v>
      </c>
      <c r="T125" s="132">
        <v>36</v>
      </c>
      <c r="U125" s="132">
        <v>52</v>
      </c>
      <c r="V125" s="132">
        <v>0</v>
      </c>
      <c r="W125" s="132" t="s">
        <v>1144</v>
      </c>
      <c r="X125" s="132">
        <v>23</v>
      </c>
    </row>
    <row r="126" spans="1:24">
      <c r="A126" s="132">
        <v>125</v>
      </c>
      <c r="B126" s="132">
        <v>40000000990</v>
      </c>
      <c r="C126" s="132">
        <v>62024000090</v>
      </c>
      <c r="D126" s="132" t="s">
        <v>910</v>
      </c>
      <c r="E126" s="132" t="s">
        <v>3650</v>
      </c>
      <c r="F126" s="132">
        <v>14</v>
      </c>
      <c r="G126" s="132" t="s">
        <v>3848</v>
      </c>
      <c r="H126" s="132">
        <v>2</v>
      </c>
      <c r="I126" s="132">
        <v>0.83</v>
      </c>
      <c r="J126" s="132">
        <v>1</v>
      </c>
      <c r="K126" s="132">
        <v>0.83</v>
      </c>
      <c r="L126" s="132" t="s">
        <v>107</v>
      </c>
      <c r="M126" s="132">
        <v>899</v>
      </c>
      <c r="N126" s="132" t="s">
        <v>2937</v>
      </c>
      <c r="O126" s="132">
        <v>7495</v>
      </c>
      <c r="P126" s="132" t="s">
        <v>425</v>
      </c>
      <c r="Q126" s="132">
        <v>37</v>
      </c>
      <c r="R126" s="132" t="s">
        <v>809</v>
      </c>
      <c r="S126" s="132">
        <v>1000320</v>
      </c>
      <c r="T126" s="132" t="s">
        <v>810</v>
      </c>
      <c r="U126" s="132">
        <v>122</v>
      </c>
      <c r="V126" s="132">
        <v>0</v>
      </c>
      <c r="W126" s="132" t="s">
        <v>1038</v>
      </c>
      <c r="X126" s="132">
        <v>5</v>
      </c>
    </row>
    <row r="127" spans="1:24">
      <c r="A127" s="132">
        <v>126</v>
      </c>
      <c r="B127" s="132">
        <v>40000000989</v>
      </c>
      <c r="C127" s="132">
        <v>62034231000</v>
      </c>
      <c r="D127" s="132" t="s">
        <v>912</v>
      </c>
      <c r="E127" s="132" t="s">
        <v>3964</v>
      </c>
      <c r="F127" s="132">
        <v>87</v>
      </c>
      <c r="G127" s="132" t="s">
        <v>3847</v>
      </c>
      <c r="H127" s="132">
        <v>1</v>
      </c>
      <c r="I127" s="132">
        <v>0.74</v>
      </c>
      <c r="J127" s="132">
        <v>1</v>
      </c>
      <c r="K127" s="132">
        <v>0.74</v>
      </c>
      <c r="L127" s="132" t="s">
        <v>11</v>
      </c>
      <c r="M127" s="132">
        <v>881</v>
      </c>
      <c r="N127" s="132" t="s">
        <v>440</v>
      </c>
      <c r="O127" s="132">
        <v>7485</v>
      </c>
      <c r="P127" s="132" t="s">
        <v>439</v>
      </c>
      <c r="Q127" s="132">
        <v>9</v>
      </c>
      <c r="R127" s="132" t="s">
        <v>809</v>
      </c>
      <c r="S127" s="132">
        <v>1000320</v>
      </c>
      <c r="T127" s="132" t="s">
        <v>913</v>
      </c>
      <c r="U127" s="132">
        <v>660</v>
      </c>
      <c r="V127" s="132">
        <v>0</v>
      </c>
      <c r="W127" s="132" t="s">
        <v>1050</v>
      </c>
      <c r="X127" s="132">
        <v>20</v>
      </c>
    </row>
    <row r="128" spans="1:24">
      <c r="A128" s="132">
        <v>127</v>
      </c>
      <c r="B128" s="132">
        <v>40000000988</v>
      </c>
      <c r="C128" s="132">
        <v>62013000000</v>
      </c>
      <c r="D128" s="132" t="s">
        <v>538</v>
      </c>
      <c r="E128" s="132" t="s">
        <v>3650</v>
      </c>
      <c r="F128" s="132">
        <v>14</v>
      </c>
      <c r="G128" s="132" t="s">
        <v>3847</v>
      </c>
      <c r="H128" s="132">
        <v>1</v>
      </c>
      <c r="I128" s="132">
        <v>0.95199999999999996</v>
      </c>
      <c r="J128" s="132">
        <v>1</v>
      </c>
      <c r="K128" s="132">
        <v>0.95199999999999996</v>
      </c>
      <c r="L128" s="132" t="s">
        <v>11</v>
      </c>
      <c r="M128" s="132">
        <v>881</v>
      </c>
      <c r="N128" s="132" t="s">
        <v>440</v>
      </c>
      <c r="O128" s="132">
        <v>7485</v>
      </c>
      <c r="P128" s="132" t="s">
        <v>439</v>
      </c>
      <c r="Q128" s="132">
        <v>9</v>
      </c>
      <c r="R128" s="132" t="s">
        <v>809</v>
      </c>
      <c r="S128" s="132">
        <v>1000320</v>
      </c>
      <c r="T128" s="132" t="s">
        <v>828</v>
      </c>
      <c r="U128" s="132">
        <v>124</v>
      </c>
      <c r="V128" s="132">
        <v>0</v>
      </c>
      <c r="W128" s="132" t="s">
        <v>1038</v>
      </c>
      <c r="X128" s="132">
        <v>5</v>
      </c>
    </row>
    <row r="129" spans="1:24">
      <c r="A129" s="132">
        <v>128</v>
      </c>
      <c r="B129" s="132">
        <v>40000000987</v>
      </c>
      <c r="C129" s="132">
        <v>62034231000</v>
      </c>
      <c r="D129" s="132" t="s">
        <v>912</v>
      </c>
      <c r="E129" s="132" t="s">
        <v>3964</v>
      </c>
      <c r="F129" s="132">
        <v>87</v>
      </c>
      <c r="G129" s="132" t="s">
        <v>3847</v>
      </c>
      <c r="H129" s="132">
        <v>1</v>
      </c>
      <c r="I129" s="132">
        <v>0.67400000000000004</v>
      </c>
      <c r="J129" s="132">
        <v>1</v>
      </c>
      <c r="K129" s="132">
        <v>0.67400000000000004</v>
      </c>
      <c r="L129" s="132" t="s">
        <v>11</v>
      </c>
      <c r="M129" s="132">
        <v>881</v>
      </c>
      <c r="N129" s="132" t="s">
        <v>440</v>
      </c>
      <c r="O129" s="132">
        <v>7485</v>
      </c>
      <c r="P129" s="132" t="s">
        <v>439</v>
      </c>
      <c r="Q129" s="132">
        <v>9</v>
      </c>
      <c r="R129" s="132" t="s">
        <v>809</v>
      </c>
      <c r="S129" s="132">
        <v>1000320</v>
      </c>
      <c r="T129" s="132" t="s">
        <v>914</v>
      </c>
      <c r="U129" s="132">
        <v>661</v>
      </c>
      <c r="V129" s="132">
        <v>0</v>
      </c>
      <c r="W129" s="132" t="s">
        <v>1038</v>
      </c>
      <c r="X129" s="132">
        <v>5</v>
      </c>
    </row>
    <row r="130" spans="1:24">
      <c r="A130" s="132">
        <v>129</v>
      </c>
      <c r="B130" s="132">
        <v>40000000986</v>
      </c>
      <c r="C130" s="132">
        <v>62024000010</v>
      </c>
      <c r="D130" s="132" t="s">
        <v>535</v>
      </c>
      <c r="E130" s="132" t="s">
        <v>3650</v>
      </c>
      <c r="F130" s="132">
        <v>14</v>
      </c>
      <c r="G130" s="132" t="s">
        <v>3848</v>
      </c>
      <c r="H130" s="132">
        <v>2</v>
      </c>
      <c r="I130" s="132">
        <v>1.05</v>
      </c>
      <c r="J130" s="132">
        <v>1</v>
      </c>
      <c r="K130" s="132">
        <v>1.05</v>
      </c>
      <c r="L130" s="132" t="s">
        <v>107</v>
      </c>
      <c r="M130" s="132">
        <v>899</v>
      </c>
      <c r="N130" s="132" t="s">
        <v>2937</v>
      </c>
      <c r="O130" s="132">
        <v>7495</v>
      </c>
      <c r="P130" s="132" t="s">
        <v>425</v>
      </c>
      <c r="Q130" s="132">
        <v>37</v>
      </c>
      <c r="R130" s="132" t="s">
        <v>809</v>
      </c>
      <c r="S130" s="132">
        <v>1000320</v>
      </c>
      <c r="T130" s="132" t="s">
        <v>810</v>
      </c>
      <c r="U130" s="132">
        <v>122</v>
      </c>
      <c r="V130" s="132">
        <v>0</v>
      </c>
      <c r="W130" s="132" t="s">
        <v>1050</v>
      </c>
      <c r="X130" s="132">
        <v>20</v>
      </c>
    </row>
    <row r="131" spans="1:24">
      <c r="A131" s="132">
        <v>130</v>
      </c>
      <c r="B131" s="132">
        <v>40000000985</v>
      </c>
      <c r="C131" s="132">
        <v>61043300000</v>
      </c>
      <c r="D131" s="132" t="s">
        <v>507</v>
      </c>
      <c r="E131" s="132" t="s">
        <v>4293</v>
      </c>
      <c r="F131" s="132">
        <v>466</v>
      </c>
      <c r="G131" s="132" t="s">
        <v>3848</v>
      </c>
      <c r="H131" s="132">
        <v>2</v>
      </c>
      <c r="I131" s="132">
        <v>0.48199999999999998</v>
      </c>
      <c r="J131" s="132">
        <v>1</v>
      </c>
      <c r="K131" s="132">
        <v>0.48199999999999998</v>
      </c>
      <c r="L131" s="132" t="s">
        <v>59</v>
      </c>
      <c r="M131" s="132">
        <v>898</v>
      </c>
      <c r="N131" s="132" t="s">
        <v>429</v>
      </c>
      <c r="O131" s="132">
        <v>7565</v>
      </c>
      <c r="P131" s="132" t="s">
        <v>425</v>
      </c>
      <c r="Q131" s="132">
        <v>37</v>
      </c>
      <c r="R131" s="132" t="s">
        <v>809</v>
      </c>
      <c r="S131" s="132">
        <v>1000320</v>
      </c>
      <c r="T131" s="132" t="s">
        <v>828</v>
      </c>
      <c r="U131" s="132">
        <v>124</v>
      </c>
      <c r="V131" s="132">
        <v>0</v>
      </c>
      <c r="W131" s="132" t="s">
        <v>3917</v>
      </c>
      <c r="X131" s="132">
        <v>29</v>
      </c>
    </row>
    <row r="132" spans="1:24">
      <c r="A132" s="132">
        <v>131</v>
      </c>
      <c r="B132" s="132">
        <v>40000000984</v>
      </c>
      <c r="C132" s="132">
        <v>61091000000</v>
      </c>
      <c r="D132" s="132" t="s">
        <v>839</v>
      </c>
      <c r="E132" s="132" t="s">
        <v>453</v>
      </c>
      <c r="F132" s="132">
        <v>73</v>
      </c>
      <c r="G132" s="132" t="s">
        <v>3847</v>
      </c>
      <c r="H132" s="132">
        <v>1</v>
      </c>
      <c r="I132" s="132">
        <v>6.6000000000000003E-2</v>
      </c>
      <c r="J132" s="132">
        <v>1</v>
      </c>
      <c r="K132" s="132">
        <v>6.6000000000000003E-2</v>
      </c>
      <c r="L132" s="132" t="s">
        <v>4315</v>
      </c>
      <c r="M132" s="132">
        <v>17</v>
      </c>
      <c r="N132" s="132" t="s">
        <v>440</v>
      </c>
      <c r="O132" s="132">
        <v>7485</v>
      </c>
      <c r="P132" s="132" t="s">
        <v>439</v>
      </c>
      <c r="Q132" s="132">
        <v>9</v>
      </c>
      <c r="R132" s="132" t="s">
        <v>809</v>
      </c>
      <c r="S132" s="132">
        <v>1000320</v>
      </c>
      <c r="T132" s="132" t="s">
        <v>916</v>
      </c>
      <c r="U132" s="132">
        <v>662</v>
      </c>
      <c r="V132" s="132">
        <v>0</v>
      </c>
      <c r="W132" s="132" t="s">
        <v>1046</v>
      </c>
      <c r="X132" s="132">
        <v>12</v>
      </c>
    </row>
    <row r="133" spans="1:24">
      <c r="A133" s="132">
        <v>132</v>
      </c>
      <c r="B133" s="132">
        <v>40000000983</v>
      </c>
      <c r="C133" s="132">
        <v>61061000000</v>
      </c>
      <c r="D133" s="132" t="s">
        <v>917</v>
      </c>
      <c r="E133" s="132" t="s">
        <v>437</v>
      </c>
      <c r="F133" s="132">
        <v>77</v>
      </c>
      <c r="G133" s="132" t="s">
        <v>3848</v>
      </c>
      <c r="H133" s="132">
        <v>2</v>
      </c>
      <c r="I133" s="132">
        <v>0.312</v>
      </c>
      <c r="J133" s="132">
        <v>1</v>
      </c>
      <c r="K133" s="132">
        <v>0.312</v>
      </c>
      <c r="L133" s="132" t="s">
        <v>4315</v>
      </c>
      <c r="M133" s="132">
        <v>17</v>
      </c>
      <c r="N133" s="132" t="s">
        <v>424</v>
      </c>
      <c r="O133" s="132">
        <v>7579</v>
      </c>
      <c r="P133" s="132" t="s">
        <v>439</v>
      </c>
      <c r="Q133" s="132">
        <v>9</v>
      </c>
      <c r="R133" s="132" t="s">
        <v>809</v>
      </c>
      <c r="S133" s="132">
        <v>1000320</v>
      </c>
      <c r="T133" s="132">
        <v>40</v>
      </c>
      <c r="U133" s="132">
        <v>79</v>
      </c>
      <c r="V133" s="132">
        <v>0</v>
      </c>
      <c r="W133" s="132" t="s">
        <v>1038</v>
      </c>
      <c r="X133" s="132">
        <v>5</v>
      </c>
    </row>
    <row r="134" spans="1:24">
      <c r="A134" s="132">
        <v>133</v>
      </c>
      <c r="B134" s="132">
        <v>40000000982</v>
      </c>
      <c r="C134" s="132">
        <v>65050090000</v>
      </c>
      <c r="D134" s="132" t="s">
        <v>540</v>
      </c>
      <c r="E134" s="132" t="s">
        <v>434</v>
      </c>
      <c r="F134" s="132">
        <v>5</v>
      </c>
      <c r="G134" s="132" t="s">
        <v>3848</v>
      </c>
      <c r="H134" s="132">
        <v>2</v>
      </c>
      <c r="I134" s="132">
        <v>0.11600000000000001</v>
      </c>
      <c r="J134" s="132">
        <v>1</v>
      </c>
      <c r="K134" s="132">
        <v>0.11600000000000001</v>
      </c>
      <c r="L134" s="132" t="s">
        <v>111</v>
      </c>
      <c r="M134" s="132">
        <v>888</v>
      </c>
      <c r="N134" s="132" t="s">
        <v>3915</v>
      </c>
      <c r="O134" s="132">
        <v>7497</v>
      </c>
      <c r="P134" s="132" t="s">
        <v>425</v>
      </c>
      <c r="Q134" s="132">
        <v>37</v>
      </c>
      <c r="R134" s="132" t="s">
        <v>809</v>
      </c>
      <c r="S134" s="132">
        <v>1000320</v>
      </c>
      <c r="T134" s="132">
        <v>0</v>
      </c>
      <c r="U134" s="132">
        <v>4</v>
      </c>
      <c r="V134" s="132">
        <v>0</v>
      </c>
      <c r="W134" s="132" t="s">
        <v>1048</v>
      </c>
      <c r="X134" s="132">
        <v>4</v>
      </c>
    </row>
    <row r="135" spans="1:24">
      <c r="A135" s="132">
        <v>134</v>
      </c>
      <c r="B135" s="132">
        <v>40000000981</v>
      </c>
      <c r="C135" s="132">
        <v>61102091000</v>
      </c>
      <c r="D135" s="132" t="s">
        <v>480</v>
      </c>
      <c r="E135" s="132" t="s">
        <v>341</v>
      </c>
      <c r="F135" s="132">
        <v>18</v>
      </c>
      <c r="G135" s="132" t="s">
        <v>3847</v>
      </c>
      <c r="H135" s="132">
        <v>1</v>
      </c>
      <c r="I135" s="132">
        <v>0.58199999999999996</v>
      </c>
      <c r="J135" s="132">
        <v>1</v>
      </c>
      <c r="K135" s="132">
        <v>0.58199999999999996</v>
      </c>
      <c r="L135" s="132" t="s">
        <v>11</v>
      </c>
      <c r="M135" s="132">
        <v>881</v>
      </c>
      <c r="N135" s="132" t="s">
        <v>440</v>
      </c>
      <c r="O135" s="132">
        <v>7485</v>
      </c>
      <c r="P135" s="132" t="s">
        <v>439</v>
      </c>
      <c r="Q135" s="132">
        <v>9</v>
      </c>
      <c r="R135" s="132" t="s">
        <v>809</v>
      </c>
      <c r="S135" s="132">
        <v>1000320</v>
      </c>
      <c r="T135" s="132" t="s">
        <v>810</v>
      </c>
      <c r="U135" s="132">
        <v>122</v>
      </c>
      <c r="V135" s="132">
        <v>0</v>
      </c>
      <c r="W135" s="132" t="s">
        <v>1144</v>
      </c>
      <c r="X135" s="132">
        <v>23</v>
      </c>
    </row>
    <row r="136" spans="1:24">
      <c r="A136" s="132">
        <v>135</v>
      </c>
      <c r="B136" s="132">
        <v>40000000980</v>
      </c>
      <c r="C136" s="132">
        <v>61044300000</v>
      </c>
      <c r="D136" s="132" t="s">
        <v>541</v>
      </c>
      <c r="E136" s="132" t="s">
        <v>426</v>
      </c>
      <c r="F136" s="132">
        <v>43</v>
      </c>
      <c r="G136" s="132" t="s">
        <v>3848</v>
      </c>
      <c r="H136" s="132">
        <v>2</v>
      </c>
      <c r="I136" s="132">
        <v>0.38800000000000001</v>
      </c>
      <c r="J136" s="132">
        <v>1</v>
      </c>
      <c r="K136" s="132">
        <v>0.38800000000000001</v>
      </c>
      <c r="L136" s="132" t="s">
        <v>112</v>
      </c>
      <c r="M136" s="132">
        <v>131</v>
      </c>
      <c r="N136" s="132" t="s">
        <v>2872</v>
      </c>
      <c r="O136" s="132">
        <v>2185</v>
      </c>
      <c r="P136" s="132" t="s">
        <v>425</v>
      </c>
      <c r="Q136" s="132">
        <v>37</v>
      </c>
      <c r="R136" s="132" t="s">
        <v>809</v>
      </c>
      <c r="S136" s="132">
        <v>1000320</v>
      </c>
      <c r="T136" s="132" t="s">
        <v>828</v>
      </c>
      <c r="U136" s="132">
        <v>124</v>
      </c>
      <c r="V136" s="132">
        <v>0</v>
      </c>
      <c r="W136" s="132" t="s">
        <v>1050</v>
      </c>
      <c r="X136" s="132">
        <v>20</v>
      </c>
    </row>
    <row r="137" spans="1:24">
      <c r="A137" s="132">
        <v>136</v>
      </c>
      <c r="B137" s="132">
        <v>40000000979</v>
      </c>
      <c r="C137" s="132">
        <v>61102091000</v>
      </c>
      <c r="D137" s="132" t="s">
        <v>480</v>
      </c>
      <c r="E137" s="132" t="s">
        <v>341</v>
      </c>
      <c r="F137" s="132">
        <v>18</v>
      </c>
      <c r="G137" s="132" t="s">
        <v>3847</v>
      </c>
      <c r="H137" s="132">
        <v>1</v>
      </c>
      <c r="I137" s="132">
        <v>0.74</v>
      </c>
      <c r="J137" s="132">
        <v>1</v>
      </c>
      <c r="K137" s="132">
        <v>0.74</v>
      </c>
      <c r="L137" s="132" t="s">
        <v>11</v>
      </c>
      <c r="M137" s="132">
        <v>881</v>
      </c>
      <c r="N137" s="132" t="s">
        <v>2948</v>
      </c>
      <c r="O137" s="132">
        <v>7550</v>
      </c>
      <c r="P137" s="132" t="s">
        <v>439</v>
      </c>
      <c r="Q137" s="132">
        <v>9</v>
      </c>
      <c r="R137" s="132" t="s">
        <v>809</v>
      </c>
      <c r="S137" s="132">
        <v>1000320</v>
      </c>
      <c r="T137" s="132" t="s">
        <v>825</v>
      </c>
      <c r="U137" s="132">
        <v>119</v>
      </c>
      <c r="V137" s="132">
        <v>0</v>
      </c>
      <c r="W137" s="132" t="s">
        <v>1050</v>
      </c>
      <c r="X137" s="132">
        <v>20</v>
      </c>
    </row>
    <row r="138" spans="1:24">
      <c r="A138" s="132">
        <v>137</v>
      </c>
      <c r="B138" s="132">
        <v>40000000978</v>
      </c>
      <c r="C138" s="132">
        <v>61051000000</v>
      </c>
      <c r="D138" s="132" t="s">
        <v>494</v>
      </c>
      <c r="E138" s="132" t="s">
        <v>444</v>
      </c>
      <c r="F138" s="132">
        <v>82</v>
      </c>
      <c r="G138" s="132" t="s">
        <v>3847</v>
      </c>
      <c r="H138" s="132">
        <v>1</v>
      </c>
      <c r="I138" s="132">
        <v>0.26</v>
      </c>
      <c r="J138" s="132">
        <v>1</v>
      </c>
      <c r="K138" s="132">
        <v>0.26</v>
      </c>
      <c r="L138" s="132" t="s">
        <v>11</v>
      </c>
      <c r="M138" s="132">
        <v>881</v>
      </c>
      <c r="N138" s="132" t="s">
        <v>440</v>
      </c>
      <c r="O138" s="132">
        <v>7485</v>
      </c>
      <c r="P138" s="132" t="s">
        <v>439</v>
      </c>
      <c r="Q138" s="132">
        <v>9</v>
      </c>
      <c r="R138" s="132" t="s">
        <v>809</v>
      </c>
      <c r="S138" s="132">
        <v>1000320</v>
      </c>
      <c r="T138" s="132" t="s">
        <v>828</v>
      </c>
      <c r="U138" s="132">
        <v>124</v>
      </c>
      <c r="V138" s="132">
        <v>0</v>
      </c>
      <c r="W138" s="132" t="s">
        <v>3982</v>
      </c>
      <c r="X138" s="132">
        <v>28</v>
      </c>
    </row>
    <row r="139" spans="1:24">
      <c r="A139" s="132">
        <v>138</v>
      </c>
      <c r="B139" s="132">
        <v>40000000977</v>
      </c>
      <c r="C139" s="132">
        <v>62034231000</v>
      </c>
      <c r="D139" s="132" t="s">
        <v>912</v>
      </c>
      <c r="E139" s="132" t="s">
        <v>3964</v>
      </c>
      <c r="F139" s="132">
        <v>87</v>
      </c>
      <c r="G139" s="132" t="s">
        <v>3847</v>
      </c>
      <c r="H139" s="132">
        <v>1</v>
      </c>
      <c r="I139" s="132">
        <v>0.70799999999999996</v>
      </c>
      <c r="J139" s="132">
        <v>1</v>
      </c>
      <c r="K139" s="132">
        <v>0.70799999999999996</v>
      </c>
      <c r="L139" s="132" t="s">
        <v>11</v>
      </c>
      <c r="M139" s="132">
        <v>881</v>
      </c>
      <c r="N139" s="132" t="s">
        <v>440</v>
      </c>
      <c r="O139" s="132">
        <v>7485</v>
      </c>
      <c r="P139" s="132" t="s">
        <v>439</v>
      </c>
      <c r="Q139" s="132">
        <v>9</v>
      </c>
      <c r="R139" s="132" t="s">
        <v>809</v>
      </c>
      <c r="S139" s="132">
        <v>1000320</v>
      </c>
      <c r="T139" s="132" t="s">
        <v>919</v>
      </c>
      <c r="U139" s="132">
        <v>233</v>
      </c>
      <c r="V139" s="132">
        <v>0</v>
      </c>
      <c r="W139" s="132" t="s">
        <v>1038</v>
      </c>
      <c r="X139" s="132">
        <v>5</v>
      </c>
    </row>
    <row r="140" spans="1:24">
      <c r="A140" s="132">
        <v>139</v>
      </c>
      <c r="B140" s="132">
        <v>40000000976</v>
      </c>
      <c r="C140" s="132">
        <v>65050090000</v>
      </c>
      <c r="D140" s="132" t="s">
        <v>514</v>
      </c>
      <c r="E140" s="132" t="s">
        <v>434</v>
      </c>
      <c r="F140" s="132">
        <v>5</v>
      </c>
      <c r="G140" s="132" t="s">
        <v>3847</v>
      </c>
      <c r="H140" s="132">
        <v>1</v>
      </c>
      <c r="I140" s="132">
        <v>0.09</v>
      </c>
      <c r="J140" s="132">
        <v>1</v>
      </c>
      <c r="K140" s="132">
        <v>0.09</v>
      </c>
      <c r="L140" s="132" t="s">
        <v>59</v>
      </c>
      <c r="M140" s="132">
        <v>898</v>
      </c>
      <c r="N140" s="132" t="s">
        <v>424</v>
      </c>
      <c r="O140" s="132">
        <v>7579</v>
      </c>
      <c r="P140" s="132" t="s">
        <v>425</v>
      </c>
      <c r="Q140" s="132">
        <v>37</v>
      </c>
      <c r="R140" s="132" t="s">
        <v>809</v>
      </c>
      <c r="S140" s="132">
        <v>1000320</v>
      </c>
      <c r="T140" s="132">
        <v>0</v>
      </c>
      <c r="U140" s="132">
        <v>4</v>
      </c>
      <c r="V140" s="132">
        <v>0</v>
      </c>
      <c r="W140" s="132" t="s">
        <v>3916</v>
      </c>
      <c r="X140" s="132">
        <v>10</v>
      </c>
    </row>
    <row r="141" spans="1:24">
      <c r="A141" s="132">
        <v>140</v>
      </c>
      <c r="B141" s="132">
        <v>40000000975</v>
      </c>
      <c r="C141" s="132">
        <v>61044200000</v>
      </c>
      <c r="D141" s="132" t="s">
        <v>867</v>
      </c>
      <c r="E141" s="132" t="s">
        <v>426</v>
      </c>
      <c r="F141" s="132">
        <v>43</v>
      </c>
      <c r="G141" s="132" t="s">
        <v>3848</v>
      </c>
      <c r="H141" s="132">
        <v>2</v>
      </c>
      <c r="I141" s="132">
        <v>0.41599999999999998</v>
      </c>
      <c r="J141" s="132">
        <v>1</v>
      </c>
      <c r="K141" s="132">
        <v>0.41599999999999998</v>
      </c>
      <c r="L141" s="132" t="s">
        <v>105</v>
      </c>
      <c r="M141" s="132">
        <v>5</v>
      </c>
      <c r="N141" s="132" t="s">
        <v>440</v>
      </c>
      <c r="O141" s="132">
        <v>7485</v>
      </c>
      <c r="P141" s="132" t="s">
        <v>439</v>
      </c>
      <c r="Q141" s="132">
        <v>9</v>
      </c>
      <c r="R141" s="132" t="s">
        <v>809</v>
      </c>
      <c r="S141" s="132">
        <v>1000320</v>
      </c>
      <c r="T141" s="132" t="s">
        <v>828</v>
      </c>
      <c r="U141" s="132">
        <v>124</v>
      </c>
      <c r="V141" s="132">
        <v>0</v>
      </c>
      <c r="W141" s="132" t="s">
        <v>1050</v>
      </c>
      <c r="X141" s="132">
        <v>20</v>
      </c>
    </row>
    <row r="142" spans="1:24">
      <c r="A142" s="132">
        <v>141</v>
      </c>
      <c r="B142" s="132">
        <v>40000000974</v>
      </c>
      <c r="C142" s="132">
        <v>62014000000</v>
      </c>
      <c r="D142" s="132" t="s">
        <v>536</v>
      </c>
      <c r="E142" s="132" t="s">
        <v>3650</v>
      </c>
      <c r="F142" s="132">
        <v>14</v>
      </c>
      <c r="G142" s="132" t="s">
        <v>3847</v>
      </c>
      <c r="H142" s="132">
        <v>1</v>
      </c>
      <c r="I142" s="132">
        <v>1.27</v>
      </c>
      <c r="J142" s="132">
        <v>1</v>
      </c>
      <c r="K142" s="132">
        <v>1.27</v>
      </c>
      <c r="L142" s="132" t="s">
        <v>11</v>
      </c>
      <c r="M142" s="132">
        <v>881</v>
      </c>
      <c r="N142" s="132" t="s">
        <v>3915</v>
      </c>
      <c r="O142" s="132">
        <v>7497</v>
      </c>
      <c r="P142" s="132" t="s">
        <v>425</v>
      </c>
      <c r="Q142" s="132">
        <v>37</v>
      </c>
      <c r="R142" s="132" t="s">
        <v>809</v>
      </c>
      <c r="S142" s="132">
        <v>1000320</v>
      </c>
      <c r="T142" s="132" t="s">
        <v>821</v>
      </c>
      <c r="U142" s="132">
        <v>3</v>
      </c>
      <c r="V142" s="132">
        <v>0</v>
      </c>
      <c r="W142" s="132" t="s">
        <v>1050</v>
      </c>
      <c r="X142" s="132">
        <v>20</v>
      </c>
    </row>
    <row r="143" spans="1:24">
      <c r="A143" s="132">
        <v>142</v>
      </c>
      <c r="B143" s="132">
        <v>40000000973</v>
      </c>
      <c r="C143" s="132">
        <v>61091000000</v>
      </c>
      <c r="D143" s="132" t="s">
        <v>856</v>
      </c>
      <c r="E143" s="132" t="s">
        <v>453</v>
      </c>
      <c r="F143" s="132">
        <v>73</v>
      </c>
      <c r="G143" s="132" t="s">
        <v>3848</v>
      </c>
      <c r="H143" s="132">
        <v>2</v>
      </c>
      <c r="I143" s="132">
        <v>0.13400000000000001</v>
      </c>
      <c r="J143" s="132">
        <v>1</v>
      </c>
      <c r="K143" s="132">
        <v>0.13400000000000001</v>
      </c>
      <c r="L143" s="132" t="s">
        <v>3574</v>
      </c>
      <c r="M143" s="132">
        <v>767</v>
      </c>
      <c r="N143" s="132" t="s">
        <v>440</v>
      </c>
      <c r="O143" s="132">
        <v>7485</v>
      </c>
      <c r="P143" s="132" t="s">
        <v>439</v>
      </c>
      <c r="Q143" s="132">
        <v>9</v>
      </c>
      <c r="R143" s="132" t="s">
        <v>809</v>
      </c>
      <c r="S143" s="132">
        <v>1000320</v>
      </c>
      <c r="T143" s="132" t="s">
        <v>825</v>
      </c>
      <c r="U143" s="132">
        <v>119</v>
      </c>
      <c r="V143" s="132">
        <v>0</v>
      </c>
      <c r="W143" s="132" t="s">
        <v>1046</v>
      </c>
      <c r="X143" s="132">
        <v>12</v>
      </c>
    </row>
    <row r="144" spans="1:24">
      <c r="A144" s="132">
        <v>143</v>
      </c>
      <c r="B144" s="132">
        <v>40000000972</v>
      </c>
      <c r="C144" s="132">
        <v>61091000000</v>
      </c>
      <c r="D144" s="132" t="s">
        <v>856</v>
      </c>
      <c r="E144" s="132" t="s">
        <v>453</v>
      </c>
      <c r="F144" s="132">
        <v>73</v>
      </c>
      <c r="G144" s="132" t="s">
        <v>3848</v>
      </c>
      <c r="H144" s="132">
        <v>2</v>
      </c>
      <c r="I144" s="132">
        <v>0.192</v>
      </c>
      <c r="J144" s="132">
        <v>1</v>
      </c>
      <c r="K144" s="132">
        <v>0.192</v>
      </c>
      <c r="L144" s="132" t="s">
        <v>3574</v>
      </c>
      <c r="M144" s="132">
        <v>767</v>
      </c>
      <c r="N144" s="132" t="s">
        <v>440</v>
      </c>
      <c r="O144" s="132">
        <v>7485</v>
      </c>
      <c r="P144" s="132" t="s">
        <v>439</v>
      </c>
      <c r="Q144" s="132">
        <v>9</v>
      </c>
      <c r="R144" s="132" t="s">
        <v>809</v>
      </c>
      <c r="S144" s="132">
        <v>1000320</v>
      </c>
      <c r="T144" s="132" t="s">
        <v>828</v>
      </c>
      <c r="U144" s="132">
        <v>124</v>
      </c>
      <c r="V144" s="132">
        <v>0</v>
      </c>
      <c r="W144" s="132" t="s">
        <v>1038</v>
      </c>
      <c r="X144" s="132">
        <v>5</v>
      </c>
    </row>
    <row r="145" spans="1:24">
      <c r="A145" s="132">
        <v>144</v>
      </c>
      <c r="B145" s="132">
        <v>40000000971</v>
      </c>
      <c r="C145" s="132">
        <v>61103091000</v>
      </c>
      <c r="D145" s="132" t="s">
        <v>481</v>
      </c>
      <c r="E145" s="132" t="s">
        <v>459</v>
      </c>
      <c r="F145" s="132">
        <v>88</v>
      </c>
      <c r="G145" s="132" t="s">
        <v>3847</v>
      </c>
      <c r="H145" s="132">
        <v>1</v>
      </c>
      <c r="I145" s="132">
        <v>0.38400000000000001</v>
      </c>
      <c r="J145" s="132">
        <v>1</v>
      </c>
      <c r="K145" s="132">
        <v>0.38400000000000001</v>
      </c>
      <c r="L145" s="132" t="s">
        <v>11</v>
      </c>
      <c r="M145" s="132">
        <v>881</v>
      </c>
      <c r="N145" s="132" t="s">
        <v>440</v>
      </c>
      <c r="O145" s="132">
        <v>7485</v>
      </c>
      <c r="P145" s="132" t="s">
        <v>435</v>
      </c>
      <c r="Q145" s="132">
        <v>2</v>
      </c>
      <c r="R145" s="132" t="s">
        <v>809</v>
      </c>
      <c r="S145" s="132">
        <v>1000320</v>
      </c>
      <c r="T145" s="132" t="s">
        <v>821</v>
      </c>
      <c r="U145" s="132">
        <v>3</v>
      </c>
      <c r="V145" s="132">
        <v>0</v>
      </c>
      <c r="W145" s="132" t="s">
        <v>1038</v>
      </c>
      <c r="X145" s="132">
        <v>5</v>
      </c>
    </row>
    <row r="146" spans="1:24">
      <c r="A146" s="132">
        <v>145</v>
      </c>
      <c r="B146" s="132">
        <v>40000000970</v>
      </c>
      <c r="C146" s="132">
        <v>61102091000</v>
      </c>
      <c r="D146" s="132" t="s">
        <v>480</v>
      </c>
      <c r="E146" s="132" t="s">
        <v>341</v>
      </c>
      <c r="F146" s="132">
        <v>18</v>
      </c>
      <c r="G146" s="132" t="s">
        <v>3847</v>
      </c>
      <c r="H146" s="132">
        <v>1</v>
      </c>
      <c r="I146" s="132">
        <v>0.73599999999999999</v>
      </c>
      <c r="J146" s="132">
        <v>1</v>
      </c>
      <c r="K146" s="132">
        <v>0.73599999999999999</v>
      </c>
      <c r="L146" s="132" t="s">
        <v>11</v>
      </c>
      <c r="M146" s="132">
        <v>881</v>
      </c>
      <c r="N146" s="132" t="s">
        <v>440</v>
      </c>
      <c r="O146" s="132">
        <v>7485</v>
      </c>
      <c r="P146" s="132" t="s">
        <v>439</v>
      </c>
      <c r="Q146" s="132">
        <v>9</v>
      </c>
      <c r="R146" s="132" t="s">
        <v>809</v>
      </c>
      <c r="S146" s="132">
        <v>1000320</v>
      </c>
      <c r="T146" s="132" t="s">
        <v>920</v>
      </c>
      <c r="U146" s="132">
        <v>583</v>
      </c>
      <c r="V146" s="132">
        <v>0</v>
      </c>
      <c r="W146" s="132" t="s">
        <v>1050</v>
      </c>
      <c r="X146" s="132">
        <v>20</v>
      </c>
    </row>
    <row r="147" spans="1:24">
      <c r="A147" s="132">
        <v>146</v>
      </c>
      <c r="B147" s="132">
        <v>40000000969</v>
      </c>
      <c r="C147" s="132">
        <v>61102091000</v>
      </c>
      <c r="D147" s="132" t="s">
        <v>824</v>
      </c>
      <c r="E147" s="132" t="s">
        <v>459</v>
      </c>
      <c r="F147" s="132">
        <v>88</v>
      </c>
      <c r="G147" s="132" t="s">
        <v>3847</v>
      </c>
      <c r="H147" s="132">
        <v>1</v>
      </c>
      <c r="I147" s="132">
        <v>0.71</v>
      </c>
      <c r="J147" s="132">
        <v>1</v>
      </c>
      <c r="K147" s="132">
        <v>0.71</v>
      </c>
      <c r="L147" s="132" t="s">
        <v>4315</v>
      </c>
      <c r="M147" s="132">
        <v>17</v>
      </c>
      <c r="N147" s="132" t="s">
        <v>440</v>
      </c>
      <c r="O147" s="132">
        <v>7485</v>
      </c>
      <c r="P147" s="132" t="s">
        <v>439</v>
      </c>
      <c r="Q147" s="132">
        <v>9</v>
      </c>
      <c r="R147" s="132" t="s">
        <v>809</v>
      </c>
      <c r="S147" s="132">
        <v>1000320</v>
      </c>
      <c r="T147" s="132" t="s">
        <v>828</v>
      </c>
      <c r="U147" s="132">
        <v>124</v>
      </c>
      <c r="V147" s="132">
        <v>70</v>
      </c>
      <c r="W147" s="132" t="s">
        <v>1050</v>
      </c>
      <c r="X147" s="132">
        <v>20</v>
      </c>
    </row>
    <row r="148" spans="1:24">
      <c r="A148" s="132">
        <v>147</v>
      </c>
      <c r="B148" s="132">
        <v>40000000968</v>
      </c>
      <c r="C148" s="132">
        <v>61061000000</v>
      </c>
      <c r="D148" s="132" t="s">
        <v>921</v>
      </c>
      <c r="E148" s="132" t="s">
        <v>444</v>
      </c>
      <c r="F148" s="132">
        <v>82</v>
      </c>
      <c r="G148" s="132" t="s">
        <v>3656</v>
      </c>
      <c r="H148" s="132">
        <v>3</v>
      </c>
      <c r="I148" s="132">
        <v>0.104</v>
      </c>
      <c r="J148" s="132">
        <v>1</v>
      </c>
      <c r="K148" s="132">
        <v>0.104</v>
      </c>
      <c r="L148" s="132" t="s">
        <v>4315</v>
      </c>
      <c r="M148" s="132">
        <v>17</v>
      </c>
      <c r="N148" s="132" t="s">
        <v>440</v>
      </c>
      <c r="O148" s="132">
        <v>7485</v>
      </c>
      <c r="P148" s="132" t="s">
        <v>439</v>
      </c>
      <c r="Q148" s="132">
        <v>9</v>
      </c>
      <c r="R148" s="132" t="s">
        <v>809</v>
      </c>
      <c r="S148" s="132">
        <v>1000320</v>
      </c>
      <c r="T148" s="132" t="s">
        <v>922</v>
      </c>
      <c r="U148" s="132">
        <v>663</v>
      </c>
      <c r="V148" s="132">
        <v>1</v>
      </c>
      <c r="W148" s="132" t="s">
        <v>1038</v>
      </c>
      <c r="X148" s="132">
        <v>5</v>
      </c>
    </row>
    <row r="149" spans="1:24">
      <c r="A149" s="132">
        <v>148</v>
      </c>
      <c r="B149" s="132">
        <v>40000000967</v>
      </c>
      <c r="C149" s="132">
        <v>62046239000</v>
      </c>
      <c r="D149" s="132" t="s">
        <v>543</v>
      </c>
      <c r="E149" s="132" t="s">
        <v>3727</v>
      </c>
      <c r="F149" s="132">
        <v>264</v>
      </c>
      <c r="G149" s="132" t="s">
        <v>3656</v>
      </c>
      <c r="H149" s="132">
        <v>3</v>
      </c>
      <c r="I149" s="132">
        <v>0.104</v>
      </c>
      <c r="J149" s="132">
        <v>1</v>
      </c>
      <c r="K149" s="132">
        <v>0.104</v>
      </c>
      <c r="L149" s="132" t="s">
        <v>4315</v>
      </c>
      <c r="M149" s="132">
        <v>17</v>
      </c>
      <c r="N149" s="132" t="s">
        <v>440</v>
      </c>
      <c r="O149" s="132">
        <v>7485</v>
      </c>
      <c r="P149" s="132" t="s">
        <v>439</v>
      </c>
      <c r="Q149" s="132">
        <v>9</v>
      </c>
      <c r="R149" s="132" t="s">
        <v>809</v>
      </c>
      <c r="S149" s="132">
        <v>1000320</v>
      </c>
      <c r="T149" s="132" t="s">
        <v>922</v>
      </c>
      <c r="U149" s="132">
        <v>663</v>
      </c>
      <c r="V149" s="132">
        <v>1</v>
      </c>
      <c r="W149" s="132" t="s">
        <v>1038</v>
      </c>
      <c r="X149" s="132">
        <v>5</v>
      </c>
    </row>
    <row r="150" spans="1:24">
      <c r="A150" s="132">
        <v>149</v>
      </c>
      <c r="B150" s="132">
        <v>40000000966</v>
      </c>
      <c r="C150" s="132">
        <v>61044200000</v>
      </c>
      <c r="D150" s="132" t="s">
        <v>867</v>
      </c>
      <c r="E150" s="132" t="s">
        <v>426</v>
      </c>
      <c r="F150" s="132">
        <v>43</v>
      </c>
      <c r="G150" s="132" t="s">
        <v>3848</v>
      </c>
      <c r="H150" s="132">
        <v>2</v>
      </c>
      <c r="I150" s="132">
        <v>0.39400000000000002</v>
      </c>
      <c r="J150" s="132">
        <v>1</v>
      </c>
      <c r="K150" s="132">
        <v>0.39400000000000002</v>
      </c>
      <c r="L150" s="132" t="s">
        <v>105</v>
      </c>
      <c r="M150" s="132">
        <v>5</v>
      </c>
      <c r="N150" s="132" t="s">
        <v>440</v>
      </c>
      <c r="O150" s="132">
        <v>7485</v>
      </c>
      <c r="P150" s="132" t="s">
        <v>439</v>
      </c>
      <c r="Q150" s="132">
        <v>9</v>
      </c>
      <c r="R150" s="132" t="s">
        <v>809</v>
      </c>
      <c r="S150" s="132">
        <v>1000320</v>
      </c>
      <c r="T150" s="132" t="s">
        <v>821</v>
      </c>
      <c r="U150" s="132">
        <v>3</v>
      </c>
      <c r="V150" s="132">
        <v>1</v>
      </c>
      <c r="W150" s="132" t="s">
        <v>1050</v>
      </c>
      <c r="X150" s="132">
        <v>20</v>
      </c>
    </row>
    <row r="151" spans="1:24">
      <c r="A151" s="132">
        <v>150</v>
      </c>
      <c r="B151" s="132">
        <v>40000000965</v>
      </c>
      <c r="C151" s="132">
        <v>61091000000</v>
      </c>
      <c r="D151" s="132" t="s">
        <v>839</v>
      </c>
      <c r="E151" s="132" t="s">
        <v>453</v>
      </c>
      <c r="F151" s="132">
        <v>73</v>
      </c>
      <c r="G151" s="132" t="s">
        <v>3847</v>
      </c>
      <c r="H151" s="132">
        <v>1</v>
      </c>
      <c r="I151" s="132">
        <v>0.2</v>
      </c>
      <c r="J151" s="132">
        <v>1</v>
      </c>
      <c r="K151" s="132">
        <v>0.2</v>
      </c>
      <c r="L151" s="132" t="s">
        <v>11</v>
      </c>
      <c r="M151" s="132">
        <v>881</v>
      </c>
      <c r="N151" s="132" t="s">
        <v>440</v>
      </c>
      <c r="O151" s="132">
        <v>7485</v>
      </c>
      <c r="P151" s="132" t="s">
        <v>439</v>
      </c>
      <c r="Q151" s="132">
        <v>9</v>
      </c>
      <c r="R151" s="132" t="s">
        <v>809</v>
      </c>
      <c r="S151" s="132">
        <v>1000320</v>
      </c>
      <c r="T151" s="132" t="s">
        <v>828</v>
      </c>
      <c r="U151" s="132">
        <v>124</v>
      </c>
      <c r="V151" s="132">
        <v>1</v>
      </c>
      <c r="W151" s="132" t="s">
        <v>1038</v>
      </c>
      <c r="X151" s="132">
        <v>5</v>
      </c>
    </row>
    <row r="152" spans="1:24">
      <c r="A152" s="132">
        <v>151</v>
      </c>
      <c r="B152" s="132">
        <v>40000000964</v>
      </c>
      <c r="C152" s="132">
        <v>61051000000</v>
      </c>
      <c r="D152" s="132" t="s">
        <v>843</v>
      </c>
      <c r="E152" s="132" t="s">
        <v>444</v>
      </c>
      <c r="F152" s="132">
        <v>82</v>
      </c>
      <c r="G152" s="132" t="s">
        <v>3847</v>
      </c>
      <c r="H152" s="132">
        <v>1</v>
      </c>
      <c r="I152" s="132">
        <v>0.47699999999999998</v>
      </c>
      <c r="J152" s="132">
        <v>1</v>
      </c>
      <c r="K152" s="132">
        <v>0.47699999999999998</v>
      </c>
      <c r="L152" s="132" t="s">
        <v>11</v>
      </c>
      <c r="M152" s="132">
        <v>881</v>
      </c>
      <c r="N152" s="132" t="s">
        <v>428</v>
      </c>
      <c r="O152" s="132">
        <v>7505</v>
      </c>
      <c r="P152" s="132" t="s">
        <v>439</v>
      </c>
      <c r="Q152" s="132">
        <v>9</v>
      </c>
      <c r="R152" s="132" t="s">
        <v>809</v>
      </c>
      <c r="S152" s="132">
        <v>1000320</v>
      </c>
      <c r="T152" s="132" t="s">
        <v>825</v>
      </c>
      <c r="U152" s="132">
        <v>119</v>
      </c>
      <c r="V152" s="132">
        <v>1</v>
      </c>
      <c r="W152" s="132" t="s">
        <v>3916</v>
      </c>
      <c r="X152" s="132">
        <v>10</v>
      </c>
    </row>
    <row r="153" spans="1:24">
      <c r="A153" s="132">
        <v>152</v>
      </c>
      <c r="B153" s="132">
        <v>40000000963</v>
      </c>
      <c r="C153" s="132">
        <v>61103091000</v>
      </c>
      <c r="D153" s="132" t="s">
        <v>513</v>
      </c>
      <c r="E153" s="132" t="s">
        <v>341</v>
      </c>
      <c r="F153" s="132">
        <v>18</v>
      </c>
      <c r="G153" s="132" t="s">
        <v>3847</v>
      </c>
      <c r="H153" s="132">
        <v>1</v>
      </c>
      <c r="I153" s="132">
        <v>0.74399999999999999</v>
      </c>
      <c r="J153" s="132">
        <v>1</v>
      </c>
      <c r="K153" s="132">
        <v>0.74399999999999999</v>
      </c>
      <c r="L153" s="132" t="s">
        <v>59</v>
      </c>
      <c r="M153" s="132">
        <v>898</v>
      </c>
      <c r="N153" s="132" t="s">
        <v>2880</v>
      </c>
      <c r="O153" s="132">
        <v>3220</v>
      </c>
      <c r="P153" s="132" t="s">
        <v>425</v>
      </c>
      <c r="Q153" s="132">
        <v>37</v>
      </c>
      <c r="R153" s="132" t="s">
        <v>809</v>
      </c>
      <c r="S153" s="132">
        <v>1000320</v>
      </c>
      <c r="T153" s="132" t="s">
        <v>828</v>
      </c>
      <c r="U153" s="132">
        <v>124</v>
      </c>
      <c r="V153" s="132">
        <v>1</v>
      </c>
      <c r="W153" s="132" t="s">
        <v>1048</v>
      </c>
      <c r="X153" s="132">
        <v>4</v>
      </c>
    </row>
    <row r="154" spans="1:24">
      <c r="A154" s="132">
        <v>153</v>
      </c>
      <c r="B154" s="132">
        <v>40000000962</v>
      </c>
      <c r="C154" s="132">
        <v>61102091000</v>
      </c>
      <c r="D154" s="132" t="s">
        <v>480</v>
      </c>
      <c r="E154" s="132" t="s">
        <v>341</v>
      </c>
      <c r="F154" s="132">
        <v>18</v>
      </c>
      <c r="G154" s="132" t="s">
        <v>3847</v>
      </c>
      <c r="H154" s="132">
        <v>1</v>
      </c>
      <c r="I154" s="132">
        <v>0.55000000000000004</v>
      </c>
      <c r="J154" s="132">
        <v>1</v>
      </c>
      <c r="K154" s="132">
        <v>0.55000000000000004</v>
      </c>
      <c r="L154" s="132" t="s">
        <v>11</v>
      </c>
      <c r="M154" s="132">
        <v>881</v>
      </c>
      <c r="N154" s="132" t="s">
        <v>440</v>
      </c>
      <c r="O154" s="132">
        <v>7485</v>
      </c>
      <c r="P154" s="132" t="s">
        <v>439</v>
      </c>
      <c r="Q154" s="132">
        <v>9</v>
      </c>
      <c r="R154" s="132" t="s">
        <v>809</v>
      </c>
      <c r="S154" s="132">
        <v>1000320</v>
      </c>
      <c r="T154" s="132" t="s">
        <v>825</v>
      </c>
      <c r="U154" s="132">
        <v>119</v>
      </c>
      <c r="V154" s="132">
        <v>1</v>
      </c>
      <c r="W154" s="132" t="s">
        <v>1048</v>
      </c>
      <c r="X154" s="132">
        <v>4</v>
      </c>
    </row>
    <row r="155" spans="1:24">
      <c r="A155" s="132">
        <v>154</v>
      </c>
      <c r="B155" s="132">
        <v>40000000961</v>
      </c>
      <c r="C155" s="132">
        <v>61046200000</v>
      </c>
      <c r="D155" s="132" t="s">
        <v>544</v>
      </c>
      <c r="E155" s="132" t="s">
        <v>442</v>
      </c>
      <c r="F155" s="132">
        <v>24</v>
      </c>
      <c r="G155" s="132" t="s">
        <v>3656</v>
      </c>
      <c r="H155" s="132">
        <v>3</v>
      </c>
      <c r="I155" s="132">
        <v>0.35199999999999998</v>
      </c>
      <c r="J155" s="132">
        <v>1</v>
      </c>
      <c r="K155" s="132">
        <v>0.35199999999999998</v>
      </c>
      <c r="L155" s="132" t="s">
        <v>4315</v>
      </c>
      <c r="M155" s="132">
        <v>17</v>
      </c>
      <c r="N155" s="132" t="s">
        <v>440</v>
      </c>
      <c r="O155" s="132">
        <v>7485</v>
      </c>
      <c r="P155" s="132" t="s">
        <v>3876</v>
      </c>
      <c r="Q155" s="132">
        <v>54</v>
      </c>
      <c r="R155" s="132" t="s">
        <v>809</v>
      </c>
      <c r="S155" s="132">
        <v>1000320</v>
      </c>
      <c r="T155" s="132" t="s">
        <v>923</v>
      </c>
      <c r="U155" s="132">
        <v>664</v>
      </c>
      <c r="V155" s="132">
        <v>36</v>
      </c>
      <c r="W155" s="132" t="s">
        <v>1038</v>
      </c>
      <c r="X155" s="132">
        <v>5</v>
      </c>
    </row>
    <row r="156" spans="1:24">
      <c r="A156" s="132">
        <v>155</v>
      </c>
      <c r="B156" s="132">
        <v>40000000960</v>
      </c>
      <c r="C156" s="132">
        <v>61102091000</v>
      </c>
      <c r="D156" s="132" t="s">
        <v>480</v>
      </c>
      <c r="E156" s="132" t="s">
        <v>341</v>
      </c>
      <c r="F156" s="132">
        <v>18</v>
      </c>
      <c r="G156" s="132" t="s">
        <v>3847</v>
      </c>
      <c r="H156" s="132">
        <v>1</v>
      </c>
      <c r="I156" s="132">
        <v>0.624</v>
      </c>
      <c r="J156" s="132">
        <v>1</v>
      </c>
      <c r="K156" s="132">
        <v>0.624</v>
      </c>
      <c r="L156" s="132" t="s">
        <v>11</v>
      </c>
      <c r="M156" s="132">
        <v>881</v>
      </c>
      <c r="N156" s="132" t="s">
        <v>440</v>
      </c>
      <c r="O156" s="132">
        <v>7485</v>
      </c>
      <c r="P156" s="132" t="s">
        <v>439</v>
      </c>
      <c r="Q156" s="132">
        <v>9</v>
      </c>
      <c r="R156" s="132" t="s">
        <v>809</v>
      </c>
      <c r="S156" s="132">
        <v>1000320</v>
      </c>
      <c r="T156" s="132" t="s">
        <v>821</v>
      </c>
      <c r="U156" s="132">
        <v>3</v>
      </c>
      <c r="V156" s="132">
        <v>1</v>
      </c>
      <c r="W156" s="132" t="s">
        <v>1038</v>
      </c>
      <c r="X156" s="132">
        <v>5</v>
      </c>
    </row>
    <row r="157" spans="1:24">
      <c r="A157" s="132">
        <v>156</v>
      </c>
      <c r="B157" s="132">
        <v>40000000959</v>
      </c>
      <c r="C157" s="132">
        <v>62034231000</v>
      </c>
      <c r="D157" s="132" t="s">
        <v>924</v>
      </c>
      <c r="E157" s="132" t="s">
        <v>3964</v>
      </c>
      <c r="F157" s="132">
        <v>87</v>
      </c>
      <c r="G157" s="132" t="s">
        <v>3847</v>
      </c>
      <c r="H157" s="132">
        <v>1</v>
      </c>
      <c r="I157" s="132">
        <v>0.71399999999999997</v>
      </c>
      <c r="J157" s="132">
        <v>1</v>
      </c>
      <c r="K157" s="132">
        <v>0.71399999999999997</v>
      </c>
      <c r="L157" s="132" t="s">
        <v>11</v>
      </c>
      <c r="M157" s="132">
        <v>881</v>
      </c>
      <c r="N157" s="132" t="s">
        <v>2872</v>
      </c>
      <c r="O157" s="132">
        <v>2185</v>
      </c>
      <c r="P157" s="132" t="s">
        <v>439</v>
      </c>
      <c r="Q157" s="132">
        <v>9</v>
      </c>
      <c r="R157" s="132" t="s">
        <v>809</v>
      </c>
      <c r="S157" s="132">
        <v>1000320</v>
      </c>
      <c r="T157" s="132" t="s">
        <v>925</v>
      </c>
      <c r="U157" s="132">
        <v>665</v>
      </c>
      <c r="V157" s="132">
        <v>1</v>
      </c>
      <c r="W157" s="132" t="s">
        <v>1038</v>
      </c>
      <c r="X157" s="132">
        <v>5</v>
      </c>
    </row>
    <row r="158" spans="1:24">
      <c r="A158" s="132">
        <v>157</v>
      </c>
      <c r="B158" s="132">
        <v>40000000958</v>
      </c>
      <c r="C158" s="132">
        <v>62014000000</v>
      </c>
      <c r="D158" s="132" t="s">
        <v>536</v>
      </c>
      <c r="E158" s="132" t="s">
        <v>3650</v>
      </c>
      <c r="F158" s="132">
        <v>14</v>
      </c>
      <c r="G158" s="132" t="s">
        <v>3847</v>
      </c>
      <c r="H158" s="132">
        <v>1</v>
      </c>
      <c r="I158" s="132">
        <v>1.036</v>
      </c>
      <c r="J158" s="132">
        <v>1</v>
      </c>
      <c r="K158" s="132">
        <v>1.036</v>
      </c>
      <c r="L158" s="132" t="s">
        <v>11</v>
      </c>
      <c r="M158" s="132">
        <v>881</v>
      </c>
      <c r="N158" s="132" t="s">
        <v>3915</v>
      </c>
      <c r="O158" s="132">
        <v>7497</v>
      </c>
      <c r="P158" s="132" t="s">
        <v>425</v>
      </c>
      <c r="Q158" s="132">
        <v>37</v>
      </c>
      <c r="R158" s="132" t="s">
        <v>809</v>
      </c>
      <c r="S158" s="132">
        <v>1000320</v>
      </c>
      <c r="T158" s="132" t="s">
        <v>828</v>
      </c>
      <c r="U158" s="132">
        <v>124</v>
      </c>
      <c r="V158" s="132">
        <v>1</v>
      </c>
      <c r="W158" s="132" t="s">
        <v>3919</v>
      </c>
      <c r="X158" s="132">
        <v>25</v>
      </c>
    </row>
    <row r="159" spans="1:24">
      <c r="A159" s="132">
        <v>158</v>
      </c>
      <c r="B159" s="132">
        <v>40000000957</v>
      </c>
      <c r="C159" s="132">
        <v>61091000000</v>
      </c>
      <c r="D159" s="132" t="s">
        <v>856</v>
      </c>
      <c r="E159" s="132" t="s">
        <v>453</v>
      </c>
      <c r="F159" s="132">
        <v>73</v>
      </c>
      <c r="G159" s="132" t="s">
        <v>3848</v>
      </c>
      <c r="H159" s="132">
        <v>2</v>
      </c>
      <c r="I159" s="132">
        <v>9.1999999999999998E-2</v>
      </c>
      <c r="J159" s="132">
        <v>1</v>
      </c>
      <c r="K159" s="132">
        <v>9.1999999999999998E-2</v>
      </c>
      <c r="L159" s="132" t="s">
        <v>3574</v>
      </c>
      <c r="M159" s="132">
        <v>767</v>
      </c>
      <c r="N159" s="132" t="s">
        <v>440</v>
      </c>
      <c r="O159" s="132">
        <v>7485</v>
      </c>
      <c r="P159" s="132" t="s">
        <v>439</v>
      </c>
      <c r="Q159" s="132">
        <v>9</v>
      </c>
      <c r="R159" s="132" t="s">
        <v>809</v>
      </c>
      <c r="S159" s="132">
        <v>1000320</v>
      </c>
      <c r="T159" s="132" t="s">
        <v>858</v>
      </c>
      <c r="U159" s="132">
        <v>1</v>
      </c>
      <c r="V159" s="132">
        <v>1</v>
      </c>
      <c r="W159" s="132" t="s">
        <v>1046</v>
      </c>
      <c r="X159" s="132">
        <v>12</v>
      </c>
    </row>
    <row r="160" spans="1:24">
      <c r="A160" s="132">
        <v>159</v>
      </c>
      <c r="B160" s="132">
        <v>40000000956</v>
      </c>
      <c r="C160" s="132">
        <v>61091000000</v>
      </c>
      <c r="D160" s="132" t="s">
        <v>839</v>
      </c>
      <c r="E160" s="132" t="s">
        <v>453</v>
      </c>
      <c r="F160" s="132">
        <v>73</v>
      </c>
      <c r="G160" s="132" t="s">
        <v>3847</v>
      </c>
      <c r="H160" s="132">
        <v>1</v>
      </c>
      <c r="I160" s="132">
        <v>0.16800000000000001</v>
      </c>
      <c r="J160" s="132">
        <v>1</v>
      </c>
      <c r="K160" s="132">
        <v>0.16800000000000001</v>
      </c>
      <c r="L160" s="132" t="s">
        <v>11</v>
      </c>
      <c r="M160" s="132">
        <v>881</v>
      </c>
      <c r="N160" s="132" t="s">
        <v>440</v>
      </c>
      <c r="O160" s="132">
        <v>7485</v>
      </c>
      <c r="P160" s="132" t="s">
        <v>439</v>
      </c>
      <c r="Q160" s="132">
        <v>9</v>
      </c>
      <c r="R160" s="132" t="s">
        <v>809</v>
      </c>
      <c r="S160" s="132">
        <v>1000320</v>
      </c>
      <c r="T160" s="132" t="s">
        <v>810</v>
      </c>
      <c r="U160" s="132">
        <v>122</v>
      </c>
      <c r="V160" s="132">
        <v>1</v>
      </c>
      <c r="W160" s="132" t="s">
        <v>3919</v>
      </c>
      <c r="X160" s="132">
        <v>25</v>
      </c>
    </row>
    <row r="161" spans="1:24">
      <c r="A161" s="132">
        <v>160</v>
      </c>
      <c r="B161" s="132">
        <v>40000000955</v>
      </c>
      <c r="C161" s="132">
        <v>61091000000</v>
      </c>
      <c r="D161" s="132" t="s">
        <v>856</v>
      </c>
      <c r="E161" s="132" t="s">
        <v>453</v>
      </c>
      <c r="F161" s="132">
        <v>73</v>
      </c>
      <c r="G161" s="132" t="s">
        <v>3848</v>
      </c>
      <c r="H161" s="132">
        <v>2</v>
      </c>
      <c r="I161" s="132">
        <v>0.122</v>
      </c>
      <c r="J161" s="132">
        <v>1</v>
      </c>
      <c r="K161" s="132">
        <v>0.122</v>
      </c>
      <c r="L161" s="132" t="s">
        <v>4315</v>
      </c>
      <c r="M161" s="132">
        <v>17</v>
      </c>
      <c r="N161" s="132" t="s">
        <v>440</v>
      </c>
      <c r="O161" s="132">
        <v>7485</v>
      </c>
      <c r="P161" s="132" t="s">
        <v>439</v>
      </c>
      <c r="Q161" s="132">
        <v>9</v>
      </c>
      <c r="R161" s="132" t="s">
        <v>809</v>
      </c>
      <c r="S161" s="132">
        <v>1000320</v>
      </c>
      <c r="T161" s="132">
        <v>34</v>
      </c>
      <c r="U161" s="132">
        <v>41</v>
      </c>
      <c r="V161" s="132">
        <v>20</v>
      </c>
      <c r="W161" s="132" t="s">
        <v>1107</v>
      </c>
      <c r="X161" s="132">
        <v>1</v>
      </c>
    </row>
    <row r="162" spans="1:24">
      <c r="A162" s="132">
        <v>161</v>
      </c>
      <c r="B162" s="132">
        <v>40000000954</v>
      </c>
      <c r="C162" s="132">
        <v>61091000000</v>
      </c>
      <c r="D162" s="132" t="s">
        <v>856</v>
      </c>
      <c r="E162" s="132" t="s">
        <v>453</v>
      </c>
      <c r="F162" s="132">
        <v>73</v>
      </c>
      <c r="G162" s="132" t="s">
        <v>3848</v>
      </c>
      <c r="H162" s="132">
        <v>2</v>
      </c>
      <c r="I162" s="132">
        <v>0.122</v>
      </c>
      <c r="J162" s="132">
        <v>1</v>
      </c>
      <c r="K162" s="132">
        <v>0.122</v>
      </c>
      <c r="L162" s="132" t="s">
        <v>4315</v>
      </c>
      <c r="M162" s="132">
        <v>17</v>
      </c>
      <c r="N162" s="132" t="s">
        <v>440</v>
      </c>
      <c r="O162" s="132">
        <v>7485</v>
      </c>
      <c r="P162" s="132" t="s">
        <v>439</v>
      </c>
      <c r="Q162" s="132">
        <v>9</v>
      </c>
      <c r="R162" s="132" t="s">
        <v>809</v>
      </c>
      <c r="S162" s="132">
        <v>1000320</v>
      </c>
      <c r="T162" s="132">
        <v>34</v>
      </c>
      <c r="U162" s="132">
        <v>41</v>
      </c>
      <c r="V162" s="132">
        <v>20</v>
      </c>
      <c r="W162" s="132" t="s">
        <v>1107</v>
      </c>
      <c r="X162" s="132">
        <v>1</v>
      </c>
    </row>
    <row r="163" spans="1:24">
      <c r="A163" s="132">
        <v>162</v>
      </c>
      <c r="B163" s="132">
        <v>40000000953</v>
      </c>
      <c r="C163" s="132">
        <v>61046200000</v>
      </c>
      <c r="D163" s="132" t="s">
        <v>928</v>
      </c>
      <c r="E163" s="132" t="s">
        <v>442</v>
      </c>
      <c r="F163" s="132">
        <v>24</v>
      </c>
      <c r="G163" s="132" t="s">
        <v>3848</v>
      </c>
      <c r="H163" s="132">
        <v>2</v>
      </c>
      <c r="I163" s="132">
        <v>0.20799999999999999</v>
      </c>
      <c r="J163" s="132">
        <v>1</v>
      </c>
      <c r="K163" s="132">
        <v>0.20799999999999999</v>
      </c>
      <c r="L163" s="132" t="s">
        <v>4315</v>
      </c>
      <c r="M163" s="132">
        <v>17</v>
      </c>
      <c r="N163" s="132" t="s">
        <v>440</v>
      </c>
      <c r="O163" s="132">
        <v>7485</v>
      </c>
      <c r="P163" s="132" t="s">
        <v>439</v>
      </c>
      <c r="Q163" s="132">
        <v>9</v>
      </c>
      <c r="R163" s="132" t="s">
        <v>809</v>
      </c>
      <c r="S163" s="132">
        <v>1000320</v>
      </c>
      <c r="T163" s="132" t="s">
        <v>929</v>
      </c>
      <c r="U163" s="132">
        <v>467</v>
      </c>
      <c r="V163" s="132">
        <v>36</v>
      </c>
      <c r="W163" s="132" t="s">
        <v>1038</v>
      </c>
      <c r="X163" s="132">
        <v>5</v>
      </c>
    </row>
    <row r="164" spans="1:24">
      <c r="A164" s="132">
        <v>163</v>
      </c>
      <c r="B164" s="132">
        <v>40000000952</v>
      </c>
      <c r="C164" s="132">
        <v>62014000000</v>
      </c>
      <c r="D164" s="132" t="s">
        <v>536</v>
      </c>
      <c r="E164" s="132" t="s">
        <v>3650</v>
      </c>
      <c r="F164" s="132">
        <v>14</v>
      </c>
      <c r="G164" s="132" t="s">
        <v>3847</v>
      </c>
      <c r="H164" s="132">
        <v>1</v>
      </c>
      <c r="I164" s="132">
        <v>1.028</v>
      </c>
      <c r="J164" s="132">
        <v>1</v>
      </c>
      <c r="K164" s="132">
        <v>1.028</v>
      </c>
      <c r="L164" s="132" t="s">
        <v>11</v>
      </c>
      <c r="M164" s="132">
        <v>881</v>
      </c>
      <c r="N164" s="132" t="s">
        <v>3915</v>
      </c>
      <c r="O164" s="132">
        <v>7497</v>
      </c>
      <c r="P164" s="132" t="s">
        <v>425</v>
      </c>
      <c r="Q164" s="132">
        <v>37</v>
      </c>
      <c r="R164" s="132" t="s">
        <v>809</v>
      </c>
      <c r="S164" s="132">
        <v>1000320</v>
      </c>
      <c r="T164" s="132" t="s">
        <v>825</v>
      </c>
      <c r="U164" s="132">
        <v>119</v>
      </c>
      <c r="V164" s="132">
        <v>1</v>
      </c>
      <c r="W164" s="132" t="s">
        <v>1050</v>
      </c>
      <c r="X164" s="132">
        <v>20</v>
      </c>
    </row>
    <row r="165" spans="1:24">
      <c r="A165" s="132">
        <v>164</v>
      </c>
      <c r="B165" s="132">
        <v>40000000951</v>
      </c>
      <c r="C165" s="132">
        <v>61102091000</v>
      </c>
      <c r="D165" s="132" t="s">
        <v>480</v>
      </c>
      <c r="E165" s="132" t="s">
        <v>341</v>
      </c>
      <c r="F165" s="132">
        <v>18</v>
      </c>
      <c r="G165" s="132" t="s">
        <v>3847</v>
      </c>
      <c r="H165" s="132">
        <v>1</v>
      </c>
      <c r="I165" s="132">
        <v>0.61</v>
      </c>
      <c r="J165" s="132">
        <v>1</v>
      </c>
      <c r="K165" s="132">
        <v>0.61</v>
      </c>
      <c r="L165" s="132" t="s">
        <v>11</v>
      </c>
      <c r="M165" s="132">
        <v>881</v>
      </c>
      <c r="N165" s="132" t="s">
        <v>440</v>
      </c>
      <c r="O165" s="132">
        <v>7485</v>
      </c>
      <c r="P165" s="132" t="s">
        <v>439</v>
      </c>
      <c r="Q165" s="132">
        <v>9</v>
      </c>
      <c r="R165" s="132" t="s">
        <v>809</v>
      </c>
      <c r="S165" s="132">
        <v>1000320</v>
      </c>
      <c r="T165" s="132" t="s">
        <v>825</v>
      </c>
      <c r="U165" s="132">
        <v>119</v>
      </c>
      <c r="V165" s="132">
        <v>1</v>
      </c>
      <c r="W165" s="132" t="s">
        <v>1038</v>
      </c>
      <c r="X165" s="132">
        <v>5</v>
      </c>
    </row>
    <row r="166" spans="1:24">
      <c r="A166" s="132">
        <v>165</v>
      </c>
      <c r="B166" s="132">
        <v>40000000950</v>
      </c>
      <c r="C166" s="132">
        <v>62046239000</v>
      </c>
      <c r="D166" s="132" t="s">
        <v>875</v>
      </c>
      <c r="E166" s="132" t="s">
        <v>420</v>
      </c>
      <c r="F166" s="132">
        <v>93</v>
      </c>
      <c r="G166" s="132" t="s">
        <v>3656</v>
      </c>
      <c r="H166" s="132">
        <v>3</v>
      </c>
      <c r="I166" s="132">
        <v>0.27600000000000002</v>
      </c>
      <c r="J166" s="132">
        <v>1</v>
      </c>
      <c r="K166" s="132">
        <v>0.27600000000000002</v>
      </c>
      <c r="L166" s="132" t="s">
        <v>4315</v>
      </c>
      <c r="M166" s="132">
        <v>17</v>
      </c>
      <c r="N166" s="132" t="s">
        <v>440</v>
      </c>
      <c r="O166" s="132">
        <v>7485</v>
      </c>
      <c r="P166" s="132" t="s">
        <v>439</v>
      </c>
      <c r="Q166" s="132">
        <v>9</v>
      </c>
      <c r="R166" s="132" t="s">
        <v>809</v>
      </c>
      <c r="S166" s="132">
        <v>1000320</v>
      </c>
      <c r="T166" s="132" t="s">
        <v>930</v>
      </c>
      <c r="U166" s="132">
        <v>666</v>
      </c>
      <c r="V166" s="132">
        <v>40</v>
      </c>
      <c r="W166" s="132" t="s">
        <v>1048</v>
      </c>
      <c r="X166" s="132">
        <v>4</v>
      </c>
    </row>
    <row r="167" spans="1:24">
      <c r="A167" s="132">
        <v>166</v>
      </c>
      <c r="B167" s="132">
        <v>40000000949</v>
      </c>
      <c r="C167" s="132">
        <v>61102091000</v>
      </c>
      <c r="D167" s="132" t="s">
        <v>480</v>
      </c>
      <c r="E167" s="132" t="s">
        <v>341</v>
      </c>
      <c r="F167" s="132">
        <v>18</v>
      </c>
      <c r="G167" s="132" t="s">
        <v>3847</v>
      </c>
      <c r="H167" s="132">
        <v>1</v>
      </c>
      <c r="I167" s="132">
        <v>0.93799999999999994</v>
      </c>
      <c r="J167" s="132">
        <v>1</v>
      </c>
      <c r="K167" s="132">
        <v>0.93799999999999994</v>
      </c>
      <c r="L167" s="132" t="s">
        <v>118</v>
      </c>
      <c r="M167" s="132">
        <v>887</v>
      </c>
      <c r="N167" s="132" t="s">
        <v>2948</v>
      </c>
      <c r="O167" s="132">
        <v>7550</v>
      </c>
      <c r="P167" s="132" t="s">
        <v>439</v>
      </c>
      <c r="Q167" s="132">
        <v>9</v>
      </c>
      <c r="R167" s="132" t="s">
        <v>809</v>
      </c>
      <c r="S167" s="132">
        <v>1000320</v>
      </c>
      <c r="T167" s="132" t="s">
        <v>828</v>
      </c>
      <c r="U167" s="132">
        <v>124</v>
      </c>
      <c r="V167" s="132">
        <v>1</v>
      </c>
      <c r="W167" s="132" t="s">
        <v>1048</v>
      </c>
      <c r="X167" s="132">
        <v>4</v>
      </c>
    </row>
    <row r="168" spans="1:24">
      <c r="A168" s="132">
        <v>167</v>
      </c>
      <c r="B168" s="132">
        <v>40000000948</v>
      </c>
      <c r="C168" s="132">
        <v>61043300000</v>
      </c>
      <c r="D168" s="132" t="s">
        <v>931</v>
      </c>
      <c r="E168" s="132" t="s">
        <v>4293</v>
      </c>
      <c r="F168" s="132">
        <v>466</v>
      </c>
      <c r="G168" s="132" t="s">
        <v>3848</v>
      </c>
      <c r="H168" s="132">
        <v>2</v>
      </c>
      <c r="I168" s="132">
        <v>0.47599999999999998</v>
      </c>
      <c r="J168" s="132">
        <v>1</v>
      </c>
      <c r="K168" s="132">
        <v>0.47599999999999998</v>
      </c>
      <c r="L168" s="132" t="s">
        <v>59</v>
      </c>
      <c r="M168" s="132">
        <v>898</v>
      </c>
      <c r="N168" s="132" t="s">
        <v>2900</v>
      </c>
      <c r="O168" s="132">
        <v>5315</v>
      </c>
      <c r="P168" s="132" t="s">
        <v>425</v>
      </c>
      <c r="Q168" s="132">
        <v>37</v>
      </c>
      <c r="R168" s="132" t="s">
        <v>809</v>
      </c>
      <c r="S168" s="132">
        <v>1000320</v>
      </c>
      <c r="T168" s="132" t="s">
        <v>825</v>
      </c>
      <c r="U168" s="132">
        <v>119</v>
      </c>
      <c r="V168" s="132">
        <v>1</v>
      </c>
      <c r="W168" s="132" t="s">
        <v>1073</v>
      </c>
      <c r="X168" s="132">
        <v>8</v>
      </c>
    </row>
    <row r="169" spans="1:24">
      <c r="A169" s="132">
        <v>168</v>
      </c>
      <c r="B169" s="132">
        <v>40000000947</v>
      </c>
      <c r="C169" s="132">
        <v>61102091000</v>
      </c>
      <c r="D169" s="132" t="s">
        <v>824</v>
      </c>
      <c r="E169" s="132" t="s">
        <v>459</v>
      </c>
      <c r="F169" s="132">
        <v>88</v>
      </c>
      <c r="G169" s="132" t="s">
        <v>3847</v>
      </c>
      <c r="H169" s="132">
        <v>1</v>
      </c>
      <c r="I169" s="132">
        <v>0.32200000000000001</v>
      </c>
      <c r="J169" s="132">
        <v>1</v>
      </c>
      <c r="K169" s="132">
        <v>0.32200000000000001</v>
      </c>
      <c r="L169" s="132" t="s">
        <v>11</v>
      </c>
      <c r="M169" s="132">
        <v>881</v>
      </c>
      <c r="N169" s="132" t="s">
        <v>440</v>
      </c>
      <c r="O169" s="132">
        <v>7485</v>
      </c>
      <c r="P169" s="132" t="s">
        <v>439</v>
      </c>
      <c r="Q169" s="132">
        <v>9</v>
      </c>
      <c r="R169" s="132" t="s">
        <v>809</v>
      </c>
      <c r="S169" s="132">
        <v>1000320</v>
      </c>
      <c r="T169" s="132" t="s">
        <v>810</v>
      </c>
      <c r="U169" s="132">
        <v>122</v>
      </c>
      <c r="V169" s="132">
        <v>1</v>
      </c>
      <c r="W169" s="132" t="s">
        <v>3918</v>
      </c>
      <c r="X169" s="132">
        <v>26</v>
      </c>
    </row>
    <row r="170" spans="1:24">
      <c r="A170" s="132">
        <v>169</v>
      </c>
      <c r="B170" s="132">
        <v>40000000946</v>
      </c>
      <c r="C170" s="132">
        <v>61091000000</v>
      </c>
      <c r="D170" s="132" t="s">
        <v>839</v>
      </c>
      <c r="E170" s="132" t="s">
        <v>453</v>
      </c>
      <c r="F170" s="132">
        <v>73</v>
      </c>
      <c r="G170" s="132" t="s">
        <v>3847</v>
      </c>
      <c r="H170" s="132">
        <v>1</v>
      </c>
      <c r="I170" s="132">
        <v>0.24399999999999999</v>
      </c>
      <c r="J170" s="132">
        <v>1</v>
      </c>
      <c r="K170" s="132">
        <v>0.24399999999999999</v>
      </c>
      <c r="L170" s="132" t="s">
        <v>38</v>
      </c>
      <c r="M170" s="132">
        <v>791</v>
      </c>
      <c r="N170" s="132" t="s">
        <v>440</v>
      </c>
      <c r="O170" s="132">
        <v>7485</v>
      </c>
      <c r="P170" s="132" t="s">
        <v>439</v>
      </c>
      <c r="Q170" s="132">
        <v>9</v>
      </c>
      <c r="R170" s="132" t="s">
        <v>809</v>
      </c>
      <c r="S170" s="132">
        <v>1000320</v>
      </c>
      <c r="T170" s="132" t="s">
        <v>828</v>
      </c>
      <c r="U170" s="132">
        <v>124</v>
      </c>
      <c r="V170" s="132">
        <v>1</v>
      </c>
      <c r="W170" s="132" t="s">
        <v>1050</v>
      </c>
      <c r="X170" s="132">
        <v>20</v>
      </c>
    </row>
    <row r="171" spans="1:24">
      <c r="A171" s="132">
        <v>170</v>
      </c>
      <c r="B171" s="132">
        <v>40000000945</v>
      </c>
      <c r="C171" s="132">
        <v>61033200000</v>
      </c>
      <c r="D171" s="132" t="s">
        <v>907</v>
      </c>
      <c r="E171" s="132" t="s">
        <v>4293</v>
      </c>
      <c r="F171" s="132">
        <v>466</v>
      </c>
      <c r="G171" s="132" t="s">
        <v>3847</v>
      </c>
      <c r="H171" s="132">
        <v>1</v>
      </c>
      <c r="I171" s="132">
        <v>0.56399999999999995</v>
      </c>
      <c r="J171" s="132">
        <v>1</v>
      </c>
      <c r="K171" s="132">
        <v>0.56399999999999995</v>
      </c>
      <c r="L171" s="132" t="s">
        <v>11</v>
      </c>
      <c r="M171" s="132">
        <v>881</v>
      </c>
      <c r="N171" s="132" t="s">
        <v>3915</v>
      </c>
      <c r="O171" s="132">
        <v>7497</v>
      </c>
      <c r="P171" s="132" t="s">
        <v>439</v>
      </c>
      <c r="Q171" s="132">
        <v>9</v>
      </c>
      <c r="R171" s="132" t="s">
        <v>809</v>
      </c>
      <c r="S171" s="132">
        <v>1000320</v>
      </c>
      <c r="T171" s="132" t="s">
        <v>821</v>
      </c>
      <c r="U171" s="132">
        <v>3</v>
      </c>
      <c r="V171" s="132">
        <v>1</v>
      </c>
      <c r="W171" s="132" t="s">
        <v>1046</v>
      </c>
      <c r="X171" s="132">
        <v>12</v>
      </c>
    </row>
    <row r="172" spans="1:24">
      <c r="A172" s="132">
        <v>171</v>
      </c>
      <c r="B172" s="132">
        <v>40000000944</v>
      </c>
      <c r="C172" s="132">
        <v>61051000000</v>
      </c>
      <c r="D172" s="132" t="s">
        <v>843</v>
      </c>
      <c r="E172" s="132" t="s">
        <v>444</v>
      </c>
      <c r="F172" s="132">
        <v>82</v>
      </c>
      <c r="G172" s="132" t="s">
        <v>3847</v>
      </c>
      <c r="H172" s="132">
        <v>1</v>
      </c>
      <c r="I172" s="132">
        <v>0.318</v>
      </c>
      <c r="J172" s="132">
        <v>1</v>
      </c>
      <c r="K172" s="132">
        <v>0.318</v>
      </c>
      <c r="L172" s="132" t="s">
        <v>11</v>
      </c>
      <c r="M172" s="132">
        <v>881</v>
      </c>
      <c r="N172" s="132" t="s">
        <v>428</v>
      </c>
      <c r="O172" s="132">
        <v>7505</v>
      </c>
      <c r="P172" s="132" t="s">
        <v>439</v>
      </c>
      <c r="Q172" s="132">
        <v>9</v>
      </c>
      <c r="R172" s="132" t="s">
        <v>809</v>
      </c>
      <c r="S172" s="132">
        <v>1000320</v>
      </c>
      <c r="T172" s="132" t="s">
        <v>825</v>
      </c>
      <c r="U172" s="132">
        <v>119</v>
      </c>
      <c r="V172" s="132">
        <v>1</v>
      </c>
      <c r="W172" s="132" t="s">
        <v>1038</v>
      </c>
      <c r="X172" s="132">
        <v>5</v>
      </c>
    </row>
    <row r="173" spans="1:24">
      <c r="A173" s="132">
        <v>172</v>
      </c>
      <c r="B173" s="132">
        <v>40000000943</v>
      </c>
      <c r="C173" s="132">
        <v>61091000000</v>
      </c>
      <c r="D173" s="132" t="s">
        <v>839</v>
      </c>
      <c r="E173" s="132" t="s">
        <v>453</v>
      </c>
      <c r="F173" s="132">
        <v>73</v>
      </c>
      <c r="G173" s="132" t="s">
        <v>3847</v>
      </c>
      <c r="H173" s="132">
        <v>1</v>
      </c>
      <c r="I173" s="132">
        <v>0.13</v>
      </c>
      <c r="J173" s="132">
        <v>1</v>
      </c>
      <c r="K173" s="132">
        <v>0.13</v>
      </c>
      <c r="L173" s="132" t="s">
        <v>3574</v>
      </c>
      <c r="M173" s="132">
        <v>767</v>
      </c>
      <c r="N173" s="132" t="s">
        <v>440</v>
      </c>
      <c r="O173" s="132">
        <v>7485</v>
      </c>
      <c r="P173" s="132" t="s">
        <v>439</v>
      </c>
      <c r="Q173" s="132">
        <v>9</v>
      </c>
      <c r="R173" s="132" t="s">
        <v>809</v>
      </c>
      <c r="S173" s="132">
        <v>1000320</v>
      </c>
      <c r="T173" s="132" t="s">
        <v>821</v>
      </c>
      <c r="U173" s="132">
        <v>3</v>
      </c>
      <c r="V173" s="132">
        <v>1</v>
      </c>
      <c r="W173" s="132" t="s">
        <v>1046</v>
      </c>
      <c r="X173" s="132">
        <v>12</v>
      </c>
    </row>
    <row r="174" spans="1:24">
      <c r="A174" s="132">
        <v>173</v>
      </c>
      <c r="B174" s="132">
        <v>40000000942</v>
      </c>
      <c r="C174" s="132">
        <v>61061000000</v>
      </c>
      <c r="D174" s="132" t="s">
        <v>547</v>
      </c>
      <c r="E174" s="132" t="s">
        <v>3687</v>
      </c>
      <c r="F174" s="132">
        <v>80</v>
      </c>
      <c r="G174" s="132" t="s">
        <v>3848</v>
      </c>
      <c r="H174" s="132">
        <v>2</v>
      </c>
      <c r="I174" s="132">
        <v>0.18</v>
      </c>
      <c r="J174" s="132">
        <v>1</v>
      </c>
      <c r="K174" s="132">
        <v>0.18</v>
      </c>
      <c r="L174" s="132" t="s">
        <v>3574</v>
      </c>
      <c r="M174" s="132">
        <v>767</v>
      </c>
      <c r="N174" s="132" t="s">
        <v>440</v>
      </c>
      <c r="O174" s="132">
        <v>7485</v>
      </c>
      <c r="P174" s="132" t="s">
        <v>439</v>
      </c>
      <c r="Q174" s="132">
        <v>9</v>
      </c>
      <c r="R174" s="132" t="s">
        <v>809</v>
      </c>
      <c r="S174" s="132">
        <v>1000320</v>
      </c>
      <c r="T174" s="132" t="s">
        <v>810</v>
      </c>
      <c r="U174" s="132">
        <v>122</v>
      </c>
      <c r="V174" s="132">
        <v>1</v>
      </c>
      <c r="W174" s="132" t="s">
        <v>1038</v>
      </c>
      <c r="X174" s="132">
        <v>5</v>
      </c>
    </row>
    <row r="175" spans="1:24">
      <c r="A175" s="132">
        <v>174</v>
      </c>
      <c r="B175" s="132">
        <v>40000000941</v>
      </c>
      <c r="C175" s="132">
        <v>61061000000</v>
      </c>
      <c r="D175" s="132" t="s">
        <v>547</v>
      </c>
      <c r="E175" s="132" t="s">
        <v>3687</v>
      </c>
      <c r="F175" s="132">
        <v>80</v>
      </c>
      <c r="G175" s="132" t="s">
        <v>3848</v>
      </c>
      <c r="H175" s="132">
        <v>2</v>
      </c>
      <c r="I175" s="132">
        <v>0.18</v>
      </c>
      <c r="J175" s="132">
        <v>1</v>
      </c>
      <c r="K175" s="132">
        <v>0.18</v>
      </c>
      <c r="L175" s="132" t="s">
        <v>3574</v>
      </c>
      <c r="M175" s="132">
        <v>767</v>
      </c>
      <c r="N175" s="132" t="s">
        <v>440</v>
      </c>
      <c r="O175" s="132">
        <v>7485</v>
      </c>
      <c r="P175" s="132" t="s">
        <v>439</v>
      </c>
      <c r="Q175" s="132">
        <v>9</v>
      </c>
      <c r="R175" s="132" t="s">
        <v>809</v>
      </c>
      <c r="S175" s="132">
        <v>1000320</v>
      </c>
      <c r="T175" s="132" t="s">
        <v>821</v>
      </c>
      <c r="U175" s="132">
        <v>3</v>
      </c>
      <c r="V175" s="132">
        <v>1</v>
      </c>
      <c r="W175" s="132" t="s">
        <v>1038</v>
      </c>
      <c r="X175" s="132">
        <v>5</v>
      </c>
    </row>
    <row r="176" spans="1:24">
      <c r="A176" s="132">
        <v>175</v>
      </c>
      <c r="B176" s="132">
        <v>40000000940</v>
      </c>
      <c r="C176" s="132">
        <v>61091000000</v>
      </c>
      <c r="D176" s="132" t="s">
        <v>839</v>
      </c>
      <c r="E176" s="132" t="s">
        <v>453</v>
      </c>
      <c r="F176" s="132">
        <v>73</v>
      </c>
      <c r="G176" s="132" t="s">
        <v>3847</v>
      </c>
      <c r="H176" s="132">
        <v>1</v>
      </c>
      <c r="I176" s="132">
        <v>0.23200000000000001</v>
      </c>
      <c r="J176" s="132">
        <v>1</v>
      </c>
      <c r="K176" s="132">
        <v>0.23200000000000001</v>
      </c>
      <c r="L176" s="132" t="s">
        <v>38</v>
      </c>
      <c r="M176" s="132">
        <v>791</v>
      </c>
      <c r="N176" s="132" t="s">
        <v>440</v>
      </c>
      <c r="O176" s="132">
        <v>7485</v>
      </c>
      <c r="P176" s="132" t="s">
        <v>439</v>
      </c>
      <c r="Q176" s="132">
        <v>9</v>
      </c>
      <c r="R176" s="132" t="s">
        <v>809</v>
      </c>
      <c r="S176" s="132">
        <v>1000320</v>
      </c>
      <c r="T176" s="132" t="s">
        <v>828</v>
      </c>
      <c r="U176" s="132">
        <v>124</v>
      </c>
      <c r="V176" s="132">
        <v>1</v>
      </c>
      <c r="W176" s="132" t="s">
        <v>1038</v>
      </c>
      <c r="X176" s="132">
        <v>5</v>
      </c>
    </row>
    <row r="177" spans="1:24">
      <c r="A177" s="132">
        <v>176</v>
      </c>
      <c r="B177" s="132">
        <v>40000000939</v>
      </c>
      <c r="C177" s="132">
        <v>61091000000</v>
      </c>
      <c r="D177" s="132" t="s">
        <v>856</v>
      </c>
      <c r="E177" s="132" t="s">
        <v>453</v>
      </c>
      <c r="F177" s="132">
        <v>73</v>
      </c>
      <c r="G177" s="132" t="s">
        <v>3848</v>
      </c>
      <c r="H177" s="132">
        <v>2</v>
      </c>
      <c r="I177" s="132">
        <v>0.104</v>
      </c>
      <c r="J177" s="132">
        <v>1</v>
      </c>
      <c r="K177" s="132">
        <v>0.104</v>
      </c>
      <c r="L177" s="132" t="s">
        <v>3574</v>
      </c>
      <c r="M177" s="132">
        <v>767</v>
      </c>
      <c r="N177" s="132" t="s">
        <v>440</v>
      </c>
      <c r="O177" s="132">
        <v>7485</v>
      </c>
      <c r="P177" s="132" t="s">
        <v>439</v>
      </c>
      <c r="Q177" s="132">
        <v>9</v>
      </c>
      <c r="R177" s="132" t="s">
        <v>809</v>
      </c>
      <c r="S177" s="132">
        <v>1000320</v>
      </c>
      <c r="T177" s="132" t="s">
        <v>810</v>
      </c>
      <c r="U177" s="132">
        <v>122</v>
      </c>
      <c r="V177" s="132">
        <v>1</v>
      </c>
      <c r="W177" s="132" t="s">
        <v>1050</v>
      </c>
      <c r="X177" s="132">
        <v>20</v>
      </c>
    </row>
    <row r="178" spans="1:24">
      <c r="A178" s="132">
        <v>177</v>
      </c>
      <c r="B178" s="132">
        <v>40000000938</v>
      </c>
      <c r="C178" s="132">
        <v>61102091000</v>
      </c>
      <c r="D178" s="132" t="s">
        <v>824</v>
      </c>
      <c r="E178" s="132" t="s">
        <v>459</v>
      </c>
      <c r="F178" s="132">
        <v>88</v>
      </c>
      <c r="G178" s="132" t="s">
        <v>3847</v>
      </c>
      <c r="H178" s="132">
        <v>1</v>
      </c>
      <c r="I178" s="132">
        <v>0.36</v>
      </c>
      <c r="J178" s="132">
        <v>1</v>
      </c>
      <c r="K178" s="132">
        <v>0.36</v>
      </c>
      <c r="L178" s="132" t="s">
        <v>11</v>
      </c>
      <c r="M178" s="132">
        <v>881</v>
      </c>
      <c r="N178" s="132" t="s">
        <v>440</v>
      </c>
      <c r="O178" s="132">
        <v>7485</v>
      </c>
      <c r="P178" s="132" t="s">
        <v>439</v>
      </c>
      <c r="Q178" s="132">
        <v>9</v>
      </c>
      <c r="R178" s="132" t="s">
        <v>809</v>
      </c>
      <c r="S178" s="132">
        <v>1000320</v>
      </c>
      <c r="T178" s="132" t="s">
        <v>825</v>
      </c>
      <c r="U178" s="132">
        <v>119</v>
      </c>
      <c r="V178" s="132">
        <v>1</v>
      </c>
      <c r="W178" s="132" t="s">
        <v>3919</v>
      </c>
      <c r="X178" s="132">
        <v>25</v>
      </c>
    </row>
    <row r="179" spans="1:24">
      <c r="A179" s="132">
        <v>178</v>
      </c>
      <c r="B179" s="132">
        <v>40000000937</v>
      </c>
      <c r="C179" s="132">
        <v>62034235000</v>
      </c>
      <c r="D179" s="132" t="s">
        <v>859</v>
      </c>
      <c r="E179" s="132" t="s">
        <v>420</v>
      </c>
      <c r="F179" s="132">
        <v>93</v>
      </c>
      <c r="G179" s="132" t="s">
        <v>3847</v>
      </c>
      <c r="H179" s="132">
        <v>1</v>
      </c>
      <c r="I179" s="132">
        <v>0.56000000000000005</v>
      </c>
      <c r="J179" s="132">
        <v>1</v>
      </c>
      <c r="K179" s="132">
        <v>0.56000000000000005</v>
      </c>
      <c r="L179" s="132" t="s">
        <v>11</v>
      </c>
      <c r="M179" s="132">
        <v>881</v>
      </c>
      <c r="N179" s="132" t="s">
        <v>2948</v>
      </c>
      <c r="O179" s="132">
        <v>7550</v>
      </c>
      <c r="P179" s="132" t="s">
        <v>439</v>
      </c>
      <c r="Q179" s="132">
        <v>9</v>
      </c>
      <c r="R179" s="132" t="s">
        <v>809</v>
      </c>
      <c r="S179" s="132">
        <v>1000320</v>
      </c>
      <c r="T179" s="132" t="s">
        <v>933</v>
      </c>
      <c r="U179" s="132">
        <v>667</v>
      </c>
      <c r="V179" s="132">
        <v>1</v>
      </c>
      <c r="W179" s="132" t="s">
        <v>3919</v>
      </c>
      <c r="X179" s="132">
        <v>25</v>
      </c>
    </row>
    <row r="180" spans="1:24">
      <c r="A180" s="132">
        <v>179</v>
      </c>
      <c r="B180" s="132">
        <v>40000000936</v>
      </c>
      <c r="C180" s="132">
        <v>62013000000</v>
      </c>
      <c r="D180" s="132" t="s">
        <v>877</v>
      </c>
      <c r="E180" s="132" t="s">
        <v>3650</v>
      </c>
      <c r="F180" s="132">
        <v>14</v>
      </c>
      <c r="G180" s="132" t="s">
        <v>3847</v>
      </c>
      <c r="H180" s="132">
        <v>1</v>
      </c>
      <c r="I180" s="132">
        <v>1.276</v>
      </c>
      <c r="J180" s="132">
        <v>1</v>
      </c>
      <c r="K180" s="132">
        <v>1.276</v>
      </c>
      <c r="L180" s="132" t="s">
        <v>11</v>
      </c>
      <c r="M180" s="132">
        <v>881</v>
      </c>
      <c r="N180" s="132" t="s">
        <v>2948</v>
      </c>
      <c r="O180" s="132">
        <v>7550</v>
      </c>
      <c r="P180" s="132" t="s">
        <v>439</v>
      </c>
      <c r="Q180" s="132">
        <v>9</v>
      </c>
      <c r="R180" s="132" t="s">
        <v>809</v>
      </c>
      <c r="S180" s="132">
        <v>1000320</v>
      </c>
      <c r="T180" s="132" t="s">
        <v>828</v>
      </c>
      <c r="U180" s="132">
        <v>124</v>
      </c>
      <c r="V180" s="132">
        <v>1</v>
      </c>
      <c r="W180" s="132" t="s">
        <v>3919</v>
      </c>
      <c r="X180" s="132">
        <v>25</v>
      </c>
    </row>
    <row r="181" spans="1:24">
      <c r="A181" s="132">
        <v>180</v>
      </c>
      <c r="B181" s="132">
        <v>40000000935</v>
      </c>
      <c r="C181" s="132">
        <v>61043300000</v>
      </c>
      <c r="D181" s="132" t="s">
        <v>507</v>
      </c>
      <c r="E181" s="132" t="s">
        <v>4293</v>
      </c>
      <c r="F181" s="132">
        <v>466</v>
      </c>
      <c r="G181" s="132" t="s">
        <v>3848</v>
      </c>
      <c r="H181" s="132">
        <v>2</v>
      </c>
      <c r="I181" s="132">
        <v>0.14399999999999999</v>
      </c>
      <c r="J181" s="132">
        <v>1</v>
      </c>
      <c r="K181" s="132">
        <v>0.14399999999999999</v>
      </c>
      <c r="L181" s="132" t="s">
        <v>105</v>
      </c>
      <c r="M181" s="132">
        <v>5</v>
      </c>
      <c r="N181" s="132" t="s">
        <v>3915</v>
      </c>
      <c r="O181" s="132">
        <v>7497</v>
      </c>
      <c r="P181" s="132" t="s">
        <v>425</v>
      </c>
      <c r="Q181" s="132">
        <v>37</v>
      </c>
      <c r="R181" s="132" t="s">
        <v>809</v>
      </c>
      <c r="S181" s="132">
        <v>1000320</v>
      </c>
      <c r="T181" s="132" t="s">
        <v>821</v>
      </c>
      <c r="U181" s="132">
        <v>3</v>
      </c>
      <c r="V181" s="132">
        <v>1</v>
      </c>
      <c r="W181" s="132" t="s">
        <v>1050</v>
      </c>
      <c r="X181" s="132">
        <v>20</v>
      </c>
    </row>
    <row r="182" spans="1:24">
      <c r="A182" s="132">
        <v>181</v>
      </c>
      <c r="B182" s="132">
        <v>40000000934</v>
      </c>
      <c r="C182" s="132">
        <v>61102091000</v>
      </c>
      <c r="D182" s="132" t="s">
        <v>824</v>
      </c>
      <c r="E182" s="132" t="s">
        <v>459</v>
      </c>
      <c r="F182" s="132">
        <v>88</v>
      </c>
      <c r="G182" s="132" t="s">
        <v>3847</v>
      </c>
      <c r="H182" s="132">
        <v>1</v>
      </c>
      <c r="I182" s="132">
        <v>0.41</v>
      </c>
      <c r="J182" s="132">
        <v>1</v>
      </c>
      <c r="K182" s="132">
        <v>0.41</v>
      </c>
      <c r="L182" s="132" t="s">
        <v>11</v>
      </c>
      <c r="M182" s="132">
        <v>881</v>
      </c>
      <c r="N182" s="132" t="s">
        <v>440</v>
      </c>
      <c r="O182" s="132">
        <v>7485</v>
      </c>
      <c r="P182" s="132" t="s">
        <v>439</v>
      </c>
      <c r="Q182" s="132">
        <v>9</v>
      </c>
      <c r="R182" s="132" t="s">
        <v>809</v>
      </c>
      <c r="S182" s="132">
        <v>1000320</v>
      </c>
      <c r="T182" s="132" t="s">
        <v>810</v>
      </c>
      <c r="U182" s="132">
        <v>122</v>
      </c>
      <c r="V182" s="132">
        <v>1</v>
      </c>
      <c r="W182" s="132" t="s">
        <v>1107</v>
      </c>
      <c r="X182" s="132">
        <v>1</v>
      </c>
    </row>
    <row r="183" spans="1:24">
      <c r="A183" s="132">
        <v>182</v>
      </c>
      <c r="B183" s="132">
        <v>40000000933</v>
      </c>
      <c r="C183" s="132">
        <v>42022290000</v>
      </c>
      <c r="D183" s="132" t="s">
        <v>549</v>
      </c>
      <c r="E183" s="132" t="s">
        <v>423</v>
      </c>
      <c r="F183" s="132">
        <v>12</v>
      </c>
      <c r="G183" s="132" t="s">
        <v>3699</v>
      </c>
      <c r="H183" s="132">
        <v>4</v>
      </c>
      <c r="I183" s="132">
        <v>0.81200000000000006</v>
      </c>
      <c r="J183" s="132">
        <v>1</v>
      </c>
      <c r="K183" s="132">
        <v>0.81200000000000006</v>
      </c>
      <c r="L183" s="132" t="s">
        <v>121</v>
      </c>
      <c r="M183" s="132">
        <v>894</v>
      </c>
      <c r="N183" s="132" t="s">
        <v>424</v>
      </c>
      <c r="O183" s="132">
        <v>7579</v>
      </c>
      <c r="P183" s="132" t="s">
        <v>439</v>
      </c>
      <c r="Q183" s="132">
        <v>9</v>
      </c>
      <c r="R183" s="132" t="s">
        <v>809</v>
      </c>
      <c r="S183" s="132">
        <v>1000320</v>
      </c>
      <c r="T183" s="132">
        <v>0</v>
      </c>
      <c r="U183" s="132">
        <v>4</v>
      </c>
      <c r="V183" s="132">
        <v>1</v>
      </c>
      <c r="W183" s="132" t="s">
        <v>1048</v>
      </c>
      <c r="X183" s="132">
        <v>4</v>
      </c>
    </row>
    <row r="184" spans="1:24">
      <c r="A184" s="132">
        <v>183</v>
      </c>
      <c r="B184" s="132">
        <v>40000000932</v>
      </c>
      <c r="C184" s="132">
        <v>62034231000</v>
      </c>
      <c r="D184" s="132" t="s">
        <v>912</v>
      </c>
      <c r="E184" s="132" t="s">
        <v>3964</v>
      </c>
      <c r="F184" s="132">
        <v>87</v>
      </c>
      <c r="G184" s="132" t="s">
        <v>3847</v>
      </c>
      <c r="H184" s="132">
        <v>1</v>
      </c>
      <c r="I184" s="132">
        <v>0.71199999999999997</v>
      </c>
      <c r="J184" s="132">
        <v>1</v>
      </c>
      <c r="K184" s="132">
        <v>0.71199999999999997</v>
      </c>
      <c r="L184" s="132" t="s">
        <v>11</v>
      </c>
      <c r="M184" s="132">
        <v>881</v>
      </c>
      <c r="N184" s="132" t="s">
        <v>440</v>
      </c>
      <c r="O184" s="132">
        <v>7485</v>
      </c>
      <c r="P184" s="132" t="s">
        <v>439</v>
      </c>
      <c r="Q184" s="132">
        <v>9</v>
      </c>
      <c r="R184" s="132" t="s">
        <v>809</v>
      </c>
      <c r="S184" s="132">
        <v>1000320</v>
      </c>
      <c r="T184" s="132" t="s">
        <v>933</v>
      </c>
      <c r="U184" s="132">
        <v>667</v>
      </c>
      <c r="V184" s="132">
        <v>1</v>
      </c>
      <c r="W184" s="132" t="s">
        <v>1038</v>
      </c>
      <c r="X184" s="132">
        <v>5</v>
      </c>
    </row>
    <row r="185" spans="1:24">
      <c r="A185" s="132">
        <v>184</v>
      </c>
      <c r="B185" s="132">
        <v>40000000931</v>
      </c>
      <c r="C185" s="132">
        <v>64041990000</v>
      </c>
      <c r="D185" s="132" t="s">
        <v>934</v>
      </c>
      <c r="E185" s="132" t="s">
        <v>3682</v>
      </c>
      <c r="F185" s="132">
        <v>67</v>
      </c>
      <c r="G185" s="132" t="s">
        <v>3847</v>
      </c>
      <c r="H185" s="132">
        <v>1</v>
      </c>
      <c r="I185" s="132">
        <v>0.72799999999999998</v>
      </c>
      <c r="J185" s="132">
        <v>1</v>
      </c>
      <c r="K185" s="132">
        <v>0.874</v>
      </c>
      <c r="L185" s="132" t="s">
        <v>93</v>
      </c>
      <c r="M185" s="132">
        <v>886</v>
      </c>
      <c r="N185" s="132" t="s">
        <v>424</v>
      </c>
      <c r="O185" s="132">
        <v>7579</v>
      </c>
      <c r="P185" s="132" t="s">
        <v>3963</v>
      </c>
      <c r="Q185" s="132" t="s">
        <v>3939</v>
      </c>
      <c r="R185" s="132" t="s">
        <v>809</v>
      </c>
      <c r="S185" s="132">
        <v>1000320</v>
      </c>
      <c r="T185" s="132">
        <v>43</v>
      </c>
      <c r="U185" s="132">
        <v>289</v>
      </c>
      <c r="V185" s="132">
        <v>1</v>
      </c>
      <c r="W185" s="132" t="s">
        <v>1050</v>
      </c>
      <c r="X185" s="132">
        <v>20</v>
      </c>
    </row>
    <row r="186" spans="1:24">
      <c r="A186" s="132">
        <v>185</v>
      </c>
      <c r="B186" s="132">
        <v>40000000930</v>
      </c>
      <c r="C186" s="132">
        <v>64029996000</v>
      </c>
      <c r="D186" s="132" t="s">
        <v>551</v>
      </c>
      <c r="E186" s="132" t="s">
        <v>3682</v>
      </c>
      <c r="F186" s="132">
        <v>67</v>
      </c>
      <c r="G186" s="132" t="s">
        <v>3847</v>
      </c>
      <c r="H186" s="132">
        <v>1</v>
      </c>
      <c r="I186" s="132">
        <v>0.88600000000000001</v>
      </c>
      <c r="J186" s="132">
        <v>1</v>
      </c>
      <c r="K186" s="132">
        <v>1.1020000000000001</v>
      </c>
      <c r="L186" s="132" t="s">
        <v>123</v>
      </c>
      <c r="M186" s="132">
        <v>902</v>
      </c>
      <c r="N186" s="132" t="s">
        <v>2884</v>
      </c>
      <c r="O186" s="132">
        <v>4240</v>
      </c>
      <c r="P186" s="132" t="s">
        <v>4413</v>
      </c>
      <c r="Q186" s="132" t="s">
        <v>3947</v>
      </c>
      <c r="R186" s="132" t="s">
        <v>809</v>
      </c>
      <c r="S186" s="132">
        <v>1000320</v>
      </c>
      <c r="T186" s="132">
        <v>45</v>
      </c>
      <c r="U186" s="132">
        <v>283</v>
      </c>
      <c r="V186" s="132">
        <v>1</v>
      </c>
      <c r="W186" s="132" t="s">
        <v>1046</v>
      </c>
      <c r="X186" s="132">
        <v>12</v>
      </c>
    </row>
    <row r="187" spans="1:24">
      <c r="A187" s="132">
        <v>186</v>
      </c>
      <c r="B187" s="132">
        <v>40000000929</v>
      </c>
      <c r="C187" s="132">
        <v>64029996000</v>
      </c>
      <c r="D187" s="132" t="s">
        <v>551</v>
      </c>
      <c r="E187" s="132" t="s">
        <v>3682</v>
      </c>
      <c r="F187" s="132">
        <v>67</v>
      </c>
      <c r="G187" s="132" t="s">
        <v>3847</v>
      </c>
      <c r="H187" s="132">
        <v>1</v>
      </c>
      <c r="I187" s="132">
        <v>0.69</v>
      </c>
      <c r="J187" s="132">
        <v>1</v>
      </c>
      <c r="K187" s="132">
        <v>0.91400000000000003</v>
      </c>
      <c r="L187" s="132" t="s">
        <v>123</v>
      </c>
      <c r="M187" s="132">
        <v>902</v>
      </c>
      <c r="N187" s="132" t="s">
        <v>2884</v>
      </c>
      <c r="O187" s="132">
        <v>4240</v>
      </c>
      <c r="P187" s="132" t="s">
        <v>4413</v>
      </c>
      <c r="Q187" s="132" t="s">
        <v>3947</v>
      </c>
      <c r="R187" s="132" t="s">
        <v>809</v>
      </c>
      <c r="S187" s="132">
        <v>1000320</v>
      </c>
      <c r="T187" s="132">
        <v>42</v>
      </c>
      <c r="U187" s="132">
        <v>88</v>
      </c>
      <c r="V187" s="132">
        <v>1</v>
      </c>
      <c r="W187" s="132" t="s">
        <v>1050</v>
      </c>
      <c r="X187" s="132">
        <v>20</v>
      </c>
    </row>
    <row r="188" spans="1:24">
      <c r="A188" s="132">
        <v>187</v>
      </c>
      <c r="B188" s="132">
        <v>40000000928</v>
      </c>
      <c r="C188" s="132">
        <v>64029991000</v>
      </c>
      <c r="D188" s="132" t="s">
        <v>524</v>
      </c>
      <c r="E188" s="132" t="s">
        <v>3681</v>
      </c>
      <c r="F188" s="132">
        <v>66</v>
      </c>
      <c r="G188" s="132" t="s">
        <v>3699</v>
      </c>
      <c r="H188" s="132">
        <v>4</v>
      </c>
      <c r="I188" s="132">
        <v>9.4E-2</v>
      </c>
      <c r="J188" s="132">
        <v>1</v>
      </c>
      <c r="K188" s="132">
        <v>9.4E-2</v>
      </c>
      <c r="L188" s="132" t="s">
        <v>44</v>
      </c>
      <c r="M188" s="132">
        <v>608</v>
      </c>
      <c r="N188" s="132" t="s">
        <v>3915</v>
      </c>
      <c r="O188" s="132">
        <v>7497</v>
      </c>
      <c r="P188" s="132" t="s">
        <v>4420</v>
      </c>
      <c r="Q188" s="132">
        <v>7</v>
      </c>
      <c r="R188" s="132" t="s">
        <v>809</v>
      </c>
      <c r="S188" s="132">
        <v>1000320</v>
      </c>
      <c r="T188" s="132">
        <v>19</v>
      </c>
      <c r="U188" s="132">
        <v>370</v>
      </c>
      <c r="V188" s="132">
        <v>17</v>
      </c>
      <c r="W188" s="132" t="s">
        <v>1107</v>
      </c>
      <c r="X188" s="132">
        <v>1</v>
      </c>
    </row>
    <row r="189" spans="1:24">
      <c r="A189" s="132">
        <v>188</v>
      </c>
      <c r="B189" s="132">
        <v>40000000927</v>
      </c>
      <c r="C189" s="132">
        <v>64052099000</v>
      </c>
      <c r="D189" s="132" t="s">
        <v>852</v>
      </c>
      <c r="E189" s="132" t="s">
        <v>3681</v>
      </c>
      <c r="F189" s="132">
        <v>66</v>
      </c>
      <c r="G189" s="132" t="s">
        <v>3699</v>
      </c>
      <c r="H189" s="132">
        <v>4</v>
      </c>
      <c r="I189" s="132">
        <v>9.4E-2</v>
      </c>
      <c r="J189" s="132">
        <v>1</v>
      </c>
      <c r="K189" s="132">
        <v>9.4E-2</v>
      </c>
      <c r="L189" s="132" t="s">
        <v>44</v>
      </c>
      <c r="M189" s="132">
        <v>608</v>
      </c>
      <c r="N189" s="132" t="s">
        <v>3915</v>
      </c>
      <c r="O189" s="132">
        <v>7497</v>
      </c>
      <c r="P189" s="132" t="s">
        <v>3790</v>
      </c>
      <c r="Q189" s="132">
        <v>25</v>
      </c>
      <c r="R189" s="132" t="s">
        <v>809</v>
      </c>
      <c r="S189" s="132">
        <v>1000320</v>
      </c>
      <c r="T189" s="132">
        <v>19</v>
      </c>
      <c r="U189" s="132">
        <v>370</v>
      </c>
      <c r="V189" s="132">
        <v>1</v>
      </c>
      <c r="W189" s="132" t="s">
        <v>1107</v>
      </c>
      <c r="X189" s="132">
        <v>1</v>
      </c>
    </row>
    <row r="190" spans="1:24">
      <c r="A190" s="132">
        <v>189</v>
      </c>
      <c r="B190" s="132">
        <v>40000000926</v>
      </c>
      <c r="C190" s="132">
        <v>64029991000</v>
      </c>
      <c r="D190" s="132" t="s">
        <v>552</v>
      </c>
      <c r="E190" s="132" t="s">
        <v>3672</v>
      </c>
      <c r="F190" s="132">
        <v>55</v>
      </c>
      <c r="G190" s="132" t="s">
        <v>3656</v>
      </c>
      <c r="H190" s="132">
        <v>3</v>
      </c>
      <c r="I190" s="132">
        <v>9.6000000000000002E-2</v>
      </c>
      <c r="J190" s="132">
        <v>1</v>
      </c>
      <c r="K190" s="132">
        <v>9.6000000000000002E-2</v>
      </c>
      <c r="L190" s="132" t="s">
        <v>44</v>
      </c>
      <c r="M190" s="132">
        <v>608</v>
      </c>
      <c r="N190" s="132" t="s">
        <v>3915</v>
      </c>
      <c r="O190" s="132">
        <v>7497</v>
      </c>
      <c r="P190" s="132" t="s">
        <v>4421</v>
      </c>
      <c r="Q190" s="132" t="s">
        <v>4333</v>
      </c>
      <c r="R190" s="132" t="s">
        <v>809</v>
      </c>
      <c r="S190" s="132">
        <v>1000320</v>
      </c>
      <c r="T190" s="132">
        <v>18</v>
      </c>
      <c r="U190" s="132">
        <v>2</v>
      </c>
      <c r="V190" s="132">
        <v>17</v>
      </c>
      <c r="W190" s="132" t="s">
        <v>1063</v>
      </c>
      <c r="X190" s="132">
        <v>13</v>
      </c>
    </row>
    <row r="191" spans="1:24">
      <c r="A191" s="132">
        <v>190</v>
      </c>
      <c r="B191" s="132">
        <v>40000000925</v>
      </c>
      <c r="C191" s="132">
        <v>64052099000</v>
      </c>
      <c r="D191" s="132" t="s">
        <v>855</v>
      </c>
      <c r="E191" s="132" t="s">
        <v>3672</v>
      </c>
      <c r="F191" s="132">
        <v>55</v>
      </c>
      <c r="G191" s="132" t="s">
        <v>3699</v>
      </c>
      <c r="H191" s="132">
        <v>4</v>
      </c>
      <c r="I191" s="132">
        <v>9.6000000000000002E-2</v>
      </c>
      <c r="J191" s="132">
        <v>1</v>
      </c>
      <c r="K191" s="132">
        <v>9.6000000000000002E-2</v>
      </c>
      <c r="L191" s="132" t="s">
        <v>44</v>
      </c>
      <c r="M191" s="132">
        <v>608</v>
      </c>
      <c r="N191" s="132" t="s">
        <v>3915</v>
      </c>
      <c r="O191" s="132">
        <v>7497</v>
      </c>
      <c r="P191" s="132" t="s">
        <v>4409</v>
      </c>
      <c r="Q191" s="132" t="s">
        <v>4341</v>
      </c>
      <c r="R191" s="132" t="s">
        <v>809</v>
      </c>
      <c r="S191" s="132">
        <v>1000320</v>
      </c>
      <c r="T191" s="132">
        <v>18</v>
      </c>
      <c r="U191" s="132">
        <v>2</v>
      </c>
      <c r="V191" s="132">
        <v>15</v>
      </c>
      <c r="W191" s="132" t="s">
        <v>1038</v>
      </c>
      <c r="X191" s="132">
        <v>5</v>
      </c>
    </row>
    <row r="192" spans="1:24">
      <c r="A192" s="132">
        <v>191</v>
      </c>
      <c r="B192" s="132">
        <v>40000000924</v>
      </c>
      <c r="C192" s="132">
        <v>64041990000</v>
      </c>
      <c r="D192" s="132" t="s">
        <v>935</v>
      </c>
      <c r="E192" s="132" t="s">
        <v>3672</v>
      </c>
      <c r="F192" s="132">
        <v>55</v>
      </c>
      <c r="G192" s="132" t="s">
        <v>3699</v>
      </c>
      <c r="H192" s="132">
        <v>4</v>
      </c>
      <c r="I192" s="132">
        <v>0.108</v>
      </c>
      <c r="J192" s="132">
        <v>1</v>
      </c>
      <c r="K192" s="132">
        <v>0.108</v>
      </c>
      <c r="L192" s="132" t="s">
        <v>44</v>
      </c>
      <c r="M192" s="132">
        <v>608</v>
      </c>
      <c r="N192" s="132" t="s">
        <v>3915</v>
      </c>
      <c r="O192" s="132">
        <v>7497</v>
      </c>
      <c r="P192" s="132" t="s">
        <v>4422</v>
      </c>
      <c r="Q192" s="132" t="s">
        <v>4347</v>
      </c>
      <c r="R192" s="132" t="s">
        <v>809</v>
      </c>
      <c r="S192" s="132">
        <v>1000320</v>
      </c>
      <c r="T192" s="132">
        <v>19</v>
      </c>
      <c r="U192" s="132">
        <v>370</v>
      </c>
      <c r="V192" s="132">
        <v>15</v>
      </c>
      <c r="W192" s="132" t="s">
        <v>1046</v>
      </c>
      <c r="X192" s="132">
        <v>12</v>
      </c>
    </row>
    <row r="193" spans="1:24">
      <c r="A193" s="132">
        <v>192</v>
      </c>
      <c r="B193" s="132">
        <v>40000000923</v>
      </c>
      <c r="C193" s="132">
        <v>64039991000</v>
      </c>
      <c r="D193" s="132" t="s">
        <v>554</v>
      </c>
      <c r="E193" s="132" t="s">
        <v>3681</v>
      </c>
      <c r="F193" s="132">
        <v>66</v>
      </c>
      <c r="G193" s="132" t="s">
        <v>3656</v>
      </c>
      <c r="H193" s="132">
        <v>3</v>
      </c>
      <c r="I193" s="132">
        <v>8.7999999999999995E-2</v>
      </c>
      <c r="J193" s="132">
        <v>1</v>
      </c>
      <c r="K193" s="132">
        <v>8.7999999999999995E-2</v>
      </c>
      <c r="L193" s="132" t="s">
        <v>44</v>
      </c>
      <c r="M193" s="132">
        <v>608</v>
      </c>
      <c r="N193" s="132" t="s">
        <v>3915</v>
      </c>
      <c r="O193" s="132">
        <v>7497</v>
      </c>
      <c r="P193" s="132" t="s">
        <v>3859</v>
      </c>
      <c r="Q193" s="132">
        <v>20</v>
      </c>
      <c r="R193" s="132" t="s">
        <v>809</v>
      </c>
      <c r="S193" s="132">
        <v>1000320</v>
      </c>
      <c r="T193" s="132">
        <v>19</v>
      </c>
      <c r="U193" s="132">
        <v>370</v>
      </c>
      <c r="V193" s="132">
        <v>20</v>
      </c>
      <c r="W193" s="132" t="s">
        <v>936</v>
      </c>
      <c r="X193" s="132">
        <v>22</v>
      </c>
    </row>
    <row r="194" spans="1:24">
      <c r="A194" s="132">
        <v>193</v>
      </c>
      <c r="B194" s="132">
        <v>40000000922</v>
      </c>
      <c r="C194" s="132">
        <v>64039991000</v>
      </c>
      <c r="D194" s="132" t="s">
        <v>554</v>
      </c>
      <c r="E194" s="132" t="s">
        <v>3681</v>
      </c>
      <c r="F194" s="132">
        <v>66</v>
      </c>
      <c r="G194" s="132" t="s">
        <v>3656</v>
      </c>
      <c r="H194" s="132">
        <v>3</v>
      </c>
      <c r="I194" s="132">
        <v>9.8000000000000004E-2</v>
      </c>
      <c r="J194" s="132">
        <v>1</v>
      </c>
      <c r="K194" s="132">
        <v>9.8000000000000004E-2</v>
      </c>
      <c r="L194" s="132" t="s">
        <v>44</v>
      </c>
      <c r="M194" s="132">
        <v>608</v>
      </c>
      <c r="N194" s="132" t="s">
        <v>3915</v>
      </c>
      <c r="O194" s="132">
        <v>7497</v>
      </c>
      <c r="P194" s="132" t="s">
        <v>3859</v>
      </c>
      <c r="Q194" s="132">
        <v>20</v>
      </c>
      <c r="R194" s="132" t="s">
        <v>809</v>
      </c>
      <c r="S194" s="132">
        <v>1000320</v>
      </c>
      <c r="T194" s="132">
        <v>19</v>
      </c>
      <c r="U194" s="132">
        <v>370</v>
      </c>
      <c r="V194" s="132">
        <v>1</v>
      </c>
      <c r="W194" s="132" t="s">
        <v>1046</v>
      </c>
      <c r="X194" s="132">
        <v>12</v>
      </c>
    </row>
    <row r="195" spans="1:24">
      <c r="A195" s="132">
        <v>194</v>
      </c>
      <c r="B195" s="132">
        <v>40000000921</v>
      </c>
      <c r="C195" s="132">
        <v>64052099000</v>
      </c>
      <c r="D195" s="132" t="s">
        <v>852</v>
      </c>
      <c r="E195" s="132" t="s">
        <v>3681</v>
      </c>
      <c r="F195" s="132">
        <v>66</v>
      </c>
      <c r="G195" s="132" t="s">
        <v>3699</v>
      </c>
      <c r="H195" s="132">
        <v>4</v>
      </c>
      <c r="I195" s="132">
        <v>0.1</v>
      </c>
      <c r="J195" s="132">
        <v>1</v>
      </c>
      <c r="K195" s="132">
        <v>0.1</v>
      </c>
      <c r="L195" s="132" t="s">
        <v>44</v>
      </c>
      <c r="M195" s="132">
        <v>608</v>
      </c>
      <c r="N195" s="132" t="s">
        <v>3915</v>
      </c>
      <c r="O195" s="132">
        <v>7497</v>
      </c>
      <c r="P195" s="132" t="s">
        <v>3790</v>
      </c>
      <c r="Q195" s="132">
        <v>25</v>
      </c>
      <c r="R195" s="132" t="s">
        <v>809</v>
      </c>
      <c r="S195" s="132">
        <v>1000320</v>
      </c>
      <c r="T195" s="132">
        <v>19</v>
      </c>
      <c r="U195" s="132">
        <v>370</v>
      </c>
      <c r="V195" s="132">
        <v>1</v>
      </c>
      <c r="W195" s="132" t="s">
        <v>1063</v>
      </c>
      <c r="X195" s="132">
        <v>13</v>
      </c>
    </row>
    <row r="196" spans="1:24">
      <c r="A196" s="132">
        <v>195</v>
      </c>
      <c r="B196" s="132">
        <v>40000000920</v>
      </c>
      <c r="C196" s="132">
        <v>64039118000</v>
      </c>
      <c r="D196" s="132" t="s">
        <v>891</v>
      </c>
      <c r="E196" s="132" t="s">
        <v>4415</v>
      </c>
      <c r="F196" s="132">
        <v>470</v>
      </c>
      <c r="G196" s="132" t="s">
        <v>3848</v>
      </c>
      <c r="H196" s="132">
        <v>2</v>
      </c>
      <c r="I196" s="132">
        <v>1.024</v>
      </c>
      <c r="J196" s="132">
        <v>1</v>
      </c>
      <c r="K196" s="132">
        <v>1.526</v>
      </c>
      <c r="L196" s="132" t="s">
        <v>26</v>
      </c>
      <c r="M196" s="132">
        <v>882</v>
      </c>
      <c r="N196" s="132" t="s">
        <v>3915</v>
      </c>
      <c r="O196" s="132">
        <v>7497</v>
      </c>
      <c r="P196" s="132" t="s">
        <v>4418</v>
      </c>
      <c r="Q196" s="132" t="s">
        <v>4343</v>
      </c>
      <c r="R196" s="132" t="s">
        <v>809</v>
      </c>
      <c r="S196" s="132">
        <v>1000320</v>
      </c>
      <c r="T196" s="132">
        <v>41</v>
      </c>
      <c r="U196" s="132">
        <v>288</v>
      </c>
      <c r="V196" s="132">
        <v>1</v>
      </c>
      <c r="W196" s="132" t="s">
        <v>1107</v>
      </c>
      <c r="X196" s="132">
        <v>1</v>
      </c>
    </row>
    <row r="197" spans="1:24">
      <c r="A197" s="132">
        <v>196</v>
      </c>
      <c r="B197" s="132">
        <v>40000000919</v>
      </c>
      <c r="C197" s="132">
        <v>64029998000</v>
      </c>
      <c r="D197" s="132" t="s">
        <v>516</v>
      </c>
      <c r="E197" s="132" t="s">
        <v>3682</v>
      </c>
      <c r="F197" s="132">
        <v>67</v>
      </c>
      <c r="G197" s="132" t="s">
        <v>3848</v>
      </c>
      <c r="H197" s="132">
        <v>2</v>
      </c>
      <c r="I197" s="132">
        <v>0.97599999999999998</v>
      </c>
      <c r="J197" s="132">
        <v>1</v>
      </c>
      <c r="K197" s="132">
        <v>1.1779999999999999</v>
      </c>
      <c r="L197" s="132" t="s">
        <v>17</v>
      </c>
      <c r="M197" s="132">
        <v>254</v>
      </c>
      <c r="N197" s="132" t="s">
        <v>3915</v>
      </c>
      <c r="O197" s="132">
        <v>7497</v>
      </c>
      <c r="P197" s="132" t="s">
        <v>4413</v>
      </c>
      <c r="Q197" s="132" t="s">
        <v>3947</v>
      </c>
      <c r="R197" s="132" t="s">
        <v>809</v>
      </c>
      <c r="S197" s="132">
        <v>1000320</v>
      </c>
      <c r="T197" s="132">
        <v>42</v>
      </c>
      <c r="U197" s="132">
        <v>88</v>
      </c>
      <c r="V197" s="132">
        <v>1</v>
      </c>
      <c r="W197" s="132" t="s">
        <v>1050</v>
      </c>
      <c r="X197" s="132">
        <v>20</v>
      </c>
    </row>
    <row r="198" spans="1:24">
      <c r="A198" s="132">
        <v>197</v>
      </c>
      <c r="B198" s="132">
        <v>40000000918</v>
      </c>
      <c r="C198" s="132">
        <v>64041990000</v>
      </c>
      <c r="D198" s="132" t="s">
        <v>893</v>
      </c>
      <c r="E198" s="132" t="s">
        <v>3682</v>
      </c>
      <c r="F198" s="132">
        <v>67</v>
      </c>
      <c r="G198" s="132" t="s">
        <v>3656</v>
      </c>
      <c r="H198" s="132">
        <v>3</v>
      </c>
      <c r="I198" s="132">
        <v>0.57199999999999995</v>
      </c>
      <c r="J198" s="132">
        <v>1</v>
      </c>
      <c r="K198" s="132">
        <v>0.746</v>
      </c>
      <c r="L198" s="132" t="s">
        <v>131</v>
      </c>
      <c r="M198" s="132">
        <v>42</v>
      </c>
      <c r="N198" s="132" t="s">
        <v>3915</v>
      </c>
      <c r="O198" s="132">
        <v>7497</v>
      </c>
      <c r="P198" s="132" t="s">
        <v>4405</v>
      </c>
      <c r="Q198" s="132" t="s">
        <v>4338</v>
      </c>
      <c r="R198" s="132" t="s">
        <v>809</v>
      </c>
      <c r="S198" s="132">
        <v>1000320</v>
      </c>
      <c r="T198" s="132">
        <v>33</v>
      </c>
      <c r="U198" s="132">
        <v>243</v>
      </c>
      <c r="V198" s="132">
        <v>1</v>
      </c>
      <c r="W198" s="132" t="s">
        <v>1063</v>
      </c>
      <c r="X198" s="132">
        <v>13</v>
      </c>
    </row>
    <row r="199" spans="1:24">
      <c r="A199" s="132">
        <v>198</v>
      </c>
      <c r="B199" s="132">
        <v>40000000917</v>
      </c>
      <c r="C199" s="132">
        <v>64041990000</v>
      </c>
      <c r="D199" s="132" t="s">
        <v>937</v>
      </c>
      <c r="E199" s="132" t="s">
        <v>3672</v>
      </c>
      <c r="F199" s="132">
        <v>55</v>
      </c>
      <c r="G199" s="132" t="s">
        <v>3848</v>
      </c>
      <c r="H199" s="132">
        <v>2</v>
      </c>
      <c r="I199" s="132">
        <v>0.83199999999999996</v>
      </c>
      <c r="J199" s="132">
        <v>1</v>
      </c>
      <c r="K199" s="132">
        <v>1.1060000000000001</v>
      </c>
      <c r="L199" s="132" t="s">
        <v>133</v>
      </c>
      <c r="M199" s="132">
        <v>889</v>
      </c>
      <c r="N199" s="132" t="s">
        <v>3915</v>
      </c>
      <c r="O199" s="132">
        <v>7497</v>
      </c>
      <c r="P199" s="132" t="s">
        <v>3963</v>
      </c>
      <c r="Q199" s="132" t="s">
        <v>3939</v>
      </c>
      <c r="R199" s="132" t="s">
        <v>809</v>
      </c>
      <c r="S199" s="132">
        <v>1000320</v>
      </c>
      <c r="T199" s="132">
        <v>41</v>
      </c>
      <c r="U199" s="132">
        <v>288</v>
      </c>
      <c r="V199" s="132">
        <v>1</v>
      </c>
      <c r="W199" s="132" t="s">
        <v>1107</v>
      </c>
      <c r="X199" s="132">
        <v>1</v>
      </c>
    </row>
    <row r="200" spans="1:24">
      <c r="A200" s="132">
        <v>199</v>
      </c>
      <c r="B200" s="132">
        <v>40000000916</v>
      </c>
      <c r="C200" s="132">
        <v>64039998000</v>
      </c>
      <c r="D200" s="132" t="s">
        <v>557</v>
      </c>
      <c r="E200" s="132" t="s">
        <v>3682</v>
      </c>
      <c r="F200" s="132">
        <v>67</v>
      </c>
      <c r="G200" s="132" t="s">
        <v>3848</v>
      </c>
      <c r="H200" s="132">
        <v>2</v>
      </c>
      <c r="I200" s="132">
        <v>0.878</v>
      </c>
      <c r="J200" s="132">
        <v>1</v>
      </c>
      <c r="K200" s="132">
        <v>1.0620000000000001</v>
      </c>
      <c r="L200" s="132" t="s">
        <v>4316</v>
      </c>
      <c r="M200" s="132">
        <v>46</v>
      </c>
      <c r="N200" s="132" t="s">
        <v>3915</v>
      </c>
      <c r="O200" s="132">
        <v>7497</v>
      </c>
      <c r="P200" s="132" t="s">
        <v>4418</v>
      </c>
      <c r="Q200" s="132" t="s">
        <v>4343</v>
      </c>
      <c r="R200" s="132" t="s">
        <v>809</v>
      </c>
      <c r="S200" s="132">
        <v>1000320</v>
      </c>
      <c r="T200" s="132">
        <v>39</v>
      </c>
      <c r="U200" s="132">
        <v>275</v>
      </c>
      <c r="V200" s="132">
        <v>1</v>
      </c>
      <c r="W200" s="132" t="s">
        <v>1046</v>
      </c>
      <c r="X200" s="132">
        <v>12</v>
      </c>
    </row>
    <row r="201" spans="1:24">
      <c r="A201" s="132">
        <v>200</v>
      </c>
      <c r="B201" s="132">
        <v>40000000915</v>
      </c>
      <c r="C201" s="132">
        <v>64041990000</v>
      </c>
      <c r="D201" s="132" t="s">
        <v>899</v>
      </c>
      <c r="E201" s="132" t="s">
        <v>3682</v>
      </c>
      <c r="F201" s="132">
        <v>67</v>
      </c>
      <c r="G201" s="132" t="s">
        <v>3847</v>
      </c>
      <c r="H201" s="132">
        <v>1</v>
      </c>
      <c r="I201" s="132">
        <v>0.57599999999999996</v>
      </c>
      <c r="J201" s="132">
        <v>1</v>
      </c>
      <c r="K201" s="132">
        <v>0.78400000000000003</v>
      </c>
      <c r="L201" s="132" t="s">
        <v>75</v>
      </c>
      <c r="M201" s="132">
        <v>884</v>
      </c>
      <c r="N201" s="132" t="s">
        <v>3915</v>
      </c>
      <c r="O201" s="132">
        <v>7497</v>
      </c>
      <c r="P201" s="132" t="s">
        <v>4405</v>
      </c>
      <c r="Q201" s="132" t="s">
        <v>4338</v>
      </c>
      <c r="R201" s="132" t="s">
        <v>809</v>
      </c>
      <c r="S201" s="132">
        <v>1000320</v>
      </c>
      <c r="T201" s="132">
        <v>41</v>
      </c>
      <c r="U201" s="132">
        <v>288</v>
      </c>
      <c r="V201" s="132">
        <v>1</v>
      </c>
      <c r="W201" s="132" t="s">
        <v>1050</v>
      </c>
      <c r="X201" s="132">
        <v>20</v>
      </c>
    </row>
    <row r="202" spans="1:24">
      <c r="A202" s="132">
        <v>201</v>
      </c>
      <c r="B202" s="132">
        <v>40000000914</v>
      </c>
      <c r="C202" s="132">
        <v>64041990000</v>
      </c>
      <c r="D202" s="132" t="s">
        <v>938</v>
      </c>
      <c r="E202" s="132" t="s">
        <v>3682</v>
      </c>
      <c r="F202" s="132">
        <v>67</v>
      </c>
      <c r="G202" s="132" t="s">
        <v>457</v>
      </c>
      <c r="H202" s="132">
        <v>5</v>
      </c>
      <c r="I202" s="132">
        <v>0.54200000000000004</v>
      </c>
      <c r="J202" s="132">
        <v>1</v>
      </c>
      <c r="K202" s="132">
        <v>0.76400000000000001</v>
      </c>
      <c r="L202" s="132" t="s">
        <v>135</v>
      </c>
      <c r="M202" s="132">
        <v>897</v>
      </c>
      <c r="N202" s="132" t="s">
        <v>424</v>
      </c>
      <c r="O202" s="132">
        <v>7579</v>
      </c>
      <c r="P202" s="132" t="s">
        <v>4405</v>
      </c>
      <c r="Q202" s="132" t="s">
        <v>4338</v>
      </c>
      <c r="R202" s="132" t="s">
        <v>809</v>
      </c>
      <c r="S202" s="132">
        <v>1000320</v>
      </c>
      <c r="T202" s="132">
        <v>37</v>
      </c>
      <c r="U202" s="132">
        <v>282</v>
      </c>
      <c r="V202" s="132">
        <v>1</v>
      </c>
      <c r="W202" s="132" t="s">
        <v>1050</v>
      </c>
      <c r="X202" s="132">
        <v>20</v>
      </c>
    </row>
    <row r="203" spans="1:24">
      <c r="A203" s="132">
        <v>202</v>
      </c>
      <c r="B203" s="132">
        <v>40000000913</v>
      </c>
      <c r="C203" s="132">
        <v>64039991000</v>
      </c>
      <c r="D203" s="132" t="s">
        <v>554</v>
      </c>
      <c r="E203" s="132" t="s">
        <v>3681</v>
      </c>
      <c r="F203" s="132">
        <v>66</v>
      </c>
      <c r="G203" s="132" t="s">
        <v>3656</v>
      </c>
      <c r="H203" s="132">
        <v>3</v>
      </c>
      <c r="I203" s="132">
        <v>0.34799999999999998</v>
      </c>
      <c r="J203" s="132">
        <v>1</v>
      </c>
      <c r="K203" s="132">
        <v>0.45400000000000001</v>
      </c>
      <c r="L203" s="132" t="s">
        <v>136</v>
      </c>
      <c r="M203" s="132">
        <v>324</v>
      </c>
      <c r="N203" s="132" t="s">
        <v>3915</v>
      </c>
      <c r="O203" s="132">
        <v>7497</v>
      </c>
      <c r="P203" s="132" t="s">
        <v>4418</v>
      </c>
      <c r="Q203" s="132" t="s">
        <v>4343</v>
      </c>
      <c r="R203" s="132" t="s">
        <v>809</v>
      </c>
      <c r="S203" s="132">
        <v>1000320</v>
      </c>
      <c r="T203" s="132">
        <v>33</v>
      </c>
      <c r="U203" s="132">
        <v>243</v>
      </c>
      <c r="V203" s="132">
        <v>1</v>
      </c>
      <c r="W203" s="132" t="s">
        <v>1048</v>
      </c>
      <c r="X203" s="132">
        <v>4</v>
      </c>
    </row>
    <row r="204" spans="1:24">
      <c r="A204" s="132">
        <v>203</v>
      </c>
      <c r="B204" s="132">
        <v>40000000912</v>
      </c>
      <c r="C204" s="132">
        <v>64029998000</v>
      </c>
      <c r="D204" s="132" t="s">
        <v>885</v>
      </c>
      <c r="E204" s="132" t="s">
        <v>3682</v>
      </c>
      <c r="F204" s="132">
        <v>67</v>
      </c>
      <c r="G204" s="132" t="s">
        <v>3848</v>
      </c>
      <c r="H204" s="132">
        <v>2</v>
      </c>
      <c r="I204" s="132">
        <v>0.624</v>
      </c>
      <c r="J204" s="132">
        <v>1</v>
      </c>
      <c r="K204" s="132">
        <v>0.8</v>
      </c>
      <c r="L204" s="132" t="s">
        <v>51</v>
      </c>
      <c r="M204" s="132">
        <v>28</v>
      </c>
      <c r="N204" s="132" t="s">
        <v>3915</v>
      </c>
      <c r="O204" s="132">
        <v>7497</v>
      </c>
      <c r="P204" s="132" t="s">
        <v>3965</v>
      </c>
      <c r="Q204" s="132" t="s">
        <v>3942</v>
      </c>
      <c r="R204" s="132" t="s">
        <v>809</v>
      </c>
      <c r="S204" s="132">
        <v>1000320</v>
      </c>
      <c r="T204" s="132">
        <v>40</v>
      </c>
      <c r="U204" s="132">
        <v>79</v>
      </c>
      <c r="V204" s="132">
        <v>1</v>
      </c>
      <c r="W204" s="132" t="s">
        <v>1063</v>
      </c>
      <c r="X204" s="132">
        <v>13</v>
      </c>
    </row>
    <row r="205" spans="1:24">
      <c r="A205" s="132">
        <v>204</v>
      </c>
      <c r="B205" s="132">
        <v>40000000911</v>
      </c>
      <c r="C205" s="132">
        <v>64041990000</v>
      </c>
      <c r="D205" s="132" t="s">
        <v>899</v>
      </c>
      <c r="E205" s="132" t="s">
        <v>3682</v>
      </c>
      <c r="F205" s="132">
        <v>67</v>
      </c>
      <c r="G205" s="132" t="s">
        <v>3699</v>
      </c>
      <c r="H205" s="132">
        <v>4</v>
      </c>
      <c r="I205" s="132">
        <v>0.20399999999999999</v>
      </c>
      <c r="J205" s="132">
        <v>1</v>
      </c>
      <c r="K205" s="132">
        <v>0.31</v>
      </c>
      <c r="L205" s="132" t="s">
        <v>44</v>
      </c>
      <c r="M205" s="132">
        <v>608</v>
      </c>
      <c r="N205" s="132" t="s">
        <v>3915</v>
      </c>
      <c r="O205" s="132">
        <v>7497</v>
      </c>
      <c r="P205" s="132" t="s">
        <v>4405</v>
      </c>
      <c r="Q205" s="132" t="s">
        <v>4338</v>
      </c>
      <c r="R205" s="132" t="s">
        <v>809</v>
      </c>
      <c r="S205" s="132">
        <v>1000320</v>
      </c>
      <c r="T205" s="132">
        <v>21</v>
      </c>
      <c r="U205" s="132">
        <v>549</v>
      </c>
      <c r="V205" s="132">
        <v>40</v>
      </c>
      <c r="W205" s="132" t="s">
        <v>1038</v>
      </c>
      <c r="X205" s="132">
        <v>5</v>
      </c>
    </row>
    <row r="206" spans="1:24">
      <c r="A206" s="132">
        <v>205</v>
      </c>
      <c r="B206" s="132">
        <v>40000000907</v>
      </c>
      <c r="C206" s="132">
        <v>64041990000</v>
      </c>
      <c r="D206" s="132" t="s">
        <v>893</v>
      </c>
      <c r="E206" s="132" t="s">
        <v>3682</v>
      </c>
      <c r="F206" s="132">
        <v>67</v>
      </c>
      <c r="G206" s="132" t="s">
        <v>3656</v>
      </c>
      <c r="H206" s="132">
        <v>3</v>
      </c>
      <c r="I206" s="132">
        <v>0.184</v>
      </c>
      <c r="J206" s="132">
        <v>1</v>
      </c>
      <c r="K206" s="132">
        <v>0.28799999999999998</v>
      </c>
      <c r="L206" s="132" t="s">
        <v>44</v>
      </c>
      <c r="M206" s="132">
        <v>608</v>
      </c>
      <c r="N206" s="132" t="s">
        <v>3915</v>
      </c>
      <c r="O206" s="132">
        <v>7497</v>
      </c>
      <c r="P206" s="132" t="s">
        <v>4423</v>
      </c>
      <c r="Q206" s="132" t="s">
        <v>4338</v>
      </c>
      <c r="R206" s="132" t="s">
        <v>809</v>
      </c>
      <c r="S206" s="132">
        <v>1000320</v>
      </c>
      <c r="T206" s="132">
        <v>20</v>
      </c>
      <c r="U206" s="132">
        <v>13</v>
      </c>
      <c r="V206" s="132">
        <v>40</v>
      </c>
      <c r="W206" s="132" t="s">
        <v>1038</v>
      </c>
      <c r="X206" s="132">
        <v>5</v>
      </c>
    </row>
    <row r="207" spans="1:24">
      <c r="A207" s="132">
        <v>206</v>
      </c>
      <c r="B207" s="132">
        <v>40000000910</v>
      </c>
      <c r="C207" s="132">
        <v>64041990000</v>
      </c>
      <c r="D207" s="132" t="s">
        <v>940</v>
      </c>
      <c r="E207" s="132" t="s">
        <v>3682</v>
      </c>
      <c r="F207" s="132">
        <v>67</v>
      </c>
      <c r="G207" s="132" t="s">
        <v>3699</v>
      </c>
      <c r="H207" s="132">
        <v>4</v>
      </c>
      <c r="I207" s="132">
        <v>0.29399999999999998</v>
      </c>
      <c r="J207" s="132">
        <v>1</v>
      </c>
      <c r="K207" s="132">
        <v>0.41599999999999998</v>
      </c>
      <c r="L207" s="132" t="s">
        <v>44</v>
      </c>
      <c r="M207" s="132">
        <v>608</v>
      </c>
      <c r="N207" s="132" t="s">
        <v>3915</v>
      </c>
      <c r="O207" s="132">
        <v>7497</v>
      </c>
      <c r="P207" s="132" t="s">
        <v>4405</v>
      </c>
      <c r="Q207" s="132" t="s">
        <v>4338</v>
      </c>
      <c r="R207" s="132" t="s">
        <v>809</v>
      </c>
      <c r="S207" s="132">
        <v>1000320</v>
      </c>
      <c r="T207" s="132">
        <v>26</v>
      </c>
      <c r="U207" s="132">
        <v>484</v>
      </c>
      <c r="V207" s="132">
        <v>30</v>
      </c>
      <c r="W207" s="132" t="s">
        <v>1053</v>
      </c>
      <c r="X207" s="132">
        <v>17</v>
      </c>
    </row>
    <row r="208" spans="1:24">
      <c r="A208" s="132">
        <v>207</v>
      </c>
      <c r="B208" s="132">
        <v>40000000909</v>
      </c>
      <c r="C208" s="132">
        <v>64041990000</v>
      </c>
      <c r="D208" s="132" t="s">
        <v>941</v>
      </c>
      <c r="E208" s="132" t="s">
        <v>3681</v>
      </c>
      <c r="F208" s="132">
        <v>66</v>
      </c>
      <c r="G208" s="132" t="s">
        <v>3656</v>
      </c>
      <c r="H208" s="132">
        <v>3</v>
      </c>
      <c r="I208" s="132">
        <v>8.5999999999999993E-2</v>
      </c>
      <c r="J208" s="132">
        <v>1</v>
      </c>
      <c r="K208" s="132">
        <v>0.186</v>
      </c>
      <c r="L208" s="132" t="s">
        <v>44</v>
      </c>
      <c r="M208" s="132">
        <v>608</v>
      </c>
      <c r="N208" s="132" t="s">
        <v>3915</v>
      </c>
      <c r="O208" s="132">
        <v>7497</v>
      </c>
      <c r="P208" s="132" t="s">
        <v>4405</v>
      </c>
      <c r="Q208" s="132" t="s">
        <v>4338</v>
      </c>
      <c r="R208" s="132" t="s">
        <v>809</v>
      </c>
      <c r="S208" s="132">
        <v>1000320</v>
      </c>
      <c r="T208" s="132">
        <v>19</v>
      </c>
      <c r="U208" s="132">
        <v>370</v>
      </c>
      <c r="V208" s="132">
        <v>1</v>
      </c>
      <c r="W208" s="132" t="s">
        <v>936</v>
      </c>
      <c r="X208" s="132">
        <v>22</v>
      </c>
    </row>
    <row r="209" spans="1:24">
      <c r="A209" s="132">
        <v>208</v>
      </c>
      <c r="B209" s="132">
        <v>40000000908</v>
      </c>
      <c r="C209" s="132">
        <v>64039991000</v>
      </c>
      <c r="D209" s="132" t="s">
        <v>554</v>
      </c>
      <c r="E209" s="132" t="s">
        <v>3681</v>
      </c>
      <c r="F209" s="132">
        <v>66</v>
      </c>
      <c r="G209" s="132" t="s">
        <v>3656</v>
      </c>
      <c r="H209" s="132">
        <v>3</v>
      </c>
      <c r="I209" s="132">
        <v>0.106</v>
      </c>
      <c r="J209" s="132">
        <v>1</v>
      </c>
      <c r="K209" s="132">
        <v>0.20799999999999999</v>
      </c>
      <c r="L209" s="132" t="s">
        <v>44</v>
      </c>
      <c r="M209" s="132">
        <v>608</v>
      </c>
      <c r="N209" s="132" t="s">
        <v>3915</v>
      </c>
      <c r="O209" s="132">
        <v>7497</v>
      </c>
      <c r="P209" s="132" t="s">
        <v>4418</v>
      </c>
      <c r="Q209" s="132" t="s">
        <v>4343</v>
      </c>
      <c r="R209" s="132" t="s">
        <v>809</v>
      </c>
      <c r="S209" s="132">
        <v>1000320</v>
      </c>
      <c r="T209" s="132">
        <v>19</v>
      </c>
      <c r="U209" s="132">
        <v>370</v>
      </c>
      <c r="V209" s="132">
        <v>43</v>
      </c>
      <c r="W209" s="132" t="s">
        <v>1107</v>
      </c>
      <c r="X209" s="132">
        <v>1</v>
      </c>
    </row>
    <row r="210" spans="1:24">
      <c r="A210" s="132">
        <v>209</v>
      </c>
      <c r="B210" s="132">
        <v>40000000906</v>
      </c>
      <c r="C210" s="132">
        <v>64041990000</v>
      </c>
      <c r="D210" s="132" t="s">
        <v>941</v>
      </c>
      <c r="E210" s="132" t="s">
        <v>3681</v>
      </c>
      <c r="F210" s="132">
        <v>66</v>
      </c>
      <c r="G210" s="132" t="s">
        <v>3656</v>
      </c>
      <c r="H210" s="132">
        <v>3</v>
      </c>
      <c r="I210" s="132">
        <v>0.216</v>
      </c>
      <c r="J210" s="132">
        <v>1</v>
      </c>
      <c r="K210" s="132">
        <v>0.34200000000000003</v>
      </c>
      <c r="L210" s="132" t="s">
        <v>44</v>
      </c>
      <c r="M210" s="132">
        <v>608</v>
      </c>
      <c r="N210" s="132" t="s">
        <v>3915</v>
      </c>
      <c r="O210" s="132">
        <v>7497</v>
      </c>
      <c r="P210" s="132" t="s">
        <v>4405</v>
      </c>
      <c r="Q210" s="132" t="s">
        <v>4338</v>
      </c>
      <c r="R210" s="132" t="s">
        <v>809</v>
      </c>
      <c r="S210" s="132">
        <v>1000320</v>
      </c>
      <c r="T210" s="132">
        <v>31</v>
      </c>
      <c r="U210" s="132">
        <v>140</v>
      </c>
      <c r="V210" s="132">
        <v>1</v>
      </c>
      <c r="W210" s="132" t="s">
        <v>1038</v>
      </c>
      <c r="X210" s="132">
        <v>5</v>
      </c>
    </row>
    <row r="211" spans="1:24">
      <c r="A211" s="132">
        <v>210</v>
      </c>
      <c r="B211" s="132">
        <v>40000000905</v>
      </c>
      <c r="C211" s="132">
        <v>64039991000</v>
      </c>
      <c r="D211" s="132" t="s">
        <v>554</v>
      </c>
      <c r="E211" s="132" t="s">
        <v>3681</v>
      </c>
      <c r="F211" s="132">
        <v>66</v>
      </c>
      <c r="G211" s="132" t="s">
        <v>3656</v>
      </c>
      <c r="H211" s="132">
        <v>3</v>
      </c>
      <c r="I211" s="132">
        <v>0.16</v>
      </c>
      <c r="J211" s="132">
        <v>1</v>
      </c>
      <c r="K211" s="132">
        <v>0.25600000000000001</v>
      </c>
      <c r="L211" s="132" t="s">
        <v>44</v>
      </c>
      <c r="M211" s="132">
        <v>608</v>
      </c>
      <c r="N211" s="132" t="s">
        <v>3915</v>
      </c>
      <c r="O211" s="132">
        <v>7497</v>
      </c>
      <c r="P211" s="132" t="s">
        <v>4416</v>
      </c>
      <c r="Q211" s="132" t="s">
        <v>4343</v>
      </c>
      <c r="R211" s="132" t="s">
        <v>809</v>
      </c>
      <c r="S211" s="132">
        <v>1000320</v>
      </c>
      <c r="T211" s="132">
        <v>19</v>
      </c>
      <c r="U211" s="132">
        <v>370</v>
      </c>
      <c r="V211" s="132">
        <v>40</v>
      </c>
      <c r="W211" s="132" t="s">
        <v>1053</v>
      </c>
      <c r="X211" s="132">
        <v>17</v>
      </c>
    </row>
    <row r="212" spans="1:24">
      <c r="A212" s="132">
        <v>211</v>
      </c>
      <c r="B212" s="132">
        <v>40000000904</v>
      </c>
      <c r="C212" s="132" t="s">
        <v>560</v>
      </c>
      <c r="D212" s="132" t="s">
        <v>561</v>
      </c>
      <c r="E212" s="132" t="s">
        <v>3950</v>
      </c>
      <c r="F212" s="132">
        <v>339</v>
      </c>
      <c r="G212" s="132" t="s">
        <v>3848</v>
      </c>
      <c r="H212" s="132">
        <v>2</v>
      </c>
      <c r="I212" s="132">
        <v>8.5999999999999993E-2</v>
      </c>
      <c r="J212" s="132">
        <v>1</v>
      </c>
      <c r="K212" s="132">
        <v>8.5999999999999993E-2</v>
      </c>
      <c r="L212" s="132" t="s">
        <v>4314</v>
      </c>
      <c r="M212" s="132">
        <v>880</v>
      </c>
      <c r="N212" s="132" t="s">
        <v>468</v>
      </c>
      <c r="O212" s="132">
        <v>1760</v>
      </c>
      <c r="P212" s="132" t="s">
        <v>3867</v>
      </c>
      <c r="Q212" s="132">
        <v>36</v>
      </c>
      <c r="R212" s="132" t="s">
        <v>809</v>
      </c>
      <c r="S212" s="132">
        <v>1000320</v>
      </c>
      <c r="T212" s="132">
        <v>0</v>
      </c>
      <c r="U212" s="132">
        <v>4</v>
      </c>
      <c r="V212" s="132">
        <v>1</v>
      </c>
      <c r="W212" s="132" t="s">
        <v>3916</v>
      </c>
      <c r="X212" s="132">
        <v>10</v>
      </c>
    </row>
    <row r="213" spans="1:24">
      <c r="A213" s="132">
        <v>212</v>
      </c>
      <c r="B213" s="132">
        <v>40000000903</v>
      </c>
      <c r="C213" s="132">
        <v>61091000000</v>
      </c>
      <c r="D213" s="132" t="s">
        <v>856</v>
      </c>
      <c r="E213" s="132" t="s">
        <v>453</v>
      </c>
      <c r="F213" s="132">
        <v>73</v>
      </c>
      <c r="G213" s="132" t="s">
        <v>3848</v>
      </c>
      <c r="H213" s="132">
        <v>2</v>
      </c>
      <c r="I213" s="132">
        <v>0.12</v>
      </c>
      <c r="J213" s="132">
        <v>1</v>
      </c>
      <c r="K213" s="132">
        <v>0.12</v>
      </c>
      <c r="L213" s="132" t="s">
        <v>3574</v>
      </c>
      <c r="M213" s="132">
        <v>767</v>
      </c>
      <c r="N213" s="132" t="s">
        <v>440</v>
      </c>
      <c r="O213" s="132">
        <v>7485</v>
      </c>
      <c r="P213" s="132" t="s">
        <v>439</v>
      </c>
      <c r="Q213" s="132">
        <v>9</v>
      </c>
      <c r="R213" s="132" t="s">
        <v>809</v>
      </c>
      <c r="S213" s="132">
        <v>1000320</v>
      </c>
      <c r="T213" s="132" t="s">
        <v>828</v>
      </c>
      <c r="U213" s="132">
        <v>124</v>
      </c>
      <c r="V213" s="132">
        <v>1</v>
      </c>
      <c r="W213" s="132" t="s">
        <v>1046</v>
      </c>
      <c r="X213" s="132">
        <v>12</v>
      </c>
    </row>
    <row r="214" spans="1:24">
      <c r="A214" s="132">
        <v>213</v>
      </c>
      <c r="B214" s="132">
        <v>40000000902</v>
      </c>
      <c r="C214" s="132">
        <v>61112090000</v>
      </c>
      <c r="D214" s="132" t="s">
        <v>562</v>
      </c>
      <c r="E214" s="132" t="s">
        <v>458</v>
      </c>
      <c r="F214" s="132">
        <v>15</v>
      </c>
      <c r="G214" s="132" t="s">
        <v>4309</v>
      </c>
      <c r="H214" s="132">
        <v>7</v>
      </c>
      <c r="I214" s="132">
        <v>6.8000000000000005E-2</v>
      </c>
      <c r="J214" s="132">
        <v>1</v>
      </c>
      <c r="K214" s="132">
        <v>6.8000000000000005E-2</v>
      </c>
      <c r="L214" s="132" t="s">
        <v>44</v>
      </c>
      <c r="M214" s="132">
        <v>608</v>
      </c>
      <c r="N214" s="132" t="s">
        <v>428</v>
      </c>
      <c r="O214" s="132">
        <v>7505</v>
      </c>
      <c r="P214" s="132" t="s">
        <v>439</v>
      </c>
      <c r="Q214" s="132">
        <v>9</v>
      </c>
      <c r="R214" s="132" t="s">
        <v>809</v>
      </c>
      <c r="S214" s="132">
        <v>1000320</v>
      </c>
      <c r="T214" s="132" t="s">
        <v>943</v>
      </c>
      <c r="U214" s="132">
        <v>668</v>
      </c>
      <c r="V214" s="132">
        <v>1</v>
      </c>
      <c r="W214" s="132" t="s">
        <v>1046</v>
      </c>
      <c r="X214" s="132">
        <v>12</v>
      </c>
    </row>
    <row r="215" spans="1:24">
      <c r="A215" s="132">
        <v>214</v>
      </c>
      <c r="B215" s="132">
        <v>40000000901</v>
      </c>
      <c r="C215" s="132">
        <v>61091000000</v>
      </c>
      <c r="D215" s="132" t="s">
        <v>856</v>
      </c>
      <c r="E215" s="132" t="s">
        <v>453</v>
      </c>
      <c r="F215" s="132">
        <v>73</v>
      </c>
      <c r="G215" s="132" t="s">
        <v>3848</v>
      </c>
      <c r="H215" s="132">
        <v>2</v>
      </c>
      <c r="I215" s="132">
        <v>0.11</v>
      </c>
      <c r="J215" s="132">
        <v>1</v>
      </c>
      <c r="K215" s="132">
        <v>0.11</v>
      </c>
      <c r="L215" s="132" t="s">
        <v>3574</v>
      </c>
      <c r="M215" s="132">
        <v>767</v>
      </c>
      <c r="N215" s="132" t="s">
        <v>440</v>
      </c>
      <c r="O215" s="132">
        <v>7485</v>
      </c>
      <c r="P215" s="132" t="s">
        <v>439</v>
      </c>
      <c r="Q215" s="132">
        <v>9</v>
      </c>
      <c r="R215" s="132" t="s">
        <v>809</v>
      </c>
      <c r="S215" s="132">
        <v>1000320</v>
      </c>
      <c r="T215" s="132" t="s">
        <v>810</v>
      </c>
      <c r="U215" s="132">
        <v>122</v>
      </c>
      <c r="V215" s="132">
        <v>1</v>
      </c>
      <c r="W215" s="132" t="s">
        <v>1046</v>
      </c>
      <c r="X215" s="132">
        <v>12</v>
      </c>
    </row>
    <row r="216" spans="1:24">
      <c r="A216" s="132">
        <v>215</v>
      </c>
      <c r="B216" s="132">
        <v>40000000900</v>
      </c>
      <c r="C216" s="132">
        <v>64039991000</v>
      </c>
      <c r="D216" s="132" t="s">
        <v>906</v>
      </c>
      <c r="E216" s="132" t="s">
        <v>3682</v>
      </c>
      <c r="F216" s="132">
        <v>67</v>
      </c>
      <c r="G216" s="132" t="s">
        <v>3699</v>
      </c>
      <c r="H216" s="132">
        <v>4</v>
      </c>
      <c r="I216" s="132">
        <v>0.184</v>
      </c>
      <c r="J216" s="132">
        <v>1</v>
      </c>
      <c r="K216" s="132">
        <v>0.27800000000000002</v>
      </c>
      <c r="L216" s="132" t="s">
        <v>44</v>
      </c>
      <c r="M216" s="132">
        <v>608</v>
      </c>
      <c r="N216" s="132" t="s">
        <v>3915</v>
      </c>
      <c r="O216" s="132">
        <v>7497</v>
      </c>
      <c r="P216" s="132" t="s">
        <v>4418</v>
      </c>
      <c r="Q216" s="132" t="s">
        <v>4343</v>
      </c>
      <c r="R216" s="132" t="s">
        <v>809</v>
      </c>
      <c r="S216" s="132">
        <v>1000320</v>
      </c>
      <c r="T216" s="132">
        <v>19</v>
      </c>
      <c r="U216" s="132">
        <v>370</v>
      </c>
      <c r="V216" s="132">
        <v>50</v>
      </c>
      <c r="W216" s="132" t="s">
        <v>1050</v>
      </c>
      <c r="X216" s="132">
        <v>20</v>
      </c>
    </row>
    <row r="217" spans="1:24">
      <c r="A217" s="132">
        <v>216</v>
      </c>
      <c r="B217" s="132">
        <v>40000000899</v>
      </c>
      <c r="C217" s="132">
        <v>64039991000</v>
      </c>
      <c r="D217" s="132" t="s">
        <v>499</v>
      </c>
      <c r="E217" s="132" t="s">
        <v>3672</v>
      </c>
      <c r="F217" s="132">
        <v>55</v>
      </c>
      <c r="G217" s="132" t="s">
        <v>3656</v>
      </c>
      <c r="H217" s="132">
        <v>3</v>
      </c>
      <c r="I217" s="132">
        <v>0.03</v>
      </c>
      <c r="J217" s="132">
        <v>1</v>
      </c>
      <c r="K217" s="132">
        <v>0.03</v>
      </c>
      <c r="L217" s="132" t="s">
        <v>44</v>
      </c>
      <c r="M217" s="132">
        <v>608</v>
      </c>
      <c r="N217" s="132" t="s">
        <v>3915</v>
      </c>
      <c r="O217" s="132">
        <v>7497</v>
      </c>
      <c r="P217" s="132" t="s">
        <v>4424</v>
      </c>
      <c r="Q217" s="132" t="s">
        <v>4349</v>
      </c>
      <c r="R217" s="132" t="s">
        <v>809</v>
      </c>
      <c r="S217" s="132">
        <v>1000320</v>
      </c>
      <c r="T217" s="132">
        <v>19</v>
      </c>
      <c r="U217" s="132">
        <v>370</v>
      </c>
      <c r="V217" s="132">
        <v>6</v>
      </c>
      <c r="W217" s="132" t="s">
        <v>1038</v>
      </c>
      <c r="X217" s="132">
        <v>5</v>
      </c>
    </row>
    <row r="218" spans="1:24">
      <c r="A218" s="132">
        <v>217</v>
      </c>
      <c r="B218" s="132">
        <v>40000000898</v>
      </c>
      <c r="C218" s="132">
        <v>64052099000</v>
      </c>
      <c r="D218" s="132" t="s">
        <v>852</v>
      </c>
      <c r="E218" s="132" t="s">
        <v>3681</v>
      </c>
      <c r="F218" s="132">
        <v>66</v>
      </c>
      <c r="G218" s="132" t="s">
        <v>3699</v>
      </c>
      <c r="H218" s="132">
        <v>4</v>
      </c>
      <c r="I218" s="132">
        <v>3.5999999999999997E-2</v>
      </c>
      <c r="J218" s="132">
        <v>1</v>
      </c>
      <c r="K218" s="132">
        <v>3.5999999999999997E-2</v>
      </c>
      <c r="L218" s="132" t="s">
        <v>44</v>
      </c>
      <c r="M218" s="132">
        <v>608</v>
      </c>
      <c r="N218" s="132" t="s">
        <v>3915</v>
      </c>
      <c r="O218" s="132">
        <v>7497</v>
      </c>
      <c r="P218" s="132" t="s">
        <v>3790</v>
      </c>
      <c r="Q218" s="132">
        <v>25</v>
      </c>
      <c r="R218" s="132" t="s">
        <v>809</v>
      </c>
      <c r="S218" s="132">
        <v>1000320</v>
      </c>
      <c r="T218" s="132">
        <v>19</v>
      </c>
      <c r="U218" s="132">
        <v>370</v>
      </c>
      <c r="V218" s="132">
        <v>17</v>
      </c>
      <c r="W218" s="132" t="s">
        <v>1046</v>
      </c>
      <c r="X218" s="132">
        <v>12</v>
      </c>
    </row>
    <row r="219" spans="1:24">
      <c r="A219" s="132">
        <v>218</v>
      </c>
      <c r="B219" s="132">
        <v>40000000897</v>
      </c>
      <c r="C219" s="132">
        <v>64041990000</v>
      </c>
      <c r="D219" s="132" t="s">
        <v>941</v>
      </c>
      <c r="E219" s="132" t="s">
        <v>3681</v>
      </c>
      <c r="F219" s="132">
        <v>66</v>
      </c>
      <c r="G219" s="132" t="s">
        <v>3656</v>
      </c>
      <c r="H219" s="132">
        <v>3</v>
      </c>
      <c r="I219" s="132">
        <v>0.33200000000000002</v>
      </c>
      <c r="J219" s="132">
        <v>1</v>
      </c>
      <c r="K219" s="132">
        <v>0.33200000000000002</v>
      </c>
      <c r="L219" s="132" t="s">
        <v>44</v>
      </c>
      <c r="M219" s="132">
        <v>608</v>
      </c>
      <c r="N219" s="132" t="s">
        <v>3915</v>
      </c>
      <c r="O219" s="132">
        <v>7497</v>
      </c>
      <c r="P219" s="132" t="s">
        <v>4405</v>
      </c>
      <c r="Q219" s="132" t="s">
        <v>4338</v>
      </c>
      <c r="R219" s="132" t="s">
        <v>809</v>
      </c>
      <c r="S219" s="132">
        <v>1000320</v>
      </c>
      <c r="T219" s="132">
        <v>31</v>
      </c>
      <c r="U219" s="132">
        <v>140</v>
      </c>
      <c r="V219" s="132">
        <v>1</v>
      </c>
      <c r="W219" s="132" t="s">
        <v>1053</v>
      </c>
      <c r="X219" s="132">
        <v>17</v>
      </c>
    </row>
    <row r="220" spans="1:24">
      <c r="A220" s="132">
        <v>219</v>
      </c>
      <c r="B220" s="132">
        <v>40000000896</v>
      </c>
      <c r="C220" s="132">
        <v>64041990000</v>
      </c>
      <c r="D220" s="132" t="s">
        <v>941</v>
      </c>
      <c r="E220" s="132" t="s">
        <v>3681</v>
      </c>
      <c r="F220" s="132">
        <v>66</v>
      </c>
      <c r="G220" s="132" t="s">
        <v>3656</v>
      </c>
      <c r="H220" s="132">
        <v>3</v>
      </c>
      <c r="I220" s="132">
        <v>0.33200000000000002</v>
      </c>
      <c r="J220" s="132">
        <v>1</v>
      </c>
      <c r="K220" s="132">
        <v>0.33200000000000002</v>
      </c>
      <c r="L220" s="132" t="s">
        <v>44</v>
      </c>
      <c r="M220" s="132">
        <v>608</v>
      </c>
      <c r="N220" s="132" t="s">
        <v>3915</v>
      </c>
      <c r="O220" s="132">
        <v>7497</v>
      </c>
      <c r="P220" s="132" t="s">
        <v>4405</v>
      </c>
      <c r="Q220" s="132" t="s">
        <v>4338</v>
      </c>
      <c r="R220" s="132" t="s">
        <v>809</v>
      </c>
      <c r="S220" s="132">
        <v>1000320</v>
      </c>
      <c r="T220" s="132">
        <v>31</v>
      </c>
      <c r="U220" s="132">
        <v>140</v>
      </c>
      <c r="V220" s="132">
        <v>1</v>
      </c>
      <c r="W220" s="132" t="s">
        <v>1053</v>
      </c>
      <c r="X220" s="132">
        <v>17</v>
      </c>
    </row>
    <row r="221" spans="1:24">
      <c r="A221" s="132">
        <v>220</v>
      </c>
      <c r="B221" s="132">
        <v>40000000895</v>
      </c>
      <c r="C221" s="132">
        <v>64039116000</v>
      </c>
      <c r="D221" s="132" t="s">
        <v>944</v>
      </c>
      <c r="E221" s="132" t="s">
        <v>4415</v>
      </c>
      <c r="F221" s="132">
        <v>470</v>
      </c>
      <c r="G221" s="132" t="s">
        <v>3847</v>
      </c>
      <c r="H221" s="132">
        <v>1</v>
      </c>
      <c r="I221" s="132">
        <v>1.34</v>
      </c>
      <c r="J221" s="132">
        <v>1</v>
      </c>
      <c r="K221" s="132">
        <v>1.65</v>
      </c>
      <c r="L221" s="132" t="s">
        <v>144</v>
      </c>
      <c r="M221" s="132">
        <v>900</v>
      </c>
      <c r="N221" s="132" t="s">
        <v>424</v>
      </c>
      <c r="O221" s="132">
        <v>7579</v>
      </c>
      <c r="P221" s="132" t="s">
        <v>4418</v>
      </c>
      <c r="Q221" s="132" t="s">
        <v>4343</v>
      </c>
      <c r="R221" s="132" t="s">
        <v>809</v>
      </c>
      <c r="S221" s="132">
        <v>1000320</v>
      </c>
      <c r="T221" s="132">
        <v>44</v>
      </c>
      <c r="U221" s="132">
        <v>95</v>
      </c>
      <c r="V221" s="132">
        <v>1</v>
      </c>
      <c r="W221" s="132" t="s">
        <v>1073</v>
      </c>
      <c r="X221" s="132">
        <v>8</v>
      </c>
    </row>
    <row r="222" spans="1:24">
      <c r="A222" s="132">
        <v>221</v>
      </c>
      <c r="B222" s="132">
        <v>40000000894</v>
      </c>
      <c r="C222" s="132">
        <v>64029998000</v>
      </c>
      <c r="D222" s="132" t="s">
        <v>885</v>
      </c>
      <c r="E222" s="132" t="s">
        <v>3682</v>
      </c>
      <c r="F222" s="132">
        <v>67</v>
      </c>
      <c r="G222" s="132" t="s">
        <v>3848</v>
      </c>
      <c r="H222" s="132">
        <v>2</v>
      </c>
      <c r="I222" s="132">
        <v>0.55000000000000004</v>
      </c>
      <c r="J222" s="132">
        <v>1</v>
      </c>
      <c r="K222" s="132">
        <v>0.68400000000000005</v>
      </c>
      <c r="L222" s="132" t="s">
        <v>145</v>
      </c>
      <c r="M222" s="132">
        <v>801</v>
      </c>
      <c r="N222" s="132" t="s">
        <v>3915</v>
      </c>
      <c r="O222" s="132">
        <v>7497</v>
      </c>
      <c r="P222" s="132" t="s">
        <v>3965</v>
      </c>
      <c r="Q222" s="132" t="s">
        <v>3942</v>
      </c>
      <c r="R222" s="132" t="s">
        <v>809</v>
      </c>
      <c r="S222" s="132">
        <v>1000320</v>
      </c>
      <c r="T222" s="132">
        <v>37</v>
      </c>
      <c r="U222" s="132">
        <v>282</v>
      </c>
      <c r="V222" s="132">
        <v>1</v>
      </c>
      <c r="W222" s="132" t="s">
        <v>1050</v>
      </c>
      <c r="X222" s="132">
        <v>20</v>
      </c>
    </row>
    <row r="223" spans="1:24">
      <c r="A223" s="132">
        <v>222</v>
      </c>
      <c r="B223" s="132">
        <v>40000000893</v>
      </c>
      <c r="C223" s="132" t="s">
        <v>560</v>
      </c>
      <c r="D223" s="132" t="s">
        <v>561</v>
      </c>
      <c r="E223" s="132" t="s">
        <v>3950</v>
      </c>
      <c r="F223" s="132">
        <v>339</v>
      </c>
      <c r="G223" s="132" t="s">
        <v>3848</v>
      </c>
      <c r="H223" s="132">
        <v>2</v>
      </c>
      <c r="I223" s="132">
        <v>0.36599999999999999</v>
      </c>
      <c r="J223" s="132">
        <v>1</v>
      </c>
      <c r="K223" s="132">
        <v>0.36599999999999999</v>
      </c>
      <c r="L223" s="132" t="s">
        <v>146</v>
      </c>
      <c r="M223" s="132">
        <v>903</v>
      </c>
      <c r="N223" s="132" t="s">
        <v>2796</v>
      </c>
      <c r="O223" s="132">
        <v>1745</v>
      </c>
      <c r="P223" s="132" t="s">
        <v>3867</v>
      </c>
      <c r="Q223" s="132">
        <v>36</v>
      </c>
      <c r="R223" s="132" t="s">
        <v>809</v>
      </c>
      <c r="S223" s="132">
        <v>1000320</v>
      </c>
      <c r="T223" s="132">
        <v>0</v>
      </c>
      <c r="U223" s="132">
        <v>4</v>
      </c>
      <c r="V223" s="132">
        <v>1</v>
      </c>
      <c r="W223" s="132" t="s">
        <v>1109</v>
      </c>
      <c r="X223" s="132">
        <v>9</v>
      </c>
    </row>
    <row r="224" spans="1:24">
      <c r="A224" s="132">
        <v>223</v>
      </c>
      <c r="B224" s="132">
        <v>40000000892</v>
      </c>
      <c r="C224" s="132" t="s">
        <v>560</v>
      </c>
      <c r="D224" s="132" t="s">
        <v>561</v>
      </c>
      <c r="E224" s="132" t="s">
        <v>3950</v>
      </c>
      <c r="F224" s="132">
        <v>339</v>
      </c>
      <c r="G224" s="132" t="s">
        <v>3848</v>
      </c>
      <c r="H224" s="132">
        <v>2</v>
      </c>
      <c r="I224" s="132">
        <v>0.35</v>
      </c>
      <c r="J224" s="132">
        <v>1</v>
      </c>
      <c r="K224" s="132">
        <v>0.35</v>
      </c>
      <c r="L224" s="132" t="s">
        <v>146</v>
      </c>
      <c r="M224" s="132">
        <v>903</v>
      </c>
      <c r="N224" s="132" t="s">
        <v>2796</v>
      </c>
      <c r="O224" s="132">
        <v>1745</v>
      </c>
      <c r="P224" s="132" t="s">
        <v>3867</v>
      </c>
      <c r="Q224" s="132">
        <v>36</v>
      </c>
      <c r="R224" s="132" t="s">
        <v>809</v>
      </c>
      <c r="S224" s="132">
        <v>1000320</v>
      </c>
      <c r="T224" s="132">
        <v>0</v>
      </c>
      <c r="U224" s="132">
        <v>4</v>
      </c>
      <c r="V224" s="132">
        <v>1</v>
      </c>
      <c r="W224" s="132" t="s">
        <v>1064</v>
      </c>
      <c r="X224" s="132">
        <v>7</v>
      </c>
    </row>
    <row r="225" spans="1:24">
      <c r="A225" s="132">
        <v>224</v>
      </c>
      <c r="B225" s="132">
        <v>40000000891</v>
      </c>
      <c r="C225" s="132">
        <v>62023000000</v>
      </c>
      <c r="D225" s="132" t="s">
        <v>564</v>
      </c>
      <c r="E225" s="132" t="s">
        <v>3650</v>
      </c>
      <c r="F225" s="132">
        <v>14</v>
      </c>
      <c r="G225" s="132" t="s">
        <v>3848</v>
      </c>
      <c r="H225" s="132">
        <v>2</v>
      </c>
      <c r="I225" s="132">
        <v>1.238</v>
      </c>
      <c r="J225" s="132">
        <v>1</v>
      </c>
      <c r="K225" s="132">
        <v>1.238</v>
      </c>
      <c r="L225" s="132" t="s">
        <v>148</v>
      </c>
      <c r="M225" s="132">
        <v>540</v>
      </c>
      <c r="N225" s="132" t="s">
        <v>3915</v>
      </c>
      <c r="O225" s="132">
        <v>7497</v>
      </c>
      <c r="P225" s="132" t="s">
        <v>439</v>
      </c>
      <c r="Q225" s="132">
        <v>9</v>
      </c>
      <c r="R225" s="132" t="s">
        <v>947</v>
      </c>
      <c r="S225" s="132">
        <v>1000324</v>
      </c>
      <c r="T225" s="132" t="s">
        <v>948</v>
      </c>
      <c r="U225" s="132">
        <v>327</v>
      </c>
      <c r="V225" s="132">
        <v>1</v>
      </c>
      <c r="W225" s="132" t="s">
        <v>1107</v>
      </c>
      <c r="X225" s="132">
        <v>1</v>
      </c>
    </row>
    <row r="226" spans="1:24">
      <c r="A226" s="132">
        <v>225</v>
      </c>
      <c r="B226" s="132">
        <v>40000000890</v>
      </c>
      <c r="C226" s="132">
        <v>62014000000</v>
      </c>
      <c r="D226" s="132" t="s">
        <v>536</v>
      </c>
      <c r="E226" s="132" t="s">
        <v>3650</v>
      </c>
      <c r="F226" s="132">
        <v>14</v>
      </c>
      <c r="G226" s="132" t="s">
        <v>3847</v>
      </c>
      <c r="H226" s="132">
        <v>1</v>
      </c>
      <c r="I226" s="132">
        <v>0.88400000000000001</v>
      </c>
      <c r="J226" s="132">
        <v>1</v>
      </c>
      <c r="K226" s="132">
        <v>0.88400000000000001</v>
      </c>
      <c r="L226" s="132" t="s">
        <v>148</v>
      </c>
      <c r="M226" s="132">
        <v>540</v>
      </c>
      <c r="N226" s="132" t="s">
        <v>3915</v>
      </c>
      <c r="O226" s="132">
        <v>7497</v>
      </c>
      <c r="P226" s="132" t="s">
        <v>425</v>
      </c>
      <c r="Q226" s="132">
        <v>37</v>
      </c>
      <c r="R226" s="132" t="s">
        <v>947</v>
      </c>
      <c r="S226" s="132">
        <v>1000324</v>
      </c>
      <c r="T226" s="132" t="s">
        <v>828</v>
      </c>
      <c r="U226" s="132">
        <v>124</v>
      </c>
      <c r="V226" s="132">
        <v>1</v>
      </c>
      <c r="W226" s="132" t="s">
        <v>1050</v>
      </c>
      <c r="X226" s="132">
        <v>20</v>
      </c>
    </row>
    <row r="227" spans="1:24">
      <c r="A227" s="132">
        <v>226</v>
      </c>
      <c r="B227" s="132">
        <v>40000000889</v>
      </c>
      <c r="C227" s="132">
        <v>62014000000</v>
      </c>
      <c r="D227" s="132" t="s">
        <v>536</v>
      </c>
      <c r="E227" s="132" t="s">
        <v>3650</v>
      </c>
      <c r="F227" s="132">
        <v>14</v>
      </c>
      <c r="G227" s="132" t="s">
        <v>3847</v>
      </c>
      <c r="H227" s="132">
        <v>1</v>
      </c>
      <c r="I227" s="132">
        <v>0.96</v>
      </c>
      <c r="J227" s="132">
        <v>1</v>
      </c>
      <c r="K227" s="132">
        <v>0.96</v>
      </c>
      <c r="L227" s="132" t="s">
        <v>148</v>
      </c>
      <c r="M227" s="132">
        <v>540</v>
      </c>
      <c r="N227" s="132" t="s">
        <v>3915</v>
      </c>
      <c r="O227" s="132">
        <v>7497</v>
      </c>
      <c r="P227" s="132" t="s">
        <v>425</v>
      </c>
      <c r="Q227" s="132">
        <v>37</v>
      </c>
      <c r="R227" s="132" t="s">
        <v>947</v>
      </c>
      <c r="S227" s="132">
        <v>1000324</v>
      </c>
      <c r="T227" s="132" t="s">
        <v>948</v>
      </c>
      <c r="U227" s="132">
        <v>327</v>
      </c>
      <c r="V227" s="132">
        <v>1</v>
      </c>
      <c r="W227" s="132" t="s">
        <v>1050</v>
      </c>
      <c r="X227" s="132">
        <v>20</v>
      </c>
    </row>
    <row r="228" spans="1:24">
      <c r="A228" s="132">
        <v>227</v>
      </c>
      <c r="B228" s="132">
        <v>40000000888</v>
      </c>
      <c r="C228" s="132">
        <v>62014000000</v>
      </c>
      <c r="D228" s="132" t="s">
        <v>536</v>
      </c>
      <c r="E228" s="132" t="s">
        <v>3650</v>
      </c>
      <c r="F228" s="132">
        <v>14</v>
      </c>
      <c r="G228" s="132" t="s">
        <v>3847</v>
      </c>
      <c r="H228" s="132">
        <v>1</v>
      </c>
      <c r="I228" s="132">
        <v>1.044</v>
      </c>
      <c r="J228" s="132">
        <v>1</v>
      </c>
      <c r="K228" s="132">
        <v>1.044</v>
      </c>
      <c r="L228" s="132" t="s">
        <v>148</v>
      </c>
      <c r="M228" s="132">
        <v>540</v>
      </c>
      <c r="N228" s="132" t="s">
        <v>3915</v>
      </c>
      <c r="O228" s="132">
        <v>7497</v>
      </c>
      <c r="P228" s="132" t="s">
        <v>425</v>
      </c>
      <c r="Q228" s="132">
        <v>37</v>
      </c>
      <c r="R228" s="132" t="s">
        <v>947</v>
      </c>
      <c r="S228" s="132">
        <v>1000324</v>
      </c>
      <c r="T228" s="132" t="s">
        <v>825</v>
      </c>
      <c r="U228" s="132">
        <v>119</v>
      </c>
      <c r="V228" s="132">
        <v>1</v>
      </c>
      <c r="W228" s="132" t="s">
        <v>1050</v>
      </c>
      <c r="X228" s="132">
        <v>20</v>
      </c>
    </row>
    <row r="229" spans="1:24">
      <c r="A229" s="132">
        <v>228</v>
      </c>
      <c r="B229" s="132">
        <v>40000000887</v>
      </c>
      <c r="C229" s="132">
        <v>62014000000</v>
      </c>
      <c r="D229" s="132" t="s">
        <v>536</v>
      </c>
      <c r="E229" s="132" t="s">
        <v>3650</v>
      </c>
      <c r="F229" s="132">
        <v>14</v>
      </c>
      <c r="G229" s="132" t="s">
        <v>3847</v>
      </c>
      <c r="H229" s="132">
        <v>1</v>
      </c>
      <c r="I229" s="132">
        <v>1.01</v>
      </c>
      <c r="J229" s="132">
        <v>1</v>
      </c>
      <c r="K229" s="132">
        <v>1.01</v>
      </c>
      <c r="L229" s="132" t="s">
        <v>148</v>
      </c>
      <c r="M229" s="132">
        <v>540</v>
      </c>
      <c r="N229" s="132" t="s">
        <v>3915</v>
      </c>
      <c r="O229" s="132">
        <v>7497</v>
      </c>
      <c r="P229" s="132" t="s">
        <v>425</v>
      </c>
      <c r="Q229" s="132">
        <v>37</v>
      </c>
      <c r="R229" s="132" t="s">
        <v>947</v>
      </c>
      <c r="S229" s="132">
        <v>1000324</v>
      </c>
      <c r="T229" s="132" t="s">
        <v>821</v>
      </c>
      <c r="U229" s="132">
        <v>3</v>
      </c>
      <c r="V229" s="132">
        <v>169.9</v>
      </c>
      <c r="W229" s="132" t="s">
        <v>1050</v>
      </c>
      <c r="X229" s="132">
        <v>20</v>
      </c>
    </row>
    <row r="230" spans="1:24">
      <c r="A230" s="132">
        <v>229</v>
      </c>
      <c r="B230" s="132">
        <v>40000000886</v>
      </c>
      <c r="C230" s="132">
        <v>62014000000</v>
      </c>
      <c r="D230" s="132" t="s">
        <v>536</v>
      </c>
      <c r="E230" s="132" t="s">
        <v>3650</v>
      </c>
      <c r="F230" s="132">
        <v>14</v>
      </c>
      <c r="G230" s="132" t="s">
        <v>3847</v>
      </c>
      <c r="H230" s="132">
        <v>1</v>
      </c>
      <c r="I230" s="132">
        <v>1.0880000000000001</v>
      </c>
      <c r="J230" s="132">
        <v>1</v>
      </c>
      <c r="K230" s="132">
        <v>1.0880000000000001</v>
      </c>
      <c r="L230" s="132" t="s">
        <v>148</v>
      </c>
      <c r="M230" s="132">
        <v>540</v>
      </c>
      <c r="N230" s="132" t="s">
        <v>3915</v>
      </c>
      <c r="O230" s="132">
        <v>7497</v>
      </c>
      <c r="P230" s="132" t="s">
        <v>425</v>
      </c>
      <c r="Q230" s="132">
        <v>37</v>
      </c>
      <c r="R230" s="132" t="s">
        <v>947</v>
      </c>
      <c r="S230" s="132">
        <v>1000324</v>
      </c>
      <c r="T230" s="132" t="s">
        <v>821</v>
      </c>
      <c r="U230" s="132">
        <v>3</v>
      </c>
      <c r="V230" s="132">
        <v>1</v>
      </c>
      <c r="W230" s="132" t="s">
        <v>1050</v>
      </c>
      <c r="X230" s="132">
        <v>20</v>
      </c>
    </row>
    <row r="231" spans="1:24">
      <c r="A231" s="132">
        <v>230</v>
      </c>
      <c r="B231" s="132">
        <v>40000000885</v>
      </c>
      <c r="C231" s="132">
        <v>62014000000</v>
      </c>
      <c r="D231" s="132" t="s">
        <v>536</v>
      </c>
      <c r="E231" s="132" t="s">
        <v>3650</v>
      </c>
      <c r="F231" s="132">
        <v>14</v>
      </c>
      <c r="G231" s="132" t="s">
        <v>3847</v>
      </c>
      <c r="H231" s="132">
        <v>1</v>
      </c>
      <c r="I231" s="132">
        <v>0.748</v>
      </c>
      <c r="J231" s="132">
        <v>1</v>
      </c>
      <c r="K231" s="132">
        <v>0.748</v>
      </c>
      <c r="L231" s="132" t="s">
        <v>148</v>
      </c>
      <c r="M231" s="132">
        <v>540</v>
      </c>
      <c r="N231" s="132" t="s">
        <v>3915</v>
      </c>
      <c r="O231" s="132">
        <v>7497</v>
      </c>
      <c r="P231" s="132" t="s">
        <v>425</v>
      </c>
      <c r="Q231" s="132">
        <v>37</v>
      </c>
      <c r="R231" s="132" t="s">
        <v>947</v>
      </c>
      <c r="S231" s="132">
        <v>1000324</v>
      </c>
      <c r="T231" s="132" t="s">
        <v>948</v>
      </c>
      <c r="U231" s="132">
        <v>327</v>
      </c>
      <c r="V231" s="132">
        <v>99.9</v>
      </c>
      <c r="W231" s="132" t="s">
        <v>1109</v>
      </c>
      <c r="X231" s="132">
        <v>9</v>
      </c>
    </row>
    <row r="232" spans="1:24">
      <c r="A232" s="132">
        <v>231</v>
      </c>
      <c r="B232" s="132">
        <v>40000000884</v>
      </c>
      <c r="C232" s="132">
        <v>62014000000</v>
      </c>
      <c r="D232" s="132" t="s">
        <v>536</v>
      </c>
      <c r="E232" s="132" t="s">
        <v>3650</v>
      </c>
      <c r="F232" s="132">
        <v>14</v>
      </c>
      <c r="G232" s="132" t="s">
        <v>3847</v>
      </c>
      <c r="H232" s="132">
        <v>1</v>
      </c>
      <c r="I232" s="132">
        <v>0.752</v>
      </c>
      <c r="J232" s="132">
        <v>1</v>
      </c>
      <c r="K232" s="132">
        <v>0.752</v>
      </c>
      <c r="L232" s="132" t="s">
        <v>148</v>
      </c>
      <c r="M232" s="132">
        <v>540</v>
      </c>
      <c r="N232" s="132" t="s">
        <v>3915</v>
      </c>
      <c r="O232" s="132">
        <v>7497</v>
      </c>
      <c r="P232" s="132" t="s">
        <v>425</v>
      </c>
      <c r="Q232" s="132">
        <v>37</v>
      </c>
      <c r="R232" s="132" t="s">
        <v>947</v>
      </c>
      <c r="S232" s="132">
        <v>1000324</v>
      </c>
      <c r="T232" s="132" t="s">
        <v>821</v>
      </c>
      <c r="U232" s="132">
        <v>3</v>
      </c>
      <c r="V232" s="132">
        <v>99.9</v>
      </c>
      <c r="W232" s="132" t="s">
        <v>1109</v>
      </c>
      <c r="X232" s="132">
        <v>9</v>
      </c>
    </row>
    <row r="233" spans="1:24">
      <c r="A233" s="132">
        <v>232</v>
      </c>
      <c r="B233" s="132">
        <v>40000000883</v>
      </c>
      <c r="C233" s="132">
        <v>62014000000</v>
      </c>
      <c r="D233" s="132" t="s">
        <v>536</v>
      </c>
      <c r="E233" s="132" t="s">
        <v>3650</v>
      </c>
      <c r="F233" s="132">
        <v>14</v>
      </c>
      <c r="G233" s="132" t="s">
        <v>3847</v>
      </c>
      <c r="H233" s="132">
        <v>1</v>
      </c>
      <c r="I233" s="132">
        <v>0.70599999999999996</v>
      </c>
      <c r="J233" s="132">
        <v>1</v>
      </c>
      <c r="K233" s="132">
        <v>0.70599999999999996</v>
      </c>
      <c r="L233" s="132" t="s">
        <v>148</v>
      </c>
      <c r="M233" s="132">
        <v>540</v>
      </c>
      <c r="N233" s="132" t="s">
        <v>3915</v>
      </c>
      <c r="O233" s="132">
        <v>7497</v>
      </c>
      <c r="P233" s="132" t="s">
        <v>425</v>
      </c>
      <c r="Q233" s="132">
        <v>37</v>
      </c>
      <c r="R233" s="132" t="s">
        <v>947</v>
      </c>
      <c r="S233" s="132">
        <v>1000324</v>
      </c>
      <c r="T233" s="132" t="s">
        <v>828</v>
      </c>
      <c r="U233" s="132">
        <v>124</v>
      </c>
      <c r="V233" s="132">
        <v>99.9</v>
      </c>
      <c r="W233" s="132" t="s">
        <v>1109</v>
      </c>
      <c r="X233" s="132">
        <v>9</v>
      </c>
    </row>
    <row r="234" spans="1:24">
      <c r="A234" s="132">
        <v>233</v>
      </c>
      <c r="B234" s="132">
        <v>40000000882</v>
      </c>
      <c r="C234" s="132">
        <v>62023000000</v>
      </c>
      <c r="D234" s="132" t="s">
        <v>564</v>
      </c>
      <c r="E234" s="132" t="s">
        <v>3650</v>
      </c>
      <c r="F234" s="132">
        <v>14</v>
      </c>
      <c r="G234" s="132" t="s">
        <v>3848</v>
      </c>
      <c r="H234" s="132">
        <v>2</v>
      </c>
      <c r="I234" s="132">
        <v>1.1479999999999999</v>
      </c>
      <c r="J234" s="132">
        <v>1</v>
      </c>
      <c r="K234" s="132">
        <v>1.1479999999999999</v>
      </c>
      <c r="L234" s="132" t="s">
        <v>148</v>
      </c>
      <c r="M234" s="132">
        <v>540</v>
      </c>
      <c r="N234" s="132" t="s">
        <v>3915</v>
      </c>
      <c r="O234" s="132">
        <v>7497</v>
      </c>
      <c r="P234" s="132" t="s">
        <v>439</v>
      </c>
      <c r="Q234" s="132">
        <v>9</v>
      </c>
      <c r="R234" s="132" t="s">
        <v>947</v>
      </c>
      <c r="S234" s="132">
        <v>1000324</v>
      </c>
      <c r="T234" s="132" t="s">
        <v>821</v>
      </c>
      <c r="U234" s="132">
        <v>3</v>
      </c>
      <c r="V234" s="132">
        <v>149.9</v>
      </c>
      <c r="W234" s="132" t="s">
        <v>1107</v>
      </c>
      <c r="X234" s="132">
        <v>1</v>
      </c>
    </row>
    <row r="235" spans="1:24">
      <c r="A235" s="132">
        <v>234</v>
      </c>
      <c r="B235" s="132">
        <v>40000000881</v>
      </c>
      <c r="C235" s="132">
        <v>62023000000</v>
      </c>
      <c r="D235" s="132" t="s">
        <v>564</v>
      </c>
      <c r="E235" s="132" t="s">
        <v>3650</v>
      </c>
      <c r="F235" s="132">
        <v>14</v>
      </c>
      <c r="G235" s="132" t="s">
        <v>3848</v>
      </c>
      <c r="H235" s="132">
        <v>2</v>
      </c>
      <c r="I235" s="132">
        <v>1.1479999999999999</v>
      </c>
      <c r="J235" s="132">
        <v>1</v>
      </c>
      <c r="K235" s="132">
        <v>1.1479999999999999</v>
      </c>
      <c r="L235" s="132" t="s">
        <v>148</v>
      </c>
      <c r="M235" s="132">
        <v>540</v>
      </c>
      <c r="N235" s="132" t="s">
        <v>3915</v>
      </c>
      <c r="O235" s="132">
        <v>7497</v>
      </c>
      <c r="P235" s="132" t="s">
        <v>439</v>
      </c>
      <c r="Q235" s="132">
        <v>9</v>
      </c>
      <c r="R235" s="132" t="s">
        <v>947</v>
      </c>
      <c r="S235" s="132">
        <v>1000324</v>
      </c>
      <c r="T235" s="132" t="s">
        <v>825</v>
      </c>
      <c r="U235" s="132">
        <v>119</v>
      </c>
      <c r="V235" s="132">
        <v>149.9</v>
      </c>
      <c r="W235" s="132" t="s">
        <v>1107</v>
      </c>
      <c r="X235" s="132">
        <v>1</v>
      </c>
    </row>
    <row r="236" spans="1:24">
      <c r="A236" s="132">
        <v>235</v>
      </c>
      <c r="B236" s="132">
        <v>40000000880</v>
      </c>
      <c r="C236" s="132">
        <v>61102091000</v>
      </c>
      <c r="D236" s="132" t="s">
        <v>488</v>
      </c>
      <c r="E236" s="132" t="s">
        <v>459</v>
      </c>
      <c r="F236" s="132">
        <v>88</v>
      </c>
      <c r="G236" s="132" t="s">
        <v>3847</v>
      </c>
      <c r="H236" s="132">
        <v>1</v>
      </c>
      <c r="I236" s="132">
        <v>0.63800000000000001</v>
      </c>
      <c r="J236" s="132">
        <v>1</v>
      </c>
      <c r="K236" s="132">
        <v>0.63800000000000001</v>
      </c>
      <c r="L236" s="132" t="s">
        <v>148</v>
      </c>
      <c r="M236" s="132">
        <v>540</v>
      </c>
      <c r="N236" s="132" t="s">
        <v>3915</v>
      </c>
      <c r="O236" s="132">
        <v>7497</v>
      </c>
      <c r="P236" s="132" t="s">
        <v>439</v>
      </c>
      <c r="Q236" s="132">
        <v>9</v>
      </c>
      <c r="R236" s="132" t="s">
        <v>947</v>
      </c>
      <c r="S236" s="132">
        <v>1000324</v>
      </c>
      <c r="T236" s="132" t="s">
        <v>821</v>
      </c>
      <c r="U236" s="132">
        <v>3</v>
      </c>
      <c r="V236" s="132">
        <v>1</v>
      </c>
      <c r="W236" s="132" t="s">
        <v>1071</v>
      </c>
      <c r="X236" s="132">
        <v>12</v>
      </c>
    </row>
    <row r="237" spans="1:24">
      <c r="A237" s="132">
        <v>236</v>
      </c>
      <c r="B237" s="132">
        <v>40000000879</v>
      </c>
      <c r="C237" s="132">
        <v>61102091000</v>
      </c>
      <c r="D237" s="132" t="s">
        <v>488</v>
      </c>
      <c r="E237" s="132" t="s">
        <v>459</v>
      </c>
      <c r="F237" s="132">
        <v>88</v>
      </c>
      <c r="G237" s="132" t="s">
        <v>3847</v>
      </c>
      <c r="H237" s="132">
        <v>1</v>
      </c>
      <c r="I237" s="132">
        <v>0.58599999999999997</v>
      </c>
      <c r="J237" s="132">
        <v>1</v>
      </c>
      <c r="K237" s="132">
        <v>0.58599999999999997</v>
      </c>
      <c r="L237" s="132" t="s">
        <v>148</v>
      </c>
      <c r="M237" s="132">
        <v>540</v>
      </c>
      <c r="N237" s="132" t="s">
        <v>3915</v>
      </c>
      <c r="O237" s="132">
        <v>7497</v>
      </c>
      <c r="P237" s="132" t="s">
        <v>439</v>
      </c>
      <c r="Q237" s="132">
        <v>9</v>
      </c>
      <c r="R237" s="132" t="s">
        <v>947</v>
      </c>
      <c r="S237" s="132">
        <v>1000324</v>
      </c>
      <c r="T237" s="132" t="s">
        <v>810</v>
      </c>
      <c r="U237" s="132">
        <v>122</v>
      </c>
      <c r="V237" s="132">
        <v>74.900000000000006</v>
      </c>
      <c r="W237" s="132" t="s">
        <v>1071</v>
      </c>
      <c r="X237" s="132">
        <v>12</v>
      </c>
    </row>
    <row r="238" spans="1:24">
      <c r="A238" s="132">
        <v>237</v>
      </c>
      <c r="B238" s="132">
        <v>40000000878</v>
      </c>
      <c r="C238" s="132">
        <v>61102091000</v>
      </c>
      <c r="D238" s="132" t="s">
        <v>488</v>
      </c>
      <c r="E238" s="132" t="s">
        <v>459</v>
      </c>
      <c r="F238" s="132">
        <v>88</v>
      </c>
      <c r="G238" s="132" t="s">
        <v>3847</v>
      </c>
      <c r="H238" s="132">
        <v>1</v>
      </c>
      <c r="I238" s="132">
        <v>0.69199999999999995</v>
      </c>
      <c r="J238" s="132">
        <v>1</v>
      </c>
      <c r="K238" s="132">
        <v>0.69199999999999995</v>
      </c>
      <c r="L238" s="132" t="s">
        <v>148</v>
      </c>
      <c r="M238" s="132">
        <v>540</v>
      </c>
      <c r="N238" s="132" t="s">
        <v>3915</v>
      </c>
      <c r="O238" s="132">
        <v>7497</v>
      </c>
      <c r="P238" s="132" t="s">
        <v>439</v>
      </c>
      <c r="Q238" s="132">
        <v>9</v>
      </c>
      <c r="R238" s="132" t="s">
        <v>947</v>
      </c>
      <c r="S238" s="132">
        <v>1000324</v>
      </c>
      <c r="T238" s="132" t="s">
        <v>828</v>
      </c>
      <c r="U238" s="132">
        <v>124</v>
      </c>
      <c r="V238" s="132">
        <v>74.900000000000006</v>
      </c>
      <c r="W238" s="132" t="s">
        <v>1071</v>
      </c>
      <c r="X238" s="132">
        <v>12</v>
      </c>
    </row>
    <row r="239" spans="1:24">
      <c r="A239" s="132">
        <v>238</v>
      </c>
      <c r="B239" s="132">
        <v>40000000877</v>
      </c>
      <c r="C239" s="132">
        <v>61102091000</v>
      </c>
      <c r="D239" s="132" t="s">
        <v>488</v>
      </c>
      <c r="E239" s="132" t="s">
        <v>459</v>
      </c>
      <c r="F239" s="132">
        <v>88</v>
      </c>
      <c r="G239" s="132" t="s">
        <v>3847</v>
      </c>
      <c r="H239" s="132">
        <v>1</v>
      </c>
      <c r="I239" s="132">
        <v>0.66</v>
      </c>
      <c r="J239" s="132">
        <v>1</v>
      </c>
      <c r="K239" s="132">
        <v>0.66</v>
      </c>
      <c r="L239" s="132" t="s">
        <v>148</v>
      </c>
      <c r="M239" s="132">
        <v>540</v>
      </c>
      <c r="N239" s="132" t="s">
        <v>3915</v>
      </c>
      <c r="O239" s="132">
        <v>7497</v>
      </c>
      <c r="P239" s="132" t="s">
        <v>439</v>
      </c>
      <c r="Q239" s="132">
        <v>9</v>
      </c>
      <c r="R239" s="132" t="s">
        <v>947</v>
      </c>
      <c r="S239" s="132">
        <v>1000324</v>
      </c>
      <c r="T239" s="132" t="s">
        <v>821</v>
      </c>
      <c r="U239" s="132">
        <v>3</v>
      </c>
      <c r="V239" s="132">
        <v>1</v>
      </c>
      <c r="W239" s="132" t="s">
        <v>1071</v>
      </c>
      <c r="X239" s="132">
        <v>12</v>
      </c>
    </row>
    <row r="240" spans="1:24">
      <c r="A240" s="132">
        <v>239</v>
      </c>
      <c r="B240" s="132">
        <v>40000000876</v>
      </c>
      <c r="C240" s="132">
        <v>61102091000</v>
      </c>
      <c r="D240" s="132" t="s">
        <v>488</v>
      </c>
      <c r="E240" s="132" t="s">
        <v>459</v>
      </c>
      <c r="F240" s="132">
        <v>88</v>
      </c>
      <c r="G240" s="132" t="s">
        <v>3847</v>
      </c>
      <c r="H240" s="132">
        <v>1</v>
      </c>
      <c r="I240" s="132">
        <v>0.626</v>
      </c>
      <c r="J240" s="132">
        <v>1</v>
      </c>
      <c r="K240" s="132">
        <v>0.626</v>
      </c>
      <c r="L240" s="132" t="s">
        <v>148</v>
      </c>
      <c r="M240" s="132">
        <v>540</v>
      </c>
      <c r="N240" s="132" t="s">
        <v>3915</v>
      </c>
      <c r="O240" s="132">
        <v>7497</v>
      </c>
      <c r="P240" s="132" t="s">
        <v>439</v>
      </c>
      <c r="Q240" s="132">
        <v>9</v>
      </c>
      <c r="R240" s="132" t="s">
        <v>947</v>
      </c>
      <c r="S240" s="132">
        <v>1000324</v>
      </c>
      <c r="T240" s="132" t="s">
        <v>825</v>
      </c>
      <c r="U240" s="132">
        <v>119</v>
      </c>
      <c r="V240" s="132">
        <v>74.900000000000006</v>
      </c>
      <c r="W240" s="132" t="s">
        <v>1071</v>
      </c>
      <c r="X240" s="132">
        <v>12</v>
      </c>
    </row>
    <row r="241" spans="1:24">
      <c r="A241" s="132">
        <v>240</v>
      </c>
      <c r="B241" s="132">
        <v>40000000875</v>
      </c>
      <c r="C241" s="132">
        <v>61102091000</v>
      </c>
      <c r="D241" s="132" t="s">
        <v>488</v>
      </c>
      <c r="E241" s="132" t="s">
        <v>459</v>
      </c>
      <c r="F241" s="132">
        <v>88</v>
      </c>
      <c r="G241" s="132" t="s">
        <v>3847</v>
      </c>
      <c r="H241" s="132">
        <v>1</v>
      </c>
      <c r="I241" s="132">
        <v>0.7</v>
      </c>
      <c r="J241" s="132">
        <v>1</v>
      </c>
      <c r="K241" s="132">
        <v>0.7</v>
      </c>
      <c r="L241" s="132" t="s">
        <v>148</v>
      </c>
      <c r="M241" s="132">
        <v>540</v>
      </c>
      <c r="N241" s="132" t="s">
        <v>3915</v>
      </c>
      <c r="O241" s="132">
        <v>7497</v>
      </c>
      <c r="P241" s="132" t="s">
        <v>439</v>
      </c>
      <c r="Q241" s="132">
        <v>9</v>
      </c>
      <c r="R241" s="132" t="s">
        <v>947</v>
      </c>
      <c r="S241" s="132">
        <v>1000324</v>
      </c>
      <c r="T241" s="132" t="s">
        <v>828</v>
      </c>
      <c r="U241" s="132">
        <v>124</v>
      </c>
      <c r="V241" s="132">
        <v>74.900000000000006</v>
      </c>
      <c r="W241" s="132" t="s">
        <v>1071</v>
      </c>
      <c r="X241" s="132">
        <v>12</v>
      </c>
    </row>
    <row r="242" spans="1:24">
      <c r="A242" s="132">
        <v>241</v>
      </c>
      <c r="B242" s="132">
        <v>40000000874</v>
      </c>
      <c r="C242" s="132">
        <v>61102091000</v>
      </c>
      <c r="D242" s="132" t="s">
        <v>488</v>
      </c>
      <c r="E242" s="132" t="s">
        <v>459</v>
      </c>
      <c r="F242" s="132">
        <v>88</v>
      </c>
      <c r="G242" s="132" t="s">
        <v>3847</v>
      </c>
      <c r="H242" s="132">
        <v>1</v>
      </c>
      <c r="I242" s="132">
        <v>0.66600000000000004</v>
      </c>
      <c r="J242" s="132">
        <v>1</v>
      </c>
      <c r="K242" s="132">
        <v>0.66600000000000004</v>
      </c>
      <c r="L242" s="132" t="s">
        <v>148</v>
      </c>
      <c r="M242" s="132">
        <v>540</v>
      </c>
      <c r="N242" s="132" t="s">
        <v>3915</v>
      </c>
      <c r="O242" s="132">
        <v>7497</v>
      </c>
      <c r="P242" s="132" t="s">
        <v>439</v>
      </c>
      <c r="Q242" s="132">
        <v>9</v>
      </c>
      <c r="R242" s="132" t="s">
        <v>947</v>
      </c>
      <c r="S242" s="132">
        <v>1000324</v>
      </c>
      <c r="T242" s="132" t="s">
        <v>821</v>
      </c>
      <c r="U242" s="132">
        <v>3</v>
      </c>
      <c r="V242" s="132">
        <v>74.900000000000006</v>
      </c>
      <c r="W242" s="132" t="s">
        <v>3982</v>
      </c>
      <c r="X242" s="132">
        <v>28</v>
      </c>
    </row>
    <row r="243" spans="1:24">
      <c r="A243" s="132">
        <v>242</v>
      </c>
      <c r="B243" s="132">
        <v>40000000873</v>
      </c>
      <c r="C243" s="132">
        <v>61102091000</v>
      </c>
      <c r="D243" s="132" t="s">
        <v>488</v>
      </c>
      <c r="E243" s="132" t="s">
        <v>459</v>
      </c>
      <c r="F243" s="132">
        <v>88</v>
      </c>
      <c r="G243" s="132" t="s">
        <v>3847</v>
      </c>
      <c r="H243" s="132">
        <v>1</v>
      </c>
      <c r="I243" s="132">
        <v>0.59399999999999997</v>
      </c>
      <c r="J243" s="132">
        <v>1</v>
      </c>
      <c r="K243" s="132">
        <v>0.59399999999999997</v>
      </c>
      <c r="L243" s="132" t="s">
        <v>148</v>
      </c>
      <c r="M243" s="132">
        <v>540</v>
      </c>
      <c r="N243" s="132" t="s">
        <v>3915</v>
      </c>
      <c r="O243" s="132">
        <v>7497</v>
      </c>
      <c r="P243" s="132" t="s">
        <v>439</v>
      </c>
      <c r="Q243" s="132">
        <v>9</v>
      </c>
      <c r="R243" s="132" t="s">
        <v>947</v>
      </c>
      <c r="S243" s="132">
        <v>1000324</v>
      </c>
      <c r="T243" s="132" t="s">
        <v>810</v>
      </c>
      <c r="U243" s="132">
        <v>122</v>
      </c>
      <c r="V243" s="132">
        <v>74.900000000000006</v>
      </c>
      <c r="W243" s="132" t="s">
        <v>3982</v>
      </c>
      <c r="X243" s="132">
        <v>28</v>
      </c>
    </row>
    <row r="244" spans="1:24">
      <c r="A244" s="132">
        <v>243</v>
      </c>
      <c r="B244" s="132">
        <v>40000000872</v>
      </c>
      <c r="C244" s="132">
        <v>61102091000</v>
      </c>
      <c r="D244" s="132" t="s">
        <v>488</v>
      </c>
      <c r="E244" s="132" t="s">
        <v>459</v>
      </c>
      <c r="F244" s="132">
        <v>88</v>
      </c>
      <c r="G244" s="132" t="s">
        <v>3847</v>
      </c>
      <c r="H244" s="132">
        <v>1</v>
      </c>
      <c r="I244" s="132">
        <v>0.63</v>
      </c>
      <c r="J244" s="132">
        <v>1</v>
      </c>
      <c r="K244" s="132">
        <v>0.63</v>
      </c>
      <c r="L244" s="132" t="s">
        <v>148</v>
      </c>
      <c r="M244" s="132">
        <v>540</v>
      </c>
      <c r="N244" s="132" t="s">
        <v>3915</v>
      </c>
      <c r="O244" s="132">
        <v>7497</v>
      </c>
      <c r="P244" s="132" t="s">
        <v>439</v>
      </c>
      <c r="Q244" s="132">
        <v>9</v>
      </c>
      <c r="R244" s="132" t="s">
        <v>947</v>
      </c>
      <c r="S244" s="132">
        <v>1000324</v>
      </c>
      <c r="T244" s="132" t="s">
        <v>825</v>
      </c>
      <c r="U244" s="132">
        <v>119</v>
      </c>
      <c r="V244" s="132">
        <v>74.900000000000006</v>
      </c>
      <c r="W244" s="132" t="s">
        <v>3982</v>
      </c>
      <c r="X244" s="132">
        <v>28</v>
      </c>
    </row>
    <row r="245" spans="1:24">
      <c r="A245" s="132">
        <v>244</v>
      </c>
      <c r="B245" s="132">
        <v>40000000871</v>
      </c>
      <c r="C245" s="132">
        <v>61102091000</v>
      </c>
      <c r="D245" s="132" t="s">
        <v>488</v>
      </c>
      <c r="E245" s="132" t="s">
        <v>459</v>
      </c>
      <c r="F245" s="132">
        <v>88</v>
      </c>
      <c r="G245" s="132" t="s">
        <v>3847</v>
      </c>
      <c r="H245" s="132">
        <v>1</v>
      </c>
      <c r="I245" s="132">
        <v>0.66200000000000003</v>
      </c>
      <c r="J245" s="132">
        <v>1</v>
      </c>
      <c r="K245" s="132">
        <v>0.66200000000000003</v>
      </c>
      <c r="L245" s="132" t="s">
        <v>148</v>
      </c>
      <c r="M245" s="132">
        <v>540</v>
      </c>
      <c r="N245" s="132" t="s">
        <v>3915</v>
      </c>
      <c r="O245" s="132">
        <v>7497</v>
      </c>
      <c r="P245" s="132" t="s">
        <v>439</v>
      </c>
      <c r="Q245" s="132">
        <v>9</v>
      </c>
      <c r="R245" s="132" t="s">
        <v>947</v>
      </c>
      <c r="S245" s="132">
        <v>1000324</v>
      </c>
      <c r="T245" s="132" t="s">
        <v>821</v>
      </c>
      <c r="U245" s="132">
        <v>3</v>
      </c>
      <c r="V245" s="132">
        <v>74.900000000000006</v>
      </c>
      <c r="W245" s="132" t="s">
        <v>3982</v>
      </c>
      <c r="X245" s="132">
        <v>28</v>
      </c>
    </row>
    <row r="246" spans="1:24">
      <c r="A246" s="132">
        <v>245</v>
      </c>
      <c r="B246" s="132">
        <v>40000000870</v>
      </c>
      <c r="C246" s="132">
        <v>61103091000</v>
      </c>
      <c r="D246" s="132" t="s">
        <v>481</v>
      </c>
      <c r="E246" s="132" t="s">
        <v>459</v>
      </c>
      <c r="F246" s="132">
        <v>88</v>
      </c>
      <c r="G246" s="132" t="s">
        <v>3847</v>
      </c>
      <c r="H246" s="132">
        <v>1</v>
      </c>
      <c r="I246" s="132">
        <v>0.44600000000000001</v>
      </c>
      <c r="J246" s="132">
        <v>1</v>
      </c>
      <c r="K246" s="132">
        <v>0.44600000000000001</v>
      </c>
      <c r="L246" s="132" t="s">
        <v>148</v>
      </c>
      <c r="M246" s="132">
        <v>540</v>
      </c>
      <c r="N246" s="132" t="s">
        <v>468</v>
      </c>
      <c r="O246" s="132">
        <v>1760</v>
      </c>
      <c r="P246" s="132" t="s">
        <v>435</v>
      </c>
      <c r="Q246" s="132">
        <v>2</v>
      </c>
      <c r="R246" s="132" t="s">
        <v>947</v>
      </c>
      <c r="S246" s="132">
        <v>1000324</v>
      </c>
      <c r="T246" s="132" t="s">
        <v>821</v>
      </c>
      <c r="U246" s="132">
        <v>3</v>
      </c>
      <c r="V246" s="132">
        <v>94.9</v>
      </c>
      <c r="W246" s="132" t="s">
        <v>3916</v>
      </c>
      <c r="X246" s="132">
        <v>10</v>
      </c>
    </row>
    <row r="247" spans="1:24">
      <c r="A247" s="132">
        <v>246</v>
      </c>
      <c r="B247" s="132">
        <v>40000000869</v>
      </c>
      <c r="C247" s="132">
        <v>61103091000</v>
      </c>
      <c r="D247" s="132" t="s">
        <v>481</v>
      </c>
      <c r="E247" s="132" t="s">
        <v>459</v>
      </c>
      <c r="F247" s="132">
        <v>88</v>
      </c>
      <c r="G247" s="132" t="s">
        <v>3847</v>
      </c>
      <c r="H247" s="132">
        <v>1</v>
      </c>
      <c r="I247" s="132">
        <v>0.46200000000000002</v>
      </c>
      <c r="J247" s="132">
        <v>1</v>
      </c>
      <c r="K247" s="132">
        <v>0.46200000000000002</v>
      </c>
      <c r="L247" s="132" t="s">
        <v>148</v>
      </c>
      <c r="M247" s="132">
        <v>540</v>
      </c>
      <c r="N247" s="132" t="s">
        <v>468</v>
      </c>
      <c r="O247" s="132">
        <v>1760</v>
      </c>
      <c r="P247" s="132" t="s">
        <v>435</v>
      </c>
      <c r="Q247" s="132">
        <v>2</v>
      </c>
      <c r="R247" s="132" t="s">
        <v>947</v>
      </c>
      <c r="S247" s="132">
        <v>1000324</v>
      </c>
      <c r="T247" s="132" t="s">
        <v>821</v>
      </c>
      <c r="U247" s="132">
        <v>3</v>
      </c>
      <c r="V247" s="132">
        <v>94.9</v>
      </c>
      <c r="W247" s="132" t="s">
        <v>3916</v>
      </c>
      <c r="X247" s="132">
        <v>10</v>
      </c>
    </row>
    <row r="248" spans="1:24">
      <c r="A248" s="132">
        <v>247</v>
      </c>
      <c r="B248" s="132">
        <v>40000000868</v>
      </c>
      <c r="C248" s="132">
        <v>61103091000</v>
      </c>
      <c r="D248" s="132" t="s">
        <v>481</v>
      </c>
      <c r="E248" s="132" t="s">
        <v>459</v>
      </c>
      <c r="F248" s="132">
        <v>88</v>
      </c>
      <c r="G248" s="132" t="s">
        <v>3847</v>
      </c>
      <c r="H248" s="132">
        <v>1</v>
      </c>
      <c r="I248" s="132">
        <v>0.438</v>
      </c>
      <c r="J248" s="132">
        <v>1</v>
      </c>
      <c r="K248" s="132">
        <v>0.438</v>
      </c>
      <c r="L248" s="132" t="s">
        <v>148</v>
      </c>
      <c r="M248" s="132">
        <v>540</v>
      </c>
      <c r="N248" s="132" t="s">
        <v>468</v>
      </c>
      <c r="O248" s="132">
        <v>1760</v>
      </c>
      <c r="P248" s="132" t="s">
        <v>435</v>
      </c>
      <c r="Q248" s="132">
        <v>2</v>
      </c>
      <c r="R248" s="132" t="s">
        <v>947</v>
      </c>
      <c r="S248" s="132">
        <v>1000324</v>
      </c>
      <c r="T248" s="132" t="s">
        <v>825</v>
      </c>
      <c r="U248" s="132">
        <v>119</v>
      </c>
      <c r="V248" s="132">
        <v>94.9</v>
      </c>
      <c r="W248" s="132" t="s">
        <v>3916</v>
      </c>
      <c r="X248" s="132">
        <v>10</v>
      </c>
    </row>
    <row r="249" spans="1:24">
      <c r="A249" s="132">
        <v>248</v>
      </c>
      <c r="B249" s="132">
        <v>40000000867</v>
      </c>
      <c r="C249" s="132">
        <v>61103091000</v>
      </c>
      <c r="D249" s="132" t="s">
        <v>481</v>
      </c>
      <c r="E249" s="132" t="s">
        <v>459</v>
      </c>
      <c r="F249" s="132">
        <v>88</v>
      </c>
      <c r="G249" s="132" t="s">
        <v>3847</v>
      </c>
      <c r="H249" s="132">
        <v>1</v>
      </c>
      <c r="I249" s="132">
        <v>0.48199999999999998</v>
      </c>
      <c r="J249" s="132">
        <v>1</v>
      </c>
      <c r="K249" s="132">
        <v>0.48199999999999998</v>
      </c>
      <c r="L249" s="132" t="s">
        <v>148</v>
      </c>
      <c r="M249" s="132">
        <v>540</v>
      </c>
      <c r="N249" s="132" t="s">
        <v>468</v>
      </c>
      <c r="O249" s="132">
        <v>1760</v>
      </c>
      <c r="P249" s="132" t="s">
        <v>435</v>
      </c>
      <c r="Q249" s="132">
        <v>2</v>
      </c>
      <c r="R249" s="132" t="s">
        <v>947</v>
      </c>
      <c r="S249" s="132">
        <v>1000324</v>
      </c>
      <c r="T249" s="132" t="s">
        <v>828</v>
      </c>
      <c r="U249" s="132">
        <v>124</v>
      </c>
      <c r="V249" s="132">
        <v>94.9</v>
      </c>
      <c r="W249" s="132" t="s">
        <v>3916</v>
      </c>
      <c r="X249" s="132">
        <v>10</v>
      </c>
    </row>
    <row r="250" spans="1:24">
      <c r="A250" s="132">
        <v>249</v>
      </c>
      <c r="B250" s="132">
        <v>40000000866</v>
      </c>
      <c r="C250" s="132">
        <v>61103091000</v>
      </c>
      <c r="D250" s="132" t="s">
        <v>481</v>
      </c>
      <c r="E250" s="132" t="s">
        <v>459</v>
      </c>
      <c r="F250" s="132">
        <v>88</v>
      </c>
      <c r="G250" s="132" t="s">
        <v>3847</v>
      </c>
      <c r="H250" s="132">
        <v>1</v>
      </c>
      <c r="I250" s="132">
        <v>0.42</v>
      </c>
      <c r="J250" s="132">
        <v>1</v>
      </c>
      <c r="K250" s="132">
        <v>0.42</v>
      </c>
      <c r="L250" s="132" t="s">
        <v>148</v>
      </c>
      <c r="M250" s="132">
        <v>540</v>
      </c>
      <c r="N250" s="132" t="s">
        <v>468</v>
      </c>
      <c r="O250" s="132">
        <v>1760</v>
      </c>
      <c r="P250" s="132" t="s">
        <v>435</v>
      </c>
      <c r="Q250" s="132">
        <v>2</v>
      </c>
      <c r="R250" s="132" t="s">
        <v>947</v>
      </c>
      <c r="S250" s="132">
        <v>1000324</v>
      </c>
      <c r="T250" s="132" t="s">
        <v>810</v>
      </c>
      <c r="U250" s="132">
        <v>122</v>
      </c>
      <c r="V250" s="132">
        <v>94.9</v>
      </c>
      <c r="W250" s="132" t="s">
        <v>3916</v>
      </c>
      <c r="X250" s="132">
        <v>10</v>
      </c>
    </row>
    <row r="251" spans="1:24">
      <c r="A251" s="132">
        <v>250</v>
      </c>
      <c r="B251" s="132">
        <v>40000000865</v>
      </c>
      <c r="C251" s="132">
        <v>61109090000</v>
      </c>
      <c r="D251" s="132" t="s">
        <v>953</v>
      </c>
      <c r="E251" s="132" t="s">
        <v>459</v>
      </c>
      <c r="F251" s="132">
        <v>88</v>
      </c>
      <c r="G251" s="132" t="s">
        <v>3847</v>
      </c>
      <c r="H251" s="132">
        <v>1</v>
      </c>
      <c r="I251" s="132">
        <v>0.70199999999999996</v>
      </c>
      <c r="J251" s="132">
        <v>1</v>
      </c>
      <c r="K251" s="132">
        <v>0.70199999999999996</v>
      </c>
      <c r="L251" s="132" t="s">
        <v>148</v>
      </c>
      <c r="M251" s="132">
        <v>540</v>
      </c>
      <c r="N251" s="132" t="s">
        <v>468</v>
      </c>
      <c r="O251" s="132">
        <v>1760</v>
      </c>
      <c r="P251" s="132" t="s">
        <v>431</v>
      </c>
      <c r="Q251" s="132">
        <v>53</v>
      </c>
      <c r="R251" s="132" t="s">
        <v>947</v>
      </c>
      <c r="S251" s="132">
        <v>1000324</v>
      </c>
      <c r="T251" s="132" t="s">
        <v>821</v>
      </c>
      <c r="U251" s="132">
        <v>3</v>
      </c>
      <c r="V251" s="132">
        <v>94.9</v>
      </c>
      <c r="W251" s="132" t="s">
        <v>1038</v>
      </c>
      <c r="X251" s="132">
        <v>5</v>
      </c>
    </row>
    <row r="252" spans="1:24">
      <c r="A252" s="132">
        <v>251</v>
      </c>
      <c r="B252" s="132">
        <v>40000000864</v>
      </c>
      <c r="C252" s="132">
        <v>61109090000</v>
      </c>
      <c r="D252" s="132" t="s">
        <v>953</v>
      </c>
      <c r="E252" s="132" t="s">
        <v>459</v>
      </c>
      <c r="F252" s="132">
        <v>88</v>
      </c>
      <c r="G252" s="132" t="s">
        <v>3847</v>
      </c>
      <c r="H252" s="132">
        <v>1</v>
      </c>
      <c r="I252" s="132">
        <v>0.72599999999999998</v>
      </c>
      <c r="J252" s="132">
        <v>1</v>
      </c>
      <c r="K252" s="132">
        <v>0.72599999999999998</v>
      </c>
      <c r="L252" s="132" t="s">
        <v>148</v>
      </c>
      <c r="M252" s="132">
        <v>540</v>
      </c>
      <c r="N252" s="132" t="s">
        <v>468</v>
      </c>
      <c r="O252" s="132">
        <v>1760</v>
      </c>
      <c r="P252" s="132" t="s">
        <v>431</v>
      </c>
      <c r="Q252" s="132">
        <v>53</v>
      </c>
      <c r="R252" s="132" t="s">
        <v>947</v>
      </c>
      <c r="S252" s="132">
        <v>1000324</v>
      </c>
      <c r="T252" s="132" t="s">
        <v>948</v>
      </c>
      <c r="U252" s="132">
        <v>327</v>
      </c>
      <c r="V252" s="132">
        <v>94.9</v>
      </c>
      <c r="W252" s="132" t="s">
        <v>1038</v>
      </c>
      <c r="X252" s="132">
        <v>5</v>
      </c>
    </row>
    <row r="253" spans="1:24">
      <c r="A253" s="132">
        <v>252</v>
      </c>
      <c r="B253" s="132">
        <v>40000000863</v>
      </c>
      <c r="C253" s="132">
        <v>61109090000</v>
      </c>
      <c r="D253" s="132" t="s">
        <v>953</v>
      </c>
      <c r="E253" s="132" t="s">
        <v>459</v>
      </c>
      <c r="F253" s="132">
        <v>88</v>
      </c>
      <c r="G253" s="132" t="s">
        <v>3847</v>
      </c>
      <c r="H253" s="132">
        <v>1</v>
      </c>
      <c r="I253" s="132">
        <v>0.66400000000000003</v>
      </c>
      <c r="J253" s="132">
        <v>1</v>
      </c>
      <c r="K253" s="132">
        <v>0.66400000000000003</v>
      </c>
      <c r="L253" s="132" t="s">
        <v>148</v>
      </c>
      <c r="M253" s="132">
        <v>540</v>
      </c>
      <c r="N253" s="132" t="s">
        <v>468</v>
      </c>
      <c r="O253" s="132">
        <v>1760</v>
      </c>
      <c r="P253" s="132" t="s">
        <v>431</v>
      </c>
      <c r="Q253" s="132">
        <v>53</v>
      </c>
      <c r="R253" s="132" t="s">
        <v>947</v>
      </c>
      <c r="S253" s="132">
        <v>1000324</v>
      </c>
      <c r="T253" s="132" t="s">
        <v>825</v>
      </c>
      <c r="U253" s="132">
        <v>119</v>
      </c>
      <c r="V253" s="132">
        <v>94.9</v>
      </c>
      <c r="W253" s="132" t="s">
        <v>1038</v>
      </c>
      <c r="X253" s="132">
        <v>5</v>
      </c>
    </row>
    <row r="254" spans="1:24">
      <c r="A254" s="132">
        <v>253</v>
      </c>
      <c r="B254" s="132">
        <v>40000000862</v>
      </c>
      <c r="C254" s="132">
        <v>61109090000</v>
      </c>
      <c r="D254" s="132" t="s">
        <v>953</v>
      </c>
      <c r="E254" s="132" t="s">
        <v>459</v>
      </c>
      <c r="F254" s="132">
        <v>88</v>
      </c>
      <c r="G254" s="132" t="s">
        <v>3847</v>
      </c>
      <c r="H254" s="132">
        <v>1</v>
      </c>
      <c r="I254" s="132">
        <v>0.63400000000000001</v>
      </c>
      <c r="J254" s="132">
        <v>1</v>
      </c>
      <c r="K254" s="132">
        <v>0.63400000000000001</v>
      </c>
      <c r="L254" s="132" t="s">
        <v>148</v>
      </c>
      <c r="M254" s="132">
        <v>540</v>
      </c>
      <c r="N254" s="132" t="s">
        <v>468</v>
      </c>
      <c r="O254" s="132">
        <v>1760</v>
      </c>
      <c r="P254" s="132" t="s">
        <v>431</v>
      </c>
      <c r="Q254" s="132">
        <v>53</v>
      </c>
      <c r="R254" s="132" t="s">
        <v>947</v>
      </c>
      <c r="S254" s="132">
        <v>1000324</v>
      </c>
      <c r="T254" s="132" t="s">
        <v>810</v>
      </c>
      <c r="U254" s="132">
        <v>122</v>
      </c>
      <c r="V254" s="132">
        <v>94.9</v>
      </c>
      <c r="W254" s="132" t="s">
        <v>1038</v>
      </c>
      <c r="X254" s="132">
        <v>5</v>
      </c>
    </row>
    <row r="255" spans="1:24">
      <c r="A255" s="132">
        <v>254</v>
      </c>
      <c r="B255" s="132">
        <v>40000000861</v>
      </c>
      <c r="C255" s="132">
        <v>61109090000</v>
      </c>
      <c r="D255" s="132" t="s">
        <v>953</v>
      </c>
      <c r="E255" s="132" t="s">
        <v>459</v>
      </c>
      <c r="F255" s="132">
        <v>88</v>
      </c>
      <c r="G255" s="132" t="s">
        <v>3847</v>
      </c>
      <c r="H255" s="132">
        <v>1</v>
      </c>
      <c r="I255" s="132">
        <v>0.71399999999999997</v>
      </c>
      <c r="J255" s="132">
        <v>1</v>
      </c>
      <c r="K255" s="132">
        <v>0.71399999999999997</v>
      </c>
      <c r="L255" s="132" t="s">
        <v>148</v>
      </c>
      <c r="M255" s="132">
        <v>540</v>
      </c>
      <c r="N255" s="132" t="s">
        <v>468</v>
      </c>
      <c r="O255" s="132">
        <v>1760</v>
      </c>
      <c r="P255" s="132" t="s">
        <v>431</v>
      </c>
      <c r="Q255" s="132">
        <v>53</v>
      </c>
      <c r="R255" s="132" t="s">
        <v>947</v>
      </c>
      <c r="S255" s="132">
        <v>1000324</v>
      </c>
      <c r="T255" s="132" t="s">
        <v>821</v>
      </c>
      <c r="U255" s="132">
        <v>3</v>
      </c>
      <c r="V255" s="132">
        <v>94.9</v>
      </c>
      <c r="W255" s="132" t="s">
        <v>1038</v>
      </c>
      <c r="X255" s="132">
        <v>5</v>
      </c>
    </row>
    <row r="256" spans="1:24">
      <c r="A256" s="132">
        <v>255</v>
      </c>
      <c r="B256" s="132">
        <v>40000000860</v>
      </c>
      <c r="C256" s="132">
        <v>61102091000</v>
      </c>
      <c r="D256" s="132" t="s">
        <v>955</v>
      </c>
      <c r="E256" s="132" t="s">
        <v>3688</v>
      </c>
      <c r="F256" s="132">
        <v>83</v>
      </c>
      <c r="G256" s="132" t="s">
        <v>3847</v>
      </c>
      <c r="H256" s="132">
        <v>1</v>
      </c>
      <c r="I256" s="132">
        <v>0.33200000000000002</v>
      </c>
      <c r="J256" s="132">
        <v>1</v>
      </c>
      <c r="K256" s="132">
        <v>0.33200000000000002</v>
      </c>
      <c r="L256" s="132" t="s">
        <v>148</v>
      </c>
      <c r="M256" s="132">
        <v>540</v>
      </c>
      <c r="N256" s="132" t="s">
        <v>3915</v>
      </c>
      <c r="O256" s="132">
        <v>7497</v>
      </c>
      <c r="P256" s="132" t="s">
        <v>439</v>
      </c>
      <c r="Q256" s="132">
        <v>9</v>
      </c>
      <c r="R256" s="132" t="s">
        <v>947</v>
      </c>
      <c r="S256" s="132">
        <v>1000324</v>
      </c>
      <c r="T256" s="132" t="s">
        <v>821</v>
      </c>
      <c r="U256" s="132">
        <v>3</v>
      </c>
      <c r="V256" s="132">
        <v>69.900000000000006</v>
      </c>
      <c r="W256" s="132" t="s">
        <v>3916</v>
      </c>
      <c r="X256" s="132">
        <v>10</v>
      </c>
    </row>
    <row r="257" spans="1:24">
      <c r="A257" s="132">
        <v>256</v>
      </c>
      <c r="B257" s="132">
        <v>40000000859</v>
      </c>
      <c r="C257" s="132">
        <v>61102091000</v>
      </c>
      <c r="D257" s="132" t="s">
        <v>955</v>
      </c>
      <c r="E257" s="132" t="s">
        <v>3688</v>
      </c>
      <c r="F257" s="132">
        <v>83</v>
      </c>
      <c r="G257" s="132" t="s">
        <v>3847</v>
      </c>
      <c r="H257" s="132">
        <v>1</v>
      </c>
      <c r="I257" s="132">
        <v>0.314</v>
      </c>
      <c r="J257" s="132">
        <v>1</v>
      </c>
      <c r="K257" s="132">
        <v>0.314</v>
      </c>
      <c r="L257" s="132" t="s">
        <v>148</v>
      </c>
      <c r="M257" s="132">
        <v>540</v>
      </c>
      <c r="N257" s="132" t="s">
        <v>3915</v>
      </c>
      <c r="O257" s="132">
        <v>7497</v>
      </c>
      <c r="P257" s="132" t="s">
        <v>439</v>
      </c>
      <c r="Q257" s="132">
        <v>9</v>
      </c>
      <c r="R257" s="132" t="s">
        <v>947</v>
      </c>
      <c r="S257" s="132">
        <v>1000324</v>
      </c>
      <c r="T257" s="132" t="s">
        <v>810</v>
      </c>
      <c r="U257" s="132">
        <v>122</v>
      </c>
      <c r="V257" s="132">
        <v>1</v>
      </c>
      <c r="W257" s="132" t="s">
        <v>3916</v>
      </c>
      <c r="X257" s="132">
        <v>10</v>
      </c>
    </row>
    <row r="258" spans="1:24">
      <c r="A258" s="132">
        <v>257</v>
      </c>
      <c r="B258" s="132">
        <v>40000000858</v>
      </c>
      <c r="C258" s="132">
        <v>61102091000</v>
      </c>
      <c r="D258" s="132" t="s">
        <v>955</v>
      </c>
      <c r="E258" s="132" t="s">
        <v>3688</v>
      </c>
      <c r="F258" s="132">
        <v>83</v>
      </c>
      <c r="G258" s="132" t="s">
        <v>3847</v>
      </c>
      <c r="H258" s="132">
        <v>1</v>
      </c>
      <c r="I258" s="132">
        <v>0.38200000000000001</v>
      </c>
      <c r="J258" s="132">
        <v>1</v>
      </c>
      <c r="K258" s="132">
        <v>0.38200000000000001</v>
      </c>
      <c r="L258" s="132" t="s">
        <v>148</v>
      </c>
      <c r="M258" s="132">
        <v>540</v>
      </c>
      <c r="N258" s="132" t="s">
        <v>3915</v>
      </c>
      <c r="O258" s="132">
        <v>7497</v>
      </c>
      <c r="P258" s="132" t="s">
        <v>439</v>
      </c>
      <c r="Q258" s="132">
        <v>9</v>
      </c>
      <c r="R258" s="132" t="s">
        <v>947</v>
      </c>
      <c r="S258" s="132">
        <v>1000324</v>
      </c>
      <c r="T258" s="132" t="s">
        <v>828</v>
      </c>
      <c r="U258" s="132">
        <v>124</v>
      </c>
      <c r="V258" s="132">
        <v>1</v>
      </c>
      <c r="W258" s="132" t="s">
        <v>3916</v>
      </c>
      <c r="X258" s="132">
        <v>10</v>
      </c>
    </row>
    <row r="259" spans="1:24">
      <c r="A259" s="132">
        <v>258</v>
      </c>
      <c r="B259" s="132">
        <v>40000000857</v>
      </c>
      <c r="C259" s="132">
        <v>61102091000</v>
      </c>
      <c r="D259" s="132" t="s">
        <v>955</v>
      </c>
      <c r="E259" s="132" t="s">
        <v>3688</v>
      </c>
      <c r="F259" s="132">
        <v>83</v>
      </c>
      <c r="G259" s="132" t="s">
        <v>3847</v>
      </c>
      <c r="H259" s="132">
        <v>1</v>
      </c>
      <c r="I259" s="132">
        <v>0.37</v>
      </c>
      <c r="J259" s="132">
        <v>1</v>
      </c>
      <c r="K259" s="132">
        <v>0.37</v>
      </c>
      <c r="L259" s="132" t="s">
        <v>148</v>
      </c>
      <c r="M259" s="132">
        <v>540</v>
      </c>
      <c r="N259" s="132" t="s">
        <v>3915</v>
      </c>
      <c r="O259" s="132">
        <v>7497</v>
      </c>
      <c r="P259" s="132" t="s">
        <v>439</v>
      </c>
      <c r="Q259" s="132">
        <v>9</v>
      </c>
      <c r="R259" s="132" t="s">
        <v>947</v>
      </c>
      <c r="S259" s="132">
        <v>1000324</v>
      </c>
      <c r="T259" s="132" t="s">
        <v>828</v>
      </c>
      <c r="U259" s="132">
        <v>124</v>
      </c>
      <c r="V259" s="132">
        <v>69.900000000000006</v>
      </c>
      <c r="W259" s="132" t="s">
        <v>3916</v>
      </c>
      <c r="X259" s="132">
        <v>10</v>
      </c>
    </row>
    <row r="260" spans="1:24">
      <c r="A260" s="132">
        <v>259</v>
      </c>
      <c r="B260" s="132">
        <v>40000000856</v>
      </c>
      <c r="C260" s="132">
        <v>61101130000</v>
      </c>
      <c r="D260" s="132" t="s">
        <v>567</v>
      </c>
      <c r="E260" s="132" t="s">
        <v>459</v>
      </c>
      <c r="F260" s="132">
        <v>88</v>
      </c>
      <c r="G260" s="132" t="s">
        <v>3847</v>
      </c>
      <c r="H260" s="132">
        <v>1</v>
      </c>
      <c r="I260" s="132">
        <v>0.35399999999999998</v>
      </c>
      <c r="J260" s="132">
        <v>1</v>
      </c>
      <c r="K260" s="132">
        <v>0.35399999999999998</v>
      </c>
      <c r="L260" s="132" t="s">
        <v>148</v>
      </c>
      <c r="M260" s="132">
        <v>540</v>
      </c>
      <c r="N260" s="132" t="s">
        <v>468</v>
      </c>
      <c r="O260" s="132">
        <v>1760</v>
      </c>
      <c r="P260" s="132" t="s">
        <v>3855</v>
      </c>
      <c r="Q260" s="132">
        <v>11</v>
      </c>
      <c r="R260" s="132" t="s">
        <v>947</v>
      </c>
      <c r="S260" s="132">
        <v>1000324</v>
      </c>
      <c r="T260" s="132" t="s">
        <v>825</v>
      </c>
      <c r="U260" s="132">
        <v>119</v>
      </c>
      <c r="V260" s="132">
        <v>89.9</v>
      </c>
      <c r="W260" s="132" t="s">
        <v>1046</v>
      </c>
      <c r="X260" s="132">
        <v>12</v>
      </c>
    </row>
    <row r="261" spans="1:24">
      <c r="A261" s="132">
        <v>260</v>
      </c>
      <c r="B261" s="132">
        <v>40000000855</v>
      </c>
      <c r="C261" s="132">
        <v>61101130000</v>
      </c>
      <c r="D261" s="132" t="s">
        <v>567</v>
      </c>
      <c r="E261" s="132" t="s">
        <v>459</v>
      </c>
      <c r="F261" s="132">
        <v>88</v>
      </c>
      <c r="G261" s="132" t="s">
        <v>3847</v>
      </c>
      <c r="H261" s="132">
        <v>1</v>
      </c>
      <c r="I261" s="132">
        <v>0.38800000000000001</v>
      </c>
      <c r="J261" s="132">
        <v>1</v>
      </c>
      <c r="K261" s="132">
        <v>0.38800000000000001</v>
      </c>
      <c r="L261" s="132" t="s">
        <v>148</v>
      </c>
      <c r="M261" s="132">
        <v>540</v>
      </c>
      <c r="N261" s="132" t="s">
        <v>468</v>
      </c>
      <c r="O261" s="132">
        <v>1760</v>
      </c>
      <c r="P261" s="132" t="s">
        <v>3855</v>
      </c>
      <c r="Q261" s="132">
        <v>11</v>
      </c>
      <c r="R261" s="132" t="s">
        <v>947</v>
      </c>
      <c r="S261" s="132">
        <v>1000324</v>
      </c>
      <c r="T261" s="132" t="s">
        <v>821</v>
      </c>
      <c r="U261" s="132">
        <v>3</v>
      </c>
      <c r="V261" s="132">
        <v>89.9</v>
      </c>
      <c r="W261" s="132" t="s">
        <v>1046</v>
      </c>
      <c r="X261" s="132">
        <v>12</v>
      </c>
    </row>
    <row r="262" spans="1:24">
      <c r="A262" s="132">
        <v>261</v>
      </c>
      <c r="B262" s="132">
        <v>40000000854</v>
      </c>
      <c r="C262" s="132">
        <v>61101130000</v>
      </c>
      <c r="D262" s="132" t="s">
        <v>567</v>
      </c>
      <c r="E262" s="132" t="s">
        <v>459</v>
      </c>
      <c r="F262" s="132">
        <v>88</v>
      </c>
      <c r="G262" s="132" t="s">
        <v>3847</v>
      </c>
      <c r="H262" s="132">
        <v>1</v>
      </c>
      <c r="I262" s="132">
        <v>0.38400000000000001</v>
      </c>
      <c r="J262" s="132">
        <v>1</v>
      </c>
      <c r="K262" s="132">
        <v>0.38400000000000001</v>
      </c>
      <c r="L262" s="132" t="s">
        <v>148</v>
      </c>
      <c r="M262" s="132">
        <v>540</v>
      </c>
      <c r="N262" s="132" t="s">
        <v>468</v>
      </c>
      <c r="O262" s="132">
        <v>1760</v>
      </c>
      <c r="P262" s="132" t="s">
        <v>3855</v>
      </c>
      <c r="Q262" s="132">
        <v>11</v>
      </c>
      <c r="R262" s="132" t="s">
        <v>947</v>
      </c>
      <c r="S262" s="132">
        <v>1000324</v>
      </c>
      <c r="T262" s="132" t="s">
        <v>828</v>
      </c>
      <c r="U262" s="132">
        <v>124</v>
      </c>
      <c r="V262" s="132">
        <v>26.97</v>
      </c>
      <c r="W262" s="132" t="s">
        <v>1046</v>
      </c>
      <c r="X262" s="132">
        <v>12</v>
      </c>
    </row>
    <row r="263" spans="1:24">
      <c r="A263" s="132">
        <v>262</v>
      </c>
      <c r="B263" s="132">
        <v>40000000853</v>
      </c>
      <c r="C263" s="132">
        <v>61101130000</v>
      </c>
      <c r="D263" s="132" t="s">
        <v>567</v>
      </c>
      <c r="E263" s="132" t="s">
        <v>459</v>
      </c>
      <c r="F263" s="132">
        <v>88</v>
      </c>
      <c r="G263" s="132" t="s">
        <v>3847</v>
      </c>
      <c r="H263" s="132">
        <v>1</v>
      </c>
      <c r="I263" s="132">
        <v>0.44</v>
      </c>
      <c r="J263" s="132">
        <v>1</v>
      </c>
      <c r="K263" s="132">
        <v>0.44</v>
      </c>
      <c r="L263" s="132" t="s">
        <v>148</v>
      </c>
      <c r="M263" s="132">
        <v>540</v>
      </c>
      <c r="N263" s="132" t="s">
        <v>468</v>
      </c>
      <c r="O263" s="132">
        <v>1760</v>
      </c>
      <c r="P263" s="132" t="s">
        <v>3855</v>
      </c>
      <c r="Q263" s="132">
        <v>11</v>
      </c>
      <c r="R263" s="132" t="s">
        <v>947</v>
      </c>
      <c r="S263" s="132">
        <v>1000324</v>
      </c>
      <c r="T263" s="132" t="s">
        <v>948</v>
      </c>
      <c r="U263" s="132">
        <v>327</v>
      </c>
      <c r="V263" s="132">
        <v>1</v>
      </c>
      <c r="W263" s="132" t="s">
        <v>1046</v>
      </c>
      <c r="X263" s="132">
        <v>12</v>
      </c>
    </row>
    <row r="264" spans="1:24">
      <c r="A264" s="132">
        <v>263</v>
      </c>
      <c r="B264" s="132">
        <v>40000000852</v>
      </c>
      <c r="C264" s="132">
        <v>61102091000</v>
      </c>
      <c r="D264" s="132" t="s">
        <v>488</v>
      </c>
      <c r="E264" s="132" t="s">
        <v>459</v>
      </c>
      <c r="F264" s="132">
        <v>88</v>
      </c>
      <c r="G264" s="132" t="s">
        <v>3847</v>
      </c>
      <c r="H264" s="132">
        <v>1</v>
      </c>
      <c r="I264" s="132">
        <v>0.55200000000000005</v>
      </c>
      <c r="J264" s="132">
        <v>1</v>
      </c>
      <c r="K264" s="132">
        <v>0.55200000000000005</v>
      </c>
      <c r="L264" s="132" t="s">
        <v>148</v>
      </c>
      <c r="M264" s="132">
        <v>540</v>
      </c>
      <c r="N264" s="132" t="s">
        <v>3915</v>
      </c>
      <c r="O264" s="132">
        <v>7497</v>
      </c>
      <c r="P264" s="132" t="s">
        <v>439</v>
      </c>
      <c r="Q264" s="132">
        <v>9</v>
      </c>
      <c r="R264" s="132" t="s">
        <v>947</v>
      </c>
      <c r="S264" s="132">
        <v>1000324</v>
      </c>
      <c r="T264" s="132" t="s">
        <v>821</v>
      </c>
      <c r="U264" s="132">
        <v>3</v>
      </c>
      <c r="V264" s="132">
        <v>89.9</v>
      </c>
      <c r="W264" s="132" t="s">
        <v>1048</v>
      </c>
      <c r="X264" s="132">
        <v>4</v>
      </c>
    </row>
    <row r="265" spans="1:24">
      <c r="A265" s="132">
        <v>264</v>
      </c>
      <c r="B265" s="132">
        <v>40000000851</v>
      </c>
      <c r="C265" s="132">
        <v>61102091000</v>
      </c>
      <c r="D265" s="132" t="s">
        <v>488</v>
      </c>
      <c r="E265" s="132" t="s">
        <v>459</v>
      </c>
      <c r="F265" s="132">
        <v>88</v>
      </c>
      <c r="G265" s="132" t="s">
        <v>3847</v>
      </c>
      <c r="H265" s="132">
        <v>1</v>
      </c>
      <c r="I265" s="132">
        <v>0.54</v>
      </c>
      <c r="J265" s="132">
        <v>1</v>
      </c>
      <c r="K265" s="132">
        <v>0.54</v>
      </c>
      <c r="L265" s="132" t="s">
        <v>148</v>
      </c>
      <c r="M265" s="132">
        <v>540</v>
      </c>
      <c r="N265" s="132" t="s">
        <v>3915</v>
      </c>
      <c r="O265" s="132">
        <v>7497</v>
      </c>
      <c r="P265" s="132" t="s">
        <v>439</v>
      </c>
      <c r="Q265" s="132">
        <v>9</v>
      </c>
      <c r="R265" s="132" t="s">
        <v>947</v>
      </c>
      <c r="S265" s="132">
        <v>1000324</v>
      </c>
      <c r="T265" s="132" t="s">
        <v>825</v>
      </c>
      <c r="U265" s="132">
        <v>119</v>
      </c>
      <c r="V265" s="132">
        <v>89.9</v>
      </c>
      <c r="W265" s="132" t="s">
        <v>1048</v>
      </c>
      <c r="X265" s="132">
        <v>4</v>
      </c>
    </row>
    <row r="266" spans="1:24">
      <c r="A266" s="132">
        <v>265</v>
      </c>
      <c r="B266" s="132">
        <v>40000000850</v>
      </c>
      <c r="C266" s="132">
        <v>61102091000</v>
      </c>
      <c r="D266" s="132" t="s">
        <v>488</v>
      </c>
      <c r="E266" s="132" t="s">
        <v>459</v>
      </c>
      <c r="F266" s="132">
        <v>88</v>
      </c>
      <c r="G266" s="132" t="s">
        <v>3847</v>
      </c>
      <c r="H266" s="132">
        <v>1</v>
      </c>
      <c r="I266" s="132">
        <v>0.60199999999999998</v>
      </c>
      <c r="J266" s="132">
        <v>1</v>
      </c>
      <c r="K266" s="132">
        <v>0.60199999999999998</v>
      </c>
      <c r="L266" s="132" t="s">
        <v>148</v>
      </c>
      <c r="M266" s="132">
        <v>540</v>
      </c>
      <c r="N266" s="132" t="s">
        <v>3915</v>
      </c>
      <c r="O266" s="132">
        <v>7497</v>
      </c>
      <c r="P266" s="132" t="s">
        <v>439</v>
      </c>
      <c r="Q266" s="132">
        <v>9</v>
      </c>
      <c r="R266" s="132" t="s">
        <v>947</v>
      </c>
      <c r="S266" s="132">
        <v>1000324</v>
      </c>
      <c r="T266" s="132" t="s">
        <v>828</v>
      </c>
      <c r="U266" s="132">
        <v>124</v>
      </c>
      <c r="V266" s="132">
        <v>89.9</v>
      </c>
      <c r="W266" s="132" t="s">
        <v>1048</v>
      </c>
      <c r="X266" s="132">
        <v>4</v>
      </c>
    </row>
    <row r="267" spans="1:24">
      <c r="A267" s="132">
        <v>266</v>
      </c>
      <c r="B267" s="132">
        <v>40000000849</v>
      </c>
      <c r="C267" s="132">
        <v>61102091000</v>
      </c>
      <c r="D267" s="132" t="s">
        <v>488</v>
      </c>
      <c r="E267" s="132" t="s">
        <v>459</v>
      </c>
      <c r="F267" s="132">
        <v>88</v>
      </c>
      <c r="G267" s="132" t="s">
        <v>3847</v>
      </c>
      <c r="H267" s="132">
        <v>1</v>
      </c>
      <c r="I267" s="132">
        <v>0.56599999999999995</v>
      </c>
      <c r="J267" s="132">
        <v>1</v>
      </c>
      <c r="K267" s="132">
        <v>0.56599999999999995</v>
      </c>
      <c r="L267" s="132" t="s">
        <v>148</v>
      </c>
      <c r="M267" s="132">
        <v>540</v>
      </c>
      <c r="N267" s="132" t="s">
        <v>3915</v>
      </c>
      <c r="O267" s="132">
        <v>7497</v>
      </c>
      <c r="P267" s="132" t="s">
        <v>439</v>
      </c>
      <c r="Q267" s="132">
        <v>9</v>
      </c>
      <c r="R267" s="132" t="s">
        <v>947</v>
      </c>
      <c r="S267" s="132">
        <v>1000324</v>
      </c>
      <c r="T267" s="132" t="s">
        <v>821</v>
      </c>
      <c r="U267" s="132">
        <v>3</v>
      </c>
      <c r="V267" s="132">
        <v>89.9</v>
      </c>
      <c r="W267" s="132" t="s">
        <v>1048</v>
      </c>
      <c r="X267" s="132">
        <v>4</v>
      </c>
    </row>
    <row r="268" spans="1:24">
      <c r="A268" s="132">
        <v>267</v>
      </c>
      <c r="B268" s="132">
        <v>40000000848</v>
      </c>
      <c r="C268" s="132">
        <v>62034231000</v>
      </c>
      <c r="D268" s="132" t="s">
        <v>537</v>
      </c>
      <c r="E268" s="132" t="s">
        <v>3964</v>
      </c>
      <c r="F268" s="132">
        <v>87</v>
      </c>
      <c r="G268" s="132" t="s">
        <v>3847</v>
      </c>
      <c r="H268" s="132">
        <v>1</v>
      </c>
      <c r="I268" s="132">
        <v>0.64800000000000002</v>
      </c>
      <c r="J268" s="132">
        <v>1</v>
      </c>
      <c r="K268" s="132">
        <v>0.64800000000000002</v>
      </c>
      <c r="L268" s="132" t="s">
        <v>148</v>
      </c>
      <c r="M268" s="132">
        <v>540</v>
      </c>
      <c r="N268" s="132" t="s">
        <v>468</v>
      </c>
      <c r="O268" s="132">
        <v>1760</v>
      </c>
      <c r="P268" s="132" t="s">
        <v>439</v>
      </c>
      <c r="Q268" s="132">
        <v>9</v>
      </c>
      <c r="R268" s="132" t="s">
        <v>947</v>
      </c>
      <c r="S268" s="132">
        <v>1000324</v>
      </c>
      <c r="T268" s="132">
        <v>32</v>
      </c>
      <c r="U268" s="132">
        <v>31</v>
      </c>
      <c r="V268" s="132">
        <v>109.9</v>
      </c>
      <c r="W268" s="132" t="s">
        <v>1073</v>
      </c>
      <c r="X268" s="132">
        <v>8</v>
      </c>
    </row>
    <row r="269" spans="1:24">
      <c r="A269" s="132">
        <v>268</v>
      </c>
      <c r="B269" s="132">
        <v>40000000847</v>
      </c>
      <c r="C269" s="132">
        <v>62034231000</v>
      </c>
      <c r="D269" s="132" t="s">
        <v>537</v>
      </c>
      <c r="E269" s="132" t="s">
        <v>3964</v>
      </c>
      <c r="F269" s="132">
        <v>87</v>
      </c>
      <c r="G269" s="132" t="s">
        <v>3847</v>
      </c>
      <c r="H269" s="132">
        <v>1</v>
      </c>
      <c r="I269" s="132">
        <v>0.64200000000000002</v>
      </c>
      <c r="J269" s="132">
        <v>1</v>
      </c>
      <c r="K269" s="132">
        <v>0.64200000000000002</v>
      </c>
      <c r="L269" s="132" t="s">
        <v>148</v>
      </c>
      <c r="M269" s="132">
        <v>540</v>
      </c>
      <c r="N269" s="132" t="s">
        <v>468</v>
      </c>
      <c r="O269" s="132">
        <v>1760</v>
      </c>
      <c r="P269" s="132" t="s">
        <v>439</v>
      </c>
      <c r="Q269" s="132">
        <v>9</v>
      </c>
      <c r="R269" s="132" t="s">
        <v>947</v>
      </c>
      <c r="S269" s="132">
        <v>1000324</v>
      </c>
      <c r="T269" s="132">
        <v>31</v>
      </c>
      <c r="U269" s="132">
        <v>140</v>
      </c>
      <c r="V269" s="132">
        <v>109.9</v>
      </c>
      <c r="W269" s="132" t="s">
        <v>1073</v>
      </c>
      <c r="X269" s="132">
        <v>8</v>
      </c>
    </row>
    <row r="270" spans="1:24">
      <c r="A270" s="132">
        <v>269</v>
      </c>
      <c r="B270" s="132">
        <v>40000000846</v>
      </c>
      <c r="C270" s="132">
        <v>62034231000</v>
      </c>
      <c r="D270" s="132" t="s">
        <v>537</v>
      </c>
      <c r="E270" s="132" t="s">
        <v>3964</v>
      </c>
      <c r="F270" s="132">
        <v>87</v>
      </c>
      <c r="G270" s="132" t="s">
        <v>3847</v>
      </c>
      <c r="H270" s="132">
        <v>1</v>
      </c>
      <c r="I270" s="132">
        <v>0.66200000000000003</v>
      </c>
      <c r="J270" s="132">
        <v>1</v>
      </c>
      <c r="K270" s="132">
        <v>0.66200000000000003</v>
      </c>
      <c r="L270" s="132" t="s">
        <v>148</v>
      </c>
      <c r="M270" s="132">
        <v>540</v>
      </c>
      <c r="N270" s="132" t="s">
        <v>468</v>
      </c>
      <c r="O270" s="132">
        <v>1760</v>
      </c>
      <c r="P270" s="132" t="s">
        <v>439</v>
      </c>
      <c r="Q270" s="132">
        <v>9</v>
      </c>
      <c r="R270" s="132" t="s">
        <v>947</v>
      </c>
      <c r="S270" s="132">
        <v>1000324</v>
      </c>
      <c r="T270" s="132">
        <v>30</v>
      </c>
      <c r="U270" s="132">
        <v>22</v>
      </c>
      <c r="V270" s="132">
        <v>109.9</v>
      </c>
      <c r="W270" s="132" t="s">
        <v>1073</v>
      </c>
      <c r="X270" s="132">
        <v>8</v>
      </c>
    </row>
    <row r="271" spans="1:24">
      <c r="A271" s="132">
        <v>270</v>
      </c>
      <c r="B271" s="132">
        <v>40000000845</v>
      </c>
      <c r="C271" s="132">
        <v>62034231000</v>
      </c>
      <c r="D271" s="132" t="s">
        <v>537</v>
      </c>
      <c r="E271" s="132" t="s">
        <v>3964</v>
      </c>
      <c r="F271" s="132">
        <v>87</v>
      </c>
      <c r="G271" s="132" t="s">
        <v>3847</v>
      </c>
      <c r="H271" s="132">
        <v>1</v>
      </c>
      <c r="I271" s="132">
        <v>0.66800000000000004</v>
      </c>
      <c r="J271" s="132">
        <v>1</v>
      </c>
      <c r="K271" s="132">
        <v>0.66800000000000004</v>
      </c>
      <c r="L271" s="132" t="s">
        <v>148</v>
      </c>
      <c r="M271" s="132">
        <v>540</v>
      </c>
      <c r="N271" s="132" t="s">
        <v>468</v>
      </c>
      <c r="O271" s="132">
        <v>1760</v>
      </c>
      <c r="P271" s="132" t="s">
        <v>439</v>
      </c>
      <c r="Q271" s="132">
        <v>9</v>
      </c>
      <c r="R271" s="132" t="s">
        <v>947</v>
      </c>
      <c r="S271" s="132">
        <v>1000324</v>
      </c>
      <c r="T271" s="132">
        <v>32</v>
      </c>
      <c r="U271" s="132">
        <v>31</v>
      </c>
      <c r="V271" s="132">
        <v>109.9</v>
      </c>
      <c r="W271" s="132" t="s">
        <v>1073</v>
      </c>
      <c r="X271" s="132">
        <v>8</v>
      </c>
    </row>
    <row r="272" spans="1:24">
      <c r="A272" s="132">
        <v>271</v>
      </c>
      <c r="B272" s="132">
        <v>40000000844</v>
      </c>
      <c r="C272" s="132">
        <v>62034231000</v>
      </c>
      <c r="D272" s="132" t="s">
        <v>537</v>
      </c>
      <c r="E272" s="132" t="s">
        <v>3964</v>
      </c>
      <c r="F272" s="132">
        <v>87</v>
      </c>
      <c r="G272" s="132" t="s">
        <v>3847</v>
      </c>
      <c r="H272" s="132">
        <v>1</v>
      </c>
      <c r="I272" s="132">
        <v>0.59799999999999998</v>
      </c>
      <c r="J272" s="132">
        <v>1</v>
      </c>
      <c r="K272" s="132">
        <v>0.59799999999999998</v>
      </c>
      <c r="L272" s="132" t="s">
        <v>148</v>
      </c>
      <c r="M272" s="132">
        <v>540</v>
      </c>
      <c r="N272" s="132" t="s">
        <v>2948</v>
      </c>
      <c r="O272" s="132">
        <v>7550</v>
      </c>
      <c r="P272" s="132" t="s">
        <v>439</v>
      </c>
      <c r="Q272" s="132">
        <v>9</v>
      </c>
      <c r="R272" s="132" t="s">
        <v>947</v>
      </c>
      <c r="S272" s="132">
        <v>1000324</v>
      </c>
      <c r="T272" s="132">
        <v>28</v>
      </c>
      <c r="U272" s="132">
        <v>17</v>
      </c>
      <c r="V272" s="132">
        <v>1</v>
      </c>
      <c r="W272" s="132" t="s">
        <v>1038</v>
      </c>
      <c r="X272" s="132">
        <v>5</v>
      </c>
    </row>
    <row r="273" spans="1:24">
      <c r="A273" s="132">
        <v>272</v>
      </c>
      <c r="B273" s="132">
        <v>40000000843</v>
      </c>
      <c r="C273" s="132">
        <v>62034231000</v>
      </c>
      <c r="D273" s="132" t="s">
        <v>537</v>
      </c>
      <c r="E273" s="132" t="s">
        <v>3964</v>
      </c>
      <c r="F273" s="132">
        <v>87</v>
      </c>
      <c r="G273" s="132" t="s">
        <v>3847</v>
      </c>
      <c r="H273" s="132">
        <v>1</v>
      </c>
      <c r="I273" s="132">
        <v>0.61399999999999999</v>
      </c>
      <c r="J273" s="132">
        <v>1</v>
      </c>
      <c r="K273" s="132">
        <v>0.61399999999999999</v>
      </c>
      <c r="L273" s="132" t="s">
        <v>148</v>
      </c>
      <c r="M273" s="132">
        <v>540</v>
      </c>
      <c r="N273" s="132" t="s">
        <v>2948</v>
      </c>
      <c r="O273" s="132">
        <v>7550</v>
      </c>
      <c r="P273" s="132" t="s">
        <v>439</v>
      </c>
      <c r="Q273" s="132">
        <v>9</v>
      </c>
      <c r="R273" s="132" t="s">
        <v>947</v>
      </c>
      <c r="S273" s="132">
        <v>1000324</v>
      </c>
      <c r="T273" s="132">
        <v>29</v>
      </c>
      <c r="U273" s="132">
        <v>133</v>
      </c>
      <c r="V273" s="132">
        <v>1</v>
      </c>
      <c r="W273" s="132" t="s">
        <v>1038</v>
      </c>
      <c r="X273" s="132">
        <v>5</v>
      </c>
    </row>
    <row r="274" spans="1:24">
      <c r="A274" s="132">
        <v>273</v>
      </c>
      <c r="B274" s="132">
        <v>40000000842</v>
      </c>
      <c r="C274" s="132">
        <v>62034231000</v>
      </c>
      <c r="D274" s="132" t="s">
        <v>537</v>
      </c>
      <c r="E274" s="132" t="s">
        <v>3964</v>
      </c>
      <c r="F274" s="132">
        <v>87</v>
      </c>
      <c r="G274" s="132" t="s">
        <v>3847</v>
      </c>
      <c r="H274" s="132">
        <v>1</v>
      </c>
      <c r="I274" s="132">
        <v>0.78</v>
      </c>
      <c r="J274" s="132">
        <v>1</v>
      </c>
      <c r="K274" s="132">
        <v>0.78</v>
      </c>
      <c r="L274" s="132" t="s">
        <v>148</v>
      </c>
      <c r="M274" s="132">
        <v>540</v>
      </c>
      <c r="N274" s="132" t="s">
        <v>2948</v>
      </c>
      <c r="O274" s="132">
        <v>7550</v>
      </c>
      <c r="P274" s="132" t="s">
        <v>439</v>
      </c>
      <c r="Q274" s="132">
        <v>9</v>
      </c>
      <c r="R274" s="132" t="s">
        <v>947</v>
      </c>
      <c r="S274" s="132">
        <v>1000324</v>
      </c>
      <c r="T274" s="132">
        <v>40</v>
      </c>
      <c r="U274" s="132">
        <v>79</v>
      </c>
      <c r="V274" s="132">
        <v>69.900000000000006</v>
      </c>
      <c r="W274" s="132" t="s">
        <v>1038</v>
      </c>
      <c r="X274" s="132">
        <v>5</v>
      </c>
    </row>
    <row r="275" spans="1:24">
      <c r="A275" s="132">
        <v>274</v>
      </c>
      <c r="B275" s="132">
        <v>40000000841</v>
      </c>
      <c r="C275" s="132">
        <v>62034231000</v>
      </c>
      <c r="D275" s="132" t="s">
        <v>537</v>
      </c>
      <c r="E275" s="132" t="s">
        <v>3964</v>
      </c>
      <c r="F275" s="132">
        <v>87</v>
      </c>
      <c r="G275" s="132" t="s">
        <v>3847</v>
      </c>
      <c r="H275" s="132">
        <v>1</v>
      </c>
      <c r="I275" s="132">
        <v>0.76800000000000002</v>
      </c>
      <c r="J275" s="132">
        <v>1</v>
      </c>
      <c r="K275" s="132">
        <v>0.76800000000000002</v>
      </c>
      <c r="L275" s="132" t="s">
        <v>148</v>
      </c>
      <c r="M275" s="132">
        <v>540</v>
      </c>
      <c r="N275" s="132" t="s">
        <v>2948</v>
      </c>
      <c r="O275" s="132">
        <v>7550</v>
      </c>
      <c r="P275" s="132" t="s">
        <v>439</v>
      </c>
      <c r="Q275" s="132">
        <v>9</v>
      </c>
      <c r="R275" s="132" t="s">
        <v>947</v>
      </c>
      <c r="S275" s="132">
        <v>1000324</v>
      </c>
      <c r="T275" s="132">
        <v>40</v>
      </c>
      <c r="U275" s="132">
        <v>79</v>
      </c>
      <c r="V275" s="132">
        <v>69.900000000000006</v>
      </c>
      <c r="W275" s="132" t="s">
        <v>1038</v>
      </c>
      <c r="X275" s="132">
        <v>5</v>
      </c>
    </row>
    <row r="276" spans="1:24">
      <c r="A276" s="132">
        <v>275</v>
      </c>
      <c r="B276" s="132">
        <v>40000000840</v>
      </c>
      <c r="C276" s="132">
        <v>62034231000</v>
      </c>
      <c r="D276" s="132" t="s">
        <v>537</v>
      </c>
      <c r="E276" s="132" t="s">
        <v>3964</v>
      </c>
      <c r="F276" s="132">
        <v>87</v>
      </c>
      <c r="G276" s="132" t="s">
        <v>3847</v>
      </c>
      <c r="H276" s="132">
        <v>1</v>
      </c>
      <c r="I276" s="132">
        <v>0.55000000000000004</v>
      </c>
      <c r="J276" s="132">
        <v>1</v>
      </c>
      <c r="K276" s="132">
        <v>0.55000000000000004</v>
      </c>
      <c r="L276" s="132" t="s">
        <v>148</v>
      </c>
      <c r="M276" s="132">
        <v>540</v>
      </c>
      <c r="N276" s="132" t="s">
        <v>468</v>
      </c>
      <c r="O276" s="132">
        <v>1760</v>
      </c>
      <c r="P276" s="132" t="s">
        <v>439</v>
      </c>
      <c r="Q276" s="132">
        <v>9</v>
      </c>
      <c r="R276" s="132" t="s">
        <v>947</v>
      </c>
      <c r="S276" s="132">
        <v>1000324</v>
      </c>
      <c r="T276" s="132">
        <v>30</v>
      </c>
      <c r="U276" s="132">
        <v>22</v>
      </c>
      <c r="V276" s="132">
        <v>74.900000000000006</v>
      </c>
      <c r="W276" s="132" t="s">
        <v>1038</v>
      </c>
      <c r="X276" s="132">
        <v>5</v>
      </c>
    </row>
    <row r="277" spans="1:24">
      <c r="A277" s="132">
        <v>276</v>
      </c>
      <c r="B277" s="132">
        <v>40000000839</v>
      </c>
      <c r="C277" s="132">
        <v>62034231000</v>
      </c>
      <c r="D277" s="132" t="s">
        <v>537</v>
      </c>
      <c r="E277" s="132" t="s">
        <v>3964</v>
      </c>
      <c r="F277" s="132">
        <v>87</v>
      </c>
      <c r="G277" s="132" t="s">
        <v>3847</v>
      </c>
      <c r="H277" s="132">
        <v>1</v>
      </c>
      <c r="I277" s="132">
        <v>0.58199999999999996</v>
      </c>
      <c r="J277" s="132">
        <v>1</v>
      </c>
      <c r="K277" s="132">
        <v>0.58199999999999996</v>
      </c>
      <c r="L277" s="132" t="s">
        <v>148</v>
      </c>
      <c r="M277" s="132">
        <v>540</v>
      </c>
      <c r="N277" s="132" t="s">
        <v>2948</v>
      </c>
      <c r="O277" s="132">
        <v>7550</v>
      </c>
      <c r="P277" s="132" t="s">
        <v>439</v>
      </c>
      <c r="Q277" s="132">
        <v>9</v>
      </c>
      <c r="R277" s="132" t="s">
        <v>947</v>
      </c>
      <c r="S277" s="132">
        <v>1000324</v>
      </c>
      <c r="T277" s="132">
        <v>29</v>
      </c>
      <c r="U277" s="132">
        <v>133</v>
      </c>
      <c r="V277" s="132">
        <v>79.900000000000006</v>
      </c>
      <c r="W277" s="132" t="s">
        <v>1038</v>
      </c>
      <c r="X277" s="132">
        <v>5</v>
      </c>
    </row>
    <row r="278" spans="1:24">
      <c r="A278" s="132">
        <v>277</v>
      </c>
      <c r="B278" s="132">
        <v>40000000838</v>
      </c>
      <c r="C278" s="132">
        <v>62034231000</v>
      </c>
      <c r="D278" s="132" t="s">
        <v>537</v>
      </c>
      <c r="E278" s="132" t="s">
        <v>3964</v>
      </c>
      <c r="F278" s="132">
        <v>87</v>
      </c>
      <c r="G278" s="132" t="s">
        <v>3847</v>
      </c>
      <c r="H278" s="132">
        <v>1</v>
      </c>
      <c r="I278" s="132">
        <v>0.59199999999999997</v>
      </c>
      <c r="J278" s="132">
        <v>1</v>
      </c>
      <c r="K278" s="132">
        <v>0.59199999999999997</v>
      </c>
      <c r="L278" s="132" t="s">
        <v>148</v>
      </c>
      <c r="M278" s="132">
        <v>540</v>
      </c>
      <c r="N278" s="132" t="s">
        <v>2948</v>
      </c>
      <c r="O278" s="132">
        <v>7550</v>
      </c>
      <c r="P278" s="132" t="s">
        <v>439</v>
      </c>
      <c r="Q278" s="132">
        <v>9</v>
      </c>
      <c r="R278" s="132" t="s">
        <v>947</v>
      </c>
      <c r="S278" s="132">
        <v>1000324</v>
      </c>
      <c r="T278" s="132">
        <v>32</v>
      </c>
      <c r="U278" s="132">
        <v>31</v>
      </c>
      <c r="V278" s="132">
        <v>79.900000000000006</v>
      </c>
      <c r="W278" s="132" t="s">
        <v>1038</v>
      </c>
      <c r="X278" s="132">
        <v>5</v>
      </c>
    </row>
    <row r="279" spans="1:24">
      <c r="A279" s="132">
        <v>278</v>
      </c>
      <c r="B279" s="132">
        <v>40000000837</v>
      </c>
      <c r="C279" s="132">
        <v>62034231000</v>
      </c>
      <c r="D279" s="132" t="s">
        <v>537</v>
      </c>
      <c r="E279" s="132" t="s">
        <v>3964</v>
      </c>
      <c r="F279" s="132">
        <v>87</v>
      </c>
      <c r="G279" s="132" t="s">
        <v>3847</v>
      </c>
      <c r="H279" s="132">
        <v>1</v>
      </c>
      <c r="I279" s="132">
        <v>0.67</v>
      </c>
      <c r="J279" s="132">
        <v>1</v>
      </c>
      <c r="K279" s="132">
        <v>0.67</v>
      </c>
      <c r="L279" s="132" t="s">
        <v>148</v>
      </c>
      <c r="M279" s="132">
        <v>540</v>
      </c>
      <c r="N279" s="132" t="s">
        <v>2948</v>
      </c>
      <c r="O279" s="132">
        <v>7550</v>
      </c>
      <c r="P279" s="132" t="s">
        <v>439</v>
      </c>
      <c r="Q279" s="132">
        <v>9</v>
      </c>
      <c r="R279" s="132" t="s">
        <v>947</v>
      </c>
      <c r="S279" s="132">
        <v>1000324</v>
      </c>
      <c r="T279" s="132">
        <v>36</v>
      </c>
      <c r="U279" s="132">
        <v>52</v>
      </c>
      <c r="V279" s="132">
        <v>79.900000000000006</v>
      </c>
      <c r="W279" s="132" t="s">
        <v>1038</v>
      </c>
      <c r="X279" s="132">
        <v>5</v>
      </c>
    </row>
    <row r="280" spans="1:24">
      <c r="A280" s="132">
        <v>279</v>
      </c>
      <c r="B280" s="132">
        <v>40000000836</v>
      </c>
      <c r="C280" s="132">
        <v>62034231000</v>
      </c>
      <c r="D280" s="132" t="s">
        <v>537</v>
      </c>
      <c r="E280" s="132" t="s">
        <v>3964</v>
      </c>
      <c r="F280" s="132">
        <v>87</v>
      </c>
      <c r="G280" s="132" t="s">
        <v>3847</v>
      </c>
      <c r="H280" s="132">
        <v>1</v>
      </c>
      <c r="I280" s="132">
        <v>0.53400000000000003</v>
      </c>
      <c r="J280" s="132">
        <v>1</v>
      </c>
      <c r="K280" s="132">
        <v>0.53400000000000003</v>
      </c>
      <c r="L280" s="132" t="s">
        <v>148</v>
      </c>
      <c r="M280" s="132">
        <v>540</v>
      </c>
      <c r="N280" s="132" t="s">
        <v>468</v>
      </c>
      <c r="O280" s="132">
        <v>1760</v>
      </c>
      <c r="P280" s="132" t="s">
        <v>439</v>
      </c>
      <c r="Q280" s="132">
        <v>9</v>
      </c>
      <c r="R280" s="132" t="s">
        <v>947</v>
      </c>
      <c r="S280" s="132">
        <v>1000324</v>
      </c>
      <c r="T280" s="132">
        <v>28</v>
      </c>
      <c r="U280" s="132">
        <v>17</v>
      </c>
      <c r="V280" s="132">
        <v>69.900000000000006</v>
      </c>
      <c r="W280" s="132" t="s">
        <v>1038</v>
      </c>
      <c r="X280" s="132">
        <v>5</v>
      </c>
    </row>
    <row r="281" spans="1:24">
      <c r="A281" s="132">
        <v>280</v>
      </c>
      <c r="B281" s="132">
        <v>40000000835</v>
      </c>
      <c r="C281" s="132">
        <v>62034231000</v>
      </c>
      <c r="D281" s="132" t="s">
        <v>537</v>
      </c>
      <c r="E281" s="132" t="s">
        <v>3964</v>
      </c>
      <c r="F281" s="132">
        <v>87</v>
      </c>
      <c r="G281" s="132" t="s">
        <v>3847</v>
      </c>
      <c r="H281" s="132">
        <v>1</v>
      </c>
      <c r="I281" s="132">
        <v>0.54</v>
      </c>
      <c r="J281" s="132">
        <v>1</v>
      </c>
      <c r="K281" s="132">
        <v>0.54</v>
      </c>
      <c r="L281" s="132" t="s">
        <v>148</v>
      </c>
      <c r="M281" s="132">
        <v>540</v>
      </c>
      <c r="N281" s="132" t="s">
        <v>468</v>
      </c>
      <c r="O281" s="132">
        <v>1760</v>
      </c>
      <c r="P281" s="132" t="s">
        <v>439</v>
      </c>
      <c r="Q281" s="132">
        <v>9</v>
      </c>
      <c r="R281" s="132" t="s">
        <v>947</v>
      </c>
      <c r="S281" s="132">
        <v>1000324</v>
      </c>
      <c r="T281" s="132">
        <v>28</v>
      </c>
      <c r="U281" s="132">
        <v>17</v>
      </c>
      <c r="V281" s="132">
        <v>69.900000000000006</v>
      </c>
      <c r="W281" s="132" t="s">
        <v>1038</v>
      </c>
      <c r="X281" s="132">
        <v>5</v>
      </c>
    </row>
    <row r="282" spans="1:24">
      <c r="A282" s="132">
        <v>281</v>
      </c>
      <c r="B282" s="132">
        <v>40000000834</v>
      </c>
      <c r="C282" s="132">
        <v>62034231000</v>
      </c>
      <c r="D282" s="132" t="s">
        <v>537</v>
      </c>
      <c r="E282" s="132" t="s">
        <v>3964</v>
      </c>
      <c r="F282" s="132">
        <v>87</v>
      </c>
      <c r="G282" s="132" t="s">
        <v>3847</v>
      </c>
      <c r="H282" s="132">
        <v>1</v>
      </c>
      <c r="I282" s="132">
        <v>0.60599999999999998</v>
      </c>
      <c r="J282" s="132">
        <v>1</v>
      </c>
      <c r="K282" s="132">
        <v>0.60599999999999998</v>
      </c>
      <c r="L282" s="132" t="s">
        <v>148</v>
      </c>
      <c r="M282" s="132">
        <v>540</v>
      </c>
      <c r="N282" s="132" t="s">
        <v>2948</v>
      </c>
      <c r="O282" s="132">
        <v>7550</v>
      </c>
      <c r="P282" s="132" t="s">
        <v>439</v>
      </c>
      <c r="Q282" s="132">
        <v>9</v>
      </c>
      <c r="R282" s="132" t="s">
        <v>947</v>
      </c>
      <c r="S282" s="132">
        <v>1000324</v>
      </c>
      <c r="T282" s="132">
        <v>31</v>
      </c>
      <c r="U282" s="132">
        <v>140</v>
      </c>
      <c r="V282" s="132">
        <v>89.9</v>
      </c>
      <c r="W282" s="132" t="s">
        <v>1038</v>
      </c>
      <c r="X282" s="132">
        <v>5</v>
      </c>
    </row>
    <row r="283" spans="1:24">
      <c r="A283" s="132">
        <v>282</v>
      </c>
      <c r="B283" s="132">
        <v>40000000833</v>
      </c>
      <c r="C283" s="132">
        <v>62034231000</v>
      </c>
      <c r="D283" s="132" t="s">
        <v>537</v>
      </c>
      <c r="E283" s="132" t="s">
        <v>3964</v>
      </c>
      <c r="F283" s="132">
        <v>87</v>
      </c>
      <c r="G283" s="132" t="s">
        <v>3847</v>
      </c>
      <c r="H283" s="132">
        <v>1</v>
      </c>
      <c r="I283" s="132">
        <v>0.57399999999999995</v>
      </c>
      <c r="J283" s="132">
        <v>1</v>
      </c>
      <c r="K283" s="132">
        <v>0.57399999999999995</v>
      </c>
      <c r="L283" s="132" t="s">
        <v>148</v>
      </c>
      <c r="M283" s="132">
        <v>540</v>
      </c>
      <c r="N283" s="132" t="s">
        <v>2948</v>
      </c>
      <c r="O283" s="132">
        <v>7550</v>
      </c>
      <c r="P283" s="132" t="s">
        <v>439</v>
      </c>
      <c r="Q283" s="132">
        <v>9</v>
      </c>
      <c r="R283" s="132" t="s">
        <v>947</v>
      </c>
      <c r="S283" s="132">
        <v>1000324</v>
      </c>
      <c r="T283" s="132">
        <v>30</v>
      </c>
      <c r="U283" s="132">
        <v>22</v>
      </c>
      <c r="V283" s="132">
        <v>79.900000000000006</v>
      </c>
      <c r="W283" s="132" t="s">
        <v>1038</v>
      </c>
      <c r="X283" s="132">
        <v>5</v>
      </c>
    </row>
    <row r="284" spans="1:24">
      <c r="A284" s="132">
        <v>283</v>
      </c>
      <c r="B284" s="132">
        <v>40000000832</v>
      </c>
      <c r="C284" s="132">
        <v>61103091000</v>
      </c>
      <c r="D284" s="132" t="s">
        <v>481</v>
      </c>
      <c r="E284" s="132" t="s">
        <v>459</v>
      </c>
      <c r="F284" s="132">
        <v>88</v>
      </c>
      <c r="G284" s="132" t="s">
        <v>3847</v>
      </c>
      <c r="H284" s="132">
        <v>1</v>
      </c>
      <c r="I284" s="132">
        <v>0.69</v>
      </c>
      <c r="J284" s="132">
        <v>1</v>
      </c>
      <c r="K284" s="132">
        <v>0.69</v>
      </c>
      <c r="L284" s="132" t="s">
        <v>148</v>
      </c>
      <c r="M284" s="132">
        <v>540</v>
      </c>
      <c r="N284" s="132" t="s">
        <v>468</v>
      </c>
      <c r="O284" s="132">
        <v>1760</v>
      </c>
      <c r="P284" s="132" t="s">
        <v>435</v>
      </c>
      <c r="Q284" s="132">
        <v>2</v>
      </c>
      <c r="R284" s="132" t="s">
        <v>947</v>
      </c>
      <c r="S284" s="132">
        <v>1000324</v>
      </c>
      <c r="T284" s="132" t="s">
        <v>828</v>
      </c>
      <c r="U284" s="132">
        <v>124</v>
      </c>
      <c r="V284" s="132">
        <v>99.9</v>
      </c>
      <c r="W284" s="132" t="s">
        <v>1046</v>
      </c>
      <c r="X284" s="132">
        <v>12</v>
      </c>
    </row>
    <row r="285" spans="1:24">
      <c r="A285" s="132">
        <v>284</v>
      </c>
      <c r="B285" s="132">
        <v>40000000831</v>
      </c>
      <c r="C285" s="132">
        <v>61103091000</v>
      </c>
      <c r="D285" s="132" t="s">
        <v>481</v>
      </c>
      <c r="E285" s="132" t="s">
        <v>459</v>
      </c>
      <c r="F285" s="132">
        <v>88</v>
      </c>
      <c r="G285" s="132" t="s">
        <v>3847</v>
      </c>
      <c r="H285" s="132">
        <v>1</v>
      </c>
      <c r="I285" s="132">
        <v>0.73599999999999999</v>
      </c>
      <c r="J285" s="132">
        <v>1</v>
      </c>
      <c r="K285" s="132">
        <v>0.73599999999999999</v>
      </c>
      <c r="L285" s="132" t="s">
        <v>148</v>
      </c>
      <c r="M285" s="132">
        <v>540</v>
      </c>
      <c r="N285" s="132" t="s">
        <v>468</v>
      </c>
      <c r="O285" s="132">
        <v>1760</v>
      </c>
      <c r="P285" s="132" t="s">
        <v>435</v>
      </c>
      <c r="Q285" s="132">
        <v>2</v>
      </c>
      <c r="R285" s="132" t="s">
        <v>947</v>
      </c>
      <c r="S285" s="132">
        <v>1000324</v>
      </c>
      <c r="T285" s="132" t="s">
        <v>828</v>
      </c>
      <c r="U285" s="132">
        <v>124</v>
      </c>
      <c r="V285" s="132">
        <v>99.9</v>
      </c>
      <c r="W285" s="132" t="s">
        <v>1046</v>
      </c>
      <c r="X285" s="132">
        <v>12</v>
      </c>
    </row>
    <row r="286" spans="1:24">
      <c r="A286" s="132">
        <v>285</v>
      </c>
      <c r="B286" s="132">
        <v>40000000830</v>
      </c>
      <c r="C286" s="132">
        <v>61103091000</v>
      </c>
      <c r="D286" s="132" t="s">
        <v>481</v>
      </c>
      <c r="E286" s="132" t="s">
        <v>459</v>
      </c>
      <c r="F286" s="132">
        <v>88</v>
      </c>
      <c r="G286" s="132" t="s">
        <v>3847</v>
      </c>
      <c r="H286" s="132">
        <v>1</v>
      </c>
      <c r="I286" s="132">
        <v>0.67</v>
      </c>
      <c r="J286" s="132">
        <v>1</v>
      </c>
      <c r="K286" s="132">
        <v>0.67</v>
      </c>
      <c r="L286" s="132" t="s">
        <v>148</v>
      </c>
      <c r="M286" s="132">
        <v>540</v>
      </c>
      <c r="N286" s="132" t="s">
        <v>468</v>
      </c>
      <c r="O286" s="132">
        <v>1760</v>
      </c>
      <c r="P286" s="132" t="s">
        <v>435</v>
      </c>
      <c r="Q286" s="132">
        <v>2</v>
      </c>
      <c r="R286" s="132" t="s">
        <v>947</v>
      </c>
      <c r="S286" s="132">
        <v>1000324</v>
      </c>
      <c r="T286" s="132" t="s">
        <v>821</v>
      </c>
      <c r="U286" s="132">
        <v>3</v>
      </c>
      <c r="V286" s="132">
        <v>99.9</v>
      </c>
      <c r="W286" s="132" t="s">
        <v>1046</v>
      </c>
      <c r="X286" s="132">
        <v>12</v>
      </c>
    </row>
    <row r="287" spans="1:24">
      <c r="A287" s="132">
        <v>286</v>
      </c>
      <c r="B287" s="132">
        <v>40000000829</v>
      </c>
      <c r="C287" s="132">
        <v>62034231000</v>
      </c>
      <c r="D287" s="132" t="s">
        <v>537</v>
      </c>
      <c r="E287" s="132" t="s">
        <v>3964</v>
      </c>
      <c r="F287" s="132">
        <v>87</v>
      </c>
      <c r="G287" s="132" t="s">
        <v>3847</v>
      </c>
      <c r="H287" s="132">
        <v>1</v>
      </c>
      <c r="I287" s="132">
        <v>0.51</v>
      </c>
      <c r="J287" s="132">
        <v>1</v>
      </c>
      <c r="K287" s="132">
        <v>0.51</v>
      </c>
      <c r="L287" s="132" t="s">
        <v>148</v>
      </c>
      <c r="M287" s="132">
        <v>540</v>
      </c>
      <c r="N287" s="132" t="s">
        <v>468</v>
      </c>
      <c r="O287" s="132">
        <v>1760</v>
      </c>
      <c r="P287" s="132" t="s">
        <v>439</v>
      </c>
      <c r="Q287" s="132">
        <v>9</v>
      </c>
      <c r="R287" s="132" t="s">
        <v>947</v>
      </c>
      <c r="S287" s="132">
        <v>1000324</v>
      </c>
      <c r="T287" s="132">
        <v>31</v>
      </c>
      <c r="U287" s="132">
        <v>140</v>
      </c>
      <c r="V287" s="132">
        <v>69.900000000000006</v>
      </c>
      <c r="W287" s="132" t="s">
        <v>1046</v>
      </c>
      <c r="X287" s="132">
        <v>12</v>
      </c>
    </row>
    <row r="288" spans="1:24">
      <c r="A288" s="132">
        <v>287</v>
      </c>
      <c r="B288" s="132">
        <v>40000000828</v>
      </c>
      <c r="C288" s="132">
        <v>62034231000</v>
      </c>
      <c r="D288" s="132" t="s">
        <v>537</v>
      </c>
      <c r="E288" s="132" t="s">
        <v>3964</v>
      </c>
      <c r="F288" s="132">
        <v>87</v>
      </c>
      <c r="G288" s="132" t="s">
        <v>3847</v>
      </c>
      <c r="H288" s="132">
        <v>1</v>
      </c>
      <c r="I288" s="132">
        <v>0.55000000000000004</v>
      </c>
      <c r="J288" s="132">
        <v>1</v>
      </c>
      <c r="K288" s="132">
        <v>0.55000000000000004</v>
      </c>
      <c r="L288" s="132" t="s">
        <v>148</v>
      </c>
      <c r="M288" s="132">
        <v>540</v>
      </c>
      <c r="N288" s="132" t="s">
        <v>468</v>
      </c>
      <c r="O288" s="132">
        <v>1760</v>
      </c>
      <c r="P288" s="132" t="s">
        <v>439</v>
      </c>
      <c r="Q288" s="132">
        <v>9</v>
      </c>
      <c r="R288" s="132" t="s">
        <v>947</v>
      </c>
      <c r="S288" s="132">
        <v>1000324</v>
      </c>
      <c r="T288" s="132">
        <v>33</v>
      </c>
      <c r="U288" s="132">
        <v>243</v>
      </c>
      <c r="V288" s="132">
        <v>1</v>
      </c>
      <c r="W288" s="132" t="s">
        <v>1046</v>
      </c>
      <c r="X288" s="132">
        <v>12</v>
      </c>
    </row>
    <row r="289" spans="1:24">
      <c r="A289" s="132">
        <v>288</v>
      </c>
      <c r="B289" s="132">
        <v>40000000827</v>
      </c>
      <c r="C289" s="132">
        <v>62034231000</v>
      </c>
      <c r="D289" s="132" t="s">
        <v>537</v>
      </c>
      <c r="E289" s="132" t="s">
        <v>3964</v>
      </c>
      <c r="F289" s="132">
        <v>87</v>
      </c>
      <c r="G289" s="132" t="s">
        <v>3847</v>
      </c>
      <c r="H289" s="132">
        <v>1</v>
      </c>
      <c r="I289" s="132">
        <v>0.47399999999999998</v>
      </c>
      <c r="J289" s="132">
        <v>1</v>
      </c>
      <c r="K289" s="132">
        <v>0.47399999999999998</v>
      </c>
      <c r="L289" s="132" t="s">
        <v>148</v>
      </c>
      <c r="M289" s="132">
        <v>540</v>
      </c>
      <c r="N289" s="132" t="s">
        <v>468</v>
      </c>
      <c r="O289" s="132">
        <v>1760</v>
      </c>
      <c r="P289" s="132" t="s">
        <v>439</v>
      </c>
      <c r="Q289" s="132">
        <v>9</v>
      </c>
      <c r="R289" s="132" t="s">
        <v>947</v>
      </c>
      <c r="S289" s="132">
        <v>1000324</v>
      </c>
      <c r="T289" s="132">
        <v>28</v>
      </c>
      <c r="U289" s="132">
        <v>17</v>
      </c>
      <c r="V289" s="132">
        <v>69.900000000000006</v>
      </c>
      <c r="W289" s="132" t="s">
        <v>1046</v>
      </c>
      <c r="X289" s="132">
        <v>12</v>
      </c>
    </row>
    <row r="290" spans="1:24">
      <c r="A290" s="132">
        <v>289</v>
      </c>
      <c r="B290" s="132">
        <v>40000000826</v>
      </c>
      <c r="C290" s="132">
        <v>62034231000</v>
      </c>
      <c r="D290" s="132" t="s">
        <v>537</v>
      </c>
      <c r="E290" s="132" t="s">
        <v>3964</v>
      </c>
      <c r="F290" s="132">
        <v>87</v>
      </c>
      <c r="G290" s="132" t="s">
        <v>3847</v>
      </c>
      <c r="H290" s="132">
        <v>1</v>
      </c>
      <c r="I290" s="132">
        <v>0.59399999999999997</v>
      </c>
      <c r="J290" s="132">
        <v>1</v>
      </c>
      <c r="K290" s="132">
        <v>0.59399999999999997</v>
      </c>
      <c r="L290" s="132" t="s">
        <v>148</v>
      </c>
      <c r="M290" s="132">
        <v>540</v>
      </c>
      <c r="N290" s="132" t="s">
        <v>468</v>
      </c>
      <c r="O290" s="132">
        <v>1760</v>
      </c>
      <c r="P290" s="132" t="s">
        <v>439</v>
      </c>
      <c r="Q290" s="132">
        <v>9</v>
      </c>
      <c r="R290" s="132" t="s">
        <v>947</v>
      </c>
      <c r="S290" s="132">
        <v>1000324</v>
      </c>
      <c r="T290" s="132">
        <v>38</v>
      </c>
      <c r="U290" s="132">
        <v>64</v>
      </c>
      <c r="V290" s="132">
        <v>69.900000000000006</v>
      </c>
      <c r="W290" s="132" t="s">
        <v>1046</v>
      </c>
      <c r="X290" s="132">
        <v>12</v>
      </c>
    </row>
    <row r="291" spans="1:24">
      <c r="A291" s="132">
        <v>290</v>
      </c>
      <c r="B291" s="132">
        <v>40000000825</v>
      </c>
      <c r="C291" s="132">
        <v>61103091000</v>
      </c>
      <c r="D291" s="132" t="s">
        <v>956</v>
      </c>
      <c r="E291" s="132" t="s">
        <v>459</v>
      </c>
      <c r="F291" s="132">
        <v>88</v>
      </c>
      <c r="G291" s="132" t="s">
        <v>3847</v>
      </c>
      <c r="H291" s="132">
        <v>1</v>
      </c>
      <c r="I291" s="132">
        <v>0.33200000000000002</v>
      </c>
      <c r="J291" s="132">
        <v>1</v>
      </c>
      <c r="K291" s="132">
        <v>0.33200000000000002</v>
      </c>
      <c r="L291" s="132" t="s">
        <v>148</v>
      </c>
      <c r="M291" s="132">
        <v>540</v>
      </c>
      <c r="N291" s="132" t="s">
        <v>2872</v>
      </c>
      <c r="O291" s="132">
        <v>2185</v>
      </c>
      <c r="P291" s="132" t="s">
        <v>435</v>
      </c>
      <c r="Q291" s="132">
        <v>2</v>
      </c>
      <c r="R291" s="132" t="s">
        <v>947</v>
      </c>
      <c r="S291" s="132">
        <v>1000324</v>
      </c>
      <c r="T291" s="132" t="s">
        <v>821</v>
      </c>
      <c r="U291" s="132">
        <v>3</v>
      </c>
      <c r="V291" s="132">
        <v>1</v>
      </c>
      <c r="W291" s="132" t="s">
        <v>1064</v>
      </c>
      <c r="X291" s="132">
        <v>7</v>
      </c>
    </row>
    <row r="292" spans="1:24">
      <c r="A292" s="132">
        <v>291</v>
      </c>
      <c r="B292" s="132">
        <v>40000000824</v>
      </c>
      <c r="C292" s="132">
        <v>61101130000</v>
      </c>
      <c r="D292" s="132" t="s">
        <v>567</v>
      </c>
      <c r="E292" s="132" t="s">
        <v>459</v>
      </c>
      <c r="F292" s="132">
        <v>88</v>
      </c>
      <c r="G292" s="132" t="s">
        <v>3847</v>
      </c>
      <c r="H292" s="132">
        <v>1</v>
      </c>
      <c r="I292" s="132">
        <v>0.246</v>
      </c>
      <c r="J292" s="132">
        <v>1</v>
      </c>
      <c r="K292" s="132">
        <v>0.246</v>
      </c>
      <c r="L292" s="132" t="s">
        <v>148</v>
      </c>
      <c r="M292" s="132">
        <v>540</v>
      </c>
      <c r="N292" s="132" t="s">
        <v>2872</v>
      </c>
      <c r="O292" s="132">
        <v>2185</v>
      </c>
      <c r="P292" s="132" t="s">
        <v>3855</v>
      </c>
      <c r="Q292" s="132">
        <v>11</v>
      </c>
      <c r="R292" s="132" t="s">
        <v>947</v>
      </c>
      <c r="S292" s="132">
        <v>1000324</v>
      </c>
      <c r="T292" s="132" t="s">
        <v>828</v>
      </c>
      <c r="U292" s="132">
        <v>124</v>
      </c>
      <c r="V292" s="132">
        <v>1</v>
      </c>
      <c r="W292" s="132" t="s">
        <v>1064</v>
      </c>
      <c r="X292" s="132">
        <v>7</v>
      </c>
    </row>
    <row r="293" spans="1:24">
      <c r="A293" s="132">
        <v>292</v>
      </c>
      <c r="B293" s="132">
        <v>40000000823</v>
      </c>
      <c r="C293" s="132">
        <v>61102091000</v>
      </c>
      <c r="D293" s="132" t="s">
        <v>488</v>
      </c>
      <c r="E293" s="132" t="s">
        <v>459</v>
      </c>
      <c r="F293" s="132">
        <v>88</v>
      </c>
      <c r="G293" s="132" t="s">
        <v>3847</v>
      </c>
      <c r="H293" s="132">
        <v>1</v>
      </c>
      <c r="I293" s="132">
        <v>0.318</v>
      </c>
      <c r="J293" s="132">
        <v>1</v>
      </c>
      <c r="K293" s="132">
        <v>0.318</v>
      </c>
      <c r="L293" s="132" t="s">
        <v>148</v>
      </c>
      <c r="M293" s="132">
        <v>540</v>
      </c>
      <c r="N293" s="132" t="s">
        <v>3915</v>
      </c>
      <c r="O293" s="132">
        <v>7497</v>
      </c>
      <c r="P293" s="132" t="s">
        <v>439</v>
      </c>
      <c r="Q293" s="132">
        <v>9</v>
      </c>
      <c r="R293" s="132" t="s">
        <v>947</v>
      </c>
      <c r="S293" s="132">
        <v>1000324</v>
      </c>
      <c r="T293" s="132" t="s">
        <v>810</v>
      </c>
      <c r="U293" s="132">
        <v>122</v>
      </c>
      <c r="V293" s="132">
        <v>59.9</v>
      </c>
      <c r="W293" s="132" t="s">
        <v>3919</v>
      </c>
      <c r="X293" s="132">
        <v>25</v>
      </c>
    </row>
    <row r="294" spans="1:24">
      <c r="A294" s="132">
        <v>293</v>
      </c>
      <c r="B294" s="132">
        <v>40000000822</v>
      </c>
      <c r="C294" s="132">
        <v>61102091000</v>
      </c>
      <c r="D294" s="132" t="s">
        <v>488</v>
      </c>
      <c r="E294" s="132" t="s">
        <v>459</v>
      </c>
      <c r="F294" s="132">
        <v>88</v>
      </c>
      <c r="G294" s="132" t="s">
        <v>3847</v>
      </c>
      <c r="H294" s="132">
        <v>1</v>
      </c>
      <c r="I294" s="132">
        <v>0.42</v>
      </c>
      <c r="J294" s="132">
        <v>1</v>
      </c>
      <c r="K294" s="132">
        <v>0.42</v>
      </c>
      <c r="L294" s="132" t="s">
        <v>148</v>
      </c>
      <c r="M294" s="132">
        <v>540</v>
      </c>
      <c r="N294" s="132" t="s">
        <v>3915</v>
      </c>
      <c r="O294" s="132">
        <v>7497</v>
      </c>
      <c r="P294" s="132" t="s">
        <v>439</v>
      </c>
      <c r="Q294" s="132">
        <v>9</v>
      </c>
      <c r="R294" s="132" t="s">
        <v>947</v>
      </c>
      <c r="S294" s="132">
        <v>1000324</v>
      </c>
      <c r="T294" s="132" t="s">
        <v>959</v>
      </c>
      <c r="U294" s="132">
        <v>165</v>
      </c>
      <c r="V294" s="132">
        <v>1</v>
      </c>
      <c r="W294" s="132" t="s">
        <v>1038</v>
      </c>
      <c r="X294" s="132">
        <v>5</v>
      </c>
    </row>
    <row r="295" spans="1:24">
      <c r="A295" s="132">
        <v>294</v>
      </c>
      <c r="B295" s="132">
        <v>40000000821</v>
      </c>
      <c r="C295" s="132">
        <v>61101130000</v>
      </c>
      <c r="D295" s="132" t="s">
        <v>567</v>
      </c>
      <c r="E295" s="132" t="s">
        <v>459</v>
      </c>
      <c r="F295" s="132">
        <v>88</v>
      </c>
      <c r="G295" s="132" t="s">
        <v>3847</v>
      </c>
      <c r="H295" s="132">
        <v>1</v>
      </c>
      <c r="I295" s="132">
        <v>0.31</v>
      </c>
      <c r="J295" s="132">
        <v>1</v>
      </c>
      <c r="K295" s="132">
        <v>0.31</v>
      </c>
      <c r="L295" s="132" t="s">
        <v>148</v>
      </c>
      <c r="M295" s="132">
        <v>540</v>
      </c>
      <c r="N295" s="132" t="s">
        <v>2872</v>
      </c>
      <c r="O295" s="132">
        <v>2185</v>
      </c>
      <c r="P295" s="132" t="s">
        <v>3958</v>
      </c>
      <c r="Q295" s="132" t="s">
        <v>3929</v>
      </c>
      <c r="R295" s="132" t="s">
        <v>947</v>
      </c>
      <c r="S295" s="132">
        <v>1000324</v>
      </c>
      <c r="T295" s="132" t="s">
        <v>825</v>
      </c>
      <c r="U295" s="132">
        <v>119</v>
      </c>
      <c r="V295" s="132">
        <v>1</v>
      </c>
      <c r="W295" s="132" t="s">
        <v>1038</v>
      </c>
      <c r="X295" s="132">
        <v>5</v>
      </c>
    </row>
    <row r="296" spans="1:24">
      <c r="A296" s="132">
        <v>295</v>
      </c>
      <c r="B296" s="132">
        <v>40000000820</v>
      </c>
      <c r="C296" s="132">
        <v>61051000000</v>
      </c>
      <c r="D296" s="132" t="s">
        <v>494</v>
      </c>
      <c r="E296" s="132" t="s">
        <v>444</v>
      </c>
      <c r="F296" s="132">
        <v>82</v>
      </c>
      <c r="G296" s="132" t="s">
        <v>3847</v>
      </c>
      <c r="H296" s="132">
        <v>1</v>
      </c>
      <c r="I296" s="132">
        <v>0.24</v>
      </c>
      <c r="J296" s="132">
        <v>1</v>
      </c>
      <c r="K296" s="132">
        <v>0.24</v>
      </c>
      <c r="L296" s="132" t="s">
        <v>148</v>
      </c>
      <c r="M296" s="132">
        <v>540</v>
      </c>
      <c r="N296" s="132" t="s">
        <v>2985</v>
      </c>
      <c r="O296" s="132">
        <v>9001</v>
      </c>
      <c r="P296" s="132" t="s">
        <v>439</v>
      </c>
      <c r="Q296" s="132">
        <v>9</v>
      </c>
      <c r="R296" s="132" t="s">
        <v>947</v>
      </c>
      <c r="S296" s="132">
        <v>1000324</v>
      </c>
      <c r="T296" s="132">
        <v>41</v>
      </c>
      <c r="U296" s="132">
        <v>288</v>
      </c>
      <c r="V296" s="132">
        <v>1</v>
      </c>
      <c r="W296" s="132" t="s">
        <v>3916</v>
      </c>
      <c r="X296" s="132">
        <v>10</v>
      </c>
    </row>
    <row r="297" spans="1:24">
      <c r="A297" s="132">
        <v>296</v>
      </c>
      <c r="B297" s="132">
        <v>40000000819</v>
      </c>
      <c r="C297" s="132">
        <v>61051000000</v>
      </c>
      <c r="D297" s="132" t="s">
        <v>494</v>
      </c>
      <c r="E297" s="132" t="s">
        <v>444</v>
      </c>
      <c r="F297" s="132">
        <v>82</v>
      </c>
      <c r="G297" s="132" t="s">
        <v>3847</v>
      </c>
      <c r="H297" s="132">
        <v>1</v>
      </c>
      <c r="I297" s="132">
        <v>0.23799999999999999</v>
      </c>
      <c r="J297" s="132">
        <v>1</v>
      </c>
      <c r="K297" s="132">
        <v>0.23799999999999999</v>
      </c>
      <c r="L297" s="132" t="s">
        <v>148</v>
      </c>
      <c r="M297" s="132">
        <v>540</v>
      </c>
      <c r="N297" s="132" t="s">
        <v>2985</v>
      </c>
      <c r="O297" s="132">
        <v>9001</v>
      </c>
      <c r="P297" s="132" t="s">
        <v>439</v>
      </c>
      <c r="Q297" s="132">
        <v>9</v>
      </c>
      <c r="R297" s="132" t="s">
        <v>947</v>
      </c>
      <c r="S297" s="132">
        <v>1000324</v>
      </c>
      <c r="T297" s="132">
        <v>43</v>
      </c>
      <c r="U297" s="132">
        <v>289</v>
      </c>
      <c r="V297" s="132">
        <v>59.9</v>
      </c>
      <c r="W297" s="132" t="s">
        <v>3916</v>
      </c>
      <c r="X297" s="132">
        <v>10</v>
      </c>
    </row>
    <row r="298" spans="1:24">
      <c r="A298" s="132">
        <v>297</v>
      </c>
      <c r="B298" s="132">
        <v>40000000818</v>
      </c>
      <c r="C298" s="132">
        <v>61051000000</v>
      </c>
      <c r="D298" s="132" t="s">
        <v>494</v>
      </c>
      <c r="E298" s="132" t="s">
        <v>444</v>
      </c>
      <c r="F298" s="132">
        <v>82</v>
      </c>
      <c r="G298" s="132" t="s">
        <v>3847</v>
      </c>
      <c r="H298" s="132">
        <v>1</v>
      </c>
      <c r="I298" s="132">
        <v>0.23400000000000001</v>
      </c>
      <c r="J298" s="132">
        <v>1</v>
      </c>
      <c r="K298" s="132">
        <v>0.23400000000000001</v>
      </c>
      <c r="L298" s="132" t="s">
        <v>148</v>
      </c>
      <c r="M298" s="132">
        <v>540</v>
      </c>
      <c r="N298" s="132" t="s">
        <v>2985</v>
      </c>
      <c r="O298" s="132">
        <v>9001</v>
      </c>
      <c r="P298" s="132" t="s">
        <v>439</v>
      </c>
      <c r="Q298" s="132">
        <v>9</v>
      </c>
      <c r="R298" s="132" t="s">
        <v>947</v>
      </c>
      <c r="S298" s="132">
        <v>1000324</v>
      </c>
      <c r="T298" s="132">
        <v>40</v>
      </c>
      <c r="U298" s="132">
        <v>79</v>
      </c>
      <c r="V298" s="132">
        <v>59.9</v>
      </c>
      <c r="W298" s="132" t="s">
        <v>3916</v>
      </c>
      <c r="X298" s="132">
        <v>10</v>
      </c>
    </row>
    <row r="299" spans="1:24">
      <c r="A299" s="132">
        <v>298</v>
      </c>
      <c r="B299" s="132">
        <v>40000000817</v>
      </c>
      <c r="C299" s="132">
        <v>61051000000</v>
      </c>
      <c r="D299" s="132" t="s">
        <v>494</v>
      </c>
      <c r="E299" s="132" t="s">
        <v>444</v>
      </c>
      <c r="F299" s="132">
        <v>82</v>
      </c>
      <c r="G299" s="132" t="s">
        <v>3847</v>
      </c>
      <c r="H299" s="132">
        <v>1</v>
      </c>
      <c r="I299" s="132">
        <v>0.25600000000000001</v>
      </c>
      <c r="J299" s="132">
        <v>1</v>
      </c>
      <c r="K299" s="132">
        <v>0.25600000000000001</v>
      </c>
      <c r="L299" s="132" t="s">
        <v>148</v>
      </c>
      <c r="M299" s="132">
        <v>540</v>
      </c>
      <c r="N299" s="132" t="s">
        <v>2985</v>
      </c>
      <c r="O299" s="132">
        <v>9001</v>
      </c>
      <c r="P299" s="132" t="s">
        <v>439</v>
      </c>
      <c r="Q299" s="132">
        <v>9</v>
      </c>
      <c r="R299" s="132" t="s">
        <v>947</v>
      </c>
      <c r="S299" s="132">
        <v>1000324</v>
      </c>
      <c r="T299" s="132">
        <v>44</v>
      </c>
      <c r="U299" s="132">
        <v>95</v>
      </c>
      <c r="V299" s="132">
        <v>59.9</v>
      </c>
      <c r="W299" s="132" t="s">
        <v>3916</v>
      </c>
      <c r="X299" s="132">
        <v>10</v>
      </c>
    </row>
    <row r="300" spans="1:24">
      <c r="A300" s="132">
        <v>299</v>
      </c>
      <c r="B300" s="132">
        <v>40000000816</v>
      </c>
      <c r="C300" s="132">
        <v>61051000000</v>
      </c>
      <c r="D300" s="132" t="s">
        <v>494</v>
      </c>
      <c r="E300" s="132" t="s">
        <v>444</v>
      </c>
      <c r="F300" s="132">
        <v>82</v>
      </c>
      <c r="G300" s="132" t="s">
        <v>3847</v>
      </c>
      <c r="H300" s="132">
        <v>1</v>
      </c>
      <c r="I300" s="132">
        <v>0.224</v>
      </c>
      <c r="J300" s="132">
        <v>1</v>
      </c>
      <c r="K300" s="132">
        <v>0.224</v>
      </c>
      <c r="L300" s="132" t="s">
        <v>148</v>
      </c>
      <c r="M300" s="132">
        <v>540</v>
      </c>
      <c r="N300" s="132" t="s">
        <v>2985</v>
      </c>
      <c r="O300" s="132">
        <v>9001</v>
      </c>
      <c r="P300" s="132" t="s">
        <v>439</v>
      </c>
      <c r="Q300" s="132">
        <v>9</v>
      </c>
      <c r="R300" s="132" t="s">
        <v>947</v>
      </c>
      <c r="S300" s="132">
        <v>1000324</v>
      </c>
      <c r="T300" s="132">
        <v>38</v>
      </c>
      <c r="U300" s="132">
        <v>64</v>
      </c>
      <c r="V300" s="132">
        <v>59.9</v>
      </c>
      <c r="W300" s="132" t="s">
        <v>3916</v>
      </c>
      <c r="X300" s="132">
        <v>10</v>
      </c>
    </row>
    <row r="301" spans="1:24">
      <c r="A301" s="132">
        <v>300</v>
      </c>
      <c r="B301" s="132">
        <v>40000000815</v>
      </c>
      <c r="C301" s="132">
        <v>61091000000</v>
      </c>
      <c r="D301" s="132" t="s">
        <v>839</v>
      </c>
      <c r="E301" s="132" t="s">
        <v>453</v>
      </c>
      <c r="F301" s="132">
        <v>73</v>
      </c>
      <c r="G301" s="132" t="s">
        <v>3847</v>
      </c>
      <c r="H301" s="132">
        <v>1</v>
      </c>
      <c r="I301" s="132">
        <v>0.186</v>
      </c>
      <c r="J301" s="132">
        <v>1</v>
      </c>
      <c r="K301" s="132">
        <v>0.186</v>
      </c>
      <c r="L301" s="132" t="s">
        <v>148</v>
      </c>
      <c r="M301" s="132">
        <v>540</v>
      </c>
      <c r="N301" s="132" t="s">
        <v>440</v>
      </c>
      <c r="O301" s="132">
        <v>7485</v>
      </c>
      <c r="P301" s="132" t="s">
        <v>439</v>
      </c>
      <c r="Q301" s="132">
        <v>9</v>
      </c>
      <c r="R301" s="132" t="s">
        <v>947</v>
      </c>
      <c r="S301" s="132">
        <v>1000324</v>
      </c>
      <c r="T301" s="132" t="s">
        <v>821</v>
      </c>
      <c r="U301" s="132">
        <v>3</v>
      </c>
      <c r="V301" s="132">
        <v>24.9</v>
      </c>
      <c r="W301" s="132" t="s">
        <v>1038</v>
      </c>
      <c r="X301" s="132">
        <v>5</v>
      </c>
    </row>
    <row r="302" spans="1:24">
      <c r="A302" s="132">
        <v>301</v>
      </c>
      <c r="B302" s="132">
        <v>40000000814</v>
      </c>
      <c r="C302" s="132">
        <v>61091000000</v>
      </c>
      <c r="D302" s="132" t="s">
        <v>839</v>
      </c>
      <c r="E302" s="132" t="s">
        <v>453</v>
      </c>
      <c r="F302" s="132">
        <v>73</v>
      </c>
      <c r="G302" s="132" t="s">
        <v>3847</v>
      </c>
      <c r="H302" s="132">
        <v>1</v>
      </c>
      <c r="I302" s="132">
        <v>0.21</v>
      </c>
      <c r="J302" s="132">
        <v>1</v>
      </c>
      <c r="K302" s="132">
        <v>0.21</v>
      </c>
      <c r="L302" s="132" t="s">
        <v>148</v>
      </c>
      <c r="M302" s="132">
        <v>540</v>
      </c>
      <c r="N302" s="132" t="s">
        <v>440</v>
      </c>
      <c r="O302" s="132">
        <v>7485</v>
      </c>
      <c r="P302" s="132" t="s">
        <v>439</v>
      </c>
      <c r="Q302" s="132">
        <v>9</v>
      </c>
      <c r="R302" s="132" t="s">
        <v>947</v>
      </c>
      <c r="S302" s="132">
        <v>1000324</v>
      </c>
      <c r="T302" s="132" t="s">
        <v>828</v>
      </c>
      <c r="U302" s="132">
        <v>124</v>
      </c>
      <c r="V302" s="132">
        <v>24.9</v>
      </c>
      <c r="W302" s="132" t="s">
        <v>1038</v>
      </c>
      <c r="X302" s="132">
        <v>5</v>
      </c>
    </row>
    <row r="303" spans="1:24">
      <c r="A303" s="132">
        <v>302</v>
      </c>
      <c r="B303" s="132">
        <v>40000000814</v>
      </c>
      <c r="C303" s="132">
        <v>61043300000</v>
      </c>
      <c r="D303" s="132" t="s">
        <v>569</v>
      </c>
      <c r="E303" s="132" t="s">
        <v>466</v>
      </c>
      <c r="F303" s="132">
        <v>153</v>
      </c>
      <c r="G303" s="132" t="s">
        <v>3848</v>
      </c>
      <c r="H303" s="132">
        <v>2</v>
      </c>
      <c r="I303" s="132">
        <v>0.74199999999999999</v>
      </c>
      <c r="J303" s="132">
        <v>1</v>
      </c>
      <c r="K303" s="132">
        <v>0.74199999999999999</v>
      </c>
      <c r="L303" s="132" t="s">
        <v>148</v>
      </c>
      <c r="M303" s="132">
        <v>540</v>
      </c>
      <c r="N303" s="132" t="s">
        <v>468</v>
      </c>
      <c r="O303" s="132">
        <v>1760</v>
      </c>
      <c r="P303" s="132" t="s">
        <v>425</v>
      </c>
      <c r="Q303" s="132">
        <v>37</v>
      </c>
      <c r="R303" s="132" t="s">
        <v>947</v>
      </c>
      <c r="S303" s="132">
        <v>1000324</v>
      </c>
      <c r="T303" s="132" t="s">
        <v>828</v>
      </c>
      <c r="U303" s="132">
        <v>124</v>
      </c>
      <c r="V303" s="132">
        <v>24.9</v>
      </c>
      <c r="W303" s="132" t="s">
        <v>1038</v>
      </c>
      <c r="X303" s="132">
        <v>5</v>
      </c>
    </row>
    <row r="304" spans="1:24">
      <c r="A304" s="132">
        <v>303</v>
      </c>
      <c r="B304" s="132">
        <v>40000000813</v>
      </c>
      <c r="C304" s="132">
        <v>61103091000</v>
      </c>
      <c r="D304" s="132" t="s">
        <v>570</v>
      </c>
      <c r="E304" s="132" t="s">
        <v>316</v>
      </c>
      <c r="F304" s="132">
        <v>17</v>
      </c>
      <c r="G304" s="132" t="s">
        <v>3847</v>
      </c>
      <c r="H304" s="132">
        <v>1</v>
      </c>
      <c r="I304" s="132">
        <v>0.45</v>
      </c>
      <c r="J304" s="132">
        <v>1</v>
      </c>
      <c r="K304" s="132">
        <v>0.45</v>
      </c>
      <c r="L304" s="132" t="s">
        <v>148</v>
      </c>
      <c r="M304" s="132">
        <v>540</v>
      </c>
      <c r="N304" s="132" t="s">
        <v>3915</v>
      </c>
      <c r="O304" s="132">
        <v>7497</v>
      </c>
      <c r="P304" s="132" t="s">
        <v>425</v>
      </c>
      <c r="Q304" s="132">
        <v>37</v>
      </c>
      <c r="R304" s="132" t="s">
        <v>947</v>
      </c>
      <c r="S304" s="132">
        <v>1000324</v>
      </c>
      <c r="T304" s="132" t="s">
        <v>821</v>
      </c>
      <c r="U304" s="132">
        <v>3</v>
      </c>
      <c r="V304" s="132">
        <v>84.9</v>
      </c>
      <c r="W304" s="132" t="s">
        <v>1038</v>
      </c>
      <c r="X304" s="132">
        <v>5</v>
      </c>
    </row>
    <row r="305" spans="1:24">
      <c r="A305" s="132">
        <v>304</v>
      </c>
      <c r="B305" s="132">
        <v>40000000812</v>
      </c>
      <c r="C305" s="132">
        <v>62014000000</v>
      </c>
      <c r="D305" s="132" t="s">
        <v>536</v>
      </c>
      <c r="E305" s="132" t="s">
        <v>3650</v>
      </c>
      <c r="F305" s="132">
        <v>14</v>
      </c>
      <c r="G305" s="132" t="s">
        <v>3847</v>
      </c>
      <c r="H305" s="132">
        <v>1</v>
      </c>
      <c r="I305" s="132">
        <v>0.69799999999999995</v>
      </c>
      <c r="J305" s="132">
        <v>1</v>
      </c>
      <c r="K305" s="132">
        <v>0.69799999999999995</v>
      </c>
      <c r="L305" s="132" t="s">
        <v>148</v>
      </c>
      <c r="M305" s="132">
        <v>540</v>
      </c>
      <c r="N305" s="132" t="s">
        <v>3915</v>
      </c>
      <c r="O305" s="132">
        <v>7497</v>
      </c>
      <c r="P305" s="132" t="s">
        <v>3878</v>
      </c>
      <c r="Q305" s="132">
        <v>56</v>
      </c>
      <c r="R305" s="132" t="s">
        <v>947</v>
      </c>
      <c r="S305" s="132">
        <v>1000324</v>
      </c>
      <c r="T305" s="132" t="s">
        <v>821</v>
      </c>
      <c r="U305" s="132">
        <v>3</v>
      </c>
      <c r="V305" s="132">
        <v>99.9</v>
      </c>
      <c r="W305" s="132" t="s">
        <v>1048</v>
      </c>
      <c r="X305" s="132">
        <v>4</v>
      </c>
    </row>
    <row r="306" spans="1:24">
      <c r="A306" s="132">
        <v>305</v>
      </c>
      <c r="B306" s="132">
        <v>40000000811</v>
      </c>
      <c r="C306" s="132">
        <v>62014000000</v>
      </c>
      <c r="D306" s="132" t="s">
        <v>536</v>
      </c>
      <c r="E306" s="132" t="s">
        <v>3650</v>
      </c>
      <c r="F306" s="132">
        <v>14</v>
      </c>
      <c r="G306" s="132" t="s">
        <v>3847</v>
      </c>
      <c r="H306" s="132">
        <v>1</v>
      </c>
      <c r="I306" s="132">
        <v>0.76200000000000001</v>
      </c>
      <c r="J306" s="132">
        <v>1</v>
      </c>
      <c r="K306" s="132">
        <v>0.76200000000000001</v>
      </c>
      <c r="L306" s="132" t="s">
        <v>148</v>
      </c>
      <c r="M306" s="132">
        <v>540</v>
      </c>
      <c r="N306" s="132" t="s">
        <v>3915</v>
      </c>
      <c r="O306" s="132">
        <v>7497</v>
      </c>
      <c r="P306" s="132" t="s">
        <v>3878</v>
      </c>
      <c r="Q306" s="132">
        <v>56</v>
      </c>
      <c r="R306" s="132" t="s">
        <v>947</v>
      </c>
      <c r="S306" s="132">
        <v>1000324</v>
      </c>
      <c r="T306" s="132" t="s">
        <v>828</v>
      </c>
      <c r="U306" s="132">
        <v>124</v>
      </c>
      <c r="V306" s="132">
        <v>99.9</v>
      </c>
      <c r="W306" s="132" t="s">
        <v>1048</v>
      </c>
      <c r="X306" s="132">
        <v>4</v>
      </c>
    </row>
    <row r="307" spans="1:24">
      <c r="A307" s="132">
        <v>306</v>
      </c>
      <c r="B307" s="132">
        <v>40000000810</v>
      </c>
      <c r="C307" s="132">
        <v>62014000000</v>
      </c>
      <c r="D307" s="132" t="s">
        <v>536</v>
      </c>
      <c r="E307" s="132" t="s">
        <v>3650</v>
      </c>
      <c r="F307" s="132">
        <v>14</v>
      </c>
      <c r="G307" s="132" t="s">
        <v>3847</v>
      </c>
      <c r="H307" s="132">
        <v>1</v>
      </c>
      <c r="I307" s="132">
        <v>0.64200000000000002</v>
      </c>
      <c r="J307" s="132">
        <v>1</v>
      </c>
      <c r="K307" s="132">
        <v>0.64200000000000002</v>
      </c>
      <c r="L307" s="132" t="s">
        <v>148</v>
      </c>
      <c r="M307" s="132">
        <v>540</v>
      </c>
      <c r="N307" s="132" t="s">
        <v>3915</v>
      </c>
      <c r="O307" s="132">
        <v>7497</v>
      </c>
      <c r="P307" s="132" t="s">
        <v>3878</v>
      </c>
      <c r="Q307" s="132">
        <v>56</v>
      </c>
      <c r="R307" s="132" t="s">
        <v>947</v>
      </c>
      <c r="S307" s="132">
        <v>1000324</v>
      </c>
      <c r="T307" s="132" t="s">
        <v>825</v>
      </c>
      <c r="U307" s="132">
        <v>119</v>
      </c>
      <c r="V307" s="132">
        <v>1</v>
      </c>
      <c r="W307" s="132" t="s">
        <v>1048</v>
      </c>
      <c r="X307" s="132">
        <v>4</v>
      </c>
    </row>
    <row r="308" spans="1:24">
      <c r="A308" s="132">
        <v>307</v>
      </c>
      <c r="B308" s="132">
        <v>40000000809</v>
      </c>
      <c r="C308" s="132">
        <v>62014000000</v>
      </c>
      <c r="D308" s="132" t="s">
        <v>536</v>
      </c>
      <c r="E308" s="132" t="s">
        <v>3650</v>
      </c>
      <c r="F308" s="132">
        <v>14</v>
      </c>
      <c r="G308" s="132" t="s">
        <v>3847</v>
      </c>
      <c r="H308" s="132">
        <v>1</v>
      </c>
      <c r="I308" s="132">
        <v>0.63800000000000001</v>
      </c>
      <c r="J308" s="132">
        <v>1</v>
      </c>
      <c r="K308" s="132">
        <v>0.63800000000000001</v>
      </c>
      <c r="L308" s="132" t="s">
        <v>148</v>
      </c>
      <c r="M308" s="132">
        <v>540</v>
      </c>
      <c r="N308" s="132" t="s">
        <v>3915</v>
      </c>
      <c r="O308" s="132">
        <v>7497</v>
      </c>
      <c r="P308" s="132" t="s">
        <v>3878</v>
      </c>
      <c r="Q308" s="132">
        <v>56</v>
      </c>
      <c r="R308" s="132" t="s">
        <v>947</v>
      </c>
      <c r="S308" s="132">
        <v>1000324</v>
      </c>
      <c r="T308" s="132" t="s">
        <v>825</v>
      </c>
      <c r="U308" s="132">
        <v>119</v>
      </c>
      <c r="V308" s="132">
        <v>99.9</v>
      </c>
      <c r="W308" s="132" t="s">
        <v>1048</v>
      </c>
      <c r="X308" s="132">
        <v>4</v>
      </c>
    </row>
    <row r="309" spans="1:24">
      <c r="A309" s="132">
        <v>308</v>
      </c>
      <c r="B309" s="132">
        <v>40000000808</v>
      </c>
      <c r="C309" s="132">
        <v>62014000000</v>
      </c>
      <c r="D309" s="132" t="s">
        <v>536</v>
      </c>
      <c r="E309" s="132" t="s">
        <v>3650</v>
      </c>
      <c r="F309" s="132">
        <v>14</v>
      </c>
      <c r="G309" s="132" t="s">
        <v>3847</v>
      </c>
      <c r="H309" s="132">
        <v>1</v>
      </c>
      <c r="I309" s="132">
        <v>0.76</v>
      </c>
      <c r="J309" s="132">
        <v>1</v>
      </c>
      <c r="K309" s="132">
        <v>0.76</v>
      </c>
      <c r="L309" s="132" t="s">
        <v>148</v>
      </c>
      <c r="M309" s="132">
        <v>540</v>
      </c>
      <c r="N309" s="132" t="s">
        <v>3915</v>
      </c>
      <c r="O309" s="132">
        <v>7497</v>
      </c>
      <c r="P309" s="132" t="s">
        <v>425</v>
      </c>
      <c r="Q309" s="132">
        <v>37</v>
      </c>
      <c r="R309" s="132" t="s">
        <v>947</v>
      </c>
      <c r="S309" s="132">
        <v>1000324</v>
      </c>
      <c r="T309" s="132" t="s">
        <v>821</v>
      </c>
      <c r="U309" s="132">
        <v>3</v>
      </c>
      <c r="V309" s="132">
        <v>114.9</v>
      </c>
      <c r="W309" s="132" t="s">
        <v>3919</v>
      </c>
      <c r="X309" s="132">
        <v>25</v>
      </c>
    </row>
    <row r="310" spans="1:24">
      <c r="A310" s="132">
        <v>309</v>
      </c>
      <c r="B310" s="132">
        <v>40000000807</v>
      </c>
      <c r="C310" s="132">
        <v>61103091000</v>
      </c>
      <c r="D310" s="132" t="s">
        <v>570</v>
      </c>
      <c r="E310" s="132" t="s">
        <v>316</v>
      </c>
      <c r="F310" s="132">
        <v>17</v>
      </c>
      <c r="G310" s="132" t="s">
        <v>3847</v>
      </c>
      <c r="H310" s="132">
        <v>1</v>
      </c>
      <c r="I310" s="132">
        <v>0.53</v>
      </c>
      <c r="J310" s="132">
        <v>1</v>
      </c>
      <c r="K310" s="132">
        <v>0.53</v>
      </c>
      <c r="L310" s="132" t="s">
        <v>148</v>
      </c>
      <c r="M310" s="132">
        <v>540</v>
      </c>
      <c r="N310" s="132" t="s">
        <v>3915</v>
      </c>
      <c r="O310" s="132">
        <v>7497</v>
      </c>
      <c r="P310" s="132" t="s">
        <v>425</v>
      </c>
      <c r="Q310" s="132">
        <v>37</v>
      </c>
      <c r="R310" s="132" t="s">
        <v>947</v>
      </c>
      <c r="S310" s="132">
        <v>1000324</v>
      </c>
      <c r="T310" s="132" t="s">
        <v>828</v>
      </c>
      <c r="U310" s="132">
        <v>124</v>
      </c>
      <c r="V310" s="132">
        <v>84.9</v>
      </c>
      <c r="W310" s="132" t="s">
        <v>1038</v>
      </c>
      <c r="X310" s="132">
        <v>5</v>
      </c>
    </row>
    <row r="311" spans="1:24">
      <c r="A311" s="132">
        <v>310</v>
      </c>
      <c r="B311" s="132">
        <v>40000000806</v>
      </c>
      <c r="C311" s="132">
        <v>61103091000</v>
      </c>
      <c r="D311" s="132" t="s">
        <v>570</v>
      </c>
      <c r="E311" s="132" t="s">
        <v>316</v>
      </c>
      <c r="F311" s="132">
        <v>17</v>
      </c>
      <c r="G311" s="132" t="s">
        <v>3847</v>
      </c>
      <c r="H311" s="132">
        <v>1</v>
      </c>
      <c r="I311" s="132">
        <v>0.52600000000000002</v>
      </c>
      <c r="J311" s="132">
        <v>1</v>
      </c>
      <c r="K311" s="132">
        <v>0.52600000000000002</v>
      </c>
      <c r="L311" s="132" t="s">
        <v>148</v>
      </c>
      <c r="M311" s="132">
        <v>540</v>
      </c>
      <c r="N311" s="132" t="s">
        <v>3915</v>
      </c>
      <c r="O311" s="132">
        <v>7497</v>
      </c>
      <c r="P311" s="132" t="s">
        <v>425</v>
      </c>
      <c r="Q311" s="132">
        <v>37</v>
      </c>
      <c r="R311" s="132" t="s">
        <v>947</v>
      </c>
      <c r="S311" s="132">
        <v>1000324</v>
      </c>
      <c r="T311" s="132" t="s">
        <v>948</v>
      </c>
      <c r="U311" s="132">
        <v>327</v>
      </c>
      <c r="V311" s="132">
        <v>84.9</v>
      </c>
      <c r="W311" s="132" t="s">
        <v>1038</v>
      </c>
      <c r="X311" s="132">
        <v>5</v>
      </c>
    </row>
    <row r="312" spans="1:24">
      <c r="A312" s="132">
        <v>311</v>
      </c>
      <c r="B312" s="132">
        <v>40000000805</v>
      </c>
      <c r="C312" s="132">
        <v>61033200000</v>
      </c>
      <c r="D312" s="132" t="s">
        <v>505</v>
      </c>
      <c r="E312" s="132" t="s">
        <v>4293</v>
      </c>
      <c r="F312" s="132">
        <v>466</v>
      </c>
      <c r="G312" s="132" t="s">
        <v>3847</v>
      </c>
      <c r="H312" s="132">
        <v>1</v>
      </c>
      <c r="I312" s="132">
        <v>0.49199999999999999</v>
      </c>
      <c r="J312" s="132">
        <v>1</v>
      </c>
      <c r="K312" s="132">
        <v>0.49199999999999999</v>
      </c>
      <c r="L312" s="132" t="s">
        <v>148</v>
      </c>
      <c r="M312" s="132">
        <v>540</v>
      </c>
      <c r="N312" s="132" t="s">
        <v>2872</v>
      </c>
      <c r="O312" s="132">
        <v>2185</v>
      </c>
      <c r="P312" s="132" t="s">
        <v>439</v>
      </c>
      <c r="Q312" s="132">
        <v>9</v>
      </c>
      <c r="R312" s="132" t="s">
        <v>947</v>
      </c>
      <c r="S312" s="132">
        <v>1000324</v>
      </c>
      <c r="T312" s="132" t="s">
        <v>810</v>
      </c>
      <c r="U312" s="132">
        <v>122</v>
      </c>
      <c r="V312" s="132">
        <v>79.900000000000006</v>
      </c>
      <c r="W312" s="132" t="s">
        <v>1048</v>
      </c>
      <c r="X312" s="132">
        <v>4</v>
      </c>
    </row>
    <row r="313" spans="1:24">
      <c r="A313" s="132">
        <v>312</v>
      </c>
      <c r="B313" s="132">
        <v>40000000804</v>
      </c>
      <c r="C313" s="132">
        <v>61033200000</v>
      </c>
      <c r="D313" s="132" t="s">
        <v>505</v>
      </c>
      <c r="E313" s="132" t="s">
        <v>4293</v>
      </c>
      <c r="F313" s="132">
        <v>466</v>
      </c>
      <c r="G313" s="132" t="s">
        <v>3847</v>
      </c>
      <c r="H313" s="132">
        <v>1</v>
      </c>
      <c r="I313" s="132">
        <v>0.51200000000000001</v>
      </c>
      <c r="J313" s="132">
        <v>1</v>
      </c>
      <c r="K313" s="132">
        <v>0.51200000000000001</v>
      </c>
      <c r="L313" s="132" t="s">
        <v>148</v>
      </c>
      <c r="M313" s="132">
        <v>540</v>
      </c>
      <c r="N313" s="132" t="s">
        <v>2872</v>
      </c>
      <c r="O313" s="132">
        <v>2185</v>
      </c>
      <c r="P313" s="132" t="s">
        <v>439</v>
      </c>
      <c r="Q313" s="132">
        <v>9</v>
      </c>
      <c r="R313" s="132" t="s">
        <v>947</v>
      </c>
      <c r="S313" s="132">
        <v>1000324</v>
      </c>
      <c r="T313" s="132" t="s">
        <v>810</v>
      </c>
      <c r="U313" s="132">
        <v>122</v>
      </c>
      <c r="V313" s="132">
        <v>79.900000000000006</v>
      </c>
      <c r="W313" s="132" t="s">
        <v>1048</v>
      </c>
      <c r="X313" s="132">
        <v>4</v>
      </c>
    </row>
    <row r="314" spans="1:24">
      <c r="A314" s="132">
        <v>313</v>
      </c>
      <c r="B314" s="132">
        <v>40000000803</v>
      </c>
      <c r="C314" s="132">
        <v>61033200000</v>
      </c>
      <c r="D314" s="132" t="s">
        <v>505</v>
      </c>
      <c r="E314" s="132" t="s">
        <v>4293</v>
      </c>
      <c r="F314" s="132">
        <v>466</v>
      </c>
      <c r="G314" s="132" t="s">
        <v>3847</v>
      </c>
      <c r="H314" s="132">
        <v>1</v>
      </c>
      <c r="I314" s="132">
        <v>0.68600000000000005</v>
      </c>
      <c r="J314" s="132">
        <v>1</v>
      </c>
      <c r="K314" s="132">
        <v>0.68600000000000005</v>
      </c>
      <c r="L314" s="132" t="s">
        <v>148</v>
      </c>
      <c r="M314" s="132">
        <v>540</v>
      </c>
      <c r="N314" s="132" t="s">
        <v>2872</v>
      </c>
      <c r="O314" s="132">
        <v>2185</v>
      </c>
      <c r="P314" s="132" t="s">
        <v>439</v>
      </c>
      <c r="Q314" s="132">
        <v>9</v>
      </c>
      <c r="R314" s="132" t="s">
        <v>947</v>
      </c>
      <c r="S314" s="132">
        <v>1000324</v>
      </c>
      <c r="T314" s="132" t="s">
        <v>959</v>
      </c>
      <c r="U314" s="132">
        <v>165</v>
      </c>
      <c r="V314" s="132">
        <v>79.900000000000006</v>
      </c>
      <c r="W314" s="132" t="s">
        <v>1048</v>
      </c>
      <c r="X314" s="132">
        <v>4</v>
      </c>
    </row>
    <row r="315" spans="1:24">
      <c r="A315" s="132">
        <v>314</v>
      </c>
      <c r="B315" s="132">
        <v>40000000802</v>
      </c>
      <c r="C315" s="132">
        <v>61033200000</v>
      </c>
      <c r="D315" s="132" t="s">
        <v>505</v>
      </c>
      <c r="E315" s="132" t="s">
        <v>4293</v>
      </c>
      <c r="F315" s="132">
        <v>466</v>
      </c>
      <c r="G315" s="132" t="s">
        <v>3847</v>
      </c>
      <c r="H315" s="132">
        <v>1</v>
      </c>
      <c r="I315" s="132">
        <v>0.53800000000000003</v>
      </c>
      <c r="J315" s="132">
        <v>1</v>
      </c>
      <c r="K315" s="132">
        <v>0.53800000000000003</v>
      </c>
      <c r="L315" s="132" t="s">
        <v>148</v>
      </c>
      <c r="M315" s="132">
        <v>540</v>
      </c>
      <c r="N315" s="132" t="s">
        <v>2872</v>
      </c>
      <c r="O315" s="132">
        <v>2185</v>
      </c>
      <c r="P315" s="132" t="s">
        <v>439</v>
      </c>
      <c r="Q315" s="132">
        <v>9</v>
      </c>
      <c r="R315" s="132" t="s">
        <v>947</v>
      </c>
      <c r="S315" s="132">
        <v>1000324</v>
      </c>
      <c r="T315" s="132" t="s">
        <v>825</v>
      </c>
      <c r="U315" s="132">
        <v>119</v>
      </c>
      <c r="V315" s="132">
        <v>79.900000000000006</v>
      </c>
      <c r="W315" s="132" t="s">
        <v>1048</v>
      </c>
      <c r="X315" s="132">
        <v>4</v>
      </c>
    </row>
    <row r="316" spans="1:24">
      <c r="A316" s="132">
        <v>315</v>
      </c>
      <c r="B316" s="132">
        <v>40000000801</v>
      </c>
      <c r="C316" s="132">
        <v>61091000000</v>
      </c>
      <c r="D316" s="132" t="s">
        <v>493</v>
      </c>
      <c r="E316" s="132" t="s">
        <v>453</v>
      </c>
      <c r="F316" s="132">
        <v>73</v>
      </c>
      <c r="G316" s="132" t="s">
        <v>3847</v>
      </c>
      <c r="H316" s="132">
        <v>1</v>
      </c>
      <c r="I316" s="132">
        <v>0.16800000000000001</v>
      </c>
      <c r="J316" s="132">
        <v>1</v>
      </c>
      <c r="K316" s="132">
        <v>0.16800000000000001</v>
      </c>
      <c r="L316" s="132" t="s">
        <v>148</v>
      </c>
      <c r="M316" s="132">
        <v>540</v>
      </c>
      <c r="N316" s="132" t="s">
        <v>2872</v>
      </c>
      <c r="O316" s="132">
        <v>2185</v>
      </c>
      <c r="P316" s="132" t="s">
        <v>439</v>
      </c>
      <c r="Q316" s="132">
        <v>9</v>
      </c>
      <c r="R316" s="132" t="s">
        <v>947</v>
      </c>
      <c r="S316" s="132">
        <v>1000324</v>
      </c>
      <c r="T316" s="132" t="s">
        <v>825</v>
      </c>
      <c r="U316" s="132">
        <v>119</v>
      </c>
      <c r="V316" s="132">
        <v>19.899999999999999</v>
      </c>
      <c r="W316" s="132" t="s">
        <v>1063</v>
      </c>
      <c r="X316" s="132">
        <v>13</v>
      </c>
    </row>
    <row r="317" spans="1:24">
      <c r="A317" s="132">
        <v>316</v>
      </c>
      <c r="B317" s="132">
        <v>40000000800</v>
      </c>
      <c r="C317" s="132">
        <v>61091000000</v>
      </c>
      <c r="D317" s="132" t="s">
        <v>493</v>
      </c>
      <c r="E317" s="132" t="s">
        <v>453</v>
      </c>
      <c r="F317" s="132">
        <v>73</v>
      </c>
      <c r="G317" s="132" t="s">
        <v>3847</v>
      </c>
      <c r="H317" s="132">
        <v>1</v>
      </c>
      <c r="I317" s="132">
        <v>0.182</v>
      </c>
      <c r="J317" s="132">
        <v>1</v>
      </c>
      <c r="K317" s="132">
        <v>0.182</v>
      </c>
      <c r="L317" s="132" t="s">
        <v>148</v>
      </c>
      <c r="M317" s="132">
        <v>540</v>
      </c>
      <c r="N317" s="132" t="s">
        <v>2872</v>
      </c>
      <c r="O317" s="132">
        <v>2185</v>
      </c>
      <c r="P317" s="132" t="s">
        <v>439</v>
      </c>
      <c r="Q317" s="132">
        <v>9</v>
      </c>
      <c r="R317" s="132" t="s">
        <v>947</v>
      </c>
      <c r="S317" s="132">
        <v>1000324</v>
      </c>
      <c r="T317" s="132" t="s">
        <v>825</v>
      </c>
      <c r="U317" s="132">
        <v>119</v>
      </c>
      <c r="V317" s="132">
        <v>1</v>
      </c>
      <c r="W317" s="132" t="s">
        <v>1063</v>
      </c>
      <c r="X317" s="132">
        <v>13</v>
      </c>
    </row>
    <row r="318" spans="1:24">
      <c r="A318" s="132">
        <v>317</v>
      </c>
      <c r="B318" s="132">
        <v>40000000799</v>
      </c>
      <c r="C318" s="132">
        <v>61091000000</v>
      </c>
      <c r="D318" s="132" t="s">
        <v>493</v>
      </c>
      <c r="E318" s="132" t="s">
        <v>453</v>
      </c>
      <c r="F318" s="132">
        <v>73</v>
      </c>
      <c r="G318" s="132" t="s">
        <v>3847</v>
      </c>
      <c r="H318" s="132">
        <v>1</v>
      </c>
      <c r="I318" s="132">
        <v>0.17399999999999999</v>
      </c>
      <c r="J318" s="132">
        <v>1</v>
      </c>
      <c r="K318" s="132">
        <v>0.17399999999999999</v>
      </c>
      <c r="L318" s="132" t="s">
        <v>148</v>
      </c>
      <c r="M318" s="132">
        <v>540</v>
      </c>
      <c r="N318" s="132" t="s">
        <v>2872</v>
      </c>
      <c r="O318" s="132">
        <v>2185</v>
      </c>
      <c r="P318" s="132" t="s">
        <v>439</v>
      </c>
      <c r="Q318" s="132">
        <v>9</v>
      </c>
      <c r="R318" s="132" t="s">
        <v>947</v>
      </c>
      <c r="S318" s="132">
        <v>1000324</v>
      </c>
      <c r="T318" s="132" t="s">
        <v>810</v>
      </c>
      <c r="U318" s="132">
        <v>122</v>
      </c>
      <c r="V318" s="132">
        <v>1</v>
      </c>
      <c r="W318" s="132" t="s">
        <v>1063</v>
      </c>
      <c r="X318" s="132">
        <v>13</v>
      </c>
    </row>
    <row r="319" spans="1:24">
      <c r="A319" s="132">
        <v>318</v>
      </c>
      <c r="B319" s="132">
        <v>40000000798</v>
      </c>
      <c r="C319" s="132">
        <v>61091000000</v>
      </c>
      <c r="D319" s="132" t="s">
        <v>493</v>
      </c>
      <c r="E319" s="132" t="s">
        <v>453</v>
      </c>
      <c r="F319" s="132">
        <v>73</v>
      </c>
      <c r="G319" s="132" t="s">
        <v>3847</v>
      </c>
      <c r="H319" s="132">
        <v>1</v>
      </c>
      <c r="I319" s="132">
        <v>0.20599999999999999</v>
      </c>
      <c r="J319" s="132">
        <v>1</v>
      </c>
      <c r="K319" s="132">
        <v>0.20599999999999999</v>
      </c>
      <c r="L319" s="132" t="s">
        <v>148</v>
      </c>
      <c r="M319" s="132">
        <v>540</v>
      </c>
      <c r="N319" s="132" t="s">
        <v>2872</v>
      </c>
      <c r="O319" s="132">
        <v>2185</v>
      </c>
      <c r="P319" s="132" t="s">
        <v>439</v>
      </c>
      <c r="Q319" s="132">
        <v>9</v>
      </c>
      <c r="R319" s="132" t="s">
        <v>947</v>
      </c>
      <c r="S319" s="132">
        <v>1000324</v>
      </c>
      <c r="T319" s="132" t="s">
        <v>821</v>
      </c>
      <c r="U319" s="132">
        <v>3</v>
      </c>
      <c r="V319" s="132">
        <v>1</v>
      </c>
      <c r="W319" s="132" t="s">
        <v>1063</v>
      </c>
      <c r="X319" s="132">
        <v>13</v>
      </c>
    </row>
    <row r="320" spans="1:24">
      <c r="A320" s="132">
        <v>319</v>
      </c>
      <c r="B320" s="132">
        <v>40000000797</v>
      </c>
      <c r="C320" s="132">
        <v>61091000000</v>
      </c>
      <c r="D320" s="132" t="s">
        <v>493</v>
      </c>
      <c r="E320" s="132" t="s">
        <v>453</v>
      </c>
      <c r="F320" s="132">
        <v>73</v>
      </c>
      <c r="G320" s="132" t="s">
        <v>3847</v>
      </c>
      <c r="H320" s="132">
        <v>1</v>
      </c>
      <c r="I320" s="132">
        <v>0.19800000000000001</v>
      </c>
      <c r="J320" s="132">
        <v>1</v>
      </c>
      <c r="K320" s="132">
        <v>0.19800000000000001</v>
      </c>
      <c r="L320" s="132" t="s">
        <v>148</v>
      </c>
      <c r="M320" s="132">
        <v>540</v>
      </c>
      <c r="N320" s="132" t="s">
        <v>2872</v>
      </c>
      <c r="O320" s="132">
        <v>2185</v>
      </c>
      <c r="P320" s="132" t="s">
        <v>439</v>
      </c>
      <c r="Q320" s="132">
        <v>9</v>
      </c>
      <c r="R320" s="132" t="s">
        <v>947</v>
      </c>
      <c r="S320" s="132">
        <v>1000324</v>
      </c>
      <c r="T320" s="132" t="s">
        <v>828</v>
      </c>
      <c r="U320" s="132">
        <v>124</v>
      </c>
      <c r="V320" s="132">
        <v>1</v>
      </c>
      <c r="W320" s="132" t="s">
        <v>1063</v>
      </c>
      <c r="X320" s="132">
        <v>13</v>
      </c>
    </row>
    <row r="321" spans="1:24">
      <c r="A321" s="132">
        <v>320</v>
      </c>
      <c r="B321" s="132">
        <v>40000000796</v>
      </c>
      <c r="C321" s="132">
        <v>61102091000</v>
      </c>
      <c r="D321" s="132" t="s">
        <v>908</v>
      </c>
      <c r="E321" s="132" t="s">
        <v>341</v>
      </c>
      <c r="F321" s="132">
        <v>18</v>
      </c>
      <c r="G321" s="132" t="s">
        <v>3847</v>
      </c>
      <c r="H321" s="132">
        <v>1</v>
      </c>
      <c r="I321" s="132">
        <v>0.69399999999999995</v>
      </c>
      <c r="J321" s="132">
        <v>1</v>
      </c>
      <c r="K321" s="132">
        <v>0.69399999999999995</v>
      </c>
      <c r="L321" s="132" t="s">
        <v>148</v>
      </c>
      <c r="M321" s="132">
        <v>540</v>
      </c>
      <c r="N321" s="132" t="s">
        <v>3915</v>
      </c>
      <c r="O321" s="132">
        <v>7497</v>
      </c>
      <c r="P321" s="132" t="s">
        <v>439</v>
      </c>
      <c r="Q321" s="132">
        <v>9</v>
      </c>
      <c r="R321" s="132" t="s">
        <v>947</v>
      </c>
      <c r="S321" s="132">
        <v>1000324</v>
      </c>
      <c r="T321" s="132" t="s">
        <v>828</v>
      </c>
      <c r="U321" s="132">
        <v>124</v>
      </c>
      <c r="V321" s="132">
        <v>64.900000000000006</v>
      </c>
      <c r="W321" s="132" t="s">
        <v>1073</v>
      </c>
      <c r="X321" s="132">
        <v>8</v>
      </c>
    </row>
    <row r="322" spans="1:24">
      <c r="A322" s="132">
        <v>321</v>
      </c>
      <c r="B322" s="132">
        <v>40000000795</v>
      </c>
      <c r="C322" s="132">
        <v>61102091000</v>
      </c>
      <c r="D322" s="132" t="s">
        <v>908</v>
      </c>
      <c r="E322" s="132" t="s">
        <v>341</v>
      </c>
      <c r="F322" s="132">
        <v>18</v>
      </c>
      <c r="G322" s="132" t="s">
        <v>3847</v>
      </c>
      <c r="H322" s="132">
        <v>1</v>
      </c>
      <c r="I322" s="132">
        <v>0.67200000000000004</v>
      </c>
      <c r="J322" s="132">
        <v>1</v>
      </c>
      <c r="K322" s="132">
        <v>0.67200000000000004</v>
      </c>
      <c r="L322" s="132" t="s">
        <v>148</v>
      </c>
      <c r="M322" s="132">
        <v>540</v>
      </c>
      <c r="N322" s="132" t="s">
        <v>3915</v>
      </c>
      <c r="O322" s="132">
        <v>7497</v>
      </c>
      <c r="P322" s="132" t="s">
        <v>439</v>
      </c>
      <c r="Q322" s="132">
        <v>9</v>
      </c>
      <c r="R322" s="132" t="s">
        <v>947</v>
      </c>
      <c r="S322" s="132">
        <v>1000324</v>
      </c>
      <c r="T322" s="132" t="s">
        <v>821</v>
      </c>
      <c r="U322" s="132">
        <v>3</v>
      </c>
      <c r="V322" s="132">
        <v>64.900000000000006</v>
      </c>
      <c r="W322" s="132" t="s">
        <v>1073</v>
      </c>
      <c r="X322" s="132">
        <v>8</v>
      </c>
    </row>
    <row r="323" spans="1:24">
      <c r="A323" s="132">
        <v>322</v>
      </c>
      <c r="B323" s="132">
        <v>40000000794</v>
      </c>
      <c r="C323" s="132">
        <v>61102091000</v>
      </c>
      <c r="D323" s="132" t="s">
        <v>908</v>
      </c>
      <c r="E323" s="132" t="s">
        <v>341</v>
      </c>
      <c r="F323" s="132">
        <v>18</v>
      </c>
      <c r="G323" s="132" t="s">
        <v>3847</v>
      </c>
      <c r="H323" s="132">
        <v>1</v>
      </c>
      <c r="I323" s="132">
        <v>0.70599999999999996</v>
      </c>
      <c r="J323" s="132">
        <v>1</v>
      </c>
      <c r="K323" s="132">
        <v>0.70599999999999996</v>
      </c>
      <c r="L323" s="132" t="s">
        <v>148</v>
      </c>
      <c r="M323" s="132">
        <v>540</v>
      </c>
      <c r="N323" s="132" t="s">
        <v>3915</v>
      </c>
      <c r="O323" s="132">
        <v>7497</v>
      </c>
      <c r="P323" s="132" t="s">
        <v>439</v>
      </c>
      <c r="Q323" s="132">
        <v>9</v>
      </c>
      <c r="R323" s="132" t="s">
        <v>947</v>
      </c>
      <c r="S323" s="132">
        <v>1000324</v>
      </c>
      <c r="T323" s="132" t="s">
        <v>828</v>
      </c>
      <c r="U323" s="132">
        <v>124</v>
      </c>
      <c r="V323" s="132">
        <v>64.900000000000006</v>
      </c>
      <c r="W323" s="132" t="s">
        <v>1073</v>
      </c>
      <c r="X323" s="132">
        <v>8</v>
      </c>
    </row>
    <row r="324" spans="1:24">
      <c r="A324" s="132">
        <v>323</v>
      </c>
      <c r="B324" s="132">
        <v>40000000793</v>
      </c>
      <c r="C324" s="132">
        <v>61102091000</v>
      </c>
      <c r="D324" s="132" t="s">
        <v>961</v>
      </c>
      <c r="E324" s="132" t="s">
        <v>316</v>
      </c>
      <c r="F324" s="132">
        <v>17</v>
      </c>
      <c r="G324" s="132" t="s">
        <v>3847</v>
      </c>
      <c r="H324" s="132">
        <v>1</v>
      </c>
      <c r="I324" s="132">
        <v>0.192</v>
      </c>
      <c r="J324" s="132">
        <v>1</v>
      </c>
      <c r="K324" s="132">
        <v>0.192</v>
      </c>
      <c r="L324" s="132" t="s">
        <v>148</v>
      </c>
      <c r="M324" s="132">
        <v>540</v>
      </c>
      <c r="N324" s="132" t="s">
        <v>3915</v>
      </c>
      <c r="O324" s="132">
        <v>7497</v>
      </c>
      <c r="P324" s="132" t="s">
        <v>439</v>
      </c>
      <c r="Q324" s="132">
        <v>9</v>
      </c>
      <c r="R324" s="132" t="s">
        <v>947</v>
      </c>
      <c r="S324" s="132">
        <v>1000324</v>
      </c>
      <c r="T324" s="132" t="s">
        <v>821</v>
      </c>
      <c r="U324" s="132">
        <v>3</v>
      </c>
      <c r="V324" s="132">
        <v>1</v>
      </c>
      <c r="W324" s="132" t="s">
        <v>1073</v>
      </c>
      <c r="X324" s="132">
        <v>8</v>
      </c>
    </row>
    <row r="325" spans="1:24">
      <c r="A325" s="132">
        <v>324</v>
      </c>
      <c r="B325" s="132">
        <v>40000000792</v>
      </c>
      <c r="C325" s="132">
        <v>61102091000</v>
      </c>
      <c r="D325" s="132" t="s">
        <v>961</v>
      </c>
      <c r="E325" s="132" t="s">
        <v>316</v>
      </c>
      <c r="F325" s="132">
        <v>17</v>
      </c>
      <c r="G325" s="132" t="s">
        <v>3847</v>
      </c>
      <c r="H325" s="132">
        <v>1</v>
      </c>
      <c r="I325" s="132">
        <v>0.23200000000000001</v>
      </c>
      <c r="J325" s="132">
        <v>1</v>
      </c>
      <c r="K325" s="132">
        <v>0.23200000000000001</v>
      </c>
      <c r="L325" s="132" t="s">
        <v>148</v>
      </c>
      <c r="M325" s="132">
        <v>540</v>
      </c>
      <c r="N325" s="132" t="s">
        <v>3915</v>
      </c>
      <c r="O325" s="132">
        <v>7497</v>
      </c>
      <c r="P325" s="132" t="s">
        <v>439</v>
      </c>
      <c r="Q325" s="132">
        <v>9</v>
      </c>
      <c r="R325" s="132" t="s">
        <v>947</v>
      </c>
      <c r="S325" s="132">
        <v>1000324</v>
      </c>
      <c r="T325" s="132" t="s">
        <v>948</v>
      </c>
      <c r="U325" s="132">
        <v>327</v>
      </c>
      <c r="V325" s="132">
        <v>1</v>
      </c>
      <c r="W325" s="132" t="s">
        <v>1073</v>
      </c>
      <c r="X325" s="132">
        <v>8</v>
      </c>
    </row>
    <row r="326" spans="1:24">
      <c r="A326" s="132">
        <v>325</v>
      </c>
      <c r="B326" s="132">
        <v>40000000791</v>
      </c>
      <c r="C326" s="132">
        <v>61102091000</v>
      </c>
      <c r="D326" s="132" t="s">
        <v>961</v>
      </c>
      <c r="E326" s="132" t="s">
        <v>316</v>
      </c>
      <c r="F326" s="132">
        <v>17</v>
      </c>
      <c r="G326" s="132" t="s">
        <v>3847</v>
      </c>
      <c r="H326" s="132">
        <v>1</v>
      </c>
      <c r="I326" s="132">
        <v>0.224</v>
      </c>
      <c r="J326" s="132">
        <v>1</v>
      </c>
      <c r="K326" s="132">
        <v>0.224</v>
      </c>
      <c r="L326" s="132" t="s">
        <v>148</v>
      </c>
      <c r="M326" s="132">
        <v>540</v>
      </c>
      <c r="N326" s="132" t="s">
        <v>3915</v>
      </c>
      <c r="O326" s="132">
        <v>7497</v>
      </c>
      <c r="P326" s="132" t="s">
        <v>439</v>
      </c>
      <c r="Q326" s="132">
        <v>9</v>
      </c>
      <c r="R326" s="132" t="s">
        <v>947</v>
      </c>
      <c r="S326" s="132">
        <v>1000324</v>
      </c>
      <c r="T326" s="132" t="s">
        <v>828</v>
      </c>
      <c r="U326" s="132">
        <v>124</v>
      </c>
      <c r="V326" s="132">
        <v>49.9</v>
      </c>
      <c r="W326" s="132" t="s">
        <v>1073</v>
      </c>
      <c r="X326" s="132">
        <v>8</v>
      </c>
    </row>
    <row r="327" spans="1:24">
      <c r="A327" s="132">
        <v>326</v>
      </c>
      <c r="B327" s="132">
        <v>40000000790</v>
      </c>
      <c r="C327" s="132">
        <v>61102091000</v>
      </c>
      <c r="D327" s="132" t="s">
        <v>961</v>
      </c>
      <c r="E327" s="132" t="s">
        <v>316</v>
      </c>
      <c r="F327" s="132">
        <v>17</v>
      </c>
      <c r="G327" s="132" t="s">
        <v>3847</v>
      </c>
      <c r="H327" s="132">
        <v>1</v>
      </c>
      <c r="I327" s="132">
        <v>0.192</v>
      </c>
      <c r="J327" s="132">
        <v>1</v>
      </c>
      <c r="K327" s="132">
        <v>0.192</v>
      </c>
      <c r="L327" s="132" t="s">
        <v>148</v>
      </c>
      <c r="M327" s="132">
        <v>540</v>
      </c>
      <c r="N327" s="132" t="s">
        <v>3915</v>
      </c>
      <c r="O327" s="132">
        <v>7497</v>
      </c>
      <c r="P327" s="132" t="s">
        <v>439</v>
      </c>
      <c r="Q327" s="132">
        <v>9</v>
      </c>
      <c r="R327" s="132" t="s">
        <v>947</v>
      </c>
      <c r="S327" s="132">
        <v>1000324</v>
      </c>
      <c r="T327" s="132" t="s">
        <v>810</v>
      </c>
      <c r="U327" s="132">
        <v>122</v>
      </c>
      <c r="V327" s="132">
        <v>49.9</v>
      </c>
      <c r="W327" s="132" t="s">
        <v>1073</v>
      </c>
      <c r="X327" s="132">
        <v>8</v>
      </c>
    </row>
    <row r="328" spans="1:24">
      <c r="A328" s="132">
        <v>327</v>
      </c>
      <c r="B328" s="132">
        <v>40000000789</v>
      </c>
      <c r="C328" s="132">
        <v>62014000000</v>
      </c>
      <c r="D328" s="132" t="s">
        <v>536</v>
      </c>
      <c r="E328" s="132" t="s">
        <v>3650</v>
      </c>
      <c r="F328" s="132">
        <v>14</v>
      </c>
      <c r="G328" s="132" t="s">
        <v>3847</v>
      </c>
      <c r="H328" s="132">
        <v>1</v>
      </c>
      <c r="I328" s="132">
        <v>0.73199999999999998</v>
      </c>
      <c r="J328" s="132">
        <v>1</v>
      </c>
      <c r="K328" s="132">
        <v>0.73199999999999998</v>
      </c>
      <c r="L328" s="132" t="s">
        <v>148</v>
      </c>
      <c r="M328" s="132">
        <v>540</v>
      </c>
      <c r="N328" s="132" t="s">
        <v>3915</v>
      </c>
      <c r="O328" s="132">
        <v>7497</v>
      </c>
      <c r="P328" s="132" t="s">
        <v>425</v>
      </c>
      <c r="Q328" s="132">
        <v>37</v>
      </c>
      <c r="R328" s="132" t="s">
        <v>947</v>
      </c>
      <c r="S328" s="132">
        <v>1000324</v>
      </c>
      <c r="T328" s="132" t="s">
        <v>825</v>
      </c>
      <c r="U328" s="132">
        <v>119</v>
      </c>
      <c r="V328" s="132">
        <v>114.9</v>
      </c>
      <c r="W328" s="132" t="s">
        <v>1038</v>
      </c>
      <c r="X328" s="132">
        <v>5</v>
      </c>
    </row>
    <row r="329" spans="1:24">
      <c r="A329" s="132">
        <v>328</v>
      </c>
      <c r="B329" s="132">
        <v>40000000788</v>
      </c>
      <c r="C329" s="132">
        <v>61102091000</v>
      </c>
      <c r="D329" s="132" t="s">
        <v>961</v>
      </c>
      <c r="E329" s="132" t="s">
        <v>316</v>
      </c>
      <c r="F329" s="132">
        <v>17</v>
      </c>
      <c r="G329" s="132" t="s">
        <v>3847</v>
      </c>
      <c r="H329" s="132">
        <v>1</v>
      </c>
      <c r="I329" s="132">
        <v>0.17599999999999999</v>
      </c>
      <c r="J329" s="132">
        <v>1</v>
      </c>
      <c r="K329" s="132">
        <v>0.17599999999999999</v>
      </c>
      <c r="L329" s="132" t="s">
        <v>148</v>
      </c>
      <c r="M329" s="132">
        <v>540</v>
      </c>
      <c r="N329" s="132" t="s">
        <v>3915</v>
      </c>
      <c r="O329" s="132">
        <v>7497</v>
      </c>
      <c r="P329" s="132" t="s">
        <v>439</v>
      </c>
      <c r="Q329" s="132">
        <v>9</v>
      </c>
      <c r="R329" s="132" t="s">
        <v>947</v>
      </c>
      <c r="S329" s="132">
        <v>1000324</v>
      </c>
      <c r="T329" s="132" t="s">
        <v>825</v>
      </c>
      <c r="U329" s="132">
        <v>119</v>
      </c>
      <c r="V329" s="132">
        <v>49.9</v>
      </c>
      <c r="W329" s="132" t="s">
        <v>1073</v>
      </c>
      <c r="X329" s="132">
        <v>8</v>
      </c>
    </row>
    <row r="330" spans="1:24">
      <c r="A330" s="132">
        <v>329</v>
      </c>
      <c r="B330" s="132">
        <v>40000000787</v>
      </c>
      <c r="C330" s="132">
        <v>62034231000</v>
      </c>
      <c r="D330" s="132" t="s">
        <v>537</v>
      </c>
      <c r="E330" s="132" t="s">
        <v>3964</v>
      </c>
      <c r="F330" s="132">
        <v>87</v>
      </c>
      <c r="G330" s="132" t="s">
        <v>3847</v>
      </c>
      <c r="H330" s="132">
        <v>1</v>
      </c>
      <c r="I330" s="132">
        <v>0.63800000000000001</v>
      </c>
      <c r="J330" s="132">
        <v>1</v>
      </c>
      <c r="K330" s="132">
        <v>0.63800000000000001</v>
      </c>
      <c r="L330" s="132" t="s">
        <v>148</v>
      </c>
      <c r="M330" s="132">
        <v>540</v>
      </c>
      <c r="N330" s="132" t="s">
        <v>468</v>
      </c>
      <c r="O330" s="132">
        <v>1760</v>
      </c>
      <c r="P330" s="132" t="s">
        <v>439</v>
      </c>
      <c r="Q330" s="132">
        <v>9</v>
      </c>
      <c r="R330" s="132" t="s">
        <v>947</v>
      </c>
      <c r="S330" s="132">
        <v>1000324</v>
      </c>
      <c r="T330" s="132">
        <v>34</v>
      </c>
      <c r="U330" s="132">
        <v>41</v>
      </c>
      <c r="V330" s="132">
        <v>1</v>
      </c>
      <c r="W330" s="132" t="s">
        <v>1050</v>
      </c>
      <c r="X330" s="132">
        <v>20</v>
      </c>
    </row>
    <row r="331" spans="1:24">
      <c r="A331" s="132">
        <v>330</v>
      </c>
      <c r="B331" s="132">
        <v>40000000786</v>
      </c>
      <c r="C331" s="132">
        <v>62034231000</v>
      </c>
      <c r="D331" s="132" t="s">
        <v>537</v>
      </c>
      <c r="E331" s="132" t="s">
        <v>3964</v>
      </c>
      <c r="F331" s="132">
        <v>87</v>
      </c>
      <c r="G331" s="132" t="s">
        <v>3847</v>
      </c>
      <c r="H331" s="132">
        <v>1</v>
      </c>
      <c r="I331" s="132">
        <v>0.56200000000000006</v>
      </c>
      <c r="J331" s="132">
        <v>1</v>
      </c>
      <c r="K331" s="132">
        <v>0.56200000000000006</v>
      </c>
      <c r="L331" s="132" t="s">
        <v>148</v>
      </c>
      <c r="M331" s="132">
        <v>540</v>
      </c>
      <c r="N331" s="132" t="s">
        <v>468</v>
      </c>
      <c r="O331" s="132">
        <v>1760</v>
      </c>
      <c r="P331" s="132" t="s">
        <v>439</v>
      </c>
      <c r="Q331" s="132">
        <v>9</v>
      </c>
      <c r="R331" s="132" t="s">
        <v>947</v>
      </c>
      <c r="S331" s="132">
        <v>1000324</v>
      </c>
      <c r="T331" s="132">
        <v>30</v>
      </c>
      <c r="U331" s="132">
        <v>22</v>
      </c>
      <c r="V331" s="132">
        <v>79.900000000000006</v>
      </c>
      <c r="W331" s="132" t="s">
        <v>1050</v>
      </c>
      <c r="X331" s="132">
        <v>20</v>
      </c>
    </row>
    <row r="332" spans="1:24">
      <c r="A332" s="132">
        <v>331</v>
      </c>
      <c r="B332" s="132">
        <v>40000000785</v>
      </c>
      <c r="C332" s="132">
        <v>62034231000</v>
      </c>
      <c r="D332" s="132" t="s">
        <v>537</v>
      </c>
      <c r="E332" s="132" t="s">
        <v>3964</v>
      </c>
      <c r="F332" s="132">
        <v>87</v>
      </c>
      <c r="G332" s="132" t="s">
        <v>3847</v>
      </c>
      <c r="H332" s="132">
        <v>1</v>
      </c>
      <c r="I332" s="132">
        <v>0.57199999999999995</v>
      </c>
      <c r="J332" s="132">
        <v>1</v>
      </c>
      <c r="K332" s="132">
        <v>0.57199999999999995</v>
      </c>
      <c r="L332" s="132" t="s">
        <v>148</v>
      </c>
      <c r="M332" s="132">
        <v>540</v>
      </c>
      <c r="N332" s="132" t="s">
        <v>468</v>
      </c>
      <c r="O332" s="132">
        <v>1760</v>
      </c>
      <c r="P332" s="132" t="s">
        <v>439</v>
      </c>
      <c r="Q332" s="132">
        <v>9</v>
      </c>
      <c r="R332" s="132" t="s">
        <v>947</v>
      </c>
      <c r="S332" s="132">
        <v>1000324</v>
      </c>
      <c r="T332" s="132">
        <v>31</v>
      </c>
      <c r="U332" s="132">
        <v>140</v>
      </c>
      <c r="V332" s="132">
        <v>79.900000000000006</v>
      </c>
      <c r="W332" s="132" t="s">
        <v>1050</v>
      </c>
      <c r="X332" s="132">
        <v>20</v>
      </c>
    </row>
    <row r="333" spans="1:24">
      <c r="A333" s="132">
        <v>332</v>
      </c>
      <c r="B333" s="132">
        <v>40000000784</v>
      </c>
      <c r="C333" s="132">
        <v>62034231000</v>
      </c>
      <c r="D333" s="132" t="s">
        <v>537</v>
      </c>
      <c r="E333" s="132" t="s">
        <v>3964</v>
      </c>
      <c r="F333" s="132">
        <v>87</v>
      </c>
      <c r="G333" s="132" t="s">
        <v>3847</v>
      </c>
      <c r="H333" s="132">
        <v>1</v>
      </c>
      <c r="I333" s="132">
        <v>0.53800000000000003</v>
      </c>
      <c r="J333" s="132">
        <v>1</v>
      </c>
      <c r="K333" s="132">
        <v>0.53800000000000003</v>
      </c>
      <c r="L333" s="132" t="s">
        <v>148</v>
      </c>
      <c r="M333" s="132">
        <v>540</v>
      </c>
      <c r="N333" s="132" t="s">
        <v>468</v>
      </c>
      <c r="O333" s="132">
        <v>1760</v>
      </c>
      <c r="P333" s="132" t="s">
        <v>439</v>
      </c>
      <c r="Q333" s="132">
        <v>9</v>
      </c>
      <c r="R333" s="132" t="s">
        <v>947</v>
      </c>
      <c r="S333" s="132">
        <v>1000324</v>
      </c>
      <c r="T333" s="132">
        <v>28</v>
      </c>
      <c r="U333" s="132">
        <v>17</v>
      </c>
      <c r="V333" s="132">
        <v>79.900000000000006</v>
      </c>
      <c r="W333" s="132" t="s">
        <v>1050</v>
      </c>
      <c r="X333" s="132">
        <v>20</v>
      </c>
    </row>
    <row r="334" spans="1:24">
      <c r="A334" s="132">
        <v>333</v>
      </c>
      <c r="B334" s="132">
        <v>40000000783</v>
      </c>
      <c r="C334" s="132">
        <v>61033200000</v>
      </c>
      <c r="D334" s="132" t="s">
        <v>505</v>
      </c>
      <c r="E334" s="132" t="s">
        <v>4293</v>
      </c>
      <c r="F334" s="132">
        <v>466</v>
      </c>
      <c r="G334" s="132" t="s">
        <v>3847</v>
      </c>
      <c r="H334" s="132">
        <v>1</v>
      </c>
      <c r="I334" s="132">
        <v>0.5</v>
      </c>
      <c r="J334" s="132">
        <v>1</v>
      </c>
      <c r="K334" s="132">
        <v>0.5</v>
      </c>
      <c r="L334" s="132" t="s">
        <v>148</v>
      </c>
      <c r="M334" s="132">
        <v>540</v>
      </c>
      <c r="N334" s="132" t="s">
        <v>2872</v>
      </c>
      <c r="O334" s="132">
        <v>2185</v>
      </c>
      <c r="P334" s="132" t="s">
        <v>439</v>
      </c>
      <c r="Q334" s="132">
        <v>9</v>
      </c>
      <c r="R334" s="132" t="s">
        <v>947</v>
      </c>
      <c r="S334" s="132">
        <v>1000324</v>
      </c>
      <c r="T334" s="132" t="s">
        <v>810</v>
      </c>
      <c r="U334" s="132">
        <v>122</v>
      </c>
      <c r="V334" s="132">
        <v>79.900000000000006</v>
      </c>
      <c r="W334" s="132" t="s">
        <v>1048</v>
      </c>
      <c r="X334" s="132">
        <v>4</v>
      </c>
    </row>
    <row r="335" spans="1:24">
      <c r="A335" s="132">
        <v>334</v>
      </c>
      <c r="B335" s="132">
        <v>40000000782</v>
      </c>
      <c r="C335" s="132">
        <v>61033200000</v>
      </c>
      <c r="D335" s="132" t="s">
        <v>505</v>
      </c>
      <c r="E335" s="132" t="s">
        <v>4293</v>
      </c>
      <c r="F335" s="132">
        <v>466</v>
      </c>
      <c r="G335" s="132" t="s">
        <v>3847</v>
      </c>
      <c r="H335" s="132">
        <v>1</v>
      </c>
      <c r="I335" s="132">
        <v>0.50800000000000001</v>
      </c>
      <c r="J335" s="132">
        <v>1</v>
      </c>
      <c r="K335" s="132">
        <v>0.50800000000000001</v>
      </c>
      <c r="L335" s="132" t="s">
        <v>148</v>
      </c>
      <c r="M335" s="132">
        <v>540</v>
      </c>
      <c r="N335" s="132" t="s">
        <v>2872</v>
      </c>
      <c r="O335" s="132">
        <v>2185</v>
      </c>
      <c r="P335" s="132" t="s">
        <v>439</v>
      </c>
      <c r="Q335" s="132">
        <v>9</v>
      </c>
      <c r="R335" s="132" t="s">
        <v>947</v>
      </c>
      <c r="S335" s="132">
        <v>1000324</v>
      </c>
      <c r="T335" s="132" t="s">
        <v>810</v>
      </c>
      <c r="U335" s="132">
        <v>122</v>
      </c>
      <c r="V335" s="132">
        <v>79.900000000000006</v>
      </c>
      <c r="W335" s="132" t="s">
        <v>1050</v>
      </c>
      <c r="X335" s="132">
        <v>20</v>
      </c>
    </row>
    <row r="336" spans="1:24">
      <c r="A336" s="132">
        <v>335</v>
      </c>
      <c r="B336" s="132">
        <v>40000000781</v>
      </c>
      <c r="C336" s="132">
        <v>61033200000</v>
      </c>
      <c r="D336" s="132" t="s">
        <v>505</v>
      </c>
      <c r="E336" s="132" t="s">
        <v>4293</v>
      </c>
      <c r="F336" s="132">
        <v>466</v>
      </c>
      <c r="G336" s="132" t="s">
        <v>3847</v>
      </c>
      <c r="H336" s="132">
        <v>1</v>
      </c>
      <c r="I336" s="132">
        <v>0.51600000000000001</v>
      </c>
      <c r="J336" s="132">
        <v>1</v>
      </c>
      <c r="K336" s="132">
        <v>0.51600000000000001</v>
      </c>
      <c r="L336" s="132" t="s">
        <v>148</v>
      </c>
      <c r="M336" s="132">
        <v>540</v>
      </c>
      <c r="N336" s="132" t="s">
        <v>2872</v>
      </c>
      <c r="O336" s="132">
        <v>2185</v>
      </c>
      <c r="P336" s="132" t="s">
        <v>439</v>
      </c>
      <c r="Q336" s="132">
        <v>9</v>
      </c>
      <c r="R336" s="132" t="s">
        <v>947</v>
      </c>
      <c r="S336" s="132">
        <v>1000324</v>
      </c>
      <c r="T336" s="132" t="s">
        <v>810</v>
      </c>
      <c r="U336" s="132">
        <v>122</v>
      </c>
      <c r="V336" s="132">
        <v>79.900000000000006</v>
      </c>
      <c r="W336" s="132" t="s">
        <v>1050</v>
      </c>
      <c r="X336" s="132">
        <v>20</v>
      </c>
    </row>
    <row r="337" spans="1:24">
      <c r="A337" s="132">
        <v>336</v>
      </c>
      <c r="B337" s="132">
        <v>40000000780</v>
      </c>
      <c r="C337" s="132">
        <v>61033200000</v>
      </c>
      <c r="D337" s="132" t="s">
        <v>505</v>
      </c>
      <c r="E337" s="132" t="s">
        <v>4293</v>
      </c>
      <c r="F337" s="132">
        <v>466</v>
      </c>
      <c r="G337" s="132" t="s">
        <v>3847</v>
      </c>
      <c r="H337" s="132">
        <v>1</v>
      </c>
      <c r="I337" s="132">
        <v>0.7</v>
      </c>
      <c r="J337" s="132">
        <v>1</v>
      </c>
      <c r="K337" s="132">
        <v>0.7</v>
      </c>
      <c r="L337" s="132" t="s">
        <v>148</v>
      </c>
      <c r="M337" s="132">
        <v>540</v>
      </c>
      <c r="N337" s="132" t="s">
        <v>2872</v>
      </c>
      <c r="O337" s="132">
        <v>2185</v>
      </c>
      <c r="P337" s="132" t="s">
        <v>439</v>
      </c>
      <c r="Q337" s="132">
        <v>9</v>
      </c>
      <c r="R337" s="132" t="s">
        <v>947</v>
      </c>
      <c r="S337" s="132">
        <v>1000324</v>
      </c>
      <c r="T337" s="132" t="s">
        <v>959</v>
      </c>
      <c r="U337" s="132">
        <v>165</v>
      </c>
      <c r="V337" s="132">
        <v>79.900000000000006</v>
      </c>
      <c r="W337" s="132" t="s">
        <v>1050</v>
      </c>
      <c r="X337" s="132">
        <v>20</v>
      </c>
    </row>
    <row r="338" spans="1:24">
      <c r="A338" s="132">
        <v>337</v>
      </c>
      <c r="B338" s="132">
        <v>40000000779</v>
      </c>
      <c r="C338" s="132">
        <v>42022290000</v>
      </c>
      <c r="D338" s="132" t="s">
        <v>962</v>
      </c>
      <c r="E338" s="132" t="s">
        <v>3689</v>
      </c>
      <c r="F338" s="132">
        <v>86</v>
      </c>
      <c r="G338" s="132" t="s">
        <v>3847</v>
      </c>
      <c r="H338" s="132">
        <v>1</v>
      </c>
      <c r="I338" s="132">
        <v>0.56000000000000005</v>
      </c>
      <c r="J338" s="132">
        <v>1</v>
      </c>
      <c r="K338" s="132">
        <v>0.56000000000000005</v>
      </c>
      <c r="L338" s="132" t="s">
        <v>148</v>
      </c>
      <c r="M338" s="132">
        <v>540</v>
      </c>
      <c r="N338" s="132" t="s">
        <v>3915</v>
      </c>
      <c r="O338" s="132">
        <v>7497</v>
      </c>
      <c r="P338" s="132" t="s">
        <v>425</v>
      </c>
      <c r="Q338" s="132">
        <v>37</v>
      </c>
      <c r="R338" s="132" t="s">
        <v>947</v>
      </c>
      <c r="S338" s="132">
        <v>1000324</v>
      </c>
      <c r="T338" s="132">
        <v>0</v>
      </c>
      <c r="U338" s="132">
        <v>4</v>
      </c>
      <c r="V338" s="132">
        <v>99.9</v>
      </c>
      <c r="W338" s="132" t="s">
        <v>1038</v>
      </c>
      <c r="X338" s="132">
        <v>5</v>
      </c>
    </row>
    <row r="339" spans="1:24">
      <c r="A339" s="132">
        <v>338</v>
      </c>
      <c r="B339" s="132">
        <v>40000000778</v>
      </c>
      <c r="C339" s="132">
        <v>42033000000</v>
      </c>
      <c r="D339" s="132" t="s">
        <v>573</v>
      </c>
      <c r="E339" s="132" t="s">
        <v>449</v>
      </c>
      <c r="F339" s="132">
        <v>6</v>
      </c>
      <c r="G339" s="132" t="s">
        <v>3847</v>
      </c>
      <c r="H339" s="132">
        <v>1</v>
      </c>
      <c r="I339" s="132">
        <v>0.124</v>
      </c>
      <c r="J339" s="132">
        <v>1</v>
      </c>
      <c r="K339" s="132">
        <v>0.124</v>
      </c>
      <c r="L339" s="132" t="s">
        <v>148</v>
      </c>
      <c r="M339" s="132">
        <v>540</v>
      </c>
      <c r="N339" s="132" t="s">
        <v>468</v>
      </c>
      <c r="O339" s="132">
        <v>1760</v>
      </c>
      <c r="P339" s="132" t="s">
        <v>3859</v>
      </c>
      <c r="Q339" s="132">
        <v>20</v>
      </c>
      <c r="R339" s="132" t="s">
        <v>947</v>
      </c>
      <c r="S339" s="132">
        <v>1000324</v>
      </c>
      <c r="T339" s="132">
        <v>0</v>
      </c>
      <c r="U339" s="132">
        <v>4</v>
      </c>
      <c r="V339" s="132">
        <v>49.9</v>
      </c>
      <c r="W339" s="132" t="s">
        <v>1048</v>
      </c>
      <c r="X339" s="132">
        <v>4</v>
      </c>
    </row>
    <row r="340" spans="1:24">
      <c r="A340" s="132">
        <v>339</v>
      </c>
      <c r="B340" s="132">
        <v>40000000777</v>
      </c>
      <c r="C340" s="132">
        <v>65050090000</v>
      </c>
      <c r="D340" s="132" t="s">
        <v>574</v>
      </c>
      <c r="E340" s="132" t="s">
        <v>434</v>
      </c>
      <c r="F340" s="132">
        <v>5</v>
      </c>
      <c r="G340" s="132" t="s">
        <v>3847</v>
      </c>
      <c r="H340" s="132">
        <v>1</v>
      </c>
      <c r="I340" s="132">
        <v>5.6000000000000001E-2</v>
      </c>
      <c r="J340" s="132">
        <v>1</v>
      </c>
      <c r="K340" s="132">
        <v>5.6000000000000001E-2</v>
      </c>
      <c r="L340" s="132" t="s">
        <v>148</v>
      </c>
      <c r="M340" s="132">
        <v>540</v>
      </c>
      <c r="N340" s="132" t="s">
        <v>468</v>
      </c>
      <c r="O340" s="132">
        <v>1760</v>
      </c>
      <c r="P340" s="132" t="s">
        <v>3855</v>
      </c>
      <c r="Q340" s="132">
        <v>11</v>
      </c>
      <c r="R340" s="132" t="s">
        <v>947</v>
      </c>
      <c r="S340" s="132">
        <v>1000324</v>
      </c>
      <c r="T340" s="132">
        <v>0</v>
      </c>
      <c r="U340" s="132">
        <v>4</v>
      </c>
      <c r="V340" s="132">
        <v>34.9</v>
      </c>
      <c r="W340" s="132" t="s">
        <v>1048</v>
      </c>
      <c r="X340" s="132">
        <v>4</v>
      </c>
    </row>
    <row r="341" spans="1:24">
      <c r="A341" s="132">
        <v>340</v>
      </c>
      <c r="B341" s="132">
        <v>40000000776</v>
      </c>
      <c r="C341" s="132">
        <v>42022210000</v>
      </c>
      <c r="D341" s="132" t="s">
        <v>963</v>
      </c>
      <c r="E341" s="132" t="s">
        <v>423</v>
      </c>
      <c r="F341" s="132">
        <v>12</v>
      </c>
      <c r="G341" s="132" t="s">
        <v>3847</v>
      </c>
      <c r="H341" s="132">
        <v>1</v>
      </c>
      <c r="I341" s="132">
        <v>0.29399999999999998</v>
      </c>
      <c r="J341" s="132">
        <v>1</v>
      </c>
      <c r="K341" s="132">
        <v>0.29399999999999998</v>
      </c>
      <c r="L341" s="132" t="s">
        <v>148</v>
      </c>
      <c r="M341" s="132">
        <v>540</v>
      </c>
      <c r="N341" s="132" t="s">
        <v>3915</v>
      </c>
      <c r="O341" s="132">
        <v>7497</v>
      </c>
      <c r="P341" s="132" t="s">
        <v>4425</v>
      </c>
      <c r="Q341" s="132" t="s">
        <v>4351</v>
      </c>
      <c r="R341" s="132" t="s">
        <v>947</v>
      </c>
      <c r="S341" s="132">
        <v>1000324</v>
      </c>
      <c r="T341" s="132">
        <v>0</v>
      </c>
      <c r="U341" s="132">
        <v>4</v>
      </c>
      <c r="V341" s="132">
        <v>49.9</v>
      </c>
      <c r="W341" s="132" t="s">
        <v>3919</v>
      </c>
      <c r="X341" s="132">
        <v>25</v>
      </c>
    </row>
    <row r="342" spans="1:24">
      <c r="A342" s="132">
        <v>341</v>
      </c>
      <c r="B342" s="132">
        <v>40000000775</v>
      </c>
      <c r="C342" s="132">
        <v>61091000000</v>
      </c>
      <c r="D342" s="132" t="s">
        <v>839</v>
      </c>
      <c r="E342" s="132" t="s">
        <v>453</v>
      </c>
      <c r="F342" s="132">
        <v>73</v>
      </c>
      <c r="G342" s="132" t="s">
        <v>3847</v>
      </c>
      <c r="H342" s="132">
        <v>1</v>
      </c>
      <c r="I342" s="132">
        <v>0.17399999999999999</v>
      </c>
      <c r="J342" s="132">
        <v>1</v>
      </c>
      <c r="K342" s="132">
        <v>0.17399999999999999</v>
      </c>
      <c r="L342" s="132" t="s">
        <v>148</v>
      </c>
      <c r="M342" s="132">
        <v>540</v>
      </c>
      <c r="N342" s="132" t="s">
        <v>440</v>
      </c>
      <c r="O342" s="132">
        <v>7485</v>
      </c>
      <c r="P342" s="132" t="s">
        <v>439</v>
      </c>
      <c r="Q342" s="132">
        <v>9</v>
      </c>
      <c r="R342" s="132" t="s">
        <v>947</v>
      </c>
      <c r="S342" s="132">
        <v>1000324</v>
      </c>
      <c r="T342" s="132" t="s">
        <v>825</v>
      </c>
      <c r="U342" s="132">
        <v>119</v>
      </c>
      <c r="V342" s="132">
        <v>24.9</v>
      </c>
      <c r="W342" s="132" t="s">
        <v>1050</v>
      </c>
      <c r="X342" s="132">
        <v>20</v>
      </c>
    </row>
    <row r="343" spans="1:24">
      <c r="A343" s="132">
        <v>342</v>
      </c>
      <c r="B343" s="132">
        <v>40000000774</v>
      </c>
      <c r="C343" s="132">
        <v>61091000000</v>
      </c>
      <c r="D343" s="132" t="s">
        <v>839</v>
      </c>
      <c r="E343" s="132" t="s">
        <v>453</v>
      </c>
      <c r="F343" s="132">
        <v>73</v>
      </c>
      <c r="G343" s="132" t="s">
        <v>3847</v>
      </c>
      <c r="H343" s="132">
        <v>1</v>
      </c>
      <c r="I343" s="132">
        <v>0.192</v>
      </c>
      <c r="J343" s="132">
        <v>1</v>
      </c>
      <c r="K343" s="132">
        <v>0.192</v>
      </c>
      <c r="L343" s="132" t="s">
        <v>148</v>
      </c>
      <c r="M343" s="132">
        <v>540</v>
      </c>
      <c r="N343" s="132" t="s">
        <v>440</v>
      </c>
      <c r="O343" s="132">
        <v>7485</v>
      </c>
      <c r="P343" s="132" t="s">
        <v>439</v>
      </c>
      <c r="Q343" s="132">
        <v>9</v>
      </c>
      <c r="R343" s="132" t="s">
        <v>947</v>
      </c>
      <c r="S343" s="132">
        <v>1000324</v>
      </c>
      <c r="T343" s="132" t="s">
        <v>825</v>
      </c>
      <c r="U343" s="132">
        <v>119</v>
      </c>
      <c r="V343" s="132">
        <v>24.9</v>
      </c>
      <c r="W343" s="132" t="s">
        <v>1038</v>
      </c>
      <c r="X343" s="132">
        <v>5</v>
      </c>
    </row>
    <row r="344" spans="1:24">
      <c r="A344" s="132">
        <v>343</v>
      </c>
      <c r="B344" s="132">
        <v>40000000773</v>
      </c>
      <c r="C344" s="132">
        <v>61091000000</v>
      </c>
      <c r="D344" s="132" t="s">
        <v>839</v>
      </c>
      <c r="E344" s="132" t="s">
        <v>453</v>
      </c>
      <c r="F344" s="132">
        <v>73</v>
      </c>
      <c r="G344" s="132" t="s">
        <v>3847</v>
      </c>
      <c r="H344" s="132">
        <v>1</v>
      </c>
      <c r="I344" s="132">
        <v>0.19600000000000001</v>
      </c>
      <c r="J344" s="132">
        <v>1</v>
      </c>
      <c r="K344" s="132">
        <v>0.19600000000000001</v>
      </c>
      <c r="L344" s="132" t="s">
        <v>148</v>
      </c>
      <c r="M344" s="132">
        <v>540</v>
      </c>
      <c r="N344" s="132" t="s">
        <v>440</v>
      </c>
      <c r="O344" s="132">
        <v>7485</v>
      </c>
      <c r="P344" s="132" t="s">
        <v>439</v>
      </c>
      <c r="Q344" s="132">
        <v>9</v>
      </c>
      <c r="R344" s="132" t="s">
        <v>947</v>
      </c>
      <c r="S344" s="132">
        <v>1000324</v>
      </c>
      <c r="T344" s="132" t="s">
        <v>825</v>
      </c>
      <c r="U344" s="132">
        <v>119</v>
      </c>
      <c r="V344" s="132">
        <v>24.9</v>
      </c>
      <c r="W344" s="132" t="s">
        <v>1038</v>
      </c>
      <c r="X344" s="132">
        <v>5</v>
      </c>
    </row>
    <row r="345" spans="1:24">
      <c r="A345" s="132">
        <v>344</v>
      </c>
      <c r="B345" s="132">
        <v>40000000772</v>
      </c>
      <c r="C345" s="132">
        <v>61043300000</v>
      </c>
      <c r="D345" s="132" t="s">
        <v>569</v>
      </c>
      <c r="E345" s="132" t="s">
        <v>466</v>
      </c>
      <c r="F345" s="132">
        <v>153</v>
      </c>
      <c r="G345" s="132" t="s">
        <v>3848</v>
      </c>
      <c r="H345" s="132">
        <v>2</v>
      </c>
      <c r="I345" s="132">
        <v>0.746</v>
      </c>
      <c r="J345" s="132">
        <v>1</v>
      </c>
      <c r="K345" s="132">
        <v>0.746</v>
      </c>
      <c r="L345" s="132" t="s">
        <v>148</v>
      </c>
      <c r="M345" s="132">
        <v>540</v>
      </c>
      <c r="N345" s="132" t="s">
        <v>468</v>
      </c>
      <c r="O345" s="132">
        <v>1760</v>
      </c>
      <c r="P345" s="132" t="s">
        <v>425</v>
      </c>
      <c r="Q345" s="132">
        <v>37</v>
      </c>
      <c r="R345" s="132" t="s">
        <v>947</v>
      </c>
      <c r="S345" s="132">
        <v>1000324</v>
      </c>
      <c r="T345" s="132">
        <v>44</v>
      </c>
      <c r="U345" s="132">
        <v>95</v>
      </c>
      <c r="V345" s="132">
        <v>159.9</v>
      </c>
      <c r="W345" s="132" t="s">
        <v>3916</v>
      </c>
      <c r="X345" s="132">
        <v>10</v>
      </c>
    </row>
    <row r="346" spans="1:24">
      <c r="A346" s="132">
        <v>345</v>
      </c>
      <c r="B346" s="132">
        <v>40000000771</v>
      </c>
      <c r="C346" s="132">
        <v>61043300000</v>
      </c>
      <c r="D346" s="132" t="s">
        <v>569</v>
      </c>
      <c r="E346" s="132" t="s">
        <v>466</v>
      </c>
      <c r="F346" s="132">
        <v>153</v>
      </c>
      <c r="G346" s="132" t="s">
        <v>3848</v>
      </c>
      <c r="H346" s="132">
        <v>2</v>
      </c>
      <c r="I346" s="132">
        <v>0.78800000000000003</v>
      </c>
      <c r="J346" s="132">
        <v>1</v>
      </c>
      <c r="K346" s="132">
        <v>0.78800000000000003</v>
      </c>
      <c r="L346" s="132" t="s">
        <v>148</v>
      </c>
      <c r="M346" s="132">
        <v>540</v>
      </c>
      <c r="N346" s="132" t="s">
        <v>468</v>
      </c>
      <c r="O346" s="132">
        <v>1760</v>
      </c>
      <c r="P346" s="132" t="s">
        <v>425</v>
      </c>
      <c r="Q346" s="132">
        <v>37</v>
      </c>
      <c r="R346" s="132" t="s">
        <v>947</v>
      </c>
      <c r="S346" s="132">
        <v>1000324</v>
      </c>
      <c r="T346" s="132">
        <v>46</v>
      </c>
      <c r="U346" s="132">
        <v>99</v>
      </c>
      <c r="V346" s="132">
        <v>159.9</v>
      </c>
      <c r="W346" s="132" t="s">
        <v>3916</v>
      </c>
      <c r="X346" s="132">
        <v>10</v>
      </c>
    </row>
    <row r="347" spans="1:24">
      <c r="A347" s="132">
        <v>346</v>
      </c>
      <c r="B347" s="132">
        <v>40000000770</v>
      </c>
      <c r="C347" s="132">
        <v>61102091000</v>
      </c>
      <c r="D347" s="132" t="s">
        <v>908</v>
      </c>
      <c r="E347" s="132" t="s">
        <v>341</v>
      </c>
      <c r="F347" s="132">
        <v>18</v>
      </c>
      <c r="G347" s="132" t="s">
        <v>3847</v>
      </c>
      <c r="H347" s="132">
        <v>1</v>
      </c>
      <c r="I347" s="132">
        <v>0.48799999999999999</v>
      </c>
      <c r="J347" s="132">
        <v>1</v>
      </c>
      <c r="K347" s="132">
        <v>0.48799999999999999</v>
      </c>
      <c r="L347" s="132" t="s">
        <v>148</v>
      </c>
      <c r="M347" s="132">
        <v>540</v>
      </c>
      <c r="N347" s="132" t="s">
        <v>3915</v>
      </c>
      <c r="O347" s="132">
        <v>7497</v>
      </c>
      <c r="P347" s="132" t="s">
        <v>439</v>
      </c>
      <c r="Q347" s="132">
        <v>9</v>
      </c>
      <c r="R347" s="132" t="s">
        <v>947</v>
      </c>
      <c r="S347" s="132">
        <v>1000324</v>
      </c>
      <c r="T347" s="132" t="s">
        <v>821</v>
      </c>
      <c r="U347" s="132">
        <v>3</v>
      </c>
      <c r="V347" s="132">
        <v>59.9</v>
      </c>
      <c r="W347" s="132" t="s">
        <v>4373</v>
      </c>
      <c r="X347" s="132">
        <v>29</v>
      </c>
    </row>
    <row r="348" spans="1:24">
      <c r="A348" s="132">
        <v>347</v>
      </c>
      <c r="B348" s="132">
        <v>40000000769</v>
      </c>
      <c r="C348" s="132">
        <v>61091000000</v>
      </c>
      <c r="D348" s="132" t="s">
        <v>493</v>
      </c>
      <c r="E348" s="132" t="s">
        <v>453</v>
      </c>
      <c r="F348" s="132">
        <v>73</v>
      </c>
      <c r="G348" s="132" t="s">
        <v>3847</v>
      </c>
      <c r="H348" s="132">
        <v>1</v>
      </c>
      <c r="I348" s="132">
        <v>0.21199999999999999</v>
      </c>
      <c r="J348" s="132">
        <v>1</v>
      </c>
      <c r="K348" s="132">
        <v>0.21199999999999999</v>
      </c>
      <c r="L348" s="132" t="s">
        <v>148</v>
      </c>
      <c r="M348" s="132">
        <v>540</v>
      </c>
      <c r="N348" s="132" t="s">
        <v>2872</v>
      </c>
      <c r="O348" s="132">
        <v>2185</v>
      </c>
      <c r="P348" s="132" t="s">
        <v>439</v>
      </c>
      <c r="Q348" s="132">
        <v>9</v>
      </c>
      <c r="R348" s="132" t="s">
        <v>947</v>
      </c>
      <c r="S348" s="132">
        <v>1000324</v>
      </c>
      <c r="T348" s="132" t="s">
        <v>825</v>
      </c>
      <c r="U348" s="132">
        <v>119</v>
      </c>
      <c r="V348" s="132">
        <v>24.9</v>
      </c>
      <c r="W348" s="132" t="s">
        <v>3916</v>
      </c>
      <c r="X348" s="132">
        <v>10</v>
      </c>
    </row>
    <row r="349" spans="1:24">
      <c r="A349" s="132">
        <v>348</v>
      </c>
      <c r="B349" s="132">
        <v>40000000768</v>
      </c>
      <c r="C349" s="132">
        <v>61091000000</v>
      </c>
      <c r="D349" s="132" t="s">
        <v>493</v>
      </c>
      <c r="E349" s="132" t="s">
        <v>453</v>
      </c>
      <c r="F349" s="132">
        <v>73</v>
      </c>
      <c r="G349" s="132" t="s">
        <v>3847</v>
      </c>
      <c r="H349" s="132">
        <v>1</v>
      </c>
      <c r="I349" s="132">
        <v>0.22600000000000001</v>
      </c>
      <c r="J349" s="132">
        <v>1</v>
      </c>
      <c r="K349" s="132">
        <v>0.22600000000000001</v>
      </c>
      <c r="L349" s="132" t="s">
        <v>148</v>
      </c>
      <c r="M349" s="132">
        <v>540</v>
      </c>
      <c r="N349" s="132" t="s">
        <v>2872</v>
      </c>
      <c r="O349" s="132">
        <v>2185</v>
      </c>
      <c r="P349" s="132" t="s">
        <v>439</v>
      </c>
      <c r="Q349" s="132">
        <v>9</v>
      </c>
      <c r="R349" s="132" t="s">
        <v>947</v>
      </c>
      <c r="S349" s="132">
        <v>1000324</v>
      </c>
      <c r="T349" s="132" t="s">
        <v>825</v>
      </c>
      <c r="U349" s="132">
        <v>119</v>
      </c>
      <c r="V349" s="132">
        <v>24.9</v>
      </c>
      <c r="W349" s="132" t="s">
        <v>3916</v>
      </c>
      <c r="X349" s="132">
        <v>10</v>
      </c>
    </row>
    <row r="350" spans="1:24">
      <c r="A350" s="132">
        <v>349</v>
      </c>
      <c r="B350" s="132">
        <v>40000000767</v>
      </c>
      <c r="C350" s="132">
        <v>62012000000</v>
      </c>
      <c r="D350" s="132" t="s">
        <v>965</v>
      </c>
      <c r="E350" s="132" t="s">
        <v>3692</v>
      </c>
      <c r="F350" s="132">
        <v>92</v>
      </c>
      <c r="G350" s="132" t="s">
        <v>3847</v>
      </c>
      <c r="H350" s="132">
        <v>1</v>
      </c>
      <c r="I350" s="132">
        <v>1.0640000000000001</v>
      </c>
      <c r="J350" s="132">
        <v>1</v>
      </c>
      <c r="K350" s="132">
        <v>1.0640000000000001</v>
      </c>
      <c r="L350" s="132" t="s">
        <v>148</v>
      </c>
      <c r="M350" s="132">
        <v>540</v>
      </c>
      <c r="N350" s="132" t="s">
        <v>468</v>
      </c>
      <c r="O350" s="132">
        <v>1760</v>
      </c>
      <c r="P350" s="132" t="s">
        <v>3855</v>
      </c>
      <c r="Q350" s="132">
        <v>11</v>
      </c>
      <c r="R350" s="132" t="s">
        <v>947</v>
      </c>
      <c r="S350" s="132">
        <v>1000324</v>
      </c>
      <c r="T350" s="132">
        <v>44</v>
      </c>
      <c r="U350" s="132">
        <v>95</v>
      </c>
      <c r="V350" s="132">
        <v>1</v>
      </c>
      <c r="W350" s="132" t="s">
        <v>1050</v>
      </c>
      <c r="X350" s="132">
        <v>20</v>
      </c>
    </row>
    <row r="351" spans="1:24">
      <c r="A351" s="132">
        <v>350</v>
      </c>
      <c r="B351" s="132">
        <v>40000000766</v>
      </c>
      <c r="C351" s="132">
        <v>62012000000</v>
      </c>
      <c r="D351" s="132" t="s">
        <v>965</v>
      </c>
      <c r="E351" s="132" t="s">
        <v>3692</v>
      </c>
      <c r="F351" s="132">
        <v>92</v>
      </c>
      <c r="G351" s="132" t="s">
        <v>3847</v>
      </c>
      <c r="H351" s="132">
        <v>1</v>
      </c>
      <c r="I351" s="132">
        <v>1.0980000000000001</v>
      </c>
      <c r="J351" s="132">
        <v>1</v>
      </c>
      <c r="K351" s="132">
        <v>1.0980000000000001</v>
      </c>
      <c r="L351" s="132" t="s">
        <v>148</v>
      </c>
      <c r="M351" s="132">
        <v>540</v>
      </c>
      <c r="N351" s="132" t="s">
        <v>468</v>
      </c>
      <c r="O351" s="132">
        <v>1760</v>
      </c>
      <c r="P351" s="132" t="s">
        <v>3855</v>
      </c>
      <c r="Q351" s="132">
        <v>11</v>
      </c>
      <c r="R351" s="132" t="s">
        <v>947</v>
      </c>
      <c r="S351" s="132">
        <v>1000324</v>
      </c>
      <c r="T351" s="132">
        <v>54</v>
      </c>
      <c r="U351" s="132">
        <v>107</v>
      </c>
      <c r="V351" s="132">
        <v>1</v>
      </c>
      <c r="W351" s="132" t="s">
        <v>1050</v>
      </c>
      <c r="X351" s="132">
        <v>20</v>
      </c>
    </row>
    <row r="352" spans="1:24">
      <c r="A352" s="132">
        <v>351</v>
      </c>
      <c r="B352" s="132">
        <v>40000000765</v>
      </c>
      <c r="C352" s="132">
        <v>61051000000</v>
      </c>
      <c r="D352" s="132" t="s">
        <v>578</v>
      </c>
      <c r="E352" s="132" t="s">
        <v>444</v>
      </c>
      <c r="F352" s="132">
        <v>82</v>
      </c>
      <c r="G352" s="132" t="s">
        <v>3847</v>
      </c>
      <c r="H352" s="132">
        <v>1</v>
      </c>
      <c r="I352" s="132">
        <v>0.27600000000000002</v>
      </c>
      <c r="J352" s="132">
        <v>1</v>
      </c>
      <c r="K352" s="132">
        <v>0.27600000000000002</v>
      </c>
      <c r="L352" s="132" t="s">
        <v>148</v>
      </c>
      <c r="M352" s="132">
        <v>540</v>
      </c>
      <c r="N352" s="132" t="s">
        <v>2777</v>
      </c>
      <c r="O352" s="132">
        <v>1704</v>
      </c>
      <c r="P352" s="132" t="s">
        <v>439</v>
      </c>
      <c r="Q352" s="132">
        <v>9</v>
      </c>
      <c r="R352" s="132" t="s">
        <v>947</v>
      </c>
      <c r="S352" s="132">
        <v>1000324</v>
      </c>
      <c r="T352" s="132" t="s">
        <v>825</v>
      </c>
      <c r="U352" s="132">
        <v>119</v>
      </c>
      <c r="V352" s="132">
        <v>69.900000000000006</v>
      </c>
      <c r="W352" s="132" t="s">
        <v>1038</v>
      </c>
      <c r="X352" s="132">
        <v>5</v>
      </c>
    </row>
    <row r="353" spans="1:24">
      <c r="A353" s="132">
        <v>352</v>
      </c>
      <c r="B353" s="132">
        <v>40000000764</v>
      </c>
      <c r="C353" s="132">
        <v>61051000000</v>
      </c>
      <c r="D353" s="132" t="s">
        <v>578</v>
      </c>
      <c r="E353" s="132" t="s">
        <v>444</v>
      </c>
      <c r="F353" s="132">
        <v>82</v>
      </c>
      <c r="G353" s="132" t="s">
        <v>3847</v>
      </c>
      <c r="H353" s="132">
        <v>1</v>
      </c>
      <c r="I353" s="132">
        <v>0.30199999999999999</v>
      </c>
      <c r="J353" s="132">
        <v>1</v>
      </c>
      <c r="K353" s="132">
        <v>0.30199999999999999</v>
      </c>
      <c r="L353" s="132" t="s">
        <v>148</v>
      </c>
      <c r="M353" s="132">
        <v>540</v>
      </c>
      <c r="N353" s="132" t="s">
        <v>2777</v>
      </c>
      <c r="O353" s="132">
        <v>1704</v>
      </c>
      <c r="P353" s="132" t="s">
        <v>439</v>
      </c>
      <c r="Q353" s="132">
        <v>9</v>
      </c>
      <c r="R353" s="132" t="s">
        <v>947</v>
      </c>
      <c r="S353" s="132">
        <v>1000324</v>
      </c>
      <c r="T353" s="132" t="s">
        <v>828</v>
      </c>
      <c r="U353" s="132">
        <v>124</v>
      </c>
      <c r="V353" s="132">
        <v>1</v>
      </c>
      <c r="W353" s="132" t="s">
        <v>1038</v>
      </c>
      <c r="X353" s="132">
        <v>5</v>
      </c>
    </row>
    <row r="354" spans="1:24">
      <c r="A354" s="132">
        <v>353</v>
      </c>
      <c r="B354" s="132">
        <v>40000000763</v>
      </c>
      <c r="C354" s="132">
        <v>61051000000</v>
      </c>
      <c r="D354" s="132" t="s">
        <v>578</v>
      </c>
      <c r="E354" s="132" t="s">
        <v>444</v>
      </c>
      <c r="F354" s="132">
        <v>82</v>
      </c>
      <c r="G354" s="132" t="s">
        <v>3847</v>
      </c>
      <c r="H354" s="132">
        <v>1</v>
      </c>
      <c r="I354" s="132">
        <v>0.26600000000000001</v>
      </c>
      <c r="J354" s="132">
        <v>1</v>
      </c>
      <c r="K354" s="132">
        <v>0.26600000000000001</v>
      </c>
      <c r="L354" s="132" t="s">
        <v>148</v>
      </c>
      <c r="M354" s="132">
        <v>540</v>
      </c>
      <c r="N354" s="132" t="s">
        <v>2777</v>
      </c>
      <c r="O354" s="132">
        <v>1704</v>
      </c>
      <c r="P354" s="132" t="s">
        <v>439</v>
      </c>
      <c r="Q354" s="132">
        <v>9</v>
      </c>
      <c r="R354" s="132" t="s">
        <v>947</v>
      </c>
      <c r="S354" s="132">
        <v>1000324</v>
      </c>
      <c r="T354" s="132" t="s">
        <v>810</v>
      </c>
      <c r="U354" s="132">
        <v>122</v>
      </c>
      <c r="V354" s="132">
        <v>69.900000000000006</v>
      </c>
      <c r="W354" s="132" t="s">
        <v>1038</v>
      </c>
      <c r="X354" s="132">
        <v>5</v>
      </c>
    </row>
    <row r="355" spans="1:24">
      <c r="A355" s="132">
        <v>354</v>
      </c>
      <c r="B355" s="132">
        <v>40000000762</v>
      </c>
      <c r="C355" s="132">
        <v>61051000000</v>
      </c>
      <c r="D355" s="132" t="s">
        <v>578</v>
      </c>
      <c r="E355" s="132" t="s">
        <v>444</v>
      </c>
      <c r="F355" s="132">
        <v>82</v>
      </c>
      <c r="G355" s="132" t="s">
        <v>3847</v>
      </c>
      <c r="H355" s="132">
        <v>1</v>
      </c>
      <c r="I355" s="132">
        <v>0.30599999999999999</v>
      </c>
      <c r="J355" s="132">
        <v>1</v>
      </c>
      <c r="K355" s="132">
        <v>0.30599999999999999</v>
      </c>
      <c r="L355" s="132" t="s">
        <v>148</v>
      </c>
      <c r="M355" s="132">
        <v>540</v>
      </c>
      <c r="N355" s="132" t="s">
        <v>2777</v>
      </c>
      <c r="O355" s="132">
        <v>1704</v>
      </c>
      <c r="P355" s="132" t="s">
        <v>439</v>
      </c>
      <c r="Q355" s="132">
        <v>9</v>
      </c>
      <c r="R355" s="132" t="s">
        <v>947</v>
      </c>
      <c r="S355" s="132">
        <v>1000324</v>
      </c>
      <c r="T355" s="132" t="s">
        <v>828</v>
      </c>
      <c r="U355" s="132">
        <v>124</v>
      </c>
      <c r="V355" s="132">
        <v>69.900000000000006</v>
      </c>
      <c r="W355" s="132" t="s">
        <v>1038</v>
      </c>
      <c r="X355" s="132">
        <v>5</v>
      </c>
    </row>
    <row r="356" spans="1:24">
      <c r="A356" s="132">
        <v>355</v>
      </c>
      <c r="B356" s="132">
        <v>40000000761</v>
      </c>
      <c r="C356" s="132">
        <v>61051000000</v>
      </c>
      <c r="D356" s="132" t="s">
        <v>578</v>
      </c>
      <c r="E356" s="132" t="s">
        <v>444</v>
      </c>
      <c r="F356" s="132">
        <v>82</v>
      </c>
      <c r="G356" s="132" t="s">
        <v>3847</v>
      </c>
      <c r="H356" s="132">
        <v>1</v>
      </c>
      <c r="I356" s="132">
        <v>0.33</v>
      </c>
      <c r="J356" s="132">
        <v>1</v>
      </c>
      <c r="K356" s="132">
        <v>0.33</v>
      </c>
      <c r="L356" s="132" t="s">
        <v>148</v>
      </c>
      <c r="M356" s="132">
        <v>540</v>
      </c>
      <c r="N356" s="132" t="s">
        <v>2777</v>
      </c>
      <c r="O356" s="132">
        <v>1704</v>
      </c>
      <c r="P356" s="132" t="s">
        <v>439</v>
      </c>
      <c r="Q356" s="132">
        <v>9</v>
      </c>
      <c r="R356" s="132" t="s">
        <v>947</v>
      </c>
      <c r="S356" s="132">
        <v>1000324</v>
      </c>
      <c r="T356" s="132" t="s">
        <v>959</v>
      </c>
      <c r="U356" s="132">
        <v>165</v>
      </c>
      <c r="V356" s="132">
        <v>69.900000000000006</v>
      </c>
      <c r="W356" s="132" t="s">
        <v>1038</v>
      </c>
      <c r="X356" s="132">
        <v>5</v>
      </c>
    </row>
    <row r="357" spans="1:24">
      <c r="A357" s="132">
        <v>356</v>
      </c>
      <c r="B357" s="132">
        <v>40000000760</v>
      </c>
      <c r="C357" s="132">
        <v>62034235000</v>
      </c>
      <c r="D357" s="132" t="s">
        <v>966</v>
      </c>
      <c r="E357" s="132" t="s">
        <v>420</v>
      </c>
      <c r="F357" s="132">
        <v>93</v>
      </c>
      <c r="G357" s="132" t="s">
        <v>3847</v>
      </c>
      <c r="H357" s="132">
        <v>1</v>
      </c>
      <c r="I357" s="132">
        <v>0.51400000000000001</v>
      </c>
      <c r="J357" s="132">
        <v>1</v>
      </c>
      <c r="K357" s="132">
        <v>0.51400000000000001</v>
      </c>
      <c r="L357" s="132" t="s">
        <v>148</v>
      </c>
      <c r="M357" s="132">
        <v>540</v>
      </c>
      <c r="N357" s="132" t="s">
        <v>2985</v>
      </c>
      <c r="O357" s="132">
        <v>9001</v>
      </c>
      <c r="P357" s="132" t="s">
        <v>3857</v>
      </c>
      <c r="Q357" s="132">
        <v>14</v>
      </c>
      <c r="R357" s="132" t="s">
        <v>947</v>
      </c>
      <c r="S357" s="132">
        <v>1000324</v>
      </c>
      <c r="T357" s="132">
        <v>48</v>
      </c>
      <c r="U357" s="132">
        <v>101</v>
      </c>
      <c r="V357" s="132">
        <v>1</v>
      </c>
      <c r="W357" s="132" t="s">
        <v>1046</v>
      </c>
      <c r="X357" s="132">
        <v>12</v>
      </c>
    </row>
    <row r="358" spans="1:24">
      <c r="A358" s="132">
        <v>357</v>
      </c>
      <c r="B358" s="132">
        <v>40000000759</v>
      </c>
      <c r="C358" s="132">
        <v>61091000000</v>
      </c>
      <c r="D358" s="132" t="s">
        <v>839</v>
      </c>
      <c r="E358" s="132" t="s">
        <v>453</v>
      </c>
      <c r="F358" s="132">
        <v>73</v>
      </c>
      <c r="G358" s="132" t="s">
        <v>3847</v>
      </c>
      <c r="H358" s="132">
        <v>1</v>
      </c>
      <c r="I358" s="132">
        <v>0.17599999999999999</v>
      </c>
      <c r="J358" s="132">
        <v>1</v>
      </c>
      <c r="K358" s="132">
        <v>0.17599999999999999</v>
      </c>
      <c r="L358" s="132" t="s">
        <v>148</v>
      </c>
      <c r="M358" s="132">
        <v>540</v>
      </c>
      <c r="N358" s="132" t="s">
        <v>440</v>
      </c>
      <c r="O358" s="132">
        <v>7485</v>
      </c>
      <c r="P358" s="132" t="s">
        <v>439</v>
      </c>
      <c r="Q358" s="132">
        <v>9</v>
      </c>
      <c r="R358" s="132" t="s">
        <v>947</v>
      </c>
      <c r="S358" s="132">
        <v>1000324</v>
      </c>
      <c r="T358" s="132" t="s">
        <v>825</v>
      </c>
      <c r="U358" s="132">
        <v>119</v>
      </c>
      <c r="V358" s="132">
        <v>1</v>
      </c>
      <c r="W358" s="132" t="s">
        <v>1050</v>
      </c>
      <c r="X358" s="132">
        <v>20</v>
      </c>
    </row>
    <row r="359" spans="1:24">
      <c r="A359" s="132">
        <v>358</v>
      </c>
      <c r="B359" s="132">
        <v>40000000758</v>
      </c>
      <c r="C359" s="132">
        <v>62034231000</v>
      </c>
      <c r="D359" s="132" t="s">
        <v>537</v>
      </c>
      <c r="E359" s="132" t="s">
        <v>3964</v>
      </c>
      <c r="F359" s="132">
        <v>87</v>
      </c>
      <c r="G359" s="132" t="s">
        <v>3847</v>
      </c>
      <c r="H359" s="132">
        <v>1</v>
      </c>
      <c r="I359" s="132">
        <v>0.54800000000000004</v>
      </c>
      <c r="J359" s="132">
        <v>1</v>
      </c>
      <c r="K359" s="132">
        <v>0.54800000000000004</v>
      </c>
      <c r="L359" s="132" t="s">
        <v>148</v>
      </c>
      <c r="M359" s="132">
        <v>540</v>
      </c>
      <c r="N359" s="132" t="s">
        <v>468</v>
      </c>
      <c r="O359" s="132">
        <v>1760</v>
      </c>
      <c r="P359" s="132" t="s">
        <v>439</v>
      </c>
      <c r="Q359" s="132">
        <v>9</v>
      </c>
      <c r="R359" s="132" t="s">
        <v>947</v>
      </c>
      <c r="S359" s="132">
        <v>1000324</v>
      </c>
      <c r="T359" s="132">
        <v>30</v>
      </c>
      <c r="U359" s="132">
        <v>22</v>
      </c>
      <c r="V359" s="132">
        <v>69.900000000000006</v>
      </c>
      <c r="W359" s="132" t="s">
        <v>1038</v>
      </c>
      <c r="X359" s="132">
        <v>5</v>
      </c>
    </row>
    <row r="360" spans="1:24">
      <c r="A360" s="132">
        <v>359</v>
      </c>
      <c r="B360" s="132">
        <v>40000000757</v>
      </c>
      <c r="C360" s="132">
        <v>62034231000</v>
      </c>
      <c r="D360" s="132" t="s">
        <v>537</v>
      </c>
      <c r="E360" s="132" t="s">
        <v>3964</v>
      </c>
      <c r="F360" s="132">
        <v>87</v>
      </c>
      <c r="G360" s="132" t="s">
        <v>3847</v>
      </c>
      <c r="H360" s="132">
        <v>1</v>
      </c>
      <c r="I360" s="132">
        <v>0.59</v>
      </c>
      <c r="J360" s="132">
        <v>1</v>
      </c>
      <c r="K360" s="132">
        <v>0.59</v>
      </c>
      <c r="L360" s="132" t="s">
        <v>148</v>
      </c>
      <c r="M360" s="132">
        <v>540</v>
      </c>
      <c r="N360" s="132" t="s">
        <v>468</v>
      </c>
      <c r="O360" s="132">
        <v>1760</v>
      </c>
      <c r="P360" s="132" t="s">
        <v>439</v>
      </c>
      <c r="Q360" s="132">
        <v>9</v>
      </c>
      <c r="R360" s="132" t="s">
        <v>947</v>
      </c>
      <c r="S360" s="132">
        <v>1000324</v>
      </c>
      <c r="T360" s="132">
        <v>29</v>
      </c>
      <c r="U360" s="132">
        <v>133</v>
      </c>
      <c r="V360" s="132">
        <v>69.900000000000006</v>
      </c>
      <c r="W360" s="132" t="s">
        <v>3919</v>
      </c>
      <c r="X360" s="132">
        <v>25</v>
      </c>
    </row>
    <row r="361" spans="1:24">
      <c r="A361" s="132">
        <v>360</v>
      </c>
      <c r="B361" s="132">
        <v>40000000756</v>
      </c>
      <c r="C361" s="132">
        <v>62034231000</v>
      </c>
      <c r="D361" s="132" t="s">
        <v>537</v>
      </c>
      <c r="E361" s="132" t="s">
        <v>3964</v>
      </c>
      <c r="F361" s="132">
        <v>87</v>
      </c>
      <c r="G361" s="132" t="s">
        <v>3847</v>
      </c>
      <c r="H361" s="132">
        <v>1</v>
      </c>
      <c r="I361" s="132">
        <v>0.64400000000000002</v>
      </c>
      <c r="J361" s="132">
        <v>1</v>
      </c>
      <c r="K361" s="132">
        <v>0.64400000000000002</v>
      </c>
      <c r="L361" s="132" t="s">
        <v>148</v>
      </c>
      <c r="M361" s="132">
        <v>540</v>
      </c>
      <c r="N361" s="132" t="s">
        <v>468</v>
      </c>
      <c r="O361" s="132">
        <v>1760</v>
      </c>
      <c r="P361" s="132" t="s">
        <v>439</v>
      </c>
      <c r="Q361" s="132">
        <v>9</v>
      </c>
      <c r="R361" s="132" t="s">
        <v>947</v>
      </c>
      <c r="S361" s="132">
        <v>1000324</v>
      </c>
      <c r="T361" s="132">
        <v>32</v>
      </c>
      <c r="U361" s="132">
        <v>31</v>
      </c>
      <c r="V361" s="132">
        <v>69.900000000000006</v>
      </c>
      <c r="W361" s="132" t="s">
        <v>3919</v>
      </c>
      <c r="X361" s="132">
        <v>25</v>
      </c>
    </row>
    <row r="362" spans="1:24">
      <c r="A362" s="132">
        <v>361</v>
      </c>
      <c r="B362" s="132">
        <v>40000000755</v>
      </c>
      <c r="C362" s="132">
        <v>62034231000</v>
      </c>
      <c r="D362" s="132" t="s">
        <v>537</v>
      </c>
      <c r="E362" s="132" t="s">
        <v>3964</v>
      </c>
      <c r="F362" s="132">
        <v>87</v>
      </c>
      <c r="G362" s="132" t="s">
        <v>3847</v>
      </c>
      <c r="H362" s="132">
        <v>1</v>
      </c>
      <c r="I362" s="132">
        <v>0.52800000000000002</v>
      </c>
      <c r="J362" s="132">
        <v>1</v>
      </c>
      <c r="K362" s="132">
        <v>0.52800000000000002</v>
      </c>
      <c r="L362" s="132" t="s">
        <v>148</v>
      </c>
      <c r="M362" s="132">
        <v>540</v>
      </c>
      <c r="N362" s="132" t="s">
        <v>468</v>
      </c>
      <c r="O362" s="132">
        <v>1760</v>
      </c>
      <c r="P362" s="132" t="s">
        <v>439</v>
      </c>
      <c r="Q362" s="132">
        <v>9</v>
      </c>
      <c r="R362" s="132" t="s">
        <v>947</v>
      </c>
      <c r="S362" s="132">
        <v>1000324</v>
      </c>
      <c r="T362" s="132">
        <v>29</v>
      </c>
      <c r="U362" s="132">
        <v>133</v>
      </c>
      <c r="V362" s="132">
        <v>1</v>
      </c>
      <c r="W362" s="132" t="s">
        <v>3919</v>
      </c>
      <c r="X362" s="132">
        <v>25</v>
      </c>
    </row>
    <row r="363" spans="1:24">
      <c r="A363" s="132">
        <v>362</v>
      </c>
      <c r="B363" s="132">
        <v>40000000754</v>
      </c>
      <c r="C363" s="132">
        <v>62034231000</v>
      </c>
      <c r="D363" s="132" t="s">
        <v>537</v>
      </c>
      <c r="E363" s="132" t="s">
        <v>3964</v>
      </c>
      <c r="F363" s="132">
        <v>87</v>
      </c>
      <c r="G363" s="132" t="s">
        <v>3847</v>
      </c>
      <c r="H363" s="132">
        <v>1</v>
      </c>
      <c r="I363" s="132">
        <v>0.50600000000000001</v>
      </c>
      <c r="J363" s="132">
        <v>1</v>
      </c>
      <c r="K363" s="132">
        <v>0.50600000000000001</v>
      </c>
      <c r="L363" s="132" t="s">
        <v>148</v>
      </c>
      <c r="M363" s="132">
        <v>540</v>
      </c>
      <c r="N363" s="132" t="s">
        <v>468</v>
      </c>
      <c r="O363" s="132">
        <v>1760</v>
      </c>
      <c r="P363" s="132" t="s">
        <v>439</v>
      </c>
      <c r="Q363" s="132">
        <v>9</v>
      </c>
      <c r="R363" s="132" t="s">
        <v>947</v>
      </c>
      <c r="S363" s="132">
        <v>1000324</v>
      </c>
      <c r="T363" s="132">
        <v>28</v>
      </c>
      <c r="U363" s="132">
        <v>17</v>
      </c>
      <c r="V363" s="132">
        <v>1</v>
      </c>
      <c r="W363" s="132" t="s">
        <v>3919</v>
      </c>
      <c r="X363" s="132">
        <v>25</v>
      </c>
    </row>
    <row r="364" spans="1:24">
      <c r="A364" s="132">
        <v>363</v>
      </c>
      <c r="B364" s="132">
        <v>40000000753</v>
      </c>
      <c r="C364" s="132">
        <v>62034231000</v>
      </c>
      <c r="D364" s="132" t="s">
        <v>537</v>
      </c>
      <c r="E364" s="132" t="s">
        <v>3964</v>
      </c>
      <c r="F364" s="132">
        <v>87</v>
      </c>
      <c r="G364" s="132" t="s">
        <v>3847</v>
      </c>
      <c r="H364" s="132">
        <v>1</v>
      </c>
      <c r="I364" s="132">
        <v>0.70399999999999996</v>
      </c>
      <c r="J364" s="132">
        <v>1</v>
      </c>
      <c r="K364" s="132">
        <v>0.70399999999999996</v>
      </c>
      <c r="L364" s="132" t="s">
        <v>148</v>
      </c>
      <c r="M364" s="132">
        <v>540</v>
      </c>
      <c r="N364" s="132" t="s">
        <v>2948</v>
      </c>
      <c r="O364" s="132">
        <v>7550</v>
      </c>
      <c r="P364" s="132" t="s">
        <v>439</v>
      </c>
      <c r="Q364" s="132">
        <v>9</v>
      </c>
      <c r="R364" s="132" t="s">
        <v>947</v>
      </c>
      <c r="S364" s="132">
        <v>1000324</v>
      </c>
      <c r="T364" s="132">
        <v>40</v>
      </c>
      <c r="U364" s="132">
        <v>79</v>
      </c>
      <c r="V364" s="132">
        <v>79.900000000000006</v>
      </c>
      <c r="W364" s="132" t="s">
        <v>3919</v>
      </c>
      <c r="X364" s="132">
        <v>25</v>
      </c>
    </row>
    <row r="365" spans="1:24">
      <c r="A365" s="132">
        <v>364</v>
      </c>
      <c r="B365" s="132">
        <v>40000000752</v>
      </c>
      <c r="C365" s="132">
        <v>62034231000</v>
      </c>
      <c r="D365" s="132" t="s">
        <v>537</v>
      </c>
      <c r="E365" s="132" t="s">
        <v>3964</v>
      </c>
      <c r="F365" s="132">
        <v>87</v>
      </c>
      <c r="G365" s="132" t="s">
        <v>3847</v>
      </c>
      <c r="H365" s="132">
        <v>1</v>
      </c>
      <c r="I365" s="132">
        <v>0.56799999999999995</v>
      </c>
      <c r="J365" s="132">
        <v>1</v>
      </c>
      <c r="K365" s="132">
        <v>0.56799999999999995</v>
      </c>
      <c r="L365" s="132" t="s">
        <v>148</v>
      </c>
      <c r="M365" s="132">
        <v>540</v>
      </c>
      <c r="N365" s="132" t="s">
        <v>468</v>
      </c>
      <c r="O365" s="132">
        <v>1760</v>
      </c>
      <c r="P365" s="132" t="s">
        <v>439</v>
      </c>
      <c r="Q365" s="132">
        <v>9</v>
      </c>
      <c r="R365" s="132" t="s">
        <v>947</v>
      </c>
      <c r="S365" s="132">
        <v>1000324</v>
      </c>
      <c r="T365" s="132">
        <v>30</v>
      </c>
      <c r="U365" s="132">
        <v>22</v>
      </c>
      <c r="V365" s="132">
        <v>69.900000000000006</v>
      </c>
      <c r="W365" s="132" t="s">
        <v>3919</v>
      </c>
      <c r="X365" s="132">
        <v>25</v>
      </c>
    </row>
    <row r="366" spans="1:24">
      <c r="A366" s="132">
        <v>365</v>
      </c>
      <c r="B366" s="132">
        <v>40000000751</v>
      </c>
      <c r="C366" s="132">
        <v>62034231000</v>
      </c>
      <c r="D366" s="132" t="s">
        <v>537</v>
      </c>
      <c r="E366" s="132" t="s">
        <v>3964</v>
      </c>
      <c r="F366" s="132">
        <v>87</v>
      </c>
      <c r="G366" s="132" t="s">
        <v>3847</v>
      </c>
      <c r="H366" s="132">
        <v>1</v>
      </c>
      <c r="I366" s="132">
        <v>0.61799999999999999</v>
      </c>
      <c r="J366" s="132">
        <v>1</v>
      </c>
      <c r="K366" s="132">
        <v>0.61799999999999999</v>
      </c>
      <c r="L366" s="132" t="s">
        <v>148</v>
      </c>
      <c r="M366" s="132">
        <v>540</v>
      </c>
      <c r="N366" s="132" t="s">
        <v>468</v>
      </c>
      <c r="O366" s="132">
        <v>1760</v>
      </c>
      <c r="P366" s="132" t="s">
        <v>439</v>
      </c>
      <c r="Q366" s="132">
        <v>9</v>
      </c>
      <c r="R366" s="132" t="s">
        <v>947</v>
      </c>
      <c r="S366" s="132">
        <v>1000324</v>
      </c>
      <c r="T366" s="132">
        <v>34</v>
      </c>
      <c r="U366" s="132">
        <v>41</v>
      </c>
      <c r="V366" s="132">
        <v>69.900000000000006</v>
      </c>
      <c r="W366" s="132" t="s">
        <v>3919</v>
      </c>
      <c r="X366" s="132">
        <v>25</v>
      </c>
    </row>
    <row r="367" spans="1:24">
      <c r="A367" s="132">
        <v>366</v>
      </c>
      <c r="B367" s="132">
        <v>40000000750</v>
      </c>
      <c r="C367" s="132">
        <v>62034231000</v>
      </c>
      <c r="D367" s="132" t="s">
        <v>537</v>
      </c>
      <c r="E367" s="132" t="s">
        <v>3964</v>
      </c>
      <c r="F367" s="132">
        <v>87</v>
      </c>
      <c r="G367" s="132" t="s">
        <v>3847</v>
      </c>
      <c r="H367" s="132">
        <v>1</v>
      </c>
      <c r="I367" s="132">
        <v>0.60599999999999998</v>
      </c>
      <c r="J367" s="132">
        <v>1</v>
      </c>
      <c r="K367" s="132">
        <v>0.60599999999999998</v>
      </c>
      <c r="L367" s="132" t="s">
        <v>148</v>
      </c>
      <c r="M367" s="132">
        <v>540</v>
      </c>
      <c r="N367" s="132" t="s">
        <v>468</v>
      </c>
      <c r="O367" s="132">
        <v>1760</v>
      </c>
      <c r="P367" s="132" t="s">
        <v>439</v>
      </c>
      <c r="Q367" s="132">
        <v>9</v>
      </c>
      <c r="R367" s="132" t="s">
        <v>947</v>
      </c>
      <c r="S367" s="132">
        <v>1000324</v>
      </c>
      <c r="T367" s="132">
        <v>33</v>
      </c>
      <c r="U367" s="132">
        <v>243</v>
      </c>
      <c r="V367" s="132">
        <v>69.900000000000006</v>
      </c>
      <c r="W367" s="132" t="s">
        <v>3919</v>
      </c>
      <c r="X367" s="132">
        <v>25</v>
      </c>
    </row>
    <row r="368" spans="1:24">
      <c r="A368" s="132">
        <v>367</v>
      </c>
      <c r="B368" s="132">
        <v>40000000749</v>
      </c>
      <c r="C368" s="132">
        <v>62034231000</v>
      </c>
      <c r="D368" s="132" t="s">
        <v>537</v>
      </c>
      <c r="E368" s="132" t="s">
        <v>3964</v>
      </c>
      <c r="F368" s="132">
        <v>87</v>
      </c>
      <c r="G368" s="132" t="s">
        <v>3847</v>
      </c>
      <c r="H368" s="132">
        <v>1</v>
      </c>
      <c r="I368" s="132">
        <v>0.51</v>
      </c>
      <c r="J368" s="132">
        <v>1</v>
      </c>
      <c r="K368" s="132">
        <v>0.51</v>
      </c>
      <c r="L368" s="132" t="s">
        <v>148</v>
      </c>
      <c r="M368" s="132">
        <v>540</v>
      </c>
      <c r="N368" s="132" t="s">
        <v>468</v>
      </c>
      <c r="O368" s="132">
        <v>1760</v>
      </c>
      <c r="P368" s="132" t="s">
        <v>439</v>
      </c>
      <c r="Q368" s="132">
        <v>9</v>
      </c>
      <c r="R368" s="132" t="s">
        <v>947</v>
      </c>
      <c r="S368" s="132">
        <v>1000324</v>
      </c>
      <c r="T368" s="132">
        <v>28</v>
      </c>
      <c r="U368" s="132">
        <v>17</v>
      </c>
      <c r="V368" s="132">
        <v>69.900000000000006</v>
      </c>
      <c r="W368" s="132" t="s">
        <v>3919</v>
      </c>
      <c r="X368" s="132">
        <v>25</v>
      </c>
    </row>
    <row r="369" spans="1:24">
      <c r="A369" s="132">
        <v>368</v>
      </c>
      <c r="B369" s="132">
        <v>40000000748</v>
      </c>
      <c r="C369" s="132">
        <v>61102091000</v>
      </c>
      <c r="D369" s="132" t="s">
        <v>488</v>
      </c>
      <c r="E369" s="132" t="s">
        <v>459</v>
      </c>
      <c r="F369" s="132">
        <v>88</v>
      </c>
      <c r="G369" s="132" t="s">
        <v>3847</v>
      </c>
      <c r="H369" s="132">
        <v>1</v>
      </c>
      <c r="I369" s="132">
        <v>0.64400000000000002</v>
      </c>
      <c r="J369" s="132">
        <v>1</v>
      </c>
      <c r="K369" s="132">
        <v>0.64400000000000002</v>
      </c>
      <c r="L369" s="132" t="s">
        <v>148</v>
      </c>
      <c r="M369" s="132">
        <v>540</v>
      </c>
      <c r="N369" s="132" t="s">
        <v>3915</v>
      </c>
      <c r="O369" s="132">
        <v>7497</v>
      </c>
      <c r="P369" s="132" t="s">
        <v>439</v>
      </c>
      <c r="Q369" s="132">
        <v>9</v>
      </c>
      <c r="R369" s="132" t="s">
        <v>947</v>
      </c>
      <c r="S369" s="132">
        <v>1000324</v>
      </c>
      <c r="T369" s="132" t="s">
        <v>821</v>
      </c>
      <c r="U369" s="132">
        <v>3</v>
      </c>
      <c r="V369" s="132">
        <v>74.900000000000006</v>
      </c>
      <c r="W369" s="132" t="s">
        <v>3982</v>
      </c>
      <c r="X369" s="132">
        <v>28</v>
      </c>
    </row>
    <row r="370" spans="1:24">
      <c r="A370" s="132">
        <v>369</v>
      </c>
      <c r="B370" s="132">
        <v>40000000747</v>
      </c>
      <c r="C370" s="132">
        <v>61102091000</v>
      </c>
      <c r="D370" s="132" t="s">
        <v>488</v>
      </c>
      <c r="E370" s="132" t="s">
        <v>459</v>
      </c>
      <c r="F370" s="132">
        <v>88</v>
      </c>
      <c r="G370" s="132" t="s">
        <v>3847</v>
      </c>
      <c r="H370" s="132">
        <v>1</v>
      </c>
      <c r="I370" s="132">
        <v>0.69599999999999995</v>
      </c>
      <c r="J370" s="132">
        <v>1</v>
      </c>
      <c r="K370" s="132">
        <v>0.69599999999999995</v>
      </c>
      <c r="L370" s="132" t="s">
        <v>148</v>
      </c>
      <c r="M370" s="132">
        <v>540</v>
      </c>
      <c r="N370" s="132" t="s">
        <v>3915</v>
      </c>
      <c r="O370" s="132">
        <v>7497</v>
      </c>
      <c r="P370" s="132" t="s">
        <v>439</v>
      </c>
      <c r="Q370" s="132">
        <v>9</v>
      </c>
      <c r="R370" s="132" t="s">
        <v>947</v>
      </c>
      <c r="S370" s="132">
        <v>1000324</v>
      </c>
      <c r="T370" s="132" t="s">
        <v>828</v>
      </c>
      <c r="U370" s="132">
        <v>124</v>
      </c>
      <c r="V370" s="132">
        <v>37.450000000000003</v>
      </c>
      <c r="W370" s="132" t="s">
        <v>3982</v>
      </c>
      <c r="X370" s="132">
        <v>28</v>
      </c>
    </row>
    <row r="371" spans="1:24">
      <c r="A371" s="132">
        <v>370</v>
      </c>
      <c r="B371" s="132">
        <v>40000000746</v>
      </c>
      <c r="C371" s="132">
        <v>61102091000</v>
      </c>
      <c r="D371" s="132" t="s">
        <v>488</v>
      </c>
      <c r="E371" s="132" t="s">
        <v>459</v>
      </c>
      <c r="F371" s="132">
        <v>88</v>
      </c>
      <c r="G371" s="132" t="s">
        <v>3847</v>
      </c>
      <c r="H371" s="132">
        <v>1</v>
      </c>
      <c r="I371" s="132">
        <v>0.65600000000000003</v>
      </c>
      <c r="J371" s="132">
        <v>1</v>
      </c>
      <c r="K371" s="132">
        <v>0.65600000000000003</v>
      </c>
      <c r="L371" s="132" t="s">
        <v>148</v>
      </c>
      <c r="M371" s="132">
        <v>540</v>
      </c>
      <c r="N371" s="132" t="s">
        <v>3915</v>
      </c>
      <c r="O371" s="132">
        <v>7497</v>
      </c>
      <c r="P371" s="132" t="s">
        <v>439</v>
      </c>
      <c r="Q371" s="132">
        <v>9</v>
      </c>
      <c r="R371" s="132" t="s">
        <v>947</v>
      </c>
      <c r="S371" s="132">
        <v>1000324</v>
      </c>
      <c r="T371" s="132" t="s">
        <v>821</v>
      </c>
      <c r="U371" s="132">
        <v>3</v>
      </c>
      <c r="V371" s="132">
        <v>74.900000000000006</v>
      </c>
      <c r="W371" s="132" t="s">
        <v>3982</v>
      </c>
      <c r="X371" s="132">
        <v>28</v>
      </c>
    </row>
    <row r="372" spans="1:24">
      <c r="A372" s="132">
        <v>371</v>
      </c>
      <c r="B372" s="132">
        <v>40000000745</v>
      </c>
      <c r="C372" s="132">
        <v>61102091000</v>
      </c>
      <c r="D372" s="132" t="s">
        <v>488</v>
      </c>
      <c r="E372" s="132" t="s">
        <v>459</v>
      </c>
      <c r="F372" s="132">
        <v>88</v>
      </c>
      <c r="G372" s="132" t="s">
        <v>3847</v>
      </c>
      <c r="H372" s="132">
        <v>1</v>
      </c>
      <c r="I372" s="132">
        <v>0.61399999999999999</v>
      </c>
      <c r="J372" s="132">
        <v>1</v>
      </c>
      <c r="K372" s="132">
        <v>0.61399999999999999</v>
      </c>
      <c r="L372" s="132" t="s">
        <v>148</v>
      </c>
      <c r="M372" s="132">
        <v>540</v>
      </c>
      <c r="N372" s="132" t="s">
        <v>3915</v>
      </c>
      <c r="O372" s="132">
        <v>7497</v>
      </c>
      <c r="P372" s="132" t="s">
        <v>439</v>
      </c>
      <c r="Q372" s="132">
        <v>9</v>
      </c>
      <c r="R372" s="132" t="s">
        <v>947</v>
      </c>
      <c r="S372" s="132">
        <v>1000324</v>
      </c>
      <c r="T372" s="132" t="s">
        <v>825</v>
      </c>
      <c r="U372" s="132">
        <v>119</v>
      </c>
      <c r="V372" s="132">
        <v>74.900000000000006</v>
      </c>
      <c r="W372" s="132" t="s">
        <v>3982</v>
      </c>
      <c r="X372" s="132">
        <v>28</v>
      </c>
    </row>
    <row r="373" spans="1:24">
      <c r="A373" s="132">
        <v>372</v>
      </c>
      <c r="B373" s="132">
        <v>40000000744</v>
      </c>
      <c r="C373" s="132">
        <v>61102091000</v>
      </c>
      <c r="D373" s="132" t="s">
        <v>488</v>
      </c>
      <c r="E373" s="132" t="s">
        <v>459</v>
      </c>
      <c r="F373" s="132">
        <v>88</v>
      </c>
      <c r="G373" s="132" t="s">
        <v>3847</v>
      </c>
      <c r="H373" s="132">
        <v>1</v>
      </c>
      <c r="I373" s="132">
        <v>0.63</v>
      </c>
      <c r="J373" s="132">
        <v>1</v>
      </c>
      <c r="K373" s="132">
        <v>0.63</v>
      </c>
      <c r="L373" s="132" t="s">
        <v>148</v>
      </c>
      <c r="M373" s="132">
        <v>540</v>
      </c>
      <c r="N373" s="132" t="s">
        <v>3915</v>
      </c>
      <c r="O373" s="132">
        <v>7497</v>
      </c>
      <c r="P373" s="132" t="s">
        <v>439</v>
      </c>
      <c r="Q373" s="132">
        <v>9</v>
      </c>
      <c r="R373" s="132" t="s">
        <v>947</v>
      </c>
      <c r="S373" s="132">
        <v>1000324</v>
      </c>
      <c r="T373" s="132" t="s">
        <v>825</v>
      </c>
      <c r="U373" s="132">
        <v>119</v>
      </c>
      <c r="V373" s="132">
        <v>74.900000000000006</v>
      </c>
      <c r="W373" s="132" t="s">
        <v>3982</v>
      </c>
      <c r="X373" s="132">
        <v>28</v>
      </c>
    </row>
    <row r="374" spans="1:24">
      <c r="A374" s="132">
        <v>373</v>
      </c>
      <c r="B374" s="132">
        <v>40000000743</v>
      </c>
      <c r="C374" s="132">
        <v>61103091000</v>
      </c>
      <c r="D374" s="132" t="s">
        <v>481</v>
      </c>
      <c r="E374" s="132" t="s">
        <v>459</v>
      </c>
      <c r="F374" s="132">
        <v>88</v>
      </c>
      <c r="G374" s="132" t="s">
        <v>3847</v>
      </c>
      <c r="H374" s="132">
        <v>1</v>
      </c>
      <c r="I374" s="132">
        <v>0.42</v>
      </c>
      <c r="J374" s="132">
        <v>1</v>
      </c>
      <c r="K374" s="132">
        <v>0.42</v>
      </c>
      <c r="L374" s="132" t="s">
        <v>148</v>
      </c>
      <c r="M374" s="132">
        <v>540</v>
      </c>
      <c r="N374" s="132" t="s">
        <v>468</v>
      </c>
      <c r="O374" s="132">
        <v>1760</v>
      </c>
      <c r="P374" s="132" t="s">
        <v>3958</v>
      </c>
      <c r="Q374" s="132" t="s">
        <v>3929</v>
      </c>
      <c r="R374" s="132" t="s">
        <v>947</v>
      </c>
      <c r="S374" s="132">
        <v>1000324</v>
      </c>
      <c r="T374" s="132" t="s">
        <v>825</v>
      </c>
      <c r="U374" s="132">
        <v>119</v>
      </c>
      <c r="V374" s="132">
        <v>94.9</v>
      </c>
      <c r="W374" s="132" t="s">
        <v>3916</v>
      </c>
      <c r="X374" s="132">
        <v>10</v>
      </c>
    </row>
    <row r="375" spans="1:24">
      <c r="A375" s="132">
        <v>374</v>
      </c>
      <c r="B375" s="132">
        <v>40000000742</v>
      </c>
      <c r="C375" s="132">
        <v>61103091000</v>
      </c>
      <c r="D375" s="132" t="s">
        <v>481</v>
      </c>
      <c r="E375" s="132" t="s">
        <v>459</v>
      </c>
      <c r="F375" s="132">
        <v>88</v>
      </c>
      <c r="G375" s="132" t="s">
        <v>3847</v>
      </c>
      <c r="H375" s="132">
        <v>1</v>
      </c>
      <c r="I375" s="132">
        <v>0.51</v>
      </c>
      <c r="J375" s="132">
        <v>1</v>
      </c>
      <c r="K375" s="132">
        <v>0.51</v>
      </c>
      <c r="L375" s="132" t="s">
        <v>148</v>
      </c>
      <c r="M375" s="132">
        <v>540</v>
      </c>
      <c r="N375" s="132" t="s">
        <v>468</v>
      </c>
      <c r="O375" s="132">
        <v>1760</v>
      </c>
      <c r="P375" s="132" t="s">
        <v>3958</v>
      </c>
      <c r="Q375" s="132" t="s">
        <v>3929</v>
      </c>
      <c r="R375" s="132" t="s">
        <v>947</v>
      </c>
      <c r="S375" s="132">
        <v>1000324</v>
      </c>
      <c r="T375" s="132" t="s">
        <v>948</v>
      </c>
      <c r="U375" s="132">
        <v>327</v>
      </c>
      <c r="V375" s="132">
        <v>1</v>
      </c>
      <c r="W375" s="132" t="s">
        <v>3916</v>
      </c>
      <c r="X375" s="132">
        <v>10</v>
      </c>
    </row>
    <row r="376" spans="1:24">
      <c r="A376" s="132">
        <v>375</v>
      </c>
      <c r="B376" s="132">
        <v>40000000741</v>
      </c>
      <c r="C376" s="132">
        <v>61103091000</v>
      </c>
      <c r="D376" s="132" t="s">
        <v>481</v>
      </c>
      <c r="E376" s="132" t="s">
        <v>459</v>
      </c>
      <c r="F376" s="132">
        <v>88</v>
      </c>
      <c r="G376" s="132" t="s">
        <v>3847</v>
      </c>
      <c r="H376" s="132">
        <v>1</v>
      </c>
      <c r="I376" s="132">
        <v>0.42399999999999999</v>
      </c>
      <c r="J376" s="132">
        <v>1</v>
      </c>
      <c r="K376" s="132">
        <v>0.42399999999999999</v>
      </c>
      <c r="L376" s="132" t="s">
        <v>148</v>
      </c>
      <c r="M376" s="132">
        <v>540</v>
      </c>
      <c r="N376" s="132" t="s">
        <v>468</v>
      </c>
      <c r="O376" s="132">
        <v>1760</v>
      </c>
      <c r="P376" s="132" t="s">
        <v>3958</v>
      </c>
      <c r="Q376" s="132" t="s">
        <v>3929</v>
      </c>
      <c r="R376" s="132" t="s">
        <v>947</v>
      </c>
      <c r="S376" s="132">
        <v>1000324</v>
      </c>
      <c r="T376" s="132" t="s">
        <v>810</v>
      </c>
      <c r="U376" s="132">
        <v>122</v>
      </c>
      <c r="V376" s="132">
        <v>94.9</v>
      </c>
      <c r="W376" s="132" t="s">
        <v>3916</v>
      </c>
      <c r="X376" s="132">
        <v>10</v>
      </c>
    </row>
    <row r="377" spans="1:24">
      <c r="A377" s="132">
        <v>376</v>
      </c>
      <c r="B377" s="132">
        <v>40000000740</v>
      </c>
      <c r="C377" s="132">
        <v>61103091000</v>
      </c>
      <c r="D377" s="132" t="s">
        <v>481</v>
      </c>
      <c r="E377" s="132" t="s">
        <v>459</v>
      </c>
      <c r="F377" s="132">
        <v>88</v>
      </c>
      <c r="G377" s="132" t="s">
        <v>3847</v>
      </c>
      <c r="H377" s="132">
        <v>1</v>
      </c>
      <c r="I377" s="132">
        <v>0.46</v>
      </c>
      <c r="J377" s="132">
        <v>1</v>
      </c>
      <c r="K377" s="132">
        <v>0.46</v>
      </c>
      <c r="L377" s="132" t="s">
        <v>148</v>
      </c>
      <c r="M377" s="132">
        <v>540</v>
      </c>
      <c r="N377" s="132" t="s">
        <v>468</v>
      </c>
      <c r="O377" s="132">
        <v>1760</v>
      </c>
      <c r="P377" s="132" t="s">
        <v>3958</v>
      </c>
      <c r="Q377" s="132" t="s">
        <v>3929</v>
      </c>
      <c r="R377" s="132" t="s">
        <v>947</v>
      </c>
      <c r="S377" s="132">
        <v>1000324</v>
      </c>
      <c r="T377" s="132" t="s">
        <v>821</v>
      </c>
      <c r="U377" s="132">
        <v>3</v>
      </c>
      <c r="V377" s="132">
        <v>94.9</v>
      </c>
      <c r="W377" s="132" t="s">
        <v>3916</v>
      </c>
      <c r="X377" s="132">
        <v>10</v>
      </c>
    </row>
    <row r="378" spans="1:24">
      <c r="A378" s="132">
        <v>377</v>
      </c>
      <c r="B378" s="132">
        <v>40000000739</v>
      </c>
      <c r="C378" s="132">
        <v>61103091000</v>
      </c>
      <c r="D378" s="132" t="s">
        <v>481</v>
      </c>
      <c r="E378" s="132" t="s">
        <v>459</v>
      </c>
      <c r="F378" s="132">
        <v>88</v>
      </c>
      <c r="G378" s="132" t="s">
        <v>3847</v>
      </c>
      <c r="H378" s="132">
        <v>1</v>
      </c>
      <c r="I378" s="132">
        <v>0.45800000000000002</v>
      </c>
      <c r="J378" s="132">
        <v>1</v>
      </c>
      <c r="K378" s="132">
        <v>0.45800000000000002</v>
      </c>
      <c r="L378" s="132" t="s">
        <v>148</v>
      </c>
      <c r="M378" s="132">
        <v>540</v>
      </c>
      <c r="N378" s="132" t="s">
        <v>468</v>
      </c>
      <c r="O378" s="132">
        <v>1760</v>
      </c>
      <c r="P378" s="132" t="s">
        <v>3958</v>
      </c>
      <c r="Q378" s="132" t="s">
        <v>3929</v>
      </c>
      <c r="R378" s="132" t="s">
        <v>947</v>
      </c>
      <c r="S378" s="132">
        <v>1000324</v>
      </c>
      <c r="T378" s="132" t="s">
        <v>821</v>
      </c>
      <c r="U378" s="132">
        <v>3</v>
      </c>
      <c r="V378" s="132">
        <v>1</v>
      </c>
      <c r="W378" s="132" t="s">
        <v>3916</v>
      </c>
      <c r="X378" s="132">
        <v>10</v>
      </c>
    </row>
    <row r="379" spans="1:24">
      <c r="A379" s="132">
        <v>378</v>
      </c>
      <c r="B379" s="132">
        <v>40000000738</v>
      </c>
      <c r="C379" s="132">
        <v>61101130000</v>
      </c>
      <c r="D379" s="132" t="s">
        <v>967</v>
      </c>
      <c r="E379" s="132" t="s">
        <v>3688</v>
      </c>
      <c r="F379" s="132">
        <v>83</v>
      </c>
      <c r="G379" s="132" t="s">
        <v>3847</v>
      </c>
      <c r="H379" s="132">
        <v>1</v>
      </c>
      <c r="I379" s="132">
        <v>0.29199999999999998</v>
      </c>
      <c r="J379" s="132">
        <v>1</v>
      </c>
      <c r="K379" s="132">
        <v>0.29199999999999998</v>
      </c>
      <c r="L379" s="132" t="s">
        <v>148</v>
      </c>
      <c r="M379" s="132">
        <v>540</v>
      </c>
      <c r="N379" s="132" t="s">
        <v>2872</v>
      </c>
      <c r="O379" s="132">
        <v>2185</v>
      </c>
      <c r="P379" s="132" t="s">
        <v>3855</v>
      </c>
      <c r="Q379" s="132">
        <v>11</v>
      </c>
      <c r="R379" s="132" t="s">
        <v>947</v>
      </c>
      <c r="S379" s="132">
        <v>1000324</v>
      </c>
      <c r="T379" s="132" t="s">
        <v>828</v>
      </c>
      <c r="U379" s="132">
        <v>124</v>
      </c>
      <c r="V379" s="132">
        <v>89.9</v>
      </c>
      <c r="W379" s="132" t="s">
        <v>3916</v>
      </c>
      <c r="X379" s="132">
        <v>10</v>
      </c>
    </row>
    <row r="380" spans="1:24">
      <c r="A380" s="132">
        <v>379</v>
      </c>
      <c r="B380" s="132">
        <v>40000000737</v>
      </c>
      <c r="C380" s="132">
        <v>61101130000</v>
      </c>
      <c r="D380" s="132" t="s">
        <v>967</v>
      </c>
      <c r="E380" s="132" t="s">
        <v>3688</v>
      </c>
      <c r="F380" s="132">
        <v>83</v>
      </c>
      <c r="G380" s="132" t="s">
        <v>3847</v>
      </c>
      <c r="H380" s="132">
        <v>1</v>
      </c>
      <c r="I380" s="132">
        <v>0.29199999999999998</v>
      </c>
      <c r="J380" s="132">
        <v>1</v>
      </c>
      <c r="K380" s="132">
        <v>0.29199999999999998</v>
      </c>
      <c r="L380" s="132" t="s">
        <v>148</v>
      </c>
      <c r="M380" s="132">
        <v>540</v>
      </c>
      <c r="N380" s="132" t="s">
        <v>2872</v>
      </c>
      <c r="O380" s="132">
        <v>2185</v>
      </c>
      <c r="P380" s="132" t="s">
        <v>3855</v>
      </c>
      <c r="Q380" s="132">
        <v>11</v>
      </c>
      <c r="R380" s="132" t="s">
        <v>947</v>
      </c>
      <c r="S380" s="132">
        <v>1000324</v>
      </c>
      <c r="T380" s="132" t="s">
        <v>828</v>
      </c>
      <c r="U380" s="132">
        <v>124</v>
      </c>
      <c r="V380" s="132">
        <v>89.9</v>
      </c>
      <c r="W380" s="132" t="s">
        <v>3916</v>
      </c>
      <c r="X380" s="132">
        <v>10</v>
      </c>
    </row>
    <row r="381" spans="1:24">
      <c r="A381" s="132">
        <v>380</v>
      </c>
      <c r="B381" s="132">
        <v>40000000736</v>
      </c>
      <c r="C381" s="132">
        <v>61101130000</v>
      </c>
      <c r="D381" s="132" t="s">
        <v>967</v>
      </c>
      <c r="E381" s="132" t="s">
        <v>3688</v>
      </c>
      <c r="F381" s="132">
        <v>83</v>
      </c>
      <c r="G381" s="132" t="s">
        <v>3847</v>
      </c>
      <c r="H381" s="132">
        <v>1</v>
      </c>
      <c r="I381" s="132">
        <v>0.28199999999999997</v>
      </c>
      <c r="J381" s="132">
        <v>1</v>
      </c>
      <c r="K381" s="132">
        <v>0.28199999999999997</v>
      </c>
      <c r="L381" s="132" t="s">
        <v>148</v>
      </c>
      <c r="M381" s="132">
        <v>540</v>
      </c>
      <c r="N381" s="132" t="s">
        <v>2872</v>
      </c>
      <c r="O381" s="132">
        <v>2185</v>
      </c>
      <c r="P381" s="132" t="s">
        <v>3855</v>
      </c>
      <c r="Q381" s="132">
        <v>11</v>
      </c>
      <c r="R381" s="132" t="s">
        <v>947</v>
      </c>
      <c r="S381" s="132">
        <v>1000324</v>
      </c>
      <c r="T381" s="132" t="s">
        <v>821</v>
      </c>
      <c r="U381" s="132">
        <v>3</v>
      </c>
      <c r="V381" s="132">
        <v>89.9</v>
      </c>
      <c r="W381" s="132" t="s">
        <v>3916</v>
      </c>
      <c r="X381" s="132">
        <v>10</v>
      </c>
    </row>
    <row r="382" spans="1:24">
      <c r="A382" s="132">
        <v>381</v>
      </c>
      <c r="B382" s="132">
        <v>40000000735</v>
      </c>
      <c r="C382" s="132">
        <v>62034231000</v>
      </c>
      <c r="D382" s="132" t="s">
        <v>537</v>
      </c>
      <c r="E382" s="132" t="s">
        <v>3964</v>
      </c>
      <c r="F382" s="132">
        <v>87</v>
      </c>
      <c r="G382" s="132" t="s">
        <v>3847</v>
      </c>
      <c r="H382" s="132">
        <v>1</v>
      </c>
      <c r="I382" s="132">
        <v>0.63600000000000001</v>
      </c>
      <c r="J382" s="132">
        <v>1</v>
      </c>
      <c r="K382" s="132">
        <v>0.63600000000000001</v>
      </c>
      <c r="L382" s="132" t="s">
        <v>148</v>
      </c>
      <c r="M382" s="132">
        <v>540</v>
      </c>
      <c r="N382" s="132" t="s">
        <v>468</v>
      </c>
      <c r="O382" s="132">
        <v>1760</v>
      </c>
      <c r="P382" s="132" t="s">
        <v>439</v>
      </c>
      <c r="Q382" s="132">
        <v>9</v>
      </c>
      <c r="R382" s="132" t="s">
        <v>947</v>
      </c>
      <c r="S382" s="132">
        <v>1000324</v>
      </c>
      <c r="T382" s="132">
        <v>30</v>
      </c>
      <c r="U382" s="132">
        <v>22</v>
      </c>
      <c r="V382" s="132">
        <v>109.9</v>
      </c>
      <c r="W382" s="132" t="s">
        <v>1073</v>
      </c>
      <c r="X382" s="132">
        <v>8</v>
      </c>
    </row>
    <row r="383" spans="1:24">
      <c r="A383" s="132">
        <v>382</v>
      </c>
      <c r="B383" s="132">
        <v>40000000734</v>
      </c>
      <c r="C383" s="132">
        <v>62034231000</v>
      </c>
      <c r="D383" s="132" t="s">
        <v>537</v>
      </c>
      <c r="E383" s="132" t="s">
        <v>3964</v>
      </c>
      <c r="F383" s="132">
        <v>87</v>
      </c>
      <c r="G383" s="132" t="s">
        <v>3847</v>
      </c>
      <c r="H383" s="132">
        <v>1</v>
      </c>
      <c r="I383" s="132">
        <v>0.63800000000000001</v>
      </c>
      <c r="J383" s="132">
        <v>1</v>
      </c>
      <c r="K383" s="132">
        <v>0.63800000000000001</v>
      </c>
      <c r="L383" s="132" t="s">
        <v>148</v>
      </c>
      <c r="M383" s="132">
        <v>540</v>
      </c>
      <c r="N383" s="132" t="s">
        <v>468</v>
      </c>
      <c r="O383" s="132">
        <v>1760</v>
      </c>
      <c r="P383" s="132" t="s">
        <v>439</v>
      </c>
      <c r="Q383" s="132">
        <v>9</v>
      </c>
      <c r="R383" s="132" t="s">
        <v>947</v>
      </c>
      <c r="S383" s="132">
        <v>1000324</v>
      </c>
      <c r="T383" s="132">
        <v>31</v>
      </c>
      <c r="U383" s="132">
        <v>140</v>
      </c>
      <c r="V383" s="132">
        <v>109.9</v>
      </c>
      <c r="W383" s="132" t="s">
        <v>1073</v>
      </c>
      <c r="X383" s="132">
        <v>8</v>
      </c>
    </row>
    <row r="384" spans="1:24">
      <c r="A384" s="132">
        <v>383</v>
      </c>
      <c r="B384" s="132">
        <v>40000000733</v>
      </c>
      <c r="C384" s="132">
        <v>62034231000</v>
      </c>
      <c r="D384" s="132" t="s">
        <v>537</v>
      </c>
      <c r="E384" s="132" t="s">
        <v>3964</v>
      </c>
      <c r="F384" s="132">
        <v>87</v>
      </c>
      <c r="G384" s="132" t="s">
        <v>3847</v>
      </c>
      <c r="H384" s="132">
        <v>1</v>
      </c>
      <c r="I384" s="132">
        <v>0.67800000000000005</v>
      </c>
      <c r="J384" s="132">
        <v>1</v>
      </c>
      <c r="K384" s="132">
        <v>0.67800000000000005</v>
      </c>
      <c r="L384" s="132" t="s">
        <v>148</v>
      </c>
      <c r="M384" s="132">
        <v>540</v>
      </c>
      <c r="N384" s="132" t="s">
        <v>468</v>
      </c>
      <c r="O384" s="132">
        <v>1760</v>
      </c>
      <c r="P384" s="132" t="s">
        <v>439</v>
      </c>
      <c r="Q384" s="132">
        <v>9</v>
      </c>
      <c r="R384" s="132" t="s">
        <v>947</v>
      </c>
      <c r="S384" s="132">
        <v>1000324</v>
      </c>
      <c r="T384" s="132">
        <v>35</v>
      </c>
      <c r="U384" s="132">
        <v>217</v>
      </c>
      <c r="V384" s="132">
        <v>1</v>
      </c>
      <c r="W384" s="132" t="s">
        <v>1073</v>
      </c>
      <c r="X384" s="132">
        <v>8</v>
      </c>
    </row>
    <row r="385" spans="1:24">
      <c r="A385" s="132">
        <v>384</v>
      </c>
      <c r="B385" s="132">
        <v>40000000732</v>
      </c>
      <c r="C385" s="132">
        <v>62034231000</v>
      </c>
      <c r="D385" s="132" t="s">
        <v>537</v>
      </c>
      <c r="E385" s="132" t="s">
        <v>3964</v>
      </c>
      <c r="F385" s="132">
        <v>87</v>
      </c>
      <c r="G385" s="132" t="s">
        <v>3847</v>
      </c>
      <c r="H385" s="132">
        <v>1</v>
      </c>
      <c r="I385" s="132">
        <v>0.65200000000000002</v>
      </c>
      <c r="J385" s="132">
        <v>1</v>
      </c>
      <c r="K385" s="132">
        <v>0.65200000000000002</v>
      </c>
      <c r="L385" s="132" t="s">
        <v>148</v>
      </c>
      <c r="M385" s="132">
        <v>540</v>
      </c>
      <c r="N385" s="132" t="s">
        <v>468</v>
      </c>
      <c r="O385" s="132">
        <v>1760</v>
      </c>
      <c r="P385" s="132" t="s">
        <v>439</v>
      </c>
      <c r="Q385" s="132">
        <v>9</v>
      </c>
      <c r="R385" s="132" t="s">
        <v>947</v>
      </c>
      <c r="S385" s="132">
        <v>1000324</v>
      </c>
      <c r="T385" s="132">
        <v>32</v>
      </c>
      <c r="U385" s="132">
        <v>31</v>
      </c>
      <c r="V385" s="132">
        <v>109.9</v>
      </c>
      <c r="W385" s="132" t="s">
        <v>1073</v>
      </c>
      <c r="X385" s="132">
        <v>8</v>
      </c>
    </row>
    <row r="386" spans="1:24">
      <c r="A386" s="132">
        <v>385</v>
      </c>
      <c r="B386" s="132">
        <v>40000000731</v>
      </c>
      <c r="C386" s="132">
        <v>61102091000</v>
      </c>
      <c r="D386" s="132" t="s">
        <v>488</v>
      </c>
      <c r="E386" s="132" t="s">
        <v>459</v>
      </c>
      <c r="F386" s="132">
        <v>88</v>
      </c>
      <c r="G386" s="132" t="s">
        <v>3847</v>
      </c>
      <c r="H386" s="132">
        <v>1</v>
      </c>
      <c r="I386" s="132">
        <v>0.66400000000000003</v>
      </c>
      <c r="J386" s="132">
        <v>1</v>
      </c>
      <c r="K386" s="132">
        <v>0.66400000000000003</v>
      </c>
      <c r="L386" s="132" t="s">
        <v>148</v>
      </c>
      <c r="M386" s="132">
        <v>540</v>
      </c>
      <c r="N386" s="132" t="s">
        <v>3915</v>
      </c>
      <c r="O386" s="132">
        <v>7497</v>
      </c>
      <c r="P386" s="132" t="s">
        <v>439</v>
      </c>
      <c r="Q386" s="132">
        <v>9</v>
      </c>
      <c r="R386" s="132" t="s">
        <v>947</v>
      </c>
      <c r="S386" s="132">
        <v>1000324</v>
      </c>
      <c r="T386" s="132" t="s">
        <v>828</v>
      </c>
      <c r="U386" s="132">
        <v>124</v>
      </c>
      <c r="V386" s="132">
        <v>74.900000000000006</v>
      </c>
      <c r="W386" s="132" t="s">
        <v>1071</v>
      </c>
      <c r="X386" s="132">
        <v>12</v>
      </c>
    </row>
    <row r="387" spans="1:24">
      <c r="A387" s="132">
        <v>386</v>
      </c>
      <c r="B387" s="132">
        <v>40000000730</v>
      </c>
      <c r="C387" s="132">
        <v>61102091000</v>
      </c>
      <c r="D387" s="132" t="s">
        <v>488</v>
      </c>
      <c r="E387" s="132" t="s">
        <v>459</v>
      </c>
      <c r="F387" s="132">
        <v>88</v>
      </c>
      <c r="G387" s="132" t="s">
        <v>3847</v>
      </c>
      <c r="H387" s="132">
        <v>1</v>
      </c>
      <c r="I387" s="132">
        <v>0.59</v>
      </c>
      <c r="J387" s="132">
        <v>1</v>
      </c>
      <c r="K387" s="132">
        <v>0.59</v>
      </c>
      <c r="L387" s="132" t="s">
        <v>148</v>
      </c>
      <c r="M387" s="132">
        <v>540</v>
      </c>
      <c r="N387" s="132" t="s">
        <v>3915</v>
      </c>
      <c r="O387" s="132">
        <v>7497</v>
      </c>
      <c r="P387" s="132" t="s">
        <v>439</v>
      </c>
      <c r="Q387" s="132">
        <v>9</v>
      </c>
      <c r="R387" s="132" t="s">
        <v>947</v>
      </c>
      <c r="S387" s="132">
        <v>1000324</v>
      </c>
      <c r="T387" s="132" t="s">
        <v>810</v>
      </c>
      <c r="U387" s="132">
        <v>122</v>
      </c>
      <c r="V387" s="132">
        <v>1</v>
      </c>
      <c r="W387" s="132" t="s">
        <v>1071</v>
      </c>
      <c r="X387" s="132">
        <v>12</v>
      </c>
    </row>
    <row r="388" spans="1:24">
      <c r="A388" s="132">
        <v>387</v>
      </c>
      <c r="B388" s="132">
        <v>40000000729</v>
      </c>
      <c r="C388" s="132">
        <v>61102091000</v>
      </c>
      <c r="D388" s="132" t="s">
        <v>488</v>
      </c>
      <c r="E388" s="132" t="s">
        <v>459</v>
      </c>
      <c r="F388" s="132">
        <v>88</v>
      </c>
      <c r="G388" s="132" t="s">
        <v>3847</v>
      </c>
      <c r="H388" s="132">
        <v>1</v>
      </c>
      <c r="I388" s="132">
        <v>0.624</v>
      </c>
      <c r="J388" s="132">
        <v>1</v>
      </c>
      <c r="K388" s="132">
        <v>0.624</v>
      </c>
      <c r="L388" s="132" t="s">
        <v>148</v>
      </c>
      <c r="M388" s="132">
        <v>540</v>
      </c>
      <c r="N388" s="132" t="s">
        <v>3915</v>
      </c>
      <c r="O388" s="132">
        <v>7497</v>
      </c>
      <c r="P388" s="132" t="s">
        <v>439</v>
      </c>
      <c r="Q388" s="132">
        <v>9</v>
      </c>
      <c r="R388" s="132" t="s">
        <v>947</v>
      </c>
      <c r="S388" s="132">
        <v>1000324</v>
      </c>
      <c r="T388" s="132" t="s">
        <v>825</v>
      </c>
      <c r="U388" s="132">
        <v>119</v>
      </c>
      <c r="V388" s="132">
        <v>74.900000000000006</v>
      </c>
      <c r="W388" s="132" t="s">
        <v>1071</v>
      </c>
      <c r="X388" s="132">
        <v>12</v>
      </c>
    </row>
    <row r="389" spans="1:24">
      <c r="A389" s="132">
        <v>388</v>
      </c>
      <c r="B389" s="132">
        <v>40000000728</v>
      </c>
      <c r="C389" s="132">
        <v>61102091000</v>
      </c>
      <c r="D389" s="132" t="s">
        <v>488</v>
      </c>
      <c r="E389" s="132" t="s">
        <v>459</v>
      </c>
      <c r="F389" s="132">
        <v>88</v>
      </c>
      <c r="G389" s="132" t="s">
        <v>3847</v>
      </c>
      <c r="H389" s="132">
        <v>1</v>
      </c>
      <c r="I389" s="132">
        <v>0.64400000000000002</v>
      </c>
      <c r="J389" s="132">
        <v>1</v>
      </c>
      <c r="K389" s="132">
        <v>0.64400000000000002</v>
      </c>
      <c r="L389" s="132" t="s">
        <v>148</v>
      </c>
      <c r="M389" s="132">
        <v>540</v>
      </c>
      <c r="N389" s="132" t="s">
        <v>3915</v>
      </c>
      <c r="O389" s="132">
        <v>7497</v>
      </c>
      <c r="P389" s="132" t="s">
        <v>439</v>
      </c>
      <c r="Q389" s="132">
        <v>9</v>
      </c>
      <c r="R389" s="132" t="s">
        <v>947</v>
      </c>
      <c r="S389" s="132">
        <v>1000324</v>
      </c>
      <c r="T389" s="132" t="s">
        <v>821</v>
      </c>
      <c r="U389" s="132">
        <v>3</v>
      </c>
      <c r="V389" s="132">
        <v>74.900000000000006</v>
      </c>
      <c r="W389" s="132" t="s">
        <v>1071</v>
      </c>
      <c r="X389" s="132">
        <v>12</v>
      </c>
    </row>
    <row r="390" spans="1:24">
      <c r="A390" s="132">
        <v>389</v>
      </c>
      <c r="B390" s="132">
        <v>40000000727</v>
      </c>
      <c r="C390" s="132">
        <v>61102091000</v>
      </c>
      <c r="D390" s="132" t="s">
        <v>488</v>
      </c>
      <c r="E390" s="132" t="s">
        <v>459</v>
      </c>
      <c r="F390" s="132">
        <v>88</v>
      </c>
      <c r="G390" s="132" t="s">
        <v>3847</v>
      </c>
      <c r="H390" s="132">
        <v>1</v>
      </c>
      <c r="I390" s="132">
        <v>0.65400000000000003</v>
      </c>
      <c r="J390" s="132">
        <v>1</v>
      </c>
      <c r="K390" s="132">
        <v>0.65400000000000003</v>
      </c>
      <c r="L390" s="132" t="s">
        <v>148</v>
      </c>
      <c r="M390" s="132">
        <v>540</v>
      </c>
      <c r="N390" s="132" t="s">
        <v>3915</v>
      </c>
      <c r="O390" s="132">
        <v>7497</v>
      </c>
      <c r="P390" s="132" t="s">
        <v>439</v>
      </c>
      <c r="Q390" s="132">
        <v>9</v>
      </c>
      <c r="R390" s="132" t="s">
        <v>947</v>
      </c>
      <c r="S390" s="132">
        <v>1000324</v>
      </c>
      <c r="T390" s="132" t="s">
        <v>821</v>
      </c>
      <c r="U390" s="132">
        <v>3</v>
      </c>
      <c r="V390" s="132">
        <v>74.900000000000006</v>
      </c>
      <c r="W390" s="132" t="s">
        <v>1071</v>
      </c>
      <c r="X390" s="132">
        <v>12</v>
      </c>
    </row>
    <row r="391" spans="1:24">
      <c r="A391" s="132">
        <v>390</v>
      </c>
      <c r="B391" s="132">
        <v>40000000726</v>
      </c>
      <c r="C391" s="132">
        <v>61102091000</v>
      </c>
      <c r="D391" s="132" t="s">
        <v>955</v>
      </c>
      <c r="E391" s="132" t="s">
        <v>3688</v>
      </c>
      <c r="F391" s="132">
        <v>83</v>
      </c>
      <c r="G391" s="132" t="s">
        <v>3847</v>
      </c>
      <c r="H391" s="132">
        <v>1</v>
      </c>
      <c r="I391" s="132">
        <v>0.57999999999999996</v>
      </c>
      <c r="J391" s="132">
        <v>1</v>
      </c>
      <c r="K391" s="132">
        <v>0.57999999999999996</v>
      </c>
      <c r="L391" s="132" t="s">
        <v>148</v>
      </c>
      <c r="M391" s="132">
        <v>540</v>
      </c>
      <c r="N391" s="132" t="s">
        <v>3915</v>
      </c>
      <c r="O391" s="132">
        <v>7497</v>
      </c>
      <c r="P391" s="132" t="s">
        <v>439</v>
      </c>
      <c r="Q391" s="132">
        <v>9</v>
      </c>
      <c r="R391" s="132" t="s">
        <v>947</v>
      </c>
      <c r="S391" s="132">
        <v>1000324</v>
      </c>
      <c r="T391" s="132" t="s">
        <v>821</v>
      </c>
      <c r="U391" s="132">
        <v>3</v>
      </c>
      <c r="V391" s="132">
        <v>89.9</v>
      </c>
      <c r="W391" s="132" t="s">
        <v>1048</v>
      </c>
      <c r="X391" s="132">
        <v>4</v>
      </c>
    </row>
    <row r="392" spans="1:24">
      <c r="A392" s="132">
        <v>391</v>
      </c>
      <c r="B392" s="132">
        <v>40000000725</v>
      </c>
      <c r="C392" s="132">
        <v>61102091000</v>
      </c>
      <c r="D392" s="132" t="s">
        <v>955</v>
      </c>
      <c r="E392" s="132" t="s">
        <v>3688</v>
      </c>
      <c r="F392" s="132">
        <v>83</v>
      </c>
      <c r="G392" s="132" t="s">
        <v>3847</v>
      </c>
      <c r="H392" s="132">
        <v>1</v>
      </c>
      <c r="I392" s="132">
        <v>0.54200000000000004</v>
      </c>
      <c r="J392" s="132">
        <v>1</v>
      </c>
      <c r="K392" s="132">
        <v>0.54200000000000004</v>
      </c>
      <c r="L392" s="132" t="s">
        <v>148</v>
      </c>
      <c r="M392" s="132">
        <v>540</v>
      </c>
      <c r="N392" s="132" t="s">
        <v>3915</v>
      </c>
      <c r="O392" s="132">
        <v>7497</v>
      </c>
      <c r="P392" s="132" t="s">
        <v>439</v>
      </c>
      <c r="Q392" s="132">
        <v>9</v>
      </c>
      <c r="R392" s="132" t="s">
        <v>947</v>
      </c>
      <c r="S392" s="132">
        <v>1000324</v>
      </c>
      <c r="T392" s="132" t="s">
        <v>825</v>
      </c>
      <c r="U392" s="132">
        <v>119</v>
      </c>
      <c r="V392" s="132">
        <v>89.9</v>
      </c>
      <c r="W392" s="132" t="s">
        <v>1048</v>
      </c>
      <c r="X392" s="132">
        <v>4</v>
      </c>
    </row>
    <row r="393" spans="1:24">
      <c r="A393" s="132">
        <v>392</v>
      </c>
      <c r="B393" s="132">
        <v>40000000724</v>
      </c>
      <c r="C393" s="132">
        <v>61102091000</v>
      </c>
      <c r="D393" s="132" t="s">
        <v>955</v>
      </c>
      <c r="E393" s="132" t="s">
        <v>3688</v>
      </c>
      <c r="F393" s="132">
        <v>83</v>
      </c>
      <c r="G393" s="132" t="s">
        <v>3847</v>
      </c>
      <c r="H393" s="132">
        <v>1</v>
      </c>
      <c r="I393" s="132">
        <v>0.626</v>
      </c>
      <c r="J393" s="132">
        <v>1</v>
      </c>
      <c r="K393" s="132">
        <v>0.626</v>
      </c>
      <c r="L393" s="132" t="s">
        <v>148</v>
      </c>
      <c r="M393" s="132">
        <v>540</v>
      </c>
      <c r="N393" s="132" t="s">
        <v>3915</v>
      </c>
      <c r="O393" s="132">
        <v>7497</v>
      </c>
      <c r="P393" s="132" t="s">
        <v>439</v>
      </c>
      <c r="Q393" s="132">
        <v>9</v>
      </c>
      <c r="R393" s="132" t="s">
        <v>947</v>
      </c>
      <c r="S393" s="132">
        <v>1000324</v>
      </c>
      <c r="T393" s="132" t="s">
        <v>948</v>
      </c>
      <c r="U393" s="132">
        <v>327</v>
      </c>
      <c r="V393" s="132">
        <v>89.9</v>
      </c>
      <c r="W393" s="132" t="s">
        <v>1048</v>
      </c>
      <c r="X393" s="132">
        <v>4</v>
      </c>
    </row>
    <row r="394" spans="1:24">
      <c r="A394" s="132">
        <v>393</v>
      </c>
      <c r="B394" s="132">
        <v>40000000723</v>
      </c>
      <c r="C394" s="132">
        <v>61102091000</v>
      </c>
      <c r="D394" s="132" t="s">
        <v>955</v>
      </c>
      <c r="E394" s="132" t="s">
        <v>3688</v>
      </c>
      <c r="F394" s="132">
        <v>83</v>
      </c>
      <c r="G394" s="132" t="s">
        <v>3847</v>
      </c>
      <c r="H394" s="132">
        <v>1</v>
      </c>
      <c r="I394" s="132">
        <v>0.60399999999999998</v>
      </c>
      <c r="J394" s="132">
        <v>1</v>
      </c>
      <c r="K394" s="132">
        <v>0.60399999999999998</v>
      </c>
      <c r="L394" s="132" t="s">
        <v>148</v>
      </c>
      <c r="M394" s="132">
        <v>540</v>
      </c>
      <c r="N394" s="132" t="s">
        <v>3915</v>
      </c>
      <c r="O394" s="132">
        <v>7497</v>
      </c>
      <c r="P394" s="132" t="s">
        <v>439</v>
      </c>
      <c r="Q394" s="132">
        <v>9</v>
      </c>
      <c r="R394" s="132" t="s">
        <v>947</v>
      </c>
      <c r="S394" s="132">
        <v>1000324</v>
      </c>
      <c r="T394" s="132" t="s">
        <v>821</v>
      </c>
      <c r="U394" s="132">
        <v>3</v>
      </c>
      <c r="V394" s="132">
        <v>89.9</v>
      </c>
      <c r="W394" s="132" t="s">
        <v>1048</v>
      </c>
      <c r="X394" s="132">
        <v>4</v>
      </c>
    </row>
    <row r="395" spans="1:24">
      <c r="A395" s="132">
        <v>394</v>
      </c>
      <c r="B395" s="132">
        <v>40000000722</v>
      </c>
      <c r="C395" s="132">
        <v>62023000000</v>
      </c>
      <c r="D395" s="132" t="s">
        <v>564</v>
      </c>
      <c r="E395" s="132" t="s">
        <v>3650</v>
      </c>
      <c r="F395" s="132">
        <v>14</v>
      </c>
      <c r="G395" s="132" t="s">
        <v>3848</v>
      </c>
      <c r="H395" s="132">
        <v>2</v>
      </c>
      <c r="I395" s="132">
        <v>1.028</v>
      </c>
      <c r="J395" s="132">
        <v>1</v>
      </c>
      <c r="K395" s="132">
        <v>1.028</v>
      </c>
      <c r="L395" s="132" t="s">
        <v>148</v>
      </c>
      <c r="M395" s="132">
        <v>540</v>
      </c>
      <c r="N395" s="132" t="s">
        <v>3915</v>
      </c>
      <c r="O395" s="132">
        <v>7497</v>
      </c>
      <c r="P395" s="132" t="s">
        <v>439</v>
      </c>
      <c r="Q395" s="132">
        <v>9</v>
      </c>
      <c r="R395" s="132" t="s">
        <v>947</v>
      </c>
      <c r="S395" s="132">
        <v>1000324</v>
      </c>
      <c r="T395" s="132" t="s">
        <v>825</v>
      </c>
      <c r="U395" s="132">
        <v>119</v>
      </c>
      <c r="V395" s="132">
        <v>149.9</v>
      </c>
      <c r="W395" s="132" t="s">
        <v>1107</v>
      </c>
      <c r="X395" s="132">
        <v>1</v>
      </c>
    </row>
    <row r="396" spans="1:24">
      <c r="A396" s="132">
        <v>395</v>
      </c>
      <c r="B396" s="132">
        <v>40000000721</v>
      </c>
      <c r="C396" s="132">
        <v>62023000000</v>
      </c>
      <c r="D396" s="132" t="s">
        <v>564</v>
      </c>
      <c r="E396" s="132" t="s">
        <v>3650</v>
      </c>
      <c r="F396" s="132">
        <v>14</v>
      </c>
      <c r="G396" s="132" t="s">
        <v>3848</v>
      </c>
      <c r="H396" s="132">
        <v>2</v>
      </c>
      <c r="I396" s="132">
        <v>1.1819999999999999</v>
      </c>
      <c r="J396" s="132">
        <v>1</v>
      </c>
      <c r="K396" s="132">
        <v>1.1819999999999999</v>
      </c>
      <c r="L396" s="132" t="s">
        <v>148</v>
      </c>
      <c r="M396" s="132">
        <v>540</v>
      </c>
      <c r="N396" s="132" t="s">
        <v>3915</v>
      </c>
      <c r="O396" s="132">
        <v>7497</v>
      </c>
      <c r="P396" s="132" t="s">
        <v>439</v>
      </c>
      <c r="Q396" s="132">
        <v>9</v>
      </c>
      <c r="R396" s="132" t="s">
        <v>947</v>
      </c>
      <c r="S396" s="132">
        <v>1000324</v>
      </c>
      <c r="T396" s="132" t="s">
        <v>821</v>
      </c>
      <c r="U396" s="132">
        <v>3</v>
      </c>
      <c r="V396" s="132">
        <v>149.9</v>
      </c>
      <c r="W396" s="132" t="s">
        <v>1107</v>
      </c>
      <c r="X396" s="132">
        <v>1</v>
      </c>
    </row>
    <row r="397" spans="1:24">
      <c r="A397" s="132">
        <v>396</v>
      </c>
      <c r="B397" s="132">
        <v>40000000720</v>
      </c>
      <c r="C397" s="132">
        <v>62014000000</v>
      </c>
      <c r="D397" s="132" t="s">
        <v>536</v>
      </c>
      <c r="E397" s="132" t="s">
        <v>3650</v>
      </c>
      <c r="F397" s="132">
        <v>14</v>
      </c>
      <c r="G397" s="132" t="s">
        <v>3847</v>
      </c>
      <c r="H397" s="132">
        <v>1</v>
      </c>
      <c r="I397" s="132">
        <v>0.7</v>
      </c>
      <c r="J397" s="132">
        <v>1</v>
      </c>
      <c r="K397" s="132">
        <v>0.7</v>
      </c>
      <c r="L397" s="132" t="s">
        <v>148</v>
      </c>
      <c r="M397" s="132">
        <v>540</v>
      </c>
      <c r="N397" s="132" t="s">
        <v>3915</v>
      </c>
      <c r="O397" s="132">
        <v>7497</v>
      </c>
      <c r="P397" s="132" t="s">
        <v>425</v>
      </c>
      <c r="Q397" s="132">
        <v>37</v>
      </c>
      <c r="R397" s="132" t="s">
        <v>947</v>
      </c>
      <c r="S397" s="132">
        <v>1000324</v>
      </c>
      <c r="T397" s="132" t="s">
        <v>825</v>
      </c>
      <c r="U397" s="132">
        <v>119</v>
      </c>
      <c r="V397" s="132">
        <v>99.9</v>
      </c>
      <c r="W397" s="132" t="s">
        <v>1109</v>
      </c>
      <c r="X397" s="132">
        <v>9</v>
      </c>
    </row>
    <row r="398" spans="1:24">
      <c r="A398" s="132">
        <v>397</v>
      </c>
      <c r="B398" s="132">
        <v>40000000719</v>
      </c>
      <c r="C398" s="132">
        <v>62014000000</v>
      </c>
      <c r="D398" s="132" t="s">
        <v>536</v>
      </c>
      <c r="E398" s="132" t="s">
        <v>3650</v>
      </c>
      <c r="F398" s="132">
        <v>14</v>
      </c>
      <c r="G398" s="132" t="s">
        <v>3847</v>
      </c>
      <c r="H398" s="132">
        <v>1</v>
      </c>
      <c r="I398" s="132">
        <v>0.75</v>
      </c>
      <c r="J398" s="132">
        <v>1</v>
      </c>
      <c r="K398" s="132">
        <v>0.75</v>
      </c>
      <c r="L398" s="132" t="s">
        <v>148</v>
      </c>
      <c r="M398" s="132">
        <v>540</v>
      </c>
      <c r="N398" s="132" t="s">
        <v>3915</v>
      </c>
      <c r="O398" s="132">
        <v>7497</v>
      </c>
      <c r="P398" s="132" t="s">
        <v>425</v>
      </c>
      <c r="Q398" s="132">
        <v>37</v>
      </c>
      <c r="R398" s="132" t="s">
        <v>947</v>
      </c>
      <c r="S398" s="132">
        <v>1000324</v>
      </c>
      <c r="T398" s="132" t="s">
        <v>821</v>
      </c>
      <c r="U398" s="132">
        <v>3</v>
      </c>
      <c r="V398" s="132">
        <v>99.9</v>
      </c>
      <c r="W398" s="132" t="s">
        <v>1109</v>
      </c>
      <c r="X398" s="132">
        <v>9</v>
      </c>
    </row>
    <row r="399" spans="1:24">
      <c r="A399" s="132">
        <v>398</v>
      </c>
      <c r="B399" s="132">
        <v>40000000718</v>
      </c>
      <c r="C399" s="132">
        <v>62014000000</v>
      </c>
      <c r="D399" s="132" t="s">
        <v>536</v>
      </c>
      <c r="E399" s="132" t="s">
        <v>3650</v>
      </c>
      <c r="F399" s="132">
        <v>14</v>
      </c>
      <c r="G399" s="132" t="s">
        <v>3847</v>
      </c>
      <c r="H399" s="132">
        <v>1</v>
      </c>
      <c r="I399" s="132">
        <v>0.98399999999999999</v>
      </c>
      <c r="J399" s="132">
        <v>1</v>
      </c>
      <c r="K399" s="132">
        <v>0.98399999999999999</v>
      </c>
      <c r="L399" s="132" t="s">
        <v>148</v>
      </c>
      <c r="M399" s="132">
        <v>540</v>
      </c>
      <c r="N399" s="132" t="s">
        <v>3915</v>
      </c>
      <c r="O399" s="132">
        <v>7497</v>
      </c>
      <c r="P399" s="132" t="s">
        <v>425</v>
      </c>
      <c r="Q399" s="132">
        <v>37</v>
      </c>
      <c r="R399" s="132" t="s">
        <v>947</v>
      </c>
      <c r="S399" s="132">
        <v>1000324</v>
      </c>
      <c r="T399" s="132" t="s">
        <v>825</v>
      </c>
      <c r="U399" s="132">
        <v>119</v>
      </c>
      <c r="V399" s="132">
        <v>169.9</v>
      </c>
      <c r="W399" s="132" t="s">
        <v>1050</v>
      </c>
      <c r="X399" s="132">
        <v>20</v>
      </c>
    </row>
    <row r="400" spans="1:24">
      <c r="A400" s="132">
        <v>399</v>
      </c>
      <c r="B400" s="132">
        <v>40000000717</v>
      </c>
      <c r="C400" s="132">
        <v>62014000000</v>
      </c>
      <c r="D400" s="132" t="s">
        <v>536</v>
      </c>
      <c r="E400" s="132" t="s">
        <v>3650</v>
      </c>
      <c r="F400" s="132">
        <v>14</v>
      </c>
      <c r="G400" s="132" t="s">
        <v>3847</v>
      </c>
      <c r="H400" s="132">
        <v>1</v>
      </c>
      <c r="I400" s="132">
        <v>1.0820000000000001</v>
      </c>
      <c r="J400" s="132">
        <v>1</v>
      </c>
      <c r="K400" s="132">
        <v>1.0820000000000001</v>
      </c>
      <c r="L400" s="132" t="s">
        <v>148</v>
      </c>
      <c r="M400" s="132">
        <v>540</v>
      </c>
      <c r="N400" s="132" t="s">
        <v>3915</v>
      </c>
      <c r="O400" s="132">
        <v>7497</v>
      </c>
      <c r="P400" s="132" t="s">
        <v>425</v>
      </c>
      <c r="Q400" s="132">
        <v>37</v>
      </c>
      <c r="R400" s="132" t="s">
        <v>947</v>
      </c>
      <c r="S400" s="132">
        <v>1000324</v>
      </c>
      <c r="T400" s="132" t="s">
        <v>821</v>
      </c>
      <c r="U400" s="132">
        <v>3</v>
      </c>
      <c r="V400" s="132">
        <v>1</v>
      </c>
      <c r="W400" s="132" t="s">
        <v>1050</v>
      </c>
      <c r="X400" s="132">
        <v>20</v>
      </c>
    </row>
    <row r="401" spans="1:24">
      <c r="A401" s="132">
        <v>400</v>
      </c>
      <c r="B401" s="132">
        <v>40000000716</v>
      </c>
      <c r="C401" s="132">
        <v>62014000000</v>
      </c>
      <c r="D401" s="132" t="s">
        <v>536</v>
      </c>
      <c r="E401" s="132" t="s">
        <v>3650</v>
      </c>
      <c r="F401" s="132">
        <v>14</v>
      </c>
      <c r="G401" s="132" t="s">
        <v>3847</v>
      </c>
      <c r="H401" s="132">
        <v>1</v>
      </c>
      <c r="I401" s="132">
        <v>1.028</v>
      </c>
      <c r="J401" s="132">
        <v>1</v>
      </c>
      <c r="K401" s="132">
        <v>1.028</v>
      </c>
      <c r="L401" s="132" t="s">
        <v>148</v>
      </c>
      <c r="M401" s="132">
        <v>540</v>
      </c>
      <c r="N401" s="132" t="s">
        <v>3915</v>
      </c>
      <c r="O401" s="132">
        <v>7497</v>
      </c>
      <c r="P401" s="132" t="s">
        <v>425</v>
      </c>
      <c r="Q401" s="132">
        <v>37</v>
      </c>
      <c r="R401" s="132" t="s">
        <v>947</v>
      </c>
      <c r="S401" s="132">
        <v>1000324</v>
      </c>
      <c r="T401" s="132" t="s">
        <v>821</v>
      </c>
      <c r="U401" s="132">
        <v>3</v>
      </c>
      <c r="V401" s="132">
        <v>1</v>
      </c>
      <c r="W401" s="132" t="s">
        <v>1050</v>
      </c>
      <c r="X401" s="132">
        <v>20</v>
      </c>
    </row>
    <row r="402" spans="1:24">
      <c r="A402" s="132">
        <v>401</v>
      </c>
      <c r="B402" s="132">
        <v>40000000715</v>
      </c>
      <c r="C402" s="132">
        <v>62014000000</v>
      </c>
      <c r="D402" s="132" t="s">
        <v>536</v>
      </c>
      <c r="E402" s="132" t="s">
        <v>3650</v>
      </c>
      <c r="F402" s="132">
        <v>14</v>
      </c>
      <c r="G402" s="132" t="s">
        <v>3847</v>
      </c>
      <c r="H402" s="132">
        <v>1</v>
      </c>
      <c r="I402" s="132">
        <v>1.048</v>
      </c>
      <c r="J402" s="132">
        <v>1</v>
      </c>
      <c r="K402" s="132">
        <v>1.048</v>
      </c>
      <c r="L402" s="132" t="s">
        <v>148</v>
      </c>
      <c r="M402" s="132">
        <v>540</v>
      </c>
      <c r="N402" s="132" t="s">
        <v>3915</v>
      </c>
      <c r="O402" s="132">
        <v>7497</v>
      </c>
      <c r="P402" s="132" t="s">
        <v>425</v>
      </c>
      <c r="Q402" s="132">
        <v>37</v>
      </c>
      <c r="R402" s="132" t="s">
        <v>947</v>
      </c>
      <c r="S402" s="132">
        <v>1000324</v>
      </c>
      <c r="T402" s="132" t="s">
        <v>948</v>
      </c>
      <c r="U402" s="132">
        <v>327</v>
      </c>
      <c r="V402" s="132">
        <v>169.9</v>
      </c>
      <c r="W402" s="132" t="s">
        <v>1050</v>
      </c>
      <c r="X402" s="132">
        <v>20</v>
      </c>
    </row>
    <row r="403" spans="1:24">
      <c r="A403" s="132">
        <v>402</v>
      </c>
      <c r="B403" s="132">
        <v>40000000714</v>
      </c>
      <c r="C403" s="132">
        <v>62014000000</v>
      </c>
      <c r="D403" s="132" t="s">
        <v>536</v>
      </c>
      <c r="E403" s="132" t="s">
        <v>3650</v>
      </c>
      <c r="F403" s="132">
        <v>14</v>
      </c>
      <c r="G403" s="132" t="s">
        <v>3847</v>
      </c>
      <c r="H403" s="132">
        <v>1</v>
      </c>
      <c r="I403" s="132">
        <v>0.78400000000000003</v>
      </c>
      <c r="J403" s="132">
        <v>1</v>
      </c>
      <c r="K403" s="132">
        <v>0.78400000000000003</v>
      </c>
      <c r="L403" s="132" t="s">
        <v>148</v>
      </c>
      <c r="M403" s="132">
        <v>540</v>
      </c>
      <c r="N403" s="132" t="s">
        <v>3915</v>
      </c>
      <c r="O403" s="132">
        <v>7497</v>
      </c>
      <c r="P403" s="132" t="s">
        <v>425</v>
      </c>
      <c r="Q403" s="132">
        <v>37</v>
      </c>
      <c r="R403" s="132" t="s">
        <v>947</v>
      </c>
      <c r="S403" s="132">
        <v>1000324</v>
      </c>
      <c r="T403" s="132" t="s">
        <v>948</v>
      </c>
      <c r="U403" s="132">
        <v>327</v>
      </c>
      <c r="V403" s="132">
        <v>99.9</v>
      </c>
      <c r="W403" s="132" t="s">
        <v>1109</v>
      </c>
      <c r="X403" s="132">
        <v>9</v>
      </c>
    </row>
    <row r="404" spans="1:24">
      <c r="A404" s="132">
        <v>403</v>
      </c>
      <c r="B404" s="132">
        <v>40000000713</v>
      </c>
      <c r="C404" s="132">
        <v>62023000000</v>
      </c>
      <c r="D404" s="132" t="s">
        <v>564</v>
      </c>
      <c r="E404" s="132" t="s">
        <v>3650</v>
      </c>
      <c r="F404" s="132">
        <v>14</v>
      </c>
      <c r="G404" s="132" t="s">
        <v>3848</v>
      </c>
      <c r="H404" s="132">
        <v>2</v>
      </c>
      <c r="I404" s="132">
        <v>1.244</v>
      </c>
      <c r="J404" s="132">
        <v>1</v>
      </c>
      <c r="K404" s="132">
        <v>1.244</v>
      </c>
      <c r="L404" s="132" t="s">
        <v>148</v>
      </c>
      <c r="M404" s="132">
        <v>540</v>
      </c>
      <c r="N404" s="132" t="s">
        <v>3915</v>
      </c>
      <c r="O404" s="132">
        <v>7497</v>
      </c>
      <c r="P404" s="132" t="s">
        <v>439</v>
      </c>
      <c r="Q404" s="132">
        <v>9</v>
      </c>
      <c r="R404" s="132" t="s">
        <v>947</v>
      </c>
      <c r="S404" s="132">
        <v>1000324</v>
      </c>
      <c r="T404" s="132" t="s">
        <v>828</v>
      </c>
      <c r="U404" s="132">
        <v>124</v>
      </c>
      <c r="V404" s="132">
        <v>149.9</v>
      </c>
      <c r="W404" s="132" t="s">
        <v>1107</v>
      </c>
      <c r="X404" s="132">
        <v>1</v>
      </c>
    </row>
    <row r="405" spans="1:24">
      <c r="A405" s="132">
        <v>404</v>
      </c>
      <c r="B405" s="132">
        <v>40000000712</v>
      </c>
      <c r="C405" s="132">
        <v>61101130000</v>
      </c>
      <c r="D405" s="132" t="s">
        <v>967</v>
      </c>
      <c r="E405" s="132" t="s">
        <v>3688</v>
      </c>
      <c r="F405" s="132">
        <v>83</v>
      </c>
      <c r="G405" s="132" t="s">
        <v>3847</v>
      </c>
      <c r="H405" s="132">
        <v>1</v>
      </c>
      <c r="I405" s="132">
        <v>0.42399999999999999</v>
      </c>
      <c r="J405" s="132">
        <v>1</v>
      </c>
      <c r="K405" s="132">
        <v>0.42399999999999999</v>
      </c>
      <c r="L405" s="132" t="s">
        <v>148</v>
      </c>
      <c r="M405" s="132">
        <v>540</v>
      </c>
      <c r="N405" s="132" t="s">
        <v>2872</v>
      </c>
      <c r="O405" s="132">
        <v>2185</v>
      </c>
      <c r="P405" s="132" t="s">
        <v>4426</v>
      </c>
      <c r="Q405" s="132" t="s">
        <v>4352</v>
      </c>
      <c r="R405" s="132" t="s">
        <v>947</v>
      </c>
      <c r="S405" s="132">
        <v>1000324</v>
      </c>
      <c r="T405" s="132" t="s">
        <v>828</v>
      </c>
      <c r="U405" s="132">
        <v>124</v>
      </c>
      <c r="V405" s="132">
        <v>69.900000000000006</v>
      </c>
      <c r="W405" s="132" t="s">
        <v>1107</v>
      </c>
      <c r="X405" s="132">
        <v>1</v>
      </c>
    </row>
    <row r="406" spans="1:24">
      <c r="A406" s="132">
        <v>405</v>
      </c>
      <c r="B406" s="132">
        <v>40000000711</v>
      </c>
      <c r="C406" s="132">
        <v>61101130000</v>
      </c>
      <c r="D406" s="132" t="s">
        <v>967</v>
      </c>
      <c r="E406" s="132" t="s">
        <v>3688</v>
      </c>
      <c r="F406" s="132">
        <v>83</v>
      </c>
      <c r="G406" s="132" t="s">
        <v>3847</v>
      </c>
      <c r="H406" s="132">
        <v>1</v>
      </c>
      <c r="I406" s="132">
        <v>0.41799999999999998</v>
      </c>
      <c r="J406" s="132">
        <v>1</v>
      </c>
      <c r="K406" s="132">
        <v>0.41799999999999998</v>
      </c>
      <c r="L406" s="132" t="s">
        <v>148</v>
      </c>
      <c r="M406" s="132">
        <v>540</v>
      </c>
      <c r="N406" s="132" t="s">
        <v>2872</v>
      </c>
      <c r="O406" s="132">
        <v>2185</v>
      </c>
      <c r="P406" s="132" t="s">
        <v>4426</v>
      </c>
      <c r="Q406" s="132" t="s">
        <v>4352</v>
      </c>
      <c r="R406" s="132" t="s">
        <v>947</v>
      </c>
      <c r="S406" s="132">
        <v>1000324</v>
      </c>
      <c r="T406" s="132" t="s">
        <v>821</v>
      </c>
      <c r="U406" s="132">
        <v>3</v>
      </c>
      <c r="V406" s="132">
        <v>1</v>
      </c>
      <c r="W406" s="132" t="s">
        <v>1107</v>
      </c>
      <c r="X406" s="132">
        <v>1</v>
      </c>
    </row>
    <row r="407" spans="1:24">
      <c r="A407" s="132">
        <v>406</v>
      </c>
      <c r="B407" s="132">
        <v>40000000710</v>
      </c>
      <c r="C407" s="132">
        <v>61101130000</v>
      </c>
      <c r="D407" s="132" t="s">
        <v>967</v>
      </c>
      <c r="E407" s="132" t="s">
        <v>3688</v>
      </c>
      <c r="F407" s="132">
        <v>83</v>
      </c>
      <c r="G407" s="132" t="s">
        <v>3847</v>
      </c>
      <c r="H407" s="132">
        <v>1</v>
      </c>
      <c r="I407" s="132">
        <v>0.38800000000000001</v>
      </c>
      <c r="J407" s="132">
        <v>1</v>
      </c>
      <c r="K407" s="132">
        <v>0.38800000000000001</v>
      </c>
      <c r="L407" s="132" t="s">
        <v>148</v>
      </c>
      <c r="M407" s="132">
        <v>540</v>
      </c>
      <c r="N407" s="132" t="s">
        <v>2872</v>
      </c>
      <c r="O407" s="132">
        <v>2185</v>
      </c>
      <c r="P407" s="132" t="s">
        <v>4426</v>
      </c>
      <c r="Q407" s="132" t="s">
        <v>4352</v>
      </c>
      <c r="R407" s="132" t="s">
        <v>947</v>
      </c>
      <c r="S407" s="132">
        <v>1000324</v>
      </c>
      <c r="T407" s="132" t="s">
        <v>825</v>
      </c>
      <c r="U407" s="132">
        <v>119</v>
      </c>
      <c r="V407" s="132">
        <v>69.900000000000006</v>
      </c>
      <c r="W407" s="132" t="s">
        <v>1107</v>
      </c>
      <c r="X407" s="132">
        <v>1</v>
      </c>
    </row>
    <row r="408" spans="1:24">
      <c r="A408" s="132">
        <v>407</v>
      </c>
      <c r="B408" s="132">
        <v>40000000709</v>
      </c>
      <c r="C408" s="132">
        <v>61101130000</v>
      </c>
      <c r="D408" s="132" t="s">
        <v>967</v>
      </c>
      <c r="E408" s="132" t="s">
        <v>3688</v>
      </c>
      <c r="F408" s="132">
        <v>83</v>
      </c>
      <c r="G408" s="132" t="s">
        <v>3847</v>
      </c>
      <c r="H408" s="132">
        <v>1</v>
      </c>
      <c r="I408" s="132">
        <v>0.41199999999999998</v>
      </c>
      <c r="J408" s="132">
        <v>1</v>
      </c>
      <c r="K408" s="132">
        <v>0.41199999999999998</v>
      </c>
      <c r="L408" s="132" t="s">
        <v>148</v>
      </c>
      <c r="M408" s="132">
        <v>540</v>
      </c>
      <c r="N408" s="132" t="s">
        <v>2872</v>
      </c>
      <c r="O408" s="132">
        <v>2185</v>
      </c>
      <c r="P408" s="132" t="s">
        <v>4426</v>
      </c>
      <c r="Q408" s="132" t="s">
        <v>4352</v>
      </c>
      <c r="R408" s="132" t="s">
        <v>947</v>
      </c>
      <c r="S408" s="132">
        <v>1000324</v>
      </c>
      <c r="T408" s="132" t="s">
        <v>821</v>
      </c>
      <c r="U408" s="132">
        <v>3</v>
      </c>
      <c r="V408" s="132">
        <v>69.900000000000006</v>
      </c>
      <c r="W408" s="132" t="s">
        <v>1107</v>
      </c>
      <c r="X408" s="132">
        <v>1</v>
      </c>
    </row>
    <row r="409" spans="1:24">
      <c r="A409" s="132">
        <v>408</v>
      </c>
      <c r="B409" s="132">
        <v>40000000708</v>
      </c>
      <c r="C409" s="132">
        <v>61109090000</v>
      </c>
      <c r="D409" s="132" t="s">
        <v>953</v>
      </c>
      <c r="E409" s="132" t="s">
        <v>459</v>
      </c>
      <c r="F409" s="132">
        <v>88</v>
      </c>
      <c r="G409" s="132" t="s">
        <v>3847</v>
      </c>
      <c r="H409" s="132">
        <v>1</v>
      </c>
      <c r="I409" s="132">
        <v>0.63800000000000001</v>
      </c>
      <c r="J409" s="132">
        <v>1</v>
      </c>
      <c r="K409" s="132">
        <v>0.63800000000000001</v>
      </c>
      <c r="L409" s="132" t="s">
        <v>148</v>
      </c>
      <c r="M409" s="132">
        <v>540</v>
      </c>
      <c r="N409" s="132" t="s">
        <v>468</v>
      </c>
      <c r="O409" s="132">
        <v>1760</v>
      </c>
      <c r="P409" s="132" t="s">
        <v>431</v>
      </c>
      <c r="Q409" s="132">
        <v>53</v>
      </c>
      <c r="R409" s="132" t="s">
        <v>947</v>
      </c>
      <c r="S409" s="132">
        <v>1000324</v>
      </c>
      <c r="T409" s="132" t="s">
        <v>810</v>
      </c>
      <c r="U409" s="132">
        <v>122</v>
      </c>
      <c r="V409" s="132">
        <v>94.9</v>
      </c>
      <c r="W409" s="132" t="s">
        <v>1107</v>
      </c>
      <c r="X409" s="132">
        <v>1</v>
      </c>
    </row>
    <row r="410" spans="1:24">
      <c r="A410" s="132">
        <v>409</v>
      </c>
      <c r="B410" s="132">
        <v>40000000707</v>
      </c>
      <c r="C410" s="132">
        <v>61109090000</v>
      </c>
      <c r="D410" s="132" t="s">
        <v>953</v>
      </c>
      <c r="E410" s="132" t="s">
        <v>459</v>
      </c>
      <c r="F410" s="132">
        <v>88</v>
      </c>
      <c r="G410" s="132" t="s">
        <v>3847</v>
      </c>
      <c r="H410" s="132">
        <v>1</v>
      </c>
      <c r="I410" s="132">
        <v>0.63600000000000001</v>
      </c>
      <c r="J410" s="132">
        <v>1</v>
      </c>
      <c r="K410" s="132">
        <v>0.63600000000000001</v>
      </c>
      <c r="L410" s="132" t="s">
        <v>148</v>
      </c>
      <c r="M410" s="132">
        <v>540</v>
      </c>
      <c r="N410" s="132" t="s">
        <v>468</v>
      </c>
      <c r="O410" s="132">
        <v>1760</v>
      </c>
      <c r="P410" s="132" t="s">
        <v>431</v>
      </c>
      <c r="Q410" s="132">
        <v>53</v>
      </c>
      <c r="R410" s="132" t="s">
        <v>947</v>
      </c>
      <c r="S410" s="132">
        <v>1000324</v>
      </c>
      <c r="T410" s="132" t="s">
        <v>825</v>
      </c>
      <c r="U410" s="132">
        <v>119</v>
      </c>
      <c r="V410" s="132">
        <v>94.9</v>
      </c>
      <c r="W410" s="132" t="s">
        <v>1038</v>
      </c>
      <c r="X410" s="132">
        <v>5</v>
      </c>
    </row>
    <row r="411" spans="1:24">
      <c r="A411" s="132">
        <v>410</v>
      </c>
      <c r="B411" s="132">
        <v>40000000706</v>
      </c>
      <c r="C411" s="132">
        <v>61109090000</v>
      </c>
      <c r="D411" s="132" t="s">
        <v>953</v>
      </c>
      <c r="E411" s="132" t="s">
        <v>459</v>
      </c>
      <c r="F411" s="132">
        <v>88</v>
      </c>
      <c r="G411" s="132" t="s">
        <v>3847</v>
      </c>
      <c r="H411" s="132">
        <v>1</v>
      </c>
      <c r="I411" s="132">
        <v>0.66</v>
      </c>
      <c r="J411" s="132">
        <v>1</v>
      </c>
      <c r="K411" s="132">
        <v>0.66</v>
      </c>
      <c r="L411" s="132" t="s">
        <v>148</v>
      </c>
      <c r="M411" s="132">
        <v>540</v>
      </c>
      <c r="N411" s="132" t="s">
        <v>468</v>
      </c>
      <c r="O411" s="132">
        <v>1760</v>
      </c>
      <c r="P411" s="132" t="s">
        <v>431</v>
      </c>
      <c r="Q411" s="132">
        <v>53</v>
      </c>
      <c r="R411" s="132" t="s">
        <v>947</v>
      </c>
      <c r="S411" s="132">
        <v>1000324</v>
      </c>
      <c r="T411" s="132" t="s">
        <v>825</v>
      </c>
      <c r="U411" s="132">
        <v>119</v>
      </c>
      <c r="V411" s="132">
        <v>94.9</v>
      </c>
      <c r="W411" s="132" t="s">
        <v>1038</v>
      </c>
      <c r="X411" s="132">
        <v>5</v>
      </c>
    </row>
    <row r="412" spans="1:24">
      <c r="A412" s="132">
        <v>411</v>
      </c>
      <c r="B412" s="132">
        <v>40000000705</v>
      </c>
      <c r="C412" s="132">
        <v>61109090000</v>
      </c>
      <c r="D412" s="132" t="s">
        <v>953</v>
      </c>
      <c r="E412" s="132" t="s">
        <v>459</v>
      </c>
      <c r="F412" s="132">
        <v>88</v>
      </c>
      <c r="G412" s="132" t="s">
        <v>3847</v>
      </c>
      <c r="H412" s="132">
        <v>1</v>
      </c>
      <c r="I412" s="132">
        <v>0.70799999999999996</v>
      </c>
      <c r="J412" s="132">
        <v>1</v>
      </c>
      <c r="K412" s="132">
        <v>0.70799999999999996</v>
      </c>
      <c r="L412" s="132" t="s">
        <v>148</v>
      </c>
      <c r="M412" s="132">
        <v>540</v>
      </c>
      <c r="N412" s="132" t="s">
        <v>468</v>
      </c>
      <c r="O412" s="132">
        <v>1760</v>
      </c>
      <c r="P412" s="132" t="s">
        <v>431</v>
      </c>
      <c r="Q412" s="132">
        <v>53</v>
      </c>
      <c r="R412" s="132" t="s">
        <v>947</v>
      </c>
      <c r="S412" s="132">
        <v>1000324</v>
      </c>
      <c r="T412" s="132" t="s">
        <v>821</v>
      </c>
      <c r="U412" s="132">
        <v>3</v>
      </c>
      <c r="V412" s="132">
        <v>94.9</v>
      </c>
      <c r="W412" s="132" t="s">
        <v>1038</v>
      </c>
      <c r="X412" s="132">
        <v>5</v>
      </c>
    </row>
    <row r="413" spans="1:24">
      <c r="A413" s="132">
        <v>412</v>
      </c>
      <c r="B413" s="132">
        <v>40000000704</v>
      </c>
      <c r="C413" s="132">
        <v>61109090000</v>
      </c>
      <c r="D413" s="132" t="s">
        <v>953</v>
      </c>
      <c r="E413" s="132" t="s">
        <v>459</v>
      </c>
      <c r="F413" s="132">
        <v>88</v>
      </c>
      <c r="G413" s="132" t="s">
        <v>3847</v>
      </c>
      <c r="H413" s="132">
        <v>1</v>
      </c>
      <c r="I413" s="132">
        <v>0.79200000000000004</v>
      </c>
      <c r="J413" s="132">
        <v>1</v>
      </c>
      <c r="K413" s="132">
        <v>0.79200000000000004</v>
      </c>
      <c r="L413" s="132" t="s">
        <v>148</v>
      </c>
      <c r="M413" s="132">
        <v>540</v>
      </c>
      <c r="N413" s="132" t="s">
        <v>468</v>
      </c>
      <c r="O413" s="132">
        <v>1760</v>
      </c>
      <c r="P413" s="132" t="s">
        <v>431</v>
      </c>
      <c r="Q413" s="132">
        <v>53</v>
      </c>
      <c r="R413" s="132" t="s">
        <v>947</v>
      </c>
      <c r="S413" s="132">
        <v>1000324</v>
      </c>
      <c r="T413" s="132" t="s">
        <v>948</v>
      </c>
      <c r="U413" s="132">
        <v>327</v>
      </c>
      <c r="V413" s="132">
        <v>94.9</v>
      </c>
      <c r="W413" s="132" t="s">
        <v>1038</v>
      </c>
      <c r="X413" s="132">
        <v>5</v>
      </c>
    </row>
    <row r="414" spans="1:24">
      <c r="A414" s="132">
        <v>413</v>
      </c>
      <c r="B414" s="132">
        <v>40000000703</v>
      </c>
      <c r="C414" s="132">
        <v>61102091000</v>
      </c>
      <c r="D414" s="132" t="s">
        <v>566</v>
      </c>
      <c r="E414" s="132" t="s">
        <v>3688</v>
      </c>
      <c r="F414" s="132">
        <v>83</v>
      </c>
      <c r="G414" s="132" t="s">
        <v>3847</v>
      </c>
      <c r="H414" s="132">
        <v>1</v>
      </c>
      <c r="I414" s="132">
        <v>0.39800000000000002</v>
      </c>
      <c r="J414" s="132">
        <v>1</v>
      </c>
      <c r="K414" s="132">
        <v>0.39800000000000002</v>
      </c>
      <c r="L414" s="132" t="s">
        <v>148</v>
      </c>
      <c r="M414" s="132">
        <v>540</v>
      </c>
      <c r="N414" s="132" t="s">
        <v>468</v>
      </c>
      <c r="O414" s="132">
        <v>1760</v>
      </c>
      <c r="P414" s="132" t="s">
        <v>439</v>
      </c>
      <c r="Q414" s="132">
        <v>9</v>
      </c>
      <c r="R414" s="132" t="s">
        <v>947</v>
      </c>
      <c r="S414" s="132">
        <v>1000324</v>
      </c>
      <c r="T414" s="132" t="s">
        <v>828</v>
      </c>
      <c r="U414" s="132">
        <v>124</v>
      </c>
      <c r="V414" s="132">
        <v>1</v>
      </c>
      <c r="W414" s="132" t="s">
        <v>3916</v>
      </c>
      <c r="X414" s="132">
        <v>10</v>
      </c>
    </row>
    <row r="415" spans="1:24">
      <c r="A415" s="132">
        <v>414</v>
      </c>
      <c r="B415" s="132">
        <v>40000000702</v>
      </c>
      <c r="C415" s="132">
        <v>61101130000</v>
      </c>
      <c r="D415" s="132" t="s">
        <v>567</v>
      </c>
      <c r="E415" s="132" t="s">
        <v>459</v>
      </c>
      <c r="F415" s="132">
        <v>88</v>
      </c>
      <c r="G415" s="132" t="s">
        <v>3847</v>
      </c>
      <c r="H415" s="132">
        <v>1</v>
      </c>
      <c r="I415" s="132">
        <v>0.20200000000000001</v>
      </c>
      <c r="J415" s="132">
        <v>1</v>
      </c>
      <c r="K415" s="132">
        <v>0.20200000000000001</v>
      </c>
      <c r="L415" s="132" t="s">
        <v>148</v>
      </c>
      <c r="M415" s="132">
        <v>540</v>
      </c>
      <c r="N415" s="132" t="s">
        <v>468</v>
      </c>
      <c r="O415" s="132">
        <v>1760</v>
      </c>
      <c r="P415" s="132" t="s">
        <v>3855</v>
      </c>
      <c r="Q415" s="132">
        <v>11</v>
      </c>
      <c r="R415" s="132" t="s">
        <v>947</v>
      </c>
      <c r="S415" s="132">
        <v>1000324</v>
      </c>
      <c r="T415" s="132" t="s">
        <v>810</v>
      </c>
      <c r="U415" s="132">
        <v>122</v>
      </c>
      <c r="V415" s="132">
        <v>1</v>
      </c>
      <c r="W415" s="132" t="s">
        <v>1048</v>
      </c>
      <c r="X415" s="132">
        <v>4</v>
      </c>
    </row>
    <row r="416" spans="1:24">
      <c r="A416" s="132">
        <v>415</v>
      </c>
      <c r="B416" s="132">
        <v>40000000701</v>
      </c>
      <c r="C416" s="132">
        <v>61101130000</v>
      </c>
      <c r="D416" s="132" t="s">
        <v>567</v>
      </c>
      <c r="E416" s="132" t="s">
        <v>459</v>
      </c>
      <c r="F416" s="132">
        <v>88</v>
      </c>
      <c r="G416" s="132" t="s">
        <v>3847</v>
      </c>
      <c r="H416" s="132">
        <v>1</v>
      </c>
      <c r="I416" s="132">
        <v>0.20399999999999999</v>
      </c>
      <c r="J416" s="132">
        <v>1</v>
      </c>
      <c r="K416" s="132">
        <v>0.20399999999999999</v>
      </c>
      <c r="L416" s="132" t="s">
        <v>148</v>
      </c>
      <c r="M416" s="132">
        <v>540</v>
      </c>
      <c r="N416" s="132" t="s">
        <v>468</v>
      </c>
      <c r="O416" s="132">
        <v>1760</v>
      </c>
      <c r="P416" s="132" t="s">
        <v>3855</v>
      </c>
      <c r="Q416" s="132">
        <v>11</v>
      </c>
      <c r="R416" s="132" t="s">
        <v>947</v>
      </c>
      <c r="S416" s="132">
        <v>1000324</v>
      </c>
      <c r="T416" s="132" t="s">
        <v>810</v>
      </c>
      <c r="U416" s="132">
        <v>122</v>
      </c>
      <c r="V416" s="132">
        <v>1</v>
      </c>
      <c r="W416" s="132" t="s">
        <v>1048</v>
      </c>
      <c r="X416" s="132">
        <v>4</v>
      </c>
    </row>
    <row r="417" spans="1:24">
      <c r="A417" s="132">
        <v>416</v>
      </c>
      <c r="B417" s="132">
        <v>40000000700</v>
      </c>
      <c r="C417" s="132">
        <v>61102091000</v>
      </c>
      <c r="D417" s="132" t="s">
        <v>488</v>
      </c>
      <c r="E417" s="132" t="s">
        <v>459</v>
      </c>
      <c r="F417" s="132">
        <v>88</v>
      </c>
      <c r="G417" s="132" t="s">
        <v>3847</v>
      </c>
      <c r="H417" s="132">
        <v>1</v>
      </c>
      <c r="I417" s="132">
        <v>0.33800000000000002</v>
      </c>
      <c r="J417" s="132">
        <v>1</v>
      </c>
      <c r="K417" s="132">
        <v>0.33800000000000002</v>
      </c>
      <c r="L417" s="132" t="s">
        <v>148</v>
      </c>
      <c r="M417" s="132">
        <v>540</v>
      </c>
      <c r="N417" s="132" t="s">
        <v>3915</v>
      </c>
      <c r="O417" s="132">
        <v>7497</v>
      </c>
      <c r="P417" s="132" t="s">
        <v>439</v>
      </c>
      <c r="Q417" s="132">
        <v>9</v>
      </c>
      <c r="R417" s="132" t="s">
        <v>947</v>
      </c>
      <c r="S417" s="132">
        <v>1000324</v>
      </c>
      <c r="T417" s="132" t="s">
        <v>810</v>
      </c>
      <c r="U417" s="132">
        <v>122</v>
      </c>
      <c r="V417" s="132">
        <v>64.900000000000006</v>
      </c>
      <c r="W417" s="132" t="s">
        <v>1073</v>
      </c>
      <c r="X417" s="132">
        <v>8</v>
      </c>
    </row>
    <row r="418" spans="1:24">
      <c r="A418" s="132">
        <v>417</v>
      </c>
      <c r="B418" s="132">
        <v>40000000699</v>
      </c>
      <c r="C418" s="132">
        <v>61101130000</v>
      </c>
      <c r="D418" s="132" t="s">
        <v>579</v>
      </c>
      <c r="E418" s="132" t="s">
        <v>3688</v>
      </c>
      <c r="F418" s="132">
        <v>83</v>
      </c>
      <c r="G418" s="132" t="s">
        <v>3847</v>
      </c>
      <c r="H418" s="132">
        <v>1</v>
      </c>
      <c r="I418" s="132">
        <v>0.41799999999999998</v>
      </c>
      <c r="J418" s="132">
        <v>1</v>
      </c>
      <c r="K418" s="132">
        <v>0.41799999999999998</v>
      </c>
      <c r="L418" s="132" t="s">
        <v>148</v>
      </c>
      <c r="M418" s="132">
        <v>540</v>
      </c>
      <c r="N418" s="132" t="s">
        <v>468</v>
      </c>
      <c r="O418" s="132">
        <v>1760</v>
      </c>
      <c r="P418" s="132" t="s">
        <v>3855</v>
      </c>
      <c r="Q418" s="132">
        <v>11</v>
      </c>
      <c r="R418" s="132" t="s">
        <v>947</v>
      </c>
      <c r="S418" s="132">
        <v>1000324</v>
      </c>
      <c r="T418" s="132" t="s">
        <v>828</v>
      </c>
      <c r="U418" s="132">
        <v>124</v>
      </c>
      <c r="V418" s="132">
        <v>1</v>
      </c>
      <c r="W418" s="132" t="s">
        <v>1073</v>
      </c>
      <c r="X418" s="132">
        <v>8</v>
      </c>
    </row>
    <row r="419" spans="1:24">
      <c r="A419" s="132">
        <v>418</v>
      </c>
      <c r="B419" s="132">
        <v>40000000698</v>
      </c>
      <c r="C419" s="132">
        <v>61101130000</v>
      </c>
      <c r="D419" s="132" t="s">
        <v>567</v>
      </c>
      <c r="E419" s="132" t="s">
        <v>459</v>
      </c>
      <c r="F419" s="132">
        <v>88</v>
      </c>
      <c r="G419" s="132" t="s">
        <v>3847</v>
      </c>
      <c r="H419" s="132">
        <v>1</v>
      </c>
      <c r="I419" s="132">
        <v>0.34799999999999998</v>
      </c>
      <c r="J419" s="132">
        <v>1</v>
      </c>
      <c r="K419" s="132">
        <v>0.34799999999999998</v>
      </c>
      <c r="L419" s="132" t="s">
        <v>148</v>
      </c>
      <c r="M419" s="132">
        <v>540</v>
      </c>
      <c r="N419" s="132" t="s">
        <v>468</v>
      </c>
      <c r="O419" s="132">
        <v>1760</v>
      </c>
      <c r="P419" s="132" t="s">
        <v>3855</v>
      </c>
      <c r="Q419" s="132">
        <v>11</v>
      </c>
      <c r="R419" s="132" t="s">
        <v>947</v>
      </c>
      <c r="S419" s="132">
        <v>1000324</v>
      </c>
      <c r="T419" s="132" t="s">
        <v>825</v>
      </c>
      <c r="U419" s="132">
        <v>119</v>
      </c>
      <c r="V419" s="132">
        <v>1</v>
      </c>
      <c r="W419" s="132" t="s">
        <v>1046</v>
      </c>
      <c r="X419" s="132">
        <v>12</v>
      </c>
    </row>
    <row r="420" spans="1:24">
      <c r="A420" s="132">
        <v>419</v>
      </c>
      <c r="B420" s="132">
        <v>40000000697</v>
      </c>
      <c r="C420" s="132">
        <v>61101130000</v>
      </c>
      <c r="D420" s="132" t="s">
        <v>567</v>
      </c>
      <c r="E420" s="132" t="s">
        <v>459</v>
      </c>
      <c r="F420" s="132">
        <v>88</v>
      </c>
      <c r="G420" s="132" t="s">
        <v>3847</v>
      </c>
      <c r="H420" s="132">
        <v>1</v>
      </c>
      <c r="I420" s="132">
        <v>0.41599999999999998</v>
      </c>
      <c r="J420" s="132">
        <v>1</v>
      </c>
      <c r="K420" s="132">
        <v>0.41599999999999998</v>
      </c>
      <c r="L420" s="132" t="s">
        <v>148</v>
      </c>
      <c r="M420" s="132">
        <v>540</v>
      </c>
      <c r="N420" s="132" t="s">
        <v>468</v>
      </c>
      <c r="O420" s="132">
        <v>1760</v>
      </c>
      <c r="P420" s="132" t="s">
        <v>3855</v>
      </c>
      <c r="Q420" s="132">
        <v>11</v>
      </c>
      <c r="R420" s="132" t="s">
        <v>947</v>
      </c>
      <c r="S420" s="132">
        <v>1000324</v>
      </c>
      <c r="T420" s="132" t="s">
        <v>828</v>
      </c>
      <c r="U420" s="132">
        <v>124</v>
      </c>
      <c r="V420" s="132">
        <v>89.99</v>
      </c>
      <c r="W420" s="132" t="s">
        <v>1046</v>
      </c>
      <c r="X420" s="132">
        <v>12</v>
      </c>
    </row>
    <row r="421" spans="1:24">
      <c r="A421" s="132">
        <v>420</v>
      </c>
      <c r="B421" s="132">
        <v>40000000696</v>
      </c>
      <c r="C421" s="132">
        <v>61101130000</v>
      </c>
      <c r="D421" s="132" t="s">
        <v>567</v>
      </c>
      <c r="E421" s="132" t="s">
        <v>459</v>
      </c>
      <c r="F421" s="132">
        <v>88</v>
      </c>
      <c r="G421" s="132" t="s">
        <v>3847</v>
      </c>
      <c r="H421" s="132">
        <v>1</v>
      </c>
      <c r="I421" s="132">
        <v>0.39</v>
      </c>
      <c r="J421" s="132">
        <v>1</v>
      </c>
      <c r="K421" s="132">
        <v>0.39</v>
      </c>
      <c r="L421" s="132" t="s">
        <v>148</v>
      </c>
      <c r="M421" s="132">
        <v>540</v>
      </c>
      <c r="N421" s="132" t="s">
        <v>468</v>
      </c>
      <c r="O421" s="132">
        <v>1760</v>
      </c>
      <c r="P421" s="132" t="s">
        <v>3855</v>
      </c>
      <c r="Q421" s="132">
        <v>11</v>
      </c>
      <c r="R421" s="132" t="s">
        <v>947</v>
      </c>
      <c r="S421" s="132">
        <v>1000324</v>
      </c>
      <c r="T421" s="132" t="s">
        <v>821</v>
      </c>
      <c r="U421" s="132">
        <v>3</v>
      </c>
      <c r="V421" s="132">
        <v>89.99</v>
      </c>
      <c r="W421" s="132" t="s">
        <v>1046</v>
      </c>
      <c r="X421" s="132">
        <v>12</v>
      </c>
    </row>
    <row r="422" spans="1:24">
      <c r="A422" s="132">
        <v>421</v>
      </c>
      <c r="B422" s="132">
        <v>40000000695</v>
      </c>
      <c r="C422" s="132">
        <v>61101130000</v>
      </c>
      <c r="D422" s="132" t="s">
        <v>567</v>
      </c>
      <c r="E422" s="132" t="s">
        <v>459</v>
      </c>
      <c r="F422" s="132">
        <v>88</v>
      </c>
      <c r="G422" s="132" t="s">
        <v>3847</v>
      </c>
      <c r="H422" s="132">
        <v>1</v>
      </c>
      <c r="I422" s="132">
        <v>0.374</v>
      </c>
      <c r="J422" s="132">
        <v>1</v>
      </c>
      <c r="K422" s="132">
        <v>0.374</v>
      </c>
      <c r="L422" s="132" t="s">
        <v>148</v>
      </c>
      <c r="M422" s="132">
        <v>540</v>
      </c>
      <c r="N422" s="132" t="s">
        <v>468</v>
      </c>
      <c r="O422" s="132">
        <v>1760</v>
      </c>
      <c r="P422" s="132" t="s">
        <v>3855</v>
      </c>
      <c r="Q422" s="132">
        <v>11</v>
      </c>
      <c r="R422" s="132" t="s">
        <v>947</v>
      </c>
      <c r="S422" s="132">
        <v>1000324</v>
      </c>
      <c r="T422" s="132" t="s">
        <v>821</v>
      </c>
      <c r="U422" s="132">
        <v>3</v>
      </c>
      <c r="V422" s="132">
        <v>89.99</v>
      </c>
      <c r="W422" s="132" t="s">
        <v>1046</v>
      </c>
      <c r="X422" s="132">
        <v>12</v>
      </c>
    </row>
    <row r="423" spans="1:24">
      <c r="A423" s="132">
        <v>422</v>
      </c>
      <c r="B423" s="132">
        <v>40000000694</v>
      </c>
      <c r="C423" s="132">
        <v>62034231000</v>
      </c>
      <c r="D423" s="132" t="s">
        <v>537</v>
      </c>
      <c r="E423" s="132" t="s">
        <v>3964</v>
      </c>
      <c r="F423" s="132">
        <v>87</v>
      </c>
      <c r="G423" s="132" t="s">
        <v>3847</v>
      </c>
      <c r="H423" s="132">
        <v>1</v>
      </c>
      <c r="I423" s="132">
        <v>0.61599999999999999</v>
      </c>
      <c r="J423" s="132">
        <v>1</v>
      </c>
      <c r="K423" s="132">
        <v>0.61599999999999999</v>
      </c>
      <c r="L423" s="132" t="s">
        <v>148</v>
      </c>
      <c r="M423" s="132">
        <v>540</v>
      </c>
      <c r="N423" s="132" t="s">
        <v>2948</v>
      </c>
      <c r="O423" s="132">
        <v>7550</v>
      </c>
      <c r="P423" s="132" t="s">
        <v>439</v>
      </c>
      <c r="Q423" s="132">
        <v>9</v>
      </c>
      <c r="R423" s="132" t="s">
        <v>947</v>
      </c>
      <c r="S423" s="132">
        <v>1000324</v>
      </c>
      <c r="T423" s="132">
        <v>29</v>
      </c>
      <c r="U423" s="132">
        <v>133</v>
      </c>
      <c r="V423" s="132">
        <v>69.900000000000006</v>
      </c>
      <c r="W423" s="132" t="s">
        <v>1038</v>
      </c>
      <c r="X423" s="132">
        <v>5</v>
      </c>
    </row>
    <row r="424" spans="1:24">
      <c r="A424" s="132">
        <v>423</v>
      </c>
      <c r="B424" s="132">
        <v>40000000693</v>
      </c>
      <c r="C424" s="132">
        <v>62034231000</v>
      </c>
      <c r="D424" s="132" t="s">
        <v>537</v>
      </c>
      <c r="E424" s="132" t="s">
        <v>3964</v>
      </c>
      <c r="F424" s="132">
        <v>87</v>
      </c>
      <c r="G424" s="132" t="s">
        <v>3847</v>
      </c>
      <c r="H424" s="132">
        <v>1</v>
      </c>
      <c r="I424" s="132">
        <v>0.74399999999999999</v>
      </c>
      <c r="J424" s="132">
        <v>1</v>
      </c>
      <c r="K424" s="132">
        <v>0.74399999999999999</v>
      </c>
      <c r="L424" s="132" t="s">
        <v>148</v>
      </c>
      <c r="M424" s="132">
        <v>540</v>
      </c>
      <c r="N424" s="132" t="s">
        <v>2948</v>
      </c>
      <c r="O424" s="132">
        <v>7550</v>
      </c>
      <c r="P424" s="132" t="s">
        <v>439</v>
      </c>
      <c r="Q424" s="132">
        <v>9</v>
      </c>
      <c r="R424" s="132" t="s">
        <v>947</v>
      </c>
      <c r="S424" s="132">
        <v>1000324</v>
      </c>
      <c r="T424" s="132">
        <v>40</v>
      </c>
      <c r="U424" s="132">
        <v>79</v>
      </c>
      <c r="V424" s="132">
        <v>69.900000000000006</v>
      </c>
      <c r="W424" s="132" t="s">
        <v>1038</v>
      </c>
      <c r="X424" s="132">
        <v>5</v>
      </c>
    </row>
    <row r="425" spans="1:24">
      <c r="A425" s="132">
        <v>424</v>
      </c>
      <c r="B425" s="132">
        <v>40000000692</v>
      </c>
      <c r="C425" s="132">
        <v>62034231000</v>
      </c>
      <c r="D425" s="132" t="s">
        <v>537</v>
      </c>
      <c r="E425" s="132" t="s">
        <v>3964</v>
      </c>
      <c r="F425" s="132">
        <v>87</v>
      </c>
      <c r="G425" s="132" t="s">
        <v>3847</v>
      </c>
      <c r="H425" s="132">
        <v>1</v>
      </c>
      <c r="I425" s="132">
        <v>0.75</v>
      </c>
      <c r="J425" s="132">
        <v>1</v>
      </c>
      <c r="K425" s="132">
        <v>0.75</v>
      </c>
      <c r="L425" s="132" t="s">
        <v>148</v>
      </c>
      <c r="M425" s="132">
        <v>540</v>
      </c>
      <c r="N425" s="132" t="s">
        <v>2948</v>
      </c>
      <c r="O425" s="132">
        <v>7550</v>
      </c>
      <c r="P425" s="132" t="s">
        <v>439</v>
      </c>
      <c r="Q425" s="132">
        <v>9</v>
      </c>
      <c r="R425" s="132" t="s">
        <v>947</v>
      </c>
      <c r="S425" s="132">
        <v>1000324</v>
      </c>
      <c r="T425" s="132">
        <v>40</v>
      </c>
      <c r="U425" s="132">
        <v>79</v>
      </c>
      <c r="V425" s="132">
        <v>69.900000000000006</v>
      </c>
      <c r="W425" s="132" t="s">
        <v>1038</v>
      </c>
      <c r="X425" s="132">
        <v>5</v>
      </c>
    </row>
    <row r="426" spans="1:24">
      <c r="A426" s="132">
        <v>425</v>
      </c>
      <c r="B426" s="132">
        <v>40000000691</v>
      </c>
      <c r="C426" s="132">
        <v>62034231000</v>
      </c>
      <c r="D426" s="132" t="s">
        <v>537</v>
      </c>
      <c r="E426" s="132" t="s">
        <v>3964</v>
      </c>
      <c r="F426" s="132">
        <v>87</v>
      </c>
      <c r="G426" s="132" t="s">
        <v>3847</v>
      </c>
      <c r="H426" s="132">
        <v>1</v>
      </c>
      <c r="I426" s="132">
        <v>0.60399999999999998</v>
      </c>
      <c r="J426" s="132">
        <v>1</v>
      </c>
      <c r="K426" s="132">
        <v>0.60399999999999998</v>
      </c>
      <c r="L426" s="132" t="s">
        <v>148</v>
      </c>
      <c r="M426" s="132">
        <v>540</v>
      </c>
      <c r="N426" s="132" t="s">
        <v>2948</v>
      </c>
      <c r="O426" s="132">
        <v>7550</v>
      </c>
      <c r="P426" s="132" t="s">
        <v>439</v>
      </c>
      <c r="Q426" s="132">
        <v>9</v>
      </c>
      <c r="R426" s="132" t="s">
        <v>947</v>
      </c>
      <c r="S426" s="132">
        <v>1000324</v>
      </c>
      <c r="T426" s="132">
        <v>28</v>
      </c>
      <c r="U426" s="132">
        <v>17</v>
      </c>
      <c r="V426" s="132">
        <v>1</v>
      </c>
      <c r="W426" s="132" t="s">
        <v>1038</v>
      </c>
      <c r="X426" s="132">
        <v>5</v>
      </c>
    </row>
    <row r="427" spans="1:24">
      <c r="A427" s="132">
        <v>426</v>
      </c>
      <c r="B427" s="132">
        <v>40000000690</v>
      </c>
      <c r="C427" s="132">
        <v>62034231000</v>
      </c>
      <c r="D427" s="132" t="s">
        <v>537</v>
      </c>
      <c r="E427" s="132" t="s">
        <v>3964</v>
      </c>
      <c r="F427" s="132">
        <v>87</v>
      </c>
      <c r="G427" s="132" t="s">
        <v>3847</v>
      </c>
      <c r="H427" s="132">
        <v>1</v>
      </c>
      <c r="I427" s="132">
        <v>0.52</v>
      </c>
      <c r="J427" s="132">
        <v>1</v>
      </c>
      <c r="K427" s="132">
        <v>0.52</v>
      </c>
      <c r="L427" s="132" t="s">
        <v>148</v>
      </c>
      <c r="M427" s="132">
        <v>540</v>
      </c>
      <c r="N427" s="132" t="s">
        <v>468</v>
      </c>
      <c r="O427" s="132">
        <v>1760</v>
      </c>
      <c r="P427" s="132" t="s">
        <v>439</v>
      </c>
      <c r="Q427" s="132">
        <v>9</v>
      </c>
      <c r="R427" s="132" t="s">
        <v>947</v>
      </c>
      <c r="S427" s="132">
        <v>1000324</v>
      </c>
      <c r="T427" s="132">
        <v>28</v>
      </c>
      <c r="U427" s="132">
        <v>17</v>
      </c>
      <c r="V427" s="132">
        <v>69.900000000000006</v>
      </c>
      <c r="W427" s="132" t="s">
        <v>3917</v>
      </c>
      <c r="X427" s="132">
        <v>29</v>
      </c>
    </row>
    <row r="428" spans="1:24">
      <c r="A428" s="132">
        <v>427</v>
      </c>
      <c r="B428" s="132">
        <v>40000000689</v>
      </c>
      <c r="C428" s="132">
        <v>62034231000</v>
      </c>
      <c r="D428" s="132" t="s">
        <v>537</v>
      </c>
      <c r="E428" s="132" t="s">
        <v>3964</v>
      </c>
      <c r="F428" s="132">
        <v>87</v>
      </c>
      <c r="G428" s="132" t="s">
        <v>3847</v>
      </c>
      <c r="H428" s="132">
        <v>1</v>
      </c>
      <c r="I428" s="132">
        <v>0.51400000000000001</v>
      </c>
      <c r="J428" s="132">
        <v>1</v>
      </c>
      <c r="K428" s="132">
        <v>0.51400000000000001</v>
      </c>
      <c r="L428" s="132" t="s">
        <v>148</v>
      </c>
      <c r="M428" s="132">
        <v>540</v>
      </c>
      <c r="N428" s="132" t="s">
        <v>468</v>
      </c>
      <c r="O428" s="132">
        <v>1760</v>
      </c>
      <c r="P428" s="132" t="s">
        <v>439</v>
      </c>
      <c r="Q428" s="132">
        <v>9</v>
      </c>
      <c r="R428" s="132" t="s">
        <v>947</v>
      </c>
      <c r="S428" s="132">
        <v>1000324</v>
      </c>
      <c r="T428" s="132">
        <v>28</v>
      </c>
      <c r="U428" s="132">
        <v>17</v>
      </c>
      <c r="V428" s="132">
        <v>69.900000000000006</v>
      </c>
      <c r="W428" s="132" t="s">
        <v>3917</v>
      </c>
      <c r="X428" s="132">
        <v>29</v>
      </c>
    </row>
    <row r="429" spans="1:24">
      <c r="A429" s="132">
        <v>428</v>
      </c>
      <c r="B429" s="132">
        <v>40000000688</v>
      </c>
      <c r="C429" s="132">
        <v>62034231000</v>
      </c>
      <c r="D429" s="132" t="s">
        <v>537</v>
      </c>
      <c r="E429" s="132" t="s">
        <v>3964</v>
      </c>
      <c r="F429" s="132">
        <v>87</v>
      </c>
      <c r="G429" s="132" t="s">
        <v>3847</v>
      </c>
      <c r="H429" s="132">
        <v>1</v>
      </c>
      <c r="I429" s="132">
        <v>0.54600000000000004</v>
      </c>
      <c r="J429" s="132">
        <v>1</v>
      </c>
      <c r="K429" s="132">
        <v>0.54600000000000004</v>
      </c>
      <c r="L429" s="132" t="s">
        <v>148</v>
      </c>
      <c r="M429" s="132">
        <v>540</v>
      </c>
      <c r="N429" s="132" t="s">
        <v>468</v>
      </c>
      <c r="O429" s="132">
        <v>1760</v>
      </c>
      <c r="P429" s="132" t="s">
        <v>439</v>
      </c>
      <c r="Q429" s="132">
        <v>9</v>
      </c>
      <c r="R429" s="132" t="s">
        <v>947</v>
      </c>
      <c r="S429" s="132">
        <v>1000324</v>
      </c>
      <c r="T429" s="132">
        <v>30</v>
      </c>
      <c r="U429" s="132">
        <v>22</v>
      </c>
      <c r="V429" s="132">
        <v>69.900000000000006</v>
      </c>
      <c r="W429" s="132" t="s">
        <v>3917</v>
      </c>
      <c r="X429" s="132">
        <v>29</v>
      </c>
    </row>
    <row r="430" spans="1:24">
      <c r="A430" s="132">
        <v>429</v>
      </c>
      <c r="B430" s="132">
        <v>40000000687</v>
      </c>
      <c r="C430" s="132">
        <v>62034231000</v>
      </c>
      <c r="D430" s="132" t="s">
        <v>537</v>
      </c>
      <c r="E430" s="132" t="s">
        <v>3964</v>
      </c>
      <c r="F430" s="132">
        <v>87</v>
      </c>
      <c r="G430" s="132" t="s">
        <v>3847</v>
      </c>
      <c r="H430" s="132">
        <v>1</v>
      </c>
      <c r="I430" s="132">
        <v>0.55000000000000004</v>
      </c>
      <c r="J430" s="132">
        <v>1</v>
      </c>
      <c r="K430" s="132">
        <v>0.55000000000000004</v>
      </c>
      <c r="L430" s="132" t="s">
        <v>148</v>
      </c>
      <c r="M430" s="132">
        <v>540</v>
      </c>
      <c r="N430" s="132" t="s">
        <v>2948</v>
      </c>
      <c r="O430" s="132">
        <v>7550</v>
      </c>
      <c r="P430" s="132" t="s">
        <v>439</v>
      </c>
      <c r="Q430" s="132">
        <v>9</v>
      </c>
      <c r="R430" s="132" t="s">
        <v>947</v>
      </c>
      <c r="S430" s="132">
        <v>1000324</v>
      </c>
      <c r="T430" s="132">
        <v>28</v>
      </c>
      <c r="U430" s="132">
        <v>17</v>
      </c>
      <c r="V430" s="132">
        <v>1</v>
      </c>
      <c r="W430" s="132" t="s">
        <v>3919</v>
      </c>
      <c r="X430" s="132">
        <v>25</v>
      </c>
    </row>
    <row r="431" spans="1:24">
      <c r="A431" s="132">
        <v>430</v>
      </c>
      <c r="B431" s="132">
        <v>40000000686</v>
      </c>
      <c r="C431" s="132">
        <v>62034231000</v>
      </c>
      <c r="D431" s="132" t="s">
        <v>537</v>
      </c>
      <c r="E431" s="132" t="s">
        <v>3964</v>
      </c>
      <c r="F431" s="132">
        <v>87</v>
      </c>
      <c r="G431" s="132" t="s">
        <v>3847</v>
      </c>
      <c r="H431" s="132">
        <v>1</v>
      </c>
      <c r="I431" s="132">
        <v>0.65400000000000003</v>
      </c>
      <c r="J431" s="132">
        <v>1</v>
      </c>
      <c r="K431" s="132">
        <v>0.65400000000000003</v>
      </c>
      <c r="L431" s="132" t="s">
        <v>148</v>
      </c>
      <c r="M431" s="132">
        <v>540</v>
      </c>
      <c r="N431" s="132" t="s">
        <v>2948</v>
      </c>
      <c r="O431" s="132">
        <v>7550</v>
      </c>
      <c r="P431" s="132" t="s">
        <v>439</v>
      </c>
      <c r="Q431" s="132">
        <v>9</v>
      </c>
      <c r="R431" s="132" t="s">
        <v>947</v>
      </c>
      <c r="S431" s="132">
        <v>1000324</v>
      </c>
      <c r="T431" s="132">
        <v>36</v>
      </c>
      <c r="U431" s="132">
        <v>52</v>
      </c>
      <c r="V431" s="132">
        <v>79.900000000000006</v>
      </c>
      <c r="W431" s="132" t="s">
        <v>3919</v>
      </c>
      <c r="X431" s="132">
        <v>25</v>
      </c>
    </row>
    <row r="432" spans="1:24">
      <c r="A432" s="132">
        <v>431</v>
      </c>
      <c r="B432" s="132">
        <v>40000000685</v>
      </c>
      <c r="C432" s="132">
        <v>62034231000</v>
      </c>
      <c r="D432" s="132" t="s">
        <v>537</v>
      </c>
      <c r="E432" s="132" t="s">
        <v>3964</v>
      </c>
      <c r="F432" s="132">
        <v>87</v>
      </c>
      <c r="G432" s="132" t="s">
        <v>3847</v>
      </c>
      <c r="H432" s="132">
        <v>1</v>
      </c>
      <c r="I432" s="132">
        <v>0.57999999999999996</v>
      </c>
      <c r="J432" s="132">
        <v>1</v>
      </c>
      <c r="K432" s="132">
        <v>0.57999999999999996</v>
      </c>
      <c r="L432" s="132" t="s">
        <v>148</v>
      </c>
      <c r="M432" s="132">
        <v>540</v>
      </c>
      <c r="N432" s="132" t="s">
        <v>2948</v>
      </c>
      <c r="O432" s="132">
        <v>7550</v>
      </c>
      <c r="P432" s="132" t="s">
        <v>439</v>
      </c>
      <c r="Q432" s="132">
        <v>9</v>
      </c>
      <c r="R432" s="132" t="s">
        <v>947</v>
      </c>
      <c r="S432" s="132">
        <v>1000324</v>
      </c>
      <c r="T432" s="132">
        <v>30</v>
      </c>
      <c r="U432" s="132">
        <v>22</v>
      </c>
      <c r="V432" s="132">
        <v>79.900000000000006</v>
      </c>
      <c r="W432" s="132" t="s">
        <v>3919</v>
      </c>
      <c r="X432" s="132">
        <v>25</v>
      </c>
    </row>
    <row r="433" spans="1:24">
      <c r="A433" s="132">
        <v>432</v>
      </c>
      <c r="B433" s="132">
        <v>40000000684</v>
      </c>
      <c r="C433" s="132">
        <v>62034231000</v>
      </c>
      <c r="D433" s="132" t="s">
        <v>537</v>
      </c>
      <c r="E433" s="132" t="s">
        <v>3964</v>
      </c>
      <c r="F433" s="132">
        <v>87</v>
      </c>
      <c r="G433" s="132" t="s">
        <v>3847</v>
      </c>
      <c r="H433" s="132">
        <v>1</v>
      </c>
      <c r="I433" s="132">
        <v>0.57199999999999995</v>
      </c>
      <c r="J433" s="132">
        <v>1</v>
      </c>
      <c r="K433" s="132">
        <v>0.57199999999999995</v>
      </c>
      <c r="L433" s="132" t="s">
        <v>148</v>
      </c>
      <c r="M433" s="132">
        <v>540</v>
      </c>
      <c r="N433" s="132" t="s">
        <v>2948</v>
      </c>
      <c r="O433" s="132">
        <v>7550</v>
      </c>
      <c r="P433" s="132" t="s">
        <v>439</v>
      </c>
      <c r="Q433" s="132">
        <v>9</v>
      </c>
      <c r="R433" s="132" t="s">
        <v>947</v>
      </c>
      <c r="S433" s="132">
        <v>1000324</v>
      </c>
      <c r="T433" s="132">
        <v>30</v>
      </c>
      <c r="U433" s="132">
        <v>22</v>
      </c>
      <c r="V433" s="132">
        <v>79.900000000000006</v>
      </c>
      <c r="W433" s="132" t="s">
        <v>3919</v>
      </c>
      <c r="X433" s="132">
        <v>25</v>
      </c>
    </row>
    <row r="434" spans="1:24">
      <c r="A434" s="132">
        <v>433</v>
      </c>
      <c r="B434" s="132">
        <v>40000000683</v>
      </c>
      <c r="C434" s="132">
        <v>62034231000</v>
      </c>
      <c r="D434" s="132" t="s">
        <v>537</v>
      </c>
      <c r="E434" s="132" t="s">
        <v>3964</v>
      </c>
      <c r="F434" s="132">
        <v>87</v>
      </c>
      <c r="G434" s="132" t="s">
        <v>3847</v>
      </c>
      <c r="H434" s="132">
        <v>1</v>
      </c>
      <c r="I434" s="132">
        <v>0.622</v>
      </c>
      <c r="J434" s="132">
        <v>1</v>
      </c>
      <c r="K434" s="132">
        <v>0.622</v>
      </c>
      <c r="L434" s="132" t="s">
        <v>148</v>
      </c>
      <c r="M434" s="132">
        <v>540</v>
      </c>
      <c r="N434" s="132" t="s">
        <v>2948</v>
      </c>
      <c r="O434" s="132">
        <v>7550</v>
      </c>
      <c r="P434" s="132" t="s">
        <v>439</v>
      </c>
      <c r="Q434" s="132">
        <v>9</v>
      </c>
      <c r="R434" s="132" t="s">
        <v>947</v>
      </c>
      <c r="S434" s="132">
        <v>1000324</v>
      </c>
      <c r="T434" s="132">
        <v>32</v>
      </c>
      <c r="U434" s="132">
        <v>31</v>
      </c>
      <c r="V434" s="132">
        <v>79.900000000000006</v>
      </c>
      <c r="W434" s="132" t="s">
        <v>3919</v>
      </c>
      <c r="X434" s="132">
        <v>25</v>
      </c>
    </row>
    <row r="435" spans="1:24">
      <c r="A435" s="132">
        <v>434</v>
      </c>
      <c r="B435" s="132">
        <v>40000000682</v>
      </c>
      <c r="C435" s="132">
        <v>62034231000</v>
      </c>
      <c r="D435" s="132" t="s">
        <v>537</v>
      </c>
      <c r="E435" s="132" t="s">
        <v>3964</v>
      </c>
      <c r="F435" s="132">
        <v>87</v>
      </c>
      <c r="G435" s="132" t="s">
        <v>3847</v>
      </c>
      <c r="H435" s="132">
        <v>1</v>
      </c>
      <c r="I435" s="132">
        <v>0.57399999999999995</v>
      </c>
      <c r="J435" s="132">
        <v>1</v>
      </c>
      <c r="K435" s="132">
        <v>0.57399999999999995</v>
      </c>
      <c r="L435" s="132" t="s">
        <v>148</v>
      </c>
      <c r="M435" s="132">
        <v>540</v>
      </c>
      <c r="N435" s="132" t="s">
        <v>468</v>
      </c>
      <c r="O435" s="132">
        <v>1760</v>
      </c>
      <c r="P435" s="132" t="s">
        <v>439</v>
      </c>
      <c r="Q435" s="132">
        <v>9</v>
      </c>
      <c r="R435" s="132" t="s">
        <v>947</v>
      </c>
      <c r="S435" s="132">
        <v>1000324</v>
      </c>
      <c r="T435" s="132">
        <v>36</v>
      </c>
      <c r="U435" s="132">
        <v>52</v>
      </c>
      <c r="V435" s="132">
        <v>1</v>
      </c>
      <c r="W435" s="132" t="s">
        <v>1046</v>
      </c>
      <c r="X435" s="132">
        <v>12</v>
      </c>
    </row>
    <row r="436" spans="1:24">
      <c r="A436" s="132">
        <v>435</v>
      </c>
      <c r="B436" s="132">
        <v>40000000681</v>
      </c>
      <c r="C436" s="132">
        <v>62034231000</v>
      </c>
      <c r="D436" s="132" t="s">
        <v>537</v>
      </c>
      <c r="E436" s="132" t="s">
        <v>3964</v>
      </c>
      <c r="F436" s="132">
        <v>87</v>
      </c>
      <c r="G436" s="132" t="s">
        <v>3847</v>
      </c>
      <c r="H436" s="132">
        <v>1</v>
      </c>
      <c r="I436" s="132">
        <v>0.58399999999999996</v>
      </c>
      <c r="J436" s="132">
        <v>1</v>
      </c>
      <c r="K436" s="132">
        <v>0.58399999999999996</v>
      </c>
      <c r="L436" s="132" t="s">
        <v>148</v>
      </c>
      <c r="M436" s="132">
        <v>540</v>
      </c>
      <c r="N436" s="132" t="s">
        <v>468</v>
      </c>
      <c r="O436" s="132">
        <v>1760</v>
      </c>
      <c r="P436" s="132" t="s">
        <v>439</v>
      </c>
      <c r="Q436" s="132">
        <v>9</v>
      </c>
      <c r="R436" s="132" t="s">
        <v>947</v>
      </c>
      <c r="S436" s="132">
        <v>1000324</v>
      </c>
      <c r="T436" s="132">
        <v>36</v>
      </c>
      <c r="U436" s="132">
        <v>52</v>
      </c>
      <c r="V436" s="132">
        <v>1</v>
      </c>
      <c r="W436" s="132" t="s">
        <v>1046</v>
      </c>
      <c r="X436" s="132">
        <v>12</v>
      </c>
    </row>
    <row r="437" spans="1:24">
      <c r="A437" s="132">
        <v>436</v>
      </c>
      <c r="B437" s="132">
        <v>40000000680</v>
      </c>
      <c r="C437" s="132">
        <v>62034231000</v>
      </c>
      <c r="D437" s="132" t="s">
        <v>537</v>
      </c>
      <c r="E437" s="132" t="s">
        <v>3964</v>
      </c>
      <c r="F437" s="132">
        <v>87</v>
      </c>
      <c r="G437" s="132" t="s">
        <v>3847</v>
      </c>
      <c r="H437" s="132">
        <v>1</v>
      </c>
      <c r="I437" s="132">
        <v>0.56999999999999995</v>
      </c>
      <c r="J437" s="132">
        <v>1</v>
      </c>
      <c r="K437" s="132">
        <v>0.56999999999999995</v>
      </c>
      <c r="L437" s="132" t="s">
        <v>148</v>
      </c>
      <c r="M437" s="132">
        <v>540</v>
      </c>
      <c r="N437" s="132" t="s">
        <v>468</v>
      </c>
      <c r="O437" s="132">
        <v>1760</v>
      </c>
      <c r="P437" s="132" t="s">
        <v>439</v>
      </c>
      <c r="Q437" s="132">
        <v>9</v>
      </c>
      <c r="R437" s="132" t="s">
        <v>947</v>
      </c>
      <c r="S437" s="132">
        <v>1000324</v>
      </c>
      <c r="T437" s="132">
        <v>34</v>
      </c>
      <c r="U437" s="132">
        <v>41</v>
      </c>
      <c r="V437" s="132">
        <v>89.9</v>
      </c>
      <c r="W437" s="132" t="s">
        <v>1046</v>
      </c>
      <c r="X437" s="132">
        <v>12</v>
      </c>
    </row>
    <row r="438" spans="1:24">
      <c r="A438" s="132">
        <v>437</v>
      </c>
      <c r="B438" s="132">
        <v>40000000679</v>
      </c>
      <c r="C438" s="132">
        <v>62034231000</v>
      </c>
      <c r="D438" s="132" t="s">
        <v>537</v>
      </c>
      <c r="E438" s="132" t="s">
        <v>3964</v>
      </c>
      <c r="F438" s="132">
        <v>87</v>
      </c>
      <c r="G438" s="132" t="s">
        <v>3847</v>
      </c>
      <c r="H438" s="132">
        <v>1</v>
      </c>
      <c r="I438" s="132">
        <v>0.54600000000000004</v>
      </c>
      <c r="J438" s="132">
        <v>1</v>
      </c>
      <c r="K438" s="132">
        <v>0.54600000000000004</v>
      </c>
      <c r="L438" s="132" t="s">
        <v>148</v>
      </c>
      <c r="M438" s="132">
        <v>540</v>
      </c>
      <c r="N438" s="132" t="s">
        <v>468</v>
      </c>
      <c r="O438" s="132">
        <v>1760</v>
      </c>
      <c r="P438" s="132" t="s">
        <v>439</v>
      </c>
      <c r="Q438" s="132">
        <v>9</v>
      </c>
      <c r="R438" s="132" t="s">
        <v>947</v>
      </c>
      <c r="S438" s="132">
        <v>1000324</v>
      </c>
      <c r="T438" s="132">
        <v>32</v>
      </c>
      <c r="U438" s="132">
        <v>31</v>
      </c>
      <c r="V438" s="132">
        <v>89.9</v>
      </c>
      <c r="W438" s="132" t="s">
        <v>1046</v>
      </c>
      <c r="X438" s="132">
        <v>12</v>
      </c>
    </row>
    <row r="439" spans="1:24">
      <c r="A439" s="132">
        <v>438</v>
      </c>
      <c r="B439" s="132">
        <v>40000000678</v>
      </c>
      <c r="C439" s="132">
        <v>42023100000</v>
      </c>
      <c r="D439" s="132" t="s">
        <v>580</v>
      </c>
      <c r="E439" s="132" t="s">
        <v>3645</v>
      </c>
      <c r="F439" s="132">
        <v>7</v>
      </c>
      <c r="G439" s="132" t="s">
        <v>3847</v>
      </c>
      <c r="H439" s="132">
        <v>1</v>
      </c>
      <c r="I439" s="132">
        <v>0.02</v>
      </c>
      <c r="J439" s="132">
        <v>1</v>
      </c>
      <c r="K439" s="132">
        <v>5.6000000000000001E-2</v>
      </c>
      <c r="L439" s="132" t="s">
        <v>148</v>
      </c>
      <c r="M439" s="132">
        <v>540</v>
      </c>
      <c r="N439" s="132" t="s">
        <v>468</v>
      </c>
      <c r="O439" s="132">
        <v>1760</v>
      </c>
      <c r="P439" s="132" t="s">
        <v>3859</v>
      </c>
      <c r="Q439" s="132">
        <v>20</v>
      </c>
      <c r="R439" s="132" t="s">
        <v>947</v>
      </c>
      <c r="S439" s="132">
        <v>1000324</v>
      </c>
      <c r="T439" s="132">
        <v>0</v>
      </c>
      <c r="U439" s="132">
        <v>4</v>
      </c>
      <c r="V439" s="132">
        <v>24.9</v>
      </c>
      <c r="W439" s="132" t="s">
        <v>1048</v>
      </c>
      <c r="X439" s="132">
        <v>4</v>
      </c>
    </row>
    <row r="440" spans="1:24">
      <c r="A440" s="132">
        <v>439</v>
      </c>
      <c r="B440" s="132">
        <v>40000000677</v>
      </c>
      <c r="C440" s="132">
        <v>42023100000</v>
      </c>
      <c r="D440" s="132" t="s">
        <v>531</v>
      </c>
      <c r="E440" s="132" t="s">
        <v>3645</v>
      </c>
      <c r="F440" s="132">
        <v>7</v>
      </c>
      <c r="G440" s="132" t="s">
        <v>3847</v>
      </c>
      <c r="H440" s="132">
        <v>1</v>
      </c>
      <c r="I440" s="132">
        <v>6.6000000000000003E-2</v>
      </c>
      <c r="J440" s="132">
        <v>1</v>
      </c>
      <c r="K440" s="132">
        <v>0.13400000000000001</v>
      </c>
      <c r="L440" s="132" t="s">
        <v>148</v>
      </c>
      <c r="M440" s="132">
        <v>540</v>
      </c>
      <c r="N440" s="132" t="s">
        <v>468</v>
      </c>
      <c r="O440" s="132">
        <v>1760</v>
      </c>
      <c r="P440" s="132" t="s">
        <v>3859</v>
      </c>
      <c r="Q440" s="132">
        <v>20</v>
      </c>
      <c r="R440" s="132" t="s">
        <v>947</v>
      </c>
      <c r="S440" s="132">
        <v>1000324</v>
      </c>
      <c r="T440" s="132">
        <v>0</v>
      </c>
      <c r="U440" s="132">
        <v>4</v>
      </c>
      <c r="V440" s="132">
        <v>24.9</v>
      </c>
      <c r="W440" s="132" t="s">
        <v>3919</v>
      </c>
      <c r="X440" s="132">
        <v>25</v>
      </c>
    </row>
    <row r="441" spans="1:24">
      <c r="A441" s="132">
        <v>440</v>
      </c>
      <c r="B441" s="132">
        <v>40000000676</v>
      </c>
      <c r="C441" s="132">
        <v>61051000000</v>
      </c>
      <c r="D441" s="132" t="s">
        <v>494</v>
      </c>
      <c r="E441" s="132" t="s">
        <v>444</v>
      </c>
      <c r="F441" s="132">
        <v>82</v>
      </c>
      <c r="G441" s="132" t="s">
        <v>3847</v>
      </c>
      <c r="H441" s="132">
        <v>1</v>
      </c>
      <c r="I441" s="132">
        <v>0.24399999999999999</v>
      </c>
      <c r="J441" s="132">
        <v>1</v>
      </c>
      <c r="K441" s="132">
        <v>0.24399999999999999</v>
      </c>
      <c r="L441" s="132" t="s">
        <v>148</v>
      </c>
      <c r="M441" s="132">
        <v>540</v>
      </c>
      <c r="N441" s="132" t="s">
        <v>2985</v>
      </c>
      <c r="O441" s="132">
        <v>9001</v>
      </c>
      <c r="P441" s="132" t="s">
        <v>439</v>
      </c>
      <c r="Q441" s="132">
        <v>9</v>
      </c>
      <c r="R441" s="132" t="s">
        <v>947</v>
      </c>
      <c r="S441" s="132">
        <v>1000324</v>
      </c>
      <c r="T441" s="132">
        <v>40</v>
      </c>
      <c r="U441" s="132">
        <v>79</v>
      </c>
      <c r="V441" s="132">
        <v>1</v>
      </c>
      <c r="W441" s="132" t="s">
        <v>3916</v>
      </c>
      <c r="X441" s="132">
        <v>10</v>
      </c>
    </row>
    <row r="442" spans="1:24">
      <c r="A442" s="132">
        <v>441</v>
      </c>
      <c r="B442" s="132">
        <v>40000000675</v>
      </c>
      <c r="C442" s="132">
        <v>61051000000</v>
      </c>
      <c r="D442" s="132" t="s">
        <v>494</v>
      </c>
      <c r="E442" s="132" t="s">
        <v>444</v>
      </c>
      <c r="F442" s="132">
        <v>82</v>
      </c>
      <c r="G442" s="132" t="s">
        <v>3847</v>
      </c>
      <c r="H442" s="132">
        <v>1</v>
      </c>
      <c r="I442" s="132">
        <v>0.25800000000000001</v>
      </c>
      <c r="J442" s="132">
        <v>1</v>
      </c>
      <c r="K442" s="132">
        <v>0.25800000000000001</v>
      </c>
      <c r="L442" s="132" t="s">
        <v>148</v>
      </c>
      <c r="M442" s="132">
        <v>540</v>
      </c>
      <c r="N442" s="132" t="s">
        <v>2985</v>
      </c>
      <c r="O442" s="132">
        <v>9001</v>
      </c>
      <c r="P442" s="132" t="s">
        <v>439</v>
      </c>
      <c r="Q442" s="132">
        <v>9</v>
      </c>
      <c r="R442" s="132" t="s">
        <v>947</v>
      </c>
      <c r="S442" s="132">
        <v>1000324</v>
      </c>
      <c r="T442" s="132">
        <v>42</v>
      </c>
      <c r="U442" s="132">
        <v>88</v>
      </c>
      <c r="V442" s="132">
        <v>1</v>
      </c>
      <c r="W442" s="132" t="s">
        <v>3916</v>
      </c>
      <c r="X442" s="132">
        <v>10</v>
      </c>
    </row>
    <row r="443" spans="1:24">
      <c r="A443" s="132">
        <v>442</v>
      </c>
      <c r="B443" s="132">
        <v>40000000674</v>
      </c>
      <c r="C443" s="132">
        <v>61051000000</v>
      </c>
      <c r="D443" s="132" t="s">
        <v>494</v>
      </c>
      <c r="E443" s="132" t="s">
        <v>444</v>
      </c>
      <c r="F443" s="132">
        <v>82</v>
      </c>
      <c r="G443" s="132" t="s">
        <v>3847</v>
      </c>
      <c r="H443" s="132">
        <v>1</v>
      </c>
      <c r="I443" s="132">
        <v>0.25800000000000001</v>
      </c>
      <c r="J443" s="132">
        <v>1</v>
      </c>
      <c r="K443" s="132">
        <v>0.25800000000000001</v>
      </c>
      <c r="L443" s="132" t="s">
        <v>148</v>
      </c>
      <c r="M443" s="132">
        <v>540</v>
      </c>
      <c r="N443" s="132" t="s">
        <v>2985</v>
      </c>
      <c r="O443" s="132">
        <v>9001</v>
      </c>
      <c r="P443" s="132" t="s">
        <v>439</v>
      </c>
      <c r="Q443" s="132">
        <v>9</v>
      </c>
      <c r="R443" s="132" t="s">
        <v>947</v>
      </c>
      <c r="S443" s="132">
        <v>1000324</v>
      </c>
      <c r="T443" s="132">
        <v>43</v>
      </c>
      <c r="U443" s="132">
        <v>289</v>
      </c>
      <c r="V443" s="132">
        <v>59.9</v>
      </c>
      <c r="W443" s="132" t="s">
        <v>3916</v>
      </c>
      <c r="X443" s="132">
        <v>10</v>
      </c>
    </row>
    <row r="444" spans="1:24">
      <c r="A444" s="132">
        <v>443</v>
      </c>
      <c r="B444" s="132">
        <v>40000000673</v>
      </c>
      <c r="C444" s="132">
        <v>61051000000</v>
      </c>
      <c r="D444" s="132" t="s">
        <v>494</v>
      </c>
      <c r="E444" s="132" t="s">
        <v>444</v>
      </c>
      <c r="F444" s="132">
        <v>82</v>
      </c>
      <c r="G444" s="132" t="s">
        <v>3847</v>
      </c>
      <c r="H444" s="132">
        <v>1</v>
      </c>
      <c r="I444" s="132">
        <v>0.26600000000000001</v>
      </c>
      <c r="J444" s="132">
        <v>1</v>
      </c>
      <c r="K444" s="132">
        <v>0.26600000000000001</v>
      </c>
      <c r="L444" s="132" t="s">
        <v>148</v>
      </c>
      <c r="M444" s="132">
        <v>540</v>
      </c>
      <c r="N444" s="132" t="s">
        <v>2985</v>
      </c>
      <c r="O444" s="132">
        <v>9001</v>
      </c>
      <c r="P444" s="132" t="s">
        <v>439</v>
      </c>
      <c r="Q444" s="132">
        <v>9</v>
      </c>
      <c r="R444" s="132" t="s">
        <v>947</v>
      </c>
      <c r="S444" s="132">
        <v>1000324</v>
      </c>
      <c r="T444" s="132">
        <v>44</v>
      </c>
      <c r="U444" s="132">
        <v>95</v>
      </c>
      <c r="V444" s="132">
        <v>59.9</v>
      </c>
      <c r="W444" s="132" t="s">
        <v>3916</v>
      </c>
      <c r="X444" s="132">
        <v>10</v>
      </c>
    </row>
    <row r="445" spans="1:24">
      <c r="A445" s="132">
        <v>444</v>
      </c>
      <c r="B445" s="132">
        <v>40000000672</v>
      </c>
      <c r="C445" s="132">
        <v>61051000000</v>
      </c>
      <c r="D445" s="132" t="s">
        <v>494</v>
      </c>
      <c r="E445" s="132" t="s">
        <v>444</v>
      </c>
      <c r="F445" s="132">
        <v>82</v>
      </c>
      <c r="G445" s="132" t="s">
        <v>3847</v>
      </c>
      <c r="H445" s="132">
        <v>1</v>
      </c>
      <c r="I445" s="132">
        <v>0.23</v>
      </c>
      <c r="J445" s="132">
        <v>1</v>
      </c>
      <c r="K445" s="132">
        <v>0.23</v>
      </c>
      <c r="L445" s="132" t="s">
        <v>148</v>
      </c>
      <c r="M445" s="132">
        <v>540</v>
      </c>
      <c r="N445" s="132" t="s">
        <v>2985</v>
      </c>
      <c r="O445" s="132">
        <v>9001</v>
      </c>
      <c r="P445" s="132" t="s">
        <v>439</v>
      </c>
      <c r="Q445" s="132">
        <v>9</v>
      </c>
      <c r="R445" s="132" t="s">
        <v>947</v>
      </c>
      <c r="S445" s="132">
        <v>1000324</v>
      </c>
      <c r="T445" s="132">
        <v>39</v>
      </c>
      <c r="U445" s="132">
        <v>275</v>
      </c>
      <c r="V445" s="132">
        <v>59.9</v>
      </c>
      <c r="W445" s="132" t="s">
        <v>3916</v>
      </c>
      <c r="X445" s="132">
        <v>10</v>
      </c>
    </row>
    <row r="446" spans="1:24">
      <c r="A446" s="132">
        <v>445</v>
      </c>
      <c r="B446" s="132">
        <v>40000000671</v>
      </c>
      <c r="C446" s="132">
        <v>61051000000</v>
      </c>
      <c r="D446" s="132" t="s">
        <v>494</v>
      </c>
      <c r="E446" s="132" t="s">
        <v>444</v>
      </c>
      <c r="F446" s="132">
        <v>82</v>
      </c>
      <c r="G446" s="132" t="s">
        <v>3847</v>
      </c>
      <c r="H446" s="132">
        <v>1</v>
      </c>
      <c r="I446" s="132">
        <v>0.23</v>
      </c>
      <c r="J446" s="132">
        <v>1</v>
      </c>
      <c r="K446" s="132">
        <v>0.23</v>
      </c>
      <c r="L446" s="132" t="s">
        <v>148</v>
      </c>
      <c r="M446" s="132">
        <v>540</v>
      </c>
      <c r="N446" s="132" t="s">
        <v>2777</v>
      </c>
      <c r="O446" s="132">
        <v>1704</v>
      </c>
      <c r="P446" s="132" t="s">
        <v>439</v>
      </c>
      <c r="Q446" s="132">
        <v>9</v>
      </c>
      <c r="R446" s="132" t="s">
        <v>947</v>
      </c>
      <c r="S446" s="132">
        <v>1000324</v>
      </c>
      <c r="T446" s="132">
        <v>43</v>
      </c>
      <c r="U446" s="132">
        <v>289</v>
      </c>
      <c r="V446" s="132">
        <v>69.900000000000006</v>
      </c>
      <c r="W446" s="132" t="s">
        <v>4373</v>
      </c>
      <c r="X446" s="132">
        <v>29</v>
      </c>
    </row>
    <row r="447" spans="1:24">
      <c r="A447" s="132">
        <v>446</v>
      </c>
      <c r="B447" s="132">
        <v>40000000670</v>
      </c>
      <c r="C447" s="132">
        <v>61051000000</v>
      </c>
      <c r="D447" s="132" t="s">
        <v>494</v>
      </c>
      <c r="E447" s="132" t="s">
        <v>444</v>
      </c>
      <c r="F447" s="132">
        <v>82</v>
      </c>
      <c r="G447" s="132" t="s">
        <v>3847</v>
      </c>
      <c r="H447" s="132">
        <v>1</v>
      </c>
      <c r="I447" s="132">
        <v>0.24199999999999999</v>
      </c>
      <c r="J447" s="132">
        <v>1</v>
      </c>
      <c r="K447" s="132">
        <v>0.24199999999999999</v>
      </c>
      <c r="L447" s="132" t="s">
        <v>148</v>
      </c>
      <c r="M447" s="132">
        <v>540</v>
      </c>
      <c r="N447" s="132" t="s">
        <v>2777</v>
      </c>
      <c r="O447" s="132">
        <v>1704</v>
      </c>
      <c r="P447" s="132" t="s">
        <v>439</v>
      </c>
      <c r="Q447" s="132">
        <v>9</v>
      </c>
      <c r="R447" s="132" t="s">
        <v>947</v>
      </c>
      <c r="S447" s="132">
        <v>1000324</v>
      </c>
      <c r="T447" s="132">
        <v>42</v>
      </c>
      <c r="U447" s="132">
        <v>88</v>
      </c>
      <c r="V447" s="132">
        <v>59.9</v>
      </c>
      <c r="W447" s="132" t="s">
        <v>4373</v>
      </c>
      <c r="X447" s="132">
        <v>29</v>
      </c>
    </row>
    <row r="448" spans="1:24">
      <c r="A448" s="132">
        <v>447</v>
      </c>
      <c r="B448" s="132">
        <v>40000000669</v>
      </c>
      <c r="C448" s="132">
        <v>61051000000</v>
      </c>
      <c r="D448" s="132" t="s">
        <v>494</v>
      </c>
      <c r="E448" s="132" t="s">
        <v>444</v>
      </c>
      <c r="F448" s="132">
        <v>82</v>
      </c>
      <c r="G448" s="132" t="s">
        <v>3847</v>
      </c>
      <c r="H448" s="132">
        <v>1</v>
      </c>
      <c r="I448" s="132">
        <v>0.24199999999999999</v>
      </c>
      <c r="J448" s="132">
        <v>1</v>
      </c>
      <c r="K448" s="132">
        <v>0.24199999999999999</v>
      </c>
      <c r="L448" s="132" t="s">
        <v>148</v>
      </c>
      <c r="M448" s="132">
        <v>540</v>
      </c>
      <c r="N448" s="132" t="s">
        <v>2777</v>
      </c>
      <c r="O448" s="132">
        <v>1704</v>
      </c>
      <c r="P448" s="132" t="s">
        <v>439</v>
      </c>
      <c r="Q448" s="132">
        <v>9</v>
      </c>
      <c r="R448" s="132" t="s">
        <v>947</v>
      </c>
      <c r="S448" s="132">
        <v>1000324</v>
      </c>
      <c r="T448" s="132">
        <v>41</v>
      </c>
      <c r="U448" s="132">
        <v>288</v>
      </c>
      <c r="V448" s="132">
        <v>59.9</v>
      </c>
      <c r="W448" s="132" t="s">
        <v>4373</v>
      </c>
      <c r="X448" s="132">
        <v>29</v>
      </c>
    </row>
    <row r="449" spans="1:24">
      <c r="A449" s="132">
        <v>448</v>
      </c>
      <c r="B449" s="132">
        <v>40000000668</v>
      </c>
      <c r="C449" s="132">
        <v>61051000000</v>
      </c>
      <c r="D449" s="132" t="s">
        <v>494</v>
      </c>
      <c r="E449" s="132" t="s">
        <v>444</v>
      </c>
      <c r="F449" s="132">
        <v>82</v>
      </c>
      <c r="G449" s="132" t="s">
        <v>3847</v>
      </c>
      <c r="H449" s="132">
        <v>1</v>
      </c>
      <c r="I449" s="132">
        <v>0.21199999999999999</v>
      </c>
      <c r="J449" s="132">
        <v>1</v>
      </c>
      <c r="K449" s="132">
        <v>0.21199999999999999</v>
      </c>
      <c r="L449" s="132" t="s">
        <v>148</v>
      </c>
      <c r="M449" s="132">
        <v>540</v>
      </c>
      <c r="N449" s="132" t="s">
        <v>2777</v>
      </c>
      <c r="O449" s="132">
        <v>1704</v>
      </c>
      <c r="P449" s="132" t="s">
        <v>439</v>
      </c>
      <c r="Q449" s="132">
        <v>9</v>
      </c>
      <c r="R449" s="132" t="s">
        <v>947</v>
      </c>
      <c r="S449" s="132">
        <v>1000324</v>
      </c>
      <c r="T449" s="132">
        <v>38</v>
      </c>
      <c r="U449" s="132">
        <v>64</v>
      </c>
      <c r="V449" s="132">
        <v>1</v>
      </c>
      <c r="W449" s="132" t="s">
        <v>4373</v>
      </c>
      <c r="X449" s="132">
        <v>29</v>
      </c>
    </row>
    <row r="450" spans="1:24">
      <c r="A450" s="132">
        <v>449</v>
      </c>
      <c r="B450" s="132">
        <v>40000000667</v>
      </c>
      <c r="C450" s="132">
        <v>61051000000</v>
      </c>
      <c r="D450" s="132" t="s">
        <v>494</v>
      </c>
      <c r="E450" s="132" t="s">
        <v>444</v>
      </c>
      <c r="F450" s="132">
        <v>82</v>
      </c>
      <c r="G450" s="132" t="s">
        <v>3847</v>
      </c>
      <c r="H450" s="132">
        <v>1</v>
      </c>
      <c r="I450" s="132">
        <v>0.224</v>
      </c>
      <c r="J450" s="132">
        <v>1</v>
      </c>
      <c r="K450" s="132">
        <v>0.224</v>
      </c>
      <c r="L450" s="132" t="s">
        <v>148</v>
      </c>
      <c r="M450" s="132">
        <v>540</v>
      </c>
      <c r="N450" s="132" t="s">
        <v>2777</v>
      </c>
      <c r="O450" s="132">
        <v>1704</v>
      </c>
      <c r="P450" s="132" t="s">
        <v>439</v>
      </c>
      <c r="Q450" s="132">
        <v>9</v>
      </c>
      <c r="R450" s="132" t="s">
        <v>947</v>
      </c>
      <c r="S450" s="132">
        <v>1000324</v>
      </c>
      <c r="T450" s="132">
        <v>39</v>
      </c>
      <c r="U450" s="132">
        <v>275</v>
      </c>
      <c r="V450" s="132">
        <v>59.9</v>
      </c>
      <c r="W450" s="132" t="s">
        <v>4373</v>
      </c>
      <c r="X450" s="132">
        <v>29</v>
      </c>
    </row>
    <row r="451" spans="1:24">
      <c r="A451" s="132">
        <v>450</v>
      </c>
      <c r="B451" s="132">
        <v>40000000666</v>
      </c>
      <c r="C451" s="132">
        <v>61033200000</v>
      </c>
      <c r="D451" s="132" t="s">
        <v>505</v>
      </c>
      <c r="E451" s="132" t="s">
        <v>4293</v>
      </c>
      <c r="F451" s="132">
        <v>466</v>
      </c>
      <c r="G451" s="132" t="s">
        <v>3847</v>
      </c>
      <c r="H451" s="132">
        <v>1</v>
      </c>
      <c r="I451" s="132">
        <v>0.71199999999999997</v>
      </c>
      <c r="J451" s="132">
        <v>1</v>
      </c>
      <c r="K451" s="132">
        <v>0.71199999999999997</v>
      </c>
      <c r="L451" s="132" t="s">
        <v>148</v>
      </c>
      <c r="M451" s="132">
        <v>540</v>
      </c>
      <c r="N451" s="132" t="s">
        <v>2872</v>
      </c>
      <c r="O451" s="132">
        <v>2185</v>
      </c>
      <c r="P451" s="132" t="s">
        <v>439</v>
      </c>
      <c r="Q451" s="132">
        <v>9</v>
      </c>
      <c r="R451" s="132" t="s">
        <v>947</v>
      </c>
      <c r="S451" s="132">
        <v>1000324</v>
      </c>
      <c r="T451" s="132" t="s">
        <v>959</v>
      </c>
      <c r="U451" s="132">
        <v>165</v>
      </c>
      <c r="V451" s="132">
        <v>79.900000000000006</v>
      </c>
      <c r="W451" s="132" t="s">
        <v>1050</v>
      </c>
      <c r="X451" s="132">
        <v>20</v>
      </c>
    </row>
    <row r="452" spans="1:24">
      <c r="A452" s="132">
        <v>451</v>
      </c>
      <c r="B452" s="132">
        <v>40000000665</v>
      </c>
      <c r="C452" s="132">
        <v>61033200000</v>
      </c>
      <c r="D452" s="132" t="s">
        <v>505</v>
      </c>
      <c r="E452" s="132" t="s">
        <v>4293</v>
      </c>
      <c r="F452" s="132">
        <v>466</v>
      </c>
      <c r="G452" s="132" t="s">
        <v>3847</v>
      </c>
      <c r="H452" s="132">
        <v>1</v>
      </c>
      <c r="I452" s="132">
        <v>0.51800000000000002</v>
      </c>
      <c r="J452" s="132">
        <v>1</v>
      </c>
      <c r="K452" s="132">
        <v>0.51800000000000002</v>
      </c>
      <c r="L452" s="132" t="s">
        <v>148</v>
      </c>
      <c r="M452" s="132">
        <v>540</v>
      </c>
      <c r="N452" s="132" t="s">
        <v>2872</v>
      </c>
      <c r="O452" s="132">
        <v>2185</v>
      </c>
      <c r="P452" s="132" t="s">
        <v>439</v>
      </c>
      <c r="Q452" s="132">
        <v>9</v>
      </c>
      <c r="R452" s="132" t="s">
        <v>947</v>
      </c>
      <c r="S452" s="132">
        <v>1000324</v>
      </c>
      <c r="T452" s="132" t="s">
        <v>810</v>
      </c>
      <c r="U452" s="132">
        <v>122</v>
      </c>
      <c r="V452" s="132">
        <v>79.900000000000006</v>
      </c>
      <c r="W452" s="132" t="s">
        <v>1050</v>
      </c>
      <c r="X452" s="132">
        <v>20</v>
      </c>
    </row>
    <row r="453" spans="1:24">
      <c r="A453" s="132">
        <v>452</v>
      </c>
      <c r="B453" s="132">
        <v>40000000664</v>
      </c>
      <c r="C453" s="132">
        <v>61033200000</v>
      </c>
      <c r="D453" s="132" t="s">
        <v>505</v>
      </c>
      <c r="E453" s="132" t="s">
        <v>4293</v>
      </c>
      <c r="F453" s="132">
        <v>466</v>
      </c>
      <c r="G453" s="132" t="s">
        <v>3847</v>
      </c>
      <c r="H453" s="132">
        <v>1</v>
      </c>
      <c r="I453" s="132">
        <v>0.51600000000000001</v>
      </c>
      <c r="J453" s="132">
        <v>1</v>
      </c>
      <c r="K453" s="132">
        <v>0.51600000000000001</v>
      </c>
      <c r="L453" s="132" t="s">
        <v>148</v>
      </c>
      <c r="M453" s="132">
        <v>540</v>
      </c>
      <c r="N453" s="132" t="s">
        <v>2872</v>
      </c>
      <c r="O453" s="132">
        <v>2185</v>
      </c>
      <c r="P453" s="132" t="s">
        <v>439</v>
      </c>
      <c r="Q453" s="132">
        <v>9</v>
      </c>
      <c r="R453" s="132" t="s">
        <v>947</v>
      </c>
      <c r="S453" s="132">
        <v>1000324</v>
      </c>
      <c r="T453" s="132" t="s">
        <v>810</v>
      </c>
      <c r="U453" s="132">
        <v>122</v>
      </c>
      <c r="V453" s="132">
        <v>79.900000000000006</v>
      </c>
      <c r="W453" s="132" t="s">
        <v>1050</v>
      </c>
      <c r="X453" s="132">
        <v>20</v>
      </c>
    </row>
    <row r="454" spans="1:24">
      <c r="A454" s="132">
        <v>453</v>
      </c>
      <c r="B454" s="132">
        <v>40000000663</v>
      </c>
      <c r="C454" s="132">
        <v>61033200000</v>
      </c>
      <c r="D454" s="132" t="s">
        <v>505</v>
      </c>
      <c r="E454" s="132" t="s">
        <v>4293</v>
      </c>
      <c r="F454" s="132">
        <v>466</v>
      </c>
      <c r="G454" s="132" t="s">
        <v>3847</v>
      </c>
      <c r="H454" s="132">
        <v>1</v>
      </c>
      <c r="I454" s="132">
        <v>0.54</v>
      </c>
      <c r="J454" s="132">
        <v>1</v>
      </c>
      <c r="K454" s="132">
        <v>0.54</v>
      </c>
      <c r="L454" s="132" t="s">
        <v>148</v>
      </c>
      <c r="M454" s="132">
        <v>540</v>
      </c>
      <c r="N454" s="132" t="s">
        <v>2872</v>
      </c>
      <c r="O454" s="132">
        <v>2185</v>
      </c>
      <c r="P454" s="132" t="s">
        <v>439</v>
      </c>
      <c r="Q454" s="132">
        <v>9</v>
      </c>
      <c r="R454" s="132" t="s">
        <v>947</v>
      </c>
      <c r="S454" s="132">
        <v>1000324</v>
      </c>
      <c r="T454" s="132" t="s">
        <v>825</v>
      </c>
      <c r="U454" s="132">
        <v>119</v>
      </c>
      <c r="V454" s="132">
        <v>79.900000000000006</v>
      </c>
      <c r="W454" s="132" t="s">
        <v>1048</v>
      </c>
      <c r="X454" s="132">
        <v>4</v>
      </c>
    </row>
    <row r="455" spans="1:24">
      <c r="A455" s="132">
        <v>454</v>
      </c>
      <c r="B455" s="132">
        <v>40000000662</v>
      </c>
      <c r="C455" s="132">
        <v>61033200000</v>
      </c>
      <c r="D455" s="132" t="s">
        <v>505</v>
      </c>
      <c r="E455" s="132" t="s">
        <v>4293</v>
      </c>
      <c r="F455" s="132">
        <v>466</v>
      </c>
      <c r="G455" s="132" t="s">
        <v>3847</v>
      </c>
      <c r="H455" s="132">
        <v>1</v>
      </c>
      <c r="I455" s="132">
        <v>0.502</v>
      </c>
      <c r="J455" s="132">
        <v>1</v>
      </c>
      <c r="K455" s="132">
        <v>0.502</v>
      </c>
      <c r="L455" s="132" t="s">
        <v>148</v>
      </c>
      <c r="M455" s="132">
        <v>540</v>
      </c>
      <c r="N455" s="132" t="s">
        <v>2872</v>
      </c>
      <c r="O455" s="132">
        <v>2185</v>
      </c>
      <c r="P455" s="132" t="s">
        <v>439</v>
      </c>
      <c r="Q455" s="132">
        <v>9</v>
      </c>
      <c r="R455" s="132" t="s">
        <v>947</v>
      </c>
      <c r="S455" s="132">
        <v>1000324</v>
      </c>
      <c r="T455" s="132" t="s">
        <v>810</v>
      </c>
      <c r="U455" s="132">
        <v>122</v>
      </c>
      <c r="V455" s="132">
        <v>79.900000000000006</v>
      </c>
      <c r="W455" s="132" t="s">
        <v>1048</v>
      </c>
      <c r="X455" s="132">
        <v>4</v>
      </c>
    </row>
    <row r="456" spans="1:24">
      <c r="A456" s="132">
        <v>455</v>
      </c>
      <c r="B456" s="132">
        <v>40000000661</v>
      </c>
      <c r="C456" s="132">
        <v>61033200000</v>
      </c>
      <c r="D456" s="132" t="s">
        <v>505</v>
      </c>
      <c r="E456" s="132" t="s">
        <v>4293</v>
      </c>
      <c r="F456" s="132">
        <v>466</v>
      </c>
      <c r="G456" s="132" t="s">
        <v>3847</v>
      </c>
      <c r="H456" s="132">
        <v>1</v>
      </c>
      <c r="I456" s="132">
        <v>0.504</v>
      </c>
      <c r="J456" s="132">
        <v>1</v>
      </c>
      <c r="K456" s="132">
        <v>0.504</v>
      </c>
      <c r="L456" s="132" t="s">
        <v>148</v>
      </c>
      <c r="M456" s="132">
        <v>540</v>
      </c>
      <c r="N456" s="132" t="s">
        <v>2872</v>
      </c>
      <c r="O456" s="132">
        <v>2185</v>
      </c>
      <c r="P456" s="132" t="s">
        <v>439</v>
      </c>
      <c r="Q456" s="132">
        <v>9</v>
      </c>
      <c r="R456" s="132" t="s">
        <v>947</v>
      </c>
      <c r="S456" s="132">
        <v>1000324</v>
      </c>
      <c r="T456" s="132" t="s">
        <v>810</v>
      </c>
      <c r="U456" s="132">
        <v>122</v>
      </c>
      <c r="V456" s="132">
        <v>79.900000000000006</v>
      </c>
      <c r="W456" s="132" t="s">
        <v>1048</v>
      </c>
      <c r="X456" s="132">
        <v>4</v>
      </c>
    </row>
    <row r="457" spans="1:24">
      <c r="A457" s="132">
        <v>456</v>
      </c>
      <c r="B457" s="132">
        <v>40000000660</v>
      </c>
      <c r="C457" s="132">
        <v>61033200000</v>
      </c>
      <c r="D457" s="132" t="s">
        <v>505</v>
      </c>
      <c r="E457" s="132" t="s">
        <v>4293</v>
      </c>
      <c r="F457" s="132">
        <v>466</v>
      </c>
      <c r="G457" s="132" t="s">
        <v>3847</v>
      </c>
      <c r="H457" s="132">
        <v>1</v>
      </c>
      <c r="I457" s="132">
        <v>0.69</v>
      </c>
      <c r="J457" s="132">
        <v>1</v>
      </c>
      <c r="K457" s="132">
        <v>0.69</v>
      </c>
      <c r="L457" s="132" t="s">
        <v>148</v>
      </c>
      <c r="M457" s="132">
        <v>540</v>
      </c>
      <c r="N457" s="132" t="s">
        <v>2872</v>
      </c>
      <c r="O457" s="132">
        <v>2185</v>
      </c>
      <c r="P457" s="132" t="s">
        <v>439</v>
      </c>
      <c r="Q457" s="132">
        <v>9</v>
      </c>
      <c r="R457" s="132" t="s">
        <v>947</v>
      </c>
      <c r="S457" s="132">
        <v>1000324</v>
      </c>
      <c r="T457" s="132" t="s">
        <v>959</v>
      </c>
      <c r="U457" s="132">
        <v>165</v>
      </c>
      <c r="V457" s="132">
        <v>79.900000000000006</v>
      </c>
      <c r="W457" s="132" t="s">
        <v>1048</v>
      </c>
      <c r="X457" s="132">
        <v>4</v>
      </c>
    </row>
    <row r="458" spans="1:24">
      <c r="A458" s="132">
        <v>457</v>
      </c>
      <c r="B458" s="132">
        <v>40000000659</v>
      </c>
      <c r="C458" s="132">
        <v>61033200000</v>
      </c>
      <c r="D458" s="132" t="s">
        <v>505</v>
      </c>
      <c r="E458" s="132" t="s">
        <v>4293</v>
      </c>
      <c r="F458" s="132">
        <v>466</v>
      </c>
      <c r="G458" s="132" t="s">
        <v>3847</v>
      </c>
      <c r="H458" s="132">
        <v>1</v>
      </c>
      <c r="I458" s="132">
        <v>0.504</v>
      </c>
      <c r="J458" s="132">
        <v>1</v>
      </c>
      <c r="K458" s="132">
        <v>0.504</v>
      </c>
      <c r="L458" s="132" t="s">
        <v>148</v>
      </c>
      <c r="M458" s="132">
        <v>540</v>
      </c>
      <c r="N458" s="132" t="s">
        <v>2872</v>
      </c>
      <c r="O458" s="132">
        <v>2185</v>
      </c>
      <c r="P458" s="132" t="s">
        <v>439</v>
      </c>
      <c r="Q458" s="132">
        <v>9</v>
      </c>
      <c r="R458" s="132" t="s">
        <v>947</v>
      </c>
      <c r="S458" s="132">
        <v>1000324</v>
      </c>
      <c r="T458" s="132" t="s">
        <v>810</v>
      </c>
      <c r="U458" s="132">
        <v>122</v>
      </c>
      <c r="V458" s="132">
        <v>79.900000000000006</v>
      </c>
      <c r="W458" s="132" t="s">
        <v>1048</v>
      </c>
      <c r="X458" s="132">
        <v>4</v>
      </c>
    </row>
    <row r="459" spans="1:24">
      <c r="A459" s="132">
        <v>458</v>
      </c>
      <c r="B459" s="132">
        <v>40000000658</v>
      </c>
      <c r="C459" s="132">
        <v>61102091000</v>
      </c>
      <c r="D459" s="132" t="s">
        <v>908</v>
      </c>
      <c r="E459" s="132" t="s">
        <v>341</v>
      </c>
      <c r="F459" s="132">
        <v>18</v>
      </c>
      <c r="G459" s="132" t="s">
        <v>3847</v>
      </c>
      <c r="H459" s="132">
        <v>1</v>
      </c>
      <c r="I459" s="132">
        <v>0.9</v>
      </c>
      <c r="J459" s="132">
        <v>1</v>
      </c>
      <c r="K459" s="132">
        <v>0.9</v>
      </c>
      <c r="L459" s="132" t="s">
        <v>148</v>
      </c>
      <c r="M459" s="132">
        <v>540</v>
      </c>
      <c r="N459" s="132" t="s">
        <v>3915</v>
      </c>
      <c r="O459" s="132">
        <v>7497</v>
      </c>
      <c r="P459" s="132" t="s">
        <v>439</v>
      </c>
      <c r="Q459" s="132">
        <v>9</v>
      </c>
      <c r="R459" s="132" t="s">
        <v>947</v>
      </c>
      <c r="S459" s="132">
        <v>1000324</v>
      </c>
      <c r="T459" s="132" t="s">
        <v>948</v>
      </c>
      <c r="U459" s="132">
        <v>327</v>
      </c>
      <c r="V459" s="132">
        <v>84.9</v>
      </c>
      <c r="W459" s="132" t="s">
        <v>1063</v>
      </c>
      <c r="X459" s="132">
        <v>13</v>
      </c>
    </row>
    <row r="460" spans="1:24">
      <c r="A460" s="132">
        <v>459</v>
      </c>
      <c r="B460" s="132">
        <v>40000000657</v>
      </c>
      <c r="C460" s="132">
        <v>61102091000</v>
      </c>
      <c r="D460" s="132" t="s">
        <v>908</v>
      </c>
      <c r="E460" s="132" t="s">
        <v>341</v>
      </c>
      <c r="F460" s="132">
        <v>18</v>
      </c>
      <c r="G460" s="132" t="s">
        <v>3847</v>
      </c>
      <c r="H460" s="132">
        <v>1</v>
      </c>
      <c r="I460" s="132">
        <v>0.84599999999999997</v>
      </c>
      <c r="J460" s="132">
        <v>1</v>
      </c>
      <c r="K460" s="132">
        <v>0.84599999999999997</v>
      </c>
      <c r="L460" s="132" t="s">
        <v>148</v>
      </c>
      <c r="M460" s="132">
        <v>540</v>
      </c>
      <c r="N460" s="132" t="s">
        <v>3915</v>
      </c>
      <c r="O460" s="132">
        <v>7497</v>
      </c>
      <c r="P460" s="132" t="s">
        <v>439</v>
      </c>
      <c r="Q460" s="132">
        <v>9</v>
      </c>
      <c r="R460" s="132" t="s">
        <v>947</v>
      </c>
      <c r="S460" s="132">
        <v>1000324</v>
      </c>
      <c r="T460" s="132" t="s">
        <v>821</v>
      </c>
      <c r="U460" s="132">
        <v>3</v>
      </c>
      <c r="V460" s="132">
        <v>84.9</v>
      </c>
      <c r="W460" s="132" t="s">
        <v>1063</v>
      </c>
      <c r="X460" s="132">
        <v>13</v>
      </c>
    </row>
    <row r="461" spans="1:24">
      <c r="A461" s="132">
        <v>460</v>
      </c>
      <c r="B461" s="132">
        <v>40000000656</v>
      </c>
      <c r="C461" s="132">
        <v>61102091000</v>
      </c>
      <c r="D461" s="132" t="s">
        <v>908</v>
      </c>
      <c r="E461" s="132" t="s">
        <v>341</v>
      </c>
      <c r="F461" s="132">
        <v>18</v>
      </c>
      <c r="G461" s="132" t="s">
        <v>3847</v>
      </c>
      <c r="H461" s="132">
        <v>1</v>
      </c>
      <c r="I461" s="132">
        <v>0.82</v>
      </c>
      <c r="J461" s="132">
        <v>1</v>
      </c>
      <c r="K461" s="132">
        <v>0.82</v>
      </c>
      <c r="L461" s="132" t="s">
        <v>148</v>
      </c>
      <c r="M461" s="132">
        <v>540</v>
      </c>
      <c r="N461" s="132" t="s">
        <v>3915</v>
      </c>
      <c r="O461" s="132">
        <v>7497</v>
      </c>
      <c r="P461" s="132" t="s">
        <v>439</v>
      </c>
      <c r="Q461" s="132">
        <v>9</v>
      </c>
      <c r="R461" s="132" t="s">
        <v>947</v>
      </c>
      <c r="S461" s="132">
        <v>1000324</v>
      </c>
      <c r="T461" s="132" t="s">
        <v>825</v>
      </c>
      <c r="U461" s="132">
        <v>119</v>
      </c>
      <c r="V461" s="132">
        <v>84.9</v>
      </c>
      <c r="W461" s="132" t="s">
        <v>1063</v>
      </c>
      <c r="X461" s="132">
        <v>13</v>
      </c>
    </row>
    <row r="462" spans="1:24">
      <c r="A462" s="132">
        <v>461</v>
      </c>
      <c r="B462" s="132">
        <v>40000000655</v>
      </c>
      <c r="C462" s="132">
        <v>61102091000</v>
      </c>
      <c r="D462" s="132" t="s">
        <v>961</v>
      </c>
      <c r="E462" s="132" t="s">
        <v>316</v>
      </c>
      <c r="F462" s="132">
        <v>17</v>
      </c>
      <c r="G462" s="132" t="s">
        <v>3847</v>
      </c>
      <c r="H462" s="132">
        <v>1</v>
      </c>
      <c r="I462" s="132">
        <v>0.23</v>
      </c>
      <c r="J462" s="132">
        <v>1</v>
      </c>
      <c r="K462" s="132">
        <v>0.23</v>
      </c>
      <c r="L462" s="132" t="s">
        <v>148</v>
      </c>
      <c r="M462" s="132">
        <v>540</v>
      </c>
      <c r="N462" s="132" t="s">
        <v>3915</v>
      </c>
      <c r="O462" s="132">
        <v>7497</v>
      </c>
      <c r="P462" s="132" t="s">
        <v>439</v>
      </c>
      <c r="Q462" s="132">
        <v>9</v>
      </c>
      <c r="R462" s="132" t="s">
        <v>947</v>
      </c>
      <c r="S462" s="132">
        <v>1000324</v>
      </c>
      <c r="T462" s="132" t="s">
        <v>959</v>
      </c>
      <c r="U462" s="132">
        <v>165</v>
      </c>
      <c r="V462" s="132">
        <v>49.9</v>
      </c>
      <c r="W462" s="132" t="s">
        <v>1073</v>
      </c>
      <c r="X462" s="132">
        <v>8</v>
      </c>
    </row>
    <row r="463" spans="1:24">
      <c r="A463" s="132">
        <v>462</v>
      </c>
      <c r="B463" s="132">
        <v>40000000654</v>
      </c>
      <c r="C463" s="132">
        <v>61102091000</v>
      </c>
      <c r="D463" s="132" t="s">
        <v>961</v>
      </c>
      <c r="E463" s="132" t="s">
        <v>316</v>
      </c>
      <c r="F463" s="132">
        <v>17</v>
      </c>
      <c r="G463" s="132" t="s">
        <v>3847</v>
      </c>
      <c r="H463" s="132">
        <v>1</v>
      </c>
      <c r="I463" s="132">
        <v>0.23</v>
      </c>
      <c r="J463" s="132">
        <v>1</v>
      </c>
      <c r="K463" s="132">
        <v>0.23</v>
      </c>
      <c r="L463" s="132" t="s">
        <v>148</v>
      </c>
      <c r="M463" s="132">
        <v>540</v>
      </c>
      <c r="N463" s="132" t="s">
        <v>3915</v>
      </c>
      <c r="O463" s="132">
        <v>7497</v>
      </c>
      <c r="P463" s="132" t="s">
        <v>439</v>
      </c>
      <c r="Q463" s="132">
        <v>9</v>
      </c>
      <c r="R463" s="132" t="s">
        <v>947</v>
      </c>
      <c r="S463" s="132">
        <v>1000324</v>
      </c>
      <c r="T463" s="132" t="s">
        <v>948</v>
      </c>
      <c r="U463" s="132">
        <v>327</v>
      </c>
      <c r="V463" s="132">
        <v>49.9</v>
      </c>
      <c r="W463" s="132" t="s">
        <v>1073</v>
      </c>
      <c r="X463" s="132">
        <v>8</v>
      </c>
    </row>
    <row r="464" spans="1:24">
      <c r="A464" s="132">
        <v>463</v>
      </c>
      <c r="B464" s="132">
        <v>40000000653</v>
      </c>
      <c r="C464" s="132">
        <v>61102091000</v>
      </c>
      <c r="D464" s="132" t="s">
        <v>961</v>
      </c>
      <c r="E464" s="132" t="s">
        <v>316</v>
      </c>
      <c r="F464" s="132">
        <v>17</v>
      </c>
      <c r="G464" s="132" t="s">
        <v>3847</v>
      </c>
      <c r="H464" s="132">
        <v>1</v>
      </c>
      <c r="I464" s="132">
        <v>0.21</v>
      </c>
      <c r="J464" s="132">
        <v>1</v>
      </c>
      <c r="K464" s="132">
        <v>0.21</v>
      </c>
      <c r="L464" s="132" t="s">
        <v>148</v>
      </c>
      <c r="M464" s="132">
        <v>540</v>
      </c>
      <c r="N464" s="132" t="s">
        <v>3915</v>
      </c>
      <c r="O464" s="132">
        <v>7497</v>
      </c>
      <c r="P464" s="132" t="s">
        <v>439</v>
      </c>
      <c r="Q464" s="132">
        <v>9</v>
      </c>
      <c r="R464" s="132" t="s">
        <v>947</v>
      </c>
      <c r="S464" s="132">
        <v>1000324</v>
      </c>
      <c r="T464" s="132" t="s">
        <v>821</v>
      </c>
      <c r="U464" s="132">
        <v>3</v>
      </c>
      <c r="V464" s="132">
        <v>49.9</v>
      </c>
      <c r="W464" s="132" t="s">
        <v>1073</v>
      </c>
      <c r="X464" s="132">
        <v>8</v>
      </c>
    </row>
    <row r="465" spans="1:24">
      <c r="A465" s="132">
        <v>464</v>
      </c>
      <c r="B465" s="132">
        <v>40000000652</v>
      </c>
      <c r="C465" s="132">
        <v>61102091000</v>
      </c>
      <c r="D465" s="132" t="s">
        <v>961</v>
      </c>
      <c r="E465" s="132" t="s">
        <v>316</v>
      </c>
      <c r="F465" s="132">
        <v>17</v>
      </c>
      <c r="G465" s="132" t="s">
        <v>3847</v>
      </c>
      <c r="H465" s="132">
        <v>1</v>
      </c>
      <c r="I465" s="132">
        <v>0.2</v>
      </c>
      <c r="J465" s="132">
        <v>1</v>
      </c>
      <c r="K465" s="132">
        <v>0.2</v>
      </c>
      <c r="L465" s="132" t="s">
        <v>148</v>
      </c>
      <c r="M465" s="132">
        <v>540</v>
      </c>
      <c r="N465" s="132" t="s">
        <v>3915</v>
      </c>
      <c r="O465" s="132">
        <v>7497</v>
      </c>
      <c r="P465" s="132" t="s">
        <v>439</v>
      </c>
      <c r="Q465" s="132">
        <v>9</v>
      </c>
      <c r="R465" s="132" t="s">
        <v>947</v>
      </c>
      <c r="S465" s="132">
        <v>1000324</v>
      </c>
      <c r="T465" s="132" t="s">
        <v>825</v>
      </c>
      <c r="U465" s="132">
        <v>119</v>
      </c>
      <c r="V465" s="132">
        <v>49.9</v>
      </c>
      <c r="W465" s="132" t="s">
        <v>1073</v>
      </c>
      <c r="X465" s="132">
        <v>8</v>
      </c>
    </row>
    <row r="466" spans="1:24">
      <c r="A466" s="132">
        <v>465</v>
      </c>
      <c r="B466" s="132">
        <v>40000000651</v>
      </c>
      <c r="C466" s="132">
        <v>61102091000</v>
      </c>
      <c r="D466" s="132" t="s">
        <v>961</v>
      </c>
      <c r="E466" s="132" t="s">
        <v>316</v>
      </c>
      <c r="F466" s="132">
        <v>17</v>
      </c>
      <c r="G466" s="132" t="s">
        <v>3847</v>
      </c>
      <c r="H466" s="132">
        <v>1</v>
      </c>
      <c r="I466" s="132">
        <v>0.186</v>
      </c>
      <c r="J466" s="132">
        <v>1</v>
      </c>
      <c r="K466" s="132">
        <v>0.186</v>
      </c>
      <c r="L466" s="132" t="s">
        <v>148</v>
      </c>
      <c r="M466" s="132">
        <v>540</v>
      </c>
      <c r="N466" s="132" t="s">
        <v>3915</v>
      </c>
      <c r="O466" s="132">
        <v>7497</v>
      </c>
      <c r="P466" s="132" t="s">
        <v>439</v>
      </c>
      <c r="Q466" s="132">
        <v>9</v>
      </c>
      <c r="R466" s="132" t="s">
        <v>947</v>
      </c>
      <c r="S466" s="132">
        <v>1000324</v>
      </c>
      <c r="T466" s="132" t="s">
        <v>810</v>
      </c>
      <c r="U466" s="132">
        <v>122</v>
      </c>
      <c r="V466" s="132">
        <v>49.9</v>
      </c>
      <c r="W466" s="132" t="s">
        <v>1073</v>
      </c>
      <c r="X466" s="132">
        <v>8</v>
      </c>
    </row>
    <row r="467" spans="1:24">
      <c r="A467" s="132">
        <v>466</v>
      </c>
      <c r="B467" s="132">
        <v>40000000650</v>
      </c>
      <c r="C467" s="132">
        <v>61091000000</v>
      </c>
      <c r="D467" s="132" t="s">
        <v>493</v>
      </c>
      <c r="E467" s="132" t="s">
        <v>453</v>
      </c>
      <c r="F467" s="132">
        <v>73</v>
      </c>
      <c r="G467" s="132" t="s">
        <v>3847</v>
      </c>
      <c r="H467" s="132">
        <v>1</v>
      </c>
      <c r="I467" s="132">
        <v>0.20799999999999999</v>
      </c>
      <c r="J467" s="132">
        <v>1</v>
      </c>
      <c r="K467" s="132">
        <v>0.20799999999999999</v>
      </c>
      <c r="L467" s="132" t="s">
        <v>148</v>
      </c>
      <c r="M467" s="132">
        <v>540</v>
      </c>
      <c r="N467" s="132" t="s">
        <v>468</v>
      </c>
      <c r="O467" s="132">
        <v>1760</v>
      </c>
      <c r="P467" s="132" t="s">
        <v>439</v>
      </c>
      <c r="Q467" s="132">
        <v>9</v>
      </c>
      <c r="R467" s="132" t="s">
        <v>947</v>
      </c>
      <c r="S467" s="132">
        <v>1000324</v>
      </c>
      <c r="T467" s="132" t="s">
        <v>825</v>
      </c>
      <c r="U467" s="132">
        <v>119</v>
      </c>
      <c r="V467" s="132">
        <v>34.9</v>
      </c>
      <c r="W467" s="132" t="s">
        <v>1048</v>
      </c>
      <c r="X467" s="132">
        <v>4</v>
      </c>
    </row>
    <row r="468" spans="1:24">
      <c r="A468" s="132">
        <v>467</v>
      </c>
      <c r="B468" s="132">
        <v>40000000649</v>
      </c>
      <c r="C468" s="132">
        <v>61091000000</v>
      </c>
      <c r="D468" s="132" t="s">
        <v>493</v>
      </c>
      <c r="E468" s="132" t="s">
        <v>453</v>
      </c>
      <c r="F468" s="132">
        <v>73</v>
      </c>
      <c r="G468" s="132" t="s">
        <v>3847</v>
      </c>
      <c r="H468" s="132">
        <v>1</v>
      </c>
      <c r="I468" s="132">
        <v>0.224</v>
      </c>
      <c r="J468" s="132">
        <v>1</v>
      </c>
      <c r="K468" s="132">
        <v>0.224</v>
      </c>
      <c r="L468" s="132" t="s">
        <v>148</v>
      </c>
      <c r="M468" s="132">
        <v>540</v>
      </c>
      <c r="N468" s="132" t="s">
        <v>468</v>
      </c>
      <c r="O468" s="132">
        <v>1760</v>
      </c>
      <c r="P468" s="132" t="s">
        <v>439</v>
      </c>
      <c r="Q468" s="132">
        <v>9</v>
      </c>
      <c r="R468" s="132" t="s">
        <v>947</v>
      </c>
      <c r="S468" s="132">
        <v>1000324</v>
      </c>
      <c r="T468" s="132" t="s">
        <v>825</v>
      </c>
      <c r="U468" s="132">
        <v>119</v>
      </c>
      <c r="V468" s="132">
        <v>34.9</v>
      </c>
      <c r="W468" s="132" t="s">
        <v>1048</v>
      </c>
      <c r="X468" s="132">
        <v>4</v>
      </c>
    </row>
    <row r="469" spans="1:24">
      <c r="A469" s="132">
        <v>468</v>
      </c>
      <c r="B469" s="132">
        <v>40000000648</v>
      </c>
      <c r="C469" s="132">
        <v>61091000000</v>
      </c>
      <c r="D469" s="132" t="s">
        <v>839</v>
      </c>
      <c r="E469" s="132" t="s">
        <v>453</v>
      </c>
      <c r="F469" s="132">
        <v>73</v>
      </c>
      <c r="G469" s="132" t="s">
        <v>3847</v>
      </c>
      <c r="H469" s="132">
        <v>1</v>
      </c>
      <c r="I469" s="132">
        <v>0.222</v>
      </c>
      <c r="J469" s="132">
        <v>1</v>
      </c>
      <c r="K469" s="132">
        <v>0.222</v>
      </c>
      <c r="L469" s="132" t="s">
        <v>148</v>
      </c>
      <c r="M469" s="132">
        <v>540</v>
      </c>
      <c r="N469" s="132" t="s">
        <v>440</v>
      </c>
      <c r="O469" s="132">
        <v>7485</v>
      </c>
      <c r="P469" s="132" t="s">
        <v>439</v>
      </c>
      <c r="Q469" s="132">
        <v>9</v>
      </c>
      <c r="R469" s="132" t="s">
        <v>947</v>
      </c>
      <c r="S469" s="132">
        <v>1000324</v>
      </c>
      <c r="T469" s="132" t="s">
        <v>959</v>
      </c>
      <c r="U469" s="132">
        <v>165</v>
      </c>
      <c r="V469" s="132">
        <v>24.9</v>
      </c>
      <c r="W469" s="132" t="s">
        <v>3919</v>
      </c>
      <c r="X469" s="132">
        <v>25</v>
      </c>
    </row>
    <row r="470" spans="1:24">
      <c r="A470" s="132">
        <v>469</v>
      </c>
      <c r="B470" s="132">
        <v>40000000647</v>
      </c>
      <c r="C470" s="132">
        <v>61091000000</v>
      </c>
      <c r="D470" s="132" t="s">
        <v>839</v>
      </c>
      <c r="E470" s="132" t="s">
        <v>453</v>
      </c>
      <c r="F470" s="132">
        <v>73</v>
      </c>
      <c r="G470" s="132" t="s">
        <v>3847</v>
      </c>
      <c r="H470" s="132">
        <v>1</v>
      </c>
      <c r="I470" s="132">
        <v>0.19800000000000001</v>
      </c>
      <c r="J470" s="132">
        <v>1</v>
      </c>
      <c r="K470" s="132">
        <v>0.19800000000000001</v>
      </c>
      <c r="L470" s="132" t="s">
        <v>148</v>
      </c>
      <c r="M470" s="132">
        <v>540</v>
      </c>
      <c r="N470" s="132" t="s">
        <v>440</v>
      </c>
      <c r="O470" s="132">
        <v>7485</v>
      </c>
      <c r="P470" s="132" t="s">
        <v>439</v>
      </c>
      <c r="Q470" s="132">
        <v>9</v>
      </c>
      <c r="R470" s="132" t="s">
        <v>947</v>
      </c>
      <c r="S470" s="132">
        <v>1000324</v>
      </c>
      <c r="T470" s="132" t="s">
        <v>825</v>
      </c>
      <c r="U470" s="132">
        <v>119</v>
      </c>
      <c r="V470" s="132">
        <v>24.9</v>
      </c>
      <c r="W470" s="132" t="s">
        <v>3919</v>
      </c>
      <c r="X470" s="132">
        <v>25</v>
      </c>
    </row>
    <row r="471" spans="1:24">
      <c r="A471" s="132">
        <v>470</v>
      </c>
      <c r="B471" s="132">
        <v>40000000646</v>
      </c>
      <c r="C471" s="132">
        <v>61091000000</v>
      </c>
      <c r="D471" s="132" t="s">
        <v>839</v>
      </c>
      <c r="E471" s="132" t="s">
        <v>453</v>
      </c>
      <c r="F471" s="132">
        <v>73</v>
      </c>
      <c r="G471" s="132" t="s">
        <v>3847</v>
      </c>
      <c r="H471" s="132">
        <v>1</v>
      </c>
      <c r="I471" s="132">
        <v>0.19800000000000001</v>
      </c>
      <c r="J471" s="132">
        <v>1</v>
      </c>
      <c r="K471" s="132">
        <v>0.19800000000000001</v>
      </c>
      <c r="L471" s="132" t="s">
        <v>148</v>
      </c>
      <c r="M471" s="132">
        <v>540</v>
      </c>
      <c r="N471" s="132" t="s">
        <v>440</v>
      </c>
      <c r="O471" s="132">
        <v>7485</v>
      </c>
      <c r="P471" s="132" t="s">
        <v>439</v>
      </c>
      <c r="Q471" s="132">
        <v>9</v>
      </c>
      <c r="R471" s="132" t="s">
        <v>947</v>
      </c>
      <c r="S471" s="132">
        <v>1000324</v>
      </c>
      <c r="T471" s="132" t="s">
        <v>821</v>
      </c>
      <c r="U471" s="132">
        <v>3</v>
      </c>
      <c r="V471" s="132">
        <v>24.9</v>
      </c>
      <c r="W471" s="132" t="s">
        <v>3919</v>
      </c>
      <c r="X471" s="132">
        <v>25</v>
      </c>
    </row>
    <row r="472" spans="1:24">
      <c r="A472" s="132">
        <v>471</v>
      </c>
      <c r="B472" s="132">
        <v>40000000645</v>
      </c>
      <c r="C472" s="132">
        <v>61091000000</v>
      </c>
      <c r="D472" s="132" t="s">
        <v>839</v>
      </c>
      <c r="E472" s="132" t="s">
        <v>453</v>
      </c>
      <c r="F472" s="132">
        <v>73</v>
      </c>
      <c r="G472" s="132" t="s">
        <v>3847</v>
      </c>
      <c r="H472" s="132">
        <v>1</v>
      </c>
      <c r="I472" s="132">
        <v>0.19800000000000001</v>
      </c>
      <c r="J472" s="132">
        <v>1</v>
      </c>
      <c r="K472" s="132">
        <v>0.19800000000000001</v>
      </c>
      <c r="L472" s="132" t="s">
        <v>148</v>
      </c>
      <c r="M472" s="132">
        <v>540</v>
      </c>
      <c r="N472" s="132" t="s">
        <v>440</v>
      </c>
      <c r="O472" s="132">
        <v>7485</v>
      </c>
      <c r="P472" s="132" t="s">
        <v>439</v>
      </c>
      <c r="Q472" s="132">
        <v>9</v>
      </c>
      <c r="R472" s="132" t="s">
        <v>947</v>
      </c>
      <c r="S472" s="132">
        <v>1000324</v>
      </c>
      <c r="T472" s="132" t="s">
        <v>821</v>
      </c>
      <c r="U472" s="132">
        <v>3</v>
      </c>
      <c r="V472" s="132">
        <v>24.9</v>
      </c>
      <c r="W472" s="132" t="s">
        <v>3919</v>
      </c>
      <c r="X472" s="132">
        <v>25</v>
      </c>
    </row>
    <row r="473" spans="1:24">
      <c r="A473" s="132">
        <v>472</v>
      </c>
      <c r="B473" s="132">
        <v>40000000644</v>
      </c>
      <c r="C473" s="132">
        <v>61091000000</v>
      </c>
      <c r="D473" s="132" t="s">
        <v>493</v>
      </c>
      <c r="E473" s="132" t="s">
        <v>453</v>
      </c>
      <c r="F473" s="132">
        <v>73</v>
      </c>
      <c r="G473" s="132" t="s">
        <v>3847</v>
      </c>
      <c r="H473" s="132">
        <v>1</v>
      </c>
      <c r="I473" s="132">
        <v>0.17599999999999999</v>
      </c>
      <c r="J473" s="132">
        <v>1</v>
      </c>
      <c r="K473" s="132">
        <v>0.17599999999999999</v>
      </c>
      <c r="L473" s="132" t="s">
        <v>148</v>
      </c>
      <c r="M473" s="132">
        <v>540</v>
      </c>
      <c r="N473" s="132" t="s">
        <v>2872</v>
      </c>
      <c r="O473" s="132">
        <v>2185</v>
      </c>
      <c r="P473" s="132" t="s">
        <v>439</v>
      </c>
      <c r="Q473" s="132">
        <v>9</v>
      </c>
      <c r="R473" s="132" t="s">
        <v>947</v>
      </c>
      <c r="S473" s="132">
        <v>1000324</v>
      </c>
      <c r="T473" s="132" t="s">
        <v>821</v>
      </c>
      <c r="U473" s="132">
        <v>3</v>
      </c>
      <c r="V473" s="132">
        <v>1</v>
      </c>
      <c r="W473" s="132" t="s">
        <v>1063</v>
      </c>
      <c r="X473" s="132">
        <v>13</v>
      </c>
    </row>
    <row r="474" spans="1:24">
      <c r="A474" s="132">
        <v>473</v>
      </c>
      <c r="B474" s="132">
        <v>40000000643</v>
      </c>
      <c r="C474" s="132">
        <v>61091000000</v>
      </c>
      <c r="D474" s="132" t="s">
        <v>493</v>
      </c>
      <c r="E474" s="132" t="s">
        <v>453</v>
      </c>
      <c r="F474" s="132">
        <v>73</v>
      </c>
      <c r="G474" s="132" t="s">
        <v>3847</v>
      </c>
      <c r="H474" s="132">
        <v>1</v>
      </c>
      <c r="I474" s="132">
        <v>0.19</v>
      </c>
      <c r="J474" s="132">
        <v>1</v>
      </c>
      <c r="K474" s="132">
        <v>0.19</v>
      </c>
      <c r="L474" s="132" t="s">
        <v>148</v>
      </c>
      <c r="M474" s="132">
        <v>540</v>
      </c>
      <c r="N474" s="132" t="s">
        <v>2872</v>
      </c>
      <c r="O474" s="132">
        <v>2185</v>
      </c>
      <c r="P474" s="132" t="s">
        <v>439</v>
      </c>
      <c r="Q474" s="132">
        <v>9</v>
      </c>
      <c r="R474" s="132" t="s">
        <v>947</v>
      </c>
      <c r="S474" s="132">
        <v>1000324</v>
      </c>
      <c r="T474" s="132" t="s">
        <v>821</v>
      </c>
      <c r="U474" s="132">
        <v>3</v>
      </c>
      <c r="V474" s="132">
        <v>1</v>
      </c>
      <c r="W474" s="132" t="s">
        <v>1063</v>
      </c>
      <c r="X474" s="132">
        <v>13</v>
      </c>
    </row>
    <row r="475" spans="1:24">
      <c r="A475" s="132">
        <v>474</v>
      </c>
      <c r="B475" s="132">
        <v>40000000642</v>
      </c>
      <c r="C475" s="132">
        <v>61091000000</v>
      </c>
      <c r="D475" s="132" t="s">
        <v>493</v>
      </c>
      <c r="E475" s="132" t="s">
        <v>453</v>
      </c>
      <c r="F475" s="132">
        <v>73</v>
      </c>
      <c r="G475" s="132" t="s">
        <v>3847</v>
      </c>
      <c r="H475" s="132">
        <v>1</v>
      </c>
      <c r="I475" s="132">
        <v>0.20200000000000001</v>
      </c>
      <c r="J475" s="132">
        <v>1</v>
      </c>
      <c r="K475" s="132">
        <v>0.20200000000000001</v>
      </c>
      <c r="L475" s="132" t="s">
        <v>148</v>
      </c>
      <c r="M475" s="132">
        <v>540</v>
      </c>
      <c r="N475" s="132" t="s">
        <v>2872</v>
      </c>
      <c r="O475" s="132">
        <v>2185</v>
      </c>
      <c r="P475" s="132" t="s">
        <v>439</v>
      </c>
      <c r="Q475" s="132">
        <v>9</v>
      </c>
      <c r="R475" s="132" t="s">
        <v>947</v>
      </c>
      <c r="S475" s="132">
        <v>1000324</v>
      </c>
      <c r="T475" s="132" t="s">
        <v>828</v>
      </c>
      <c r="U475" s="132">
        <v>124</v>
      </c>
      <c r="V475" s="132">
        <v>1</v>
      </c>
      <c r="W475" s="132" t="s">
        <v>1063</v>
      </c>
      <c r="X475" s="132">
        <v>13</v>
      </c>
    </row>
    <row r="476" spans="1:24">
      <c r="A476" s="132">
        <v>475</v>
      </c>
      <c r="B476" s="132">
        <v>40000000641</v>
      </c>
      <c r="C476" s="132">
        <v>61091000000</v>
      </c>
      <c r="D476" s="132" t="s">
        <v>493</v>
      </c>
      <c r="E476" s="132" t="s">
        <v>453</v>
      </c>
      <c r="F476" s="132">
        <v>73</v>
      </c>
      <c r="G476" s="132" t="s">
        <v>3847</v>
      </c>
      <c r="H476" s="132">
        <v>1</v>
      </c>
      <c r="I476" s="132">
        <v>0.18</v>
      </c>
      <c r="J476" s="132">
        <v>1</v>
      </c>
      <c r="K476" s="132">
        <v>0.18</v>
      </c>
      <c r="L476" s="132" t="s">
        <v>148</v>
      </c>
      <c r="M476" s="132">
        <v>540</v>
      </c>
      <c r="N476" s="132" t="s">
        <v>2872</v>
      </c>
      <c r="O476" s="132">
        <v>2185</v>
      </c>
      <c r="P476" s="132" t="s">
        <v>439</v>
      </c>
      <c r="Q476" s="132">
        <v>9</v>
      </c>
      <c r="R476" s="132" t="s">
        <v>947</v>
      </c>
      <c r="S476" s="132">
        <v>1000324</v>
      </c>
      <c r="T476" s="132" t="s">
        <v>825</v>
      </c>
      <c r="U476" s="132">
        <v>119</v>
      </c>
      <c r="V476" s="132">
        <v>19.899999999999999</v>
      </c>
      <c r="W476" s="132" t="s">
        <v>1063</v>
      </c>
      <c r="X476" s="132">
        <v>13</v>
      </c>
    </row>
    <row r="477" spans="1:24">
      <c r="A477" s="132">
        <v>476</v>
      </c>
      <c r="B477" s="132">
        <v>40000000640</v>
      </c>
      <c r="C477" s="132">
        <v>61091000000</v>
      </c>
      <c r="D477" s="132" t="s">
        <v>493</v>
      </c>
      <c r="E477" s="132" t="s">
        <v>453</v>
      </c>
      <c r="F477" s="132">
        <v>73</v>
      </c>
      <c r="G477" s="132" t="s">
        <v>3847</v>
      </c>
      <c r="H477" s="132">
        <v>1</v>
      </c>
      <c r="I477" s="132">
        <v>0.182</v>
      </c>
      <c r="J477" s="132">
        <v>1</v>
      </c>
      <c r="K477" s="132">
        <v>0.182</v>
      </c>
      <c r="L477" s="132" t="s">
        <v>148</v>
      </c>
      <c r="M477" s="132">
        <v>540</v>
      </c>
      <c r="N477" s="132" t="s">
        <v>2872</v>
      </c>
      <c r="O477" s="132">
        <v>2185</v>
      </c>
      <c r="P477" s="132" t="s">
        <v>439</v>
      </c>
      <c r="Q477" s="132">
        <v>9</v>
      </c>
      <c r="R477" s="132" t="s">
        <v>947</v>
      </c>
      <c r="S477" s="132">
        <v>1000324</v>
      </c>
      <c r="T477" s="132" t="s">
        <v>825</v>
      </c>
      <c r="U477" s="132">
        <v>119</v>
      </c>
      <c r="V477" s="132">
        <v>1</v>
      </c>
      <c r="W477" s="132" t="s">
        <v>1063</v>
      </c>
      <c r="X477" s="132">
        <v>13</v>
      </c>
    </row>
    <row r="478" spans="1:24">
      <c r="A478" s="132">
        <v>477</v>
      </c>
      <c r="B478" s="132">
        <v>40000000639</v>
      </c>
      <c r="C478" s="132">
        <v>62034231000</v>
      </c>
      <c r="D478" s="132" t="s">
        <v>537</v>
      </c>
      <c r="E478" s="132" t="s">
        <v>3964</v>
      </c>
      <c r="F478" s="132">
        <v>87</v>
      </c>
      <c r="G478" s="132" t="s">
        <v>3847</v>
      </c>
      <c r="H478" s="132">
        <v>1</v>
      </c>
      <c r="I478" s="132">
        <v>0.59399999999999997</v>
      </c>
      <c r="J478" s="132">
        <v>1</v>
      </c>
      <c r="K478" s="132">
        <v>0.59399999999999997</v>
      </c>
      <c r="L478" s="132" t="s">
        <v>148</v>
      </c>
      <c r="M478" s="132">
        <v>540</v>
      </c>
      <c r="N478" s="132" t="s">
        <v>468</v>
      </c>
      <c r="O478" s="132">
        <v>1760</v>
      </c>
      <c r="P478" s="132" t="s">
        <v>439</v>
      </c>
      <c r="Q478" s="132">
        <v>9</v>
      </c>
      <c r="R478" s="132" t="s">
        <v>947</v>
      </c>
      <c r="S478" s="132">
        <v>1000324</v>
      </c>
      <c r="T478" s="132">
        <v>32</v>
      </c>
      <c r="U478" s="132">
        <v>31</v>
      </c>
      <c r="V478" s="132">
        <v>79.900000000000006</v>
      </c>
      <c r="W478" s="132" t="s">
        <v>1050</v>
      </c>
      <c r="X478" s="132">
        <v>20</v>
      </c>
    </row>
    <row r="479" spans="1:24">
      <c r="A479" s="132">
        <v>478</v>
      </c>
      <c r="B479" s="132">
        <v>40000000638</v>
      </c>
      <c r="C479" s="132">
        <v>62034231000</v>
      </c>
      <c r="D479" s="132" t="s">
        <v>537</v>
      </c>
      <c r="E479" s="132" t="s">
        <v>3964</v>
      </c>
      <c r="F479" s="132">
        <v>87</v>
      </c>
      <c r="G479" s="132" t="s">
        <v>3847</v>
      </c>
      <c r="H479" s="132">
        <v>1</v>
      </c>
      <c r="I479" s="132">
        <v>0.57799999999999996</v>
      </c>
      <c r="J479" s="132">
        <v>1</v>
      </c>
      <c r="K479" s="132">
        <v>0.57799999999999996</v>
      </c>
      <c r="L479" s="132" t="s">
        <v>148</v>
      </c>
      <c r="M479" s="132">
        <v>540</v>
      </c>
      <c r="N479" s="132" t="s">
        <v>468</v>
      </c>
      <c r="O479" s="132">
        <v>1760</v>
      </c>
      <c r="P479" s="132" t="s">
        <v>439</v>
      </c>
      <c r="Q479" s="132">
        <v>9</v>
      </c>
      <c r="R479" s="132" t="s">
        <v>947</v>
      </c>
      <c r="S479" s="132">
        <v>1000324</v>
      </c>
      <c r="T479" s="132">
        <v>31</v>
      </c>
      <c r="U479" s="132">
        <v>140</v>
      </c>
      <c r="V479" s="132">
        <v>79.900000000000006</v>
      </c>
      <c r="W479" s="132" t="s">
        <v>1050</v>
      </c>
      <c r="X479" s="132">
        <v>20</v>
      </c>
    </row>
    <row r="480" spans="1:24">
      <c r="A480" s="132">
        <v>479</v>
      </c>
      <c r="B480" s="132">
        <v>40000000637</v>
      </c>
      <c r="C480" s="132">
        <v>62034231000</v>
      </c>
      <c r="D480" s="132" t="s">
        <v>537</v>
      </c>
      <c r="E480" s="132" t="s">
        <v>3964</v>
      </c>
      <c r="F480" s="132">
        <v>87</v>
      </c>
      <c r="G480" s="132" t="s">
        <v>3847</v>
      </c>
      <c r="H480" s="132">
        <v>1</v>
      </c>
      <c r="I480" s="132">
        <v>0.55200000000000005</v>
      </c>
      <c r="J480" s="132">
        <v>1</v>
      </c>
      <c r="K480" s="132">
        <v>0.55200000000000005</v>
      </c>
      <c r="L480" s="132" t="s">
        <v>148</v>
      </c>
      <c r="M480" s="132">
        <v>540</v>
      </c>
      <c r="N480" s="132" t="s">
        <v>468</v>
      </c>
      <c r="O480" s="132">
        <v>1760</v>
      </c>
      <c r="P480" s="132" t="s">
        <v>439</v>
      </c>
      <c r="Q480" s="132">
        <v>9</v>
      </c>
      <c r="R480" s="132" t="s">
        <v>947</v>
      </c>
      <c r="S480" s="132">
        <v>1000324</v>
      </c>
      <c r="T480" s="132">
        <v>29</v>
      </c>
      <c r="U480" s="132">
        <v>133</v>
      </c>
      <c r="V480" s="132">
        <v>79.900000000000006</v>
      </c>
      <c r="W480" s="132" t="s">
        <v>1050</v>
      </c>
      <c r="X480" s="132">
        <v>20</v>
      </c>
    </row>
    <row r="481" spans="1:24">
      <c r="A481" s="132">
        <v>480</v>
      </c>
      <c r="B481" s="132">
        <v>40000000636</v>
      </c>
      <c r="C481" s="132">
        <v>62034231000</v>
      </c>
      <c r="D481" s="132" t="s">
        <v>537</v>
      </c>
      <c r="E481" s="132" t="s">
        <v>3964</v>
      </c>
      <c r="F481" s="132">
        <v>87</v>
      </c>
      <c r="G481" s="132" t="s">
        <v>3847</v>
      </c>
      <c r="H481" s="132">
        <v>1</v>
      </c>
      <c r="I481" s="132">
        <v>0.54</v>
      </c>
      <c r="J481" s="132">
        <v>1</v>
      </c>
      <c r="K481" s="132">
        <v>0.54</v>
      </c>
      <c r="L481" s="132" t="s">
        <v>148</v>
      </c>
      <c r="M481" s="132">
        <v>540</v>
      </c>
      <c r="N481" s="132" t="s">
        <v>468</v>
      </c>
      <c r="O481" s="132">
        <v>1760</v>
      </c>
      <c r="P481" s="132" t="s">
        <v>439</v>
      </c>
      <c r="Q481" s="132">
        <v>9</v>
      </c>
      <c r="R481" s="132" t="s">
        <v>947</v>
      </c>
      <c r="S481" s="132">
        <v>1000324</v>
      </c>
      <c r="T481" s="132">
        <v>28</v>
      </c>
      <c r="U481" s="132">
        <v>17</v>
      </c>
      <c r="V481" s="132">
        <v>1</v>
      </c>
      <c r="W481" s="132" t="s">
        <v>1050</v>
      </c>
      <c r="X481" s="132">
        <v>20</v>
      </c>
    </row>
    <row r="482" spans="1:24">
      <c r="A482" s="132">
        <v>481</v>
      </c>
      <c r="B482" s="132">
        <v>40000000635</v>
      </c>
      <c r="C482" s="132">
        <v>61091000000</v>
      </c>
      <c r="D482" s="132" t="s">
        <v>493</v>
      </c>
      <c r="E482" s="132" t="s">
        <v>453</v>
      </c>
      <c r="F482" s="132">
        <v>73</v>
      </c>
      <c r="G482" s="132" t="s">
        <v>3847</v>
      </c>
      <c r="H482" s="132">
        <v>1</v>
      </c>
      <c r="I482" s="132">
        <v>0.55600000000000005</v>
      </c>
      <c r="J482" s="132">
        <v>1</v>
      </c>
      <c r="K482" s="132">
        <v>0.55600000000000005</v>
      </c>
      <c r="L482" s="132" t="s">
        <v>148</v>
      </c>
      <c r="M482" s="132">
        <v>540</v>
      </c>
      <c r="N482" s="132" t="s">
        <v>2818</v>
      </c>
      <c r="O482" s="132">
        <v>1810</v>
      </c>
      <c r="P482" s="132" t="s">
        <v>439</v>
      </c>
      <c r="Q482" s="132">
        <v>9</v>
      </c>
      <c r="R482" s="132" t="s">
        <v>947</v>
      </c>
      <c r="S482" s="132">
        <v>1000324</v>
      </c>
      <c r="T482" s="132" t="s">
        <v>828</v>
      </c>
      <c r="U482" s="132">
        <v>124</v>
      </c>
      <c r="V482" s="132">
        <v>1</v>
      </c>
      <c r="W482" s="132" t="s">
        <v>1050</v>
      </c>
      <c r="X482" s="132">
        <v>20</v>
      </c>
    </row>
    <row r="483" spans="1:24">
      <c r="A483" s="132">
        <v>482</v>
      </c>
      <c r="B483" s="132">
        <v>40000000634</v>
      </c>
      <c r="C483" s="132">
        <v>61091000000</v>
      </c>
      <c r="D483" s="132" t="s">
        <v>493</v>
      </c>
      <c r="E483" s="132" t="s">
        <v>453</v>
      </c>
      <c r="F483" s="132">
        <v>73</v>
      </c>
      <c r="G483" s="132" t="s">
        <v>3847</v>
      </c>
      <c r="H483" s="132">
        <v>1</v>
      </c>
      <c r="I483" s="132">
        <v>0.48599999999999999</v>
      </c>
      <c r="J483" s="132">
        <v>1</v>
      </c>
      <c r="K483" s="132">
        <v>0.48599999999999999</v>
      </c>
      <c r="L483" s="132" t="s">
        <v>148</v>
      </c>
      <c r="M483" s="132">
        <v>540</v>
      </c>
      <c r="N483" s="132" t="s">
        <v>2818</v>
      </c>
      <c r="O483" s="132">
        <v>1810</v>
      </c>
      <c r="P483" s="132" t="s">
        <v>439</v>
      </c>
      <c r="Q483" s="132">
        <v>9</v>
      </c>
      <c r="R483" s="132" t="s">
        <v>947</v>
      </c>
      <c r="S483" s="132">
        <v>1000324</v>
      </c>
      <c r="T483" s="132" t="s">
        <v>825</v>
      </c>
      <c r="U483" s="132">
        <v>119</v>
      </c>
      <c r="V483" s="132">
        <v>1</v>
      </c>
      <c r="W483" s="132" t="s">
        <v>1050</v>
      </c>
      <c r="X483" s="132">
        <v>20</v>
      </c>
    </row>
    <row r="484" spans="1:24">
      <c r="A484" s="132">
        <v>483</v>
      </c>
      <c r="B484" s="132">
        <v>40000000633</v>
      </c>
      <c r="C484" s="132">
        <v>42022290000</v>
      </c>
      <c r="D484" s="132" t="s">
        <v>962</v>
      </c>
      <c r="E484" s="132" t="s">
        <v>3689</v>
      </c>
      <c r="F484" s="132">
        <v>86</v>
      </c>
      <c r="G484" s="132" t="s">
        <v>3847</v>
      </c>
      <c r="H484" s="132">
        <v>1</v>
      </c>
      <c r="I484" s="132">
        <v>0.53</v>
      </c>
      <c r="J484" s="132">
        <v>1</v>
      </c>
      <c r="K484" s="132">
        <v>0.53</v>
      </c>
      <c r="L484" s="132" t="s">
        <v>148</v>
      </c>
      <c r="M484" s="132">
        <v>540</v>
      </c>
      <c r="N484" s="132" t="s">
        <v>3915</v>
      </c>
      <c r="O484" s="132">
        <v>7497</v>
      </c>
      <c r="P484" s="132" t="s">
        <v>425</v>
      </c>
      <c r="Q484" s="132">
        <v>37</v>
      </c>
      <c r="R484" s="132" t="s">
        <v>947</v>
      </c>
      <c r="S484" s="132">
        <v>1000324</v>
      </c>
      <c r="T484" s="132">
        <v>0</v>
      </c>
      <c r="U484" s="132">
        <v>4</v>
      </c>
      <c r="V484" s="132">
        <v>99.9</v>
      </c>
      <c r="W484" s="132" t="s">
        <v>1038</v>
      </c>
      <c r="X484" s="132">
        <v>5</v>
      </c>
    </row>
    <row r="485" spans="1:24">
      <c r="A485" s="132">
        <v>484</v>
      </c>
      <c r="B485" s="132">
        <v>40000000632</v>
      </c>
      <c r="C485" s="132">
        <v>42022210000</v>
      </c>
      <c r="D485" s="132" t="s">
        <v>963</v>
      </c>
      <c r="E485" s="132" t="s">
        <v>423</v>
      </c>
      <c r="F485" s="132">
        <v>12</v>
      </c>
      <c r="G485" s="132" t="s">
        <v>3847</v>
      </c>
      <c r="H485" s="132">
        <v>1</v>
      </c>
      <c r="I485" s="132">
        <v>0.28399999999999997</v>
      </c>
      <c r="J485" s="132">
        <v>1</v>
      </c>
      <c r="K485" s="132">
        <v>0.28399999999999997</v>
      </c>
      <c r="L485" s="132" t="s">
        <v>148</v>
      </c>
      <c r="M485" s="132">
        <v>540</v>
      </c>
      <c r="N485" s="132" t="s">
        <v>3915</v>
      </c>
      <c r="O485" s="132">
        <v>7497</v>
      </c>
      <c r="P485" s="132" t="s">
        <v>4425</v>
      </c>
      <c r="Q485" s="132" t="s">
        <v>4351</v>
      </c>
      <c r="R485" s="132" t="s">
        <v>947</v>
      </c>
      <c r="S485" s="132">
        <v>1000324</v>
      </c>
      <c r="T485" s="132">
        <v>0</v>
      </c>
      <c r="U485" s="132">
        <v>4</v>
      </c>
      <c r="V485" s="132">
        <v>49.9</v>
      </c>
      <c r="W485" s="132" t="s">
        <v>3919</v>
      </c>
      <c r="X485" s="132">
        <v>25</v>
      </c>
    </row>
    <row r="486" spans="1:24">
      <c r="A486" s="132">
        <v>485</v>
      </c>
      <c r="B486" s="132">
        <v>40000000631</v>
      </c>
      <c r="C486" s="132">
        <v>62034231000</v>
      </c>
      <c r="D486" s="132" t="s">
        <v>537</v>
      </c>
      <c r="E486" s="132" t="s">
        <v>3964</v>
      </c>
      <c r="F486" s="132">
        <v>87</v>
      </c>
      <c r="G486" s="132" t="s">
        <v>3847</v>
      </c>
      <c r="H486" s="132">
        <v>1</v>
      </c>
      <c r="I486" s="132">
        <v>0.61799999999999999</v>
      </c>
      <c r="J486" s="132">
        <v>1</v>
      </c>
      <c r="K486" s="132">
        <v>0.61799999999999999</v>
      </c>
      <c r="L486" s="132" t="s">
        <v>148</v>
      </c>
      <c r="M486" s="132">
        <v>540</v>
      </c>
      <c r="N486" s="132" t="s">
        <v>468</v>
      </c>
      <c r="O486" s="132">
        <v>1760</v>
      </c>
      <c r="P486" s="132" t="s">
        <v>439</v>
      </c>
      <c r="Q486" s="132">
        <v>9</v>
      </c>
      <c r="R486" s="132" t="s">
        <v>947</v>
      </c>
      <c r="S486" s="132">
        <v>1000324</v>
      </c>
      <c r="T486" s="132">
        <v>34</v>
      </c>
      <c r="U486" s="132">
        <v>41</v>
      </c>
      <c r="V486" s="132">
        <v>69.900000000000006</v>
      </c>
      <c r="W486" s="132" t="s">
        <v>1038</v>
      </c>
      <c r="X486" s="132">
        <v>5</v>
      </c>
    </row>
    <row r="487" spans="1:24">
      <c r="A487" s="132">
        <v>486</v>
      </c>
      <c r="B487" s="132">
        <v>40000000630</v>
      </c>
      <c r="C487" s="132">
        <v>62034231000</v>
      </c>
      <c r="D487" s="132" t="s">
        <v>537</v>
      </c>
      <c r="E487" s="132" t="s">
        <v>3964</v>
      </c>
      <c r="F487" s="132">
        <v>87</v>
      </c>
      <c r="G487" s="132" t="s">
        <v>3847</v>
      </c>
      <c r="H487" s="132">
        <v>1</v>
      </c>
      <c r="I487" s="132">
        <v>0.57199999999999995</v>
      </c>
      <c r="J487" s="132">
        <v>1</v>
      </c>
      <c r="K487" s="132">
        <v>0.57199999999999995</v>
      </c>
      <c r="L487" s="132" t="s">
        <v>148</v>
      </c>
      <c r="M487" s="132">
        <v>540</v>
      </c>
      <c r="N487" s="132" t="s">
        <v>468</v>
      </c>
      <c r="O487" s="132">
        <v>1760</v>
      </c>
      <c r="P487" s="132" t="s">
        <v>439</v>
      </c>
      <c r="Q487" s="132">
        <v>9</v>
      </c>
      <c r="R487" s="132" t="s">
        <v>947</v>
      </c>
      <c r="S487" s="132">
        <v>1000324</v>
      </c>
      <c r="T487" s="132">
        <v>30</v>
      </c>
      <c r="U487" s="132">
        <v>22</v>
      </c>
      <c r="V487" s="132">
        <v>69.900000000000006</v>
      </c>
      <c r="W487" s="132" t="s">
        <v>1038</v>
      </c>
      <c r="X487" s="132">
        <v>5</v>
      </c>
    </row>
    <row r="488" spans="1:24">
      <c r="A488" s="132">
        <v>487</v>
      </c>
      <c r="B488" s="132">
        <v>40000000629</v>
      </c>
      <c r="C488" s="132">
        <v>62034231000</v>
      </c>
      <c r="D488" s="132" t="s">
        <v>537</v>
      </c>
      <c r="E488" s="132" t="s">
        <v>3964</v>
      </c>
      <c r="F488" s="132">
        <v>87</v>
      </c>
      <c r="G488" s="132" t="s">
        <v>3847</v>
      </c>
      <c r="H488" s="132">
        <v>1</v>
      </c>
      <c r="I488" s="132">
        <v>0.59</v>
      </c>
      <c r="J488" s="132">
        <v>1</v>
      </c>
      <c r="K488" s="132">
        <v>0.59</v>
      </c>
      <c r="L488" s="132" t="s">
        <v>148</v>
      </c>
      <c r="M488" s="132">
        <v>540</v>
      </c>
      <c r="N488" s="132" t="s">
        <v>468</v>
      </c>
      <c r="O488" s="132">
        <v>1760</v>
      </c>
      <c r="P488" s="132" t="s">
        <v>439</v>
      </c>
      <c r="Q488" s="132">
        <v>9</v>
      </c>
      <c r="R488" s="132" t="s">
        <v>947</v>
      </c>
      <c r="S488" s="132">
        <v>1000324</v>
      </c>
      <c r="T488" s="132">
        <v>32</v>
      </c>
      <c r="U488" s="132">
        <v>31</v>
      </c>
      <c r="V488" s="132">
        <v>69.900000000000006</v>
      </c>
      <c r="W488" s="132" t="s">
        <v>1038</v>
      </c>
      <c r="X488" s="132">
        <v>5</v>
      </c>
    </row>
    <row r="489" spans="1:24">
      <c r="A489" s="132">
        <v>488</v>
      </c>
      <c r="B489" s="132">
        <v>40000000628</v>
      </c>
      <c r="C489" s="132">
        <v>62034231000</v>
      </c>
      <c r="D489" s="132" t="s">
        <v>537</v>
      </c>
      <c r="E489" s="132" t="s">
        <v>3964</v>
      </c>
      <c r="F489" s="132">
        <v>87</v>
      </c>
      <c r="G489" s="132" t="s">
        <v>3847</v>
      </c>
      <c r="H489" s="132">
        <v>1</v>
      </c>
      <c r="I489" s="132">
        <v>0.60199999999999998</v>
      </c>
      <c r="J489" s="132">
        <v>1</v>
      </c>
      <c r="K489" s="132">
        <v>0.60199999999999998</v>
      </c>
      <c r="L489" s="132" t="s">
        <v>148</v>
      </c>
      <c r="M489" s="132">
        <v>540</v>
      </c>
      <c r="N489" s="132" t="s">
        <v>468</v>
      </c>
      <c r="O489" s="132">
        <v>1760</v>
      </c>
      <c r="P489" s="132" t="s">
        <v>439</v>
      </c>
      <c r="Q489" s="132">
        <v>9</v>
      </c>
      <c r="R489" s="132" t="s">
        <v>947</v>
      </c>
      <c r="S489" s="132">
        <v>1000324</v>
      </c>
      <c r="T489" s="132">
        <v>33</v>
      </c>
      <c r="U489" s="132">
        <v>243</v>
      </c>
      <c r="V489" s="132">
        <v>69.900000000000006</v>
      </c>
      <c r="W489" s="132" t="s">
        <v>1038</v>
      </c>
      <c r="X489" s="132">
        <v>5</v>
      </c>
    </row>
    <row r="490" spans="1:24">
      <c r="A490" s="132">
        <v>489</v>
      </c>
      <c r="B490" s="132">
        <v>40000000627</v>
      </c>
      <c r="C490" s="132">
        <v>62034231000</v>
      </c>
      <c r="D490" s="132" t="s">
        <v>537</v>
      </c>
      <c r="E490" s="132" t="s">
        <v>3964</v>
      </c>
      <c r="F490" s="132">
        <v>87</v>
      </c>
      <c r="G490" s="132" t="s">
        <v>3847</v>
      </c>
      <c r="H490" s="132">
        <v>1</v>
      </c>
      <c r="I490" s="132">
        <v>0.64</v>
      </c>
      <c r="J490" s="132">
        <v>1</v>
      </c>
      <c r="K490" s="132">
        <v>0.64</v>
      </c>
      <c r="L490" s="132" t="s">
        <v>148</v>
      </c>
      <c r="M490" s="132">
        <v>540</v>
      </c>
      <c r="N490" s="132" t="s">
        <v>468</v>
      </c>
      <c r="O490" s="132">
        <v>1760</v>
      </c>
      <c r="P490" s="132" t="s">
        <v>439</v>
      </c>
      <c r="Q490" s="132">
        <v>9</v>
      </c>
      <c r="R490" s="132" t="s">
        <v>947</v>
      </c>
      <c r="S490" s="132">
        <v>1000324</v>
      </c>
      <c r="T490" s="132">
        <v>36</v>
      </c>
      <c r="U490" s="132">
        <v>52</v>
      </c>
      <c r="V490" s="132">
        <v>69.900000000000006</v>
      </c>
      <c r="W490" s="132" t="s">
        <v>1038</v>
      </c>
      <c r="X490" s="132">
        <v>5</v>
      </c>
    </row>
    <row r="491" spans="1:24">
      <c r="A491" s="132">
        <v>490</v>
      </c>
      <c r="B491" s="132">
        <v>40000000626</v>
      </c>
      <c r="C491" s="132">
        <v>62034231000</v>
      </c>
      <c r="D491" s="132" t="s">
        <v>537</v>
      </c>
      <c r="E491" s="132" t="s">
        <v>3964</v>
      </c>
      <c r="F491" s="132">
        <v>87</v>
      </c>
      <c r="G491" s="132" t="s">
        <v>3847</v>
      </c>
      <c r="H491" s="132">
        <v>1</v>
      </c>
      <c r="I491" s="132">
        <v>0.50800000000000001</v>
      </c>
      <c r="J491" s="132">
        <v>1</v>
      </c>
      <c r="K491" s="132">
        <v>0.50800000000000001</v>
      </c>
      <c r="L491" s="132" t="s">
        <v>148</v>
      </c>
      <c r="M491" s="132">
        <v>540</v>
      </c>
      <c r="N491" s="132" t="s">
        <v>468</v>
      </c>
      <c r="O491" s="132">
        <v>1760</v>
      </c>
      <c r="P491" s="132" t="s">
        <v>439</v>
      </c>
      <c r="Q491" s="132">
        <v>9</v>
      </c>
      <c r="R491" s="132" t="s">
        <v>947</v>
      </c>
      <c r="S491" s="132">
        <v>1000324</v>
      </c>
      <c r="T491" s="132">
        <v>28</v>
      </c>
      <c r="U491" s="132">
        <v>17</v>
      </c>
      <c r="V491" s="132">
        <v>69.900000000000006</v>
      </c>
      <c r="W491" s="132" t="s">
        <v>3919</v>
      </c>
      <c r="X491" s="132">
        <v>25</v>
      </c>
    </row>
    <row r="492" spans="1:24">
      <c r="A492" s="132">
        <v>491</v>
      </c>
      <c r="B492" s="132">
        <v>40000000625</v>
      </c>
      <c r="C492" s="132">
        <v>62034231000</v>
      </c>
      <c r="D492" s="132" t="s">
        <v>537</v>
      </c>
      <c r="E492" s="132" t="s">
        <v>3964</v>
      </c>
      <c r="F492" s="132">
        <v>87</v>
      </c>
      <c r="G492" s="132" t="s">
        <v>3847</v>
      </c>
      <c r="H492" s="132">
        <v>1</v>
      </c>
      <c r="I492" s="132">
        <v>0.52400000000000002</v>
      </c>
      <c r="J492" s="132">
        <v>1</v>
      </c>
      <c r="K492" s="132">
        <v>0.52400000000000002</v>
      </c>
      <c r="L492" s="132" t="s">
        <v>148</v>
      </c>
      <c r="M492" s="132">
        <v>540</v>
      </c>
      <c r="N492" s="132" t="s">
        <v>468</v>
      </c>
      <c r="O492" s="132">
        <v>1760</v>
      </c>
      <c r="P492" s="132" t="s">
        <v>439</v>
      </c>
      <c r="Q492" s="132">
        <v>9</v>
      </c>
      <c r="R492" s="132" t="s">
        <v>947</v>
      </c>
      <c r="S492" s="132">
        <v>1000324</v>
      </c>
      <c r="T492" s="132">
        <v>29</v>
      </c>
      <c r="U492" s="132">
        <v>133</v>
      </c>
      <c r="V492" s="132">
        <v>69.900000000000006</v>
      </c>
      <c r="W492" s="132" t="s">
        <v>3919</v>
      </c>
      <c r="X492" s="132">
        <v>25</v>
      </c>
    </row>
    <row r="493" spans="1:24">
      <c r="A493" s="132">
        <v>492</v>
      </c>
      <c r="B493" s="132">
        <v>40000000624</v>
      </c>
      <c r="C493" s="132">
        <v>62034231000</v>
      </c>
      <c r="D493" s="132" t="s">
        <v>537</v>
      </c>
      <c r="E493" s="132" t="s">
        <v>3964</v>
      </c>
      <c r="F493" s="132">
        <v>87</v>
      </c>
      <c r="G493" s="132" t="s">
        <v>3847</v>
      </c>
      <c r="H493" s="132">
        <v>1</v>
      </c>
      <c r="I493" s="132">
        <v>0.51600000000000001</v>
      </c>
      <c r="J493" s="132">
        <v>1</v>
      </c>
      <c r="K493" s="132">
        <v>0.51600000000000001</v>
      </c>
      <c r="L493" s="132" t="s">
        <v>148</v>
      </c>
      <c r="M493" s="132">
        <v>540</v>
      </c>
      <c r="N493" s="132" t="s">
        <v>468</v>
      </c>
      <c r="O493" s="132">
        <v>1760</v>
      </c>
      <c r="P493" s="132" t="s">
        <v>439</v>
      </c>
      <c r="Q493" s="132">
        <v>9</v>
      </c>
      <c r="R493" s="132" t="s">
        <v>947</v>
      </c>
      <c r="S493" s="132">
        <v>1000324</v>
      </c>
      <c r="T493" s="132">
        <v>28</v>
      </c>
      <c r="U493" s="132">
        <v>17</v>
      </c>
      <c r="V493" s="132">
        <v>69.900000000000006</v>
      </c>
      <c r="W493" s="132" t="s">
        <v>3919</v>
      </c>
      <c r="X493" s="132">
        <v>25</v>
      </c>
    </row>
    <row r="494" spans="1:24">
      <c r="A494" s="132">
        <v>493</v>
      </c>
      <c r="B494" s="132">
        <v>40000000623</v>
      </c>
      <c r="C494" s="132">
        <v>62034231000</v>
      </c>
      <c r="D494" s="132" t="s">
        <v>537</v>
      </c>
      <c r="E494" s="132" t="s">
        <v>3964</v>
      </c>
      <c r="F494" s="132">
        <v>87</v>
      </c>
      <c r="G494" s="132" t="s">
        <v>3847</v>
      </c>
      <c r="H494" s="132">
        <v>1</v>
      </c>
      <c r="I494" s="132">
        <v>0.47599999999999998</v>
      </c>
      <c r="J494" s="132">
        <v>1</v>
      </c>
      <c r="K494" s="132">
        <v>0.47599999999999998</v>
      </c>
      <c r="L494" s="132" t="s">
        <v>148</v>
      </c>
      <c r="M494" s="132">
        <v>540</v>
      </c>
      <c r="N494" s="132" t="s">
        <v>468</v>
      </c>
      <c r="O494" s="132">
        <v>1760</v>
      </c>
      <c r="P494" s="132" t="s">
        <v>439</v>
      </c>
      <c r="Q494" s="132">
        <v>9</v>
      </c>
      <c r="R494" s="132" t="s">
        <v>947</v>
      </c>
      <c r="S494" s="132">
        <v>1000324</v>
      </c>
      <c r="T494" s="132">
        <v>30</v>
      </c>
      <c r="U494" s="132">
        <v>22</v>
      </c>
      <c r="V494" s="132">
        <v>1</v>
      </c>
      <c r="W494" s="132" t="s">
        <v>1038</v>
      </c>
      <c r="X494" s="132">
        <v>5</v>
      </c>
    </row>
    <row r="495" spans="1:24">
      <c r="A495" s="132">
        <v>494</v>
      </c>
      <c r="B495" s="132">
        <v>40000000622</v>
      </c>
      <c r="C495" s="132">
        <v>62034231000</v>
      </c>
      <c r="D495" s="132" t="s">
        <v>537</v>
      </c>
      <c r="E495" s="132" t="s">
        <v>3964</v>
      </c>
      <c r="F495" s="132">
        <v>87</v>
      </c>
      <c r="G495" s="132" t="s">
        <v>3847</v>
      </c>
      <c r="H495" s="132">
        <v>1</v>
      </c>
      <c r="I495" s="132">
        <v>0.48599999999999999</v>
      </c>
      <c r="J495" s="132">
        <v>1</v>
      </c>
      <c r="K495" s="132">
        <v>0.48599999999999999</v>
      </c>
      <c r="L495" s="132" t="s">
        <v>148</v>
      </c>
      <c r="M495" s="132">
        <v>540</v>
      </c>
      <c r="N495" s="132" t="s">
        <v>468</v>
      </c>
      <c r="O495" s="132">
        <v>1760</v>
      </c>
      <c r="P495" s="132" t="s">
        <v>439</v>
      </c>
      <c r="Q495" s="132">
        <v>9</v>
      </c>
      <c r="R495" s="132" t="s">
        <v>947</v>
      </c>
      <c r="S495" s="132">
        <v>1000324</v>
      </c>
      <c r="T495" s="132">
        <v>31</v>
      </c>
      <c r="U495" s="132">
        <v>140</v>
      </c>
      <c r="V495" s="132">
        <v>89.9</v>
      </c>
      <c r="W495" s="132" t="s">
        <v>1038</v>
      </c>
      <c r="X495" s="132">
        <v>5</v>
      </c>
    </row>
    <row r="496" spans="1:24">
      <c r="A496" s="132">
        <v>495</v>
      </c>
      <c r="B496" s="132">
        <v>40000000621</v>
      </c>
      <c r="C496" s="132">
        <v>62034231000</v>
      </c>
      <c r="D496" s="132" t="s">
        <v>537</v>
      </c>
      <c r="E496" s="132" t="s">
        <v>3964</v>
      </c>
      <c r="F496" s="132">
        <v>87</v>
      </c>
      <c r="G496" s="132" t="s">
        <v>3847</v>
      </c>
      <c r="H496" s="132">
        <v>1</v>
      </c>
      <c r="I496" s="132">
        <v>0.46200000000000002</v>
      </c>
      <c r="J496" s="132">
        <v>1</v>
      </c>
      <c r="K496" s="132">
        <v>0.46200000000000002</v>
      </c>
      <c r="L496" s="132" t="s">
        <v>148</v>
      </c>
      <c r="M496" s="132">
        <v>540</v>
      </c>
      <c r="N496" s="132" t="s">
        <v>468</v>
      </c>
      <c r="O496" s="132">
        <v>1760</v>
      </c>
      <c r="P496" s="132" t="s">
        <v>439</v>
      </c>
      <c r="Q496" s="132">
        <v>9</v>
      </c>
      <c r="R496" s="132" t="s">
        <v>947</v>
      </c>
      <c r="S496" s="132">
        <v>1000324</v>
      </c>
      <c r="T496" s="132">
        <v>28</v>
      </c>
      <c r="U496" s="132">
        <v>17</v>
      </c>
      <c r="V496" s="132">
        <v>89.9</v>
      </c>
      <c r="W496" s="132" t="s">
        <v>1038</v>
      </c>
      <c r="X496" s="132">
        <v>5</v>
      </c>
    </row>
    <row r="497" spans="1:24">
      <c r="A497" s="132">
        <v>496</v>
      </c>
      <c r="B497" s="132">
        <v>40000000620</v>
      </c>
      <c r="C497" s="132">
        <v>62034231000</v>
      </c>
      <c r="D497" s="132" t="s">
        <v>537</v>
      </c>
      <c r="E497" s="132" t="s">
        <v>3964</v>
      </c>
      <c r="F497" s="132">
        <v>87</v>
      </c>
      <c r="G497" s="132" t="s">
        <v>3847</v>
      </c>
      <c r="H497" s="132">
        <v>1</v>
      </c>
      <c r="I497" s="132">
        <v>0.496</v>
      </c>
      <c r="J497" s="132">
        <v>1</v>
      </c>
      <c r="K497" s="132">
        <v>0.496</v>
      </c>
      <c r="L497" s="132" t="s">
        <v>148</v>
      </c>
      <c r="M497" s="132">
        <v>540</v>
      </c>
      <c r="N497" s="132" t="s">
        <v>468</v>
      </c>
      <c r="O497" s="132">
        <v>1760</v>
      </c>
      <c r="P497" s="132" t="s">
        <v>439</v>
      </c>
      <c r="Q497" s="132">
        <v>9</v>
      </c>
      <c r="R497" s="132" t="s">
        <v>947</v>
      </c>
      <c r="S497" s="132">
        <v>1000324</v>
      </c>
      <c r="T497" s="132">
        <v>32</v>
      </c>
      <c r="U497" s="132">
        <v>31</v>
      </c>
      <c r="V497" s="132">
        <v>89.9</v>
      </c>
      <c r="W497" s="132" t="s">
        <v>1038</v>
      </c>
      <c r="X497" s="132">
        <v>5</v>
      </c>
    </row>
    <row r="498" spans="1:24">
      <c r="A498" s="132">
        <v>497</v>
      </c>
      <c r="B498" s="132">
        <v>40000000619</v>
      </c>
      <c r="C498" s="132">
        <v>62034231000</v>
      </c>
      <c r="D498" s="132" t="s">
        <v>537</v>
      </c>
      <c r="E498" s="132" t="s">
        <v>3964</v>
      </c>
      <c r="F498" s="132">
        <v>87</v>
      </c>
      <c r="G498" s="132" t="s">
        <v>3847</v>
      </c>
      <c r="H498" s="132">
        <v>1</v>
      </c>
      <c r="I498" s="132">
        <v>0.46800000000000003</v>
      </c>
      <c r="J498" s="132">
        <v>1</v>
      </c>
      <c r="K498" s="132">
        <v>0.46800000000000003</v>
      </c>
      <c r="L498" s="132" t="s">
        <v>148</v>
      </c>
      <c r="M498" s="132">
        <v>540</v>
      </c>
      <c r="N498" s="132" t="s">
        <v>468</v>
      </c>
      <c r="O498" s="132">
        <v>1760</v>
      </c>
      <c r="P498" s="132" t="s">
        <v>439</v>
      </c>
      <c r="Q498" s="132">
        <v>9</v>
      </c>
      <c r="R498" s="132" t="s">
        <v>947</v>
      </c>
      <c r="S498" s="132">
        <v>1000324</v>
      </c>
      <c r="T498" s="132">
        <v>29</v>
      </c>
      <c r="U498" s="132">
        <v>133</v>
      </c>
      <c r="V498" s="132">
        <v>89.9</v>
      </c>
      <c r="W498" s="132" t="s">
        <v>1038</v>
      </c>
      <c r="X498" s="132">
        <v>5</v>
      </c>
    </row>
    <row r="499" spans="1:24">
      <c r="A499" s="132">
        <v>498</v>
      </c>
      <c r="B499" s="132">
        <v>40000000618</v>
      </c>
      <c r="C499" s="132">
        <v>62034231000</v>
      </c>
      <c r="D499" s="132" t="s">
        <v>537</v>
      </c>
      <c r="E499" s="132" t="s">
        <v>3964</v>
      </c>
      <c r="F499" s="132">
        <v>87</v>
      </c>
      <c r="G499" s="132" t="s">
        <v>3847</v>
      </c>
      <c r="H499" s="132">
        <v>1</v>
      </c>
      <c r="I499" s="132">
        <v>0.64</v>
      </c>
      <c r="J499" s="132">
        <v>1</v>
      </c>
      <c r="K499" s="132">
        <v>0.64</v>
      </c>
      <c r="L499" s="132" t="s">
        <v>148</v>
      </c>
      <c r="M499" s="132">
        <v>540</v>
      </c>
      <c r="N499" s="132" t="s">
        <v>468</v>
      </c>
      <c r="O499" s="132">
        <v>1760</v>
      </c>
      <c r="P499" s="132" t="s">
        <v>439</v>
      </c>
      <c r="Q499" s="132">
        <v>9</v>
      </c>
      <c r="R499" s="132" t="s">
        <v>947</v>
      </c>
      <c r="S499" s="132">
        <v>1000324</v>
      </c>
      <c r="T499" s="132">
        <v>30</v>
      </c>
      <c r="U499" s="132">
        <v>22</v>
      </c>
      <c r="V499" s="132">
        <v>69.900000000000006</v>
      </c>
      <c r="W499" s="132" t="s">
        <v>1038</v>
      </c>
      <c r="X499" s="132">
        <v>5</v>
      </c>
    </row>
    <row r="500" spans="1:24">
      <c r="A500" s="132">
        <v>499</v>
      </c>
      <c r="B500" s="132">
        <v>40000000617</v>
      </c>
      <c r="C500" s="132">
        <v>61033300000</v>
      </c>
      <c r="D500" s="132" t="s">
        <v>969</v>
      </c>
      <c r="E500" s="132" t="s">
        <v>466</v>
      </c>
      <c r="F500" s="132">
        <v>153</v>
      </c>
      <c r="G500" s="132" t="s">
        <v>3847</v>
      </c>
      <c r="H500" s="132">
        <v>1</v>
      </c>
      <c r="I500" s="132">
        <v>0.75800000000000001</v>
      </c>
      <c r="J500" s="132">
        <v>1</v>
      </c>
      <c r="K500" s="132">
        <v>0.75800000000000001</v>
      </c>
      <c r="L500" s="132" t="s">
        <v>148</v>
      </c>
      <c r="M500" s="132">
        <v>540</v>
      </c>
      <c r="N500" s="132" t="s">
        <v>468</v>
      </c>
      <c r="O500" s="132">
        <v>1760</v>
      </c>
      <c r="P500" s="132" t="s">
        <v>425</v>
      </c>
      <c r="Q500" s="132">
        <v>37</v>
      </c>
      <c r="R500" s="132" t="s">
        <v>947</v>
      </c>
      <c r="S500" s="132">
        <v>1000324</v>
      </c>
      <c r="T500" s="132">
        <v>46</v>
      </c>
      <c r="U500" s="132">
        <v>99</v>
      </c>
      <c r="V500" s="132">
        <v>149.9</v>
      </c>
      <c r="W500" s="132" t="s">
        <v>1038</v>
      </c>
      <c r="X500" s="132">
        <v>5</v>
      </c>
    </row>
    <row r="501" spans="1:24">
      <c r="A501" s="132">
        <v>500</v>
      </c>
      <c r="B501" s="132">
        <v>40000000616</v>
      </c>
      <c r="C501" s="132">
        <v>61033300000</v>
      </c>
      <c r="D501" s="132" t="s">
        <v>969</v>
      </c>
      <c r="E501" s="132" t="s">
        <v>466</v>
      </c>
      <c r="F501" s="132">
        <v>153</v>
      </c>
      <c r="G501" s="132" t="s">
        <v>3847</v>
      </c>
      <c r="H501" s="132">
        <v>1</v>
      </c>
      <c r="I501" s="132">
        <v>0.76600000000000001</v>
      </c>
      <c r="J501" s="132">
        <v>1</v>
      </c>
      <c r="K501" s="132">
        <v>0.76600000000000001</v>
      </c>
      <c r="L501" s="132" t="s">
        <v>148</v>
      </c>
      <c r="M501" s="132">
        <v>540</v>
      </c>
      <c r="N501" s="132" t="s">
        <v>468</v>
      </c>
      <c r="O501" s="132">
        <v>1760</v>
      </c>
      <c r="P501" s="132" t="s">
        <v>425</v>
      </c>
      <c r="Q501" s="132">
        <v>37</v>
      </c>
      <c r="R501" s="132" t="s">
        <v>947</v>
      </c>
      <c r="S501" s="132">
        <v>1000324</v>
      </c>
      <c r="T501" s="132">
        <v>42</v>
      </c>
      <c r="U501" s="132">
        <v>88</v>
      </c>
      <c r="V501" s="132">
        <v>1</v>
      </c>
      <c r="W501" s="132" t="s">
        <v>1038</v>
      </c>
      <c r="X501" s="132">
        <v>5</v>
      </c>
    </row>
    <row r="502" spans="1:24">
      <c r="A502" s="132">
        <v>501</v>
      </c>
      <c r="B502" s="132">
        <v>40000000615</v>
      </c>
      <c r="C502" s="132">
        <v>61033300000</v>
      </c>
      <c r="D502" s="132" t="s">
        <v>969</v>
      </c>
      <c r="E502" s="132" t="s">
        <v>466</v>
      </c>
      <c r="F502" s="132">
        <v>153</v>
      </c>
      <c r="G502" s="132" t="s">
        <v>3847</v>
      </c>
      <c r="H502" s="132">
        <v>1</v>
      </c>
      <c r="I502" s="132">
        <v>0.77800000000000002</v>
      </c>
      <c r="J502" s="132">
        <v>1</v>
      </c>
      <c r="K502" s="132">
        <v>0.77800000000000002</v>
      </c>
      <c r="L502" s="132" t="s">
        <v>148</v>
      </c>
      <c r="M502" s="132">
        <v>540</v>
      </c>
      <c r="N502" s="132" t="s">
        <v>468</v>
      </c>
      <c r="O502" s="132">
        <v>1760</v>
      </c>
      <c r="P502" s="132" t="s">
        <v>425</v>
      </c>
      <c r="Q502" s="132">
        <v>37</v>
      </c>
      <c r="R502" s="132" t="s">
        <v>947</v>
      </c>
      <c r="S502" s="132">
        <v>1000324</v>
      </c>
      <c r="T502" s="132">
        <v>44</v>
      </c>
      <c r="U502" s="132">
        <v>95</v>
      </c>
      <c r="V502" s="132">
        <v>1</v>
      </c>
      <c r="W502" s="132" t="s">
        <v>1038</v>
      </c>
      <c r="X502" s="132">
        <v>5</v>
      </c>
    </row>
    <row r="503" spans="1:24">
      <c r="A503" s="132">
        <v>502</v>
      </c>
      <c r="B503" s="132">
        <v>40000000614</v>
      </c>
      <c r="C503" s="132">
        <v>61103091000</v>
      </c>
      <c r="D503" s="132" t="s">
        <v>570</v>
      </c>
      <c r="E503" s="132" t="s">
        <v>316</v>
      </c>
      <c r="F503" s="132">
        <v>17</v>
      </c>
      <c r="G503" s="132" t="s">
        <v>3847</v>
      </c>
      <c r="H503" s="132">
        <v>1</v>
      </c>
      <c r="I503" s="132">
        <v>0.49399999999999999</v>
      </c>
      <c r="J503" s="132">
        <v>1</v>
      </c>
      <c r="K503" s="132">
        <v>0.49399999999999999</v>
      </c>
      <c r="L503" s="132" t="s">
        <v>148</v>
      </c>
      <c r="M503" s="132">
        <v>540</v>
      </c>
      <c r="N503" s="132" t="s">
        <v>3915</v>
      </c>
      <c r="O503" s="132">
        <v>7497</v>
      </c>
      <c r="P503" s="132" t="s">
        <v>425</v>
      </c>
      <c r="Q503" s="132">
        <v>37</v>
      </c>
      <c r="R503" s="132" t="s">
        <v>947</v>
      </c>
      <c r="S503" s="132">
        <v>1000324</v>
      </c>
      <c r="T503" s="132" t="s">
        <v>810</v>
      </c>
      <c r="U503" s="132">
        <v>122</v>
      </c>
      <c r="V503" s="132">
        <v>84.9</v>
      </c>
      <c r="W503" s="132" t="s">
        <v>1038</v>
      </c>
      <c r="X503" s="132">
        <v>5</v>
      </c>
    </row>
    <row r="504" spans="1:24">
      <c r="A504" s="132">
        <v>503</v>
      </c>
      <c r="B504" s="132">
        <v>40000000613</v>
      </c>
      <c r="C504" s="132">
        <v>61103091000</v>
      </c>
      <c r="D504" s="132" t="s">
        <v>570</v>
      </c>
      <c r="E504" s="132" t="s">
        <v>316</v>
      </c>
      <c r="F504" s="132">
        <v>17</v>
      </c>
      <c r="G504" s="132" t="s">
        <v>3847</v>
      </c>
      <c r="H504" s="132">
        <v>1</v>
      </c>
      <c r="I504" s="132">
        <v>0.52800000000000002</v>
      </c>
      <c r="J504" s="132">
        <v>1</v>
      </c>
      <c r="K504" s="132">
        <v>0.52800000000000002</v>
      </c>
      <c r="L504" s="132" t="s">
        <v>148</v>
      </c>
      <c r="M504" s="132">
        <v>540</v>
      </c>
      <c r="N504" s="132" t="s">
        <v>3915</v>
      </c>
      <c r="O504" s="132">
        <v>7497</v>
      </c>
      <c r="P504" s="132" t="s">
        <v>425</v>
      </c>
      <c r="Q504" s="132">
        <v>37</v>
      </c>
      <c r="R504" s="132" t="s">
        <v>947</v>
      </c>
      <c r="S504" s="132">
        <v>1000324</v>
      </c>
      <c r="T504" s="132" t="s">
        <v>948</v>
      </c>
      <c r="U504" s="132">
        <v>327</v>
      </c>
      <c r="V504" s="132">
        <v>84.9</v>
      </c>
      <c r="W504" s="132" t="s">
        <v>1038</v>
      </c>
      <c r="X504" s="132">
        <v>5</v>
      </c>
    </row>
    <row r="505" spans="1:24">
      <c r="A505" s="132">
        <v>504</v>
      </c>
      <c r="B505" s="132">
        <v>40000000612</v>
      </c>
      <c r="C505" s="132">
        <v>61103091000</v>
      </c>
      <c r="D505" s="132" t="s">
        <v>570</v>
      </c>
      <c r="E505" s="132" t="s">
        <v>316</v>
      </c>
      <c r="F505" s="132">
        <v>17</v>
      </c>
      <c r="G505" s="132" t="s">
        <v>3847</v>
      </c>
      <c r="H505" s="132">
        <v>1</v>
      </c>
      <c r="I505" s="132">
        <v>0.53200000000000003</v>
      </c>
      <c r="J505" s="132">
        <v>1</v>
      </c>
      <c r="K505" s="132">
        <v>0.53200000000000003</v>
      </c>
      <c r="L505" s="132" t="s">
        <v>148</v>
      </c>
      <c r="M505" s="132">
        <v>540</v>
      </c>
      <c r="N505" s="132" t="s">
        <v>3915</v>
      </c>
      <c r="O505" s="132">
        <v>7497</v>
      </c>
      <c r="P505" s="132" t="s">
        <v>425</v>
      </c>
      <c r="Q505" s="132">
        <v>37</v>
      </c>
      <c r="R505" s="132" t="s">
        <v>947</v>
      </c>
      <c r="S505" s="132">
        <v>1000324</v>
      </c>
      <c r="T505" s="132" t="s">
        <v>828</v>
      </c>
      <c r="U505" s="132">
        <v>124</v>
      </c>
      <c r="V505" s="132">
        <v>84.9</v>
      </c>
      <c r="W505" s="132" t="s">
        <v>1038</v>
      </c>
      <c r="X505" s="132">
        <v>5</v>
      </c>
    </row>
    <row r="506" spans="1:24">
      <c r="A506" s="132">
        <v>505</v>
      </c>
      <c r="B506" s="132">
        <v>40000000611</v>
      </c>
      <c r="C506" s="132">
        <v>61033300000</v>
      </c>
      <c r="D506" s="132" t="s">
        <v>582</v>
      </c>
      <c r="E506" s="132" t="s">
        <v>466</v>
      </c>
      <c r="F506" s="132">
        <v>153</v>
      </c>
      <c r="G506" s="132" t="s">
        <v>3847</v>
      </c>
      <c r="H506" s="132">
        <v>1</v>
      </c>
      <c r="I506" s="132">
        <v>0.59399999999999997</v>
      </c>
      <c r="J506" s="132">
        <v>1</v>
      </c>
      <c r="K506" s="132">
        <v>0.59399999999999997</v>
      </c>
      <c r="L506" s="132" t="s">
        <v>148</v>
      </c>
      <c r="M506" s="132">
        <v>540</v>
      </c>
      <c r="N506" s="132" t="s">
        <v>2872</v>
      </c>
      <c r="O506" s="132">
        <v>2185</v>
      </c>
      <c r="P506" s="132" t="s">
        <v>425</v>
      </c>
      <c r="Q506" s="132">
        <v>37</v>
      </c>
      <c r="R506" s="132" t="s">
        <v>947</v>
      </c>
      <c r="S506" s="132">
        <v>1000324</v>
      </c>
      <c r="T506" s="132">
        <v>44</v>
      </c>
      <c r="U506" s="132">
        <v>95</v>
      </c>
      <c r="V506" s="132">
        <v>149.9</v>
      </c>
      <c r="W506" s="132" t="s">
        <v>1073</v>
      </c>
      <c r="X506" s="132">
        <v>8</v>
      </c>
    </row>
    <row r="507" spans="1:24">
      <c r="A507" s="132">
        <v>506</v>
      </c>
      <c r="B507" s="132">
        <v>40000000610</v>
      </c>
      <c r="C507" s="132">
        <v>62014000000</v>
      </c>
      <c r="D507" s="132" t="s">
        <v>827</v>
      </c>
      <c r="E507" s="132" t="s">
        <v>3692</v>
      </c>
      <c r="F507" s="132">
        <v>92</v>
      </c>
      <c r="G507" s="132" t="s">
        <v>3847</v>
      </c>
      <c r="H507" s="132">
        <v>1</v>
      </c>
      <c r="I507" s="132">
        <v>0.78200000000000003</v>
      </c>
      <c r="J507" s="132">
        <v>1</v>
      </c>
      <c r="K507" s="132">
        <v>0.78200000000000003</v>
      </c>
      <c r="L507" s="132" t="s">
        <v>148</v>
      </c>
      <c r="M507" s="132">
        <v>540</v>
      </c>
      <c r="N507" s="132" t="s">
        <v>3915</v>
      </c>
      <c r="O507" s="132">
        <v>7497</v>
      </c>
      <c r="P507" s="132" t="s">
        <v>425</v>
      </c>
      <c r="Q507" s="132">
        <v>37</v>
      </c>
      <c r="R507" s="132" t="s">
        <v>947</v>
      </c>
      <c r="S507" s="132">
        <v>1000324</v>
      </c>
      <c r="T507" s="132" t="s">
        <v>825</v>
      </c>
      <c r="U507" s="132">
        <v>119</v>
      </c>
      <c r="V507" s="132">
        <v>114.9</v>
      </c>
      <c r="W507" s="132" t="s">
        <v>3919</v>
      </c>
      <c r="X507" s="132">
        <v>25</v>
      </c>
    </row>
    <row r="508" spans="1:24">
      <c r="A508" s="132">
        <v>507</v>
      </c>
      <c r="B508" s="132">
        <v>40000000609</v>
      </c>
      <c r="C508" s="132">
        <v>62014000000</v>
      </c>
      <c r="D508" s="132" t="s">
        <v>827</v>
      </c>
      <c r="E508" s="132" t="s">
        <v>3692</v>
      </c>
      <c r="F508" s="132">
        <v>92</v>
      </c>
      <c r="G508" s="132" t="s">
        <v>3847</v>
      </c>
      <c r="H508" s="132">
        <v>1</v>
      </c>
      <c r="I508" s="132">
        <v>0.83799999999999997</v>
      </c>
      <c r="J508" s="132">
        <v>1</v>
      </c>
      <c r="K508" s="132">
        <v>0.83799999999999997</v>
      </c>
      <c r="L508" s="132" t="s">
        <v>148</v>
      </c>
      <c r="M508" s="132">
        <v>540</v>
      </c>
      <c r="N508" s="132" t="s">
        <v>3915</v>
      </c>
      <c r="O508" s="132">
        <v>7497</v>
      </c>
      <c r="P508" s="132" t="s">
        <v>425</v>
      </c>
      <c r="Q508" s="132">
        <v>37</v>
      </c>
      <c r="R508" s="132" t="s">
        <v>947</v>
      </c>
      <c r="S508" s="132">
        <v>1000324</v>
      </c>
      <c r="T508" s="132" t="s">
        <v>828</v>
      </c>
      <c r="U508" s="132">
        <v>124</v>
      </c>
      <c r="V508" s="132">
        <v>114.9</v>
      </c>
      <c r="W508" s="132" t="s">
        <v>3919</v>
      </c>
      <c r="X508" s="132">
        <v>25</v>
      </c>
    </row>
    <row r="509" spans="1:24">
      <c r="A509" s="132">
        <v>508</v>
      </c>
      <c r="B509" s="132">
        <v>40000000608</v>
      </c>
      <c r="C509" s="132">
        <v>62034319000</v>
      </c>
      <c r="D509" s="132" t="s">
        <v>583</v>
      </c>
      <c r="E509" s="132" t="s">
        <v>420</v>
      </c>
      <c r="F509" s="132">
        <v>93</v>
      </c>
      <c r="G509" s="132" t="s">
        <v>3847</v>
      </c>
      <c r="H509" s="132">
        <v>1</v>
      </c>
      <c r="I509" s="132">
        <v>0.4</v>
      </c>
      <c r="J509" s="132">
        <v>1</v>
      </c>
      <c r="K509" s="132">
        <v>0.4</v>
      </c>
      <c r="L509" s="132" t="s">
        <v>148</v>
      </c>
      <c r="M509" s="132">
        <v>540</v>
      </c>
      <c r="N509" s="132" t="s">
        <v>2872</v>
      </c>
      <c r="O509" s="132">
        <v>2185</v>
      </c>
      <c r="P509" s="132" t="s">
        <v>425</v>
      </c>
      <c r="Q509" s="132">
        <v>37</v>
      </c>
      <c r="R509" s="132" t="s">
        <v>947</v>
      </c>
      <c r="S509" s="132">
        <v>1000324</v>
      </c>
      <c r="T509" s="132">
        <v>44</v>
      </c>
      <c r="U509" s="132">
        <v>95</v>
      </c>
      <c r="V509" s="132">
        <v>39.950000000000003</v>
      </c>
      <c r="W509" s="132" t="s">
        <v>1073</v>
      </c>
      <c r="X509" s="132">
        <v>8</v>
      </c>
    </row>
    <row r="510" spans="1:24">
      <c r="A510" s="132">
        <v>509</v>
      </c>
      <c r="B510" s="132">
        <v>40000000607</v>
      </c>
      <c r="C510" s="132">
        <v>62014000000</v>
      </c>
      <c r="D510" s="132" t="s">
        <v>827</v>
      </c>
      <c r="E510" s="132" t="s">
        <v>3692</v>
      </c>
      <c r="F510" s="132">
        <v>92</v>
      </c>
      <c r="G510" s="132" t="s">
        <v>3847</v>
      </c>
      <c r="H510" s="132">
        <v>1</v>
      </c>
      <c r="I510" s="132">
        <v>0.67800000000000005</v>
      </c>
      <c r="J510" s="132">
        <v>1</v>
      </c>
      <c r="K510" s="132">
        <v>0.67800000000000005</v>
      </c>
      <c r="L510" s="132" t="s">
        <v>148</v>
      </c>
      <c r="M510" s="132">
        <v>540</v>
      </c>
      <c r="N510" s="132" t="s">
        <v>3915</v>
      </c>
      <c r="O510" s="132">
        <v>7497</v>
      </c>
      <c r="P510" s="132" t="s">
        <v>3878</v>
      </c>
      <c r="Q510" s="132">
        <v>56</v>
      </c>
      <c r="R510" s="132" t="s">
        <v>947</v>
      </c>
      <c r="S510" s="132">
        <v>1000324</v>
      </c>
      <c r="T510" s="132" t="s">
        <v>821</v>
      </c>
      <c r="U510" s="132">
        <v>3</v>
      </c>
      <c r="V510" s="132">
        <v>99.9</v>
      </c>
      <c r="W510" s="132" t="s">
        <v>1048</v>
      </c>
      <c r="X510" s="132">
        <v>4</v>
      </c>
    </row>
    <row r="511" spans="1:24">
      <c r="A511" s="132">
        <v>510</v>
      </c>
      <c r="B511" s="132">
        <v>40000000606</v>
      </c>
      <c r="C511" s="132">
        <v>62014000000</v>
      </c>
      <c r="D511" s="132" t="s">
        <v>827</v>
      </c>
      <c r="E511" s="132" t="s">
        <v>3692</v>
      </c>
      <c r="F511" s="132">
        <v>92</v>
      </c>
      <c r="G511" s="132" t="s">
        <v>3847</v>
      </c>
      <c r="H511" s="132">
        <v>1</v>
      </c>
      <c r="I511" s="132">
        <v>0.72</v>
      </c>
      <c r="J511" s="132">
        <v>1</v>
      </c>
      <c r="K511" s="132">
        <v>0.72</v>
      </c>
      <c r="L511" s="132" t="s">
        <v>148</v>
      </c>
      <c r="M511" s="132">
        <v>540</v>
      </c>
      <c r="N511" s="132" t="s">
        <v>3915</v>
      </c>
      <c r="O511" s="132">
        <v>7497</v>
      </c>
      <c r="P511" s="132" t="s">
        <v>3878</v>
      </c>
      <c r="Q511" s="132">
        <v>56</v>
      </c>
      <c r="R511" s="132" t="s">
        <v>947</v>
      </c>
      <c r="S511" s="132">
        <v>1000324</v>
      </c>
      <c r="T511" s="132" t="s">
        <v>948</v>
      </c>
      <c r="U511" s="132">
        <v>327</v>
      </c>
      <c r="V511" s="132">
        <v>99.9</v>
      </c>
      <c r="W511" s="132" t="s">
        <v>1048</v>
      </c>
      <c r="X511" s="132">
        <v>4</v>
      </c>
    </row>
    <row r="512" spans="1:24">
      <c r="A512" s="132">
        <v>511</v>
      </c>
      <c r="B512" s="132">
        <v>40000000605</v>
      </c>
      <c r="C512" s="132">
        <v>62014000000</v>
      </c>
      <c r="D512" s="132" t="s">
        <v>827</v>
      </c>
      <c r="E512" s="132" t="s">
        <v>3692</v>
      </c>
      <c r="F512" s="132">
        <v>92</v>
      </c>
      <c r="G512" s="132" t="s">
        <v>3847</v>
      </c>
      <c r="H512" s="132">
        <v>1</v>
      </c>
      <c r="I512" s="132">
        <v>0.65</v>
      </c>
      <c r="J512" s="132">
        <v>1</v>
      </c>
      <c r="K512" s="132">
        <v>0.65</v>
      </c>
      <c r="L512" s="132" t="s">
        <v>148</v>
      </c>
      <c r="M512" s="132">
        <v>540</v>
      </c>
      <c r="N512" s="132" t="s">
        <v>3915</v>
      </c>
      <c r="O512" s="132">
        <v>7497</v>
      </c>
      <c r="P512" s="132" t="s">
        <v>3878</v>
      </c>
      <c r="Q512" s="132">
        <v>56</v>
      </c>
      <c r="R512" s="132" t="s">
        <v>947</v>
      </c>
      <c r="S512" s="132">
        <v>1000324</v>
      </c>
      <c r="T512" s="132" t="s">
        <v>825</v>
      </c>
      <c r="U512" s="132">
        <v>119</v>
      </c>
      <c r="V512" s="132">
        <v>99.9</v>
      </c>
      <c r="W512" s="132" t="s">
        <v>1048</v>
      </c>
      <c r="X512" s="132">
        <v>4</v>
      </c>
    </row>
    <row r="513" spans="1:24">
      <c r="A513" s="132">
        <v>512</v>
      </c>
      <c r="B513" s="132">
        <v>40000000604</v>
      </c>
      <c r="C513" s="132">
        <v>62014000000</v>
      </c>
      <c r="D513" s="132" t="s">
        <v>827</v>
      </c>
      <c r="E513" s="132" t="s">
        <v>3692</v>
      </c>
      <c r="F513" s="132">
        <v>92</v>
      </c>
      <c r="G513" s="132" t="s">
        <v>3847</v>
      </c>
      <c r="H513" s="132">
        <v>1</v>
      </c>
      <c r="I513" s="132">
        <v>0.69799999999999995</v>
      </c>
      <c r="J513" s="132">
        <v>1</v>
      </c>
      <c r="K513" s="132">
        <v>0.69799999999999995</v>
      </c>
      <c r="L513" s="132" t="s">
        <v>148</v>
      </c>
      <c r="M513" s="132">
        <v>540</v>
      </c>
      <c r="N513" s="132" t="s">
        <v>3915</v>
      </c>
      <c r="O513" s="132">
        <v>7497</v>
      </c>
      <c r="P513" s="132" t="s">
        <v>3878</v>
      </c>
      <c r="Q513" s="132">
        <v>56</v>
      </c>
      <c r="R513" s="132" t="s">
        <v>947</v>
      </c>
      <c r="S513" s="132">
        <v>1000324</v>
      </c>
      <c r="T513" s="132" t="s">
        <v>821</v>
      </c>
      <c r="U513" s="132">
        <v>3</v>
      </c>
      <c r="V513" s="132">
        <v>99.9</v>
      </c>
      <c r="W513" s="132" t="s">
        <v>1048</v>
      </c>
      <c r="X513" s="132">
        <v>4</v>
      </c>
    </row>
    <row r="514" spans="1:24">
      <c r="A514" s="132">
        <v>513</v>
      </c>
      <c r="B514" s="132">
        <v>40000000603</v>
      </c>
      <c r="C514" s="132">
        <v>61091000000</v>
      </c>
      <c r="D514" s="132" t="s">
        <v>493</v>
      </c>
      <c r="E514" s="132" t="s">
        <v>453</v>
      </c>
      <c r="F514" s="132">
        <v>73</v>
      </c>
      <c r="G514" s="132" t="s">
        <v>3847</v>
      </c>
      <c r="H514" s="132">
        <v>1</v>
      </c>
      <c r="I514" s="132">
        <v>0.222</v>
      </c>
      <c r="J514" s="132">
        <v>1</v>
      </c>
      <c r="K514" s="132">
        <v>0.222</v>
      </c>
      <c r="L514" s="132" t="s">
        <v>148</v>
      </c>
      <c r="M514" s="132">
        <v>540</v>
      </c>
      <c r="N514" s="132" t="s">
        <v>2872</v>
      </c>
      <c r="O514" s="132">
        <v>2185</v>
      </c>
      <c r="P514" s="132" t="s">
        <v>439</v>
      </c>
      <c r="Q514" s="132">
        <v>9</v>
      </c>
      <c r="R514" s="132" t="s">
        <v>947</v>
      </c>
      <c r="S514" s="132">
        <v>1000324</v>
      </c>
      <c r="T514" s="132" t="s">
        <v>821</v>
      </c>
      <c r="U514" s="132">
        <v>3</v>
      </c>
      <c r="V514" s="132">
        <v>24.9</v>
      </c>
      <c r="W514" s="132" t="s">
        <v>1073</v>
      </c>
      <c r="X514" s="132">
        <v>8</v>
      </c>
    </row>
    <row r="515" spans="1:24">
      <c r="A515" s="132">
        <v>514</v>
      </c>
      <c r="B515" s="132">
        <v>40000000602</v>
      </c>
      <c r="C515" s="132">
        <v>61091000000</v>
      </c>
      <c r="D515" s="132" t="s">
        <v>493</v>
      </c>
      <c r="E515" s="132" t="s">
        <v>453</v>
      </c>
      <c r="F515" s="132">
        <v>73</v>
      </c>
      <c r="G515" s="132" t="s">
        <v>3847</v>
      </c>
      <c r="H515" s="132">
        <v>1</v>
      </c>
      <c r="I515" s="132">
        <v>0.20599999999999999</v>
      </c>
      <c r="J515" s="132">
        <v>1</v>
      </c>
      <c r="K515" s="132">
        <v>0.20599999999999999</v>
      </c>
      <c r="L515" s="132" t="s">
        <v>148</v>
      </c>
      <c r="M515" s="132">
        <v>540</v>
      </c>
      <c r="N515" s="132" t="s">
        <v>2872</v>
      </c>
      <c r="O515" s="132">
        <v>2185</v>
      </c>
      <c r="P515" s="132" t="s">
        <v>439</v>
      </c>
      <c r="Q515" s="132">
        <v>9</v>
      </c>
      <c r="R515" s="132" t="s">
        <v>947</v>
      </c>
      <c r="S515" s="132">
        <v>1000324</v>
      </c>
      <c r="T515" s="132" t="s">
        <v>825</v>
      </c>
      <c r="U515" s="132">
        <v>119</v>
      </c>
      <c r="V515" s="132">
        <v>24.9</v>
      </c>
      <c r="W515" s="132" t="s">
        <v>1073</v>
      </c>
      <c r="X515" s="132">
        <v>8</v>
      </c>
    </row>
    <row r="516" spans="1:24">
      <c r="A516" s="132">
        <v>515</v>
      </c>
      <c r="B516" s="132">
        <v>40000000601</v>
      </c>
      <c r="C516" s="132">
        <v>61159500000</v>
      </c>
      <c r="D516" s="132" t="s">
        <v>971</v>
      </c>
      <c r="E516" s="132" t="s">
        <v>3664</v>
      </c>
      <c r="F516" s="132">
        <v>42</v>
      </c>
      <c r="G516" s="132" t="s">
        <v>3847</v>
      </c>
      <c r="H516" s="132">
        <v>1</v>
      </c>
      <c r="I516" s="132">
        <v>5.6000000000000001E-2</v>
      </c>
      <c r="J516" s="132">
        <v>1</v>
      </c>
      <c r="K516" s="132">
        <v>5.6000000000000001E-2</v>
      </c>
      <c r="L516" s="132" t="s">
        <v>148</v>
      </c>
      <c r="M516" s="132">
        <v>540</v>
      </c>
      <c r="N516" s="132" t="s">
        <v>468</v>
      </c>
      <c r="O516" s="132">
        <v>1760</v>
      </c>
      <c r="P516" s="132" t="s">
        <v>439</v>
      </c>
      <c r="Q516" s="132">
        <v>9</v>
      </c>
      <c r="R516" s="132" t="s">
        <v>947</v>
      </c>
      <c r="S516" s="132">
        <v>1000324</v>
      </c>
      <c r="T516" s="132">
        <v>46</v>
      </c>
      <c r="U516" s="132">
        <v>99</v>
      </c>
      <c r="V516" s="132">
        <v>9.9</v>
      </c>
      <c r="W516" s="132" t="s">
        <v>3919</v>
      </c>
      <c r="X516" s="132">
        <v>25</v>
      </c>
    </row>
    <row r="517" spans="1:24">
      <c r="A517" s="132">
        <v>516</v>
      </c>
      <c r="B517" s="132">
        <v>40000000600</v>
      </c>
      <c r="C517" s="132">
        <v>42023100000</v>
      </c>
      <c r="D517" s="132" t="s">
        <v>531</v>
      </c>
      <c r="E517" s="132" t="s">
        <v>3645</v>
      </c>
      <c r="F517" s="132">
        <v>7</v>
      </c>
      <c r="G517" s="132" t="s">
        <v>3847</v>
      </c>
      <c r="H517" s="132">
        <v>1</v>
      </c>
      <c r="I517" s="132">
        <v>6.6000000000000003E-2</v>
      </c>
      <c r="J517" s="132">
        <v>1</v>
      </c>
      <c r="K517" s="132">
        <v>0.13400000000000001</v>
      </c>
      <c r="L517" s="132" t="s">
        <v>148</v>
      </c>
      <c r="M517" s="132">
        <v>540</v>
      </c>
      <c r="N517" s="132" t="s">
        <v>468</v>
      </c>
      <c r="O517" s="132">
        <v>1760</v>
      </c>
      <c r="P517" s="132" t="s">
        <v>3859</v>
      </c>
      <c r="Q517" s="132">
        <v>20</v>
      </c>
      <c r="R517" s="132" t="s">
        <v>947</v>
      </c>
      <c r="S517" s="132">
        <v>1000324</v>
      </c>
      <c r="T517" s="132">
        <v>0</v>
      </c>
      <c r="U517" s="132">
        <v>4</v>
      </c>
      <c r="V517" s="132">
        <v>24.9</v>
      </c>
      <c r="W517" s="132" t="s">
        <v>3919</v>
      </c>
      <c r="X517" s="132">
        <v>25</v>
      </c>
    </row>
    <row r="518" spans="1:24">
      <c r="A518" s="132">
        <v>517</v>
      </c>
      <c r="B518" s="132">
        <v>40000000601</v>
      </c>
      <c r="C518" s="132">
        <v>42023100000</v>
      </c>
      <c r="D518" s="132" t="s">
        <v>531</v>
      </c>
      <c r="E518" s="132" t="s">
        <v>3645</v>
      </c>
      <c r="F518" s="132">
        <v>7</v>
      </c>
      <c r="G518" s="132" t="s">
        <v>3847</v>
      </c>
      <c r="H518" s="132">
        <v>1</v>
      </c>
      <c r="I518" s="132">
        <v>0.05</v>
      </c>
      <c r="J518" s="132">
        <v>1</v>
      </c>
      <c r="K518" s="132">
        <v>0.09</v>
      </c>
      <c r="L518" s="132" t="s">
        <v>148</v>
      </c>
      <c r="M518" s="132">
        <v>540</v>
      </c>
      <c r="N518" s="132" t="s">
        <v>468</v>
      </c>
      <c r="O518" s="132">
        <v>1760</v>
      </c>
      <c r="P518" s="132" t="s">
        <v>3859</v>
      </c>
      <c r="Q518" s="132">
        <v>20</v>
      </c>
      <c r="R518" s="132" t="s">
        <v>947</v>
      </c>
      <c r="S518" s="132">
        <v>1000324</v>
      </c>
      <c r="T518" s="132">
        <v>46</v>
      </c>
      <c r="U518" s="132">
        <v>99</v>
      </c>
      <c r="V518" s="132">
        <v>9.9</v>
      </c>
      <c r="W518" s="132" t="s">
        <v>3919</v>
      </c>
      <c r="X518" s="132">
        <v>25</v>
      </c>
    </row>
    <row r="519" spans="1:24">
      <c r="A519" s="132">
        <v>518</v>
      </c>
      <c r="B519" s="132">
        <v>40000000189</v>
      </c>
      <c r="C519" s="132">
        <v>42033000000</v>
      </c>
      <c r="D519" s="132" t="s">
        <v>573</v>
      </c>
      <c r="E519" s="132" t="s">
        <v>449</v>
      </c>
      <c r="F519" s="132">
        <v>6</v>
      </c>
      <c r="G519" s="132" t="s">
        <v>3847</v>
      </c>
      <c r="H519" s="132">
        <v>1</v>
      </c>
      <c r="I519" s="132">
        <v>0.13400000000000001</v>
      </c>
      <c r="J519" s="132">
        <v>1</v>
      </c>
      <c r="K519" s="132">
        <v>0.13400000000000001</v>
      </c>
      <c r="L519" s="132" t="s">
        <v>148</v>
      </c>
      <c r="M519" s="132">
        <v>540</v>
      </c>
      <c r="N519" s="132" t="s">
        <v>468</v>
      </c>
      <c r="O519" s="132">
        <v>1760</v>
      </c>
      <c r="P519" s="132" t="s">
        <v>3859</v>
      </c>
      <c r="Q519" s="132">
        <v>20</v>
      </c>
      <c r="R519" s="132" t="s">
        <v>947</v>
      </c>
      <c r="S519" s="132">
        <v>1000324</v>
      </c>
      <c r="T519" s="132">
        <v>0</v>
      </c>
      <c r="U519" s="132">
        <v>4</v>
      </c>
      <c r="V519" s="132">
        <v>1</v>
      </c>
      <c r="W519" s="132" t="s">
        <v>3916</v>
      </c>
      <c r="X519" s="132">
        <v>10</v>
      </c>
    </row>
    <row r="520" spans="1:24">
      <c r="A520" s="132">
        <v>519</v>
      </c>
      <c r="B520" s="132">
        <v>40000000599</v>
      </c>
      <c r="C520" s="132">
        <v>62034231000</v>
      </c>
      <c r="D520" s="132" t="s">
        <v>537</v>
      </c>
      <c r="E520" s="132" t="s">
        <v>3964</v>
      </c>
      <c r="F520" s="132">
        <v>87</v>
      </c>
      <c r="G520" s="132" t="s">
        <v>3847</v>
      </c>
      <c r="H520" s="132">
        <v>1</v>
      </c>
      <c r="I520" s="132">
        <v>0.58199999999999996</v>
      </c>
      <c r="J520" s="132">
        <v>1</v>
      </c>
      <c r="K520" s="132">
        <v>0.58199999999999996</v>
      </c>
      <c r="L520" s="132" t="s">
        <v>148</v>
      </c>
      <c r="M520" s="132">
        <v>540</v>
      </c>
      <c r="N520" s="132" t="s">
        <v>468</v>
      </c>
      <c r="O520" s="132">
        <v>1760</v>
      </c>
      <c r="P520" s="132" t="s">
        <v>439</v>
      </c>
      <c r="Q520" s="132">
        <v>9</v>
      </c>
      <c r="R520" s="132" t="s">
        <v>947</v>
      </c>
      <c r="S520" s="132">
        <v>1000324</v>
      </c>
      <c r="T520" s="132">
        <v>29</v>
      </c>
      <c r="U520" s="132">
        <v>133</v>
      </c>
      <c r="V520" s="132">
        <v>1</v>
      </c>
      <c r="W520" s="132" t="s">
        <v>1073</v>
      </c>
      <c r="X520" s="132">
        <v>8</v>
      </c>
    </row>
    <row r="521" spans="1:24">
      <c r="A521" s="132">
        <v>520</v>
      </c>
      <c r="B521" s="132">
        <v>40000000598</v>
      </c>
      <c r="C521" s="132">
        <v>62034231000</v>
      </c>
      <c r="D521" s="132" t="s">
        <v>537</v>
      </c>
      <c r="E521" s="132" t="s">
        <v>3964</v>
      </c>
      <c r="F521" s="132">
        <v>87</v>
      </c>
      <c r="G521" s="132" t="s">
        <v>3847</v>
      </c>
      <c r="H521" s="132">
        <v>1</v>
      </c>
      <c r="I521" s="132">
        <v>0.72399999999999998</v>
      </c>
      <c r="J521" s="132">
        <v>1</v>
      </c>
      <c r="K521" s="132">
        <v>0.72399999999999998</v>
      </c>
      <c r="L521" s="132" t="s">
        <v>148</v>
      </c>
      <c r="M521" s="132">
        <v>540</v>
      </c>
      <c r="N521" s="132" t="s">
        <v>468</v>
      </c>
      <c r="O521" s="132">
        <v>1760</v>
      </c>
      <c r="P521" s="132" t="s">
        <v>439</v>
      </c>
      <c r="Q521" s="132">
        <v>9</v>
      </c>
      <c r="R521" s="132" t="s">
        <v>947</v>
      </c>
      <c r="S521" s="132">
        <v>1000324</v>
      </c>
      <c r="T521" s="132">
        <v>40</v>
      </c>
      <c r="U521" s="132">
        <v>79</v>
      </c>
      <c r="V521" s="132">
        <v>79.900000000000006</v>
      </c>
      <c r="W521" s="132" t="s">
        <v>1073</v>
      </c>
      <c r="X521" s="132">
        <v>8</v>
      </c>
    </row>
    <row r="522" spans="1:24">
      <c r="A522" s="132">
        <v>521</v>
      </c>
      <c r="B522" s="132">
        <v>40000000597</v>
      </c>
      <c r="C522" s="132">
        <v>62034231000</v>
      </c>
      <c r="D522" s="132" t="s">
        <v>537</v>
      </c>
      <c r="E522" s="132" t="s">
        <v>3964</v>
      </c>
      <c r="F522" s="132">
        <v>87</v>
      </c>
      <c r="G522" s="132" t="s">
        <v>3847</v>
      </c>
      <c r="H522" s="132">
        <v>1</v>
      </c>
      <c r="I522" s="132">
        <v>0.66</v>
      </c>
      <c r="J522" s="132">
        <v>1</v>
      </c>
      <c r="K522" s="132">
        <v>0.66</v>
      </c>
      <c r="L522" s="132" t="s">
        <v>148</v>
      </c>
      <c r="M522" s="132">
        <v>540</v>
      </c>
      <c r="N522" s="132" t="s">
        <v>468</v>
      </c>
      <c r="O522" s="132">
        <v>1760</v>
      </c>
      <c r="P522" s="132" t="s">
        <v>439</v>
      </c>
      <c r="Q522" s="132">
        <v>9</v>
      </c>
      <c r="R522" s="132" t="s">
        <v>947</v>
      </c>
      <c r="S522" s="132">
        <v>1000324</v>
      </c>
      <c r="T522" s="132">
        <v>34</v>
      </c>
      <c r="U522" s="132">
        <v>41</v>
      </c>
      <c r="V522" s="132">
        <v>79.900000000000006</v>
      </c>
      <c r="W522" s="132" t="s">
        <v>1073</v>
      </c>
      <c r="X522" s="132">
        <v>8</v>
      </c>
    </row>
    <row r="523" spans="1:24">
      <c r="A523" s="132">
        <v>522</v>
      </c>
      <c r="B523" s="132">
        <v>40000000596</v>
      </c>
      <c r="C523" s="132">
        <v>62034231000</v>
      </c>
      <c r="D523" s="132" t="s">
        <v>537</v>
      </c>
      <c r="E523" s="132" t="s">
        <v>3964</v>
      </c>
      <c r="F523" s="132">
        <v>87</v>
      </c>
      <c r="G523" s="132" t="s">
        <v>3847</v>
      </c>
      <c r="H523" s="132">
        <v>1</v>
      </c>
      <c r="I523" s="132">
        <v>0.64</v>
      </c>
      <c r="J523" s="132">
        <v>1</v>
      </c>
      <c r="K523" s="132">
        <v>0.64</v>
      </c>
      <c r="L523" s="132" t="s">
        <v>148</v>
      </c>
      <c r="M523" s="132">
        <v>540</v>
      </c>
      <c r="N523" s="132" t="s">
        <v>468</v>
      </c>
      <c r="O523" s="132">
        <v>1760</v>
      </c>
      <c r="P523" s="132" t="s">
        <v>439</v>
      </c>
      <c r="Q523" s="132">
        <v>9</v>
      </c>
      <c r="R523" s="132" t="s">
        <v>947</v>
      </c>
      <c r="S523" s="132">
        <v>1000324</v>
      </c>
      <c r="T523" s="132">
        <v>34</v>
      </c>
      <c r="U523" s="132">
        <v>41</v>
      </c>
      <c r="V523" s="132">
        <v>79.900000000000006</v>
      </c>
      <c r="W523" s="132" t="s">
        <v>1073</v>
      </c>
      <c r="X523" s="132">
        <v>8</v>
      </c>
    </row>
    <row r="524" spans="1:24">
      <c r="A524" s="132">
        <v>523</v>
      </c>
      <c r="B524" s="132">
        <v>40000000595</v>
      </c>
      <c r="C524" s="132">
        <v>62034231000</v>
      </c>
      <c r="D524" s="132" t="s">
        <v>537</v>
      </c>
      <c r="E524" s="132" t="s">
        <v>3964</v>
      </c>
      <c r="F524" s="132">
        <v>87</v>
      </c>
      <c r="G524" s="132" t="s">
        <v>3847</v>
      </c>
      <c r="H524" s="132">
        <v>1</v>
      </c>
      <c r="I524" s="132">
        <v>0.622</v>
      </c>
      <c r="J524" s="132">
        <v>1</v>
      </c>
      <c r="K524" s="132">
        <v>0.622</v>
      </c>
      <c r="L524" s="132" t="s">
        <v>148</v>
      </c>
      <c r="M524" s="132">
        <v>540</v>
      </c>
      <c r="N524" s="132" t="s">
        <v>468</v>
      </c>
      <c r="O524" s="132">
        <v>1760</v>
      </c>
      <c r="P524" s="132" t="s">
        <v>439</v>
      </c>
      <c r="Q524" s="132">
        <v>9</v>
      </c>
      <c r="R524" s="132" t="s">
        <v>947</v>
      </c>
      <c r="S524" s="132">
        <v>1000324</v>
      </c>
      <c r="T524" s="132">
        <v>32</v>
      </c>
      <c r="U524" s="132">
        <v>31</v>
      </c>
      <c r="V524" s="132">
        <v>79.900000000000006</v>
      </c>
      <c r="W524" s="132" t="s">
        <v>1073</v>
      </c>
      <c r="X524" s="132">
        <v>8</v>
      </c>
    </row>
    <row r="525" spans="1:24">
      <c r="A525" s="132">
        <v>524</v>
      </c>
      <c r="B525" s="132">
        <v>40000000594</v>
      </c>
      <c r="C525" s="132">
        <v>62034231000</v>
      </c>
      <c r="D525" s="132" t="s">
        <v>537</v>
      </c>
      <c r="E525" s="132" t="s">
        <v>3964</v>
      </c>
      <c r="F525" s="132">
        <v>87</v>
      </c>
      <c r="G525" s="132" t="s">
        <v>3847</v>
      </c>
      <c r="H525" s="132">
        <v>1</v>
      </c>
      <c r="I525" s="132">
        <v>0.63600000000000001</v>
      </c>
      <c r="J525" s="132">
        <v>1</v>
      </c>
      <c r="K525" s="132">
        <v>0.63600000000000001</v>
      </c>
      <c r="L525" s="132" t="s">
        <v>148</v>
      </c>
      <c r="M525" s="132">
        <v>540</v>
      </c>
      <c r="N525" s="132" t="s">
        <v>2948</v>
      </c>
      <c r="O525" s="132">
        <v>7550</v>
      </c>
      <c r="P525" s="132" t="s">
        <v>439</v>
      </c>
      <c r="Q525" s="132">
        <v>9</v>
      </c>
      <c r="R525" s="132" t="s">
        <v>947</v>
      </c>
      <c r="S525" s="132">
        <v>1000324</v>
      </c>
      <c r="T525" s="132">
        <v>38</v>
      </c>
      <c r="U525" s="132">
        <v>64</v>
      </c>
      <c r="V525" s="132">
        <v>69.900000000000006</v>
      </c>
      <c r="W525" s="132" t="s">
        <v>1107</v>
      </c>
      <c r="X525" s="132">
        <v>1</v>
      </c>
    </row>
    <row r="526" spans="1:24">
      <c r="A526" s="132">
        <v>525</v>
      </c>
      <c r="B526" s="132">
        <v>40000000593</v>
      </c>
      <c r="C526" s="132">
        <v>62034231000</v>
      </c>
      <c r="D526" s="132" t="s">
        <v>537</v>
      </c>
      <c r="E526" s="132" t="s">
        <v>3964</v>
      </c>
      <c r="F526" s="132">
        <v>87</v>
      </c>
      <c r="G526" s="132" t="s">
        <v>3847</v>
      </c>
      <c r="H526" s="132">
        <v>1</v>
      </c>
      <c r="I526" s="132">
        <v>0.64800000000000002</v>
      </c>
      <c r="J526" s="132">
        <v>1</v>
      </c>
      <c r="K526" s="132">
        <v>0.64800000000000002</v>
      </c>
      <c r="L526" s="132" t="s">
        <v>148</v>
      </c>
      <c r="M526" s="132">
        <v>540</v>
      </c>
      <c r="N526" s="132" t="s">
        <v>2948</v>
      </c>
      <c r="O526" s="132">
        <v>7550</v>
      </c>
      <c r="P526" s="132" t="s">
        <v>439</v>
      </c>
      <c r="Q526" s="132">
        <v>9</v>
      </c>
      <c r="R526" s="132" t="s">
        <v>947</v>
      </c>
      <c r="S526" s="132">
        <v>1000324</v>
      </c>
      <c r="T526" s="132">
        <v>36</v>
      </c>
      <c r="U526" s="132">
        <v>52</v>
      </c>
      <c r="V526" s="132">
        <v>69.900000000000006</v>
      </c>
      <c r="W526" s="132" t="s">
        <v>1107</v>
      </c>
      <c r="X526" s="132">
        <v>1</v>
      </c>
    </row>
    <row r="527" spans="1:24">
      <c r="A527" s="132">
        <v>526</v>
      </c>
      <c r="B527" s="132">
        <v>40000000592</v>
      </c>
      <c r="C527" s="132">
        <v>62034231000</v>
      </c>
      <c r="D527" s="132" t="s">
        <v>537</v>
      </c>
      <c r="E527" s="132" t="s">
        <v>3964</v>
      </c>
      <c r="F527" s="132">
        <v>87</v>
      </c>
      <c r="G527" s="132" t="s">
        <v>3847</v>
      </c>
      <c r="H527" s="132">
        <v>1</v>
      </c>
      <c r="I527" s="132">
        <v>0.64800000000000002</v>
      </c>
      <c r="J527" s="132">
        <v>1</v>
      </c>
      <c r="K527" s="132">
        <v>0.64800000000000002</v>
      </c>
      <c r="L527" s="132" t="s">
        <v>148</v>
      </c>
      <c r="M527" s="132">
        <v>540</v>
      </c>
      <c r="N527" s="132" t="s">
        <v>2948</v>
      </c>
      <c r="O527" s="132">
        <v>7550</v>
      </c>
      <c r="P527" s="132" t="s">
        <v>439</v>
      </c>
      <c r="Q527" s="132">
        <v>9</v>
      </c>
      <c r="R527" s="132" t="s">
        <v>947</v>
      </c>
      <c r="S527" s="132">
        <v>1000324</v>
      </c>
      <c r="T527" s="132">
        <v>36</v>
      </c>
      <c r="U527" s="132">
        <v>52</v>
      </c>
      <c r="V527" s="132">
        <v>69.900000000000006</v>
      </c>
      <c r="W527" s="132" t="s">
        <v>1107</v>
      </c>
      <c r="X527" s="132">
        <v>1</v>
      </c>
    </row>
    <row r="528" spans="1:24">
      <c r="A528" s="132">
        <v>527</v>
      </c>
      <c r="B528" s="132">
        <v>40000000591</v>
      </c>
      <c r="C528" s="132">
        <v>62034231000</v>
      </c>
      <c r="D528" s="132" t="s">
        <v>537</v>
      </c>
      <c r="E528" s="132" t="s">
        <v>3964</v>
      </c>
      <c r="F528" s="132">
        <v>87</v>
      </c>
      <c r="G528" s="132" t="s">
        <v>3847</v>
      </c>
      <c r="H528" s="132">
        <v>1</v>
      </c>
      <c r="I528" s="132">
        <v>0.57799999999999996</v>
      </c>
      <c r="J528" s="132">
        <v>1</v>
      </c>
      <c r="K528" s="132">
        <v>0.57799999999999996</v>
      </c>
      <c r="L528" s="132" t="s">
        <v>148</v>
      </c>
      <c r="M528" s="132">
        <v>540</v>
      </c>
      <c r="N528" s="132" t="s">
        <v>2948</v>
      </c>
      <c r="O528" s="132">
        <v>7550</v>
      </c>
      <c r="P528" s="132" t="s">
        <v>439</v>
      </c>
      <c r="Q528" s="132">
        <v>9</v>
      </c>
      <c r="R528" s="132" t="s">
        <v>947</v>
      </c>
      <c r="S528" s="132">
        <v>1000324</v>
      </c>
      <c r="T528" s="132">
        <v>34</v>
      </c>
      <c r="U528" s="132">
        <v>41</v>
      </c>
      <c r="V528" s="132">
        <v>69.900000000000006</v>
      </c>
      <c r="W528" s="132" t="s">
        <v>1107</v>
      </c>
      <c r="X528" s="132">
        <v>1</v>
      </c>
    </row>
    <row r="529" spans="1:24">
      <c r="A529" s="132">
        <v>528</v>
      </c>
      <c r="B529" s="132">
        <v>40000000590</v>
      </c>
      <c r="C529" s="132">
        <v>62034231000</v>
      </c>
      <c r="D529" s="132" t="s">
        <v>537</v>
      </c>
      <c r="E529" s="132" t="s">
        <v>3964</v>
      </c>
      <c r="F529" s="132">
        <v>87</v>
      </c>
      <c r="G529" s="132" t="s">
        <v>3847</v>
      </c>
      <c r="H529" s="132">
        <v>1</v>
      </c>
      <c r="I529" s="132">
        <v>0.60399999999999998</v>
      </c>
      <c r="J529" s="132">
        <v>1</v>
      </c>
      <c r="K529" s="132">
        <v>0.60399999999999998</v>
      </c>
      <c r="L529" s="132" t="s">
        <v>148</v>
      </c>
      <c r="M529" s="132">
        <v>540</v>
      </c>
      <c r="N529" s="132" t="s">
        <v>2948</v>
      </c>
      <c r="O529" s="132">
        <v>7550</v>
      </c>
      <c r="P529" s="132" t="s">
        <v>439</v>
      </c>
      <c r="Q529" s="132">
        <v>9</v>
      </c>
      <c r="R529" s="132" t="s">
        <v>947</v>
      </c>
      <c r="S529" s="132">
        <v>1000324</v>
      </c>
      <c r="T529" s="132">
        <v>32</v>
      </c>
      <c r="U529" s="132">
        <v>31</v>
      </c>
      <c r="V529" s="132">
        <v>69.900000000000006</v>
      </c>
      <c r="W529" s="132" t="s">
        <v>1107</v>
      </c>
      <c r="X529" s="132">
        <v>1</v>
      </c>
    </row>
    <row r="530" spans="1:24">
      <c r="A530" s="132">
        <v>529</v>
      </c>
      <c r="B530" s="132">
        <v>40000000589</v>
      </c>
      <c r="C530" s="132">
        <v>62034231000</v>
      </c>
      <c r="D530" s="132" t="s">
        <v>537</v>
      </c>
      <c r="E530" s="132" t="s">
        <v>3964</v>
      </c>
      <c r="F530" s="132">
        <v>87</v>
      </c>
      <c r="G530" s="132" t="s">
        <v>3847</v>
      </c>
      <c r="H530" s="132">
        <v>1</v>
      </c>
      <c r="I530" s="132">
        <v>0.51800000000000002</v>
      </c>
      <c r="J530" s="132">
        <v>1</v>
      </c>
      <c r="K530" s="132">
        <v>0.51800000000000002</v>
      </c>
      <c r="L530" s="132" t="s">
        <v>148</v>
      </c>
      <c r="M530" s="132">
        <v>540</v>
      </c>
      <c r="N530" s="132" t="s">
        <v>468</v>
      </c>
      <c r="O530" s="132">
        <v>1760</v>
      </c>
      <c r="P530" s="132" t="s">
        <v>439</v>
      </c>
      <c r="Q530" s="132">
        <v>9</v>
      </c>
      <c r="R530" s="132" t="s">
        <v>947</v>
      </c>
      <c r="S530" s="132">
        <v>1000324</v>
      </c>
      <c r="T530" s="132">
        <v>44</v>
      </c>
      <c r="U530" s="132">
        <v>95</v>
      </c>
      <c r="V530" s="132">
        <v>64.900000000000006</v>
      </c>
      <c r="W530" s="132" t="s">
        <v>1048</v>
      </c>
      <c r="X530" s="132">
        <v>4</v>
      </c>
    </row>
    <row r="531" spans="1:24">
      <c r="A531" s="132">
        <v>530</v>
      </c>
      <c r="B531" s="132">
        <v>40000000588</v>
      </c>
      <c r="C531" s="132">
        <v>62034231000</v>
      </c>
      <c r="D531" s="132" t="s">
        <v>537</v>
      </c>
      <c r="E531" s="132" t="s">
        <v>3964</v>
      </c>
      <c r="F531" s="132">
        <v>87</v>
      </c>
      <c r="G531" s="132" t="s">
        <v>3847</v>
      </c>
      <c r="H531" s="132">
        <v>1</v>
      </c>
      <c r="I531" s="132">
        <v>0.54600000000000004</v>
      </c>
      <c r="J531" s="132">
        <v>1</v>
      </c>
      <c r="K531" s="132">
        <v>0.54600000000000004</v>
      </c>
      <c r="L531" s="132" t="s">
        <v>148</v>
      </c>
      <c r="M531" s="132">
        <v>540</v>
      </c>
      <c r="N531" s="132" t="s">
        <v>468</v>
      </c>
      <c r="O531" s="132">
        <v>1760</v>
      </c>
      <c r="P531" s="132" t="s">
        <v>439</v>
      </c>
      <c r="Q531" s="132">
        <v>9</v>
      </c>
      <c r="R531" s="132" t="s">
        <v>947</v>
      </c>
      <c r="S531" s="132">
        <v>1000324</v>
      </c>
      <c r="T531" s="132">
        <v>48</v>
      </c>
      <c r="U531" s="132">
        <v>101</v>
      </c>
      <c r="V531" s="132">
        <v>1</v>
      </c>
      <c r="W531" s="132" t="s">
        <v>1048</v>
      </c>
      <c r="X531" s="132">
        <v>4</v>
      </c>
    </row>
    <row r="532" spans="1:24">
      <c r="A532" s="132">
        <v>531</v>
      </c>
      <c r="B532" s="132">
        <v>40000000587</v>
      </c>
      <c r="C532" s="132">
        <v>62034231000</v>
      </c>
      <c r="D532" s="132" t="s">
        <v>537</v>
      </c>
      <c r="E532" s="132" t="s">
        <v>3964</v>
      </c>
      <c r="F532" s="132">
        <v>87</v>
      </c>
      <c r="G532" s="132" t="s">
        <v>3847</v>
      </c>
      <c r="H532" s="132">
        <v>1</v>
      </c>
      <c r="I532" s="132">
        <v>0.55200000000000005</v>
      </c>
      <c r="J532" s="132">
        <v>1</v>
      </c>
      <c r="K532" s="132">
        <v>0.55200000000000005</v>
      </c>
      <c r="L532" s="132" t="s">
        <v>148</v>
      </c>
      <c r="M532" s="132">
        <v>540</v>
      </c>
      <c r="N532" s="132" t="s">
        <v>468</v>
      </c>
      <c r="O532" s="132">
        <v>1760</v>
      </c>
      <c r="P532" s="132" t="s">
        <v>439</v>
      </c>
      <c r="Q532" s="132">
        <v>9</v>
      </c>
      <c r="R532" s="132" t="s">
        <v>947</v>
      </c>
      <c r="S532" s="132">
        <v>1000324</v>
      </c>
      <c r="T532" s="132">
        <v>50</v>
      </c>
      <c r="U532" s="132">
        <v>105</v>
      </c>
      <c r="V532" s="132">
        <v>64.900000000000006</v>
      </c>
      <c r="W532" s="132" t="s">
        <v>1048</v>
      </c>
      <c r="X532" s="132">
        <v>4</v>
      </c>
    </row>
    <row r="533" spans="1:24">
      <c r="A533" s="132">
        <v>532</v>
      </c>
      <c r="B533" s="132">
        <v>40000000586</v>
      </c>
      <c r="C533" s="132">
        <v>62034231000</v>
      </c>
      <c r="D533" s="132" t="s">
        <v>537</v>
      </c>
      <c r="E533" s="132" t="s">
        <v>3964</v>
      </c>
      <c r="F533" s="132">
        <v>87</v>
      </c>
      <c r="G533" s="132" t="s">
        <v>3847</v>
      </c>
      <c r="H533" s="132">
        <v>1</v>
      </c>
      <c r="I533" s="132">
        <v>0.53200000000000003</v>
      </c>
      <c r="J533" s="132">
        <v>1</v>
      </c>
      <c r="K533" s="132">
        <v>0.53200000000000003</v>
      </c>
      <c r="L533" s="132" t="s">
        <v>148</v>
      </c>
      <c r="M533" s="132">
        <v>540</v>
      </c>
      <c r="N533" s="132" t="s">
        <v>468</v>
      </c>
      <c r="O533" s="132">
        <v>1760</v>
      </c>
      <c r="P533" s="132" t="s">
        <v>439</v>
      </c>
      <c r="Q533" s="132">
        <v>9</v>
      </c>
      <c r="R533" s="132" t="s">
        <v>947</v>
      </c>
      <c r="S533" s="132">
        <v>1000324</v>
      </c>
      <c r="T533" s="132">
        <v>48</v>
      </c>
      <c r="U533" s="132">
        <v>101</v>
      </c>
      <c r="V533" s="132">
        <v>64.900000000000006</v>
      </c>
      <c r="W533" s="132" t="s">
        <v>1048</v>
      </c>
      <c r="X533" s="132">
        <v>4</v>
      </c>
    </row>
    <row r="534" spans="1:24">
      <c r="A534" s="132">
        <v>533</v>
      </c>
      <c r="B534" s="132">
        <v>40000000585</v>
      </c>
      <c r="C534" s="132">
        <v>62034231000</v>
      </c>
      <c r="D534" s="132" t="s">
        <v>537</v>
      </c>
      <c r="E534" s="132" t="s">
        <v>3964</v>
      </c>
      <c r="F534" s="132">
        <v>87</v>
      </c>
      <c r="G534" s="132" t="s">
        <v>3847</v>
      </c>
      <c r="H534" s="132">
        <v>1</v>
      </c>
      <c r="I534" s="132">
        <v>0.53400000000000003</v>
      </c>
      <c r="J534" s="132">
        <v>1</v>
      </c>
      <c r="K534" s="132">
        <v>0.53400000000000003</v>
      </c>
      <c r="L534" s="132" t="s">
        <v>148</v>
      </c>
      <c r="M534" s="132">
        <v>540</v>
      </c>
      <c r="N534" s="132" t="s">
        <v>468</v>
      </c>
      <c r="O534" s="132">
        <v>1760</v>
      </c>
      <c r="P534" s="132" t="s">
        <v>439</v>
      </c>
      <c r="Q534" s="132">
        <v>9</v>
      </c>
      <c r="R534" s="132" t="s">
        <v>947</v>
      </c>
      <c r="S534" s="132">
        <v>1000324</v>
      </c>
      <c r="T534" s="132">
        <v>46</v>
      </c>
      <c r="U534" s="132">
        <v>99</v>
      </c>
      <c r="V534" s="132">
        <v>64.900000000000006</v>
      </c>
      <c r="W534" s="132" t="s">
        <v>1048</v>
      </c>
      <c r="X534" s="132">
        <v>4</v>
      </c>
    </row>
    <row r="535" spans="1:24">
      <c r="A535" s="132">
        <v>534</v>
      </c>
      <c r="B535" s="132">
        <v>40000000584</v>
      </c>
      <c r="C535" s="132">
        <v>62034235000</v>
      </c>
      <c r="D535" s="132" t="s">
        <v>548</v>
      </c>
      <c r="E535" s="132" t="s">
        <v>420</v>
      </c>
      <c r="F535" s="132">
        <v>93</v>
      </c>
      <c r="G535" s="132" t="s">
        <v>3847</v>
      </c>
      <c r="H535" s="132">
        <v>1</v>
      </c>
      <c r="I535" s="132">
        <v>0.54400000000000004</v>
      </c>
      <c r="J535" s="132">
        <v>1</v>
      </c>
      <c r="K535" s="132">
        <v>0.54400000000000004</v>
      </c>
      <c r="L535" s="132" t="s">
        <v>148</v>
      </c>
      <c r="M535" s="132">
        <v>540</v>
      </c>
      <c r="N535" s="132" t="s">
        <v>468</v>
      </c>
      <c r="O535" s="132">
        <v>1760</v>
      </c>
      <c r="P535" s="132" t="s">
        <v>439</v>
      </c>
      <c r="Q535" s="132">
        <v>9</v>
      </c>
      <c r="R535" s="132" t="s">
        <v>947</v>
      </c>
      <c r="S535" s="132">
        <v>1000324</v>
      </c>
      <c r="T535" s="132">
        <v>44</v>
      </c>
      <c r="U535" s="132">
        <v>95</v>
      </c>
      <c r="V535" s="132">
        <v>84.9</v>
      </c>
      <c r="W535" s="132" t="s">
        <v>1063</v>
      </c>
      <c r="X535" s="132">
        <v>13</v>
      </c>
    </row>
    <row r="536" spans="1:24">
      <c r="A536" s="132">
        <v>535</v>
      </c>
      <c r="B536" s="132">
        <v>40000000583</v>
      </c>
      <c r="C536" s="132">
        <v>62034235000</v>
      </c>
      <c r="D536" s="132" t="s">
        <v>548</v>
      </c>
      <c r="E536" s="132" t="s">
        <v>420</v>
      </c>
      <c r="F536" s="132">
        <v>93</v>
      </c>
      <c r="G536" s="132" t="s">
        <v>3847</v>
      </c>
      <c r="H536" s="132">
        <v>1</v>
      </c>
      <c r="I536" s="132">
        <v>0.65</v>
      </c>
      <c r="J536" s="132">
        <v>1</v>
      </c>
      <c r="K536" s="132">
        <v>0.65</v>
      </c>
      <c r="L536" s="132" t="s">
        <v>148</v>
      </c>
      <c r="M536" s="132">
        <v>540</v>
      </c>
      <c r="N536" s="132" t="s">
        <v>468</v>
      </c>
      <c r="O536" s="132">
        <v>1760</v>
      </c>
      <c r="P536" s="132" t="s">
        <v>439</v>
      </c>
      <c r="Q536" s="132">
        <v>9</v>
      </c>
      <c r="R536" s="132" t="s">
        <v>947</v>
      </c>
      <c r="S536" s="132">
        <v>1000324</v>
      </c>
      <c r="T536" s="132">
        <v>52</v>
      </c>
      <c r="U536" s="132">
        <v>106</v>
      </c>
      <c r="V536" s="132">
        <v>84.9</v>
      </c>
      <c r="W536" s="132" t="s">
        <v>1063</v>
      </c>
      <c r="X536" s="132">
        <v>13</v>
      </c>
    </row>
    <row r="537" spans="1:24">
      <c r="A537" s="132">
        <v>536</v>
      </c>
      <c r="B537" s="132">
        <v>40000000582</v>
      </c>
      <c r="C537" s="132">
        <v>62034235000</v>
      </c>
      <c r="D537" s="132" t="s">
        <v>548</v>
      </c>
      <c r="E537" s="132" t="s">
        <v>420</v>
      </c>
      <c r="F537" s="132">
        <v>93</v>
      </c>
      <c r="G537" s="132" t="s">
        <v>3847</v>
      </c>
      <c r="H537" s="132">
        <v>1</v>
      </c>
      <c r="I537" s="132">
        <v>0.63600000000000001</v>
      </c>
      <c r="J537" s="132">
        <v>1</v>
      </c>
      <c r="K537" s="132">
        <v>0.63600000000000001</v>
      </c>
      <c r="L537" s="132" t="s">
        <v>148</v>
      </c>
      <c r="M537" s="132">
        <v>540</v>
      </c>
      <c r="N537" s="132" t="s">
        <v>468</v>
      </c>
      <c r="O537" s="132">
        <v>1760</v>
      </c>
      <c r="P537" s="132" t="s">
        <v>439</v>
      </c>
      <c r="Q537" s="132">
        <v>9</v>
      </c>
      <c r="R537" s="132" t="s">
        <v>947</v>
      </c>
      <c r="S537" s="132">
        <v>1000324</v>
      </c>
      <c r="T537" s="132">
        <v>50</v>
      </c>
      <c r="U537" s="132">
        <v>105</v>
      </c>
      <c r="V537" s="132">
        <v>84.9</v>
      </c>
      <c r="W537" s="132" t="s">
        <v>1063</v>
      </c>
      <c r="X537" s="132">
        <v>13</v>
      </c>
    </row>
    <row r="538" spans="1:24">
      <c r="A538" s="132">
        <v>537</v>
      </c>
      <c r="B538" s="132">
        <v>40000000581</v>
      </c>
      <c r="C538" s="132">
        <v>62034235000</v>
      </c>
      <c r="D538" s="132" t="s">
        <v>548</v>
      </c>
      <c r="E538" s="132" t="s">
        <v>420</v>
      </c>
      <c r="F538" s="132">
        <v>93</v>
      </c>
      <c r="G538" s="132" t="s">
        <v>3847</v>
      </c>
      <c r="H538" s="132">
        <v>1</v>
      </c>
      <c r="I538" s="132">
        <v>0.60599999999999998</v>
      </c>
      <c r="J538" s="132">
        <v>1</v>
      </c>
      <c r="K538" s="132">
        <v>0.60599999999999998</v>
      </c>
      <c r="L538" s="132" t="s">
        <v>148</v>
      </c>
      <c r="M538" s="132">
        <v>540</v>
      </c>
      <c r="N538" s="132" t="s">
        <v>468</v>
      </c>
      <c r="O538" s="132">
        <v>1760</v>
      </c>
      <c r="P538" s="132" t="s">
        <v>439</v>
      </c>
      <c r="Q538" s="132">
        <v>9</v>
      </c>
      <c r="R538" s="132" t="s">
        <v>947</v>
      </c>
      <c r="S538" s="132">
        <v>1000324</v>
      </c>
      <c r="T538" s="132">
        <v>48</v>
      </c>
      <c r="U538" s="132">
        <v>101</v>
      </c>
      <c r="V538" s="132">
        <v>84.9</v>
      </c>
      <c r="W538" s="132" t="s">
        <v>1063</v>
      </c>
      <c r="X538" s="132">
        <v>13</v>
      </c>
    </row>
    <row r="539" spans="1:24">
      <c r="A539" s="132">
        <v>538</v>
      </c>
      <c r="B539" s="132">
        <v>40000000580</v>
      </c>
      <c r="C539" s="132">
        <v>62034235000</v>
      </c>
      <c r="D539" s="132" t="s">
        <v>548</v>
      </c>
      <c r="E539" s="132" t="s">
        <v>420</v>
      </c>
      <c r="F539" s="132">
        <v>93</v>
      </c>
      <c r="G539" s="132" t="s">
        <v>3847</v>
      </c>
      <c r="H539" s="132">
        <v>1</v>
      </c>
      <c r="I539" s="132">
        <v>0.59599999999999997</v>
      </c>
      <c r="J539" s="132">
        <v>1</v>
      </c>
      <c r="K539" s="132">
        <v>0.59599999999999997</v>
      </c>
      <c r="L539" s="132" t="s">
        <v>148</v>
      </c>
      <c r="M539" s="132">
        <v>540</v>
      </c>
      <c r="N539" s="132" t="s">
        <v>468</v>
      </c>
      <c r="O539" s="132">
        <v>1760</v>
      </c>
      <c r="P539" s="132" t="s">
        <v>439</v>
      </c>
      <c r="Q539" s="132">
        <v>9</v>
      </c>
      <c r="R539" s="132" t="s">
        <v>947</v>
      </c>
      <c r="S539" s="132">
        <v>1000324</v>
      </c>
      <c r="T539" s="132">
        <v>46</v>
      </c>
      <c r="U539" s="132">
        <v>99</v>
      </c>
      <c r="V539" s="132">
        <v>84.9</v>
      </c>
      <c r="W539" s="132" t="s">
        <v>1063</v>
      </c>
      <c r="X539" s="132">
        <v>13</v>
      </c>
    </row>
    <row r="540" spans="1:24">
      <c r="A540" s="132">
        <v>539</v>
      </c>
      <c r="B540" s="132">
        <v>40000000579</v>
      </c>
      <c r="C540" s="132">
        <v>62034235000</v>
      </c>
      <c r="D540" s="132" t="s">
        <v>859</v>
      </c>
      <c r="E540" s="132" t="s">
        <v>420</v>
      </c>
      <c r="F540" s="132">
        <v>93</v>
      </c>
      <c r="G540" s="132" t="s">
        <v>3847</v>
      </c>
      <c r="H540" s="132">
        <v>1</v>
      </c>
      <c r="I540" s="132">
        <v>0.49</v>
      </c>
      <c r="J540" s="132">
        <v>1</v>
      </c>
      <c r="K540" s="132">
        <v>0.49</v>
      </c>
      <c r="L540" s="132" t="s">
        <v>148</v>
      </c>
      <c r="M540" s="132">
        <v>540</v>
      </c>
      <c r="N540" s="132" t="s">
        <v>2948</v>
      </c>
      <c r="O540" s="132">
        <v>7550</v>
      </c>
      <c r="P540" s="132" t="s">
        <v>439</v>
      </c>
      <c r="Q540" s="132">
        <v>9</v>
      </c>
      <c r="R540" s="132" t="s">
        <v>947</v>
      </c>
      <c r="S540" s="132">
        <v>1000324</v>
      </c>
      <c r="T540" s="132">
        <v>42</v>
      </c>
      <c r="U540" s="132">
        <v>88</v>
      </c>
      <c r="V540" s="132">
        <v>74.900000000000006</v>
      </c>
      <c r="W540" s="132" t="s">
        <v>1038</v>
      </c>
      <c r="X540" s="132">
        <v>5</v>
      </c>
    </row>
    <row r="541" spans="1:24">
      <c r="A541" s="132">
        <v>540</v>
      </c>
      <c r="B541" s="132">
        <v>40000000578</v>
      </c>
      <c r="C541" s="132">
        <v>62034235000</v>
      </c>
      <c r="D541" s="132" t="s">
        <v>859</v>
      </c>
      <c r="E541" s="132" t="s">
        <v>420</v>
      </c>
      <c r="F541" s="132">
        <v>93</v>
      </c>
      <c r="G541" s="132" t="s">
        <v>3847</v>
      </c>
      <c r="H541" s="132">
        <v>1</v>
      </c>
      <c r="I541" s="132">
        <v>0.498</v>
      </c>
      <c r="J541" s="132">
        <v>1</v>
      </c>
      <c r="K541" s="132">
        <v>0.498</v>
      </c>
      <c r="L541" s="132" t="s">
        <v>148</v>
      </c>
      <c r="M541" s="132">
        <v>540</v>
      </c>
      <c r="N541" s="132" t="s">
        <v>2948</v>
      </c>
      <c r="O541" s="132">
        <v>7550</v>
      </c>
      <c r="P541" s="132" t="s">
        <v>439</v>
      </c>
      <c r="Q541" s="132">
        <v>9</v>
      </c>
      <c r="R541" s="132" t="s">
        <v>947</v>
      </c>
      <c r="S541" s="132">
        <v>1000324</v>
      </c>
      <c r="T541" s="132">
        <v>42</v>
      </c>
      <c r="U541" s="132">
        <v>88</v>
      </c>
      <c r="V541" s="132">
        <v>74.900000000000006</v>
      </c>
      <c r="W541" s="132" t="s">
        <v>1038</v>
      </c>
      <c r="X541" s="132">
        <v>5</v>
      </c>
    </row>
    <row r="542" spans="1:24">
      <c r="A542" s="132">
        <v>541</v>
      </c>
      <c r="B542" s="132">
        <v>40000000577</v>
      </c>
      <c r="C542" s="132">
        <v>62034319000</v>
      </c>
      <c r="D542" s="132" t="s">
        <v>585</v>
      </c>
      <c r="E542" s="132" t="s">
        <v>475</v>
      </c>
      <c r="F542" s="132">
        <v>96</v>
      </c>
      <c r="G542" s="132" t="s">
        <v>3847</v>
      </c>
      <c r="H542" s="132">
        <v>1</v>
      </c>
      <c r="I542" s="132">
        <v>0.49</v>
      </c>
      <c r="J542" s="132">
        <v>1</v>
      </c>
      <c r="K542" s="132">
        <v>0.49</v>
      </c>
      <c r="L542" s="132" t="s">
        <v>148</v>
      </c>
      <c r="M542" s="132">
        <v>540</v>
      </c>
      <c r="N542" s="132" t="s">
        <v>468</v>
      </c>
      <c r="O542" s="132">
        <v>1760</v>
      </c>
      <c r="P542" s="132" t="s">
        <v>425</v>
      </c>
      <c r="Q542" s="132">
        <v>37</v>
      </c>
      <c r="R542" s="132" t="s">
        <v>947</v>
      </c>
      <c r="S542" s="132">
        <v>1000324</v>
      </c>
      <c r="T542" s="132">
        <v>50</v>
      </c>
      <c r="U542" s="132">
        <v>105</v>
      </c>
      <c r="V542" s="132">
        <v>1</v>
      </c>
      <c r="W542" s="132" t="s">
        <v>1050</v>
      </c>
      <c r="X542" s="132">
        <v>20</v>
      </c>
    </row>
    <row r="543" spans="1:24">
      <c r="A543" s="132">
        <v>542</v>
      </c>
      <c r="B543" s="132">
        <v>40000000576</v>
      </c>
      <c r="C543" s="132">
        <v>62034319000</v>
      </c>
      <c r="D543" s="132" t="s">
        <v>585</v>
      </c>
      <c r="E543" s="132" t="s">
        <v>475</v>
      </c>
      <c r="F543" s="132">
        <v>96</v>
      </c>
      <c r="G543" s="132" t="s">
        <v>3847</v>
      </c>
      <c r="H543" s="132">
        <v>1</v>
      </c>
      <c r="I543" s="132">
        <v>0.47599999999999998</v>
      </c>
      <c r="J543" s="132">
        <v>1</v>
      </c>
      <c r="K543" s="132">
        <v>0.47599999999999998</v>
      </c>
      <c r="L543" s="132" t="s">
        <v>148</v>
      </c>
      <c r="M543" s="132">
        <v>540</v>
      </c>
      <c r="N543" s="132" t="s">
        <v>468</v>
      </c>
      <c r="O543" s="132">
        <v>1760</v>
      </c>
      <c r="P543" s="132" t="s">
        <v>425</v>
      </c>
      <c r="Q543" s="132">
        <v>37</v>
      </c>
      <c r="R543" s="132" t="s">
        <v>947</v>
      </c>
      <c r="S543" s="132">
        <v>1000324</v>
      </c>
      <c r="T543" s="132">
        <v>46</v>
      </c>
      <c r="U543" s="132">
        <v>99</v>
      </c>
      <c r="V543" s="132">
        <v>89.9</v>
      </c>
      <c r="W543" s="132" t="s">
        <v>1050</v>
      </c>
      <c r="X543" s="132">
        <v>20</v>
      </c>
    </row>
    <row r="544" spans="1:24">
      <c r="A544" s="132">
        <v>543</v>
      </c>
      <c r="B544" s="132">
        <v>40000000575</v>
      </c>
      <c r="C544" s="132">
        <v>62034319000</v>
      </c>
      <c r="D544" s="132" t="s">
        <v>585</v>
      </c>
      <c r="E544" s="132" t="s">
        <v>475</v>
      </c>
      <c r="F544" s="132">
        <v>96</v>
      </c>
      <c r="G544" s="132" t="s">
        <v>3847</v>
      </c>
      <c r="H544" s="132">
        <v>1</v>
      </c>
      <c r="I544" s="132">
        <v>0.46</v>
      </c>
      <c r="J544" s="132">
        <v>1</v>
      </c>
      <c r="K544" s="132">
        <v>0.46</v>
      </c>
      <c r="L544" s="132" t="s">
        <v>148</v>
      </c>
      <c r="M544" s="132">
        <v>540</v>
      </c>
      <c r="N544" s="132" t="s">
        <v>468</v>
      </c>
      <c r="O544" s="132">
        <v>1760</v>
      </c>
      <c r="P544" s="132" t="s">
        <v>425</v>
      </c>
      <c r="Q544" s="132">
        <v>37</v>
      </c>
      <c r="R544" s="132" t="s">
        <v>947</v>
      </c>
      <c r="S544" s="132">
        <v>1000324</v>
      </c>
      <c r="T544" s="132">
        <v>44</v>
      </c>
      <c r="U544" s="132">
        <v>95</v>
      </c>
      <c r="V544" s="132">
        <v>89.9</v>
      </c>
      <c r="W544" s="132" t="s">
        <v>1050</v>
      </c>
      <c r="X544" s="132">
        <v>20</v>
      </c>
    </row>
    <row r="545" spans="1:24">
      <c r="A545" s="132">
        <v>544</v>
      </c>
      <c r="B545" s="132">
        <v>40000000574</v>
      </c>
      <c r="C545" s="132">
        <v>62034319000</v>
      </c>
      <c r="D545" s="132" t="s">
        <v>585</v>
      </c>
      <c r="E545" s="132" t="s">
        <v>475</v>
      </c>
      <c r="F545" s="132">
        <v>96</v>
      </c>
      <c r="G545" s="132" t="s">
        <v>3847</v>
      </c>
      <c r="H545" s="132">
        <v>1</v>
      </c>
      <c r="I545" s="132">
        <v>0.51800000000000002</v>
      </c>
      <c r="J545" s="132">
        <v>1</v>
      </c>
      <c r="K545" s="132">
        <v>0.51800000000000002</v>
      </c>
      <c r="L545" s="132" t="s">
        <v>148</v>
      </c>
      <c r="M545" s="132">
        <v>540</v>
      </c>
      <c r="N545" s="132" t="s">
        <v>468</v>
      </c>
      <c r="O545" s="132">
        <v>1760</v>
      </c>
      <c r="P545" s="132" t="s">
        <v>425</v>
      </c>
      <c r="Q545" s="132">
        <v>37</v>
      </c>
      <c r="R545" s="132" t="s">
        <v>947</v>
      </c>
      <c r="S545" s="132">
        <v>1000324</v>
      </c>
      <c r="T545" s="132">
        <v>50</v>
      </c>
      <c r="U545" s="132">
        <v>105</v>
      </c>
      <c r="V545" s="132">
        <v>89.9</v>
      </c>
      <c r="W545" s="132" t="s">
        <v>1050</v>
      </c>
      <c r="X545" s="132">
        <v>20</v>
      </c>
    </row>
    <row r="546" spans="1:24">
      <c r="A546" s="132">
        <v>545</v>
      </c>
      <c r="B546" s="132">
        <v>40000000573</v>
      </c>
      <c r="C546" s="132">
        <v>62034319000</v>
      </c>
      <c r="D546" s="132" t="s">
        <v>585</v>
      </c>
      <c r="E546" s="132" t="s">
        <v>475</v>
      </c>
      <c r="F546" s="132">
        <v>96</v>
      </c>
      <c r="G546" s="132" t="s">
        <v>3847</v>
      </c>
      <c r="H546" s="132">
        <v>1</v>
      </c>
      <c r="I546" s="132">
        <v>0.496</v>
      </c>
      <c r="J546" s="132">
        <v>1</v>
      </c>
      <c r="K546" s="132">
        <v>0.496</v>
      </c>
      <c r="L546" s="132" t="s">
        <v>148</v>
      </c>
      <c r="M546" s="132">
        <v>540</v>
      </c>
      <c r="N546" s="132" t="s">
        <v>468</v>
      </c>
      <c r="O546" s="132">
        <v>1760</v>
      </c>
      <c r="P546" s="132" t="s">
        <v>425</v>
      </c>
      <c r="Q546" s="132">
        <v>37</v>
      </c>
      <c r="R546" s="132" t="s">
        <v>947</v>
      </c>
      <c r="S546" s="132">
        <v>1000324</v>
      </c>
      <c r="T546" s="132">
        <v>52</v>
      </c>
      <c r="U546" s="132">
        <v>106</v>
      </c>
      <c r="V546" s="132">
        <v>89.9</v>
      </c>
      <c r="W546" s="132" t="s">
        <v>1050</v>
      </c>
      <c r="X546" s="132">
        <v>20</v>
      </c>
    </row>
    <row r="547" spans="1:24">
      <c r="A547" s="132">
        <v>546</v>
      </c>
      <c r="B547" s="132">
        <v>40000000572</v>
      </c>
      <c r="C547" s="132">
        <v>62034319000</v>
      </c>
      <c r="D547" s="132" t="s">
        <v>585</v>
      </c>
      <c r="E547" s="132" t="s">
        <v>475</v>
      </c>
      <c r="F547" s="132">
        <v>96</v>
      </c>
      <c r="G547" s="132" t="s">
        <v>3847</v>
      </c>
      <c r="H547" s="132">
        <v>1</v>
      </c>
      <c r="I547" s="132">
        <v>0.43</v>
      </c>
      <c r="J547" s="132">
        <v>1</v>
      </c>
      <c r="K547" s="132">
        <v>0.43</v>
      </c>
      <c r="L547" s="132" t="s">
        <v>148</v>
      </c>
      <c r="M547" s="132">
        <v>540</v>
      </c>
      <c r="N547" s="132" t="s">
        <v>2872</v>
      </c>
      <c r="O547" s="132">
        <v>2185</v>
      </c>
      <c r="P547" s="132" t="s">
        <v>425</v>
      </c>
      <c r="Q547" s="132">
        <v>37</v>
      </c>
      <c r="R547" s="132" t="s">
        <v>947</v>
      </c>
      <c r="S547" s="132">
        <v>1000324</v>
      </c>
      <c r="T547" s="132">
        <v>46</v>
      </c>
      <c r="U547" s="132">
        <v>99</v>
      </c>
      <c r="V547" s="132">
        <v>79.900000000000006</v>
      </c>
      <c r="W547" s="132" t="s">
        <v>1048</v>
      </c>
      <c r="X547" s="132">
        <v>4</v>
      </c>
    </row>
    <row r="548" spans="1:24">
      <c r="A548" s="132">
        <v>547</v>
      </c>
      <c r="B548" s="132">
        <v>40000000571</v>
      </c>
      <c r="C548" s="132">
        <v>62034319000</v>
      </c>
      <c r="D548" s="132" t="s">
        <v>585</v>
      </c>
      <c r="E548" s="132" t="s">
        <v>475</v>
      </c>
      <c r="F548" s="132">
        <v>96</v>
      </c>
      <c r="G548" s="132" t="s">
        <v>3847</v>
      </c>
      <c r="H548" s="132">
        <v>1</v>
      </c>
      <c r="I548" s="132">
        <v>0.55000000000000004</v>
      </c>
      <c r="J548" s="132">
        <v>1</v>
      </c>
      <c r="K548" s="132">
        <v>0.55000000000000004</v>
      </c>
      <c r="L548" s="132" t="s">
        <v>148</v>
      </c>
      <c r="M548" s="132">
        <v>540</v>
      </c>
      <c r="N548" s="132" t="s">
        <v>2872</v>
      </c>
      <c r="O548" s="132">
        <v>2185</v>
      </c>
      <c r="P548" s="132" t="s">
        <v>425</v>
      </c>
      <c r="Q548" s="132">
        <v>37</v>
      </c>
      <c r="R548" s="132" t="s">
        <v>947</v>
      </c>
      <c r="S548" s="132">
        <v>1000324</v>
      </c>
      <c r="T548" s="132">
        <v>54</v>
      </c>
      <c r="U548" s="132">
        <v>107</v>
      </c>
      <c r="V548" s="132">
        <v>79.900000000000006</v>
      </c>
      <c r="W548" s="132" t="s">
        <v>1048</v>
      </c>
      <c r="X548" s="132">
        <v>4</v>
      </c>
    </row>
    <row r="549" spans="1:24">
      <c r="A549" s="132">
        <v>548</v>
      </c>
      <c r="B549" s="132">
        <v>40000000570</v>
      </c>
      <c r="C549" s="132">
        <v>62034319000</v>
      </c>
      <c r="D549" s="132" t="s">
        <v>585</v>
      </c>
      <c r="E549" s="132" t="s">
        <v>475</v>
      </c>
      <c r="F549" s="132">
        <v>96</v>
      </c>
      <c r="G549" s="132" t="s">
        <v>3847</v>
      </c>
      <c r="H549" s="132">
        <v>1</v>
      </c>
      <c r="I549" s="132">
        <v>0.54400000000000004</v>
      </c>
      <c r="J549" s="132">
        <v>1</v>
      </c>
      <c r="K549" s="132">
        <v>0.54400000000000004</v>
      </c>
      <c r="L549" s="132" t="s">
        <v>148</v>
      </c>
      <c r="M549" s="132">
        <v>540</v>
      </c>
      <c r="N549" s="132" t="s">
        <v>2872</v>
      </c>
      <c r="O549" s="132">
        <v>2185</v>
      </c>
      <c r="P549" s="132" t="s">
        <v>425</v>
      </c>
      <c r="Q549" s="132">
        <v>37</v>
      </c>
      <c r="R549" s="132" t="s">
        <v>947</v>
      </c>
      <c r="S549" s="132">
        <v>1000324</v>
      </c>
      <c r="T549" s="132">
        <v>50</v>
      </c>
      <c r="U549" s="132">
        <v>105</v>
      </c>
      <c r="V549" s="132">
        <v>79.900000000000006</v>
      </c>
      <c r="W549" s="132" t="s">
        <v>1048</v>
      </c>
      <c r="X549" s="132">
        <v>4</v>
      </c>
    </row>
    <row r="550" spans="1:24">
      <c r="A550" s="132">
        <v>549</v>
      </c>
      <c r="B550" s="132">
        <v>40000000569</v>
      </c>
      <c r="C550" s="132">
        <v>62034319000</v>
      </c>
      <c r="D550" s="132" t="s">
        <v>585</v>
      </c>
      <c r="E550" s="132" t="s">
        <v>475</v>
      </c>
      <c r="F550" s="132">
        <v>96</v>
      </c>
      <c r="G550" s="132" t="s">
        <v>3847</v>
      </c>
      <c r="H550" s="132">
        <v>1</v>
      </c>
      <c r="I550" s="132">
        <v>0.53600000000000003</v>
      </c>
      <c r="J550" s="132">
        <v>1</v>
      </c>
      <c r="K550" s="132">
        <v>0.53600000000000003</v>
      </c>
      <c r="L550" s="132" t="s">
        <v>148</v>
      </c>
      <c r="M550" s="132">
        <v>540</v>
      </c>
      <c r="N550" s="132" t="s">
        <v>2872</v>
      </c>
      <c r="O550" s="132">
        <v>2185</v>
      </c>
      <c r="P550" s="132" t="s">
        <v>425</v>
      </c>
      <c r="Q550" s="132">
        <v>37</v>
      </c>
      <c r="R550" s="132" t="s">
        <v>947</v>
      </c>
      <c r="S550" s="132">
        <v>1000324</v>
      </c>
      <c r="T550" s="132">
        <v>48</v>
      </c>
      <c r="U550" s="132">
        <v>101</v>
      </c>
      <c r="V550" s="132">
        <v>79.900000000000006</v>
      </c>
      <c r="W550" s="132" t="s">
        <v>1048</v>
      </c>
      <c r="X550" s="132">
        <v>4</v>
      </c>
    </row>
    <row r="551" spans="1:24">
      <c r="A551" s="132">
        <v>550</v>
      </c>
      <c r="B551" s="132">
        <v>40000000568</v>
      </c>
      <c r="C551" s="132">
        <v>62034231000</v>
      </c>
      <c r="D551" s="132" t="s">
        <v>537</v>
      </c>
      <c r="E551" s="132" t="s">
        <v>3964</v>
      </c>
      <c r="F551" s="132">
        <v>87</v>
      </c>
      <c r="G551" s="132" t="s">
        <v>3847</v>
      </c>
      <c r="H551" s="132">
        <v>1</v>
      </c>
      <c r="I551" s="132">
        <v>0.55200000000000005</v>
      </c>
      <c r="J551" s="132">
        <v>1</v>
      </c>
      <c r="K551" s="132">
        <v>0.55200000000000005</v>
      </c>
      <c r="L551" s="132" t="s">
        <v>148</v>
      </c>
      <c r="M551" s="132">
        <v>540</v>
      </c>
      <c r="N551" s="132" t="s">
        <v>468</v>
      </c>
      <c r="O551" s="132">
        <v>1760</v>
      </c>
      <c r="P551" s="132" t="s">
        <v>439</v>
      </c>
      <c r="Q551" s="132">
        <v>9</v>
      </c>
      <c r="R551" s="132" t="s">
        <v>947</v>
      </c>
      <c r="S551" s="132">
        <v>1000324</v>
      </c>
      <c r="T551" s="132">
        <v>52</v>
      </c>
      <c r="U551" s="132">
        <v>106</v>
      </c>
      <c r="V551" s="132">
        <v>1</v>
      </c>
      <c r="W551" s="132" t="s">
        <v>1144</v>
      </c>
      <c r="X551" s="132">
        <v>23</v>
      </c>
    </row>
    <row r="552" spans="1:24">
      <c r="A552" s="132">
        <v>551</v>
      </c>
      <c r="B552" s="132">
        <v>40000000567</v>
      </c>
      <c r="C552" s="132">
        <v>62034231000</v>
      </c>
      <c r="D552" s="132" t="s">
        <v>537</v>
      </c>
      <c r="E552" s="132" t="s">
        <v>3964</v>
      </c>
      <c r="F552" s="132">
        <v>87</v>
      </c>
      <c r="G552" s="132" t="s">
        <v>3847</v>
      </c>
      <c r="H552" s="132">
        <v>1</v>
      </c>
      <c r="I552" s="132">
        <v>0.57199999999999995</v>
      </c>
      <c r="J552" s="132">
        <v>1</v>
      </c>
      <c r="K552" s="132">
        <v>0.57199999999999995</v>
      </c>
      <c r="L552" s="132" t="s">
        <v>148</v>
      </c>
      <c r="M552" s="132">
        <v>540</v>
      </c>
      <c r="N552" s="132" t="s">
        <v>468</v>
      </c>
      <c r="O552" s="132">
        <v>1760</v>
      </c>
      <c r="P552" s="132" t="s">
        <v>439</v>
      </c>
      <c r="Q552" s="132">
        <v>9</v>
      </c>
      <c r="R552" s="132" t="s">
        <v>947</v>
      </c>
      <c r="S552" s="132">
        <v>1000324</v>
      </c>
      <c r="T552" s="132">
        <v>52</v>
      </c>
      <c r="U552" s="132">
        <v>106</v>
      </c>
      <c r="V552" s="132">
        <v>79.900000000000006</v>
      </c>
      <c r="W552" s="132" t="s">
        <v>1144</v>
      </c>
      <c r="X552" s="132">
        <v>23</v>
      </c>
    </row>
    <row r="553" spans="1:24">
      <c r="A553" s="132">
        <v>552</v>
      </c>
      <c r="B553" s="132">
        <v>40000000566</v>
      </c>
      <c r="C553" s="132">
        <v>62034231000</v>
      </c>
      <c r="D553" s="132" t="s">
        <v>537</v>
      </c>
      <c r="E553" s="132" t="s">
        <v>3964</v>
      </c>
      <c r="F553" s="132">
        <v>87</v>
      </c>
      <c r="G553" s="132" t="s">
        <v>3847</v>
      </c>
      <c r="H553" s="132">
        <v>1</v>
      </c>
      <c r="I553" s="132">
        <v>0.58199999999999996</v>
      </c>
      <c r="J553" s="132">
        <v>1</v>
      </c>
      <c r="K553" s="132">
        <v>0.58199999999999996</v>
      </c>
      <c r="L553" s="132" t="s">
        <v>148</v>
      </c>
      <c r="M553" s="132">
        <v>540</v>
      </c>
      <c r="N553" s="132" t="s">
        <v>468</v>
      </c>
      <c r="O553" s="132">
        <v>1760</v>
      </c>
      <c r="P553" s="132" t="s">
        <v>439</v>
      </c>
      <c r="Q553" s="132">
        <v>9</v>
      </c>
      <c r="R553" s="132" t="s">
        <v>947</v>
      </c>
      <c r="S553" s="132">
        <v>1000324</v>
      </c>
      <c r="T553" s="132">
        <v>54</v>
      </c>
      <c r="U553" s="132">
        <v>107</v>
      </c>
      <c r="V553" s="132">
        <v>79.900000000000006</v>
      </c>
      <c r="W553" s="132" t="s">
        <v>1144</v>
      </c>
      <c r="X553" s="132">
        <v>23</v>
      </c>
    </row>
    <row r="554" spans="1:24">
      <c r="A554" s="132">
        <v>553</v>
      </c>
      <c r="B554" s="132">
        <v>40000000565</v>
      </c>
      <c r="C554" s="132">
        <v>62034231000</v>
      </c>
      <c r="D554" s="132" t="s">
        <v>537</v>
      </c>
      <c r="E554" s="132" t="s">
        <v>3964</v>
      </c>
      <c r="F554" s="132">
        <v>87</v>
      </c>
      <c r="G554" s="132" t="s">
        <v>3847</v>
      </c>
      <c r="H554" s="132">
        <v>1</v>
      </c>
      <c r="I554" s="132">
        <v>0.61599999999999999</v>
      </c>
      <c r="J554" s="132">
        <v>1</v>
      </c>
      <c r="K554" s="132">
        <v>0.61599999999999999</v>
      </c>
      <c r="L554" s="132" t="s">
        <v>148</v>
      </c>
      <c r="M554" s="132">
        <v>540</v>
      </c>
      <c r="N554" s="132" t="s">
        <v>468</v>
      </c>
      <c r="O554" s="132">
        <v>1760</v>
      </c>
      <c r="P554" s="132" t="s">
        <v>439</v>
      </c>
      <c r="Q554" s="132">
        <v>9</v>
      </c>
      <c r="R554" s="132" t="s">
        <v>947</v>
      </c>
      <c r="S554" s="132">
        <v>1000324</v>
      </c>
      <c r="T554" s="132">
        <v>58</v>
      </c>
      <c r="U554" s="132">
        <v>219</v>
      </c>
      <c r="V554" s="132">
        <v>79.900000000000006</v>
      </c>
      <c r="W554" s="132" t="s">
        <v>1144</v>
      </c>
      <c r="X554" s="132">
        <v>23</v>
      </c>
    </row>
    <row r="555" spans="1:24">
      <c r="A555" s="132">
        <v>554</v>
      </c>
      <c r="B555" s="132">
        <v>40000000564</v>
      </c>
      <c r="C555" s="132">
        <v>62034231000</v>
      </c>
      <c r="D555" s="132" t="s">
        <v>537</v>
      </c>
      <c r="E555" s="132" t="s">
        <v>3964</v>
      </c>
      <c r="F555" s="132">
        <v>87</v>
      </c>
      <c r="G555" s="132" t="s">
        <v>3847</v>
      </c>
      <c r="H555" s="132">
        <v>1</v>
      </c>
      <c r="I555" s="132">
        <v>0.61</v>
      </c>
      <c r="J555" s="132">
        <v>1</v>
      </c>
      <c r="K555" s="132">
        <v>0.61</v>
      </c>
      <c r="L555" s="132" t="s">
        <v>148</v>
      </c>
      <c r="M555" s="132">
        <v>540</v>
      </c>
      <c r="N555" s="132" t="s">
        <v>468</v>
      </c>
      <c r="O555" s="132">
        <v>1760</v>
      </c>
      <c r="P555" s="132" t="s">
        <v>439</v>
      </c>
      <c r="Q555" s="132">
        <v>9</v>
      </c>
      <c r="R555" s="132" t="s">
        <v>947</v>
      </c>
      <c r="S555" s="132">
        <v>1000324</v>
      </c>
      <c r="T555" s="132">
        <v>56</v>
      </c>
      <c r="U555" s="132">
        <v>108</v>
      </c>
      <c r="V555" s="132">
        <v>79.900000000000006</v>
      </c>
      <c r="W555" s="132" t="s">
        <v>1144</v>
      </c>
      <c r="X555" s="132">
        <v>23</v>
      </c>
    </row>
    <row r="556" spans="1:24">
      <c r="A556" s="132">
        <v>555</v>
      </c>
      <c r="B556" s="132">
        <v>40000000563</v>
      </c>
      <c r="C556" s="132">
        <v>62034235000</v>
      </c>
      <c r="D556" s="132" t="s">
        <v>548</v>
      </c>
      <c r="E556" s="132" t="s">
        <v>420</v>
      </c>
      <c r="F556" s="132">
        <v>93</v>
      </c>
      <c r="G556" s="132" t="s">
        <v>3847</v>
      </c>
      <c r="H556" s="132">
        <v>1</v>
      </c>
      <c r="I556" s="132">
        <v>0.51600000000000001</v>
      </c>
      <c r="J556" s="132">
        <v>1</v>
      </c>
      <c r="K556" s="132">
        <v>0.51600000000000001</v>
      </c>
      <c r="L556" s="132" t="s">
        <v>148</v>
      </c>
      <c r="M556" s="132">
        <v>540</v>
      </c>
      <c r="N556" s="132" t="s">
        <v>468</v>
      </c>
      <c r="O556" s="132">
        <v>1760</v>
      </c>
      <c r="P556" s="132" t="s">
        <v>439</v>
      </c>
      <c r="Q556" s="132">
        <v>9</v>
      </c>
      <c r="R556" s="132" t="s">
        <v>947</v>
      </c>
      <c r="S556" s="132">
        <v>1000324</v>
      </c>
      <c r="T556" s="132">
        <v>48</v>
      </c>
      <c r="U556" s="132">
        <v>101</v>
      </c>
      <c r="V556" s="132">
        <v>84.9</v>
      </c>
      <c r="W556" s="132" t="s">
        <v>1046</v>
      </c>
      <c r="X556" s="132">
        <v>12</v>
      </c>
    </row>
    <row r="557" spans="1:24">
      <c r="A557" s="132">
        <v>556</v>
      </c>
      <c r="B557" s="132">
        <v>40000000562</v>
      </c>
      <c r="C557" s="132">
        <v>62034235000</v>
      </c>
      <c r="D557" s="132" t="s">
        <v>548</v>
      </c>
      <c r="E557" s="132" t="s">
        <v>420</v>
      </c>
      <c r="F557" s="132">
        <v>93</v>
      </c>
      <c r="G557" s="132" t="s">
        <v>3847</v>
      </c>
      <c r="H557" s="132">
        <v>1</v>
      </c>
      <c r="I557" s="132">
        <v>0.55200000000000005</v>
      </c>
      <c r="J557" s="132">
        <v>1</v>
      </c>
      <c r="K557" s="132">
        <v>0.55200000000000005</v>
      </c>
      <c r="L557" s="132" t="s">
        <v>148</v>
      </c>
      <c r="M557" s="132">
        <v>540</v>
      </c>
      <c r="N557" s="132" t="s">
        <v>468</v>
      </c>
      <c r="O557" s="132">
        <v>1760</v>
      </c>
      <c r="P557" s="132" t="s">
        <v>439</v>
      </c>
      <c r="Q557" s="132">
        <v>9</v>
      </c>
      <c r="R557" s="132" t="s">
        <v>947</v>
      </c>
      <c r="S557" s="132">
        <v>1000324</v>
      </c>
      <c r="T557" s="132">
        <v>50</v>
      </c>
      <c r="U557" s="132">
        <v>105</v>
      </c>
      <c r="V557" s="132">
        <v>84.9</v>
      </c>
      <c r="W557" s="132" t="s">
        <v>1046</v>
      </c>
      <c r="X557" s="132">
        <v>12</v>
      </c>
    </row>
    <row r="558" spans="1:24">
      <c r="A558" s="132">
        <v>557</v>
      </c>
      <c r="B558" s="132">
        <v>40000000561</v>
      </c>
      <c r="C558" s="132">
        <v>62034235000</v>
      </c>
      <c r="D558" s="132" t="s">
        <v>548</v>
      </c>
      <c r="E558" s="132" t="s">
        <v>420</v>
      </c>
      <c r="F558" s="132">
        <v>93</v>
      </c>
      <c r="G558" s="132" t="s">
        <v>3847</v>
      </c>
      <c r="H558" s="132">
        <v>1</v>
      </c>
      <c r="I558" s="132">
        <v>0.57199999999999995</v>
      </c>
      <c r="J558" s="132">
        <v>1</v>
      </c>
      <c r="K558" s="132">
        <v>0.57199999999999995</v>
      </c>
      <c r="L558" s="132" t="s">
        <v>148</v>
      </c>
      <c r="M558" s="132">
        <v>540</v>
      </c>
      <c r="N558" s="132" t="s">
        <v>468</v>
      </c>
      <c r="O558" s="132">
        <v>1760</v>
      </c>
      <c r="P558" s="132" t="s">
        <v>439</v>
      </c>
      <c r="Q558" s="132">
        <v>9</v>
      </c>
      <c r="R558" s="132" t="s">
        <v>947</v>
      </c>
      <c r="S558" s="132">
        <v>1000324</v>
      </c>
      <c r="T558" s="132">
        <v>52</v>
      </c>
      <c r="U558" s="132">
        <v>106</v>
      </c>
      <c r="V558" s="132">
        <v>84.9</v>
      </c>
      <c r="W558" s="132" t="s">
        <v>1046</v>
      </c>
      <c r="X558" s="132">
        <v>12</v>
      </c>
    </row>
    <row r="559" spans="1:24">
      <c r="A559" s="132">
        <v>558</v>
      </c>
      <c r="B559" s="132">
        <v>40000000560</v>
      </c>
      <c r="C559" s="132">
        <v>62034235000</v>
      </c>
      <c r="D559" s="132" t="s">
        <v>548</v>
      </c>
      <c r="E559" s="132" t="s">
        <v>420</v>
      </c>
      <c r="F559" s="132">
        <v>93</v>
      </c>
      <c r="G559" s="132" t="s">
        <v>3847</v>
      </c>
      <c r="H559" s="132">
        <v>1</v>
      </c>
      <c r="I559" s="132">
        <v>0.54600000000000004</v>
      </c>
      <c r="J559" s="132">
        <v>1</v>
      </c>
      <c r="K559" s="132">
        <v>0.54600000000000004</v>
      </c>
      <c r="L559" s="132" t="s">
        <v>148</v>
      </c>
      <c r="M559" s="132">
        <v>540</v>
      </c>
      <c r="N559" s="132" t="s">
        <v>468</v>
      </c>
      <c r="O559" s="132">
        <v>1760</v>
      </c>
      <c r="P559" s="132" t="s">
        <v>439</v>
      </c>
      <c r="Q559" s="132">
        <v>9</v>
      </c>
      <c r="R559" s="132" t="s">
        <v>947</v>
      </c>
      <c r="S559" s="132">
        <v>1000324</v>
      </c>
      <c r="T559" s="132">
        <v>48</v>
      </c>
      <c r="U559" s="132">
        <v>101</v>
      </c>
      <c r="V559" s="132">
        <v>84.9</v>
      </c>
      <c r="W559" s="132" t="s">
        <v>1046</v>
      </c>
      <c r="X559" s="132">
        <v>12</v>
      </c>
    </row>
    <row r="560" spans="1:24">
      <c r="A560" s="132">
        <v>559</v>
      </c>
      <c r="B560" s="132">
        <v>40000000558</v>
      </c>
      <c r="C560" s="132">
        <v>62034235000</v>
      </c>
      <c r="D560" s="132" t="s">
        <v>548</v>
      </c>
      <c r="E560" s="132" t="s">
        <v>420</v>
      </c>
      <c r="F560" s="132">
        <v>93</v>
      </c>
      <c r="G560" s="132" t="s">
        <v>3847</v>
      </c>
      <c r="H560" s="132">
        <v>1</v>
      </c>
      <c r="I560" s="132">
        <v>0.498</v>
      </c>
      <c r="J560" s="132">
        <v>1</v>
      </c>
      <c r="K560" s="132">
        <v>0.498</v>
      </c>
      <c r="L560" s="132" t="s">
        <v>148</v>
      </c>
      <c r="M560" s="132">
        <v>540</v>
      </c>
      <c r="N560" s="132" t="s">
        <v>468</v>
      </c>
      <c r="O560" s="132">
        <v>1760</v>
      </c>
      <c r="P560" s="132" t="s">
        <v>439</v>
      </c>
      <c r="Q560" s="132">
        <v>9</v>
      </c>
      <c r="R560" s="132" t="s">
        <v>947</v>
      </c>
      <c r="S560" s="132">
        <v>1000324</v>
      </c>
      <c r="T560" s="132">
        <v>46</v>
      </c>
      <c r="U560" s="132">
        <v>99</v>
      </c>
      <c r="V560" s="132">
        <v>84.9</v>
      </c>
      <c r="W560" s="132" t="s">
        <v>1046</v>
      </c>
      <c r="X560" s="132">
        <v>12</v>
      </c>
    </row>
    <row r="561" spans="1:24">
      <c r="A561" s="132">
        <v>560</v>
      </c>
      <c r="B561" s="132">
        <v>40000000557</v>
      </c>
      <c r="C561" s="132">
        <v>62034110000</v>
      </c>
      <c r="D561" s="132" t="s">
        <v>586</v>
      </c>
      <c r="E561" s="132" t="s">
        <v>475</v>
      </c>
      <c r="F561" s="132">
        <v>96</v>
      </c>
      <c r="G561" s="132" t="s">
        <v>3847</v>
      </c>
      <c r="H561" s="132">
        <v>1</v>
      </c>
      <c r="I561" s="132">
        <v>0.45200000000000001</v>
      </c>
      <c r="J561" s="132">
        <v>1</v>
      </c>
      <c r="K561" s="132">
        <v>0.45200000000000001</v>
      </c>
      <c r="L561" s="132" t="s">
        <v>148</v>
      </c>
      <c r="M561" s="132">
        <v>540</v>
      </c>
      <c r="N561" s="132" t="s">
        <v>2777</v>
      </c>
      <c r="O561" s="132">
        <v>1704</v>
      </c>
      <c r="P561" s="132" t="s">
        <v>3855</v>
      </c>
      <c r="Q561" s="132">
        <v>11</v>
      </c>
      <c r="R561" s="132" t="s">
        <v>947</v>
      </c>
      <c r="S561" s="132">
        <v>1000324</v>
      </c>
      <c r="T561" s="132">
        <v>52</v>
      </c>
      <c r="U561" s="132">
        <v>106</v>
      </c>
      <c r="V561" s="132">
        <v>89.9</v>
      </c>
      <c r="W561" s="132" t="s">
        <v>1048</v>
      </c>
      <c r="X561" s="132">
        <v>4</v>
      </c>
    </row>
    <row r="562" spans="1:24">
      <c r="A562" s="132">
        <v>561</v>
      </c>
      <c r="B562" s="132">
        <v>40000000556</v>
      </c>
      <c r="C562" s="132">
        <v>62034110000</v>
      </c>
      <c r="D562" s="132" t="s">
        <v>586</v>
      </c>
      <c r="E562" s="132" t="s">
        <v>475</v>
      </c>
      <c r="F562" s="132">
        <v>96</v>
      </c>
      <c r="G562" s="132" t="s">
        <v>3847</v>
      </c>
      <c r="H562" s="132">
        <v>1</v>
      </c>
      <c r="I562" s="132">
        <v>0.40400000000000003</v>
      </c>
      <c r="J562" s="132">
        <v>1</v>
      </c>
      <c r="K562" s="132">
        <v>0.40400000000000003</v>
      </c>
      <c r="L562" s="132" t="s">
        <v>148</v>
      </c>
      <c r="M562" s="132">
        <v>540</v>
      </c>
      <c r="N562" s="132" t="s">
        <v>2777</v>
      </c>
      <c r="O562" s="132">
        <v>1704</v>
      </c>
      <c r="P562" s="132" t="s">
        <v>3855</v>
      </c>
      <c r="Q562" s="132">
        <v>11</v>
      </c>
      <c r="R562" s="132" t="s">
        <v>947</v>
      </c>
      <c r="S562" s="132">
        <v>1000324</v>
      </c>
      <c r="T562" s="132">
        <v>48</v>
      </c>
      <c r="U562" s="132">
        <v>101</v>
      </c>
      <c r="V562" s="132">
        <v>89.9</v>
      </c>
      <c r="W562" s="132" t="s">
        <v>1048</v>
      </c>
      <c r="X562" s="132">
        <v>4</v>
      </c>
    </row>
    <row r="563" spans="1:24">
      <c r="A563" s="132">
        <v>562</v>
      </c>
      <c r="B563" s="132">
        <v>40000000555</v>
      </c>
      <c r="C563" s="132">
        <v>62034110000</v>
      </c>
      <c r="D563" s="132" t="s">
        <v>586</v>
      </c>
      <c r="E563" s="132" t="s">
        <v>475</v>
      </c>
      <c r="F563" s="132">
        <v>96</v>
      </c>
      <c r="G563" s="132" t="s">
        <v>3847</v>
      </c>
      <c r="H563" s="132">
        <v>1</v>
      </c>
      <c r="I563" s="132">
        <v>0.45200000000000001</v>
      </c>
      <c r="J563" s="132">
        <v>1</v>
      </c>
      <c r="K563" s="132">
        <v>0.45200000000000001</v>
      </c>
      <c r="L563" s="132" t="s">
        <v>148</v>
      </c>
      <c r="M563" s="132">
        <v>540</v>
      </c>
      <c r="N563" s="132" t="s">
        <v>2777</v>
      </c>
      <c r="O563" s="132">
        <v>1704</v>
      </c>
      <c r="P563" s="132" t="s">
        <v>3855</v>
      </c>
      <c r="Q563" s="132">
        <v>11</v>
      </c>
      <c r="R563" s="132" t="s">
        <v>947</v>
      </c>
      <c r="S563" s="132">
        <v>1000324</v>
      </c>
      <c r="T563" s="132">
        <v>50</v>
      </c>
      <c r="U563" s="132">
        <v>105</v>
      </c>
      <c r="V563" s="132">
        <v>89.9</v>
      </c>
      <c r="W563" s="132" t="s">
        <v>1048</v>
      </c>
      <c r="X563" s="132">
        <v>4</v>
      </c>
    </row>
    <row r="564" spans="1:24">
      <c r="A564" s="132">
        <v>563</v>
      </c>
      <c r="B564" s="132">
        <v>40000000554</v>
      </c>
      <c r="C564" s="132">
        <v>62034110000</v>
      </c>
      <c r="D564" s="132" t="s">
        <v>586</v>
      </c>
      <c r="E564" s="132" t="s">
        <v>475</v>
      </c>
      <c r="F564" s="132">
        <v>96</v>
      </c>
      <c r="G564" s="132" t="s">
        <v>3847</v>
      </c>
      <c r="H564" s="132">
        <v>1</v>
      </c>
      <c r="I564" s="132">
        <v>0.42199999999999999</v>
      </c>
      <c r="J564" s="132">
        <v>1</v>
      </c>
      <c r="K564" s="132">
        <v>0.42199999999999999</v>
      </c>
      <c r="L564" s="132" t="s">
        <v>148</v>
      </c>
      <c r="M564" s="132">
        <v>540</v>
      </c>
      <c r="N564" s="132" t="s">
        <v>2777</v>
      </c>
      <c r="O564" s="132">
        <v>1704</v>
      </c>
      <c r="P564" s="132" t="s">
        <v>3855</v>
      </c>
      <c r="Q564" s="132">
        <v>11</v>
      </c>
      <c r="R564" s="132" t="s">
        <v>947</v>
      </c>
      <c r="S564" s="132">
        <v>1000324</v>
      </c>
      <c r="T564" s="132">
        <v>48</v>
      </c>
      <c r="U564" s="132">
        <v>101</v>
      </c>
      <c r="V564" s="132">
        <v>89.9</v>
      </c>
      <c r="W564" s="132" t="s">
        <v>1048</v>
      </c>
      <c r="X564" s="132">
        <v>4</v>
      </c>
    </row>
    <row r="565" spans="1:24">
      <c r="A565" s="132">
        <v>564</v>
      </c>
      <c r="B565" s="132">
        <v>40000000553</v>
      </c>
      <c r="C565" s="132">
        <v>62034319000</v>
      </c>
      <c r="D565" s="132" t="s">
        <v>585</v>
      </c>
      <c r="E565" s="132" t="s">
        <v>475</v>
      </c>
      <c r="F565" s="132">
        <v>96</v>
      </c>
      <c r="G565" s="132" t="s">
        <v>3847</v>
      </c>
      <c r="H565" s="132">
        <v>1</v>
      </c>
      <c r="I565" s="132">
        <v>0.41599999999999998</v>
      </c>
      <c r="J565" s="132">
        <v>1</v>
      </c>
      <c r="K565" s="132">
        <v>0.41599999999999998</v>
      </c>
      <c r="L565" s="132" t="s">
        <v>148</v>
      </c>
      <c r="M565" s="132">
        <v>540</v>
      </c>
      <c r="N565" s="132" t="s">
        <v>2777</v>
      </c>
      <c r="O565" s="132">
        <v>1704</v>
      </c>
      <c r="P565" s="132" t="s">
        <v>425</v>
      </c>
      <c r="Q565" s="132">
        <v>37</v>
      </c>
      <c r="R565" s="132" t="s">
        <v>947</v>
      </c>
      <c r="S565" s="132">
        <v>1000324</v>
      </c>
      <c r="T565" s="132">
        <v>44</v>
      </c>
      <c r="U565" s="132">
        <v>95</v>
      </c>
      <c r="V565" s="132">
        <v>79.900000000000006</v>
      </c>
      <c r="W565" s="132" t="s">
        <v>1050</v>
      </c>
      <c r="X565" s="132">
        <v>20</v>
      </c>
    </row>
    <row r="566" spans="1:24">
      <c r="A566" s="132">
        <v>565</v>
      </c>
      <c r="B566" s="132">
        <v>40000000552</v>
      </c>
      <c r="C566" s="132">
        <v>62034319000</v>
      </c>
      <c r="D566" s="132" t="s">
        <v>585</v>
      </c>
      <c r="E566" s="132" t="s">
        <v>475</v>
      </c>
      <c r="F566" s="132">
        <v>96</v>
      </c>
      <c r="G566" s="132" t="s">
        <v>3847</v>
      </c>
      <c r="H566" s="132">
        <v>1</v>
      </c>
      <c r="I566" s="132">
        <v>0.44600000000000001</v>
      </c>
      <c r="J566" s="132">
        <v>1</v>
      </c>
      <c r="K566" s="132">
        <v>0.44600000000000001</v>
      </c>
      <c r="L566" s="132" t="s">
        <v>148</v>
      </c>
      <c r="M566" s="132">
        <v>540</v>
      </c>
      <c r="N566" s="132" t="s">
        <v>2777</v>
      </c>
      <c r="O566" s="132">
        <v>1704</v>
      </c>
      <c r="P566" s="132" t="s">
        <v>425</v>
      </c>
      <c r="Q566" s="132">
        <v>37</v>
      </c>
      <c r="R566" s="132" t="s">
        <v>947</v>
      </c>
      <c r="S566" s="132">
        <v>1000324</v>
      </c>
      <c r="T566" s="132">
        <v>44</v>
      </c>
      <c r="U566" s="132">
        <v>95</v>
      </c>
      <c r="V566" s="132">
        <v>79.900000000000006</v>
      </c>
      <c r="W566" s="132" t="s">
        <v>1050</v>
      </c>
      <c r="X566" s="132">
        <v>20</v>
      </c>
    </row>
    <row r="567" spans="1:24">
      <c r="A567" s="132">
        <v>566</v>
      </c>
      <c r="B567" s="132">
        <v>40000000551</v>
      </c>
      <c r="C567" s="132">
        <v>62034235000</v>
      </c>
      <c r="D567" s="132" t="s">
        <v>859</v>
      </c>
      <c r="E567" s="132" t="s">
        <v>420</v>
      </c>
      <c r="F567" s="132">
        <v>93</v>
      </c>
      <c r="G567" s="132" t="s">
        <v>3847</v>
      </c>
      <c r="H567" s="132">
        <v>1</v>
      </c>
      <c r="I567" s="132">
        <v>0.57199999999999995</v>
      </c>
      <c r="J567" s="132">
        <v>1</v>
      </c>
      <c r="K567" s="132">
        <v>0.57199999999999995</v>
      </c>
      <c r="L567" s="132" t="s">
        <v>148</v>
      </c>
      <c r="M567" s="132">
        <v>540</v>
      </c>
      <c r="N567" s="132" t="s">
        <v>2948</v>
      </c>
      <c r="O567" s="132">
        <v>7550</v>
      </c>
      <c r="P567" s="132" t="s">
        <v>439</v>
      </c>
      <c r="Q567" s="132">
        <v>9</v>
      </c>
      <c r="R567" s="132" t="s">
        <v>947</v>
      </c>
      <c r="S567" s="132">
        <v>1000324</v>
      </c>
      <c r="T567" s="132">
        <v>50</v>
      </c>
      <c r="U567" s="132">
        <v>105</v>
      </c>
      <c r="V567" s="132">
        <v>1</v>
      </c>
      <c r="W567" s="132" t="s">
        <v>1048</v>
      </c>
      <c r="X567" s="132">
        <v>4</v>
      </c>
    </row>
    <row r="568" spans="1:24">
      <c r="A568" s="132">
        <v>567</v>
      </c>
      <c r="B568" s="132">
        <v>40000000550</v>
      </c>
      <c r="C568" s="132">
        <v>62034235000</v>
      </c>
      <c r="D568" s="132" t="s">
        <v>859</v>
      </c>
      <c r="E568" s="132" t="s">
        <v>420</v>
      </c>
      <c r="F568" s="132">
        <v>93</v>
      </c>
      <c r="G568" s="132" t="s">
        <v>3847</v>
      </c>
      <c r="H568" s="132">
        <v>1</v>
      </c>
      <c r="I568" s="132">
        <v>0.51200000000000001</v>
      </c>
      <c r="J568" s="132">
        <v>1</v>
      </c>
      <c r="K568" s="132">
        <v>0.51200000000000001</v>
      </c>
      <c r="L568" s="132" t="s">
        <v>148</v>
      </c>
      <c r="M568" s="132">
        <v>540</v>
      </c>
      <c r="N568" s="132" t="s">
        <v>2948</v>
      </c>
      <c r="O568" s="132">
        <v>7550</v>
      </c>
      <c r="P568" s="132" t="s">
        <v>439</v>
      </c>
      <c r="Q568" s="132">
        <v>9</v>
      </c>
      <c r="R568" s="132" t="s">
        <v>947</v>
      </c>
      <c r="S568" s="132">
        <v>1000324</v>
      </c>
      <c r="T568" s="132">
        <v>42</v>
      </c>
      <c r="U568" s="132">
        <v>88</v>
      </c>
      <c r="V568" s="132">
        <v>1</v>
      </c>
      <c r="W568" s="132" t="s">
        <v>3916</v>
      </c>
      <c r="X568" s="132">
        <v>10</v>
      </c>
    </row>
    <row r="569" spans="1:24">
      <c r="A569" s="132">
        <v>568</v>
      </c>
      <c r="B569" s="132">
        <v>40000000549</v>
      </c>
      <c r="C569" s="132">
        <v>62034235000</v>
      </c>
      <c r="D569" s="132" t="s">
        <v>859</v>
      </c>
      <c r="E569" s="132" t="s">
        <v>420</v>
      </c>
      <c r="F569" s="132">
        <v>93</v>
      </c>
      <c r="G569" s="132" t="s">
        <v>3847</v>
      </c>
      <c r="H569" s="132">
        <v>1</v>
      </c>
      <c r="I569" s="132">
        <v>0.54200000000000004</v>
      </c>
      <c r="J569" s="132">
        <v>1</v>
      </c>
      <c r="K569" s="132">
        <v>0.54200000000000004</v>
      </c>
      <c r="L569" s="132" t="s">
        <v>148</v>
      </c>
      <c r="M569" s="132">
        <v>540</v>
      </c>
      <c r="N569" s="132" t="s">
        <v>2948</v>
      </c>
      <c r="O569" s="132">
        <v>7550</v>
      </c>
      <c r="P569" s="132" t="s">
        <v>439</v>
      </c>
      <c r="Q569" s="132">
        <v>9</v>
      </c>
      <c r="R569" s="132" t="s">
        <v>947</v>
      </c>
      <c r="S569" s="132">
        <v>1000324</v>
      </c>
      <c r="T569" s="132">
        <v>44</v>
      </c>
      <c r="U569" s="132">
        <v>95</v>
      </c>
      <c r="V569" s="132">
        <v>69.900000000000006</v>
      </c>
      <c r="W569" s="132" t="s">
        <v>3916</v>
      </c>
      <c r="X569" s="132">
        <v>10</v>
      </c>
    </row>
    <row r="570" spans="1:24">
      <c r="A570" s="132">
        <v>569</v>
      </c>
      <c r="B570" s="132">
        <v>40000000548</v>
      </c>
      <c r="C570" s="132">
        <v>62034231000</v>
      </c>
      <c r="D570" s="132" t="s">
        <v>537</v>
      </c>
      <c r="E570" s="132" t="s">
        <v>3964</v>
      </c>
      <c r="F570" s="132">
        <v>87</v>
      </c>
      <c r="G570" s="132" t="s">
        <v>3847</v>
      </c>
      <c r="H570" s="132">
        <v>1</v>
      </c>
      <c r="I570" s="132">
        <v>0.55400000000000005</v>
      </c>
      <c r="J570" s="132">
        <v>1</v>
      </c>
      <c r="K570" s="132">
        <v>0.55400000000000005</v>
      </c>
      <c r="L570" s="132" t="s">
        <v>148</v>
      </c>
      <c r="M570" s="132">
        <v>540</v>
      </c>
      <c r="N570" s="132" t="s">
        <v>468</v>
      </c>
      <c r="O570" s="132">
        <v>1760</v>
      </c>
      <c r="P570" s="132" t="s">
        <v>439</v>
      </c>
      <c r="Q570" s="132">
        <v>9</v>
      </c>
      <c r="R570" s="132" t="s">
        <v>947</v>
      </c>
      <c r="S570" s="132">
        <v>1000324</v>
      </c>
      <c r="T570" s="132">
        <v>30</v>
      </c>
      <c r="U570" s="132">
        <v>22</v>
      </c>
      <c r="V570" s="132">
        <v>89.9</v>
      </c>
      <c r="W570" s="132" t="s">
        <v>1046</v>
      </c>
      <c r="X570" s="132">
        <v>12</v>
      </c>
    </row>
    <row r="571" spans="1:24">
      <c r="A571" s="132">
        <v>570</v>
      </c>
      <c r="B571" s="132">
        <v>40000000547</v>
      </c>
      <c r="C571" s="132">
        <v>62034235000</v>
      </c>
      <c r="D571" s="132" t="s">
        <v>548</v>
      </c>
      <c r="E571" s="132" t="s">
        <v>420</v>
      </c>
      <c r="F571" s="132">
        <v>93</v>
      </c>
      <c r="G571" s="132" t="s">
        <v>3847</v>
      </c>
      <c r="H571" s="132">
        <v>1</v>
      </c>
      <c r="I571" s="132">
        <v>0.58599999999999997</v>
      </c>
      <c r="J571" s="132">
        <v>1</v>
      </c>
      <c r="K571" s="132">
        <v>0.58599999999999997</v>
      </c>
      <c r="L571" s="132" t="s">
        <v>148</v>
      </c>
      <c r="M571" s="132">
        <v>540</v>
      </c>
      <c r="N571" s="132" t="s">
        <v>468</v>
      </c>
      <c r="O571" s="132">
        <v>1760</v>
      </c>
      <c r="P571" s="132" t="s">
        <v>439</v>
      </c>
      <c r="Q571" s="132">
        <v>9</v>
      </c>
      <c r="R571" s="132" t="s">
        <v>947</v>
      </c>
      <c r="S571" s="132">
        <v>1000324</v>
      </c>
      <c r="T571" s="132">
        <v>46</v>
      </c>
      <c r="U571" s="132">
        <v>99</v>
      </c>
      <c r="V571" s="132">
        <v>84.9</v>
      </c>
      <c r="W571" s="132" t="s">
        <v>1063</v>
      </c>
      <c r="X571" s="132">
        <v>13</v>
      </c>
    </row>
    <row r="572" spans="1:24">
      <c r="A572" s="132">
        <v>571</v>
      </c>
      <c r="B572" s="132">
        <v>40000000546</v>
      </c>
      <c r="C572" s="132">
        <v>62034235000</v>
      </c>
      <c r="D572" s="132" t="s">
        <v>548</v>
      </c>
      <c r="E572" s="132" t="s">
        <v>420</v>
      </c>
      <c r="F572" s="132">
        <v>93</v>
      </c>
      <c r="G572" s="132" t="s">
        <v>3847</v>
      </c>
      <c r="H572" s="132">
        <v>1</v>
      </c>
      <c r="I572" s="132">
        <v>0.63400000000000001</v>
      </c>
      <c r="J572" s="132">
        <v>1</v>
      </c>
      <c r="K572" s="132">
        <v>0.63400000000000001</v>
      </c>
      <c r="L572" s="132" t="s">
        <v>148</v>
      </c>
      <c r="M572" s="132">
        <v>540</v>
      </c>
      <c r="N572" s="132" t="s">
        <v>468</v>
      </c>
      <c r="O572" s="132">
        <v>1760</v>
      </c>
      <c r="P572" s="132" t="s">
        <v>439</v>
      </c>
      <c r="Q572" s="132">
        <v>9</v>
      </c>
      <c r="R572" s="132" t="s">
        <v>947</v>
      </c>
      <c r="S572" s="132">
        <v>1000324</v>
      </c>
      <c r="T572" s="132">
        <v>50</v>
      </c>
      <c r="U572" s="132">
        <v>105</v>
      </c>
      <c r="V572" s="132">
        <v>84.9</v>
      </c>
      <c r="W572" s="132" t="s">
        <v>1063</v>
      </c>
      <c r="X572" s="132">
        <v>13</v>
      </c>
    </row>
    <row r="573" spans="1:24">
      <c r="A573" s="132">
        <v>572</v>
      </c>
      <c r="B573" s="132">
        <v>40000000545</v>
      </c>
      <c r="C573" s="132">
        <v>62034235000</v>
      </c>
      <c r="D573" s="132" t="s">
        <v>548</v>
      </c>
      <c r="E573" s="132" t="s">
        <v>420</v>
      </c>
      <c r="F573" s="132">
        <v>93</v>
      </c>
      <c r="G573" s="132" t="s">
        <v>3847</v>
      </c>
      <c r="H573" s="132">
        <v>1</v>
      </c>
      <c r="I573" s="132">
        <v>0.60199999999999998</v>
      </c>
      <c r="J573" s="132">
        <v>1</v>
      </c>
      <c r="K573" s="132">
        <v>0.60199999999999998</v>
      </c>
      <c r="L573" s="132" t="s">
        <v>148</v>
      </c>
      <c r="M573" s="132">
        <v>540</v>
      </c>
      <c r="N573" s="132" t="s">
        <v>468</v>
      </c>
      <c r="O573" s="132">
        <v>1760</v>
      </c>
      <c r="P573" s="132" t="s">
        <v>439</v>
      </c>
      <c r="Q573" s="132">
        <v>9</v>
      </c>
      <c r="R573" s="132" t="s">
        <v>947</v>
      </c>
      <c r="S573" s="132">
        <v>1000324</v>
      </c>
      <c r="T573" s="132">
        <v>46</v>
      </c>
      <c r="U573" s="132">
        <v>99</v>
      </c>
      <c r="V573" s="132">
        <v>84.9</v>
      </c>
      <c r="W573" s="132" t="s">
        <v>1063</v>
      </c>
      <c r="X573" s="132">
        <v>13</v>
      </c>
    </row>
    <row r="574" spans="1:24">
      <c r="A574" s="132">
        <v>573</v>
      </c>
      <c r="B574" s="132">
        <v>40000000544</v>
      </c>
      <c r="C574" s="132">
        <v>62034235000</v>
      </c>
      <c r="D574" s="132" t="s">
        <v>548</v>
      </c>
      <c r="E574" s="132" t="s">
        <v>420</v>
      </c>
      <c r="F574" s="132">
        <v>93</v>
      </c>
      <c r="G574" s="132" t="s">
        <v>3847</v>
      </c>
      <c r="H574" s="132">
        <v>1</v>
      </c>
      <c r="I574" s="132">
        <v>0.66600000000000004</v>
      </c>
      <c r="J574" s="132">
        <v>1</v>
      </c>
      <c r="K574" s="132">
        <v>0.66600000000000004</v>
      </c>
      <c r="L574" s="132" t="s">
        <v>148</v>
      </c>
      <c r="M574" s="132">
        <v>540</v>
      </c>
      <c r="N574" s="132" t="s">
        <v>468</v>
      </c>
      <c r="O574" s="132">
        <v>1760</v>
      </c>
      <c r="P574" s="132" t="s">
        <v>439</v>
      </c>
      <c r="Q574" s="132">
        <v>9</v>
      </c>
      <c r="R574" s="132" t="s">
        <v>947</v>
      </c>
      <c r="S574" s="132">
        <v>1000324</v>
      </c>
      <c r="T574" s="132">
        <v>54</v>
      </c>
      <c r="U574" s="132">
        <v>107</v>
      </c>
      <c r="V574" s="132">
        <v>84.9</v>
      </c>
      <c r="W574" s="132" t="s">
        <v>1063</v>
      </c>
      <c r="X574" s="132">
        <v>13</v>
      </c>
    </row>
    <row r="575" spans="1:24">
      <c r="A575" s="132">
        <v>574</v>
      </c>
      <c r="B575" s="132">
        <v>40000000543</v>
      </c>
      <c r="C575" s="132">
        <v>62034235000</v>
      </c>
      <c r="D575" s="132" t="s">
        <v>548</v>
      </c>
      <c r="E575" s="132" t="s">
        <v>420</v>
      </c>
      <c r="F575" s="132">
        <v>93</v>
      </c>
      <c r="G575" s="132" t="s">
        <v>3847</v>
      </c>
      <c r="H575" s="132">
        <v>1</v>
      </c>
      <c r="I575" s="132">
        <v>0.63</v>
      </c>
      <c r="J575" s="132">
        <v>1</v>
      </c>
      <c r="K575" s="132">
        <v>0.63</v>
      </c>
      <c r="L575" s="132" t="s">
        <v>148</v>
      </c>
      <c r="M575" s="132">
        <v>540</v>
      </c>
      <c r="N575" s="132" t="s">
        <v>468</v>
      </c>
      <c r="O575" s="132">
        <v>1760</v>
      </c>
      <c r="P575" s="132" t="s">
        <v>439</v>
      </c>
      <c r="Q575" s="132">
        <v>9</v>
      </c>
      <c r="R575" s="132" t="s">
        <v>947</v>
      </c>
      <c r="S575" s="132">
        <v>1000324</v>
      </c>
      <c r="T575" s="132">
        <v>48</v>
      </c>
      <c r="U575" s="132">
        <v>101</v>
      </c>
      <c r="V575" s="132">
        <v>84.9</v>
      </c>
      <c r="W575" s="132" t="s">
        <v>1063</v>
      </c>
      <c r="X575" s="132">
        <v>13</v>
      </c>
    </row>
    <row r="576" spans="1:24">
      <c r="A576" s="132">
        <v>575</v>
      </c>
      <c r="B576" s="132">
        <v>40000000542</v>
      </c>
      <c r="C576" s="132">
        <v>62034235000</v>
      </c>
      <c r="D576" s="132" t="s">
        <v>859</v>
      </c>
      <c r="E576" s="132" t="s">
        <v>420</v>
      </c>
      <c r="F576" s="132">
        <v>93</v>
      </c>
      <c r="G576" s="132" t="s">
        <v>3847</v>
      </c>
      <c r="H576" s="132">
        <v>1</v>
      </c>
      <c r="I576" s="132">
        <v>0.54</v>
      </c>
      <c r="J576" s="132">
        <v>1</v>
      </c>
      <c r="K576" s="132">
        <v>0.54</v>
      </c>
      <c r="L576" s="132" t="s">
        <v>148</v>
      </c>
      <c r="M576" s="132">
        <v>540</v>
      </c>
      <c r="N576" s="132" t="s">
        <v>2948</v>
      </c>
      <c r="O576" s="132">
        <v>7550</v>
      </c>
      <c r="P576" s="132" t="s">
        <v>439</v>
      </c>
      <c r="Q576" s="132">
        <v>9</v>
      </c>
      <c r="R576" s="132" t="s">
        <v>947</v>
      </c>
      <c r="S576" s="132">
        <v>1000324</v>
      </c>
      <c r="T576" s="132">
        <v>52</v>
      </c>
      <c r="U576" s="132">
        <v>106</v>
      </c>
      <c r="V576" s="132">
        <v>69.900000000000006</v>
      </c>
      <c r="W576" s="132" t="s">
        <v>1050</v>
      </c>
      <c r="X576" s="132">
        <v>20</v>
      </c>
    </row>
    <row r="577" spans="1:24">
      <c r="A577" s="132">
        <v>576</v>
      </c>
      <c r="B577" s="132">
        <v>40000000541</v>
      </c>
      <c r="C577" s="132">
        <v>62034235000</v>
      </c>
      <c r="D577" s="132" t="s">
        <v>859</v>
      </c>
      <c r="E577" s="132" t="s">
        <v>420</v>
      </c>
      <c r="F577" s="132">
        <v>93</v>
      </c>
      <c r="G577" s="132" t="s">
        <v>3847</v>
      </c>
      <c r="H577" s="132">
        <v>1</v>
      </c>
      <c r="I577" s="132">
        <v>0.51400000000000001</v>
      </c>
      <c r="J577" s="132">
        <v>1</v>
      </c>
      <c r="K577" s="132">
        <v>0.51400000000000001</v>
      </c>
      <c r="L577" s="132" t="s">
        <v>148</v>
      </c>
      <c r="M577" s="132">
        <v>540</v>
      </c>
      <c r="N577" s="132" t="s">
        <v>2948</v>
      </c>
      <c r="O577" s="132">
        <v>7550</v>
      </c>
      <c r="P577" s="132" t="s">
        <v>439</v>
      </c>
      <c r="Q577" s="132">
        <v>9</v>
      </c>
      <c r="R577" s="132" t="s">
        <v>947</v>
      </c>
      <c r="S577" s="132">
        <v>1000324</v>
      </c>
      <c r="T577" s="132">
        <v>48</v>
      </c>
      <c r="U577" s="132">
        <v>101</v>
      </c>
      <c r="V577" s="132">
        <v>69.900000000000006</v>
      </c>
      <c r="W577" s="132" t="s">
        <v>1050</v>
      </c>
      <c r="X577" s="132">
        <v>20</v>
      </c>
    </row>
    <row r="578" spans="1:24">
      <c r="A578" s="132">
        <v>577</v>
      </c>
      <c r="B578" s="132">
        <v>40000000540</v>
      </c>
      <c r="C578" s="132">
        <v>62034235000</v>
      </c>
      <c r="D578" s="132" t="s">
        <v>859</v>
      </c>
      <c r="E578" s="132" t="s">
        <v>420</v>
      </c>
      <c r="F578" s="132">
        <v>93</v>
      </c>
      <c r="G578" s="132" t="s">
        <v>3847</v>
      </c>
      <c r="H578" s="132">
        <v>1</v>
      </c>
      <c r="I578" s="132">
        <v>0.54600000000000004</v>
      </c>
      <c r="J578" s="132">
        <v>1</v>
      </c>
      <c r="K578" s="132">
        <v>0.54600000000000004</v>
      </c>
      <c r="L578" s="132" t="s">
        <v>148</v>
      </c>
      <c r="M578" s="132">
        <v>540</v>
      </c>
      <c r="N578" s="132" t="s">
        <v>2948</v>
      </c>
      <c r="O578" s="132">
        <v>7550</v>
      </c>
      <c r="P578" s="132" t="s">
        <v>439</v>
      </c>
      <c r="Q578" s="132">
        <v>9</v>
      </c>
      <c r="R578" s="132" t="s">
        <v>947</v>
      </c>
      <c r="S578" s="132">
        <v>1000324</v>
      </c>
      <c r="T578" s="132">
        <v>50</v>
      </c>
      <c r="U578" s="132">
        <v>105</v>
      </c>
      <c r="V578" s="132">
        <v>69.900000000000006</v>
      </c>
      <c r="W578" s="132" t="s">
        <v>1050</v>
      </c>
      <c r="X578" s="132">
        <v>20</v>
      </c>
    </row>
    <row r="579" spans="1:24">
      <c r="A579" s="132">
        <v>578</v>
      </c>
      <c r="B579" s="132">
        <v>40000000539</v>
      </c>
      <c r="C579" s="132">
        <v>62034235000</v>
      </c>
      <c r="D579" s="132" t="s">
        <v>859</v>
      </c>
      <c r="E579" s="132" t="s">
        <v>420</v>
      </c>
      <c r="F579" s="132">
        <v>93</v>
      </c>
      <c r="G579" s="132" t="s">
        <v>3847</v>
      </c>
      <c r="H579" s="132">
        <v>1</v>
      </c>
      <c r="I579" s="132">
        <v>0.57399999999999995</v>
      </c>
      <c r="J579" s="132">
        <v>1</v>
      </c>
      <c r="K579" s="132">
        <v>0.57399999999999995</v>
      </c>
      <c r="L579" s="132" t="s">
        <v>148</v>
      </c>
      <c r="M579" s="132">
        <v>540</v>
      </c>
      <c r="N579" s="132" t="s">
        <v>2948</v>
      </c>
      <c r="O579" s="132">
        <v>7550</v>
      </c>
      <c r="P579" s="132" t="s">
        <v>439</v>
      </c>
      <c r="Q579" s="132">
        <v>9</v>
      </c>
      <c r="R579" s="132" t="s">
        <v>947</v>
      </c>
      <c r="S579" s="132">
        <v>1000324</v>
      </c>
      <c r="T579" s="132">
        <v>52</v>
      </c>
      <c r="U579" s="132">
        <v>106</v>
      </c>
      <c r="V579" s="132">
        <v>1</v>
      </c>
      <c r="W579" s="132" t="s">
        <v>1050</v>
      </c>
      <c r="X579" s="132">
        <v>20</v>
      </c>
    </row>
    <row r="580" spans="1:24">
      <c r="A580" s="132">
        <v>579</v>
      </c>
      <c r="B580" s="132">
        <v>40000000538</v>
      </c>
      <c r="C580" s="132">
        <v>62034235000</v>
      </c>
      <c r="D580" s="132" t="s">
        <v>859</v>
      </c>
      <c r="E580" s="132" t="s">
        <v>420</v>
      </c>
      <c r="F580" s="132">
        <v>93</v>
      </c>
      <c r="G580" s="132" t="s">
        <v>3847</v>
      </c>
      <c r="H580" s="132">
        <v>1</v>
      </c>
      <c r="I580" s="132">
        <v>0.54800000000000004</v>
      </c>
      <c r="J580" s="132">
        <v>1</v>
      </c>
      <c r="K580" s="132">
        <v>0.54800000000000004</v>
      </c>
      <c r="L580" s="132" t="s">
        <v>148</v>
      </c>
      <c r="M580" s="132">
        <v>540</v>
      </c>
      <c r="N580" s="132" t="s">
        <v>2948</v>
      </c>
      <c r="O580" s="132">
        <v>7550</v>
      </c>
      <c r="P580" s="132" t="s">
        <v>439</v>
      </c>
      <c r="Q580" s="132">
        <v>9</v>
      </c>
      <c r="R580" s="132" t="s">
        <v>947</v>
      </c>
      <c r="S580" s="132">
        <v>1000324</v>
      </c>
      <c r="T580" s="132">
        <v>50</v>
      </c>
      <c r="U580" s="132">
        <v>105</v>
      </c>
      <c r="V580" s="132">
        <v>69.900000000000006</v>
      </c>
      <c r="W580" s="132" t="s">
        <v>1050</v>
      </c>
      <c r="X580" s="132">
        <v>20</v>
      </c>
    </row>
    <row r="581" spans="1:24">
      <c r="A581" s="132">
        <v>580</v>
      </c>
      <c r="B581" s="132">
        <v>40000000537</v>
      </c>
      <c r="C581" s="132">
        <v>62034235000</v>
      </c>
      <c r="D581" s="132" t="s">
        <v>548</v>
      </c>
      <c r="E581" s="132" t="s">
        <v>420</v>
      </c>
      <c r="F581" s="132">
        <v>93</v>
      </c>
      <c r="G581" s="132" t="s">
        <v>3847</v>
      </c>
      <c r="H581" s="132">
        <v>1</v>
      </c>
      <c r="I581" s="132">
        <v>0.60599999999999998</v>
      </c>
      <c r="J581" s="132">
        <v>1</v>
      </c>
      <c r="K581" s="132">
        <v>0.60599999999999998</v>
      </c>
      <c r="L581" s="132" t="s">
        <v>148</v>
      </c>
      <c r="M581" s="132">
        <v>540</v>
      </c>
      <c r="N581" s="132" t="s">
        <v>468</v>
      </c>
      <c r="O581" s="132">
        <v>1760</v>
      </c>
      <c r="P581" s="132" t="s">
        <v>439</v>
      </c>
      <c r="Q581" s="132">
        <v>9</v>
      </c>
      <c r="R581" s="132" t="s">
        <v>947</v>
      </c>
      <c r="S581" s="132">
        <v>1000324</v>
      </c>
      <c r="T581" s="132">
        <v>50</v>
      </c>
      <c r="U581" s="132">
        <v>105</v>
      </c>
      <c r="V581" s="132">
        <v>84.9</v>
      </c>
      <c r="W581" s="132" t="s">
        <v>1046</v>
      </c>
      <c r="X581" s="132">
        <v>12</v>
      </c>
    </row>
    <row r="582" spans="1:24">
      <c r="A582" s="132">
        <v>581</v>
      </c>
      <c r="B582" s="132">
        <v>40000000536</v>
      </c>
      <c r="C582" s="132">
        <v>62034235000</v>
      </c>
      <c r="D582" s="132" t="s">
        <v>548</v>
      </c>
      <c r="E582" s="132" t="s">
        <v>420</v>
      </c>
      <c r="F582" s="132">
        <v>93</v>
      </c>
      <c r="G582" s="132" t="s">
        <v>3847</v>
      </c>
      <c r="H582" s="132">
        <v>1</v>
      </c>
      <c r="I582" s="132">
        <v>0.56000000000000005</v>
      </c>
      <c r="J582" s="132">
        <v>1</v>
      </c>
      <c r="K582" s="132">
        <v>0.56000000000000005</v>
      </c>
      <c r="L582" s="132" t="s">
        <v>148</v>
      </c>
      <c r="M582" s="132">
        <v>540</v>
      </c>
      <c r="N582" s="132" t="s">
        <v>468</v>
      </c>
      <c r="O582" s="132">
        <v>1760</v>
      </c>
      <c r="P582" s="132" t="s">
        <v>439</v>
      </c>
      <c r="Q582" s="132">
        <v>9</v>
      </c>
      <c r="R582" s="132" t="s">
        <v>947</v>
      </c>
      <c r="S582" s="132">
        <v>1000324</v>
      </c>
      <c r="T582" s="132">
        <v>44</v>
      </c>
      <c r="U582" s="132">
        <v>95</v>
      </c>
      <c r="V582" s="132">
        <v>84.9</v>
      </c>
      <c r="W582" s="132" t="s">
        <v>1046</v>
      </c>
      <c r="X582" s="132">
        <v>12</v>
      </c>
    </row>
    <row r="583" spans="1:24">
      <c r="A583" s="132">
        <v>582</v>
      </c>
      <c r="B583" s="132">
        <v>40000000535</v>
      </c>
      <c r="C583" s="132">
        <v>62034235000</v>
      </c>
      <c r="D583" s="132" t="s">
        <v>548</v>
      </c>
      <c r="E583" s="132" t="s">
        <v>420</v>
      </c>
      <c r="F583" s="132">
        <v>93</v>
      </c>
      <c r="G583" s="132" t="s">
        <v>3847</v>
      </c>
      <c r="H583" s="132">
        <v>1</v>
      </c>
      <c r="I583" s="132">
        <v>0.60399999999999998</v>
      </c>
      <c r="J583" s="132">
        <v>1</v>
      </c>
      <c r="K583" s="132">
        <v>0.60399999999999998</v>
      </c>
      <c r="L583" s="132" t="s">
        <v>148</v>
      </c>
      <c r="M583" s="132">
        <v>540</v>
      </c>
      <c r="N583" s="132" t="s">
        <v>468</v>
      </c>
      <c r="O583" s="132">
        <v>1760</v>
      </c>
      <c r="P583" s="132" t="s">
        <v>439</v>
      </c>
      <c r="Q583" s="132">
        <v>9</v>
      </c>
      <c r="R583" s="132" t="s">
        <v>947</v>
      </c>
      <c r="S583" s="132">
        <v>1000324</v>
      </c>
      <c r="T583" s="132">
        <v>52</v>
      </c>
      <c r="U583" s="132">
        <v>106</v>
      </c>
      <c r="V583" s="132">
        <v>84.9</v>
      </c>
      <c r="W583" s="132" t="s">
        <v>1046</v>
      </c>
      <c r="X583" s="132">
        <v>12</v>
      </c>
    </row>
    <row r="584" spans="1:24">
      <c r="A584" s="132">
        <v>583</v>
      </c>
      <c r="B584" s="132">
        <v>40000000534</v>
      </c>
      <c r="C584" s="132">
        <v>62034235000</v>
      </c>
      <c r="D584" s="132" t="s">
        <v>548</v>
      </c>
      <c r="E584" s="132" t="s">
        <v>420</v>
      </c>
      <c r="F584" s="132">
        <v>93</v>
      </c>
      <c r="G584" s="132" t="s">
        <v>3847</v>
      </c>
      <c r="H584" s="132">
        <v>1</v>
      </c>
      <c r="I584" s="132">
        <v>0.65400000000000003</v>
      </c>
      <c r="J584" s="132">
        <v>1</v>
      </c>
      <c r="K584" s="132">
        <v>0.65400000000000003</v>
      </c>
      <c r="L584" s="132" t="s">
        <v>148</v>
      </c>
      <c r="M584" s="132">
        <v>540</v>
      </c>
      <c r="N584" s="132" t="s">
        <v>468</v>
      </c>
      <c r="O584" s="132">
        <v>1760</v>
      </c>
      <c r="P584" s="132" t="s">
        <v>439</v>
      </c>
      <c r="Q584" s="132">
        <v>9</v>
      </c>
      <c r="R584" s="132" t="s">
        <v>947</v>
      </c>
      <c r="S584" s="132">
        <v>1000324</v>
      </c>
      <c r="T584" s="132">
        <v>54</v>
      </c>
      <c r="U584" s="132">
        <v>107</v>
      </c>
      <c r="V584" s="132">
        <v>84.9</v>
      </c>
      <c r="W584" s="132" t="s">
        <v>1046</v>
      </c>
      <c r="X584" s="132">
        <v>12</v>
      </c>
    </row>
    <row r="585" spans="1:24">
      <c r="A585" s="132">
        <v>584</v>
      </c>
      <c r="B585" s="132">
        <v>40000000533</v>
      </c>
      <c r="C585" s="132">
        <v>62034235000</v>
      </c>
      <c r="D585" s="132" t="s">
        <v>548</v>
      </c>
      <c r="E585" s="132" t="s">
        <v>420</v>
      </c>
      <c r="F585" s="132">
        <v>93</v>
      </c>
      <c r="G585" s="132" t="s">
        <v>3847</v>
      </c>
      <c r="H585" s="132">
        <v>1</v>
      </c>
      <c r="I585" s="132">
        <v>0.59199999999999997</v>
      </c>
      <c r="J585" s="132">
        <v>1</v>
      </c>
      <c r="K585" s="132">
        <v>0.59199999999999997</v>
      </c>
      <c r="L585" s="132" t="s">
        <v>148</v>
      </c>
      <c r="M585" s="132">
        <v>540</v>
      </c>
      <c r="N585" s="132" t="s">
        <v>468</v>
      </c>
      <c r="O585" s="132">
        <v>1760</v>
      </c>
      <c r="P585" s="132" t="s">
        <v>439</v>
      </c>
      <c r="Q585" s="132">
        <v>9</v>
      </c>
      <c r="R585" s="132" t="s">
        <v>947</v>
      </c>
      <c r="S585" s="132">
        <v>1000324</v>
      </c>
      <c r="T585" s="132">
        <v>50</v>
      </c>
      <c r="U585" s="132">
        <v>105</v>
      </c>
      <c r="V585" s="132">
        <v>84.9</v>
      </c>
      <c r="W585" s="132" t="s">
        <v>1046</v>
      </c>
      <c r="X585" s="132">
        <v>12</v>
      </c>
    </row>
    <row r="586" spans="1:24">
      <c r="A586" s="132">
        <v>585</v>
      </c>
      <c r="B586" s="132">
        <v>40000000532</v>
      </c>
      <c r="C586" s="132">
        <v>62034231000</v>
      </c>
      <c r="D586" s="132" t="s">
        <v>537</v>
      </c>
      <c r="E586" s="132" t="s">
        <v>3964</v>
      </c>
      <c r="F586" s="132">
        <v>87</v>
      </c>
      <c r="G586" s="132" t="s">
        <v>3847</v>
      </c>
      <c r="H586" s="132">
        <v>1</v>
      </c>
      <c r="I586" s="132">
        <v>0.59599999999999997</v>
      </c>
      <c r="J586" s="132">
        <v>1</v>
      </c>
      <c r="K586" s="132">
        <v>0.59599999999999997</v>
      </c>
      <c r="L586" s="132" t="s">
        <v>148</v>
      </c>
      <c r="M586" s="132">
        <v>540</v>
      </c>
      <c r="N586" s="132" t="s">
        <v>468</v>
      </c>
      <c r="O586" s="132">
        <v>1760</v>
      </c>
      <c r="P586" s="132" t="s">
        <v>439</v>
      </c>
      <c r="Q586" s="132">
        <v>9</v>
      </c>
      <c r="R586" s="132" t="s">
        <v>947</v>
      </c>
      <c r="S586" s="132">
        <v>1000324</v>
      </c>
      <c r="T586" s="132">
        <v>0</v>
      </c>
      <c r="U586" s="132">
        <v>4</v>
      </c>
      <c r="V586" s="132">
        <v>79.900000000000006</v>
      </c>
      <c r="W586" s="132" t="s">
        <v>1073</v>
      </c>
      <c r="X586" s="132">
        <v>8</v>
      </c>
    </row>
    <row r="587" spans="1:24">
      <c r="A587" s="132">
        <v>586</v>
      </c>
      <c r="B587" s="132">
        <v>40000000531</v>
      </c>
      <c r="C587" s="132">
        <v>62034231000</v>
      </c>
      <c r="D587" s="132" t="s">
        <v>537</v>
      </c>
      <c r="E587" s="132" t="s">
        <v>3964</v>
      </c>
      <c r="F587" s="132">
        <v>87</v>
      </c>
      <c r="G587" s="132" t="s">
        <v>3847</v>
      </c>
      <c r="H587" s="132">
        <v>1</v>
      </c>
      <c r="I587" s="132">
        <v>0.59799999999999998</v>
      </c>
      <c r="J587" s="132">
        <v>1</v>
      </c>
      <c r="K587" s="132">
        <v>0.59799999999999998</v>
      </c>
      <c r="L587" s="132" t="s">
        <v>148</v>
      </c>
      <c r="M587" s="132">
        <v>540</v>
      </c>
      <c r="N587" s="132" t="s">
        <v>468</v>
      </c>
      <c r="O587" s="132">
        <v>1760</v>
      </c>
      <c r="P587" s="132" t="s">
        <v>439</v>
      </c>
      <c r="Q587" s="132">
        <v>9</v>
      </c>
      <c r="R587" s="132" t="s">
        <v>947</v>
      </c>
      <c r="S587" s="132">
        <v>1000324</v>
      </c>
      <c r="T587" s="132">
        <v>29</v>
      </c>
      <c r="U587" s="132">
        <v>133</v>
      </c>
      <c r="V587" s="132">
        <v>79.900000000000006</v>
      </c>
      <c r="W587" s="132" t="s">
        <v>1073</v>
      </c>
      <c r="X587" s="132">
        <v>8</v>
      </c>
    </row>
    <row r="588" spans="1:24">
      <c r="A588" s="132">
        <v>587</v>
      </c>
      <c r="B588" s="132">
        <v>40000000530</v>
      </c>
      <c r="C588" s="132">
        <v>62034231000</v>
      </c>
      <c r="D588" s="132" t="s">
        <v>537</v>
      </c>
      <c r="E588" s="132" t="s">
        <v>3964</v>
      </c>
      <c r="F588" s="132">
        <v>87</v>
      </c>
      <c r="G588" s="132" t="s">
        <v>3847</v>
      </c>
      <c r="H588" s="132">
        <v>1</v>
      </c>
      <c r="I588" s="132">
        <v>0.66400000000000003</v>
      </c>
      <c r="J588" s="132">
        <v>1</v>
      </c>
      <c r="K588" s="132">
        <v>0.66400000000000003</v>
      </c>
      <c r="L588" s="132" t="s">
        <v>148</v>
      </c>
      <c r="M588" s="132">
        <v>540</v>
      </c>
      <c r="N588" s="132" t="s">
        <v>468</v>
      </c>
      <c r="O588" s="132">
        <v>1760</v>
      </c>
      <c r="P588" s="132" t="s">
        <v>439</v>
      </c>
      <c r="Q588" s="132">
        <v>9</v>
      </c>
      <c r="R588" s="132" t="s">
        <v>947</v>
      </c>
      <c r="S588" s="132">
        <v>1000324</v>
      </c>
      <c r="T588" s="132">
        <v>34</v>
      </c>
      <c r="U588" s="132">
        <v>41</v>
      </c>
      <c r="V588" s="132">
        <v>79.900000000000006</v>
      </c>
      <c r="W588" s="132" t="s">
        <v>1073</v>
      </c>
      <c r="X588" s="132">
        <v>8</v>
      </c>
    </row>
    <row r="589" spans="1:24">
      <c r="A589" s="132">
        <v>588</v>
      </c>
      <c r="B589" s="132">
        <v>40000000529</v>
      </c>
      <c r="C589" s="132">
        <v>62034231000</v>
      </c>
      <c r="D589" s="132" t="s">
        <v>537</v>
      </c>
      <c r="E589" s="132" t="s">
        <v>3964</v>
      </c>
      <c r="F589" s="132">
        <v>87</v>
      </c>
      <c r="G589" s="132" t="s">
        <v>3847</v>
      </c>
      <c r="H589" s="132">
        <v>1</v>
      </c>
      <c r="I589" s="132">
        <v>0.60599999999999998</v>
      </c>
      <c r="J589" s="132">
        <v>1</v>
      </c>
      <c r="K589" s="132">
        <v>0.60599999999999998</v>
      </c>
      <c r="L589" s="132" t="s">
        <v>148</v>
      </c>
      <c r="M589" s="132">
        <v>540</v>
      </c>
      <c r="N589" s="132" t="s">
        <v>468</v>
      </c>
      <c r="O589" s="132">
        <v>1760</v>
      </c>
      <c r="P589" s="132" t="s">
        <v>439</v>
      </c>
      <c r="Q589" s="132">
        <v>9</v>
      </c>
      <c r="R589" s="132" t="s">
        <v>947</v>
      </c>
      <c r="S589" s="132">
        <v>1000324</v>
      </c>
      <c r="T589" s="132">
        <v>32</v>
      </c>
      <c r="U589" s="132">
        <v>31</v>
      </c>
      <c r="V589" s="132">
        <v>79.900000000000006</v>
      </c>
      <c r="W589" s="132" t="s">
        <v>1073</v>
      </c>
      <c r="X589" s="132">
        <v>8</v>
      </c>
    </row>
    <row r="590" spans="1:24">
      <c r="A590" s="132">
        <v>589</v>
      </c>
      <c r="B590" s="132">
        <v>40000000528</v>
      </c>
      <c r="C590" s="132">
        <v>62034235000</v>
      </c>
      <c r="D590" s="132" t="s">
        <v>548</v>
      </c>
      <c r="E590" s="132" t="s">
        <v>420</v>
      </c>
      <c r="F590" s="132">
        <v>93</v>
      </c>
      <c r="G590" s="132" t="s">
        <v>3847</v>
      </c>
      <c r="H590" s="132">
        <v>1</v>
      </c>
      <c r="I590" s="132">
        <v>0.48</v>
      </c>
      <c r="J590" s="132">
        <v>1</v>
      </c>
      <c r="K590" s="132">
        <v>0.48</v>
      </c>
      <c r="L590" s="132" t="s">
        <v>148</v>
      </c>
      <c r="M590" s="132">
        <v>540</v>
      </c>
      <c r="N590" s="132" t="s">
        <v>468</v>
      </c>
      <c r="O590" s="132">
        <v>1760</v>
      </c>
      <c r="P590" s="132" t="s">
        <v>439</v>
      </c>
      <c r="Q590" s="132">
        <v>9</v>
      </c>
      <c r="R590" s="132" t="s">
        <v>947</v>
      </c>
      <c r="S590" s="132">
        <v>1000324</v>
      </c>
      <c r="T590" s="132">
        <v>46</v>
      </c>
      <c r="U590" s="132">
        <v>99</v>
      </c>
      <c r="V590" s="132">
        <v>74.900000000000006</v>
      </c>
      <c r="W590" s="132" t="s">
        <v>1107</v>
      </c>
      <c r="X590" s="132">
        <v>1</v>
      </c>
    </row>
    <row r="591" spans="1:24">
      <c r="A591" s="132">
        <v>590</v>
      </c>
      <c r="B591" s="132">
        <v>40000000527</v>
      </c>
      <c r="C591" s="132">
        <v>62034235000</v>
      </c>
      <c r="D591" s="132" t="s">
        <v>548</v>
      </c>
      <c r="E591" s="132" t="s">
        <v>420</v>
      </c>
      <c r="F591" s="132">
        <v>93</v>
      </c>
      <c r="G591" s="132" t="s">
        <v>3847</v>
      </c>
      <c r="H591" s="132">
        <v>1</v>
      </c>
      <c r="I591" s="132">
        <v>0.48399999999999999</v>
      </c>
      <c r="J591" s="132">
        <v>1</v>
      </c>
      <c r="K591" s="132">
        <v>0.48399999999999999</v>
      </c>
      <c r="L591" s="132" t="s">
        <v>148</v>
      </c>
      <c r="M591" s="132">
        <v>540</v>
      </c>
      <c r="N591" s="132" t="s">
        <v>468</v>
      </c>
      <c r="O591" s="132">
        <v>1760</v>
      </c>
      <c r="P591" s="132" t="s">
        <v>439</v>
      </c>
      <c r="Q591" s="132">
        <v>9</v>
      </c>
      <c r="R591" s="132" t="s">
        <v>947</v>
      </c>
      <c r="S591" s="132">
        <v>1000324</v>
      </c>
      <c r="T591" s="132">
        <v>44</v>
      </c>
      <c r="U591" s="132">
        <v>95</v>
      </c>
      <c r="V591" s="132">
        <v>74.900000000000006</v>
      </c>
      <c r="W591" s="132" t="s">
        <v>1107</v>
      </c>
      <c r="X591" s="132">
        <v>1</v>
      </c>
    </row>
    <row r="592" spans="1:24">
      <c r="A592" s="132">
        <v>591</v>
      </c>
      <c r="B592" s="132">
        <v>40000000526</v>
      </c>
      <c r="C592" s="132">
        <v>62034235000</v>
      </c>
      <c r="D592" s="132" t="s">
        <v>548</v>
      </c>
      <c r="E592" s="132" t="s">
        <v>420</v>
      </c>
      <c r="F592" s="132">
        <v>93</v>
      </c>
      <c r="G592" s="132" t="s">
        <v>3847</v>
      </c>
      <c r="H592" s="132">
        <v>1</v>
      </c>
      <c r="I592" s="132">
        <v>0.59199999999999997</v>
      </c>
      <c r="J592" s="132">
        <v>1</v>
      </c>
      <c r="K592" s="132">
        <v>0.59199999999999997</v>
      </c>
      <c r="L592" s="132" t="s">
        <v>148</v>
      </c>
      <c r="M592" s="132">
        <v>540</v>
      </c>
      <c r="N592" s="132" t="s">
        <v>468</v>
      </c>
      <c r="O592" s="132">
        <v>1760</v>
      </c>
      <c r="P592" s="132" t="s">
        <v>439</v>
      </c>
      <c r="Q592" s="132">
        <v>9</v>
      </c>
      <c r="R592" s="132" t="s">
        <v>947</v>
      </c>
      <c r="S592" s="132">
        <v>1000324</v>
      </c>
      <c r="T592" s="132">
        <v>56</v>
      </c>
      <c r="U592" s="132">
        <v>108</v>
      </c>
      <c r="V592" s="132">
        <v>74.900000000000006</v>
      </c>
      <c r="W592" s="132" t="s">
        <v>1107</v>
      </c>
      <c r="X592" s="132">
        <v>1</v>
      </c>
    </row>
    <row r="593" spans="1:24">
      <c r="A593" s="132">
        <v>592</v>
      </c>
      <c r="B593" s="132">
        <v>40000000525</v>
      </c>
      <c r="C593" s="132">
        <v>62034235000</v>
      </c>
      <c r="D593" s="132" t="s">
        <v>548</v>
      </c>
      <c r="E593" s="132" t="s">
        <v>420</v>
      </c>
      <c r="F593" s="132">
        <v>93</v>
      </c>
      <c r="G593" s="132" t="s">
        <v>3847</v>
      </c>
      <c r="H593" s="132">
        <v>1</v>
      </c>
      <c r="I593" s="132">
        <v>0.51200000000000001</v>
      </c>
      <c r="J593" s="132">
        <v>1</v>
      </c>
      <c r="K593" s="132">
        <v>0.51200000000000001</v>
      </c>
      <c r="L593" s="132" t="s">
        <v>148</v>
      </c>
      <c r="M593" s="132">
        <v>540</v>
      </c>
      <c r="N593" s="132" t="s">
        <v>468</v>
      </c>
      <c r="O593" s="132">
        <v>1760</v>
      </c>
      <c r="P593" s="132" t="s">
        <v>439</v>
      </c>
      <c r="Q593" s="132">
        <v>9</v>
      </c>
      <c r="R593" s="132" t="s">
        <v>947</v>
      </c>
      <c r="S593" s="132">
        <v>1000324</v>
      </c>
      <c r="T593" s="132">
        <v>48</v>
      </c>
      <c r="U593" s="132">
        <v>101</v>
      </c>
      <c r="V593" s="132">
        <v>74.900000000000006</v>
      </c>
      <c r="W593" s="132" t="s">
        <v>1107</v>
      </c>
      <c r="X593" s="132">
        <v>1</v>
      </c>
    </row>
    <row r="594" spans="1:24">
      <c r="A594" s="132">
        <v>593</v>
      </c>
      <c r="B594" s="132">
        <v>40000000524</v>
      </c>
      <c r="C594" s="132">
        <v>62034235000</v>
      </c>
      <c r="D594" s="132" t="s">
        <v>548</v>
      </c>
      <c r="E594" s="132" t="s">
        <v>420</v>
      </c>
      <c r="F594" s="132">
        <v>93</v>
      </c>
      <c r="G594" s="132" t="s">
        <v>3847</v>
      </c>
      <c r="H594" s="132">
        <v>1</v>
      </c>
      <c r="I594" s="132">
        <v>0.5</v>
      </c>
      <c r="J594" s="132">
        <v>1</v>
      </c>
      <c r="K594" s="132">
        <v>0.5</v>
      </c>
      <c r="L594" s="132" t="s">
        <v>148</v>
      </c>
      <c r="M594" s="132">
        <v>540</v>
      </c>
      <c r="N594" s="132" t="s">
        <v>468</v>
      </c>
      <c r="O594" s="132">
        <v>1760</v>
      </c>
      <c r="P594" s="132" t="s">
        <v>439</v>
      </c>
      <c r="Q594" s="132">
        <v>9</v>
      </c>
      <c r="R594" s="132" t="s">
        <v>947</v>
      </c>
      <c r="S594" s="132">
        <v>1000324</v>
      </c>
      <c r="T594" s="132">
        <v>46</v>
      </c>
      <c r="U594" s="132">
        <v>99</v>
      </c>
      <c r="V594" s="132">
        <v>64.900000000000006</v>
      </c>
      <c r="W594" s="132" t="s">
        <v>1048</v>
      </c>
      <c r="X594" s="132">
        <v>4</v>
      </c>
    </row>
    <row r="595" spans="1:24">
      <c r="A595" s="132">
        <v>594</v>
      </c>
      <c r="B595" s="132">
        <v>40000000523</v>
      </c>
      <c r="C595" s="132">
        <v>62034235000</v>
      </c>
      <c r="D595" s="132" t="s">
        <v>548</v>
      </c>
      <c r="E595" s="132" t="s">
        <v>420</v>
      </c>
      <c r="F595" s="132">
        <v>93</v>
      </c>
      <c r="G595" s="132" t="s">
        <v>3847</v>
      </c>
      <c r="H595" s="132">
        <v>1</v>
      </c>
      <c r="I595" s="132">
        <v>0.51200000000000001</v>
      </c>
      <c r="J595" s="132">
        <v>1</v>
      </c>
      <c r="K595" s="132">
        <v>0.51200000000000001</v>
      </c>
      <c r="L595" s="132" t="s">
        <v>148</v>
      </c>
      <c r="M595" s="132">
        <v>540</v>
      </c>
      <c r="N595" s="132" t="s">
        <v>468</v>
      </c>
      <c r="O595" s="132">
        <v>1760</v>
      </c>
      <c r="P595" s="132" t="s">
        <v>439</v>
      </c>
      <c r="Q595" s="132">
        <v>9</v>
      </c>
      <c r="R595" s="132" t="s">
        <v>947</v>
      </c>
      <c r="S595" s="132">
        <v>1000324</v>
      </c>
      <c r="T595" s="132">
        <v>48</v>
      </c>
      <c r="U595" s="132">
        <v>101</v>
      </c>
      <c r="V595" s="132">
        <v>64.900000000000006</v>
      </c>
      <c r="W595" s="132" t="s">
        <v>1048</v>
      </c>
      <c r="X595" s="132">
        <v>4</v>
      </c>
    </row>
    <row r="596" spans="1:24">
      <c r="A596" s="132">
        <v>595</v>
      </c>
      <c r="B596" s="132">
        <v>40000000522</v>
      </c>
      <c r="C596" s="132">
        <v>62034235000</v>
      </c>
      <c r="D596" s="132" t="s">
        <v>548</v>
      </c>
      <c r="E596" s="132" t="s">
        <v>420</v>
      </c>
      <c r="F596" s="132">
        <v>93</v>
      </c>
      <c r="G596" s="132" t="s">
        <v>3847</v>
      </c>
      <c r="H596" s="132">
        <v>1</v>
      </c>
      <c r="I596" s="132">
        <v>0.54400000000000004</v>
      </c>
      <c r="J596" s="132">
        <v>1</v>
      </c>
      <c r="K596" s="132">
        <v>0.54400000000000004</v>
      </c>
      <c r="L596" s="132" t="s">
        <v>148</v>
      </c>
      <c r="M596" s="132">
        <v>540</v>
      </c>
      <c r="N596" s="132" t="s">
        <v>468</v>
      </c>
      <c r="O596" s="132">
        <v>1760</v>
      </c>
      <c r="P596" s="132" t="s">
        <v>439</v>
      </c>
      <c r="Q596" s="132">
        <v>9</v>
      </c>
      <c r="R596" s="132" t="s">
        <v>947</v>
      </c>
      <c r="S596" s="132">
        <v>1000324</v>
      </c>
      <c r="T596" s="132">
        <v>48</v>
      </c>
      <c r="U596" s="132">
        <v>101</v>
      </c>
      <c r="V596" s="132">
        <v>64.900000000000006</v>
      </c>
      <c r="W596" s="132" t="s">
        <v>1048</v>
      </c>
      <c r="X596" s="132">
        <v>4</v>
      </c>
    </row>
    <row r="597" spans="1:24">
      <c r="A597" s="132">
        <v>596</v>
      </c>
      <c r="B597" s="132">
        <v>40000000521</v>
      </c>
      <c r="C597" s="132">
        <v>62034235000</v>
      </c>
      <c r="D597" s="132" t="s">
        <v>548</v>
      </c>
      <c r="E597" s="132" t="s">
        <v>420</v>
      </c>
      <c r="F597" s="132">
        <v>93</v>
      </c>
      <c r="G597" s="132" t="s">
        <v>3847</v>
      </c>
      <c r="H597" s="132">
        <v>1</v>
      </c>
      <c r="I597" s="132">
        <v>0.53</v>
      </c>
      <c r="J597" s="132">
        <v>1</v>
      </c>
      <c r="K597" s="132">
        <v>0.53</v>
      </c>
      <c r="L597" s="132" t="s">
        <v>148</v>
      </c>
      <c r="M597" s="132">
        <v>540</v>
      </c>
      <c r="N597" s="132" t="s">
        <v>468</v>
      </c>
      <c r="O597" s="132">
        <v>1760</v>
      </c>
      <c r="P597" s="132" t="s">
        <v>439</v>
      </c>
      <c r="Q597" s="132">
        <v>9</v>
      </c>
      <c r="R597" s="132" t="s">
        <v>947</v>
      </c>
      <c r="S597" s="132">
        <v>1000324</v>
      </c>
      <c r="T597" s="132">
        <v>52</v>
      </c>
      <c r="U597" s="132">
        <v>106</v>
      </c>
      <c r="V597" s="132">
        <v>64.900000000000006</v>
      </c>
      <c r="W597" s="132" t="s">
        <v>1048</v>
      </c>
      <c r="X597" s="132">
        <v>4</v>
      </c>
    </row>
    <row r="598" spans="1:24">
      <c r="A598" s="132">
        <v>597</v>
      </c>
      <c r="B598" s="132">
        <v>40000000520</v>
      </c>
      <c r="C598" s="132">
        <v>62034235000</v>
      </c>
      <c r="D598" s="132" t="s">
        <v>548</v>
      </c>
      <c r="E598" s="132" t="s">
        <v>420</v>
      </c>
      <c r="F598" s="132">
        <v>93</v>
      </c>
      <c r="G598" s="132" t="s">
        <v>3847</v>
      </c>
      <c r="H598" s="132">
        <v>1</v>
      </c>
      <c r="I598" s="132">
        <v>0.502</v>
      </c>
      <c r="J598" s="132">
        <v>1</v>
      </c>
      <c r="K598" s="132">
        <v>0.502</v>
      </c>
      <c r="L598" s="132" t="s">
        <v>148</v>
      </c>
      <c r="M598" s="132">
        <v>540</v>
      </c>
      <c r="N598" s="132" t="s">
        <v>468</v>
      </c>
      <c r="O598" s="132">
        <v>1760</v>
      </c>
      <c r="P598" s="132" t="s">
        <v>439</v>
      </c>
      <c r="Q598" s="132">
        <v>9</v>
      </c>
      <c r="R598" s="132" t="s">
        <v>947</v>
      </c>
      <c r="S598" s="132">
        <v>1000324</v>
      </c>
      <c r="T598" s="132">
        <v>46</v>
      </c>
      <c r="U598" s="132">
        <v>99</v>
      </c>
      <c r="V598" s="132">
        <v>64.900000000000006</v>
      </c>
      <c r="W598" s="132" t="s">
        <v>1048</v>
      </c>
      <c r="X598" s="132">
        <v>4</v>
      </c>
    </row>
    <row r="599" spans="1:24">
      <c r="A599" s="132">
        <v>598</v>
      </c>
      <c r="B599" s="132">
        <v>40000000519</v>
      </c>
      <c r="C599" s="132">
        <v>62034110000</v>
      </c>
      <c r="D599" s="132" t="s">
        <v>586</v>
      </c>
      <c r="E599" s="132" t="s">
        <v>475</v>
      </c>
      <c r="F599" s="132">
        <v>96</v>
      </c>
      <c r="G599" s="132" t="s">
        <v>3847</v>
      </c>
      <c r="H599" s="132">
        <v>1</v>
      </c>
      <c r="I599" s="132">
        <v>0.34399999999999997</v>
      </c>
      <c r="J599" s="132">
        <v>1</v>
      </c>
      <c r="K599" s="132">
        <v>0.34399999999999997</v>
      </c>
      <c r="L599" s="132" t="s">
        <v>148</v>
      </c>
      <c r="M599" s="132">
        <v>540</v>
      </c>
      <c r="N599" s="132" t="s">
        <v>2777</v>
      </c>
      <c r="O599" s="132">
        <v>1704</v>
      </c>
      <c r="P599" s="132" t="s">
        <v>3855</v>
      </c>
      <c r="Q599" s="132">
        <v>11</v>
      </c>
      <c r="R599" s="132" t="s">
        <v>947</v>
      </c>
      <c r="S599" s="132">
        <v>1000324</v>
      </c>
      <c r="T599" s="132">
        <v>44</v>
      </c>
      <c r="U599" s="132">
        <v>95</v>
      </c>
      <c r="V599" s="132">
        <v>84.9</v>
      </c>
      <c r="W599" s="132" t="s">
        <v>1073</v>
      </c>
      <c r="X599" s="132">
        <v>8</v>
      </c>
    </row>
    <row r="600" spans="1:24">
      <c r="A600" s="132">
        <v>599</v>
      </c>
      <c r="B600" s="132">
        <v>40000000518</v>
      </c>
      <c r="C600" s="132">
        <v>62034110000</v>
      </c>
      <c r="D600" s="132" t="s">
        <v>586</v>
      </c>
      <c r="E600" s="132" t="s">
        <v>475</v>
      </c>
      <c r="F600" s="132">
        <v>96</v>
      </c>
      <c r="G600" s="132" t="s">
        <v>3847</v>
      </c>
      <c r="H600" s="132">
        <v>1</v>
      </c>
      <c r="I600" s="132">
        <v>0.42599999999999999</v>
      </c>
      <c r="J600" s="132">
        <v>1</v>
      </c>
      <c r="K600" s="132">
        <v>0.42599999999999999</v>
      </c>
      <c r="L600" s="132" t="s">
        <v>148</v>
      </c>
      <c r="M600" s="132">
        <v>540</v>
      </c>
      <c r="N600" s="132" t="s">
        <v>2777</v>
      </c>
      <c r="O600" s="132">
        <v>1704</v>
      </c>
      <c r="P600" s="132" t="s">
        <v>3855</v>
      </c>
      <c r="Q600" s="132">
        <v>11</v>
      </c>
      <c r="R600" s="132" t="s">
        <v>947</v>
      </c>
      <c r="S600" s="132">
        <v>1000324</v>
      </c>
      <c r="T600" s="132">
        <v>50</v>
      </c>
      <c r="U600" s="132">
        <v>105</v>
      </c>
      <c r="V600" s="132">
        <v>84.9</v>
      </c>
      <c r="W600" s="132" t="s">
        <v>1073</v>
      </c>
      <c r="X600" s="132">
        <v>8</v>
      </c>
    </row>
    <row r="601" spans="1:24">
      <c r="A601" s="132">
        <v>600</v>
      </c>
      <c r="B601" s="132">
        <v>40000000517</v>
      </c>
      <c r="C601" s="132">
        <v>62034110000</v>
      </c>
      <c r="D601" s="132" t="s">
        <v>586</v>
      </c>
      <c r="E601" s="132" t="s">
        <v>475</v>
      </c>
      <c r="F601" s="132">
        <v>96</v>
      </c>
      <c r="G601" s="132" t="s">
        <v>3847</v>
      </c>
      <c r="H601" s="132">
        <v>1</v>
      </c>
      <c r="I601" s="132">
        <v>0.434</v>
      </c>
      <c r="J601" s="132">
        <v>1</v>
      </c>
      <c r="K601" s="132">
        <v>0.434</v>
      </c>
      <c r="L601" s="132" t="s">
        <v>148</v>
      </c>
      <c r="M601" s="132">
        <v>540</v>
      </c>
      <c r="N601" s="132" t="s">
        <v>2777</v>
      </c>
      <c r="O601" s="132">
        <v>1704</v>
      </c>
      <c r="P601" s="132" t="s">
        <v>3855</v>
      </c>
      <c r="Q601" s="132">
        <v>11</v>
      </c>
      <c r="R601" s="132" t="s">
        <v>947</v>
      </c>
      <c r="S601" s="132">
        <v>1000324</v>
      </c>
      <c r="T601" s="132">
        <v>54</v>
      </c>
      <c r="U601" s="132">
        <v>107</v>
      </c>
      <c r="V601" s="132">
        <v>84.9</v>
      </c>
      <c r="W601" s="132" t="s">
        <v>1073</v>
      </c>
      <c r="X601" s="132">
        <v>8</v>
      </c>
    </row>
    <row r="602" spans="1:24">
      <c r="A602" s="132">
        <v>601</v>
      </c>
      <c r="B602" s="132">
        <v>40000000516</v>
      </c>
      <c r="C602" s="132">
        <v>62034110000</v>
      </c>
      <c r="D602" s="132" t="s">
        <v>586</v>
      </c>
      <c r="E602" s="132" t="s">
        <v>475</v>
      </c>
      <c r="F602" s="132">
        <v>96</v>
      </c>
      <c r="G602" s="132" t="s">
        <v>3847</v>
      </c>
      <c r="H602" s="132">
        <v>1</v>
      </c>
      <c r="I602" s="132">
        <v>0.43</v>
      </c>
      <c r="J602" s="132">
        <v>1</v>
      </c>
      <c r="K602" s="132">
        <v>0.43</v>
      </c>
      <c r="L602" s="132" t="s">
        <v>148</v>
      </c>
      <c r="M602" s="132">
        <v>540</v>
      </c>
      <c r="N602" s="132" t="s">
        <v>2777</v>
      </c>
      <c r="O602" s="132">
        <v>1704</v>
      </c>
      <c r="P602" s="132" t="s">
        <v>3855</v>
      </c>
      <c r="Q602" s="132">
        <v>11</v>
      </c>
      <c r="R602" s="132" t="s">
        <v>947</v>
      </c>
      <c r="S602" s="132">
        <v>1000324</v>
      </c>
      <c r="T602" s="132">
        <v>54</v>
      </c>
      <c r="U602" s="132">
        <v>107</v>
      </c>
      <c r="V602" s="132">
        <v>84.9</v>
      </c>
      <c r="W602" s="132" t="s">
        <v>1073</v>
      </c>
      <c r="X602" s="132">
        <v>8</v>
      </c>
    </row>
    <row r="603" spans="1:24">
      <c r="A603" s="132">
        <v>602</v>
      </c>
      <c r="B603" s="132">
        <v>40000000515</v>
      </c>
      <c r="C603" s="132">
        <v>62034231000</v>
      </c>
      <c r="D603" s="132" t="s">
        <v>537</v>
      </c>
      <c r="E603" s="132" t="s">
        <v>3964</v>
      </c>
      <c r="F603" s="132">
        <v>87</v>
      </c>
      <c r="G603" s="132" t="s">
        <v>3847</v>
      </c>
      <c r="H603" s="132">
        <v>1</v>
      </c>
      <c r="I603" s="132">
        <v>0.64500000000000002</v>
      </c>
      <c r="J603" s="132">
        <v>1</v>
      </c>
      <c r="K603" s="132">
        <v>0.64500000000000002</v>
      </c>
      <c r="L603" s="132" t="s">
        <v>148</v>
      </c>
      <c r="M603" s="132">
        <v>540</v>
      </c>
      <c r="N603" s="132" t="s">
        <v>468</v>
      </c>
      <c r="O603" s="132">
        <v>1760</v>
      </c>
      <c r="P603" s="132" t="s">
        <v>439</v>
      </c>
      <c r="Q603" s="132">
        <v>9</v>
      </c>
      <c r="R603" s="132" t="s">
        <v>947</v>
      </c>
      <c r="S603" s="132">
        <v>1000324</v>
      </c>
      <c r="T603" s="132">
        <v>34</v>
      </c>
      <c r="U603" s="132">
        <v>41</v>
      </c>
      <c r="V603" s="132">
        <v>79.900000000000006</v>
      </c>
      <c r="W603" s="132" t="s">
        <v>1073</v>
      </c>
      <c r="X603" s="132">
        <v>8</v>
      </c>
    </row>
    <row r="604" spans="1:24">
      <c r="A604" s="132">
        <v>603</v>
      </c>
      <c r="B604" s="132">
        <v>40000000514</v>
      </c>
      <c r="C604" s="132">
        <v>62034231000</v>
      </c>
      <c r="D604" s="132" t="s">
        <v>537</v>
      </c>
      <c r="E604" s="132" t="s">
        <v>3964</v>
      </c>
      <c r="F604" s="132">
        <v>87</v>
      </c>
      <c r="G604" s="132" t="s">
        <v>3847</v>
      </c>
      <c r="H604" s="132">
        <v>1</v>
      </c>
      <c r="I604" s="132">
        <v>0.53</v>
      </c>
      <c r="J604" s="132">
        <v>1</v>
      </c>
      <c r="K604" s="132">
        <v>0.53</v>
      </c>
      <c r="L604" s="132" t="s">
        <v>148</v>
      </c>
      <c r="M604" s="132">
        <v>540</v>
      </c>
      <c r="N604" s="132" t="s">
        <v>2948</v>
      </c>
      <c r="O604" s="132">
        <v>7550</v>
      </c>
      <c r="P604" s="132" t="s">
        <v>439</v>
      </c>
      <c r="Q604" s="132">
        <v>9</v>
      </c>
      <c r="R604" s="132" t="s">
        <v>947</v>
      </c>
      <c r="S604" s="132">
        <v>1000324</v>
      </c>
      <c r="T604" s="132">
        <v>42</v>
      </c>
      <c r="U604" s="132">
        <v>88</v>
      </c>
      <c r="V604" s="132">
        <v>69.900000000000006</v>
      </c>
      <c r="W604" s="132" t="s">
        <v>1038</v>
      </c>
      <c r="X604" s="132">
        <v>5</v>
      </c>
    </row>
    <row r="605" spans="1:24">
      <c r="A605" s="132">
        <v>604</v>
      </c>
      <c r="B605" s="132">
        <v>40000000513</v>
      </c>
      <c r="C605" s="132">
        <v>62034231000</v>
      </c>
      <c r="D605" s="132" t="s">
        <v>537</v>
      </c>
      <c r="E605" s="132" t="s">
        <v>3964</v>
      </c>
      <c r="F605" s="132">
        <v>87</v>
      </c>
      <c r="G605" s="132" t="s">
        <v>3847</v>
      </c>
      <c r="H605" s="132">
        <v>1</v>
      </c>
      <c r="I605" s="132">
        <v>0.54</v>
      </c>
      <c r="J605" s="132">
        <v>1</v>
      </c>
      <c r="K605" s="132">
        <v>0.54</v>
      </c>
      <c r="L605" s="132" t="s">
        <v>148</v>
      </c>
      <c r="M605" s="132">
        <v>540</v>
      </c>
      <c r="N605" s="132" t="s">
        <v>2948</v>
      </c>
      <c r="O605" s="132">
        <v>7550</v>
      </c>
      <c r="P605" s="132" t="s">
        <v>439</v>
      </c>
      <c r="Q605" s="132">
        <v>9</v>
      </c>
      <c r="R605" s="132" t="s">
        <v>947</v>
      </c>
      <c r="S605" s="132">
        <v>1000324</v>
      </c>
      <c r="T605" s="132">
        <v>42</v>
      </c>
      <c r="U605" s="132">
        <v>88</v>
      </c>
      <c r="V605" s="132">
        <v>69.900000000000006</v>
      </c>
      <c r="W605" s="132" t="s">
        <v>1038</v>
      </c>
      <c r="X605" s="132">
        <v>5</v>
      </c>
    </row>
    <row r="606" spans="1:24">
      <c r="A606" s="132">
        <v>605</v>
      </c>
      <c r="B606" s="132">
        <v>40000000512</v>
      </c>
      <c r="C606" s="132">
        <v>62034235000</v>
      </c>
      <c r="D606" s="132" t="s">
        <v>859</v>
      </c>
      <c r="E606" s="132" t="s">
        <v>420</v>
      </c>
      <c r="F606" s="132">
        <v>93</v>
      </c>
      <c r="G606" s="132" t="s">
        <v>3847</v>
      </c>
      <c r="H606" s="132">
        <v>1</v>
      </c>
      <c r="I606" s="132">
        <v>0.59599999999999997</v>
      </c>
      <c r="J606" s="132">
        <v>1</v>
      </c>
      <c r="K606" s="132">
        <v>0.59599999999999997</v>
      </c>
      <c r="L606" s="132" t="s">
        <v>148</v>
      </c>
      <c r="M606" s="132">
        <v>540</v>
      </c>
      <c r="N606" s="132" t="s">
        <v>2948</v>
      </c>
      <c r="O606" s="132">
        <v>7550</v>
      </c>
      <c r="P606" s="132" t="s">
        <v>439</v>
      </c>
      <c r="Q606" s="132">
        <v>9</v>
      </c>
      <c r="R606" s="132" t="s">
        <v>947</v>
      </c>
      <c r="S606" s="132">
        <v>1000324</v>
      </c>
      <c r="T606" s="132">
        <v>50</v>
      </c>
      <c r="U606" s="132">
        <v>105</v>
      </c>
      <c r="V606" s="132">
        <v>69.900000000000006</v>
      </c>
      <c r="W606" s="132" t="s">
        <v>1109</v>
      </c>
      <c r="X606" s="132">
        <v>9</v>
      </c>
    </row>
    <row r="607" spans="1:24">
      <c r="A607" s="132">
        <v>606</v>
      </c>
      <c r="B607" s="132">
        <v>40000000511</v>
      </c>
      <c r="C607" s="132">
        <v>62034235000</v>
      </c>
      <c r="D607" s="132" t="s">
        <v>859</v>
      </c>
      <c r="E607" s="132" t="s">
        <v>420</v>
      </c>
      <c r="F607" s="132">
        <v>93</v>
      </c>
      <c r="G607" s="132" t="s">
        <v>3847</v>
      </c>
      <c r="H607" s="132">
        <v>1</v>
      </c>
      <c r="I607" s="132">
        <v>0.55600000000000005</v>
      </c>
      <c r="J607" s="132">
        <v>1</v>
      </c>
      <c r="K607" s="132">
        <v>0.55600000000000005</v>
      </c>
      <c r="L607" s="132" t="s">
        <v>148</v>
      </c>
      <c r="M607" s="132">
        <v>540</v>
      </c>
      <c r="N607" s="132" t="s">
        <v>2948</v>
      </c>
      <c r="O607" s="132">
        <v>7550</v>
      </c>
      <c r="P607" s="132" t="s">
        <v>439</v>
      </c>
      <c r="Q607" s="132">
        <v>9</v>
      </c>
      <c r="R607" s="132" t="s">
        <v>947</v>
      </c>
      <c r="S607" s="132">
        <v>1000324</v>
      </c>
      <c r="T607" s="132">
        <v>44</v>
      </c>
      <c r="U607" s="132">
        <v>95</v>
      </c>
      <c r="V607" s="132">
        <v>69.900000000000006</v>
      </c>
      <c r="W607" s="132" t="s">
        <v>1109</v>
      </c>
      <c r="X607" s="132">
        <v>9</v>
      </c>
    </row>
    <row r="608" spans="1:24">
      <c r="A608" s="132">
        <v>607</v>
      </c>
      <c r="B608" s="132">
        <v>40000000510</v>
      </c>
      <c r="C608" s="132">
        <v>62034235000</v>
      </c>
      <c r="D608" s="132" t="s">
        <v>859</v>
      </c>
      <c r="E608" s="132" t="s">
        <v>420</v>
      </c>
      <c r="F608" s="132">
        <v>93</v>
      </c>
      <c r="G608" s="132" t="s">
        <v>3847</v>
      </c>
      <c r="H608" s="132">
        <v>1</v>
      </c>
      <c r="I608" s="132">
        <v>0.53600000000000003</v>
      </c>
      <c r="J608" s="132">
        <v>1</v>
      </c>
      <c r="K608" s="132">
        <v>0.53600000000000003</v>
      </c>
      <c r="L608" s="132" t="s">
        <v>148</v>
      </c>
      <c r="M608" s="132">
        <v>540</v>
      </c>
      <c r="N608" s="132" t="s">
        <v>2948</v>
      </c>
      <c r="O608" s="132">
        <v>7550</v>
      </c>
      <c r="P608" s="132" t="s">
        <v>439</v>
      </c>
      <c r="Q608" s="132">
        <v>9</v>
      </c>
      <c r="R608" s="132" t="s">
        <v>947</v>
      </c>
      <c r="S608" s="132">
        <v>1000324</v>
      </c>
      <c r="T608" s="132">
        <v>42</v>
      </c>
      <c r="U608" s="132">
        <v>88</v>
      </c>
      <c r="V608" s="132">
        <v>69.900000000000006</v>
      </c>
      <c r="W608" s="132" t="s">
        <v>1109</v>
      </c>
      <c r="X608" s="132">
        <v>9</v>
      </c>
    </row>
    <row r="609" spans="1:24">
      <c r="A609" s="132">
        <v>608</v>
      </c>
      <c r="B609" s="132">
        <v>40000000509</v>
      </c>
      <c r="C609" s="132">
        <v>62034235000</v>
      </c>
      <c r="D609" s="132" t="s">
        <v>859</v>
      </c>
      <c r="E609" s="132" t="s">
        <v>420</v>
      </c>
      <c r="F609" s="132">
        <v>93</v>
      </c>
      <c r="G609" s="132" t="s">
        <v>3847</v>
      </c>
      <c r="H609" s="132">
        <v>1</v>
      </c>
      <c r="I609" s="132">
        <v>0.59399999999999997</v>
      </c>
      <c r="J609" s="132">
        <v>1</v>
      </c>
      <c r="K609" s="132">
        <v>0.59399999999999997</v>
      </c>
      <c r="L609" s="132" t="s">
        <v>148</v>
      </c>
      <c r="M609" s="132">
        <v>540</v>
      </c>
      <c r="N609" s="132" t="s">
        <v>2948</v>
      </c>
      <c r="O609" s="132">
        <v>7550</v>
      </c>
      <c r="P609" s="132" t="s">
        <v>439</v>
      </c>
      <c r="Q609" s="132">
        <v>9</v>
      </c>
      <c r="R609" s="132" t="s">
        <v>947</v>
      </c>
      <c r="S609" s="132">
        <v>1000324</v>
      </c>
      <c r="T609" s="132">
        <v>48</v>
      </c>
      <c r="U609" s="132">
        <v>101</v>
      </c>
      <c r="V609" s="132">
        <v>69.900000000000006</v>
      </c>
      <c r="W609" s="132" t="s">
        <v>1109</v>
      </c>
      <c r="X609" s="132">
        <v>9</v>
      </c>
    </row>
    <row r="610" spans="1:24">
      <c r="A610" s="132">
        <v>609</v>
      </c>
      <c r="B610" s="132">
        <v>40000000508</v>
      </c>
      <c r="C610" s="132">
        <v>62034235000</v>
      </c>
      <c r="D610" s="132" t="s">
        <v>859</v>
      </c>
      <c r="E610" s="132" t="s">
        <v>420</v>
      </c>
      <c r="F610" s="132">
        <v>93</v>
      </c>
      <c r="G610" s="132" t="s">
        <v>3847</v>
      </c>
      <c r="H610" s="132">
        <v>1</v>
      </c>
      <c r="I610" s="132">
        <v>0.64400000000000002</v>
      </c>
      <c r="J610" s="132">
        <v>1</v>
      </c>
      <c r="K610" s="132">
        <v>0.64400000000000002</v>
      </c>
      <c r="L610" s="132" t="s">
        <v>148</v>
      </c>
      <c r="M610" s="132">
        <v>540</v>
      </c>
      <c r="N610" s="132" t="s">
        <v>2948</v>
      </c>
      <c r="O610" s="132">
        <v>7550</v>
      </c>
      <c r="P610" s="132" t="s">
        <v>439</v>
      </c>
      <c r="Q610" s="132">
        <v>9</v>
      </c>
      <c r="R610" s="132" t="s">
        <v>947</v>
      </c>
      <c r="S610" s="132">
        <v>1000324</v>
      </c>
      <c r="T610" s="132">
        <v>54</v>
      </c>
      <c r="U610" s="132">
        <v>107</v>
      </c>
      <c r="V610" s="132">
        <v>69.900000000000006</v>
      </c>
      <c r="W610" s="132" t="s">
        <v>1109</v>
      </c>
      <c r="X610" s="132">
        <v>9</v>
      </c>
    </row>
    <row r="611" spans="1:24">
      <c r="A611" s="132">
        <v>610</v>
      </c>
      <c r="B611" s="132">
        <v>40000000507</v>
      </c>
      <c r="C611" s="132">
        <v>62034319000</v>
      </c>
      <c r="D611" s="132" t="s">
        <v>583</v>
      </c>
      <c r="E611" s="132" t="s">
        <v>420</v>
      </c>
      <c r="F611" s="132">
        <v>93</v>
      </c>
      <c r="G611" s="132" t="s">
        <v>3847</v>
      </c>
      <c r="H611" s="132">
        <v>1</v>
      </c>
      <c r="I611" s="132">
        <v>0.436</v>
      </c>
      <c r="J611" s="132">
        <v>1</v>
      </c>
      <c r="K611" s="132">
        <v>0.436</v>
      </c>
      <c r="L611" s="132" t="s">
        <v>148</v>
      </c>
      <c r="M611" s="132">
        <v>540</v>
      </c>
      <c r="N611" s="132" t="s">
        <v>2872</v>
      </c>
      <c r="O611" s="132">
        <v>2185</v>
      </c>
      <c r="P611" s="132" t="s">
        <v>425</v>
      </c>
      <c r="Q611" s="132">
        <v>37</v>
      </c>
      <c r="R611" s="132" t="s">
        <v>947</v>
      </c>
      <c r="S611" s="132">
        <v>1000324</v>
      </c>
      <c r="T611" s="132">
        <v>44</v>
      </c>
      <c r="U611" s="132">
        <v>95</v>
      </c>
      <c r="V611" s="132">
        <v>1</v>
      </c>
      <c r="W611" s="132" t="s">
        <v>1038</v>
      </c>
      <c r="X611" s="132">
        <v>5</v>
      </c>
    </row>
    <row r="612" spans="1:24">
      <c r="A612" s="132">
        <v>611</v>
      </c>
      <c r="B612" s="132">
        <v>40000000506</v>
      </c>
      <c r="C612" s="132">
        <v>62034319000</v>
      </c>
      <c r="D612" s="132" t="s">
        <v>583</v>
      </c>
      <c r="E612" s="132" t="s">
        <v>420</v>
      </c>
      <c r="F612" s="132">
        <v>93</v>
      </c>
      <c r="G612" s="132" t="s">
        <v>3847</v>
      </c>
      <c r="H612" s="132">
        <v>1</v>
      </c>
      <c r="I612" s="132">
        <v>0.47199999999999998</v>
      </c>
      <c r="J612" s="132">
        <v>1</v>
      </c>
      <c r="K612" s="132">
        <v>0.47199999999999998</v>
      </c>
      <c r="L612" s="132" t="s">
        <v>148</v>
      </c>
      <c r="M612" s="132">
        <v>540</v>
      </c>
      <c r="N612" s="132" t="s">
        <v>2872</v>
      </c>
      <c r="O612" s="132">
        <v>2185</v>
      </c>
      <c r="P612" s="132" t="s">
        <v>425</v>
      </c>
      <c r="Q612" s="132">
        <v>37</v>
      </c>
      <c r="R612" s="132" t="s">
        <v>947</v>
      </c>
      <c r="S612" s="132">
        <v>1000324</v>
      </c>
      <c r="T612" s="132">
        <v>44</v>
      </c>
      <c r="U612" s="132">
        <v>95</v>
      </c>
      <c r="V612" s="132">
        <v>79.900000000000006</v>
      </c>
      <c r="W612" s="132" t="s">
        <v>1038</v>
      </c>
      <c r="X612" s="132">
        <v>5</v>
      </c>
    </row>
    <row r="613" spans="1:24">
      <c r="A613" s="132">
        <v>612</v>
      </c>
      <c r="B613" s="132">
        <v>40000000505</v>
      </c>
      <c r="C613" s="132">
        <v>62034319000</v>
      </c>
      <c r="D613" s="132" t="s">
        <v>583</v>
      </c>
      <c r="E613" s="132" t="s">
        <v>420</v>
      </c>
      <c r="F613" s="132">
        <v>93</v>
      </c>
      <c r="G613" s="132" t="s">
        <v>3847</v>
      </c>
      <c r="H613" s="132">
        <v>1</v>
      </c>
      <c r="I613" s="132">
        <v>0.40600000000000003</v>
      </c>
      <c r="J613" s="132">
        <v>1</v>
      </c>
      <c r="K613" s="132">
        <v>0.40600000000000003</v>
      </c>
      <c r="L613" s="132" t="s">
        <v>148</v>
      </c>
      <c r="M613" s="132">
        <v>540</v>
      </c>
      <c r="N613" s="132" t="s">
        <v>2872</v>
      </c>
      <c r="O613" s="132">
        <v>2185</v>
      </c>
      <c r="P613" s="132" t="s">
        <v>425</v>
      </c>
      <c r="Q613" s="132">
        <v>37</v>
      </c>
      <c r="R613" s="132" t="s">
        <v>947</v>
      </c>
      <c r="S613" s="132">
        <v>1000324</v>
      </c>
      <c r="T613" s="132">
        <v>44</v>
      </c>
      <c r="U613" s="132">
        <v>95</v>
      </c>
      <c r="V613" s="132">
        <v>1</v>
      </c>
      <c r="W613" s="132" t="s">
        <v>3916</v>
      </c>
      <c r="X613" s="132">
        <v>10</v>
      </c>
    </row>
    <row r="614" spans="1:24">
      <c r="A614" s="132">
        <v>613</v>
      </c>
      <c r="B614" s="132">
        <v>40000000504</v>
      </c>
      <c r="C614" s="132">
        <v>62034319000</v>
      </c>
      <c r="D614" s="132" t="s">
        <v>583</v>
      </c>
      <c r="E614" s="132" t="s">
        <v>420</v>
      </c>
      <c r="F614" s="132">
        <v>93</v>
      </c>
      <c r="G614" s="132" t="s">
        <v>3847</v>
      </c>
      <c r="H614" s="132">
        <v>1</v>
      </c>
      <c r="I614" s="132">
        <v>0.53200000000000003</v>
      </c>
      <c r="J614" s="132">
        <v>1</v>
      </c>
      <c r="K614" s="132">
        <v>0.53200000000000003</v>
      </c>
      <c r="L614" s="132" t="s">
        <v>148</v>
      </c>
      <c r="M614" s="132">
        <v>540</v>
      </c>
      <c r="N614" s="132" t="s">
        <v>2872</v>
      </c>
      <c r="O614" s="132">
        <v>2185</v>
      </c>
      <c r="P614" s="132" t="s">
        <v>425</v>
      </c>
      <c r="Q614" s="132">
        <v>37</v>
      </c>
      <c r="R614" s="132" t="s">
        <v>947</v>
      </c>
      <c r="S614" s="132">
        <v>1000324</v>
      </c>
      <c r="T614" s="132">
        <v>48</v>
      </c>
      <c r="U614" s="132">
        <v>101</v>
      </c>
      <c r="V614" s="132">
        <v>1</v>
      </c>
      <c r="W614" s="132" t="s">
        <v>3916</v>
      </c>
      <c r="X614" s="132">
        <v>10</v>
      </c>
    </row>
    <row r="615" spans="1:24">
      <c r="A615" s="132">
        <v>614</v>
      </c>
      <c r="B615" s="132">
        <v>40000000503</v>
      </c>
      <c r="C615" s="132">
        <v>62034319000</v>
      </c>
      <c r="D615" s="132" t="s">
        <v>583</v>
      </c>
      <c r="E615" s="132" t="s">
        <v>420</v>
      </c>
      <c r="F615" s="132">
        <v>93</v>
      </c>
      <c r="G615" s="132" t="s">
        <v>3847</v>
      </c>
      <c r="H615" s="132">
        <v>1</v>
      </c>
      <c r="I615" s="132">
        <v>0.42599999999999999</v>
      </c>
      <c r="J615" s="132">
        <v>1</v>
      </c>
      <c r="K615" s="132">
        <v>0.42599999999999999</v>
      </c>
      <c r="L615" s="132" t="s">
        <v>148</v>
      </c>
      <c r="M615" s="132">
        <v>540</v>
      </c>
      <c r="N615" s="132" t="s">
        <v>2872</v>
      </c>
      <c r="O615" s="132">
        <v>2185</v>
      </c>
      <c r="P615" s="132" t="s">
        <v>425</v>
      </c>
      <c r="Q615" s="132">
        <v>37</v>
      </c>
      <c r="R615" s="132" t="s">
        <v>947</v>
      </c>
      <c r="S615" s="132">
        <v>1000324</v>
      </c>
      <c r="T615" s="132">
        <v>46</v>
      </c>
      <c r="U615" s="132">
        <v>99</v>
      </c>
      <c r="V615" s="132">
        <v>1</v>
      </c>
      <c r="W615" s="132" t="s">
        <v>3916</v>
      </c>
      <c r="X615" s="132">
        <v>10</v>
      </c>
    </row>
    <row r="616" spans="1:24">
      <c r="A616" s="132">
        <v>615</v>
      </c>
      <c r="B616" s="132">
        <v>40000000502</v>
      </c>
      <c r="C616" s="132">
        <v>62034319000</v>
      </c>
      <c r="D616" s="132" t="s">
        <v>583</v>
      </c>
      <c r="E616" s="132" t="s">
        <v>420</v>
      </c>
      <c r="F616" s="132">
        <v>93</v>
      </c>
      <c r="G616" s="132" t="s">
        <v>3847</v>
      </c>
      <c r="H616" s="132">
        <v>1</v>
      </c>
      <c r="I616" s="132">
        <v>0.55600000000000005</v>
      </c>
      <c r="J616" s="132">
        <v>1</v>
      </c>
      <c r="K616" s="132">
        <v>0.55600000000000005</v>
      </c>
      <c r="L616" s="132" t="s">
        <v>148</v>
      </c>
      <c r="M616" s="132">
        <v>540</v>
      </c>
      <c r="N616" s="132" t="s">
        <v>2872</v>
      </c>
      <c r="O616" s="132">
        <v>2185</v>
      </c>
      <c r="P616" s="132" t="s">
        <v>425</v>
      </c>
      <c r="Q616" s="132">
        <v>37</v>
      </c>
      <c r="R616" s="132" t="s">
        <v>947</v>
      </c>
      <c r="S616" s="132">
        <v>1000324</v>
      </c>
      <c r="T616" s="132">
        <v>50</v>
      </c>
      <c r="U616" s="132">
        <v>105</v>
      </c>
      <c r="V616" s="132">
        <v>79.900000000000006</v>
      </c>
      <c r="W616" s="132" t="s">
        <v>3916</v>
      </c>
      <c r="X616" s="132">
        <v>10</v>
      </c>
    </row>
    <row r="617" spans="1:24">
      <c r="A617" s="132">
        <v>616</v>
      </c>
      <c r="B617" s="132">
        <v>40000000501</v>
      </c>
      <c r="C617" s="132">
        <v>62034319000</v>
      </c>
      <c r="D617" s="132" t="s">
        <v>585</v>
      </c>
      <c r="E617" s="132" t="s">
        <v>475</v>
      </c>
      <c r="F617" s="132">
        <v>96</v>
      </c>
      <c r="G617" s="132" t="s">
        <v>3847</v>
      </c>
      <c r="H617" s="132">
        <v>1</v>
      </c>
      <c r="I617" s="132">
        <v>0.372</v>
      </c>
      <c r="J617" s="132">
        <v>1</v>
      </c>
      <c r="K617" s="132">
        <v>0.372</v>
      </c>
      <c r="L617" s="132" t="s">
        <v>148</v>
      </c>
      <c r="M617" s="132">
        <v>540</v>
      </c>
      <c r="N617" s="132" t="s">
        <v>2872</v>
      </c>
      <c r="O617" s="132">
        <v>2185</v>
      </c>
      <c r="P617" s="132" t="s">
        <v>425</v>
      </c>
      <c r="Q617" s="132">
        <v>37</v>
      </c>
      <c r="R617" s="132" t="s">
        <v>947</v>
      </c>
      <c r="S617" s="132">
        <v>1000324</v>
      </c>
      <c r="T617" s="132">
        <v>56</v>
      </c>
      <c r="U617" s="132">
        <v>108</v>
      </c>
      <c r="V617" s="132">
        <v>89.9</v>
      </c>
      <c r="W617" s="132" t="s">
        <v>1073</v>
      </c>
      <c r="X617" s="132">
        <v>8</v>
      </c>
    </row>
    <row r="618" spans="1:24">
      <c r="A618" s="132">
        <v>617</v>
      </c>
      <c r="B618" s="132">
        <v>40000000500</v>
      </c>
      <c r="C618" s="132">
        <v>62034319000</v>
      </c>
      <c r="D618" s="132" t="s">
        <v>585</v>
      </c>
      <c r="E618" s="132" t="s">
        <v>475</v>
      </c>
      <c r="F618" s="132">
        <v>96</v>
      </c>
      <c r="G618" s="132" t="s">
        <v>3847</v>
      </c>
      <c r="H618" s="132">
        <v>1</v>
      </c>
      <c r="I618" s="132">
        <v>0.44</v>
      </c>
      <c r="J618" s="132">
        <v>1</v>
      </c>
      <c r="K618" s="132">
        <v>0.44</v>
      </c>
      <c r="L618" s="132" t="s">
        <v>148</v>
      </c>
      <c r="M618" s="132">
        <v>540</v>
      </c>
      <c r="N618" s="132" t="s">
        <v>2872</v>
      </c>
      <c r="O618" s="132">
        <v>2185</v>
      </c>
      <c r="P618" s="132" t="s">
        <v>425</v>
      </c>
      <c r="Q618" s="132">
        <v>37</v>
      </c>
      <c r="R618" s="132" t="s">
        <v>947</v>
      </c>
      <c r="S618" s="132">
        <v>1000324</v>
      </c>
      <c r="T618" s="132">
        <v>56</v>
      </c>
      <c r="U618" s="132">
        <v>108</v>
      </c>
      <c r="V618" s="132">
        <v>89.9</v>
      </c>
      <c r="W618" s="132" t="s">
        <v>1073</v>
      </c>
      <c r="X618" s="132">
        <v>8</v>
      </c>
    </row>
    <row r="619" spans="1:24">
      <c r="A619" s="132">
        <v>618</v>
      </c>
      <c r="B619" s="132">
        <v>40000000499</v>
      </c>
      <c r="C619" s="132">
        <v>62014000000</v>
      </c>
      <c r="D619" s="132" t="s">
        <v>827</v>
      </c>
      <c r="E619" s="132" t="s">
        <v>3692</v>
      </c>
      <c r="F619" s="132">
        <v>92</v>
      </c>
      <c r="G619" s="132" t="s">
        <v>3847</v>
      </c>
      <c r="H619" s="132">
        <v>1</v>
      </c>
      <c r="I619" s="132">
        <v>0.96799999999999997</v>
      </c>
      <c r="J619" s="132">
        <v>1</v>
      </c>
      <c r="K619" s="132">
        <v>0.96799999999999997</v>
      </c>
      <c r="L619" s="132" t="s">
        <v>148</v>
      </c>
      <c r="M619" s="132">
        <v>540</v>
      </c>
      <c r="N619" s="132" t="s">
        <v>3915</v>
      </c>
      <c r="O619" s="132">
        <v>7497</v>
      </c>
      <c r="P619" s="132" t="s">
        <v>425</v>
      </c>
      <c r="Q619" s="132">
        <v>37</v>
      </c>
      <c r="R619" s="132" t="s">
        <v>947</v>
      </c>
      <c r="S619" s="132">
        <v>1000324</v>
      </c>
      <c r="T619" s="132" t="s">
        <v>828</v>
      </c>
      <c r="U619" s="132">
        <v>124</v>
      </c>
      <c r="V619" s="132">
        <v>169.9</v>
      </c>
      <c r="W619" s="132" t="s">
        <v>1050</v>
      </c>
      <c r="X619" s="132">
        <v>20</v>
      </c>
    </row>
    <row r="620" spans="1:24">
      <c r="A620" s="132">
        <v>619</v>
      </c>
      <c r="B620" s="132">
        <v>40000000498</v>
      </c>
      <c r="C620" s="132">
        <v>64029910000</v>
      </c>
      <c r="D620" s="132" t="s">
        <v>974</v>
      </c>
      <c r="E620" s="132" t="s">
        <v>454</v>
      </c>
      <c r="F620" s="132">
        <v>310</v>
      </c>
      <c r="G620" s="132" t="s">
        <v>3656</v>
      </c>
      <c r="H620" s="132">
        <v>3</v>
      </c>
      <c r="I620" s="132">
        <v>0.28999999999999998</v>
      </c>
      <c r="J620" s="132">
        <v>1</v>
      </c>
      <c r="K620" s="132">
        <v>0.28999999999999998</v>
      </c>
      <c r="L620" s="132" t="s">
        <v>2262</v>
      </c>
      <c r="M620" s="132">
        <v>823</v>
      </c>
      <c r="N620" s="132" t="s">
        <v>436</v>
      </c>
      <c r="O620" s="132">
        <v>1840</v>
      </c>
      <c r="P620" s="132" t="s">
        <v>4427</v>
      </c>
      <c r="Q620" s="132" t="s">
        <v>4354</v>
      </c>
      <c r="R620" s="132" t="s">
        <v>438</v>
      </c>
      <c r="S620" s="132">
        <v>1000317</v>
      </c>
      <c r="T620" s="132">
        <v>36</v>
      </c>
      <c r="U620" s="132">
        <v>52</v>
      </c>
      <c r="V620" s="132">
        <v>1</v>
      </c>
      <c r="W620" s="132" t="s">
        <v>1048</v>
      </c>
      <c r="X620" s="132">
        <v>4</v>
      </c>
    </row>
    <row r="621" spans="1:24">
      <c r="A621" s="132">
        <v>620</v>
      </c>
      <c r="B621" s="132">
        <v>40000000497</v>
      </c>
      <c r="C621" s="132">
        <v>61046200000</v>
      </c>
      <c r="D621" s="132" t="s">
        <v>588</v>
      </c>
      <c r="E621" s="132" t="s">
        <v>442</v>
      </c>
      <c r="F621" s="132">
        <v>24</v>
      </c>
      <c r="G621" s="132" t="s">
        <v>3848</v>
      </c>
      <c r="H621" s="132">
        <v>2</v>
      </c>
      <c r="I621" s="132">
        <v>0.2</v>
      </c>
      <c r="J621" s="132">
        <v>1</v>
      </c>
      <c r="K621" s="132">
        <v>0.2</v>
      </c>
      <c r="L621" s="132" t="s">
        <v>2262</v>
      </c>
      <c r="M621" s="132">
        <v>823</v>
      </c>
      <c r="N621" s="132" t="s">
        <v>436</v>
      </c>
      <c r="O621" s="132">
        <v>1840</v>
      </c>
      <c r="P621" s="132" t="s">
        <v>439</v>
      </c>
      <c r="Q621" s="132">
        <v>9</v>
      </c>
      <c r="R621" s="132" t="s">
        <v>438</v>
      </c>
      <c r="S621" s="132">
        <v>1000317</v>
      </c>
      <c r="T621" s="132" t="s">
        <v>821</v>
      </c>
      <c r="U621" s="132">
        <v>3</v>
      </c>
      <c r="V621" s="132">
        <v>1</v>
      </c>
      <c r="W621" s="132" t="s">
        <v>1107</v>
      </c>
      <c r="X621" s="132">
        <v>1</v>
      </c>
    </row>
    <row r="622" spans="1:24">
      <c r="A622" s="132">
        <v>621</v>
      </c>
      <c r="B622" s="132">
        <v>40000000496</v>
      </c>
      <c r="C622" s="132">
        <v>61091000000</v>
      </c>
      <c r="D622" s="132" t="s">
        <v>856</v>
      </c>
      <c r="E622" s="132" t="s">
        <v>453</v>
      </c>
      <c r="F622" s="132">
        <v>73</v>
      </c>
      <c r="G622" s="132" t="s">
        <v>3848</v>
      </c>
      <c r="H622" s="132">
        <v>2</v>
      </c>
      <c r="I622" s="132">
        <v>0.188</v>
      </c>
      <c r="J622" s="132">
        <v>1</v>
      </c>
      <c r="K622" s="132">
        <v>0.188</v>
      </c>
      <c r="L622" s="132" t="s">
        <v>2262</v>
      </c>
      <c r="M622" s="132">
        <v>823</v>
      </c>
      <c r="N622" s="132" t="s">
        <v>440</v>
      </c>
      <c r="O622" s="132">
        <v>7485</v>
      </c>
      <c r="P622" s="132" t="s">
        <v>439</v>
      </c>
      <c r="Q622" s="132">
        <v>9</v>
      </c>
      <c r="R622" s="132" t="s">
        <v>438</v>
      </c>
      <c r="S622" s="132">
        <v>1000317</v>
      </c>
      <c r="T622" s="132" t="s">
        <v>828</v>
      </c>
      <c r="U622" s="132">
        <v>124</v>
      </c>
      <c r="V622" s="132">
        <v>1</v>
      </c>
      <c r="W622" s="132" t="s">
        <v>1046</v>
      </c>
      <c r="X622" s="132">
        <v>12</v>
      </c>
    </row>
    <row r="623" spans="1:24">
      <c r="A623" s="132">
        <v>622</v>
      </c>
      <c r="B623" s="132">
        <v>40000000495</v>
      </c>
      <c r="C623" s="132">
        <v>61044300000</v>
      </c>
      <c r="D623" s="132" t="s">
        <v>541</v>
      </c>
      <c r="E623" s="132" t="s">
        <v>426</v>
      </c>
      <c r="F623" s="132">
        <v>43</v>
      </c>
      <c r="G623" s="132" t="s">
        <v>3848</v>
      </c>
      <c r="H623" s="132">
        <v>2</v>
      </c>
      <c r="I623" s="132">
        <v>0.35599999999999998</v>
      </c>
      <c r="J623" s="132">
        <v>1</v>
      </c>
      <c r="K623" s="132">
        <v>0.35599999999999998</v>
      </c>
      <c r="L623" s="132" t="s">
        <v>2262</v>
      </c>
      <c r="M623" s="132">
        <v>823</v>
      </c>
      <c r="N623" s="132" t="s">
        <v>436</v>
      </c>
      <c r="O623" s="132">
        <v>1840</v>
      </c>
      <c r="P623" s="132" t="s">
        <v>425</v>
      </c>
      <c r="Q623" s="132">
        <v>37</v>
      </c>
      <c r="R623" s="132" t="s">
        <v>438</v>
      </c>
      <c r="S623" s="132">
        <v>1000317</v>
      </c>
      <c r="T623" s="132">
        <v>38</v>
      </c>
      <c r="U623" s="132">
        <v>64</v>
      </c>
      <c r="V623" s="132">
        <v>1</v>
      </c>
      <c r="W623" s="132" t="s">
        <v>1050</v>
      </c>
      <c r="X623" s="132">
        <v>20</v>
      </c>
    </row>
    <row r="624" spans="1:24">
      <c r="A624" s="132">
        <v>623</v>
      </c>
      <c r="B624" s="132">
        <v>40000000494</v>
      </c>
      <c r="C624" s="132">
        <v>61061000000</v>
      </c>
      <c r="D624" s="132" t="s">
        <v>589</v>
      </c>
      <c r="E624" s="132" t="s">
        <v>444</v>
      </c>
      <c r="F624" s="132">
        <v>82</v>
      </c>
      <c r="G624" s="132" t="s">
        <v>3848</v>
      </c>
      <c r="H624" s="132">
        <v>2</v>
      </c>
      <c r="I624" s="132">
        <v>0.214</v>
      </c>
      <c r="J624" s="132">
        <v>1</v>
      </c>
      <c r="K624" s="132">
        <v>0.214</v>
      </c>
      <c r="L624" s="132" t="s">
        <v>2262</v>
      </c>
      <c r="M624" s="132">
        <v>823</v>
      </c>
      <c r="N624" s="132" t="s">
        <v>436</v>
      </c>
      <c r="O624" s="132">
        <v>1840</v>
      </c>
      <c r="P624" s="132" t="s">
        <v>439</v>
      </c>
      <c r="Q624" s="132">
        <v>9</v>
      </c>
      <c r="R624" s="132" t="s">
        <v>438</v>
      </c>
      <c r="S624" s="132">
        <v>1000317</v>
      </c>
      <c r="T624" s="132" t="s">
        <v>821</v>
      </c>
      <c r="U624" s="132">
        <v>3</v>
      </c>
      <c r="V624" s="132">
        <v>1</v>
      </c>
      <c r="W624" s="132" t="s">
        <v>1046</v>
      </c>
      <c r="X624" s="132">
        <v>12</v>
      </c>
    </row>
    <row r="625" spans="1:24">
      <c r="A625" s="132">
        <v>624</v>
      </c>
      <c r="B625" s="132">
        <v>40000000493</v>
      </c>
      <c r="C625" s="132">
        <v>61044900000</v>
      </c>
      <c r="D625" s="132" t="s">
        <v>590</v>
      </c>
      <c r="E625" s="132" t="s">
        <v>426</v>
      </c>
      <c r="F625" s="132">
        <v>43</v>
      </c>
      <c r="G625" s="132" t="s">
        <v>3848</v>
      </c>
      <c r="H625" s="132">
        <v>2</v>
      </c>
      <c r="I625" s="132">
        <v>0.26600000000000001</v>
      </c>
      <c r="J625" s="132">
        <v>1</v>
      </c>
      <c r="K625" s="132">
        <v>0.26600000000000001</v>
      </c>
      <c r="L625" s="132" t="s">
        <v>2262</v>
      </c>
      <c r="M625" s="132">
        <v>823</v>
      </c>
      <c r="N625" s="132" t="s">
        <v>436</v>
      </c>
      <c r="O625" s="132">
        <v>1840</v>
      </c>
      <c r="P625" s="132" t="s">
        <v>431</v>
      </c>
      <c r="Q625" s="132">
        <v>53</v>
      </c>
      <c r="R625" s="132" t="s">
        <v>438</v>
      </c>
      <c r="S625" s="132">
        <v>1000317</v>
      </c>
      <c r="T625" s="132" t="s">
        <v>821</v>
      </c>
      <c r="U625" s="132">
        <v>3</v>
      </c>
      <c r="V625" s="132">
        <v>1</v>
      </c>
      <c r="W625" s="132" t="s">
        <v>1063</v>
      </c>
      <c r="X625" s="132">
        <v>13</v>
      </c>
    </row>
    <row r="626" spans="1:24">
      <c r="A626" s="132">
        <v>625</v>
      </c>
      <c r="B626" s="132">
        <v>40000000492</v>
      </c>
      <c r="C626" s="132">
        <v>61061000000</v>
      </c>
      <c r="D626" s="132" t="s">
        <v>976</v>
      </c>
      <c r="E626" s="132" t="s">
        <v>437</v>
      </c>
      <c r="F626" s="132">
        <v>77</v>
      </c>
      <c r="G626" s="132" t="s">
        <v>3848</v>
      </c>
      <c r="H626" s="132">
        <v>2</v>
      </c>
      <c r="I626" s="132">
        <v>0.126</v>
      </c>
      <c r="J626" s="132">
        <v>1</v>
      </c>
      <c r="K626" s="132">
        <v>0.126</v>
      </c>
      <c r="L626" s="132" t="s">
        <v>2262</v>
      </c>
      <c r="M626" s="132">
        <v>823</v>
      </c>
      <c r="N626" s="132" t="s">
        <v>436</v>
      </c>
      <c r="O626" s="132">
        <v>1840</v>
      </c>
      <c r="P626" s="132" t="s">
        <v>439</v>
      </c>
      <c r="Q626" s="132">
        <v>9</v>
      </c>
      <c r="R626" s="132" t="s">
        <v>438</v>
      </c>
      <c r="S626" s="132">
        <v>1000317</v>
      </c>
      <c r="T626" s="132" t="s">
        <v>810</v>
      </c>
      <c r="U626" s="132">
        <v>122</v>
      </c>
      <c r="V626" s="132">
        <v>1</v>
      </c>
      <c r="W626" s="132" t="s">
        <v>1050</v>
      </c>
      <c r="X626" s="132">
        <v>20</v>
      </c>
    </row>
    <row r="627" spans="1:24">
      <c r="A627" s="132">
        <v>626</v>
      </c>
      <c r="B627" s="132">
        <v>40000000491</v>
      </c>
      <c r="C627" s="132">
        <v>61061000000</v>
      </c>
      <c r="D627" s="132" t="s">
        <v>976</v>
      </c>
      <c r="E627" s="132" t="s">
        <v>437</v>
      </c>
      <c r="F627" s="132">
        <v>77</v>
      </c>
      <c r="G627" s="132" t="s">
        <v>3848</v>
      </c>
      <c r="H627" s="132">
        <v>2</v>
      </c>
      <c r="I627" s="132">
        <v>0.25600000000000001</v>
      </c>
      <c r="J627" s="132">
        <v>1</v>
      </c>
      <c r="K627" s="132">
        <v>0.25600000000000001</v>
      </c>
      <c r="L627" s="132" t="s">
        <v>2262</v>
      </c>
      <c r="M627" s="132">
        <v>823</v>
      </c>
      <c r="N627" s="132" t="s">
        <v>436</v>
      </c>
      <c r="O627" s="132">
        <v>1840</v>
      </c>
      <c r="P627" s="132" t="s">
        <v>439</v>
      </c>
      <c r="Q627" s="132">
        <v>9</v>
      </c>
      <c r="R627" s="132" t="s">
        <v>438</v>
      </c>
      <c r="S627" s="132">
        <v>1000317</v>
      </c>
      <c r="T627" s="132" t="s">
        <v>858</v>
      </c>
      <c r="U627" s="132">
        <v>1</v>
      </c>
      <c r="V627" s="132">
        <v>1</v>
      </c>
      <c r="W627" s="132" t="s">
        <v>1046</v>
      </c>
      <c r="X627" s="132">
        <v>12</v>
      </c>
    </row>
    <row r="628" spans="1:24">
      <c r="A628" s="132">
        <v>627</v>
      </c>
      <c r="B628" s="132">
        <v>40000000490</v>
      </c>
      <c r="C628" s="132">
        <v>61061000000</v>
      </c>
      <c r="D628" s="132" t="s">
        <v>921</v>
      </c>
      <c r="E628" s="132" t="s">
        <v>444</v>
      </c>
      <c r="F628" s="132">
        <v>82</v>
      </c>
      <c r="G628" s="132" t="s">
        <v>3848</v>
      </c>
      <c r="H628" s="132">
        <v>2</v>
      </c>
      <c r="I628" s="132">
        <v>0.248</v>
      </c>
      <c r="J628" s="132">
        <v>1</v>
      </c>
      <c r="K628" s="132">
        <v>0.248</v>
      </c>
      <c r="L628" s="132" t="s">
        <v>2262</v>
      </c>
      <c r="M628" s="132">
        <v>823</v>
      </c>
      <c r="N628" s="132" t="s">
        <v>440</v>
      </c>
      <c r="O628" s="132">
        <v>7485</v>
      </c>
      <c r="P628" s="132" t="s">
        <v>439</v>
      </c>
      <c r="Q628" s="132">
        <v>9</v>
      </c>
      <c r="R628" s="132" t="s">
        <v>438</v>
      </c>
      <c r="S628" s="132">
        <v>1000317</v>
      </c>
      <c r="T628" s="132" t="s">
        <v>828</v>
      </c>
      <c r="U628" s="132">
        <v>124</v>
      </c>
      <c r="V628" s="132">
        <v>1</v>
      </c>
      <c r="W628" s="132" t="s">
        <v>1048</v>
      </c>
      <c r="X628" s="132">
        <v>4</v>
      </c>
    </row>
    <row r="629" spans="1:24">
      <c r="A629" s="132">
        <v>628</v>
      </c>
      <c r="B629" s="132">
        <v>40000000489</v>
      </c>
      <c r="C629" s="132">
        <v>61099020000</v>
      </c>
      <c r="D629" s="132" t="s">
        <v>508</v>
      </c>
      <c r="E629" s="132" t="s">
        <v>453</v>
      </c>
      <c r="F629" s="132">
        <v>73</v>
      </c>
      <c r="G629" s="132" t="s">
        <v>3848</v>
      </c>
      <c r="H629" s="132">
        <v>2</v>
      </c>
      <c r="I629" s="132">
        <v>0.106</v>
      </c>
      <c r="J629" s="132">
        <v>1</v>
      </c>
      <c r="K629" s="132">
        <v>0.106</v>
      </c>
      <c r="L629" s="132" t="s">
        <v>2262</v>
      </c>
      <c r="M629" s="132">
        <v>823</v>
      </c>
      <c r="N629" s="132" t="s">
        <v>436</v>
      </c>
      <c r="O629" s="132">
        <v>1840</v>
      </c>
      <c r="P629" s="132" t="s">
        <v>425</v>
      </c>
      <c r="Q629" s="132">
        <v>37</v>
      </c>
      <c r="R629" s="132" t="s">
        <v>438</v>
      </c>
      <c r="S629" s="132">
        <v>1000317</v>
      </c>
      <c r="T629" s="132" t="s">
        <v>858</v>
      </c>
      <c r="U629" s="132">
        <v>1</v>
      </c>
      <c r="V629" s="132">
        <v>1</v>
      </c>
      <c r="W629" s="132" t="s">
        <v>1038</v>
      </c>
      <c r="X629" s="132">
        <v>5</v>
      </c>
    </row>
    <row r="630" spans="1:24">
      <c r="A630" s="132">
        <v>629</v>
      </c>
      <c r="B630" s="132">
        <v>40000000488</v>
      </c>
      <c r="C630" s="132">
        <v>61062000000</v>
      </c>
      <c r="D630" s="132" t="s">
        <v>977</v>
      </c>
      <c r="E630" s="132" t="s">
        <v>444</v>
      </c>
      <c r="F630" s="132">
        <v>82</v>
      </c>
      <c r="G630" s="132" t="s">
        <v>3848</v>
      </c>
      <c r="H630" s="132">
        <v>2</v>
      </c>
      <c r="I630" s="132">
        <v>0.47199999999999998</v>
      </c>
      <c r="J630" s="132">
        <v>1</v>
      </c>
      <c r="K630" s="132">
        <v>0.47199999999999998</v>
      </c>
      <c r="L630" s="132" t="s">
        <v>2262</v>
      </c>
      <c r="M630" s="132">
        <v>823</v>
      </c>
      <c r="N630" s="132" t="s">
        <v>436</v>
      </c>
      <c r="O630" s="132">
        <v>1840</v>
      </c>
      <c r="P630" s="132" t="s">
        <v>425</v>
      </c>
      <c r="Q630" s="132">
        <v>37</v>
      </c>
      <c r="R630" s="132" t="s">
        <v>438</v>
      </c>
      <c r="S630" s="132">
        <v>1000317</v>
      </c>
      <c r="T630" s="132" t="s">
        <v>978</v>
      </c>
      <c r="U630" s="132">
        <v>126</v>
      </c>
      <c r="V630" s="132">
        <v>1</v>
      </c>
      <c r="W630" s="132" t="s">
        <v>1050</v>
      </c>
      <c r="X630" s="132">
        <v>20</v>
      </c>
    </row>
    <row r="631" spans="1:24">
      <c r="A631" s="132">
        <v>630</v>
      </c>
      <c r="B631" s="132">
        <v>40000000487</v>
      </c>
      <c r="C631" s="132">
        <v>61044900000</v>
      </c>
      <c r="D631" s="132" t="s">
        <v>590</v>
      </c>
      <c r="E631" s="132" t="s">
        <v>426</v>
      </c>
      <c r="F631" s="132">
        <v>43</v>
      </c>
      <c r="G631" s="132" t="s">
        <v>3848</v>
      </c>
      <c r="H631" s="132">
        <v>2</v>
      </c>
      <c r="I631" s="132">
        <v>0.14799999999999999</v>
      </c>
      <c r="J631" s="132">
        <v>1</v>
      </c>
      <c r="K631" s="132">
        <v>0.14799999999999999</v>
      </c>
      <c r="L631" s="132" t="s">
        <v>2262</v>
      </c>
      <c r="M631" s="132">
        <v>823</v>
      </c>
      <c r="N631" s="132" t="s">
        <v>436</v>
      </c>
      <c r="O631" s="132">
        <v>1840</v>
      </c>
      <c r="P631" s="132" t="s">
        <v>431</v>
      </c>
      <c r="Q631" s="132">
        <v>53</v>
      </c>
      <c r="R631" s="132" t="s">
        <v>438</v>
      </c>
      <c r="S631" s="132">
        <v>1000317</v>
      </c>
      <c r="T631" s="132">
        <v>38</v>
      </c>
      <c r="U631" s="132">
        <v>64</v>
      </c>
      <c r="V631" s="132">
        <v>1</v>
      </c>
      <c r="W631" s="132" t="s">
        <v>1109</v>
      </c>
      <c r="X631" s="132">
        <v>9</v>
      </c>
    </row>
    <row r="632" spans="1:24">
      <c r="A632" s="132">
        <v>631</v>
      </c>
      <c r="B632" s="132">
        <v>40000000486</v>
      </c>
      <c r="C632" s="132">
        <v>61046300000</v>
      </c>
      <c r="D632" s="132" t="s">
        <v>592</v>
      </c>
      <c r="E632" s="132" t="s">
        <v>442</v>
      </c>
      <c r="F632" s="132">
        <v>24</v>
      </c>
      <c r="G632" s="132" t="s">
        <v>3848</v>
      </c>
      <c r="H632" s="132">
        <v>2</v>
      </c>
      <c r="I632" s="132">
        <v>0.20599999999999999</v>
      </c>
      <c r="J632" s="132">
        <v>1</v>
      </c>
      <c r="K632" s="132">
        <v>0.20599999999999999</v>
      </c>
      <c r="L632" s="132" t="s">
        <v>2262</v>
      </c>
      <c r="M632" s="132">
        <v>823</v>
      </c>
      <c r="N632" s="132" t="s">
        <v>436</v>
      </c>
      <c r="O632" s="132">
        <v>1840</v>
      </c>
      <c r="P632" s="132" t="s">
        <v>425</v>
      </c>
      <c r="Q632" s="132">
        <v>37</v>
      </c>
      <c r="R632" s="132" t="s">
        <v>438</v>
      </c>
      <c r="S632" s="132">
        <v>1000317</v>
      </c>
      <c r="T632" s="132" t="s">
        <v>821</v>
      </c>
      <c r="U632" s="132">
        <v>3</v>
      </c>
      <c r="V632" s="132">
        <v>1</v>
      </c>
      <c r="W632" s="132" t="s">
        <v>3919</v>
      </c>
      <c r="X632" s="132">
        <v>25</v>
      </c>
    </row>
    <row r="633" spans="1:24">
      <c r="A633" s="132">
        <v>632</v>
      </c>
      <c r="B633" s="132">
        <v>40000000485</v>
      </c>
      <c r="C633" s="132">
        <v>61061000000</v>
      </c>
      <c r="D633" s="132" t="s">
        <v>547</v>
      </c>
      <c r="E633" s="132" t="s">
        <v>3687</v>
      </c>
      <c r="F633" s="132">
        <v>80</v>
      </c>
      <c r="G633" s="132" t="s">
        <v>3848</v>
      </c>
      <c r="H633" s="132">
        <v>2</v>
      </c>
      <c r="I633" s="132">
        <v>0.29799999999999999</v>
      </c>
      <c r="J633" s="132">
        <v>1</v>
      </c>
      <c r="K633" s="132">
        <v>0.29799999999999999</v>
      </c>
      <c r="L633" s="132" t="s">
        <v>2262</v>
      </c>
      <c r="M633" s="132">
        <v>823</v>
      </c>
      <c r="N633" s="132" t="s">
        <v>436</v>
      </c>
      <c r="O633" s="132">
        <v>1840</v>
      </c>
      <c r="P633" s="132" t="s">
        <v>439</v>
      </c>
      <c r="Q633" s="132">
        <v>9</v>
      </c>
      <c r="R633" s="132" t="s">
        <v>438</v>
      </c>
      <c r="S633" s="132">
        <v>1000317</v>
      </c>
      <c r="T633" s="132" t="s">
        <v>858</v>
      </c>
      <c r="U633" s="132">
        <v>1</v>
      </c>
      <c r="V633" s="132">
        <v>1</v>
      </c>
      <c r="W633" s="132" t="s">
        <v>1050</v>
      </c>
      <c r="X633" s="132">
        <v>20</v>
      </c>
    </row>
    <row r="634" spans="1:24">
      <c r="A634" s="132">
        <v>633</v>
      </c>
      <c r="B634" s="132">
        <v>40000000484</v>
      </c>
      <c r="C634" s="132">
        <v>62046239000</v>
      </c>
      <c r="D634" s="132" t="s">
        <v>979</v>
      </c>
      <c r="E634" s="132" t="s">
        <v>420</v>
      </c>
      <c r="F634" s="132">
        <v>93</v>
      </c>
      <c r="G634" s="132" t="s">
        <v>3848</v>
      </c>
      <c r="H634" s="132">
        <v>2</v>
      </c>
      <c r="I634" s="132">
        <v>0.28000000000000003</v>
      </c>
      <c r="J634" s="132">
        <v>1</v>
      </c>
      <c r="K634" s="132">
        <v>0.28000000000000003</v>
      </c>
      <c r="L634" s="132" t="s">
        <v>2262</v>
      </c>
      <c r="M634" s="132">
        <v>823</v>
      </c>
      <c r="N634" s="132" t="s">
        <v>436</v>
      </c>
      <c r="O634" s="132">
        <v>1840</v>
      </c>
      <c r="P634" s="132" t="s">
        <v>439</v>
      </c>
      <c r="Q634" s="132">
        <v>9</v>
      </c>
      <c r="R634" s="132" t="s">
        <v>438</v>
      </c>
      <c r="S634" s="132">
        <v>1000317</v>
      </c>
      <c r="T634" s="132">
        <v>36</v>
      </c>
      <c r="U634" s="132">
        <v>52</v>
      </c>
      <c r="V634" s="132">
        <v>1</v>
      </c>
      <c r="W634" s="132" t="s">
        <v>1050</v>
      </c>
      <c r="X634" s="132">
        <v>20</v>
      </c>
    </row>
    <row r="635" spans="1:24">
      <c r="A635" s="132">
        <v>634</v>
      </c>
      <c r="B635" s="132">
        <v>40000000483</v>
      </c>
      <c r="C635" s="132">
        <v>61091000000</v>
      </c>
      <c r="D635" s="132" t="s">
        <v>856</v>
      </c>
      <c r="E635" s="132" t="s">
        <v>453</v>
      </c>
      <c r="F635" s="132">
        <v>73</v>
      </c>
      <c r="G635" s="132" t="s">
        <v>3848</v>
      </c>
      <c r="H635" s="132">
        <v>2</v>
      </c>
      <c r="I635" s="132">
        <v>0.11600000000000001</v>
      </c>
      <c r="J635" s="132">
        <v>1</v>
      </c>
      <c r="K635" s="132">
        <v>0.11600000000000001</v>
      </c>
      <c r="L635" s="132" t="s">
        <v>2262</v>
      </c>
      <c r="M635" s="132">
        <v>823</v>
      </c>
      <c r="N635" s="132" t="s">
        <v>436</v>
      </c>
      <c r="O635" s="132">
        <v>1840</v>
      </c>
      <c r="P635" s="132" t="s">
        <v>439</v>
      </c>
      <c r="Q635" s="132">
        <v>9</v>
      </c>
      <c r="R635" s="132" t="s">
        <v>438</v>
      </c>
      <c r="S635" s="132">
        <v>1000317</v>
      </c>
      <c r="T635" s="132" t="s">
        <v>858</v>
      </c>
      <c r="U635" s="132">
        <v>1</v>
      </c>
      <c r="V635" s="132">
        <v>1</v>
      </c>
      <c r="W635" s="132" t="s">
        <v>1050</v>
      </c>
      <c r="X635" s="132">
        <v>20</v>
      </c>
    </row>
    <row r="636" spans="1:24">
      <c r="A636" s="132">
        <v>635</v>
      </c>
      <c r="B636" s="132">
        <v>40000000482</v>
      </c>
      <c r="C636" s="132">
        <v>61044300000</v>
      </c>
      <c r="D636" s="132" t="s">
        <v>541</v>
      </c>
      <c r="E636" s="132" t="s">
        <v>426</v>
      </c>
      <c r="F636" s="132">
        <v>43</v>
      </c>
      <c r="G636" s="132" t="s">
        <v>3848</v>
      </c>
      <c r="H636" s="132">
        <v>2</v>
      </c>
      <c r="I636" s="132">
        <v>0.34599999999999997</v>
      </c>
      <c r="J636" s="132">
        <v>1</v>
      </c>
      <c r="K636" s="132">
        <v>0.34599999999999997</v>
      </c>
      <c r="L636" s="132" t="s">
        <v>2262</v>
      </c>
      <c r="M636" s="132">
        <v>823</v>
      </c>
      <c r="N636" s="132" t="s">
        <v>436</v>
      </c>
      <c r="O636" s="132">
        <v>1840</v>
      </c>
      <c r="P636" s="132" t="s">
        <v>425</v>
      </c>
      <c r="Q636" s="132">
        <v>37</v>
      </c>
      <c r="R636" s="132" t="s">
        <v>438</v>
      </c>
      <c r="S636" s="132">
        <v>1000317</v>
      </c>
      <c r="T636" s="132" t="s">
        <v>821</v>
      </c>
      <c r="U636" s="132">
        <v>3</v>
      </c>
      <c r="V636" s="132">
        <v>1</v>
      </c>
      <c r="W636" s="132" t="s">
        <v>1063</v>
      </c>
      <c r="X636" s="132">
        <v>13</v>
      </c>
    </row>
    <row r="637" spans="1:24">
      <c r="A637" s="132">
        <v>636</v>
      </c>
      <c r="B637" s="132">
        <v>40000000481</v>
      </c>
      <c r="C637" s="132">
        <v>61045900000</v>
      </c>
      <c r="D637" s="132" t="s">
        <v>980</v>
      </c>
      <c r="E637" s="132" t="s">
        <v>443</v>
      </c>
      <c r="F637" s="132">
        <v>53</v>
      </c>
      <c r="G637" s="132" t="s">
        <v>3848</v>
      </c>
      <c r="H637" s="132">
        <v>2</v>
      </c>
      <c r="I637" s="132">
        <v>0.15</v>
      </c>
      <c r="J637" s="132">
        <v>1</v>
      </c>
      <c r="K637" s="132">
        <v>0.15</v>
      </c>
      <c r="L637" s="132" t="s">
        <v>2262</v>
      </c>
      <c r="M637" s="132">
        <v>823</v>
      </c>
      <c r="N637" s="132" t="s">
        <v>436</v>
      </c>
      <c r="O637" s="132">
        <v>1840</v>
      </c>
      <c r="P637" s="132" t="s">
        <v>431</v>
      </c>
      <c r="Q637" s="132">
        <v>53</v>
      </c>
      <c r="R637" s="132" t="s">
        <v>438</v>
      </c>
      <c r="S637" s="132">
        <v>1000317</v>
      </c>
      <c r="T637" s="132" t="s">
        <v>821</v>
      </c>
      <c r="U637" s="132">
        <v>3</v>
      </c>
      <c r="V637" s="132">
        <v>1</v>
      </c>
      <c r="W637" s="132" t="s">
        <v>1050</v>
      </c>
      <c r="X637" s="132">
        <v>20</v>
      </c>
    </row>
    <row r="638" spans="1:24">
      <c r="A638" s="132">
        <v>637</v>
      </c>
      <c r="B638" s="132">
        <v>40000000480</v>
      </c>
      <c r="C638" s="132">
        <v>61062000000</v>
      </c>
      <c r="D638" s="132" t="s">
        <v>977</v>
      </c>
      <c r="E638" s="132" t="s">
        <v>444</v>
      </c>
      <c r="F638" s="132">
        <v>82</v>
      </c>
      <c r="G638" s="132" t="s">
        <v>3848</v>
      </c>
      <c r="H638" s="132">
        <v>2</v>
      </c>
      <c r="I638" s="132">
        <v>0.17399999999999999</v>
      </c>
      <c r="J638" s="132">
        <v>1</v>
      </c>
      <c r="K638" s="132">
        <v>0.17399999999999999</v>
      </c>
      <c r="L638" s="132" t="s">
        <v>2262</v>
      </c>
      <c r="M638" s="132">
        <v>823</v>
      </c>
      <c r="N638" s="132" t="s">
        <v>436</v>
      </c>
      <c r="O638" s="132">
        <v>1840</v>
      </c>
      <c r="P638" s="132" t="s">
        <v>3879</v>
      </c>
      <c r="Q638" s="132">
        <v>57</v>
      </c>
      <c r="R638" s="132" t="s">
        <v>438</v>
      </c>
      <c r="S638" s="132">
        <v>1000317</v>
      </c>
      <c r="T638" s="132" t="s">
        <v>821</v>
      </c>
      <c r="U638" s="132">
        <v>3</v>
      </c>
      <c r="V638" s="132">
        <v>1</v>
      </c>
      <c r="W638" s="132" t="s">
        <v>1055</v>
      </c>
      <c r="X638" s="132">
        <v>3</v>
      </c>
    </row>
    <row r="639" spans="1:24">
      <c r="A639" s="132">
        <v>638</v>
      </c>
      <c r="B639" s="132">
        <v>40000000479</v>
      </c>
      <c r="C639" s="132">
        <v>61099020000</v>
      </c>
      <c r="D639" s="132" t="s">
        <v>508</v>
      </c>
      <c r="E639" s="132" t="s">
        <v>453</v>
      </c>
      <c r="F639" s="132">
        <v>73</v>
      </c>
      <c r="G639" s="132" t="s">
        <v>3848</v>
      </c>
      <c r="H639" s="132">
        <v>2</v>
      </c>
      <c r="I639" s="132">
        <v>0.158</v>
      </c>
      <c r="J639" s="132">
        <v>1</v>
      </c>
      <c r="K639" s="132">
        <v>0.158</v>
      </c>
      <c r="L639" s="132" t="s">
        <v>2262</v>
      </c>
      <c r="M639" s="132">
        <v>823</v>
      </c>
      <c r="N639" s="132" t="s">
        <v>436</v>
      </c>
      <c r="O639" s="132">
        <v>1840</v>
      </c>
      <c r="P639" s="132" t="s">
        <v>425</v>
      </c>
      <c r="Q639" s="132">
        <v>37</v>
      </c>
      <c r="R639" s="132" t="s">
        <v>438</v>
      </c>
      <c r="S639" s="132">
        <v>1000317</v>
      </c>
      <c r="T639" s="132" t="s">
        <v>858</v>
      </c>
      <c r="U639" s="132">
        <v>1</v>
      </c>
      <c r="V639" s="132">
        <v>1</v>
      </c>
      <c r="W639" s="132" t="s">
        <v>1073</v>
      </c>
      <c r="X639" s="132">
        <v>8</v>
      </c>
    </row>
    <row r="640" spans="1:24">
      <c r="A640" s="132">
        <v>639</v>
      </c>
      <c r="B640" s="132">
        <v>40000000478</v>
      </c>
      <c r="C640" s="132">
        <v>61069090000</v>
      </c>
      <c r="D640" s="132" t="s">
        <v>982</v>
      </c>
      <c r="E640" s="132" t="s">
        <v>444</v>
      </c>
      <c r="F640" s="132">
        <v>82</v>
      </c>
      <c r="G640" s="132" t="s">
        <v>3848</v>
      </c>
      <c r="H640" s="132">
        <v>2</v>
      </c>
      <c r="I640" s="132">
        <v>0.28599999999999998</v>
      </c>
      <c r="J640" s="132">
        <v>1</v>
      </c>
      <c r="K640" s="132">
        <v>0.28599999999999998</v>
      </c>
      <c r="L640" s="132" t="s">
        <v>2262</v>
      </c>
      <c r="M640" s="132">
        <v>823</v>
      </c>
      <c r="N640" s="132" t="s">
        <v>436</v>
      </c>
      <c r="O640" s="132">
        <v>1840</v>
      </c>
      <c r="P640" s="132" t="s">
        <v>431</v>
      </c>
      <c r="Q640" s="132">
        <v>53</v>
      </c>
      <c r="R640" s="132" t="s">
        <v>438</v>
      </c>
      <c r="S640" s="132">
        <v>1000317</v>
      </c>
      <c r="T640" s="132" t="s">
        <v>828</v>
      </c>
      <c r="U640" s="132">
        <v>124</v>
      </c>
      <c r="V640" s="132">
        <v>1</v>
      </c>
      <c r="W640" s="132" t="s">
        <v>1107</v>
      </c>
      <c r="X640" s="132">
        <v>1</v>
      </c>
    </row>
    <row r="641" spans="1:24">
      <c r="A641" s="132">
        <v>640</v>
      </c>
      <c r="B641" s="132">
        <v>40000000477</v>
      </c>
      <c r="C641" s="132">
        <v>61124190000</v>
      </c>
      <c r="D641" s="132" t="s">
        <v>595</v>
      </c>
      <c r="E641" s="132" t="s">
        <v>3666</v>
      </c>
      <c r="F641" s="132">
        <v>46</v>
      </c>
      <c r="G641" s="132" t="s">
        <v>3848</v>
      </c>
      <c r="H641" s="132">
        <v>2</v>
      </c>
      <c r="I641" s="132">
        <v>0.17799999999999999</v>
      </c>
      <c r="J641" s="132">
        <v>1</v>
      </c>
      <c r="K641" s="132">
        <v>0.17799999999999999</v>
      </c>
      <c r="L641" s="132" t="s">
        <v>2262</v>
      </c>
      <c r="M641" s="132">
        <v>823</v>
      </c>
      <c r="N641" s="132" t="s">
        <v>436</v>
      </c>
      <c r="O641" s="132">
        <v>1840</v>
      </c>
      <c r="P641" s="132" t="s">
        <v>425</v>
      </c>
      <c r="Q641" s="132">
        <v>37</v>
      </c>
      <c r="R641" s="132" t="s">
        <v>438</v>
      </c>
      <c r="S641" s="132">
        <v>1000317</v>
      </c>
      <c r="T641" s="132" t="s">
        <v>828</v>
      </c>
      <c r="U641" s="132">
        <v>124</v>
      </c>
      <c r="V641" s="132">
        <v>1</v>
      </c>
      <c r="W641" s="132" t="s">
        <v>1048</v>
      </c>
      <c r="X641" s="132">
        <v>4</v>
      </c>
    </row>
    <row r="642" spans="1:24">
      <c r="A642" s="132">
        <v>641</v>
      </c>
      <c r="B642" s="132">
        <v>40000000476</v>
      </c>
      <c r="C642" s="132">
        <v>61069090000</v>
      </c>
      <c r="D642" s="132" t="s">
        <v>982</v>
      </c>
      <c r="E642" s="132" t="s">
        <v>444</v>
      </c>
      <c r="F642" s="132">
        <v>82</v>
      </c>
      <c r="G642" s="132" t="s">
        <v>3848</v>
      </c>
      <c r="H642" s="132">
        <v>2</v>
      </c>
      <c r="I642" s="132">
        <v>0.20399999999999999</v>
      </c>
      <c r="J642" s="132">
        <v>1</v>
      </c>
      <c r="K642" s="132">
        <v>0.20399999999999999</v>
      </c>
      <c r="L642" s="132" t="s">
        <v>2262</v>
      </c>
      <c r="M642" s="132">
        <v>823</v>
      </c>
      <c r="N642" s="132" t="s">
        <v>436</v>
      </c>
      <c r="O642" s="132">
        <v>1840</v>
      </c>
      <c r="P642" s="132" t="s">
        <v>431</v>
      </c>
      <c r="Q642" s="132">
        <v>53</v>
      </c>
      <c r="R642" s="132" t="s">
        <v>438</v>
      </c>
      <c r="S642" s="132">
        <v>1000317</v>
      </c>
      <c r="T642" s="132" t="s">
        <v>828</v>
      </c>
      <c r="U642" s="132">
        <v>124</v>
      </c>
      <c r="V642" s="132">
        <v>1</v>
      </c>
      <c r="W642" s="132" t="s">
        <v>1107</v>
      </c>
      <c r="X642" s="132">
        <v>1</v>
      </c>
    </row>
    <row r="643" spans="1:24">
      <c r="A643" s="132">
        <v>642</v>
      </c>
      <c r="B643" s="132">
        <v>40000000475</v>
      </c>
      <c r="C643" s="132">
        <v>42022210000</v>
      </c>
      <c r="D643" s="132" t="s">
        <v>596</v>
      </c>
      <c r="E643" s="132" t="s">
        <v>423</v>
      </c>
      <c r="F643" s="132">
        <v>12</v>
      </c>
      <c r="G643" s="132" t="s">
        <v>3848</v>
      </c>
      <c r="H643" s="132">
        <v>2</v>
      </c>
      <c r="I643" s="132">
        <v>0.19400000000000001</v>
      </c>
      <c r="J643" s="132">
        <v>1</v>
      </c>
      <c r="K643" s="132">
        <v>0.19400000000000001</v>
      </c>
      <c r="L643" s="132" t="s">
        <v>2262</v>
      </c>
      <c r="M643" s="132">
        <v>823</v>
      </c>
      <c r="N643" s="132" t="s">
        <v>436</v>
      </c>
      <c r="O643" s="132">
        <v>1840</v>
      </c>
      <c r="P643" s="132" t="s">
        <v>425</v>
      </c>
      <c r="Q643" s="132">
        <v>37</v>
      </c>
      <c r="R643" s="132" t="s">
        <v>438</v>
      </c>
      <c r="S643" s="132">
        <v>1000317</v>
      </c>
      <c r="T643" s="132">
        <v>0</v>
      </c>
      <c r="U643" s="132">
        <v>4</v>
      </c>
      <c r="V643" s="132">
        <v>1</v>
      </c>
      <c r="W643" s="132" t="s">
        <v>3916</v>
      </c>
      <c r="X643" s="132">
        <v>10</v>
      </c>
    </row>
    <row r="644" spans="1:24">
      <c r="A644" s="132">
        <v>643</v>
      </c>
      <c r="B644" s="132">
        <v>40000000474</v>
      </c>
      <c r="C644" s="132">
        <v>61124190000</v>
      </c>
      <c r="D644" s="132" t="s">
        <v>595</v>
      </c>
      <c r="E644" s="132" t="s">
        <v>3666</v>
      </c>
      <c r="F644" s="132">
        <v>46</v>
      </c>
      <c r="G644" s="132" t="s">
        <v>3848</v>
      </c>
      <c r="H644" s="132">
        <v>2</v>
      </c>
      <c r="I644" s="132">
        <v>0.31</v>
      </c>
      <c r="J644" s="132">
        <v>1</v>
      </c>
      <c r="K644" s="132">
        <v>0.31</v>
      </c>
      <c r="L644" s="132" t="s">
        <v>2262</v>
      </c>
      <c r="M644" s="132">
        <v>823</v>
      </c>
      <c r="N644" s="132" t="s">
        <v>436</v>
      </c>
      <c r="O644" s="132">
        <v>1840</v>
      </c>
      <c r="P644" s="132" t="s">
        <v>425</v>
      </c>
      <c r="Q644" s="132">
        <v>37</v>
      </c>
      <c r="R644" s="132" t="s">
        <v>438</v>
      </c>
      <c r="S644" s="132">
        <v>1000317</v>
      </c>
      <c r="T644" s="132" t="s">
        <v>978</v>
      </c>
      <c r="U644" s="132">
        <v>126</v>
      </c>
      <c r="V644" s="132">
        <v>1</v>
      </c>
      <c r="W644" s="132" t="s">
        <v>1050</v>
      </c>
      <c r="X644" s="132">
        <v>20</v>
      </c>
    </row>
    <row r="645" spans="1:24">
      <c r="A645" s="132">
        <v>644</v>
      </c>
      <c r="B645" s="132">
        <v>40000000473</v>
      </c>
      <c r="C645" s="132">
        <v>61046200000</v>
      </c>
      <c r="D645" s="132" t="s">
        <v>984</v>
      </c>
      <c r="E645" s="132" t="s">
        <v>442</v>
      </c>
      <c r="F645" s="132">
        <v>24</v>
      </c>
      <c r="G645" s="132" t="s">
        <v>3848</v>
      </c>
      <c r="H645" s="132">
        <v>2</v>
      </c>
      <c r="I645" s="132">
        <v>0.28399999999999997</v>
      </c>
      <c r="J645" s="132">
        <v>1</v>
      </c>
      <c r="K645" s="132">
        <v>0.28399999999999997</v>
      </c>
      <c r="L645" s="132" t="s">
        <v>2262</v>
      </c>
      <c r="M645" s="132">
        <v>823</v>
      </c>
      <c r="N645" s="132" t="s">
        <v>436</v>
      </c>
      <c r="O645" s="132">
        <v>1840</v>
      </c>
      <c r="P645" s="132" t="s">
        <v>439</v>
      </c>
      <c r="Q645" s="132">
        <v>9</v>
      </c>
      <c r="R645" s="132" t="s">
        <v>438</v>
      </c>
      <c r="S645" s="132">
        <v>1000317</v>
      </c>
      <c r="T645" s="132">
        <v>34</v>
      </c>
      <c r="U645" s="132">
        <v>41</v>
      </c>
      <c r="V645" s="132">
        <v>1</v>
      </c>
      <c r="W645" s="132" t="s">
        <v>1038</v>
      </c>
      <c r="X645" s="132">
        <v>5</v>
      </c>
    </row>
    <row r="646" spans="1:24">
      <c r="A646" s="132">
        <v>645</v>
      </c>
      <c r="B646" s="132">
        <v>40000000472</v>
      </c>
      <c r="C646" s="132">
        <v>61044900000</v>
      </c>
      <c r="D646" s="132" t="s">
        <v>590</v>
      </c>
      <c r="E646" s="132" t="s">
        <v>426</v>
      </c>
      <c r="F646" s="132">
        <v>43</v>
      </c>
      <c r="G646" s="132" t="s">
        <v>3848</v>
      </c>
      <c r="H646" s="132">
        <v>2</v>
      </c>
      <c r="I646" s="132">
        <v>0.17</v>
      </c>
      <c r="J646" s="132">
        <v>1</v>
      </c>
      <c r="K646" s="132">
        <v>0.17</v>
      </c>
      <c r="L646" s="132" t="s">
        <v>2262</v>
      </c>
      <c r="M646" s="132">
        <v>823</v>
      </c>
      <c r="N646" s="132" t="s">
        <v>436</v>
      </c>
      <c r="O646" s="132">
        <v>1840</v>
      </c>
      <c r="P646" s="132" t="s">
        <v>431</v>
      </c>
      <c r="Q646" s="132">
        <v>53</v>
      </c>
      <c r="R646" s="132" t="s">
        <v>438</v>
      </c>
      <c r="S646" s="132">
        <v>1000317</v>
      </c>
      <c r="T646" s="132">
        <v>36</v>
      </c>
      <c r="U646" s="132">
        <v>52</v>
      </c>
      <c r="V646" s="132">
        <v>1</v>
      </c>
      <c r="W646" s="132" t="s">
        <v>1050</v>
      </c>
      <c r="X646" s="132">
        <v>20</v>
      </c>
    </row>
    <row r="647" spans="1:24">
      <c r="A647" s="132">
        <v>646</v>
      </c>
      <c r="B647" s="132">
        <v>40000000471</v>
      </c>
      <c r="C647" s="132">
        <v>62046990000</v>
      </c>
      <c r="D647" s="132" t="s">
        <v>598</v>
      </c>
      <c r="E647" s="132" t="s">
        <v>420</v>
      </c>
      <c r="F647" s="132">
        <v>93</v>
      </c>
      <c r="G647" s="132" t="s">
        <v>3848</v>
      </c>
      <c r="H647" s="132">
        <v>2</v>
      </c>
      <c r="I647" s="132">
        <v>0.216</v>
      </c>
      <c r="J647" s="132">
        <v>1</v>
      </c>
      <c r="K647" s="132">
        <v>0.216</v>
      </c>
      <c r="L647" s="132" t="s">
        <v>2262</v>
      </c>
      <c r="M647" s="132">
        <v>823</v>
      </c>
      <c r="N647" s="132" t="s">
        <v>436</v>
      </c>
      <c r="O647" s="132">
        <v>1840</v>
      </c>
      <c r="P647" s="132" t="s">
        <v>431</v>
      </c>
      <c r="Q647" s="132">
        <v>53</v>
      </c>
      <c r="R647" s="132" t="s">
        <v>438</v>
      </c>
      <c r="S647" s="132">
        <v>1000317</v>
      </c>
      <c r="T647" s="132">
        <v>36</v>
      </c>
      <c r="U647" s="132">
        <v>52</v>
      </c>
      <c r="V647" s="132">
        <v>1</v>
      </c>
      <c r="W647" s="132" t="s">
        <v>1048</v>
      </c>
      <c r="X647" s="132">
        <v>4</v>
      </c>
    </row>
    <row r="648" spans="1:24">
      <c r="A648" s="132">
        <v>647</v>
      </c>
      <c r="B648" s="132">
        <v>40000000470</v>
      </c>
      <c r="C648" s="132">
        <v>61099020000</v>
      </c>
      <c r="D648" s="132" t="s">
        <v>508</v>
      </c>
      <c r="E648" s="132" t="s">
        <v>453</v>
      </c>
      <c r="F648" s="132">
        <v>73</v>
      </c>
      <c r="G648" s="132" t="s">
        <v>3848</v>
      </c>
      <c r="H648" s="132">
        <v>2</v>
      </c>
      <c r="I648" s="132">
        <v>0.14799999999999999</v>
      </c>
      <c r="J648" s="132">
        <v>1</v>
      </c>
      <c r="K648" s="132">
        <v>0.14799999999999999</v>
      </c>
      <c r="L648" s="132" t="s">
        <v>2262</v>
      </c>
      <c r="M648" s="132">
        <v>823</v>
      </c>
      <c r="N648" s="132" t="s">
        <v>436</v>
      </c>
      <c r="O648" s="132">
        <v>1840</v>
      </c>
      <c r="P648" s="132" t="s">
        <v>425</v>
      </c>
      <c r="Q648" s="132">
        <v>37</v>
      </c>
      <c r="R648" s="132" t="s">
        <v>438</v>
      </c>
      <c r="S648" s="132">
        <v>1000317</v>
      </c>
      <c r="T648" s="132" t="s">
        <v>825</v>
      </c>
      <c r="U648" s="132">
        <v>119</v>
      </c>
      <c r="V648" s="132">
        <v>1</v>
      </c>
      <c r="W648" s="132" t="s">
        <v>1048</v>
      </c>
      <c r="X648" s="132">
        <v>4</v>
      </c>
    </row>
    <row r="649" spans="1:24">
      <c r="A649" s="132">
        <v>648</v>
      </c>
      <c r="B649" s="132">
        <v>40000000469</v>
      </c>
      <c r="C649" s="132">
        <v>62046318000</v>
      </c>
      <c r="D649" s="132" t="s">
        <v>985</v>
      </c>
      <c r="E649" s="132" t="s">
        <v>475</v>
      </c>
      <c r="F649" s="132">
        <v>96</v>
      </c>
      <c r="G649" s="132" t="s">
        <v>3848</v>
      </c>
      <c r="H649" s="132">
        <v>2</v>
      </c>
      <c r="I649" s="132">
        <v>0.496</v>
      </c>
      <c r="J649" s="132">
        <v>1</v>
      </c>
      <c r="K649" s="132">
        <v>0.496</v>
      </c>
      <c r="L649" s="132" t="s">
        <v>2262</v>
      </c>
      <c r="M649" s="132">
        <v>823</v>
      </c>
      <c r="N649" s="132" t="s">
        <v>436</v>
      </c>
      <c r="O649" s="132">
        <v>1840</v>
      </c>
      <c r="P649" s="132" t="s">
        <v>425</v>
      </c>
      <c r="Q649" s="132">
        <v>37</v>
      </c>
      <c r="R649" s="132" t="s">
        <v>438</v>
      </c>
      <c r="S649" s="132">
        <v>1000317</v>
      </c>
      <c r="T649" s="132">
        <v>36</v>
      </c>
      <c r="U649" s="132">
        <v>52</v>
      </c>
      <c r="V649" s="132">
        <v>1</v>
      </c>
      <c r="W649" s="132" t="s">
        <v>1144</v>
      </c>
      <c r="X649" s="132">
        <v>23</v>
      </c>
    </row>
    <row r="650" spans="1:24">
      <c r="A650" s="132">
        <v>649</v>
      </c>
      <c r="B650" s="132">
        <v>40000000468</v>
      </c>
      <c r="C650" s="132">
        <v>61044300000</v>
      </c>
      <c r="D650" s="132" t="s">
        <v>541</v>
      </c>
      <c r="E650" s="132" t="s">
        <v>426</v>
      </c>
      <c r="F650" s="132">
        <v>43</v>
      </c>
      <c r="G650" s="132" t="s">
        <v>3848</v>
      </c>
      <c r="H650" s="132">
        <v>2</v>
      </c>
      <c r="I650" s="132">
        <v>0.30399999999999999</v>
      </c>
      <c r="J650" s="132">
        <v>1</v>
      </c>
      <c r="K650" s="132">
        <v>0.30399999999999999</v>
      </c>
      <c r="L650" s="132" t="s">
        <v>2262</v>
      </c>
      <c r="M650" s="132">
        <v>823</v>
      </c>
      <c r="N650" s="132" t="s">
        <v>436</v>
      </c>
      <c r="O650" s="132">
        <v>1840</v>
      </c>
      <c r="P650" s="132" t="s">
        <v>425</v>
      </c>
      <c r="Q650" s="132">
        <v>37</v>
      </c>
      <c r="R650" s="132" t="s">
        <v>438</v>
      </c>
      <c r="S650" s="132">
        <v>1000317</v>
      </c>
      <c r="T650" s="132" t="s">
        <v>821</v>
      </c>
      <c r="U650" s="132">
        <v>3</v>
      </c>
      <c r="V650" s="132">
        <v>1</v>
      </c>
      <c r="W650" s="132" t="s">
        <v>3916</v>
      </c>
      <c r="X650" s="132">
        <v>10</v>
      </c>
    </row>
    <row r="651" spans="1:24">
      <c r="A651" s="132">
        <v>650</v>
      </c>
      <c r="B651" s="132">
        <v>40000000467</v>
      </c>
      <c r="C651" s="132">
        <v>61124190000</v>
      </c>
      <c r="D651" s="132" t="s">
        <v>986</v>
      </c>
      <c r="E651" s="132" t="s">
        <v>3666</v>
      </c>
      <c r="F651" s="132">
        <v>46</v>
      </c>
      <c r="G651" s="132" t="s">
        <v>3848</v>
      </c>
      <c r="H651" s="132">
        <v>2</v>
      </c>
      <c r="I651" s="132">
        <v>5.1999999999999998E-2</v>
      </c>
      <c r="J651" s="132">
        <v>1</v>
      </c>
      <c r="K651" s="132">
        <v>5.1999999999999998E-2</v>
      </c>
      <c r="L651" s="132" t="s">
        <v>2262</v>
      </c>
      <c r="M651" s="132">
        <v>823</v>
      </c>
      <c r="N651" s="132" t="s">
        <v>3915</v>
      </c>
      <c r="O651" s="132">
        <v>7497</v>
      </c>
      <c r="P651" s="132" t="s">
        <v>425</v>
      </c>
      <c r="Q651" s="132">
        <v>37</v>
      </c>
      <c r="R651" s="132" t="s">
        <v>438</v>
      </c>
      <c r="S651" s="132">
        <v>1000317</v>
      </c>
      <c r="T651" s="132" t="s">
        <v>810</v>
      </c>
      <c r="U651" s="132">
        <v>122</v>
      </c>
      <c r="V651" s="132">
        <v>1</v>
      </c>
      <c r="W651" s="132" t="s">
        <v>1063</v>
      </c>
      <c r="X651" s="132">
        <v>13</v>
      </c>
    </row>
    <row r="652" spans="1:24">
      <c r="A652" s="132">
        <v>651</v>
      </c>
      <c r="B652" s="132">
        <v>40000000466</v>
      </c>
      <c r="C652" s="132">
        <v>62046318000</v>
      </c>
      <c r="D652" s="132" t="s">
        <v>987</v>
      </c>
      <c r="E652" s="132" t="s">
        <v>420</v>
      </c>
      <c r="F652" s="132">
        <v>93</v>
      </c>
      <c r="G652" s="132" t="s">
        <v>3848</v>
      </c>
      <c r="H652" s="132">
        <v>2</v>
      </c>
      <c r="I652" s="132">
        <v>0.24</v>
      </c>
      <c r="J652" s="132">
        <v>1</v>
      </c>
      <c r="K652" s="132">
        <v>0.24</v>
      </c>
      <c r="L652" s="132" t="s">
        <v>2262</v>
      </c>
      <c r="M652" s="132">
        <v>823</v>
      </c>
      <c r="N652" s="132" t="s">
        <v>436</v>
      </c>
      <c r="O652" s="132">
        <v>1840</v>
      </c>
      <c r="P652" s="132" t="s">
        <v>425</v>
      </c>
      <c r="Q652" s="132">
        <v>37</v>
      </c>
      <c r="R652" s="132" t="s">
        <v>438</v>
      </c>
      <c r="S652" s="132">
        <v>1000317</v>
      </c>
      <c r="T652" s="132" t="s">
        <v>810</v>
      </c>
      <c r="U652" s="132">
        <v>122</v>
      </c>
      <c r="V652" s="132">
        <v>1</v>
      </c>
      <c r="W652" s="132" t="s">
        <v>3916</v>
      </c>
      <c r="X652" s="132">
        <v>10</v>
      </c>
    </row>
    <row r="653" spans="1:24">
      <c r="A653" s="132">
        <v>652</v>
      </c>
      <c r="B653" s="132">
        <v>40000000465</v>
      </c>
      <c r="C653" s="132">
        <v>61091000000</v>
      </c>
      <c r="D653" s="132" t="s">
        <v>856</v>
      </c>
      <c r="E653" s="132" t="s">
        <v>453</v>
      </c>
      <c r="F653" s="132">
        <v>73</v>
      </c>
      <c r="G653" s="132" t="s">
        <v>3848</v>
      </c>
      <c r="H653" s="132">
        <v>2</v>
      </c>
      <c r="I653" s="132">
        <v>0.11600000000000001</v>
      </c>
      <c r="J653" s="132">
        <v>1</v>
      </c>
      <c r="K653" s="132">
        <v>0.11600000000000001</v>
      </c>
      <c r="L653" s="132" t="s">
        <v>2262</v>
      </c>
      <c r="M653" s="132">
        <v>823</v>
      </c>
      <c r="N653" s="132" t="s">
        <v>436</v>
      </c>
      <c r="O653" s="132">
        <v>1840</v>
      </c>
      <c r="P653" s="132" t="s">
        <v>439</v>
      </c>
      <c r="Q653" s="132">
        <v>9</v>
      </c>
      <c r="R653" s="132" t="s">
        <v>438</v>
      </c>
      <c r="S653" s="132">
        <v>1000317</v>
      </c>
      <c r="T653" s="132" t="s">
        <v>858</v>
      </c>
      <c r="U653" s="132">
        <v>1</v>
      </c>
      <c r="V653" s="132">
        <v>1</v>
      </c>
      <c r="W653" s="132" t="s">
        <v>1038</v>
      </c>
      <c r="X653" s="132">
        <v>5</v>
      </c>
    </row>
    <row r="654" spans="1:24">
      <c r="A654" s="132">
        <v>653</v>
      </c>
      <c r="B654" s="132">
        <v>40000000464</v>
      </c>
      <c r="C654" s="132">
        <v>61062000000</v>
      </c>
      <c r="D654" s="132" t="s">
        <v>988</v>
      </c>
      <c r="E654" s="132" t="s">
        <v>437</v>
      </c>
      <c r="F654" s="132">
        <v>77</v>
      </c>
      <c r="G654" s="132" t="s">
        <v>3848</v>
      </c>
      <c r="H654" s="132">
        <v>2</v>
      </c>
      <c r="I654" s="132">
        <v>0.14799999999999999</v>
      </c>
      <c r="J654" s="132">
        <v>1</v>
      </c>
      <c r="K654" s="132">
        <v>0.14799999999999999</v>
      </c>
      <c r="L654" s="132" t="s">
        <v>2262</v>
      </c>
      <c r="M654" s="132">
        <v>823</v>
      </c>
      <c r="N654" s="132" t="s">
        <v>436</v>
      </c>
      <c r="O654" s="132">
        <v>1840</v>
      </c>
      <c r="P654" s="132" t="s">
        <v>425</v>
      </c>
      <c r="Q654" s="132">
        <v>37</v>
      </c>
      <c r="R654" s="132" t="s">
        <v>438</v>
      </c>
      <c r="S654" s="132">
        <v>1000317</v>
      </c>
      <c r="T654" s="132" t="s">
        <v>858</v>
      </c>
      <c r="U654" s="132">
        <v>1</v>
      </c>
      <c r="V654" s="132">
        <v>1</v>
      </c>
      <c r="W654" s="132" t="s">
        <v>1050</v>
      </c>
      <c r="X654" s="132">
        <v>20</v>
      </c>
    </row>
    <row r="655" spans="1:24">
      <c r="A655" s="132">
        <v>654</v>
      </c>
      <c r="B655" s="132">
        <v>40000000463</v>
      </c>
      <c r="C655" s="132">
        <v>62024000090</v>
      </c>
      <c r="D655" s="132" t="s">
        <v>600</v>
      </c>
      <c r="E655" s="132" t="s">
        <v>3692</v>
      </c>
      <c r="F655" s="132">
        <v>92</v>
      </c>
      <c r="G655" s="132" t="s">
        <v>3848</v>
      </c>
      <c r="H655" s="132">
        <v>2</v>
      </c>
      <c r="I655" s="132">
        <v>0.496</v>
      </c>
      <c r="J655" s="132">
        <v>1</v>
      </c>
      <c r="K655" s="132">
        <v>0.496</v>
      </c>
      <c r="L655" s="132" t="s">
        <v>2262</v>
      </c>
      <c r="M655" s="132">
        <v>823</v>
      </c>
      <c r="N655" s="132" t="s">
        <v>436</v>
      </c>
      <c r="O655" s="132">
        <v>1840</v>
      </c>
      <c r="P655" s="132" t="s">
        <v>425</v>
      </c>
      <c r="Q655" s="132">
        <v>37</v>
      </c>
      <c r="R655" s="132" t="s">
        <v>438</v>
      </c>
      <c r="S655" s="132">
        <v>1000317</v>
      </c>
      <c r="T655" s="132" t="s">
        <v>821</v>
      </c>
      <c r="U655" s="132">
        <v>3</v>
      </c>
      <c r="V655" s="132">
        <v>1</v>
      </c>
      <c r="W655" s="132" t="s">
        <v>1144</v>
      </c>
      <c r="X655" s="132">
        <v>23</v>
      </c>
    </row>
    <row r="656" spans="1:24">
      <c r="A656" s="132">
        <v>655</v>
      </c>
      <c r="B656" s="132">
        <v>40000000462</v>
      </c>
      <c r="C656" s="132">
        <v>61061000000</v>
      </c>
      <c r="D656" s="132" t="s">
        <v>589</v>
      </c>
      <c r="E656" s="132" t="s">
        <v>444</v>
      </c>
      <c r="F656" s="132">
        <v>82</v>
      </c>
      <c r="G656" s="132" t="s">
        <v>3848</v>
      </c>
      <c r="H656" s="132">
        <v>2</v>
      </c>
      <c r="I656" s="132">
        <v>0.23200000000000001</v>
      </c>
      <c r="J656" s="132">
        <v>1</v>
      </c>
      <c r="K656" s="132">
        <v>0.23200000000000001</v>
      </c>
      <c r="L656" s="132" t="s">
        <v>2262</v>
      </c>
      <c r="M656" s="132">
        <v>823</v>
      </c>
      <c r="N656" s="132" t="s">
        <v>436</v>
      </c>
      <c r="O656" s="132">
        <v>1840</v>
      </c>
      <c r="P656" s="132" t="s">
        <v>439</v>
      </c>
      <c r="Q656" s="132">
        <v>9</v>
      </c>
      <c r="R656" s="132" t="s">
        <v>438</v>
      </c>
      <c r="S656" s="132">
        <v>1000317</v>
      </c>
      <c r="T656" s="132" t="s">
        <v>810</v>
      </c>
      <c r="U656" s="132">
        <v>122</v>
      </c>
      <c r="V656" s="132">
        <v>1</v>
      </c>
      <c r="W656" s="132" t="s">
        <v>1063</v>
      </c>
      <c r="X656" s="132">
        <v>13</v>
      </c>
    </row>
    <row r="657" spans="1:24">
      <c r="A657" s="132">
        <v>656</v>
      </c>
      <c r="B657" s="132">
        <v>40000000461</v>
      </c>
      <c r="C657" s="132">
        <v>62046990000</v>
      </c>
      <c r="D657" s="132" t="s">
        <v>598</v>
      </c>
      <c r="E657" s="132" t="s">
        <v>420</v>
      </c>
      <c r="F657" s="132">
        <v>93</v>
      </c>
      <c r="G657" s="132" t="s">
        <v>3848</v>
      </c>
      <c r="H657" s="132">
        <v>2</v>
      </c>
      <c r="I657" s="132">
        <v>0.24</v>
      </c>
      <c r="J657" s="132">
        <v>1</v>
      </c>
      <c r="K657" s="132">
        <v>0.24</v>
      </c>
      <c r="L657" s="132" t="s">
        <v>2262</v>
      </c>
      <c r="M657" s="132">
        <v>823</v>
      </c>
      <c r="N657" s="132" t="s">
        <v>436</v>
      </c>
      <c r="O657" s="132">
        <v>1840</v>
      </c>
      <c r="P657" s="132" t="s">
        <v>431</v>
      </c>
      <c r="Q657" s="132">
        <v>53</v>
      </c>
      <c r="R657" s="132" t="s">
        <v>438</v>
      </c>
      <c r="S657" s="132">
        <v>1000317</v>
      </c>
      <c r="T657" s="132">
        <v>42</v>
      </c>
      <c r="U657" s="132">
        <v>88</v>
      </c>
      <c r="V657" s="132">
        <v>1</v>
      </c>
      <c r="W657" s="132" t="s">
        <v>1050</v>
      </c>
      <c r="X657" s="132">
        <v>20</v>
      </c>
    </row>
    <row r="658" spans="1:24">
      <c r="A658" s="132">
        <v>657</v>
      </c>
      <c r="B658" s="132">
        <v>40000000460</v>
      </c>
      <c r="C658" s="132">
        <v>61046300000</v>
      </c>
      <c r="D658" s="132" t="s">
        <v>592</v>
      </c>
      <c r="E658" s="132" t="s">
        <v>442</v>
      </c>
      <c r="F658" s="132">
        <v>24</v>
      </c>
      <c r="G658" s="132" t="s">
        <v>3848</v>
      </c>
      <c r="H658" s="132">
        <v>2</v>
      </c>
      <c r="I658" s="132">
        <v>0.17599999999999999</v>
      </c>
      <c r="J658" s="132">
        <v>1</v>
      </c>
      <c r="K658" s="132">
        <v>0.17599999999999999</v>
      </c>
      <c r="L658" s="132" t="s">
        <v>2262</v>
      </c>
      <c r="M658" s="132">
        <v>823</v>
      </c>
      <c r="N658" s="132" t="s">
        <v>436</v>
      </c>
      <c r="O658" s="132">
        <v>1840</v>
      </c>
      <c r="P658" s="132" t="s">
        <v>425</v>
      </c>
      <c r="Q658" s="132">
        <v>37</v>
      </c>
      <c r="R658" s="132" t="s">
        <v>438</v>
      </c>
      <c r="S658" s="132">
        <v>1000317</v>
      </c>
      <c r="T658" s="132">
        <v>34</v>
      </c>
      <c r="U658" s="132">
        <v>41</v>
      </c>
      <c r="V658" s="132">
        <v>1</v>
      </c>
      <c r="W658" s="132" t="s">
        <v>1107</v>
      </c>
      <c r="X658" s="132">
        <v>1</v>
      </c>
    </row>
    <row r="659" spans="1:24">
      <c r="A659" s="132">
        <v>658</v>
      </c>
      <c r="B659" s="132">
        <v>40000000459</v>
      </c>
      <c r="C659" s="132">
        <v>61099020000</v>
      </c>
      <c r="D659" s="132" t="s">
        <v>508</v>
      </c>
      <c r="E659" s="132" t="s">
        <v>453</v>
      </c>
      <c r="F659" s="132">
        <v>73</v>
      </c>
      <c r="G659" s="132" t="s">
        <v>3848</v>
      </c>
      <c r="H659" s="132">
        <v>2</v>
      </c>
      <c r="I659" s="132">
        <v>0.23400000000000001</v>
      </c>
      <c r="J659" s="132">
        <v>1</v>
      </c>
      <c r="K659" s="132">
        <v>0.23400000000000001</v>
      </c>
      <c r="L659" s="132" t="s">
        <v>2262</v>
      </c>
      <c r="M659" s="132">
        <v>823</v>
      </c>
      <c r="N659" s="132" t="s">
        <v>436</v>
      </c>
      <c r="O659" s="132">
        <v>1840</v>
      </c>
      <c r="P659" s="132" t="s">
        <v>425</v>
      </c>
      <c r="Q659" s="132">
        <v>37</v>
      </c>
      <c r="R659" s="132" t="s">
        <v>438</v>
      </c>
      <c r="S659" s="132">
        <v>1000317</v>
      </c>
      <c r="T659" s="132" t="s">
        <v>978</v>
      </c>
      <c r="U659" s="132">
        <v>126</v>
      </c>
      <c r="V659" s="132">
        <v>1</v>
      </c>
      <c r="W659" s="132" t="s">
        <v>1046</v>
      </c>
      <c r="X659" s="132">
        <v>12</v>
      </c>
    </row>
    <row r="660" spans="1:24">
      <c r="A660" s="132">
        <v>659</v>
      </c>
      <c r="B660" s="132">
        <v>40000000458</v>
      </c>
      <c r="C660" s="132">
        <v>61102099000</v>
      </c>
      <c r="D660" s="132" t="s">
        <v>601</v>
      </c>
      <c r="E660" s="132" t="s">
        <v>341</v>
      </c>
      <c r="F660" s="132">
        <v>18</v>
      </c>
      <c r="G660" s="132" t="s">
        <v>3848</v>
      </c>
      <c r="H660" s="132">
        <v>2</v>
      </c>
      <c r="I660" s="132">
        <v>0.622</v>
      </c>
      <c r="J660" s="132">
        <v>1</v>
      </c>
      <c r="K660" s="132">
        <v>0.622</v>
      </c>
      <c r="L660" s="132" t="s">
        <v>2262</v>
      </c>
      <c r="M660" s="132">
        <v>823</v>
      </c>
      <c r="N660" s="132" t="s">
        <v>436</v>
      </c>
      <c r="O660" s="132">
        <v>1840</v>
      </c>
      <c r="P660" s="132" t="s">
        <v>439</v>
      </c>
      <c r="Q660" s="132">
        <v>9</v>
      </c>
      <c r="R660" s="132" t="s">
        <v>438</v>
      </c>
      <c r="S660" s="132">
        <v>1000317</v>
      </c>
      <c r="T660" s="132" t="s">
        <v>828</v>
      </c>
      <c r="U660" s="132">
        <v>124</v>
      </c>
      <c r="V660" s="132">
        <v>1</v>
      </c>
      <c r="W660" s="132" t="s">
        <v>1050</v>
      </c>
      <c r="X660" s="132">
        <v>20</v>
      </c>
    </row>
    <row r="661" spans="1:24">
      <c r="A661" s="132">
        <v>660</v>
      </c>
      <c r="B661" s="132">
        <v>40000000457</v>
      </c>
      <c r="C661" s="132">
        <v>61061000000</v>
      </c>
      <c r="D661" s="132" t="s">
        <v>921</v>
      </c>
      <c r="E661" s="132" t="s">
        <v>444</v>
      </c>
      <c r="F661" s="132">
        <v>82</v>
      </c>
      <c r="G661" s="132" t="s">
        <v>3848</v>
      </c>
      <c r="H661" s="132">
        <v>2</v>
      </c>
      <c r="I661" s="132">
        <v>0.25800000000000001</v>
      </c>
      <c r="J661" s="132">
        <v>1</v>
      </c>
      <c r="K661" s="132">
        <v>0.25800000000000001</v>
      </c>
      <c r="L661" s="132" t="s">
        <v>2262</v>
      </c>
      <c r="M661" s="132">
        <v>823</v>
      </c>
      <c r="N661" s="132" t="s">
        <v>440</v>
      </c>
      <c r="O661" s="132">
        <v>7485</v>
      </c>
      <c r="P661" s="132" t="s">
        <v>439</v>
      </c>
      <c r="Q661" s="132">
        <v>9</v>
      </c>
      <c r="R661" s="132" t="s">
        <v>438</v>
      </c>
      <c r="S661" s="132">
        <v>1000317</v>
      </c>
      <c r="T661" s="132" t="s">
        <v>959</v>
      </c>
      <c r="U661" s="132">
        <v>165</v>
      </c>
      <c r="V661" s="132">
        <v>1</v>
      </c>
      <c r="W661" s="132" t="s">
        <v>1073</v>
      </c>
      <c r="X661" s="132">
        <v>8</v>
      </c>
    </row>
    <row r="662" spans="1:24">
      <c r="A662" s="132">
        <v>661</v>
      </c>
      <c r="B662" s="132">
        <v>40000000456</v>
      </c>
      <c r="C662" s="132">
        <v>61044300000</v>
      </c>
      <c r="D662" s="132" t="s">
        <v>541</v>
      </c>
      <c r="E662" s="132" t="s">
        <v>426</v>
      </c>
      <c r="F662" s="132">
        <v>43</v>
      </c>
      <c r="G662" s="132" t="s">
        <v>3848</v>
      </c>
      <c r="H662" s="132">
        <v>2</v>
      </c>
      <c r="I662" s="132">
        <v>0.378</v>
      </c>
      <c r="J662" s="132">
        <v>1</v>
      </c>
      <c r="K662" s="132">
        <v>0.378</v>
      </c>
      <c r="L662" s="132" t="s">
        <v>2262</v>
      </c>
      <c r="M662" s="132">
        <v>823</v>
      </c>
      <c r="N662" s="132" t="s">
        <v>436</v>
      </c>
      <c r="O662" s="132">
        <v>1840</v>
      </c>
      <c r="P662" s="132" t="s">
        <v>425</v>
      </c>
      <c r="Q662" s="132">
        <v>37</v>
      </c>
      <c r="R662" s="132" t="s">
        <v>438</v>
      </c>
      <c r="S662" s="132">
        <v>1000317</v>
      </c>
      <c r="T662" s="132" t="s">
        <v>821</v>
      </c>
      <c r="U662" s="132">
        <v>3</v>
      </c>
      <c r="V662" s="132">
        <v>1</v>
      </c>
      <c r="W662" s="132" t="s">
        <v>1063</v>
      </c>
      <c r="X662" s="132">
        <v>13</v>
      </c>
    </row>
    <row r="663" spans="1:24">
      <c r="A663" s="132">
        <v>662</v>
      </c>
      <c r="B663" s="132">
        <v>40000000455</v>
      </c>
      <c r="C663" s="132">
        <v>61091000000</v>
      </c>
      <c r="D663" s="132" t="s">
        <v>856</v>
      </c>
      <c r="E663" s="132" t="s">
        <v>453</v>
      </c>
      <c r="F663" s="132">
        <v>73</v>
      </c>
      <c r="G663" s="132" t="s">
        <v>3848</v>
      </c>
      <c r="H663" s="132">
        <v>2</v>
      </c>
      <c r="I663" s="132">
        <v>0.13</v>
      </c>
      <c r="J663" s="132">
        <v>1</v>
      </c>
      <c r="K663" s="132">
        <v>0.13</v>
      </c>
      <c r="L663" s="132" t="s">
        <v>2262</v>
      </c>
      <c r="M663" s="132">
        <v>823</v>
      </c>
      <c r="N663" s="132" t="s">
        <v>436</v>
      </c>
      <c r="O663" s="132">
        <v>1840</v>
      </c>
      <c r="P663" s="132" t="s">
        <v>439</v>
      </c>
      <c r="Q663" s="132">
        <v>9</v>
      </c>
      <c r="R663" s="132" t="s">
        <v>438</v>
      </c>
      <c r="S663" s="132">
        <v>1000317</v>
      </c>
      <c r="T663" s="132" t="s">
        <v>821</v>
      </c>
      <c r="U663" s="132">
        <v>3</v>
      </c>
      <c r="V663" s="132">
        <v>1</v>
      </c>
      <c r="W663" s="132" t="s">
        <v>1048</v>
      </c>
      <c r="X663" s="132">
        <v>4</v>
      </c>
    </row>
    <row r="664" spans="1:24">
      <c r="A664" s="132">
        <v>663</v>
      </c>
      <c r="B664" s="132">
        <v>40000000454</v>
      </c>
      <c r="C664" s="132">
        <v>61102099000</v>
      </c>
      <c r="D664" s="132" t="s">
        <v>601</v>
      </c>
      <c r="E664" s="132" t="s">
        <v>341</v>
      </c>
      <c r="F664" s="132">
        <v>18</v>
      </c>
      <c r="G664" s="132" t="s">
        <v>3848</v>
      </c>
      <c r="H664" s="132">
        <v>2</v>
      </c>
      <c r="I664" s="132">
        <v>0.53200000000000003</v>
      </c>
      <c r="J664" s="132">
        <v>1</v>
      </c>
      <c r="K664" s="132">
        <v>0.53200000000000003</v>
      </c>
      <c r="L664" s="132" t="s">
        <v>2262</v>
      </c>
      <c r="M664" s="132">
        <v>823</v>
      </c>
      <c r="N664" s="132" t="s">
        <v>436</v>
      </c>
      <c r="O664" s="132">
        <v>1840</v>
      </c>
      <c r="P664" s="132" t="s">
        <v>439</v>
      </c>
      <c r="Q664" s="132">
        <v>9</v>
      </c>
      <c r="R664" s="132" t="s">
        <v>438</v>
      </c>
      <c r="S664" s="132">
        <v>1000317</v>
      </c>
      <c r="T664" s="132" t="s">
        <v>821</v>
      </c>
      <c r="U664" s="132">
        <v>3</v>
      </c>
      <c r="V664" s="132">
        <v>1</v>
      </c>
      <c r="W664" s="132" t="s">
        <v>1038</v>
      </c>
      <c r="X664" s="132">
        <v>5</v>
      </c>
    </row>
    <row r="665" spans="1:24">
      <c r="A665" s="132">
        <v>664</v>
      </c>
      <c r="B665" s="132">
        <v>40000000453</v>
      </c>
      <c r="C665" s="132">
        <v>61061000000</v>
      </c>
      <c r="D665" s="132" t="s">
        <v>921</v>
      </c>
      <c r="E665" s="132" t="s">
        <v>444</v>
      </c>
      <c r="F665" s="132">
        <v>82</v>
      </c>
      <c r="G665" s="132" t="s">
        <v>3848</v>
      </c>
      <c r="H665" s="132">
        <v>2</v>
      </c>
      <c r="I665" s="132">
        <v>0.218</v>
      </c>
      <c r="J665" s="132">
        <v>1</v>
      </c>
      <c r="K665" s="132">
        <v>0.218</v>
      </c>
      <c r="L665" s="132" t="s">
        <v>2262</v>
      </c>
      <c r="M665" s="132">
        <v>823</v>
      </c>
      <c r="N665" s="132" t="s">
        <v>440</v>
      </c>
      <c r="O665" s="132">
        <v>7485</v>
      </c>
      <c r="P665" s="132" t="s">
        <v>439</v>
      </c>
      <c r="Q665" s="132">
        <v>9</v>
      </c>
      <c r="R665" s="132" t="s">
        <v>438</v>
      </c>
      <c r="S665" s="132">
        <v>1000317</v>
      </c>
      <c r="T665" s="132" t="s">
        <v>858</v>
      </c>
      <c r="U665" s="132">
        <v>1</v>
      </c>
      <c r="V665" s="132">
        <v>1</v>
      </c>
      <c r="W665" s="132" t="s">
        <v>1038</v>
      </c>
      <c r="X665" s="132">
        <v>5</v>
      </c>
    </row>
    <row r="666" spans="1:24">
      <c r="A666" s="132">
        <v>665</v>
      </c>
      <c r="B666" s="132">
        <v>40000000452</v>
      </c>
      <c r="C666" s="132">
        <v>61062000000</v>
      </c>
      <c r="D666" s="132" t="s">
        <v>988</v>
      </c>
      <c r="E666" s="132" t="s">
        <v>437</v>
      </c>
      <c r="F666" s="132">
        <v>77</v>
      </c>
      <c r="G666" s="132" t="s">
        <v>3848</v>
      </c>
      <c r="H666" s="132">
        <v>2</v>
      </c>
      <c r="I666" s="132">
        <v>0.16800000000000001</v>
      </c>
      <c r="J666" s="132">
        <v>1</v>
      </c>
      <c r="K666" s="132">
        <v>0.16800000000000001</v>
      </c>
      <c r="L666" s="132" t="s">
        <v>2262</v>
      </c>
      <c r="M666" s="132">
        <v>823</v>
      </c>
      <c r="N666" s="132" t="s">
        <v>436</v>
      </c>
      <c r="O666" s="132">
        <v>1840</v>
      </c>
      <c r="P666" s="132" t="s">
        <v>425</v>
      </c>
      <c r="Q666" s="132">
        <v>37</v>
      </c>
      <c r="R666" s="132" t="s">
        <v>438</v>
      </c>
      <c r="S666" s="132">
        <v>1000317</v>
      </c>
      <c r="T666" s="132" t="s">
        <v>825</v>
      </c>
      <c r="U666" s="132">
        <v>119</v>
      </c>
      <c r="V666" s="132">
        <v>1</v>
      </c>
      <c r="W666" s="132" t="s">
        <v>1050</v>
      </c>
      <c r="X666" s="132">
        <v>20</v>
      </c>
    </row>
    <row r="667" spans="1:24">
      <c r="A667" s="132">
        <v>666</v>
      </c>
      <c r="B667" s="132">
        <v>40000000451</v>
      </c>
      <c r="C667" s="132">
        <v>61082100000</v>
      </c>
      <c r="D667" s="132" t="s">
        <v>602</v>
      </c>
      <c r="E667" s="132" t="s">
        <v>3686</v>
      </c>
      <c r="F667" s="132">
        <v>74</v>
      </c>
      <c r="G667" s="132" t="s">
        <v>3848</v>
      </c>
      <c r="H667" s="132">
        <v>2</v>
      </c>
      <c r="I667" s="132">
        <v>2.1999999999999999E-2</v>
      </c>
      <c r="J667" s="132">
        <v>1</v>
      </c>
      <c r="K667" s="132">
        <v>2.1999999999999999E-2</v>
      </c>
      <c r="L667" s="132" t="s">
        <v>2262</v>
      </c>
      <c r="M667" s="132">
        <v>823</v>
      </c>
      <c r="N667" s="132" t="s">
        <v>436</v>
      </c>
      <c r="O667" s="132">
        <v>1840</v>
      </c>
      <c r="P667" s="132" t="s">
        <v>439</v>
      </c>
      <c r="Q667" s="132">
        <v>9</v>
      </c>
      <c r="R667" s="132" t="s">
        <v>438</v>
      </c>
      <c r="S667" s="132">
        <v>1000317</v>
      </c>
      <c r="T667" s="132" t="s">
        <v>810</v>
      </c>
      <c r="U667" s="132">
        <v>122</v>
      </c>
      <c r="V667" s="132">
        <v>1</v>
      </c>
      <c r="W667" s="132" t="s">
        <v>1050</v>
      </c>
      <c r="X667" s="132">
        <v>20</v>
      </c>
    </row>
    <row r="668" spans="1:24">
      <c r="A668" s="132">
        <v>667</v>
      </c>
      <c r="B668" s="132">
        <v>40000000450</v>
      </c>
      <c r="C668" s="132">
        <v>61044300000</v>
      </c>
      <c r="D668" s="132" t="s">
        <v>541</v>
      </c>
      <c r="E668" s="132" t="s">
        <v>426</v>
      </c>
      <c r="F668" s="132">
        <v>43</v>
      </c>
      <c r="G668" s="132" t="s">
        <v>3848</v>
      </c>
      <c r="H668" s="132">
        <v>2</v>
      </c>
      <c r="I668" s="132">
        <v>0.34</v>
      </c>
      <c r="J668" s="132">
        <v>1</v>
      </c>
      <c r="K668" s="132">
        <v>0.34</v>
      </c>
      <c r="L668" s="132" t="s">
        <v>2262</v>
      </c>
      <c r="M668" s="132">
        <v>823</v>
      </c>
      <c r="N668" s="132" t="s">
        <v>436</v>
      </c>
      <c r="O668" s="132">
        <v>1840</v>
      </c>
      <c r="P668" s="132" t="s">
        <v>425</v>
      </c>
      <c r="Q668" s="132">
        <v>37</v>
      </c>
      <c r="R668" s="132" t="s">
        <v>438</v>
      </c>
      <c r="S668" s="132">
        <v>1000317</v>
      </c>
      <c r="T668" s="132">
        <v>36</v>
      </c>
      <c r="U668" s="132">
        <v>52</v>
      </c>
      <c r="V668" s="132">
        <v>1</v>
      </c>
      <c r="W668" s="132" t="s">
        <v>1109</v>
      </c>
      <c r="X668" s="132">
        <v>9</v>
      </c>
    </row>
    <row r="669" spans="1:24">
      <c r="A669" s="132">
        <v>668</v>
      </c>
      <c r="B669" s="132">
        <v>40000000449</v>
      </c>
      <c r="C669" s="132">
        <v>61091000000</v>
      </c>
      <c r="D669" s="132" t="s">
        <v>856</v>
      </c>
      <c r="E669" s="132" t="s">
        <v>453</v>
      </c>
      <c r="F669" s="132">
        <v>73</v>
      </c>
      <c r="G669" s="132" t="s">
        <v>3848</v>
      </c>
      <c r="H669" s="132">
        <v>2</v>
      </c>
      <c r="I669" s="132">
        <v>0.114</v>
      </c>
      <c r="J669" s="132">
        <v>1</v>
      </c>
      <c r="K669" s="132">
        <v>0.114</v>
      </c>
      <c r="L669" s="132" t="s">
        <v>2262</v>
      </c>
      <c r="M669" s="132">
        <v>823</v>
      </c>
      <c r="N669" s="132" t="s">
        <v>436</v>
      </c>
      <c r="O669" s="132">
        <v>1840</v>
      </c>
      <c r="P669" s="132" t="s">
        <v>439</v>
      </c>
      <c r="Q669" s="132">
        <v>9</v>
      </c>
      <c r="R669" s="132" t="s">
        <v>438</v>
      </c>
      <c r="S669" s="132">
        <v>1000317</v>
      </c>
      <c r="T669" s="132" t="s">
        <v>810</v>
      </c>
      <c r="U669" s="132">
        <v>122</v>
      </c>
      <c r="V669" s="132">
        <v>1</v>
      </c>
      <c r="W669" s="132" t="s">
        <v>1048</v>
      </c>
      <c r="X669" s="132">
        <v>4</v>
      </c>
    </row>
    <row r="670" spans="1:24">
      <c r="A670" s="132">
        <v>669</v>
      </c>
      <c r="B670" s="132">
        <v>40000000448</v>
      </c>
      <c r="C670" s="132">
        <v>62046231000</v>
      </c>
      <c r="D670" s="132" t="s">
        <v>990</v>
      </c>
      <c r="E670" s="132" t="s">
        <v>3964</v>
      </c>
      <c r="F670" s="132">
        <v>87</v>
      </c>
      <c r="G670" s="132" t="s">
        <v>3848</v>
      </c>
      <c r="H670" s="132">
        <v>2</v>
      </c>
      <c r="I670" s="132">
        <v>0.51200000000000001</v>
      </c>
      <c r="J670" s="132">
        <v>1</v>
      </c>
      <c r="K670" s="132">
        <v>0.51200000000000001</v>
      </c>
      <c r="L670" s="132" t="s">
        <v>2262</v>
      </c>
      <c r="M670" s="132">
        <v>823</v>
      </c>
      <c r="N670" s="132" t="s">
        <v>440</v>
      </c>
      <c r="O670" s="132">
        <v>7485</v>
      </c>
      <c r="P670" s="132" t="s">
        <v>439</v>
      </c>
      <c r="Q670" s="132">
        <v>9</v>
      </c>
      <c r="R670" s="132" t="s">
        <v>438</v>
      </c>
      <c r="S670" s="132">
        <v>1000317</v>
      </c>
      <c r="T670" s="132">
        <v>32</v>
      </c>
      <c r="U670" s="132">
        <v>31</v>
      </c>
      <c r="V670" s="132">
        <v>1</v>
      </c>
      <c r="W670" s="132" t="s">
        <v>1038</v>
      </c>
      <c r="X670" s="132">
        <v>5</v>
      </c>
    </row>
    <row r="671" spans="1:24">
      <c r="A671" s="132">
        <v>670</v>
      </c>
      <c r="B671" s="132">
        <v>40000000447</v>
      </c>
      <c r="C671" s="132">
        <v>62046318000</v>
      </c>
      <c r="D671" s="132" t="s">
        <v>987</v>
      </c>
      <c r="E671" s="132" t="s">
        <v>420</v>
      </c>
      <c r="F671" s="132">
        <v>93</v>
      </c>
      <c r="G671" s="132" t="s">
        <v>3848</v>
      </c>
      <c r="H671" s="132">
        <v>2</v>
      </c>
      <c r="I671" s="132">
        <v>0.376</v>
      </c>
      <c r="J671" s="132">
        <v>1</v>
      </c>
      <c r="K671" s="132">
        <v>0.376</v>
      </c>
      <c r="L671" s="132" t="s">
        <v>2262</v>
      </c>
      <c r="M671" s="132">
        <v>823</v>
      </c>
      <c r="N671" s="132" t="s">
        <v>436</v>
      </c>
      <c r="O671" s="132">
        <v>1840</v>
      </c>
      <c r="P671" s="132" t="s">
        <v>425</v>
      </c>
      <c r="Q671" s="132">
        <v>37</v>
      </c>
      <c r="R671" s="132" t="s">
        <v>438</v>
      </c>
      <c r="S671" s="132">
        <v>1000317</v>
      </c>
      <c r="T671" s="132">
        <v>38</v>
      </c>
      <c r="U671" s="132">
        <v>64</v>
      </c>
      <c r="V671" s="132">
        <v>1</v>
      </c>
      <c r="W671" s="132" t="s">
        <v>1144</v>
      </c>
      <c r="X671" s="132">
        <v>23</v>
      </c>
    </row>
    <row r="672" spans="1:24">
      <c r="A672" s="132">
        <v>671</v>
      </c>
      <c r="B672" s="132">
        <v>40000000446</v>
      </c>
      <c r="C672" s="132">
        <v>61051000000</v>
      </c>
      <c r="D672" s="132" t="s">
        <v>494</v>
      </c>
      <c r="E672" s="132" t="s">
        <v>444</v>
      </c>
      <c r="F672" s="132">
        <v>82</v>
      </c>
      <c r="G672" s="132" t="s">
        <v>3847</v>
      </c>
      <c r="H672" s="132">
        <v>1</v>
      </c>
      <c r="I672" s="132">
        <v>0.40600000000000003</v>
      </c>
      <c r="J672" s="132">
        <v>1</v>
      </c>
      <c r="K672" s="132">
        <v>0.40600000000000003</v>
      </c>
      <c r="L672" s="132" t="s">
        <v>2262</v>
      </c>
      <c r="M672" s="132">
        <v>823</v>
      </c>
      <c r="N672" s="132" t="s">
        <v>436</v>
      </c>
      <c r="O672" s="132">
        <v>1840</v>
      </c>
      <c r="P672" s="132" t="s">
        <v>3956</v>
      </c>
      <c r="Q672" s="132" t="s">
        <v>3930</v>
      </c>
      <c r="R672" s="132" t="s">
        <v>438</v>
      </c>
      <c r="S672" s="132">
        <v>1000317</v>
      </c>
      <c r="T672" s="132" t="s">
        <v>978</v>
      </c>
      <c r="U672" s="132">
        <v>126</v>
      </c>
      <c r="V672" s="132">
        <v>1</v>
      </c>
      <c r="W672" s="132" t="s">
        <v>1144</v>
      </c>
      <c r="X672" s="132">
        <v>23</v>
      </c>
    </row>
    <row r="673" spans="1:24">
      <c r="A673" s="132">
        <v>672</v>
      </c>
      <c r="B673" s="132">
        <v>40000000445</v>
      </c>
      <c r="C673" s="132">
        <v>61124190000</v>
      </c>
      <c r="D673" s="132" t="s">
        <v>595</v>
      </c>
      <c r="E673" s="132" t="s">
        <v>3666</v>
      </c>
      <c r="F673" s="132">
        <v>46</v>
      </c>
      <c r="G673" s="132" t="s">
        <v>3848</v>
      </c>
      <c r="H673" s="132">
        <v>2</v>
      </c>
      <c r="I673" s="132">
        <v>8.4000000000000005E-2</v>
      </c>
      <c r="J673" s="132">
        <v>1</v>
      </c>
      <c r="K673" s="132">
        <v>8.4000000000000005E-2</v>
      </c>
      <c r="L673" s="132" t="s">
        <v>2262</v>
      </c>
      <c r="M673" s="132">
        <v>823</v>
      </c>
      <c r="N673" s="132" t="s">
        <v>436</v>
      </c>
      <c r="O673" s="132">
        <v>1840</v>
      </c>
      <c r="P673" s="132" t="s">
        <v>425</v>
      </c>
      <c r="Q673" s="132">
        <v>37</v>
      </c>
      <c r="R673" s="132" t="s">
        <v>438</v>
      </c>
      <c r="S673" s="132">
        <v>1000317</v>
      </c>
      <c r="T673" s="132" t="s">
        <v>821</v>
      </c>
      <c r="U673" s="132">
        <v>3</v>
      </c>
      <c r="V673" s="132">
        <v>1</v>
      </c>
      <c r="W673" s="132" t="s">
        <v>1050</v>
      </c>
      <c r="X673" s="132">
        <v>20</v>
      </c>
    </row>
    <row r="674" spans="1:24">
      <c r="A674" s="132">
        <v>673</v>
      </c>
      <c r="B674" s="132">
        <v>40000000444</v>
      </c>
      <c r="C674" s="132">
        <v>61069090000</v>
      </c>
      <c r="D674" s="132" t="s">
        <v>982</v>
      </c>
      <c r="E674" s="132" t="s">
        <v>444</v>
      </c>
      <c r="F674" s="132">
        <v>82</v>
      </c>
      <c r="G674" s="132" t="s">
        <v>3848</v>
      </c>
      <c r="H674" s="132">
        <v>2</v>
      </c>
      <c r="I674" s="132">
        <v>0.24399999999999999</v>
      </c>
      <c r="J674" s="132">
        <v>1</v>
      </c>
      <c r="K674" s="132">
        <v>0.24399999999999999</v>
      </c>
      <c r="L674" s="132" t="s">
        <v>2262</v>
      </c>
      <c r="M674" s="132">
        <v>823</v>
      </c>
      <c r="N674" s="132" t="s">
        <v>436</v>
      </c>
      <c r="O674" s="132">
        <v>1840</v>
      </c>
      <c r="P674" s="132" t="s">
        <v>431</v>
      </c>
      <c r="Q674" s="132">
        <v>53</v>
      </c>
      <c r="R674" s="132" t="s">
        <v>438</v>
      </c>
      <c r="S674" s="132">
        <v>1000317</v>
      </c>
      <c r="T674" s="132" t="s">
        <v>959</v>
      </c>
      <c r="U674" s="132">
        <v>165</v>
      </c>
      <c r="V674" s="132">
        <v>1</v>
      </c>
      <c r="W674" s="132" t="s">
        <v>1144</v>
      </c>
      <c r="X674" s="132">
        <v>23</v>
      </c>
    </row>
    <row r="675" spans="1:24">
      <c r="A675" s="132">
        <v>674</v>
      </c>
      <c r="B675" s="132">
        <v>40000000443</v>
      </c>
      <c r="C675" s="132">
        <v>61044900000</v>
      </c>
      <c r="D675" s="132" t="s">
        <v>590</v>
      </c>
      <c r="E675" s="132" t="s">
        <v>426</v>
      </c>
      <c r="F675" s="132">
        <v>43</v>
      </c>
      <c r="G675" s="132" t="s">
        <v>3848</v>
      </c>
      <c r="H675" s="132">
        <v>2</v>
      </c>
      <c r="I675" s="132">
        <v>0.30399999999999999</v>
      </c>
      <c r="J675" s="132">
        <v>1</v>
      </c>
      <c r="K675" s="132">
        <v>0.30399999999999999</v>
      </c>
      <c r="L675" s="132" t="s">
        <v>2262</v>
      </c>
      <c r="M675" s="132">
        <v>823</v>
      </c>
      <c r="N675" s="132" t="s">
        <v>436</v>
      </c>
      <c r="O675" s="132">
        <v>1840</v>
      </c>
      <c r="P675" s="132" t="s">
        <v>431</v>
      </c>
      <c r="Q675" s="132">
        <v>53</v>
      </c>
      <c r="R675" s="132" t="s">
        <v>438</v>
      </c>
      <c r="S675" s="132">
        <v>1000317</v>
      </c>
      <c r="T675" s="132" t="s">
        <v>828</v>
      </c>
      <c r="U675" s="132">
        <v>124</v>
      </c>
      <c r="V675" s="132">
        <v>1</v>
      </c>
      <c r="W675" s="132" t="s">
        <v>1038</v>
      </c>
      <c r="X675" s="132">
        <v>5</v>
      </c>
    </row>
    <row r="676" spans="1:24">
      <c r="A676" s="132">
        <v>675</v>
      </c>
      <c r="B676" s="132">
        <v>40000000442</v>
      </c>
      <c r="C676" s="132">
        <v>61045900000</v>
      </c>
      <c r="D676" s="132" t="s">
        <v>980</v>
      </c>
      <c r="E676" s="132" t="s">
        <v>443</v>
      </c>
      <c r="F676" s="132">
        <v>53</v>
      </c>
      <c r="G676" s="132" t="s">
        <v>3848</v>
      </c>
      <c r="H676" s="132">
        <v>2</v>
      </c>
      <c r="I676" s="132">
        <v>0.29399999999999998</v>
      </c>
      <c r="J676" s="132">
        <v>1</v>
      </c>
      <c r="K676" s="132">
        <v>0.29399999999999998</v>
      </c>
      <c r="L676" s="132" t="s">
        <v>2262</v>
      </c>
      <c r="M676" s="132">
        <v>823</v>
      </c>
      <c r="N676" s="132" t="s">
        <v>436</v>
      </c>
      <c r="O676" s="132">
        <v>1840</v>
      </c>
      <c r="P676" s="132" t="s">
        <v>3957</v>
      </c>
      <c r="Q676" s="132" t="s">
        <v>3937</v>
      </c>
      <c r="R676" s="132" t="s">
        <v>438</v>
      </c>
      <c r="S676" s="132">
        <v>1000317</v>
      </c>
      <c r="T676" s="132">
        <v>42</v>
      </c>
      <c r="U676" s="132">
        <v>88</v>
      </c>
      <c r="V676" s="132">
        <v>1</v>
      </c>
      <c r="W676" s="132" t="s">
        <v>1073</v>
      </c>
      <c r="X676" s="132">
        <v>8</v>
      </c>
    </row>
    <row r="677" spans="1:24">
      <c r="A677" s="132">
        <v>676</v>
      </c>
      <c r="B677" s="132">
        <v>40000000441</v>
      </c>
      <c r="C677" s="132">
        <v>61099020000</v>
      </c>
      <c r="D677" s="132" t="s">
        <v>604</v>
      </c>
      <c r="E677" s="132" t="s">
        <v>329</v>
      </c>
      <c r="F677" s="132">
        <v>249</v>
      </c>
      <c r="G677" s="132" t="s">
        <v>3848</v>
      </c>
      <c r="H677" s="132">
        <v>2</v>
      </c>
      <c r="I677" s="132">
        <v>0.11799999999999999</v>
      </c>
      <c r="J677" s="132">
        <v>1</v>
      </c>
      <c r="K677" s="132">
        <v>0.11799999999999999</v>
      </c>
      <c r="L677" s="132" t="s">
        <v>2262</v>
      </c>
      <c r="M677" s="132">
        <v>823</v>
      </c>
      <c r="N677" s="132" t="s">
        <v>436</v>
      </c>
      <c r="O677" s="132">
        <v>1840</v>
      </c>
      <c r="P677" s="132" t="s">
        <v>3878</v>
      </c>
      <c r="Q677" s="132">
        <v>56</v>
      </c>
      <c r="R677" s="132" t="s">
        <v>438</v>
      </c>
      <c r="S677" s="132">
        <v>1000317</v>
      </c>
      <c r="T677" s="132" t="s">
        <v>810</v>
      </c>
      <c r="U677" s="132">
        <v>122</v>
      </c>
      <c r="V677" s="132">
        <v>1</v>
      </c>
      <c r="W677" s="132" t="s">
        <v>1064</v>
      </c>
      <c r="X677" s="132">
        <v>7</v>
      </c>
    </row>
    <row r="678" spans="1:24">
      <c r="A678" s="132">
        <v>677</v>
      </c>
      <c r="B678" s="132">
        <v>40000000440</v>
      </c>
      <c r="C678" s="132">
        <v>61062000000</v>
      </c>
      <c r="D678" s="132" t="s">
        <v>988</v>
      </c>
      <c r="E678" s="132" t="s">
        <v>437</v>
      </c>
      <c r="F678" s="132">
        <v>77</v>
      </c>
      <c r="G678" s="132" t="s">
        <v>3848</v>
      </c>
      <c r="H678" s="132">
        <v>2</v>
      </c>
      <c r="I678" s="132">
        <v>0.25</v>
      </c>
      <c r="J678" s="132">
        <v>1</v>
      </c>
      <c r="K678" s="132">
        <v>0.25</v>
      </c>
      <c r="L678" s="132" t="s">
        <v>2262</v>
      </c>
      <c r="M678" s="132">
        <v>823</v>
      </c>
      <c r="N678" s="132" t="s">
        <v>436</v>
      </c>
      <c r="O678" s="132">
        <v>1840</v>
      </c>
      <c r="P678" s="132" t="s">
        <v>425</v>
      </c>
      <c r="Q678" s="132">
        <v>37</v>
      </c>
      <c r="R678" s="132" t="s">
        <v>438</v>
      </c>
      <c r="S678" s="132">
        <v>1000317</v>
      </c>
      <c r="T678" s="132">
        <v>40</v>
      </c>
      <c r="U678" s="132">
        <v>79</v>
      </c>
      <c r="V678" s="132">
        <v>1</v>
      </c>
      <c r="W678" s="132" t="s">
        <v>1050</v>
      </c>
      <c r="X678" s="132">
        <v>20</v>
      </c>
    </row>
    <row r="679" spans="1:24">
      <c r="A679" s="132">
        <v>678</v>
      </c>
      <c r="B679" s="132">
        <v>40000000439</v>
      </c>
      <c r="C679" s="132">
        <v>62046318000</v>
      </c>
      <c r="D679" s="132" t="s">
        <v>987</v>
      </c>
      <c r="E679" s="132" t="s">
        <v>420</v>
      </c>
      <c r="F679" s="132">
        <v>93</v>
      </c>
      <c r="G679" s="132" t="s">
        <v>3848</v>
      </c>
      <c r="H679" s="132">
        <v>2</v>
      </c>
      <c r="I679" s="132">
        <v>0.48399999999999999</v>
      </c>
      <c r="J679" s="132">
        <v>1</v>
      </c>
      <c r="K679" s="132">
        <v>0.48399999999999999</v>
      </c>
      <c r="L679" s="132" t="s">
        <v>2262</v>
      </c>
      <c r="M679" s="132">
        <v>823</v>
      </c>
      <c r="N679" s="132" t="s">
        <v>436</v>
      </c>
      <c r="O679" s="132">
        <v>1840</v>
      </c>
      <c r="P679" s="132" t="s">
        <v>425</v>
      </c>
      <c r="Q679" s="132">
        <v>37</v>
      </c>
      <c r="R679" s="132" t="s">
        <v>438</v>
      </c>
      <c r="S679" s="132">
        <v>1000317</v>
      </c>
      <c r="T679" s="132">
        <v>40</v>
      </c>
      <c r="U679" s="132">
        <v>79</v>
      </c>
      <c r="V679" s="132">
        <v>1</v>
      </c>
      <c r="W679" s="132" t="s">
        <v>1073</v>
      </c>
      <c r="X679" s="132">
        <v>8</v>
      </c>
    </row>
    <row r="680" spans="1:24">
      <c r="A680" s="132">
        <v>679</v>
      </c>
      <c r="B680" s="132">
        <v>40000000438</v>
      </c>
      <c r="C680" s="132">
        <v>62046231000</v>
      </c>
      <c r="D680" s="132" t="s">
        <v>603</v>
      </c>
      <c r="E680" s="132" t="s">
        <v>3964</v>
      </c>
      <c r="F680" s="132">
        <v>87</v>
      </c>
      <c r="G680" s="132" t="s">
        <v>3848</v>
      </c>
      <c r="H680" s="132">
        <v>2</v>
      </c>
      <c r="I680" s="132">
        <v>0.48599999999999999</v>
      </c>
      <c r="J680" s="132">
        <v>1</v>
      </c>
      <c r="K680" s="132">
        <v>0.48599999999999999</v>
      </c>
      <c r="L680" s="132" t="s">
        <v>2262</v>
      </c>
      <c r="M680" s="132">
        <v>823</v>
      </c>
      <c r="N680" s="132" t="s">
        <v>436</v>
      </c>
      <c r="O680" s="132">
        <v>1840</v>
      </c>
      <c r="P680" s="132" t="s">
        <v>439</v>
      </c>
      <c r="Q680" s="132">
        <v>9</v>
      </c>
      <c r="R680" s="132" t="s">
        <v>438</v>
      </c>
      <c r="S680" s="132">
        <v>1000317</v>
      </c>
      <c r="T680" s="132">
        <v>42</v>
      </c>
      <c r="U680" s="132">
        <v>88</v>
      </c>
      <c r="V680" s="132">
        <v>1</v>
      </c>
      <c r="W680" s="132" t="s">
        <v>1046</v>
      </c>
      <c r="X680" s="132">
        <v>12</v>
      </c>
    </row>
    <row r="681" spans="1:24">
      <c r="A681" s="132">
        <v>680</v>
      </c>
      <c r="B681" s="132">
        <v>40000000437</v>
      </c>
      <c r="C681" s="132">
        <v>61091000000</v>
      </c>
      <c r="D681" s="132" t="s">
        <v>856</v>
      </c>
      <c r="E681" s="132" t="s">
        <v>453</v>
      </c>
      <c r="F681" s="132">
        <v>73</v>
      </c>
      <c r="G681" s="132" t="s">
        <v>3848</v>
      </c>
      <c r="H681" s="132">
        <v>2</v>
      </c>
      <c r="I681" s="132">
        <v>9.1999999999999998E-2</v>
      </c>
      <c r="J681" s="132">
        <v>1</v>
      </c>
      <c r="K681" s="132">
        <v>9.1999999999999998E-2</v>
      </c>
      <c r="L681" s="132" t="s">
        <v>2262</v>
      </c>
      <c r="M681" s="132">
        <v>823</v>
      </c>
      <c r="N681" s="132" t="s">
        <v>436</v>
      </c>
      <c r="O681" s="132">
        <v>1840</v>
      </c>
      <c r="P681" s="132" t="s">
        <v>439</v>
      </c>
      <c r="Q681" s="132">
        <v>9</v>
      </c>
      <c r="R681" s="132" t="s">
        <v>438</v>
      </c>
      <c r="S681" s="132">
        <v>1000317</v>
      </c>
      <c r="T681" s="132" t="s">
        <v>1023</v>
      </c>
      <c r="U681" s="132">
        <v>669</v>
      </c>
      <c r="V681" s="132">
        <v>1</v>
      </c>
      <c r="W681" s="132" t="s">
        <v>1038</v>
      </c>
      <c r="X681" s="132">
        <v>5</v>
      </c>
    </row>
    <row r="682" spans="1:24">
      <c r="A682" s="132">
        <v>681</v>
      </c>
      <c r="B682" s="132">
        <v>40000000436</v>
      </c>
      <c r="C682" s="132">
        <v>61062000000</v>
      </c>
      <c r="D682" s="132" t="s">
        <v>988</v>
      </c>
      <c r="E682" s="132" t="s">
        <v>437</v>
      </c>
      <c r="F682" s="132">
        <v>77</v>
      </c>
      <c r="G682" s="132" t="s">
        <v>3848</v>
      </c>
      <c r="H682" s="132">
        <v>2</v>
      </c>
      <c r="I682" s="132">
        <v>0.16400000000000001</v>
      </c>
      <c r="J682" s="132">
        <v>1</v>
      </c>
      <c r="K682" s="132">
        <v>0.16400000000000001</v>
      </c>
      <c r="L682" s="132" t="s">
        <v>2262</v>
      </c>
      <c r="M682" s="132">
        <v>823</v>
      </c>
      <c r="N682" s="132" t="s">
        <v>436</v>
      </c>
      <c r="O682" s="132">
        <v>1840</v>
      </c>
      <c r="P682" s="132" t="s">
        <v>425</v>
      </c>
      <c r="Q682" s="132">
        <v>37</v>
      </c>
      <c r="R682" s="132" t="s">
        <v>438</v>
      </c>
      <c r="S682" s="132">
        <v>1000317</v>
      </c>
      <c r="T682" s="132" t="s">
        <v>825</v>
      </c>
      <c r="U682" s="132">
        <v>119</v>
      </c>
      <c r="V682" s="132">
        <v>1</v>
      </c>
      <c r="W682" s="132" t="s">
        <v>1071</v>
      </c>
      <c r="X682" s="132">
        <v>12</v>
      </c>
    </row>
    <row r="683" spans="1:24">
      <c r="A683" s="132">
        <v>682</v>
      </c>
      <c r="B683" s="132">
        <v>40000000435</v>
      </c>
      <c r="C683" s="132">
        <v>61044900000</v>
      </c>
      <c r="D683" s="132" t="s">
        <v>590</v>
      </c>
      <c r="E683" s="132" t="s">
        <v>426</v>
      </c>
      <c r="F683" s="132">
        <v>43</v>
      </c>
      <c r="G683" s="132" t="s">
        <v>3848</v>
      </c>
      <c r="H683" s="132">
        <v>2</v>
      </c>
      <c r="I683" s="132">
        <v>0.36599999999999999</v>
      </c>
      <c r="J683" s="132">
        <v>1</v>
      </c>
      <c r="K683" s="132">
        <v>0.36599999999999999</v>
      </c>
      <c r="L683" s="132" t="s">
        <v>2262</v>
      </c>
      <c r="M683" s="132">
        <v>823</v>
      </c>
      <c r="N683" s="132" t="s">
        <v>436</v>
      </c>
      <c r="O683" s="132">
        <v>1840</v>
      </c>
      <c r="P683" s="132" t="s">
        <v>431</v>
      </c>
      <c r="Q683" s="132">
        <v>53</v>
      </c>
      <c r="R683" s="132" t="s">
        <v>438</v>
      </c>
      <c r="S683" s="132">
        <v>1000317</v>
      </c>
      <c r="T683" s="132">
        <v>42</v>
      </c>
      <c r="U683" s="132">
        <v>88</v>
      </c>
      <c r="V683" s="132">
        <v>1</v>
      </c>
      <c r="W683" s="132" t="s">
        <v>1038</v>
      </c>
      <c r="X683" s="132">
        <v>5</v>
      </c>
    </row>
    <row r="684" spans="1:24">
      <c r="A684" s="132">
        <v>683</v>
      </c>
      <c r="B684" s="132">
        <v>40000000434</v>
      </c>
      <c r="C684" s="132">
        <v>61046300000</v>
      </c>
      <c r="D684" s="132" t="s">
        <v>592</v>
      </c>
      <c r="E684" s="132" t="s">
        <v>442</v>
      </c>
      <c r="F684" s="132">
        <v>24</v>
      </c>
      <c r="G684" s="132" t="s">
        <v>3848</v>
      </c>
      <c r="H684" s="132">
        <v>2</v>
      </c>
      <c r="I684" s="132">
        <v>0.14399999999999999</v>
      </c>
      <c r="J684" s="132">
        <v>1</v>
      </c>
      <c r="K684" s="132">
        <v>0.14399999999999999</v>
      </c>
      <c r="L684" s="132" t="s">
        <v>2262</v>
      </c>
      <c r="M684" s="132">
        <v>823</v>
      </c>
      <c r="N684" s="132" t="s">
        <v>436</v>
      </c>
      <c r="O684" s="132">
        <v>1840</v>
      </c>
      <c r="P684" s="132" t="s">
        <v>425</v>
      </c>
      <c r="Q684" s="132">
        <v>37</v>
      </c>
      <c r="R684" s="132" t="s">
        <v>438</v>
      </c>
      <c r="S684" s="132">
        <v>1000317</v>
      </c>
      <c r="T684" s="132" t="s">
        <v>821</v>
      </c>
      <c r="U684" s="132">
        <v>3</v>
      </c>
      <c r="V684" s="132">
        <v>1</v>
      </c>
      <c r="W684" s="132" t="s">
        <v>1050</v>
      </c>
      <c r="X684" s="132">
        <v>20</v>
      </c>
    </row>
    <row r="685" spans="1:24">
      <c r="A685" s="132">
        <v>684</v>
      </c>
      <c r="B685" s="132">
        <v>40000000433</v>
      </c>
      <c r="C685" s="132">
        <v>62046318000</v>
      </c>
      <c r="D685" s="132" t="s">
        <v>985</v>
      </c>
      <c r="E685" s="132" t="s">
        <v>420</v>
      </c>
      <c r="F685" s="132">
        <v>93</v>
      </c>
      <c r="G685" s="132" t="s">
        <v>3848</v>
      </c>
      <c r="H685" s="132">
        <v>2</v>
      </c>
      <c r="I685" s="132">
        <v>0.26600000000000001</v>
      </c>
      <c r="J685" s="132">
        <v>1</v>
      </c>
      <c r="K685" s="132">
        <v>0.26600000000000001</v>
      </c>
      <c r="L685" s="132" t="s">
        <v>2262</v>
      </c>
      <c r="M685" s="132">
        <v>823</v>
      </c>
      <c r="N685" s="132" t="s">
        <v>2841</v>
      </c>
      <c r="O685" s="132">
        <v>2050</v>
      </c>
      <c r="P685" s="132" t="s">
        <v>425</v>
      </c>
      <c r="Q685" s="132">
        <v>37</v>
      </c>
      <c r="R685" s="132" t="s">
        <v>438</v>
      </c>
      <c r="S685" s="132">
        <v>1000317</v>
      </c>
      <c r="T685" s="132" t="s">
        <v>858</v>
      </c>
      <c r="U685" s="132">
        <v>1</v>
      </c>
      <c r="V685" s="132">
        <v>1</v>
      </c>
      <c r="W685" s="132" t="s">
        <v>1073</v>
      </c>
      <c r="X685" s="132">
        <v>8</v>
      </c>
    </row>
    <row r="686" spans="1:24">
      <c r="A686" s="132">
        <v>685</v>
      </c>
      <c r="B686" s="132">
        <v>40000000432</v>
      </c>
      <c r="C686" s="132">
        <v>61061000000</v>
      </c>
      <c r="D686" s="132" t="s">
        <v>976</v>
      </c>
      <c r="E686" s="132" t="s">
        <v>437</v>
      </c>
      <c r="F686" s="132">
        <v>77</v>
      </c>
      <c r="G686" s="132" t="s">
        <v>3848</v>
      </c>
      <c r="H686" s="132">
        <v>2</v>
      </c>
      <c r="I686" s="132">
        <v>0.248</v>
      </c>
      <c r="J686" s="132">
        <v>1</v>
      </c>
      <c r="K686" s="132">
        <v>0.248</v>
      </c>
      <c r="L686" s="132" t="s">
        <v>2262</v>
      </c>
      <c r="M686" s="132">
        <v>823</v>
      </c>
      <c r="N686" s="132" t="s">
        <v>436</v>
      </c>
      <c r="O686" s="132">
        <v>1840</v>
      </c>
      <c r="P686" s="132" t="s">
        <v>439</v>
      </c>
      <c r="Q686" s="132">
        <v>9</v>
      </c>
      <c r="R686" s="132" t="s">
        <v>438</v>
      </c>
      <c r="S686" s="132">
        <v>1000317</v>
      </c>
      <c r="T686" s="132">
        <v>36</v>
      </c>
      <c r="U686" s="132">
        <v>52</v>
      </c>
      <c r="V686" s="132">
        <v>1</v>
      </c>
      <c r="W686" s="132" t="s">
        <v>1050</v>
      </c>
      <c r="X686" s="132">
        <v>20</v>
      </c>
    </row>
    <row r="687" spans="1:24">
      <c r="A687" s="132">
        <v>686</v>
      </c>
      <c r="B687" s="132">
        <v>40000000431</v>
      </c>
      <c r="C687" s="132">
        <v>61062000000</v>
      </c>
      <c r="D687" s="132" t="s">
        <v>988</v>
      </c>
      <c r="E687" s="132" t="s">
        <v>437</v>
      </c>
      <c r="F687" s="132">
        <v>77</v>
      </c>
      <c r="G687" s="132" t="s">
        <v>3848</v>
      </c>
      <c r="H687" s="132">
        <v>2</v>
      </c>
      <c r="I687" s="132">
        <v>0.214</v>
      </c>
      <c r="J687" s="132">
        <v>1</v>
      </c>
      <c r="K687" s="132">
        <v>0.214</v>
      </c>
      <c r="L687" s="132" t="s">
        <v>2262</v>
      </c>
      <c r="M687" s="132">
        <v>823</v>
      </c>
      <c r="N687" s="132" t="s">
        <v>436</v>
      </c>
      <c r="O687" s="132">
        <v>1840</v>
      </c>
      <c r="P687" s="132" t="s">
        <v>435</v>
      </c>
      <c r="Q687" s="132">
        <v>2</v>
      </c>
      <c r="R687" s="132" t="s">
        <v>438</v>
      </c>
      <c r="S687" s="132">
        <v>1000317</v>
      </c>
      <c r="T687" s="132" t="s">
        <v>929</v>
      </c>
      <c r="U687" s="132">
        <v>467</v>
      </c>
      <c r="V687" s="132">
        <v>1</v>
      </c>
      <c r="W687" s="132" t="s">
        <v>1048</v>
      </c>
      <c r="X687" s="132">
        <v>4</v>
      </c>
    </row>
    <row r="688" spans="1:24">
      <c r="A688" s="132">
        <v>687</v>
      </c>
      <c r="B688" s="132">
        <v>40000000430</v>
      </c>
      <c r="C688" s="132">
        <v>62046231000</v>
      </c>
      <c r="D688" s="132" t="s">
        <v>990</v>
      </c>
      <c r="E688" s="132" t="s">
        <v>3964</v>
      </c>
      <c r="F688" s="132">
        <v>87</v>
      </c>
      <c r="G688" s="132" t="s">
        <v>3848</v>
      </c>
      <c r="H688" s="132">
        <v>2</v>
      </c>
      <c r="I688" s="132">
        <v>0.746</v>
      </c>
      <c r="J688" s="132">
        <v>1</v>
      </c>
      <c r="K688" s="132">
        <v>0.746</v>
      </c>
      <c r="L688" s="132" t="s">
        <v>2262</v>
      </c>
      <c r="M688" s="132">
        <v>823</v>
      </c>
      <c r="N688" s="132" t="s">
        <v>440</v>
      </c>
      <c r="O688" s="132">
        <v>7485</v>
      </c>
      <c r="P688" s="132" t="s">
        <v>439</v>
      </c>
      <c r="Q688" s="132">
        <v>9</v>
      </c>
      <c r="R688" s="132" t="s">
        <v>438</v>
      </c>
      <c r="S688" s="132">
        <v>1000317</v>
      </c>
      <c r="T688" s="132">
        <v>34</v>
      </c>
      <c r="U688" s="132">
        <v>41</v>
      </c>
      <c r="V688" s="132">
        <v>1</v>
      </c>
      <c r="W688" s="132" t="s">
        <v>1038</v>
      </c>
      <c r="X688" s="132">
        <v>5</v>
      </c>
    </row>
    <row r="689" spans="1:24">
      <c r="A689" s="132">
        <v>688</v>
      </c>
      <c r="B689" s="132">
        <v>40000000429</v>
      </c>
      <c r="C689" s="132">
        <v>61061000000</v>
      </c>
      <c r="D689" s="132" t="s">
        <v>921</v>
      </c>
      <c r="E689" s="132" t="s">
        <v>444</v>
      </c>
      <c r="F689" s="132">
        <v>82</v>
      </c>
      <c r="G689" s="132" t="s">
        <v>3848</v>
      </c>
      <c r="H689" s="132">
        <v>2</v>
      </c>
      <c r="I689" s="132">
        <v>0.24399999999999999</v>
      </c>
      <c r="J689" s="132">
        <v>1</v>
      </c>
      <c r="K689" s="132">
        <v>0.24399999999999999</v>
      </c>
      <c r="L689" s="132" t="s">
        <v>2262</v>
      </c>
      <c r="M689" s="132">
        <v>823</v>
      </c>
      <c r="N689" s="132" t="s">
        <v>440</v>
      </c>
      <c r="O689" s="132">
        <v>7485</v>
      </c>
      <c r="P689" s="132" t="s">
        <v>439</v>
      </c>
      <c r="Q689" s="132">
        <v>9</v>
      </c>
      <c r="R689" s="132" t="s">
        <v>438</v>
      </c>
      <c r="S689" s="132">
        <v>1000317</v>
      </c>
      <c r="T689" s="132" t="s">
        <v>828</v>
      </c>
      <c r="U689" s="132">
        <v>124</v>
      </c>
      <c r="V689" s="132">
        <v>1</v>
      </c>
      <c r="W689" s="132" t="s">
        <v>3919</v>
      </c>
      <c r="X689" s="132">
        <v>25</v>
      </c>
    </row>
    <row r="690" spans="1:24">
      <c r="A690" s="132">
        <v>689</v>
      </c>
      <c r="B690" s="132">
        <v>40000000428</v>
      </c>
      <c r="C690" s="132">
        <v>62024000090</v>
      </c>
      <c r="D690" s="132" t="s">
        <v>600</v>
      </c>
      <c r="E690" s="132" t="s">
        <v>3692</v>
      </c>
      <c r="F690" s="132">
        <v>92</v>
      </c>
      <c r="G690" s="132" t="s">
        <v>3848</v>
      </c>
      <c r="H690" s="132">
        <v>2</v>
      </c>
      <c r="I690" s="132">
        <v>0.46200000000000002</v>
      </c>
      <c r="J690" s="132">
        <v>1</v>
      </c>
      <c r="K690" s="132">
        <v>0.46200000000000002</v>
      </c>
      <c r="L690" s="132" t="s">
        <v>2262</v>
      </c>
      <c r="M690" s="132">
        <v>823</v>
      </c>
      <c r="N690" s="132" t="s">
        <v>2937</v>
      </c>
      <c r="O690" s="132">
        <v>7495</v>
      </c>
      <c r="P690" s="132" t="s">
        <v>425</v>
      </c>
      <c r="Q690" s="132">
        <v>37</v>
      </c>
      <c r="R690" s="132" t="s">
        <v>438</v>
      </c>
      <c r="S690" s="132">
        <v>1000317</v>
      </c>
      <c r="T690" s="132" t="s">
        <v>810</v>
      </c>
      <c r="U690" s="132">
        <v>122</v>
      </c>
      <c r="V690" s="132">
        <v>1</v>
      </c>
      <c r="W690" s="132" t="s">
        <v>1144</v>
      </c>
      <c r="X690" s="132">
        <v>23</v>
      </c>
    </row>
    <row r="691" spans="1:24">
      <c r="A691" s="132">
        <v>690</v>
      </c>
      <c r="B691" s="132">
        <v>40000000427</v>
      </c>
      <c r="C691" s="132">
        <v>62024000090</v>
      </c>
      <c r="D691" s="132" t="s">
        <v>600</v>
      </c>
      <c r="E691" s="132" t="s">
        <v>3692</v>
      </c>
      <c r="F691" s="132">
        <v>92</v>
      </c>
      <c r="G691" s="132" t="s">
        <v>3848</v>
      </c>
      <c r="H691" s="132">
        <v>2</v>
      </c>
      <c r="I691" s="132">
        <v>0.50800000000000001</v>
      </c>
      <c r="J691" s="132">
        <v>1</v>
      </c>
      <c r="K691" s="132">
        <v>0.50800000000000001</v>
      </c>
      <c r="L691" s="132" t="s">
        <v>2262</v>
      </c>
      <c r="M691" s="132">
        <v>823</v>
      </c>
      <c r="N691" s="132" t="s">
        <v>2937</v>
      </c>
      <c r="O691" s="132">
        <v>7495</v>
      </c>
      <c r="P691" s="132" t="s">
        <v>425</v>
      </c>
      <c r="Q691" s="132">
        <v>37</v>
      </c>
      <c r="R691" s="132" t="s">
        <v>438</v>
      </c>
      <c r="S691" s="132">
        <v>1000317</v>
      </c>
      <c r="T691" s="132" t="s">
        <v>821</v>
      </c>
      <c r="U691" s="132">
        <v>3</v>
      </c>
      <c r="V691" s="132">
        <v>1</v>
      </c>
      <c r="W691" s="132" t="s">
        <v>1144</v>
      </c>
      <c r="X691" s="132">
        <v>23</v>
      </c>
    </row>
    <row r="692" spans="1:24">
      <c r="A692" s="132">
        <v>691</v>
      </c>
      <c r="B692" s="132">
        <v>40000000426</v>
      </c>
      <c r="C692" s="132">
        <v>62024000090</v>
      </c>
      <c r="D692" s="132" t="s">
        <v>600</v>
      </c>
      <c r="E692" s="132" t="s">
        <v>3692</v>
      </c>
      <c r="F692" s="132">
        <v>92</v>
      </c>
      <c r="G692" s="132" t="s">
        <v>3848</v>
      </c>
      <c r="H692" s="132">
        <v>2</v>
      </c>
      <c r="I692" s="132">
        <v>0.44</v>
      </c>
      <c r="J692" s="132">
        <v>1</v>
      </c>
      <c r="K692" s="132">
        <v>0.44</v>
      </c>
      <c r="L692" s="132" t="s">
        <v>2262</v>
      </c>
      <c r="M692" s="132">
        <v>823</v>
      </c>
      <c r="N692" s="132" t="s">
        <v>2937</v>
      </c>
      <c r="O692" s="132">
        <v>7495</v>
      </c>
      <c r="P692" s="132" t="s">
        <v>425</v>
      </c>
      <c r="Q692" s="132">
        <v>37</v>
      </c>
      <c r="R692" s="132" t="s">
        <v>438</v>
      </c>
      <c r="S692" s="132">
        <v>1000317</v>
      </c>
      <c r="T692" s="132" t="s">
        <v>858</v>
      </c>
      <c r="U692" s="132">
        <v>1</v>
      </c>
      <c r="V692" s="132">
        <v>1</v>
      </c>
      <c r="W692" s="132" t="s">
        <v>1144</v>
      </c>
      <c r="X692" s="132">
        <v>23</v>
      </c>
    </row>
    <row r="693" spans="1:24">
      <c r="A693" s="132">
        <v>692</v>
      </c>
      <c r="B693" s="132">
        <v>40000000425</v>
      </c>
      <c r="C693" s="132">
        <v>61046200000</v>
      </c>
      <c r="D693" s="132" t="s">
        <v>992</v>
      </c>
      <c r="E693" s="132" t="s">
        <v>442</v>
      </c>
      <c r="F693" s="132">
        <v>24</v>
      </c>
      <c r="G693" s="132" t="s">
        <v>3848</v>
      </c>
      <c r="H693" s="132">
        <v>2</v>
      </c>
      <c r="I693" s="132">
        <v>0.27400000000000002</v>
      </c>
      <c r="J693" s="132">
        <v>1</v>
      </c>
      <c r="K693" s="132">
        <v>0.27400000000000002</v>
      </c>
      <c r="L693" s="132" t="s">
        <v>2262</v>
      </c>
      <c r="M693" s="132">
        <v>823</v>
      </c>
      <c r="N693" s="132" t="s">
        <v>2841</v>
      </c>
      <c r="O693" s="132">
        <v>2050</v>
      </c>
      <c r="P693" s="132" t="s">
        <v>439</v>
      </c>
      <c r="Q693" s="132">
        <v>9</v>
      </c>
      <c r="R693" s="132" t="s">
        <v>438</v>
      </c>
      <c r="S693" s="132">
        <v>1000317</v>
      </c>
      <c r="T693" s="132">
        <v>38</v>
      </c>
      <c r="U693" s="132">
        <v>64</v>
      </c>
      <c r="V693" s="132">
        <v>1</v>
      </c>
      <c r="W693" s="132" t="s">
        <v>4373</v>
      </c>
      <c r="X693" s="132">
        <v>29</v>
      </c>
    </row>
    <row r="694" spans="1:24">
      <c r="A694" s="132">
        <v>693</v>
      </c>
      <c r="B694" s="132">
        <v>40000000424</v>
      </c>
      <c r="C694" s="132">
        <v>65050090000</v>
      </c>
      <c r="D694" s="132" t="s">
        <v>993</v>
      </c>
      <c r="E694" s="132" t="s">
        <v>434</v>
      </c>
      <c r="F694" s="132">
        <v>5</v>
      </c>
      <c r="G694" s="132" t="s">
        <v>3848</v>
      </c>
      <c r="H694" s="132">
        <v>2</v>
      </c>
      <c r="I694" s="132">
        <v>0.08</v>
      </c>
      <c r="J694" s="132">
        <v>1</v>
      </c>
      <c r="K694" s="132">
        <v>0.08</v>
      </c>
      <c r="L694" s="132" t="s">
        <v>2262</v>
      </c>
      <c r="M694" s="132">
        <v>823</v>
      </c>
      <c r="N694" s="132" t="s">
        <v>436</v>
      </c>
      <c r="O694" s="132">
        <v>1840</v>
      </c>
      <c r="P694" s="132" t="s">
        <v>439</v>
      </c>
      <c r="Q694" s="132">
        <v>9</v>
      </c>
      <c r="R694" s="132" t="s">
        <v>438</v>
      </c>
      <c r="S694" s="132">
        <v>1000317</v>
      </c>
      <c r="T694" s="132" t="s">
        <v>994</v>
      </c>
      <c r="U694" s="132">
        <v>670</v>
      </c>
      <c r="V694" s="132">
        <v>1</v>
      </c>
      <c r="W694" s="132" t="s">
        <v>1050</v>
      </c>
      <c r="X694" s="132">
        <v>20</v>
      </c>
    </row>
    <row r="695" spans="1:24">
      <c r="A695" s="132">
        <v>694</v>
      </c>
      <c r="B695" s="132">
        <v>40000000423</v>
      </c>
      <c r="C695" s="132">
        <v>61062000000</v>
      </c>
      <c r="D695" s="132" t="s">
        <v>988</v>
      </c>
      <c r="E695" s="132" t="s">
        <v>437</v>
      </c>
      <c r="F695" s="132">
        <v>77</v>
      </c>
      <c r="G695" s="132" t="s">
        <v>3848</v>
      </c>
      <c r="H695" s="132">
        <v>2</v>
      </c>
      <c r="I695" s="132">
        <v>0.32800000000000001</v>
      </c>
      <c r="J695" s="132">
        <v>1</v>
      </c>
      <c r="K695" s="132">
        <v>0.32800000000000001</v>
      </c>
      <c r="L695" s="132" t="s">
        <v>2262</v>
      </c>
      <c r="M695" s="132">
        <v>823</v>
      </c>
      <c r="N695" s="132" t="s">
        <v>436</v>
      </c>
      <c r="O695" s="132">
        <v>1840</v>
      </c>
      <c r="P695" s="132" t="s">
        <v>3961</v>
      </c>
      <c r="Q695" s="132" t="s">
        <v>3935</v>
      </c>
      <c r="R695" s="132" t="s">
        <v>438</v>
      </c>
      <c r="S695" s="132">
        <v>1000317</v>
      </c>
      <c r="T695" s="132" t="s">
        <v>825</v>
      </c>
      <c r="U695" s="132">
        <v>119</v>
      </c>
      <c r="V695" s="132">
        <v>1</v>
      </c>
      <c r="W695" s="132" t="s">
        <v>1046</v>
      </c>
      <c r="X695" s="132">
        <v>12</v>
      </c>
    </row>
    <row r="696" spans="1:24">
      <c r="A696" s="132">
        <v>695</v>
      </c>
      <c r="B696" s="132">
        <v>40000000422</v>
      </c>
      <c r="C696" s="132">
        <v>61069090000</v>
      </c>
      <c r="D696" s="132" t="s">
        <v>607</v>
      </c>
      <c r="E696" s="132" t="s">
        <v>437</v>
      </c>
      <c r="F696" s="132">
        <v>77</v>
      </c>
      <c r="G696" s="132" t="s">
        <v>3848</v>
      </c>
      <c r="H696" s="132">
        <v>2</v>
      </c>
      <c r="I696" s="132">
        <v>0.15</v>
      </c>
      <c r="J696" s="132">
        <v>1</v>
      </c>
      <c r="K696" s="132">
        <v>0.15</v>
      </c>
      <c r="L696" s="132" t="s">
        <v>2262</v>
      </c>
      <c r="M696" s="132">
        <v>823</v>
      </c>
      <c r="N696" s="132" t="s">
        <v>3915</v>
      </c>
      <c r="O696" s="132">
        <v>7497</v>
      </c>
      <c r="P696" s="132" t="s">
        <v>431</v>
      </c>
      <c r="Q696" s="132">
        <v>53</v>
      </c>
      <c r="R696" s="132" t="s">
        <v>438</v>
      </c>
      <c r="S696" s="132">
        <v>1000317</v>
      </c>
      <c r="T696" s="132" t="s">
        <v>810</v>
      </c>
      <c r="U696" s="132">
        <v>122</v>
      </c>
      <c r="V696" s="132">
        <v>1</v>
      </c>
      <c r="W696" s="132" t="s">
        <v>1073</v>
      </c>
      <c r="X696" s="132">
        <v>8</v>
      </c>
    </row>
    <row r="697" spans="1:24">
      <c r="A697" s="132">
        <v>696</v>
      </c>
      <c r="B697" s="132">
        <v>40000000421</v>
      </c>
      <c r="C697" s="132">
        <v>61044300000</v>
      </c>
      <c r="D697" s="132" t="s">
        <v>995</v>
      </c>
      <c r="E697" s="132" t="s">
        <v>426</v>
      </c>
      <c r="F697" s="132">
        <v>43</v>
      </c>
      <c r="G697" s="132" t="s">
        <v>3848</v>
      </c>
      <c r="H697" s="132">
        <v>2</v>
      </c>
      <c r="I697" s="132">
        <v>0.30399999999999999</v>
      </c>
      <c r="J697" s="132">
        <v>1</v>
      </c>
      <c r="K697" s="132">
        <v>0.30399999999999999</v>
      </c>
      <c r="L697" s="132" t="s">
        <v>2262</v>
      </c>
      <c r="M697" s="132">
        <v>823</v>
      </c>
      <c r="N697" s="132" t="s">
        <v>3915</v>
      </c>
      <c r="O697" s="132">
        <v>7497</v>
      </c>
      <c r="P697" s="132" t="s">
        <v>425</v>
      </c>
      <c r="Q697" s="132">
        <v>37</v>
      </c>
      <c r="R697" s="132" t="s">
        <v>438</v>
      </c>
      <c r="S697" s="132">
        <v>1000317</v>
      </c>
      <c r="T697" s="132">
        <v>34</v>
      </c>
      <c r="U697" s="132">
        <v>41</v>
      </c>
      <c r="V697" s="132">
        <v>1</v>
      </c>
      <c r="W697" s="132" t="s">
        <v>1050</v>
      </c>
      <c r="X697" s="132">
        <v>20</v>
      </c>
    </row>
    <row r="698" spans="1:24">
      <c r="A698" s="132">
        <v>697</v>
      </c>
      <c r="B698" s="132">
        <v>40000000420</v>
      </c>
      <c r="C698" s="132">
        <v>61099020000</v>
      </c>
      <c r="D698" s="132" t="s">
        <v>604</v>
      </c>
      <c r="E698" s="132" t="s">
        <v>329</v>
      </c>
      <c r="F698" s="132">
        <v>249</v>
      </c>
      <c r="G698" s="132" t="s">
        <v>3848</v>
      </c>
      <c r="H698" s="132">
        <v>2</v>
      </c>
      <c r="I698" s="132">
        <v>0.104</v>
      </c>
      <c r="J698" s="132">
        <v>1</v>
      </c>
      <c r="K698" s="132">
        <v>0.104</v>
      </c>
      <c r="L698" s="132" t="s">
        <v>2262</v>
      </c>
      <c r="M698" s="132">
        <v>823</v>
      </c>
      <c r="N698" s="132" t="s">
        <v>436</v>
      </c>
      <c r="O698" s="132">
        <v>1840</v>
      </c>
      <c r="P698" s="132" t="s">
        <v>425</v>
      </c>
      <c r="Q698" s="132">
        <v>37</v>
      </c>
      <c r="R698" s="132" t="s">
        <v>438</v>
      </c>
      <c r="S698" s="132">
        <v>1000317</v>
      </c>
      <c r="T698" s="132" t="s">
        <v>810</v>
      </c>
      <c r="U698" s="132">
        <v>122</v>
      </c>
      <c r="V698" s="132">
        <v>1</v>
      </c>
      <c r="W698" s="132" t="s">
        <v>1071</v>
      </c>
      <c r="X698" s="132">
        <v>12</v>
      </c>
    </row>
    <row r="699" spans="1:24">
      <c r="A699" s="132">
        <v>698</v>
      </c>
      <c r="B699" s="132">
        <v>40000000419</v>
      </c>
      <c r="C699" s="132">
        <v>61091000000</v>
      </c>
      <c r="D699" s="132" t="s">
        <v>608</v>
      </c>
      <c r="E699" s="132" t="s">
        <v>329</v>
      </c>
      <c r="F699" s="132">
        <v>249</v>
      </c>
      <c r="G699" s="132" t="s">
        <v>3848</v>
      </c>
      <c r="H699" s="132">
        <v>2</v>
      </c>
      <c r="I699" s="132">
        <v>7.8E-2</v>
      </c>
      <c r="J699" s="132">
        <v>1</v>
      </c>
      <c r="K699" s="132">
        <v>7.8E-2</v>
      </c>
      <c r="L699" s="132" t="s">
        <v>2262</v>
      </c>
      <c r="M699" s="132">
        <v>823</v>
      </c>
      <c r="N699" s="132" t="s">
        <v>436</v>
      </c>
      <c r="O699" s="132">
        <v>1840</v>
      </c>
      <c r="P699" s="132" t="s">
        <v>439</v>
      </c>
      <c r="Q699" s="132">
        <v>9</v>
      </c>
      <c r="R699" s="132" t="s">
        <v>438</v>
      </c>
      <c r="S699" s="132">
        <v>1000317</v>
      </c>
      <c r="T699" s="132" t="s">
        <v>810</v>
      </c>
      <c r="U699" s="132">
        <v>122</v>
      </c>
      <c r="V699" s="132">
        <v>1</v>
      </c>
      <c r="W699" s="132" t="s">
        <v>1050</v>
      </c>
      <c r="X699" s="132">
        <v>20</v>
      </c>
    </row>
    <row r="700" spans="1:24">
      <c r="A700" s="132">
        <v>699</v>
      </c>
      <c r="B700" s="132">
        <v>40000000418</v>
      </c>
      <c r="C700" s="132">
        <v>61091000000</v>
      </c>
      <c r="D700" s="132" t="s">
        <v>856</v>
      </c>
      <c r="E700" s="132" t="s">
        <v>453</v>
      </c>
      <c r="F700" s="132">
        <v>73</v>
      </c>
      <c r="G700" s="132" t="s">
        <v>3848</v>
      </c>
      <c r="H700" s="132">
        <v>2</v>
      </c>
      <c r="I700" s="132">
        <v>0.14799999999999999</v>
      </c>
      <c r="J700" s="132">
        <v>1</v>
      </c>
      <c r="K700" s="132">
        <v>0.14799999999999999</v>
      </c>
      <c r="L700" s="132" t="s">
        <v>2262</v>
      </c>
      <c r="M700" s="132">
        <v>823</v>
      </c>
      <c r="N700" s="132" t="s">
        <v>436</v>
      </c>
      <c r="O700" s="132">
        <v>1840</v>
      </c>
      <c r="P700" s="132" t="s">
        <v>439</v>
      </c>
      <c r="Q700" s="132">
        <v>9</v>
      </c>
      <c r="R700" s="132" t="s">
        <v>438</v>
      </c>
      <c r="S700" s="132">
        <v>1000317</v>
      </c>
      <c r="T700" s="132" t="s">
        <v>821</v>
      </c>
      <c r="U700" s="132">
        <v>3</v>
      </c>
      <c r="V700" s="132">
        <v>1</v>
      </c>
      <c r="W700" s="132" t="s">
        <v>1073</v>
      </c>
      <c r="X700" s="132">
        <v>8</v>
      </c>
    </row>
    <row r="701" spans="1:24">
      <c r="A701" s="132">
        <v>700</v>
      </c>
      <c r="B701" s="132">
        <v>40000000417</v>
      </c>
      <c r="C701" s="132">
        <v>61091000000</v>
      </c>
      <c r="D701" s="132" t="s">
        <v>856</v>
      </c>
      <c r="E701" s="132" t="s">
        <v>453</v>
      </c>
      <c r="F701" s="132">
        <v>73</v>
      </c>
      <c r="G701" s="132" t="s">
        <v>3848</v>
      </c>
      <c r="H701" s="132">
        <v>2</v>
      </c>
      <c r="I701" s="132">
        <v>0.114</v>
      </c>
      <c r="J701" s="132">
        <v>1</v>
      </c>
      <c r="K701" s="132">
        <v>0.114</v>
      </c>
      <c r="L701" s="132" t="s">
        <v>2262</v>
      </c>
      <c r="M701" s="132">
        <v>823</v>
      </c>
      <c r="N701" s="132" t="s">
        <v>436</v>
      </c>
      <c r="O701" s="132">
        <v>1840</v>
      </c>
      <c r="P701" s="132" t="s">
        <v>439</v>
      </c>
      <c r="Q701" s="132">
        <v>9</v>
      </c>
      <c r="R701" s="132" t="s">
        <v>438</v>
      </c>
      <c r="S701" s="132">
        <v>1000317</v>
      </c>
      <c r="T701" s="132" t="s">
        <v>858</v>
      </c>
      <c r="U701" s="132">
        <v>1</v>
      </c>
      <c r="V701" s="132">
        <v>1</v>
      </c>
      <c r="W701" s="132" t="s">
        <v>3919</v>
      </c>
      <c r="X701" s="132">
        <v>25</v>
      </c>
    </row>
    <row r="702" spans="1:24">
      <c r="A702" s="132">
        <v>701</v>
      </c>
      <c r="B702" s="132">
        <v>40000000416</v>
      </c>
      <c r="C702" s="132">
        <v>61102099000</v>
      </c>
      <c r="D702" s="132" t="s">
        <v>601</v>
      </c>
      <c r="E702" s="132" t="s">
        <v>341</v>
      </c>
      <c r="F702" s="132">
        <v>18</v>
      </c>
      <c r="G702" s="132" t="s">
        <v>3848</v>
      </c>
      <c r="H702" s="132">
        <v>2</v>
      </c>
      <c r="I702" s="132">
        <v>0.53400000000000003</v>
      </c>
      <c r="J702" s="132">
        <v>1</v>
      </c>
      <c r="K702" s="132">
        <v>0.53400000000000003</v>
      </c>
      <c r="L702" s="132" t="s">
        <v>2262</v>
      </c>
      <c r="M702" s="132">
        <v>823</v>
      </c>
      <c r="N702" s="132" t="s">
        <v>436</v>
      </c>
      <c r="O702" s="132">
        <v>1840</v>
      </c>
      <c r="P702" s="132" t="s">
        <v>439</v>
      </c>
      <c r="Q702" s="132">
        <v>9</v>
      </c>
      <c r="R702" s="132" t="s">
        <v>438</v>
      </c>
      <c r="S702" s="132">
        <v>1000317</v>
      </c>
      <c r="T702" s="132" t="s">
        <v>825</v>
      </c>
      <c r="U702" s="132">
        <v>119</v>
      </c>
      <c r="V702" s="132">
        <v>1</v>
      </c>
      <c r="W702" s="132" t="s">
        <v>1048</v>
      </c>
      <c r="X702" s="132">
        <v>4</v>
      </c>
    </row>
    <row r="703" spans="1:24">
      <c r="A703" s="132">
        <v>702</v>
      </c>
      <c r="B703" s="132">
        <v>40000000415</v>
      </c>
      <c r="C703" s="132">
        <v>61044900000</v>
      </c>
      <c r="D703" s="132" t="s">
        <v>590</v>
      </c>
      <c r="E703" s="132" t="s">
        <v>426</v>
      </c>
      <c r="F703" s="132">
        <v>43</v>
      </c>
      <c r="G703" s="132" t="s">
        <v>3848</v>
      </c>
      <c r="H703" s="132">
        <v>2</v>
      </c>
      <c r="I703" s="132">
        <v>0.35399999999999998</v>
      </c>
      <c r="J703" s="132">
        <v>1</v>
      </c>
      <c r="K703" s="132">
        <v>0.35399999999999998</v>
      </c>
      <c r="L703" s="132" t="s">
        <v>2262</v>
      </c>
      <c r="M703" s="132">
        <v>823</v>
      </c>
      <c r="N703" s="132" t="s">
        <v>436</v>
      </c>
      <c r="O703" s="132">
        <v>1840</v>
      </c>
      <c r="P703" s="132" t="s">
        <v>431</v>
      </c>
      <c r="Q703" s="132">
        <v>53</v>
      </c>
      <c r="R703" s="132" t="s">
        <v>438</v>
      </c>
      <c r="S703" s="132">
        <v>1000317</v>
      </c>
      <c r="T703" s="132">
        <v>34</v>
      </c>
      <c r="U703" s="132">
        <v>41</v>
      </c>
      <c r="V703" s="132">
        <v>1</v>
      </c>
      <c r="W703" s="132" t="s">
        <v>1050</v>
      </c>
      <c r="X703" s="132">
        <v>20</v>
      </c>
    </row>
    <row r="704" spans="1:24">
      <c r="A704" s="132">
        <v>703</v>
      </c>
      <c r="B704" s="132">
        <v>40000000414</v>
      </c>
      <c r="C704" s="132">
        <v>61099090000</v>
      </c>
      <c r="D704" s="132" t="s">
        <v>996</v>
      </c>
      <c r="E704" s="132" t="s">
        <v>329</v>
      </c>
      <c r="F704" s="132">
        <v>249</v>
      </c>
      <c r="G704" s="132" t="s">
        <v>3848</v>
      </c>
      <c r="H704" s="132">
        <v>2</v>
      </c>
      <c r="I704" s="132">
        <v>0.13400000000000001</v>
      </c>
      <c r="J704" s="132">
        <v>1</v>
      </c>
      <c r="K704" s="132">
        <v>0.13400000000000001</v>
      </c>
      <c r="L704" s="132" t="s">
        <v>2262</v>
      </c>
      <c r="M704" s="132">
        <v>823</v>
      </c>
      <c r="N704" s="132" t="s">
        <v>436</v>
      </c>
      <c r="O704" s="132">
        <v>1840</v>
      </c>
      <c r="P704" s="132" t="s">
        <v>431</v>
      </c>
      <c r="Q704" s="132">
        <v>53</v>
      </c>
      <c r="R704" s="132" t="s">
        <v>438</v>
      </c>
      <c r="S704" s="132">
        <v>1000317</v>
      </c>
      <c r="T704" s="132" t="s">
        <v>825</v>
      </c>
      <c r="U704" s="132">
        <v>119</v>
      </c>
      <c r="V704" s="132">
        <v>1</v>
      </c>
      <c r="W704" s="132" t="s">
        <v>1071</v>
      </c>
      <c r="X704" s="132">
        <v>12</v>
      </c>
    </row>
    <row r="705" spans="1:24">
      <c r="A705" s="132">
        <v>704</v>
      </c>
      <c r="B705" s="132">
        <v>40000000413</v>
      </c>
      <c r="C705" s="132">
        <v>61061000000</v>
      </c>
      <c r="D705" s="132" t="s">
        <v>589</v>
      </c>
      <c r="E705" s="132" t="s">
        <v>444</v>
      </c>
      <c r="F705" s="132">
        <v>82</v>
      </c>
      <c r="G705" s="132" t="s">
        <v>3848</v>
      </c>
      <c r="H705" s="132">
        <v>2</v>
      </c>
      <c r="I705" s="132">
        <v>0.24</v>
      </c>
      <c r="J705" s="132">
        <v>1</v>
      </c>
      <c r="K705" s="132">
        <v>0.24</v>
      </c>
      <c r="L705" s="132" t="s">
        <v>2262</v>
      </c>
      <c r="M705" s="132">
        <v>823</v>
      </c>
      <c r="N705" s="132" t="s">
        <v>436</v>
      </c>
      <c r="O705" s="132">
        <v>1840</v>
      </c>
      <c r="P705" s="132" t="s">
        <v>439</v>
      </c>
      <c r="Q705" s="132">
        <v>9</v>
      </c>
      <c r="R705" s="132" t="s">
        <v>438</v>
      </c>
      <c r="S705" s="132">
        <v>1000317</v>
      </c>
      <c r="T705" s="132" t="s">
        <v>858</v>
      </c>
      <c r="U705" s="132">
        <v>1</v>
      </c>
      <c r="V705" s="132">
        <v>1</v>
      </c>
      <c r="W705" s="132" t="s">
        <v>1046</v>
      </c>
      <c r="X705" s="132">
        <v>12</v>
      </c>
    </row>
    <row r="706" spans="1:24">
      <c r="A706" s="132">
        <v>705</v>
      </c>
      <c r="B706" s="132">
        <v>40000000412</v>
      </c>
      <c r="C706" s="132">
        <v>61091000000</v>
      </c>
      <c r="D706" s="132" t="s">
        <v>856</v>
      </c>
      <c r="E706" s="132" t="s">
        <v>453</v>
      </c>
      <c r="F706" s="132">
        <v>73</v>
      </c>
      <c r="G706" s="132" t="s">
        <v>3848</v>
      </c>
      <c r="H706" s="132">
        <v>2</v>
      </c>
      <c r="I706" s="132">
        <v>0.12</v>
      </c>
      <c r="J706" s="132">
        <v>1</v>
      </c>
      <c r="K706" s="132">
        <v>0.12</v>
      </c>
      <c r="L706" s="132" t="s">
        <v>2262</v>
      </c>
      <c r="M706" s="132">
        <v>823</v>
      </c>
      <c r="N706" s="132" t="s">
        <v>436</v>
      </c>
      <c r="O706" s="132">
        <v>1840</v>
      </c>
      <c r="P706" s="132" t="s">
        <v>439</v>
      </c>
      <c r="Q706" s="132">
        <v>9</v>
      </c>
      <c r="R706" s="132" t="s">
        <v>438</v>
      </c>
      <c r="S706" s="132">
        <v>1000317</v>
      </c>
      <c r="T706" s="132" t="s">
        <v>825</v>
      </c>
      <c r="U706" s="132">
        <v>119</v>
      </c>
      <c r="V706" s="132">
        <v>1</v>
      </c>
      <c r="W706" s="132" t="s">
        <v>1046</v>
      </c>
      <c r="X706" s="132">
        <v>12</v>
      </c>
    </row>
    <row r="707" spans="1:24">
      <c r="A707" s="132">
        <v>706</v>
      </c>
      <c r="B707" s="132">
        <v>40000000411</v>
      </c>
      <c r="C707" s="132">
        <v>62046239000</v>
      </c>
      <c r="D707" s="132" t="s">
        <v>979</v>
      </c>
      <c r="E707" s="132" t="s">
        <v>420</v>
      </c>
      <c r="F707" s="132">
        <v>93</v>
      </c>
      <c r="G707" s="132" t="s">
        <v>3848</v>
      </c>
      <c r="H707" s="132">
        <v>2</v>
      </c>
      <c r="I707" s="132">
        <v>0.42199999999999999</v>
      </c>
      <c r="J707" s="132">
        <v>1</v>
      </c>
      <c r="K707" s="132">
        <v>0.42199999999999999</v>
      </c>
      <c r="L707" s="132" t="s">
        <v>2262</v>
      </c>
      <c r="M707" s="132">
        <v>823</v>
      </c>
      <c r="N707" s="132" t="s">
        <v>436</v>
      </c>
      <c r="O707" s="132">
        <v>1840</v>
      </c>
      <c r="P707" s="132" t="s">
        <v>439</v>
      </c>
      <c r="Q707" s="132">
        <v>9</v>
      </c>
      <c r="R707" s="132" t="s">
        <v>438</v>
      </c>
      <c r="S707" s="132">
        <v>1000317</v>
      </c>
      <c r="T707" s="132" t="s">
        <v>997</v>
      </c>
      <c r="U707" s="132">
        <v>671</v>
      </c>
      <c r="V707" s="132">
        <v>1</v>
      </c>
      <c r="W707" s="132" t="s">
        <v>1144</v>
      </c>
      <c r="X707" s="132">
        <v>23</v>
      </c>
    </row>
    <row r="708" spans="1:24">
      <c r="A708" s="132">
        <v>707</v>
      </c>
      <c r="B708" s="132">
        <v>40000000410</v>
      </c>
      <c r="C708" s="132">
        <v>61061000000</v>
      </c>
      <c r="D708" s="132" t="s">
        <v>976</v>
      </c>
      <c r="E708" s="132" t="s">
        <v>437</v>
      </c>
      <c r="F708" s="132">
        <v>77</v>
      </c>
      <c r="G708" s="132" t="s">
        <v>3848</v>
      </c>
      <c r="H708" s="132">
        <v>2</v>
      </c>
      <c r="I708" s="132">
        <v>0.14399999999999999</v>
      </c>
      <c r="J708" s="132">
        <v>1</v>
      </c>
      <c r="K708" s="132">
        <v>0.14399999999999999</v>
      </c>
      <c r="L708" s="132" t="s">
        <v>2262</v>
      </c>
      <c r="M708" s="132">
        <v>823</v>
      </c>
      <c r="N708" s="132" t="s">
        <v>436</v>
      </c>
      <c r="O708" s="132">
        <v>1840</v>
      </c>
      <c r="P708" s="132" t="s">
        <v>439</v>
      </c>
      <c r="Q708" s="132">
        <v>9</v>
      </c>
      <c r="R708" s="132" t="s">
        <v>438</v>
      </c>
      <c r="S708" s="132">
        <v>1000317</v>
      </c>
      <c r="T708" s="132" t="s">
        <v>825</v>
      </c>
      <c r="U708" s="132">
        <v>119</v>
      </c>
      <c r="V708" s="132">
        <v>1</v>
      </c>
      <c r="W708" s="132" t="s">
        <v>1055</v>
      </c>
      <c r="X708" s="132">
        <v>3</v>
      </c>
    </row>
    <row r="709" spans="1:24">
      <c r="A709" s="132">
        <v>708</v>
      </c>
      <c r="B709" s="132">
        <v>40000000409</v>
      </c>
      <c r="C709" s="132">
        <v>61061000000</v>
      </c>
      <c r="D709" s="132" t="s">
        <v>976</v>
      </c>
      <c r="E709" s="132" t="s">
        <v>437</v>
      </c>
      <c r="F709" s="132">
        <v>77</v>
      </c>
      <c r="G709" s="132" t="s">
        <v>3848</v>
      </c>
      <c r="H709" s="132">
        <v>2</v>
      </c>
      <c r="I709" s="132">
        <v>0.122</v>
      </c>
      <c r="J709" s="132">
        <v>1</v>
      </c>
      <c r="K709" s="132">
        <v>0.122</v>
      </c>
      <c r="L709" s="132" t="s">
        <v>2262</v>
      </c>
      <c r="M709" s="132">
        <v>823</v>
      </c>
      <c r="N709" s="132" t="s">
        <v>436</v>
      </c>
      <c r="O709" s="132">
        <v>1840</v>
      </c>
      <c r="P709" s="132" t="s">
        <v>439</v>
      </c>
      <c r="Q709" s="132">
        <v>9</v>
      </c>
      <c r="R709" s="132" t="s">
        <v>438</v>
      </c>
      <c r="S709" s="132">
        <v>1000317</v>
      </c>
      <c r="T709" s="132" t="s">
        <v>810</v>
      </c>
      <c r="U709" s="132">
        <v>122</v>
      </c>
      <c r="V709" s="132">
        <v>1</v>
      </c>
      <c r="W709" s="132" t="s">
        <v>1050</v>
      </c>
      <c r="X709" s="132">
        <v>20</v>
      </c>
    </row>
    <row r="710" spans="1:24">
      <c r="A710" s="132">
        <v>709</v>
      </c>
      <c r="B710" s="132">
        <v>40000000408</v>
      </c>
      <c r="C710" s="132">
        <v>61099020000</v>
      </c>
      <c r="D710" s="132" t="s">
        <v>604</v>
      </c>
      <c r="E710" s="132" t="s">
        <v>329</v>
      </c>
      <c r="F710" s="132">
        <v>249</v>
      </c>
      <c r="G710" s="132" t="s">
        <v>3848</v>
      </c>
      <c r="H710" s="132">
        <v>2</v>
      </c>
      <c r="I710" s="132">
        <v>4.2000000000000003E-2</v>
      </c>
      <c r="J710" s="132">
        <v>1</v>
      </c>
      <c r="K710" s="132">
        <v>4.2000000000000003E-2</v>
      </c>
      <c r="L710" s="132" t="s">
        <v>2262</v>
      </c>
      <c r="M710" s="132">
        <v>823</v>
      </c>
      <c r="N710" s="132" t="s">
        <v>436</v>
      </c>
      <c r="O710" s="132">
        <v>1840</v>
      </c>
      <c r="P710" s="132" t="s">
        <v>425</v>
      </c>
      <c r="Q710" s="132">
        <v>37</v>
      </c>
      <c r="R710" s="132" t="s">
        <v>438</v>
      </c>
      <c r="S710" s="132">
        <v>1000317</v>
      </c>
      <c r="T710" s="132" t="s">
        <v>810</v>
      </c>
      <c r="U710" s="132">
        <v>122</v>
      </c>
      <c r="V710" s="132">
        <v>1</v>
      </c>
      <c r="W710" s="132" t="s">
        <v>1071</v>
      </c>
      <c r="X710" s="132">
        <v>12</v>
      </c>
    </row>
    <row r="711" spans="1:24">
      <c r="A711" s="132">
        <v>710</v>
      </c>
      <c r="B711" s="132">
        <v>40000000407</v>
      </c>
      <c r="C711" s="132">
        <v>61061000000</v>
      </c>
      <c r="D711" s="132" t="s">
        <v>976</v>
      </c>
      <c r="E711" s="132" t="s">
        <v>437</v>
      </c>
      <c r="F711" s="132">
        <v>77</v>
      </c>
      <c r="G711" s="132" t="s">
        <v>3848</v>
      </c>
      <c r="H711" s="132">
        <v>2</v>
      </c>
      <c r="I711" s="132">
        <v>0.11799999999999999</v>
      </c>
      <c r="J711" s="132">
        <v>1</v>
      </c>
      <c r="K711" s="132">
        <v>0.11799999999999999</v>
      </c>
      <c r="L711" s="132" t="s">
        <v>2262</v>
      </c>
      <c r="M711" s="132">
        <v>823</v>
      </c>
      <c r="N711" s="132" t="s">
        <v>436</v>
      </c>
      <c r="O711" s="132">
        <v>1840</v>
      </c>
      <c r="P711" s="132" t="s">
        <v>439</v>
      </c>
      <c r="Q711" s="132">
        <v>9</v>
      </c>
      <c r="R711" s="132" t="s">
        <v>438</v>
      </c>
      <c r="S711" s="132">
        <v>1000317</v>
      </c>
      <c r="T711" s="132" t="s">
        <v>810</v>
      </c>
      <c r="U711" s="132">
        <v>122</v>
      </c>
      <c r="V711" s="132">
        <v>1</v>
      </c>
      <c r="W711" s="132" t="s">
        <v>1050</v>
      </c>
      <c r="X711" s="132">
        <v>20</v>
      </c>
    </row>
    <row r="712" spans="1:24">
      <c r="A712" s="132">
        <v>711</v>
      </c>
      <c r="B712" s="132">
        <v>40000000406</v>
      </c>
      <c r="C712" s="132">
        <v>61046200000</v>
      </c>
      <c r="D712" s="132" t="s">
        <v>588</v>
      </c>
      <c r="E712" s="132" t="s">
        <v>442</v>
      </c>
      <c r="F712" s="132">
        <v>24</v>
      </c>
      <c r="G712" s="132" t="s">
        <v>3848</v>
      </c>
      <c r="H712" s="132">
        <v>2</v>
      </c>
      <c r="I712" s="132">
        <v>0.19400000000000001</v>
      </c>
      <c r="J712" s="132">
        <v>1</v>
      </c>
      <c r="K712" s="132">
        <v>0.19400000000000001</v>
      </c>
      <c r="L712" s="132" t="s">
        <v>2262</v>
      </c>
      <c r="M712" s="132">
        <v>823</v>
      </c>
      <c r="N712" s="132" t="s">
        <v>436</v>
      </c>
      <c r="O712" s="132">
        <v>1840</v>
      </c>
      <c r="P712" s="132" t="s">
        <v>439</v>
      </c>
      <c r="Q712" s="132">
        <v>9</v>
      </c>
      <c r="R712" s="132" t="s">
        <v>438</v>
      </c>
      <c r="S712" s="132">
        <v>1000317</v>
      </c>
      <c r="T712" s="132" t="s">
        <v>825</v>
      </c>
      <c r="U712" s="132">
        <v>119</v>
      </c>
      <c r="V712" s="132">
        <v>1</v>
      </c>
      <c r="W712" s="132" t="s">
        <v>1107</v>
      </c>
      <c r="X712" s="132">
        <v>1</v>
      </c>
    </row>
    <row r="713" spans="1:24">
      <c r="A713" s="132">
        <v>712</v>
      </c>
      <c r="B713" s="132">
        <v>40000000405</v>
      </c>
      <c r="C713" s="132">
        <v>61045300000</v>
      </c>
      <c r="D713" s="132" t="s">
        <v>495</v>
      </c>
      <c r="E713" s="132" t="s">
        <v>443</v>
      </c>
      <c r="F713" s="132">
        <v>53</v>
      </c>
      <c r="G713" s="132" t="s">
        <v>3848</v>
      </c>
      <c r="H713" s="132">
        <v>2</v>
      </c>
      <c r="I713" s="132">
        <v>0.13200000000000001</v>
      </c>
      <c r="J713" s="132">
        <v>1</v>
      </c>
      <c r="K713" s="132">
        <v>0.13200000000000001</v>
      </c>
      <c r="L713" s="132" t="s">
        <v>2262</v>
      </c>
      <c r="M713" s="132">
        <v>823</v>
      </c>
      <c r="N713" s="132" t="s">
        <v>436</v>
      </c>
      <c r="O713" s="132">
        <v>1840</v>
      </c>
      <c r="P713" s="132" t="s">
        <v>425</v>
      </c>
      <c r="Q713" s="132">
        <v>37</v>
      </c>
      <c r="R713" s="132" t="s">
        <v>438</v>
      </c>
      <c r="S713" s="132">
        <v>1000317</v>
      </c>
      <c r="T713" s="132" t="s">
        <v>821</v>
      </c>
      <c r="U713" s="132">
        <v>3</v>
      </c>
      <c r="V713" s="132">
        <v>1</v>
      </c>
      <c r="W713" s="132" t="s">
        <v>1053</v>
      </c>
      <c r="X713" s="132">
        <v>17</v>
      </c>
    </row>
    <row r="714" spans="1:24">
      <c r="A714" s="132">
        <v>713</v>
      </c>
      <c r="B714" s="132">
        <v>40000000404</v>
      </c>
      <c r="C714" s="132">
        <v>61061000000</v>
      </c>
      <c r="D714" s="132" t="s">
        <v>589</v>
      </c>
      <c r="E714" s="132" t="s">
        <v>444</v>
      </c>
      <c r="F714" s="132">
        <v>82</v>
      </c>
      <c r="G714" s="132" t="s">
        <v>3848</v>
      </c>
      <c r="H714" s="132">
        <v>2</v>
      </c>
      <c r="I714" s="132">
        <v>0.18</v>
      </c>
      <c r="J714" s="132">
        <v>1</v>
      </c>
      <c r="K714" s="132">
        <v>0.18</v>
      </c>
      <c r="L714" s="132" t="s">
        <v>2262</v>
      </c>
      <c r="M714" s="132">
        <v>823</v>
      </c>
      <c r="N714" s="132" t="s">
        <v>436</v>
      </c>
      <c r="O714" s="132">
        <v>1840</v>
      </c>
      <c r="P714" s="132" t="s">
        <v>3956</v>
      </c>
      <c r="Q714" s="132" t="s">
        <v>3930</v>
      </c>
      <c r="R714" s="132" t="s">
        <v>438</v>
      </c>
      <c r="S714" s="132">
        <v>1000317</v>
      </c>
      <c r="T714" s="132" t="s">
        <v>821</v>
      </c>
      <c r="U714" s="132">
        <v>3</v>
      </c>
      <c r="V714" s="132">
        <v>1</v>
      </c>
      <c r="W714" s="132" t="s">
        <v>1050</v>
      </c>
      <c r="X714" s="132">
        <v>20</v>
      </c>
    </row>
    <row r="715" spans="1:24">
      <c r="A715" s="132">
        <v>714</v>
      </c>
      <c r="B715" s="132">
        <v>40000000403</v>
      </c>
      <c r="C715" s="132">
        <v>62046239000</v>
      </c>
      <c r="D715" s="132" t="s">
        <v>875</v>
      </c>
      <c r="E715" s="132" t="s">
        <v>420</v>
      </c>
      <c r="F715" s="132">
        <v>93</v>
      </c>
      <c r="G715" s="132" t="s">
        <v>3848</v>
      </c>
      <c r="H715" s="132">
        <v>2</v>
      </c>
      <c r="I715" s="132">
        <v>0.316</v>
      </c>
      <c r="J715" s="132">
        <v>1</v>
      </c>
      <c r="K715" s="132">
        <v>0.316</v>
      </c>
      <c r="L715" s="132" t="s">
        <v>2262</v>
      </c>
      <c r="M715" s="132">
        <v>823</v>
      </c>
      <c r="N715" s="132" t="s">
        <v>440</v>
      </c>
      <c r="O715" s="132">
        <v>7485</v>
      </c>
      <c r="P715" s="132" t="s">
        <v>439</v>
      </c>
      <c r="Q715" s="132">
        <v>9</v>
      </c>
      <c r="R715" s="132" t="s">
        <v>438</v>
      </c>
      <c r="S715" s="132">
        <v>1000317</v>
      </c>
      <c r="T715" s="132">
        <v>46</v>
      </c>
      <c r="U715" s="132">
        <v>99</v>
      </c>
      <c r="V715" s="132">
        <v>1</v>
      </c>
      <c r="W715" s="132" t="s">
        <v>1073</v>
      </c>
      <c r="X715" s="132">
        <v>8</v>
      </c>
    </row>
    <row r="716" spans="1:24">
      <c r="A716" s="132">
        <v>715</v>
      </c>
      <c r="B716" s="132">
        <v>40000000402</v>
      </c>
      <c r="C716" s="132">
        <v>61124190000</v>
      </c>
      <c r="D716" s="132" t="s">
        <v>999</v>
      </c>
      <c r="E716" s="132" t="s">
        <v>3666</v>
      </c>
      <c r="F716" s="132">
        <v>46</v>
      </c>
      <c r="G716" s="132" t="s">
        <v>3848</v>
      </c>
      <c r="H716" s="132">
        <v>2</v>
      </c>
      <c r="I716" s="132">
        <v>0.188</v>
      </c>
      <c r="J716" s="132">
        <v>1</v>
      </c>
      <c r="K716" s="132">
        <v>0.188</v>
      </c>
      <c r="L716" s="132" t="s">
        <v>2262</v>
      </c>
      <c r="M716" s="132">
        <v>823</v>
      </c>
      <c r="N716" s="132" t="s">
        <v>2948</v>
      </c>
      <c r="O716" s="132">
        <v>7550</v>
      </c>
      <c r="P716" s="132" t="s">
        <v>425</v>
      </c>
      <c r="Q716" s="132">
        <v>37</v>
      </c>
      <c r="R716" s="132" t="s">
        <v>438</v>
      </c>
      <c r="S716" s="132">
        <v>1000317</v>
      </c>
      <c r="T716" s="132" t="s">
        <v>828</v>
      </c>
      <c r="U716" s="132">
        <v>124</v>
      </c>
      <c r="V716" s="132">
        <v>1</v>
      </c>
      <c r="W716" s="132" t="s">
        <v>3916</v>
      </c>
      <c r="X716" s="132">
        <v>10</v>
      </c>
    </row>
    <row r="717" spans="1:24">
      <c r="A717" s="132">
        <v>716</v>
      </c>
      <c r="B717" s="132">
        <v>40000000401</v>
      </c>
      <c r="C717" s="132">
        <v>61091000000</v>
      </c>
      <c r="D717" s="132" t="s">
        <v>856</v>
      </c>
      <c r="E717" s="132" t="s">
        <v>453</v>
      </c>
      <c r="F717" s="132">
        <v>73</v>
      </c>
      <c r="G717" s="132" t="s">
        <v>3848</v>
      </c>
      <c r="H717" s="132">
        <v>2</v>
      </c>
      <c r="I717" s="132">
        <v>0.17199999999999999</v>
      </c>
      <c r="J717" s="132">
        <v>1</v>
      </c>
      <c r="K717" s="132">
        <v>0.17199999999999999</v>
      </c>
      <c r="L717" s="132" t="s">
        <v>2262</v>
      </c>
      <c r="M717" s="132">
        <v>823</v>
      </c>
      <c r="N717" s="132" t="s">
        <v>436</v>
      </c>
      <c r="O717" s="132">
        <v>1840</v>
      </c>
      <c r="P717" s="132" t="s">
        <v>439</v>
      </c>
      <c r="Q717" s="132">
        <v>9</v>
      </c>
      <c r="R717" s="132" t="s">
        <v>438</v>
      </c>
      <c r="S717" s="132">
        <v>1000317</v>
      </c>
      <c r="T717" s="132" t="s">
        <v>828</v>
      </c>
      <c r="U717" s="132">
        <v>124</v>
      </c>
      <c r="V717" s="132">
        <v>1</v>
      </c>
      <c r="W717" s="132" t="s">
        <v>1046</v>
      </c>
      <c r="X717" s="132">
        <v>12</v>
      </c>
    </row>
    <row r="718" spans="1:24">
      <c r="A718" s="132">
        <v>717</v>
      </c>
      <c r="B718" s="132">
        <v>40000000400</v>
      </c>
      <c r="C718" s="132">
        <v>61091000000</v>
      </c>
      <c r="D718" s="132" t="s">
        <v>856</v>
      </c>
      <c r="E718" s="132" t="s">
        <v>453</v>
      </c>
      <c r="F718" s="132">
        <v>73</v>
      </c>
      <c r="G718" s="132" t="s">
        <v>3848</v>
      </c>
      <c r="H718" s="132">
        <v>2</v>
      </c>
      <c r="I718" s="132">
        <v>0.124</v>
      </c>
      <c r="J718" s="132">
        <v>1</v>
      </c>
      <c r="K718" s="132">
        <v>0.124</v>
      </c>
      <c r="L718" s="132" t="s">
        <v>2262</v>
      </c>
      <c r="M718" s="132">
        <v>823</v>
      </c>
      <c r="N718" s="132" t="s">
        <v>436</v>
      </c>
      <c r="O718" s="132">
        <v>1840</v>
      </c>
      <c r="P718" s="132" t="s">
        <v>439</v>
      </c>
      <c r="Q718" s="132">
        <v>9</v>
      </c>
      <c r="R718" s="132" t="s">
        <v>438</v>
      </c>
      <c r="S718" s="132">
        <v>1000317</v>
      </c>
      <c r="T718" s="132" t="s">
        <v>828</v>
      </c>
      <c r="U718" s="132">
        <v>124</v>
      </c>
      <c r="V718" s="132">
        <v>1</v>
      </c>
      <c r="W718" s="132" t="s">
        <v>1046</v>
      </c>
      <c r="X718" s="132">
        <v>12</v>
      </c>
    </row>
    <row r="719" spans="1:24">
      <c r="A719" s="132">
        <v>718</v>
      </c>
      <c r="B719" s="132">
        <v>40000000399</v>
      </c>
      <c r="C719" s="132">
        <v>61099020000</v>
      </c>
      <c r="D719" s="132" t="s">
        <v>604</v>
      </c>
      <c r="E719" s="132" t="s">
        <v>329</v>
      </c>
      <c r="F719" s="132">
        <v>249</v>
      </c>
      <c r="G719" s="132" t="s">
        <v>3848</v>
      </c>
      <c r="H719" s="132">
        <v>2</v>
      </c>
      <c r="I719" s="132">
        <v>9.6000000000000002E-2</v>
      </c>
      <c r="J719" s="132">
        <v>1</v>
      </c>
      <c r="K719" s="132">
        <v>9.6000000000000002E-2</v>
      </c>
      <c r="L719" s="132" t="s">
        <v>2262</v>
      </c>
      <c r="M719" s="132">
        <v>823</v>
      </c>
      <c r="N719" s="132" t="s">
        <v>436</v>
      </c>
      <c r="O719" s="132">
        <v>1840</v>
      </c>
      <c r="P719" s="132" t="s">
        <v>425</v>
      </c>
      <c r="Q719" s="132">
        <v>37</v>
      </c>
      <c r="R719" s="132" t="s">
        <v>438</v>
      </c>
      <c r="S719" s="132">
        <v>1000317</v>
      </c>
      <c r="T719" s="132" t="s">
        <v>828</v>
      </c>
      <c r="U719" s="132">
        <v>124</v>
      </c>
      <c r="V719" s="132">
        <v>1</v>
      </c>
      <c r="W719" s="132" t="s">
        <v>1038</v>
      </c>
      <c r="X719" s="132">
        <v>5</v>
      </c>
    </row>
    <row r="720" spans="1:24">
      <c r="A720" s="132">
        <v>719</v>
      </c>
      <c r="B720" s="132">
        <v>40000000398</v>
      </c>
      <c r="C720" s="132">
        <v>62046990000</v>
      </c>
      <c r="D720" s="132" t="s">
        <v>598</v>
      </c>
      <c r="E720" s="132" t="s">
        <v>420</v>
      </c>
      <c r="F720" s="132">
        <v>93</v>
      </c>
      <c r="G720" s="132" t="s">
        <v>3848</v>
      </c>
      <c r="H720" s="132">
        <v>2</v>
      </c>
      <c r="I720" s="132">
        <v>0.26800000000000002</v>
      </c>
      <c r="J720" s="132">
        <v>1</v>
      </c>
      <c r="K720" s="132">
        <v>0.26800000000000002</v>
      </c>
      <c r="L720" s="132" t="s">
        <v>2262</v>
      </c>
      <c r="M720" s="132">
        <v>823</v>
      </c>
      <c r="N720" s="132" t="s">
        <v>436</v>
      </c>
      <c r="O720" s="132">
        <v>1840</v>
      </c>
      <c r="P720" s="132" t="s">
        <v>431</v>
      </c>
      <c r="Q720" s="132">
        <v>53</v>
      </c>
      <c r="R720" s="132" t="s">
        <v>438</v>
      </c>
      <c r="S720" s="132">
        <v>1000317</v>
      </c>
      <c r="T720" s="132">
        <v>44</v>
      </c>
      <c r="U720" s="132">
        <v>95</v>
      </c>
      <c r="V720" s="132">
        <v>1</v>
      </c>
      <c r="W720" s="132" t="s">
        <v>3916</v>
      </c>
      <c r="X720" s="132">
        <v>10</v>
      </c>
    </row>
    <row r="721" spans="1:24">
      <c r="A721" s="132">
        <v>720</v>
      </c>
      <c r="B721" s="132">
        <v>40000000397</v>
      </c>
      <c r="C721" s="132">
        <v>61061000000</v>
      </c>
      <c r="D721" s="132" t="s">
        <v>976</v>
      </c>
      <c r="E721" s="132" t="s">
        <v>437</v>
      </c>
      <c r="F721" s="132">
        <v>77</v>
      </c>
      <c r="G721" s="132" t="s">
        <v>3848</v>
      </c>
      <c r="H721" s="132">
        <v>2</v>
      </c>
      <c r="I721" s="132">
        <v>0.158</v>
      </c>
      <c r="J721" s="132">
        <v>1</v>
      </c>
      <c r="K721" s="132">
        <v>0.158</v>
      </c>
      <c r="L721" s="132" t="s">
        <v>2262</v>
      </c>
      <c r="M721" s="132">
        <v>823</v>
      </c>
      <c r="N721" s="132" t="s">
        <v>436</v>
      </c>
      <c r="O721" s="132">
        <v>1840</v>
      </c>
      <c r="P721" s="132" t="s">
        <v>439</v>
      </c>
      <c r="Q721" s="132">
        <v>9</v>
      </c>
      <c r="R721" s="132" t="s">
        <v>438</v>
      </c>
      <c r="S721" s="132">
        <v>1000317</v>
      </c>
      <c r="T721" s="132" t="s">
        <v>825</v>
      </c>
      <c r="U721" s="132">
        <v>119</v>
      </c>
      <c r="V721" s="132">
        <v>1</v>
      </c>
      <c r="W721" s="132" t="s">
        <v>1046</v>
      </c>
      <c r="X721" s="132">
        <v>12</v>
      </c>
    </row>
    <row r="722" spans="1:24">
      <c r="A722" s="132">
        <v>721</v>
      </c>
      <c r="B722" s="132">
        <v>40000000396</v>
      </c>
      <c r="C722" s="132">
        <v>62046239000</v>
      </c>
      <c r="D722" s="132" t="s">
        <v>979</v>
      </c>
      <c r="E722" s="132" t="s">
        <v>420</v>
      </c>
      <c r="F722" s="132">
        <v>93</v>
      </c>
      <c r="G722" s="132" t="s">
        <v>3848</v>
      </c>
      <c r="H722" s="132">
        <v>2</v>
      </c>
      <c r="I722" s="132">
        <v>0.36799999999999999</v>
      </c>
      <c r="J722" s="132">
        <v>1</v>
      </c>
      <c r="K722" s="132">
        <v>0.36799999999999999</v>
      </c>
      <c r="L722" s="132" t="s">
        <v>2262</v>
      </c>
      <c r="M722" s="132">
        <v>823</v>
      </c>
      <c r="N722" s="132" t="s">
        <v>436</v>
      </c>
      <c r="O722" s="132">
        <v>1840</v>
      </c>
      <c r="P722" s="132" t="s">
        <v>439</v>
      </c>
      <c r="Q722" s="132">
        <v>9</v>
      </c>
      <c r="R722" s="132" t="s">
        <v>438</v>
      </c>
      <c r="S722" s="132">
        <v>1000317</v>
      </c>
      <c r="T722" s="132">
        <v>38</v>
      </c>
      <c r="U722" s="132">
        <v>64</v>
      </c>
      <c r="V722" s="132">
        <v>1</v>
      </c>
      <c r="W722" s="132" t="s">
        <v>1073</v>
      </c>
      <c r="X722" s="132">
        <v>8</v>
      </c>
    </row>
    <row r="723" spans="1:24">
      <c r="A723" s="132">
        <v>722</v>
      </c>
      <c r="B723" s="132">
        <v>40000000395</v>
      </c>
      <c r="C723" s="132">
        <v>62046239000</v>
      </c>
      <c r="D723" s="132" t="s">
        <v>875</v>
      </c>
      <c r="E723" s="132" t="s">
        <v>420</v>
      </c>
      <c r="F723" s="132">
        <v>93</v>
      </c>
      <c r="G723" s="132" t="s">
        <v>3848</v>
      </c>
      <c r="H723" s="132">
        <v>2</v>
      </c>
      <c r="I723" s="132">
        <v>0.45</v>
      </c>
      <c r="J723" s="132">
        <v>1</v>
      </c>
      <c r="K723" s="132">
        <v>0.45</v>
      </c>
      <c r="L723" s="132" t="s">
        <v>2262</v>
      </c>
      <c r="M723" s="132">
        <v>823</v>
      </c>
      <c r="N723" s="132" t="s">
        <v>440</v>
      </c>
      <c r="O723" s="132">
        <v>7485</v>
      </c>
      <c r="P723" s="132" t="s">
        <v>439</v>
      </c>
      <c r="Q723" s="132">
        <v>9</v>
      </c>
      <c r="R723" s="132" t="s">
        <v>438</v>
      </c>
      <c r="S723" s="132">
        <v>1000317</v>
      </c>
      <c r="T723" s="132" t="s">
        <v>1001</v>
      </c>
      <c r="U723" s="132">
        <v>672</v>
      </c>
      <c r="V723" s="132">
        <v>1</v>
      </c>
      <c r="W723" s="132" t="s">
        <v>1144</v>
      </c>
      <c r="X723" s="132">
        <v>23</v>
      </c>
    </row>
    <row r="724" spans="1:24">
      <c r="A724" s="132">
        <v>723</v>
      </c>
      <c r="B724" s="132">
        <v>40000000394</v>
      </c>
      <c r="C724" s="132">
        <v>62046318000</v>
      </c>
      <c r="D724" s="132" t="s">
        <v>987</v>
      </c>
      <c r="E724" s="132" t="s">
        <v>420</v>
      </c>
      <c r="F724" s="132">
        <v>93</v>
      </c>
      <c r="G724" s="132" t="s">
        <v>3848</v>
      </c>
      <c r="H724" s="132">
        <v>2</v>
      </c>
      <c r="I724" s="132">
        <v>0.38400000000000001</v>
      </c>
      <c r="J724" s="132">
        <v>1</v>
      </c>
      <c r="K724" s="132">
        <v>0.38400000000000001</v>
      </c>
      <c r="L724" s="132" t="s">
        <v>2262</v>
      </c>
      <c r="M724" s="132">
        <v>823</v>
      </c>
      <c r="N724" s="132" t="s">
        <v>436</v>
      </c>
      <c r="O724" s="132">
        <v>1840</v>
      </c>
      <c r="P724" s="132" t="s">
        <v>425</v>
      </c>
      <c r="Q724" s="132">
        <v>37</v>
      </c>
      <c r="R724" s="132" t="s">
        <v>438</v>
      </c>
      <c r="S724" s="132">
        <v>1000317</v>
      </c>
      <c r="T724" s="132">
        <v>36</v>
      </c>
      <c r="U724" s="132">
        <v>52</v>
      </c>
      <c r="V724" s="132">
        <v>1</v>
      </c>
      <c r="W724" s="132" t="s">
        <v>1144</v>
      </c>
      <c r="X724" s="132">
        <v>23</v>
      </c>
    </row>
    <row r="725" spans="1:24">
      <c r="A725" s="132">
        <v>724</v>
      </c>
      <c r="B725" s="132">
        <v>40000000393</v>
      </c>
      <c r="C725" s="132">
        <v>61045300000</v>
      </c>
      <c r="D725" s="132" t="s">
        <v>495</v>
      </c>
      <c r="E725" s="132" t="s">
        <v>443</v>
      </c>
      <c r="F725" s="132">
        <v>53</v>
      </c>
      <c r="G725" s="132" t="s">
        <v>3848</v>
      </c>
      <c r="H725" s="132">
        <v>2</v>
      </c>
      <c r="I725" s="132">
        <v>0.378</v>
      </c>
      <c r="J725" s="132">
        <v>1</v>
      </c>
      <c r="K725" s="132">
        <v>0.378</v>
      </c>
      <c r="L725" s="132" t="s">
        <v>2262</v>
      </c>
      <c r="M725" s="132">
        <v>823</v>
      </c>
      <c r="N725" s="132" t="s">
        <v>436</v>
      </c>
      <c r="O725" s="132">
        <v>1840</v>
      </c>
      <c r="P725" s="132" t="s">
        <v>3975</v>
      </c>
      <c r="Q725" s="132">
        <v>103</v>
      </c>
      <c r="R725" s="132" t="s">
        <v>438</v>
      </c>
      <c r="S725" s="132">
        <v>1000317</v>
      </c>
      <c r="T725" s="132" t="s">
        <v>821</v>
      </c>
      <c r="U725" s="132">
        <v>3</v>
      </c>
      <c r="V725" s="132">
        <v>1</v>
      </c>
      <c r="W725" s="132" t="s">
        <v>1050</v>
      </c>
      <c r="X725" s="132">
        <v>20</v>
      </c>
    </row>
    <row r="726" spans="1:24">
      <c r="A726" s="132">
        <v>725</v>
      </c>
      <c r="B726" s="132">
        <v>40000000392</v>
      </c>
      <c r="C726" s="132">
        <v>61044900000</v>
      </c>
      <c r="D726" s="132" t="s">
        <v>590</v>
      </c>
      <c r="E726" s="132" t="s">
        <v>426</v>
      </c>
      <c r="F726" s="132">
        <v>43</v>
      </c>
      <c r="G726" s="132" t="s">
        <v>3848</v>
      </c>
      <c r="H726" s="132">
        <v>2</v>
      </c>
      <c r="I726" s="132">
        <v>0.376</v>
      </c>
      <c r="J726" s="132">
        <v>1</v>
      </c>
      <c r="K726" s="132">
        <v>0.376</v>
      </c>
      <c r="L726" s="132" t="s">
        <v>2262</v>
      </c>
      <c r="M726" s="132">
        <v>823</v>
      </c>
      <c r="N726" s="132" t="s">
        <v>436</v>
      </c>
      <c r="O726" s="132">
        <v>1840</v>
      </c>
      <c r="P726" s="132" t="s">
        <v>431</v>
      </c>
      <c r="Q726" s="132">
        <v>53</v>
      </c>
      <c r="R726" s="132" t="s">
        <v>438</v>
      </c>
      <c r="S726" s="132">
        <v>1000317</v>
      </c>
      <c r="T726" s="132" t="s">
        <v>821</v>
      </c>
      <c r="U726" s="132">
        <v>3</v>
      </c>
      <c r="V726" s="132">
        <v>1</v>
      </c>
      <c r="W726" s="132" t="s">
        <v>4373</v>
      </c>
      <c r="X726" s="132">
        <v>29</v>
      </c>
    </row>
    <row r="727" spans="1:24">
      <c r="A727" s="132">
        <v>726</v>
      </c>
      <c r="B727" s="132">
        <v>40000000391</v>
      </c>
      <c r="C727" s="132">
        <v>61061000000</v>
      </c>
      <c r="D727" s="132" t="s">
        <v>589</v>
      </c>
      <c r="E727" s="132" t="s">
        <v>444</v>
      </c>
      <c r="F727" s="132">
        <v>82</v>
      </c>
      <c r="G727" s="132" t="s">
        <v>3848</v>
      </c>
      <c r="H727" s="132">
        <v>2</v>
      </c>
      <c r="I727" s="132">
        <v>0.2</v>
      </c>
      <c r="J727" s="132">
        <v>1</v>
      </c>
      <c r="K727" s="132">
        <v>0.2</v>
      </c>
      <c r="L727" s="132" t="s">
        <v>2262</v>
      </c>
      <c r="M727" s="132">
        <v>823</v>
      </c>
      <c r="N727" s="132" t="s">
        <v>436</v>
      </c>
      <c r="O727" s="132">
        <v>1840</v>
      </c>
      <c r="P727" s="132" t="s">
        <v>439</v>
      </c>
      <c r="Q727" s="132">
        <v>9</v>
      </c>
      <c r="R727" s="132" t="s">
        <v>438</v>
      </c>
      <c r="S727" s="132">
        <v>1000317</v>
      </c>
      <c r="T727" s="132" t="s">
        <v>821</v>
      </c>
      <c r="U727" s="132">
        <v>3</v>
      </c>
      <c r="V727" s="132">
        <v>1</v>
      </c>
      <c r="W727" s="132" t="s">
        <v>1050</v>
      </c>
      <c r="X727" s="132">
        <v>20</v>
      </c>
    </row>
    <row r="728" spans="1:24">
      <c r="A728" s="132">
        <v>727</v>
      </c>
      <c r="B728" s="132">
        <v>40000000390</v>
      </c>
      <c r="C728" s="132">
        <v>61061000000</v>
      </c>
      <c r="D728" s="132" t="s">
        <v>976</v>
      </c>
      <c r="E728" s="132" t="s">
        <v>437</v>
      </c>
      <c r="F728" s="132">
        <v>77</v>
      </c>
      <c r="G728" s="132" t="s">
        <v>3848</v>
      </c>
      <c r="H728" s="132">
        <v>2</v>
      </c>
      <c r="I728" s="132">
        <v>0.17599999999999999</v>
      </c>
      <c r="J728" s="132">
        <v>1</v>
      </c>
      <c r="K728" s="132">
        <v>0.17599999999999999</v>
      </c>
      <c r="L728" s="132" t="s">
        <v>2262</v>
      </c>
      <c r="M728" s="132">
        <v>823</v>
      </c>
      <c r="N728" s="132" t="s">
        <v>436</v>
      </c>
      <c r="O728" s="132">
        <v>1840</v>
      </c>
      <c r="P728" s="132" t="s">
        <v>439</v>
      </c>
      <c r="Q728" s="132">
        <v>9</v>
      </c>
      <c r="R728" s="132" t="s">
        <v>438</v>
      </c>
      <c r="S728" s="132">
        <v>1000317</v>
      </c>
      <c r="T728" s="132" t="s">
        <v>825</v>
      </c>
      <c r="U728" s="132">
        <v>119</v>
      </c>
      <c r="V728" s="132">
        <v>1</v>
      </c>
      <c r="W728" s="132" t="s">
        <v>3919</v>
      </c>
      <c r="X728" s="132">
        <v>25</v>
      </c>
    </row>
    <row r="729" spans="1:24">
      <c r="A729" s="132">
        <v>728</v>
      </c>
      <c r="B729" s="132">
        <v>40000000389</v>
      </c>
      <c r="C729" s="132">
        <v>61044300000</v>
      </c>
      <c r="D729" s="132" t="s">
        <v>541</v>
      </c>
      <c r="E729" s="132" t="s">
        <v>426</v>
      </c>
      <c r="F729" s="132">
        <v>43</v>
      </c>
      <c r="G729" s="132" t="s">
        <v>3848</v>
      </c>
      <c r="H729" s="132">
        <v>2</v>
      </c>
      <c r="I729" s="132">
        <v>0.23799999999999999</v>
      </c>
      <c r="J729" s="132">
        <v>1</v>
      </c>
      <c r="K729" s="132">
        <v>0.23799999999999999</v>
      </c>
      <c r="L729" s="132" t="s">
        <v>2262</v>
      </c>
      <c r="M729" s="132">
        <v>823</v>
      </c>
      <c r="N729" s="132" t="s">
        <v>436</v>
      </c>
      <c r="O729" s="132">
        <v>1840</v>
      </c>
      <c r="P729" s="132" t="s">
        <v>425</v>
      </c>
      <c r="Q729" s="132">
        <v>37</v>
      </c>
      <c r="R729" s="132" t="s">
        <v>438</v>
      </c>
      <c r="S729" s="132">
        <v>1000317</v>
      </c>
      <c r="T729" s="132" t="s">
        <v>825</v>
      </c>
      <c r="U729" s="132">
        <v>119</v>
      </c>
      <c r="V729" s="132">
        <v>1</v>
      </c>
      <c r="W729" s="132" t="s">
        <v>1048</v>
      </c>
      <c r="X729" s="132">
        <v>4</v>
      </c>
    </row>
    <row r="730" spans="1:24">
      <c r="A730" s="132">
        <v>729</v>
      </c>
      <c r="B730" s="132">
        <v>40000000388</v>
      </c>
      <c r="C730" s="132">
        <v>61044300000</v>
      </c>
      <c r="D730" s="132" t="s">
        <v>541</v>
      </c>
      <c r="E730" s="132" t="s">
        <v>426</v>
      </c>
      <c r="F730" s="132">
        <v>43</v>
      </c>
      <c r="G730" s="132" t="s">
        <v>3848</v>
      </c>
      <c r="H730" s="132">
        <v>2</v>
      </c>
      <c r="I730" s="132">
        <v>0.24399999999999999</v>
      </c>
      <c r="J730" s="132">
        <v>1</v>
      </c>
      <c r="K730" s="132">
        <v>0.24399999999999999</v>
      </c>
      <c r="L730" s="132" t="s">
        <v>2262</v>
      </c>
      <c r="M730" s="132">
        <v>823</v>
      </c>
      <c r="N730" s="132" t="s">
        <v>436</v>
      </c>
      <c r="O730" s="132">
        <v>1840</v>
      </c>
      <c r="P730" s="132" t="s">
        <v>425</v>
      </c>
      <c r="Q730" s="132">
        <v>37</v>
      </c>
      <c r="R730" s="132" t="s">
        <v>438</v>
      </c>
      <c r="S730" s="132">
        <v>1000317</v>
      </c>
      <c r="T730" s="132" t="s">
        <v>821</v>
      </c>
      <c r="U730" s="132">
        <v>3</v>
      </c>
      <c r="V730" s="132">
        <v>1</v>
      </c>
      <c r="W730" s="132" t="s">
        <v>1064</v>
      </c>
      <c r="X730" s="132">
        <v>7</v>
      </c>
    </row>
    <row r="731" spans="1:24">
      <c r="A731" s="132">
        <v>730</v>
      </c>
      <c r="B731" s="132">
        <v>40000000387</v>
      </c>
      <c r="C731" s="132">
        <v>39262000000</v>
      </c>
      <c r="D731" s="132" t="s">
        <v>1002</v>
      </c>
      <c r="E731" s="132" t="s">
        <v>4305</v>
      </c>
      <c r="F731" s="132">
        <v>468</v>
      </c>
      <c r="G731" s="132" t="s">
        <v>3848</v>
      </c>
      <c r="H731" s="132">
        <v>2</v>
      </c>
      <c r="I731" s="132">
        <v>0.26800000000000002</v>
      </c>
      <c r="J731" s="132">
        <v>1</v>
      </c>
      <c r="K731" s="132">
        <v>0.26800000000000002</v>
      </c>
      <c r="L731" s="132" t="s">
        <v>2262</v>
      </c>
      <c r="M731" s="132">
        <v>823</v>
      </c>
      <c r="N731" s="132" t="s">
        <v>436</v>
      </c>
      <c r="O731" s="132">
        <v>1840</v>
      </c>
      <c r="P731" s="132" t="s">
        <v>425</v>
      </c>
      <c r="Q731" s="132">
        <v>37</v>
      </c>
      <c r="R731" s="132" t="s">
        <v>438</v>
      </c>
      <c r="S731" s="132">
        <v>1000317</v>
      </c>
      <c r="T731" s="132" t="s">
        <v>825</v>
      </c>
      <c r="U731" s="132">
        <v>119</v>
      </c>
      <c r="V731" s="132">
        <v>1</v>
      </c>
      <c r="W731" s="132" t="s">
        <v>1048</v>
      </c>
      <c r="X731" s="132">
        <v>4</v>
      </c>
    </row>
    <row r="732" spans="1:24">
      <c r="A732" s="132">
        <v>731</v>
      </c>
      <c r="B732" s="132">
        <v>40000000386</v>
      </c>
      <c r="C732" s="132">
        <v>61091000000</v>
      </c>
      <c r="D732" s="132" t="s">
        <v>856</v>
      </c>
      <c r="E732" s="132" t="s">
        <v>453</v>
      </c>
      <c r="F732" s="132">
        <v>73</v>
      </c>
      <c r="G732" s="132" t="s">
        <v>3848</v>
      </c>
      <c r="H732" s="132">
        <v>2</v>
      </c>
      <c r="I732" s="132">
        <v>0.14199999999999999</v>
      </c>
      <c r="J732" s="132">
        <v>1</v>
      </c>
      <c r="K732" s="132">
        <v>0.14199999999999999</v>
      </c>
      <c r="L732" s="132" t="s">
        <v>2262</v>
      </c>
      <c r="M732" s="132">
        <v>823</v>
      </c>
      <c r="N732" s="132" t="s">
        <v>436</v>
      </c>
      <c r="O732" s="132">
        <v>1840</v>
      </c>
      <c r="P732" s="132" t="s">
        <v>439</v>
      </c>
      <c r="Q732" s="132">
        <v>9</v>
      </c>
      <c r="R732" s="132" t="s">
        <v>438</v>
      </c>
      <c r="S732" s="132">
        <v>1000317</v>
      </c>
      <c r="T732" s="132" t="s">
        <v>825</v>
      </c>
      <c r="U732" s="132">
        <v>119</v>
      </c>
      <c r="V732" s="132">
        <v>1</v>
      </c>
      <c r="W732" s="132" t="s">
        <v>1048</v>
      </c>
      <c r="X732" s="132">
        <v>4</v>
      </c>
    </row>
    <row r="733" spans="1:24">
      <c r="A733" s="132">
        <v>732</v>
      </c>
      <c r="B733" s="132">
        <v>40000000385</v>
      </c>
      <c r="C733" s="132">
        <v>61044900000</v>
      </c>
      <c r="D733" s="132" t="s">
        <v>590</v>
      </c>
      <c r="E733" s="132" t="s">
        <v>426</v>
      </c>
      <c r="F733" s="132">
        <v>43</v>
      </c>
      <c r="G733" s="132" t="s">
        <v>3848</v>
      </c>
      <c r="H733" s="132">
        <v>2</v>
      </c>
      <c r="I733" s="132">
        <v>0.35599999999999998</v>
      </c>
      <c r="J733" s="132">
        <v>1</v>
      </c>
      <c r="K733" s="132">
        <v>0.35599999999999998</v>
      </c>
      <c r="L733" s="132" t="s">
        <v>2262</v>
      </c>
      <c r="M733" s="132">
        <v>823</v>
      </c>
      <c r="N733" s="132" t="s">
        <v>436</v>
      </c>
      <c r="O733" s="132">
        <v>1840</v>
      </c>
      <c r="P733" s="132" t="s">
        <v>431</v>
      </c>
      <c r="Q733" s="132">
        <v>53</v>
      </c>
      <c r="R733" s="132" t="s">
        <v>438</v>
      </c>
      <c r="S733" s="132">
        <v>1000317</v>
      </c>
      <c r="T733" s="132">
        <v>36</v>
      </c>
      <c r="U733" s="132">
        <v>52</v>
      </c>
      <c r="V733" s="132">
        <v>1</v>
      </c>
      <c r="W733" s="132" t="s">
        <v>1050</v>
      </c>
      <c r="X733" s="132">
        <v>20</v>
      </c>
    </row>
    <row r="734" spans="1:24">
      <c r="A734" s="132">
        <v>733</v>
      </c>
      <c r="B734" s="132">
        <v>40000000384</v>
      </c>
      <c r="C734" s="132">
        <v>62024000090</v>
      </c>
      <c r="D734" s="132" t="s">
        <v>600</v>
      </c>
      <c r="E734" s="132" t="s">
        <v>3692</v>
      </c>
      <c r="F734" s="132">
        <v>92</v>
      </c>
      <c r="G734" s="132" t="s">
        <v>3848</v>
      </c>
      <c r="H734" s="132">
        <v>2</v>
      </c>
      <c r="I734" s="132">
        <v>0.45800000000000002</v>
      </c>
      <c r="J734" s="132">
        <v>1</v>
      </c>
      <c r="K734" s="132">
        <v>0.45800000000000002</v>
      </c>
      <c r="L734" s="132" t="s">
        <v>2262</v>
      </c>
      <c r="M734" s="132">
        <v>823</v>
      </c>
      <c r="N734" s="132" t="s">
        <v>2937</v>
      </c>
      <c r="O734" s="132">
        <v>7495</v>
      </c>
      <c r="P734" s="132" t="s">
        <v>425</v>
      </c>
      <c r="Q734" s="132">
        <v>37</v>
      </c>
      <c r="R734" s="132" t="s">
        <v>438</v>
      </c>
      <c r="S734" s="132">
        <v>1000317</v>
      </c>
      <c r="T734" s="132" t="s">
        <v>810</v>
      </c>
      <c r="U734" s="132">
        <v>122</v>
      </c>
      <c r="V734" s="132">
        <v>1</v>
      </c>
      <c r="W734" s="132" t="s">
        <v>1144</v>
      </c>
      <c r="X734" s="132">
        <v>23</v>
      </c>
    </row>
    <row r="735" spans="1:24">
      <c r="A735" s="132">
        <v>734</v>
      </c>
      <c r="B735" s="132">
        <v>40000000383</v>
      </c>
      <c r="C735" s="132">
        <v>61044900000</v>
      </c>
      <c r="D735" s="132" t="s">
        <v>590</v>
      </c>
      <c r="E735" s="132" t="s">
        <v>426</v>
      </c>
      <c r="F735" s="132">
        <v>43</v>
      </c>
      <c r="G735" s="132" t="s">
        <v>3848</v>
      </c>
      <c r="H735" s="132">
        <v>2</v>
      </c>
      <c r="I735" s="132">
        <v>0.26200000000000001</v>
      </c>
      <c r="J735" s="132">
        <v>1</v>
      </c>
      <c r="K735" s="132">
        <v>0.26200000000000001</v>
      </c>
      <c r="L735" s="132" t="s">
        <v>2262</v>
      </c>
      <c r="M735" s="132">
        <v>823</v>
      </c>
      <c r="N735" s="132" t="s">
        <v>436</v>
      </c>
      <c r="O735" s="132">
        <v>1840</v>
      </c>
      <c r="P735" s="132" t="s">
        <v>4294</v>
      </c>
      <c r="Q735" s="132" t="s">
        <v>4271</v>
      </c>
      <c r="R735" s="132" t="s">
        <v>438</v>
      </c>
      <c r="S735" s="132">
        <v>1000317</v>
      </c>
      <c r="T735" s="132">
        <v>40</v>
      </c>
      <c r="U735" s="132">
        <v>79</v>
      </c>
      <c r="V735" s="132">
        <v>1</v>
      </c>
      <c r="W735" s="132" t="s">
        <v>1050</v>
      </c>
      <c r="X735" s="132">
        <v>20</v>
      </c>
    </row>
    <row r="736" spans="1:24">
      <c r="A736" s="132">
        <v>735</v>
      </c>
      <c r="B736" s="132">
        <v>40000000382</v>
      </c>
      <c r="C736" s="132">
        <v>61069090000</v>
      </c>
      <c r="D736" s="132" t="s">
        <v>982</v>
      </c>
      <c r="E736" s="132" t="s">
        <v>444</v>
      </c>
      <c r="F736" s="132">
        <v>82</v>
      </c>
      <c r="G736" s="132" t="s">
        <v>3848</v>
      </c>
      <c r="H736" s="132">
        <v>2</v>
      </c>
      <c r="I736" s="132">
        <v>0.20599999999999999</v>
      </c>
      <c r="J736" s="132">
        <v>1</v>
      </c>
      <c r="K736" s="132">
        <v>0.20599999999999999</v>
      </c>
      <c r="L736" s="132" t="s">
        <v>2262</v>
      </c>
      <c r="M736" s="132">
        <v>823</v>
      </c>
      <c r="N736" s="132" t="s">
        <v>436</v>
      </c>
      <c r="O736" s="132">
        <v>1840</v>
      </c>
      <c r="P736" s="132" t="s">
        <v>431</v>
      </c>
      <c r="Q736" s="132">
        <v>53</v>
      </c>
      <c r="R736" s="132" t="s">
        <v>438</v>
      </c>
      <c r="S736" s="132">
        <v>1000317</v>
      </c>
      <c r="T736" s="132" t="s">
        <v>821</v>
      </c>
      <c r="U736" s="132">
        <v>3</v>
      </c>
      <c r="V736" s="132">
        <v>1</v>
      </c>
      <c r="W736" s="132" t="s">
        <v>1144</v>
      </c>
      <c r="X736" s="132">
        <v>23</v>
      </c>
    </row>
    <row r="737" spans="1:24">
      <c r="A737" s="132">
        <v>736</v>
      </c>
      <c r="B737" s="132">
        <v>40000000381</v>
      </c>
      <c r="C737" s="132">
        <v>61091000000</v>
      </c>
      <c r="D737" s="132" t="s">
        <v>856</v>
      </c>
      <c r="E737" s="132" t="s">
        <v>453</v>
      </c>
      <c r="F737" s="132">
        <v>73</v>
      </c>
      <c r="G737" s="132" t="s">
        <v>3848</v>
      </c>
      <c r="H737" s="132">
        <v>2</v>
      </c>
      <c r="I737" s="132">
        <v>0.19800000000000001</v>
      </c>
      <c r="J737" s="132">
        <v>1</v>
      </c>
      <c r="K737" s="132">
        <v>0.19800000000000001</v>
      </c>
      <c r="L737" s="132" t="s">
        <v>2262</v>
      </c>
      <c r="M737" s="132">
        <v>823</v>
      </c>
      <c r="N737" s="132" t="s">
        <v>436</v>
      </c>
      <c r="O737" s="132">
        <v>1840</v>
      </c>
      <c r="P737" s="132" t="s">
        <v>439</v>
      </c>
      <c r="Q737" s="132">
        <v>9</v>
      </c>
      <c r="R737" s="132" t="s">
        <v>438</v>
      </c>
      <c r="S737" s="132">
        <v>1000317</v>
      </c>
      <c r="T737" s="132" t="s">
        <v>828</v>
      </c>
      <c r="U737" s="132">
        <v>124</v>
      </c>
      <c r="V737" s="132">
        <v>1</v>
      </c>
      <c r="W737" s="132" t="s">
        <v>1050</v>
      </c>
      <c r="X737" s="132">
        <v>20</v>
      </c>
    </row>
    <row r="738" spans="1:24">
      <c r="A738" s="132">
        <v>737</v>
      </c>
      <c r="B738" s="132">
        <v>40000000380</v>
      </c>
      <c r="C738" s="132">
        <v>61062000000</v>
      </c>
      <c r="D738" s="132" t="s">
        <v>1003</v>
      </c>
      <c r="E738" s="132" t="s">
        <v>3687</v>
      </c>
      <c r="F738" s="132">
        <v>80</v>
      </c>
      <c r="G738" s="132" t="s">
        <v>3848</v>
      </c>
      <c r="H738" s="132">
        <v>2</v>
      </c>
      <c r="I738" s="132">
        <v>0.33600000000000002</v>
      </c>
      <c r="J738" s="132">
        <v>1</v>
      </c>
      <c r="K738" s="132">
        <v>0.33600000000000002</v>
      </c>
      <c r="L738" s="132" t="s">
        <v>2262</v>
      </c>
      <c r="M738" s="132">
        <v>823</v>
      </c>
      <c r="N738" s="132" t="s">
        <v>436</v>
      </c>
      <c r="O738" s="132">
        <v>1840</v>
      </c>
      <c r="P738" s="132" t="s">
        <v>425</v>
      </c>
      <c r="Q738" s="132">
        <v>37</v>
      </c>
      <c r="R738" s="132" t="s">
        <v>438</v>
      </c>
      <c r="S738" s="132">
        <v>1000317</v>
      </c>
      <c r="T738" s="132" t="s">
        <v>825</v>
      </c>
      <c r="U738" s="132">
        <v>119</v>
      </c>
      <c r="V738" s="132">
        <v>1</v>
      </c>
      <c r="W738" s="132" t="s">
        <v>1050</v>
      </c>
      <c r="X738" s="132">
        <v>20</v>
      </c>
    </row>
    <row r="739" spans="1:24">
      <c r="A739" s="132">
        <v>738</v>
      </c>
      <c r="B739" s="132">
        <v>40000000379</v>
      </c>
      <c r="C739" s="132">
        <v>61046300000</v>
      </c>
      <c r="D739" s="132" t="s">
        <v>592</v>
      </c>
      <c r="E739" s="132" t="s">
        <v>442</v>
      </c>
      <c r="F739" s="132">
        <v>24</v>
      </c>
      <c r="G739" s="132" t="s">
        <v>3848</v>
      </c>
      <c r="H739" s="132">
        <v>2</v>
      </c>
      <c r="I739" s="132">
        <v>0.19800000000000001</v>
      </c>
      <c r="J739" s="132">
        <v>1</v>
      </c>
      <c r="K739" s="132">
        <v>0.19800000000000001</v>
      </c>
      <c r="L739" s="132" t="s">
        <v>2262</v>
      </c>
      <c r="M739" s="132">
        <v>823</v>
      </c>
      <c r="N739" s="132" t="s">
        <v>436</v>
      </c>
      <c r="O739" s="132">
        <v>1840</v>
      </c>
      <c r="P739" s="132" t="s">
        <v>425</v>
      </c>
      <c r="Q739" s="132">
        <v>37</v>
      </c>
      <c r="R739" s="132" t="s">
        <v>438</v>
      </c>
      <c r="S739" s="132">
        <v>1000317</v>
      </c>
      <c r="T739" s="132">
        <v>42</v>
      </c>
      <c r="U739" s="132">
        <v>88</v>
      </c>
      <c r="V739" s="132">
        <v>1</v>
      </c>
      <c r="W739" s="132" t="s">
        <v>4373</v>
      </c>
      <c r="X739" s="132">
        <v>29</v>
      </c>
    </row>
    <row r="740" spans="1:24">
      <c r="A740" s="132">
        <v>739</v>
      </c>
      <c r="B740" s="132">
        <v>40000000378</v>
      </c>
      <c r="C740" s="132">
        <v>61061000000</v>
      </c>
      <c r="D740" s="132" t="s">
        <v>547</v>
      </c>
      <c r="E740" s="132" t="s">
        <v>3687</v>
      </c>
      <c r="F740" s="132">
        <v>80</v>
      </c>
      <c r="G740" s="132" t="s">
        <v>3848</v>
      </c>
      <c r="H740" s="132">
        <v>2</v>
      </c>
      <c r="I740" s="132">
        <v>0.25800000000000001</v>
      </c>
      <c r="J740" s="132">
        <v>1</v>
      </c>
      <c r="K740" s="132">
        <v>0.25800000000000001</v>
      </c>
      <c r="L740" s="132" t="s">
        <v>2262</v>
      </c>
      <c r="M740" s="132">
        <v>823</v>
      </c>
      <c r="N740" s="132" t="s">
        <v>436</v>
      </c>
      <c r="O740" s="132">
        <v>1840</v>
      </c>
      <c r="P740" s="132" t="s">
        <v>439</v>
      </c>
      <c r="Q740" s="132">
        <v>9</v>
      </c>
      <c r="R740" s="132" t="s">
        <v>438</v>
      </c>
      <c r="S740" s="132">
        <v>1000317</v>
      </c>
      <c r="T740" s="132" t="s">
        <v>959</v>
      </c>
      <c r="U740" s="132">
        <v>165</v>
      </c>
      <c r="V740" s="132">
        <v>1</v>
      </c>
      <c r="W740" s="132" t="s">
        <v>1050</v>
      </c>
      <c r="X740" s="132">
        <v>20</v>
      </c>
    </row>
    <row r="741" spans="1:24">
      <c r="A741" s="132">
        <v>740</v>
      </c>
      <c r="B741" s="132">
        <v>40000000377</v>
      </c>
      <c r="C741" s="132">
        <v>61091000000</v>
      </c>
      <c r="D741" s="132" t="s">
        <v>856</v>
      </c>
      <c r="E741" s="132" t="s">
        <v>453</v>
      </c>
      <c r="F741" s="132">
        <v>73</v>
      </c>
      <c r="G741" s="132" t="s">
        <v>3848</v>
      </c>
      <c r="H741" s="132">
        <v>2</v>
      </c>
      <c r="I741" s="132">
        <v>0.41</v>
      </c>
      <c r="J741" s="132">
        <v>1</v>
      </c>
      <c r="K741" s="132">
        <v>0.41</v>
      </c>
      <c r="L741" s="132" t="s">
        <v>2262</v>
      </c>
      <c r="M741" s="132">
        <v>823</v>
      </c>
      <c r="N741" s="132" t="s">
        <v>436</v>
      </c>
      <c r="O741" s="132">
        <v>1840</v>
      </c>
      <c r="P741" s="132" t="s">
        <v>439</v>
      </c>
      <c r="Q741" s="132">
        <v>9</v>
      </c>
      <c r="R741" s="132" t="s">
        <v>438</v>
      </c>
      <c r="S741" s="132">
        <v>1000317</v>
      </c>
      <c r="T741" s="132" t="s">
        <v>821</v>
      </c>
      <c r="U741" s="132">
        <v>3</v>
      </c>
      <c r="V741" s="132">
        <v>1</v>
      </c>
      <c r="W741" s="132" t="s">
        <v>1048</v>
      </c>
      <c r="X741" s="132">
        <v>4</v>
      </c>
    </row>
    <row r="742" spans="1:24">
      <c r="A742" s="132">
        <v>741</v>
      </c>
      <c r="B742" s="132">
        <v>40000000376</v>
      </c>
      <c r="C742" s="132">
        <v>61091000000</v>
      </c>
      <c r="D742" s="132" t="s">
        <v>856</v>
      </c>
      <c r="E742" s="132" t="s">
        <v>453</v>
      </c>
      <c r="F742" s="132">
        <v>73</v>
      </c>
      <c r="G742" s="132" t="s">
        <v>3848</v>
      </c>
      <c r="H742" s="132">
        <v>2</v>
      </c>
      <c r="I742" s="132">
        <v>0.124</v>
      </c>
      <c r="J742" s="132">
        <v>1</v>
      </c>
      <c r="K742" s="132">
        <v>0.124</v>
      </c>
      <c r="L742" s="132" t="s">
        <v>2262</v>
      </c>
      <c r="M742" s="132">
        <v>823</v>
      </c>
      <c r="N742" s="132" t="s">
        <v>436</v>
      </c>
      <c r="O742" s="132">
        <v>1840</v>
      </c>
      <c r="P742" s="132" t="s">
        <v>439</v>
      </c>
      <c r="Q742" s="132">
        <v>9</v>
      </c>
      <c r="R742" s="132" t="s">
        <v>438</v>
      </c>
      <c r="S742" s="132">
        <v>1000317</v>
      </c>
      <c r="T742" s="132" t="s">
        <v>810</v>
      </c>
      <c r="U742" s="132">
        <v>122</v>
      </c>
      <c r="V742" s="132">
        <v>1</v>
      </c>
      <c r="W742" s="132" t="s">
        <v>1050</v>
      </c>
      <c r="X742" s="132">
        <v>20</v>
      </c>
    </row>
    <row r="743" spans="1:24">
      <c r="A743" s="132">
        <v>742</v>
      </c>
      <c r="B743" s="132">
        <v>40000000375</v>
      </c>
      <c r="C743" s="132">
        <v>61091000000</v>
      </c>
      <c r="D743" s="132" t="s">
        <v>856</v>
      </c>
      <c r="E743" s="132" t="s">
        <v>453</v>
      </c>
      <c r="F743" s="132">
        <v>73</v>
      </c>
      <c r="G743" s="132" t="s">
        <v>3848</v>
      </c>
      <c r="H743" s="132">
        <v>2</v>
      </c>
      <c r="I743" s="132">
        <v>0.11600000000000001</v>
      </c>
      <c r="J743" s="132">
        <v>1</v>
      </c>
      <c r="K743" s="132">
        <v>0.11600000000000001</v>
      </c>
      <c r="L743" s="132" t="s">
        <v>2262</v>
      </c>
      <c r="M743" s="132">
        <v>823</v>
      </c>
      <c r="N743" s="132" t="s">
        <v>436</v>
      </c>
      <c r="O743" s="132">
        <v>1840</v>
      </c>
      <c r="P743" s="132" t="s">
        <v>439</v>
      </c>
      <c r="Q743" s="132">
        <v>9</v>
      </c>
      <c r="R743" s="132" t="s">
        <v>438</v>
      </c>
      <c r="S743" s="132">
        <v>1000317</v>
      </c>
      <c r="T743" s="132" t="s">
        <v>810</v>
      </c>
      <c r="U743" s="132">
        <v>122</v>
      </c>
      <c r="V743" s="132">
        <v>1</v>
      </c>
      <c r="W743" s="132" t="s">
        <v>1050</v>
      </c>
      <c r="X743" s="132">
        <v>20</v>
      </c>
    </row>
    <row r="744" spans="1:24">
      <c r="A744" s="132">
        <v>743</v>
      </c>
      <c r="B744" s="132">
        <v>40000000374</v>
      </c>
      <c r="C744" s="132">
        <v>62046231000</v>
      </c>
      <c r="D744" s="132" t="s">
        <v>603</v>
      </c>
      <c r="E744" s="132" t="s">
        <v>3964</v>
      </c>
      <c r="F744" s="132">
        <v>87</v>
      </c>
      <c r="G744" s="132" t="s">
        <v>3848</v>
      </c>
      <c r="H744" s="132">
        <v>2</v>
      </c>
      <c r="I744" s="132">
        <v>0.60399999999999998</v>
      </c>
      <c r="J744" s="132">
        <v>1</v>
      </c>
      <c r="K744" s="132">
        <v>0.60399999999999998</v>
      </c>
      <c r="L744" s="132" t="s">
        <v>2262</v>
      </c>
      <c r="M744" s="132">
        <v>823</v>
      </c>
      <c r="N744" s="132" t="s">
        <v>436</v>
      </c>
      <c r="O744" s="132">
        <v>1840</v>
      </c>
      <c r="P744" s="132" t="s">
        <v>439</v>
      </c>
      <c r="Q744" s="132">
        <v>9</v>
      </c>
      <c r="R744" s="132" t="s">
        <v>438</v>
      </c>
      <c r="S744" s="132">
        <v>1000317</v>
      </c>
      <c r="T744" s="132">
        <v>40</v>
      </c>
      <c r="U744" s="132">
        <v>79</v>
      </c>
      <c r="V744" s="132">
        <v>1</v>
      </c>
      <c r="W744" s="132" t="s">
        <v>1073</v>
      </c>
      <c r="X744" s="132">
        <v>8</v>
      </c>
    </row>
    <row r="745" spans="1:24">
      <c r="A745" s="132">
        <v>744</v>
      </c>
      <c r="B745" s="132">
        <v>40000000373</v>
      </c>
      <c r="C745" s="132">
        <v>61102099000</v>
      </c>
      <c r="D745" s="132" t="s">
        <v>612</v>
      </c>
      <c r="E745" s="132" t="s">
        <v>459</v>
      </c>
      <c r="F745" s="132">
        <v>88</v>
      </c>
      <c r="G745" s="132" t="s">
        <v>3848</v>
      </c>
      <c r="H745" s="132">
        <v>2</v>
      </c>
      <c r="I745" s="132">
        <v>0.27800000000000002</v>
      </c>
      <c r="J745" s="132">
        <v>1</v>
      </c>
      <c r="K745" s="132">
        <v>0.27800000000000002</v>
      </c>
      <c r="L745" s="132" t="s">
        <v>2262</v>
      </c>
      <c r="M745" s="132">
        <v>823</v>
      </c>
      <c r="N745" s="132" t="s">
        <v>436</v>
      </c>
      <c r="O745" s="132">
        <v>1840</v>
      </c>
      <c r="P745" s="132" t="s">
        <v>439</v>
      </c>
      <c r="Q745" s="132">
        <v>9</v>
      </c>
      <c r="R745" s="132" t="s">
        <v>438</v>
      </c>
      <c r="S745" s="132">
        <v>1000317</v>
      </c>
      <c r="T745" s="132" t="s">
        <v>825</v>
      </c>
      <c r="U745" s="132">
        <v>119</v>
      </c>
      <c r="V745" s="132">
        <v>1</v>
      </c>
      <c r="W745" s="132" t="s">
        <v>1073</v>
      </c>
      <c r="X745" s="132">
        <v>8</v>
      </c>
    </row>
    <row r="746" spans="1:24">
      <c r="A746" s="132">
        <v>745</v>
      </c>
      <c r="B746" s="132">
        <v>40000000372</v>
      </c>
      <c r="C746" s="132">
        <v>61045300000</v>
      </c>
      <c r="D746" s="132" t="s">
        <v>495</v>
      </c>
      <c r="E746" s="132" t="s">
        <v>443</v>
      </c>
      <c r="F746" s="132">
        <v>53</v>
      </c>
      <c r="G746" s="132" t="s">
        <v>3848</v>
      </c>
      <c r="H746" s="132">
        <v>2</v>
      </c>
      <c r="I746" s="132">
        <v>0.22600000000000001</v>
      </c>
      <c r="J746" s="132">
        <v>1</v>
      </c>
      <c r="K746" s="132">
        <v>0.22600000000000001</v>
      </c>
      <c r="L746" s="132" t="s">
        <v>2262</v>
      </c>
      <c r="M746" s="132">
        <v>823</v>
      </c>
      <c r="N746" s="132" t="s">
        <v>436</v>
      </c>
      <c r="O746" s="132">
        <v>1840</v>
      </c>
      <c r="P746" s="132" t="s">
        <v>3961</v>
      </c>
      <c r="Q746" s="132" t="s">
        <v>3935</v>
      </c>
      <c r="R746" s="132" t="s">
        <v>438</v>
      </c>
      <c r="S746" s="132">
        <v>1000317</v>
      </c>
      <c r="T746" s="132" t="s">
        <v>858</v>
      </c>
      <c r="U746" s="132">
        <v>1</v>
      </c>
      <c r="V746" s="132">
        <v>1</v>
      </c>
      <c r="W746" s="132" t="s">
        <v>1107</v>
      </c>
      <c r="X746" s="132">
        <v>1</v>
      </c>
    </row>
    <row r="747" spans="1:24">
      <c r="A747" s="132">
        <v>746</v>
      </c>
      <c r="B747" s="132">
        <v>40000000371</v>
      </c>
      <c r="C747" s="132">
        <v>61062000000</v>
      </c>
      <c r="D747" s="132" t="s">
        <v>988</v>
      </c>
      <c r="E747" s="132" t="s">
        <v>437</v>
      </c>
      <c r="F747" s="132">
        <v>77</v>
      </c>
      <c r="G747" s="132" t="s">
        <v>3848</v>
      </c>
      <c r="H747" s="132">
        <v>2</v>
      </c>
      <c r="I747" s="132">
        <v>0.17199999999999999</v>
      </c>
      <c r="J747" s="132">
        <v>1</v>
      </c>
      <c r="K747" s="132">
        <v>0.17199999999999999</v>
      </c>
      <c r="L747" s="132" t="s">
        <v>2262</v>
      </c>
      <c r="M747" s="132">
        <v>823</v>
      </c>
      <c r="N747" s="132" t="s">
        <v>436</v>
      </c>
      <c r="O747" s="132">
        <v>1840</v>
      </c>
      <c r="P747" s="132" t="s">
        <v>425</v>
      </c>
      <c r="Q747" s="132">
        <v>37</v>
      </c>
      <c r="R747" s="132" t="s">
        <v>438</v>
      </c>
      <c r="S747" s="132">
        <v>1000317</v>
      </c>
      <c r="T747" s="132" t="s">
        <v>825</v>
      </c>
      <c r="U747" s="132">
        <v>119</v>
      </c>
      <c r="V747" s="132">
        <v>1</v>
      </c>
      <c r="W747" s="132" t="s">
        <v>1071</v>
      </c>
      <c r="X747" s="132">
        <v>12</v>
      </c>
    </row>
    <row r="748" spans="1:24">
      <c r="A748" s="132">
        <v>747</v>
      </c>
      <c r="B748" s="132">
        <v>40000000370</v>
      </c>
      <c r="C748" s="132">
        <v>61061000000</v>
      </c>
      <c r="D748" s="132" t="s">
        <v>917</v>
      </c>
      <c r="E748" s="132" t="s">
        <v>437</v>
      </c>
      <c r="F748" s="132">
        <v>77</v>
      </c>
      <c r="G748" s="132" t="s">
        <v>3848</v>
      </c>
      <c r="H748" s="132">
        <v>2</v>
      </c>
      <c r="I748" s="132">
        <v>0.17799999999999999</v>
      </c>
      <c r="J748" s="132">
        <v>1</v>
      </c>
      <c r="K748" s="132">
        <v>0.17799999999999999</v>
      </c>
      <c r="L748" s="132" t="s">
        <v>2262</v>
      </c>
      <c r="M748" s="132">
        <v>823</v>
      </c>
      <c r="N748" s="132" t="s">
        <v>2937</v>
      </c>
      <c r="O748" s="132">
        <v>7495</v>
      </c>
      <c r="P748" s="132" t="s">
        <v>439</v>
      </c>
      <c r="Q748" s="132">
        <v>9</v>
      </c>
      <c r="R748" s="132" t="s">
        <v>438</v>
      </c>
      <c r="S748" s="132">
        <v>1000317</v>
      </c>
      <c r="T748" s="132" t="s">
        <v>828</v>
      </c>
      <c r="U748" s="132">
        <v>124</v>
      </c>
      <c r="V748" s="132">
        <v>1</v>
      </c>
      <c r="W748" s="132" t="s">
        <v>3919</v>
      </c>
      <c r="X748" s="132">
        <v>25</v>
      </c>
    </row>
    <row r="749" spans="1:24">
      <c r="A749" s="132">
        <v>748</v>
      </c>
      <c r="B749" s="132">
        <v>40000000369</v>
      </c>
      <c r="C749" s="132">
        <v>62046239000</v>
      </c>
      <c r="D749" s="132" t="s">
        <v>979</v>
      </c>
      <c r="E749" s="132" t="s">
        <v>420</v>
      </c>
      <c r="F749" s="132">
        <v>93</v>
      </c>
      <c r="G749" s="132" t="s">
        <v>3848</v>
      </c>
      <c r="H749" s="132">
        <v>2</v>
      </c>
      <c r="I749" s="132">
        <v>0.49199999999999999</v>
      </c>
      <c r="J749" s="132">
        <v>1</v>
      </c>
      <c r="K749" s="132">
        <v>0.49199999999999999</v>
      </c>
      <c r="L749" s="132" t="s">
        <v>2262</v>
      </c>
      <c r="M749" s="132">
        <v>823</v>
      </c>
      <c r="N749" s="132" t="s">
        <v>436</v>
      </c>
      <c r="O749" s="132">
        <v>1840</v>
      </c>
      <c r="P749" s="132" t="s">
        <v>439</v>
      </c>
      <c r="Q749" s="132">
        <v>9</v>
      </c>
      <c r="R749" s="132" t="s">
        <v>438</v>
      </c>
      <c r="S749" s="132">
        <v>1000317</v>
      </c>
      <c r="T749" s="132">
        <v>36</v>
      </c>
      <c r="U749" s="132">
        <v>52</v>
      </c>
      <c r="V749" s="132">
        <v>1</v>
      </c>
      <c r="W749" s="132" t="s">
        <v>1107</v>
      </c>
      <c r="X749" s="132">
        <v>1</v>
      </c>
    </row>
    <row r="750" spans="1:24">
      <c r="A750" s="132">
        <v>749</v>
      </c>
      <c r="B750" s="132">
        <v>40000000368</v>
      </c>
      <c r="C750" s="132">
        <v>62046318000</v>
      </c>
      <c r="D750" s="132" t="s">
        <v>511</v>
      </c>
      <c r="E750" s="132" t="s">
        <v>420</v>
      </c>
      <c r="F750" s="132">
        <v>93</v>
      </c>
      <c r="G750" s="132" t="s">
        <v>3848</v>
      </c>
      <c r="H750" s="132">
        <v>2</v>
      </c>
      <c r="I750" s="132">
        <v>0.49199999999999999</v>
      </c>
      <c r="J750" s="132">
        <v>1</v>
      </c>
      <c r="K750" s="132">
        <v>0.49199999999999999</v>
      </c>
      <c r="L750" s="132" t="s">
        <v>2262</v>
      </c>
      <c r="M750" s="132">
        <v>823</v>
      </c>
      <c r="N750" s="132" t="s">
        <v>440</v>
      </c>
      <c r="O750" s="132">
        <v>7485</v>
      </c>
      <c r="P750" s="132" t="s">
        <v>425</v>
      </c>
      <c r="Q750" s="132">
        <v>37</v>
      </c>
      <c r="R750" s="132" t="s">
        <v>438</v>
      </c>
      <c r="S750" s="132">
        <v>1000317</v>
      </c>
      <c r="T750" s="132">
        <v>42</v>
      </c>
      <c r="U750" s="132">
        <v>88</v>
      </c>
      <c r="V750" s="132">
        <v>1</v>
      </c>
      <c r="W750" s="132" t="s">
        <v>3916</v>
      </c>
      <c r="X750" s="132">
        <v>10</v>
      </c>
    </row>
    <row r="751" spans="1:24">
      <c r="A751" s="132">
        <v>750</v>
      </c>
      <c r="B751" s="132">
        <v>40000000367</v>
      </c>
      <c r="C751" s="132">
        <v>61045300000</v>
      </c>
      <c r="D751" s="132" t="s">
        <v>495</v>
      </c>
      <c r="E751" s="132" t="s">
        <v>443</v>
      </c>
      <c r="F751" s="132">
        <v>53</v>
      </c>
      <c r="G751" s="132" t="s">
        <v>3848</v>
      </c>
      <c r="H751" s="132">
        <v>2</v>
      </c>
      <c r="I751" s="132">
        <v>0.128</v>
      </c>
      <c r="J751" s="132">
        <v>1</v>
      </c>
      <c r="K751" s="132">
        <v>0.128</v>
      </c>
      <c r="L751" s="132" t="s">
        <v>2262</v>
      </c>
      <c r="M751" s="132">
        <v>823</v>
      </c>
      <c r="N751" s="132" t="s">
        <v>436</v>
      </c>
      <c r="O751" s="132">
        <v>1840</v>
      </c>
      <c r="P751" s="132" t="s">
        <v>425</v>
      </c>
      <c r="Q751" s="132">
        <v>37</v>
      </c>
      <c r="R751" s="132" t="s">
        <v>438</v>
      </c>
      <c r="S751" s="132">
        <v>1000317</v>
      </c>
      <c r="T751" s="132" t="s">
        <v>821</v>
      </c>
      <c r="U751" s="132">
        <v>3</v>
      </c>
      <c r="V751" s="132">
        <v>1</v>
      </c>
      <c r="W751" s="132" t="s">
        <v>1053</v>
      </c>
      <c r="X751" s="132">
        <v>17</v>
      </c>
    </row>
    <row r="752" spans="1:24">
      <c r="A752" s="132">
        <v>751</v>
      </c>
      <c r="B752" s="132">
        <v>40000000366</v>
      </c>
      <c r="C752" s="132">
        <v>61046200000</v>
      </c>
      <c r="D752" s="132" t="s">
        <v>588</v>
      </c>
      <c r="E752" s="132" t="s">
        <v>442</v>
      </c>
      <c r="F752" s="132">
        <v>24</v>
      </c>
      <c r="G752" s="132" t="s">
        <v>3848</v>
      </c>
      <c r="H752" s="132">
        <v>2</v>
      </c>
      <c r="I752" s="132">
        <v>0.248</v>
      </c>
      <c r="J752" s="132">
        <v>1</v>
      </c>
      <c r="K752" s="132">
        <v>0.248</v>
      </c>
      <c r="L752" s="132" t="s">
        <v>2262</v>
      </c>
      <c r="M752" s="132">
        <v>823</v>
      </c>
      <c r="N752" s="132" t="s">
        <v>436</v>
      </c>
      <c r="O752" s="132">
        <v>1840</v>
      </c>
      <c r="P752" s="132" t="s">
        <v>439</v>
      </c>
      <c r="Q752" s="132">
        <v>9</v>
      </c>
      <c r="R752" s="132" t="s">
        <v>438</v>
      </c>
      <c r="S752" s="132">
        <v>1000317</v>
      </c>
      <c r="T752" s="132">
        <v>32</v>
      </c>
      <c r="U752" s="132">
        <v>31</v>
      </c>
      <c r="V752" s="132">
        <v>1</v>
      </c>
      <c r="W752" s="132" t="s">
        <v>1038</v>
      </c>
      <c r="X752" s="132">
        <v>5</v>
      </c>
    </row>
    <row r="753" spans="1:24">
      <c r="A753" s="132">
        <v>752</v>
      </c>
      <c r="B753" s="132">
        <v>40000000365</v>
      </c>
      <c r="C753" s="132">
        <v>62046318000</v>
      </c>
      <c r="D753" s="132" t="s">
        <v>511</v>
      </c>
      <c r="E753" s="132" t="s">
        <v>420</v>
      </c>
      <c r="F753" s="132">
        <v>93</v>
      </c>
      <c r="G753" s="132" t="s">
        <v>3848</v>
      </c>
      <c r="H753" s="132">
        <v>2</v>
      </c>
      <c r="I753" s="132">
        <v>0.48399999999999999</v>
      </c>
      <c r="J753" s="132">
        <v>1</v>
      </c>
      <c r="K753" s="132">
        <v>0.48399999999999999</v>
      </c>
      <c r="L753" s="132" t="s">
        <v>2262</v>
      </c>
      <c r="M753" s="132">
        <v>823</v>
      </c>
      <c r="N753" s="132" t="s">
        <v>440</v>
      </c>
      <c r="O753" s="132">
        <v>7485</v>
      </c>
      <c r="P753" s="132" t="s">
        <v>425</v>
      </c>
      <c r="Q753" s="132">
        <v>37</v>
      </c>
      <c r="R753" s="132" t="s">
        <v>438</v>
      </c>
      <c r="S753" s="132">
        <v>1000317</v>
      </c>
      <c r="T753" s="132">
        <v>34</v>
      </c>
      <c r="U753" s="132">
        <v>41</v>
      </c>
      <c r="V753" s="132">
        <v>1</v>
      </c>
      <c r="W753" s="132" t="s">
        <v>3919</v>
      </c>
      <c r="X753" s="132">
        <v>25</v>
      </c>
    </row>
    <row r="754" spans="1:24">
      <c r="A754" s="132">
        <v>753</v>
      </c>
      <c r="B754" s="132">
        <v>40000000364</v>
      </c>
      <c r="C754" s="132">
        <v>61061000000</v>
      </c>
      <c r="D754" s="132" t="s">
        <v>976</v>
      </c>
      <c r="E754" s="132" t="s">
        <v>437</v>
      </c>
      <c r="F754" s="132">
        <v>77</v>
      </c>
      <c r="G754" s="132" t="s">
        <v>3848</v>
      </c>
      <c r="H754" s="132">
        <v>2</v>
      </c>
      <c r="I754" s="132">
        <v>0.218</v>
      </c>
      <c r="J754" s="132">
        <v>1</v>
      </c>
      <c r="K754" s="132">
        <v>0.218</v>
      </c>
      <c r="L754" s="132" t="s">
        <v>2262</v>
      </c>
      <c r="M754" s="132">
        <v>823</v>
      </c>
      <c r="N754" s="132" t="s">
        <v>436</v>
      </c>
      <c r="O754" s="132">
        <v>1840</v>
      </c>
      <c r="P754" s="132" t="s">
        <v>439</v>
      </c>
      <c r="Q754" s="132">
        <v>9</v>
      </c>
      <c r="R754" s="132" t="s">
        <v>438</v>
      </c>
      <c r="S754" s="132">
        <v>1000317</v>
      </c>
      <c r="T754" s="132" t="s">
        <v>828</v>
      </c>
      <c r="U754" s="132">
        <v>124</v>
      </c>
      <c r="V754" s="132">
        <v>1</v>
      </c>
      <c r="W754" s="132" t="s">
        <v>1071</v>
      </c>
      <c r="X754" s="132">
        <v>12</v>
      </c>
    </row>
    <row r="755" spans="1:24">
      <c r="A755" s="132">
        <v>754</v>
      </c>
      <c r="B755" s="132">
        <v>40000000363</v>
      </c>
      <c r="C755" s="132">
        <v>61091000000</v>
      </c>
      <c r="D755" s="132" t="s">
        <v>608</v>
      </c>
      <c r="E755" s="132" t="s">
        <v>329</v>
      </c>
      <c r="F755" s="132">
        <v>249</v>
      </c>
      <c r="G755" s="132" t="s">
        <v>3848</v>
      </c>
      <c r="H755" s="132">
        <v>2</v>
      </c>
      <c r="I755" s="132">
        <v>5.6000000000000001E-2</v>
      </c>
      <c r="J755" s="132">
        <v>1</v>
      </c>
      <c r="K755" s="132">
        <v>5.6000000000000001E-2</v>
      </c>
      <c r="L755" s="132" t="s">
        <v>2262</v>
      </c>
      <c r="M755" s="132">
        <v>823</v>
      </c>
      <c r="N755" s="132" t="s">
        <v>436</v>
      </c>
      <c r="O755" s="132">
        <v>1840</v>
      </c>
      <c r="P755" s="132" t="s">
        <v>439</v>
      </c>
      <c r="Q755" s="132">
        <v>9</v>
      </c>
      <c r="R755" s="132" t="s">
        <v>438</v>
      </c>
      <c r="S755" s="132">
        <v>1000317</v>
      </c>
      <c r="T755" s="132" t="s">
        <v>810</v>
      </c>
      <c r="U755" s="132">
        <v>122</v>
      </c>
      <c r="V755" s="132">
        <v>1</v>
      </c>
      <c r="W755" s="132" t="s">
        <v>1107</v>
      </c>
      <c r="X755" s="132">
        <v>1</v>
      </c>
    </row>
    <row r="756" spans="1:24">
      <c r="A756" s="132">
        <v>755</v>
      </c>
      <c r="B756" s="132">
        <v>40000000362</v>
      </c>
      <c r="C756" s="132">
        <v>62046318000</v>
      </c>
      <c r="D756" s="132" t="s">
        <v>987</v>
      </c>
      <c r="E756" s="132" t="s">
        <v>420</v>
      </c>
      <c r="F756" s="132">
        <v>93</v>
      </c>
      <c r="G756" s="132" t="s">
        <v>3848</v>
      </c>
      <c r="H756" s="132">
        <v>2</v>
      </c>
      <c r="I756" s="132">
        <v>0.224</v>
      </c>
      <c r="J756" s="132">
        <v>1</v>
      </c>
      <c r="K756" s="132">
        <v>0.224</v>
      </c>
      <c r="L756" s="132" t="s">
        <v>2262</v>
      </c>
      <c r="M756" s="132">
        <v>823</v>
      </c>
      <c r="N756" s="132" t="s">
        <v>436</v>
      </c>
      <c r="O756" s="132">
        <v>1840</v>
      </c>
      <c r="P756" s="132" t="s">
        <v>3961</v>
      </c>
      <c r="Q756" s="132" t="s">
        <v>3935</v>
      </c>
      <c r="R756" s="132" t="s">
        <v>438</v>
      </c>
      <c r="S756" s="132">
        <v>1000317</v>
      </c>
      <c r="T756" s="132" t="s">
        <v>828</v>
      </c>
      <c r="U756" s="132">
        <v>124</v>
      </c>
      <c r="V756" s="132">
        <v>1</v>
      </c>
      <c r="W756" s="132" t="s">
        <v>1064</v>
      </c>
      <c r="X756" s="132">
        <v>7</v>
      </c>
    </row>
    <row r="757" spans="1:24">
      <c r="A757" s="132">
        <v>756</v>
      </c>
      <c r="B757" s="132">
        <v>40000000361</v>
      </c>
      <c r="C757" s="132">
        <v>62024000090</v>
      </c>
      <c r="D757" s="132" t="s">
        <v>600</v>
      </c>
      <c r="E757" s="132" t="s">
        <v>3692</v>
      </c>
      <c r="F757" s="132">
        <v>92</v>
      </c>
      <c r="G757" s="132" t="s">
        <v>3848</v>
      </c>
      <c r="H757" s="132">
        <v>2</v>
      </c>
      <c r="I757" s="132">
        <v>0.16400000000000001</v>
      </c>
      <c r="J757" s="132">
        <v>1</v>
      </c>
      <c r="K757" s="132">
        <v>0.16400000000000001</v>
      </c>
      <c r="L757" s="132" t="s">
        <v>2262</v>
      </c>
      <c r="M757" s="132">
        <v>823</v>
      </c>
      <c r="N757" s="132" t="s">
        <v>436</v>
      </c>
      <c r="O757" s="132">
        <v>1840</v>
      </c>
      <c r="P757" s="132" t="s">
        <v>425</v>
      </c>
      <c r="Q757" s="132">
        <v>37</v>
      </c>
      <c r="R757" s="132" t="s">
        <v>438</v>
      </c>
      <c r="S757" s="132">
        <v>1000317</v>
      </c>
      <c r="T757" s="132" t="s">
        <v>825</v>
      </c>
      <c r="U757" s="132">
        <v>119</v>
      </c>
      <c r="V757" s="132">
        <v>1</v>
      </c>
      <c r="W757" s="132" t="s">
        <v>1050</v>
      </c>
      <c r="X757" s="132">
        <v>20</v>
      </c>
    </row>
    <row r="758" spans="1:24">
      <c r="A758" s="132">
        <v>757</v>
      </c>
      <c r="B758" s="132">
        <v>40000000360</v>
      </c>
      <c r="C758" s="132">
        <v>61062000000</v>
      </c>
      <c r="D758" s="132" t="s">
        <v>988</v>
      </c>
      <c r="E758" s="132" t="s">
        <v>437</v>
      </c>
      <c r="F758" s="132">
        <v>77</v>
      </c>
      <c r="G758" s="132" t="s">
        <v>3848</v>
      </c>
      <c r="H758" s="132">
        <v>2</v>
      </c>
      <c r="I758" s="132">
        <v>6.6000000000000003E-2</v>
      </c>
      <c r="J758" s="132">
        <v>1</v>
      </c>
      <c r="K758" s="132">
        <v>6.6000000000000003E-2</v>
      </c>
      <c r="L758" s="132" t="s">
        <v>2262</v>
      </c>
      <c r="M758" s="132">
        <v>823</v>
      </c>
      <c r="N758" s="132" t="s">
        <v>436</v>
      </c>
      <c r="O758" s="132">
        <v>1840</v>
      </c>
      <c r="P758" s="132" t="s">
        <v>425</v>
      </c>
      <c r="Q758" s="132">
        <v>37</v>
      </c>
      <c r="R758" s="132" t="s">
        <v>438</v>
      </c>
      <c r="S758" s="132">
        <v>1000317</v>
      </c>
      <c r="T758" s="132" t="s">
        <v>828</v>
      </c>
      <c r="U758" s="132">
        <v>124</v>
      </c>
      <c r="V758" s="132">
        <v>1</v>
      </c>
      <c r="W758" s="132" t="s">
        <v>1038</v>
      </c>
      <c r="X758" s="132">
        <v>5</v>
      </c>
    </row>
    <row r="759" spans="1:24">
      <c r="A759" s="132">
        <v>758</v>
      </c>
      <c r="B759" s="132">
        <v>40000000359</v>
      </c>
      <c r="C759" s="132">
        <v>61091000000</v>
      </c>
      <c r="D759" s="132" t="s">
        <v>856</v>
      </c>
      <c r="E759" s="132" t="s">
        <v>453</v>
      </c>
      <c r="F759" s="132">
        <v>73</v>
      </c>
      <c r="G759" s="132" t="s">
        <v>3848</v>
      </c>
      <c r="H759" s="132">
        <v>2</v>
      </c>
      <c r="I759" s="132">
        <v>0.156</v>
      </c>
      <c r="J759" s="132">
        <v>1</v>
      </c>
      <c r="K759" s="132">
        <v>0.156</v>
      </c>
      <c r="L759" s="132" t="s">
        <v>2262</v>
      </c>
      <c r="M759" s="132">
        <v>823</v>
      </c>
      <c r="N759" s="132" t="s">
        <v>436</v>
      </c>
      <c r="O759" s="132">
        <v>1840</v>
      </c>
      <c r="P759" s="132" t="s">
        <v>439</v>
      </c>
      <c r="Q759" s="132">
        <v>9</v>
      </c>
      <c r="R759" s="132" t="s">
        <v>438</v>
      </c>
      <c r="S759" s="132">
        <v>1000317</v>
      </c>
      <c r="T759" s="132" t="s">
        <v>825</v>
      </c>
      <c r="U759" s="132">
        <v>119</v>
      </c>
      <c r="V759" s="132">
        <v>1</v>
      </c>
      <c r="W759" s="132" t="s">
        <v>1050</v>
      </c>
      <c r="X759" s="132">
        <v>20</v>
      </c>
    </row>
    <row r="760" spans="1:24">
      <c r="A760" s="132">
        <v>759</v>
      </c>
      <c r="B760" s="132">
        <v>40000000358</v>
      </c>
      <c r="C760" s="132">
        <v>62046239000</v>
      </c>
      <c r="D760" s="132" t="s">
        <v>979</v>
      </c>
      <c r="E760" s="132" t="s">
        <v>420</v>
      </c>
      <c r="F760" s="132">
        <v>93</v>
      </c>
      <c r="G760" s="132" t="s">
        <v>3848</v>
      </c>
      <c r="H760" s="132">
        <v>2</v>
      </c>
      <c r="I760" s="132">
        <v>0.50600000000000001</v>
      </c>
      <c r="J760" s="132">
        <v>1</v>
      </c>
      <c r="K760" s="132">
        <v>0.50600000000000001</v>
      </c>
      <c r="L760" s="132" t="s">
        <v>2262</v>
      </c>
      <c r="M760" s="132">
        <v>823</v>
      </c>
      <c r="N760" s="132" t="s">
        <v>436</v>
      </c>
      <c r="O760" s="132">
        <v>1840</v>
      </c>
      <c r="P760" s="132" t="s">
        <v>439</v>
      </c>
      <c r="Q760" s="132">
        <v>9</v>
      </c>
      <c r="R760" s="132" t="s">
        <v>438</v>
      </c>
      <c r="S760" s="132">
        <v>1000317</v>
      </c>
      <c r="T760" s="132">
        <v>42</v>
      </c>
      <c r="U760" s="132">
        <v>88</v>
      </c>
      <c r="V760" s="132">
        <v>1</v>
      </c>
      <c r="W760" s="132" t="s">
        <v>1073</v>
      </c>
      <c r="X760" s="132">
        <v>8</v>
      </c>
    </row>
    <row r="761" spans="1:24">
      <c r="A761" s="132">
        <v>760</v>
      </c>
      <c r="B761" s="132">
        <v>40000000357</v>
      </c>
      <c r="C761" s="132">
        <v>61102099000</v>
      </c>
      <c r="D761" s="132" t="s">
        <v>601</v>
      </c>
      <c r="E761" s="132" t="s">
        <v>341</v>
      </c>
      <c r="F761" s="132">
        <v>18</v>
      </c>
      <c r="G761" s="132" t="s">
        <v>3848</v>
      </c>
      <c r="H761" s="132">
        <v>2</v>
      </c>
      <c r="I761" s="132">
        <v>0.48399999999999999</v>
      </c>
      <c r="J761" s="132">
        <v>1</v>
      </c>
      <c r="K761" s="132">
        <v>0.48399999999999999</v>
      </c>
      <c r="L761" s="132" t="s">
        <v>2262</v>
      </c>
      <c r="M761" s="132">
        <v>823</v>
      </c>
      <c r="N761" s="132" t="s">
        <v>436</v>
      </c>
      <c r="O761" s="132">
        <v>1840</v>
      </c>
      <c r="P761" s="132" t="s">
        <v>439</v>
      </c>
      <c r="Q761" s="132">
        <v>9</v>
      </c>
      <c r="R761" s="132" t="s">
        <v>438</v>
      </c>
      <c r="S761" s="132">
        <v>1000317</v>
      </c>
      <c r="T761" s="132" t="s">
        <v>810</v>
      </c>
      <c r="U761" s="132">
        <v>122</v>
      </c>
      <c r="V761" s="132">
        <v>1</v>
      </c>
      <c r="W761" s="132" t="s">
        <v>1038</v>
      </c>
      <c r="X761" s="132">
        <v>5</v>
      </c>
    </row>
    <row r="762" spans="1:24">
      <c r="A762" s="132">
        <v>761</v>
      </c>
      <c r="B762" s="132">
        <v>40000000356</v>
      </c>
      <c r="C762" s="132">
        <v>61091000000</v>
      </c>
      <c r="D762" s="132" t="s">
        <v>856</v>
      </c>
      <c r="E762" s="132" t="s">
        <v>453</v>
      </c>
      <c r="F762" s="132">
        <v>73</v>
      </c>
      <c r="G762" s="132" t="s">
        <v>3848</v>
      </c>
      <c r="H762" s="132">
        <v>2</v>
      </c>
      <c r="I762" s="132">
        <v>0.13200000000000001</v>
      </c>
      <c r="J762" s="132">
        <v>1</v>
      </c>
      <c r="K762" s="132">
        <v>0.13200000000000001</v>
      </c>
      <c r="L762" s="132" t="s">
        <v>2262</v>
      </c>
      <c r="M762" s="132">
        <v>823</v>
      </c>
      <c r="N762" s="132" t="s">
        <v>436</v>
      </c>
      <c r="O762" s="132">
        <v>1840</v>
      </c>
      <c r="P762" s="132" t="s">
        <v>439</v>
      </c>
      <c r="Q762" s="132">
        <v>9</v>
      </c>
      <c r="R762" s="132" t="s">
        <v>438</v>
      </c>
      <c r="S762" s="132">
        <v>1000317</v>
      </c>
      <c r="T762" s="132" t="s">
        <v>810</v>
      </c>
      <c r="U762" s="132">
        <v>122</v>
      </c>
      <c r="V762" s="132">
        <v>1</v>
      </c>
      <c r="W762" s="132" t="s">
        <v>1048</v>
      </c>
      <c r="X762" s="132">
        <v>4</v>
      </c>
    </row>
    <row r="763" spans="1:24">
      <c r="A763" s="132">
        <v>762</v>
      </c>
      <c r="B763" s="132">
        <v>40000000355</v>
      </c>
      <c r="C763" s="132">
        <v>61061000000</v>
      </c>
      <c r="D763" s="132" t="s">
        <v>1004</v>
      </c>
      <c r="E763" s="132" t="s">
        <v>444</v>
      </c>
      <c r="F763" s="132">
        <v>82</v>
      </c>
      <c r="G763" s="132" t="s">
        <v>3848</v>
      </c>
      <c r="H763" s="132">
        <v>2</v>
      </c>
      <c r="I763" s="132">
        <v>0.188</v>
      </c>
      <c r="J763" s="132">
        <v>1</v>
      </c>
      <c r="K763" s="132">
        <v>0.188</v>
      </c>
      <c r="L763" s="132" t="s">
        <v>2262</v>
      </c>
      <c r="M763" s="132">
        <v>823</v>
      </c>
      <c r="N763" s="132" t="s">
        <v>428</v>
      </c>
      <c r="O763" s="132">
        <v>7505</v>
      </c>
      <c r="P763" s="132" t="s">
        <v>439</v>
      </c>
      <c r="Q763" s="132">
        <v>9</v>
      </c>
      <c r="R763" s="132" t="s">
        <v>438</v>
      </c>
      <c r="S763" s="132">
        <v>1000317</v>
      </c>
      <c r="T763" s="132" t="s">
        <v>821</v>
      </c>
      <c r="U763" s="132">
        <v>3</v>
      </c>
      <c r="V763" s="132">
        <v>1</v>
      </c>
      <c r="W763" s="132" t="s">
        <v>1046</v>
      </c>
      <c r="X763" s="132">
        <v>12</v>
      </c>
    </row>
    <row r="764" spans="1:24">
      <c r="A764" s="132">
        <v>763</v>
      </c>
      <c r="B764" s="132">
        <v>40000000354</v>
      </c>
      <c r="C764" s="132">
        <v>62046318000</v>
      </c>
      <c r="D764" s="132" t="s">
        <v>987</v>
      </c>
      <c r="E764" s="132" t="s">
        <v>420</v>
      </c>
      <c r="F764" s="132">
        <v>93</v>
      </c>
      <c r="G764" s="132" t="s">
        <v>3848</v>
      </c>
      <c r="H764" s="132">
        <v>2</v>
      </c>
      <c r="I764" s="132">
        <v>0.35</v>
      </c>
      <c r="J764" s="132">
        <v>1</v>
      </c>
      <c r="K764" s="132">
        <v>0.35</v>
      </c>
      <c r="L764" s="132" t="s">
        <v>2262</v>
      </c>
      <c r="M764" s="132">
        <v>823</v>
      </c>
      <c r="N764" s="132" t="s">
        <v>436</v>
      </c>
      <c r="O764" s="132">
        <v>1840</v>
      </c>
      <c r="P764" s="132" t="s">
        <v>425</v>
      </c>
      <c r="Q764" s="132">
        <v>37</v>
      </c>
      <c r="R764" s="132" t="s">
        <v>438</v>
      </c>
      <c r="S764" s="132">
        <v>1000317</v>
      </c>
      <c r="T764" s="132">
        <v>46</v>
      </c>
      <c r="U764" s="132">
        <v>99</v>
      </c>
      <c r="V764" s="132">
        <v>1</v>
      </c>
      <c r="W764" s="132" t="s">
        <v>1050</v>
      </c>
      <c r="X764" s="132">
        <v>20</v>
      </c>
    </row>
    <row r="765" spans="1:24">
      <c r="A765" s="132">
        <v>764</v>
      </c>
      <c r="B765" s="132">
        <v>40000000353</v>
      </c>
      <c r="C765" s="132">
        <v>61044300000</v>
      </c>
      <c r="D765" s="132" t="s">
        <v>541</v>
      </c>
      <c r="E765" s="132" t="s">
        <v>426</v>
      </c>
      <c r="F765" s="132">
        <v>43</v>
      </c>
      <c r="G765" s="132" t="s">
        <v>3848</v>
      </c>
      <c r="H765" s="132">
        <v>2</v>
      </c>
      <c r="I765" s="132">
        <v>0.46800000000000003</v>
      </c>
      <c r="J765" s="132">
        <v>1</v>
      </c>
      <c r="K765" s="132">
        <v>0.46800000000000003</v>
      </c>
      <c r="L765" s="132" t="s">
        <v>2262</v>
      </c>
      <c r="M765" s="132">
        <v>823</v>
      </c>
      <c r="N765" s="132" t="s">
        <v>436</v>
      </c>
      <c r="O765" s="132">
        <v>1840</v>
      </c>
      <c r="P765" s="132" t="s">
        <v>425</v>
      </c>
      <c r="Q765" s="132">
        <v>37</v>
      </c>
      <c r="R765" s="132" t="s">
        <v>438</v>
      </c>
      <c r="S765" s="132">
        <v>1000317</v>
      </c>
      <c r="T765" s="132" t="s">
        <v>825</v>
      </c>
      <c r="U765" s="132">
        <v>119</v>
      </c>
      <c r="V765" s="132">
        <v>1</v>
      </c>
      <c r="W765" s="132" t="s">
        <v>3916</v>
      </c>
      <c r="X765" s="132">
        <v>10</v>
      </c>
    </row>
    <row r="766" spans="1:24">
      <c r="A766" s="132">
        <v>765</v>
      </c>
      <c r="B766" s="132">
        <v>40000000352</v>
      </c>
      <c r="C766" s="132">
        <v>61103091000</v>
      </c>
      <c r="D766" s="132" t="s">
        <v>481</v>
      </c>
      <c r="E766" s="132" t="s">
        <v>459</v>
      </c>
      <c r="F766" s="132">
        <v>88</v>
      </c>
      <c r="G766" s="132" t="s">
        <v>3847</v>
      </c>
      <c r="H766" s="132">
        <v>1</v>
      </c>
      <c r="I766" s="132">
        <v>0.188</v>
      </c>
      <c r="J766" s="132">
        <v>1</v>
      </c>
      <c r="K766" s="132">
        <v>0.188</v>
      </c>
      <c r="L766" s="132" t="s">
        <v>2262</v>
      </c>
      <c r="M766" s="132">
        <v>823</v>
      </c>
      <c r="N766" s="132" t="s">
        <v>436</v>
      </c>
      <c r="O766" s="132">
        <v>1840</v>
      </c>
      <c r="P766" s="132" t="s">
        <v>425</v>
      </c>
      <c r="Q766" s="132">
        <v>37</v>
      </c>
      <c r="R766" s="132" t="s">
        <v>438</v>
      </c>
      <c r="S766" s="132">
        <v>1000317</v>
      </c>
      <c r="T766" s="132" t="s">
        <v>825</v>
      </c>
      <c r="U766" s="132">
        <v>119</v>
      </c>
      <c r="V766" s="132">
        <v>1</v>
      </c>
      <c r="W766" s="132" t="s">
        <v>3919</v>
      </c>
      <c r="X766" s="132">
        <v>25</v>
      </c>
    </row>
    <row r="767" spans="1:24">
      <c r="A767" s="132">
        <v>766</v>
      </c>
      <c r="B767" s="132">
        <v>40000000351</v>
      </c>
      <c r="C767" s="132">
        <v>61046900090</v>
      </c>
      <c r="D767" s="132" t="s">
        <v>613</v>
      </c>
      <c r="E767" s="132" t="s">
        <v>442</v>
      </c>
      <c r="F767" s="132">
        <v>24</v>
      </c>
      <c r="G767" s="132" t="s">
        <v>3848</v>
      </c>
      <c r="H767" s="132">
        <v>2</v>
      </c>
      <c r="I767" s="132">
        <v>0.17599999999999999</v>
      </c>
      <c r="J767" s="132">
        <v>1</v>
      </c>
      <c r="K767" s="132">
        <v>0.17599999999999999</v>
      </c>
      <c r="L767" s="132" t="s">
        <v>2262</v>
      </c>
      <c r="M767" s="132">
        <v>823</v>
      </c>
      <c r="N767" s="132" t="s">
        <v>436</v>
      </c>
      <c r="O767" s="132">
        <v>1840</v>
      </c>
      <c r="P767" s="132" t="s">
        <v>431</v>
      </c>
      <c r="Q767" s="132">
        <v>53</v>
      </c>
      <c r="R767" s="132" t="s">
        <v>438</v>
      </c>
      <c r="S767" s="132">
        <v>1000317</v>
      </c>
      <c r="T767" s="132">
        <v>42</v>
      </c>
      <c r="U767" s="132">
        <v>88</v>
      </c>
      <c r="V767" s="132">
        <v>1</v>
      </c>
      <c r="W767" s="132" t="s">
        <v>1144</v>
      </c>
      <c r="X767" s="132">
        <v>23</v>
      </c>
    </row>
    <row r="768" spans="1:24">
      <c r="A768" s="132">
        <v>767</v>
      </c>
      <c r="B768" s="132">
        <v>40000000350</v>
      </c>
      <c r="C768" s="132">
        <v>61102099000</v>
      </c>
      <c r="D768" s="132" t="s">
        <v>601</v>
      </c>
      <c r="E768" s="132" t="s">
        <v>341</v>
      </c>
      <c r="F768" s="132">
        <v>18</v>
      </c>
      <c r="G768" s="132" t="s">
        <v>3848</v>
      </c>
      <c r="H768" s="132">
        <v>2</v>
      </c>
      <c r="I768" s="132">
        <v>0.59</v>
      </c>
      <c r="J768" s="132">
        <v>1</v>
      </c>
      <c r="K768" s="132">
        <v>0.59</v>
      </c>
      <c r="L768" s="132" t="s">
        <v>2262</v>
      </c>
      <c r="M768" s="132">
        <v>823</v>
      </c>
      <c r="N768" s="132" t="s">
        <v>436</v>
      </c>
      <c r="O768" s="132">
        <v>1840</v>
      </c>
      <c r="P768" s="132" t="s">
        <v>439</v>
      </c>
      <c r="Q768" s="132">
        <v>9</v>
      </c>
      <c r="R768" s="132" t="s">
        <v>438</v>
      </c>
      <c r="S768" s="132">
        <v>1000317</v>
      </c>
      <c r="T768" s="132" t="s">
        <v>821</v>
      </c>
      <c r="U768" s="132">
        <v>3</v>
      </c>
      <c r="V768" s="132">
        <v>1</v>
      </c>
      <c r="W768" s="132" t="s">
        <v>1038</v>
      </c>
      <c r="X768" s="132">
        <v>5</v>
      </c>
    </row>
    <row r="769" spans="1:24">
      <c r="A769" s="132">
        <v>768</v>
      </c>
      <c r="B769" s="132">
        <v>40000000349</v>
      </c>
      <c r="C769" s="132">
        <v>61045900000</v>
      </c>
      <c r="D769" s="132" t="s">
        <v>980</v>
      </c>
      <c r="E769" s="132" t="s">
        <v>443</v>
      </c>
      <c r="F769" s="132">
        <v>53</v>
      </c>
      <c r="G769" s="132" t="s">
        <v>3848</v>
      </c>
      <c r="H769" s="132">
        <v>2</v>
      </c>
      <c r="I769" s="132">
        <v>0.16700000000000001</v>
      </c>
      <c r="J769" s="132">
        <v>1</v>
      </c>
      <c r="K769" s="132">
        <v>0.16700000000000001</v>
      </c>
      <c r="L769" s="132" t="s">
        <v>2262</v>
      </c>
      <c r="M769" s="132">
        <v>823</v>
      </c>
      <c r="N769" s="132" t="s">
        <v>436</v>
      </c>
      <c r="O769" s="132">
        <v>1840</v>
      </c>
      <c r="P769" s="132" t="s">
        <v>431</v>
      </c>
      <c r="Q769" s="132">
        <v>53</v>
      </c>
      <c r="R769" s="132" t="s">
        <v>438</v>
      </c>
      <c r="S769" s="132">
        <v>1000317</v>
      </c>
      <c r="T769" s="132">
        <v>40</v>
      </c>
      <c r="U769" s="132">
        <v>79</v>
      </c>
      <c r="V769" s="132">
        <v>1</v>
      </c>
      <c r="W769" s="132" t="s">
        <v>3916</v>
      </c>
      <c r="X769" s="132">
        <v>10</v>
      </c>
    </row>
    <row r="770" spans="1:24">
      <c r="A770" s="132">
        <v>769</v>
      </c>
      <c r="B770" s="132">
        <v>40000000348</v>
      </c>
      <c r="C770" s="132">
        <v>62034990000</v>
      </c>
      <c r="D770" s="132" t="s">
        <v>1005</v>
      </c>
      <c r="E770" s="132" t="s">
        <v>420</v>
      </c>
      <c r="F770" s="132">
        <v>93</v>
      </c>
      <c r="G770" s="132" t="s">
        <v>3847</v>
      </c>
      <c r="H770" s="132">
        <v>1</v>
      </c>
      <c r="I770" s="132">
        <v>0.33200000000000002</v>
      </c>
      <c r="J770" s="132">
        <v>1</v>
      </c>
      <c r="K770" s="132">
        <v>0.33200000000000002</v>
      </c>
      <c r="L770" s="132" t="s">
        <v>2262</v>
      </c>
      <c r="M770" s="132">
        <v>823</v>
      </c>
      <c r="N770" s="132" t="s">
        <v>2841</v>
      </c>
      <c r="O770" s="132">
        <v>2050</v>
      </c>
      <c r="P770" s="132" t="s">
        <v>4296</v>
      </c>
      <c r="Q770" s="132" t="s">
        <v>4272</v>
      </c>
      <c r="R770" s="132" t="s">
        <v>438</v>
      </c>
      <c r="S770" s="132">
        <v>1000317</v>
      </c>
      <c r="T770" s="132">
        <v>34</v>
      </c>
      <c r="U770" s="132">
        <v>41</v>
      </c>
      <c r="V770" s="132">
        <v>1</v>
      </c>
      <c r="W770" s="132" t="s">
        <v>1107</v>
      </c>
      <c r="X770" s="132">
        <v>1</v>
      </c>
    </row>
    <row r="771" spans="1:24">
      <c r="A771" s="132">
        <v>770</v>
      </c>
      <c r="B771" s="132">
        <v>40000000347</v>
      </c>
      <c r="C771" s="132">
        <v>61044200000</v>
      </c>
      <c r="D771" s="132" t="s">
        <v>867</v>
      </c>
      <c r="E771" s="132" t="s">
        <v>426</v>
      </c>
      <c r="F771" s="132">
        <v>43</v>
      </c>
      <c r="G771" s="132" t="s">
        <v>3848</v>
      </c>
      <c r="H771" s="132">
        <v>2</v>
      </c>
      <c r="I771" s="132">
        <v>0.376</v>
      </c>
      <c r="J771" s="132">
        <v>1</v>
      </c>
      <c r="K771" s="132">
        <v>0.376</v>
      </c>
      <c r="L771" s="132" t="s">
        <v>2262</v>
      </c>
      <c r="M771" s="132">
        <v>823</v>
      </c>
      <c r="N771" s="132" t="s">
        <v>440</v>
      </c>
      <c r="O771" s="132">
        <v>7485</v>
      </c>
      <c r="P771" s="132" t="s">
        <v>439</v>
      </c>
      <c r="Q771" s="132">
        <v>9</v>
      </c>
      <c r="R771" s="132" t="s">
        <v>438</v>
      </c>
      <c r="S771" s="132">
        <v>1000317</v>
      </c>
      <c r="T771" s="132" t="s">
        <v>810</v>
      </c>
      <c r="U771" s="132">
        <v>122</v>
      </c>
      <c r="V771" s="132">
        <v>1</v>
      </c>
      <c r="W771" s="132" t="s">
        <v>1048</v>
      </c>
      <c r="X771" s="132">
        <v>4</v>
      </c>
    </row>
    <row r="772" spans="1:24">
      <c r="A772" s="132">
        <v>771</v>
      </c>
      <c r="B772" s="132">
        <v>40000000346</v>
      </c>
      <c r="C772" s="132">
        <v>62046231000</v>
      </c>
      <c r="D772" s="132" t="s">
        <v>990</v>
      </c>
      <c r="E772" s="132" t="s">
        <v>3964</v>
      </c>
      <c r="F772" s="132">
        <v>87</v>
      </c>
      <c r="G772" s="132" t="s">
        <v>3848</v>
      </c>
      <c r="H772" s="132">
        <v>2</v>
      </c>
      <c r="I772" s="132">
        <v>0.48199999999999998</v>
      </c>
      <c r="J772" s="132">
        <v>1</v>
      </c>
      <c r="K772" s="132">
        <v>0.48199999999999998</v>
      </c>
      <c r="L772" s="132" t="s">
        <v>2262</v>
      </c>
      <c r="M772" s="132">
        <v>823</v>
      </c>
      <c r="N772" s="132" t="s">
        <v>440</v>
      </c>
      <c r="O772" s="132">
        <v>7485</v>
      </c>
      <c r="P772" s="132" t="s">
        <v>439</v>
      </c>
      <c r="Q772" s="132">
        <v>9</v>
      </c>
      <c r="R772" s="132" t="s">
        <v>438</v>
      </c>
      <c r="S772" s="132">
        <v>1000317</v>
      </c>
      <c r="T772" s="132">
        <v>34</v>
      </c>
      <c r="U772" s="132">
        <v>41</v>
      </c>
      <c r="V772" s="132">
        <v>1</v>
      </c>
      <c r="W772" s="132" t="s">
        <v>1046</v>
      </c>
      <c r="X772" s="132">
        <v>12</v>
      </c>
    </row>
    <row r="773" spans="1:24">
      <c r="A773" s="132">
        <v>772</v>
      </c>
      <c r="B773" s="132">
        <v>40000000345</v>
      </c>
      <c r="C773" s="132">
        <v>61046300000</v>
      </c>
      <c r="D773" s="132" t="s">
        <v>592</v>
      </c>
      <c r="E773" s="132" t="s">
        <v>442</v>
      </c>
      <c r="F773" s="132">
        <v>24</v>
      </c>
      <c r="G773" s="132" t="s">
        <v>3848</v>
      </c>
      <c r="H773" s="132">
        <v>2</v>
      </c>
      <c r="I773" s="132">
        <v>0.184</v>
      </c>
      <c r="J773" s="132">
        <v>1</v>
      </c>
      <c r="K773" s="132">
        <v>0.184</v>
      </c>
      <c r="L773" s="132" t="s">
        <v>2262</v>
      </c>
      <c r="M773" s="132">
        <v>823</v>
      </c>
      <c r="N773" s="132" t="s">
        <v>436</v>
      </c>
      <c r="O773" s="132">
        <v>1840</v>
      </c>
      <c r="P773" s="132" t="s">
        <v>425</v>
      </c>
      <c r="Q773" s="132">
        <v>37</v>
      </c>
      <c r="R773" s="132" t="s">
        <v>438</v>
      </c>
      <c r="S773" s="132">
        <v>1000317</v>
      </c>
      <c r="T773" s="132" t="s">
        <v>810</v>
      </c>
      <c r="U773" s="132">
        <v>122</v>
      </c>
      <c r="V773" s="132">
        <v>1</v>
      </c>
      <c r="W773" s="132" t="s">
        <v>1050</v>
      </c>
      <c r="X773" s="132">
        <v>20</v>
      </c>
    </row>
    <row r="774" spans="1:24">
      <c r="A774" s="132">
        <v>773</v>
      </c>
      <c r="B774" s="132">
        <v>40000000344</v>
      </c>
      <c r="C774" s="132">
        <v>61062000000</v>
      </c>
      <c r="D774" s="132" t="s">
        <v>988</v>
      </c>
      <c r="E774" s="132" t="s">
        <v>437</v>
      </c>
      <c r="F774" s="132">
        <v>77</v>
      </c>
      <c r="G774" s="132" t="s">
        <v>3848</v>
      </c>
      <c r="H774" s="132">
        <v>2</v>
      </c>
      <c r="I774" s="132">
        <v>0.13200000000000001</v>
      </c>
      <c r="J774" s="132">
        <v>1</v>
      </c>
      <c r="K774" s="132">
        <v>0.13200000000000001</v>
      </c>
      <c r="L774" s="132" t="s">
        <v>2262</v>
      </c>
      <c r="M774" s="132">
        <v>823</v>
      </c>
      <c r="N774" s="132" t="s">
        <v>436</v>
      </c>
      <c r="O774" s="132">
        <v>1840</v>
      </c>
      <c r="P774" s="132" t="s">
        <v>425</v>
      </c>
      <c r="Q774" s="132">
        <v>37</v>
      </c>
      <c r="R774" s="132" t="s">
        <v>438</v>
      </c>
      <c r="S774" s="132">
        <v>1000317</v>
      </c>
      <c r="T774" s="132" t="s">
        <v>825</v>
      </c>
      <c r="U774" s="132">
        <v>119</v>
      </c>
      <c r="V774" s="132">
        <v>1</v>
      </c>
      <c r="W774" s="132" t="s">
        <v>1046</v>
      </c>
      <c r="X774" s="132">
        <v>12</v>
      </c>
    </row>
    <row r="775" spans="1:24">
      <c r="A775" s="132">
        <v>774</v>
      </c>
      <c r="B775" s="132">
        <v>40000000343</v>
      </c>
      <c r="C775" s="132">
        <v>61034900090</v>
      </c>
      <c r="D775" s="132" t="s">
        <v>615</v>
      </c>
      <c r="E775" s="132" t="s">
        <v>442</v>
      </c>
      <c r="F775" s="132">
        <v>24</v>
      </c>
      <c r="G775" s="132" t="s">
        <v>3847</v>
      </c>
      <c r="H775" s="132">
        <v>1</v>
      </c>
      <c r="I775" s="132">
        <v>0.27400000000000002</v>
      </c>
      <c r="J775" s="132">
        <v>1</v>
      </c>
      <c r="K775" s="132">
        <v>0.27400000000000002</v>
      </c>
      <c r="L775" s="132" t="s">
        <v>2262</v>
      </c>
      <c r="M775" s="132">
        <v>823</v>
      </c>
      <c r="N775" s="132" t="s">
        <v>436</v>
      </c>
      <c r="O775" s="132">
        <v>1840</v>
      </c>
      <c r="P775" s="132" t="s">
        <v>431</v>
      </c>
      <c r="Q775" s="132">
        <v>53</v>
      </c>
      <c r="R775" s="132" t="s">
        <v>438</v>
      </c>
      <c r="S775" s="132">
        <v>1000317</v>
      </c>
      <c r="T775" s="132">
        <v>34</v>
      </c>
      <c r="U775" s="132">
        <v>41</v>
      </c>
      <c r="V775" s="132">
        <v>1</v>
      </c>
      <c r="W775" s="132" t="s">
        <v>3919</v>
      </c>
      <c r="X775" s="132">
        <v>25</v>
      </c>
    </row>
    <row r="776" spans="1:24">
      <c r="A776" s="132">
        <v>775</v>
      </c>
      <c r="B776" s="132">
        <v>40000000342</v>
      </c>
      <c r="C776" s="132">
        <v>61044900000</v>
      </c>
      <c r="D776" s="132" t="s">
        <v>590</v>
      </c>
      <c r="E776" s="132" t="s">
        <v>426</v>
      </c>
      <c r="F776" s="132">
        <v>43</v>
      </c>
      <c r="G776" s="132" t="s">
        <v>3848</v>
      </c>
      <c r="H776" s="132">
        <v>2</v>
      </c>
      <c r="I776" s="132">
        <v>0.29599999999999999</v>
      </c>
      <c r="J776" s="132">
        <v>1</v>
      </c>
      <c r="K776" s="132">
        <v>0.29599999999999999</v>
      </c>
      <c r="L776" s="132" t="s">
        <v>2262</v>
      </c>
      <c r="M776" s="132">
        <v>823</v>
      </c>
      <c r="N776" s="132" t="s">
        <v>436</v>
      </c>
      <c r="O776" s="132">
        <v>1840</v>
      </c>
      <c r="P776" s="132" t="s">
        <v>431</v>
      </c>
      <c r="Q776" s="132">
        <v>53</v>
      </c>
      <c r="R776" s="132" t="s">
        <v>438</v>
      </c>
      <c r="S776" s="132">
        <v>1000317</v>
      </c>
      <c r="T776" s="132">
        <v>38</v>
      </c>
      <c r="U776" s="132">
        <v>64</v>
      </c>
      <c r="V776" s="132">
        <v>1</v>
      </c>
      <c r="W776" s="132" t="s">
        <v>3916</v>
      </c>
      <c r="X776" s="132">
        <v>10</v>
      </c>
    </row>
    <row r="777" spans="1:24">
      <c r="A777" s="132">
        <v>776</v>
      </c>
      <c r="B777" s="132">
        <v>40000000341</v>
      </c>
      <c r="C777" s="132">
        <v>62046231000</v>
      </c>
      <c r="D777" s="132" t="s">
        <v>603</v>
      </c>
      <c r="E777" s="132" t="s">
        <v>3964</v>
      </c>
      <c r="F777" s="132">
        <v>87</v>
      </c>
      <c r="G777" s="132" t="s">
        <v>3848</v>
      </c>
      <c r="H777" s="132">
        <v>2</v>
      </c>
      <c r="I777" s="132">
        <v>0.34599999999999997</v>
      </c>
      <c r="J777" s="132">
        <v>1</v>
      </c>
      <c r="K777" s="132">
        <v>0.34599999999999997</v>
      </c>
      <c r="L777" s="132" t="s">
        <v>2262</v>
      </c>
      <c r="M777" s="132">
        <v>823</v>
      </c>
      <c r="N777" s="132" t="s">
        <v>436</v>
      </c>
      <c r="O777" s="132">
        <v>1840</v>
      </c>
      <c r="P777" s="132" t="s">
        <v>439</v>
      </c>
      <c r="Q777" s="132">
        <v>9</v>
      </c>
      <c r="R777" s="132" t="s">
        <v>438</v>
      </c>
      <c r="S777" s="132">
        <v>1000317</v>
      </c>
      <c r="T777" s="132">
        <v>42</v>
      </c>
      <c r="U777" s="132">
        <v>88</v>
      </c>
      <c r="V777" s="132">
        <v>1</v>
      </c>
      <c r="W777" s="132" t="s">
        <v>1038</v>
      </c>
      <c r="X777" s="132">
        <v>5</v>
      </c>
    </row>
    <row r="778" spans="1:24">
      <c r="A778" s="132">
        <v>777</v>
      </c>
      <c r="B778" s="132">
        <v>40000000340</v>
      </c>
      <c r="C778" s="132">
        <v>61061000000</v>
      </c>
      <c r="D778" s="132" t="s">
        <v>539</v>
      </c>
      <c r="E778" s="132" t="s">
        <v>437</v>
      </c>
      <c r="F778" s="132">
        <v>77</v>
      </c>
      <c r="G778" s="132" t="s">
        <v>3848</v>
      </c>
      <c r="H778" s="132">
        <v>2</v>
      </c>
      <c r="I778" s="132">
        <v>0.13200000000000001</v>
      </c>
      <c r="J778" s="132">
        <v>1</v>
      </c>
      <c r="K778" s="132">
        <v>0.13200000000000001</v>
      </c>
      <c r="L778" s="132" t="s">
        <v>2262</v>
      </c>
      <c r="M778" s="132">
        <v>823</v>
      </c>
      <c r="N778" s="132" t="s">
        <v>440</v>
      </c>
      <c r="O778" s="132">
        <v>7485</v>
      </c>
      <c r="P778" s="132" t="s">
        <v>439</v>
      </c>
      <c r="Q778" s="132">
        <v>9</v>
      </c>
      <c r="R778" s="132" t="s">
        <v>438</v>
      </c>
      <c r="S778" s="132">
        <v>1000317</v>
      </c>
      <c r="T778" s="132" t="s">
        <v>810</v>
      </c>
      <c r="U778" s="132">
        <v>122</v>
      </c>
      <c r="V778" s="132">
        <v>1</v>
      </c>
      <c r="W778" s="132" t="s">
        <v>1073</v>
      </c>
      <c r="X778" s="132">
        <v>8</v>
      </c>
    </row>
    <row r="779" spans="1:24">
      <c r="A779" s="132">
        <v>778</v>
      </c>
      <c r="B779" s="132">
        <v>40000000339</v>
      </c>
      <c r="C779" s="132">
        <v>61069090000</v>
      </c>
      <c r="D779" s="132" t="s">
        <v>982</v>
      </c>
      <c r="E779" s="132" t="s">
        <v>444</v>
      </c>
      <c r="F779" s="132">
        <v>82</v>
      </c>
      <c r="G779" s="132" t="s">
        <v>3848</v>
      </c>
      <c r="H779" s="132">
        <v>2</v>
      </c>
      <c r="I779" s="132">
        <v>0.154</v>
      </c>
      <c r="J779" s="132">
        <v>1</v>
      </c>
      <c r="K779" s="132">
        <v>0.154</v>
      </c>
      <c r="L779" s="132" t="s">
        <v>2262</v>
      </c>
      <c r="M779" s="132">
        <v>823</v>
      </c>
      <c r="N779" s="132" t="s">
        <v>436</v>
      </c>
      <c r="O779" s="132">
        <v>1840</v>
      </c>
      <c r="P779" s="132" t="s">
        <v>431</v>
      </c>
      <c r="Q779" s="132">
        <v>53</v>
      </c>
      <c r="R779" s="132" t="s">
        <v>438</v>
      </c>
      <c r="S779" s="132">
        <v>1000317</v>
      </c>
      <c r="T779" s="132" t="s">
        <v>828</v>
      </c>
      <c r="U779" s="132">
        <v>124</v>
      </c>
      <c r="V779" s="132">
        <v>1</v>
      </c>
      <c r="W779" s="132" t="s">
        <v>1046</v>
      </c>
      <c r="X779" s="132">
        <v>12</v>
      </c>
    </row>
    <row r="780" spans="1:24">
      <c r="A780" s="132">
        <v>779</v>
      </c>
      <c r="B780" s="132">
        <v>40000000338</v>
      </c>
      <c r="C780" s="132">
        <v>61069090000</v>
      </c>
      <c r="D780" s="132" t="s">
        <v>607</v>
      </c>
      <c r="E780" s="132" t="s">
        <v>437</v>
      </c>
      <c r="F780" s="132">
        <v>77</v>
      </c>
      <c r="G780" s="132" t="s">
        <v>3848</v>
      </c>
      <c r="H780" s="132">
        <v>2</v>
      </c>
      <c r="I780" s="132">
        <v>0.13</v>
      </c>
      <c r="J780" s="132">
        <v>1</v>
      </c>
      <c r="K780" s="132">
        <v>0.13</v>
      </c>
      <c r="L780" s="132" t="s">
        <v>2262</v>
      </c>
      <c r="M780" s="132">
        <v>823</v>
      </c>
      <c r="N780" s="132" t="s">
        <v>3915</v>
      </c>
      <c r="O780" s="132">
        <v>7497</v>
      </c>
      <c r="P780" s="132" t="s">
        <v>3957</v>
      </c>
      <c r="Q780" s="132" t="s">
        <v>3937</v>
      </c>
      <c r="R780" s="132" t="s">
        <v>438</v>
      </c>
      <c r="S780" s="132">
        <v>1000317</v>
      </c>
      <c r="T780" s="132" t="s">
        <v>858</v>
      </c>
      <c r="U780" s="132">
        <v>1</v>
      </c>
      <c r="V780" s="132">
        <v>1</v>
      </c>
      <c r="W780" s="132" t="s">
        <v>1073</v>
      </c>
      <c r="X780" s="132">
        <v>8</v>
      </c>
    </row>
    <row r="781" spans="1:24">
      <c r="A781" s="132">
        <v>780</v>
      </c>
      <c r="B781" s="132">
        <v>40000000337</v>
      </c>
      <c r="C781" s="132">
        <v>61102091000</v>
      </c>
      <c r="D781" s="132" t="s">
        <v>1006</v>
      </c>
      <c r="E781" s="132" t="s">
        <v>459</v>
      </c>
      <c r="F781" s="132">
        <v>88</v>
      </c>
      <c r="G781" s="132" t="s">
        <v>3847</v>
      </c>
      <c r="H781" s="132">
        <v>1</v>
      </c>
      <c r="I781" s="132">
        <v>0.20599999999999999</v>
      </c>
      <c r="J781" s="132">
        <v>1</v>
      </c>
      <c r="K781" s="132">
        <v>0.20599999999999999</v>
      </c>
      <c r="L781" s="132" t="s">
        <v>2262</v>
      </c>
      <c r="M781" s="132">
        <v>823</v>
      </c>
      <c r="N781" s="132" t="s">
        <v>436</v>
      </c>
      <c r="O781" s="132">
        <v>1840</v>
      </c>
      <c r="P781" s="132" t="s">
        <v>4428</v>
      </c>
      <c r="Q781" s="132" t="s">
        <v>4337</v>
      </c>
      <c r="R781" s="132" t="s">
        <v>438</v>
      </c>
      <c r="S781" s="132">
        <v>1000317</v>
      </c>
      <c r="T781" s="132">
        <v>42</v>
      </c>
      <c r="U781" s="132">
        <v>88</v>
      </c>
      <c r="V781" s="132">
        <v>1</v>
      </c>
      <c r="W781" s="132" t="s">
        <v>3919</v>
      </c>
      <c r="X781" s="132">
        <v>25</v>
      </c>
    </row>
    <row r="782" spans="1:24">
      <c r="A782" s="132">
        <v>781</v>
      </c>
      <c r="B782" s="132">
        <v>40000000336</v>
      </c>
      <c r="C782" s="132">
        <v>61044900000</v>
      </c>
      <c r="D782" s="132" t="s">
        <v>590</v>
      </c>
      <c r="E782" s="132" t="s">
        <v>426</v>
      </c>
      <c r="F782" s="132">
        <v>43</v>
      </c>
      <c r="G782" s="132" t="s">
        <v>3848</v>
      </c>
      <c r="H782" s="132">
        <v>2</v>
      </c>
      <c r="I782" s="132">
        <v>0.32200000000000001</v>
      </c>
      <c r="J782" s="132">
        <v>1</v>
      </c>
      <c r="K782" s="132">
        <v>0.32200000000000001</v>
      </c>
      <c r="L782" s="132" t="s">
        <v>2262</v>
      </c>
      <c r="M782" s="132">
        <v>823</v>
      </c>
      <c r="N782" s="132" t="s">
        <v>436</v>
      </c>
      <c r="O782" s="132">
        <v>1840</v>
      </c>
      <c r="P782" s="132" t="s">
        <v>431</v>
      </c>
      <c r="Q782" s="132">
        <v>53</v>
      </c>
      <c r="R782" s="132" t="s">
        <v>438</v>
      </c>
      <c r="S782" s="132">
        <v>1000317</v>
      </c>
      <c r="T782" s="132">
        <v>42</v>
      </c>
      <c r="U782" s="132">
        <v>88</v>
      </c>
      <c r="V782" s="132">
        <v>1</v>
      </c>
      <c r="W782" s="132" t="s">
        <v>3916</v>
      </c>
      <c r="X782" s="132">
        <v>10</v>
      </c>
    </row>
    <row r="783" spans="1:24">
      <c r="A783" s="132">
        <v>782</v>
      </c>
      <c r="B783" s="132">
        <v>40000000335</v>
      </c>
      <c r="C783" s="132">
        <v>62046239000</v>
      </c>
      <c r="D783" s="132" t="s">
        <v>979</v>
      </c>
      <c r="E783" s="132" t="s">
        <v>420</v>
      </c>
      <c r="F783" s="132">
        <v>93</v>
      </c>
      <c r="G783" s="132" t="s">
        <v>3848</v>
      </c>
      <c r="H783" s="132">
        <v>2</v>
      </c>
      <c r="I783" s="132">
        <v>0.218</v>
      </c>
      <c r="J783" s="132">
        <v>1</v>
      </c>
      <c r="K783" s="132">
        <v>0.218</v>
      </c>
      <c r="L783" s="132" t="s">
        <v>2262</v>
      </c>
      <c r="M783" s="132">
        <v>823</v>
      </c>
      <c r="N783" s="132" t="s">
        <v>436</v>
      </c>
      <c r="O783" s="132">
        <v>1840</v>
      </c>
      <c r="P783" s="132" t="s">
        <v>439</v>
      </c>
      <c r="Q783" s="132">
        <v>9</v>
      </c>
      <c r="R783" s="132" t="s">
        <v>438</v>
      </c>
      <c r="S783" s="132">
        <v>1000317</v>
      </c>
      <c r="T783" s="132">
        <v>34</v>
      </c>
      <c r="U783" s="132">
        <v>41</v>
      </c>
      <c r="V783" s="132">
        <v>1</v>
      </c>
      <c r="W783" s="132" t="s">
        <v>1048</v>
      </c>
      <c r="X783" s="132">
        <v>4</v>
      </c>
    </row>
    <row r="784" spans="1:24">
      <c r="A784" s="132">
        <v>783</v>
      </c>
      <c r="B784" s="132">
        <v>40000000334</v>
      </c>
      <c r="C784" s="132">
        <v>62023000000</v>
      </c>
      <c r="D784" s="132" t="s">
        <v>616</v>
      </c>
      <c r="E784" s="132" t="s">
        <v>3692</v>
      </c>
      <c r="F784" s="132">
        <v>92</v>
      </c>
      <c r="G784" s="132" t="s">
        <v>3848</v>
      </c>
      <c r="H784" s="132">
        <v>2</v>
      </c>
      <c r="I784" s="132">
        <v>0.622</v>
      </c>
      <c r="J784" s="132">
        <v>1</v>
      </c>
      <c r="K784" s="132">
        <v>0.622</v>
      </c>
      <c r="L784" s="132" t="s">
        <v>2262</v>
      </c>
      <c r="M784" s="132">
        <v>823</v>
      </c>
      <c r="N784" s="132" t="s">
        <v>436</v>
      </c>
      <c r="O784" s="132">
        <v>1840</v>
      </c>
      <c r="P784" s="132" t="s">
        <v>439</v>
      </c>
      <c r="Q784" s="132">
        <v>9</v>
      </c>
      <c r="R784" s="132" t="s">
        <v>438</v>
      </c>
      <c r="S784" s="132">
        <v>1000317</v>
      </c>
      <c r="T784" s="132" t="s">
        <v>825</v>
      </c>
      <c r="U784" s="132">
        <v>119</v>
      </c>
      <c r="V784" s="132">
        <v>1</v>
      </c>
      <c r="W784" s="132" t="s">
        <v>1050</v>
      </c>
      <c r="X784" s="132">
        <v>20</v>
      </c>
    </row>
    <row r="785" spans="1:24">
      <c r="A785" s="132">
        <v>784</v>
      </c>
      <c r="B785" s="132">
        <v>40000000333</v>
      </c>
      <c r="C785" s="132">
        <v>61046300000</v>
      </c>
      <c r="D785" s="132" t="s">
        <v>1007</v>
      </c>
      <c r="E785" s="132" t="s">
        <v>442</v>
      </c>
      <c r="F785" s="132">
        <v>24</v>
      </c>
      <c r="G785" s="132" t="s">
        <v>3848</v>
      </c>
      <c r="H785" s="132">
        <v>2</v>
      </c>
      <c r="I785" s="132">
        <v>7.8E-2</v>
      </c>
      <c r="J785" s="132">
        <v>1</v>
      </c>
      <c r="K785" s="132">
        <v>7.8E-2</v>
      </c>
      <c r="L785" s="132" t="s">
        <v>2262</v>
      </c>
      <c r="M785" s="132">
        <v>823</v>
      </c>
      <c r="N785" s="132" t="s">
        <v>2841</v>
      </c>
      <c r="O785" s="132">
        <v>2050</v>
      </c>
      <c r="P785" s="132" t="s">
        <v>425</v>
      </c>
      <c r="Q785" s="132">
        <v>37</v>
      </c>
      <c r="R785" s="132" t="s">
        <v>438</v>
      </c>
      <c r="S785" s="132">
        <v>1000317</v>
      </c>
      <c r="T785" s="132" t="s">
        <v>810</v>
      </c>
      <c r="U785" s="132">
        <v>122</v>
      </c>
      <c r="V785" s="132">
        <v>1</v>
      </c>
      <c r="W785" s="132" t="s">
        <v>1050</v>
      </c>
      <c r="X785" s="132">
        <v>20</v>
      </c>
    </row>
    <row r="786" spans="1:24">
      <c r="A786" s="132">
        <v>785</v>
      </c>
      <c r="B786" s="132">
        <v>40000000332</v>
      </c>
      <c r="C786" s="132">
        <v>61044300000</v>
      </c>
      <c r="D786" s="132" t="s">
        <v>541</v>
      </c>
      <c r="E786" s="132" t="s">
        <v>426</v>
      </c>
      <c r="F786" s="132">
        <v>43</v>
      </c>
      <c r="G786" s="132" t="s">
        <v>3848</v>
      </c>
      <c r="H786" s="132">
        <v>2</v>
      </c>
      <c r="I786" s="132">
        <v>0.246</v>
      </c>
      <c r="J786" s="132">
        <v>1</v>
      </c>
      <c r="K786" s="132">
        <v>0.246</v>
      </c>
      <c r="L786" s="132" t="s">
        <v>2262</v>
      </c>
      <c r="M786" s="132">
        <v>823</v>
      </c>
      <c r="N786" s="132" t="s">
        <v>436</v>
      </c>
      <c r="O786" s="132">
        <v>1840</v>
      </c>
      <c r="P786" s="132" t="s">
        <v>425</v>
      </c>
      <c r="Q786" s="132">
        <v>37</v>
      </c>
      <c r="R786" s="132" t="s">
        <v>438</v>
      </c>
      <c r="S786" s="132">
        <v>1000317</v>
      </c>
      <c r="T786" s="132" t="s">
        <v>810</v>
      </c>
      <c r="U786" s="132">
        <v>122</v>
      </c>
      <c r="V786" s="132">
        <v>1</v>
      </c>
      <c r="W786" s="132" t="s">
        <v>1109</v>
      </c>
      <c r="X786" s="132">
        <v>9</v>
      </c>
    </row>
    <row r="787" spans="1:24">
      <c r="A787" s="132">
        <v>786</v>
      </c>
      <c r="B787" s="132">
        <v>40000000331</v>
      </c>
      <c r="C787" s="132">
        <v>61051000000</v>
      </c>
      <c r="D787" s="132" t="s">
        <v>494</v>
      </c>
      <c r="E787" s="132" t="s">
        <v>444</v>
      </c>
      <c r="F787" s="132">
        <v>82</v>
      </c>
      <c r="G787" s="132" t="s">
        <v>3847</v>
      </c>
      <c r="H787" s="132">
        <v>1</v>
      </c>
      <c r="I787" s="132">
        <v>0.184</v>
      </c>
      <c r="J787" s="132">
        <v>1</v>
      </c>
      <c r="K787" s="132">
        <v>0.184</v>
      </c>
      <c r="L787" s="132" t="s">
        <v>2262</v>
      </c>
      <c r="M787" s="132">
        <v>823</v>
      </c>
      <c r="N787" s="132" t="s">
        <v>440</v>
      </c>
      <c r="O787" s="132">
        <v>7485</v>
      </c>
      <c r="P787" s="132" t="s">
        <v>439</v>
      </c>
      <c r="Q787" s="132">
        <v>9</v>
      </c>
      <c r="R787" s="132" t="s">
        <v>438</v>
      </c>
      <c r="S787" s="132">
        <v>1000317</v>
      </c>
      <c r="T787" s="132" t="s">
        <v>825</v>
      </c>
      <c r="U787" s="132">
        <v>119</v>
      </c>
      <c r="V787" s="132">
        <v>1</v>
      </c>
      <c r="W787" s="132" t="s">
        <v>1046</v>
      </c>
      <c r="X787" s="132">
        <v>12</v>
      </c>
    </row>
    <row r="788" spans="1:24">
      <c r="A788" s="132">
        <v>787</v>
      </c>
      <c r="B788" s="132">
        <v>40000000330</v>
      </c>
      <c r="C788" s="132">
        <v>61091000000</v>
      </c>
      <c r="D788" s="132" t="s">
        <v>608</v>
      </c>
      <c r="E788" s="132" t="s">
        <v>329</v>
      </c>
      <c r="F788" s="132">
        <v>249</v>
      </c>
      <c r="G788" s="132" t="s">
        <v>3848</v>
      </c>
      <c r="H788" s="132">
        <v>2</v>
      </c>
      <c r="I788" s="132">
        <v>0.06</v>
      </c>
      <c r="J788" s="132">
        <v>1</v>
      </c>
      <c r="K788" s="132">
        <v>0.06</v>
      </c>
      <c r="L788" s="132" t="s">
        <v>2262</v>
      </c>
      <c r="M788" s="132">
        <v>823</v>
      </c>
      <c r="N788" s="132" t="s">
        <v>436</v>
      </c>
      <c r="O788" s="132">
        <v>1840</v>
      </c>
      <c r="P788" s="132" t="s">
        <v>3956</v>
      </c>
      <c r="Q788" s="132" t="s">
        <v>3930</v>
      </c>
      <c r="R788" s="132" t="s">
        <v>438</v>
      </c>
      <c r="S788" s="132">
        <v>1000317</v>
      </c>
      <c r="T788" s="132" t="s">
        <v>810</v>
      </c>
      <c r="U788" s="132">
        <v>122</v>
      </c>
      <c r="V788" s="132">
        <v>1</v>
      </c>
      <c r="W788" s="132" t="s">
        <v>1046</v>
      </c>
      <c r="X788" s="132">
        <v>12</v>
      </c>
    </row>
    <row r="789" spans="1:24">
      <c r="A789" s="132">
        <v>788</v>
      </c>
      <c r="B789" s="132">
        <v>40000000329</v>
      </c>
      <c r="C789" s="132">
        <v>62046231000</v>
      </c>
      <c r="D789" s="132" t="s">
        <v>603</v>
      </c>
      <c r="E789" s="132" t="s">
        <v>3964</v>
      </c>
      <c r="F789" s="132">
        <v>87</v>
      </c>
      <c r="G789" s="132" t="s">
        <v>3848</v>
      </c>
      <c r="H789" s="132">
        <v>2</v>
      </c>
      <c r="I789" s="132">
        <v>0.59399999999999997</v>
      </c>
      <c r="J789" s="132">
        <v>1</v>
      </c>
      <c r="K789" s="132">
        <v>0.59399999999999997</v>
      </c>
      <c r="L789" s="132" t="s">
        <v>2262</v>
      </c>
      <c r="M789" s="132">
        <v>823</v>
      </c>
      <c r="N789" s="132" t="s">
        <v>436</v>
      </c>
      <c r="O789" s="132">
        <v>1840</v>
      </c>
      <c r="P789" s="132" t="s">
        <v>439</v>
      </c>
      <c r="Q789" s="132">
        <v>9</v>
      </c>
      <c r="R789" s="132" t="s">
        <v>438</v>
      </c>
      <c r="S789" s="132">
        <v>1000317</v>
      </c>
      <c r="T789" s="132">
        <v>38</v>
      </c>
      <c r="U789" s="132">
        <v>64</v>
      </c>
      <c r="V789" s="132">
        <v>1</v>
      </c>
      <c r="W789" s="132" t="s">
        <v>1046</v>
      </c>
      <c r="X789" s="132">
        <v>12</v>
      </c>
    </row>
    <row r="790" spans="1:24">
      <c r="A790" s="132">
        <v>789</v>
      </c>
      <c r="B790" s="132">
        <v>40000000328</v>
      </c>
      <c r="C790" s="132">
        <v>61044200000</v>
      </c>
      <c r="D790" s="132" t="s">
        <v>506</v>
      </c>
      <c r="E790" s="132" t="s">
        <v>426</v>
      </c>
      <c r="F790" s="132">
        <v>43</v>
      </c>
      <c r="G790" s="132" t="s">
        <v>3848</v>
      </c>
      <c r="H790" s="132">
        <v>2</v>
      </c>
      <c r="I790" s="132">
        <v>0.28199999999999997</v>
      </c>
      <c r="J790" s="132">
        <v>1</v>
      </c>
      <c r="K790" s="132">
        <v>0.28199999999999997</v>
      </c>
      <c r="L790" s="132" t="s">
        <v>2262</v>
      </c>
      <c r="M790" s="132">
        <v>823</v>
      </c>
      <c r="N790" s="132" t="s">
        <v>436</v>
      </c>
      <c r="O790" s="132">
        <v>1840</v>
      </c>
      <c r="P790" s="132" t="s">
        <v>3956</v>
      </c>
      <c r="Q790" s="132" t="s">
        <v>3930</v>
      </c>
      <c r="R790" s="132" t="s">
        <v>438</v>
      </c>
      <c r="S790" s="132">
        <v>1000317</v>
      </c>
      <c r="T790" s="132">
        <v>42</v>
      </c>
      <c r="U790" s="132">
        <v>88</v>
      </c>
      <c r="V790" s="132">
        <v>1</v>
      </c>
      <c r="W790" s="132" t="s">
        <v>1038</v>
      </c>
      <c r="X790" s="132">
        <v>5</v>
      </c>
    </row>
    <row r="791" spans="1:24">
      <c r="A791" s="132">
        <v>790</v>
      </c>
      <c r="B791" s="132">
        <v>40000000327</v>
      </c>
      <c r="C791" s="132">
        <v>61061000000</v>
      </c>
      <c r="D791" s="132" t="s">
        <v>976</v>
      </c>
      <c r="E791" s="132" t="s">
        <v>437</v>
      </c>
      <c r="F791" s="132">
        <v>77</v>
      </c>
      <c r="G791" s="132" t="s">
        <v>3848</v>
      </c>
      <c r="H791" s="132">
        <v>2</v>
      </c>
      <c r="I791" s="132">
        <v>0.14000000000000001</v>
      </c>
      <c r="J791" s="132">
        <v>1</v>
      </c>
      <c r="K791" s="132">
        <v>0.14000000000000001</v>
      </c>
      <c r="L791" s="132" t="s">
        <v>2262</v>
      </c>
      <c r="M791" s="132">
        <v>823</v>
      </c>
      <c r="N791" s="132" t="s">
        <v>436</v>
      </c>
      <c r="O791" s="132">
        <v>1840</v>
      </c>
      <c r="P791" s="132" t="s">
        <v>3958</v>
      </c>
      <c r="Q791" s="132" t="s">
        <v>3929</v>
      </c>
      <c r="R791" s="132" t="s">
        <v>438</v>
      </c>
      <c r="S791" s="132">
        <v>1000317</v>
      </c>
      <c r="T791" s="132" t="s">
        <v>810</v>
      </c>
      <c r="U791" s="132">
        <v>122</v>
      </c>
      <c r="V791" s="132">
        <v>1</v>
      </c>
      <c r="W791" s="132" t="s">
        <v>1063</v>
      </c>
      <c r="X791" s="132">
        <v>13</v>
      </c>
    </row>
    <row r="792" spans="1:24">
      <c r="A792" s="132">
        <v>791</v>
      </c>
      <c r="B792" s="132">
        <v>40000000326</v>
      </c>
      <c r="C792" s="132">
        <v>61061000000</v>
      </c>
      <c r="D792" s="132" t="s">
        <v>976</v>
      </c>
      <c r="E792" s="132" t="s">
        <v>437</v>
      </c>
      <c r="F792" s="132">
        <v>77</v>
      </c>
      <c r="G792" s="132" t="s">
        <v>3848</v>
      </c>
      <c r="H792" s="132">
        <v>2</v>
      </c>
      <c r="I792" s="132">
        <v>0.14000000000000001</v>
      </c>
      <c r="J792" s="132">
        <v>1</v>
      </c>
      <c r="K792" s="132">
        <v>0.14000000000000001</v>
      </c>
      <c r="L792" s="132" t="s">
        <v>2262</v>
      </c>
      <c r="M792" s="132">
        <v>823</v>
      </c>
      <c r="N792" s="132" t="s">
        <v>436</v>
      </c>
      <c r="O792" s="132">
        <v>1840</v>
      </c>
      <c r="P792" s="132" t="s">
        <v>3958</v>
      </c>
      <c r="Q792" s="132" t="s">
        <v>3929</v>
      </c>
      <c r="R792" s="132" t="s">
        <v>438</v>
      </c>
      <c r="S792" s="132">
        <v>1000317</v>
      </c>
      <c r="T792" s="132" t="s">
        <v>810</v>
      </c>
      <c r="U792" s="132">
        <v>122</v>
      </c>
      <c r="V792" s="132">
        <v>1</v>
      </c>
      <c r="W792" s="132" t="s">
        <v>1063</v>
      </c>
      <c r="X792" s="132">
        <v>13</v>
      </c>
    </row>
    <row r="793" spans="1:24">
      <c r="A793" s="132">
        <v>792</v>
      </c>
      <c r="B793" s="132">
        <v>40000000325</v>
      </c>
      <c r="C793" s="132">
        <v>61091000000</v>
      </c>
      <c r="D793" s="132" t="s">
        <v>856</v>
      </c>
      <c r="E793" s="132" t="s">
        <v>453</v>
      </c>
      <c r="F793" s="132">
        <v>73</v>
      </c>
      <c r="G793" s="132" t="s">
        <v>3848</v>
      </c>
      <c r="H793" s="132">
        <v>2</v>
      </c>
      <c r="I793" s="132">
        <v>9.1999999999999998E-2</v>
      </c>
      <c r="J793" s="132">
        <v>1</v>
      </c>
      <c r="K793" s="132">
        <v>9.1999999999999998E-2</v>
      </c>
      <c r="L793" s="132" t="s">
        <v>2262</v>
      </c>
      <c r="M793" s="132">
        <v>823</v>
      </c>
      <c r="N793" s="132" t="s">
        <v>436</v>
      </c>
      <c r="O793" s="132">
        <v>1840</v>
      </c>
      <c r="P793" s="132" t="s">
        <v>439</v>
      </c>
      <c r="Q793" s="132">
        <v>9</v>
      </c>
      <c r="R793" s="132" t="s">
        <v>438</v>
      </c>
      <c r="S793" s="132">
        <v>1000317</v>
      </c>
      <c r="T793" s="132" t="s">
        <v>825</v>
      </c>
      <c r="U793" s="132">
        <v>119</v>
      </c>
      <c r="V793" s="132">
        <v>1</v>
      </c>
      <c r="W793" s="132" t="s">
        <v>1050</v>
      </c>
      <c r="X793" s="132">
        <v>20</v>
      </c>
    </row>
    <row r="794" spans="1:24">
      <c r="A794" s="132">
        <v>793</v>
      </c>
      <c r="B794" s="132">
        <v>40000000324</v>
      </c>
      <c r="C794" s="132">
        <v>61044300000</v>
      </c>
      <c r="D794" s="132" t="s">
        <v>541</v>
      </c>
      <c r="E794" s="132" t="s">
        <v>426</v>
      </c>
      <c r="F794" s="132">
        <v>43</v>
      </c>
      <c r="G794" s="132" t="s">
        <v>3848</v>
      </c>
      <c r="H794" s="132">
        <v>2</v>
      </c>
      <c r="I794" s="132">
        <v>0.28399999999999997</v>
      </c>
      <c r="J794" s="132">
        <v>1</v>
      </c>
      <c r="K794" s="132">
        <v>0.28399999999999997</v>
      </c>
      <c r="L794" s="132" t="s">
        <v>2262</v>
      </c>
      <c r="M794" s="132">
        <v>823</v>
      </c>
      <c r="N794" s="132" t="s">
        <v>436</v>
      </c>
      <c r="O794" s="132">
        <v>1840</v>
      </c>
      <c r="P794" s="132" t="s">
        <v>425</v>
      </c>
      <c r="Q794" s="132">
        <v>37</v>
      </c>
      <c r="R794" s="132" t="s">
        <v>438</v>
      </c>
      <c r="S794" s="132">
        <v>1000317</v>
      </c>
      <c r="T794" s="132">
        <v>40</v>
      </c>
      <c r="U794" s="132">
        <v>79</v>
      </c>
      <c r="V794" s="132">
        <v>1</v>
      </c>
      <c r="W794" s="132" t="s">
        <v>1046</v>
      </c>
      <c r="X794" s="132">
        <v>12</v>
      </c>
    </row>
    <row r="795" spans="1:24">
      <c r="A795" s="132">
        <v>794</v>
      </c>
      <c r="B795" s="132">
        <v>40000000323</v>
      </c>
      <c r="C795" s="132">
        <v>61103091000</v>
      </c>
      <c r="D795" s="132" t="s">
        <v>481</v>
      </c>
      <c r="E795" s="132" t="s">
        <v>459</v>
      </c>
      <c r="F795" s="132">
        <v>88</v>
      </c>
      <c r="G795" s="132" t="s">
        <v>3847</v>
      </c>
      <c r="H795" s="132">
        <v>1</v>
      </c>
      <c r="I795" s="132">
        <v>0.25600000000000001</v>
      </c>
      <c r="J795" s="132">
        <v>1</v>
      </c>
      <c r="K795" s="132">
        <v>0.25600000000000001</v>
      </c>
      <c r="L795" s="132" t="s">
        <v>2262</v>
      </c>
      <c r="M795" s="132">
        <v>823</v>
      </c>
      <c r="N795" s="132" t="s">
        <v>436</v>
      </c>
      <c r="O795" s="132">
        <v>1840</v>
      </c>
      <c r="P795" s="132" t="s">
        <v>3961</v>
      </c>
      <c r="Q795" s="132" t="s">
        <v>3935</v>
      </c>
      <c r="R795" s="132" t="s">
        <v>438</v>
      </c>
      <c r="S795" s="132">
        <v>1000317</v>
      </c>
      <c r="T795" s="132" t="s">
        <v>825</v>
      </c>
      <c r="U795" s="132">
        <v>119</v>
      </c>
      <c r="V795" s="132">
        <v>1</v>
      </c>
      <c r="W795" s="132" t="s">
        <v>1071</v>
      </c>
      <c r="X795" s="132">
        <v>12</v>
      </c>
    </row>
    <row r="796" spans="1:24">
      <c r="A796" s="132">
        <v>795</v>
      </c>
      <c r="B796" s="132">
        <v>40000000322</v>
      </c>
      <c r="C796" s="132">
        <v>61062000000</v>
      </c>
      <c r="D796" s="132" t="s">
        <v>988</v>
      </c>
      <c r="E796" s="132" t="s">
        <v>437</v>
      </c>
      <c r="F796" s="132">
        <v>77</v>
      </c>
      <c r="G796" s="132" t="s">
        <v>3848</v>
      </c>
      <c r="H796" s="132">
        <v>2</v>
      </c>
      <c r="I796" s="132">
        <v>0.19600000000000001</v>
      </c>
      <c r="J796" s="132">
        <v>1</v>
      </c>
      <c r="K796" s="132">
        <v>0.19600000000000001</v>
      </c>
      <c r="L796" s="132" t="s">
        <v>2262</v>
      </c>
      <c r="M796" s="132">
        <v>823</v>
      </c>
      <c r="N796" s="132" t="s">
        <v>436</v>
      </c>
      <c r="O796" s="132">
        <v>1840</v>
      </c>
      <c r="P796" s="132" t="s">
        <v>425</v>
      </c>
      <c r="Q796" s="132">
        <v>37</v>
      </c>
      <c r="R796" s="132" t="s">
        <v>438</v>
      </c>
      <c r="S796" s="132">
        <v>1000317</v>
      </c>
      <c r="T796" s="132" t="s">
        <v>825</v>
      </c>
      <c r="U796" s="132">
        <v>119</v>
      </c>
      <c r="V796" s="132">
        <v>1</v>
      </c>
      <c r="W796" s="132" t="s">
        <v>1050</v>
      </c>
      <c r="X796" s="132">
        <v>20</v>
      </c>
    </row>
    <row r="797" spans="1:24">
      <c r="A797" s="132">
        <v>796</v>
      </c>
      <c r="B797" s="132">
        <v>40000000321</v>
      </c>
      <c r="C797" s="132">
        <v>62046990000</v>
      </c>
      <c r="D797" s="132" t="s">
        <v>598</v>
      </c>
      <c r="E797" s="132" t="s">
        <v>420</v>
      </c>
      <c r="F797" s="132">
        <v>93</v>
      </c>
      <c r="G797" s="132" t="s">
        <v>3848</v>
      </c>
      <c r="H797" s="132">
        <v>2</v>
      </c>
      <c r="I797" s="132">
        <v>0.33600000000000002</v>
      </c>
      <c r="J797" s="132">
        <v>1</v>
      </c>
      <c r="K797" s="132">
        <v>0.33600000000000002</v>
      </c>
      <c r="L797" s="132" t="s">
        <v>2262</v>
      </c>
      <c r="M797" s="132">
        <v>823</v>
      </c>
      <c r="N797" s="132" t="s">
        <v>436</v>
      </c>
      <c r="O797" s="132">
        <v>1840</v>
      </c>
      <c r="P797" s="132" t="s">
        <v>431</v>
      </c>
      <c r="Q797" s="132">
        <v>53</v>
      </c>
      <c r="R797" s="132" t="s">
        <v>438</v>
      </c>
      <c r="S797" s="132">
        <v>1000317</v>
      </c>
      <c r="T797" s="132">
        <v>36</v>
      </c>
      <c r="U797" s="132">
        <v>52</v>
      </c>
      <c r="V797" s="132">
        <v>1</v>
      </c>
      <c r="W797" s="132" t="s">
        <v>1046</v>
      </c>
      <c r="X797" s="132">
        <v>12</v>
      </c>
    </row>
    <row r="798" spans="1:24">
      <c r="A798" s="132">
        <v>797</v>
      </c>
      <c r="B798" s="132">
        <v>40000000320</v>
      </c>
      <c r="C798" s="132">
        <v>62046990000</v>
      </c>
      <c r="D798" s="132" t="s">
        <v>598</v>
      </c>
      <c r="E798" s="132" t="s">
        <v>420</v>
      </c>
      <c r="F798" s="132">
        <v>93</v>
      </c>
      <c r="G798" s="132" t="s">
        <v>3848</v>
      </c>
      <c r="H798" s="132">
        <v>2</v>
      </c>
      <c r="I798" s="132">
        <v>0.33200000000000002</v>
      </c>
      <c r="J798" s="132">
        <v>1</v>
      </c>
      <c r="K798" s="132">
        <v>0.33200000000000002</v>
      </c>
      <c r="L798" s="132" t="s">
        <v>2262</v>
      </c>
      <c r="M798" s="132">
        <v>823</v>
      </c>
      <c r="N798" s="132" t="s">
        <v>436</v>
      </c>
      <c r="O798" s="132">
        <v>1840</v>
      </c>
      <c r="P798" s="132" t="s">
        <v>431</v>
      </c>
      <c r="Q798" s="132">
        <v>53</v>
      </c>
      <c r="R798" s="132" t="s">
        <v>438</v>
      </c>
      <c r="S798" s="132">
        <v>1000317</v>
      </c>
      <c r="T798" s="132">
        <v>40</v>
      </c>
      <c r="U798" s="132">
        <v>79</v>
      </c>
      <c r="V798" s="132">
        <v>1</v>
      </c>
      <c r="W798" s="132" t="s">
        <v>1144</v>
      </c>
      <c r="X798" s="132">
        <v>23</v>
      </c>
    </row>
    <row r="799" spans="1:24">
      <c r="A799" s="132">
        <v>798</v>
      </c>
      <c r="B799" s="132">
        <v>40000000319</v>
      </c>
      <c r="C799" s="132">
        <v>62046231000</v>
      </c>
      <c r="D799" s="132" t="s">
        <v>603</v>
      </c>
      <c r="E799" s="132" t="s">
        <v>3964</v>
      </c>
      <c r="F799" s="132">
        <v>87</v>
      </c>
      <c r="G799" s="132" t="s">
        <v>3848</v>
      </c>
      <c r="H799" s="132">
        <v>2</v>
      </c>
      <c r="I799" s="132">
        <v>0.32</v>
      </c>
      <c r="J799" s="132">
        <v>1</v>
      </c>
      <c r="K799" s="132">
        <v>0.32</v>
      </c>
      <c r="L799" s="132" t="s">
        <v>2262</v>
      </c>
      <c r="M799" s="132">
        <v>823</v>
      </c>
      <c r="N799" s="132" t="s">
        <v>436</v>
      </c>
      <c r="O799" s="132">
        <v>1840</v>
      </c>
      <c r="P799" s="132" t="s">
        <v>439</v>
      </c>
      <c r="Q799" s="132">
        <v>9</v>
      </c>
      <c r="R799" s="132" t="s">
        <v>438</v>
      </c>
      <c r="S799" s="132">
        <v>1000317</v>
      </c>
      <c r="T799" s="132">
        <v>40</v>
      </c>
      <c r="U799" s="132">
        <v>79</v>
      </c>
      <c r="V799" s="132">
        <v>1</v>
      </c>
      <c r="W799" s="132" t="s">
        <v>1038</v>
      </c>
      <c r="X799" s="132">
        <v>5</v>
      </c>
    </row>
    <row r="800" spans="1:24">
      <c r="A800" s="132">
        <v>799</v>
      </c>
      <c r="B800" s="132">
        <v>40000000318</v>
      </c>
      <c r="C800" s="132">
        <v>61044200000</v>
      </c>
      <c r="D800" s="132" t="s">
        <v>506</v>
      </c>
      <c r="E800" s="132" t="s">
        <v>426</v>
      </c>
      <c r="F800" s="132">
        <v>43</v>
      </c>
      <c r="G800" s="132" t="s">
        <v>3848</v>
      </c>
      <c r="H800" s="132">
        <v>2</v>
      </c>
      <c r="I800" s="132">
        <v>0.3</v>
      </c>
      <c r="J800" s="132">
        <v>1</v>
      </c>
      <c r="K800" s="132">
        <v>0.3</v>
      </c>
      <c r="L800" s="132" t="s">
        <v>2262</v>
      </c>
      <c r="M800" s="132">
        <v>823</v>
      </c>
      <c r="N800" s="132" t="s">
        <v>436</v>
      </c>
      <c r="O800" s="132">
        <v>1840</v>
      </c>
      <c r="P800" s="132" t="s">
        <v>439</v>
      </c>
      <c r="Q800" s="132">
        <v>9</v>
      </c>
      <c r="R800" s="132" t="s">
        <v>438</v>
      </c>
      <c r="S800" s="132">
        <v>1000317</v>
      </c>
      <c r="T800" s="132">
        <v>36</v>
      </c>
      <c r="U800" s="132">
        <v>52</v>
      </c>
      <c r="V800" s="132">
        <v>1</v>
      </c>
      <c r="W800" s="132" t="s">
        <v>1063</v>
      </c>
      <c r="X800" s="132">
        <v>13</v>
      </c>
    </row>
    <row r="801" spans="1:24">
      <c r="A801" s="132">
        <v>800</v>
      </c>
      <c r="B801" s="132">
        <v>40000000317</v>
      </c>
      <c r="C801" s="132">
        <v>61091000000</v>
      </c>
      <c r="D801" s="132" t="s">
        <v>856</v>
      </c>
      <c r="E801" s="132" t="s">
        <v>453</v>
      </c>
      <c r="F801" s="132">
        <v>73</v>
      </c>
      <c r="G801" s="132" t="s">
        <v>3848</v>
      </c>
      <c r="H801" s="132">
        <v>2</v>
      </c>
      <c r="I801" s="132">
        <v>0.16200000000000001</v>
      </c>
      <c r="J801" s="132">
        <v>1</v>
      </c>
      <c r="K801" s="132">
        <v>0.16200000000000001</v>
      </c>
      <c r="L801" s="132" t="s">
        <v>2262</v>
      </c>
      <c r="M801" s="132">
        <v>823</v>
      </c>
      <c r="N801" s="132" t="s">
        <v>440</v>
      </c>
      <c r="O801" s="132">
        <v>7485</v>
      </c>
      <c r="P801" s="132" t="s">
        <v>439</v>
      </c>
      <c r="Q801" s="132">
        <v>9</v>
      </c>
      <c r="R801" s="132" t="s">
        <v>438</v>
      </c>
      <c r="S801" s="132">
        <v>1000317</v>
      </c>
      <c r="T801" s="132" t="s">
        <v>828</v>
      </c>
      <c r="U801" s="132">
        <v>124</v>
      </c>
      <c r="V801" s="132">
        <v>1</v>
      </c>
      <c r="W801" s="132" t="s">
        <v>1048</v>
      </c>
      <c r="X801" s="132">
        <v>4</v>
      </c>
    </row>
    <row r="802" spans="1:24">
      <c r="A802" s="132">
        <v>801</v>
      </c>
      <c r="B802" s="132">
        <v>40000000316</v>
      </c>
      <c r="C802" s="132">
        <v>61091000000</v>
      </c>
      <c r="D802" s="132" t="s">
        <v>856</v>
      </c>
      <c r="E802" s="132" t="s">
        <v>453</v>
      </c>
      <c r="F802" s="132">
        <v>73</v>
      </c>
      <c r="G802" s="132" t="s">
        <v>3848</v>
      </c>
      <c r="H802" s="132">
        <v>2</v>
      </c>
      <c r="I802" s="132">
        <v>0.14199999999999999</v>
      </c>
      <c r="J802" s="132">
        <v>1</v>
      </c>
      <c r="K802" s="132">
        <v>0.14199999999999999</v>
      </c>
      <c r="L802" s="132" t="s">
        <v>2262</v>
      </c>
      <c r="M802" s="132">
        <v>823</v>
      </c>
      <c r="N802" s="132" t="s">
        <v>436</v>
      </c>
      <c r="O802" s="132">
        <v>1840</v>
      </c>
      <c r="P802" s="132" t="s">
        <v>439</v>
      </c>
      <c r="Q802" s="132">
        <v>9</v>
      </c>
      <c r="R802" s="132" t="s">
        <v>438</v>
      </c>
      <c r="S802" s="132">
        <v>1000317</v>
      </c>
      <c r="T802" s="132" t="s">
        <v>821</v>
      </c>
      <c r="U802" s="132">
        <v>3</v>
      </c>
      <c r="V802" s="132">
        <v>1</v>
      </c>
      <c r="W802" s="132" t="s">
        <v>1073</v>
      </c>
      <c r="X802" s="132">
        <v>8</v>
      </c>
    </row>
    <row r="803" spans="1:24">
      <c r="A803" s="132">
        <v>802</v>
      </c>
      <c r="B803" s="132">
        <v>40000000315</v>
      </c>
      <c r="C803" s="132">
        <v>62024000090</v>
      </c>
      <c r="D803" s="132" t="s">
        <v>600</v>
      </c>
      <c r="E803" s="132" t="s">
        <v>3692</v>
      </c>
      <c r="F803" s="132">
        <v>92</v>
      </c>
      <c r="G803" s="132" t="s">
        <v>3848</v>
      </c>
      <c r="H803" s="132">
        <v>2</v>
      </c>
      <c r="I803" s="132">
        <v>0.16400000000000001</v>
      </c>
      <c r="J803" s="132">
        <v>1</v>
      </c>
      <c r="K803" s="132">
        <v>0.16400000000000001</v>
      </c>
      <c r="L803" s="132" t="s">
        <v>2262</v>
      </c>
      <c r="M803" s="132">
        <v>823</v>
      </c>
      <c r="N803" s="132" t="s">
        <v>436</v>
      </c>
      <c r="O803" s="132">
        <v>1840</v>
      </c>
      <c r="P803" s="132" t="s">
        <v>425</v>
      </c>
      <c r="Q803" s="132">
        <v>37</v>
      </c>
      <c r="R803" s="132" t="s">
        <v>438</v>
      </c>
      <c r="S803" s="132">
        <v>1000317</v>
      </c>
      <c r="T803" s="132" t="s">
        <v>810</v>
      </c>
      <c r="U803" s="132">
        <v>122</v>
      </c>
      <c r="V803" s="132">
        <v>1</v>
      </c>
      <c r="W803" s="132" t="s">
        <v>1046</v>
      </c>
      <c r="X803" s="132">
        <v>12</v>
      </c>
    </row>
    <row r="804" spans="1:24">
      <c r="A804" s="132">
        <v>803</v>
      </c>
      <c r="B804" s="132">
        <v>40000000314</v>
      </c>
      <c r="C804" s="132">
        <v>61062000000</v>
      </c>
      <c r="D804" s="132" t="s">
        <v>988</v>
      </c>
      <c r="E804" s="132" t="s">
        <v>437</v>
      </c>
      <c r="F804" s="132">
        <v>77</v>
      </c>
      <c r="G804" s="132" t="s">
        <v>3848</v>
      </c>
      <c r="H804" s="132">
        <v>2</v>
      </c>
      <c r="I804" s="132">
        <v>0.154</v>
      </c>
      <c r="J804" s="132">
        <v>1</v>
      </c>
      <c r="K804" s="132">
        <v>0.154</v>
      </c>
      <c r="L804" s="132" t="s">
        <v>2262</v>
      </c>
      <c r="M804" s="132">
        <v>823</v>
      </c>
      <c r="N804" s="132" t="s">
        <v>436</v>
      </c>
      <c r="O804" s="132">
        <v>1840</v>
      </c>
      <c r="P804" s="132" t="s">
        <v>425</v>
      </c>
      <c r="Q804" s="132">
        <v>37</v>
      </c>
      <c r="R804" s="132" t="s">
        <v>438</v>
      </c>
      <c r="S804" s="132">
        <v>1000317</v>
      </c>
      <c r="T804" s="132" t="s">
        <v>810</v>
      </c>
      <c r="U804" s="132">
        <v>122</v>
      </c>
      <c r="V804" s="132">
        <v>1</v>
      </c>
      <c r="W804" s="132" t="s">
        <v>1109</v>
      </c>
      <c r="X804" s="132">
        <v>9</v>
      </c>
    </row>
    <row r="805" spans="1:24">
      <c r="A805" s="132">
        <v>804</v>
      </c>
      <c r="B805" s="132">
        <v>40000000313</v>
      </c>
      <c r="C805" s="132">
        <v>61034300090</v>
      </c>
      <c r="D805" s="132" t="s">
        <v>1008</v>
      </c>
      <c r="E805" s="132" t="s">
        <v>442</v>
      </c>
      <c r="F805" s="132">
        <v>24</v>
      </c>
      <c r="G805" s="132" t="s">
        <v>3847</v>
      </c>
      <c r="H805" s="132">
        <v>1</v>
      </c>
      <c r="I805" s="132">
        <v>0.23400000000000001</v>
      </c>
      <c r="J805" s="132">
        <v>1</v>
      </c>
      <c r="K805" s="132">
        <v>0.23400000000000001</v>
      </c>
      <c r="L805" s="132" t="s">
        <v>2262</v>
      </c>
      <c r="M805" s="132">
        <v>823</v>
      </c>
      <c r="N805" s="132" t="s">
        <v>436</v>
      </c>
      <c r="O805" s="132">
        <v>1840</v>
      </c>
      <c r="P805" s="132" t="s">
        <v>425</v>
      </c>
      <c r="Q805" s="132">
        <v>37</v>
      </c>
      <c r="R805" s="132" t="s">
        <v>438</v>
      </c>
      <c r="S805" s="132">
        <v>1000317</v>
      </c>
      <c r="T805" s="132">
        <v>34</v>
      </c>
      <c r="U805" s="132">
        <v>41</v>
      </c>
      <c r="V805" s="132">
        <v>1</v>
      </c>
      <c r="W805" s="132" t="s">
        <v>1144</v>
      </c>
      <c r="X805" s="132">
        <v>23</v>
      </c>
    </row>
    <row r="806" spans="1:24">
      <c r="A806" s="132">
        <v>805</v>
      </c>
      <c r="B806" s="132">
        <v>40000000312</v>
      </c>
      <c r="C806" s="132">
        <v>62046239000</v>
      </c>
      <c r="D806" s="132" t="s">
        <v>875</v>
      </c>
      <c r="E806" s="132" t="s">
        <v>420</v>
      </c>
      <c r="F806" s="132">
        <v>93</v>
      </c>
      <c r="G806" s="132" t="s">
        <v>3848</v>
      </c>
      <c r="H806" s="132">
        <v>2</v>
      </c>
      <c r="I806" s="132">
        <v>0.27400000000000002</v>
      </c>
      <c r="J806" s="132">
        <v>1</v>
      </c>
      <c r="K806" s="132">
        <v>0.27400000000000002</v>
      </c>
      <c r="L806" s="132" t="s">
        <v>2262</v>
      </c>
      <c r="M806" s="132">
        <v>823</v>
      </c>
      <c r="N806" s="132" t="s">
        <v>440</v>
      </c>
      <c r="O806" s="132">
        <v>7485</v>
      </c>
      <c r="P806" s="132" t="s">
        <v>439</v>
      </c>
      <c r="Q806" s="132">
        <v>9</v>
      </c>
      <c r="R806" s="132" t="s">
        <v>438</v>
      </c>
      <c r="S806" s="132">
        <v>1000317</v>
      </c>
      <c r="T806" s="132">
        <v>40</v>
      </c>
      <c r="U806" s="132">
        <v>79</v>
      </c>
      <c r="V806" s="132">
        <v>1</v>
      </c>
      <c r="W806" s="132" t="s">
        <v>1144</v>
      </c>
      <c r="X806" s="132">
        <v>23</v>
      </c>
    </row>
    <row r="807" spans="1:24">
      <c r="A807" s="132">
        <v>806</v>
      </c>
      <c r="B807" s="132">
        <v>40000000311</v>
      </c>
      <c r="C807" s="132">
        <v>61109090000</v>
      </c>
      <c r="D807" s="132" t="s">
        <v>618</v>
      </c>
      <c r="E807" s="132" t="s">
        <v>316</v>
      </c>
      <c r="F807" s="132">
        <v>17</v>
      </c>
      <c r="G807" s="132" t="s">
        <v>3848</v>
      </c>
      <c r="H807" s="132">
        <v>2</v>
      </c>
      <c r="I807" s="132">
        <v>0.156</v>
      </c>
      <c r="J807" s="132">
        <v>1</v>
      </c>
      <c r="K807" s="132">
        <v>0.156</v>
      </c>
      <c r="L807" s="132" t="s">
        <v>2262</v>
      </c>
      <c r="M807" s="132">
        <v>823</v>
      </c>
      <c r="N807" s="132" t="s">
        <v>436</v>
      </c>
      <c r="O807" s="132">
        <v>1840</v>
      </c>
      <c r="P807" s="132" t="s">
        <v>431</v>
      </c>
      <c r="Q807" s="132">
        <v>53</v>
      </c>
      <c r="R807" s="132" t="s">
        <v>438</v>
      </c>
      <c r="S807" s="132">
        <v>1000317</v>
      </c>
      <c r="T807" s="132">
        <v>40</v>
      </c>
      <c r="U807" s="132">
        <v>79</v>
      </c>
      <c r="V807" s="132">
        <v>1</v>
      </c>
      <c r="W807" s="132" t="s">
        <v>1073</v>
      </c>
      <c r="X807" s="132">
        <v>8</v>
      </c>
    </row>
    <row r="808" spans="1:24">
      <c r="A808" s="132">
        <v>807</v>
      </c>
      <c r="B808" s="132">
        <v>40000000310</v>
      </c>
      <c r="C808" s="132">
        <v>62046318000</v>
      </c>
      <c r="D808" s="132" t="s">
        <v>987</v>
      </c>
      <c r="E808" s="132" t="s">
        <v>420</v>
      </c>
      <c r="F808" s="132">
        <v>93</v>
      </c>
      <c r="G808" s="132" t="s">
        <v>3848</v>
      </c>
      <c r="H808" s="132">
        <v>2</v>
      </c>
      <c r="I808" s="132">
        <v>0.21199999999999999</v>
      </c>
      <c r="J808" s="132">
        <v>1</v>
      </c>
      <c r="K808" s="132">
        <v>0.21199999999999999</v>
      </c>
      <c r="L808" s="132" t="s">
        <v>2262</v>
      </c>
      <c r="M808" s="132">
        <v>823</v>
      </c>
      <c r="N808" s="132" t="s">
        <v>436</v>
      </c>
      <c r="O808" s="132">
        <v>1840</v>
      </c>
      <c r="P808" s="132" t="s">
        <v>425</v>
      </c>
      <c r="Q808" s="132">
        <v>37</v>
      </c>
      <c r="R808" s="132" t="s">
        <v>438</v>
      </c>
      <c r="S808" s="132">
        <v>1000317</v>
      </c>
      <c r="T808" s="132" t="s">
        <v>821</v>
      </c>
      <c r="U808" s="132">
        <v>3</v>
      </c>
      <c r="V808" s="132">
        <v>1</v>
      </c>
      <c r="W808" s="132" t="s">
        <v>1048</v>
      </c>
      <c r="X808" s="132">
        <v>4</v>
      </c>
    </row>
    <row r="809" spans="1:24">
      <c r="A809" s="132">
        <v>808</v>
      </c>
      <c r="B809" s="132">
        <v>40000000309</v>
      </c>
      <c r="C809" s="132">
        <v>61045900000</v>
      </c>
      <c r="D809" s="132" t="s">
        <v>980</v>
      </c>
      <c r="E809" s="132" t="s">
        <v>443</v>
      </c>
      <c r="F809" s="132">
        <v>53</v>
      </c>
      <c r="G809" s="132" t="s">
        <v>3848</v>
      </c>
      <c r="H809" s="132">
        <v>2</v>
      </c>
      <c r="I809" s="132">
        <v>0.13200000000000001</v>
      </c>
      <c r="J809" s="132">
        <v>1</v>
      </c>
      <c r="K809" s="132">
        <v>0.13200000000000001</v>
      </c>
      <c r="L809" s="132" t="s">
        <v>2262</v>
      </c>
      <c r="M809" s="132">
        <v>823</v>
      </c>
      <c r="N809" s="132" t="s">
        <v>436</v>
      </c>
      <c r="O809" s="132">
        <v>1840</v>
      </c>
      <c r="P809" s="132" t="s">
        <v>431</v>
      </c>
      <c r="Q809" s="132">
        <v>53</v>
      </c>
      <c r="R809" s="132" t="s">
        <v>438</v>
      </c>
      <c r="S809" s="132">
        <v>1000317</v>
      </c>
      <c r="T809" s="132">
        <v>36</v>
      </c>
      <c r="U809" s="132">
        <v>52</v>
      </c>
      <c r="V809" s="132">
        <v>1</v>
      </c>
      <c r="W809" s="132" t="s">
        <v>1050</v>
      </c>
      <c r="X809" s="132">
        <v>20</v>
      </c>
    </row>
    <row r="810" spans="1:24">
      <c r="A810" s="132">
        <v>809</v>
      </c>
      <c r="B810" s="132">
        <v>40000000308</v>
      </c>
      <c r="C810" s="132">
        <v>61091000000</v>
      </c>
      <c r="D810" s="132" t="s">
        <v>856</v>
      </c>
      <c r="E810" s="132" t="s">
        <v>453</v>
      </c>
      <c r="F810" s="132">
        <v>73</v>
      </c>
      <c r="G810" s="132" t="s">
        <v>3848</v>
      </c>
      <c r="H810" s="132">
        <v>2</v>
      </c>
      <c r="I810" s="132">
        <v>0.108</v>
      </c>
      <c r="J810" s="132">
        <v>1</v>
      </c>
      <c r="K810" s="132">
        <v>0.108</v>
      </c>
      <c r="L810" s="132" t="s">
        <v>2262</v>
      </c>
      <c r="M810" s="132">
        <v>823</v>
      </c>
      <c r="N810" s="132" t="s">
        <v>436</v>
      </c>
      <c r="O810" s="132">
        <v>1840</v>
      </c>
      <c r="P810" s="132" t="s">
        <v>439</v>
      </c>
      <c r="Q810" s="132">
        <v>9</v>
      </c>
      <c r="R810" s="132" t="s">
        <v>438</v>
      </c>
      <c r="S810" s="132">
        <v>1000317</v>
      </c>
      <c r="T810" s="132" t="s">
        <v>858</v>
      </c>
      <c r="U810" s="132">
        <v>1</v>
      </c>
      <c r="V810" s="132">
        <v>1</v>
      </c>
      <c r="W810" s="132" t="s">
        <v>1050</v>
      </c>
      <c r="X810" s="132">
        <v>20</v>
      </c>
    </row>
    <row r="811" spans="1:24">
      <c r="A811" s="132">
        <v>810</v>
      </c>
      <c r="B811" s="132">
        <v>40000000307</v>
      </c>
      <c r="C811" s="132">
        <v>61045300000</v>
      </c>
      <c r="D811" s="132" t="s">
        <v>495</v>
      </c>
      <c r="E811" s="132" t="s">
        <v>443</v>
      </c>
      <c r="F811" s="132">
        <v>53</v>
      </c>
      <c r="G811" s="132" t="s">
        <v>3848</v>
      </c>
      <c r="H811" s="132">
        <v>2</v>
      </c>
      <c r="I811" s="132">
        <v>0.154</v>
      </c>
      <c r="J811" s="132">
        <v>1</v>
      </c>
      <c r="K811" s="132">
        <v>0.154</v>
      </c>
      <c r="L811" s="132" t="s">
        <v>2262</v>
      </c>
      <c r="M811" s="132">
        <v>823</v>
      </c>
      <c r="N811" s="132" t="s">
        <v>436</v>
      </c>
      <c r="O811" s="132">
        <v>1840</v>
      </c>
      <c r="P811" s="132" t="s">
        <v>3879</v>
      </c>
      <c r="Q811" s="132">
        <v>57</v>
      </c>
      <c r="R811" s="132" t="s">
        <v>438</v>
      </c>
      <c r="S811" s="132">
        <v>1000317</v>
      </c>
      <c r="T811" s="132">
        <v>38</v>
      </c>
      <c r="U811" s="132">
        <v>64</v>
      </c>
      <c r="V811" s="132">
        <v>1</v>
      </c>
      <c r="W811" s="132" t="s">
        <v>1048</v>
      </c>
      <c r="X811" s="132">
        <v>4</v>
      </c>
    </row>
    <row r="812" spans="1:24">
      <c r="A812" s="132">
        <v>811</v>
      </c>
      <c r="B812" s="132">
        <v>40000000306</v>
      </c>
      <c r="C812" s="132">
        <v>61062000000</v>
      </c>
      <c r="D812" s="132" t="s">
        <v>988</v>
      </c>
      <c r="E812" s="132" t="s">
        <v>437</v>
      </c>
      <c r="F812" s="132">
        <v>77</v>
      </c>
      <c r="G812" s="132" t="s">
        <v>3848</v>
      </c>
      <c r="H812" s="132">
        <v>2</v>
      </c>
      <c r="I812" s="132">
        <v>0.16800000000000001</v>
      </c>
      <c r="J812" s="132">
        <v>1</v>
      </c>
      <c r="K812" s="132">
        <v>0.16800000000000001</v>
      </c>
      <c r="L812" s="132" t="s">
        <v>2262</v>
      </c>
      <c r="M812" s="132">
        <v>823</v>
      </c>
      <c r="N812" s="132" t="s">
        <v>436</v>
      </c>
      <c r="O812" s="132">
        <v>1840</v>
      </c>
      <c r="P812" s="132" t="s">
        <v>425</v>
      </c>
      <c r="Q812" s="132">
        <v>37</v>
      </c>
      <c r="R812" s="132" t="s">
        <v>438</v>
      </c>
      <c r="S812" s="132">
        <v>1000317</v>
      </c>
      <c r="T812" s="132" t="s">
        <v>821</v>
      </c>
      <c r="U812" s="132">
        <v>3</v>
      </c>
      <c r="V812" s="132">
        <v>1</v>
      </c>
      <c r="W812" s="132" t="s">
        <v>1107</v>
      </c>
      <c r="X812" s="132">
        <v>1</v>
      </c>
    </row>
    <row r="813" spans="1:24">
      <c r="A813" s="132">
        <v>812</v>
      </c>
      <c r="B813" s="132">
        <v>40000000305</v>
      </c>
      <c r="C813" s="132">
        <v>62024000090</v>
      </c>
      <c r="D813" s="132" t="s">
        <v>1009</v>
      </c>
      <c r="E813" s="132" t="s">
        <v>3692</v>
      </c>
      <c r="F813" s="132">
        <v>92</v>
      </c>
      <c r="G813" s="132" t="s">
        <v>3848</v>
      </c>
      <c r="H813" s="132">
        <v>2</v>
      </c>
      <c r="I813" s="132">
        <v>0.99399999999999999</v>
      </c>
      <c r="J813" s="132">
        <v>1</v>
      </c>
      <c r="K813" s="132">
        <v>0.99399999999999999</v>
      </c>
      <c r="L813" s="132" t="s">
        <v>2262</v>
      </c>
      <c r="M813" s="132">
        <v>823</v>
      </c>
      <c r="N813" s="132" t="s">
        <v>3915</v>
      </c>
      <c r="O813" s="132">
        <v>7497</v>
      </c>
      <c r="P813" s="132" t="s">
        <v>425</v>
      </c>
      <c r="Q813" s="132">
        <v>37</v>
      </c>
      <c r="R813" s="132" t="s">
        <v>438</v>
      </c>
      <c r="S813" s="132">
        <v>1000317</v>
      </c>
      <c r="T813" s="132" t="s">
        <v>810</v>
      </c>
      <c r="U813" s="132">
        <v>122</v>
      </c>
      <c r="V813" s="132">
        <v>1</v>
      </c>
      <c r="W813" s="132" t="s">
        <v>1050</v>
      </c>
      <c r="X813" s="132">
        <v>20</v>
      </c>
    </row>
    <row r="814" spans="1:24">
      <c r="A814" s="132">
        <v>813</v>
      </c>
      <c r="B814" s="132">
        <v>40000000304</v>
      </c>
      <c r="C814" s="132">
        <v>61046200000</v>
      </c>
      <c r="D814" s="132" t="s">
        <v>1010</v>
      </c>
      <c r="E814" s="132" t="s">
        <v>3671</v>
      </c>
      <c r="F814" s="132">
        <v>54</v>
      </c>
      <c r="G814" s="132" t="s">
        <v>3848</v>
      </c>
      <c r="H814" s="132">
        <v>2</v>
      </c>
      <c r="I814" s="132">
        <v>0.216</v>
      </c>
      <c r="J814" s="132">
        <v>1</v>
      </c>
      <c r="K814" s="132">
        <v>0.216</v>
      </c>
      <c r="L814" s="132" t="s">
        <v>2262</v>
      </c>
      <c r="M814" s="132">
        <v>823</v>
      </c>
      <c r="N814" s="132" t="s">
        <v>436</v>
      </c>
      <c r="O814" s="132">
        <v>1840</v>
      </c>
      <c r="P814" s="132" t="s">
        <v>439</v>
      </c>
      <c r="Q814" s="132">
        <v>9</v>
      </c>
      <c r="R814" s="132" t="s">
        <v>438</v>
      </c>
      <c r="S814" s="132">
        <v>1000317</v>
      </c>
      <c r="T814" s="132">
        <v>34</v>
      </c>
      <c r="U814" s="132">
        <v>41</v>
      </c>
      <c r="V814" s="132">
        <v>1</v>
      </c>
      <c r="W814" s="132" t="s">
        <v>1038</v>
      </c>
      <c r="X814" s="132">
        <v>5</v>
      </c>
    </row>
    <row r="815" spans="1:24">
      <c r="A815" s="132">
        <v>814</v>
      </c>
      <c r="B815" s="132">
        <v>40000000303</v>
      </c>
      <c r="C815" s="132">
        <v>61062000000</v>
      </c>
      <c r="D815" s="132" t="s">
        <v>988</v>
      </c>
      <c r="E815" s="132" t="s">
        <v>437</v>
      </c>
      <c r="F815" s="132">
        <v>77</v>
      </c>
      <c r="G815" s="132" t="s">
        <v>3656</v>
      </c>
      <c r="H815" s="132">
        <v>3</v>
      </c>
      <c r="I815" s="132">
        <v>0.08</v>
      </c>
      <c r="J815" s="132">
        <v>1</v>
      </c>
      <c r="K815" s="132">
        <v>0.08</v>
      </c>
      <c r="L815" s="132" t="s">
        <v>2262</v>
      </c>
      <c r="M815" s="132">
        <v>823</v>
      </c>
      <c r="N815" s="132" t="s">
        <v>436</v>
      </c>
      <c r="O815" s="132">
        <v>1840</v>
      </c>
      <c r="P815" s="132" t="s">
        <v>3878</v>
      </c>
      <c r="Q815" s="132">
        <v>56</v>
      </c>
      <c r="R815" s="132" t="s">
        <v>438</v>
      </c>
      <c r="S815" s="132">
        <v>1000317</v>
      </c>
      <c r="T815" s="132" t="s">
        <v>929</v>
      </c>
      <c r="U815" s="132">
        <v>467</v>
      </c>
      <c r="V815" s="132">
        <v>1</v>
      </c>
      <c r="W815" s="132" t="s">
        <v>1050</v>
      </c>
      <c r="X815" s="132">
        <v>20</v>
      </c>
    </row>
    <row r="816" spans="1:24">
      <c r="A816" s="132">
        <v>815</v>
      </c>
      <c r="B816" s="132">
        <v>40000000302</v>
      </c>
      <c r="C816" s="132">
        <v>61091000000</v>
      </c>
      <c r="D816" s="132" t="s">
        <v>608</v>
      </c>
      <c r="E816" s="132" t="s">
        <v>329</v>
      </c>
      <c r="F816" s="132">
        <v>249</v>
      </c>
      <c r="G816" s="132" t="s">
        <v>3848</v>
      </c>
      <c r="H816" s="132">
        <v>2</v>
      </c>
      <c r="I816" s="132">
        <v>7.8E-2</v>
      </c>
      <c r="J816" s="132">
        <v>1</v>
      </c>
      <c r="K816" s="132">
        <v>7.8E-2</v>
      </c>
      <c r="L816" s="132" t="s">
        <v>2262</v>
      </c>
      <c r="M816" s="132">
        <v>823</v>
      </c>
      <c r="N816" s="132" t="s">
        <v>436</v>
      </c>
      <c r="O816" s="132">
        <v>1840</v>
      </c>
      <c r="P816" s="132" t="s">
        <v>439</v>
      </c>
      <c r="Q816" s="132">
        <v>9</v>
      </c>
      <c r="R816" s="132" t="s">
        <v>438</v>
      </c>
      <c r="S816" s="132">
        <v>1000317</v>
      </c>
      <c r="T816" s="132" t="s">
        <v>810</v>
      </c>
      <c r="U816" s="132">
        <v>122</v>
      </c>
      <c r="V816" s="132">
        <v>1</v>
      </c>
      <c r="W816" s="132" t="s">
        <v>1050</v>
      </c>
      <c r="X816" s="132">
        <v>20</v>
      </c>
    </row>
    <row r="817" spans="1:24">
      <c r="A817" s="132">
        <v>816</v>
      </c>
      <c r="B817" s="132">
        <v>40000000301</v>
      </c>
      <c r="C817" s="132">
        <v>61046900090</v>
      </c>
      <c r="D817" s="132" t="s">
        <v>613</v>
      </c>
      <c r="E817" s="132" t="s">
        <v>442</v>
      </c>
      <c r="F817" s="132">
        <v>24</v>
      </c>
      <c r="G817" s="132" t="s">
        <v>3848</v>
      </c>
      <c r="H817" s="132">
        <v>2</v>
      </c>
      <c r="I817" s="132">
        <v>0.122</v>
      </c>
      <c r="J817" s="132">
        <v>1</v>
      </c>
      <c r="K817" s="132">
        <v>0.122</v>
      </c>
      <c r="L817" s="132" t="s">
        <v>2262</v>
      </c>
      <c r="M817" s="132">
        <v>823</v>
      </c>
      <c r="N817" s="132" t="s">
        <v>436</v>
      </c>
      <c r="O817" s="132">
        <v>1840</v>
      </c>
      <c r="P817" s="132" t="s">
        <v>431</v>
      </c>
      <c r="Q817" s="132">
        <v>53</v>
      </c>
      <c r="R817" s="132" t="s">
        <v>438</v>
      </c>
      <c r="S817" s="132">
        <v>1000317</v>
      </c>
      <c r="T817" s="132">
        <v>40</v>
      </c>
      <c r="U817" s="132">
        <v>79</v>
      </c>
      <c r="V817" s="132">
        <v>1</v>
      </c>
      <c r="W817" s="132" t="s">
        <v>3916</v>
      </c>
      <c r="X817" s="132">
        <v>10</v>
      </c>
    </row>
    <row r="818" spans="1:24">
      <c r="A818" s="132">
        <v>817</v>
      </c>
      <c r="B818" s="132">
        <v>40000000300</v>
      </c>
      <c r="C818" s="132">
        <v>61044300000</v>
      </c>
      <c r="D818" s="132" t="s">
        <v>541</v>
      </c>
      <c r="E818" s="132" t="s">
        <v>426</v>
      </c>
      <c r="F818" s="132">
        <v>43</v>
      </c>
      <c r="G818" s="132" t="s">
        <v>3848</v>
      </c>
      <c r="H818" s="132">
        <v>2</v>
      </c>
      <c r="I818" s="132">
        <v>0.27200000000000002</v>
      </c>
      <c r="J818" s="132">
        <v>1</v>
      </c>
      <c r="K818" s="132">
        <v>0.27200000000000002</v>
      </c>
      <c r="L818" s="132" t="s">
        <v>2262</v>
      </c>
      <c r="M818" s="132">
        <v>823</v>
      </c>
      <c r="N818" s="132" t="s">
        <v>436</v>
      </c>
      <c r="O818" s="132">
        <v>1840</v>
      </c>
      <c r="P818" s="132" t="s">
        <v>425</v>
      </c>
      <c r="Q818" s="132">
        <v>37</v>
      </c>
      <c r="R818" s="132" t="s">
        <v>438</v>
      </c>
      <c r="S818" s="132">
        <v>1000317</v>
      </c>
      <c r="T818" s="132" t="s">
        <v>828</v>
      </c>
      <c r="U818" s="132">
        <v>124</v>
      </c>
      <c r="V818" s="132">
        <v>1</v>
      </c>
      <c r="W818" s="132" t="s">
        <v>1144</v>
      </c>
      <c r="X818" s="132">
        <v>23</v>
      </c>
    </row>
    <row r="819" spans="1:24">
      <c r="A819" s="132">
        <v>818</v>
      </c>
      <c r="B819" s="132">
        <v>40000000299</v>
      </c>
      <c r="C819" s="132">
        <v>61061000000</v>
      </c>
      <c r="D819" s="132" t="s">
        <v>976</v>
      </c>
      <c r="E819" s="132" t="s">
        <v>437</v>
      </c>
      <c r="F819" s="132">
        <v>77</v>
      </c>
      <c r="G819" s="132" t="s">
        <v>3848</v>
      </c>
      <c r="H819" s="132">
        <v>2</v>
      </c>
      <c r="I819" s="132">
        <v>0.27200000000000002</v>
      </c>
      <c r="J819" s="132">
        <v>1</v>
      </c>
      <c r="K819" s="132">
        <v>0.27200000000000002</v>
      </c>
      <c r="L819" s="132" t="s">
        <v>2262</v>
      </c>
      <c r="M819" s="132">
        <v>823</v>
      </c>
      <c r="N819" s="132" t="s">
        <v>436</v>
      </c>
      <c r="O819" s="132">
        <v>1840</v>
      </c>
      <c r="P819" s="132" t="s">
        <v>3958</v>
      </c>
      <c r="Q819" s="132" t="s">
        <v>3929</v>
      </c>
      <c r="R819" s="132" t="s">
        <v>438</v>
      </c>
      <c r="S819" s="132">
        <v>1000317</v>
      </c>
      <c r="T819" s="132" t="s">
        <v>810</v>
      </c>
      <c r="U819" s="132">
        <v>122</v>
      </c>
      <c r="V819" s="132">
        <v>1</v>
      </c>
      <c r="W819" s="132" t="s">
        <v>1073</v>
      </c>
      <c r="X819" s="132">
        <v>8</v>
      </c>
    </row>
    <row r="820" spans="1:24">
      <c r="A820" s="132">
        <v>819</v>
      </c>
      <c r="B820" s="132">
        <v>40000000298</v>
      </c>
      <c r="C820" s="132">
        <v>62046318000</v>
      </c>
      <c r="D820" s="132" t="s">
        <v>511</v>
      </c>
      <c r="E820" s="132" t="s">
        <v>420</v>
      </c>
      <c r="F820" s="132">
        <v>93</v>
      </c>
      <c r="G820" s="132" t="s">
        <v>3848</v>
      </c>
      <c r="H820" s="132">
        <v>2</v>
      </c>
      <c r="I820" s="132">
        <v>0.47399999999999998</v>
      </c>
      <c r="J820" s="132">
        <v>1</v>
      </c>
      <c r="K820" s="132">
        <v>0.47399999999999998</v>
      </c>
      <c r="L820" s="132" t="s">
        <v>2262</v>
      </c>
      <c r="M820" s="132">
        <v>823</v>
      </c>
      <c r="N820" s="132" t="s">
        <v>440</v>
      </c>
      <c r="O820" s="132">
        <v>7485</v>
      </c>
      <c r="P820" s="132" t="s">
        <v>425</v>
      </c>
      <c r="Q820" s="132">
        <v>37</v>
      </c>
      <c r="R820" s="132" t="s">
        <v>438</v>
      </c>
      <c r="S820" s="132">
        <v>1000317</v>
      </c>
      <c r="T820" s="132">
        <v>34</v>
      </c>
      <c r="U820" s="132">
        <v>41</v>
      </c>
      <c r="V820" s="132">
        <v>1</v>
      </c>
      <c r="W820" s="132" t="s">
        <v>1038</v>
      </c>
      <c r="X820" s="132">
        <v>5</v>
      </c>
    </row>
    <row r="821" spans="1:24">
      <c r="A821" s="132">
        <v>820</v>
      </c>
      <c r="B821" s="132">
        <v>40000000297</v>
      </c>
      <c r="C821" s="132">
        <v>61044900000</v>
      </c>
      <c r="D821" s="132" t="s">
        <v>590</v>
      </c>
      <c r="E821" s="132" t="s">
        <v>426</v>
      </c>
      <c r="F821" s="132">
        <v>43</v>
      </c>
      <c r="G821" s="132" t="s">
        <v>3848</v>
      </c>
      <c r="H821" s="132">
        <v>2</v>
      </c>
      <c r="I821" s="132">
        <v>0.254</v>
      </c>
      <c r="J821" s="132">
        <v>1</v>
      </c>
      <c r="K821" s="132">
        <v>0.254</v>
      </c>
      <c r="L821" s="132" t="s">
        <v>2262</v>
      </c>
      <c r="M821" s="132">
        <v>823</v>
      </c>
      <c r="N821" s="132" t="s">
        <v>436</v>
      </c>
      <c r="O821" s="132">
        <v>1840</v>
      </c>
      <c r="P821" s="132" t="s">
        <v>431</v>
      </c>
      <c r="Q821" s="132">
        <v>53</v>
      </c>
      <c r="R821" s="132" t="s">
        <v>438</v>
      </c>
      <c r="S821" s="132">
        <v>1000317</v>
      </c>
      <c r="T821" s="132">
        <v>44</v>
      </c>
      <c r="U821" s="132">
        <v>95</v>
      </c>
      <c r="V821" s="132">
        <v>1</v>
      </c>
      <c r="W821" s="132" t="s">
        <v>1038</v>
      </c>
      <c r="X821" s="132">
        <v>5</v>
      </c>
    </row>
    <row r="822" spans="1:24">
      <c r="A822" s="132">
        <v>821</v>
      </c>
      <c r="B822" s="132">
        <v>40000000296</v>
      </c>
      <c r="C822" s="132">
        <v>61044300000</v>
      </c>
      <c r="D822" s="132" t="s">
        <v>541</v>
      </c>
      <c r="E822" s="132" t="s">
        <v>426</v>
      </c>
      <c r="F822" s="132">
        <v>43</v>
      </c>
      <c r="G822" s="132" t="s">
        <v>3848</v>
      </c>
      <c r="H822" s="132">
        <v>2</v>
      </c>
      <c r="I822" s="132">
        <v>0.252</v>
      </c>
      <c r="J822" s="132">
        <v>1</v>
      </c>
      <c r="K822" s="132">
        <v>0.252</v>
      </c>
      <c r="L822" s="132" t="s">
        <v>2262</v>
      </c>
      <c r="M822" s="132">
        <v>823</v>
      </c>
      <c r="N822" s="132" t="s">
        <v>436</v>
      </c>
      <c r="O822" s="132">
        <v>1840</v>
      </c>
      <c r="P822" s="132" t="s">
        <v>425</v>
      </c>
      <c r="Q822" s="132">
        <v>37</v>
      </c>
      <c r="R822" s="132" t="s">
        <v>438</v>
      </c>
      <c r="S822" s="132">
        <v>1000317</v>
      </c>
      <c r="T822" s="132" t="s">
        <v>821</v>
      </c>
      <c r="U822" s="132">
        <v>3</v>
      </c>
      <c r="V822" s="132">
        <v>1</v>
      </c>
      <c r="W822" s="132" t="s">
        <v>1063</v>
      </c>
      <c r="X822" s="132">
        <v>13</v>
      </c>
    </row>
    <row r="823" spans="1:24">
      <c r="A823" s="132">
        <v>822</v>
      </c>
      <c r="B823" s="132">
        <v>40000000295</v>
      </c>
      <c r="C823" s="132">
        <v>62046239000</v>
      </c>
      <c r="D823" s="132" t="s">
        <v>875</v>
      </c>
      <c r="E823" s="132" t="s">
        <v>420</v>
      </c>
      <c r="F823" s="132">
        <v>93</v>
      </c>
      <c r="G823" s="132" t="s">
        <v>3848</v>
      </c>
      <c r="H823" s="132">
        <v>2</v>
      </c>
      <c r="I823" s="132">
        <v>0.28799999999999998</v>
      </c>
      <c r="J823" s="132">
        <v>1</v>
      </c>
      <c r="K823" s="132">
        <v>0.28799999999999998</v>
      </c>
      <c r="L823" s="132" t="s">
        <v>2262</v>
      </c>
      <c r="M823" s="132">
        <v>823</v>
      </c>
      <c r="N823" s="132" t="s">
        <v>440</v>
      </c>
      <c r="O823" s="132">
        <v>7485</v>
      </c>
      <c r="P823" s="132" t="s">
        <v>439</v>
      </c>
      <c r="Q823" s="132">
        <v>9</v>
      </c>
      <c r="R823" s="132" t="s">
        <v>438</v>
      </c>
      <c r="S823" s="132">
        <v>1000317</v>
      </c>
      <c r="T823" s="132">
        <v>42</v>
      </c>
      <c r="U823" s="132">
        <v>88</v>
      </c>
      <c r="V823" s="132">
        <v>1</v>
      </c>
      <c r="W823" s="132" t="s">
        <v>1144</v>
      </c>
      <c r="X823" s="132">
        <v>23</v>
      </c>
    </row>
    <row r="824" spans="1:24">
      <c r="A824" s="132">
        <v>823</v>
      </c>
      <c r="B824" s="132">
        <v>40000000294</v>
      </c>
      <c r="C824" s="132">
        <v>61091000000</v>
      </c>
      <c r="D824" s="132" t="s">
        <v>839</v>
      </c>
      <c r="E824" s="132" t="s">
        <v>453</v>
      </c>
      <c r="F824" s="132">
        <v>73</v>
      </c>
      <c r="G824" s="132" t="s">
        <v>3847</v>
      </c>
      <c r="H824" s="132">
        <v>1</v>
      </c>
      <c r="I824" s="132">
        <v>0.15</v>
      </c>
      <c r="J824" s="132">
        <v>1</v>
      </c>
      <c r="K824" s="132">
        <v>0.15</v>
      </c>
      <c r="L824" s="132" t="s">
        <v>2262</v>
      </c>
      <c r="M824" s="132">
        <v>823</v>
      </c>
      <c r="N824" s="132" t="s">
        <v>436</v>
      </c>
      <c r="O824" s="132">
        <v>1840</v>
      </c>
      <c r="P824" s="132" t="s">
        <v>439</v>
      </c>
      <c r="Q824" s="132">
        <v>9</v>
      </c>
      <c r="R824" s="132" t="s">
        <v>438</v>
      </c>
      <c r="S824" s="132">
        <v>1000317</v>
      </c>
      <c r="T824" s="132" t="s">
        <v>821</v>
      </c>
      <c r="U824" s="132">
        <v>3</v>
      </c>
      <c r="V824" s="132">
        <v>1</v>
      </c>
      <c r="W824" s="132" t="s">
        <v>1038</v>
      </c>
      <c r="X824" s="132">
        <v>5</v>
      </c>
    </row>
    <row r="825" spans="1:24">
      <c r="A825" s="132">
        <v>824</v>
      </c>
      <c r="B825" s="132">
        <v>40000000293</v>
      </c>
      <c r="C825" s="132">
        <v>61034300090</v>
      </c>
      <c r="D825" s="132" t="s">
        <v>1008</v>
      </c>
      <c r="E825" s="132" t="s">
        <v>442</v>
      </c>
      <c r="F825" s="132">
        <v>24</v>
      </c>
      <c r="G825" s="132" t="s">
        <v>3847</v>
      </c>
      <c r="H825" s="132">
        <v>1</v>
      </c>
      <c r="I825" s="132">
        <v>0.224</v>
      </c>
      <c r="J825" s="132">
        <v>1</v>
      </c>
      <c r="K825" s="132">
        <v>0.224</v>
      </c>
      <c r="L825" s="132" t="s">
        <v>2262</v>
      </c>
      <c r="M825" s="132">
        <v>823</v>
      </c>
      <c r="N825" s="132" t="s">
        <v>436</v>
      </c>
      <c r="O825" s="132">
        <v>1840</v>
      </c>
      <c r="P825" s="132" t="s">
        <v>425</v>
      </c>
      <c r="Q825" s="132">
        <v>37</v>
      </c>
      <c r="R825" s="132" t="s">
        <v>438</v>
      </c>
      <c r="S825" s="132">
        <v>1000317</v>
      </c>
      <c r="T825" s="132" t="s">
        <v>978</v>
      </c>
      <c r="U825" s="132">
        <v>126</v>
      </c>
      <c r="V825" s="132">
        <v>1</v>
      </c>
      <c r="W825" s="132" t="s">
        <v>1073</v>
      </c>
      <c r="X825" s="132">
        <v>8</v>
      </c>
    </row>
    <row r="826" spans="1:24">
      <c r="A826" s="132">
        <v>825</v>
      </c>
      <c r="B826" s="132">
        <v>40000000292</v>
      </c>
      <c r="C826" s="132">
        <v>62046318000</v>
      </c>
      <c r="D826" s="132" t="s">
        <v>987</v>
      </c>
      <c r="E826" s="132" t="s">
        <v>420</v>
      </c>
      <c r="F826" s="132">
        <v>93</v>
      </c>
      <c r="G826" s="132" t="s">
        <v>3848</v>
      </c>
      <c r="H826" s="132">
        <v>2</v>
      </c>
      <c r="I826" s="132">
        <v>0.40200000000000002</v>
      </c>
      <c r="J826" s="132">
        <v>1</v>
      </c>
      <c r="K826" s="132">
        <v>0.40200000000000002</v>
      </c>
      <c r="L826" s="132" t="s">
        <v>2262</v>
      </c>
      <c r="M826" s="132">
        <v>823</v>
      </c>
      <c r="N826" s="132" t="s">
        <v>436</v>
      </c>
      <c r="O826" s="132">
        <v>1840</v>
      </c>
      <c r="P826" s="132" t="s">
        <v>425</v>
      </c>
      <c r="Q826" s="132">
        <v>37</v>
      </c>
      <c r="R826" s="132" t="s">
        <v>438</v>
      </c>
      <c r="S826" s="132">
        <v>1000317</v>
      </c>
      <c r="T826" s="132" t="s">
        <v>1011</v>
      </c>
      <c r="U826" s="132">
        <v>497</v>
      </c>
      <c r="V826" s="132">
        <v>1</v>
      </c>
      <c r="W826" s="132" t="s">
        <v>1144</v>
      </c>
      <c r="X826" s="132">
        <v>23</v>
      </c>
    </row>
    <row r="827" spans="1:24">
      <c r="A827" s="132">
        <v>826</v>
      </c>
      <c r="B827" s="132">
        <v>40000000291</v>
      </c>
      <c r="C827" s="132">
        <v>61044900000</v>
      </c>
      <c r="D827" s="132" t="s">
        <v>590</v>
      </c>
      <c r="E827" s="132" t="s">
        <v>426</v>
      </c>
      <c r="F827" s="132">
        <v>43</v>
      </c>
      <c r="G827" s="132" t="s">
        <v>3848</v>
      </c>
      <c r="H827" s="132">
        <v>2</v>
      </c>
      <c r="I827" s="132">
        <v>0.25800000000000001</v>
      </c>
      <c r="J827" s="132">
        <v>1</v>
      </c>
      <c r="K827" s="132">
        <v>0.25800000000000001</v>
      </c>
      <c r="L827" s="132" t="s">
        <v>2262</v>
      </c>
      <c r="M827" s="132">
        <v>823</v>
      </c>
      <c r="N827" s="132" t="s">
        <v>436</v>
      </c>
      <c r="O827" s="132">
        <v>1840</v>
      </c>
      <c r="P827" s="132" t="s">
        <v>4294</v>
      </c>
      <c r="Q827" s="132" t="s">
        <v>4271</v>
      </c>
      <c r="R827" s="132" t="s">
        <v>438</v>
      </c>
      <c r="S827" s="132">
        <v>1000317</v>
      </c>
      <c r="T827" s="132">
        <v>40</v>
      </c>
      <c r="U827" s="132">
        <v>79</v>
      </c>
      <c r="V827" s="132">
        <v>1</v>
      </c>
      <c r="W827" s="132" t="s">
        <v>1050</v>
      </c>
      <c r="X827" s="132">
        <v>20</v>
      </c>
    </row>
    <row r="828" spans="1:24">
      <c r="A828" s="132">
        <v>827</v>
      </c>
      <c r="B828" s="132">
        <v>40000000290</v>
      </c>
      <c r="C828" s="132">
        <v>61051000000</v>
      </c>
      <c r="D828" s="132" t="s">
        <v>494</v>
      </c>
      <c r="E828" s="132" t="s">
        <v>444</v>
      </c>
      <c r="F828" s="132">
        <v>82</v>
      </c>
      <c r="G828" s="132" t="s">
        <v>3847</v>
      </c>
      <c r="H828" s="132">
        <v>1</v>
      </c>
      <c r="I828" s="132">
        <v>0.214</v>
      </c>
      <c r="J828" s="132">
        <v>1</v>
      </c>
      <c r="K828" s="132">
        <v>0.214</v>
      </c>
      <c r="L828" s="132" t="s">
        <v>2262</v>
      </c>
      <c r="M828" s="132">
        <v>823</v>
      </c>
      <c r="N828" s="132" t="s">
        <v>436</v>
      </c>
      <c r="O828" s="132">
        <v>1840</v>
      </c>
      <c r="P828" s="132" t="s">
        <v>439</v>
      </c>
      <c r="Q828" s="132">
        <v>9</v>
      </c>
      <c r="R828" s="132" t="s">
        <v>438</v>
      </c>
      <c r="S828" s="132">
        <v>1000317</v>
      </c>
      <c r="T828" s="132" t="s">
        <v>858</v>
      </c>
      <c r="U828" s="132">
        <v>1</v>
      </c>
      <c r="V828" s="132">
        <v>1</v>
      </c>
      <c r="W828" s="132" t="s">
        <v>1046</v>
      </c>
      <c r="X828" s="132">
        <v>12</v>
      </c>
    </row>
    <row r="829" spans="1:24">
      <c r="A829" s="132">
        <v>828</v>
      </c>
      <c r="B829" s="132">
        <v>40000000289</v>
      </c>
      <c r="C829" s="132">
        <v>61091000000</v>
      </c>
      <c r="D829" s="132" t="s">
        <v>839</v>
      </c>
      <c r="E829" s="132" t="s">
        <v>453</v>
      </c>
      <c r="F829" s="132">
        <v>73</v>
      </c>
      <c r="G829" s="132" t="s">
        <v>3847</v>
      </c>
      <c r="H829" s="132">
        <v>1</v>
      </c>
      <c r="I829" s="132">
        <v>0.156</v>
      </c>
      <c r="J829" s="132">
        <v>1</v>
      </c>
      <c r="K829" s="132">
        <v>0.156</v>
      </c>
      <c r="L829" s="132" t="s">
        <v>2262</v>
      </c>
      <c r="M829" s="132">
        <v>823</v>
      </c>
      <c r="N829" s="132" t="s">
        <v>436</v>
      </c>
      <c r="O829" s="132">
        <v>1840</v>
      </c>
      <c r="P829" s="132" t="s">
        <v>439</v>
      </c>
      <c r="Q829" s="132">
        <v>9</v>
      </c>
      <c r="R829" s="132" t="s">
        <v>438</v>
      </c>
      <c r="S829" s="132">
        <v>1000317</v>
      </c>
      <c r="T829" s="132" t="s">
        <v>821</v>
      </c>
      <c r="U829" s="132">
        <v>3</v>
      </c>
      <c r="V829" s="132">
        <v>1</v>
      </c>
      <c r="W829" s="132" t="s">
        <v>1038</v>
      </c>
      <c r="X829" s="132">
        <v>5</v>
      </c>
    </row>
    <row r="830" spans="1:24">
      <c r="A830" s="132">
        <v>829</v>
      </c>
      <c r="B830" s="132">
        <v>40000000288</v>
      </c>
      <c r="C830" s="132">
        <v>62024000090</v>
      </c>
      <c r="D830" s="132" t="s">
        <v>600</v>
      </c>
      <c r="E830" s="132" t="s">
        <v>3692</v>
      </c>
      <c r="F830" s="132">
        <v>92</v>
      </c>
      <c r="G830" s="132" t="s">
        <v>3848</v>
      </c>
      <c r="H830" s="132">
        <v>2</v>
      </c>
      <c r="I830" s="132">
        <v>0.46200000000000002</v>
      </c>
      <c r="J830" s="132">
        <v>1</v>
      </c>
      <c r="K830" s="132">
        <v>0.46200000000000002</v>
      </c>
      <c r="L830" s="132" t="s">
        <v>2262</v>
      </c>
      <c r="M830" s="132">
        <v>823</v>
      </c>
      <c r="N830" s="132" t="s">
        <v>2937</v>
      </c>
      <c r="O830" s="132">
        <v>7495</v>
      </c>
      <c r="P830" s="132" t="s">
        <v>425</v>
      </c>
      <c r="Q830" s="132">
        <v>37</v>
      </c>
      <c r="R830" s="132" t="s">
        <v>438</v>
      </c>
      <c r="S830" s="132">
        <v>1000317</v>
      </c>
      <c r="T830" s="132" t="s">
        <v>858</v>
      </c>
      <c r="U830" s="132">
        <v>1</v>
      </c>
      <c r="V830" s="132">
        <v>1</v>
      </c>
      <c r="W830" s="132" t="s">
        <v>1144</v>
      </c>
      <c r="X830" s="132">
        <v>23</v>
      </c>
    </row>
    <row r="831" spans="1:24">
      <c r="A831" s="132">
        <v>830</v>
      </c>
      <c r="B831" s="132">
        <v>40000000287</v>
      </c>
      <c r="C831" s="132">
        <v>61091000000</v>
      </c>
      <c r="D831" s="132" t="s">
        <v>856</v>
      </c>
      <c r="E831" s="132" t="s">
        <v>453</v>
      </c>
      <c r="F831" s="132">
        <v>73</v>
      </c>
      <c r="G831" s="132" t="s">
        <v>3848</v>
      </c>
      <c r="H831" s="132">
        <v>2</v>
      </c>
      <c r="I831" s="132">
        <v>0.11799999999999999</v>
      </c>
      <c r="J831" s="132">
        <v>1</v>
      </c>
      <c r="K831" s="132">
        <v>0.11799999999999999</v>
      </c>
      <c r="L831" s="132" t="s">
        <v>2262</v>
      </c>
      <c r="M831" s="132">
        <v>823</v>
      </c>
      <c r="N831" s="132" t="s">
        <v>436</v>
      </c>
      <c r="O831" s="132">
        <v>1840</v>
      </c>
      <c r="P831" s="132" t="s">
        <v>439</v>
      </c>
      <c r="Q831" s="132">
        <v>9</v>
      </c>
      <c r="R831" s="132" t="s">
        <v>438</v>
      </c>
      <c r="S831" s="132">
        <v>1000317</v>
      </c>
      <c r="T831" s="132" t="s">
        <v>858</v>
      </c>
      <c r="U831" s="132">
        <v>1</v>
      </c>
      <c r="V831" s="132">
        <v>1</v>
      </c>
      <c r="W831" s="132" t="s">
        <v>1055</v>
      </c>
      <c r="X831" s="132">
        <v>3</v>
      </c>
    </row>
    <row r="832" spans="1:24">
      <c r="A832" s="132">
        <v>831</v>
      </c>
      <c r="B832" s="132">
        <v>40000000286</v>
      </c>
      <c r="C832" s="132">
        <v>61091000000</v>
      </c>
      <c r="D832" s="132" t="s">
        <v>856</v>
      </c>
      <c r="E832" s="132" t="s">
        <v>453</v>
      </c>
      <c r="F832" s="132">
        <v>73</v>
      </c>
      <c r="G832" s="132" t="s">
        <v>3848</v>
      </c>
      <c r="H832" s="132">
        <v>2</v>
      </c>
      <c r="I832" s="132">
        <v>0.126</v>
      </c>
      <c r="J832" s="132">
        <v>1</v>
      </c>
      <c r="K832" s="132">
        <v>0.126</v>
      </c>
      <c r="L832" s="132" t="s">
        <v>2262</v>
      </c>
      <c r="M832" s="132">
        <v>823</v>
      </c>
      <c r="N832" s="132" t="s">
        <v>436</v>
      </c>
      <c r="O832" s="132">
        <v>1840</v>
      </c>
      <c r="P832" s="132" t="s">
        <v>439</v>
      </c>
      <c r="Q832" s="132">
        <v>9</v>
      </c>
      <c r="R832" s="132" t="s">
        <v>438</v>
      </c>
      <c r="S832" s="132">
        <v>1000317</v>
      </c>
      <c r="T832" s="132" t="s">
        <v>825</v>
      </c>
      <c r="U832" s="132">
        <v>119</v>
      </c>
      <c r="V832" s="132">
        <v>1</v>
      </c>
      <c r="W832" s="132" t="s">
        <v>1055</v>
      </c>
      <c r="X832" s="132">
        <v>3</v>
      </c>
    </row>
    <row r="833" spans="1:24">
      <c r="A833" s="132">
        <v>832</v>
      </c>
      <c r="B833" s="132">
        <v>40000000285</v>
      </c>
      <c r="C833" s="132">
        <v>61091000000</v>
      </c>
      <c r="D833" s="132" t="s">
        <v>839</v>
      </c>
      <c r="E833" s="132" t="s">
        <v>453</v>
      </c>
      <c r="F833" s="132">
        <v>73</v>
      </c>
      <c r="G833" s="132" t="s">
        <v>3847</v>
      </c>
      <c r="H833" s="132">
        <v>1</v>
      </c>
      <c r="I833" s="132">
        <v>0.17799999999999999</v>
      </c>
      <c r="J833" s="132">
        <v>1</v>
      </c>
      <c r="K833" s="132">
        <v>0.17799999999999999</v>
      </c>
      <c r="L833" s="132" t="s">
        <v>2262</v>
      </c>
      <c r="M833" s="132">
        <v>823</v>
      </c>
      <c r="N833" s="132" t="s">
        <v>436</v>
      </c>
      <c r="O833" s="132">
        <v>1840</v>
      </c>
      <c r="P833" s="132" t="s">
        <v>439</v>
      </c>
      <c r="Q833" s="132">
        <v>9</v>
      </c>
      <c r="R833" s="132" t="s">
        <v>438</v>
      </c>
      <c r="S833" s="132">
        <v>1000317</v>
      </c>
      <c r="T833" s="132" t="s">
        <v>828</v>
      </c>
      <c r="U833" s="132">
        <v>124</v>
      </c>
      <c r="V833" s="132">
        <v>1</v>
      </c>
      <c r="W833" s="132" t="s">
        <v>1046</v>
      </c>
      <c r="X833" s="132">
        <v>12</v>
      </c>
    </row>
    <row r="834" spans="1:24">
      <c r="A834" s="132">
        <v>833</v>
      </c>
      <c r="B834" s="132">
        <v>40000000284</v>
      </c>
      <c r="C834" s="132">
        <v>61062000000</v>
      </c>
      <c r="D834" s="132" t="s">
        <v>988</v>
      </c>
      <c r="E834" s="132" t="s">
        <v>437</v>
      </c>
      <c r="F834" s="132">
        <v>77</v>
      </c>
      <c r="G834" s="132" t="s">
        <v>3848</v>
      </c>
      <c r="H834" s="132">
        <v>2</v>
      </c>
      <c r="I834" s="132">
        <v>0.122</v>
      </c>
      <c r="J834" s="132">
        <v>1</v>
      </c>
      <c r="K834" s="132">
        <v>0.122</v>
      </c>
      <c r="L834" s="132" t="s">
        <v>2262</v>
      </c>
      <c r="M834" s="132">
        <v>823</v>
      </c>
      <c r="N834" s="132" t="s">
        <v>436</v>
      </c>
      <c r="O834" s="132">
        <v>1840</v>
      </c>
      <c r="P834" s="132" t="s">
        <v>425</v>
      </c>
      <c r="Q834" s="132">
        <v>37</v>
      </c>
      <c r="R834" s="132" t="s">
        <v>438</v>
      </c>
      <c r="S834" s="132">
        <v>1000317</v>
      </c>
      <c r="T834" s="132" t="s">
        <v>825</v>
      </c>
      <c r="U834" s="132">
        <v>119</v>
      </c>
      <c r="V834" s="132">
        <v>1</v>
      </c>
      <c r="W834" s="132" t="s">
        <v>1048</v>
      </c>
      <c r="X834" s="132">
        <v>4</v>
      </c>
    </row>
    <row r="835" spans="1:24">
      <c r="A835" s="132">
        <v>834</v>
      </c>
      <c r="B835" s="132">
        <v>40000000283</v>
      </c>
      <c r="C835" s="132">
        <v>61112090000</v>
      </c>
      <c r="D835" s="132" t="s">
        <v>621</v>
      </c>
      <c r="E835" s="132" t="s">
        <v>453</v>
      </c>
      <c r="F835" s="132">
        <v>73</v>
      </c>
      <c r="G835" s="132" t="s">
        <v>3850</v>
      </c>
      <c r="H835" s="132">
        <v>7</v>
      </c>
      <c r="I835" s="132">
        <v>4.5999999999999999E-2</v>
      </c>
      <c r="J835" s="132">
        <v>1</v>
      </c>
      <c r="K835" s="132">
        <v>4.5999999999999999E-2</v>
      </c>
      <c r="L835" s="132" t="s">
        <v>2262</v>
      </c>
      <c r="M835" s="132">
        <v>823</v>
      </c>
      <c r="N835" s="132" t="s">
        <v>436</v>
      </c>
      <c r="O835" s="132">
        <v>1840</v>
      </c>
      <c r="P835" s="132" t="s">
        <v>439</v>
      </c>
      <c r="Q835" s="132">
        <v>9</v>
      </c>
      <c r="R835" s="132" t="s">
        <v>438</v>
      </c>
      <c r="S835" s="132">
        <v>1000317</v>
      </c>
      <c r="T835" s="132" t="s">
        <v>1012</v>
      </c>
      <c r="U835" s="132">
        <v>680</v>
      </c>
      <c r="V835" s="132">
        <v>1</v>
      </c>
      <c r="W835" s="132" t="s">
        <v>1038</v>
      </c>
      <c r="X835" s="132">
        <v>5</v>
      </c>
    </row>
    <row r="836" spans="1:24">
      <c r="A836" s="132">
        <v>835</v>
      </c>
      <c r="B836" s="132">
        <v>40000000282</v>
      </c>
      <c r="C836" s="132">
        <v>61103099000</v>
      </c>
      <c r="D836" s="132" t="s">
        <v>622</v>
      </c>
      <c r="E836" s="132" t="s">
        <v>341</v>
      </c>
      <c r="F836" s="132">
        <v>18</v>
      </c>
      <c r="G836" s="132" t="s">
        <v>3656</v>
      </c>
      <c r="H836" s="132">
        <v>3</v>
      </c>
      <c r="I836" s="132">
        <v>0.29399999999999998</v>
      </c>
      <c r="J836" s="132">
        <v>1</v>
      </c>
      <c r="K836" s="132">
        <v>0.29399999999999998</v>
      </c>
      <c r="L836" s="132" t="s">
        <v>2262</v>
      </c>
      <c r="M836" s="132">
        <v>823</v>
      </c>
      <c r="N836" s="132" t="s">
        <v>436</v>
      </c>
      <c r="O836" s="132">
        <v>1840</v>
      </c>
      <c r="P836" s="132" t="s">
        <v>3961</v>
      </c>
      <c r="Q836" s="132" t="s">
        <v>3935</v>
      </c>
      <c r="R836" s="132" t="s">
        <v>438</v>
      </c>
      <c r="S836" s="132">
        <v>1000317</v>
      </c>
      <c r="T836" s="132" t="s">
        <v>1013</v>
      </c>
      <c r="U836" s="132">
        <v>681</v>
      </c>
      <c r="V836" s="132">
        <v>1</v>
      </c>
      <c r="W836" s="132" t="s">
        <v>1048</v>
      </c>
      <c r="X836" s="132">
        <v>4</v>
      </c>
    </row>
    <row r="837" spans="1:24">
      <c r="A837" s="132">
        <v>836</v>
      </c>
      <c r="B837" s="132">
        <v>40000000281</v>
      </c>
      <c r="C837" s="132">
        <v>61091000000</v>
      </c>
      <c r="D837" s="132" t="s">
        <v>856</v>
      </c>
      <c r="E837" s="132" t="s">
        <v>453</v>
      </c>
      <c r="F837" s="132">
        <v>73</v>
      </c>
      <c r="G837" s="132" t="s">
        <v>3848</v>
      </c>
      <c r="H837" s="132">
        <v>2</v>
      </c>
      <c r="I837" s="132">
        <v>0.11600000000000001</v>
      </c>
      <c r="J837" s="132">
        <v>1</v>
      </c>
      <c r="K837" s="132">
        <v>0.11600000000000001</v>
      </c>
      <c r="L837" s="132" t="s">
        <v>2262</v>
      </c>
      <c r="M837" s="132">
        <v>823</v>
      </c>
      <c r="N837" s="132" t="s">
        <v>436</v>
      </c>
      <c r="O837" s="132">
        <v>1840</v>
      </c>
      <c r="P837" s="132" t="s">
        <v>439</v>
      </c>
      <c r="Q837" s="132">
        <v>9</v>
      </c>
      <c r="R837" s="132" t="s">
        <v>438</v>
      </c>
      <c r="S837" s="132">
        <v>1000317</v>
      </c>
      <c r="T837" s="132" t="s">
        <v>858</v>
      </c>
      <c r="U837" s="132">
        <v>1</v>
      </c>
      <c r="V837" s="132">
        <v>1</v>
      </c>
      <c r="W837" s="132" t="s">
        <v>1050</v>
      </c>
      <c r="X837" s="132">
        <v>20</v>
      </c>
    </row>
    <row r="838" spans="1:24">
      <c r="A838" s="132">
        <v>837</v>
      </c>
      <c r="B838" s="132">
        <v>40000000280</v>
      </c>
      <c r="C838" s="132">
        <v>61112090000</v>
      </c>
      <c r="D838" s="132" t="s">
        <v>623</v>
      </c>
      <c r="E838" s="132" t="s">
        <v>430</v>
      </c>
      <c r="F838" s="132">
        <v>193</v>
      </c>
      <c r="G838" s="132" t="s">
        <v>3656</v>
      </c>
      <c r="H838" s="132">
        <v>3</v>
      </c>
      <c r="I838" s="132">
        <v>0.19400000000000001</v>
      </c>
      <c r="J838" s="132">
        <v>1</v>
      </c>
      <c r="K838" s="132">
        <v>0.19400000000000001</v>
      </c>
      <c r="L838" s="132" t="s">
        <v>2262</v>
      </c>
      <c r="M838" s="132">
        <v>823</v>
      </c>
      <c r="N838" s="132" t="s">
        <v>436</v>
      </c>
      <c r="O838" s="132">
        <v>1840</v>
      </c>
      <c r="P838" s="132" t="s">
        <v>439</v>
      </c>
      <c r="Q838" s="132">
        <v>9</v>
      </c>
      <c r="R838" s="132" t="s">
        <v>438</v>
      </c>
      <c r="S838" s="132">
        <v>1000317</v>
      </c>
      <c r="T838" s="132" t="s">
        <v>1014</v>
      </c>
      <c r="U838" s="132">
        <v>529</v>
      </c>
      <c r="V838" s="132">
        <v>1</v>
      </c>
      <c r="W838" s="132" t="s">
        <v>1046</v>
      </c>
      <c r="X838" s="132">
        <v>12</v>
      </c>
    </row>
    <row r="839" spans="1:24">
      <c r="A839" s="132">
        <v>838</v>
      </c>
      <c r="B839" s="132">
        <v>40000000279</v>
      </c>
      <c r="C839" s="132">
        <v>62046231000</v>
      </c>
      <c r="D839" s="132" t="s">
        <v>990</v>
      </c>
      <c r="E839" s="132" t="s">
        <v>3964</v>
      </c>
      <c r="F839" s="132">
        <v>87</v>
      </c>
      <c r="G839" s="132" t="s">
        <v>3848</v>
      </c>
      <c r="H839" s="132">
        <v>2</v>
      </c>
      <c r="I839" s="132">
        <v>0.51400000000000001</v>
      </c>
      <c r="J839" s="132">
        <v>1</v>
      </c>
      <c r="K839" s="132">
        <v>0.51400000000000001</v>
      </c>
      <c r="L839" s="132" t="s">
        <v>2262</v>
      </c>
      <c r="M839" s="132">
        <v>823</v>
      </c>
      <c r="N839" s="132" t="s">
        <v>440</v>
      </c>
      <c r="O839" s="132">
        <v>7485</v>
      </c>
      <c r="P839" s="132" t="s">
        <v>439</v>
      </c>
      <c r="Q839" s="132">
        <v>9</v>
      </c>
      <c r="R839" s="132" t="s">
        <v>438</v>
      </c>
      <c r="S839" s="132">
        <v>1000317</v>
      </c>
      <c r="T839" s="132">
        <v>32</v>
      </c>
      <c r="U839" s="132">
        <v>31</v>
      </c>
      <c r="V839" s="132">
        <v>1</v>
      </c>
      <c r="W839" s="132" t="s">
        <v>1038</v>
      </c>
      <c r="X839" s="132">
        <v>5</v>
      </c>
    </row>
    <row r="840" spans="1:24">
      <c r="A840" s="132">
        <v>839</v>
      </c>
      <c r="B840" s="132">
        <v>40000000278</v>
      </c>
      <c r="C840" s="132">
        <v>61091000000</v>
      </c>
      <c r="D840" s="132" t="s">
        <v>856</v>
      </c>
      <c r="E840" s="132" t="s">
        <v>453</v>
      </c>
      <c r="F840" s="132">
        <v>73</v>
      </c>
      <c r="G840" s="132" t="s">
        <v>3848</v>
      </c>
      <c r="H840" s="132">
        <v>2</v>
      </c>
      <c r="I840" s="132">
        <v>0.128</v>
      </c>
      <c r="J840" s="132">
        <v>1</v>
      </c>
      <c r="K840" s="132">
        <v>0.128</v>
      </c>
      <c r="L840" s="132" t="s">
        <v>2262</v>
      </c>
      <c r="M840" s="132">
        <v>823</v>
      </c>
      <c r="N840" s="132" t="s">
        <v>436</v>
      </c>
      <c r="O840" s="132">
        <v>1840</v>
      </c>
      <c r="P840" s="132" t="s">
        <v>439</v>
      </c>
      <c r="Q840" s="132">
        <v>9</v>
      </c>
      <c r="R840" s="132" t="s">
        <v>438</v>
      </c>
      <c r="S840" s="132">
        <v>1000317</v>
      </c>
      <c r="T840" s="132" t="s">
        <v>825</v>
      </c>
      <c r="U840" s="132">
        <v>119</v>
      </c>
      <c r="V840" s="132">
        <v>1</v>
      </c>
      <c r="W840" s="132" t="s">
        <v>1055</v>
      </c>
      <c r="X840" s="132">
        <v>3</v>
      </c>
    </row>
    <row r="841" spans="1:24">
      <c r="A841" s="132">
        <v>840</v>
      </c>
      <c r="B841" s="132">
        <v>40000000277</v>
      </c>
      <c r="C841" s="132">
        <v>61062000000</v>
      </c>
      <c r="D841" s="132" t="s">
        <v>988</v>
      </c>
      <c r="E841" s="132" t="s">
        <v>437</v>
      </c>
      <c r="F841" s="132">
        <v>77</v>
      </c>
      <c r="G841" s="132" t="s">
        <v>3848</v>
      </c>
      <c r="H841" s="132">
        <v>2</v>
      </c>
      <c r="I841" s="132">
        <v>0.16</v>
      </c>
      <c r="J841" s="132">
        <v>1</v>
      </c>
      <c r="K841" s="132">
        <v>0.16</v>
      </c>
      <c r="L841" s="132" t="s">
        <v>2262</v>
      </c>
      <c r="M841" s="132">
        <v>823</v>
      </c>
      <c r="N841" s="132" t="s">
        <v>436</v>
      </c>
      <c r="O841" s="132">
        <v>1840</v>
      </c>
      <c r="P841" s="132" t="s">
        <v>425</v>
      </c>
      <c r="Q841" s="132">
        <v>37</v>
      </c>
      <c r="R841" s="132" t="s">
        <v>438</v>
      </c>
      <c r="S841" s="132">
        <v>1000317</v>
      </c>
      <c r="T841" s="132" t="s">
        <v>1016</v>
      </c>
      <c r="U841" s="132">
        <v>127</v>
      </c>
      <c r="V841" s="132">
        <v>1</v>
      </c>
      <c r="W841" s="132" t="s">
        <v>1050</v>
      </c>
      <c r="X841" s="132">
        <v>20</v>
      </c>
    </row>
    <row r="842" spans="1:24">
      <c r="A842" s="132">
        <v>841</v>
      </c>
      <c r="B842" s="132">
        <v>40000000276</v>
      </c>
      <c r="C842" s="132">
        <v>61042300000</v>
      </c>
      <c r="D842" s="132" t="s">
        <v>624</v>
      </c>
      <c r="E842" s="132" t="s">
        <v>4429</v>
      </c>
      <c r="F842" s="132">
        <v>469</v>
      </c>
      <c r="G842" s="132" t="s">
        <v>3848</v>
      </c>
      <c r="H842" s="132">
        <v>2</v>
      </c>
      <c r="I842" s="132">
        <v>0.40400000000000003</v>
      </c>
      <c r="J842" s="132">
        <v>1</v>
      </c>
      <c r="K842" s="132">
        <v>0.40400000000000003</v>
      </c>
      <c r="L842" s="132" t="s">
        <v>2262</v>
      </c>
      <c r="M842" s="132">
        <v>823</v>
      </c>
      <c r="N842" s="132" t="s">
        <v>436</v>
      </c>
      <c r="O842" s="132">
        <v>1840</v>
      </c>
      <c r="P842" s="132" t="s">
        <v>425</v>
      </c>
      <c r="Q842" s="132">
        <v>37</v>
      </c>
      <c r="R842" s="132" t="s">
        <v>438</v>
      </c>
      <c r="S842" s="132">
        <v>1000317</v>
      </c>
      <c r="T842" s="132" t="s">
        <v>810</v>
      </c>
      <c r="U842" s="132">
        <v>122</v>
      </c>
      <c r="V842" s="132">
        <v>1</v>
      </c>
      <c r="W842" s="132" t="s">
        <v>1053</v>
      </c>
      <c r="X842" s="132">
        <v>17</v>
      </c>
    </row>
    <row r="843" spans="1:24">
      <c r="A843" s="132">
        <v>842</v>
      </c>
      <c r="B843" s="132">
        <v>40000000275</v>
      </c>
      <c r="C843" s="132">
        <v>61061000000</v>
      </c>
      <c r="D843" s="132" t="s">
        <v>921</v>
      </c>
      <c r="E843" s="132" t="s">
        <v>444</v>
      </c>
      <c r="F843" s="132">
        <v>82</v>
      </c>
      <c r="G843" s="132" t="s">
        <v>3848</v>
      </c>
      <c r="H843" s="132">
        <v>2</v>
      </c>
      <c r="I843" s="132">
        <v>0.248</v>
      </c>
      <c r="J843" s="132">
        <v>1</v>
      </c>
      <c r="K843" s="132">
        <v>0.248</v>
      </c>
      <c r="L843" s="132" t="s">
        <v>2262</v>
      </c>
      <c r="M843" s="132">
        <v>823</v>
      </c>
      <c r="N843" s="132" t="s">
        <v>440</v>
      </c>
      <c r="O843" s="132">
        <v>7485</v>
      </c>
      <c r="P843" s="132" t="s">
        <v>439</v>
      </c>
      <c r="Q843" s="132">
        <v>9</v>
      </c>
      <c r="R843" s="132" t="s">
        <v>438</v>
      </c>
      <c r="S843" s="132">
        <v>1000317</v>
      </c>
      <c r="T843" s="132" t="s">
        <v>821</v>
      </c>
      <c r="U843" s="132">
        <v>3</v>
      </c>
      <c r="V843" s="132">
        <v>1</v>
      </c>
      <c r="W843" s="132" t="s">
        <v>1038</v>
      </c>
      <c r="X843" s="132">
        <v>5</v>
      </c>
    </row>
    <row r="844" spans="1:24">
      <c r="A844" s="132">
        <v>843</v>
      </c>
      <c r="B844" s="132">
        <v>40000000274</v>
      </c>
      <c r="C844" s="132">
        <v>61112090000</v>
      </c>
      <c r="D844" s="132" t="s">
        <v>1017</v>
      </c>
      <c r="E844" s="132" t="s">
        <v>3671</v>
      </c>
      <c r="F844" s="132">
        <v>54</v>
      </c>
      <c r="G844" s="132" t="s">
        <v>3850</v>
      </c>
      <c r="H844" s="132">
        <v>7</v>
      </c>
      <c r="I844" s="132">
        <v>9.8000000000000004E-2</v>
      </c>
      <c r="J844" s="132">
        <v>1</v>
      </c>
      <c r="K844" s="132">
        <v>9.8000000000000004E-2</v>
      </c>
      <c r="L844" s="132" t="s">
        <v>2262</v>
      </c>
      <c r="M844" s="132">
        <v>823</v>
      </c>
      <c r="N844" s="132" t="s">
        <v>436</v>
      </c>
      <c r="O844" s="132">
        <v>1840</v>
      </c>
      <c r="P844" s="132" t="s">
        <v>439</v>
      </c>
      <c r="Q844" s="132">
        <v>9</v>
      </c>
      <c r="R844" s="132" t="s">
        <v>438</v>
      </c>
      <c r="S844" s="132">
        <v>1000317</v>
      </c>
      <c r="T844" s="132" t="s">
        <v>1012</v>
      </c>
      <c r="U844" s="132">
        <v>680</v>
      </c>
      <c r="V844" s="132">
        <v>1</v>
      </c>
      <c r="W844" s="132" t="s">
        <v>1073</v>
      </c>
      <c r="X844" s="132">
        <v>8</v>
      </c>
    </row>
    <row r="845" spans="1:24">
      <c r="A845" s="132">
        <v>844</v>
      </c>
      <c r="B845" s="132">
        <v>40000000273</v>
      </c>
      <c r="C845" s="132">
        <v>62046990000</v>
      </c>
      <c r="D845" s="132" t="s">
        <v>598</v>
      </c>
      <c r="E845" s="132" t="s">
        <v>420</v>
      </c>
      <c r="F845" s="132">
        <v>93</v>
      </c>
      <c r="G845" s="132" t="s">
        <v>3848</v>
      </c>
      <c r="H845" s="132">
        <v>2</v>
      </c>
      <c r="I845" s="132">
        <v>0.35399999999999998</v>
      </c>
      <c r="J845" s="132">
        <v>1</v>
      </c>
      <c r="K845" s="132">
        <v>0.35399999999999998</v>
      </c>
      <c r="L845" s="132" t="s">
        <v>2262</v>
      </c>
      <c r="M845" s="132">
        <v>823</v>
      </c>
      <c r="N845" s="132" t="s">
        <v>436</v>
      </c>
      <c r="O845" s="132">
        <v>1840</v>
      </c>
      <c r="P845" s="132" t="s">
        <v>4294</v>
      </c>
      <c r="Q845" s="132" t="s">
        <v>4271</v>
      </c>
      <c r="R845" s="132" t="s">
        <v>438</v>
      </c>
      <c r="S845" s="132">
        <v>1000317</v>
      </c>
      <c r="T845" s="132">
        <v>44</v>
      </c>
      <c r="U845" s="132">
        <v>95</v>
      </c>
      <c r="V845" s="132">
        <v>1</v>
      </c>
      <c r="W845" s="132" t="s">
        <v>1073</v>
      </c>
      <c r="X845" s="132">
        <v>8</v>
      </c>
    </row>
    <row r="846" spans="1:24">
      <c r="A846" s="132">
        <v>845</v>
      </c>
      <c r="B846" s="132">
        <v>40000000272</v>
      </c>
      <c r="C846" s="132">
        <v>61062000000</v>
      </c>
      <c r="D846" s="132" t="s">
        <v>988</v>
      </c>
      <c r="E846" s="132" t="s">
        <v>437</v>
      </c>
      <c r="F846" s="132">
        <v>77</v>
      </c>
      <c r="G846" s="132" t="s">
        <v>3848</v>
      </c>
      <c r="H846" s="132">
        <v>2</v>
      </c>
      <c r="I846" s="132">
        <v>8.5999999999999993E-2</v>
      </c>
      <c r="J846" s="132">
        <v>1</v>
      </c>
      <c r="K846" s="132">
        <v>8.5999999999999993E-2</v>
      </c>
      <c r="L846" s="132" t="s">
        <v>2262</v>
      </c>
      <c r="M846" s="132">
        <v>823</v>
      </c>
      <c r="N846" s="132" t="s">
        <v>436</v>
      </c>
      <c r="O846" s="132">
        <v>1840</v>
      </c>
      <c r="P846" s="132" t="s">
        <v>425</v>
      </c>
      <c r="Q846" s="132">
        <v>37</v>
      </c>
      <c r="R846" s="132" t="s">
        <v>438</v>
      </c>
      <c r="S846" s="132">
        <v>1000317</v>
      </c>
      <c r="T846" s="132" t="s">
        <v>810</v>
      </c>
      <c r="U846" s="132">
        <v>122</v>
      </c>
      <c r="V846" s="132">
        <v>1</v>
      </c>
      <c r="W846" s="132" t="s">
        <v>1050</v>
      </c>
      <c r="X846" s="132">
        <v>20</v>
      </c>
    </row>
    <row r="847" spans="1:24">
      <c r="A847" s="132">
        <v>846</v>
      </c>
      <c r="B847" s="132">
        <v>40000000271</v>
      </c>
      <c r="C847" s="132">
        <v>61061000000</v>
      </c>
      <c r="D847" s="132" t="s">
        <v>976</v>
      </c>
      <c r="E847" s="132" t="s">
        <v>437</v>
      </c>
      <c r="F847" s="132">
        <v>77</v>
      </c>
      <c r="G847" s="132" t="s">
        <v>3848</v>
      </c>
      <c r="H847" s="132">
        <v>2</v>
      </c>
      <c r="I847" s="132">
        <v>0.26</v>
      </c>
      <c r="J847" s="132">
        <v>1</v>
      </c>
      <c r="K847" s="132">
        <v>0.26</v>
      </c>
      <c r="L847" s="132" t="s">
        <v>2262</v>
      </c>
      <c r="M847" s="132">
        <v>823</v>
      </c>
      <c r="N847" s="132" t="s">
        <v>436</v>
      </c>
      <c r="O847" s="132">
        <v>1840</v>
      </c>
      <c r="P847" s="132" t="s">
        <v>439</v>
      </c>
      <c r="Q847" s="132">
        <v>9</v>
      </c>
      <c r="R847" s="132" t="s">
        <v>438</v>
      </c>
      <c r="S847" s="132">
        <v>1000317</v>
      </c>
      <c r="T847" s="132" t="s">
        <v>858</v>
      </c>
      <c r="U847" s="132">
        <v>1</v>
      </c>
      <c r="V847" s="132">
        <v>1</v>
      </c>
      <c r="W847" s="132" t="s">
        <v>1046</v>
      </c>
      <c r="X847" s="132">
        <v>12</v>
      </c>
    </row>
    <row r="848" spans="1:24">
      <c r="A848" s="132">
        <v>847</v>
      </c>
      <c r="B848" s="132">
        <v>40000000270</v>
      </c>
      <c r="C848" s="132">
        <v>61091000000</v>
      </c>
      <c r="D848" s="132" t="s">
        <v>839</v>
      </c>
      <c r="E848" s="132" t="s">
        <v>453</v>
      </c>
      <c r="F848" s="132">
        <v>73</v>
      </c>
      <c r="G848" s="132" t="s">
        <v>3847</v>
      </c>
      <c r="H848" s="132">
        <v>1</v>
      </c>
      <c r="I848" s="132">
        <v>0.17799999999999999</v>
      </c>
      <c r="J848" s="132">
        <v>1</v>
      </c>
      <c r="K848" s="132">
        <v>0.17799999999999999</v>
      </c>
      <c r="L848" s="132" t="s">
        <v>2262</v>
      </c>
      <c r="M848" s="132">
        <v>823</v>
      </c>
      <c r="N848" s="132" t="s">
        <v>436</v>
      </c>
      <c r="O848" s="132">
        <v>1840</v>
      </c>
      <c r="P848" s="132" t="s">
        <v>439</v>
      </c>
      <c r="Q848" s="132">
        <v>9</v>
      </c>
      <c r="R848" s="132" t="s">
        <v>438</v>
      </c>
      <c r="S848" s="132">
        <v>1000317</v>
      </c>
      <c r="T848" s="132" t="s">
        <v>978</v>
      </c>
      <c r="U848" s="132">
        <v>126</v>
      </c>
      <c r="V848" s="132">
        <v>1</v>
      </c>
      <c r="W848" s="132" t="s">
        <v>1073</v>
      </c>
      <c r="X848" s="132">
        <v>8</v>
      </c>
    </row>
    <row r="849" spans="1:24">
      <c r="A849" s="132">
        <v>848</v>
      </c>
      <c r="B849" s="132">
        <v>40000000269</v>
      </c>
      <c r="C849" s="132">
        <v>62046231000</v>
      </c>
      <c r="D849" s="132" t="s">
        <v>990</v>
      </c>
      <c r="E849" s="132" t="s">
        <v>3964</v>
      </c>
      <c r="F849" s="132">
        <v>87</v>
      </c>
      <c r="G849" s="132" t="s">
        <v>3848</v>
      </c>
      <c r="H849" s="132">
        <v>2</v>
      </c>
      <c r="I849" s="132">
        <v>0.51</v>
      </c>
      <c r="J849" s="132">
        <v>1</v>
      </c>
      <c r="K849" s="132">
        <v>0.51</v>
      </c>
      <c r="L849" s="132" t="s">
        <v>2262</v>
      </c>
      <c r="M849" s="132">
        <v>823</v>
      </c>
      <c r="N849" s="132" t="s">
        <v>440</v>
      </c>
      <c r="O849" s="132">
        <v>7485</v>
      </c>
      <c r="P849" s="132" t="s">
        <v>439</v>
      </c>
      <c r="Q849" s="132">
        <v>9</v>
      </c>
      <c r="R849" s="132" t="s">
        <v>438</v>
      </c>
      <c r="S849" s="132">
        <v>1000317</v>
      </c>
      <c r="T849" s="132">
        <v>32</v>
      </c>
      <c r="U849" s="132">
        <v>31</v>
      </c>
      <c r="V849" s="132">
        <v>1</v>
      </c>
      <c r="W849" s="132" t="s">
        <v>1038</v>
      </c>
      <c r="X849" s="132">
        <v>5</v>
      </c>
    </row>
    <row r="850" spans="1:24">
      <c r="A850" s="132">
        <v>849</v>
      </c>
      <c r="B850" s="132">
        <v>40000000268</v>
      </c>
      <c r="C850" s="132">
        <v>61091000000</v>
      </c>
      <c r="D850" s="132" t="s">
        <v>839</v>
      </c>
      <c r="E850" s="132" t="s">
        <v>453</v>
      </c>
      <c r="F850" s="132">
        <v>73</v>
      </c>
      <c r="G850" s="132" t="s">
        <v>3847</v>
      </c>
      <c r="H850" s="132">
        <v>1</v>
      </c>
      <c r="I850" s="132">
        <v>0.126</v>
      </c>
      <c r="J850" s="132">
        <v>1</v>
      </c>
      <c r="K850" s="132">
        <v>0.126</v>
      </c>
      <c r="L850" s="132" t="s">
        <v>2262</v>
      </c>
      <c r="M850" s="132">
        <v>823</v>
      </c>
      <c r="N850" s="132" t="s">
        <v>436</v>
      </c>
      <c r="O850" s="132">
        <v>1840</v>
      </c>
      <c r="P850" s="132" t="s">
        <v>439</v>
      </c>
      <c r="Q850" s="132">
        <v>9</v>
      </c>
      <c r="R850" s="132" t="s">
        <v>438</v>
      </c>
      <c r="S850" s="132">
        <v>1000317</v>
      </c>
      <c r="T850" s="132" t="s">
        <v>810</v>
      </c>
      <c r="U850" s="132">
        <v>122</v>
      </c>
      <c r="V850" s="132">
        <v>1</v>
      </c>
      <c r="W850" s="132" t="s">
        <v>1046</v>
      </c>
      <c r="X850" s="132">
        <v>12</v>
      </c>
    </row>
    <row r="851" spans="1:24">
      <c r="A851" s="132">
        <v>850</v>
      </c>
      <c r="B851" s="132">
        <v>40000000267</v>
      </c>
      <c r="C851" s="132">
        <v>62046231000</v>
      </c>
      <c r="D851" s="132" t="s">
        <v>603</v>
      </c>
      <c r="E851" s="132" t="s">
        <v>3964</v>
      </c>
      <c r="F851" s="132">
        <v>87</v>
      </c>
      <c r="G851" s="132" t="s">
        <v>3848</v>
      </c>
      <c r="H851" s="132">
        <v>2</v>
      </c>
      <c r="I851" s="132">
        <v>0.67600000000000005</v>
      </c>
      <c r="J851" s="132">
        <v>1</v>
      </c>
      <c r="K851" s="132">
        <v>0.67600000000000005</v>
      </c>
      <c r="L851" s="132" t="s">
        <v>2262</v>
      </c>
      <c r="M851" s="132">
        <v>823</v>
      </c>
      <c r="N851" s="132" t="s">
        <v>436</v>
      </c>
      <c r="O851" s="132">
        <v>1840</v>
      </c>
      <c r="P851" s="132" t="s">
        <v>439</v>
      </c>
      <c r="Q851" s="132">
        <v>9</v>
      </c>
      <c r="R851" s="132" t="s">
        <v>438</v>
      </c>
      <c r="S851" s="132">
        <v>1000317</v>
      </c>
      <c r="T851" s="132">
        <v>40</v>
      </c>
      <c r="U851" s="132">
        <v>79</v>
      </c>
      <c r="V851" s="132">
        <v>1</v>
      </c>
      <c r="W851" s="132" t="s">
        <v>1038</v>
      </c>
      <c r="X851" s="132">
        <v>5</v>
      </c>
    </row>
    <row r="852" spans="1:24">
      <c r="A852" s="132">
        <v>851</v>
      </c>
      <c r="B852" s="132">
        <v>40000000266</v>
      </c>
      <c r="C852" s="132">
        <v>61103099000</v>
      </c>
      <c r="D852" s="132" t="s">
        <v>502</v>
      </c>
      <c r="E852" s="132" t="s">
        <v>459</v>
      </c>
      <c r="F852" s="132">
        <v>88</v>
      </c>
      <c r="G852" s="132" t="s">
        <v>3848</v>
      </c>
      <c r="H852" s="132">
        <v>2</v>
      </c>
      <c r="I852" s="132">
        <v>0.26600000000000001</v>
      </c>
      <c r="J852" s="132">
        <v>1</v>
      </c>
      <c r="K852" s="132">
        <v>0.26600000000000001</v>
      </c>
      <c r="L852" s="132" t="s">
        <v>2262</v>
      </c>
      <c r="M852" s="132">
        <v>823</v>
      </c>
      <c r="N852" s="132" t="s">
        <v>436</v>
      </c>
      <c r="O852" s="132">
        <v>1840</v>
      </c>
      <c r="P852" s="132" t="s">
        <v>425</v>
      </c>
      <c r="Q852" s="132">
        <v>37</v>
      </c>
      <c r="R852" s="132" t="s">
        <v>438</v>
      </c>
      <c r="S852" s="132">
        <v>1000317</v>
      </c>
      <c r="T852" s="132" t="s">
        <v>821</v>
      </c>
      <c r="U852" s="132">
        <v>3</v>
      </c>
      <c r="V852" s="132">
        <v>1</v>
      </c>
      <c r="W852" s="132" t="s">
        <v>1107</v>
      </c>
      <c r="X852" s="132">
        <v>1</v>
      </c>
    </row>
    <row r="853" spans="1:24">
      <c r="A853" s="132">
        <v>852</v>
      </c>
      <c r="B853" s="132">
        <v>40000000265</v>
      </c>
      <c r="C853" s="132">
        <v>61061000000</v>
      </c>
      <c r="D853" s="132" t="s">
        <v>539</v>
      </c>
      <c r="E853" s="132" t="s">
        <v>437</v>
      </c>
      <c r="F853" s="132">
        <v>77</v>
      </c>
      <c r="G853" s="132" t="s">
        <v>3848</v>
      </c>
      <c r="H853" s="132">
        <v>2</v>
      </c>
      <c r="I853" s="132">
        <v>0.14199999999999999</v>
      </c>
      <c r="J853" s="132">
        <v>1</v>
      </c>
      <c r="K853" s="132">
        <v>0.14199999999999999</v>
      </c>
      <c r="L853" s="132" t="s">
        <v>2262</v>
      </c>
      <c r="M853" s="132">
        <v>823</v>
      </c>
      <c r="N853" s="132" t="s">
        <v>440</v>
      </c>
      <c r="O853" s="132">
        <v>7485</v>
      </c>
      <c r="P853" s="132" t="s">
        <v>439</v>
      </c>
      <c r="Q853" s="132">
        <v>9</v>
      </c>
      <c r="R853" s="132" t="s">
        <v>438</v>
      </c>
      <c r="S853" s="132">
        <v>1000317</v>
      </c>
      <c r="T853" s="132" t="s">
        <v>810</v>
      </c>
      <c r="U853" s="132">
        <v>122</v>
      </c>
      <c r="V853" s="132">
        <v>1</v>
      </c>
      <c r="W853" s="132" t="s">
        <v>1038</v>
      </c>
      <c r="X853" s="132">
        <v>5</v>
      </c>
    </row>
    <row r="854" spans="1:24">
      <c r="A854" s="132">
        <v>853</v>
      </c>
      <c r="B854" s="132">
        <v>40000000264</v>
      </c>
      <c r="C854" s="132">
        <v>62046231000</v>
      </c>
      <c r="D854" s="132" t="s">
        <v>990</v>
      </c>
      <c r="E854" s="132" t="s">
        <v>3964</v>
      </c>
      <c r="F854" s="132">
        <v>87</v>
      </c>
      <c r="G854" s="132" t="s">
        <v>3848</v>
      </c>
      <c r="H854" s="132">
        <v>2</v>
      </c>
      <c r="I854" s="132">
        <v>0.54400000000000004</v>
      </c>
      <c r="J854" s="132">
        <v>1</v>
      </c>
      <c r="K854" s="132">
        <v>0.54400000000000004</v>
      </c>
      <c r="L854" s="132" t="s">
        <v>2262</v>
      </c>
      <c r="M854" s="132">
        <v>823</v>
      </c>
      <c r="N854" s="132" t="s">
        <v>440</v>
      </c>
      <c r="O854" s="132">
        <v>7485</v>
      </c>
      <c r="P854" s="132" t="s">
        <v>439</v>
      </c>
      <c r="Q854" s="132">
        <v>9</v>
      </c>
      <c r="R854" s="132" t="s">
        <v>438</v>
      </c>
      <c r="S854" s="132">
        <v>1000317</v>
      </c>
      <c r="T854" s="132">
        <v>36</v>
      </c>
      <c r="U854" s="132">
        <v>52</v>
      </c>
      <c r="V854" s="132">
        <v>1</v>
      </c>
      <c r="W854" s="132" t="s">
        <v>1038</v>
      </c>
      <c r="X854" s="132">
        <v>5</v>
      </c>
    </row>
    <row r="855" spans="1:24">
      <c r="A855" s="132">
        <v>854</v>
      </c>
      <c r="B855" s="132">
        <v>40000000263</v>
      </c>
      <c r="C855" s="132">
        <v>61091000000</v>
      </c>
      <c r="D855" s="132" t="s">
        <v>839</v>
      </c>
      <c r="E855" s="132" t="s">
        <v>453</v>
      </c>
      <c r="F855" s="132">
        <v>73</v>
      </c>
      <c r="G855" s="132" t="s">
        <v>3847</v>
      </c>
      <c r="H855" s="132">
        <v>1</v>
      </c>
      <c r="I855" s="132">
        <v>0.17199999999999999</v>
      </c>
      <c r="J855" s="132">
        <v>1</v>
      </c>
      <c r="K855" s="132">
        <v>0.17199999999999999</v>
      </c>
      <c r="L855" s="132" t="s">
        <v>2262</v>
      </c>
      <c r="M855" s="132">
        <v>823</v>
      </c>
      <c r="N855" s="132" t="s">
        <v>436</v>
      </c>
      <c r="O855" s="132">
        <v>1840</v>
      </c>
      <c r="P855" s="132" t="s">
        <v>439</v>
      </c>
      <c r="Q855" s="132">
        <v>9</v>
      </c>
      <c r="R855" s="132" t="s">
        <v>438</v>
      </c>
      <c r="S855" s="132">
        <v>1000317</v>
      </c>
      <c r="T855" s="132" t="s">
        <v>978</v>
      </c>
      <c r="U855" s="132">
        <v>126</v>
      </c>
      <c r="V855" s="132">
        <v>1</v>
      </c>
      <c r="W855" s="132" t="s">
        <v>1050</v>
      </c>
      <c r="X855" s="132">
        <v>20</v>
      </c>
    </row>
    <row r="856" spans="1:24">
      <c r="A856" s="132">
        <v>855</v>
      </c>
      <c r="B856" s="132">
        <v>40000000262</v>
      </c>
      <c r="C856" s="132">
        <v>61061000000</v>
      </c>
      <c r="D856" s="132" t="s">
        <v>976</v>
      </c>
      <c r="E856" s="132" t="s">
        <v>437</v>
      </c>
      <c r="F856" s="132">
        <v>77</v>
      </c>
      <c r="G856" s="132" t="s">
        <v>3848</v>
      </c>
      <c r="H856" s="132">
        <v>2</v>
      </c>
      <c r="I856" s="132">
        <v>0.25800000000000001</v>
      </c>
      <c r="J856" s="132">
        <v>1</v>
      </c>
      <c r="K856" s="132">
        <v>0.25800000000000001</v>
      </c>
      <c r="L856" s="132" t="s">
        <v>2262</v>
      </c>
      <c r="M856" s="132">
        <v>823</v>
      </c>
      <c r="N856" s="132" t="s">
        <v>436</v>
      </c>
      <c r="O856" s="132">
        <v>1840</v>
      </c>
      <c r="P856" s="132" t="s">
        <v>439</v>
      </c>
      <c r="Q856" s="132">
        <v>9</v>
      </c>
      <c r="R856" s="132" t="s">
        <v>438</v>
      </c>
      <c r="S856" s="132">
        <v>1000317</v>
      </c>
      <c r="T856" s="132">
        <v>32</v>
      </c>
      <c r="U856" s="132">
        <v>31</v>
      </c>
      <c r="V856" s="132">
        <v>1</v>
      </c>
      <c r="W856" s="132" t="s">
        <v>1050</v>
      </c>
      <c r="X856" s="132">
        <v>20</v>
      </c>
    </row>
    <row r="857" spans="1:24">
      <c r="A857" s="132">
        <v>856</v>
      </c>
      <c r="B857" s="132">
        <v>40000000261</v>
      </c>
      <c r="C857" s="132">
        <v>61091000000</v>
      </c>
      <c r="D857" s="132" t="s">
        <v>839</v>
      </c>
      <c r="E857" s="132" t="s">
        <v>453</v>
      </c>
      <c r="F857" s="132">
        <v>73</v>
      </c>
      <c r="G857" s="132" t="s">
        <v>3847</v>
      </c>
      <c r="H857" s="132">
        <v>1</v>
      </c>
      <c r="I857" s="132">
        <v>0.16200000000000001</v>
      </c>
      <c r="J857" s="132">
        <v>1</v>
      </c>
      <c r="K857" s="132">
        <v>0.16200000000000001</v>
      </c>
      <c r="L857" s="132" t="s">
        <v>2262</v>
      </c>
      <c r="M857" s="132">
        <v>823</v>
      </c>
      <c r="N857" s="132" t="s">
        <v>436</v>
      </c>
      <c r="O857" s="132">
        <v>1840</v>
      </c>
      <c r="P857" s="132" t="s">
        <v>439</v>
      </c>
      <c r="Q857" s="132">
        <v>9</v>
      </c>
      <c r="R857" s="132" t="s">
        <v>438</v>
      </c>
      <c r="S857" s="132">
        <v>1000317</v>
      </c>
      <c r="T857" s="132" t="s">
        <v>978</v>
      </c>
      <c r="U857" s="132">
        <v>126</v>
      </c>
      <c r="V857" s="132">
        <v>1</v>
      </c>
      <c r="W857" s="132" t="s">
        <v>1107</v>
      </c>
      <c r="X857" s="132">
        <v>1</v>
      </c>
    </row>
    <row r="858" spans="1:24">
      <c r="A858" s="132">
        <v>857</v>
      </c>
      <c r="B858" s="132">
        <v>40000000260</v>
      </c>
      <c r="C858" s="132">
        <v>61051000000</v>
      </c>
      <c r="D858" s="132" t="s">
        <v>494</v>
      </c>
      <c r="E858" s="132" t="s">
        <v>444</v>
      </c>
      <c r="F858" s="132">
        <v>82</v>
      </c>
      <c r="G858" s="132" t="s">
        <v>3847</v>
      </c>
      <c r="H858" s="132">
        <v>1</v>
      </c>
      <c r="I858" s="132">
        <v>0.27400000000000002</v>
      </c>
      <c r="J858" s="132">
        <v>1</v>
      </c>
      <c r="K858" s="132">
        <v>0.27400000000000002</v>
      </c>
      <c r="L858" s="132" t="s">
        <v>2262</v>
      </c>
      <c r="M858" s="132">
        <v>823</v>
      </c>
      <c r="N858" s="132" t="s">
        <v>436</v>
      </c>
      <c r="O858" s="132">
        <v>1840</v>
      </c>
      <c r="P858" s="132" t="s">
        <v>439</v>
      </c>
      <c r="Q858" s="132">
        <v>9</v>
      </c>
      <c r="R858" s="132" t="s">
        <v>438</v>
      </c>
      <c r="S858" s="132">
        <v>1000317</v>
      </c>
      <c r="T858" s="132" t="s">
        <v>978</v>
      </c>
      <c r="U858" s="132">
        <v>126</v>
      </c>
      <c r="V858" s="132">
        <v>1</v>
      </c>
      <c r="W858" s="132" t="s">
        <v>1107</v>
      </c>
      <c r="X858" s="132">
        <v>1</v>
      </c>
    </row>
    <row r="859" spans="1:24">
      <c r="A859" s="132">
        <v>858</v>
      </c>
      <c r="B859" s="132">
        <v>40000000259</v>
      </c>
      <c r="C859" s="132">
        <v>62046231000</v>
      </c>
      <c r="D859" s="132" t="s">
        <v>603</v>
      </c>
      <c r="E859" s="132" t="s">
        <v>3964</v>
      </c>
      <c r="F859" s="132">
        <v>87</v>
      </c>
      <c r="G859" s="132" t="s">
        <v>3848</v>
      </c>
      <c r="H859" s="132">
        <v>2</v>
      </c>
      <c r="I859" s="132">
        <v>0.53600000000000003</v>
      </c>
      <c r="J859" s="132">
        <v>1</v>
      </c>
      <c r="K859" s="132">
        <v>0.53600000000000003</v>
      </c>
      <c r="L859" s="132" t="s">
        <v>2262</v>
      </c>
      <c r="M859" s="132">
        <v>823</v>
      </c>
      <c r="N859" s="132" t="s">
        <v>436</v>
      </c>
      <c r="O859" s="132">
        <v>1840</v>
      </c>
      <c r="P859" s="132" t="s">
        <v>439</v>
      </c>
      <c r="Q859" s="132">
        <v>9</v>
      </c>
      <c r="R859" s="132" t="s">
        <v>438</v>
      </c>
      <c r="S859" s="132">
        <v>1000317</v>
      </c>
      <c r="T859" s="132">
        <v>38</v>
      </c>
      <c r="U859" s="132">
        <v>64</v>
      </c>
      <c r="V859" s="132">
        <v>1</v>
      </c>
      <c r="W859" s="132" t="s">
        <v>1038</v>
      </c>
      <c r="X859" s="132">
        <v>5</v>
      </c>
    </row>
    <row r="860" spans="1:24">
      <c r="A860" s="132">
        <v>859</v>
      </c>
      <c r="B860" s="132">
        <v>40000000258</v>
      </c>
      <c r="C860" s="132">
        <v>62034235000</v>
      </c>
      <c r="D860" s="132" t="s">
        <v>548</v>
      </c>
      <c r="E860" s="132" t="s">
        <v>420</v>
      </c>
      <c r="F860" s="132">
        <v>93</v>
      </c>
      <c r="G860" s="132" t="s">
        <v>3847</v>
      </c>
      <c r="H860" s="132">
        <v>1</v>
      </c>
      <c r="I860" s="132">
        <v>0.54600000000000004</v>
      </c>
      <c r="J860" s="132">
        <v>1</v>
      </c>
      <c r="K860" s="132">
        <v>0.54600000000000004</v>
      </c>
      <c r="L860" s="132" t="s">
        <v>2262</v>
      </c>
      <c r="M860" s="132">
        <v>823</v>
      </c>
      <c r="N860" s="132" t="s">
        <v>436</v>
      </c>
      <c r="O860" s="132">
        <v>1840</v>
      </c>
      <c r="P860" s="132" t="s">
        <v>439</v>
      </c>
      <c r="Q860" s="132">
        <v>9</v>
      </c>
      <c r="R860" s="132" t="s">
        <v>438</v>
      </c>
      <c r="S860" s="132">
        <v>1000317</v>
      </c>
      <c r="T860" s="132" t="s">
        <v>1019</v>
      </c>
      <c r="U860" s="132">
        <v>682</v>
      </c>
      <c r="V860" s="132">
        <v>1</v>
      </c>
      <c r="W860" s="132" t="s">
        <v>1073</v>
      </c>
      <c r="X860" s="132">
        <v>8</v>
      </c>
    </row>
    <row r="861" spans="1:24">
      <c r="A861" s="132">
        <v>860</v>
      </c>
      <c r="B861" s="132">
        <v>40000000257</v>
      </c>
      <c r="C861" s="132">
        <v>62034231000</v>
      </c>
      <c r="D861" s="132" t="s">
        <v>537</v>
      </c>
      <c r="E861" s="132" t="s">
        <v>3964</v>
      </c>
      <c r="F861" s="132">
        <v>87</v>
      </c>
      <c r="G861" s="132" t="s">
        <v>3847</v>
      </c>
      <c r="H861" s="132">
        <v>1</v>
      </c>
      <c r="I861" s="132">
        <v>0.59599999999999997</v>
      </c>
      <c r="J861" s="132">
        <v>1</v>
      </c>
      <c r="K861" s="132">
        <v>0.59599999999999997</v>
      </c>
      <c r="L861" s="132" t="s">
        <v>2262</v>
      </c>
      <c r="M861" s="132">
        <v>823</v>
      </c>
      <c r="N861" s="132" t="s">
        <v>436</v>
      </c>
      <c r="O861" s="132">
        <v>1840</v>
      </c>
      <c r="P861" s="132" t="s">
        <v>439</v>
      </c>
      <c r="Q861" s="132">
        <v>9</v>
      </c>
      <c r="R861" s="132" t="s">
        <v>438</v>
      </c>
      <c r="S861" s="132">
        <v>1000317</v>
      </c>
      <c r="T861" s="132" t="s">
        <v>1020</v>
      </c>
      <c r="U861" s="132">
        <v>683</v>
      </c>
      <c r="V861" s="132">
        <v>1</v>
      </c>
      <c r="W861" s="132" t="s">
        <v>1038</v>
      </c>
      <c r="X861" s="132">
        <v>5</v>
      </c>
    </row>
    <row r="862" spans="1:24">
      <c r="A862" s="132">
        <v>861</v>
      </c>
      <c r="B862" s="132">
        <v>40000000256</v>
      </c>
      <c r="C862" s="132">
        <v>61059090000</v>
      </c>
      <c r="D862" s="132" t="s">
        <v>626</v>
      </c>
      <c r="E862" s="132" t="s">
        <v>444</v>
      </c>
      <c r="F862" s="132">
        <v>82</v>
      </c>
      <c r="G862" s="132" t="s">
        <v>3847</v>
      </c>
      <c r="H862" s="132">
        <v>1</v>
      </c>
      <c r="I862" s="132">
        <v>0.16400000000000001</v>
      </c>
      <c r="J862" s="132">
        <v>1</v>
      </c>
      <c r="K862" s="132">
        <v>0.16400000000000001</v>
      </c>
      <c r="L862" s="132" t="s">
        <v>2262</v>
      </c>
      <c r="M862" s="132">
        <v>823</v>
      </c>
      <c r="N862" s="132" t="s">
        <v>436</v>
      </c>
      <c r="O862" s="132">
        <v>1840</v>
      </c>
      <c r="P862" s="132" t="s">
        <v>431</v>
      </c>
      <c r="Q862" s="132">
        <v>53</v>
      </c>
      <c r="R862" s="132" t="s">
        <v>438</v>
      </c>
      <c r="S862" s="132">
        <v>1000317</v>
      </c>
      <c r="T862" s="132" t="s">
        <v>810</v>
      </c>
      <c r="U862" s="132">
        <v>122</v>
      </c>
      <c r="V862" s="132">
        <v>1</v>
      </c>
      <c r="W862" s="132" t="s">
        <v>1046</v>
      </c>
      <c r="X862" s="132">
        <v>12</v>
      </c>
    </row>
    <row r="863" spans="1:24">
      <c r="A863" s="132">
        <v>862</v>
      </c>
      <c r="B863" s="132">
        <v>40000000255</v>
      </c>
      <c r="C863" s="132">
        <v>62034231000</v>
      </c>
      <c r="D863" s="132" t="s">
        <v>537</v>
      </c>
      <c r="E863" s="132" t="s">
        <v>3964</v>
      </c>
      <c r="F863" s="132">
        <v>87</v>
      </c>
      <c r="G863" s="132" t="s">
        <v>3847</v>
      </c>
      <c r="H863" s="132">
        <v>1</v>
      </c>
      <c r="I863" s="132">
        <v>0.56000000000000005</v>
      </c>
      <c r="J863" s="132">
        <v>1</v>
      </c>
      <c r="K863" s="132">
        <v>0.56000000000000005</v>
      </c>
      <c r="L863" s="132" t="s">
        <v>2262</v>
      </c>
      <c r="M863" s="132">
        <v>823</v>
      </c>
      <c r="N863" s="132" t="s">
        <v>436</v>
      </c>
      <c r="O863" s="132">
        <v>1840</v>
      </c>
      <c r="P863" s="132" t="s">
        <v>439</v>
      </c>
      <c r="Q863" s="132">
        <v>9</v>
      </c>
      <c r="R863" s="132" t="s">
        <v>438</v>
      </c>
      <c r="S863" s="132">
        <v>1000317</v>
      </c>
      <c r="T863" s="132" t="s">
        <v>1021</v>
      </c>
      <c r="U863" s="132">
        <v>238</v>
      </c>
      <c r="V863" s="132">
        <v>1</v>
      </c>
      <c r="W863" s="132" t="s">
        <v>1038</v>
      </c>
      <c r="X863" s="132">
        <v>5</v>
      </c>
    </row>
    <row r="864" spans="1:24">
      <c r="A864" s="132">
        <v>863</v>
      </c>
      <c r="B864" s="132">
        <v>40000000254</v>
      </c>
      <c r="C864" s="132">
        <v>62024000090</v>
      </c>
      <c r="D864" s="132" t="s">
        <v>600</v>
      </c>
      <c r="E864" s="132" t="s">
        <v>3692</v>
      </c>
      <c r="F864" s="132">
        <v>92</v>
      </c>
      <c r="G864" s="132" t="s">
        <v>3848</v>
      </c>
      <c r="H864" s="132">
        <v>2</v>
      </c>
      <c r="I864" s="132">
        <v>0.498</v>
      </c>
      <c r="J864" s="132">
        <v>1</v>
      </c>
      <c r="K864" s="132">
        <v>0.498</v>
      </c>
      <c r="L864" s="132" t="s">
        <v>2262</v>
      </c>
      <c r="M864" s="132">
        <v>823</v>
      </c>
      <c r="N864" s="132" t="s">
        <v>2937</v>
      </c>
      <c r="O864" s="132">
        <v>7495</v>
      </c>
      <c r="P864" s="132" t="s">
        <v>425</v>
      </c>
      <c r="Q864" s="132">
        <v>37</v>
      </c>
      <c r="R864" s="132" t="s">
        <v>438</v>
      </c>
      <c r="S864" s="132">
        <v>1000317</v>
      </c>
      <c r="T864" s="132" t="s">
        <v>821</v>
      </c>
      <c r="U864" s="132">
        <v>3</v>
      </c>
      <c r="V864" s="132">
        <v>1</v>
      </c>
      <c r="W864" s="132" t="s">
        <v>1144</v>
      </c>
      <c r="X864" s="132">
        <v>23</v>
      </c>
    </row>
    <row r="865" spans="1:24">
      <c r="A865" s="132">
        <v>864</v>
      </c>
      <c r="B865" s="132">
        <v>40000000253</v>
      </c>
      <c r="C865" s="132">
        <v>62046231000</v>
      </c>
      <c r="D865" s="132" t="s">
        <v>990</v>
      </c>
      <c r="E865" s="132" t="s">
        <v>3964</v>
      </c>
      <c r="F865" s="132">
        <v>87</v>
      </c>
      <c r="G865" s="132" t="s">
        <v>3848</v>
      </c>
      <c r="H865" s="132">
        <v>2</v>
      </c>
      <c r="I865" s="132">
        <v>0.51800000000000002</v>
      </c>
      <c r="J865" s="132">
        <v>1</v>
      </c>
      <c r="K865" s="132">
        <v>0.51800000000000002</v>
      </c>
      <c r="L865" s="132" t="s">
        <v>2262</v>
      </c>
      <c r="M865" s="132">
        <v>823</v>
      </c>
      <c r="N865" s="132" t="s">
        <v>440</v>
      </c>
      <c r="O865" s="132">
        <v>7485</v>
      </c>
      <c r="P865" s="132" t="s">
        <v>439</v>
      </c>
      <c r="Q865" s="132">
        <v>9</v>
      </c>
      <c r="R865" s="132" t="s">
        <v>438</v>
      </c>
      <c r="S865" s="132">
        <v>1000317</v>
      </c>
      <c r="T865" s="132">
        <v>32</v>
      </c>
      <c r="U865" s="132">
        <v>31</v>
      </c>
      <c r="V865" s="132">
        <v>1</v>
      </c>
      <c r="W865" s="132" t="s">
        <v>1038</v>
      </c>
      <c r="X865" s="132">
        <v>5</v>
      </c>
    </row>
    <row r="866" spans="1:24">
      <c r="A866" s="132">
        <v>865</v>
      </c>
      <c r="B866" s="132">
        <v>40000000252</v>
      </c>
      <c r="C866" s="132">
        <v>61102091000</v>
      </c>
      <c r="D866" s="132" t="s">
        <v>480</v>
      </c>
      <c r="E866" s="132" t="s">
        <v>341</v>
      </c>
      <c r="F866" s="132">
        <v>18</v>
      </c>
      <c r="G866" s="132" t="s">
        <v>3847</v>
      </c>
      <c r="H866" s="132">
        <v>1</v>
      </c>
      <c r="I866" s="132">
        <v>0.52600000000000002</v>
      </c>
      <c r="J866" s="132">
        <v>1</v>
      </c>
      <c r="K866" s="132">
        <v>0.52600000000000002</v>
      </c>
      <c r="L866" s="132" t="s">
        <v>2262</v>
      </c>
      <c r="M866" s="132">
        <v>823</v>
      </c>
      <c r="N866" s="132" t="s">
        <v>436</v>
      </c>
      <c r="O866" s="132">
        <v>1840</v>
      </c>
      <c r="P866" s="132" t="s">
        <v>439</v>
      </c>
      <c r="Q866" s="132">
        <v>9</v>
      </c>
      <c r="R866" s="132" t="s">
        <v>438</v>
      </c>
      <c r="S866" s="132">
        <v>1000317</v>
      </c>
      <c r="T866" s="132" t="s">
        <v>810</v>
      </c>
      <c r="U866" s="132">
        <v>122</v>
      </c>
      <c r="V866" s="132">
        <v>1</v>
      </c>
      <c r="W866" s="132" t="s">
        <v>1046</v>
      </c>
      <c r="X866" s="132">
        <v>12</v>
      </c>
    </row>
    <row r="867" spans="1:24">
      <c r="A867" s="132">
        <v>866</v>
      </c>
      <c r="B867" s="132">
        <v>40000000251</v>
      </c>
      <c r="C867" s="132">
        <v>61061000000</v>
      </c>
      <c r="D867" s="132" t="s">
        <v>539</v>
      </c>
      <c r="E867" s="132" t="s">
        <v>437</v>
      </c>
      <c r="F867" s="132">
        <v>77</v>
      </c>
      <c r="G867" s="132" t="s">
        <v>3848</v>
      </c>
      <c r="H867" s="132">
        <v>2</v>
      </c>
      <c r="I867" s="132">
        <v>0.154</v>
      </c>
      <c r="J867" s="132">
        <v>1</v>
      </c>
      <c r="K867" s="132">
        <v>0.154</v>
      </c>
      <c r="L867" s="132" t="s">
        <v>2262</v>
      </c>
      <c r="M867" s="132">
        <v>823</v>
      </c>
      <c r="N867" s="132" t="s">
        <v>440</v>
      </c>
      <c r="O867" s="132">
        <v>7485</v>
      </c>
      <c r="P867" s="132" t="s">
        <v>439</v>
      </c>
      <c r="Q867" s="132">
        <v>9</v>
      </c>
      <c r="R867" s="132" t="s">
        <v>438</v>
      </c>
      <c r="S867" s="132">
        <v>1000317</v>
      </c>
      <c r="T867" s="132" t="s">
        <v>825</v>
      </c>
      <c r="U867" s="132">
        <v>119</v>
      </c>
      <c r="V867" s="132">
        <v>1</v>
      </c>
      <c r="W867" s="132" t="s">
        <v>1046</v>
      </c>
      <c r="X867" s="132">
        <v>12</v>
      </c>
    </row>
    <row r="868" spans="1:24">
      <c r="A868" s="132">
        <v>867</v>
      </c>
      <c r="B868" s="132">
        <v>40000000250</v>
      </c>
      <c r="C868" s="132">
        <v>61051000000</v>
      </c>
      <c r="D868" s="132" t="s">
        <v>494</v>
      </c>
      <c r="E868" s="132" t="s">
        <v>444</v>
      </c>
      <c r="F868" s="132">
        <v>82</v>
      </c>
      <c r="G868" s="132" t="s">
        <v>3847</v>
      </c>
      <c r="H868" s="132">
        <v>1</v>
      </c>
      <c r="I868" s="132">
        <v>0.14199999999999999</v>
      </c>
      <c r="J868" s="132">
        <v>1</v>
      </c>
      <c r="K868" s="132">
        <v>0.14199999999999999</v>
      </c>
      <c r="L868" s="132" t="s">
        <v>2262</v>
      </c>
      <c r="M868" s="132">
        <v>823</v>
      </c>
      <c r="N868" s="132" t="s">
        <v>436</v>
      </c>
      <c r="O868" s="132">
        <v>1840</v>
      </c>
      <c r="P868" s="132" t="s">
        <v>3956</v>
      </c>
      <c r="Q868" s="132" t="s">
        <v>3930</v>
      </c>
      <c r="R868" s="132" t="s">
        <v>438</v>
      </c>
      <c r="S868" s="132">
        <v>1000317</v>
      </c>
      <c r="T868" s="132" t="s">
        <v>810</v>
      </c>
      <c r="U868" s="132">
        <v>122</v>
      </c>
      <c r="V868" s="132">
        <v>1</v>
      </c>
      <c r="W868" s="132" t="s">
        <v>1144</v>
      </c>
      <c r="X868" s="132">
        <v>23</v>
      </c>
    </row>
    <row r="869" spans="1:24">
      <c r="A869" s="132">
        <v>868</v>
      </c>
      <c r="B869" s="132">
        <v>40000000249</v>
      </c>
      <c r="C869" s="132">
        <v>61103091000</v>
      </c>
      <c r="D869" s="132" t="s">
        <v>481</v>
      </c>
      <c r="E869" s="132" t="s">
        <v>459</v>
      </c>
      <c r="F869" s="132">
        <v>88</v>
      </c>
      <c r="G869" s="132" t="s">
        <v>3847</v>
      </c>
      <c r="H869" s="132">
        <v>1</v>
      </c>
      <c r="I869" s="132">
        <v>0.23</v>
      </c>
      <c r="J869" s="132">
        <v>1</v>
      </c>
      <c r="K869" s="132">
        <v>0.23</v>
      </c>
      <c r="L869" s="132" t="s">
        <v>2262</v>
      </c>
      <c r="M869" s="132">
        <v>823</v>
      </c>
      <c r="N869" s="132" t="s">
        <v>436</v>
      </c>
      <c r="O869" s="132">
        <v>1840</v>
      </c>
      <c r="P869" s="132" t="s">
        <v>435</v>
      </c>
      <c r="Q869" s="132">
        <v>2</v>
      </c>
      <c r="R869" s="132" t="s">
        <v>438</v>
      </c>
      <c r="S869" s="132">
        <v>1000317</v>
      </c>
      <c r="T869" s="132" t="s">
        <v>821</v>
      </c>
      <c r="U869" s="132">
        <v>3</v>
      </c>
      <c r="V869" s="132">
        <v>1</v>
      </c>
      <c r="W869" s="132" t="s">
        <v>4373</v>
      </c>
      <c r="X869" s="132">
        <v>29</v>
      </c>
    </row>
    <row r="870" spans="1:24">
      <c r="A870" s="132">
        <v>869</v>
      </c>
      <c r="B870" s="132">
        <v>40000000248</v>
      </c>
      <c r="C870" s="132">
        <v>61044200000</v>
      </c>
      <c r="D870" s="132" t="s">
        <v>867</v>
      </c>
      <c r="E870" s="132" t="s">
        <v>426</v>
      </c>
      <c r="F870" s="132">
        <v>43</v>
      </c>
      <c r="G870" s="132" t="s">
        <v>3848</v>
      </c>
      <c r="H870" s="132">
        <v>2</v>
      </c>
      <c r="I870" s="132">
        <v>0.40600000000000003</v>
      </c>
      <c r="J870" s="132">
        <v>1</v>
      </c>
      <c r="K870" s="132">
        <v>0.40600000000000003</v>
      </c>
      <c r="L870" s="132" t="s">
        <v>2262</v>
      </c>
      <c r="M870" s="132">
        <v>823</v>
      </c>
      <c r="N870" s="132" t="s">
        <v>440</v>
      </c>
      <c r="O870" s="132">
        <v>7485</v>
      </c>
      <c r="P870" s="132" t="s">
        <v>439</v>
      </c>
      <c r="Q870" s="132">
        <v>9</v>
      </c>
      <c r="R870" s="132" t="s">
        <v>438</v>
      </c>
      <c r="S870" s="132">
        <v>1000317</v>
      </c>
      <c r="T870" s="132" t="s">
        <v>825</v>
      </c>
      <c r="U870" s="132">
        <v>119</v>
      </c>
      <c r="V870" s="132">
        <v>1</v>
      </c>
      <c r="W870" s="132" t="s">
        <v>1050</v>
      </c>
      <c r="X870" s="132">
        <v>20</v>
      </c>
    </row>
    <row r="871" spans="1:24">
      <c r="A871" s="132">
        <v>870</v>
      </c>
      <c r="B871" s="132">
        <v>40000000247</v>
      </c>
      <c r="C871" s="132">
        <v>61059090000</v>
      </c>
      <c r="D871" s="132" t="s">
        <v>626</v>
      </c>
      <c r="E871" s="132" t="s">
        <v>444</v>
      </c>
      <c r="F871" s="132">
        <v>82</v>
      </c>
      <c r="G871" s="132" t="s">
        <v>3847</v>
      </c>
      <c r="H871" s="132">
        <v>1</v>
      </c>
      <c r="I871" s="132">
        <v>0.222</v>
      </c>
      <c r="J871" s="132">
        <v>1</v>
      </c>
      <c r="K871" s="132">
        <v>0.222</v>
      </c>
      <c r="L871" s="132" t="s">
        <v>2262</v>
      </c>
      <c r="M871" s="132">
        <v>823</v>
      </c>
      <c r="N871" s="132" t="s">
        <v>436</v>
      </c>
      <c r="O871" s="132">
        <v>1840</v>
      </c>
      <c r="P871" s="132" t="s">
        <v>431</v>
      </c>
      <c r="Q871" s="132">
        <v>53</v>
      </c>
      <c r="R871" s="132" t="s">
        <v>438</v>
      </c>
      <c r="S871" s="132">
        <v>1000317</v>
      </c>
      <c r="T871" s="132" t="s">
        <v>828</v>
      </c>
      <c r="U871" s="132">
        <v>124</v>
      </c>
      <c r="V871" s="132">
        <v>1</v>
      </c>
      <c r="W871" s="132" t="s">
        <v>1038</v>
      </c>
      <c r="X871" s="132">
        <v>5</v>
      </c>
    </row>
    <row r="872" spans="1:24">
      <c r="A872" s="132">
        <v>871</v>
      </c>
      <c r="B872" s="132">
        <v>40000000246</v>
      </c>
      <c r="C872" s="132">
        <v>61034300090</v>
      </c>
      <c r="D872" s="132" t="s">
        <v>1008</v>
      </c>
      <c r="E872" s="132" t="s">
        <v>442</v>
      </c>
      <c r="F872" s="132">
        <v>24</v>
      </c>
      <c r="G872" s="132" t="s">
        <v>3847</v>
      </c>
      <c r="H872" s="132">
        <v>1</v>
      </c>
      <c r="I872" s="132">
        <v>0.16200000000000001</v>
      </c>
      <c r="J872" s="132">
        <v>1</v>
      </c>
      <c r="K872" s="132">
        <v>0.16200000000000001</v>
      </c>
      <c r="L872" s="132" t="s">
        <v>2262</v>
      </c>
      <c r="M872" s="132">
        <v>823</v>
      </c>
      <c r="N872" s="132" t="s">
        <v>436</v>
      </c>
      <c r="O872" s="132">
        <v>1840</v>
      </c>
      <c r="P872" s="132" t="s">
        <v>425</v>
      </c>
      <c r="Q872" s="132">
        <v>37</v>
      </c>
      <c r="R872" s="132" t="s">
        <v>438</v>
      </c>
      <c r="S872" s="132">
        <v>1000317</v>
      </c>
      <c r="T872" s="132" t="s">
        <v>821</v>
      </c>
      <c r="U872" s="132">
        <v>3</v>
      </c>
      <c r="V872" s="132">
        <v>1</v>
      </c>
      <c r="W872" s="132" t="s">
        <v>1109</v>
      </c>
      <c r="X872" s="132">
        <v>9</v>
      </c>
    </row>
    <row r="873" spans="1:24">
      <c r="A873" s="132">
        <v>872</v>
      </c>
      <c r="B873" s="132">
        <v>40000000245</v>
      </c>
      <c r="C873" s="132">
        <v>61061000000</v>
      </c>
      <c r="D873" s="132" t="s">
        <v>976</v>
      </c>
      <c r="E873" s="132" t="s">
        <v>437</v>
      </c>
      <c r="F873" s="132">
        <v>77</v>
      </c>
      <c r="G873" s="132" t="s">
        <v>3656</v>
      </c>
      <c r="H873" s="132">
        <v>3</v>
      </c>
      <c r="I873" s="132">
        <v>0.122</v>
      </c>
      <c r="J873" s="132">
        <v>1</v>
      </c>
      <c r="K873" s="132">
        <v>0.122</v>
      </c>
      <c r="L873" s="132" t="s">
        <v>2262</v>
      </c>
      <c r="M873" s="132">
        <v>823</v>
      </c>
      <c r="N873" s="132" t="s">
        <v>436</v>
      </c>
      <c r="O873" s="132">
        <v>1840</v>
      </c>
      <c r="P873" s="132" t="s">
        <v>439</v>
      </c>
      <c r="Q873" s="132">
        <v>9</v>
      </c>
      <c r="R873" s="132" t="s">
        <v>438</v>
      </c>
      <c r="S873" s="132">
        <v>1000317</v>
      </c>
      <c r="T873" s="132" t="s">
        <v>1023</v>
      </c>
      <c r="U873" s="132">
        <v>669</v>
      </c>
      <c r="V873" s="132">
        <v>1</v>
      </c>
      <c r="W873" s="132" t="s">
        <v>1050</v>
      </c>
      <c r="X873" s="132">
        <v>20</v>
      </c>
    </row>
    <row r="874" spans="1:24">
      <c r="A874" s="132">
        <v>873</v>
      </c>
      <c r="B874" s="132">
        <v>40000000244</v>
      </c>
      <c r="C874" s="132">
        <v>61109090000</v>
      </c>
      <c r="D874" s="132" t="s">
        <v>565</v>
      </c>
      <c r="E874" s="132" t="s">
        <v>459</v>
      </c>
      <c r="F874" s="132">
        <v>88</v>
      </c>
      <c r="G874" s="132" t="s">
        <v>3847</v>
      </c>
      <c r="H874" s="132">
        <v>1</v>
      </c>
      <c r="I874" s="132">
        <v>0.38800000000000001</v>
      </c>
      <c r="J874" s="132">
        <v>1</v>
      </c>
      <c r="K874" s="132">
        <v>0.38800000000000001</v>
      </c>
      <c r="L874" s="132" t="s">
        <v>2262</v>
      </c>
      <c r="M874" s="132">
        <v>823</v>
      </c>
      <c r="N874" s="132" t="s">
        <v>436</v>
      </c>
      <c r="O874" s="132">
        <v>1840</v>
      </c>
      <c r="P874" s="132" t="s">
        <v>431</v>
      </c>
      <c r="Q874" s="132">
        <v>53</v>
      </c>
      <c r="R874" s="132" t="s">
        <v>438</v>
      </c>
      <c r="S874" s="132">
        <v>1000317</v>
      </c>
      <c r="T874" s="132" t="s">
        <v>828</v>
      </c>
      <c r="U874" s="132">
        <v>124</v>
      </c>
      <c r="V874" s="132">
        <v>1</v>
      </c>
      <c r="W874" s="132" t="s">
        <v>1144</v>
      </c>
      <c r="X874" s="132">
        <v>23</v>
      </c>
    </row>
    <row r="875" spans="1:24">
      <c r="A875" s="132">
        <v>874</v>
      </c>
      <c r="B875" s="132">
        <v>40000000243</v>
      </c>
      <c r="C875" s="132">
        <v>61061000000</v>
      </c>
      <c r="D875" s="132" t="s">
        <v>976</v>
      </c>
      <c r="E875" s="132" t="s">
        <v>437</v>
      </c>
      <c r="F875" s="132">
        <v>77</v>
      </c>
      <c r="G875" s="132" t="s">
        <v>3848</v>
      </c>
      <c r="H875" s="132">
        <v>2</v>
      </c>
      <c r="I875" s="132">
        <v>0.25800000000000001</v>
      </c>
      <c r="J875" s="132">
        <v>1</v>
      </c>
      <c r="K875" s="132">
        <v>0.25800000000000001</v>
      </c>
      <c r="L875" s="132" t="s">
        <v>2262</v>
      </c>
      <c r="M875" s="132">
        <v>823</v>
      </c>
      <c r="N875" s="132" t="s">
        <v>436</v>
      </c>
      <c r="O875" s="132">
        <v>1840</v>
      </c>
      <c r="P875" s="132" t="s">
        <v>439</v>
      </c>
      <c r="Q875" s="132">
        <v>9</v>
      </c>
      <c r="R875" s="132" t="s">
        <v>438</v>
      </c>
      <c r="S875" s="132">
        <v>1000317</v>
      </c>
      <c r="T875" s="132" t="s">
        <v>858</v>
      </c>
      <c r="U875" s="132">
        <v>1</v>
      </c>
      <c r="V875" s="132">
        <v>1</v>
      </c>
      <c r="W875" s="132" t="s">
        <v>1046</v>
      </c>
      <c r="X875" s="132">
        <v>12</v>
      </c>
    </row>
    <row r="876" spans="1:24">
      <c r="A876" s="132">
        <v>875</v>
      </c>
      <c r="B876" s="132">
        <v>40000000242</v>
      </c>
      <c r="C876" s="132">
        <v>62023000000</v>
      </c>
      <c r="D876" s="132" t="s">
        <v>628</v>
      </c>
      <c r="E876" s="132" t="s">
        <v>3650</v>
      </c>
      <c r="F876" s="132">
        <v>14</v>
      </c>
      <c r="G876" s="132" t="s">
        <v>3848</v>
      </c>
      <c r="H876" s="132">
        <v>2</v>
      </c>
      <c r="I876" s="132">
        <v>0.69599999999999995</v>
      </c>
      <c r="J876" s="132">
        <v>1</v>
      </c>
      <c r="K876" s="132">
        <v>0.69599999999999995</v>
      </c>
      <c r="L876" s="132" t="s">
        <v>2262</v>
      </c>
      <c r="M876" s="132">
        <v>823</v>
      </c>
      <c r="N876" s="132" t="s">
        <v>436</v>
      </c>
      <c r="O876" s="132">
        <v>1840</v>
      </c>
      <c r="P876" s="132" t="s">
        <v>439</v>
      </c>
      <c r="Q876" s="132">
        <v>9</v>
      </c>
      <c r="R876" s="132" t="s">
        <v>438</v>
      </c>
      <c r="S876" s="132">
        <v>1000317</v>
      </c>
      <c r="T876" s="132" t="s">
        <v>810</v>
      </c>
      <c r="U876" s="132">
        <v>122</v>
      </c>
      <c r="V876" s="132">
        <v>1</v>
      </c>
      <c r="W876" s="132" t="s">
        <v>1038</v>
      </c>
      <c r="X876" s="132">
        <v>5</v>
      </c>
    </row>
    <row r="877" spans="1:24">
      <c r="A877" s="132">
        <v>876</v>
      </c>
      <c r="B877" s="132">
        <v>40000000241</v>
      </c>
      <c r="C877" s="132">
        <v>61044900000</v>
      </c>
      <c r="D877" s="132" t="s">
        <v>590</v>
      </c>
      <c r="E877" s="132" t="s">
        <v>426</v>
      </c>
      <c r="F877" s="132">
        <v>43</v>
      </c>
      <c r="G877" s="132" t="s">
        <v>3848</v>
      </c>
      <c r="H877" s="132">
        <v>2</v>
      </c>
      <c r="I877" s="132">
        <v>0.25800000000000001</v>
      </c>
      <c r="J877" s="132">
        <v>1</v>
      </c>
      <c r="K877" s="132">
        <v>0.25800000000000001</v>
      </c>
      <c r="L877" s="132" t="s">
        <v>2262</v>
      </c>
      <c r="M877" s="132">
        <v>823</v>
      </c>
      <c r="N877" s="132" t="s">
        <v>436</v>
      </c>
      <c r="O877" s="132">
        <v>1840</v>
      </c>
      <c r="P877" s="132" t="s">
        <v>431</v>
      </c>
      <c r="Q877" s="132">
        <v>53</v>
      </c>
      <c r="R877" s="132" t="s">
        <v>438</v>
      </c>
      <c r="S877" s="132">
        <v>1000317</v>
      </c>
      <c r="T877" s="132">
        <v>38</v>
      </c>
      <c r="U877" s="132">
        <v>64</v>
      </c>
      <c r="V877" s="132">
        <v>1</v>
      </c>
      <c r="W877" s="132" t="s">
        <v>1048</v>
      </c>
      <c r="X877" s="132">
        <v>4</v>
      </c>
    </row>
    <row r="878" spans="1:24">
      <c r="A878" s="132">
        <v>877</v>
      </c>
      <c r="B878" s="132">
        <v>40000000240</v>
      </c>
      <c r="C878" s="132">
        <v>61062000000</v>
      </c>
      <c r="D878" s="132" t="s">
        <v>988</v>
      </c>
      <c r="E878" s="132" t="s">
        <v>437</v>
      </c>
      <c r="F878" s="132">
        <v>77</v>
      </c>
      <c r="G878" s="132" t="s">
        <v>3848</v>
      </c>
      <c r="H878" s="132">
        <v>2</v>
      </c>
      <c r="I878" s="132">
        <v>0.126</v>
      </c>
      <c r="J878" s="132">
        <v>1</v>
      </c>
      <c r="K878" s="132">
        <v>0.126</v>
      </c>
      <c r="L878" s="132" t="s">
        <v>2262</v>
      </c>
      <c r="M878" s="132">
        <v>823</v>
      </c>
      <c r="N878" s="132" t="s">
        <v>436</v>
      </c>
      <c r="O878" s="132">
        <v>1840</v>
      </c>
      <c r="P878" s="132" t="s">
        <v>425</v>
      </c>
      <c r="Q878" s="132">
        <v>37</v>
      </c>
      <c r="R878" s="132" t="s">
        <v>438</v>
      </c>
      <c r="S878" s="132">
        <v>1000317</v>
      </c>
      <c r="T878" s="132" t="s">
        <v>821</v>
      </c>
      <c r="U878" s="132">
        <v>3</v>
      </c>
      <c r="V878" s="132">
        <v>1</v>
      </c>
      <c r="W878" s="132" t="s">
        <v>1048</v>
      </c>
      <c r="X878" s="132">
        <v>4</v>
      </c>
    </row>
    <row r="879" spans="1:24">
      <c r="A879" s="132">
        <v>878</v>
      </c>
      <c r="B879" s="132">
        <v>40000000239</v>
      </c>
      <c r="C879" s="132">
        <v>61051000000</v>
      </c>
      <c r="D879" s="132" t="s">
        <v>494</v>
      </c>
      <c r="E879" s="132" t="s">
        <v>444</v>
      </c>
      <c r="F879" s="132">
        <v>82</v>
      </c>
      <c r="G879" s="132" t="s">
        <v>3847</v>
      </c>
      <c r="H879" s="132">
        <v>1</v>
      </c>
      <c r="I879" s="132">
        <v>0.18</v>
      </c>
      <c r="J879" s="132">
        <v>1</v>
      </c>
      <c r="K879" s="132">
        <v>0.18</v>
      </c>
      <c r="L879" s="132" t="s">
        <v>2262</v>
      </c>
      <c r="M879" s="132">
        <v>823</v>
      </c>
      <c r="N879" s="132" t="s">
        <v>436</v>
      </c>
      <c r="O879" s="132">
        <v>1840</v>
      </c>
      <c r="P879" s="132" t="s">
        <v>439</v>
      </c>
      <c r="Q879" s="132">
        <v>9</v>
      </c>
      <c r="R879" s="132" t="s">
        <v>438</v>
      </c>
      <c r="S879" s="132">
        <v>1000317</v>
      </c>
      <c r="T879" s="132" t="s">
        <v>821</v>
      </c>
      <c r="U879" s="132">
        <v>3</v>
      </c>
      <c r="V879" s="132">
        <v>1</v>
      </c>
      <c r="W879" s="132" t="s">
        <v>1144</v>
      </c>
      <c r="X879" s="132">
        <v>23</v>
      </c>
    </row>
    <row r="880" spans="1:24">
      <c r="A880" s="132">
        <v>879</v>
      </c>
      <c r="B880" s="132">
        <v>40000000238</v>
      </c>
      <c r="C880" s="132">
        <v>61051000000</v>
      </c>
      <c r="D880" s="132" t="s">
        <v>494</v>
      </c>
      <c r="E880" s="132" t="s">
        <v>444</v>
      </c>
      <c r="F880" s="132">
        <v>82</v>
      </c>
      <c r="G880" s="132" t="s">
        <v>3847</v>
      </c>
      <c r="H880" s="132">
        <v>1</v>
      </c>
      <c r="I880" s="132">
        <v>0.22600000000000001</v>
      </c>
      <c r="J880" s="132">
        <v>1</v>
      </c>
      <c r="K880" s="132">
        <v>0.22600000000000001</v>
      </c>
      <c r="L880" s="132" t="s">
        <v>2262</v>
      </c>
      <c r="M880" s="132">
        <v>823</v>
      </c>
      <c r="N880" s="132" t="s">
        <v>436</v>
      </c>
      <c r="O880" s="132">
        <v>1840</v>
      </c>
      <c r="P880" s="132" t="s">
        <v>439</v>
      </c>
      <c r="Q880" s="132">
        <v>9</v>
      </c>
      <c r="R880" s="132" t="s">
        <v>438</v>
      </c>
      <c r="S880" s="132">
        <v>1000317</v>
      </c>
      <c r="T880" s="132" t="s">
        <v>825</v>
      </c>
      <c r="U880" s="132">
        <v>119</v>
      </c>
      <c r="V880" s="132">
        <v>1</v>
      </c>
      <c r="W880" s="132" t="s">
        <v>1144</v>
      </c>
      <c r="X880" s="132">
        <v>23</v>
      </c>
    </row>
    <row r="881" spans="1:24">
      <c r="A881" s="132">
        <v>880</v>
      </c>
      <c r="B881" s="132">
        <v>40000000237</v>
      </c>
      <c r="C881" s="132">
        <v>61091000000</v>
      </c>
      <c r="D881" s="132" t="s">
        <v>839</v>
      </c>
      <c r="E881" s="132" t="s">
        <v>453</v>
      </c>
      <c r="F881" s="132">
        <v>73</v>
      </c>
      <c r="G881" s="132" t="s">
        <v>3847</v>
      </c>
      <c r="H881" s="132">
        <v>1</v>
      </c>
      <c r="I881" s="132">
        <v>0.12</v>
      </c>
      <c r="J881" s="132">
        <v>1</v>
      </c>
      <c r="K881" s="132">
        <v>0.12</v>
      </c>
      <c r="L881" s="132" t="s">
        <v>2262</v>
      </c>
      <c r="M881" s="132">
        <v>823</v>
      </c>
      <c r="N881" s="132" t="s">
        <v>436</v>
      </c>
      <c r="O881" s="132">
        <v>1840</v>
      </c>
      <c r="P881" s="132" t="s">
        <v>439</v>
      </c>
      <c r="Q881" s="132">
        <v>9</v>
      </c>
      <c r="R881" s="132" t="s">
        <v>438</v>
      </c>
      <c r="S881" s="132">
        <v>1000317</v>
      </c>
      <c r="T881" s="132" t="s">
        <v>810</v>
      </c>
      <c r="U881" s="132">
        <v>122</v>
      </c>
      <c r="V881" s="132">
        <v>1</v>
      </c>
      <c r="W881" s="132" t="s">
        <v>1046</v>
      </c>
      <c r="X881" s="132">
        <v>12</v>
      </c>
    </row>
    <row r="882" spans="1:24">
      <c r="A882" s="132">
        <v>881</v>
      </c>
      <c r="B882" s="132">
        <v>40000000236</v>
      </c>
      <c r="C882" s="132">
        <v>61091000000</v>
      </c>
      <c r="D882" s="132" t="s">
        <v>856</v>
      </c>
      <c r="E882" s="132" t="s">
        <v>453</v>
      </c>
      <c r="F882" s="132">
        <v>73</v>
      </c>
      <c r="G882" s="132" t="s">
        <v>3848</v>
      </c>
      <c r="H882" s="132">
        <v>2</v>
      </c>
      <c r="I882" s="132">
        <v>0.16200000000000001</v>
      </c>
      <c r="J882" s="132">
        <v>1</v>
      </c>
      <c r="K882" s="132">
        <v>0.16200000000000001</v>
      </c>
      <c r="L882" s="132" t="s">
        <v>2262</v>
      </c>
      <c r="M882" s="132">
        <v>823</v>
      </c>
      <c r="N882" s="132" t="s">
        <v>436</v>
      </c>
      <c r="O882" s="132">
        <v>1840</v>
      </c>
      <c r="P882" s="132" t="s">
        <v>439</v>
      </c>
      <c r="Q882" s="132">
        <v>9</v>
      </c>
      <c r="R882" s="132" t="s">
        <v>438</v>
      </c>
      <c r="S882" s="132">
        <v>1000317</v>
      </c>
      <c r="T882" s="132" t="s">
        <v>978</v>
      </c>
      <c r="U882" s="132">
        <v>126</v>
      </c>
      <c r="V882" s="132">
        <v>1</v>
      </c>
      <c r="W882" s="132" t="s">
        <v>1073</v>
      </c>
      <c r="X882" s="132">
        <v>8</v>
      </c>
    </row>
    <row r="883" spans="1:24">
      <c r="A883" s="132">
        <v>882</v>
      </c>
      <c r="B883" s="132">
        <v>40000000235</v>
      </c>
      <c r="C883" s="132">
        <v>61061000000</v>
      </c>
      <c r="D883" s="132" t="s">
        <v>589</v>
      </c>
      <c r="E883" s="132" t="s">
        <v>444</v>
      </c>
      <c r="F883" s="132">
        <v>82</v>
      </c>
      <c r="G883" s="132" t="s">
        <v>3848</v>
      </c>
      <c r="H883" s="132">
        <v>2</v>
      </c>
      <c r="I883" s="132">
        <v>0.2</v>
      </c>
      <c r="J883" s="132">
        <v>1</v>
      </c>
      <c r="K883" s="132">
        <v>0.2</v>
      </c>
      <c r="L883" s="132" t="s">
        <v>2262</v>
      </c>
      <c r="M883" s="132">
        <v>823</v>
      </c>
      <c r="N883" s="132" t="s">
        <v>436</v>
      </c>
      <c r="O883" s="132">
        <v>1840</v>
      </c>
      <c r="P883" s="132" t="s">
        <v>439</v>
      </c>
      <c r="Q883" s="132">
        <v>9</v>
      </c>
      <c r="R883" s="132" t="s">
        <v>438</v>
      </c>
      <c r="S883" s="132">
        <v>1000317</v>
      </c>
      <c r="T883" s="132" t="s">
        <v>828</v>
      </c>
      <c r="U883" s="132">
        <v>124</v>
      </c>
      <c r="V883" s="132">
        <v>1</v>
      </c>
      <c r="W883" s="132" t="s">
        <v>1050</v>
      </c>
      <c r="X883" s="132">
        <v>20</v>
      </c>
    </row>
    <row r="884" spans="1:24">
      <c r="A884" s="132">
        <v>883</v>
      </c>
      <c r="B884" s="132">
        <v>40000000234</v>
      </c>
      <c r="C884" s="132">
        <v>61091000000</v>
      </c>
      <c r="D884" s="132" t="s">
        <v>856</v>
      </c>
      <c r="E884" s="132" t="s">
        <v>453</v>
      </c>
      <c r="F884" s="132">
        <v>73</v>
      </c>
      <c r="G884" s="132" t="s">
        <v>3656</v>
      </c>
      <c r="H884" s="132">
        <v>3</v>
      </c>
      <c r="I884" s="132">
        <v>0.27600000000000002</v>
      </c>
      <c r="J884" s="132">
        <v>1</v>
      </c>
      <c r="K884" s="132">
        <v>0.27600000000000002</v>
      </c>
      <c r="L884" s="132" t="s">
        <v>2262</v>
      </c>
      <c r="M884" s="132">
        <v>823</v>
      </c>
      <c r="N884" s="132" t="s">
        <v>436</v>
      </c>
      <c r="O884" s="132">
        <v>1840</v>
      </c>
      <c r="P884" s="132" t="s">
        <v>439</v>
      </c>
      <c r="Q884" s="132">
        <v>9</v>
      </c>
      <c r="R884" s="132" t="s">
        <v>438</v>
      </c>
      <c r="S884" s="132">
        <v>1000317</v>
      </c>
      <c r="T884" s="132" t="s">
        <v>929</v>
      </c>
      <c r="U884" s="132">
        <v>467</v>
      </c>
      <c r="V884" s="132">
        <v>1</v>
      </c>
      <c r="W884" s="132" t="s">
        <v>1073</v>
      </c>
      <c r="X884" s="132">
        <v>8</v>
      </c>
    </row>
    <row r="885" spans="1:24">
      <c r="A885" s="132">
        <v>884</v>
      </c>
      <c r="B885" s="132">
        <v>40000000233</v>
      </c>
      <c r="C885" s="132">
        <v>61091000000</v>
      </c>
      <c r="D885" s="132" t="s">
        <v>856</v>
      </c>
      <c r="E885" s="132" t="s">
        <v>453</v>
      </c>
      <c r="F885" s="132">
        <v>73</v>
      </c>
      <c r="G885" s="132" t="s">
        <v>3848</v>
      </c>
      <c r="H885" s="132">
        <v>2</v>
      </c>
      <c r="I885" s="132">
        <v>0.128</v>
      </c>
      <c r="J885" s="132">
        <v>1</v>
      </c>
      <c r="K885" s="132">
        <v>0.128</v>
      </c>
      <c r="L885" s="132" t="s">
        <v>2262</v>
      </c>
      <c r="M885" s="132">
        <v>823</v>
      </c>
      <c r="N885" s="132" t="s">
        <v>436</v>
      </c>
      <c r="O885" s="132">
        <v>1840</v>
      </c>
      <c r="P885" s="132" t="s">
        <v>439</v>
      </c>
      <c r="Q885" s="132">
        <v>9</v>
      </c>
      <c r="R885" s="132" t="s">
        <v>438</v>
      </c>
      <c r="S885" s="132">
        <v>1000317</v>
      </c>
      <c r="T885" s="132" t="s">
        <v>825</v>
      </c>
      <c r="U885" s="132">
        <v>119</v>
      </c>
      <c r="V885" s="132">
        <v>1</v>
      </c>
      <c r="W885" s="132" t="s">
        <v>1073</v>
      </c>
      <c r="X885" s="132">
        <v>8</v>
      </c>
    </row>
    <row r="886" spans="1:24">
      <c r="A886" s="132">
        <v>885</v>
      </c>
      <c r="B886" s="132">
        <v>40000000232</v>
      </c>
      <c r="C886" s="132">
        <v>61062000000</v>
      </c>
      <c r="D886" s="132" t="s">
        <v>988</v>
      </c>
      <c r="E886" s="132" t="s">
        <v>437</v>
      </c>
      <c r="F886" s="132">
        <v>77</v>
      </c>
      <c r="G886" s="132" t="s">
        <v>3848</v>
      </c>
      <c r="H886" s="132">
        <v>2</v>
      </c>
      <c r="I886" s="132">
        <v>0.20399999999999999</v>
      </c>
      <c r="J886" s="132">
        <v>1</v>
      </c>
      <c r="K886" s="132">
        <v>0.20399999999999999</v>
      </c>
      <c r="L886" s="132" t="s">
        <v>2262</v>
      </c>
      <c r="M886" s="132">
        <v>823</v>
      </c>
      <c r="N886" s="132" t="s">
        <v>436</v>
      </c>
      <c r="O886" s="132">
        <v>1840</v>
      </c>
      <c r="P886" s="132" t="s">
        <v>425</v>
      </c>
      <c r="Q886" s="132">
        <v>37</v>
      </c>
      <c r="R886" s="132" t="s">
        <v>438</v>
      </c>
      <c r="S886" s="132">
        <v>1000317</v>
      </c>
      <c r="T886" s="132" t="s">
        <v>825</v>
      </c>
      <c r="U886" s="132">
        <v>119</v>
      </c>
      <c r="V886" s="132">
        <v>1</v>
      </c>
      <c r="W886" s="132" t="s">
        <v>1071</v>
      </c>
      <c r="X886" s="132">
        <v>12</v>
      </c>
    </row>
    <row r="887" spans="1:24">
      <c r="A887" s="132">
        <v>886</v>
      </c>
      <c r="B887" s="132">
        <v>40000000231</v>
      </c>
      <c r="C887" s="132">
        <v>62046239000</v>
      </c>
      <c r="D887" s="132" t="s">
        <v>979</v>
      </c>
      <c r="E887" s="132" t="s">
        <v>420</v>
      </c>
      <c r="F887" s="132">
        <v>93</v>
      </c>
      <c r="G887" s="132" t="s">
        <v>3848</v>
      </c>
      <c r="H887" s="132">
        <v>2</v>
      </c>
      <c r="I887" s="132">
        <v>0.40600000000000003</v>
      </c>
      <c r="J887" s="132">
        <v>1</v>
      </c>
      <c r="K887" s="132">
        <v>0.40600000000000003</v>
      </c>
      <c r="L887" s="132" t="s">
        <v>2262</v>
      </c>
      <c r="M887" s="132">
        <v>823</v>
      </c>
      <c r="N887" s="132" t="s">
        <v>436</v>
      </c>
      <c r="O887" s="132">
        <v>1840</v>
      </c>
      <c r="P887" s="132" t="s">
        <v>439</v>
      </c>
      <c r="Q887" s="132">
        <v>9</v>
      </c>
      <c r="R887" s="132" t="s">
        <v>438</v>
      </c>
      <c r="S887" s="132">
        <v>1000317</v>
      </c>
      <c r="T887" s="132">
        <v>38</v>
      </c>
      <c r="U887" s="132">
        <v>64</v>
      </c>
      <c r="V887" s="132">
        <v>1</v>
      </c>
      <c r="W887" s="132" t="s">
        <v>1050</v>
      </c>
      <c r="X887" s="132">
        <v>20</v>
      </c>
    </row>
    <row r="888" spans="1:24">
      <c r="A888" s="132">
        <v>887</v>
      </c>
      <c r="B888" s="132">
        <v>40000000230</v>
      </c>
      <c r="C888" s="132">
        <v>61045900000</v>
      </c>
      <c r="D888" s="132" t="s">
        <v>980</v>
      </c>
      <c r="E888" s="132" t="s">
        <v>443</v>
      </c>
      <c r="F888" s="132">
        <v>53</v>
      </c>
      <c r="G888" s="132" t="s">
        <v>3848</v>
      </c>
      <c r="H888" s="132">
        <v>2</v>
      </c>
      <c r="I888" s="132">
        <v>0.17599999999999999</v>
      </c>
      <c r="J888" s="132">
        <v>1</v>
      </c>
      <c r="K888" s="132">
        <v>0.17599999999999999</v>
      </c>
      <c r="L888" s="132" t="s">
        <v>2262</v>
      </c>
      <c r="M888" s="132">
        <v>823</v>
      </c>
      <c r="N888" s="132" t="s">
        <v>436</v>
      </c>
      <c r="O888" s="132">
        <v>1840</v>
      </c>
      <c r="P888" s="132" t="s">
        <v>431</v>
      </c>
      <c r="Q888" s="132">
        <v>53</v>
      </c>
      <c r="R888" s="132" t="s">
        <v>438</v>
      </c>
      <c r="S888" s="132">
        <v>1000317</v>
      </c>
      <c r="T888" s="132">
        <v>38</v>
      </c>
      <c r="U888" s="132">
        <v>64</v>
      </c>
      <c r="V888" s="132">
        <v>1</v>
      </c>
      <c r="W888" s="132" t="s">
        <v>3916</v>
      </c>
      <c r="X888" s="132">
        <v>10</v>
      </c>
    </row>
    <row r="889" spans="1:24">
      <c r="A889" s="132">
        <v>888</v>
      </c>
      <c r="B889" s="132">
        <v>40000000229</v>
      </c>
      <c r="C889" s="132">
        <v>61091000000</v>
      </c>
      <c r="D889" s="132" t="s">
        <v>856</v>
      </c>
      <c r="E889" s="132" t="s">
        <v>453</v>
      </c>
      <c r="F889" s="132">
        <v>73</v>
      </c>
      <c r="G889" s="132" t="s">
        <v>3656</v>
      </c>
      <c r="H889" s="132">
        <v>3</v>
      </c>
      <c r="I889" s="132">
        <v>0.16600000000000001</v>
      </c>
      <c r="J889" s="132">
        <v>1</v>
      </c>
      <c r="K889" s="132">
        <v>0.16600000000000001</v>
      </c>
      <c r="L889" s="132" t="s">
        <v>2262</v>
      </c>
      <c r="M889" s="132">
        <v>823</v>
      </c>
      <c r="N889" s="132" t="s">
        <v>436</v>
      </c>
      <c r="O889" s="132">
        <v>1840</v>
      </c>
      <c r="P889" s="132" t="s">
        <v>439</v>
      </c>
      <c r="Q889" s="132">
        <v>9</v>
      </c>
      <c r="R889" s="132" t="s">
        <v>438</v>
      </c>
      <c r="S889" s="132">
        <v>1000317</v>
      </c>
      <c r="T889" s="132" t="s">
        <v>1025</v>
      </c>
      <c r="U889" s="132">
        <v>684</v>
      </c>
      <c r="V889" s="132">
        <v>1</v>
      </c>
      <c r="W889" s="132" t="s">
        <v>1107</v>
      </c>
      <c r="X889" s="132">
        <v>1</v>
      </c>
    </row>
    <row r="890" spans="1:24">
      <c r="A890" s="132">
        <v>889</v>
      </c>
      <c r="B890" s="132">
        <v>40000000228</v>
      </c>
      <c r="C890" s="132">
        <v>61091000000</v>
      </c>
      <c r="D890" s="132" t="s">
        <v>856</v>
      </c>
      <c r="E890" s="132" t="s">
        <v>453</v>
      </c>
      <c r="F890" s="132">
        <v>73</v>
      </c>
      <c r="G890" s="132" t="s">
        <v>3848</v>
      </c>
      <c r="H890" s="132">
        <v>2</v>
      </c>
      <c r="I890" s="132">
        <v>0.10199999999999999</v>
      </c>
      <c r="J890" s="132">
        <v>1</v>
      </c>
      <c r="K890" s="132">
        <v>0.10199999999999999</v>
      </c>
      <c r="L890" s="132" t="s">
        <v>2262</v>
      </c>
      <c r="M890" s="132">
        <v>823</v>
      </c>
      <c r="N890" s="132" t="s">
        <v>436</v>
      </c>
      <c r="O890" s="132">
        <v>1840</v>
      </c>
      <c r="P890" s="132" t="s">
        <v>439</v>
      </c>
      <c r="Q890" s="132">
        <v>9</v>
      </c>
      <c r="R890" s="132" t="s">
        <v>438</v>
      </c>
      <c r="S890" s="132">
        <v>1000317</v>
      </c>
      <c r="T890" s="132" t="s">
        <v>929</v>
      </c>
      <c r="U890" s="132">
        <v>467</v>
      </c>
      <c r="V890" s="132">
        <v>1</v>
      </c>
      <c r="W890" s="132" t="s">
        <v>1107</v>
      </c>
      <c r="X890" s="132">
        <v>1</v>
      </c>
    </row>
    <row r="891" spans="1:24">
      <c r="A891" s="132">
        <v>890</v>
      </c>
      <c r="B891" s="132">
        <v>40000000227</v>
      </c>
      <c r="C891" s="132">
        <v>61034300090</v>
      </c>
      <c r="D891" s="132" t="s">
        <v>617</v>
      </c>
      <c r="E891" s="132" t="s">
        <v>442</v>
      </c>
      <c r="F891" s="132">
        <v>24</v>
      </c>
      <c r="G891" s="132" t="s">
        <v>3847</v>
      </c>
      <c r="H891" s="132">
        <v>1</v>
      </c>
      <c r="I891" s="132">
        <v>0.218</v>
      </c>
      <c r="J891" s="132">
        <v>1</v>
      </c>
      <c r="K891" s="132">
        <v>0.218</v>
      </c>
      <c r="L891" s="132" t="s">
        <v>2262</v>
      </c>
      <c r="M891" s="132">
        <v>823</v>
      </c>
      <c r="N891" s="132" t="s">
        <v>2841</v>
      </c>
      <c r="O891" s="132">
        <v>2050</v>
      </c>
      <c r="P891" s="132" t="s">
        <v>425</v>
      </c>
      <c r="Q891" s="132">
        <v>37</v>
      </c>
      <c r="R891" s="132" t="s">
        <v>438</v>
      </c>
      <c r="S891" s="132">
        <v>1000317</v>
      </c>
      <c r="T891" s="132" t="s">
        <v>825</v>
      </c>
      <c r="U891" s="132">
        <v>119</v>
      </c>
      <c r="V891" s="132">
        <v>1</v>
      </c>
      <c r="W891" s="132" t="s">
        <v>1050</v>
      </c>
      <c r="X891" s="132">
        <v>20</v>
      </c>
    </row>
    <row r="892" spans="1:24">
      <c r="A892" s="132">
        <v>891</v>
      </c>
      <c r="B892" s="132">
        <v>40000000226</v>
      </c>
      <c r="C892" s="132">
        <v>62046990000</v>
      </c>
      <c r="D892" s="132" t="s">
        <v>1026</v>
      </c>
      <c r="E892" s="132" t="s">
        <v>420</v>
      </c>
      <c r="F892" s="132">
        <v>93</v>
      </c>
      <c r="G892" s="132" t="s">
        <v>3848</v>
      </c>
      <c r="H892" s="132">
        <v>2</v>
      </c>
      <c r="I892" s="132">
        <v>0.28999999999999998</v>
      </c>
      <c r="J892" s="132">
        <v>1</v>
      </c>
      <c r="K892" s="132">
        <v>0.28999999999999998</v>
      </c>
      <c r="L892" s="132" t="s">
        <v>2262</v>
      </c>
      <c r="M892" s="132">
        <v>823</v>
      </c>
      <c r="N892" s="132" t="s">
        <v>436</v>
      </c>
      <c r="O892" s="132">
        <v>1840</v>
      </c>
      <c r="P892" s="132" t="s">
        <v>3923</v>
      </c>
      <c r="Q892" s="132">
        <v>94</v>
      </c>
      <c r="R892" s="132" t="s">
        <v>438</v>
      </c>
      <c r="S892" s="132">
        <v>1000317</v>
      </c>
      <c r="T892" s="132">
        <v>36</v>
      </c>
      <c r="U892" s="132">
        <v>52</v>
      </c>
      <c r="V892" s="132">
        <v>1</v>
      </c>
      <c r="W892" s="132" t="s">
        <v>1046</v>
      </c>
      <c r="X892" s="132">
        <v>12</v>
      </c>
    </row>
    <row r="893" spans="1:24">
      <c r="A893" s="132">
        <v>892</v>
      </c>
      <c r="B893" s="132">
        <v>40000000225</v>
      </c>
      <c r="C893" s="132">
        <v>61091000000</v>
      </c>
      <c r="D893" s="132" t="s">
        <v>856</v>
      </c>
      <c r="E893" s="132" t="s">
        <v>453</v>
      </c>
      <c r="F893" s="132">
        <v>73</v>
      </c>
      <c r="G893" s="132" t="s">
        <v>3848</v>
      </c>
      <c r="H893" s="132">
        <v>2</v>
      </c>
      <c r="I893" s="132">
        <v>0.14399999999999999</v>
      </c>
      <c r="J893" s="132">
        <v>1</v>
      </c>
      <c r="K893" s="132">
        <v>0.14399999999999999</v>
      </c>
      <c r="L893" s="132" t="s">
        <v>2262</v>
      </c>
      <c r="M893" s="132">
        <v>823</v>
      </c>
      <c r="N893" s="132" t="s">
        <v>436</v>
      </c>
      <c r="O893" s="132">
        <v>1840</v>
      </c>
      <c r="P893" s="132" t="s">
        <v>439</v>
      </c>
      <c r="Q893" s="132">
        <v>9</v>
      </c>
      <c r="R893" s="132" t="s">
        <v>438</v>
      </c>
      <c r="S893" s="132">
        <v>1000317</v>
      </c>
      <c r="T893" s="132" t="s">
        <v>810</v>
      </c>
      <c r="U893" s="132">
        <v>122</v>
      </c>
      <c r="V893" s="132">
        <v>1</v>
      </c>
      <c r="W893" s="132" t="s">
        <v>1048</v>
      </c>
      <c r="X893" s="132">
        <v>4</v>
      </c>
    </row>
    <row r="894" spans="1:24">
      <c r="A894" s="132">
        <v>893</v>
      </c>
      <c r="B894" s="132">
        <v>40000000224</v>
      </c>
      <c r="C894" s="132">
        <v>61091000000</v>
      </c>
      <c r="D894" s="132" t="s">
        <v>856</v>
      </c>
      <c r="E894" s="132" t="s">
        <v>453</v>
      </c>
      <c r="F894" s="132">
        <v>73</v>
      </c>
      <c r="G894" s="132" t="s">
        <v>3848</v>
      </c>
      <c r="H894" s="132">
        <v>2</v>
      </c>
      <c r="I894" s="132">
        <v>0.124</v>
      </c>
      <c r="J894" s="132">
        <v>1</v>
      </c>
      <c r="K894" s="132">
        <v>0.124</v>
      </c>
      <c r="L894" s="132" t="s">
        <v>2262</v>
      </c>
      <c r="M894" s="132">
        <v>823</v>
      </c>
      <c r="N894" s="132" t="s">
        <v>436</v>
      </c>
      <c r="O894" s="132">
        <v>1840</v>
      </c>
      <c r="P894" s="132" t="s">
        <v>439</v>
      </c>
      <c r="Q894" s="132">
        <v>9</v>
      </c>
      <c r="R894" s="132" t="s">
        <v>438</v>
      </c>
      <c r="S894" s="132">
        <v>1000317</v>
      </c>
      <c r="T894" s="132" t="s">
        <v>810</v>
      </c>
      <c r="U894" s="132">
        <v>122</v>
      </c>
      <c r="V894" s="132">
        <v>1</v>
      </c>
      <c r="W894" s="132" t="s">
        <v>1050</v>
      </c>
      <c r="X894" s="132">
        <v>20</v>
      </c>
    </row>
    <row r="895" spans="1:24">
      <c r="A895" s="132">
        <v>894</v>
      </c>
      <c r="B895" s="132">
        <v>40000000223</v>
      </c>
      <c r="C895" s="132">
        <v>61062000000</v>
      </c>
      <c r="D895" s="132" t="s">
        <v>988</v>
      </c>
      <c r="E895" s="132" t="s">
        <v>437</v>
      </c>
      <c r="F895" s="132">
        <v>77</v>
      </c>
      <c r="G895" s="132" t="s">
        <v>3848</v>
      </c>
      <c r="H895" s="132">
        <v>2</v>
      </c>
      <c r="I895" s="132">
        <v>0.17599999999999999</v>
      </c>
      <c r="J895" s="132">
        <v>1</v>
      </c>
      <c r="K895" s="132">
        <v>0.17599999999999999</v>
      </c>
      <c r="L895" s="132" t="s">
        <v>2262</v>
      </c>
      <c r="M895" s="132">
        <v>823</v>
      </c>
      <c r="N895" s="132" t="s">
        <v>436</v>
      </c>
      <c r="O895" s="132">
        <v>1840</v>
      </c>
      <c r="P895" s="132" t="s">
        <v>425</v>
      </c>
      <c r="Q895" s="132">
        <v>37</v>
      </c>
      <c r="R895" s="132" t="s">
        <v>438</v>
      </c>
      <c r="S895" s="132">
        <v>1000317</v>
      </c>
      <c r="T895" s="132" t="s">
        <v>825</v>
      </c>
      <c r="U895" s="132">
        <v>119</v>
      </c>
      <c r="V895" s="132">
        <v>1</v>
      </c>
      <c r="W895" s="132" t="s">
        <v>1050</v>
      </c>
      <c r="X895" s="132">
        <v>20</v>
      </c>
    </row>
    <row r="896" spans="1:24">
      <c r="A896" s="132">
        <v>895</v>
      </c>
      <c r="B896" s="132">
        <v>40000000222</v>
      </c>
      <c r="C896" s="132">
        <v>61091000000</v>
      </c>
      <c r="D896" s="132" t="s">
        <v>839</v>
      </c>
      <c r="E896" s="132" t="s">
        <v>453</v>
      </c>
      <c r="F896" s="132">
        <v>73</v>
      </c>
      <c r="G896" s="132" t="s">
        <v>3847</v>
      </c>
      <c r="H896" s="132">
        <v>1</v>
      </c>
      <c r="I896" s="132">
        <v>0.36</v>
      </c>
      <c r="J896" s="132">
        <v>1</v>
      </c>
      <c r="K896" s="132">
        <v>0.36</v>
      </c>
      <c r="L896" s="132" t="s">
        <v>2262</v>
      </c>
      <c r="M896" s="132">
        <v>823</v>
      </c>
      <c r="N896" s="132" t="s">
        <v>436</v>
      </c>
      <c r="O896" s="132">
        <v>1840</v>
      </c>
      <c r="P896" s="132" t="s">
        <v>439</v>
      </c>
      <c r="Q896" s="132">
        <v>9</v>
      </c>
      <c r="R896" s="132" t="s">
        <v>438</v>
      </c>
      <c r="S896" s="132">
        <v>1000317</v>
      </c>
      <c r="T896" s="132" t="s">
        <v>810</v>
      </c>
      <c r="U896" s="132">
        <v>122</v>
      </c>
      <c r="V896" s="132">
        <v>1</v>
      </c>
      <c r="W896" s="132" t="s">
        <v>1048</v>
      </c>
      <c r="X896" s="132">
        <v>4</v>
      </c>
    </row>
    <row r="897" spans="1:24">
      <c r="A897" s="132">
        <v>896</v>
      </c>
      <c r="B897" s="132">
        <v>40000000221</v>
      </c>
      <c r="C897" s="132">
        <v>64029910000</v>
      </c>
      <c r="D897" s="132" t="s">
        <v>587</v>
      </c>
      <c r="E897" s="132" t="s">
        <v>454</v>
      </c>
      <c r="F897" s="132">
        <v>310</v>
      </c>
      <c r="G897" s="132" t="s">
        <v>3848</v>
      </c>
      <c r="H897" s="132">
        <v>2</v>
      </c>
      <c r="I897" s="132">
        <v>0.28199999999999997</v>
      </c>
      <c r="J897" s="132">
        <v>1</v>
      </c>
      <c r="K897" s="132">
        <v>0.28199999999999997</v>
      </c>
      <c r="L897" s="132" t="s">
        <v>2262</v>
      </c>
      <c r="M897" s="132">
        <v>823</v>
      </c>
      <c r="N897" s="132" t="s">
        <v>436</v>
      </c>
      <c r="O897" s="132">
        <v>1840</v>
      </c>
      <c r="P897" s="132" t="s">
        <v>4430</v>
      </c>
      <c r="Q897" s="132" t="s">
        <v>4354</v>
      </c>
      <c r="R897" s="132" t="s">
        <v>438</v>
      </c>
      <c r="S897" s="132">
        <v>1000317</v>
      </c>
      <c r="T897" s="132" t="s">
        <v>1028</v>
      </c>
      <c r="U897" s="132">
        <v>534</v>
      </c>
      <c r="V897" s="132">
        <v>1</v>
      </c>
      <c r="W897" s="132" t="s">
        <v>1046</v>
      </c>
      <c r="X897" s="132">
        <v>12</v>
      </c>
    </row>
    <row r="898" spans="1:24">
      <c r="A898" s="132">
        <v>897</v>
      </c>
      <c r="B898" s="132">
        <v>40000000220</v>
      </c>
      <c r="C898" s="132">
        <v>62046318000</v>
      </c>
      <c r="D898" s="132" t="s">
        <v>630</v>
      </c>
      <c r="E898" s="132" t="s">
        <v>3727</v>
      </c>
      <c r="F898" s="132">
        <v>264</v>
      </c>
      <c r="G898" s="132" t="s">
        <v>3848</v>
      </c>
      <c r="H898" s="132">
        <v>2</v>
      </c>
      <c r="I898" s="132">
        <v>0.216</v>
      </c>
      <c r="J898" s="132">
        <v>1</v>
      </c>
      <c r="K898" s="132">
        <v>0.216</v>
      </c>
      <c r="L898" s="132" t="s">
        <v>2262</v>
      </c>
      <c r="M898" s="132">
        <v>823</v>
      </c>
      <c r="N898" s="132" t="s">
        <v>436</v>
      </c>
      <c r="O898" s="132">
        <v>1840</v>
      </c>
      <c r="P898" s="132" t="s">
        <v>3961</v>
      </c>
      <c r="Q898" s="132" t="s">
        <v>3935</v>
      </c>
      <c r="R898" s="132" t="s">
        <v>438</v>
      </c>
      <c r="S898" s="132">
        <v>1000317</v>
      </c>
      <c r="T898" s="132" t="s">
        <v>821</v>
      </c>
      <c r="U898" s="132">
        <v>3</v>
      </c>
      <c r="V898" s="132">
        <v>1</v>
      </c>
      <c r="W898" s="132" t="s">
        <v>1064</v>
      </c>
      <c r="X898" s="132">
        <v>7</v>
      </c>
    </row>
    <row r="899" spans="1:24">
      <c r="A899" s="132">
        <v>898</v>
      </c>
      <c r="B899" s="132">
        <v>40000000219</v>
      </c>
      <c r="C899" s="132">
        <v>61091000000</v>
      </c>
      <c r="D899" s="132" t="s">
        <v>608</v>
      </c>
      <c r="E899" s="132" t="s">
        <v>329</v>
      </c>
      <c r="F899" s="132">
        <v>249</v>
      </c>
      <c r="G899" s="132" t="s">
        <v>3848</v>
      </c>
      <c r="H899" s="132">
        <v>2</v>
      </c>
      <c r="I899" s="132">
        <v>0.09</v>
      </c>
      <c r="J899" s="132">
        <v>1</v>
      </c>
      <c r="K899" s="132">
        <v>0.09</v>
      </c>
      <c r="L899" s="132" t="s">
        <v>2262</v>
      </c>
      <c r="M899" s="132">
        <v>823</v>
      </c>
      <c r="N899" s="132" t="s">
        <v>436</v>
      </c>
      <c r="O899" s="132">
        <v>1840</v>
      </c>
      <c r="P899" s="132" t="s">
        <v>439</v>
      </c>
      <c r="Q899" s="132">
        <v>9</v>
      </c>
      <c r="R899" s="132" t="s">
        <v>438</v>
      </c>
      <c r="S899" s="132">
        <v>1000317</v>
      </c>
      <c r="T899" s="132" t="s">
        <v>810</v>
      </c>
      <c r="U899" s="132">
        <v>122</v>
      </c>
      <c r="V899" s="132">
        <v>1</v>
      </c>
      <c r="W899" s="132" t="s">
        <v>1050</v>
      </c>
      <c r="X899" s="132">
        <v>20</v>
      </c>
    </row>
    <row r="900" spans="1:24">
      <c r="A900" s="132">
        <v>899</v>
      </c>
      <c r="B900" s="132">
        <v>40000000218</v>
      </c>
      <c r="C900" s="132">
        <v>61091000000</v>
      </c>
      <c r="D900" s="132" t="s">
        <v>839</v>
      </c>
      <c r="E900" s="132" t="s">
        <v>453</v>
      </c>
      <c r="F900" s="132">
        <v>73</v>
      </c>
      <c r="G900" s="132" t="s">
        <v>3847</v>
      </c>
      <c r="H900" s="132">
        <v>1</v>
      </c>
      <c r="I900" s="132">
        <v>0.128</v>
      </c>
      <c r="J900" s="132">
        <v>1</v>
      </c>
      <c r="K900" s="132">
        <v>0.128</v>
      </c>
      <c r="L900" s="132" t="s">
        <v>2262</v>
      </c>
      <c r="M900" s="132">
        <v>823</v>
      </c>
      <c r="N900" s="132" t="s">
        <v>436</v>
      </c>
      <c r="O900" s="132">
        <v>1840</v>
      </c>
      <c r="P900" s="132" t="s">
        <v>439</v>
      </c>
      <c r="Q900" s="132">
        <v>9</v>
      </c>
      <c r="R900" s="132" t="s">
        <v>438</v>
      </c>
      <c r="S900" s="132">
        <v>1000317</v>
      </c>
      <c r="T900" s="132" t="s">
        <v>825</v>
      </c>
      <c r="U900" s="132">
        <v>119</v>
      </c>
      <c r="V900" s="132">
        <v>1</v>
      </c>
      <c r="W900" s="132" t="s">
        <v>1046</v>
      </c>
      <c r="X900" s="132">
        <v>12</v>
      </c>
    </row>
    <row r="901" spans="1:24">
      <c r="A901" s="132">
        <v>900</v>
      </c>
      <c r="B901" s="132">
        <v>40000000217</v>
      </c>
      <c r="C901" s="132">
        <v>61091000000</v>
      </c>
      <c r="D901" s="132" t="s">
        <v>856</v>
      </c>
      <c r="E901" s="132" t="s">
        <v>453</v>
      </c>
      <c r="F901" s="132">
        <v>73</v>
      </c>
      <c r="G901" s="132" t="s">
        <v>3656</v>
      </c>
      <c r="H901" s="132">
        <v>3</v>
      </c>
      <c r="I901" s="132">
        <v>8.2000000000000003E-2</v>
      </c>
      <c r="J901" s="132">
        <v>1</v>
      </c>
      <c r="K901" s="132">
        <v>8.2000000000000003E-2</v>
      </c>
      <c r="L901" s="132" t="s">
        <v>2262</v>
      </c>
      <c r="M901" s="132">
        <v>823</v>
      </c>
      <c r="N901" s="132" t="s">
        <v>436</v>
      </c>
      <c r="O901" s="132">
        <v>1840</v>
      </c>
      <c r="P901" s="132" t="s">
        <v>439</v>
      </c>
      <c r="Q901" s="132">
        <v>9</v>
      </c>
      <c r="R901" s="132" t="s">
        <v>438</v>
      </c>
      <c r="S901" s="132">
        <v>1000317</v>
      </c>
      <c r="T901" s="132" t="s">
        <v>1014</v>
      </c>
      <c r="U901" s="132">
        <v>529</v>
      </c>
      <c r="V901" s="132">
        <v>1</v>
      </c>
      <c r="W901" s="132" t="s">
        <v>1050</v>
      </c>
      <c r="X901" s="132">
        <v>20</v>
      </c>
    </row>
    <row r="902" spans="1:24">
      <c r="A902" s="132">
        <v>901</v>
      </c>
      <c r="B902" s="132">
        <v>40000000216</v>
      </c>
      <c r="C902" s="132">
        <v>61091000000</v>
      </c>
      <c r="D902" s="132" t="s">
        <v>839</v>
      </c>
      <c r="E902" s="132" t="s">
        <v>453</v>
      </c>
      <c r="F902" s="132">
        <v>73</v>
      </c>
      <c r="G902" s="132" t="s">
        <v>3847</v>
      </c>
      <c r="H902" s="132">
        <v>1</v>
      </c>
      <c r="I902" s="132">
        <v>0.18</v>
      </c>
      <c r="J902" s="132">
        <v>1</v>
      </c>
      <c r="K902" s="132">
        <v>0.18</v>
      </c>
      <c r="L902" s="132" t="s">
        <v>2262</v>
      </c>
      <c r="M902" s="132">
        <v>823</v>
      </c>
      <c r="N902" s="132" t="s">
        <v>436</v>
      </c>
      <c r="O902" s="132">
        <v>1840</v>
      </c>
      <c r="P902" s="132" t="s">
        <v>439</v>
      </c>
      <c r="Q902" s="132">
        <v>9</v>
      </c>
      <c r="R902" s="132" t="s">
        <v>438</v>
      </c>
      <c r="S902" s="132">
        <v>1000317</v>
      </c>
      <c r="T902" s="132" t="s">
        <v>978</v>
      </c>
      <c r="U902" s="132">
        <v>126</v>
      </c>
      <c r="V902" s="132">
        <v>1</v>
      </c>
      <c r="W902" s="132" t="s">
        <v>3919</v>
      </c>
      <c r="X902" s="132">
        <v>25</v>
      </c>
    </row>
    <row r="903" spans="1:24">
      <c r="A903" s="132">
        <v>902</v>
      </c>
      <c r="B903" s="132">
        <v>40000000215</v>
      </c>
      <c r="C903" s="132">
        <v>61091000000</v>
      </c>
      <c r="D903" s="132" t="s">
        <v>839</v>
      </c>
      <c r="E903" s="132" t="s">
        <v>453</v>
      </c>
      <c r="F903" s="132">
        <v>73</v>
      </c>
      <c r="G903" s="132" t="s">
        <v>3847</v>
      </c>
      <c r="H903" s="132">
        <v>1</v>
      </c>
      <c r="I903" s="132">
        <v>0.112</v>
      </c>
      <c r="J903" s="132">
        <v>1</v>
      </c>
      <c r="K903" s="132">
        <v>0.112</v>
      </c>
      <c r="L903" s="132" t="s">
        <v>2262</v>
      </c>
      <c r="M903" s="132">
        <v>823</v>
      </c>
      <c r="N903" s="132" t="s">
        <v>436</v>
      </c>
      <c r="O903" s="132">
        <v>1840</v>
      </c>
      <c r="P903" s="132" t="s">
        <v>439</v>
      </c>
      <c r="Q903" s="132">
        <v>9</v>
      </c>
      <c r="R903" s="132" t="s">
        <v>438</v>
      </c>
      <c r="S903" s="132">
        <v>1000317</v>
      </c>
      <c r="T903" s="132" t="s">
        <v>858</v>
      </c>
      <c r="U903" s="132">
        <v>1</v>
      </c>
      <c r="V903" s="132">
        <v>1</v>
      </c>
      <c r="W903" s="132" t="s">
        <v>1050</v>
      </c>
      <c r="X903" s="132">
        <v>20</v>
      </c>
    </row>
    <row r="904" spans="1:24">
      <c r="A904" s="132">
        <v>903</v>
      </c>
      <c r="B904" s="132">
        <v>40000000214</v>
      </c>
      <c r="C904" s="132">
        <v>62046239000</v>
      </c>
      <c r="D904" s="132" t="s">
        <v>1029</v>
      </c>
      <c r="E904" s="132" t="s">
        <v>3727</v>
      </c>
      <c r="F904" s="132">
        <v>264</v>
      </c>
      <c r="G904" s="132" t="s">
        <v>3656</v>
      </c>
      <c r="H904" s="132">
        <v>3</v>
      </c>
      <c r="I904" s="132">
        <v>0.13400000000000001</v>
      </c>
      <c r="J904" s="132">
        <v>1</v>
      </c>
      <c r="K904" s="132">
        <v>0.13400000000000001</v>
      </c>
      <c r="L904" s="132" t="s">
        <v>2262</v>
      </c>
      <c r="M904" s="132">
        <v>823</v>
      </c>
      <c r="N904" s="132" t="s">
        <v>436</v>
      </c>
      <c r="O904" s="132">
        <v>1840</v>
      </c>
      <c r="P904" s="132" t="s">
        <v>439</v>
      </c>
      <c r="Q904" s="132">
        <v>9</v>
      </c>
      <c r="R904" s="132" t="s">
        <v>438</v>
      </c>
      <c r="S904" s="132">
        <v>1000317</v>
      </c>
      <c r="T904" s="132" t="s">
        <v>930</v>
      </c>
      <c r="U904" s="132">
        <v>666</v>
      </c>
      <c r="V904" s="132">
        <v>1</v>
      </c>
      <c r="W904" s="132" t="s">
        <v>1073</v>
      </c>
      <c r="X904" s="132">
        <v>8</v>
      </c>
    </row>
    <row r="905" spans="1:24">
      <c r="A905" s="132">
        <v>904</v>
      </c>
      <c r="B905" s="132">
        <v>40000000213</v>
      </c>
      <c r="C905" s="132">
        <v>61091000000</v>
      </c>
      <c r="D905" s="132" t="s">
        <v>856</v>
      </c>
      <c r="E905" s="132" t="s">
        <v>453</v>
      </c>
      <c r="F905" s="132">
        <v>73</v>
      </c>
      <c r="G905" s="132" t="s">
        <v>3656</v>
      </c>
      <c r="H905" s="132">
        <v>3</v>
      </c>
      <c r="I905" s="132">
        <v>0.13</v>
      </c>
      <c r="J905" s="132">
        <v>1</v>
      </c>
      <c r="K905" s="132">
        <v>0.13</v>
      </c>
      <c r="L905" s="132" t="s">
        <v>2262</v>
      </c>
      <c r="M905" s="132">
        <v>823</v>
      </c>
      <c r="N905" s="132" t="s">
        <v>436</v>
      </c>
      <c r="O905" s="132">
        <v>1840</v>
      </c>
      <c r="P905" s="132" t="s">
        <v>439</v>
      </c>
      <c r="Q905" s="132">
        <v>9</v>
      </c>
      <c r="R905" s="132" t="s">
        <v>438</v>
      </c>
      <c r="S905" s="132">
        <v>1000317</v>
      </c>
      <c r="T905" s="132" t="s">
        <v>1030</v>
      </c>
      <c r="U905" s="132">
        <v>472</v>
      </c>
      <c r="V905" s="132">
        <v>1</v>
      </c>
      <c r="W905" s="132" t="s">
        <v>1050</v>
      </c>
      <c r="X905" s="132">
        <v>20</v>
      </c>
    </row>
    <row r="906" spans="1:24">
      <c r="A906" s="132">
        <v>905</v>
      </c>
      <c r="B906" s="132">
        <v>40000000212</v>
      </c>
      <c r="C906" s="132">
        <v>61091000000</v>
      </c>
      <c r="D906" s="132" t="s">
        <v>839</v>
      </c>
      <c r="E906" s="132" t="s">
        <v>453</v>
      </c>
      <c r="F906" s="132">
        <v>73</v>
      </c>
      <c r="G906" s="132" t="s">
        <v>3699</v>
      </c>
      <c r="H906" s="132">
        <v>4</v>
      </c>
      <c r="I906" s="132">
        <v>0.13800000000000001</v>
      </c>
      <c r="J906" s="132">
        <v>1</v>
      </c>
      <c r="K906" s="132">
        <v>0.13800000000000001</v>
      </c>
      <c r="L906" s="132" t="s">
        <v>2262</v>
      </c>
      <c r="M906" s="132">
        <v>823</v>
      </c>
      <c r="N906" s="132" t="s">
        <v>436</v>
      </c>
      <c r="O906" s="132">
        <v>1840</v>
      </c>
      <c r="P906" s="132" t="s">
        <v>439</v>
      </c>
      <c r="Q906" s="132">
        <v>9</v>
      </c>
      <c r="R906" s="132" t="s">
        <v>438</v>
      </c>
      <c r="S906" s="132">
        <v>1000317</v>
      </c>
      <c r="T906" s="132" t="s">
        <v>1013</v>
      </c>
      <c r="U906" s="132">
        <v>681</v>
      </c>
      <c r="V906" s="132">
        <v>1</v>
      </c>
      <c r="W906" s="132" t="s">
        <v>1048</v>
      </c>
      <c r="X906" s="132">
        <v>4</v>
      </c>
    </row>
    <row r="907" spans="1:24">
      <c r="A907" s="132">
        <v>906</v>
      </c>
      <c r="B907" s="132">
        <v>40000000211</v>
      </c>
      <c r="C907" s="132">
        <v>61082200000</v>
      </c>
      <c r="D907" s="132" t="s">
        <v>632</v>
      </c>
      <c r="E907" s="132" t="s">
        <v>3686</v>
      </c>
      <c r="F907" s="132">
        <v>74</v>
      </c>
      <c r="G907" s="132" t="s">
        <v>3848</v>
      </c>
      <c r="H907" s="132">
        <v>2</v>
      </c>
      <c r="I907" s="132">
        <v>4.5999999999999999E-2</v>
      </c>
      <c r="J907" s="132">
        <v>1</v>
      </c>
      <c r="K907" s="132">
        <v>4.5999999999999999E-2</v>
      </c>
      <c r="L907" s="132" t="s">
        <v>2262</v>
      </c>
      <c r="M907" s="132">
        <v>823</v>
      </c>
      <c r="N907" s="132" t="s">
        <v>436</v>
      </c>
      <c r="O907" s="132">
        <v>1840</v>
      </c>
      <c r="P907" s="132" t="s">
        <v>425</v>
      </c>
      <c r="Q907" s="132">
        <v>37</v>
      </c>
      <c r="R907" s="132" t="s">
        <v>438</v>
      </c>
      <c r="S907" s="132">
        <v>1000317</v>
      </c>
      <c r="T907" s="132" t="s">
        <v>810</v>
      </c>
      <c r="U907" s="132">
        <v>122</v>
      </c>
      <c r="V907" s="132">
        <v>1</v>
      </c>
      <c r="W907" s="132" t="s">
        <v>1109</v>
      </c>
      <c r="X907" s="132">
        <v>9</v>
      </c>
    </row>
    <row r="908" spans="1:24">
      <c r="A908" s="132">
        <v>907</v>
      </c>
      <c r="B908" s="132">
        <v>40000000210</v>
      </c>
      <c r="C908" s="132">
        <v>62046239000</v>
      </c>
      <c r="D908" s="132" t="s">
        <v>979</v>
      </c>
      <c r="E908" s="132" t="s">
        <v>420</v>
      </c>
      <c r="F908" s="132">
        <v>93</v>
      </c>
      <c r="G908" s="132" t="s">
        <v>3848</v>
      </c>
      <c r="H908" s="132">
        <v>2</v>
      </c>
      <c r="I908" s="132">
        <v>0.19</v>
      </c>
      <c r="J908" s="132">
        <v>1</v>
      </c>
      <c r="K908" s="132">
        <v>0.19</v>
      </c>
      <c r="L908" s="132" t="s">
        <v>2262</v>
      </c>
      <c r="M908" s="132">
        <v>823</v>
      </c>
      <c r="N908" s="132" t="s">
        <v>436</v>
      </c>
      <c r="O908" s="132">
        <v>1840</v>
      </c>
      <c r="P908" s="132" t="s">
        <v>439</v>
      </c>
      <c r="Q908" s="132">
        <v>9</v>
      </c>
      <c r="R908" s="132" t="s">
        <v>438</v>
      </c>
      <c r="S908" s="132">
        <v>1000317</v>
      </c>
      <c r="T908" s="132">
        <v>34</v>
      </c>
      <c r="U908" s="132">
        <v>41</v>
      </c>
      <c r="V908" s="132">
        <v>1</v>
      </c>
      <c r="W908" s="132" t="s">
        <v>1109</v>
      </c>
      <c r="X908" s="132">
        <v>9</v>
      </c>
    </row>
    <row r="909" spans="1:24">
      <c r="A909" s="132">
        <v>908</v>
      </c>
      <c r="B909" s="132">
        <v>40000000209</v>
      </c>
      <c r="C909" s="132">
        <v>62046318000</v>
      </c>
      <c r="D909" s="132" t="s">
        <v>511</v>
      </c>
      <c r="E909" s="132" t="s">
        <v>420</v>
      </c>
      <c r="F909" s="132">
        <v>93</v>
      </c>
      <c r="G909" s="132" t="s">
        <v>3848</v>
      </c>
      <c r="H909" s="132">
        <v>2</v>
      </c>
      <c r="I909" s="132">
        <v>0.2</v>
      </c>
      <c r="J909" s="132">
        <v>1</v>
      </c>
      <c r="K909" s="132">
        <v>0.2</v>
      </c>
      <c r="L909" s="132" t="s">
        <v>2262</v>
      </c>
      <c r="M909" s="132">
        <v>823</v>
      </c>
      <c r="N909" s="132" t="s">
        <v>3915</v>
      </c>
      <c r="O909" s="132">
        <v>7497</v>
      </c>
      <c r="P909" s="132" t="s">
        <v>425</v>
      </c>
      <c r="Q909" s="132">
        <v>37</v>
      </c>
      <c r="R909" s="132" t="s">
        <v>438</v>
      </c>
      <c r="S909" s="132">
        <v>1000317</v>
      </c>
      <c r="T909" s="132" t="s">
        <v>978</v>
      </c>
      <c r="U909" s="132">
        <v>126</v>
      </c>
      <c r="V909" s="132">
        <v>1</v>
      </c>
      <c r="W909" s="132" t="s">
        <v>1063</v>
      </c>
      <c r="X909" s="132">
        <v>13</v>
      </c>
    </row>
    <row r="910" spans="1:24">
      <c r="A910" s="132">
        <v>909</v>
      </c>
      <c r="B910" s="132">
        <v>40000000208</v>
      </c>
      <c r="C910" s="132">
        <v>61062000000</v>
      </c>
      <c r="D910" s="132" t="s">
        <v>977</v>
      </c>
      <c r="E910" s="132" t="s">
        <v>444</v>
      </c>
      <c r="F910" s="132">
        <v>82</v>
      </c>
      <c r="G910" s="132" t="s">
        <v>3848</v>
      </c>
      <c r="H910" s="132">
        <v>2</v>
      </c>
      <c r="I910" s="132">
        <v>0.27400000000000002</v>
      </c>
      <c r="J910" s="132">
        <v>1</v>
      </c>
      <c r="K910" s="132">
        <v>0.27400000000000002</v>
      </c>
      <c r="L910" s="132" t="s">
        <v>2262</v>
      </c>
      <c r="M910" s="132">
        <v>823</v>
      </c>
      <c r="N910" s="132" t="s">
        <v>436</v>
      </c>
      <c r="O910" s="132">
        <v>1840</v>
      </c>
      <c r="P910" s="132" t="s">
        <v>3951</v>
      </c>
      <c r="Q910" s="132" t="s">
        <v>3937</v>
      </c>
      <c r="R910" s="132" t="s">
        <v>438</v>
      </c>
      <c r="S910" s="132">
        <v>1000317</v>
      </c>
      <c r="T910" s="132" t="s">
        <v>821</v>
      </c>
      <c r="U910" s="132">
        <v>3</v>
      </c>
      <c r="V910" s="132">
        <v>1</v>
      </c>
      <c r="W910" s="132" t="s">
        <v>1144</v>
      </c>
      <c r="X910" s="132">
        <v>23</v>
      </c>
    </row>
    <row r="911" spans="1:24">
      <c r="A911" s="132">
        <v>910</v>
      </c>
      <c r="B911" s="132">
        <v>40000000207</v>
      </c>
      <c r="C911" s="132">
        <v>61102091000</v>
      </c>
      <c r="D911" s="132" t="s">
        <v>480</v>
      </c>
      <c r="E911" s="132" t="s">
        <v>341</v>
      </c>
      <c r="F911" s="132">
        <v>18</v>
      </c>
      <c r="G911" s="132" t="s">
        <v>3847</v>
      </c>
      <c r="H911" s="132">
        <v>1</v>
      </c>
      <c r="I911" s="132">
        <v>0.53600000000000003</v>
      </c>
      <c r="J911" s="132">
        <v>1</v>
      </c>
      <c r="K911" s="132">
        <v>0.53600000000000003</v>
      </c>
      <c r="L911" s="132" t="s">
        <v>2262</v>
      </c>
      <c r="M911" s="132">
        <v>823</v>
      </c>
      <c r="N911" s="132" t="s">
        <v>436</v>
      </c>
      <c r="O911" s="132">
        <v>1840</v>
      </c>
      <c r="P911" s="132" t="s">
        <v>439</v>
      </c>
      <c r="Q911" s="132">
        <v>9</v>
      </c>
      <c r="R911" s="132" t="s">
        <v>438</v>
      </c>
      <c r="S911" s="132">
        <v>1000317</v>
      </c>
      <c r="T911" s="132" t="s">
        <v>825</v>
      </c>
      <c r="U911" s="132">
        <v>119</v>
      </c>
      <c r="V911" s="132">
        <v>1</v>
      </c>
      <c r="W911" s="132" t="s">
        <v>3916</v>
      </c>
      <c r="X911" s="132">
        <v>10</v>
      </c>
    </row>
    <row r="912" spans="1:24">
      <c r="A912" s="132">
        <v>911</v>
      </c>
      <c r="B912" s="132">
        <v>40000000206</v>
      </c>
      <c r="C912" s="132">
        <v>61109090000</v>
      </c>
      <c r="D912" s="132" t="s">
        <v>618</v>
      </c>
      <c r="E912" s="132" t="s">
        <v>316</v>
      </c>
      <c r="F912" s="132">
        <v>17</v>
      </c>
      <c r="G912" s="132" t="s">
        <v>3848</v>
      </c>
      <c r="H912" s="132">
        <v>2</v>
      </c>
      <c r="I912" s="132">
        <v>0.16400000000000001</v>
      </c>
      <c r="J912" s="132">
        <v>1</v>
      </c>
      <c r="K912" s="132">
        <v>0.16400000000000001</v>
      </c>
      <c r="L912" s="132" t="s">
        <v>2262</v>
      </c>
      <c r="M912" s="132">
        <v>823</v>
      </c>
      <c r="N912" s="132" t="s">
        <v>436</v>
      </c>
      <c r="O912" s="132">
        <v>1840</v>
      </c>
      <c r="P912" s="132" t="s">
        <v>431</v>
      </c>
      <c r="Q912" s="132">
        <v>53</v>
      </c>
      <c r="R912" s="132" t="s">
        <v>438</v>
      </c>
      <c r="S912" s="132">
        <v>1000317</v>
      </c>
      <c r="T912" s="132" t="s">
        <v>821</v>
      </c>
      <c r="U912" s="132">
        <v>3</v>
      </c>
      <c r="V912" s="132">
        <v>1</v>
      </c>
      <c r="W912" s="132" t="s">
        <v>1055</v>
      </c>
      <c r="X912" s="132">
        <v>3</v>
      </c>
    </row>
    <row r="913" spans="1:24">
      <c r="A913" s="132">
        <v>912</v>
      </c>
      <c r="B913" s="132">
        <v>40000000205</v>
      </c>
      <c r="C913" s="132">
        <v>62046231000</v>
      </c>
      <c r="D913" s="132" t="s">
        <v>990</v>
      </c>
      <c r="E913" s="132" t="s">
        <v>3964</v>
      </c>
      <c r="F913" s="132">
        <v>87</v>
      </c>
      <c r="G913" s="132" t="s">
        <v>3848</v>
      </c>
      <c r="H913" s="132">
        <v>2</v>
      </c>
      <c r="I913" s="132">
        <v>0.59199999999999997</v>
      </c>
      <c r="J913" s="132">
        <v>1</v>
      </c>
      <c r="K913" s="132">
        <v>0.59199999999999997</v>
      </c>
      <c r="L913" s="132" t="s">
        <v>2262</v>
      </c>
      <c r="M913" s="132">
        <v>823</v>
      </c>
      <c r="N913" s="132" t="s">
        <v>440</v>
      </c>
      <c r="O913" s="132">
        <v>7485</v>
      </c>
      <c r="P913" s="132" t="s">
        <v>439</v>
      </c>
      <c r="Q913" s="132">
        <v>9</v>
      </c>
      <c r="R913" s="132" t="s">
        <v>438</v>
      </c>
      <c r="S913" s="132">
        <v>1000317</v>
      </c>
      <c r="T913" s="132">
        <v>40</v>
      </c>
      <c r="U913" s="132">
        <v>79</v>
      </c>
      <c r="V913" s="132">
        <v>1</v>
      </c>
      <c r="W913" s="132" t="s">
        <v>1073</v>
      </c>
      <c r="X913" s="132">
        <v>8</v>
      </c>
    </row>
    <row r="914" spans="1:24">
      <c r="A914" s="132">
        <v>913</v>
      </c>
      <c r="B914" s="132">
        <v>40000000204</v>
      </c>
      <c r="C914" s="132">
        <v>61044200000</v>
      </c>
      <c r="D914" s="132" t="s">
        <v>867</v>
      </c>
      <c r="E914" s="132" t="s">
        <v>426</v>
      </c>
      <c r="F914" s="132">
        <v>43</v>
      </c>
      <c r="G914" s="132" t="s">
        <v>3848</v>
      </c>
      <c r="H914" s="132">
        <v>2</v>
      </c>
      <c r="I914" s="132">
        <v>0.41599999999999998</v>
      </c>
      <c r="J914" s="132">
        <v>1</v>
      </c>
      <c r="K914" s="132">
        <v>0.41599999999999998</v>
      </c>
      <c r="L914" s="132" t="s">
        <v>2262</v>
      </c>
      <c r="M914" s="132">
        <v>823</v>
      </c>
      <c r="N914" s="132" t="s">
        <v>440</v>
      </c>
      <c r="O914" s="132">
        <v>7485</v>
      </c>
      <c r="P914" s="132" t="s">
        <v>439</v>
      </c>
      <c r="Q914" s="132">
        <v>9</v>
      </c>
      <c r="R914" s="132" t="s">
        <v>438</v>
      </c>
      <c r="S914" s="132">
        <v>1000317</v>
      </c>
      <c r="T914" s="132" t="s">
        <v>828</v>
      </c>
      <c r="U914" s="132">
        <v>124</v>
      </c>
      <c r="V914" s="132">
        <v>1</v>
      </c>
      <c r="W914" s="132" t="s">
        <v>1048</v>
      </c>
      <c r="X914" s="132">
        <v>4</v>
      </c>
    </row>
    <row r="915" spans="1:24">
      <c r="A915" s="132">
        <v>914</v>
      </c>
      <c r="B915" s="132">
        <v>40000000203</v>
      </c>
      <c r="C915" s="132">
        <v>61045200000</v>
      </c>
      <c r="D915" s="132" t="s">
        <v>1031</v>
      </c>
      <c r="E915" s="132" t="s">
        <v>443</v>
      </c>
      <c r="F915" s="132">
        <v>53</v>
      </c>
      <c r="G915" s="132" t="s">
        <v>3848</v>
      </c>
      <c r="H915" s="132">
        <v>2</v>
      </c>
      <c r="I915" s="132">
        <v>0.504</v>
      </c>
      <c r="J915" s="132">
        <v>1</v>
      </c>
      <c r="K915" s="132">
        <v>0.504</v>
      </c>
      <c r="L915" s="132" t="s">
        <v>2262</v>
      </c>
      <c r="M915" s="132">
        <v>823</v>
      </c>
      <c r="N915" s="132" t="s">
        <v>436</v>
      </c>
      <c r="O915" s="132">
        <v>1840</v>
      </c>
      <c r="P915" s="132" t="s">
        <v>439</v>
      </c>
      <c r="Q915" s="132">
        <v>9</v>
      </c>
      <c r="R915" s="132" t="s">
        <v>438</v>
      </c>
      <c r="S915" s="132">
        <v>1000317</v>
      </c>
      <c r="T915" s="132">
        <v>34</v>
      </c>
      <c r="U915" s="132">
        <v>41</v>
      </c>
      <c r="V915" s="132">
        <v>1</v>
      </c>
      <c r="W915" s="132" t="s">
        <v>1038</v>
      </c>
      <c r="X915" s="132">
        <v>5</v>
      </c>
    </row>
    <row r="916" spans="1:24">
      <c r="A916" s="132">
        <v>1539</v>
      </c>
      <c r="B916" s="132">
        <v>60000000889</v>
      </c>
      <c r="C916" s="132">
        <v>61046200000</v>
      </c>
      <c r="D916" s="132" t="s">
        <v>681</v>
      </c>
      <c r="E916" s="132" t="s">
        <v>3671</v>
      </c>
      <c r="F916" s="132">
        <v>54</v>
      </c>
      <c r="G916" s="132" t="s">
        <v>3656</v>
      </c>
      <c r="H916" s="132">
        <v>3</v>
      </c>
      <c r="I916" s="132">
        <v>7.0000000000000007E-2</v>
      </c>
      <c r="J916" s="132">
        <v>1</v>
      </c>
      <c r="K916" s="132">
        <v>7.0000000000000007E-2</v>
      </c>
      <c r="L916" s="132" t="s">
        <v>330</v>
      </c>
      <c r="M916" s="132">
        <v>521</v>
      </c>
      <c r="N916" s="132" t="s">
        <v>440</v>
      </c>
      <c r="O916" s="132">
        <v>7485</v>
      </c>
      <c r="P916" s="132" t="s">
        <v>439</v>
      </c>
      <c r="Q916" s="132">
        <v>9</v>
      </c>
      <c r="R916" s="132" t="s">
        <v>1162</v>
      </c>
      <c r="S916" s="132">
        <v>1000319</v>
      </c>
      <c r="T916" s="132" t="s">
        <v>1163</v>
      </c>
      <c r="U916" s="132">
        <v>685</v>
      </c>
      <c r="V916" s="132">
        <v>23.95</v>
      </c>
      <c r="W916" s="132" t="s">
        <v>1038</v>
      </c>
      <c r="X916" s="132">
        <v>5</v>
      </c>
    </row>
    <row r="917" spans="1:24">
      <c r="A917" s="132">
        <v>1540</v>
      </c>
      <c r="B917" s="132">
        <v>60000000890</v>
      </c>
      <c r="C917" s="132">
        <v>61112090000</v>
      </c>
      <c r="D917" s="132" t="s">
        <v>682</v>
      </c>
      <c r="E917" s="132" t="s">
        <v>443</v>
      </c>
      <c r="F917" s="132">
        <v>53</v>
      </c>
      <c r="G917" s="132" t="s">
        <v>3849</v>
      </c>
      <c r="H917" s="132">
        <v>6</v>
      </c>
      <c r="I917" s="132">
        <v>0.108</v>
      </c>
      <c r="J917" s="132">
        <v>1</v>
      </c>
      <c r="K917" s="132">
        <v>0.108</v>
      </c>
      <c r="L917" s="132" t="s">
        <v>330</v>
      </c>
      <c r="M917" s="132">
        <v>521</v>
      </c>
      <c r="N917" s="132" t="s">
        <v>440</v>
      </c>
      <c r="O917" s="132">
        <v>7485</v>
      </c>
      <c r="P917" s="132" t="s">
        <v>439</v>
      </c>
      <c r="Q917" s="132">
        <v>9</v>
      </c>
      <c r="R917" s="132" t="s">
        <v>1162</v>
      </c>
      <c r="S917" s="132">
        <v>1000319</v>
      </c>
      <c r="T917" s="132" t="s">
        <v>1164</v>
      </c>
      <c r="U917" s="132">
        <v>686</v>
      </c>
      <c r="V917" s="132">
        <v>17.95</v>
      </c>
      <c r="W917" s="132" t="s">
        <v>1038</v>
      </c>
      <c r="X917" s="132">
        <v>5</v>
      </c>
    </row>
    <row r="918" spans="1:24">
      <c r="A918" s="132">
        <v>1541</v>
      </c>
      <c r="B918" s="132">
        <v>60000000891</v>
      </c>
      <c r="C918" s="132">
        <v>61102099000</v>
      </c>
      <c r="D918" s="132" t="s">
        <v>683</v>
      </c>
      <c r="E918" s="132" t="s">
        <v>316</v>
      </c>
      <c r="F918" s="132">
        <v>17</v>
      </c>
      <c r="G918" s="132" t="s">
        <v>3656</v>
      </c>
      <c r="H918" s="132">
        <v>3</v>
      </c>
      <c r="I918" s="132">
        <v>9.8000000000000004E-2</v>
      </c>
      <c r="J918" s="132">
        <v>1</v>
      </c>
      <c r="K918" s="132">
        <v>9.8000000000000004E-2</v>
      </c>
      <c r="L918" s="132" t="s">
        <v>330</v>
      </c>
      <c r="M918" s="132">
        <v>521</v>
      </c>
      <c r="N918" s="132" t="s">
        <v>440</v>
      </c>
      <c r="O918" s="132">
        <v>7485</v>
      </c>
      <c r="P918" s="132" t="s">
        <v>439</v>
      </c>
      <c r="Q918" s="132">
        <v>9</v>
      </c>
      <c r="R918" s="132" t="s">
        <v>1162</v>
      </c>
      <c r="S918" s="132">
        <v>1000319</v>
      </c>
      <c r="T918" s="132" t="s">
        <v>1163</v>
      </c>
      <c r="U918" s="132">
        <v>685</v>
      </c>
      <c r="V918" s="132">
        <v>21.95</v>
      </c>
      <c r="W918" s="132" t="s">
        <v>1046</v>
      </c>
      <c r="X918" s="132">
        <v>12</v>
      </c>
    </row>
    <row r="919" spans="1:24">
      <c r="A919" s="132">
        <v>1542</v>
      </c>
      <c r="B919" s="132">
        <v>60000000892</v>
      </c>
      <c r="C919" s="132">
        <v>61044900000</v>
      </c>
      <c r="D919" s="132" t="s">
        <v>1081</v>
      </c>
      <c r="E919" s="132" t="s">
        <v>426</v>
      </c>
      <c r="F919" s="132">
        <v>43</v>
      </c>
      <c r="G919" s="132" t="s">
        <v>3656</v>
      </c>
      <c r="H919" s="132">
        <v>3</v>
      </c>
      <c r="I919" s="132">
        <v>0.06</v>
      </c>
      <c r="J919" s="132">
        <v>1</v>
      </c>
      <c r="K919" s="132">
        <v>0.06</v>
      </c>
      <c r="L919" s="132" t="s">
        <v>330</v>
      </c>
      <c r="M919" s="132">
        <v>521</v>
      </c>
      <c r="N919" s="132" t="s">
        <v>3915</v>
      </c>
      <c r="O919" s="132">
        <v>7497</v>
      </c>
      <c r="P919" s="132" t="s">
        <v>431</v>
      </c>
      <c r="Q919" s="132">
        <v>53</v>
      </c>
      <c r="R919" s="132" t="s">
        <v>1162</v>
      </c>
      <c r="S919" s="132">
        <v>1000319</v>
      </c>
      <c r="T919" s="132" t="s">
        <v>1165</v>
      </c>
      <c r="U919" s="132">
        <v>687</v>
      </c>
      <c r="V919" s="132">
        <v>21.95</v>
      </c>
      <c r="W919" s="132" t="s">
        <v>1053</v>
      </c>
      <c r="X919" s="132">
        <v>17</v>
      </c>
    </row>
    <row r="920" spans="1:24">
      <c r="A920" s="132">
        <v>1543</v>
      </c>
      <c r="B920" s="132">
        <v>60000000893</v>
      </c>
      <c r="C920" s="132">
        <v>61112090000</v>
      </c>
      <c r="D920" s="132" t="s">
        <v>685</v>
      </c>
      <c r="E920" s="132" t="s">
        <v>437</v>
      </c>
      <c r="F920" s="132">
        <v>77</v>
      </c>
      <c r="G920" s="132" t="s">
        <v>3849</v>
      </c>
      <c r="H920" s="132">
        <v>6</v>
      </c>
      <c r="I920" s="132">
        <v>0.08</v>
      </c>
      <c r="J920" s="132">
        <v>1</v>
      </c>
      <c r="K920" s="132">
        <v>0.08</v>
      </c>
      <c r="L920" s="132" t="s">
        <v>330</v>
      </c>
      <c r="M920" s="132">
        <v>521</v>
      </c>
      <c r="N920" s="132" t="s">
        <v>3915</v>
      </c>
      <c r="O920" s="132">
        <v>7497</v>
      </c>
      <c r="P920" s="132" t="s">
        <v>439</v>
      </c>
      <c r="Q920" s="132">
        <v>9</v>
      </c>
      <c r="R920" s="132" t="s">
        <v>1162</v>
      </c>
      <c r="S920" s="132">
        <v>1000319</v>
      </c>
      <c r="T920" s="132" t="s">
        <v>1166</v>
      </c>
      <c r="U920" s="132">
        <v>688</v>
      </c>
      <c r="V920" s="132">
        <v>9.9499999999999993</v>
      </c>
      <c r="W920" s="132" t="s">
        <v>1063</v>
      </c>
      <c r="X920" s="132">
        <v>13</v>
      </c>
    </row>
    <row r="921" spans="1:24">
      <c r="A921" s="132">
        <v>1544</v>
      </c>
      <c r="B921" s="132">
        <v>60000000894</v>
      </c>
      <c r="C921" s="132">
        <v>61112090000</v>
      </c>
      <c r="D921" s="132" t="s">
        <v>686</v>
      </c>
      <c r="E921" s="132" t="s">
        <v>4431</v>
      </c>
      <c r="F921" s="132">
        <v>457</v>
      </c>
      <c r="G921" s="132" t="s">
        <v>4310</v>
      </c>
      <c r="H921" s="132">
        <v>7</v>
      </c>
      <c r="I921" s="132">
        <v>8.7999999999999995E-2</v>
      </c>
      <c r="J921" s="132">
        <v>1</v>
      </c>
      <c r="K921" s="132">
        <v>8.7999999999999995E-2</v>
      </c>
      <c r="L921" s="132" t="s">
        <v>330</v>
      </c>
      <c r="M921" s="132">
        <v>521</v>
      </c>
      <c r="N921" s="132" t="s">
        <v>3915</v>
      </c>
      <c r="O921" s="132">
        <v>7497</v>
      </c>
      <c r="P921" s="132" t="s">
        <v>439</v>
      </c>
      <c r="Q921" s="132">
        <v>9</v>
      </c>
      <c r="R921" s="132" t="s">
        <v>1162</v>
      </c>
      <c r="S921" s="132">
        <v>1000319</v>
      </c>
      <c r="T921" s="132" t="s">
        <v>1167</v>
      </c>
      <c r="U921" s="132">
        <v>689</v>
      </c>
      <c r="V921" s="132">
        <v>21.95</v>
      </c>
      <c r="W921" s="132" t="s">
        <v>1048</v>
      </c>
      <c r="X921" s="132">
        <v>4</v>
      </c>
    </row>
    <row r="922" spans="1:24">
      <c r="A922" s="132">
        <v>1545</v>
      </c>
      <c r="B922" s="132">
        <v>60000000895</v>
      </c>
      <c r="C922" s="132">
        <v>61046200000</v>
      </c>
      <c r="D922" s="132" t="s">
        <v>687</v>
      </c>
      <c r="E922" s="132" t="s">
        <v>442</v>
      </c>
      <c r="F922" s="132">
        <v>24</v>
      </c>
      <c r="G922" s="132" t="s">
        <v>3656</v>
      </c>
      <c r="H922" s="132">
        <v>3</v>
      </c>
      <c r="I922" s="132">
        <v>0.17199999999999999</v>
      </c>
      <c r="J922" s="132">
        <v>1</v>
      </c>
      <c r="K922" s="132">
        <v>0.17199999999999999</v>
      </c>
      <c r="L922" s="132" t="s">
        <v>330</v>
      </c>
      <c r="M922" s="132">
        <v>521</v>
      </c>
      <c r="N922" s="132" t="s">
        <v>440</v>
      </c>
      <c r="O922" s="132">
        <v>7485</v>
      </c>
      <c r="P922" s="132" t="s">
        <v>439</v>
      </c>
      <c r="Q922" s="132">
        <v>9</v>
      </c>
      <c r="R922" s="132" t="s">
        <v>1162</v>
      </c>
      <c r="S922" s="132">
        <v>1000319</v>
      </c>
      <c r="T922" s="132" t="s">
        <v>1169</v>
      </c>
      <c r="U922" s="132">
        <v>690</v>
      </c>
      <c r="V922" s="132">
        <v>21.95</v>
      </c>
      <c r="W922" s="132" t="s">
        <v>1144</v>
      </c>
      <c r="X922" s="132">
        <v>23</v>
      </c>
    </row>
    <row r="923" spans="1:24">
      <c r="A923" s="132">
        <v>1546</v>
      </c>
      <c r="B923" s="132">
        <v>60000000896</v>
      </c>
      <c r="C923" s="132">
        <v>61034200090</v>
      </c>
      <c r="D923" s="132" t="s">
        <v>512</v>
      </c>
      <c r="E923" s="132" t="s">
        <v>442</v>
      </c>
      <c r="F923" s="132">
        <v>24</v>
      </c>
      <c r="G923" s="132" t="s">
        <v>3699</v>
      </c>
      <c r="H923" s="132">
        <v>4</v>
      </c>
      <c r="I923" s="132">
        <v>6.8000000000000005E-2</v>
      </c>
      <c r="J923" s="132">
        <v>1</v>
      </c>
      <c r="K923" s="132">
        <v>6.8000000000000005E-2</v>
      </c>
      <c r="L923" s="132" t="s">
        <v>330</v>
      </c>
      <c r="M923" s="132">
        <v>521</v>
      </c>
      <c r="N923" s="132" t="s">
        <v>440</v>
      </c>
      <c r="O923" s="132">
        <v>7485</v>
      </c>
      <c r="P923" s="132" t="s">
        <v>439</v>
      </c>
      <c r="Q923" s="132">
        <v>9</v>
      </c>
      <c r="R923" s="132" t="s">
        <v>1162</v>
      </c>
      <c r="S923" s="132">
        <v>1000319</v>
      </c>
      <c r="T923" s="132" t="s">
        <v>1166</v>
      </c>
      <c r="U923" s="132">
        <v>688</v>
      </c>
      <c r="V923" s="132">
        <v>0</v>
      </c>
      <c r="W923" s="132" t="s">
        <v>1048</v>
      </c>
      <c r="X923" s="132">
        <v>4</v>
      </c>
    </row>
    <row r="924" spans="1:24">
      <c r="A924" s="132">
        <v>1547</v>
      </c>
      <c r="B924" s="132">
        <v>60000000897</v>
      </c>
      <c r="C924" s="132">
        <v>61034200090</v>
      </c>
      <c r="D924" s="132" t="s">
        <v>512</v>
      </c>
      <c r="E924" s="132" t="s">
        <v>442</v>
      </c>
      <c r="F924" s="132">
        <v>24</v>
      </c>
      <c r="G924" s="132" t="s">
        <v>3699</v>
      </c>
      <c r="H924" s="132">
        <v>4</v>
      </c>
      <c r="I924" s="132">
        <v>0.11799999999999999</v>
      </c>
      <c r="J924" s="132">
        <v>1</v>
      </c>
      <c r="K924" s="132">
        <v>0.11799999999999999</v>
      </c>
      <c r="L924" s="132" t="s">
        <v>330</v>
      </c>
      <c r="M924" s="132">
        <v>521</v>
      </c>
      <c r="N924" s="132" t="s">
        <v>440</v>
      </c>
      <c r="O924" s="132">
        <v>7485</v>
      </c>
      <c r="P924" s="132" t="s">
        <v>439</v>
      </c>
      <c r="Q924" s="132">
        <v>9</v>
      </c>
      <c r="R924" s="132" t="s">
        <v>1162</v>
      </c>
      <c r="S924" s="132">
        <v>1000319</v>
      </c>
      <c r="T924" s="132" t="s">
        <v>1170</v>
      </c>
      <c r="U924" s="132">
        <v>691</v>
      </c>
      <c r="V924" s="132">
        <v>17.95</v>
      </c>
      <c r="W924" s="132" t="s">
        <v>1144</v>
      </c>
      <c r="X924" s="132">
        <v>23</v>
      </c>
    </row>
    <row r="925" spans="1:24">
      <c r="A925" s="132">
        <v>1548</v>
      </c>
      <c r="B925" s="132">
        <v>60000000898</v>
      </c>
      <c r="C925" s="132">
        <v>61046200000</v>
      </c>
      <c r="D925" s="132" t="s">
        <v>928</v>
      </c>
      <c r="E925" s="132" t="s">
        <v>442</v>
      </c>
      <c r="F925" s="132">
        <v>24</v>
      </c>
      <c r="G925" s="132" t="s">
        <v>3656</v>
      </c>
      <c r="H925" s="132">
        <v>3</v>
      </c>
      <c r="I925" s="132">
        <v>0.17599999999999999</v>
      </c>
      <c r="J925" s="132">
        <v>1</v>
      </c>
      <c r="K925" s="132">
        <v>0.17599999999999999</v>
      </c>
      <c r="L925" s="132" t="s">
        <v>330</v>
      </c>
      <c r="M925" s="132">
        <v>521</v>
      </c>
      <c r="N925" s="132" t="s">
        <v>440</v>
      </c>
      <c r="O925" s="132">
        <v>7485</v>
      </c>
      <c r="P925" s="132" t="s">
        <v>439</v>
      </c>
      <c r="Q925" s="132">
        <v>9</v>
      </c>
      <c r="R925" s="132" t="s">
        <v>1162</v>
      </c>
      <c r="S925" s="132">
        <v>1000319</v>
      </c>
      <c r="T925" s="132" t="s">
        <v>1170</v>
      </c>
      <c r="U925" s="132">
        <v>691</v>
      </c>
      <c r="V925" s="132">
        <v>21.95</v>
      </c>
      <c r="W925" s="132" t="s">
        <v>1144</v>
      </c>
      <c r="X925" s="132">
        <v>23</v>
      </c>
    </row>
    <row r="926" spans="1:24">
      <c r="A926" s="132">
        <v>1549</v>
      </c>
      <c r="B926" s="132">
        <v>60000000906</v>
      </c>
      <c r="C926" s="132">
        <v>61034200090</v>
      </c>
      <c r="D926" s="132" t="s">
        <v>512</v>
      </c>
      <c r="E926" s="132" t="s">
        <v>442</v>
      </c>
      <c r="F926" s="132">
        <v>24</v>
      </c>
      <c r="G926" s="132" t="s">
        <v>3699</v>
      </c>
      <c r="H926" s="132">
        <v>4</v>
      </c>
      <c r="I926" s="132">
        <v>0.06</v>
      </c>
      <c r="J926" s="132">
        <v>1</v>
      </c>
      <c r="K926" s="132">
        <v>0.06</v>
      </c>
      <c r="L926" s="132" t="s">
        <v>330</v>
      </c>
      <c r="M926" s="132">
        <v>521</v>
      </c>
      <c r="N926" s="132" t="s">
        <v>440</v>
      </c>
      <c r="O926" s="132">
        <v>7485</v>
      </c>
      <c r="P926" s="132" t="s">
        <v>439</v>
      </c>
      <c r="Q926" s="132">
        <v>9</v>
      </c>
      <c r="R926" s="132" t="s">
        <v>1162</v>
      </c>
      <c r="S926" s="132">
        <v>1000319</v>
      </c>
      <c r="T926" s="132" t="s">
        <v>1163</v>
      </c>
      <c r="U926" s="132">
        <v>685</v>
      </c>
      <c r="V926" s="132">
        <v>9.9499999999999993</v>
      </c>
      <c r="W926" s="132" t="s">
        <v>1048</v>
      </c>
      <c r="X926" s="132">
        <v>4</v>
      </c>
    </row>
    <row r="927" spans="1:24">
      <c r="A927" s="132">
        <v>1550</v>
      </c>
      <c r="B927" s="132">
        <v>60000000907</v>
      </c>
      <c r="C927" s="132">
        <v>61034200090</v>
      </c>
      <c r="D927" s="132" t="s">
        <v>512</v>
      </c>
      <c r="E927" s="132" t="s">
        <v>442</v>
      </c>
      <c r="F927" s="132">
        <v>24</v>
      </c>
      <c r="G927" s="132" t="s">
        <v>3699</v>
      </c>
      <c r="H927" s="132">
        <v>4</v>
      </c>
      <c r="I927" s="132">
        <v>0.09</v>
      </c>
      <c r="J927" s="132">
        <v>1</v>
      </c>
      <c r="K927" s="132">
        <v>0.09</v>
      </c>
      <c r="L927" s="132" t="s">
        <v>330</v>
      </c>
      <c r="M927" s="132">
        <v>521</v>
      </c>
      <c r="N927" s="132" t="s">
        <v>440</v>
      </c>
      <c r="O927" s="132">
        <v>7485</v>
      </c>
      <c r="P927" s="132" t="s">
        <v>439</v>
      </c>
      <c r="Q927" s="132">
        <v>9</v>
      </c>
      <c r="R927" s="132" t="s">
        <v>1162</v>
      </c>
      <c r="S927" s="132">
        <v>1000319</v>
      </c>
      <c r="T927" s="132" t="s">
        <v>1171</v>
      </c>
      <c r="U927" s="132">
        <v>692</v>
      </c>
      <c r="V927" s="132">
        <v>9.9499999999999993</v>
      </c>
      <c r="W927" s="132" t="s">
        <v>1038</v>
      </c>
      <c r="X927" s="132">
        <v>5</v>
      </c>
    </row>
    <row r="928" spans="1:24">
      <c r="A928" s="132">
        <v>1551</v>
      </c>
      <c r="B928" s="132">
        <v>60000000908</v>
      </c>
      <c r="C928" s="132">
        <v>61046200000</v>
      </c>
      <c r="D928" s="132" t="s">
        <v>687</v>
      </c>
      <c r="E928" s="132" t="s">
        <v>442</v>
      </c>
      <c r="F928" s="132">
        <v>24</v>
      </c>
      <c r="G928" s="132" t="s">
        <v>3656</v>
      </c>
      <c r="H928" s="132">
        <v>3</v>
      </c>
      <c r="I928" s="132">
        <v>0.19</v>
      </c>
      <c r="J928" s="132">
        <v>1</v>
      </c>
      <c r="K928" s="132">
        <v>0.19</v>
      </c>
      <c r="L928" s="132" t="s">
        <v>330</v>
      </c>
      <c r="M928" s="132">
        <v>521</v>
      </c>
      <c r="N928" s="132" t="s">
        <v>440</v>
      </c>
      <c r="O928" s="132">
        <v>7485</v>
      </c>
      <c r="P928" s="132" t="s">
        <v>439</v>
      </c>
      <c r="Q928" s="132">
        <v>9</v>
      </c>
      <c r="R928" s="132" t="s">
        <v>1162</v>
      </c>
      <c r="S928" s="132">
        <v>1000319</v>
      </c>
      <c r="T928" s="132" t="s">
        <v>1171</v>
      </c>
      <c r="U928" s="132">
        <v>692</v>
      </c>
      <c r="V928" s="132">
        <v>21.95</v>
      </c>
      <c r="W928" s="132" t="s">
        <v>1038</v>
      </c>
      <c r="X928" s="132">
        <v>5</v>
      </c>
    </row>
    <row r="929" spans="1:24">
      <c r="A929" s="132">
        <v>1552</v>
      </c>
      <c r="B929" s="132">
        <v>60000000909</v>
      </c>
      <c r="C929" s="132">
        <v>61034200090</v>
      </c>
      <c r="D929" s="132" t="s">
        <v>512</v>
      </c>
      <c r="E929" s="132" t="s">
        <v>442</v>
      </c>
      <c r="F929" s="132">
        <v>24</v>
      </c>
      <c r="G929" s="132" t="s">
        <v>3699</v>
      </c>
      <c r="H929" s="132">
        <v>4</v>
      </c>
      <c r="I929" s="132">
        <v>0.1</v>
      </c>
      <c r="J929" s="132">
        <v>1</v>
      </c>
      <c r="K929" s="132">
        <v>0.1</v>
      </c>
      <c r="L929" s="132" t="s">
        <v>330</v>
      </c>
      <c r="M929" s="132">
        <v>521</v>
      </c>
      <c r="N929" s="132" t="s">
        <v>440</v>
      </c>
      <c r="O929" s="132">
        <v>7485</v>
      </c>
      <c r="P929" s="132" t="s">
        <v>439</v>
      </c>
      <c r="Q929" s="132">
        <v>9</v>
      </c>
      <c r="R929" s="132" t="s">
        <v>1162</v>
      </c>
      <c r="S929" s="132">
        <v>1000319</v>
      </c>
      <c r="T929" s="132" t="s">
        <v>1172</v>
      </c>
      <c r="U929" s="132">
        <v>693</v>
      </c>
      <c r="V929" s="132">
        <v>9.9499999999999993</v>
      </c>
      <c r="W929" s="132" t="s">
        <v>1048</v>
      </c>
      <c r="X929" s="132">
        <v>4</v>
      </c>
    </row>
    <row r="930" spans="1:24">
      <c r="A930" s="132">
        <v>1553</v>
      </c>
      <c r="B930" s="132">
        <v>60000000910</v>
      </c>
      <c r="C930" s="132">
        <v>61034200090</v>
      </c>
      <c r="D930" s="132" t="s">
        <v>512</v>
      </c>
      <c r="E930" s="132" t="s">
        <v>442</v>
      </c>
      <c r="F930" s="132">
        <v>24</v>
      </c>
      <c r="G930" s="132" t="s">
        <v>3699</v>
      </c>
      <c r="H930" s="132">
        <v>4</v>
      </c>
      <c r="I930" s="132">
        <v>0.13200000000000001</v>
      </c>
      <c r="J930" s="132">
        <v>1</v>
      </c>
      <c r="K930" s="132">
        <v>0.13200000000000001</v>
      </c>
      <c r="L930" s="132" t="s">
        <v>330</v>
      </c>
      <c r="M930" s="132">
        <v>521</v>
      </c>
      <c r="N930" s="132" t="s">
        <v>440</v>
      </c>
      <c r="O930" s="132">
        <v>7485</v>
      </c>
      <c r="P930" s="132" t="s">
        <v>439</v>
      </c>
      <c r="Q930" s="132">
        <v>9</v>
      </c>
      <c r="R930" s="132" t="s">
        <v>1162</v>
      </c>
      <c r="S930" s="132">
        <v>1000319</v>
      </c>
      <c r="T930" s="132" t="s">
        <v>1173</v>
      </c>
      <c r="U930" s="132">
        <v>694</v>
      </c>
      <c r="V930" s="132">
        <v>11.95</v>
      </c>
      <c r="W930" s="132" t="s">
        <v>1048</v>
      </c>
      <c r="X930" s="132">
        <v>4</v>
      </c>
    </row>
    <row r="931" spans="1:24">
      <c r="A931" s="132">
        <v>1554</v>
      </c>
      <c r="B931" s="132">
        <v>60000000911</v>
      </c>
      <c r="C931" s="132">
        <v>61034200090</v>
      </c>
      <c r="D931" s="132" t="s">
        <v>512</v>
      </c>
      <c r="E931" s="132" t="s">
        <v>442</v>
      </c>
      <c r="F931" s="132">
        <v>24</v>
      </c>
      <c r="G931" s="132" t="s">
        <v>3699</v>
      </c>
      <c r="H931" s="132">
        <v>4</v>
      </c>
      <c r="I931" s="132">
        <v>0.14799999999999999</v>
      </c>
      <c r="J931" s="132">
        <v>1</v>
      </c>
      <c r="K931" s="132">
        <v>0.14799999999999999</v>
      </c>
      <c r="L931" s="132" t="s">
        <v>330</v>
      </c>
      <c r="M931" s="132">
        <v>521</v>
      </c>
      <c r="N931" s="132" t="s">
        <v>440</v>
      </c>
      <c r="O931" s="132">
        <v>7485</v>
      </c>
      <c r="P931" s="132" t="s">
        <v>439</v>
      </c>
      <c r="Q931" s="132">
        <v>9</v>
      </c>
      <c r="R931" s="132" t="s">
        <v>1162</v>
      </c>
      <c r="S931" s="132">
        <v>1000319</v>
      </c>
      <c r="T931" s="132" t="s">
        <v>1174</v>
      </c>
      <c r="U931" s="132">
        <v>695</v>
      </c>
      <c r="V931" s="132">
        <v>19.95</v>
      </c>
      <c r="W931" s="132" t="s">
        <v>1144</v>
      </c>
      <c r="X931" s="132">
        <v>23</v>
      </c>
    </row>
    <row r="932" spans="1:24">
      <c r="A932" s="132">
        <v>1555</v>
      </c>
      <c r="B932" s="132">
        <v>60000000912</v>
      </c>
      <c r="C932" s="132">
        <v>61046300000</v>
      </c>
      <c r="D932" s="132" t="s">
        <v>1175</v>
      </c>
      <c r="E932" s="132" t="s">
        <v>442</v>
      </c>
      <c r="F932" s="132">
        <v>24</v>
      </c>
      <c r="G932" s="132" t="s">
        <v>3656</v>
      </c>
      <c r="H932" s="132">
        <v>3</v>
      </c>
      <c r="I932" s="132">
        <v>4.3999999999999997E-2</v>
      </c>
      <c r="J932" s="132">
        <v>1</v>
      </c>
      <c r="K932" s="132">
        <v>4.3999999999999997E-2</v>
      </c>
      <c r="L932" s="132" t="s">
        <v>330</v>
      </c>
      <c r="M932" s="132">
        <v>521</v>
      </c>
      <c r="N932" s="132" t="s">
        <v>440</v>
      </c>
      <c r="O932" s="132">
        <v>7485</v>
      </c>
      <c r="P932" s="132" t="s">
        <v>425</v>
      </c>
      <c r="Q932" s="132">
        <v>37</v>
      </c>
      <c r="R932" s="132" t="s">
        <v>1162</v>
      </c>
      <c r="S932" s="132">
        <v>1000319</v>
      </c>
      <c r="T932" s="132" t="s">
        <v>1176</v>
      </c>
      <c r="U932" s="132">
        <v>696</v>
      </c>
      <c r="V932" s="132">
        <v>0</v>
      </c>
      <c r="W932" s="132" t="s">
        <v>1063</v>
      </c>
      <c r="X932" s="132">
        <v>13</v>
      </c>
    </row>
    <row r="933" spans="1:24">
      <c r="A933" s="132">
        <v>1556</v>
      </c>
      <c r="B933" s="132">
        <v>60000000913</v>
      </c>
      <c r="C933" s="132">
        <v>61099020000</v>
      </c>
      <c r="D933" s="132" t="s">
        <v>1078</v>
      </c>
      <c r="E933" s="132" t="s">
        <v>453</v>
      </c>
      <c r="F933" s="132">
        <v>73</v>
      </c>
      <c r="G933" s="132" t="s">
        <v>3656</v>
      </c>
      <c r="H933" s="132">
        <v>3</v>
      </c>
      <c r="I933" s="132">
        <v>5.1999999999999998E-2</v>
      </c>
      <c r="J933" s="132">
        <v>1</v>
      </c>
      <c r="K933" s="132">
        <v>5.1999999999999998E-2</v>
      </c>
      <c r="L933" s="132" t="s">
        <v>330</v>
      </c>
      <c r="M933" s="132">
        <v>521</v>
      </c>
      <c r="N933" s="132" t="s">
        <v>440</v>
      </c>
      <c r="O933" s="132">
        <v>7485</v>
      </c>
      <c r="P933" s="132" t="s">
        <v>425</v>
      </c>
      <c r="Q933" s="132">
        <v>37</v>
      </c>
      <c r="R933" s="132" t="s">
        <v>1162</v>
      </c>
      <c r="S933" s="132">
        <v>1000319</v>
      </c>
      <c r="T933" s="132" t="s">
        <v>1165</v>
      </c>
      <c r="U933" s="132">
        <v>687</v>
      </c>
      <c r="V933" s="132">
        <v>15.95</v>
      </c>
      <c r="W933" s="132" t="s">
        <v>1063</v>
      </c>
      <c r="X933" s="132">
        <v>13</v>
      </c>
    </row>
    <row r="934" spans="1:24">
      <c r="A934" s="132">
        <v>1557</v>
      </c>
      <c r="B934" s="132">
        <v>60000000914</v>
      </c>
      <c r="C934" s="132">
        <v>61112090000</v>
      </c>
      <c r="D934" s="132" t="s">
        <v>685</v>
      </c>
      <c r="E934" s="132" t="s">
        <v>437</v>
      </c>
      <c r="F934" s="132">
        <v>77</v>
      </c>
      <c r="G934" s="132" t="s">
        <v>3849</v>
      </c>
      <c r="H934" s="132">
        <v>6</v>
      </c>
      <c r="I934" s="132">
        <v>3.2000000000000001E-2</v>
      </c>
      <c r="J934" s="132">
        <v>1</v>
      </c>
      <c r="K934" s="132">
        <v>3.2000000000000001E-2</v>
      </c>
      <c r="L934" s="132" t="s">
        <v>330</v>
      </c>
      <c r="M934" s="132">
        <v>521</v>
      </c>
      <c r="N934" s="132" t="s">
        <v>440</v>
      </c>
      <c r="O934" s="132">
        <v>7485</v>
      </c>
      <c r="P934" s="132" t="s">
        <v>439</v>
      </c>
      <c r="Q934" s="132">
        <v>9</v>
      </c>
      <c r="R934" s="132" t="s">
        <v>1162</v>
      </c>
      <c r="S934" s="132">
        <v>1000319</v>
      </c>
      <c r="T934" s="132" t="s">
        <v>1166</v>
      </c>
      <c r="U934" s="132">
        <v>688</v>
      </c>
      <c r="V934" s="132">
        <v>15.9</v>
      </c>
      <c r="W934" s="132" t="s">
        <v>1063</v>
      </c>
      <c r="X934" s="132">
        <v>13</v>
      </c>
    </row>
    <row r="935" spans="1:24">
      <c r="A935" s="132">
        <v>1558</v>
      </c>
      <c r="B935" s="132">
        <v>60000000915</v>
      </c>
      <c r="C935" s="132">
        <v>61112090000</v>
      </c>
      <c r="D935" s="132" t="s">
        <v>690</v>
      </c>
      <c r="E935" s="132" t="s">
        <v>3650</v>
      </c>
      <c r="F935" s="132">
        <v>14</v>
      </c>
      <c r="G935" s="132" t="s">
        <v>3850</v>
      </c>
      <c r="H935" s="132">
        <v>7</v>
      </c>
      <c r="I935" s="132">
        <v>5.8000000000000003E-2</v>
      </c>
      <c r="J935" s="132">
        <v>1</v>
      </c>
      <c r="K935" s="132">
        <v>5.8000000000000003E-2</v>
      </c>
      <c r="L935" s="132" t="s">
        <v>330</v>
      </c>
      <c r="M935" s="132">
        <v>521</v>
      </c>
      <c r="N935" s="132" t="s">
        <v>440</v>
      </c>
      <c r="O935" s="132">
        <v>7485</v>
      </c>
      <c r="P935" s="132" t="s">
        <v>439</v>
      </c>
      <c r="Q935" s="132">
        <v>9</v>
      </c>
      <c r="R935" s="132" t="s">
        <v>1162</v>
      </c>
      <c r="S935" s="132">
        <v>1000319</v>
      </c>
      <c r="T935" s="132" t="s">
        <v>1177</v>
      </c>
      <c r="U935" s="132">
        <v>697</v>
      </c>
      <c r="V935" s="132">
        <v>21.95</v>
      </c>
      <c r="W935" s="132" t="s">
        <v>1038</v>
      </c>
      <c r="X935" s="132">
        <v>5</v>
      </c>
    </row>
    <row r="936" spans="1:24">
      <c r="A936" s="132">
        <v>1559</v>
      </c>
      <c r="B936" s="132">
        <v>60000000916</v>
      </c>
      <c r="C936" s="132">
        <v>61046200000</v>
      </c>
      <c r="D936" s="132" t="s">
        <v>928</v>
      </c>
      <c r="E936" s="132" t="s">
        <v>442</v>
      </c>
      <c r="F936" s="132">
        <v>24</v>
      </c>
      <c r="G936" s="132" t="s">
        <v>3656</v>
      </c>
      <c r="H936" s="132">
        <v>3</v>
      </c>
      <c r="I936" s="132">
        <v>4.3999999999999997E-2</v>
      </c>
      <c r="J936" s="132">
        <v>1</v>
      </c>
      <c r="K936" s="132">
        <v>4.3999999999999997E-2</v>
      </c>
      <c r="L936" s="132" t="s">
        <v>330</v>
      </c>
      <c r="M936" s="132">
        <v>521</v>
      </c>
      <c r="N936" s="132" t="s">
        <v>440</v>
      </c>
      <c r="O936" s="132">
        <v>7485</v>
      </c>
      <c r="P936" s="132" t="s">
        <v>439</v>
      </c>
      <c r="Q936" s="132">
        <v>9</v>
      </c>
      <c r="R936" s="132" t="s">
        <v>1162</v>
      </c>
      <c r="S936" s="132">
        <v>1000319</v>
      </c>
      <c r="T936" s="132" t="s">
        <v>1178</v>
      </c>
      <c r="U936" s="132">
        <v>698</v>
      </c>
      <c r="V936" s="132">
        <v>0</v>
      </c>
      <c r="W936" s="132" t="s">
        <v>1063</v>
      </c>
      <c r="X936" s="132">
        <v>13</v>
      </c>
    </row>
    <row r="937" spans="1:24">
      <c r="A937" s="132">
        <v>1560</v>
      </c>
      <c r="B937" s="132">
        <v>60000000917</v>
      </c>
      <c r="C937" s="132">
        <v>61046200000</v>
      </c>
      <c r="D937" s="132" t="s">
        <v>681</v>
      </c>
      <c r="E937" s="132" t="s">
        <v>3671</v>
      </c>
      <c r="F937" s="132">
        <v>54</v>
      </c>
      <c r="G937" s="132" t="s">
        <v>3656</v>
      </c>
      <c r="H937" s="132">
        <v>3</v>
      </c>
      <c r="I937" s="132">
        <v>0.13</v>
      </c>
      <c r="J937" s="132">
        <v>1</v>
      </c>
      <c r="K937" s="132">
        <v>0.13</v>
      </c>
      <c r="L937" s="132" t="s">
        <v>330</v>
      </c>
      <c r="M937" s="132">
        <v>521</v>
      </c>
      <c r="N937" s="132" t="s">
        <v>440</v>
      </c>
      <c r="O937" s="132">
        <v>7485</v>
      </c>
      <c r="P937" s="132" t="s">
        <v>439</v>
      </c>
      <c r="Q937" s="132">
        <v>9</v>
      </c>
      <c r="R937" s="132" t="s">
        <v>1162</v>
      </c>
      <c r="S937" s="132">
        <v>1000319</v>
      </c>
      <c r="T937" s="132" t="s">
        <v>1179</v>
      </c>
      <c r="U937" s="132">
        <v>699</v>
      </c>
      <c r="V937" s="132">
        <v>0</v>
      </c>
      <c r="W937" s="132" t="s">
        <v>1055</v>
      </c>
      <c r="X937" s="132">
        <v>3</v>
      </c>
    </row>
    <row r="938" spans="1:24">
      <c r="A938" s="132">
        <v>1561</v>
      </c>
      <c r="B938" s="132">
        <v>60000000918</v>
      </c>
      <c r="C938" s="132">
        <v>61112090000</v>
      </c>
      <c r="D938" s="132" t="s">
        <v>691</v>
      </c>
      <c r="E938" s="132" t="s">
        <v>426</v>
      </c>
      <c r="F938" s="132">
        <v>43</v>
      </c>
      <c r="G938" s="132" t="s">
        <v>3849</v>
      </c>
      <c r="H938" s="132">
        <v>6</v>
      </c>
      <c r="I938" s="132">
        <v>0.13200000000000001</v>
      </c>
      <c r="J938" s="132">
        <v>1</v>
      </c>
      <c r="K938" s="132">
        <v>0.13200000000000001</v>
      </c>
      <c r="L938" s="132" t="s">
        <v>330</v>
      </c>
      <c r="M938" s="132">
        <v>521</v>
      </c>
      <c r="N938" s="132" t="s">
        <v>3915</v>
      </c>
      <c r="O938" s="132">
        <v>7497</v>
      </c>
      <c r="P938" s="132" t="s">
        <v>439</v>
      </c>
      <c r="Q938" s="132">
        <v>9</v>
      </c>
      <c r="R938" s="132" t="s">
        <v>1162</v>
      </c>
      <c r="S938" s="132">
        <v>1000319</v>
      </c>
      <c r="T938" s="132" t="s">
        <v>1166</v>
      </c>
      <c r="U938" s="132">
        <v>688</v>
      </c>
      <c r="V938" s="132">
        <v>29.95</v>
      </c>
      <c r="W938" s="132" t="s">
        <v>1046</v>
      </c>
      <c r="X938" s="132">
        <v>12</v>
      </c>
    </row>
    <row r="939" spans="1:24">
      <c r="A939" s="132">
        <v>1562</v>
      </c>
      <c r="B939" s="132">
        <v>60000000919</v>
      </c>
      <c r="C939" s="132">
        <v>61034200090</v>
      </c>
      <c r="D939" s="132" t="s">
        <v>512</v>
      </c>
      <c r="E939" s="132" t="s">
        <v>442</v>
      </c>
      <c r="F939" s="132">
        <v>24</v>
      </c>
      <c r="G939" s="132" t="s">
        <v>3699</v>
      </c>
      <c r="H939" s="132">
        <v>4</v>
      </c>
      <c r="I939" s="132">
        <v>0.154</v>
      </c>
      <c r="J939" s="132">
        <v>1</v>
      </c>
      <c r="K939" s="132">
        <v>0.154</v>
      </c>
      <c r="L939" s="132" t="s">
        <v>330</v>
      </c>
      <c r="M939" s="132">
        <v>521</v>
      </c>
      <c r="N939" s="132" t="s">
        <v>440</v>
      </c>
      <c r="O939" s="132">
        <v>7485</v>
      </c>
      <c r="P939" s="132" t="s">
        <v>439</v>
      </c>
      <c r="Q939" s="132">
        <v>9</v>
      </c>
      <c r="R939" s="132" t="s">
        <v>1162</v>
      </c>
      <c r="S939" s="132">
        <v>1000319</v>
      </c>
      <c r="T939" s="132" t="s">
        <v>1172</v>
      </c>
      <c r="U939" s="132">
        <v>693</v>
      </c>
      <c r="V939" s="132">
        <v>13.95</v>
      </c>
      <c r="W939" s="132" t="s">
        <v>1038</v>
      </c>
      <c r="X939" s="132">
        <v>5</v>
      </c>
    </row>
    <row r="940" spans="1:24">
      <c r="A940" s="132">
        <v>1563</v>
      </c>
      <c r="B940" s="132">
        <v>60000000920</v>
      </c>
      <c r="C940" s="132">
        <v>61034200090</v>
      </c>
      <c r="D940" s="132" t="s">
        <v>512</v>
      </c>
      <c r="E940" s="132" t="s">
        <v>442</v>
      </c>
      <c r="F940" s="132">
        <v>24</v>
      </c>
      <c r="G940" s="132" t="s">
        <v>3699</v>
      </c>
      <c r="H940" s="132">
        <v>4</v>
      </c>
      <c r="I940" s="132">
        <v>0.14599999999999999</v>
      </c>
      <c r="J940" s="132">
        <v>1</v>
      </c>
      <c r="K940" s="132">
        <v>0.14599999999999999</v>
      </c>
      <c r="L940" s="132" t="s">
        <v>330</v>
      </c>
      <c r="M940" s="132">
        <v>521</v>
      </c>
      <c r="N940" s="132" t="s">
        <v>440</v>
      </c>
      <c r="O940" s="132">
        <v>7485</v>
      </c>
      <c r="P940" s="132" t="s">
        <v>439</v>
      </c>
      <c r="Q940" s="132">
        <v>9</v>
      </c>
      <c r="R940" s="132" t="s">
        <v>1162</v>
      </c>
      <c r="S940" s="132">
        <v>1000319</v>
      </c>
      <c r="T940" s="132" t="s">
        <v>1171</v>
      </c>
      <c r="U940" s="132">
        <v>692</v>
      </c>
      <c r="V940" s="132">
        <v>13.95</v>
      </c>
      <c r="W940" s="132" t="s">
        <v>1038</v>
      </c>
      <c r="X940" s="132">
        <v>5</v>
      </c>
    </row>
    <row r="941" spans="1:24">
      <c r="A941" s="132">
        <v>1564</v>
      </c>
      <c r="B941" s="132">
        <v>60000000921</v>
      </c>
      <c r="C941" s="132">
        <v>61034200090</v>
      </c>
      <c r="D941" s="132" t="s">
        <v>512</v>
      </c>
      <c r="E941" s="132" t="s">
        <v>442</v>
      </c>
      <c r="F941" s="132">
        <v>24</v>
      </c>
      <c r="G941" s="132" t="s">
        <v>3699</v>
      </c>
      <c r="H941" s="132">
        <v>4</v>
      </c>
      <c r="I941" s="132">
        <v>8.7999999999999995E-2</v>
      </c>
      <c r="J941" s="132">
        <v>1</v>
      </c>
      <c r="K941" s="132">
        <v>8.7999999999999995E-2</v>
      </c>
      <c r="L941" s="132" t="s">
        <v>330</v>
      </c>
      <c r="M941" s="132">
        <v>521</v>
      </c>
      <c r="N941" s="132" t="s">
        <v>440</v>
      </c>
      <c r="O941" s="132">
        <v>7485</v>
      </c>
      <c r="P941" s="132" t="s">
        <v>439</v>
      </c>
      <c r="Q941" s="132">
        <v>9</v>
      </c>
      <c r="R941" s="132" t="s">
        <v>1162</v>
      </c>
      <c r="S941" s="132">
        <v>1000319</v>
      </c>
      <c r="T941" s="132" t="s">
        <v>1180</v>
      </c>
      <c r="U941" s="132">
        <v>700</v>
      </c>
      <c r="V941" s="132">
        <v>9.9499999999999993</v>
      </c>
      <c r="W941" s="132" t="s">
        <v>1038</v>
      </c>
      <c r="X941" s="132">
        <v>5</v>
      </c>
    </row>
    <row r="942" spans="1:24">
      <c r="A942" s="132">
        <v>1565</v>
      </c>
      <c r="B942" s="132">
        <v>60000000922</v>
      </c>
      <c r="C942" s="132">
        <v>62034235000</v>
      </c>
      <c r="D942" s="132" t="s">
        <v>484</v>
      </c>
      <c r="E942" s="132" t="s">
        <v>420</v>
      </c>
      <c r="F942" s="132">
        <v>93</v>
      </c>
      <c r="G942" s="132" t="s">
        <v>3699</v>
      </c>
      <c r="H942" s="132">
        <v>4</v>
      </c>
      <c r="I942" s="132">
        <v>0.13600000000000001</v>
      </c>
      <c r="J942" s="132">
        <v>1</v>
      </c>
      <c r="K942" s="132">
        <v>0.13600000000000001</v>
      </c>
      <c r="L942" s="132" t="s">
        <v>330</v>
      </c>
      <c r="M942" s="132">
        <v>521</v>
      </c>
      <c r="N942" s="132" t="s">
        <v>440</v>
      </c>
      <c r="O942" s="132">
        <v>7485</v>
      </c>
      <c r="P942" s="132" t="s">
        <v>439</v>
      </c>
      <c r="Q942" s="132">
        <v>9</v>
      </c>
      <c r="R942" s="132" t="s">
        <v>1162</v>
      </c>
      <c r="S942" s="132">
        <v>1000319</v>
      </c>
      <c r="T942" s="132" t="s">
        <v>1178</v>
      </c>
      <c r="U942" s="132">
        <v>698</v>
      </c>
      <c r="V942" s="132">
        <v>15.95</v>
      </c>
      <c r="W942" s="132" t="s">
        <v>1038</v>
      </c>
      <c r="X942" s="132">
        <v>5</v>
      </c>
    </row>
    <row r="943" spans="1:24">
      <c r="A943" s="132">
        <v>1566</v>
      </c>
      <c r="B943" s="132">
        <v>60000000923</v>
      </c>
      <c r="C943" s="132">
        <v>61034200090</v>
      </c>
      <c r="D943" s="132" t="s">
        <v>512</v>
      </c>
      <c r="E943" s="132" t="s">
        <v>442</v>
      </c>
      <c r="F943" s="132">
        <v>24</v>
      </c>
      <c r="G943" s="132" t="s">
        <v>3699</v>
      </c>
      <c r="H943" s="132">
        <v>4</v>
      </c>
      <c r="I943" s="132">
        <v>5.6000000000000001E-2</v>
      </c>
      <c r="J943" s="132">
        <v>1</v>
      </c>
      <c r="K943" s="132">
        <v>5.6000000000000001E-2</v>
      </c>
      <c r="L943" s="132" t="s">
        <v>330</v>
      </c>
      <c r="M943" s="132">
        <v>521</v>
      </c>
      <c r="N943" s="132" t="s">
        <v>440</v>
      </c>
      <c r="O943" s="132">
        <v>7485</v>
      </c>
      <c r="P943" s="132" t="s">
        <v>439</v>
      </c>
      <c r="Q943" s="132">
        <v>9</v>
      </c>
      <c r="R943" s="132" t="s">
        <v>1162</v>
      </c>
      <c r="S943" s="132">
        <v>1000319</v>
      </c>
      <c r="T943" s="132" t="s">
        <v>1178</v>
      </c>
      <c r="U943" s="132">
        <v>698</v>
      </c>
      <c r="V943" s="132">
        <v>11.95</v>
      </c>
      <c r="W943" s="132" t="s">
        <v>3916</v>
      </c>
      <c r="X943" s="132">
        <v>10</v>
      </c>
    </row>
    <row r="944" spans="1:24">
      <c r="A944" s="132">
        <v>1567</v>
      </c>
      <c r="B944" s="132">
        <v>60000000924</v>
      </c>
      <c r="C944" s="132">
        <v>61112090000</v>
      </c>
      <c r="D944" s="132" t="s">
        <v>1181</v>
      </c>
      <c r="E944" s="132" t="s">
        <v>442</v>
      </c>
      <c r="F944" s="132">
        <v>24</v>
      </c>
      <c r="G944" s="132" t="s">
        <v>4311</v>
      </c>
      <c r="H944" s="132">
        <v>6</v>
      </c>
      <c r="I944" s="132">
        <v>2.8000000000000001E-2</v>
      </c>
      <c r="J944" s="132">
        <v>1</v>
      </c>
      <c r="K944" s="132">
        <v>2.8000000000000001E-2</v>
      </c>
      <c r="L944" s="132" t="s">
        <v>330</v>
      </c>
      <c r="M944" s="132">
        <v>521</v>
      </c>
      <c r="N944" s="132" t="s">
        <v>3915</v>
      </c>
      <c r="O944" s="132">
        <v>7497</v>
      </c>
      <c r="P944" s="132" t="s">
        <v>439</v>
      </c>
      <c r="Q944" s="132">
        <v>9</v>
      </c>
      <c r="R944" s="132" t="s">
        <v>1162</v>
      </c>
      <c r="S944" s="132">
        <v>1000319</v>
      </c>
      <c r="T944" s="132" t="s">
        <v>1182</v>
      </c>
      <c r="U944" s="132">
        <v>305</v>
      </c>
      <c r="V944" s="132">
        <v>9.9499999999999993</v>
      </c>
      <c r="W944" s="132" t="s">
        <v>1063</v>
      </c>
      <c r="X944" s="132">
        <v>13</v>
      </c>
    </row>
    <row r="945" spans="1:24">
      <c r="A945" s="132">
        <v>1568</v>
      </c>
      <c r="B945" s="132">
        <v>60000000925</v>
      </c>
      <c r="C945" s="132">
        <v>61112090000</v>
      </c>
      <c r="D945" s="132" t="s">
        <v>693</v>
      </c>
      <c r="E945" s="132" t="s">
        <v>3671</v>
      </c>
      <c r="F945" s="132">
        <v>54</v>
      </c>
      <c r="G945" s="132" t="s">
        <v>3850</v>
      </c>
      <c r="H945" s="132">
        <v>7</v>
      </c>
      <c r="I945" s="132">
        <v>6.2E-2</v>
      </c>
      <c r="J945" s="132">
        <v>1</v>
      </c>
      <c r="K945" s="132">
        <v>6.2E-2</v>
      </c>
      <c r="L945" s="132" t="s">
        <v>330</v>
      </c>
      <c r="M945" s="132">
        <v>521</v>
      </c>
      <c r="N945" s="132" t="s">
        <v>3915</v>
      </c>
      <c r="O945" s="132">
        <v>7497</v>
      </c>
      <c r="P945" s="132" t="s">
        <v>439</v>
      </c>
      <c r="Q945" s="132">
        <v>9</v>
      </c>
      <c r="R945" s="132" t="s">
        <v>1162</v>
      </c>
      <c r="S945" s="132">
        <v>1000319</v>
      </c>
      <c r="T945" s="132" t="s">
        <v>1183</v>
      </c>
      <c r="U945" s="132">
        <v>668</v>
      </c>
      <c r="V945" s="132">
        <v>15.95</v>
      </c>
      <c r="W945" s="132" t="s">
        <v>1046</v>
      </c>
      <c r="X945" s="132">
        <v>12</v>
      </c>
    </row>
    <row r="946" spans="1:24">
      <c r="A946" s="132">
        <v>1569</v>
      </c>
      <c r="B946" s="132">
        <v>60000000926</v>
      </c>
      <c r="C946" s="132">
        <v>61112090000</v>
      </c>
      <c r="D946" s="132" t="s">
        <v>1181</v>
      </c>
      <c r="E946" s="132" t="s">
        <v>442</v>
      </c>
      <c r="F946" s="132">
        <v>24</v>
      </c>
      <c r="G946" s="132" t="s">
        <v>4311</v>
      </c>
      <c r="H946" s="132">
        <v>6</v>
      </c>
      <c r="I946" s="132">
        <v>3.2000000000000001E-2</v>
      </c>
      <c r="J946" s="132">
        <v>1</v>
      </c>
      <c r="K946" s="132">
        <v>3.2000000000000001E-2</v>
      </c>
      <c r="L946" s="132" t="s">
        <v>330</v>
      </c>
      <c r="M946" s="132">
        <v>521</v>
      </c>
      <c r="N946" s="132" t="s">
        <v>3915</v>
      </c>
      <c r="O946" s="132">
        <v>7497</v>
      </c>
      <c r="P946" s="132" t="s">
        <v>439</v>
      </c>
      <c r="Q946" s="132">
        <v>9</v>
      </c>
      <c r="R946" s="132" t="s">
        <v>1162</v>
      </c>
      <c r="S946" s="132">
        <v>1000319</v>
      </c>
      <c r="T946" s="132" t="s">
        <v>1184</v>
      </c>
      <c r="U946" s="132">
        <v>367</v>
      </c>
      <c r="V946" s="132">
        <v>0</v>
      </c>
      <c r="W946" s="132" t="s">
        <v>1046</v>
      </c>
      <c r="X946" s="132">
        <v>12</v>
      </c>
    </row>
    <row r="947" spans="1:24">
      <c r="A947" s="132">
        <v>1570</v>
      </c>
      <c r="B947" s="132">
        <v>60000000927</v>
      </c>
      <c r="C947" s="132">
        <v>61112090000</v>
      </c>
      <c r="D947" s="132" t="s">
        <v>694</v>
      </c>
      <c r="E947" s="132" t="s">
        <v>3955</v>
      </c>
      <c r="F947" s="132">
        <v>20</v>
      </c>
      <c r="G947" s="132" t="s">
        <v>3849</v>
      </c>
      <c r="H947" s="132">
        <v>6</v>
      </c>
      <c r="I947" s="132">
        <v>3.5999999999999997E-2</v>
      </c>
      <c r="J947" s="132">
        <v>1</v>
      </c>
      <c r="K947" s="132">
        <v>3.5999999999999997E-2</v>
      </c>
      <c r="L947" s="132" t="s">
        <v>330</v>
      </c>
      <c r="M947" s="132">
        <v>521</v>
      </c>
      <c r="N947" s="132" t="s">
        <v>3915</v>
      </c>
      <c r="O947" s="132">
        <v>7497</v>
      </c>
      <c r="P947" s="132" t="s">
        <v>439</v>
      </c>
      <c r="Q947" s="132">
        <v>9</v>
      </c>
      <c r="R947" s="132" t="s">
        <v>1162</v>
      </c>
      <c r="S947" s="132">
        <v>1000319</v>
      </c>
      <c r="T947" s="132" t="s">
        <v>1184</v>
      </c>
      <c r="U947" s="132">
        <v>367</v>
      </c>
      <c r="V947" s="132">
        <v>23.95</v>
      </c>
      <c r="W947" s="132" t="s">
        <v>1063</v>
      </c>
      <c r="X947" s="132">
        <v>13</v>
      </c>
    </row>
    <row r="948" spans="1:24">
      <c r="A948" s="132">
        <v>1571</v>
      </c>
      <c r="B948" s="132">
        <v>60000000928</v>
      </c>
      <c r="C948" s="132">
        <v>61046200000</v>
      </c>
      <c r="D948" s="132" t="s">
        <v>928</v>
      </c>
      <c r="E948" s="132" t="s">
        <v>442</v>
      </c>
      <c r="F948" s="132">
        <v>24</v>
      </c>
      <c r="G948" s="132" t="s">
        <v>3656</v>
      </c>
      <c r="H948" s="132">
        <v>3</v>
      </c>
      <c r="I948" s="132">
        <v>0.11</v>
      </c>
      <c r="J948" s="132">
        <v>1</v>
      </c>
      <c r="K948" s="132">
        <v>0.11</v>
      </c>
      <c r="L948" s="132" t="s">
        <v>330</v>
      </c>
      <c r="M948" s="132">
        <v>521</v>
      </c>
      <c r="N948" s="132" t="s">
        <v>440</v>
      </c>
      <c r="O948" s="132">
        <v>7485</v>
      </c>
      <c r="P948" s="132" t="s">
        <v>439</v>
      </c>
      <c r="Q948" s="132">
        <v>9</v>
      </c>
      <c r="R948" s="132" t="s">
        <v>1162</v>
      </c>
      <c r="S948" s="132">
        <v>1000319</v>
      </c>
      <c r="T948" s="132" t="s">
        <v>1185</v>
      </c>
      <c r="U948" s="132">
        <v>666</v>
      </c>
      <c r="V948" s="132">
        <v>11.95</v>
      </c>
      <c r="W948" s="132" t="s">
        <v>1063</v>
      </c>
      <c r="X948" s="132">
        <v>13</v>
      </c>
    </row>
    <row r="949" spans="1:24">
      <c r="A949" s="132">
        <v>1572</v>
      </c>
      <c r="B949" s="132">
        <v>60000000929</v>
      </c>
      <c r="C949" s="132">
        <v>61112090000</v>
      </c>
      <c r="D949" s="132" t="s">
        <v>1186</v>
      </c>
      <c r="E949" s="132" t="s">
        <v>453</v>
      </c>
      <c r="F949" s="132">
        <v>73</v>
      </c>
      <c r="G949" s="132" t="s">
        <v>3850</v>
      </c>
      <c r="H949" s="132">
        <v>7</v>
      </c>
      <c r="I949" s="132">
        <v>4.8000000000000001E-2</v>
      </c>
      <c r="J949" s="132">
        <v>1</v>
      </c>
      <c r="K949" s="132">
        <v>4.8000000000000001E-2</v>
      </c>
      <c r="L949" s="132" t="s">
        <v>330</v>
      </c>
      <c r="M949" s="132">
        <v>521</v>
      </c>
      <c r="N949" s="132" t="s">
        <v>3915</v>
      </c>
      <c r="O949" s="132">
        <v>7497</v>
      </c>
      <c r="P949" s="132" t="s">
        <v>439</v>
      </c>
      <c r="Q949" s="132">
        <v>9</v>
      </c>
      <c r="R949" s="132" t="s">
        <v>1162</v>
      </c>
      <c r="S949" s="132">
        <v>1000319</v>
      </c>
      <c r="T949" s="132" t="s">
        <v>1187</v>
      </c>
      <c r="U949" s="132">
        <v>367</v>
      </c>
      <c r="V949" s="132">
        <v>23.95</v>
      </c>
      <c r="W949" s="132" t="s">
        <v>1046</v>
      </c>
      <c r="X949" s="132">
        <v>12</v>
      </c>
    </row>
    <row r="950" spans="1:24">
      <c r="A950" s="132">
        <v>1573</v>
      </c>
      <c r="B950" s="132">
        <v>60000000930</v>
      </c>
      <c r="C950" s="132">
        <v>61112090000</v>
      </c>
      <c r="D950" s="132" t="s">
        <v>1188</v>
      </c>
      <c r="E950" s="132" t="s">
        <v>442</v>
      </c>
      <c r="F950" s="132">
        <v>24</v>
      </c>
      <c r="G950" s="132" t="s">
        <v>4310</v>
      </c>
      <c r="H950" s="132">
        <v>7</v>
      </c>
      <c r="I950" s="132">
        <v>4.2000000000000003E-2</v>
      </c>
      <c r="J950" s="132">
        <v>1</v>
      </c>
      <c r="K950" s="132">
        <v>4.2000000000000003E-2</v>
      </c>
      <c r="L950" s="132" t="s">
        <v>330</v>
      </c>
      <c r="M950" s="132">
        <v>521</v>
      </c>
      <c r="N950" s="132" t="s">
        <v>440</v>
      </c>
      <c r="O950" s="132">
        <v>7485</v>
      </c>
      <c r="P950" s="132" t="s">
        <v>439</v>
      </c>
      <c r="Q950" s="132">
        <v>9</v>
      </c>
      <c r="R950" s="132" t="s">
        <v>1162</v>
      </c>
      <c r="S950" s="132">
        <v>1000319</v>
      </c>
      <c r="T950" s="132" t="s">
        <v>1187</v>
      </c>
      <c r="U950" s="132">
        <v>367</v>
      </c>
      <c r="V950" s="132">
        <v>0</v>
      </c>
      <c r="W950" s="132" t="s">
        <v>1055</v>
      </c>
      <c r="X950" s="132">
        <v>3</v>
      </c>
    </row>
    <row r="951" spans="1:24">
      <c r="A951" s="132">
        <v>1574</v>
      </c>
      <c r="B951" s="132">
        <v>60000000931</v>
      </c>
      <c r="C951" s="132">
        <v>61112090000</v>
      </c>
      <c r="D951" s="132" t="s">
        <v>693</v>
      </c>
      <c r="E951" s="132" t="s">
        <v>3671</v>
      </c>
      <c r="F951" s="132">
        <v>54</v>
      </c>
      <c r="G951" s="132" t="s">
        <v>3850</v>
      </c>
      <c r="H951" s="132">
        <v>7</v>
      </c>
      <c r="I951" s="132">
        <v>6.4000000000000001E-2</v>
      </c>
      <c r="J951" s="132">
        <v>1</v>
      </c>
      <c r="K951" s="132">
        <v>6.4000000000000001E-2</v>
      </c>
      <c r="L951" s="132" t="s">
        <v>330</v>
      </c>
      <c r="M951" s="132">
        <v>521</v>
      </c>
      <c r="N951" s="132" t="s">
        <v>3915</v>
      </c>
      <c r="O951" s="132">
        <v>7497</v>
      </c>
      <c r="P951" s="132" t="s">
        <v>439</v>
      </c>
      <c r="Q951" s="132">
        <v>9</v>
      </c>
      <c r="R951" s="132" t="s">
        <v>1162</v>
      </c>
      <c r="S951" s="132">
        <v>1000319</v>
      </c>
      <c r="T951" s="132" t="s">
        <v>943</v>
      </c>
      <c r="U951" s="132">
        <v>668</v>
      </c>
      <c r="V951" s="132">
        <v>17.95</v>
      </c>
      <c r="W951" s="132" t="s">
        <v>1046</v>
      </c>
      <c r="X951" s="132">
        <v>12</v>
      </c>
    </row>
    <row r="952" spans="1:24">
      <c r="A952" s="132">
        <v>1575</v>
      </c>
      <c r="B952" s="132">
        <v>60000002303</v>
      </c>
      <c r="C952" s="132">
        <v>61033300000</v>
      </c>
      <c r="D952" s="132" t="s">
        <v>1189</v>
      </c>
      <c r="E952" s="132" t="s">
        <v>466</v>
      </c>
      <c r="F952" s="132">
        <v>153</v>
      </c>
      <c r="G952" s="132" t="s">
        <v>3699</v>
      </c>
      <c r="H952" s="132">
        <v>4</v>
      </c>
      <c r="I952" s="132">
        <v>0.28199999999999997</v>
      </c>
      <c r="J952" s="132">
        <v>1</v>
      </c>
      <c r="K952" s="132">
        <v>0.28199999999999997</v>
      </c>
      <c r="L952" s="132" t="s">
        <v>330</v>
      </c>
      <c r="M952" s="132">
        <v>521</v>
      </c>
      <c r="N952" s="132" t="s">
        <v>3915</v>
      </c>
      <c r="O952" s="132">
        <v>7497</v>
      </c>
      <c r="P952" s="132" t="s">
        <v>425</v>
      </c>
      <c r="Q952" s="132">
        <v>37</v>
      </c>
      <c r="R952" s="132" t="s">
        <v>1162</v>
      </c>
      <c r="S952" s="132">
        <v>1000319</v>
      </c>
      <c r="T952" s="132" t="s">
        <v>1190</v>
      </c>
      <c r="U952" s="132">
        <v>701</v>
      </c>
      <c r="V952" s="132">
        <v>46.95</v>
      </c>
      <c r="W952" s="132" t="s">
        <v>1038</v>
      </c>
      <c r="X952" s="132">
        <v>5</v>
      </c>
    </row>
    <row r="953" spans="1:24">
      <c r="A953" s="132">
        <v>1576</v>
      </c>
      <c r="B953" s="132">
        <v>60000000932</v>
      </c>
      <c r="C953" s="132">
        <v>61033300000</v>
      </c>
      <c r="D953" s="132" t="s">
        <v>1189</v>
      </c>
      <c r="E953" s="132" t="s">
        <v>466</v>
      </c>
      <c r="F953" s="132">
        <v>153</v>
      </c>
      <c r="G953" s="132" t="s">
        <v>3699</v>
      </c>
      <c r="H953" s="132">
        <v>4</v>
      </c>
      <c r="I953" s="132">
        <v>0.184</v>
      </c>
      <c r="J953" s="132">
        <v>1</v>
      </c>
      <c r="K953" s="132">
        <v>0.184</v>
      </c>
      <c r="L953" s="132" t="s">
        <v>330</v>
      </c>
      <c r="M953" s="132">
        <v>521</v>
      </c>
      <c r="N953" s="132" t="s">
        <v>3915</v>
      </c>
      <c r="O953" s="132">
        <v>7497</v>
      </c>
      <c r="P953" s="132" t="s">
        <v>425</v>
      </c>
      <c r="Q953" s="132">
        <v>37</v>
      </c>
      <c r="R953" s="132" t="s">
        <v>1162</v>
      </c>
      <c r="S953" s="132">
        <v>1000319</v>
      </c>
      <c r="T953" s="132" t="s">
        <v>1191</v>
      </c>
      <c r="U953" s="132">
        <v>696</v>
      </c>
      <c r="V953" s="132">
        <v>39.950000000000003</v>
      </c>
      <c r="W953" s="132" t="s">
        <v>1038</v>
      </c>
      <c r="X953" s="132">
        <v>5</v>
      </c>
    </row>
    <row r="954" spans="1:24">
      <c r="A954" s="132">
        <v>1577</v>
      </c>
      <c r="B954" s="132">
        <v>60000000933</v>
      </c>
      <c r="C954" s="132">
        <v>61034200090</v>
      </c>
      <c r="D954" s="132" t="s">
        <v>512</v>
      </c>
      <c r="E954" s="132" t="s">
        <v>442</v>
      </c>
      <c r="F954" s="132">
        <v>24</v>
      </c>
      <c r="G954" s="132" t="s">
        <v>3699</v>
      </c>
      <c r="H954" s="132">
        <v>4</v>
      </c>
      <c r="I954" s="132">
        <v>0.14000000000000001</v>
      </c>
      <c r="J954" s="132">
        <v>1</v>
      </c>
      <c r="K954" s="132">
        <v>0.14000000000000001</v>
      </c>
      <c r="L954" s="132" t="s">
        <v>330</v>
      </c>
      <c r="M954" s="132">
        <v>521</v>
      </c>
      <c r="N954" s="132" t="s">
        <v>440</v>
      </c>
      <c r="O954" s="132">
        <v>7485</v>
      </c>
      <c r="P954" s="132" t="s">
        <v>439</v>
      </c>
      <c r="Q954" s="132">
        <v>9</v>
      </c>
      <c r="R954" s="132" t="s">
        <v>1162</v>
      </c>
      <c r="S954" s="132">
        <v>1000319</v>
      </c>
      <c r="T954" s="132" t="s">
        <v>1013</v>
      </c>
      <c r="U954" s="132">
        <v>681</v>
      </c>
      <c r="V954" s="132">
        <v>19.95</v>
      </c>
      <c r="W954" s="132" t="s">
        <v>1077</v>
      </c>
      <c r="X954" s="132">
        <v>16</v>
      </c>
    </row>
    <row r="955" spans="1:24">
      <c r="A955" s="132">
        <v>1578</v>
      </c>
      <c r="B955" s="132">
        <v>60000000934</v>
      </c>
      <c r="C955" s="132">
        <v>62034231000</v>
      </c>
      <c r="D955" s="132" t="s">
        <v>912</v>
      </c>
      <c r="E955" s="132" t="s">
        <v>3964</v>
      </c>
      <c r="F955" s="132">
        <v>87</v>
      </c>
      <c r="G955" s="132" t="s">
        <v>3699</v>
      </c>
      <c r="H955" s="132">
        <v>4</v>
      </c>
      <c r="I955" s="132">
        <v>0.32600000000000001</v>
      </c>
      <c r="J955" s="132">
        <v>1</v>
      </c>
      <c r="K955" s="132">
        <v>0.32600000000000001</v>
      </c>
      <c r="L955" s="132" t="s">
        <v>330</v>
      </c>
      <c r="M955" s="132">
        <v>521</v>
      </c>
      <c r="N955" s="132" t="s">
        <v>440</v>
      </c>
      <c r="O955" s="132">
        <v>7485</v>
      </c>
      <c r="P955" s="132" t="s">
        <v>439</v>
      </c>
      <c r="Q955" s="132">
        <v>9</v>
      </c>
      <c r="R955" s="132" t="s">
        <v>1162</v>
      </c>
      <c r="S955" s="132">
        <v>1000319</v>
      </c>
      <c r="T955" s="132" t="s">
        <v>923</v>
      </c>
      <c r="U955" s="132">
        <v>664</v>
      </c>
      <c r="V955" s="132">
        <v>25.95</v>
      </c>
      <c r="W955" s="132" t="s">
        <v>1055</v>
      </c>
      <c r="X955" s="132">
        <v>3</v>
      </c>
    </row>
    <row r="956" spans="1:24">
      <c r="A956" s="132">
        <v>1579</v>
      </c>
      <c r="B956" s="132">
        <v>60000000935</v>
      </c>
      <c r="C956" s="132">
        <v>62046239000</v>
      </c>
      <c r="D956" s="132" t="s">
        <v>875</v>
      </c>
      <c r="E956" s="132" t="s">
        <v>420</v>
      </c>
      <c r="F956" s="132">
        <v>93</v>
      </c>
      <c r="G956" s="132" t="s">
        <v>3656</v>
      </c>
      <c r="H956" s="132">
        <v>3</v>
      </c>
      <c r="I956" s="132">
        <v>0.22600000000000001</v>
      </c>
      <c r="J956" s="132">
        <v>1</v>
      </c>
      <c r="K956" s="132">
        <v>0.22600000000000001</v>
      </c>
      <c r="L956" s="132" t="s">
        <v>330</v>
      </c>
      <c r="M956" s="132">
        <v>521</v>
      </c>
      <c r="N956" s="132" t="s">
        <v>440</v>
      </c>
      <c r="O956" s="132">
        <v>7485</v>
      </c>
      <c r="P956" s="132" t="s">
        <v>439</v>
      </c>
      <c r="Q956" s="132">
        <v>9</v>
      </c>
      <c r="R956" s="132" t="s">
        <v>1162</v>
      </c>
      <c r="S956" s="132">
        <v>1000319</v>
      </c>
      <c r="T956" s="132" t="s">
        <v>923</v>
      </c>
      <c r="U956" s="132">
        <v>664</v>
      </c>
      <c r="V956" s="132">
        <v>0</v>
      </c>
      <c r="W956" s="132" t="s">
        <v>1063</v>
      </c>
      <c r="X956" s="132">
        <v>13</v>
      </c>
    </row>
    <row r="957" spans="1:24">
      <c r="A957" s="132">
        <v>1580</v>
      </c>
      <c r="B957" s="132">
        <v>60000000936</v>
      </c>
      <c r="C957" s="132">
        <v>62023000000</v>
      </c>
      <c r="D957" s="132" t="s">
        <v>1194</v>
      </c>
      <c r="E957" s="132" t="s">
        <v>3650</v>
      </c>
      <c r="F957" s="132">
        <v>14</v>
      </c>
      <c r="G957" s="132" t="s">
        <v>3656</v>
      </c>
      <c r="H957" s="132">
        <v>3</v>
      </c>
      <c r="I957" s="132">
        <v>0.26</v>
      </c>
      <c r="J957" s="132">
        <v>1</v>
      </c>
      <c r="K957" s="132">
        <v>0.26</v>
      </c>
      <c r="L957" s="132" t="s">
        <v>330</v>
      </c>
      <c r="M957" s="132">
        <v>521</v>
      </c>
      <c r="N957" s="132" t="s">
        <v>440</v>
      </c>
      <c r="O957" s="132">
        <v>7485</v>
      </c>
      <c r="P957" s="132" t="s">
        <v>439</v>
      </c>
      <c r="Q957" s="132">
        <v>9</v>
      </c>
      <c r="R957" s="132" t="s">
        <v>1162</v>
      </c>
      <c r="S957" s="132">
        <v>1000319</v>
      </c>
      <c r="T957" s="132" t="s">
        <v>1030</v>
      </c>
      <c r="U957" s="132">
        <v>472</v>
      </c>
      <c r="V957" s="132">
        <v>29.95</v>
      </c>
      <c r="W957" s="132" t="s">
        <v>1046</v>
      </c>
      <c r="X957" s="132">
        <v>12</v>
      </c>
    </row>
    <row r="958" spans="1:24">
      <c r="A958" s="132">
        <v>1581</v>
      </c>
      <c r="B958" s="132">
        <v>60000000937</v>
      </c>
      <c r="C958" s="132">
        <v>61052010000</v>
      </c>
      <c r="D958" s="132" t="s">
        <v>699</v>
      </c>
      <c r="E958" s="132" t="s">
        <v>444</v>
      </c>
      <c r="F958" s="132">
        <v>82</v>
      </c>
      <c r="G958" s="132" t="s">
        <v>3699</v>
      </c>
      <c r="H958" s="132">
        <v>4</v>
      </c>
      <c r="I958" s="132">
        <v>5.1999999999999998E-2</v>
      </c>
      <c r="J958" s="132">
        <v>1</v>
      </c>
      <c r="K958" s="132">
        <v>5.1999999999999998E-2</v>
      </c>
      <c r="L958" s="132" t="s">
        <v>330</v>
      </c>
      <c r="M958" s="132">
        <v>521</v>
      </c>
      <c r="N958" s="132" t="s">
        <v>3915</v>
      </c>
      <c r="O958" s="132">
        <v>7497</v>
      </c>
      <c r="P958" s="132" t="s">
        <v>425</v>
      </c>
      <c r="Q958" s="132">
        <v>37</v>
      </c>
      <c r="R958" s="132" t="s">
        <v>1162</v>
      </c>
      <c r="S958" s="132">
        <v>1000319</v>
      </c>
      <c r="T958" s="132" t="s">
        <v>1176</v>
      </c>
      <c r="U958" s="132">
        <v>696</v>
      </c>
      <c r="V958" s="132">
        <v>21.95</v>
      </c>
      <c r="W958" s="132" t="s">
        <v>3917</v>
      </c>
      <c r="X958" s="132">
        <v>29</v>
      </c>
    </row>
    <row r="959" spans="1:24">
      <c r="A959" s="132">
        <v>1582</v>
      </c>
      <c r="B959" s="132">
        <v>60000000938</v>
      </c>
      <c r="C959" s="132">
        <v>61034200090</v>
      </c>
      <c r="D959" s="132" t="s">
        <v>512</v>
      </c>
      <c r="E959" s="132" t="s">
        <v>442</v>
      </c>
      <c r="F959" s="132">
        <v>24</v>
      </c>
      <c r="G959" s="132" t="s">
        <v>3699</v>
      </c>
      <c r="H959" s="132">
        <v>4</v>
      </c>
      <c r="I959" s="132">
        <v>7.1999999999999995E-2</v>
      </c>
      <c r="J959" s="132">
        <v>1</v>
      </c>
      <c r="K959" s="132">
        <v>7.1999999999999995E-2</v>
      </c>
      <c r="L959" s="132" t="s">
        <v>330</v>
      </c>
      <c r="M959" s="132">
        <v>521</v>
      </c>
      <c r="N959" s="132" t="s">
        <v>3915</v>
      </c>
      <c r="O959" s="132">
        <v>7497</v>
      </c>
      <c r="P959" s="132" t="s">
        <v>439</v>
      </c>
      <c r="Q959" s="132">
        <v>9</v>
      </c>
      <c r="R959" s="132" t="s">
        <v>1162</v>
      </c>
      <c r="S959" s="132">
        <v>1000319</v>
      </c>
      <c r="T959" s="132" t="s">
        <v>1176</v>
      </c>
      <c r="U959" s="132">
        <v>696</v>
      </c>
      <c r="V959" s="132">
        <v>19.95</v>
      </c>
      <c r="W959" s="132" t="s">
        <v>1038</v>
      </c>
      <c r="X959" s="132">
        <v>5</v>
      </c>
    </row>
    <row r="960" spans="1:24">
      <c r="A960" s="132">
        <v>1583</v>
      </c>
      <c r="B960" s="132">
        <v>60000000939</v>
      </c>
      <c r="C960" s="132">
        <v>61112090000</v>
      </c>
      <c r="D960" s="132" t="s">
        <v>695</v>
      </c>
      <c r="E960" s="132" t="s">
        <v>3955</v>
      </c>
      <c r="F960" s="132">
        <v>20</v>
      </c>
      <c r="G960" s="132" t="s">
        <v>3850</v>
      </c>
      <c r="H960" s="132">
        <v>7</v>
      </c>
      <c r="I960" s="132">
        <v>4.5999999999999999E-2</v>
      </c>
      <c r="J960" s="132">
        <v>1</v>
      </c>
      <c r="K960" s="132">
        <v>4.5999999999999999E-2</v>
      </c>
      <c r="L960" s="132" t="s">
        <v>330</v>
      </c>
      <c r="M960" s="132">
        <v>521</v>
      </c>
      <c r="N960" s="132" t="s">
        <v>440</v>
      </c>
      <c r="O960" s="132">
        <v>7485</v>
      </c>
      <c r="P960" s="132" t="s">
        <v>439</v>
      </c>
      <c r="Q960" s="132">
        <v>9</v>
      </c>
      <c r="R960" s="132" t="s">
        <v>1162</v>
      </c>
      <c r="S960" s="132">
        <v>1000319</v>
      </c>
      <c r="T960" s="132" t="s">
        <v>1196</v>
      </c>
      <c r="U960" s="132">
        <v>647</v>
      </c>
      <c r="V960" s="132">
        <v>11.95</v>
      </c>
      <c r="W960" s="132" t="s">
        <v>1055</v>
      </c>
      <c r="X960" s="132">
        <v>3</v>
      </c>
    </row>
    <row r="961" spans="1:24">
      <c r="A961" s="132">
        <v>1584</v>
      </c>
      <c r="B961" s="132">
        <v>60000000940</v>
      </c>
      <c r="C961" s="132">
        <v>61044200000</v>
      </c>
      <c r="D961" s="132" t="s">
        <v>867</v>
      </c>
      <c r="E961" s="132" t="s">
        <v>426</v>
      </c>
      <c r="F961" s="132">
        <v>43</v>
      </c>
      <c r="G961" s="132" t="s">
        <v>3656</v>
      </c>
      <c r="H961" s="132">
        <v>3</v>
      </c>
      <c r="I961" s="132">
        <v>6.6000000000000003E-2</v>
      </c>
      <c r="J961" s="132">
        <v>1</v>
      </c>
      <c r="K961" s="132">
        <v>6.6000000000000003E-2</v>
      </c>
      <c r="L961" s="132" t="s">
        <v>330</v>
      </c>
      <c r="M961" s="132">
        <v>521</v>
      </c>
      <c r="N961" s="132" t="s">
        <v>3915</v>
      </c>
      <c r="O961" s="132">
        <v>7497</v>
      </c>
      <c r="P961" s="132" t="s">
        <v>439</v>
      </c>
      <c r="Q961" s="132">
        <v>9</v>
      </c>
      <c r="R961" s="132" t="s">
        <v>1162</v>
      </c>
      <c r="S961" s="132">
        <v>1000319</v>
      </c>
      <c r="T961" s="132" t="s">
        <v>1197</v>
      </c>
      <c r="U961" s="132">
        <v>698</v>
      </c>
      <c r="V961" s="132">
        <v>0</v>
      </c>
      <c r="W961" s="132" t="s">
        <v>1046</v>
      </c>
      <c r="X961" s="132">
        <v>12</v>
      </c>
    </row>
    <row r="962" spans="1:24">
      <c r="A962" s="132">
        <v>1585</v>
      </c>
      <c r="B962" s="132">
        <v>60000000941</v>
      </c>
      <c r="C962" s="132">
        <v>61112090000</v>
      </c>
      <c r="D962" s="132" t="s">
        <v>1181</v>
      </c>
      <c r="E962" s="132" t="s">
        <v>442</v>
      </c>
      <c r="F962" s="132">
        <v>24</v>
      </c>
      <c r="G962" s="132" t="s">
        <v>4311</v>
      </c>
      <c r="H962" s="132">
        <v>6</v>
      </c>
      <c r="I962" s="132">
        <v>0.04</v>
      </c>
      <c r="J962" s="132">
        <v>1</v>
      </c>
      <c r="K962" s="132">
        <v>0.04</v>
      </c>
      <c r="L962" s="132" t="s">
        <v>330</v>
      </c>
      <c r="M962" s="132">
        <v>521</v>
      </c>
      <c r="N962" s="132" t="s">
        <v>440</v>
      </c>
      <c r="O962" s="132">
        <v>7485</v>
      </c>
      <c r="P962" s="132" t="s">
        <v>439</v>
      </c>
      <c r="Q962" s="132">
        <v>9</v>
      </c>
      <c r="R962" s="132" t="s">
        <v>1162</v>
      </c>
      <c r="S962" s="132">
        <v>1000319</v>
      </c>
      <c r="T962" s="132" t="s">
        <v>1199</v>
      </c>
      <c r="U962" s="132">
        <v>702</v>
      </c>
      <c r="V962" s="132">
        <v>6.95</v>
      </c>
      <c r="W962" s="132" t="s">
        <v>1063</v>
      </c>
      <c r="X962" s="132">
        <v>13</v>
      </c>
    </row>
    <row r="963" spans="1:24">
      <c r="A963" s="132">
        <v>1586</v>
      </c>
      <c r="B963" s="132">
        <v>60000000942</v>
      </c>
      <c r="C963" s="132">
        <v>62034235000</v>
      </c>
      <c r="D963" s="132" t="s">
        <v>484</v>
      </c>
      <c r="E963" s="132" t="s">
        <v>420</v>
      </c>
      <c r="F963" s="132">
        <v>93</v>
      </c>
      <c r="G963" s="132" t="s">
        <v>3699</v>
      </c>
      <c r="H963" s="132">
        <v>4</v>
      </c>
      <c r="I963" s="132">
        <v>6.4000000000000001E-2</v>
      </c>
      <c r="J963" s="132">
        <v>1</v>
      </c>
      <c r="K963" s="132">
        <v>6.4000000000000001E-2</v>
      </c>
      <c r="L963" s="132" t="s">
        <v>330</v>
      </c>
      <c r="M963" s="132">
        <v>521</v>
      </c>
      <c r="N963" s="132" t="s">
        <v>3915</v>
      </c>
      <c r="O963" s="132">
        <v>7497</v>
      </c>
      <c r="P963" s="132" t="s">
        <v>439</v>
      </c>
      <c r="Q963" s="132">
        <v>9</v>
      </c>
      <c r="R963" s="132" t="s">
        <v>1162</v>
      </c>
      <c r="S963" s="132">
        <v>1000319</v>
      </c>
      <c r="T963" s="132">
        <v>3</v>
      </c>
      <c r="U963" s="132">
        <v>19</v>
      </c>
      <c r="V963" s="132">
        <v>0</v>
      </c>
      <c r="W963" s="132" t="s">
        <v>1073</v>
      </c>
      <c r="X963" s="132">
        <v>8</v>
      </c>
    </row>
    <row r="964" spans="1:24">
      <c r="A964" s="132">
        <v>1587</v>
      </c>
      <c r="B964" s="132">
        <v>60000000944</v>
      </c>
      <c r="C964" s="132">
        <v>61044300000</v>
      </c>
      <c r="D964" s="132" t="s">
        <v>995</v>
      </c>
      <c r="E964" s="132" t="s">
        <v>426</v>
      </c>
      <c r="F964" s="132">
        <v>43</v>
      </c>
      <c r="G964" s="132" t="s">
        <v>3656</v>
      </c>
      <c r="H964" s="132">
        <v>3</v>
      </c>
      <c r="I964" s="132">
        <v>0.13200000000000001</v>
      </c>
      <c r="J964" s="132">
        <v>1</v>
      </c>
      <c r="K964" s="132">
        <v>0.13200000000000001</v>
      </c>
      <c r="L964" s="132" t="s">
        <v>330</v>
      </c>
      <c r="M964" s="132">
        <v>521</v>
      </c>
      <c r="N964" s="132" t="s">
        <v>3915</v>
      </c>
      <c r="O964" s="132">
        <v>7497</v>
      </c>
      <c r="P964" s="132" t="s">
        <v>425</v>
      </c>
      <c r="Q964" s="132">
        <v>37</v>
      </c>
      <c r="R964" s="132" t="s">
        <v>1162</v>
      </c>
      <c r="S964" s="132">
        <v>1000319</v>
      </c>
      <c r="T964" s="132">
        <v>36</v>
      </c>
      <c r="U964" s="132">
        <v>52</v>
      </c>
      <c r="V964" s="132">
        <v>35.950000000000003</v>
      </c>
      <c r="W964" s="132" t="s">
        <v>1046</v>
      </c>
      <c r="X964" s="132">
        <v>12</v>
      </c>
    </row>
    <row r="965" spans="1:24">
      <c r="A965" s="132">
        <v>1588</v>
      </c>
      <c r="B965" s="132">
        <v>60000000945</v>
      </c>
      <c r="C965" s="132">
        <v>61045200000</v>
      </c>
      <c r="D965" s="132" t="s">
        <v>1201</v>
      </c>
      <c r="E965" s="132" t="s">
        <v>443</v>
      </c>
      <c r="F965" s="132">
        <v>53</v>
      </c>
      <c r="G965" s="132" t="s">
        <v>3656</v>
      </c>
      <c r="H965" s="132">
        <v>3</v>
      </c>
      <c r="I965" s="132">
        <v>0.16200000000000001</v>
      </c>
      <c r="J965" s="132">
        <v>1</v>
      </c>
      <c r="K965" s="132">
        <v>0.16200000000000001</v>
      </c>
      <c r="L965" s="132" t="s">
        <v>330</v>
      </c>
      <c r="M965" s="132">
        <v>521</v>
      </c>
      <c r="N965" s="132" t="s">
        <v>440</v>
      </c>
      <c r="O965" s="132">
        <v>7485</v>
      </c>
      <c r="P965" s="132" t="s">
        <v>439</v>
      </c>
      <c r="Q965" s="132">
        <v>9</v>
      </c>
      <c r="R965" s="132" t="s">
        <v>1162</v>
      </c>
      <c r="S965" s="132">
        <v>1000319</v>
      </c>
      <c r="T965" s="132" t="s">
        <v>1199</v>
      </c>
      <c r="U965" s="132">
        <v>702</v>
      </c>
      <c r="V965" s="132">
        <v>21.95</v>
      </c>
      <c r="W965" s="132" t="s">
        <v>1077</v>
      </c>
      <c r="X965" s="132">
        <v>16</v>
      </c>
    </row>
    <row r="966" spans="1:24">
      <c r="A966" s="132">
        <v>1589</v>
      </c>
      <c r="B966" s="132">
        <v>60000000946</v>
      </c>
      <c r="C966" s="132">
        <v>61102091000</v>
      </c>
      <c r="D966" s="132" t="s">
        <v>961</v>
      </c>
      <c r="E966" s="132" t="s">
        <v>316</v>
      </c>
      <c r="F966" s="132">
        <v>17</v>
      </c>
      <c r="G966" s="132" t="s">
        <v>3699</v>
      </c>
      <c r="H966" s="132">
        <v>4</v>
      </c>
      <c r="I966" s="132">
        <v>0.114</v>
      </c>
      <c r="J966" s="132">
        <v>1</v>
      </c>
      <c r="K966" s="132">
        <v>0.114</v>
      </c>
      <c r="L966" s="132" t="s">
        <v>330</v>
      </c>
      <c r="M966" s="132">
        <v>521</v>
      </c>
      <c r="N966" s="132" t="s">
        <v>3915</v>
      </c>
      <c r="O966" s="132">
        <v>7497</v>
      </c>
      <c r="P966" s="132" t="s">
        <v>439</v>
      </c>
      <c r="Q966" s="132">
        <v>9</v>
      </c>
      <c r="R966" s="132" t="s">
        <v>1162</v>
      </c>
      <c r="S966" s="132">
        <v>1000319</v>
      </c>
      <c r="T966" s="132" t="s">
        <v>1023</v>
      </c>
      <c r="U966" s="132">
        <v>669</v>
      </c>
      <c r="V966" s="132">
        <v>27.95</v>
      </c>
      <c r="W966" s="132" t="s">
        <v>1038</v>
      </c>
      <c r="X966" s="132">
        <v>5</v>
      </c>
    </row>
    <row r="967" spans="1:24">
      <c r="A967" s="132">
        <v>1590</v>
      </c>
      <c r="B967" s="132">
        <v>60000000947</v>
      </c>
      <c r="C967" s="132">
        <v>61112090000</v>
      </c>
      <c r="D967" s="132" t="s">
        <v>703</v>
      </c>
      <c r="E967" s="132" t="s">
        <v>3671</v>
      </c>
      <c r="F967" s="132">
        <v>54</v>
      </c>
      <c r="G967" s="132" t="s">
        <v>3849</v>
      </c>
      <c r="H967" s="132">
        <v>6</v>
      </c>
      <c r="I967" s="132">
        <v>0.124</v>
      </c>
      <c r="J967" s="132">
        <v>1</v>
      </c>
      <c r="K967" s="132">
        <v>0.124</v>
      </c>
      <c r="L967" s="132" t="s">
        <v>330</v>
      </c>
      <c r="M967" s="132">
        <v>521</v>
      </c>
      <c r="N967" s="132" t="s">
        <v>3915</v>
      </c>
      <c r="O967" s="132">
        <v>7497</v>
      </c>
      <c r="P967" s="132" t="s">
        <v>439</v>
      </c>
      <c r="Q967" s="132">
        <v>9</v>
      </c>
      <c r="R967" s="132" t="s">
        <v>1162</v>
      </c>
      <c r="S967" s="132">
        <v>1000319</v>
      </c>
      <c r="T967" s="132" t="s">
        <v>1187</v>
      </c>
      <c r="U967" s="132">
        <v>367</v>
      </c>
      <c r="V967" s="132">
        <v>15.95</v>
      </c>
      <c r="W967" s="132" t="s">
        <v>1048</v>
      </c>
      <c r="X967" s="132">
        <v>4</v>
      </c>
    </row>
    <row r="968" spans="1:24">
      <c r="A968" s="132">
        <v>1591</v>
      </c>
      <c r="B968" s="132">
        <v>60000000948</v>
      </c>
      <c r="C968" s="132">
        <v>61034200090</v>
      </c>
      <c r="D968" s="132" t="s">
        <v>512</v>
      </c>
      <c r="E968" s="132" t="s">
        <v>442</v>
      </c>
      <c r="F968" s="132">
        <v>24</v>
      </c>
      <c r="G968" s="132" t="s">
        <v>3699</v>
      </c>
      <c r="H968" s="132">
        <v>4</v>
      </c>
      <c r="I968" s="132">
        <v>8.5999999999999993E-2</v>
      </c>
      <c r="J968" s="132">
        <v>1</v>
      </c>
      <c r="K968" s="132">
        <v>8.5999999999999993E-2</v>
      </c>
      <c r="L968" s="132" t="s">
        <v>330</v>
      </c>
      <c r="M968" s="132">
        <v>521</v>
      </c>
      <c r="N968" s="132" t="s">
        <v>440</v>
      </c>
      <c r="O968" s="132">
        <v>7485</v>
      </c>
      <c r="P968" s="132" t="s">
        <v>439</v>
      </c>
      <c r="Q968" s="132">
        <v>9</v>
      </c>
      <c r="R968" s="132" t="s">
        <v>1162</v>
      </c>
      <c r="S968" s="132">
        <v>1000319</v>
      </c>
      <c r="T968" s="132" t="s">
        <v>1014</v>
      </c>
      <c r="U968" s="132">
        <v>529</v>
      </c>
      <c r="V968" s="132">
        <v>0</v>
      </c>
      <c r="W968" s="132" t="s">
        <v>1050</v>
      </c>
      <c r="X968" s="132">
        <v>20</v>
      </c>
    </row>
    <row r="969" spans="1:24">
      <c r="A969" s="132">
        <v>1592</v>
      </c>
      <c r="B969" s="132">
        <v>60000000949</v>
      </c>
      <c r="C969" s="132">
        <v>61033200000</v>
      </c>
      <c r="D969" s="132" t="s">
        <v>704</v>
      </c>
      <c r="E969" s="132" t="s">
        <v>466</v>
      </c>
      <c r="F969" s="132">
        <v>153</v>
      </c>
      <c r="G969" s="132" t="s">
        <v>3699</v>
      </c>
      <c r="H969" s="132">
        <v>4</v>
      </c>
      <c r="I969" s="132">
        <v>0.376</v>
      </c>
      <c r="J969" s="132">
        <v>1</v>
      </c>
      <c r="K969" s="132">
        <v>0.376</v>
      </c>
      <c r="L969" s="132" t="s">
        <v>330</v>
      </c>
      <c r="M969" s="132">
        <v>521</v>
      </c>
      <c r="N969" s="132" t="s">
        <v>3915</v>
      </c>
      <c r="O969" s="132">
        <v>7497</v>
      </c>
      <c r="P969" s="132" t="s">
        <v>439</v>
      </c>
      <c r="Q969" s="132">
        <v>9</v>
      </c>
      <c r="R969" s="132" t="s">
        <v>1162</v>
      </c>
      <c r="S969" s="132">
        <v>1000319</v>
      </c>
      <c r="T969" s="132" t="s">
        <v>923</v>
      </c>
      <c r="U969" s="132">
        <v>664</v>
      </c>
      <c r="V969" s="132">
        <v>49.95</v>
      </c>
      <c r="W969" s="132" t="s">
        <v>3919</v>
      </c>
      <c r="X969" s="132">
        <v>25</v>
      </c>
    </row>
    <row r="970" spans="1:24">
      <c r="A970" s="132">
        <v>1593</v>
      </c>
      <c r="B970" s="132">
        <v>60000000950</v>
      </c>
      <c r="C970" s="132">
        <v>61112090000</v>
      </c>
      <c r="D970" s="132" t="s">
        <v>1181</v>
      </c>
      <c r="E970" s="132" t="s">
        <v>442</v>
      </c>
      <c r="F970" s="132">
        <v>24</v>
      </c>
      <c r="G970" s="132" t="s">
        <v>4311</v>
      </c>
      <c r="H970" s="132">
        <v>6</v>
      </c>
      <c r="I970" s="132">
        <v>0.04</v>
      </c>
      <c r="J970" s="132">
        <v>1</v>
      </c>
      <c r="K970" s="132">
        <v>0.04</v>
      </c>
      <c r="L970" s="132" t="s">
        <v>330</v>
      </c>
      <c r="M970" s="132">
        <v>521</v>
      </c>
      <c r="N970" s="132" t="s">
        <v>3915</v>
      </c>
      <c r="O970" s="132">
        <v>7497</v>
      </c>
      <c r="P970" s="132" t="s">
        <v>439</v>
      </c>
      <c r="Q970" s="132">
        <v>9</v>
      </c>
      <c r="R970" s="132" t="s">
        <v>1162</v>
      </c>
      <c r="S970" s="132">
        <v>1000319</v>
      </c>
      <c r="T970" s="132" t="s">
        <v>1205</v>
      </c>
      <c r="U970" s="132">
        <v>647</v>
      </c>
      <c r="V970" s="132">
        <v>7.95</v>
      </c>
      <c r="W970" s="132" t="s">
        <v>3920</v>
      </c>
      <c r="X970" s="132">
        <v>14</v>
      </c>
    </row>
    <row r="971" spans="1:24">
      <c r="A971" s="132">
        <v>1594</v>
      </c>
      <c r="B971" s="132">
        <v>60000000951</v>
      </c>
      <c r="C971" s="132">
        <v>62046239000</v>
      </c>
      <c r="D971" s="132" t="s">
        <v>875</v>
      </c>
      <c r="E971" s="132" t="s">
        <v>420</v>
      </c>
      <c r="F971" s="132">
        <v>93</v>
      </c>
      <c r="G971" s="132" t="s">
        <v>3656</v>
      </c>
      <c r="H971" s="132">
        <v>3</v>
      </c>
      <c r="I971" s="132">
        <v>8.5999999999999993E-2</v>
      </c>
      <c r="J971" s="132">
        <v>1</v>
      </c>
      <c r="K971" s="132">
        <v>8.5999999999999993E-2</v>
      </c>
      <c r="L971" s="132" t="s">
        <v>330</v>
      </c>
      <c r="M971" s="132">
        <v>521</v>
      </c>
      <c r="N971" s="132" t="s">
        <v>440</v>
      </c>
      <c r="O971" s="132">
        <v>7485</v>
      </c>
      <c r="P971" s="132" t="s">
        <v>439</v>
      </c>
      <c r="Q971" s="132">
        <v>9</v>
      </c>
      <c r="R971" s="132" t="s">
        <v>1162</v>
      </c>
      <c r="S971" s="132">
        <v>1000319</v>
      </c>
      <c r="T971" s="132" t="s">
        <v>930</v>
      </c>
      <c r="U971" s="132">
        <v>666</v>
      </c>
      <c r="V971" s="132">
        <v>7.95</v>
      </c>
      <c r="W971" s="132" t="s">
        <v>1046</v>
      </c>
      <c r="X971" s="132">
        <v>12</v>
      </c>
    </row>
    <row r="972" spans="1:24">
      <c r="A972" s="132">
        <v>1595</v>
      </c>
      <c r="B972" s="132">
        <v>60000000952</v>
      </c>
      <c r="C972" s="132">
        <v>62034231000</v>
      </c>
      <c r="D972" s="132" t="s">
        <v>912</v>
      </c>
      <c r="E972" s="132" t="s">
        <v>3964</v>
      </c>
      <c r="F972" s="132">
        <v>87</v>
      </c>
      <c r="G972" s="132" t="s">
        <v>3699</v>
      </c>
      <c r="H972" s="132">
        <v>4</v>
      </c>
      <c r="I972" s="132">
        <v>0.2</v>
      </c>
      <c r="J972" s="132">
        <v>1</v>
      </c>
      <c r="K972" s="132">
        <v>0.2</v>
      </c>
      <c r="L972" s="132" t="s">
        <v>330</v>
      </c>
      <c r="M972" s="132">
        <v>521</v>
      </c>
      <c r="N972" s="132" t="s">
        <v>440</v>
      </c>
      <c r="O972" s="132">
        <v>7485</v>
      </c>
      <c r="P972" s="132" t="s">
        <v>439</v>
      </c>
      <c r="Q972" s="132">
        <v>9</v>
      </c>
      <c r="R972" s="132" t="s">
        <v>1162</v>
      </c>
      <c r="S972" s="132">
        <v>1000319</v>
      </c>
      <c r="T972" s="132" t="s">
        <v>4384</v>
      </c>
      <c r="U972" s="132">
        <v>703</v>
      </c>
      <c r="V972" s="132">
        <v>19.95</v>
      </c>
      <c r="W972" s="132" t="s">
        <v>1077</v>
      </c>
      <c r="X972" s="132">
        <v>16</v>
      </c>
    </row>
    <row r="973" spans="1:24">
      <c r="A973" s="132">
        <v>1596</v>
      </c>
      <c r="B973" s="132">
        <v>60000000953</v>
      </c>
      <c r="C973" s="132">
        <v>62024000090</v>
      </c>
      <c r="D973" s="132" t="s">
        <v>910</v>
      </c>
      <c r="E973" s="132" t="s">
        <v>3650</v>
      </c>
      <c r="F973" s="132">
        <v>14</v>
      </c>
      <c r="G973" s="132" t="s">
        <v>3656</v>
      </c>
      <c r="H973" s="132">
        <v>3</v>
      </c>
      <c r="I973" s="132">
        <v>0.2</v>
      </c>
      <c r="J973" s="132">
        <v>1</v>
      </c>
      <c r="K973" s="132">
        <v>0.2</v>
      </c>
      <c r="L973" s="132" t="s">
        <v>330</v>
      </c>
      <c r="M973" s="132">
        <v>521</v>
      </c>
      <c r="N973" s="132" t="s">
        <v>2937</v>
      </c>
      <c r="O973" s="132">
        <v>7495</v>
      </c>
      <c r="P973" s="132" t="s">
        <v>3878</v>
      </c>
      <c r="Q973" s="132">
        <v>56</v>
      </c>
      <c r="R973" s="132" t="s">
        <v>1162</v>
      </c>
      <c r="S973" s="132">
        <v>1000319</v>
      </c>
      <c r="T973" s="132" t="s">
        <v>4384</v>
      </c>
      <c r="U973" s="132">
        <v>703</v>
      </c>
      <c r="V973" s="132">
        <v>29.95</v>
      </c>
      <c r="W973" s="132" t="s">
        <v>1046</v>
      </c>
      <c r="X973" s="132">
        <v>12</v>
      </c>
    </row>
    <row r="974" spans="1:24">
      <c r="A974" s="132">
        <v>1597</v>
      </c>
      <c r="B974" s="132">
        <v>60000000954</v>
      </c>
      <c r="C974" s="132">
        <v>61091000000</v>
      </c>
      <c r="D974" s="132" t="s">
        <v>856</v>
      </c>
      <c r="E974" s="132" t="s">
        <v>3955</v>
      </c>
      <c r="F974" s="132">
        <v>20</v>
      </c>
      <c r="G974" s="132" t="s">
        <v>3656</v>
      </c>
      <c r="H974" s="132">
        <v>3</v>
      </c>
      <c r="I974" s="132">
        <v>8.5999999999999993E-2</v>
      </c>
      <c r="J974" s="132">
        <v>1</v>
      </c>
      <c r="K974" s="132">
        <v>8.5999999999999993E-2</v>
      </c>
      <c r="L974" s="132" t="s">
        <v>330</v>
      </c>
      <c r="M974" s="132">
        <v>521</v>
      </c>
      <c r="N974" s="132" t="s">
        <v>440</v>
      </c>
      <c r="O974" s="132">
        <v>7485</v>
      </c>
      <c r="P974" s="132" t="s">
        <v>439</v>
      </c>
      <c r="Q974" s="132">
        <v>9</v>
      </c>
      <c r="R974" s="132" t="s">
        <v>1162</v>
      </c>
      <c r="S974" s="132">
        <v>1000319</v>
      </c>
      <c r="T974" s="132" t="s">
        <v>1014</v>
      </c>
      <c r="U974" s="132">
        <v>529</v>
      </c>
      <c r="V974" s="132">
        <v>21.95</v>
      </c>
      <c r="W974" s="132" t="s">
        <v>1046</v>
      </c>
      <c r="X974" s="132">
        <v>12</v>
      </c>
    </row>
    <row r="975" spans="1:24">
      <c r="A975" s="132">
        <v>1598</v>
      </c>
      <c r="B975" s="132">
        <v>60000000955</v>
      </c>
      <c r="C975" s="132">
        <v>61091000000</v>
      </c>
      <c r="D975" s="132" t="s">
        <v>856</v>
      </c>
      <c r="E975" s="132" t="s">
        <v>3955</v>
      </c>
      <c r="F975" s="132">
        <v>20</v>
      </c>
      <c r="G975" s="132" t="s">
        <v>3656</v>
      </c>
      <c r="H975" s="132">
        <v>3</v>
      </c>
      <c r="I975" s="132">
        <v>7.8E-2</v>
      </c>
      <c r="J975" s="132">
        <v>1</v>
      </c>
      <c r="K975" s="132">
        <v>7.8E-2</v>
      </c>
      <c r="L975" s="132" t="s">
        <v>330</v>
      </c>
      <c r="M975" s="132">
        <v>521</v>
      </c>
      <c r="N975" s="132" t="s">
        <v>440</v>
      </c>
      <c r="O975" s="132">
        <v>7485</v>
      </c>
      <c r="P975" s="132" t="s">
        <v>439</v>
      </c>
      <c r="Q975" s="132">
        <v>9</v>
      </c>
      <c r="R975" s="132" t="s">
        <v>1162</v>
      </c>
      <c r="S975" s="132">
        <v>1000319</v>
      </c>
      <c r="T975" s="132" t="s">
        <v>1025</v>
      </c>
      <c r="U975" s="132">
        <v>684</v>
      </c>
      <c r="V975" s="132">
        <v>21.95</v>
      </c>
      <c r="W975" s="132" t="s">
        <v>1046</v>
      </c>
      <c r="X975" s="132">
        <v>12</v>
      </c>
    </row>
    <row r="976" spans="1:24">
      <c r="A976" s="132">
        <v>1599</v>
      </c>
      <c r="B976" s="132">
        <v>60000000956</v>
      </c>
      <c r="C976" s="132">
        <v>61034200090</v>
      </c>
      <c r="D976" s="132" t="s">
        <v>706</v>
      </c>
      <c r="E976" s="132" t="s">
        <v>442</v>
      </c>
      <c r="F976" s="132">
        <v>24</v>
      </c>
      <c r="G976" s="132" t="s">
        <v>3699</v>
      </c>
      <c r="H976" s="132">
        <v>4</v>
      </c>
      <c r="I976" s="132">
        <v>8.4000000000000005E-2</v>
      </c>
      <c r="J976" s="132">
        <v>1</v>
      </c>
      <c r="K976" s="132">
        <v>8.4000000000000005E-2</v>
      </c>
      <c r="L976" s="132" t="s">
        <v>330</v>
      </c>
      <c r="M976" s="132">
        <v>521</v>
      </c>
      <c r="N976" s="132" t="s">
        <v>440</v>
      </c>
      <c r="O976" s="132">
        <v>7485</v>
      </c>
      <c r="P976" s="132" t="s">
        <v>439</v>
      </c>
      <c r="Q976" s="132">
        <v>9</v>
      </c>
      <c r="R976" s="132" t="s">
        <v>1162</v>
      </c>
      <c r="S976" s="132">
        <v>1000319</v>
      </c>
      <c r="T976" s="132" t="s">
        <v>1210</v>
      </c>
      <c r="U976" s="132">
        <v>698</v>
      </c>
      <c r="V976" s="132">
        <v>17.95</v>
      </c>
      <c r="W976" s="132" t="s">
        <v>1038</v>
      </c>
      <c r="X976" s="132">
        <v>5</v>
      </c>
    </row>
    <row r="977" spans="1:24">
      <c r="A977" s="132">
        <v>1600</v>
      </c>
      <c r="B977" s="132">
        <v>60000000957</v>
      </c>
      <c r="C977" s="132">
        <v>61045200000</v>
      </c>
      <c r="D977" s="132" t="s">
        <v>1201</v>
      </c>
      <c r="E977" s="132" t="s">
        <v>443</v>
      </c>
      <c r="F977" s="132">
        <v>53</v>
      </c>
      <c r="G977" s="132" t="s">
        <v>3656</v>
      </c>
      <c r="H977" s="132">
        <v>3</v>
      </c>
      <c r="I977" s="132">
        <v>0.188</v>
      </c>
      <c r="J977" s="132">
        <v>1</v>
      </c>
      <c r="K977" s="132">
        <v>0.188</v>
      </c>
      <c r="L977" s="132" t="s">
        <v>330</v>
      </c>
      <c r="M977" s="132">
        <v>521</v>
      </c>
      <c r="N977" s="132" t="s">
        <v>440</v>
      </c>
      <c r="O977" s="132">
        <v>7485</v>
      </c>
      <c r="P977" s="132" t="s">
        <v>439</v>
      </c>
      <c r="Q977" s="132">
        <v>9</v>
      </c>
      <c r="R977" s="132" t="s">
        <v>1162</v>
      </c>
      <c r="S977" s="132">
        <v>1000319</v>
      </c>
      <c r="T977" s="132" t="s">
        <v>1014</v>
      </c>
      <c r="U977" s="132">
        <v>529</v>
      </c>
      <c r="V977" s="132">
        <v>21.95</v>
      </c>
      <c r="W977" s="132" t="s">
        <v>1077</v>
      </c>
      <c r="X977" s="132">
        <v>16</v>
      </c>
    </row>
    <row r="978" spans="1:24">
      <c r="A978" s="132">
        <v>1601</v>
      </c>
      <c r="B978" s="132">
        <v>60000000958</v>
      </c>
      <c r="C978" s="132">
        <v>61034200090</v>
      </c>
      <c r="D978" s="132" t="s">
        <v>512</v>
      </c>
      <c r="E978" s="132" t="s">
        <v>442</v>
      </c>
      <c r="F978" s="132">
        <v>24</v>
      </c>
      <c r="G978" s="132" t="s">
        <v>3699</v>
      </c>
      <c r="H978" s="132">
        <v>4</v>
      </c>
      <c r="I978" s="132">
        <v>5.1999999999999998E-2</v>
      </c>
      <c r="J978" s="132">
        <v>1</v>
      </c>
      <c r="K978" s="132">
        <v>5.1999999999999998E-2</v>
      </c>
      <c r="L978" s="132" t="s">
        <v>330</v>
      </c>
      <c r="M978" s="132">
        <v>521</v>
      </c>
      <c r="N978" s="132" t="s">
        <v>440</v>
      </c>
      <c r="O978" s="132">
        <v>7485</v>
      </c>
      <c r="P978" s="132" t="s">
        <v>439</v>
      </c>
      <c r="Q978" s="132">
        <v>9</v>
      </c>
      <c r="R978" s="132" t="s">
        <v>1162</v>
      </c>
      <c r="S978" s="132">
        <v>1000319</v>
      </c>
      <c r="T978" s="132" t="s">
        <v>1211</v>
      </c>
      <c r="U978" s="132">
        <v>696</v>
      </c>
      <c r="V978" s="132">
        <v>4.95</v>
      </c>
      <c r="W978" s="132" t="s">
        <v>1048</v>
      </c>
      <c r="X978" s="132">
        <v>4</v>
      </c>
    </row>
    <row r="979" spans="1:24">
      <c r="A979" s="132">
        <v>1602</v>
      </c>
      <c r="B979" s="132">
        <v>60000000959</v>
      </c>
      <c r="C979" s="132">
        <v>61045200000</v>
      </c>
      <c r="D979" s="132" t="s">
        <v>1201</v>
      </c>
      <c r="E979" s="132" t="s">
        <v>443</v>
      </c>
      <c r="F979" s="132">
        <v>53</v>
      </c>
      <c r="G979" s="132" t="s">
        <v>3656</v>
      </c>
      <c r="H979" s="132">
        <v>3</v>
      </c>
      <c r="I979" s="132">
        <v>0.152</v>
      </c>
      <c r="J979" s="132">
        <v>1</v>
      </c>
      <c r="K979" s="132">
        <v>0.152</v>
      </c>
      <c r="L979" s="132" t="s">
        <v>330</v>
      </c>
      <c r="M979" s="132">
        <v>521</v>
      </c>
      <c r="N979" s="132" t="s">
        <v>440</v>
      </c>
      <c r="O979" s="132">
        <v>7485</v>
      </c>
      <c r="P979" s="132" t="s">
        <v>439</v>
      </c>
      <c r="Q979" s="132">
        <v>9</v>
      </c>
      <c r="R979" s="132" t="s">
        <v>1162</v>
      </c>
      <c r="S979" s="132">
        <v>1000319</v>
      </c>
      <c r="T979" s="132" t="s">
        <v>4385</v>
      </c>
      <c r="U979" s="132">
        <v>480</v>
      </c>
      <c r="V979" s="132">
        <v>21.95</v>
      </c>
      <c r="W979" s="132" t="s">
        <v>3920</v>
      </c>
      <c r="X979" s="132">
        <v>14</v>
      </c>
    </row>
    <row r="980" spans="1:24">
      <c r="A980" s="132">
        <v>1603</v>
      </c>
      <c r="B980" s="132">
        <v>60000000960</v>
      </c>
      <c r="C980" s="132">
        <v>61034200090</v>
      </c>
      <c r="D980" s="132" t="s">
        <v>512</v>
      </c>
      <c r="E980" s="132" t="s">
        <v>442</v>
      </c>
      <c r="F980" s="132">
        <v>24</v>
      </c>
      <c r="G980" s="132" t="s">
        <v>3699</v>
      </c>
      <c r="H980" s="132">
        <v>4</v>
      </c>
      <c r="I980" s="132">
        <v>8.4000000000000005E-2</v>
      </c>
      <c r="J980" s="132">
        <v>1</v>
      </c>
      <c r="K980" s="132">
        <v>8.4000000000000005E-2</v>
      </c>
      <c r="L980" s="132" t="s">
        <v>330</v>
      </c>
      <c r="M980" s="132">
        <v>521</v>
      </c>
      <c r="N980" s="132" t="s">
        <v>440</v>
      </c>
      <c r="O980" s="132">
        <v>7485</v>
      </c>
      <c r="P980" s="132" t="s">
        <v>439</v>
      </c>
      <c r="Q980" s="132">
        <v>9</v>
      </c>
      <c r="R980" s="132" t="s">
        <v>1162</v>
      </c>
      <c r="S980" s="132">
        <v>1000319</v>
      </c>
      <c r="T980" s="132" t="s">
        <v>1025</v>
      </c>
      <c r="U980" s="132">
        <v>684</v>
      </c>
      <c r="V980" s="132">
        <v>0</v>
      </c>
      <c r="W980" s="132" t="s">
        <v>1050</v>
      </c>
      <c r="X980" s="132">
        <v>20</v>
      </c>
    </row>
    <row r="981" spans="1:24">
      <c r="A981" s="132">
        <v>1604</v>
      </c>
      <c r="B981" s="132">
        <v>60000000961</v>
      </c>
      <c r="C981" s="132">
        <v>61044200000</v>
      </c>
      <c r="D981" s="132" t="s">
        <v>867</v>
      </c>
      <c r="E981" s="132" t="s">
        <v>426</v>
      </c>
      <c r="F981" s="132">
        <v>43</v>
      </c>
      <c r="G981" s="132" t="s">
        <v>3656</v>
      </c>
      <c r="H981" s="132">
        <v>3</v>
      </c>
      <c r="I981" s="132">
        <v>0.36799999999999999</v>
      </c>
      <c r="J981" s="132">
        <v>1</v>
      </c>
      <c r="K981" s="132">
        <v>0.36799999999999999</v>
      </c>
      <c r="L981" s="132" t="s">
        <v>330</v>
      </c>
      <c r="M981" s="132">
        <v>521</v>
      </c>
      <c r="N981" s="132" t="s">
        <v>3915</v>
      </c>
      <c r="O981" s="132">
        <v>7497</v>
      </c>
      <c r="P981" s="132" t="s">
        <v>439</v>
      </c>
      <c r="Q981" s="132">
        <v>9</v>
      </c>
      <c r="R981" s="132" t="s">
        <v>1162</v>
      </c>
      <c r="S981" s="132">
        <v>1000319</v>
      </c>
      <c r="T981" s="132" t="s">
        <v>923</v>
      </c>
      <c r="U981" s="132">
        <v>664</v>
      </c>
      <c r="V981" s="132">
        <v>48.95</v>
      </c>
      <c r="W981" s="132" t="s">
        <v>3920</v>
      </c>
      <c r="X981" s="132">
        <v>14</v>
      </c>
    </row>
    <row r="982" spans="1:24">
      <c r="A982" s="132">
        <v>1605</v>
      </c>
      <c r="B982" s="132">
        <v>60000000962</v>
      </c>
      <c r="C982" s="132">
        <v>61034200090</v>
      </c>
      <c r="D982" s="132" t="s">
        <v>707</v>
      </c>
      <c r="E982" s="132" t="s">
        <v>442</v>
      </c>
      <c r="F982" s="132">
        <v>24</v>
      </c>
      <c r="G982" s="132" t="s">
        <v>3699</v>
      </c>
      <c r="H982" s="132">
        <v>4</v>
      </c>
      <c r="I982" s="132">
        <v>0.16</v>
      </c>
      <c r="J982" s="132">
        <v>1</v>
      </c>
      <c r="K982" s="132">
        <v>0.16</v>
      </c>
      <c r="L982" s="132" t="s">
        <v>330</v>
      </c>
      <c r="M982" s="132">
        <v>521</v>
      </c>
      <c r="N982" s="132" t="s">
        <v>440</v>
      </c>
      <c r="O982" s="132">
        <v>7485</v>
      </c>
      <c r="P982" s="132" t="s">
        <v>439</v>
      </c>
      <c r="Q982" s="132">
        <v>9</v>
      </c>
      <c r="R982" s="132" t="s">
        <v>1162</v>
      </c>
      <c r="S982" s="132">
        <v>1000319</v>
      </c>
      <c r="T982" s="132" t="s">
        <v>4385</v>
      </c>
      <c r="U982" s="132">
        <v>480</v>
      </c>
      <c r="V982" s="132">
        <v>21.95</v>
      </c>
      <c r="W982" s="132" t="s">
        <v>1048</v>
      </c>
      <c r="X982" s="132">
        <v>4</v>
      </c>
    </row>
    <row r="983" spans="1:24">
      <c r="A983" s="132">
        <v>1606</v>
      </c>
      <c r="B983" s="132">
        <v>60000000963</v>
      </c>
      <c r="C983" s="132">
        <v>61091000000</v>
      </c>
      <c r="D983" s="132" t="s">
        <v>708</v>
      </c>
      <c r="E983" s="132" t="s">
        <v>4432</v>
      </c>
      <c r="F983" s="132">
        <v>21</v>
      </c>
      <c r="G983" s="132" t="s">
        <v>3656</v>
      </c>
      <c r="H983" s="132">
        <v>3</v>
      </c>
      <c r="I983" s="132">
        <v>0.16400000000000001</v>
      </c>
      <c r="J983" s="132">
        <v>1</v>
      </c>
      <c r="K983" s="132">
        <v>0.16400000000000001</v>
      </c>
      <c r="L983" s="132" t="s">
        <v>330</v>
      </c>
      <c r="M983" s="132">
        <v>521</v>
      </c>
      <c r="N983" s="132" t="s">
        <v>3915</v>
      </c>
      <c r="O983" s="132">
        <v>7497</v>
      </c>
      <c r="P983" s="132" t="s">
        <v>439</v>
      </c>
      <c r="Q983" s="132">
        <v>9</v>
      </c>
      <c r="R983" s="132" t="s">
        <v>1162</v>
      </c>
      <c r="S983" s="132">
        <v>1000319</v>
      </c>
      <c r="T983" s="132" t="s">
        <v>929</v>
      </c>
      <c r="U983" s="132">
        <v>467</v>
      </c>
      <c r="V983" s="132">
        <v>11.95</v>
      </c>
      <c r="W983" s="132" t="s">
        <v>1063</v>
      </c>
      <c r="X983" s="132">
        <v>13</v>
      </c>
    </row>
    <row r="984" spans="1:24">
      <c r="A984" s="132">
        <v>1607</v>
      </c>
      <c r="B984" s="132">
        <v>60000000964</v>
      </c>
      <c r="C984" s="132">
        <v>61091000000</v>
      </c>
      <c r="D984" s="132" t="s">
        <v>856</v>
      </c>
      <c r="E984" s="132" t="s">
        <v>453</v>
      </c>
      <c r="F984" s="132">
        <v>73</v>
      </c>
      <c r="G984" s="132" t="s">
        <v>3656</v>
      </c>
      <c r="H984" s="132">
        <v>3</v>
      </c>
      <c r="I984" s="132">
        <v>0.124</v>
      </c>
      <c r="J984" s="132">
        <v>1</v>
      </c>
      <c r="K984" s="132">
        <v>0.124</v>
      </c>
      <c r="L984" s="132" t="s">
        <v>330</v>
      </c>
      <c r="M984" s="132">
        <v>521</v>
      </c>
      <c r="N984" s="132" t="s">
        <v>440</v>
      </c>
      <c r="O984" s="132">
        <v>7485</v>
      </c>
      <c r="P984" s="132" t="s">
        <v>439</v>
      </c>
      <c r="Q984" s="132">
        <v>9</v>
      </c>
      <c r="R984" s="132" t="s">
        <v>1162</v>
      </c>
      <c r="S984" s="132">
        <v>1000319</v>
      </c>
      <c r="T984" s="132" t="s">
        <v>1215</v>
      </c>
      <c r="U984" s="132">
        <v>704</v>
      </c>
      <c r="V984" s="132">
        <v>13.95</v>
      </c>
      <c r="W984" s="132" t="s">
        <v>1046</v>
      </c>
      <c r="X984" s="132">
        <v>12</v>
      </c>
    </row>
    <row r="985" spans="1:24">
      <c r="A985" s="132">
        <v>1608</v>
      </c>
      <c r="B985" s="132">
        <v>60000000965</v>
      </c>
      <c r="C985" s="132">
        <v>61091000000</v>
      </c>
      <c r="D985" s="132" t="s">
        <v>856</v>
      </c>
      <c r="E985" s="132" t="s">
        <v>453</v>
      </c>
      <c r="F985" s="132">
        <v>73</v>
      </c>
      <c r="G985" s="132" t="s">
        <v>3656</v>
      </c>
      <c r="H985" s="132">
        <v>3</v>
      </c>
      <c r="I985" s="132">
        <v>0.11600000000000001</v>
      </c>
      <c r="J985" s="132">
        <v>1</v>
      </c>
      <c r="K985" s="132">
        <v>0.11600000000000001</v>
      </c>
      <c r="L985" s="132" t="s">
        <v>330</v>
      </c>
      <c r="M985" s="132">
        <v>521</v>
      </c>
      <c r="N985" s="132" t="s">
        <v>428</v>
      </c>
      <c r="O985" s="132">
        <v>7505</v>
      </c>
      <c r="P985" s="132" t="s">
        <v>439</v>
      </c>
      <c r="Q985" s="132">
        <v>9</v>
      </c>
      <c r="R985" s="132" t="s">
        <v>1162</v>
      </c>
      <c r="S985" s="132">
        <v>1000319</v>
      </c>
      <c r="T985" s="132" t="s">
        <v>1215</v>
      </c>
      <c r="U985" s="132">
        <v>704</v>
      </c>
      <c r="V985" s="132">
        <v>15.95</v>
      </c>
      <c r="W985" s="132" t="s">
        <v>1046</v>
      </c>
      <c r="X985" s="132">
        <v>12</v>
      </c>
    </row>
    <row r="986" spans="1:24">
      <c r="A986" s="132">
        <v>1729</v>
      </c>
      <c r="B986" s="132">
        <v>40000000201</v>
      </c>
      <c r="C986" s="132">
        <v>61091000000</v>
      </c>
      <c r="D986" s="132" t="s">
        <v>856</v>
      </c>
      <c r="E986" s="132" t="s">
        <v>453</v>
      </c>
      <c r="F986" s="132">
        <v>73</v>
      </c>
      <c r="G986" s="132" t="s">
        <v>3656</v>
      </c>
      <c r="H986" s="132">
        <v>3</v>
      </c>
      <c r="I986" s="132">
        <v>7.5999999999999998E-2</v>
      </c>
      <c r="J986" s="132">
        <v>1</v>
      </c>
      <c r="K986" s="132">
        <v>7.5999999999999998E-2</v>
      </c>
      <c r="L986" s="132" t="s">
        <v>330</v>
      </c>
      <c r="M986" s="132">
        <v>521</v>
      </c>
      <c r="N986" s="132" t="s">
        <v>440</v>
      </c>
      <c r="O986" s="132">
        <v>7485</v>
      </c>
      <c r="P986" s="132" t="s">
        <v>439</v>
      </c>
      <c r="Q986" s="132">
        <v>9</v>
      </c>
      <c r="R986" s="132" t="s">
        <v>1162</v>
      </c>
      <c r="S986" s="132">
        <v>1000319</v>
      </c>
      <c r="T986" s="132" t="s">
        <v>4385</v>
      </c>
      <c r="U986" s="132">
        <v>480</v>
      </c>
      <c r="V986" s="132">
        <v>12</v>
      </c>
      <c r="W986" s="132" t="s">
        <v>1046</v>
      </c>
      <c r="X986" s="132">
        <v>12</v>
      </c>
    </row>
    <row r="987" spans="1:24">
      <c r="A987" s="132">
        <v>1730</v>
      </c>
      <c r="B987" s="132" t="s">
        <v>1246</v>
      </c>
      <c r="C987" s="132">
        <v>61091000000</v>
      </c>
      <c r="D987" s="132" t="s">
        <v>856</v>
      </c>
      <c r="E987" s="132" t="s">
        <v>453</v>
      </c>
      <c r="F987" s="132">
        <v>73</v>
      </c>
      <c r="G987" s="132" t="s">
        <v>3656</v>
      </c>
      <c r="H987" s="132">
        <v>3</v>
      </c>
      <c r="I987" s="132">
        <v>7.1999999999999995E-2</v>
      </c>
      <c r="J987" s="132">
        <v>1</v>
      </c>
      <c r="K987" s="132">
        <v>7.1999999999999995E-2</v>
      </c>
      <c r="L987" s="132" t="s">
        <v>330</v>
      </c>
      <c r="M987" s="132">
        <v>521</v>
      </c>
      <c r="N987" s="132" t="s">
        <v>440</v>
      </c>
      <c r="O987" s="132">
        <v>7485</v>
      </c>
      <c r="P987" s="132" t="s">
        <v>439</v>
      </c>
      <c r="Q987" s="132">
        <v>9</v>
      </c>
      <c r="R987" s="132" t="s">
        <v>1162</v>
      </c>
      <c r="S987" s="132">
        <v>1000319</v>
      </c>
      <c r="T987" s="132" t="s">
        <v>4137</v>
      </c>
      <c r="U987" s="132">
        <v>529</v>
      </c>
      <c r="V987" s="132">
        <v>12</v>
      </c>
      <c r="W987" s="132" t="s">
        <v>1046</v>
      </c>
      <c r="X987" s="132">
        <v>12</v>
      </c>
    </row>
    <row r="988" spans="1:24">
      <c r="A988" s="132">
        <v>1731</v>
      </c>
      <c r="B988" s="132" t="s">
        <v>1247</v>
      </c>
      <c r="C988" s="132">
        <v>61091000000</v>
      </c>
      <c r="D988" s="132" t="s">
        <v>856</v>
      </c>
      <c r="E988" s="132" t="s">
        <v>453</v>
      </c>
      <c r="F988" s="132">
        <v>73</v>
      </c>
      <c r="G988" s="132" t="s">
        <v>3656</v>
      </c>
      <c r="H988" s="132">
        <v>3</v>
      </c>
      <c r="I988" s="132">
        <v>9.8000000000000004E-2</v>
      </c>
      <c r="J988" s="132">
        <v>1</v>
      </c>
      <c r="K988" s="132">
        <v>9.8000000000000004E-2</v>
      </c>
      <c r="L988" s="132" t="s">
        <v>330</v>
      </c>
      <c r="M988" s="132">
        <v>521</v>
      </c>
      <c r="N988" s="132" t="s">
        <v>440</v>
      </c>
      <c r="O988" s="132">
        <v>7485</v>
      </c>
      <c r="P988" s="132" t="s">
        <v>439</v>
      </c>
      <c r="Q988" s="132">
        <v>9</v>
      </c>
      <c r="R988" s="132" t="s">
        <v>1162</v>
      </c>
      <c r="S988" s="132">
        <v>1000319</v>
      </c>
      <c r="T988" s="132" t="s">
        <v>4381</v>
      </c>
      <c r="U988" s="132">
        <v>669</v>
      </c>
      <c r="V988" s="132">
        <v>14</v>
      </c>
      <c r="W988" s="132" t="s">
        <v>1046</v>
      </c>
      <c r="X988" s="132">
        <v>12</v>
      </c>
    </row>
    <row r="989" spans="1:24">
      <c r="A989" s="132">
        <v>1732</v>
      </c>
      <c r="B989" s="132">
        <v>40000003093</v>
      </c>
      <c r="C989" s="132">
        <v>61091000000</v>
      </c>
      <c r="D989" s="132" t="s">
        <v>856</v>
      </c>
      <c r="E989" s="132" t="s">
        <v>453</v>
      </c>
      <c r="F989" s="132">
        <v>73</v>
      </c>
      <c r="G989" s="132" t="s">
        <v>3656</v>
      </c>
      <c r="H989" s="132">
        <v>3</v>
      </c>
      <c r="I989" s="132">
        <v>7.5999999999999998E-2</v>
      </c>
      <c r="J989" s="132">
        <v>1</v>
      </c>
      <c r="K989" s="132">
        <v>7.5999999999999998E-2</v>
      </c>
      <c r="L989" s="132" t="s">
        <v>330</v>
      </c>
      <c r="M989" s="132">
        <v>521</v>
      </c>
      <c r="N989" s="132" t="s">
        <v>440</v>
      </c>
      <c r="O989" s="132">
        <v>7485</v>
      </c>
      <c r="P989" s="132" t="s">
        <v>439</v>
      </c>
      <c r="Q989" s="132">
        <v>9</v>
      </c>
      <c r="R989" s="132" t="s">
        <v>1162</v>
      </c>
      <c r="S989" s="132">
        <v>1000319</v>
      </c>
      <c r="T989" s="132" t="s">
        <v>4145</v>
      </c>
      <c r="U989" s="132">
        <v>480</v>
      </c>
      <c r="V989" s="132">
        <v>12</v>
      </c>
      <c r="W989" s="132" t="s">
        <v>1046</v>
      </c>
      <c r="X989" s="132">
        <v>12</v>
      </c>
    </row>
    <row r="990" spans="1:24">
      <c r="A990" s="132">
        <v>1733</v>
      </c>
      <c r="B990" s="132" t="s">
        <v>1249</v>
      </c>
      <c r="C990" s="132">
        <v>61032200000</v>
      </c>
      <c r="D990" s="132" t="s">
        <v>713</v>
      </c>
      <c r="E990" s="132" t="s">
        <v>4431</v>
      </c>
      <c r="F990" s="132">
        <v>457</v>
      </c>
      <c r="G990" s="132" t="s">
        <v>3699</v>
      </c>
      <c r="H990" s="132">
        <v>4</v>
      </c>
      <c r="I990" s="132">
        <v>0.19800000000000001</v>
      </c>
      <c r="J990" s="132">
        <v>1</v>
      </c>
      <c r="K990" s="132">
        <v>0.19800000000000001</v>
      </c>
      <c r="L990" s="132" t="s">
        <v>330</v>
      </c>
      <c r="M990" s="132">
        <v>521</v>
      </c>
      <c r="N990" s="132" t="s">
        <v>440</v>
      </c>
      <c r="O990" s="132">
        <v>7485</v>
      </c>
      <c r="P990" s="132" t="s">
        <v>439</v>
      </c>
      <c r="Q990" s="132">
        <v>9</v>
      </c>
      <c r="R990" s="132" t="s">
        <v>1162</v>
      </c>
      <c r="S990" s="132">
        <v>1000319</v>
      </c>
      <c r="T990" s="132" t="s">
        <v>4382</v>
      </c>
      <c r="U990" s="132">
        <v>467</v>
      </c>
      <c r="V990" s="132">
        <v>0</v>
      </c>
      <c r="W990" s="132" t="s">
        <v>1046</v>
      </c>
      <c r="X990" s="132">
        <v>12</v>
      </c>
    </row>
    <row r="991" spans="1:24">
      <c r="A991" s="132">
        <v>1734</v>
      </c>
      <c r="B991" s="132" t="s">
        <v>1250</v>
      </c>
      <c r="C991" s="132">
        <v>61032200000</v>
      </c>
      <c r="D991" s="132" t="s">
        <v>713</v>
      </c>
      <c r="E991" s="132" t="s">
        <v>4431</v>
      </c>
      <c r="F991" s="132">
        <v>457</v>
      </c>
      <c r="G991" s="132" t="s">
        <v>3699</v>
      </c>
      <c r="H991" s="132">
        <v>4</v>
      </c>
      <c r="I991" s="132">
        <v>0.17399999999999999</v>
      </c>
      <c r="J991" s="132">
        <v>1</v>
      </c>
      <c r="K991" s="132">
        <v>0.17399999999999999</v>
      </c>
      <c r="L991" s="132" t="s">
        <v>330</v>
      </c>
      <c r="M991" s="132">
        <v>521</v>
      </c>
      <c r="N991" s="132" t="s">
        <v>440</v>
      </c>
      <c r="O991" s="132">
        <v>7485</v>
      </c>
      <c r="P991" s="132" t="s">
        <v>439</v>
      </c>
      <c r="Q991" s="132">
        <v>9</v>
      </c>
      <c r="R991" s="132" t="s">
        <v>1162</v>
      </c>
      <c r="S991" s="132">
        <v>1000319</v>
      </c>
      <c r="T991" s="132" t="s">
        <v>4380</v>
      </c>
      <c r="U991" s="132">
        <v>666</v>
      </c>
      <c r="V991" s="132">
        <v>16</v>
      </c>
      <c r="W991" s="132" t="s">
        <v>1046</v>
      </c>
      <c r="X991" s="132">
        <v>12</v>
      </c>
    </row>
    <row r="992" spans="1:24">
      <c r="A992" s="132">
        <v>1735</v>
      </c>
      <c r="B992" s="132" t="s">
        <v>1251</v>
      </c>
      <c r="C992" s="132">
        <v>61091000000</v>
      </c>
      <c r="D992" s="132" t="s">
        <v>856</v>
      </c>
      <c r="E992" s="132" t="s">
        <v>453</v>
      </c>
      <c r="F992" s="132">
        <v>73</v>
      </c>
      <c r="G992" s="132" t="s">
        <v>3656</v>
      </c>
      <c r="H992" s="132">
        <v>3</v>
      </c>
      <c r="I992" s="132">
        <v>6.2E-2</v>
      </c>
      <c r="J992" s="132">
        <v>1</v>
      </c>
      <c r="K992" s="132">
        <v>6.2E-2</v>
      </c>
      <c r="L992" s="132" t="s">
        <v>330</v>
      </c>
      <c r="M992" s="132">
        <v>521</v>
      </c>
      <c r="N992" s="132" t="s">
        <v>440</v>
      </c>
      <c r="O992" s="132">
        <v>7485</v>
      </c>
      <c r="P992" s="132" t="s">
        <v>439</v>
      </c>
      <c r="Q992" s="132">
        <v>9</v>
      </c>
      <c r="R992" s="132" t="s">
        <v>1162</v>
      </c>
      <c r="S992" s="132">
        <v>1000319</v>
      </c>
      <c r="T992" s="132" t="s">
        <v>4145</v>
      </c>
      <c r="U992" s="132">
        <v>480</v>
      </c>
      <c r="V992" s="132">
        <v>8</v>
      </c>
      <c r="W992" s="132" t="s">
        <v>1063</v>
      </c>
      <c r="X992" s="132">
        <v>13</v>
      </c>
    </row>
    <row r="993" spans="1:24">
      <c r="A993" s="132">
        <v>1736</v>
      </c>
      <c r="B993" s="132">
        <v>40000003086</v>
      </c>
      <c r="C993" s="132">
        <v>61091000000</v>
      </c>
      <c r="D993" s="132" t="s">
        <v>856</v>
      </c>
      <c r="E993" s="132" t="s">
        <v>453</v>
      </c>
      <c r="F993" s="132">
        <v>73</v>
      </c>
      <c r="G993" s="132" t="s">
        <v>3656</v>
      </c>
      <c r="H993" s="132">
        <v>3</v>
      </c>
      <c r="I993" s="132">
        <v>6.4000000000000001E-2</v>
      </c>
      <c r="J993" s="132">
        <v>1</v>
      </c>
      <c r="K993" s="132">
        <v>6.4000000000000001E-2</v>
      </c>
      <c r="L993" s="132" t="s">
        <v>330</v>
      </c>
      <c r="M993" s="132">
        <v>521</v>
      </c>
      <c r="N993" s="132" t="s">
        <v>440</v>
      </c>
      <c r="O993" s="132">
        <v>7485</v>
      </c>
      <c r="P993" s="132" t="s">
        <v>439</v>
      </c>
      <c r="Q993" s="132">
        <v>9</v>
      </c>
      <c r="R993" s="132" t="s">
        <v>1162</v>
      </c>
      <c r="S993" s="132">
        <v>1000319</v>
      </c>
      <c r="T993" s="132" t="s">
        <v>4153</v>
      </c>
      <c r="U993" s="132">
        <v>472</v>
      </c>
      <c r="V993" s="132">
        <v>8</v>
      </c>
      <c r="W993" s="132" t="s">
        <v>1063</v>
      </c>
      <c r="X993" s="132">
        <v>13</v>
      </c>
    </row>
    <row r="994" spans="1:24">
      <c r="A994" s="132">
        <v>1737</v>
      </c>
      <c r="B994" s="132" t="s">
        <v>1253</v>
      </c>
      <c r="C994" s="132">
        <v>61091000000</v>
      </c>
      <c r="D994" s="132" t="s">
        <v>856</v>
      </c>
      <c r="E994" s="132" t="s">
        <v>453</v>
      </c>
      <c r="F994" s="132">
        <v>73</v>
      </c>
      <c r="G994" s="132" t="s">
        <v>3656</v>
      </c>
      <c r="H994" s="132">
        <v>3</v>
      </c>
      <c r="I994" s="132">
        <v>6.4000000000000001E-2</v>
      </c>
      <c r="J994" s="132">
        <v>1</v>
      </c>
      <c r="K994" s="132">
        <v>6.4000000000000001E-2</v>
      </c>
      <c r="L994" s="132" t="s">
        <v>330</v>
      </c>
      <c r="M994" s="132">
        <v>521</v>
      </c>
      <c r="N994" s="132" t="s">
        <v>440</v>
      </c>
      <c r="O994" s="132">
        <v>7485</v>
      </c>
      <c r="P994" s="132" t="s">
        <v>439</v>
      </c>
      <c r="Q994" s="132">
        <v>9</v>
      </c>
      <c r="R994" s="132" t="s">
        <v>1162</v>
      </c>
      <c r="S994" s="132">
        <v>1000319</v>
      </c>
      <c r="T994" s="132" t="s">
        <v>4153</v>
      </c>
      <c r="U994" s="132">
        <v>472</v>
      </c>
      <c r="V994" s="132">
        <v>8</v>
      </c>
      <c r="W994" s="132" t="s">
        <v>1063</v>
      </c>
      <c r="X994" s="132">
        <v>13</v>
      </c>
    </row>
    <row r="995" spans="1:24">
      <c r="A995" s="132">
        <v>1738</v>
      </c>
      <c r="B995" s="132" t="s">
        <v>1254</v>
      </c>
      <c r="C995" s="132">
        <v>61091000000</v>
      </c>
      <c r="D995" s="132" t="s">
        <v>872</v>
      </c>
      <c r="E995" s="132" t="s">
        <v>453</v>
      </c>
      <c r="F995" s="132">
        <v>73</v>
      </c>
      <c r="G995" s="132" t="s">
        <v>3699</v>
      </c>
      <c r="H995" s="132">
        <v>4</v>
      </c>
      <c r="I995" s="132">
        <v>5.6000000000000001E-2</v>
      </c>
      <c r="J995" s="132">
        <v>1</v>
      </c>
      <c r="K995" s="132">
        <v>5.6000000000000001E-2</v>
      </c>
      <c r="L995" s="132" t="s">
        <v>330</v>
      </c>
      <c r="M995" s="132">
        <v>521</v>
      </c>
      <c r="N995" s="132" t="s">
        <v>3915</v>
      </c>
      <c r="O995" s="132">
        <v>7497</v>
      </c>
      <c r="P995" s="132" t="s">
        <v>439</v>
      </c>
      <c r="Q995" s="132">
        <v>9</v>
      </c>
      <c r="R995" s="132" t="s">
        <v>1162</v>
      </c>
      <c r="S995" s="132">
        <v>1000319</v>
      </c>
      <c r="T995" s="132" t="s">
        <v>2041</v>
      </c>
      <c r="U995" s="132">
        <v>646</v>
      </c>
      <c r="V995" s="132">
        <v>12</v>
      </c>
      <c r="W995" s="132" t="s">
        <v>1109</v>
      </c>
      <c r="X995" s="132">
        <v>9</v>
      </c>
    </row>
    <row r="996" spans="1:24">
      <c r="A996" s="132">
        <v>1739</v>
      </c>
      <c r="B996" s="132" t="s">
        <v>1255</v>
      </c>
      <c r="C996" s="132">
        <v>61091000000</v>
      </c>
      <c r="D996" s="132" t="s">
        <v>872</v>
      </c>
      <c r="E996" s="132" t="s">
        <v>453</v>
      </c>
      <c r="F996" s="132">
        <v>73</v>
      </c>
      <c r="G996" s="132" t="s">
        <v>3699</v>
      </c>
      <c r="H996" s="132">
        <v>4</v>
      </c>
      <c r="I996" s="132">
        <v>5.6000000000000001E-2</v>
      </c>
      <c r="J996" s="132">
        <v>1</v>
      </c>
      <c r="K996" s="132">
        <v>5.6000000000000001E-2</v>
      </c>
      <c r="L996" s="132" t="s">
        <v>330</v>
      </c>
      <c r="M996" s="132">
        <v>521</v>
      </c>
      <c r="N996" s="132" t="s">
        <v>3915</v>
      </c>
      <c r="O996" s="132">
        <v>7497</v>
      </c>
      <c r="P996" s="132" t="s">
        <v>439</v>
      </c>
      <c r="Q996" s="132">
        <v>9</v>
      </c>
      <c r="R996" s="132" t="s">
        <v>1162</v>
      </c>
      <c r="S996" s="132">
        <v>1000319</v>
      </c>
      <c r="T996" s="132" t="s">
        <v>2041</v>
      </c>
      <c r="U996" s="132">
        <v>646</v>
      </c>
      <c r="V996" s="132">
        <v>12</v>
      </c>
      <c r="W996" s="132" t="s">
        <v>1109</v>
      </c>
      <c r="X996" s="132">
        <v>9</v>
      </c>
    </row>
    <row r="997" spans="1:24">
      <c r="A997" s="132">
        <v>1740</v>
      </c>
      <c r="B997" s="132" t="s">
        <v>1256</v>
      </c>
      <c r="C997" s="132">
        <v>61033200000</v>
      </c>
      <c r="D997" s="132" t="s">
        <v>704</v>
      </c>
      <c r="E997" s="132" t="s">
        <v>466</v>
      </c>
      <c r="F997" s="132">
        <v>153</v>
      </c>
      <c r="G997" s="132" t="s">
        <v>3699</v>
      </c>
      <c r="H997" s="132">
        <v>4</v>
      </c>
      <c r="I997" s="132">
        <v>0.312</v>
      </c>
      <c r="J997" s="132">
        <v>1</v>
      </c>
      <c r="K997" s="132">
        <v>0.312</v>
      </c>
      <c r="L997" s="132" t="s">
        <v>330</v>
      </c>
      <c r="M997" s="132">
        <v>521</v>
      </c>
      <c r="N997" s="132" t="s">
        <v>3915</v>
      </c>
      <c r="O997" s="132">
        <v>7497</v>
      </c>
      <c r="P997" s="132" t="s">
        <v>439</v>
      </c>
      <c r="Q997" s="132">
        <v>9</v>
      </c>
      <c r="R997" s="132" t="s">
        <v>1162</v>
      </c>
      <c r="S997" s="132">
        <v>1000319</v>
      </c>
      <c r="T997" s="132" t="s">
        <v>930</v>
      </c>
      <c r="U997" s="132">
        <v>666</v>
      </c>
      <c r="V997" s="132">
        <v>50</v>
      </c>
      <c r="W997" s="132" t="s">
        <v>1144</v>
      </c>
      <c r="X997" s="132">
        <v>23</v>
      </c>
    </row>
    <row r="998" spans="1:24">
      <c r="A998" s="132">
        <v>1741</v>
      </c>
      <c r="B998" s="132" t="s">
        <v>1257</v>
      </c>
      <c r="C998" s="132">
        <v>61033200000</v>
      </c>
      <c r="D998" s="132" t="s">
        <v>704</v>
      </c>
      <c r="E998" s="132" t="s">
        <v>466</v>
      </c>
      <c r="F998" s="132">
        <v>153</v>
      </c>
      <c r="G998" s="132" t="s">
        <v>3699</v>
      </c>
      <c r="H998" s="132">
        <v>4</v>
      </c>
      <c r="I998" s="132">
        <v>0.24399999999999999</v>
      </c>
      <c r="J998" s="132">
        <v>1</v>
      </c>
      <c r="K998" s="132">
        <v>0.24399999999999999</v>
      </c>
      <c r="L998" s="132" t="s">
        <v>330</v>
      </c>
      <c r="M998" s="132">
        <v>521</v>
      </c>
      <c r="N998" s="132" t="s">
        <v>3915</v>
      </c>
      <c r="O998" s="132">
        <v>7497</v>
      </c>
      <c r="P998" s="132" t="s">
        <v>439</v>
      </c>
      <c r="Q998" s="132">
        <v>9</v>
      </c>
      <c r="R998" s="132" t="s">
        <v>1162</v>
      </c>
      <c r="S998" s="132">
        <v>1000319</v>
      </c>
      <c r="T998" s="132" t="s">
        <v>1014</v>
      </c>
      <c r="U998" s="132">
        <v>529</v>
      </c>
      <c r="V998" s="132">
        <v>47</v>
      </c>
      <c r="W998" s="132" t="s">
        <v>1144</v>
      </c>
      <c r="X998" s="132">
        <v>23</v>
      </c>
    </row>
    <row r="999" spans="1:24">
      <c r="A999" s="132">
        <v>1742</v>
      </c>
      <c r="B999" s="132" t="s">
        <v>1258</v>
      </c>
      <c r="C999" s="132">
        <v>61034200090</v>
      </c>
      <c r="D999" s="132" t="s">
        <v>512</v>
      </c>
      <c r="E999" s="132" t="s">
        <v>442</v>
      </c>
      <c r="F999" s="132">
        <v>24</v>
      </c>
      <c r="G999" s="132" t="s">
        <v>3699</v>
      </c>
      <c r="H999" s="132">
        <v>4</v>
      </c>
      <c r="I999" s="132">
        <v>6.6000000000000003E-2</v>
      </c>
      <c r="J999" s="132">
        <v>1</v>
      </c>
      <c r="K999" s="132">
        <v>6.6000000000000003E-2</v>
      </c>
      <c r="L999" s="132" t="s">
        <v>330</v>
      </c>
      <c r="M999" s="132">
        <v>521</v>
      </c>
      <c r="N999" s="132" t="s">
        <v>440</v>
      </c>
      <c r="O999" s="132">
        <v>7485</v>
      </c>
      <c r="P999" s="132" t="s">
        <v>439</v>
      </c>
      <c r="Q999" s="132">
        <v>9</v>
      </c>
      <c r="R999" s="132" t="s">
        <v>1162</v>
      </c>
      <c r="S999" s="132">
        <v>1000319</v>
      </c>
      <c r="T999" s="132" t="s">
        <v>4385</v>
      </c>
      <c r="U999" s="132">
        <v>480</v>
      </c>
      <c r="V999" s="132">
        <v>0</v>
      </c>
      <c r="W999" s="132" t="s">
        <v>1038</v>
      </c>
      <c r="X999" s="132">
        <v>5</v>
      </c>
    </row>
    <row r="1000" spans="1:24">
      <c r="A1000" s="132">
        <v>1743</v>
      </c>
      <c r="B1000" s="132" t="s">
        <v>1259</v>
      </c>
      <c r="C1000" s="132">
        <v>61032200000</v>
      </c>
      <c r="D1000" s="132" t="s">
        <v>713</v>
      </c>
      <c r="E1000" s="132" t="s">
        <v>4431</v>
      </c>
      <c r="F1000" s="132">
        <v>457</v>
      </c>
      <c r="G1000" s="132" t="s">
        <v>3699</v>
      </c>
      <c r="H1000" s="132">
        <v>4</v>
      </c>
      <c r="I1000" s="132">
        <v>0.106</v>
      </c>
      <c r="J1000" s="132">
        <v>1</v>
      </c>
      <c r="K1000" s="132">
        <v>0.106</v>
      </c>
      <c r="L1000" s="132" t="s">
        <v>330</v>
      </c>
      <c r="M1000" s="132">
        <v>521</v>
      </c>
      <c r="N1000" s="132" t="s">
        <v>440</v>
      </c>
      <c r="O1000" s="132">
        <v>7485</v>
      </c>
      <c r="P1000" s="132" t="s">
        <v>439</v>
      </c>
      <c r="Q1000" s="132">
        <v>9</v>
      </c>
      <c r="R1000" s="132" t="s">
        <v>1162</v>
      </c>
      <c r="S1000" s="132">
        <v>1000319</v>
      </c>
      <c r="T1000" s="132" t="s">
        <v>2043</v>
      </c>
      <c r="U1000" s="132">
        <v>639</v>
      </c>
      <c r="V1000" s="132">
        <v>12</v>
      </c>
      <c r="W1000" s="132" t="s">
        <v>1038</v>
      </c>
      <c r="X1000" s="132">
        <v>5</v>
      </c>
    </row>
    <row r="1001" spans="1:24">
      <c r="A1001" s="132">
        <v>1744</v>
      </c>
      <c r="B1001" s="132" t="s">
        <v>1260</v>
      </c>
      <c r="C1001" s="132">
        <v>61103099000</v>
      </c>
      <c r="D1001" s="132" t="s">
        <v>1261</v>
      </c>
      <c r="E1001" s="132" t="s">
        <v>316</v>
      </c>
      <c r="F1001" s="132">
        <v>17</v>
      </c>
      <c r="G1001" s="132" t="s">
        <v>3656</v>
      </c>
      <c r="H1001" s="132">
        <v>3</v>
      </c>
      <c r="I1001" s="132">
        <v>0.16200000000000001</v>
      </c>
      <c r="J1001" s="132">
        <v>1</v>
      </c>
      <c r="K1001" s="132">
        <v>0.16200000000000001</v>
      </c>
      <c r="L1001" s="132" t="s">
        <v>330</v>
      </c>
      <c r="M1001" s="132">
        <v>521</v>
      </c>
      <c r="N1001" s="132" t="s">
        <v>2937</v>
      </c>
      <c r="O1001" s="132">
        <v>7495</v>
      </c>
      <c r="P1001" s="132" t="s">
        <v>425</v>
      </c>
      <c r="Q1001" s="132">
        <v>37</v>
      </c>
      <c r="R1001" s="132" t="s">
        <v>1162</v>
      </c>
      <c r="S1001" s="132">
        <v>1000319</v>
      </c>
      <c r="T1001" s="132" t="s">
        <v>4386</v>
      </c>
      <c r="U1001" s="132">
        <v>705</v>
      </c>
      <c r="V1001" s="132">
        <v>24</v>
      </c>
      <c r="W1001" s="132" t="s">
        <v>3920</v>
      </c>
      <c r="X1001" s="132">
        <v>14</v>
      </c>
    </row>
    <row r="1002" spans="1:24">
      <c r="A1002" s="132">
        <v>1745</v>
      </c>
      <c r="B1002" s="132" t="s">
        <v>1262</v>
      </c>
      <c r="C1002" s="132">
        <v>61034200090</v>
      </c>
      <c r="D1002" s="132" t="s">
        <v>512</v>
      </c>
      <c r="E1002" s="132" t="s">
        <v>442</v>
      </c>
      <c r="F1002" s="132">
        <v>24</v>
      </c>
      <c r="G1002" s="132" t="s">
        <v>3699</v>
      </c>
      <c r="H1002" s="132">
        <v>4</v>
      </c>
      <c r="I1002" s="132">
        <v>9.8000000000000004E-2</v>
      </c>
      <c r="J1002" s="132">
        <v>1</v>
      </c>
      <c r="K1002" s="132">
        <v>9.8000000000000004E-2</v>
      </c>
      <c r="L1002" s="132" t="s">
        <v>330</v>
      </c>
      <c r="M1002" s="132">
        <v>521</v>
      </c>
      <c r="N1002" s="132" t="s">
        <v>440</v>
      </c>
      <c r="O1002" s="132">
        <v>7485</v>
      </c>
      <c r="P1002" s="132" t="s">
        <v>439</v>
      </c>
      <c r="Q1002" s="132">
        <v>9</v>
      </c>
      <c r="R1002" s="132" t="s">
        <v>1162</v>
      </c>
      <c r="S1002" s="132">
        <v>1000319</v>
      </c>
      <c r="T1002" s="132" t="s">
        <v>4153</v>
      </c>
      <c r="U1002" s="132">
        <v>472</v>
      </c>
      <c r="V1002" s="132">
        <v>0</v>
      </c>
      <c r="W1002" s="132" t="s">
        <v>1038</v>
      </c>
      <c r="X1002" s="132">
        <v>5</v>
      </c>
    </row>
    <row r="1003" spans="1:24">
      <c r="A1003" s="132">
        <v>1746</v>
      </c>
      <c r="B1003" s="132" t="s">
        <v>1263</v>
      </c>
      <c r="C1003" s="132">
        <v>61034200090</v>
      </c>
      <c r="D1003" s="132" t="s">
        <v>512</v>
      </c>
      <c r="E1003" s="132" t="s">
        <v>442</v>
      </c>
      <c r="F1003" s="132">
        <v>24</v>
      </c>
      <c r="G1003" s="132" t="s">
        <v>3699</v>
      </c>
      <c r="H1003" s="132">
        <v>4</v>
      </c>
      <c r="I1003" s="132">
        <v>8.2000000000000003E-2</v>
      </c>
      <c r="J1003" s="132">
        <v>1</v>
      </c>
      <c r="K1003" s="132">
        <v>8.2000000000000003E-2</v>
      </c>
      <c r="L1003" s="132" t="s">
        <v>330</v>
      </c>
      <c r="M1003" s="132">
        <v>521</v>
      </c>
      <c r="N1003" s="132" t="s">
        <v>440</v>
      </c>
      <c r="O1003" s="132">
        <v>7485</v>
      </c>
      <c r="P1003" s="132" t="s">
        <v>439</v>
      </c>
      <c r="Q1003" s="132">
        <v>9</v>
      </c>
      <c r="R1003" s="132" t="s">
        <v>1162</v>
      </c>
      <c r="S1003" s="132">
        <v>1000319</v>
      </c>
      <c r="T1003" s="132" t="s">
        <v>2043</v>
      </c>
      <c r="U1003" s="132">
        <v>639</v>
      </c>
      <c r="V1003" s="132">
        <v>10</v>
      </c>
      <c r="W1003" s="132" t="s">
        <v>1038</v>
      </c>
      <c r="X1003" s="132">
        <v>5</v>
      </c>
    </row>
    <row r="1004" spans="1:24">
      <c r="A1004" s="132">
        <v>1747</v>
      </c>
      <c r="B1004" s="132" t="s">
        <v>1264</v>
      </c>
      <c r="C1004" s="132">
        <v>62034235000</v>
      </c>
      <c r="D1004" s="132" t="s">
        <v>484</v>
      </c>
      <c r="E1004" s="132" t="s">
        <v>420</v>
      </c>
      <c r="F1004" s="132">
        <v>93</v>
      </c>
      <c r="G1004" s="132" t="s">
        <v>3699</v>
      </c>
      <c r="H1004" s="132">
        <v>4</v>
      </c>
      <c r="I1004" s="132">
        <v>0.14399999999999999</v>
      </c>
      <c r="J1004" s="132">
        <v>1</v>
      </c>
      <c r="K1004" s="132">
        <v>0.19400000000000001</v>
      </c>
      <c r="L1004" s="132" t="s">
        <v>330</v>
      </c>
      <c r="M1004" s="132">
        <v>521</v>
      </c>
      <c r="N1004" s="132" t="s">
        <v>440</v>
      </c>
      <c r="O1004" s="132">
        <v>7485</v>
      </c>
      <c r="P1004" s="132" t="s">
        <v>439</v>
      </c>
      <c r="Q1004" s="132">
        <v>9</v>
      </c>
      <c r="R1004" s="132" t="s">
        <v>1162</v>
      </c>
      <c r="S1004" s="132">
        <v>1000319</v>
      </c>
      <c r="T1004" s="132" t="s">
        <v>2045</v>
      </c>
      <c r="U1004" s="132">
        <v>643</v>
      </c>
      <c r="V1004" s="132">
        <v>22</v>
      </c>
      <c r="W1004" s="132" t="s">
        <v>1144</v>
      </c>
      <c r="X1004" s="132">
        <v>23</v>
      </c>
    </row>
    <row r="1005" spans="1:24">
      <c r="A1005" s="132">
        <v>1748</v>
      </c>
      <c r="B1005" s="132" t="s">
        <v>1265</v>
      </c>
      <c r="C1005" s="132">
        <v>62034235000</v>
      </c>
      <c r="D1005" s="132" t="s">
        <v>484</v>
      </c>
      <c r="E1005" s="132" t="s">
        <v>420</v>
      </c>
      <c r="F1005" s="132">
        <v>93</v>
      </c>
      <c r="G1005" s="132" t="s">
        <v>3699</v>
      </c>
      <c r="H1005" s="132">
        <v>4</v>
      </c>
      <c r="I1005" s="132">
        <v>0.192</v>
      </c>
      <c r="J1005" s="132">
        <v>1</v>
      </c>
      <c r="K1005" s="132">
        <v>0.192</v>
      </c>
      <c r="L1005" s="132" t="s">
        <v>330</v>
      </c>
      <c r="M1005" s="132">
        <v>521</v>
      </c>
      <c r="N1005" s="132" t="s">
        <v>440</v>
      </c>
      <c r="O1005" s="132">
        <v>7485</v>
      </c>
      <c r="P1005" s="132" t="s">
        <v>439</v>
      </c>
      <c r="Q1005" s="132">
        <v>9</v>
      </c>
      <c r="R1005" s="132" t="s">
        <v>1162</v>
      </c>
      <c r="S1005" s="132">
        <v>1000319</v>
      </c>
      <c r="T1005" s="132" t="s">
        <v>2045</v>
      </c>
      <c r="U1005" s="132">
        <v>643</v>
      </c>
      <c r="V1005" s="132">
        <v>22</v>
      </c>
      <c r="W1005" s="132" t="s">
        <v>1144</v>
      </c>
      <c r="X1005" s="132">
        <v>23</v>
      </c>
    </row>
    <row r="1006" spans="1:24">
      <c r="A1006" s="132">
        <v>1749</v>
      </c>
      <c r="B1006" s="132" t="s">
        <v>1266</v>
      </c>
      <c r="C1006" s="132">
        <v>61091000000</v>
      </c>
      <c r="D1006" s="132" t="s">
        <v>856</v>
      </c>
      <c r="E1006" s="132" t="s">
        <v>453</v>
      </c>
      <c r="F1006" s="132">
        <v>73</v>
      </c>
      <c r="G1006" s="132" t="s">
        <v>3656</v>
      </c>
      <c r="H1006" s="132">
        <v>3</v>
      </c>
      <c r="I1006" s="132">
        <v>3.5999999999999997E-2</v>
      </c>
      <c r="J1006" s="132">
        <v>1</v>
      </c>
      <c r="K1006" s="132">
        <v>3.5999999999999997E-2</v>
      </c>
      <c r="L1006" s="132" t="s">
        <v>330</v>
      </c>
      <c r="M1006" s="132">
        <v>521</v>
      </c>
      <c r="N1006" s="132" t="s">
        <v>440</v>
      </c>
      <c r="O1006" s="132">
        <v>7485</v>
      </c>
      <c r="P1006" s="132" t="s">
        <v>439</v>
      </c>
      <c r="Q1006" s="132">
        <v>9</v>
      </c>
      <c r="R1006" s="132" t="s">
        <v>1162</v>
      </c>
      <c r="S1006" s="132">
        <v>1000319</v>
      </c>
      <c r="T1006" s="132" t="s">
        <v>2043</v>
      </c>
      <c r="U1006" s="132">
        <v>639</v>
      </c>
      <c r="V1006" s="132">
        <v>10</v>
      </c>
      <c r="W1006" s="132" t="s">
        <v>1063</v>
      </c>
      <c r="X1006" s="132">
        <v>13</v>
      </c>
    </row>
    <row r="1007" spans="1:24">
      <c r="A1007" s="132">
        <v>1750</v>
      </c>
      <c r="B1007" s="132" t="s">
        <v>1267</v>
      </c>
      <c r="C1007" s="132">
        <v>61091000000</v>
      </c>
      <c r="D1007" s="132" t="s">
        <v>856</v>
      </c>
      <c r="E1007" s="132" t="s">
        <v>453</v>
      </c>
      <c r="F1007" s="132">
        <v>73</v>
      </c>
      <c r="G1007" s="132" t="s">
        <v>3656</v>
      </c>
      <c r="H1007" s="132">
        <v>3</v>
      </c>
      <c r="I1007" s="132">
        <v>0.04</v>
      </c>
      <c r="J1007" s="132">
        <v>1</v>
      </c>
      <c r="K1007" s="132">
        <v>0.04</v>
      </c>
      <c r="L1007" s="132" t="s">
        <v>330</v>
      </c>
      <c r="M1007" s="132">
        <v>521</v>
      </c>
      <c r="N1007" s="132" t="s">
        <v>440</v>
      </c>
      <c r="O1007" s="132">
        <v>7485</v>
      </c>
      <c r="P1007" s="132" t="s">
        <v>439</v>
      </c>
      <c r="Q1007" s="132">
        <v>9</v>
      </c>
      <c r="R1007" s="132" t="s">
        <v>1162</v>
      </c>
      <c r="S1007" s="132">
        <v>1000319</v>
      </c>
      <c r="T1007" s="132" t="s">
        <v>4386</v>
      </c>
      <c r="U1007" s="132">
        <v>705</v>
      </c>
      <c r="V1007" s="132">
        <v>10</v>
      </c>
      <c r="W1007" s="132" t="s">
        <v>1063</v>
      </c>
      <c r="X1007" s="132">
        <v>13</v>
      </c>
    </row>
    <row r="1008" spans="1:24">
      <c r="A1008" s="132">
        <v>1751</v>
      </c>
      <c r="B1008" s="132" t="s">
        <v>1268</v>
      </c>
      <c r="C1008" s="132">
        <v>61091000000</v>
      </c>
      <c r="D1008" s="132" t="s">
        <v>856</v>
      </c>
      <c r="E1008" s="132" t="s">
        <v>453</v>
      </c>
      <c r="F1008" s="132">
        <v>73</v>
      </c>
      <c r="G1008" s="132" t="s">
        <v>3656</v>
      </c>
      <c r="H1008" s="132">
        <v>3</v>
      </c>
      <c r="I1008" s="132">
        <v>3.4000000000000002E-2</v>
      </c>
      <c r="J1008" s="132">
        <v>1</v>
      </c>
      <c r="K1008" s="132">
        <v>3.4000000000000002E-2</v>
      </c>
      <c r="L1008" s="132" t="s">
        <v>330</v>
      </c>
      <c r="M1008" s="132">
        <v>521</v>
      </c>
      <c r="N1008" s="132" t="s">
        <v>440</v>
      </c>
      <c r="O1008" s="132">
        <v>7485</v>
      </c>
      <c r="P1008" s="132" t="s">
        <v>439</v>
      </c>
      <c r="Q1008" s="132">
        <v>9</v>
      </c>
      <c r="R1008" s="132" t="s">
        <v>1162</v>
      </c>
      <c r="S1008" s="132">
        <v>1000319</v>
      </c>
      <c r="T1008" s="132" t="s">
        <v>2046</v>
      </c>
      <c r="U1008" s="132">
        <v>647</v>
      </c>
      <c r="V1008" s="132">
        <v>7</v>
      </c>
      <c r="W1008" s="132" t="s">
        <v>1063</v>
      </c>
      <c r="X1008" s="132">
        <v>13</v>
      </c>
    </row>
    <row r="1009" spans="1:24">
      <c r="A1009" s="132">
        <v>1752</v>
      </c>
      <c r="B1009" s="132" t="s">
        <v>1269</v>
      </c>
      <c r="C1009" s="132">
        <v>61091000000</v>
      </c>
      <c r="D1009" s="132" t="s">
        <v>856</v>
      </c>
      <c r="E1009" s="132" t="s">
        <v>453</v>
      </c>
      <c r="F1009" s="132">
        <v>73</v>
      </c>
      <c r="G1009" s="132" t="s">
        <v>3656</v>
      </c>
      <c r="H1009" s="132">
        <v>3</v>
      </c>
      <c r="I1009" s="132">
        <v>0.04</v>
      </c>
      <c r="J1009" s="132">
        <v>1</v>
      </c>
      <c r="K1009" s="132">
        <v>0.04</v>
      </c>
      <c r="L1009" s="132" t="s">
        <v>330</v>
      </c>
      <c r="M1009" s="132">
        <v>521</v>
      </c>
      <c r="N1009" s="132" t="s">
        <v>440</v>
      </c>
      <c r="O1009" s="132">
        <v>7485</v>
      </c>
      <c r="P1009" s="132" t="s">
        <v>439</v>
      </c>
      <c r="Q1009" s="132">
        <v>9</v>
      </c>
      <c r="R1009" s="132" t="s">
        <v>1162</v>
      </c>
      <c r="S1009" s="132">
        <v>1000319</v>
      </c>
      <c r="T1009" s="132" t="s">
        <v>4386</v>
      </c>
      <c r="U1009" s="132">
        <v>705</v>
      </c>
      <c r="V1009" s="132">
        <v>7</v>
      </c>
      <c r="W1009" s="132" t="s">
        <v>1063</v>
      </c>
      <c r="X1009" s="132">
        <v>13</v>
      </c>
    </row>
    <row r="1010" spans="1:24">
      <c r="A1010" s="132">
        <v>1753</v>
      </c>
      <c r="B1010" s="132" t="s">
        <v>1270</v>
      </c>
      <c r="C1010" s="132">
        <v>61062000000</v>
      </c>
      <c r="D1010" s="132" t="s">
        <v>988</v>
      </c>
      <c r="E1010" s="132" t="s">
        <v>437</v>
      </c>
      <c r="F1010" s="132">
        <v>77</v>
      </c>
      <c r="G1010" s="132" t="s">
        <v>3656</v>
      </c>
      <c r="H1010" s="132">
        <v>3</v>
      </c>
      <c r="I1010" s="132">
        <v>0.09</v>
      </c>
      <c r="J1010" s="132">
        <v>1</v>
      </c>
      <c r="K1010" s="132">
        <v>0.09</v>
      </c>
      <c r="L1010" s="132" t="s">
        <v>330</v>
      </c>
      <c r="M1010" s="132">
        <v>521</v>
      </c>
      <c r="N1010" s="132" t="s">
        <v>3915</v>
      </c>
      <c r="O1010" s="132">
        <v>7497</v>
      </c>
      <c r="P1010" s="132" t="s">
        <v>425</v>
      </c>
      <c r="Q1010" s="132">
        <v>37</v>
      </c>
      <c r="R1010" s="132" t="s">
        <v>1162</v>
      </c>
      <c r="S1010" s="132">
        <v>1000319</v>
      </c>
      <c r="T1010" s="132" t="s">
        <v>4385</v>
      </c>
      <c r="U1010" s="132">
        <v>480</v>
      </c>
      <c r="V1010" s="132">
        <v>22</v>
      </c>
      <c r="W1010" s="132" t="s">
        <v>1064</v>
      </c>
      <c r="X1010" s="132">
        <v>7</v>
      </c>
    </row>
    <row r="1011" spans="1:24">
      <c r="A1011" s="132">
        <v>1754</v>
      </c>
      <c r="B1011" s="132" t="s">
        <v>1271</v>
      </c>
      <c r="C1011" s="132">
        <v>61062000000</v>
      </c>
      <c r="D1011" s="132" t="s">
        <v>988</v>
      </c>
      <c r="E1011" s="132" t="s">
        <v>437</v>
      </c>
      <c r="F1011" s="132">
        <v>77</v>
      </c>
      <c r="G1011" s="132" t="s">
        <v>3656</v>
      </c>
      <c r="H1011" s="132">
        <v>3</v>
      </c>
      <c r="I1011" s="132">
        <v>0.128</v>
      </c>
      <c r="J1011" s="132">
        <v>1</v>
      </c>
      <c r="K1011" s="132">
        <v>0.128</v>
      </c>
      <c r="L1011" s="132" t="s">
        <v>330</v>
      </c>
      <c r="M1011" s="132">
        <v>521</v>
      </c>
      <c r="N1011" s="132" t="s">
        <v>3915</v>
      </c>
      <c r="O1011" s="132">
        <v>7497</v>
      </c>
      <c r="P1011" s="132" t="s">
        <v>425</v>
      </c>
      <c r="Q1011" s="132">
        <v>37</v>
      </c>
      <c r="R1011" s="132" t="s">
        <v>1162</v>
      </c>
      <c r="S1011" s="132">
        <v>1000319</v>
      </c>
      <c r="T1011" s="132" t="s">
        <v>4383</v>
      </c>
      <c r="U1011" s="132">
        <v>664</v>
      </c>
      <c r="V1011" s="132">
        <v>0</v>
      </c>
      <c r="W1011" s="132" t="s">
        <v>1064</v>
      </c>
      <c r="X1011" s="132">
        <v>7</v>
      </c>
    </row>
    <row r="1012" spans="1:24">
      <c r="A1012" s="132">
        <v>1755</v>
      </c>
      <c r="B1012" s="132" t="s">
        <v>1272</v>
      </c>
      <c r="C1012" s="132">
        <v>61034200090</v>
      </c>
      <c r="D1012" s="132" t="s">
        <v>512</v>
      </c>
      <c r="E1012" s="132" t="s">
        <v>442</v>
      </c>
      <c r="F1012" s="132">
        <v>24</v>
      </c>
      <c r="G1012" s="132" t="s">
        <v>3699</v>
      </c>
      <c r="H1012" s="132">
        <v>4</v>
      </c>
      <c r="I1012" s="132">
        <v>8.5999999999999993E-2</v>
      </c>
      <c r="J1012" s="132">
        <v>1</v>
      </c>
      <c r="K1012" s="132">
        <v>8.5999999999999993E-2</v>
      </c>
      <c r="L1012" s="132" t="s">
        <v>330</v>
      </c>
      <c r="M1012" s="132">
        <v>521</v>
      </c>
      <c r="N1012" s="132" t="s">
        <v>440</v>
      </c>
      <c r="O1012" s="132">
        <v>7485</v>
      </c>
      <c r="P1012" s="132" t="s">
        <v>439</v>
      </c>
      <c r="Q1012" s="132">
        <v>9</v>
      </c>
      <c r="R1012" s="132" t="s">
        <v>1162</v>
      </c>
      <c r="S1012" s="132">
        <v>1000319</v>
      </c>
      <c r="T1012" s="132" t="s">
        <v>2043</v>
      </c>
      <c r="U1012" s="132">
        <v>639</v>
      </c>
      <c r="V1012" s="132">
        <v>10</v>
      </c>
      <c r="W1012" s="132" t="s">
        <v>1038</v>
      </c>
      <c r="X1012" s="132">
        <v>5</v>
      </c>
    </row>
    <row r="1013" spans="1:24">
      <c r="A1013" s="132">
        <v>1756</v>
      </c>
      <c r="B1013" s="132" t="s">
        <v>1273</v>
      </c>
      <c r="C1013" s="132">
        <v>61034200090</v>
      </c>
      <c r="D1013" s="132" t="s">
        <v>512</v>
      </c>
      <c r="E1013" s="132" t="s">
        <v>442</v>
      </c>
      <c r="F1013" s="132">
        <v>24</v>
      </c>
      <c r="G1013" s="132" t="s">
        <v>3699</v>
      </c>
      <c r="H1013" s="132">
        <v>4</v>
      </c>
      <c r="I1013" s="132">
        <v>0.08</v>
      </c>
      <c r="J1013" s="132">
        <v>1</v>
      </c>
      <c r="K1013" s="132">
        <v>0.08</v>
      </c>
      <c r="L1013" s="132" t="s">
        <v>330</v>
      </c>
      <c r="M1013" s="132">
        <v>521</v>
      </c>
      <c r="N1013" s="132" t="s">
        <v>440</v>
      </c>
      <c r="O1013" s="132">
        <v>7485</v>
      </c>
      <c r="P1013" s="132" t="s">
        <v>439</v>
      </c>
      <c r="Q1013" s="132">
        <v>9</v>
      </c>
      <c r="R1013" s="132" t="s">
        <v>1162</v>
      </c>
      <c r="S1013" s="132">
        <v>1000319</v>
      </c>
      <c r="T1013" s="132" t="s">
        <v>2047</v>
      </c>
      <c r="U1013" s="132">
        <v>637</v>
      </c>
      <c r="V1013" s="132">
        <v>10</v>
      </c>
      <c r="W1013" s="132" t="s">
        <v>1038</v>
      </c>
      <c r="X1013" s="132">
        <v>5</v>
      </c>
    </row>
    <row r="1014" spans="1:24">
      <c r="A1014" s="132">
        <v>1757</v>
      </c>
      <c r="B1014" s="132" t="s">
        <v>1274</v>
      </c>
      <c r="C1014" s="132">
        <v>62034235000</v>
      </c>
      <c r="D1014" s="132" t="s">
        <v>484</v>
      </c>
      <c r="E1014" s="132" t="s">
        <v>420</v>
      </c>
      <c r="F1014" s="132">
        <v>93</v>
      </c>
      <c r="G1014" s="132" t="s">
        <v>3699</v>
      </c>
      <c r="H1014" s="132">
        <v>4</v>
      </c>
      <c r="I1014" s="132">
        <v>0.33800000000000002</v>
      </c>
      <c r="J1014" s="132">
        <v>1</v>
      </c>
      <c r="K1014" s="132">
        <v>0.33800000000000002</v>
      </c>
      <c r="L1014" s="132" t="s">
        <v>330</v>
      </c>
      <c r="M1014" s="132">
        <v>521</v>
      </c>
      <c r="N1014" s="132" t="s">
        <v>440</v>
      </c>
      <c r="O1014" s="132">
        <v>7485</v>
      </c>
      <c r="P1014" s="132" t="s">
        <v>439</v>
      </c>
      <c r="Q1014" s="132">
        <v>9</v>
      </c>
      <c r="R1014" s="132" t="s">
        <v>1162</v>
      </c>
      <c r="S1014" s="132">
        <v>1000319</v>
      </c>
      <c r="T1014" s="132" t="s">
        <v>4383</v>
      </c>
      <c r="U1014" s="132">
        <v>664</v>
      </c>
      <c r="V1014" s="132">
        <v>22</v>
      </c>
      <c r="W1014" s="132" t="s">
        <v>1038</v>
      </c>
      <c r="X1014" s="132">
        <v>5</v>
      </c>
    </row>
    <row r="1015" spans="1:24">
      <c r="A1015" s="132">
        <v>1758</v>
      </c>
      <c r="B1015" s="132" t="s">
        <v>1275</v>
      </c>
      <c r="C1015" s="132">
        <v>62034235000</v>
      </c>
      <c r="D1015" s="132" t="s">
        <v>484</v>
      </c>
      <c r="E1015" s="132" t="s">
        <v>420</v>
      </c>
      <c r="F1015" s="132">
        <v>93</v>
      </c>
      <c r="G1015" s="132" t="s">
        <v>3699</v>
      </c>
      <c r="H1015" s="132">
        <v>4</v>
      </c>
      <c r="I1015" s="132">
        <v>0.35199999999999998</v>
      </c>
      <c r="J1015" s="132">
        <v>1</v>
      </c>
      <c r="K1015" s="132">
        <v>0.35199999999999998</v>
      </c>
      <c r="L1015" s="132" t="s">
        <v>330</v>
      </c>
      <c r="M1015" s="132">
        <v>521</v>
      </c>
      <c r="N1015" s="132" t="s">
        <v>440</v>
      </c>
      <c r="O1015" s="132">
        <v>7485</v>
      </c>
      <c r="P1015" s="132" t="s">
        <v>439</v>
      </c>
      <c r="Q1015" s="132">
        <v>9</v>
      </c>
      <c r="R1015" s="132" t="s">
        <v>1162</v>
      </c>
      <c r="S1015" s="132">
        <v>1000319</v>
      </c>
      <c r="T1015" s="132" t="s">
        <v>1215</v>
      </c>
      <c r="U1015" s="132">
        <v>704</v>
      </c>
      <c r="V1015" s="132">
        <v>22</v>
      </c>
      <c r="W1015" s="132" t="s">
        <v>1038</v>
      </c>
      <c r="X1015" s="132">
        <v>5</v>
      </c>
    </row>
    <row r="1016" spans="1:24">
      <c r="A1016" s="132">
        <v>1759</v>
      </c>
      <c r="B1016" s="132" t="s">
        <v>1276</v>
      </c>
      <c r="C1016" s="132">
        <v>61099020000</v>
      </c>
      <c r="D1016" s="132" t="s">
        <v>1078</v>
      </c>
      <c r="E1016" s="132" t="s">
        <v>453</v>
      </c>
      <c r="F1016" s="132">
        <v>73</v>
      </c>
      <c r="G1016" s="132" t="s">
        <v>3656</v>
      </c>
      <c r="H1016" s="132">
        <v>3</v>
      </c>
      <c r="I1016" s="132">
        <v>5.6000000000000001E-2</v>
      </c>
      <c r="J1016" s="132">
        <v>1</v>
      </c>
      <c r="K1016" s="132">
        <v>5.6000000000000001E-2</v>
      </c>
      <c r="L1016" s="132" t="s">
        <v>330</v>
      </c>
      <c r="M1016" s="132">
        <v>521</v>
      </c>
      <c r="N1016" s="132" t="s">
        <v>440</v>
      </c>
      <c r="O1016" s="132">
        <v>7485</v>
      </c>
      <c r="P1016" s="132" t="s">
        <v>3961</v>
      </c>
      <c r="Q1016" s="132" t="s">
        <v>3935</v>
      </c>
      <c r="R1016" s="132" t="s">
        <v>1162</v>
      </c>
      <c r="S1016" s="132">
        <v>1000319</v>
      </c>
      <c r="T1016" s="132" t="s">
        <v>2046</v>
      </c>
      <c r="U1016" s="132">
        <v>647</v>
      </c>
      <c r="V1016" s="132">
        <v>18</v>
      </c>
      <c r="W1016" s="132" t="s">
        <v>1063</v>
      </c>
      <c r="X1016" s="132">
        <v>13</v>
      </c>
    </row>
    <row r="1017" spans="1:24">
      <c r="A1017" s="132">
        <v>1760</v>
      </c>
      <c r="B1017" s="132" t="s">
        <v>1277</v>
      </c>
      <c r="C1017" s="132">
        <v>61099020000</v>
      </c>
      <c r="D1017" s="132" t="s">
        <v>1078</v>
      </c>
      <c r="E1017" s="132" t="s">
        <v>453</v>
      </c>
      <c r="F1017" s="132">
        <v>73</v>
      </c>
      <c r="G1017" s="132" t="s">
        <v>3656</v>
      </c>
      <c r="H1017" s="132">
        <v>3</v>
      </c>
      <c r="I1017" s="132">
        <v>6.4000000000000001E-2</v>
      </c>
      <c r="J1017" s="132">
        <v>1</v>
      </c>
      <c r="K1017" s="132">
        <v>6.4000000000000001E-2</v>
      </c>
      <c r="L1017" s="132" t="s">
        <v>330</v>
      </c>
      <c r="M1017" s="132">
        <v>521</v>
      </c>
      <c r="N1017" s="132" t="s">
        <v>440</v>
      </c>
      <c r="O1017" s="132">
        <v>7485</v>
      </c>
      <c r="P1017" s="132" t="s">
        <v>3961</v>
      </c>
      <c r="Q1017" s="132" t="s">
        <v>3935</v>
      </c>
      <c r="R1017" s="132" t="s">
        <v>1162</v>
      </c>
      <c r="S1017" s="132">
        <v>1000319</v>
      </c>
      <c r="T1017" s="132" t="s">
        <v>4386</v>
      </c>
      <c r="U1017" s="132">
        <v>705</v>
      </c>
      <c r="V1017" s="132">
        <v>18</v>
      </c>
      <c r="W1017" s="132" t="s">
        <v>1063</v>
      </c>
      <c r="X1017" s="132">
        <v>13</v>
      </c>
    </row>
    <row r="1018" spans="1:24">
      <c r="A1018" s="132">
        <v>1761</v>
      </c>
      <c r="B1018" s="132" t="s">
        <v>1278</v>
      </c>
      <c r="C1018" s="132">
        <v>61099020000</v>
      </c>
      <c r="D1018" s="132" t="s">
        <v>1078</v>
      </c>
      <c r="E1018" s="132" t="s">
        <v>453</v>
      </c>
      <c r="F1018" s="132">
        <v>73</v>
      </c>
      <c r="G1018" s="132" t="s">
        <v>3656</v>
      </c>
      <c r="H1018" s="132">
        <v>3</v>
      </c>
      <c r="I1018" s="132">
        <v>6.2E-2</v>
      </c>
      <c r="J1018" s="132">
        <v>1</v>
      </c>
      <c r="K1018" s="132">
        <v>6.2E-2</v>
      </c>
      <c r="L1018" s="132" t="s">
        <v>330</v>
      </c>
      <c r="M1018" s="132">
        <v>521</v>
      </c>
      <c r="N1018" s="132" t="s">
        <v>440</v>
      </c>
      <c r="O1018" s="132">
        <v>7485</v>
      </c>
      <c r="P1018" s="132" t="s">
        <v>3961</v>
      </c>
      <c r="Q1018" s="132" t="s">
        <v>3935</v>
      </c>
      <c r="R1018" s="132" t="s">
        <v>1162</v>
      </c>
      <c r="S1018" s="132">
        <v>1000319</v>
      </c>
      <c r="T1018" s="132" t="s">
        <v>2043</v>
      </c>
      <c r="U1018" s="132">
        <v>639</v>
      </c>
      <c r="V1018" s="132">
        <v>18</v>
      </c>
      <c r="W1018" s="132" t="s">
        <v>1063</v>
      </c>
      <c r="X1018" s="132">
        <v>13</v>
      </c>
    </row>
    <row r="1019" spans="1:24">
      <c r="A1019" s="132">
        <v>1762</v>
      </c>
      <c r="B1019" s="132" t="s">
        <v>1279</v>
      </c>
      <c r="C1019" s="132">
        <v>61099020000</v>
      </c>
      <c r="D1019" s="132" t="s">
        <v>1078</v>
      </c>
      <c r="E1019" s="132" t="s">
        <v>453</v>
      </c>
      <c r="F1019" s="132">
        <v>73</v>
      </c>
      <c r="G1019" s="132" t="s">
        <v>3656</v>
      </c>
      <c r="H1019" s="132">
        <v>3</v>
      </c>
      <c r="I1019" s="132">
        <v>6.2E-2</v>
      </c>
      <c r="J1019" s="132">
        <v>1</v>
      </c>
      <c r="K1019" s="132">
        <v>6.2E-2</v>
      </c>
      <c r="L1019" s="132" t="s">
        <v>330</v>
      </c>
      <c r="M1019" s="132">
        <v>521</v>
      </c>
      <c r="N1019" s="132" t="s">
        <v>440</v>
      </c>
      <c r="O1019" s="132">
        <v>7485</v>
      </c>
      <c r="P1019" s="132" t="s">
        <v>3961</v>
      </c>
      <c r="Q1019" s="132" t="s">
        <v>3935</v>
      </c>
      <c r="R1019" s="132" t="s">
        <v>1162</v>
      </c>
      <c r="S1019" s="132">
        <v>1000319</v>
      </c>
      <c r="T1019" s="132" t="s">
        <v>2043</v>
      </c>
      <c r="U1019" s="132">
        <v>639</v>
      </c>
      <c r="V1019" s="132">
        <v>18</v>
      </c>
      <c r="W1019" s="132" t="s">
        <v>1063</v>
      </c>
      <c r="X1019" s="132">
        <v>13</v>
      </c>
    </row>
    <row r="1020" spans="1:24">
      <c r="A1020" s="132">
        <v>1763</v>
      </c>
      <c r="B1020" s="132" t="s">
        <v>1280</v>
      </c>
      <c r="C1020" s="132">
        <v>61045300000</v>
      </c>
      <c r="D1020" s="132" t="s">
        <v>715</v>
      </c>
      <c r="E1020" s="132" t="s">
        <v>443</v>
      </c>
      <c r="F1020" s="132">
        <v>53</v>
      </c>
      <c r="G1020" s="132" t="s">
        <v>3656</v>
      </c>
      <c r="H1020" s="132">
        <v>3</v>
      </c>
      <c r="I1020" s="132">
        <v>9.6000000000000002E-2</v>
      </c>
      <c r="J1020" s="132">
        <v>1</v>
      </c>
      <c r="K1020" s="132">
        <v>9.6000000000000002E-2</v>
      </c>
      <c r="L1020" s="132" t="s">
        <v>330</v>
      </c>
      <c r="M1020" s="132">
        <v>521</v>
      </c>
      <c r="N1020" s="132" t="s">
        <v>440</v>
      </c>
      <c r="O1020" s="132">
        <v>7485</v>
      </c>
      <c r="P1020" s="132" t="s">
        <v>3961</v>
      </c>
      <c r="Q1020" s="132" t="s">
        <v>3935</v>
      </c>
      <c r="R1020" s="132" t="s">
        <v>1162</v>
      </c>
      <c r="S1020" s="132">
        <v>1000319</v>
      </c>
      <c r="T1020" s="132" t="s">
        <v>4386</v>
      </c>
      <c r="U1020" s="132">
        <v>705</v>
      </c>
      <c r="V1020" s="132">
        <v>16</v>
      </c>
      <c r="W1020" s="132" t="s">
        <v>1063</v>
      </c>
      <c r="X1020" s="132">
        <v>13</v>
      </c>
    </row>
    <row r="1021" spans="1:24">
      <c r="A1021" s="132">
        <v>1764</v>
      </c>
      <c r="B1021" s="132" t="s">
        <v>1281</v>
      </c>
      <c r="C1021" s="132">
        <v>61045300000</v>
      </c>
      <c r="D1021" s="132" t="s">
        <v>715</v>
      </c>
      <c r="E1021" s="132" t="s">
        <v>443</v>
      </c>
      <c r="F1021" s="132">
        <v>53</v>
      </c>
      <c r="G1021" s="132" t="s">
        <v>3656</v>
      </c>
      <c r="H1021" s="132">
        <v>3</v>
      </c>
      <c r="I1021" s="132">
        <v>9.4E-2</v>
      </c>
      <c r="J1021" s="132">
        <v>1</v>
      </c>
      <c r="K1021" s="132">
        <v>9.4E-2</v>
      </c>
      <c r="L1021" s="132" t="s">
        <v>330</v>
      </c>
      <c r="M1021" s="132">
        <v>521</v>
      </c>
      <c r="N1021" s="132" t="s">
        <v>440</v>
      </c>
      <c r="O1021" s="132">
        <v>7485</v>
      </c>
      <c r="P1021" s="132" t="s">
        <v>3961</v>
      </c>
      <c r="Q1021" s="132" t="s">
        <v>3935</v>
      </c>
      <c r="R1021" s="132" t="s">
        <v>1162</v>
      </c>
      <c r="S1021" s="132">
        <v>1000319</v>
      </c>
      <c r="T1021" s="132" t="s">
        <v>2043</v>
      </c>
      <c r="U1021" s="132">
        <v>639</v>
      </c>
      <c r="V1021" s="132">
        <v>16</v>
      </c>
      <c r="W1021" s="132" t="s">
        <v>1063</v>
      </c>
      <c r="X1021" s="132">
        <v>13</v>
      </c>
    </row>
    <row r="1022" spans="1:24">
      <c r="A1022" s="132">
        <v>1765</v>
      </c>
      <c r="B1022" s="132" t="s">
        <v>1282</v>
      </c>
      <c r="C1022" s="132">
        <v>61046200000</v>
      </c>
      <c r="D1022" s="132" t="s">
        <v>928</v>
      </c>
      <c r="E1022" s="132" t="s">
        <v>442</v>
      </c>
      <c r="F1022" s="132">
        <v>24</v>
      </c>
      <c r="G1022" s="132" t="s">
        <v>3656</v>
      </c>
      <c r="H1022" s="132">
        <v>3</v>
      </c>
      <c r="I1022" s="132">
        <v>8.5999999999999993E-2</v>
      </c>
      <c r="J1022" s="132">
        <v>1</v>
      </c>
      <c r="K1022" s="132">
        <v>8.5999999999999993E-2</v>
      </c>
      <c r="L1022" s="132" t="s">
        <v>330</v>
      </c>
      <c r="M1022" s="132">
        <v>521</v>
      </c>
      <c r="N1022" s="132" t="s">
        <v>3915</v>
      </c>
      <c r="O1022" s="132">
        <v>7497</v>
      </c>
      <c r="P1022" s="132" t="s">
        <v>439</v>
      </c>
      <c r="Q1022" s="132">
        <v>9</v>
      </c>
      <c r="R1022" s="132" t="s">
        <v>1162</v>
      </c>
      <c r="S1022" s="132">
        <v>1000319</v>
      </c>
      <c r="T1022" s="132" t="s">
        <v>4380</v>
      </c>
      <c r="U1022" s="132">
        <v>666</v>
      </c>
      <c r="V1022" s="132">
        <v>9</v>
      </c>
      <c r="W1022" s="132" t="s">
        <v>1063</v>
      </c>
      <c r="X1022" s="132">
        <v>13</v>
      </c>
    </row>
    <row r="1023" spans="1:24">
      <c r="A1023" s="132">
        <v>1766</v>
      </c>
      <c r="B1023" s="132" t="s">
        <v>1283</v>
      </c>
      <c r="C1023" s="132">
        <v>61046200000</v>
      </c>
      <c r="D1023" s="132" t="s">
        <v>928</v>
      </c>
      <c r="E1023" s="132" t="s">
        <v>442</v>
      </c>
      <c r="F1023" s="132">
        <v>24</v>
      </c>
      <c r="G1023" s="132" t="s">
        <v>3656</v>
      </c>
      <c r="H1023" s="132">
        <v>3</v>
      </c>
      <c r="I1023" s="132">
        <v>7.8E-2</v>
      </c>
      <c r="J1023" s="132">
        <v>1</v>
      </c>
      <c r="K1023" s="132">
        <v>7.8E-2</v>
      </c>
      <c r="L1023" s="132" t="s">
        <v>330</v>
      </c>
      <c r="M1023" s="132">
        <v>521</v>
      </c>
      <c r="N1023" s="132" t="s">
        <v>3915</v>
      </c>
      <c r="O1023" s="132">
        <v>7497</v>
      </c>
      <c r="P1023" s="132" t="s">
        <v>439</v>
      </c>
      <c r="Q1023" s="132">
        <v>9</v>
      </c>
      <c r="R1023" s="132" t="s">
        <v>1162</v>
      </c>
      <c r="S1023" s="132">
        <v>1000319</v>
      </c>
      <c r="T1023" s="132" t="s">
        <v>4381</v>
      </c>
      <c r="U1023" s="132">
        <v>669</v>
      </c>
      <c r="V1023" s="132">
        <v>9</v>
      </c>
      <c r="W1023" s="132" t="s">
        <v>1063</v>
      </c>
      <c r="X1023" s="132">
        <v>13</v>
      </c>
    </row>
    <row r="1024" spans="1:24">
      <c r="A1024" s="132">
        <v>1767</v>
      </c>
      <c r="B1024" s="132" t="s">
        <v>1284</v>
      </c>
      <c r="C1024" s="132">
        <v>61046200000</v>
      </c>
      <c r="D1024" s="132" t="s">
        <v>928</v>
      </c>
      <c r="E1024" s="132" t="s">
        <v>442</v>
      </c>
      <c r="F1024" s="132">
        <v>24</v>
      </c>
      <c r="G1024" s="132" t="s">
        <v>3656</v>
      </c>
      <c r="H1024" s="132">
        <v>3</v>
      </c>
      <c r="I1024" s="132">
        <v>6.6000000000000003E-2</v>
      </c>
      <c r="J1024" s="132">
        <v>1</v>
      </c>
      <c r="K1024" s="132">
        <v>6.6000000000000003E-2</v>
      </c>
      <c r="L1024" s="132" t="s">
        <v>330</v>
      </c>
      <c r="M1024" s="132">
        <v>521</v>
      </c>
      <c r="N1024" s="132" t="s">
        <v>440</v>
      </c>
      <c r="O1024" s="132">
        <v>7485</v>
      </c>
      <c r="P1024" s="132" t="s">
        <v>439</v>
      </c>
      <c r="Q1024" s="132">
        <v>9</v>
      </c>
      <c r="R1024" s="132" t="s">
        <v>1162</v>
      </c>
      <c r="S1024" s="132">
        <v>1000319</v>
      </c>
      <c r="T1024" s="132" t="s">
        <v>930</v>
      </c>
      <c r="U1024" s="132">
        <v>666</v>
      </c>
      <c r="V1024" s="132">
        <v>0</v>
      </c>
      <c r="W1024" s="132" t="s">
        <v>1063</v>
      </c>
      <c r="X1024" s="132">
        <v>13</v>
      </c>
    </row>
    <row r="1025" spans="1:24">
      <c r="A1025" s="132">
        <v>1768</v>
      </c>
      <c r="B1025" s="132" t="s">
        <v>1285</v>
      </c>
      <c r="C1025" s="132">
        <v>61046200000</v>
      </c>
      <c r="D1025" s="132" t="s">
        <v>928</v>
      </c>
      <c r="E1025" s="132" t="s">
        <v>442</v>
      </c>
      <c r="F1025" s="132">
        <v>24</v>
      </c>
      <c r="G1025" s="132" t="s">
        <v>3656</v>
      </c>
      <c r="H1025" s="132">
        <v>3</v>
      </c>
      <c r="I1025" s="132">
        <v>5.8000000000000003E-2</v>
      </c>
      <c r="J1025" s="132">
        <v>1</v>
      </c>
      <c r="K1025" s="132">
        <v>5.8000000000000003E-2</v>
      </c>
      <c r="L1025" s="132" t="s">
        <v>330</v>
      </c>
      <c r="M1025" s="132">
        <v>521</v>
      </c>
      <c r="N1025" s="132" t="s">
        <v>440</v>
      </c>
      <c r="O1025" s="132">
        <v>7485</v>
      </c>
      <c r="P1025" s="132" t="s">
        <v>439</v>
      </c>
      <c r="Q1025" s="132">
        <v>9</v>
      </c>
      <c r="R1025" s="132" t="s">
        <v>1162</v>
      </c>
      <c r="S1025" s="132">
        <v>1000319</v>
      </c>
      <c r="T1025" s="132" t="s">
        <v>1030</v>
      </c>
      <c r="U1025" s="132">
        <v>472</v>
      </c>
      <c r="V1025" s="132">
        <v>0</v>
      </c>
      <c r="W1025" s="132" t="s">
        <v>1063</v>
      </c>
      <c r="X1025" s="132">
        <v>13</v>
      </c>
    </row>
    <row r="1026" spans="1:24">
      <c r="A1026" s="132">
        <v>1769</v>
      </c>
      <c r="B1026" s="132" t="s">
        <v>1286</v>
      </c>
      <c r="C1026" s="132">
        <v>61102091000</v>
      </c>
      <c r="D1026" s="132" t="s">
        <v>961</v>
      </c>
      <c r="E1026" s="132" t="s">
        <v>316</v>
      </c>
      <c r="F1026" s="132">
        <v>17</v>
      </c>
      <c r="G1026" s="132" t="s">
        <v>3699</v>
      </c>
      <c r="H1026" s="132">
        <v>4</v>
      </c>
      <c r="I1026" s="132">
        <v>0.12</v>
      </c>
      <c r="J1026" s="132">
        <v>1</v>
      </c>
      <c r="K1026" s="132">
        <v>0.12</v>
      </c>
      <c r="L1026" s="132" t="s">
        <v>330</v>
      </c>
      <c r="M1026" s="132">
        <v>521</v>
      </c>
      <c r="N1026" s="132" t="s">
        <v>3915</v>
      </c>
      <c r="O1026" s="132">
        <v>7497</v>
      </c>
      <c r="P1026" s="132" t="s">
        <v>439</v>
      </c>
      <c r="Q1026" s="132">
        <v>9</v>
      </c>
      <c r="R1026" s="132" t="s">
        <v>1162</v>
      </c>
      <c r="S1026" s="132">
        <v>1000319</v>
      </c>
      <c r="T1026" s="132" t="s">
        <v>4382</v>
      </c>
      <c r="U1026" s="132">
        <v>467</v>
      </c>
      <c r="V1026" s="132">
        <v>28</v>
      </c>
      <c r="W1026" s="132" t="s">
        <v>1038</v>
      </c>
      <c r="X1026" s="132">
        <v>5</v>
      </c>
    </row>
    <row r="1027" spans="1:24">
      <c r="A1027" s="132">
        <v>1770</v>
      </c>
      <c r="B1027" s="132" t="s">
        <v>1287</v>
      </c>
      <c r="C1027" s="132">
        <v>61102091000</v>
      </c>
      <c r="D1027" s="132" t="s">
        <v>961</v>
      </c>
      <c r="E1027" s="132" t="s">
        <v>316</v>
      </c>
      <c r="F1027" s="132">
        <v>17</v>
      </c>
      <c r="G1027" s="132" t="s">
        <v>3699</v>
      </c>
      <c r="H1027" s="132">
        <v>4</v>
      </c>
      <c r="I1027" s="132">
        <v>0.13200000000000001</v>
      </c>
      <c r="J1027" s="132">
        <v>1</v>
      </c>
      <c r="K1027" s="132">
        <v>0.13200000000000001</v>
      </c>
      <c r="L1027" s="132" t="s">
        <v>330</v>
      </c>
      <c r="M1027" s="132">
        <v>521</v>
      </c>
      <c r="N1027" s="132" t="s">
        <v>3915</v>
      </c>
      <c r="O1027" s="132">
        <v>7497</v>
      </c>
      <c r="P1027" s="132" t="s">
        <v>439</v>
      </c>
      <c r="Q1027" s="132">
        <v>9</v>
      </c>
      <c r="R1027" s="132" t="s">
        <v>1162</v>
      </c>
      <c r="S1027" s="132">
        <v>1000319</v>
      </c>
      <c r="T1027" s="132" t="s">
        <v>1215</v>
      </c>
      <c r="U1027" s="132">
        <v>704</v>
      </c>
      <c r="V1027" s="132">
        <v>28</v>
      </c>
      <c r="W1027" s="132" t="s">
        <v>1038</v>
      </c>
      <c r="X1027" s="132">
        <v>5</v>
      </c>
    </row>
    <row r="1028" spans="1:24">
      <c r="A1028" s="132">
        <v>1771</v>
      </c>
      <c r="B1028" s="132" t="s">
        <v>1288</v>
      </c>
      <c r="C1028" s="132">
        <v>61112090000</v>
      </c>
      <c r="D1028" s="132" t="s">
        <v>1181</v>
      </c>
      <c r="E1028" s="132" t="s">
        <v>442</v>
      </c>
      <c r="F1028" s="132">
        <v>24</v>
      </c>
      <c r="G1028" s="132" t="s">
        <v>4311</v>
      </c>
      <c r="H1028" s="132">
        <v>6</v>
      </c>
      <c r="I1028" s="132">
        <v>0.04</v>
      </c>
      <c r="J1028" s="132">
        <v>1</v>
      </c>
      <c r="K1028" s="132">
        <v>0.04</v>
      </c>
      <c r="L1028" s="132" t="s">
        <v>330</v>
      </c>
      <c r="M1028" s="132">
        <v>521</v>
      </c>
      <c r="N1028" s="132" t="s">
        <v>3915</v>
      </c>
      <c r="O1028" s="132">
        <v>7497</v>
      </c>
      <c r="P1028" s="132" t="s">
        <v>439</v>
      </c>
      <c r="Q1028" s="132">
        <v>9</v>
      </c>
      <c r="R1028" s="132" t="s">
        <v>1162</v>
      </c>
      <c r="S1028" s="132">
        <v>1000319</v>
      </c>
      <c r="T1028" s="132" t="s">
        <v>2049</v>
      </c>
      <c r="U1028" s="132">
        <v>636</v>
      </c>
      <c r="V1028" s="132">
        <v>20</v>
      </c>
      <c r="W1028" s="132" t="s">
        <v>1046</v>
      </c>
      <c r="X1028" s="132">
        <v>12</v>
      </c>
    </row>
    <row r="1029" spans="1:24">
      <c r="A1029" s="132">
        <v>1772</v>
      </c>
      <c r="B1029" s="132" t="s">
        <v>1289</v>
      </c>
      <c r="C1029" s="132">
        <v>61112090000</v>
      </c>
      <c r="D1029" s="132" t="s">
        <v>1181</v>
      </c>
      <c r="E1029" s="132" t="s">
        <v>442</v>
      </c>
      <c r="F1029" s="132">
        <v>24</v>
      </c>
      <c r="G1029" s="132" t="s">
        <v>4311</v>
      </c>
      <c r="H1029" s="132">
        <v>6</v>
      </c>
      <c r="I1029" s="132">
        <v>4.2000000000000003E-2</v>
      </c>
      <c r="J1029" s="132">
        <v>1</v>
      </c>
      <c r="K1029" s="132">
        <v>4.2000000000000003E-2</v>
      </c>
      <c r="L1029" s="132" t="s">
        <v>330</v>
      </c>
      <c r="M1029" s="132">
        <v>521</v>
      </c>
      <c r="N1029" s="132" t="s">
        <v>3915</v>
      </c>
      <c r="O1029" s="132">
        <v>7497</v>
      </c>
      <c r="P1029" s="132" t="s">
        <v>439</v>
      </c>
      <c r="Q1029" s="132">
        <v>9</v>
      </c>
      <c r="R1029" s="132" t="s">
        <v>1162</v>
      </c>
      <c r="S1029" s="132">
        <v>1000319</v>
      </c>
      <c r="T1029" s="132" t="s">
        <v>2041</v>
      </c>
      <c r="U1029" s="132">
        <v>646</v>
      </c>
      <c r="V1029" s="132">
        <v>20</v>
      </c>
      <c r="W1029" s="132" t="s">
        <v>1046</v>
      </c>
      <c r="X1029" s="132">
        <v>12</v>
      </c>
    </row>
    <row r="1030" spans="1:24">
      <c r="A1030" s="132">
        <v>1773</v>
      </c>
      <c r="B1030" s="132" t="s">
        <v>1290</v>
      </c>
      <c r="C1030" s="132">
        <v>61046200000</v>
      </c>
      <c r="D1030" s="132" t="s">
        <v>681</v>
      </c>
      <c r="E1030" s="132" t="s">
        <v>3671</v>
      </c>
      <c r="F1030" s="132">
        <v>54</v>
      </c>
      <c r="G1030" s="132" t="s">
        <v>3656</v>
      </c>
      <c r="H1030" s="132">
        <v>3</v>
      </c>
      <c r="I1030" s="132">
        <v>7.0000000000000007E-2</v>
      </c>
      <c r="J1030" s="132">
        <v>1</v>
      </c>
      <c r="K1030" s="132">
        <v>7.0000000000000007E-2</v>
      </c>
      <c r="L1030" s="132" t="s">
        <v>330</v>
      </c>
      <c r="M1030" s="132">
        <v>521</v>
      </c>
      <c r="N1030" s="132" t="s">
        <v>3915</v>
      </c>
      <c r="O1030" s="132">
        <v>7497</v>
      </c>
      <c r="P1030" s="132" t="s">
        <v>439</v>
      </c>
      <c r="Q1030" s="132">
        <v>9</v>
      </c>
      <c r="R1030" s="132" t="s">
        <v>1162</v>
      </c>
      <c r="S1030" s="132">
        <v>1000319</v>
      </c>
      <c r="T1030" s="132" t="s">
        <v>2050</v>
      </c>
      <c r="U1030" s="132">
        <v>642</v>
      </c>
      <c r="V1030" s="132">
        <v>18</v>
      </c>
      <c r="W1030" s="132" t="s">
        <v>1046</v>
      </c>
      <c r="X1030" s="132">
        <v>12</v>
      </c>
    </row>
    <row r="1031" spans="1:24">
      <c r="A1031" s="132">
        <v>1774</v>
      </c>
      <c r="B1031" s="132" t="s">
        <v>1291</v>
      </c>
      <c r="C1031" s="132">
        <v>65050090000</v>
      </c>
      <c r="D1031" s="132" t="s">
        <v>1121</v>
      </c>
      <c r="E1031" s="132" t="s">
        <v>434</v>
      </c>
      <c r="F1031" s="132">
        <v>5</v>
      </c>
      <c r="G1031" s="132" t="s">
        <v>3656</v>
      </c>
      <c r="H1031" s="132">
        <v>3</v>
      </c>
      <c r="I1031" s="132">
        <v>0.11799999999999999</v>
      </c>
      <c r="J1031" s="132">
        <v>1</v>
      </c>
      <c r="K1031" s="132">
        <v>0.11799999999999999</v>
      </c>
      <c r="L1031" s="132" t="s">
        <v>330</v>
      </c>
      <c r="M1031" s="132">
        <v>521</v>
      </c>
      <c r="N1031" s="132" t="s">
        <v>3915</v>
      </c>
      <c r="O1031" s="132">
        <v>7497</v>
      </c>
      <c r="P1031" s="132" t="s">
        <v>439</v>
      </c>
      <c r="Q1031" s="132">
        <v>9</v>
      </c>
      <c r="R1031" s="132" t="s">
        <v>1162</v>
      </c>
      <c r="S1031" s="132">
        <v>1000319</v>
      </c>
      <c r="T1031" s="132" t="s">
        <v>825</v>
      </c>
      <c r="U1031" s="132">
        <v>119</v>
      </c>
      <c r="V1031" s="132">
        <v>14</v>
      </c>
      <c r="W1031" s="132" t="s">
        <v>1038</v>
      </c>
      <c r="X1031" s="132">
        <v>5</v>
      </c>
    </row>
    <row r="1032" spans="1:24">
      <c r="A1032" s="132">
        <v>1775</v>
      </c>
      <c r="B1032" s="132" t="s">
        <v>1292</v>
      </c>
      <c r="C1032" s="132">
        <v>65050090000</v>
      </c>
      <c r="D1032" s="132" t="s">
        <v>1121</v>
      </c>
      <c r="E1032" s="132" t="s">
        <v>434</v>
      </c>
      <c r="F1032" s="132">
        <v>5</v>
      </c>
      <c r="G1032" s="132" t="s">
        <v>3656</v>
      </c>
      <c r="H1032" s="132">
        <v>3</v>
      </c>
      <c r="I1032" s="132">
        <v>9.6000000000000002E-2</v>
      </c>
      <c r="J1032" s="132">
        <v>1</v>
      </c>
      <c r="K1032" s="132">
        <v>9.6000000000000002E-2</v>
      </c>
      <c r="L1032" s="132" t="s">
        <v>330</v>
      </c>
      <c r="M1032" s="132">
        <v>521</v>
      </c>
      <c r="N1032" s="132" t="s">
        <v>3915</v>
      </c>
      <c r="O1032" s="132">
        <v>7497</v>
      </c>
      <c r="P1032" s="132" t="s">
        <v>439</v>
      </c>
      <c r="Q1032" s="132">
        <v>9</v>
      </c>
      <c r="R1032" s="132" t="s">
        <v>1162</v>
      </c>
      <c r="S1032" s="132">
        <v>1000319</v>
      </c>
      <c r="T1032" s="132" t="s">
        <v>821</v>
      </c>
      <c r="U1032" s="132">
        <v>3</v>
      </c>
      <c r="V1032" s="132">
        <v>14</v>
      </c>
      <c r="W1032" s="132" t="s">
        <v>1038</v>
      </c>
      <c r="X1032" s="132">
        <v>5</v>
      </c>
    </row>
    <row r="1033" spans="1:24">
      <c r="A1033" s="132">
        <v>1776</v>
      </c>
      <c r="B1033" s="132" t="s">
        <v>1293</v>
      </c>
      <c r="C1033" s="132">
        <v>65050090000</v>
      </c>
      <c r="D1033" s="132" t="s">
        <v>1121</v>
      </c>
      <c r="E1033" s="132" t="s">
        <v>434</v>
      </c>
      <c r="F1033" s="132">
        <v>5</v>
      </c>
      <c r="G1033" s="132" t="s">
        <v>3656</v>
      </c>
      <c r="H1033" s="132">
        <v>3</v>
      </c>
      <c r="I1033" s="132">
        <v>9.4E-2</v>
      </c>
      <c r="J1033" s="132">
        <v>1</v>
      </c>
      <c r="K1033" s="132">
        <v>9.4E-2</v>
      </c>
      <c r="L1033" s="132" t="s">
        <v>330</v>
      </c>
      <c r="M1033" s="132">
        <v>521</v>
      </c>
      <c r="N1033" s="132" t="s">
        <v>3915</v>
      </c>
      <c r="O1033" s="132">
        <v>7497</v>
      </c>
      <c r="P1033" s="132" t="s">
        <v>439</v>
      </c>
      <c r="Q1033" s="132">
        <v>9</v>
      </c>
      <c r="R1033" s="132" t="s">
        <v>1162</v>
      </c>
      <c r="S1033" s="132">
        <v>1000319</v>
      </c>
      <c r="T1033" s="132" t="s">
        <v>821</v>
      </c>
      <c r="U1033" s="132">
        <v>3</v>
      </c>
      <c r="V1033" s="132">
        <v>14</v>
      </c>
      <c r="W1033" s="132" t="s">
        <v>1038</v>
      </c>
      <c r="X1033" s="132">
        <v>5</v>
      </c>
    </row>
    <row r="1034" spans="1:24">
      <c r="A1034" s="132">
        <v>1777</v>
      </c>
      <c r="B1034" s="132" t="s">
        <v>1294</v>
      </c>
      <c r="C1034" s="132">
        <v>65050090000</v>
      </c>
      <c r="D1034" s="132" t="s">
        <v>1121</v>
      </c>
      <c r="E1034" s="132" t="s">
        <v>434</v>
      </c>
      <c r="F1034" s="132">
        <v>5</v>
      </c>
      <c r="G1034" s="132" t="s">
        <v>3656</v>
      </c>
      <c r="H1034" s="132">
        <v>3</v>
      </c>
      <c r="I1034" s="132">
        <v>9.6000000000000002E-2</v>
      </c>
      <c r="J1034" s="132">
        <v>1</v>
      </c>
      <c r="K1034" s="132">
        <v>9.6000000000000002E-2</v>
      </c>
      <c r="L1034" s="132" t="s">
        <v>330</v>
      </c>
      <c r="M1034" s="132">
        <v>521</v>
      </c>
      <c r="N1034" s="132" t="s">
        <v>3915</v>
      </c>
      <c r="O1034" s="132">
        <v>7497</v>
      </c>
      <c r="P1034" s="132" t="s">
        <v>439</v>
      </c>
      <c r="Q1034" s="132">
        <v>9</v>
      </c>
      <c r="R1034" s="132" t="s">
        <v>1162</v>
      </c>
      <c r="S1034" s="132">
        <v>1000319</v>
      </c>
      <c r="T1034" s="132" t="s">
        <v>821</v>
      </c>
      <c r="U1034" s="132">
        <v>3</v>
      </c>
      <c r="V1034" s="132">
        <v>14</v>
      </c>
      <c r="W1034" s="132" t="s">
        <v>1038</v>
      </c>
      <c r="X1034" s="132">
        <v>5</v>
      </c>
    </row>
    <row r="1035" spans="1:24">
      <c r="A1035" s="132">
        <v>1778</v>
      </c>
      <c r="B1035" s="132" t="s">
        <v>1295</v>
      </c>
      <c r="C1035" s="132">
        <v>61046200000</v>
      </c>
      <c r="D1035" s="132" t="s">
        <v>928</v>
      </c>
      <c r="E1035" s="132" t="s">
        <v>442</v>
      </c>
      <c r="F1035" s="132">
        <v>24</v>
      </c>
      <c r="G1035" s="132" t="s">
        <v>3656</v>
      </c>
      <c r="H1035" s="132">
        <v>3</v>
      </c>
      <c r="I1035" s="132">
        <v>3.5999999999999997E-2</v>
      </c>
      <c r="J1035" s="132">
        <v>1</v>
      </c>
      <c r="K1035" s="132">
        <v>3.5999999999999997E-2</v>
      </c>
      <c r="L1035" s="132" t="s">
        <v>330</v>
      </c>
      <c r="M1035" s="132">
        <v>521</v>
      </c>
      <c r="N1035" s="132" t="s">
        <v>440</v>
      </c>
      <c r="O1035" s="132">
        <v>7485</v>
      </c>
      <c r="P1035" s="132" t="s">
        <v>439</v>
      </c>
      <c r="Q1035" s="132">
        <v>9</v>
      </c>
      <c r="R1035" s="132" t="s">
        <v>1162</v>
      </c>
      <c r="S1035" s="132">
        <v>1000319</v>
      </c>
      <c r="T1035" s="132" t="s">
        <v>2043</v>
      </c>
      <c r="U1035" s="132">
        <v>639</v>
      </c>
      <c r="V1035" s="132">
        <v>0</v>
      </c>
      <c r="W1035" s="132" t="s">
        <v>1063</v>
      </c>
      <c r="X1035" s="132">
        <v>13</v>
      </c>
    </row>
    <row r="1036" spans="1:24">
      <c r="A1036" s="132">
        <v>1779</v>
      </c>
      <c r="B1036" s="132" t="s">
        <v>1296</v>
      </c>
      <c r="C1036" s="132">
        <v>61046200000</v>
      </c>
      <c r="D1036" s="132" t="s">
        <v>928</v>
      </c>
      <c r="E1036" s="132" t="s">
        <v>442</v>
      </c>
      <c r="F1036" s="132">
        <v>24</v>
      </c>
      <c r="G1036" s="132" t="s">
        <v>3656</v>
      </c>
      <c r="H1036" s="132">
        <v>3</v>
      </c>
      <c r="I1036" s="132">
        <v>3.5999999999999997E-2</v>
      </c>
      <c r="J1036" s="132">
        <v>1</v>
      </c>
      <c r="K1036" s="132">
        <v>3.5999999999999997E-2</v>
      </c>
      <c r="L1036" s="132" t="s">
        <v>330</v>
      </c>
      <c r="M1036" s="132">
        <v>521</v>
      </c>
      <c r="N1036" s="132" t="s">
        <v>440</v>
      </c>
      <c r="O1036" s="132">
        <v>7485</v>
      </c>
      <c r="P1036" s="132" t="s">
        <v>439</v>
      </c>
      <c r="Q1036" s="132">
        <v>9</v>
      </c>
      <c r="R1036" s="132" t="s">
        <v>1162</v>
      </c>
      <c r="S1036" s="132">
        <v>1000319</v>
      </c>
      <c r="T1036" s="132" t="s">
        <v>4386</v>
      </c>
      <c r="U1036" s="132">
        <v>705</v>
      </c>
      <c r="V1036" s="132">
        <v>0</v>
      </c>
      <c r="W1036" s="132" t="s">
        <v>1063</v>
      </c>
      <c r="X1036" s="132">
        <v>13</v>
      </c>
    </row>
    <row r="1037" spans="1:24">
      <c r="A1037" s="132">
        <v>1780</v>
      </c>
      <c r="B1037" s="132" t="s">
        <v>1297</v>
      </c>
      <c r="C1037" s="132">
        <v>61091000000</v>
      </c>
      <c r="D1037" s="132" t="s">
        <v>839</v>
      </c>
      <c r="E1037" s="132" t="s">
        <v>453</v>
      </c>
      <c r="F1037" s="132">
        <v>73</v>
      </c>
      <c r="G1037" s="132" t="s">
        <v>3699</v>
      </c>
      <c r="H1037" s="132">
        <v>4</v>
      </c>
      <c r="I1037" s="132">
        <v>7.1999999999999995E-2</v>
      </c>
      <c r="J1037" s="132">
        <v>1</v>
      </c>
      <c r="K1037" s="132">
        <v>7.1999999999999995E-2</v>
      </c>
      <c r="L1037" s="132" t="s">
        <v>330</v>
      </c>
      <c r="M1037" s="132">
        <v>521</v>
      </c>
      <c r="N1037" s="132" t="s">
        <v>440</v>
      </c>
      <c r="O1037" s="132">
        <v>7485</v>
      </c>
      <c r="P1037" s="132" t="s">
        <v>439</v>
      </c>
      <c r="Q1037" s="132">
        <v>9</v>
      </c>
      <c r="R1037" s="132" t="s">
        <v>1162</v>
      </c>
      <c r="S1037" s="132">
        <v>1000319</v>
      </c>
      <c r="T1037" s="132" t="s">
        <v>2043</v>
      </c>
      <c r="U1037" s="132">
        <v>639</v>
      </c>
      <c r="V1037" s="132">
        <v>7</v>
      </c>
      <c r="W1037" s="132" t="s">
        <v>1038</v>
      </c>
      <c r="X1037" s="132">
        <v>5</v>
      </c>
    </row>
    <row r="1038" spans="1:24">
      <c r="A1038" s="132">
        <v>1781</v>
      </c>
      <c r="B1038" s="132" t="s">
        <v>1298</v>
      </c>
      <c r="C1038" s="132">
        <v>61091000000</v>
      </c>
      <c r="D1038" s="132" t="s">
        <v>839</v>
      </c>
      <c r="E1038" s="132" t="s">
        <v>453</v>
      </c>
      <c r="F1038" s="132">
        <v>73</v>
      </c>
      <c r="G1038" s="132" t="s">
        <v>3699</v>
      </c>
      <c r="H1038" s="132">
        <v>4</v>
      </c>
      <c r="I1038" s="132">
        <v>7.3999999999999996E-2</v>
      </c>
      <c r="J1038" s="132">
        <v>1</v>
      </c>
      <c r="K1038" s="132">
        <v>7.3999999999999996E-2</v>
      </c>
      <c r="L1038" s="132" t="s">
        <v>330</v>
      </c>
      <c r="M1038" s="132">
        <v>521</v>
      </c>
      <c r="N1038" s="132" t="s">
        <v>440</v>
      </c>
      <c r="O1038" s="132">
        <v>7485</v>
      </c>
      <c r="P1038" s="132" t="s">
        <v>439</v>
      </c>
      <c r="Q1038" s="132">
        <v>9</v>
      </c>
      <c r="R1038" s="132" t="s">
        <v>1162</v>
      </c>
      <c r="S1038" s="132">
        <v>1000319</v>
      </c>
      <c r="T1038" s="132" t="s">
        <v>2043</v>
      </c>
      <c r="U1038" s="132">
        <v>639</v>
      </c>
      <c r="V1038" s="132">
        <v>7</v>
      </c>
      <c r="W1038" s="132" t="s">
        <v>1038</v>
      </c>
      <c r="X1038" s="132">
        <v>5</v>
      </c>
    </row>
    <row r="1039" spans="1:24">
      <c r="A1039" s="132">
        <v>1782</v>
      </c>
      <c r="B1039" s="132" t="s">
        <v>1299</v>
      </c>
      <c r="C1039" s="132">
        <v>61033300000</v>
      </c>
      <c r="D1039" s="132" t="s">
        <v>1189</v>
      </c>
      <c r="E1039" s="132" t="s">
        <v>466</v>
      </c>
      <c r="F1039" s="132">
        <v>153</v>
      </c>
      <c r="G1039" s="132" t="s">
        <v>3699</v>
      </c>
      <c r="H1039" s="132">
        <v>4</v>
      </c>
      <c r="I1039" s="132">
        <v>0.17399999999999999</v>
      </c>
      <c r="J1039" s="132">
        <v>1</v>
      </c>
      <c r="K1039" s="132">
        <v>0.17399999999999999</v>
      </c>
      <c r="L1039" s="132" t="s">
        <v>330</v>
      </c>
      <c r="M1039" s="132">
        <v>521</v>
      </c>
      <c r="N1039" s="132" t="s">
        <v>3915</v>
      </c>
      <c r="O1039" s="132">
        <v>7497</v>
      </c>
      <c r="P1039" s="132" t="s">
        <v>425</v>
      </c>
      <c r="Q1039" s="132">
        <v>37</v>
      </c>
      <c r="R1039" s="132" t="s">
        <v>1162</v>
      </c>
      <c r="S1039" s="132">
        <v>1000319</v>
      </c>
      <c r="T1039" s="132" t="s">
        <v>4387</v>
      </c>
      <c r="U1039" s="132">
        <v>706</v>
      </c>
      <c r="V1039" s="132">
        <v>40</v>
      </c>
      <c r="W1039" s="132" t="s">
        <v>1038</v>
      </c>
      <c r="X1039" s="132">
        <v>5</v>
      </c>
    </row>
    <row r="1040" spans="1:24">
      <c r="A1040" s="132">
        <v>1783</v>
      </c>
      <c r="B1040" s="132" t="s">
        <v>1300</v>
      </c>
      <c r="C1040" s="132">
        <v>61033300000</v>
      </c>
      <c r="D1040" s="132" t="s">
        <v>1189</v>
      </c>
      <c r="E1040" s="132" t="s">
        <v>466</v>
      </c>
      <c r="F1040" s="132">
        <v>153</v>
      </c>
      <c r="G1040" s="132" t="s">
        <v>3699</v>
      </c>
      <c r="H1040" s="132">
        <v>4</v>
      </c>
      <c r="I1040" s="132">
        <v>0.24199999999999999</v>
      </c>
      <c r="J1040" s="132">
        <v>1</v>
      </c>
      <c r="K1040" s="132">
        <v>0.24199999999999999</v>
      </c>
      <c r="L1040" s="132" t="s">
        <v>330</v>
      </c>
      <c r="M1040" s="132">
        <v>521</v>
      </c>
      <c r="N1040" s="132" t="s">
        <v>3915</v>
      </c>
      <c r="O1040" s="132">
        <v>7497</v>
      </c>
      <c r="P1040" s="132" t="s">
        <v>425</v>
      </c>
      <c r="Q1040" s="132">
        <v>37</v>
      </c>
      <c r="R1040" s="132" t="s">
        <v>1162</v>
      </c>
      <c r="S1040" s="132">
        <v>1000319</v>
      </c>
      <c r="T1040" s="132" t="s">
        <v>4384</v>
      </c>
      <c r="U1040" s="132">
        <v>703</v>
      </c>
      <c r="V1040" s="132">
        <v>47</v>
      </c>
      <c r="W1040" s="132" t="s">
        <v>1038</v>
      </c>
      <c r="X1040" s="132">
        <v>5</v>
      </c>
    </row>
    <row r="1041" spans="1:24">
      <c r="A1041" s="132">
        <v>1784</v>
      </c>
      <c r="B1041" s="132" t="s">
        <v>1301</v>
      </c>
      <c r="C1041" s="132">
        <v>61033300000</v>
      </c>
      <c r="D1041" s="132" t="s">
        <v>1189</v>
      </c>
      <c r="E1041" s="132" t="s">
        <v>466</v>
      </c>
      <c r="F1041" s="132">
        <v>153</v>
      </c>
      <c r="G1041" s="132" t="s">
        <v>3699</v>
      </c>
      <c r="H1041" s="132">
        <v>4</v>
      </c>
      <c r="I1041" s="132">
        <v>0.4</v>
      </c>
      <c r="J1041" s="132">
        <v>1</v>
      </c>
      <c r="K1041" s="132">
        <v>0.4</v>
      </c>
      <c r="L1041" s="132" t="s">
        <v>330</v>
      </c>
      <c r="M1041" s="132">
        <v>521</v>
      </c>
      <c r="N1041" s="132" t="s">
        <v>3915</v>
      </c>
      <c r="O1041" s="132">
        <v>7497</v>
      </c>
      <c r="P1041" s="132" t="s">
        <v>425</v>
      </c>
      <c r="Q1041" s="132">
        <v>37</v>
      </c>
      <c r="R1041" s="132" t="s">
        <v>1162</v>
      </c>
      <c r="S1041" s="132">
        <v>1000319</v>
      </c>
      <c r="T1041" s="132" t="s">
        <v>923</v>
      </c>
      <c r="U1041" s="132">
        <v>664</v>
      </c>
      <c r="V1041" s="132">
        <v>50</v>
      </c>
      <c r="W1041" s="132" t="s">
        <v>1038</v>
      </c>
      <c r="X1041" s="132">
        <v>5</v>
      </c>
    </row>
    <row r="1042" spans="1:24">
      <c r="A1042" s="132">
        <v>1785</v>
      </c>
      <c r="B1042" s="132" t="s">
        <v>1302</v>
      </c>
      <c r="C1042" s="132">
        <v>61091000000</v>
      </c>
      <c r="D1042" s="132" t="s">
        <v>856</v>
      </c>
      <c r="E1042" s="132" t="s">
        <v>453</v>
      </c>
      <c r="F1042" s="132">
        <v>73</v>
      </c>
      <c r="G1042" s="132" t="s">
        <v>3656</v>
      </c>
      <c r="H1042" s="132">
        <v>3</v>
      </c>
      <c r="I1042" s="132">
        <v>2.8000000000000001E-2</v>
      </c>
      <c r="J1042" s="132">
        <v>1</v>
      </c>
      <c r="K1042" s="132">
        <v>2.8000000000000001E-2</v>
      </c>
      <c r="L1042" s="132" t="s">
        <v>330</v>
      </c>
      <c r="M1042" s="132">
        <v>521</v>
      </c>
      <c r="N1042" s="132" t="s">
        <v>440</v>
      </c>
      <c r="O1042" s="132">
        <v>7485</v>
      </c>
      <c r="P1042" s="132" t="s">
        <v>439</v>
      </c>
      <c r="Q1042" s="132">
        <v>9</v>
      </c>
      <c r="R1042" s="132" t="s">
        <v>1162</v>
      </c>
      <c r="S1042" s="132">
        <v>1000319</v>
      </c>
      <c r="T1042" s="132" t="s">
        <v>2043</v>
      </c>
      <c r="U1042" s="132">
        <v>639</v>
      </c>
      <c r="V1042" s="132">
        <v>16</v>
      </c>
      <c r="W1042" s="132" t="s">
        <v>1063</v>
      </c>
      <c r="X1042" s="132">
        <v>13</v>
      </c>
    </row>
    <row r="1043" spans="1:24">
      <c r="A1043" s="132">
        <v>1786</v>
      </c>
      <c r="B1043" s="132" t="s">
        <v>1303</v>
      </c>
      <c r="C1043" s="132">
        <v>61091000000</v>
      </c>
      <c r="D1043" s="132" t="s">
        <v>856</v>
      </c>
      <c r="E1043" s="132" t="s">
        <v>453</v>
      </c>
      <c r="F1043" s="132">
        <v>73</v>
      </c>
      <c r="G1043" s="132" t="s">
        <v>3656</v>
      </c>
      <c r="H1043" s="132">
        <v>3</v>
      </c>
      <c r="I1043" s="132">
        <v>3.4000000000000002E-2</v>
      </c>
      <c r="J1043" s="132">
        <v>1</v>
      </c>
      <c r="K1043" s="132">
        <v>3.4000000000000002E-2</v>
      </c>
      <c r="L1043" s="132" t="s">
        <v>330</v>
      </c>
      <c r="M1043" s="132">
        <v>521</v>
      </c>
      <c r="N1043" s="132" t="s">
        <v>440</v>
      </c>
      <c r="O1043" s="132">
        <v>7485</v>
      </c>
      <c r="P1043" s="132" t="s">
        <v>439</v>
      </c>
      <c r="Q1043" s="132">
        <v>9</v>
      </c>
      <c r="R1043" s="132" t="s">
        <v>1162</v>
      </c>
      <c r="S1043" s="132">
        <v>1000319</v>
      </c>
      <c r="T1043" s="132" t="s">
        <v>2052</v>
      </c>
      <c r="U1043" s="132">
        <v>640</v>
      </c>
      <c r="V1043" s="132">
        <v>16</v>
      </c>
      <c r="W1043" s="132" t="s">
        <v>1063</v>
      </c>
      <c r="X1043" s="132">
        <v>13</v>
      </c>
    </row>
    <row r="1044" spans="1:24">
      <c r="A1044" s="132">
        <v>1787</v>
      </c>
      <c r="B1044" s="132" t="s">
        <v>1304</v>
      </c>
      <c r="C1044" s="132">
        <v>61091000000</v>
      </c>
      <c r="D1044" s="132" t="s">
        <v>839</v>
      </c>
      <c r="E1044" s="132" t="s">
        <v>453</v>
      </c>
      <c r="F1044" s="132">
        <v>73</v>
      </c>
      <c r="G1044" s="132" t="s">
        <v>3699</v>
      </c>
      <c r="H1044" s="132">
        <v>4</v>
      </c>
      <c r="I1044" s="132">
        <v>0.11600000000000001</v>
      </c>
      <c r="J1044" s="132">
        <v>1</v>
      </c>
      <c r="K1044" s="132">
        <v>0.11600000000000001</v>
      </c>
      <c r="L1044" s="132" t="s">
        <v>330</v>
      </c>
      <c r="M1044" s="132">
        <v>521</v>
      </c>
      <c r="N1044" s="132" t="s">
        <v>440</v>
      </c>
      <c r="O1044" s="132">
        <v>7485</v>
      </c>
      <c r="P1044" s="132" t="s">
        <v>439</v>
      </c>
      <c r="Q1044" s="132">
        <v>9</v>
      </c>
      <c r="R1044" s="132" t="s">
        <v>1162</v>
      </c>
      <c r="S1044" s="132">
        <v>1000319</v>
      </c>
      <c r="T1044" s="132" t="s">
        <v>930</v>
      </c>
      <c r="U1044" s="132">
        <v>666</v>
      </c>
      <c r="V1044" s="132">
        <v>16</v>
      </c>
      <c r="W1044" s="132" t="s">
        <v>1046</v>
      </c>
      <c r="X1044" s="132">
        <v>12</v>
      </c>
    </row>
    <row r="1045" spans="1:24">
      <c r="A1045" s="132">
        <v>1788</v>
      </c>
      <c r="B1045" s="132" t="s">
        <v>1305</v>
      </c>
      <c r="C1045" s="132">
        <v>61091000000</v>
      </c>
      <c r="D1045" s="132" t="s">
        <v>839</v>
      </c>
      <c r="E1045" s="132" t="s">
        <v>453</v>
      </c>
      <c r="F1045" s="132">
        <v>73</v>
      </c>
      <c r="G1045" s="132" t="s">
        <v>3699</v>
      </c>
      <c r="H1045" s="132">
        <v>4</v>
      </c>
      <c r="I1045" s="132">
        <v>9.6000000000000002E-2</v>
      </c>
      <c r="J1045" s="132">
        <v>1</v>
      </c>
      <c r="K1045" s="132">
        <v>9.6000000000000002E-2</v>
      </c>
      <c r="L1045" s="132" t="s">
        <v>330</v>
      </c>
      <c r="M1045" s="132">
        <v>521</v>
      </c>
      <c r="N1045" s="132" t="s">
        <v>440</v>
      </c>
      <c r="O1045" s="132">
        <v>7485</v>
      </c>
      <c r="P1045" s="132" t="s">
        <v>439</v>
      </c>
      <c r="Q1045" s="132">
        <v>9</v>
      </c>
      <c r="R1045" s="132" t="s">
        <v>1162</v>
      </c>
      <c r="S1045" s="132">
        <v>1000319</v>
      </c>
      <c r="T1045" s="132" t="s">
        <v>4385</v>
      </c>
      <c r="U1045" s="132">
        <v>480</v>
      </c>
      <c r="V1045" s="132">
        <v>14</v>
      </c>
      <c r="W1045" s="132" t="s">
        <v>1046</v>
      </c>
      <c r="X1045" s="132">
        <v>12</v>
      </c>
    </row>
    <row r="1046" spans="1:24">
      <c r="A1046" s="132">
        <v>1789</v>
      </c>
      <c r="B1046" s="132" t="s">
        <v>1306</v>
      </c>
      <c r="C1046" s="132">
        <v>61044200000</v>
      </c>
      <c r="D1046" s="132" t="s">
        <v>867</v>
      </c>
      <c r="E1046" s="132" t="s">
        <v>426</v>
      </c>
      <c r="F1046" s="132">
        <v>43</v>
      </c>
      <c r="G1046" s="132" t="s">
        <v>3656</v>
      </c>
      <c r="H1046" s="132">
        <v>3</v>
      </c>
      <c r="I1046" s="132">
        <v>0.34399999999999997</v>
      </c>
      <c r="J1046" s="132">
        <v>1</v>
      </c>
      <c r="K1046" s="132">
        <v>0.34399999999999997</v>
      </c>
      <c r="L1046" s="132" t="s">
        <v>330</v>
      </c>
      <c r="M1046" s="132">
        <v>521</v>
      </c>
      <c r="N1046" s="132" t="s">
        <v>3915</v>
      </c>
      <c r="O1046" s="132">
        <v>7497</v>
      </c>
      <c r="P1046" s="132" t="s">
        <v>439</v>
      </c>
      <c r="Q1046" s="132">
        <v>9</v>
      </c>
      <c r="R1046" s="132" t="s">
        <v>1162</v>
      </c>
      <c r="S1046" s="132">
        <v>1000319</v>
      </c>
      <c r="T1046" s="132" t="s">
        <v>929</v>
      </c>
      <c r="U1046" s="132">
        <v>467</v>
      </c>
      <c r="V1046" s="132">
        <v>49</v>
      </c>
      <c r="W1046" s="132" t="s">
        <v>1038</v>
      </c>
      <c r="X1046" s="132">
        <v>5</v>
      </c>
    </row>
    <row r="1047" spans="1:24">
      <c r="A1047" s="132">
        <v>1790</v>
      </c>
      <c r="B1047" s="132" t="s">
        <v>1307</v>
      </c>
      <c r="C1047" s="132">
        <v>61044200000</v>
      </c>
      <c r="D1047" s="132" t="s">
        <v>867</v>
      </c>
      <c r="E1047" s="132" t="s">
        <v>426</v>
      </c>
      <c r="F1047" s="132">
        <v>43</v>
      </c>
      <c r="G1047" s="132" t="s">
        <v>3656</v>
      </c>
      <c r="H1047" s="132">
        <v>3</v>
      </c>
      <c r="I1047" s="132">
        <v>0.38200000000000001</v>
      </c>
      <c r="J1047" s="132">
        <v>1</v>
      </c>
      <c r="K1047" s="132">
        <v>0.38200000000000001</v>
      </c>
      <c r="L1047" s="132" t="s">
        <v>330</v>
      </c>
      <c r="M1047" s="132">
        <v>521</v>
      </c>
      <c r="N1047" s="132" t="s">
        <v>3915</v>
      </c>
      <c r="O1047" s="132">
        <v>7497</v>
      </c>
      <c r="P1047" s="132" t="s">
        <v>439</v>
      </c>
      <c r="Q1047" s="132">
        <v>9</v>
      </c>
      <c r="R1047" s="132" t="s">
        <v>1162</v>
      </c>
      <c r="S1047" s="132">
        <v>1000319</v>
      </c>
      <c r="T1047" s="132" t="s">
        <v>4388</v>
      </c>
      <c r="U1047" s="132">
        <v>704</v>
      </c>
      <c r="V1047" s="132">
        <v>49</v>
      </c>
      <c r="W1047" s="132" t="s">
        <v>1038</v>
      </c>
      <c r="X1047" s="132">
        <v>5</v>
      </c>
    </row>
    <row r="1048" spans="1:24">
      <c r="A1048" s="132">
        <v>1791</v>
      </c>
      <c r="B1048" s="132" t="s">
        <v>1308</v>
      </c>
      <c r="C1048" s="132">
        <v>61034200090</v>
      </c>
      <c r="D1048" s="132" t="s">
        <v>512</v>
      </c>
      <c r="E1048" s="132" t="s">
        <v>442</v>
      </c>
      <c r="F1048" s="132">
        <v>24</v>
      </c>
      <c r="G1048" s="132" t="s">
        <v>3699</v>
      </c>
      <c r="H1048" s="132">
        <v>4</v>
      </c>
      <c r="I1048" s="132">
        <v>6.6000000000000003E-2</v>
      </c>
      <c r="J1048" s="132">
        <v>1</v>
      </c>
      <c r="K1048" s="132">
        <v>6.6000000000000003E-2</v>
      </c>
      <c r="L1048" s="132" t="s">
        <v>330</v>
      </c>
      <c r="M1048" s="132">
        <v>521</v>
      </c>
      <c r="N1048" s="132" t="s">
        <v>440</v>
      </c>
      <c r="O1048" s="132">
        <v>7485</v>
      </c>
      <c r="P1048" s="132" t="s">
        <v>439</v>
      </c>
      <c r="Q1048" s="132">
        <v>9</v>
      </c>
      <c r="R1048" s="132" t="s">
        <v>1162</v>
      </c>
      <c r="S1048" s="132">
        <v>1000319</v>
      </c>
      <c r="T1048" s="132" t="s">
        <v>4385</v>
      </c>
      <c r="U1048" s="132">
        <v>480</v>
      </c>
      <c r="V1048" s="132">
        <v>0</v>
      </c>
      <c r="W1048" s="132" t="s">
        <v>1048</v>
      </c>
      <c r="X1048" s="132">
        <v>4</v>
      </c>
    </row>
    <row r="1049" spans="1:24">
      <c r="A1049" s="132">
        <v>1792</v>
      </c>
      <c r="B1049" s="132" t="s">
        <v>1309</v>
      </c>
      <c r="C1049" s="132">
        <v>61034200090</v>
      </c>
      <c r="D1049" s="132" t="s">
        <v>512</v>
      </c>
      <c r="E1049" s="132" t="s">
        <v>442</v>
      </c>
      <c r="F1049" s="132">
        <v>24</v>
      </c>
      <c r="G1049" s="132" t="s">
        <v>3699</v>
      </c>
      <c r="H1049" s="132">
        <v>4</v>
      </c>
      <c r="I1049" s="132">
        <v>6.6000000000000003E-2</v>
      </c>
      <c r="J1049" s="132">
        <v>1</v>
      </c>
      <c r="K1049" s="132">
        <v>6.6000000000000003E-2</v>
      </c>
      <c r="L1049" s="132" t="s">
        <v>330</v>
      </c>
      <c r="M1049" s="132">
        <v>521</v>
      </c>
      <c r="N1049" s="132" t="s">
        <v>440</v>
      </c>
      <c r="O1049" s="132">
        <v>7485</v>
      </c>
      <c r="P1049" s="132" t="s">
        <v>439</v>
      </c>
      <c r="Q1049" s="132">
        <v>9</v>
      </c>
      <c r="R1049" s="132" t="s">
        <v>1162</v>
      </c>
      <c r="S1049" s="132">
        <v>1000319</v>
      </c>
      <c r="T1049" s="132" t="s">
        <v>4385</v>
      </c>
      <c r="U1049" s="132">
        <v>480</v>
      </c>
      <c r="V1049" s="132">
        <v>0</v>
      </c>
      <c r="W1049" s="132" t="s">
        <v>1048</v>
      </c>
      <c r="X1049" s="132">
        <v>4</v>
      </c>
    </row>
    <row r="1050" spans="1:24">
      <c r="A1050" s="132">
        <v>1793</v>
      </c>
      <c r="B1050" s="132" t="s">
        <v>1310</v>
      </c>
      <c r="C1050" s="132">
        <v>61112090000</v>
      </c>
      <c r="D1050" s="132" t="s">
        <v>1188</v>
      </c>
      <c r="E1050" s="132" t="s">
        <v>442</v>
      </c>
      <c r="F1050" s="132">
        <v>24</v>
      </c>
      <c r="G1050" s="132" t="s">
        <v>4310</v>
      </c>
      <c r="H1050" s="132">
        <v>7</v>
      </c>
      <c r="I1050" s="132">
        <v>5.6000000000000001E-2</v>
      </c>
      <c r="J1050" s="132">
        <v>1</v>
      </c>
      <c r="K1050" s="132">
        <v>5.6000000000000001E-2</v>
      </c>
      <c r="L1050" s="132" t="s">
        <v>330</v>
      </c>
      <c r="M1050" s="132">
        <v>521</v>
      </c>
      <c r="N1050" s="132" t="s">
        <v>440</v>
      </c>
      <c r="O1050" s="132">
        <v>7485</v>
      </c>
      <c r="P1050" s="132" t="s">
        <v>439</v>
      </c>
      <c r="Q1050" s="132">
        <v>9</v>
      </c>
      <c r="R1050" s="132" t="s">
        <v>1162</v>
      </c>
      <c r="S1050" s="132">
        <v>1000319</v>
      </c>
      <c r="T1050" s="132" t="s">
        <v>2046</v>
      </c>
      <c r="U1050" s="132">
        <v>647</v>
      </c>
      <c r="V1050" s="132">
        <v>8</v>
      </c>
      <c r="W1050" s="132" t="s">
        <v>1048</v>
      </c>
      <c r="X1050" s="132">
        <v>4</v>
      </c>
    </row>
    <row r="1051" spans="1:24">
      <c r="A1051" s="132">
        <v>1794</v>
      </c>
      <c r="B1051" s="132" t="s">
        <v>1311</v>
      </c>
      <c r="C1051" s="132">
        <v>61112090000</v>
      </c>
      <c r="D1051" s="132" t="s">
        <v>1188</v>
      </c>
      <c r="E1051" s="132" t="s">
        <v>442</v>
      </c>
      <c r="F1051" s="132">
        <v>24</v>
      </c>
      <c r="G1051" s="132" t="s">
        <v>4310</v>
      </c>
      <c r="H1051" s="132">
        <v>7</v>
      </c>
      <c r="I1051" s="132">
        <v>5.3999999999999999E-2</v>
      </c>
      <c r="J1051" s="132">
        <v>1</v>
      </c>
      <c r="K1051" s="132">
        <v>5.3999999999999999E-2</v>
      </c>
      <c r="L1051" s="132" t="s">
        <v>330</v>
      </c>
      <c r="M1051" s="132">
        <v>521</v>
      </c>
      <c r="N1051" s="132" t="s">
        <v>440</v>
      </c>
      <c r="O1051" s="132">
        <v>7485</v>
      </c>
      <c r="P1051" s="132" t="s">
        <v>439</v>
      </c>
      <c r="Q1051" s="132">
        <v>9</v>
      </c>
      <c r="R1051" s="132" t="s">
        <v>1162</v>
      </c>
      <c r="S1051" s="132">
        <v>1000319</v>
      </c>
      <c r="T1051" s="132" t="s">
        <v>2046</v>
      </c>
      <c r="U1051" s="132">
        <v>647</v>
      </c>
      <c r="V1051" s="132">
        <v>8</v>
      </c>
      <c r="W1051" s="132" t="s">
        <v>1048</v>
      </c>
      <c r="X1051" s="132">
        <v>4</v>
      </c>
    </row>
    <row r="1052" spans="1:24">
      <c r="A1052" s="132">
        <v>1795</v>
      </c>
      <c r="B1052" s="132" t="s">
        <v>1312</v>
      </c>
      <c r="C1052" s="132">
        <v>61034200090</v>
      </c>
      <c r="D1052" s="132" t="s">
        <v>512</v>
      </c>
      <c r="E1052" s="132" t="s">
        <v>442</v>
      </c>
      <c r="F1052" s="132">
        <v>24</v>
      </c>
      <c r="G1052" s="132" t="s">
        <v>3699</v>
      </c>
      <c r="H1052" s="132">
        <v>4</v>
      </c>
      <c r="I1052" s="132">
        <v>5.6000000000000001E-2</v>
      </c>
      <c r="J1052" s="132">
        <v>1</v>
      </c>
      <c r="K1052" s="132">
        <v>5.6000000000000001E-2</v>
      </c>
      <c r="L1052" s="132" t="s">
        <v>330</v>
      </c>
      <c r="M1052" s="132">
        <v>521</v>
      </c>
      <c r="N1052" s="132" t="s">
        <v>440</v>
      </c>
      <c r="O1052" s="132">
        <v>7485</v>
      </c>
      <c r="P1052" s="132" t="s">
        <v>439</v>
      </c>
      <c r="Q1052" s="132">
        <v>9</v>
      </c>
      <c r="R1052" s="132" t="s">
        <v>1162</v>
      </c>
      <c r="S1052" s="132">
        <v>1000319</v>
      </c>
      <c r="T1052" s="132" t="s">
        <v>4387</v>
      </c>
      <c r="U1052" s="132">
        <v>706</v>
      </c>
      <c r="V1052" s="132">
        <v>8</v>
      </c>
      <c r="W1052" s="132" t="s">
        <v>1048</v>
      </c>
      <c r="X1052" s="132">
        <v>4</v>
      </c>
    </row>
    <row r="1053" spans="1:24">
      <c r="A1053" s="132">
        <v>1796</v>
      </c>
      <c r="B1053" s="132" t="s">
        <v>1313</v>
      </c>
      <c r="C1053" s="132">
        <v>61034200090</v>
      </c>
      <c r="D1053" s="132" t="s">
        <v>512</v>
      </c>
      <c r="E1053" s="132" t="s">
        <v>442</v>
      </c>
      <c r="F1053" s="132">
        <v>24</v>
      </c>
      <c r="G1053" s="132" t="s">
        <v>3699</v>
      </c>
      <c r="H1053" s="132">
        <v>4</v>
      </c>
      <c r="I1053" s="132">
        <v>5.6000000000000001E-2</v>
      </c>
      <c r="J1053" s="132">
        <v>1</v>
      </c>
      <c r="K1053" s="132">
        <v>5.6000000000000001E-2</v>
      </c>
      <c r="L1053" s="132" t="s">
        <v>330</v>
      </c>
      <c r="M1053" s="132">
        <v>521</v>
      </c>
      <c r="N1053" s="132" t="s">
        <v>440</v>
      </c>
      <c r="O1053" s="132">
        <v>7485</v>
      </c>
      <c r="P1053" s="132" t="s">
        <v>439</v>
      </c>
      <c r="Q1053" s="132">
        <v>9</v>
      </c>
      <c r="R1053" s="132" t="s">
        <v>1162</v>
      </c>
      <c r="S1053" s="132">
        <v>1000319</v>
      </c>
      <c r="T1053" s="132" t="s">
        <v>4387</v>
      </c>
      <c r="U1053" s="132">
        <v>706</v>
      </c>
      <c r="V1053" s="132">
        <v>8</v>
      </c>
      <c r="W1053" s="132" t="s">
        <v>1048</v>
      </c>
      <c r="X1053" s="132">
        <v>4</v>
      </c>
    </row>
    <row r="1054" spans="1:24">
      <c r="A1054" s="132">
        <v>1797</v>
      </c>
      <c r="B1054" s="132" t="s">
        <v>1314</v>
      </c>
      <c r="C1054" s="132">
        <v>61112090000</v>
      </c>
      <c r="D1054" s="132" t="s">
        <v>1181</v>
      </c>
      <c r="E1054" s="132" t="s">
        <v>442</v>
      </c>
      <c r="F1054" s="132">
        <v>24</v>
      </c>
      <c r="G1054" s="132" t="s">
        <v>4311</v>
      </c>
      <c r="H1054" s="132">
        <v>6</v>
      </c>
      <c r="I1054" s="132">
        <v>0.03</v>
      </c>
      <c r="J1054" s="132">
        <v>1</v>
      </c>
      <c r="K1054" s="132">
        <v>0.03</v>
      </c>
      <c r="L1054" s="132" t="s">
        <v>330</v>
      </c>
      <c r="M1054" s="132">
        <v>521</v>
      </c>
      <c r="N1054" s="132" t="s">
        <v>3915</v>
      </c>
      <c r="O1054" s="132">
        <v>7497</v>
      </c>
      <c r="P1054" s="132" t="s">
        <v>439</v>
      </c>
      <c r="Q1054" s="132">
        <v>9</v>
      </c>
      <c r="R1054" s="132" t="s">
        <v>1162</v>
      </c>
      <c r="S1054" s="132">
        <v>1000319</v>
      </c>
      <c r="T1054" s="132" t="s">
        <v>2041</v>
      </c>
      <c r="U1054" s="132">
        <v>646</v>
      </c>
      <c r="V1054" s="132">
        <v>10</v>
      </c>
      <c r="W1054" s="132" t="s">
        <v>1063</v>
      </c>
      <c r="X1054" s="132">
        <v>13</v>
      </c>
    </row>
    <row r="1055" spans="1:24">
      <c r="A1055" s="132">
        <v>1798</v>
      </c>
      <c r="B1055" s="132" t="s">
        <v>1315</v>
      </c>
      <c r="C1055" s="132">
        <v>61046200000</v>
      </c>
      <c r="D1055" s="132" t="s">
        <v>928</v>
      </c>
      <c r="E1055" s="132" t="s">
        <v>442</v>
      </c>
      <c r="F1055" s="132">
        <v>24</v>
      </c>
      <c r="G1055" s="132" t="s">
        <v>3656</v>
      </c>
      <c r="H1055" s="132">
        <v>3</v>
      </c>
      <c r="I1055" s="132">
        <v>2.5999999999999999E-2</v>
      </c>
      <c r="J1055" s="132">
        <v>1</v>
      </c>
      <c r="K1055" s="132">
        <v>2.5999999999999999E-2</v>
      </c>
      <c r="L1055" s="132" t="s">
        <v>330</v>
      </c>
      <c r="M1055" s="132">
        <v>521</v>
      </c>
      <c r="N1055" s="132" t="s">
        <v>3915</v>
      </c>
      <c r="O1055" s="132">
        <v>7497</v>
      </c>
      <c r="P1055" s="132" t="s">
        <v>439</v>
      </c>
      <c r="Q1055" s="132">
        <v>9</v>
      </c>
      <c r="R1055" s="132" t="s">
        <v>1162</v>
      </c>
      <c r="S1055" s="132">
        <v>1000319</v>
      </c>
      <c r="T1055" s="132" t="s">
        <v>4387</v>
      </c>
      <c r="U1055" s="132">
        <v>706</v>
      </c>
      <c r="V1055" s="132">
        <v>10</v>
      </c>
      <c r="W1055" s="132" t="s">
        <v>1063</v>
      </c>
      <c r="X1055" s="132">
        <v>13</v>
      </c>
    </row>
    <row r="1056" spans="1:24">
      <c r="A1056" s="132">
        <v>1799</v>
      </c>
      <c r="B1056" s="132" t="s">
        <v>1316</v>
      </c>
      <c r="C1056" s="132">
        <v>61091000000</v>
      </c>
      <c r="D1056" s="132" t="s">
        <v>717</v>
      </c>
      <c r="E1056" s="132" t="s">
        <v>4432</v>
      </c>
      <c r="F1056" s="132">
        <v>21</v>
      </c>
      <c r="G1056" s="132" t="s">
        <v>3699</v>
      </c>
      <c r="H1056" s="132">
        <v>4</v>
      </c>
      <c r="I1056" s="132">
        <v>0.14399999999999999</v>
      </c>
      <c r="J1056" s="132">
        <v>1</v>
      </c>
      <c r="K1056" s="132">
        <v>0.14399999999999999</v>
      </c>
      <c r="L1056" s="132" t="s">
        <v>330</v>
      </c>
      <c r="M1056" s="132">
        <v>521</v>
      </c>
      <c r="N1056" s="132" t="s">
        <v>440</v>
      </c>
      <c r="O1056" s="132">
        <v>7485</v>
      </c>
      <c r="P1056" s="132" t="s">
        <v>439</v>
      </c>
      <c r="Q1056" s="132">
        <v>9</v>
      </c>
      <c r="R1056" s="132" t="s">
        <v>1162</v>
      </c>
      <c r="S1056" s="132">
        <v>1000319</v>
      </c>
      <c r="T1056" s="132" t="s">
        <v>930</v>
      </c>
      <c r="U1056" s="132">
        <v>666</v>
      </c>
      <c r="V1056" s="132">
        <v>9</v>
      </c>
      <c r="W1056" s="132" t="s">
        <v>1109</v>
      </c>
      <c r="X1056" s="132">
        <v>9</v>
      </c>
    </row>
    <row r="1057" spans="1:24">
      <c r="A1057" s="132">
        <v>1800</v>
      </c>
      <c r="B1057" s="132" t="s">
        <v>1317</v>
      </c>
      <c r="C1057" s="132">
        <v>61091000000</v>
      </c>
      <c r="D1057" s="132" t="s">
        <v>717</v>
      </c>
      <c r="E1057" s="132" t="s">
        <v>4432</v>
      </c>
      <c r="F1057" s="132">
        <v>21</v>
      </c>
      <c r="G1057" s="132" t="s">
        <v>3699</v>
      </c>
      <c r="H1057" s="132">
        <v>4</v>
      </c>
      <c r="I1057" s="132">
        <v>0.16400000000000001</v>
      </c>
      <c r="J1057" s="132">
        <v>1</v>
      </c>
      <c r="K1057" s="132">
        <v>0.16400000000000001</v>
      </c>
      <c r="L1057" s="132" t="s">
        <v>330</v>
      </c>
      <c r="M1057" s="132">
        <v>521</v>
      </c>
      <c r="N1057" s="132" t="s">
        <v>440</v>
      </c>
      <c r="O1057" s="132">
        <v>7485</v>
      </c>
      <c r="P1057" s="132" t="s">
        <v>439</v>
      </c>
      <c r="Q1057" s="132">
        <v>9</v>
      </c>
      <c r="R1057" s="132" t="s">
        <v>1162</v>
      </c>
      <c r="S1057" s="132">
        <v>1000319</v>
      </c>
      <c r="T1057" s="132" t="s">
        <v>929</v>
      </c>
      <c r="U1057" s="132">
        <v>467</v>
      </c>
      <c r="V1057" s="132">
        <v>9</v>
      </c>
      <c r="W1057" s="132" t="s">
        <v>1109</v>
      </c>
      <c r="X1057" s="132">
        <v>9</v>
      </c>
    </row>
    <row r="1058" spans="1:24">
      <c r="A1058" s="132">
        <v>1801</v>
      </c>
      <c r="B1058" s="132" t="s">
        <v>1318</v>
      </c>
      <c r="C1058" s="132">
        <v>62046239000</v>
      </c>
      <c r="D1058" s="132" t="s">
        <v>543</v>
      </c>
      <c r="E1058" s="132" t="s">
        <v>3727</v>
      </c>
      <c r="F1058" s="132">
        <v>264</v>
      </c>
      <c r="G1058" s="132" t="s">
        <v>3656</v>
      </c>
      <c r="H1058" s="132">
        <v>3</v>
      </c>
      <c r="I1058" s="132">
        <v>8.4000000000000005E-2</v>
      </c>
      <c r="J1058" s="132">
        <v>1</v>
      </c>
      <c r="K1058" s="132">
        <v>8.4000000000000005E-2</v>
      </c>
      <c r="L1058" s="132" t="s">
        <v>330</v>
      </c>
      <c r="M1058" s="132">
        <v>521</v>
      </c>
      <c r="N1058" s="132" t="s">
        <v>440</v>
      </c>
      <c r="O1058" s="132">
        <v>7485</v>
      </c>
      <c r="P1058" s="132" t="s">
        <v>439</v>
      </c>
      <c r="Q1058" s="132">
        <v>9</v>
      </c>
      <c r="R1058" s="132" t="s">
        <v>1162</v>
      </c>
      <c r="S1058" s="132">
        <v>1000319</v>
      </c>
      <c r="T1058" s="132" t="s">
        <v>929</v>
      </c>
      <c r="U1058" s="132">
        <v>467</v>
      </c>
      <c r="V1058" s="132">
        <v>12</v>
      </c>
      <c r="W1058" s="132" t="s">
        <v>1048</v>
      </c>
      <c r="X1058" s="132">
        <v>4</v>
      </c>
    </row>
    <row r="1059" spans="1:24">
      <c r="A1059" s="132">
        <v>1802</v>
      </c>
      <c r="B1059" s="132" t="s">
        <v>1319</v>
      </c>
      <c r="C1059" s="132">
        <v>62046239000</v>
      </c>
      <c r="D1059" s="132" t="s">
        <v>543</v>
      </c>
      <c r="E1059" s="132" t="s">
        <v>3727</v>
      </c>
      <c r="F1059" s="132">
        <v>264</v>
      </c>
      <c r="G1059" s="132" t="s">
        <v>3656</v>
      </c>
      <c r="H1059" s="132">
        <v>3</v>
      </c>
      <c r="I1059" s="132">
        <v>0.09</v>
      </c>
      <c r="J1059" s="132">
        <v>1</v>
      </c>
      <c r="K1059" s="132">
        <v>0.09</v>
      </c>
      <c r="L1059" s="132" t="s">
        <v>330</v>
      </c>
      <c r="M1059" s="132">
        <v>521</v>
      </c>
      <c r="N1059" s="132" t="s">
        <v>440</v>
      </c>
      <c r="O1059" s="132">
        <v>7485</v>
      </c>
      <c r="P1059" s="132" t="s">
        <v>439</v>
      </c>
      <c r="Q1059" s="132">
        <v>9</v>
      </c>
      <c r="R1059" s="132" t="s">
        <v>1162</v>
      </c>
      <c r="S1059" s="132">
        <v>1000319</v>
      </c>
      <c r="T1059" s="132" t="s">
        <v>4388</v>
      </c>
      <c r="U1059" s="132">
        <v>704</v>
      </c>
      <c r="V1059" s="132">
        <v>12</v>
      </c>
      <c r="W1059" s="132" t="s">
        <v>1048</v>
      </c>
      <c r="X1059" s="132">
        <v>4</v>
      </c>
    </row>
    <row r="1060" spans="1:24">
      <c r="A1060" s="132">
        <v>1803</v>
      </c>
      <c r="B1060" s="132" t="s">
        <v>1320</v>
      </c>
      <c r="C1060" s="132">
        <v>65050090000</v>
      </c>
      <c r="D1060" s="132" t="s">
        <v>1121</v>
      </c>
      <c r="E1060" s="132" t="s">
        <v>434</v>
      </c>
      <c r="F1060" s="132">
        <v>5</v>
      </c>
      <c r="G1060" s="132" t="s">
        <v>3656</v>
      </c>
      <c r="H1060" s="132">
        <v>3</v>
      </c>
      <c r="I1060" s="132">
        <v>9.8000000000000004E-2</v>
      </c>
      <c r="J1060" s="132">
        <v>1</v>
      </c>
      <c r="K1060" s="132">
        <v>9.8000000000000004E-2</v>
      </c>
      <c r="L1060" s="132" t="s">
        <v>330</v>
      </c>
      <c r="M1060" s="132">
        <v>521</v>
      </c>
      <c r="N1060" s="132" t="s">
        <v>3915</v>
      </c>
      <c r="O1060" s="132">
        <v>7497</v>
      </c>
      <c r="P1060" s="132" t="s">
        <v>439</v>
      </c>
      <c r="Q1060" s="132">
        <v>9</v>
      </c>
      <c r="R1060" s="132" t="s">
        <v>1162</v>
      </c>
      <c r="S1060" s="132">
        <v>1000319</v>
      </c>
      <c r="T1060" s="132" t="s">
        <v>821</v>
      </c>
      <c r="U1060" s="132">
        <v>3</v>
      </c>
      <c r="V1060" s="132">
        <v>14</v>
      </c>
      <c r="W1060" s="132" t="s">
        <v>1038</v>
      </c>
      <c r="X1060" s="132">
        <v>5</v>
      </c>
    </row>
    <row r="1061" spans="1:24">
      <c r="A1061" s="132">
        <v>1804</v>
      </c>
      <c r="B1061" s="132" t="s">
        <v>1321</v>
      </c>
      <c r="C1061" s="132">
        <v>61091000000</v>
      </c>
      <c r="D1061" s="132" t="s">
        <v>856</v>
      </c>
      <c r="E1061" s="132" t="s">
        <v>453</v>
      </c>
      <c r="F1061" s="132">
        <v>73</v>
      </c>
      <c r="G1061" s="132" t="s">
        <v>3656</v>
      </c>
      <c r="H1061" s="132">
        <v>3</v>
      </c>
      <c r="I1061" s="132">
        <v>8.5999999999999993E-2</v>
      </c>
      <c r="J1061" s="132">
        <v>1</v>
      </c>
      <c r="K1061" s="132">
        <v>8.5999999999999993E-2</v>
      </c>
      <c r="L1061" s="132" t="s">
        <v>330</v>
      </c>
      <c r="M1061" s="132">
        <v>521</v>
      </c>
      <c r="N1061" s="132" t="s">
        <v>440</v>
      </c>
      <c r="O1061" s="132">
        <v>7485</v>
      </c>
      <c r="P1061" s="132" t="s">
        <v>439</v>
      </c>
      <c r="Q1061" s="132">
        <v>9</v>
      </c>
      <c r="R1061" s="132" t="s">
        <v>1162</v>
      </c>
      <c r="S1061" s="132">
        <v>1000319</v>
      </c>
      <c r="T1061" s="132" t="s">
        <v>4377</v>
      </c>
      <c r="U1061" s="132">
        <v>703</v>
      </c>
      <c r="V1061" s="132">
        <v>14</v>
      </c>
      <c r="W1061" s="132" t="s">
        <v>1046</v>
      </c>
      <c r="X1061" s="132">
        <v>12</v>
      </c>
    </row>
    <row r="1062" spans="1:24">
      <c r="A1062" s="132">
        <v>1805</v>
      </c>
      <c r="B1062" s="132" t="s">
        <v>1322</v>
      </c>
      <c r="C1062" s="132">
        <v>61091000000</v>
      </c>
      <c r="D1062" s="132" t="s">
        <v>856</v>
      </c>
      <c r="E1062" s="132" t="s">
        <v>453</v>
      </c>
      <c r="F1062" s="132">
        <v>73</v>
      </c>
      <c r="G1062" s="132" t="s">
        <v>3656</v>
      </c>
      <c r="H1062" s="132">
        <v>3</v>
      </c>
      <c r="I1062" s="132">
        <v>8.7999999999999995E-2</v>
      </c>
      <c r="J1062" s="132">
        <v>1</v>
      </c>
      <c r="K1062" s="132">
        <v>8.7999999999999995E-2</v>
      </c>
      <c r="L1062" s="132" t="s">
        <v>330</v>
      </c>
      <c r="M1062" s="132">
        <v>521</v>
      </c>
      <c r="N1062" s="132" t="s">
        <v>440</v>
      </c>
      <c r="O1062" s="132">
        <v>7485</v>
      </c>
      <c r="P1062" s="132" t="s">
        <v>439</v>
      </c>
      <c r="Q1062" s="132">
        <v>9</v>
      </c>
      <c r="R1062" s="132" t="s">
        <v>1162</v>
      </c>
      <c r="S1062" s="132">
        <v>1000319</v>
      </c>
      <c r="T1062" s="132" t="s">
        <v>4378</v>
      </c>
      <c r="U1062" s="132">
        <v>684</v>
      </c>
      <c r="V1062" s="132">
        <v>14</v>
      </c>
      <c r="W1062" s="132" t="s">
        <v>1046</v>
      </c>
      <c r="X1062" s="132">
        <v>12</v>
      </c>
    </row>
    <row r="1063" spans="1:24">
      <c r="A1063" s="132">
        <v>1806</v>
      </c>
      <c r="B1063" s="132" t="s">
        <v>1323</v>
      </c>
      <c r="C1063" s="132">
        <v>61044300000</v>
      </c>
      <c r="D1063" s="132" t="s">
        <v>995</v>
      </c>
      <c r="E1063" s="132" t="s">
        <v>426</v>
      </c>
      <c r="F1063" s="132">
        <v>43</v>
      </c>
      <c r="G1063" s="132" t="s">
        <v>3656</v>
      </c>
      <c r="H1063" s="132">
        <v>3</v>
      </c>
      <c r="I1063" s="132">
        <v>0.104</v>
      </c>
      <c r="J1063" s="132">
        <v>1</v>
      </c>
      <c r="K1063" s="132">
        <v>0.104</v>
      </c>
      <c r="L1063" s="132" t="s">
        <v>330</v>
      </c>
      <c r="M1063" s="132">
        <v>521</v>
      </c>
      <c r="N1063" s="132" t="s">
        <v>3915</v>
      </c>
      <c r="O1063" s="132">
        <v>7497</v>
      </c>
      <c r="P1063" s="132" t="s">
        <v>425</v>
      </c>
      <c r="Q1063" s="132">
        <v>37</v>
      </c>
      <c r="R1063" s="132" t="s">
        <v>1162</v>
      </c>
      <c r="S1063" s="132">
        <v>1000319</v>
      </c>
      <c r="T1063" s="132" t="s">
        <v>2045</v>
      </c>
      <c r="U1063" s="132">
        <v>643</v>
      </c>
      <c r="V1063" s="132">
        <v>33</v>
      </c>
      <c r="W1063" s="132" t="s">
        <v>1063</v>
      </c>
      <c r="X1063" s="132">
        <v>13</v>
      </c>
    </row>
    <row r="1064" spans="1:24">
      <c r="A1064" s="132">
        <v>1807</v>
      </c>
      <c r="B1064" s="132" t="s">
        <v>1324</v>
      </c>
      <c r="C1064" s="132">
        <v>61044300000</v>
      </c>
      <c r="D1064" s="132" t="s">
        <v>995</v>
      </c>
      <c r="E1064" s="132" t="s">
        <v>426</v>
      </c>
      <c r="F1064" s="132">
        <v>43</v>
      </c>
      <c r="G1064" s="132" t="s">
        <v>3656</v>
      </c>
      <c r="H1064" s="132">
        <v>3</v>
      </c>
      <c r="I1064" s="132">
        <v>0.1</v>
      </c>
      <c r="J1064" s="132">
        <v>1</v>
      </c>
      <c r="K1064" s="132">
        <v>0.1</v>
      </c>
      <c r="L1064" s="132" t="s">
        <v>330</v>
      </c>
      <c r="M1064" s="132">
        <v>521</v>
      </c>
      <c r="N1064" s="132" t="s">
        <v>3915</v>
      </c>
      <c r="O1064" s="132">
        <v>7497</v>
      </c>
      <c r="P1064" s="132" t="s">
        <v>425</v>
      </c>
      <c r="Q1064" s="132">
        <v>37</v>
      </c>
      <c r="R1064" s="132" t="s">
        <v>1162</v>
      </c>
      <c r="S1064" s="132">
        <v>1000319</v>
      </c>
      <c r="T1064" s="132" t="s">
        <v>2045</v>
      </c>
      <c r="U1064" s="132">
        <v>643</v>
      </c>
      <c r="V1064" s="132">
        <v>33</v>
      </c>
      <c r="W1064" s="132" t="s">
        <v>1063</v>
      </c>
      <c r="X1064" s="132">
        <v>13</v>
      </c>
    </row>
    <row r="1065" spans="1:24">
      <c r="A1065" s="132">
        <v>1808</v>
      </c>
      <c r="B1065" s="132" t="s">
        <v>1325</v>
      </c>
      <c r="C1065" s="132">
        <v>61045300000</v>
      </c>
      <c r="D1065" s="132" t="s">
        <v>715</v>
      </c>
      <c r="E1065" s="132" t="s">
        <v>443</v>
      </c>
      <c r="F1065" s="132">
        <v>53</v>
      </c>
      <c r="G1065" s="132" t="s">
        <v>3656</v>
      </c>
      <c r="H1065" s="132">
        <v>3</v>
      </c>
      <c r="I1065" s="132">
        <v>0.09</v>
      </c>
      <c r="J1065" s="132">
        <v>1</v>
      </c>
      <c r="K1065" s="132">
        <v>0.09</v>
      </c>
      <c r="L1065" s="132" t="s">
        <v>330</v>
      </c>
      <c r="M1065" s="132">
        <v>521</v>
      </c>
      <c r="N1065" s="132" t="s">
        <v>440</v>
      </c>
      <c r="O1065" s="132">
        <v>7485</v>
      </c>
      <c r="P1065" s="132" t="s">
        <v>425</v>
      </c>
      <c r="Q1065" s="132">
        <v>37</v>
      </c>
      <c r="R1065" s="132" t="s">
        <v>1162</v>
      </c>
      <c r="S1065" s="132">
        <v>1000319</v>
      </c>
      <c r="T1065" s="132" t="s">
        <v>2043</v>
      </c>
      <c r="U1065" s="132">
        <v>639</v>
      </c>
      <c r="V1065" s="132">
        <v>16</v>
      </c>
      <c r="W1065" s="132" t="s">
        <v>1063</v>
      </c>
      <c r="X1065" s="132">
        <v>13</v>
      </c>
    </row>
    <row r="1066" spans="1:24">
      <c r="A1066" s="132">
        <v>1809</v>
      </c>
      <c r="B1066" s="132" t="s">
        <v>1326</v>
      </c>
      <c r="C1066" s="132">
        <v>61045300000</v>
      </c>
      <c r="D1066" s="132" t="s">
        <v>715</v>
      </c>
      <c r="E1066" s="132" t="s">
        <v>443</v>
      </c>
      <c r="F1066" s="132">
        <v>53</v>
      </c>
      <c r="G1066" s="132" t="s">
        <v>3656</v>
      </c>
      <c r="H1066" s="132">
        <v>3</v>
      </c>
      <c r="I1066" s="132">
        <v>7.8E-2</v>
      </c>
      <c r="J1066" s="132">
        <v>1</v>
      </c>
      <c r="K1066" s="132">
        <v>7.8E-2</v>
      </c>
      <c r="L1066" s="132" t="s">
        <v>330</v>
      </c>
      <c r="M1066" s="132">
        <v>521</v>
      </c>
      <c r="N1066" s="132" t="s">
        <v>440</v>
      </c>
      <c r="O1066" s="132">
        <v>7485</v>
      </c>
      <c r="P1066" s="132" t="s">
        <v>425</v>
      </c>
      <c r="Q1066" s="132">
        <v>37</v>
      </c>
      <c r="R1066" s="132" t="s">
        <v>1162</v>
      </c>
      <c r="S1066" s="132">
        <v>1000319</v>
      </c>
      <c r="T1066" s="132" t="s">
        <v>2046</v>
      </c>
      <c r="U1066" s="132">
        <v>647</v>
      </c>
      <c r="V1066" s="132">
        <v>16</v>
      </c>
      <c r="W1066" s="132" t="s">
        <v>1063</v>
      </c>
      <c r="X1066" s="132">
        <v>13</v>
      </c>
    </row>
    <row r="1067" spans="1:24">
      <c r="A1067" s="132">
        <v>1810</v>
      </c>
      <c r="B1067" s="132" t="s">
        <v>1327</v>
      </c>
      <c r="C1067" s="132">
        <v>61034200090</v>
      </c>
      <c r="D1067" s="132" t="s">
        <v>512</v>
      </c>
      <c r="E1067" s="132" t="s">
        <v>442</v>
      </c>
      <c r="F1067" s="132">
        <v>24</v>
      </c>
      <c r="G1067" s="132" t="s">
        <v>3699</v>
      </c>
      <c r="H1067" s="132">
        <v>4</v>
      </c>
      <c r="I1067" s="132">
        <v>0.13800000000000001</v>
      </c>
      <c r="J1067" s="132">
        <v>1</v>
      </c>
      <c r="K1067" s="132">
        <v>0.13800000000000001</v>
      </c>
      <c r="L1067" s="132" t="s">
        <v>330</v>
      </c>
      <c r="M1067" s="132">
        <v>521</v>
      </c>
      <c r="N1067" s="132" t="s">
        <v>440</v>
      </c>
      <c r="O1067" s="132">
        <v>7485</v>
      </c>
      <c r="P1067" s="132" t="s">
        <v>439</v>
      </c>
      <c r="Q1067" s="132">
        <v>9</v>
      </c>
      <c r="R1067" s="132" t="s">
        <v>1162</v>
      </c>
      <c r="S1067" s="132">
        <v>1000319</v>
      </c>
      <c r="T1067" s="132" t="s">
        <v>930</v>
      </c>
      <c r="U1067" s="132">
        <v>666</v>
      </c>
      <c r="V1067" s="132">
        <v>12</v>
      </c>
      <c r="W1067" s="132" t="s">
        <v>1109</v>
      </c>
      <c r="X1067" s="132">
        <v>9</v>
      </c>
    </row>
    <row r="1068" spans="1:24">
      <c r="A1068" s="132">
        <v>1811</v>
      </c>
      <c r="B1068" s="132" t="s">
        <v>1328</v>
      </c>
      <c r="C1068" s="132">
        <v>61034200090</v>
      </c>
      <c r="D1068" s="132" t="s">
        <v>512</v>
      </c>
      <c r="E1068" s="132" t="s">
        <v>442</v>
      </c>
      <c r="F1068" s="132">
        <v>24</v>
      </c>
      <c r="G1068" s="132" t="s">
        <v>3699</v>
      </c>
      <c r="H1068" s="132">
        <v>4</v>
      </c>
      <c r="I1068" s="132">
        <v>0.13400000000000001</v>
      </c>
      <c r="J1068" s="132">
        <v>1</v>
      </c>
      <c r="K1068" s="132">
        <v>0.13400000000000001</v>
      </c>
      <c r="L1068" s="132" t="s">
        <v>330</v>
      </c>
      <c r="M1068" s="132">
        <v>521</v>
      </c>
      <c r="N1068" s="132" t="s">
        <v>440</v>
      </c>
      <c r="O1068" s="132">
        <v>7485</v>
      </c>
      <c r="P1068" s="132" t="s">
        <v>439</v>
      </c>
      <c r="Q1068" s="132">
        <v>9</v>
      </c>
      <c r="R1068" s="132" t="s">
        <v>1162</v>
      </c>
      <c r="S1068" s="132">
        <v>1000319</v>
      </c>
      <c r="T1068" s="132" t="s">
        <v>930</v>
      </c>
      <c r="U1068" s="132">
        <v>666</v>
      </c>
      <c r="V1068" s="132">
        <v>12</v>
      </c>
      <c r="W1068" s="132" t="s">
        <v>1109</v>
      </c>
      <c r="X1068" s="132">
        <v>9</v>
      </c>
    </row>
    <row r="1069" spans="1:24">
      <c r="A1069" s="132">
        <v>1812</v>
      </c>
      <c r="B1069" s="132" t="s">
        <v>1329</v>
      </c>
      <c r="C1069" s="132">
        <v>61043200000</v>
      </c>
      <c r="D1069" s="132" t="s">
        <v>718</v>
      </c>
      <c r="E1069" s="132" t="s">
        <v>466</v>
      </c>
      <c r="F1069" s="132">
        <v>153</v>
      </c>
      <c r="G1069" s="132" t="s">
        <v>3656</v>
      </c>
      <c r="H1069" s="132">
        <v>3</v>
      </c>
      <c r="I1069" s="132">
        <v>0.24199999999999999</v>
      </c>
      <c r="J1069" s="132">
        <v>1</v>
      </c>
      <c r="K1069" s="132">
        <v>0.24199999999999999</v>
      </c>
      <c r="L1069" s="132" t="s">
        <v>330</v>
      </c>
      <c r="M1069" s="132">
        <v>521</v>
      </c>
      <c r="N1069" s="132" t="s">
        <v>440</v>
      </c>
      <c r="O1069" s="132">
        <v>7485</v>
      </c>
      <c r="P1069" s="132" t="s">
        <v>439</v>
      </c>
      <c r="Q1069" s="132">
        <v>9</v>
      </c>
      <c r="R1069" s="132" t="s">
        <v>1162</v>
      </c>
      <c r="S1069" s="132">
        <v>1000319</v>
      </c>
      <c r="T1069" s="132" t="s">
        <v>4384</v>
      </c>
      <c r="U1069" s="132">
        <v>703</v>
      </c>
      <c r="V1069" s="132">
        <v>30</v>
      </c>
      <c r="W1069" s="132" t="s">
        <v>1038</v>
      </c>
      <c r="X1069" s="132">
        <v>5</v>
      </c>
    </row>
    <row r="1070" spans="1:24">
      <c r="A1070" s="132">
        <v>1813</v>
      </c>
      <c r="B1070" s="132" t="s">
        <v>1330</v>
      </c>
      <c r="C1070" s="132">
        <v>61043200000</v>
      </c>
      <c r="D1070" s="132" t="s">
        <v>718</v>
      </c>
      <c r="E1070" s="132" t="s">
        <v>466</v>
      </c>
      <c r="F1070" s="132">
        <v>153</v>
      </c>
      <c r="G1070" s="132" t="s">
        <v>3656</v>
      </c>
      <c r="H1070" s="132">
        <v>3</v>
      </c>
      <c r="I1070" s="132">
        <v>0.26200000000000001</v>
      </c>
      <c r="J1070" s="132">
        <v>1</v>
      </c>
      <c r="K1070" s="132">
        <v>0.26200000000000001</v>
      </c>
      <c r="L1070" s="132" t="s">
        <v>330</v>
      </c>
      <c r="M1070" s="132">
        <v>521</v>
      </c>
      <c r="N1070" s="132" t="s">
        <v>440</v>
      </c>
      <c r="O1070" s="132">
        <v>7485</v>
      </c>
      <c r="P1070" s="132" t="s">
        <v>439</v>
      </c>
      <c r="Q1070" s="132">
        <v>9</v>
      </c>
      <c r="R1070" s="132" t="s">
        <v>1162</v>
      </c>
      <c r="S1070" s="132">
        <v>1000319</v>
      </c>
      <c r="T1070" s="132" t="s">
        <v>1014</v>
      </c>
      <c r="U1070" s="132">
        <v>529</v>
      </c>
      <c r="V1070" s="132">
        <v>0</v>
      </c>
      <c r="W1070" s="132" t="s">
        <v>1038</v>
      </c>
      <c r="X1070" s="132">
        <v>5</v>
      </c>
    </row>
    <row r="1071" spans="1:24">
      <c r="A1071" s="132">
        <v>1814</v>
      </c>
      <c r="B1071" s="132" t="s">
        <v>1331</v>
      </c>
      <c r="C1071" s="132">
        <v>61033300000</v>
      </c>
      <c r="D1071" s="132" t="s">
        <v>1189</v>
      </c>
      <c r="E1071" s="132" t="s">
        <v>466</v>
      </c>
      <c r="F1071" s="132">
        <v>153</v>
      </c>
      <c r="G1071" s="132" t="s">
        <v>3699</v>
      </c>
      <c r="H1071" s="132">
        <v>4</v>
      </c>
      <c r="I1071" s="132">
        <v>0.26600000000000001</v>
      </c>
      <c r="J1071" s="132">
        <v>1</v>
      </c>
      <c r="K1071" s="132">
        <v>0.26600000000000001</v>
      </c>
      <c r="L1071" s="132" t="s">
        <v>330</v>
      </c>
      <c r="M1071" s="132">
        <v>521</v>
      </c>
      <c r="N1071" s="132" t="s">
        <v>3915</v>
      </c>
      <c r="O1071" s="132">
        <v>7497</v>
      </c>
      <c r="P1071" s="132" t="s">
        <v>425</v>
      </c>
      <c r="Q1071" s="132">
        <v>37</v>
      </c>
      <c r="R1071" s="132" t="s">
        <v>1162</v>
      </c>
      <c r="S1071" s="132">
        <v>1000319</v>
      </c>
      <c r="T1071" s="132" t="s">
        <v>1014</v>
      </c>
      <c r="U1071" s="132">
        <v>529</v>
      </c>
      <c r="V1071" s="132">
        <v>47</v>
      </c>
      <c r="W1071" s="132" t="s">
        <v>1038</v>
      </c>
      <c r="X1071" s="132">
        <v>5</v>
      </c>
    </row>
    <row r="1072" spans="1:24">
      <c r="A1072" s="132">
        <v>1815</v>
      </c>
      <c r="B1072" s="132" t="s">
        <v>1332</v>
      </c>
      <c r="C1072" s="132">
        <v>61091000000</v>
      </c>
      <c r="D1072" s="132" t="s">
        <v>717</v>
      </c>
      <c r="E1072" s="132" t="s">
        <v>4432</v>
      </c>
      <c r="F1072" s="132">
        <v>21</v>
      </c>
      <c r="G1072" s="132" t="s">
        <v>3699</v>
      </c>
      <c r="H1072" s="132">
        <v>4</v>
      </c>
      <c r="I1072" s="132">
        <v>0.18</v>
      </c>
      <c r="J1072" s="132">
        <v>1</v>
      </c>
      <c r="K1072" s="132">
        <v>0.18</v>
      </c>
      <c r="L1072" s="132" t="s">
        <v>330</v>
      </c>
      <c r="M1072" s="132">
        <v>521</v>
      </c>
      <c r="N1072" s="132" t="s">
        <v>440</v>
      </c>
      <c r="O1072" s="132">
        <v>7485</v>
      </c>
      <c r="P1072" s="132" t="s">
        <v>439</v>
      </c>
      <c r="Q1072" s="132">
        <v>9</v>
      </c>
      <c r="R1072" s="132" t="s">
        <v>1162</v>
      </c>
      <c r="S1072" s="132">
        <v>1000319</v>
      </c>
      <c r="T1072" s="132" t="s">
        <v>4388</v>
      </c>
      <c r="U1072" s="132">
        <v>704</v>
      </c>
      <c r="V1072" s="132">
        <v>12</v>
      </c>
      <c r="W1072" s="132" t="s">
        <v>1073</v>
      </c>
      <c r="X1072" s="132">
        <v>8</v>
      </c>
    </row>
    <row r="1073" spans="1:24">
      <c r="A1073" s="132">
        <v>1816</v>
      </c>
      <c r="B1073" s="132" t="s">
        <v>1333</v>
      </c>
      <c r="C1073" s="132">
        <v>62034231000</v>
      </c>
      <c r="D1073" s="132" t="s">
        <v>912</v>
      </c>
      <c r="E1073" s="132" t="s">
        <v>3964</v>
      </c>
      <c r="F1073" s="132">
        <v>87</v>
      </c>
      <c r="G1073" s="132" t="s">
        <v>3699</v>
      </c>
      <c r="H1073" s="132">
        <v>4</v>
      </c>
      <c r="I1073" s="132">
        <v>0.35</v>
      </c>
      <c r="J1073" s="132">
        <v>1</v>
      </c>
      <c r="K1073" s="132">
        <v>0.35</v>
      </c>
      <c r="L1073" s="132" t="s">
        <v>330</v>
      </c>
      <c r="M1073" s="132">
        <v>521</v>
      </c>
      <c r="N1073" s="132" t="s">
        <v>440</v>
      </c>
      <c r="O1073" s="132">
        <v>7485</v>
      </c>
      <c r="P1073" s="132" t="s">
        <v>439</v>
      </c>
      <c r="Q1073" s="132">
        <v>9</v>
      </c>
      <c r="R1073" s="132" t="s">
        <v>1162</v>
      </c>
      <c r="S1073" s="132">
        <v>1000319</v>
      </c>
      <c r="T1073" s="132" t="s">
        <v>1030</v>
      </c>
      <c r="U1073" s="132">
        <v>472</v>
      </c>
      <c r="V1073" s="132">
        <v>28</v>
      </c>
      <c r="W1073" s="132" t="s">
        <v>1038</v>
      </c>
      <c r="X1073" s="132">
        <v>5</v>
      </c>
    </row>
    <row r="1074" spans="1:24">
      <c r="A1074" s="132">
        <v>1817</v>
      </c>
      <c r="B1074" s="132" t="s">
        <v>1334</v>
      </c>
      <c r="C1074" s="132">
        <v>62034231000</v>
      </c>
      <c r="D1074" s="132" t="s">
        <v>912</v>
      </c>
      <c r="E1074" s="132" t="s">
        <v>3964</v>
      </c>
      <c r="F1074" s="132">
        <v>87</v>
      </c>
      <c r="G1074" s="132" t="s">
        <v>3699</v>
      </c>
      <c r="H1074" s="132">
        <v>4</v>
      </c>
      <c r="I1074" s="132">
        <v>0.29199999999999998</v>
      </c>
      <c r="J1074" s="132">
        <v>1</v>
      </c>
      <c r="K1074" s="132">
        <v>0.29199999999999998</v>
      </c>
      <c r="L1074" s="132" t="s">
        <v>330</v>
      </c>
      <c r="M1074" s="132">
        <v>521</v>
      </c>
      <c r="N1074" s="132" t="s">
        <v>440</v>
      </c>
      <c r="O1074" s="132">
        <v>7485</v>
      </c>
      <c r="P1074" s="132" t="s">
        <v>439</v>
      </c>
      <c r="Q1074" s="132">
        <v>9</v>
      </c>
      <c r="R1074" s="132" t="s">
        <v>1162</v>
      </c>
      <c r="S1074" s="132">
        <v>1000319</v>
      </c>
      <c r="T1074" s="132" t="s">
        <v>4380</v>
      </c>
      <c r="U1074" s="132">
        <v>666</v>
      </c>
      <c r="V1074" s="132">
        <v>28</v>
      </c>
      <c r="W1074" s="132" t="s">
        <v>1038</v>
      </c>
      <c r="X1074" s="132">
        <v>5</v>
      </c>
    </row>
    <row r="1075" spans="1:24">
      <c r="A1075" s="132">
        <v>1818</v>
      </c>
      <c r="B1075" s="132" t="s">
        <v>1335</v>
      </c>
      <c r="C1075" s="132">
        <v>61034200090</v>
      </c>
      <c r="D1075" s="132" t="s">
        <v>512</v>
      </c>
      <c r="E1075" s="132" t="s">
        <v>442</v>
      </c>
      <c r="F1075" s="132">
        <v>24</v>
      </c>
      <c r="G1075" s="132" t="s">
        <v>3699</v>
      </c>
      <c r="H1075" s="132">
        <v>4</v>
      </c>
      <c r="I1075" s="132">
        <v>9.1999999999999998E-2</v>
      </c>
      <c r="J1075" s="132">
        <v>1</v>
      </c>
      <c r="K1075" s="132">
        <v>9.1999999999999998E-2</v>
      </c>
      <c r="L1075" s="132" t="s">
        <v>330</v>
      </c>
      <c r="M1075" s="132">
        <v>521</v>
      </c>
      <c r="N1075" s="132" t="s">
        <v>440</v>
      </c>
      <c r="O1075" s="132">
        <v>7485</v>
      </c>
      <c r="P1075" s="132" t="s">
        <v>439</v>
      </c>
      <c r="Q1075" s="132">
        <v>9</v>
      </c>
      <c r="R1075" s="132" t="s">
        <v>1162</v>
      </c>
      <c r="S1075" s="132">
        <v>1000319</v>
      </c>
      <c r="T1075" s="132" t="s">
        <v>4386</v>
      </c>
      <c r="U1075" s="132">
        <v>705</v>
      </c>
      <c r="V1075" s="132">
        <v>19</v>
      </c>
      <c r="W1075" s="132" t="s">
        <v>1038</v>
      </c>
      <c r="X1075" s="132">
        <v>5</v>
      </c>
    </row>
    <row r="1076" spans="1:24">
      <c r="A1076" s="132">
        <v>1819</v>
      </c>
      <c r="B1076" s="132" t="s">
        <v>1336</v>
      </c>
      <c r="C1076" s="132">
        <v>61033200000</v>
      </c>
      <c r="D1076" s="132" t="s">
        <v>704</v>
      </c>
      <c r="E1076" s="132" t="s">
        <v>466</v>
      </c>
      <c r="F1076" s="132">
        <v>153</v>
      </c>
      <c r="G1076" s="132" t="s">
        <v>3699</v>
      </c>
      <c r="H1076" s="132">
        <v>4</v>
      </c>
      <c r="I1076" s="132">
        <v>0.23200000000000001</v>
      </c>
      <c r="J1076" s="132">
        <v>1</v>
      </c>
      <c r="K1076" s="132">
        <v>0.23200000000000001</v>
      </c>
      <c r="L1076" s="132" t="s">
        <v>330</v>
      </c>
      <c r="M1076" s="132">
        <v>521</v>
      </c>
      <c r="N1076" s="132" t="s">
        <v>440</v>
      </c>
      <c r="O1076" s="132">
        <v>7485</v>
      </c>
      <c r="P1076" s="132" t="s">
        <v>439</v>
      </c>
      <c r="Q1076" s="132">
        <v>9</v>
      </c>
      <c r="R1076" s="132" t="s">
        <v>1162</v>
      </c>
      <c r="S1076" s="132">
        <v>1000319</v>
      </c>
      <c r="T1076" s="132" t="s">
        <v>4386</v>
      </c>
      <c r="U1076" s="132">
        <v>705</v>
      </c>
      <c r="V1076" s="132">
        <v>30</v>
      </c>
      <c r="W1076" s="132" t="s">
        <v>1144</v>
      </c>
      <c r="X1076" s="132">
        <v>23</v>
      </c>
    </row>
    <row r="1077" spans="1:24">
      <c r="A1077" s="132">
        <v>1820</v>
      </c>
      <c r="B1077" s="132" t="s">
        <v>1337</v>
      </c>
      <c r="C1077" s="132">
        <v>61034300090</v>
      </c>
      <c r="D1077" s="132" t="s">
        <v>1338</v>
      </c>
      <c r="E1077" s="132" t="s">
        <v>442</v>
      </c>
      <c r="F1077" s="132">
        <v>24</v>
      </c>
      <c r="G1077" s="132" t="s">
        <v>3699</v>
      </c>
      <c r="H1077" s="132">
        <v>4</v>
      </c>
      <c r="I1077" s="132">
        <v>8.4000000000000005E-2</v>
      </c>
      <c r="J1077" s="132">
        <v>1</v>
      </c>
      <c r="K1077" s="132">
        <v>8.4000000000000005E-2</v>
      </c>
      <c r="L1077" s="132" t="s">
        <v>330</v>
      </c>
      <c r="M1077" s="132">
        <v>521</v>
      </c>
      <c r="N1077" s="132" t="s">
        <v>440</v>
      </c>
      <c r="O1077" s="132">
        <v>7485</v>
      </c>
      <c r="P1077" s="132" t="s">
        <v>425</v>
      </c>
      <c r="Q1077" s="132">
        <v>37</v>
      </c>
      <c r="R1077" s="132" t="s">
        <v>1162</v>
      </c>
      <c r="S1077" s="132">
        <v>1000319</v>
      </c>
      <c r="T1077" s="132" t="s">
        <v>2043</v>
      </c>
      <c r="U1077" s="132">
        <v>639</v>
      </c>
      <c r="V1077" s="132">
        <v>12</v>
      </c>
      <c r="W1077" s="132" t="s">
        <v>1055</v>
      </c>
      <c r="X1077" s="132">
        <v>3</v>
      </c>
    </row>
    <row r="1078" spans="1:24">
      <c r="A1078" s="132">
        <v>1821</v>
      </c>
      <c r="B1078" s="132" t="s">
        <v>1339</v>
      </c>
      <c r="C1078" s="132">
        <v>61124190000</v>
      </c>
      <c r="D1078" s="132" t="s">
        <v>986</v>
      </c>
      <c r="E1078" s="132" t="s">
        <v>3666</v>
      </c>
      <c r="F1078" s="132">
        <v>46</v>
      </c>
      <c r="G1078" s="132" t="s">
        <v>3656</v>
      </c>
      <c r="H1078" s="132">
        <v>3</v>
      </c>
      <c r="I1078" s="132">
        <v>9.4E-2</v>
      </c>
      <c r="J1078" s="132">
        <v>1</v>
      </c>
      <c r="K1078" s="132">
        <v>9.4E-2</v>
      </c>
      <c r="L1078" s="132" t="s">
        <v>330</v>
      </c>
      <c r="M1078" s="132">
        <v>521</v>
      </c>
      <c r="N1078" s="132" t="s">
        <v>3915</v>
      </c>
      <c r="O1078" s="132">
        <v>7497</v>
      </c>
      <c r="P1078" s="132" t="s">
        <v>425</v>
      </c>
      <c r="Q1078" s="132">
        <v>37</v>
      </c>
      <c r="R1078" s="132" t="s">
        <v>1162</v>
      </c>
      <c r="S1078" s="132">
        <v>1000319</v>
      </c>
      <c r="T1078" s="132" t="s">
        <v>1030</v>
      </c>
      <c r="U1078" s="132">
        <v>472</v>
      </c>
      <c r="V1078" s="132">
        <v>24</v>
      </c>
      <c r="W1078" s="132" t="s">
        <v>1063</v>
      </c>
      <c r="X1078" s="132">
        <v>13</v>
      </c>
    </row>
    <row r="1079" spans="1:24">
      <c r="A1079" s="132">
        <v>1822</v>
      </c>
      <c r="B1079" s="132" t="s">
        <v>1340</v>
      </c>
      <c r="C1079" s="132">
        <v>61046200000</v>
      </c>
      <c r="D1079" s="132" t="s">
        <v>928</v>
      </c>
      <c r="E1079" s="132" t="s">
        <v>442</v>
      </c>
      <c r="F1079" s="132">
        <v>24</v>
      </c>
      <c r="G1079" s="132" t="s">
        <v>3656</v>
      </c>
      <c r="H1079" s="132">
        <v>3</v>
      </c>
      <c r="I1079" s="132">
        <v>3.2000000000000001E-2</v>
      </c>
      <c r="J1079" s="132">
        <v>1</v>
      </c>
      <c r="K1079" s="132">
        <v>3.2000000000000001E-2</v>
      </c>
      <c r="L1079" s="132" t="s">
        <v>330</v>
      </c>
      <c r="M1079" s="132">
        <v>521</v>
      </c>
      <c r="N1079" s="132" t="s">
        <v>440</v>
      </c>
      <c r="O1079" s="132">
        <v>7485</v>
      </c>
      <c r="P1079" s="132" t="s">
        <v>439</v>
      </c>
      <c r="Q1079" s="132">
        <v>9</v>
      </c>
      <c r="R1079" s="132" t="s">
        <v>1162</v>
      </c>
      <c r="S1079" s="132">
        <v>1000319</v>
      </c>
      <c r="T1079" s="132" t="s">
        <v>4387</v>
      </c>
      <c r="U1079" s="132">
        <v>706</v>
      </c>
      <c r="V1079" s="132">
        <v>8</v>
      </c>
      <c r="W1079" s="132" t="s">
        <v>1064</v>
      </c>
      <c r="X1079" s="132">
        <v>7</v>
      </c>
    </row>
    <row r="1080" spans="1:24">
      <c r="A1080" s="132">
        <v>1823</v>
      </c>
      <c r="B1080" s="132" t="s">
        <v>1341</v>
      </c>
      <c r="C1080" s="132">
        <v>62046318000</v>
      </c>
      <c r="D1080" s="132" t="s">
        <v>511</v>
      </c>
      <c r="E1080" s="132" t="s">
        <v>420</v>
      </c>
      <c r="F1080" s="132">
        <v>93</v>
      </c>
      <c r="G1080" s="132" t="s">
        <v>3848</v>
      </c>
      <c r="H1080" s="132">
        <v>2</v>
      </c>
      <c r="I1080" s="132">
        <v>0.3</v>
      </c>
      <c r="J1080" s="132">
        <v>1</v>
      </c>
      <c r="K1080" s="132">
        <v>0.3</v>
      </c>
      <c r="L1080" s="132" t="s">
        <v>330</v>
      </c>
      <c r="M1080" s="132">
        <v>521</v>
      </c>
      <c r="N1080" s="132" t="s">
        <v>3915</v>
      </c>
      <c r="O1080" s="132">
        <v>7497</v>
      </c>
      <c r="P1080" s="132" t="s">
        <v>425</v>
      </c>
      <c r="Q1080" s="132">
        <v>37</v>
      </c>
      <c r="R1080" s="132" t="s">
        <v>1162</v>
      </c>
      <c r="S1080" s="132">
        <v>1000319</v>
      </c>
      <c r="T1080" s="132" t="s">
        <v>4388</v>
      </c>
      <c r="U1080" s="132">
        <v>704</v>
      </c>
      <c r="V1080" s="132">
        <v>28</v>
      </c>
      <c r="W1080" s="132" t="s">
        <v>3920</v>
      </c>
      <c r="X1080" s="132">
        <v>14</v>
      </c>
    </row>
    <row r="1081" spans="1:24">
      <c r="A1081" s="132">
        <v>1824</v>
      </c>
      <c r="B1081" s="132" t="s">
        <v>1342</v>
      </c>
      <c r="C1081" s="132">
        <v>61044900000</v>
      </c>
      <c r="D1081" s="132" t="s">
        <v>1081</v>
      </c>
      <c r="E1081" s="132" t="s">
        <v>426</v>
      </c>
      <c r="F1081" s="132">
        <v>43</v>
      </c>
      <c r="G1081" s="132" t="s">
        <v>3656</v>
      </c>
      <c r="H1081" s="132">
        <v>3</v>
      </c>
      <c r="I1081" s="132">
        <v>6.2E-2</v>
      </c>
      <c r="J1081" s="132">
        <v>1</v>
      </c>
      <c r="K1081" s="132">
        <v>6.2E-2</v>
      </c>
      <c r="L1081" s="132" t="s">
        <v>330</v>
      </c>
      <c r="M1081" s="132">
        <v>521</v>
      </c>
      <c r="N1081" s="132" t="s">
        <v>3915</v>
      </c>
      <c r="O1081" s="132">
        <v>7497</v>
      </c>
      <c r="P1081" s="132" t="s">
        <v>431</v>
      </c>
      <c r="Q1081" s="132">
        <v>53</v>
      </c>
      <c r="R1081" s="132" t="s">
        <v>1162</v>
      </c>
      <c r="S1081" s="132">
        <v>1000319</v>
      </c>
      <c r="T1081" s="132" t="s">
        <v>4387</v>
      </c>
      <c r="U1081" s="132">
        <v>706</v>
      </c>
      <c r="V1081" s="132">
        <v>22</v>
      </c>
      <c r="W1081" s="132" t="s">
        <v>1053</v>
      </c>
      <c r="X1081" s="132">
        <v>17</v>
      </c>
    </row>
    <row r="1082" spans="1:24">
      <c r="A1082" s="132">
        <v>1825</v>
      </c>
      <c r="B1082" s="132" t="s">
        <v>1343</v>
      </c>
      <c r="C1082" s="132">
        <v>61046200000</v>
      </c>
      <c r="D1082" s="132" t="s">
        <v>928</v>
      </c>
      <c r="E1082" s="132" t="s">
        <v>442</v>
      </c>
      <c r="F1082" s="132">
        <v>24</v>
      </c>
      <c r="G1082" s="132" t="s">
        <v>3656</v>
      </c>
      <c r="H1082" s="132">
        <v>3</v>
      </c>
      <c r="I1082" s="132">
        <v>6.6000000000000003E-2</v>
      </c>
      <c r="J1082" s="132">
        <v>1</v>
      </c>
      <c r="K1082" s="132">
        <v>6.6000000000000003E-2</v>
      </c>
      <c r="L1082" s="132" t="s">
        <v>330</v>
      </c>
      <c r="M1082" s="132">
        <v>521</v>
      </c>
      <c r="N1082" s="132" t="s">
        <v>440</v>
      </c>
      <c r="O1082" s="132">
        <v>7485</v>
      </c>
      <c r="P1082" s="132" t="s">
        <v>439</v>
      </c>
      <c r="Q1082" s="132">
        <v>9</v>
      </c>
      <c r="R1082" s="132" t="s">
        <v>1162</v>
      </c>
      <c r="S1082" s="132">
        <v>1000319</v>
      </c>
      <c r="T1082" s="132" t="s">
        <v>1030</v>
      </c>
      <c r="U1082" s="132">
        <v>472</v>
      </c>
      <c r="V1082" s="132">
        <v>8</v>
      </c>
      <c r="W1082" s="132" t="s">
        <v>1048</v>
      </c>
      <c r="X1082" s="132">
        <v>4</v>
      </c>
    </row>
    <row r="1083" spans="1:24">
      <c r="A1083" s="132">
        <v>1826</v>
      </c>
      <c r="B1083" s="132" t="s">
        <v>1344</v>
      </c>
      <c r="C1083" s="132">
        <v>62034235000</v>
      </c>
      <c r="D1083" s="132" t="s">
        <v>484</v>
      </c>
      <c r="E1083" s="132" t="s">
        <v>420</v>
      </c>
      <c r="F1083" s="132">
        <v>93</v>
      </c>
      <c r="G1083" s="132" t="s">
        <v>3699</v>
      </c>
      <c r="H1083" s="132">
        <v>4</v>
      </c>
      <c r="I1083" s="132">
        <v>0.17199999999999999</v>
      </c>
      <c r="J1083" s="132">
        <v>1</v>
      </c>
      <c r="K1083" s="132">
        <v>0.17199999999999999</v>
      </c>
      <c r="L1083" s="132" t="s">
        <v>330</v>
      </c>
      <c r="M1083" s="132">
        <v>521</v>
      </c>
      <c r="N1083" s="132" t="s">
        <v>440</v>
      </c>
      <c r="O1083" s="132">
        <v>7485</v>
      </c>
      <c r="P1083" s="132" t="s">
        <v>439</v>
      </c>
      <c r="Q1083" s="132">
        <v>9</v>
      </c>
      <c r="R1083" s="132" t="s">
        <v>1162</v>
      </c>
      <c r="S1083" s="132">
        <v>1000319</v>
      </c>
      <c r="T1083" s="132" t="s">
        <v>930</v>
      </c>
      <c r="U1083" s="132">
        <v>666</v>
      </c>
      <c r="V1083" s="132">
        <v>20</v>
      </c>
      <c r="W1083" s="132" t="s">
        <v>1038</v>
      </c>
      <c r="X1083" s="132">
        <v>5</v>
      </c>
    </row>
    <row r="1084" spans="1:24">
      <c r="A1084" s="132">
        <v>1827</v>
      </c>
      <c r="B1084" s="132" t="s">
        <v>1345</v>
      </c>
      <c r="C1084" s="132">
        <v>61103091000</v>
      </c>
      <c r="D1084" s="132" t="s">
        <v>721</v>
      </c>
      <c r="E1084" s="132" t="s">
        <v>316</v>
      </c>
      <c r="F1084" s="132">
        <v>17</v>
      </c>
      <c r="G1084" s="132" t="s">
        <v>3699</v>
      </c>
      <c r="H1084" s="132">
        <v>4</v>
      </c>
      <c r="I1084" s="132">
        <v>0.13400000000000001</v>
      </c>
      <c r="J1084" s="132">
        <v>1</v>
      </c>
      <c r="K1084" s="132">
        <v>0.13400000000000001</v>
      </c>
      <c r="L1084" s="132" t="s">
        <v>330</v>
      </c>
      <c r="M1084" s="132">
        <v>521</v>
      </c>
      <c r="N1084" s="132" t="s">
        <v>3915</v>
      </c>
      <c r="O1084" s="132">
        <v>7497</v>
      </c>
      <c r="P1084" s="132" t="s">
        <v>425</v>
      </c>
      <c r="Q1084" s="132">
        <v>37</v>
      </c>
      <c r="R1084" s="132" t="s">
        <v>1162</v>
      </c>
      <c r="S1084" s="132">
        <v>1000319</v>
      </c>
      <c r="T1084" s="132" t="s">
        <v>930</v>
      </c>
      <c r="U1084" s="132">
        <v>666</v>
      </c>
      <c r="V1084" s="132">
        <v>28</v>
      </c>
      <c r="W1084" s="132" t="s">
        <v>1038</v>
      </c>
      <c r="X1084" s="132">
        <v>5</v>
      </c>
    </row>
    <row r="1085" spans="1:24">
      <c r="A1085" s="132">
        <v>1828</v>
      </c>
      <c r="B1085" s="132" t="s">
        <v>1346</v>
      </c>
      <c r="C1085" s="132">
        <v>61044300000</v>
      </c>
      <c r="D1085" s="132" t="s">
        <v>995</v>
      </c>
      <c r="E1085" s="132" t="s">
        <v>426</v>
      </c>
      <c r="F1085" s="132">
        <v>43</v>
      </c>
      <c r="G1085" s="132" t="s">
        <v>3656</v>
      </c>
      <c r="H1085" s="132">
        <v>3</v>
      </c>
      <c r="I1085" s="132">
        <v>0.36</v>
      </c>
      <c r="J1085" s="132">
        <v>1</v>
      </c>
      <c r="K1085" s="132">
        <v>0.36</v>
      </c>
      <c r="L1085" s="132" t="s">
        <v>330</v>
      </c>
      <c r="M1085" s="132">
        <v>521</v>
      </c>
      <c r="N1085" s="132" t="s">
        <v>3915</v>
      </c>
      <c r="O1085" s="132">
        <v>7497</v>
      </c>
      <c r="P1085" s="132" t="s">
        <v>425</v>
      </c>
      <c r="Q1085" s="132">
        <v>37</v>
      </c>
      <c r="R1085" s="132" t="s">
        <v>1162</v>
      </c>
      <c r="S1085" s="132">
        <v>1000319</v>
      </c>
      <c r="T1085" s="132" t="s">
        <v>4382</v>
      </c>
      <c r="U1085" s="132">
        <v>467</v>
      </c>
      <c r="V1085" s="132">
        <v>46</v>
      </c>
      <c r="W1085" s="132" t="s">
        <v>3917</v>
      </c>
      <c r="X1085" s="132">
        <v>29</v>
      </c>
    </row>
    <row r="1086" spans="1:24">
      <c r="A1086" s="132">
        <v>1829</v>
      </c>
      <c r="B1086" s="132" t="s">
        <v>1347</v>
      </c>
      <c r="C1086" s="132">
        <v>62046239000</v>
      </c>
      <c r="D1086" s="132" t="s">
        <v>546</v>
      </c>
      <c r="E1086" s="132" t="s">
        <v>420</v>
      </c>
      <c r="F1086" s="132">
        <v>93</v>
      </c>
      <c r="G1086" s="132" t="s">
        <v>3656</v>
      </c>
      <c r="H1086" s="132">
        <v>3</v>
      </c>
      <c r="I1086" s="132">
        <v>0.28599999999999998</v>
      </c>
      <c r="J1086" s="132">
        <v>1</v>
      </c>
      <c r="K1086" s="132">
        <v>0.28599999999999998</v>
      </c>
      <c r="L1086" s="132" t="s">
        <v>330</v>
      </c>
      <c r="M1086" s="132">
        <v>521</v>
      </c>
      <c r="N1086" s="132" t="s">
        <v>3915</v>
      </c>
      <c r="O1086" s="132">
        <v>7497</v>
      </c>
      <c r="P1086" s="132" t="s">
        <v>439</v>
      </c>
      <c r="Q1086" s="132">
        <v>9</v>
      </c>
      <c r="R1086" s="132" t="s">
        <v>1162</v>
      </c>
      <c r="S1086" s="132">
        <v>1000319</v>
      </c>
      <c r="T1086" s="132" t="s">
        <v>4383</v>
      </c>
      <c r="U1086" s="132">
        <v>664</v>
      </c>
      <c r="V1086" s="132">
        <v>28</v>
      </c>
      <c r="W1086" s="132" t="s">
        <v>1063</v>
      </c>
      <c r="X1086" s="132">
        <v>13</v>
      </c>
    </row>
    <row r="1087" spans="1:24">
      <c r="A1087" s="132">
        <v>1830</v>
      </c>
      <c r="B1087" s="132" t="s">
        <v>1348</v>
      </c>
      <c r="C1087" s="132">
        <v>61091000000</v>
      </c>
      <c r="D1087" s="132" t="s">
        <v>708</v>
      </c>
      <c r="E1087" s="132" t="s">
        <v>4432</v>
      </c>
      <c r="F1087" s="132">
        <v>21</v>
      </c>
      <c r="G1087" s="132" t="s">
        <v>3656</v>
      </c>
      <c r="H1087" s="132">
        <v>3</v>
      </c>
      <c r="I1087" s="132">
        <v>0.17599999999999999</v>
      </c>
      <c r="J1087" s="132">
        <v>1</v>
      </c>
      <c r="K1087" s="132">
        <v>0.17599999999999999</v>
      </c>
      <c r="L1087" s="132" t="s">
        <v>330</v>
      </c>
      <c r="M1087" s="132">
        <v>521</v>
      </c>
      <c r="N1087" s="132" t="s">
        <v>3915</v>
      </c>
      <c r="O1087" s="132">
        <v>7497</v>
      </c>
      <c r="P1087" s="132" t="s">
        <v>439</v>
      </c>
      <c r="Q1087" s="132">
        <v>9</v>
      </c>
      <c r="R1087" s="132" t="s">
        <v>1162</v>
      </c>
      <c r="S1087" s="132">
        <v>1000319</v>
      </c>
      <c r="T1087" s="132" t="s">
        <v>4383</v>
      </c>
      <c r="U1087" s="132">
        <v>664</v>
      </c>
      <c r="V1087" s="132">
        <v>12</v>
      </c>
      <c r="W1087" s="132" t="s">
        <v>1063</v>
      </c>
      <c r="X1087" s="132">
        <v>13</v>
      </c>
    </row>
    <row r="1088" spans="1:24">
      <c r="A1088" s="132">
        <v>1831</v>
      </c>
      <c r="B1088" s="132" t="s">
        <v>1349</v>
      </c>
      <c r="C1088" s="132">
        <v>62023000000</v>
      </c>
      <c r="D1088" s="132" t="s">
        <v>722</v>
      </c>
      <c r="E1088" s="132" t="s">
        <v>3650</v>
      </c>
      <c r="F1088" s="132">
        <v>14</v>
      </c>
      <c r="G1088" s="132" t="s">
        <v>3656</v>
      </c>
      <c r="H1088" s="132">
        <v>3</v>
      </c>
      <c r="I1088" s="132">
        <v>0.23400000000000001</v>
      </c>
      <c r="J1088" s="132">
        <v>1</v>
      </c>
      <c r="K1088" s="132">
        <v>0.23400000000000001</v>
      </c>
      <c r="L1088" s="132" t="s">
        <v>330</v>
      </c>
      <c r="M1088" s="132">
        <v>521</v>
      </c>
      <c r="N1088" s="132" t="s">
        <v>440</v>
      </c>
      <c r="O1088" s="132">
        <v>7485</v>
      </c>
      <c r="P1088" s="132" t="s">
        <v>439</v>
      </c>
      <c r="Q1088" s="132">
        <v>9</v>
      </c>
      <c r="R1088" s="132" t="s">
        <v>1162</v>
      </c>
      <c r="S1088" s="132">
        <v>1000319</v>
      </c>
      <c r="T1088" s="132" t="s">
        <v>4376</v>
      </c>
      <c r="U1088" s="132">
        <v>702</v>
      </c>
      <c r="V1088" s="132">
        <v>30</v>
      </c>
      <c r="W1088" s="132" t="s">
        <v>1038</v>
      </c>
      <c r="X1088" s="132">
        <v>5</v>
      </c>
    </row>
    <row r="1089" spans="1:24">
      <c r="A1089" s="132">
        <v>1832</v>
      </c>
      <c r="B1089" s="132" t="s">
        <v>1350</v>
      </c>
      <c r="C1089" s="132">
        <v>61091000000</v>
      </c>
      <c r="D1089" s="132" t="s">
        <v>708</v>
      </c>
      <c r="E1089" s="132" t="s">
        <v>4432</v>
      </c>
      <c r="F1089" s="132">
        <v>21</v>
      </c>
      <c r="G1089" s="132" t="s">
        <v>3656</v>
      </c>
      <c r="H1089" s="132">
        <v>3</v>
      </c>
      <c r="I1089" s="132">
        <v>0.24</v>
      </c>
      <c r="J1089" s="132">
        <v>1</v>
      </c>
      <c r="K1089" s="132">
        <v>0.24</v>
      </c>
      <c r="L1089" s="132" t="s">
        <v>330</v>
      </c>
      <c r="M1089" s="132">
        <v>521</v>
      </c>
      <c r="N1089" s="132" t="s">
        <v>440</v>
      </c>
      <c r="O1089" s="132">
        <v>7485</v>
      </c>
      <c r="P1089" s="132" t="s">
        <v>439</v>
      </c>
      <c r="Q1089" s="132">
        <v>9</v>
      </c>
      <c r="R1089" s="132" t="s">
        <v>1162</v>
      </c>
      <c r="S1089" s="132">
        <v>1000319</v>
      </c>
      <c r="T1089" s="132" t="s">
        <v>4383</v>
      </c>
      <c r="U1089" s="132">
        <v>664</v>
      </c>
      <c r="V1089" s="132">
        <v>24</v>
      </c>
      <c r="W1089" s="132" t="s">
        <v>1063</v>
      </c>
      <c r="X1089" s="132">
        <v>13</v>
      </c>
    </row>
    <row r="1090" spans="1:24">
      <c r="A1090" s="132">
        <v>1833</v>
      </c>
      <c r="B1090" s="132" t="s">
        <v>1351</v>
      </c>
      <c r="C1090" s="132">
        <v>61045200000</v>
      </c>
      <c r="D1090" s="132" t="s">
        <v>723</v>
      </c>
      <c r="E1090" s="132" t="s">
        <v>443</v>
      </c>
      <c r="F1090" s="132">
        <v>53</v>
      </c>
      <c r="G1090" s="132" t="s">
        <v>3656</v>
      </c>
      <c r="H1090" s="132">
        <v>3</v>
      </c>
      <c r="I1090" s="132">
        <v>0.20200000000000001</v>
      </c>
      <c r="J1090" s="132">
        <v>1</v>
      </c>
      <c r="K1090" s="132">
        <v>0.20200000000000001</v>
      </c>
      <c r="L1090" s="132" t="s">
        <v>330</v>
      </c>
      <c r="M1090" s="132">
        <v>521</v>
      </c>
      <c r="N1090" s="132" t="s">
        <v>440</v>
      </c>
      <c r="O1090" s="132">
        <v>7485</v>
      </c>
      <c r="P1090" s="132" t="s">
        <v>439</v>
      </c>
      <c r="Q1090" s="132">
        <v>9</v>
      </c>
      <c r="R1090" s="132" t="s">
        <v>1162</v>
      </c>
      <c r="S1090" s="132">
        <v>1000319</v>
      </c>
      <c r="T1090" s="132" t="s">
        <v>4153</v>
      </c>
      <c r="U1090" s="132">
        <v>472</v>
      </c>
      <c r="V1090" s="132">
        <v>22</v>
      </c>
      <c r="W1090" s="132" t="s">
        <v>1144</v>
      </c>
      <c r="X1090" s="132">
        <v>23</v>
      </c>
    </row>
    <row r="1091" spans="1:24">
      <c r="A1091" s="132">
        <v>1834</v>
      </c>
      <c r="B1091" s="132" t="s">
        <v>1352</v>
      </c>
      <c r="C1091" s="132">
        <v>61044200000</v>
      </c>
      <c r="D1091" s="132" t="s">
        <v>867</v>
      </c>
      <c r="E1091" s="132" t="s">
        <v>426</v>
      </c>
      <c r="F1091" s="132">
        <v>43</v>
      </c>
      <c r="G1091" s="132" t="s">
        <v>3656</v>
      </c>
      <c r="H1091" s="132">
        <v>3</v>
      </c>
      <c r="I1091" s="132">
        <v>0.17799999999999999</v>
      </c>
      <c r="J1091" s="132">
        <v>1</v>
      </c>
      <c r="K1091" s="132">
        <v>0.17799999999999999</v>
      </c>
      <c r="L1091" s="132" t="s">
        <v>330</v>
      </c>
      <c r="M1091" s="132">
        <v>521</v>
      </c>
      <c r="N1091" s="132" t="s">
        <v>440</v>
      </c>
      <c r="O1091" s="132">
        <v>7485</v>
      </c>
      <c r="P1091" s="132" t="s">
        <v>439</v>
      </c>
      <c r="Q1091" s="132">
        <v>9</v>
      </c>
      <c r="R1091" s="132" t="s">
        <v>1162</v>
      </c>
      <c r="S1091" s="132">
        <v>1000319</v>
      </c>
      <c r="T1091" s="132" t="s">
        <v>4382</v>
      </c>
      <c r="U1091" s="132">
        <v>467</v>
      </c>
      <c r="V1091" s="132">
        <v>22</v>
      </c>
      <c r="W1091" s="132" t="s">
        <v>1055</v>
      </c>
      <c r="X1091" s="132">
        <v>3</v>
      </c>
    </row>
    <row r="1092" spans="1:24">
      <c r="A1092" s="132">
        <v>1835</v>
      </c>
      <c r="B1092" s="132" t="s">
        <v>1353</v>
      </c>
      <c r="C1092" s="132">
        <v>61091000000</v>
      </c>
      <c r="D1092" s="132" t="s">
        <v>708</v>
      </c>
      <c r="E1092" s="132" t="s">
        <v>4432</v>
      </c>
      <c r="F1092" s="132">
        <v>21</v>
      </c>
      <c r="G1092" s="132" t="s">
        <v>3656</v>
      </c>
      <c r="H1092" s="132">
        <v>3</v>
      </c>
      <c r="I1092" s="132">
        <v>0.17199999999999999</v>
      </c>
      <c r="J1092" s="132">
        <v>1</v>
      </c>
      <c r="K1092" s="132">
        <v>0.17199999999999999</v>
      </c>
      <c r="L1092" s="132" t="s">
        <v>330</v>
      </c>
      <c r="M1092" s="132">
        <v>521</v>
      </c>
      <c r="N1092" s="132" t="s">
        <v>440</v>
      </c>
      <c r="O1092" s="132">
        <v>7485</v>
      </c>
      <c r="P1092" s="132" t="s">
        <v>439</v>
      </c>
      <c r="Q1092" s="132">
        <v>9</v>
      </c>
      <c r="R1092" s="132" t="s">
        <v>1162</v>
      </c>
      <c r="S1092" s="132">
        <v>1000319</v>
      </c>
      <c r="T1092" s="132" t="s">
        <v>4383</v>
      </c>
      <c r="U1092" s="132">
        <v>664</v>
      </c>
      <c r="V1092" s="132">
        <v>16</v>
      </c>
      <c r="W1092" s="132" t="s">
        <v>1048</v>
      </c>
      <c r="X1092" s="132">
        <v>4</v>
      </c>
    </row>
    <row r="1093" spans="1:24">
      <c r="A1093" s="132">
        <v>1836</v>
      </c>
      <c r="B1093" s="132" t="s">
        <v>1354</v>
      </c>
      <c r="C1093" s="132">
        <v>61046200000</v>
      </c>
      <c r="D1093" s="132" t="s">
        <v>928</v>
      </c>
      <c r="E1093" s="132" t="s">
        <v>442</v>
      </c>
      <c r="F1093" s="132">
        <v>24</v>
      </c>
      <c r="G1093" s="132" t="s">
        <v>3656</v>
      </c>
      <c r="H1093" s="132">
        <v>3</v>
      </c>
      <c r="I1093" s="132">
        <v>3.4000000000000002E-2</v>
      </c>
      <c r="J1093" s="132">
        <v>1</v>
      </c>
      <c r="K1093" s="132">
        <v>3.4000000000000002E-2</v>
      </c>
      <c r="L1093" s="132" t="s">
        <v>330</v>
      </c>
      <c r="M1093" s="132">
        <v>521</v>
      </c>
      <c r="N1093" s="132" t="s">
        <v>440</v>
      </c>
      <c r="O1093" s="132">
        <v>7485</v>
      </c>
      <c r="P1093" s="132" t="s">
        <v>439</v>
      </c>
      <c r="Q1093" s="132">
        <v>9</v>
      </c>
      <c r="R1093" s="132" t="s">
        <v>1162</v>
      </c>
      <c r="S1093" s="132">
        <v>1000319</v>
      </c>
      <c r="T1093" s="132" t="s">
        <v>4387</v>
      </c>
      <c r="U1093" s="132">
        <v>706</v>
      </c>
      <c r="V1093" s="132">
        <v>8</v>
      </c>
      <c r="W1093" s="132" t="s">
        <v>1046</v>
      </c>
      <c r="X1093" s="132">
        <v>12</v>
      </c>
    </row>
    <row r="1094" spans="1:24">
      <c r="A1094" s="132">
        <v>1837</v>
      </c>
      <c r="B1094" s="132" t="s">
        <v>1355</v>
      </c>
      <c r="C1094" s="132">
        <v>61124190000</v>
      </c>
      <c r="D1094" s="132" t="s">
        <v>986</v>
      </c>
      <c r="E1094" s="132" t="s">
        <v>3666</v>
      </c>
      <c r="F1094" s="132">
        <v>46</v>
      </c>
      <c r="G1094" s="132" t="s">
        <v>3656</v>
      </c>
      <c r="H1094" s="132">
        <v>3</v>
      </c>
      <c r="I1094" s="132">
        <v>0.11</v>
      </c>
      <c r="J1094" s="132">
        <v>1</v>
      </c>
      <c r="K1094" s="132">
        <v>0.11</v>
      </c>
      <c r="L1094" s="132" t="s">
        <v>330</v>
      </c>
      <c r="M1094" s="132">
        <v>521</v>
      </c>
      <c r="N1094" s="132" t="s">
        <v>3915</v>
      </c>
      <c r="O1094" s="132">
        <v>7497</v>
      </c>
      <c r="P1094" s="132" t="s">
        <v>425</v>
      </c>
      <c r="Q1094" s="132">
        <v>37</v>
      </c>
      <c r="R1094" s="132" t="s">
        <v>1162</v>
      </c>
      <c r="S1094" s="132">
        <v>1000319</v>
      </c>
      <c r="T1094" s="132" t="s">
        <v>4380</v>
      </c>
      <c r="U1094" s="132">
        <v>666</v>
      </c>
      <c r="V1094" s="132">
        <v>24</v>
      </c>
      <c r="W1094" s="132" t="s">
        <v>1063</v>
      </c>
      <c r="X1094" s="132">
        <v>13</v>
      </c>
    </row>
    <row r="1095" spans="1:24">
      <c r="A1095" s="132">
        <v>1838</v>
      </c>
      <c r="B1095" s="132" t="s">
        <v>1356</v>
      </c>
      <c r="C1095" s="132">
        <v>61112090000</v>
      </c>
      <c r="D1095" s="132" t="s">
        <v>1181</v>
      </c>
      <c r="E1095" s="132" t="s">
        <v>442</v>
      </c>
      <c r="F1095" s="132">
        <v>24</v>
      </c>
      <c r="G1095" s="132" t="s">
        <v>4311</v>
      </c>
      <c r="H1095" s="132">
        <v>6</v>
      </c>
      <c r="I1095" s="132">
        <v>3.5999999999999997E-2</v>
      </c>
      <c r="J1095" s="132">
        <v>1</v>
      </c>
      <c r="K1095" s="132">
        <v>3.5999999999999997E-2</v>
      </c>
      <c r="L1095" s="132" t="s">
        <v>330</v>
      </c>
      <c r="M1095" s="132">
        <v>521</v>
      </c>
      <c r="N1095" s="132" t="s">
        <v>3915</v>
      </c>
      <c r="O1095" s="132">
        <v>7497</v>
      </c>
      <c r="P1095" s="132" t="s">
        <v>439</v>
      </c>
      <c r="Q1095" s="132">
        <v>9</v>
      </c>
      <c r="R1095" s="132" t="s">
        <v>1162</v>
      </c>
      <c r="S1095" s="132">
        <v>1000319</v>
      </c>
      <c r="T1095" s="132" t="s">
        <v>2050</v>
      </c>
      <c r="U1095" s="132">
        <v>642</v>
      </c>
      <c r="V1095" s="132">
        <v>0</v>
      </c>
      <c r="W1095" s="132" t="s">
        <v>1063</v>
      </c>
      <c r="X1095" s="132">
        <v>13</v>
      </c>
    </row>
    <row r="1096" spans="1:24">
      <c r="A1096" s="132">
        <v>1839</v>
      </c>
      <c r="B1096" s="132" t="s">
        <v>1357</v>
      </c>
      <c r="C1096" s="132">
        <v>61091000000</v>
      </c>
      <c r="D1096" s="132" t="s">
        <v>717</v>
      </c>
      <c r="E1096" s="132" t="s">
        <v>4432</v>
      </c>
      <c r="F1096" s="132">
        <v>21</v>
      </c>
      <c r="G1096" s="132" t="s">
        <v>3699</v>
      </c>
      <c r="H1096" s="132">
        <v>4</v>
      </c>
      <c r="I1096" s="132">
        <v>5.3999999999999999E-2</v>
      </c>
      <c r="J1096" s="132">
        <v>1</v>
      </c>
      <c r="K1096" s="132">
        <v>5.3999999999999999E-2</v>
      </c>
      <c r="L1096" s="132" t="s">
        <v>330</v>
      </c>
      <c r="M1096" s="132">
        <v>521</v>
      </c>
      <c r="N1096" s="132" t="s">
        <v>440</v>
      </c>
      <c r="O1096" s="132">
        <v>7485</v>
      </c>
      <c r="P1096" s="132" t="s">
        <v>439</v>
      </c>
      <c r="Q1096" s="132">
        <v>9</v>
      </c>
      <c r="R1096" s="132" t="s">
        <v>1162</v>
      </c>
      <c r="S1096" s="132">
        <v>1000319</v>
      </c>
      <c r="T1096" s="132" t="s">
        <v>2041</v>
      </c>
      <c r="U1096" s="132">
        <v>646</v>
      </c>
      <c r="V1096" s="132">
        <v>7</v>
      </c>
      <c r="W1096" s="132" t="s">
        <v>1038</v>
      </c>
      <c r="X1096" s="132">
        <v>5</v>
      </c>
    </row>
    <row r="1097" spans="1:24">
      <c r="A1097" s="132">
        <v>1840</v>
      </c>
      <c r="B1097" s="132" t="s">
        <v>1358</v>
      </c>
      <c r="C1097" s="132">
        <v>61112090000</v>
      </c>
      <c r="D1097" s="132" t="s">
        <v>1188</v>
      </c>
      <c r="E1097" s="132" t="s">
        <v>442</v>
      </c>
      <c r="F1097" s="132">
        <v>24</v>
      </c>
      <c r="G1097" s="132" t="s">
        <v>4310</v>
      </c>
      <c r="H1097" s="132">
        <v>7</v>
      </c>
      <c r="I1097" s="132">
        <v>6.8000000000000005E-2</v>
      </c>
      <c r="J1097" s="132">
        <v>1</v>
      </c>
      <c r="K1097" s="132">
        <v>6.8000000000000005E-2</v>
      </c>
      <c r="L1097" s="132" t="s">
        <v>330</v>
      </c>
      <c r="M1097" s="132">
        <v>521</v>
      </c>
      <c r="N1097" s="132" t="s">
        <v>440</v>
      </c>
      <c r="O1097" s="132">
        <v>7485</v>
      </c>
      <c r="P1097" s="132" t="s">
        <v>439</v>
      </c>
      <c r="Q1097" s="132">
        <v>9</v>
      </c>
      <c r="R1097" s="132" t="s">
        <v>1162</v>
      </c>
      <c r="S1097" s="132">
        <v>1000319</v>
      </c>
      <c r="T1097" s="132" t="s">
        <v>2046</v>
      </c>
      <c r="U1097" s="132">
        <v>647</v>
      </c>
      <c r="V1097" s="132">
        <v>10</v>
      </c>
      <c r="W1097" s="132" t="s">
        <v>1046</v>
      </c>
      <c r="X1097" s="132">
        <v>12</v>
      </c>
    </row>
    <row r="1098" spans="1:24">
      <c r="A1098" s="132">
        <v>1841</v>
      </c>
      <c r="B1098" s="132" t="s">
        <v>1359</v>
      </c>
      <c r="C1098" s="132">
        <v>61113090000</v>
      </c>
      <c r="D1098" s="132" t="s">
        <v>724</v>
      </c>
      <c r="E1098" s="132" t="s">
        <v>442</v>
      </c>
      <c r="F1098" s="132">
        <v>24</v>
      </c>
      <c r="G1098" s="132" t="s">
        <v>4310</v>
      </c>
      <c r="H1098" s="132">
        <v>7</v>
      </c>
      <c r="I1098" s="132">
        <v>7.1999999999999995E-2</v>
      </c>
      <c r="J1098" s="132">
        <v>1</v>
      </c>
      <c r="K1098" s="132">
        <v>7.1999999999999995E-2</v>
      </c>
      <c r="L1098" s="132" t="s">
        <v>330</v>
      </c>
      <c r="M1098" s="132">
        <v>521</v>
      </c>
      <c r="N1098" s="132" t="s">
        <v>440</v>
      </c>
      <c r="O1098" s="132">
        <v>7485</v>
      </c>
      <c r="P1098" s="132" t="s">
        <v>425</v>
      </c>
      <c r="Q1098" s="132">
        <v>37</v>
      </c>
      <c r="R1098" s="132" t="s">
        <v>1162</v>
      </c>
      <c r="S1098" s="132">
        <v>1000319</v>
      </c>
      <c r="T1098" s="132" t="s">
        <v>2046</v>
      </c>
      <c r="U1098" s="132">
        <v>647</v>
      </c>
      <c r="V1098" s="132">
        <v>12</v>
      </c>
      <c r="W1098" s="132" t="s">
        <v>1055</v>
      </c>
      <c r="X1098" s="132">
        <v>3</v>
      </c>
    </row>
    <row r="1099" spans="1:24">
      <c r="A1099" s="132">
        <v>1842</v>
      </c>
      <c r="B1099" s="132" t="s">
        <v>1360</v>
      </c>
      <c r="C1099" s="132">
        <v>61091000000</v>
      </c>
      <c r="D1099" s="132" t="s">
        <v>856</v>
      </c>
      <c r="E1099" s="132" t="s">
        <v>453</v>
      </c>
      <c r="F1099" s="132">
        <v>73</v>
      </c>
      <c r="G1099" s="132" t="s">
        <v>3656</v>
      </c>
      <c r="H1099" s="132">
        <v>3</v>
      </c>
      <c r="I1099" s="132">
        <v>7.3999999999999996E-2</v>
      </c>
      <c r="J1099" s="132">
        <v>1</v>
      </c>
      <c r="K1099" s="132">
        <v>7.3999999999999996E-2</v>
      </c>
      <c r="L1099" s="132" t="s">
        <v>330</v>
      </c>
      <c r="M1099" s="132">
        <v>521</v>
      </c>
      <c r="N1099" s="132" t="s">
        <v>440</v>
      </c>
      <c r="O1099" s="132">
        <v>7485</v>
      </c>
      <c r="P1099" s="132" t="s">
        <v>439</v>
      </c>
      <c r="Q1099" s="132">
        <v>9</v>
      </c>
      <c r="R1099" s="132" t="s">
        <v>1162</v>
      </c>
      <c r="S1099" s="132">
        <v>1000319</v>
      </c>
      <c r="T1099" s="132" t="s">
        <v>4380</v>
      </c>
      <c r="U1099" s="132">
        <v>666</v>
      </c>
      <c r="V1099" s="132">
        <v>16</v>
      </c>
      <c r="W1099" s="132" t="s">
        <v>1046</v>
      </c>
      <c r="X1099" s="132">
        <v>12</v>
      </c>
    </row>
    <row r="1100" spans="1:24">
      <c r="A1100" s="132">
        <v>1843</v>
      </c>
      <c r="B1100" s="132" t="s">
        <v>1361</v>
      </c>
      <c r="C1100" s="132">
        <v>62046239000</v>
      </c>
      <c r="D1100" s="132" t="s">
        <v>543</v>
      </c>
      <c r="E1100" s="132" t="s">
        <v>3727</v>
      </c>
      <c r="F1100" s="132">
        <v>264</v>
      </c>
      <c r="G1100" s="132" t="s">
        <v>3656</v>
      </c>
      <c r="H1100" s="132">
        <v>3</v>
      </c>
      <c r="I1100" s="132">
        <v>0.11799999999999999</v>
      </c>
      <c r="J1100" s="132">
        <v>1</v>
      </c>
      <c r="K1100" s="132">
        <v>0.11799999999999999</v>
      </c>
      <c r="L1100" s="132" t="s">
        <v>330</v>
      </c>
      <c r="M1100" s="132">
        <v>521</v>
      </c>
      <c r="N1100" s="132" t="s">
        <v>440</v>
      </c>
      <c r="O1100" s="132">
        <v>7485</v>
      </c>
      <c r="P1100" s="132" t="s">
        <v>439</v>
      </c>
      <c r="Q1100" s="132">
        <v>9</v>
      </c>
      <c r="R1100" s="132" t="s">
        <v>1162</v>
      </c>
      <c r="S1100" s="132">
        <v>1000319</v>
      </c>
      <c r="T1100" s="132" t="s">
        <v>4380</v>
      </c>
      <c r="U1100" s="132">
        <v>666</v>
      </c>
      <c r="V1100" s="132">
        <v>14</v>
      </c>
      <c r="W1100" s="132" t="s">
        <v>1064</v>
      </c>
      <c r="X1100" s="132">
        <v>7</v>
      </c>
    </row>
    <row r="1101" spans="1:24">
      <c r="A1101" s="132">
        <v>1844</v>
      </c>
      <c r="B1101" s="132" t="s">
        <v>1362</v>
      </c>
      <c r="C1101" s="132">
        <v>61034200090</v>
      </c>
      <c r="D1101" s="132" t="s">
        <v>512</v>
      </c>
      <c r="E1101" s="132" t="s">
        <v>442</v>
      </c>
      <c r="F1101" s="132">
        <v>24</v>
      </c>
      <c r="G1101" s="132" t="s">
        <v>3699</v>
      </c>
      <c r="H1101" s="132">
        <v>4</v>
      </c>
      <c r="I1101" s="132">
        <v>0.156</v>
      </c>
      <c r="J1101" s="132">
        <v>1</v>
      </c>
      <c r="K1101" s="132">
        <v>0.156</v>
      </c>
      <c r="L1101" s="132" t="s">
        <v>330</v>
      </c>
      <c r="M1101" s="132">
        <v>521</v>
      </c>
      <c r="N1101" s="132" t="s">
        <v>440</v>
      </c>
      <c r="O1101" s="132">
        <v>7485</v>
      </c>
      <c r="P1101" s="132" t="s">
        <v>439</v>
      </c>
      <c r="Q1101" s="132">
        <v>9</v>
      </c>
      <c r="R1101" s="132" t="s">
        <v>1162</v>
      </c>
      <c r="S1101" s="132">
        <v>1000319</v>
      </c>
      <c r="T1101" s="132" t="s">
        <v>4380</v>
      </c>
      <c r="U1101" s="132">
        <v>666</v>
      </c>
      <c r="V1101" s="132">
        <v>20</v>
      </c>
      <c r="W1101" s="132" t="s">
        <v>1109</v>
      </c>
      <c r="X1101" s="132">
        <v>9</v>
      </c>
    </row>
    <row r="1102" spans="1:24">
      <c r="A1102" s="132">
        <v>1845</v>
      </c>
      <c r="B1102" s="132" t="s">
        <v>1363</v>
      </c>
      <c r="C1102" s="132">
        <v>61034300090</v>
      </c>
      <c r="D1102" s="132" t="s">
        <v>1338</v>
      </c>
      <c r="E1102" s="132" t="s">
        <v>442</v>
      </c>
      <c r="F1102" s="132">
        <v>24</v>
      </c>
      <c r="G1102" s="132" t="s">
        <v>3699</v>
      </c>
      <c r="H1102" s="132">
        <v>4</v>
      </c>
      <c r="I1102" s="132">
        <v>0.20599999999999999</v>
      </c>
      <c r="J1102" s="132">
        <v>1</v>
      </c>
      <c r="K1102" s="132">
        <v>0.20599999999999999</v>
      </c>
      <c r="L1102" s="132" t="s">
        <v>330</v>
      </c>
      <c r="M1102" s="132">
        <v>521</v>
      </c>
      <c r="N1102" s="132" t="s">
        <v>440</v>
      </c>
      <c r="O1102" s="132">
        <v>7485</v>
      </c>
      <c r="P1102" s="132" t="s">
        <v>425</v>
      </c>
      <c r="Q1102" s="132">
        <v>37</v>
      </c>
      <c r="R1102" s="132" t="s">
        <v>1162</v>
      </c>
      <c r="S1102" s="132">
        <v>1000319</v>
      </c>
      <c r="T1102" s="132" t="s">
        <v>4383</v>
      </c>
      <c r="U1102" s="132">
        <v>664</v>
      </c>
      <c r="V1102" s="132">
        <v>16</v>
      </c>
      <c r="W1102" s="132" t="s">
        <v>1109</v>
      </c>
      <c r="X1102" s="132">
        <v>9</v>
      </c>
    </row>
    <row r="1103" spans="1:24">
      <c r="A1103" s="132">
        <v>1846</v>
      </c>
      <c r="B1103" s="132" t="s">
        <v>1364</v>
      </c>
      <c r="C1103" s="132">
        <v>65050090000</v>
      </c>
      <c r="D1103" s="132" t="s">
        <v>1365</v>
      </c>
      <c r="E1103" s="132" t="s">
        <v>434</v>
      </c>
      <c r="F1103" s="132">
        <v>5</v>
      </c>
      <c r="G1103" s="132" t="s">
        <v>3656</v>
      </c>
      <c r="H1103" s="132">
        <v>3</v>
      </c>
      <c r="I1103" s="132">
        <v>0.27200000000000002</v>
      </c>
      <c r="J1103" s="132">
        <v>1</v>
      </c>
      <c r="K1103" s="132">
        <v>0.27200000000000002</v>
      </c>
      <c r="L1103" s="132" t="s">
        <v>330</v>
      </c>
      <c r="M1103" s="132">
        <v>521</v>
      </c>
      <c r="N1103" s="132" t="s">
        <v>440</v>
      </c>
      <c r="O1103" s="132">
        <v>7485</v>
      </c>
      <c r="P1103" s="132" t="s">
        <v>439</v>
      </c>
      <c r="Q1103" s="132">
        <v>9</v>
      </c>
      <c r="R1103" s="132" t="s">
        <v>1162</v>
      </c>
      <c r="S1103" s="132">
        <v>1000319</v>
      </c>
      <c r="T1103" s="132" t="s">
        <v>1215</v>
      </c>
      <c r="U1103" s="132">
        <v>704</v>
      </c>
      <c r="V1103" s="132">
        <v>24</v>
      </c>
      <c r="W1103" s="132" t="s">
        <v>1144</v>
      </c>
      <c r="X1103" s="132">
        <v>23</v>
      </c>
    </row>
    <row r="1104" spans="1:24">
      <c r="A1104" s="132">
        <v>1847</v>
      </c>
      <c r="B1104" s="132" t="s">
        <v>1366</v>
      </c>
      <c r="C1104" s="132">
        <v>61034200090</v>
      </c>
      <c r="D1104" s="132" t="s">
        <v>725</v>
      </c>
      <c r="E1104" s="132" t="s">
        <v>3671</v>
      </c>
      <c r="F1104" s="132">
        <v>54</v>
      </c>
      <c r="G1104" s="132" t="s">
        <v>3699</v>
      </c>
      <c r="H1104" s="132">
        <v>4</v>
      </c>
      <c r="I1104" s="132">
        <v>6.4000000000000001E-2</v>
      </c>
      <c r="J1104" s="132">
        <v>1</v>
      </c>
      <c r="K1104" s="132">
        <v>6.4000000000000001E-2</v>
      </c>
      <c r="L1104" s="132" t="s">
        <v>330</v>
      </c>
      <c r="M1104" s="132">
        <v>521</v>
      </c>
      <c r="N1104" s="132" t="s">
        <v>3915</v>
      </c>
      <c r="O1104" s="132">
        <v>7497</v>
      </c>
      <c r="P1104" s="132" t="s">
        <v>439</v>
      </c>
      <c r="Q1104" s="132">
        <v>9</v>
      </c>
      <c r="R1104" s="132" t="s">
        <v>1162</v>
      </c>
      <c r="S1104" s="132">
        <v>1000319</v>
      </c>
      <c r="T1104" s="132" t="s">
        <v>2055</v>
      </c>
      <c r="U1104" s="132">
        <v>645</v>
      </c>
      <c r="V1104" s="132">
        <v>0</v>
      </c>
      <c r="W1104" s="132" t="s">
        <v>3917</v>
      </c>
      <c r="X1104" s="132">
        <v>29</v>
      </c>
    </row>
    <row r="1105" spans="1:24">
      <c r="A1105" s="132">
        <v>1848</v>
      </c>
      <c r="B1105" s="132" t="s">
        <v>1367</v>
      </c>
      <c r="C1105" s="132">
        <v>61034200090</v>
      </c>
      <c r="D1105" s="132" t="s">
        <v>512</v>
      </c>
      <c r="E1105" s="132" t="s">
        <v>442</v>
      </c>
      <c r="F1105" s="132">
        <v>24</v>
      </c>
      <c r="G1105" s="132" t="s">
        <v>3699</v>
      </c>
      <c r="H1105" s="132">
        <v>4</v>
      </c>
      <c r="I1105" s="132">
        <v>0.14000000000000001</v>
      </c>
      <c r="J1105" s="132">
        <v>1</v>
      </c>
      <c r="K1105" s="132">
        <v>0.14000000000000001</v>
      </c>
      <c r="L1105" s="132" t="s">
        <v>330</v>
      </c>
      <c r="M1105" s="132">
        <v>521</v>
      </c>
      <c r="N1105" s="132" t="s">
        <v>440</v>
      </c>
      <c r="O1105" s="132">
        <v>7485</v>
      </c>
      <c r="P1105" s="132" t="s">
        <v>439</v>
      </c>
      <c r="Q1105" s="132">
        <v>9</v>
      </c>
      <c r="R1105" s="132" t="s">
        <v>1162</v>
      </c>
      <c r="S1105" s="132">
        <v>1000319</v>
      </c>
      <c r="T1105" s="132" t="s">
        <v>4153</v>
      </c>
      <c r="U1105" s="132">
        <v>472</v>
      </c>
      <c r="V1105" s="132">
        <v>20</v>
      </c>
      <c r="W1105" s="132" t="s">
        <v>1048</v>
      </c>
      <c r="X1105" s="132">
        <v>4</v>
      </c>
    </row>
    <row r="1106" spans="1:24">
      <c r="A1106" s="132">
        <v>1849</v>
      </c>
      <c r="B1106" s="132" t="s">
        <v>1368</v>
      </c>
      <c r="C1106" s="132">
        <v>61091000000</v>
      </c>
      <c r="D1106" s="132" t="s">
        <v>839</v>
      </c>
      <c r="E1106" s="132" t="s">
        <v>453</v>
      </c>
      <c r="F1106" s="132">
        <v>73</v>
      </c>
      <c r="G1106" s="132" t="s">
        <v>3699</v>
      </c>
      <c r="H1106" s="132">
        <v>4</v>
      </c>
      <c r="I1106" s="132">
        <v>6.4000000000000001E-2</v>
      </c>
      <c r="J1106" s="132">
        <v>1</v>
      </c>
      <c r="K1106" s="132">
        <v>6.4000000000000001E-2</v>
      </c>
      <c r="L1106" s="132" t="s">
        <v>330</v>
      </c>
      <c r="M1106" s="132">
        <v>521</v>
      </c>
      <c r="N1106" s="132" t="s">
        <v>440</v>
      </c>
      <c r="O1106" s="132">
        <v>7485</v>
      </c>
      <c r="P1106" s="132" t="s">
        <v>439</v>
      </c>
      <c r="Q1106" s="132">
        <v>9</v>
      </c>
      <c r="R1106" s="132" t="s">
        <v>1162</v>
      </c>
      <c r="S1106" s="132">
        <v>1000319</v>
      </c>
      <c r="T1106" s="132" t="s">
        <v>4386</v>
      </c>
      <c r="U1106" s="132">
        <v>705</v>
      </c>
      <c r="V1106" s="132">
        <v>12</v>
      </c>
      <c r="W1106" s="132" t="s">
        <v>1046</v>
      </c>
      <c r="X1106" s="132">
        <v>12</v>
      </c>
    </row>
    <row r="1107" spans="1:24">
      <c r="A1107" s="132">
        <v>1850</v>
      </c>
      <c r="B1107" s="132" t="s">
        <v>1369</v>
      </c>
      <c r="C1107" s="132">
        <v>61034200090</v>
      </c>
      <c r="D1107" s="132" t="s">
        <v>512</v>
      </c>
      <c r="E1107" s="132" t="s">
        <v>442</v>
      </c>
      <c r="F1107" s="132">
        <v>24</v>
      </c>
      <c r="G1107" s="132" t="s">
        <v>3699</v>
      </c>
      <c r="H1107" s="132">
        <v>4</v>
      </c>
      <c r="I1107" s="132">
        <v>9.6000000000000002E-2</v>
      </c>
      <c r="J1107" s="132">
        <v>1</v>
      </c>
      <c r="K1107" s="132">
        <v>9.6000000000000002E-2</v>
      </c>
      <c r="L1107" s="132" t="s">
        <v>330</v>
      </c>
      <c r="M1107" s="132">
        <v>521</v>
      </c>
      <c r="N1107" s="132" t="s">
        <v>440</v>
      </c>
      <c r="O1107" s="132">
        <v>7485</v>
      </c>
      <c r="P1107" s="132" t="s">
        <v>439</v>
      </c>
      <c r="Q1107" s="132">
        <v>9</v>
      </c>
      <c r="R1107" s="132" t="s">
        <v>1162</v>
      </c>
      <c r="S1107" s="132">
        <v>1000319</v>
      </c>
      <c r="T1107" s="132" t="s">
        <v>4386</v>
      </c>
      <c r="U1107" s="132">
        <v>705</v>
      </c>
      <c r="V1107" s="132">
        <v>0</v>
      </c>
      <c r="W1107" s="132" t="s">
        <v>1109</v>
      </c>
      <c r="X1107" s="132">
        <v>9</v>
      </c>
    </row>
    <row r="1108" spans="1:24">
      <c r="A1108" s="132">
        <v>1851</v>
      </c>
      <c r="B1108" s="132" t="s">
        <v>1370</v>
      </c>
      <c r="C1108" s="132">
        <v>61044900000</v>
      </c>
      <c r="D1108" s="132" t="s">
        <v>1081</v>
      </c>
      <c r="E1108" s="132" t="s">
        <v>426</v>
      </c>
      <c r="F1108" s="132">
        <v>43</v>
      </c>
      <c r="G1108" s="132" t="s">
        <v>3656</v>
      </c>
      <c r="H1108" s="132">
        <v>3</v>
      </c>
      <c r="I1108" s="132">
        <v>0.14399999999999999</v>
      </c>
      <c r="J1108" s="132">
        <v>1</v>
      </c>
      <c r="K1108" s="132">
        <v>0.14399999999999999</v>
      </c>
      <c r="L1108" s="132" t="s">
        <v>330</v>
      </c>
      <c r="M1108" s="132">
        <v>521</v>
      </c>
      <c r="N1108" s="132" t="s">
        <v>3915</v>
      </c>
      <c r="O1108" s="132">
        <v>7497</v>
      </c>
      <c r="P1108" s="132" t="s">
        <v>431</v>
      </c>
      <c r="Q1108" s="132">
        <v>53</v>
      </c>
      <c r="R1108" s="132" t="s">
        <v>1162</v>
      </c>
      <c r="S1108" s="132">
        <v>1000319</v>
      </c>
      <c r="T1108" s="132" t="s">
        <v>2043</v>
      </c>
      <c r="U1108" s="132">
        <v>639</v>
      </c>
      <c r="V1108" s="132">
        <v>30</v>
      </c>
      <c r="W1108" s="132" t="s">
        <v>1046</v>
      </c>
      <c r="X1108" s="132">
        <v>12</v>
      </c>
    </row>
    <row r="1109" spans="1:24">
      <c r="A1109" s="132">
        <v>1852</v>
      </c>
      <c r="B1109" s="132" t="s">
        <v>1371</v>
      </c>
      <c r="C1109" s="132">
        <v>61091000000</v>
      </c>
      <c r="D1109" s="132" t="s">
        <v>856</v>
      </c>
      <c r="E1109" s="132" t="s">
        <v>453</v>
      </c>
      <c r="F1109" s="132">
        <v>73</v>
      </c>
      <c r="G1109" s="132" t="s">
        <v>3656</v>
      </c>
      <c r="H1109" s="132">
        <v>3</v>
      </c>
      <c r="I1109" s="132">
        <v>6.4000000000000001E-2</v>
      </c>
      <c r="J1109" s="132">
        <v>1</v>
      </c>
      <c r="K1109" s="132">
        <v>6.4000000000000001E-2</v>
      </c>
      <c r="L1109" s="132" t="s">
        <v>330</v>
      </c>
      <c r="M1109" s="132">
        <v>521</v>
      </c>
      <c r="N1109" s="132" t="s">
        <v>440</v>
      </c>
      <c r="O1109" s="132">
        <v>7485</v>
      </c>
      <c r="P1109" s="132" t="s">
        <v>439</v>
      </c>
      <c r="Q1109" s="132">
        <v>9</v>
      </c>
      <c r="R1109" s="132" t="s">
        <v>1162</v>
      </c>
      <c r="S1109" s="132">
        <v>1000319</v>
      </c>
      <c r="T1109" s="132" t="s">
        <v>4389</v>
      </c>
      <c r="U1109" s="132">
        <v>707</v>
      </c>
      <c r="V1109" s="132">
        <v>14</v>
      </c>
      <c r="W1109" s="132" t="s">
        <v>1046</v>
      </c>
      <c r="X1109" s="132">
        <v>12</v>
      </c>
    </row>
    <row r="1110" spans="1:24">
      <c r="A1110" s="132">
        <v>1853</v>
      </c>
      <c r="B1110" s="132" t="s">
        <v>1372</v>
      </c>
      <c r="C1110" s="132">
        <v>61112090000</v>
      </c>
      <c r="D1110" s="132" t="s">
        <v>1188</v>
      </c>
      <c r="E1110" s="132" t="s">
        <v>442</v>
      </c>
      <c r="F1110" s="132">
        <v>24</v>
      </c>
      <c r="G1110" s="132" t="s">
        <v>4310</v>
      </c>
      <c r="H1110" s="132">
        <v>7</v>
      </c>
      <c r="I1110" s="132">
        <v>7.3999999999999996E-2</v>
      </c>
      <c r="J1110" s="132">
        <v>1</v>
      </c>
      <c r="K1110" s="132">
        <v>7.3999999999999996E-2</v>
      </c>
      <c r="L1110" s="132" t="s">
        <v>330</v>
      </c>
      <c r="M1110" s="132">
        <v>521</v>
      </c>
      <c r="N1110" s="132" t="s">
        <v>440</v>
      </c>
      <c r="O1110" s="132">
        <v>7485</v>
      </c>
      <c r="P1110" s="132" t="s">
        <v>439</v>
      </c>
      <c r="Q1110" s="132">
        <v>9</v>
      </c>
      <c r="R1110" s="132" t="s">
        <v>1162</v>
      </c>
      <c r="S1110" s="132">
        <v>1000319</v>
      </c>
      <c r="T1110" s="132" t="s">
        <v>2046</v>
      </c>
      <c r="U1110" s="132">
        <v>647</v>
      </c>
      <c r="V1110" s="132">
        <v>10</v>
      </c>
      <c r="W1110" s="132" t="s">
        <v>1048</v>
      </c>
      <c r="X1110" s="132">
        <v>4</v>
      </c>
    </row>
    <row r="1111" spans="1:24">
      <c r="A1111" s="132">
        <v>1854</v>
      </c>
      <c r="B1111" s="132" t="s">
        <v>1373</v>
      </c>
      <c r="C1111" s="132">
        <v>61091000000</v>
      </c>
      <c r="D1111" s="132" t="s">
        <v>839</v>
      </c>
      <c r="E1111" s="132" t="s">
        <v>453</v>
      </c>
      <c r="F1111" s="132">
        <v>73</v>
      </c>
      <c r="G1111" s="132" t="s">
        <v>3699</v>
      </c>
      <c r="H1111" s="132">
        <v>4</v>
      </c>
      <c r="I1111" s="132">
        <v>5.8000000000000003E-2</v>
      </c>
      <c r="J1111" s="132">
        <v>1</v>
      </c>
      <c r="K1111" s="132">
        <v>5.8000000000000003E-2</v>
      </c>
      <c r="L1111" s="132" t="s">
        <v>330</v>
      </c>
      <c r="M1111" s="132">
        <v>521</v>
      </c>
      <c r="N1111" s="132" t="s">
        <v>440</v>
      </c>
      <c r="O1111" s="132">
        <v>7485</v>
      </c>
      <c r="P1111" s="132" t="s">
        <v>439</v>
      </c>
      <c r="Q1111" s="132">
        <v>9</v>
      </c>
      <c r="R1111" s="132" t="s">
        <v>1162</v>
      </c>
      <c r="S1111" s="132">
        <v>1000319</v>
      </c>
      <c r="T1111" s="132" t="s">
        <v>2046</v>
      </c>
      <c r="U1111" s="132">
        <v>647</v>
      </c>
      <c r="V1111" s="132">
        <v>12</v>
      </c>
      <c r="W1111" s="132" t="s">
        <v>1048</v>
      </c>
      <c r="X1111" s="132">
        <v>4</v>
      </c>
    </row>
    <row r="1112" spans="1:24">
      <c r="A1112" s="132">
        <v>1855</v>
      </c>
      <c r="B1112" s="132" t="s">
        <v>1374</v>
      </c>
      <c r="C1112" s="132">
        <v>61045200000</v>
      </c>
      <c r="D1112" s="132" t="s">
        <v>1201</v>
      </c>
      <c r="E1112" s="132" t="s">
        <v>443</v>
      </c>
      <c r="F1112" s="132">
        <v>53</v>
      </c>
      <c r="G1112" s="132" t="s">
        <v>3656</v>
      </c>
      <c r="H1112" s="132">
        <v>3</v>
      </c>
      <c r="I1112" s="132">
        <v>0.17599999999999999</v>
      </c>
      <c r="J1112" s="132">
        <v>1</v>
      </c>
      <c r="K1112" s="132">
        <v>0.17599999999999999</v>
      </c>
      <c r="L1112" s="132" t="s">
        <v>330</v>
      </c>
      <c r="M1112" s="132">
        <v>521</v>
      </c>
      <c r="N1112" s="132" t="s">
        <v>440</v>
      </c>
      <c r="O1112" s="132">
        <v>7485</v>
      </c>
      <c r="P1112" s="132" t="s">
        <v>439</v>
      </c>
      <c r="Q1112" s="132">
        <v>9</v>
      </c>
      <c r="R1112" s="132" t="s">
        <v>1162</v>
      </c>
      <c r="S1112" s="132">
        <v>1000319</v>
      </c>
      <c r="T1112" s="132" t="s">
        <v>1013</v>
      </c>
      <c r="U1112" s="132">
        <v>681</v>
      </c>
      <c r="V1112" s="132">
        <v>0</v>
      </c>
      <c r="W1112" s="132" t="s">
        <v>1038</v>
      </c>
      <c r="X1112" s="132">
        <v>5</v>
      </c>
    </row>
    <row r="1113" spans="1:24">
      <c r="A1113" s="132">
        <v>1856</v>
      </c>
      <c r="B1113" s="132" t="s">
        <v>1375</v>
      </c>
      <c r="C1113" s="132">
        <v>61103091000</v>
      </c>
      <c r="D1113" s="132" t="s">
        <v>721</v>
      </c>
      <c r="E1113" s="132" t="s">
        <v>316</v>
      </c>
      <c r="F1113" s="132">
        <v>17</v>
      </c>
      <c r="G1113" s="132" t="s">
        <v>3699</v>
      </c>
      <c r="H1113" s="132">
        <v>4</v>
      </c>
      <c r="I1113" s="132">
        <v>0.11600000000000001</v>
      </c>
      <c r="J1113" s="132">
        <v>1</v>
      </c>
      <c r="K1113" s="132">
        <v>0.11600000000000001</v>
      </c>
      <c r="L1113" s="132" t="s">
        <v>330</v>
      </c>
      <c r="M1113" s="132">
        <v>521</v>
      </c>
      <c r="N1113" s="132" t="s">
        <v>2937</v>
      </c>
      <c r="O1113" s="132">
        <v>7495</v>
      </c>
      <c r="P1113" s="132" t="s">
        <v>3878</v>
      </c>
      <c r="Q1113" s="132">
        <v>56</v>
      </c>
      <c r="R1113" s="132" t="s">
        <v>1162</v>
      </c>
      <c r="S1113" s="132">
        <v>1000319</v>
      </c>
      <c r="T1113" s="132" t="s">
        <v>4390</v>
      </c>
      <c r="U1113" s="132">
        <v>708</v>
      </c>
      <c r="V1113" s="132">
        <v>24</v>
      </c>
      <c r="W1113" s="132" t="s">
        <v>1038</v>
      </c>
      <c r="X1113" s="132">
        <v>5</v>
      </c>
    </row>
    <row r="1114" spans="1:24">
      <c r="A1114" s="132">
        <v>1857</v>
      </c>
      <c r="B1114" s="132" t="s">
        <v>1376</v>
      </c>
      <c r="C1114" s="132">
        <v>61044900000</v>
      </c>
      <c r="D1114" s="132" t="s">
        <v>1081</v>
      </c>
      <c r="E1114" s="132" t="s">
        <v>426</v>
      </c>
      <c r="F1114" s="132">
        <v>43</v>
      </c>
      <c r="G1114" s="132" t="s">
        <v>3656</v>
      </c>
      <c r="H1114" s="132">
        <v>3</v>
      </c>
      <c r="I1114" s="132">
        <v>0.29599999999999999</v>
      </c>
      <c r="J1114" s="132">
        <v>1</v>
      </c>
      <c r="K1114" s="132">
        <v>0.29599999999999999</v>
      </c>
      <c r="L1114" s="132" t="s">
        <v>330</v>
      </c>
      <c r="M1114" s="132">
        <v>521</v>
      </c>
      <c r="N1114" s="132" t="s">
        <v>3915</v>
      </c>
      <c r="O1114" s="132">
        <v>7497</v>
      </c>
      <c r="P1114" s="132" t="s">
        <v>431</v>
      </c>
      <c r="Q1114" s="132">
        <v>53</v>
      </c>
      <c r="R1114" s="132" t="s">
        <v>1162</v>
      </c>
      <c r="S1114" s="132">
        <v>1000319</v>
      </c>
      <c r="T1114" s="132" t="s">
        <v>4388</v>
      </c>
      <c r="U1114" s="132">
        <v>704</v>
      </c>
      <c r="V1114" s="132">
        <v>46</v>
      </c>
      <c r="W1114" s="132" t="s">
        <v>1046</v>
      </c>
      <c r="X1114" s="132">
        <v>12</v>
      </c>
    </row>
    <row r="1115" spans="1:24">
      <c r="A1115" s="132">
        <v>1858</v>
      </c>
      <c r="B1115" s="132" t="s">
        <v>1377</v>
      </c>
      <c r="C1115" s="132">
        <v>61061000000</v>
      </c>
      <c r="D1115" s="132" t="s">
        <v>542</v>
      </c>
      <c r="E1115" s="132" t="s">
        <v>444</v>
      </c>
      <c r="F1115" s="132">
        <v>82</v>
      </c>
      <c r="G1115" s="132" t="s">
        <v>3656</v>
      </c>
      <c r="H1115" s="132">
        <v>3</v>
      </c>
      <c r="I1115" s="132">
        <v>6.2E-2</v>
      </c>
      <c r="J1115" s="132">
        <v>1</v>
      </c>
      <c r="K1115" s="132">
        <v>6.2E-2</v>
      </c>
      <c r="L1115" s="132" t="s">
        <v>330</v>
      </c>
      <c r="M1115" s="132">
        <v>521</v>
      </c>
      <c r="N1115" s="132" t="s">
        <v>3915</v>
      </c>
      <c r="O1115" s="132">
        <v>7497</v>
      </c>
      <c r="P1115" s="132" t="s">
        <v>439</v>
      </c>
      <c r="Q1115" s="132">
        <v>9</v>
      </c>
      <c r="R1115" s="132" t="s">
        <v>1162</v>
      </c>
      <c r="S1115" s="132">
        <v>1000319</v>
      </c>
      <c r="T1115" s="132" t="s">
        <v>4386</v>
      </c>
      <c r="U1115" s="132">
        <v>705</v>
      </c>
      <c r="V1115" s="132">
        <v>22</v>
      </c>
      <c r="W1115" s="132" t="s">
        <v>1046</v>
      </c>
      <c r="X1115" s="132">
        <v>12</v>
      </c>
    </row>
    <row r="1116" spans="1:24">
      <c r="A1116" s="132">
        <v>1859</v>
      </c>
      <c r="B1116" s="132" t="s">
        <v>1378</v>
      </c>
      <c r="C1116" s="132">
        <v>61091000000</v>
      </c>
      <c r="D1116" s="132" t="s">
        <v>839</v>
      </c>
      <c r="E1116" s="132" t="s">
        <v>453</v>
      </c>
      <c r="F1116" s="132">
        <v>73</v>
      </c>
      <c r="G1116" s="132" t="s">
        <v>3699</v>
      </c>
      <c r="H1116" s="132">
        <v>4</v>
      </c>
      <c r="I1116" s="132">
        <v>5.1999999999999998E-2</v>
      </c>
      <c r="J1116" s="132">
        <v>1</v>
      </c>
      <c r="K1116" s="132">
        <v>5.1999999999999998E-2</v>
      </c>
      <c r="L1116" s="132" t="s">
        <v>330</v>
      </c>
      <c r="M1116" s="132">
        <v>521</v>
      </c>
      <c r="N1116" s="132" t="s">
        <v>440</v>
      </c>
      <c r="O1116" s="132">
        <v>7485</v>
      </c>
      <c r="P1116" s="132" t="s">
        <v>439</v>
      </c>
      <c r="Q1116" s="132">
        <v>9</v>
      </c>
      <c r="R1116" s="132" t="s">
        <v>1162</v>
      </c>
      <c r="S1116" s="132">
        <v>1000319</v>
      </c>
      <c r="T1116" s="132" t="s">
        <v>2046</v>
      </c>
      <c r="U1116" s="132">
        <v>647</v>
      </c>
      <c r="V1116" s="132">
        <v>12</v>
      </c>
      <c r="W1116" s="132" t="s">
        <v>1046</v>
      </c>
      <c r="X1116" s="132">
        <v>12</v>
      </c>
    </row>
    <row r="1117" spans="1:24">
      <c r="A1117" s="132">
        <v>1860</v>
      </c>
      <c r="B1117" s="132" t="s">
        <v>1379</v>
      </c>
      <c r="C1117" s="132">
        <v>61034200090</v>
      </c>
      <c r="D1117" s="132" t="s">
        <v>512</v>
      </c>
      <c r="E1117" s="132" t="s">
        <v>442</v>
      </c>
      <c r="F1117" s="132">
        <v>24</v>
      </c>
      <c r="G1117" s="132" t="s">
        <v>3699</v>
      </c>
      <c r="H1117" s="132">
        <v>4</v>
      </c>
      <c r="I1117" s="132">
        <v>9.1999999999999998E-2</v>
      </c>
      <c r="J1117" s="132">
        <v>1</v>
      </c>
      <c r="K1117" s="132">
        <v>9.1999999999999998E-2</v>
      </c>
      <c r="L1117" s="132" t="s">
        <v>330</v>
      </c>
      <c r="M1117" s="132">
        <v>521</v>
      </c>
      <c r="N1117" s="132" t="s">
        <v>440</v>
      </c>
      <c r="O1117" s="132">
        <v>7485</v>
      </c>
      <c r="P1117" s="132" t="s">
        <v>439</v>
      </c>
      <c r="Q1117" s="132">
        <v>9</v>
      </c>
      <c r="R1117" s="132" t="s">
        <v>1162</v>
      </c>
      <c r="S1117" s="132">
        <v>1000319</v>
      </c>
      <c r="T1117" s="132" t="s">
        <v>4384</v>
      </c>
      <c r="U1117" s="132">
        <v>703</v>
      </c>
      <c r="V1117" s="132">
        <v>14</v>
      </c>
      <c r="W1117" s="132" t="s">
        <v>1038</v>
      </c>
      <c r="X1117" s="132">
        <v>5</v>
      </c>
    </row>
    <row r="1118" spans="1:24">
      <c r="A1118" s="132">
        <v>1861</v>
      </c>
      <c r="B1118" s="132" t="s">
        <v>1380</v>
      </c>
      <c r="C1118" s="132">
        <v>61034200090</v>
      </c>
      <c r="D1118" s="132" t="s">
        <v>512</v>
      </c>
      <c r="E1118" s="132" t="s">
        <v>442</v>
      </c>
      <c r="F1118" s="132">
        <v>24</v>
      </c>
      <c r="G1118" s="132" t="s">
        <v>3699</v>
      </c>
      <c r="H1118" s="132">
        <v>4</v>
      </c>
      <c r="I1118" s="132">
        <v>0.122</v>
      </c>
      <c r="J1118" s="132">
        <v>1</v>
      </c>
      <c r="K1118" s="132">
        <v>0.122</v>
      </c>
      <c r="L1118" s="132" t="s">
        <v>330</v>
      </c>
      <c r="M1118" s="132">
        <v>521</v>
      </c>
      <c r="N1118" s="132" t="s">
        <v>440</v>
      </c>
      <c r="O1118" s="132">
        <v>7485</v>
      </c>
      <c r="P1118" s="132" t="s">
        <v>439</v>
      </c>
      <c r="Q1118" s="132">
        <v>9</v>
      </c>
      <c r="R1118" s="132" t="s">
        <v>1162</v>
      </c>
      <c r="S1118" s="132">
        <v>1000319</v>
      </c>
      <c r="T1118" s="132" t="s">
        <v>4383</v>
      </c>
      <c r="U1118" s="132">
        <v>664</v>
      </c>
      <c r="V1118" s="132">
        <v>14</v>
      </c>
      <c r="W1118" s="132" t="s">
        <v>1038</v>
      </c>
      <c r="X1118" s="132">
        <v>5</v>
      </c>
    </row>
    <row r="1119" spans="1:24">
      <c r="A1119" s="132">
        <v>1862</v>
      </c>
      <c r="B1119" s="132" t="s">
        <v>1381</v>
      </c>
      <c r="C1119" s="132">
        <v>61034200090</v>
      </c>
      <c r="D1119" s="132" t="s">
        <v>512</v>
      </c>
      <c r="E1119" s="132" t="s">
        <v>442</v>
      </c>
      <c r="F1119" s="132">
        <v>24</v>
      </c>
      <c r="G1119" s="132" t="s">
        <v>3699</v>
      </c>
      <c r="H1119" s="132">
        <v>4</v>
      </c>
      <c r="I1119" s="132">
        <v>0.06</v>
      </c>
      <c r="J1119" s="132">
        <v>1</v>
      </c>
      <c r="K1119" s="132">
        <v>0.06</v>
      </c>
      <c r="L1119" s="132" t="s">
        <v>330</v>
      </c>
      <c r="M1119" s="132">
        <v>521</v>
      </c>
      <c r="N1119" s="132" t="s">
        <v>440</v>
      </c>
      <c r="O1119" s="132">
        <v>7485</v>
      </c>
      <c r="P1119" s="132" t="s">
        <v>439</v>
      </c>
      <c r="Q1119" s="132">
        <v>9</v>
      </c>
      <c r="R1119" s="132" t="s">
        <v>1162</v>
      </c>
      <c r="S1119" s="132">
        <v>1000319</v>
      </c>
      <c r="T1119" s="132" t="s">
        <v>4383</v>
      </c>
      <c r="U1119" s="132">
        <v>664</v>
      </c>
      <c r="V1119" s="132">
        <v>12</v>
      </c>
      <c r="W1119" s="132" t="s">
        <v>1038</v>
      </c>
      <c r="X1119" s="132">
        <v>5</v>
      </c>
    </row>
    <row r="1120" spans="1:24">
      <c r="A1120" s="132">
        <v>1863</v>
      </c>
      <c r="B1120" s="132" t="s">
        <v>1382</v>
      </c>
      <c r="C1120" s="132">
        <v>61034200090</v>
      </c>
      <c r="D1120" s="132" t="s">
        <v>725</v>
      </c>
      <c r="E1120" s="132" t="s">
        <v>3671</v>
      </c>
      <c r="F1120" s="132">
        <v>54</v>
      </c>
      <c r="G1120" s="132" t="s">
        <v>3699</v>
      </c>
      <c r="H1120" s="132">
        <v>4</v>
      </c>
      <c r="I1120" s="132">
        <v>9.1999999999999998E-2</v>
      </c>
      <c r="J1120" s="132">
        <v>1</v>
      </c>
      <c r="K1120" s="132">
        <v>9.1999999999999998E-2</v>
      </c>
      <c r="L1120" s="132" t="s">
        <v>330</v>
      </c>
      <c r="M1120" s="132">
        <v>521</v>
      </c>
      <c r="N1120" s="132" t="s">
        <v>3915</v>
      </c>
      <c r="O1120" s="132">
        <v>7497</v>
      </c>
      <c r="P1120" s="132" t="s">
        <v>439</v>
      </c>
      <c r="Q1120" s="132">
        <v>9</v>
      </c>
      <c r="R1120" s="132" t="s">
        <v>1162</v>
      </c>
      <c r="S1120" s="132">
        <v>1000319</v>
      </c>
      <c r="T1120" s="132" t="s">
        <v>2049</v>
      </c>
      <c r="U1120" s="132">
        <v>636</v>
      </c>
      <c r="V1120" s="132">
        <v>0</v>
      </c>
      <c r="W1120" s="132" t="s">
        <v>3917</v>
      </c>
      <c r="X1120" s="132">
        <v>29</v>
      </c>
    </row>
    <row r="1121" spans="1:24">
      <c r="A1121" s="132">
        <v>1864</v>
      </c>
      <c r="B1121" s="132" t="s">
        <v>1383</v>
      </c>
      <c r="C1121" s="132">
        <v>61044300000</v>
      </c>
      <c r="D1121" s="132" t="s">
        <v>995</v>
      </c>
      <c r="E1121" s="132" t="s">
        <v>426</v>
      </c>
      <c r="F1121" s="132">
        <v>43</v>
      </c>
      <c r="G1121" s="132" t="s">
        <v>3656</v>
      </c>
      <c r="H1121" s="132">
        <v>3</v>
      </c>
      <c r="I1121" s="132">
        <v>0.08</v>
      </c>
      <c r="J1121" s="132">
        <v>1</v>
      </c>
      <c r="K1121" s="132">
        <v>0.08</v>
      </c>
      <c r="L1121" s="132" t="s">
        <v>330</v>
      </c>
      <c r="M1121" s="132">
        <v>521</v>
      </c>
      <c r="N1121" s="132" t="s">
        <v>3915</v>
      </c>
      <c r="O1121" s="132">
        <v>7497</v>
      </c>
      <c r="P1121" s="132" t="s">
        <v>425</v>
      </c>
      <c r="Q1121" s="132">
        <v>37</v>
      </c>
      <c r="R1121" s="132" t="s">
        <v>1162</v>
      </c>
      <c r="S1121" s="132">
        <v>1000319</v>
      </c>
      <c r="T1121" s="132" t="s">
        <v>1199</v>
      </c>
      <c r="U1121" s="132">
        <v>702</v>
      </c>
      <c r="V1121" s="132">
        <v>30</v>
      </c>
      <c r="W1121" s="132" t="s">
        <v>1063</v>
      </c>
      <c r="X1121" s="132">
        <v>13</v>
      </c>
    </row>
    <row r="1122" spans="1:24">
      <c r="A1122" s="132">
        <v>1865</v>
      </c>
      <c r="B1122" s="132" t="s">
        <v>1384</v>
      </c>
      <c r="C1122" s="132">
        <v>61091000000</v>
      </c>
      <c r="D1122" s="132" t="s">
        <v>856</v>
      </c>
      <c r="E1122" s="132" t="s">
        <v>453</v>
      </c>
      <c r="F1122" s="132">
        <v>73</v>
      </c>
      <c r="G1122" s="132" t="s">
        <v>3656</v>
      </c>
      <c r="H1122" s="132">
        <v>3</v>
      </c>
      <c r="I1122" s="132">
        <v>0.11</v>
      </c>
      <c r="J1122" s="132">
        <v>1</v>
      </c>
      <c r="K1122" s="132">
        <v>0.11</v>
      </c>
      <c r="L1122" s="132" t="s">
        <v>330</v>
      </c>
      <c r="M1122" s="132">
        <v>521</v>
      </c>
      <c r="N1122" s="132" t="s">
        <v>440</v>
      </c>
      <c r="O1122" s="132">
        <v>7485</v>
      </c>
      <c r="P1122" s="132" t="s">
        <v>439</v>
      </c>
      <c r="Q1122" s="132">
        <v>9</v>
      </c>
      <c r="R1122" s="132" t="s">
        <v>1162</v>
      </c>
      <c r="S1122" s="132">
        <v>1000319</v>
      </c>
      <c r="T1122" s="132" t="s">
        <v>4388</v>
      </c>
      <c r="U1122" s="132">
        <v>704</v>
      </c>
      <c r="V1122" s="132">
        <v>16</v>
      </c>
      <c r="W1122" s="132" t="s">
        <v>1046</v>
      </c>
      <c r="X1122" s="132">
        <v>12</v>
      </c>
    </row>
    <row r="1123" spans="1:24">
      <c r="A1123" s="132">
        <v>1866</v>
      </c>
      <c r="B1123" s="132" t="s">
        <v>1385</v>
      </c>
      <c r="C1123" s="132">
        <v>62034231000</v>
      </c>
      <c r="D1123" s="132" t="s">
        <v>912</v>
      </c>
      <c r="E1123" s="132" t="s">
        <v>3964</v>
      </c>
      <c r="F1123" s="132">
        <v>87</v>
      </c>
      <c r="G1123" s="132" t="s">
        <v>3699</v>
      </c>
      <c r="H1123" s="132">
        <v>4</v>
      </c>
      <c r="I1123" s="132">
        <v>0.23599999999999999</v>
      </c>
      <c r="J1123" s="132">
        <v>1</v>
      </c>
      <c r="K1123" s="132">
        <v>0.23599999999999999</v>
      </c>
      <c r="L1123" s="132" t="s">
        <v>330</v>
      </c>
      <c r="M1123" s="132">
        <v>521</v>
      </c>
      <c r="N1123" s="132" t="s">
        <v>440</v>
      </c>
      <c r="O1123" s="132">
        <v>7485</v>
      </c>
      <c r="P1123" s="132" t="s">
        <v>439</v>
      </c>
      <c r="Q1123" s="132">
        <v>9</v>
      </c>
      <c r="R1123" s="132" t="s">
        <v>1162</v>
      </c>
      <c r="S1123" s="132">
        <v>1000319</v>
      </c>
      <c r="T1123" s="132" t="s">
        <v>1199</v>
      </c>
      <c r="U1123" s="132">
        <v>702</v>
      </c>
      <c r="V1123" s="132">
        <v>24</v>
      </c>
      <c r="W1123" s="132" t="s">
        <v>3917</v>
      </c>
      <c r="X1123" s="132">
        <v>29</v>
      </c>
    </row>
    <row r="1124" spans="1:24">
      <c r="A1124" s="132">
        <v>1867</v>
      </c>
      <c r="B1124" s="132" t="s">
        <v>1386</v>
      </c>
      <c r="C1124" s="132">
        <v>61046200000</v>
      </c>
      <c r="D1124" s="132" t="s">
        <v>928</v>
      </c>
      <c r="E1124" s="132" t="s">
        <v>442</v>
      </c>
      <c r="F1124" s="132">
        <v>24</v>
      </c>
      <c r="G1124" s="132" t="s">
        <v>3656</v>
      </c>
      <c r="H1124" s="132">
        <v>3</v>
      </c>
      <c r="I1124" s="132">
        <v>6.2E-2</v>
      </c>
      <c r="J1124" s="132">
        <v>1</v>
      </c>
      <c r="K1124" s="132">
        <v>6.2E-2</v>
      </c>
      <c r="L1124" s="132" t="s">
        <v>330</v>
      </c>
      <c r="M1124" s="132">
        <v>521</v>
      </c>
      <c r="N1124" s="132" t="s">
        <v>440</v>
      </c>
      <c r="O1124" s="132">
        <v>7485</v>
      </c>
      <c r="P1124" s="132" t="s">
        <v>439</v>
      </c>
      <c r="Q1124" s="132">
        <v>9</v>
      </c>
      <c r="R1124" s="132" t="s">
        <v>1162</v>
      </c>
      <c r="S1124" s="132">
        <v>1000319</v>
      </c>
      <c r="T1124" s="132" t="s">
        <v>930</v>
      </c>
      <c r="U1124" s="132">
        <v>666</v>
      </c>
      <c r="V1124" s="132">
        <v>0</v>
      </c>
      <c r="W1124" s="132" t="s">
        <v>1063</v>
      </c>
      <c r="X1124" s="132">
        <v>13</v>
      </c>
    </row>
    <row r="1125" spans="1:24">
      <c r="A1125" s="132">
        <v>1868</v>
      </c>
      <c r="B1125" s="132" t="s">
        <v>1387</v>
      </c>
      <c r="C1125" s="132">
        <v>61091000000</v>
      </c>
      <c r="D1125" s="132" t="s">
        <v>708</v>
      </c>
      <c r="E1125" s="132" t="s">
        <v>4432</v>
      </c>
      <c r="F1125" s="132">
        <v>21</v>
      </c>
      <c r="G1125" s="132" t="s">
        <v>3656</v>
      </c>
      <c r="H1125" s="132">
        <v>3</v>
      </c>
      <c r="I1125" s="132">
        <v>0.06</v>
      </c>
      <c r="J1125" s="132">
        <v>1</v>
      </c>
      <c r="K1125" s="132">
        <v>0.06</v>
      </c>
      <c r="L1125" s="132" t="s">
        <v>330</v>
      </c>
      <c r="M1125" s="132">
        <v>521</v>
      </c>
      <c r="N1125" s="132" t="s">
        <v>440</v>
      </c>
      <c r="O1125" s="132">
        <v>7485</v>
      </c>
      <c r="P1125" s="132" t="s">
        <v>439</v>
      </c>
      <c r="Q1125" s="132">
        <v>9</v>
      </c>
      <c r="R1125" s="132" t="s">
        <v>1162</v>
      </c>
      <c r="S1125" s="132">
        <v>1000319</v>
      </c>
      <c r="T1125" s="132" t="s">
        <v>2043</v>
      </c>
      <c r="U1125" s="132">
        <v>639</v>
      </c>
      <c r="V1125" s="132">
        <v>7</v>
      </c>
      <c r="W1125" s="132" t="s">
        <v>1046</v>
      </c>
      <c r="X1125" s="132">
        <v>12</v>
      </c>
    </row>
    <row r="1126" spans="1:24">
      <c r="A1126" s="132">
        <v>1869</v>
      </c>
      <c r="B1126" s="132" t="s">
        <v>1388</v>
      </c>
      <c r="C1126" s="132">
        <v>61043200000</v>
      </c>
      <c r="D1126" s="132" t="s">
        <v>726</v>
      </c>
      <c r="E1126" s="132" t="s">
        <v>4293</v>
      </c>
      <c r="F1126" s="132">
        <v>466</v>
      </c>
      <c r="G1126" s="132" t="s">
        <v>3656</v>
      </c>
      <c r="H1126" s="132">
        <v>3</v>
      </c>
      <c r="I1126" s="132">
        <v>0.106</v>
      </c>
      <c r="J1126" s="132">
        <v>1</v>
      </c>
      <c r="K1126" s="132">
        <v>0.106</v>
      </c>
      <c r="L1126" s="132" t="s">
        <v>330</v>
      </c>
      <c r="M1126" s="132">
        <v>521</v>
      </c>
      <c r="N1126" s="132" t="s">
        <v>3915</v>
      </c>
      <c r="O1126" s="132">
        <v>7497</v>
      </c>
      <c r="P1126" s="132" t="s">
        <v>439</v>
      </c>
      <c r="Q1126" s="132">
        <v>9</v>
      </c>
      <c r="R1126" s="132" t="s">
        <v>1162</v>
      </c>
      <c r="S1126" s="132">
        <v>1000319</v>
      </c>
      <c r="T1126" s="132" t="s">
        <v>2045</v>
      </c>
      <c r="U1126" s="132">
        <v>643</v>
      </c>
      <c r="V1126" s="132">
        <v>24</v>
      </c>
      <c r="W1126" s="132" t="s">
        <v>1055</v>
      </c>
      <c r="X1126" s="132">
        <v>3</v>
      </c>
    </row>
    <row r="1127" spans="1:24">
      <c r="A1127" s="132">
        <v>1870</v>
      </c>
      <c r="B1127" s="132" t="s">
        <v>1389</v>
      </c>
      <c r="C1127" s="132">
        <v>61112090000</v>
      </c>
      <c r="D1127" s="132" t="s">
        <v>1181</v>
      </c>
      <c r="E1127" s="132" t="s">
        <v>442</v>
      </c>
      <c r="F1127" s="132">
        <v>24</v>
      </c>
      <c r="G1127" s="132" t="s">
        <v>4311</v>
      </c>
      <c r="H1127" s="132">
        <v>6</v>
      </c>
      <c r="I1127" s="132">
        <v>4.3999999999999997E-2</v>
      </c>
      <c r="J1127" s="132">
        <v>1</v>
      </c>
      <c r="K1127" s="132">
        <v>4.3999999999999997E-2</v>
      </c>
      <c r="L1127" s="132" t="s">
        <v>330</v>
      </c>
      <c r="M1127" s="132">
        <v>521</v>
      </c>
      <c r="N1127" s="132" t="s">
        <v>3915</v>
      </c>
      <c r="O1127" s="132">
        <v>7497</v>
      </c>
      <c r="P1127" s="132" t="s">
        <v>439</v>
      </c>
      <c r="Q1127" s="132">
        <v>9</v>
      </c>
      <c r="R1127" s="132" t="s">
        <v>1162</v>
      </c>
      <c r="S1127" s="132">
        <v>1000319</v>
      </c>
      <c r="T1127" s="132" t="s">
        <v>2041</v>
      </c>
      <c r="U1127" s="132">
        <v>646</v>
      </c>
      <c r="V1127" s="132">
        <v>14</v>
      </c>
      <c r="W1127" s="132" t="s">
        <v>1063</v>
      </c>
      <c r="X1127" s="132">
        <v>13</v>
      </c>
    </row>
    <row r="1128" spans="1:24">
      <c r="A1128" s="132">
        <v>1871</v>
      </c>
      <c r="B1128" s="132" t="s">
        <v>1390</v>
      </c>
      <c r="C1128" s="132">
        <v>61043300000</v>
      </c>
      <c r="D1128" s="132" t="s">
        <v>1391</v>
      </c>
      <c r="E1128" s="132" t="s">
        <v>466</v>
      </c>
      <c r="F1128" s="132">
        <v>153</v>
      </c>
      <c r="G1128" s="132" t="s">
        <v>3656</v>
      </c>
      <c r="H1128" s="132">
        <v>3</v>
      </c>
      <c r="I1128" s="132">
        <v>0.16200000000000001</v>
      </c>
      <c r="J1128" s="132">
        <v>1</v>
      </c>
      <c r="K1128" s="132">
        <v>0.16200000000000001</v>
      </c>
      <c r="L1128" s="132" t="s">
        <v>330</v>
      </c>
      <c r="M1128" s="132">
        <v>521</v>
      </c>
      <c r="N1128" s="132" t="s">
        <v>3915</v>
      </c>
      <c r="O1128" s="132">
        <v>7497</v>
      </c>
      <c r="P1128" s="132" t="s">
        <v>425</v>
      </c>
      <c r="Q1128" s="132">
        <v>37</v>
      </c>
      <c r="R1128" s="132" t="s">
        <v>1162</v>
      </c>
      <c r="S1128" s="132">
        <v>1000319</v>
      </c>
      <c r="T1128" s="132" t="s">
        <v>4384</v>
      </c>
      <c r="U1128" s="132">
        <v>703</v>
      </c>
      <c r="V1128" s="132">
        <v>40</v>
      </c>
      <c r="W1128" s="132" t="s">
        <v>3920</v>
      </c>
      <c r="X1128" s="132">
        <v>14</v>
      </c>
    </row>
    <row r="1129" spans="1:24">
      <c r="A1129" s="132">
        <v>1872</v>
      </c>
      <c r="B1129" s="132" t="s">
        <v>1392</v>
      </c>
      <c r="C1129" s="132">
        <v>61044200000</v>
      </c>
      <c r="D1129" s="132" t="s">
        <v>867</v>
      </c>
      <c r="E1129" s="132" t="s">
        <v>426</v>
      </c>
      <c r="F1129" s="132">
        <v>43</v>
      </c>
      <c r="G1129" s="132" t="s">
        <v>3656</v>
      </c>
      <c r="H1129" s="132">
        <v>3</v>
      </c>
      <c r="I1129" s="132">
        <v>0.04</v>
      </c>
      <c r="J1129" s="132">
        <v>1</v>
      </c>
      <c r="K1129" s="132">
        <v>0.04</v>
      </c>
      <c r="L1129" s="132" t="s">
        <v>330</v>
      </c>
      <c r="M1129" s="132">
        <v>521</v>
      </c>
      <c r="N1129" s="132" t="s">
        <v>3915</v>
      </c>
      <c r="O1129" s="132">
        <v>7497</v>
      </c>
      <c r="P1129" s="132" t="s">
        <v>3956</v>
      </c>
      <c r="Q1129" s="132" t="s">
        <v>3930</v>
      </c>
      <c r="R1129" s="132" t="s">
        <v>1162</v>
      </c>
      <c r="S1129" s="132">
        <v>1000319</v>
      </c>
      <c r="T1129" s="132" t="s">
        <v>2041</v>
      </c>
      <c r="U1129" s="132">
        <v>646</v>
      </c>
      <c r="V1129" s="132">
        <v>18</v>
      </c>
      <c r="W1129" s="132" t="s">
        <v>1046</v>
      </c>
      <c r="X1129" s="132">
        <v>12</v>
      </c>
    </row>
    <row r="1130" spans="1:24">
      <c r="A1130" s="132">
        <v>1873</v>
      </c>
      <c r="B1130" s="132" t="s">
        <v>1393</v>
      </c>
      <c r="C1130" s="132">
        <v>61124190000</v>
      </c>
      <c r="D1130" s="132" t="s">
        <v>986</v>
      </c>
      <c r="E1130" s="132" t="s">
        <v>3666</v>
      </c>
      <c r="F1130" s="132">
        <v>46</v>
      </c>
      <c r="G1130" s="132" t="s">
        <v>3656</v>
      </c>
      <c r="H1130" s="132">
        <v>3</v>
      </c>
      <c r="I1130" s="132">
        <v>6.4000000000000001E-2</v>
      </c>
      <c r="J1130" s="132">
        <v>1</v>
      </c>
      <c r="K1130" s="132">
        <v>6.4000000000000001E-2</v>
      </c>
      <c r="L1130" s="132" t="s">
        <v>330</v>
      </c>
      <c r="M1130" s="132">
        <v>521</v>
      </c>
      <c r="N1130" s="132" t="s">
        <v>3915</v>
      </c>
      <c r="O1130" s="132">
        <v>7497</v>
      </c>
      <c r="P1130" s="132" t="s">
        <v>425</v>
      </c>
      <c r="Q1130" s="132">
        <v>37</v>
      </c>
      <c r="R1130" s="132" t="s">
        <v>1162</v>
      </c>
      <c r="S1130" s="132">
        <v>1000319</v>
      </c>
      <c r="T1130" s="132" t="s">
        <v>2045</v>
      </c>
      <c r="U1130" s="132">
        <v>643</v>
      </c>
      <c r="V1130" s="132">
        <v>22</v>
      </c>
      <c r="W1130" s="132" t="s">
        <v>1064</v>
      </c>
      <c r="X1130" s="132">
        <v>7</v>
      </c>
    </row>
    <row r="1131" spans="1:24">
      <c r="A1131" s="132">
        <v>1874</v>
      </c>
      <c r="B1131" s="132" t="s">
        <v>1394</v>
      </c>
      <c r="C1131" s="132">
        <v>61044900000</v>
      </c>
      <c r="D1131" s="132" t="s">
        <v>1081</v>
      </c>
      <c r="E1131" s="132" t="s">
        <v>426</v>
      </c>
      <c r="F1131" s="132">
        <v>43</v>
      </c>
      <c r="G1131" s="132" t="s">
        <v>3656</v>
      </c>
      <c r="H1131" s="132">
        <v>3</v>
      </c>
      <c r="I1131" s="132">
        <v>0.23799999999999999</v>
      </c>
      <c r="J1131" s="132">
        <v>1</v>
      </c>
      <c r="K1131" s="132">
        <v>0.23799999999999999</v>
      </c>
      <c r="L1131" s="132" t="s">
        <v>330</v>
      </c>
      <c r="M1131" s="132">
        <v>521</v>
      </c>
      <c r="N1131" s="132" t="s">
        <v>3915</v>
      </c>
      <c r="O1131" s="132">
        <v>7497</v>
      </c>
      <c r="P1131" s="132" t="s">
        <v>431</v>
      </c>
      <c r="Q1131" s="132">
        <v>53</v>
      </c>
      <c r="R1131" s="132" t="s">
        <v>1162</v>
      </c>
      <c r="S1131" s="132">
        <v>1000319</v>
      </c>
      <c r="T1131" s="132" t="s">
        <v>930</v>
      </c>
      <c r="U1131" s="132">
        <v>666</v>
      </c>
      <c r="V1131" s="132">
        <v>46</v>
      </c>
      <c r="W1131" s="132" t="s">
        <v>1046</v>
      </c>
      <c r="X1131" s="132">
        <v>12</v>
      </c>
    </row>
    <row r="1132" spans="1:24">
      <c r="A1132" s="132">
        <v>1875</v>
      </c>
      <c r="B1132" s="132" t="s">
        <v>1395</v>
      </c>
      <c r="C1132" s="132">
        <v>61043200000</v>
      </c>
      <c r="D1132" s="132" t="s">
        <v>726</v>
      </c>
      <c r="E1132" s="132" t="s">
        <v>4293</v>
      </c>
      <c r="F1132" s="132">
        <v>466</v>
      </c>
      <c r="G1132" s="132" t="s">
        <v>3656</v>
      </c>
      <c r="H1132" s="132">
        <v>3</v>
      </c>
      <c r="I1132" s="132">
        <v>0.14799999999999999</v>
      </c>
      <c r="J1132" s="132">
        <v>1</v>
      </c>
      <c r="K1132" s="132">
        <v>0.14799999999999999</v>
      </c>
      <c r="L1132" s="132" t="s">
        <v>330</v>
      </c>
      <c r="M1132" s="132">
        <v>521</v>
      </c>
      <c r="N1132" s="132" t="s">
        <v>3915</v>
      </c>
      <c r="O1132" s="132">
        <v>7497</v>
      </c>
      <c r="P1132" s="132" t="s">
        <v>439</v>
      </c>
      <c r="Q1132" s="132">
        <v>9</v>
      </c>
      <c r="R1132" s="132" t="s">
        <v>1162</v>
      </c>
      <c r="S1132" s="132">
        <v>1000319</v>
      </c>
      <c r="T1132" s="132" t="s">
        <v>2050</v>
      </c>
      <c r="U1132" s="132">
        <v>642</v>
      </c>
      <c r="V1132" s="132">
        <v>26</v>
      </c>
      <c r="W1132" s="132" t="s">
        <v>1046</v>
      </c>
      <c r="X1132" s="132">
        <v>12</v>
      </c>
    </row>
    <row r="1133" spans="1:24">
      <c r="A1133" s="132">
        <v>1876</v>
      </c>
      <c r="B1133" s="132" t="s">
        <v>1396</v>
      </c>
      <c r="C1133" s="132">
        <v>61091000000</v>
      </c>
      <c r="D1133" s="132" t="s">
        <v>856</v>
      </c>
      <c r="E1133" s="132" t="s">
        <v>453</v>
      </c>
      <c r="F1133" s="132">
        <v>73</v>
      </c>
      <c r="G1133" s="132" t="s">
        <v>3656</v>
      </c>
      <c r="H1133" s="132">
        <v>3</v>
      </c>
      <c r="I1133" s="132">
        <v>7.8E-2</v>
      </c>
      <c r="J1133" s="132">
        <v>1</v>
      </c>
      <c r="K1133" s="132">
        <v>7.8E-2</v>
      </c>
      <c r="L1133" s="132" t="s">
        <v>330</v>
      </c>
      <c r="M1133" s="132">
        <v>521</v>
      </c>
      <c r="N1133" s="132" t="s">
        <v>440</v>
      </c>
      <c r="O1133" s="132">
        <v>7485</v>
      </c>
      <c r="P1133" s="132" t="s">
        <v>439</v>
      </c>
      <c r="Q1133" s="132">
        <v>9</v>
      </c>
      <c r="R1133" s="132" t="s">
        <v>1162</v>
      </c>
      <c r="S1133" s="132">
        <v>1000319</v>
      </c>
      <c r="T1133" s="132" t="s">
        <v>1023</v>
      </c>
      <c r="U1133" s="132">
        <v>669</v>
      </c>
      <c r="V1133" s="132">
        <v>9</v>
      </c>
      <c r="W1133" s="132" t="s">
        <v>1046</v>
      </c>
      <c r="X1133" s="132">
        <v>12</v>
      </c>
    </row>
    <row r="1134" spans="1:24">
      <c r="A1134" s="132">
        <v>1877</v>
      </c>
      <c r="B1134" s="132" t="s">
        <v>1397</v>
      </c>
      <c r="C1134" s="132">
        <v>61044200000</v>
      </c>
      <c r="D1134" s="132" t="s">
        <v>867</v>
      </c>
      <c r="E1134" s="132" t="s">
        <v>426</v>
      </c>
      <c r="F1134" s="132">
        <v>43</v>
      </c>
      <c r="G1134" s="132" t="s">
        <v>3656</v>
      </c>
      <c r="H1134" s="132">
        <v>3</v>
      </c>
      <c r="I1134" s="132">
        <v>0.13600000000000001</v>
      </c>
      <c r="J1134" s="132">
        <v>1</v>
      </c>
      <c r="K1134" s="132">
        <v>0.13600000000000001</v>
      </c>
      <c r="L1134" s="132" t="s">
        <v>330</v>
      </c>
      <c r="M1134" s="132">
        <v>521</v>
      </c>
      <c r="N1134" s="132" t="s">
        <v>3915</v>
      </c>
      <c r="O1134" s="132">
        <v>7497</v>
      </c>
      <c r="P1134" s="132" t="s">
        <v>439</v>
      </c>
      <c r="Q1134" s="132">
        <v>9</v>
      </c>
      <c r="R1134" s="132" t="s">
        <v>1162</v>
      </c>
      <c r="S1134" s="132">
        <v>1000319</v>
      </c>
      <c r="T1134" s="132" t="s">
        <v>2049</v>
      </c>
      <c r="U1134" s="132">
        <v>636</v>
      </c>
      <c r="V1134" s="132">
        <v>0</v>
      </c>
      <c r="W1134" s="132" t="s">
        <v>1063</v>
      </c>
      <c r="X1134" s="132">
        <v>13</v>
      </c>
    </row>
    <row r="1135" spans="1:24">
      <c r="A1135" s="132">
        <v>1878</v>
      </c>
      <c r="B1135" s="132" t="s">
        <v>1398</v>
      </c>
      <c r="C1135" s="132">
        <v>61032200000</v>
      </c>
      <c r="D1135" s="132" t="s">
        <v>713</v>
      </c>
      <c r="E1135" s="132" t="s">
        <v>4431</v>
      </c>
      <c r="F1135" s="132">
        <v>457</v>
      </c>
      <c r="G1135" s="132" t="s">
        <v>3699</v>
      </c>
      <c r="H1135" s="132">
        <v>4</v>
      </c>
      <c r="I1135" s="132">
        <v>0.16400000000000001</v>
      </c>
      <c r="J1135" s="132">
        <v>1</v>
      </c>
      <c r="K1135" s="132">
        <v>0.16400000000000001</v>
      </c>
      <c r="L1135" s="132" t="s">
        <v>330</v>
      </c>
      <c r="M1135" s="132">
        <v>521</v>
      </c>
      <c r="N1135" s="132" t="s">
        <v>440</v>
      </c>
      <c r="O1135" s="132">
        <v>7485</v>
      </c>
      <c r="P1135" s="132" t="s">
        <v>439</v>
      </c>
      <c r="Q1135" s="132">
        <v>9</v>
      </c>
      <c r="R1135" s="132" t="s">
        <v>1162</v>
      </c>
      <c r="S1135" s="132">
        <v>1000319</v>
      </c>
      <c r="T1135" s="132" t="s">
        <v>1013</v>
      </c>
      <c r="U1135" s="132">
        <v>681</v>
      </c>
      <c r="V1135" s="132">
        <v>18</v>
      </c>
      <c r="W1135" s="132" t="s">
        <v>1144</v>
      </c>
      <c r="X1135" s="132">
        <v>23</v>
      </c>
    </row>
    <row r="1136" spans="1:24">
      <c r="A1136" s="132">
        <v>1879</v>
      </c>
      <c r="B1136" s="132" t="s">
        <v>1399</v>
      </c>
      <c r="C1136" s="132">
        <v>61033200000</v>
      </c>
      <c r="D1136" s="132" t="s">
        <v>704</v>
      </c>
      <c r="E1136" s="132" t="s">
        <v>466</v>
      </c>
      <c r="F1136" s="132">
        <v>153</v>
      </c>
      <c r="G1136" s="132" t="s">
        <v>3699</v>
      </c>
      <c r="H1136" s="132">
        <v>4</v>
      </c>
      <c r="I1136" s="132">
        <v>0.23</v>
      </c>
      <c r="J1136" s="132">
        <v>1</v>
      </c>
      <c r="K1136" s="132">
        <v>0.23</v>
      </c>
      <c r="L1136" s="132" t="s">
        <v>330</v>
      </c>
      <c r="M1136" s="132">
        <v>521</v>
      </c>
      <c r="N1136" s="132" t="s">
        <v>440</v>
      </c>
      <c r="O1136" s="132">
        <v>7485</v>
      </c>
      <c r="P1136" s="132" t="s">
        <v>439</v>
      </c>
      <c r="Q1136" s="132">
        <v>9</v>
      </c>
      <c r="R1136" s="132" t="s">
        <v>1162</v>
      </c>
      <c r="S1136" s="132">
        <v>1000319</v>
      </c>
      <c r="T1136" s="132" t="s">
        <v>4386</v>
      </c>
      <c r="U1136" s="132">
        <v>705</v>
      </c>
      <c r="V1136" s="132">
        <v>30</v>
      </c>
      <c r="W1136" s="132" t="s">
        <v>1144</v>
      </c>
      <c r="X1136" s="132">
        <v>23</v>
      </c>
    </row>
    <row r="1137" spans="1:24">
      <c r="A1137" s="132">
        <v>1880</v>
      </c>
      <c r="B1137" s="132" t="s">
        <v>1400</v>
      </c>
      <c r="C1137" s="132">
        <v>61091000000</v>
      </c>
      <c r="D1137" s="132" t="s">
        <v>856</v>
      </c>
      <c r="E1137" s="132" t="s">
        <v>453</v>
      </c>
      <c r="F1137" s="132">
        <v>73</v>
      </c>
      <c r="G1137" s="132" t="s">
        <v>3656</v>
      </c>
      <c r="H1137" s="132">
        <v>3</v>
      </c>
      <c r="I1137" s="132">
        <v>6.2E-2</v>
      </c>
      <c r="J1137" s="132">
        <v>1</v>
      </c>
      <c r="K1137" s="132">
        <v>6.2E-2</v>
      </c>
      <c r="L1137" s="132" t="s">
        <v>330</v>
      </c>
      <c r="M1137" s="132">
        <v>521</v>
      </c>
      <c r="N1137" s="132" t="s">
        <v>440</v>
      </c>
      <c r="O1137" s="132">
        <v>7485</v>
      </c>
      <c r="P1137" s="132" t="s">
        <v>439</v>
      </c>
      <c r="Q1137" s="132">
        <v>9</v>
      </c>
      <c r="R1137" s="132" t="s">
        <v>1162</v>
      </c>
      <c r="S1137" s="132">
        <v>1000319</v>
      </c>
      <c r="T1137" s="132" t="s">
        <v>2043</v>
      </c>
      <c r="U1137" s="132">
        <v>639</v>
      </c>
      <c r="V1137" s="132">
        <v>7</v>
      </c>
      <c r="W1137" s="132" t="s">
        <v>1046</v>
      </c>
      <c r="X1137" s="132">
        <v>12</v>
      </c>
    </row>
    <row r="1138" spans="1:24">
      <c r="A1138" s="132">
        <v>1881</v>
      </c>
      <c r="B1138" s="132" t="s">
        <v>1401</v>
      </c>
      <c r="C1138" s="132">
        <v>61102099000</v>
      </c>
      <c r="D1138" s="132" t="s">
        <v>728</v>
      </c>
      <c r="E1138" s="132" t="s">
        <v>316</v>
      </c>
      <c r="F1138" s="132">
        <v>17</v>
      </c>
      <c r="G1138" s="132" t="s">
        <v>3656</v>
      </c>
      <c r="H1138" s="132">
        <v>3</v>
      </c>
      <c r="I1138" s="132">
        <v>0.10199999999999999</v>
      </c>
      <c r="J1138" s="132">
        <v>1</v>
      </c>
      <c r="K1138" s="132">
        <v>0.10199999999999999</v>
      </c>
      <c r="L1138" s="132" t="s">
        <v>330</v>
      </c>
      <c r="M1138" s="132">
        <v>521</v>
      </c>
      <c r="N1138" s="132" t="s">
        <v>440</v>
      </c>
      <c r="O1138" s="132">
        <v>7485</v>
      </c>
      <c r="P1138" s="132" t="s">
        <v>439</v>
      </c>
      <c r="Q1138" s="132">
        <v>9</v>
      </c>
      <c r="R1138" s="132" t="s">
        <v>1162</v>
      </c>
      <c r="S1138" s="132">
        <v>1000319</v>
      </c>
      <c r="T1138" s="132" t="s">
        <v>4386</v>
      </c>
      <c r="U1138" s="132">
        <v>705</v>
      </c>
      <c r="V1138" s="132">
        <v>22</v>
      </c>
      <c r="W1138" s="132" t="s">
        <v>1046</v>
      </c>
      <c r="X1138" s="132">
        <v>12</v>
      </c>
    </row>
    <row r="1139" spans="1:24">
      <c r="A1139" s="132">
        <v>1882</v>
      </c>
      <c r="B1139" s="132" t="s">
        <v>1402</v>
      </c>
      <c r="C1139" s="132">
        <v>62046990000</v>
      </c>
      <c r="D1139" s="132" t="s">
        <v>598</v>
      </c>
      <c r="E1139" s="132" t="s">
        <v>420</v>
      </c>
      <c r="F1139" s="132">
        <v>93</v>
      </c>
      <c r="G1139" s="132" t="s">
        <v>3848</v>
      </c>
      <c r="H1139" s="132">
        <v>2</v>
      </c>
      <c r="I1139" s="132">
        <v>0.13400000000000001</v>
      </c>
      <c r="J1139" s="132">
        <v>1</v>
      </c>
      <c r="K1139" s="132">
        <v>0.13400000000000001</v>
      </c>
      <c r="L1139" s="132" t="s">
        <v>330</v>
      </c>
      <c r="M1139" s="132">
        <v>521</v>
      </c>
      <c r="N1139" s="132" t="s">
        <v>3915</v>
      </c>
      <c r="O1139" s="132">
        <v>7497</v>
      </c>
      <c r="P1139" s="132" t="s">
        <v>4297</v>
      </c>
      <c r="Q1139" s="132" t="s">
        <v>4284</v>
      </c>
      <c r="R1139" s="132" t="s">
        <v>1162</v>
      </c>
      <c r="S1139" s="132">
        <v>1000323</v>
      </c>
      <c r="T1139" s="132" t="s">
        <v>4376</v>
      </c>
      <c r="U1139" s="132">
        <v>702</v>
      </c>
      <c r="V1139" s="132">
        <v>26</v>
      </c>
      <c r="W1139" s="132" t="s">
        <v>1144</v>
      </c>
      <c r="X1139" s="132">
        <v>23</v>
      </c>
    </row>
    <row r="1140" spans="1:24">
      <c r="A1140" s="132">
        <v>1883</v>
      </c>
      <c r="B1140" s="132" t="s">
        <v>1403</v>
      </c>
      <c r="C1140" s="132">
        <v>62046990000</v>
      </c>
      <c r="D1140" s="132" t="s">
        <v>1404</v>
      </c>
      <c r="E1140" s="132" t="s">
        <v>420</v>
      </c>
      <c r="F1140" s="132">
        <v>93</v>
      </c>
      <c r="G1140" s="132" t="s">
        <v>3656</v>
      </c>
      <c r="H1140" s="132">
        <v>3</v>
      </c>
      <c r="I1140" s="132">
        <v>0.16200000000000001</v>
      </c>
      <c r="J1140" s="132">
        <v>1</v>
      </c>
      <c r="K1140" s="132">
        <v>0.16200000000000001</v>
      </c>
      <c r="L1140" s="132" t="s">
        <v>330</v>
      </c>
      <c r="M1140" s="132">
        <v>521</v>
      </c>
      <c r="N1140" s="132" t="s">
        <v>3915</v>
      </c>
      <c r="O1140" s="132">
        <v>7497</v>
      </c>
      <c r="P1140" s="132" t="s">
        <v>431</v>
      </c>
      <c r="Q1140" s="132">
        <v>53</v>
      </c>
      <c r="R1140" s="132" t="s">
        <v>1162</v>
      </c>
      <c r="S1140" s="132">
        <v>1000319</v>
      </c>
      <c r="T1140" s="132" t="s">
        <v>1014</v>
      </c>
      <c r="U1140" s="132">
        <v>529</v>
      </c>
      <c r="V1140" s="132">
        <v>26</v>
      </c>
      <c r="W1140" s="132" t="s">
        <v>1144</v>
      </c>
      <c r="X1140" s="132">
        <v>23</v>
      </c>
    </row>
    <row r="1141" spans="1:24">
      <c r="A1141" s="132">
        <v>1884</v>
      </c>
      <c r="B1141" s="132" t="s">
        <v>1405</v>
      </c>
      <c r="C1141" s="132">
        <v>61091000000</v>
      </c>
      <c r="D1141" s="132" t="s">
        <v>856</v>
      </c>
      <c r="E1141" s="132" t="s">
        <v>453</v>
      </c>
      <c r="F1141" s="132">
        <v>73</v>
      </c>
      <c r="G1141" s="132" t="s">
        <v>3656</v>
      </c>
      <c r="H1141" s="132">
        <v>3</v>
      </c>
      <c r="I1141" s="132">
        <v>7.1999999999999995E-2</v>
      </c>
      <c r="J1141" s="132">
        <v>1</v>
      </c>
      <c r="K1141" s="132">
        <v>7.1999999999999995E-2</v>
      </c>
      <c r="L1141" s="132" t="s">
        <v>330</v>
      </c>
      <c r="M1141" s="132">
        <v>521</v>
      </c>
      <c r="N1141" s="132" t="s">
        <v>440</v>
      </c>
      <c r="O1141" s="132">
        <v>7485</v>
      </c>
      <c r="P1141" s="132" t="s">
        <v>439</v>
      </c>
      <c r="Q1141" s="132">
        <v>9</v>
      </c>
      <c r="R1141" s="132" t="s">
        <v>1162</v>
      </c>
      <c r="S1141" s="132">
        <v>1000319</v>
      </c>
      <c r="T1141" s="132" t="s">
        <v>2045</v>
      </c>
      <c r="U1141" s="132">
        <v>643</v>
      </c>
      <c r="V1141" s="132">
        <v>0</v>
      </c>
      <c r="W1141" s="132" t="s">
        <v>1046</v>
      </c>
      <c r="X1141" s="132">
        <v>12</v>
      </c>
    </row>
    <row r="1142" spans="1:24">
      <c r="A1142" s="132">
        <v>1885</v>
      </c>
      <c r="B1142" s="132" t="s">
        <v>1406</v>
      </c>
      <c r="C1142" s="132">
        <v>61046200000</v>
      </c>
      <c r="D1142" s="132" t="s">
        <v>687</v>
      </c>
      <c r="E1142" s="132" t="s">
        <v>442</v>
      </c>
      <c r="F1142" s="132">
        <v>24</v>
      </c>
      <c r="G1142" s="132" t="s">
        <v>3656</v>
      </c>
      <c r="H1142" s="132">
        <v>3</v>
      </c>
      <c r="I1142" s="132">
        <v>5.1999999999999998E-2</v>
      </c>
      <c r="J1142" s="132">
        <v>1</v>
      </c>
      <c r="K1142" s="132">
        <v>5.1999999999999998E-2</v>
      </c>
      <c r="L1142" s="132" t="s">
        <v>330</v>
      </c>
      <c r="M1142" s="132">
        <v>521</v>
      </c>
      <c r="N1142" s="132" t="s">
        <v>440</v>
      </c>
      <c r="O1142" s="132">
        <v>7485</v>
      </c>
      <c r="P1142" s="132" t="s">
        <v>439</v>
      </c>
      <c r="Q1142" s="132">
        <v>9</v>
      </c>
      <c r="R1142" s="132" t="s">
        <v>1162</v>
      </c>
      <c r="S1142" s="132">
        <v>1000319</v>
      </c>
      <c r="T1142" s="132" t="s">
        <v>4386</v>
      </c>
      <c r="U1142" s="132">
        <v>705</v>
      </c>
      <c r="V1142" s="132">
        <v>16</v>
      </c>
      <c r="W1142" s="132" t="s">
        <v>1038</v>
      </c>
      <c r="X1142" s="132">
        <v>5</v>
      </c>
    </row>
    <row r="1143" spans="1:24">
      <c r="A1143" s="132">
        <v>1886</v>
      </c>
      <c r="B1143" s="132" t="s">
        <v>1407</v>
      </c>
      <c r="C1143" s="132">
        <v>61112090000</v>
      </c>
      <c r="D1143" s="132" t="s">
        <v>1181</v>
      </c>
      <c r="E1143" s="132" t="s">
        <v>442</v>
      </c>
      <c r="F1143" s="132">
        <v>24</v>
      </c>
      <c r="G1143" s="132" t="s">
        <v>4311</v>
      </c>
      <c r="H1143" s="132">
        <v>6</v>
      </c>
      <c r="I1143" s="132">
        <v>3.5999999999999997E-2</v>
      </c>
      <c r="J1143" s="132">
        <v>1</v>
      </c>
      <c r="K1143" s="132">
        <v>3.5999999999999997E-2</v>
      </c>
      <c r="L1143" s="132" t="s">
        <v>330</v>
      </c>
      <c r="M1143" s="132">
        <v>521</v>
      </c>
      <c r="N1143" s="132" t="s">
        <v>440</v>
      </c>
      <c r="O1143" s="132">
        <v>7485</v>
      </c>
      <c r="P1143" s="132" t="s">
        <v>439</v>
      </c>
      <c r="Q1143" s="132">
        <v>9</v>
      </c>
      <c r="R1143" s="132" t="s">
        <v>1162</v>
      </c>
      <c r="S1143" s="132">
        <v>1000319</v>
      </c>
      <c r="T1143" s="132" t="s">
        <v>2041</v>
      </c>
      <c r="U1143" s="132">
        <v>646</v>
      </c>
      <c r="V1143" s="132">
        <v>0</v>
      </c>
      <c r="W1143" s="132" t="s">
        <v>1064</v>
      </c>
      <c r="X1143" s="132">
        <v>7</v>
      </c>
    </row>
    <row r="1144" spans="1:24">
      <c r="A1144" s="132">
        <v>1887</v>
      </c>
      <c r="B1144" s="132" t="s">
        <v>1408</v>
      </c>
      <c r="C1144" s="132">
        <v>61112090000</v>
      </c>
      <c r="D1144" s="132" t="s">
        <v>1181</v>
      </c>
      <c r="E1144" s="132" t="s">
        <v>442</v>
      </c>
      <c r="F1144" s="132">
        <v>24</v>
      </c>
      <c r="G1144" s="132" t="s">
        <v>4311</v>
      </c>
      <c r="H1144" s="132">
        <v>6</v>
      </c>
      <c r="I1144" s="132">
        <v>3.5000000000000003E-2</v>
      </c>
      <c r="J1144" s="132">
        <v>1</v>
      </c>
      <c r="K1144" s="132">
        <v>3.5000000000000003E-2</v>
      </c>
      <c r="L1144" s="132" t="s">
        <v>330</v>
      </c>
      <c r="M1144" s="132">
        <v>521</v>
      </c>
      <c r="N1144" s="132" t="s">
        <v>440</v>
      </c>
      <c r="O1144" s="132">
        <v>7485</v>
      </c>
      <c r="P1144" s="132" t="s">
        <v>439</v>
      </c>
      <c r="Q1144" s="132">
        <v>9</v>
      </c>
      <c r="R1144" s="132" t="s">
        <v>1162</v>
      </c>
      <c r="S1144" s="132">
        <v>1000319</v>
      </c>
      <c r="T1144" s="132" t="s">
        <v>2046</v>
      </c>
      <c r="U1144" s="132">
        <v>647</v>
      </c>
      <c r="V1144" s="132">
        <v>14</v>
      </c>
      <c r="W1144" s="132" t="s">
        <v>1064</v>
      </c>
      <c r="X1144" s="132">
        <v>7</v>
      </c>
    </row>
    <row r="1145" spans="1:24">
      <c r="A1145" s="132">
        <v>1888</v>
      </c>
      <c r="B1145" s="132" t="s">
        <v>1409</v>
      </c>
      <c r="C1145" s="132">
        <v>61046200000</v>
      </c>
      <c r="D1145" s="132" t="s">
        <v>928</v>
      </c>
      <c r="E1145" s="132" t="s">
        <v>442</v>
      </c>
      <c r="F1145" s="132">
        <v>24</v>
      </c>
      <c r="G1145" s="132" t="s">
        <v>3656</v>
      </c>
      <c r="H1145" s="132">
        <v>3</v>
      </c>
      <c r="I1145" s="132">
        <v>3.5999999999999997E-2</v>
      </c>
      <c r="J1145" s="132">
        <v>1</v>
      </c>
      <c r="K1145" s="132">
        <v>3.5999999999999997E-2</v>
      </c>
      <c r="L1145" s="132" t="s">
        <v>330</v>
      </c>
      <c r="M1145" s="132">
        <v>521</v>
      </c>
      <c r="N1145" s="132" t="s">
        <v>440</v>
      </c>
      <c r="O1145" s="132">
        <v>7485</v>
      </c>
      <c r="P1145" s="132" t="s">
        <v>439</v>
      </c>
      <c r="Q1145" s="132">
        <v>9</v>
      </c>
      <c r="R1145" s="132" t="s">
        <v>1162</v>
      </c>
      <c r="S1145" s="132">
        <v>1000319</v>
      </c>
      <c r="T1145" s="132" t="s">
        <v>4386</v>
      </c>
      <c r="U1145" s="132">
        <v>705</v>
      </c>
      <c r="V1145" s="132">
        <v>0</v>
      </c>
      <c r="W1145" s="132" t="s">
        <v>1046</v>
      </c>
      <c r="X1145" s="132">
        <v>12</v>
      </c>
    </row>
    <row r="1146" spans="1:24">
      <c r="A1146" s="132">
        <v>1889</v>
      </c>
      <c r="B1146" s="132" t="s">
        <v>1410</v>
      </c>
      <c r="C1146" s="132">
        <v>61046200000</v>
      </c>
      <c r="D1146" s="132" t="s">
        <v>681</v>
      </c>
      <c r="E1146" s="132" t="s">
        <v>3671</v>
      </c>
      <c r="F1146" s="132">
        <v>54</v>
      </c>
      <c r="G1146" s="132" t="s">
        <v>3656</v>
      </c>
      <c r="H1146" s="132">
        <v>3</v>
      </c>
      <c r="I1146" s="132">
        <v>6.4000000000000001E-2</v>
      </c>
      <c r="J1146" s="132">
        <v>1</v>
      </c>
      <c r="K1146" s="132">
        <v>6.4000000000000001E-2</v>
      </c>
      <c r="L1146" s="132" t="s">
        <v>330</v>
      </c>
      <c r="M1146" s="132">
        <v>521</v>
      </c>
      <c r="N1146" s="132" t="s">
        <v>3915</v>
      </c>
      <c r="O1146" s="132">
        <v>7497</v>
      </c>
      <c r="P1146" s="132" t="s">
        <v>439</v>
      </c>
      <c r="Q1146" s="132">
        <v>9</v>
      </c>
      <c r="R1146" s="132" t="s">
        <v>1162</v>
      </c>
      <c r="S1146" s="132">
        <v>1000319</v>
      </c>
      <c r="T1146" s="132" t="s">
        <v>2049</v>
      </c>
      <c r="U1146" s="132">
        <v>636</v>
      </c>
      <c r="V1146" s="132">
        <v>18</v>
      </c>
      <c r="W1146" s="132" t="s">
        <v>1055</v>
      </c>
      <c r="X1146" s="132">
        <v>3</v>
      </c>
    </row>
    <row r="1147" spans="1:24">
      <c r="A1147" s="132">
        <v>1890</v>
      </c>
      <c r="B1147" s="132" t="s">
        <v>1411</v>
      </c>
      <c r="C1147" s="132">
        <v>61046200000</v>
      </c>
      <c r="D1147" s="132" t="s">
        <v>681</v>
      </c>
      <c r="E1147" s="132" t="s">
        <v>3671</v>
      </c>
      <c r="F1147" s="132">
        <v>54</v>
      </c>
      <c r="G1147" s="132" t="s">
        <v>3656</v>
      </c>
      <c r="H1147" s="132">
        <v>3</v>
      </c>
      <c r="I1147" s="132">
        <v>6.2E-2</v>
      </c>
      <c r="J1147" s="132">
        <v>1</v>
      </c>
      <c r="K1147" s="132">
        <v>6.2E-2</v>
      </c>
      <c r="L1147" s="132" t="s">
        <v>330</v>
      </c>
      <c r="M1147" s="132">
        <v>521</v>
      </c>
      <c r="N1147" s="132" t="s">
        <v>3915</v>
      </c>
      <c r="O1147" s="132">
        <v>7497</v>
      </c>
      <c r="P1147" s="132" t="s">
        <v>439</v>
      </c>
      <c r="Q1147" s="132">
        <v>9</v>
      </c>
      <c r="R1147" s="132" t="s">
        <v>1162</v>
      </c>
      <c r="S1147" s="132">
        <v>1000319</v>
      </c>
      <c r="T1147" s="132" t="s">
        <v>2062</v>
      </c>
      <c r="U1147" s="132">
        <v>634</v>
      </c>
      <c r="V1147" s="132">
        <v>18</v>
      </c>
      <c r="W1147" s="132" t="s">
        <v>1055</v>
      </c>
      <c r="X1147" s="132">
        <v>3</v>
      </c>
    </row>
    <row r="1148" spans="1:24">
      <c r="A1148" s="132">
        <v>1891</v>
      </c>
      <c r="B1148" s="132" t="s">
        <v>1412</v>
      </c>
      <c r="C1148" s="132">
        <v>62046239000</v>
      </c>
      <c r="D1148" s="132" t="s">
        <v>875</v>
      </c>
      <c r="E1148" s="132" t="s">
        <v>420</v>
      </c>
      <c r="F1148" s="132">
        <v>93</v>
      </c>
      <c r="G1148" s="132" t="s">
        <v>3656</v>
      </c>
      <c r="H1148" s="132">
        <v>3</v>
      </c>
      <c r="I1148" s="132">
        <v>3.1E-2</v>
      </c>
      <c r="J1148" s="132">
        <v>1</v>
      </c>
      <c r="K1148" s="132">
        <v>3.1E-2</v>
      </c>
      <c r="L1148" s="132" t="s">
        <v>330</v>
      </c>
      <c r="M1148" s="132">
        <v>521</v>
      </c>
      <c r="N1148" s="132" t="s">
        <v>440</v>
      </c>
      <c r="O1148" s="132">
        <v>7485</v>
      </c>
      <c r="P1148" s="132" t="s">
        <v>439</v>
      </c>
      <c r="Q1148" s="132">
        <v>9</v>
      </c>
      <c r="R1148" s="132" t="s">
        <v>1162</v>
      </c>
      <c r="S1148" s="132">
        <v>1000319</v>
      </c>
      <c r="T1148" s="132" t="s">
        <v>4383</v>
      </c>
      <c r="U1148" s="132">
        <v>664</v>
      </c>
      <c r="V1148" s="132">
        <v>11</v>
      </c>
      <c r="W1148" s="132" t="s">
        <v>3920</v>
      </c>
      <c r="X1148" s="132">
        <v>14</v>
      </c>
    </row>
    <row r="1149" spans="1:24">
      <c r="A1149" s="132">
        <v>1892</v>
      </c>
      <c r="B1149" s="132" t="s">
        <v>1413</v>
      </c>
      <c r="C1149" s="132">
        <v>61119090000</v>
      </c>
      <c r="D1149" s="132" t="s">
        <v>1414</v>
      </c>
      <c r="E1149" s="132" t="s">
        <v>316</v>
      </c>
      <c r="F1149" s="132">
        <v>17</v>
      </c>
      <c r="G1149" s="132" t="s">
        <v>4310</v>
      </c>
      <c r="H1149" s="132">
        <v>7</v>
      </c>
      <c r="I1149" s="132">
        <v>3.7999999999999999E-2</v>
      </c>
      <c r="J1149" s="132">
        <v>1</v>
      </c>
      <c r="K1149" s="132">
        <v>3.7999999999999999E-2</v>
      </c>
      <c r="L1149" s="132" t="s">
        <v>330</v>
      </c>
      <c r="M1149" s="132">
        <v>521</v>
      </c>
      <c r="N1149" s="132" t="s">
        <v>3915</v>
      </c>
      <c r="O1149" s="132">
        <v>7497</v>
      </c>
      <c r="P1149" s="132" t="s">
        <v>3960</v>
      </c>
      <c r="Q1149" s="132" t="s">
        <v>3934</v>
      </c>
      <c r="R1149" s="132" t="s">
        <v>1162</v>
      </c>
      <c r="S1149" s="132">
        <v>1000319</v>
      </c>
      <c r="T1149" s="132" t="s">
        <v>2041</v>
      </c>
      <c r="U1149" s="132">
        <v>646</v>
      </c>
      <c r="V1149" s="132">
        <v>22</v>
      </c>
      <c r="W1149" s="132" t="s">
        <v>1144</v>
      </c>
      <c r="X1149" s="132">
        <v>23</v>
      </c>
    </row>
    <row r="1150" spans="1:24">
      <c r="A1150" s="132">
        <v>1893</v>
      </c>
      <c r="B1150" s="132" t="s">
        <v>1415</v>
      </c>
      <c r="C1150" s="132">
        <v>61119090000</v>
      </c>
      <c r="D1150" s="132" t="s">
        <v>1414</v>
      </c>
      <c r="E1150" s="132" t="s">
        <v>316</v>
      </c>
      <c r="F1150" s="132">
        <v>17</v>
      </c>
      <c r="G1150" s="132" t="s">
        <v>4310</v>
      </c>
      <c r="H1150" s="132">
        <v>7</v>
      </c>
      <c r="I1150" s="132">
        <v>3.7999999999999999E-2</v>
      </c>
      <c r="J1150" s="132">
        <v>1</v>
      </c>
      <c r="K1150" s="132">
        <v>3.7999999999999999E-2</v>
      </c>
      <c r="L1150" s="132" t="s">
        <v>330</v>
      </c>
      <c r="M1150" s="132">
        <v>521</v>
      </c>
      <c r="N1150" s="132" t="s">
        <v>3915</v>
      </c>
      <c r="O1150" s="132">
        <v>7497</v>
      </c>
      <c r="P1150" s="132" t="s">
        <v>3960</v>
      </c>
      <c r="Q1150" s="132" t="s">
        <v>3934</v>
      </c>
      <c r="R1150" s="132" t="s">
        <v>1162</v>
      </c>
      <c r="S1150" s="132">
        <v>1000319</v>
      </c>
      <c r="T1150" s="132" t="s">
        <v>2041</v>
      </c>
      <c r="U1150" s="132">
        <v>646</v>
      </c>
      <c r="V1150" s="132">
        <v>22</v>
      </c>
      <c r="W1150" s="132" t="s">
        <v>1144</v>
      </c>
      <c r="X1150" s="132">
        <v>23</v>
      </c>
    </row>
    <row r="1151" spans="1:24">
      <c r="A1151" s="132">
        <v>1894</v>
      </c>
      <c r="B1151" s="132" t="s">
        <v>1416</v>
      </c>
      <c r="C1151" s="132">
        <v>61032200000</v>
      </c>
      <c r="D1151" s="132" t="s">
        <v>713</v>
      </c>
      <c r="E1151" s="132" t="s">
        <v>4431</v>
      </c>
      <c r="F1151" s="132">
        <v>457</v>
      </c>
      <c r="G1151" s="132" t="s">
        <v>3699</v>
      </c>
      <c r="H1151" s="132">
        <v>4</v>
      </c>
      <c r="I1151" s="132">
        <v>0.156</v>
      </c>
      <c r="J1151" s="132">
        <v>1</v>
      </c>
      <c r="K1151" s="132">
        <v>0.156</v>
      </c>
      <c r="L1151" s="132" t="s">
        <v>330</v>
      </c>
      <c r="M1151" s="132">
        <v>521</v>
      </c>
      <c r="N1151" s="132" t="s">
        <v>440</v>
      </c>
      <c r="O1151" s="132">
        <v>7485</v>
      </c>
      <c r="P1151" s="132" t="s">
        <v>439</v>
      </c>
      <c r="Q1151" s="132">
        <v>9</v>
      </c>
      <c r="R1151" s="132" t="s">
        <v>1162</v>
      </c>
      <c r="S1151" s="132">
        <v>1000319</v>
      </c>
      <c r="T1151" s="132" t="s">
        <v>1014</v>
      </c>
      <c r="U1151" s="132">
        <v>529</v>
      </c>
      <c r="V1151" s="132">
        <v>18</v>
      </c>
      <c r="W1151" s="132" t="s">
        <v>1144</v>
      </c>
      <c r="X1151" s="132">
        <v>23</v>
      </c>
    </row>
    <row r="1152" spans="1:24">
      <c r="A1152" s="132">
        <v>1895</v>
      </c>
      <c r="B1152" s="132" t="s">
        <v>1417</v>
      </c>
      <c r="C1152" s="132">
        <v>61034300090</v>
      </c>
      <c r="D1152" s="132" t="s">
        <v>1338</v>
      </c>
      <c r="E1152" s="132" t="s">
        <v>442</v>
      </c>
      <c r="F1152" s="132">
        <v>24</v>
      </c>
      <c r="G1152" s="132" t="s">
        <v>3699</v>
      </c>
      <c r="H1152" s="132">
        <v>4</v>
      </c>
      <c r="I1152" s="132">
        <v>3.5999999999999997E-2</v>
      </c>
      <c r="J1152" s="132">
        <v>1</v>
      </c>
      <c r="K1152" s="132">
        <v>3.5999999999999997E-2</v>
      </c>
      <c r="L1152" s="132" t="s">
        <v>330</v>
      </c>
      <c r="M1152" s="132">
        <v>521</v>
      </c>
      <c r="N1152" s="132" t="s">
        <v>2937</v>
      </c>
      <c r="O1152" s="132">
        <v>7495</v>
      </c>
      <c r="P1152" s="132" t="s">
        <v>425</v>
      </c>
      <c r="Q1152" s="132">
        <v>37</v>
      </c>
      <c r="R1152" s="132" t="s">
        <v>1162</v>
      </c>
      <c r="S1152" s="132">
        <v>1000319</v>
      </c>
      <c r="T1152" s="132" t="s">
        <v>2043</v>
      </c>
      <c r="U1152" s="132">
        <v>639</v>
      </c>
      <c r="V1152" s="132">
        <v>16</v>
      </c>
      <c r="W1152" s="132" t="s">
        <v>1109</v>
      </c>
      <c r="X1152" s="132">
        <v>9</v>
      </c>
    </row>
    <row r="1153" spans="1:24">
      <c r="A1153" s="132">
        <v>1896</v>
      </c>
      <c r="B1153" s="132" t="s">
        <v>1418</v>
      </c>
      <c r="C1153" s="132">
        <v>61034200090</v>
      </c>
      <c r="D1153" s="132" t="s">
        <v>725</v>
      </c>
      <c r="E1153" s="132" t="s">
        <v>3671</v>
      </c>
      <c r="F1153" s="132">
        <v>54</v>
      </c>
      <c r="G1153" s="132" t="s">
        <v>3699</v>
      </c>
      <c r="H1153" s="132">
        <v>4</v>
      </c>
      <c r="I1153" s="132">
        <v>6.6000000000000003E-2</v>
      </c>
      <c r="J1153" s="132">
        <v>1</v>
      </c>
      <c r="K1153" s="132">
        <v>6.6000000000000003E-2</v>
      </c>
      <c r="L1153" s="132" t="s">
        <v>330</v>
      </c>
      <c r="M1153" s="132">
        <v>521</v>
      </c>
      <c r="N1153" s="132" t="s">
        <v>3915</v>
      </c>
      <c r="O1153" s="132">
        <v>7497</v>
      </c>
      <c r="P1153" s="132" t="s">
        <v>439</v>
      </c>
      <c r="Q1153" s="132">
        <v>9</v>
      </c>
      <c r="R1153" s="132" t="s">
        <v>1162</v>
      </c>
      <c r="S1153" s="132">
        <v>1000319</v>
      </c>
      <c r="T1153" s="132" t="s">
        <v>2049</v>
      </c>
      <c r="U1153" s="132">
        <v>636</v>
      </c>
      <c r="V1153" s="132">
        <v>0</v>
      </c>
      <c r="W1153" s="132" t="s">
        <v>1046</v>
      </c>
      <c r="X1153" s="132">
        <v>12</v>
      </c>
    </row>
    <row r="1154" spans="1:24">
      <c r="A1154" s="132">
        <v>1897</v>
      </c>
      <c r="B1154" s="132" t="s">
        <v>1419</v>
      </c>
      <c r="C1154" s="132">
        <v>61034300090</v>
      </c>
      <c r="D1154" s="132" t="s">
        <v>1338</v>
      </c>
      <c r="E1154" s="132" t="s">
        <v>442</v>
      </c>
      <c r="F1154" s="132">
        <v>24</v>
      </c>
      <c r="G1154" s="132" t="s">
        <v>3699</v>
      </c>
      <c r="H1154" s="132">
        <v>4</v>
      </c>
      <c r="I1154" s="132">
        <v>0.128</v>
      </c>
      <c r="J1154" s="132">
        <v>1</v>
      </c>
      <c r="K1154" s="132">
        <v>0.128</v>
      </c>
      <c r="L1154" s="132" t="s">
        <v>330</v>
      </c>
      <c r="M1154" s="132">
        <v>521</v>
      </c>
      <c r="N1154" s="132" t="s">
        <v>440</v>
      </c>
      <c r="O1154" s="132">
        <v>7485</v>
      </c>
      <c r="P1154" s="132" t="s">
        <v>425</v>
      </c>
      <c r="Q1154" s="132">
        <v>37</v>
      </c>
      <c r="R1154" s="132" t="s">
        <v>1162</v>
      </c>
      <c r="S1154" s="132">
        <v>1000319</v>
      </c>
      <c r="T1154" s="132" t="s">
        <v>1025</v>
      </c>
      <c r="U1154" s="132">
        <v>684</v>
      </c>
      <c r="V1154" s="132">
        <v>14</v>
      </c>
      <c r="W1154" s="132" t="s">
        <v>1109</v>
      </c>
      <c r="X1154" s="132">
        <v>9</v>
      </c>
    </row>
    <row r="1155" spans="1:24">
      <c r="A1155" s="132">
        <v>1898</v>
      </c>
      <c r="B1155" s="132" t="s">
        <v>1420</v>
      </c>
      <c r="C1155" s="132">
        <v>61112090000</v>
      </c>
      <c r="D1155" s="132" t="s">
        <v>1188</v>
      </c>
      <c r="E1155" s="132" t="s">
        <v>442</v>
      </c>
      <c r="F1155" s="132">
        <v>24</v>
      </c>
      <c r="G1155" s="132" t="s">
        <v>4310</v>
      </c>
      <c r="H1155" s="132">
        <v>7</v>
      </c>
      <c r="I1155" s="132">
        <v>0.05</v>
      </c>
      <c r="J1155" s="132">
        <v>1</v>
      </c>
      <c r="K1155" s="132">
        <v>0.05</v>
      </c>
      <c r="L1155" s="132" t="s">
        <v>330</v>
      </c>
      <c r="M1155" s="132">
        <v>521</v>
      </c>
      <c r="N1155" s="132" t="s">
        <v>440</v>
      </c>
      <c r="O1155" s="132">
        <v>7485</v>
      </c>
      <c r="P1155" s="132" t="s">
        <v>439</v>
      </c>
      <c r="Q1155" s="132">
        <v>9</v>
      </c>
      <c r="R1155" s="132" t="s">
        <v>1162</v>
      </c>
      <c r="S1155" s="132">
        <v>1000319</v>
      </c>
      <c r="T1155" s="132" t="s">
        <v>2046</v>
      </c>
      <c r="U1155" s="132">
        <v>647</v>
      </c>
      <c r="V1155" s="132">
        <v>10</v>
      </c>
      <c r="W1155" s="132" t="s">
        <v>1048</v>
      </c>
      <c r="X1155" s="132">
        <v>4</v>
      </c>
    </row>
    <row r="1156" spans="1:24">
      <c r="A1156" s="132">
        <v>1899</v>
      </c>
      <c r="B1156" s="132" t="s">
        <v>1421</v>
      </c>
      <c r="C1156" s="132">
        <v>61112090000</v>
      </c>
      <c r="D1156" s="132" t="s">
        <v>1188</v>
      </c>
      <c r="E1156" s="132" t="s">
        <v>442</v>
      </c>
      <c r="F1156" s="132">
        <v>24</v>
      </c>
      <c r="G1156" s="132" t="s">
        <v>4310</v>
      </c>
      <c r="H1156" s="132">
        <v>7</v>
      </c>
      <c r="I1156" s="132">
        <v>4.3999999999999997E-2</v>
      </c>
      <c r="J1156" s="132">
        <v>1</v>
      </c>
      <c r="K1156" s="132">
        <v>4.3999999999999997E-2</v>
      </c>
      <c r="L1156" s="132" t="s">
        <v>330</v>
      </c>
      <c r="M1156" s="132">
        <v>521</v>
      </c>
      <c r="N1156" s="132" t="s">
        <v>440</v>
      </c>
      <c r="O1156" s="132">
        <v>7485</v>
      </c>
      <c r="P1156" s="132" t="s">
        <v>439</v>
      </c>
      <c r="Q1156" s="132">
        <v>9</v>
      </c>
      <c r="R1156" s="132" t="s">
        <v>1162</v>
      </c>
      <c r="S1156" s="132">
        <v>1000319</v>
      </c>
      <c r="T1156" s="132" t="s">
        <v>2046</v>
      </c>
      <c r="U1156" s="132">
        <v>647</v>
      </c>
      <c r="V1156" s="132">
        <v>5</v>
      </c>
      <c r="W1156" s="132" t="s">
        <v>1048</v>
      </c>
      <c r="X1156" s="132">
        <v>4</v>
      </c>
    </row>
    <row r="1157" spans="1:24">
      <c r="A1157" s="132">
        <v>1900</v>
      </c>
      <c r="B1157" s="132" t="s">
        <v>1422</v>
      </c>
      <c r="C1157" s="132">
        <v>62046239000</v>
      </c>
      <c r="D1157" s="132" t="s">
        <v>543</v>
      </c>
      <c r="E1157" s="132" t="s">
        <v>3727</v>
      </c>
      <c r="F1157" s="132">
        <v>264</v>
      </c>
      <c r="G1157" s="132" t="s">
        <v>3656</v>
      </c>
      <c r="H1157" s="132">
        <v>3</v>
      </c>
      <c r="I1157" s="132">
        <v>3.5999999999999997E-2</v>
      </c>
      <c r="J1157" s="132">
        <v>1</v>
      </c>
      <c r="K1157" s="132">
        <v>3.5999999999999997E-2</v>
      </c>
      <c r="L1157" s="132" t="s">
        <v>330</v>
      </c>
      <c r="M1157" s="132">
        <v>521</v>
      </c>
      <c r="N1157" s="132" t="s">
        <v>440</v>
      </c>
      <c r="O1157" s="132">
        <v>7485</v>
      </c>
      <c r="P1157" s="132" t="s">
        <v>439</v>
      </c>
      <c r="Q1157" s="132">
        <v>9</v>
      </c>
      <c r="R1157" s="132" t="s">
        <v>1162</v>
      </c>
      <c r="S1157" s="132">
        <v>1000319</v>
      </c>
      <c r="T1157" s="132" t="s">
        <v>2043</v>
      </c>
      <c r="U1157" s="132">
        <v>639</v>
      </c>
      <c r="V1157" s="132">
        <v>0</v>
      </c>
      <c r="W1157" s="132" t="s">
        <v>1046</v>
      </c>
      <c r="X1157" s="132">
        <v>12</v>
      </c>
    </row>
    <row r="1158" spans="1:24">
      <c r="A1158" s="132">
        <v>1901</v>
      </c>
      <c r="B1158" s="132" t="s">
        <v>1423</v>
      </c>
      <c r="C1158" s="132">
        <v>62046239000</v>
      </c>
      <c r="D1158" s="132" t="s">
        <v>543</v>
      </c>
      <c r="E1158" s="132" t="s">
        <v>3727</v>
      </c>
      <c r="F1158" s="132">
        <v>264</v>
      </c>
      <c r="G1158" s="132" t="s">
        <v>3656</v>
      </c>
      <c r="H1158" s="132">
        <v>3</v>
      </c>
      <c r="I1158" s="132">
        <v>3.5999999999999997E-2</v>
      </c>
      <c r="J1158" s="132">
        <v>1</v>
      </c>
      <c r="K1158" s="132">
        <v>3.5999999999999997E-2</v>
      </c>
      <c r="L1158" s="132" t="s">
        <v>330</v>
      </c>
      <c r="M1158" s="132">
        <v>521</v>
      </c>
      <c r="N1158" s="132" t="s">
        <v>440</v>
      </c>
      <c r="O1158" s="132">
        <v>7485</v>
      </c>
      <c r="P1158" s="132" t="s">
        <v>439</v>
      </c>
      <c r="Q1158" s="132">
        <v>9</v>
      </c>
      <c r="R1158" s="132" t="s">
        <v>1162</v>
      </c>
      <c r="S1158" s="132">
        <v>1000319</v>
      </c>
      <c r="T1158" s="132" t="s">
        <v>2043</v>
      </c>
      <c r="U1158" s="132">
        <v>639</v>
      </c>
      <c r="V1158" s="132">
        <v>0</v>
      </c>
      <c r="W1158" s="132" t="s">
        <v>1046</v>
      </c>
      <c r="X1158" s="132">
        <v>12</v>
      </c>
    </row>
    <row r="1159" spans="1:24">
      <c r="A1159" s="132">
        <v>1902</v>
      </c>
      <c r="B1159" s="132" t="s">
        <v>1424</v>
      </c>
      <c r="C1159" s="132">
        <v>61112090000</v>
      </c>
      <c r="D1159" s="132" t="s">
        <v>731</v>
      </c>
      <c r="E1159" s="132" t="s">
        <v>3727</v>
      </c>
      <c r="F1159" s="132">
        <v>264</v>
      </c>
      <c r="G1159" s="132" t="s">
        <v>4311</v>
      </c>
      <c r="H1159" s="132">
        <v>6</v>
      </c>
      <c r="I1159" s="132">
        <v>3.4000000000000002E-2</v>
      </c>
      <c r="J1159" s="132">
        <v>1</v>
      </c>
      <c r="K1159" s="132">
        <v>3.4000000000000002E-2</v>
      </c>
      <c r="L1159" s="132" t="s">
        <v>330</v>
      </c>
      <c r="M1159" s="132">
        <v>521</v>
      </c>
      <c r="N1159" s="132" t="s">
        <v>440</v>
      </c>
      <c r="O1159" s="132">
        <v>7485</v>
      </c>
      <c r="P1159" s="132" t="s">
        <v>439</v>
      </c>
      <c r="Q1159" s="132">
        <v>9</v>
      </c>
      <c r="R1159" s="132" t="s">
        <v>1162</v>
      </c>
      <c r="S1159" s="132">
        <v>1000319</v>
      </c>
      <c r="T1159" s="132" t="s">
        <v>2050</v>
      </c>
      <c r="U1159" s="132">
        <v>642</v>
      </c>
      <c r="V1159" s="132">
        <v>8</v>
      </c>
      <c r="W1159" s="132" t="s">
        <v>1046</v>
      </c>
      <c r="X1159" s="132">
        <v>12</v>
      </c>
    </row>
    <row r="1160" spans="1:24">
      <c r="A1160" s="132">
        <v>1903</v>
      </c>
      <c r="B1160" s="132" t="s">
        <v>1425</v>
      </c>
      <c r="C1160" s="132">
        <v>62046239000</v>
      </c>
      <c r="D1160" s="132" t="s">
        <v>543</v>
      </c>
      <c r="E1160" s="132" t="s">
        <v>3727</v>
      </c>
      <c r="F1160" s="132">
        <v>264</v>
      </c>
      <c r="G1160" s="132" t="s">
        <v>3656</v>
      </c>
      <c r="H1160" s="132">
        <v>3</v>
      </c>
      <c r="I1160" s="132">
        <v>7.0000000000000007E-2</v>
      </c>
      <c r="J1160" s="132">
        <v>1</v>
      </c>
      <c r="K1160" s="132">
        <v>7.0000000000000007E-2</v>
      </c>
      <c r="L1160" s="132" t="s">
        <v>330</v>
      </c>
      <c r="M1160" s="132">
        <v>521</v>
      </c>
      <c r="N1160" s="132" t="s">
        <v>440</v>
      </c>
      <c r="O1160" s="132">
        <v>7485</v>
      </c>
      <c r="P1160" s="132" t="s">
        <v>439</v>
      </c>
      <c r="Q1160" s="132">
        <v>9</v>
      </c>
      <c r="R1160" s="132" t="s">
        <v>1162</v>
      </c>
      <c r="S1160" s="132">
        <v>1000319</v>
      </c>
      <c r="T1160" s="132" t="s">
        <v>1014</v>
      </c>
      <c r="U1160" s="132">
        <v>529</v>
      </c>
      <c r="V1160" s="132">
        <v>7</v>
      </c>
      <c r="W1160" s="132" t="s">
        <v>1046</v>
      </c>
      <c r="X1160" s="132">
        <v>12</v>
      </c>
    </row>
    <row r="1161" spans="1:24">
      <c r="A1161" s="132">
        <v>1904</v>
      </c>
      <c r="B1161" s="132" t="s">
        <v>1426</v>
      </c>
      <c r="C1161" s="132">
        <v>61091000000</v>
      </c>
      <c r="D1161" s="132" t="s">
        <v>856</v>
      </c>
      <c r="E1161" s="132" t="s">
        <v>453</v>
      </c>
      <c r="F1161" s="132">
        <v>73</v>
      </c>
      <c r="G1161" s="132" t="s">
        <v>3656</v>
      </c>
      <c r="H1161" s="132">
        <v>3</v>
      </c>
      <c r="I1161" s="132">
        <v>5.1999999999999998E-2</v>
      </c>
      <c r="J1161" s="132">
        <v>1</v>
      </c>
      <c r="K1161" s="132">
        <v>5.1999999999999998E-2</v>
      </c>
      <c r="L1161" s="132" t="s">
        <v>330</v>
      </c>
      <c r="M1161" s="132">
        <v>521</v>
      </c>
      <c r="N1161" s="132" t="s">
        <v>440</v>
      </c>
      <c r="O1161" s="132">
        <v>7485</v>
      </c>
      <c r="P1161" s="132" t="s">
        <v>439</v>
      </c>
      <c r="Q1161" s="132">
        <v>9</v>
      </c>
      <c r="R1161" s="132" t="s">
        <v>1162</v>
      </c>
      <c r="S1161" s="132">
        <v>1000319</v>
      </c>
      <c r="T1161" s="132" t="s">
        <v>1025</v>
      </c>
      <c r="U1161" s="132">
        <v>684</v>
      </c>
      <c r="V1161" s="132">
        <v>8</v>
      </c>
      <c r="W1161" s="132" t="s">
        <v>1046</v>
      </c>
      <c r="X1161" s="132">
        <v>12</v>
      </c>
    </row>
    <row r="1162" spans="1:24">
      <c r="A1162" s="132">
        <v>1905</v>
      </c>
      <c r="B1162" s="132" t="s">
        <v>1427</v>
      </c>
      <c r="C1162" s="132">
        <v>62034231000</v>
      </c>
      <c r="D1162" s="132" t="s">
        <v>912</v>
      </c>
      <c r="E1162" s="132" t="s">
        <v>3964</v>
      </c>
      <c r="F1162" s="132">
        <v>87</v>
      </c>
      <c r="G1162" s="132" t="s">
        <v>3699</v>
      </c>
      <c r="H1162" s="132">
        <v>4</v>
      </c>
      <c r="I1162" s="132">
        <v>0.21</v>
      </c>
      <c r="J1162" s="132">
        <v>1</v>
      </c>
      <c r="K1162" s="132">
        <v>0.21</v>
      </c>
      <c r="L1162" s="132" t="s">
        <v>330</v>
      </c>
      <c r="M1162" s="132">
        <v>521</v>
      </c>
      <c r="N1162" s="132" t="s">
        <v>440</v>
      </c>
      <c r="O1162" s="132">
        <v>7485</v>
      </c>
      <c r="P1162" s="132" t="s">
        <v>439</v>
      </c>
      <c r="Q1162" s="132">
        <v>9</v>
      </c>
      <c r="R1162" s="132" t="s">
        <v>1162</v>
      </c>
      <c r="S1162" s="132">
        <v>1000319</v>
      </c>
      <c r="T1162" s="132" t="s">
        <v>1199</v>
      </c>
      <c r="U1162" s="132">
        <v>702</v>
      </c>
      <c r="V1162" s="132">
        <v>26</v>
      </c>
      <c r="W1162" s="132" t="s">
        <v>1144</v>
      </c>
      <c r="X1162" s="132">
        <v>23</v>
      </c>
    </row>
    <row r="1163" spans="1:24">
      <c r="A1163" s="132">
        <v>1906</v>
      </c>
      <c r="B1163" s="132" t="s">
        <v>1428</v>
      </c>
      <c r="C1163" s="132">
        <v>61091000000</v>
      </c>
      <c r="D1163" s="132" t="s">
        <v>856</v>
      </c>
      <c r="E1163" s="132" t="s">
        <v>453</v>
      </c>
      <c r="F1163" s="132">
        <v>73</v>
      </c>
      <c r="G1163" s="132" t="s">
        <v>3656</v>
      </c>
      <c r="H1163" s="132">
        <v>3</v>
      </c>
      <c r="I1163" s="132">
        <v>7.3999999999999996E-2</v>
      </c>
      <c r="J1163" s="132">
        <v>1</v>
      </c>
      <c r="K1163" s="132">
        <v>7.3999999999999996E-2</v>
      </c>
      <c r="L1163" s="132" t="s">
        <v>330</v>
      </c>
      <c r="M1163" s="132">
        <v>521</v>
      </c>
      <c r="N1163" s="132" t="s">
        <v>440</v>
      </c>
      <c r="O1163" s="132">
        <v>7485</v>
      </c>
      <c r="P1163" s="132" t="s">
        <v>439</v>
      </c>
      <c r="Q1163" s="132">
        <v>9</v>
      </c>
      <c r="R1163" s="132" t="s">
        <v>1162</v>
      </c>
      <c r="S1163" s="132">
        <v>1000319</v>
      </c>
      <c r="T1163" s="132" t="s">
        <v>930</v>
      </c>
      <c r="U1163" s="132">
        <v>666</v>
      </c>
      <c r="V1163" s="132">
        <v>16</v>
      </c>
      <c r="W1163" s="132" t="s">
        <v>1046</v>
      </c>
      <c r="X1163" s="132">
        <v>12</v>
      </c>
    </row>
    <row r="1164" spans="1:24">
      <c r="A1164" s="132">
        <v>1907</v>
      </c>
      <c r="B1164" s="132" t="s">
        <v>1429</v>
      </c>
      <c r="C1164" s="132">
        <v>61091000000</v>
      </c>
      <c r="D1164" s="132" t="s">
        <v>717</v>
      </c>
      <c r="E1164" s="132" t="s">
        <v>4432</v>
      </c>
      <c r="F1164" s="132">
        <v>21</v>
      </c>
      <c r="G1164" s="132" t="s">
        <v>3699</v>
      </c>
      <c r="H1164" s="132">
        <v>4</v>
      </c>
      <c r="I1164" s="132">
        <v>0.11</v>
      </c>
      <c r="J1164" s="132">
        <v>1</v>
      </c>
      <c r="K1164" s="132">
        <v>0.11</v>
      </c>
      <c r="L1164" s="132" t="s">
        <v>330</v>
      </c>
      <c r="M1164" s="132">
        <v>521</v>
      </c>
      <c r="N1164" s="132" t="s">
        <v>440</v>
      </c>
      <c r="O1164" s="132">
        <v>7485</v>
      </c>
      <c r="P1164" s="132" t="s">
        <v>439</v>
      </c>
      <c r="Q1164" s="132">
        <v>9</v>
      </c>
      <c r="R1164" s="132" t="s">
        <v>1162</v>
      </c>
      <c r="S1164" s="132">
        <v>1000319</v>
      </c>
      <c r="T1164" s="132" t="s">
        <v>4385</v>
      </c>
      <c r="U1164" s="132">
        <v>480</v>
      </c>
      <c r="V1164" s="132">
        <v>10</v>
      </c>
      <c r="W1164" s="132" t="s">
        <v>1038</v>
      </c>
      <c r="X1164" s="132">
        <v>5</v>
      </c>
    </row>
    <row r="1165" spans="1:24">
      <c r="A1165" s="132">
        <v>1908</v>
      </c>
      <c r="B1165" s="132" t="s">
        <v>1430</v>
      </c>
      <c r="C1165" s="132">
        <v>61091000000</v>
      </c>
      <c r="D1165" s="132" t="s">
        <v>631</v>
      </c>
      <c r="E1165" s="132" t="s">
        <v>453</v>
      </c>
      <c r="F1165" s="132">
        <v>73</v>
      </c>
      <c r="G1165" s="132" t="s">
        <v>3699</v>
      </c>
      <c r="H1165" s="132">
        <v>4</v>
      </c>
      <c r="I1165" s="132">
        <v>0.09</v>
      </c>
      <c r="J1165" s="132">
        <v>1</v>
      </c>
      <c r="K1165" s="132">
        <v>0.09</v>
      </c>
      <c r="L1165" s="132" t="s">
        <v>330</v>
      </c>
      <c r="M1165" s="132">
        <v>521</v>
      </c>
      <c r="N1165" s="132" t="s">
        <v>428</v>
      </c>
      <c r="O1165" s="132">
        <v>7505</v>
      </c>
      <c r="P1165" s="132" t="s">
        <v>439</v>
      </c>
      <c r="Q1165" s="132">
        <v>9</v>
      </c>
      <c r="R1165" s="132" t="s">
        <v>1162</v>
      </c>
      <c r="S1165" s="132">
        <v>1000319</v>
      </c>
      <c r="T1165" s="132" t="s">
        <v>4385</v>
      </c>
      <c r="U1165" s="132">
        <v>480</v>
      </c>
      <c r="V1165" s="132">
        <v>14</v>
      </c>
      <c r="W1165" s="132" t="s">
        <v>1109</v>
      </c>
      <c r="X1165" s="132">
        <v>9</v>
      </c>
    </row>
    <row r="1166" spans="1:24">
      <c r="A1166" s="132">
        <v>1909</v>
      </c>
      <c r="B1166" s="132" t="s">
        <v>1431</v>
      </c>
      <c r="C1166" s="132">
        <v>61091000000</v>
      </c>
      <c r="D1166" s="132" t="s">
        <v>839</v>
      </c>
      <c r="E1166" s="132" t="s">
        <v>453</v>
      </c>
      <c r="F1166" s="132">
        <v>73</v>
      </c>
      <c r="G1166" s="132" t="s">
        <v>3699</v>
      </c>
      <c r="H1166" s="132">
        <v>4</v>
      </c>
      <c r="I1166" s="132">
        <v>5.8000000000000003E-2</v>
      </c>
      <c r="J1166" s="132">
        <v>1</v>
      </c>
      <c r="K1166" s="132">
        <v>5.8000000000000003E-2</v>
      </c>
      <c r="L1166" s="132" t="s">
        <v>330</v>
      </c>
      <c r="M1166" s="132">
        <v>521</v>
      </c>
      <c r="N1166" s="132" t="s">
        <v>440</v>
      </c>
      <c r="O1166" s="132">
        <v>7485</v>
      </c>
      <c r="P1166" s="132" t="s">
        <v>439</v>
      </c>
      <c r="Q1166" s="132">
        <v>9</v>
      </c>
      <c r="R1166" s="132" t="s">
        <v>1162</v>
      </c>
      <c r="S1166" s="132">
        <v>1000319</v>
      </c>
      <c r="T1166" s="132" t="s">
        <v>4387</v>
      </c>
      <c r="U1166" s="132">
        <v>706</v>
      </c>
      <c r="V1166" s="132">
        <v>12</v>
      </c>
      <c r="W1166" s="132" t="s">
        <v>1046</v>
      </c>
      <c r="X1166" s="132">
        <v>12</v>
      </c>
    </row>
    <row r="1167" spans="1:24">
      <c r="A1167" s="132">
        <v>1910</v>
      </c>
      <c r="B1167" s="132" t="s">
        <v>1432</v>
      </c>
      <c r="C1167" s="132">
        <v>61099020000</v>
      </c>
      <c r="D1167" s="132" t="s">
        <v>1078</v>
      </c>
      <c r="E1167" s="132" t="s">
        <v>453</v>
      </c>
      <c r="F1167" s="132">
        <v>73</v>
      </c>
      <c r="G1167" s="132" t="s">
        <v>3656</v>
      </c>
      <c r="H1167" s="132">
        <v>3</v>
      </c>
      <c r="I1167" s="132">
        <v>0.104</v>
      </c>
      <c r="J1167" s="132">
        <v>1</v>
      </c>
      <c r="K1167" s="132">
        <v>0.104</v>
      </c>
      <c r="L1167" s="132" t="s">
        <v>330</v>
      </c>
      <c r="M1167" s="132">
        <v>521</v>
      </c>
      <c r="N1167" s="132" t="s">
        <v>440</v>
      </c>
      <c r="O1167" s="132">
        <v>7485</v>
      </c>
      <c r="P1167" s="132" t="s">
        <v>425</v>
      </c>
      <c r="Q1167" s="132">
        <v>37</v>
      </c>
      <c r="R1167" s="132" t="s">
        <v>1162</v>
      </c>
      <c r="S1167" s="132">
        <v>1000319</v>
      </c>
      <c r="T1167" s="132" t="s">
        <v>4380</v>
      </c>
      <c r="U1167" s="132">
        <v>666</v>
      </c>
      <c r="V1167" s="132">
        <v>14</v>
      </c>
      <c r="W1167" s="132" t="s">
        <v>1063</v>
      </c>
      <c r="X1167" s="132">
        <v>13</v>
      </c>
    </row>
    <row r="1168" spans="1:24">
      <c r="A1168" s="132">
        <v>1911</v>
      </c>
      <c r="B1168" s="132" t="s">
        <v>1433</v>
      </c>
      <c r="C1168" s="132">
        <v>62034231000</v>
      </c>
      <c r="D1168" s="132" t="s">
        <v>912</v>
      </c>
      <c r="E1168" s="132" t="s">
        <v>3964</v>
      </c>
      <c r="F1168" s="132">
        <v>87</v>
      </c>
      <c r="G1168" s="132" t="s">
        <v>3699</v>
      </c>
      <c r="H1168" s="132">
        <v>4</v>
      </c>
      <c r="I1168" s="132">
        <v>0.37</v>
      </c>
      <c r="J1168" s="132">
        <v>1</v>
      </c>
      <c r="K1168" s="132">
        <v>0.37</v>
      </c>
      <c r="L1168" s="132" t="s">
        <v>330</v>
      </c>
      <c r="M1168" s="132">
        <v>521</v>
      </c>
      <c r="N1168" s="132" t="s">
        <v>440</v>
      </c>
      <c r="O1168" s="132">
        <v>7485</v>
      </c>
      <c r="P1168" s="132" t="s">
        <v>439</v>
      </c>
      <c r="Q1168" s="132">
        <v>9</v>
      </c>
      <c r="R1168" s="132" t="s">
        <v>1162</v>
      </c>
      <c r="S1168" s="132">
        <v>1000319</v>
      </c>
      <c r="T1168" s="132" t="s">
        <v>4383</v>
      </c>
      <c r="U1168" s="132">
        <v>664</v>
      </c>
      <c r="V1168" s="132">
        <v>30</v>
      </c>
      <c r="W1168" s="132" t="s">
        <v>1046</v>
      </c>
      <c r="X1168" s="132">
        <v>12</v>
      </c>
    </row>
    <row r="1169" spans="1:24">
      <c r="A1169" s="132">
        <v>1912</v>
      </c>
      <c r="B1169" s="132" t="s">
        <v>1434</v>
      </c>
      <c r="C1169" s="132">
        <v>61044300000</v>
      </c>
      <c r="D1169" s="132" t="s">
        <v>995</v>
      </c>
      <c r="E1169" s="132" t="s">
        <v>426</v>
      </c>
      <c r="F1169" s="132">
        <v>43</v>
      </c>
      <c r="G1169" s="132" t="s">
        <v>3656</v>
      </c>
      <c r="H1169" s="132">
        <v>3</v>
      </c>
      <c r="I1169" s="132">
        <v>0.114</v>
      </c>
      <c r="J1169" s="132">
        <v>1</v>
      </c>
      <c r="K1169" s="132">
        <v>0.114</v>
      </c>
      <c r="L1169" s="132" t="s">
        <v>330</v>
      </c>
      <c r="M1169" s="132">
        <v>521</v>
      </c>
      <c r="N1169" s="132" t="s">
        <v>3915</v>
      </c>
      <c r="O1169" s="132">
        <v>7497</v>
      </c>
      <c r="P1169" s="132" t="s">
        <v>425</v>
      </c>
      <c r="Q1169" s="132">
        <v>37</v>
      </c>
      <c r="R1169" s="132" t="s">
        <v>1162</v>
      </c>
      <c r="S1169" s="132">
        <v>1000319</v>
      </c>
      <c r="T1169" s="132" t="s">
        <v>4386</v>
      </c>
      <c r="U1169" s="132">
        <v>705</v>
      </c>
      <c r="V1169" s="132">
        <v>0</v>
      </c>
      <c r="W1169" s="132" t="s">
        <v>1063</v>
      </c>
      <c r="X1169" s="132">
        <v>13</v>
      </c>
    </row>
    <row r="1170" spans="1:24">
      <c r="A1170" s="132">
        <v>1913</v>
      </c>
      <c r="B1170" s="132" t="s">
        <v>1435</v>
      </c>
      <c r="C1170" s="132">
        <v>61044200000</v>
      </c>
      <c r="D1170" s="132" t="s">
        <v>867</v>
      </c>
      <c r="E1170" s="132" t="s">
        <v>426</v>
      </c>
      <c r="F1170" s="132">
        <v>43</v>
      </c>
      <c r="G1170" s="132" t="s">
        <v>3656</v>
      </c>
      <c r="H1170" s="132">
        <v>3</v>
      </c>
      <c r="I1170" s="132">
        <v>6.8000000000000005E-2</v>
      </c>
      <c r="J1170" s="132">
        <v>1</v>
      </c>
      <c r="K1170" s="132">
        <v>6.8000000000000005E-2</v>
      </c>
      <c r="L1170" s="132" t="s">
        <v>330</v>
      </c>
      <c r="M1170" s="132">
        <v>521</v>
      </c>
      <c r="N1170" s="132" t="s">
        <v>3915</v>
      </c>
      <c r="O1170" s="132">
        <v>7497</v>
      </c>
      <c r="P1170" s="132" t="s">
        <v>439</v>
      </c>
      <c r="Q1170" s="132">
        <v>9</v>
      </c>
      <c r="R1170" s="132" t="s">
        <v>1162</v>
      </c>
      <c r="S1170" s="132">
        <v>1000319</v>
      </c>
      <c r="T1170" s="132" t="s">
        <v>2050</v>
      </c>
      <c r="U1170" s="132">
        <v>642</v>
      </c>
      <c r="V1170" s="132">
        <v>28</v>
      </c>
      <c r="W1170" s="132" t="s">
        <v>1063</v>
      </c>
      <c r="X1170" s="132">
        <v>13</v>
      </c>
    </row>
    <row r="1171" spans="1:24">
      <c r="A1171" s="132">
        <v>1914</v>
      </c>
      <c r="B1171" s="132" t="s">
        <v>1436</v>
      </c>
      <c r="C1171" s="132">
        <v>61046200000</v>
      </c>
      <c r="D1171" s="132" t="s">
        <v>928</v>
      </c>
      <c r="E1171" s="132" t="s">
        <v>442</v>
      </c>
      <c r="F1171" s="132">
        <v>24</v>
      </c>
      <c r="G1171" s="132" t="s">
        <v>3656</v>
      </c>
      <c r="H1171" s="132">
        <v>3</v>
      </c>
      <c r="I1171" s="132">
        <v>6.8000000000000005E-2</v>
      </c>
      <c r="J1171" s="132">
        <v>1</v>
      </c>
      <c r="K1171" s="132">
        <v>6.8000000000000005E-2</v>
      </c>
      <c r="L1171" s="132" t="s">
        <v>330</v>
      </c>
      <c r="M1171" s="132">
        <v>521</v>
      </c>
      <c r="N1171" s="132" t="s">
        <v>440</v>
      </c>
      <c r="O1171" s="132">
        <v>7485</v>
      </c>
      <c r="P1171" s="132" t="s">
        <v>439</v>
      </c>
      <c r="Q1171" s="132">
        <v>9</v>
      </c>
      <c r="R1171" s="132" t="s">
        <v>1162</v>
      </c>
      <c r="S1171" s="132">
        <v>1000319</v>
      </c>
      <c r="T1171" s="132" t="s">
        <v>4381</v>
      </c>
      <c r="U1171" s="132">
        <v>669</v>
      </c>
      <c r="V1171" s="132">
        <v>8</v>
      </c>
      <c r="W1171" s="132" t="s">
        <v>1063</v>
      </c>
      <c r="X1171" s="132">
        <v>13</v>
      </c>
    </row>
    <row r="1172" spans="1:24">
      <c r="A1172" s="132">
        <v>1915</v>
      </c>
      <c r="B1172" s="132" t="s">
        <v>1437</v>
      </c>
      <c r="C1172" s="132">
        <v>62034231000</v>
      </c>
      <c r="D1172" s="132" t="s">
        <v>912</v>
      </c>
      <c r="E1172" s="132" t="s">
        <v>3964</v>
      </c>
      <c r="F1172" s="132">
        <v>87</v>
      </c>
      <c r="G1172" s="132" t="s">
        <v>3699</v>
      </c>
      <c r="H1172" s="132">
        <v>4</v>
      </c>
      <c r="I1172" s="132">
        <v>0.28399999999999997</v>
      </c>
      <c r="J1172" s="132">
        <v>1</v>
      </c>
      <c r="K1172" s="132">
        <v>0.28399999999999997</v>
      </c>
      <c r="L1172" s="132" t="s">
        <v>330</v>
      </c>
      <c r="M1172" s="132">
        <v>521</v>
      </c>
      <c r="N1172" s="132" t="s">
        <v>440</v>
      </c>
      <c r="O1172" s="132">
        <v>7485</v>
      </c>
      <c r="P1172" s="132" t="s">
        <v>439</v>
      </c>
      <c r="Q1172" s="132">
        <v>9</v>
      </c>
      <c r="R1172" s="132" t="s">
        <v>1162</v>
      </c>
      <c r="S1172" s="132">
        <v>1000319</v>
      </c>
      <c r="T1172" s="132" t="s">
        <v>4153</v>
      </c>
      <c r="U1172" s="132">
        <v>472</v>
      </c>
      <c r="V1172" s="132">
        <v>28</v>
      </c>
      <c r="W1172" s="132" t="s">
        <v>1046</v>
      </c>
      <c r="X1172" s="132">
        <v>12</v>
      </c>
    </row>
    <row r="1173" spans="1:24">
      <c r="A1173" s="132">
        <v>1916</v>
      </c>
      <c r="B1173" s="132" t="s">
        <v>1438</v>
      </c>
      <c r="C1173" s="132">
        <v>62046231000</v>
      </c>
      <c r="D1173" s="132" t="s">
        <v>990</v>
      </c>
      <c r="E1173" s="132" t="s">
        <v>3964</v>
      </c>
      <c r="F1173" s="132">
        <v>87</v>
      </c>
      <c r="G1173" s="132" t="s">
        <v>3656</v>
      </c>
      <c r="H1173" s="132">
        <v>3</v>
      </c>
      <c r="I1173" s="132">
        <v>0.20799999999999999</v>
      </c>
      <c r="J1173" s="132">
        <v>1</v>
      </c>
      <c r="K1173" s="132">
        <v>0.20799999999999999</v>
      </c>
      <c r="L1173" s="132" t="s">
        <v>330</v>
      </c>
      <c r="M1173" s="132">
        <v>521</v>
      </c>
      <c r="N1173" s="132" t="s">
        <v>440</v>
      </c>
      <c r="O1173" s="132">
        <v>7485</v>
      </c>
      <c r="P1173" s="132" t="s">
        <v>439</v>
      </c>
      <c r="Q1173" s="132">
        <v>9</v>
      </c>
      <c r="R1173" s="132" t="s">
        <v>1162</v>
      </c>
      <c r="S1173" s="132">
        <v>1000319</v>
      </c>
      <c r="T1173" s="132" t="s">
        <v>4378</v>
      </c>
      <c r="U1173" s="132">
        <v>684</v>
      </c>
      <c r="V1173" s="132">
        <v>20</v>
      </c>
      <c r="W1173" s="132" t="s">
        <v>1046</v>
      </c>
      <c r="X1173" s="132">
        <v>12</v>
      </c>
    </row>
    <row r="1174" spans="1:24">
      <c r="A1174" s="132">
        <v>1917</v>
      </c>
      <c r="B1174" s="132" t="s">
        <v>1439</v>
      </c>
      <c r="C1174" s="132">
        <v>61044300000</v>
      </c>
      <c r="D1174" s="132" t="s">
        <v>995</v>
      </c>
      <c r="E1174" s="132" t="s">
        <v>426</v>
      </c>
      <c r="F1174" s="132">
        <v>43</v>
      </c>
      <c r="G1174" s="132" t="s">
        <v>3656</v>
      </c>
      <c r="H1174" s="132">
        <v>3</v>
      </c>
      <c r="I1174" s="132">
        <v>0.22600000000000001</v>
      </c>
      <c r="J1174" s="132">
        <v>1</v>
      </c>
      <c r="K1174" s="132">
        <v>0.22600000000000001</v>
      </c>
      <c r="L1174" s="132" t="s">
        <v>330</v>
      </c>
      <c r="M1174" s="132">
        <v>521</v>
      </c>
      <c r="N1174" s="132" t="s">
        <v>3915</v>
      </c>
      <c r="O1174" s="132">
        <v>7497</v>
      </c>
      <c r="P1174" s="132" t="s">
        <v>425</v>
      </c>
      <c r="Q1174" s="132">
        <v>37</v>
      </c>
      <c r="R1174" s="132" t="s">
        <v>1162</v>
      </c>
      <c r="S1174" s="132">
        <v>1000319</v>
      </c>
      <c r="T1174" s="132" t="s">
        <v>4381</v>
      </c>
      <c r="U1174" s="132">
        <v>669</v>
      </c>
      <c r="V1174" s="132">
        <v>49</v>
      </c>
      <c r="W1174" s="132" t="s">
        <v>1144</v>
      </c>
      <c r="X1174" s="132">
        <v>23</v>
      </c>
    </row>
    <row r="1175" spans="1:24">
      <c r="A1175" s="132">
        <v>1918</v>
      </c>
      <c r="B1175" s="132" t="s">
        <v>1440</v>
      </c>
      <c r="C1175" s="132">
        <v>61051000000</v>
      </c>
      <c r="D1175" s="132" t="s">
        <v>843</v>
      </c>
      <c r="E1175" s="132" t="s">
        <v>444</v>
      </c>
      <c r="F1175" s="132">
        <v>82</v>
      </c>
      <c r="G1175" s="132" t="s">
        <v>3699</v>
      </c>
      <c r="H1175" s="132">
        <v>4</v>
      </c>
      <c r="I1175" s="132">
        <v>6.4000000000000001E-2</v>
      </c>
      <c r="J1175" s="132">
        <v>1</v>
      </c>
      <c r="K1175" s="132">
        <v>6.4000000000000001E-2</v>
      </c>
      <c r="L1175" s="132" t="s">
        <v>330</v>
      </c>
      <c r="M1175" s="132">
        <v>521</v>
      </c>
      <c r="N1175" s="132" t="s">
        <v>428</v>
      </c>
      <c r="O1175" s="132">
        <v>7505</v>
      </c>
      <c r="P1175" s="132" t="s">
        <v>439</v>
      </c>
      <c r="Q1175" s="132">
        <v>9</v>
      </c>
      <c r="R1175" s="132" t="s">
        <v>1162</v>
      </c>
      <c r="S1175" s="132">
        <v>1000319</v>
      </c>
      <c r="T1175" s="132" t="s">
        <v>4377</v>
      </c>
      <c r="U1175" s="132">
        <v>703</v>
      </c>
      <c r="V1175" s="132">
        <v>24</v>
      </c>
      <c r="W1175" s="132" t="s">
        <v>1048</v>
      </c>
      <c r="X1175" s="132">
        <v>4</v>
      </c>
    </row>
    <row r="1176" spans="1:24">
      <c r="A1176" s="132">
        <v>1919</v>
      </c>
      <c r="B1176" s="132" t="s">
        <v>1441</v>
      </c>
      <c r="C1176" s="132">
        <v>61044300000</v>
      </c>
      <c r="D1176" s="132" t="s">
        <v>995</v>
      </c>
      <c r="E1176" s="132" t="s">
        <v>426</v>
      </c>
      <c r="F1176" s="132">
        <v>43</v>
      </c>
      <c r="G1176" s="132" t="s">
        <v>3656</v>
      </c>
      <c r="H1176" s="132">
        <v>3</v>
      </c>
      <c r="I1176" s="132">
        <v>0.12</v>
      </c>
      <c r="J1176" s="132">
        <v>1</v>
      </c>
      <c r="K1176" s="132">
        <v>0.12</v>
      </c>
      <c r="L1176" s="132" t="s">
        <v>330</v>
      </c>
      <c r="M1176" s="132">
        <v>521</v>
      </c>
      <c r="N1176" s="132" t="s">
        <v>3915</v>
      </c>
      <c r="O1176" s="132">
        <v>7497</v>
      </c>
      <c r="P1176" s="132" t="s">
        <v>425</v>
      </c>
      <c r="Q1176" s="132">
        <v>37</v>
      </c>
      <c r="R1176" s="132" t="s">
        <v>1162</v>
      </c>
      <c r="S1176" s="132">
        <v>1000319</v>
      </c>
      <c r="T1176" s="132" t="s">
        <v>4386</v>
      </c>
      <c r="U1176" s="132">
        <v>705</v>
      </c>
      <c r="V1176" s="132">
        <v>36</v>
      </c>
      <c r="W1176" s="132" t="s">
        <v>1046</v>
      </c>
      <c r="X1176" s="132">
        <v>12</v>
      </c>
    </row>
    <row r="1177" spans="1:24">
      <c r="A1177" s="132">
        <v>1920</v>
      </c>
      <c r="B1177" s="132" t="s">
        <v>1442</v>
      </c>
      <c r="C1177" s="132">
        <v>61044900000</v>
      </c>
      <c r="D1177" s="132" t="s">
        <v>1081</v>
      </c>
      <c r="E1177" s="132" t="s">
        <v>426</v>
      </c>
      <c r="F1177" s="132">
        <v>43</v>
      </c>
      <c r="G1177" s="132" t="s">
        <v>3656</v>
      </c>
      <c r="H1177" s="132">
        <v>3</v>
      </c>
      <c r="I1177" s="132">
        <v>0.28599999999999998</v>
      </c>
      <c r="J1177" s="132">
        <v>1</v>
      </c>
      <c r="K1177" s="132">
        <v>0.28599999999999998</v>
      </c>
      <c r="L1177" s="132" t="s">
        <v>330</v>
      </c>
      <c r="M1177" s="132">
        <v>521</v>
      </c>
      <c r="N1177" s="132" t="s">
        <v>3915</v>
      </c>
      <c r="O1177" s="132">
        <v>7497</v>
      </c>
      <c r="P1177" s="132" t="s">
        <v>431</v>
      </c>
      <c r="Q1177" s="132">
        <v>53</v>
      </c>
      <c r="R1177" s="132" t="s">
        <v>1162</v>
      </c>
      <c r="S1177" s="132">
        <v>1000319</v>
      </c>
      <c r="T1177" s="132" t="s">
        <v>4383</v>
      </c>
      <c r="U1177" s="132">
        <v>664</v>
      </c>
      <c r="V1177" s="132">
        <v>46</v>
      </c>
      <c r="W1177" s="132" t="s">
        <v>1046</v>
      </c>
      <c r="X1177" s="132">
        <v>12</v>
      </c>
    </row>
    <row r="1178" spans="1:24">
      <c r="A1178" s="132">
        <v>1921</v>
      </c>
      <c r="B1178" s="132" t="s">
        <v>1443</v>
      </c>
      <c r="C1178" s="132">
        <v>61091000000</v>
      </c>
      <c r="D1178" s="132" t="s">
        <v>839</v>
      </c>
      <c r="E1178" s="132" t="s">
        <v>453</v>
      </c>
      <c r="F1178" s="132">
        <v>73</v>
      </c>
      <c r="G1178" s="132" t="s">
        <v>3699</v>
      </c>
      <c r="H1178" s="132">
        <v>4</v>
      </c>
      <c r="I1178" s="132">
        <v>9.4E-2</v>
      </c>
      <c r="J1178" s="132">
        <v>1</v>
      </c>
      <c r="K1178" s="132">
        <v>9.4E-2</v>
      </c>
      <c r="L1178" s="132" t="s">
        <v>330</v>
      </c>
      <c r="M1178" s="132">
        <v>521</v>
      </c>
      <c r="N1178" s="132" t="s">
        <v>440</v>
      </c>
      <c r="O1178" s="132">
        <v>7485</v>
      </c>
      <c r="P1178" s="132" t="s">
        <v>439</v>
      </c>
      <c r="Q1178" s="132">
        <v>9</v>
      </c>
      <c r="R1178" s="132" t="s">
        <v>1162</v>
      </c>
      <c r="S1178" s="132">
        <v>1000319</v>
      </c>
      <c r="T1178" s="132" t="s">
        <v>4153</v>
      </c>
      <c r="U1178" s="132">
        <v>472</v>
      </c>
      <c r="V1178" s="132">
        <v>18</v>
      </c>
      <c r="W1178" s="132" t="s">
        <v>1046</v>
      </c>
      <c r="X1178" s="132">
        <v>12</v>
      </c>
    </row>
    <row r="1179" spans="1:24">
      <c r="A1179" s="132">
        <v>1922</v>
      </c>
      <c r="B1179" s="132" t="s">
        <v>1444</v>
      </c>
      <c r="C1179" s="132">
        <v>61034200090</v>
      </c>
      <c r="D1179" s="132" t="s">
        <v>725</v>
      </c>
      <c r="E1179" s="132" t="s">
        <v>3671</v>
      </c>
      <c r="F1179" s="132">
        <v>54</v>
      </c>
      <c r="G1179" s="132" t="s">
        <v>3699</v>
      </c>
      <c r="H1179" s="132">
        <v>4</v>
      </c>
      <c r="I1179" s="132">
        <v>0.06</v>
      </c>
      <c r="J1179" s="132">
        <v>1</v>
      </c>
      <c r="K1179" s="132">
        <v>0.06</v>
      </c>
      <c r="L1179" s="132" t="s">
        <v>330</v>
      </c>
      <c r="M1179" s="132">
        <v>521</v>
      </c>
      <c r="N1179" s="132" t="s">
        <v>3915</v>
      </c>
      <c r="O1179" s="132">
        <v>7497</v>
      </c>
      <c r="P1179" s="132" t="s">
        <v>439</v>
      </c>
      <c r="Q1179" s="132">
        <v>9</v>
      </c>
      <c r="R1179" s="132" t="s">
        <v>1162</v>
      </c>
      <c r="S1179" s="132">
        <v>1000319</v>
      </c>
      <c r="T1179" s="132" t="s">
        <v>2062</v>
      </c>
      <c r="U1179" s="132">
        <v>634</v>
      </c>
      <c r="V1179" s="132">
        <v>18</v>
      </c>
      <c r="W1179" s="132" t="s">
        <v>1046</v>
      </c>
      <c r="X1179" s="132">
        <v>12</v>
      </c>
    </row>
    <row r="1180" spans="1:24">
      <c r="A1180" s="132">
        <v>1923</v>
      </c>
      <c r="B1180" s="132" t="s">
        <v>1445</v>
      </c>
      <c r="C1180" s="132">
        <v>61091000000</v>
      </c>
      <c r="D1180" s="132" t="s">
        <v>856</v>
      </c>
      <c r="E1180" s="132" t="s">
        <v>453</v>
      </c>
      <c r="F1180" s="132">
        <v>73</v>
      </c>
      <c r="G1180" s="132" t="s">
        <v>3656</v>
      </c>
      <c r="H1180" s="132">
        <v>3</v>
      </c>
      <c r="I1180" s="132">
        <v>3.4000000000000002E-2</v>
      </c>
      <c r="J1180" s="132">
        <v>1</v>
      </c>
      <c r="K1180" s="132">
        <v>3.4000000000000002E-2</v>
      </c>
      <c r="L1180" s="132" t="s">
        <v>330</v>
      </c>
      <c r="M1180" s="132">
        <v>521</v>
      </c>
      <c r="N1180" s="132" t="s">
        <v>3915</v>
      </c>
      <c r="O1180" s="132">
        <v>7497</v>
      </c>
      <c r="P1180" s="132" t="s">
        <v>439</v>
      </c>
      <c r="Q1180" s="132">
        <v>9</v>
      </c>
      <c r="R1180" s="132" t="s">
        <v>1162</v>
      </c>
      <c r="S1180" s="132">
        <v>1000319</v>
      </c>
      <c r="T1180" s="132" t="s">
        <v>2049</v>
      </c>
      <c r="U1180" s="132">
        <v>636</v>
      </c>
      <c r="V1180" s="132">
        <v>12</v>
      </c>
      <c r="W1180" s="132" t="s">
        <v>1063</v>
      </c>
      <c r="X1180" s="132">
        <v>13</v>
      </c>
    </row>
    <row r="1181" spans="1:24">
      <c r="A1181" s="132">
        <v>1924</v>
      </c>
      <c r="B1181" s="132" t="s">
        <v>1446</v>
      </c>
      <c r="C1181" s="132">
        <v>61034200090</v>
      </c>
      <c r="D1181" s="132" t="s">
        <v>512</v>
      </c>
      <c r="E1181" s="132" t="s">
        <v>442</v>
      </c>
      <c r="F1181" s="132">
        <v>24</v>
      </c>
      <c r="G1181" s="132" t="s">
        <v>3699</v>
      </c>
      <c r="H1181" s="132">
        <v>4</v>
      </c>
      <c r="I1181" s="132">
        <v>0.14599999999999999</v>
      </c>
      <c r="J1181" s="132">
        <v>1</v>
      </c>
      <c r="K1181" s="132">
        <v>0.14599999999999999</v>
      </c>
      <c r="L1181" s="132" t="s">
        <v>330</v>
      </c>
      <c r="M1181" s="132">
        <v>521</v>
      </c>
      <c r="N1181" s="132" t="s">
        <v>440</v>
      </c>
      <c r="O1181" s="132">
        <v>7485</v>
      </c>
      <c r="P1181" s="132" t="s">
        <v>439</v>
      </c>
      <c r="Q1181" s="132">
        <v>9</v>
      </c>
      <c r="R1181" s="132" t="s">
        <v>1162</v>
      </c>
      <c r="S1181" s="132">
        <v>1000319</v>
      </c>
      <c r="T1181" s="132" t="s">
        <v>4153</v>
      </c>
      <c r="U1181" s="132">
        <v>472</v>
      </c>
      <c r="V1181" s="132">
        <v>18</v>
      </c>
      <c r="W1181" s="132" t="s">
        <v>1109</v>
      </c>
      <c r="X1181" s="132">
        <v>9</v>
      </c>
    </row>
    <row r="1182" spans="1:24">
      <c r="A1182" s="132">
        <v>1925</v>
      </c>
      <c r="B1182" s="132" t="s">
        <v>1447</v>
      </c>
      <c r="C1182" s="132">
        <v>61034200090</v>
      </c>
      <c r="D1182" s="132" t="s">
        <v>512</v>
      </c>
      <c r="E1182" s="132" t="s">
        <v>442</v>
      </c>
      <c r="F1182" s="132">
        <v>24</v>
      </c>
      <c r="G1182" s="132" t="s">
        <v>3699</v>
      </c>
      <c r="H1182" s="132">
        <v>4</v>
      </c>
      <c r="I1182" s="132">
        <v>0.13400000000000001</v>
      </c>
      <c r="J1182" s="132">
        <v>1</v>
      </c>
      <c r="K1182" s="132">
        <v>0.13400000000000001</v>
      </c>
      <c r="L1182" s="132" t="s">
        <v>330</v>
      </c>
      <c r="M1182" s="132">
        <v>521</v>
      </c>
      <c r="N1182" s="132" t="s">
        <v>440</v>
      </c>
      <c r="O1182" s="132">
        <v>7485</v>
      </c>
      <c r="P1182" s="132" t="s">
        <v>439</v>
      </c>
      <c r="Q1182" s="132">
        <v>9</v>
      </c>
      <c r="R1182" s="132" t="s">
        <v>1162</v>
      </c>
      <c r="S1182" s="132">
        <v>1000319</v>
      </c>
      <c r="T1182" s="132" t="s">
        <v>4385</v>
      </c>
      <c r="U1182" s="132">
        <v>480</v>
      </c>
      <c r="V1182" s="132">
        <v>18</v>
      </c>
      <c r="W1182" s="132" t="s">
        <v>1109</v>
      </c>
      <c r="X1182" s="132">
        <v>9</v>
      </c>
    </row>
    <row r="1183" spans="1:24">
      <c r="A1183" s="132">
        <v>1926</v>
      </c>
      <c r="B1183" s="132" t="s">
        <v>1448</v>
      </c>
      <c r="C1183" s="132">
        <v>61034200090</v>
      </c>
      <c r="D1183" s="132" t="s">
        <v>512</v>
      </c>
      <c r="E1183" s="132" t="s">
        <v>442</v>
      </c>
      <c r="F1183" s="132">
        <v>24</v>
      </c>
      <c r="G1183" s="132" t="s">
        <v>3699</v>
      </c>
      <c r="H1183" s="132">
        <v>4</v>
      </c>
      <c r="I1183" s="132">
        <v>0.13600000000000001</v>
      </c>
      <c r="J1183" s="132">
        <v>1</v>
      </c>
      <c r="K1183" s="132">
        <v>0.13600000000000001</v>
      </c>
      <c r="L1183" s="132" t="s">
        <v>330</v>
      </c>
      <c r="M1183" s="132">
        <v>521</v>
      </c>
      <c r="N1183" s="132" t="s">
        <v>440</v>
      </c>
      <c r="O1183" s="132">
        <v>7485</v>
      </c>
      <c r="P1183" s="132" t="s">
        <v>439</v>
      </c>
      <c r="Q1183" s="132">
        <v>9</v>
      </c>
      <c r="R1183" s="132" t="s">
        <v>1162</v>
      </c>
      <c r="S1183" s="132">
        <v>1000319</v>
      </c>
      <c r="T1183" s="132" t="s">
        <v>4385</v>
      </c>
      <c r="U1183" s="132">
        <v>480</v>
      </c>
      <c r="V1183" s="132">
        <v>18</v>
      </c>
      <c r="W1183" s="132" t="s">
        <v>1109</v>
      </c>
      <c r="X1183" s="132">
        <v>9</v>
      </c>
    </row>
    <row r="1184" spans="1:24">
      <c r="A1184" s="132">
        <v>1927</v>
      </c>
      <c r="B1184" s="132" t="s">
        <v>1449</v>
      </c>
      <c r="C1184" s="132">
        <v>61091000000</v>
      </c>
      <c r="D1184" s="132" t="s">
        <v>839</v>
      </c>
      <c r="E1184" s="132" t="s">
        <v>453</v>
      </c>
      <c r="F1184" s="132">
        <v>73</v>
      </c>
      <c r="G1184" s="132" t="s">
        <v>3699</v>
      </c>
      <c r="H1184" s="132">
        <v>4</v>
      </c>
      <c r="I1184" s="132">
        <v>0.09</v>
      </c>
      <c r="J1184" s="132">
        <v>1</v>
      </c>
      <c r="K1184" s="132">
        <v>0.09</v>
      </c>
      <c r="L1184" s="132" t="s">
        <v>330</v>
      </c>
      <c r="M1184" s="132">
        <v>521</v>
      </c>
      <c r="N1184" s="132" t="s">
        <v>440</v>
      </c>
      <c r="O1184" s="132">
        <v>7485</v>
      </c>
      <c r="P1184" s="132" t="s">
        <v>439</v>
      </c>
      <c r="Q1184" s="132">
        <v>9</v>
      </c>
      <c r="R1184" s="132" t="s">
        <v>1162</v>
      </c>
      <c r="S1184" s="132">
        <v>1000319</v>
      </c>
      <c r="T1184" s="132" t="s">
        <v>4385</v>
      </c>
      <c r="U1184" s="132">
        <v>480</v>
      </c>
      <c r="V1184" s="132">
        <v>14</v>
      </c>
      <c r="W1184" s="132" t="s">
        <v>1109</v>
      </c>
      <c r="X1184" s="132">
        <v>9</v>
      </c>
    </row>
    <row r="1185" spans="1:24">
      <c r="A1185" s="132">
        <v>1928</v>
      </c>
      <c r="B1185" s="132" t="s">
        <v>1450</v>
      </c>
      <c r="C1185" s="132">
        <v>65050090000</v>
      </c>
      <c r="D1185" s="132" t="s">
        <v>734</v>
      </c>
      <c r="E1185" s="132" t="s">
        <v>434</v>
      </c>
      <c r="F1185" s="132">
        <v>5</v>
      </c>
      <c r="G1185" s="132" t="s">
        <v>3699</v>
      </c>
      <c r="H1185" s="132">
        <v>4</v>
      </c>
      <c r="I1185" s="132">
        <v>6.6000000000000003E-2</v>
      </c>
      <c r="J1185" s="132">
        <v>1</v>
      </c>
      <c r="K1185" s="132">
        <v>6.6000000000000003E-2</v>
      </c>
      <c r="L1185" s="132" t="s">
        <v>330</v>
      </c>
      <c r="M1185" s="132">
        <v>521</v>
      </c>
      <c r="N1185" s="132" t="s">
        <v>3915</v>
      </c>
      <c r="O1185" s="132">
        <v>7497</v>
      </c>
      <c r="P1185" s="132" t="s">
        <v>3948</v>
      </c>
      <c r="Q1185" s="132" t="s">
        <v>3927</v>
      </c>
      <c r="R1185" s="132" t="s">
        <v>1162</v>
      </c>
      <c r="S1185" s="132">
        <v>1000319</v>
      </c>
      <c r="T1185" s="132" t="s">
        <v>825</v>
      </c>
      <c r="U1185" s="132">
        <v>119</v>
      </c>
      <c r="V1185" s="132">
        <v>12</v>
      </c>
      <c r="W1185" s="132" t="s">
        <v>1038</v>
      </c>
      <c r="X1185" s="132">
        <v>5</v>
      </c>
    </row>
    <row r="1186" spans="1:24">
      <c r="A1186" s="132">
        <v>1929</v>
      </c>
      <c r="B1186" s="132" t="s">
        <v>1451</v>
      </c>
      <c r="C1186" s="132">
        <v>65050090000</v>
      </c>
      <c r="D1186" s="132" t="s">
        <v>734</v>
      </c>
      <c r="E1186" s="132" t="s">
        <v>434</v>
      </c>
      <c r="F1186" s="132">
        <v>5</v>
      </c>
      <c r="G1186" s="132" t="s">
        <v>3699</v>
      </c>
      <c r="H1186" s="132">
        <v>4</v>
      </c>
      <c r="I1186" s="132">
        <v>6.8000000000000005E-2</v>
      </c>
      <c r="J1186" s="132">
        <v>1</v>
      </c>
      <c r="K1186" s="132">
        <v>6.8000000000000005E-2</v>
      </c>
      <c r="L1186" s="132" t="s">
        <v>330</v>
      </c>
      <c r="M1186" s="132">
        <v>521</v>
      </c>
      <c r="N1186" s="132" t="s">
        <v>3915</v>
      </c>
      <c r="O1186" s="132">
        <v>7497</v>
      </c>
      <c r="P1186" s="132" t="s">
        <v>3948</v>
      </c>
      <c r="Q1186" s="132" t="s">
        <v>3927</v>
      </c>
      <c r="R1186" s="132" t="s">
        <v>1162</v>
      </c>
      <c r="S1186" s="132">
        <v>1000319</v>
      </c>
      <c r="T1186" s="132" t="s">
        <v>825</v>
      </c>
      <c r="U1186" s="132">
        <v>119</v>
      </c>
      <c r="V1186" s="132">
        <v>12</v>
      </c>
      <c r="W1186" s="132" t="s">
        <v>1038</v>
      </c>
      <c r="X1186" s="132">
        <v>5</v>
      </c>
    </row>
    <row r="1187" spans="1:24">
      <c r="A1187" s="132">
        <v>1930</v>
      </c>
      <c r="B1187" s="132" t="s">
        <v>1452</v>
      </c>
      <c r="C1187" s="132">
        <v>61102091000</v>
      </c>
      <c r="D1187" s="132" t="s">
        <v>961</v>
      </c>
      <c r="E1187" s="132" t="s">
        <v>316</v>
      </c>
      <c r="F1187" s="132">
        <v>17</v>
      </c>
      <c r="G1187" s="132" t="s">
        <v>3699</v>
      </c>
      <c r="H1187" s="132">
        <v>4</v>
      </c>
      <c r="I1187" s="132">
        <v>7.5999999999999998E-2</v>
      </c>
      <c r="J1187" s="132">
        <v>1</v>
      </c>
      <c r="K1187" s="132">
        <v>7.5999999999999998E-2</v>
      </c>
      <c r="L1187" s="132" t="s">
        <v>330</v>
      </c>
      <c r="M1187" s="132">
        <v>521</v>
      </c>
      <c r="N1187" s="132" t="s">
        <v>3915</v>
      </c>
      <c r="O1187" s="132">
        <v>7497</v>
      </c>
      <c r="P1187" s="132" t="s">
        <v>439</v>
      </c>
      <c r="Q1187" s="132">
        <v>9</v>
      </c>
      <c r="R1187" s="132" t="s">
        <v>1162</v>
      </c>
      <c r="S1187" s="132">
        <v>1000319</v>
      </c>
      <c r="T1187" s="132" t="s">
        <v>4376</v>
      </c>
      <c r="U1187" s="132">
        <v>702</v>
      </c>
      <c r="V1187" s="132">
        <v>26</v>
      </c>
      <c r="W1187" s="132" t="s">
        <v>1038</v>
      </c>
      <c r="X1187" s="132">
        <v>5</v>
      </c>
    </row>
    <row r="1188" spans="1:24">
      <c r="A1188" s="132">
        <v>1931</v>
      </c>
      <c r="B1188" s="132" t="s">
        <v>1453</v>
      </c>
      <c r="C1188" s="132">
        <v>61102091000</v>
      </c>
      <c r="D1188" s="132" t="s">
        <v>961</v>
      </c>
      <c r="E1188" s="132" t="s">
        <v>316</v>
      </c>
      <c r="F1188" s="132">
        <v>17</v>
      </c>
      <c r="G1188" s="132" t="s">
        <v>3699</v>
      </c>
      <c r="H1188" s="132">
        <v>4</v>
      </c>
      <c r="I1188" s="132">
        <v>0.1</v>
      </c>
      <c r="J1188" s="132">
        <v>1</v>
      </c>
      <c r="K1188" s="132">
        <v>0.1</v>
      </c>
      <c r="L1188" s="132" t="s">
        <v>330</v>
      </c>
      <c r="M1188" s="132">
        <v>521</v>
      </c>
      <c r="N1188" s="132" t="s">
        <v>3915</v>
      </c>
      <c r="O1188" s="132">
        <v>7497</v>
      </c>
      <c r="P1188" s="132" t="s">
        <v>439</v>
      </c>
      <c r="Q1188" s="132">
        <v>9</v>
      </c>
      <c r="R1188" s="132" t="s">
        <v>1162</v>
      </c>
      <c r="S1188" s="132">
        <v>1000319</v>
      </c>
      <c r="T1188" s="132" t="s">
        <v>4153</v>
      </c>
      <c r="U1188" s="132">
        <v>472</v>
      </c>
      <c r="V1188" s="132">
        <v>26</v>
      </c>
      <c r="W1188" s="132" t="s">
        <v>1038</v>
      </c>
      <c r="X1188" s="132">
        <v>5</v>
      </c>
    </row>
    <row r="1189" spans="1:24">
      <c r="A1189" s="132">
        <v>1932</v>
      </c>
      <c r="B1189" s="132" t="s">
        <v>1454</v>
      </c>
      <c r="C1189" s="132">
        <v>61102091000</v>
      </c>
      <c r="D1189" s="132" t="s">
        <v>961</v>
      </c>
      <c r="E1189" s="132" t="s">
        <v>316</v>
      </c>
      <c r="F1189" s="132">
        <v>17</v>
      </c>
      <c r="G1189" s="132" t="s">
        <v>3699</v>
      </c>
      <c r="H1189" s="132">
        <v>4</v>
      </c>
      <c r="I1189" s="132">
        <v>0.11</v>
      </c>
      <c r="J1189" s="132">
        <v>1</v>
      </c>
      <c r="K1189" s="132">
        <v>0.11</v>
      </c>
      <c r="L1189" s="132" t="s">
        <v>330</v>
      </c>
      <c r="M1189" s="132">
        <v>521</v>
      </c>
      <c r="N1189" s="132" t="s">
        <v>3915</v>
      </c>
      <c r="O1189" s="132">
        <v>7497</v>
      </c>
      <c r="P1189" s="132" t="s">
        <v>439</v>
      </c>
      <c r="Q1189" s="132">
        <v>9</v>
      </c>
      <c r="R1189" s="132" t="s">
        <v>1162</v>
      </c>
      <c r="S1189" s="132">
        <v>1000319</v>
      </c>
      <c r="T1189" s="132" t="s">
        <v>4380</v>
      </c>
      <c r="U1189" s="132">
        <v>666</v>
      </c>
      <c r="V1189" s="132">
        <v>28</v>
      </c>
      <c r="W1189" s="132" t="s">
        <v>1038</v>
      </c>
      <c r="X1189" s="132">
        <v>5</v>
      </c>
    </row>
    <row r="1190" spans="1:24">
      <c r="A1190" s="132">
        <v>1933</v>
      </c>
      <c r="B1190" s="132" t="s">
        <v>1455</v>
      </c>
      <c r="C1190" s="132">
        <v>61102091000</v>
      </c>
      <c r="D1190" s="132" t="s">
        <v>961</v>
      </c>
      <c r="E1190" s="132" t="s">
        <v>316</v>
      </c>
      <c r="F1190" s="132">
        <v>17</v>
      </c>
      <c r="G1190" s="132" t="s">
        <v>3699</v>
      </c>
      <c r="H1190" s="132">
        <v>4</v>
      </c>
      <c r="I1190" s="132">
        <v>0.12</v>
      </c>
      <c r="J1190" s="132">
        <v>1</v>
      </c>
      <c r="K1190" s="132">
        <v>0.12</v>
      </c>
      <c r="L1190" s="132" t="s">
        <v>330</v>
      </c>
      <c r="M1190" s="132">
        <v>521</v>
      </c>
      <c r="N1190" s="132" t="s">
        <v>3915</v>
      </c>
      <c r="O1190" s="132">
        <v>7497</v>
      </c>
      <c r="P1190" s="132" t="s">
        <v>439</v>
      </c>
      <c r="Q1190" s="132">
        <v>9</v>
      </c>
      <c r="R1190" s="132" t="s">
        <v>1162</v>
      </c>
      <c r="S1190" s="132">
        <v>1000319</v>
      </c>
      <c r="T1190" s="132" t="s">
        <v>4382</v>
      </c>
      <c r="U1190" s="132">
        <v>467</v>
      </c>
      <c r="V1190" s="132">
        <v>28</v>
      </c>
      <c r="W1190" s="132" t="s">
        <v>1038</v>
      </c>
      <c r="X1190" s="132">
        <v>5</v>
      </c>
    </row>
    <row r="1191" spans="1:24">
      <c r="A1191" s="132">
        <v>1934</v>
      </c>
      <c r="B1191" s="132" t="s">
        <v>1456</v>
      </c>
      <c r="C1191" s="132">
        <v>61091000000</v>
      </c>
      <c r="D1191" s="132" t="s">
        <v>872</v>
      </c>
      <c r="E1191" s="132" t="s">
        <v>453</v>
      </c>
      <c r="F1191" s="132">
        <v>73</v>
      </c>
      <c r="G1191" s="132" t="s">
        <v>3699</v>
      </c>
      <c r="H1191" s="132">
        <v>4</v>
      </c>
      <c r="I1191" s="132">
        <v>5.1999999999999998E-2</v>
      </c>
      <c r="J1191" s="132">
        <v>1</v>
      </c>
      <c r="K1191" s="132">
        <v>5.1999999999999998E-2</v>
      </c>
      <c r="L1191" s="132" t="s">
        <v>330</v>
      </c>
      <c r="M1191" s="132">
        <v>521</v>
      </c>
      <c r="N1191" s="132" t="s">
        <v>3915</v>
      </c>
      <c r="O1191" s="132">
        <v>7497</v>
      </c>
      <c r="P1191" s="132" t="s">
        <v>439</v>
      </c>
      <c r="Q1191" s="132">
        <v>9</v>
      </c>
      <c r="R1191" s="132" t="s">
        <v>1162</v>
      </c>
      <c r="S1191" s="132">
        <v>1000319</v>
      </c>
      <c r="T1191" s="132" t="s">
        <v>2041</v>
      </c>
      <c r="U1191" s="132">
        <v>646</v>
      </c>
      <c r="V1191" s="132">
        <v>10</v>
      </c>
      <c r="W1191" s="132" t="s">
        <v>1048</v>
      </c>
      <c r="X1191" s="132">
        <v>4</v>
      </c>
    </row>
    <row r="1192" spans="1:24">
      <c r="A1192" s="132">
        <v>1935</v>
      </c>
      <c r="B1192" s="132" t="s">
        <v>1457</v>
      </c>
      <c r="C1192" s="132">
        <v>61091000000</v>
      </c>
      <c r="D1192" s="132" t="s">
        <v>872</v>
      </c>
      <c r="E1192" s="132" t="s">
        <v>453</v>
      </c>
      <c r="F1192" s="132">
        <v>73</v>
      </c>
      <c r="G1192" s="132" t="s">
        <v>3699</v>
      </c>
      <c r="H1192" s="132">
        <v>4</v>
      </c>
      <c r="I1192" s="132">
        <v>5.1999999999999998E-2</v>
      </c>
      <c r="J1192" s="132">
        <v>1</v>
      </c>
      <c r="K1192" s="132">
        <v>5.1999999999999998E-2</v>
      </c>
      <c r="L1192" s="132" t="s">
        <v>330</v>
      </c>
      <c r="M1192" s="132">
        <v>521</v>
      </c>
      <c r="N1192" s="132" t="s">
        <v>3915</v>
      </c>
      <c r="O1192" s="132">
        <v>7497</v>
      </c>
      <c r="P1192" s="132" t="s">
        <v>439</v>
      </c>
      <c r="Q1192" s="132">
        <v>9</v>
      </c>
      <c r="R1192" s="132" t="s">
        <v>1162</v>
      </c>
      <c r="S1192" s="132">
        <v>1000319</v>
      </c>
      <c r="T1192" s="132" t="s">
        <v>2041</v>
      </c>
      <c r="U1192" s="132">
        <v>646</v>
      </c>
      <c r="V1192" s="132">
        <v>10</v>
      </c>
      <c r="W1192" s="132" t="s">
        <v>1048</v>
      </c>
      <c r="X1192" s="132">
        <v>4</v>
      </c>
    </row>
    <row r="1193" spans="1:24">
      <c r="A1193" s="132">
        <v>1936</v>
      </c>
      <c r="B1193" s="132" t="s">
        <v>1458</v>
      </c>
      <c r="C1193" s="132">
        <v>61034200090</v>
      </c>
      <c r="D1193" s="132" t="s">
        <v>725</v>
      </c>
      <c r="E1193" s="132" t="s">
        <v>3671</v>
      </c>
      <c r="F1193" s="132">
        <v>54</v>
      </c>
      <c r="G1193" s="132" t="s">
        <v>3699</v>
      </c>
      <c r="H1193" s="132">
        <v>4</v>
      </c>
      <c r="I1193" s="132">
        <v>0.06</v>
      </c>
      <c r="J1193" s="132">
        <v>1</v>
      </c>
      <c r="K1193" s="132">
        <v>0.06</v>
      </c>
      <c r="L1193" s="132" t="s">
        <v>330</v>
      </c>
      <c r="M1193" s="132">
        <v>521</v>
      </c>
      <c r="N1193" s="132" t="s">
        <v>3915</v>
      </c>
      <c r="O1193" s="132">
        <v>7497</v>
      </c>
      <c r="P1193" s="132" t="s">
        <v>439</v>
      </c>
      <c r="Q1193" s="132">
        <v>9</v>
      </c>
      <c r="R1193" s="132" t="s">
        <v>1162</v>
      </c>
      <c r="S1193" s="132">
        <v>1000319</v>
      </c>
      <c r="T1193" s="132" t="s">
        <v>2050</v>
      </c>
      <c r="U1193" s="132">
        <v>642</v>
      </c>
      <c r="V1193" s="132">
        <v>12</v>
      </c>
      <c r="W1193" s="132" t="s">
        <v>1046</v>
      </c>
      <c r="X1193" s="132">
        <v>12</v>
      </c>
    </row>
    <row r="1194" spans="1:24">
      <c r="A1194" s="132">
        <v>1937</v>
      </c>
      <c r="B1194" s="132" t="s">
        <v>1459</v>
      </c>
      <c r="C1194" s="132">
        <v>62046239000</v>
      </c>
      <c r="D1194" s="132" t="s">
        <v>543</v>
      </c>
      <c r="E1194" s="132" t="s">
        <v>3727</v>
      </c>
      <c r="F1194" s="132">
        <v>264</v>
      </c>
      <c r="G1194" s="132" t="s">
        <v>3656</v>
      </c>
      <c r="H1194" s="132">
        <v>3</v>
      </c>
      <c r="I1194" s="132">
        <v>5.3999999999999999E-2</v>
      </c>
      <c r="J1194" s="132">
        <v>1</v>
      </c>
      <c r="K1194" s="132">
        <v>5.3999999999999999E-2</v>
      </c>
      <c r="L1194" s="132" t="s">
        <v>330</v>
      </c>
      <c r="M1194" s="132">
        <v>521</v>
      </c>
      <c r="N1194" s="132" t="s">
        <v>3915</v>
      </c>
      <c r="O1194" s="132">
        <v>7497</v>
      </c>
      <c r="P1194" s="132" t="s">
        <v>439</v>
      </c>
      <c r="Q1194" s="132">
        <v>9</v>
      </c>
      <c r="R1194" s="132" t="s">
        <v>1162</v>
      </c>
      <c r="S1194" s="132">
        <v>1000319</v>
      </c>
      <c r="T1194" s="132" t="s">
        <v>4386</v>
      </c>
      <c r="U1194" s="132">
        <v>705</v>
      </c>
      <c r="V1194" s="132">
        <v>8</v>
      </c>
      <c r="W1194" s="132" t="s">
        <v>1038</v>
      </c>
      <c r="X1194" s="132">
        <v>5</v>
      </c>
    </row>
    <row r="1195" spans="1:24">
      <c r="A1195" s="132">
        <v>1938</v>
      </c>
      <c r="B1195" s="132" t="s">
        <v>1460</v>
      </c>
      <c r="C1195" s="132">
        <v>61034200090</v>
      </c>
      <c r="D1195" s="132" t="s">
        <v>512</v>
      </c>
      <c r="E1195" s="132" t="s">
        <v>442</v>
      </c>
      <c r="F1195" s="132">
        <v>24</v>
      </c>
      <c r="G1195" s="132" t="s">
        <v>3699</v>
      </c>
      <c r="H1195" s="132">
        <v>4</v>
      </c>
      <c r="I1195" s="132">
        <v>0.16400000000000001</v>
      </c>
      <c r="J1195" s="132">
        <v>1</v>
      </c>
      <c r="K1195" s="132">
        <v>0.16400000000000001</v>
      </c>
      <c r="L1195" s="132" t="s">
        <v>330</v>
      </c>
      <c r="M1195" s="132">
        <v>521</v>
      </c>
      <c r="N1195" s="132" t="s">
        <v>440</v>
      </c>
      <c r="O1195" s="132">
        <v>7485</v>
      </c>
      <c r="P1195" s="132" t="s">
        <v>439</v>
      </c>
      <c r="Q1195" s="132">
        <v>9</v>
      </c>
      <c r="R1195" s="132" t="s">
        <v>1162</v>
      </c>
      <c r="S1195" s="132">
        <v>1000319</v>
      </c>
      <c r="T1195" s="132" t="s">
        <v>4381</v>
      </c>
      <c r="U1195" s="132">
        <v>669</v>
      </c>
      <c r="V1195" s="132">
        <v>22</v>
      </c>
      <c r="W1195" s="132" t="s">
        <v>1048</v>
      </c>
      <c r="X1195" s="132">
        <v>4</v>
      </c>
    </row>
    <row r="1196" spans="1:24">
      <c r="A1196" s="132">
        <v>1939</v>
      </c>
      <c r="B1196" s="132" t="s">
        <v>1461</v>
      </c>
      <c r="C1196" s="132">
        <v>61034300090</v>
      </c>
      <c r="D1196" s="132" t="s">
        <v>1338</v>
      </c>
      <c r="E1196" s="132" t="s">
        <v>442</v>
      </c>
      <c r="F1196" s="132">
        <v>24</v>
      </c>
      <c r="G1196" s="132" t="s">
        <v>3699</v>
      </c>
      <c r="H1196" s="132">
        <v>4</v>
      </c>
      <c r="I1196" s="132">
        <v>5.1999999999999998E-2</v>
      </c>
      <c r="J1196" s="132">
        <v>1</v>
      </c>
      <c r="K1196" s="132">
        <v>5.1999999999999998E-2</v>
      </c>
      <c r="L1196" s="132" t="s">
        <v>330</v>
      </c>
      <c r="M1196" s="132">
        <v>521</v>
      </c>
      <c r="N1196" s="132" t="s">
        <v>2937</v>
      </c>
      <c r="O1196" s="132">
        <v>7495</v>
      </c>
      <c r="P1196" s="132" t="s">
        <v>425</v>
      </c>
      <c r="Q1196" s="132">
        <v>37</v>
      </c>
      <c r="R1196" s="132" t="s">
        <v>1162</v>
      </c>
      <c r="S1196" s="132">
        <v>1000319</v>
      </c>
      <c r="T1196" s="132" t="s">
        <v>4145</v>
      </c>
      <c r="U1196" s="132">
        <v>480</v>
      </c>
      <c r="V1196" s="132">
        <v>18</v>
      </c>
      <c r="W1196" s="132" t="s">
        <v>1107</v>
      </c>
      <c r="X1196" s="132">
        <v>1</v>
      </c>
    </row>
    <row r="1197" spans="1:24">
      <c r="A1197" s="132">
        <v>1940</v>
      </c>
      <c r="B1197" s="132" t="s">
        <v>1462</v>
      </c>
      <c r="C1197" s="132">
        <v>61034300090</v>
      </c>
      <c r="D1197" s="132" t="s">
        <v>1338</v>
      </c>
      <c r="E1197" s="132" t="s">
        <v>442</v>
      </c>
      <c r="F1197" s="132">
        <v>24</v>
      </c>
      <c r="G1197" s="132" t="s">
        <v>3699</v>
      </c>
      <c r="H1197" s="132">
        <v>4</v>
      </c>
      <c r="I1197" s="132">
        <v>4.8000000000000001E-2</v>
      </c>
      <c r="J1197" s="132">
        <v>1</v>
      </c>
      <c r="K1197" s="132">
        <v>4.8000000000000001E-2</v>
      </c>
      <c r="L1197" s="132" t="s">
        <v>330</v>
      </c>
      <c r="M1197" s="132">
        <v>521</v>
      </c>
      <c r="N1197" s="132" t="s">
        <v>2937</v>
      </c>
      <c r="O1197" s="132">
        <v>7495</v>
      </c>
      <c r="P1197" s="132" t="s">
        <v>425</v>
      </c>
      <c r="Q1197" s="132">
        <v>37</v>
      </c>
      <c r="R1197" s="132" t="s">
        <v>1162</v>
      </c>
      <c r="S1197" s="132">
        <v>1000319</v>
      </c>
      <c r="T1197" s="132" t="s">
        <v>4377</v>
      </c>
      <c r="U1197" s="132">
        <v>703</v>
      </c>
      <c r="V1197" s="132">
        <v>18</v>
      </c>
      <c r="W1197" s="132" t="s">
        <v>1107</v>
      </c>
      <c r="X1197" s="132">
        <v>1</v>
      </c>
    </row>
    <row r="1198" spans="1:24">
      <c r="A1198" s="132">
        <v>1941</v>
      </c>
      <c r="B1198" s="132" t="s">
        <v>1463</v>
      </c>
      <c r="C1198" s="132">
        <v>61046200000</v>
      </c>
      <c r="D1198" s="132" t="s">
        <v>928</v>
      </c>
      <c r="E1198" s="132" t="s">
        <v>442</v>
      </c>
      <c r="F1198" s="132">
        <v>24</v>
      </c>
      <c r="G1198" s="132" t="s">
        <v>3656</v>
      </c>
      <c r="H1198" s="132">
        <v>3</v>
      </c>
      <c r="I1198" s="132">
        <v>7.5999999999999998E-2</v>
      </c>
      <c r="J1198" s="132">
        <v>1</v>
      </c>
      <c r="K1198" s="132">
        <v>7.5999999999999998E-2</v>
      </c>
      <c r="L1198" s="132" t="s">
        <v>330</v>
      </c>
      <c r="M1198" s="132">
        <v>521</v>
      </c>
      <c r="N1198" s="132" t="s">
        <v>3915</v>
      </c>
      <c r="O1198" s="132">
        <v>7497</v>
      </c>
      <c r="P1198" s="132" t="s">
        <v>439</v>
      </c>
      <c r="Q1198" s="132">
        <v>9</v>
      </c>
      <c r="R1198" s="132" t="s">
        <v>1162</v>
      </c>
      <c r="S1198" s="132">
        <v>1000319</v>
      </c>
      <c r="T1198" s="132" t="s">
        <v>4153</v>
      </c>
      <c r="U1198" s="132">
        <v>472</v>
      </c>
      <c r="V1198" s="132">
        <v>8</v>
      </c>
      <c r="W1198" s="132" t="s">
        <v>1063</v>
      </c>
      <c r="X1198" s="132">
        <v>13</v>
      </c>
    </row>
    <row r="1199" spans="1:24">
      <c r="A1199" s="132">
        <v>1942</v>
      </c>
      <c r="B1199" s="132" t="s">
        <v>1464</v>
      </c>
      <c r="C1199" s="132">
        <v>61046200000</v>
      </c>
      <c r="D1199" s="132" t="s">
        <v>928</v>
      </c>
      <c r="E1199" s="132" t="s">
        <v>442</v>
      </c>
      <c r="F1199" s="132">
        <v>24</v>
      </c>
      <c r="G1199" s="132" t="s">
        <v>3656</v>
      </c>
      <c r="H1199" s="132">
        <v>3</v>
      </c>
      <c r="I1199" s="132">
        <v>7.5999999999999998E-2</v>
      </c>
      <c r="J1199" s="132">
        <v>1</v>
      </c>
      <c r="K1199" s="132">
        <v>7.5999999999999998E-2</v>
      </c>
      <c r="L1199" s="132" t="s">
        <v>330</v>
      </c>
      <c r="M1199" s="132">
        <v>521</v>
      </c>
      <c r="N1199" s="132" t="s">
        <v>3915</v>
      </c>
      <c r="O1199" s="132">
        <v>7497</v>
      </c>
      <c r="P1199" s="132" t="s">
        <v>439</v>
      </c>
      <c r="Q1199" s="132">
        <v>9</v>
      </c>
      <c r="R1199" s="132" t="s">
        <v>1162</v>
      </c>
      <c r="S1199" s="132">
        <v>1000319</v>
      </c>
      <c r="T1199" s="132" t="s">
        <v>4153</v>
      </c>
      <c r="U1199" s="132">
        <v>472</v>
      </c>
      <c r="V1199" s="132">
        <v>8</v>
      </c>
      <c r="W1199" s="132" t="s">
        <v>1063</v>
      </c>
      <c r="X1199" s="132">
        <v>13</v>
      </c>
    </row>
    <row r="1200" spans="1:24">
      <c r="A1200" s="132">
        <v>1943</v>
      </c>
      <c r="B1200" s="132" t="s">
        <v>1465</v>
      </c>
      <c r="C1200" s="132">
        <v>61046200000</v>
      </c>
      <c r="D1200" s="132" t="s">
        <v>928</v>
      </c>
      <c r="E1200" s="132" t="s">
        <v>442</v>
      </c>
      <c r="F1200" s="132">
        <v>24</v>
      </c>
      <c r="G1200" s="132" t="s">
        <v>3656</v>
      </c>
      <c r="H1200" s="132">
        <v>3</v>
      </c>
      <c r="I1200" s="132">
        <v>0.06</v>
      </c>
      <c r="J1200" s="132">
        <v>1</v>
      </c>
      <c r="K1200" s="132">
        <v>0.06</v>
      </c>
      <c r="L1200" s="132" t="s">
        <v>330</v>
      </c>
      <c r="M1200" s="132">
        <v>521</v>
      </c>
      <c r="N1200" s="132" t="s">
        <v>3915</v>
      </c>
      <c r="O1200" s="132">
        <v>7497</v>
      </c>
      <c r="P1200" s="132" t="s">
        <v>439</v>
      </c>
      <c r="Q1200" s="132">
        <v>9</v>
      </c>
      <c r="R1200" s="132" t="s">
        <v>1162</v>
      </c>
      <c r="S1200" s="132">
        <v>1000319</v>
      </c>
      <c r="T1200" s="132" t="s">
        <v>4145</v>
      </c>
      <c r="U1200" s="132">
        <v>480</v>
      </c>
      <c r="V1200" s="132">
        <v>8</v>
      </c>
      <c r="W1200" s="132" t="s">
        <v>1063</v>
      </c>
      <c r="X1200" s="132">
        <v>13</v>
      </c>
    </row>
    <row r="1201" spans="1:24">
      <c r="A1201" s="132">
        <v>1944</v>
      </c>
      <c r="B1201" s="132" t="s">
        <v>1466</v>
      </c>
      <c r="C1201" s="132">
        <v>61046200000</v>
      </c>
      <c r="D1201" s="132" t="s">
        <v>928</v>
      </c>
      <c r="E1201" s="132" t="s">
        <v>442</v>
      </c>
      <c r="F1201" s="132">
        <v>24</v>
      </c>
      <c r="G1201" s="132" t="s">
        <v>3656</v>
      </c>
      <c r="H1201" s="132">
        <v>3</v>
      </c>
      <c r="I1201" s="132">
        <v>7.8E-2</v>
      </c>
      <c r="J1201" s="132">
        <v>1</v>
      </c>
      <c r="K1201" s="132">
        <v>7.8E-2</v>
      </c>
      <c r="L1201" s="132" t="s">
        <v>330</v>
      </c>
      <c r="M1201" s="132">
        <v>521</v>
      </c>
      <c r="N1201" s="132" t="s">
        <v>3915</v>
      </c>
      <c r="O1201" s="132">
        <v>7497</v>
      </c>
      <c r="P1201" s="132" t="s">
        <v>439</v>
      </c>
      <c r="Q1201" s="132">
        <v>9</v>
      </c>
      <c r="R1201" s="132" t="s">
        <v>1162</v>
      </c>
      <c r="S1201" s="132">
        <v>1000319</v>
      </c>
      <c r="T1201" s="132" t="s">
        <v>4380</v>
      </c>
      <c r="U1201" s="132">
        <v>666</v>
      </c>
      <c r="V1201" s="132">
        <v>9</v>
      </c>
      <c r="W1201" s="132" t="s">
        <v>1063</v>
      </c>
      <c r="X1201" s="132">
        <v>13</v>
      </c>
    </row>
    <row r="1202" spans="1:24">
      <c r="A1202" s="132">
        <v>1945</v>
      </c>
      <c r="B1202" s="132" t="s">
        <v>1467</v>
      </c>
      <c r="C1202" s="132">
        <v>61091000000</v>
      </c>
      <c r="D1202" s="132" t="s">
        <v>856</v>
      </c>
      <c r="E1202" s="132" t="s">
        <v>453</v>
      </c>
      <c r="F1202" s="132">
        <v>73</v>
      </c>
      <c r="G1202" s="132" t="s">
        <v>3656</v>
      </c>
      <c r="H1202" s="132">
        <v>3</v>
      </c>
      <c r="I1202" s="132">
        <v>4.5999999999999999E-2</v>
      </c>
      <c r="J1202" s="132">
        <v>1</v>
      </c>
      <c r="K1202" s="132">
        <v>4.5999999999999999E-2</v>
      </c>
      <c r="L1202" s="132" t="s">
        <v>330</v>
      </c>
      <c r="M1202" s="132">
        <v>521</v>
      </c>
      <c r="N1202" s="132" t="s">
        <v>3915</v>
      </c>
      <c r="O1202" s="132">
        <v>7497</v>
      </c>
      <c r="P1202" s="132" t="s">
        <v>439</v>
      </c>
      <c r="Q1202" s="132">
        <v>9</v>
      </c>
      <c r="R1202" s="132" t="s">
        <v>1162</v>
      </c>
      <c r="S1202" s="132">
        <v>1000319</v>
      </c>
      <c r="T1202" s="132" t="s">
        <v>4387</v>
      </c>
      <c r="U1202" s="132">
        <v>706</v>
      </c>
      <c r="V1202" s="132">
        <v>8</v>
      </c>
      <c r="W1202" s="132" t="s">
        <v>1064</v>
      </c>
      <c r="X1202" s="132">
        <v>7</v>
      </c>
    </row>
    <row r="1203" spans="1:24">
      <c r="A1203" s="132">
        <v>1946</v>
      </c>
      <c r="B1203" s="132" t="s">
        <v>1468</v>
      </c>
      <c r="C1203" s="132">
        <v>61091000000</v>
      </c>
      <c r="D1203" s="132" t="s">
        <v>856</v>
      </c>
      <c r="E1203" s="132" t="s">
        <v>453</v>
      </c>
      <c r="F1203" s="132">
        <v>73</v>
      </c>
      <c r="G1203" s="132" t="s">
        <v>3656</v>
      </c>
      <c r="H1203" s="132">
        <v>3</v>
      </c>
      <c r="I1203" s="132">
        <v>0.05</v>
      </c>
      <c r="J1203" s="132">
        <v>1</v>
      </c>
      <c r="K1203" s="132">
        <v>0.05</v>
      </c>
      <c r="L1203" s="132" t="s">
        <v>330</v>
      </c>
      <c r="M1203" s="132">
        <v>521</v>
      </c>
      <c r="N1203" s="132" t="s">
        <v>3915</v>
      </c>
      <c r="O1203" s="132">
        <v>7497</v>
      </c>
      <c r="P1203" s="132" t="s">
        <v>439</v>
      </c>
      <c r="Q1203" s="132">
        <v>9</v>
      </c>
      <c r="R1203" s="132" t="s">
        <v>1162</v>
      </c>
      <c r="S1203" s="132">
        <v>1000319</v>
      </c>
      <c r="T1203" s="132" t="s">
        <v>4386</v>
      </c>
      <c r="U1203" s="132">
        <v>705</v>
      </c>
      <c r="V1203" s="132">
        <v>8</v>
      </c>
      <c r="W1203" s="132" t="s">
        <v>1064</v>
      </c>
      <c r="X1203" s="132">
        <v>7</v>
      </c>
    </row>
    <row r="1204" spans="1:24">
      <c r="A1204" s="132">
        <v>1947</v>
      </c>
      <c r="B1204" s="132" t="s">
        <v>1469</v>
      </c>
      <c r="C1204" s="132">
        <v>61091000000</v>
      </c>
      <c r="D1204" s="132" t="s">
        <v>856</v>
      </c>
      <c r="E1204" s="132" t="s">
        <v>453</v>
      </c>
      <c r="F1204" s="132">
        <v>73</v>
      </c>
      <c r="G1204" s="132" t="s">
        <v>3656</v>
      </c>
      <c r="H1204" s="132">
        <v>3</v>
      </c>
      <c r="I1204" s="132">
        <v>5.3999999999999999E-2</v>
      </c>
      <c r="J1204" s="132">
        <v>1</v>
      </c>
      <c r="K1204" s="132">
        <v>5.3999999999999999E-2</v>
      </c>
      <c r="L1204" s="132" t="s">
        <v>330</v>
      </c>
      <c r="M1204" s="132">
        <v>521</v>
      </c>
      <c r="N1204" s="132" t="s">
        <v>3915</v>
      </c>
      <c r="O1204" s="132">
        <v>7497</v>
      </c>
      <c r="P1204" s="132" t="s">
        <v>439</v>
      </c>
      <c r="Q1204" s="132">
        <v>9</v>
      </c>
      <c r="R1204" s="132" t="s">
        <v>1162</v>
      </c>
      <c r="S1204" s="132">
        <v>1000319</v>
      </c>
      <c r="T1204" s="132" t="s">
        <v>4386</v>
      </c>
      <c r="U1204" s="132">
        <v>705</v>
      </c>
      <c r="V1204" s="132">
        <v>8</v>
      </c>
      <c r="W1204" s="132" t="s">
        <v>1064</v>
      </c>
      <c r="X1204" s="132">
        <v>7</v>
      </c>
    </row>
    <row r="1205" spans="1:24">
      <c r="A1205" s="132">
        <v>1948</v>
      </c>
      <c r="B1205" s="132" t="s">
        <v>1470</v>
      </c>
      <c r="C1205" s="132">
        <v>61091000000</v>
      </c>
      <c r="D1205" s="132" t="s">
        <v>856</v>
      </c>
      <c r="E1205" s="132" t="s">
        <v>453</v>
      </c>
      <c r="F1205" s="132">
        <v>73</v>
      </c>
      <c r="G1205" s="132" t="s">
        <v>3656</v>
      </c>
      <c r="H1205" s="132">
        <v>3</v>
      </c>
      <c r="I1205" s="132">
        <v>5.1999999999999998E-2</v>
      </c>
      <c r="J1205" s="132">
        <v>1</v>
      </c>
      <c r="K1205" s="132">
        <v>5.1999999999999998E-2</v>
      </c>
      <c r="L1205" s="132" t="s">
        <v>330</v>
      </c>
      <c r="M1205" s="132">
        <v>521</v>
      </c>
      <c r="N1205" s="132" t="s">
        <v>3915</v>
      </c>
      <c r="O1205" s="132">
        <v>7497</v>
      </c>
      <c r="P1205" s="132" t="s">
        <v>439</v>
      </c>
      <c r="Q1205" s="132">
        <v>9</v>
      </c>
      <c r="R1205" s="132" t="s">
        <v>1162</v>
      </c>
      <c r="S1205" s="132">
        <v>1000319</v>
      </c>
      <c r="T1205" s="132" t="s">
        <v>4386</v>
      </c>
      <c r="U1205" s="132">
        <v>705</v>
      </c>
      <c r="V1205" s="132">
        <v>8</v>
      </c>
      <c r="W1205" s="132" t="s">
        <v>1064</v>
      </c>
      <c r="X1205" s="132">
        <v>7</v>
      </c>
    </row>
    <row r="1206" spans="1:24">
      <c r="A1206" s="132">
        <v>1949</v>
      </c>
      <c r="B1206" s="132" t="s">
        <v>1471</v>
      </c>
      <c r="C1206" s="132">
        <v>61091000000</v>
      </c>
      <c r="D1206" s="132" t="s">
        <v>856</v>
      </c>
      <c r="E1206" s="132" t="s">
        <v>453</v>
      </c>
      <c r="F1206" s="132">
        <v>73</v>
      </c>
      <c r="G1206" s="132" t="s">
        <v>3656</v>
      </c>
      <c r="H1206" s="132">
        <v>3</v>
      </c>
      <c r="I1206" s="132">
        <v>4.2000000000000003E-2</v>
      </c>
      <c r="J1206" s="132">
        <v>1</v>
      </c>
      <c r="K1206" s="132">
        <v>4.2000000000000003E-2</v>
      </c>
      <c r="L1206" s="132" t="s">
        <v>330</v>
      </c>
      <c r="M1206" s="132">
        <v>521</v>
      </c>
      <c r="N1206" s="132" t="s">
        <v>3915</v>
      </c>
      <c r="O1206" s="132">
        <v>7497</v>
      </c>
      <c r="P1206" s="132" t="s">
        <v>439</v>
      </c>
      <c r="Q1206" s="132">
        <v>9</v>
      </c>
      <c r="R1206" s="132" t="s">
        <v>1162</v>
      </c>
      <c r="S1206" s="132">
        <v>1000319</v>
      </c>
      <c r="T1206" s="132" t="s">
        <v>2046</v>
      </c>
      <c r="U1206" s="132">
        <v>647</v>
      </c>
      <c r="V1206" s="132">
        <v>8</v>
      </c>
      <c r="W1206" s="132" t="s">
        <v>1048</v>
      </c>
      <c r="X1206" s="132">
        <v>4</v>
      </c>
    </row>
    <row r="1207" spans="1:24">
      <c r="A1207" s="132">
        <v>1950</v>
      </c>
      <c r="B1207" s="132" t="s">
        <v>1472</v>
      </c>
      <c r="C1207" s="132">
        <v>61091000000</v>
      </c>
      <c r="D1207" s="132" t="s">
        <v>856</v>
      </c>
      <c r="E1207" s="132" t="s">
        <v>453</v>
      </c>
      <c r="F1207" s="132">
        <v>73</v>
      </c>
      <c r="G1207" s="132" t="s">
        <v>3656</v>
      </c>
      <c r="H1207" s="132">
        <v>3</v>
      </c>
      <c r="I1207" s="132">
        <v>4.2000000000000003E-2</v>
      </c>
      <c r="J1207" s="132">
        <v>1</v>
      </c>
      <c r="K1207" s="132">
        <v>4.2000000000000003E-2</v>
      </c>
      <c r="L1207" s="132" t="s">
        <v>330</v>
      </c>
      <c r="M1207" s="132">
        <v>521</v>
      </c>
      <c r="N1207" s="132" t="s">
        <v>3915</v>
      </c>
      <c r="O1207" s="132">
        <v>7497</v>
      </c>
      <c r="P1207" s="132" t="s">
        <v>439</v>
      </c>
      <c r="Q1207" s="132">
        <v>9</v>
      </c>
      <c r="R1207" s="132" t="s">
        <v>1162</v>
      </c>
      <c r="S1207" s="132">
        <v>1000319</v>
      </c>
      <c r="T1207" s="132" t="s">
        <v>2046</v>
      </c>
      <c r="U1207" s="132">
        <v>647</v>
      </c>
      <c r="V1207" s="132">
        <v>8</v>
      </c>
      <c r="W1207" s="132" t="s">
        <v>1048</v>
      </c>
      <c r="X1207" s="132">
        <v>4</v>
      </c>
    </row>
    <row r="1208" spans="1:24">
      <c r="A1208" s="132">
        <v>1951</v>
      </c>
      <c r="B1208" s="132" t="s">
        <v>1473</v>
      </c>
      <c r="C1208" s="132">
        <v>62046239000</v>
      </c>
      <c r="D1208" s="132" t="s">
        <v>546</v>
      </c>
      <c r="E1208" s="132" t="s">
        <v>420</v>
      </c>
      <c r="F1208" s="132">
        <v>93</v>
      </c>
      <c r="G1208" s="132" t="s">
        <v>3656</v>
      </c>
      <c r="H1208" s="132">
        <v>3</v>
      </c>
      <c r="I1208" s="132">
        <v>0.192</v>
      </c>
      <c r="J1208" s="132">
        <v>1</v>
      </c>
      <c r="K1208" s="132">
        <v>0.192</v>
      </c>
      <c r="L1208" s="132" t="s">
        <v>330</v>
      </c>
      <c r="M1208" s="132">
        <v>521</v>
      </c>
      <c r="N1208" s="132" t="s">
        <v>3915</v>
      </c>
      <c r="O1208" s="132">
        <v>7497</v>
      </c>
      <c r="P1208" s="132" t="s">
        <v>439</v>
      </c>
      <c r="Q1208" s="132">
        <v>9</v>
      </c>
      <c r="R1208" s="132" t="s">
        <v>1162</v>
      </c>
      <c r="S1208" s="132">
        <v>1000319</v>
      </c>
      <c r="T1208" s="132" t="s">
        <v>4145</v>
      </c>
      <c r="U1208" s="132">
        <v>480</v>
      </c>
      <c r="V1208" s="132">
        <v>26</v>
      </c>
      <c r="W1208" s="132" t="s">
        <v>1063</v>
      </c>
      <c r="X1208" s="132">
        <v>13</v>
      </c>
    </row>
    <row r="1209" spans="1:24">
      <c r="A1209" s="132">
        <v>1952</v>
      </c>
      <c r="B1209" s="132" t="s">
        <v>1474</v>
      </c>
      <c r="C1209" s="132">
        <v>62046239000</v>
      </c>
      <c r="D1209" s="132" t="s">
        <v>546</v>
      </c>
      <c r="E1209" s="132" t="s">
        <v>420</v>
      </c>
      <c r="F1209" s="132">
        <v>93</v>
      </c>
      <c r="G1209" s="132" t="s">
        <v>3656</v>
      </c>
      <c r="H1209" s="132">
        <v>3</v>
      </c>
      <c r="I1209" s="132">
        <v>0.24199999999999999</v>
      </c>
      <c r="J1209" s="132">
        <v>1</v>
      </c>
      <c r="K1209" s="132">
        <v>0.24199999999999999</v>
      </c>
      <c r="L1209" s="132" t="s">
        <v>330</v>
      </c>
      <c r="M1209" s="132">
        <v>521</v>
      </c>
      <c r="N1209" s="132" t="s">
        <v>3915</v>
      </c>
      <c r="O1209" s="132">
        <v>7497</v>
      </c>
      <c r="P1209" s="132" t="s">
        <v>439</v>
      </c>
      <c r="Q1209" s="132">
        <v>9</v>
      </c>
      <c r="R1209" s="132" t="s">
        <v>1162</v>
      </c>
      <c r="S1209" s="132">
        <v>1000319</v>
      </c>
      <c r="T1209" s="132" t="s">
        <v>4380</v>
      </c>
      <c r="U1209" s="132">
        <v>666</v>
      </c>
      <c r="V1209" s="132">
        <v>28</v>
      </c>
      <c r="W1209" s="132" t="s">
        <v>1063</v>
      </c>
      <c r="X1209" s="132">
        <v>13</v>
      </c>
    </row>
    <row r="1210" spans="1:24">
      <c r="A1210" s="132">
        <v>1953</v>
      </c>
      <c r="B1210" s="132" t="s">
        <v>1475</v>
      </c>
      <c r="C1210" s="132">
        <v>61034200090</v>
      </c>
      <c r="D1210" s="132" t="s">
        <v>725</v>
      </c>
      <c r="E1210" s="132" t="s">
        <v>3671</v>
      </c>
      <c r="F1210" s="132">
        <v>54</v>
      </c>
      <c r="G1210" s="132" t="s">
        <v>3699</v>
      </c>
      <c r="H1210" s="132">
        <v>4</v>
      </c>
      <c r="I1210" s="132">
        <v>0.08</v>
      </c>
      <c r="J1210" s="132">
        <v>1</v>
      </c>
      <c r="K1210" s="132">
        <v>0.08</v>
      </c>
      <c r="L1210" s="132" t="s">
        <v>330</v>
      </c>
      <c r="M1210" s="132">
        <v>521</v>
      </c>
      <c r="N1210" s="132" t="s">
        <v>3915</v>
      </c>
      <c r="O1210" s="132">
        <v>7497</v>
      </c>
      <c r="P1210" s="132" t="s">
        <v>439</v>
      </c>
      <c r="Q1210" s="132">
        <v>9</v>
      </c>
      <c r="R1210" s="132" t="s">
        <v>1162</v>
      </c>
      <c r="S1210" s="132">
        <v>1000319</v>
      </c>
      <c r="T1210" s="132" t="s">
        <v>4387</v>
      </c>
      <c r="U1210" s="132">
        <v>706</v>
      </c>
      <c r="V1210" s="132">
        <v>0</v>
      </c>
      <c r="W1210" s="132" t="s">
        <v>1046</v>
      </c>
      <c r="X1210" s="132">
        <v>12</v>
      </c>
    </row>
    <row r="1211" spans="1:24">
      <c r="A1211" s="132">
        <v>1954</v>
      </c>
      <c r="B1211" s="132" t="s">
        <v>1476</v>
      </c>
      <c r="C1211" s="132">
        <v>61034200090</v>
      </c>
      <c r="D1211" s="132" t="s">
        <v>512</v>
      </c>
      <c r="E1211" s="132" t="s">
        <v>442</v>
      </c>
      <c r="F1211" s="132">
        <v>24</v>
      </c>
      <c r="G1211" s="132" t="s">
        <v>3699</v>
      </c>
      <c r="H1211" s="132">
        <v>4</v>
      </c>
      <c r="I1211" s="132">
        <v>7.0000000000000007E-2</v>
      </c>
      <c r="J1211" s="132">
        <v>1</v>
      </c>
      <c r="K1211" s="132">
        <v>7.0000000000000007E-2</v>
      </c>
      <c r="L1211" s="132" t="s">
        <v>330</v>
      </c>
      <c r="M1211" s="132">
        <v>521</v>
      </c>
      <c r="N1211" s="132" t="s">
        <v>440</v>
      </c>
      <c r="O1211" s="132">
        <v>7485</v>
      </c>
      <c r="P1211" s="132" t="s">
        <v>439</v>
      </c>
      <c r="Q1211" s="132">
        <v>9</v>
      </c>
      <c r="R1211" s="132" t="s">
        <v>1162</v>
      </c>
      <c r="S1211" s="132">
        <v>1000319</v>
      </c>
      <c r="T1211" s="132" t="s">
        <v>4145</v>
      </c>
      <c r="U1211" s="132">
        <v>480</v>
      </c>
      <c r="V1211" s="132">
        <v>0</v>
      </c>
      <c r="W1211" s="132" t="s">
        <v>1038</v>
      </c>
      <c r="X1211" s="132">
        <v>5</v>
      </c>
    </row>
    <row r="1212" spans="1:24">
      <c r="A1212" s="132">
        <v>1955</v>
      </c>
      <c r="B1212" s="132" t="s">
        <v>1477</v>
      </c>
      <c r="C1212" s="132">
        <v>61034200090</v>
      </c>
      <c r="D1212" s="132" t="s">
        <v>512</v>
      </c>
      <c r="E1212" s="132" t="s">
        <v>442</v>
      </c>
      <c r="F1212" s="132">
        <v>24</v>
      </c>
      <c r="G1212" s="132" t="s">
        <v>3699</v>
      </c>
      <c r="H1212" s="132">
        <v>4</v>
      </c>
      <c r="I1212" s="132">
        <v>6.6000000000000003E-2</v>
      </c>
      <c r="J1212" s="132">
        <v>1</v>
      </c>
      <c r="K1212" s="132">
        <v>6.6000000000000003E-2</v>
      </c>
      <c r="L1212" s="132" t="s">
        <v>330</v>
      </c>
      <c r="M1212" s="132">
        <v>521</v>
      </c>
      <c r="N1212" s="132" t="s">
        <v>440</v>
      </c>
      <c r="O1212" s="132">
        <v>7485</v>
      </c>
      <c r="P1212" s="132" t="s">
        <v>439</v>
      </c>
      <c r="Q1212" s="132">
        <v>9</v>
      </c>
      <c r="R1212" s="132" t="s">
        <v>1162</v>
      </c>
      <c r="S1212" s="132">
        <v>1000319</v>
      </c>
      <c r="T1212" s="132" t="s">
        <v>4145</v>
      </c>
      <c r="U1212" s="132">
        <v>480</v>
      </c>
      <c r="V1212" s="132">
        <v>0</v>
      </c>
      <c r="W1212" s="132" t="s">
        <v>1038</v>
      </c>
      <c r="X1212" s="132">
        <v>5</v>
      </c>
    </row>
    <row r="1213" spans="1:24">
      <c r="A1213" s="132">
        <v>1956</v>
      </c>
      <c r="B1213" s="132" t="s">
        <v>1478</v>
      </c>
      <c r="C1213" s="132">
        <v>61034200090</v>
      </c>
      <c r="D1213" s="132" t="s">
        <v>512</v>
      </c>
      <c r="E1213" s="132" t="s">
        <v>442</v>
      </c>
      <c r="F1213" s="132">
        <v>24</v>
      </c>
      <c r="G1213" s="132" t="s">
        <v>3699</v>
      </c>
      <c r="H1213" s="132">
        <v>4</v>
      </c>
      <c r="I1213" s="132">
        <v>8.4000000000000005E-2</v>
      </c>
      <c r="J1213" s="132">
        <v>1</v>
      </c>
      <c r="K1213" s="132">
        <v>8.4000000000000005E-2</v>
      </c>
      <c r="L1213" s="132" t="s">
        <v>330</v>
      </c>
      <c r="M1213" s="132">
        <v>521</v>
      </c>
      <c r="N1213" s="132" t="s">
        <v>440</v>
      </c>
      <c r="O1213" s="132">
        <v>7485</v>
      </c>
      <c r="P1213" s="132" t="s">
        <v>439</v>
      </c>
      <c r="Q1213" s="132">
        <v>9</v>
      </c>
      <c r="R1213" s="132" t="s">
        <v>1162</v>
      </c>
      <c r="S1213" s="132">
        <v>1000319</v>
      </c>
      <c r="T1213" s="132" t="s">
        <v>4380</v>
      </c>
      <c r="U1213" s="132">
        <v>666</v>
      </c>
      <c r="V1213" s="132">
        <v>0</v>
      </c>
      <c r="W1213" s="132" t="s">
        <v>1038</v>
      </c>
      <c r="X1213" s="132">
        <v>5</v>
      </c>
    </row>
    <row r="1214" spans="1:24">
      <c r="A1214" s="132">
        <v>1957</v>
      </c>
      <c r="B1214" s="132" t="s">
        <v>1479</v>
      </c>
      <c r="C1214" s="132">
        <v>61091000000</v>
      </c>
      <c r="D1214" s="132" t="s">
        <v>839</v>
      </c>
      <c r="E1214" s="132" t="s">
        <v>453</v>
      </c>
      <c r="F1214" s="132">
        <v>73</v>
      </c>
      <c r="G1214" s="132" t="s">
        <v>3699</v>
      </c>
      <c r="H1214" s="132">
        <v>4</v>
      </c>
      <c r="I1214" s="132">
        <v>5.8000000000000003E-2</v>
      </c>
      <c r="J1214" s="132">
        <v>1</v>
      </c>
      <c r="K1214" s="132">
        <v>5.8000000000000003E-2</v>
      </c>
      <c r="L1214" s="132" t="s">
        <v>330</v>
      </c>
      <c r="M1214" s="132">
        <v>521</v>
      </c>
      <c r="N1214" s="132" t="s">
        <v>440</v>
      </c>
      <c r="O1214" s="132">
        <v>7485</v>
      </c>
      <c r="P1214" s="132" t="s">
        <v>439</v>
      </c>
      <c r="Q1214" s="132">
        <v>9</v>
      </c>
      <c r="R1214" s="132" t="s">
        <v>1162</v>
      </c>
      <c r="S1214" s="132">
        <v>1000319</v>
      </c>
      <c r="T1214" s="132" t="s">
        <v>2046</v>
      </c>
      <c r="U1214" s="132">
        <v>647</v>
      </c>
      <c r="V1214" s="132">
        <v>10</v>
      </c>
      <c r="W1214" s="132" t="s">
        <v>1046</v>
      </c>
      <c r="X1214" s="132">
        <v>12</v>
      </c>
    </row>
    <row r="1215" spans="1:24">
      <c r="A1215" s="132">
        <v>1958</v>
      </c>
      <c r="B1215" s="132" t="s">
        <v>1480</v>
      </c>
      <c r="C1215" s="132">
        <v>61091000000</v>
      </c>
      <c r="D1215" s="132" t="s">
        <v>839</v>
      </c>
      <c r="E1215" s="132" t="s">
        <v>453</v>
      </c>
      <c r="F1215" s="132">
        <v>73</v>
      </c>
      <c r="G1215" s="132" t="s">
        <v>3699</v>
      </c>
      <c r="H1215" s="132">
        <v>4</v>
      </c>
      <c r="I1215" s="132">
        <v>7.5999999999999998E-2</v>
      </c>
      <c r="J1215" s="132">
        <v>1</v>
      </c>
      <c r="K1215" s="132">
        <v>7.5999999999999998E-2</v>
      </c>
      <c r="L1215" s="132" t="s">
        <v>330</v>
      </c>
      <c r="M1215" s="132">
        <v>521</v>
      </c>
      <c r="N1215" s="132" t="s">
        <v>440</v>
      </c>
      <c r="O1215" s="132">
        <v>7485</v>
      </c>
      <c r="P1215" s="132" t="s">
        <v>439</v>
      </c>
      <c r="Q1215" s="132">
        <v>9</v>
      </c>
      <c r="R1215" s="132" t="s">
        <v>1162</v>
      </c>
      <c r="S1215" s="132">
        <v>1000319</v>
      </c>
      <c r="T1215" s="132" t="s">
        <v>2045</v>
      </c>
      <c r="U1215" s="132">
        <v>643</v>
      </c>
      <c r="V1215" s="132">
        <v>10</v>
      </c>
      <c r="W1215" s="132" t="s">
        <v>1046</v>
      </c>
      <c r="X1215" s="132">
        <v>12</v>
      </c>
    </row>
    <row r="1216" spans="1:24">
      <c r="A1216" s="132">
        <v>1959</v>
      </c>
      <c r="B1216" s="132" t="s">
        <v>1481</v>
      </c>
      <c r="C1216" s="132">
        <v>61091000000</v>
      </c>
      <c r="D1216" s="132" t="s">
        <v>839</v>
      </c>
      <c r="E1216" s="132" t="s">
        <v>453</v>
      </c>
      <c r="F1216" s="132">
        <v>73</v>
      </c>
      <c r="G1216" s="132" t="s">
        <v>3699</v>
      </c>
      <c r="H1216" s="132">
        <v>4</v>
      </c>
      <c r="I1216" s="132">
        <v>7.1999999999999995E-2</v>
      </c>
      <c r="J1216" s="132">
        <v>1</v>
      </c>
      <c r="K1216" s="132">
        <v>7.1999999999999995E-2</v>
      </c>
      <c r="L1216" s="132" t="s">
        <v>330</v>
      </c>
      <c r="M1216" s="132">
        <v>521</v>
      </c>
      <c r="N1216" s="132" t="s">
        <v>440</v>
      </c>
      <c r="O1216" s="132">
        <v>7485</v>
      </c>
      <c r="P1216" s="132" t="s">
        <v>439</v>
      </c>
      <c r="Q1216" s="132">
        <v>9</v>
      </c>
      <c r="R1216" s="132" t="s">
        <v>1162</v>
      </c>
      <c r="S1216" s="132">
        <v>1000319</v>
      </c>
      <c r="T1216" s="132" t="s">
        <v>4386</v>
      </c>
      <c r="U1216" s="132">
        <v>705</v>
      </c>
      <c r="V1216" s="132">
        <v>10</v>
      </c>
      <c r="W1216" s="132" t="s">
        <v>1046</v>
      </c>
      <c r="X1216" s="132">
        <v>12</v>
      </c>
    </row>
    <row r="1217" spans="1:24">
      <c r="A1217" s="132">
        <v>1960</v>
      </c>
      <c r="B1217" s="132" t="s">
        <v>1482</v>
      </c>
      <c r="C1217" s="132">
        <v>61091000000</v>
      </c>
      <c r="D1217" s="132" t="s">
        <v>708</v>
      </c>
      <c r="E1217" s="132" t="s">
        <v>4432</v>
      </c>
      <c r="F1217" s="132">
        <v>21</v>
      </c>
      <c r="G1217" s="132" t="s">
        <v>3656</v>
      </c>
      <c r="H1217" s="132">
        <v>3</v>
      </c>
      <c r="I1217" s="132">
        <v>0.12</v>
      </c>
      <c r="J1217" s="132">
        <v>1</v>
      </c>
      <c r="K1217" s="132">
        <v>0.12</v>
      </c>
      <c r="L1217" s="132" t="s">
        <v>330</v>
      </c>
      <c r="M1217" s="132">
        <v>521</v>
      </c>
      <c r="N1217" s="132" t="s">
        <v>3915</v>
      </c>
      <c r="O1217" s="132">
        <v>7497</v>
      </c>
      <c r="P1217" s="132" t="s">
        <v>439</v>
      </c>
      <c r="Q1217" s="132">
        <v>9</v>
      </c>
      <c r="R1217" s="132" t="s">
        <v>1162</v>
      </c>
      <c r="S1217" s="132">
        <v>1000319</v>
      </c>
      <c r="T1217" s="132" t="s">
        <v>4153</v>
      </c>
      <c r="U1217" s="132">
        <v>472</v>
      </c>
      <c r="V1217" s="132">
        <v>10</v>
      </c>
      <c r="W1217" s="132" t="s">
        <v>1064</v>
      </c>
      <c r="X1217" s="132">
        <v>7</v>
      </c>
    </row>
    <row r="1218" spans="1:24">
      <c r="A1218" s="132">
        <v>1961</v>
      </c>
      <c r="B1218" s="132" t="s">
        <v>1483</v>
      </c>
      <c r="C1218" s="132">
        <v>61091000000</v>
      </c>
      <c r="D1218" s="132" t="s">
        <v>708</v>
      </c>
      <c r="E1218" s="132" t="s">
        <v>4432</v>
      </c>
      <c r="F1218" s="132">
        <v>21</v>
      </c>
      <c r="G1218" s="132" t="s">
        <v>3656</v>
      </c>
      <c r="H1218" s="132">
        <v>3</v>
      </c>
      <c r="I1218" s="132">
        <v>0.158</v>
      </c>
      <c r="J1218" s="132">
        <v>1</v>
      </c>
      <c r="K1218" s="132">
        <v>0.158</v>
      </c>
      <c r="L1218" s="132" t="s">
        <v>330</v>
      </c>
      <c r="M1218" s="132">
        <v>521</v>
      </c>
      <c r="N1218" s="132" t="s">
        <v>3915</v>
      </c>
      <c r="O1218" s="132">
        <v>7497</v>
      </c>
      <c r="P1218" s="132" t="s">
        <v>439</v>
      </c>
      <c r="Q1218" s="132">
        <v>9</v>
      </c>
      <c r="R1218" s="132" t="s">
        <v>1162</v>
      </c>
      <c r="S1218" s="132">
        <v>1000319</v>
      </c>
      <c r="T1218" s="132" t="s">
        <v>4382</v>
      </c>
      <c r="U1218" s="132">
        <v>467</v>
      </c>
      <c r="V1218" s="132">
        <v>12</v>
      </c>
      <c r="W1218" s="132" t="s">
        <v>1064</v>
      </c>
      <c r="X1218" s="132">
        <v>7</v>
      </c>
    </row>
    <row r="1219" spans="1:24">
      <c r="A1219" s="132">
        <v>1962</v>
      </c>
      <c r="B1219" s="132" t="s">
        <v>1484</v>
      </c>
      <c r="C1219" s="132">
        <v>61102091000</v>
      </c>
      <c r="D1219" s="132" t="s">
        <v>961</v>
      </c>
      <c r="E1219" s="132" t="s">
        <v>316</v>
      </c>
      <c r="F1219" s="132">
        <v>17</v>
      </c>
      <c r="G1219" s="132" t="s">
        <v>3699</v>
      </c>
      <c r="H1219" s="132">
        <v>4</v>
      </c>
      <c r="I1219" s="132">
        <v>8.2000000000000003E-2</v>
      </c>
      <c r="J1219" s="132">
        <v>1</v>
      </c>
      <c r="K1219" s="132">
        <v>8.2000000000000003E-2</v>
      </c>
      <c r="L1219" s="132" t="s">
        <v>330</v>
      </c>
      <c r="M1219" s="132">
        <v>521</v>
      </c>
      <c r="N1219" s="132" t="s">
        <v>3915</v>
      </c>
      <c r="O1219" s="132">
        <v>7497</v>
      </c>
      <c r="P1219" s="132" t="s">
        <v>439</v>
      </c>
      <c r="Q1219" s="132">
        <v>9</v>
      </c>
      <c r="R1219" s="132" t="s">
        <v>1162</v>
      </c>
      <c r="S1219" s="132">
        <v>1000319</v>
      </c>
      <c r="T1219" s="132" t="s">
        <v>4378</v>
      </c>
      <c r="U1219" s="132">
        <v>684</v>
      </c>
      <c r="V1219" s="132">
        <v>26</v>
      </c>
      <c r="W1219" s="132" t="s">
        <v>1038</v>
      </c>
      <c r="X1219" s="132">
        <v>5</v>
      </c>
    </row>
    <row r="1220" spans="1:24">
      <c r="A1220" s="132">
        <v>1963</v>
      </c>
      <c r="B1220" s="132" t="s">
        <v>1485</v>
      </c>
      <c r="C1220" s="132">
        <v>61102091000</v>
      </c>
      <c r="D1220" s="132" t="s">
        <v>961</v>
      </c>
      <c r="E1220" s="132" t="s">
        <v>316</v>
      </c>
      <c r="F1220" s="132">
        <v>17</v>
      </c>
      <c r="G1220" s="132" t="s">
        <v>3699</v>
      </c>
      <c r="H1220" s="132">
        <v>4</v>
      </c>
      <c r="I1220" s="132">
        <v>8.5999999999999993E-2</v>
      </c>
      <c r="J1220" s="132">
        <v>1</v>
      </c>
      <c r="K1220" s="132">
        <v>8.5999999999999993E-2</v>
      </c>
      <c r="L1220" s="132" t="s">
        <v>330</v>
      </c>
      <c r="M1220" s="132">
        <v>521</v>
      </c>
      <c r="N1220" s="132" t="s">
        <v>3915</v>
      </c>
      <c r="O1220" s="132">
        <v>7497</v>
      </c>
      <c r="P1220" s="132" t="s">
        <v>439</v>
      </c>
      <c r="Q1220" s="132">
        <v>9</v>
      </c>
      <c r="R1220" s="132" t="s">
        <v>1162</v>
      </c>
      <c r="S1220" s="132">
        <v>1000319</v>
      </c>
      <c r="T1220" s="132" t="s">
        <v>4137</v>
      </c>
      <c r="U1220" s="132">
        <v>529</v>
      </c>
      <c r="V1220" s="132">
        <v>26</v>
      </c>
      <c r="W1220" s="132" t="s">
        <v>1038</v>
      </c>
      <c r="X1220" s="132">
        <v>5</v>
      </c>
    </row>
    <row r="1221" spans="1:24">
      <c r="A1221" s="132">
        <v>1964</v>
      </c>
      <c r="B1221" s="132" t="s">
        <v>1486</v>
      </c>
      <c r="C1221" s="132">
        <v>61102091000</v>
      </c>
      <c r="D1221" s="132" t="s">
        <v>961</v>
      </c>
      <c r="E1221" s="132" t="s">
        <v>316</v>
      </c>
      <c r="F1221" s="132">
        <v>17</v>
      </c>
      <c r="G1221" s="132" t="s">
        <v>3699</v>
      </c>
      <c r="H1221" s="132">
        <v>4</v>
      </c>
      <c r="I1221" s="132">
        <v>0.108</v>
      </c>
      <c r="J1221" s="132">
        <v>1</v>
      </c>
      <c r="K1221" s="132">
        <v>0.108</v>
      </c>
      <c r="L1221" s="132" t="s">
        <v>330</v>
      </c>
      <c r="M1221" s="132">
        <v>521</v>
      </c>
      <c r="N1221" s="132" t="s">
        <v>3915</v>
      </c>
      <c r="O1221" s="132">
        <v>7497</v>
      </c>
      <c r="P1221" s="132" t="s">
        <v>439</v>
      </c>
      <c r="Q1221" s="132">
        <v>9</v>
      </c>
      <c r="R1221" s="132" t="s">
        <v>1162</v>
      </c>
      <c r="S1221" s="132">
        <v>1000319</v>
      </c>
      <c r="T1221" s="132" t="s">
        <v>4380</v>
      </c>
      <c r="U1221" s="132">
        <v>666</v>
      </c>
      <c r="V1221" s="132">
        <v>28</v>
      </c>
      <c r="W1221" s="132" t="s">
        <v>1038</v>
      </c>
      <c r="X1221" s="132">
        <v>5</v>
      </c>
    </row>
    <row r="1222" spans="1:24">
      <c r="A1222" s="132">
        <v>1965</v>
      </c>
      <c r="B1222" s="132" t="s">
        <v>1487</v>
      </c>
      <c r="C1222" s="132">
        <v>61034200090</v>
      </c>
      <c r="D1222" s="132" t="s">
        <v>512</v>
      </c>
      <c r="E1222" s="132" t="s">
        <v>442</v>
      </c>
      <c r="F1222" s="132">
        <v>24</v>
      </c>
      <c r="G1222" s="132" t="s">
        <v>3699</v>
      </c>
      <c r="H1222" s="132">
        <v>4</v>
      </c>
      <c r="I1222" s="132">
        <v>0.18</v>
      </c>
      <c r="J1222" s="132">
        <v>1</v>
      </c>
      <c r="K1222" s="132">
        <v>0.18</v>
      </c>
      <c r="L1222" s="132" t="s">
        <v>330</v>
      </c>
      <c r="M1222" s="132">
        <v>521</v>
      </c>
      <c r="N1222" s="132" t="s">
        <v>3915</v>
      </c>
      <c r="O1222" s="132">
        <v>7497</v>
      </c>
      <c r="P1222" s="132" t="s">
        <v>439</v>
      </c>
      <c r="Q1222" s="132">
        <v>9</v>
      </c>
      <c r="R1222" s="132" t="s">
        <v>1162</v>
      </c>
      <c r="S1222" s="132">
        <v>1000319</v>
      </c>
      <c r="T1222" s="132" t="s">
        <v>4382</v>
      </c>
      <c r="U1222" s="132">
        <v>467</v>
      </c>
      <c r="V1222" s="132">
        <v>0</v>
      </c>
      <c r="W1222" s="132" t="s">
        <v>1038</v>
      </c>
      <c r="X1222" s="132">
        <v>5</v>
      </c>
    </row>
    <row r="1223" spans="1:24">
      <c r="A1223" s="132">
        <v>1966</v>
      </c>
      <c r="B1223" s="132" t="s">
        <v>1488</v>
      </c>
      <c r="C1223" s="132">
        <v>61091000000</v>
      </c>
      <c r="D1223" s="132" t="s">
        <v>856</v>
      </c>
      <c r="E1223" s="132" t="s">
        <v>453</v>
      </c>
      <c r="F1223" s="132">
        <v>73</v>
      </c>
      <c r="G1223" s="132" t="s">
        <v>3656</v>
      </c>
      <c r="H1223" s="132">
        <v>3</v>
      </c>
      <c r="I1223" s="132">
        <v>4.2000000000000003E-2</v>
      </c>
      <c r="J1223" s="132">
        <v>1</v>
      </c>
      <c r="K1223" s="132">
        <v>4.2000000000000003E-2</v>
      </c>
      <c r="L1223" s="132" t="s">
        <v>330</v>
      </c>
      <c r="M1223" s="132">
        <v>521</v>
      </c>
      <c r="N1223" s="132" t="s">
        <v>3915</v>
      </c>
      <c r="O1223" s="132">
        <v>7497</v>
      </c>
      <c r="P1223" s="132" t="s">
        <v>439</v>
      </c>
      <c r="Q1223" s="132">
        <v>9</v>
      </c>
      <c r="R1223" s="132" t="s">
        <v>1162</v>
      </c>
      <c r="S1223" s="132">
        <v>1000319</v>
      </c>
      <c r="T1223" s="132" t="s">
        <v>4376</v>
      </c>
      <c r="U1223" s="132">
        <v>702</v>
      </c>
      <c r="V1223" s="132">
        <v>8</v>
      </c>
      <c r="W1223" s="132" t="s">
        <v>1046</v>
      </c>
      <c r="X1223" s="132">
        <v>12</v>
      </c>
    </row>
    <row r="1224" spans="1:24">
      <c r="A1224" s="132">
        <v>1967</v>
      </c>
      <c r="B1224" s="132" t="s">
        <v>1489</v>
      </c>
      <c r="C1224" s="132">
        <v>61091000000</v>
      </c>
      <c r="D1224" s="132" t="s">
        <v>856</v>
      </c>
      <c r="E1224" s="132" t="s">
        <v>453</v>
      </c>
      <c r="F1224" s="132">
        <v>73</v>
      </c>
      <c r="G1224" s="132" t="s">
        <v>3656</v>
      </c>
      <c r="H1224" s="132">
        <v>3</v>
      </c>
      <c r="I1224" s="132">
        <v>8.5999999999999993E-2</v>
      </c>
      <c r="J1224" s="132">
        <v>1</v>
      </c>
      <c r="K1224" s="132">
        <v>8.5999999999999993E-2</v>
      </c>
      <c r="L1224" s="132" t="s">
        <v>330</v>
      </c>
      <c r="M1224" s="132">
        <v>521</v>
      </c>
      <c r="N1224" s="132" t="s">
        <v>3915</v>
      </c>
      <c r="O1224" s="132">
        <v>7497</v>
      </c>
      <c r="P1224" s="132" t="s">
        <v>439</v>
      </c>
      <c r="Q1224" s="132">
        <v>9</v>
      </c>
      <c r="R1224" s="132" t="s">
        <v>1162</v>
      </c>
      <c r="S1224" s="132">
        <v>1000319</v>
      </c>
      <c r="T1224" s="132" t="s">
        <v>1215</v>
      </c>
      <c r="U1224" s="132">
        <v>704</v>
      </c>
      <c r="V1224" s="132">
        <v>9</v>
      </c>
      <c r="W1224" s="132" t="s">
        <v>1046</v>
      </c>
      <c r="X1224" s="132">
        <v>12</v>
      </c>
    </row>
    <row r="1225" spans="1:24">
      <c r="A1225" s="132">
        <v>1968</v>
      </c>
      <c r="B1225" s="132" t="s">
        <v>1490</v>
      </c>
      <c r="C1225" s="132">
        <v>61091000000</v>
      </c>
      <c r="D1225" s="132" t="s">
        <v>839</v>
      </c>
      <c r="E1225" s="132" t="s">
        <v>453</v>
      </c>
      <c r="F1225" s="132">
        <v>73</v>
      </c>
      <c r="G1225" s="132" t="s">
        <v>3699</v>
      </c>
      <c r="H1225" s="132">
        <v>4</v>
      </c>
      <c r="I1225" s="132">
        <v>5.6000000000000001E-2</v>
      </c>
      <c r="J1225" s="132">
        <v>1</v>
      </c>
      <c r="K1225" s="132">
        <v>5.6000000000000001E-2</v>
      </c>
      <c r="L1225" s="132" t="s">
        <v>330</v>
      </c>
      <c r="M1225" s="132">
        <v>521</v>
      </c>
      <c r="N1225" s="132" t="s">
        <v>440</v>
      </c>
      <c r="O1225" s="132">
        <v>7485</v>
      </c>
      <c r="P1225" s="132" t="s">
        <v>439</v>
      </c>
      <c r="Q1225" s="132">
        <v>9</v>
      </c>
      <c r="R1225" s="132" t="s">
        <v>1162</v>
      </c>
      <c r="S1225" s="132">
        <v>1000319</v>
      </c>
      <c r="T1225" s="132" t="s">
        <v>4387</v>
      </c>
      <c r="U1225" s="132">
        <v>706</v>
      </c>
      <c r="V1225" s="132">
        <v>7</v>
      </c>
      <c r="W1225" s="132" t="s">
        <v>1109</v>
      </c>
      <c r="X1225" s="132">
        <v>9</v>
      </c>
    </row>
    <row r="1226" spans="1:24">
      <c r="A1226" s="132">
        <v>1969</v>
      </c>
      <c r="B1226" s="132" t="s">
        <v>1491</v>
      </c>
      <c r="C1226" s="132">
        <v>61119090000</v>
      </c>
      <c r="D1226" s="132" t="s">
        <v>1414</v>
      </c>
      <c r="E1226" s="132" t="s">
        <v>316</v>
      </c>
      <c r="F1226" s="132">
        <v>17</v>
      </c>
      <c r="G1226" s="132" t="s">
        <v>4310</v>
      </c>
      <c r="H1226" s="132">
        <v>7</v>
      </c>
      <c r="I1226" s="132">
        <v>3.5999999999999997E-2</v>
      </c>
      <c r="J1226" s="132">
        <v>1</v>
      </c>
      <c r="K1226" s="132">
        <v>3.5999999999999997E-2</v>
      </c>
      <c r="L1226" s="132" t="s">
        <v>330</v>
      </c>
      <c r="M1226" s="132">
        <v>521</v>
      </c>
      <c r="N1226" s="132" t="s">
        <v>3915</v>
      </c>
      <c r="O1226" s="132">
        <v>7497</v>
      </c>
      <c r="P1226" s="132" t="s">
        <v>3960</v>
      </c>
      <c r="Q1226" s="132" t="s">
        <v>3934</v>
      </c>
      <c r="R1226" s="132" t="s">
        <v>1162</v>
      </c>
      <c r="S1226" s="132">
        <v>1000319</v>
      </c>
      <c r="T1226" s="132" t="s">
        <v>2050</v>
      </c>
      <c r="U1226" s="132">
        <v>642</v>
      </c>
      <c r="V1226" s="132">
        <v>22</v>
      </c>
      <c r="W1226" s="132" t="s">
        <v>1144</v>
      </c>
      <c r="X1226" s="132">
        <v>23</v>
      </c>
    </row>
    <row r="1227" spans="1:24">
      <c r="A1227" s="132">
        <v>1970</v>
      </c>
      <c r="B1227" s="132" t="s">
        <v>1492</v>
      </c>
      <c r="C1227" s="132">
        <v>61109010000</v>
      </c>
      <c r="D1227" s="132" t="s">
        <v>735</v>
      </c>
      <c r="E1227" s="132" t="s">
        <v>316</v>
      </c>
      <c r="F1227" s="132">
        <v>17</v>
      </c>
      <c r="G1227" s="132" t="s">
        <v>3699</v>
      </c>
      <c r="H1227" s="132">
        <v>4</v>
      </c>
      <c r="I1227" s="132">
        <v>5.8000000000000003E-2</v>
      </c>
      <c r="J1227" s="132">
        <v>1</v>
      </c>
      <c r="K1227" s="132">
        <v>5.8000000000000003E-2</v>
      </c>
      <c r="L1227" s="132" t="s">
        <v>330</v>
      </c>
      <c r="M1227" s="132">
        <v>521</v>
      </c>
      <c r="N1227" s="132" t="s">
        <v>3915</v>
      </c>
      <c r="O1227" s="132">
        <v>7497</v>
      </c>
      <c r="P1227" s="132" t="s">
        <v>3960</v>
      </c>
      <c r="Q1227" s="132" t="s">
        <v>3934</v>
      </c>
      <c r="R1227" s="132" t="s">
        <v>1162</v>
      </c>
      <c r="S1227" s="132">
        <v>1000319</v>
      </c>
      <c r="T1227" s="132" t="s">
        <v>2052</v>
      </c>
      <c r="U1227" s="132">
        <v>640</v>
      </c>
      <c r="V1227" s="132">
        <v>24</v>
      </c>
      <c r="W1227" s="132" t="s">
        <v>1144</v>
      </c>
      <c r="X1227" s="132">
        <v>23</v>
      </c>
    </row>
    <row r="1228" spans="1:24">
      <c r="A1228" s="132">
        <v>1971</v>
      </c>
      <c r="B1228" s="132" t="s">
        <v>1493</v>
      </c>
      <c r="C1228" s="132">
        <v>61109010000</v>
      </c>
      <c r="D1228" s="132" t="s">
        <v>735</v>
      </c>
      <c r="E1228" s="132" t="s">
        <v>316</v>
      </c>
      <c r="F1228" s="132">
        <v>17</v>
      </c>
      <c r="G1228" s="132" t="s">
        <v>3699</v>
      </c>
      <c r="H1228" s="132">
        <v>4</v>
      </c>
      <c r="I1228" s="132">
        <v>0.06</v>
      </c>
      <c r="J1228" s="132">
        <v>1</v>
      </c>
      <c r="K1228" s="132">
        <v>0.06</v>
      </c>
      <c r="L1228" s="132" t="s">
        <v>330</v>
      </c>
      <c r="M1228" s="132">
        <v>521</v>
      </c>
      <c r="N1228" s="132" t="s">
        <v>3915</v>
      </c>
      <c r="O1228" s="132">
        <v>7497</v>
      </c>
      <c r="P1228" s="132" t="s">
        <v>3960</v>
      </c>
      <c r="Q1228" s="132" t="s">
        <v>3934</v>
      </c>
      <c r="R1228" s="132" t="s">
        <v>1162</v>
      </c>
      <c r="S1228" s="132">
        <v>1000319</v>
      </c>
      <c r="T1228" s="132" t="s">
        <v>2045</v>
      </c>
      <c r="U1228" s="132">
        <v>643</v>
      </c>
      <c r="V1228" s="132">
        <v>0</v>
      </c>
      <c r="W1228" s="132" t="s">
        <v>1144</v>
      </c>
      <c r="X1228" s="132">
        <v>23</v>
      </c>
    </row>
    <row r="1229" spans="1:24">
      <c r="A1229" s="132">
        <v>1972</v>
      </c>
      <c r="B1229" s="132" t="s">
        <v>1494</v>
      </c>
      <c r="C1229" s="132">
        <v>61034900090</v>
      </c>
      <c r="D1229" s="132" t="s">
        <v>1495</v>
      </c>
      <c r="E1229" s="132" t="s">
        <v>442</v>
      </c>
      <c r="F1229" s="132">
        <v>24</v>
      </c>
      <c r="G1229" s="132" t="s">
        <v>3699</v>
      </c>
      <c r="H1229" s="132">
        <v>4</v>
      </c>
      <c r="I1229" s="132">
        <v>6.6000000000000003E-2</v>
      </c>
      <c r="J1229" s="132">
        <v>1</v>
      </c>
      <c r="K1229" s="132">
        <v>6.6000000000000003E-2</v>
      </c>
      <c r="L1229" s="132" t="s">
        <v>330</v>
      </c>
      <c r="M1229" s="132">
        <v>521</v>
      </c>
      <c r="N1229" s="132" t="s">
        <v>3915</v>
      </c>
      <c r="O1229" s="132">
        <v>7497</v>
      </c>
      <c r="P1229" s="132" t="s">
        <v>3960</v>
      </c>
      <c r="Q1229" s="132" t="s">
        <v>3934</v>
      </c>
      <c r="R1229" s="132" t="s">
        <v>1162</v>
      </c>
      <c r="S1229" s="132">
        <v>1000319</v>
      </c>
      <c r="T1229" s="132" t="s">
        <v>2045</v>
      </c>
      <c r="U1229" s="132">
        <v>643</v>
      </c>
      <c r="V1229" s="132">
        <v>20</v>
      </c>
      <c r="W1229" s="132" t="s">
        <v>1144</v>
      </c>
      <c r="X1229" s="132">
        <v>23</v>
      </c>
    </row>
    <row r="1230" spans="1:24">
      <c r="A1230" s="132">
        <v>1973</v>
      </c>
      <c r="B1230" s="132" t="s">
        <v>1496</v>
      </c>
      <c r="C1230" s="132">
        <v>62143000000</v>
      </c>
      <c r="D1230" s="132" t="s">
        <v>1497</v>
      </c>
      <c r="E1230" s="132" t="s">
        <v>3648</v>
      </c>
      <c r="F1230" s="132">
        <v>11</v>
      </c>
      <c r="G1230" s="132" t="s">
        <v>3656</v>
      </c>
      <c r="H1230" s="132">
        <v>3</v>
      </c>
      <c r="I1230" s="132">
        <v>2.8000000000000001E-2</v>
      </c>
      <c r="J1230" s="132">
        <v>1</v>
      </c>
      <c r="K1230" s="132">
        <v>2.8000000000000001E-2</v>
      </c>
      <c r="L1230" s="132" t="s">
        <v>330</v>
      </c>
      <c r="M1230" s="132">
        <v>521</v>
      </c>
      <c r="N1230" s="132" t="s">
        <v>3915</v>
      </c>
      <c r="O1230" s="132">
        <v>7497</v>
      </c>
      <c r="P1230" s="132" t="s">
        <v>425</v>
      </c>
      <c r="Q1230" s="132">
        <v>37</v>
      </c>
      <c r="R1230" s="132" t="s">
        <v>1162</v>
      </c>
      <c r="S1230" s="132">
        <v>1000319</v>
      </c>
      <c r="T1230" s="132" t="s">
        <v>1150</v>
      </c>
      <c r="U1230" s="132">
        <v>579</v>
      </c>
      <c r="V1230" s="132">
        <v>14</v>
      </c>
      <c r="W1230" s="132" t="s">
        <v>1063</v>
      </c>
      <c r="X1230" s="132">
        <v>13</v>
      </c>
    </row>
    <row r="1231" spans="1:24">
      <c r="A1231" s="132">
        <v>1974</v>
      </c>
      <c r="B1231" s="132" t="s">
        <v>1498</v>
      </c>
      <c r="C1231" s="132">
        <v>62143000000</v>
      </c>
      <c r="D1231" s="132" t="s">
        <v>1497</v>
      </c>
      <c r="E1231" s="132" t="s">
        <v>3648</v>
      </c>
      <c r="F1231" s="132">
        <v>11</v>
      </c>
      <c r="G1231" s="132" t="s">
        <v>3656</v>
      </c>
      <c r="H1231" s="132">
        <v>3</v>
      </c>
      <c r="I1231" s="132">
        <v>2.8000000000000001E-2</v>
      </c>
      <c r="J1231" s="132">
        <v>1</v>
      </c>
      <c r="K1231" s="132">
        <v>2.8000000000000001E-2</v>
      </c>
      <c r="L1231" s="132" t="s">
        <v>330</v>
      </c>
      <c r="M1231" s="132">
        <v>521</v>
      </c>
      <c r="N1231" s="132" t="s">
        <v>3915</v>
      </c>
      <c r="O1231" s="132">
        <v>7497</v>
      </c>
      <c r="P1231" s="132" t="s">
        <v>425</v>
      </c>
      <c r="Q1231" s="132">
        <v>37</v>
      </c>
      <c r="R1231" s="132" t="s">
        <v>1162</v>
      </c>
      <c r="S1231" s="132">
        <v>1000319</v>
      </c>
      <c r="T1231" s="132" t="s">
        <v>1150</v>
      </c>
      <c r="U1231" s="132">
        <v>579</v>
      </c>
      <c r="V1231" s="132">
        <v>14</v>
      </c>
      <c r="W1231" s="132" t="s">
        <v>1063</v>
      </c>
      <c r="X1231" s="132">
        <v>13</v>
      </c>
    </row>
    <row r="1232" spans="1:24">
      <c r="A1232" s="132">
        <v>1975</v>
      </c>
      <c r="B1232" s="132" t="s">
        <v>1499</v>
      </c>
      <c r="C1232" s="132">
        <v>61033200000</v>
      </c>
      <c r="D1232" s="132" t="s">
        <v>704</v>
      </c>
      <c r="E1232" s="132" t="s">
        <v>466</v>
      </c>
      <c r="F1232" s="132">
        <v>153</v>
      </c>
      <c r="G1232" s="132" t="s">
        <v>3699</v>
      </c>
      <c r="H1232" s="132">
        <v>4</v>
      </c>
      <c r="I1232" s="132">
        <v>0.35599999999999998</v>
      </c>
      <c r="J1232" s="132">
        <v>1</v>
      </c>
      <c r="K1232" s="132">
        <v>0.35599999999999998</v>
      </c>
      <c r="L1232" s="132" t="s">
        <v>330</v>
      </c>
      <c r="M1232" s="132">
        <v>521</v>
      </c>
      <c r="N1232" s="132" t="s">
        <v>3915</v>
      </c>
      <c r="O1232" s="132">
        <v>7497</v>
      </c>
      <c r="P1232" s="132" t="s">
        <v>439</v>
      </c>
      <c r="Q1232" s="132">
        <v>9</v>
      </c>
      <c r="R1232" s="132" t="s">
        <v>1162</v>
      </c>
      <c r="S1232" s="132">
        <v>1000319</v>
      </c>
      <c r="T1232" s="132" t="s">
        <v>4382</v>
      </c>
      <c r="U1232" s="132">
        <v>467</v>
      </c>
      <c r="V1232" s="132">
        <v>20</v>
      </c>
      <c r="W1232" s="132" t="s">
        <v>1038</v>
      </c>
      <c r="X1232" s="132">
        <v>5</v>
      </c>
    </row>
    <row r="1233" spans="1:24">
      <c r="A1233" s="132">
        <v>1976</v>
      </c>
      <c r="B1233" s="132" t="s">
        <v>1500</v>
      </c>
      <c r="C1233" s="132">
        <v>61033200000</v>
      </c>
      <c r="D1233" s="132" t="s">
        <v>704</v>
      </c>
      <c r="E1233" s="132" t="s">
        <v>466</v>
      </c>
      <c r="F1233" s="132">
        <v>153</v>
      </c>
      <c r="G1233" s="132" t="s">
        <v>3699</v>
      </c>
      <c r="H1233" s="132">
        <v>4</v>
      </c>
      <c r="I1233" s="132">
        <v>0.35599999999999998</v>
      </c>
      <c r="J1233" s="132">
        <v>1</v>
      </c>
      <c r="K1233" s="132">
        <v>0.35599999999999998</v>
      </c>
      <c r="L1233" s="132" t="s">
        <v>330</v>
      </c>
      <c r="M1233" s="132">
        <v>521</v>
      </c>
      <c r="N1233" s="132" t="s">
        <v>3915</v>
      </c>
      <c r="O1233" s="132">
        <v>7497</v>
      </c>
      <c r="P1233" s="132" t="s">
        <v>439</v>
      </c>
      <c r="Q1233" s="132">
        <v>9</v>
      </c>
      <c r="R1233" s="132" t="s">
        <v>1162</v>
      </c>
      <c r="S1233" s="132">
        <v>1000319</v>
      </c>
      <c r="T1233" s="132" t="s">
        <v>4382</v>
      </c>
      <c r="U1233" s="132">
        <v>467</v>
      </c>
      <c r="V1233" s="132">
        <v>50</v>
      </c>
      <c r="W1233" s="132" t="s">
        <v>1038</v>
      </c>
      <c r="X1233" s="132">
        <v>5</v>
      </c>
    </row>
    <row r="1234" spans="1:24">
      <c r="A1234" s="132">
        <v>1977</v>
      </c>
      <c r="B1234" s="132" t="s">
        <v>1501</v>
      </c>
      <c r="C1234" s="132">
        <v>61043200000</v>
      </c>
      <c r="D1234" s="132" t="s">
        <v>718</v>
      </c>
      <c r="E1234" s="132" t="s">
        <v>466</v>
      </c>
      <c r="F1234" s="132">
        <v>153</v>
      </c>
      <c r="G1234" s="132" t="s">
        <v>3656</v>
      </c>
      <c r="H1234" s="132">
        <v>3</v>
      </c>
      <c r="I1234" s="132">
        <v>3.5999999999999997E-2</v>
      </c>
      <c r="J1234" s="132">
        <v>1</v>
      </c>
      <c r="K1234" s="132">
        <v>3.5999999999999997E-2</v>
      </c>
      <c r="L1234" s="132" t="s">
        <v>330</v>
      </c>
      <c r="M1234" s="132">
        <v>521</v>
      </c>
      <c r="N1234" s="132" t="s">
        <v>3915</v>
      </c>
      <c r="O1234" s="132">
        <v>7497</v>
      </c>
      <c r="P1234" s="132" t="s">
        <v>439</v>
      </c>
      <c r="Q1234" s="132">
        <v>9</v>
      </c>
      <c r="R1234" s="132" t="s">
        <v>1162</v>
      </c>
      <c r="S1234" s="132">
        <v>1000319</v>
      </c>
      <c r="T1234" s="132" t="s">
        <v>2050</v>
      </c>
      <c r="U1234" s="132">
        <v>642</v>
      </c>
      <c r="V1234" s="132">
        <v>12</v>
      </c>
      <c r="W1234" s="132" t="s">
        <v>1046</v>
      </c>
      <c r="X1234" s="132">
        <v>12</v>
      </c>
    </row>
    <row r="1235" spans="1:24">
      <c r="A1235" s="132">
        <v>1978</v>
      </c>
      <c r="B1235" s="132" t="s">
        <v>1502</v>
      </c>
      <c r="C1235" s="132">
        <v>61043200000</v>
      </c>
      <c r="D1235" s="132" t="s">
        <v>718</v>
      </c>
      <c r="E1235" s="132" t="s">
        <v>466</v>
      </c>
      <c r="F1235" s="132">
        <v>153</v>
      </c>
      <c r="G1235" s="132" t="s">
        <v>3656</v>
      </c>
      <c r="H1235" s="132">
        <v>3</v>
      </c>
      <c r="I1235" s="132">
        <v>3.5999999999999997E-2</v>
      </c>
      <c r="J1235" s="132">
        <v>1</v>
      </c>
      <c r="K1235" s="132">
        <v>3.5999999999999997E-2</v>
      </c>
      <c r="L1235" s="132" t="s">
        <v>330</v>
      </c>
      <c r="M1235" s="132">
        <v>521</v>
      </c>
      <c r="N1235" s="132" t="s">
        <v>3915</v>
      </c>
      <c r="O1235" s="132">
        <v>7497</v>
      </c>
      <c r="P1235" s="132" t="s">
        <v>439</v>
      </c>
      <c r="Q1235" s="132">
        <v>9</v>
      </c>
      <c r="R1235" s="132" t="s">
        <v>1162</v>
      </c>
      <c r="S1235" s="132">
        <v>1000319</v>
      </c>
      <c r="T1235" s="132" t="s">
        <v>2050</v>
      </c>
      <c r="U1235" s="132">
        <v>642</v>
      </c>
      <c r="V1235" s="132">
        <v>12</v>
      </c>
      <c r="W1235" s="132" t="s">
        <v>1046</v>
      </c>
      <c r="X1235" s="132">
        <v>12</v>
      </c>
    </row>
    <row r="1236" spans="1:24">
      <c r="A1236" s="132">
        <v>1979</v>
      </c>
      <c r="B1236" s="132" t="s">
        <v>1503</v>
      </c>
      <c r="C1236" s="132">
        <v>61091000000</v>
      </c>
      <c r="D1236" s="132" t="s">
        <v>856</v>
      </c>
      <c r="E1236" s="132" t="s">
        <v>453</v>
      </c>
      <c r="F1236" s="132">
        <v>73</v>
      </c>
      <c r="G1236" s="132" t="s">
        <v>3656</v>
      </c>
      <c r="H1236" s="132">
        <v>3</v>
      </c>
      <c r="I1236" s="132">
        <v>0.04</v>
      </c>
      <c r="J1236" s="132">
        <v>1</v>
      </c>
      <c r="K1236" s="132">
        <v>0.04</v>
      </c>
      <c r="L1236" s="132" t="s">
        <v>330</v>
      </c>
      <c r="M1236" s="132">
        <v>521</v>
      </c>
      <c r="N1236" s="132" t="s">
        <v>440</v>
      </c>
      <c r="O1236" s="132">
        <v>7485</v>
      </c>
      <c r="P1236" s="132" t="s">
        <v>439</v>
      </c>
      <c r="Q1236" s="132">
        <v>9</v>
      </c>
      <c r="R1236" s="132" t="s">
        <v>1162</v>
      </c>
      <c r="S1236" s="132">
        <v>1000319</v>
      </c>
      <c r="T1236" s="132" t="s">
        <v>2046</v>
      </c>
      <c r="U1236" s="132">
        <v>647</v>
      </c>
      <c r="V1236" s="132">
        <v>10</v>
      </c>
      <c r="W1236" s="132" t="s">
        <v>1046</v>
      </c>
      <c r="X1236" s="132">
        <v>12</v>
      </c>
    </row>
    <row r="1237" spans="1:24">
      <c r="A1237" s="132">
        <v>1980</v>
      </c>
      <c r="B1237" s="132" t="s">
        <v>1504</v>
      </c>
      <c r="C1237" s="132">
        <v>61091000000</v>
      </c>
      <c r="D1237" s="132" t="s">
        <v>856</v>
      </c>
      <c r="E1237" s="132" t="s">
        <v>453</v>
      </c>
      <c r="F1237" s="132">
        <v>73</v>
      </c>
      <c r="G1237" s="132" t="s">
        <v>3656</v>
      </c>
      <c r="H1237" s="132">
        <v>3</v>
      </c>
      <c r="I1237" s="132">
        <v>0.04</v>
      </c>
      <c r="J1237" s="132">
        <v>1</v>
      </c>
      <c r="K1237" s="132">
        <v>0.04</v>
      </c>
      <c r="L1237" s="132" t="s">
        <v>330</v>
      </c>
      <c r="M1237" s="132">
        <v>521</v>
      </c>
      <c r="N1237" s="132" t="s">
        <v>440</v>
      </c>
      <c r="O1237" s="132">
        <v>7485</v>
      </c>
      <c r="P1237" s="132" t="s">
        <v>439</v>
      </c>
      <c r="Q1237" s="132">
        <v>9</v>
      </c>
      <c r="R1237" s="132" t="s">
        <v>1162</v>
      </c>
      <c r="S1237" s="132">
        <v>1000319</v>
      </c>
      <c r="T1237" s="132" t="s">
        <v>2046</v>
      </c>
      <c r="U1237" s="132">
        <v>647</v>
      </c>
      <c r="V1237" s="132">
        <v>10</v>
      </c>
      <c r="W1237" s="132" t="s">
        <v>1046</v>
      </c>
      <c r="X1237" s="132">
        <v>12</v>
      </c>
    </row>
    <row r="1238" spans="1:24">
      <c r="A1238" s="132">
        <v>1981</v>
      </c>
      <c r="B1238" s="132" t="s">
        <v>1505</v>
      </c>
      <c r="C1238" s="132">
        <v>61091000000</v>
      </c>
      <c r="D1238" s="132" t="s">
        <v>708</v>
      </c>
      <c r="E1238" s="132" t="s">
        <v>4432</v>
      </c>
      <c r="F1238" s="132">
        <v>21</v>
      </c>
      <c r="G1238" s="132" t="s">
        <v>3656</v>
      </c>
      <c r="H1238" s="132">
        <v>3</v>
      </c>
      <c r="I1238" s="132">
        <v>6.2E-2</v>
      </c>
      <c r="J1238" s="132">
        <v>1</v>
      </c>
      <c r="K1238" s="132">
        <v>6.2E-2</v>
      </c>
      <c r="L1238" s="132" t="s">
        <v>330</v>
      </c>
      <c r="M1238" s="132">
        <v>521</v>
      </c>
      <c r="N1238" s="132" t="s">
        <v>440</v>
      </c>
      <c r="O1238" s="132">
        <v>7485</v>
      </c>
      <c r="P1238" s="132" t="s">
        <v>439</v>
      </c>
      <c r="Q1238" s="132">
        <v>9</v>
      </c>
      <c r="R1238" s="132" t="s">
        <v>1162</v>
      </c>
      <c r="S1238" s="132">
        <v>1000319</v>
      </c>
      <c r="T1238" s="132" t="s">
        <v>2046</v>
      </c>
      <c r="U1238" s="132">
        <v>647</v>
      </c>
      <c r="V1238" s="132">
        <v>12</v>
      </c>
      <c r="W1238" s="132" t="s">
        <v>1046</v>
      </c>
      <c r="X1238" s="132">
        <v>12</v>
      </c>
    </row>
    <row r="1239" spans="1:24">
      <c r="A1239" s="132">
        <v>1982</v>
      </c>
      <c r="B1239" s="132" t="s">
        <v>1506</v>
      </c>
      <c r="C1239" s="132">
        <v>61091000000</v>
      </c>
      <c r="D1239" s="132" t="s">
        <v>708</v>
      </c>
      <c r="E1239" s="132" t="s">
        <v>4432</v>
      </c>
      <c r="F1239" s="132">
        <v>21</v>
      </c>
      <c r="G1239" s="132" t="s">
        <v>3656</v>
      </c>
      <c r="H1239" s="132">
        <v>3</v>
      </c>
      <c r="I1239" s="132">
        <v>6.2E-2</v>
      </c>
      <c r="J1239" s="132">
        <v>1</v>
      </c>
      <c r="K1239" s="132">
        <v>6.2E-2</v>
      </c>
      <c r="L1239" s="132" t="s">
        <v>330</v>
      </c>
      <c r="M1239" s="132">
        <v>521</v>
      </c>
      <c r="N1239" s="132" t="s">
        <v>440</v>
      </c>
      <c r="O1239" s="132">
        <v>7485</v>
      </c>
      <c r="P1239" s="132" t="s">
        <v>439</v>
      </c>
      <c r="Q1239" s="132">
        <v>9</v>
      </c>
      <c r="R1239" s="132" t="s">
        <v>1162</v>
      </c>
      <c r="S1239" s="132">
        <v>1000319</v>
      </c>
      <c r="T1239" s="132" t="s">
        <v>2046</v>
      </c>
      <c r="U1239" s="132">
        <v>647</v>
      </c>
      <c r="V1239" s="132">
        <v>12</v>
      </c>
      <c r="W1239" s="132" t="s">
        <v>1046</v>
      </c>
      <c r="X1239" s="132">
        <v>12</v>
      </c>
    </row>
    <row r="1240" spans="1:24">
      <c r="A1240" s="132">
        <v>1983</v>
      </c>
      <c r="B1240" s="132" t="s">
        <v>1507</v>
      </c>
      <c r="C1240" s="132">
        <v>61061000000</v>
      </c>
      <c r="D1240" s="132" t="s">
        <v>542</v>
      </c>
      <c r="E1240" s="132" t="s">
        <v>444</v>
      </c>
      <c r="F1240" s="132">
        <v>82</v>
      </c>
      <c r="G1240" s="132" t="s">
        <v>3656</v>
      </c>
      <c r="H1240" s="132">
        <v>3</v>
      </c>
      <c r="I1240" s="132">
        <v>5.1999999999999998E-2</v>
      </c>
      <c r="J1240" s="132">
        <v>1</v>
      </c>
      <c r="K1240" s="132">
        <v>5.1999999999999998E-2</v>
      </c>
      <c r="L1240" s="132" t="s">
        <v>330</v>
      </c>
      <c r="M1240" s="132">
        <v>521</v>
      </c>
      <c r="N1240" s="132" t="s">
        <v>3915</v>
      </c>
      <c r="O1240" s="132">
        <v>7497</v>
      </c>
      <c r="P1240" s="132" t="s">
        <v>439</v>
      </c>
      <c r="Q1240" s="132">
        <v>9</v>
      </c>
      <c r="R1240" s="132" t="s">
        <v>1162</v>
      </c>
      <c r="S1240" s="132">
        <v>1000319</v>
      </c>
      <c r="T1240" s="132" t="s">
        <v>2046</v>
      </c>
      <c r="U1240" s="132">
        <v>647</v>
      </c>
      <c r="V1240" s="132">
        <v>22</v>
      </c>
      <c r="W1240" s="132" t="s">
        <v>1046</v>
      </c>
      <c r="X1240" s="132">
        <v>12</v>
      </c>
    </row>
    <row r="1241" spans="1:24">
      <c r="A1241" s="132">
        <v>1984</v>
      </c>
      <c r="B1241" s="132" t="s">
        <v>1508</v>
      </c>
      <c r="C1241" s="132">
        <v>65050090000</v>
      </c>
      <c r="D1241" s="132" t="s">
        <v>734</v>
      </c>
      <c r="E1241" s="132" t="s">
        <v>434</v>
      </c>
      <c r="F1241" s="132">
        <v>5</v>
      </c>
      <c r="G1241" s="132" t="s">
        <v>3699</v>
      </c>
      <c r="H1241" s="132">
        <v>4</v>
      </c>
      <c r="I1241" s="132">
        <v>2.1999999999999999E-2</v>
      </c>
      <c r="J1241" s="132">
        <v>1</v>
      </c>
      <c r="K1241" s="132">
        <v>2.1999999999999999E-2</v>
      </c>
      <c r="L1241" s="132" t="s">
        <v>330</v>
      </c>
      <c r="M1241" s="132">
        <v>521</v>
      </c>
      <c r="N1241" s="132" t="s">
        <v>3915</v>
      </c>
      <c r="O1241" s="132">
        <v>7497</v>
      </c>
      <c r="P1241" s="132" t="s">
        <v>439</v>
      </c>
      <c r="Q1241" s="132">
        <v>9</v>
      </c>
      <c r="R1241" s="132" t="s">
        <v>1162</v>
      </c>
      <c r="S1241" s="132">
        <v>1000319</v>
      </c>
      <c r="T1241" s="132">
        <v>46</v>
      </c>
      <c r="U1241" s="132">
        <v>99</v>
      </c>
      <c r="V1241" s="132">
        <v>10</v>
      </c>
      <c r="W1241" s="132" t="s">
        <v>1038</v>
      </c>
      <c r="X1241" s="132">
        <v>5</v>
      </c>
    </row>
    <row r="1242" spans="1:24">
      <c r="A1242" s="132">
        <v>1985</v>
      </c>
      <c r="B1242" s="132" t="s">
        <v>1509</v>
      </c>
      <c r="C1242" s="132">
        <v>65050090000</v>
      </c>
      <c r="D1242" s="132" t="s">
        <v>734</v>
      </c>
      <c r="E1242" s="132" t="s">
        <v>434</v>
      </c>
      <c r="F1242" s="132">
        <v>5</v>
      </c>
      <c r="G1242" s="132" t="s">
        <v>3699</v>
      </c>
      <c r="H1242" s="132">
        <v>4</v>
      </c>
      <c r="I1242" s="132">
        <v>2.1999999999999999E-2</v>
      </c>
      <c r="J1242" s="132">
        <v>1</v>
      </c>
      <c r="K1242" s="132">
        <v>2.1999999999999999E-2</v>
      </c>
      <c r="L1242" s="132" t="s">
        <v>330</v>
      </c>
      <c r="M1242" s="132">
        <v>521</v>
      </c>
      <c r="N1242" s="132" t="s">
        <v>3915</v>
      </c>
      <c r="O1242" s="132">
        <v>7497</v>
      </c>
      <c r="P1242" s="132" t="s">
        <v>439</v>
      </c>
      <c r="Q1242" s="132">
        <v>9</v>
      </c>
      <c r="R1242" s="132" t="s">
        <v>1162</v>
      </c>
      <c r="S1242" s="132">
        <v>1000319</v>
      </c>
      <c r="T1242" s="132">
        <v>46</v>
      </c>
      <c r="U1242" s="132">
        <v>99</v>
      </c>
      <c r="V1242" s="132">
        <v>10</v>
      </c>
      <c r="W1242" s="132" t="s">
        <v>1038</v>
      </c>
      <c r="X1242" s="132">
        <v>5</v>
      </c>
    </row>
    <row r="1243" spans="1:24">
      <c r="A1243" s="132">
        <v>1986</v>
      </c>
      <c r="B1243" s="132" t="s">
        <v>1510</v>
      </c>
      <c r="C1243" s="132">
        <v>65050090000</v>
      </c>
      <c r="D1243" s="132" t="s">
        <v>1121</v>
      </c>
      <c r="E1243" s="132" t="s">
        <v>434</v>
      </c>
      <c r="F1243" s="132">
        <v>5</v>
      </c>
      <c r="G1243" s="132" t="s">
        <v>3656</v>
      </c>
      <c r="H1243" s="132">
        <v>3</v>
      </c>
      <c r="I1243" s="132">
        <v>5.1999999999999998E-2</v>
      </c>
      <c r="J1243" s="132">
        <v>1</v>
      </c>
      <c r="K1243" s="132">
        <v>5.1999999999999998E-2</v>
      </c>
      <c r="L1243" s="132" t="s">
        <v>330</v>
      </c>
      <c r="M1243" s="132">
        <v>521</v>
      </c>
      <c r="N1243" s="132" t="s">
        <v>3915</v>
      </c>
      <c r="O1243" s="132">
        <v>7497</v>
      </c>
      <c r="P1243" s="132" t="s">
        <v>439</v>
      </c>
      <c r="Q1243" s="132">
        <v>9</v>
      </c>
      <c r="R1243" s="132" t="s">
        <v>1162</v>
      </c>
      <c r="S1243" s="132">
        <v>1000319</v>
      </c>
      <c r="T1243" s="132" t="s">
        <v>821</v>
      </c>
      <c r="U1243" s="132">
        <v>3</v>
      </c>
      <c r="V1243" s="132">
        <v>10</v>
      </c>
      <c r="W1243" s="132" t="s">
        <v>3917</v>
      </c>
      <c r="X1243" s="132">
        <v>29</v>
      </c>
    </row>
    <row r="1244" spans="1:24">
      <c r="A1244" s="132">
        <v>1987</v>
      </c>
      <c r="B1244" s="132" t="s">
        <v>1511</v>
      </c>
      <c r="C1244" s="132">
        <v>65050090000</v>
      </c>
      <c r="D1244" s="132" t="s">
        <v>1121</v>
      </c>
      <c r="E1244" s="132" t="s">
        <v>434</v>
      </c>
      <c r="F1244" s="132">
        <v>5</v>
      </c>
      <c r="G1244" s="132" t="s">
        <v>3656</v>
      </c>
      <c r="H1244" s="132">
        <v>3</v>
      </c>
      <c r="I1244" s="132">
        <v>5.3999999999999999E-2</v>
      </c>
      <c r="J1244" s="132">
        <v>1</v>
      </c>
      <c r="K1244" s="132">
        <v>5.3999999999999999E-2</v>
      </c>
      <c r="L1244" s="132" t="s">
        <v>330</v>
      </c>
      <c r="M1244" s="132">
        <v>521</v>
      </c>
      <c r="N1244" s="132" t="s">
        <v>3915</v>
      </c>
      <c r="O1244" s="132">
        <v>7497</v>
      </c>
      <c r="P1244" s="132" t="s">
        <v>439</v>
      </c>
      <c r="Q1244" s="132">
        <v>9</v>
      </c>
      <c r="R1244" s="132" t="s">
        <v>1162</v>
      </c>
      <c r="S1244" s="132">
        <v>1000319</v>
      </c>
      <c r="T1244" s="132" t="s">
        <v>821</v>
      </c>
      <c r="U1244" s="132">
        <v>3</v>
      </c>
      <c r="V1244" s="132">
        <v>10</v>
      </c>
      <c r="W1244" s="132" t="s">
        <v>3917</v>
      </c>
      <c r="X1244" s="132">
        <v>29</v>
      </c>
    </row>
    <row r="1245" spans="1:24">
      <c r="A1245" s="132">
        <v>1988</v>
      </c>
      <c r="B1245" s="132" t="s">
        <v>1512</v>
      </c>
      <c r="C1245" s="132">
        <v>61046200000</v>
      </c>
      <c r="D1245" s="132" t="s">
        <v>928</v>
      </c>
      <c r="E1245" s="132" t="s">
        <v>442</v>
      </c>
      <c r="F1245" s="132">
        <v>24</v>
      </c>
      <c r="G1245" s="132" t="s">
        <v>3656</v>
      </c>
      <c r="H1245" s="132">
        <v>3</v>
      </c>
      <c r="I1245" s="132">
        <v>0.04</v>
      </c>
      <c r="J1245" s="132">
        <v>1</v>
      </c>
      <c r="K1245" s="132">
        <v>0.04</v>
      </c>
      <c r="L1245" s="132" t="s">
        <v>330</v>
      </c>
      <c r="M1245" s="132">
        <v>521</v>
      </c>
      <c r="N1245" s="132" t="s">
        <v>440</v>
      </c>
      <c r="O1245" s="132">
        <v>7485</v>
      </c>
      <c r="P1245" s="132" t="s">
        <v>439</v>
      </c>
      <c r="Q1245" s="132">
        <v>9</v>
      </c>
      <c r="R1245" s="132" t="s">
        <v>1162</v>
      </c>
      <c r="S1245" s="132">
        <v>1000319</v>
      </c>
      <c r="T1245" s="132" t="s">
        <v>4387</v>
      </c>
      <c r="U1245" s="132">
        <v>706</v>
      </c>
      <c r="V1245" s="132">
        <v>5</v>
      </c>
      <c r="W1245" s="132" t="s">
        <v>1063</v>
      </c>
      <c r="X1245" s="132">
        <v>13</v>
      </c>
    </row>
    <row r="1246" spans="1:24">
      <c r="A1246" s="132">
        <v>1989</v>
      </c>
      <c r="B1246" s="132" t="s">
        <v>1513</v>
      </c>
      <c r="C1246" s="132">
        <v>61046200000</v>
      </c>
      <c r="D1246" s="132" t="s">
        <v>928</v>
      </c>
      <c r="E1246" s="132" t="s">
        <v>442</v>
      </c>
      <c r="F1246" s="132">
        <v>24</v>
      </c>
      <c r="G1246" s="132" t="s">
        <v>3656</v>
      </c>
      <c r="H1246" s="132">
        <v>3</v>
      </c>
      <c r="I1246" s="132">
        <v>4.3999999999999997E-2</v>
      </c>
      <c r="J1246" s="132">
        <v>1</v>
      </c>
      <c r="K1246" s="132">
        <v>4.3999999999999997E-2</v>
      </c>
      <c r="L1246" s="132" t="s">
        <v>330</v>
      </c>
      <c r="M1246" s="132">
        <v>521</v>
      </c>
      <c r="N1246" s="132" t="s">
        <v>440</v>
      </c>
      <c r="O1246" s="132">
        <v>7485</v>
      </c>
      <c r="P1246" s="132" t="s">
        <v>439</v>
      </c>
      <c r="Q1246" s="132">
        <v>9</v>
      </c>
      <c r="R1246" s="132" t="s">
        <v>1162</v>
      </c>
      <c r="S1246" s="132">
        <v>1000319</v>
      </c>
      <c r="T1246" s="132" t="s">
        <v>2043</v>
      </c>
      <c r="U1246" s="132">
        <v>639</v>
      </c>
      <c r="V1246" s="132">
        <v>5</v>
      </c>
      <c r="W1246" s="132" t="s">
        <v>1063</v>
      </c>
      <c r="X1246" s="132">
        <v>13</v>
      </c>
    </row>
    <row r="1247" spans="1:24">
      <c r="A1247" s="132">
        <v>1990</v>
      </c>
      <c r="B1247" s="132" t="s">
        <v>1514</v>
      </c>
      <c r="C1247" s="132">
        <v>61091000000</v>
      </c>
      <c r="D1247" s="132" t="s">
        <v>839</v>
      </c>
      <c r="E1247" s="132" t="s">
        <v>453</v>
      </c>
      <c r="F1247" s="132">
        <v>73</v>
      </c>
      <c r="G1247" s="132" t="s">
        <v>3699</v>
      </c>
      <c r="H1247" s="132">
        <v>4</v>
      </c>
      <c r="I1247" s="132">
        <v>0.104</v>
      </c>
      <c r="J1247" s="132">
        <v>1</v>
      </c>
      <c r="K1247" s="132">
        <v>0.104</v>
      </c>
      <c r="L1247" s="132" t="s">
        <v>330</v>
      </c>
      <c r="M1247" s="132">
        <v>521</v>
      </c>
      <c r="N1247" s="132" t="s">
        <v>440</v>
      </c>
      <c r="O1247" s="132">
        <v>7485</v>
      </c>
      <c r="P1247" s="132" t="s">
        <v>439</v>
      </c>
      <c r="Q1247" s="132">
        <v>9</v>
      </c>
      <c r="R1247" s="132" t="s">
        <v>1162</v>
      </c>
      <c r="S1247" s="132">
        <v>1000319</v>
      </c>
      <c r="T1247" s="132" t="s">
        <v>4383</v>
      </c>
      <c r="U1247" s="132">
        <v>664</v>
      </c>
      <c r="V1247" s="132">
        <v>9</v>
      </c>
      <c r="W1247" s="132" t="s">
        <v>1048</v>
      </c>
      <c r="X1247" s="132">
        <v>4</v>
      </c>
    </row>
    <row r="1248" spans="1:24">
      <c r="A1248" s="132">
        <v>1991</v>
      </c>
      <c r="B1248" s="132" t="s">
        <v>1515</v>
      </c>
      <c r="C1248" s="132">
        <v>61091000000</v>
      </c>
      <c r="D1248" s="132" t="s">
        <v>839</v>
      </c>
      <c r="E1248" s="132" t="s">
        <v>453</v>
      </c>
      <c r="F1248" s="132">
        <v>73</v>
      </c>
      <c r="G1248" s="132" t="s">
        <v>3699</v>
      </c>
      <c r="H1248" s="132">
        <v>4</v>
      </c>
      <c r="I1248" s="132">
        <v>8.7999999999999995E-2</v>
      </c>
      <c r="J1248" s="132">
        <v>1</v>
      </c>
      <c r="K1248" s="132">
        <v>8.7999999999999995E-2</v>
      </c>
      <c r="L1248" s="132" t="s">
        <v>330</v>
      </c>
      <c r="M1248" s="132">
        <v>521</v>
      </c>
      <c r="N1248" s="132" t="s">
        <v>440</v>
      </c>
      <c r="O1248" s="132">
        <v>7485</v>
      </c>
      <c r="P1248" s="132" t="s">
        <v>439</v>
      </c>
      <c r="Q1248" s="132">
        <v>9</v>
      </c>
      <c r="R1248" s="132" t="s">
        <v>1162</v>
      </c>
      <c r="S1248" s="132">
        <v>1000319</v>
      </c>
      <c r="T1248" s="132" t="s">
        <v>4380</v>
      </c>
      <c r="U1248" s="132">
        <v>666</v>
      </c>
      <c r="V1248" s="132">
        <v>9</v>
      </c>
      <c r="W1248" s="132" t="s">
        <v>1048</v>
      </c>
      <c r="X1248" s="132">
        <v>4</v>
      </c>
    </row>
    <row r="1249" spans="1:24">
      <c r="A1249" s="132">
        <v>1992</v>
      </c>
      <c r="B1249" s="132" t="s">
        <v>1516</v>
      </c>
      <c r="C1249" s="132">
        <v>61045300000</v>
      </c>
      <c r="D1249" s="132" t="s">
        <v>715</v>
      </c>
      <c r="E1249" s="132" t="s">
        <v>443</v>
      </c>
      <c r="F1249" s="132">
        <v>53</v>
      </c>
      <c r="G1249" s="132" t="s">
        <v>3656</v>
      </c>
      <c r="H1249" s="132">
        <v>3</v>
      </c>
      <c r="I1249" s="132">
        <v>9.6000000000000002E-2</v>
      </c>
      <c r="J1249" s="132">
        <v>1</v>
      </c>
      <c r="K1249" s="132">
        <v>9.6000000000000002E-2</v>
      </c>
      <c r="L1249" s="132" t="s">
        <v>330</v>
      </c>
      <c r="M1249" s="132">
        <v>521</v>
      </c>
      <c r="N1249" s="132" t="s">
        <v>440</v>
      </c>
      <c r="O1249" s="132">
        <v>7485</v>
      </c>
      <c r="P1249" s="132" t="s">
        <v>425</v>
      </c>
      <c r="Q1249" s="132">
        <v>37</v>
      </c>
      <c r="R1249" s="132" t="s">
        <v>1162</v>
      </c>
      <c r="S1249" s="132">
        <v>1000319</v>
      </c>
      <c r="T1249" s="132" t="s">
        <v>4386</v>
      </c>
      <c r="U1249" s="132">
        <v>705</v>
      </c>
      <c r="V1249" s="132">
        <v>16</v>
      </c>
      <c r="W1249" s="132" t="s">
        <v>1063</v>
      </c>
      <c r="X1249" s="132">
        <v>13</v>
      </c>
    </row>
    <row r="1250" spans="1:24">
      <c r="A1250" s="132">
        <v>1993</v>
      </c>
      <c r="B1250" s="132" t="s">
        <v>1517</v>
      </c>
      <c r="C1250" s="132">
        <v>61045300000</v>
      </c>
      <c r="D1250" s="132" t="s">
        <v>715</v>
      </c>
      <c r="E1250" s="132" t="s">
        <v>443</v>
      </c>
      <c r="F1250" s="132">
        <v>53</v>
      </c>
      <c r="G1250" s="132" t="s">
        <v>3656</v>
      </c>
      <c r="H1250" s="132">
        <v>3</v>
      </c>
      <c r="I1250" s="132">
        <v>9.8000000000000004E-2</v>
      </c>
      <c r="J1250" s="132">
        <v>1</v>
      </c>
      <c r="K1250" s="132">
        <v>9.8000000000000004E-2</v>
      </c>
      <c r="L1250" s="132" t="s">
        <v>330</v>
      </c>
      <c r="M1250" s="132">
        <v>521</v>
      </c>
      <c r="N1250" s="132" t="s">
        <v>440</v>
      </c>
      <c r="O1250" s="132">
        <v>7485</v>
      </c>
      <c r="P1250" s="132" t="s">
        <v>425</v>
      </c>
      <c r="Q1250" s="132">
        <v>37</v>
      </c>
      <c r="R1250" s="132" t="s">
        <v>1162</v>
      </c>
      <c r="S1250" s="132">
        <v>1000319</v>
      </c>
      <c r="T1250" s="132" t="s">
        <v>4386</v>
      </c>
      <c r="U1250" s="132">
        <v>705</v>
      </c>
      <c r="V1250" s="132">
        <v>16</v>
      </c>
      <c r="W1250" s="132" t="s">
        <v>1063</v>
      </c>
      <c r="X1250" s="132">
        <v>13</v>
      </c>
    </row>
    <row r="1251" spans="1:24">
      <c r="A1251" s="132">
        <v>1994</v>
      </c>
      <c r="B1251" s="132" t="s">
        <v>1518</v>
      </c>
      <c r="C1251" s="132">
        <v>61159500000</v>
      </c>
      <c r="D1251" s="132" t="s">
        <v>738</v>
      </c>
      <c r="E1251" s="132" t="s">
        <v>3664</v>
      </c>
      <c r="F1251" s="132">
        <v>42</v>
      </c>
      <c r="G1251" s="132" t="s">
        <v>3656</v>
      </c>
      <c r="H1251" s="132">
        <v>3</v>
      </c>
      <c r="I1251" s="132">
        <v>2.8000000000000001E-2</v>
      </c>
      <c r="J1251" s="132">
        <v>1</v>
      </c>
      <c r="K1251" s="132">
        <v>2.8000000000000001E-2</v>
      </c>
      <c r="L1251" s="132" t="s">
        <v>330</v>
      </c>
      <c r="M1251" s="132">
        <v>521</v>
      </c>
      <c r="N1251" s="132" t="s">
        <v>436</v>
      </c>
      <c r="O1251" s="132">
        <v>1840</v>
      </c>
      <c r="P1251" s="132" t="s">
        <v>439</v>
      </c>
      <c r="Q1251" s="132">
        <v>9</v>
      </c>
      <c r="R1251" s="132" t="s">
        <v>1162</v>
      </c>
      <c r="S1251" s="132">
        <v>1000319</v>
      </c>
      <c r="T1251" s="132" t="s">
        <v>2043</v>
      </c>
      <c r="U1251" s="132">
        <v>639</v>
      </c>
      <c r="V1251" s="132">
        <v>8</v>
      </c>
      <c r="W1251" s="132" t="s">
        <v>1055</v>
      </c>
      <c r="X1251" s="132">
        <v>3</v>
      </c>
    </row>
    <row r="1252" spans="1:24">
      <c r="A1252" s="132">
        <v>1995</v>
      </c>
      <c r="B1252" s="132" t="s">
        <v>1519</v>
      </c>
      <c r="C1252" s="132">
        <v>61159500000</v>
      </c>
      <c r="D1252" s="132" t="s">
        <v>738</v>
      </c>
      <c r="E1252" s="132" t="s">
        <v>3664</v>
      </c>
      <c r="F1252" s="132">
        <v>42</v>
      </c>
      <c r="G1252" s="132" t="s">
        <v>3656</v>
      </c>
      <c r="H1252" s="132">
        <v>3</v>
      </c>
      <c r="I1252" s="132">
        <v>0.03</v>
      </c>
      <c r="J1252" s="132">
        <v>1</v>
      </c>
      <c r="K1252" s="132">
        <v>0.03</v>
      </c>
      <c r="L1252" s="132" t="s">
        <v>330</v>
      </c>
      <c r="M1252" s="132">
        <v>521</v>
      </c>
      <c r="N1252" s="132" t="s">
        <v>436</v>
      </c>
      <c r="O1252" s="132">
        <v>1840</v>
      </c>
      <c r="P1252" s="132" t="s">
        <v>439</v>
      </c>
      <c r="Q1252" s="132">
        <v>9</v>
      </c>
      <c r="R1252" s="132" t="s">
        <v>1162</v>
      </c>
      <c r="S1252" s="132">
        <v>1000319</v>
      </c>
      <c r="T1252" s="132" t="s">
        <v>2045</v>
      </c>
      <c r="U1252" s="132">
        <v>643</v>
      </c>
      <c r="V1252" s="132">
        <v>8</v>
      </c>
      <c r="W1252" s="132" t="s">
        <v>1055</v>
      </c>
      <c r="X1252" s="132">
        <v>3</v>
      </c>
    </row>
    <row r="1253" spans="1:24">
      <c r="A1253" s="132">
        <v>1996</v>
      </c>
      <c r="B1253" s="132" t="s">
        <v>1520</v>
      </c>
      <c r="C1253" s="132">
        <v>61091000000</v>
      </c>
      <c r="D1253" s="132" t="s">
        <v>631</v>
      </c>
      <c r="E1253" s="132" t="s">
        <v>453</v>
      </c>
      <c r="F1253" s="132">
        <v>73</v>
      </c>
      <c r="G1253" s="132" t="s">
        <v>3699</v>
      </c>
      <c r="H1253" s="132">
        <v>4</v>
      </c>
      <c r="I1253" s="132">
        <v>9.1999999999999998E-2</v>
      </c>
      <c r="J1253" s="132">
        <v>1</v>
      </c>
      <c r="K1253" s="132">
        <v>9.1999999999999998E-2</v>
      </c>
      <c r="L1253" s="132" t="s">
        <v>330</v>
      </c>
      <c r="M1253" s="132">
        <v>521</v>
      </c>
      <c r="N1253" s="132" t="s">
        <v>428</v>
      </c>
      <c r="O1253" s="132">
        <v>7505</v>
      </c>
      <c r="P1253" s="132" t="s">
        <v>439</v>
      </c>
      <c r="Q1253" s="132">
        <v>9</v>
      </c>
      <c r="R1253" s="132" t="s">
        <v>1162</v>
      </c>
      <c r="S1253" s="132">
        <v>1000319</v>
      </c>
      <c r="T1253" s="132" t="s">
        <v>4145</v>
      </c>
      <c r="U1253" s="132">
        <v>480</v>
      </c>
      <c r="V1253" s="132">
        <v>0</v>
      </c>
      <c r="W1253" s="132" t="s">
        <v>1109</v>
      </c>
      <c r="X1253" s="132">
        <v>9</v>
      </c>
    </row>
    <row r="1254" spans="1:24">
      <c r="A1254" s="132">
        <v>1997</v>
      </c>
      <c r="B1254" s="132" t="s">
        <v>1521</v>
      </c>
      <c r="C1254" s="132">
        <v>61091000000</v>
      </c>
      <c r="D1254" s="132" t="s">
        <v>631</v>
      </c>
      <c r="E1254" s="132" t="s">
        <v>453</v>
      </c>
      <c r="F1254" s="132">
        <v>73</v>
      </c>
      <c r="G1254" s="132" t="s">
        <v>3699</v>
      </c>
      <c r="H1254" s="132">
        <v>4</v>
      </c>
      <c r="I1254" s="132">
        <v>0.11</v>
      </c>
      <c r="J1254" s="132">
        <v>1</v>
      </c>
      <c r="K1254" s="132">
        <v>0.11</v>
      </c>
      <c r="L1254" s="132" t="s">
        <v>330</v>
      </c>
      <c r="M1254" s="132">
        <v>521</v>
      </c>
      <c r="N1254" s="132" t="s">
        <v>428</v>
      </c>
      <c r="O1254" s="132">
        <v>7505</v>
      </c>
      <c r="P1254" s="132" t="s">
        <v>439</v>
      </c>
      <c r="Q1254" s="132">
        <v>9</v>
      </c>
      <c r="R1254" s="132" t="s">
        <v>1162</v>
      </c>
      <c r="S1254" s="132">
        <v>1000319</v>
      </c>
      <c r="T1254" s="132" t="s">
        <v>4380</v>
      </c>
      <c r="U1254" s="132">
        <v>666</v>
      </c>
      <c r="V1254" s="132">
        <v>16</v>
      </c>
      <c r="W1254" s="132" t="s">
        <v>1109</v>
      </c>
      <c r="X1254" s="132">
        <v>9</v>
      </c>
    </row>
    <row r="1255" spans="1:24">
      <c r="A1255" s="132">
        <v>1998</v>
      </c>
      <c r="B1255" s="132" t="s">
        <v>1522</v>
      </c>
      <c r="C1255" s="132">
        <v>61091000000</v>
      </c>
      <c r="D1255" s="132" t="s">
        <v>708</v>
      </c>
      <c r="E1255" s="132" t="s">
        <v>4432</v>
      </c>
      <c r="F1255" s="132">
        <v>21</v>
      </c>
      <c r="G1255" s="132" t="s">
        <v>3656</v>
      </c>
      <c r="H1255" s="132">
        <v>3</v>
      </c>
      <c r="I1255" s="132">
        <v>7.1999999999999995E-2</v>
      </c>
      <c r="J1255" s="132">
        <v>1</v>
      </c>
      <c r="K1255" s="132">
        <v>7.1999999999999995E-2</v>
      </c>
      <c r="L1255" s="132" t="s">
        <v>330</v>
      </c>
      <c r="M1255" s="132">
        <v>521</v>
      </c>
      <c r="N1255" s="132" t="s">
        <v>440</v>
      </c>
      <c r="O1255" s="132">
        <v>7485</v>
      </c>
      <c r="P1255" s="132" t="s">
        <v>439</v>
      </c>
      <c r="Q1255" s="132">
        <v>9</v>
      </c>
      <c r="R1255" s="132" t="s">
        <v>1162</v>
      </c>
      <c r="S1255" s="132">
        <v>1000319</v>
      </c>
      <c r="T1255" s="132" t="s">
        <v>2045</v>
      </c>
      <c r="U1255" s="132">
        <v>643</v>
      </c>
      <c r="V1255" s="132">
        <v>7</v>
      </c>
      <c r="W1255" s="132" t="s">
        <v>1046</v>
      </c>
      <c r="X1255" s="132">
        <v>12</v>
      </c>
    </row>
    <row r="1256" spans="1:24">
      <c r="A1256" s="132">
        <v>1999</v>
      </c>
      <c r="B1256" s="132" t="s">
        <v>1523</v>
      </c>
      <c r="C1256" s="132">
        <v>61033200000</v>
      </c>
      <c r="D1256" s="132" t="s">
        <v>704</v>
      </c>
      <c r="E1256" s="132" t="s">
        <v>466</v>
      </c>
      <c r="F1256" s="132">
        <v>153</v>
      </c>
      <c r="G1256" s="132" t="s">
        <v>3699</v>
      </c>
      <c r="H1256" s="132">
        <v>4</v>
      </c>
      <c r="I1256" s="132">
        <v>0.35</v>
      </c>
      <c r="J1256" s="132">
        <v>1</v>
      </c>
      <c r="K1256" s="132">
        <v>0.35</v>
      </c>
      <c r="L1256" s="132" t="s">
        <v>330</v>
      </c>
      <c r="M1256" s="132">
        <v>521</v>
      </c>
      <c r="N1256" s="132" t="s">
        <v>3915</v>
      </c>
      <c r="O1256" s="132">
        <v>7497</v>
      </c>
      <c r="P1256" s="132" t="s">
        <v>439</v>
      </c>
      <c r="Q1256" s="132">
        <v>9</v>
      </c>
      <c r="R1256" s="132" t="s">
        <v>1162</v>
      </c>
      <c r="S1256" s="132">
        <v>1000319</v>
      </c>
      <c r="T1256" s="132" t="s">
        <v>4382</v>
      </c>
      <c r="U1256" s="132">
        <v>467</v>
      </c>
      <c r="V1256" s="132">
        <v>50</v>
      </c>
      <c r="W1256" s="132" t="s">
        <v>1144</v>
      </c>
      <c r="X1256" s="132">
        <v>23</v>
      </c>
    </row>
    <row r="1257" spans="1:24">
      <c r="A1257" s="132">
        <v>2000</v>
      </c>
      <c r="B1257" s="132" t="s">
        <v>1524</v>
      </c>
      <c r="C1257" s="132">
        <v>61033200000</v>
      </c>
      <c r="D1257" s="132" t="s">
        <v>704</v>
      </c>
      <c r="E1257" s="132" t="s">
        <v>466</v>
      </c>
      <c r="F1257" s="132">
        <v>153</v>
      </c>
      <c r="G1257" s="132" t="s">
        <v>3699</v>
      </c>
      <c r="H1257" s="132">
        <v>4</v>
      </c>
      <c r="I1257" s="132">
        <v>0.39200000000000002</v>
      </c>
      <c r="J1257" s="132">
        <v>1</v>
      </c>
      <c r="K1257" s="132">
        <v>0.39200000000000002</v>
      </c>
      <c r="L1257" s="132" t="s">
        <v>330</v>
      </c>
      <c r="M1257" s="132">
        <v>521</v>
      </c>
      <c r="N1257" s="132" t="s">
        <v>3915</v>
      </c>
      <c r="O1257" s="132">
        <v>7497</v>
      </c>
      <c r="P1257" s="132" t="s">
        <v>439</v>
      </c>
      <c r="Q1257" s="132">
        <v>9</v>
      </c>
      <c r="R1257" s="132" t="s">
        <v>1162</v>
      </c>
      <c r="S1257" s="132">
        <v>1000319</v>
      </c>
      <c r="T1257" s="132" t="s">
        <v>1215</v>
      </c>
      <c r="U1257" s="132">
        <v>704</v>
      </c>
      <c r="V1257" s="132">
        <v>50</v>
      </c>
      <c r="W1257" s="132" t="s">
        <v>1144</v>
      </c>
      <c r="X1257" s="132">
        <v>23</v>
      </c>
    </row>
    <row r="1258" spans="1:24">
      <c r="A1258" s="132">
        <v>2001</v>
      </c>
      <c r="B1258" s="132" t="s">
        <v>1525</v>
      </c>
      <c r="C1258" s="132">
        <v>61109090000</v>
      </c>
      <c r="D1258" s="132" t="s">
        <v>1526</v>
      </c>
      <c r="E1258" s="132" t="s">
        <v>3690</v>
      </c>
      <c r="F1258" s="132">
        <v>89</v>
      </c>
      <c r="G1258" s="132" t="s">
        <v>3656</v>
      </c>
      <c r="H1258" s="132">
        <v>3</v>
      </c>
      <c r="I1258" s="132">
        <v>4.8000000000000001E-2</v>
      </c>
      <c r="J1258" s="132">
        <v>1</v>
      </c>
      <c r="K1258" s="132">
        <v>4.8000000000000001E-2</v>
      </c>
      <c r="L1258" s="132" t="s">
        <v>330</v>
      </c>
      <c r="M1258" s="132">
        <v>521</v>
      </c>
      <c r="N1258" s="132" t="s">
        <v>3915</v>
      </c>
      <c r="O1258" s="132">
        <v>7497</v>
      </c>
      <c r="P1258" s="132" t="s">
        <v>431</v>
      </c>
      <c r="Q1258" s="132">
        <v>53</v>
      </c>
      <c r="R1258" s="132" t="s">
        <v>1162</v>
      </c>
      <c r="S1258" s="132">
        <v>1000319</v>
      </c>
      <c r="T1258" s="132" t="s">
        <v>2043</v>
      </c>
      <c r="U1258" s="132">
        <v>639</v>
      </c>
      <c r="V1258" s="132">
        <v>22</v>
      </c>
      <c r="W1258" s="132" t="s">
        <v>1144</v>
      </c>
      <c r="X1258" s="132">
        <v>23</v>
      </c>
    </row>
    <row r="1259" spans="1:24">
      <c r="A1259" s="132">
        <v>2002</v>
      </c>
      <c r="B1259" s="132" t="s">
        <v>1527</v>
      </c>
      <c r="C1259" s="132">
        <v>61109090000</v>
      </c>
      <c r="D1259" s="132" t="s">
        <v>1526</v>
      </c>
      <c r="E1259" s="132" t="s">
        <v>3690</v>
      </c>
      <c r="F1259" s="132">
        <v>89</v>
      </c>
      <c r="G1259" s="132" t="s">
        <v>3656</v>
      </c>
      <c r="H1259" s="132">
        <v>3</v>
      </c>
      <c r="I1259" s="132">
        <v>5.6000000000000001E-2</v>
      </c>
      <c r="J1259" s="132">
        <v>1</v>
      </c>
      <c r="K1259" s="132">
        <v>5.6000000000000001E-2</v>
      </c>
      <c r="L1259" s="132" t="s">
        <v>330</v>
      </c>
      <c r="M1259" s="132">
        <v>521</v>
      </c>
      <c r="N1259" s="132" t="s">
        <v>3915</v>
      </c>
      <c r="O1259" s="132">
        <v>7497</v>
      </c>
      <c r="P1259" s="132" t="s">
        <v>431</v>
      </c>
      <c r="Q1259" s="132">
        <v>53</v>
      </c>
      <c r="R1259" s="132" t="s">
        <v>1162</v>
      </c>
      <c r="S1259" s="132">
        <v>1000319</v>
      </c>
      <c r="T1259" s="132" t="s">
        <v>2045</v>
      </c>
      <c r="U1259" s="132">
        <v>643</v>
      </c>
      <c r="V1259" s="132">
        <v>22</v>
      </c>
      <c r="W1259" s="132" t="s">
        <v>1144</v>
      </c>
      <c r="X1259" s="132">
        <v>23</v>
      </c>
    </row>
    <row r="1260" spans="1:24">
      <c r="A1260" s="132">
        <v>2003</v>
      </c>
      <c r="B1260" s="132" t="s">
        <v>1528</v>
      </c>
      <c r="C1260" s="132">
        <v>61109090000</v>
      </c>
      <c r="D1260" s="132" t="s">
        <v>1526</v>
      </c>
      <c r="E1260" s="132" t="s">
        <v>3690</v>
      </c>
      <c r="F1260" s="132">
        <v>89</v>
      </c>
      <c r="G1260" s="132" t="s">
        <v>3656</v>
      </c>
      <c r="H1260" s="132">
        <v>3</v>
      </c>
      <c r="I1260" s="132">
        <v>5.1999999999999998E-2</v>
      </c>
      <c r="J1260" s="132">
        <v>1</v>
      </c>
      <c r="K1260" s="132">
        <v>5.1999999999999998E-2</v>
      </c>
      <c r="L1260" s="132" t="s">
        <v>330</v>
      </c>
      <c r="M1260" s="132">
        <v>521</v>
      </c>
      <c r="N1260" s="132" t="s">
        <v>3915</v>
      </c>
      <c r="O1260" s="132">
        <v>7497</v>
      </c>
      <c r="P1260" s="132" t="s">
        <v>431</v>
      </c>
      <c r="Q1260" s="132">
        <v>53</v>
      </c>
      <c r="R1260" s="132" t="s">
        <v>1162</v>
      </c>
      <c r="S1260" s="132">
        <v>1000319</v>
      </c>
      <c r="T1260" s="132" t="s">
        <v>2052</v>
      </c>
      <c r="U1260" s="132">
        <v>640</v>
      </c>
      <c r="V1260" s="132">
        <v>22</v>
      </c>
      <c r="W1260" s="132" t="s">
        <v>1144</v>
      </c>
      <c r="X1260" s="132">
        <v>23</v>
      </c>
    </row>
    <row r="1261" spans="1:24">
      <c r="A1261" s="132">
        <v>2004</v>
      </c>
      <c r="B1261" s="132" t="s">
        <v>1529</v>
      </c>
      <c r="C1261" s="132">
        <v>61091000000</v>
      </c>
      <c r="D1261" s="132" t="s">
        <v>839</v>
      </c>
      <c r="E1261" s="132" t="s">
        <v>453</v>
      </c>
      <c r="F1261" s="132">
        <v>73</v>
      </c>
      <c r="G1261" s="132" t="s">
        <v>3699</v>
      </c>
      <c r="H1261" s="132">
        <v>4</v>
      </c>
      <c r="I1261" s="132">
        <v>0.08</v>
      </c>
      <c r="J1261" s="132">
        <v>1</v>
      </c>
      <c r="K1261" s="132">
        <v>0.08</v>
      </c>
      <c r="L1261" s="132" t="s">
        <v>330</v>
      </c>
      <c r="M1261" s="132">
        <v>521</v>
      </c>
      <c r="N1261" s="132" t="s">
        <v>440</v>
      </c>
      <c r="O1261" s="132">
        <v>7485</v>
      </c>
      <c r="P1261" s="132" t="s">
        <v>439</v>
      </c>
      <c r="Q1261" s="132">
        <v>9</v>
      </c>
      <c r="R1261" s="132" t="s">
        <v>1162</v>
      </c>
      <c r="S1261" s="132">
        <v>1000319</v>
      </c>
      <c r="T1261" s="132" t="s">
        <v>1013</v>
      </c>
      <c r="U1261" s="132">
        <v>681</v>
      </c>
      <c r="V1261" s="132">
        <v>0</v>
      </c>
      <c r="W1261" s="132" t="s">
        <v>1109</v>
      </c>
      <c r="X1261" s="132">
        <v>9</v>
      </c>
    </row>
    <row r="1262" spans="1:24">
      <c r="A1262" s="132">
        <v>2005</v>
      </c>
      <c r="B1262" s="132" t="s">
        <v>1530</v>
      </c>
      <c r="C1262" s="132">
        <v>61091000000</v>
      </c>
      <c r="D1262" s="132" t="s">
        <v>839</v>
      </c>
      <c r="E1262" s="132" t="s">
        <v>453</v>
      </c>
      <c r="F1262" s="132">
        <v>73</v>
      </c>
      <c r="G1262" s="132" t="s">
        <v>3699</v>
      </c>
      <c r="H1262" s="132">
        <v>4</v>
      </c>
      <c r="I1262" s="132">
        <v>0.106</v>
      </c>
      <c r="J1262" s="132">
        <v>1</v>
      </c>
      <c r="K1262" s="132">
        <v>0.106</v>
      </c>
      <c r="L1262" s="132" t="s">
        <v>330</v>
      </c>
      <c r="M1262" s="132">
        <v>521</v>
      </c>
      <c r="N1262" s="132" t="s">
        <v>440</v>
      </c>
      <c r="O1262" s="132">
        <v>7485</v>
      </c>
      <c r="P1262" s="132" t="s">
        <v>439</v>
      </c>
      <c r="Q1262" s="132">
        <v>9</v>
      </c>
      <c r="R1262" s="132" t="s">
        <v>1162</v>
      </c>
      <c r="S1262" s="132">
        <v>1000319</v>
      </c>
      <c r="T1262" s="132" t="s">
        <v>923</v>
      </c>
      <c r="U1262" s="132">
        <v>664</v>
      </c>
      <c r="V1262" s="132">
        <v>0</v>
      </c>
      <c r="W1262" s="132" t="s">
        <v>1109</v>
      </c>
      <c r="X1262" s="132">
        <v>9</v>
      </c>
    </row>
    <row r="1263" spans="1:24">
      <c r="A1263" s="132">
        <v>2006</v>
      </c>
      <c r="B1263" s="132" t="s">
        <v>1531</v>
      </c>
      <c r="C1263" s="132">
        <v>61159500000</v>
      </c>
      <c r="D1263" s="132" t="s">
        <v>738</v>
      </c>
      <c r="E1263" s="132" t="s">
        <v>3664</v>
      </c>
      <c r="F1263" s="132">
        <v>42</v>
      </c>
      <c r="G1263" s="132" t="s">
        <v>3656</v>
      </c>
      <c r="H1263" s="132">
        <v>3</v>
      </c>
      <c r="I1263" s="132">
        <v>3.2000000000000001E-2</v>
      </c>
      <c r="J1263" s="132">
        <v>1</v>
      </c>
      <c r="K1263" s="132">
        <v>3.2000000000000001E-2</v>
      </c>
      <c r="L1263" s="132" t="s">
        <v>330</v>
      </c>
      <c r="M1263" s="132">
        <v>521</v>
      </c>
      <c r="N1263" s="132" t="s">
        <v>436</v>
      </c>
      <c r="O1263" s="132">
        <v>1840</v>
      </c>
      <c r="P1263" s="132" t="s">
        <v>439</v>
      </c>
      <c r="Q1263" s="132">
        <v>9</v>
      </c>
      <c r="R1263" s="132" t="s">
        <v>1162</v>
      </c>
      <c r="S1263" s="132">
        <v>1000319</v>
      </c>
      <c r="T1263" s="132" t="s">
        <v>1030</v>
      </c>
      <c r="U1263" s="132">
        <v>472</v>
      </c>
      <c r="V1263" s="132">
        <v>9</v>
      </c>
      <c r="W1263" s="132" t="s">
        <v>1046</v>
      </c>
      <c r="X1263" s="132">
        <v>12</v>
      </c>
    </row>
    <row r="1264" spans="1:24">
      <c r="A1264" s="132">
        <v>2007</v>
      </c>
      <c r="B1264" s="132" t="s">
        <v>1532</v>
      </c>
      <c r="C1264" s="132">
        <v>61102091000</v>
      </c>
      <c r="D1264" s="132" t="s">
        <v>824</v>
      </c>
      <c r="E1264" s="132" t="s">
        <v>459</v>
      </c>
      <c r="F1264" s="132">
        <v>88</v>
      </c>
      <c r="G1264" s="132" t="s">
        <v>3699</v>
      </c>
      <c r="H1264" s="132">
        <v>4</v>
      </c>
      <c r="I1264" s="132">
        <v>0.11799999999999999</v>
      </c>
      <c r="J1264" s="132">
        <v>1</v>
      </c>
      <c r="K1264" s="132">
        <v>0.11799999999999999</v>
      </c>
      <c r="L1264" s="132" t="s">
        <v>330</v>
      </c>
      <c r="M1264" s="132">
        <v>521</v>
      </c>
      <c r="N1264" s="132" t="s">
        <v>440</v>
      </c>
      <c r="O1264" s="132">
        <v>7485</v>
      </c>
      <c r="P1264" s="132" t="s">
        <v>439</v>
      </c>
      <c r="Q1264" s="132">
        <v>9</v>
      </c>
      <c r="R1264" s="132" t="s">
        <v>1162</v>
      </c>
      <c r="S1264" s="132">
        <v>1000319</v>
      </c>
      <c r="T1264" s="132" t="s">
        <v>2045</v>
      </c>
      <c r="U1264" s="132">
        <v>643</v>
      </c>
      <c r="V1264" s="132">
        <v>24</v>
      </c>
      <c r="W1264" s="132" t="s">
        <v>1038</v>
      </c>
      <c r="X1264" s="132">
        <v>5</v>
      </c>
    </row>
    <row r="1265" spans="1:24">
      <c r="A1265" s="132">
        <v>2008</v>
      </c>
      <c r="B1265" s="132" t="s">
        <v>1533</v>
      </c>
      <c r="C1265" s="132">
        <v>61102091000</v>
      </c>
      <c r="D1265" s="132" t="s">
        <v>824</v>
      </c>
      <c r="E1265" s="132" t="s">
        <v>459</v>
      </c>
      <c r="F1265" s="132">
        <v>88</v>
      </c>
      <c r="G1265" s="132" t="s">
        <v>3699</v>
      </c>
      <c r="H1265" s="132">
        <v>4</v>
      </c>
      <c r="I1265" s="132">
        <v>0.12</v>
      </c>
      <c r="J1265" s="132">
        <v>1</v>
      </c>
      <c r="K1265" s="132">
        <v>0.12</v>
      </c>
      <c r="L1265" s="132" t="s">
        <v>330</v>
      </c>
      <c r="M1265" s="132">
        <v>521</v>
      </c>
      <c r="N1265" s="132" t="s">
        <v>440</v>
      </c>
      <c r="O1265" s="132">
        <v>7485</v>
      </c>
      <c r="P1265" s="132" t="s">
        <v>439</v>
      </c>
      <c r="Q1265" s="132">
        <v>9</v>
      </c>
      <c r="R1265" s="132" t="s">
        <v>1162</v>
      </c>
      <c r="S1265" s="132">
        <v>1000319</v>
      </c>
      <c r="T1265" s="132" t="s">
        <v>2045</v>
      </c>
      <c r="U1265" s="132">
        <v>643</v>
      </c>
      <c r="V1265" s="132">
        <v>24</v>
      </c>
      <c r="W1265" s="132" t="s">
        <v>1038</v>
      </c>
      <c r="X1265" s="132">
        <v>5</v>
      </c>
    </row>
    <row r="1266" spans="1:24">
      <c r="A1266" s="132">
        <v>2009</v>
      </c>
      <c r="B1266" s="132" t="s">
        <v>1534</v>
      </c>
      <c r="C1266" s="132">
        <v>62029000010</v>
      </c>
      <c r="D1266" s="132" t="s">
        <v>1535</v>
      </c>
      <c r="E1266" s="132" t="s">
        <v>3650</v>
      </c>
      <c r="F1266" s="132">
        <v>14</v>
      </c>
      <c r="G1266" s="132" t="s">
        <v>3656</v>
      </c>
      <c r="H1266" s="132">
        <v>3</v>
      </c>
      <c r="I1266" s="132">
        <v>0.37</v>
      </c>
      <c r="J1266" s="132">
        <v>1</v>
      </c>
      <c r="K1266" s="132">
        <v>0.37</v>
      </c>
      <c r="L1266" s="132" t="s">
        <v>330</v>
      </c>
      <c r="M1266" s="132">
        <v>521</v>
      </c>
      <c r="N1266" s="132" t="s">
        <v>2937</v>
      </c>
      <c r="O1266" s="132">
        <v>7495</v>
      </c>
      <c r="P1266" s="132" t="s">
        <v>431</v>
      </c>
      <c r="Q1266" s="132">
        <v>53</v>
      </c>
      <c r="R1266" s="132" t="s">
        <v>1162</v>
      </c>
      <c r="S1266" s="132">
        <v>1000319</v>
      </c>
      <c r="T1266" s="132" t="s">
        <v>4390</v>
      </c>
      <c r="U1266" s="132">
        <v>708</v>
      </c>
      <c r="V1266" s="132">
        <v>45</v>
      </c>
      <c r="W1266" s="132" t="s">
        <v>1050</v>
      </c>
      <c r="X1266" s="132">
        <v>20</v>
      </c>
    </row>
    <row r="1267" spans="1:24">
      <c r="A1267" s="132">
        <v>2010</v>
      </c>
      <c r="B1267" s="132" t="s">
        <v>1536</v>
      </c>
      <c r="C1267" s="132">
        <v>62029000010</v>
      </c>
      <c r="D1267" s="132" t="s">
        <v>1535</v>
      </c>
      <c r="E1267" s="132" t="s">
        <v>3650</v>
      </c>
      <c r="F1267" s="132">
        <v>14</v>
      </c>
      <c r="G1267" s="132" t="s">
        <v>3656</v>
      </c>
      <c r="H1267" s="132">
        <v>3</v>
      </c>
      <c r="I1267" s="132">
        <v>0.46600000000000003</v>
      </c>
      <c r="J1267" s="132">
        <v>1</v>
      </c>
      <c r="K1267" s="132">
        <v>0.46600000000000003</v>
      </c>
      <c r="L1267" s="132" t="s">
        <v>330</v>
      </c>
      <c r="M1267" s="132">
        <v>521</v>
      </c>
      <c r="N1267" s="132" t="s">
        <v>2937</v>
      </c>
      <c r="O1267" s="132">
        <v>7495</v>
      </c>
      <c r="P1267" s="132" t="s">
        <v>431</v>
      </c>
      <c r="Q1267" s="132">
        <v>53</v>
      </c>
      <c r="R1267" s="132" t="s">
        <v>1162</v>
      </c>
      <c r="S1267" s="132">
        <v>1000319</v>
      </c>
      <c r="T1267" s="132" t="s">
        <v>4384</v>
      </c>
      <c r="U1267" s="132">
        <v>703</v>
      </c>
      <c r="V1267" s="132">
        <v>50</v>
      </c>
      <c r="W1267" s="132" t="s">
        <v>1050</v>
      </c>
      <c r="X1267" s="132">
        <v>20</v>
      </c>
    </row>
    <row r="1268" spans="1:24">
      <c r="A1268" s="132">
        <v>2011</v>
      </c>
      <c r="B1268" s="132" t="s">
        <v>1537</v>
      </c>
      <c r="C1268" s="132">
        <v>61034200090</v>
      </c>
      <c r="D1268" s="132" t="s">
        <v>512</v>
      </c>
      <c r="E1268" s="132" t="s">
        <v>442</v>
      </c>
      <c r="F1268" s="132">
        <v>24</v>
      </c>
      <c r="G1268" s="132" t="s">
        <v>3699</v>
      </c>
      <c r="H1268" s="132">
        <v>4</v>
      </c>
      <c r="I1268" s="132">
        <v>0.106</v>
      </c>
      <c r="J1268" s="132">
        <v>1</v>
      </c>
      <c r="K1268" s="132">
        <v>0.106</v>
      </c>
      <c r="L1268" s="132" t="s">
        <v>330</v>
      </c>
      <c r="M1268" s="132">
        <v>521</v>
      </c>
      <c r="N1268" s="132" t="s">
        <v>440</v>
      </c>
      <c r="O1268" s="132">
        <v>7485</v>
      </c>
      <c r="P1268" s="132" t="s">
        <v>439</v>
      </c>
      <c r="Q1268" s="132">
        <v>9</v>
      </c>
      <c r="R1268" s="132" t="s">
        <v>1162</v>
      </c>
      <c r="S1268" s="132">
        <v>1000319</v>
      </c>
      <c r="T1268" s="132" t="s">
        <v>4385</v>
      </c>
      <c r="U1268" s="132">
        <v>480</v>
      </c>
      <c r="V1268" s="132">
        <v>16</v>
      </c>
      <c r="W1268" s="132" t="s">
        <v>1038</v>
      </c>
      <c r="X1268" s="132">
        <v>5</v>
      </c>
    </row>
    <row r="1269" spans="1:24">
      <c r="A1269" s="132">
        <v>2012</v>
      </c>
      <c r="B1269" s="132" t="s">
        <v>1538</v>
      </c>
      <c r="C1269" s="132">
        <v>62034235000</v>
      </c>
      <c r="D1269" s="132" t="s">
        <v>484</v>
      </c>
      <c r="E1269" s="132" t="s">
        <v>420</v>
      </c>
      <c r="F1269" s="132">
        <v>93</v>
      </c>
      <c r="G1269" s="132" t="s">
        <v>3699</v>
      </c>
      <c r="H1269" s="132">
        <v>4</v>
      </c>
      <c r="I1269" s="132">
        <v>0.314</v>
      </c>
      <c r="J1269" s="132">
        <v>1</v>
      </c>
      <c r="K1269" s="132">
        <v>0.314</v>
      </c>
      <c r="L1269" s="132" t="s">
        <v>330</v>
      </c>
      <c r="M1269" s="132">
        <v>521</v>
      </c>
      <c r="N1269" s="132" t="s">
        <v>440</v>
      </c>
      <c r="O1269" s="132">
        <v>7485</v>
      </c>
      <c r="P1269" s="132" t="s">
        <v>439</v>
      </c>
      <c r="Q1269" s="132">
        <v>9</v>
      </c>
      <c r="R1269" s="132" t="s">
        <v>1162</v>
      </c>
      <c r="S1269" s="132">
        <v>1000319</v>
      </c>
      <c r="T1269" s="132" t="s">
        <v>930</v>
      </c>
      <c r="U1269" s="132">
        <v>666</v>
      </c>
      <c r="V1269" s="132">
        <v>30</v>
      </c>
      <c r="W1269" s="132" t="s">
        <v>1046</v>
      </c>
      <c r="X1269" s="132">
        <v>12</v>
      </c>
    </row>
    <row r="1270" spans="1:24">
      <c r="A1270" s="132">
        <v>2013</v>
      </c>
      <c r="B1270" s="132" t="s">
        <v>1539</v>
      </c>
      <c r="C1270" s="132">
        <v>61044200000</v>
      </c>
      <c r="D1270" s="132" t="s">
        <v>741</v>
      </c>
      <c r="E1270" s="132" t="s">
        <v>426</v>
      </c>
      <c r="F1270" s="132">
        <v>43</v>
      </c>
      <c r="G1270" s="132" t="s">
        <v>3656</v>
      </c>
      <c r="H1270" s="132">
        <v>3</v>
      </c>
      <c r="I1270" s="132">
        <v>0.35</v>
      </c>
      <c r="J1270" s="132">
        <v>1</v>
      </c>
      <c r="K1270" s="132">
        <v>0.35</v>
      </c>
      <c r="L1270" s="132" t="s">
        <v>330</v>
      </c>
      <c r="M1270" s="132">
        <v>521</v>
      </c>
      <c r="N1270" s="132" t="s">
        <v>440</v>
      </c>
      <c r="O1270" s="132">
        <v>7485</v>
      </c>
      <c r="P1270" s="132" t="s">
        <v>439</v>
      </c>
      <c r="Q1270" s="132">
        <v>9</v>
      </c>
      <c r="R1270" s="132" t="s">
        <v>1162</v>
      </c>
      <c r="S1270" s="132">
        <v>1000319</v>
      </c>
      <c r="T1270" s="132" t="s">
        <v>1014</v>
      </c>
      <c r="U1270" s="132">
        <v>529</v>
      </c>
      <c r="V1270" s="132">
        <v>0</v>
      </c>
      <c r="W1270" s="132" t="s">
        <v>1038</v>
      </c>
      <c r="X1270" s="132">
        <v>5</v>
      </c>
    </row>
    <row r="1271" spans="1:24">
      <c r="A1271" s="132">
        <v>2014</v>
      </c>
      <c r="B1271" s="132" t="s">
        <v>1540</v>
      </c>
      <c r="C1271" s="132">
        <v>62046239000</v>
      </c>
      <c r="D1271" s="132" t="s">
        <v>875</v>
      </c>
      <c r="E1271" s="132" t="s">
        <v>420</v>
      </c>
      <c r="F1271" s="132">
        <v>93</v>
      </c>
      <c r="G1271" s="132" t="s">
        <v>3656</v>
      </c>
      <c r="H1271" s="132">
        <v>3</v>
      </c>
      <c r="I1271" s="132">
        <v>0.31</v>
      </c>
      <c r="J1271" s="132">
        <v>1</v>
      </c>
      <c r="K1271" s="132">
        <v>0.31</v>
      </c>
      <c r="L1271" s="132" t="s">
        <v>330</v>
      </c>
      <c r="M1271" s="132">
        <v>521</v>
      </c>
      <c r="N1271" s="132" t="s">
        <v>440</v>
      </c>
      <c r="O1271" s="132">
        <v>7485</v>
      </c>
      <c r="P1271" s="132" t="s">
        <v>439</v>
      </c>
      <c r="Q1271" s="132">
        <v>9</v>
      </c>
      <c r="R1271" s="132" t="s">
        <v>1162</v>
      </c>
      <c r="S1271" s="132">
        <v>1000319</v>
      </c>
      <c r="T1271" s="132" t="s">
        <v>4381</v>
      </c>
      <c r="U1271" s="132">
        <v>669</v>
      </c>
      <c r="V1271" s="132">
        <v>22</v>
      </c>
      <c r="W1271" s="132" t="s">
        <v>1144</v>
      </c>
      <c r="X1271" s="132">
        <v>23</v>
      </c>
    </row>
    <row r="1272" spans="1:24">
      <c r="A1272" s="132">
        <v>2015</v>
      </c>
      <c r="B1272" s="132" t="s">
        <v>1541</v>
      </c>
      <c r="C1272" s="132">
        <v>62046239000</v>
      </c>
      <c r="D1272" s="132" t="s">
        <v>875</v>
      </c>
      <c r="E1272" s="132" t="s">
        <v>420</v>
      </c>
      <c r="F1272" s="132">
        <v>93</v>
      </c>
      <c r="G1272" s="132" t="s">
        <v>3656</v>
      </c>
      <c r="H1272" s="132">
        <v>3</v>
      </c>
      <c r="I1272" s="132">
        <v>0.2</v>
      </c>
      <c r="J1272" s="132">
        <v>1</v>
      </c>
      <c r="K1272" s="132">
        <v>0.2</v>
      </c>
      <c r="L1272" s="132" t="s">
        <v>330</v>
      </c>
      <c r="M1272" s="132">
        <v>521</v>
      </c>
      <c r="N1272" s="132" t="s">
        <v>440</v>
      </c>
      <c r="O1272" s="132">
        <v>7485</v>
      </c>
      <c r="P1272" s="132" t="s">
        <v>439</v>
      </c>
      <c r="Q1272" s="132">
        <v>9</v>
      </c>
      <c r="R1272" s="132" t="s">
        <v>1162</v>
      </c>
      <c r="S1272" s="132">
        <v>1000319</v>
      </c>
      <c r="T1272" s="132" t="s">
        <v>4377</v>
      </c>
      <c r="U1272" s="132">
        <v>703</v>
      </c>
      <c r="V1272" s="132">
        <v>20</v>
      </c>
      <c r="W1272" s="132" t="s">
        <v>1144</v>
      </c>
      <c r="X1272" s="132">
        <v>23</v>
      </c>
    </row>
    <row r="1273" spans="1:24">
      <c r="A1273" s="132">
        <v>2016</v>
      </c>
      <c r="B1273" s="132">
        <v>40000002792</v>
      </c>
      <c r="C1273" s="132">
        <v>62046239000</v>
      </c>
      <c r="D1273" s="132" t="s">
        <v>875</v>
      </c>
      <c r="E1273" s="132" t="s">
        <v>420</v>
      </c>
      <c r="F1273" s="132">
        <v>93</v>
      </c>
      <c r="G1273" s="132" t="s">
        <v>3656</v>
      </c>
      <c r="H1273" s="132">
        <v>3</v>
      </c>
      <c r="I1273" s="132">
        <v>0.27200000000000002</v>
      </c>
      <c r="J1273" s="132">
        <v>1</v>
      </c>
      <c r="K1273" s="132">
        <v>0.27200000000000002</v>
      </c>
      <c r="L1273" s="132" t="s">
        <v>330</v>
      </c>
      <c r="M1273" s="132">
        <v>521</v>
      </c>
      <c r="N1273" s="132" t="s">
        <v>440</v>
      </c>
      <c r="O1273" s="132">
        <v>7485</v>
      </c>
      <c r="P1273" s="132" t="s">
        <v>439</v>
      </c>
      <c r="Q1273" s="132">
        <v>9</v>
      </c>
      <c r="R1273" s="132" t="s">
        <v>1162</v>
      </c>
      <c r="S1273" s="132">
        <v>1000319</v>
      </c>
      <c r="T1273" s="132" t="s">
        <v>4379</v>
      </c>
      <c r="U1273" s="132">
        <v>681</v>
      </c>
      <c r="V1273" s="132">
        <v>22</v>
      </c>
      <c r="W1273" s="132" t="s">
        <v>1144</v>
      </c>
      <c r="X1273" s="132">
        <v>23</v>
      </c>
    </row>
    <row r="1274" spans="1:24">
      <c r="A1274" s="132">
        <v>2017</v>
      </c>
      <c r="B1274" s="132" t="s">
        <v>1543</v>
      </c>
      <c r="C1274" s="132">
        <v>61044200000</v>
      </c>
      <c r="D1274" s="132" t="s">
        <v>867</v>
      </c>
      <c r="E1274" s="132" t="s">
        <v>426</v>
      </c>
      <c r="F1274" s="132">
        <v>43</v>
      </c>
      <c r="G1274" s="132" t="s">
        <v>3656</v>
      </c>
      <c r="H1274" s="132">
        <v>3</v>
      </c>
      <c r="I1274" s="132">
        <v>0.14799999999999999</v>
      </c>
      <c r="J1274" s="132">
        <v>1</v>
      </c>
      <c r="K1274" s="132">
        <v>0.14799999999999999</v>
      </c>
      <c r="L1274" s="132" t="s">
        <v>330</v>
      </c>
      <c r="M1274" s="132">
        <v>521</v>
      </c>
      <c r="N1274" s="132" t="s">
        <v>3915</v>
      </c>
      <c r="O1274" s="132">
        <v>7497</v>
      </c>
      <c r="P1274" s="132" t="s">
        <v>439</v>
      </c>
      <c r="Q1274" s="132">
        <v>9</v>
      </c>
      <c r="R1274" s="132" t="s">
        <v>1162</v>
      </c>
      <c r="S1274" s="132">
        <v>1000319</v>
      </c>
      <c r="T1274" s="132" t="s">
        <v>4382</v>
      </c>
      <c r="U1274" s="132">
        <v>467</v>
      </c>
      <c r="V1274" s="132">
        <v>28</v>
      </c>
      <c r="W1274" s="132" t="s">
        <v>1064</v>
      </c>
      <c r="X1274" s="132">
        <v>7</v>
      </c>
    </row>
    <row r="1275" spans="1:24">
      <c r="A1275" s="132">
        <v>2018</v>
      </c>
      <c r="B1275" s="132" t="s">
        <v>1544</v>
      </c>
      <c r="C1275" s="132">
        <v>62034235000</v>
      </c>
      <c r="D1275" s="132" t="s">
        <v>484</v>
      </c>
      <c r="E1275" s="132" t="s">
        <v>420</v>
      </c>
      <c r="F1275" s="132">
        <v>93</v>
      </c>
      <c r="G1275" s="132" t="s">
        <v>3699</v>
      </c>
      <c r="H1275" s="132">
        <v>4</v>
      </c>
      <c r="I1275" s="132">
        <v>0.184</v>
      </c>
      <c r="J1275" s="132">
        <v>1</v>
      </c>
      <c r="K1275" s="132">
        <v>0.184</v>
      </c>
      <c r="L1275" s="132" t="s">
        <v>330</v>
      </c>
      <c r="M1275" s="132">
        <v>521</v>
      </c>
      <c r="N1275" s="132" t="s">
        <v>3915</v>
      </c>
      <c r="O1275" s="132">
        <v>7497</v>
      </c>
      <c r="P1275" s="132" t="s">
        <v>439</v>
      </c>
      <c r="Q1275" s="132">
        <v>9</v>
      </c>
      <c r="R1275" s="132" t="s">
        <v>1162</v>
      </c>
      <c r="S1275" s="132">
        <v>1000319</v>
      </c>
      <c r="T1275" s="132" t="s">
        <v>4153</v>
      </c>
      <c r="U1275" s="132">
        <v>472</v>
      </c>
      <c r="V1275" s="132">
        <v>28</v>
      </c>
      <c r="W1275" s="132" t="s">
        <v>1144</v>
      </c>
      <c r="X1275" s="132">
        <v>23</v>
      </c>
    </row>
    <row r="1276" spans="1:24">
      <c r="A1276" s="132">
        <v>2019</v>
      </c>
      <c r="B1276" s="132" t="s">
        <v>1545</v>
      </c>
      <c r="C1276" s="132">
        <v>62034235000</v>
      </c>
      <c r="D1276" s="132" t="s">
        <v>484</v>
      </c>
      <c r="E1276" s="132" t="s">
        <v>420</v>
      </c>
      <c r="F1276" s="132">
        <v>93</v>
      </c>
      <c r="G1276" s="132" t="s">
        <v>3699</v>
      </c>
      <c r="H1276" s="132">
        <v>4</v>
      </c>
      <c r="I1276" s="132">
        <v>6.4000000000000001E-2</v>
      </c>
      <c r="J1276" s="132">
        <v>1</v>
      </c>
      <c r="K1276" s="132">
        <v>6.4000000000000001E-2</v>
      </c>
      <c r="L1276" s="132" t="s">
        <v>330</v>
      </c>
      <c r="M1276" s="132">
        <v>521</v>
      </c>
      <c r="N1276" s="132" t="s">
        <v>3915</v>
      </c>
      <c r="O1276" s="132">
        <v>7497</v>
      </c>
      <c r="P1276" s="132" t="s">
        <v>439</v>
      </c>
      <c r="Q1276" s="132">
        <v>9</v>
      </c>
      <c r="R1276" s="132" t="s">
        <v>1162</v>
      </c>
      <c r="S1276" s="132">
        <v>1000319</v>
      </c>
      <c r="T1276" s="132" t="s">
        <v>2041</v>
      </c>
      <c r="U1276" s="132">
        <v>646</v>
      </c>
      <c r="V1276" s="132">
        <v>0</v>
      </c>
      <c r="W1276" s="132" t="s">
        <v>1073</v>
      </c>
      <c r="X1276" s="132">
        <v>8</v>
      </c>
    </row>
    <row r="1277" spans="1:24">
      <c r="A1277" s="132">
        <v>2020</v>
      </c>
      <c r="B1277" s="132" t="s">
        <v>1546</v>
      </c>
      <c r="C1277" s="132">
        <v>61091000000</v>
      </c>
      <c r="D1277" s="132" t="s">
        <v>856</v>
      </c>
      <c r="E1277" s="132" t="s">
        <v>453</v>
      </c>
      <c r="F1277" s="132">
        <v>73</v>
      </c>
      <c r="G1277" s="132" t="s">
        <v>3656</v>
      </c>
      <c r="H1277" s="132">
        <v>3</v>
      </c>
      <c r="I1277" s="132">
        <v>9.8000000000000004E-2</v>
      </c>
      <c r="J1277" s="132">
        <v>1</v>
      </c>
      <c r="K1277" s="132">
        <v>9.8000000000000004E-2</v>
      </c>
      <c r="L1277" s="132" t="s">
        <v>330</v>
      </c>
      <c r="M1277" s="132">
        <v>521</v>
      </c>
      <c r="N1277" s="132" t="s">
        <v>440</v>
      </c>
      <c r="O1277" s="132">
        <v>7485</v>
      </c>
      <c r="P1277" s="132" t="s">
        <v>439</v>
      </c>
      <c r="Q1277" s="132">
        <v>9</v>
      </c>
      <c r="R1277" s="132" t="s">
        <v>1162</v>
      </c>
      <c r="S1277" s="132">
        <v>1000319</v>
      </c>
      <c r="T1277" s="132" t="s">
        <v>4383</v>
      </c>
      <c r="U1277" s="132">
        <v>664</v>
      </c>
      <c r="V1277" s="132">
        <v>18</v>
      </c>
      <c r="W1277" s="132" t="s">
        <v>1048</v>
      </c>
      <c r="X1277" s="132">
        <v>4</v>
      </c>
    </row>
    <row r="1278" spans="1:24">
      <c r="A1278" s="132">
        <v>2021</v>
      </c>
      <c r="B1278" s="132" t="s">
        <v>1547</v>
      </c>
      <c r="C1278" s="132">
        <v>61124190000</v>
      </c>
      <c r="D1278" s="132" t="s">
        <v>986</v>
      </c>
      <c r="E1278" s="132" t="s">
        <v>3666</v>
      </c>
      <c r="F1278" s="132">
        <v>46</v>
      </c>
      <c r="G1278" s="132" t="s">
        <v>3656</v>
      </c>
      <c r="H1278" s="132">
        <v>3</v>
      </c>
      <c r="I1278" s="132">
        <v>7.8E-2</v>
      </c>
      <c r="J1278" s="132">
        <v>1</v>
      </c>
      <c r="K1278" s="132">
        <v>7.8E-2</v>
      </c>
      <c r="L1278" s="132" t="s">
        <v>330</v>
      </c>
      <c r="M1278" s="132">
        <v>521</v>
      </c>
      <c r="N1278" s="132" t="s">
        <v>3915</v>
      </c>
      <c r="O1278" s="132">
        <v>7497</v>
      </c>
      <c r="P1278" s="132" t="s">
        <v>425</v>
      </c>
      <c r="Q1278" s="132">
        <v>37</v>
      </c>
      <c r="R1278" s="132" t="s">
        <v>1162</v>
      </c>
      <c r="S1278" s="132">
        <v>1000319</v>
      </c>
      <c r="T1278" s="132" t="s">
        <v>1025</v>
      </c>
      <c r="U1278" s="132">
        <v>684</v>
      </c>
      <c r="V1278" s="132">
        <v>24</v>
      </c>
      <c r="W1278" s="132" t="s">
        <v>1064</v>
      </c>
      <c r="X1278" s="132">
        <v>7</v>
      </c>
    </row>
    <row r="1279" spans="1:24">
      <c r="A1279" s="132">
        <v>2022</v>
      </c>
      <c r="B1279" s="132" t="s">
        <v>1548</v>
      </c>
      <c r="C1279" s="132">
        <v>62034231000</v>
      </c>
      <c r="D1279" s="132" t="s">
        <v>912</v>
      </c>
      <c r="E1279" s="132" t="s">
        <v>3964</v>
      </c>
      <c r="F1279" s="132">
        <v>87</v>
      </c>
      <c r="G1279" s="132" t="s">
        <v>3699</v>
      </c>
      <c r="H1279" s="132">
        <v>4</v>
      </c>
      <c r="I1279" s="132">
        <v>0.30399999999999999</v>
      </c>
      <c r="J1279" s="132">
        <v>1</v>
      </c>
      <c r="K1279" s="132">
        <v>0.30399999999999999</v>
      </c>
      <c r="L1279" s="132" t="s">
        <v>330</v>
      </c>
      <c r="M1279" s="132">
        <v>521</v>
      </c>
      <c r="N1279" s="132" t="s">
        <v>440</v>
      </c>
      <c r="O1279" s="132">
        <v>7485</v>
      </c>
      <c r="P1279" s="132" t="s">
        <v>439</v>
      </c>
      <c r="Q1279" s="132">
        <v>9</v>
      </c>
      <c r="R1279" s="132" t="s">
        <v>1162</v>
      </c>
      <c r="S1279" s="132">
        <v>1000319</v>
      </c>
      <c r="T1279" s="132" t="s">
        <v>4137</v>
      </c>
      <c r="U1279" s="132">
        <v>529</v>
      </c>
      <c r="V1279" s="132">
        <v>28</v>
      </c>
      <c r="W1279" s="132" t="s">
        <v>1038</v>
      </c>
      <c r="X1279" s="132">
        <v>5</v>
      </c>
    </row>
    <row r="1280" spans="1:24">
      <c r="A1280" s="132">
        <v>2023</v>
      </c>
      <c r="B1280" s="132" t="s">
        <v>1549</v>
      </c>
      <c r="C1280" s="132">
        <v>61033200000</v>
      </c>
      <c r="D1280" s="132" t="s">
        <v>704</v>
      </c>
      <c r="E1280" s="132" t="s">
        <v>466</v>
      </c>
      <c r="F1280" s="132">
        <v>153</v>
      </c>
      <c r="G1280" s="132" t="s">
        <v>3699</v>
      </c>
      <c r="H1280" s="132">
        <v>4</v>
      </c>
      <c r="I1280" s="132">
        <v>0.222</v>
      </c>
      <c r="J1280" s="132">
        <v>1</v>
      </c>
      <c r="K1280" s="132">
        <v>0.222</v>
      </c>
      <c r="L1280" s="132" t="s">
        <v>330</v>
      </c>
      <c r="M1280" s="132">
        <v>521</v>
      </c>
      <c r="N1280" s="132" t="s">
        <v>440</v>
      </c>
      <c r="O1280" s="132">
        <v>7485</v>
      </c>
      <c r="P1280" s="132" t="s">
        <v>439</v>
      </c>
      <c r="Q1280" s="132">
        <v>9</v>
      </c>
      <c r="R1280" s="132" t="s">
        <v>1162</v>
      </c>
      <c r="S1280" s="132">
        <v>1000319</v>
      </c>
      <c r="T1280" s="132" t="s">
        <v>2043</v>
      </c>
      <c r="U1280" s="132">
        <v>639</v>
      </c>
      <c r="V1280" s="132">
        <v>30</v>
      </c>
      <c r="W1280" s="132" t="s">
        <v>3916</v>
      </c>
      <c r="X1280" s="132">
        <v>10</v>
      </c>
    </row>
    <row r="1281" spans="1:24">
      <c r="A1281" s="132">
        <v>2024</v>
      </c>
      <c r="B1281" s="132" t="s">
        <v>1550</v>
      </c>
      <c r="C1281" s="132">
        <v>61091000000</v>
      </c>
      <c r="D1281" s="132" t="s">
        <v>856</v>
      </c>
      <c r="E1281" s="132" t="s">
        <v>453</v>
      </c>
      <c r="F1281" s="132">
        <v>73</v>
      </c>
      <c r="G1281" s="132" t="s">
        <v>3656</v>
      </c>
      <c r="H1281" s="132">
        <v>3</v>
      </c>
      <c r="I1281" s="132">
        <v>4.5999999999999999E-2</v>
      </c>
      <c r="J1281" s="132">
        <v>1</v>
      </c>
      <c r="K1281" s="132">
        <v>4.5999999999999999E-2</v>
      </c>
      <c r="L1281" s="132" t="s">
        <v>330</v>
      </c>
      <c r="M1281" s="132">
        <v>521</v>
      </c>
      <c r="N1281" s="132" t="s">
        <v>440</v>
      </c>
      <c r="O1281" s="132">
        <v>7485</v>
      </c>
      <c r="P1281" s="132" t="s">
        <v>439</v>
      </c>
      <c r="Q1281" s="132">
        <v>9</v>
      </c>
      <c r="R1281" s="132" t="s">
        <v>1162</v>
      </c>
      <c r="S1281" s="132">
        <v>1000319</v>
      </c>
      <c r="T1281" s="132" t="s">
        <v>4386</v>
      </c>
      <c r="U1281" s="132">
        <v>705</v>
      </c>
      <c r="V1281" s="132">
        <v>10</v>
      </c>
      <c r="W1281" s="132" t="s">
        <v>1046</v>
      </c>
      <c r="X1281" s="132">
        <v>12</v>
      </c>
    </row>
    <row r="1282" spans="1:24">
      <c r="A1282" s="132">
        <v>2025</v>
      </c>
      <c r="B1282" s="132" t="s">
        <v>1551</v>
      </c>
      <c r="C1282" s="132">
        <v>61091000000</v>
      </c>
      <c r="D1282" s="132" t="s">
        <v>717</v>
      </c>
      <c r="E1282" s="132" t="s">
        <v>4432</v>
      </c>
      <c r="F1282" s="132">
        <v>21</v>
      </c>
      <c r="G1282" s="132" t="s">
        <v>3699</v>
      </c>
      <c r="H1282" s="132">
        <v>4</v>
      </c>
      <c r="I1282" s="132">
        <v>4.8000000000000001E-2</v>
      </c>
      <c r="J1282" s="132">
        <v>1</v>
      </c>
      <c r="K1282" s="132">
        <v>4.8000000000000001E-2</v>
      </c>
      <c r="L1282" s="132" t="s">
        <v>330</v>
      </c>
      <c r="M1282" s="132">
        <v>521</v>
      </c>
      <c r="N1282" s="132" t="s">
        <v>3915</v>
      </c>
      <c r="O1282" s="132">
        <v>7497</v>
      </c>
      <c r="P1282" s="132" t="s">
        <v>439</v>
      </c>
      <c r="Q1282" s="132">
        <v>9</v>
      </c>
      <c r="R1282" s="132" t="s">
        <v>1162</v>
      </c>
      <c r="S1282" s="132">
        <v>1000319</v>
      </c>
      <c r="T1282" s="132" t="s">
        <v>2049</v>
      </c>
      <c r="U1282" s="132">
        <v>636</v>
      </c>
      <c r="V1282" s="132">
        <v>10</v>
      </c>
      <c r="W1282" s="132" t="s">
        <v>1046</v>
      </c>
      <c r="X1282" s="132">
        <v>12</v>
      </c>
    </row>
    <row r="1283" spans="1:24">
      <c r="A1283" s="132">
        <v>2026</v>
      </c>
      <c r="B1283" s="132" t="s">
        <v>1552</v>
      </c>
      <c r="C1283" s="132">
        <v>61044200000</v>
      </c>
      <c r="D1283" s="132" t="s">
        <v>867</v>
      </c>
      <c r="E1283" s="132" t="s">
        <v>426</v>
      </c>
      <c r="F1283" s="132">
        <v>43</v>
      </c>
      <c r="G1283" s="132" t="s">
        <v>3656</v>
      </c>
      <c r="H1283" s="132">
        <v>3</v>
      </c>
      <c r="I1283" s="132">
        <v>0.13400000000000001</v>
      </c>
      <c r="J1283" s="132">
        <v>1</v>
      </c>
      <c r="K1283" s="132">
        <v>0.13400000000000001</v>
      </c>
      <c r="L1283" s="132" t="s">
        <v>330</v>
      </c>
      <c r="M1283" s="132">
        <v>521</v>
      </c>
      <c r="N1283" s="132" t="s">
        <v>440</v>
      </c>
      <c r="O1283" s="132">
        <v>7485</v>
      </c>
      <c r="P1283" s="132" t="s">
        <v>439</v>
      </c>
      <c r="Q1283" s="132">
        <v>9</v>
      </c>
      <c r="R1283" s="132" t="s">
        <v>1162</v>
      </c>
      <c r="S1283" s="132">
        <v>1000319</v>
      </c>
      <c r="T1283" s="132" t="s">
        <v>1030</v>
      </c>
      <c r="U1283" s="132">
        <v>472</v>
      </c>
      <c r="V1283" s="132">
        <v>20</v>
      </c>
      <c r="W1283" s="132" t="s">
        <v>1055</v>
      </c>
      <c r="X1283" s="132">
        <v>3</v>
      </c>
    </row>
    <row r="1284" spans="1:24">
      <c r="A1284" s="132">
        <v>2027</v>
      </c>
      <c r="B1284" s="132" t="s">
        <v>1553</v>
      </c>
      <c r="C1284" s="132">
        <v>61034200090</v>
      </c>
      <c r="D1284" s="132" t="s">
        <v>512</v>
      </c>
      <c r="E1284" s="132" t="s">
        <v>442</v>
      </c>
      <c r="F1284" s="132">
        <v>24</v>
      </c>
      <c r="G1284" s="132" t="s">
        <v>3699</v>
      </c>
      <c r="H1284" s="132">
        <v>4</v>
      </c>
      <c r="I1284" s="132">
        <v>0.28399999999999997</v>
      </c>
      <c r="J1284" s="132">
        <v>1</v>
      </c>
      <c r="K1284" s="132">
        <v>0.28399999999999997</v>
      </c>
      <c r="L1284" s="132" t="s">
        <v>330</v>
      </c>
      <c r="M1284" s="132">
        <v>521</v>
      </c>
      <c r="N1284" s="132" t="s">
        <v>440</v>
      </c>
      <c r="O1284" s="132">
        <v>7485</v>
      </c>
      <c r="P1284" s="132" t="s">
        <v>439</v>
      </c>
      <c r="Q1284" s="132">
        <v>9</v>
      </c>
      <c r="R1284" s="132" t="s">
        <v>1162</v>
      </c>
      <c r="S1284" s="132">
        <v>1000319</v>
      </c>
      <c r="T1284" s="132" t="s">
        <v>1013</v>
      </c>
      <c r="U1284" s="132">
        <v>681</v>
      </c>
      <c r="V1284" s="132">
        <v>24</v>
      </c>
      <c r="W1284" s="132" t="s">
        <v>1050</v>
      </c>
      <c r="X1284" s="132">
        <v>20</v>
      </c>
    </row>
    <row r="1285" spans="1:24">
      <c r="A1285" s="132">
        <v>2028</v>
      </c>
      <c r="B1285" s="132" t="s">
        <v>1554</v>
      </c>
      <c r="C1285" s="132">
        <v>61034200090</v>
      </c>
      <c r="D1285" s="132" t="s">
        <v>725</v>
      </c>
      <c r="E1285" s="132" t="s">
        <v>3671</v>
      </c>
      <c r="F1285" s="132">
        <v>54</v>
      </c>
      <c r="G1285" s="132" t="s">
        <v>3699</v>
      </c>
      <c r="H1285" s="132">
        <v>4</v>
      </c>
      <c r="I1285" s="132">
        <v>0.222</v>
      </c>
      <c r="J1285" s="132">
        <v>1</v>
      </c>
      <c r="K1285" s="132">
        <v>0.222</v>
      </c>
      <c r="L1285" s="132" t="s">
        <v>330</v>
      </c>
      <c r="M1285" s="132">
        <v>521</v>
      </c>
      <c r="N1285" s="132" t="s">
        <v>440</v>
      </c>
      <c r="O1285" s="132">
        <v>7485</v>
      </c>
      <c r="P1285" s="132" t="s">
        <v>439</v>
      </c>
      <c r="Q1285" s="132">
        <v>9</v>
      </c>
      <c r="R1285" s="132" t="s">
        <v>1162</v>
      </c>
      <c r="S1285" s="132">
        <v>1000319</v>
      </c>
      <c r="T1285" s="132" t="s">
        <v>4386</v>
      </c>
      <c r="U1285" s="132">
        <v>705</v>
      </c>
      <c r="V1285" s="132">
        <v>30</v>
      </c>
      <c r="W1285" s="132" t="s">
        <v>1038</v>
      </c>
      <c r="X1285" s="132">
        <v>5</v>
      </c>
    </row>
    <row r="1286" spans="1:24">
      <c r="A1286" s="132">
        <v>2029</v>
      </c>
      <c r="B1286" s="132" t="s">
        <v>1555</v>
      </c>
      <c r="C1286" s="132">
        <v>61102091000</v>
      </c>
      <c r="D1286" s="132" t="s">
        <v>908</v>
      </c>
      <c r="E1286" s="132" t="s">
        <v>341</v>
      </c>
      <c r="F1286" s="132">
        <v>18</v>
      </c>
      <c r="G1286" s="132" t="s">
        <v>3699</v>
      </c>
      <c r="H1286" s="132">
        <v>4</v>
      </c>
      <c r="I1286" s="132">
        <v>9.6000000000000002E-2</v>
      </c>
      <c r="J1286" s="132">
        <v>1</v>
      </c>
      <c r="K1286" s="132">
        <v>9.6000000000000002E-2</v>
      </c>
      <c r="L1286" s="132" t="s">
        <v>330</v>
      </c>
      <c r="M1286" s="132">
        <v>521</v>
      </c>
      <c r="N1286" s="132" t="s">
        <v>3915</v>
      </c>
      <c r="O1286" s="132">
        <v>7497</v>
      </c>
      <c r="P1286" s="132" t="s">
        <v>439</v>
      </c>
      <c r="Q1286" s="132">
        <v>9</v>
      </c>
      <c r="R1286" s="132" t="s">
        <v>1162</v>
      </c>
      <c r="S1286" s="132">
        <v>1000319</v>
      </c>
      <c r="T1286" s="132" t="s">
        <v>2049</v>
      </c>
      <c r="U1286" s="132">
        <v>636</v>
      </c>
      <c r="V1286" s="132">
        <v>14</v>
      </c>
      <c r="W1286" s="132" t="s">
        <v>1038</v>
      </c>
      <c r="X1286" s="132">
        <v>5</v>
      </c>
    </row>
    <row r="1287" spans="1:24">
      <c r="A1287" s="132">
        <v>2030</v>
      </c>
      <c r="B1287" s="132" t="s">
        <v>1556</v>
      </c>
      <c r="C1287" s="132">
        <v>61034200090</v>
      </c>
      <c r="D1287" s="132" t="s">
        <v>512</v>
      </c>
      <c r="E1287" s="132" t="s">
        <v>442</v>
      </c>
      <c r="F1287" s="132">
        <v>24</v>
      </c>
      <c r="G1287" s="132" t="s">
        <v>3699</v>
      </c>
      <c r="H1287" s="132">
        <v>4</v>
      </c>
      <c r="I1287" s="132">
        <v>0.23200000000000001</v>
      </c>
      <c r="J1287" s="132">
        <v>1</v>
      </c>
      <c r="K1287" s="132">
        <v>0.23200000000000001</v>
      </c>
      <c r="L1287" s="132" t="s">
        <v>330</v>
      </c>
      <c r="M1287" s="132">
        <v>521</v>
      </c>
      <c r="N1287" s="132" t="s">
        <v>440</v>
      </c>
      <c r="O1287" s="132">
        <v>7485</v>
      </c>
      <c r="P1287" s="132" t="s">
        <v>439</v>
      </c>
      <c r="Q1287" s="132">
        <v>9</v>
      </c>
      <c r="R1287" s="132" t="s">
        <v>1162</v>
      </c>
      <c r="S1287" s="132">
        <v>1000319</v>
      </c>
      <c r="T1287" s="132" t="s">
        <v>1025</v>
      </c>
      <c r="U1287" s="132">
        <v>684</v>
      </c>
      <c r="V1287" s="132">
        <v>22</v>
      </c>
      <c r="W1287" s="132" t="s">
        <v>1050</v>
      </c>
      <c r="X1287" s="132">
        <v>20</v>
      </c>
    </row>
    <row r="1288" spans="1:24">
      <c r="A1288" s="132">
        <v>2031</v>
      </c>
      <c r="B1288" s="132" t="s">
        <v>1557</v>
      </c>
      <c r="C1288" s="132">
        <v>62046239000</v>
      </c>
      <c r="D1288" s="132" t="s">
        <v>543</v>
      </c>
      <c r="E1288" s="132" t="s">
        <v>3727</v>
      </c>
      <c r="F1288" s="132">
        <v>264</v>
      </c>
      <c r="G1288" s="132" t="s">
        <v>3656</v>
      </c>
      <c r="H1288" s="132">
        <v>3</v>
      </c>
      <c r="I1288" s="132">
        <v>5.3999999999999999E-2</v>
      </c>
      <c r="J1288" s="132">
        <v>1</v>
      </c>
      <c r="K1288" s="132">
        <v>5.3999999999999999E-2</v>
      </c>
      <c r="L1288" s="132" t="s">
        <v>330</v>
      </c>
      <c r="M1288" s="132">
        <v>521</v>
      </c>
      <c r="N1288" s="132" t="s">
        <v>440</v>
      </c>
      <c r="O1288" s="132">
        <v>7485</v>
      </c>
      <c r="P1288" s="132" t="s">
        <v>439</v>
      </c>
      <c r="Q1288" s="132">
        <v>9</v>
      </c>
      <c r="R1288" s="132" t="s">
        <v>1162</v>
      </c>
      <c r="S1288" s="132">
        <v>1000319</v>
      </c>
      <c r="T1288" s="132" t="s">
        <v>4384</v>
      </c>
      <c r="U1288" s="132">
        <v>703</v>
      </c>
      <c r="V1288" s="132">
        <v>0</v>
      </c>
      <c r="W1288" s="132" t="s">
        <v>1050</v>
      </c>
      <c r="X1288" s="132">
        <v>20</v>
      </c>
    </row>
    <row r="1289" spans="1:24">
      <c r="A1289" s="132">
        <v>2032</v>
      </c>
      <c r="B1289" s="132" t="s">
        <v>1558</v>
      </c>
      <c r="C1289" s="132">
        <v>61102099000</v>
      </c>
      <c r="D1289" s="132" t="s">
        <v>743</v>
      </c>
      <c r="E1289" s="132" t="s">
        <v>459</v>
      </c>
      <c r="F1289" s="132">
        <v>88</v>
      </c>
      <c r="G1289" s="132" t="s">
        <v>3656</v>
      </c>
      <c r="H1289" s="132">
        <v>3</v>
      </c>
      <c r="I1289" s="132">
        <v>0.13</v>
      </c>
      <c r="J1289" s="132">
        <v>1</v>
      </c>
      <c r="K1289" s="132">
        <v>0.13</v>
      </c>
      <c r="L1289" s="132" t="s">
        <v>330</v>
      </c>
      <c r="M1289" s="132">
        <v>521</v>
      </c>
      <c r="N1289" s="132" t="s">
        <v>440</v>
      </c>
      <c r="O1289" s="132">
        <v>7485</v>
      </c>
      <c r="P1289" s="132" t="s">
        <v>439</v>
      </c>
      <c r="Q1289" s="132">
        <v>9</v>
      </c>
      <c r="R1289" s="132" t="s">
        <v>1162</v>
      </c>
      <c r="S1289" s="132">
        <v>1000319</v>
      </c>
      <c r="T1289" s="132" t="s">
        <v>4384</v>
      </c>
      <c r="U1289" s="132">
        <v>703</v>
      </c>
      <c r="V1289" s="132">
        <v>0</v>
      </c>
      <c r="W1289" s="132" t="s">
        <v>1053</v>
      </c>
      <c r="X1289" s="132">
        <v>17</v>
      </c>
    </row>
    <row r="1290" spans="1:24">
      <c r="A1290" s="132">
        <v>2033</v>
      </c>
      <c r="B1290" s="132" t="s">
        <v>1559</v>
      </c>
      <c r="C1290" s="132">
        <v>61102099000</v>
      </c>
      <c r="D1290" s="132" t="s">
        <v>743</v>
      </c>
      <c r="E1290" s="132" t="s">
        <v>459</v>
      </c>
      <c r="F1290" s="132">
        <v>88</v>
      </c>
      <c r="G1290" s="132" t="s">
        <v>3656</v>
      </c>
      <c r="H1290" s="132">
        <v>3</v>
      </c>
      <c r="I1290" s="132">
        <v>0.14799999999999999</v>
      </c>
      <c r="J1290" s="132">
        <v>1</v>
      </c>
      <c r="K1290" s="132">
        <v>0.14799999999999999</v>
      </c>
      <c r="L1290" s="132" t="s">
        <v>330</v>
      </c>
      <c r="M1290" s="132">
        <v>521</v>
      </c>
      <c r="N1290" s="132" t="s">
        <v>440</v>
      </c>
      <c r="O1290" s="132">
        <v>7485</v>
      </c>
      <c r="P1290" s="132" t="s">
        <v>439</v>
      </c>
      <c r="Q1290" s="132">
        <v>9</v>
      </c>
      <c r="R1290" s="132" t="s">
        <v>1162</v>
      </c>
      <c r="S1290" s="132">
        <v>1000319</v>
      </c>
      <c r="T1290" s="132" t="s">
        <v>1014</v>
      </c>
      <c r="U1290" s="132">
        <v>529</v>
      </c>
      <c r="V1290" s="132">
        <v>28</v>
      </c>
      <c r="W1290" s="132" t="s">
        <v>1053</v>
      </c>
      <c r="X1290" s="132">
        <v>17</v>
      </c>
    </row>
    <row r="1291" spans="1:24">
      <c r="A1291" s="132">
        <v>2034</v>
      </c>
      <c r="B1291" s="132" t="s">
        <v>1560</v>
      </c>
      <c r="C1291" s="132">
        <v>61091000000</v>
      </c>
      <c r="D1291" s="132" t="s">
        <v>839</v>
      </c>
      <c r="E1291" s="132" t="s">
        <v>453</v>
      </c>
      <c r="F1291" s="132">
        <v>73</v>
      </c>
      <c r="G1291" s="132" t="s">
        <v>3699</v>
      </c>
      <c r="H1291" s="132">
        <v>4</v>
      </c>
      <c r="I1291" s="132">
        <v>6.6000000000000003E-2</v>
      </c>
      <c r="J1291" s="132">
        <v>1</v>
      </c>
      <c r="K1291" s="132">
        <v>6.6000000000000003E-2</v>
      </c>
      <c r="L1291" s="132" t="s">
        <v>330</v>
      </c>
      <c r="M1291" s="132">
        <v>521</v>
      </c>
      <c r="N1291" s="132" t="s">
        <v>440</v>
      </c>
      <c r="O1291" s="132">
        <v>7485</v>
      </c>
      <c r="P1291" s="132" t="s">
        <v>439</v>
      </c>
      <c r="Q1291" s="132">
        <v>9</v>
      </c>
      <c r="R1291" s="132" t="s">
        <v>1162</v>
      </c>
      <c r="S1291" s="132">
        <v>1000319</v>
      </c>
      <c r="T1291" s="132" t="s">
        <v>2043</v>
      </c>
      <c r="U1291" s="132">
        <v>639</v>
      </c>
      <c r="V1291" s="132">
        <v>8</v>
      </c>
      <c r="W1291" s="132" t="s">
        <v>1048</v>
      </c>
      <c r="X1291" s="132">
        <v>4</v>
      </c>
    </row>
    <row r="1292" spans="1:24">
      <c r="A1292" s="132">
        <v>2035</v>
      </c>
      <c r="B1292" s="132" t="s">
        <v>1561</v>
      </c>
      <c r="C1292" s="132">
        <v>61044300000</v>
      </c>
      <c r="D1292" s="132" t="s">
        <v>995</v>
      </c>
      <c r="E1292" s="132" t="s">
        <v>426</v>
      </c>
      <c r="F1292" s="132">
        <v>43</v>
      </c>
      <c r="G1292" s="132" t="s">
        <v>3656</v>
      </c>
      <c r="H1292" s="132">
        <v>3</v>
      </c>
      <c r="I1292" s="132">
        <v>0.34</v>
      </c>
      <c r="J1292" s="132">
        <v>1</v>
      </c>
      <c r="K1292" s="132">
        <v>0.34</v>
      </c>
      <c r="L1292" s="132" t="s">
        <v>330</v>
      </c>
      <c r="M1292" s="132">
        <v>521</v>
      </c>
      <c r="N1292" s="132" t="s">
        <v>3915</v>
      </c>
      <c r="O1292" s="132">
        <v>7497</v>
      </c>
      <c r="P1292" s="132" t="s">
        <v>425</v>
      </c>
      <c r="Q1292" s="132">
        <v>37</v>
      </c>
      <c r="R1292" s="132" t="s">
        <v>1162</v>
      </c>
      <c r="S1292" s="132">
        <v>1000319</v>
      </c>
      <c r="T1292" s="132" t="s">
        <v>1023</v>
      </c>
      <c r="U1292" s="132">
        <v>669</v>
      </c>
      <c r="V1292" s="132">
        <v>0</v>
      </c>
      <c r="W1292" s="132" t="s">
        <v>3917</v>
      </c>
      <c r="X1292" s="132">
        <v>29</v>
      </c>
    </row>
    <row r="1293" spans="1:24">
      <c r="A1293" s="132">
        <v>2036</v>
      </c>
      <c r="B1293" s="132" t="s">
        <v>1562</v>
      </c>
      <c r="C1293" s="132">
        <v>61044300000</v>
      </c>
      <c r="D1293" s="132" t="s">
        <v>995</v>
      </c>
      <c r="E1293" s="132" t="s">
        <v>426</v>
      </c>
      <c r="F1293" s="132">
        <v>43</v>
      </c>
      <c r="G1293" s="132" t="s">
        <v>3656</v>
      </c>
      <c r="H1293" s="132">
        <v>3</v>
      </c>
      <c r="I1293" s="132">
        <v>0.14000000000000001</v>
      </c>
      <c r="J1293" s="132">
        <v>1</v>
      </c>
      <c r="K1293" s="132">
        <v>0.14000000000000001</v>
      </c>
      <c r="L1293" s="132" t="s">
        <v>330</v>
      </c>
      <c r="M1293" s="132">
        <v>521</v>
      </c>
      <c r="N1293" s="132" t="s">
        <v>3915</v>
      </c>
      <c r="O1293" s="132">
        <v>7497</v>
      </c>
      <c r="P1293" s="132" t="s">
        <v>425</v>
      </c>
      <c r="Q1293" s="132">
        <v>37</v>
      </c>
      <c r="R1293" s="132" t="s">
        <v>1162</v>
      </c>
      <c r="S1293" s="132">
        <v>1000319</v>
      </c>
      <c r="T1293" s="132" t="s">
        <v>2052</v>
      </c>
      <c r="U1293" s="132">
        <v>640</v>
      </c>
      <c r="V1293" s="132">
        <v>36</v>
      </c>
      <c r="W1293" s="132" t="s">
        <v>1048</v>
      </c>
      <c r="X1293" s="132">
        <v>4</v>
      </c>
    </row>
    <row r="1294" spans="1:24">
      <c r="A1294" s="132">
        <v>2037</v>
      </c>
      <c r="B1294" s="132" t="s">
        <v>1563</v>
      </c>
      <c r="C1294" s="132">
        <v>61119090000</v>
      </c>
      <c r="D1294" s="132" t="s">
        <v>744</v>
      </c>
      <c r="E1294" s="132" t="s">
        <v>3690</v>
      </c>
      <c r="F1294" s="132">
        <v>89</v>
      </c>
      <c r="G1294" s="132" t="s">
        <v>4311</v>
      </c>
      <c r="H1294" s="132">
        <v>6</v>
      </c>
      <c r="I1294" s="132">
        <v>4.2000000000000003E-2</v>
      </c>
      <c r="J1294" s="132">
        <v>1</v>
      </c>
      <c r="K1294" s="132">
        <v>4.2000000000000003E-2</v>
      </c>
      <c r="L1294" s="132" t="s">
        <v>330</v>
      </c>
      <c r="M1294" s="132">
        <v>521</v>
      </c>
      <c r="N1294" s="132" t="s">
        <v>3915</v>
      </c>
      <c r="O1294" s="132">
        <v>7497</v>
      </c>
      <c r="P1294" s="132" t="s">
        <v>431</v>
      </c>
      <c r="Q1294" s="132">
        <v>53</v>
      </c>
      <c r="R1294" s="132" t="s">
        <v>1162</v>
      </c>
      <c r="S1294" s="132">
        <v>1000319</v>
      </c>
      <c r="T1294" s="132" t="s">
        <v>2046</v>
      </c>
      <c r="U1294" s="132">
        <v>647</v>
      </c>
      <c r="V1294" s="132">
        <v>22</v>
      </c>
      <c r="W1294" s="132" t="s">
        <v>1048</v>
      </c>
      <c r="X1294" s="132">
        <v>4</v>
      </c>
    </row>
    <row r="1295" spans="1:24">
      <c r="A1295" s="132">
        <v>2038</v>
      </c>
      <c r="B1295" s="132" t="s">
        <v>1564</v>
      </c>
      <c r="C1295" s="132">
        <v>61045200000</v>
      </c>
      <c r="D1295" s="132" t="s">
        <v>723</v>
      </c>
      <c r="E1295" s="132" t="s">
        <v>443</v>
      </c>
      <c r="F1295" s="132">
        <v>53</v>
      </c>
      <c r="G1295" s="132" t="s">
        <v>3656</v>
      </c>
      <c r="H1295" s="132">
        <v>3</v>
      </c>
      <c r="I1295" s="132">
        <v>0.17199999999999999</v>
      </c>
      <c r="J1295" s="132">
        <v>1</v>
      </c>
      <c r="K1295" s="132">
        <v>0.17199999999999999</v>
      </c>
      <c r="L1295" s="132" t="s">
        <v>330</v>
      </c>
      <c r="M1295" s="132">
        <v>521</v>
      </c>
      <c r="N1295" s="132" t="s">
        <v>440</v>
      </c>
      <c r="O1295" s="132">
        <v>7485</v>
      </c>
      <c r="P1295" s="132" t="s">
        <v>439</v>
      </c>
      <c r="Q1295" s="132">
        <v>9</v>
      </c>
      <c r="R1295" s="132" t="s">
        <v>1162</v>
      </c>
      <c r="S1295" s="132">
        <v>1000319</v>
      </c>
      <c r="T1295" s="132" t="s">
        <v>1025</v>
      </c>
      <c r="U1295" s="132">
        <v>684</v>
      </c>
      <c r="V1295" s="132">
        <v>22</v>
      </c>
      <c r="W1295" s="132" t="s">
        <v>1144</v>
      </c>
      <c r="X1295" s="132">
        <v>23</v>
      </c>
    </row>
    <row r="1296" spans="1:24">
      <c r="A1296" s="132">
        <v>2039</v>
      </c>
      <c r="B1296" s="132" t="s">
        <v>1565</v>
      </c>
      <c r="C1296" s="132">
        <v>61045200000</v>
      </c>
      <c r="D1296" s="132" t="s">
        <v>723</v>
      </c>
      <c r="E1296" s="132" t="s">
        <v>443</v>
      </c>
      <c r="F1296" s="132">
        <v>53</v>
      </c>
      <c r="G1296" s="132" t="s">
        <v>3656</v>
      </c>
      <c r="H1296" s="132">
        <v>3</v>
      </c>
      <c r="I1296" s="132">
        <v>0.20200000000000001</v>
      </c>
      <c r="J1296" s="132">
        <v>1</v>
      </c>
      <c r="K1296" s="132">
        <v>0.20200000000000001</v>
      </c>
      <c r="L1296" s="132" t="s">
        <v>330</v>
      </c>
      <c r="M1296" s="132">
        <v>521</v>
      </c>
      <c r="N1296" s="132" t="s">
        <v>440</v>
      </c>
      <c r="O1296" s="132">
        <v>7485</v>
      </c>
      <c r="P1296" s="132" t="s">
        <v>439</v>
      </c>
      <c r="Q1296" s="132">
        <v>9</v>
      </c>
      <c r="R1296" s="132" t="s">
        <v>1162</v>
      </c>
      <c r="S1296" s="132">
        <v>1000319</v>
      </c>
      <c r="T1296" s="132" t="s">
        <v>1030</v>
      </c>
      <c r="U1296" s="132">
        <v>472</v>
      </c>
      <c r="V1296" s="132">
        <v>22</v>
      </c>
      <c r="W1296" s="132" t="s">
        <v>1144</v>
      </c>
      <c r="X1296" s="132">
        <v>23</v>
      </c>
    </row>
    <row r="1297" spans="1:24">
      <c r="A1297" s="132">
        <v>2040</v>
      </c>
      <c r="B1297" s="132" t="s">
        <v>1566</v>
      </c>
      <c r="C1297" s="132">
        <v>61034200090</v>
      </c>
      <c r="D1297" s="132" t="s">
        <v>512</v>
      </c>
      <c r="E1297" s="132" t="s">
        <v>442</v>
      </c>
      <c r="F1297" s="132">
        <v>24</v>
      </c>
      <c r="G1297" s="132" t="s">
        <v>3699</v>
      </c>
      <c r="H1297" s="132">
        <v>4</v>
      </c>
      <c r="I1297" s="132">
        <v>0.17199999999999999</v>
      </c>
      <c r="J1297" s="132">
        <v>1</v>
      </c>
      <c r="K1297" s="132">
        <v>0.17199999999999999</v>
      </c>
      <c r="L1297" s="132" t="s">
        <v>330</v>
      </c>
      <c r="M1297" s="132">
        <v>521</v>
      </c>
      <c r="N1297" s="132" t="s">
        <v>440</v>
      </c>
      <c r="O1297" s="132">
        <v>7485</v>
      </c>
      <c r="P1297" s="132" t="s">
        <v>439</v>
      </c>
      <c r="Q1297" s="132">
        <v>9</v>
      </c>
      <c r="R1297" s="132" t="s">
        <v>1162</v>
      </c>
      <c r="S1297" s="132">
        <v>1000319</v>
      </c>
      <c r="T1297" s="132" t="s">
        <v>929</v>
      </c>
      <c r="U1297" s="132">
        <v>467</v>
      </c>
      <c r="V1297" s="132">
        <v>20</v>
      </c>
      <c r="W1297" s="132" t="s">
        <v>1109</v>
      </c>
      <c r="X1297" s="132">
        <v>9</v>
      </c>
    </row>
    <row r="1298" spans="1:24">
      <c r="A1298" s="132">
        <v>2041</v>
      </c>
      <c r="B1298" s="132" t="s">
        <v>1567</v>
      </c>
      <c r="C1298" s="132">
        <v>61091000000</v>
      </c>
      <c r="D1298" s="132" t="s">
        <v>856</v>
      </c>
      <c r="E1298" s="132" t="s">
        <v>453</v>
      </c>
      <c r="F1298" s="132">
        <v>73</v>
      </c>
      <c r="G1298" s="132" t="s">
        <v>3656</v>
      </c>
      <c r="H1298" s="132">
        <v>3</v>
      </c>
      <c r="I1298" s="132">
        <v>0.13</v>
      </c>
      <c r="J1298" s="132">
        <v>1</v>
      </c>
      <c r="K1298" s="132">
        <v>0.13</v>
      </c>
      <c r="L1298" s="132" t="s">
        <v>330</v>
      </c>
      <c r="M1298" s="132">
        <v>521</v>
      </c>
      <c r="N1298" s="132" t="s">
        <v>440</v>
      </c>
      <c r="O1298" s="132">
        <v>7485</v>
      </c>
      <c r="P1298" s="132" t="s">
        <v>439</v>
      </c>
      <c r="Q1298" s="132">
        <v>9</v>
      </c>
      <c r="R1298" s="132" t="s">
        <v>1162</v>
      </c>
      <c r="S1298" s="132">
        <v>1000319</v>
      </c>
      <c r="T1298" s="132" t="s">
        <v>923</v>
      </c>
      <c r="U1298" s="132">
        <v>664</v>
      </c>
      <c r="V1298" s="132">
        <v>14</v>
      </c>
      <c r="W1298" s="132" t="s">
        <v>1046</v>
      </c>
      <c r="X1298" s="132">
        <v>12</v>
      </c>
    </row>
    <row r="1299" spans="1:24">
      <c r="A1299" s="132">
        <v>2042</v>
      </c>
      <c r="B1299" s="132" t="s">
        <v>1568</v>
      </c>
      <c r="C1299" s="132">
        <v>61091000000</v>
      </c>
      <c r="D1299" s="132" t="s">
        <v>856</v>
      </c>
      <c r="E1299" s="132" t="s">
        <v>453</v>
      </c>
      <c r="F1299" s="132">
        <v>73</v>
      </c>
      <c r="G1299" s="132" t="s">
        <v>3656</v>
      </c>
      <c r="H1299" s="132">
        <v>3</v>
      </c>
      <c r="I1299" s="132">
        <v>0.13600000000000001</v>
      </c>
      <c r="J1299" s="132">
        <v>1</v>
      </c>
      <c r="K1299" s="132">
        <v>0.13600000000000001</v>
      </c>
      <c r="L1299" s="132" t="s">
        <v>330</v>
      </c>
      <c r="M1299" s="132">
        <v>521</v>
      </c>
      <c r="N1299" s="132" t="s">
        <v>440</v>
      </c>
      <c r="O1299" s="132">
        <v>7485</v>
      </c>
      <c r="P1299" s="132" t="s">
        <v>439</v>
      </c>
      <c r="Q1299" s="132">
        <v>9</v>
      </c>
      <c r="R1299" s="132" t="s">
        <v>1162</v>
      </c>
      <c r="S1299" s="132">
        <v>1000319</v>
      </c>
      <c r="T1299" s="132" t="s">
        <v>4388</v>
      </c>
      <c r="U1299" s="132">
        <v>704</v>
      </c>
      <c r="V1299" s="132">
        <v>14</v>
      </c>
      <c r="W1299" s="132" t="s">
        <v>1046</v>
      </c>
      <c r="X1299" s="132">
        <v>12</v>
      </c>
    </row>
    <row r="1300" spans="1:24">
      <c r="A1300" s="132">
        <v>2043</v>
      </c>
      <c r="B1300" s="132" t="s">
        <v>1569</v>
      </c>
      <c r="C1300" s="132">
        <v>62046239000</v>
      </c>
      <c r="D1300" s="132" t="s">
        <v>875</v>
      </c>
      <c r="E1300" s="132" t="s">
        <v>420</v>
      </c>
      <c r="F1300" s="132">
        <v>93</v>
      </c>
      <c r="G1300" s="132" t="s">
        <v>3656</v>
      </c>
      <c r="H1300" s="132">
        <v>3</v>
      </c>
      <c r="I1300" s="132">
        <v>0.1</v>
      </c>
      <c r="J1300" s="132">
        <v>1</v>
      </c>
      <c r="K1300" s="132">
        <v>0.1</v>
      </c>
      <c r="L1300" s="132" t="s">
        <v>330</v>
      </c>
      <c r="M1300" s="132">
        <v>521</v>
      </c>
      <c r="N1300" s="132" t="s">
        <v>440</v>
      </c>
      <c r="O1300" s="132">
        <v>7485</v>
      </c>
      <c r="P1300" s="132" t="s">
        <v>439</v>
      </c>
      <c r="Q1300" s="132">
        <v>9</v>
      </c>
      <c r="R1300" s="132" t="s">
        <v>1162</v>
      </c>
      <c r="S1300" s="132">
        <v>1000319</v>
      </c>
      <c r="T1300" s="132" t="s">
        <v>2046</v>
      </c>
      <c r="U1300" s="132">
        <v>647</v>
      </c>
      <c r="V1300" s="132">
        <v>28</v>
      </c>
      <c r="W1300" s="132" t="s">
        <v>1038</v>
      </c>
      <c r="X1300" s="132">
        <v>5</v>
      </c>
    </row>
    <row r="1301" spans="1:24">
      <c r="A1301" s="132">
        <v>2044</v>
      </c>
      <c r="B1301" s="132" t="s">
        <v>1570</v>
      </c>
      <c r="C1301" s="132">
        <v>61091000000</v>
      </c>
      <c r="D1301" s="132" t="s">
        <v>856</v>
      </c>
      <c r="E1301" s="132" t="s">
        <v>453</v>
      </c>
      <c r="F1301" s="132">
        <v>73</v>
      </c>
      <c r="G1301" s="132" t="s">
        <v>3656</v>
      </c>
      <c r="H1301" s="132">
        <v>3</v>
      </c>
      <c r="I1301" s="132">
        <v>0.03</v>
      </c>
      <c r="J1301" s="132">
        <v>1</v>
      </c>
      <c r="K1301" s="132">
        <v>0.03</v>
      </c>
      <c r="L1301" s="132" t="s">
        <v>330</v>
      </c>
      <c r="M1301" s="132">
        <v>521</v>
      </c>
      <c r="N1301" s="132" t="s">
        <v>3915</v>
      </c>
      <c r="O1301" s="132">
        <v>7497</v>
      </c>
      <c r="P1301" s="132" t="s">
        <v>439</v>
      </c>
      <c r="Q1301" s="132">
        <v>9</v>
      </c>
      <c r="R1301" s="132" t="s">
        <v>1162</v>
      </c>
      <c r="S1301" s="132">
        <v>1000319</v>
      </c>
      <c r="T1301" s="132" t="s">
        <v>2049</v>
      </c>
      <c r="U1301" s="132">
        <v>636</v>
      </c>
      <c r="V1301" s="132">
        <v>0</v>
      </c>
      <c r="W1301" s="132" t="s">
        <v>1046</v>
      </c>
      <c r="X1301" s="132">
        <v>12</v>
      </c>
    </row>
    <row r="1302" spans="1:24">
      <c r="A1302" s="132">
        <v>2045</v>
      </c>
      <c r="B1302" s="132" t="s">
        <v>1571</v>
      </c>
      <c r="C1302" s="132">
        <v>61091000000</v>
      </c>
      <c r="D1302" s="132" t="s">
        <v>856</v>
      </c>
      <c r="E1302" s="132" t="s">
        <v>453</v>
      </c>
      <c r="F1302" s="132">
        <v>73</v>
      </c>
      <c r="G1302" s="132" t="s">
        <v>3656</v>
      </c>
      <c r="H1302" s="132">
        <v>3</v>
      </c>
      <c r="I1302" s="132">
        <v>3.4000000000000002E-2</v>
      </c>
      <c r="J1302" s="132">
        <v>1</v>
      </c>
      <c r="K1302" s="132">
        <v>3.4000000000000002E-2</v>
      </c>
      <c r="L1302" s="132" t="s">
        <v>330</v>
      </c>
      <c r="M1302" s="132">
        <v>521</v>
      </c>
      <c r="N1302" s="132" t="s">
        <v>3915</v>
      </c>
      <c r="O1302" s="132">
        <v>7497</v>
      </c>
      <c r="P1302" s="132" t="s">
        <v>439</v>
      </c>
      <c r="Q1302" s="132">
        <v>9</v>
      </c>
      <c r="R1302" s="132" t="s">
        <v>1162</v>
      </c>
      <c r="S1302" s="132">
        <v>1000319</v>
      </c>
      <c r="T1302" s="132" t="s">
        <v>2050</v>
      </c>
      <c r="U1302" s="132">
        <v>642</v>
      </c>
      <c r="V1302" s="132">
        <v>10</v>
      </c>
      <c r="W1302" s="132" t="s">
        <v>1046</v>
      </c>
      <c r="X1302" s="132">
        <v>12</v>
      </c>
    </row>
    <row r="1303" spans="1:24">
      <c r="A1303" s="132">
        <v>2046</v>
      </c>
      <c r="B1303" s="132" t="s">
        <v>1572</v>
      </c>
      <c r="C1303" s="132">
        <v>61159500000</v>
      </c>
      <c r="D1303" s="132" t="s">
        <v>745</v>
      </c>
      <c r="E1303" s="132" t="s">
        <v>3664</v>
      </c>
      <c r="F1303" s="132">
        <v>42</v>
      </c>
      <c r="G1303" s="132" t="s">
        <v>3699</v>
      </c>
      <c r="H1303" s="132">
        <v>4</v>
      </c>
      <c r="I1303" s="132">
        <v>6.4000000000000001E-2</v>
      </c>
      <c r="J1303" s="132">
        <v>1</v>
      </c>
      <c r="K1303" s="132">
        <v>6.4000000000000001E-2</v>
      </c>
      <c r="L1303" s="132" t="s">
        <v>330</v>
      </c>
      <c r="M1303" s="132">
        <v>521</v>
      </c>
      <c r="N1303" s="132" t="s">
        <v>436</v>
      </c>
      <c r="O1303" s="132">
        <v>1840</v>
      </c>
      <c r="P1303" s="132" t="s">
        <v>439</v>
      </c>
      <c r="Q1303" s="132">
        <v>9</v>
      </c>
      <c r="R1303" s="132" t="s">
        <v>1162</v>
      </c>
      <c r="S1303" s="132">
        <v>1000319</v>
      </c>
      <c r="T1303" s="132" t="s">
        <v>4382</v>
      </c>
      <c r="U1303" s="132">
        <v>467</v>
      </c>
      <c r="V1303" s="132">
        <v>9</v>
      </c>
      <c r="W1303" s="132" t="s">
        <v>1053</v>
      </c>
      <c r="X1303" s="132">
        <v>17</v>
      </c>
    </row>
    <row r="1304" spans="1:24">
      <c r="A1304" s="132">
        <v>2047</v>
      </c>
      <c r="B1304" s="132" t="s">
        <v>1573</v>
      </c>
      <c r="C1304" s="132">
        <v>61046200000</v>
      </c>
      <c r="D1304" s="132" t="s">
        <v>681</v>
      </c>
      <c r="E1304" s="132" t="s">
        <v>3671</v>
      </c>
      <c r="F1304" s="132">
        <v>54</v>
      </c>
      <c r="G1304" s="132" t="s">
        <v>3656</v>
      </c>
      <c r="H1304" s="132">
        <v>3</v>
      </c>
      <c r="I1304" s="132">
        <v>0.16400000000000001</v>
      </c>
      <c r="J1304" s="132">
        <v>1</v>
      </c>
      <c r="K1304" s="132">
        <v>0.16400000000000001</v>
      </c>
      <c r="L1304" s="132" t="s">
        <v>330</v>
      </c>
      <c r="M1304" s="132">
        <v>521</v>
      </c>
      <c r="N1304" s="132" t="s">
        <v>440</v>
      </c>
      <c r="O1304" s="132">
        <v>7485</v>
      </c>
      <c r="P1304" s="132" t="s">
        <v>439</v>
      </c>
      <c r="Q1304" s="132">
        <v>9</v>
      </c>
      <c r="R1304" s="132" t="s">
        <v>1162</v>
      </c>
      <c r="S1304" s="132">
        <v>1000319</v>
      </c>
      <c r="T1304" s="132" t="s">
        <v>2045</v>
      </c>
      <c r="U1304" s="132">
        <v>643</v>
      </c>
      <c r="V1304" s="132">
        <v>22</v>
      </c>
      <c r="W1304" s="132" t="s">
        <v>1038</v>
      </c>
      <c r="X1304" s="132">
        <v>5</v>
      </c>
    </row>
    <row r="1305" spans="1:24">
      <c r="A1305" s="132">
        <v>2048</v>
      </c>
      <c r="B1305" s="132" t="s">
        <v>1574</v>
      </c>
      <c r="C1305" s="132">
        <v>62034235000</v>
      </c>
      <c r="D1305" s="132" t="s">
        <v>484</v>
      </c>
      <c r="E1305" s="132" t="s">
        <v>420</v>
      </c>
      <c r="F1305" s="132">
        <v>93</v>
      </c>
      <c r="G1305" s="132" t="s">
        <v>3699</v>
      </c>
      <c r="H1305" s="132">
        <v>4</v>
      </c>
      <c r="I1305" s="132">
        <v>0.254</v>
      </c>
      <c r="J1305" s="132">
        <v>1</v>
      </c>
      <c r="K1305" s="132">
        <v>0.254</v>
      </c>
      <c r="L1305" s="132" t="s">
        <v>330</v>
      </c>
      <c r="M1305" s="132">
        <v>521</v>
      </c>
      <c r="N1305" s="132" t="s">
        <v>440</v>
      </c>
      <c r="O1305" s="132">
        <v>7485</v>
      </c>
      <c r="P1305" s="132" t="s">
        <v>439</v>
      </c>
      <c r="Q1305" s="132">
        <v>9</v>
      </c>
      <c r="R1305" s="132" t="s">
        <v>1162</v>
      </c>
      <c r="S1305" s="132">
        <v>1000319</v>
      </c>
      <c r="T1305" s="132" t="s">
        <v>4385</v>
      </c>
      <c r="U1305" s="132">
        <v>480</v>
      </c>
      <c r="V1305" s="132">
        <v>22</v>
      </c>
      <c r="W1305" s="132" t="s">
        <v>1038</v>
      </c>
      <c r="X1305" s="132">
        <v>5</v>
      </c>
    </row>
    <row r="1306" spans="1:24">
      <c r="A1306" s="132">
        <v>2049</v>
      </c>
      <c r="B1306" s="132" t="s">
        <v>1575</v>
      </c>
      <c r="C1306" s="132">
        <v>62034235000</v>
      </c>
      <c r="D1306" s="132" t="s">
        <v>484</v>
      </c>
      <c r="E1306" s="132" t="s">
        <v>420</v>
      </c>
      <c r="F1306" s="132">
        <v>93</v>
      </c>
      <c r="G1306" s="132" t="s">
        <v>3699</v>
      </c>
      <c r="H1306" s="132">
        <v>4</v>
      </c>
      <c r="I1306" s="132">
        <v>0.20599999999999999</v>
      </c>
      <c r="J1306" s="132">
        <v>1</v>
      </c>
      <c r="K1306" s="132">
        <v>0.20599999999999999</v>
      </c>
      <c r="L1306" s="132" t="s">
        <v>330</v>
      </c>
      <c r="M1306" s="132">
        <v>521</v>
      </c>
      <c r="N1306" s="132" t="s">
        <v>3915</v>
      </c>
      <c r="O1306" s="132">
        <v>7497</v>
      </c>
      <c r="P1306" s="132" t="s">
        <v>439</v>
      </c>
      <c r="Q1306" s="132">
        <v>9</v>
      </c>
      <c r="R1306" s="132" t="s">
        <v>1162</v>
      </c>
      <c r="S1306" s="132">
        <v>1000319</v>
      </c>
      <c r="T1306" s="132" t="s">
        <v>4380</v>
      </c>
      <c r="U1306" s="132">
        <v>666</v>
      </c>
      <c r="V1306" s="132">
        <v>30</v>
      </c>
      <c r="W1306" s="132" t="s">
        <v>1144</v>
      </c>
      <c r="X1306" s="132">
        <v>23</v>
      </c>
    </row>
    <row r="1307" spans="1:24">
      <c r="A1307" s="132">
        <v>2050</v>
      </c>
      <c r="B1307" s="132" t="s">
        <v>1576</v>
      </c>
      <c r="C1307" s="132">
        <v>65050090000</v>
      </c>
      <c r="D1307" s="132" t="s">
        <v>1121</v>
      </c>
      <c r="E1307" s="132" t="s">
        <v>434</v>
      </c>
      <c r="F1307" s="132">
        <v>5</v>
      </c>
      <c r="G1307" s="132" t="s">
        <v>3656</v>
      </c>
      <c r="H1307" s="132">
        <v>3</v>
      </c>
      <c r="I1307" s="132">
        <v>3.7999999999999999E-2</v>
      </c>
      <c r="J1307" s="132">
        <v>1</v>
      </c>
      <c r="K1307" s="132">
        <v>3.7999999999999999E-2</v>
      </c>
      <c r="L1307" s="132" t="s">
        <v>330</v>
      </c>
      <c r="M1307" s="132">
        <v>521</v>
      </c>
      <c r="N1307" s="132" t="s">
        <v>3915</v>
      </c>
      <c r="O1307" s="132">
        <v>7497</v>
      </c>
      <c r="P1307" s="132" t="s">
        <v>439</v>
      </c>
      <c r="Q1307" s="132">
        <v>9</v>
      </c>
      <c r="R1307" s="132" t="s">
        <v>1162</v>
      </c>
      <c r="S1307" s="132">
        <v>1000319</v>
      </c>
      <c r="T1307" s="132" t="s">
        <v>825</v>
      </c>
      <c r="U1307" s="132">
        <v>119</v>
      </c>
      <c r="V1307" s="132">
        <v>10</v>
      </c>
      <c r="W1307" s="132" t="s">
        <v>1063</v>
      </c>
      <c r="X1307" s="132">
        <v>13</v>
      </c>
    </row>
    <row r="1308" spans="1:24">
      <c r="A1308" s="132">
        <v>2051</v>
      </c>
      <c r="B1308" s="132" t="s">
        <v>1577</v>
      </c>
      <c r="C1308" s="132">
        <v>61124190000</v>
      </c>
      <c r="D1308" s="132" t="s">
        <v>986</v>
      </c>
      <c r="E1308" s="132" t="s">
        <v>3666</v>
      </c>
      <c r="F1308" s="132">
        <v>46</v>
      </c>
      <c r="G1308" s="132" t="s">
        <v>3656</v>
      </c>
      <c r="H1308" s="132">
        <v>3</v>
      </c>
      <c r="I1308" s="132">
        <v>5.3999999999999999E-2</v>
      </c>
      <c r="J1308" s="132">
        <v>1</v>
      </c>
      <c r="K1308" s="132">
        <v>5.3999999999999999E-2</v>
      </c>
      <c r="L1308" s="132" t="s">
        <v>330</v>
      </c>
      <c r="M1308" s="132">
        <v>521</v>
      </c>
      <c r="N1308" s="132" t="s">
        <v>3915</v>
      </c>
      <c r="O1308" s="132">
        <v>7497</v>
      </c>
      <c r="P1308" s="132" t="s">
        <v>425</v>
      </c>
      <c r="Q1308" s="132">
        <v>37</v>
      </c>
      <c r="R1308" s="132" t="s">
        <v>1162</v>
      </c>
      <c r="S1308" s="132">
        <v>1000319</v>
      </c>
      <c r="T1308" s="132">
        <v>18</v>
      </c>
      <c r="U1308" s="132">
        <v>2</v>
      </c>
      <c r="V1308" s="132">
        <v>22</v>
      </c>
      <c r="W1308" s="132" t="s">
        <v>1053</v>
      </c>
      <c r="X1308" s="132">
        <v>17</v>
      </c>
    </row>
    <row r="1309" spans="1:24">
      <c r="A1309" s="132">
        <v>2052</v>
      </c>
      <c r="B1309" s="132" t="s">
        <v>1578</v>
      </c>
      <c r="C1309" s="132">
        <v>61124190000</v>
      </c>
      <c r="D1309" s="132" t="s">
        <v>986</v>
      </c>
      <c r="E1309" s="132" t="s">
        <v>3666</v>
      </c>
      <c r="F1309" s="132">
        <v>46</v>
      </c>
      <c r="G1309" s="132" t="s">
        <v>3656</v>
      </c>
      <c r="H1309" s="132">
        <v>3</v>
      </c>
      <c r="I1309" s="132">
        <v>5.8000000000000003E-2</v>
      </c>
      <c r="J1309" s="132">
        <v>1</v>
      </c>
      <c r="K1309" s="132">
        <v>5.8000000000000003E-2</v>
      </c>
      <c r="L1309" s="132" t="s">
        <v>330</v>
      </c>
      <c r="M1309" s="132">
        <v>521</v>
      </c>
      <c r="N1309" s="132" t="s">
        <v>3915</v>
      </c>
      <c r="O1309" s="132">
        <v>7497</v>
      </c>
      <c r="P1309" s="132" t="s">
        <v>425</v>
      </c>
      <c r="Q1309" s="132">
        <v>37</v>
      </c>
      <c r="R1309" s="132" t="s">
        <v>1162</v>
      </c>
      <c r="S1309" s="132">
        <v>1000319</v>
      </c>
      <c r="T1309" s="132">
        <v>24</v>
      </c>
      <c r="U1309" s="132">
        <v>15</v>
      </c>
      <c r="V1309" s="132">
        <v>22</v>
      </c>
      <c r="W1309" s="132" t="s">
        <v>1053</v>
      </c>
      <c r="X1309" s="132">
        <v>17</v>
      </c>
    </row>
    <row r="1310" spans="1:24">
      <c r="A1310" s="132">
        <v>2053</v>
      </c>
      <c r="B1310" s="132" t="s">
        <v>1579</v>
      </c>
      <c r="C1310" s="132">
        <v>61044300000</v>
      </c>
      <c r="D1310" s="132" t="s">
        <v>995</v>
      </c>
      <c r="E1310" s="132" t="s">
        <v>426</v>
      </c>
      <c r="F1310" s="132">
        <v>43</v>
      </c>
      <c r="G1310" s="132" t="s">
        <v>3656</v>
      </c>
      <c r="H1310" s="132">
        <v>3</v>
      </c>
      <c r="I1310" s="132">
        <v>0.16400000000000001</v>
      </c>
      <c r="J1310" s="132">
        <v>1</v>
      </c>
      <c r="K1310" s="132">
        <v>0.16400000000000001</v>
      </c>
      <c r="L1310" s="132" t="s">
        <v>330</v>
      </c>
      <c r="M1310" s="132">
        <v>521</v>
      </c>
      <c r="N1310" s="132" t="s">
        <v>3915</v>
      </c>
      <c r="O1310" s="132">
        <v>7497</v>
      </c>
      <c r="P1310" s="132" t="s">
        <v>425</v>
      </c>
      <c r="Q1310" s="132">
        <v>37</v>
      </c>
      <c r="R1310" s="132" t="s">
        <v>1162</v>
      </c>
      <c r="S1310" s="132">
        <v>1000319</v>
      </c>
      <c r="T1310" s="132" t="s">
        <v>4383</v>
      </c>
      <c r="U1310" s="132">
        <v>664</v>
      </c>
      <c r="V1310" s="132">
        <v>33</v>
      </c>
      <c r="W1310" s="132" t="s">
        <v>1063</v>
      </c>
      <c r="X1310" s="132">
        <v>13</v>
      </c>
    </row>
    <row r="1311" spans="1:24">
      <c r="A1311" s="132">
        <v>2054</v>
      </c>
      <c r="B1311" s="132" t="s">
        <v>1580</v>
      </c>
      <c r="C1311" s="132">
        <v>62023000000</v>
      </c>
      <c r="D1311" s="132" t="s">
        <v>722</v>
      </c>
      <c r="E1311" s="132" t="s">
        <v>3650</v>
      </c>
      <c r="F1311" s="132">
        <v>14</v>
      </c>
      <c r="G1311" s="132" t="s">
        <v>3656</v>
      </c>
      <c r="H1311" s="132">
        <v>3</v>
      </c>
      <c r="I1311" s="132">
        <v>0.14399999999999999</v>
      </c>
      <c r="J1311" s="132">
        <v>1</v>
      </c>
      <c r="K1311" s="132">
        <v>0.14399999999999999</v>
      </c>
      <c r="L1311" s="132" t="s">
        <v>330</v>
      </c>
      <c r="M1311" s="132">
        <v>521</v>
      </c>
      <c r="N1311" s="132" t="s">
        <v>440</v>
      </c>
      <c r="O1311" s="132">
        <v>7485</v>
      </c>
      <c r="P1311" s="132" t="s">
        <v>439</v>
      </c>
      <c r="Q1311" s="132">
        <v>9</v>
      </c>
      <c r="R1311" s="132" t="s">
        <v>1162</v>
      </c>
      <c r="S1311" s="132">
        <v>1000319</v>
      </c>
      <c r="T1311" s="132" t="s">
        <v>2041</v>
      </c>
      <c r="U1311" s="132">
        <v>646</v>
      </c>
      <c r="V1311" s="132">
        <v>26</v>
      </c>
      <c r="W1311" s="132" t="s">
        <v>1046</v>
      </c>
      <c r="X1311" s="132">
        <v>12</v>
      </c>
    </row>
    <row r="1312" spans="1:24">
      <c r="A1312" s="132">
        <v>2055</v>
      </c>
      <c r="B1312" s="132" t="s">
        <v>1581</v>
      </c>
      <c r="C1312" s="132">
        <v>61091000000</v>
      </c>
      <c r="D1312" s="132" t="s">
        <v>856</v>
      </c>
      <c r="E1312" s="132" t="s">
        <v>453</v>
      </c>
      <c r="F1312" s="132">
        <v>73</v>
      </c>
      <c r="G1312" s="132" t="s">
        <v>3656</v>
      </c>
      <c r="H1312" s="132">
        <v>3</v>
      </c>
      <c r="I1312" s="132">
        <v>5.8000000000000003E-2</v>
      </c>
      <c r="J1312" s="132">
        <v>1</v>
      </c>
      <c r="K1312" s="132">
        <v>5.8000000000000003E-2</v>
      </c>
      <c r="L1312" s="132" t="s">
        <v>330</v>
      </c>
      <c r="M1312" s="132">
        <v>521</v>
      </c>
      <c r="N1312" s="132" t="s">
        <v>440</v>
      </c>
      <c r="O1312" s="132">
        <v>7485</v>
      </c>
      <c r="P1312" s="132" t="s">
        <v>439</v>
      </c>
      <c r="Q1312" s="132">
        <v>9</v>
      </c>
      <c r="R1312" s="132" t="s">
        <v>1162</v>
      </c>
      <c r="S1312" s="132">
        <v>1000319</v>
      </c>
      <c r="T1312" s="132" t="s">
        <v>2052</v>
      </c>
      <c r="U1312" s="132">
        <v>640</v>
      </c>
      <c r="V1312" s="132">
        <v>16</v>
      </c>
      <c r="W1312" s="132" t="s">
        <v>1046</v>
      </c>
      <c r="X1312" s="132">
        <v>12</v>
      </c>
    </row>
    <row r="1313" spans="1:24">
      <c r="A1313" s="132">
        <v>2056</v>
      </c>
      <c r="B1313" s="132" t="s">
        <v>1582</v>
      </c>
      <c r="C1313" s="132">
        <v>61112090000</v>
      </c>
      <c r="D1313" s="132" t="s">
        <v>1181</v>
      </c>
      <c r="E1313" s="132" t="s">
        <v>442</v>
      </c>
      <c r="F1313" s="132">
        <v>24</v>
      </c>
      <c r="G1313" s="132" t="s">
        <v>4311</v>
      </c>
      <c r="H1313" s="132">
        <v>6</v>
      </c>
      <c r="I1313" s="132">
        <v>3.4000000000000002E-2</v>
      </c>
      <c r="J1313" s="132">
        <v>1</v>
      </c>
      <c r="K1313" s="132">
        <v>3.4000000000000002E-2</v>
      </c>
      <c r="L1313" s="132" t="s">
        <v>330</v>
      </c>
      <c r="M1313" s="132">
        <v>521</v>
      </c>
      <c r="N1313" s="132" t="s">
        <v>440</v>
      </c>
      <c r="O1313" s="132">
        <v>7485</v>
      </c>
      <c r="P1313" s="132" t="s">
        <v>439</v>
      </c>
      <c r="Q1313" s="132">
        <v>9</v>
      </c>
      <c r="R1313" s="132" t="s">
        <v>1162</v>
      </c>
      <c r="S1313" s="132">
        <v>1000319</v>
      </c>
      <c r="T1313" s="132" t="s">
        <v>2046</v>
      </c>
      <c r="U1313" s="132">
        <v>647</v>
      </c>
      <c r="V1313" s="132">
        <v>0</v>
      </c>
      <c r="W1313" s="132" t="s">
        <v>1109</v>
      </c>
      <c r="X1313" s="132">
        <v>9</v>
      </c>
    </row>
    <row r="1314" spans="1:24">
      <c r="A1314" s="132">
        <v>2057</v>
      </c>
      <c r="B1314" s="132" t="s">
        <v>1583</v>
      </c>
      <c r="C1314" s="132">
        <v>61091000000</v>
      </c>
      <c r="D1314" s="132" t="s">
        <v>856</v>
      </c>
      <c r="E1314" s="132" t="s">
        <v>453</v>
      </c>
      <c r="F1314" s="132">
        <v>73</v>
      </c>
      <c r="G1314" s="132" t="s">
        <v>3656</v>
      </c>
      <c r="H1314" s="132">
        <v>3</v>
      </c>
      <c r="I1314" s="132">
        <v>3.7999999999999999E-2</v>
      </c>
      <c r="J1314" s="132">
        <v>1</v>
      </c>
      <c r="K1314" s="132">
        <v>3.7999999999999999E-2</v>
      </c>
      <c r="L1314" s="132" t="s">
        <v>330</v>
      </c>
      <c r="M1314" s="132">
        <v>521</v>
      </c>
      <c r="N1314" s="132" t="s">
        <v>3915</v>
      </c>
      <c r="O1314" s="132">
        <v>7497</v>
      </c>
      <c r="P1314" s="132" t="s">
        <v>439</v>
      </c>
      <c r="Q1314" s="132">
        <v>9</v>
      </c>
      <c r="R1314" s="132" t="s">
        <v>1162</v>
      </c>
      <c r="S1314" s="132">
        <v>1000319</v>
      </c>
      <c r="T1314" s="132" t="s">
        <v>2049</v>
      </c>
      <c r="U1314" s="132">
        <v>636</v>
      </c>
      <c r="V1314" s="132">
        <v>12</v>
      </c>
      <c r="W1314" s="132" t="s">
        <v>1046</v>
      </c>
      <c r="X1314" s="132">
        <v>12</v>
      </c>
    </row>
    <row r="1315" spans="1:24">
      <c r="A1315" s="132">
        <v>2058</v>
      </c>
      <c r="B1315" s="132" t="s">
        <v>1584</v>
      </c>
      <c r="C1315" s="132">
        <v>61109090000</v>
      </c>
      <c r="D1315" s="132" t="s">
        <v>1526</v>
      </c>
      <c r="E1315" s="132" t="s">
        <v>3690</v>
      </c>
      <c r="F1315" s="132">
        <v>89</v>
      </c>
      <c r="G1315" s="132" t="s">
        <v>3656</v>
      </c>
      <c r="H1315" s="132">
        <v>3</v>
      </c>
      <c r="I1315" s="132">
        <v>0.112</v>
      </c>
      <c r="J1315" s="132">
        <v>1</v>
      </c>
      <c r="K1315" s="132">
        <v>0.112</v>
      </c>
      <c r="L1315" s="132" t="s">
        <v>330</v>
      </c>
      <c r="M1315" s="132">
        <v>521</v>
      </c>
      <c r="N1315" s="132" t="s">
        <v>3915</v>
      </c>
      <c r="O1315" s="132">
        <v>7497</v>
      </c>
      <c r="P1315" s="132" t="s">
        <v>431</v>
      </c>
      <c r="Q1315" s="132">
        <v>53</v>
      </c>
      <c r="R1315" s="132" t="s">
        <v>1162</v>
      </c>
      <c r="S1315" s="132">
        <v>1000319</v>
      </c>
      <c r="T1315" s="132" t="s">
        <v>2043</v>
      </c>
      <c r="U1315" s="132">
        <v>639</v>
      </c>
      <c r="V1315" s="132">
        <v>22</v>
      </c>
      <c r="W1315" s="132" t="s">
        <v>1046</v>
      </c>
      <c r="X1315" s="132">
        <v>12</v>
      </c>
    </row>
    <row r="1316" spans="1:24">
      <c r="A1316" s="132">
        <v>2059</v>
      </c>
      <c r="B1316" s="132" t="s">
        <v>1585</v>
      </c>
      <c r="C1316" s="132">
        <v>61102099000</v>
      </c>
      <c r="D1316" s="132" t="s">
        <v>728</v>
      </c>
      <c r="E1316" s="132" t="s">
        <v>316</v>
      </c>
      <c r="F1316" s="132">
        <v>17</v>
      </c>
      <c r="G1316" s="132" t="s">
        <v>3656</v>
      </c>
      <c r="H1316" s="132">
        <v>3</v>
      </c>
      <c r="I1316" s="132">
        <v>9.6000000000000002E-2</v>
      </c>
      <c r="J1316" s="132">
        <v>1</v>
      </c>
      <c r="K1316" s="132">
        <v>9.6000000000000002E-2</v>
      </c>
      <c r="L1316" s="132" t="s">
        <v>330</v>
      </c>
      <c r="M1316" s="132">
        <v>521</v>
      </c>
      <c r="N1316" s="132" t="s">
        <v>440</v>
      </c>
      <c r="O1316" s="132">
        <v>7485</v>
      </c>
      <c r="P1316" s="132" t="s">
        <v>439</v>
      </c>
      <c r="Q1316" s="132">
        <v>9</v>
      </c>
      <c r="R1316" s="132" t="s">
        <v>1162</v>
      </c>
      <c r="S1316" s="132">
        <v>1000319</v>
      </c>
      <c r="T1316" s="132" t="s">
        <v>2043</v>
      </c>
      <c r="U1316" s="132">
        <v>639</v>
      </c>
      <c r="V1316" s="132">
        <v>22</v>
      </c>
      <c r="W1316" s="132" t="s">
        <v>1046</v>
      </c>
      <c r="X1316" s="132">
        <v>12</v>
      </c>
    </row>
    <row r="1317" spans="1:24">
      <c r="A1317" s="132">
        <v>2060</v>
      </c>
      <c r="B1317" s="132" t="s">
        <v>1586</v>
      </c>
      <c r="C1317" s="132">
        <v>61091000000</v>
      </c>
      <c r="D1317" s="132" t="s">
        <v>839</v>
      </c>
      <c r="E1317" s="132" t="s">
        <v>453</v>
      </c>
      <c r="F1317" s="132">
        <v>73</v>
      </c>
      <c r="G1317" s="132" t="s">
        <v>3699</v>
      </c>
      <c r="H1317" s="132">
        <v>4</v>
      </c>
      <c r="I1317" s="132">
        <v>5.1999999999999998E-2</v>
      </c>
      <c r="J1317" s="132">
        <v>1</v>
      </c>
      <c r="K1317" s="132">
        <v>5.1999999999999998E-2</v>
      </c>
      <c r="L1317" s="132" t="s">
        <v>330</v>
      </c>
      <c r="M1317" s="132">
        <v>521</v>
      </c>
      <c r="N1317" s="132" t="s">
        <v>440</v>
      </c>
      <c r="O1317" s="132">
        <v>7485</v>
      </c>
      <c r="P1317" s="132" t="s">
        <v>439</v>
      </c>
      <c r="Q1317" s="132">
        <v>9</v>
      </c>
      <c r="R1317" s="132" t="s">
        <v>1162</v>
      </c>
      <c r="S1317" s="132">
        <v>1000319</v>
      </c>
      <c r="T1317" s="132" t="s">
        <v>2043</v>
      </c>
      <c r="U1317" s="132">
        <v>639</v>
      </c>
      <c r="V1317" s="132">
        <v>14</v>
      </c>
      <c r="W1317" s="132" t="s">
        <v>1046</v>
      </c>
      <c r="X1317" s="132">
        <v>12</v>
      </c>
    </row>
    <row r="1318" spans="1:24">
      <c r="A1318" s="132">
        <v>2061</v>
      </c>
      <c r="B1318" s="132" t="s">
        <v>1587</v>
      </c>
      <c r="C1318" s="132">
        <v>61034200090</v>
      </c>
      <c r="D1318" s="132" t="s">
        <v>512</v>
      </c>
      <c r="E1318" s="132" t="s">
        <v>442</v>
      </c>
      <c r="F1318" s="132">
        <v>24</v>
      </c>
      <c r="G1318" s="132" t="s">
        <v>3699</v>
      </c>
      <c r="H1318" s="132">
        <v>4</v>
      </c>
      <c r="I1318" s="132">
        <v>4.2000000000000003E-2</v>
      </c>
      <c r="J1318" s="132">
        <v>1</v>
      </c>
      <c r="K1318" s="132">
        <v>4.2000000000000003E-2</v>
      </c>
      <c r="L1318" s="132" t="s">
        <v>330</v>
      </c>
      <c r="M1318" s="132">
        <v>521</v>
      </c>
      <c r="N1318" s="132" t="s">
        <v>440</v>
      </c>
      <c r="O1318" s="132">
        <v>7485</v>
      </c>
      <c r="P1318" s="132" t="s">
        <v>439</v>
      </c>
      <c r="Q1318" s="132">
        <v>9</v>
      </c>
      <c r="R1318" s="132" t="s">
        <v>1162</v>
      </c>
      <c r="S1318" s="132">
        <v>1000319</v>
      </c>
      <c r="T1318" s="132" t="s">
        <v>2047</v>
      </c>
      <c r="U1318" s="132">
        <v>637</v>
      </c>
      <c r="V1318" s="132">
        <v>0</v>
      </c>
      <c r="W1318" s="132" t="s">
        <v>1048</v>
      </c>
      <c r="X1318" s="132">
        <v>4</v>
      </c>
    </row>
    <row r="1319" spans="1:24">
      <c r="A1319" s="132">
        <v>2062</v>
      </c>
      <c r="B1319" s="132" t="s">
        <v>1588</v>
      </c>
      <c r="C1319" s="132">
        <v>61034200090</v>
      </c>
      <c r="D1319" s="132" t="s">
        <v>512</v>
      </c>
      <c r="E1319" s="132" t="s">
        <v>442</v>
      </c>
      <c r="F1319" s="132">
        <v>24</v>
      </c>
      <c r="G1319" s="132" t="s">
        <v>3699</v>
      </c>
      <c r="H1319" s="132">
        <v>4</v>
      </c>
      <c r="I1319" s="132">
        <v>5.1999999999999998E-2</v>
      </c>
      <c r="J1319" s="132">
        <v>1</v>
      </c>
      <c r="K1319" s="132">
        <v>5.1999999999999998E-2</v>
      </c>
      <c r="L1319" s="132" t="s">
        <v>330</v>
      </c>
      <c r="M1319" s="132">
        <v>521</v>
      </c>
      <c r="N1319" s="132" t="s">
        <v>440</v>
      </c>
      <c r="O1319" s="132">
        <v>7485</v>
      </c>
      <c r="P1319" s="132" t="s">
        <v>439</v>
      </c>
      <c r="Q1319" s="132">
        <v>9</v>
      </c>
      <c r="R1319" s="132" t="s">
        <v>1162</v>
      </c>
      <c r="S1319" s="132">
        <v>1000319</v>
      </c>
      <c r="T1319" s="132" t="s">
        <v>2045</v>
      </c>
      <c r="U1319" s="132">
        <v>643</v>
      </c>
      <c r="V1319" s="132">
        <v>0</v>
      </c>
      <c r="W1319" s="132" t="s">
        <v>1109</v>
      </c>
      <c r="X1319" s="132">
        <v>9</v>
      </c>
    </row>
    <row r="1320" spans="1:24">
      <c r="A1320" s="132">
        <v>2063</v>
      </c>
      <c r="B1320" s="132" t="s">
        <v>1589</v>
      </c>
      <c r="C1320" s="132">
        <v>61112090000</v>
      </c>
      <c r="D1320" s="132" t="s">
        <v>1188</v>
      </c>
      <c r="E1320" s="132" t="s">
        <v>442</v>
      </c>
      <c r="F1320" s="132">
        <v>24</v>
      </c>
      <c r="G1320" s="132" t="s">
        <v>4310</v>
      </c>
      <c r="H1320" s="132">
        <v>7</v>
      </c>
      <c r="I1320" s="132">
        <v>3.5999999999999997E-2</v>
      </c>
      <c r="J1320" s="132">
        <v>1</v>
      </c>
      <c r="K1320" s="132">
        <v>3.5999999999999997E-2</v>
      </c>
      <c r="L1320" s="132" t="s">
        <v>330</v>
      </c>
      <c r="M1320" s="132">
        <v>521</v>
      </c>
      <c r="N1320" s="132" t="s">
        <v>440</v>
      </c>
      <c r="O1320" s="132">
        <v>7485</v>
      </c>
      <c r="P1320" s="132" t="s">
        <v>439</v>
      </c>
      <c r="Q1320" s="132">
        <v>9</v>
      </c>
      <c r="R1320" s="132" t="s">
        <v>1162</v>
      </c>
      <c r="S1320" s="132">
        <v>1000319</v>
      </c>
      <c r="T1320" s="132" t="s">
        <v>2046</v>
      </c>
      <c r="U1320" s="132">
        <v>647</v>
      </c>
      <c r="V1320" s="132">
        <v>0</v>
      </c>
      <c r="W1320" s="132" t="s">
        <v>1048</v>
      </c>
      <c r="X1320" s="132">
        <v>4</v>
      </c>
    </row>
    <row r="1321" spans="1:24">
      <c r="A1321" s="132">
        <v>2064</v>
      </c>
      <c r="B1321" s="132" t="s">
        <v>1590</v>
      </c>
      <c r="C1321" s="132">
        <v>61091000000</v>
      </c>
      <c r="D1321" s="132" t="s">
        <v>839</v>
      </c>
      <c r="E1321" s="132" t="s">
        <v>453</v>
      </c>
      <c r="F1321" s="132">
        <v>73</v>
      </c>
      <c r="G1321" s="132" t="s">
        <v>3699</v>
      </c>
      <c r="H1321" s="132">
        <v>4</v>
      </c>
      <c r="I1321" s="132">
        <v>9.6000000000000002E-2</v>
      </c>
      <c r="J1321" s="132">
        <v>1</v>
      </c>
      <c r="K1321" s="132">
        <v>9.6000000000000002E-2</v>
      </c>
      <c r="L1321" s="132" t="s">
        <v>330</v>
      </c>
      <c r="M1321" s="132">
        <v>521</v>
      </c>
      <c r="N1321" s="132" t="s">
        <v>440</v>
      </c>
      <c r="O1321" s="132">
        <v>7485</v>
      </c>
      <c r="P1321" s="132" t="s">
        <v>439</v>
      </c>
      <c r="Q1321" s="132">
        <v>9</v>
      </c>
      <c r="R1321" s="132" t="s">
        <v>1162</v>
      </c>
      <c r="S1321" s="132">
        <v>1000319</v>
      </c>
      <c r="T1321" s="132" t="s">
        <v>1030</v>
      </c>
      <c r="U1321" s="132">
        <v>472</v>
      </c>
      <c r="V1321" s="132">
        <v>12</v>
      </c>
      <c r="W1321" s="132" t="s">
        <v>1048</v>
      </c>
      <c r="X1321" s="132">
        <v>4</v>
      </c>
    </row>
    <row r="1322" spans="1:24">
      <c r="A1322" s="132">
        <v>2065</v>
      </c>
      <c r="B1322" s="132" t="s">
        <v>1591</v>
      </c>
      <c r="C1322" s="132">
        <v>61034200090</v>
      </c>
      <c r="D1322" s="132" t="s">
        <v>512</v>
      </c>
      <c r="E1322" s="132" t="s">
        <v>442</v>
      </c>
      <c r="F1322" s="132">
        <v>24</v>
      </c>
      <c r="G1322" s="132" t="s">
        <v>3699</v>
      </c>
      <c r="H1322" s="132">
        <v>4</v>
      </c>
      <c r="I1322" s="132">
        <v>0.126</v>
      </c>
      <c r="J1322" s="132">
        <v>1</v>
      </c>
      <c r="K1322" s="132">
        <v>0.126</v>
      </c>
      <c r="L1322" s="132" t="s">
        <v>330</v>
      </c>
      <c r="M1322" s="132">
        <v>521</v>
      </c>
      <c r="N1322" s="132" t="s">
        <v>440</v>
      </c>
      <c r="O1322" s="132">
        <v>7485</v>
      </c>
      <c r="P1322" s="132" t="s">
        <v>439</v>
      </c>
      <c r="Q1322" s="132">
        <v>9</v>
      </c>
      <c r="R1322" s="132" t="s">
        <v>1162</v>
      </c>
      <c r="S1322" s="132">
        <v>1000319</v>
      </c>
      <c r="T1322" s="132" t="s">
        <v>1025</v>
      </c>
      <c r="U1322" s="132">
        <v>684</v>
      </c>
      <c r="V1322" s="132">
        <v>20</v>
      </c>
      <c r="W1322" s="132" t="s">
        <v>1048</v>
      </c>
      <c r="X1322" s="132">
        <v>4</v>
      </c>
    </row>
    <row r="1323" spans="1:24">
      <c r="A1323" s="132">
        <v>2066</v>
      </c>
      <c r="B1323" s="132" t="s">
        <v>1592</v>
      </c>
      <c r="C1323" s="132">
        <v>61091000000</v>
      </c>
      <c r="D1323" s="132" t="s">
        <v>717</v>
      </c>
      <c r="E1323" s="132" t="s">
        <v>4432</v>
      </c>
      <c r="F1323" s="132">
        <v>21</v>
      </c>
      <c r="G1323" s="132" t="s">
        <v>3699</v>
      </c>
      <c r="H1323" s="132">
        <v>4</v>
      </c>
      <c r="I1323" s="132">
        <v>0.05</v>
      </c>
      <c r="J1323" s="132">
        <v>1</v>
      </c>
      <c r="K1323" s="132">
        <v>0.05</v>
      </c>
      <c r="L1323" s="132" t="s">
        <v>330</v>
      </c>
      <c r="M1323" s="132">
        <v>521</v>
      </c>
      <c r="N1323" s="132" t="s">
        <v>3915</v>
      </c>
      <c r="O1323" s="132">
        <v>7497</v>
      </c>
      <c r="P1323" s="132" t="s">
        <v>439</v>
      </c>
      <c r="Q1323" s="132">
        <v>9</v>
      </c>
      <c r="R1323" s="132" t="s">
        <v>1162</v>
      </c>
      <c r="S1323" s="132">
        <v>1000319</v>
      </c>
      <c r="T1323" s="132" t="s">
        <v>2050</v>
      </c>
      <c r="U1323" s="132">
        <v>642</v>
      </c>
      <c r="V1323" s="132">
        <v>0</v>
      </c>
      <c r="W1323" s="132" t="s">
        <v>1046</v>
      </c>
      <c r="X1323" s="132">
        <v>12</v>
      </c>
    </row>
    <row r="1324" spans="1:24">
      <c r="A1324" s="132">
        <v>2067</v>
      </c>
      <c r="B1324" s="132" t="s">
        <v>1593</v>
      </c>
      <c r="C1324" s="132">
        <v>61091000000</v>
      </c>
      <c r="D1324" s="132" t="s">
        <v>856</v>
      </c>
      <c r="E1324" s="132" t="s">
        <v>453</v>
      </c>
      <c r="F1324" s="132">
        <v>73</v>
      </c>
      <c r="G1324" s="132" t="s">
        <v>3656</v>
      </c>
      <c r="H1324" s="132">
        <v>3</v>
      </c>
      <c r="I1324" s="132">
        <v>3.2000000000000001E-2</v>
      </c>
      <c r="J1324" s="132">
        <v>1</v>
      </c>
      <c r="K1324" s="132">
        <v>3.2000000000000001E-2</v>
      </c>
      <c r="L1324" s="132" t="s">
        <v>330</v>
      </c>
      <c r="M1324" s="132">
        <v>521</v>
      </c>
      <c r="N1324" s="132" t="s">
        <v>3915</v>
      </c>
      <c r="O1324" s="132">
        <v>7497</v>
      </c>
      <c r="P1324" s="132" t="s">
        <v>439</v>
      </c>
      <c r="Q1324" s="132">
        <v>9</v>
      </c>
      <c r="R1324" s="132" t="s">
        <v>1162</v>
      </c>
      <c r="S1324" s="132">
        <v>1000319</v>
      </c>
      <c r="T1324" s="132" t="s">
        <v>2050</v>
      </c>
      <c r="U1324" s="132">
        <v>642</v>
      </c>
      <c r="V1324" s="132">
        <v>22</v>
      </c>
      <c r="W1324" s="132" t="s">
        <v>1046</v>
      </c>
      <c r="X1324" s="132">
        <v>12</v>
      </c>
    </row>
    <row r="1325" spans="1:24">
      <c r="A1325" s="132">
        <v>2068</v>
      </c>
      <c r="B1325" s="132" t="s">
        <v>1594</v>
      </c>
      <c r="C1325" s="132">
        <v>61034200090</v>
      </c>
      <c r="D1325" s="132" t="s">
        <v>512</v>
      </c>
      <c r="E1325" s="132" t="s">
        <v>442</v>
      </c>
      <c r="F1325" s="132">
        <v>24</v>
      </c>
      <c r="G1325" s="132" t="s">
        <v>3699</v>
      </c>
      <c r="H1325" s="132">
        <v>4</v>
      </c>
      <c r="I1325" s="132">
        <v>5.8000000000000003E-2</v>
      </c>
      <c r="J1325" s="132">
        <v>1</v>
      </c>
      <c r="K1325" s="132">
        <v>5.8000000000000003E-2</v>
      </c>
      <c r="L1325" s="132" t="s">
        <v>330</v>
      </c>
      <c r="M1325" s="132">
        <v>521</v>
      </c>
      <c r="N1325" s="132" t="s">
        <v>440</v>
      </c>
      <c r="O1325" s="132">
        <v>7485</v>
      </c>
      <c r="P1325" s="132" t="s">
        <v>439</v>
      </c>
      <c r="Q1325" s="132">
        <v>9</v>
      </c>
      <c r="R1325" s="132" t="s">
        <v>1162</v>
      </c>
      <c r="S1325" s="132">
        <v>1000319</v>
      </c>
      <c r="T1325" s="132" t="s">
        <v>923</v>
      </c>
      <c r="U1325" s="132">
        <v>664</v>
      </c>
      <c r="V1325" s="132">
        <v>0</v>
      </c>
      <c r="W1325" s="132" t="s">
        <v>1050</v>
      </c>
      <c r="X1325" s="132">
        <v>20</v>
      </c>
    </row>
    <row r="1326" spans="1:24">
      <c r="A1326" s="132">
        <v>2069</v>
      </c>
      <c r="B1326" s="132" t="s">
        <v>1595</v>
      </c>
      <c r="C1326" s="132">
        <v>61091000000</v>
      </c>
      <c r="D1326" s="132" t="s">
        <v>856</v>
      </c>
      <c r="E1326" s="132" t="s">
        <v>453</v>
      </c>
      <c r="F1326" s="132">
        <v>73</v>
      </c>
      <c r="G1326" s="132" t="s">
        <v>3656</v>
      </c>
      <c r="H1326" s="132">
        <v>3</v>
      </c>
      <c r="I1326" s="132">
        <v>0.04</v>
      </c>
      <c r="J1326" s="132">
        <v>1</v>
      </c>
      <c r="K1326" s="132">
        <v>0.04</v>
      </c>
      <c r="L1326" s="132" t="s">
        <v>330</v>
      </c>
      <c r="M1326" s="132">
        <v>521</v>
      </c>
      <c r="N1326" s="132" t="s">
        <v>440</v>
      </c>
      <c r="O1326" s="132">
        <v>7485</v>
      </c>
      <c r="P1326" s="132" t="s">
        <v>439</v>
      </c>
      <c r="Q1326" s="132">
        <v>9</v>
      </c>
      <c r="R1326" s="132" t="s">
        <v>1162</v>
      </c>
      <c r="S1326" s="132">
        <v>1000319</v>
      </c>
      <c r="T1326" s="132" t="s">
        <v>2052</v>
      </c>
      <c r="U1326" s="132">
        <v>640</v>
      </c>
      <c r="V1326" s="132">
        <v>10</v>
      </c>
      <c r="W1326" s="132" t="s">
        <v>1063</v>
      </c>
      <c r="X1326" s="132">
        <v>13</v>
      </c>
    </row>
    <row r="1327" spans="1:24">
      <c r="A1327" s="132">
        <v>2070</v>
      </c>
      <c r="B1327" s="132" t="s">
        <v>1596</v>
      </c>
      <c r="C1327" s="132">
        <v>61112090000</v>
      </c>
      <c r="D1327" s="132" t="s">
        <v>1188</v>
      </c>
      <c r="E1327" s="132" t="s">
        <v>442</v>
      </c>
      <c r="F1327" s="132">
        <v>24</v>
      </c>
      <c r="G1327" s="132" t="s">
        <v>4310</v>
      </c>
      <c r="H1327" s="132">
        <v>7</v>
      </c>
      <c r="I1327" s="132">
        <v>4.3999999999999997E-2</v>
      </c>
      <c r="J1327" s="132">
        <v>1</v>
      </c>
      <c r="K1327" s="132">
        <v>4.3999999999999997E-2</v>
      </c>
      <c r="L1327" s="132" t="s">
        <v>330</v>
      </c>
      <c r="M1327" s="132">
        <v>521</v>
      </c>
      <c r="N1327" s="132" t="s">
        <v>3915</v>
      </c>
      <c r="O1327" s="132">
        <v>7497</v>
      </c>
      <c r="P1327" s="132" t="s">
        <v>439</v>
      </c>
      <c r="Q1327" s="132">
        <v>9</v>
      </c>
      <c r="R1327" s="132" t="s">
        <v>1162</v>
      </c>
      <c r="S1327" s="132">
        <v>1000319</v>
      </c>
      <c r="T1327" s="132" t="s">
        <v>2041</v>
      </c>
      <c r="U1327" s="132">
        <v>646</v>
      </c>
      <c r="V1327" s="132">
        <v>14</v>
      </c>
      <c r="W1327" s="132" t="s">
        <v>1109</v>
      </c>
      <c r="X1327" s="132">
        <v>9</v>
      </c>
    </row>
    <row r="1328" spans="1:24">
      <c r="A1328" s="132">
        <v>2071</v>
      </c>
      <c r="B1328" s="132" t="s">
        <v>1597</v>
      </c>
      <c r="C1328" s="132">
        <v>61061000000</v>
      </c>
      <c r="D1328" s="132" t="s">
        <v>542</v>
      </c>
      <c r="E1328" s="132" t="s">
        <v>444</v>
      </c>
      <c r="F1328" s="132">
        <v>82</v>
      </c>
      <c r="G1328" s="132" t="s">
        <v>3656</v>
      </c>
      <c r="H1328" s="132">
        <v>3</v>
      </c>
      <c r="I1328" s="132">
        <v>3.7999999999999999E-2</v>
      </c>
      <c r="J1328" s="132">
        <v>1</v>
      </c>
      <c r="K1328" s="132">
        <v>3.7999999999999999E-2</v>
      </c>
      <c r="L1328" s="132" t="s">
        <v>330</v>
      </c>
      <c r="M1328" s="132">
        <v>521</v>
      </c>
      <c r="N1328" s="132" t="s">
        <v>3915</v>
      </c>
      <c r="O1328" s="132">
        <v>7497</v>
      </c>
      <c r="P1328" s="132" t="s">
        <v>439</v>
      </c>
      <c r="Q1328" s="132">
        <v>9</v>
      </c>
      <c r="R1328" s="132" t="s">
        <v>1162</v>
      </c>
      <c r="S1328" s="132">
        <v>1000319</v>
      </c>
      <c r="T1328" s="132" t="s">
        <v>2050</v>
      </c>
      <c r="U1328" s="132">
        <v>642</v>
      </c>
      <c r="V1328" s="132">
        <v>0</v>
      </c>
      <c r="W1328" s="132" t="s">
        <v>1046</v>
      </c>
      <c r="X1328" s="132">
        <v>12</v>
      </c>
    </row>
    <row r="1329" spans="1:24">
      <c r="A1329" s="132">
        <v>2072</v>
      </c>
      <c r="B1329" s="132" t="s">
        <v>1598</v>
      </c>
      <c r="C1329" s="132">
        <v>62034235000</v>
      </c>
      <c r="D1329" s="132" t="s">
        <v>484</v>
      </c>
      <c r="E1329" s="132" t="s">
        <v>420</v>
      </c>
      <c r="F1329" s="132">
        <v>93</v>
      </c>
      <c r="G1329" s="132" t="s">
        <v>3699</v>
      </c>
      <c r="H1329" s="132">
        <v>4</v>
      </c>
      <c r="I1329" s="132">
        <v>0.16800000000000001</v>
      </c>
      <c r="J1329" s="132">
        <v>1</v>
      </c>
      <c r="K1329" s="132">
        <v>0.16800000000000001</v>
      </c>
      <c r="L1329" s="132" t="s">
        <v>330</v>
      </c>
      <c r="M1329" s="132">
        <v>521</v>
      </c>
      <c r="N1329" s="132" t="s">
        <v>440</v>
      </c>
      <c r="O1329" s="132">
        <v>7485</v>
      </c>
      <c r="P1329" s="132" t="s">
        <v>439</v>
      </c>
      <c r="Q1329" s="132">
        <v>9</v>
      </c>
      <c r="R1329" s="132" t="s">
        <v>1162</v>
      </c>
      <c r="S1329" s="132">
        <v>1000319</v>
      </c>
      <c r="T1329" s="132" t="s">
        <v>4384</v>
      </c>
      <c r="U1329" s="132">
        <v>703</v>
      </c>
      <c r="V1329" s="132">
        <v>0</v>
      </c>
      <c r="W1329" s="132" t="s">
        <v>1050</v>
      </c>
      <c r="X1329" s="132">
        <v>20</v>
      </c>
    </row>
    <row r="1330" spans="1:24">
      <c r="A1330" s="132">
        <v>2073</v>
      </c>
      <c r="B1330" s="132" t="s">
        <v>1599</v>
      </c>
      <c r="C1330" s="132">
        <v>61034200090</v>
      </c>
      <c r="D1330" s="132" t="s">
        <v>512</v>
      </c>
      <c r="E1330" s="132" t="s">
        <v>442</v>
      </c>
      <c r="F1330" s="132">
        <v>24</v>
      </c>
      <c r="G1330" s="132" t="s">
        <v>3699</v>
      </c>
      <c r="H1330" s="132">
        <v>4</v>
      </c>
      <c r="I1330" s="132">
        <v>0.214</v>
      </c>
      <c r="J1330" s="132">
        <v>1</v>
      </c>
      <c r="K1330" s="132">
        <v>0.214</v>
      </c>
      <c r="L1330" s="132" t="s">
        <v>330</v>
      </c>
      <c r="M1330" s="132">
        <v>521</v>
      </c>
      <c r="N1330" s="132" t="s">
        <v>440</v>
      </c>
      <c r="O1330" s="132">
        <v>7485</v>
      </c>
      <c r="P1330" s="132" t="s">
        <v>439</v>
      </c>
      <c r="Q1330" s="132">
        <v>9</v>
      </c>
      <c r="R1330" s="132" t="s">
        <v>1162</v>
      </c>
      <c r="S1330" s="132">
        <v>1000319</v>
      </c>
      <c r="T1330" s="132" t="s">
        <v>1014</v>
      </c>
      <c r="U1330" s="132">
        <v>529</v>
      </c>
      <c r="V1330" s="132">
        <v>20</v>
      </c>
      <c r="W1330" s="132" t="s">
        <v>1038</v>
      </c>
      <c r="X1330" s="132">
        <v>5</v>
      </c>
    </row>
    <row r="1331" spans="1:24">
      <c r="A1331" s="132">
        <v>2074</v>
      </c>
      <c r="B1331" s="132" t="s">
        <v>1600</v>
      </c>
      <c r="C1331" s="132">
        <v>61045200000</v>
      </c>
      <c r="D1331" s="132" t="s">
        <v>723</v>
      </c>
      <c r="E1331" s="132" t="s">
        <v>443</v>
      </c>
      <c r="F1331" s="132">
        <v>53</v>
      </c>
      <c r="G1331" s="132" t="s">
        <v>3656</v>
      </c>
      <c r="H1331" s="132">
        <v>3</v>
      </c>
      <c r="I1331" s="132">
        <v>0.108</v>
      </c>
      <c r="J1331" s="132">
        <v>1</v>
      </c>
      <c r="K1331" s="132">
        <v>0.108</v>
      </c>
      <c r="L1331" s="132" t="s">
        <v>330</v>
      </c>
      <c r="M1331" s="132">
        <v>521</v>
      </c>
      <c r="N1331" s="132" t="s">
        <v>440</v>
      </c>
      <c r="O1331" s="132">
        <v>7485</v>
      </c>
      <c r="P1331" s="132" t="s">
        <v>439</v>
      </c>
      <c r="Q1331" s="132">
        <v>9</v>
      </c>
      <c r="R1331" s="132" t="s">
        <v>1162</v>
      </c>
      <c r="S1331" s="132">
        <v>1000319</v>
      </c>
      <c r="T1331" s="132" t="s">
        <v>2046</v>
      </c>
      <c r="U1331" s="132">
        <v>647</v>
      </c>
      <c r="V1331" s="132">
        <v>18</v>
      </c>
      <c r="W1331" s="132" t="s">
        <v>3917</v>
      </c>
      <c r="X1331" s="132">
        <v>29</v>
      </c>
    </row>
    <row r="1332" spans="1:24">
      <c r="A1332" s="132">
        <v>2075</v>
      </c>
      <c r="B1332" s="132" t="s">
        <v>1601</v>
      </c>
      <c r="C1332" s="132">
        <v>61109090000</v>
      </c>
      <c r="D1332" s="132" t="s">
        <v>1526</v>
      </c>
      <c r="E1332" s="132" t="s">
        <v>3690</v>
      </c>
      <c r="F1332" s="132">
        <v>89</v>
      </c>
      <c r="G1332" s="132" t="s">
        <v>3656</v>
      </c>
      <c r="H1332" s="132">
        <v>3</v>
      </c>
      <c r="I1332" s="132">
        <v>0.11</v>
      </c>
      <c r="J1332" s="132">
        <v>1</v>
      </c>
      <c r="K1332" s="132">
        <v>0.11</v>
      </c>
      <c r="L1332" s="132" t="s">
        <v>330</v>
      </c>
      <c r="M1332" s="132">
        <v>521</v>
      </c>
      <c r="N1332" s="132" t="s">
        <v>3915</v>
      </c>
      <c r="O1332" s="132">
        <v>7497</v>
      </c>
      <c r="P1332" s="132" t="s">
        <v>431</v>
      </c>
      <c r="Q1332" s="132">
        <v>53</v>
      </c>
      <c r="R1332" s="132" t="s">
        <v>1162</v>
      </c>
      <c r="S1332" s="132">
        <v>1000319</v>
      </c>
      <c r="T1332" s="132" t="s">
        <v>1030</v>
      </c>
      <c r="U1332" s="132">
        <v>472</v>
      </c>
      <c r="V1332" s="132">
        <v>24</v>
      </c>
      <c r="W1332" s="132" t="s">
        <v>1038</v>
      </c>
      <c r="X1332" s="132">
        <v>5</v>
      </c>
    </row>
    <row r="1333" spans="1:24">
      <c r="A1333" s="132">
        <v>2076</v>
      </c>
      <c r="B1333" s="132" t="s">
        <v>1602</v>
      </c>
      <c r="C1333" s="132">
        <v>62046318000</v>
      </c>
      <c r="D1333" s="132" t="s">
        <v>746</v>
      </c>
      <c r="E1333" s="132" t="s">
        <v>420</v>
      </c>
      <c r="F1333" s="132">
        <v>93</v>
      </c>
      <c r="G1333" s="132" t="s">
        <v>3656</v>
      </c>
      <c r="H1333" s="132">
        <v>3</v>
      </c>
      <c r="I1333" s="132">
        <v>0.158</v>
      </c>
      <c r="J1333" s="132">
        <v>1</v>
      </c>
      <c r="K1333" s="132">
        <v>0.158</v>
      </c>
      <c r="L1333" s="132" t="s">
        <v>330</v>
      </c>
      <c r="M1333" s="132">
        <v>521</v>
      </c>
      <c r="N1333" s="132" t="s">
        <v>3915</v>
      </c>
      <c r="O1333" s="132">
        <v>7497</v>
      </c>
      <c r="P1333" s="132" t="s">
        <v>425</v>
      </c>
      <c r="Q1333" s="132">
        <v>37</v>
      </c>
      <c r="R1333" s="132" t="s">
        <v>1162</v>
      </c>
      <c r="S1333" s="132">
        <v>1000319</v>
      </c>
      <c r="T1333" s="132" t="s">
        <v>4384</v>
      </c>
      <c r="U1333" s="132">
        <v>703</v>
      </c>
      <c r="V1333" s="132">
        <v>26</v>
      </c>
      <c r="W1333" s="132" t="s">
        <v>3920</v>
      </c>
      <c r="X1333" s="132">
        <v>14</v>
      </c>
    </row>
    <row r="1334" spans="1:24">
      <c r="A1334" s="132">
        <v>2077</v>
      </c>
      <c r="B1334" s="132" t="s">
        <v>1603</v>
      </c>
      <c r="C1334" s="132">
        <v>62046318000</v>
      </c>
      <c r="D1334" s="132" t="s">
        <v>746</v>
      </c>
      <c r="E1334" s="132" t="s">
        <v>420</v>
      </c>
      <c r="F1334" s="132">
        <v>93</v>
      </c>
      <c r="G1334" s="132" t="s">
        <v>3656</v>
      </c>
      <c r="H1334" s="132">
        <v>3</v>
      </c>
      <c r="I1334" s="132">
        <v>0.11</v>
      </c>
      <c r="J1334" s="132">
        <v>1</v>
      </c>
      <c r="K1334" s="132">
        <v>0.11</v>
      </c>
      <c r="L1334" s="132" t="s">
        <v>330</v>
      </c>
      <c r="M1334" s="132">
        <v>521</v>
      </c>
      <c r="N1334" s="132" t="s">
        <v>3915</v>
      </c>
      <c r="O1334" s="132">
        <v>7497</v>
      </c>
      <c r="P1334" s="132" t="s">
        <v>425</v>
      </c>
      <c r="Q1334" s="132">
        <v>37</v>
      </c>
      <c r="R1334" s="132" t="s">
        <v>1162</v>
      </c>
      <c r="S1334" s="132">
        <v>1000319</v>
      </c>
      <c r="T1334" s="132" t="s">
        <v>4384</v>
      </c>
      <c r="U1334" s="132">
        <v>703</v>
      </c>
      <c r="V1334" s="132">
        <v>24</v>
      </c>
      <c r="W1334" s="132" t="s">
        <v>1050</v>
      </c>
      <c r="X1334" s="132">
        <v>20</v>
      </c>
    </row>
    <row r="1335" spans="1:24">
      <c r="A1335" s="132">
        <v>2078</v>
      </c>
      <c r="B1335" s="132" t="s">
        <v>1604</v>
      </c>
      <c r="C1335" s="132">
        <v>61091000000</v>
      </c>
      <c r="D1335" s="132" t="s">
        <v>839</v>
      </c>
      <c r="E1335" s="132" t="s">
        <v>453</v>
      </c>
      <c r="F1335" s="132">
        <v>73</v>
      </c>
      <c r="G1335" s="132" t="s">
        <v>3699</v>
      </c>
      <c r="H1335" s="132">
        <v>4</v>
      </c>
      <c r="I1335" s="132">
        <v>6.8000000000000005E-2</v>
      </c>
      <c r="J1335" s="132">
        <v>1</v>
      </c>
      <c r="K1335" s="132">
        <v>6.8000000000000005E-2</v>
      </c>
      <c r="L1335" s="132" t="s">
        <v>330</v>
      </c>
      <c r="M1335" s="132">
        <v>521</v>
      </c>
      <c r="N1335" s="132" t="s">
        <v>440</v>
      </c>
      <c r="O1335" s="132">
        <v>7485</v>
      </c>
      <c r="P1335" s="132" t="s">
        <v>439</v>
      </c>
      <c r="Q1335" s="132">
        <v>9</v>
      </c>
      <c r="R1335" s="132" t="s">
        <v>1162</v>
      </c>
      <c r="S1335" s="132">
        <v>1000319</v>
      </c>
      <c r="T1335" s="132" t="s">
        <v>2043</v>
      </c>
      <c r="U1335" s="132">
        <v>639</v>
      </c>
      <c r="V1335" s="132">
        <v>12</v>
      </c>
      <c r="W1335" s="132" t="s">
        <v>1046</v>
      </c>
      <c r="X1335" s="132">
        <v>12</v>
      </c>
    </row>
    <row r="1336" spans="1:24">
      <c r="A1336" s="132">
        <v>2079</v>
      </c>
      <c r="B1336" s="132" t="s">
        <v>1605</v>
      </c>
      <c r="C1336" s="132">
        <v>61124190000</v>
      </c>
      <c r="D1336" s="132" t="s">
        <v>986</v>
      </c>
      <c r="E1336" s="132" t="s">
        <v>3666</v>
      </c>
      <c r="F1336" s="132">
        <v>46</v>
      </c>
      <c r="G1336" s="132" t="s">
        <v>3656</v>
      </c>
      <c r="H1336" s="132">
        <v>3</v>
      </c>
      <c r="I1336" s="132">
        <v>3.4000000000000002E-2</v>
      </c>
      <c r="J1336" s="132">
        <v>1</v>
      </c>
      <c r="K1336" s="132">
        <v>3.4000000000000002E-2</v>
      </c>
      <c r="L1336" s="132" t="s">
        <v>330</v>
      </c>
      <c r="M1336" s="132">
        <v>521</v>
      </c>
      <c r="N1336" s="132" t="s">
        <v>3915</v>
      </c>
      <c r="O1336" s="132">
        <v>7497</v>
      </c>
      <c r="P1336" s="132" t="s">
        <v>425</v>
      </c>
      <c r="Q1336" s="132">
        <v>37</v>
      </c>
      <c r="R1336" s="132" t="s">
        <v>1162</v>
      </c>
      <c r="S1336" s="132">
        <v>1000319</v>
      </c>
      <c r="T1336" s="132" t="s">
        <v>2052</v>
      </c>
      <c r="U1336" s="132">
        <v>640</v>
      </c>
      <c r="V1336" s="132">
        <v>14</v>
      </c>
      <c r="W1336" s="132" t="s">
        <v>3917</v>
      </c>
      <c r="X1336" s="132">
        <v>29</v>
      </c>
    </row>
    <row r="1337" spans="1:24">
      <c r="A1337" s="132">
        <v>2080</v>
      </c>
      <c r="B1337" s="132" t="s">
        <v>1606</v>
      </c>
      <c r="C1337" s="132">
        <v>61112090000</v>
      </c>
      <c r="D1337" s="132" t="s">
        <v>1181</v>
      </c>
      <c r="E1337" s="132" t="s">
        <v>442</v>
      </c>
      <c r="F1337" s="132">
        <v>24</v>
      </c>
      <c r="G1337" s="132" t="s">
        <v>4311</v>
      </c>
      <c r="H1337" s="132">
        <v>6</v>
      </c>
      <c r="I1337" s="132">
        <v>3.5999999999999997E-2</v>
      </c>
      <c r="J1337" s="132">
        <v>1</v>
      </c>
      <c r="K1337" s="132">
        <v>3.5999999999999997E-2</v>
      </c>
      <c r="L1337" s="132" t="s">
        <v>330</v>
      </c>
      <c r="M1337" s="132">
        <v>521</v>
      </c>
      <c r="N1337" s="132" t="s">
        <v>3915</v>
      </c>
      <c r="O1337" s="132">
        <v>7497</v>
      </c>
      <c r="P1337" s="132" t="s">
        <v>439</v>
      </c>
      <c r="Q1337" s="132">
        <v>9</v>
      </c>
      <c r="R1337" s="132" t="s">
        <v>1162</v>
      </c>
      <c r="S1337" s="132">
        <v>1000319</v>
      </c>
      <c r="T1337" s="132" t="s">
        <v>2050</v>
      </c>
      <c r="U1337" s="132">
        <v>642</v>
      </c>
      <c r="V1337" s="132">
        <v>0</v>
      </c>
      <c r="W1337" s="132" t="s">
        <v>3917</v>
      </c>
      <c r="X1337" s="132">
        <v>29</v>
      </c>
    </row>
    <row r="1338" spans="1:24">
      <c r="A1338" s="132">
        <v>2081</v>
      </c>
      <c r="B1338" s="132" t="s">
        <v>1607</v>
      </c>
      <c r="C1338" s="132">
        <v>61034200090</v>
      </c>
      <c r="D1338" s="132" t="s">
        <v>512</v>
      </c>
      <c r="E1338" s="132" t="s">
        <v>442</v>
      </c>
      <c r="F1338" s="132">
        <v>24</v>
      </c>
      <c r="G1338" s="132" t="s">
        <v>3699</v>
      </c>
      <c r="H1338" s="132">
        <v>4</v>
      </c>
      <c r="I1338" s="132">
        <v>4.8000000000000001E-2</v>
      </c>
      <c r="J1338" s="132">
        <v>1</v>
      </c>
      <c r="K1338" s="132">
        <v>4.8000000000000001E-2</v>
      </c>
      <c r="L1338" s="132" t="s">
        <v>330</v>
      </c>
      <c r="M1338" s="132">
        <v>521</v>
      </c>
      <c r="N1338" s="132" t="s">
        <v>440</v>
      </c>
      <c r="O1338" s="132">
        <v>7485</v>
      </c>
      <c r="P1338" s="132" t="s">
        <v>439</v>
      </c>
      <c r="Q1338" s="132">
        <v>9</v>
      </c>
      <c r="R1338" s="132" t="s">
        <v>1162</v>
      </c>
      <c r="S1338" s="132">
        <v>1000319</v>
      </c>
      <c r="T1338" s="132" t="s">
        <v>2043</v>
      </c>
      <c r="U1338" s="132">
        <v>639</v>
      </c>
      <c r="V1338" s="132">
        <v>0</v>
      </c>
      <c r="W1338" s="132" t="s">
        <v>1038</v>
      </c>
      <c r="X1338" s="132">
        <v>5</v>
      </c>
    </row>
    <row r="1339" spans="1:24">
      <c r="A1339" s="132">
        <v>2082</v>
      </c>
      <c r="B1339" s="132" t="s">
        <v>1608</v>
      </c>
      <c r="C1339" s="132">
        <v>65050090000</v>
      </c>
      <c r="D1339" s="132" t="s">
        <v>734</v>
      </c>
      <c r="E1339" s="132" t="s">
        <v>434</v>
      </c>
      <c r="F1339" s="132">
        <v>5</v>
      </c>
      <c r="G1339" s="132" t="s">
        <v>3699</v>
      </c>
      <c r="H1339" s="132">
        <v>4</v>
      </c>
      <c r="I1339" s="132">
        <v>0.03</v>
      </c>
      <c r="J1339" s="132">
        <v>1</v>
      </c>
      <c r="K1339" s="132">
        <v>0.03</v>
      </c>
      <c r="L1339" s="132" t="s">
        <v>330</v>
      </c>
      <c r="M1339" s="132">
        <v>521</v>
      </c>
      <c r="N1339" s="132" t="s">
        <v>3915</v>
      </c>
      <c r="O1339" s="132">
        <v>7497</v>
      </c>
      <c r="P1339" s="132" t="s">
        <v>439</v>
      </c>
      <c r="Q1339" s="132">
        <v>9</v>
      </c>
      <c r="R1339" s="132" t="s">
        <v>1162</v>
      </c>
      <c r="S1339" s="132">
        <v>1000319</v>
      </c>
      <c r="T1339" s="132">
        <v>48</v>
      </c>
      <c r="U1339" s="132">
        <v>101</v>
      </c>
      <c r="V1339" s="132">
        <v>12</v>
      </c>
      <c r="W1339" s="132" t="s">
        <v>1048</v>
      </c>
      <c r="X1339" s="132">
        <v>4</v>
      </c>
    </row>
    <row r="1340" spans="1:24">
      <c r="A1340" s="132">
        <v>2083</v>
      </c>
      <c r="B1340" s="132" t="s">
        <v>1609</v>
      </c>
      <c r="C1340" s="132">
        <v>61112090000</v>
      </c>
      <c r="D1340" s="132" t="s">
        <v>1181</v>
      </c>
      <c r="E1340" s="132" t="s">
        <v>442</v>
      </c>
      <c r="F1340" s="132">
        <v>24</v>
      </c>
      <c r="G1340" s="132" t="s">
        <v>4311</v>
      </c>
      <c r="H1340" s="132">
        <v>6</v>
      </c>
      <c r="I1340" s="132">
        <v>3.2000000000000001E-2</v>
      </c>
      <c r="J1340" s="132">
        <v>1</v>
      </c>
      <c r="K1340" s="132">
        <v>3.2000000000000001E-2</v>
      </c>
      <c r="L1340" s="132" t="s">
        <v>330</v>
      </c>
      <c r="M1340" s="132">
        <v>521</v>
      </c>
      <c r="N1340" s="132" t="s">
        <v>440</v>
      </c>
      <c r="O1340" s="132">
        <v>7485</v>
      </c>
      <c r="P1340" s="132" t="s">
        <v>439</v>
      </c>
      <c r="Q1340" s="132">
        <v>9</v>
      </c>
      <c r="R1340" s="132" t="s">
        <v>1162</v>
      </c>
      <c r="S1340" s="132">
        <v>1000319</v>
      </c>
      <c r="T1340" s="132" t="s">
        <v>2046</v>
      </c>
      <c r="U1340" s="132">
        <v>647</v>
      </c>
      <c r="V1340" s="132">
        <v>0</v>
      </c>
      <c r="W1340" s="132" t="s">
        <v>1046</v>
      </c>
      <c r="X1340" s="132">
        <v>12</v>
      </c>
    </row>
    <row r="1341" spans="1:24">
      <c r="A1341" s="132">
        <v>2084</v>
      </c>
      <c r="B1341" s="132" t="s">
        <v>1610</v>
      </c>
      <c r="C1341" s="132">
        <v>65050090000</v>
      </c>
      <c r="D1341" s="132" t="s">
        <v>1121</v>
      </c>
      <c r="E1341" s="132" t="s">
        <v>434</v>
      </c>
      <c r="F1341" s="132">
        <v>5</v>
      </c>
      <c r="G1341" s="132" t="s">
        <v>3656</v>
      </c>
      <c r="H1341" s="132">
        <v>3</v>
      </c>
      <c r="I1341" s="132">
        <v>9.6000000000000002E-2</v>
      </c>
      <c r="J1341" s="132">
        <v>1</v>
      </c>
      <c r="K1341" s="132">
        <v>9.6000000000000002E-2</v>
      </c>
      <c r="L1341" s="132" t="s">
        <v>330</v>
      </c>
      <c r="M1341" s="132">
        <v>521</v>
      </c>
      <c r="N1341" s="132" t="s">
        <v>3915</v>
      </c>
      <c r="O1341" s="132">
        <v>7497</v>
      </c>
      <c r="P1341" s="132" t="s">
        <v>439</v>
      </c>
      <c r="Q1341" s="132">
        <v>9</v>
      </c>
      <c r="R1341" s="132" t="s">
        <v>1162</v>
      </c>
      <c r="S1341" s="132">
        <v>1000319</v>
      </c>
      <c r="T1341" s="132" t="s">
        <v>821</v>
      </c>
      <c r="U1341" s="132">
        <v>3</v>
      </c>
      <c r="V1341" s="132">
        <v>14</v>
      </c>
      <c r="W1341" s="132" t="s">
        <v>1038</v>
      </c>
      <c r="X1341" s="132">
        <v>5</v>
      </c>
    </row>
    <row r="1342" spans="1:24">
      <c r="A1342" s="132">
        <v>2085</v>
      </c>
      <c r="B1342" s="132" t="s">
        <v>1611</v>
      </c>
      <c r="C1342" s="132">
        <v>61034200090</v>
      </c>
      <c r="D1342" s="132" t="s">
        <v>512</v>
      </c>
      <c r="E1342" s="132" t="s">
        <v>442</v>
      </c>
      <c r="F1342" s="132">
        <v>24</v>
      </c>
      <c r="G1342" s="132" t="s">
        <v>3699</v>
      </c>
      <c r="H1342" s="132">
        <v>4</v>
      </c>
      <c r="I1342" s="132">
        <v>7.1999999999999995E-2</v>
      </c>
      <c r="J1342" s="132">
        <v>1</v>
      </c>
      <c r="K1342" s="132">
        <v>7.1999999999999995E-2</v>
      </c>
      <c r="L1342" s="132" t="s">
        <v>330</v>
      </c>
      <c r="M1342" s="132">
        <v>521</v>
      </c>
      <c r="N1342" s="132" t="s">
        <v>3915</v>
      </c>
      <c r="O1342" s="132">
        <v>7497</v>
      </c>
      <c r="P1342" s="132" t="s">
        <v>439</v>
      </c>
      <c r="Q1342" s="132">
        <v>9</v>
      </c>
      <c r="R1342" s="132" t="s">
        <v>1162</v>
      </c>
      <c r="S1342" s="132">
        <v>1000319</v>
      </c>
      <c r="T1342" s="132" t="s">
        <v>2043</v>
      </c>
      <c r="U1342" s="132">
        <v>639</v>
      </c>
      <c r="V1342" s="132">
        <v>20</v>
      </c>
      <c r="W1342" s="132"/>
      <c r="X1342" s="132" t="e">
        <v>#N/A</v>
      </c>
    </row>
    <row r="1343" spans="1:24">
      <c r="A1343" s="132">
        <v>2086</v>
      </c>
      <c r="B1343" s="132" t="s">
        <v>1612</v>
      </c>
      <c r="C1343" s="132">
        <v>62046239000</v>
      </c>
      <c r="D1343" s="132" t="s">
        <v>543</v>
      </c>
      <c r="E1343" s="132" t="s">
        <v>3727</v>
      </c>
      <c r="F1343" s="132">
        <v>264</v>
      </c>
      <c r="G1343" s="132" t="s">
        <v>3656</v>
      </c>
      <c r="H1343" s="132">
        <v>3</v>
      </c>
      <c r="I1343" s="132">
        <v>7.5999999999999998E-2</v>
      </c>
      <c r="J1343" s="132">
        <v>1</v>
      </c>
      <c r="K1343" s="132">
        <v>7.5999999999999998E-2</v>
      </c>
      <c r="L1343" s="132" t="s">
        <v>330</v>
      </c>
      <c r="M1343" s="132">
        <v>521</v>
      </c>
      <c r="N1343" s="132" t="s">
        <v>440</v>
      </c>
      <c r="O1343" s="132">
        <v>7485</v>
      </c>
      <c r="P1343" s="132" t="s">
        <v>439</v>
      </c>
      <c r="Q1343" s="132">
        <v>9</v>
      </c>
      <c r="R1343" s="132" t="s">
        <v>1162</v>
      </c>
      <c r="S1343" s="132">
        <v>1000319</v>
      </c>
      <c r="T1343" s="132" t="s">
        <v>1014</v>
      </c>
      <c r="U1343" s="132">
        <v>529</v>
      </c>
      <c r="V1343" s="132">
        <v>7</v>
      </c>
      <c r="W1343" s="132" t="s">
        <v>1050</v>
      </c>
      <c r="X1343" s="132">
        <v>20</v>
      </c>
    </row>
    <row r="1344" spans="1:24">
      <c r="A1344" s="132">
        <v>2087</v>
      </c>
      <c r="B1344" s="132" t="s">
        <v>1613</v>
      </c>
      <c r="C1344" s="132">
        <v>61091000000</v>
      </c>
      <c r="D1344" s="132" t="s">
        <v>856</v>
      </c>
      <c r="E1344" s="132" t="s">
        <v>453</v>
      </c>
      <c r="F1344" s="132">
        <v>73</v>
      </c>
      <c r="G1344" s="132" t="s">
        <v>3656</v>
      </c>
      <c r="H1344" s="132">
        <v>3</v>
      </c>
      <c r="I1344" s="132">
        <v>3.7999999999999999E-2</v>
      </c>
      <c r="J1344" s="132">
        <v>1</v>
      </c>
      <c r="K1344" s="132">
        <v>3.7999999999999999E-2</v>
      </c>
      <c r="L1344" s="132" t="s">
        <v>330</v>
      </c>
      <c r="M1344" s="132">
        <v>521</v>
      </c>
      <c r="N1344" s="132" t="s">
        <v>3915</v>
      </c>
      <c r="O1344" s="132">
        <v>7497</v>
      </c>
      <c r="P1344" s="132" t="s">
        <v>439</v>
      </c>
      <c r="Q1344" s="132">
        <v>9</v>
      </c>
      <c r="R1344" s="132" t="s">
        <v>1162</v>
      </c>
      <c r="S1344" s="132">
        <v>1000319</v>
      </c>
      <c r="T1344" s="132" t="s">
        <v>2049</v>
      </c>
      <c r="U1344" s="132">
        <v>636</v>
      </c>
      <c r="V1344" s="132">
        <v>28</v>
      </c>
      <c r="W1344" s="132" t="s">
        <v>1046</v>
      </c>
      <c r="X1344" s="132">
        <v>12</v>
      </c>
    </row>
    <row r="1345" spans="1:24">
      <c r="A1345" s="132">
        <v>2088</v>
      </c>
      <c r="B1345" s="132" t="s">
        <v>1614</v>
      </c>
      <c r="C1345" s="132">
        <v>61159500000</v>
      </c>
      <c r="D1345" s="132" t="s">
        <v>745</v>
      </c>
      <c r="E1345" s="132" t="s">
        <v>3664</v>
      </c>
      <c r="F1345" s="132">
        <v>42</v>
      </c>
      <c r="G1345" s="132" t="s">
        <v>3699</v>
      </c>
      <c r="H1345" s="132">
        <v>4</v>
      </c>
      <c r="I1345" s="132">
        <v>2.1999999999999999E-2</v>
      </c>
      <c r="J1345" s="132">
        <v>1</v>
      </c>
      <c r="K1345" s="132">
        <v>2.1999999999999999E-2</v>
      </c>
      <c r="L1345" s="132" t="s">
        <v>330</v>
      </c>
      <c r="M1345" s="132">
        <v>521</v>
      </c>
      <c r="N1345" s="132" t="s">
        <v>436</v>
      </c>
      <c r="O1345" s="132">
        <v>1840</v>
      </c>
      <c r="P1345" s="132" t="s">
        <v>439</v>
      </c>
      <c r="Q1345" s="132">
        <v>9</v>
      </c>
      <c r="R1345" s="132" t="s">
        <v>1162</v>
      </c>
      <c r="S1345" s="132">
        <v>1000319</v>
      </c>
      <c r="T1345" s="132" t="s">
        <v>2043</v>
      </c>
      <c r="U1345" s="132">
        <v>639</v>
      </c>
      <c r="V1345" s="132">
        <v>8</v>
      </c>
      <c r="W1345" s="132" t="s">
        <v>1038</v>
      </c>
      <c r="X1345" s="132">
        <v>5</v>
      </c>
    </row>
    <row r="1346" spans="1:24">
      <c r="A1346" s="132">
        <v>2089</v>
      </c>
      <c r="B1346" s="132" t="s">
        <v>1615</v>
      </c>
      <c r="C1346" s="132">
        <v>61159500000</v>
      </c>
      <c r="D1346" s="132" t="s">
        <v>745</v>
      </c>
      <c r="E1346" s="132" t="s">
        <v>3664</v>
      </c>
      <c r="F1346" s="132">
        <v>42</v>
      </c>
      <c r="G1346" s="132" t="s">
        <v>3699</v>
      </c>
      <c r="H1346" s="132">
        <v>4</v>
      </c>
      <c r="I1346" s="132">
        <v>2.4E-2</v>
      </c>
      <c r="J1346" s="132">
        <v>1</v>
      </c>
      <c r="K1346" s="132">
        <v>2.4E-2</v>
      </c>
      <c r="L1346" s="132" t="s">
        <v>330</v>
      </c>
      <c r="M1346" s="132">
        <v>521</v>
      </c>
      <c r="N1346" s="132" t="s">
        <v>436</v>
      </c>
      <c r="O1346" s="132">
        <v>1840</v>
      </c>
      <c r="P1346" s="132" t="s">
        <v>3956</v>
      </c>
      <c r="Q1346" s="132" t="s">
        <v>3930</v>
      </c>
      <c r="R1346" s="132" t="s">
        <v>1162</v>
      </c>
      <c r="S1346" s="132">
        <v>1000319</v>
      </c>
      <c r="T1346" s="132" t="s">
        <v>2063</v>
      </c>
      <c r="U1346" s="132">
        <v>640</v>
      </c>
      <c r="V1346" s="132">
        <v>8</v>
      </c>
      <c r="W1346" s="132" t="s">
        <v>1038</v>
      </c>
      <c r="X1346" s="132">
        <v>5</v>
      </c>
    </row>
    <row r="1347" spans="1:24">
      <c r="A1347" s="132">
        <v>2090</v>
      </c>
      <c r="B1347" s="132" t="s">
        <v>1616</v>
      </c>
      <c r="C1347" s="132">
        <v>61044300000</v>
      </c>
      <c r="D1347" s="132" t="s">
        <v>995</v>
      </c>
      <c r="E1347" s="132" t="s">
        <v>426</v>
      </c>
      <c r="F1347" s="132">
        <v>43</v>
      </c>
      <c r="G1347" s="132" t="s">
        <v>3656</v>
      </c>
      <c r="H1347" s="132">
        <v>3</v>
      </c>
      <c r="I1347" s="132">
        <v>0.114</v>
      </c>
      <c r="J1347" s="132">
        <v>1</v>
      </c>
      <c r="K1347" s="132">
        <v>0.114</v>
      </c>
      <c r="L1347" s="132" t="s">
        <v>330</v>
      </c>
      <c r="M1347" s="132">
        <v>521</v>
      </c>
      <c r="N1347" s="132" t="s">
        <v>3915</v>
      </c>
      <c r="O1347" s="132">
        <v>7497</v>
      </c>
      <c r="P1347" s="132" t="s">
        <v>425</v>
      </c>
      <c r="Q1347" s="132">
        <v>37</v>
      </c>
      <c r="R1347" s="132" t="s">
        <v>1162</v>
      </c>
      <c r="S1347" s="132">
        <v>1000319</v>
      </c>
      <c r="T1347" s="132" t="s">
        <v>4391</v>
      </c>
      <c r="U1347" s="132">
        <v>472</v>
      </c>
      <c r="V1347" s="132">
        <v>30</v>
      </c>
      <c r="W1347" s="132" t="s">
        <v>1063</v>
      </c>
      <c r="X1347" s="132">
        <v>13</v>
      </c>
    </row>
    <row r="1348" spans="1:24">
      <c r="A1348" s="132">
        <v>2091</v>
      </c>
      <c r="B1348" s="132" t="s">
        <v>1617</v>
      </c>
      <c r="C1348" s="132">
        <v>61124190000</v>
      </c>
      <c r="D1348" s="132" t="s">
        <v>986</v>
      </c>
      <c r="E1348" s="132" t="s">
        <v>3666</v>
      </c>
      <c r="F1348" s="132">
        <v>46</v>
      </c>
      <c r="G1348" s="132" t="s">
        <v>3656</v>
      </c>
      <c r="H1348" s="132">
        <v>3</v>
      </c>
      <c r="I1348" s="132">
        <v>2.5999999999999999E-2</v>
      </c>
      <c r="J1348" s="132">
        <v>1</v>
      </c>
      <c r="K1348" s="132">
        <v>2.5999999999999999E-2</v>
      </c>
      <c r="L1348" s="132" t="s">
        <v>330</v>
      </c>
      <c r="M1348" s="132">
        <v>521</v>
      </c>
      <c r="N1348" s="132" t="s">
        <v>3915</v>
      </c>
      <c r="O1348" s="132">
        <v>7497</v>
      </c>
      <c r="P1348" s="132" t="s">
        <v>425</v>
      </c>
      <c r="Q1348" s="132">
        <v>37</v>
      </c>
      <c r="R1348" s="132" t="s">
        <v>1162</v>
      </c>
      <c r="S1348" s="132">
        <v>1000319</v>
      </c>
      <c r="T1348" s="132" t="s">
        <v>923</v>
      </c>
      <c r="U1348" s="132">
        <v>664</v>
      </c>
      <c r="V1348" s="132">
        <v>0</v>
      </c>
      <c r="W1348" s="132" t="s">
        <v>1063</v>
      </c>
      <c r="X1348" s="132">
        <v>13</v>
      </c>
    </row>
    <row r="1349" spans="1:24">
      <c r="A1349" s="132">
        <v>2092</v>
      </c>
      <c r="B1349" s="132" t="s">
        <v>1618</v>
      </c>
      <c r="C1349" s="132">
        <v>61112090000</v>
      </c>
      <c r="D1349" s="132" t="s">
        <v>1188</v>
      </c>
      <c r="E1349" s="132" t="s">
        <v>442</v>
      </c>
      <c r="F1349" s="132">
        <v>24</v>
      </c>
      <c r="G1349" s="132" t="s">
        <v>4310</v>
      </c>
      <c r="H1349" s="132">
        <v>7</v>
      </c>
      <c r="I1349" s="132">
        <v>0.04</v>
      </c>
      <c r="J1349" s="132">
        <v>1</v>
      </c>
      <c r="K1349" s="132">
        <v>0.04</v>
      </c>
      <c r="L1349" s="132" t="s">
        <v>330</v>
      </c>
      <c r="M1349" s="132">
        <v>521</v>
      </c>
      <c r="N1349" s="132" t="s">
        <v>440</v>
      </c>
      <c r="O1349" s="132">
        <v>7485</v>
      </c>
      <c r="P1349" s="132" t="s">
        <v>439</v>
      </c>
      <c r="Q1349" s="132">
        <v>9</v>
      </c>
      <c r="R1349" s="132" t="s">
        <v>1162</v>
      </c>
      <c r="S1349" s="132">
        <v>1000319</v>
      </c>
      <c r="T1349" s="132" t="s">
        <v>2065</v>
      </c>
      <c r="U1349" s="132">
        <v>647</v>
      </c>
      <c r="V1349" s="132">
        <v>0</v>
      </c>
      <c r="W1349" s="132" t="s">
        <v>1107</v>
      </c>
      <c r="X1349" s="132">
        <v>1</v>
      </c>
    </row>
    <row r="1350" spans="1:24">
      <c r="A1350" s="132">
        <v>2093</v>
      </c>
      <c r="B1350" s="132" t="s">
        <v>1619</v>
      </c>
      <c r="C1350" s="132">
        <v>61091000000</v>
      </c>
      <c r="D1350" s="132" t="s">
        <v>839</v>
      </c>
      <c r="E1350" s="132" t="s">
        <v>453</v>
      </c>
      <c r="F1350" s="132">
        <v>73</v>
      </c>
      <c r="G1350" s="132" t="s">
        <v>3699</v>
      </c>
      <c r="H1350" s="132">
        <v>4</v>
      </c>
      <c r="I1350" s="132">
        <v>4.5999999999999999E-2</v>
      </c>
      <c r="J1350" s="132">
        <v>1</v>
      </c>
      <c r="K1350" s="132">
        <v>4.5999999999999999E-2</v>
      </c>
      <c r="L1350" s="132" t="s">
        <v>330</v>
      </c>
      <c r="M1350" s="132">
        <v>521</v>
      </c>
      <c r="N1350" s="132" t="s">
        <v>440</v>
      </c>
      <c r="O1350" s="132">
        <v>7485</v>
      </c>
      <c r="P1350" s="132" t="s">
        <v>439</v>
      </c>
      <c r="Q1350" s="132">
        <v>9</v>
      </c>
      <c r="R1350" s="132" t="s">
        <v>1162</v>
      </c>
      <c r="S1350" s="132">
        <v>1000319</v>
      </c>
      <c r="T1350" s="132" t="s">
        <v>2065</v>
      </c>
      <c r="U1350" s="132">
        <v>647</v>
      </c>
      <c r="V1350" s="132">
        <v>12</v>
      </c>
      <c r="W1350" s="132" t="s">
        <v>1046</v>
      </c>
      <c r="X1350" s="132">
        <v>12</v>
      </c>
    </row>
    <row r="1351" spans="1:24">
      <c r="A1351" s="132">
        <v>2094</v>
      </c>
      <c r="B1351" s="132" t="s">
        <v>1620</v>
      </c>
      <c r="C1351" s="132">
        <v>61034200090</v>
      </c>
      <c r="D1351" s="132" t="s">
        <v>725</v>
      </c>
      <c r="E1351" s="132" t="s">
        <v>3671</v>
      </c>
      <c r="F1351" s="132">
        <v>54</v>
      </c>
      <c r="G1351" s="132" t="s">
        <v>3699</v>
      </c>
      <c r="H1351" s="132">
        <v>4</v>
      </c>
      <c r="I1351" s="132">
        <v>7.8E-2</v>
      </c>
      <c r="J1351" s="132">
        <v>1</v>
      </c>
      <c r="K1351" s="132">
        <v>7.8E-2</v>
      </c>
      <c r="L1351" s="132" t="s">
        <v>330</v>
      </c>
      <c r="M1351" s="132">
        <v>521</v>
      </c>
      <c r="N1351" s="132" t="s">
        <v>440</v>
      </c>
      <c r="O1351" s="132">
        <v>7485</v>
      </c>
      <c r="P1351" s="132" t="s">
        <v>439</v>
      </c>
      <c r="Q1351" s="132">
        <v>9</v>
      </c>
      <c r="R1351" s="132" t="s">
        <v>1162</v>
      </c>
      <c r="S1351" s="132">
        <v>1000319</v>
      </c>
      <c r="T1351" s="132" t="s">
        <v>2066</v>
      </c>
      <c r="U1351" s="132">
        <v>642</v>
      </c>
      <c r="V1351" s="132">
        <v>24</v>
      </c>
      <c r="W1351" s="132" t="s">
        <v>1144</v>
      </c>
      <c r="X1351" s="132">
        <v>23</v>
      </c>
    </row>
    <row r="1352" spans="1:24">
      <c r="A1352" s="132">
        <v>2095</v>
      </c>
      <c r="B1352" s="132" t="s">
        <v>1621</v>
      </c>
      <c r="C1352" s="132">
        <v>61044200000</v>
      </c>
      <c r="D1352" s="132" t="s">
        <v>867</v>
      </c>
      <c r="E1352" s="132" t="s">
        <v>426</v>
      </c>
      <c r="F1352" s="132">
        <v>43</v>
      </c>
      <c r="G1352" s="132" t="s">
        <v>3656</v>
      </c>
      <c r="H1352" s="132">
        <v>3</v>
      </c>
      <c r="I1352" s="132">
        <v>7.0000000000000007E-2</v>
      </c>
      <c r="J1352" s="132">
        <v>1</v>
      </c>
      <c r="K1352" s="132">
        <v>7.0000000000000007E-2</v>
      </c>
      <c r="L1352" s="132" t="s">
        <v>330</v>
      </c>
      <c r="M1352" s="132">
        <v>521</v>
      </c>
      <c r="N1352" s="132" t="s">
        <v>440</v>
      </c>
      <c r="O1352" s="132">
        <v>7485</v>
      </c>
      <c r="P1352" s="132" t="s">
        <v>439</v>
      </c>
      <c r="Q1352" s="132">
        <v>9</v>
      </c>
      <c r="R1352" s="132" t="s">
        <v>1162</v>
      </c>
      <c r="S1352" s="132">
        <v>1000319</v>
      </c>
      <c r="T1352" s="132" t="s">
        <v>2067</v>
      </c>
      <c r="U1352" s="132">
        <v>647</v>
      </c>
      <c r="V1352" s="132">
        <v>16</v>
      </c>
      <c r="W1352" s="132" t="s">
        <v>1038</v>
      </c>
      <c r="X1352" s="132">
        <v>5</v>
      </c>
    </row>
    <row r="1353" spans="1:24">
      <c r="A1353" s="132">
        <v>2096</v>
      </c>
      <c r="B1353" s="132" t="s">
        <v>1622</v>
      </c>
      <c r="C1353" s="132">
        <v>61091000000</v>
      </c>
      <c r="D1353" s="132" t="s">
        <v>856</v>
      </c>
      <c r="E1353" s="132" t="s">
        <v>453</v>
      </c>
      <c r="F1353" s="132">
        <v>73</v>
      </c>
      <c r="G1353" s="132" t="s">
        <v>3656</v>
      </c>
      <c r="H1353" s="132">
        <v>3</v>
      </c>
      <c r="I1353" s="132">
        <v>3.5999999999999997E-2</v>
      </c>
      <c r="J1353" s="132">
        <v>1</v>
      </c>
      <c r="K1353" s="132">
        <v>3.5999999999999997E-2</v>
      </c>
      <c r="L1353" s="132" t="s">
        <v>330</v>
      </c>
      <c r="M1353" s="132">
        <v>521</v>
      </c>
      <c r="N1353" s="132" t="s">
        <v>440</v>
      </c>
      <c r="O1353" s="132">
        <v>7485</v>
      </c>
      <c r="P1353" s="132" t="s">
        <v>439</v>
      </c>
      <c r="Q1353" s="132">
        <v>9</v>
      </c>
      <c r="R1353" s="132" t="s">
        <v>1162</v>
      </c>
      <c r="S1353" s="132">
        <v>1000319</v>
      </c>
      <c r="T1353" s="132" t="s">
        <v>2065</v>
      </c>
      <c r="U1353" s="132">
        <v>647</v>
      </c>
      <c r="V1353" s="132">
        <v>12</v>
      </c>
      <c r="W1353" s="132" t="s">
        <v>1046</v>
      </c>
      <c r="X1353" s="132">
        <v>12</v>
      </c>
    </row>
    <row r="1354" spans="1:24">
      <c r="A1354" s="132">
        <v>2097</v>
      </c>
      <c r="B1354" s="132" t="s">
        <v>1623</v>
      </c>
      <c r="C1354" s="132">
        <v>61091000000</v>
      </c>
      <c r="D1354" s="132" t="s">
        <v>839</v>
      </c>
      <c r="E1354" s="132" t="s">
        <v>453</v>
      </c>
      <c r="F1354" s="132">
        <v>73</v>
      </c>
      <c r="G1354" s="132" t="s">
        <v>3699</v>
      </c>
      <c r="H1354" s="132">
        <v>4</v>
      </c>
      <c r="I1354" s="132">
        <v>7.8E-2</v>
      </c>
      <c r="J1354" s="132">
        <v>1</v>
      </c>
      <c r="K1354" s="132">
        <v>7.8E-2</v>
      </c>
      <c r="L1354" s="132" t="s">
        <v>330</v>
      </c>
      <c r="M1354" s="132">
        <v>521</v>
      </c>
      <c r="N1354" s="132" t="s">
        <v>440</v>
      </c>
      <c r="O1354" s="132">
        <v>7485</v>
      </c>
      <c r="P1354" s="132" t="s">
        <v>439</v>
      </c>
      <c r="Q1354" s="132">
        <v>9</v>
      </c>
      <c r="R1354" s="132" t="s">
        <v>1162</v>
      </c>
      <c r="S1354" s="132">
        <v>1000319</v>
      </c>
      <c r="T1354" s="132" t="s">
        <v>4391</v>
      </c>
      <c r="U1354" s="132">
        <v>472</v>
      </c>
      <c r="V1354" s="132">
        <v>18</v>
      </c>
      <c r="W1354" s="132" t="s">
        <v>1046</v>
      </c>
      <c r="X1354" s="132">
        <v>12</v>
      </c>
    </row>
    <row r="1355" spans="1:24">
      <c r="A1355" s="132">
        <v>2098</v>
      </c>
      <c r="B1355" s="132" t="s">
        <v>1624</v>
      </c>
      <c r="C1355" s="132">
        <v>61046200000</v>
      </c>
      <c r="D1355" s="132" t="s">
        <v>681</v>
      </c>
      <c r="E1355" s="132" t="s">
        <v>3671</v>
      </c>
      <c r="F1355" s="132">
        <v>54</v>
      </c>
      <c r="G1355" s="132" t="s">
        <v>3656</v>
      </c>
      <c r="H1355" s="132">
        <v>3</v>
      </c>
      <c r="I1355" s="132">
        <v>5.1999999999999998E-2</v>
      </c>
      <c r="J1355" s="132">
        <v>1</v>
      </c>
      <c r="K1355" s="132">
        <v>5.1999999999999998E-2</v>
      </c>
      <c r="L1355" s="132" t="s">
        <v>330</v>
      </c>
      <c r="M1355" s="132">
        <v>521</v>
      </c>
      <c r="N1355" s="132" t="s">
        <v>3915</v>
      </c>
      <c r="O1355" s="132">
        <v>7497</v>
      </c>
      <c r="P1355" s="132" t="s">
        <v>439</v>
      </c>
      <c r="Q1355" s="132">
        <v>9</v>
      </c>
      <c r="R1355" s="132" t="s">
        <v>1162</v>
      </c>
      <c r="S1355" s="132">
        <v>1000319</v>
      </c>
      <c r="T1355" s="132" t="s">
        <v>2066</v>
      </c>
      <c r="U1355" s="132">
        <v>642</v>
      </c>
      <c r="V1355" s="132">
        <v>10</v>
      </c>
      <c r="W1355" s="132" t="s">
        <v>1046</v>
      </c>
      <c r="X1355" s="132">
        <v>12</v>
      </c>
    </row>
    <row r="1356" spans="1:24">
      <c r="A1356" s="132">
        <v>2099</v>
      </c>
      <c r="B1356" s="132" t="s">
        <v>1625</v>
      </c>
      <c r="C1356" s="132">
        <v>61033200000</v>
      </c>
      <c r="D1356" s="132" t="s">
        <v>907</v>
      </c>
      <c r="E1356" s="132" t="s">
        <v>4293</v>
      </c>
      <c r="F1356" s="132">
        <v>466</v>
      </c>
      <c r="G1356" s="132" t="s">
        <v>3699</v>
      </c>
      <c r="H1356" s="132">
        <v>4</v>
      </c>
      <c r="I1356" s="132">
        <v>9.1999999999999998E-2</v>
      </c>
      <c r="J1356" s="132">
        <v>1</v>
      </c>
      <c r="K1356" s="132">
        <v>9.1999999999999998E-2</v>
      </c>
      <c r="L1356" s="132" t="s">
        <v>330</v>
      </c>
      <c r="M1356" s="132">
        <v>521</v>
      </c>
      <c r="N1356" s="132" t="s">
        <v>3915</v>
      </c>
      <c r="O1356" s="132">
        <v>7497</v>
      </c>
      <c r="P1356" s="132" t="s">
        <v>439</v>
      </c>
      <c r="Q1356" s="132">
        <v>9</v>
      </c>
      <c r="R1356" s="132" t="s">
        <v>1162</v>
      </c>
      <c r="S1356" s="132">
        <v>1000319</v>
      </c>
      <c r="T1356" s="132" t="s">
        <v>2068</v>
      </c>
      <c r="U1356" s="132">
        <v>646</v>
      </c>
      <c r="V1356" s="132">
        <v>28</v>
      </c>
      <c r="W1356" s="132" t="s">
        <v>1055</v>
      </c>
      <c r="X1356" s="132">
        <v>3</v>
      </c>
    </row>
    <row r="1357" spans="1:24">
      <c r="A1357" s="132">
        <v>2100</v>
      </c>
      <c r="B1357" s="132" t="s">
        <v>1626</v>
      </c>
      <c r="C1357" s="132">
        <v>61091000000</v>
      </c>
      <c r="D1357" s="132" t="s">
        <v>839</v>
      </c>
      <c r="E1357" s="132" t="s">
        <v>453</v>
      </c>
      <c r="F1357" s="132">
        <v>73</v>
      </c>
      <c r="G1357" s="132" t="s">
        <v>3699</v>
      </c>
      <c r="H1357" s="132">
        <v>4</v>
      </c>
      <c r="I1357" s="132">
        <v>0.08</v>
      </c>
      <c r="J1357" s="132">
        <v>1</v>
      </c>
      <c r="K1357" s="132">
        <v>0.08</v>
      </c>
      <c r="L1357" s="132" t="s">
        <v>330</v>
      </c>
      <c r="M1357" s="132">
        <v>521</v>
      </c>
      <c r="N1357" s="132" t="s">
        <v>440</v>
      </c>
      <c r="O1357" s="132">
        <v>7485</v>
      </c>
      <c r="P1357" s="132" t="s">
        <v>439</v>
      </c>
      <c r="Q1357" s="132">
        <v>9</v>
      </c>
      <c r="R1357" s="132" t="s">
        <v>1162</v>
      </c>
      <c r="S1357" s="132">
        <v>1000319</v>
      </c>
      <c r="T1357" s="132" t="s">
        <v>2069</v>
      </c>
      <c r="U1357" s="132">
        <v>643</v>
      </c>
      <c r="V1357" s="132">
        <v>12</v>
      </c>
      <c r="W1357" s="132" t="s">
        <v>1046</v>
      </c>
      <c r="X1357" s="132">
        <v>12</v>
      </c>
    </row>
    <row r="1358" spans="1:24">
      <c r="A1358" s="132">
        <v>2101</v>
      </c>
      <c r="B1358" s="132" t="s">
        <v>1627</v>
      </c>
      <c r="C1358" s="132">
        <v>61091000000</v>
      </c>
      <c r="D1358" s="132" t="s">
        <v>856</v>
      </c>
      <c r="E1358" s="132" t="s">
        <v>453</v>
      </c>
      <c r="F1358" s="132">
        <v>73</v>
      </c>
      <c r="G1358" s="132" t="s">
        <v>3656</v>
      </c>
      <c r="H1358" s="132">
        <v>3</v>
      </c>
      <c r="I1358" s="132">
        <v>3.7999999999999999E-2</v>
      </c>
      <c r="J1358" s="132">
        <v>1</v>
      </c>
      <c r="K1358" s="132">
        <v>3.7999999999999999E-2</v>
      </c>
      <c r="L1358" s="132" t="s">
        <v>330</v>
      </c>
      <c r="M1358" s="132">
        <v>521</v>
      </c>
      <c r="N1358" s="132" t="s">
        <v>3915</v>
      </c>
      <c r="O1358" s="132">
        <v>7497</v>
      </c>
      <c r="P1358" s="132" t="s">
        <v>439</v>
      </c>
      <c r="Q1358" s="132">
        <v>9</v>
      </c>
      <c r="R1358" s="132" t="s">
        <v>1162</v>
      </c>
      <c r="S1358" s="132">
        <v>1000319</v>
      </c>
      <c r="T1358" s="132" t="s">
        <v>2066</v>
      </c>
      <c r="U1358" s="132">
        <v>642</v>
      </c>
      <c r="V1358" s="132">
        <v>22</v>
      </c>
      <c r="W1358" s="132" t="s">
        <v>1046</v>
      </c>
      <c r="X1358" s="132">
        <v>12</v>
      </c>
    </row>
    <row r="1359" spans="1:24">
      <c r="A1359" s="132">
        <v>2102</v>
      </c>
      <c r="B1359" s="132" t="s">
        <v>1628</v>
      </c>
      <c r="C1359" s="132">
        <v>61043200000</v>
      </c>
      <c r="D1359" s="132" t="s">
        <v>726</v>
      </c>
      <c r="E1359" s="132" t="s">
        <v>4293</v>
      </c>
      <c r="F1359" s="132">
        <v>466</v>
      </c>
      <c r="G1359" s="132" t="s">
        <v>3656</v>
      </c>
      <c r="H1359" s="132">
        <v>3</v>
      </c>
      <c r="I1359" s="132">
        <v>0.108</v>
      </c>
      <c r="J1359" s="132">
        <v>1</v>
      </c>
      <c r="K1359" s="132">
        <v>0.108</v>
      </c>
      <c r="L1359" s="132" t="s">
        <v>330</v>
      </c>
      <c r="M1359" s="132">
        <v>521</v>
      </c>
      <c r="N1359" s="132" t="s">
        <v>440</v>
      </c>
      <c r="O1359" s="132">
        <v>7485</v>
      </c>
      <c r="P1359" s="132" t="s">
        <v>439</v>
      </c>
      <c r="Q1359" s="132">
        <v>9</v>
      </c>
      <c r="R1359" s="132" t="s">
        <v>1162</v>
      </c>
      <c r="S1359" s="132">
        <v>1000319</v>
      </c>
      <c r="T1359" s="132" t="s">
        <v>2070</v>
      </c>
      <c r="U1359" s="132">
        <v>639</v>
      </c>
      <c r="V1359" s="132">
        <v>20</v>
      </c>
      <c r="W1359" s="132" t="s">
        <v>1063</v>
      </c>
      <c r="X1359" s="132">
        <v>13</v>
      </c>
    </row>
    <row r="1360" spans="1:24">
      <c r="A1360" s="132">
        <v>2103</v>
      </c>
      <c r="B1360" s="132" t="s">
        <v>1629</v>
      </c>
      <c r="C1360" s="132">
        <v>62023000000</v>
      </c>
      <c r="D1360" s="132" t="s">
        <v>722</v>
      </c>
      <c r="E1360" s="132" t="s">
        <v>3650</v>
      </c>
      <c r="F1360" s="132">
        <v>14</v>
      </c>
      <c r="G1360" s="132" t="s">
        <v>3656</v>
      </c>
      <c r="H1360" s="132">
        <v>3</v>
      </c>
      <c r="I1360" s="132">
        <v>0.224</v>
      </c>
      <c r="J1360" s="132">
        <v>1</v>
      </c>
      <c r="K1360" s="132">
        <v>0.224</v>
      </c>
      <c r="L1360" s="132" t="s">
        <v>330</v>
      </c>
      <c r="M1360" s="132">
        <v>521</v>
      </c>
      <c r="N1360" s="132" t="s">
        <v>440</v>
      </c>
      <c r="O1360" s="132">
        <v>7485</v>
      </c>
      <c r="P1360" s="132" t="s">
        <v>439</v>
      </c>
      <c r="Q1360" s="132">
        <v>9</v>
      </c>
      <c r="R1360" s="132" t="s">
        <v>1162</v>
      </c>
      <c r="S1360" s="132">
        <v>1000319</v>
      </c>
      <c r="T1360" s="132" t="s">
        <v>4392</v>
      </c>
      <c r="U1360" s="132">
        <v>684</v>
      </c>
      <c r="V1360" s="132">
        <v>30</v>
      </c>
      <c r="W1360" s="132" t="s">
        <v>1046</v>
      </c>
      <c r="X1360" s="132">
        <v>12</v>
      </c>
    </row>
    <row r="1361" spans="1:24">
      <c r="A1361" s="132">
        <v>2104</v>
      </c>
      <c r="B1361" s="132" t="s">
        <v>1630</v>
      </c>
      <c r="C1361" s="132">
        <v>61034200090</v>
      </c>
      <c r="D1361" s="132" t="s">
        <v>512</v>
      </c>
      <c r="E1361" s="132" t="s">
        <v>442</v>
      </c>
      <c r="F1361" s="132">
        <v>24</v>
      </c>
      <c r="G1361" s="132" t="s">
        <v>3699</v>
      </c>
      <c r="H1361" s="132">
        <v>4</v>
      </c>
      <c r="I1361" s="132">
        <v>0.82699999999999996</v>
      </c>
      <c r="J1361" s="132">
        <v>1</v>
      </c>
      <c r="K1361" s="132">
        <v>0.82699999999999996</v>
      </c>
      <c r="L1361" s="132" t="s">
        <v>330</v>
      </c>
      <c r="M1361" s="132">
        <v>521</v>
      </c>
      <c r="N1361" s="132" t="s">
        <v>440</v>
      </c>
      <c r="O1361" s="132">
        <v>7485</v>
      </c>
      <c r="P1361" s="132" t="s">
        <v>439</v>
      </c>
      <c r="Q1361" s="132">
        <v>9</v>
      </c>
      <c r="R1361" s="132" t="s">
        <v>1162</v>
      </c>
      <c r="S1361" s="132">
        <v>1000319</v>
      </c>
      <c r="T1361" s="132">
        <v>24</v>
      </c>
      <c r="U1361" s="132">
        <v>15</v>
      </c>
      <c r="V1361" s="132">
        <v>18</v>
      </c>
      <c r="W1361" s="132" t="s">
        <v>1038</v>
      </c>
      <c r="X1361" s="132">
        <v>5</v>
      </c>
    </row>
    <row r="1362" spans="1:24">
      <c r="A1362" s="132">
        <v>2105</v>
      </c>
      <c r="B1362" s="132" t="s">
        <v>1631</v>
      </c>
      <c r="C1362" s="132">
        <v>61034200090</v>
      </c>
      <c r="D1362" s="132" t="s">
        <v>512</v>
      </c>
      <c r="E1362" s="132" t="s">
        <v>442</v>
      </c>
      <c r="F1362" s="132">
        <v>24</v>
      </c>
      <c r="G1362" s="132" t="s">
        <v>3699</v>
      </c>
      <c r="H1362" s="132">
        <v>4</v>
      </c>
      <c r="I1362" s="132">
        <v>0.13200000000000001</v>
      </c>
      <c r="J1362" s="132">
        <v>1</v>
      </c>
      <c r="K1362" s="132">
        <v>0.13200000000000001</v>
      </c>
      <c r="L1362" s="132" t="s">
        <v>330</v>
      </c>
      <c r="M1362" s="132">
        <v>521</v>
      </c>
      <c r="N1362" s="132" t="s">
        <v>440</v>
      </c>
      <c r="O1362" s="132">
        <v>7485</v>
      </c>
      <c r="P1362" s="132" t="s">
        <v>439</v>
      </c>
      <c r="Q1362" s="132">
        <v>9</v>
      </c>
      <c r="R1362" s="132" t="s">
        <v>1162</v>
      </c>
      <c r="S1362" s="132">
        <v>1000319</v>
      </c>
      <c r="T1362" s="132" t="s">
        <v>4153</v>
      </c>
      <c r="U1362" s="132">
        <v>472</v>
      </c>
      <c r="V1362" s="132">
        <v>18</v>
      </c>
      <c r="W1362" s="132" t="s">
        <v>1144</v>
      </c>
      <c r="X1362" s="132">
        <v>23</v>
      </c>
    </row>
    <row r="1363" spans="1:24">
      <c r="A1363" s="132">
        <v>2106</v>
      </c>
      <c r="B1363" s="132" t="s">
        <v>1632</v>
      </c>
      <c r="C1363" s="132">
        <v>61034200090</v>
      </c>
      <c r="D1363" s="132" t="s">
        <v>512</v>
      </c>
      <c r="E1363" s="132" t="s">
        <v>442</v>
      </c>
      <c r="F1363" s="132">
        <v>24</v>
      </c>
      <c r="G1363" s="132" t="s">
        <v>3699</v>
      </c>
      <c r="H1363" s="132">
        <v>4</v>
      </c>
      <c r="I1363" s="132">
        <v>0.13</v>
      </c>
      <c r="J1363" s="132">
        <v>1</v>
      </c>
      <c r="K1363" s="132">
        <v>0.13</v>
      </c>
      <c r="L1363" s="132" t="s">
        <v>330</v>
      </c>
      <c r="M1363" s="132">
        <v>521</v>
      </c>
      <c r="N1363" s="132" t="s">
        <v>440</v>
      </c>
      <c r="O1363" s="132">
        <v>7485</v>
      </c>
      <c r="P1363" s="132" t="s">
        <v>439</v>
      </c>
      <c r="Q1363" s="132">
        <v>9</v>
      </c>
      <c r="R1363" s="132" t="s">
        <v>1162</v>
      </c>
      <c r="S1363" s="132">
        <v>1000319</v>
      </c>
      <c r="T1363" s="132" t="s">
        <v>4153</v>
      </c>
      <c r="U1363" s="132">
        <v>472</v>
      </c>
      <c r="V1363" s="132">
        <v>18</v>
      </c>
      <c r="W1363" s="132" t="s">
        <v>1144</v>
      </c>
      <c r="X1363" s="132">
        <v>23</v>
      </c>
    </row>
    <row r="1364" spans="1:24">
      <c r="A1364" s="132">
        <v>2107</v>
      </c>
      <c r="B1364" s="132" t="s">
        <v>1633</v>
      </c>
      <c r="C1364" s="132">
        <v>61046200000</v>
      </c>
      <c r="D1364" s="132" t="s">
        <v>681</v>
      </c>
      <c r="E1364" s="132" t="s">
        <v>3671</v>
      </c>
      <c r="F1364" s="132">
        <v>54</v>
      </c>
      <c r="G1364" s="132" t="s">
        <v>3656</v>
      </c>
      <c r="H1364" s="132">
        <v>3</v>
      </c>
      <c r="I1364" s="132">
        <v>0.14399999999999999</v>
      </c>
      <c r="J1364" s="132">
        <v>1</v>
      </c>
      <c r="K1364" s="132">
        <v>0.14399999999999999</v>
      </c>
      <c r="L1364" s="132" t="s">
        <v>330</v>
      </c>
      <c r="M1364" s="132">
        <v>521</v>
      </c>
      <c r="N1364" s="132" t="s">
        <v>3915</v>
      </c>
      <c r="O1364" s="132">
        <v>7497</v>
      </c>
      <c r="P1364" s="132" t="s">
        <v>439</v>
      </c>
      <c r="Q1364" s="132">
        <v>9</v>
      </c>
      <c r="R1364" s="132" t="s">
        <v>1162</v>
      </c>
      <c r="S1364" s="132">
        <v>1000319</v>
      </c>
      <c r="T1364" s="132" t="s">
        <v>2065</v>
      </c>
      <c r="U1364" s="132">
        <v>647</v>
      </c>
      <c r="V1364" s="132">
        <v>22</v>
      </c>
      <c r="W1364" s="132" t="s">
        <v>1063</v>
      </c>
      <c r="X1364" s="132">
        <v>13</v>
      </c>
    </row>
    <row r="1365" spans="1:24">
      <c r="A1365" s="132">
        <v>2108</v>
      </c>
      <c r="B1365" s="132" t="s">
        <v>1634</v>
      </c>
      <c r="C1365" s="132">
        <v>61044300000</v>
      </c>
      <c r="D1365" s="132" t="s">
        <v>995</v>
      </c>
      <c r="E1365" s="132" t="s">
        <v>426</v>
      </c>
      <c r="F1365" s="132">
        <v>43</v>
      </c>
      <c r="G1365" s="132" t="s">
        <v>3656</v>
      </c>
      <c r="H1365" s="132">
        <v>3</v>
      </c>
      <c r="I1365" s="132">
        <v>0.128</v>
      </c>
      <c r="J1365" s="132">
        <v>1</v>
      </c>
      <c r="K1365" s="132">
        <v>0.128</v>
      </c>
      <c r="L1365" s="132" t="s">
        <v>330</v>
      </c>
      <c r="M1365" s="132">
        <v>521</v>
      </c>
      <c r="N1365" s="132" t="s">
        <v>3915</v>
      </c>
      <c r="O1365" s="132">
        <v>7497</v>
      </c>
      <c r="P1365" s="132" t="s">
        <v>425</v>
      </c>
      <c r="Q1365" s="132">
        <v>37</v>
      </c>
      <c r="R1365" s="132" t="s">
        <v>1162</v>
      </c>
      <c r="S1365" s="132">
        <v>1000319</v>
      </c>
      <c r="T1365" s="132" t="s">
        <v>2069</v>
      </c>
      <c r="U1365" s="132">
        <v>643</v>
      </c>
      <c r="V1365" s="132">
        <v>36</v>
      </c>
      <c r="W1365" s="132" t="s">
        <v>1063</v>
      </c>
      <c r="X1365" s="132">
        <v>13</v>
      </c>
    </row>
    <row r="1366" spans="1:24">
      <c r="A1366" s="132">
        <v>2109</v>
      </c>
      <c r="B1366" s="132" t="s">
        <v>1635</v>
      </c>
      <c r="C1366" s="132">
        <v>61044300000</v>
      </c>
      <c r="D1366" s="132" t="s">
        <v>995</v>
      </c>
      <c r="E1366" s="132" t="s">
        <v>426</v>
      </c>
      <c r="F1366" s="132">
        <v>43</v>
      </c>
      <c r="G1366" s="132" t="s">
        <v>3656</v>
      </c>
      <c r="H1366" s="132">
        <v>3</v>
      </c>
      <c r="I1366" s="132">
        <v>8.2000000000000003E-2</v>
      </c>
      <c r="J1366" s="132">
        <v>1</v>
      </c>
      <c r="K1366" s="132">
        <v>8.2000000000000003E-2</v>
      </c>
      <c r="L1366" s="132" t="s">
        <v>330</v>
      </c>
      <c r="M1366" s="132">
        <v>521</v>
      </c>
      <c r="N1366" s="132" t="s">
        <v>3915</v>
      </c>
      <c r="O1366" s="132">
        <v>7497</v>
      </c>
      <c r="P1366" s="132" t="s">
        <v>425</v>
      </c>
      <c r="Q1366" s="132">
        <v>37</v>
      </c>
      <c r="R1366" s="132" t="s">
        <v>1162</v>
      </c>
      <c r="S1366" s="132">
        <v>1000319</v>
      </c>
      <c r="T1366" s="132" t="s">
        <v>4393</v>
      </c>
      <c r="U1366" s="132">
        <v>706</v>
      </c>
      <c r="V1366" s="132">
        <v>33</v>
      </c>
      <c r="W1366" s="132" t="s">
        <v>1063</v>
      </c>
      <c r="X1366" s="132">
        <v>13</v>
      </c>
    </row>
    <row r="1367" spans="1:24">
      <c r="A1367" s="132">
        <v>2110</v>
      </c>
      <c r="B1367" s="132" t="s">
        <v>1636</v>
      </c>
      <c r="C1367" s="132">
        <v>61062000000</v>
      </c>
      <c r="D1367" s="132" t="s">
        <v>988</v>
      </c>
      <c r="E1367" s="132" t="s">
        <v>437</v>
      </c>
      <c r="F1367" s="132">
        <v>77</v>
      </c>
      <c r="G1367" s="132" t="s">
        <v>3656</v>
      </c>
      <c r="H1367" s="132">
        <v>3</v>
      </c>
      <c r="I1367" s="132">
        <v>0.17799999999999999</v>
      </c>
      <c r="J1367" s="132">
        <v>1</v>
      </c>
      <c r="K1367" s="132">
        <v>0.17799999999999999</v>
      </c>
      <c r="L1367" s="132" t="s">
        <v>330</v>
      </c>
      <c r="M1367" s="132">
        <v>521</v>
      </c>
      <c r="N1367" s="132" t="s">
        <v>3915</v>
      </c>
      <c r="O1367" s="132">
        <v>7497</v>
      </c>
      <c r="P1367" s="132" t="s">
        <v>425</v>
      </c>
      <c r="Q1367" s="132">
        <v>37</v>
      </c>
      <c r="R1367" s="132" t="s">
        <v>1162</v>
      </c>
      <c r="S1367" s="132">
        <v>1000319</v>
      </c>
      <c r="T1367" s="132" t="s">
        <v>930</v>
      </c>
      <c r="U1367" s="132">
        <v>666</v>
      </c>
      <c r="V1367" s="132">
        <v>0</v>
      </c>
      <c r="W1367" s="132" t="s">
        <v>1063</v>
      </c>
      <c r="X1367" s="132">
        <v>13</v>
      </c>
    </row>
    <row r="1368" spans="1:24">
      <c r="A1368" s="132">
        <v>2111</v>
      </c>
      <c r="B1368" s="132" t="s">
        <v>1637</v>
      </c>
      <c r="C1368" s="132">
        <v>61046200000</v>
      </c>
      <c r="D1368" s="132" t="s">
        <v>928</v>
      </c>
      <c r="E1368" s="132" t="s">
        <v>442</v>
      </c>
      <c r="F1368" s="132">
        <v>24</v>
      </c>
      <c r="G1368" s="132" t="s">
        <v>3656</v>
      </c>
      <c r="H1368" s="132">
        <v>3</v>
      </c>
      <c r="I1368" s="132">
        <v>6.4000000000000001E-2</v>
      </c>
      <c r="J1368" s="132">
        <v>1</v>
      </c>
      <c r="K1368" s="132">
        <v>6.4000000000000001E-2</v>
      </c>
      <c r="L1368" s="132" t="s">
        <v>330</v>
      </c>
      <c r="M1368" s="132">
        <v>521</v>
      </c>
      <c r="N1368" s="132" t="s">
        <v>440</v>
      </c>
      <c r="O1368" s="132">
        <v>7485</v>
      </c>
      <c r="P1368" s="132" t="s">
        <v>439</v>
      </c>
      <c r="Q1368" s="132">
        <v>9</v>
      </c>
      <c r="R1368" s="132" t="s">
        <v>1162</v>
      </c>
      <c r="S1368" s="132">
        <v>1000319</v>
      </c>
      <c r="T1368" s="132" t="s">
        <v>4394</v>
      </c>
      <c r="U1368" s="132">
        <v>467</v>
      </c>
      <c r="V1368" s="132">
        <v>0</v>
      </c>
      <c r="W1368" s="132" t="s">
        <v>1063</v>
      </c>
      <c r="X1368" s="132">
        <v>13</v>
      </c>
    </row>
    <row r="1369" spans="1:24">
      <c r="A1369" s="132">
        <v>2112</v>
      </c>
      <c r="B1369" s="132" t="s">
        <v>1638</v>
      </c>
      <c r="C1369" s="132">
        <v>61046200000</v>
      </c>
      <c r="D1369" s="132" t="s">
        <v>928</v>
      </c>
      <c r="E1369" s="132" t="s">
        <v>442</v>
      </c>
      <c r="F1369" s="132">
        <v>24</v>
      </c>
      <c r="G1369" s="132" t="s">
        <v>3656</v>
      </c>
      <c r="H1369" s="132">
        <v>3</v>
      </c>
      <c r="I1369" s="132">
        <v>7.8E-2</v>
      </c>
      <c r="J1369" s="132">
        <v>1</v>
      </c>
      <c r="K1369" s="132">
        <v>7.8E-2</v>
      </c>
      <c r="L1369" s="132" t="s">
        <v>330</v>
      </c>
      <c r="M1369" s="132">
        <v>521</v>
      </c>
      <c r="N1369" s="132" t="s">
        <v>440</v>
      </c>
      <c r="O1369" s="132">
        <v>7485</v>
      </c>
      <c r="P1369" s="132" t="s">
        <v>439</v>
      </c>
      <c r="Q1369" s="132">
        <v>9</v>
      </c>
      <c r="R1369" s="132" t="s">
        <v>1162</v>
      </c>
      <c r="S1369" s="132">
        <v>1000319</v>
      </c>
      <c r="T1369" s="132" t="s">
        <v>4395</v>
      </c>
      <c r="U1369" s="132">
        <v>664</v>
      </c>
      <c r="V1369" s="132">
        <v>0</v>
      </c>
      <c r="W1369" s="132" t="s">
        <v>1063</v>
      </c>
      <c r="X1369" s="132">
        <v>13</v>
      </c>
    </row>
    <row r="1370" spans="1:24">
      <c r="A1370" s="132">
        <v>2113</v>
      </c>
      <c r="B1370" s="132" t="s">
        <v>1639</v>
      </c>
      <c r="C1370" s="132">
        <v>65050090000</v>
      </c>
      <c r="D1370" s="132" t="s">
        <v>734</v>
      </c>
      <c r="E1370" s="132" t="s">
        <v>434</v>
      </c>
      <c r="F1370" s="132">
        <v>5</v>
      </c>
      <c r="G1370" s="132" t="s">
        <v>3699</v>
      </c>
      <c r="H1370" s="132">
        <v>4</v>
      </c>
      <c r="I1370" s="132">
        <v>3.4000000000000002E-2</v>
      </c>
      <c r="J1370" s="132">
        <v>1</v>
      </c>
      <c r="K1370" s="132">
        <v>3.4000000000000002E-2</v>
      </c>
      <c r="L1370" s="132" t="s">
        <v>330</v>
      </c>
      <c r="M1370" s="132">
        <v>521</v>
      </c>
      <c r="N1370" s="132" t="s">
        <v>3915</v>
      </c>
      <c r="O1370" s="132">
        <v>7497</v>
      </c>
      <c r="P1370" s="132" t="s">
        <v>439</v>
      </c>
      <c r="Q1370" s="132">
        <v>9</v>
      </c>
      <c r="R1370" s="132" t="s">
        <v>1162</v>
      </c>
      <c r="S1370" s="132">
        <v>1000319</v>
      </c>
      <c r="T1370" s="132">
        <v>48</v>
      </c>
      <c r="U1370" s="132">
        <v>101</v>
      </c>
      <c r="V1370" s="132">
        <v>0</v>
      </c>
      <c r="W1370" s="132" t="s">
        <v>1046</v>
      </c>
      <c r="X1370" s="132">
        <v>12</v>
      </c>
    </row>
    <row r="1371" spans="1:24">
      <c r="A1371" s="132">
        <v>2114</v>
      </c>
      <c r="B1371" s="132" t="s">
        <v>1640</v>
      </c>
      <c r="C1371" s="132">
        <v>61034200090</v>
      </c>
      <c r="D1371" s="132" t="s">
        <v>725</v>
      </c>
      <c r="E1371" s="132" t="s">
        <v>3671</v>
      </c>
      <c r="F1371" s="132">
        <v>54</v>
      </c>
      <c r="G1371" s="132" t="s">
        <v>3699</v>
      </c>
      <c r="H1371" s="132">
        <v>4</v>
      </c>
      <c r="I1371" s="132">
        <v>0.13400000000000001</v>
      </c>
      <c r="J1371" s="132">
        <v>1</v>
      </c>
      <c r="K1371" s="132">
        <v>0.13400000000000001</v>
      </c>
      <c r="L1371" s="132" t="s">
        <v>330</v>
      </c>
      <c r="M1371" s="132">
        <v>521</v>
      </c>
      <c r="N1371" s="132" t="s">
        <v>3915</v>
      </c>
      <c r="O1371" s="132">
        <v>7497</v>
      </c>
      <c r="P1371" s="132" t="s">
        <v>439</v>
      </c>
      <c r="Q1371" s="132">
        <v>9</v>
      </c>
      <c r="R1371" s="132" t="s">
        <v>1162</v>
      </c>
      <c r="S1371" s="132">
        <v>1000319</v>
      </c>
      <c r="T1371" s="132" t="s">
        <v>2065</v>
      </c>
      <c r="U1371" s="132">
        <v>647</v>
      </c>
      <c r="V1371" s="132">
        <v>20</v>
      </c>
      <c r="W1371" s="132" t="s">
        <v>1038</v>
      </c>
      <c r="X1371" s="132">
        <v>5</v>
      </c>
    </row>
    <row r="1372" spans="1:24">
      <c r="A1372" s="132">
        <v>2115</v>
      </c>
      <c r="B1372" s="132" t="s">
        <v>1641</v>
      </c>
      <c r="C1372" s="132">
        <v>61091000000</v>
      </c>
      <c r="D1372" s="132" t="s">
        <v>839</v>
      </c>
      <c r="E1372" s="132" t="s">
        <v>453</v>
      </c>
      <c r="F1372" s="132">
        <v>73</v>
      </c>
      <c r="G1372" s="132" t="s">
        <v>3699</v>
      </c>
      <c r="H1372" s="132">
        <v>4</v>
      </c>
      <c r="I1372" s="132">
        <v>4.8000000000000001E-2</v>
      </c>
      <c r="J1372" s="132">
        <v>1</v>
      </c>
      <c r="K1372" s="132">
        <v>4.8000000000000001E-2</v>
      </c>
      <c r="L1372" s="132" t="s">
        <v>330</v>
      </c>
      <c r="M1372" s="132">
        <v>521</v>
      </c>
      <c r="N1372" s="132" t="s">
        <v>440</v>
      </c>
      <c r="O1372" s="132">
        <v>7485</v>
      </c>
      <c r="P1372" s="132" t="s">
        <v>439</v>
      </c>
      <c r="Q1372" s="132">
        <v>9</v>
      </c>
      <c r="R1372" s="132" t="s">
        <v>1162</v>
      </c>
      <c r="S1372" s="132">
        <v>1000319</v>
      </c>
      <c r="T1372" s="132" t="s">
        <v>2070</v>
      </c>
      <c r="U1372" s="132">
        <v>639</v>
      </c>
      <c r="V1372" s="132">
        <v>7</v>
      </c>
      <c r="W1372" s="132" t="s">
        <v>1055</v>
      </c>
      <c r="X1372" s="132">
        <v>3</v>
      </c>
    </row>
    <row r="1373" spans="1:24">
      <c r="A1373" s="132">
        <v>2116</v>
      </c>
      <c r="B1373" s="132" t="s">
        <v>1642</v>
      </c>
      <c r="C1373" s="132">
        <v>61091000000</v>
      </c>
      <c r="D1373" s="132" t="s">
        <v>839</v>
      </c>
      <c r="E1373" s="132" t="s">
        <v>453</v>
      </c>
      <c r="F1373" s="132">
        <v>73</v>
      </c>
      <c r="G1373" s="132" t="s">
        <v>3699</v>
      </c>
      <c r="H1373" s="132">
        <v>4</v>
      </c>
      <c r="I1373" s="132">
        <v>5.8000000000000003E-2</v>
      </c>
      <c r="J1373" s="132">
        <v>1</v>
      </c>
      <c r="K1373" s="132">
        <v>5.8000000000000003E-2</v>
      </c>
      <c r="L1373" s="132" t="s">
        <v>330</v>
      </c>
      <c r="M1373" s="132">
        <v>521</v>
      </c>
      <c r="N1373" s="132" t="s">
        <v>440</v>
      </c>
      <c r="O1373" s="132">
        <v>7485</v>
      </c>
      <c r="P1373" s="132" t="s">
        <v>439</v>
      </c>
      <c r="Q1373" s="132">
        <v>9</v>
      </c>
      <c r="R1373" s="132" t="s">
        <v>1162</v>
      </c>
      <c r="S1373" s="132">
        <v>1000319</v>
      </c>
      <c r="T1373" s="132" t="s">
        <v>2070</v>
      </c>
      <c r="U1373" s="132">
        <v>639</v>
      </c>
      <c r="V1373" s="132">
        <v>8</v>
      </c>
      <c r="W1373" s="132" t="s">
        <v>1038</v>
      </c>
      <c r="X1373" s="132">
        <v>5</v>
      </c>
    </row>
    <row r="1374" spans="1:24">
      <c r="A1374" s="132">
        <v>2117</v>
      </c>
      <c r="B1374" s="132" t="s">
        <v>1643</v>
      </c>
      <c r="C1374" s="132">
        <v>61051000000</v>
      </c>
      <c r="D1374" s="132" t="s">
        <v>1644</v>
      </c>
      <c r="E1374" s="132" t="s">
        <v>444</v>
      </c>
      <c r="F1374" s="132">
        <v>82</v>
      </c>
      <c r="G1374" s="132" t="s">
        <v>3699</v>
      </c>
      <c r="H1374" s="132">
        <v>4</v>
      </c>
      <c r="I1374" s="132">
        <v>0.126</v>
      </c>
      <c r="J1374" s="132">
        <v>1</v>
      </c>
      <c r="K1374" s="132">
        <v>0.126</v>
      </c>
      <c r="L1374" s="132" t="s">
        <v>330</v>
      </c>
      <c r="M1374" s="132">
        <v>521</v>
      </c>
      <c r="N1374" s="132" t="s">
        <v>3915</v>
      </c>
      <c r="O1374" s="132">
        <v>7497</v>
      </c>
      <c r="P1374" s="132" t="s">
        <v>439</v>
      </c>
      <c r="Q1374" s="132">
        <v>9</v>
      </c>
      <c r="R1374" s="132" t="s">
        <v>1162</v>
      </c>
      <c r="S1374" s="132">
        <v>1000319</v>
      </c>
      <c r="T1374" s="132" t="s">
        <v>4382</v>
      </c>
      <c r="U1374" s="132">
        <v>467</v>
      </c>
      <c r="V1374" s="132">
        <v>26</v>
      </c>
      <c r="W1374" s="132" t="s">
        <v>1046</v>
      </c>
      <c r="X1374" s="132">
        <v>12</v>
      </c>
    </row>
    <row r="1375" spans="1:24">
      <c r="A1375" s="132">
        <v>2118</v>
      </c>
      <c r="B1375" s="132" t="s">
        <v>1645</v>
      </c>
      <c r="C1375" s="132">
        <v>62034235000</v>
      </c>
      <c r="D1375" s="132" t="s">
        <v>484</v>
      </c>
      <c r="E1375" s="132" t="s">
        <v>420</v>
      </c>
      <c r="F1375" s="132">
        <v>93</v>
      </c>
      <c r="G1375" s="132" t="s">
        <v>3699</v>
      </c>
      <c r="H1375" s="132">
        <v>4</v>
      </c>
      <c r="I1375" s="132">
        <v>0.32</v>
      </c>
      <c r="J1375" s="132">
        <v>1</v>
      </c>
      <c r="K1375" s="132">
        <v>0.32</v>
      </c>
      <c r="L1375" s="132" t="s">
        <v>330</v>
      </c>
      <c r="M1375" s="132">
        <v>521</v>
      </c>
      <c r="N1375" s="132" t="s">
        <v>440</v>
      </c>
      <c r="O1375" s="132">
        <v>7485</v>
      </c>
      <c r="P1375" s="132" t="s">
        <v>439</v>
      </c>
      <c r="Q1375" s="132">
        <v>9</v>
      </c>
      <c r="R1375" s="132" t="s">
        <v>1162</v>
      </c>
      <c r="S1375" s="132">
        <v>1000319</v>
      </c>
      <c r="T1375" s="132" t="s">
        <v>1215</v>
      </c>
      <c r="U1375" s="132">
        <v>704</v>
      </c>
      <c r="V1375" s="132">
        <v>11</v>
      </c>
      <c r="W1375" s="132" t="s">
        <v>1107</v>
      </c>
      <c r="X1375" s="132">
        <v>1</v>
      </c>
    </row>
    <row r="1376" spans="1:24">
      <c r="A1376" s="132">
        <v>2119</v>
      </c>
      <c r="B1376" s="132" t="s">
        <v>1646</v>
      </c>
      <c r="C1376" s="132">
        <v>62034231000</v>
      </c>
      <c r="D1376" s="132" t="s">
        <v>912</v>
      </c>
      <c r="E1376" s="132" t="s">
        <v>3964</v>
      </c>
      <c r="F1376" s="132">
        <v>87</v>
      </c>
      <c r="G1376" s="132" t="s">
        <v>3699</v>
      </c>
      <c r="H1376" s="132">
        <v>4</v>
      </c>
      <c r="I1376" s="132">
        <v>0.34</v>
      </c>
      <c r="J1376" s="132">
        <v>1</v>
      </c>
      <c r="K1376" s="132">
        <v>0.34</v>
      </c>
      <c r="L1376" s="132" t="s">
        <v>330</v>
      </c>
      <c r="M1376" s="132">
        <v>521</v>
      </c>
      <c r="N1376" s="132" t="s">
        <v>440</v>
      </c>
      <c r="O1376" s="132">
        <v>7485</v>
      </c>
      <c r="P1376" s="132" t="s">
        <v>439</v>
      </c>
      <c r="Q1376" s="132">
        <v>9</v>
      </c>
      <c r="R1376" s="132" t="s">
        <v>1162</v>
      </c>
      <c r="S1376" s="132">
        <v>1000319</v>
      </c>
      <c r="T1376" s="132" t="s">
        <v>1215</v>
      </c>
      <c r="U1376" s="132">
        <v>704</v>
      </c>
      <c r="V1376" s="132">
        <v>26</v>
      </c>
      <c r="W1376" s="132" t="s">
        <v>1144</v>
      </c>
      <c r="X1376" s="132">
        <v>23</v>
      </c>
    </row>
    <row r="1377" spans="1:24">
      <c r="A1377" s="132">
        <v>2120</v>
      </c>
      <c r="B1377" s="132" t="s">
        <v>1647</v>
      </c>
      <c r="C1377" s="132">
        <v>62034231000</v>
      </c>
      <c r="D1377" s="132" t="s">
        <v>1648</v>
      </c>
      <c r="E1377" s="132" t="s">
        <v>3964</v>
      </c>
      <c r="F1377" s="132">
        <v>87</v>
      </c>
      <c r="G1377" s="132" t="s">
        <v>3699</v>
      </c>
      <c r="H1377" s="132">
        <v>4</v>
      </c>
      <c r="I1377" s="132">
        <v>0.17399999999999999</v>
      </c>
      <c r="J1377" s="132">
        <v>1</v>
      </c>
      <c r="K1377" s="132">
        <v>0.17399999999999999</v>
      </c>
      <c r="L1377" s="132" t="s">
        <v>330</v>
      </c>
      <c r="M1377" s="132">
        <v>521</v>
      </c>
      <c r="N1377" s="132" t="s">
        <v>3915</v>
      </c>
      <c r="O1377" s="132">
        <v>7497</v>
      </c>
      <c r="P1377" s="132" t="s">
        <v>439</v>
      </c>
      <c r="Q1377" s="132">
        <v>9</v>
      </c>
      <c r="R1377" s="132" t="s">
        <v>1162</v>
      </c>
      <c r="S1377" s="132">
        <v>1000319</v>
      </c>
      <c r="T1377" s="132" t="s">
        <v>4396</v>
      </c>
      <c r="U1377" s="132">
        <v>480</v>
      </c>
      <c r="V1377" s="132">
        <v>28</v>
      </c>
      <c r="W1377" s="132" t="s">
        <v>1038</v>
      </c>
      <c r="X1377" s="132">
        <v>5</v>
      </c>
    </row>
    <row r="1378" spans="1:24">
      <c r="A1378" s="132">
        <v>2121</v>
      </c>
      <c r="B1378" s="132" t="s">
        <v>1649</v>
      </c>
      <c r="C1378" s="132">
        <v>62046231000</v>
      </c>
      <c r="D1378" s="132" t="s">
        <v>990</v>
      </c>
      <c r="E1378" s="132" t="s">
        <v>3964</v>
      </c>
      <c r="F1378" s="132">
        <v>87</v>
      </c>
      <c r="G1378" s="132" t="s">
        <v>3656</v>
      </c>
      <c r="H1378" s="132">
        <v>3</v>
      </c>
      <c r="I1378" s="132">
        <v>0.214</v>
      </c>
      <c r="J1378" s="132">
        <v>1</v>
      </c>
      <c r="K1378" s="132">
        <v>0.214</v>
      </c>
      <c r="L1378" s="132" t="s">
        <v>330</v>
      </c>
      <c r="M1378" s="132">
        <v>521</v>
      </c>
      <c r="N1378" s="132" t="s">
        <v>440</v>
      </c>
      <c r="O1378" s="132">
        <v>7485</v>
      </c>
      <c r="P1378" s="132" t="s">
        <v>439</v>
      </c>
      <c r="Q1378" s="132">
        <v>9</v>
      </c>
      <c r="R1378" s="132" t="s">
        <v>1162</v>
      </c>
      <c r="S1378" s="132">
        <v>1000319</v>
      </c>
      <c r="T1378" s="132" t="s">
        <v>4392</v>
      </c>
      <c r="U1378" s="132">
        <v>684</v>
      </c>
      <c r="V1378" s="132">
        <v>16</v>
      </c>
      <c r="W1378" s="132" t="s">
        <v>1046</v>
      </c>
      <c r="X1378" s="132">
        <v>12</v>
      </c>
    </row>
    <row r="1379" spans="1:24">
      <c r="A1379" s="132">
        <v>2122</v>
      </c>
      <c r="B1379" s="132" t="s">
        <v>1650</v>
      </c>
      <c r="C1379" s="132">
        <v>62143000000</v>
      </c>
      <c r="D1379" s="132" t="s">
        <v>1497</v>
      </c>
      <c r="E1379" s="132" t="s">
        <v>3648</v>
      </c>
      <c r="F1379" s="132">
        <v>11</v>
      </c>
      <c r="G1379" s="132" t="s">
        <v>3656</v>
      </c>
      <c r="H1379" s="132">
        <v>3</v>
      </c>
      <c r="I1379" s="132">
        <v>0.04</v>
      </c>
      <c r="J1379" s="132">
        <v>1</v>
      </c>
      <c r="K1379" s="132">
        <v>0.04</v>
      </c>
      <c r="L1379" s="132" t="s">
        <v>330</v>
      </c>
      <c r="M1379" s="132">
        <v>521</v>
      </c>
      <c r="N1379" s="132" t="s">
        <v>3915</v>
      </c>
      <c r="O1379" s="132">
        <v>7497</v>
      </c>
      <c r="P1379" s="132" t="s">
        <v>425</v>
      </c>
      <c r="Q1379" s="132">
        <v>37</v>
      </c>
      <c r="R1379" s="132" t="s">
        <v>1162</v>
      </c>
      <c r="S1379" s="132">
        <v>1000319</v>
      </c>
      <c r="T1379" s="132" t="s">
        <v>1150</v>
      </c>
      <c r="U1379" s="132">
        <v>579</v>
      </c>
      <c r="V1379" s="132">
        <v>14</v>
      </c>
      <c r="W1379" s="132" t="s">
        <v>1038</v>
      </c>
      <c r="X1379" s="132">
        <v>5</v>
      </c>
    </row>
    <row r="1380" spans="1:24">
      <c r="A1380" s="132">
        <v>2123</v>
      </c>
      <c r="B1380" s="132" t="s">
        <v>1651</v>
      </c>
      <c r="C1380" s="132">
        <v>61159500000</v>
      </c>
      <c r="D1380" s="132" t="s">
        <v>748</v>
      </c>
      <c r="E1380" s="132" t="s">
        <v>3664</v>
      </c>
      <c r="F1380" s="132">
        <v>42</v>
      </c>
      <c r="G1380" s="132" t="s">
        <v>3656</v>
      </c>
      <c r="H1380" s="132">
        <v>3</v>
      </c>
      <c r="I1380" s="132">
        <v>2.8000000000000001E-2</v>
      </c>
      <c r="J1380" s="132">
        <v>1</v>
      </c>
      <c r="K1380" s="132">
        <v>2.8000000000000001E-2</v>
      </c>
      <c r="L1380" s="132" t="s">
        <v>330</v>
      </c>
      <c r="M1380" s="132">
        <v>521</v>
      </c>
      <c r="N1380" s="132" t="s">
        <v>436</v>
      </c>
      <c r="O1380" s="132">
        <v>1840</v>
      </c>
      <c r="P1380" s="132" t="s">
        <v>439</v>
      </c>
      <c r="Q1380" s="132">
        <v>9</v>
      </c>
      <c r="R1380" s="132" t="s">
        <v>1162</v>
      </c>
      <c r="S1380" s="132">
        <v>1000319</v>
      </c>
      <c r="T1380" s="132" t="s">
        <v>1185</v>
      </c>
      <c r="U1380" s="132">
        <v>666</v>
      </c>
      <c r="V1380" s="132">
        <v>6</v>
      </c>
      <c r="W1380" s="132" t="s">
        <v>1046</v>
      </c>
      <c r="X1380" s="132">
        <v>12</v>
      </c>
    </row>
    <row r="1381" spans="1:24">
      <c r="A1381" s="132">
        <v>2124</v>
      </c>
      <c r="B1381" s="132" t="s">
        <v>1652</v>
      </c>
      <c r="C1381" s="132">
        <v>61099020000</v>
      </c>
      <c r="D1381" s="132" t="s">
        <v>1653</v>
      </c>
      <c r="E1381" s="132" t="s">
        <v>453</v>
      </c>
      <c r="F1381" s="132">
        <v>73</v>
      </c>
      <c r="G1381" s="132" t="s">
        <v>3656</v>
      </c>
      <c r="H1381" s="132">
        <v>3</v>
      </c>
      <c r="I1381" s="132">
        <v>0.17</v>
      </c>
      <c r="J1381" s="132">
        <v>1</v>
      </c>
      <c r="K1381" s="132">
        <v>0.17</v>
      </c>
      <c r="L1381" s="132" t="s">
        <v>330</v>
      </c>
      <c r="M1381" s="132">
        <v>521</v>
      </c>
      <c r="N1381" s="132" t="s">
        <v>3915</v>
      </c>
      <c r="O1381" s="132">
        <v>7497</v>
      </c>
      <c r="P1381" s="132" t="s">
        <v>425</v>
      </c>
      <c r="Q1381" s="132">
        <v>37</v>
      </c>
      <c r="R1381" s="132" t="s">
        <v>1162</v>
      </c>
      <c r="S1381" s="132">
        <v>1000319</v>
      </c>
      <c r="T1381" s="132" t="s">
        <v>1185</v>
      </c>
      <c r="U1381" s="132">
        <v>666</v>
      </c>
      <c r="V1381" s="132">
        <v>26</v>
      </c>
      <c r="W1381" s="132" t="s">
        <v>1046</v>
      </c>
      <c r="X1381" s="132">
        <v>12</v>
      </c>
    </row>
    <row r="1382" spans="1:24">
      <c r="A1382" s="132">
        <v>2125</v>
      </c>
      <c r="B1382" s="132" t="s">
        <v>1654</v>
      </c>
      <c r="C1382" s="132">
        <v>61034200090</v>
      </c>
      <c r="D1382" s="132" t="s">
        <v>512</v>
      </c>
      <c r="E1382" s="132" t="s">
        <v>442</v>
      </c>
      <c r="F1382" s="132">
        <v>24</v>
      </c>
      <c r="G1382" s="132" t="s">
        <v>3699</v>
      </c>
      <c r="H1382" s="132">
        <v>4</v>
      </c>
      <c r="I1382" s="132">
        <v>0.06</v>
      </c>
      <c r="J1382" s="132">
        <v>1</v>
      </c>
      <c r="K1382" s="132">
        <v>0.06</v>
      </c>
      <c r="L1382" s="132" t="s">
        <v>330</v>
      </c>
      <c r="M1382" s="132">
        <v>521</v>
      </c>
      <c r="N1382" s="132" t="s">
        <v>440</v>
      </c>
      <c r="O1382" s="132">
        <v>7485</v>
      </c>
      <c r="P1382" s="132" t="s">
        <v>439</v>
      </c>
      <c r="Q1382" s="132">
        <v>9</v>
      </c>
      <c r="R1382" s="132" t="s">
        <v>1162</v>
      </c>
      <c r="S1382" s="132">
        <v>1000319</v>
      </c>
      <c r="T1382" s="132" t="s">
        <v>4397</v>
      </c>
      <c r="U1382" s="132">
        <v>703</v>
      </c>
      <c r="V1382" s="132">
        <v>0</v>
      </c>
      <c r="W1382" s="132" t="s">
        <v>1073</v>
      </c>
      <c r="X1382" s="132">
        <v>8</v>
      </c>
    </row>
    <row r="1383" spans="1:24">
      <c r="A1383" s="132">
        <v>2126</v>
      </c>
      <c r="B1383" s="132" t="s">
        <v>1655</v>
      </c>
      <c r="C1383" s="132">
        <v>61123190000</v>
      </c>
      <c r="D1383" s="132" t="s">
        <v>749</v>
      </c>
      <c r="E1383" s="132" t="s">
        <v>3668</v>
      </c>
      <c r="F1383" s="132">
        <v>50</v>
      </c>
      <c r="G1383" s="132" t="s">
        <v>3699</v>
      </c>
      <c r="H1383" s="132">
        <v>4</v>
      </c>
      <c r="I1383" s="132">
        <v>3.7999999999999999E-2</v>
      </c>
      <c r="J1383" s="132">
        <v>1</v>
      </c>
      <c r="K1383" s="132">
        <v>3.7999999999999999E-2</v>
      </c>
      <c r="L1383" s="132" t="s">
        <v>330</v>
      </c>
      <c r="M1383" s="132">
        <v>521</v>
      </c>
      <c r="N1383" s="132" t="s">
        <v>3915</v>
      </c>
      <c r="O1383" s="132">
        <v>7497</v>
      </c>
      <c r="P1383" s="132" t="s">
        <v>425</v>
      </c>
      <c r="Q1383" s="132">
        <v>37</v>
      </c>
      <c r="R1383" s="132" t="s">
        <v>1162</v>
      </c>
      <c r="S1383" s="132">
        <v>1000319</v>
      </c>
      <c r="T1383" s="132" t="s">
        <v>2070</v>
      </c>
      <c r="U1383" s="132">
        <v>639</v>
      </c>
      <c r="V1383" s="132">
        <v>14</v>
      </c>
      <c r="W1383" s="132" t="s">
        <v>1038</v>
      </c>
      <c r="X1383" s="132">
        <v>5</v>
      </c>
    </row>
    <row r="1384" spans="1:24">
      <c r="A1384" s="132">
        <v>2127</v>
      </c>
      <c r="B1384" s="132" t="s">
        <v>1656</v>
      </c>
      <c r="C1384" s="132">
        <v>61112090000</v>
      </c>
      <c r="D1384" s="132" t="s">
        <v>1188</v>
      </c>
      <c r="E1384" s="132" t="s">
        <v>442</v>
      </c>
      <c r="F1384" s="132">
        <v>24</v>
      </c>
      <c r="G1384" s="132" t="s">
        <v>4310</v>
      </c>
      <c r="H1384" s="132">
        <v>7</v>
      </c>
      <c r="I1384" s="132">
        <v>0.05</v>
      </c>
      <c r="J1384" s="132">
        <v>1</v>
      </c>
      <c r="K1384" s="132">
        <v>0.05</v>
      </c>
      <c r="L1384" s="132" t="s">
        <v>330</v>
      </c>
      <c r="M1384" s="132">
        <v>521</v>
      </c>
      <c r="N1384" s="132" t="s">
        <v>3915</v>
      </c>
      <c r="O1384" s="132">
        <v>7497</v>
      </c>
      <c r="P1384" s="132" t="s">
        <v>439</v>
      </c>
      <c r="Q1384" s="132">
        <v>9</v>
      </c>
      <c r="R1384" s="132" t="s">
        <v>1162</v>
      </c>
      <c r="S1384" s="132">
        <v>1000319</v>
      </c>
      <c r="T1384" s="132" t="s">
        <v>2066</v>
      </c>
      <c r="U1384" s="132">
        <v>642</v>
      </c>
      <c r="V1384" s="132">
        <v>0</v>
      </c>
      <c r="W1384" s="132" t="s">
        <v>1144</v>
      </c>
      <c r="X1384" s="132">
        <v>23</v>
      </c>
    </row>
    <row r="1385" spans="1:24">
      <c r="A1385" s="132">
        <v>2128</v>
      </c>
      <c r="B1385" s="132" t="s">
        <v>1657</v>
      </c>
      <c r="C1385" s="132">
        <v>61112090000</v>
      </c>
      <c r="D1385" s="132" t="s">
        <v>1188</v>
      </c>
      <c r="E1385" s="132" t="s">
        <v>442</v>
      </c>
      <c r="F1385" s="132">
        <v>24</v>
      </c>
      <c r="G1385" s="132" t="s">
        <v>4310</v>
      </c>
      <c r="H1385" s="132">
        <v>7</v>
      </c>
      <c r="I1385" s="132">
        <v>0.05</v>
      </c>
      <c r="J1385" s="132">
        <v>1</v>
      </c>
      <c r="K1385" s="132">
        <v>0.05</v>
      </c>
      <c r="L1385" s="132" t="s">
        <v>330</v>
      </c>
      <c r="M1385" s="132">
        <v>521</v>
      </c>
      <c r="N1385" s="132" t="s">
        <v>3915</v>
      </c>
      <c r="O1385" s="132">
        <v>7497</v>
      </c>
      <c r="P1385" s="132" t="s">
        <v>439</v>
      </c>
      <c r="Q1385" s="132">
        <v>9</v>
      </c>
      <c r="R1385" s="132" t="s">
        <v>1162</v>
      </c>
      <c r="S1385" s="132">
        <v>1000319</v>
      </c>
      <c r="T1385" s="132" t="s">
        <v>2066</v>
      </c>
      <c r="U1385" s="132">
        <v>642</v>
      </c>
      <c r="V1385" s="132">
        <v>20</v>
      </c>
      <c r="W1385" s="132" t="s">
        <v>1144</v>
      </c>
      <c r="X1385" s="132">
        <v>23</v>
      </c>
    </row>
    <row r="1386" spans="1:24">
      <c r="A1386" s="132">
        <v>2129</v>
      </c>
      <c r="B1386" s="132" t="s">
        <v>1658</v>
      </c>
      <c r="C1386" s="132">
        <v>61112090000</v>
      </c>
      <c r="D1386" s="132" t="s">
        <v>1181</v>
      </c>
      <c r="E1386" s="132" t="s">
        <v>442</v>
      </c>
      <c r="F1386" s="132">
        <v>24</v>
      </c>
      <c r="G1386" s="132" t="s">
        <v>4311</v>
      </c>
      <c r="H1386" s="132">
        <v>6</v>
      </c>
      <c r="I1386" s="132">
        <v>0.03</v>
      </c>
      <c r="J1386" s="132">
        <v>1</v>
      </c>
      <c r="K1386" s="132">
        <v>0.03</v>
      </c>
      <c r="L1386" s="132" t="s">
        <v>330</v>
      </c>
      <c r="M1386" s="132">
        <v>521</v>
      </c>
      <c r="N1386" s="132" t="s">
        <v>3915</v>
      </c>
      <c r="O1386" s="132">
        <v>7497</v>
      </c>
      <c r="P1386" s="132" t="s">
        <v>439</v>
      </c>
      <c r="Q1386" s="132">
        <v>9</v>
      </c>
      <c r="R1386" s="132" t="s">
        <v>1162</v>
      </c>
      <c r="S1386" s="132">
        <v>1000319</v>
      </c>
      <c r="T1386" s="132" t="s">
        <v>2068</v>
      </c>
      <c r="U1386" s="132">
        <v>646</v>
      </c>
      <c r="V1386" s="132">
        <v>10</v>
      </c>
      <c r="W1386" s="132" t="s">
        <v>1046</v>
      </c>
      <c r="X1386" s="132">
        <v>12</v>
      </c>
    </row>
    <row r="1387" spans="1:24">
      <c r="A1387" s="132">
        <v>2130</v>
      </c>
      <c r="B1387" s="132" t="s">
        <v>1659</v>
      </c>
      <c r="C1387" s="132">
        <v>61091000000</v>
      </c>
      <c r="D1387" s="132" t="s">
        <v>839</v>
      </c>
      <c r="E1387" s="132" t="s">
        <v>453</v>
      </c>
      <c r="F1387" s="132">
        <v>73</v>
      </c>
      <c r="G1387" s="132" t="s">
        <v>3699</v>
      </c>
      <c r="H1387" s="132">
        <v>4</v>
      </c>
      <c r="I1387" s="132">
        <v>5.1999999999999998E-2</v>
      </c>
      <c r="J1387" s="132">
        <v>1</v>
      </c>
      <c r="K1387" s="132">
        <v>5.1999999999999998E-2</v>
      </c>
      <c r="L1387" s="132" t="s">
        <v>330</v>
      </c>
      <c r="M1387" s="132">
        <v>521</v>
      </c>
      <c r="N1387" s="132" t="s">
        <v>440</v>
      </c>
      <c r="O1387" s="132">
        <v>7485</v>
      </c>
      <c r="P1387" s="132" t="s">
        <v>439</v>
      </c>
      <c r="Q1387" s="132">
        <v>9</v>
      </c>
      <c r="R1387" s="132" t="s">
        <v>1162</v>
      </c>
      <c r="S1387" s="132">
        <v>1000319</v>
      </c>
      <c r="T1387" s="132" t="s">
        <v>2070</v>
      </c>
      <c r="U1387" s="132">
        <v>639</v>
      </c>
      <c r="V1387" s="132">
        <v>12</v>
      </c>
      <c r="W1387" s="132" t="s">
        <v>1055</v>
      </c>
      <c r="X1387" s="132">
        <v>3</v>
      </c>
    </row>
    <row r="1388" spans="1:24">
      <c r="A1388" s="132">
        <v>2131</v>
      </c>
      <c r="B1388" s="132" t="s">
        <v>1660</v>
      </c>
      <c r="C1388" s="132">
        <v>61034200090</v>
      </c>
      <c r="D1388" s="132" t="s">
        <v>512</v>
      </c>
      <c r="E1388" s="132" t="s">
        <v>442</v>
      </c>
      <c r="F1388" s="132">
        <v>24</v>
      </c>
      <c r="G1388" s="132" t="s">
        <v>3699</v>
      </c>
      <c r="H1388" s="132">
        <v>4</v>
      </c>
      <c r="I1388" s="132">
        <v>4.3999999999999997E-2</v>
      </c>
      <c r="J1388" s="132">
        <v>1</v>
      </c>
      <c r="K1388" s="132">
        <v>4.3999999999999997E-2</v>
      </c>
      <c r="L1388" s="132" t="s">
        <v>330</v>
      </c>
      <c r="M1388" s="132">
        <v>521</v>
      </c>
      <c r="N1388" s="132" t="s">
        <v>440</v>
      </c>
      <c r="O1388" s="132">
        <v>7485</v>
      </c>
      <c r="P1388" s="132" t="s">
        <v>439</v>
      </c>
      <c r="Q1388" s="132">
        <v>9</v>
      </c>
      <c r="R1388" s="132" t="s">
        <v>1162</v>
      </c>
      <c r="S1388" s="132">
        <v>1000319</v>
      </c>
      <c r="T1388" s="132" t="s">
        <v>2070</v>
      </c>
      <c r="U1388" s="132">
        <v>639</v>
      </c>
      <c r="V1388" s="132">
        <v>0</v>
      </c>
      <c r="W1388" s="132" t="s">
        <v>1048</v>
      </c>
      <c r="X1388" s="132">
        <v>4</v>
      </c>
    </row>
    <row r="1389" spans="1:24">
      <c r="A1389" s="132">
        <v>2132</v>
      </c>
      <c r="B1389" s="132" t="s">
        <v>1661</v>
      </c>
      <c r="C1389" s="132">
        <v>61091000000</v>
      </c>
      <c r="D1389" s="132" t="s">
        <v>839</v>
      </c>
      <c r="E1389" s="132" t="s">
        <v>453</v>
      </c>
      <c r="F1389" s="132">
        <v>73</v>
      </c>
      <c r="G1389" s="132" t="s">
        <v>3699</v>
      </c>
      <c r="H1389" s="132">
        <v>4</v>
      </c>
      <c r="I1389" s="132">
        <v>6.4000000000000001E-2</v>
      </c>
      <c r="J1389" s="132">
        <v>1</v>
      </c>
      <c r="K1389" s="132">
        <v>6.4000000000000001E-2</v>
      </c>
      <c r="L1389" s="132" t="s">
        <v>330</v>
      </c>
      <c r="M1389" s="132">
        <v>521</v>
      </c>
      <c r="N1389" s="132" t="s">
        <v>440</v>
      </c>
      <c r="O1389" s="132">
        <v>7485</v>
      </c>
      <c r="P1389" s="132" t="s">
        <v>439</v>
      </c>
      <c r="Q1389" s="132">
        <v>9</v>
      </c>
      <c r="R1389" s="132" t="s">
        <v>1162</v>
      </c>
      <c r="S1389" s="132">
        <v>1000319</v>
      </c>
      <c r="T1389" s="132" t="s">
        <v>2070</v>
      </c>
      <c r="U1389" s="132">
        <v>639</v>
      </c>
      <c r="V1389" s="132">
        <v>8</v>
      </c>
      <c r="W1389" s="132" t="s">
        <v>1048</v>
      </c>
      <c r="X1389" s="132">
        <v>4</v>
      </c>
    </row>
    <row r="1390" spans="1:24">
      <c r="A1390" s="132">
        <v>2133</v>
      </c>
      <c r="B1390" s="132" t="s">
        <v>1662</v>
      </c>
      <c r="C1390" s="132">
        <v>62046231000</v>
      </c>
      <c r="D1390" s="132" t="s">
        <v>990</v>
      </c>
      <c r="E1390" s="132" t="s">
        <v>3964</v>
      </c>
      <c r="F1390" s="132">
        <v>87</v>
      </c>
      <c r="G1390" s="132" t="s">
        <v>3656</v>
      </c>
      <c r="H1390" s="132">
        <v>3</v>
      </c>
      <c r="I1390" s="132">
        <v>0.20399999999999999</v>
      </c>
      <c r="J1390" s="132">
        <v>1</v>
      </c>
      <c r="K1390" s="132">
        <v>0.20399999999999999</v>
      </c>
      <c r="L1390" s="132" t="s">
        <v>330</v>
      </c>
      <c r="M1390" s="132">
        <v>521</v>
      </c>
      <c r="N1390" s="132" t="s">
        <v>440</v>
      </c>
      <c r="O1390" s="132">
        <v>7485</v>
      </c>
      <c r="P1390" s="132" t="s">
        <v>439</v>
      </c>
      <c r="Q1390" s="132">
        <v>9</v>
      </c>
      <c r="R1390" s="132" t="s">
        <v>1162</v>
      </c>
      <c r="S1390" s="132">
        <v>1000319</v>
      </c>
      <c r="T1390" s="132" t="s">
        <v>4392</v>
      </c>
      <c r="U1390" s="132">
        <v>684</v>
      </c>
      <c r="V1390" s="132">
        <v>26</v>
      </c>
      <c r="W1390" s="132" t="s">
        <v>1048</v>
      </c>
      <c r="X1390" s="132">
        <v>4</v>
      </c>
    </row>
    <row r="1391" spans="1:24">
      <c r="A1391" s="132">
        <v>2134</v>
      </c>
      <c r="B1391" s="132" t="s">
        <v>1663</v>
      </c>
      <c r="C1391" s="132">
        <v>61091000000</v>
      </c>
      <c r="D1391" s="132" t="s">
        <v>856</v>
      </c>
      <c r="E1391" s="132" t="s">
        <v>453</v>
      </c>
      <c r="F1391" s="132">
        <v>73</v>
      </c>
      <c r="G1391" s="132" t="s">
        <v>3656</v>
      </c>
      <c r="H1391" s="132">
        <v>3</v>
      </c>
      <c r="I1391" s="132">
        <v>6.2E-2</v>
      </c>
      <c r="J1391" s="132">
        <v>1</v>
      </c>
      <c r="K1391" s="132">
        <v>6.2E-2</v>
      </c>
      <c r="L1391" s="132" t="s">
        <v>330</v>
      </c>
      <c r="M1391" s="132">
        <v>521</v>
      </c>
      <c r="N1391" s="132" t="s">
        <v>440</v>
      </c>
      <c r="O1391" s="132">
        <v>7485</v>
      </c>
      <c r="P1391" s="132" t="s">
        <v>439</v>
      </c>
      <c r="Q1391" s="132">
        <v>9</v>
      </c>
      <c r="R1391" s="132" t="s">
        <v>1162</v>
      </c>
      <c r="S1391" s="132">
        <v>1000319</v>
      </c>
      <c r="T1391" s="132" t="s">
        <v>1199</v>
      </c>
      <c r="U1391" s="132">
        <v>702</v>
      </c>
      <c r="V1391" s="132">
        <v>18</v>
      </c>
      <c r="W1391" s="132" t="s">
        <v>1053</v>
      </c>
      <c r="X1391" s="132">
        <v>17</v>
      </c>
    </row>
    <row r="1392" spans="1:24">
      <c r="A1392" s="132">
        <v>2135</v>
      </c>
      <c r="B1392" s="132" t="s">
        <v>1664</v>
      </c>
      <c r="C1392" s="132">
        <v>61046200000</v>
      </c>
      <c r="D1392" s="132" t="s">
        <v>928</v>
      </c>
      <c r="E1392" s="132" t="s">
        <v>442</v>
      </c>
      <c r="F1392" s="132">
        <v>24</v>
      </c>
      <c r="G1392" s="132" t="s">
        <v>3656</v>
      </c>
      <c r="H1392" s="132">
        <v>3</v>
      </c>
      <c r="I1392" s="132">
        <v>4.3999999999999997E-2</v>
      </c>
      <c r="J1392" s="132">
        <v>1</v>
      </c>
      <c r="K1392" s="132">
        <v>4.3999999999999997E-2</v>
      </c>
      <c r="L1392" s="132" t="s">
        <v>330</v>
      </c>
      <c r="M1392" s="132">
        <v>521</v>
      </c>
      <c r="N1392" s="132" t="s">
        <v>440</v>
      </c>
      <c r="O1392" s="132">
        <v>7485</v>
      </c>
      <c r="P1392" s="132" t="s">
        <v>439</v>
      </c>
      <c r="Q1392" s="132">
        <v>9</v>
      </c>
      <c r="R1392" s="132" t="s">
        <v>1162</v>
      </c>
      <c r="S1392" s="132">
        <v>1000319</v>
      </c>
      <c r="T1392" s="132" t="s">
        <v>1199</v>
      </c>
      <c r="U1392" s="132">
        <v>702</v>
      </c>
      <c r="V1392" s="132">
        <v>0</v>
      </c>
      <c r="W1392" s="132" t="s">
        <v>1063</v>
      </c>
      <c r="X1392" s="132">
        <v>13</v>
      </c>
    </row>
    <row r="1393" spans="1:24">
      <c r="A1393" s="132">
        <v>2136</v>
      </c>
      <c r="B1393" s="132" t="s">
        <v>1665</v>
      </c>
      <c r="C1393" s="132">
        <v>61091000000</v>
      </c>
      <c r="D1393" s="132" t="s">
        <v>856</v>
      </c>
      <c r="E1393" s="132" t="s">
        <v>453</v>
      </c>
      <c r="F1393" s="132">
        <v>73</v>
      </c>
      <c r="G1393" s="132" t="s">
        <v>3656</v>
      </c>
      <c r="H1393" s="132">
        <v>3</v>
      </c>
      <c r="I1393" s="132">
        <v>6.4000000000000001E-2</v>
      </c>
      <c r="J1393" s="132">
        <v>1</v>
      </c>
      <c r="K1393" s="132">
        <v>6.4000000000000001E-2</v>
      </c>
      <c r="L1393" s="132" t="s">
        <v>330</v>
      </c>
      <c r="M1393" s="132">
        <v>521</v>
      </c>
      <c r="N1393" s="132" t="s">
        <v>440</v>
      </c>
      <c r="O1393" s="132">
        <v>7485</v>
      </c>
      <c r="P1393" s="132" t="s">
        <v>439</v>
      </c>
      <c r="Q1393" s="132">
        <v>9</v>
      </c>
      <c r="R1393" s="132" t="s">
        <v>1162</v>
      </c>
      <c r="S1393" s="132">
        <v>1000319</v>
      </c>
      <c r="T1393" s="132" t="s">
        <v>2065</v>
      </c>
      <c r="U1393" s="132">
        <v>647</v>
      </c>
      <c r="V1393" s="132">
        <v>16</v>
      </c>
      <c r="W1393" s="132" t="s">
        <v>1064</v>
      </c>
      <c r="X1393" s="132">
        <v>7</v>
      </c>
    </row>
    <row r="1394" spans="1:24">
      <c r="A1394" s="132">
        <v>2137</v>
      </c>
      <c r="B1394" s="132" t="s">
        <v>1666</v>
      </c>
      <c r="C1394" s="132">
        <v>61099020000</v>
      </c>
      <c r="D1394" s="132" t="s">
        <v>1078</v>
      </c>
      <c r="E1394" s="132" t="s">
        <v>453</v>
      </c>
      <c r="F1394" s="132">
        <v>73</v>
      </c>
      <c r="G1394" s="132" t="s">
        <v>3656</v>
      </c>
      <c r="H1394" s="132">
        <v>3</v>
      </c>
      <c r="I1394" s="132">
        <v>9.6000000000000002E-2</v>
      </c>
      <c r="J1394" s="132">
        <v>1</v>
      </c>
      <c r="K1394" s="132">
        <v>9.6000000000000002E-2</v>
      </c>
      <c r="L1394" s="132" t="s">
        <v>330</v>
      </c>
      <c r="M1394" s="132">
        <v>521</v>
      </c>
      <c r="N1394" s="132" t="s">
        <v>440</v>
      </c>
      <c r="O1394" s="132">
        <v>7485</v>
      </c>
      <c r="P1394" s="132" t="s">
        <v>425</v>
      </c>
      <c r="Q1394" s="132">
        <v>37</v>
      </c>
      <c r="R1394" s="132" t="s">
        <v>1162</v>
      </c>
      <c r="S1394" s="132">
        <v>1000319</v>
      </c>
      <c r="T1394" s="132" t="s">
        <v>4391</v>
      </c>
      <c r="U1394" s="132">
        <v>472</v>
      </c>
      <c r="V1394" s="132">
        <v>12</v>
      </c>
      <c r="W1394" s="132" t="s">
        <v>1063</v>
      </c>
      <c r="X1394" s="132">
        <v>13</v>
      </c>
    </row>
    <row r="1395" spans="1:24">
      <c r="A1395" s="132">
        <v>2138</v>
      </c>
      <c r="B1395" s="132" t="s">
        <v>1667</v>
      </c>
      <c r="C1395" s="132">
        <v>61034200090</v>
      </c>
      <c r="D1395" s="132" t="s">
        <v>512</v>
      </c>
      <c r="E1395" s="132" t="s">
        <v>442</v>
      </c>
      <c r="F1395" s="132">
        <v>24</v>
      </c>
      <c r="G1395" s="132" t="s">
        <v>3699</v>
      </c>
      <c r="H1395" s="132">
        <v>4</v>
      </c>
      <c r="I1395" s="132">
        <v>0.16</v>
      </c>
      <c r="J1395" s="132">
        <v>1</v>
      </c>
      <c r="K1395" s="132">
        <v>0.16</v>
      </c>
      <c r="L1395" s="132" t="s">
        <v>330</v>
      </c>
      <c r="M1395" s="132">
        <v>521</v>
      </c>
      <c r="N1395" s="132" t="s">
        <v>440</v>
      </c>
      <c r="O1395" s="132">
        <v>7485</v>
      </c>
      <c r="P1395" s="132" t="s">
        <v>439</v>
      </c>
      <c r="Q1395" s="132">
        <v>9</v>
      </c>
      <c r="R1395" s="132" t="s">
        <v>1162</v>
      </c>
      <c r="S1395" s="132">
        <v>1000319</v>
      </c>
      <c r="T1395" s="132" t="s">
        <v>4398</v>
      </c>
      <c r="U1395" s="132">
        <v>669</v>
      </c>
      <c r="V1395" s="132">
        <v>20</v>
      </c>
      <c r="W1395" s="132" t="s">
        <v>1038</v>
      </c>
      <c r="X1395" s="132">
        <v>5</v>
      </c>
    </row>
    <row r="1396" spans="1:24">
      <c r="A1396" s="132">
        <v>2139</v>
      </c>
      <c r="B1396" s="132" t="s">
        <v>1668</v>
      </c>
      <c r="C1396" s="132">
        <v>61091000000</v>
      </c>
      <c r="D1396" s="132" t="s">
        <v>839</v>
      </c>
      <c r="E1396" s="132" t="s">
        <v>453</v>
      </c>
      <c r="F1396" s="132">
        <v>73</v>
      </c>
      <c r="G1396" s="132" t="s">
        <v>3699</v>
      </c>
      <c r="H1396" s="132">
        <v>4</v>
      </c>
      <c r="I1396" s="132">
        <v>7.8E-2</v>
      </c>
      <c r="J1396" s="132">
        <v>1</v>
      </c>
      <c r="K1396" s="132">
        <v>7.8E-2</v>
      </c>
      <c r="L1396" s="132" t="s">
        <v>330</v>
      </c>
      <c r="M1396" s="132">
        <v>521</v>
      </c>
      <c r="N1396" s="132" t="s">
        <v>440</v>
      </c>
      <c r="O1396" s="132">
        <v>7485</v>
      </c>
      <c r="P1396" s="132" t="s">
        <v>439</v>
      </c>
      <c r="Q1396" s="132">
        <v>9</v>
      </c>
      <c r="R1396" s="132" t="s">
        <v>1162</v>
      </c>
      <c r="S1396" s="132">
        <v>1000319</v>
      </c>
      <c r="T1396" s="132" t="s">
        <v>4396</v>
      </c>
      <c r="U1396" s="132">
        <v>480</v>
      </c>
      <c r="V1396" s="132">
        <v>16</v>
      </c>
      <c r="W1396" s="132" t="s">
        <v>1144</v>
      </c>
      <c r="X1396" s="132">
        <v>23</v>
      </c>
    </row>
    <row r="1397" spans="1:24">
      <c r="A1397" s="132">
        <v>2140</v>
      </c>
      <c r="B1397" s="132" t="s">
        <v>1669</v>
      </c>
      <c r="C1397" s="132">
        <v>61032200000</v>
      </c>
      <c r="D1397" s="132" t="s">
        <v>713</v>
      </c>
      <c r="E1397" s="132" t="s">
        <v>4431</v>
      </c>
      <c r="F1397" s="132">
        <v>457</v>
      </c>
      <c r="G1397" s="132" t="s">
        <v>3699</v>
      </c>
      <c r="H1397" s="132">
        <v>4</v>
      </c>
      <c r="I1397" s="132">
        <v>9.8000000000000004E-2</v>
      </c>
      <c r="J1397" s="132">
        <v>1</v>
      </c>
      <c r="K1397" s="132">
        <v>9.8000000000000004E-2</v>
      </c>
      <c r="L1397" s="132" t="s">
        <v>330</v>
      </c>
      <c r="M1397" s="132">
        <v>521</v>
      </c>
      <c r="N1397" s="132" t="s">
        <v>440</v>
      </c>
      <c r="O1397" s="132">
        <v>7485</v>
      </c>
      <c r="P1397" s="132" t="s">
        <v>439</v>
      </c>
      <c r="Q1397" s="132">
        <v>9</v>
      </c>
      <c r="R1397" s="132" t="s">
        <v>1162</v>
      </c>
      <c r="S1397" s="132">
        <v>1000319</v>
      </c>
      <c r="T1397" s="132" t="s">
        <v>4399</v>
      </c>
      <c r="U1397" s="132">
        <v>705</v>
      </c>
      <c r="V1397" s="132">
        <v>12</v>
      </c>
      <c r="W1397" s="132" t="s">
        <v>1046</v>
      </c>
      <c r="X1397" s="132">
        <v>12</v>
      </c>
    </row>
    <row r="1398" spans="1:24">
      <c r="A1398" s="132">
        <v>2141</v>
      </c>
      <c r="B1398" s="132" t="s">
        <v>1670</v>
      </c>
      <c r="C1398" s="132">
        <v>61091000000</v>
      </c>
      <c r="D1398" s="132" t="s">
        <v>708</v>
      </c>
      <c r="E1398" s="132" t="s">
        <v>4432</v>
      </c>
      <c r="F1398" s="132">
        <v>21</v>
      </c>
      <c r="G1398" s="132" t="s">
        <v>3656</v>
      </c>
      <c r="H1398" s="132">
        <v>3</v>
      </c>
      <c r="I1398" s="132">
        <v>9.1999999999999998E-2</v>
      </c>
      <c r="J1398" s="132">
        <v>1</v>
      </c>
      <c r="K1398" s="132">
        <v>9.1999999999999998E-2</v>
      </c>
      <c r="L1398" s="132" t="s">
        <v>330</v>
      </c>
      <c r="M1398" s="132">
        <v>521</v>
      </c>
      <c r="N1398" s="132" t="s">
        <v>3915</v>
      </c>
      <c r="O1398" s="132">
        <v>7497</v>
      </c>
      <c r="P1398" s="132" t="s">
        <v>439</v>
      </c>
      <c r="Q1398" s="132">
        <v>9</v>
      </c>
      <c r="R1398" s="132" t="s">
        <v>1162</v>
      </c>
      <c r="S1398" s="132">
        <v>1000319</v>
      </c>
      <c r="T1398" s="132" t="s">
        <v>4386</v>
      </c>
      <c r="U1398" s="132">
        <v>705</v>
      </c>
      <c r="V1398" s="132">
        <v>10</v>
      </c>
      <c r="W1398" s="132" t="s">
        <v>1063</v>
      </c>
      <c r="X1398" s="132">
        <v>13</v>
      </c>
    </row>
    <row r="1399" spans="1:24">
      <c r="A1399" s="132">
        <v>2142</v>
      </c>
      <c r="B1399" s="132" t="s">
        <v>1671</v>
      </c>
      <c r="C1399" s="132">
        <v>61033200000</v>
      </c>
      <c r="D1399" s="132" t="s">
        <v>704</v>
      </c>
      <c r="E1399" s="132" t="s">
        <v>466</v>
      </c>
      <c r="F1399" s="132">
        <v>153</v>
      </c>
      <c r="G1399" s="132" t="s">
        <v>3699</v>
      </c>
      <c r="H1399" s="132">
        <v>4</v>
      </c>
      <c r="I1399" s="132">
        <v>0.318</v>
      </c>
      <c r="J1399" s="132">
        <v>1</v>
      </c>
      <c r="K1399" s="132">
        <v>0.318</v>
      </c>
      <c r="L1399" s="132" t="s">
        <v>330</v>
      </c>
      <c r="M1399" s="132">
        <v>521</v>
      </c>
      <c r="N1399" s="132" t="s">
        <v>3915</v>
      </c>
      <c r="O1399" s="132">
        <v>7497</v>
      </c>
      <c r="P1399" s="132" t="s">
        <v>439</v>
      </c>
      <c r="Q1399" s="132">
        <v>9</v>
      </c>
      <c r="R1399" s="132" t="s">
        <v>1162</v>
      </c>
      <c r="S1399" s="132">
        <v>1000319</v>
      </c>
      <c r="T1399" s="132" t="s">
        <v>1185</v>
      </c>
      <c r="U1399" s="132">
        <v>666</v>
      </c>
      <c r="V1399" s="132">
        <v>50</v>
      </c>
      <c r="W1399" s="132" t="s">
        <v>1038</v>
      </c>
      <c r="X1399" s="132">
        <v>5</v>
      </c>
    </row>
    <row r="1400" spans="1:24">
      <c r="A1400" s="132">
        <v>2143</v>
      </c>
      <c r="B1400" s="132" t="s">
        <v>1672</v>
      </c>
      <c r="C1400" s="132">
        <v>61045300000</v>
      </c>
      <c r="D1400" s="132" t="s">
        <v>848</v>
      </c>
      <c r="E1400" s="132" t="s">
        <v>443</v>
      </c>
      <c r="F1400" s="132">
        <v>53</v>
      </c>
      <c r="G1400" s="132" t="s">
        <v>3656</v>
      </c>
      <c r="H1400" s="132">
        <v>3</v>
      </c>
      <c r="I1400" s="132">
        <v>0.1</v>
      </c>
      <c r="J1400" s="132">
        <v>1</v>
      </c>
      <c r="K1400" s="132">
        <v>0.1</v>
      </c>
      <c r="L1400" s="132" t="s">
        <v>330</v>
      </c>
      <c r="M1400" s="132">
        <v>521</v>
      </c>
      <c r="N1400" s="132" t="s">
        <v>3915</v>
      </c>
      <c r="O1400" s="132">
        <v>7497</v>
      </c>
      <c r="P1400" s="132" t="s">
        <v>425</v>
      </c>
      <c r="Q1400" s="132">
        <v>37</v>
      </c>
      <c r="R1400" s="132" t="s">
        <v>1162</v>
      </c>
      <c r="S1400" s="132">
        <v>1000319</v>
      </c>
      <c r="T1400" s="132" t="s">
        <v>4391</v>
      </c>
      <c r="U1400" s="132">
        <v>472</v>
      </c>
      <c r="V1400" s="132">
        <v>26</v>
      </c>
      <c r="W1400" s="132" t="s">
        <v>1046</v>
      </c>
      <c r="X1400" s="132">
        <v>12</v>
      </c>
    </row>
    <row r="1401" spans="1:24">
      <c r="A1401" s="132">
        <v>2144</v>
      </c>
      <c r="B1401" s="132" t="s">
        <v>1673</v>
      </c>
      <c r="C1401" s="132">
        <v>61102099000</v>
      </c>
      <c r="D1401" s="132" t="s">
        <v>743</v>
      </c>
      <c r="E1401" s="132" t="s">
        <v>459</v>
      </c>
      <c r="F1401" s="132">
        <v>88</v>
      </c>
      <c r="G1401" s="132" t="s">
        <v>3656</v>
      </c>
      <c r="H1401" s="132">
        <v>3</v>
      </c>
      <c r="I1401" s="132">
        <v>0.13800000000000001</v>
      </c>
      <c r="J1401" s="132">
        <v>1</v>
      </c>
      <c r="K1401" s="132">
        <v>0.13800000000000001</v>
      </c>
      <c r="L1401" s="132" t="s">
        <v>330</v>
      </c>
      <c r="M1401" s="132">
        <v>521</v>
      </c>
      <c r="N1401" s="132" t="s">
        <v>3915</v>
      </c>
      <c r="O1401" s="132">
        <v>7497</v>
      </c>
      <c r="P1401" s="132" t="s">
        <v>439</v>
      </c>
      <c r="Q1401" s="132">
        <v>9</v>
      </c>
      <c r="R1401" s="132" t="s">
        <v>1162</v>
      </c>
      <c r="S1401" s="132">
        <v>1000319</v>
      </c>
      <c r="T1401" s="132" t="s">
        <v>1185</v>
      </c>
      <c r="U1401" s="132">
        <v>666</v>
      </c>
      <c r="V1401" s="132">
        <v>14</v>
      </c>
      <c r="W1401" s="132" t="s">
        <v>1053</v>
      </c>
      <c r="X1401" s="132">
        <v>17</v>
      </c>
    </row>
    <row r="1402" spans="1:24">
      <c r="A1402" s="132">
        <v>2145</v>
      </c>
      <c r="B1402" s="132" t="s">
        <v>1674</v>
      </c>
      <c r="C1402" s="132">
        <v>61034200090</v>
      </c>
      <c r="D1402" s="132" t="s">
        <v>512</v>
      </c>
      <c r="E1402" s="132" t="s">
        <v>442</v>
      </c>
      <c r="F1402" s="132">
        <v>24</v>
      </c>
      <c r="G1402" s="132" t="s">
        <v>3699</v>
      </c>
      <c r="H1402" s="132">
        <v>4</v>
      </c>
      <c r="I1402" s="132">
        <v>8.7999999999999995E-2</v>
      </c>
      <c r="J1402" s="132">
        <v>1</v>
      </c>
      <c r="K1402" s="132">
        <v>8.7999999999999995E-2</v>
      </c>
      <c r="L1402" s="132" t="s">
        <v>330</v>
      </c>
      <c r="M1402" s="132">
        <v>521</v>
      </c>
      <c r="N1402" s="132" t="s">
        <v>440</v>
      </c>
      <c r="O1402" s="132">
        <v>7485</v>
      </c>
      <c r="P1402" s="132" t="s">
        <v>439</v>
      </c>
      <c r="Q1402" s="132">
        <v>9</v>
      </c>
      <c r="R1402" s="132" t="s">
        <v>1162</v>
      </c>
      <c r="S1402" s="132">
        <v>1000319</v>
      </c>
      <c r="T1402" s="132" t="s">
        <v>2070</v>
      </c>
      <c r="U1402" s="132">
        <v>639</v>
      </c>
      <c r="V1402" s="132">
        <v>20</v>
      </c>
      <c r="W1402" s="132" t="s">
        <v>1038</v>
      </c>
      <c r="X1402" s="132">
        <v>5</v>
      </c>
    </row>
    <row r="1403" spans="1:24">
      <c r="A1403" s="132">
        <v>2146</v>
      </c>
      <c r="B1403" s="132" t="s">
        <v>1675</v>
      </c>
      <c r="C1403" s="132">
        <v>61099020000</v>
      </c>
      <c r="D1403" s="132" t="s">
        <v>750</v>
      </c>
      <c r="E1403" s="132" t="s">
        <v>453</v>
      </c>
      <c r="F1403" s="132">
        <v>73</v>
      </c>
      <c r="G1403" s="132" t="s">
        <v>3699</v>
      </c>
      <c r="H1403" s="132">
        <v>4</v>
      </c>
      <c r="I1403" s="132">
        <v>7.8E-2</v>
      </c>
      <c r="J1403" s="132">
        <v>1</v>
      </c>
      <c r="K1403" s="132">
        <v>7.8E-2</v>
      </c>
      <c r="L1403" s="132" t="s">
        <v>330</v>
      </c>
      <c r="M1403" s="132">
        <v>521</v>
      </c>
      <c r="N1403" s="132" t="s">
        <v>440</v>
      </c>
      <c r="O1403" s="132">
        <v>7485</v>
      </c>
      <c r="P1403" s="132" t="s">
        <v>425</v>
      </c>
      <c r="Q1403" s="132">
        <v>37</v>
      </c>
      <c r="R1403" s="132" t="s">
        <v>1162</v>
      </c>
      <c r="S1403" s="132">
        <v>1000319</v>
      </c>
      <c r="T1403" s="132" t="s">
        <v>4400</v>
      </c>
      <c r="U1403" s="132">
        <v>529</v>
      </c>
      <c r="V1403" s="132">
        <v>10</v>
      </c>
      <c r="W1403" s="132" t="s">
        <v>1055</v>
      </c>
      <c r="X1403" s="132">
        <v>3</v>
      </c>
    </row>
    <row r="1404" spans="1:24">
      <c r="A1404" s="132">
        <v>2147</v>
      </c>
      <c r="B1404" s="132" t="s">
        <v>1676</v>
      </c>
      <c r="C1404" s="132">
        <v>62034235000</v>
      </c>
      <c r="D1404" s="132" t="s">
        <v>484</v>
      </c>
      <c r="E1404" s="132" t="s">
        <v>420</v>
      </c>
      <c r="F1404" s="132">
        <v>93</v>
      </c>
      <c r="G1404" s="132" t="s">
        <v>3699</v>
      </c>
      <c r="H1404" s="132">
        <v>4</v>
      </c>
      <c r="I1404" s="132">
        <v>0.11</v>
      </c>
      <c r="J1404" s="132">
        <v>1</v>
      </c>
      <c r="K1404" s="132">
        <v>0.11</v>
      </c>
      <c r="L1404" s="132" t="s">
        <v>330</v>
      </c>
      <c r="M1404" s="132">
        <v>521</v>
      </c>
      <c r="N1404" s="132" t="s">
        <v>440</v>
      </c>
      <c r="O1404" s="132">
        <v>7485</v>
      </c>
      <c r="P1404" s="132" t="s">
        <v>439</v>
      </c>
      <c r="Q1404" s="132">
        <v>9</v>
      </c>
      <c r="R1404" s="132" t="s">
        <v>1162</v>
      </c>
      <c r="S1404" s="132">
        <v>1000319</v>
      </c>
      <c r="T1404" s="132" t="s">
        <v>4401</v>
      </c>
      <c r="U1404" s="132">
        <v>702</v>
      </c>
      <c r="V1404" s="132">
        <v>18</v>
      </c>
      <c r="W1404" s="132" t="s">
        <v>1038</v>
      </c>
      <c r="X1404" s="132">
        <v>5</v>
      </c>
    </row>
    <row r="1405" spans="1:24">
      <c r="A1405" s="132">
        <v>2148</v>
      </c>
      <c r="B1405" s="132" t="s">
        <v>1677</v>
      </c>
      <c r="C1405" s="132">
        <v>61159500000</v>
      </c>
      <c r="D1405" s="132" t="s">
        <v>751</v>
      </c>
      <c r="E1405" s="132" t="s">
        <v>3664</v>
      </c>
      <c r="F1405" s="132">
        <v>42</v>
      </c>
      <c r="G1405" s="132" t="s">
        <v>3699</v>
      </c>
      <c r="H1405" s="132">
        <v>4</v>
      </c>
      <c r="I1405" s="132">
        <v>3.5999999999999997E-2</v>
      </c>
      <c r="J1405" s="132">
        <v>1</v>
      </c>
      <c r="K1405" s="132">
        <v>3.5999999999999997E-2</v>
      </c>
      <c r="L1405" s="132" t="s">
        <v>330</v>
      </c>
      <c r="M1405" s="132">
        <v>521</v>
      </c>
      <c r="N1405" s="132" t="s">
        <v>436</v>
      </c>
      <c r="O1405" s="132">
        <v>1840</v>
      </c>
      <c r="P1405" s="132" t="s">
        <v>439</v>
      </c>
      <c r="Q1405" s="132">
        <v>9</v>
      </c>
      <c r="R1405" s="132" t="s">
        <v>1162</v>
      </c>
      <c r="S1405" s="132">
        <v>1000319</v>
      </c>
      <c r="T1405" s="132" t="s">
        <v>2063</v>
      </c>
      <c r="U1405" s="132">
        <v>640</v>
      </c>
      <c r="V1405" s="132">
        <v>12</v>
      </c>
      <c r="W1405" s="132" t="s">
        <v>1053</v>
      </c>
      <c r="X1405" s="132">
        <v>17</v>
      </c>
    </row>
    <row r="1406" spans="1:24">
      <c r="A1406" s="132">
        <v>2149</v>
      </c>
      <c r="B1406" s="132" t="s">
        <v>1678</v>
      </c>
      <c r="C1406" s="132">
        <v>61091000000</v>
      </c>
      <c r="D1406" s="132" t="s">
        <v>856</v>
      </c>
      <c r="E1406" s="132" t="s">
        <v>453</v>
      </c>
      <c r="F1406" s="132">
        <v>73</v>
      </c>
      <c r="G1406" s="132" t="s">
        <v>3656</v>
      </c>
      <c r="H1406" s="132">
        <v>3</v>
      </c>
      <c r="I1406" s="132">
        <v>4.2000000000000003E-2</v>
      </c>
      <c r="J1406" s="132">
        <v>1</v>
      </c>
      <c r="K1406" s="132">
        <v>4.2000000000000003E-2</v>
      </c>
      <c r="L1406" s="132" t="s">
        <v>330</v>
      </c>
      <c r="M1406" s="132">
        <v>521</v>
      </c>
      <c r="N1406" s="132" t="s">
        <v>3915</v>
      </c>
      <c r="O1406" s="132">
        <v>7497</v>
      </c>
      <c r="P1406" s="132" t="s">
        <v>439</v>
      </c>
      <c r="Q1406" s="132">
        <v>9</v>
      </c>
      <c r="R1406" s="132" t="s">
        <v>1162</v>
      </c>
      <c r="S1406" s="132">
        <v>1000319</v>
      </c>
      <c r="T1406" s="132" t="s">
        <v>2068</v>
      </c>
      <c r="U1406" s="132">
        <v>646</v>
      </c>
      <c r="V1406" s="132">
        <v>28</v>
      </c>
      <c r="W1406" s="132" t="s">
        <v>1046</v>
      </c>
      <c r="X1406" s="132">
        <v>12</v>
      </c>
    </row>
    <row r="1407" spans="1:24">
      <c r="A1407" s="132">
        <v>2150</v>
      </c>
      <c r="B1407" s="132" t="s">
        <v>1679</v>
      </c>
      <c r="C1407" s="132">
        <v>62046239000</v>
      </c>
      <c r="D1407" s="132" t="s">
        <v>875</v>
      </c>
      <c r="E1407" s="132" t="s">
        <v>420</v>
      </c>
      <c r="F1407" s="132">
        <v>93</v>
      </c>
      <c r="G1407" s="132" t="s">
        <v>3656</v>
      </c>
      <c r="H1407" s="132">
        <v>3</v>
      </c>
      <c r="I1407" s="132">
        <v>0.108</v>
      </c>
      <c r="J1407" s="132">
        <v>1</v>
      </c>
      <c r="K1407" s="132">
        <v>0.108</v>
      </c>
      <c r="L1407" s="132" t="s">
        <v>330</v>
      </c>
      <c r="M1407" s="132">
        <v>521</v>
      </c>
      <c r="N1407" s="132" t="s">
        <v>440</v>
      </c>
      <c r="O1407" s="132">
        <v>7485</v>
      </c>
      <c r="P1407" s="132" t="s">
        <v>439</v>
      </c>
      <c r="Q1407" s="132">
        <v>9</v>
      </c>
      <c r="R1407" s="132" t="s">
        <v>1162</v>
      </c>
      <c r="S1407" s="132">
        <v>1000319</v>
      </c>
      <c r="T1407" s="132" t="s">
        <v>2070</v>
      </c>
      <c r="U1407" s="132">
        <v>639</v>
      </c>
      <c r="V1407" s="132">
        <v>0</v>
      </c>
      <c r="W1407" s="132" t="s">
        <v>1050</v>
      </c>
      <c r="X1407" s="132">
        <v>20</v>
      </c>
    </row>
    <row r="1408" spans="1:24">
      <c r="A1408" s="132">
        <v>2151</v>
      </c>
      <c r="B1408" s="132" t="s">
        <v>1680</v>
      </c>
      <c r="C1408" s="132">
        <v>61052010000</v>
      </c>
      <c r="D1408" s="132" t="s">
        <v>699</v>
      </c>
      <c r="E1408" s="132" t="s">
        <v>444</v>
      </c>
      <c r="F1408" s="132">
        <v>82</v>
      </c>
      <c r="G1408" s="132" t="s">
        <v>3699</v>
      </c>
      <c r="H1408" s="132">
        <v>4</v>
      </c>
      <c r="I1408" s="132">
        <v>0.05</v>
      </c>
      <c r="J1408" s="132">
        <v>1</v>
      </c>
      <c r="K1408" s="132">
        <v>0.05</v>
      </c>
      <c r="L1408" s="132" t="s">
        <v>330</v>
      </c>
      <c r="M1408" s="132">
        <v>521</v>
      </c>
      <c r="N1408" s="132" t="s">
        <v>3915</v>
      </c>
      <c r="O1408" s="132">
        <v>7497</v>
      </c>
      <c r="P1408" s="132" t="s">
        <v>425</v>
      </c>
      <c r="Q1408" s="132">
        <v>37</v>
      </c>
      <c r="R1408" s="132" t="s">
        <v>1162</v>
      </c>
      <c r="S1408" s="132">
        <v>1000319</v>
      </c>
      <c r="T1408" s="132" t="s">
        <v>2070</v>
      </c>
      <c r="U1408" s="132">
        <v>639</v>
      </c>
      <c r="V1408" s="132">
        <v>22</v>
      </c>
      <c r="W1408" s="132" t="s">
        <v>1038</v>
      </c>
      <c r="X1408" s="132">
        <v>5</v>
      </c>
    </row>
    <row r="1409" spans="1:24">
      <c r="A1409" s="132">
        <v>2152</v>
      </c>
      <c r="B1409" s="132" t="s">
        <v>1681</v>
      </c>
      <c r="C1409" s="132">
        <v>62023000000</v>
      </c>
      <c r="D1409" s="132" t="s">
        <v>722</v>
      </c>
      <c r="E1409" s="132" t="s">
        <v>3650</v>
      </c>
      <c r="F1409" s="132">
        <v>14</v>
      </c>
      <c r="G1409" s="132" t="s">
        <v>3656</v>
      </c>
      <c r="H1409" s="132">
        <v>3</v>
      </c>
      <c r="I1409" s="132">
        <v>0.248</v>
      </c>
      <c r="J1409" s="132">
        <v>1</v>
      </c>
      <c r="K1409" s="132">
        <v>0.248</v>
      </c>
      <c r="L1409" s="132" t="s">
        <v>330</v>
      </c>
      <c r="M1409" s="132">
        <v>521</v>
      </c>
      <c r="N1409" s="132" t="s">
        <v>440</v>
      </c>
      <c r="O1409" s="132">
        <v>7485</v>
      </c>
      <c r="P1409" s="132" t="s">
        <v>439</v>
      </c>
      <c r="Q1409" s="132">
        <v>9</v>
      </c>
      <c r="R1409" s="132" t="s">
        <v>1162</v>
      </c>
      <c r="S1409" s="132">
        <v>1000319</v>
      </c>
      <c r="T1409" s="132" t="s">
        <v>4397</v>
      </c>
      <c r="U1409" s="132">
        <v>703</v>
      </c>
      <c r="V1409" s="132">
        <v>30</v>
      </c>
      <c r="W1409" s="132" t="s">
        <v>1038</v>
      </c>
      <c r="X1409" s="132">
        <v>5</v>
      </c>
    </row>
    <row r="1410" spans="1:24">
      <c r="A1410" s="132">
        <v>2153</v>
      </c>
      <c r="B1410" s="132" t="s">
        <v>1682</v>
      </c>
      <c r="C1410" s="132">
        <v>62046231000</v>
      </c>
      <c r="D1410" s="132" t="s">
        <v>990</v>
      </c>
      <c r="E1410" s="132" t="s">
        <v>3964</v>
      </c>
      <c r="F1410" s="132">
        <v>87</v>
      </c>
      <c r="G1410" s="132" t="s">
        <v>3656</v>
      </c>
      <c r="H1410" s="132">
        <v>3</v>
      </c>
      <c r="I1410" s="132">
        <v>0.188</v>
      </c>
      <c r="J1410" s="132">
        <v>1</v>
      </c>
      <c r="K1410" s="132">
        <v>0.188</v>
      </c>
      <c r="L1410" s="132" t="s">
        <v>330</v>
      </c>
      <c r="M1410" s="132">
        <v>521</v>
      </c>
      <c r="N1410" s="132" t="s">
        <v>440</v>
      </c>
      <c r="O1410" s="132">
        <v>7485</v>
      </c>
      <c r="P1410" s="132" t="s">
        <v>439</v>
      </c>
      <c r="Q1410" s="132">
        <v>9</v>
      </c>
      <c r="R1410" s="132" t="s">
        <v>1162</v>
      </c>
      <c r="S1410" s="132">
        <v>1000319</v>
      </c>
      <c r="T1410" s="132" t="s">
        <v>2063</v>
      </c>
      <c r="U1410" s="132">
        <v>640</v>
      </c>
      <c r="V1410" s="132">
        <v>20</v>
      </c>
      <c r="W1410" s="132" t="s">
        <v>1038</v>
      </c>
      <c r="X1410" s="132">
        <v>5</v>
      </c>
    </row>
    <row r="1411" spans="1:24">
      <c r="A1411" s="132">
        <v>2154</v>
      </c>
      <c r="B1411" s="132" t="s">
        <v>1683</v>
      </c>
      <c r="C1411" s="132">
        <v>61112090000</v>
      </c>
      <c r="D1411" s="132" t="s">
        <v>752</v>
      </c>
      <c r="E1411" s="132" t="s">
        <v>3650</v>
      </c>
      <c r="F1411" s="132">
        <v>14</v>
      </c>
      <c r="G1411" s="132" t="s">
        <v>4311</v>
      </c>
      <c r="H1411" s="132">
        <v>6</v>
      </c>
      <c r="I1411" s="132">
        <v>0.14599999999999999</v>
      </c>
      <c r="J1411" s="132">
        <v>1</v>
      </c>
      <c r="K1411" s="132">
        <v>0.14599999999999999</v>
      </c>
      <c r="L1411" s="132" t="s">
        <v>330</v>
      </c>
      <c r="M1411" s="132">
        <v>521</v>
      </c>
      <c r="N1411" s="132" t="s">
        <v>440</v>
      </c>
      <c r="O1411" s="132">
        <v>7485</v>
      </c>
      <c r="P1411" s="132" t="s">
        <v>439</v>
      </c>
      <c r="Q1411" s="132">
        <v>9</v>
      </c>
      <c r="R1411" s="132" t="s">
        <v>1162</v>
      </c>
      <c r="S1411" s="132">
        <v>1000319</v>
      </c>
      <c r="T1411" s="132" t="s">
        <v>2066</v>
      </c>
      <c r="U1411" s="132">
        <v>642</v>
      </c>
      <c r="V1411" s="132">
        <v>28</v>
      </c>
      <c r="W1411" s="132" t="s">
        <v>1038</v>
      </c>
      <c r="X1411" s="132">
        <v>5</v>
      </c>
    </row>
    <row r="1412" spans="1:24">
      <c r="A1412" s="132">
        <v>2155</v>
      </c>
      <c r="B1412" s="132" t="s">
        <v>1684</v>
      </c>
      <c r="C1412" s="132">
        <v>61045200000</v>
      </c>
      <c r="D1412" s="132" t="s">
        <v>723</v>
      </c>
      <c r="E1412" s="132" t="s">
        <v>443</v>
      </c>
      <c r="F1412" s="132">
        <v>53</v>
      </c>
      <c r="G1412" s="132" t="s">
        <v>3656</v>
      </c>
      <c r="H1412" s="132">
        <v>3</v>
      </c>
      <c r="I1412" s="132">
        <v>0.252</v>
      </c>
      <c r="J1412" s="132">
        <v>1</v>
      </c>
      <c r="K1412" s="132">
        <v>0.252</v>
      </c>
      <c r="L1412" s="132" t="s">
        <v>330</v>
      </c>
      <c r="M1412" s="132">
        <v>521</v>
      </c>
      <c r="N1412" s="132" t="s">
        <v>440</v>
      </c>
      <c r="O1412" s="132">
        <v>7485</v>
      </c>
      <c r="P1412" s="132" t="s">
        <v>439</v>
      </c>
      <c r="Q1412" s="132">
        <v>9</v>
      </c>
      <c r="R1412" s="132" t="s">
        <v>1162</v>
      </c>
      <c r="S1412" s="132">
        <v>1000319</v>
      </c>
      <c r="T1412" s="132" t="s">
        <v>4394</v>
      </c>
      <c r="U1412" s="132">
        <v>467</v>
      </c>
      <c r="V1412" s="132">
        <v>0</v>
      </c>
      <c r="W1412" s="132" t="s">
        <v>1038</v>
      </c>
      <c r="X1412" s="132">
        <v>5</v>
      </c>
    </row>
    <row r="1413" spans="1:24">
      <c r="A1413" s="132">
        <v>2156</v>
      </c>
      <c r="B1413" s="132" t="s">
        <v>1685</v>
      </c>
      <c r="C1413" s="132">
        <v>62034235000</v>
      </c>
      <c r="D1413" s="132" t="s">
        <v>484</v>
      </c>
      <c r="E1413" s="132" t="s">
        <v>420</v>
      </c>
      <c r="F1413" s="132">
        <v>93</v>
      </c>
      <c r="G1413" s="132" t="s">
        <v>3699</v>
      </c>
      <c r="H1413" s="132">
        <v>4</v>
      </c>
      <c r="I1413" s="132">
        <v>0.128</v>
      </c>
      <c r="J1413" s="132">
        <v>1</v>
      </c>
      <c r="K1413" s="132">
        <v>0.128</v>
      </c>
      <c r="L1413" s="132" t="s">
        <v>330</v>
      </c>
      <c r="M1413" s="132">
        <v>521</v>
      </c>
      <c r="N1413" s="132" t="s">
        <v>440</v>
      </c>
      <c r="O1413" s="132">
        <v>7485</v>
      </c>
      <c r="P1413" s="132" t="s">
        <v>439</v>
      </c>
      <c r="Q1413" s="132">
        <v>9</v>
      </c>
      <c r="R1413" s="132" t="s">
        <v>1162</v>
      </c>
      <c r="S1413" s="132">
        <v>1000319</v>
      </c>
      <c r="T1413" s="132" t="s">
        <v>2070</v>
      </c>
      <c r="U1413" s="132">
        <v>639</v>
      </c>
      <c r="V1413" s="132">
        <v>10</v>
      </c>
      <c r="W1413" s="132" t="s">
        <v>1048</v>
      </c>
      <c r="X1413" s="132">
        <v>4</v>
      </c>
    </row>
    <row r="1414" spans="1:24">
      <c r="A1414" s="132">
        <v>2157</v>
      </c>
      <c r="B1414" s="132" t="s">
        <v>1686</v>
      </c>
      <c r="C1414" s="132">
        <v>61112090000</v>
      </c>
      <c r="D1414" s="132" t="s">
        <v>1188</v>
      </c>
      <c r="E1414" s="132" t="s">
        <v>442</v>
      </c>
      <c r="F1414" s="132">
        <v>24</v>
      </c>
      <c r="G1414" s="132" t="s">
        <v>4310</v>
      </c>
      <c r="H1414" s="132">
        <v>7</v>
      </c>
      <c r="I1414" s="132">
        <v>0.04</v>
      </c>
      <c r="J1414" s="132">
        <v>1</v>
      </c>
      <c r="K1414" s="132">
        <v>0.04</v>
      </c>
      <c r="L1414" s="132" t="s">
        <v>330</v>
      </c>
      <c r="M1414" s="132">
        <v>521</v>
      </c>
      <c r="N1414" s="132" t="s">
        <v>440</v>
      </c>
      <c r="O1414" s="132">
        <v>7485</v>
      </c>
      <c r="P1414" s="132" t="s">
        <v>439</v>
      </c>
      <c r="Q1414" s="132">
        <v>9</v>
      </c>
      <c r="R1414" s="132" t="s">
        <v>1162</v>
      </c>
      <c r="S1414" s="132">
        <v>1000319</v>
      </c>
      <c r="T1414" s="132" t="s">
        <v>2082</v>
      </c>
      <c r="U1414" s="132">
        <v>637</v>
      </c>
      <c r="V1414" s="132">
        <v>0</v>
      </c>
      <c r="W1414" s="132" t="s">
        <v>1048</v>
      </c>
      <c r="X1414" s="132">
        <v>4</v>
      </c>
    </row>
    <row r="1415" spans="1:24">
      <c r="A1415" s="132">
        <v>2158</v>
      </c>
      <c r="B1415" s="132" t="s">
        <v>1687</v>
      </c>
      <c r="C1415" s="132">
        <v>65050090000</v>
      </c>
      <c r="D1415" s="132" t="s">
        <v>734</v>
      </c>
      <c r="E1415" s="132" t="s">
        <v>434</v>
      </c>
      <c r="F1415" s="132">
        <v>5</v>
      </c>
      <c r="G1415" s="132" t="s">
        <v>3699</v>
      </c>
      <c r="H1415" s="132">
        <v>4</v>
      </c>
      <c r="I1415" s="132">
        <v>2.1999999999999999E-2</v>
      </c>
      <c r="J1415" s="132">
        <v>1</v>
      </c>
      <c r="K1415" s="132">
        <v>2.1999999999999999E-2</v>
      </c>
      <c r="L1415" s="132" t="s">
        <v>330</v>
      </c>
      <c r="M1415" s="132">
        <v>521</v>
      </c>
      <c r="N1415" s="132" t="s">
        <v>3915</v>
      </c>
      <c r="O1415" s="132">
        <v>7497</v>
      </c>
      <c r="P1415" s="132" t="s">
        <v>439</v>
      </c>
      <c r="Q1415" s="132">
        <v>9</v>
      </c>
      <c r="R1415" s="132" t="s">
        <v>1162</v>
      </c>
      <c r="S1415" s="132">
        <v>1000319</v>
      </c>
      <c r="T1415" s="132">
        <v>50</v>
      </c>
      <c r="U1415" s="132">
        <v>105</v>
      </c>
      <c r="V1415" s="132">
        <v>10</v>
      </c>
      <c r="W1415" s="132" t="s">
        <v>1073</v>
      </c>
      <c r="X1415" s="132">
        <v>8</v>
      </c>
    </row>
    <row r="1416" spans="1:24">
      <c r="A1416" s="132">
        <v>2159</v>
      </c>
      <c r="B1416" s="132" t="s">
        <v>1688</v>
      </c>
      <c r="C1416" s="132">
        <v>61091000000</v>
      </c>
      <c r="D1416" s="132" t="s">
        <v>839</v>
      </c>
      <c r="E1416" s="132" t="s">
        <v>453</v>
      </c>
      <c r="F1416" s="132">
        <v>73</v>
      </c>
      <c r="G1416" s="132" t="s">
        <v>3699</v>
      </c>
      <c r="H1416" s="132">
        <v>4</v>
      </c>
      <c r="I1416" s="132">
        <v>7.8E-2</v>
      </c>
      <c r="J1416" s="132">
        <v>1</v>
      </c>
      <c r="K1416" s="132">
        <v>7.8E-2</v>
      </c>
      <c r="L1416" s="132" t="s">
        <v>330</v>
      </c>
      <c r="M1416" s="132">
        <v>521</v>
      </c>
      <c r="N1416" s="132" t="s">
        <v>440</v>
      </c>
      <c r="O1416" s="132">
        <v>7485</v>
      </c>
      <c r="P1416" s="132" t="s">
        <v>439</v>
      </c>
      <c r="Q1416" s="132">
        <v>9</v>
      </c>
      <c r="R1416" s="132" t="s">
        <v>1162</v>
      </c>
      <c r="S1416" s="132">
        <v>1000319</v>
      </c>
      <c r="T1416" s="132" t="s">
        <v>4397</v>
      </c>
      <c r="U1416" s="132">
        <v>703</v>
      </c>
      <c r="V1416" s="132">
        <v>18</v>
      </c>
      <c r="W1416" s="132" t="s">
        <v>1055</v>
      </c>
      <c r="X1416" s="132">
        <v>3</v>
      </c>
    </row>
    <row r="1417" spans="1:24">
      <c r="A1417" s="132">
        <v>2160</v>
      </c>
      <c r="B1417" s="132" t="s">
        <v>1689</v>
      </c>
      <c r="C1417" s="132">
        <v>61099020000</v>
      </c>
      <c r="D1417" s="132" t="s">
        <v>750</v>
      </c>
      <c r="E1417" s="132" t="s">
        <v>453</v>
      </c>
      <c r="F1417" s="132">
        <v>73</v>
      </c>
      <c r="G1417" s="132" t="s">
        <v>3699</v>
      </c>
      <c r="H1417" s="132">
        <v>4</v>
      </c>
      <c r="I1417" s="132">
        <v>0.16800000000000001</v>
      </c>
      <c r="J1417" s="132">
        <v>1</v>
      </c>
      <c r="K1417" s="132">
        <v>0.16800000000000001</v>
      </c>
      <c r="L1417" s="132" t="s">
        <v>330</v>
      </c>
      <c r="M1417" s="132">
        <v>521</v>
      </c>
      <c r="N1417" s="132" t="s">
        <v>440</v>
      </c>
      <c r="O1417" s="132">
        <v>7485</v>
      </c>
      <c r="P1417" s="132" t="s">
        <v>425</v>
      </c>
      <c r="Q1417" s="132">
        <v>37</v>
      </c>
      <c r="R1417" s="132" t="s">
        <v>1162</v>
      </c>
      <c r="S1417" s="132">
        <v>1000319</v>
      </c>
      <c r="T1417" s="132" t="s">
        <v>4402</v>
      </c>
      <c r="U1417" s="132">
        <v>664</v>
      </c>
      <c r="V1417" s="132">
        <v>18</v>
      </c>
      <c r="W1417" s="132" t="s">
        <v>1109</v>
      </c>
      <c r="X1417" s="132">
        <v>9</v>
      </c>
    </row>
    <row r="1418" spans="1:24">
      <c r="A1418" s="132">
        <v>2161</v>
      </c>
      <c r="B1418" s="132" t="s">
        <v>1690</v>
      </c>
      <c r="C1418" s="132">
        <v>61091000000</v>
      </c>
      <c r="D1418" s="132" t="s">
        <v>717</v>
      </c>
      <c r="E1418" s="132" t="s">
        <v>4432</v>
      </c>
      <c r="F1418" s="132">
        <v>21</v>
      </c>
      <c r="G1418" s="132" t="s">
        <v>3699</v>
      </c>
      <c r="H1418" s="132">
        <v>4</v>
      </c>
      <c r="I1418" s="132">
        <v>0.09</v>
      </c>
      <c r="J1418" s="132">
        <v>1</v>
      </c>
      <c r="K1418" s="132">
        <v>0.09</v>
      </c>
      <c r="L1418" s="132" t="s">
        <v>330</v>
      </c>
      <c r="M1418" s="132">
        <v>521</v>
      </c>
      <c r="N1418" s="132" t="s">
        <v>3915</v>
      </c>
      <c r="O1418" s="132">
        <v>7497</v>
      </c>
      <c r="P1418" s="132" t="s">
        <v>439</v>
      </c>
      <c r="Q1418" s="132">
        <v>9</v>
      </c>
      <c r="R1418" s="132" t="s">
        <v>1162</v>
      </c>
      <c r="S1418" s="132">
        <v>1000319</v>
      </c>
      <c r="T1418" s="132" t="s">
        <v>2070</v>
      </c>
      <c r="U1418" s="132">
        <v>639</v>
      </c>
      <c r="V1418" s="132">
        <v>0</v>
      </c>
      <c r="W1418" s="132" t="s">
        <v>1038</v>
      </c>
      <c r="X1418" s="132">
        <v>5</v>
      </c>
    </row>
    <row r="1419" spans="1:24">
      <c r="A1419" s="132">
        <v>2162</v>
      </c>
      <c r="B1419" s="132" t="s">
        <v>1691</v>
      </c>
      <c r="C1419" s="132">
        <v>61044900000</v>
      </c>
      <c r="D1419" s="132" t="s">
        <v>753</v>
      </c>
      <c r="E1419" s="132" t="s">
        <v>426</v>
      </c>
      <c r="F1419" s="132">
        <v>43</v>
      </c>
      <c r="G1419" s="132" t="s">
        <v>3656</v>
      </c>
      <c r="H1419" s="132">
        <v>3</v>
      </c>
      <c r="I1419" s="132">
        <v>8.2000000000000003E-2</v>
      </c>
      <c r="J1419" s="132">
        <v>1</v>
      </c>
      <c r="K1419" s="132">
        <v>8.2000000000000003E-2</v>
      </c>
      <c r="L1419" s="132" t="s">
        <v>330</v>
      </c>
      <c r="M1419" s="132">
        <v>521</v>
      </c>
      <c r="N1419" s="132" t="s">
        <v>3915</v>
      </c>
      <c r="O1419" s="132">
        <v>7497</v>
      </c>
      <c r="P1419" s="132" t="s">
        <v>4296</v>
      </c>
      <c r="Q1419" s="132" t="s">
        <v>4272</v>
      </c>
      <c r="R1419" s="132" t="s">
        <v>1162</v>
      </c>
      <c r="S1419" s="132">
        <v>1000319</v>
      </c>
      <c r="T1419" s="132" t="s">
        <v>2068</v>
      </c>
      <c r="U1419" s="132">
        <v>646</v>
      </c>
      <c r="V1419" s="132">
        <v>28</v>
      </c>
      <c r="W1419" s="132" t="s">
        <v>1053</v>
      </c>
      <c r="X1419" s="132">
        <v>17</v>
      </c>
    </row>
    <row r="1420" spans="1:24">
      <c r="A1420" s="132">
        <v>2163</v>
      </c>
      <c r="B1420" s="132" t="s">
        <v>1692</v>
      </c>
      <c r="C1420" s="132">
        <v>61091000000</v>
      </c>
      <c r="D1420" s="132" t="s">
        <v>856</v>
      </c>
      <c r="E1420" s="132" t="s">
        <v>453</v>
      </c>
      <c r="F1420" s="132">
        <v>73</v>
      </c>
      <c r="G1420" s="132" t="s">
        <v>3656</v>
      </c>
      <c r="H1420" s="132">
        <v>3</v>
      </c>
      <c r="I1420" s="132">
        <v>4.5999999999999999E-2</v>
      </c>
      <c r="J1420" s="132">
        <v>1</v>
      </c>
      <c r="K1420" s="132">
        <v>4.5999999999999999E-2</v>
      </c>
      <c r="L1420" s="132" t="s">
        <v>330</v>
      </c>
      <c r="M1420" s="132">
        <v>521</v>
      </c>
      <c r="N1420" s="132" t="s">
        <v>3915</v>
      </c>
      <c r="O1420" s="132">
        <v>7497</v>
      </c>
      <c r="P1420" s="132" t="s">
        <v>439</v>
      </c>
      <c r="Q1420" s="132">
        <v>9</v>
      </c>
      <c r="R1420" s="132" t="s">
        <v>1162</v>
      </c>
      <c r="S1420" s="132">
        <v>1000319</v>
      </c>
      <c r="T1420" s="132" t="s">
        <v>2068</v>
      </c>
      <c r="U1420" s="132">
        <v>646</v>
      </c>
      <c r="V1420" s="132">
        <v>30</v>
      </c>
      <c r="W1420" s="132" t="s">
        <v>1046</v>
      </c>
      <c r="X1420" s="132">
        <v>12</v>
      </c>
    </row>
    <row r="1421" spans="1:24">
      <c r="A1421" s="132">
        <v>2164</v>
      </c>
      <c r="B1421" s="132" t="s">
        <v>1693</v>
      </c>
      <c r="C1421" s="132">
        <v>62046239000</v>
      </c>
      <c r="D1421" s="132" t="s">
        <v>875</v>
      </c>
      <c r="E1421" s="132" t="s">
        <v>420</v>
      </c>
      <c r="F1421" s="132">
        <v>93</v>
      </c>
      <c r="G1421" s="132" t="s">
        <v>3656</v>
      </c>
      <c r="H1421" s="132">
        <v>3</v>
      </c>
      <c r="I1421" s="132">
        <v>0.08</v>
      </c>
      <c r="J1421" s="132">
        <v>1</v>
      </c>
      <c r="K1421" s="132">
        <v>0.08</v>
      </c>
      <c r="L1421" s="132" t="s">
        <v>330</v>
      </c>
      <c r="M1421" s="132">
        <v>521</v>
      </c>
      <c r="N1421" s="132" t="s">
        <v>440</v>
      </c>
      <c r="O1421" s="132">
        <v>7485</v>
      </c>
      <c r="P1421" s="132" t="s">
        <v>439</v>
      </c>
      <c r="Q1421" s="132">
        <v>9</v>
      </c>
      <c r="R1421" s="132" t="s">
        <v>1162</v>
      </c>
      <c r="S1421" s="132">
        <v>1000319</v>
      </c>
      <c r="T1421" s="132" t="s">
        <v>2067</v>
      </c>
      <c r="U1421" s="132">
        <v>647</v>
      </c>
      <c r="V1421" s="132">
        <v>8</v>
      </c>
      <c r="W1421" s="132" t="s">
        <v>1063</v>
      </c>
      <c r="X1421" s="132">
        <v>13</v>
      </c>
    </row>
    <row r="1422" spans="1:24">
      <c r="A1422" s="132">
        <v>2165</v>
      </c>
      <c r="B1422" s="132" t="s">
        <v>1694</v>
      </c>
      <c r="C1422" s="132">
        <v>61099090000</v>
      </c>
      <c r="D1422" s="132" t="s">
        <v>1695</v>
      </c>
      <c r="E1422" s="132" t="s">
        <v>329</v>
      </c>
      <c r="F1422" s="132">
        <v>249</v>
      </c>
      <c r="G1422" s="132" t="s">
        <v>3656</v>
      </c>
      <c r="H1422" s="132">
        <v>3</v>
      </c>
      <c r="I1422" s="132">
        <v>7.3999999999999996E-2</v>
      </c>
      <c r="J1422" s="132">
        <v>1</v>
      </c>
      <c r="K1422" s="132">
        <v>7.3999999999999996E-2</v>
      </c>
      <c r="L1422" s="132" t="s">
        <v>330</v>
      </c>
      <c r="M1422" s="132">
        <v>521</v>
      </c>
      <c r="N1422" s="132" t="s">
        <v>3915</v>
      </c>
      <c r="O1422" s="132">
        <v>7497</v>
      </c>
      <c r="P1422" s="132" t="s">
        <v>4296</v>
      </c>
      <c r="Q1422" s="132" t="s">
        <v>4272</v>
      </c>
      <c r="R1422" s="132" t="s">
        <v>1162</v>
      </c>
      <c r="S1422" s="132">
        <v>1000319</v>
      </c>
      <c r="T1422" s="132" t="s">
        <v>1199</v>
      </c>
      <c r="U1422" s="132">
        <v>702</v>
      </c>
      <c r="V1422" s="132">
        <v>22</v>
      </c>
      <c r="W1422" s="132" t="s">
        <v>1063</v>
      </c>
      <c r="X1422" s="132">
        <v>13</v>
      </c>
    </row>
    <row r="1423" spans="1:24">
      <c r="A1423" s="132">
        <v>2166</v>
      </c>
      <c r="B1423" s="132" t="s">
        <v>1696</v>
      </c>
      <c r="C1423" s="132">
        <v>65050090000</v>
      </c>
      <c r="D1423" s="132" t="s">
        <v>1121</v>
      </c>
      <c r="E1423" s="132" t="s">
        <v>434</v>
      </c>
      <c r="F1423" s="132">
        <v>5</v>
      </c>
      <c r="G1423" s="132" t="s">
        <v>3656</v>
      </c>
      <c r="H1423" s="132">
        <v>3</v>
      </c>
      <c r="I1423" s="132">
        <v>0.05</v>
      </c>
      <c r="J1423" s="132">
        <v>1</v>
      </c>
      <c r="K1423" s="132">
        <v>0.05</v>
      </c>
      <c r="L1423" s="132" t="s">
        <v>330</v>
      </c>
      <c r="M1423" s="132">
        <v>521</v>
      </c>
      <c r="N1423" s="132" t="s">
        <v>3915</v>
      </c>
      <c r="O1423" s="132">
        <v>7497</v>
      </c>
      <c r="P1423" s="132" t="s">
        <v>439</v>
      </c>
      <c r="Q1423" s="132">
        <v>9</v>
      </c>
      <c r="R1423" s="132" t="s">
        <v>1162</v>
      </c>
      <c r="S1423" s="132">
        <v>1000319</v>
      </c>
      <c r="T1423" s="132" t="s">
        <v>821</v>
      </c>
      <c r="U1423" s="132">
        <v>3</v>
      </c>
      <c r="V1423" s="132">
        <v>10</v>
      </c>
      <c r="W1423" s="132" t="s">
        <v>1063</v>
      </c>
      <c r="X1423" s="132">
        <v>13</v>
      </c>
    </row>
    <row r="1424" spans="1:24">
      <c r="A1424" s="132">
        <v>2167</v>
      </c>
      <c r="B1424" s="132" t="s">
        <v>1697</v>
      </c>
      <c r="C1424" s="132">
        <v>65050090000</v>
      </c>
      <c r="D1424" s="132" t="s">
        <v>734</v>
      </c>
      <c r="E1424" s="132" t="s">
        <v>434</v>
      </c>
      <c r="F1424" s="132">
        <v>5</v>
      </c>
      <c r="G1424" s="132" t="s">
        <v>3699</v>
      </c>
      <c r="H1424" s="132">
        <v>4</v>
      </c>
      <c r="I1424" s="132">
        <v>2.1999999999999999E-2</v>
      </c>
      <c r="J1424" s="132">
        <v>1</v>
      </c>
      <c r="K1424" s="132">
        <v>2.1999999999999999E-2</v>
      </c>
      <c r="L1424" s="132" t="s">
        <v>330</v>
      </c>
      <c r="M1424" s="132">
        <v>521</v>
      </c>
      <c r="N1424" s="132" t="s">
        <v>3915</v>
      </c>
      <c r="O1424" s="132">
        <v>7497</v>
      </c>
      <c r="P1424" s="132" t="s">
        <v>439</v>
      </c>
      <c r="Q1424" s="132">
        <v>9</v>
      </c>
      <c r="R1424" s="132" t="s">
        <v>1162</v>
      </c>
      <c r="S1424" s="132">
        <v>1000319</v>
      </c>
      <c r="T1424" s="132">
        <v>46</v>
      </c>
      <c r="U1424" s="132">
        <v>99</v>
      </c>
      <c r="V1424" s="132">
        <v>10</v>
      </c>
      <c r="W1424" s="132" t="s">
        <v>1038</v>
      </c>
      <c r="X1424" s="132">
        <v>5</v>
      </c>
    </row>
    <row r="1425" spans="1:24">
      <c r="A1425" s="132">
        <v>2168</v>
      </c>
      <c r="B1425" s="132" t="s">
        <v>1698</v>
      </c>
      <c r="C1425" s="132">
        <v>61046200000</v>
      </c>
      <c r="D1425" s="132" t="s">
        <v>928</v>
      </c>
      <c r="E1425" s="132" t="s">
        <v>442</v>
      </c>
      <c r="F1425" s="132">
        <v>24</v>
      </c>
      <c r="G1425" s="132" t="s">
        <v>3656</v>
      </c>
      <c r="H1425" s="132">
        <v>3</v>
      </c>
      <c r="I1425" s="132">
        <v>0.04</v>
      </c>
      <c r="J1425" s="132">
        <v>1</v>
      </c>
      <c r="K1425" s="132">
        <v>0.04</v>
      </c>
      <c r="L1425" s="132" t="s">
        <v>330</v>
      </c>
      <c r="M1425" s="132">
        <v>521</v>
      </c>
      <c r="N1425" s="132" t="s">
        <v>440</v>
      </c>
      <c r="O1425" s="132">
        <v>7485</v>
      </c>
      <c r="P1425" s="132" t="s">
        <v>439</v>
      </c>
      <c r="Q1425" s="132">
        <v>9</v>
      </c>
      <c r="R1425" s="132" t="s">
        <v>1162</v>
      </c>
      <c r="S1425" s="132">
        <v>1000319</v>
      </c>
      <c r="T1425" s="132" t="s">
        <v>2063</v>
      </c>
      <c r="U1425" s="132">
        <v>640</v>
      </c>
      <c r="V1425" s="132">
        <v>0</v>
      </c>
      <c r="W1425" s="132" t="s">
        <v>1063</v>
      </c>
      <c r="X1425" s="132">
        <v>13</v>
      </c>
    </row>
    <row r="1426" spans="1:24">
      <c r="A1426" s="132">
        <v>2169</v>
      </c>
      <c r="B1426" s="132" t="s">
        <v>1699</v>
      </c>
      <c r="C1426" s="132">
        <v>61046200000</v>
      </c>
      <c r="D1426" s="132" t="s">
        <v>681</v>
      </c>
      <c r="E1426" s="132" t="s">
        <v>3671</v>
      </c>
      <c r="F1426" s="132">
        <v>54</v>
      </c>
      <c r="G1426" s="132" t="s">
        <v>3656</v>
      </c>
      <c r="H1426" s="132">
        <v>3</v>
      </c>
      <c r="I1426" s="132">
        <v>7.1999999999999995E-2</v>
      </c>
      <c r="J1426" s="132">
        <v>1</v>
      </c>
      <c r="K1426" s="132">
        <v>7.1999999999999995E-2</v>
      </c>
      <c r="L1426" s="132" t="s">
        <v>330</v>
      </c>
      <c r="M1426" s="132">
        <v>521</v>
      </c>
      <c r="N1426" s="132" t="s">
        <v>440</v>
      </c>
      <c r="O1426" s="132">
        <v>7485</v>
      </c>
      <c r="P1426" s="132" t="s">
        <v>439</v>
      </c>
      <c r="Q1426" s="132">
        <v>9</v>
      </c>
      <c r="R1426" s="132" t="s">
        <v>1162</v>
      </c>
      <c r="S1426" s="132">
        <v>1000319</v>
      </c>
      <c r="T1426" s="132" t="s">
        <v>2063</v>
      </c>
      <c r="U1426" s="132">
        <v>640</v>
      </c>
      <c r="V1426" s="132">
        <v>24</v>
      </c>
      <c r="W1426" s="132" t="s">
        <v>1038</v>
      </c>
      <c r="X1426" s="132">
        <v>5</v>
      </c>
    </row>
    <row r="1427" spans="1:24">
      <c r="A1427" s="132">
        <v>2170</v>
      </c>
      <c r="B1427" s="132" t="s">
        <v>1700</v>
      </c>
      <c r="C1427" s="132">
        <v>61112090000</v>
      </c>
      <c r="D1427" s="132" t="s">
        <v>1701</v>
      </c>
      <c r="E1427" s="132" t="s">
        <v>3690</v>
      </c>
      <c r="F1427" s="132">
        <v>89</v>
      </c>
      <c r="G1427" s="132" t="s">
        <v>4311</v>
      </c>
      <c r="H1427" s="132">
        <v>6</v>
      </c>
      <c r="I1427" s="132">
        <v>3.7999999999999999E-2</v>
      </c>
      <c r="J1427" s="132">
        <v>1</v>
      </c>
      <c r="K1427" s="132">
        <v>3.7999999999999999E-2</v>
      </c>
      <c r="L1427" s="132" t="s">
        <v>330</v>
      </c>
      <c r="M1427" s="132">
        <v>521</v>
      </c>
      <c r="N1427" s="132" t="s">
        <v>3915</v>
      </c>
      <c r="O1427" s="132">
        <v>7497</v>
      </c>
      <c r="P1427" s="132" t="s">
        <v>439</v>
      </c>
      <c r="Q1427" s="132">
        <v>9</v>
      </c>
      <c r="R1427" s="132" t="s">
        <v>1162</v>
      </c>
      <c r="S1427" s="132">
        <v>1000319</v>
      </c>
      <c r="T1427" s="132" t="s">
        <v>2066</v>
      </c>
      <c r="U1427" s="132">
        <v>642</v>
      </c>
      <c r="V1427" s="132">
        <v>20</v>
      </c>
      <c r="W1427" s="132" t="s">
        <v>1046</v>
      </c>
      <c r="X1427" s="132">
        <v>12</v>
      </c>
    </row>
    <row r="1428" spans="1:24">
      <c r="A1428" s="132">
        <v>2171</v>
      </c>
      <c r="B1428" s="132" t="s">
        <v>1702</v>
      </c>
      <c r="C1428" s="132">
        <v>61091000000</v>
      </c>
      <c r="D1428" s="132" t="s">
        <v>839</v>
      </c>
      <c r="E1428" s="132" t="s">
        <v>453</v>
      </c>
      <c r="F1428" s="132">
        <v>73</v>
      </c>
      <c r="G1428" s="132" t="s">
        <v>3699</v>
      </c>
      <c r="H1428" s="132">
        <v>4</v>
      </c>
      <c r="I1428" s="132">
        <v>4.5999999999999999E-2</v>
      </c>
      <c r="J1428" s="132">
        <v>1</v>
      </c>
      <c r="K1428" s="132">
        <v>4.5999999999999999E-2</v>
      </c>
      <c r="L1428" s="132" t="s">
        <v>330</v>
      </c>
      <c r="M1428" s="132">
        <v>521</v>
      </c>
      <c r="N1428" s="132" t="s">
        <v>440</v>
      </c>
      <c r="O1428" s="132">
        <v>7485</v>
      </c>
      <c r="P1428" s="132" t="s">
        <v>439</v>
      </c>
      <c r="Q1428" s="132">
        <v>9</v>
      </c>
      <c r="R1428" s="132" t="s">
        <v>1162</v>
      </c>
      <c r="S1428" s="132">
        <v>1000319</v>
      </c>
      <c r="T1428" s="132" t="s">
        <v>2065</v>
      </c>
      <c r="U1428" s="132">
        <v>647</v>
      </c>
      <c r="V1428" s="132">
        <v>7</v>
      </c>
      <c r="W1428" s="132" t="s">
        <v>1048</v>
      </c>
      <c r="X1428" s="132">
        <v>4</v>
      </c>
    </row>
    <row r="1429" spans="1:24">
      <c r="A1429" s="132">
        <v>2172</v>
      </c>
      <c r="B1429" s="132" t="s">
        <v>1703</v>
      </c>
      <c r="C1429" s="132">
        <v>61034200090</v>
      </c>
      <c r="D1429" s="132" t="s">
        <v>512</v>
      </c>
      <c r="E1429" s="132" t="s">
        <v>442</v>
      </c>
      <c r="F1429" s="132">
        <v>24</v>
      </c>
      <c r="G1429" s="132" t="s">
        <v>3699</v>
      </c>
      <c r="H1429" s="132">
        <v>4</v>
      </c>
      <c r="I1429" s="132">
        <v>0.06</v>
      </c>
      <c r="J1429" s="132">
        <v>1</v>
      </c>
      <c r="K1429" s="132">
        <v>0.06</v>
      </c>
      <c r="L1429" s="132" t="s">
        <v>330</v>
      </c>
      <c r="M1429" s="132">
        <v>521</v>
      </c>
      <c r="N1429" s="132" t="s">
        <v>440</v>
      </c>
      <c r="O1429" s="132">
        <v>7485</v>
      </c>
      <c r="P1429" s="132" t="s">
        <v>439</v>
      </c>
      <c r="Q1429" s="132">
        <v>9</v>
      </c>
      <c r="R1429" s="132" t="s">
        <v>1162</v>
      </c>
      <c r="S1429" s="132">
        <v>1000319</v>
      </c>
      <c r="T1429" s="132" t="s">
        <v>2070</v>
      </c>
      <c r="U1429" s="132">
        <v>639</v>
      </c>
      <c r="V1429" s="132">
        <v>12</v>
      </c>
      <c r="W1429" s="132" t="s">
        <v>3916</v>
      </c>
      <c r="X1429" s="132">
        <v>10</v>
      </c>
    </row>
    <row r="1430" spans="1:24">
      <c r="A1430" s="132">
        <v>2173</v>
      </c>
      <c r="B1430" s="132" t="s">
        <v>1704</v>
      </c>
      <c r="C1430" s="132">
        <v>61034300090</v>
      </c>
      <c r="D1430" s="132" t="s">
        <v>719</v>
      </c>
      <c r="E1430" s="132" t="s">
        <v>442</v>
      </c>
      <c r="F1430" s="132">
        <v>24</v>
      </c>
      <c r="G1430" s="132" t="s">
        <v>3699</v>
      </c>
      <c r="H1430" s="132">
        <v>4</v>
      </c>
      <c r="I1430" s="132">
        <v>5.3999999999999999E-2</v>
      </c>
      <c r="J1430" s="132">
        <v>1</v>
      </c>
      <c r="K1430" s="132">
        <v>5.3999999999999999E-2</v>
      </c>
      <c r="L1430" s="132" t="s">
        <v>330</v>
      </c>
      <c r="M1430" s="132">
        <v>521</v>
      </c>
      <c r="N1430" s="132" t="s">
        <v>3915</v>
      </c>
      <c r="O1430" s="132">
        <v>7497</v>
      </c>
      <c r="P1430" s="132" t="s">
        <v>425</v>
      </c>
      <c r="Q1430" s="132">
        <v>37</v>
      </c>
      <c r="R1430" s="132" t="s">
        <v>1162</v>
      </c>
      <c r="S1430" s="132">
        <v>1000319</v>
      </c>
      <c r="T1430" s="132" t="s">
        <v>930</v>
      </c>
      <c r="U1430" s="132">
        <v>666</v>
      </c>
      <c r="V1430" s="132">
        <v>16</v>
      </c>
      <c r="W1430" s="132" t="s">
        <v>1038</v>
      </c>
      <c r="X1430" s="132">
        <v>5</v>
      </c>
    </row>
    <row r="1431" spans="1:24">
      <c r="A1431" s="132">
        <v>2174</v>
      </c>
      <c r="B1431" s="132" t="s">
        <v>1705</v>
      </c>
      <c r="C1431" s="132">
        <v>61046200000</v>
      </c>
      <c r="D1431" s="132" t="s">
        <v>928</v>
      </c>
      <c r="E1431" s="132" t="s">
        <v>442</v>
      </c>
      <c r="F1431" s="132">
        <v>24</v>
      </c>
      <c r="G1431" s="132" t="s">
        <v>3656</v>
      </c>
      <c r="H1431" s="132">
        <v>3</v>
      </c>
      <c r="I1431" s="132">
        <v>6.8000000000000005E-2</v>
      </c>
      <c r="J1431" s="132">
        <v>1</v>
      </c>
      <c r="K1431" s="132">
        <v>6.8000000000000005E-2</v>
      </c>
      <c r="L1431" s="132" t="s">
        <v>330</v>
      </c>
      <c r="M1431" s="132">
        <v>521</v>
      </c>
      <c r="N1431" s="132" t="s">
        <v>440</v>
      </c>
      <c r="O1431" s="132">
        <v>7485</v>
      </c>
      <c r="P1431" s="132" t="s">
        <v>439</v>
      </c>
      <c r="Q1431" s="132">
        <v>9</v>
      </c>
      <c r="R1431" s="132" t="s">
        <v>1162</v>
      </c>
      <c r="S1431" s="132">
        <v>1000319</v>
      </c>
      <c r="T1431" s="132" t="s">
        <v>4396</v>
      </c>
      <c r="U1431" s="132">
        <v>480</v>
      </c>
      <c r="V1431" s="132">
        <v>12</v>
      </c>
      <c r="W1431" s="132" t="s">
        <v>1055</v>
      </c>
      <c r="X1431" s="132">
        <v>3</v>
      </c>
    </row>
    <row r="1432" spans="1:24">
      <c r="A1432" s="132">
        <v>2175</v>
      </c>
      <c r="B1432" s="132" t="s">
        <v>1706</v>
      </c>
      <c r="C1432" s="132">
        <v>61091000000</v>
      </c>
      <c r="D1432" s="132" t="s">
        <v>856</v>
      </c>
      <c r="E1432" s="132" t="s">
        <v>453</v>
      </c>
      <c r="F1432" s="132">
        <v>73</v>
      </c>
      <c r="G1432" s="132" t="s">
        <v>3656</v>
      </c>
      <c r="H1432" s="132">
        <v>3</v>
      </c>
      <c r="I1432" s="132">
        <v>0.03</v>
      </c>
      <c r="J1432" s="132">
        <v>1</v>
      </c>
      <c r="K1432" s="132">
        <v>0.03</v>
      </c>
      <c r="L1432" s="132" t="s">
        <v>330</v>
      </c>
      <c r="M1432" s="132">
        <v>521</v>
      </c>
      <c r="N1432" s="132" t="s">
        <v>3915</v>
      </c>
      <c r="O1432" s="132">
        <v>7497</v>
      </c>
      <c r="P1432" s="132" t="s">
        <v>439</v>
      </c>
      <c r="Q1432" s="132">
        <v>9</v>
      </c>
      <c r="R1432" s="132" t="s">
        <v>1162</v>
      </c>
      <c r="S1432" s="132">
        <v>1000319</v>
      </c>
      <c r="T1432" s="132" t="s">
        <v>2084</v>
      </c>
      <c r="U1432" s="132">
        <v>636</v>
      </c>
      <c r="V1432" s="132">
        <v>10</v>
      </c>
      <c r="W1432" s="132" t="s">
        <v>1046</v>
      </c>
      <c r="X1432" s="132">
        <v>12</v>
      </c>
    </row>
    <row r="1433" spans="1:24">
      <c r="A1433" s="132">
        <v>2176</v>
      </c>
      <c r="B1433" s="132" t="s">
        <v>1707</v>
      </c>
      <c r="C1433" s="132">
        <v>61034200090</v>
      </c>
      <c r="D1433" s="132" t="s">
        <v>512</v>
      </c>
      <c r="E1433" s="132" t="s">
        <v>442</v>
      </c>
      <c r="F1433" s="132">
        <v>24</v>
      </c>
      <c r="G1433" s="132" t="s">
        <v>3699</v>
      </c>
      <c r="H1433" s="132">
        <v>4</v>
      </c>
      <c r="I1433" s="132">
        <v>7.8E-2</v>
      </c>
      <c r="J1433" s="132">
        <v>1</v>
      </c>
      <c r="K1433" s="132">
        <v>7.8E-2</v>
      </c>
      <c r="L1433" s="132" t="s">
        <v>330</v>
      </c>
      <c r="M1433" s="132">
        <v>521</v>
      </c>
      <c r="N1433" s="132" t="s">
        <v>440</v>
      </c>
      <c r="O1433" s="132">
        <v>7485</v>
      </c>
      <c r="P1433" s="132" t="s">
        <v>439</v>
      </c>
      <c r="Q1433" s="132">
        <v>9</v>
      </c>
      <c r="R1433" s="132" t="s">
        <v>1162</v>
      </c>
      <c r="S1433" s="132">
        <v>1000319</v>
      </c>
      <c r="T1433" s="132" t="s">
        <v>4396</v>
      </c>
      <c r="U1433" s="132">
        <v>480</v>
      </c>
      <c r="V1433" s="132">
        <v>0</v>
      </c>
      <c r="W1433" s="132" t="s">
        <v>1050</v>
      </c>
      <c r="X1433" s="132">
        <v>20</v>
      </c>
    </row>
    <row r="1434" spans="1:24">
      <c r="A1434" s="132">
        <v>2177</v>
      </c>
      <c r="B1434" s="132" t="s">
        <v>1708</v>
      </c>
      <c r="C1434" s="132">
        <v>61099020000</v>
      </c>
      <c r="D1434" s="132" t="s">
        <v>750</v>
      </c>
      <c r="E1434" s="132" t="s">
        <v>453</v>
      </c>
      <c r="F1434" s="132">
        <v>73</v>
      </c>
      <c r="G1434" s="132" t="s">
        <v>3699</v>
      </c>
      <c r="H1434" s="132">
        <v>4</v>
      </c>
      <c r="I1434" s="132">
        <v>9.6000000000000002E-2</v>
      </c>
      <c r="J1434" s="132">
        <v>1</v>
      </c>
      <c r="K1434" s="132">
        <v>9.6000000000000002E-2</v>
      </c>
      <c r="L1434" s="132" t="s">
        <v>330</v>
      </c>
      <c r="M1434" s="132">
        <v>521</v>
      </c>
      <c r="N1434" s="132" t="s">
        <v>440</v>
      </c>
      <c r="O1434" s="132">
        <v>7485</v>
      </c>
      <c r="P1434" s="132" t="s">
        <v>425</v>
      </c>
      <c r="Q1434" s="132">
        <v>37</v>
      </c>
      <c r="R1434" s="132" t="s">
        <v>1162</v>
      </c>
      <c r="S1434" s="132">
        <v>1000319</v>
      </c>
      <c r="T1434" s="132" t="s">
        <v>4396</v>
      </c>
      <c r="U1434" s="132">
        <v>480</v>
      </c>
      <c r="V1434" s="132">
        <v>0</v>
      </c>
      <c r="W1434" s="132" t="s">
        <v>1055</v>
      </c>
      <c r="X1434" s="132">
        <v>3</v>
      </c>
    </row>
    <row r="1435" spans="1:24">
      <c r="A1435" s="132">
        <v>2178</v>
      </c>
      <c r="B1435" s="132" t="s">
        <v>1709</v>
      </c>
      <c r="C1435" s="132">
        <v>61034200090</v>
      </c>
      <c r="D1435" s="132" t="s">
        <v>512</v>
      </c>
      <c r="E1435" s="132" t="s">
        <v>442</v>
      </c>
      <c r="F1435" s="132">
        <v>24</v>
      </c>
      <c r="G1435" s="132" t="s">
        <v>3699</v>
      </c>
      <c r="H1435" s="132">
        <v>4</v>
      </c>
      <c r="I1435" s="132">
        <v>5.1999999999999998E-2</v>
      </c>
      <c r="J1435" s="132">
        <v>1</v>
      </c>
      <c r="K1435" s="132">
        <v>5.1999999999999998E-2</v>
      </c>
      <c r="L1435" s="132" t="s">
        <v>330</v>
      </c>
      <c r="M1435" s="132">
        <v>521</v>
      </c>
      <c r="N1435" s="132" t="s">
        <v>440</v>
      </c>
      <c r="O1435" s="132">
        <v>7485</v>
      </c>
      <c r="P1435" s="132" t="s">
        <v>439</v>
      </c>
      <c r="Q1435" s="132">
        <v>9</v>
      </c>
      <c r="R1435" s="132" t="s">
        <v>1162</v>
      </c>
      <c r="S1435" s="132">
        <v>1000319</v>
      </c>
      <c r="T1435" s="132" t="s">
        <v>4397</v>
      </c>
      <c r="U1435" s="132">
        <v>703</v>
      </c>
      <c r="V1435" s="132">
        <v>0</v>
      </c>
      <c r="W1435" s="132" t="s">
        <v>1053</v>
      </c>
      <c r="X1435" s="132">
        <v>17</v>
      </c>
    </row>
    <row r="1436" spans="1:24">
      <c r="A1436" s="132">
        <v>2179</v>
      </c>
      <c r="B1436" s="132" t="s">
        <v>1710</v>
      </c>
      <c r="C1436" s="132">
        <v>61091000000</v>
      </c>
      <c r="D1436" s="132" t="s">
        <v>872</v>
      </c>
      <c r="E1436" s="132" t="s">
        <v>453</v>
      </c>
      <c r="F1436" s="132">
        <v>73</v>
      </c>
      <c r="G1436" s="132" t="s">
        <v>3699</v>
      </c>
      <c r="H1436" s="132">
        <v>4</v>
      </c>
      <c r="I1436" s="132">
        <v>4.8000000000000001E-2</v>
      </c>
      <c r="J1436" s="132">
        <v>1</v>
      </c>
      <c r="K1436" s="132">
        <v>4.8000000000000001E-2</v>
      </c>
      <c r="L1436" s="132" t="s">
        <v>330</v>
      </c>
      <c r="M1436" s="132">
        <v>521</v>
      </c>
      <c r="N1436" s="132" t="s">
        <v>3915</v>
      </c>
      <c r="O1436" s="132">
        <v>7497</v>
      </c>
      <c r="P1436" s="132" t="s">
        <v>439</v>
      </c>
      <c r="Q1436" s="132">
        <v>9</v>
      </c>
      <c r="R1436" s="132" t="s">
        <v>1162</v>
      </c>
      <c r="S1436" s="132">
        <v>1000319</v>
      </c>
      <c r="T1436" s="132" t="s">
        <v>2068</v>
      </c>
      <c r="U1436" s="132">
        <v>646</v>
      </c>
      <c r="V1436" s="132">
        <v>10</v>
      </c>
      <c r="W1436" s="132" t="s">
        <v>1038</v>
      </c>
      <c r="X1436" s="132">
        <v>5</v>
      </c>
    </row>
    <row r="1437" spans="1:24">
      <c r="A1437" s="132">
        <v>2180</v>
      </c>
      <c r="B1437" s="132" t="s">
        <v>1711</v>
      </c>
      <c r="C1437" s="132">
        <v>61102099000</v>
      </c>
      <c r="D1437" s="132" t="s">
        <v>728</v>
      </c>
      <c r="E1437" s="132" t="s">
        <v>316</v>
      </c>
      <c r="F1437" s="132">
        <v>17</v>
      </c>
      <c r="G1437" s="132" t="s">
        <v>3656</v>
      </c>
      <c r="H1437" s="132">
        <v>3</v>
      </c>
      <c r="I1437" s="132">
        <v>0.1</v>
      </c>
      <c r="J1437" s="132">
        <v>1</v>
      </c>
      <c r="K1437" s="132">
        <v>0.1</v>
      </c>
      <c r="L1437" s="132" t="s">
        <v>330</v>
      </c>
      <c r="M1437" s="132">
        <v>521</v>
      </c>
      <c r="N1437" s="132" t="s">
        <v>440</v>
      </c>
      <c r="O1437" s="132">
        <v>7485</v>
      </c>
      <c r="P1437" s="132" t="s">
        <v>439</v>
      </c>
      <c r="Q1437" s="132">
        <v>9</v>
      </c>
      <c r="R1437" s="132" t="s">
        <v>1162</v>
      </c>
      <c r="S1437" s="132">
        <v>1000319</v>
      </c>
      <c r="T1437" s="132" t="s">
        <v>2063</v>
      </c>
      <c r="U1437" s="132">
        <v>640</v>
      </c>
      <c r="V1437" s="132">
        <v>0</v>
      </c>
      <c r="W1437" s="132" t="s">
        <v>1046</v>
      </c>
      <c r="X1437" s="132">
        <v>12</v>
      </c>
    </row>
    <row r="1438" spans="1:24">
      <c r="A1438" s="132">
        <v>2181</v>
      </c>
      <c r="B1438" s="132" t="s">
        <v>1712</v>
      </c>
      <c r="C1438" s="132">
        <v>61091000000</v>
      </c>
      <c r="D1438" s="132" t="s">
        <v>856</v>
      </c>
      <c r="E1438" s="132" t="s">
        <v>453</v>
      </c>
      <c r="F1438" s="132">
        <v>73</v>
      </c>
      <c r="G1438" s="132" t="s">
        <v>3656</v>
      </c>
      <c r="H1438" s="132">
        <v>3</v>
      </c>
      <c r="I1438" s="132">
        <v>7.3999999999999996E-2</v>
      </c>
      <c r="J1438" s="132">
        <v>1</v>
      </c>
      <c r="K1438" s="132">
        <v>7.3999999999999996E-2</v>
      </c>
      <c r="L1438" s="132" t="s">
        <v>330</v>
      </c>
      <c r="M1438" s="132">
        <v>521</v>
      </c>
      <c r="N1438" s="132" t="s">
        <v>440</v>
      </c>
      <c r="O1438" s="132">
        <v>7485</v>
      </c>
      <c r="P1438" s="132" t="s">
        <v>439</v>
      </c>
      <c r="Q1438" s="132">
        <v>9</v>
      </c>
      <c r="R1438" s="132" t="s">
        <v>1162</v>
      </c>
      <c r="S1438" s="132">
        <v>1000319</v>
      </c>
      <c r="T1438" s="132" t="s">
        <v>4397</v>
      </c>
      <c r="U1438" s="132">
        <v>703</v>
      </c>
      <c r="V1438" s="132">
        <v>22</v>
      </c>
      <c r="W1438" s="132" t="s">
        <v>1046</v>
      </c>
      <c r="X1438" s="132">
        <v>12</v>
      </c>
    </row>
    <row r="1439" spans="1:24">
      <c r="A1439" s="132">
        <v>2182</v>
      </c>
      <c r="B1439" s="132" t="s">
        <v>1713</v>
      </c>
      <c r="C1439" s="132">
        <v>61113090000</v>
      </c>
      <c r="D1439" s="132" t="s">
        <v>756</v>
      </c>
      <c r="E1439" s="132" t="s">
        <v>443</v>
      </c>
      <c r="F1439" s="132">
        <v>53</v>
      </c>
      <c r="G1439" s="132" t="s">
        <v>4311</v>
      </c>
      <c r="H1439" s="132">
        <v>6</v>
      </c>
      <c r="I1439" s="132">
        <v>7.0000000000000007E-2</v>
      </c>
      <c r="J1439" s="132">
        <v>1</v>
      </c>
      <c r="K1439" s="132">
        <v>7.0000000000000007E-2</v>
      </c>
      <c r="L1439" s="132" t="s">
        <v>330</v>
      </c>
      <c r="M1439" s="132">
        <v>521</v>
      </c>
      <c r="N1439" s="132" t="s">
        <v>3915</v>
      </c>
      <c r="O1439" s="132">
        <v>7497</v>
      </c>
      <c r="P1439" s="132" t="s">
        <v>425</v>
      </c>
      <c r="Q1439" s="132">
        <v>37</v>
      </c>
      <c r="R1439" s="132" t="s">
        <v>1162</v>
      </c>
      <c r="S1439" s="132">
        <v>1000319</v>
      </c>
      <c r="T1439" s="132" t="s">
        <v>2068</v>
      </c>
      <c r="U1439" s="132">
        <v>646</v>
      </c>
      <c r="V1439" s="132">
        <v>0</v>
      </c>
      <c r="W1439" s="132" t="s">
        <v>1063</v>
      </c>
      <c r="X1439" s="132">
        <v>13</v>
      </c>
    </row>
    <row r="1440" spans="1:24">
      <c r="A1440" s="132">
        <v>2183</v>
      </c>
      <c r="B1440" s="132" t="s">
        <v>1714</v>
      </c>
      <c r="C1440" s="132">
        <v>61046900090</v>
      </c>
      <c r="D1440" s="132" t="s">
        <v>1715</v>
      </c>
      <c r="E1440" s="132" t="s">
        <v>3671</v>
      </c>
      <c r="F1440" s="132">
        <v>54</v>
      </c>
      <c r="G1440" s="132" t="s">
        <v>3656</v>
      </c>
      <c r="H1440" s="132">
        <v>3</v>
      </c>
      <c r="I1440" s="132">
        <v>9.6000000000000002E-2</v>
      </c>
      <c r="J1440" s="132">
        <v>1</v>
      </c>
      <c r="K1440" s="132">
        <v>9.6000000000000002E-2</v>
      </c>
      <c r="L1440" s="132" t="s">
        <v>330</v>
      </c>
      <c r="M1440" s="132">
        <v>521</v>
      </c>
      <c r="N1440" s="132" t="s">
        <v>3915</v>
      </c>
      <c r="O1440" s="132">
        <v>7497</v>
      </c>
      <c r="P1440" s="132" t="s">
        <v>431</v>
      </c>
      <c r="Q1440" s="132">
        <v>53</v>
      </c>
      <c r="R1440" s="132" t="s">
        <v>1162</v>
      </c>
      <c r="S1440" s="132">
        <v>1000319</v>
      </c>
      <c r="T1440" s="132" t="s">
        <v>2063</v>
      </c>
      <c r="U1440" s="132">
        <v>640</v>
      </c>
      <c r="V1440" s="132">
        <v>26</v>
      </c>
      <c r="W1440" s="132" t="s">
        <v>1144</v>
      </c>
      <c r="X1440" s="132">
        <v>23</v>
      </c>
    </row>
    <row r="1441" spans="1:24">
      <c r="A1441" s="132">
        <v>2184</v>
      </c>
      <c r="B1441" s="132" t="s">
        <v>1716</v>
      </c>
      <c r="C1441" s="132">
        <v>61034200090</v>
      </c>
      <c r="D1441" s="132" t="s">
        <v>512</v>
      </c>
      <c r="E1441" s="132" t="s">
        <v>442</v>
      </c>
      <c r="F1441" s="132">
        <v>24</v>
      </c>
      <c r="G1441" s="132" t="s">
        <v>3699</v>
      </c>
      <c r="H1441" s="132">
        <v>4</v>
      </c>
      <c r="I1441" s="132">
        <v>4.5999999999999999E-2</v>
      </c>
      <c r="J1441" s="132">
        <v>1</v>
      </c>
      <c r="K1441" s="132">
        <v>4.5999999999999999E-2</v>
      </c>
      <c r="L1441" s="132" t="s">
        <v>330</v>
      </c>
      <c r="M1441" s="132">
        <v>521</v>
      </c>
      <c r="N1441" s="132" t="s">
        <v>440</v>
      </c>
      <c r="O1441" s="132">
        <v>7485</v>
      </c>
      <c r="P1441" s="132" t="s">
        <v>439</v>
      </c>
      <c r="Q1441" s="132">
        <v>9</v>
      </c>
      <c r="R1441" s="132" t="s">
        <v>1162</v>
      </c>
      <c r="S1441" s="132">
        <v>1000319</v>
      </c>
      <c r="T1441" s="132" t="s">
        <v>2070</v>
      </c>
      <c r="U1441" s="132">
        <v>639</v>
      </c>
      <c r="V1441" s="132">
        <v>0</v>
      </c>
      <c r="W1441" s="132" t="s">
        <v>1038</v>
      </c>
      <c r="X1441" s="132">
        <v>5</v>
      </c>
    </row>
    <row r="1442" spans="1:24">
      <c r="A1442" s="132">
        <v>2185</v>
      </c>
      <c r="B1442" s="132" t="s">
        <v>1717</v>
      </c>
      <c r="C1442" s="132">
        <v>61046200000</v>
      </c>
      <c r="D1442" s="132" t="s">
        <v>681</v>
      </c>
      <c r="E1442" s="132" t="s">
        <v>3671</v>
      </c>
      <c r="F1442" s="132">
        <v>54</v>
      </c>
      <c r="G1442" s="132" t="s">
        <v>3656</v>
      </c>
      <c r="H1442" s="132">
        <v>3</v>
      </c>
      <c r="I1442" s="132">
        <v>6.8000000000000005E-2</v>
      </c>
      <c r="J1442" s="132">
        <v>1</v>
      </c>
      <c r="K1442" s="132">
        <v>6.8000000000000005E-2</v>
      </c>
      <c r="L1442" s="132" t="s">
        <v>330</v>
      </c>
      <c r="M1442" s="132">
        <v>521</v>
      </c>
      <c r="N1442" s="132" t="s">
        <v>440</v>
      </c>
      <c r="O1442" s="132">
        <v>7485</v>
      </c>
      <c r="P1442" s="132" t="s">
        <v>439</v>
      </c>
      <c r="Q1442" s="132">
        <v>9</v>
      </c>
      <c r="R1442" s="132" t="s">
        <v>1162</v>
      </c>
      <c r="S1442" s="132">
        <v>1000319</v>
      </c>
      <c r="T1442" s="132" t="s">
        <v>2070</v>
      </c>
      <c r="U1442" s="132">
        <v>639</v>
      </c>
      <c r="V1442" s="132">
        <v>24</v>
      </c>
      <c r="W1442" s="132" t="s">
        <v>1038</v>
      </c>
      <c r="X1442" s="132">
        <v>5</v>
      </c>
    </row>
    <row r="1443" spans="1:24">
      <c r="A1443" s="132">
        <v>2186</v>
      </c>
      <c r="B1443" s="132" t="s">
        <v>1718</v>
      </c>
      <c r="C1443" s="132">
        <v>61091000000</v>
      </c>
      <c r="D1443" s="132" t="s">
        <v>839</v>
      </c>
      <c r="E1443" s="132" t="s">
        <v>453</v>
      </c>
      <c r="F1443" s="132">
        <v>73</v>
      </c>
      <c r="G1443" s="132" t="s">
        <v>3699</v>
      </c>
      <c r="H1443" s="132">
        <v>4</v>
      </c>
      <c r="I1443" s="132">
        <v>6.2E-2</v>
      </c>
      <c r="J1443" s="132">
        <v>1</v>
      </c>
      <c r="K1443" s="132">
        <v>6.2E-2</v>
      </c>
      <c r="L1443" s="132" t="s">
        <v>330</v>
      </c>
      <c r="M1443" s="132">
        <v>521</v>
      </c>
      <c r="N1443" s="132" t="s">
        <v>440</v>
      </c>
      <c r="O1443" s="132">
        <v>7485</v>
      </c>
      <c r="P1443" s="132" t="s">
        <v>439</v>
      </c>
      <c r="Q1443" s="132">
        <v>9</v>
      </c>
      <c r="R1443" s="132" t="s">
        <v>1162</v>
      </c>
      <c r="S1443" s="132">
        <v>1000319</v>
      </c>
      <c r="T1443" s="132" t="s">
        <v>2070</v>
      </c>
      <c r="U1443" s="132">
        <v>639</v>
      </c>
      <c r="V1443" s="132">
        <v>12</v>
      </c>
      <c r="W1443" s="132" t="s">
        <v>1038</v>
      </c>
      <c r="X1443" s="132">
        <v>5</v>
      </c>
    </row>
    <row r="1444" spans="1:24">
      <c r="A1444" s="132">
        <v>2187</v>
      </c>
      <c r="B1444" s="132" t="s">
        <v>1719</v>
      </c>
      <c r="C1444" s="132">
        <v>61091000000</v>
      </c>
      <c r="D1444" s="132" t="s">
        <v>856</v>
      </c>
      <c r="E1444" s="132" t="s">
        <v>453</v>
      </c>
      <c r="F1444" s="132">
        <v>73</v>
      </c>
      <c r="G1444" s="132" t="s">
        <v>3656</v>
      </c>
      <c r="H1444" s="132">
        <v>3</v>
      </c>
      <c r="I1444" s="132">
        <v>6.2E-2</v>
      </c>
      <c r="J1444" s="132">
        <v>1</v>
      </c>
      <c r="K1444" s="132">
        <v>6.2E-2</v>
      </c>
      <c r="L1444" s="132" t="s">
        <v>330</v>
      </c>
      <c r="M1444" s="132">
        <v>521</v>
      </c>
      <c r="N1444" s="132" t="s">
        <v>440</v>
      </c>
      <c r="O1444" s="132">
        <v>7485</v>
      </c>
      <c r="P1444" s="132" t="s">
        <v>439</v>
      </c>
      <c r="Q1444" s="132">
        <v>9</v>
      </c>
      <c r="R1444" s="132" t="s">
        <v>1162</v>
      </c>
      <c r="S1444" s="132">
        <v>1000319</v>
      </c>
      <c r="T1444" s="132" t="s">
        <v>4396</v>
      </c>
      <c r="U1444" s="132">
        <v>480</v>
      </c>
      <c r="V1444" s="132">
        <v>8</v>
      </c>
      <c r="W1444" s="132" t="s">
        <v>1063</v>
      </c>
      <c r="X1444" s="132">
        <v>13</v>
      </c>
    </row>
    <row r="1445" spans="1:24">
      <c r="A1445" s="132">
        <v>2188</v>
      </c>
      <c r="B1445" s="132" t="s">
        <v>1720</v>
      </c>
      <c r="C1445" s="132">
        <v>61046200000</v>
      </c>
      <c r="D1445" s="132" t="s">
        <v>928</v>
      </c>
      <c r="E1445" s="132" t="s">
        <v>442</v>
      </c>
      <c r="F1445" s="132">
        <v>24</v>
      </c>
      <c r="G1445" s="132" t="s">
        <v>3656</v>
      </c>
      <c r="H1445" s="132">
        <v>3</v>
      </c>
      <c r="I1445" s="132">
        <v>9.8000000000000004E-2</v>
      </c>
      <c r="J1445" s="132">
        <v>1</v>
      </c>
      <c r="K1445" s="132">
        <v>9.8000000000000004E-2</v>
      </c>
      <c r="L1445" s="132" t="s">
        <v>330</v>
      </c>
      <c r="M1445" s="132">
        <v>521</v>
      </c>
      <c r="N1445" s="132" t="s">
        <v>3915</v>
      </c>
      <c r="O1445" s="132">
        <v>7497</v>
      </c>
      <c r="P1445" s="132" t="s">
        <v>439</v>
      </c>
      <c r="Q1445" s="132">
        <v>9</v>
      </c>
      <c r="R1445" s="132" t="s">
        <v>1162</v>
      </c>
      <c r="S1445" s="132">
        <v>1000319</v>
      </c>
      <c r="T1445" s="132" t="s">
        <v>4402</v>
      </c>
      <c r="U1445" s="132">
        <v>664</v>
      </c>
      <c r="V1445" s="132">
        <v>9</v>
      </c>
      <c r="W1445" s="132" t="s">
        <v>1063</v>
      </c>
      <c r="X1445" s="132">
        <v>13</v>
      </c>
    </row>
    <row r="1446" spans="1:24">
      <c r="A1446" s="132">
        <v>2189</v>
      </c>
      <c r="B1446" s="132" t="s">
        <v>1721</v>
      </c>
      <c r="C1446" s="132">
        <v>61091000000</v>
      </c>
      <c r="D1446" s="132" t="s">
        <v>708</v>
      </c>
      <c r="E1446" s="132" t="s">
        <v>4432</v>
      </c>
      <c r="F1446" s="132">
        <v>21</v>
      </c>
      <c r="G1446" s="132" t="s">
        <v>3656</v>
      </c>
      <c r="H1446" s="132">
        <v>3</v>
      </c>
      <c r="I1446" s="132">
        <v>0.05</v>
      </c>
      <c r="J1446" s="132">
        <v>1</v>
      </c>
      <c r="K1446" s="132">
        <v>0.05</v>
      </c>
      <c r="L1446" s="132" t="s">
        <v>330</v>
      </c>
      <c r="M1446" s="132">
        <v>521</v>
      </c>
      <c r="N1446" s="132" t="s">
        <v>440</v>
      </c>
      <c r="O1446" s="132">
        <v>7485</v>
      </c>
      <c r="P1446" s="132" t="s">
        <v>439</v>
      </c>
      <c r="Q1446" s="132">
        <v>9</v>
      </c>
      <c r="R1446" s="132" t="s">
        <v>1162</v>
      </c>
      <c r="S1446" s="132">
        <v>1000319</v>
      </c>
      <c r="T1446" s="132" t="s">
        <v>2065</v>
      </c>
      <c r="U1446" s="132">
        <v>647</v>
      </c>
      <c r="V1446" s="132">
        <v>10</v>
      </c>
      <c r="W1446" s="132" t="s">
        <v>1046</v>
      </c>
      <c r="X1446" s="132">
        <v>12</v>
      </c>
    </row>
    <row r="1447" spans="1:24">
      <c r="A1447" s="132">
        <v>2190</v>
      </c>
      <c r="B1447" s="132" t="s">
        <v>1722</v>
      </c>
      <c r="C1447" s="132">
        <v>61091000000</v>
      </c>
      <c r="D1447" s="132" t="s">
        <v>856</v>
      </c>
      <c r="E1447" s="132" t="s">
        <v>453</v>
      </c>
      <c r="F1447" s="132">
        <v>73</v>
      </c>
      <c r="G1447" s="132" t="s">
        <v>3656</v>
      </c>
      <c r="H1447" s="132">
        <v>3</v>
      </c>
      <c r="I1447" s="132">
        <v>0.104</v>
      </c>
      <c r="J1447" s="132">
        <v>1</v>
      </c>
      <c r="K1447" s="132">
        <v>0.104</v>
      </c>
      <c r="L1447" s="132" t="s">
        <v>330</v>
      </c>
      <c r="M1447" s="132">
        <v>521</v>
      </c>
      <c r="N1447" s="132" t="s">
        <v>440</v>
      </c>
      <c r="O1447" s="132">
        <v>7485</v>
      </c>
      <c r="P1447" s="132" t="s">
        <v>439</v>
      </c>
      <c r="Q1447" s="132">
        <v>9</v>
      </c>
      <c r="R1447" s="132" t="s">
        <v>1162</v>
      </c>
      <c r="S1447" s="132">
        <v>1000319</v>
      </c>
      <c r="T1447" s="132" t="s">
        <v>4394</v>
      </c>
      <c r="U1447" s="132">
        <v>467</v>
      </c>
      <c r="V1447" s="132">
        <v>20</v>
      </c>
      <c r="W1447" s="132" t="s">
        <v>1046</v>
      </c>
      <c r="X1447" s="132">
        <v>12</v>
      </c>
    </row>
    <row r="1448" spans="1:24">
      <c r="A1448" s="132">
        <v>2191</v>
      </c>
      <c r="B1448" s="132" t="s">
        <v>1723</v>
      </c>
      <c r="C1448" s="132">
        <v>61103091000</v>
      </c>
      <c r="D1448" s="132" t="s">
        <v>721</v>
      </c>
      <c r="E1448" s="132" t="s">
        <v>316</v>
      </c>
      <c r="F1448" s="132">
        <v>17</v>
      </c>
      <c r="G1448" s="132" t="s">
        <v>3699</v>
      </c>
      <c r="H1448" s="132">
        <v>4</v>
      </c>
      <c r="I1448" s="132">
        <v>0.128</v>
      </c>
      <c r="J1448" s="132">
        <v>1</v>
      </c>
      <c r="K1448" s="132">
        <v>0.128</v>
      </c>
      <c r="L1448" s="132" t="s">
        <v>330</v>
      </c>
      <c r="M1448" s="132">
        <v>521</v>
      </c>
      <c r="N1448" s="132" t="s">
        <v>2937</v>
      </c>
      <c r="O1448" s="132">
        <v>7495</v>
      </c>
      <c r="P1448" s="132" t="s">
        <v>425</v>
      </c>
      <c r="Q1448" s="132">
        <v>37</v>
      </c>
      <c r="R1448" s="132" t="s">
        <v>1162</v>
      </c>
      <c r="S1448" s="132">
        <v>1000319</v>
      </c>
      <c r="T1448" s="132" t="s">
        <v>4392</v>
      </c>
      <c r="U1448" s="132">
        <v>684</v>
      </c>
      <c r="V1448" s="132">
        <v>0</v>
      </c>
      <c r="W1448" s="132" t="s">
        <v>1038</v>
      </c>
      <c r="X1448" s="132">
        <v>5</v>
      </c>
    </row>
    <row r="1449" spans="1:24">
      <c r="A1449" s="132">
        <v>2192</v>
      </c>
      <c r="B1449" s="132" t="s">
        <v>1724</v>
      </c>
      <c r="C1449" s="132">
        <v>61034200090</v>
      </c>
      <c r="D1449" s="132" t="s">
        <v>1725</v>
      </c>
      <c r="E1449" s="132" t="s">
        <v>442</v>
      </c>
      <c r="F1449" s="132">
        <v>24</v>
      </c>
      <c r="G1449" s="132" t="s">
        <v>3699</v>
      </c>
      <c r="H1449" s="132">
        <v>4</v>
      </c>
      <c r="I1449" s="132">
        <v>0.186</v>
      </c>
      <c r="J1449" s="132">
        <v>1</v>
      </c>
      <c r="K1449" s="132">
        <v>0.186</v>
      </c>
      <c r="L1449" s="132" t="s">
        <v>330</v>
      </c>
      <c r="M1449" s="132">
        <v>521</v>
      </c>
      <c r="N1449" s="132" t="s">
        <v>2985</v>
      </c>
      <c r="O1449" s="132">
        <v>9001</v>
      </c>
      <c r="P1449" s="132" t="s">
        <v>439</v>
      </c>
      <c r="Q1449" s="132">
        <v>9</v>
      </c>
      <c r="R1449" s="132" t="s">
        <v>1162</v>
      </c>
      <c r="S1449" s="132">
        <v>1000319</v>
      </c>
      <c r="T1449" s="132" t="s">
        <v>1185</v>
      </c>
      <c r="U1449" s="132">
        <v>666</v>
      </c>
      <c r="V1449" s="132">
        <v>24</v>
      </c>
      <c r="W1449" s="132" t="s">
        <v>1048</v>
      </c>
      <c r="X1449" s="132">
        <v>4</v>
      </c>
    </row>
    <row r="1450" spans="1:24">
      <c r="A1450" s="132">
        <v>2193</v>
      </c>
      <c r="B1450" s="132" t="s">
        <v>1726</v>
      </c>
      <c r="C1450" s="132">
        <v>61034200090</v>
      </c>
      <c r="D1450" s="132" t="s">
        <v>512</v>
      </c>
      <c r="E1450" s="132" t="s">
        <v>442</v>
      </c>
      <c r="F1450" s="132">
        <v>24</v>
      </c>
      <c r="G1450" s="132" t="s">
        <v>3699</v>
      </c>
      <c r="H1450" s="132">
        <v>4</v>
      </c>
      <c r="I1450" s="132">
        <v>0.16200000000000001</v>
      </c>
      <c r="J1450" s="132">
        <v>1</v>
      </c>
      <c r="K1450" s="132">
        <v>0.16200000000000001</v>
      </c>
      <c r="L1450" s="132" t="s">
        <v>330</v>
      </c>
      <c r="M1450" s="132">
        <v>521</v>
      </c>
      <c r="N1450" s="132" t="s">
        <v>440</v>
      </c>
      <c r="O1450" s="132">
        <v>7485</v>
      </c>
      <c r="P1450" s="132" t="s">
        <v>439</v>
      </c>
      <c r="Q1450" s="132">
        <v>9</v>
      </c>
      <c r="R1450" s="132" t="s">
        <v>1162</v>
      </c>
      <c r="S1450" s="132">
        <v>1000319</v>
      </c>
      <c r="T1450" s="132" t="s">
        <v>4396</v>
      </c>
      <c r="U1450" s="132">
        <v>480</v>
      </c>
      <c r="V1450" s="132">
        <v>22</v>
      </c>
      <c r="W1450" s="132" t="s">
        <v>1048</v>
      </c>
      <c r="X1450" s="132">
        <v>4</v>
      </c>
    </row>
    <row r="1451" spans="1:24">
      <c r="A1451" s="132">
        <v>2194</v>
      </c>
      <c r="B1451" s="132" t="s">
        <v>1727</v>
      </c>
      <c r="C1451" s="132">
        <v>61091000000</v>
      </c>
      <c r="D1451" s="132" t="s">
        <v>856</v>
      </c>
      <c r="E1451" s="132" t="s">
        <v>453</v>
      </c>
      <c r="F1451" s="132">
        <v>73</v>
      </c>
      <c r="G1451" s="132" t="s">
        <v>3656</v>
      </c>
      <c r="H1451" s="132">
        <v>3</v>
      </c>
      <c r="I1451" s="132">
        <v>5.6000000000000001E-2</v>
      </c>
      <c r="J1451" s="132">
        <v>1</v>
      </c>
      <c r="K1451" s="132">
        <v>5.6000000000000001E-2</v>
      </c>
      <c r="L1451" s="132" t="s">
        <v>330</v>
      </c>
      <c r="M1451" s="132">
        <v>521</v>
      </c>
      <c r="N1451" s="132" t="s">
        <v>440</v>
      </c>
      <c r="O1451" s="132">
        <v>7485</v>
      </c>
      <c r="P1451" s="132" t="s">
        <v>439</v>
      </c>
      <c r="Q1451" s="132">
        <v>9</v>
      </c>
      <c r="R1451" s="132" t="s">
        <v>1162</v>
      </c>
      <c r="S1451" s="132">
        <v>1000319</v>
      </c>
      <c r="T1451" s="132" t="s">
        <v>1025</v>
      </c>
      <c r="U1451" s="132">
        <v>684</v>
      </c>
      <c r="V1451" s="132">
        <v>0</v>
      </c>
      <c r="W1451" s="132" t="s">
        <v>1048</v>
      </c>
      <c r="X1451" s="132">
        <v>4</v>
      </c>
    </row>
    <row r="1452" spans="1:24">
      <c r="A1452" s="132">
        <v>2195</v>
      </c>
      <c r="B1452" s="132" t="s">
        <v>1728</v>
      </c>
      <c r="C1452" s="132">
        <v>61046200000</v>
      </c>
      <c r="D1452" s="132" t="s">
        <v>928</v>
      </c>
      <c r="E1452" s="132" t="s">
        <v>442</v>
      </c>
      <c r="F1452" s="132">
        <v>24</v>
      </c>
      <c r="G1452" s="132" t="s">
        <v>3656</v>
      </c>
      <c r="H1452" s="132">
        <v>3</v>
      </c>
      <c r="I1452" s="132">
        <v>0.06</v>
      </c>
      <c r="J1452" s="132">
        <v>1</v>
      </c>
      <c r="K1452" s="132">
        <v>0.06</v>
      </c>
      <c r="L1452" s="132" t="s">
        <v>330</v>
      </c>
      <c r="M1452" s="132">
        <v>521</v>
      </c>
      <c r="N1452" s="132" t="s">
        <v>440</v>
      </c>
      <c r="O1452" s="132">
        <v>7485</v>
      </c>
      <c r="P1452" s="132" t="s">
        <v>439</v>
      </c>
      <c r="Q1452" s="132">
        <v>9</v>
      </c>
      <c r="R1452" s="132" t="s">
        <v>1162</v>
      </c>
      <c r="S1452" s="132">
        <v>1000319</v>
      </c>
      <c r="T1452" s="132" t="s">
        <v>4396</v>
      </c>
      <c r="U1452" s="132">
        <v>480</v>
      </c>
      <c r="V1452" s="132">
        <v>8</v>
      </c>
      <c r="W1452" s="132" t="s">
        <v>1048</v>
      </c>
      <c r="X1452" s="132">
        <v>4</v>
      </c>
    </row>
    <row r="1453" spans="1:24">
      <c r="A1453" s="132">
        <v>2196</v>
      </c>
      <c r="B1453" s="132" t="s">
        <v>1729</v>
      </c>
      <c r="C1453" s="132">
        <v>62046318000</v>
      </c>
      <c r="D1453" s="132" t="s">
        <v>746</v>
      </c>
      <c r="E1453" s="132" t="s">
        <v>420</v>
      </c>
      <c r="F1453" s="132">
        <v>93</v>
      </c>
      <c r="G1453" s="132" t="s">
        <v>3656</v>
      </c>
      <c r="H1453" s="132">
        <v>3</v>
      </c>
      <c r="I1453" s="132">
        <v>0.11799999999999999</v>
      </c>
      <c r="J1453" s="132">
        <v>1</v>
      </c>
      <c r="K1453" s="132">
        <v>0.11799999999999999</v>
      </c>
      <c r="L1453" s="132" t="s">
        <v>330</v>
      </c>
      <c r="M1453" s="132">
        <v>521</v>
      </c>
      <c r="N1453" s="132" t="s">
        <v>3915</v>
      </c>
      <c r="O1453" s="132">
        <v>7497</v>
      </c>
      <c r="P1453" s="132" t="s">
        <v>425</v>
      </c>
      <c r="Q1453" s="132">
        <v>37</v>
      </c>
      <c r="R1453" s="132" t="s">
        <v>1162</v>
      </c>
      <c r="S1453" s="132">
        <v>1000319</v>
      </c>
      <c r="T1453" s="132" t="s">
        <v>1025</v>
      </c>
      <c r="U1453" s="132">
        <v>684</v>
      </c>
      <c r="V1453" s="132">
        <v>24</v>
      </c>
      <c r="W1453" s="132" t="s">
        <v>1050</v>
      </c>
      <c r="X1453" s="132">
        <v>20</v>
      </c>
    </row>
    <row r="1454" spans="1:24">
      <c r="A1454" s="132">
        <v>2197</v>
      </c>
      <c r="B1454" s="132" t="s">
        <v>1730</v>
      </c>
      <c r="C1454" s="132">
        <v>61046200000</v>
      </c>
      <c r="D1454" s="132" t="s">
        <v>928</v>
      </c>
      <c r="E1454" s="132" t="s">
        <v>442</v>
      </c>
      <c r="F1454" s="132">
        <v>24</v>
      </c>
      <c r="G1454" s="132" t="s">
        <v>3656</v>
      </c>
      <c r="H1454" s="132">
        <v>3</v>
      </c>
      <c r="I1454" s="132">
        <v>8.4000000000000005E-2</v>
      </c>
      <c r="J1454" s="132">
        <v>1</v>
      </c>
      <c r="K1454" s="132">
        <v>8.4000000000000005E-2</v>
      </c>
      <c r="L1454" s="132" t="s">
        <v>330</v>
      </c>
      <c r="M1454" s="132">
        <v>521</v>
      </c>
      <c r="N1454" s="132" t="s">
        <v>3915</v>
      </c>
      <c r="O1454" s="132">
        <v>7497</v>
      </c>
      <c r="P1454" s="132" t="s">
        <v>439</v>
      </c>
      <c r="Q1454" s="132">
        <v>9</v>
      </c>
      <c r="R1454" s="132" t="s">
        <v>1162</v>
      </c>
      <c r="S1454" s="132">
        <v>1000319</v>
      </c>
      <c r="T1454" s="132" t="s">
        <v>2070</v>
      </c>
      <c r="U1454" s="132">
        <v>639</v>
      </c>
      <c r="V1454" s="132">
        <v>20</v>
      </c>
      <c r="W1454" s="132" t="s">
        <v>1144</v>
      </c>
      <c r="X1454" s="132">
        <v>23</v>
      </c>
    </row>
    <row r="1455" spans="1:24">
      <c r="A1455" s="132">
        <v>2198</v>
      </c>
      <c r="B1455" s="132" t="s">
        <v>1731</v>
      </c>
      <c r="C1455" s="132">
        <v>61034200090</v>
      </c>
      <c r="D1455" s="132" t="s">
        <v>512</v>
      </c>
      <c r="E1455" s="132" t="s">
        <v>442</v>
      </c>
      <c r="F1455" s="132">
        <v>24</v>
      </c>
      <c r="G1455" s="132" t="s">
        <v>3699</v>
      </c>
      <c r="H1455" s="132">
        <v>4</v>
      </c>
      <c r="I1455" s="132">
        <v>4.2000000000000003E-2</v>
      </c>
      <c r="J1455" s="132">
        <v>1</v>
      </c>
      <c r="K1455" s="132">
        <v>4.2000000000000003E-2</v>
      </c>
      <c r="L1455" s="132" t="s">
        <v>330</v>
      </c>
      <c r="M1455" s="132">
        <v>521</v>
      </c>
      <c r="N1455" s="132" t="s">
        <v>440</v>
      </c>
      <c r="O1455" s="132">
        <v>7485</v>
      </c>
      <c r="P1455" s="132" t="s">
        <v>439</v>
      </c>
      <c r="Q1455" s="132">
        <v>9</v>
      </c>
      <c r="R1455" s="132" t="s">
        <v>1162</v>
      </c>
      <c r="S1455" s="132">
        <v>1000319</v>
      </c>
      <c r="T1455" s="132" t="s">
        <v>2082</v>
      </c>
      <c r="U1455" s="132">
        <v>637</v>
      </c>
      <c r="V1455" s="132">
        <v>0</v>
      </c>
      <c r="W1455" s="132" t="s">
        <v>1107</v>
      </c>
      <c r="X1455" s="132">
        <v>1</v>
      </c>
    </row>
    <row r="1456" spans="1:24">
      <c r="A1456" s="132">
        <v>2199</v>
      </c>
      <c r="B1456" s="132" t="s">
        <v>1732</v>
      </c>
      <c r="C1456" s="132">
        <v>61091000000</v>
      </c>
      <c r="D1456" s="132" t="s">
        <v>839</v>
      </c>
      <c r="E1456" s="132" t="s">
        <v>453</v>
      </c>
      <c r="F1456" s="132">
        <v>73</v>
      </c>
      <c r="G1456" s="132" t="s">
        <v>3699</v>
      </c>
      <c r="H1456" s="132">
        <v>4</v>
      </c>
      <c r="I1456" s="132">
        <v>0.17</v>
      </c>
      <c r="J1456" s="132">
        <v>1</v>
      </c>
      <c r="K1456" s="132">
        <v>0.17</v>
      </c>
      <c r="L1456" s="132" t="s">
        <v>330</v>
      </c>
      <c r="M1456" s="132">
        <v>521</v>
      </c>
      <c r="N1456" s="132" t="s">
        <v>440</v>
      </c>
      <c r="O1456" s="132">
        <v>7485</v>
      </c>
      <c r="P1456" s="132" t="s">
        <v>439</v>
      </c>
      <c r="Q1456" s="132">
        <v>9</v>
      </c>
      <c r="R1456" s="132" t="s">
        <v>1162</v>
      </c>
      <c r="S1456" s="132">
        <v>1000319</v>
      </c>
      <c r="T1456" s="132" t="s">
        <v>4403</v>
      </c>
      <c r="U1456" s="132">
        <v>704</v>
      </c>
      <c r="V1456" s="132">
        <v>9</v>
      </c>
      <c r="W1456" s="132" t="s">
        <v>1038</v>
      </c>
      <c r="X1456" s="132">
        <v>5</v>
      </c>
    </row>
    <row r="1457" spans="1:24">
      <c r="A1457" s="132">
        <v>2200</v>
      </c>
      <c r="B1457" s="132" t="s">
        <v>1733</v>
      </c>
      <c r="C1457" s="132">
        <v>61112090000</v>
      </c>
      <c r="D1457" s="132" t="s">
        <v>1188</v>
      </c>
      <c r="E1457" s="132" t="s">
        <v>442</v>
      </c>
      <c r="F1457" s="132">
        <v>24</v>
      </c>
      <c r="G1457" s="132" t="s">
        <v>4310</v>
      </c>
      <c r="H1457" s="132">
        <v>7</v>
      </c>
      <c r="I1457" s="132">
        <v>7.3999999999999996E-2</v>
      </c>
      <c r="J1457" s="132">
        <v>1</v>
      </c>
      <c r="K1457" s="132">
        <v>7.3999999999999996E-2</v>
      </c>
      <c r="L1457" s="132" t="s">
        <v>330</v>
      </c>
      <c r="M1457" s="132">
        <v>521</v>
      </c>
      <c r="N1457" s="132" t="s">
        <v>440</v>
      </c>
      <c r="O1457" s="132">
        <v>7485</v>
      </c>
      <c r="P1457" s="132" t="s">
        <v>439</v>
      </c>
      <c r="Q1457" s="132">
        <v>9</v>
      </c>
      <c r="R1457" s="132" t="s">
        <v>1162</v>
      </c>
      <c r="S1457" s="132">
        <v>1000319</v>
      </c>
      <c r="T1457" s="132" t="s">
        <v>2065</v>
      </c>
      <c r="U1457" s="132">
        <v>647</v>
      </c>
      <c r="V1457" s="132">
        <v>18</v>
      </c>
      <c r="W1457" s="132" t="s">
        <v>1073</v>
      </c>
      <c r="X1457" s="132">
        <v>8</v>
      </c>
    </row>
    <row r="1458" spans="1:24">
      <c r="A1458" s="132">
        <v>2201</v>
      </c>
      <c r="B1458" s="132" t="s">
        <v>1734</v>
      </c>
      <c r="C1458" s="132">
        <v>62014000000</v>
      </c>
      <c r="D1458" s="132" t="s">
        <v>758</v>
      </c>
      <c r="E1458" s="132" t="s">
        <v>3650</v>
      </c>
      <c r="F1458" s="132">
        <v>14</v>
      </c>
      <c r="G1458" s="132" t="s">
        <v>3699</v>
      </c>
      <c r="H1458" s="132">
        <v>4</v>
      </c>
      <c r="I1458" s="132">
        <v>0.24</v>
      </c>
      <c r="J1458" s="132">
        <v>1</v>
      </c>
      <c r="K1458" s="132">
        <v>0.24</v>
      </c>
      <c r="L1458" s="132" t="s">
        <v>330</v>
      </c>
      <c r="M1458" s="132">
        <v>521</v>
      </c>
      <c r="N1458" s="132" t="s">
        <v>2937</v>
      </c>
      <c r="O1458" s="132">
        <v>7495</v>
      </c>
      <c r="P1458" s="132" t="s">
        <v>425</v>
      </c>
      <c r="Q1458" s="132">
        <v>37</v>
      </c>
      <c r="R1458" s="132" t="s">
        <v>1162</v>
      </c>
      <c r="S1458" s="132">
        <v>1000319</v>
      </c>
      <c r="T1458" s="132" t="s">
        <v>2086</v>
      </c>
      <c r="U1458" s="132">
        <v>641</v>
      </c>
      <c r="V1458" s="132">
        <v>28</v>
      </c>
      <c r="W1458" s="132" t="s">
        <v>1038</v>
      </c>
      <c r="X1458" s="132">
        <v>5</v>
      </c>
    </row>
    <row r="1459" spans="1:24">
      <c r="A1459" s="132">
        <v>2202</v>
      </c>
      <c r="B1459" s="132" t="s">
        <v>1735</v>
      </c>
      <c r="C1459" s="132">
        <v>62014000000</v>
      </c>
      <c r="D1459" s="132" t="s">
        <v>758</v>
      </c>
      <c r="E1459" s="132" t="s">
        <v>3650</v>
      </c>
      <c r="F1459" s="132">
        <v>14</v>
      </c>
      <c r="G1459" s="132" t="s">
        <v>3699</v>
      </c>
      <c r="H1459" s="132">
        <v>4</v>
      </c>
      <c r="I1459" s="132">
        <v>0.16600000000000001</v>
      </c>
      <c r="J1459" s="132">
        <v>1</v>
      </c>
      <c r="K1459" s="132">
        <v>0.16600000000000001</v>
      </c>
      <c r="L1459" s="132" t="s">
        <v>330</v>
      </c>
      <c r="M1459" s="132">
        <v>521</v>
      </c>
      <c r="N1459" s="132" t="s">
        <v>2937</v>
      </c>
      <c r="O1459" s="132">
        <v>7495</v>
      </c>
      <c r="P1459" s="132" t="s">
        <v>425</v>
      </c>
      <c r="Q1459" s="132">
        <v>37</v>
      </c>
      <c r="R1459" s="132" t="s">
        <v>1162</v>
      </c>
      <c r="S1459" s="132">
        <v>1000319</v>
      </c>
      <c r="T1459" s="132" t="s">
        <v>2082</v>
      </c>
      <c r="U1459" s="132">
        <v>637</v>
      </c>
      <c r="V1459" s="132">
        <v>33</v>
      </c>
      <c r="W1459" s="132" t="s">
        <v>1038</v>
      </c>
      <c r="X1459" s="132">
        <v>5</v>
      </c>
    </row>
    <row r="1460" spans="1:24">
      <c r="A1460" s="132">
        <v>2203</v>
      </c>
      <c r="B1460" s="132" t="s">
        <v>1736</v>
      </c>
      <c r="C1460" s="132">
        <v>61044900000</v>
      </c>
      <c r="D1460" s="132" t="s">
        <v>753</v>
      </c>
      <c r="E1460" s="132" t="s">
        <v>426</v>
      </c>
      <c r="F1460" s="132">
        <v>43</v>
      </c>
      <c r="G1460" s="132" t="s">
        <v>3656</v>
      </c>
      <c r="H1460" s="132">
        <v>3</v>
      </c>
      <c r="I1460" s="132">
        <v>7.3999999999999996E-2</v>
      </c>
      <c r="J1460" s="132">
        <v>1</v>
      </c>
      <c r="K1460" s="132">
        <v>7.3999999999999996E-2</v>
      </c>
      <c r="L1460" s="132" t="s">
        <v>330</v>
      </c>
      <c r="M1460" s="132">
        <v>521</v>
      </c>
      <c r="N1460" s="132" t="s">
        <v>3915</v>
      </c>
      <c r="O1460" s="132">
        <v>7497</v>
      </c>
      <c r="P1460" s="132" t="s">
        <v>4296</v>
      </c>
      <c r="Q1460" s="132" t="s">
        <v>4272</v>
      </c>
      <c r="R1460" s="132" t="s">
        <v>1162</v>
      </c>
      <c r="S1460" s="132">
        <v>1000319</v>
      </c>
      <c r="T1460" s="132" t="s">
        <v>2066</v>
      </c>
      <c r="U1460" s="132">
        <v>642</v>
      </c>
      <c r="V1460" s="132">
        <v>28</v>
      </c>
      <c r="W1460" s="132" t="s">
        <v>1055</v>
      </c>
      <c r="X1460" s="132">
        <v>3</v>
      </c>
    </row>
    <row r="1461" spans="1:24">
      <c r="A1461" s="132">
        <v>2204</v>
      </c>
      <c r="B1461" s="132" t="s">
        <v>1737</v>
      </c>
      <c r="C1461" s="132">
        <v>61044900000</v>
      </c>
      <c r="D1461" s="132" t="s">
        <v>753</v>
      </c>
      <c r="E1461" s="132" t="s">
        <v>426</v>
      </c>
      <c r="F1461" s="132">
        <v>43</v>
      </c>
      <c r="G1461" s="132" t="s">
        <v>3656</v>
      </c>
      <c r="H1461" s="132">
        <v>3</v>
      </c>
      <c r="I1461" s="132">
        <v>7.3999999999999996E-2</v>
      </c>
      <c r="J1461" s="132">
        <v>1</v>
      </c>
      <c r="K1461" s="132">
        <v>7.3999999999999996E-2</v>
      </c>
      <c r="L1461" s="132" t="s">
        <v>330</v>
      </c>
      <c r="M1461" s="132">
        <v>521</v>
      </c>
      <c r="N1461" s="132" t="s">
        <v>3915</v>
      </c>
      <c r="O1461" s="132">
        <v>7497</v>
      </c>
      <c r="P1461" s="132" t="s">
        <v>4296</v>
      </c>
      <c r="Q1461" s="132" t="s">
        <v>4272</v>
      </c>
      <c r="R1461" s="132" t="s">
        <v>1162</v>
      </c>
      <c r="S1461" s="132">
        <v>1000319</v>
      </c>
      <c r="T1461" s="132" t="s">
        <v>2066</v>
      </c>
      <c r="U1461" s="132">
        <v>642</v>
      </c>
      <c r="V1461" s="132">
        <v>28</v>
      </c>
      <c r="W1461" s="132" t="s">
        <v>1055</v>
      </c>
      <c r="X1461" s="132">
        <v>3</v>
      </c>
    </row>
    <row r="1462" spans="1:24">
      <c r="A1462" s="132">
        <v>2205</v>
      </c>
      <c r="B1462" s="132" t="s">
        <v>1738</v>
      </c>
      <c r="C1462" s="132">
        <v>61082100000</v>
      </c>
      <c r="D1462" s="132" t="s">
        <v>759</v>
      </c>
      <c r="E1462" s="132" t="s">
        <v>3686</v>
      </c>
      <c r="F1462" s="132">
        <v>74</v>
      </c>
      <c r="G1462" s="132" t="s">
        <v>3656</v>
      </c>
      <c r="H1462" s="132">
        <v>3</v>
      </c>
      <c r="I1462" s="132">
        <v>2.5999999999999999E-2</v>
      </c>
      <c r="J1462" s="132">
        <v>1</v>
      </c>
      <c r="K1462" s="132">
        <v>2.5999999999999999E-2</v>
      </c>
      <c r="L1462" s="132" t="s">
        <v>330</v>
      </c>
      <c r="M1462" s="132">
        <v>521</v>
      </c>
      <c r="N1462" s="132" t="s">
        <v>3915</v>
      </c>
      <c r="O1462" s="132">
        <v>7497</v>
      </c>
      <c r="P1462" s="132" t="s">
        <v>439</v>
      </c>
      <c r="Q1462" s="132">
        <v>9</v>
      </c>
      <c r="R1462" s="132" t="s">
        <v>1162</v>
      </c>
      <c r="S1462" s="132">
        <v>1000319</v>
      </c>
      <c r="T1462" s="132" t="s">
        <v>2084</v>
      </c>
      <c r="U1462" s="132">
        <v>636</v>
      </c>
      <c r="V1462" s="132">
        <v>0</v>
      </c>
      <c r="W1462" s="132" t="s">
        <v>1063</v>
      </c>
      <c r="X1462" s="132">
        <v>13</v>
      </c>
    </row>
    <row r="1463" spans="1:24">
      <c r="A1463" s="132">
        <v>2206</v>
      </c>
      <c r="B1463" s="132" t="s">
        <v>1739</v>
      </c>
      <c r="C1463" s="132">
        <v>61082100000</v>
      </c>
      <c r="D1463" s="132" t="s">
        <v>759</v>
      </c>
      <c r="E1463" s="132" t="s">
        <v>3686</v>
      </c>
      <c r="F1463" s="132">
        <v>74</v>
      </c>
      <c r="G1463" s="132" t="s">
        <v>3656</v>
      </c>
      <c r="H1463" s="132">
        <v>3</v>
      </c>
      <c r="I1463" s="132">
        <v>2.8000000000000001E-2</v>
      </c>
      <c r="J1463" s="132">
        <v>1</v>
      </c>
      <c r="K1463" s="132">
        <v>2.8000000000000001E-2</v>
      </c>
      <c r="L1463" s="132" t="s">
        <v>330</v>
      </c>
      <c r="M1463" s="132">
        <v>521</v>
      </c>
      <c r="N1463" s="132" t="s">
        <v>3915</v>
      </c>
      <c r="O1463" s="132">
        <v>7497</v>
      </c>
      <c r="P1463" s="132" t="s">
        <v>439</v>
      </c>
      <c r="Q1463" s="132">
        <v>9</v>
      </c>
      <c r="R1463" s="132" t="s">
        <v>1162</v>
      </c>
      <c r="S1463" s="132">
        <v>1000319</v>
      </c>
      <c r="T1463" s="132" t="s">
        <v>2068</v>
      </c>
      <c r="U1463" s="132">
        <v>646</v>
      </c>
      <c r="V1463" s="132">
        <v>0</v>
      </c>
      <c r="W1463" s="132" t="s">
        <v>1063</v>
      </c>
      <c r="X1463" s="132">
        <v>13</v>
      </c>
    </row>
    <row r="1464" spans="1:24">
      <c r="A1464" s="132">
        <v>2207</v>
      </c>
      <c r="B1464" s="132" t="s">
        <v>1740</v>
      </c>
      <c r="C1464" s="132">
        <v>61091000000</v>
      </c>
      <c r="D1464" s="132" t="s">
        <v>856</v>
      </c>
      <c r="E1464" s="132" t="s">
        <v>453</v>
      </c>
      <c r="F1464" s="132">
        <v>73</v>
      </c>
      <c r="G1464" s="132" t="s">
        <v>3656</v>
      </c>
      <c r="H1464" s="132">
        <v>3</v>
      </c>
      <c r="I1464" s="132">
        <v>7.8E-2</v>
      </c>
      <c r="J1464" s="132">
        <v>1</v>
      </c>
      <c r="K1464" s="132">
        <v>7.8E-2</v>
      </c>
      <c r="L1464" s="132" t="s">
        <v>330</v>
      </c>
      <c r="M1464" s="132">
        <v>521</v>
      </c>
      <c r="N1464" s="132" t="s">
        <v>440</v>
      </c>
      <c r="O1464" s="132">
        <v>7485</v>
      </c>
      <c r="P1464" s="132" t="s">
        <v>439</v>
      </c>
      <c r="Q1464" s="132">
        <v>9</v>
      </c>
      <c r="R1464" s="132" t="s">
        <v>1162</v>
      </c>
      <c r="S1464" s="132">
        <v>1000319</v>
      </c>
      <c r="T1464" s="132" t="s">
        <v>4396</v>
      </c>
      <c r="U1464" s="132">
        <v>480</v>
      </c>
      <c r="V1464" s="132">
        <v>12</v>
      </c>
      <c r="W1464" s="132" t="s">
        <v>1046</v>
      </c>
      <c r="X1464" s="132">
        <v>12</v>
      </c>
    </row>
    <row r="1465" spans="1:24">
      <c r="A1465" s="132">
        <v>2208</v>
      </c>
      <c r="B1465" s="132" t="s">
        <v>1741</v>
      </c>
      <c r="C1465" s="132">
        <v>61091000000</v>
      </c>
      <c r="D1465" s="132" t="s">
        <v>856</v>
      </c>
      <c r="E1465" s="132" t="s">
        <v>453</v>
      </c>
      <c r="F1465" s="132">
        <v>73</v>
      </c>
      <c r="G1465" s="132" t="s">
        <v>3656</v>
      </c>
      <c r="H1465" s="132">
        <v>3</v>
      </c>
      <c r="I1465" s="132">
        <v>0.08</v>
      </c>
      <c r="J1465" s="132">
        <v>1</v>
      </c>
      <c r="K1465" s="132">
        <v>0.08</v>
      </c>
      <c r="L1465" s="132" t="s">
        <v>330</v>
      </c>
      <c r="M1465" s="132">
        <v>521</v>
      </c>
      <c r="N1465" s="132" t="s">
        <v>440</v>
      </c>
      <c r="O1465" s="132">
        <v>7485</v>
      </c>
      <c r="P1465" s="132" t="s">
        <v>439</v>
      </c>
      <c r="Q1465" s="132">
        <v>9</v>
      </c>
      <c r="R1465" s="132" t="s">
        <v>1162</v>
      </c>
      <c r="S1465" s="132">
        <v>1000319</v>
      </c>
      <c r="T1465" s="132" t="s">
        <v>4391</v>
      </c>
      <c r="U1465" s="132">
        <v>472</v>
      </c>
      <c r="V1465" s="132">
        <v>12</v>
      </c>
      <c r="W1465" s="132" t="s">
        <v>1046</v>
      </c>
      <c r="X1465" s="132">
        <v>12</v>
      </c>
    </row>
    <row r="1466" spans="1:24">
      <c r="A1466" s="132">
        <v>2209</v>
      </c>
      <c r="B1466" s="132" t="s">
        <v>1742</v>
      </c>
      <c r="C1466" s="132">
        <v>61044200000</v>
      </c>
      <c r="D1466" s="132" t="s">
        <v>867</v>
      </c>
      <c r="E1466" s="132" t="s">
        <v>426</v>
      </c>
      <c r="F1466" s="132">
        <v>43</v>
      </c>
      <c r="G1466" s="132" t="s">
        <v>3656</v>
      </c>
      <c r="H1466" s="132">
        <v>3</v>
      </c>
      <c r="I1466" s="132">
        <v>0.108</v>
      </c>
      <c r="J1466" s="132">
        <v>1</v>
      </c>
      <c r="K1466" s="132">
        <v>0.108</v>
      </c>
      <c r="L1466" s="132" t="s">
        <v>330</v>
      </c>
      <c r="M1466" s="132">
        <v>521</v>
      </c>
      <c r="N1466" s="132" t="s">
        <v>3915</v>
      </c>
      <c r="O1466" s="132">
        <v>7497</v>
      </c>
      <c r="P1466" s="132" t="s">
        <v>439</v>
      </c>
      <c r="Q1466" s="132">
        <v>9</v>
      </c>
      <c r="R1466" s="132" t="s">
        <v>1162</v>
      </c>
      <c r="S1466" s="132">
        <v>1000319</v>
      </c>
      <c r="T1466" s="132" t="s">
        <v>930</v>
      </c>
      <c r="U1466" s="132">
        <v>666</v>
      </c>
      <c r="V1466" s="132">
        <v>30</v>
      </c>
      <c r="W1466" s="132" t="s">
        <v>1063</v>
      </c>
      <c r="X1466" s="132">
        <v>13</v>
      </c>
    </row>
    <row r="1467" spans="1:24">
      <c r="A1467" s="132">
        <v>2210</v>
      </c>
      <c r="B1467" s="132" t="s">
        <v>1743</v>
      </c>
      <c r="C1467" s="132">
        <v>61112090000</v>
      </c>
      <c r="D1467" s="132" t="s">
        <v>686</v>
      </c>
      <c r="E1467" s="132" t="s">
        <v>4431</v>
      </c>
      <c r="F1467" s="132">
        <v>457</v>
      </c>
      <c r="G1467" s="132" t="s">
        <v>4310</v>
      </c>
      <c r="H1467" s="132">
        <v>7</v>
      </c>
      <c r="I1467" s="132">
        <v>8.2000000000000003E-2</v>
      </c>
      <c r="J1467" s="132">
        <v>1</v>
      </c>
      <c r="K1467" s="132">
        <v>8.2000000000000003E-2</v>
      </c>
      <c r="L1467" s="132" t="s">
        <v>330</v>
      </c>
      <c r="M1467" s="132">
        <v>521</v>
      </c>
      <c r="N1467" s="132" t="s">
        <v>440</v>
      </c>
      <c r="O1467" s="132">
        <v>7485</v>
      </c>
      <c r="P1467" s="132" t="s">
        <v>439</v>
      </c>
      <c r="Q1467" s="132">
        <v>9</v>
      </c>
      <c r="R1467" s="132" t="s">
        <v>1162</v>
      </c>
      <c r="S1467" s="132">
        <v>1000319</v>
      </c>
      <c r="T1467" s="132" t="s">
        <v>2065</v>
      </c>
      <c r="U1467" s="132">
        <v>647</v>
      </c>
      <c r="V1467" s="132">
        <v>14</v>
      </c>
      <c r="W1467" s="132" t="s">
        <v>1048</v>
      </c>
      <c r="X1467" s="132">
        <v>4</v>
      </c>
    </row>
    <row r="1468" spans="1:24">
      <c r="A1468" s="132">
        <v>2211</v>
      </c>
      <c r="B1468" s="132" t="s">
        <v>1744</v>
      </c>
      <c r="C1468" s="132">
        <v>61091000000</v>
      </c>
      <c r="D1468" s="132" t="s">
        <v>839</v>
      </c>
      <c r="E1468" s="132" t="s">
        <v>453</v>
      </c>
      <c r="F1468" s="132">
        <v>73</v>
      </c>
      <c r="G1468" s="132" t="s">
        <v>3699</v>
      </c>
      <c r="H1468" s="132">
        <v>4</v>
      </c>
      <c r="I1468" s="132">
        <v>6.4000000000000001E-2</v>
      </c>
      <c r="J1468" s="132">
        <v>1</v>
      </c>
      <c r="K1468" s="132">
        <v>6.4000000000000001E-2</v>
      </c>
      <c r="L1468" s="132" t="s">
        <v>330</v>
      </c>
      <c r="M1468" s="132">
        <v>521</v>
      </c>
      <c r="N1468" s="132" t="s">
        <v>440</v>
      </c>
      <c r="O1468" s="132">
        <v>7485</v>
      </c>
      <c r="P1468" s="132" t="s">
        <v>439</v>
      </c>
      <c r="Q1468" s="132">
        <v>9</v>
      </c>
      <c r="R1468" s="132" t="s">
        <v>1162</v>
      </c>
      <c r="S1468" s="132">
        <v>1000319</v>
      </c>
      <c r="T1468" s="132" t="s">
        <v>2082</v>
      </c>
      <c r="U1468" s="132">
        <v>637</v>
      </c>
      <c r="V1468" s="132">
        <v>12</v>
      </c>
      <c r="W1468" s="132" t="s">
        <v>1048</v>
      </c>
      <c r="X1468" s="132">
        <v>4</v>
      </c>
    </row>
    <row r="1469" spans="1:24">
      <c r="A1469" s="132">
        <v>2212</v>
      </c>
      <c r="B1469" s="132" t="s">
        <v>1745</v>
      </c>
      <c r="C1469" s="132">
        <v>61091000000</v>
      </c>
      <c r="D1469" s="132" t="s">
        <v>839</v>
      </c>
      <c r="E1469" s="132" t="s">
        <v>453</v>
      </c>
      <c r="F1469" s="132">
        <v>73</v>
      </c>
      <c r="G1469" s="132" t="s">
        <v>3699</v>
      </c>
      <c r="H1469" s="132">
        <v>4</v>
      </c>
      <c r="I1469" s="132">
        <v>6.2E-2</v>
      </c>
      <c r="J1469" s="132">
        <v>1</v>
      </c>
      <c r="K1469" s="132">
        <v>6.2E-2</v>
      </c>
      <c r="L1469" s="132" t="s">
        <v>330</v>
      </c>
      <c r="M1469" s="132">
        <v>521</v>
      </c>
      <c r="N1469" s="132" t="s">
        <v>440</v>
      </c>
      <c r="O1469" s="132">
        <v>7485</v>
      </c>
      <c r="P1469" s="132" t="s">
        <v>439</v>
      </c>
      <c r="Q1469" s="132">
        <v>9</v>
      </c>
      <c r="R1469" s="132" t="s">
        <v>1162</v>
      </c>
      <c r="S1469" s="132">
        <v>1000319</v>
      </c>
      <c r="T1469" s="132" t="s">
        <v>2082</v>
      </c>
      <c r="U1469" s="132">
        <v>637</v>
      </c>
      <c r="V1469" s="132">
        <v>12</v>
      </c>
      <c r="W1469" s="132" t="s">
        <v>1048</v>
      </c>
      <c r="X1469" s="132">
        <v>4</v>
      </c>
    </row>
    <row r="1470" spans="1:24">
      <c r="A1470" s="132">
        <v>2213</v>
      </c>
      <c r="B1470" s="132" t="s">
        <v>1746</v>
      </c>
      <c r="C1470" s="132">
        <v>61091000000</v>
      </c>
      <c r="D1470" s="132" t="s">
        <v>856</v>
      </c>
      <c r="E1470" s="132" t="s">
        <v>453</v>
      </c>
      <c r="F1470" s="132">
        <v>73</v>
      </c>
      <c r="G1470" s="132" t="s">
        <v>3656</v>
      </c>
      <c r="H1470" s="132">
        <v>3</v>
      </c>
      <c r="I1470" s="132">
        <v>7.3999999999999996E-2</v>
      </c>
      <c r="J1470" s="132">
        <v>1</v>
      </c>
      <c r="K1470" s="132">
        <v>7.3999999999999996E-2</v>
      </c>
      <c r="L1470" s="132" t="s">
        <v>330</v>
      </c>
      <c r="M1470" s="132">
        <v>521</v>
      </c>
      <c r="N1470" s="132" t="s">
        <v>440</v>
      </c>
      <c r="O1470" s="132">
        <v>7485</v>
      </c>
      <c r="P1470" s="132" t="s">
        <v>439</v>
      </c>
      <c r="Q1470" s="132">
        <v>9</v>
      </c>
      <c r="R1470" s="132" t="s">
        <v>1162</v>
      </c>
      <c r="S1470" s="132">
        <v>1000319</v>
      </c>
      <c r="T1470" s="132" t="s">
        <v>4396</v>
      </c>
      <c r="U1470" s="132">
        <v>480</v>
      </c>
      <c r="V1470" s="132">
        <v>8</v>
      </c>
      <c r="W1470" s="132" t="s">
        <v>1038</v>
      </c>
      <c r="X1470" s="132">
        <v>5</v>
      </c>
    </row>
    <row r="1471" spans="1:24">
      <c r="A1471" s="132">
        <v>2214</v>
      </c>
      <c r="B1471" s="132" t="s">
        <v>1747</v>
      </c>
      <c r="C1471" s="132">
        <v>61091000000</v>
      </c>
      <c r="D1471" s="132" t="s">
        <v>856</v>
      </c>
      <c r="E1471" s="132" t="s">
        <v>453</v>
      </c>
      <c r="F1471" s="132">
        <v>73</v>
      </c>
      <c r="G1471" s="132" t="s">
        <v>3656</v>
      </c>
      <c r="H1471" s="132">
        <v>3</v>
      </c>
      <c r="I1471" s="132">
        <v>8.2000000000000003E-2</v>
      </c>
      <c r="J1471" s="132">
        <v>1</v>
      </c>
      <c r="K1471" s="132">
        <v>8.2000000000000003E-2</v>
      </c>
      <c r="L1471" s="132" t="s">
        <v>330</v>
      </c>
      <c r="M1471" s="132">
        <v>521</v>
      </c>
      <c r="N1471" s="132" t="s">
        <v>440</v>
      </c>
      <c r="O1471" s="132">
        <v>7485</v>
      </c>
      <c r="P1471" s="132" t="s">
        <v>439</v>
      </c>
      <c r="Q1471" s="132">
        <v>9</v>
      </c>
      <c r="R1471" s="132" t="s">
        <v>1162</v>
      </c>
      <c r="S1471" s="132">
        <v>1000319</v>
      </c>
      <c r="T1471" s="132" t="s">
        <v>4391</v>
      </c>
      <c r="U1471" s="132">
        <v>472</v>
      </c>
      <c r="V1471" s="132">
        <v>8</v>
      </c>
      <c r="W1471" s="132" t="s">
        <v>1038</v>
      </c>
      <c r="X1471" s="132">
        <v>5</v>
      </c>
    </row>
    <row r="1472" spans="1:24">
      <c r="A1472" s="132">
        <v>2215</v>
      </c>
      <c r="B1472" s="132" t="s">
        <v>1748</v>
      </c>
      <c r="C1472" s="132">
        <v>62046239000</v>
      </c>
      <c r="D1472" s="132" t="s">
        <v>543</v>
      </c>
      <c r="E1472" s="132" t="s">
        <v>3727</v>
      </c>
      <c r="F1472" s="132">
        <v>264</v>
      </c>
      <c r="G1472" s="132" t="s">
        <v>3656</v>
      </c>
      <c r="H1472" s="132">
        <v>3</v>
      </c>
      <c r="I1472" s="132">
        <v>4.8000000000000001E-2</v>
      </c>
      <c r="J1472" s="132">
        <v>1</v>
      </c>
      <c r="K1472" s="132">
        <v>4.8000000000000001E-2</v>
      </c>
      <c r="L1472" s="132" t="s">
        <v>330</v>
      </c>
      <c r="M1472" s="132">
        <v>521</v>
      </c>
      <c r="N1472" s="132" t="s">
        <v>3915</v>
      </c>
      <c r="O1472" s="132">
        <v>7497</v>
      </c>
      <c r="P1472" s="132" t="s">
        <v>439</v>
      </c>
      <c r="Q1472" s="132">
        <v>9</v>
      </c>
      <c r="R1472" s="132" t="s">
        <v>1162</v>
      </c>
      <c r="S1472" s="132">
        <v>1000319</v>
      </c>
      <c r="T1472" s="132" t="s">
        <v>2070</v>
      </c>
      <c r="U1472" s="132">
        <v>639</v>
      </c>
      <c r="V1472" s="132">
        <v>8</v>
      </c>
      <c r="W1472" s="132" t="s">
        <v>1038</v>
      </c>
      <c r="X1472" s="132">
        <v>5</v>
      </c>
    </row>
    <row r="1473" spans="1:24">
      <c r="A1473" s="132">
        <v>2216</v>
      </c>
      <c r="B1473" s="132" t="s">
        <v>1749</v>
      </c>
      <c r="C1473" s="132">
        <v>61112090000</v>
      </c>
      <c r="D1473" s="132" t="s">
        <v>1181</v>
      </c>
      <c r="E1473" s="132" t="s">
        <v>442</v>
      </c>
      <c r="F1473" s="132">
        <v>24</v>
      </c>
      <c r="G1473" s="132" t="s">
        <v>4311</v>
      </c>
      <c r="H1473" s="132">
        <v>6</v>
      </c>
      <c r="I1473" s="132">
        <v>3.5999999999999997E-2</v>
      </c>
      <c r="J1473" s="132">
        <v>1</v>
      </c>
      <c r="K1473" s="132">
        <v>3.5999999999999997E-2</v>
      </c>
      <c r="L1473" s="132" t="s">
        <v>330</v>
      </c>
      <c r="M1473" s="132">
        <v>521</v>
      </c>
      <c r="N1473" s="132" t="s">
        <v>3915</v>
      </c>
      <c r="O1473" s="132">
        <v>7497</v>
      </c>
      <c r="P1473" s="132" t="s">
        <v>439</v>
      </c>
      <c r="Q1473" s="132">
        <v>9</v>
      </c>
      <c r="R1473" s="132" t="s">
        <v>1162</v>
      </c>
      <c r="S1473" s="132">
        <v>1000319</v>
      </c>
      <c r="T1473" s="132" t="s">
        <v>2066</v>
      </c>
      <c r="U1473" s="132">
        <v>642</v>
      </c>
      <c r="V1473" s="132">
        <v>0</v>
      </c>
      <c r="W1473" s="132" t="s">
        <v>3917</v>
      </c>
      <c r="X1473" s="132">
        <v>29</v>
      </c>
    </row>
    <row r="1474" spans="1:24">
      <c r="A1474" s="132">
        <v>2217</v>
      </c>
      <c r="B1474" s="132" t="s">
        <v>1750</v>
      </c>
      <c r="C1474" s="132">
        <v>61091000000</v>
      </c>
      <c r="D1474" s="132" t="s">
        <v>856</v>
      </c>
      <c r="E1474" s="132" t="s">
        <v>453</v>
      </c>
      <c r="F1474" s="132">
        <v>73</v>
      </c>
      <c r="G1474" s="132" t="s">
        <v>3656</v>
      </c>
      <c r="H1474" s="132">
        <v>3</v>
      </c>
      <c r="I1474" s="132">
        <v>7.3999999999999996E-2</v>
      </c>
      <c r="J1474" s="132">
        <v>1</v>
      </c>
      <c r="K1474" s="132">
        <v>7.3999999999999996E-2</v>
      </c>
      <c r="L1474" s="132" t="s">
        <v>330</v>
      </c>
      <c r="M1474" s="132">
        <v>521</v>
      </c>
      <c r="N1474" s="132" t="s">
        <v>440</v>
      </c>
      <c r="O1474" s="132">
        <v>7485</v>
      </c>
      <c r="P1474" s="132" t="s">
        <v>439</v>
      </c>
      <c r="Q1474" s="132">
        <v>9</v>
      </c>
      <c r="R1474" s="132" t="s">
        <v>1162</v>
      </c>
      <c r="S1474" s="132">
        <v>1000319</v>
      </c>
      <c r="T1474" s="132" t="s">
        <v>4391</v>
      </c>
      <c r="U1474" s="132">
        <v>472</v>
      </c>
      <c r="V1474" s="132">
        <v>12</v>
      </c>
      <c r="W1474" s="132" t="s">
        <v>3917</v>
      </c>
      <c r="X1474" s="132">
        <v>29</v>
      </c>
    </row>
    <row r="1475" spans="1:24">
      <c r="A1475" s="132">
        <v>2218</v>
      </c>
      <c r="B1475" s="132" t="s">
        <v>1751</v>
      </c>
      <c r="C1475" s="132">
        <v>61046200000</v>
      </c>
      <c r="D1475" s="132" t="s">
        <v>928</v>
      </c>
      <c r="E1475" s="132" t="s">
        <v>442</v>
      </c>
      <c r="F1475" s="132">
        <v>24</v>
      </c>
      <c r="G1475" s="132" t="s">
        <v>3656</v>
      </c>
      <c r="H1475" s="132">
        <v>3</v>
      </c>
      <c r="I1475" s="132">
        <v>7.1999999999999995E-2</v>
      </c>
      <c r="J1475" s="132">
        <v>1</v>
      </c>
      <c r="K1475" s="132">
        <v>7.1999999999999995E-2</v>
      </c>
      <c r="L1475" s="132" t="s">
        <v>330</v>
      </c>
      <c r="M1475" s="132">
        <v>521</v>
      </c>
      <c r="N1475" s="132" t="s">
        <v>440</v>
      </c>
      <c r="O1475" s="132">
        <v>7485</v>
      </c>
      <c r="P1475" s="132" t="s">
        <v>439</v>
      </c>
      <c r="Q1475" s="132">
        <v>9</v>
      </c>
      <c r="R1475" s="132" t="s">
        <v>1162</v>
      </c>
      <c r="S1475" s="132">
        <v>1000319</v>
      </c>
      <c r="T1475" s="132" t="s">
        <v>4391</v>
      </c>
      <c r="U1475" s="132">
        <v>472</v>
      </c>
      <c r="V1475" s="132">
        <v>0</v>
      </c>
      <c r="W1475" s="132" t="s">
        <v>1048</v>
      </c>
      <c r="X1475" s="132">
        <v>4</v>
      </c>
    </row>
    <row r="1476" spans="1:24">
      <c r="A1476" s="132">
        <v>2219</v>
      </c>
      <c r="B1476" s="132" t="s">
        <v>1752</v>
      </c>
      <c r="C1476" s="132">
        <v>61091000000</v>
      </c>
      <c r="D1476" s="132" t="s">
        <v>872</v>
      </c>
      <c r="E1476" s="132" t="s">
        <v>453</v>
      </c>
      <c r="F1476" s="132">
        <v>73</v>
      </c>
      <c r="G1476" s="132" t="s">
        <v>3699</v>
      </c>
      <c r="H1476" s="132">
        <v>4</v>
      </c>
      <c r="I1476" s="132">
        <v>5.1999999999999998E-2</v>
      </c>
      <c r="J1476" s="132">
        <v>1</v>
      </c>
      <c r="K1476" s="132">
        <v>5.1999999999999998E-2</v>
      </c>
      <c r="L1476" s="132" t="s">
        <v>330</v>
      </c>
      <c r="M1476" s="132">
        <v>521</v>
      </c>
      <c r="N1476" s="132" t="s">
        <v>3915</v>
      </c>
      <c r="O1476" s="132">
        <v>7497</v>
      </c>
      <c r="P1476" s="132" t="s">
        <v>439</v>
      </c>
      <c r="Q1476" s="132">
        <v>9</v>
      </c>
      <c r="R1476" s="132" t="s">
        <v>1162</v>
      </c>
      <c r="S1476" s="132">
        <v>1000319</v>
      </c>
      <c r="T1476" s="132" t="s">
        <v>2068</v>
      </c>
      <c r="U1476" s="132">
        <v>646</v>
      </c>
      <c r="V1476" s="132">
        <v>10</v>
      </c>
      <c r="W1476" s="132" t="s">
        <v>1048</v>
      </c>
      <c r="X1476" s="132">
        <v>4</v>
      </c>
    </row>
    <row r="1477" spans="1:24">
      <c r="A1477" s="132">
        <v>2220</v>
      </c>
      <c r="B1477" s="132" t="s">
        <v>1753</v>
      </c>
      <c r="C1477" s="132">
        <v>61091000000</v>
      </c>
      <c r="D1477" s="132" t="s">
        <v>872</v>
      </c>
      <c r="E1477" s="132" t="s">
        <v>453</v>
      </c>
      <c r="F1477" s="132">
        <v>73</v>
      </c>
      <c r="G1477" s="132" t="s">
        <v>3699</v>
      </c>
      <c r="H1477" s="132">
        <v>4</v>
      </c>
      <c r="I1477" s="132">
        <v>5.1999999999999998E-2</v>
      </c>
      <c r="J1477" s="132">
        <v>1</v>
      </c>
      <c r="K1477" s="132">
        <v>5.1999999999999998E-2</v>
      </c>
      <c r="L1477" s="132" t="s">
        <v>330</v>
      </c>
      <c r="M1477" s="132">
        <v>521</v>
      </c>
      <c r="N1477" s="132" t="s">
        <v>3915</v>
      </c>
      <c r="O1477" s="132">
        <v>7497</v>
      </c>
      <c r="P1477" s="132" t="s">
        <v>439</v>
      </c>
      <c r="Q1477" s="132">
        <v>9</v>
      </c>
      <c r="R1477" s="132" t="s">
        <v>1162</v>
      </c>
      <c r="S1477" s="132">
        <v>1000319</v>
      </c>
      <c r="T1477" s="132" t="s">
        <v>2068</v>
      </c>
      <c r="U1477" s="132">
        <v>646</v>
      </c>
      <c r="V1477" s="132">
        <v>10</v>
      </c>
      <c r="W1477" s="132" t="s">
        <v>1048</v>
      </c>
      <c r="X1477" s="132">
        <v>4</v>
      </c>
    </row>
    <row r="1478" spans="1:24">
      <c r="A1478" s="132">
        <v>2221</v>
      </c>
      <c r="B1478" s="132" t="s">
        <v>1754</v>
      </c>
      <c r="C1478" s="132">
        <v>61091000000</v>
      </c>
      <c r="D1478" s="132" t="s">
        <v>872</v>
      </c>
      <c r="E1478" s="132" t="s">
        <v>453</v>
      </c>
      <c r="F1478" s="132">
        <v>73</v>
      </c>
      <c r="G1478" s="132" t="s">
        <v>3699</v>
      </c>
      <c r="H1478" s="132">
        <v>4</v>
      </c>
      <c r="I1478" s="132">
        <v>5.1999999999999998E-2</v>
      </c>
      <c r="J1478" s="132">
        <v>1</v>
      </c>
      <c r="K1478" s="132">
        <v>5.1999999999999998E-2</v>
      </c>
      <c r="L1478" s="132" t="s">
        <v>330</v>
      </c>
      <c r="M1478" s="132">
        <v>521</v>
      </c>
      <c r="N1478" s="132" t="s">
        <v>3915</v>
      </c>
      <c r="O1478" s="132">
        <v>7497</v>
      </c>
      <c r="P1478" s="132" t="s">
        <v>439</v>
      </c>
      <c r="Q1478" s="132">
        <v>9</v>
      </c>
      <c r="R1478" s="132" t="s">
        <v>1162</v>
      </c>
      <c r="S1478" s="132">
        <v>1000319</v>
      </c>
      <c r="T1478" s="132" t="s">
        <v>2068</v>
      </c>
      <c r="U1478" s="132">
        <v>646</v>
      </c>
      <c r="V1478" s="132">
        <v>10</v>
      </c>
      <c r="W1478" s="132" t="s">
        <v>1048</v>
      </c>
      <c r="X1478" s="132">
        <v>4</v>
      </c>
    </row>
    <row r="1479" spans="1:24">
      <c r="A1479" s="132">
        <v>2222</v>
      </c>
      <c r="B1479" s="132" t="s">
        <v>1755</v>
      </c>
      <c r="C1479" s="132">
        <v>61091000000</v>
      </c>
      <c r="D1479" s="132" t="s">
        <v>872</v>
      </c>
      <c r="E1479" s="132" t="s">
        <v>453</v>
      </c>
      <c r="F1479" s="132">
        <v>73</v>
      </c>
      <c r="G1479" s="132" t="s">
        <v>3699</v>
      </c>
      <c r="H1479" s="132">
        <v>4</v>
      </c>
      <c r="I1479" s="132">
        <v>5.3999999999999999E-2</v>
      </c>
      <c r="J1479" s="132">
        <v>1</v>
      </c>
      <c r="K1479" s="132">
        <v>5.3999999999999999E-2</v>
      </c>
      <c r="L1479" s="132" t="s">
        <v>330</v>
      </c>
      <c r="M1479" s="132">
        <v>521</v>
      </c>
      <c r="N1479" s="132" t="s">
        <v>3915</v>
      </c>
      <c r="O1479" s="132">
        <v>7497</v>
      </c>
      <c r="P1479" s="132" t="s">
        <v>439</v>
      </c>
      <c r="Q1479" s="132">
        <v>9</v>
      </c>
      <c r="R1479" s="132" t="s">
        <v>1162</v>
      </c>
      <c r="S1479" s="132">
        <v>1000319</v>
      </c>
      <c r="T1479" s="132" t="s">
        <v>2068</v>
      </c>
      <c r="U1479" s="132">
        <v>646</v>
      </c>
      <c r="V1479" s="132">
        <v>10</v>
      </c>
      <c r="W1479" s="132" t="s">
        <v>1048</v>
      </c>
      <c r="X1479" s="132">
        <v>4</v>
      </c>
    </row>
    <row r="1480" spans="1:24">
      <c r="A1480" s="132">
        <v>2223</v>
      </c>
      <c r="B1480" s="132" t="s">
        <v>1756</v>
      </c>
      <c r="C1480" s="132">
        <v>61091000000</v>
      </c>
      <c r="D1480" s="132" t="s">
        <v>856</v>
      </c>
      <c r="E1480" s="132" t="s">
        <v>453</v>
      </c>
      <c r="F1480" s="132">
        <v>73</v>
      </c>
      <c r="G1480" s="132" t="s">
        <v>3656</v>
      </c>
      <c r="H1480" s="132">
        <v>3</v>
      </c>
      <c r="I1480" s="132">
        <v>5.1999999999999998E-2</v>
      </c>
      <c r="J1480" s="132">
        <v>1</v>
      </c>
      <c r="K1480" s="132">
        <v>5.1999999999999998E-2</v>
      </c>
      <c r="L1480" s="132" t="s">
        <v>330</v>
      </c>
      <c r="M1480" s="132">
        <v>521</v>
      </c>
      <c r="N1480" s="132" t="s">
        <v>440</v>
      </c>
      <c r="O1480" s="132">
        <v>7485</v>
      </c>
      <c r="P1480" s="132" t="s">
        <v>439</v>
      </c>
      <c r="Q1480" s="132">
        <v>9</v>
      </c>
      <c r="R1480" s="132" t="s">
        <v>1162</v>
      </c>
      <c r="S1480" s="132">
        <v>1000319</v>
      </c>
      <c r="T1480" s="132">
        <v>0</v>
      </c>
      <c r="U1480" s="132">
        <v>4</v>
      </c>
      <c r="V1480" s="132">
        <v>8</v>
      </c>
      <c r="W1480" s="132" t="s">
        <v>1063</v>
      </c>
      <c r="X1480" s="132">
        <v>13</v>
      </c>
    </row>
    <row r="1481" spans="1:24">
      <c r="A1481" s="132">
        <v>2224</v>
      </c>
      <c r="B1481" s="132" t="s">
        <v>1757</v>
      </c>
      <c r="C1481" s="132">
        <v>65050090000</v>
      </c>
      <c r="D1481" s="132" t="s">
        <v>1121</v>
      </c>
      <c r="E1481" s="132" t="s">
        <v>434</v>
      </c>
      <c r="F1481" s="132">
        <v>5</v>
      </c>
      <c r="G1481" s="132" t="s">
        <v>3656</v>
      </c>
      <c r="H1481" s="132">
        <v>3</v>
      </c>
      <c r="I1481" s="132">
        <v>0.05</v>
      </c>
      <c r="J1481" s="132">
        <v>1</v>
      </c>
      <c r="K1481" s="132">
        <v>0.05</v>
      </c>
      <c r="L1481" s="132" t="s">
        <v>330</v>
      </c>
      <c r="M1481" s="132">
        <v>521</v>
      </c>
      <c r="N1481" s="132" t="s">
        <v>3915</v>
      </c>
      <c r="O1481" s="132">
        <v>7497</v>
      </c>
      <c r="P1481" s="132" t="s">
        <v>439</v>
      </c>
      <c r="Q1481" s="132">
        <v>9</v>
      </c>
      <c r="R1481" s="132" t="s">
        <v>1162</v>
      </c>
      <c r="S1481" s="132">
        <v>1000319</v>
      </c>
      <c r="T1481" s="132" t="s">
        <v>821</v>
      </c>
      <c r="U1481" s="132">
        <v>3</v>
      </c>
      <c r="V1481" s="132">
        <v>10</v>
      </c>
      <c r="W1481" s="132" t="s">
        <v>1063</v>
      </c>
      <c r="X1481" s="132">
        <v>13</v>
      </c>
    </row>
    <row r="1482" spans="1:24">
      <c r="A1482" s="132">
        <v>2225</v>
      </c>
      <c r="B1482" s="132" t="s">
        <v>1758</v>
      </c>
      <c r="C1482" s="132">
        <v>61044300000</v>
      </c>
      <c r="D1482" s="132" t="s">
        <v>995</v>
      </c>
      <c r="E1482" s="132" t="s">
        <v>426</v>
      </c>
      <c r="F1482" s="132">
        <v>43</v>
      </c>
      <c r="G1482" s="132" t="s">
        <v>3656</v>
      </c>
      <c r="H1482" s="132">
        <v>3</v>
      </c>
      <c r="I1482" s="132">
        <v>0.32</v>
      </c>
      <c r="J1482" s="132">
        <v>1</v>
      </c>
      <c r="K1482" s="132">
        <v>0.32</v>
      </c>
      <c r="L1482" s="132" t="s">
        <v>330</v>
      </c>
      <c r="M1482" s="132">
        <v>521</v>
      </c>
      <c r="N1482" s="132" t="s">
        <v>3915</v>
      </c>
      <c r="O1482" s="132">
        <v>7497</v>
      </c>
      <c r="P1482" s="132" t="s">
        <v>425</v>
      </c>
      <c r="Q1482" s="132">
        <v>37</v>
      </c>
      <c r="R1482" s="132" t="s">
        <v>1162</v>
      </c>
      <c r="S1482" s="132">
        <v>1000319</v>
      </c>
      <c r="T1482" s="132" t="s">
        <v>930</v>
      </c>
      <c r="U1482" s="132">
        <v>666</v>
      </c>
      <c r="V1482" s="132">
        <v>46</v>
      </c>
      <c r="W1482" s="132" t="s">
        <v>3917</v>
      </c>
      <c r="X1482" s="132">
        <v>29</v>
      </c>
    </row>
    <row r="1483" spans="1:24">
      <c r="A1483" s="132">
        <v>2226</v>
      </c>
      <c r="B1483" s="132" t="s">
        <v>1759</v>
      </c>
      <c r="C1483" s="132">
        <v>61091000000</v>
      </c>
      <c r="D1483" s="132" t="s">
        <v>708</v>
      </c>
      <c r="E1483" s="132" t="s">
        <v>4432</v>
      </c>
      <c r="F1483" s="132">
        <v>21</v>
      </c>
      <c r="G1483" s="132" t="s">
        <v>3656</v>
      </c>
      <c r="H1483" s="132">
        <v>3</v>
      </c>
      <c r="I1483" s="132">
        <v>0.185</v>
      </c>
      <c r="J1483" s="132">
        <v>1</v>
      </c>
      <c r="K1483" s="132">
        <v>0.185</v>
      </c>
      <c r="L1483" s="132" t="s">
        <v>330</v>
      </c>
      <c r="M1483" s="132">
        <v>521</v>
      </c>
      <c r="N1483" s="132" t="s">
        <v>3915</v>
      </c>
      <c r="O1483" s="132">
        <v>7497</v>
      </c>
      <c r="P1483" s="132" t="s">
        <v>439</v>
      </c>
      <c r="Q1483" s="132">
        <v>9</v>
      </c>
      <c r="R1483" s="132" t="s">
        <v>1162</v>
      </c>
      <c r="S1483" s="132">
        <v>1000319</v>
      </c>
      <c r="T1483" s="132" t="s">
        <v>4388</v>
      </c>
      <c r="U1483" s="132">
        <v>704</v>
      </c>
      <c r="V1483" s="132">
        <v>14</v>
      </c>
      <c r="W1483" s="132" t="s">
        <v>1053</v>
      </c>
      <c r="X1483" s="132">
        <v>17</v>
      </c>
    </row>
    <row r="1484" spans="1:24">
      <c r="A1484" s="132">
        <v>2227</v>
      </c>
      <c r="B1484" s="132" t="s">
        <v>1760</v>
      </c>
      <c r="C1484" s="132">
        <v>61091000000</v>
      </c>
      <c r="D1484" s="132" t="s">
        <v>839</v>
      </c>
      <c r="E1484" s="132" t="s">
        <v>453</v>
      </c>
      <c r="F1484" s="132">
        <v>73</v>
      </c>
      <c r="G1484" s="132" t="s">
        <v>3699</v>
      </c>
      <c r="H1484" s="132">
        <v>4</v>
      </c>
      <c r="I1484" s="132">
        <v>0.05</v>
      </c>
      <c r="J1484" s="132">
        <v>1</v>
      </c>
      <c r="K1484" s="132">
        <v>0.05</v>
      </c>
      <c r="L1484" s="132" t="s">
        <v>330</v>
      </c>
      <c r="M1484" s="132">
        <v>521</v>
      </c>
      <c r="N1484" s="132" t="s">
        <v>440</v>
      </c>
      <c r="O1484" s="132">
        <v>7485</v>
      </c>
      <c r="P1484" s="132" t="s">
        <v>439</v>
      </c>
      <c r="Q1484" s="132">
        <v>9</v>
      </c>
      <c r="R1484" s="132" t="s">
        <v>1162</v>
      </c>
      <c r="S1484" s="132">
        <v>1000319</v>
      </c>
      <c r="T1484" s="132" t="s">
        <v>2082</v>
      </c>
      <c r="U1484" s="132">
        <v>637</v>
      </c>
      <c r="V1484" s="132">
        <v>14</v>
      </c>
      <c r="W1484" s="132" t="s">
        <v>1046</v>
      </c>
      <c r="X1484" s="132">
        <v>12</v>
      </c>
    </row>
    <row r="1485" spans="1:24">
      <c r="A1485" s="132">
        <v>2228</v>
      </c>
      <c r="B1485" s="132" t="s">
        <v>1761</v>
      </c>
      <c r="C1485" s="132">
        <v>61046200000</v>
      </c>
      <c r="D1485" s="132" t="s">
        <v>928</v>
      </c>
      <c r="E1485" s="132" t="s">
        <v>442</v>
      </c>
      <c r="F1485" s="132">
        <v>24</v>
      </c>
      <c r="G1485" s="132" t="s">
        <v>3656</v>
      </c>
      <c r="H1485" s="132">
        <v>3</v>
      </c>
      <c r="I1485" s="132">
        <v>0.08</v>
      </c>
      <c r="J1485" s="132">
        <v>1</v>
      </c>
      <c r="K1485" s="132">
        <v>0.08</v>
      </c>
      <c r="L1485" s="132" t="s">
        <v>330</v>
      </c>
      <c r="M1485" s="132">
        <v>521</v>
      </c>
      <c r="N1485" s="132" t="s">
        <v>440</v>
      </c>
      <c r="O1485" s="132">
        <v>7485</v>
      </c>
      <c r="P1485" s="132" t="s">
        <v>439</v>
      </c>
      <c r="Q1485" s="132">
        <v>9</v>
      </c>
      <c r="R1485" s="132" t="s">
        <v>1162</v>
      </c>
      <c r="S1485" s="132">
        <v>1000319</v>
      </c>
      <c r="T1485" s="132" t="s">
        <v>4403</v>
      </c>
      <c r="U1485" s="132">
        <v>704</v>
      </c>
      <c r="V1485" s="132">
        <v>0</v>
      </c>
      <c r="W1485" s="132" t="s">
        <v>1038</v>
      </c>
      <c r="X1485" s="132">
        <v>5</v>
      </c>
    </row>
    <row r="1486" spans="1:24">
      <c r="A1486" s="132">
        <v>2229</v>
      </c>
      <c r="B1486" s="132" t="s">
        <v>1762</v>
      </c>
      <c r="C1486" s="132">
        <v>61091000000</v>
      </c>
      <c r="D1486" s="132" t="s">
        <v>856</v>
      </c>
      <c r="E1486" s="132" t="s">
        <v>453</v>
      </c>
      <c r="F1486" s="132">
        <v>73</v>
      </c>
      <c r="G1486" s="132" t="s">
        <v>3656</v>
      </c>
      <c r="H1486" s="132">
        <v>3</v>
      </c>
      <c r="I1486" s="132">
        <v>0.11</v>
      </c>
      <c r="J1486" s="132">
        <v>1</v>
      </c>
      <c r="K1486" s="132">
        <v>0.11</v>
      </c>
      <c r="L1486" s="132" t="s">
        <v>330</v>
      </c>
      <c r="M1486" s="132">
        <v>521</v>
      </c>
      <c r="N1486" s="132" t="s">
        <v>440</v>
      </c>
      <c r="O1486" s="132">
        <v>7485</v>
      </c>
      <c r="P1486" s="132" t="s">
        <v>439</v>
      </c>
      <c r="Q1486" s="132">
        <v>9</v>
      </c>
      <c r="R1486" s="132" t="s">
        <v>1162</v>
      </c>
      <c r="S1486" s="132">
        <v>1000319</v>
      </c>
      <c r="T1486" s="132" t="s">
        <v>4403</v>
      </c>
      <c r="U1486" s="132">
        <v>704</v>
      </c>
      <c r="V1486" s="132">
        <v>18</v>
      </c>
      <c r="W1486" s="132" t="s">
        <v>1046</v>
      </c>
      <c r="X1486" s="132">
        <v>12</v>
      </c>
    </row>
    <row r="1487" spans="1:24">
      <c r="A1487" s="132">
        <v>2230</v>
      </c>
      <c r="B1487" s="132" t="s">
        <v>1763</v>
      </c>
      <c r="C1487" s="132">
        <v>61112090000</v>
      </c>
      <c r="D1487" s="132" t="s">
        <v>1181</v>
      </c>
      <c r="E1487" s="132" t="s">
        <v>442</v>
      </c>
      <c r="F1487" s="132">
        <v>24</v>
      </c>
      <c r="G1487" s="132" t="s">
        <v>4311</v>
      </c>
      <c r="H1487" s="132">
        <v>6</v>
      </c>
      <c r="I1487" s="132">
        <v>0.04</v>
      </c>
      <c r="J1487" s="132">
        <v>1</v>
      </c>
      <c r="K1487" s="132">
        <v>0.04</v>
      </c>
      <c r="L1487" s="132" t="s">
        <v>330</v>
      </c>
      <c r="M1487" s="132">
        <v>521</v>
      </c>
      <c r="N1487" s="132" t="s">
        <v>3915</v>
      </c>
      <c r="O1487" s="132">
        <v>7497</v>
      </c>
      <c r="P1487" s="132" t="s">
        <v>439</v>
      </c>
      <c r="Q1487" s="132">
        <v>9</v>
      </c>
      <c r="R1487" s="132" t="s">
        <v>1162</v>
      </c>
      <c r="S1487" s="132">
        <v>1000319</v>
      </c>
      <c r="T1487" s="132" t="s">
        <v>2066</v>
      </c>
      <c r="U1487" s="132">
        <v>642</v>
      </c>
      <c r="V1487" s="132">
        <v>14</v>
      </c>
      <c r="W1487" s="132" t="s">
        <v>1063</v>
      </c>
      <c r="X1487" s="132">
        <v>13</v>
      </c>
    </row>
    <row r="1488" spans="1:24">
      <c r="A1488" s="132">
        <v>2231</v>
      </c>
      <c r="B1488" s="132" t="s">
        <v>1764</v>
      </c>
      <c r="C1488" s="132">
        <v>61044200000</v>
      </c>
      <c r="D1488" s="132" t="s">
        <v>867</v>
      </c>
      <c r="E1488" s="132" t="s">
        <v>426</v>
      </c>
      <c r="F1488" s="132">
        <v>43</v>
      </c>
      <c r="G1488" s="132" t="s">
        <v>3656</v>
      </c>
      <c r="H1488" s="132">
        <v>3</v>
      </c>
      <c r="I1488" s="132">
        <v>0.16</v>
      </c>
      <c r="J1488" s="132">
        <v>1</v>
      </c>
      <c r="K1488" s="132">
        <v>0.16</v>
      </c>
      <c r="L1488" s="132" t="s">
        <v>330</v>
      </c>
      <c r="M1488" s="132">
        <v>521</v>
      </c>
      <c r="N1488" s="132" t="s">
        <v>3915</v>
      </c>
      <c r="O1488" s="132">
        <v>7497</v>
      </c>
      <c r="P1488" s="132" t="s">
        <v>439</v>
      </c>
      <c r="Q1488" s="132">
        <v>9</v>
      </c>
      <c r="R1488" s="132" t="s">
        <v>1162</v>
      </c>
      <c r="S1488" s="132">
        <v>1000319</v>
      </c>
      <c r="T1488" s="132" t="s">
        <v>4402</v>
      </c>
      <c r="U1488" s="132">
        <v>664</v>
      </c>
      <c r="V1488" s="132">
        <v>24</v>
      </c>
      <c r="W1488" s="132" t="s">
        <v>1063</v>
      </c>
      <c r="X1488" s="132">
        <v>13</v>
      </c>
    </row>
    <row r="1489" spans="1:24">
      <c r="A1489" s="132">
        <v>2232</v>
      </c>
      <c r="B1489" s="132" t="s">
        <v>1765</v>
      </c>
      <c r="C1489" s="132">
        <v>61112090000</v>
      </c>
      <c r="D1489" s="132" t="s">
        <v>1181</v>
      </c>
      <c r="E1489" s="132" t="s">
        <v>442</v>
      </c>
      <c r="F1489" s="132">
        <v>24</v>
      </c>
      <c r="G1489" s="132" t="s">
        <v>4311</v>
      </c>
      <c r="H1489" s="132">
        <v>6</v>
      </c>
      <c r="I1489" s="132">
        <v>0.03</v>
      </c>
      <c r="J1489" s="132">
        <v>1</v>
      </c>
      <c r="K1489" s="132">
        <v>0.03</v>
      </c>
      <c r="L1489" s="132" t="s">
        <v>330</v>
      </c>
      <c r="M1489" s="132">
        <v>521</v>
      </c>
      <c r="N1489" s="132" t="s">
        <v>3915</v>
      </c>
      <c r="O1489" s="132">
        <v>7497</v>
      </c>
      <c r="P1489" s="132" t="s">
        <v>439</v>
      </c>
      <c r="Q1489" s="132">
        <v>9</v>
      </c>
      <c r="R1489" s="132" t="s">
        <v>1162</v>
      </c>
      <c r="S1489" s="132">
        <v>1000319</v>
      </c>
      <c r="T1489" s="132" t="s">
        <v>2068</v>
      </c>
      <c r="U1489" s="132">
        <v>646</v>
      </c>
      <c r="V1489" s="132">
        <v>10</v>
      </c>
      <c r="W1489" s="132" t="s">
        <v>1046</v>
      </c>
      <c r="X1489" s="132">
        <v>12</v>
      </c>
    </row>
    <row r="1490" spans="1:24">
      <c r="A1490" s="132">
        <v>2233</v>
      </c>
      <c r="B1490" s="132" t="s">
        <v>1766</v>
      </c>
      <c r="C1490" s="132">
        <v>61091000000</v>
      </c>
      <c r="D1490" s="132" t="s">
        <v>839</v>
      </c>
      <c r="E1490" s="132" t="s">
        <v>453</v>
      </c>
      <c r="F1490" s="132">
        <v>73</v>
      </c>
      <c r="G1490" s="132" t="s">
        <v>3699</v>
      </c>
      <c r="H1490" s="132">
        <v>4</v>
      </c>
      <c r="I1490" s="132">
        <v>0.08</v>
      </c>
      <c r="J1490" s="132">
        <v>1</v>
      </c>
      <c r="K1490" s="132">
        <v>0.08</v>
      </c>
      <c r="L1490" s="132" t="s">
        <v>330</v>
      </c>
      <c r="M1490" s="132">
        <v>521</v>
      </c>
      <c r="N1490" s="132" t="s">
        <v>440</v>
      </c>
      <c r="O1490" s="132">
        <v>7485</v>
      </c>
      <c r="P1490" s="132" t="s">
        <v>439</v>
      </c>
      <c r="Q1490" s="132">
        <v>9</v>
      </c>
      <c r="R1490" s="132" t="s">
        <v>1162</v>
      </c>
      <c r="S1490" s="132">
        <v>1000319</v>
      </c>
      <c r="T1490" s="132" t="s">
        <v>4391</v>
      </c>
      <c r="U1490" s="132">
        <v>472</v>
      </c>
      <c r="V1490" s="132">
        <v>16</v>
      </c>
      <c r="W1490" s="132" t="s">
        <v>1144</v>
      </c>
      <c r="X1490" s="132">
        <v>23</v>
      </c>
    </row>
    <row r="1491" spans="1:24">
      <c r="A1491" s="132">
        <v>2234</v>
      </c>
      <c r="B1491" s="132" t="s">
        <v>1767</v>
      </c>
      <c r="C1491" s="132">
        <v>61091000000</v>
      </c>
      <c r="D1491" s="132" t="s">
        <v>717</v>
      </c>
      <c r="E1491" s="132" t="s">
        <v>4432</v>
      </c>
      <c r="F1491" s="132">
        <v>21</v>
      </c>
      <c r="G1491" s="132" t="s">
        <v>3699</v>
      </c>
      <c r="H1491" s="132">
        <v>4</v>
      </c>
      <c r="I1491" s="132">
        <v>0.12</v>
      </c>
      <c r="J1491" s="132">
        <v>1</v>
      </c>
      <c r="K1491" s="132">
        <v>0.12</v>
      </c>
      <c r="L1491" s="132" t="s">
        <v>330</v>
      </c>
      <c r="M1491" s="132">
        <v>521</v>
      </c>
      <c r="N1491" s="132" t="s">
        <v>440</v>
      </c>
      <c r="O1491" s="132">
        <v>7485</v>
      </c>
      <c r="P1491" s="132" t="s">
        <v>439</v>
      </c>
      <c r="Q1491" s="132">
        <v>9</v>
      </c>
      <c r="R1491" s="132" t="s">
        <v>1162</v>
      </c>
      <c r="S1491" s="132">
        <v>1000319</v>
      </c>
      <c r="T1491" s="132" t="s">
        <v>1030</v>
      </c>
      <c r="U1491" s="132">
        <v>472</v>
      </c>
      <c r="V1491" s="132">
        <v>10</v>
      </c>
      <c r="W1491" s="132" t="s">
        <v>1038</v>
      </c>
      <c r="X1491" s="132">
        <v>5</v>
      </c>
    </row>
    <row r="1492" spans="1:24">
      <c r="A1492" s="132">
        <v>2235</v>
      </c>
      <c r="B1492" s="132" t="s">
        <v>1768</v>
      </c>
      <c r="C1492" s="132">
        <v>61034200090</v>
      </c>
      <c r="D1492" s="132" t="s">
        <v>725</v>
      </c>
      <c r="E1492" s="132" t="s">
        <v>3671</v>
      </c>
      <c r="F1492" s="132">
        <v>54</v>
      </c>
      <c r="G1492" s="132" t="s">
        <v>3699</v>
      </c>
      <c r="H1492" s="132">
        <v>4</v>
      </c>
      <c r="I1492" s="132">
        <v>0.06</v>
      </c>
      <c r="J1492" s="132">
        <v>1</v>
      </c>
      <c r="K1492" s="132">
        <v>0.06</v>
      </c>
      <c r="L1492" s="132" t="s">
        <v>330</v>
      </c>
      <c r="M1492" s="132">
        <v>521</v>
      </c>
      <c r="N1492" s="132" t="s">
        <v>3915</v>
      </c>
      <c r="O1492" s="132">
        <v>7497</v>
      </c>
      <c r="P1492" s="132" t="s">
        <v>439</v>
      </c>
      <c r="Q1492" s="132">
        <v>9</v>
      </c>
      <c r="R1492" s="132" t="s">
        <v>1162</v>
      </c>
      <c r="S1492" s="132">
        <v>1000319</v>
      </c>
      <c r="T1492" s="132" t="s">
        <v>2065</v>
      </c>
      <c r="U1492" s="132">
        <v>647</v>
      </c>
      <c r="V1492" s="132">
        <v>22</v>
      </c>
      <c r="W1492" s="132" t="s">
        <v>1046</v>
      </c>
      <c r="X1492" s="132">
        <v>12</v>
      </c>
    </row>
    <row r="1493" spans="1:24">
      <c r="A1493" s="132">
        <v>2236</v>
      </c>
      <c r="B1493" s="132" t="s">
        <v>1769</v>
      </c>
      <c r="C1493" s="132">
        <v>61091000000</v>
      </c>
      <c r="D1493" s="132" t="s">
        <v>708</v>
      </c>
      <c r="E1493" s="132" t="s">
        <v>4432</v>
      </c>
      <c r="F1493" s="132">
        <v>21</v>
      </c>
      <c r="G1493" s="132" t="s">
        <v>3656</v>
      </c>
      <c r="H1493" s="132">
        <v>3</v>
      </c>
      <c r="I1493" s="132">
        <v>0.15</v>
      </c>
      <c r="J1493" s="132">
        <v>1</v>
      </c>
      <c r="K1493" s="132">
        <v>0.15</v>
      </c>
      <c r="L1493" s="132" t="s">
        <v>330</v>
      </c>
      <c r="M1493" s="132">
        <v>521</v>
      </c>
      <c r="N1493" s="132" t="s">
        <v>3915</v>
      </c>
      <c r="O1493" s="132">
        <v>7497</v>
      </c>
      <c r="P1493" s="132" t="s">
        <v>439</v>
      </c>
      <c r="Q1493" s="132">
        <v>9</v>
      </c>
      <c r="R1493" s="132" t="s">
        <v>1162</v>
      </c>
      <c r="S1493" s="132">
        <v>1000319</v>
      </c>
      <c r="T1493" s="132" t="s">
        <v>4398</v>
      </c>
      <c r="U1493" s="132">
        <v>669</v>
      </c>
      <c r="V1493" s="132">
        <v>12</v>
      </c>
      <c r="W1493" s="132" t="s">
        <v>1064</v>
      </c>
      <c r="X1493" s="132">
        <v>7</v>
      </c>
    </row>
    <row r="1494" spans="1:24">
      <c r="A1494" s="132">
        <v>2237</v>
      </c>
      <c r="B1494" s="132" t="s">
        <v>1770</v>
      </c>
      <c r="C1494" s="132">
        <v>62046231000</v>
      </c>
      <c r="D1494" s="132" t="s">
        <v>990</v>
      </c>
      <c r="E1494" s="132" t="s">
        <v>3964</v>
      </c>
      <c r="F1494" s="132">
        <v>87</v>
      </c>
      <c r="G1494" s="132" t="s">
        <v>3656</v>
      </c>
      <c r="H1494" s="132">
        <v>3</v>
      </c>
      <c r="I1494" s="132">
        <v>0.34</v>
      </c>
      <c r="J1494" s="132">
        <v>1</v>
      </c>
      <c r="K1494" s="132">
        <v>0.34</v>
      </c>
      <c r="L1494" s="132" t="s">
        <v>330</v>
      </c>
      <c r="M1494" s="132">
        <v>521</v>
      </c>
      <c r="N1494" s="132" t="s">
        <v>440</v>
      </c>
      <c r="O1494" s="132">
        <v>7485</v>
      </c>
      <c r="P1494" s="132" t="s">
        <v>439</v>
      </c>
      <c r="Q1494" s="132">
        <v>9</v>
      </c>
      <c r="R1494" s="132" t="s">
        <v>1162</v>
      </c>
      <c r="S1494" s="132">
        <v>1000319</v>
      </c>
      <c r="T1494" s="132" t="s">
        <v>4380</v>
      </c>
      <c r="U1494" s="132">
        <v>666</v>
      </c>
      <c r="V1494" s="132">
        <v>26</v>
      </c>
      <c r="W1494" s="132" t="s">
        <v>1038</v>
      </c>
      <c r="X1494" s="132">
        <v>5</v>
      </c>
    </row>
    <row r="1495" spans="1:24">
      <c r="A1495" s="132">
        <v>2238</v>
      </c>
      <c r="B1495" s="132" t="s">
        <v>1771</v>
      </c>
      <c r="C1495" s="132">
        <v>61046200000</v>
      </c>
      <c r="D1495" s="132" t="s">
        <v>928</v>
      </c>
      <c r="E1495" s="132" t="s">
        <v>442</v>
      </c>
      <c r="F1495" s="132">
        <v>24</v>
      </c>
      <c r="G1495" s="132" t="s">
        <v>3656</v>
      </c>
      <c r="H1495" s="132">
        <v>3</v>
      </c>
      <c r="I1495" s="132">
        <v>0.14000000000000001</v>
      </c>
      <c r="J1495" s="132">
        <v>1</v>
      </c>
      <c r="K1495" s="132">
        <v>0.14000000000000001</v>
      </c>
      <c r="L1495" s="132" t="s">
        <v>330</v>
      </c>
      <c r="M1495" s="132">
        <v>521</v>
      </c>
      <c r="N1495" s="132" t="s">
        <v>440</v>
      </c>
      <c r="O1495" s="132">
        <v>7485</v>
      </c>
      <c r="P1495" s="132" t="s">
        <v>439</v>
      </c>
      <c r="Q1495" s="132">
        <v>9</v>
      </c>
      <c r="R1495" s="132" t="s">
        <v>1162</v>
      </c>
      <c r="S1495" s="132">
        <v>1000319</v>
      </c>
      <c r="T1495" s="132" t="s">
        <v>1025</v>
      </c>
      <c r="U1495" s="132">
        <v>684</v>
      </c>
      <c r="V1495" s="132">
        <v>20</v>
      </c>
      <c r="W1495" s="132" t="s">
        <v>1038</v>
      </c>
      <c r="X1495" s="132">
        <v>5</v>
      </c>
    </row>
    <row r="1496" spans="1:24">
      <c r="A1496" s="132">
        <v>2239</v>
      </c>
      <c r="B1496" s="132" t="s">
        <v>1772</v>
      </c>
      <c r="C1496" s="132">
        <v>62034235000</v>
      </c>
      <c r="D1496" s="132" t="s">
        <v>484</v>
      </c>
      <c r="E1496" s="132" t="s">
        <v>420</v>
      </c>
      <c r="F1496" s="132">
        <v>93</v>
      </c>
      <c r="G1496" s="132" t="s">
        <v>3699</v>
      </c>
      <c r="H1496" s="132">
        <v>4</v>
      </c>
      <c r="I1496" s="132">
        <v>0.155</v>
      </c>
      <c r="J1496" s="132">
        <v>1</v>
      </c>
      <c r="K1496" s="132">
        <v>0.155</v>
      </c>
      <c r="L1496" s="132" t="s">
        <v>330</v>
      </c>
      <c r="M1496" s="132">
        <v>521</v>
      </c>
      <c r="N1496" s="132" t="s">
        <v>440</v>
      </c>
      <c r="O1496" s="132">
        <v>7485</v>
      </c>
      <c r="P1496" s="132" t="s">
        <v>439</v>
      </c>
      <c r="Q1496" s="132">
        <v>9</v>
      </c>
      <c r="R1496" s="132" t="s">
        <v>1162</v>
      </c>
      <c r="S1496" s="132">
        <v>1000319</v>
      </c>
      <c r="T1496" s="132" t="s">
        <v>2082</v>
      </c>
      <c r="U1496" s="132">
        <v>637</v>
      </c>
      <c r="V1496" s="132">
        <v>22</v>
      </c>
      <c r="W1496" s="132" t="s">
        <v>1048</v>
      </c>
      <c r="X1496" s="132">
        <v>4</v>
      </c>
    </row>
    <row r="1497" spans="1:24">
      <c r="A1497" s="132">
        <v>2240</v>
      </c>
      <c r="B1497" s="132" t="s">
        <v>1773</v>
      </c>
      <c r="C1497" s="132">
        <v>61091000000</v>
      </c>
      <c r="D1497" s="132" t="s">
        <v>856</v>
      </c>
      <c r="E1497" s="132" t="s">
        <v>453</v>
      </c>
      <c r="F1497" s="132">
        <v>73</v>
      </c>
      <c r="G1497" s="132" t="s">
        <v>3656</v>
      </c>
      <c r="H1497" s="132">
        <v>3</v>
      </c>
      <c r="I1497" s="132">
        <v>0.04</v>
      </c>
      <c r="J1497" s="132">
        <v>1</v>
      </c>
      <c r="K1497" s="132">
        <v>0.04</v>
      </c>
      <c r="L1497" s="132" t="s">
        <v>330</v>
      </c>
      <c r="M1497" s="132">
        <v>521</v>
      </c>
      <c r="N1497" s="132" t="s">
        <v>3915</v>
      </c>
      <c r="O1497" s="132">
        <v>7497</v>
      </c>
      <c r="P1497" s="132" t="s">
        <v>439</v>
      </c>
      <c r="Q1497" s="132">
        <v>9</v>
      </c>
      <c r="R1497" s="132" t="s">
        <v>1162</v>
      </c>
      <c r="S1497" s="132">
        <v>1000319</v>
      </c>
      <c r="T1497" s="132" t="s">
        <v>2066</v>
      </c>
      <c r="U1497" s="132">
        <v>642</v>
      </c>
      <c r="V1497" s="132">
        <v>0</v>
      </c>
      <c r="W1497" s="132" t="s">
        <v>1046</v>
      </c>
      <c r="X1497" s="132">
        <v>12</v>
      </c>
    </row>
    <row r="1498" spans="1:24">
      <c r="A1498" s="132">
        <v>2241</v>
      </c>
      <c r="B1498" s="132" t="s">
        <v>1774</v>
      </c>
      <c r="C1498" s="132">
        <v>62046239000</v>
      </c>
      <c r="D1498" s="132" t="s">
        <v>546</v>
      </c>
      <c r="E1498" s="132" t="s">
        <v>420</v>
      </c>
      <c r="F1498" s="132">
        <v>93</v>
      </c>
      <c r="G1498" s="132" t="s">
        <v>3656</v>
      </c>
      <c r="H1498" s="132">
        <v>3</v>
      </c>
      <c r="I1498" s="132">
        <v>0.5</v>
      </c>
      <c r="J1498" s="132">
        <v>1</v>
      </c>
      <c r="K1498" s="132">
        <v>0.5</v>
      </c>
      <c r="L1498" s="132" t="s">
        <v>330</v>
      </c>
      <c r="M1498" s="132">
        <v>521</v>
      </c>
      <c r="N1498" s="132" t="s">
        <v>3915</v>
      </c>
      <c r="O1498" s="132">
        <v>7497</v>
      </c>
      <c r="P1498" s="132" t="s">
        <v>439</v>
      </c>
      <c r="Q1498" s="132">
        <v>9</v>
      </c>
      <c r="R1498" s="132" t="s">
        <v>1162</v>
      </c>
      <c r="S1498" s="132">
        <v>1000319</v>
      </c>
      <c r="T1498" s="132" t="s">
        <v>1150</v>
      </c>
      <c r="U1498" s="132">
        <v>579</v>
      </c>
      <c r="V1498" s="132">
        <v>12</v>
      </c>
      <c r="W1498" s="132" t="s">
        <v>1063</v>
      </c>
      <c r="X1498" s="132">
        <v>13</v>
      </c>
    </row>
    <row r="1499" spans="1:24">
      <c r="A1499" s="132">
        <v>2242</v>
      </c>
      <c r="B1499" s="132" t="s">
        <v>1775</v>
      </c>
      <c r="C1499" s="132">
        <v>61046200000</v>
      </c>
      <c r="D1499" s="132" t="s">
        <v>928</v>
      </c>
      <c r="E1499" s="132" t="s">
        <v>442</v>
      </c>
      <c r="F1499" s="132">
        <v>24</v>
      </c>
      <c r="G1499" s="132" t="s">
        <v>3656</v>
      </c>
      <c r="H1499" s="132">
        <v>3</v>
      </c>
      <c r="I1499" s="132">
        <v>0.03</v>
      </c>
      <c r="J1499" s="132">
        <v>1</v>
      </c>
      <c r="K1499" s="132">
        <v>0.03</v>
      </c>
      <c r="L1499" s="132" t="s">
        <v>330</v>
      </c>
      <c r="M1499" s="132">
        <v>521</v>
      </c>
      <c r="N1499" s="132" t="s">
        <v>3915</v>
      </c>
      <c r="O1499" s="132">
        <v>7497</v>
      </c>
      <c r="P1499" s="132" t="s">
        <v>439</v>
      </c>
      <c r="Q1499" s="132">
        <v>9</v>
      </c>
      <c r="R1499" s="132" t="s">
        <v>1162</v>
      </c>
      <c r="S1499" s="132">
        <v>1000319</v>
      </c>
      <c r="T1499" s="132" t="s">
        <v>2066</v>
      </c>
      <c r="U1499" s="132">
        <v>642</v>
      </c>
      <c r="V1499" s="132">
        <v>0</v>
      </c>
      <c r="W1499" s="132" t="s">
        <v>1055</v>
      </c>
      <c r="X1499" s="132">
        <v>3</v>
      </c>
    </row>
    <row r="1500" spans="1:24">
      <c r="A1500" s="132">
        <v>2243</v>
      </c>
      <c r="B1500" s="132" t="s">
        <v>1776</v>
      </c>
      <c r="C1500" s="132">
        <v>65050090000</v>
      </c>
      <c r="D1500" s="132" t="s">
        <v>1121</v>
      </c>
      <c r="E1500" s="132" t="s">
        <v>434</v>
      </c>
      <c r="F1500" s="132">
        <v>5</v>
      </c>
      <c r="G1500" s="132" t="s">
        <v>3656</v>
      </c>
      <c r="H1500" s="132">
        <v>3</v>
      </c>
      <c r="I1500" s="132">
        <v>0.02</v>
      </c>
      <c r="J1500" s="132">
        <v>1</v>
      </c>
      <c r="K1500" s="132">
        <v>0.02</v>
      </c>
      <c r="L1500" s="132" t="s">
        <v>330</v>
      </c>
      <c r="M1500" s="132">
        <v>521</v>
      </c>
      <c r="N1500" s="132" t="s">
        <v>3915</v>
      </c>
      <c r="O1500" s="132">
        <v>7497</v>
      </c>
      <c r="P1500" s="132" t="s">
        <v>439</v>
      </c>
      <c r="Q1500" s="132">
        <v>9</v>
      </c>
      <c r="R1500" s="132" t="s">
        <v>1162</v>
      </c>
      <c r="S1500" s="132">
        <v>1000319</v>
      </c>
      <c r="T1500" s="132">
        <v>48</v>
      </c>
      <c r="U1500" s="132">
        <v>101</v>
      </c>
      <c r="V1500" s="132">
        <v>0</v>
      </c>
      <c r="W1500" s="132" t="s">
        <v>1073</v>
      </c>
      <c r="X1500" s="132">
        <v>8</v>
      </c>
    </row>
    <row r="1501" spans="1:24">
      <c r="A1501" s="132">
        <v>2244</v>
      </c>
      <c r="B1501" s="132" t="s">
        <v>1777</v>
      </c>
      <c r="C1501" s="132">
        <v>61091000000</v>
      </c>
      <c r="D1501" s="132" t="s">
        <v>839</v>
      </c>
      <c r="E1501" s="132" t="s">
        <v>453</v>
      </c>
      <c r="F1501" s="132">
        <v>73</v>
      </c>
      <c r="G1501" s="132" t="s">
        <v>3699</v>
      </c>
      <c r="H1501" s="132">
        <v>4</v>
      </c>
      <c r="I1501" s="132">
        <v>6.5000000000000002E-2</v>
      </c>
      <c r="J1501" s="132">
        <v>1</v>
      </c>
      <c r="K1501" s="132">
        <v>6.5000000000000002E-2</v>
      </c>
      <c r="L1501" s="132" t="s">
        <v>330</v>
      </c>
      <c r="M1501" s="132">
        <v>521</v>
      </c>
      <c r="N1501" s="132" t="s">
        <v>440</v>
      </c>
      <c r="O1501" s="132">
        <v>7485</v>
      </c>
      <c r="P1501" s="132" t="s">
        <v>439</v>
      </c>
      <c r="Q1501" s="132">
        <v>9</v>
      </c>
      <c r="R1501" s="132" t="s">
        <v>1162</v>
      </c>
      <c r="S1501" s="132">
        <v>1000319</v>
      </c>
      <c r="T1501" s="132">
        <v>12</v>
      </c>
      <c r="U1501" s="132">
        <v>7</v>
      </c>
      <c r="V1501" s="132">
        <v>12</v>
      </c>
      <c r="W1501" s="132" t="s">
        <v>1038</v>
      </c>
      <c r="X1501" s="132">
        <v>5</v>
      </c>
    </row>
    <row r="1502" spans="1:24">
      <c r="A1502" s="132">
        <v>2245</v>
      </c>
      <c r="B1502" s="132" t="s">
        <v>1778</v>
      </c>
      <c r="C1502" s="132">
        <v>65050090000</v>
      </c>
      <c r="D1502" s="132" t="s">
        <v>1121</v>
      </c>
      <c r="E1502" s="132" t="s">
        <v>434</v>
      </c>
      <c r="F1502" s="132">
        <v>5</v>
      </c>
      <c r="G1502" s="132" t="s">
        <v>3656</v>
      </c>
      <c r="H1502" s="132">
        <v>3</v>
      </c>
      <c r="I1502" s="132">
        <v>0.05</v>
      </c>
      <c r="J1502" s="132">
        <v>1</v>
      </c>
      <c r="K1502" s="132">
        <v>0.05</v>
      </c>
      <c r="L1502" s="132" t="s">
        <v>330</v>
      </c>
      <c r="M1502" s="132">
        <v>521</v>
      </c>
      <c r="N1502" s="132" t="s">
        <v>3915</v>
      </c>
      <c r="O1502" s="132">
        <v>7497</v>
      </c>
      <c r="P1502" s="132" t="s">
        <v>439</v>
      </c>
      <c r="Q1502" s="132">
        <v>9</v>
      </c>
      <c r="R1502" s="132" t="s">
        <v>1162</v>
      </c>
      <c r="S1502" s="132">
        <v>1000319</v>
      </c>
      <c r="T1502" s="132" t="s">
        <v>821</v>
      </c>
      <c r="U1502" s="132">
        <v>3</v>
      </c>
      <c r="V1502" s="132">
        <v>10</v>
      </c>
      <c r="W1502" s="132" t="s">
        <v>1046</v>
      </c>
      <c r="X1502" s="132">
        <v>12</v>
      </c>
    </row>
    <row r="1503" spans="1:24">
      <c r="A1503" s="132">
        <v>2246</v>
      </c>
      <c r="B1503" s="132" t="s">
        <v>1779</v>
      </c>
      <c r="C1503" s="132">
        <v>61112090000</v>
      </c>
      <c r="D1503" s="132" t="s">
        <v>1780</v>
      </c>
      <c r="E1503" s="132" t="s">
        <v>3671</v>
      </c>
      <c r="F1503" s="132">
        <v>54</v>
      </c>
      <c r="G1503" s="132" t="s">
        <v>4310</v>
      </c>
      <c r="H1503" s="132">
        <v>7</v>
      </c>
      <c r="I1503" s="132">
        <v>0.09</v>
      </c>
      <c r="J1503" s="132">
        <v>1</v>
      </c>
      <c r="K1503" s="132">
        <v>0.09</v>
      </c>
      <c r="L1503" s="132" t="s">
        <v>330</v>
      </c>
      <c r="M1503" s="132">
        <v>521</v>
      </c>
      <c r="N1503" s="132" t="s">
        <v>3915</v>
      </c>
      <c r="O1503" s="132">
        <v>7497</v>
      </c>
      <c r="P1503" s="132" t="s">
        <v>439</v>
      </c>
      <c r="Q1503" s="132">
        <v>9</v>
      </c>
      <c r="R1503" s="132" t="s">
        <v>1162</v>
      </c>
      <c r="S1503" s="132">
        <v>1000319</v>
      </c>
      <c r="T1503" s="132" t="s">
        <v>2068</v>
      </c>
      <c r="U1503" s="132">
        <v>646</v>
      </c>
      <c r="V1503" s="132">
        <v>22</v>
      </c>
      <c r="W1503" s="132" t="s">
        <v>1055</v>
      </c>
      <c r="X1503" s="132">
        <v>3</v>
      </c>
    </row>
    <row r="1504" spans="1:24">
      <c r="A1504" s="132">
        <v>2247</v>
      </c>
      <c r="B1504" s="132" t="s">
        <v>1781</v>
      </c>
      <c r="C1504" s="132">
        <v>62046231000</v>
      </c>
      <c r="D1504" s="132" t="s">
        <v>990</v>
      </c>
      <c r="E1504" s="132" t="s">
        <v>3964</v>
      </c>
      <c r="F1504" s="132">
        <v>87</v>
      </c>
      <c r="G1504" s="132" t="s">
        <v>3656</v>
      </c>
      <c r="H1504" s="132">
        <v>3</v>
      </c>
      <c r="I1504" s="132">
        <v>0.22</v>
      </c>
      <c r="J1504" s="132">
        <v>1</v>
      </c>
      <c r="K1504" s="132">
        <v>0.22</v>
      </c>
      <c r="L1504" s="132" t="s">
        <v>330</v>
      </c>
      <c r="M1504" s="132">
        <v>521</v>
      </c>
      <c r="N1504" s="132" t="s">
        <v>440</v>
      </c>
      <c r="O1504" s="132">
        <v>7485</v>
      </c>
      <c r="P1504" s="132" t="s">
        <v>439</v>
      </c>
      <c r="Q1504" s="132">
        <v>9</v>
      </c>
      <c r="R1504" s="132" t="s">
        <v>1162</v>
      </c>
      <c r="S1504" s="132">
        <v>1000319</v>
      </c>
      <c r="T1504" s="132" t="s">
        <v>1014</v>
      </c>
      <c r="U1504" s="132">
        <v>529</v>
      </c>
      <c r="V1504" s="132">
        <v>20</v>
      </c>
      <c r="W1504" s="132" t="s">
        <v>1046</v>
      </c>
      <c r="X1504" s="132">
        <v>12</v>
      </c>
    </row>
    <row r="1505" spans="1:24">
      <c r="A1505" s="132">
        <v>2248</v>
      </c>
      <c r="B1505" s="132" t="s">
        <v>1782</v>
      </c>
      <c r="C1505" s="132">
        <v>62046239000</v>
      </c>
      <c r="D1505" s="132" t="s">
        <v>543</v>
      </c>
      <c r="E1505" s="132" t="s">
        <v>3727</v>
      </c>
      <c r="F1505" s="132">
        <v>264</v>
      </c>
      <c r="G1505" s="132" t="s">
        <v>3656</v>
      </c>
      <c r="H1505" s="132">
        <v>3</v>
      </c>
      <c r="I1505" s="132">
        <v>0.109</v>
      </c>
      <c r="J1505" s="132">
        <v>1</v>
      </c>
      <c r="K1505" s="132">
        <v>0.109</v>
      </c>
      <c r="L1505" s="132" t="s">
        <v>330</v>
      </c>
      <c r="M1505" s="132">
        <v>521</v>
      </c>
      <c r="N1505" s="132" t="s">
        <v>440</v>
      </c>
      <c r="O1505" s="132">
        <v>7485</v>
      </c>
      <c r="P1505" s="132" t="s">
        <v>439</v>
      </c>
      <c r="Q1505" s="132">
        <v>9</v>
      </c>
      <c r="R1505" s="132" t="s">
        <v>1162</v>
      </c>
      <c r="S1505" s="132">
        <v>1000319</v>
      </c>
      <c r="T1505" s="132" t="s">
        <v>4394</v>
      </c>
      <c r="U1505" s="132">
        <v>467</v>
      </c>
      <c r="V1505" s="132">
        <v>8</v>
      </c>
      <c r="W1505" s="132" t="s">
        <v>1046</v>
      </c>
      <c r="X1505" s="132">
        <v>12</v>
      </c>
    </row>
    <row r="1506" spans="1:24">
      <c r="A1506" s="132">
        <v>2249</v>
      </c>
      <c r="B1506" s="132" t="s">
        <v>1783</v>
      </c>
      <c r="C1506" s="132">
        <v>61091000000</v>
      </c>
      <c r="D1506" s="132" t="s">
        <v>839</v>
      </c>
      <c r="E1506" s="132" t="s">
        <v>453</v>
      </c>
      <c r="F1506" s="132">
        <v>73</v>
      </c>
      <c r="G1506" s="132" t="s">
        <v>3699</v>
      </c>
      <c r="H1506" s="132">
        <v>4</v>
      </c>
      <c r="I1506" s="132">
        <v>0.05</v>
      </c>
      <c r="J1506" s="132">
        <v>1</v>
      </c>
      <c r="K1506" s="132">
        <v>0.05</v>
      </c>
      <c r="L1506" s="132" t="s">
        <v>330</v>
      </c>
      <c r="M1506" s="132">
        <v>521</v>
      </c>
      <c r="N1506" s="132" t="s">
        <v>440</v>
      </c>
      <c r="O1506" s="132">
        <v>7485</v>
      </c>
      <c r="P1506" s="132" t="s">
        <v>439</v>
      </c>
      <c r="Q1506" s="132">
        <v>9</v>
      </c>
      <c r="R1506" s="132" t="s">
        <v>1162</v>
      </c>
      <c r="S1506" s="132">
        <v>1000319</v>
      </c>
      <c r="T1506" s="132" t="s">
        <v>4393</v>
      </c>
      <c r="U1506" s="132">
        <v>706</v>
      </c>
      <c r="V1506" s="132">
        <v>0</v>
      </c>
      <c r="W1506" s="132" t="s">
        <v>1046</v>
      </c>
      <c r="X1506" s="132">
        <v>12</v>
      </c>
    </row>
    <row r="1507" spans="1:24">
      <c r="A1507" s="132">
        <v>2250</v>
      </c>
      <c r="B1507" s="132" t="s">
        <v>1784</v>
      </c>
      <c r="C1507" s="132">
        <v>61091000000</v>
      </c>
      <c r="D1507" s="132" t="s">
        <v>856</v>
      </c>
      <c r="E1507" s="132" t="s">
        <v>453</v>
      </c>
      <c r="F1507" s="132">
        <v>73</v>
      </c>
      <c r="G1507" s="132" t="s">
        <v>3656</v>
      </c>
      <c r="H1507" s="132">
        <v>3</v>
      </c>
      <c r="I1507" s="132">
        <v>0.09</v>
      </c>
      <c r="J1507" s="132">
        <v>1</v>
      </c>
      <c r="K1507" s="132">
        <v>0.09</v>
      </c>
      <c r="L1507" s="132" t="s">
        <v>330</v>
      </c>
      <c r="M1507" s="132">
        <v>521</v>
      </c>
      <c r="N1507" s="132" t="s">
        <v>440</v>
      </c>
      <c r="O1507" s="132">
        <v>7485</v>
      </c>
      <c r="P1507" s="132" t="s">
        <v>439</v>
      </c>
      <c r="Q1507" s="132">
        <v>9</v>
      </c>
      <c r="R1507" s="132" t="s">
        <v>1162</v>
      </c>
      <c r="S1507" s="132">
        <v>1000319</v>
      </c>
      <c r="T1507" s="132" t="s">
        <v>4402</v>
      </c>
      <c r="U1507" s="132">
        <v>664</v>
      </c>
      <c r="V1507" s="132">
        <v>16</v>
      </c>
      <c r="W1507" s="132" t="s">
        <v>1046</v>
      </c>
      <c r="X1507" s="132">
        <v>12</v>
      </c>
    </row>
    <row r="1508" spans="1:24">
      <c r="A1508" s="132">
        <v>2251</v>
      </c>
      <c r="B1508" s="132" t="s">
        <v>1785</v>
      </c>
      <c r="C1508" s="132">
        <v>61091000000</v>
      </c>
      <c r="D1508" s="132" t="s">
        <v>708</v>
      </c>
      <c r="E1508" s="132" t="s">
        <v>4432</v>
      </c>
      <c r="F1508" s="132">
        <v>21</v>
      </c>
      <c r="G1508" s="132" t="s">
        <v>3656</v>
      </c>
      <c r="H1508" s="132">
        <v>3</v>
      </c>
      <c r="I1508" s="132">
        <v>0.08</v>
      </c>
      <c r="J1508" s="132">
        <v>1</v>
      </c>
      <c r="K1508" s="132">
        <v>0.08</v>
      </c>
      <c r="L1508" s="132" t="s">
        <v>330</v>
      </c>
      <c r="M1508" s="132">
        <v>521</v>
      </c>
      <c r="N1508" s="132" t="s">
        <v>440</v>
      </c>
      <c r="O1508" s="132">
        <v>7485</v>
      </c>
      <c r="P1508" s="132" t="s">
        <v>439</v>
      </c>
      <c r="Q1508" s="132">
        <v>9</v>
      </c>
      <c r="R1508" s="132" t="s">
        <v>1162</v>
      </c>
      <c r="S1508" s="132">
        <v>1000319</v>
      </c>
      <c r="T1508" s="132" t="s">
        <v>2070</v>
      </c>
      <c r="U1508" s="132">
        <v>639</v>
      </c>
      <c r="V1508" s="132">
        <v>20</v>
      </c>
      <c r="W1508" s="132" t="s">
        <v>1064</v>
      </c>
      <c r="X1508" s="132">
        <v>7</v>
      </c>
    </row>
    <row r="1509" spans="1:24">
      <c r="A1509" s="132">
        <v>2252</v>
      </c>
      <c r="B1509" s="132" t="s">
        <v>1786</v>
      </c>
      <c r="C1509" s="132">
        <v>62046239000</v>
      </c>
      <c r="D1509" s="132" t="s">
        <v>543</v>
      </c>
      <c r="E1509" s="132" t="s">
        <v>3727</v>
      </c>
      <c r="F1509" s="132">
        <v>264</v>
      </c>
      <c r="G1509" s="132" t="s">
        <v>3656</v>
      </c>
      <c r="H1509" s="132">
        <v>3</v>
      </c>
      <c r="I1509" s="132">
        <v>6.5000000000000002E-2</v>
      </c>
      <c r="J1509" s="132">
        <v>1</v>
      </c>
      <c r="K1509" s="132">
        <v>6.5000000000000002E-2</v>
      </c>
      <c r="L1509" s="132" t="s">
        <v>330</v>
      </c>
      <c r="M1509" s="132">
        <v>521</v>
      </c>
      <c r="N1509" s="132" t="s">
        <v>440</v>
      </c>
      <c r="O1509" s="132">
        <v>7485</v>
      </c>
      <c r="P1509" s="132" t="s">
        <v>439</v>
      </c>
      <c r="Q1509" s="132">
        <v>9</v>
      </c>
      <c r="R1509" s="132" t="s">
        <v>1162</v>
      </c>
      <c r="S1509" s="132">
        <v>1000319</v>
      </c>
      <c r="T1509" s="132" t="s">
        <v>2070</v>
      </c>
      <c r="U1509" s="132">
        <v>639</v>
      </c>
      <c r="V1509" s="132">
        <v>0</v>
      </c>
      <c r="W1509" s="132" t="s">
        <v>1064</v>
      </c>
      <c r="X1509" s="132">
        <v>7</v>
      </c>
    </row>
    <row r="1510" spans="1:24">
      <c r="A1510" s="132">
        <v>2253</v>
      </c>
      <c r="B1510" s="132" t="s">
        <v>1787</v>
      </c>
      <c r="C1510" s="132">
        <v>61091000000</v>
      </c>
      <c r="D1510" s="132" t="s">
        <v>839</v>
      </c>
      <c r="E1510" s="132" t="s">
        <v>453</v>
      </c>
      <c r="F1510" s="132">
        <v>73</v>
      </c>
      <c r="G1510" s="132" t="s">
        <v>3699</v>
      </c>
      <c r="H1510" s="132">
        <v>4</v>
      </c>
      <c r="I1510" s="132">
        <v>6.5000000000000002E-2</v>
      </c>
      <c r="J1510" s="132">
        <v>1</v>
      </c>
      <c r="K1510" s="132">
        <v>6.5000000000000002E-2</v>
      </c>
      <c r="L1510" s="132" t="s">
        <v>330</v>
      </c>
      <c r="M1510" s="132">
        <v>521</v>
      </c>
      <c r="N1510" s="132" t="s">
        <v>440</v>
      </c>
      <c r="O1510" s="132">
        <v>7485</v>
      </c>
      <c r="P1510" s="132" t="s">
        <v>439</v>
      </c>
      <c r="Q1510" s="132">
        <v>9</v>
      </c>
      <c r="R1510" s="132" t="s">
        <v>1162</v>
      </c>
      <c r="S1510" s="132">
        <v>1000319</v>
      </c>
      <c r="T1510" s="132" t="s">
        <v>4377</v>
      </c>
      <c r="U1510" s="132">
        <v>703</v>
      </c>
      <c r="V1510" s="132">
        <v>16</v>
      </c>
      <c r="W1510" s="132" t="s">
        <v>1050</v>
      </c>
      <c r="X1510" s="132">
        <v>20</v>
      </c>
    </row>
    <row r="1511" spans="1:24">
      <c r="A1511" s="132">
        <v>2254</v>
      </c>
      <c r="B1511" s="132" t="s">
        <v>1788</v>
      </c>
      <c r="C1511" s="132">
        <v>61091000000</v>
      </c>
      <c r="D1511" s="132" t="s">
        <v>839</v>
      </c>
      <c r="E1511" s="132" t="s">
        <v>453</v>
      </c>
      <c r="F1511" s="132">
        <v>73</v>
      </c>
      <c r="G1511" s="132" t="s">
        <v>3699</v>
      </c>
      <c r="H1511" s="132">
        <v>4</v>
      </c>
      <c r="I1511" s="132">
        <v>0.05</v>
      </c>
      <c r="J1511" s="132">
        <v>1</v>
      </c>
      <c r="K1511" s="132">
        <v>0.05</v>
      </c>
      <c r="L1511" s="132" t="s">
        <v>330</v>
      </c>
      <c r="M1511" s="132">
        <v>521</v>
      </c>
      <c r="N1511" s="132" t="s">
        <v>440</v>
      </c>
      <c r="O1511" s="132">
        <v>7485</v>
      </c>
      <c r="P1511" s="132" t="s">
        <v>439</v>
      </c>
      <c r="Q1511" s="132">
        <v>9</v>
      </c>
      <c r="R1511" s="132" t="s">
        <v>1162</v>
      </c>
      <c r="S1511" s="132">
        <v>1000319</v>
      </c>
      <c r="T1511" s="132" t="s">
        <v>2082</v>
      </c>
      <c r="U1511" s="132">
        <v>637</v>
      </c>
      <c r="V1511" s="132">
        <v>14</v>
      </c>
      <c r="W1511" s="132" t="s">
        <v>1046</v>
      </c>
      <c r="X1511" s="132">
        <v>12</v>
      </c>
    </row>
    <row r="1512" spans="1:24">
      <c r="A1512" s="132">
        <v>2255</v>
      </c>
      <c r="B1512" s="132" t="s">
        <v>1789</v>
      </c>
      <c r="C1512" s="132">
        <v>61091000000</v>
      </c>
      <c r="D1512" s="132" t="s">
        <v>839</v>
      </c>
      <c r="E1512" s="132" t="s">
        <v>453</v>
      </c>
      <c r="F1512" s="132">
        <v>73</v>
      </c>
      <c r="G1512" s="132" t="s">
        <v>3699</v>
      </c>
      <c r="H1512" s="132">
        <v>4</v>
      </c>
      <c r="I1512" s="132">
        <v>0.05</v>
      </c>
      <c r="J1512" s="132">
        <v>1</v>
      </c>
      <c r="K1512" s="132">
        <v>0.05</v>
      </c>
      <c r="L1512" s="132" t="s">
        <v>330</v>
      </c>
      <c r="M1512" s="132">
        <v>521</v>
      </c>
      <c r="N1512" s="132" t="s">
        <v>440</v>
      </c>
      <c r="O1512" s="132">
        <v>7485</v>
      </c>
      <c r="P1512" s="132" t="s">
        <v>439</v>
      </c>
      <c r="Q1512" s="132">
        <v>9</v>
      </c>
      <c r="R1512" s="132" t="s">
        <v>1162</v>
      </c>
      <c r="S1512" s="132">
        <v>1000319</v>
      </c>
      <c r="T1512" s="132" t="s">
        <v>2070</v>
      </c>
      <c r="U1512" s="132">
        <v>639</v>
      </c>
      <c r="V1512" s="132">
        <v>12</v>
      </c>
      <c r="W1512" s="132" t="s">
        <v>1046</v>
      </c>
      <c r="X1512" s="132">
        <v>12</v>
      </c>
    </row>
    <row r="1513" spans="1:24">
      <c r="A1513" s="132">
        <v>2256</v>
      </c>
      <c r="B1513" s="132" t="s">
        <v>1790</v>
      </c>
      <c r="C1513" s="132">
        <v>61034200090</v>
      </c>
      <c r="D1513" s="132" t="s">
        <v>512</v>
      </c>
      <c r="E1513" s="132" t="s">
        <v>442</v>
      </c>
      <c r="F1513" s="132">
        <v>24</v>
      </c>
      <c r="G1513" s="132" t="s">
        <v>3699</v>
      </c>
      <c r="H1513" s="132">
        <v>4</v>
      </c>
      <c r="I1513" s="132">
        <v>4.4999999999999998E-2</v>
      </c>
      <c r="J1513" s="132">
        <v>1</v>
      </c>
      <c r="K1513" s="132">
        <v>4.4999999999999998E-2</v>
      </c>
      <c r="L1513" s="132" t="s">
        <v>330</v>
      </c>
      <c r="M1513" s="132">
        <v>521</v>
      </c>
      <c r="N1513" s="132" t="s">
        <v>440</v>
      </c>
      <c r="O1513" s="132">
        <v>7485</v>
      </c>
      <c r="P1513" s="132" t="s">
        <v>439</v>
      </c>
      <c r="Q1513" s="132">
        <v>9</v>
      </c>
      <c r="R1513" s="132" t="s">
        <v>1162</v>
      </c>
      <c r="S1513" s="132">
        <v>1000319</v>
      </c>
      <c r="T1513" s="132" t="s">
        <v>2070</v>
      </c>
      <c r="U1513" s="132">
        <v>639</v>
      </c>
      <c r="V1513" s="132">
        <v>0</v>
      </c>
      <c r="W1513" s="132" t="s">
        <v>1038</v>
      </c>
      <c r="X1513" s="132">
        <v>5</v>
      </c>
    </row>
    <row r="1514" spans="1:24">
      <c r="A1514" s="132">
        <v>2257</v>
      </c>
      <c r="B1514" s="132" t="s">
        <v>1791</v>
      </c>
      <c r="C1514" s="132">
        <v>65050090000</v>
      </c>
      <c r="D1514" s="132" t="s">
        <v>734</v>
      </c>
      <c r="E1514" s="132" t="s">
        <v>434</v>
      </c>
      <c r="F1514" s="132">
        <v>5</v>
      </c>
      <c r="G1514" s="132" t="s">
        <v>3699</v>
      </c>
      <c r="H1514" s="132">
        <v>4</v>
      </c>
      <c r="I1514" s="132">
        <v>0.02</v>
      </c>
      <c r="J1514" s="132">
        <v>1</v>
      </c>
      <c r="K1514" s="132">
        <v>0.02</v>
      </c>
      <c r="L1514" s="132" t="s">
        <v>330</v>
      </c>
      <c r="M1514" s="132">
        <v>521</v>
      </c>
      <c r="N1514" s="132" t="s">
        <v>3915</v>
      </c>
      <c r="O1514" s="132">
        <v>7497</v>
      </c>
      <c r="P1514" s="132" t="s">
        <v>439</v>
      </c>
      <c r="Q1514" s="132">
        <v>9</v>
      </c>
      <c r="R1514" s="132" t="s">
        <v>1162</v>
      </c>
      <c r="S1514" s="132">
        <v>1000319</v>
      </c>
      <c r="T1514" s="132">
        <v>46</v>
      </c>
      <c r="U1514" s="132">
        <v>99</v>
      </c>
      <c r="V1514" s="132">
        <v>12</v>
      </c>
      <c r="W1514" s="132" t="s">
        <v>1073</v>
      </c>
      <c r="X1514" s="132">
        <v>8</v>
      </c>
    </row>
    <row r="1515" spans="1:24">
      <c r="A1515" s="132">
        <v>2258</v>
      </c>
      <c r="B1515" s="132" t="s">
        <v>1792</v>
      </c>
      <c r="C1515" s="132">
        <v>61102099000</v>
      </c>
      <c r="D1515" s="132" t="s">
        <v>1793</v>
      </c>
      <c r="E1515" s="132" t="s">
        <v>316</v>
      </c>
      <c r="F1515" s="132">
        <v>17</v>
      </c>
      <c r="G1515" s="132" t="s">
        <v>3656</v>
      </c>
      <c r="H1515" s="132">
        <v>3</v>
      </c>
      <c r="I1515" s="132">
        <v>0.06</v>
      </c>
      <c r="J1515" s="132">
        <v>1</v>
      </c>
      <c r="K1515" s="132">
        <v>0.06</v>
      </c>
      <c r="L1515" s="132" t="s">
        <v>330</v>
      </c>
      <c r="M1515" s="132">
        <v>521</v>
      </c>
      <c r="N1515" s="132" t="s">
        <v>3915</v>
      </c>
      <c r="O1515" s="132">
        <v>7497</v>
      </c>
      <c r="P1515" s="132" t="s">
        <v>439</v>
      </c>
      <c r="Q1515" s="132">
        <v>9</v>
      </c>
      <c r="R1515" s="132" t="s">
        <v>1162</v>
      </c>
      <c r="S1515" s="132">
        <v>1000319</v>
      </c>
      <c r="T1515" s="132" t="s">
        <v>4392</v>
      </c>
      <c r="U1515" s="132">
        <v>684</v>
      </c>
      <c r="V1515" s="132">
        <v>18</v>
      </c>
      <c r="W1515" s="132" t="s">
        <v>1048</v>
      </c>
      <c r="X1515" s="132">
        <v>4</v>
      </c>
    </row>
    <row r="1516" spans="1:24">
      <c r="A1516" s="132">
        <v>2259</v>
      </c>
      <c r="B1516" s="132" t="s">
        <v>1794</v>
      </c>
      <c r="C1516" s="132">
        <v>61091000000</v>
      </c>
      <c r="D1516" s="132" t="s">
        <v>872</v>
      </c>
      <c r="E1516" s="132" t="s">
        <v>453</v>
      </c>
      <c r="F1516" s="132">
        <v>73</v>
      </c>
      <c r="G1516" s="132" t="s">
        <v>3699</v>
      </c>
      <c r="H1516" s="132">
        <v>4</v>
      </c>
      <c r="I1516" s="132">
        <v>0.04</v>
      </c>
      <c r="J1516" s="132">
        <v>1</v>
      </c>
      <c r="K1516" s="132">
        <v>0.04</v>
      </c>
      <c r="L1516" s="132" t="s">
        <v>330</v>
      </c>
      <c r="M1516" s="132">
        <v>521</v>
      </c>
      <c r="N1516" s="132" t="s">
        <v>3915</v>
      </c>
      <c r="O1516" s="132">
        <v>7497</v>
      </c>
      <c r="P1516" s="132" t="s">
        <v>439</v>
      </c>
      <c r="Q1516" s="132">
        <v>9</v>
      </c>
      <c r="R1516" s="132" t="s">
        <v>1162</v>
      </c>
      <c r="S1516" s="132">
        <v>1000319</v>
      </c>
      <c r="T1516" s="132" t="s">
        <v>2084</v>
      </c>
      <c r="U1516" s="132">
        <v>636</v>
      </c>
      <c r="V1516" s="132">
        <v>10</v>
      </c>
      <c r="W1516" s="132" t="s">
        <v>1038</v>
      </c>
      <c r="X1516" s="132">
        <v>5</v>
      </c>
    </row>
    <row r="1517" spans="1:24">
      <c r="A1517" s="132">
        <v>2260</v>
      </c>
      <c r="B1517" s="132" t="s">
        <v>1795</v>
      </c>
      <c r="C1517" s="132">
        <v>61112090000</v>
      </c>
      <c r="D1517" s="132" t="s">
        <v>1780</v>
      </c>
      <c r="E1517" s="132" t="s">
        <v>3671</v>
      </c>
      <c r="F1517" s="132">
        <v>54</v>
      </c>
      <c r="G1517" s="132" t="s">
        <v>4311</v>
      </c>
      <c r="H1517" s="132">
        <v>6</v>
      </c>
      <c r="I1517" s="132">
        <v>0.06</v>
      </c>
      <c r="J1517" s="132">
        <v>1</v>
      </c>
      <c r="K1517" s="132">
        <v>0.06</v>
      </c>
      <c r="L1517" s="132" t="s">
        <v>330</v>
      </c>
      <c r="M1517" s="132">
        <v>521</v>
      </c>
      <c r="N1517" s="132" t="s">
        <v>3915</v>
      </c>
      <c r="O1517" s="132">
        <v>7497</v>
      </c>
      <c r="P1517" s="132" t="s">
        <v>439</v>
      </c>
      <c r="Q1517" s="132">
        <v>9</v>
      </c>
      <c r="R1517" s="132" t="s">
        <v>1162</v>
      </c>
      <c r="S1517" s="132">
        <v>1000319</v>
      </c>
      <c r="T1517" s="132" t="s">
        <v>2068</v>
      </c>
      <c r="U1517" s="132">
        <v>646</v>
      </c>
      <c r="V1517" s="132">
        <v>0</v>
      </c>
      <c r="W1517" s="132" t="s">
        <v>1063</v>
      </c>
      <c r="X1517" s="132">
        <v>13</v>
      </c>
    </row>
    <row r="1518" spans="1:24">
      <c r="A1518" s="132">
        <v>2261</v>
      </c>
      <c r="B1518" s="132" t="s">
        <v>1796</v>
      </c>
      <c r="C1518" s="132">
        <v>61091000000</v>
      </c>
      <c r="D1518" s="132" t="s">
        <v>1068</v>
      </c>
      <c r="E1518" s="132" t="s">
        <v>329</v>
      </c>
      <c r="F1518" s="132">
        <v>249</v>
      </c>
      <c r="G1518" s="132" t="s">
        <v>3656</v>
      </c>
      <c r="H1518" s="132">
        <v>3</v>
      </c>
      <c r="I1518" s="132">
        <v>4.4999999999999998E-2</v>
      </c>
      <c r="J1518" s="132">
        <v>1</v>
      </c>
      <c r="K1518" s="132">
        <v>4.4999999999999998E-2</v>
      </c>
      <c r="L1518" s="132" t="s">
        <v>330</v>
      </c>
      <c r="M1518" s="132">
        <v>521</v>
      </c>
      <c r="N1518" s="132" t="s">
        <v>3915</v>
      </c>
      <c r="O1518" s="132">
        <v>7497</v>
      </c>
      <c r="P1518" s="132" t="s">
        <v>439</v>
      </c>
      <c r="Q1518" s="132">
        <v>9</v>
      </c>
      <c r="R1518" s="132" t="s">
        <v>1162</v>
      </c>
      <c r="S1518" s="132">
        <v>1000319</v>
      </c>
      <c r="T1518" s="132" t="s">
        <v>1150</v>
      </c>
      <c r="U1518" s="132">
        <v>579</v>
      </c>
      <c r="V1518" s="132">
        <v>10</v>
      </c>
      <c r="W1518" s="132" t="s">
        <v>1063</v>
      </c>
      <c r="X1518" s="132">
        <v>13</v>
      </c>
    </row>
    <row r="1519" spans="1:24">
      <c r="A1519" s="132">
        <v>2262</v>
      </c>
      <c r="B1519" s="132" t="s">
        <v>1797</v>
      </c>
      <c r="C1519" s="132">
        <v>61178080090</v>
      </c>
      <c r="D1519" s="132" t="s">
        <v>763</v>
      </c>
      <c r="E1519" s="132" t="s">
        <v>3705</v>
      </c>
      <c r="F1519" s="132">
        <v>168</v>
      </c>
      <c r="G1519" s="132" t="s">
        <v>3656</v>
      </c>
      <c r="H1519" s="132">
        <v>3</v>
      </c>
      <c r="I1519" s="132">
        <v>1.4999999999999999E-2</v>
      </c>
      <c r="J1519" s="132">
        <v>1</v>
      </c>
      <c r="K1519" s="132">
        <v>1.4999999999999999E-2</v>
      </c>
      <c r="L1519" s="132" t="s">
        <v>330</v>
      </c>
      <c r="M1519" s="132">
        <v>521</v>
      </c>
      <c r="N1519" s="132" t="s">
        <v>3915</v>
      </c>
      <c r="O1519" s="132">
        <v>7497</v>
      </c>
      <c r="P1519" s="132" t="s">
        <v>439</v>
      </c>
      <c r="Q1519" s="132">
        <v>9</v>
      </c>
      <c r="R1519" s="132" t="s">
        <v>1162</v>
      </c>
      <c r="S1519" s="132">
        <v>1000319</v>
      </c>
      <c r="T1519" s="132" t="s">
        <v>1150</v>
      </c>
      <c r="U1519" s="132">
        <v>579</v>
      </c>
      <c r="V1519" s="132">
        <v>6</v>
      </c>
      <c r="W1519" s="132" t="s">
        <v>1064</v>
      </c>
      <c r="X1519" s="132">
        <v>7</v>
      </c>
    </row>
    <row r="1520" spans="1:24">
      <c r="A1520" s="132">
        <v>2263</v>
      </c>
      <c r="B1520" s="132" t="s">
        <v>1798</v>
      </c>
      <c r="C1520" s="132">
        <v>61178080090</v>
      </c>
      <c r="D1520" s="132" t="s">
        <v>763</v>
      </c>
      <c r="E1520" s="132" t="s">
        <v>3705</v>
      </c>
      <c r="F1520" s="132">
        <v>168</v>
      </c>
      <c r="G1520" s="132" t="s">
        <v>3656</v>
      </c>
      <c r="H1520" s="132">
        <v>3</v>
      </c>
      <c r="I1520" s="132">
        <v>1.4999999999999999E-2</v>
      </c>
      <c r="J1520" s="132">
        <v>1</v>
      </c>
      <c r="K1520" s="132">
        <v>1.4999999999999999E-2</v>
      </c>
      <c r="L1520" s="132" t="s">
        <v>330</v>
      </c>
      <c r="M1520" s="132">
        <v>521</v>
      </c>
      <c r="N1520" s="132" t="s">
        <v>3915</v>
      </c>
      <c r="O1520" s="132">
        <v>7497</v>
      </c>
      <c r="P1520" s="132" t="s">
        <v>439</v>
      </c>
      <c r="Q1520" s="132">
        <v>9</v>
      </c>
      <c r="R1520" s="132" t="s">
        <v>1162</v>
      </c>
      <c r="S1520" s="132">
        <v>1000319</v>
      </c>
      <c r="T1520" s="132" t="s">
        <v>1150</v>
      </c>
      <c r="U1520" s="132">
        <v>579</v>
      </c>
      <c r="V1520" s="132">
        <v>8</v>
      </c>
      <c r="W1520" s="132" t="s">
        <v>1046</v>
      </c>
      <c r="X1520" s="132">
        <v>12</v>
      </c>
    </row>
    <row r="1521" spans="1:24">
      <c r="A1521" s="132">
        <v>2264</v>
      </c>
      <c r="B1521" s="132" t="s">
        <v>1799</v>
      </c>
      <c r="C1521" s="132">
        <v>61112090000</v>
      </c>
      <c r="D1521" s="132" t="s">
        <v>1701</v>
      </c>
      <c r="E1521" s="132" t="s">
        <v>3690</v>
      </c>
      <c r="F1521" s="132">
        <v>89</v>
      </c>
      <c r="G1521" s="132" t="s">
        <v>4311</v>
      </c>
      <c r="H1521" s="132">
        <v>6</v>
      </c>
      <c r="I1521" s="132">
        <v>4.4999999999999998E-2</v>
      </c>
      <c r="J1521" s="132">
        <v>1</v>
      </c>
      <c r="K1521" s="132">
        <v>4.4999999999999998E-2</v>
      </c>
      <c r="L1521" s="132" t="s">
        <v>330</v>
      </c>
      <c r="M1521" s="132">
        <v>521</v>
      </c>
      <c r="N1521" s="132" t="s">
        <v>3915</v>
      </c>
      <c r="O1521" s="132">
        <v>7497</v>
      </c>
      <c r="P1521" s="132" t="s">
        <v>439</v>
      </c>
      <c r="Q1521" s="132">
        <v>9</v>
      </c>
      <c r="R1521" s="132" t="s">
        <v>1162</v>
      </c>
      <c r="S1521" s="132">
        <v>1000319</v>
      </c>
      <c r="T1521" s="132" t="s">
        <v>2068</v>
      </c>
      <c r="U1521" s="132">
        <v>646</v>
      </c>
      <c r="V1521" s="132">
        <v>12</v>
      </c>
      <c r="W1521" s="132" t="s">
        <v>1046</v>
      </c>
      <c r="X1521" s="132">
        <v>12</v>
      </c>
    </row>
    <row r="1522" spans="1:24">
      <c r="A1522" s="132">
        <v>2265</v>
      </c>
      <c r="B1522" s="132" t="s">
        <v>1800</v>
      </c>
      <c r="C1522" s="132">
        <v>61112090000</v>
      </c>
      <c r="D1522" s="132" t="s">
        <v>731</v>
      </c>
      <c r="E1522" s="132" t="s">
        <v>3727</v>
      </c>
      <c r="F1522" s="132">
        <v>264</v>
      </c>
      <c r="G1522" s="132" t="s">
        <v>4311</v>
      </c>
      <c r="H1522" s="132">
        <v>6</v>
      </c>
      <c r="I1522" s="132">
        <v>3.5000000000000003E-2</v>
      </c>
      <c r="J1522" s="132">
        <v>1</v>
      </c>
      <c r="K1522" s="132">
        <v>3.5000000000000003E-2</v>
      </c>
      <c r="L1522" s="132" t="s">
        <v>330</v>
      </c>
      <c r="M1522" s="132">
        <v>521</v>
      </c>
      <c r="N1522" s="132" t="s">
        <v>440</v>
      </c>
      <c r="O1522" s="132">
        <v>7485</v>
      </c>
      <c r="P1522" s="132" t="s">
        <v>439</v>
      </c>
      <c r="Q1522" s="132">
        <v>9</v>
      </c>
      <c r="R1522" s="132" t="s">
        <v>1162</v>
      </c>
      <c r="S1522" s="132">
        <v>1000319</v>
      </c>
      <c r="T1522" s="132" t="s">
        <v>2068</v>
      </c>
      <c r="U1522" s="132">
        <v>646</v>
      </c>
      <c r="V1522" s="132">
        <v>95</v>
      </c>
      <c r="W1522" s="132" t="s">
        <v>1046</v>
      </c>
      <c r="X1522" s="132">
        <v>12</v>
      </c>
    </row>
    <row r="1523" spans="1:24">
      <c r="A1523" s="132">
        <v>2266</v>
      </c>
      <c r="B1523" s="132" t="s">
        <v>1801</v>
      </c>
      <c r="C1523" s="132">
        <v>62034235000</v>
      </c>
      <c r="D1523" s="132" t="s">
        <v>484</v>
      </c>
      <c r="E1523" s="132" t="s">
        <v>420</v>
      </c>
      <c r="F1523" s="132">
        <v>93</v>
      </c>
      <c r="G1523" s="132" t="s">
        <v>3699</v>
      </c>
      <c r="H1523" s="132">
        <v>4</v>
      </c>
      <c r="I1523" s="132">
        <v>6.5000000000000002E-2</v>
      </c>
      <c r="J1523" s="132">
        <v>1</v>
      </c>
      <c r="K1523" s="132">
        <v>6.5000000000000002E-2</v>
      </c>
      <c r="L1523" s="132" t="s">
        <v>330</v>
      </c>
      <c r="M1523" s="132">
        <v>521</v>
      </c>
      <c r="N1523" s="132" t="s">
        <v>3915</v>
      </c>
      <c r="O1523" s="132">
        <v>7497</v>
      </c>
      <c r="P1523" s="132" t="s">
        <v>439</v>
      </c>
      <c r="Q1523" s="132">
        <v>9</v>
      </c>
      <c r="R1523" s="132" t="s">
        <v>1162</v>
      </c>
      <c r="S1523" s="132">
        <v>1000319</v>
      </c>
      <c r="T1523" s="132" t="s">
        <v>2084</v>
      </c>
      <c r="U1523" s="132">
        <v>636</v>
      </c>
      <c r="V1523" s="132">
        <v>12</v>
      </c>
      <c r="W1523" s="132" t="s">
        <v>1038</v>
      </c>
      <c r="X1523" s="132">
        <v>5</v>
      </c>
    </row>
    <row r="1524" spans="1:24">
      <c r="A1524" s="132">
        <v>2267</v>
      </c>
      <c r="B1524" s="132" t="s">
        <v>1802</v>
      </c>
      <c r="C1524" s="132">
        <v>61112090000</v>
      </c>
      <c r="D1524" s="132" t="s">
        <v>764</v>
      </c>
      <c r="E1524" s="132" t="s">
        <v>3671</v>
      </c>
      <c r="F1524" s="132">
        <v>54</v>
      </c>
      <c r="G1524" s="132" t="s">
        <v>4310</v>
      </c>
      <c r="H1524" s="132">
        <v>7</v>
      </c>
      <c r="I1524" s="132">
        <v>0.12</v>
      </c>
      <c r="J1524" s="132">
        <v>1</v>
      </c>
      <c r="K1524" s="132">
        <v>0.12</v>
      </c>
      <c r="L1524" s="132" t="s">
        <v>330</v>
      </c>
      <c r="M1524" s="132">
        <v>521</v>
      </c>
      <c r="N1524" s="132" t="s">
        <v>428</v>
      </c>
      <c r="O1524" s="132">
        <v>7505</v>
      </c>
      <c r="P1524" s="132" t="s">
        <v>439</v>
      </c>
      <c r="Q1524" s="132">
        <v>9</v>
      </c>
      <c r="R1524" s="132" t="s">
        <v>1162</v>
      </c>
      <c r="S1524" s="132">
        <v>1000319</v>
      </c>
      <c r="T1524" s="132" t="s">
        <v>2068</v>
      </c>
      <c r="U1524" s="132">
        <v>646</v>
      </c>
      <c r="V1524" s="132">
        <v>14</v>
      </c>
      <c r="W1524" s="132" t="s">
        <v>1038</v>
      </c>
      <c r="X1524" s="132">
        <v>5</v>
      </c>
    </row>
    <row r="1525" spans="1:24">
      <c r="A1525" s="132">
        <v>2268</v>
      </c>
      <c r="B1525" s="132" t="s">
        <v>1803</v>
      </c>
      <c r="C1525" s="132">
        <v>61046200000</v>
      </c>
      <c r="D1525" s="132" t="s">
        <v>1804</v>
      </c>
      <c r="E1525" s="132" t="s">
        <v>3671</v>
      </c>
      <c r="F1525" s="132">
        <v>54</v>
      </c>
      <c r="G1525" s="132" t="s">
        <v>3656</v>
      </c>
      <c r="H1525" s="132">
        <v>3</v>
      </c>
      <c r="I1525" s="132">
        <v>0.155</v>
      </c>
      <c r="J1525" s="132">
        <v>1</v>
      </c>
      <c r="K1525" s="132">
        <v>0.155</v>
      </c>
      <c r="L1525" s="132" t="s">
        <v>330</v>
      </c>
      <c r="M1525" s="132">
        <v>521</v>
      </c>
      <c r="N1525" s="132" t="s">
        <v>428</v>
      </c>
      <c r="O1525" s="132">
        <v>7505</v>
      </c>
      <c r="P1525" s="132" t="s">
        <v>439</v>
      </c>
      <c r="Q1525" s="132">
        <v>9</v>
      </c>
      <c r="R1525" s="132" t="s">
        <v>1162</v>
      </c>
      <c r="S1525" s="132">
        <v>1000319</v>
      </c>
      <c r="T1525" s="132" t="s">
        <v>2070</v>
      </c>
      <c r="U1525" s="132">
        <v>639</v>
      </c>
      <c r="V1525" s="132">
        <v>14</v>
      </c>
      <c r="W1525" s="132" t="s">
        <v>1063</v>
      </c>
      <c r="X1525" s="132">
        <v>13</v>
      </c>
    </row>
    <row r="1526" spans="1:24">
      <c r="A1526" s="132">
        <v>2269</v>
      </c>
      <c r="B1526" s="132" t="s">
        <v>1805</v>
      </c>
      <c r="C1526" s="132">
        <v>61112090000</v>
      </c>
      <c r="D1526" s="132" t="s">
        <v>764</v>
      </c>
      <c r="E1526" s="132" t="s">
        <v>3671</v>
      </c>
      <c r="F1526" s="132">
        <v>54</v>
      </c>
      <c r="G1526" s="132" t="s">
        <v>4310</v>
      </c>
      <c r="H1526" s="132">
        <v>7</v>
      </c>
      <c r="I1526" s="132">
        <v>9.5000000000000001E-2</v>
      </c>
      <c r="J1526" s="132">
        <v>1</v>
      </c>
      <c r="K1526" s="132">
        <v>9.5000000000000001E-2</v>
      </c>
      <c r="L1526" s="132" t="s">
        <v>330</v>
      </c>
      <c r="M1526" s="132">
        <v>521</v>
      </c>
      <c r="N1526" s="132" t="s">
        <v>428</v>
      </c>
      <c r="O1526" s="132">
        <v>7505</v>
      </c>
      <c r="P1526" s="132" t="s">
        <v>439</v>
      </c>
      <c r="Q1526" s="132">
        <v>9</v>
      </c>
      <c r="R1526" s="132" t="s">
        <v>1162</v>
      </c>
      <c r="S1526" s="132">
        <v>1000319</v>
      </c>
      <c r="T1526" s="132" t="s">
        <v>2084</v>
      </c>
      <c r="U1526" s="132">
        <v>636</v>
      </c>
      <c r="V1526" s="132">
        <v>14</v>
      </c>
      <c r="W1526" s="132" t="s">
        <v>1046</v>
      </c>
      <c r="X1526" s="132">
        <v>12</v>
      </c>
    </row>
    <row r="1527" spans="1:24">
      <c r="A1527" s="132">
        <v>2270</v>
      </c>
      <c r="B1527" s="132" t="s">
        <v>1806</v>
      </c>
      <c r="C1527" s="132">
        <v>61112090000</v>
      </c>
      <c r="D1527" s="132" t="s">
        <v>760</v>
      </c>
      <c r="E1527" s="132" t="s">
        <v>3671</v>
      </c>
      <c r="F1527" s="132">
        <v>54</v>
      </c>
      <c r="G1527" s="132" t="s">
        <v>4310</v>
      </c>
      <c r="H1527" s="132">
        <v>7</v>
      </c>
      <c r="I1527" s="132">
        <v>0.09</v>
      </c>
      <c r="J1527" s="132">
        <v>1</v>
      </c>
      <c r="K1527" s="132">
        <v>0.09</v>
      </c>
      <c r="L1527" s="132" t="s">
        <v>330</v>
      </c>
      <c r="M1527" s="132">
        <v>521</v>
      </c>
      <c r="N1527" s="132" t="s">
        <v>428</v>
      </c>
      <c r="O1527" s="132">
        <v>7505</v>
      </c>
      <c r="P1527" s="132" t="s">
        <v>439</v>
      </c>
      <c r="Q1527" s="132">
        <v>9</v>
      </c>
      <c r="R1527" s="132" t="s">
        <v>1162</v>
      </c>
      <c r="S1527" s="132">
        <v>1000319</v>
      </c>
      <c r="T1527" s="132" t="s">
        <v>2089</v>
      </c>
      <c r="U1527" s="132">
        <v>634</v>
      </c>
      <c r="V1527" s="132">
        <v>12</v>
      </c>
      <c r="W1527" s="132" t="s">
        <v>1046</v>
      </c>
      <c r="X1527" s="132">
        <v>12</v>
      </c>
    </row>
    <row r="1528" spans="1:24">
      <c r="A1528" s="132">
        <v>2271</v>
      </c>
      <c r="B1528" s="132" t="s">
        <v>1807</v>
      </c>
      <c r="C1528" s="132">
        <v>61091000000</v>
      </c>
      <c r="D1528" s="132" t="s">
        <v>856</v>
      </c>
      <c r="E1528" s="132" t="s">
        <v>453</v>
      </c>
      <c r="F1528" s="132">
        <v>73</v>
      </c>
      <c r="G1528" s="132" t="s">
        <v>3656</v>
      </c>
      <c r="H1528" s="132">
        <v>3</v>
      </c>
      <c r="I1528" s="132">
        <v>0.16500000000000001</v>
      </c>
      <c r="J1528" s="132">
        <v>1</v>
      </c>
      <c r="K1528" s="132">
        <v>0.16500000000000001</v>
      </c>
      <c r="L1528" s="132" t="s">
        <v>330</v>
      </c>
      <c r="M1528" s="132">
        <v>521</v>
      </c>
      <c r="N1528" s="132" t="s">
        <v>428</v>
      </c>
      <c r="O1528" s="132">
        <v>7505</v>
      </c>
      <c r="P1528" s="132" t="s">
        <v>439</v>
      </c>
      <c r="Q1528" s="132">
        <v>9</v>
      </c>
      <c r="R1528" s="132" t="s">
        <v>1162</v>
      </c>
      <c r="S1528" s="132">
        <v>1000319</v>
      </c>
      <c r="T1528" s="132" t="s">
        <v>4402</v>
      </c>
      <c r="U1528" s="132">
        <v>664</v>
      </c>
      <c r="V1528" s="132">
        <v>14</v>
      </c>
      <c r="W1528" s="132" t="s">
        <v>1063</v>
      </c>
      <c r="X1528" s="132">
        <v>13</v>
      </c>
    </row>
    <row r="1529" spans="1:24">
      <c r="A1529" s="132">
        <v>2272</v>
      </c>
      <c r="B1529" s="132" t="s">
        <v>1808</v>
      </c>
      <c r="C1529" s="132">
        <v>61159699000</v>
      </c>
      <c r="D1529" s="132" t="s">
        <v>766</v>
      </c>
      <c r="E1529" s="132" t="s">
        <v>3664</v>
      </c>
      <c r="F1529" s="132">
        <v>42</v>
      </c>
      <c r="G1529" s="132" t="s">
        <v>3656</v>
      </c>
      <c r="H1529" s="132">
        <v>3</v>
      </c>
      <c r="I1529" s="132">
        <v>3.5000000000000003E-2</v>
      </c>
      <c r="J1529" s="132">
        <v>1</v>
      </c>
      <c r="K1529" s="132">
        <v>3.5000000000000003E-2</v>
      </c>
      <c r="L1529" s="132" t="s">
        <v>330</v>
      </c>
      <c r="M1529" s="132">
        <v>521</v>
      </c>
      <c r="N1529" s="132" t="s">
        <v>468</v>
      </c>
      <c r="O1529" s="132">
        <v>1760</v>
      </c>
      <c r="P1529" s="132" t="s">
        <v>425</v>
      </c>
      <c r="Q1529" s="132">
        <v>37</v>
      </c>
      <c r="R1529" s="132" t="s">
        <v>1162</v>
      </c>
      <c r="S1529" s="132">
        <v>1000319</v>
      </c>
      <c r="T1529" s="132" t="s">
        <v>4394</v>
      </c>
      <c r="U1529" s="132">
        <v>467</v>
      </c>
      <c r="V1529" s="132">
        <v>10</v>
      </c>
      <c r="W1529" s="132" t="s">
        <v>1046</v>
      </c>
      <c r="X1529" s="132">
        <v>12</v>
      </c>
    </row>
    <row r="1530" spans="1:24">
      <c r="A1530" s="132">
        <v>2273</v>
      </c>
      <c r="B1530" s="132" t="s">
        <v>1809</v>
      </c>
      <c r="C1530" s="132">
        <v>61159699000</v>
      </c>
      <c r="D1530" s="132" t="s">
        <v>766</v>
      </c>
      <c r="E1530" s="132" t="s">
        <v>3664</v>
      </c>
      <c r="F1530" s="132">
        <v>42</v>
      </c>
      <c r="G1530" s="132" t="s">
        <v>3656</v>
      </c>
      <c r="H1530" s="132">
        <v>3</v>
      </c>
      <c r="I1530" s="132">
        <v>0.04</v>
      </c>
      <c r="J1530" s="132">
        <v>1</v>
      </c>
      <c r="K1530" s="132">
        <v>0.04</v>
      </c>
      <c r="L1530" s="132" t="s">
        <v>330</v>
      </c>
      <c r="M1530" s="132">
        <v>521</v>
      </c>
      <c r="N1530" s="132" t="s">
        <v>468</v>
      </c>
      <c r="O1530" s="132">
        <v>1760</v>
      </c>
      <c r="P1530" s="132" t="s">
        <v>425</v>
      </c>
      <c r="Q1530" s="132">
        <v>37</v>
      </c>
      <c r="R1530" s="132" t="s">
        <v>1162</v>
      </c>
      <c r="S1530" s="132">
        <v>1000319</v>
      </c>
      <c r="T1530" s="132" t="s">
        <v>4403</v>
      </c>
      <c r="U1530" s="132">
        <v>704</v>
      </c>
      <c r="V1530" s="132">
        <v>10</v>
      </c>
      <c r="W1530" s="132" t="s">
        <v>1046</v>
      </c>
      <c r="X1530" s="132">
        <v>12</v>
      </c>
    </row>
    <row r="1531" spans="1:24">
      <c r="A1531" s="132">
        <v>2274</v>
      </c>
      <c r="B1531" s="132" t="s">
        <v>1810</v>
      </c>
      <c r="C1531" s="132">
        <v>61152100000</v>
      </c>
      <c r="D1531" s="132" t="s">
        <v>1811</v>
      </c>
      <c r="E1531" s="132" t="s">
        <v>3786</v>
      </c>
      <c r="F1531" s="132">
        <v>403</v>
      </c>
      <c r="G1531" s="132" t="s">
        <v>3656</v>
      </c>
      <c r="H1531" s="132">
        <v>3</v>
      </c>
      <c r="I1531" s="132">
        <v>0.04</v>
      </c>
      <c r="J1531" s="132">
        <v>1</v>
      </c>
      <c r="K1531" s="132">
        <v>0.04</v>
      </c>
      <c r="L1531" s="132" t="s">
        <v>330</v>
      </c>
      <c r="M1531" s="132">
        <v>521</v>
      </c>
      <c r="N1531" s="132" t="s">
        <v>468</v>
      </c>
      <c r="O1531" s="132">
        <v>1760</v>
      </c>
      <c r="P1531" s="132" t="s">
        <v>425</v>
      </c>
      <c r="Q1531" s="132">
        <v>37</v>
      </c>
      <c r="R1531" s="132" t="s">
        <v>1162</v>
      </c>
      <c r="S1531" s="132">
        <v>1000319</v>
      </c>
      <c r="T1531" s="132" t="s">
        <v>4403</v>
      </c>
      <c r="U1531" s="132">
        <v>704</v>
      </c>
      <c r="V1531" s="132">
        <v>10</v>
      </c>
      <c r="W1531" s="132" t="s">
        <v>1046</v>
      </c>
      <c r="X1531" s="132">
        <v>12</v>
      </c>
    </row>
    <row r="1532" spans="1:24">
      <c r="A1532" s="132">
        <v>2275</v>
      </c>
      <c r="B1532" s="132" t="s">
        <v>1812</v>
      </c>
      <c r="C1532" s="132">
        <v>61152100000</v>
      </c>
      <c r="D1532" s="132" t="s">
        <v>1811</v>
      </c>
      <c r="E1532" s="132" t="s">
        <v>3786</v>
      </c>
      <c r="F1532" s="132">
        <v>403</v>
      </c>
      <c r="G1532" s="132" t="s">
        <v>3656</v>
      </c>
      <c r="H1532" s="132">
        <v>3</v>
      </c>
      <c r="I1532" s="132">
        <v>3.5000000000000003E-2</v>
      </c>
      <c r="J1532" s="132">
        <v>1</v>
      </c>
      <c r="K1532" s="132">
        <v>3.5000000000000003E-2</v>
      </c>
      <c r="L1532" s="132" t="s">
        <v>330</v>
      </c>
      <c r="M1532" s="132">
        <v>521</v>
      </c>
      <c r="N1532" s="132" t="s">
        <v>468</v>
      </c>
      <c r="O1532" s="132">
        <v>1760</v>
      </c>
      <c r="P1532" s="132" t="s">
        <v>425</v>
      </c>
      <c r="Q1532" s="132">
        <v>37</v>
      </c>
      <c r="R1532" s="132" t="s">
        <v>1162</v>
      </c>
      <c r="S1532" s="132">
        <v>1000319</v>
      </c>
      <c r="T1532" s="132" t="s">
        <v>4391</v>
      </c>
      <c r="U1532" s="132">
        <v>472</v>
      </c>
      <c r="V1532" s="132">
        <v>10</v>
      </c>
      <c r="W1532" s="132" t="s">
        <v>1046</v>
      </c>
      <c r="X1532" s="132">
        <v>12</v>
      </c>
    </row>
    <row r="1533" spans="1:24">
      <c r="A1533" s="132">
        <v>2276</v>
      </c>
      <c r="B1533" s="132" t="s">
        <v>1813</v>
      </c>
      <c r="C1533" s="132">
        <v>61159699000</v>
      </c>
      <c r="D1533" s="132" t="s">
        <v>766</v>
      </c>
      <c r="E1533" s="132" t="s">
        <v>3664</v>
      </c>
      <c r="F1533" s="132">
        <v>42</v>
      </c>
      <c r="G1533" s="132" t="s">
        <v>3656</v>
      </c>
      <c r="H1533" s="132">
        <v>3</v>
      </c>
      <c r="I1533" s="132">
        <v>0.02</v>
      </c>
      <c r="J1533" s="132">
        <v>1</v>
      </c>
      <c r="K1533" s="132">
        <v>0.02</v>
      </c>
      <c r="L1533" s="132" t="s">
        <v>330</v>
      </c>
      <c r="M1533" s="132">
        <v>521</v>
      </c>
      <c r="N1533" s="132" t="s">
        <v>468</v>
      </c>
      <c r="O1533" s="132">
        <v>1760</v>
      </c>
      <c r="P1533" s="132" t="s">
        <v>4433</v>
      </c>
      <c r="Q1533" s="132" t="s">
        <v>4355</v>
      </c>
      <c r="R1533" s="132" t="s">
        <v>1162</v>
      </c>
      <c r="S1533" s="132">
        <v>1000319</v>
      </c>
      <c r="T1533" s="132" t="s">
        <v>1150</v>
      </c>
      <c r="U1533" s="132">
        <v>579</v>
      </c>
      <c r="V1533" s="132">
        <v>13</v>
      </c>
      <c r="W1533" s="132" t="s">
        <v>1046</v>
      </c>
      <c r="X1533" s="132">
        <v>12</v>
      </c>
    </row>
    <row r="1534" spans="1:24">
      <c r="A1534" s="132">
        <v>2277</v>
      </c>
      <c r="B1534" s="132" t="s">
        <v>1814</v>
      </c>
      <c r="C1534" s="132">
        <v>61159699000</v>
      </c>
      <c r="D1534" s="132" t="s">
        <v>766</v>
      </c>
      <c r="E1534" s="132" t="s">
        <v>3664</v>
      </c>
      <c r="F1534" s="132">
        <v>42</v>
      </c>
      <c r="G1534" s="132" t="s">
        <v>3656</v>
      </c>
      <c r="H1534" s="132">
        <v>3</v>
      </c>
      <c r="I1534" s="132">
        <v>2.5000000000000001E-2</v>
      </c>
      <c r="J1534" s="132">
        <v>1</v>
      </c>
      <c r="K1534" s="132">
        <v>2.5000000000000001E-2</v>
      </c>
      <c r="L1534" s="132" t="s">
        <v>330</v>
      </c>
      <c r="M1534" s="132">
        <v>521</v>
      </c>
      <c r="N1534" s="132" t="s">
        <v>468</v>
      </c>
      <c r="O1534" s="132">
        <v>1760</v>
      </c>
      <c r="P1534" s="132" t="s">
        <v>3856</v>
      </c>
      <c r="Q1534" s="132">
        <v>13</v>
      </c>
      <c r="R1534" s="132" t="s">
        <v>1162</v>
      </c>
      <c r="S1534" s="132">
        <v>1000319</v>
      </c>
      <c r="T1534" s="132" t="s">
        <v>2070</v>
      </c>
      <c r="U1534" s="132">
        <v>639</v>
      </c>
      <c r="V1534" s="132">
        <v>13</v>
      </c>
      <c r="W1534" s="132" t="s">
        <v>1046</v>
      </c>
      <c r="X1534" s="132">
        <v>12</v>
      </c>
    </row>
    <row r="1535" spans="1:24">
      <c r="A1535" s="132">
        <v>2278</v>
      </c>
      <c r="B1535" s="132" t="s">
        <v>1815</v>
      </c>
      <c r="C1535" s="132">
        <v>61152100000</v>
      </c>
      <c r="D1535" s="132" t="s">
        <v>1811</v>
      </c>
      <c r="E1535" s="132" t="s">
        <v>3786</v>
      </c>
      <c r="F1535" s="132">
        <v>403</v>
      </c>
      <c r="G1535" s="132" t="s">
        <v>3656</v>
      </c>
      <c r="H1535" s="132">
        <v>3</v>
      </c>
      <c r="I1535" s="132">
        <v>0.02</v>
      </c>
      <c r="J1535" s="132">
        <v>1</v>
      </c>
      <c r="K1535" s="132">
        <v>0.02</v>
      </c>
      <c r="L1535" s="132" t="s">
        <v>330</v>
      </c>
      <c r="M1535" s="132">
        <v>521</v>
      </c>
      <c r="N1535" s="132" t="s">
        <v>468</v>
      </c>
      <c r="O1535" s="132">
        <v>1760</v>
      </c>
      <c r="P1535" s="132" t="s">
        <v>3878</v>
      </c>
      <c r="Q1535" s="132">
        <v>56</v>
      </c>
      <c r="R1535" s="132" t="s">
        <v>1162</v>
      </c>
      <c r="S1535" s="132">
        <v>1000319</v>
      </c>
      <c r="T1535" s="132" t="s">
        <v>1150</v>
      </c>
      <c r="U1535" s="132">
        <v>579</v>
      </c>
      <c r="V1535" s="132">
        <v>10</v>
      </c>
      <c r="W1535" s="132" t="s">
        <v>1046</v>
      </c>
      <c r="X1535" s="132">
        <v>12</v>
      </c>
    </row>
    <row r="1536" spans="1:24">
      <c r="A1536" s="132">
        <v>2279</v>
      </c>
      <c r="B1536" s="132" t="s">
        <v>1816</v>
      </c>
      <c r="C1536" s="132">
        <v>61152100000</v>
      </c>
      <c r="D1536" s="132" t="s">
        <v>1811</v>
      </c>
      <c r="E1536" s="132" t="s">
        <v>3786</v>
      </c>
      <c r="F1536" s="132">
        <v>403</v>
      </c>
      <c r="G1536" s="132" t="s">
        <v>3656</v>
      </c>
      <c r="H1536" s="132">
        <v>3</v>
      </c>
      <c r="I1536" s="132">
        <v>2.5000000000000001E-2</v>
      </c>
      <c r="J1536" s="132">
        <v>1</v>
      </c>
      <c r="K1536" s="132">
        <v>2.5000000000000001E-2</v>
      </c>
      <c r="L1536" s="132" t="s">
        <v>330</v>
      </c>
      <c r="M1536" s="132">
        <v>521</v>
      </c>
      <c r="N1536" s="132" t="s">
        <v>468</v>
      </c>
      <c r="O1536" s="132">
        <v>1760</v>
      </c>
      <c r="P1536" s="132" t="s">
        <v>3878</v>
      </c>
      <c r="Q1536" s="132">
        <v>56</v>
      </c>
      <c r="R1536" s="132" t="s">
        <v>1162</v>
      </c>
      <c r="S1536" s="132">
        <v>1000319</v>
      </c>
      <c r="T1536" s="132" t="s">
        <v>2063</v>
      </c>
      <c r="U1536" s="132">
        <v>640</v>
      </c>
      <c r="V1536" s="132">
        <v>10</v>
      </c>
      <c r="W1536" s="132" t="s">
        <v>1046</v>
      </c>
      <c r="X1536" s="132">
        <v>12</v>
      </c>
    </row>
    <row r="1537" spans="1:24">
      <c r="A1537" s="132">
        <v>2280</v>
      </c>
      <c r="B1537" s="132" t="s">
        <v>1817</v>
      </c>
      <c r="C1537" s="132">
        <v>61159699000</v>
      </c>
      <c r="D1537" s="132" t="s">
        <v>766</v>
      </c>
      <c r="E1537" s="132" t="s">
        <v>3664</v>
      </c>
      <c r="F1537" s="132">
        <v>42</v>
      </c>
      <c r="G1537" s="132" t="s">
        <v>3656</v>
      </c>
      <c r="H1537" s="132">
        <v>3</v>
      </c>
      <c r="I1537" s="132">
        <v>0.02</v>
      </c>
      <c r="J1537" s="132">
        <v>1</v>
      </c>
      <c r="K1537" s="132">
        <v>0.02</v>
      </c>
      <c r="L1537" s="132" t="s">
        <v>330</v>
      </c>
      <c r="M1537" s="132">
        <v>521</v>
      </c>
      <c r="N1537" s="132" t="s">
        <v>468</v>
      </c>
      <c r="O1537" s="132">
        <v>1760</v>
      </c>
      <c r="P1537" s="132" t="s">
        <v>3878</v>
      </c>
      <c r="Q1537" s="132">
        <v>56</v>
      </c>
      <c r="R1537" s="132" t="s">
        <v>1162</v>
      </c>
      <c r="S1537" s="132">
        <v>1000319</v>
      </c>
      <c r="T1537" s="132" t="s">
        <v>2090</v>
      </c>
      <c r="U1537" s="132">
        <v>638</v>
      </c>
      <c r="V1537" s="132">
        <v>6</v>
      </c>
      <c r="W1537" s="132" t="s">
        <v>1046</v>
      </c>
      <c r="X1537" s="132">
        <v>12</v>
      </c>
    </row>
    <row r="1538" spans="1:24">
      <c r="A1538" s="132">
        <v>2281</v>
      </c>
      <c r="B1538" s="132" t="s">
        <v>1818</v>
      </c>
      <c r="C1538" s="132">
        <v>64052099000</v>
      </c>
      <c r="D1538" s="132" t="s">
        <v>855</v>
      </c>
      <c r="E1538" s="132" t="s">
        <v>3672</v>
      </c>
      <c r="F1538" s="132">
        <v>55</v>
      </c>
      <c r="G1538" s="132" t="s">
        <v>3656</v>
      </c>
      <c r="H1538" s="132">
        <v>3</v>
      </c>
      <c r="I1538" s="132">
        <v>7.4999999999999997E-2</v>
      </c>
      <c r="J1538" s="132">
        <v>1</v>
      </c>
      <c r="K1538" s="132">
        <v>7.4999999999999997E-2</v>
      </c>
      <c r="L1538" s="132" t="s">
        <v>330</v>
      </c>
      <c r="M1538" s="132">
        <v>521</v>
      </c>
      <c r="N1538" s="132" t="s">
        <v>3915</v>
      </c>
      <c r="O1538" s="132">
        <v>7497</v>
      </c>
      <c r="P1538" s="132" t="s">
        <v>3790</v>
      </c>
      <c r="Q1538" s="132">
        <v>25</v>
      </c>
      <c r="R1538" s="132" t="s">
        <v>1162</v>
      </c>
      <c r="S1538" s="132">
        <v>1000319</v>
      </c>
      <c r="T1538" s="132" t="s">
        <v>4404</v>
      </c>
      <c r="U1538" s="132">
        <v>709</v>
      </c>
      <c r="V1538" s="132">
        <v>20</v>
      </c>
      <c r="W1538" s="132" t="s">
        <v>1064</v>
      </c>
      <c r="X1538" s="132">
        <v>7</v>
      </c>
    </row>
    <row r="1539" spans="1:24">
      <c r="A1539" s="132">
        <v>2282</v>
      </c>
      <c r="B1539" s="132" t="s">
        <v>1819</v>
      </c>
      <c r="C1539" s="132">
        <v>64029991000</v>
      </c>
      <c r="D1539" s="132" t="s">
        <v>552</v>
      </c>
      <c r="E1539" s="132" t="s">
        <v>3672</v>
      </c>
      <c r="F1539" s="132">
        <v>55</v>
      </c>
      <c r="G1539" s="132" t="s">
        <v>3656</v>
      </c>
      <c r="H1539" s="132">
        <v>3</v>
      </c>
      <c r="I1539" s="132">
        <v>0.06</v>
      </c>
      <c r="J1539" s="132">
        <v>1</v>
      </c>
      <c r="K1539" s="132">
        <v>0.06</v>
      </c>
      <c r="L1539" s="132" t="s">
        <v>330</v>
      </c>
      <c r="M1539" s="132">
        <v>521</v>
      </c>
      <c r="N1539" s="132" t="s">
        <v>3915</v>
      </c>
      <c r="O1539" s="132">
        <v>7497</v>
      </c>
      <c r="P1539" s="132" t="s">
        <v>4434</v>
      </c>
      <c r="Q1539" s="132" t="s">
        <v>4360</v>
      </c>
      <c r="R1539" s="132" t="s">
        <v>1162</v>
      </c>
      <c r="S1539" s="132">
        <v>1000319</v>
      </c>
      <c r="T1539" s="132" t="s">
        <v>4404</v>
      </c>
      <c r="U1539" s="132">
        <v>709</v>
      </c>
      <c r="V1539" s="132">
        <v>20</v>
      </c>
      <c r="W1539" s="132" t="s">
        <v>1073</v>
      </c>
      <c r="X1539" s="132">
        <v>8</v>
      </c>
    </row>
    <row r="1540" spans="1:24">
      <c r="A1540" s="132">
        <v>2283</v>
      </c>
      <c r="B1540" s="132" t="s">
        <v>1820</v>
      </c>
      <c r="C1540" s="132">
        <v>64029991000</v>
      </c>
      <c r="D1540" s="132" t="s">
        <v>552</v>
      </c>
      <c r="E1540" s="132" t="s">
        <v>3672</v>
      </c>
      <c r="F1540" s="132">
        <v>55</v>
      </c>
      <c r="G1540" s="132" t="s">
        <v>3656</v>
      </c>
      <c r="H1540" s="132">
        <v>3</v>
      </c>
      <c r="I1540" s="132">
        <v>0.06</v>
      </c>
      <c r="J1540" s="132">
        <v>1</v>
      </c>
      <c r="K1540" s="132">
        <v>0.06</v>
      </c>
      <c r="L1540" s="132" t="s">
        <v>330</v>
      </c>
      <c r="M1540" s="132">
        <v>521</v>
      </c>
      <c r="N1540" s="132" t="s">
        <v>3915</v>
      </c>
      <c r="O1540" s="132">
        <v>7497</v>
      </c>
      <c r="P1540" s="132" t="s">
        <v>4434</v>
      </c>
      <c r="Q1540" s="132" t="s">
        <v>4360</v>
      </c>
      <c r="R1540" s="132" t="s">
        <v>1162</v>
      </c>
      <c r="S1540" s="132">
        <v>1000319</v>
      </c>
      <c r="T1540" s="132" t="s">
        <v>4404</v>
      </c>
      <c r="U1540" s="132">
        <v>709</v>
      </c>
      <c r="V1540" s="132">
        <v>20</v>
      </c>
      <c r="W1540" s="132" t="s">
        <v>1073</v>
      </c>
      <c r="X1540" s="132">
        <v>8</v>
      </c>
    </row>
    <row r="1541" spans="1:24">
      <c r="A1541" s="132">
        <v>2284</v>
      </c>
      <c r="B1541" s="132" t="s">
        <v>1821</v>
      </c>
      <c r="C1541" s="132">
        <v>61091000000</v>
      </c>
      <c r="D1541" s="132" t="s">
        <v>872</v>
      </c>
      <c r="E1541" s="132" t="s">
        <v>453</v>
      </c>
      <c r="F1541" s="132">
        <v>73</v>
      </c>
      <c r="G1541" s="132" t="s">
        <v>3699</v>
      </c>
      <c r="H1541" s="132">
        <v>4</v>
      </c>
      <c r="I1541" s="132">
        <v>0.05</v>
      </c>
      <c r="J1541" s="132">
        <v>1</v>
      </c>
      <c r="K1541" s="132">
        <v>0.05</v>
      </c>
      <c r="L1541" s="132" t="s">
        <v>330</v>
      </c>
      <c r="M1541" s="132">
        <v>521</v>
      </c>
      <c r="N1541" s="132" t="s">
        <v>3915</v>
      </c>
      <c r="O1541" s="132">
        <v>7497</v>
      </c>
      <c r="P1541" s="132" t="s">
        <v>439</v>
      </c>
      <c r="Q1541" s="132">
        <v>9</v>
      </c>
      <c r="R1541" s="132" t="s">
        <v>1162</v>
      </c>
      <c r="S1541" s="132">
        <v>1000319</v>
      </c>
      <c r="T1541" s="132" t="s">
        <v>2068</v>
      </c>
      <c r="U1541" s="132">
        <v>646</v>
      </c>
      <c r="V1541" s="132">
        <v>10</v>
      </c>
      <c r="W1541" s="132" t="s">
        <v>1048</v>
      </c>
      <c r="X1541" s="132">
        <v>4</v>
      </c>
    </row>
    <row r="1542" spans="1:24">
      <c r="A1542" s="132">
        <v>2285</v>
      </c>
      <c r="B1542" s="132" t="s">
        <v>1822</v>
      </c>
      <c r="C1542" s="132">
        <v>61091000000</v>
      </c>
      <c r="D1542" s="132" t="s">
        <v>872</v>
      </c>
      <c r="E1542" s="132" t="s">
        <v>453</v>
      </c>
      <c r="F1542" s="132">
        <v>73</v>
      </c>
      <c r="G1542" s="132" t="s">
        <v>3699</v>
      </c>
      <c r="H1542" s="132">
        <v>4</v>
      </c>
      <c r="I1542" s="132">
        <v>0.04</v>
      </c>
      <c r="J1542" s="132">
        <v>1</v>
      </c>
      <c r="K1542" s="132">
        <v>0.04</v>
      </c>
      <c r="L1542" s="132" t="s">
        <v>330</v>
      </c>
      <c r="M1542" s="132">
        <v>521</v>
      </c>
      <c r="N1542" s="132" t="s">
        <v>3915</v>
      </c>
      <c r="O1542" s="132">
        <v>7497</v>
      </c>
      <c r="P1542" s="132" t="s">
        <v>439</v>
      </c>
      <c r="Q1542" s="132">
        <v>9</v>
      </c>
      <c r="R1542" s="132" t="s">
        <v>1162</v>
      </c>
      <c r="S1542" s="132">
        <v>1000319</v>
      </c>
      <c r="T1542" s="132" t="s">
        <v>2065</v>
      </c>
      <c r="U1542" s="132">
        <v>647</v>
      </c>
      <c r="V1542" s="132">
        <v>12</v>
      </c>
      <c r="W1542" s="132" t="s">
        <v>1046</v>
      </c>
      <c r="X1542" s="132">
        <v>12</v>
      </c>
    </row>
    <row r="1543" spans="1:24">
      <c r="A1543" s="132">
        <v>2286</v>
      </c>
      <c r="B1543" s="132" t="s">
        <v>1823</v>
      </c>
      <c r="C1543" s="132">
        <v>61112090000</v>
      </c>
      <c r="D1543" s="132" t="s">
        <v>731</v>
      </c>
      <c r="E1543" s="132" t="s">
        <v>3727</v>
      </c>
      <c r="F1543" s="132">
        <v>264</v>
      </c>
      <c r="G1543" s="132" t="s">
        <v>4311</v>
      </c>
      <c r="H1543" s="132">
        <v>6</v>
      </c>
      <c r="I1543" s="132">
        <v>3.5000000000000003E-2</v>
      </c>
      <c r="J1543" s="132">
        <v>1</v>
      </c>
      <c r="K1543" s="132">
        <v>3.5000000000000003E-2</v>
      </c>
      <c r="L1543" s="132" t="s">
        <v>330</v>
      </c>
      <c r="M1543" s="132">
        <v>521</v>
      </c>
      <c r="N1543" s="132" t="s">
        <v>440</v>
      </c>
      <c r="O1543" s="132">
        <v>7485</v>
      </c>
      <c r="P1543" s="132" t="s">
        <v>439</v>
      </c>
      <c r="Q1543" s="132">
        <v>9</v>
      </c>
      <c r="R1543" s="132" t="s">
        <v>1162</v>
      </c>
      <c r="S1543" s="132">
        <v>1000319</v>
      </c>
      <c r="T1543" s="132" t="s">
        <v>2068</v>
      </c>
      <c r="U1543" s="132">
        <v>646</v>
      </c>
      <c r="V1543" s="132">
        <v>8</v>
      </c>
      <c r="W1543" s="132" t="s">
        <v>1046</v>
      </c>
      <c r="X1543" s="132">
        <v>12</v>
      </c>
    </row>
    <row r="1544" spans="1:24">
      <c r="A1544" s="132">
        <v>2287</v>
      </c>
      <c r="B1544" s="132" t="s">
        <v>1824</v>
      </c>
      <c r="C1544" s="132">
        <v>61034200090</v>
      </c>
      <c r="D1544" s="132" t="s">
        <v>512</v>
      </c>
      <c r="E1544" s="132" t="s">
        <v>442</v>
      </c>
      <c r="F1544" s="132">
        <v>24</v>
      </c>
      <c r="G1544" s="132" t="s">
        <v>3699</v>
      </c>
      <c r="H1544" s="132">
        <v>4</v>
      </c>
      <c r="I1544" s="132">
        <v>0.04</v>
      </c>
      <c r="J1544" s="132">
        <v>1</v>
      </c>
      <c r="K1544" s="132">
        <v>0.04</v>
      </c>
      <c r="L1544" s="132" t="s">
        <v>330</v>
      </c>
      <c r="M1544" s="132">
        <v>521</v>
      </c>
      <c r="N1544" s="132" t="s">
        <v>440</v>
      </c>
      <c r="O1544" s="132">
        <v>7485</v>
      </c>
      <c r="P1544" s="132" t="s">
        <v>439</v>
      </c>
      <c r="Q1544" s="132">
        <v>9</v>
      </c>
      <c r="R1544" s="132" t="s">
        <v>1162</v>
      </c>
      <c r="S1544" s="132">
        <v>1000319</v>
      </c>
      <c r="T1544" s="132" t="s">
        <v>4392</v>
      </c>
      <c r="U1544" s="132">
        <v>684</v>
      </c>
      <c r="V1544" s="132">
        <v>0</v>
      </c>
      <c r="W1544" s="132" t="s">
        <v>1050</v>
      </c>
      <c r="X1544" s="132">
        <v>20</v>
      </c>
    </row>
    <row r="1545" spans="1:24">
      <c r="A1545" s="132">
        <v>2288</v>
      </c>
      <c r="B1545" s="132" t="s">
        <v>1825</v>
      </c>
      <c r="C1545" s="132">
        <v>61091000000</v>
      </c>
      <c r="D1545" s="132" t="s">
        <v>839</v>
      </c>
      <c r="E1545" s="132" t="s">
        <v>453</v>
      </c>
      <c r="F1545" s="132">
        <v>73</v>
      </c>
      <c r="G1545" s="132" t="s">
        <v>3699</v>
      </c>
      <c r="H1545" s="132">
        <v>4</v>
      </c>
      <c r="I1545" s="132">
        <v>0.04</v>
      </c>
      <c r="J1545" s="132">
        <v>1</v>
      </c>
      <c r="K1545" s="132">
        <v>0.04</v>
      </c>
      <c r="L1545" s="132" t="s">
        <v>330</v>
      </c>
      <c r="M1545" s="132">
        <v>521</v>
      </c>
      <c r="N1545" s="132" t="s">
        <v>440</v>
      </c>
      <c r="O1545" s="132">
        <v>7485</v>
      </c>
      <c r="P1545" s="132" t="s">
        <v>439</v>
      </c>
      <c r="Q1545" s="132">
        <v>9</v>
      </c>
      <c r="R1545" s="132" t="s">
        <v>1162</v>
      </c>
      <c r="S1545" s="132">
        <v>1000319</v>
      </c>
      <c r="T1545" s="132" t="s">
        <v>2084</v>
      </c>
      <c r="U1545" s="132">
        <v>636</v>
      </c>
      <c r="V1545" s="132">
        <v>7</v>
      </c>
      <c r="W1545" s="132" t="s">
        <v>1046</v>
      </c>
      <c r="X1545" s="132">
        <v>12</v>
      </c>
    </row>
    <row r="1546" spans="1:24">
      <c r="A1546" s="132">
        <v>2289</v>
      </c>
      <c r="B1546" s="132" t="s">
        <v>1826</v>
      </c>
      <c r="C1546" s="132">
        <v>65050090000</v>
      </c>
      <c r="D1546" s="132" t="s">
        <v>734</v>
      </c>
      <c r="E1546" s="132" t="s">
        <v>434</v>
      </c>
      <c r="F1546" s="132">
        <v>5</v>
      </c>
      <c r="G1546" s="132" t="s">
        <v>3699</v>
      </c>
      <c r="H1546" s="132">
        <v>4</v>
      </c>
      <c r="I1546" s="132">
        <v>0.02</v>
      </c>
      <c r="J1546" s="132">
        <v>1</v>
      </c>
      <c r="K1546" s="132">
        <v>0.02</v>
      </c>
      <c r="L1546" s="132" t="s">
        <v>330</v>
      </c>
      <c r="M1546" s="132">
        <v>521</v>
      </c>
      <c r="N1546" s="132" t="s">
        <v>3915</v>
      </c>
      <c r="O1546" s="132">
        <v>7497</v>
      </c>
      <c r="P1546" s="132" t="s">
        <v>439</v>
      </c>
      <c r="Q1546" s="132">
        <v>9</v>
      </c>
      <c r="R1546" s="132" t="s">
        <v>1162</v>
      </c>
      <c r="S1546" s="132">
        <v>1000319</v>
      </c>
      <c r="T1546" s="132">
        <v>39</v>
      </c>
      <c r="U1546" s="132">
        <v>275</v>
      </c>
      <c r="V1546" s="132">
        <v>6</v>
      </c>
      <c r="W1546" s="132" t="s">
        <v>3917</v>
      </c>
      <c r="X1546" s="132">
        <v>29</v>
      </c>
    </row>
    <row r="1547" spans="1:24">
      <c r="A1547" s="132">
        <v>2290</v>
      </c>
      <c r="B1547" s="132" t="s">
        <v>1827</v>
      </c>
      <c r="C1547" s="132">
        <v>61159500000</v>
      </c>
      <c r="D1547" s="132" t="s">
        <v>768</v>
      </c>
      <c r="E1547" s="132" t="s">
        <v>3664</v>
      </c>
      <c r="F1547" s="132">
        <v>42</v>
      </c>
      <c r="G1547" s="132" t="s">
        <v>3699</v>
      </c>
      <c r="H1547" s="132">
        <v>4</v>
      </c>
      <c r="I1547" s="132">
        <v>0.03</v>
      </c>
      <c r="J1547" s="132">
        <v>1</v>
      </c>
      <c r="K1547" s="132">
        <v>0.03</v>
      </c>
      <c r="L1547" s="132" t="s">
        <v>330</v>
      </c>
      <c r="M1547" s="132">
        <v>521</v>
      </c>
      <c r="N1547" s="132" t="s">
        <v>436</v>
      </c>
      <c r="O1547" s="132">
        <v>1840</v>
      </c>
      <c r="P1547" s="132" t="s">
        <v>439</v>
      </c>
      <c r="Q1547" s="132">
        <v>9</v>
      </c>
      <c r="R1547" s="132" t="s">
        <v>1162</v>
      </c>
      <c r="S1547" s="132">
        <v>1000319</v>
      </c>
      <c r="T1547" s="132" t="s">
        <v>2063</v>
      </c>
      <c r="U1547" s="132">
        <v>640</v>
      </c>
      <c r="V1547" s="132">
        <v>6</v>
      </c>
      <c r="W1547" s="132" t="s">
        <v>1073</v>
      </c>
      <c r="X1547" s="132">
        <v>8</v>
      </c>
    </row>
    <row r="1548" spans="1:24">
      <c r="A1548" s="132">
        <v>2291</v>
      </c>
      <c r="B1548" s="132" t="s">
        <v>1828</v>
      </c>
      <c r="C1548" s="132">
        <v>61159500000</v>
      </c>
      <c r="D1548" s="132" t="s">
        <v>768</v>
      </c>
      <c r="E1548" s="132" t="s">
        <v>3664</v>
      </c>
      <c r="F1548" s="132">
        <v>42</v>
      </c>
      <c r="G1548" s="132" t="s">
        <v>3699</v>
      </c>
      <c r="H1548" s="132">
        <v>4</v>
      </c>
      <c r="I1548" s="132">
        <v>1.4999999999999999E-2</v>
      </c>
      <c r="J1548" s="132">
        <v>1</v>
      </c>
      <c r="K1548" s="132">
        <v>1.4999999999999999E-2</v>
      </c>
      <c r="L1548" s="132" t="s">
        <v>330</v>
      </c>
      <c r="M1548" s="132">
        <v>521</v>
      </c>
      <c r="N1548" s="132" t="s">
        <v>436</v>
      </c>
      <c r="O1548" s="132">
        <v>1840</v>
      </c>
      <c r="P1548" s="132" t="s">
        <v>439</v>
      </c>
      <c r="Q1548" s="132">
        <v>9</v>
      </c>
      <c r="R1548" s="132" t="s">
        <v>1162</v>
      </c>
      <c r="S1548" s="132">
        <v>1000319</v>
      </c>
      <c r="T1548" s="132" t="s">
        <v>2093</v>
      </c>
      <c r="U1548" s="132">
        <v>644</v>
      </c>
      <c r="V1548" s="132">
        <v>5</v>
      </c>
      <c r="W1548" s="132" t="s">
        <v>1046</v>
      </c>
      <c r="X1548" s="132">
        <v>12</v>
      </c>
    </row>
    <row r="1549" spans="1:24">
      <c r="A1549" s="132">
        <v>2292</v>
      </c>
      <c r="B1549" s="132" t="s">
        <v>1829</v>
      </c>
      <c r="C1549" s="132">
        <v>61159500000</v>
      </c>
      <c r="D1549" s="132" t="s">
        <v>751</v>
      </c>
      <c r="E1549" s="132" t="s">
        <v>3664</v>
      </c>
      <c r="F1549" s="132">
        <v>42</v>
      </c>
      <c r="G1549" s="132" t="s">
        <v>3699</v>
      </c>
      <c r="H1549" s="132">
        <v>4</v>
      </c>
      <c r="I1549" s="132">
        <v>3.5000000000000003E-2</v>
      </c>
      <c r="J1549" s="132">
        <v>1</v>
      </c>
      <c r="K1549" s="132">
        <v>3.5000000000000003E-2</v>
      </c>
      <c r="L1549" s="132" t="s">
        <v>330</v>
      </c>
      <c r="M1549" s="132">
        <v>521</v>
      </c>
      <c r="N1549" s="132" t="s">
        <v>436</v>
      </c>
      <c r="O1549" s="132">
        <v>1840</v>
      </c>
      <c r="P1549" s="132" t="s">
        <v>439</v>
      </c>
      <c r="Q1549" s="132">
        <v>9</v>
      </c>
      <c r="R1549" s="132" t="s">
        <v>1162</v>
      </c>
      <c r="S1549" s="132">
        <v>1000319</v>
      </c>
      <c r="T1549" s="132" t="s">
        <v>4394</v>
      </c>
      <c r="U1549" s="132">
        <v>467</v>
      </c>
      <c r="V1549" s="132">
        <v>13</v>
      </c>
      <c r="W1549" s="132" t="s">
        <v>1046</v>
      </c>
      <c r="X1549" s="132">
        <v>12</v>
      </c>
    </row>
    <row r="1550" spans="1:24">
      <c r="A1550" s="132">
        <v>2293</v>
      </c>
      <c r="B1550" s="132" t="s">
        <v>1830</v>
      </c>
      <c r="C1550" s="132">
        <v>61159500000</v>
      </c>
      <c r="D1550" s="132" t="s">
        <v>748</v>
      </c>
      <c r="E1550" s="132" t="s">
        <v>3664</v>
      </c>
      <c r="F1550" s="132">
        <v>42</v>
      </c>
      <c r="G1550" s="132" t="s">
        <v>3656</v>
      </c>
      <c r="H1550" s="132">
        <v>3</v>
      </c>
      <c r="I1550" s="132">
        <v>4.4999999999999998E-2</v>
      </c>
      <c r="J1550" s="132">
        <v>1</v>
      </c>
      <c r="K1550" s="132">
        <v>4.4999999999999998E-2</v>
      </c>
      <c r="L1550" s="132" t="s">
        <v>330</v>
      </c>
      <c r="M1550" s="132">
        <v>521</v>
      </c>
      <c r="N1550" s="132" t="s">
        <v>436</v>
      </c>
      <c r="O1550" s="132">
        <v>1840</v>
      </c>
      <c r="P1550" s="132" t="s">
        <v>439</v>
      </c>
      <c r="Q1550" s="132">
        <v>9</v>
      </c>
      <c r="R1550" s="132" t="s">
        <v>1162</v>
      </c>
      <c r="S1550" s="132">
        <v>1000319</v>
      </c>
      <c r="T1550" s="132" t="s">
        <v>1185</v>
      </c>
      <c r="U1550" s="132">
        <v>666</v>
      </c>
      <c r="V1550" s="132">
        <v>9</v>
      </c>
      <c r="W1550" s="132" t="s">
        <v>1063</v>
      </c>
      <c r="X1550" s="132">
        <v>13</v>
      </c>
    </row>
    <row r="1551" spans="1:24">
      <c r="A1551" s="132">
        <v>2294</v>
      </c>
      <c r="B1551" s="132" t="s">
        <v>1831</v>
      </c>
      <c r="C1551" s="132">
        <v>61159500000</v>
      </c>
      <c r="D1551" s="132" t="s">
        <v>738</v>
      </c>
      <c r="E1551" s="132" t="s">
        <v>3664</v>
      </c>
      <c r="F1551" s="132">
        <v>42</v>
      </c>
      <c r="G1551" s="132" t="s">
        <v>3656</v>
      </c>
      <c r="H1551" s="132">
        <v>3</v>
      </c>
      <c r="I1551" s="132">
        <v>0.03</v>
      </c>
      <c r="J1551" s="132">
        <v>1</v>
      </c>
      <c r="K1551" s="132">
        <v>0.03</v>
      </c>
      <c r="L1551" s="132" t="s">
        <v>330</v>
      </c>
      <c r="M1551" s="132">
        <v>521</v>
      </c>
      <c r="N1551" s="132" t="s">
        <v>436</v>
      </c>
      <c r="O1551" s="132">
        <v>1840</v>
      </c>
      <c r="P1551" s="132" t="s">
        <v>439</v>
      </c>
      <c r="Q1551" s="132">
        <v>9</v>
      </c>
      <c r="R1551" s="132" t="s">
        <v>1162</v>
      </c>
      <c r="S1551" s="132">
        <v>1000319</v>
      </c>
      <c r="T1551" s="132">
        <v>36</v>
      </c>
      <c r="U1551" s="132">
        <v>52</v>
      </c>
      <c r="V1551" s="132">
        <v>8</v>
      </c>
      <c r="W1551" s="132" t="s">
        <v>1055</v>
      </c>
      <c r="X1551" s="132">
        <v>3</v>
      </c>
    </row>
    <row r="1552" spans="1:24">
      <c r="A1552" s="132">
        <v>2295</v>
      </c>
      <c r="B1552" s="132" t="s">
        <v>1832</v>
      </c>
      <c r="C1552" s="132">
        <v>61159500000</v>
      </c>
      <c r="D1552" s="132" t="s">
        <v>748</v>
      </c>
      <c r="E1552" s="132" t="s">
        <v>3664</v>
      </c>
      <c r="F1552" s="132">
        <v>42</v>
      </c>
      <c r="G1552" s="132" t="s">
        <v>3656</v>
      </c>
      <c r="H1552" s="132">
        <v>3</v>
      </c>
      <c r="I1552" s="132">
        <v>0.01</v>
      </c>
      <c r="J1552" s="132">
        <v>1</v>
      </c>
      <c r="K1552" s="132">
        <v>0.01</v>
      </c>
      <c r="L1552" s="132" t="s">
        <v>330</v>
      </c>
      <c r="M1552" s="132">
        <v>521</v>
      </c>
      <c r="N1552" s="132" t="s">
        <v>436</v>
      </c>
      <c r="O1552" s="132">
        <v>1840</v>
      </c>
      <c r="P1552" s="132" t="s">
        <v>439</v>
      </c>
      <c r="Q1552" s="132">
        <v>9</v>
      </c>
      <c r="R1552" s="132" t="s">
        <v>1162</v>
      </c>
      <c r="S1552" s="132">
        <v>1000319</v>
      </c>
      <c r="T1552" s="132" t="s">
        <v>2094</v>
      </c>
      <c r="U1552" s="132">
        <v>635</v>
      </c>
      <c r="V1552" s="132">
        <v>6</v>
      </c>
      <c r="W1552" s="132" t="s">
        <v>1046</v>
      </c>
      <c r="X1552" s="132">
        <v>12</v>
      </c>
    </row>
    <row r="1553" spans="1:24">
      <c r="A1553" s="132">
        <v>2296</v>
      </c>
      <c r="B1553" s="132" t="s">
        <v>1833</v>
      </c>
      <c r="C1553" s="132">
        <v>61159500000</v>
      </c>
      <c r="D1553" s="132" t="s">
        <v>748</v>
      </c>
      <c r="E1553" s="132" t="s">
        <v>3664</v>
      </c>
      <c r="F1553" s="132">
        <v>42</v>
      </c>
      <c r="G1553" s="132" t="s">
        <v>3656</v>
      </c>
      <c r="H1553" s="132">
        <v>3</v>
      </c>
      <c r="I1553" s="132">
        <v>0.01</v>
      </c>
      <c r="J1553" s="132">
        <v>1</v>
      </c>
      <c r="K1553" s="132">
        <v>0.01</v>
      </c>
      <c r="L1553" s="132" t="s">
        <v>330</v>
      </c>
      <c r="M1553" s="132">
        <v>521</v>
      </c>
      <c r="N1553" s="132" t="s">
        <v>436</v>
      </c>
      <c r="O1553" s="132">
        <v>1840</v>
      </c>
      <c r="P1553" s="132" t="s">
        <v>439</v>
      </c>
      <c r="Q1553" s="132">
        <v>9</v>
      </c>
      <c r="R1553" s="132" t="s">
        <v>1162</v>
      </c>
      <c r="S1553" s="132">
        <v>1000319</v>
      </c>
      <c r="T1553" s="132" t="s">
        <v>2094</v>
      </c>
      <c r="U1553" s="132">
        <v>635</v>
      </c>
      <c r="V1553" s="132">
        <v>5</v>
      </c>
      <c r="W1553" s="132" t="s">
        <v>1046</v>
      </c>
      <c r="X1553" s="132">
        <v>12</v>
      </c>
    </row>
    <row r="1554" spans="1:24">
      <c r="A1554" s="132">
        <v>2297</v>
      </c>
      <c r="B1554" s="132" t="s">
        <v>1834</v>
      </c>
      <c r="C1554" s="132">
        <v>61159500000</v>
      </c>
      <c r="D1554" s="132" t="s">
        <v>748</v>
      </c>
      <c r="E1554" s="132" t="s">
        <v>3664</v>
      </c>
      <c r="F1554" s="132">
        <v>42</v>
      </c>
      <c r="G1554" s="132" t="s">
        <v>3656</v>
      </c>
      <c r="H1554" s="132">
        <v>3</v>
      </c>
      <c r="I1554" s="132">
        <v>0.01</v>
      </c>
      <c r="J1554" s="132">
        <v>1</v>
      </c>
      <c r="K1554" s="132">
        <v>0.01</v>
      </c>
      <c r="L1554" s="132" t="s">
        <v>330</v>
      </c>
      <c r="M1554" s="132">
        <v>521</v>
      </c>
      <c r="N1554" s="132" t="s">
        <v>436</v>
      </c>
      <c r="O1554" s="132">
        <v>1840</v>
      </c>
      <c r="P1554" s="132" t="s">
        <v>439</v>
      </c>
      <c r="Q1554" s="132">
        <v>9</v>
      </c>
      <c r="R1554" s="132" t="s">
        <v>1162</v>
      </c>
      <c r="S1554" s="132">
        <v>1000319</v>
      </c>
      <c r="T1554" s="132" t="s">
        <v>2093</v>
      </c>
      <c r="U1554" s="132">
        <v>644</v>
      </c>
      <c r="V1554" s="132">
        <v>5</v>
      </c>
      <c r="W1554" s="132" t="s">
        <v>1055</v>
      </c>
      <c r="X1554" s="132">
        <v>3</v>
      </c>
    </row>
    <row r="1555" spans="1:24">
      <c r="A1555" s="132">
        <v>2298</v>
      </c>
      <c r="B1555" s="132" t="s">
        <v>1835</v>
      </c>
      <c r="C1555" s="132">
        <v>65050090000</v>
      </c>
      <c r="D1555" s="132" t="s">
        <v>1121</v>
      </c>
      <c r="E1555" s="132" t="s">
        <v>434</v>
      </c>
      <c r="F1555" s="132">
        <v>5</v>
      </c>
      <c r="G1555" s="132" t="s">
        <v>3656</v>
      </c>
      <c r="H1555" s="132">
        <v>3</v>
      </c>
      <c r="I1555" s="132">
        <v>4.4999999999999998E-2</v>
      </c>
      <c r="J1555" s="132">
        <v>1</v>
      </c>
      <c r="K1555" s="132">
        <v>4.4999999999999998E-2</v>
      </c>
      <c r="L1555" s="132" t="s">
        <v>330</v>
      </c>
      <c r="M1555" s="132">
        <v>521</v>
      </c>
      <c r="N1555" s="132" t="s">
        <v>3915</v>
      </c>
      <c r="O1555" s="132">
        <v>7497</v>
      </c>
      <c r="P1555" s="132" t="s">
        <v>439</v>
      </c>
      <c r="Q1555" s="132">
        <v>9</v>
      </c>
      <c r="R1555" s="132" t="s">
        <v>1162</v>
      </c>
      <c r="S1555" s="132">
        <v>1000319</v>
      </c>
      <c r="T1555" s="132" t="s">
        <v>825</v>
      </c>
      <c r="U1555" s="132">
        <v>119</v>
      </c>
      <c r="V1555" s="132">
        <v>10</v>
      </c>
      <c r="W1555" s="132" t="s">
        <v>1046</v>
      </c>
      <c r="X1555" s="132">
        <v>12</v>
      </c>
    </row>
    <row r="1556" spans="1:24">
      <c r="A1556" s="132">
        <v>2299</v>
      </c>
      <c r="B1556" s="132" t="s">
        <v>1836</v>
      </c>
      <c r="C1556" s="132">
        <v>61178080090</v>
      </c>
      <c r="D1556" s="132" t="s">
        <v>769</v>
      </c>
      <c r="E1556" s="132" t="s">
        <v>3705</v>
      </c>
      <c r="F1556" s="132">
        <v>168</v>
      </c>
      <c r="G1556" s="132" t="s">
        <v>3656</v>
      </c>
      <c r="H1556" s="132">
        <v>3</v>
      </c>
      <c r="I1556" s="132">
        <v>5.0000000000000001E-3</v>
      </c>
      <c r="J1556" s="132">
        <v>1</v>
      </c>
      <c r="K1556" s="132">
        <v>5.0000000000000001E-3</v>
      </c>
      <c r="L1556" s="132" t="s">
        <v>330</v>
      </c>
      <c r="M1556" s="132">
        <v>521</v>
      </c>
      <c r="N1556" s="132" t="s">
        <v>3915</v>
      </c>
      <c r="O1556" s="132">
        <v>7497</v>
      </c>
      <c r="P1556" s="132" t="s">
        <v>3878</v>
      </c>
      <c r="Q1556" s="132">
        <v>56</v>
      </c>
      <c r="R1556" s="132" t="s">
        <v>1162</v>
      </c>
      <c r="S1556" s="132">
        <v>1000319</v>
      </c>
      <c r="T1556" s="132" t="s">
        <v>1150</v>
      </c>
      <c r="U1556" s="132">
        <v>579</v>
      </c>
      <c r="V1556" s="132">
        <v>6</v>
      </c>
      <c r="W1556" s="132" t="s">
        <v>1063</v>
      </c>
      <c r="X1556" s="132">
        <v>13</v>
      </c>
    </row>
    <row r="1557" spans="1:24">
      <c r="A1557" s="132">
        <v>2300</v>
      </c>
      <c r="B1557" s="132" t="s">
        <v>1837</v>
      </c>
      <c r="C1557" s="132">
        <v>61178080090</v>
      </c>
      <c r="D1557" s="132" t="s">
        <v>769</v>
      </c>
      <c r="E1557" s="132" t="s">
        <v>3705</v>
      </c>
      <c r="F1557" s="132">
        <v>168</v>
      </c>
      <c r="G1557" s="132" t="s">
        <v>3656</v>
      </c>
      <c r="H1557" s="132">
        <v>3</v>
      </c>
      <c r="I1557" s="132">
        <v>5.0000000000000001E-3</v>
      </c>
      <c r="J1557" s="132">
        <v>1</v>
      </c>
      <c r="K1557" s="132">
        <v>5.0000000000000001E-3</v>
      </c>
      <c r="L1557" s="132" t="s">
        <v>330</v>
      </c>
      <c r="M1557" s="132">
        <v>521</v>
      </c>
      <c r="N1557" s="132" t="s">
        <v>3915</v>
      </c>
      <c r="O1557" s="132">
        <v>7497</v>
      </c>
      <c r="P1557" s="132" t="s">
        <v>3878</v>
      </c>
      <c r="Q1557" s="132">
        <v>56</v>
      </c>
      <c r="R1557" s="132" t="s">
        <v>1162</v>
      </c>
      <c r="S1557" s="132">
        <v>1000319</v>
      </c>
      <c r="T1557" s="132" t="s">
        <v>1150</v>
      </c>
      <c r="U1557" s="132">
        <v>579</v>
      </c>
      <c r="V1557" s="132">
        <v>6</v>
      </c>
      <c r="W1557" s="132" t="s">
        <v>1063</v>
      </c>
      <c r="X1557" s="132">
        <v>13</v>
      </c>
    </row>
    <row r="1558" spans="1:24">
      <c r="A1558" s="132">
        <v>2301</v>
      </c>
      <c r="B1558" s="132" t="s">
        <v>1838</v>
      </c>
      <c r="C1558" s="132">
        <v>61178080090</v>
      </c>
      <c r="D1558" s="132" t="s">
        <v>769</v>
      </c>
      <c r="E1558" s="132" t="s">
        <v>3705</v>
      </c>
      <c r="F1558" s="132">
        <v>168</v>
      </c>
      <c r="G1558" s="132" t="s">
        <v>3656</v>
      </c>
      <c r="H1558" s="132">
        <v>3</v>
      </c>
      <c r="I1558" s="132">
        <v>5.0000000000000001E-3</v>
      </c>
      <c r="J1558" s="132">
        <v>1</v>
      </c>
      <c r="K1558" s="132">
        <v>5.0000000000000001E-3</v>
      </c>
      <c r="L1558" s="132" t="s">
        <v>330</v>
      </c>
      <c r="M1558" s="132">
        <v>521</v>
      </c>
      <c r="N1558" s="132" t="s">
        <v>3915</v>
      </c>
      <c r="O1558" s="132">
        <v>7497</v>
      </c>
      <c r="P1558" s="132" t="s">
        <v>3878</v>
      </c>
      <c r="Q1558" s="132">
        <v>56</v>
      </c>
      <c r="R1558" s="132" t="s">
        <v>1162</v>
      </c>
      <c r="S1558" s="132">
        <v>1000319</v>
      </c>
      <c r="T1558" s="132" t="s">
        <v>1150</v>
      </c>
      <c r="U1558" s="132">
        <v>579</v>
      </c>
      <c r="V1558" s="132">
        <v>6</v>
      </c>
      <c r="W1558" s="132" t="s">
        <v>1063</v>
      </c>
      <c r="X1558" s="132">
        <v>13</v>
      </c>
    </row>
    <row r="1559" spans="1:24">
      <c r="A1559" s="132">
        <v>2302</v>
      </c>
      <c r="B1559" s="132" t="s">
        <v>1839</v>
      </c>
      <c r="C1559" s="132">
        <v>61178080090</v>
      </c>
      <c r="D1559" s="132" t="s">
        <v>763</v>
      </c>
      <c r="E1559" s="132" t="s">
        <v>3705</v>
      </c>
      <c r="F1559" s="132">
        <v>168</v>
      </c>
      <c r="G1559" s="132" t="s">
        <v>3656</v>
      </c>
      <c r="H1559" s="132">
        <v>3</v>
      </c>
      <c r="I1559" s="132">
        <v>2.5000000000000001E-2</v>
      </c>
      <c r="J1559" s="132">
        <v>1</v>
      </c>
      <c r="K1559" s="132">
        <v>2.5000000000000001E-2</v>
      </c>
      <c r="L1559" s="132" t="s">
        <v>330</v>
      </c>
      <c r="M1559" s="132">
        <v>521</v>
      </c>
      <c r="N1559" s="132" t="s">
        <v>3915</v>
      </c>
      <c r="O1559" s="132">
        <v>7497</v>
      </c>
      <c r="P1559" s="132" t="s">
        <v>439</v>
      </c>
      <c r="Q1559" s="132">
        <v>9</v>
      </c>
      <c r="R1559" s="132" t="s">
        <v>1162</v>
      </c>
      <c r="S1559" s="132">
        <v>1000319</v>
      </c>
      <c r="T1559" s="132" t="s">
        <v>1150</v>
      </c>
      <c r="U1559" s="132">
        <v>579</v>
      </c>
      <c r="V1559" s="132">
        <v>6</v>
      </c>
      <c r="W1559" s="132" t="s">
        <v>1064</v>
      </c>
      <c r="X1559" s="132">
        <v>7</v>
      </c>
    </row>
    <row r="1560" spans="1:24">
      <c r="A1560" s="132">
        <v>2303</v>
      </c>
      <c r="B1560" s="132" t="s">
        <v>1840</v>
      </c>
      <c r="C1560" s="132">
        <v>62152000000</v>
      </c>
      <c r="D1560" s="132" t="s">
        <v>770</v>
      </c>
      <c r="E1560" s="132" t="s">
        <v>3702</v>
      </c>
      <c r="F1560" s="132">
        <v>110</v>
      </c>
      <c r="G1560" s="132" t="s">
        <v>3699</v>
      </c>
      <c r="H1560" s="132">
        <v>4</v>
      </c>
      <c r="I1560" s="132">
        <v>5.0000000000000001E-3</v>
      </c>
      <c r="J1560" s="132">
        <v>1</v>
      </c>
      <c r="K1560" s="132">
        <v>5.0000000000000001E-3</v>
      </c>
      <c r="L1560" s="132" t="s">
        <v>330</v>
      </c>
      <c r="M1560" s="132">
        <v>521</v>
      </c>
      <c r="N1560" s="132" t="s">
        <v>3915</v>
      </c>
      <c r="O1560" s="132">
        <v>7497</v>
      </c>
      <c r="P1560" s="132" t="s">
        <v>439</v>
      </c>
      <c r="Q1560" s="132">
        <v>9</v>
      </c>
      <c r="R1560" s="132" t="s">
        <v>1162</v>
      </c>
      <c r="S1560" s="132">
        <v>1000319</v>
      </c>
      <c r="T1560" s="132">
        <v>0</v>
      </c>
      <c r="U1560" s="132">
        <v>4</v>
      </c>
      <c r="V1560" s="132">
        <v>0</v>
      </c>
      <c r="W1560" s="132" t="s">
        <v>1144</v>
      </c>
      <c r="X1560" s="132">
        <v>23</v>
      </c>
    </row>
    <row r="1561" spans="1:24">
      <c r="A1561" s="132">
        <v>2304</v>
      </c>
      <c r="B1561" s="132" t="s">
        <v>1841</v>
      </c>
      <c r="C1561" s="132">
        <v>61159500000</v>
      </c>
      <c r="D1561" s="132" t="s">
        <v>1842</v>
      </c>
      <c r="E1561" s="132" t="s">
        <v>3664</v>
      </c>
      <c r="F1561" s="132">
        <v>42</v>
      </c>
      <c r="G1561" s="132" t="s">
        <v>3656</v>
      </c>
      <c r="H1561" s="132">
        <v>3</v>
      </c>
      <c r="I1561" s="132">
        <v>1.4999999999999999E-2</v>
      </c>
      <c r="J1561" s="132">
        <v>1</v>
      </c>
      <c r="K1561" s="132">
        <v>1.4999999999999999E-2</v>
      </c>
      <c r="L1561" s="132" t="s">
        <v>330</v>
      </c>
      <c r="M1561" s="132">
        <v>521</v>
      </c>
      <c r="N1561" s="132" t="s">
        <v>3915</v>
      </c>
      <c r="O1561" s="132">
        <v>7497</v>
      </c>
      <c r="P1561" s="132" t="s">
        <v>439</v>
      </c>
      <c r="Q1561" s="132">
        <v>9</v>
      </c>
      <c r="R1561" s="132" t="s">
        <v>1162</v>
      </c>
      <c r="S1561" s="132">
        <v>1000319</v>
      </c>
      <c r="T1561" s="132" t="s">
        <v>2082</v>
      </c>
      <c r="U1561" s="132">
        <v>637</v>
      </c>
      <c r="V1561" s="132">
        <v>6</v>
      </c>
      <c r="W1561" s="132" t="s">
        <v>1063</v>
      </c>
      <c r="X1561" s="132">
        <v>13</v>
      </c>
    </row>
    <row r="1562" spans="1:24">
      <c r="A1562" s="132">
        <v>2305</v>
      </c>
      <c r="B1562" s="132" t="s">
        <v>1843</v>
      </c>
      <c r="C1562" s="132">
        <v>64052099000</v>
      </c>
      <c r="D1562" s="132" t="s">
        <v>855</v>
      </c>
      <c r="E1562" s="132" t="s">
        <v>3672</v>
      </c>
      <c r="F1562" s="132">
        <v>55</v>
      </c>
      <c r="G1562" s="132" t="s">
        <v>3656</v>
      </c>
      <c r="H1562" s="132">
        <v>3</v>
      </c>
      <c r="I1562" s="132">
        <v>0.08</v>
      </c>
      <c r="J1562" s="132">
        <v>1</v>
      </c>
      <c r="K1562" s="132">
        <v>0.08</v>
      </c>
      <c r="L1562" s="132" t="s">
        <v>330</v>
      </c>
      <c r="M1562" s="132">
        <v>521</v>
      </c>
      <c r="N1562" s="132" t="s">
        <v>436</v>
      </c>
      <c r="O1562" s="132">
        <v>1840</v>
      </c>
      <c r="P1562" s="132" t="s">
        <v>3890</v>
      </c>
      <c r="Q1562" s="132">
        <v>69</v>
      </c>
      <c r="R1562" s="132" t="s">
        <v>1162</v>
      </c>
      <c r="S1562" s="132">
        <v>1000319</v>
      </c>
      <c r="T1562" s="132">
        <v>17</v>
      </c>
      <c r="U1562" s="132">
        <v>369</v>
      </c>
      <c r="V1562" s="132">
        <v>20</v>
      </c>
      <c r="W1562" s="132" t="s">
        <v>1063</v>
      </c>
      <c r="X1562" s="132">
        <v>13</v>
      </c>
    </row>
    <row r="1563" spans="1:24">
      <c r="A1563" s="132">
        <v>2306</v>
      </c>
      <c r="B1563" s="132" t="s">
        <v>1844</v>
      </c>
      <c r="C1563" s="132">
        <v>64052099000</v>
      </c>
      <c r="D1563" s="132" t="s">
        <v>855</v>
      </c>
      <c r="E1563" s="132" t="s">
        <v>3672</v>
      </c>
      <c r="F1563" s="132">
        <v>55</v>
      </c>
      <c r="G1563" s="132" t="s">
        <v>3656</v>
      </c>
      <c r="H1563" s="132">
        <v>3</v>
      </c>
      <c r="I1563" s="132">
        <v>7.0000000000000007E-2</v>
      </c>
      <c r="J1563" s="132">
        <v>1</v>
      </c>
      <c r="K1563" s="132">
        <v>7.0000000000000007E-2</v>
      </c>
      <c r="L1563" s="132" t="s">
        <v>330</v>
      </c>
      <c r="M1563" s="132">
        <v>521</v>
      </c>
      <c r="N1563" s="132" t="s">
        <v>3915</v>
      </c>
      <c r="O1563" s="132">
        <v>7497</v>
      </c>
      <c r="P1563" s="132" t="s">
        <v>3890</v>
      </c>
      <c r="Q1563" s="132">
        <v>69</v>
      </c>
      <c r="R1563" s="132" t="s">
        <v>1162</v>
      </c>
      <c r="S1563" s="132">
        <v>1000319</v>
      </c>
      <c r="T1563" s="132">
        <v>16</v>
      </c>
      <c r="U1563" s="132">
        <v>9</v>
      </c>
      <c r="V1563" s="132">
        <v>20</v>
      </c>
      <c r="W1563" s="132" t="s">
        <v>1064</v>
      </c>
      <c r="X1563" s="132">
        <v>7</v>
      </c>
    </row>
    <row r="1564" spans="1:24">
      <c r="A1564" s="132">
        <v>2307</v>
      </c>
      <c r="B1564" s="132" t="s">
        <v>1845</v>
      </c>
      <c r="C1564" s="132">
        <v>61103091000</v>
      </c>
      <c r="D1564" s="132" t="s">
        <v>481</v>
      </c>
      <c r="E1564" s="132" t="s">
        <v>459</v>
      </c>
      <c r="F1564" s="132">
        <v>88</v>
      </c>
      <c r="G1564" s="132" t="s">
        <v>3847</v>
      </c>
      <c r="H1564" s="132">
        <v>1</v>
      </c>
      <c r="I1564" s="132">
        <v>0.48499999999999999</v>
      </c>
      <c r="J1564" s="132">
        <v>1</v>
      </c>
      <c r="K1564" s="132">
        <v>0.48499999999999999</v>
      </c>
      <c r="L1564" s="132" t="s">
        <v>1846</v>
      </c>
      <c r="M1564" s="132">
        <v>2</v>
      </c>
      <c r="N1564" s="132" t="s">
        <v>2787</v>
      </c>
      <c r="O1564" s="132">
        <v>1725</v>
      </c>
      <c r="P1564" s="132" t="s">
        <v>435</v>
      </c>
      <c r="Q1564" s="132">
        <v>2</v>
      </c>
      <c r="R1564" s="132" t="s">
        <v>1846</v>
      </c>
      <c r="S1564" s="132">
        <v>1000325</v>
      </c>
      <c r="T1564" s="132" t="s">
        <v>810</v>
      </c>
      <c r="U1564" s="132">
        <v>122</v>
      </c>
      <c r="V1564" s="132">
        <v>0</v>
      </c>
      <c r="W1564" s="132" t="s">
        <v>1053</v>
      </c>
      <c r="X1564" s="132">
        <v>17</v>
      </c>
    </row>
    <row r="1565" spans="1:24">
      <c r="A1565" s="132">
        <v>2308</v>
      </c>
      <c r="B1565" s="132" t="s">
        <v>1847</v>
      </c>
      <c r="C1565" s="132">
        <v>62034231000</v>
      </c>
      <c r="D1565" s="132" t="s">
        <v>537</v>
      </c>
      <c r="E1565" s="132" t="s">
        <v>3964</v>
      </c>
      <c r="F1565" s="132">
        <v>87</v>
      </c>
      <c r="G1565" s="132" t="s">
        <v>3847</v>
      </c>
      <c r="H1565" s="132">
        <v>1</v>
      </c>
      <c r="I1565" s="132">
        <v>0.79500000000000004</v>
      </c>
      <c r="J1565" s="132">
        <v>1</v>
      </c>
      <c r="K1565" s="132">
        <v>0.79500000000000004</v>
      </c>
      <c r="L1565" s="132" t="s">
        <v>1846</v>
      </c>
      <c r="M1565" s="132">
        <v>2</v>
      </c>
      <c r="N1565" s="132" t="s">
        <v>2787</v>
      </c>
      <c r="O1565" s="132">
        <v>1725</v>
      </c>
      <c r="P1565" s="132" t="s">
        <v>439</v>
      </c>
      <c r="Q1565" s="132">
        <v>9</v>
      </c>
      <c r="R1565" s="132" t="s">
        <v>1846</v>
      </c>
      <c r="S1565" s="132">
        <v>1000325</v>
      </c>
      <c r="T1565" s="132">
        <v>58</v>
      </c>
      <c r="U1565" s="132">
        <v>219</v>
      </c>
      <c r="V1565" s="132">
        <v>0</v>
      </c>
      <c r="W1565" s="132" t="s">
        <v>1050</v>
      </c>
      <c r="X1565" s="132">
        <v>20</v>
      </c>
    </row>
    <row r="1566" spans="1:24">
      <c r="A1566" s="132">
        <v>2309</v>
      </c>
      <c r="B1566" s="132" t="s">
        <v>1848</v>
      </c>
      <c r="C1566" s="132">
        <v>62046231000</v>
      </c>
      <c r="D1566" s="132" t="s">
        <v>603</v>
      </c>
      <c r="E1566" s="132" t="s">
        <v>3964</v>
      </c>
      <c r="F1566" s="132">
        <v>87</v>
      </c>
      <c r="G1566" s="132" t="s">
        <v>3848</v>
      </c>
      <c r="H1566" s="132">
        <v>2</v>
      </c>
      <c r="I1566" s="132">
        <v>0.83</v>
      </c>
      <c r="J1566" s="132">
        <v>1</v>
      </c>
      <c r="K1566" s="132">
        <v>0.83</v>
      </c>
      <c r="L1566" s="132" t="s">
        <v>1846</v>
      </c>
      <c r="M1566" s="132">
        <v>2</v>
      </c>
      <c r="N1566" s="132" t="s">
        <v>2787</v>
      </c>
      <c r="O1566" s="132">
        <v>1725</v>
      </c>
      <c r="P1566" s="132" t="s">
        <v>439</v>
      </c>
      <c r="Q1566" s="132">
        <v>9</v>
      </c>
      <c r="R1566" s="132" t="s">
        <v>1846</v>
      </c>
      <c r="S1566" s="132">
        <v>1000325</v>
      </c>
      <c r="T1566" s="132">
        <v>32</v>
      </c>
      <c r="U1566" s="132">
        <v>31</v>
      </c>
      <c r="V1566" s="132">
        <v>0</v>
      </c>
      <c r="W1566" s="132" t="s">
        <v>3916</v>
      </c>
      <c r="X1566" s="132">
        <v>10</v>
      </c>
    </row>
    <row r="1567" spans="1:24">
      <c r="A1567" s="132">
        <v>2310</v>
      </c>
      <c r="B1567" s="132" t="s">
        <v>1849</v>
      </c>
      <c r="C1567" s="132">
        <v>42022290000</v>
      </c>
      <c r="D1567" s="132" t="s">
        <v>771</v>
      </c>
      <c r="E1567" s="132" t="s">
        <v>423</v>
      </c>
      <c r="F1567" s="132">
        <v>12</v>
      </c>
      <c r="G1567" s="132" t="s">
        <v>3848</v>
      </c>
      <c r="H1567" s="132">
        <v>2</v>
      </c>
      <c r="I1567" s="132">
        <v>0.23499999999999999</v>
      </c>
      <c r="J1567" s="132">
        <v>1</v>
      </c>
      <c r="K1567" s="132">
        <v>0.23499999999999999</v>
      </c>
      <c r="L1567" s="132" t="s">
        <v>1846</v>
      </c>
      <c r="M1567" s="132">
        <v>2</v>
      </c>
      <c r="N1567" s="132" t="s">
        <v>2787</v>
      </c>
      <c r="O1567" s="132">
        <v>1725</v>
      </c>
      <c r="P1567" s="132" t="s">
        <v>439</v>
      </c>
      <c r="Q1567" s="132">
        <v>9</v>
      </c>
      <c r="R1567" s="132" t="s">
        <v>1846</v>
      </c>
      <c r="S1567" s="132">
        <v>1000325</v>
      </c>
      <c r="T1567" s="132">
        <v>0</v>
      </c>
      <c r="U1567" s="132">
        <v>4</v>
      </c>
      <c r="V1567" s="132">
        <v>0</v>
      </c>
      <c r="W1567" s="132" t="s">
        <v>1038</v>
      </c>
      <c r="X1567" s="132">
        <v>5</v>
      </c>
    </row>
    <row r="1568" spans="1:24">
      <c r="A1568" s="132">
        <v>2311</v>
      </c>
      <c r="B1568" s="132" t="s">
        <v>1850</v>
      </c>
      <c r="C1568" s="132">
        <v>62024000090</v>
      </c>
      <c r="D1568" s="132" t="s">
        <v>503</v>
      </c>
      <c r="E1568" s="132" t="s">
        <v>3650</v>
      </c>
      <c r="F1568" s="132">
        <v>14</v>
      </c>
      <c r="G1568" s="132" t="s">
        <v>3848</v>
      </c>
      <c r="H1568" s="132">
        <v>2</v>
      </c>
      <c r="I1568" s="132">
        <v>0.61499999999999999</v>
      </c>
      <c r="J1568" s="132">
        <v>1</v>
      </c>
      <c r="K1568" s="132">
        <v>0.61499999999999999</v>
      </c>
      <c r="L1568" s="132" t="s">
        <v>1846</v>
      </c>
      <c r="M1568" s="132">
        <v>2</v>
      </c>
      <c r="N1568" s="132" t="s">
        <v>2787</v>
      </c>
      <c r="O1568" s="132">
        <v>1725</v>
      </c>
      <c r="P1568" s="132" t="s">
        <v>425</v>
      </c>
      <c r="Q1568" s="132">
        <v>37</v>
      </c>
      <c r="R1568" s="132" t="s">
        <v>1846</v>
      </c>
      <c r="S1568" s="132">
        <v>1000325</v>
      </c>
      <c r="T1568" s="132">
        <v>48</v>
      </c>
      <c r="U1568" s="132">
        <v>101</v>
      </c>
      <c r="V1568" s="132">
        <v>0</v>
      </c>
      <c r="W1568" s="132" t="s">
        <v>1050</v>
      </c>
      <c r="X1568" s="132">
        <v>20</v>
      </c>
    </row>
    <row r="1569" spans="1:24">
      <c r="A1569" s="132">
        <v>2312</v>
      </c>
      <c r="B1569" s="132" t="s">
        <v>1851</v>
      </c>
      <c r="C1569" s="132">
        <v>61102091000</v>
      </c>
      <c r="D1569" s="132" t="s">
        <v>488</v>
      </c>
      <c r="E1569" s="132" t="s">
        <v>459</v>
      </c>
      <c r="F1569" s="132">
        <v>88</v>
      </c>
      <c r="G1569" s="132" t="s">
        <v>3847</v>
      </c>
      <c r="H1569" s="132">
        <v>1</v>
      </c>
      <c r="I1569" s="132">
        <v>0.28499999999999998</v>
      </c>
      <c r="J1569" s="132">
        <v>1</v>
      </c>
      <c r="K1569" s="132">
        <v>0.28499999999999998</v>
      </c>
      <c r="L1569" s="132" t="s">
        <v>1846</v>
      </c>
      <c r="M1569" s="132">
        <v>2</v>
      </c>
      <c r="N1569" s="132" t="s">
        <v>2787</v>
      </c>
      <c r="O1569" s="132">
        <v>1725</v>
      </c>
      <c r="P1569" s="132" t="s">
        <v>439</v>
      </c>
      <c r="Q1569" s="132">
        <v>9</v>
      </c>
      <c r="R1569" s="132" t="s">
        <v>1846</v>
      </c>
      <c r="S1569" s="132">
        <v>1000325</v>
      </c>
      <c r="T1569" s="132" t="s">
        <v>810</v>
      </c>
      <c r="U1569" s="132">
        <v>122</v>
      </c>
      <c r="V1569" s="132">
        <v>0</v>
      </c>
      <c r="W1569" s="132" t="s">
        <v>1050</v>
      </c>
      <c r="X1569" s="132">
        <v>20</v>
      </c>
    </row>
    <row r="1570" spans="1:24">
      <c r="A1570" s="132">
        <v>2313</v>
      </c>
      <c r="B1570" s="132" t="s">
        <v>1852</v>
      </c>
      <c r="C1570" s="132">
        <v>62046318000</v>
      </c>
      <c r="D1570" s="132" t="s">
        <v>511</v>
      </c>
      <c r="E1570" s="132" t="s">
        <v>420</v>
      </c>
      <c r="F1570" s="132">
        <v>93</v>
      </c>
      <c r="G1570" s="132" t="s">
        <v>3848</v>
      </c>
      <c r="H1570" s="132">
        <v>2</v>
      </c>
      <c r="I1570" s="132">
        <v>0.40500000000000003</v>
      </c>
      <c r="J1570" s="132">
        <v>1</v>
      </c>
      <c r="K1570" s="132">
        <v>0.40500000000000003</v>
      </c>
      <c r="L1570" s="132" t="s">
        <v>1846</v>
      </c>
      <c r="M1570" s="132">
        <v>2</v>
      </c>
      <c r="N1570" s="132" t="s">
        <v>2787</v>
      </c>
      <c r="O1570" s="132">
        <v>1725</v>
      </c>
      <c r="P1570" s="132" t="s">
        <v>425</v>
      </c>
      <c r="Q1570" s="132">
        <v>37</v>
      </c>
      <c r="R1570" s="132" t="s">
        <v>1846</v>
      </c>
      <c r="S1570" s="132">
        <v>1000325</v>
      </c>
      <c r="T1570" s="132">
        <v>34</v>
      </c>
      <c r="U1570" s="132">
        <v>41</v>
      </c>
      <c r="V1570" s="132">
        <v>0</v>
      </c>
      <c r="W1570" s="132" t="s">
        <v>1050</v>
      </c>
      <c r="X1570" s="132">
        <v>20</v>
      </c>
    </row>
    <row r="1571" spans="1:24">
      <c r="A1571" s="132">
        <v>2314</v>
      </c>
      <c r="B1571" s="132" t="s">
        <v>1853</v>
      </c>
      <c r="C1571" s="132">
        <v>61051000000</v>
      </c>
      <c r="D1571" s="132" t="s">
        <v>1100</v>
      </c>
      <c r="E1571" s="132" t="s">
        <v>444</v>
      </c>
      <c r="F1571" s="132">
        <v>82</v>
      </c>
      <c r="G1571" s="132" t="s">
        <v>3847</v>
      </c>
      <c r="H1571" s="132">
        <v>1</v>
      </c>
      <c r="I1571" s="132">
        <v>0.315</v>
      </c>
      <c r="J1571" s="132">
        <v>1</v>
      </c>
      <c r="K1571" s="132">
        <v>0.315</v>
      </c>
      <c r="L1571" s="132" t="s">
        <v>1846</v>
      </c>
      <c r="M1571" s="132">
        <v>2</v>
      </c>
      <c r="N1571" s="132" t="s">
        <v>2787</v>
      </c>
      <c r="O1571" s="132">
        <v>1725</v>
      </c>
      <c r="P1571" s="132" t="s">
        <v>439</v>
      </c>
      <c r="Q1571" s="132">
        <v>9</v>
      </c>
      <c r="R1571" s="132" t="s">
        <v>1846</v>
      </c>
      <c r="S1571" s="132">
        <v>1000325</v>
      </c>
      <c r="T1571" s="132" t="s">
        <v>2096</v>
      </c>
      <c r="U1571" s="132">
        <v>168</v>
      </c>
      <c r="V1571" s="132">
        <v>0</v>
      </c>
      <c r="W1571" s="132" t="s">
        <v>1107</v>
      </c>
      <c r="X1571" s="132">
        <v>1</v>
      </c>
    </row>
    <row r="1572" spans="1:24">
      <c r="A1572" s="132">
        <v>2315</v>
      </c>
      <c r="B1572" s="132" t="s">
        <v>1854</v>
      </c>
      <c r="C1572" s="132">
        <v>61102091000</v>
      </c>
      <c r="D1572" s="132" t="s">
        <v>488</v>
      </c>
      <c r="E1572" s="132" t="s">
        <v>459</v>
      </c>
      <c r="F1572" s="132">
        <v>88</v>
      </c>
      <c r="G1572" s="132" t="s">
        <v>3847</v>
      </c>
      <c r="H1572" s="132">
        <v>1</v>
      </c>
      <c r="I1572" s="132">
        <v>0.52</v>
      </c>
      <c r="J1572" s="132">
        <v>1</v>
      </c>
      <c r="K1572" s="132">
        <v>0.52</v>
      </c>
      <c r="L1572" s="132" t="s">
        <v>1846</v>
      </c>
      <c r="M1572" s="132">
        <v>2</v>
      </c>
      <c r="N1572" s="132" t="s">
        <v>2787</v>
      </c>
      <c r="O1572" s="132">
        <v>1725</v>
      </c>
      <c r="P1572" s="132" t="s">
        <v>439</v>
      </c>
      <c r="Q1572" s="132">
        <v>9</v>
      </c>
      <c r="R1572" s="132" t="s">
        <v>1846</v>
      </c>
      <c r="S1572" s="132">
        <v>1000325</v>
      </c>
      <c r="T1572" s="132" t="s">
        <v>828</v>
      </c>
      <c r="U1572" s="132">
        <v>124</v>
      </c>
      <c r="V1572" s="132">
        <v>0</v>
      </c>
      <c r="W1572" s="132" t="s">
        <v>1073</v>
      </c>
      <c r="X1572" s="132">
        <v>8</v>
      </c>
    </row>
    <row r="1573" spans="1:24">
      <c r="A1573" s="132">
        <v>2316</v>
      </c>
      <c r="B1573" s="132" t="s">
        <v>1855</v>
      </c>
      <c r="C1573" s="132">
        <v>61044300000</v>
      </c>
      <c r="D1573" s="132" t="s">
        <v>541</v>
      </c>
      <c r="E1573" s="132" t="s">
        <v>426</v>
      </c>
      <c r="F1573" s="132">
        <v>43</v>
      </c>
      <c r="G1573" s="132" t="s">
        <v>3848</v>
      </c>
      <c r="H1573" s="132">
        <v>2</v>
      </c>
      <c r="I1573" s="132">
        <v>0.67</v>
      </c>
      <c r="J1573" s="132">
        <v>1</v>
      </c>
      <c r="K1573" s="132">
        <v>0.67</v>
      </c>
      <c r="L1573" s="132" t="s">
        <v>1846</v>
      </c>
      <c r="M1573" s="132">
        <v>2</v>
      </c>
      <c r="N1573" s="132" t="s">
        <v>2787</v>
      </c>
      <c r="O1573" s="132">
        <v>1725</v>
      </c>
      <c r="P1573" s="132" t="s">
        <v>4435</v>
      </c>
      <c r="Q1573" s="132" t="s">
        <v>4318</v>
      </c>
      <c r="R1573" s="132" t="s">
        <v>1846</v>
      </c>
      <c r="S1573" s="132">
        <v>1000325</v>
      </c>
      <c r="T1573" s="132" t="s">
        <v>821</v>
      </c>
      <c r="U1573" s="132">
        <v>3</v>
      </c>
      <c r="V1573" s="132">
        <v>0</v>
      </c>
      <c r="W1573" s="132" t="s">
        <v>1073</v>
      </c>
      <c r="X1573" s="132">
        <v>8</v>
      </c>
    </row>
    <row r="1574" spans="1:24">
      <c r="A1574" s="132">
        <v>2317</v>
      </c>
      <c r="B1574" s="132" t="s">
        <v>1856</v>
      </c>
      <c r="C1574" s="132">
        <v>62034231000</v>
      </c>
      <c r="D1574" s="132" t="s">
        <v>537</v>
      </c>
      <c r="E1574" s="132" t="s">
        <v>3964</v>
      </c>
      <c r="F1574" s="132">
        <v>87</v>
      </c>
      <c r="G1574" s="132" t="s">
        <v>3847</v>
      </c>
      <c r="H1574" s="132">
        <v>1</v>
      </c>
      <c r="I1574" s="132">
        <v>0.60499999999999998</v>
      </c>
      <c r="J1574" s="132">
        <v>1</v>
      </c>
      <c r="K1574" s="132">
        <v>0.60499999999999998</v>
      </c>
      <c r="L1574" s="132" t="s">
        <v>1846</v>
      </c>
      <c r="M1574" s="132">
        <v>2</v>
      </c>
      <c r="N1574" s="132" t="s">
        <v>2787</v>
      </c>
      <c r="O1574" s="132">
        <v>1725</v>
      </c>
      <c r="P1574" s="132" t="s">
        <v>439</v>
      </c>
      <c r="Q1574" s="132">
        <v>9</v>
      </c>
      <c r="R1574" s="132" t="s">
        <v>1846</v>
      </c>
      <c r="S1574" s="132">
        <v>1000325</v>
      </c>
      <c r="T1574" s="132">
        <v>50</v>
      </c>
      <c r="U1574" s="132">
        <v>105</v>
      </c>
      <c r="V1574" s="132">
        <v>0</v>
      </c>
      <c r="W1574" s="132" t="s">
        <v>1050</v>
      </c>
      <c r="X1574" s="132">
        <v>20</v>
      </c>
    </row>
    <row r="1575" spans="1:24">
      <c r="A1575" s="132">
        <v>2318</v>
      </c>
      <c r="B1575" s="132" t="s">
        <v>1857</v>
      </c>
      <c r="C1575" s="132">
        <v>61044900000</v>
      </c>
      <c r="D1575" s="132" t="s">
        <v>1041</v>
      </c>
      <c r="E1575" s="132" t="s">
        <v>426</v>
      </c>
      <c r="F1575" s="132">
        <v>43</v>
      </c>
      <c r="G1575" s="132" t="s">
        <v>3848</v>
      </c>
      <c r="H1575" s="132">
        <v>2</v>
      </c>
      <c r="I1575" s="132">
        <v>0.39500000000000002</v>
      </c>
      <c r="J1575" s="132">
        <v>1</v>
      </c>
      <c r="K1575" s="132">
        <v>0.39500000000000002</v>
      </c>
      <c r="L1575" s="132" t="s">
        <v>1846</v>
      </c>
      <c r="M1575" s="132">
        <v>2</v>
      </c>
      <c r="N1575" s="132" t="s">
        <v>2787</v>
      </c>
      <c r="O1575" s="132">
        <v>1725</v>
      </c>
      <c r="P1575" s="132" t="s">
        <v>431</v>
      </c>
      <c r="Q1575" s="132">
        <v>53</v>
      </c>
      <c r="R1575" s="132" t="s">
        <v>1846</v>
      </c>
      <c r="S1575" s="132">
        <v>1000325</v>
      </c>
      <c r="T1575" s="132" t="s">
        <v>858</v>
      </c>
      <c r="U1575" s="132">
        <v>1</v>
      </c>
      <c r="V1575" s="132">
        <v>0</v>
      </c>
      <c r="W1575" s="132" t="s">
        <v>1050</v>
      </c>
      <c r="X1575" s="132">
        <v>20</v>
      </c>
    </row>
    <row r="1576" spans="1:24">
      <c r="A1576" s="132">
        <v>2319</v>
      </c>
      <c r="B1576" s="132" t="s">
        <v>1858</v>
      </c>
      <c r="C1576" s="132">
        <v>61103099000</v>
      </c>
      <c r="D1576" s="132" t="s">
        <v>502</v>
      </c>
      <c r="E1576" s="132" t="s">
        <v>459</v>
      </c>
      <c r="F1576" s="132">
        <v>88</v>
      </c>
      <c r="G1576" s="132" t="s">
        <v>3848</v>
      </c>
      <c r="H1576" s="132">
        <v>2</v>
      </c>
      <c r="I1576" s="132">
        <v>0.27500000000000002</v>
      </c>
      <c r="J1576" s="132">
        <v>1</v>
      </c>
      <c r="K1576" s="132">
        <v>0.27500000000000002</v>
      </c>
      <c r="L1576" s="132" t="s">
        <v>1846</v>
      </c>
      <c r="M1576" s="132">
        <v>2</v>
      </c>
      <c r="N1576" s="132" t="s">
        <v>2787</v>
      </c>
      <c r="O1576" s="132">
        <v>1725</v>
      </c>
      <c r="P1576" s="132" t="s">
        <v>4436</v>
      </c>
      <c r="Q1576" s="132" t="s">
        <v>4317</v>
      </c>
      <c r="R1576" s="132" t="s">
        <v>1846</v>
      </c>
      <c r="S1576" s="132">
        <v>1000325</v>
      </c>
      <c r="T1576" s="132" t="s">
        <v>810</v>
      </c>
      <c r="U1576" s="132">
        <v>122</v>
      </c>
      <c r="V1576" s="132">
        <v>0</v>
      </c>
      <c r="W1576" s="132" t="s">
        <v>1046</v>
      </c>
      <c r="X1576" s="132">
        <v>12</v>
      </c>
    </row>
    <row r="1577" spans="1:24">
      <c r="A1577" s="132">
        <v>2320</v>
      </c>
      <c r="B1577" s="132" t="s">
        <v>1859</v>
      </c>
      <c r="C1577" s="132">
        <v>62034231000</v>
      </c>
      <c r="D1577" s="132" t="s">
        <v>537</v>
      </c>
      <c r="E1577" s="132" t="s">
        <v>3964</v>
      </c>
      <c r="F1577" s="132">
        <v>87</v>
      </c>
      <c r="G1577" s="132" t="s">
        <v>3847</v>
      </c>
      <c r="H1577" s="132">
        <v>1</v>
      </c>
      <c r="I1577" s="132">
        <v>0.72499999999999998</v>
      </c>
      <c r="J1577" s="132">
        <v>1</v>
      </c>
      <c r="K1577" s="132">
        <v>0.72499999999999998</v>
      </c>
      <c r="L1577" s="132" t="s">
        <v>1846</v>
      </c>
      <c r="M1577" s="132">
        <v>2</v>
      </c>
      <c r="N1577" s="132" t="s">
        <v>2787</v>
      </c>
      <c r="O1577" s="132">
        <v>1725</v>
      </c>
      <c r="P1577" s="132" t="s">
        <v>439</v>
      </c>
      <c r="Q1577" s="132">
        <v>9</v>
      </c>
      <c r="R1577" s="132" t="s">
        <v>1846</v>
      </c>
      <c r="S1577" s="132">
        <v>1000325</v>
      </c>
      <c r="T1577" s="132">
        <v>58</v>
      </c>
      <c r="U1577" s="132">
        <v>219</v>
      </c>
      <c r="V1577" s="132">
        <v>0</v>
      </c>
      <c r="W1577" s="132" t="s">
        <v>1038</v>
      </c>
      <c r="X1577" s="132">
        <v>5</v>
      </c>
    </row>
    <row r="1578" spans="1:24">
      <c r="A1578" s="132">
        <v>2321</v>
      </c>
      <c r="B1578" s="132" t="s">
        <v>1860</v>
      </c>
      <c r="C1578" s="132">
        <v>62034231000</v>
      </c>
      <c r="D1578" s="132" t="s">
        <v>537</v>
      </c>
      <c r="E1578" s="132" t="s">
        <v>3964</v>
      </c>
      <c r="F1578" s="132">
        <v>87</v>
      </c>
      <c r="G1578" s="132" t="s">
        <v>3847</v>
      </c>
      <c r="H1578" s="132">
        <v>1</v>
      </c>
      <c r="I1578" s="132">
        <v>0.76</v>
      </c>
      <c r="J1578" s="132">
        <v>1</v>
      </c>
      <c r="K1578" s="132">
        <v>0.76</v>
      </c>
      <c r="L1578" s="132" t="s">
        <v>1846</v>
      </c>
      <c r="M1578" s="132">
        <v>2</v>
      </c>
      <c r="N1578" s="132" t="s">
        <v>2787</v>
      </c>
      <c r="O1578" s="132">
        <v>1725</v>
      </c>
      <c r="P1578" s="132" t="s">
        <v>439</v>
      </c>
      <c r="Q1578" s="132">
        <v>9</v>
      </c>
      <c r="R1578" s="132" t="s">
        <v>1846</v>
      </c>
      <c r="S1578" s="132">
        <v>1000325</v>
      </c>
      <c r="T1578" s="132">
        <v>50</v>
      </c>
      <c r="U1578" s="132">
        <v>105</v>
      </c>
      <c r="V1578" s="132">
        <v>0</v>
      </c>
      <c r="W1578" s="132" t="s">
        <v>1038</v>
      </c>
      <c r="X1578" s="132">
        <v>5</v>
      </c>
    </row>
    <row r="1579" spans="1:24">
      <c r="A1579" s="132">
        <v>2322</v>
      </c>
      <c r="B1579" s="132" t="s">
        <v>1861</v>
      </c>
      <c r="C1579" s="132">
        <v>61103099000</v>
      </c>
      <c r="D1579" s="132" t="s">
        <v>502</v>
      </c>
      <c r="E1579" s="132" t="s">
        <v>459</v>
      </c>
      <c r="F1579" s="132">
        <v>88</v>
      </c>
      <c r="G1579" s="132" t="s">
        <v>3848</v>
      </c>
      <c r="H1579" s="132">
        <v>2</v>
      </c>
      <c r="I1579" s="132">
        <v>0.57999999999999996</v>
      </c>
      <c r="J1579" s="132">
        <v>1</v>
      </c>
      <c r="K1579" s="132">
        <v>0.57999999999999996</v>
      </c>
      <c r="L1579" s="132" t="s">
        <v>1846</v>
      </c>
      <c r="M1579" s="132">
        <v>2</v>
      </c>
      <c r="N1579" s="132" t="s">
        <v>2787</v>
      </c>
      <c r="O1579" s="132">
        <v>1725</v>
      </c>
      <c r="P1579" s="132" t="s">
        <v>4435</v>
      </c>
      <c r="Q1579" s="132" t="s">
        <v>4318</v>
      </c>
      <c r="R1579" s="132" t="s">
        <v>1846</v>
      </c>
      <c r="S1579" s="132">
        <v>1000325</v>
      </c>
      <c r="T1579" s="132" t="s">
        <v>821</v>
      </c>
      <c r="U1579" s="132">
        <v>3</v>
      </c>
      <c r="V1579" s="132">
        <v>0</v>
      </c>
      <c r="W1579" s="132" t="s">
        <v>1073</v>
      </c>
      <c r="X1579" s="132">
        <v>8</v>
      </c>
    </row>
    <row r="1580" spans="1:24">
      <c r="A1580" s="132">
        <v>2323</v>
      </c>
      <c r="B1580" s="132" t="s">
        <v>1862</v>
      </c>
      <c r="C1580" s="132">
        <v>62046239000</v>
      </c>
      <c r="D1580" s="132" t="s">
        <v>510</v>
      </c>
      <c r="E1580" s="132" t="s">
        <v>420</v>
      </c>
      <c r="F1580" s="132">
        <v>93</v>
      </c>
      <c r="G1580" s="132" t="s">
        <v>3848</v>
      </c>
      <c r="H1580" s="132">
        <v>2</v>
      </c>
      <c r="I1580" s="132">
        <v>0.52</v>
      </c>
      <c r="J1580" s="132">
        <v>1</v>
      </c>
      <c r="K1580" s="132">
        <v>0.52</v>
      </c>
      <c r="L1580" s="132" t="s">
        <v>1846</v>
      </c>
      <c r="M1580" s="132">
        <v>2</v>
      </c>
      <c r="N1580" s="132" t="s">
        <v>2787</v>
      </c>
      <c r="O1580" s="132">
        <v>1725</v>
      </c>
      <c r="P1580" s="132" t="s">
        <v>439</v>
      </c>
      <c r="Q1580" s="132">
        <v>9</v>
      </c>
      <c r="R1580" s="132" t="s">
        <v>1846</v>
      </c>
      <c r="S1580" s="132">
        <v>1000325</v>
      </c>
      <c r="T1580" s="132" t="s">
        <v>821</v>
      </c>
      <c r="U1580" s="132">
        <v>3</v>
      </c>
      <c r="V1580" s="132">
        <v>0</v>
      </c>
      <c r="W1580" s="132" t="s">
        <v>1144</v>
      </c>
      <c r="X1580" s="132">
        <v>23</v>
      </c>
    </row>
    <row r="1581" spans="1:24">
      <c r="A1581" s="132">
        <v>2324</v>
      </c>
      <c r="B1581" s="132" t="s">
        <v>1863</v>
      </c>
      <c r="C1581" s="132">
        <v>61043300000</v>
      </c>
      <c r="D1581" s="132" t="s">
        <v>507</v>
      </c>
      <c r="E1581" s="132" t="s">
        <v>4293</v>
      </c>
      <c r="F1581" s="132">
        <v>466</v>
      </c>
      <c r="G1581" s="132" t="s">
        <v>3848</v>
      </c>
      <c r="H1581" s="132">
        <v>2</v>
      </c>
      <c r="I1581" s="132">
        <v>0.43</v>
      </c>
      <c r="J1581" s="132">
        <v>1</v>
      </c>
      <c r="K1581" s="132">
        <v>0.43</v>
      </c>
      <c r="L1581" s="132" t="s">
        <v>1846</v>
      </c>
      <c r="M1581" s="132">
        <v>2</v>
      </c>
      <c r="N1581" s="132" t="s">
        <v>2787</v>
      </c>
      <c r="O1581" s="132">
        <v>1725</v>
      </c>
      <c r="P1581" s="132" t="s">
        <v>425</v>
      </c>
      <c r="Q1581" s="132">
        <v>37</v>
      </c>
      <c r="R1581" s="132" t="s">
        <v>1846</v>
      </c>
      <c r="S1581" s="132">
        <v>1000325</v>
      </c>
      <c r="T1581" s="132" t="s">
        <v>828</v>
      </c>
      <c r="U1581" s="132">
        <v>124</v>
      </c>
      <c r="V1581" s="132">
        <v>0</v>
      </c>
      <c r="W1581" s="132" t="s">
        <v>1107</v>
      </c>
      <c r="X1581" s="132">
        <v>1</v>
      </c>
    </row>
    <row r="1582" spans="1:24">
      <c r="A1582" s="132">
        <v>2325</v>
      </c>
      <c r="B1582" s="132" t="s">
        <v>1864</v>
      </c>
      <c r="C1582" s="132">
        <v>62014000000</v>
      </c>
      <c r="D1582" s="132" t="s">
        <v>536</v>
      </c>
      <c r="E1582" s="132" t="s">
        <v>3650</v>
      </c>
      <c r="F1582" s="132">
        <v>14</v>
      </c>
      <c r="G1582" s="132" t="s">
        <v>3847</v>
      </c>
      <c r="H1582" s="132">
        <v>1</v>
      </c>
      <c r="I1582" s="132">
        <v>1.05</v>
      </c>
      <c r="J1582" s="132">
        <v>1</v>
      </c>
      <c r="K1582" s="132">
        <v>1.05</v>
      </c>
      <c r="L1582" s="132" t="s">
        <v>1846</v>
      </c>
      <c r="M1582" s="132">
        <v>2</v>
      </c>
      <c r="N1582" s="132" t="s">
        <v>2787</v>
      </c>
      <c r="O1582" s="132">
        <v>1725</v>
      </c>
      <c r="P1582" s="132" t="s">
        <v>425</v>
      </c>
      <c r="Q1582" s="132">
        <v>37</v>
      </c>
      <c r="R1582" s="132" t="s">
        <v>1846</v>
      </c>
      <c r="S1582" s="132">
        <v>1000325</v>
      </c>
      <c r="T1582" s="132" t="s">
        <v>2096</v>
      </c>
      <c r="U1582" s="132">
        <v>168</v>
      </c>
      <c r="V1582" s="132">
        <v>0</v>
      </c>
      <c r="W1582" s="132" t="s">
        <v>1050</v>
      </c>
      <c r="X1582" s="132">
        <v>20</v>
      </c>
    </row>
    <row r="1583" spans="1:24">
      <c r="A1583" s="132">
        <v>2326</v>
      </c>
      <c r="B1583" s="132" t="s">
        <v>1865</v>
      </c>
      <c r="C1583" s="132">
        <v>61103099000</v>
      </c>
      <c r="D1583" s="132" t="s">
        <v>502</v>
      </c>
      <c r="E1583" s="132" t="s">
        <v>459</v>
      </c>
      <c r="F1583" s="132">
        <v>88</v>
      </c>
      <c r="G1583" s="132" t="s">
        <v>3848</v>
      </c>
      <c r="H1583" s="132">
        <v>2</v>
      </c>
      <c r="I1583" s="132">
        <v>0.67</v>
      </c>
      <c r="J1583" s="132">
        <v>1</v>
      </c>
      <c r="K1583" s="132">
        <v>0.67</v>
      </c>
      <c r="L1583" s="132" t="s">
        <v>1846</v>
      </c>
      <c r="M1583" s="132">
        <v>2</v>
      </c>
      <c r="N1583" s="132" t="s">
        <v>2787</v>
      </c>
      <c r="O1583" s="132">
        <v>1725</v>
      </c>
      <c r="P1583" s="132" t="s">
        <v>425</v>
      </c>
      <c r="Q1583" s="132">
        <v>37</v>
      </c>
      <c r="R1583" s="132" t="s">
        <v>1846</v>
      </c>
      <c r="S1583" s="132">
        <v>1000325</v>
      </c>
      <c r="T1583" s="132" t="s">
        <v>821</v>
      </c>
      <c r="U1583" s="132">
        <v>3</v>
      </c>
      <c r="V1583" s="132">
        <v>0</v>
      </c>
      <c r="W1583" s="132" t="s">
        <v>1050</v>
      </c>
      <c r="X1583" s="132">
        <v>20</v>
      </c>
    </row>
    <row r="1584" spans="1:24">
      <c r="A1584" s="132">
        <v>2327</v>
      </c>
      <c r="B1584" s="132" t="s">
        <v>1866</v>
      </c>
      <c r="C1584" s="132">
        <v>61103099000</v>
      </c>
      <c r="D1584" s="132" t="s">
        <v>502</v>
      </c>
      <c r="E1584" s="132" t="s">
        <v>459</v>
      </c>
      <c r="F1584" s="132">
        <v>88</v>
      </c>
      <c r="G1584" s="132" t="s">
        <v>3848</v>
      </c>
      <c r="H1584" s="132">
        <v>2</v>
      </c>
      <c r="I1584" s="132">
        <v>0.43</v>
      </c>
      <c r="J1584" s="132">
        <v>1</v>
      </c>
      <c r="K1584" s="132">
        <v>0.43</v>
      </c>
      <c r="L1584" s="132" t="s">
        <v>1846</v>
      </c>
      <c r="M1584" s="132">
        <v>2</v>
      </c>
      <c r="N1584" s="132" t="s">
        <v>2787</v>
      </c>
      <c r="O1584" s="132">
        <v>1725</v>
      </c>
      <c r="P1584" s="132" t="s">
        <v>4435</v>
      </c>
      <c r="Q1584" s="132" t="s">
        <v>4318</v>
      </c>
      <c r="R1584" s="132" t="s">
        <v>1846</v>
      </c>
      <c r="S1584" s="132">
        <v>1000325</v>
      </c>
      <c r="T1584" s="132" t="s">
        <v>828</v>
      </c>
      <c r="U1584" s="132">
        <v>124</v>
      </c>
      <c r="V1584" s="132">
        <v>0</v>
      </c>
      <c r="W1584" s="132" t="s">
        <v>1138</v>
      </c>
      <c r="X1584" s="132">
        <v>21</v>
      </c>
    </row>
    <row r="1585" spans="1:24">
      <c r="A1585" s="132">
        <v>2328</v>
      </c>
      <c r="B1585" s="132" t="s">
        <v>1867</v>
      </c>
      <c r="C1585" s="132">
        <v>61044300000</v>
      </c>
      <c r="D1585" s="132" t="s">
        <v>541</v>
      </c>
      <c r="E1585" s="132" t="s">
        <v>426</v>
      </c>
      <c r="F1585" s="132">
        <v>43</v>
      </c>
      <c r="G1585" s="132" t="s">
        <v>3848</v>
      </c>
      <c r="H1585" s="132">
        <v>2</v>
      </c>
      <c r="I1585" s="132">
        <v>0.86</v>
      </c>
      <c r="J1585" s="132">
        <v>1</v>
      </c>
      <c r="K1585" s="132">
        <v>0.86</v>
      </c>
      <c r="L1585" s="132" t="s">
        <v>1846</v>
      </c>
      <c r="M1585" s="132">
        <v>2</v>
      </c>
      <c r="N1585" s="132" t="s">
        <v>2787</v>
      </c>
      <c r="O1585" s="132">
        <v>1725</v>
      </c>
      <c r="P1585" s="132" t="s">
        <v>425</v>
      </c>
      <c r="Q1585" s="132">
        <v>37</v>
      </c>
      <c r="R1585" s="132" t="s">
        <v>1846</v>
      </c>
      <c r="S1585" s="132">
        <v>1000325</v>
      </c>
      <c r="T1585" s="132">
        <v>52</v>
      </c>
      <c r="U1585" s="132">
        <v>106</v>
      </c>
      <c r="V1585" s="132">
        <v>0</v>
      </c>
      <c r="W1585" s="132" t="s">
        <v>1048</v>
      </c>
      <c r="X1585" s="132">
        <v>4</v>
      </c>
    </row>
    <row r="1586" spans="1:24">
      <c r="A1586" s="132">
        <v>2329</v>
      </c>
      <c r="B1586" s="132" t="s">
        <v>1868</v>
      </c>
      <c r="C1586" s="132">
        <v>62046239000</v>
      </c>
      <c r="D1586" s="132" t="s">
        <v>510</v>
      </c>
      <c r="E1586" s="132" t="s">
        <v>420</v>
      </c>
      <c r="F1586" s="132">
        <v>93</v>
      </c>
      <c r="G1586" s="132" t="s">
        <v>3848</v>
      </c>
      <c r="H1586" s="132">
        <v>2</v>
      </c>
      <c r="I1586" s="132">
        <v>0.44500000000000001</v>
      </c>
      <c r="J1586" s="132">
        <v>1</v>
      </c>
      <c r="K1586" s="132">
        <v>0.44500000000000001</v>
      </c>
      <c r="L1586" s="132" t="s">
        <v>1846</v>
      </c>
      <c r="M1586" s="132">
        <v>2</v>
      </c>
      <c r="N1586" s="132" t="s">
        <v>2787</v>
      </c>
      <c r="O1586" s="132">
        <v>1725</v>
      </c>
      <c r="P1586" s="132" t="s">
        <v>439</v>
      </c>
      <c r="Q1586" s="132">
        <v>9</v>
      </c>
      <c r="R1586" s="132" t="s">
        <v>1846</v>
      </c>
      <c r="S1586" s="132">
        <v>1000325</v>
      </c>
      <c r="T1586" s="132" t="s">
        <v>821</v>
      </c>
      <c r="U1586" s="132">
        <v>3</v>
      </c>
      <c r="V1586" s="132">
        <v>0</v>
      </c>
      <c r="W1586" s="132" t="s">
        <v>1073</v>
      </c>
      <c r="X1586" s="132">
        <v>8</v>
      </c>
    </row>
    <row r="1587" spans="1:24">
      <c r="A1587" s="132">
        <v>2330</v>
      </c>
      <c r="B1587" s="132" t="s">
        <v>1869</v>
      </c>
      <c r="C1587" s="132">
        <v>61102099000</v>
      </c>
      <c r="D1587" s="132" t="s">
        <v>612</v>
      </c>
      <c r="E1587" s="132" t="s">
        <v>459</v>
      </c>
      <c r="F1587" s="132">
        <v>88</v>
      </c>
      <c r="G1587" s="132" t="s">
        <v>3848</v>
      </c>
      <c r="H1587" s="132">
        <v>2</v>
      </c>
      <c r="I1587" s="132">
        <v>0.46</v>
      </c>
      <c r="J1587" s="132">
        <v>1</v>
      </c>
      <c r="K1587" s="132">
        <v>0.46</v>
      </c>
      <c r="L1587" s="132" t="s">
        <v>1846</v>
      </c>
      <c r="M1587" s="132">
        <v>2</v>
      </c>
      <c r="N1587" s="132" t="s">
        <v>2787</v>
      </c>
      <c r="O1587" s="132">
        <v>1725</v>
      </c>
      <c r="P1587" s="132" t="s">
        <v>439</v>
      </c>
      <c r="Q1587" s="132">
        <v>9</v>
      </c>
      <c r="R1587" s="132" t="s">
        <v>1846</v>
      </c>
      <c r="S1587" s="132">
        <v>1000325</v>
      </c>
      <c r="T1587" s="132" t="s">
        <v>828</v>
      </c>
      <c r="U1587" s="132">
        <v>124</v>
      </c>
      <c r="V1587" s="132">
        <v>0</v>
      </c>
      <c r="W1587" s="132" t="s">
        <v>1038</v>
      </c>
      <c r="X1587" s="132">
        <v>5</v>
      </c>
    </row>
    <row r="1588" spans="1:24">
      <c r="A1588" s="132">
        <v>2331</v>
      </c>
      <c r="B1588" s="132" t="s">
        <v>1870</v>
      </c>
      <c r="C1588" s="132">
        <v>61101290090</v>
      </c>
      <c r="D1588" s="132" t="s">
        <v>772</v>
      </c>
      <c r="E1588" s="132" t="s">
        <v>459</v>
      </c>
      <c r="F1588" s="132">
        <v>88</v>
      </c>
      <c r="G1588" s="132" t="s">
        <v>3848</v>
      </c>
      <c r="H1588" s="132">
        <v>2</v>
      </c>
      <c r="I1588" s="132">
        <v>0.57499999999999996</v>
      </c>
      <c r="J1588" s="132">
        <v>1</v>
      </c>
      <c r="K1588" s="132">
        <v>0.57499999999999996</v>
      </c>
      <c r="L1588" s="132" t="s">
        <v>1846</v>
      </c>
      <c r="M1588" s="132">
        <v>2</v>
      </c>
      <c r="N1588" s="132" t="s">
        <v>2787</v>
      </c>
      <c r="O1588" s="132">
        <v>1725</v>
      </c>
      <c r="P1588" s="132" t="s">
        <v>4437</v>
      </c>
      <c r="Q1588" s="132" t="s">
        <v>4366</v>
      </c>
      <c r="R1588" s="132" t="s">
        <v>1846</v>
      </c>
      <c r="S1588" s="132">
        <v>1000325</v>
      </c>
      <c r="T1588" s="132" t="s">
        <v>828</v>
      </c>
      <c r="U1588" s="132">
        <v>124</v>
      </c>
      <c r="V1588" s="132">
        <v>0</v>
      </c>
      <c r="W1588" s="132" t="s">
        <v>1144</v>
      </c>
      <c r="X1588" s="132">
        <v>23</v>
      </c>
    </row>
    <row r="1589" spans="1:24">
      <c r="A1589" s="132">
        <v>2332</v>
      </c>
      <c r="B1589" s="132" t="s">
        <v>1871</v>
      </c>
      <c r="C1589" s="132">
        <v>62046318000</v>
      </c>
      <c r="D1589" s="132" t="s">
        <v>511</v>
      </c>
      <c r="E1589" s="132" t="s">
        <v>420</v>
      </c>
      <c r="F1589" s="132">
        <v>93</v>
      </c>
      <c r="G1589" s="132" t="s">
        <v>3848</v>
      </c>
      <c r="H1589" s="132">
        <v>2</v>
      </c>
      <c r="I1589" s="132">
        <v>0.35499999999999998</v>
      </c>
      <c r="J1589" s="132">
        <v>1</v>
      </c>
      <c r="K1589" s="132">
        <v>0.35499999999999998</v>
      </c>
      <c r="L1589" s="132" t="s">
        <v>1846</v>
      </c>
      <c r="M1589" s="132">
        <v>2</v>
      </c>
      <c r="N1589" s="132" t="s">
        <v>2787</v>
      </c>
      <c r="O1589" s="132">
        <v>1725</v>
      </c>
      <c r="P1589" s="132" t="s">
        <v>425</v>
      </c>
      <c r="Q1589" s="132">
        <v>37</v>
      </c>
      <c r="R1589" s="132" t="s">
        <v>1846</v>
      </c>
      <c r="S1589" s="132">
        <v>1000325</v>
      </c>
      <c r="T1589" s="132" t="s">
        <v>825</v>
      </c>
      <c r="U1589" s="132">
        <v>119</v>
      </c>
      <c r="V1589" s="132">
        <v>0</v>
      </c>
      <c r="W1589" s="132" t="s">
        <v>1050</v>
      </c>
      <c r="X1589" s="132">
        <v>20</v>
      </c>
    </row>
    <row r="1590" spans="1:24">
      <c r="A1590" s="132">
        <v>2333</v>
      </c>
      <c r="B1590" s="132" t="s">
        <v>1872</v>
      </c>
      <c r="C1590" s="132">
        <v>62034319000</v>
      </c>
      <c r="D1590" s="132" t="s">
        <v>583</v>
      </c>
      <c r="E1590" s="132" t="s">
        <v>420</v>
      </c>
      <c r="F1590" s="132">
        <v>93</v>
      </c>
      <c r="G1590" s="132" t="s">
        <v>3847</v>
      </c>
      <c r="H1590" s="132">
        <v>1</v>
      </c>
      <c r="I1590" s="132">
        <v>0.51</v>
      </c>
      <c r="J1590" s="132">
        <v>1</v>
      </c>
      <c r="K1590" s="132">
        <v>0.51</v>
      </c>
      <c r="L1590" s="132" t="s">
        <v>1846</v>
      </c>
      <c r="M1590" s="132">
        <v>2</v>
      </c>
      <c r="N1590" s="132" t="s">
        <v>2787</v>
      </c>
      <c r="O1590" s="132">
        <v>1725</v>
      </c>
      <c r="P1590" s="132" t="s">
        <v>425</v>
      </c>
      <c r="Q1590" s="132">
        <v>37</v>
      </c>
      <c r="R1590" s="132" t="s">
        <v>1846</v>
      </c>
      <c r="S1590" s="132">
        <v>1000325</v>
      </c>
      <c r="T1590" s="132">
        <v>50</v>
      </c>
      <c r="U1590" s="132">
        <v>105</v>
      </c>
      <c r="V1590" s="132">
        <v>0</v>
      </c>
      <c r="W1590" s="132" t="s">
        <v>1048</v>
      </c>
      <c r="X1590" s="132">
        <v>4</v>
      </c>
    </row>
    <row r="1591" spans="1:24">
      <c r="A1591" s="132">
        <v>2334</v>
      </c>
      <c r="B1591" s="132" t="s">
        <v>1873</v>
      </c>
      <c r="C1591" s="132">
        <v>62034231000</v>
      </c>
      <c r="D1591" s="132" t="s">
        <v>537</v>
      </c>
      <c r="E1591" s="132" t="s">
        <v>3964</v>
      </c>
      <c r="F1591" s="132">
        <v>87</v>
      </c>
      <c r="G1591" s="132" t="s">
        <v>3847</v>
      </c>
      <c r="H1591" s="132">
        <v>1</v>
      </c>
      <c r="I1591" s="132">
        <v>0.44</v>
      </c>
      <c r="J1591" s="132">
        <v>1</v>
      </c>
      <c r="K1591" s="132">
        <v>0.44</v>
      </c>
      <c r="L1591" s="132" t="s">
        <v>1846</v>
      </c>
      <c r="M1591" s="132">
        <v>2</v>
      </c>
      <c r="N1591" s="132" t="s">
        <v>2787</v>
      </c>
      <c r="O1591" s="132">
        <v>1725</v>
      </c>
      <c r="P1591" s="132" t="s">
        <v>439</v>
      </c>
      <c r="Q1591" s="132">
        <v>9</v>
      </c>
      <c r="R1591" s="132" t="s">
        <v>1846</v>
      </c>
      <c r="S1591" s="132">
        <v>1000325</v>
      </c>
      <c r="T1591" s="132">
        <v>58</v>
      </c>
      <c r="U1591" s="132">
        <v>219</v>
      </c>
      <c r="V1591" s="132">
        <v>0</v>
      </c>
      <c r="W1591" s="132" t="s">
        <v>1050</v>
      </c>
      <c r="X1591" s="132">
        <v>20</v>
      </c>
    </row>
    <row r="1592" spans="1:24">
      <c r="A1592" s="132">
        <v>2335</v>
      </c>
      <c r="B1592" s="132" t="s">
        <v>1874</v>
      </c>
      <c r="C1592" s="132">
        <v>61103091000</v>
      </c>
      <c r="D1592" s="132" t="s">
        <v>1875</v>
      </c>
      <c r="E1592" s="132" t="s">
        <v>316</v>
      </c>
      <c r="F1592" s="132">
        <v>17</v>
      </c>
      <c r="G1592" s="132" t="s">
        <v>3847</v>
      </c>
      <c r="H1592" s="132">
        <v>1</v>
      </c>
      <c r="I1592" s="132">
        <v>0.72499999999999998</v>
      </c>
      <c r="J1592" s="132">
        <v>1</v>
      </c>
      <c r="K1592" s="132">
        <v>0.72499999999999998</v>
      </c>
      <c r="L1592" s="132" t="s">
        <v>1846</v>
      </c>
      <c r="M1592" s="132">
        <v>2</v>
      </c>
      <c r="N1592" s="132" t="s">
        <v>2787</v>
      </c>
      <c r="O1592" s="132">
        <v>1725</v>
      </c>
      <c r="P1592" s="132" t="s">
        <v>425</v>
      </c>
      <c r="Q1592" s="132">
        <v>37</v>
      </c>
      <c r="R1592" s="132" t="s">
        <v>1846</v>
      </c>
      <c r="S1592" s="132">
        <v>1000325</v>
      </c>
      <c r="T1592" s="132" t="s">
        <v>959</v>
      </c>
      <c r="U1592" s="132">
        <v>165</v>
      </c>
      <c r="V1592" s="132">
        <v>0</v>
      </c>
      <c r="W1592" s="132" t="s">
        <v>1038</v>
      </c>
      <c r="X1592" s="132">
        <v>5</v>
      </c>
    </row>
    <row r="1593" spans="1:24">
      <c r="A1593" s="132">
        <v>2336</v>
      </c>
      <c r="B1593" s="132" t="s">
        <v>1876</v>
      </c>
      <c r="C1593" s="132">
        <v>62034231000</v>
      </c>
      <c r="D1593" s="132" t="s">
        <v>537</v>
      </c>
      <c r="E1593" s="132" t="s">
        <v>3964</v>
      </c>
      <c r="F1593" s="132">
        <v>87</v>
      </c>
      <c r="G1593" s="132" t="s">
        <v>3847</v>
      </c>
      <c r="H1593" s="132">
        <v>1</v>
      </c>
      <c r="I1593" s="132">
        <v>0.83</v>
      </c>
      <c r="J1593" s="132">
        <v>1</v>
      </c>
      <c r="K1593" s="132">
        <v>0.83</v>
      </c>
      <c r="L1593" s="132" t="s">
        <v>1846</v>
      </c>
      <c r="M1593" s="132">
        <v>2</v>
      </c>
      <c r="N1593" s="132" t="s">
        <v>2787</v>
      </c>
      <c r="O1593" s="132">
        <v>1725</v>
      </c>
      <c r="P1593" s="132" t="s">
        <v>439</v>
      </c>
      <c r="Q1593" s="132">
        <v>9</v>
      </c>
      <c r="R1593" s="132" t="s">
        <v>1846</v>
      </c>
      <c r="S1593" s="132">
        <v>1000325</v>
      </c>
      <c r="T1593" s="132">
        <v>48</v>
      </c>
      <c r="U1593" s="132">
        <v>101</v>
      </c>
      <c r="V1593" s="132">
        <v>0</v>
      </c>
      <c r="W1593" s="132" t="s">
        <v>1038</v>
      </c>
      <c r="X1593" s="132">
        <v>5</v>
      </c>
    </row>
    <row r="1594" spans="1:24">
      <c r="A1594" s="132">
        <v>2337</v>
      </c>
      <c r="B1594" s="132" t="s">
        <v>1877</v>
      </c>
      <c r="C1594" s="132">
        <v>62046231000</v>
      </c>
      <c r="D1594" s="132" t="s">
        <v>603</v>
      </c>
      <c r="E1594" s="132" t="s">
        <v>3964</v>
      </c>
      <c r="F1594" s="132">
        <v>87</v>
      </c>
      <c r="G1594" s="132" t="s">
        <v>3848</v>
      </c>
      <c r="H1594" s="132">
        <v>2</v>
      </c>
      <c r="I1594" s="132">
        <v>0.44</v>
      </c>
      <c r="J1594" s="132">
        <v>1</v>
      </c>
      <c r="K1594" s="132">
        <v>0.44</v>
      </c>
      <c r="L1594" s="132" t="s">
        <v>1846</v>
      </c>
      <c r="M1594" s="132">
        <v>2</v>
      </c>
      <c r="N1594" s="132" t="s">
        <v>2787</v>
      </c>
      <c r="O1594" s="132">
        <v>1725</v>
      </c>
      <c r="P1594" s="132" t="s">
        <v>439</v>
      </c>
      <c r="Q1594" s="132">
        <v>9</v>
      </c>
      <c r="R1594" s="132" t="s">
        <v>1846</v>
      </c>
      <c r="S1594" s="132">
        <v>1000325</v>
      </c>
      <c r="T1594" s="132">
        <v>36</v>
      </c>
      <c r="U1594" s="132">
        <v>52</v>
      </c>
      <c r="V1594" s="132">
        <v>0</v>
      </c>
      <c r="W1594" s="132" t="s">
        <v>1038</v>
      </c>
      <c r="X1594" s="132">
        <v>5</v>
      </c>
    </row>
    <row r="1595" spans="1:24">
      <c r="A1595" s="132">
        <v>2338</v>
      </c>
      <c r="B1595" s="132" t="s">
        <v>1878</v>
      </c>
      <c r="C1595" s="132">
        <v>62046231000</v>
      </c>
      <c r="D1595" s="132" t="s">
        <v>603</v>
      </c>
      <c r="E1595" s="132" t="s">
        <v>3964</v>
      </c>
      <c r="F1595" s="132">
        <v>87</v>
      </c>
      <c r="G1595" s="132" t="s">
        <v>3848</v>
      </c>
      <c r="H1595" s="132">
        <v>2</v>
      </c>
      <c r="I1595" s="132">
        <v>0.47</v>
      </c>
      <c r="J1595" s="132">
        <v>1</v>
      </c>
      <c r="K1595" s="132">
        <v>0.47</v>
      </c>
      <c r="L1595" s="132" t="s">
        <v>1846</v>
      </c>
      <c r="M1595" s="132">
        <v>2</v>
      </c>
      <c r="N1595" s="132" t="s">
        <v>2787</v>
      </c>
      <c r="O1595" s="132">
        <v>1725</v>
      </c>
      <c r="P1595" s="132" t="s">
        <v>439</v>
      </c>
      <c r="Q1595" s="132">
        <v>9</v>
      </c>
      <c r="R1595" s="132" t="s">
        <v>1846</v>
      </c>
      <c r="S1595" s="132">
        <v>1000325</v>
      </c>
      <c r="T1595" s="132">
        <v>34</v>
      </c>
      <c r="U1595" s="132">
        <v>41</v>
      </c>
      <c r="V1595" s="132">
        <v>0</v>
      </c>
      <c r="W1595" s="132" t="s">
        <v>1038</v>
      </c>
      <c r="X1595" s="132">
        <v>5</v>
      </c>
    </row>
    <row r="1596" spans="1:24">
      <c r="A1596" s="132">
        <v>2339</v>
      </c>
      <c r="B1596" s="132" t="s">
        <v>1879</v>
      </c>
      <c r="C1596" s="132">
        <v>62034231000</v>
      </c>
      <c r="D1596" s="132" t="s">
        <v>537</v>
      </c>
      <c r="E1596" s="132" t="s">
        <v>3964</v>
      </c>
      <c r="F1596" s="132">
        <v>87</v>
      </c>
      <c r="G1596" s="132" t="s">
        <v>3847</v>
      </c>
      <c r="H1596" s="132">
        <v>1</v>
      </c>
      <c r="I1596" s="132">
        <v>0.76500000000000001</v>
      </c>
      <c r="J1596" s="132">
        <v>1</v>
      </c>
      <c r="K1596" s="132">
        <v>0.76500000000000001</v>
      </c>
      <c r="L1596" s="132" t="s">
        <v>1846</v>
      </c>
      <c r="M1596" s="132">
        <v>2</v>
      </c>
      <c r="N1596" s="132" t="s">
        <v>2787</v>
      </c>
      <c r="O1596" s="132">
        <v>1725</v>
      </c>
      <c r="P1596" s="132" t="s">
        <v>439</v>
      </c>
      <c r="Q1596" s="132">
        <v>9</v>
      </c>
      <c r="R1596" s="132" t="s">
        <v>1846</v>
      </c>
      <c r="S1596" s="132">
        <v>1000325</v>
      </c>
      <c r="T1596" s="132">
        <v>54</v>
      </c>
      <c r="U1596" s="132">
        <v>107</v>
      </c>
      <c r="V1596" s="132">
        <v>0</v>
      </c>
      <c r="W1596" s="132" t="s">
        <v>1050</v>
      </c>
      <c r="X1596" s="132">
        <v>20</v>
      </c>
    </row>
    <row r="1597" spans="1:24">
      <c r="A1597" s="132">
        <v>2340</v>
      </c>
      <c r="B1597" s="132" t="s">
        <v>1880</v>
      </c>
      <c r="C1597" s="132">
        <v>62034231000</v>
      </c>
      <c r="D1597" s="132" t="s">
        <v>537</v>
      </c>
      <c r="E1597" s="132" t="s">
        <v>3964</v>
      </c>
      <c r="F1597" s="132">
        <v>87</v>
      </c>
      <c r="G1597" s="132" t="s">
        <v>3847</v>
      </c>
      <c r="H1597" s="132">
        <v>1</v>
      </c>
      <c r="I1597" s="132">
        <v>0.56999999999999995</v>
      </c>
      <c r="J1597" s="132">
        <v>1</v>
      </c>
      <c r="K1597" s="132">
        <v>0.56999999999999995</v>
      </c>
      <c r="L1597" s="132" t="s">
        <v>1846</v>
      </c>
      <c r="M1597" s="132">
        <v>2</v>
      </c>
      <c r="N1597" s="132" t="s">
        <v>2787</v>
      </c>
      <c r="O1597" s="132">
        <v>1725</v>
      </c>
      <c r="P1597" s="132" t="s">
        <v>439</v>
      </c>
      <c r="Q1597" s="132">
        <v>9</v>
      </c>
      <c r="R1597" s="132" t="s">
        <v>1846</v>
      </c>
      <c r="S1597" s="132">
        <v>1000325</v>
      </c>
      <c r="T1597" s="132">
        <v>40</v>
      </c>
      <c r="U1597" s="132">
        <v>79</v>
      </c>
      <c r="V1597" s="132">
        <v>0</v>
      </c>
      <c r="W1597" s="132" t="s">
        <v>1038</v>
      </c>
      <c r="X1597" s="132">
        <v>5</v>
      </c>
    </row>
    <row r="1598" spans="1:24">
      <c r="A1598" s="132">
        <v>2341</v>
      </c>
      <c r="B1598" s="132" t="s">
        <v>1881</v>
      </c>
      <c r="C1598" s="132">
        <v>62034235000</v>
      </c>
      <c r="D1598" s="132" t="s">
        <v>548</v>
      </c>
      <c r="E1598" s="132" t="s">
        <v>420</v>
      </c>
      <c r="F1598" s="132">
        <v>93</v>
      </c>
      <c r="G1598" s="132" t="s">
        <v>3847</v>
      </c>
      <c r="H1598" s="132">
        <v>1</v>
      </c>
      <c r="I1598" s="132">
        <v>0.59</v>
      </c>
      <c r="J1598" s="132">
        <v>1</v>
      </c>
      <c r="K1598" s="132">
        <v>0.59</v>
      </c>
      <c r="L1598" s="132" t="s">
        <v>1846</v>
      </c>
      <c r="M1598" s="132">
        <v>2</v>
      </c>
      <c r="N1598" s="132" t="s">
        <v>2787</v>
      </c>
      <c r="O1598" s="132">
        <v>1725</v>
      </c>
      <c r="P1598" s="132" t="s">
        <v>439</v>
      </c>
      <c r="Q1598" s="132">
        <v>9</v>
      </c>
      <c r="R1598" s="132" t="s">
        <v>1846</v>
      </c>
      <c r="S1598" s="132">
        <v>1000325</v>
      </c>
      <c r="T1598" s="132" t="s">
        <v>2100</v>
      </c>
      <c r="U1598" s="132">
        <v>339</v>
      </c>
      <c r="V1598" s="132">
        <v>0</v>
      </c>
      <c r="W1598" s="132" t="s">
        <v>1073</v>
      </c>
      <c r="X1598" s="132">
        <v>8</v>
      </c>
    </row>
    <row r="1599" spans="1:24">
      <c r="A1599" s="132">
        <v>2342</v>
      </c>
      <c r="B1599" s="132" t="s">
        <v>1882</v>
      </c>
      <c r="C1599" s="132">
        <v>62034231000</v>
      </c>
      <c r="D1599" s="132" t="s">
        <v>537</v>
      </c>
      <c r="E1599" s="132" t="s">
        <v>3964</v>
      </c>
      <c r="F1599" s="132">
        <v>87</v>
      </c>
      <c r="G1599" s="132" t="s">
        <v>3847</v>
      </c>
      <c r="H1599" s="132">
        <v>1</v>
      </c>
      <c r="I1599" s="132">
        <v>0.87</v>
      </c>
      <c r="J1599" s="132">
        <v>1</v>
      </c>
      <c r="K1599" s="132">
        <v>0.87</v>
      </c>
      <c r="L1599" s="132" t="s">
        <v>1846</v>
      </c>
      <c r="M1599" s="132">
        <v>2</v>
      </c>
      <c r="N1599" s="132" t="s">
        <v>2787</v>
      </c>
      <c r="O1599" s="132">
        <v>1725</v>
      </c>
      <c r="P1599" s="132" t="s">
        <v>439</v>
      </c>
      <c r="Q1599" s="132">
        <v>9</v>
      </c>
      <c r="R1599" s="132" t="s">
        <v>1846</v>
      </c>
      <c r="S1599" s="132">
        <v>1000325</v>
      </c>
      <c r="T1599" s="132">
        <v>52</v>
      </c>
      <c r="U1599" s="132">
        <v>106</v>
      </c>
      <c r="V1599" s="132">
        <v>0</v>
      </c>
      <c r="W1599" s="132" t="s">
        <v>1050</v>
      </c>
      <c r="X1599" s="132">
        <v>20</v>
      </c>
    </row>
    <row r="1600" spans="1:24">
      <c r="A1600" s="132">
        <v>2343</v>
      </c>
      <c r="B1600" s="132" t="s">
        <v>1883</v>
      </c>
      <c r="C1600" s="132">
        <v>62034235000</v>
      </c>
      <c r="D1600" s="132" t="s">
        <v>548</v>
      </c>
      <c r="E1600" s="132" t="s">
        <v>420</v>
      </c>
      <c r="F1600" s="132">
        <v>93</v>
      </c>
      <c r="G1600" s="132" t="s">
        <v>3847</v>
      </c>
      <c r="H1600" s="132">
        <v>1</v>
      </c>
      <c r="I1600" s="132">
        <v>0.63</v>
      </c>
      <c r="J1600" s="132">
        <v>1</v>
      </c>
      <c r="K1600" s="132">
        <v>0.63</v>
      </c>
      <c r="L1600" s="132" t="s">
        <v>1846</v>
      </c>
      <c r="M1600" s="132">
        <v>2</v>
      </c>
      <c r="N1600" s="132" t="s">
        <v>2787</v>
      </c>
      <c r="O1600" s="132">
        <v>1725</v>
      </c>
      <c r="P1600" s="132" t="s">
        <v>439</v>
      </c>
      <c r="Q1600" s="132">
        <v>9</v>
      </c>
      <c r="R1600" s="132" t="s">
        <v>1846</v>
      </c>
      <c r="S1600" s="132">
        <v>1000325</v>
      </c>
      <c r="T1600" s="132">
        <v>32</v>
      </c>
      <c r="U1600" s="132">
        <v>31</v>
      </c>
      <c r="V1600" s="132">
        <v>0</v>
      </c>
      <c r="W1600" s="132" t="s">
        <v>1050</v>
      </c>
      <c r="X1600" s="132">
        <v>20</v>
      </c>
    </row>
    <row r="1601" spans="1:24">
      <c r="A1601" s="132">
        <v>2344</v>
      </c>
      <c r="B1601" s="132" t="s">
        <v>1884</v>
      </c>
      <c r="C1601" s="132">
        <v>62046318000</v>
      </c>
      <c r="D1601" s="132" t="s">
        <v>511</v>
      </c>
      <c r="E1601" s="132" t="s">
        <v>420</v>
      </c>
      <c r="F1601" s="132">
        <v>93</v>
      </c>
      <c r="G1601" s="132" t="s">
        <v>3848</v>
      </c>
      <c r="H1601" s="132">
        <v>2</v>
      </c>
      <c r="I1601" s="132">
        <v>0.3</v>
      </c>
      <c r="J1601" s="132">
        <v>1</v>
      </c>
      <c r="K1601" s="132">
        <v>0.3</v>
      </c>
      <c r="L1601" s="132" t="s">
        <v>1846</v>
      </c>
      <c r="M1601" s="132">
        <v>2</v>
      </c>
      <c r="N1601" s="132" t="s">
        <v>2787</v>
      </c>
      <c r="O1601" s="132">
        <v>1725</v>
      </c>
      <c r="P1601" s="132" t="s">
        <v>425</v>
      </c>
      <c r="Q1601" s="132">
        <v>37</v>
      </c>
      <c r="R1601" s="132" t="s">
        <v>1846</v>
      </c>
      <c r="S1601" s="132">
        <v>1000325</v>
      </c>
      <c r="T1601" s="132">
        <v>58</v>
      </c>
      <c r="U1601" s="132">
        <v>219</v>
      </c>
      <c r="V1601" s="132">
        <v>0</v>
      </c>
      <c r="W1601" s="132" t="s">
        <v>1050</v>
      </c>
      <c r="X1601" s="132">
        <v>20</v>
      </c>
    </row>
    <row r="1602" spans="1:24">
      <c r="A1602" s="132">
        <v>2345</v>
      </c>
      <c r="B1602" s="132" t="s">
        <v>1885</v>
      </c>
      <c r="C1602" s="132">
        <v>61103091000</v>
      </c>
      <c r="D1602" s="132" t="s">
        <v>481</v>
      </c>
      <c r="E1602" s="132" t="s">
        <v>459</v>
      </c>
      <c r="F1602" s="132">
        <v>88</v>
      </c>
      <c r="G1602" s="132" t="s">
        <v>3847</v>
      </c>
      <c r="H1602" s="132">
        <v>1</v>
      </c>
      <c r="I1602" s="132">
        <v>0.6</v>
      </c>
      <c r="J1602" s="132">
        <v>1</v>
      </c>
      <c r="K1602" s="132">
        <v>0.6</v>
      </c>
      <c r="L1602" s="132" t="s">
        <v>1846</v>
      </c>
      <c r="M1602" s="132">
        <v>2</v>
      </c>
      <c r="N1602" s="132" t="s">
        <v>2787</v>
      </c>
      <c r="O1602" s="132">
        <v>1725</v>
      </c>
      <c r="P1602" s="132" t="s">
        <v>4435</v>
      </c>
      <c r="Q1602" s="132" t="s">
        <v>4318</v>
      </c>
      <c r="R1602" s="132" t="s">
        <v>1846</v>
      </c>
      <c r="S1602" s="132">
        <v>1000325</v>
      </c>
      <c r="T1602" s="132" t="s">
        <v>948</v>
      </c>
      <c r="U1602" s="132">
        <v>327</v>
      </c>
      <c r="V1602" s="132">
        <v>0</v>
      </c>
      <c r="W1602" s="132" t="s">
        <v>1038</v>
      </c>
      <c r="X1602" s="132">
        <v>5</v>
      </c>
    </row>
    <row r="1603" spans="1:24">
      <c r="A1603" s="132">
        <v>2346</v>
      </c>
      <c r="B1603" s="132" t="s">
        <v>1886</v>
      </c>
      <c r="C1603" s="132">
        <v>61102091000</v>
      </c>
      <c r="D1603" s="132" t="s">
        <v>1887</v>
      </c>
      <c r="E1603" s="132" t="s">
        <v>316</v>
      </c>
      <c r="F1603" s="132">
        <v>17</v>
      </c>
      <c r="G1603" s="132" t="s">
        <v>3847</v>
      </c>
      <c r="H1603" s="132">
        <v>1</v>
      </c>
      <c r="I1603" s="132">
        <v>0.505</v>
      </c>
      <c r="J1603" s="132">
        <v>1</v>
      </c>
      <c r="K1603" s="132">
        <v>0.505</v>
      </c>
      <c r="L1603" s="132" t="s">
        <v>1846</v>
      </c>
      <c r="M1603" s="132">
        <v>2</v>
      </c>
      <c r="N1603" s="132" t="s">
        <v>2787</v>
      </c>
      <c r="O1603" s="132">
        <v>1725</v>
      </c>
      <c r="P1603" s="132" t="s">
        <v>439</v>
      </c>
      <c r="Q1603" s="132">
        <v>9</v>
      </c>
      <c r="R1603" s="132" t="s">
        <v>1846</v>
      </c>
      <c r="S1603" s="132">
        <v>1000325</v>
      </c>
      <c r="T1603" s="132" t="s">
        <v>959</v>
      </c>
      <c r="U1603" s="132">
        <v>165</v>
      </c>
      <c r="V1603" s="132">
        <v>0</v>
      </c>
      <c r="W1603" s="132" t="s">
        <v>1050</v>
      </c>
      <c r="X1603" s="132">
        <v>20</v>
      </c>
    </row>
    <row r="1604" spans="1:24">
      <c r="A1604" s="132">
        <v>2347</v>
      </c>
      <c r="B1604" s="132" t="s">
        <v>1888</v>
      </c>
      <c r="C1604" s="132">
        <v>62014000000</v>
      </c>
      <c r="D1604" s="132" t="s">
        <v>536</v>
      </c>
      <c r="E1604" s="132" t="s">
        <v>3650</v>
      </c>
      <c r="F1604" s="132">
        <v>14</v>
      </c>
      <c r="G1604" s="132" t="s">
        <v>3847</v>
      </c>
      <c r="H1604" s="132">
        <v>1</v>
      </c>
      <c r="I1604" s="132">
        <v>1.0649999999999999</v>
      </c>
      <c r="J1604" s="132">
        <v>1</v>
      </c>
      <c r="K1604" s="132">
        <v>1.0649999999999999</v>
      </c>
      <c r="L1604" s="132" t="s">
        <v>1846</v>
      </c>
      <c r="M1604" s="132">
        <v>2</v>
      </c>
      <c r="N1604" s="132" t="s">
        <v>2787</v>
      </c>
      <c r="O1604" s="132">
        <v>1725</v>
      </c>
      <c r="P1604" s="132" t="s">
        <v>425</v>
      </c>
      <c r="Q1604" s="132">
        <v>37</v>
      </c>
      <c r="R1604" s="132" t="s">
        <v>1846</v>
      </c>
      <c r="S1604" s="132">
        <v>1000325</v>
      </c>
      <c r="T1604" s="132" t="s">
        <v>2096</v>
      </c>
      <c r="U1604" s="132">
        <v>168</v>
      </c>
      <c r="V1604" s="132">
        <v>0</v>
      </c>
      <c r="W1604" s="132" t="s">
        <v>1038</v>
      </c>
      <c r="X1604" s="132">
        <v>5</v>
      </c>
    </row>
    <row r="1605" spans="1:24">
      <c r="A1605" s="132">
        <v>2348</v>
      </c>
      <c r="B1605" s="132" t="s">
        <v>1889</v>
      </c>
      <c r="C1605" s="132">
        <v>62012000000</v>
      </c>
      <c r="D1605" s="132" t="s">
        <v>1890</v>
      </c>
      <c r="E1605" s="132" t="s">
        <v>3650</v>
      </c>
      <c r="F1605" s="132">
        <v>14</v>
      </c>
      <c r="G1605" s="132" t="s">
        <v>3847</v>
      </c>
      <c r="H1605" s="132">
        <v>1</v>
      </c>
      <c r="I1605" s="132">
        <v>2.0699999999999998</v>
      </c>
      <c r="J1605" s="132">
        <v>1</v>
      </c>
      <c r="K1605" s="132">
        <v>2.0699999999999998</v>
      </c>
      <c r="L1605" s="132" t="s">
        <v>1846</v>
      </c>
      <c r="M1605" s="132">
        <v>2</v>
      </c>
      <c r="N1605" s="132" t="s">
        <v>2787</v>
      </c>
      <c r="O1605" s="132">
        <v>1725</v>
      </c>
      <c r="P1605" s="132" t="s">
        <v>4438</v>
      </c>
      <c r="Q1605" s="132" t="s">
        <v>4365</v>
      </c>
      <c r="R1605" s="132" t="s">
        <v>1846</v>
      </c>
      <c r="S1605" s="132">
        <v>1000325</v>
      </c>
      <c r="T1605" s="132" t="s">
        <v>2096</v>
      </c>
      <c r="U1605" s="132">
        <v>168</v>
      </c>
      <c r="V1605" s="132">
        <v>0</v>
      </c>
      <c r="W1605" s="132" t="s">
        <v>1038</v>
      </c>
      <c r="X1605" s="132">
        <v>5</v>
      </c>
    </row>
    <row r="1606" spans="1:24">
      <c r="A1606" s="132">
        <v>2349</v>
      </c>
      <c r="B1606" s="132" t="s">
        <v>1891</v>
      </c>
      <c r="C1606" s="132">
        <v>61102091000</v>
      </c>
      <c r="D1606" s="132" t="s">
        <v>488</v>
      </c>
      <c r="E1606" s="132" t="s">
        <v>459</v>
      </c>
      <c r="F1606" s="132">
        <v>88</v>
      </c>
      <c r="G1606" s="132" t="s">
        <v>3847</v>
      </c>
      <c r="H1606" s="132">
        <v>1</v>
      </c>
      <c r="I1606" s="132">
        <v>0.82499999999999996</v>
      </c>
      <c r="J1606" s="132">
        <v>1</v>
      </c>
      <c r="K1606" s="132">
        <v>0.82499999999999996</v>
      </c>
      <c r="L1606" s="132" t="s">
        <v>1846</v>
      </c>
      <c r="M1606" s="132">
        <v>2</v>
      </c>
      <c r="N1606" s="132" t="s">
        <v>2787</v>
      </c>
      <c r="O1606" s="132">
        <v>1725</v>
      </c>
      <c r="P1606" s="132" t="s">
        <v>439</v>
      </c>
      <c r="Q1606" s="132">
        <v>9</v>
      </c>
      <c r="R1606" s="132" t="s">
        <v>1846</v>
      </c>
      <c r="S1606" s="132">
        <v>1000325</v>
      </c>
      <c r="T1606" s="132" t="s">
        <v>948</v>
      </c>
      <c r="U1606" s="132">
        <v>327</v>
      </c>
      <c r="V1606" s="132">
        <v>0</v>
      </c>
      <c r="W1606" s="132" t="s">
        <v>1048</v>
      </c>
      <c r="X1606" s="132">
        <v>4</v>
      </c>
    </row>
    <row r="1607" spans="1:24">
      <c r="A1607" s="132">
        <v>2350</v>
      </c>
      <c r="B1607" s="132" t="s">
        <v>1892</v>
      </c>
      <c r="C1607" s="132">
        <v>61109090000</v>
      </c>
      <c r="D1607" s="132" t="s">
        <v>710</v>
      </c>
      <c r="E1607" s="132" t="s">
        <v>459</v>
      </c>
      <c r="F1607" s="132">
        <v>88</v>
      </c>
      <c r="G1607" s="132" t="s">
        <v>3848</v>
      </c>
      <c r="H1607" s="132">
        <v>2</v>
      </c>
      <c r="I1607" s="132">
        <v>0.32500000000000001</v>
      </c>
      <c r="J1607" s="132">
        <v>1</v>
      </c>
      <c r="K1607" s="132">
        <v>0.32500000000000001</v>
      </c>
      <c r="L1607" s="132" t="s">
        <v>1846</v>
      </c>
      <c r="M1607" s="132">
        <v>2</v>
      </c>
      <c r="N1607" s="132" t="s">
        <v>2787</v>
      </c>
      <c r="O1607" s="132">
        <v>1725</v>
      </c>
      <c r="P1607" s="132" t="s">
        <v>431</v>
      </c>
      <c r="Q1607" s="132">
        <v>53</v>
      </c>
      <c r="R1607" s="132" t="s">
        <v>1846</v>
      </c>
      <c r="S1607" s="132">
        <v>1000325</v>
      </c>
      <c r="T1607" s="132" t="s">
        <v>810</v>
      </c>
      <c r="U1607" s="132">
        <v>122</v>
      </c>
      <c r="V1607" s="132">
        <v>0</v>
      </c>
      <c r="W1607" s="132" t="s">
        <v>1038</v>
      </c>
      <c r="X1607" s="132">
        <v>5</v>
      </c>
    </row>
    <row r="1608" spans="1:24">
      <c r="A1608" s="132">
        <v>2351</v>
      </c>
      <c r="B1608" s="132" t="s">
        <v>1893</v>
      </c>
      <c r="C1608" s="132">
        <v>61103099000</v>
      </c>
      <c r="D1608" s="132" t="s">
        <v>502</v>
      </c>
      <c r="E1608" s="132" t="s">
        <v>459</v>
      </c>
      <c r="F1608" s="132">
        <v>88</v>
      </c>
      <c r="G1608" s="132" t="s">
        <v>3848</v>
      </c>
      <c r="H1608" s="132">
        <v>2</v>
      </c>
      <c r="I1608" s="132">
        <v>0.34</v>
      </c>
      <c r="J1608" s="132">
        <v>1</v>
      </c>
      <c r="K1608" s="132">
        <v>0.34</v>
      </c>
      <c r="L1608" s="132" t="s">
        <v>1846</v>
      </c>
      <c r="M1608" s="132">
        <v>2</v>
      </c>
      <c r="N1608" s="132" t="s">
        <v>2787</v>
      </c>
      <c r="O1608" s="132">
        <v>1725</v>
      </c>
      <c r="P1608" s="132" t="s">
        <v>4435</v>
      </c>
      <c r="Q1608" s="132" t="s">
        <v>4318</v>
      </c>
      <c r="R1608" s="132" t="s">
        <v>1846</v>
      </c>
      <c r="S1608" s="132">
        <v>1000325</v>
      </c>
      <c r="T1608" s="132" t="s">
        <v>825</v>
      </c>
      <c r="U1608" s="132">
        <v>119</v>
      </c>
      <c r="V1608" s="132">
        <v>0</v>
      </c>
      <c r="W1608" s="132" t="s">
        <v>1073</v>
      </c>
      <c r="X1608" s="132">
        <v>8</v>
      </c>
    </row>
    <row r="1609" spans="1:24">
      <c r="A1609" s="132">
        <v>2352</v>
      </c>
      <c r="B1609" s="132" t="s">
        <v>1894</v>
      </c>
      <c r="C1609" s="132">
        <v>61043300000</v>
      </c>
      <c r="D1609" s="132" t="s">
        <v>1895</v>
      </c>
      <c r="E1609" s="132" t="s">
        <v>466</v>
      </c>
      <c r="F1609" s="132">
        <v>153</v>
      </c>
      <c r="G1609" s="132" t="s">
        <v>3848</v>
      </c>
      <c r="H1609" s="132">
        <v>2</v>
      </c>
      <c r="I1609" s="132">
        <v>0.56499999999999995</v>
      </c>
      <c r="J1609" s="132">
        <v>1</v>
      </c>
      <c r="K1609" s="132">
        <v>0.56499999999999995</v>
      </c>
      <c r="L1609" s="132" t="s">
        <v>1846</v>
      </c>
      <c r="M1609" s="132">
        <v>2</v>
      </c>
      <c r="N1609" s="132" t="s">
        <v>2787</v>
      </c>
      <c r="O1609" s="132">
        <v>1725</v>
      </c>
      <c r="P1609" s="132" t="s">
        <v>425</v>
      </c>
      <c r="Q1609" s="132">
        <v>37</v>
      </c>
      <c r="R1609" s="132" t="s">
        <v>1846</v>
      </c>
      <c r="S1609" s="132">
        <v>1000325</v>
      </c>
      <c r="T1609" s="132">
        <v>38</v>
      </c>
      <c r="U1609" s="132">
        <v>64</v>
      </c>
      <c r="V1609" s="132">
        <v>0</v>
      </c>
      <c r="W1609" s="132" t="s">
        <v>1073</v>
      </c>
      <c r="X1609" s="132">
        <v>8</v>
      </c>
    </row>
    <row r="1610" spans="1:24">
      <c r="A1610" s="132">
        <v>2353</v>
      </c>
      <c r="B1610" s="132" t="s">
        <v>1896</v>
      </c>
      <c r="C1610" s="132">
        <v>61103099000</v>
      </c>
      <c r="D1610" s="132" t="s">
        <v>502</v>
      </c>
      <c r="E1610" s="132" t="s">
        <v>459</v>
      </c>
      <c r="F1610" s="132">
        <v>88</v>
      </c>
      <c r="G1610" s="132" t="s">
        <v>3848</v>
      </c>
      <c r="H1610" s="132">
        <v>2</v>
      </c>
      <c r="I1610" s="132">
        <v>0.745</v>
      </c>
      <c r="J1610" s="132">
        <v>1</v>
      </c>
      <c r="K1610" s="132">
        <v>0.745</v>
      </c>
      <c r="L1610" s="132" t="s">
        <v>1846</v>
      </c>
      <c r="M1610" s="132">
        <v>2</v>
      </c>
      <c r="N1610" s="132" t="s">
        <v>2787</v>
      </c>
      <c r="O1610" s="132">
        <v>1725</v>
      </c>
      <c r="P1610" s="132" t="s">
        <v>435</v>
      </c>
      <c r="Q1610" s="132">
        <v>2</v>
      </c>
      <c r="R1610" s="132" t="s">
        <v>1846</v>
      </c>
      <c r="S1610" s="132">
        <v>1000325</v>
      </c>
      <c r="T1610" s="132" t="s">
        <v>828</v>
      </c>
      <c r="U1610" s="132">
        <v>124</v>
      </c>
      <c r="V1610" s="132">
        <v>0</v>
      </c>
      <c r="W1610" s="132" t="s">
        <v>1144</v>
      </c>
      <c r="X1610" s="132">
        <v>23</v>
      </c>
    </row>
    <row r="1611" spans="1:24">
      <c r="A1611" s="132">
        <v>2354</v>
      </c>
      <c r="B1611" s="132" t="s">
        <v>1897</v>
      </c>
      <c r="C1611" s="132">
        <v>61109090000</v>
      </c>
      <c r="D1611" s="132" t="s">
        <v>710</v>
      </c>
      <c r="E1611" s="132" t="s">
        <v>459</v>
      </c>
      <c r="F1611" s="132">
        <v>88</v>
      </c>
      <c r="G1611" s="132" t="s">
        <v>3848</v>
      </c>
      <c r="H1611" s="132">
        <v>2</v>
      </c>
      <c r="I1611" s="132">
        <v>0.39</v>
      </c>
      <c r="J1611" s="132">
        <v>1</v>
      </c>
      <c r="K1611" s="132">
        <v>0.39</v>
      </c>
      <c r="L1611" s="132" t="s">
        <v>1846</v>
      </c>
      <c r="M1611" s="132">
        <v>2</v>
      </c>
      <c r="N1611" s="132" t="s">
        <v>2787</v>
      </c>
      <c r="O1611" s="132">
        <v>1725</v>
      </c>
      <c r="P1611" s="132" t="s">
        <v>431</v>
      </c>
      <c r="Q1611" s="132">
        <v>53</v>
      </c>
      <c r="R1611" s="132" t="s">
        <v>1846</v>
      </c>
      <c r="S1611" s="132">
        <v>1000325</v>
      </c>
      <c r="T1611" s="132" t="s">
        <v>948</v>
      </c>
      <c r="U1611" s="132">
        <v>327</v>
      </c>
      <c r="V1611" s="132">
        <v>0</v>
      </c>
      <c r="W1611" s="132" t="s">
        <v>1107</v>
      </c>
      <c r="X1611" s="132">
        <v>1</v>
      </c>
    </row>
    <row r="1612" spans="1:24">
      <c r="A1612" s="132">
        <v>2355</v>
      </c>
      <c r="B1612" s="132" t="s">
        <v>1898</v>
      </c>
      <c r="C1612" s="132">
        <v>62034235000</v>
      </c>
      <c r="D1612" s="132" t="s">
        <v>548</v>
      </c>
      <c r="E1612" s="132" t="s">
        <v>420</v>
      </c>
      <c r="F1612" s="132">
        <v>93</v>
      </c>
      <c r="G1612" s="132" t="s">
        <v>3847</v>
      </c>
      <c r="H1612" s="132">
        <v>1</v>
      </c>
      <c r="I1612" s="132">
        <v>0.505</v>
      </c>
      <c r="J1612" s="132">
        <v>1</v>
      </c>
      <c r="K1612" s="132">
        <v>0.505</v>
      </c>
      <c r="L1612" s="132" t="s">
        <v>1846</v>
      </c>
      <c r="M1612" s="132">
        <v>2</v>
      </c>
      <c r="N1612" s="132" t="s">
        <v>2787</v>
      </c>
      <c r="O1612" s="132">
        <v>1725</v>
      </c>
      <c r="P1612" s="132" t="s">
        <v>439</v>
      </c>
      <c r="Q1612" s="132">
        <v>9</v>
      </c>
      <c r="R1612" s="132" t="s">
        <v>1846</v>
      </c>
      <c r="S1612" s="132">
        <v>1000325</v>
      </c>
      <c r="T1612" s="132">
        <v>50</v>
      </c>
      <c r="U1612" s="132">
        <v>105</v>
      </c>
      <c r="V1612" s="132">
        <v>0</v>
      </c>
      <c r="W1612" s="132" t="s">
        <v>1048</v>
      </c>
      <c r="X1612" s="132">
        <v>4</v>
      </c>
    </row>
    <row r="1613" spans="1:24">
      <c r="A1613" s="132">
        <v>2356</v>
      </c>
      <c r="B1613" s="132" t="s">
        <v>1899</v>
      </c>
      <c r="C1613" s="132">
        <v>61102099000</v>
      </c>
      <c r="D1613" s="132" t="s">
        <v>612</v>
      </c>
      <c r="E1613" s="132" t="s">
        <v>459</v>
      </c>
      <c r="F1613" s="132">
        <v>88</v>
      </c>
      <c r="G1613" s="132" t="s">
        <v>3848</v>
      </c>
      <c r="H1613" s="132">
        <v>2</v>
      </c>
      <c r="I1613" s="132">
        <v>0.219</v>
      </c>
      <c r="J1613" s="132">
        <v>1</v>
      </c>
      <c r="K1613" s="132">
        <v>0.219</v>
      </c>
      <c r="L1613" s="132" t="s">
        <v>1846</v>
      </c>
      <c r="M1613" s="132">
        <v>2</v>
      </c>
      <c r="N1613" s="132" t="s">
        <v>2787</v>
      </c>
      <c r="O1613" s="132">
        <v>1725</v>
      </c>
      <c r="P1613" s="132" t="s">
        <v>439</v>
      </c>
      <c r="Q1613" s="132">
        <v>9</v>
      </c>
      <c r="R1613" s="132" t="s">
        <v>1846</v>
      </c>
      <c r="S1613" s="132">
        <v>1000325</v>
      </c>
      <c r="T1613" s="132" t="s">
        <v>821</v>
      </c>
      <c r="U1613" s="132">
        <v>3</v>
      </c>
      <c r="V1613" s="132">
        <v>0</v>
      </c>
      <c r="W1613" s="132" t="s">
        <v>1107</v>
      </c>
      <c r="X1613" s="132">
        <v>1</v>
      </c>
    </row>
    <row r="1614" spans="1:24">
      <c r="A1614" s="132">
        <v>2357</v>
      </c>
      <c r="B1614" s="132" t="s">
        <v>1900</v>
      </c>
      <c r="C1614" s="132">
        <v>62046231000</v>
      </c>
      <c r="D1614" s="132" t="s">
        <v>603</v>
      </c>
      <c r="E1614" s="132" t="s">
        <v>3964</v>
      </c>
      <c r="F1614" s="132">
        <v>87</v>
      </c>
      <c r="G1614" s="132" t="s">
        <v>3848</v>
      </c>
      <c r="H1614" s="132">
        <v>2</v>
      </c>
      <c r="I1614" s="132">
        <v>0.97499999999999998</v>
      </c>
      <c r="J1614" s="132">
        <v>1</v>
      </c>
      <c r="K1614" s="132">
        <v>0.97499999999999998</v>
      </c>
      <c r="L1614" s="132" t="s">
        <v>1846</v>
      </c>
      <c r="M1614" s="132">
        <v>2</v>
      </c>
      <c r="N1614" s="132" t="s">
        <v>2787</v>
      </c>
      <c r="O1614" s="132">
        <v>1725</v>
      </c>
      <c r="P1614" s="132" t="s">
        <v>439</v>
      </c>
      <c r="Q1614" s="132">
        <v>9</v>
      </c>
      <c r="R1614" s="132" t="s">
        <v>1846</v>
      </c>
      <c r="S1614" s="132">
        <v>1000325</v>
      </c>
      <c r="T1614" s="132">
        <v>30</v>
      </c>
      <c r="U1614" s="132">
        <v>22</v>
      </c>
      <c r="V1614" s="132">
        <v>0</v>
      </c>
      <c r="W1614" s="132" t="s">
        <v>1038</v>
      </c>
      <c r="X1614" s="132">
        <v>5</v>
      </c>
    </row>
    <row r="1615" spans="1:24">
      <c r="A1615" s="132">
        <v>2358</v>
      </c>
      <c r="B1615" s="132" t="s">
        <v>1901</v>
      </c>
      <c r="C1615" s="132">
        <v>61103091000</v>
      </c>
      <c r="D1615" s="132" t="s">
        <v>481</v>
      </c>
      <c r="E1615" s="132" t="s">
        <v>459</v>
      </c>
      <c r="F1615" s="132">
        <v>88</v>
      </c>
      <c r="G1615" s="132" t="s">
        <v>3847</v>
      </c>
      <c r="H1615" s="132">
        <v>1</v>
      </c>
      <c r="I1615" s="132">
        <v>0.56000000000000005</v>
      </c>
      <c r="J1615" s="132">
        <v>1</v>
      </c>
      <c r="K1615" s="132">
        <v>0.56000000000000005</v>
      </c>
      <c r="L1615" s="132" t="s">
        <v>1846</v>
      </c>
      <c r="M1615" s="132">
        <v>2</v>
      </c>
      <c r="N1615" s="132" t="s">
        <v>2787</v>
      </c>
      <c r="O1615" s="132">
        <v>1725</v>
      </c>
      <c r="P1615" s="132" t="s">
        <v>4435</v>
      </c>
      <c r="Q1615" s="132" t="s">
        <v>4318</v>
      </c>
      <c r="R1615" s="132" t="s">
        <v>1846</v>
      </c>
      <c r="S1615" s="132">
        <v>1000325</v>
      </c>
      <c r="T1615" s="132" t="s">
        <v>821</v>
      </c>
      <c r="U1615" s="132">
        <v>3</v>
      </c>
      <c r="V1615" s="132">
        <v>0</v>
      </c>
      <c r="W1615" s="132" t="s">
        <v>3916</v>
      </c>
      <c r="X1615" s="132">
        <v>10</v>
      </c>
    </row>
    <row r="1616" spans="1:24">
      <c r="A1616" s="132">
        <v>2359</v>
      </c>
      <c r="B1616" s="132" t="s">
        <v>1902</v>
      </c>
      <c r="C1616" s="132">
        <v>61102091000</v>
      </c>
      <c r="D1616" s="132" t="s">
        <v>488</v>
      </c>
      <c r="E1616" s="132" t="s">
        <v>459</v>
      </c>
      <c r="F1616" s="132">
        <v>88</v>
      </c>
      <c r="G1616" s="132" t="s">
        <v>3847</v>
      </c>
      <c r="H1616" s="132">
        <v>1</v>
      </c>
      <c r="I1616" s="132">
        <v>0.39</v>
      </c>
      <c r="J1616" s="132">
        <v>1</v>
      </c>
      <c r="K1616" s="132">
        <v>0.39</v>
      </c>
      <c r="L1616" s="132" t="s">
        <v>1846</v>
      </c>
      <c r="M1616" s="132">
        <v>2</v>
      </c>
      <c r="N1616" s="132" t="s">
        <v>2787</v>
      </c>
      <c r="O1616" s="132">
        <v>1725</v>
      </c>
      <c r="P1616" s="132" t="s">
        <v>439</v>
      </c>
      <c r="Q1616" s="132">
        <v>9</v>
      </c>
      <c r="R1616" s="132" t="s">
        <v>1846</v>
      </c>
      <c r="S1616" s="132">
        <v>1000325</v>
      </c>
      <c r="T1616" s="132" t="s">
        <v>825</v>
      </c>
      <c r="U1616" s="132">
        <v>119</v>
      </c>
      <c r="V1616" s="132">
        <v>0</v>
      </c>
      <c r="W1616" s="132" t="s">
        <v>1038</v>
      </c>
      <c r="X1616" s="132">
        <v>5</v>
      </c>
    </row>
    <row r="1617" spans="1:24">
      <c r="A1617" s="132">
        <v>2360</v>
      </c>
      <c r="B1617" s="132" t="s">
        <v>1903</v>
      </c>
      <c r="C1617" s="132">
        <v>62034235000</v>
      </c>
      <c r="D1617" s="132" t="s">
        <v>548</v>
      </c>
      <c r="E1617" s="132" t="s">
        <v>420</v>
      </c>
      <c r="F1617" s="132">
        <v>93</v>
      </c>
      <c r="G1617" s="132" t="s">
        <v>3847</v>
      </c>
      <c r="H1617" s="132">
        <v>1</v>
      </c>
      <c r="I1617" s="132">
        <v>0.67500000000000004</v>
      </c>
      <c r="J1617" s="132">
        <v>1</v>
      </c>
      <c r="K1617" s="132">
        <v>0.67500000000000004</v>
      </c>
      <c r="L1617" s="132" t="s">
        <v>1846</v>
      </c>
      <c r="M1617" s="132">
        <v>2</v>
      </c>
      <c r="N1617" s="132" t="s">
        <v>2787</v>
      </c>
      <c r="O1617" s="132">
        <v>1725</v>
      </c>
      <c r="P1617" s="132" t="s">
        <v>439</v>
      </c>
      <c r="Q1617" s="132">
        <v>9</v>
      </c>
      <c r="R1617" s="132" t="s">
        <v>1846</v>
      </c>
      <c r="S1617" s="132">
        <v>1000325</v>
      </c>
      <c r="T1617" s="132">
        <v>52</v>
      </c>
      <c r="U1617" s="132">
        <v>106</v>
      </c>
      <c r="V1617" s="132">
        <v>0</v>
      </c>
      <c r="W1617" s="132" t="s">
        <v>1073</v>
      </c>
      <c r="X1617" s="132">
        <v>8</v>
      </c>
    </row>
    <row r="1618" spans="1:24">
      <c r="A1618" s="132">
        <v>2361</v>
      </c>
      <c r="B1618" s="132" t="s">
        <v>1904</v>
      </c>
      <c r="C1618" s="132">
        <v>62143000000</v>
      </c>
      <c r="D1618" s="132" t="s">
        <v>1905</v>
      </c>
      <c r="E1618" s="132" t="s">
        <v>3648</v>
      </c>
      <c r="F1618" s="132">
        <v>11</v>
      </c>
      <c r="G1618" s="132" t="s">
        <v>3848</v>
      </c>
      <c r="H1618" s="132">
        <v>2</v>
      </c>
      <c r="I1618" s="132">
        <v>0.25</v>
      </c>
      <c r="J1618" s="132">
        <v>1</v>
      </c>
      <c r="K1618" s="132">
        <v>0.25</v>
      </c>
      <c r="L1618" s="132" t="s">
        <v>1846</v>
      </c>
      <c r="M1618" s="132">
        <v>2</v>
      </c>
      <c r="N1618" s="132" t="s">
        <v>2787</v>
      </c>
      <c r="O1618" s="132">
        <v>1725</v>
      </c>
      <c r="P1618" s="132" t="s">
        <v>425</v>
      </c>
      <c r="Q1618" s="132">
        <v>37</v>
      </c>
      <c r="R1618" s="132" t="s">
        <v>1846</v>
      </c>
      <c r="S1618" s="132">
        <v>1000325</v>
      </c>
      <c r="T1618" s="132">
        <v>0</v>
      </c>
      <c r="U1618" s="132">
        <v>4</v>
      </c>
      <c r="V1618" s="132">
        <v>0</v>
      </c>
      <c r="W1618" s="132" t="s">
        <v>1073</v>
      </c>
      <c r="X1618" s="132">
        <v>8</v>
      </c>
    </row>
    <row r="1619" spans="1:24">
      <c r="A1619" s="132">
        <v>2362</v>
      </c>
      <c r="B1619" s="132" t="s">
        <v>1906</v>
      </c>
      <c r="C1619" s="132">
        <v>62014000000</v>
      </c>
      <c r="D1619" s="132" t="s">
        <v>536</v>
      </c>
      <c r="E1619" s="132" t="s">
        <v>3650</v>
      </c>
      <c r="F1619" s="132">
        <v>14</v>
      </c>
      <c r="G1619" s="132" t="s">
        <v>3847</v>
      </c>
      <c r="H1619" s="132">
        <v>1</v>
      </c>
      <c r="I1619" s="132">
        <v>1.37</v>
      </c>
      <c r="J1619" s="132">
        <v>1</v>
      </c>
      <c r="K1619" s="132">
        <v>1.37</v>
      </c>
      <c r="L1619" s="132" t="s">
        <v>1846</v>
      </c>
      <c r="M1619" s="132">
        <v>2</v>
      </c>
      <c r="N1619" s="132" t="s">
        <v>2787</v>
      </c>
      <c r="O1619" s="132">
        <v>1725</v>
      </c>
      <c r="P1619" s="132" t="s">
        <v>4439</v>
      </c>
      <c r="Q1619" s="132">
        <v>106</v>
      </c>
      <c r="R1619" s="132" t="s">
        <v>1846</v>
      </c>
      <c r="S1619" s="132">
        <v>1000325</v>
      </c>
      <c r="T1619" s="132" t="s">
        <v>821</v>
      </c>
      <c r="U1619" s="132">
        <v>3</v>
      </c>
      <c r="V1619" s="132">
        <v>0</v>
      </c>
      <c r="W1619" s="132" t="s">
        <v>1050</v>
      </c>
      <c r="X1619" s="132">
        <v>20</v>
      </c>
    </row>
    <row r="1620" spans="1:24">
      <c r="A1620" s="132">
        <v>2363</v>
      </c>
      <c r="B1620" s="132" t="s">
        <v>1907</v>
      </c>
      <c r="C1620" s="132">
        <v>62034235000</v>
      </c>
      <c r="D1620" s="132" t="s">
        <v>548</v>
      </c>
      <c r="E1620" s="132" t="s">
        <v>420</v>
      </c>
      <c r="F1620" s="132">
        <v>93</v>
      </c>
      <c r="G1620" s="132" t="s">
        <v>3847</v>
      </c>
      <c r="H1620" s="132">
        <v>1</v>
      </c>
      <c r="I1620" s="132">
        <v>0.78</v>
      </c>
      <c r="J1620" s="132">
        <v>1</v>
      </c>
      <c r="K1620" s="132">
        <v>0.78</v>
      </c>
      <c r="L1620" s="132" t="s">
        <v>1846</v>
      </c>
      <c r="M1620" s="132">
        <v>2</v>
      </c>
      <c r="N1620" s="132" t="s">
        <v>2787</v>
      </c>
      <c r="O1620" s="132">
        <v>1725</v>
      </c>
      <c r="P1620" s="132" t="s">
        <v>439</v>
      </c>
      <c r="Q1620" s="132">
        <v>9</v>
      </c>
      <c r="R1620" s="132" t="s">
        <v>1846</v>
      </c>
      <c r="S1620" s="132">
        <v>1000325</v>
      </c>
      <c r="T1620" s="132">
        <v>40</v>
      </c>
      <c r="U1620" s="132">
        <v>79</v>
      </c>
      <c r="V1620" s="132">
        <v>0</v>
      </c>
      <c r="W1620" s="132" t="s">
        <v>1048</v>
      </c>
      <c r="X1620" s="132">
        <v>4</v>
      </c>
    </row>
    <row r="1621" spans="1:24">
      <c r="A1621" s="132">
        <v>2364</v>
      </c>
      <c r="B1621" s="132" t="s">
        <v>1908</v>
      </c>
      <c r="C1621" s="132">
        <v>62034235000</v>
      </c>
      <c r="D1621" s="132" t="s">
        <v>548</v>
      </c>
      <c r="E1621" s="132" t="s">
        <v>420</v>
      </c>
      <c r="F1621" s="132">
        <v>93</v>
      </c>
      <c r="G1621" s="132" t="s">
        <v>3847</v>
      </c>
      <c r="H1621" s="132">
        <v>1</v>
      </c>
      <c r="I1621" s="132">
        <v>0.74</v>
      </c>
      <c r="J1621" s="132">
        <v>1</v>
      </c>
      <c r="K1621" s="132">
        <v>0.74</v>
      </c>
      <c r="L1621" s="132" t="s">
        <v>1846</v>
      </c>
      <c r="M1621" s="132">
        <v>2</v>
      </c>
      <c r="N1621" s="132" t="s">
        <v>2787</v>
      </c>
      <c r="O1621" s="132">
        <v>1725</v>
      </c>
      <c r="P1621" s="132" t="s">
        <v>439</v>
      </c>
      <c r="Q1621" s="132">
        <v>9</v>
      </c>
      <c r="R1621" s="132" t="s">
        <v>1846</v>
      </c>
      <c r="S1621" s="132">
        <v>1000325</v>
      </c>
      <c r="T1621" s="132">
        <v>32</v>
      </c>
      <c r="U1621" s="132">
        <v>31</v>
      </c>
      <c r="V1621" s="132">
        <v>0</v>
      </c>
      <c r="W1621" s="132" t="s">
        <v>1144</v>
      </c>
      <c r="X1621" s="132">
        <v>23</v>
      </c>
    </row>
    <row r="1622" spans="1:24">
      <c r="A1622" s="132">
        <v>2365</v>
      </c>
      <c r="B1622" s="132" t="s">
        <v>1909</v>
      </c>
      <c r="C1622" s="132">
        <v>62034235000</v>
      </c>
      <c r="D1622" s="132" t="s">
        <v>548</v>
      </c>
      <c r="E1622" s="132" t="s">
        <v>420</v>
      </c>
      <c r="F1622" s="132">
        <v>93</v>
      </c>
      <c r="G1622" s="132" t="s">
        <v>3847</v>
      </c>
      <c r="H1622" s="132">
        <v>1</v>
      </c>
      <c r="I1622" s="132">
        <v>0.70499999999999996</v>
      </c>
      <c r="J1622" s="132">
        <v>1</v>
      </c>
      <c r="K1622" s="132">
        <v>0.70499999999999996</v>
      </c>
      <c r="L1622" s="132" t="s">
        <v>1846</v>
      </c>
      <c r="M1622" s="132">
        <v>2</v>
      </c>
      <c r="N1622" s="132" t="s">
        <v>2787</v>
      </c>
      <c r="O1622" s="132">
        <v>1725</v>
      </c>
      <c r="P1622" s="132" t="s">
        <v>439</v>
      </c>
      <c r="Q1622" s="132">
        <v>9</v>
      </c>
      <c r="R1622" s="132" t="s">
        <v>1846</v>
      </c>
      <c r="S1622" s="132">
        <v>1000325</v>
      </c>
      <c r="T1622" s="132">
        <v>52</v>
      </c>
      <c r="U1622" s="132">
        <v>106</v>
      </c>
      <c r="V1622" s="132">
        <v>0</v>
      </c>
      <c r="W1622" s="132" t="s">
        <v>1050</v>
      </c>
      <c r="X1622" s="132">
        <v>20</v>
      </c>
    </row>
    <row r="1623" spans="1:24">
      <c r="A1623" s="132">
        <v>2366</v>
      </c>
      <c r="B1623" s="132" t="s">
        <v>1910</v>
      </c>
      <c r="C1623" s="132">
        <v>61103099000</v>
      </c>
      <c r="D1623" s="132" t="s">
        <v>502</v>
      </c>
      <c r="E1623" s="132" t="s">
        <v>459</v>
      </c>
      <c r="F1623" s="132">
        <v>88</v>
      </c>
      <c r="G1623" s="132" t="s">
        <v>3848</v>
      </c>
      <c r="H1623" s="132">
        <v>2</v>
      </c>
      <c r="I1623" s="132">
        <v>0.37</v>
      </c>
      <c r="J1623" s="132">
        <v>1</v>
      </c>
      <c r="K1623" s="132">
        <v>0.37</v>
      </c>
      <c r="L1623" s="132" t="s">
        <v>1846</v>
      </c>
      <c r="M1623" s="132">
        <v>2</v>
      </c>
      <c r="N1623" s="132" t="s">
        <v>2787</v>
      </c>
      <c r="O1623" s="132">
        <v>1725</v>
      </c>
      <c r="P1623" s="132" t="s">
        <v>4435</v>
      </c>
      <c r="Q1623" s="132" t="s">
        <v>4318</v>
      </c>
      <c r="R1623" s="132" t="s">
        <v>1846</v>
      </c>
      <c r="S1623" s="132">
        <v>1000325</v>
      </c>
      <c r="T1623" s="132" t="s">
        <v>825</v>
      </c>
      <c r="U1623" s="132">
        <v>119</v>
      </c>
      <c r="V1623" s="132">
        <v>0</v>
      </c>
      <c r="W1623" s="132" t="s">
        <v>1073</v>
      </c>
      <c r="X1623" s="132">
        <v>8</v>
      </c>
    </row>
    <row r="1624" spans="1:24">
      <c r="A1624" s="132">
        <v>2367</v>
      </c>
      <c r="B1624" s="132" t="s">
        <v>1911</v>
      </c>
      <c r="C1624" s="132">
        <v>62046239000</v>
      </c>
      <c r="D1624" s="132" t="s">
        <v>510</v>
      </c>
      <c r="E1624" s="132" t="s">
        <v>420</v>
      </c>
      <c r="F1624" s="132">
        <v>93</v>
      </c>
      <c r="G1624" s="132" t="s">
        <v>3848</v>
      </c>
      <c r="H1624" s="132">
        <v>2</v>
      </c>
      <c r="I1624" s="132">
        <v>0.58499999999999996</v>
      </c>
      <c r="J1624" s="132">
        <v>1</v>
      </c>
      <c r="K1624" s="132">
        <v>0.58499999999999996</v>
      </c>
      <c r="L1624" s="132" t="s">
        <v>1846</v>
      </c>
      <c r="M1624" s="132">
        <v>2</v>
      </c>
      <c r="N1624" s="132" t="s">
        <v>2787</v>
      </c>
      <c r="O1624" s="132">
        <v>1725</v>
      </c>
      <c r="P1624" s="132" t="s">
        <v>439</v>
      </c>
      <c r="Q1624" s="132">
        <v>9</v>
      </c>
      <c r="R1624" s="132" t="s">
        <v>1846</v>
      </c>
      <c r="S1624" s="132">
        <v>1000325</v>
      </c>
      <c r="T1624" s="132">
        <v>28</v>
      </c>
      <c r="U1624" s="132">
        <v>17</v>
      </c>
      <c r="V1624" s="132">
        <v>0</v>
      </c>
      <c r="W1624" s="132" t="s">
        <v>1038</v>
      </c>
      <c r="X1624" s="132">
        <v>5</v>
      </c>
    </row>
    <row r="1625" spans="1:24">
      <c r="A1625" s="132">
        <v>2368</v>
      </c>
      <c r="B1625" s="132" t="s">
        <v>1912</v>
      </c>
      <c r="C1625" s="132">
        <v>62046239000</v>
      </c>
      <c r="D1625" s="132" t="s">
        <v>510</v>
      </c>
      <c r="E1625" s="132" t="s">
        <v>420</v>
      </c>
      <c r="F1625" s="132">
        <v>93</v>
      </c>
      <c r="G1625" s="132" t="s">
        <v>3848</v>
      </c>
      <c r="H1625" s="132">
        <v>2</v>
      </c>
      <c r="I1625" s="132">
        <v>0.55500000000000005</v>
      </c>
      <c r="J1625" s="132">
        <v>1</v>
      </c>
      <c r="K1625" s="132">
        <v>0.55500000000000005</v>
      </c>
      <c r="L1625" s="132" t="s">
        <v>1846</v>
      </c>
      <c r="M1625" s="132">
        <v>2</v>
      </c>
      <c r="N1625" s="132" t="s">
        <v>2787</v>
      </c>
      <c r="O1625" s="132">
        <v>1725</v>
      </c>
      <c r="P1625" s="132" t="s">
        <v>439</v>
      </c>
      <c r="Q1625" s="132">
        <v>9</v>
      </c>
      <c r="R1625" s="132" t="s">
        <v>1846</v>
      </c>
      <c r="S1625" s="132">
        <v>1000325</v>
      </c>
      <c r="T1625" s="132">
        <v>34</v>
      </c>
      <c r="U1625" s="132">
        <v>41</v>
      </c>
      <c r="V1625" s="132">
        <v>0</v>
      </c>
      <c r="W1625" s="132" t="s">
        <v>1050</v>
      </c>
      <c r="X1625" s="132">
        <v>20</v>
      </c>
    </row>
    <row r="1626" spans="1:24">
      <c r="A1626" s="132">
        <v>2369</v>
      </c>
      <c r="B1626" s="132" t="s">
        <v>1913</v>
      </c>
      <c r="C1626" s="132">
        <v>62034235000</v>
      </c>
      <c r="D1626" s="132" t="s">
        <v>548</v>
      </c>
      <c r="E1626" s="132" t="s">
        <v>420</v>
      </c>
      <c r="F1626" s="132">
        <v>93</v>
      </c>
      <c r="G1626" s="132" t="s">
        <v>3847</v>
      </c>
      <c r="H1626" s="132">
        <v>1</v>
      </c>
      <c r="I1626" s="132">
        <v>0.66500000000000004</v>
      </c>
      <c r="J1626" s="132">
        <v>1</v>
      </c>
      <c r="K1626" s="132">
        <v>0.66500000000000004</v>
      </c>
      <c r="L1626" s="132" t="s">
        <v>1846</v>
      </c>
      <c r="M1626" s="132">
        <v>2</v>
      </c>
      <c r="N1626" s="132" t="s">
        <v>2787</v>
      </c>
      <c r="O1626" s="132">
        <v>1725</v>
      </c>
      <c r="P1626" s="132" t="s">
        <v>439</v>
      </c>
      <c r="Q1626" s="132">
        <v>9</v>
      </c>
      <c r="R1626" s="132" t="s">
        <v>1846</v>
      </c>
      <c r="S1626" s="132">
        <v>1000325</v>
      </c>
      <c r="T1626" s="132">
        <v>58</v>
      </c>
      <c r="U1626" s="132">
        <v>219</v>
      </c>
      <c r="V1626" s="132">
        <v>0</v>
      </c>
      <c r="W1626" s="132" t="s">
        <v>1144</v>
      </c>
      <c r="X1626" s="132">
        <v>23</v>
      </c>
    </row>
    <row r="1627" spans="1:24">
      <c r="A1627" s="132">
        <v>2370</v>
      </c>
      <c r="B1627" s="132" t="s">
        <v>1914</v>
      </c>
      <c r="C1627" s="132">
        <v>61043300000</v>
      </c>
      <c r="D1627" s="132" t="s">
        <v>507</v>
      </c>
      <c r="E1627" s="132" t="s">
        <v>4293</v>
      </c>
      <c r="F1627" s="132">
        <v>466</v>
      </c>
      <c r="G1627" s="132" t="s">
        <v>3848</v>
      </c>
      <c r="H1627" s="132">
        <v>2</v>
      </c>
      <c r="I1627" s="132">
        <v>0.46500000000000002</v>
      </c>
      <c r="J1627" s="132">
        <v>1</v>
      </c>
      <c r="K1627" s="132">
        <v>0.46500000000000002</v>
      </c>
      <c r="L1627" s="132" t="s">
        <v>1846</v>
      </c>
      <c r="M1627" s="132">
        <v>2</v>
      </c>
      <c r="N1627" s="132" t="s">
        <v>2787</v>
      </c>
      <c r="O1627" s="132">
        <v>1725</v>
      </c>
      <c r="P1627" s="132" t="s">
        <v>425</v>
      </c>
      <c r="Q1627" s="132">
        <v>37</v>
      </c>
      <c r="R1627" s="132" t="s">
        <v>1846</v>
      </c>
      <c r="S1627" s="132">
        <v>1000325</v>
      </c>
      <c r="T1627" s="132" t="s">
        <v>948</v>
      </c>
      <c r="U1627" s="132">
        <v>327</v>
      </c>
      <c r="V1627" s="132">
        <v>0</v>
      </c>
      <c r="W1627" s="132" t="s">
        <v>1063</v>
      </c>
      <c r="X1627" s="132">
        <v>13</v>
      </c>
    </row>
    <row r="1628" spans="1:24">
      <c r="A1628" s="132">
        <v>2371</v>
      </c>
      <c r="B1628" s="132" t="s">
        <v>1915</v>
      </c>
      <c r="C1628" s="132">
        <v>61045300000</v>
      </c>
      <c r="D1628" s="132" t="s">
        <v>495</v>
      </c>
      <c r="E1628" s="132" t="s">
        <v>443</v>
      </c>
      <c r="F1628" s="132">
        <v>53</v>
      </c>
      <c r="G1628" s="132" t="s">
        <v>3848</v>
      </c>
      <c r="H1628" s="132">
        <v>2</v>
      </c>
      <c r="I1628" s="132">
        <v>0.18</v>
      </c>
      <c r="J1628" s="132">
        <v>1</v>
      </c>
      <c r="K1628" s="132">
        <v>0.18</v>
      </c>
      <c r="L1628" s="132" t="s">
        <v>1846</v>
      </c>
      <c r="M1628" s="132">
        <v>2</v>
      </c>
      <c r="N1628" s="132" t="s">
        <v>2787</v>
      </c>
      <c r="O1628" s="132">
        <v>1725</v>
      </c>
      <c r="P1628" s="132" t="s">
        <v>435</v>
      </c>
      <c r="Q1628" s="132">
        <v>2</v>
      </c>
      <c r="R1628" s="132" t="s">
        <v>1846</v>
      </c>
      <c r="S1628" s="132">
        <v>1000325</v>
      </c>
      <c r="T1628" s="132" t="s">
        <v>858</v>
      </c>
      <c r="U1628" s="132">
        <v>1</v>
      </c>
      <c r="V1628" s="132">
        <v>0</v>
      </c>
      <c r="W1628" s="132"/>
      <c r="X1628" s="132" t="e">
        <v>#N/A</v>
      </c>
    </row>
    <row r="1629" spans="1:24">
      <c r="A1629" s="132">
        <v>2372</v>
      </c>
      <c r="B1629" s="132" t="s">
        <v>1916</v>
      </c>
      <c r="C1629" s="132">
        <v>42022290000</v>
      </c>
      <c r="D1629" s="132" t="s">
        <v>771</v>
      </c>
      <c r="E1629" s="132" t="s">
        <v>423</v>
      </c>
      <c r="F1629" s="132">
        <v>12</v>
      </c>
      <c r="G1629" s="132" t="s">
        <v>3848</v>
      </c>
      <c r="H1629" s="132">
        <v>2</v>
      </c>
      <c r="I1629" s="132">
        <v>0.1</v>
      </c>
      <c r="J1629" s="132">
        <v>1</v>
      </c>
      <c r="K1629" s="132">
        <v>0.1</v>
      </c>
      <c r="L1629" s="132" t="s">
        <v>1846</v>
      </c>
      <c r="M1629" s="132">
        <v>2</v>
      </c>
      <c r="N1629" s="132" t="s">
        <v>2787</v>
      </c>
      <c r="O1629" s="132">
        <v>1725</v>
      </c>
      <c r="P1629" s="132" t="s">
        <v>439</v>
      </c>
      <c r="Q1629" s="132">
        <v>9</v>
      </c>
      <c r="R1629" s="132" t="s">
        <v>1846</v>
      </c>
      <c r="S1629" s="132">
        <v>1000325</v>
      </c>
      <c r="T1629" s="132">
        <v>0</v>
      </c>
      <c r="U1629" s="132">
        <v>4</v>
      </c>
      <c r="V1629" s="132">
        <v>0</v>
      </c>
      <c r="W1629" s="132" t="s">
        <v>1050</v>
      </c>
      <c r="X1629" s="132">
        <v>20</v>
      </c>
    </row>
    <row r="1630" spans="1:24">
      <c r="A1630" s="132">
        <v>2373</v>
      </c>
      <c r="B1630" s="132" t="s">
        <v>1917</v>
      </c>
      <c r="C1630" s="132">
        <v>61103099000</v>
      </c>
      <c r="D1630" s="132" t="s">
        <v>502</v>
      </c>
      <c r="E1630" s="132" t="s">
        <v>459</v>
      </c>
      <c r="F1630" s="132">
        <v>88</v>
      </c>
      <c r="G1630" s="132" t="s">
        <v>3848</v>
      </c>
      <c r="H1630" s="132">
        <v>2</v>
      </c>
      <c r="I1630" s="132">
        <v>0.14000000000000001</v>
      </c>
      <c r="J1630" s="132">
        <v>1</v>
      </c>
      <c r="K1630" s="132">
        <v>0.14000000000000001</v>
      </c>
      <c r="L1630" s="132" t="s">
        <v>1846</v>
      </c>
      <c r="M1630" s="132">
        <v>2</v>
      </c>
      <c r="N1630" s="132" t="s">
        <v>2787</v>
      </c>
      <c r="O1630" s="132">
        <v>1725</v>
      </c>
      <c r="P1630" s="132" t="s">
        <v>4440</v>
      </c>
      <c r="Q1630" s="132" t="s">
        <v>4367</v>
      </c>
      <c r="R1630" s="132" t="s">
        <v>1846</v>
      </c>
      <c r="S1630" s="132">
        <v>1000325</v>
      </c>
      <c r="T1630" s="132" t="s">
        <v>858</v>
      </c>
      <c r="U1630" s="132">
        <v>1</v>
      </c>
      <c r="V1630" s="132">
        <v>0</v>
      </c>
      <c r="W1630" s="132" t="s">
        <v>1038</v>
      </c>
      <c r="X1630" s="132">
        <v>5</v>
      </c>
    </row>
    <row r="1631" spans="1:24">
      <c r="A1631" s="132">
        <v>2374</v>
      </c>
      <c r="B1631" s="132" t="s">
        <v>1918</v>
      </c>
      <c r="C1631" s="132">
        <v>61045300000</v>
      </c>
      <c r="D1631" s="132" t="s">
        <v>495</v>
      </c>
      <c r="E1631" s="132" t="s">
        <v>443</v>
      </c>
      <c r="F1631" s="132">
        <v>53</v>
      </c>
      <c r="G1631" s="132" t="s">
        <v>3848</v>
      </c>
      <c r="H1631" s="132">
        <v>2</v>
      </c>
      <c r="I1631" s="132">
        <v>0.315</v>
      </c>
      <c r="J1631" s="132">
        <v>1</v>
      </c>
      <c r="K1631" s="132">
        <v>0.315</v>
      </c>
      <c r="L1631" s="132" t="s">
        <v>1846</v>
      </c>
      <c r="M1631" s="132">
        <v>2</v>
      </c>
      <c r="N1631" s="132" t="s">
        <v>2787</v>
      </c>
      <c r="O1631" s="132">
        <v>1725</v>
      </c>
      <c r="P1631" s="132" t="s">
        <v>435</v>
      </c>
      <c r="Q1631" s="132">
        <v>2</v>
      </c>
      <c r="R1631" s="132" t="s">
        <v>1846</v>
      </c>
      <c r="S1631" s="132">
        <v>1000325</v>
      </c>
      <c r="T1631" s="132" t="s">
        <v>825</v>
      </c>
      <c r="U1631" s="132">
        <v>119</v>
      </c>
      <c r="V1631" s="132">
        <v>0</v>
      </c>
      <c r="W1631" s="132"/>
      <c r="X1631" s="132" t="e">
        <v>#N/A</v>
      </c>
    </row>
    <row r="1632" spans="1:24">
      <c r="A1632" s="132">
        <v>2375</v>
      </c>
      <c r="B1632" s="132" t="s">
        <v>1919</v>
      </c>
      <c r="C1632" s="132">
        <v>61102091000</v>
      </c>
      <c r="D1632" s="132" t="s">
        <v>488</v>
      </c>
      <c r="E1632" s="132" t="s">
        <v>459</v>
      </c>
      <c r="F1632" s="132">
        <v>88</v>
      </c>
      <c r="G1632" s="132" t="s">
        <v>3847</v>
      </c>
      <c r="H1632" s="132">
        <v>1</v>
      </c>
      <c r="I1632" s="132">
        <v>0.57499999999999996</v>
      </c>
      <c r="J1632" s="132">
        <v>1</v>
      </c>
      <c r="K1632" s="132">
        <v>0.57499999999999996</v>
      </c>
      <c r="L1632" s="132" t="s">
        <v>1846</v>
      </c>
      <c r="M1632" s="132">
        <v>2</v>
      </c>
      <c r="N1632" s="132" t="s">
        <v>2787</v>
      </c>
      <c r="O1632" s="132">
        <v>1725</v>
      </c>
      <c r="P1632" s="132" t="s">
        <v>3956</v>
      </c>
      <c r="Q1632" s="132" t="s">
        <v>3930</v>
      </c>
      <c r="R1632" s="132" t="s">
        <v>1846</v>
      </c>
      <c r="S1632" s="132">
        <v>1000325</v>
      </c>
      <c r="T1632" s="132" t="s">
        <v>2096</v>
      </c>
      <c r="U1632" s="132">
        <v>168</v>
      </c>
      <c r="V1632" s="132">
        <v>0</v>
      </c>
      <c r="W1632" s="132" t="s">
        <v>1144</v>
      </c>
      <c r="X1632" s="132">
        <v>23</v>
      </c>
    </row>
    <row r="1633" spans="1:24">
      <c r="A1633" s="132">
        <v>2376</v>
      </c>
      <c r="B1633" s="132" t="s">
        <v>1920</v>
      </c>
      <c r="C1633" s="132">
        <v>62046990000</v>
      </c>
      <c r="D1633" s="132" t="s">
        <v>598</v>
      </c>
      <c r="E1633" s="132" t="s">
        <v>420</v>
      </c>
      <c r="F1633" s="132">
        <v>93</v>
      </c>
      <c r="G1633" s="132" t="s">
        <v>3848</v>
      </c>
      <c r="H1633" s="132">
        <v>2</v>
      </c>
      <c r="I1633" s="132">
        <v>0.45</v>
      </c>
      <c r="J1633" s="132">
        <v>1</v>
      </c>
      <c r="K1633" s="132">
        <v>0.45</v>
      </c>
      <c r="L1633" s="132" t="s">
        <v>1846</v>
      </c>
      <c r="M1633" s="132">
        <v>2</v>
      </c>
      <c r="N1633" s="132" t="s">
        <v>2787</v>
      </c>
      <c r="O1633" s="132">
        <v>1725</v>
      </c>
      <c r="P1633" s="132" t="s">
        <v>431</v>
      </c>
      <c r="Q1633" s="132">
        <v>53</v>
      </c>
      <c r="R1633" s="132" t="s">
        <v>1846</v>
      </c>
      <c r="S1633" s="132">
        <v>1000325</v>
      </c>
      <c r="T1633" s="132">
        <v>40</v>
      </c>
      <c r="U1633" s="132">
        <v>79</v>
      </c>
      <c r="V1633" s="132">
        <v>0</v>
      </c>
      <c r="W1633" s="132" t="s">
        <v>1064</v>
      </c>
      <c r="X1633" s="132">
        <v>7</v>
      </c>
    </row>
    <row r="1634" spans="1:24">
      <c r="A1634" s="132">
        <v>2377</v>
      </c>
      <c r="B1634" s="132" t="s">
        <v>1921</v>
      </c>
      <c r="C1634" s="132">
        <v>62046239000</v>
      </c>
      <c r="D1634" s="132" t="s">
        <v>510</v>
      </c>
      <c r="E1634" s="132" t="s">
        <v>420</v>
      </c>
      <c r="F1634" s="132">
        <v>93</v>
      </c>
      <c r="G1634" s="132" t="s">
        <v>3848</v>
      </c>
      <c r="H1634" s="132">
        <v>2</v>
      </c>
      <c r="I1634" s="132">
        <v>0.44500000000000001</v>
      </c>
      <c r="J1634" s="132">
        <v>1</v>
      </c>
      <c r="K1634" s="132">
        <v>0.44500000000000001</v>
      </c>
      <c r="L1634" s="132" t="s">
        <v>1846</v>
      </c>
      <c r="M1634" s="132">
        <v>2</v>
      </c>
      <c r="N1634" s="132" t="s">
        <v>2787</v>
      </c>
      <c r="O1634" s="132">
        <v>1725</v>
      </c>
      <c r="P1634" s="132" t="s">
        <v>3948</v>
      </c>
      <c r="Q1634" s="132" t="s">
        <v>3927</v>
      </c>
      <c r="R1634" s="132" t="s">
        <v>1846</v>
      </c>
      <c r="S1634" s="132">
        <v>1000325</v>
      </c>
      <c r="T1634" s="132">
        <v>44</v>
      </c>
      <c r="U1634" s="132">
        <v>95</v>
      </c>
      <c r="V1634" s="132">
        <v>0</v>
      </c>
      <c r="W1634" s="132" t="s">
        <v>1064</v>
      </c>
      <c r="X1634" s="132">
        <v>7</v>
      </c>
    </row>
    <row r="1635" spans="1:24">
      <c r="A1635" s="132">
        <v>2378</v>
      </c>
      <c r="B1635" s="132" t="s">
        <v>1922</v>
      </c>
      <c r="C1635" s="132">
        <v>62034235000</v>
      </c>
      <c r="D1635" s="132" t="s">
        <v>548</v>
      </c>
      <c r="E1635" s="132" t="s">
        <v>420</v>
      </c>
      <c r="F1635" s="132">
        <v>93</v>
      </c>
      <c r="G1635" s="132" t="s">
        <v>3847</v>
      </c>
      <c r="H1635" s="132">
        <v>1</v>
      </c>
      <c r="I1635" s="132">
        <v>0.26500000000000001</v>
      </c>
      <c r="J1635" s="132">
        <v>1</v>
      </c>
      <c r="K1635" s="132">
        <v>0.26500000000000001</v>
      </c>
      <c r="L1635" s="132" t="s">
        <v>1846</v>
      </c>
      <c r="M1635" s="132">
        <v>2</v>
      </c>
      <c r="N1635" s="132" t="s">
        <v>2787</v>
      </c>
      <c r="O1635" s="132">
        <v>1725</v>
      </c>
      <c r="P1635" s="132" t="s">
        <v>439</v>
      </c>
      <c r="Q1635" s="132">
        <v>9</v>
      </c>
      <c r="R1635" s="132" t="s">
        <v>1846</v>
      </c>
      <c r="S1635" s="132">
        <v>1000325</v>
      </c>
      <c r="T1635" s="132" t="s">
        <v>828</v>
      </c>
      <c r="U1635" s="132">
        <v>124</v>
      </c>
      <c r="V1635" s="132">
        <v>0</v>
      </c>
      <c r="W1635" s="132" t="s">
        <v>1038</v>
      </c>
      <c r="X1635" s="132">
        <v>5</v>
      </c>
    </row>
    <row r="1636" spans="1:24">
      <c r="A1636" s="132">
        <v>2379</v>
      </c>
      <c r="B1636" s="132" t="s">
        <v>1923</v>
      </c>
      <c r="C1636" s="132">
        <v>61102091000</v>
      </c>
      <c r="D1636" s="132" t="s">
        <v>488</v>
      </c>
      <c r="E1636" s="132" t="s">
        <v>459</v>
      </c>
      <c r="F1636" s="132">
        <v>88</v>
      </c>
      <c r="G1636" s="132" t="s">
        <v>3847</v>
      </c>
      <c r="H1636" s="132">
        <v>1</v>
      </c>
      <c r="I1636" s="132">
        <v>0.19500000000000001</v>
      </c>
      <c r="J1636" s="132">
        <v>1</v>
      </c>
      <c r="K1636" s="132">
        <v>0.19500000000000001</v>
      </c>
      <c r="L1636" s="132" t="s">
        <v>1846</v>
      </c>
      <c r="M1636" s="132">
        <v>2</v>
      </c>
      <c r="N1636" s="132" t="s">
        <v>2787</v>
      </c>
      <c r="O1636" s="132">
        <v>1725</v>
      </c>
      <c r="P1636" s="132" t="s">
        <v>439</v>
      </c>
      <c r="Q1636" s="132">
        <v>9</v>
      </c>
      <c r="R1636" s="132" t="s">
        <v>1846</v>
      </c>
      <c r="S1636" s="132">
        <v>1000325</v>
      </c>
      <c r="T1636" s="132" t="s">
        <v>828</v>
      </c>
      <c r="U1636" s="132">
        <v>124</v>
      </c>
      <c r="V1636" s="132">
        <v>0</v>
      </c>
      <c r="W1636" s="132" t="s">
        <v>1038</v>
      </c>
      <c r="X1636" s="132">
        <v>5</v>
      </c>
    </row>
    <row r="1637" spans="1:24">
      <c r="A1637" s="132">
        <v>2380</v>
      </c>
      <c r="B1637" s="132" t="s">
        <v>1924</v>
      </c>
      <c r="C1637" s="132">
        <v>62046239000</v>
      </c>
      <c r="D1637" s="132" t="s">
        <v>510</v>
      </c>
      <c r="E1637" s="132" t="s">
        <v>420</v>
      </c>
      <c r="F1637" s="132">
        <v>93</v>
      </c>
      <c r="G1637" s="132" t="s">
        <v>3848</v>
      </c>
      <c r="H1637" s="132">
        <v>2</v>
      </c>
      <c r="I1637" s="132">
        <v>0.71</v>
      </c>
      <c r="J1637" s="132">
        <v>1</v>
      </c>
      <c r="K1637" s="132">
        <v>0.71</v>
      </c>
      <c r="L1637" s="132" t="s">
        <v>1846</v>
      </c>
      <c r="M1637" s="132">
        <v>2</v>
      </c>
      <c r="N1637" s="132" t="s">
        <v>2787</v>
      </c>
      <c r="O1637" s="132">
        <v>1725</v>
      </c>
      <c r="P1637" s="132" t="s">
        <v>439</v>
      </c>
      <c r="Q1637" s="132">
        <v>9</v>
      </c>
      <c r="R1637" s="132" t="s">
        <v>1846</v>
      </c>
      <c r="S1637" s="132">
        <v>1000325</v>
      </c>
      <c r="T1637" s="132">
        <v>36</v>
      </c>
      <c r="U1637" s="132">
        <v>52</v>
      </c>
      <c r="V1637" s="132">
        <v>0</v>
      </c>
      <c r="W1637" s="132" t="s">
        <v>1073</v>
      </c>
      <c r="X1637" s="132">
        <v>8</v>
      </c>
    </row>
    <row r="1638" spans="1:24">
      <c r="A1638" s="132">
        <v>2381</v>
      </c>
      <c r="B1638" s="132" t="s">
        <v>1925</v>
      </c>
      <c r="C1638" s="132">
        <v>62046239000</v>
      </c>
      <c r="D1638" s="132" t="s">
        <v>510</v>
      </c>
      <c r="E1638" s="132" t="s">
        <v>420</v>
      </c>
      <c r="F1638" s="132">
        <v>93</v>
      </c>
      <c r="G1638" s="132" t="s">
        <v>3848</v>
      </c>
      <c r="H1638" s="132">
        <v>2</v>
      </c>
      <c r="I1638" s="132">
        <v>0.52500000000000002</v>
      </c>
      <c r="J1638" s="132">
        <v>1</v>
      </c>
      <c r="K1638" s="132">
        <v>0.52500000000000002</v>
      </c>
      <c r="L1638" s="132" t="s">
        <v>1846</v>
      </c>
      <c r="M1638" s="132">
        <v>2</v>
      </c>
      <c r="N1638" s="132" t="s">
        <v>2787</v>
      </c>
      <c r="O1638" s="132">
        <v>1725</v>
      </c>
      <c r="P1638" s="132" t="s">
        <v>439</v>
      </c>
      <c r="Q1638" s="132">
        <v>9</v>
      </c>
      <c r="R1638" s="132" t="s">
        <v>1846</v>
      </c>
      <c r="S1638" s="132">
        <v>1000325</v>
      </c>
      <c r="T1638" s="132">
        <v>34</v>
      </c>
      <c r="U1638" s="132">
        <v>41</v>
      </c>
      <c r="V1638" s="132">
        <v>0</v>
      </c>
      <c r="W1638" s="132" t="s">
        <v>1050</v>
      </c>
      <c r="X1638" s="132">
        <v>20</v>
      </c>
    </row>
    <row r="1639" spans="1:24">
      <c r="A1639" s="132">
        <v>2382</v>
      </c>
      <c r="B1639" s="132" t="s">
        <v>1926</v>
      </c>
      <c r="C1639" s="132">
        <v>61103099000</v>
      </c>
      <c r="D1639" s="132" t="s">
        <v>502</v>
      </c>
      <c r="E1639" s="132" t="s">
        <v>459</v>
      </c>
      <c r="F1639" s="132">
        <v>88</v>
      </c>
      <c r="G1639" s="132" t="s">
        <v>3848</v>
      </c>
      <c r="H1639" s="132">
        <v>2</v>
      </c>
      <c r="I1639" s="132">
        <v>0.37</v>
      </c>
      <c r="J1639" s="132">
        <v>1</v>
      </c>
      <c r="K1639" s="132">
        <v>0.37</v>
      </c>
      <c r="L1639" s="132" t="s">
        <v>1846</v>
      </c>
      <c r="M1639" s="132">
        <v>2</v>
      </c>
      <c r="N1639" s="132" t="s">
        <v>2787</v>
      </c>
      <c r="O1639" s="132">
        <v>1725</v>
      </c>
      <c r="P1639" s="132" t="s">
        <v>3951</v>
      </c>
      <c r="Q1639" s="132" t="s">
        <v>3937</v>
      </c>
      <c r="R1639" s="132" t="s">
        <v>1846</v>
      </c>
      <c r="S1639" s="132">
        <v>1000325</v>
      </c>
      <c r="T1639" s="132" t="s">
        <v>821</v>
      </c>
      <c r="U1639" s="132">
        <v>3</v>
      </c>
      <c r="V1639" s="132">
        <v>0</v>
      </c>
      <c r="W1639" s="132" t="s">
        <v>1107</v>
      </c>
      <c r="X1639" s="132">
        <v>1</v>
      </c>
    </row>
    <row r="1640" spans="1:24">
      <c r="A1640" s="132">
        <v>2383</v>
      </c>
      <c r="B1640" s="132" t="s">
        <v>1927</v>
      </c>
      <c r="C1640" s="132">
        <v>61103099000</v>
      </c>
      <c r="D1640" s="132" t="s">
        <v>502</v>
      </c>
      <c r="E1640" s="132" t="s">
        <v>459</v>
      </c>
      <c r="F1640" s="132">
        <v>88</v>
      </c>
      <c r="G1640" s="132" t="s">
        <v>3848</v>
      </c>
      <c r="H1640" s="132">
        <v>2</v>
      </c>
      <c r="I1640" s="132">
        <v>0.58499999999999996</v>
      </c>
      <c r="J1640" s="132">
        <v>1</v>
      </c>
      <c r="K1640" s="132">
        <v>0.58499999999999996</v>
      </c>
      <c r="L1640" s="132" t="s">
        <v>1846</v>
      </c>
      <c r="M1640" s="132">
        <v>2</v>
      </c>
      <c r="N1640" s="132" t="s">
        <v>2787</v>
      </c>
      <c r="O1640" s="132">
        <v>1725</v>
      </c>
      <c r="P1640" s="132" t="s">
        <v>4435</v>
      </c>
      <c r="Q1640" s="132" t="s">
        <v>4318</v>
      </c>
      <c r="R1640" s="132" t="s">
        <v>1846</v>
      </c>
      <c r="S1640" s="132">
        <v>1000325</v>
      </c>
      <c r="T1640" s="132" t="s">
        <v>821</v>
      </c>
      <c r="U1640" s="132">
        <v>3</v>
      </c>
      <c r="V1640" s="132">
        <v>0</v>
      </c>
      <c r="W1640" s="132" t="s">
        <v>1144</v>
      </c>
      <c r="X1640" s="132">
        <v>23</v>
      </c>
    </row>
    <row r="1641" spans="1:24">
      <c r="A1641" s="132">
        <v>2384</v>
      </c>
      <c r="B1641" s="132" t="s">
        <v>1928</v>
      </c>
      <c r="C1641" s="132">
        <v>62046231000</v>
      </c>
      <c r="D1641" s="132" t="s">
        <v>603</v>
      </c>
      <c r="E1641" s="132" t="s">
        <v>3964</v>
      </c>
      <c r="F1641" s="132">
        <v>87</v>
      </c>
      <c r="G1641" s="132" t="s">
        <v>3848</v>
      </c>
      <c r="H1641" s="132">
        <v>2</v>
      </c>
      <c r="I1641" s="132">
        <v>0.73499999999999999</v>
      </c>
      <c r="J1641" s="132">
        <v>1</v>
      </c>
      <c r="K1641" s="132">
        <v>0.73499999999999999</v>
      </c>
      <c r="L1641" s="132" t="s">
        <v>1846</v>
      </c>
      <c r="M1641" s="132">
        <v>2</v>
      </c>
      <c r="N1641" s="132" t="s">
        <v>2787</v>
      </c>
      <c r="O1641" s="132">
        <v>1725</v>
      </c>
      <c r="P1641" s="132" t="s">
        <v>439</v>
      </c>
      <c r="Q1641" s="132">
        <v>9</v>
      </c>
      <c r="R1641" s="132" t="s">
        <v>1846</v>
      </c>
      <c r="S1641" s="132">
        <v>1000325</v>
      </c>
      <c r="T1641" s="132">
        <v>38</v>
      </c>
      <c r="U1641" s="132">
        <v>64</v>
      </c>
      <c r="V1641" s="132">
        <v>0</v>
      </c>
      <c r="W1641" s="132" t="s">
        <v>1050</v>
      </c>
      <c r="X1641" s="132">
        <v>20</v>
      </c>
    </row>
    <row r="1642" spans="1:24">
      <c r="A1642" s="132">
        <v>2385</v>
      </c>
      <c r="B1642" s="132" t="s">
        <v>1929</v>
      </c>
      <c r="C1642" s="132">
        <v>62034235000</v>
      </c>
      <c r="D1642" s="132" t="s">
        <v>548</v>
      </c>
      <c r="E1642" s="132" t="s">
        <v>420</v>
      </c>
      <c r="F1642" s="132">
        <v>93</v>
      </c>
      <c r="G1642" s="132" t="s">
        <v>3847</v>
      </c>
      <c r="H1642" s="132">
        <v>1</v>
      </c>
      <c r="I1642" s="132">
        <v>0.47</v>
      </c>
      <c r="J1642" s="132">
        <v>1</v>
      </c>
      <c r="K1642" s="132">
        <v>0.47</v>
      </c>
      <c r="L1642" s="132" t="s">
        <v>1846</v>
      </c>
      <c r="M1642" s="132">
        <v>2</v>
      </c>
      <c r="N1642" s="132" t="s">
        <v>2787</v>
      </c>
      <c r="O1642" s="132">
        <v>1725</v>
      </c>
      <c r="P1642" s="132" t="s">
        <v>439</v>
      </c>
      <c r="Q1642" s="132">
        <v>9</v>
      </c>
      <c r="R1642" s="132" t="s">
        <v>1846</v>
      </c>
      <c r="S1642" s="132">
        <v>1000325</v>
      </c>
      <c r="T1642" s="132">
        <v>23</v>
      </c>
      <c r="U1642" s="132">
        <v>253</v>
      </c>
      <c r="V1642" s="132">
        <v>0</v>
      </c>
      <c r="W1642" s="132" t="s">
        <v>1048</v>
      </c>
      <c r="X1642" s="132">
        <v>4</v>
      </c>
    </row>
    <row r="1643" spans="1:24">
      <c r="A1643" s="132">
        <v>2386</v>
      </c>
      <c r="B1643" s="132" t="s">
        <v>1930</v>
      </c>
      <c r="C1643" s="132">
        <v>62034235000</v>
      </c>
      <c r="D1643" s="132" t="s">
        <v>548</v>
      </c>
      <c r="E1643" s="132" t="s">
        <v>420</v>
      </c>
      <c r="F1643" s="132">
        <v>93</v>
      </c>
      <c r="G1643" s="132" t="s">
        <v>3847</v>
      </c>
      <c r="H1643" s="132">
        <v>1</v>
      </c>
      <c r="I1643" s="132">
        <v>0.73499999999999999</v>
      </c>
      <c r="J1643" s="132">
        <v>1</v>
      </c>
      <c r="K1643" s="132">
        <v>0.73499999999999999</v>
      </c>
      <c r="L1643" s="132" t="s">
        <v>1846</v>
      </c>
      <c r="M1643" s="132">
        <v>2</v>
      </c>
      <c r="N1643" s="132" t="s">
        <v>2787</v>
      </c>
      <c r="O1643" s="132">
        <v>1725</v>
      </c>
      <c r="P1643" s="132" t="s">
        <v>439</v>
      </c>
      <c r="Q1643" s="132">
        <v>9</v>
      </c>
      <c r="R1643" s="132" t="s">
        <v>1846</v>
      </c>
      <c r="S1643" s="132">
        <v>1000325</v>
      </c>
      <c r="T1643" s="132">
        <v>27</v>
      </c>
      <c r="U1643" s="132">
        <v>239</v>
      </c>
      <c r="V1643" s="132">
        <v>0</v>
      </c>
      <c r="W1643" s="132" t="s">
        <v>1048</v>
      </c>
      <c r="X1643" s="132">
        <v>4</v>
      </c>
    </row>
    <row r="1644" spans="1:24">
      <c r="A1644" s="132">
        <v>2387</v>
      </c>
      <c r="B1644" s="132" t="s">
        <v>1931</v>
      </c>
      <c r="C1644" s="132">
        <v>61044200000</v>
      </c>
      <c r="D1644" s="132" t="s">
        <v>1123</v>
      </c>
      <c r="E1644" s="132" t="s">
        <v>426</v>
      </c>
      <c r="F1644" s="132">
        <v>43</v>
      </c>
      <c r="G1644" s="132" t="s">
        <v>3848</v>
      </c>
      <c r="H1644" s="132">
        <v>2</v>
      </c>
      <c r="I1644" s="132">
        <v>0.64</v>
      </c>
      <c r="J1644" s="132">
        <v>1</v>
      </c>
      <c r="K1644" s="132">
        <v>0.64</v>
      </c>
      <c r="L1644" s="132" t="s">
        <v>1846</v>
      </c>
      <c r="M1644" s="132">
        <v>2</v>
      </c>
      <c r="N1644" s="132" t="s">
        <v>2787</v>
      </c>
      <c r="O1644" s="132">
        <v>1725</v>
      </c>
      <c r="P1644" s="132" t="s">
        <v>439</v>
      </c>
      <c r="Q1644" s="132">
        <v>9</v>
      </c>
      <c r="R1644" s="132" t="s">
        <v>1846</v>
      </c>
      <c r="S1644" s="132">
        <v>1000325</v>
      </c>
      <c r="T1644" s="132" t="s">
        <v>821</v>
      </c>
      <c r="U1644" s="132">
        <v>3</v>
      </c>
      <c r="V1644" s="132">
        <v>0</v>
      </c>
      <c r="W1644" s="132" t="s">
        <v>3916</v>
      </c>
      <c r="X1644" s="132">
        <v>10</v>
      </c>
    </row>
    <row r="1645" spans="1:24">
      <c r="A1645" s="132">
        <v>2388</v>
      </c>
      <c r="B1645" s="132" t="s">
        <v>1932</v>
      </c>
      <c r="C1645" s="132">
        <v>62014000000</v>
      </c>
      <c r="D1645" s="132" t="s">
        <v>536</v>
      </c>
      <c r="E1645" s="132" t="s">
        <v>3650</v>
      </c>
      <c r="F1645" s="132">
        <v>14</v>
      </c>
      <c r="G1645" s="132" t="s">
        <v>3847</v>
      </c>
      <c r="H1645" s="132">
        <v>1</v>
      </c>
      <c r="I1645" s="132">
        <v>0.68</v>
      </c>
      <c r="J1645" s="132">
        <v>1</v>
      </c>
      <c r="K1645" s="132">
        <v>0.68</v>
      </c>
      <c r="L1645" s="132" t="s">
        <v>1846</v>
      </c>
      <c r="M1645" s="132">
        <v>2</v>
      </c>
      <c r="N1645" s="132" t="s">
        <v>2787</v>
      </c>
      <c r="O1645" s="132">
        <v>1725</v>
      </c>
      <c r="P1645" s="132" t="s">
        <v>425</v>
      </c>
      <c r="Q1645" s="132">
        <v>37</v>
      </c>
      <c r="R1645" s="132" t="s">
        <v>1846</v>
      </c>
      <c r="S1645" s="132">
        <v>1000325</v>
      </c>
      <c r="T1645" s="132" t="s">
        <v>825</v>
      </c>
      <c r="U1645" s="132">
        <v>119</v>
      </c>
      <c r="V1645" s="132">
        <v>0</v>
      </c>
      <c r="W1645" s="132" t="s">
        <v>1073</v>
      </c>
      <c r="X1645" s="132">
        <v>8</v>
      </c>
    </row>
    <row r="1646" spans="1:24">
      <c r="A1646" s="132">
        <v>2389</v>
      </c>
      <c r="B1646" s="132" t="s">
        <v>1933</v>
      </c>
      <c r="C1646" s="132">
        <v>61102091000</v>
      </c>
      <c r="D1646" s="132" t="s">
        <v>488</v>
      </c>
      <c r="E1646" s="132" t="s">
        <v>459</v>
      </c>
      <c r="F1646" s="132">
        <v>88</v>
      </c>
      <c r="G1646" s="132" t="s">
        <v>3847</v>
      </c>
      <c r="H1646" s="132">
        <v>1</v>
      </c>
      <c r="I1646" s="132">
        <v>0.755</v>
      </c>
      <c r="J1646" s="132">
        <v>1</v>
      </c>
      <c r="K1646" s="132">
        <v>0.755</v>
      </c>
      <c r="L1646" s="132" t="s">
        <v>1846</v>
      </c>
      <c r="M1646" s="132">
        <v>2</v>
      </c>
      <c r="N1646" s="132" t="s">
        <v>2787</v>
      </c>
      <c r="O1646" s="132">
        <v>1725</v>
      </c>
      <c r="P1646" s="132" t="s">
        <v>3958</v>
      </c>
      <c r="Q1646" s="132" t="s">
        <v>3929</v>
      </c>
      <c r="R1646" s="132" t="s">
        <v>1846</v>
      </c>
      <c r="S1646" s="132">
        <v>1000325</v>
      </c>
      <c r="T1646" s="132" t="s">
        <v>828</v>
      </c>
      <c r="U1646" s="132">
        <v>124</v>
      </c>
      <c r="V1646" s="132">
        <v>0</v>
      </c>
      <c r="W1646" s="132" t="s">
        <v>1048</v>
      </c>
      <c r="X1646" s="132">
        <v>4</v>
      </c>
    </row>
    <row r="1647" spans="1:24">
      <c r="A1647" s="132">
        <v>2390</v>
      </c>
      <c r="B1647" s="132" t="s">
        <v>1934</v>
      </c>
      <c r="C1647" s="132">
        <v>61103099000</v>
      </c>
      <c r="D1647" s="132" t="s">
        <v>502</v>
      </c>
      <c r="E1647" s="132" t="s">
        <v>459</v>
      </c>
      <c r="F1647" s="132">
        <v>88</v>
      </c>
      <c r="G1647" s="132" t="s">
        <v>3848</v>
      </c>
      <c r="H1647" s="132">
        <v>2</v>
      </c>
      <c r="I1647" s="132">
        <v>0.755</v>
      </c>
      <c r="J1647" s="132">
        <v>1</v>
      </c>
      <c r="K1647" s="132">
        <v>0.755</v>
      </c>
      <c r="L1647" s="132" t="s">
        <v>1846</v>
      </c>
      <c r="M1647" s="132">
        <v>2</v>
      </c>
      <c r="N1647" s="132" t="s">
        <v>2787</v>
      </c>
      <c r="O1647" s="132">
        <v>1725</v>
      </c>
      <c r="P1647" s="132" t="s">
        <v>435</v>
      </c>
      <c r="Q1647" s="132">
        <v>2</v>
      </c>
      <c r="R1647" s="132" t="s">
        <v>1846</v>
      </c>
      <c r="S1647" s="132">
        <v>1000325</v>
      </c>
      <c r="T1647" s="132" t="s">
        <v>828</v>
      </c>
      <c r="U1647" s="132">
        <v>124</v>
      </c>
      <c r="V1647" s="132">
        <v>0</v>
      </c>
      <c r="W1647" s="132" t="s">
        <v>1053</v>
      </c>
      <c r="X1647" s="132">
        <v>17</v>
      </c>
    </row>
    <row r="1648" spans="1:24">
      <c r="A1648" s="132">
        <v>2391</v>
      </c>
      <c r="B1648" s="132" t="s">
        <v>1935</v>
      </c>
      <c r="C1648" s="132">
        <v>61045300000</v>
      </c>
      <c r="D1648" s="132" t="s">
        <v>495</v>
      </c>
      <c r="E1648" s="132" t="s">
        <v>443</v>
      </c>
      <c r="F1648" s="132">
        <v>53</v>
      </c>
      <c r="G1648" s="132" t="s">
        <v>3848</v>
      </c>
      <c r="H1648" s="132">
        <v>2</v>
      </c>
      <c r="I1648" s="132">
        <v>0.35</v>
      </c>
      <c r="J1648" s="132">
        <v>1</v>
      </c>
      <c r="K1648" s="132">
        <v>0.35</v>
      </c>
      <c r="L1648" s="132" t="s">
        <v>1846</v>
      </c>
      <c r="M1648" s="132">
        <v>2</v>
      </c>
      <c r="N1648" s="132" t="s">
        <v>2787</v>
      </c>
      <c r="O1648" s="132">
        <v>1725</v>
      </c>
      <c r="P1648" s="132" t="s">
        <v>425</v>
      </c>
      <c r="Q1648" s="132">
        <v>37</v>
      </c>
      <c r="R1648" s="132" t="s">
        <v>1846</v>
      </c>
      <c r="S1648" s="132">
        <v>1000325</v>
      </c>
      <c r="T1648" s="132">
        <v>48</v>
      </c>
      <c r="U1648" s="132">
        <v>101</v>
      </c>
      <c r="V1648" s="132">
        <v>0</v>
      </c>
      <c r="W1648" s="132" t="s">
        <v>1050</v>
      </c>
      <c r="X1648" s="132">
        <v>20</v>
      </c>
    </row>
    <row r="1649" spans="1:24">
      <c r="A1649" s="132">
        <v>2392</v>
      </c>
      <c r="B1649" s="132" t="s">
        <v>1936</v>
      </c>
      <c r="C1649" s="132">
        <v>62046239000</v>
      </c>
      <c r="D1649" s="132" t="s">
        <v>510</v>
      </c>
      <c r="E1649" s="132" t="s">
        <v>420</v>
      </c>
      <c r="F1649" s="132">
        <v>93</v>
      </c>
      <c r="G1649" s="132" t="s">
        <v>3848</v>
      </c>
      <c r="H1649" s="132">
        <v>2</v>
      </c>
      <c r="I1649" s="132">
        <v>0.46</v>
      </c>
      <c r="J1649" s="132">
        <v>1</v>
      </c>
      <c r="K1649" s="132">
        <v>0.46</v>
      </c>
      <c r="L1649" s="132" t="s">
        <v>1846</v>
      </c>
      <c r="M1649" s="132">
        <v>2</v>
      </c>
      <c r="N1649" s="132" t="s">
        <v>2787</v>
      </c>
      <c r="O1649" s="132">
        <v>1725</v>
      </c>
      <c r="P1649" s="132" t="s">
        <v>439</v>
      </c>
      <c r="Q1649" s="132">
        <v>9</v>
      </c>
      <c r="R1649" s="132" t="s">
        <v>1846</v>
      </c>
      <c r="S1649" s="132">
        <v>1000325</v>
      </c>
      <c r="T1649" s="132">
        <v>44</v>
      </c>
      <c r="U1649" s="132">
        <v>95</v>
      </c>
      <c r="V1649" s="132">
        <v>0</v>
      </c>
      <c r="W1649" s="132" t="s">
        <v>1073</v>
      </c>
      <c r="X1649" s="132">
        <v>8</v>
      </c>
    </row>
    <row r="1650" spans="1:24">
      <c r="A1650" s="132">
        <v>2393</v>
      </c>
      <c r="B1650" s="132" t="s">
        <v>1937</v>
      </c>
      <c r="C1650" s="132">
        <v>62046990000</v>
      </c>
      <c r="D1650" s="132" t="s">
        <v>598</v>
      </c>
      <c r="E1650" s="132" t="s">
        <v>420</v>
      </c>
      <c r="F1650" s="132">
        <v>93</v>
      </c>
      <c r="G1650" s="132" t="s">
        <v>3848</v>
      </c>
      <c r="H1650" s="132">
        <v>2</v>
      </c>
      <c r="I1650" s="132">
        <v>0.39500000000000002</v>
      </c>
      <c r="J1650" s="132">
        <v>1</v>
      </c>
      <c r="K1650" s="132">
        <v>0.39500000000000002</v>
      </c>
      <c r="L1650" s="132" t="s">
        <v>1846</v>
      </c>
      <c r="M1650" s="132">
        <v>2</v>
      </c>
      <c r="N1650" s="132" t="s">
        <v>2787</v>
      </c>
      <c r="O1650" s="132">
        <v>1725</v>
      </c>
      <c r="P1650" s="132" t="s">
        <v>431</v>
      </c>
      <c r="Q1650" s="132">
        <v>53</v>
      </c>
      <c r="R1650" s="132" t="s">
        <v>1846</v>
      </c>
      <c r="S1650" s="132">
        <v>1000325</v>
      </c>
      <c r="T1650" s="132">
        <v>34</v>
      </c>
      <c r="U1650" s="132">
        <v>41</v>
      </c>
      <c r="V1650" s="132">
        <v>0</v>
      </c>
      <c r="W1650" s="132" t="s">
        <v>1064</v>
      </c>
      <c r="X1650" s="132">
        <v>7</v>
      </c>
    </row>
    <row r="1651" spans="1:24">
      <c r="A1651" s="132">
        <v>2394</v>
      </c>
      <c r="B1651" s="132" t="s">
        <v>1938</v>
      </c>
      <c r="C1651" s="132">
        <v>62024000090</v>
      </c>
      <c r="D1651" s="132" t="s">
        <v>503</v>
      </c>
      <c r="E1651" s="132" t="s">
        <v>3650</v>
      </c>
      <c r="F1651" s="132">
        <v>14</v>
      </c>
      <c r="G1651" s="132" t="s">
        <v>3848</v>
      </c>
      <c r="H1651" s="132">
        <v>2</v>
      </c>
      <c r="I1651" s="132">
        <v>0.9</v>
      </c>
      <c r="J1651" s="132">
        <v>1</v>
      </c>
      <c r="K1651" s="132">
        <v>0.9</v>
      </c>
      <c r="L1651" s="132" t="s">
        <v>1846</v>
      </c>
      <c r="M1651" s="132">
        <v>2</v>
      </c>
      <c r="N1651" s="132" t="s">
        <v>2787</v>
      </c>
      <c r="O1651" s="132">
        <v>1725</v>
      </c>
      <c r="P1651" s="132" t="s">
        <v>425</v>
      </c>
      <c r="Q1651" s="132">
        <v>37</v>
      </c>
      <c r="R1651" s="132" t="s">
        <v>1846</v>
      </c>
      <c r="S1651" s="132">
        <v>1000325</v>
      </c>
      <c r="T1651" s="132" t="s">
        <v>810</v>
      </c>
      <c r="U1651" s="132">
        <v>122</v>
      </c>
      <c r="V1651" s="132">
        <v>0</v>
      </c>
      <c r="W1651" s="132" t="s">
        <v>1073</v>
      </c>
      <c r="X1651" s="132">
        <v>8</v>
      </c>
    </row>
    <row r="1652" spans="1:24">
      <c r="A1652" s="132">
        <v>2395</v>
      </c>
      <c r="B1652" s="132" t="s">
        <v>1939</v>
      </c>
      <c r="C1652" s="132">
        <v>61103099000</v>
      </c>
      <c r="D1652" s="132" t="s">
        <v>502</v>
      </c>
      <c r="E1652" s="132" t="s">
        <v>459</v>
      </c>
      <c r="F1652" s="132">
        <v>88</v>
      </c>
      <c r="G1652" s="132" t="s">
        <v>3848</v>
      </c>
      <c r="H1652" s="132">
        <v>2</v>
      </c>
      <c r="I1652" s="132">
        <v>0.36</v>
      </c>
      <c r="J1652" s="132">
        <v>1</v>
      </c>
      <c r="K1652" s="132">
        <v>0.36</v>
      </c>
      <c r="L1652" s="132" t="s">
        <v>1846</v>
      </c>
      <c r="M1652" s="132">
        <v>2</v>
      </c>
      <c r="N1652" s="132" t="s">
        <v>2787</v>
      </c>
      <c r="O1652" s="132">
        <v>1725</v>
      </c>
      <c r="P1652" s="132" t="s">
        <v>435</v>
      </c>
      <c r="Q1652" s="132">
        <v>2</v>
      </c>
      <c r="R1652" s="132" t="s">
        <v>1846</v>
      </c>
      <c r="S1652" s="132">
        <v>1000325</v>
      </c>
      <c r="T1652" s="132" t="s">
        <v>821</v>
      </c>
      <c r="U1652" s="132">
        <v>3</v>
      </c>
      <c r="V1652" s="132">
        <v>0</v>
      </c>
      <c r="W1652" s="132" t="s">
        <v>1107</v>
      </c>
      <c r="X1652" s="132">
        <v>1</v>
      </c>
    </row>
    <row r="1653" spans="1:24">
      <c r="A1653" s="132">
        <v>2396</v>
      </c>
      <c r="B1653" s="132" t="s">
        <v>1940</v>
      </c>
      <c r="C1653" s="132">
        <v>62046318000</v>
      </c>
      <c r="D1653" s="132" t="s">
        <v>511</v>
      </c>
      <c r="E1653" s="132" t="s">
        <v>420</v>
      </c>
      <c r="F1653" s="132">
        <v>93</v>
      </c>
      <c r="G1653" s="132" t="s">
        <v>3848</v>
      </c>
      <c r="H1653" s="132">
        <v>2</v>
      </c>
      <c r="I1653" s="132">
        <v>0.42</v>
      </c>
      <c r="J1653" s="132">
        <v>1</v>
      </c>
      <c r="K1653" s="132">
        <v>0.42</v>
      </c>
      <c r="L1653" s="132" t="s">
        <v>1846</v>
      </c>
      <c r="M1653" s="132">
        <v>2</v>
      </c>
      <c r="N1653" s="132" t="s">
        <v>2787</v>
      </c>
      <c r="O1653" s="132">
        <v>1725</v>
      </c>
      <c r="P1653" s="132" t="s">
        <v>425</v>
      </c>
      <c r="Q1653" s="132">
        <v>37</v>
      </c>
      <c r="R1653" s="132" t="s">
        <v>1846</v>
      </c>
      <c r="S1653" s="132">
        <v>1000325</v>
      </c>
      <c r="T1653" s="132">
        <v>38</v>
      </c>
      <c r="U1653" s="132">
        <v>64</v>
      </c>
      <c r="V1653" s="132">
        <v>0</v>
      </c>
      <c r="W1653" s="132" t="s">
        <v>1048</v>
      </c>
      <c r="X1653" s="132">
        <v>4</v>
      </c>
    </row>
    <row r="1654" spans="1:24">
      <c r="A1654" s="132">
        <v>2397</v>
      </c>
      <c r="B1654" s="132" t="s">
        <v>1941</v>
      </c>
      <c r="C1654" s="132">
        <v>61103099000</v>
      </c>
      <c r="D1654" s="132" t="s">
        <v>502</v>
      </c>
      <c r="E1654" s="132" t="s">
        <v>459</v>
      </c>
      <c r="F1654" s="132">
        <v>88</v>
      </c>
      <c r="G1654" s="132" t="s">
        <v>3848</v>
      </c>
      <c r="H1654" s="132">
        <v>2</v>
      </c>
      <c r="I1654" s="132">
        <v>0.74</v>
      </c>
      <c r="J1654" s="132">
        <v>1</v>
      </c>
      <c r="K1654" s="132">
        <v>0.74</v>
      </c>
      <c r="L1654" s="132" t="s">
        <v>1846</v>
      </c>
      <c r="M1654" s="132">
        <v>2</v>
      </c>
      <c r="N1654" s="132" t="s">
        <v>2787</v>
      </c>
      <c r="O1654" s="132">
        <v>1725</v>
      </c>
      <c r="P1654" s="132" t="s">
        <v>425</v>
      </c>
      <c r="Q1654" s="132">
        <v>37</v>
      </c>
      <c r="R1654" s="132" t="s">
        <v>1846</v>
      </c>
      <c r="S1654" s="132">
        <v>1000325</v>
      </c>
      <c r="T1654" s="132" t="s">
        <v>828</v>
      </c>
      <c r="U1654" s="132">
        <v>124</v>
      </c>
      <c r="V1654" s="132">
        <v>0</v>
      </c>
      <c r="W1654" s="132" t="s">
        <v>1055</v>
      </c>
      <c r="X1654" s="132">
        <v>3</v>
      </c>
    </row>
    <row r="1655" spans="1:24">
      <c r="A1655" s="132">
        <v>2398</v>
      </c>
      <c r="B1655" s="132" t="s">
        <v>1942</v>
      </c>
      <c r="C1655" s="132">
        <v>62046239000</v>
      </c>
      <c r="D1655" s="132" t="s">
        <v>510</v>
      </c>
      <c r="E1655" s="132" t="s">
        <v>420</v>
      </c>
      <c r="F1655" s="132">
        <v>93</v>
      </c>
      <c r="G1655" s="132" t="s">
        <v>3848</v>
      </c>
      <c r="H1655" s="132">
        <v>2</v>
      </c>
      <c r="I1655" s="132">
        <v>0.5</v>
      </c>
      <c r="J1655" s="132">
        <v>1</v>
      </c>
      <c r="K1655" s="132">
        <v>0.5</v>
      </c>
      <c r="L1655" s="132" t="s">
        <v>1846</v>
      </c>
      <c r="M1655" s="132">
        <v>2</v>
      </c>
      <c r="N1655" s="132" t="s">
        <v>2787</v>
      </c>
      <c r="O1655" s="132">
        <v>1725</v>
      </c>
      <c r="P1655" s="132" t="s">
        <v>439</v>
      </c>
      <c r="Q1655" s="132">
        <v>9</v>
      </c>
      <c r="R1655" s="132" t="s">
        <v>1846</v>
      </c>
      <c r="S1655" s="132">
        <v>1000325</v>
      </c>
      <c r="T1655" s="132">
        <v>48</v>
      </c>
      <c r="U1655" s="132">
        <v>101</v>
      </c>
      <c r="V1655" s="132">
        <v>0</v>
      </c>
      <c r="W1655" s="132" t="s">
        <v>1073</v>
      </c>
      <c r="X1655" s="132">
        <v>8</v>
      </c>
    </row>
    <row r="1656" spans="1:24">
      <c r="A1656" s="132">
        <v>2399</v>
      </c>
      <c r="B1656" s="132" t="s">
        <v>1943</v>
      </c>
      <c r="C1656" s="132">
        <v>62034235000</v>
      </c>
      <c r="D1656" s="132" t="s">
        <v>548</v>
      </c>
      <c r="E1656" s="132" t="s">
        <v>420</v>
      </c>
      <c r="F1656" s="132">
        <v>93</v>
      </c>
      <c r="G1656" s="132" t="s">
        <v>3847</v>
      </c>
      <c r="H1656" s="132">
        <v>1</v>
      </c>
      <c r="I1656" s="132">
        <v>0.85</v>
      </c>
      <c r="J1656" s="132">
        <v>1</v>
      </c>
      <c r="K1656" s="132">
        <v>0.85</v>
      </c>
      <c r="L1656" s="132" t="s">
        <v>1846</v>
      </c>
      <c r="M1656" s="132">
        <v>2</v>
      </c>
      <c r="N1656" s="132" t="s">
        <v>2787</v>
      </c>
      <c r="O1656" s="132">
        <v>1725</v>
      </c>
      <c r="P1656" s="132" t="s">
        <v>439</v>
      </c>
      <c r="Q1656" s="132">
        <v>9</v>
      </c>
      <c r="R1656" s="132" t="s">
        <v>1846</v>
      </c>
      <c r="S1656" s="132">
        <v>1000325</v>
      </c>
      <c r="T1656" s="132" t="s">
        <v>821</v>
      </c>
      <c r="U1656" s="132">
        <v>3</v>
      </c>
      <c r="V1656" s="132">
        <v>0</v>
      </c>
      <c r="W1656" s="132" t="s">
        <v>1050</v>
      </c>
      <c r="X1656" s="132">
        <v>20</v>
      </c>
    </row>
    <row r="1657" spans="1:24">
      <c r="A1657" s="132">
        <v>2400</v>
      </c>
      <c r="B1657" s="132" t="s">
        <v>1944</v>
      </c>
      <c r="C1657" s="132">
        <v>62034235000</v>
      </c>
      <c r="D1657" s="132" t="s">
        <v>548</v>
      </c>
      <c r="E1657" s="132" t="s">
        <v>420</v>
      </c>
      <c r="F1657" s="132">
        <v>93</v>
      </c>
      <c r="G1657" s="132" t="s">
        <v>3847</v>
      </c>
      <c r="H1657" s="132">
        <v>1</v>
      </c>
      <c r="I1657" s="132">
        <v>0.86499999999999999</v>
      </c>
      <c r="J1657" s="132">
        <v>1</v>
      </c>
      <c r="K1657" s="132">
        <v>0.86499999999999999</v>
      </c>
      <c r="L1657" s="132" t="s">
        <v>1846</v>
      </c>
      <c r="M1657" s="132">
        <v>2</v>
      </c>
      <c r="N1657" s="132" t="s">
        <v>2787</v>
      </c>
      <c r="O1657" s="132">
        <v>1725</v>
      </c>
      <c r="P1657" s="132" t="s">
        <v>439</v>
      </c>
      <c r="Q1657" s="132">
        <v>9</v>
      </c>
      <c r="R1657" s="132" t="s">
        <v>1846</v>
      </c>
      <c r="S1657" s="132">
        <v>1000325</v>
      </c>
      <c r="T1657" s="132" t="s">
        <v>821</v>
      </c>
      <c r="U1657" s="132">
        <v>3</v>
      </c>
      <c r="V1657" s="132">
        <v>0</v>
      </c>
      <c r="W1657" s="132" t="s">
        <v>1073</v>
      </c>
      <c r="X1657" s="132">
        <v>8</v>
      </c>
    </row>
    <row r="1658" spans="1:24">
      <c r="A1658" s="132">
        <v>2401</v>
      </c>
      <c r="B1658" s="132" t="s">
        <v>1945</v>
      </c>
      <c r="C1658" s="132">
        <v>62034235000</v>
      </c>
      <c r="D1658" s="132" t="s">
        <v>548</v>
      </c>
      <c r="E1658" s="132" t="s">
        <v>420</v>
      </c>
      <c r="F1658" s="132">
        <v>93</v>
      </c>
      <c r="G1658" s="132" t="s">
        <v>3847</v>
      </c>
      <c r="H1658" s="132">
        <v>1</v>
      </c>
      <c r="I1658" s="132">
        <v>0.315</v>
      </c>
      <c r="J1658" s="132">
        <v>1</v>
      </c>
      <c r="K1658" s="132">
        <v>0.315</v>
      </c>
      <c r="L1658" s="132" t="s">
        <v>1846</v>
      </c>
      <c r="M1658" s="132">
        <v>2</v>
      </c>
      <c r="N1658" s="132" t="s">
        <v>2787</v>
      </c>
      <c r="O1658" s="132">
        <v>1725</v>
      </c>
      <c r="P1658" s="132" t="s">
        <v>439</v>
      </c>
      <c r="Q1658" s="132">
        <v>9</v>
      </c>
      <c r="R1658" s="132" t="s">
        <v>1846</v>
      </c>
      <c r="S1658" s="132">
        <v>1000325</v>
      </c>
      <c r="T1658" s="132" t="s">
        <v>821</v>
      </c>
      <c r="U1658" s="132">
        <v>3</v>
      </c>
      <c r="V1658" s="132">
        <v>0</v>
      </c>
      <c r="W1658" s="132" t="s">
        <v>1038</v>
      </c>
      <c r="X1658" s="132">
        <v>5</v>
      </c>
    </row>
    <row r="1659" spans="1:24">
      <c r="A1659" s="132">
        <v>2402</v>
      </c>
      <c r="B1659" s="132" t="s">
        <v>1946</v>
      </c>
      <c r="C1659" s="132">
        <v>62034319000</v>
      </c>
      <c r="D1659" s="132" t="s">
        <v>583</v>
      </c>
      <c r="E1659" s="132" t="s">
        <v>420</v>
      </c>
      <c r="F1659" s="132">
        <v>93</v>
      </c>
      <c r="G1659" s="132" t="s">
        <v>3847</v>
      </c>
      <c r="H1659" s="132">
        <v>1</v>
      </c>
      <c r="I1659" s="132">
        <v>0.63500000000000001</v>
      </c>
      <c r="J1659" s="132">
        <v>1</v>
      </c>
      <c r="K1659" s="132">
        <v>0.63500000000000001</v>
      </c>
      <c r="L1659" s="132" t="s">
        <v>1846</v>
      </c>
      <c r="M1659" s="132">
        <v>2</v>
      </c>
      <c r="N1659" s="132" t="s">
        <v>2787</v>
      </c>
      <c r="O1659" s="132">
        <v>1725</v>
      </c>
      <c r="P1659" s="132" t="s">
        <v>425</v>
      </c>
      <c r="Q1659" s="132">
        <v>37</v>
      </c>
      <c r="R1659" s="132" t="s">
        <v>1846</v>
      </c>
      <c r="S1659" s="132">
        <v>1000325</v>
      </c>
      <c r="T1659" s="132" t="s">
        <v>821</v>
      </c>
      <c r="U1659" s="132">
        <v>3</v>
      </c>
      <c r="V1659" s="132">
        <v>0</v>
      </c>
      <c r="W1659" s="132" t="s">
        <v>1073</v>
      </c>
      <c r="X1659" s="132">
        <v>8</v>
      </c>
    </row>
    <row r="1660" spans="1:24">
      <c r="A1660" s="132">
        <v>2403</v>
      </c>
      <c r="B1660" s="132" t="s">
        <v>1947</v>
      </c>
      <c r="C1660" s="132">
        <v>61103091000</v>
      </c>
      <c r="D1660" s="132" t="s">
        <v>481</v>
      </c>
      <c r="E1660" s="132" t="s">
        <v>459</v>
      </c>
      <c r="F1660" s="132">
        <v>88</v>
      </c>
      <c r="G1660" s="132" t="s">
        <v>3847</v>
      </c>
      <c r="H1660" s="132">
        <v>1</v>
      </c>
      <c r="I1660" s="132">
        <v>0.57999999999999996</v>
      </c>
      <c r="J1660" s="132">
        <v>1</v>
      </c>
      <c r="K1660" s="132">
        <v>0.57999999999999996</v>
      </c>
      <c r="L1660" s="132" t="s">
        <v>1846</v>
      </c>
      <c r="M1660" s="132">
        <v>2</v>
      </c>
      <c r="N1660" s="132" t="s">
        <v>2787</v>
      </c>
      <c r="O1660" s="132">
        <v>1725</v>
      </c>
      <c r="P1660" s="132" t="s">
        <v>4435</v>
      </c>
      <c r="Q1660" s="132" t="s">
        <v>4318</v>
      </c>
      <c r="R1660" s="132" t="s">
        <v>1846</v>
      </c>
      <c r="S1660" s="132">
        <v>1000325</v>
      </c>
      <c r="T1660" s="132" t="s">
        <v>948</v>
      </c>
      <c r="U1660" s="132">
        <v>327</v>
      </c>
      <c r="V1660" s="132">
        <v>0</v>
      </c>
      <c r="W1660" s="132" t="s">
        <v>3916</v>
      </c>
      <c r="X1660" s="132">
        <v>10</v>
      </c>
    </row>
    <row r="1661" spans="1:24">
      <c r="A1661" s="132">
        <v>2404</v>
      </c>
      <c r="B1661" s="132" t="s">
        <v>1948</v>
      </c>
      <c r="C1661" s="132">
        <v>61102091000</v>
      </c>
      <c r="D1661" s="132" t="s">
        <v>488</v>
      </c>
      <c r="E1661" s="132" t="s">
        <v>459</v>
      </c>
      <c r="F1661" s="132">
        <v>88</v>
      </c>
      <c r="G1661" s="132" t="s">
        <v>3847</v>
      </c>
      <c r="H1661" s="132">
        <v>1</v>
      </c>
      <c r="I1661" s="132">
        <v>0.375</v>
      </c>
      <c r="J1661" s="132">
        <v>1</v>
      </c>
      <c r="K1661" s="132">
        <v>0.375</v>
      </c>
      <c r="L1661" s="132" t="s">
        <v>1846</v>
      </c>
      <c r="M1661" s="132">
        <v>2</v>
      </c>
      <c r="N1661" s="132" t="s">
        <v>2787</v>
      </c>
      <c r="O1661" s="132">
        <v>1725</v>
      </c>
      <c r="P1661" s="132" t="s">
        <v>439</v>
      </c>
      <c r="Q1661" s="132">
        <v>9</v>
      </c>
      <c r="R1661" s="132" t="s">
        <v>1846</v>
      </c>
      <c r="S1661" s="132">
        <v>1000325</v>
      </c>
      <c r="T1661" s="132" t="s">
        <v>825</v>
      </c>
      <c r="U1661" s="132">
        <v>119</v>
      </c>
      <c r="V1661" s="132">
        <v>0</v>
      </c>
      <c r="W1661" s="132" t="s">
        <v>1038</v>
      </c>
      <c r="X1661" s="132">
        <v>5</v>
      </c>
    </row>
    <row r="1662" spans="1:24">
      <c r="A1662" s="132">
        <v>2405</v>
      </c>
      <c r="B1662" s="132" t="s">
        <v>1949</v>
      </c>
      <c r="C1662" s="132">
        <v>62046318000</v>
      </c>
      <c r="D1662" s="132" t="s">
        <v>511</v>
      </c>
      <c r="E1662" s="132" t="s">
        <v>420</v>
      </c>
      <c r="F1662" s="132">
        <v>93</v>
      </c>
      <c r="G1662" s="132" t="s">
        <v>3848</v>
      </c>
      <c r="H1662" s="132">
        <v>2</v>
      </c>
      <c r="I1662" s="132">
        <v>0.52500000000000002</v>
      </c>
      <c r="J1662" s="132">
        <v>1</v>
      </c>
      <c r="K1662" s="132">
        <v>0.52500000000000002</v>
      </c>
      <c r="L1662" s="132" t="s">
        <v>1846</v>
      </c>
      <c r="M1662" s="132">
        <v>2</v>
      </c>
      <c r="N1662" s="132" t="s">
        <v>2787</v>
      </c>
      <c r="O1662" s="132">
        <v>1725</v>
      </c>
      <c r="P1662" s="132" t="s">
        <v>425</v>
      </c>
      <c r="Q1662" s="132">
        <v>37</v>
      </c>
      <c r="R1662" s="132" t="s">
        <v>1846</v>
      </c>
      <c r="S1662" s="132">
        <v>1000325</v>
      </c>
      <c r="T1662" s="132" t="s">
        <v>821</v>
      </c>
      <c r="U1662" s="132">
        <v>3</v>
      </c>
      <c r="V1662" s="132">
        <v>0</v>
      </c>
      <c r="W1662" s="132" t="s">
        <v>3916</v>
      </c>
      <c r="X1662" s="132">
        <v>10</v>
      </c>
    </row>
    <row r="1663" spans="1:24">
      <c r="A1663" s="132">
        <v>2406</v>
      </c>
      <c r="B1663" s="132" t="s">
        <v>1950</v>
      </c>
      <c r="C1663" s="132">
        <v>62034235000</v>
      </c>
      <c r="D1663" s="132" t="s">
        <v>548</v>
      </c>
      <c r="E1663" s="132" t="s">
        <v>420</v>
      </c>
      <c r="F1663" s="132">
        <v>93</v>
      </c>
      <c r="G1663" s="132" t="s">
        <v>3847</v>
      </c>
      <c r="H1663" s="132">
        <v>1</v>
      </c>
      <c r="I1663" s="132">
        <v>0.625</v>
      </c>
      <c r="J1663" s="132">
        <v>1</v>
      </c>
      <c r="K1663" s="132">
        <v>0.625</v>
      </c>
      <c r="L1663" s="132" t="s">
        <v>1846</v>
      </c>
      <c r="M1663" s="132">
        <v>2</v>
      </c>
      <c r="N1663" s="132" t="s">
        <v>2787</v>
      </c>
      <c r="O1663" s="132">
        <v>1725</v>
      </c>
      <c r="P1663" s="132" t="s">
        <v>439</v>
      </c>
      <c r="Q1663" s="132">
        <v>9</v>
      </c>
      <c r="R1663" s="132" t="s">
        <v>1846</v>
      </c>
      <c r="S1663" s="132">
        <v>1000325</v>
      </c>
      <c r="T1663" s="132">
        <v>28</v>
      </c>
      <c r="U1663" s="132">
        <v>17</v>
      </c>
      <c r="V1663" s="132">
        <v>0</v>
      </c>
      <c r="W1663" s="132" t="s">
        <v>1038</v>
      </c>
      <c r="X1663" s="132">
        <v>5</v>
      </c>
    </row>
    <row r="1664" spans="1:24">
      <c r="A1664" s="132">
        <v>2407</v>
      </c>
      <c r="B1664" s="132" t="s">
        <v>1951</v>
      </c>
      <c r="C1664" s="132">
        <v>42022290000</v>
      </c>
      <c r="D1664" s="132" t="s">
        <v>771</v>
      </c>
      <c r="E1664" s="132" t="s">
        <v>423</v>
      </c>
      <c r="F1664" s="132">
        <v>12</v>
      </c>
      <c r="G1664" s="132" t="s">
        <v>3848</v>
      </c>
      <c r="H1664" s="132">
        <v>2</v>
      </c>
      <c r="I1664" s="132">
        <v>0.14499999999999999</v>
      </c>
      <c r="J1664" s="132">
        <v>1</v>
      </c>
      <c r="K1664" s="132">
        <v>0.14499999999999999</v>
      </c>
      <c r="L1664" s="132" t="s">
        <v>1846</v>
      </c>
      <c r="M1664" s="132">
        <v>2</v>
      </c>
      <c r="N1664" s="132" t="s">
        <v>2787</v>
      </c>
      <c r="O1664" s="132">
        <v>1725</v>
      </c>
      <c r="P1664" s="132" t="s">
        <v>439</v>
      </c>
      <c r="Q1664" s="132">
        <v>9</v>
      </c>
      <c r="R1664" s="132" t="s">
        <v>1846</v>
      </c>
      <c r="S1664" s="132">
        <v>1000325</v>
      </c>
      <c r="T1664" s="132">
        <v>0</v>
      </c>
      <c r="U1664" s="132">
        <v>4</v>
      </c>
      <c r="V1664" s="132">
        <v>0</v>
      </c>
      <c r="W1664" s="132" t="s">
        <v>1048</v>
      </c>
      <c r="X1664" s="132">
        <v>4</v>
      </c>
    </row>
    <row r="1665" spans="1:24">
      <c r="A1665" s="132">
        <v>2408</v>
      </c>
      <c r="B1665" s="132" t="s">
        <v>1952</v>
      </c>
      <c r="C1665" s="132">
        <v>62034319000</v>
      </c>
      <c r="D1665" s="132" t="s">
        <v>583</v>
      </c>
      <c r="E1665" s="132" t="s">
        <v>420</v>
      </c>
      <c r="F1665" s="132">
        <v>93</v>
      </c>
      <c r="G1665" s="132" t="s">
        <v>3847</v>
      </c>
      <c r="H1665" s="132">
        <v>1</v>
      </c>
      <c r="I1665" s="132">
        <v>0.41</v>
      </c>
      <c r="J1665" s="132">
        <v>1</v>
      </c>
      <c r="K1665" s="132">
        <v>0.41</v>
      </c>
      <c r="L1665" s="132" t="s">
        <v>1846</v>
      </c>
      <c r="M1665" s="132">
        <v>2</v>
      </c>
      <c r="N1665" s="132" t="s">
        <v>2787</v>
      </c>
      <c r="O1665" s="132">
        <v>1725</v>
      </c>
      <c r="P1665" s="132" t="s">
        <v>425</v>
      </c>
      <c r="Q1665" s="132">
        <v>37</v>
      </c>
      <c r="R1665" s="132" t="s">
        <v>1846</v>
      </c>
      <c r="S1665" s="132">
        <v>1000325</v>
      </c>
      <c r="T1665" s="132" t="s">
        <v>959</v>
      </c>
      <c r="U1665" s="132">
        <v>165</v>
      </c>
      <c r="V1665" s="132">
        <v>0</v>
      </c>
      <c r="W1665" s="132" t="s">
        <v>1050</v>
      </c>
      <c r="X1665" s="132">
        <v>20</v>
      </c>
    </row>
    <row r="1666" spans="1:24">
      <c r="A1666" s="132">
        <v>2409</v>
      </c>
      <c r="B1666" s="132" t="s">
        <v>1953</v>
      </c>
      <c r="C1666" s="132">
        <v>61169300000</v>
      </c>
      <c r="D1666" s="132" t="s">
        <v>774</v>
      </c>
      <c r="E1666" s="132" t="s">
        <v>3647</v>
      </c>
      <c r="F1666" s="132">
        <v>10</v>
      </c>
      <c r="G1666" s="132" t="s">
        <v>3847</v>
      </c>
      <c r="H1666" s="132">
        <v>1</v>
      </c>
      <c r="I1666" s="132">
        <v>0.05</v>
      </c>
      <c r="J1666" s="132">
        <v>1</v>
      </c>
      <c r="K1666" s="132">
        <v>0.05</v>
      </c>
      <c r="L1666" s="132" t="s">
        <v>1846</v>
      </c>
      <c r="M1666" s="132">
        <v>2</v>
      </c>
      <c r="N1666" s="132" t="s">
        <v>2787</v>
      </c>
      <c r="O1666" s="132">
        <v>1725</v>
      </c>
      <c r="P1666" s="132" t="s">
        <v>435</v>
      </c>
      <c r="Q1666" s="132">
        <v>2</v>
      </c>
      <c r="R1666" s="132" t="s">
        <v>1846</v>
      </c>
      <c r="S1666" s="132">
        <v>1000325</v>
      </c>
      <c r="T1666" s="132" t="s">
        <v>828</v>
      </c>
      <c r="U1666" s="132">
        <v>124</v>
      </c>
      <c r="V1666" s="132">
        <v>0</v>
      </c>
      <c r="W1666" s="132" t="s">
        <v>1050</v>
      </c>
      <c r="X1666" s="132">
        <v>20</v>
      </c>
    </row>
    <row r="1667" spans="1:24">
      <c r="A1667" s="132">
        <v>2410</v>
      </c>
      <c r="B1667" s="132" t="s">
        <v>1954</v>
      </c>
      <c r="C1667" s="132">
        <v>61103099000</v>
      </c>
      <c r="D1667" s="132" t="s">
        <v>502</v>
      </c>
      <c r="E1667" s="132" t="s">
        <v>459</v>
      </c>
      <c r="F1667" s="132">
        <v>88</v>
      </c>
      <c r="G1667" s="132" t="s">
        <v>3848</v>
      </c>
      <c r="H1667" s="132">
        <v>2</v>
      </c>
      <c r="I1667" s="132">
        <v>0.22</v>
      </c>
      <c r="J1667" s="132">
        <v>1</v>
      </c>
      <c r="K1667" s="132">
        <v>0.22</v>
      </c>
      <c r="L1667" s="132" t="s">
        <v>1846</v>
      </c>
      <c r="M1667" s="132">
        <v>2</v>
      </c>
      <c r="N1667" s="132" t="s">
        <v>2787</v>
      </c>
      <c r="O1667" s="132">
        <v>1725</v>
      </c>
      <c r="P1667" s="132" t="s">
        <v>425</v>
      </c>
      <c r="Q1667" s="132">
        <v>37</v>
      </c>
      <c r="R1667" s="132" t="s">
        <v>1846</v>
      </c>
      <c r="S1667" s="132">
        <v>1000325</v>
      </c>
      <c r="T1667" s="132" t="s">
        <v>821</v>
      </c>
      <c r="U1667" s="132">
        <v>3</v>
      </c>
      <c r="V1667" s="132">
        <v>0</v>
      </c>
      <c r="W1667" s="132" t="s">
        <v>1107</v>
      </c>
      <c r="X1667" s="132">
        <v>1</v>
      </c>
    </row>
    <row r="1668" spans="1:24">
      <c r="A1668" s="132">
        <v>2411</v>
      </c>
      <c r="B1668" s="132" t="s">
        <v>1955</v>
      </c>
      <c r="C1668" s="132">
        <v>62012000000</v>
      </c>
      <c r="D1668" s="132" t="s">
        <v>1890</v>
      </c>
      <c r="E1668" s="132" t="s">
        <v>3650</v>
      </c>
      <c r="F1668" s="132">
        <v>14</v>
      </c>
      <c r="G1668" s="132" t="s">
        <v>3847</v>
      </c>
      <c r="H1668" s="132">
        <v>1</v>
      </c>
      <c r="I1668" s="132">
        <v>1.0349999999999999</v>
      </c>
      <c r="J1668" s="132">
        <v>1</v>
      </c>
      <c r="K1668" s="132">
        <v>1.0349999999999999</v>
      </c>
      <c r="L1668" s="132" t="s">
        <v>1846</v>
      </c>
      <c r="M1668" s="132">
        <v>2</v>
      </c>
      <c r="N1668" s="132" t="s">
        <v>2787</v>
      </c>
      <c r="O1668" s="132">
        <v>1725</v>
      </c>
      <c r="P1668" s="132" t="s">
        <v>4438</v>
      </c>
      <c r="Q1668" s="132" t="s">
        <v>4365</v>
      </c>
      <c r="R1668" s="132" t="s">
        <v>1846</v>
      </c>
      <c r="S1668" s="132">
        <v>1000325</v>
      </c>
      <c r="T1668" s="132">
        <v>0</v>
      </c>
      <c r="U1668" s="132">
        <v>4</v>
      </c>
      <c r="V1668" s="132">
        <v>0</v>
      </c>
      <c r="W1668" s="132" t="s">
        <v>1038</v>
      </c>
      <c r="X1668" s="132">
        <v>5</v>
      </c>
    </row>
    <row r="1669" spans="1:24">
      <c r="A1669" s="132">
        <v>2412</v>
      </c>
      <c r="B1669" s="132" t="s">
        <v>1956</v>
      </c>
      <c r="C1669" s="132">
        <v>62034235000</v>
      </c>
      <c r="D1669" s="132" t="s">
        <v>548</v>
      </c>
      <c r="E1669" s="132" t="s">
        <v>420</v>
      </c>
      <c r="F1669" s="132">
        <v>93</v>
      </c>
      <c r="G1669" s="132" t="s">
        <v>3847</v>
      </c>
      <c r="H1669" s="132">
        <v>1</v>
      </c>
      <c r="I1669" s="132">
        <v>0.75</v>
      </c>
      <c r="J1669" s="132">
        <v>1</v>
      </c>
      <c r="K1669" s="132">
        <v>0.75</v>
      </c>
      <c r="L1669" s="132" t="s">
        <v>1846</v>
      </c>
      <c r="M1669" s="132">
        <v>2</v>
      </c>
      <c r="N1669" s="132" t="s">
        <v>2787</v>
      </c>
      <c r="O1669" s="132">
        <v>1725</v>
      </c>
      <c r="P1669" s="132" t="s">
        <v>439</v>
      </c>
      <c r="Q1669" s="132">
        <v>9</v>
      </c>
      <c r="R1669" s="132" t="s">
        <v>1846</v>
      </c>
      <c r="S1669" s="132">
        <v>1000325</v>
      </c>
      <c r="T1669" s="132">
        <v>52</v>
      </c>
      <c r="U1669" s="132">
        <v>106</v>
      </c>
      <c r="V1669" s="132">
        <v>0</v>
      </c>
      <c r="W1669" s="132" t="s">
        <v>1050</v>
      </c>
      <c r="X1669" s="132">
        <v>20</v>
      </c>
    </row>
    <row r="1670" spans="1:24">
      <c r="A1670" s="132">
        <v>2413</v>
      </c>
      <c r="B1670" s="132" t="s">
        <v>1957</v>
      </c>
      <c r="C1670" s="132">
        <v>62034235000</v>
      </c>
      <c r="D1670" s="132" t="s">
        <v>548</v>
      </c>
      <c r="E1670" s="132" t="s">
        <v>420</v>
      </c>
      <c r="F1670" s="132">
        <v>93</v>
      </c>
      <c r="G1670" s="132" t="s">
        <v>3847</v>
      </c>
      <c r="H1670" s="132">
        <v>1</v>
      </c>
      <c r="I1670" s="132">
        <v>0.74</v>
      </c>
      <c r="J1670" s="132">
        <v>1</v>
      </c>
      <c r="K1670" s="132">
        <v>0.74</v>
      </c>
      <c r="L1670" s="132" t="s">
        <v>1846</v>
      </c>
      <c r="M1670" s="132">
        <v>2</v>
      </c>
      <c r="N1670" s="132" t="s">
        <v>2787</v>
      </c>
      <c r="O1670" s="132">
        <v>1725</v>
      </c>
      <c r="P1670" s="132" t="s">
        <v>439</v>
      </c>
      <c r="Q1670" s="132">
        <v>9</v>
      </c>
      <c r="R1670" s="132" t="s">
        <v>1846</v>
      </c>
      <c r="S1670" s="132">
        <v>1000325</v>
      </c>
      <c r="T1670" s="132">
        <v>34</v>
      </c>
      <c r="U1670" s="132">
        <v>41</v>
      </c>
      <c r="V1670" s="132">
        <v>0</v>
      </c>
      <c r="W1670" s="132" t="s">
        <v>1038</v>
      </c>
      <c r="X1670" s="132">
        <v>5</v>
      </c>
    </row>
    <row r="1671" spans="1:24">
      <c r="A1671" s="132">
        <v>2414</v>
      </c>
      <c r="B1671" s="132" t="s">
        <v>1958</v>
      </c>
      <c r="C1671" s="132">
        <v>61032200000</v>
      </c>
      <c r="D1671" s="132" t="s">
        <v>775</v>
      </c>
      <c r="E1671" s="132" t="s">
        <v>3685</v>
      </c>
      <c r="F1671" s="132">
        <v>70</v>
      </c>
      <c r="G1671" s="132" t="s">
        <v>3847</v>
      </c>
      <c r="H1671" s="132">
        <v>1</v>
      </c>
      <c r="I1671" s="132">
        <v>0.81</v>
      </c>
      <c r="J1671" s="132">
        <v>1</v>
      </c>
      <c r="K1671" s="132">
        <v>0.81</v>
      </c>
      <c r="L1671" s="132" t="s">
        <v>1846</v>
      </c>
      <c r="M1671" s="132">
        <v>2</v>
      </c>
      <c r="N1671" s="132" t="s">
        <v>2787</v>
      </c>
      <c r="O1671" s="132">
        <v>1725</v>
      </c>
      <c r="P1671" s="132" t="s">
        <v>439</v>
      </c>
      <c r="Q1671" s="132">
        <v>9</v>
      </c>
      <c r="R1671" s="132" t="s">
        <v>1846</v>
      </c>
      <c r="S1671" s="132">
        <v>1000325</v>
      </c>
      <c r="T1671" s="132" t="s">
        <v>959</v>
      </c>
      <c r="U1671" s="132">
        <v>165</v>
      </c>
      <c r="V1671" s="132">
        <v>0</v>
      </c>
      <c r="W1671" s="132" t="s">
        <v>1038</v>
      </c>
      <c r="X1671" s="132">
        <v>5</v>
      </c>
    </row>
    <row r="1672" spans="1:24">
      <c r="A1672" s="132">
        <v>2415</v>
      </c>
      <c r="B1672" s="132" t="s">
        <v>1959</v>
      </c>
      <c r="C1672" s="132">
        <v>62034235000</v>
      </c>
      <c r="D1672" s="132" t="s">
        <v>548</v>
      </c>
      <c r="E1672" s="132" t="s">
        <v>420</v>
      </c>
      <c r="F1672" s="132">
        <v>93</v>
      </c>
      <c r="G1672" s="132" t="s">
        <v>3847</v>
      </c>
      <c r="H1672" s="132">
        <v>1</v>
      </c>
      <c r="I1672" s="132">
        <v>0.76</v>
      </c>
      <c r="J1672" s="132">
        <v>1</v>
      </c>
      <c r="K1672" s="132">
        <v>0.76</v>
      </c>
      <c r="L1672" s="132" t="s">
        <v>1846</v>
      </c>
      <c r="M1672" s="132">
        <v>2</v>
      </c>
      <c r="N1672" s="132" t="s">
        <v>2787</v>
      </c>
      <c r="O1672" s="132">
        <v>1725</v>
      </c>
      <c r="P1672" s="132" t="s">
        <v>439</v>
      </c>
      <c r="Q1672" s="132">
        <v>9</v>
      </c>
      <c r="R1672" s="132" t="s">
        <v>1846</v>
      </c>
      <c r="S1672" s="132">
        <v>1000325</v>
      </c>
      <c r="T1672" s="132">
        <v>50</v>
      </c>
      <c r="U1672" s="132">
        <v>105</v>
      </c>
      <c r="V1672" s="132">
        <v>0</v>
      </c>
      <c r="W1672" s="132" t="s">
        <v>1038</v>
      </c>
      <c r="X1672" s="132">
        <v>5</v>
      </c>
    </row>
    <row r="1673" spans="1:24">
      <c r="A1673" s="132">
        <v>2416</v>
      </c>
      <c r="B1673" s="132" t="s">
        <v>1960</v>
      </c>
      <c r="C1673" s="132">
        <v>61044300000</v>
      </c>
      <c r="D1673" s="132" t="s">
        <v>541</v>
      </c>
      <c r="E1673" s="132" t="s">
        <v>426</v>
      </c>
      <c r="F1673" s="132">
        <v>43</v>
      </c>
      <c r="G1673" s="132" t="s">
        <v>3848</v>
      </c>
      <c r="H1673" s="132">
        <v>2</v>
      </c>
      <c r="I1673" s="132">
        <v>0.37</v>
      </c>
      <c r="J1673" s="132">
        <v>1</v>
      </c>
      <c r="K1673" s="132">
        <v>0.37</v>
      </c>
      <c r="L1673" s="132" t="s">
        <v>1846</v>
      </c>
      <c r="M1673" s="132">
        <v>2</v>
      </c>
      <c r="N1673" s="132" t="s">
        <v>2787</v>
      </c>
      <c r="O1673" s="132">
        <v>1725</v>
      </c>
      <c r="P1673" s="132" t="s">
        <v>425</v>
      </c>
      <c r="Q1673" s="132">
        <v>37</v>
      </c>
      <c r="R1673" s="132" t="s">
        <v>1846</v>
      </c>
      <c r="S1673" s="132">
        <v>1000325</v>
      </c>
      <c r="T1673" s="132">
        <v>36</v>
      </c>
      <c r="U1673" s="132">
        <v>52</v>
      </c>
      <c r="V1673" s="132">
        <v>0</v>
      </c>
      <c r="W1673" s="132" t="s">
        <v>1050</v>
      </c>
      <c r="X1673" s="132">
        <v>20</v>
      </c>
    </row>
    <row r="1674" spans="1:24">
      <c r="A1674" s="132">
        <v>2417</v>
      </c>
      <c r="B1674" s="132" t="s">
        <v>1961</v>
      </c>
      <c r="C1674" s="132">
        <v>62034235000</v>
      </c>
      <c r="D1674" s="132" t="s">
        <v>548</v>
      </c>
      <c r="E1674" s="132" t="s">
        <v>420</v>
      </c>
      <c r="F1674" s="132">
        <v>93</v>
      </c>
      <c r="G1674" s="132" t="s">
        <v>3847</v>
      </c>
      <c r="H1674" s="132">
        <v>1</v>
      </c>
      <c r="I1674" s="132">
        <v>0.82</v>
      </c>
      <c r="J1674" s="132">
        <v>1</v>
      </c>
      <c r="K1674" s="132">
        <v>0.82</v>
      </c>
      <c r="L1674" s="132" t="s">
        <v>1846</v>
      </c>
      <c r="M1674" s="132">
        <v>2</v>
      </c>
      <c r="N1674" s="132" t="s">
        <v>2787</v>
      </c>
      <c r="O1674" s="132">
        <v>1725</v>
      </c>
      <c r="P1674" s="132" t="s">
        <v>439</v>
      </c>
      <c r="Q1674" s="132">
        <v>9</v>
      </c>
      <c r="R1674" s="132" t="s">
        <v>1846</v>
      </c>
      <c r="S1674" s="132">
        <v>1000325</v>
      </c>
      <c r="T1674" s="132">
        <v>58</v>
      </c>
      <c r="U1674" s="132">
        <v>219</v>
      </c>
      <c r="V1674" s="132">
        <v>0</v>
      </c>
      <c r="W1674" s="132" t="s">
        <v>1050</v>
      </c>
      <c r="X1674" s="132">
        <v>20</v>
      </c>
    </row>
    <row r="1675" spans="1:24">
      <c r="A1675" s="132">
        <v>2418</v>
      </c>
      <c r="B1675" s="132" t="s">
        <v>1962</v>
      </c>
      <c r="C1675" s="132">
        <v>65050090000</v>
      </c>
      <c r="D1675" s="132" t="s">
        <v>1963</v>
      </c>
      <c r="E1675" s="132" t="s">
        <v>434</v>
      </c>
      <c r="F1675" s="132">
        <v>5</v>
      </c>
      <c r="G1675" s="132" t="s">
        <v>3848</v>
      </c>
      <c r="H1675" s="132">
        <v>2</v>
      </c>
      <c r="I1675" s="132">
        <v>0.09</v>
      </c>
      <c r="J1675" s="132">
        <v>1</v>
      </c>
      <c r="K1675" s="132">
        <v>0.09</v>
      </c>
      <c r="L1675" s="132" t="s">
        <v>1846</v>
      </c>
      <c r="M1675" s="132">
        <v>2</v>
      </c>
      <c r="N1675" s="132" t="s">
        <v>2787</v>
      </c>
      <c r="O1675" s="132">
        <v>1725</v>
      </c>
      <c r="P1675" s="132" t="s">
        <v>425</v>
      </c>
      <c r="Q1675" s="132">
        <v>37</v>
      </c>
      <c r="R1675" s="132" t="s">
        <v>1846</v>
      </c>
      <c r="S1675" s="132">
        <v>1000325</v>
      </c>
      <c r="T1675" s="132">
        <v>60</v>
      </c>
      <c r="U1675" s="132">
        <v>207</v>
      </c>
      <c r="V1675" s="132">
        <v>0</v>
      </c>
      <c r="W1675" s="132" t="s">
        <v>1050</v>
      </c>
      <c r="X1675" s="132">
        <v>20</v>
      </c>
    </row>
    <row r="1676" spans="1:24">
      <c r="A1676" s="132">
        <v>2419</v>
      </c>
      <c r="B1676" s="132" t="s">
        <v>1964</v>
      </c>
      <c r="C1676" s="132">
        <v>61103099000</v>
      </c>
      <c r="D1676" s="132" t="s">
        <v>502</v>
      </c>
      <c r="E1676" s="132" t="s">
        <v>459</v>
      </c>
      <c r="F1676" s="132">
        <v>88</v>
      </c>
      <c r="G1676" s="132" t="s">
        <v>3848</v>
      </c>
      <c r="H1676" s="132">
        <v>2</v>
      </c>
      <c r="I1676" s="132">
        <v>0.155</v>
      </c>
      <c r="J1676" s="132">
        <v>1</v>
      </c>
      <c r="K1676" s="132">
        <v>0.155</v>
      </c>
      <c r="L1676" s="132" t="s">
        <v>1846</v>
      </c>
      <c r="M1676" s="132">
        <v>2</v>
      </c>
      <c r="N1676" s="132" t="s">
        <v>2787</v>
      </c>
      <c r="O1676" s="132">
        <v>1725</v>
      </c>
      <c r="P1676" s="132" t="s">
        <v>4436</v>
      </c>
      <c r="Q1676" s="132" t="s">
        <v>4317</v>
      </c>
      <c r="R1676" s="132" t="s">
        <v>1846</v>
      </c>
      <c r="S1676" s="132">
        <v>1000325</v>
      </c>
      <c r="T1676" s="132" t="s">
        <v>825</v>
      </c>
      <c r="U1676" s="132">
        <v>119</v>
      </c>
      <c r="V1676" s="132">
        <v>0</v>
      </c>
      <c r="W1676" s="132" t="s">
        <v>1046</v>
      </c>
      <c r="X1676" s="132">
        <v>12</v>
      </c>
    </row>
    <row r="1677" spans="1:24">
      <c r="A1677" s="132">
        <v>2420</v>
      </c>
      <c r="B1677" s="132" t="s">
        <v>1965</v>
      </c>
      <c r="C1677" s="132">
        <v>42022290000</v>
      </c>
      <c r="D1677" s="132" t="s">
        <v>771</v>
      </c>
      <c r="E1677" s="132" t="s">
        <v>423</v>
      </c>
      <c r="F1677" s="132">
        <v>12</v>
      </c>
      <c r="G1677" s="132" t="s">
        <v>3848</v>
      </c>
      <c r="H1677" s="132">
        <v>2</v>
      </c>
      <c r="I1677" s="132">
        <v>0.105</v>
      </c>
      <c r="J1677" s="132">
        <v>1</v>
      </c>
      <c r="K1677" s="132">
        <v>0.105</v>
      </c>
      <c r="L1677" s="132" t="s">
        <v>1846</v>
      </c>
      <c r="M1677" s="132">
        <v>2</v>
      </c>
      <c r="N1677" s="132" t="s">
        <v>2787</v>
      </c>
      <c r="O1677" s="132">
        <v>1725</v>
      </c>
      <c r="P1677" s="132" t="s">
        <v>439</v>
      </c>
      <c r="Q1677" s="132">
        <v>9</v>
      </c>
      <c r="R1677" s="132" t="s">
        <v>1846</v>
      </c>
      <c r="S1677" s="132">
        <v>1000325</v>
      </c>
      <c r="T1677" s="132">
        <v>0</v>
      </c>
      <c r="U1677" s="132">
        <v>4</v>
      </c>
      <c r="V1677" s="132">
        <v>0</v>
      </c>
      <c r="W1677" s="132" t="s">
        <v>1144</v>
      </c>
      <c r="X1677" s="132">
        <v>23</v>
      </c>
    </row>
    <row r="1678" spans="1:24">
      <c r="A1678" s="132">
        <v>2421</v>
      </c>
      <c r="B1678" s="132" t="s">
        <v>1966</v>
      </c>
      <c r="C1678" s="132">
        <v>62143000000</v>
      </c>
      <c r="D1678" s="132" t="s">
        <v>776</v>
      </c>
      <c r="E1678" s="132" t="s">
        <v>3648</v>
      </c>
      <c r="F1678" s="132">
        <v>11</v>
      </c>
      <c r="G1678" s="132" t="s">
        <v>3847</v>
      </c>
      <c r="H1678" s="132">
        <v>1</v>
      </c>
      <c r="I1678" s="132">
        <v>0.105</v>
      </c>
      <c r="J1678" s="132">
        <v>1</v>
      </c>
      <c r="K1678" s="132">
        <v>0.105</v>
      </c>
      <c r="L1678" s="132" t="s">
        <v>1846</v>
      </c>
      <c r="M1678" s="132">
        <v>2</v>
      </c>
      <c r="N1678" s="132" t="s">
        <v>2787</v>
      </c>
      <c r="O1678" s="132">
        <v>1725</v>
      </c>
      <c r="P1678" s="132" t="s">
        <v>425</v>
      </c>
      <c r="Q1678" s="132">
        <v>37</v>
      </c>
      <c r="R1678" s="132" t="s">
        <v>1846</v>
      </c>
      <c r="S1678" s="132">
        <v>1000325</v>
      </c>
      <c r="T1678" s="132" t="s">
        <v>959</v>
      </c>
      <c r="U1678" s="132">
        <v>165</v>
      </c>
      <c r="V1678" s="132">
        <v>0</v>
      </c>
      <c r="W1678" s="132" t="s">
        <v>1073</v>
      </c>
      <c r="X1678" s="132">
        <v>8</v>
      </c>
    </row>
    <row r="1679" spans="1:24">
      <c r="A1679" s="132">
        <v>2422</v>
      </c>
      <c r="B1679" s="132" t="s">
        <v>1967</v>
      </c>
      <c r="C1679" s="132">
        <v>62071100000</v>
      </c>
      <c r="D1679" s="132" t="s">
        <v>777</v>
      </c>
      <c r="E1679" s="132" t="s">
        <v>3686</v>
      </c>
      <c r="F1679" s="132">
        <v>74</v>
      </c>
      <c r="G1679" s="132" t="s">
        <v>3847</v>
      </c>
      <c r="H1679" s="132">
        <v>1</v>
      </c>
      <c r="I1679" s="132">
        <v>0.125</v>
      </c>
      <c r="J1679" s="132">
        <v>1</v>
      </c>
      <c r="K1679" s="132">
        <v>0.125</v>
      </c>
      <c r="L1679" s="132" t="s">
        <v>1846</v>
      </c>
      <c r="M1679" s="132">
        <v>2</v>
      </c>
      <c r="N1679" s="132" t="s">
        <v>428</v>
      </c>
      <c r="O1679" s="132">
        <v>7505</v>
      </c>
      <c r="P1679" s="132" t="s">
        <v>439</v>
      </c>
      <c r="Q1679" s="132">
        <v>9</v>
      </c>
      <c r="R1679" s="132" t="s">
        <v>1846</v>
      </c>
      <c r="S1679" s="132">
        <v>1000325</v>
      </c>
      <c r="T1679" s="132" t="s">
        <v>4403</v>
      </c>
      <c r="U1679" s="132">
        <v>704</v>
      </c>
      <c r="V1679" s="132">
        <v>13</v>
      </c>
      <c r="W1679" s="132" t="s">
        <v>1038</v>
      </c>
      <c r="X1679" s="132">
        <v>5</v>
      </c>
    </row>
    <row r="1680" spans="1:24">
      <c r="A1680" s="132">
        <v>2423</v>
      </c>
      <c r="B1680" s="132" t="s">
        <v>1968</v>
      </c>
      <c r="C1680" s="132">
        <v>61101130000</v>
      </c>
      <c r="D1680" s="132" t="s">
        <v>567</v>
      </c>
      <c r="E1680" s="132" t="s">
        <v>459</v>
      </c>
      <c r="F1680" s="132">
        <v>88</v>
      </c>
      <c r="G1680" s="132" t="s">
        <v>3847</v>
      </c>
      <c r="H1680" s="132">
        <v>1</v>
      </c>
      <c r="I1680" s="132">
        <v>0.71</v>
      </c>
      <c r="J1680" s="132">
        <v>1</v>
      </c>
      <c r="K1680" s="132">
        <v>0.71</v>
      </c>
      <c r="L1680" s="132" t="s">
        <v>1846</v>
      </c>
      <c r="M1680" s="132">
        <v>2</v>
      </c>
      <c r="N1680" s="132" t="s">
        <v>2787</v>
      </c>
      <c r="O1680" s="132">
        <v>1725</v>
      </c>
      <c r="P1680" s="132" t="s">
        <v>4441</v>
      </c>
      <c r="Q1680" s="132" t="s">
        <v>4353</v>
      </c>
      <c r="R1680" s="132" t="s">
        <v>1846</v>
      </c>
      <c r="S1680" s="132">
        <v>1000325</v>
      </c>
      <c r="T1680" s="132" t="s">
        <v>828</v>
      </c>
      <c r="U1680" s="132">
        <v>124</v>
      </c>
      <c r="V1680" s="132">
        <v>0</v>
      </c>
      <c r="W1680" s="132" t="s">
        <v>1073</v>
      </c>
      <c r="X1680" s="132">
        <v>8</v>
      </c>
    </row>
    <row r="1681" spans="1:24">
      <c r="A1681" s="132">
        <v>2424</v>
      </c>
      <c r="B1681" s="132" t="s">
        <v>1969</v>
      </c>
      <c r="C1681" s="132">
        <v>62046239000</v>
      </c>
      <c r="D1681" s="132" t="s">
        <v>510</v>
      </c>
      <c r="E1681" s="132" t="s">
        <v>420</v>
      </c>
      <c r="F1681" s="132">
        <v>93</v>
      </c>
      <c r="G1681" s="132" t="s">
        <v>3848</v>
      </c>
      <c r="H1681" s="132">
        <v>2</v>
      </c>
      <c r="I1681" s="132">
        <v>0.48</v>
      </c>
      <c r="J1681" s="132">
        <v>1</v>
      </c>
      <c r="K1681" s="132">
        <v>0.48</v>
      </c>
      <c r="L1681" s="132" t="s">
        <v>1846</v>
      </c>
      <c r="M1681" s="132">
        <v>2</v>
      </c>
      <c r="N1681" s="132" t="s">
        <v>2787</v>
      </c>
      <c r="O1681" s="132">
        <v>1725</v>
      </c>
      <c r="P1681" s="132" t="s">
        <v>439</v>
      </c>
      <c r="Q1681" s="132">
        <v>9</v>
      </c>
      <c r="R1681" s="132" t="s">
        <v>1846</v>
      </c>
      <c r="S1681" s="132">
        <v>1000325</v>
      </c>
      <c r="T1681" s="132">
        <v>34</v>
      </c>
      <c r="U1681" s="132">
        <v>41</v>
      </c>
      <c r="V1681" s="132">
        <v>0</v>
      </c>
      <c r="W1681" s="132" t="s">
        <v>1050</v>
      </c>
      <c r="X1681" s="132">
        <v>20</v>
      </c>
    </row>
    <row r="1682" spans="1:24">
      <c r="A1682" s="132">
        <v>2425</v>
      </c>
      <c r="B1682" s="132" t="s">
        <v>1970</v>
      </c>
      <c r="C1682" s="132">
        <v>61101130000</v>
      </c>
      <c r="D1682" s="132" t="s">
        <v>567</v>
      </c>
      <c r="E1682" s="132" t="s">
        <v>459</v>
      </c>
      <c r="F1682" s="132">
        <v>88</v>
      </c>
      <c r="G1682" s="132" t="s">
        <v>3847</v>
      </c>
      <c r="H1682" s="132">
        <v>1</v>
      </c>
      <c r="I1682" s="132">
        <v>0.42</v>
      </c>
      <c r="J1682" s="132">
        <v>1</v>
      </c>
      <c r="K1682" s="132">
        <v>0.42</v>
      </c>
      <c r="L1682" s="132" t="s">
        <v>1846</v>
      </c>
      <c r="M1682" s="132">
        <v>2</v>
      </c>
      <c r="N1682" s="132" t="s">
        <v>2787</v>
      </c>
      <c r="O1682" s="132">
        <v>1725</v>
      </c>
      <c r="P1682" s="132" t="s">
        <v>4438</v>
      </c>
      <c r="Q1682" s="132" t="s">
        <v>4365</v>
      </c>
      <c r="R1682" s="132" t="s">
        <v>1846</v>
      </c>
      <c r="S1682" s="132">
        <v>1000325</v>
      </c>
      <c r="T1682" s="132" t="s">
        <v>825</v>
      </c>
      <c r="U1682" s="132">
        <v>119</v>
      </c>
      <c r="V1682" s="132">
        <v>0</v>
      </c>
      <c r="W1682" s="132" t="s">
        <v>1038</v>
      </c>
      <c r="X1682" s="132">
        <v>5</v>
      </c>
    </row>
    <row r="1683" spans="1:24">
      <c r="A1683" s="132">
        <v>2426</v>
      </c>
      <c r="B1683" s="132" t="s">
        <v>1971</v>
      </c>
      <c r="C1683" s="132">
        <v>61101130000</v>
      </c>
      <c r="D1683" s="132" t="s">
        <v>567</v>
      </c>
      <c r="E1683" s="132" t="s">
        <v>459</v>
      </c>
      <c r="F1683" s="132">
        <v>88</v>
      </c>
      <c r="G1683" s="132" t="s">
        <v>3847</v>
      </c>
      <c r="H1683" s="132">
        <v>1</v>
      </c>
      <c r="I1683" s="132">
        <v>0.42499999999999999</v>
      </c>
      <c r="J1683" s="132">
        <v>1</v>
      </c>
      <c r="K1683" s="132">
        <v>0.42499999999999999</v>
      </c>
      <c r="L1683" s="132" t="s">
        <v>1846</v>
      </c>
      <c r="M1683" s="132">
        <v>2</v>
      </c>
      <c r="N1683" s="132" t="s">
        <v>2787</v>
      </c>
      <c r="O1683" s="132">
        <v>1725</v>
      </c>
      <c r="P1683" s="132" t="s">
        <v>4438</v>
      </c>
      <c r="Q1683" s="132" t="s">
        <v>4365</v>
      </c>
      <c r="R1683" s="132" t="s">
        <v>1846</v>
      </c>
      <c r="S1683" s="132">
        <v>1000325</v>
      </c>
      <c r="T1683" s="132" t="s">
        <v>825</v>
      </c>
      <c r="U1683" s="132">
        <v>119</v>
      </c>
      <c r="V1683" s="132">
        <v>0</v>
      </c>
      <c r="W1683" s="132" t="s">
        <v>1038</v>
      </c>
      <c r="X1683" s="132">
        <v>5</v>
      </c>
    </row>
    <row r="1684" spans="1:24">
      <c r="A1684" s="132">
        <v>2427</v>
      </c>
      <c r="B1684" s="132" t="s">
        <v>1972</v>
      </c>
      <c r="C1684" s="132">
        <v>62046318000</v>
      </c>
      <c r="D1684" s="132" t="s">
        <v>511</v>
      </c>
      <c r="E1684" s="132" t="s">
        <v>420</v>
      </c>
      <c r="F1684" s="132">
        <v>93</v>
      </c>
      <c r="G1684" s="132" t="s">
        <v>3848</v>
      </c>
      <c r="H1684" s="132">
        <v>2</v>
      </c>
      <c r="I1684" s="132">
        <v>0.63</v>
      </c>
      <c r="J1684" s="132">
        <v>1</v>
      </c>
      <c r="K1684" s="132">
        <v>0.63</v>
      </c>
      <c r="L1684" s="132" t="s">
        <v>1846</v>
      </c>
      <c r="M1684" s="132">
        <v>2</v>
      </c>
      <c r="N1684" s="132" t="s">
        <v>2787</v>
      </c>
      <c r="O1684" s="132">
        <v>1725</v>
      </c>
      <c r="P1684" s="132" t="s">
        <v>425</v>
      </c>
      <c r="Q1684" s="132">
        <v>37</v>
      </c>
      <c r="R1684" s="132" t="s">
        <v>1846</v>
      </c>
      <c r="S1684" s="132">
        <v>1000325</v>
      </c>
      <c r="T1684" s="132">
        <v>34</v>
      </c>
      <c r="U1684" s="132">
        <v>41</v>
      </c>
      <c r="V1684" s="132">
        <v>0</v>
      </c>
      <c r="W1684" s="132" t="s">
        <v>1050</v>
      </c>
      <c r="X1684" s="132">
        <v>20</v>
      </c>
    </row>
    <row r="1685" spans="1:24">
      <c r="A1685" s="132">
        <v>2428</v>
      </c>
      <c r="B1685" s="132" t="s">
        <v>1973</v>
      </c>
      <c r="C1685" s="132">
        <v>62046239000</v>
      </c>
      <c r="D1685" s="132" t="s">
        <v>510</v>
      </c>
      <c r="E1685" s="132" t="s">
        <v>420</v>
      </c>
      <c r="F1685" s="132">
        <v>93</v>
      </c>
      <c r="G1685" s="132" t="s">
        <v>3848</v>
      </c>
      <c r="H1685" s="132">
        <v>2</v>
      </c>
      <c r="I1685" s="132">
        <v>0.47</v>
      </c>
      <c r="J1685" s="132">
        <v>1</v>
      </c>
      <c r="K1685" s="132">
        <v>0.47</v>
      </c>
      <c r="L1685" s="132" t="s">
        <v>1846</v>
      </c>
      <c r="M1685" s="132">
        <v>2</v>
      </c>
      <c r="N1685" s="132" t="s">
        <v>2787</v>
      </c>
      <c r="O1685" s="132">
        <v>1725</v>
      </c>
      <c r="P1685" s="132" t="s">
        <v>439</v>
      </c>
      <c r="Q1685" s="132">
        <v>9</v>
      </c>
      <c r="R1685" s="132" t="s">
        <v>1846</v>
      </c>
      <c r="S1685" s="132">
        <v>1000325</v>
      </c>
      <c r="T1685" s="132">
        <v>34</v>
      </c>
      <c r="U1685" s="132">
        <v>41</v>
      </c>
      <c r="V1685" s="132">
        <v>0</v>
      </c>
      <c r="W1685" s="132" t="s">
        <v>1050</v>
      </c>
      <c r="X1685" s="132">
        <v>20</v>
      </c>
    </row>
    <row r="1686" spans="1:24">
      <c r="A1686" s="132">
        <v>2429</v>
      </c>
      <c r="B1686" s="132" t="s">
        <v>1974</v>
      </c>
      <c r="C1686" s="132">
        <v>61102091000</v>
      </c>
      <c r="D1686" s="132" t="s">
        <v>488</v>
      </c>
      <c r="E1686" s="132" t="s">
        <v>459</v>
      </c>
      <c r="F1686" s="132">
        <v>88</v>
      </c>
      <c r="G1686" s="132" t="s">
        <v>3847</v>
      </c>
      <c r="H1686" s="132">
        <v>1</v>
      </c>
      <c r="I1686" s="132">
        <v>0.55000000000000004</v>
      </c>
      <c r="J1686" s="132">
        <v>1</v>
      </c>
      <c r="K1686" s="132">
        <v>0.55000000000000004</v>
      </c>
      <c r="L1686" s="132" t="s">
        <v>1846</v>
      </c>
      <c r="M1686" s="132">
        <v>2</v>
      </c>
      <c r="N1686" s="132" t="s">
        <v>2787</v>
      </c>
      <c r="O1686" s="132">
        <v>1725</v>
      </c>
      <c r="P1686" s="132" t="s">
        <v>439</v>
      </c>
      <c r="Q1686" s="132">
        <v>9</v>
      </c>
      <c r="R1686" s="132" t="s">
        <v>1846</v>
      </c>
      <c r="S1686" s="132">
        <v>1000325</v>
      </c>
      <c r="T1686" s="132" t="s">
        <v>2102</v>
      </c>
      <c r="U1686" s="132">
        <v>274</v>
      </c>
      <c r="V1686" s="132">
        <v>0</v>
      </c>
      <c r="W1686" s="132" t="s">
        <v>1144</v>
      </c>
      <c r="X1686" s="132">
        <v>23</v>
      </c>
    </row>
    <row r="1687" spans="1:24">
      <c r="A1687" s="132">
        <v>2430</v>
      </c>
      <c r="B1687" s="132" t="s">
        <v>1975</v>
      </c>
      <c r="C1687" s="132">
        <v>65050090000</v>
      </c>
      <c r="D1687" s="132" t="s">
        <v>1963</v>
      </c>
      <c r="E1687" s="132" t="s">
        <v>434</v>
      </c>
      <c r="F1687" s="132">
        <v>5</v>
      </c>
      <c r="G1687" s="132" t="s">
        <v>3848</v>
      </c>
      <c r="H1687" s="132">
        <v>2</v>
      </c>
      <c r="I1687" s="132">
        <v>0.11</v>
      </c>
      <c r="J1687" s="132">
        <v>1</v>
      </c>
      <c r="K1687" s="132">
        <v>0.11</v>
      </c>
      <c r="L1687" s="132" t="s">
        <v>1846</v>
      </c>
      <c r="M1687" s="132">
        <v>2</v>
      </c>
      <c r="N1687" s="132" t="s">
        <v>2787</v>
      </c>
      <c r="O1687" s="132">
        <v>1725</v>
      </c>
      <c r="P1687" s="132" t="s">
        <v>425</v>
      </c>
      <c r="Q1687" s="132">
        <v>37</v>
      </c>
      <c r="R1687" s="132" t="s">
        <v>1846</v>
      </c>
      <c r="S1687" s="132">
        <v>1000325</v>
      </c>
      <c r="T1687" s="132">
        <v>0</v>
      </c>
      <c r="U1687" s="132">
        <v>4</v>
      </c>
      <c r="V1687" s="132">
        <v>0</v>
      </c>
      <c r="W1687" s="132" t="s">
        <v>1144</v>
      </c>
      <c r="X1687" s="132">
        <v>23</v>
      </c>
    </row>
    <row r="1688" spans="1:24">
      <c r="A1688" s="132">
        <v>2431</v>
      </c>
      <c r="B1688" s="132" t="s">
        <v>1976</v>
      </c>
      <c r="C1688" s="132">
        <v>61102091000</v>
      </c>
      <c r="D1688" s="132" t="s">
        <v>488</v>
      </c>
      <c r="E1688" s="132" t="s">
        <v>459</v>
      </c>
      <c r="F1688" s="132">
        <v>88</v>
      </c>
      <c r="G1688" s="132" t="s">
        <v>3847</v>
      </c>
      <c r="H1688" s="132">
        <v>1</v>
      </c>
      <c r="I1688" s="132">
        <v>0.78500000000000003</v>
      </c>
      <c r="J1688" s="132">
        <v>1</v>
      </c>
      <c r="K1688" s="132">
        <v>0.78500000000000003</v>
      </c>
      <c r="L1688" s="132" t="s">
        <v>1846</v>
      </c>
      <c r="M1688" s="132">
        <v>2</v>
      </c>
      <c r="N1688" s="132" t="s">
        <v>2787</v>
      </c>
      <c r="O1688" s="132">
        <v>1725</v>
      </c>
      <c r="P1688" s="132" t="s">
        <v>439</v>
      </c>
      <c r="Q1688" s="132">
        <v>9</v>
      </c>
      <c r="R1688" s="132" t="s">
        <v>1846</v>
      </c>
      <c r="S1688" s="132">
        <v>1000325</v>
      </c>
      <c r="T1688" s="132" t="s">
        <v>2102</v>
      </c>
      <c r="U1688" s="132">
        <v>274</v>
      </c>
      <c r="V1688" s="132">
        <v>0</v>
      </c>
      <c r="W1688" s="132" t="s">
        <v>1046</v>
      </c>
      <c r="X1688" s="132">
        <v>12</v>
      </c>
    </row>
    <row r="1689" spans="1:24">
      <c r="A1689" s="132">
        <v>2432</v>
      </c>
      <c r="B1689" s="132" t="s">
        <v>1977</v>
      </c>
      <c r="C1689" s="132">
        <v>62046239000</v>
      </c>
      <c r="D1689" s="132" t="s">
        <v>510</v>
      </c>
      <c r="E1689" s="132" t="s">
        <v>420</v>
      </c>
      <c r="F1689" s="132">
        <v>93</v>
      </c>
      <c r="G1689" s="132" t="s">
        <v>3848</v>
      </c>
      <c r="H1689" s="132">
        <v>2</v>
      </c>
      <c r="I1689" s="132">
        <v>0.51</v>
      </c>
      <c r="J1689" s="132">
        <v>1</v>
      </c>
      <c r="K1689" s="132">
        <v>0.51</v>
      </c>
      <c r="L1689" s="132" t="s">
        <v>1846</v>
      </c>
      <c r="M1689" s="132">
        <v>2</v>
      </c>
      <c r="N1689" s="132" t="s">
        <v>2787</v>
      </c>
      <c r="O1689" s="132">
        <v>1725</v>
      </c>
      <c r="P1689" s="132" t="s">
        <v>439</v>
      </c>
      <c r="Q1689" s="132">
        <v>9</v>
      </c>
      <c r="R1689" s="132" t="s">
        <v>1846</v>
      </c>
      <c r="S1689" s="132">
        <v>1000325</v>
      </c>
      <c r="T1689" s="132">
        <v>34</v>
      </c>
      <c r="U1689" s="132">
        <v>41</v>
      </c>
      <c r="V1689" s="132">
        <v>0</v>
      </c>
      <c r="W1689" s="132" t="s">
        <v>1050</v>
      </c>
      <c r="X1689" s="132">
        <v>20</v>
      </c>
    </row>
    <row r="1690" spans="1:24">
      <c r="A1690" s="132">
        <v>2433</v>
      </c>
      <c r="B1690" s="132" t="s">
        <v>1978</v>
      </c>
      <c r="C1690" s="132">
        <v>61043300000</v>
      </c>
      <c r="D1690" s="132" t="s">
        <v>507</v>
      </c>
      <c r="E1690" s="132" t="s">
        <v>4293</v>
      </c>
      <c r="F1690" s="132">
        <v>466</v>
      </c>
      <c r="G1690" s="132" t="s">
        <v>3848</v>
      </c>
      <c r="H1690" s="132">
        <v>2</v>
      </c>
      <c r="I1690" s="132">
        <v>0.45500000000000002</v>
      </c>
      <c r="J1690" s="132">
        <v>1</v>
      </c>
      <c r="K1690" s="132">
        <v>0.45500000000000002</v>
      </c>
      <c r="L1690" s="132" t="s">
        <v>1846</v>
      </c>
      <c r="M1690" s="132">
        <v>2</v>
      </c>
      <c r="N1690" s="132" t="s">
        <v>2787</v>
      </c>
      <c r="O1690" s="132">
        <v>1725</v>
      </c>
      <c r="P1690" s="132" t="s">
        <v>425</v>
      </c>
      <c r="Q1690" s="132">
        <v>37</v>
      </c>
      <c r="R1690" s="132" t="s">
        <v>1846</v>
      </c>
      <c r="S1690" s="132">
        <v>1000325</v>
      </c>
      <c r="T1690" s="132" t="s">
        <v>948</v>
      </c>
      <c r="U1690" s="132">
        <v>327</v>
      </c>
      <c r="V1690" s="132">
        <v>0</v>
      </c>
      <c r="W1690" s="132" t="s">
        <v>1073</v>
      </c>
      <c r="X1690" s="132">
        <v>8</v>
      </c>
    </row>
    <row r="1691" spans="1:24">
      <c r="A1691" s="132">
        <v>2434</v>
      </c>
      <c r="B1691" s="132" t="s">
        <v>1979</v>
      </c>
      <c r="C1691" s="132">
        <v>61043900000</v>
      </c>
      <c r="D1691" s="132" t="s">
        <v>1980</v>
      </c>
      <c r="E1691" s="132" t="s">
        <v>4293</v>
      </c>
      <c r="F1691" s="132">
        <v>466</v>
      </c>
      <c r="G1691" s="132" t="s">
        <v>3848</v>
      </c>
      <c r="H1691" s="132">
        <v>2</v>
      </c>
      <c r="I1691" s="132">
        <v>0.3</v>
      </c>
      <c r="J1691" s="132">
        <v>1</v>
      </c>
      <c r="K1691" s="132">
        <v>0.3</v>
      </c>
      <c r="L1691" s="132" t="s">
        <v>1846</v>
      </c>
      <c r="M1691" s="132">
        <v>2</v>
      </c>
      <c r="N1691" s="132" t="s">
        <v>2787</v>
      </c>
      <c r="O1691" s="132">
        <v>1725</v>
      </c>
      <c r="P1691" s="132" t="s">
        <v>4442</v>
      </c>
      <c r="Q1691" s="132" t="s">
        <v>4358</v>
      </c>
      <c r="R1691" s="132" t="s">
        <v>1846</v>
      </c>
      <c r="S1691" s="132">
        <v>1000325</v>
      </c>
      <c r="T1691" s="132" t="s">
        <v>810</v>
      </c>
      <c r="U1691" s="132">
        <v>122</v>
      </c>
      <c r="V1691" s="132">
        <v>0</v>
      </c>
      <c r="W1691" s="132" t="s">
        <v>1050</v>
      </c>
      <c r="X1691" s="132">
        <v>20</v>
      </c>
    </row>
    <row r="1692" spans="1:24">
      <c r="A1692" s="132">
        <v>2435</v>
      </c>
      <c r="B1692" s="132" t="s">
        <v>1981</v>
      </c>
      <c r="C1692" s="132">
        <v>61103099000</v>
      </c>
      <c r="D1692" s="132" t="s">
        <v>502</v>
      </c>
      <c r="E1692" s="132" t="s">
        <v>459</v>
      </c>
      <c r="F1692" s="132">
        <v>88</v>
      </c>
      <c r="G1692" s="132" t="s">
        <v>3848</v>
      </c>
      <c r="H1692" s="132">
        <v>2</v>
      </c>
      <c r="I1692" s="132">
        <v>0.34</v>
      </c>
      <c r="J1692" s="132">
        <v>1</v>
      </c>
      <c r="K1692" s="132">
        <v>0.34</v>
      </c>
      <c r="L1692" s="132" t="s">
        <v>1846</v>
      </c>
      <c r="M1692" s="132">
        <v>2</v>
      </c>
      <c r="N1692" s="132" t="s">
        <v>2787</v>
      </c>
      <c r="O1692" s="132">
        <v>1725</v>
      </c>
      <c r="P1692" s="132" t="s">
        <v>425</v>
      </c>
      <c r="Q1692" s="132">
        <v>37</v>
      </c>
      <c r="R1692" s="132" t="s">
        <v>1846</v>
      </c>
      <c r="S1692" s="132">
        <v>1000325</v>
      </c>
      <c r="T1692" s="132" t="s">
        <v>810</v>
      </c>
      <c r="U1692" s="132">
        <v>122</v>
      </c>
      <c r="V1692" s="132">
        <v>0</v>
      </c>
      <c r="W1692" s="132" t="s">
        <v>1107</v>
      </c>
      <c r="X1692" s="132">
        <v>1</v>
      </c>
    </row>
    <row r="1693" spans="1:24">
      <c r="A1693" s="132">
        <v>2436</v>
      </c>
      <c r="B1693" s="132" t="s">
        <v>1982</v>
      </c>
      <c r="C1693" s="132">
        <v>65050090000</v>
      </c>
      <c r="D1693" s="132" t="s">
        <v>1983</v>
      </c>
      <c r="E1693" s="132" t="s">
        <v>434</v>
      </c>
      <c r="F1693" s="132">
        <v>5</v>
      </c>
      <c r="G1693" s="132" t="s">
        <v>3847</v>
      </c>
      <c r="H1693" s="132">
        <v>1</v>
      </c>
      <c r="I1693" s="132">
        <v>8.5000000000000006E-2</v>
      </c>
      <c r="J1693" s="132">
        <v>1</v>
      </c>
      <c r="K1693" s="132">
        <v>8.5000000000000006E-2</v>
      </c>
      <c r="L1693" s="132" t="s">
        <v>1846</v>
      </c>
      <c r="M1693" s="132">
        <v>2</v>
      </c>
      <c r="N1693" s="132" t="s">
        <v>2787</v>
      </c>
      <c r="O1693" s="132">
        <v>1725</v>
      </c>
      <c r="P1693" s="132" t="s">
        <v>425</v>
      </c>
      <c r="Q1693" s="132">
        <v>37</v>
      </c>
      <c r="R1693" s="132" t="s">
        <v>1846</v>
      </c>
      <c r="S1693" s="132">
        <v>1000325</v>
      </c>
      <c r="T1693" s="132">
        <v>0</v>
      </c>
      <c r="U1693" s="132">
        <v>4</v>
      </c>
      <c r="V1693" s="132">
        <v>0</v>
      </c>
      <c r="W1693" s="132" t="s">
        <v>1048</v>
      </c>
      <c r="X1693" s="132">
        <v>4</v>
      </c>
    </row>
    <row r="1694" spans="1:24">
      <c r="A1694" s="132">
        <v>2437</v>
      </c>
      <c r="B1694" s="132" t="s">
        <v>1984</v>
      </c>
      <c r="C1694" s="132">
        <v>61109090000</v>
      </c>
      <c r="D1694" s="132" t="s">
        <v>710</v>
      </c>
      <c r="E1694" s="132" t="s">
        <v>459</v>
      </c>
      <c r="F1694" s="132">
        <v>88</v>
      </c>
      <c r="G1694" s="132" t="s">
        <v>3848</v>
      </c>
      <c r="H1694" s="132">
        <v>2</v>
      </c>
      <c r="I1694" s="132">
        <v>0.31</v>
      </c>
      <c r="J1694" s="132">
        <v>1</v>
      </c>
      <c r="K1694" s="132">
        <v>0.31</v>
      </c>
      <c r="L1694" s="132" t="s">
        <v>1846</v>
      </c>
      <c r="M1694" s="132">
        <v>2</v>
      </c>
      <c r="N1694" s="132" t="s">
        <v>2787</v>
      </c>
      <c r="O1694" s="132">
        <v>1725</v>
      </c>
      <c r="P1694" s="132" t="s">
        <v>3957</v>
      </c>
      <c r="Q1694" s="132" t="s">
        <v>3937</v>
      </c>
      <c r="R1694" s="132" t="s">
        <v>1846</v>
      </c>
      <c r="S1694" s="132">
        <v>1000325</v>
      </c>
      <c r="T1694" s="132" t="s">
        <v>858</v>
      </c>
      <c r="U1694" s="132">
        <v>1</v>
      </c>
      <c r="V1694" s="132">
        <v>0</v>
      </c>
      <c r="W1694" s="132" t="s">
        <v>1038</v>
      </c>
      <c r="X1694" s="132">
        <v>5</v>
      </c>
    </row>
    <row r="1695" spans="1:24">
      <c r="A1695" s="132">
        <v>2438</v>
      </c>
      <c r="B1695" s="132" t="s">
        <v>1985</v>
      </c>
      <c r="C1695" s="132">
        <v>61102099000</v>
      </c>
      <c r="D1695" s="132" t="s">
        <v>1986</v>
      </c>
      <c r="E1695" s="132" t="s">
        <v>341</v>
      </c>
      <c r="F1695" s="132">
        <v>18</v>
      </c>
      <c r="G1695" s="132" t="s">
        <v>3848</v>
      </c>
      <c r="H1695" s="132">
        <v>2</v>
      </c>
      <c r="I1695" s="132">
        <v>0.34</v>
      </c>
      <c r="J1695" s="132">
        <v>1</v>
      </c>
      <c r="K1695" s="132">
        <v>0.34</v>
      </c>
      <c r="L1695" s="132" t="s">
        <v>1846</v>
      </c>
      <c r="M1695" s="132">
        <v>2</v>
      </c>
      <c r="N1695" s="132" t="s">
        <v>2787</v>
      </c>
      <c r="O1695" s="132">
        <v>1725</v>
      </c>
      <c r="P1695" s="132" t="s">
        <v>439</v>
      </c>
      <c r="Q1695" s="132">
        <v>9</v>
      </c>
      <c r="R1695" s="132" t="s">
        <v>1846</v>
      </c>
      <c r="S1695" s="132">
        <v>1000325</v>
      </c>
      <c r="T1695" s="132" t="s">
        <v>821</v>
      </c>
      <c r="U1695" s="132">
        <v>3</v>
      </c>
      <c r="V1695" s="132">
        <v>0</v>
      </c>
      <c r="W1695" s="132" t="s">
        <v>1050</v>
      </c>
      <c r="X1695" s="132">
        <v>20</v>
      </c>
    </row>
    <row r="1696" spans="1:24">
      <c r="A1696" s="132">
        <v>2439</v>
      </c>
      <c r="B1696" s="132" t="s">
        <v>1987</v>
      </c>
      <c r="C1696" s="132">
        <v>62046239000</v>
      </c>
      <c r="D1696" s="132" t="s">
        <v>510</v>
      </c>
      <c r="E1696" s="132" t="s">
        <v>420</v>
      </c>
      <c r="F1696" s="132">
        <v>93</v>
      </c>
      <c r="G1696" s="132" t="s">
        <v>3848</v>
      </c>
      <c r="H1696" s="132">
        <v>2</v>
      </c>
      <c r="I1696" s="132">
        <v>0.75</v>
      </c>
      <c r="J1696" s="132">
        <v>1</v>
      </c>
      <c r="K1696" s="132">
        <v>0.75</v>
      </c>
      <c r="L1696" s="132" t="s">
        <v>1846</v>
      </c>
      <c r="M1696" s="132">
        <v>2</v>
      </c>
      <c r="N1696" s="132" t="s">
        <v>2787</v>
      </c>
      <c r="O1696" s="132">
        <v>1725</v>
      </c>
      <c r="P1696" s="132" t="s">
        <v>439</v>
      </c>
      <c r="Q1696" s="132">
        <v>9</v>
      </c>
      <c r="R1696" s="132" t="s">
        <v>1846</v>
      </c>
      <c r="S1696" s="132">
        <v>1000325</v>
      </c>
      <c r="T1696" s="132">
        <v>32</v>
      </c>
      <c r="U1696" s="132">
        <v>31</v>
      </c>
      <c r="V1696" s="132">
        <v>0</v>
      </c>
      <c r="W1696" s="132" t="s">
        <v>1050</v>
      </c>
      <c r="X1696" s="132">
        <v>20</v>
      </c>
    </row>
    <row r="1697" spans="1:24">
      <c r="A1697" s="132">
        <v>2440</v>
      </c>
      <c r="B1697" s="132" t="s">
        <v>1988</v>
      </c>
      <c r="C1697" s="132">
        <v>61103099000</v>
      </c>
      <c r="D1697" s="132" t="s">
        <v>502</v>
      </c>
      <c r="E1697" s="132" t="s">
        <v>459</v>
      </c>
      <c r="F1697" s="132">
        <v>88</v>
      </c>
      <c r="G1697" s="132" t="s">
        <v>3848</v>
      </c>
      <c r="H1697" s="132">
        <v>2</v>
      </c>
      <c r="I1697" s="132">
        <v>0.16500000000000001</v>
      </c>
      <c r="J1697" s="132">
        <v>1</v>
      </c>
      <c r="K1697" s="132">
        <v>0.16500000000000001</v>
      </c>
      <c r="L1697" s="132" t="s">
        <v>1846</v>
      </c>
      <c r="M1697" s="132">
        <v>2</v>
      </c>
      <c r="N1697" s="132" t="s">
        <v>2787</v>
      </c>
      <c r="O1697" s="132">
        <v>1725</v>
      </c>
      <c r="P1697" s="132" t="s">
        <v>435</v>
      </c>
      <c r="Q1697" s="132">
        <v>2</v>
      </c>
      <c r="R1697" s="132" t="s">
        <v>1846</v>
      </c>
      <c r="S1697" s="132">
        <v>1000325</v>
      </c>
      <c r="T1697" s="132" t="s">
        <v>858</v>
      </c>
      <c r="U1697" s="132">
        <v>1</v>
      </c>
      <c r="V1697" s="132">
        <v>0</v>
      </c>
      <c r="W1697" s="132" t="s">
        <v>1050</v>
      </c>
      <c r="X1697" s="132">
        <v>20</v>
      </c>
    </row>
    <row r="1698" spans="1:24">
      <c r="A1698" s="132">
        <v>2441</v>
      </c>
      <c r="B1698" s="132" t="s">
        <v>1989</v>
      </c>
      <c r="C1698" s="132">
        <v>62034235000</v>
      </c>
      <c r="D1698" s="132" t="s">
        <v>548</v>
      </c>
      <c r="E1698" s="132" t="s">
        <v>420</v>
      </c>
      <c r="F1698" s="132">
        <v>93</v>
      </c>
      <c r="G1698" s="132" t="s">
        <v>3847</v>
      </c>
      <c r="H1698" s="132">
        <v>1</v>
      </c>
      <c r="I1698" s="132">
        <v>0.79</v>
      </c>
      <c r="J1698" s="132">
        <v>1</v>
      </c>
      <c r="K1698" s="132">
        <v>0.79</v>
      </c>
      <c r="L1698" s="132" t="s">
        <v>1846</v>
      </c>
      <c r="M1698" s="132">
        <v>2</v>
      </c>
      <c r="N1698" s="132" t="s">
        <v>2787</v>
      </c>
      <c r="O1698" s="132">
        <v>1725</v>
      </c>
      <c r="P1698" s="132" t="s">
        <v>439</v>
      </c>
      <c r="Q1698" s="132">
        <v>9</v>
      </c>
      <c r="R1698" s="132" t="s">
        <v>1846</v>
      </c>
      <c r="S1698" s="132">
        <v>1000325</v>
      </c>
      <c r="T1698" s="132">
        <v>58</v>
      </c>
      <c r="U1698" s="132">
        <v>219</v>
      </c>
      <c r="V1698" s="132">
        <v>0</v>
      </c>
      <c r="W1698" s="132" t="s">
        <v>1073</v>
      </c>
      <c r="X1698" s="132">
        <v>8</v>
      </c>
    </row>
    <row r="1699" spans="1:24">
      <c r="A1699" s="132">
        <v>2442</v>
      </c>
      <c r="B1699" s="132" t="s">
        <v>1990</v>
      </c>
      <c r="C1699" s="132">
        <v>62034235000</v>
      </c>
      <c r="D1699" s="132" t="s">
        <v>548</v>
      </c>
      <c r="E1699" s="132" t="s">
        <v>420</v>
      </c>
      <c r="F1699" s="132">
        <v>93</v>
      </c>
      <c r="G1699" s="132" t="s">
        <v>3847</v>
      </c>
      <c r="H1699" s="132">
        <v>1</v>
      </c>
      <c r="I1699" s="132">
        <v>0.92</v>
      </c>
      <c r="J1699" s="132">
        <v>1</v>
      </c>
      <c r="K1699" s="132">
        <v>0.92</v>
      </c>
      <c r="L1699" s="132" t="s">
        <v>1846</v>
      </c>
      <c r="M1699" s="132">
        <v>2</v>
      </c>
      <c r="N1699" s="132" t="s">
        <v>2787</v>
      </c>
      <c r="O1699" s="132">
        <v>1725</v>
      </c>
      <c r="P1699" s="132" t="s">
        <v>439</v>
      </c>
      <c r="Q1699" s="132">
        <v>9</v>
      </c>
      <c r="R1699" s="132" t="s">
        <v>1846</v>
      </c>
      <c r="S1699" s="132">
        <v>1000325</v>
      </c>
      <c r="T1699" s="132" t="s">
        <v>2100</v>
      </c>
      <c r="U1699" s="132">
        <v>339</v>
      </c>
      <c r="V1699" s="132">
        <v>0</v>
      </c>
      <c r="W1699" s="132" t="s">
        <v>1050</v>
      </c>
      <c r="X1699" s="132">
        <v>20</v>
      </c>
    </row>
    <row r="1700" spans="1:24">
      <c r="A1700" s="132">
        <v>2443</v>
      </c>
      <c r="B1700" s="132" t="s">
        <v>1991</v>
      </c>
      <c r="C1700" s="132">
        <v>62034235000</v>
      </c>
      <c r="D1700" s="132" t="s">
        <v>548</v>
      </c>
      <c r="E1700" s="132" t="s">
        <v>420</v>
      </c>
      <c r="F1700" s="132">
        <v>93</v>
      </c>
      <c r="G1700" s="132" t="s">
        <v>3847</v>
      </c>
      <c r="H1700" s="132">
        <v>1</v>
      </c>
      <c r="I1700" s="132">
        <v>0.63500000000000001</v>
      </c>
      <c r="J1700" s="132">
        <v>1</v>
      </c>
      <c r="K1700" s="132">
        <v>0.63500000000000001</v>
      </c>
      <c r="L1700" s="132" t="s">
        <v>1846</v>
      </c>
      <c r="M1700" s="132">
        <v>2</v>
      </c>
      <c r="N1700" s="132" t="s">
        <v>2787</v>
      </c>
      <c r="O1700" s="132">
        <v>1725</v>
      </c>
      <c r="P1700" s="132" t="s">
        <v>439</v>
      </c>
      <c r="Q1700" s="132">
        <v>9</v>
      </c>
      <c r="R1700" s="132" t="s">
        <v>1846</v>
      </c>
      <c r="S1700" s="132">
        <v>1000325</v>
      </c>
      <c r="T1700" s="132">
        <v>32</v>
      </c>
      <c r="U1700" s="132">
        <v>31</v>
      </c>
      <c r="V1700" s="132">
        <v>0</v>
      </c>
      <c r="W1700" s="132" t="s">
        <v>1050</v>
      </c>
      <c r="X1700" s="132">
        <v>20</v>
      </c>
    </row>
    <row r="1701" spans="1:24">
      <c r="A1701" s="132">
        <v>2444</v>
      </c>
      <c r="B1701" s="132" t="s">
        <v>1992</v>
      </c>
      <c r="C1701" s="132">
        <v>62034235000</v>
      </c>
      <c r="D1701" s="132" t="s">
        <v>548</v>
      </c>
      <c r="E1701" s="132" t="s">
        <v>420</v>
      </c>
      <c r="F1701" s="132">
        <v>93</v>
      </c>
      <c r="G1701" s="132" t="s">
        <v>3847</v>
      </c>
      <c r="H1701" s="132">
        <v>1</v>
      </c>
      <c r="I1701" s="132">
        <v>0.64500000000000002</v>
      </c>
      <c r="J1701" s="132">
        <v>1</v>
      </c>
      <c r="K1701" s="132">
        <v>0.64500000000000002</v>
      </c>
      <c r="L1701" s="132" t="s">
        <v>1846</v>
      </c>
      <c r="M1701" s="132">
        <v>2</v>
      </c>
      <c r="N1701" s="132" t="s">
        <v>2787</v>
      </c>
      <c r="O1701" s="132">
        <v>1725</v>
      </c>
      <c r="P1701" s="132" t="s">
        <v>439</v>
      </c>
      <c r="Q1701" s="132">
        <v>9</v>
      </c>
      <c r="R1701" s="132" t="s">
        <v>1846</v>
      </c>
      <c r="S1701" s="132">
        <v>1000325</v>
      </c>
      <c r="T1701" s="132">
        <v>32</v>
      </c>
      <c r="U1701" s="132">
        <v>31</v>
      </c>
      <c r="V1701" s="132">
        <v>0</v>
      </c>
      <c r="W1701" s="132" t="s">
        <v>1038</v>
      </c>
      <c r="X1701" s="132">
        <v>5</v>
      </c>
    </row>
    <row r="1702" spans="1:24">
      <c r="A1702" s="132">
        <v>2445</v>
      </c>
      <c r="B1702" s="132" t="s">
        <v>1993</v>
      </c>
      <c r="C1702" s="132">
        <v>62171000000</v>
      </c>
      <c r="D1702" s="132" t="s">
        <v>1994</v>
      </c>
      <c r="E1702" s="132" t="s">
        <v>449</v>
      </c>
      <c r="F1702" s="132">
        <v>6</v>
      </c>
      <c r="G1702" s="132" t="s">
        <v>3847</v>
      </c>
      <c r="H1702" s="132">
        <v>1</v>
      </c>
      <c r="I1702" s="132">
        <v>7.0000000000000007E-2</v>
      </c>
      <c r="J1702" s="132">
        <v>1</v>
      </c>
      <c r="K1702" s="132">
        <v>7.0000000000000007E-2</v>
      </c>
      <c r="L1702" s="132" t="s">
        <v>1846</v>
      </c>
      <c r="M1702" s="132">
        <v>2</v>
      </c>
      <c r="N1702" s="132" t="s">
        <v>2787</v>
      </c>
      <c r="O1702" s="132">
        <v>1725</v>
      </c>
      <c r="P1702" s="132" t="s">
        <v>4443</v>
      </c>
      <c r="Q1702" s="132" t="s">
        <v>4369</v>
      </c>
      <c r="R1702" s="132" t="s">
        <v>1846</v>
      </c>
      <c r="S1702" s="132">
        <v>1000325</v>
      </c>
      <c r="T1702" s="132">
        <v>0</v>
      </c>
      <c r="U1702" s="132">
        <v>4</v>
      </c>
      <c r="V1702" s="132">
        <v>0</v>
      </c>
      <c r="W1702" s="132" t="s">
        <v>1050</v>
      </c>
      <c r="X1702" s="132">
        <v>20</v>
      </c>
    </row>
    <row r="1703" spans="1:24">
      <c r="A1703" s="132">
        <v>2446</v>
      </c>
      <c r="B1703" s="132" t="s">
        <v>1995</v>
      </c>
      <c r="C1703" s="132">
        <v>64041990000</v>
      </c>
      <c r="D1703" s="132" t="s">
        <v>780</v>
      </c>
      <c r="E1703" s="132" t="s">
        <v>3675</v>
      </c>
      <c r="F1703" s="132">
        <v>59</v>
      </c>
      <c r="G1703" s="132" t="s">
        <v>3848</v>
      </c>
      <c r="H1703" s="132">
        <v>2</v>
      </c>
      <c r="I1703" s="132">
        <v>0.73</v>
      </c>
      <c r="J1703" s="132">
        <v>1</v>
      </c>
      <c r="K1703" s="132">
        <v>0.73</v>
      </c>
      <c r="L1703" s="132" t="s">
        <v>1846</v>
      </c>
      <c r="M1703" s="132">
        <v>2</v>
      </c>
      <c r="N1703" s="132" t="s">
        <v>2787</v>
      </c>
      <c r="O1703" s="132">
        <v>1725</v>
      </c>
      <c r="P1703" s="132" t="s">
        <v>4444</v>
      </c>
      <c r="Q1703" s="132" t="s">
        <v>4371</v>
      </c>
      <c r="R1703" s="132" t="s">
        <v>1846</v>
      </c>
      <c r="S1703" s="132">
        <v>1000325</v>
      </c>
      <c r="T1703" s="132">
        <v>36</v>
      </c>
      <c r="U1703" s="132">
        <v>52</v>
      </c>
      <c r="V1703" s="132">
        <v>0</v>
      </c>
      <c r="W1703" s="132" t="s">
        <v>1073</v>
      </c>
      <c r="X1703" s="132">
        <v>8</v>
      </c>
    </row>
    <row r="1704" spans="1:24">
      <c r="A1704" s="132">
        <v>2701</v>
      </c>
      <c r="B1704" s="132">
        <v>40000001114</v>
      </c>
      <c r="C1704" s="132">
        <v>64041990000</v>
      </c>
      <c r="D1704" s="132" t="s">
        <v>813</v>
      </c>
      <c r="E1704" s="132" t="s">
        <v>3672</v>
      </c>
      <c r="F1704" s="132">
        <v>55</v>
      </c>
      <c r="G1704" s="132" t="s">
        <v>3848</v>
      </c>
      <c r="H1704" s="132">
        <v>2</v>
      </c>
      <c r="I1704" s="132">
        <v>0.42</v>
      </c>
      <c r="J1704" s="132">
        <v>1</v>
      </c>
      <c r="K1704" s="132">
        <v>0.42</v>
      </c>
      <c r="L1704" s="132" t="s">
        <v>4314</v>
      </c>
      <c r="M1704" s="132">
        <v>880</v>
      </c>
      <c r="N1704" s="132" t="s">
        <v>3915</v>
      </c>
      <c r="O1704" s="132">
        <v>7497</v>
      </c>
      <c r="P1704" s="132" t="s">
        <v>4445</v>
      </c>
      <c r="Q1704" s="132" t="s">
        <v>4361</v>
      </c>
      <c r="R1704" s="132" t="s">
        <v>809</v>
      </c>
      <c r="S1704" s="132">
        <v>1000320</v>
      </c>
      <c r="T1704" s="132">
        <v>38</v>
      </c>
      <c r="U1704" s="132">
        <v>64</v>
      </c>
      <c r="V1704" s="132">
        <v>0</v>
      </c>
      <c r="W1704" s="132" t="s">
        <v>1046</v>
      </c>
      <c r="X1704" s="132">
        <v>12</v>
      </c>
    </row>
    <row r="1705" spans="1:24">
      <c r="A1705" s="132">
        <v>2719</v>
      </c>
      <c r="B1705" s="132">
        <v>60000000966</v>
      </c>
      <c r="C1705" s="132">
        <v>61062000000</v>
      </c>
      <c r="D1705" s="132" t="s">
        <v>988</v>
      </c>
      <c r="E1705" s="132" t="s">
        <v>437</v>
      </c>
      <c r="F1705" s="132">
        <v>77</v>
      </c>
      <c r="G1705" s="132" t="s">
        <v>3848</v>
      </c>
      <c r="H1705" s="132">
        <v>2</v>
      </c>
      <c r="I1705" s="132">
        <v>0.17399999999999999</v>
      </c>
      <c r="J1705" s="132">
        <v>1</v>
      </c>
      <c r="K1705" s="132">
        <v>0.17399999999999999</v>
      </c>
      <c r="L1705" s="132" t="s">
        <v>2262</v>
      </c>
      <c r="M1705" s="132">
        <v>823</v>
      </c>
      <c r="N1705" s="132" t="s">
        <v>436</v>
      </c>
      <c r="O1705" s="132">
        <v>1840</v>
      </c>
      <c r="P1705" s="132" t="s">
        <v>178</v>
      </c>
      <c r="Q1705" s="132">
        <v>103</v>
      </c>
      <c r="R1705" s="132" t="s">
        <v>438</v>
      </c>
      <c r="S1705" s="132">
        <v>1000317</v>
      </c>
      <c r="T1705" s="132" t="s">
        <v>978</v>
      </c>
      <c r="U1705" s="132">
        <v>126</v>
      </c>
      <c r="V1705" s="132">
        <v>0</v>
      </c>
      <c r="W1705" s="132" t="s">
        <v>3916</v>
      </c>
      <c r="X1705" s="132">
        <v>10</v>
      </c>
    </row>
    <row r="1706" spans="1:24">
      <c r="A1706" s="132">
        <v>2720</v>
      </c>
      <c r="B1706" s="132">
        <v>60000000967</v>
      </c>
      <c r="C1706" s="132">
        <v>62046239000</v>
      </c>
      <c r="D1706" s="132" t="s">
        <v>979</v>
      </c>
      <c r="E1706" s="132" t="s">
        <v>420</v>
      </c>
      <c r="F1706" s="132">
        <v>93</v>
      </c>
      <c r="G1706" s="132" t="s">
        <v>3656</v>
      </c>
      <c r="H1706" s="132">
        <v>3</v>
      </c>
      <c r="I1706" s="132">
        <v>0.17199999999999999</v>
      </c>
      <c r="J1706" s="132">
        <v>1</v>
      </c>
      <c r="K1706" s="132">
        <v>0.17199999999999999</v>
      </c>
      <c r="L1706" s="132" t="s">
        <v>2262</v>
      </c>
      <c r="M1706" s="132">
        <v>823</v>
      </c>
      <c r="N1706" s="132" t="s">
        <v>436</v>
      </c>
      <c r="O1706" s="132">
        <v>1840</v>
      </c>
      <c r="P1706" s="132" t="s">
        <v>439</v>
      </c>
      <c r="Q1706" s="132">
        <v>9</v>
      </c>
      <c r="R1706" s="132" t="s">
        <v>438</v>
      </c>
      <c r="S1706" s="132">
        <v>1000317</v>
      </c>
      <c r="T1706" s="132" t="s">
        <v>2006</v>
      </c>
      <c r="U1706" s="132">
        <v>467</v>
      </c>
      <c r="V1706" s="132">
        <v>0</v>
      </c>
      <c r="W1706" s="132" t="s">
        <v>1038</v>
      </c>
      <c r="X1706" s="132">
        <v>5</v>
      </c>
    </row>
    <row r="1707" spans="1:24">
      <c r="A1707" s="132">
        <v>2721</v>
      </c>
      <c r="B1707" s="132">
        <v>60000000968</v>
      </c>
      <c r="C1707" s="132">
        <v>62046239000</v>
      </c>
      <c r="D1707" s="132" t="s">
        <v>875</v>
      </c>
      <c r="E1707" s="132" t="s">
        <v>420</v>
      </c>
      <c r="F1707" s="132">
        <v>93</v>
      </c>
      <c r="G1707" s="132" t="s">
        <v>3848</v>
      </c>
      <c r="H1707" s="132">
        <v>2</v>
      </c>
      <c r="I1707" s="132">
        <v>0.51800000000000002</v>
      </c>
      <c r="J1707" s="132">
        <v>1</v>
      </c>
      <c r="K1707" s="132">
        <v>0.51800000000000002</v>
      </c>
      <c r="L1707" s="132" t="s">
        <v>2262</v>
      </c>
      <c r="M1707" s="132">
        <v>823</v>
      </c>
      <c r="N1707" s="132" t="s">
        <v>440</v>
      </c>
      <c r="O1707" s="132">
        <v>7485</v>
      </c>
      <c r="P1707" s="132" t="s">
        <v>439</v>
      </c>
      <c r="Q1707" s="132">
        <v>9</v>
      </c>
      <c r="R1707" s="132" t="s">
        <v>438</v>
      </c>
      <c r="S1707" s="132">
        <v>1000317</v>
      </c>
      <c r="T1707" s="132">
        <v>34</v>
      </c>
      <c r="U1707" s="132">
        <v>41</v>
      </c>
      <c r="V1707" s="132">
        <v>0</v>
      </c>
      <c r="W1707" s="132" t="s">
        <v>1038</v>
      </c>
      <c r="X1707" s="132">
        <v>5</v>
      </c>
    </row>
    <row r="1708" spans="1:24">
      <c r="A1708" s="132">
        <v>2722</v>
      </c>
      <c r="B1708" s="132">
        <v>60000000969</v>
      </c>
      <c r="C1708" s="132">
        <v>62034235000</v>
      </c>
      <c r="D1708" s="132" t="s">
        <v>548</v>
      </c>
      <c r="E1708" s="132" t="s">
        <v>420</v>
      </c>
      <c r="F1708" s="132">
        <v>93</v>
      </c>
      <c r="G1708" s="132" t="s">
        <v>3847</v>
      </c>
      <c r="H1708" s="132">
        <v>1</v>
      </c>
      <c r="I1708" s="132">
        <v>0.378</v>
      </c>
      <c r="J1708" s="132">
        <v>1</v>
      </c>
      <c r="K1708" s="132">
        <v>0.378</v>
      </c>
      <c r="L1708" s="132" t="s">
        <v>2262</v>
      </c>
      <c r="M1708" s="132">
        <v>823</v>
      </c>
      <c r="N1708" s="132" t="s">
        <v>436</v>
      </c>
      <c r="O1708" s="132">
        <v>1840</v>
      </c>
      <c r="P1708" s="132" t="s">
        <v>3956</v>
      </c>
      <c r="Q1708" s="132" t="s">
        <v>3930</v>
      </c>
      <c r="R1708" s="132" t="s">
        <v>438</v>
      </c>
      <c r="S1708" s="132">
        <v>1000317</v>
      </c>
      <c r="T1708" s="132" t="s">
        <v>2007</v>
      </c>
      <c r="U1708" s="132">
        <v>532</v>
      </c>
      <c r="V1708" s="132">
        <v>0</v>
      </c>
      <c r="W1708" s="132" t="s">
        <v>4374</v>
      </c>
      <c r="X1708" s="132">
        <v>25</v>
      </c>
    </row>
    <row r="1709" spans="1:24">
      <c r="A1709" s="132">
        <v>2723</v>
      </c>
      <c r="B1709" s="132">
        <v>60000000970</v>
      </c>
      <c r="C1709" s="132">
        <v>61046900090</v>
      </c>
      <c r="D1709" s="132" t="s">
        <v>613</v>
      </c>
      <c r="E1709" s="132" t="s">
        <v>442</v>
      </c>
      <c r="F1709" s="132">
        <v>24</v>
      </c>
      <c r="G1709" s="132" t="s">
        <v>3848</v>
      </c>
      <c r="H1709" s="132">
        <v>2</v>
      </c>
      <c r="I1709" s="132">
        <v>9.6000000000000002E-2</v>
      </c>
      <c r="J1709" s="132">
        <v>1</v>
      </c>
      <c r="K1709" s="132">
        <v>9.6000000000000002E-2</v>
      </c>
      <c r="L1709" s="132" t="s">
        <v>2262</v>
      </c>
      <c r="M1709" s="132">
        <v>823</v>
      </c>
      <c r="N1709" s="132" t="s">
        <v>436</v>
      </c>
      <c r="O1709" s="132">
        <v>1840</v>
      </c>
      <c r="P1709" s="132" t="s">
        <v>431</v>
      </c>
      <c r="Q1709" s="132">
        <v>53</v>
      </c>
      <c r="R1709" s="132" t="s">
        <v>438</v>
      </c>
      <c r="S1709" s="132">
        <v>1000317</v>
      </c>
      <c r="T1709" s="132">
        <v>34</v>
      </c>
      <c r="U1709" s="132">
        <v>41</v>
      </c>
      <c r="V1709" s="132">
        <v>0</v>
      </c>
      <c r="W1709" s="132" t="s">
        <v>1053</v>
      </c>
      <c r="X1709" s="132">
        <v>17</v>
      </c>
    </row>
    <row r="1710" spans="1:24">
      <c r="A1710" s="132">
        <v>2724</v>
      </c>
      <c r="B1710" s="132">
        <v>60000000971</v>
      </c>
      <c r="C1710" s="132">
        <v>61045300000</v>
      </c>
      <c r="D1710" s="132" t="s">
        <v>495</v>
      </c>
      <c r="E1710" s="132" t="s">
        <v>443</v>
      </c>
      <c r="F1710" s="132">
        <v>53</v>
      </c>
      <c r="G1710" s="132" t="s">
        <v>3848</v>
      </c>
      <c r="H1710" s="132">
        <v>2</v>
      </c>
      <c r="I1710" s="132">
        <v>6.2E-2</v>
      </c>
      <c r="J1710" s="132">
        <v>1</v>
      </c>
      <c r="K1710" s="132">
        <v>6.2E-2</v>
      </c>
      <c r="L1710" s="132" t="s">
        <v>2262</v>
      </c>
      <c r="M1710" s="132">
        <v>823</v>
      </c>
      <c r="N1710" s="132" t="s">
        <v>436</v>
      </c>
      <c r="O1710" s="132">
        <v>1840</v>
      </c>
      <c r="P1710" s="132" t="s">
        <v>425</v>
      </c>
      <c r="Q1710" s="132">
        <v>37</v>
      </c>
      <c r="R1710" s="132" t="s">
        <v>438</v>
      </c>
      <c r="S1710" s="132">
        <v>1000317</v>
      </c>
      <c r="T1710" s="132" t="s">
        <v>825</v>
      </c>
      <c r="U1710" s="132">
        <v>119</v>
      </c>
      <c r="V1710" s="132">
        <v>0</v>
      </c>
      <c r="W1710" s="132" t="s">
        <v>1144</v>
      </c>
      <c r="X1710" s="132">
        <v>23</v>
      </c>
    </row>
    <row r="1711" spans="1:24">
      <c r="A1711" s="132">
        <v>2725</v>
      </c>
      <c r="B1711" s="132">
        <v>60000000972</v>
      </c>
      <c r="C1711" s="132">
        <v>61069090000</v>
      </c>
      <c r="D1711" s="132" t="s">
        <v>982</v>
      </c>
      <c r="E1711" s="132" t="s">
        <v>444</v>
      </c>
      <c r="F1711" s="132">
        <v>82</v>
      </c>
      <c r="G1711" s="132" t="s">
        <v>3656</v>
      </c>
      <c r="H1711" s="132">
        <v>3</v>
      </c>
      <c r="I1711" s="132">
        <v>9.4E-2</v>
      </c>
      <c r="J1711" s="132">
        <v>1</v>
      </c>
      <c r="K1711" s="132">
        <v>9.4E-2</v>
      </c>
      <c r="L1711" s="132" t="s">
        <v>2262</v>
      </c>
      <c r="M1711" s="132">
        <v>823</v>
      </c>
      <c r="N1711" s="132" t="s">
        <v>436</v>
      </c>
      <c r="O1711" s="132">
        <v>1840</v>
      </c>
      <c r="P1711" s="132" t="s">
        <v>445</v>
      </c>
      <c r="Q1711" s="132">
        <v>70</v>
      </c>
      <c r="R1711" s="132" t="s">
        <v>438</v>
      </c>
      <c r="S1711" s="132">
        <v>1000317</v>
      </c>
      <c r="T1711" s="132" t="s">
        <v>4137</v>
      </c>
      <c r="U1711" s="132">
        <v>529</v>
      </c>
      <c r="V1711" s="132">
        <v>0</v>
      </c>
      <c r="W1711" s="132" t="s">
        <v>1046</v>
      </c>
      <c r="X1711" s="132">
        <v>12</v>
      </c>
    </row>
    <row r="1712" spans="1:24">
      <c r="A1712" s="132">
        <v>2726</v>
      </c>
      <c r="B1712" s="132">
        <v>60000000973</v>
      </c>
      <c r="C1712" s="132">
        <v>61062000000</v>
      </c>
      <c r="D1712" s="132" t="s">
        <v>977</v>
      </c>
      <c r="E1712" s="132" t="s">
        <v>444</v>
      </c>
      <c r="F1712" s="132">
        <v>82</v>
      </c>
      <c r="G1712" s="132" t="s">
        <v>3848</v>
      </c>
      <c r="H1712" s="132">
        <v>2</v>
      </c>
      <c r="I1712" s="132">
        <v>0.13400000000000001</v>
      </c>
      <c r="J1712" s="132">
        <v>1</v>
      </c>
      <c r="K1712" s="132">
        <v>0.13400000000000001</v>
      </c>
      <c r="L1712" s="132" t="s">
        <v>2262</v>
      </c>
      <c r="M1712" s="132">
        <v>823</v>
      </c>
      <c r="N1712" s="132" t="s">
        <v>436</v>
      </c>
      <c r="O1712" s="132">
        <v>1840</v>
      </c>
      <c r="P1712" s="132" t="s">
        <v>446</v>
      </c>
      <c r="Q1712" s="132" t="s">
        <v>3937</v>
      </c>
      <c r="R1712" s="132" t="s">
        <v>438</v>
      </c>
      <c r="S1712" s="132">
        <v>1000317</v>
      </c>
      <c r="T1712" s="132" t="s">
        <v>821</v>
      </c>
      <c r="U1712" s="132">
        <v>3</v>
      </c>
      <c r="V1712" s="132">
        <v>0</v>
      </c>
      <c r="W1712" s="132" t="s">
        <v>1144</v>
      </c>
      <c r="X1712" s="132">
        <v>23</v>
      </c>
    </row>
    <row r="1713" spans="1:24">
      <c r="A1713" s="132">
        <v>2727</v>
      </c>
      <c r="B1713" s="132">
        <v>60000000974</v>
      </c>
      <c r="C1713" s="132">
        <v>61059090000</v>
      </c>
      <c r="D1713" s="132" t="s">
        <v>626</v>
      </c>
      <c r="E1713" s="132" t="s">
        <v>444</v>
      </c>
      <c r="F1713" s="132">
        <v>82</v>
      </c>
      <c r="G1713" s="132" t="s">
        <v>3847</v>
      </c>
      <c r="H1713" s="132">
        <v>1</v>
      </c>
      <c r="I1713" s="132">
        <v>0.14599999999999999</v>
      </c>
      <c r="J1713" s="132">
        <v>1</v>
      </c>
      <c r="K1713" s="132">
        <v>0.14599999999999999</v>
      </c>
      <c r="L1713" s="132" t="s">
        <v>2262</v>
      </c>
      <c r="M1713" s="132">
        <v>823</v>
      </c>
      <c r="N1713" s="132" t="s">
        <v>436</v>
      </c>
      <c r="O1713" s="132">
        <v>1840</v>
      </c>
      <c r="P1713" s="132" t="s">
        <v>445</v>
      </c>
      <c r="Q1713" s="132">
        <v>70</v>
      </c>
      <c r="R1713" s="132" t="s">
        <v>438</v>
      </c>
      <c r="S1713" s="132">
        <v>1000317</v>
      </c>
      <c r="T1713" s="132" t="s">
        <v>810</v>
      </c>
      <c r="U1713" s="132">
        <v>122</v>
      </c>
      <c r="V1713" s="132">
        <v>0</v>
      </c>
      <c r="W1713" s="132" t="s">
        <v>1073</v>
      </c>
      <c r="X1713" s="132">
        <v>8</v>
      </c>
    </row>
    <row r="1714" spans="1:24">
      <c r="A1714" s="132">
        <v>2728</v>
      </c>
      <c r="B1714" s="132">
        <v>60000000975</v>
      </c>
      <c r="C1714" s="132">
        <v>61045300000</v>
      </c>
      <c r="D1714" s="132" t="s">
        <v>495</v>
      </c>
      <c r="E1714" s="132" t="s">
        <v>443</v>
      </c>
      <c r="F1714" s="132">
        <v>53</v>
      </c>
      <c r="G1714" s="132" t="s">
        <v>3848</v>
      </c>
      <c r="H1714" s="132">
        <v>2</v>
      </c>
      <c r="I1714" s="132">
        <v>0.27400000000000002</v>
      </c>
      <c r="J1714" s="132">
        <v>1</v>
      </c>
      <c r="K1714" s="132">
        <v>0.27400000000000002</v>
      </c>
      <c r="L1714" s="132" t="s">
        <v>2262</v>
      </c>
      <c r="M1714" s="132">
        <v>823</v>
      </c>
      <c r="N1714" s="132" t="s">
        <v>436</v>
      </c>
      <c r="O1714" s="132">
        <v>1840</v>
      </c>
      <c r="P1714" s="132" t="s">
        <v>425</v>
      </c>
      <c r="Q1714" s="132">
        <v>37</v>
      </c>
      <c r="R1714" s="132" t="s">
        <v>438</v>
      </c>
      <c r="S1714" s="132">
        <v>1000317</v>
      </c>
      <c r="T1714" s="132">
        <v>36</v>
      </c>
      <c r="U1714" s="132">
        <v>52</v>
      </c>
      <c r="V1714" s="132">
        <v>0</v>
      </c>
      <c r="W1714" s="132" t="s">
        <v>1050</v>
      </c>
      <c r="X1714" s="132">
        <v>20</v>
      </c>
    </row>
    <row r="1715" spans="1:24">
      <c r="A1715" s="132">
        <v>2729</v>
      </c>
      <c r="B1715" s="132">
        <v>60000000976</v>
      </c>
      <c r="C1715" s="132">
        <v>62121090000</v>
      </c>
      <c r="D1715" s="132" t="s">
        <v>634</v>
      </c>
      <c r="E1715" s="132" t="s">
        <v>447</v>
      </c>
      <c r="F1715" s="132">
        <v>375</v>
      </c>
      <c r="G1715" s="132" t="s">
        <v>3848</v>
      </c>
      <c r="H1715" s="132">
        <v>2</v>
      </c>
      <c r="I1715" s="132">
        <v>3.7999999999999999E-2</v>
      </c>
      <c r="J1715" s="132">
        <v>1</v>
      </c>
      <c r="K1715" s="132">
        <v>3.7999999999999999E-2</v>
      </c>
      <c r="L1715" s="132" t="s">
        <v>2262</v>
      </c>
      <c r="M1715" s="132">
        <v>823</v>
      </c>
      <c r="N1715" s="132" t="s">
        <v>436</v>
      </c>
      <c r="O1715" s="132">
        <v>1840</v>
      </c>
      <c r="P1715" s="132" t="s">
        <v>422</v>
      </c>
      <c r="Q1715" s="132" t="s">
        <v>3928</v>
      </c>
      <c r="R1715" s="132" t="s">
        <v>438</v>
      </c>
      <c r="S1715" s="132">
        <v>1000317</v>
      </c>
      <c r="T1715" s="132" t="s">
        <v>858</v>
      </c>
      <c r="U1715" s="132">
        <v>1</v>
      </c>
      <c r="V1715" s="132">
        <v>0</v>
      </c>
      <c r="W1715" s="132" t="s">
        <v>1061</v>
      </c>
      <c r="X1715" s="132">
        <v>4</v>
      </c>
    </row>
    <row r="1716" spans="1:24">
      <c r="A1716" s="132">
        <v>2730</v>
      </c>
      <c r="B1716" s="132">
        <v>60000000977</v>
      </c>
      <c r="C1716" s="132">
        <v>61099020000</v>
      </c>
      <c r="D1716" s="132" t="s">
        <v>604</v>
      </c>
      <c r="E1716" s="132" t="s">
        <v>329</v>
      </c>
      <c r="F1716" s="132">
        <v>249</v>
      </c>
      <c r="G1716" s="132" t="s">
        <v>3848</v>
      </c>
      <c r="H1716" s="132">
        <v>2</v>
      </c>
      <c r="I1716" s="132">
        <v>4.5999999999999999E-2</v>
      </c>
      <c r="J1716" s="132">
        <v>1</v>
      </c>
      <c r="K1716" s="132">
        <v>4.5999999999999999E-2</v>
      </c>
      <c r="L1716" s="132" t="s">
        <v>2262</v>
      </c>
      <c r="M1716" s="132">
        <v>823</v>
      </c>
      <c r="N1716" s="132" t="s">
        <v>436</v>
      </c>
      <c r="O1716" s="132">
        <v>1840</v>
      </c>
      <c r="P1716" s="132" t="s">
        <v>435</v>
      </c>
      <c r="Q1716" s="132">
        <v>2</v>
      </c>
      <c r="R1716" s="132" t="s">
        <v>438</v>
      </c>
      <c r="S1716" s="132">
        <v>1000317</v>
      </c>
      <c r="T1716" s="132" t="s">
        <v>825</v>
      </c>
      <c r="U1716" s="132">
        <v>119</v>
      </c>
      <c r="V1716" s="132">
        <v>0</v>
      </c>
      <c r="W1716" s="132" t="s">
        <v>3918</v>
      </c>
      <c r="X1716" s="132">
        <v>26</v>
      </c>
    </row>
    <row r="1717" spans="1:24">
      <c r="A1717" s="132">
        <v>2731</v>
      </c>
      <c r="B1717" s="132">
        <v>60000000978</v>
      </c>
      <c r="C1717" s="132">
        <v>62046318000</v>
      </c>
      <c r="D1717" s="132" t="s">
        <v>987</v>
      </c>
      <c r="E1717" s="132" t="s">
        <v>420</v>
      </c>
      <c r="F1717" s="132">
        <v>93</v>
      </c>
      <c r="G1717" s="132" t="s">
        <v>3656</v>
      </c>
      <c r="H1717" s="132">
        <v>3</v>
      </c>
      <c r="I1717" s="132">
        <v>8.4000000000000005E-2</v>
      </c>
      <c r="J1717" s="132">
        <v>1</v>
      </c>
      <c r="K1717" s="132">
        <v>8.4000000000000005E-2</v>
      </c>
      <c r="L1717" s="132" t="s">
        <v>2262</v>
      </c>
      <c r="M1717" s="132">
        <v>823</v>
      </c>
      <c r="N1717" s="132" t="s">
        <v>436</v>
      </c>
      <c r="O1717" s="132">
        <v>1840</v>
      </c>
      <c r="P1717" s="132" t="s">
        <v>4362</v>
      </c>
      <c r="Q1717" s="132" t="s">
        <v>3935</v>
      </c>
      <c r="R1717" s="132" t="s">
        <v>438</v>
      </c>
      <c r="S1717" s="132">
        <v>1000317</v>
      </c>
      <c r="T1717" s="132" t="s">
        <v>2012</v>
      </c>
      <c r="U1717" s="132">
        <v>556</v>
      </c>
      <c r="V1717" s="132">
        <v>0</v>
      </c>
      <c r="W1717" s="132" t="s">
        <v>3982</v>
      </c>
      <c r="X1717" s="132">
        <v>28</v>
      </c>
    </row>
    <row r="1718" spans="1:24">
      <c r="A1718" s="132">
        <v>2732</v>
      </c>
      <c r="B1718" s="132">
        <v>60000000979</v>
      </c>
      <c r="C1718" s="132">
        <v>62171000000</v>
      </c>
      <c r="D1718" s="132" t="s">
        <v>1994</v>
      </c>
      <c r="E1718" s="132" t="s">
        <v>449</v>
      </c>
      <c r="F1718" s="132">
        <v>6</v>
      </c>
      <c r="G1718" s="132" t="s">
        <v>3847</v>
      </c>
      <c r="H1718" s="132">
        <v>1</v>
      </c>
      <c r="I1718" s="132">
        <v>0.17399999999999999</v>
      </c>
      <c r="J1718" s="132">
        <v>1</v>
      </c>
      <c r="K1718" s="132">
        <v>0.17399999999999999</v>
      </c>
      <c r="L1718" s="132" t="s">
        <v>2262</v>
      </c>
      <c r="M1718" s="132">
        <v>823</v>
      </c>
      <c r="N1718" s="132" t="s">
        <v>436</v>
      </c>
      <c r="O1718" s="132">
        <v>1840</v>
      </c>
      <c r="P1718" s="132" t="s">
        <v>4420</v>
      </c>
      <c r="Q1718" s="132">
        <v>7</v>
      </c>
      <c r="R1718" s="132" t="s">
        <v>438</v>
      </c>
      <c r="S1718" s="132">
        <v>1000317</v>
      </c>
      <c r="T1718" s="132">
        <v>90</v>
      </c>
      <c r="U1718" s="132">
        <v>436</v>
      </c>
      <c r="V1718" s="132">
        <v>0</v>
      </c>
      <c r="W1718" s="132" t="s">
        <v>1050</v>
      </c>
      <c r="X1718" s="132">
        <v>20</v>
      </c>
    </row>
    <row r="1719" spans="1:24">
      <c r="A1719" s="132">
        <v>2733</v>
      </c>
      <c r="B1719" s="132">
        <v>60000000980</v>
      </c>
      <c r="C1719" s="132">
        <v>61069090000</v>
      </c>
      <c r="D1719" s="132" t="s">
        <v>607</v>
      </c>
      <c r="E1719" s="132" t="s">
        <v>451</v>
      </c>
      <c r="F1719" s="132">
        <v>84</v>
      </c>
      <c r="G1719" s="132" t="s">
        <v>3848</v>
      </c>
      <c r="H1719" s="132">
        <v>2</v>
      </c>
      <c r="I1719" s="132">
        <v>0.188</v>
      </c>
      <c r="J1719" s="132">
        <v>1</v>
      </c>
      <c r="K1719" s="132">
        <v>0.188</v>
      </c>
      <c r="L1719" s="132" t="s">
        <v>2262</v>
      </c>
      <c r="M1719" s="132">
        <v>823</v>
      </c>
      <c r="N1719" s="132" t="s">
        <v>436</v>
      </c>
      <c r="O1719" s="132">
        <v>1840</v>
      </c>
      <c r="P1719" s="132" t="s">
        <v>452</v>
      </c>
      <c r="Q1719" s="132" t="s">
        <v>4359</v>
      </c>
      <c r="R1719" s="132" t="s">
        <v>438</v>
      </c>
      <c r="S1719" s="132">
        <v>1000317</v>
      </c>
      <c r="T1719" s="132" t="s">
        <v>821</v>
      </c>
      <c r="U1719" s="132">
        <v>3</v>
      </c>
      <c r="V1719" s="132">
        <v>0</v>
      </c>
      <c r="W1719" s="132" t="s">
        <v>1144</v>
      </c>
      <c r="X1719" s="132">
        <v>23</v>
      </c>
    </row>
    <row r="1720" spans="1:24">
      <c r="A1720" s="132">
        <v>2734</v>
      </c>
      <c r="B1720" s="132">
        <v>60000000981</v>
      </c>
      <c r="C1720" s="132">
        <v>61091000000</v>
      </c>
      <c r="D1720" s="132" t="s">
        <v>839</v>
      </c>
      <c r="E1720" s="132" t="s">
        <v>453</v>
      </c>
      <c r="F1720" s="132">
        <v>73</v>
      </c>
      <c r="G1720" s="132" t="s">
        <v>3699</v>
      </c>
      <c r="H1720" s="132">
        <v>4</v>
      </c>
      <c r="I1720" s="132">
        <v>0.104</v>
      </c>
      <c r="J1720" s="132">
        <v>1</v>
      </c>
      <c r="K1720" s="132">
        <v>0.104</v>
      </c>
      <c r="L1720" s="132" t="s">
        <v>2262</v>
      </c>
      <c r="M1720" s="132">
        <v>823</v>
      </c>
      <c r="N1720" s="132" t="s">
        <v>436</v>
      </c>
      <c r="O1720" s="132">
        <v>1840</v>
      </c>
      <c r="P1720" s="132" t="s">
        <v>439</v>
      </c>
      <c r="Q1720" s="132">
        <v>9</v>
      </c>
      <c r="R1720" s="132" t="s">
        <v>438</v>
      </c>
      <c r="S1720" s="132">
        <v>1000317</v>
      </c>
      <c r="T1720" s="132" t="s">
        <v>4137</v>
      </c>
      <c r="U1720" s="132">
        <v>529</v>
      </c>
      <c r="V1720" s="132">
        <v>0</v>
      </c>
      <c r="W1720" s="132" t="s">
        <v>4374</v>
      </c>
      <c r="X1720" s="132">
        <v>25</v>
      </c>
    </row>
    <row r="1721" spans="1:24">
      <c r="A1721" s="132">
        <v>2735</v>
      </c>
      <c r="B1721" s="132">
        <v>60000000982</v>
      </c>
      <c r="C1721" s="132">
        <v>64029910000</v>
      </c>
      <c r="D1721" s="132" t="s">
        <v>587</v>
      </c>
      <c r="E1721" s="132" t="s">
        <v>454</v>
      </c>
      <c r="F1721" s="132">
        <v>310</v>
      </c>
      <c r="G1721" s="132" t="s">
        <v>3848</v>
      </c>
      <c r="H1721" s="132">
        <v>2</v>
      </c>
      <c r="I1721" s="132">
        <v>0.27200000000000002</v>
      </c>
      <c r="J1721" s="132">
        <v>1</v>
      </c>
      <c r="K1721" s="132">
        <v>0.27200000000000002</v>
      </c>
      <c r="L1721" s="132" t="s">
        <v>2262</v>
      </c>
      <c r="M1721" s="132">
        <v>823</v>
      </c>
      <c r="N1721" s="132" t="s">
        <v>436</v>
      </c>
      <c r="O1721" s="132">
        <v>1840</v>
      </c>
      <c r="P1721" s="132" t="s">
        <v>4446</v>
      </c>
      <c r="Q1721" s="132">
        <v>93</v>
      </c>
      <c r="R1721" s="132" t="s">
        <v>438</v>
      </c>
      <c r="S1721" s="132">
        <v>1000317</v>
      </c>
      <c r="T1721" s="132">
        <v>38</v>
      </c>
      <c r="U1721" s="132">
        <v>64</v>
      </c>
      <c r="V1721" s="132">
        <v>0</v>
      </c>
      <c r="W1721" s="132" t="s">
        <v>1109</v>
      </c>
      <c r="X1721" s="132">
        <v>9</v>
      </c>
    </row>
    <row r="1722" spans="1:24">
      <c r="A1722" s="132">
        <v>2736</v>
      </c>
      <c r="B1722" s="132">
        <v>60000000983</v>
      </c>
      <c r="C1722" s="132">
        <v>61099090000</v>
      </c>
      <c r="D1722" s="132" t="s">
        <v>658</v>
      </c>
      <c r="E1722" s="132" t="s">
        <v>453</v>
      </c>
      <c r="F1722" s="132">
        <v>73</v>
      </c>
      <c r="G1722" s="132" t="s">
        <v>3847</v>
      </c>
      <c r="H1722" s="132">
        <v>1</v>
      </c>
      <c r="I1722" s="132">
        <v>0.13600000000000001</v>
      </c>
      <c r="J1722" s="132">
        <v>1</v>
      </c>
      <c r="K1722" s="132">
        <v>0.13600000000000001</v>
      </c>
      <c r="L1722" s="132" t="s">
        <v>2262</v>
      </c>
      <c r="M1722" s="132">
        <v>823</v>
      </c>
      <c r="N1722" s="132" t="s">
        <v>436</v>
      </c>
      <c r="O1722" s="132">
        <v>1840</v>
      </c>
      <c r="P1722" s="132" t="s">
        <v>445</v>
      </c>
      <c r="Q1722" s="132">
        <v>70</v>
      </c>
      <c r="R1722" s="132" t="s">
        <v>438</v>
      </c>
      <c r="S1722" s="132">
        <v>1000317</v>
      </c>
      <c r="T1722" s="132" t="s">
        <v>828</v>
      </c>
      <c r="U1722" s="132">
        <v>124</v>
      </c>
      <c r="V1722" s="132">
        <v>0</v>
      </c>
      <c r="W1722" s="132" t="s">
        <v>1046</v>
      </c>
      <c r="X1722" s="132">
        <v>12</v>
      </c>
    </row>
    <row r="1723" spans="1:24">
      <c r="A1723" s="132">
        <v>2737</v>
      </c>
      <c r="B1723" s="132">
        <v>60000000984</v>
      </c>
      <c r="C1723" s="132">
        <v>61099090000</v>
      </c>
      <c r="D1723" s="132" t="s">
        <v>658</v>
      </c>
      <c r="E1723" s="132" t="s">
        <v>453</v>
      </c>
      <c r="F1723" s="132">
        <v>73</v>
      </c>
      <c r="G1723" s="132" t="s">
        <v>3847</v>
      </c>
      <c r="H1723" s="132">
        <v>1</v>
      </c>
      <c r="I1723" s="132">
        <v>0.12</v>
      </c>
      <c r="J1723" s="132">
        <v>1</v>
      </c>
      <c r="K1723" s="132">
        <v>0.12</v>
      </c>
      <c r="L1723" s="132" t="s">
        <v>2262</v>
      </c>
      <c r="M1723" s="132">
        <v>823</v>
      </c>
      <c r="N1723" s="132" t="s">
        <v>436</v>
      </c>
      <c r="O1723" s="132">
        <v>1840</v>
      </c>
      <c r="P1723" s="132" t="s">
        <v>445</v>
      </c>
      <c r="Q1723" s="132">
        <v>70</v>
      </c>
      <c r="R1723" s="132" t="s">
        <v>438</v>
      </c>
      <c r="S1723" s="132">
        <v>1000317</v>
      </c>
      <c r="T1723" s="132" t="s">
        <v>810</v>
      </c>
      <c r="U1723" s="132">
        <v>122</v>
      </c>
      <c r="V1723" s="132">
        <v>0</v>
      </c>
      <c r="W1723" s="132" t="s">
        <v>1050</v>
      </c>
      <c r="X1723" s="132">
        <v>20</v>
      </c>
    </row>
    <row r="1724" spans="1:24">
      <c r="A1724" s="132">
        <v>2738</v>
      </c>
      <c r="B1724" s="132">
        <v>60000000985</v>
      </c>
      <c r="C1724" s="132">
        <v>62046239000</v>
      </c>
      <c r="D1724" s="132" t="s">
        <v>979</v>
      </c>
      <c r="E1724" s="132" t="s">
        <v>420</v>
      </c>
      <c r="F1724" s="132">
        <v>93</v>
      </c>
      <c r="G1724" s="132" t="s">
        <v>3848</v>
      </c>
      <c r="H1724" s="132">
        <v>2</v>
      </c>
      <c r="I1724" s="132">
        <v>0.22800000000000001</v>
      </c>
      <c r="J1724" s="132">
        <v>1</v>
      </c>
      <c r="K1724" s="132">
        <v>0.22800000000000001</v>
      </c>
      <c r="L1724" s="132" t="s">
        <v>2262</v>
      </c>
      <c r="M1724" s="132">
        <v>823</v>
      </c>
      <c r="N1724" s="132" t="s">
        <v>436</v>
      </c>
      <c r="O1724" s="132">
        <v>1840</v>
      </c>
      <c r="P1724" s="132" t="s">
        <v>439</v>
      </c>
      <c r="Q1724" s="132">
        <v>9</v>
      </c>
      <c r="R1724" s="132" t="s">
        <v>438</v>
      </c>
      <c r="S1724" s="132">
        <v>1000317</v>
      </c>
      <c r="T1724" s="132" t="s">
        <v>978</v>
      </c>
      <c r="U1724" s="132">
        <v>126</v>
      </c>
      <c r="V1724" s="132">
        <v>0</v>
      </c>
      <c r="W1724" s="132" t="s">
        <v>1038</v>
      </c>
      <c r="X1724" s="132">
        <v>5</v>
      </c>
    </row>
    <row r="1725" spans="1:24">
      <c r="A1725" s="132">
        <v>2739</v>
      </c>
      <c r="B1725" s="132">
        <v>60000000986</v>
      </c>
      <c r="C1725" s="132">
        <v>62046318000</v>
      </c>
      <c r="D1725" s="132" t="s">
        <v>987</v>
      </c>
      <c r="E1725" s="132" t="s">
        <v>420</v>
      </c>
      <c r="F1725" s="132">
        <v>93</v>
      </c>
      <c r="G1725" s="132" t="s">
        <v>3656</v>
      </c>
      <c r="H1725" s="132">
        <v>3</v>
      </c>
      <c r="I1725" s="132">
        <v>0.10199999999999999</v>
      </c>
      <c r="J1725" s="132">
        <v>1</v>
      </c>
      <c r="K1725" s="132">
        <v>0.10199999999999999</v>
      </c>
      <c r="L1725" s="132" t="s">
        <v>2262</v>
      </c>
      <c r="M1725" s="132">
        <v>823</v>
      </c>
      <c r="N1725" s="132" t="s">
        <v>436</v>
      </c>
      <c r="O1725" s="132">
        <v>1840</v>
      </c>
      <c r="P1725" s="132" t="s">
        <v>3901</v>
      </c>
      <c r="Q1725" s="132">
        <v>77</v>
      </c>
      <c r="R1725" s="132" t="s">
        <v>438</v>
      </c>
      <c r="S1725" s="132">
        <v>1000317</v>
      </c>
      <c r="T1725" s="132" t="s">
        <v>4137</v>
      </c>
      <c r="U1725" s="132">
        <v>529</v>
      </c>
      <c r="V1725" s="132">
        <v>0</v>
      </c>
      <c r="W1725" s="132" t="s">
        <v>3982</v>
      </c>
      <c r="X1725" s="132">
        <v>28</v>
      </c>
    </row>
    <row r="1726" spans="1:24">
      <c r="A1726" s="132">
        <v>2740</v>
      </c>
      <c r="B1726" s="132">
        <v>60000000987</v>
      </c>
      <c r="C1726" s="132">
        <v>61091000000</v>
      </c>
      <c r="D1726" s="132" t="s">
        <v>839</v>
      </c>
      <c r="E1726" s="132" t="s">
        <v>453</v>
      </c>
      <c r="F1726" s="132">
        <v>73</v>
      </c>
      <c r="G1726" s="132" t="s">
        <v>3847</v>
      </c>
      <c r="H1726" s="132">
        <v>1</v>
      </c>
      <c r="I1726" s="132">
        <v>0.128</v>
      </c>
      <c r="J1726" s="132">
        <v>1</v>
      </c>
      <c r="K1726" s="132">
        <v>0.128</v>
      </c>
      <c r="L1726" s="132" t="s">
        <v>2262</v>
      </c>
      <c r="M1726" s="132">
        <v>823</v>
      </c>
      <c r="N1726" s="132" t="s">
        <v>436</v>
      </c>
      <c r="O1726" s="132">
        <v>1840</v>
      </c>
      <c r="P1726" s="132" t="s">
        <v>439</v>
      </c>
      <c r="Q1726" s="132">
        <v>9</v>
      </c>
      <c r="R1726" s="132" t="s">
        <v>438</v>
      </c>
      <c r="S1726" s="132">
        <v>1000317</v>
      </c>
      <c r="T1726" s="132" t="s">
        <v>825</v>
      </c>
      <c r="U1726" s="132">
        <v>119</v>
      </c>
      <c r="V1726" s="132">
        <v>0</v>
      </c>
      <c r="W1726" s="132" t="s">
        <v>1073</v>
      </c>
      <c r="X1726" s="132">
        <v>8</v>
      </c>
    </row>
    <row r="1727" spans="1:24">
      <c r="A1727" s="132">
        <v>2741</v>
      </c>
      <c r="B1727" s="132">
        <v>60000000988</v>
      </c>
      <c r="C1727" s="132">
        <v>61103099000</v>
      </c>
      <c r="D1727" s="132" t="s">
        <v>622</v>
      </c>
      <c r="E1727" s="132" t="s">
        <v>341</v>
      </c>
      <c r="F1727" s="132">
        <v>18</v>
      </c>
      <c r="G1727" s="132" t="s">
        <v>457</v>
      </c>
      <c r="H1727" s="132">
        <v>5</v>
      </c>
      <c r="I1727" s="132">
        <v>0.502</v>
      </c>
      <c r="J1727" s="132">
        <v>1</v>
      </c>
      <c r="K1727" s="132">
        <v>0.502</v>
      </c>
      <c r="L1727" s="132" t="s">
        <v>2262</v>
      </c>
      <c r="M1727" s="132">
        <v>823</v>
      </c>
      <c r="N1727" s="132" t="s">
        <v>436</v>
      </c>
      <c r="O1727" s="132">
        <v>1840</v>
      </c>
      <c r="P1727" s="132" t="s">
        <v>4362</v>
      </c>
      <c r="Q1727" s="132" t="s">
        <v>3935</v>
      </c>
      <c r="R1727" s="132" t="s">
        <v>438</v>
      </c>
      <c r="S1727" s="132">
        <v>1000317</v>
      </c>
      <c r="T1727" s="132" t="s">
        <v>810</v>
      </c>
      <c r="U1727" s="132">
        <v>122</v>
      </c>
      <c r="V1727" s="132">
        <v>0</v>
      </c>
      <c r="W1727" s="132" t="s">
        <v>1061</v>
      </c>
      <c r="X1727" s="132">
        <v>4</v>
      </c>
    </row>
    <row r="1728" spans="1:24">
      <c r="A1728" s="132">
        <v>2742</v>
      </c>
      <c r="B1728" s="132">
        <v>60000000989</v>
      </c>
      <c r="C1728" s="132">
        <v>62046318000</v>
      </c>
      <c r="D1728" s="132" t="s">
        <v>987</v>
      </c>
      <c r="E1728" s="132" t="s">
        <v>420</v>
      </c>
      <c r="F1728" s="132">
        <v>93</v>
      </c>
      <c r="G1728" s="132" t="s">
        <v>3848</v>
      </c>
      <c r="H1728" s="132">
        <v>2</v>
      </c>
      <c r="I1728" s="132">
        <v>0.32200000000000001</v>
      </c>
      <c r="J1728" s="132">
        <v>1</v>
      </c>
      <c r="K1728" s="132">
        <v>0.32200000000000001</v>
      </c>
      <c r="L1728" s="132" t="s">
        <v>2262</v>
      </c>
      <c r="M1728" s="132">
        <v>823</v>
      </c>
      <c r="N1728" s="132" t="s">
        <v>436</v>
      </c>
      <c r="O1728" s="132">
        <v>1840</v>
      </c>
      <c r="P1728" s="132" t="s">
        <v>422</v>
      </c>
      <c r="Q1728" s="132" t="s">
        <v>3928</v>
      </c>
      <c r="R1728" s="132" t="s">
        <v>438</v>
      </c>
      <c r="S1728" s="132">
        <v>1000317</v>
      </c>
      <c r="T1728" s="132">
        <v>46</v>
      </c>
      <c r="U1728" s="132">
        <v>99</v>
      </c>
      <c r="V1728" s="132">
        <v>0</v>
      </c>
      <c r="W1728" s="132" t="s">
        <v>1077</v>
      </c>
      <c r="X1728" s="132">
        <v>16</v>
      </c>
    </row>
    <row r="1729" spans="1:24">
      <c r="A1729" s="132">
        <v>2743</v>
      </c>
      <c r="B1729" s="132">
        <v>60000000990</v>
      </c>
      <c r="C1729" s="132">
        <v>61091000000</v>
      </c>
      <c r="D1729" s="132" t="s">
        <v>839</v>
      </c>
      <c r="E1729" s="132" t="s">
        <v>453</v>
      </c>
      <c r="F1729" s="132">
        <v>73</v>
      </c>
      <c r="G1729" s="132" t="s">
        <v>3847</v>
      </c>
      <c r="H1729" s="132">
        <v>1</v>
      </c>
      <c r="I1729" s="132">
        <v>0.13400000000000001</v>
      </c>
      <c r="J1729" s="132">
        <v>1</v>
      </c>
      <c r="K1729" s="132">
        <v>0.13400000000000001</v>
      </c>
      <c r="L1729" s="132" t="s">
        <v>2262</v>
      </c>
      <c r="M1729" s="132">
        <v>823</v>
      </c>
      <c r="N1729" s="132" t="s">
        <v>436</v>
      </c>
      <c r="O1729" s="132">
        <v>1840</v>
      </c>
      <c r="P1729" s="132" t="s">
        <v>439</v>
      </c>
      <c r="Q1729" s="132">
        <v>9</v>
      </c>
      <c r="R1729" s="132" t="s">
        <v>438</v>
      </c>
      <c r="S1729" s="132">
        <v>1000317</v>
      </c>
      <c r="T1729" s="132" t="s">
        <v>810</v>
      </c>
      <c r="U1729" s="132">
        <v>122</v>
      </c>
      <c r="V1729" s="132">
        <v>0</v>
      </c>
      <c r="W1729" s="132" t="s">
        <v>3918</v>
      </c>
      <c r="X1729" s="132">
        <v>26</v>
      </c>
    </row>
    <row r="1730" spans="1:24">
      <c r="A1730" s="132">
        <v>2744</v>
      </c>
      <c r="B1730" s="132">
        <v>60000000991</v>
      </c>
      <c r="C1730" s="132">
        <v>61142000000</v>
      </c>
      <c r="D1730" s="132" t="s">
        <v>790</v>
      </c>
      <c r="E1730" s="132" t="s">
        <v>458</v>
      </c>
      <c r="F1730" s="132">
        <v>15</v>
      </c>
      <c r="G1730" s="132" t="s">
        <v>3656</v>
      </c>
      <c r="H1730" s="132">
        <v>3</v>
      </c>
      <c r="I1730" s="132">
        <v>8.2000000000000003E-2</v>
      </c>
      <c r="J1730" s="132">
        <v>1</v>
      </c>
      <c r="K1730" s="132">
        <v>8.2000000000000003E-2</v>
      </c>
      <c r="L1730" s="132" t="s">
        <v>2262</v>
      </c>
      <c r="M1730" s="132">
        <v>823</v>
      </c>
      <c r="N1730" s="132" t="s">
        <v>436</v>
      </c>
      <c r="O1730" s="132">
        <v>1840</v>
      </c>
      <c r="P1730" s="132" t="s">
        <v>439</v>
      </c>
      <c r="Q1730" s="132">
        <v>9</v>
      </c>
      <c r="R1730" s="132" t="s">
        <v>438</v>
      </c>
      <c r="S1730" s="132">
        <v>1000317</v>
      </c>
      <c r="T1730" s="132" t="s">
        <v>4137</v>
      </c>
      <c r="U1730" s="132">
        <v>529</v>
      </c>
      <c r="V1730" s="132">
        <v>0</v>
      </c>
      <c r="W1730" s="132" t="s">
        <v>1050</v>
      </c>
      <c r="X1730" s="132">
        <v>20</v>
      </c>
    </row>
    <row r="1731" spans="1:24">
      <c r="A1731" s="132">
        <v>2745</v>
      </c>
      <c r="B1731" s="132">
        <v>60000000992</v>
      </c>
      <c r="C1731" s="132">
        <v>61103099000</v>
      </c>
      <c r="D1731" s="132" t="s">
        <v>502</v>
      </c>
      <c r="E1731" s="132" t="s">
        <v>459</v>
      </c>
      <c r="F1731" s="132">
        <v>88</v>
      </c>
      <c r="G1731" s="132" t="s">
        <v>3848</v>
      </c>
      <c r="H1731" s="132">
        <v>2</v>
      </c>
      <c r="I1731" s="132">
        <v>0.156</v>
      </c>
      <c r="J1731" s="132">
        <v>1</v>
      </c>
      <c r="K1731" s="132">
        <v>0.156</v>
      </c>
      <c r="L1731" s="132" t="s">
        <v>2262</v>
      </c>
      <c r="M1731" s="132">
        <v>823</v>
      </c>
      <c r="N1731" s="132" t="s">
        <v>436</v>
      </c>
      <c r="O1731" s="132">
        <v>1840</v>
      </c>
      <c r="P1731" s="132" t="s">
        <v>4362</v>
      </c>
      <c r="Q1731" s="132" t="s">
        <v>3935</v>
      </c>
      <c r="R1731" s="132" t="s">
        <v>438</v>
      </c>
      <c r="S1731" s="132">
        <v>1000317</v>
      </c>
      <c r="T1731" s="132" t="s">
        <v>825</v>
      </c>
      <c r="U1731" s="132">
        <v>119</v>
      </c>
      <c r="V1731" s="132">
        <v>0</v>
      </c>
      <c r="W1731" s="132" t="s">
        <v>1046</v>
      </c>
      <c r="X1731" s="132">
        <v>12</v>
      </c>
    </row>
    <row r="1732" spans="1:24">
      <c r="A1732" s="132">
        <v>2746</v>
      </c>
      <c r="B1732" s="132">
        <v>60000000993</v>
      </c>
      <c r="C1732" s="132">
        <v>61124190000</v>
      </c>
      <c r="D1732" s="132" t="s">
        <v>791</v>
      </c>
      <c r="E1732" s="132" t="s">
        <v>4447</v>
      </c>
      <c r="F1732" s="132">
        <v>49</v>
      </c>
      <c r="G1732" s="132" t="s">
        <v>3848</v>
      </c>
      <c r="H1732" s="132">
        <v>2</v>
      </c>
      <c r="I1732" s="132">
        <v>5.8000000000000003E-2</v>
      </c>
      <c r="J1732" s="132">
        <v>1</v>
      </c>
      <c r="K1732" s="132">
        <v>5.8000000000000003E-2</v>
      </c>
      <c r="L1732" s="132" t="s">
        <v>2262</v>
      </c>
      <c r="M1732" s="132">
        <v>823</v>
      </c>
      <c r="N1732" s="132" t="s">
        <v>436</v>
      </c>
      <c r="O1732" s="132">
        <v>1840</v>
      </c>
      <c r="P1732" s="132" t="s">
        <v>422</v>
      </c>
      <c r="Q1732" s="132" t="s">
        <v>3928</v>
      </c>
      <c r="R1732" s="132" t="s">
        <v>438</v>
      </c>
      <c r="S1732" s="132">
        <v>1000317</v>
      </c>
      <c r="T1732" s="132" t="s">
        <v>810</v>
      </c>
      <c r="U1732" s="132">
        <v>122</v>
      </c>
      <c r="V1732" s="132">
        <v>0</v>
      </c>
      <c r="W1732" s="132" t="s">
        <v>1061</v>
      </c>
      <c r="X1732" s="132">
        <v>4</v>
      </c>
    </row>
    <row r="1733" spans="1:24">
      <c r="A1733" s="132">
        <v>2747</v>
      </c>
      <c r="B1733" s="132">
        <v>60000000994</v>
      </c>
      <c r="C1733" s="132">
        <v>61091000000</v>
      </c>
      <c r="D1733" s="132" t="s">
        <v>856</v>
      </c>
      <c r="E1733" s="132" t="s">
        <v>453</v>
      </c>
      <c r="F1733" s="132">
        <v>73</v>
      </c>
      <c r="G1733" s="132" t="s">
        <v>3848</v>
      </c>
      <c r="H1733" s="132">
        <v>2</v>
      </c>
      <c r="I1733" s="132">
        <v>0.128</v>
      </c>
      <c r="J1733" s="132">
        <v>1</v>
      </c>
      <c r="K1733" s="132">
        <v>0.128</v>
      </c>
      <c r="L1733" s="132" t="s">
        <v>2262</v>
      </c>
      <c r="M1733" s="132">
        <v>823</v>
      </c>
      <c r="N1733" s="132" t="s">
        <v>436</v>
      </c>
      <c r="O1733" s="132">
        <v>1840</v>
      </c>
      <c r="P1733" s="132" t="s">
        <v>439</v>
      </c>
      <c r="Q1733" s="132">
        <v>9</v>
      </c>
      <c r="R1733" s="132" t="s">
        <v>438</v>
      </c>
      <c r="S1733" s="132">
        <v>1000317</v>
      </c>
      <c r="T1733" s="132" t="s">
        <v>825</v>
      </c>
      <c r="U1733" s="132">
        <v>119</v>
      </c>
      <c r="V1733" s="132">
        <v>0</v>
      </c>
      <c r="W1733" s="132" t="s">
        <v>1050</v>
      </c>
      <c r="X1733" s="132">
        <v>20</v>
      </c>
    </row>
    <row r="1734" spans="1:24">
      <c r="A1734" s="132">
        <v>2748</v>
      </c>
      <c r="B1734" s="132">
        <v>60000000995</v>
      </c>
      <c r="C1734" s="132">
        <v>61091000000</v>
      </c>
      <c r="D1734" s="132" t="s">
        <v>839</v>
      </c>
      <c r="E1734" s="132" t="s">
        <v>453</v>
      </c>
      <c r="F1734" s="132">
        <v>73</v>
      </c>
      <c r="G1734" s="132" t="s">
        <v>3847</v>
      </c>
      <c r="H1734" s="132">
        <v>1</v>
      </c>
      <c r="I1734" s="132">
        <v>0.16400000000000001</v>
      </c>
      <c r="J1734" s="132">
        <v>1</v>
      </c>
      <c r="K1734" s="132">
        <v>0.16400000000000001</v>
      </c>
      <c r="L1734" s="132" t="s">
        <v>2262</v>
      </c>
      <c r="M1734" s="132">
        <v>823</v>
      </c>
      <c r="N1734" s="132" t="s">
        <v>436</v>
      </c>
      <c r="O1734" s="132">
        <v>1840</v>
      </c>
      <c r="P1734" s="132" t="s">
        <v>439</v>
      </c>
      <c r="Q1734" s="132">
        <v>9</v>
      </c>
      <c r="R1734" s="132" t="s">
        <v>438</v>
      </c>
      <c r="S1734" s="132">
        <v>1000317</v>
      </c>
      <c r="T1734" s="132" t="s">
        <v>978</v>
      </c>
      <c r="U1734" s="132">
        <v>126</v>
      </c>
      <c r="V1734" s="132">
        <v>0</v>
      </c>
      <c r="W1734" s="132" t="s">
        <v>1050</v>
      </c>
      <c r="X1734" s="132">
        <v>20</v>
      </c>
    </row>
    <row r="1735" spans="1:24">
      <c r="A1735" s="132">
        <v>2749</v>
      </c>
      <c r="B1735" s="132">
        <v>60000000996</v>
      </c>
      <c r="C1735" s="132">
        <v>61034300090</v>
      </c>
      <c r="D1735" s="132" t="s">
        <v>1008</v>
      </c>
      <c r="E1735" s="132" t="s">
        <v>442</v>
      </c>
      <c r="F1735" s="132">
        <v>24</v>
      </c>
      <c r="G1735" s="132" t="s">
        <v>3847</v>
      </c>
      <c r="H1735" s="132">
        <v>1</v>
      </c>
      <c r="I1735" s="132">
        <v>0.20799999999999999</v>
      </c>
      <c r="J1735" s="132">
        <v>1</v>
      </c>
      <c r="K1735" s="132">
        <v>0.20799999999999999</v>
      </c>
      <c r="L1735" s="132" t="s">
        <v>2262</v>
      </c>
      <c r="M1735" s="132">
        <v>823</v>
      </c>
      <c r="N1735" s="132" t="s">
        <v>436</v>
      </c>
      <c r="O1735" s="132">
        <v>1840</v>
      </c>
      <c r="P1735" s="132" t="s">
        <v>4363</v>
      </c>
      <c r="Q1735" s="132" t="s">
        <v>4372</v>
      </c>
      <c r="R1735" s="132" t="s">
        <v>438</v>
      </c>
      <c r="S1735" s="132">
        <v>1000317</v>
      </c>
      <c r="T1735" s="132" t="s">
        <v>821</v>
      </c>
      <c r="U1735" s="132">
        <v>3</v>
      </c>
      <c r="V1735" s="132">
        <v>0</v>
      </c>
      <c r="W1735" s="132" t="s">
        <v>3918</v>
      </c>
      <c r="X1735" s="132">
        <v>26</v>
      </c>
    </row>
    <row r="1736" spans="1:24">
      <c r="A1736" s="132">
        <v>2750</v>
      </c>
      <c r="B1736" s="132">
        <v>60000000997</v>
      </c>
      <c r="C1736" s="132">
        <v>61091000000</v>
      </c>
      <c r="D1736" s="132" t="s">
        <v>856</v>
      </c>
      <c r="E1736" s="132" t="s">
        <v>453</v>
      </c>
      <c r="F1736" s="132">
        <v>73</v>
      </c>
      <c r="G1736" s="132" t="s">
        <v>3848</v>
      </c>
      <c r="H1736" s="132">
        <v>2</v>
      </c>
      <c r="I1736" s="132">
        <v>0.13400000000000001</v>
      </c>
      <c r="J1736" s="132">
        <v>1</v>
      </c>
      <c r="K1736" s="132">
        <v>0.13400000000000001</v>
      </c>
      <c r="L1736" s="132" t="s">
        <v>2262</v>
      </c>
      <c r="M1736" s="132">
        <v>823</v>
      </c>
      <c r="N1736" s="132" t="s">
        <v>436</v>
      </c>
      <c r="O1736" s="132">
        <v>1840</v>
      </c>
      <c r="P1736" s="132" t="s">
        <v>439</v>
      </c>
      <c r="Q1736" s="132">
        <v>9</v>
      </c>
      <c r="R1736" s="132" t="s">
        <v>438</v>
      </c>
      <c r="S1736" s="132">
        <v>1000317</v>
      </c>
      <c r="T1736" s="132" t="s">
        <v>821</v>
      </c>
      <c r="U1736" s="132">
        <v>3</v>
      </c>
      <c r="V1736" s="132">
        <v>0</v>
      </c>
      <c r="W1736" s="132" t="s">
        <v>1073</v>
      </c>
      <c r="X1736" s="132">
        <v>8</v>
      </c>
    </row>
    <row r="1737" spans="1:24">
      <c r="A1737" s="132">
        <v>2751</v>
      </c>
      <c r="B1737" s="132">
        <v>60000000998</v>
      </c>
      <c r="C1737" s="132">
        <v>61045300000</v>
      </c>
      <c r="D1737" s="132" t="s">
        <v>495</v>
      </c>
      <c r="E1737" s="132" t="s">
        <v>443</v>
      </c>
      <c r="F1737" s="132">
        <v>53</v>
      </c>
      <c r="G1737" s="132" t="s">
        <v>3848</v>
      </c>
      <c r="H1737" s="132">
        <v>2</v>
      </c>
      <c r="I1737" s="132">
        <v>0.14399999999999999</v>
      </c>
      <c r="J1737" s="132">
        <v>1</v>
      </c>
      <c r="K1737" s="132">
        <v>0.14399999999999999</v>
      </c>
      <c r="L1737" s="132" t="s">
        <v>2262</v>
      </c>
      <c r="M1737" s="132">
        <v>823</v>
      </c>
      <c r="N1737" s="132" t="s">
        <v>436</v>
      </c>
      <c r="O1737" s="132">
        <v>1840</v>
      </c>
      <c r="P1737" s="132" t="s">
        <v>422</v>
      </c>
      <c r="Q1737" s="132" t="s">
        <v>3928</v>
      </c>
      <c r="R1737" s="132" t="s">
        <v>438</v>
      </c>
      <c r="S1737" s="132">
        <v>1000317</v>
      </c>
      <c r="T1737" s="132" t="s">
        <v>810</v>
      </c>
      <c r="U1737" s="132">
        <v>122</v>
      </c>
      <c r="V1737" s="132">
        <v>0</v>
      </c>
      <c r="W1737" s="132" t="s">
        <v>936</v>
      </c>
      <c r="X1737" s="132">
        <v>22</v>
      </c>
    </row>
    <row r="1738" spans="1:24">
      <c r="A1738" s="132">
        <v>2752</v>
      </c>
      <c r="B1738" s="132">
        <v>60000000999</v>
      </c>
      <c r="C1738" s="132">
        <v>61099090000</v>
      </c>
      <c r="D1738" s="132" t="s">
        <v>1120</v>
      </c>
      <c r="E1738" s="132" t="s">
        <v>453</v>
      </c>
      <c r="F1738" s="132">
        <v>73</v>
      </c>
      <c r="G1738" s="132" t="s">
        <v>3656</v>
      </c>
      <c r="H1738" s="132">
        <v>3</v>
      </c>
      <c r="I1738" s="132">
        <v>7.8E-2</v>
      </c>
      <c r="J1738" s="132">
        <v>1</v>
      </c>
      <c r="K1738" s="132">
        <v>7.8E-2</v>
      </c>
      <c r="L1738" s="132" t="s">
        <v>2262</v>
      </c>
      <c r="M1738" s="132">
        <v>823</v>
      </c>
      <c r="N1738" s="132" t="s">
        <v>436</v>
      </c>
      <c r="O1738" s="132">
        <v>1840</v>
      </c>
      <c r="P1738" s="132" t="s">
        <v>445</v>
      </c>
      <c r="Q1738" s="132">
        <v>70</v>
      </c>
      <c r="R1738" s="132" t="s">
        <v>438</v>
      </c>
      <c r="S1738" s="132">
        <v>1000317</v>
      </c>
      <c r="T1738" s="132" t="s">
        <v>4153</v>
      </c>
      <c r="U1738" s="132">
        <v>472</v>
      </c>
      <c r="V1738" s="132">
        <v>0</v>
      </c>
      <c r="W1738" s="132" t="s">
        <v>1144</v>
      </c>
      <c r="X1738" s="132">
        <v>23</v>
      </c>
    </row>
    <row r="1739" spans="1:24">
      <c r="A1739" s="132">
        <v>2753</v>
      </c>
      <c r="B1739" s="132">
        <v>60000001000</v>
      </c>
      <c r="C1739" s="132">
        <v>61099020000</v>
      </c>
      <c r="D1739" s="132" t="s">
        <v>508</v>
      </c>
      <c r="E1739" s="132" t="s">
        <v>453</v>
      </c>
      <c r="F1739" s="132">
        <v>73</v>
      </c>
      <c r="G1739" s="132" t="s">
        <v>3848</v>
      </c>
      <c r="H1739" s="132">
        <v>2</v>
      </c>
      <c r="I1739" s="132">
        <v>5.3999999999999999E-2</v>
      </c>
      <c r="J1739" s="132">
        <v>1</v>
      </c>
      <c r="K1739" s="132">
        <v>5.3999999999999999E-2</v>
      </c>
      <c r="L1739" s="132" t="s">
        <v>2262</v>
      </c>
      <c r="M1739" s="132">
        <v>823</v>
      </c>
      <c r="N1739" s="132" t="s">
        <v>436</v>
      </c>
      <c r="O1739" s="132">
        <v>1840</v>
      </c>
      <c r="P1739" s="132" t="s">
        <v>422</v>
      </c>
      <c r="Q1739" s="132" t="s">
        <v>3928</v>
      </c>
      <c r="R1739" s="132" t="s">
        <v>438</v>
      </c>
      <c r="S1739" s="132">
        <v>1000317</v>
      </c>
      <c r="T1739" s="132" t="s">
        <v>858</v>
      </c>
      <c r="U1739" s="132">
        <v>1</v>
      </c>
      <c r="V1739" s="132">
        <v>0</v>
      </c>
      <c r="W1739" s="132" t="s">
        <v>1038</v>
      </c>
      <c r="X1739" s="132">
        <v>5</v>
      </c>
    </row>
    <row r="1740" spans="1:24">
      <c r="A1740" s="132">
        <v>2754</v>
      </c>
      <c r="B1740" s="132">
        <v>60000001001</v>
      </c>
      <c r="C1740" s="132">
        <v>61124190000</v>
      </c>
      <c r="D1740" s="132" t="s">
        <v>793</v>
      </c>
      <c r="E1740" s="132" t="s">
        <v>462</v>
      </c>
      <c r="F1740" s="132">
        <v>47</v>
      </c>
      <c r="G1740" s="132" t="s">
        <v>3848</v>
      </c>
      <c r="H1740" s="132">
        <v>2</v>
      </c>
      <c r="I1740" s="132">
        <v>6.2E-2</v>
      </c>
      <c r="J1740" s="132">
        <v>1</v>
      </c>
      <c r="K1740" s="132">
        <v>6.2E-2</v>
      </c>
      <c r="L1740" s="132" t="s">
        <v>2262</v>
      </c>
      <c r="M1740" s="132">
        <v>823</v>
      </c>
      <c r="N1740" s="132" t="s">
        <v>436</v>
      </c>
      <c r="O1740" s="132">
        <v>1840</v>
      </c>
      <c r="P1740" s="132" t="s">
        <v>422</v>
      </c>
      <c r="Q1740" s="132" t="s">
        <v>3928</v>
      </c>
      <c r="R1740" s="132" t="s">
        <v>438</v>
      </c>
      <c r="S1740" s="132">
        <v>1000317</v>
      </c>
      <c r="T1740" s="132" t="s">
        <v>858</v>
      </c>
      <c r="U1740" s="132">
        <v>1</v>
      </c>
      <c r="V1740" s="132">
        <v>0</v>
      </c>
      <c r="W1740" s="132" t="s">
        <v>1107</v>
      </c>
      <c r="X1740" s="132">
        <v>1</v>
      </c>
    </row>
    <row r="1741" spans="1:24">
      <c r="A1741" s="132">
        <v>2755</v>
      </c>
      <c r="B1741" s="132">
        <v>60000001002</v>
      </c>
      <c r="C1741" s="132">
        <v>64029950000</v>
      </c>
      <c r="D1741" s="132" t="s">
        <v>2018</v>
      </c>
      <c r="E1741" s="132" t="s">
        <v>454</v>
      </c>
      <c r="F1741" s="132">
        <v>310</v>
      </c>
      <c r="G1741" s="132" t="s">
        <v>3848</v>
      </c>
      <c r="H1741" s="132">
        <v>2</v>
      </c>
      <c r="I1741" s="132">
        <v>0.26400000000000001</v>
      </c>
      <c r="J1741" s="132">
        <v>1</v>
      </c>
      <c r="K1741" s="132">
        <v>0.26400000000000001</v>
      </c>
      <c r="L1741" s="132" t="s">
        <v>2262</v>
      </c>
      <c r="M1741" s="132">
        <v>823</v>
      </c>
      <c r="N1741" s="132" t="s">
        <v>436</v>
      </c>
      <c r="O1741" s="132">
        <v>1840</v>
      </c>
      <c r="P1741" s="132" t="s">
        <v>4301</v>
      </c>
      <c r="Q1741" s="132" t="s">
        <v>4282</v>
      </c>
      <c r="R1741" s="132" t="s">
        <v>438</v>
      </c>
      <c r="S1741" s="132">
        <v>1000317</v>
      </c>
      <c r="T1741" s="132">
        <v>37</v>
      </c>
      <c r="U1741" s="132">
        <v>282</v>
      </c>
      <c r="V1741" s="132">
        <v>0</v>
      </c>
      <c r="W1741" s="132" t="s">
        <v>1050</v>
      </c>
      <c r="X1741" s="132">
        <v>20</v>
      </c>
    </row>
    <row r="1742" spans="1:24">
      <c r="A1742" s="132">
        <v>2756</v>
      </c>
      <c r="B1742" s="132">
        <v>60000001003</v>
      </c>
      <c r="C1742" s="132">
        <v>61044300000</v>
      </c>
      <c r="D1742" s="132" t="s">
        <v>541</v>
      </c>
      <c r="E1742" s="132" t="s">
        <v>426</v>
      </c>
      <c r="F1742" s="132">
        <v>43</v>
      </c>
      <c r="G1742" s="132" t="s">
        <v>3848</v>
      </c>
      <c r="H1742" s="132">
        <v>2</v>
      </c>
      <c r="I1742" s="132">
        <v>0.39800000000000002</v>
      </c>
      <c r="J1742" s="132">
        <v>1</v>
      </c>
      <c r="K1742" s="132">
        <v>0.39800000000000002</v>
      </c>
      <c r="L1742" s="132" t="s">
        <v>2262</v>
      </c>
      <c r="M1742" s="132">
        <v>823</v>
      </c>
      <c r="N1742" s="132" t="s">
        <v>436</v>
      </c>
      <c r="O1742" s="132">
        <v>1840</v>
      </c>
      <c r="P1742" s="132" t="s">
        <v>464</v>
      </c>
      <c r="Q1742" s="132" t="s">
        <v>4356</v>
      </c>
      <c r="R1742" s="132" t="s">
        <v>438</v>
      </c>
      <c r="S1742" s="132">
        <v>1000317</v>
      </c>
      <c r="T1742" s="132" t="s">
        <v>978</v>
      </c>
      <c r="U1742" s="132">
        <v>126</v>
      </c>
      <c r="V1742" s="132">
        <v>0</v>
      </c>
      <c r="W1742" s="132" t="s">
        <v>1073</v>
      </c>
      <c r="X1742" s="132">
        <v>8</v>
      </c>
    </row>
    <row r="1743" spans="1:24">
      <c r="A1743" s="132">
        <v>2757</v>
      </c>
      <c r="B1743" s="132">
        <v>60000001004</v>
      </c>
      <c r="C1743" s="132">
        <v>61091000000</v>
      </c>
      <c r="D1743" s="132" t="s">
        <v>856</v>
      </c>
      <c r="E1743" s="132" t="s">
        <v>3955</v>
      </c>
      <c r="F1743" s="132">
        <v>20</v>
      </c>
      <c r="G1743" s="132" t="s">
        <v>3656</v>
      </c>
      <c r="H1743" s="132">
        <v>3</v>
      </c>
      <c r="I1743" s="132">
        <v>4.2000000000000003E-2</v>
      </c>
      <c r="J1743" s="132">
        <v>1</v>
      </c>
      <c r="K1743" s="132">
        <v>4.2000000000000003E-2</v>
      </c>
      <c r="L1743" s="132" t="s">
        <v>2262</v>
      </c>
      <c r="M1743" s="132">
        <v>823</v>
      </c>
      <c r="N1743" s="132" t="s">
        <v>436</v>
      </c>
      <c r="O1743" s="132">
        <v>1840</v>
      </c>
      <c r="P1743" s="132" t="s">
        <v>439</v>
      </c>
      <c r="Q1743" s="132">
        <v>9</v>
      </c>
      <c r="R1743" s="132" t="s">
        <v>438</v>
      </c>
      <c r="S1743" s="132">
        <v>1000317</v>
      </c>
      <c r="T1743" s="132" t="s">
        <v>4137</v>
      </c>
      <c r="U1743" s="132">
        <v>529</v>
      </c>
      <c r="V1743" s="132">
        <v>0</v>
      </c>
      <c r="W1743" s="132" t="s">
        <v>1046</v>
      </c>
      <c r="X1743" s="132">
        <v>12</v>
      </c>
    </row>
  </sheetData>
  <conditionalFormatting sqref="A1:X1">
    <cfRule type="duplicateValues" dxfId="9" priority="28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88"/>
  <sheetViews>
    <sheetView workbookViewId="0">
      <selection sqref="A1:X6"/>
    </sheetView>
  </sheetViews>
  <sheetFormatPr defaultRowHeight="12.75"/>
  <cols>
    <col min="1" max="1" width="5.28515625" customWidth="1"/>
    <col min="2" max="3" width="12" bestFit="1" customWidth="1"/>
    <col min="4" max="4" width="22.7109375" customWidth="1"/>
    <col min="5" max="5" width="15.42578125" customWidth="1"/>
    <col min="18" max="18" width="15.7109375" customWidth="1"/>
  </cols>
  <sheetData>
    <row r="1" spans="1:24" ht="45">
      <c r="A1" s="17" t="s">
        <v>476</v>
      </c>
      <c r="B1" s="17" t="s">
        <v>0</v>
      </c>
      <c r="C1" s="17" t="s">
        <v>477</v>
      </c>
      <c r="D1" s="17" t="s">
        <v>478</v>
      </c>
      <c r="E1" s="17" t="s">
        <v>1</v>
      </c>
      <c r="F1" s="17" t="s">
        <v>3969</v>
      </c>
      <c r="G1" s="17" t="s">
        <v>797</v>
      </c>
      <c r="H1" s="17" t="s">
        <v>4290</v>
      </c>
      <c r="I1" s="17" t="s">
        <v>798</v>
      </c>
      <c r="J1" s="17" t="s">
        <v>799</v>
      </c>
      <c r="K1" s="17" t="s">
        <v>800</v>
      </c>
      <c r="L1" s="17" t="s">
        <v>801</v>
      </c>
      <c r="M1" s="17" t="s">
        <v>3970</v>
      </c>
      <c r="N1" s="17" t="s">
        <v>802</v>
      </c>
      <c r="O1" s="17" t="s">
        <v>3971</v>
      </c>
      <c r="P1" s="17" t="s">
        <v>803</v>
      </c>
      <c r="Q1" s="17" t="s">
        <v>3972</v>
      </c>
      <c r="R1" s="17" t="s">
        <v>804</v>
      </c>
      <c r="S1" s="17" t="s">
        <v>805</v>
      </c>
      <c r="T1" s="17" t="s">
        <v>806</v>
      </c>
      <c r="U1" s="17" t="s">
        <v>4291</v>
      </c>
      <c r="V1" s="17" t="s">
        <v>807</v>
      </c>
      <c r="W1" s="17" t="s">
        <v>808</v>
      </c>
      <c r="X1" s="17" t="s">
        <v>4292</v>
      </c>
    </row>
    <row r="2" spans="1:24">
      <c r="A2" s="132">
        <v>1343</v>
      </c>
      <c r="B2" s="132">
        <v>60000000693</v>
      </c>
      <c r="C2" s="132">
        <v>64029931000</v>
      </c>
      <c r="D2" s="132" t="s">
        <v>670</v>
      </c>
      <c r="E2" s="132" t="s">
        <v>3973</v>
      </c>
      <c r="F2" s="132">
        <v>465</v>
      </c>
      <c r="G2" s="132" t="s">
        <v>3848</v>
      </c>
      <c r="H2" s="132">
        <v>2</v>
      </c>
      <c r="I2" s="132">
        <v>0.41399999999999998</v>
      </c>
      <c r="J2" s="132">
        <v>1</v>
      </c>
      <c r="K2" s="132">
        <v>0.77</v>
      </c>
      <c r="L2" s="132" t="s">
        <v>467</v>
      </c>
      <c r="M2" s="132">
        <v>497</v>
      </c>
      <c r="N2" s="132" t="s">
        <v>3915</v>
      </c>
      <c r="O2" s="132">
        <v>7497</v>
      </c>
      <c r="P2" s="132" t="s">
        <v>3965</v>
      </c>
      <c r="Q2" s="132" t="s">
        <v>3942</v>
      </c>
      <c r="R2" s="132" t="s">
        <v>467</v>
      </c>
      <c r="S2" s="132">
        <v>1000323</v>
      </c>
      <c r="T2" s="132">
        <v>38</v>
      </c>
      <c r="U2" s="132">
        <v>575</v>
      </c>
      <c r="V2" s="132">
        <v>91</v>
      </c>
      <c r="W2" s="132" t="s">
        <v>1063</v>
      </c>
      <c r="X2" s="132">
        <v>13</v>
      </c>
    </row>
    <row r="3" spans="1:24">
      <c r="A3" s="132">
        <v>1344</v>
      </c>
      <c r="B3" s="132">
        <v>60000000694</v>
      </c>
      <c r="C3" s="132">
        <v>61044300000</v>
      </c>
      <c r="D3" s="132" t="s">
        <v>541</v>
      </c>
      <c r="E3" s="132" t="s">
        <v>426</v>
      </c>
      <c r="F3" s="132">
        <v>43</v>
      </c>
      <c r="G3" s="132" t="s">
        <v>3848</v>
      </c>
      <c r="H3" s="132">
        <v>2</v>
      </c>
      <c r="I3" s="132">
        <v>0.65600000000000003</v>
      </c>
      <c r="J3" s="132">
        <v>1</v>
      </c>
      <c r="K3" s="132">
        <v>0.65600000000000003</v>
      </c>
      <c r="L3" s="132" t="s">
        <v>467</v>
      </c>
      <c r="M3" s="132">
        <v>497</v>
      </c>
      <c r="N3" s="132" t="s">
        <v>468</v>
      </c>
      <c r="O3" s="132">
        <v>1760</v>
      </c>
      <c r="P3" s="132" t="s">
        <v>425</v>
      </c>
      <c r="Q3" s="132">
        <v>37</v>
      </c>
      <c r="R3" s="132" t="s">
        <v>467</v>
      </c>
      <c r="S3" s="132">
        <v>1000323</v>
      </c>
      <c r="T3" s="132" t="s">
        <v>1142</v>
      </c>
      <c r="U3" s="132">
        <v>1</v>
      </c>
      <c r="V3" s="132">
        <v>200</v>
      </c>
      <c r="W3" s="132" t="s">
        <v>1038</v>
      </c>
      <c r="X3" s="132">
        <v>5</v>
      </c>
    </row>
    <row r="4" spans="1:24">
      <c r="A4" s="132">
        <v>1345</v>
      </c>
      <c r="B4" s="132">
        <v>60000000695</v>
      </c>
      <c r="C4" s="132">
        <v>61044300000</v>
      </c>
      <c r="D4" s="132" t="s">
        <v>541</v>
      </c>
      <c r="E4" s="132" t="s">
        <v>426</v>
      </c>
      <c r="F4" s="132">
        <v>43</v>
      </c>
      <c r="G4" s="132" t="s">
        <v>3848</v>
      </c>
      <c r="H4" s="132">
        <v>2</v>
      </c>
      <c r="I4" s="132">
        <v>0.19600000000000001</v>
      </c>
      <c r="J4" s="132">
        <v>1</v>
      </c>
      <c r="K4" s="132">
        <v>0.19600000000000001</v>
      </c>
      <c r="L4" s="132" t="s">
        <v>467</v>
      </c>
      <c r="M4" s="132">
        <v>497</v>
      </c>
      <c r="N4" s="132" t="s">
        <v>468</v>
      </c>
      <c r="O4" s="132">
        <v>1760</v>
      </c>
      <c r="P4" s="132" t="s">
        <v>425</v>
      </c>
      <c r="Q4" s="132">
        <v>37</v>
      </c>
      <c r="R4" s="132" t="s">
        <v>467</v>
      </c>
      <c r="S4" s="132">
        <v>1000323</v>
      </c>
      <c r="T4" s="132" t="s">
        <v>1142</v>
      </c>
      <c r="U4" s="132">
        <v>1</v>
      </c>
      <c r="V4" s="132">
        <v>130</v>
      </c>
      <c r="W4" s="132" t="s">
        <v>3916</v>
      </c>
      <c r="X4" s="132">
        <v>10</v>
      </c>
    </row>
    <row r="5" spans="1:24">
      <c r="A5" s="132">
        <v>1346</v>
      </c>
      <c r="B5" s="132">
        <v>60000000696</v>
      </c>
      <c r="C5" s="132">
        <v>61043300000</v>
      </c>
      <c r="D5" s="132" t="s">
        <v>569</v>
      </c>
      <c r="E5" s="132" t="s">
        <v>466</v>
      </c>
      <c r="F5" s="132">
        <v>153</v>
      </c>
      <c r="G5" s="132" t="s">
        <v>3848</v>
      </c>
      <c r="H5" s="132">
        <v>2</v>
      </c>
      <c r="I5" s="132">
        <v>0.442</v>
      </c>
      <c r="J5" s="132">
        <v>1</v>
      </c>
      <c r="K5" s="132">
        <v>0.442</v>
      </c>
      <c r="L5" s="132" t="s">
        <v>467</v>
      </c>
      <c r="M5" s="132">
        <v>497</v>
      </c>
      <c r="N5" s="132" t="s">
        <v>468</v>
      </c>
      <c r="O5" s="132">
        <v>1760</v>
      </c>
      <c r="P5" s="132" t="s">
        <v>425</v>
      </c>
      <c r="Q5" s="132">
        <v>37</v>
      </c>
      <c r="R5" s="132" t="s">
        <v>467</v>
      </c>
      <c r="S5" s="132">
        <v>1000323</v>
      </c>
      <c r="T5" s="132" t="s">
        <v>1142</v>
      </c>
      <c r="U5" s="132">
        <v>1</v>
      </c>
      <c r="V5" s="132">
        <v>160</v>
      </c>
      <c r="W5" s="132" t="s">
        <v>1048</v>
      </c>
      <c r="X5" s="132">
        <v>4</v>
      </c>
    </row>
    <row r="6" spans="1:24">
      <c r="A6" s="132">
        <v>1347</v>
      </c>
      <c r="B6" s="132">
        <v>60000000697</v>
      </c>
      <c r="C6" s="132">
        <v>61043300000</v>
      </c>
      <c r="D6" s="132" t="s">
        <v>569</v>
      </c>
      <c r="E6" s="132" t="s">
        <v>466</v>
      </c>
      <c r="F6" s="132">
        <v>153</v>
      </c>
      <c r="G6" s="132" t="s">
        <v>3848</v>
      </c>
      <c r="H6" s="132">
        <v>2</v>
      </c>
      <c r="I6" s="132">
        <v>0.432</v>
      </c>
      <c r="J6" s="132">
        <v>1</v>
      </c>
      <c r="K6" s="132">
        <v>0.432</v>
      </c>
      <c r="L6" s="132" t="s">
        <v>467</v>
      </c>
      <c r="M6" s="132">
        <v>497</v>
      </c>
      <c r="N6" s="132" t="s">
        <v>468</v>
      </c>
      <c r="O6" s="132">
        <v>1760</v>
      </c>
      <c r="P6" s="132" t="s">
        <v>425</v>
      </c>
      <c r="Q6" s="132">
        <v>37</v>
      </c>
      <c r="R6" s="132" t="s">
        <v>467</v>
      </c>
      <c r="S6" s="132">
        <v>1000323</v>
      </c>
      <c r="T6" s="132" t="s">
        <v>825</v>
      </c>
      <c r="U6" s="132">
        <v>119</v>
      </c>
      <c r="V6" s="132">
        <v>130</v>
      </c>
      <c r="W6" s="132" t="s">
        <v>1050</v>
      </c>
      <c r="X6" s="132">
        <v>20</v>
      </c>
    </row>
    <row r="7" spans="1:24">
      <c r="A7" s="132">
        <v>1348</v>
      </c>
      <c r="B7" s="132">
        <v>60000000698</v>
      </c>
      <c r="C7" s="132">
        <v>61062000000</v>
      </c>
      <c r="D7" s="132" t="s">
        <v>599</v>
      </c>
      <c r="E7" s="132" t="s">
        <v>437</v>
      </c>
      <c r="F7" s="132">
        <v>77</v>
      </c>
      <c r="G7" s="132" t="s">
        <v>3848</v>
      </c>
      <c r="H7" s="132">
        <v>2</v>
      </c>
      <c r="I7" s="132">
        <v>0.158</v>
      </c>
      <c r="J7" s="132">
        <v>1</v>
      </c>
      <c r="K7" s="132">
        <v>0.158</v>
      </c>
      <c r="L7" s="132" t="s">
        <v>467</v>
      </c>
      <c r="M7" s="132">
        <v>497</v>
      </c>
      <c r="N7" s="132" t="s">
        <v>468</v>
      </c>
      <c r="O7" s="132">
        <v>1760</v>
      </c>
      <c r="P7" s="132" t="s">
        <v>425</v>
      </c>
      <c r="Q7" s="132">
        <v>37</v>
      </c>
      <c r="R7" s="132" t="s">
        <v>467</v>
      </c>
      <c r="S7" s="132">
        <v>1000323</v>
      </c>
      <c r="T7" s="132" t="s">
        <v>821</v>
      </c>
      <c r="U7" s="132">
        <v>3</v>
      </c>
      <c r="V7" s="132">
        <v>70</v>
      </c>
      <c r="W7" s="132" t="s">
        <v>1107</v>
      </c>
      <c r="X7" s="132">
        <v>1</v>
      </c>
    </row>
    <row r="8" spans="1:24">
      <c r="A8" s="132">
        <v>1349</v>
      </c>
      <c r="B8" s="132">
        <v>60000000699</v>
      </c>
      <c r="C8" s="132">
        <v>61043300000</v>
      </c>
      <c r="D8" s="132" t="s">
        <v>569</v>
      </c>
      <c r="E8" s="132" t="s">
        <v>466</v>
      </c>
      <c r="F8" s="132">
        <v>153</v>
      </c>
      <c r="G8" s="132" t="s">
        <v>3848</v>
      </c>
      <c r="H8" s="132">
        <v>2</v>
      </c>
      <c r="I8" s="132">
        <v>0.35</v>
      </c>
      <c r="J8" s="132">
        <v>1</v>
      </c>
      <c r="K8" s="132">
        <v>0.35</v>
      </c>
      <c r="L8" s="132" t="s">
        <v>467</v>
      </c>
      <c r="M8" s="132">
        <v>497</v>
      </c>
      <c r="N8" s="132" t="s">
        <v>468</v>
      </c>
      <c r="O8" s="132">
        <v>1760</v>
      </c>
      <c r="P8" s="132" t="s">
        <v>425</v>
      </c>
      <c r="Q8" s="132">
        <v>37</v>
      </c>
      <c r="R8" s="132" t="s">
        <v>467</v>
      </c>
      <c r="S8" s="132">
        <v>1000323</v>
      </c>
      <c r="T8" s="132">
        <v>50</v>
      </c>
      <c r="U8" s="132">
        <v>576</v>
      </c>
      <c r="V8" s="132">
        <v>90</v>
      </c>
      <c r="W8" s="132" t="s">
        <v>1048</v>
      </c>
      <c r="X8" s="132">
        <v>4</v>
      </c>
    </row>
    <row r="9" spans="1:24">
      <c r="A9" s="132">
        <v>1350</v>
      </c>
      <c r="B9" s="132">
        <v>60000000700</v>
      </c>
      <c r="C9" s="132">
        <v>61043900000</v>
      </c>
      <c r="D9" s="132" t="s">
        <v>1143</v>
      </c>
      <c r="E9" s="132" t="s">
        <v>4293</v>
      </c>
      <c r="F9" s="132">
        <v>466</v>
      </c>
      <c r="G9" s="132" t="s">
        <v>3848</v>
      </c>
      <c r="H9" s="132">
        <v>2</v>
      </c>
      <c r="I9" s="132">
        <v>0.41199999999999998</v>
      </c>
      <c r="J9" s="132">
        <v>1</v>
      </c>
      <c r="K9" s="132">
        <v>0.41199999999999998</v>
      </c>
      <c r="L9" s="132" t="s">
        <v>467</v>
      </c>
      <c r="M9" s="132">
        <v>497</v>
      </c>
      <c r="N9" s="132" t="s">
        <v>468</v>
      </c>
      <c r="O9" s="132">
        <v>1760</v>
      </c>
      <c r="P9" s="132" t="s">
        <v>431</v>
      </c>
      <c r="Q9" s="132">
        <v>53</v>
      </c>
      <c r="R9" s="132" t="s">
        <v>467</v>
      </c>
      <c r="S9" s="132">
        <v>1000323</v>
      </c>
      <c r="T9" s="132" t="s">
        <v>810</v>
      </c>
      <c r="U9" s="132">
        <v>122</v>
      </c>
      <c r="V9" s="132">
        <v>110</v>
      </c>
      <c r="W9" s="132" t="s">
        <v>1048</v>
      </c>
      <c r="X9" s="132">
        <v>4</v>
      </c>
    </row>
    <row r="10" spans="1:24">
      <c r="A10" s="132">
        <v>1351</v>
      </c>
      <c r="B10" s="132">
        <v>60000000701</v>
      </c>
      <c r="C10" s="132">
        <v>61043300000</v>
      </c>
      <c r="D10" s="132" t="s">
        <v>569</v>
      </c>
      <c r="E10" s="132" t="s">
        <v>466</v>
      </c>
      <c r="F10" s="132">
        <v>153</v>
      </c>
      <c r="G10" s="132" t="s">
        <v>3848</v>
      </c>
      <c r="H10" s="132">
        <v>2</v>
      </c>
      <c r="I10" s="132">
        <v>0.16200000000000001</v>
      </c>
      <c r="J10" s="132">
        <v>1</v>
      </c>
      <c r="K10" s="132">
        <v>0.16200000000000001</v>
      </c>
      <c r="L10" s="132" t="s">
        <v>467</v>
      </c>
      <c r="M10" s="132">
        <v>497</v>
      </c>
      <c r="N10" s="132" t="s">
        <v>468</v>
      </c>
      <c r="O10" s="132">
        <v>1760</v>
      </c>
      <c r="P10" s="132" t="s">
        <v>425</v>
      </c>
      <c r="Q10" s="132">
        <v>37</v>
      </c>
      <c r="R10" s="132" t="s">
        <v>467</v>
      </c>
      <c r="S10" s="132">
        <v>1000323</v>
      </c>
      <c r="T10" s="132" t="s">
        <v>825</v>
      </c>
      <c r="U10" s="132">
        <v>119</v>
      </c>
      <c r="V10" s="132">
        <v>80</v>
      </c>
      <c r="W10" s="132" t="s">
        <v>1048</v>
      </c>
      <c r="X10" s="132">
        <v>4</v>
      </c>
    </row>
    <row r="11" spans="1:24">
      <c r="A11" s="132">
        <v>1352</v>
      </c>
      <c r="B11" s="132">
        <v>60000000702</v>
      </c>
      <c r="C11" s="132">
        <v>61043300000</v>
      </c>
      <c r="D11" s="132" t="s">
        <v>569</v>
      </c>
      <c r="E11" s="132" t="s">
        <v>466</v>
      </c>
      <c r="F11" s="132">
        <v>153</v>
      </c>
      <c r="G11" s="132" t="s">
        <v>3848</v>
      </c>
      <c r="H11" s="132">
        <v>2</v>
      </c>
      <c r="I11" s="132">
        <v>0.49199999999999999</v>
      </c>
      <c r="J11" s="132">
        <v>1</v>
      </c>
      <c r="K11" s="132">
        <v>0.49199999999999999</v>
      </c>
      <c r="L11" s="132" t="s">
        <v>467</v>
      </c>
      <c r="M11" s="132">
        <v>497</v>
      </c>
      <c r="N11" s="132" t="s">
        <v>468</v>
      </c>
      <c r="O11" s="132">
        <v>1760</v>
      </c>
      <c r="P11" s="132" t="s">
        <v>425</v>
      </c>
      <c r="Q11" s="132">
        <v>37</v>
      </c>
      <c r="R11" s="132" t="s">
        <v>467</v>
      </c>
      <c r="S11" s="132">
        <v>1000323</v>
      </c>
      <c r="T11" s="132" t="s">
        <v>810</v>
      </c>
      <c r="U11" s="132">
        <v>122</v>
      </c>
      <c r="V11" s="132">
        <v>150</v>
      </c>
      <c r="W11" s="132" t="s">
        <v>1046</v>
      </c>
      <c r="X11" s="132">
        <v>12</v>
      </c>
    </row>
    <row r="12" spans="1:24">
      <c r="A12" s="132">
        <v>1353</v>
      </c>
      <c r="B12" s="132">
        <v>60000000703</v>
      </c>
      <c r="C12" s="132">
        <v>61062000000</v>
      </c>
      <c r="D12" s="132" t="s">
        <v>599</v>
      </c>
      <c r="E12" s="132" t="s">
        <v>437</v>
      </c>
      <c r="F12" s="132">
        <v>77</v>
      </c>
      <c r="G12" s="132" t="s">
        <v>3848</v>
      </c>
      <c r="H12" s="132">
        <v>2</v>
      </c>
      <c r="I12" s="132">
        <v>0.222</v>
      </c>
      <c r="J12" s="132">
        <v>1</v>
      </c>
      <c r="K12" s="132">
        <v>0.222</v>
      </c>
      <c r="L12" s="132" t="s">
        <v>467</v>
      </c>
      <c r="M12" s="132">
        <v>497</v>
      </c>
      <c r="N12" s="132" t="s">
        <v>468</v>
      </c>
      <c r="O12" s="132">
        <v>1760</v>
      </c>
      <c r="P12" s="132" t="s">
        <v>425</v>
      </c>
      <c r="Q12" s="132">
        <v>37</v>
      </c>
      <c r="R12" s="132" t="s">
        <v>467</v>
      </c>
      <c r="S12" s="132">
        <v>1000323</v>
      </c>
      <c r="T12" s="132" t="s">
        <v>821</v>
      </c>
      <c r="U12" s="132">
        <v>3</v>
      </c>
      <c r="V12" s="132">
        <v>70</v>
      </c>
      <c r="W12" s="132" t="s">
        <v>1144</v>
      </c>
      <c r="X12" s="132">
        <v>23</v>
      </c>
    </row>
    <row r="13" spans="1:24">
      <c r="A13" s="132">
        <v>1354</v>
      </c>
      <c r="B13" s="132">
        <v>60000000704</v>
      </c>
      <c r="C13" s="132">
        <v>62046239000</v>
      </c>
      <c r="D13" s="132" t="s">
        <v>510</v>
      </c>
      <c r="E13" s="132" t="s">
        <v>420</v>
      </c>
      <c r="F13" s="132">
        <v>93</v>
      </c>
      <c r="G13" s="132" t="s">
        <v>3848</v>
      </c>
      <c r="H13" s="132">
        <v>2</v>
      </c>
      <c r="I13" s="132">
        <v>0.26</v>
      </c>
      <c r="J13" s="132">
        <v>1</v>
      </c>
      <c r="K13" s="132">
        <v>0.26</v>
      </c>
      <c r="L13" s="132" t="s">
        <v>467</v>
      </c>
      <c r="M13" s="132">
        <v>497</v>
      </c>
      <c r="N13" s="132" t="s">
        <v>468</v>
      </c>
      <c r="O13" s="132">
        <v>1760</v>
      </c>
      <c r="P13" s="132" t="s">
        <v>439</v>
      </c>
      <c r="Q13" s="132">
        <v>9</v>
      </c>
      <c r="R13" s="132" t="s">
        <v>467</v>
      </c>
      <c r="S13" s="132">
        <v>1000323</v>
      </c>
      <c r="T13" s="132" t="s">
        <v>821</v>
      </c>
      <c r="U13" s="132">
        <v>3</v>
      </c>
      <c r="V13" s="132">
        <v>120</v>
      </c>
      <c r="W13" s="132" t="s">
        <v>3916</v>
      </c>
      <c r="X13" s="132">
        <v>10</v>
      </c>
    </row>
    <row r="14" spans="1:24">
      <c r="A14" s="132">
        <v>1355</v>
      </c>
      <c r="B14" s="132">
        <v>60000000705</v>
      </c>
      <c r="C14" s="132">
        <v>61044900000</v>
      </c>
      <c r="D14" s="132" t="s">
        <v>590</v>
      </c>
      <c r="E14" s="132" t="s">
        <v>426</v>
      </c>
      <c r="F14" s="132">
        <v>43</v>
      </c>
      <c r="G14" s="132" t="s">
        <v>3848</v>
      </c>
      <c r="H14" s="132">
        <v>2</v>
      </c>
      <c r="I14" s="132">
        <v>0.40400000000000003</v>
      </c>
      <c r="J14" s="132">
        <v>1</v>
      </c>
      <c r="K14" s="132">
        <v>0.40400000000000003</v>
      </c>
      <c r="L14" s="132" t="s">
        <v>467</v>
      </c>
      <c r="M14" s="132">
        <v>497</v>
      </c>
      <c r="N14" s="132" t="s">
        <v>436</v>
      </c>
      <c r="O14" s="132">
        <v>1840</v>
      </c>
      <c r="P14" s="132" t="s">
        <v>431</v>
      </c>
      <c r="Q14" s="132">
        <v>53</v>
      </c>
      <c r="R14" s="132" t="s">
        <v>467</v>
      </c>
      <c r="S14" s="132">
        <v>1000323</v>
      </c>
      <c r="T14" s="132" t="s">
        <v>821</v>
      </c>
      <c r="U14" s="132">
        <v>3</v>
      </c>
      <c r="V14" s="132">
        <v>90</v>
      </c>
      <c r="W14" s="132" t="s">
        <v>1046</v>
      </c>
      <c r="X14" s="132">
        <v>12</v>
      </c>
    </row>
    <row r="15" spans="1:24">
      <c r="A15" s="132">
        <v>1356</v>
      </c>
      <c r="B15" s="132">
        <v>60000000706</v>
      </c>
      <c r="C15" s="132">
        <v>61043300000</v>
      </c>
      <c r="D15" s="132" t="s">
        <v>569</v>
      </c>
      <c r="E15" s="132" t="s">
        <v>466</v>
      </c>
      <c r="F15" s="132">
        <v>153</v>
      </c>
      <c r="G15" s="132" t="s">
        <v>3848</v>
      </c>
      <c r="H15" s="132">
        <v>2</v>
      </c>
      <c r="I15" s="132">
        <v>0.33600000000000002</v>
      </c>
      <c r="J15" s="132">
        <v>1</v>
      </c>
      <c r="K15" s="132">
        <v>0.33600000000000002</v>
      </c>
      <c r="L15" s="132" t="s">
        <v>467</v>
      </c>
      <c r="M15" s="132">
        <v>497</v>
      </c>
      <c r="N15" s="132" t="s">
        <v>468</v>
      </c>
      <c r="O15" s="132">
        <v>1760</v>
      </c>
      <c r="P15" s="132" t="s">
        <v>425</v>
      </c>
      <c r="Q15" s="132">
        <v>37</v>
      </c>
      <c r="R15" s="132" t="s">
        <v>467</v>
      </c>
      <c r="S15" s="132">
        <v>1000323</v>
      </c>
      <c r="T15" s="132" t="s">
        <v>825</v>
      </c>
      <c r="U15" s="132">
        <v>119</v>
      </c>
      <c r="V15" s="132">
        <v>100</v>
      </c>
      <c r="W15" s="132" t="s">
        <v>3916</v>
      </c>
      <c r="X15" s="132">
        <v>10</v>
      </c>
    </row>
    <row r="16" spans="1:24">
      <c r="A16" s="132">
        <v>1357</v>
      </c>
      <c r="B16" s="132">
        <v>60000000707</v>
      </c>
      <c r="C16" s="132">
        <v>62046239000</v>
      </c>
      <c r="D16" s="132" t="s">
        <v>510</v>
      </c>
      <c r="E16" s="132" t="s">
        <v>420</v>
      </c>
      <c r="F16" s="132">
        <v>93</v>
      </c>
      <c r="G16" s="132" t="s">
        <v>3848</v>
      </c>
      <c r="H16" s="132">
        <v>2</v>
      </c>
      <c r="I16" s="132">
        <v>0.22600000000000001</v>
      </c>
      <c r="J16" s="132">
        <v>1</v>
      </c>
      <c r="K16" s="132">
        <v>0.22600000000000001</v>
      </c>
      <c r="L16" s="132" t="s">
        <v>467</v>
      </c>
      <c r="M16" s="132">
        <v>497</v>
      </c>
      <c r="N16" s="132" t="s">
        <v>468</v>
      </c>
      <c r="O16" s="132">
        <v>1760</v>
      </c>
      <c r="P16" s="132" t="s">
        <v>439</v>
      </c>
      <c r="Q16" s="132">
        <v>9</v>
      </c>
      <c r="R16" s="132" t="s">
        <v>467</v>
      </c>
      <c r="S16" s="132">
        <v>1000323</v>
      </c>
      <c r="T16" s="132" t="s">
        <v>810</v>
      </c>
      <c r="U16" s="132">
        <v>122</v>
      </c>
      <c r="V16" s="132">
        <v>90</v>
      </c>
      <c r="W16" s="132" t="s">
        <v>1038</v>
      </c>
      <c r="X16" s="132">
        <v>5</v>
      </c>
    </row>
    <row r="17" spans="1:24">
      <c r="A17" s="132">
        <v>1358</v>
      </c>
      <c r="B17" s="132">
        <v>60000000708</v>
      </c>
      <c r="C17" s="132">
        <v>62046318000</v>
      </c>
      <c r="D17" s="132" t="s">
        <v>672</v>
      </c>
      <c r="E17" s="132" t="s">
        <v>420</v>
      </c>
      <c r="F17" s="132">
        <v>93</v>
      </c>
      <c r="G17" s="132" t="s">
        <v>3848</v>
      </c>
      <c r="H17" s="132">
        <v>2</v>
      </c>
      <c r="I17" s="132">
        <v>0.29799999999999999</v>
      </c>
      <c r="J17" s="132">
        <v>1</v>
      </c>
      <c r="K17" s="132">
        <v>0.29799999999999999</v>
      </c>
      <c r="L17" s="132" t="s">
        <v>467</v>
      </c>
      <c r="M17" s="132">
        <v>497</v>
      </c>
      <c r="N17" s="132" t="s">
        <v>468</v>
      </c>
      <c r="O17" s="132">
        <v>1760</v>
      </c>
      <c r="P17" s="132" t="s">
        <v>3876</v>
      </c>
      <c r="Q17" s="132">
        <v>54</v>
      </c>
      <c r="R17" s="132" t="s">
        <v>467</v>
      </c>
      <c r="S17" s="132">
        <v>1000323</v>
      </c>
      <c r="T17" s="132" t="s">
        <v>1142</v>
      </c>
      <c r="U17" s="132">
        <v>1</v>
      </c>
      <c r="V17" s="132">
        <v>70</v>
      </c>
      <c r="W17" s="132" t="s">
        <v>1038</v>
      </c>
      <c r="X17" s="132">
        <v>5</v>
      </c>
    </row>
    <row r="18" spans="1:24">
      <c r="A18" s="132">
        <v>1359</v>
      </c>
      <c r="B18" s="132">
        <v>60000000709</v>
      </c>
      <c r="C18" s="132">
        <v>62046318000</v>
      </c>
      <c r="D18" s="132" t="s">
        <v>987</v>
      </c>
      <c r="E18" s="132" t="s">
        <v>420</v>
      </c>
      <c r="F18" s="132">
        <v>93</v>
      </c>
      <c r="G18" s="132" t="s">
        <v>3848</v>
      </c>
      <c r="H18" s="132">
        <v>2</v>
      </c>
      <c r="I18" s="132">
        <v>0.17399999999999999</v>
      </c>
      <c r="J18" s="132">
        <v>1</v>
      </c>
      <c r="K18" s="132">
        <v>0.17399999999999999</v>
      </c>
      <c r="L18" s="132" t="s">
        <v>467</v>
      </c>
      <c r="M18" s="132">
        <v>497</v>
      </c>
      <c r="N18" s="132" t="s">
        <v>436</v>
      </c>
      <c r="O18" s="132">
        <v>1840</v>
      </c>
      <c r="P18" s="132" t="s">
        <v>3879</v>
      </c>
      <c r="Q18" s="132">
        <v>57</v>
      </c>
      <c r="R18" s="132" t="s">
        <v>467</v>
      </c>
      <c r="S18" s="132">
        <v>1000323</v>
      </c>
      <c r="T18" s="132" t="s">
        <v>1142</v>
      </c>
      <c r="U18" s="132">
        <v>1</v>
      </c>
      <c r="V18" s="132">
        <v>70</v>
      </c>
      <c r="W18" s="132" t="s">
        <v>3916</v>
      </c>
      <c r="X18" s="132">
        <v>10</v>
      </c>
    </row>
    <row r="19" spans="1:24">
      <c r="A19" s="132">
        <v>1360</v>
      </c>
      <c r="B19" s="132">
        <v>60000000710</v>
      </c>
      <c r="C19" s="132">
        <v>61044300000</v>
      </c>
      <c r="D19" s="132" t="s">
        <v>541</v>
      </c>
      <c r="E19" s="132" t="s">
        <v>426</v>
      </c>
      <c r="F19" s="132">
        <v>43</v>
      </c>
      <c r="G19" s="132" t="s">
        <v>3848</v>
      </c>
      <c r="H19" s="132">
        <v>2</v>
      </c>
      <c r="I19" s="132">
        <v>0.372</v>
      </c>
      <c r="J19" s="132">
        <v>1</v>
      </c>
      <c r="K19" s="132">
        <v>0.372</v>
      </c>
      <c r="L19" s="132" t="s">
        <v>467</v>
      </c>
      <c r="M19" s="132">
        <v>497</v>
      </c>
      <c r="N19" s="132" t="s">
        <v>468</v>
      </c>
      <c r="O19" s="132">
        <v>1760</v>
      </c>
      <c r="P19" s="132" t="s">
        <v>425</v>
      </c>
      <c r="Q19" s="132">
        <v>37</v>
      </c>
      <c r="R19" s="132" t="s">
        <v>467</v>
      </c>
      <c r="S19" s="132">
        <v>1000323</v>
      </c>
      <c r="T19" s="132" t="s">
        <v>825</v>
      </c>
      <c r="U19" s="132">
        <v>119</v>
      </c>
      <c r="V19" s="132">
        <v>170</v>
      </c>
      <c r="W19" s="132" t="s">
        <v>1063</v>
      </c>
      <c r="X19" s="132">
        <v>13</v>
      </c>
    </row>
    <row r="20" spans="1:24">
      <c r="A20" s="132">
        <v>1361</v>
      </c>
      <c r="B20" s="132">
        <v>60000000711</v>
      </c>
      <c r="C20" s="132">
        <v>61062000000</v>
      </c>
      <c r="D20" s="132" t="s">
        <v>599</v>
      </c>
      <c r="E20" s="132" t="s">
        <v>437</v>
      </c>
      <c r="F20" s="132">
        <v>77</v>
      </c>
      <c r="G20" s="132" t="s">
        <v>3848</v>
      </c>
      <c r="H20" s="132">
        <v>2</v>
      </c>
      <c r="I20" s="132">
        <v>0.13</v>
      </c>
      <c r="J20" s="132">
        <v>1</v>
      </c>
      <c r="K20" s="132">
        <v>0.13</v>
      </c>
      <c r="L20" s="132" t="s">
        <v>467</v>
      </c>
      <c r="M20" s="132">
        <v>497</v>
      </c>
      <c r="N20" s="132" t="s">
        <v>468</v>
      </c>
      <c r="O20" s="132">
        <v>1760</v>
      </c>
      <c r="P20" s="132" t="s">
        <v>425</v>
      </c>
      <c r="Q20" s="132">
        <v>37</v>
      </c>
      <c r="R20" s="132" t="s">
        <v>467</v>
      </c>
      <c r="S20" s="132">
        <v>1000323</v>
      </c>
      <c r="T20" s="132">
        <v>46</v>
      </c>
      <c r="U20" s="132">
        <v>577</v>
      </c>
      <c r="V20" s="132">
        <v>90</v>
      </c>
      <c r="W20" s="132" t="s">
        <v>1053</v>
      </c>
      <c r="X20" s="132">
        <v>17</v>
      </c>
    </row>
    <row r="21" spans="1:24">
      <c r="A21" s="132">
        <v>1362</v>
      </c>
      <c r="B21" s="132">
        <v>60000000712</v>
      </c>
      <c r="C21" s="132">
        <v>61062000000</v>
      </c>
      <c r="D21" s="132" t="s">
        <v>599</v>
      </c>
      <c r="E21" s="132" t="s">
        <v>437</v>
      </c>
      <c r="F21" s="132">
        <v>77</v>
      </c>
      <c r="G21" s="132" t="s">
        <v>3848</v>
      </c>
      <c r="H21" s="132">
        <v>2</v>
      </c>
      <c r="I21" s="132">
        <v>0.156</v>
      </c>
      <c r="J21" s="132">
        <v>1</v>
      </c>
      <c r="K21" s="132">
        <v>0.156</v>
      </c>
      <c r="L21" s="132" t="s">
        <v>467</v>
      </c>
      <c r="M21" s="132">
        <v>497</v>
      </c>
      <c r="N21" s="132" t="s">
        <v>468</v>
      </c>
      <c r="O21" s="132">
        <v>1760</v>
      </c>
      <c r="P21" s="132" t="s">
        <v>425</v>
      </c>
      <c r="Q21" s="132">
        <v>37</v>
      </c>
      <c r="R21" s="132" t="s">
        <v>467</v>
      </c>
      <c r="S21" s="132">
        <v>1000323</v>
      </c>
      <c r="T21" s="132" t="s">
        <v>825</v>
      </c>
      <c r="U21" s="132">
        <v>119</v>
      </c>
      <c r="V21" s="132">
        <v>60</v>
      </c>
      <c r="W21" s="132" t="s">
        <v>1046</v>
      </c>
      <c r="X21" s="132">
        <v>12</v>
      </c>
    </row>
    <row r="22" spans="1:24">
      <c r="A22" s="132">
        <v>1363</v>
      </c>
      <c r="B22" s="132">
        <v>60000000713</v>
      </c>
      <c r="C22" s="132">
        <v>61062000000</v>
      </c>
      <c r="D22" s="132" t="s">
        <v>599</v>
      </c>
      <c r="E22" s="132" t="s">
        <v>437</v>
      </c>
      <c r="F22" s="132">
        <v>77</v>
      </c>
      <c r="G22" s="132" t="s">
        <v>3848</v>
      </c>
      <c r="H22" s="132">
        <v>2</v>
      </c>
      <c r="I22" s="132">
        <v>0.10199999999999999</v>
      </c>
      <c r="J22" s="132">
        <v>1</v>
      </c>
      <c r="K22" s="132">
        <v>0.10199999999999999</v>
      </c>
      <c r="L22" s="132" t="s">
        <v>467</v>
      </c>
      <c r="M22" s="132">
        <v>497</v>
      </c>
      <c r="N22" s="132" t="s">
        <v>468</v>
      </c>
      <c r="O22" s="132">
        <v>1760</v>
      </c>
      <c r="P22" s="132" t="s">
        <v>425</v>
      </c>
      <c r="Q22" s="132">
        <v>37</v>
      </c>
      <c r="R22" s="132" t="s">
        <v>467</v>
      </c>
      <c r="S22" s="132">
        <v>1000323</v>
      </c>
      <c r="T22" s="132" t="s">
        <v>810</v>
      </c>
      <c r="U22" s="132">
        <v>122</v>
      </c>
      <c r="V22" s="132">
        <v>60</v>
      </c>
      <c r="W22" s="132" t="s">
        <v>1048</v>
      </c>
      <c r="X22" s="132">
        <v>4</v>
      </c>
    </row>
    <row r="23" spans="1:24">
      <c r="A23" s="132">
        <v>1364</v>
      </c>
      <c r="B23" s="132">
        <v>60000000714</v>
      </c>
      <c r="C23" s="132">
        <v>61062000000</v>
      </c>
      <c r="D23" s="132" t="s">
        <v>599</v>
      </c>
      <c r="E23" s="132" t="s">
        <v>437</v>
      </c>
      <c r="F23" s="132">
        <v>77</v>
      </c>
      <c r="G23" s="132" t="s">
        <v>3848</v>
      </c>
      <c r="H23" s="132">
        <v>2</v>
      </c>
      <c r="I23" s="132">
        <v>0.10199999999999999</v>
      </c>
      <c r="J23" s="132">
        <v>1</v>
      </c>
      <c r="K23" s="132">
        <v>0.10199999999999999</v>
      </c>
      <c r="L23" s="132" t="s">
        <v>467</v>
      </c>
      <c r="M23" s="132">
        <v>497</v>
      </c>
      <c r="N23" s="132" t="s">
        <v>468</v>
      </c>
      <c r="O23" s="132">
        <v>1760</v>
      </c>
      <c r="P23" s="132" t="s">
        <v>425</v>
      </c>
      <c r="Q23" s="132">
        <v>37</v>
      </c>
      <c r="R23" s="132" t="s">
        <v>467</v>
      </c>
      <c r="S23" s="132">
        <v>1000323</v>
      </c>
      <c r="T23" s="132" t="s">
        <v>810</v>
      </c>
      <c r="U23" s="132">
        <v>122</v>
      </c>
      <c r="V23" s="132">
        <v>60</v>
      </c>
      <c r="W23" s="132" t="s">
        <v>1048</v>
      </c>
      <c r="X23" s="132">
        <v>4</v>
      </c>
    </row>
    <row r="24" spans="1:24">
      <c r="A24" s="132">
        <v>1365</v>
      </c>
      <c r="B24" s="132">
        <v>60000000715</v>
      </c>
      <c r="C24" s="132">
        <v>61044300000</v>
      </c>
      <c r="D24" s="132" t="s">
        <v>541</v>
      </c>
      <c r="E24" s="132" t="s">
        <v>426</v>
      </c>
      <c r="F24" s="132">
        <v>43</v>
      </c>
      <c r="G24" s="132" t="s">
        <v>3848</v>
      </c>
      <c r="H24" s="132">
        <v>2</v>
      </c>
      <c r="I24" s="132">
        <v>0.50800000000000001</v>
      </c>
      <c r="J24" s="132">
        <v>1</v>
      </c>
      <c r="K24" s="132">
        <v>0.50800000000000001</v>
      </c>
      <c r="L24" s="132" t="s">
        <v>467</v>
      </c>
      <c r="M24" s="132">
        <v>497</v>
      </c>
      <c r="N24" s="132" t="s">
        <v>468</v>
      </c>
      <c r="O24" s="132">
        <v>1760</v>
      </c>
      <c r="P24" s="132" t="s">
        <v>425</v>
      </c>
      <c r="Q24" s="132">
        <v>37</v>
      </c>
      <c r="R24" s="132" t="s">
        <v>467</v>
      </c>
      <c r="S24" s="132">
        <v>1000323</v>
      </c>
      <c r="T24" s="132" t="s">
        <v>1142</v>
      </c>
      <c r="U24" s="132">
        <v>1</v>
      </c>
      <c r="V24" s="132">
        <v>200</v>
      </c>
      <c r="W24" s="132" t="s">
        <v>1064</v>
      </c>
      <c r="X24" s="132">
        <v>7</v>
      </c>
    </row>
    <row r="25" spans="1:24">
      <c r="A25" s="132">
        <v>1366</v>
      </c>
      <c r="B25" s="132">
        <v>60000000716</v>
      </c>
      <c r="C25" s="132">
        <v>61061000000</v>
      </c>
      <c r="D25" s="132" t="s">
        <v>539</v>
      </c>
      <c r="E25" s="132" t="s">
        <v>437</v>
      </c>
      <c r="F25" s="132">
        <v>77</v>
      </c>
      <c r="G25" s="132" t="s">
        <v>3848</v>
      </c>
      <c r="H25" s="132">
        <v>2</v>
      </c>
      <c r="I25" s="132">
        <v>7.3999999999999996E-2</v>
      </c>
      <c r="J25" s="132">
        <v>1</v>
      </c>
      <c r="K25" s="132">
        <v>7.3999999999999996E-2</v>
      </c>
      <c r="L25" s="132" t="s">
        <v>467</v>
      </c>
      <c r="M25" s="132">
        <v>497</v>
      </c>
      <c r="N25" s="132" t="s">
        <v>468</v>
      </c>
      <c r="O25" s="132">
        <v>1760</v>
      </c>
      <c r="P25" s="132" t="s">
        <v>439</v>
      </c>
      <c r="Q25" s="132">
        <v>9</v>
      </c>
      <c r="R25" s="132" t="s">
        <v>467</v>
      </c>
      <c r="S25" s="132">
        <v>1000323</v>
      </c>
      <c r="T25" s="132" t="s">
        <v>1142</v>
      </c>
      <c r="U25" s="132">
        <v>1</v>
      </c>
      <c r="V25" s="132">
        <v>80</v>
      </c>
      <c r="W25" s="132" t="s">
        <v>1063</v>
      </c>
      <c r="X25" s="132">
        <v>13</v>
      </c>
    </row>
    <row r="26" spans="1:24">
      <c r="A26" s="132">
        <v>1367</v>
      </c>
      <c r="B26" s="132">
        <v>60000000717</v>
      </c>
      <c r="C26" s="132">
        <v>61044900000</v>
      </c>
      <c r="D26" s="132" t="s">
        <v>590</v>
      </c>
      <c r="E26" s="132" t="s">
        <v>426</v>
      </c>
      <c r="F26" s="132">
        <v>43</v>
      </c>
      <c r="G26" s="132" t="s">
        <v>3848</v>
      </c>
      <c r="H26" s="132">
        <v>2</v>
      </c>
      <c r="I26" s="132">
        <v>0.30399999999999999</v>
      </c>
      <c r="J26" s="132">
        <v>1</v>
      </c>
      <c r="K26" s="132">
        <v>0.30399999999999999</v>
      </c>
      <c r="L26" s="132" t="s">
        <v>467</v>
      </c>
      <c r="M26" s="132">
        <v>497</v>
      </c>
      <c r="N26" s="132" t="s">
        <v>436</v>
      </c>
      <c r="O26" s="132">
        <v>1840</v>
      </c>
      <c r="P26" s="132" t="s">
        <v>431</v>
      </c>
      <c r="Q26" s="132">
        <v>53</v>
      </c>
      <c r="R26" s="132" t="s">
        <v>467</v>
      </c>
      <c r="S26" s="132">
        <v>1000323</v>
      </c>
      <c r="T26" s="132" t="s">
        <v>825</v>
      </c>
      <c r="U26" s="132">
        <v>119</v>
      </c>
      <c r="V26" s="132">
        <v>90</v>
      </c>
      <c r="W26" s="132" t="s">
        <v>1046</v>
      </c>
      <c r="X26" s="132">
        <v>12</v>
      </c>
    </row>
    <row r="27" spans="1:24">
      <c r="A27" s="132">
        <v>1368</v>
      </c>
      <c r="B27" s="132">
        <v>60000000718</v>
      </c>
      <c r="C27" s="132">
        <v>61062000000</v>
      </c>
      <c r="D27" s="132" t="s">
        <v>599</v>
      </c>
      <c r="E27" s="132" t="s">
        <v>437</v>
      </c>
      <c r="F27" s="132">
        <v>77</v>
      </c>
      <c r="G27" s="132" t="s">
        <v>3848</v>
      </c>
      <c r="H27" s="132">
        <v>2</v>
      </c>
      <c r="I27" s="132">
        <v>0.124</v>
      </c>
      <c r="J27" s="132">
        <v>1</v>
      </c>
      <c r="K27" s="132">
        <v>0.124</v>
      </c>
      <c r="L27" s="132" t="s">
        <v>467</v>
      </c>
      <c r="M27" s="132">
        <v>497</v>
      </c>
      <c r="N27" s="132" t="s">
        <v>468</v>
      </c>
      <c r="O27" s="132">
        <v>1760</v>
      </c>
      <c r="P27" s="132" t="s">
        <v>425</v>
      </c>
      <c r="Q27" s="132">
        <v>37</v>
      </c>
      <c r="R27" s="132" t="s">
        <v>467</v>
      </c>
      <c r="S27" s="132">
        <v>1000323</v>
      </c>
      <c r="T27" s="132" t="s">
        <v>1142</v>
      </c>
      <c r="U27" s="132">
        <v>1</v>
      </c>
      <c r="V27" s="132">
        <v>50</v>
      </c>
      <c r="W27" s="132" t="s">
        <v>1064</v>
      </c>
      <c r="X27" s="132">
        <v>7</v>
      </c>
    </row>
    <row r="28" spans="1:24">
      <c r="A28" s="132">
        <v>1369</v>
      </c>
      <c r="B28" s="132">
        <v>60000000719</v>
      </c>
      <c r="C28" s="132">
        <v>61046300000</v>
      </c>
      <c r="D28" s="132" t="s">
        <v>635</v>
      </c>
      <c r="E28" s="132" t="s">
        <v>3671</v>
      </c>
      <c r="F28" s="132">
        <v>54</v>
      </c>
      <c r="G28" s="132" t="s">
        <v>3848</v>
      </c>
      <c r="H28" s="132">
        <v>2</v>
      </c>
      <c r="I28" s="132">
        <v>0.434</v>
      </c>
      <c r="J28" s="132">
        <v>1</v>
      </c>
      <c r="K28" s="132">
        <v>0.434</v>
      </c>
      <c r="L28" s="132" t="s">
        <v>467</v>
      </c>
      <c r="M28" s="132">
        <v>497</v>
      </c>
      <c r="N28" s="132" t="s">
        <v>468</v>
      </c>
      <c r="O28" s="132">
        <v>1760</v>
      </c>
      <c r="P28" s="132" t="s">
        <v>425</v>
      </c>
      <c r="Q28" s="132">
        <v>37</v>
      </c>
      <c r="R28" s="132" t="s">
        <v>467</v>
      </c>
      <c r="S28" s="132">
        <v>1000323</v>
      </c>
      <c r="T28" s="132" t="s">
        <v>1142</v>
      </c>
      <c r="U28" s="132">
        <v>1</v>
      </c>
      <c r="V28" s="132">
        <v>160</v>
      </c>
      <c r="W28" s="132" t="s">
        <v>1038</v>
      </c>
      <c r="X28" s="132">
        <v>5</v>
      </c>
    </row>
    <row r="29" spans="1:24">
      <c r="A29" s="132">
        <v>1370</v>
      </c>
      <c r="B29" s="132">
        <v>60000000720</v>
      </c>
      <c r="C29" s="132">
        <v>61043300000</v>
      </c>
      <c r="D29" s="132" t="s">
        <v>569</v>
      </c>
      <c r="E29" s="132" t="s">
        <v>466</v>
      </c>
      <c r="F29" s="132">
        <v>153</v>
      </c>
      <c r="G29" s="132" t="s">
        <v>3848</v>
      </c>
      <c r="H29" s="132">
        <v>2</v>
      </c>
      <c r="I29" s="132">
        <v>0.21</v>
      </c>
      <c r="J29" s="132">
        <v>1</v>
      </c>
      <c r="K29" s="132">
        <v>0.21</v>
      </c>
      <c r="L29" s="132" t="s">
        <v>467</v>
      </c>
      <c r="M29" s="132">
        <v>497</v>
      </c>
      <c r="N29" s="132" t="s">
        <v>468</v>
      </c>
      <c r="O29" s="132">
        <v>1760</v>
      </c>
      <c r="P29" s="132" t="s">
        <v>425</v>
      </c>
      <c r="Q29" s="132">
        <v>37</v>
      </c>
      <c r="R29" s="132" t="s">
        <v>467</v>
      </c>
      <c r="S29" s="132">
        <v>1000323</v>
      </c>
      <c r="T29" s="132" t="s">
        <v>1142</v>
      </c>
      <c r="U29" s="132">
        <v>1</v>
      </c>
      <c r="V29" s="132">
        <v>90</v>
      </c>
      <c r="W29" s="132" t="s">
        <v>1038</v>
      </c>
      <c r="X29" s="132">
        <v>5</v>
      </c>
    </row>
    <row r="30" spans="1:24">
      <c r="A30" s="132">
        <v>1371</v>
      </c>
      <c r="B30" s="132">
        <v>60000000721</v>
      </c>
      <c r="C30" s="132">
        <v>61044300000</v>
      </c>
      <c r="D30" s="132" t="s">
        <v>541</v>
      </c>
      <c r="E30" s="132" t="s">
        <v>426</v>
      </c>
      <c r="F30" s="132">
        <v>43</v>
      </c>
      <c r="G30" s="132" t="s">
        <v>3848</v>
      </c>
      <c r="H30" s="132">
        <v>2</v>
      </c>
      <c r="I30" s="132">
        <v>0.50800000000000001</v>
      </c>
      <c r="J30" s="132">
        <v>1</v>
      </c>
      <c r="K30" s="132">
        <v>0.50800000000000001</v>
      </c>
      <c r="L30" s="132" t="s">
        <v>467</v>
      </c>
      <c r="M30" s="132">
        <v>497</v>
      </c>
      <c r="N30" s="132" t="s">
        <v>436</v>
      </c>
      <c r="O30" s="132">
        <v>1840</v>
      </c>
      <c r="P30" s="132" t="s">
        <v>425</v>
      </c>
      <c r="Q30" s="132">
        <v>37</v>
      </c>
      <c r="R30" s="132" t="s">
        <v>467</v>
      </c>
      <c r="S30" s="132">
        <v>1000323</v>
      </c>
      <c r="T30" s="132" t="s">
        <v>828</v>
      </c>
      <c r="U30" s="132">
        <v>124</v>
      </c>
      <c r="V30" s="132">
        <v>80</v>
      </c>
      <c r="W30" s="132" t="s">
        <v>1077</v>
      </c>
      <c r="X30" s="132">
        <v>16</v>
      </c>
    </row>
    <row r="31" spans="1:24">
      <c r="A31" s="132">
        <v>1372</v>
      </c>
      <c r="B31" s="132">
        <v>60000000722</v>
      </c>
      <c r="C31" s="132">
        <v>61044300000</v>
      </c>
      <c r="D31" s="132" t="s">
        <v>541</v>
      </c>
      <c r="E31" s="132" t="s">
        <v>426</v>
      </c>
      <c r="F31" s="132">
        <v>43</v>
      </c>
      <c r="G31" s="132" t="s">
        <v>3848</v>
      </c>
      <c r="H31" s="132">
        <v>2</v>
      </c>
      <c r="I31" s="132">
        <v>0.56599999999999995</v>
      </c>
      <c r="J31" s="132">
        <v>1</v>
      </c>
      <c r="K31" s="132">
        <v>0.56599999999999995</v>
      </c>
      <c r="L31" s="132" t="s">
        <v>467</v>
      </c>
      <c r="M31" s="132">
        <v>497</v>
      </c>
      <c r="N31" s="132" t="s">
        <v>468</v>
      </c>
      <c r="O31" s="132">
        <v>1760</v>
      </c>
      <c r="P31" s="132" t="s">
        <v>425</v>
      </c>
      <c r="Q31" s="132">
        <v>37</v>
      </c>
      <c r="R31" s="132" t="s">
        <v>467</v>
      </c>
      <c r="S31" s="132">
        <v>1000323</v>
      </c>
      <c r="T31" s="132" t="s">
        <v>810</v>
      </c>
      <c r="U31" s="132">
        <v>122</v>
      </c>
      <c r="V31" s="132">
        <v>220</v>
      </c>
      <c r="W31" s="132" t="s">
        <v>1048</v>
      </c>
      <c r="X31" s="132">
        <v>4</v>
      </c>
    </row>
    <row r="32" spans="1:24">
      <c r="A32" s="132">
        <v>1373</v>
      </c>
      <c r="B32" s="132">
        <v>60000000723</v>
      </c>
      <c r="C32" s="132">
        <v>61062000000</v>
      </c>
      <c r="D32" s="132" t="s">
        <v>599</v>
      </c>
      <c r="E32" s="132" t="s">
        <v>437</v>
      </c>
      <c r="F32" s="132">
        <v>77</v>
      </c>
      <c r="G32" s="132" t="s">
        <v>3848</v>
      </c>
      <c r="H32" s="132">
        <v>2</v>
      </c>
      <c r="I32" s="132">
        <v>0.10199999999999999</v>
      </c>
      <c r="J32" s="132">
        <v>1</v>
      </c>
      <c r="K32" s="132">
        <v>0.10199999999999999</v>
      </c>
      <c r="L32" s="132" t="s">
        <v>467</v>
      </c>
      <c r="M32" s="132">
        <v>497</v>
      </c>
      <c r="N32" s="132" t="s">
        <v>468</v>
      </c>
      <c r="O32" s="132">
        <v>1760</v>
      </c>
      <c r="P32" s="132" t="s">
        <v>425</v>
      </c>
      <c r="Q32" s="132">
        <v>37</v>
      </c>
      <c r="R32" s="132" t="s">
        <v>467</v>
      </c>
      <c r="S32" s="132">
        <v>1000323</v>
      </c>
      <c r="T32" s="132" t="s">
        <v>810</v>
      </c>
      <c r="U32" s="132">
        <v>122</v>
      </c>
      <c r="V32" s="132">
        <v>70</v>
      </c>
      <c r="W32" s="132" t="s">
        <v>1063</v>
      </c>
      <c r="X32" s="132">
        <v>13</v>
      </c>
    </row>
    <row r="33" spans="1:24">
      <c r="A33" s="132">
        <v>1374</v>
      </c>
      <c r="B33" s="132">
        <v>60000000724</v>
      </c>
      <c r="C33" s="132">
        <v>61044300000</v>
      </c>
      <c r="D33" s="132" t="s">
        <v>541</v>
      </c>
      <c r="E33" s="132" t="s">
        <v>426</v>
      </c>
      <c r="F33" s="132">
        <v>43</v>
      </c>
      <c r="G33" s="132" t="s">
        <v>3848</v>
      </c>
      <c r="H33" s="132">
        <v>2</v>
      </c>
      <c r="I33" s="132">
        <v>0.37</v>
      </c>
      <c r="J33" s="132">
        <v>1</v>
      </c>
      <c r="K33" s="132">
        <v>0.37</v>
      </c>
      <c r="L33" s="132" t="s">
        <v>467</v>
      </c>
      <c r="M33" s="132">
        <v>497</v>
      </c>
      <c r="N33" s="132" t="s">
        <v>468</v>
      </c>
      <c r="O33" s="132">
        <v>1760</v>
      </c>
      <c r="P33" s="132" t="s">
        <v>425</v>
      </c>
      <c r="Q33" s="132">
        <v>37</v>
      </c>
      <c r="R33" s="132" t="s">
        <v>467</v>
      </c>
      <c r="S33" s="132">
        <v>1000323</v>
      </c>
      <c r="T33" s="132" t="s">
        <v>1142</v>
      </c>
      <c r="U33" s="132">
        <v>1</v>
      </c>
      <c r="V33" s="132">
        <v>130</v>
      </c>
      <c r="W33" s="132" t="s">
        <v>1063</v>
      </c>
      <c r="X33" s="132">
        <v>13</v>
      </c>
    </row>
    <row r="34" spans="1:24">
      <c r="A34" s="132">
        <v>1375</v>
      </c>
      <c r="B34" s="132">
        <v>60000000725</v>
      </c>
      <c r="C34" s="132">
        <v>61099020000</v>
      </c>
      <c r="D34" s="132" t="s">
        <v>604</v>
      </c>
      <c r="E34" s="132" t="s">
        <v>329</v>
      </c>
      <c r="F34" s="132">
        <v>249</v>
      </c>
      <c r="G34" s="132" t="s">
        <v>3848</v>
      </c>
      <c r="H34" s="132">
        <v>2</v>
      </c>
      <c r="I34" s="132">
        <v>0.12</v>
      </c>
      <c r="J34" s="132">
        <v>1</v>
      </c>
      <c r="K34" s="132">
        <v>0.12</v>
      </c>
      <c r="L34" s="132" t="s">
        <v>467</v>
      </c>
      <c r="M34" s="132">
        <v>497</v>
      </c>
      <c r="N34" s="132" t="s">
        <v>468</v>
      </c>
      <c r="O34" s="132">
        <v>1760</v>
      </c>
      <c r="P34" s="132" t="s">
        <v>425</v>
      </c>
      <c r="Q34" s="132">
        <v>37</v>
      </c>
      <c r="R34" s="132" t="s">
        <v>467</v>
      </c>
      <c r="S34" s="132">
        <v>1000323</v>
      </c>
      <c r="T34" s="132" t="s">
        <v>828</v>
      </c>
      <c r="U34" s="132">
        <v>124</v>
      </c>
      <c r="V34" s="132">
        <v>90</v>
      </c>
      <c r="W34" s="132" t="s">
        <v>1144</v>
      </c>
      <c r="X34" s="132">
        <v>23</v>
      </c>
    </row>
    <row r="35" spans="1:24">
      <c r="A35" s="132">
        <v>1376</v>
      </c>
      <c r="B35" s="132">
        <v>60000000726</v>
      </c>
      <c r="C35" s="132">
        <v>61062000000</v>
      </c>
      <c r="D35" s="132" t="s">
        <v>988</v>
      </c>
      <c r="E35" s="132" t="s">
        <v>437</v>
      </c>
      <c r="F35" s="132">
        <v>77</v>
      </c>
      <c r="G35" s="132" t="s">
        <v>3848</v>
      </c>
      <c r="H35" s="132">
        <v>2</v>
      </c>
      <c r="I35" s="132">
        <v>0.17799999999999999</v>
      </c>
      <c r="J35" s="132">
        <v>1</v>
      </c>
      <c r="K35" s="132">
        <v>0.17799999999999999</v>
      </c>
      <c r="L35" s="132" t="s">
        <v>467</v>
      </c>
      <c r="M35" s="132">
        <v>497</v>
      </c>
      <c r="N35" s="132" t="s">
        <v>436</v>
      </c>
      <c r="O35" s="132">
        <v>1840</v>
      </c>
      <c r="P35" s="132" t="s">
        <v>3879</v>
      </c>
      <c r="Q35" s="132">
        <v>57</v>
      </c>
      <c r="R35" s="132" t="s">
        <v>467</v>
      </c>
      <c r="S35" s="132">
        <v>1000323</v>
      </c>
      <c r="T35" s="132" t="s">
        <v>810</v>
      </c>
      <c r="U35" s="132">
        <v>122</v>
      </c>
      <c r="V35" s="132">
        <v>40</v>
      </c>
      <c r="W35" s="132" t="s">
        <v>1063</v>
      </c>
      <c r="X35" s="132">
        <v>13</v>
      </c>
    </row>
    <row r="36" spans="1:24">
      <c r="A36" s="132">
        <v>1377</v>
      </c>
      <c r="B36" s="132">
        <v>60000000727</v>
      </c>
      <c r="C36" s="132">
        <v>61062000000</v>
      </c>
      <c r="D36" s="132" t="s">
        <v>599</v>
      </c>
      <c r="E36" s="132" t="s">
        <v>437</v>
      </c>
      <c r="F36" s="132">
        <v>77</v>
      </c>
      <c r="G36" s="132" t="s">
        <v>3848</v>
      </c>
      <c r="H36" s="132">
        <v>2</v>
      </c>
      <c r="I36" s="132">
        <v>0.20599999999999999</v>
      </c>
      <c r="J36" s="132">
        <v>1</v>
      </c>
      <c r="K36" s="132">
        <v>0.20599999999999999</v>
      </c>
      <c r="L36" s="132" t="s">
        <v>467</v>
      </c>
      <c r="M36" s="132">
        <v>497</v>
      </c>
      <c r="N36" s="132" t="s">
        <v>468</v>
      </c>
      <c r="O36" s="132">
        <v>1760</v>
      </c>
      <c r="P36" s="132" t="s">
        <v>425</v>
      </c>
      <c r="Q36" s="132">
        <v>37</v>
      </c>
      <c r="R36" s="132" t="s">
        <v>467</v>
      </c>
      <c r="S36" s="132">
        <v>1000323</v>
      </c>
      <c r="T36" s="132" t="s">
        <v>810</v>
      </c>
      <c r="U36" s="132">
        <v>122</v>
      </c>
      <c r="V36" s="132">
        <v>70</v>
      </c>
      <c r="W36" s="132" t="s">
        <v>1144</v>
      </c>
      <c r="X36" s="132">
        <v>23</v>
      </c>
    </row>
    <row r="37" spans="1:24">
      <c r="A37" s="132">
        <v>1378</v>
      </c>
      <c r="B37" s="132">
        <v>60000000728</v>
      </c>
      <c r="C37" s="132">
        <v>61044300000</v>
      </c>
      <c r="D37" s="132" t="s">
        <v>541</v>
      </c>
      <c r="E37" s="132" t="s">
        <v>426</v>
      </c>
      <c r="F37" s="132">
        <v>43</v>
      </c>
      <c r="G37" s="132" t="s">
        <v>3848</v>
      </c>
      <c r="H37" s="132">
        <v>2</v>
      </c>
      <c r="I37" s="132">
        <v>0.312</v>
      </c>
      <c r="J37" s="132">
        <v>1</v>
      </c>
      <c r="K37" s="132">
        <v>0.312</v>
      </c>
      <c r="L37" s="132" t="s">
        <v>467</v>
      </c>
      <c r="M37" s="132">
        <v>497</v>
      </c>
      <c r="N37" s="132" t="s">
        <v>468</v>
      </c>
      <c r="O37" s="132">
        <v>1760</v>
      </c>
      <c r="P37" s="132" t="s">
        <v>425</v>
      </c>
      <c r="Q37" s="132">
        <v>37</v>
      </c>
      <c r="R37" s="132" t="s">
        <v>467</v>
      </c>
      <c r="S37" s="132">
        <v>1000323</v>
      </c>
      <c r="T37" s="132" t="s">
        <v>1142</v>
      </c>
      <c r="U37" s="132">
        <v>1</v>
      </c>
      <c r="V37" s="132">
        <v>80</v>
      </c>
      <c r="W37" s="132" t="s">
        <v>1064</v>
      </c>
      <c r="X37" s="132">
        <v>7</v>
      </c>
    </row>
    <row r="38" spans="1:24">
      <c r="A38" s="132">
        <v>1379</v>
      </c>
      <c r="B38" s="132">
        <v>60000000729</v>
      </c>
      <c r="C38" s="132">
        <v>61046300000</v>
      </c>
      <c r="D38" s="132" t="s">
        <v>592</v>
      </c>
      <c r="E38" s="132" t="s">
        <v>442</v>
      </c>
      <c r="F38" s="132">
        <v>24</v>
      </c>
      <c r="G38" s="132" t="s">
        <v>3848</v>
      </c>
      <c r="H38" s="132">
        <v>2</v>
      </c>
      <c r="I38" s="132">
        <v>0.16</v>
      </c>
      <c r="J38" s="132">
        <v>1</v>
      </c>
      <c r="K38" s="132">
        <v>0.16</v>
      </c>
      <c r="L38" s="132" t="s">
        <v>467</v>
      </c>
      <c r="M38" s="132">
        <v>497</v>
      </c>
      <c r="N38" s="132" t="s">
        <v>468</v>
      </c>
      <c r="O38" s="132">
        <v>1760</v>
      </c>
      <c r="P38" s="132" t="s">
        <v>3876</v>
      </c>
      <c r="Q38" s="132">
        <v>54</v>
      </c>
      <c r="R38" s="132" t="s">
        <v>467</v>
      </c>
      <c r="S38" s="132">
        <v>1000323</v>
      </c>
      <c r="T38" s="132" t="s">
        <v>1142</v>
      </c>
      <c r="U38" s="132">
        <v>1</v>
      </c>
      <c r="V38" s="132">
        <v>60</v>
      </c>
      <c r="W38" s="132" t="s">
        <v>1038</v>
      </c>
      <c r="X38" s="132">
        <v>5</v>
      </c>
    </row>
    <row r="39" spans="1:24">
      <c r="A39" s="132">
        <v>1380</v>
      </c>
      <c r="B39" s="132">
        <v>60000000730</v>
      </c>
      <c r="C39" s="132">
        <v>61044300000</v>
      </c>
      <c r="D39" s="132" t="s">
        <v>541</v>
      </c>
      <c r="E39" s="132" t="s">
        <v>426</v>
      </c>
      <c r="F39" s="132">
        <v>43</v>
      </c>
      <c r="G39" s="132" t="s">
        <v>3848</v>
      </c>
      <c r="H39" s="132">
        <v>2</v>
      </c>
      <c r="I39" s="132">
        <v>0.61799999999999999</v>
      </c>
      <c r="J39" s="132">
        <v>1</v>
      </c>
      <c r="K39" s="132">
        <v>0.61799999999999999</v>
      </c>
      <c r="L39" s="132" t="s">
        <v>467</v>
      </c>
      <c r="M39" s="132">
        <v>497</v>
      </c>
      <c r="N39" s="132" t="s">
        <v>468</v>
      </c>
      <c r="O39" s="132">
        <v>1760</v>
      </c>
      <c r="P39" s="132" t="s">
        <v>425</v>
      </c>
      <c r="Q39" s="132">
        <v>37</v>
      </c>
      <c r="R39" s="132" t="s">
        <v>467</v>
      </c>
      <c r="S39" s="132">
        <v>1000323</v>
      </c>
      <c r="T39" s="132" t="s">
        <v>1142</v>
      </c>
      <c r="U39" s="132">
        <v>1</v>
      </c>
      <c r="V39" s="132">
        <v>170</v>
      </c>
      <c r="W39" s="132" t="s">
        <v>1048</v>
      </c>
      <c r="X39" s="132">
        <v>4</v>
      </c>
    </row>
    <row r="40" spans="1:24">
      <c r="A40" s="132">
        <v>1381</v>
      </c>
      <c r="B40" s="132">
        <v>60000000731</v>
      </c>
      <c r="C40" s="132">
        <v>62046318000</v>
      </c>
      <c r="D40" s="132" t="s">
        <v>511</v>
      </c>
      <c r="E40" s="132" t="s">
        <v>420</v>
      </c>
      <c r="F40" s="132">
        <v>93</v>
      </c>
      <c r="G40" s="132" t="s">
        <v>3848</v>
      </c>
      <c r="H40" s="132">
        <v>2</v>
      </c>
      <c r="I40" s="132">
        <v>0.42199999999999999</v>
      </c>
      <c r="J40" s="132">
        <v>1</v>
      </c>
      <c r="K40" s="132">
        <v>0.42199999999999999</v>
      </c>
      <c r="L40" s="132" t="s">
        <v>467</v>
      </c>
      <c r="M40" s="132">
        <v>497</v>
      </c>
      <c r="N40" s="132" t="s">
        <v>468</v>
      </c>
      <c r="O40" s="132">
        <v>1760</v>
      </c>
      <c r="P40" s="132" t="s">
        <v>425</v>
      </c>
      <c r="Q40" s="132">
        <v>37</v>
      </c>
      <c r="R40" s="132" t="s">
        <v>467</v>
      </c>
      <c r="S40" s="132">
        <v>1000323</v>
      </c>
      <c r="T40" s="132" t="s">
        <v>825</v>
      </c>
      <c r="U40" s="132">
        <v>119</v>
      </c>
      <c r="V40" s="132">
        <v>60</v>
      </c>
      <c r="W40" s="132" t="s">
        <v>3918</v>
      </c>
      <c r="X40" s="132">
        <v>26</v>
      </c>
    </row>
    <row r="41" spans="1:24">
      <c r="A41" s="132">
        <v>1382</v>
      </c>
      <c r="B41" s="132">
        <v>60000000732</v>
      </c>
      <c r="C41" s="132">
        <v>61062000000</v>
      </c>
      <c r="D41" s="132" t="s">
        <v>988</v>
      </c>
      <c r="E41" s="132" t="s">
        <v>437</v>
      </c>
      <c r="F41" s="132">
        <v>77</v>
      </c>
      <c r="G41" s="132" t="s">
        <v>3848</v>
      </c>
      <c r="H41" s="132">
        <v>2</v>
      </c>
      <c r="I41" s="132">
        <v>0.20200000000000001</v>
      </c>
      <c r="J41" s="132">
        <v>1</v>
      </c>
      <c r="K41" s="132">
        <v>0.20200000000000001</v>
      </c>
      <c r="L41" s="132" t="s">
        <v>467</v>
      </c>
      <c r="M41" s="132">
        <v>497</v>
      </c>
      <c r="N41" s="132" t="s">
        <v>436</v>
      </c>
      <c r="O41" s="132">
        <v>1840</v>
      </c>
      <c r="P41" s="132" t="s">
        <v>3879</v>
      </c>
      <c r="Q41" s="132">
        <v>57</v>
      </c>
      <c r="R41" s="132" t="s">
        <v>467</v>
      </c>
      <c r="S41" s="132">
        <v>1000323</v>
      </c>
      <c r="T41" s="132" t="s">
        <v>821</v>
      </c>
      <c r="U41" s="132">
        <v>3</v>
      </c>
      <c r="V41" s="132">
        <v>36</v>
      </c>
      <c r="W41" s="132" t="s">
        <v>1046</v>
      </c>
      <c r="X41" s="132">
        <v>12</v>
      </c>
    </row>
    <row r="42" spans="1:24">
      <c r="A42" s="132">
        <v>1383</v>
      </c>
      <c r="B42" s="132">
        <v>60000000733</v>
      </c>
      <c r="C42" s="132">
        <v>61044200000</v>
      </c>
      <c r="D42" s="132" t="s">
        <v>506</v>
      </c>
      <c r="E42" s="132" t="s">
        <v>426</v>
      </c>
      <c r="F42" s="132">
        <v>43</v>
      </c>
      <c r="G42" s="132" t="s">
        <v>3848</v>
      </c>
      <c r="H42" s="132">
        <v>2</v>
      </c>
      <c r="I42" s="132">
        <v>0.29799999999999999</v>
      </c>
      <c r="J42" s="132">
        <v>1</v>
      </c>
      <c r="K42" s="132">
        <v>0.29799999999999999</v>
      </c>
      <c r="L42" s="132" t="s">
        <v>467</v>
      </c>
      <c r="M42" s="132">
        <v>497</v>
      </c>
      <c r="N42" s="132" t="s">
        <v>436</v>
      </c>
      <c r="O42" s="132">
        <v>1840</v>
      </c>
      <c r="P42" s="132" t="s">
        <v>3956</v>
      </c>
      <c r="Q42" s="132" t="s">
        <v>3930</v>
      </c>
      <c r="R42" s="132" t="s">
        <v>467</v>
      </c>
      <c r="S42" s="132">
        <v>1000323</v>
      </c>
      <c r="T42" s="132" t="s">
        <v>1142</v>
      </c>
      <c r="U42" s="132">
        <v>1</v>
      </c>
      <c r="V42" s="132">
        <v>80</v>
      </c>
      <c r="W42" s="132" t="s">
        <v>1055</v>
      </c>
      <c r="X42" s="132">
        <v>3</v>
      </c>
    </row>
    <row r="43" spans="1:24">
      <c r="A43" s="132">
        <v>1384</v>
      </c>
      <c r="B43" s="132">
        <v>60000000734</v>
      </c>
      <c r="C43" s="132">
        <v>61046300000</v>
      </c>
      <c r="D43" s="132" t="s">
        <v>592</v>
      </c>
      <c r="E43" s="132" t="s">
        <v>442</v>
      </c>
      <c r="F43" s="132">
        <v>24</v>
      </c>
      <c r="G43" s="132" t="s">
        <v>3848</v>
      </c>
      <c r="H43" s="132">
        <v>2</v>
      </c>
      <c r="I43" s="132">
        <v>0.27600000000000002</v>
      </c>
      <c r="J43" s="132">
        <v>1</v>
      </c>
      <c r="K43" s="132">
        <v>0.27600000000000002</v>
      </c>
      <c r="L43" s="132" t="s">
        <v>467</v>
      </c>
      <c r="M43" s="132">
        <v>497</v>
      </c>
      <c r="N43" s="132" t="s">
        <v>468</v>
      </c>
      <c r="O43" s="132">
        <v>1760</v>
      </c>
      <c r="P43" s="132" t="s">
        <v>425</v>
      </c>
      <c r="Q43" s="132">
        <v>37</v>
      </c>
      <c r="R43" s="132" t="s">
        <v>467</v>
      </c>
      <c r="S43" s="132">
        <v>1000323</v>
      </c>
      <c r="T43" s="132" t="s">
        <v>821</v>
      </c>
      <c r="U43" s="132">
        <v>3</v>
      </c>
      <c r="V43" s="132">
        <v>90</v>
      </c>
      <c r="W43" s="132" t="s">
        <v>1038</v>
      </c>
      <c r="X43" s="132">
        <v>5</v>
      </c>
    </row>
    <row r="44" spans="1:24">
      <c r="A44" s="132">
        <v>1385</v>
      </c>
      <c r="B44" s="132">
        <v>60000000735</v>
      </c>
      <c r="C44" s="132">
        <v>61044900000</v>
      </c>
      <c r="D44" s="132" t="s">
        <v>590</v>
      </c>
      <c r="E44" s="132" t="s">
        <v>426</v>
      </c>
      <c r="F44" s="132">
        <v>43</v>
      </c>
      <c r="G44" s="132" t="s">
        <v>3848</v>
      </c>
      <c r="H44" s="132">
        <v>2</v>
      </c>
      <c r="I44" s="132">
        <v>0.28399999999999997</v>
      </c>
      <c r="J44" s="132">
        <v>1</v>
      </c>
      <c r="K44" s="132">
        <v>0.28399999999999997</v>
      </c>
      <c r="L44" s="132" t="s">
        <v>467</v>
      </c>
      <c r="M44" s="132">
        <v>497</v>
      </c>
      <c r="N44" s="132" t="s">
        <v>436</v>
      </c>
      <c r="O44" s="132">
        <v>1840</v>
      </c>
      <c r="P44" s="132" t="s">
        <v>431</v>
      </c>
      <c r="Q44" s="132">
        <v>53</v>
      </c>
      <c r="R44" s="132" t="s">
        <v>467</v>
      </c>
      <c r="S44" s="132">
        <v>1000323</v>
      </c>
      <c r="T44" s="132" t="s">
        <v>1142</v>
      </c>
      <c r="U44" s="132">
        <v>1</v>
      </c>
      <c r="V44" s="132">
        <v>90</v>
      </c>
      <c r="W44" s="132" t="s">
        <v>1050</v>
      </c>
      <c r="X44" s="132">
        <v>20</v>
      </c>
    </row>
    <row r="45" spans="1:24">
      <c r="A45" s="132">
        <v>1386</v>
      </c>
      <c r="B45" s="132">
        <v>60000000736</v>
      </c>
      <c r="C45" s="132">
        <v>61044300000</v>
      </c>
      <c r="D45" s="132" t="s">
        <v>541</v>
      </c>
      <c r="E45" s="132" t="s">
        <v>426</v>
      </c>
      <c r="F45" s="132">
        <v>43</v>
      </c>
      <c r="G45" s="132" t="s">
        <v>3848</v>
      </c>
      <c r="H45" s="132">
        <v>2</v>
      </c>
      <c r="I45" s="132">
        <v>0.32600000000000001</v>
      </c>
      <c r="J45" s="132">
        <v>1</v>
      </c>
      <c r="K45" s="132">
        <v>0.32600000000000001</v>
      </c>
      <c r="L45" s="132" t="s">
        <v>467</v>
      </c>
      <c r="M45" s="132">
        <v>497</v>
      </c>
      <c r="N45" s="132" t="s">
        <v>468</v>
      </c>
      <c r="O45" s="132">
        <v>1760</v>
      </c>
      <c r="P45" s="132" t="s">
        <v>425</v>
      </c>
      <c r="Q45" s="132">
        <v>37</v>
      </c>
      <c r="R45" s="132" t="s">
        <v>467</v>
      </c>
      <c r="S45" s="132">
        <v>1000323</v>
      </c>
      <c r="T45" s="132" t="s">
        <v>821</v>
      </c>
      <c r="U45" s="132">
        <v>3</v>
      </c>
      <c r="V45" s="132">
        <v>140</v>
      </c>
      <c r="W45" s="132" t="s">
        <v>1063</v>
      </c>
      <c r="X45" s="132">
        <v>13</v>
      </c>
    </row>
    <row r="46" spans="1:24">
      <c r="A46" s="132">
        <v>1387</v>
      </c>
      <c r="B46" s="132">
        <v>60000000737</v>
      </c>
      <c r="C46" s="132">
        <v>61043300000</v>
      </c>
      <c r="D46" s="132" t="s">
        <v>569</v>
      </c>
      <c r="E46" s="132" t="s">
        <v>466</v>
      </c>
      <c r="F46" s="132">
        <v>153</v>
      </c>
      <c r="G46" s="132" t="s">
        <v>3848</v>
      </c>
      <c r="H46" s="132">
        <v>2</v>
      </c>
      <c r="I46" s="132">
        <v>0.154</v>
      </c>
      <c r="J46" s="132">
        <v>1</v>
      </c>
      <c r="K46" s="132">
        <v>0.154</v>
      </c>
      <c r="L46" s="132" t="s">
        <v>467</v>
      </c>
      <c r="M46" s="132">
        <v>497</v>
      </c>
      <c r="N46" s="132" t="s">
        <v>468</v>
      </c>
      <c r="O46" s="132">
        <v>1760</v>
      </c>
      <c r="P46" s="132" t="s">
        <v>425</v>
      </c>
      <c r="Q46" s="132">
        <v>37</v>
      </c>
      <c r="R46" s="132" t="s">
        <v>467</v>
      </c>
      <c r="S46" s="132">
        <v>1000323</v>
      </c>
      <c r="T46" s="132" t="s">
        <v>1142</v>
      </c>
      <c r="U46" s="132">
        <v>1</v>
      </c>
      <c r="V46" s="132">
        <v>80</v>
      </c>
      <c r="W46" s="132" t="s">
        <v>1063</v>
      </c>
      <c r="X46" s="132">
        <v>13</v>
      </c>
    </row>
    <row r="47" spans="1:24">
      <c r="A47" s="132">
        <v>1388</v>
      </c>
      <c r="B47" s="132">
        <v>60000000738</v>
      </c>
      <c r="C47" s="132">
        <v>61044300000</v>
      </c>
      <c r="D47" s="132" t="s">
        <v>541</v>
      </c>
      <c r="E47" s="132" t="s">
        <v>426</v>
      </c>
      <c r="F47" s="132">
        <v>43</v>
      </c>
      <c r="G47" s="132" t="s">
        <v>3848</v>
      </c>
      <c r="H47" s="132">
        <v>2</v>
      </c>
      <c r="I47" s="132">
        <v>0.38400000000000001</v>
      </c>
      <c r="J47" s="132">
        <v>1</v>
      </c>
      <c r="K47" s="132">
        <v>0.38400000000000001</v>
      </c>
      <c r="L47" s="132" t="s">
        <v>467</v>
      </c>
      <c r="M47" s="132">
        <v>497</v>
      </c>
      <c r="N47" s="132" t="s">
        <v>468</v>
      </c>
      <c r="O47" s="132">
        <v>1760</v>
      </c>
      <c r="P47" s="132" t="s">
        <v>425</v>
      </c>
      <c r="Q47" s="132">
        <v>37</v>
      </c>
      <c r="R47" s="132" t="s">
        <v>467</v>
      </c>
      <c r="S47" s="132">
        <v>1000323</v>
      </c>
      <c r="T47" s="132" t="s">
        <v>1142</v>
      </c>
      <c r="U47" s="132">
        <v>1</v>
      </c>
      <c r="V47" s="132">
        <v>110</v>
      </c>
      <c r="W47" s="132" t="s">
        <v>1063</v>
      </c>
      <c r="X47" s="132">
        <v>13</v>
      </c>
    </row>
    <row r="48" spans="1:24">
      <c r="A48" s="132">
        <v>1389</v>
      </c>
      <c r="B48" s="132">
        <v>60000000739</v>
      </c>
      <c r="C48" s="132">
        <v>61043300000</v>
      </c>
      <c r="D48" s="132" t="s">
        <v>569</v>
      </c>
      <c r="E48" s="132" t="s">
        <v>466</v>
      </c>
      <c r="F48" s="132">
        <v>153</v>
      </c>
      <c r="G48" s="132" t="s">
        <v>3848</v>
      </c>
      <c r="H48" s="132">
        <v>2</v>
      </c>
      <c r="I48" s="132">
        <v>0.29399999999999998</v>
      </c>
      <c r="J48" s="132">
        <v>1</v>
      </c>
      <c r="K48" s="132">
        <v>0.29399999999999998</v>
      </c>
      <c r="L48" s="132" t="s">
        <v>467</v>
      </c>
      <c r="M48" s="132">
        <v>497</v>
      </c>
      <c r="N48" s="132" t="s">
        <v>468</v>
      </c>
      <c r="O48" s="132">
        <v>1760</v>
      </c>
      <c r="P48" s="132" t="s">
        <v>425</v>
      </c>
      <c r="Q48" s="132">
        <v>37</v>
      </c>
      <c r="R48" s="132" t="s">
        <v>467</v>
      </c>
      <c r="S48" s="132">
        <v>1000323</v>
      </c>
      <c r="T48" s="132">
        <v>48</v>
      </c>
      <c r="U48" s="132">
        <v>578</v>
      </c>
      <c r="V48" s="132">
        <v>112</v>
      </c>
      <c r="W48" s="132" t="s">
        <v>1144</v>
      </c>
      <c r="X48" s="132">
        <v>23</v>
      </c>
    </row>
    <row r="49" spans="1:24">
      <c r="A49" s="132">
        <v>1390</v>
      </c>
      <c r="B49" s="132">
        <v>60000000740</v>
      </c>
      <c r="C49" s="132">
        <v>61044300000</v>
      </c>
      <c r="D49" s="132" t="s">
        <v>541</v>
      </c>
      <c r="E49" s="132" t="s">
        <v>426</v>
      </c>
      <c r="F49" s="132">
        <v>43</v>
      </c>
      <c r="G49" s="132" t="s">
        <v>3848</v>
      </c>
      <c r="H49" s="132">
        <v>2</v>
      </c>
      <c r="I49" s="132">
        <v>0.39600000000000002</v>
      </c>
      <c r="J49" s="132">
        <v>1</v>
      </c>
      <c r="K49" s="132">
        <v>0.39600000000000002</v>
      </c>
      <c r="L49" s="132" t="s">
        <v>467</v>
      </c>
      <c r="M49" s="132">
        <v>497</v>
      </c>
      <c r="N49" s="132" t="s">
        <v>468</v>
      </c>
      <c r="O49" s="132">
        <v>1760</v>
      </c>
      <c r="P49" s="132" t="s">
        <v>425</v>
      </c>
      <c r="Q49" s="132">
        <v>37</v>
      </c>
      <c r="R49" s="132" t="s">
        <v>467</v>
      </c>
      <c r="S49" s="132">
        <v>1000323</v>
      </c>
      <c r="T49" s="132" t="s">
        <v>1142</v>
      </c>
      <c r="U49" s="132">
        <v>1</v>
      </c>
      <c r="V49" s="132">
        <v>156</v>
      </c>
      <c r="W49" s="132" t="s">
        <v>1053</v>
      </c>
      <c r="X49" s="132">
        <v>17</v>
      </c>
    </row>
    <row r="50" spans="1:24">
      <c r="A50" s="132">
        <v>1391</v>
      </c>
      <c r="B50" s="132">
        <v>60000000741</v>
      </c>
      <c r="C50" s="132">
        <v>62046990000</v>
      </c>
      <c r="D50" s="132" t="s">
        <v>598</v>
      </c>
      <c r="E50" s="132" t="s">
        <v>420</v>
      </c>
      <c r="F50" s="132">
        <v>93</v>
      </c>
      <c r="G50" s="132" t="s">
        <v>3848</v>
      </c>
      <c r="H50" s="132">
        <v>2</v>
      </c>
      <c r="I50" s="132">
        <v>0.29799999999999999</v>
      </c>
      <c r="J50" s="132">
        <v>1</v>
      </c>
      <c r="K50" s="132">
        <v>0.29799999999999999</v>
      </c>
      <c r="L50" s="132" t="s">
        <v>467</v>
      </c>
      <c r="M50" s="132">
        <v>497</v>
      </c>
      <c r="N50" s="132" t="s">
        <v>468</v>
      </c>
      <c r="O50" s="132">
        <v>1760</v>
      </c>
      <c r="P50" s="132" t="s">
        <v>431</v>
      </c>
      <c r="Q50" s="132">
        <v>53</v>
      </c>
      <c r="R50" s="132" t="s">
        <v>467</v>
      </c>
      <c r="S50" s="132">
        <v>1000323</v>
      </c>
      <c r="T50" s="132" t="s">
        <v>1142</v>
      </c>
      <c r="U50" s="132">
        <v>1</v>
      </c>
      <c r="V50" s="132">
        <v>90</v>
      </c>
      <c r="W50" s="132" t="s">
        <v>1109</v>
      </c>
      <c r="X50" s="132">
        <v>9</v>
      </c>
    </row>
    <row r="51" spans="1:24">
      <c r="A51" s="132">
        <v>1392</v>
      </c>
      <c r="B51" s="132">
        <v>60000000742</v>
      </c>
      <c r="C51" s="132">
        <v>61043300000</v>
      </c>
      <c r="D51" s="132" t="s">
        <v>569</v>
      </c>
      <c r="E51" s="132" t="s">
        <v>466</v>
      </c>
      <c r="F51" s="132">
        <v>153</v>
      </c>
      <c r="G51" s="132" t="s">
        <v>3848</v>
      </c>
      <c r="H51" s="132">
        <v>2</v>
      </c>
      <c r="I51" s="132">
        <v>0.432</v>
      </c>
      <c r="J51" s="132">
        <v>1</v>
      </c>
      <c r="K51" s="132">
        <v>0.432</v>
      </c>
      <c r="L51" s="132" t="s">
        <v>467</v>
      </c>
      <c r="M51" s="132">
        <v>497</v>
      </c>
      <c r="N51" s="132" t="s">
        <v>468</v>
      </c>
      <c r="O51" s="132">
        <v>1760</v>
      </c>
      <c r="P51" s="132" t="s">
        <v>425</v>
      </c>
      <c r="Q51" s="132">
        <v>37</v>
      </c>
      <c r="R51" s="132" t="s">
        <v>467</v>
      </c>
      <c r="S51" s="132">
        <v>1000323</v>
      </c>
      <c r="T51" s="132" t="s">
        <v>821</v>
      </c>
      <c r="U51" s="132">
        <v>3</v>
      </c>
      <c r="V51" s="132">
        <v>90</v>
      </c>
      <c r="W51" s="132" t="s">
        <v>1144</v>
      </c>
      <c r="X51" s="132">
        <v>23</v>
      </c>
    </row>
    <row r="52" spans="1:24">
      <c r="A52" s="132">
        <v>1393</v>
      </c>
      <c r="B52" s="132">
        <v>60000000743</v>
      </c>
      <c r="C52" s="132">
        <v>61044300000</v>
      </c>
      <c r="D52" s="132" t="s">
        <v>541</v>
      </c>
      <c r="E52" s="132" t="s">
        <v>426</v>
      </c>
      <c r="F52" s="132">
        <v>43</v>
      </c>
      <c r="G52" s="132" t="s">
        <v>3848</v>
      </c>
      <c r="H52" s="132">
        <v>2</v>
      </c>
      <c r="I52" s="132">
        <v>0.36599999999999999</v>
      </c>
      <c r="J52" s="132">
        <v>1</v>
      </c>
      <c r="K52" s="132">
        <v>0.36599999999999999</v>
      </c>
      <c r="L52" s="132" t="s">
        <v>467</v>
      </c>
      <c r="M52" s="132">
        <v>497</v>
      </c>
      <c r="N52" s="132" t="s">
        <v>468</v>
      </c>
      <c r="O52" s="132">
        <v>1760</v>
      </c>
      <c r="P52" s="132" t="s">
        <v>425</v>
      </c>
      <c r="Q52" s="132">
        <v>37</v>
      </c>
      <c r="R52" s="132" t="s">
        <v>467</v>
      </c>
      <c r="S52" s="132">
        <v>1000323</v>
      </c>
      <c r="T52" s="132" t="s">
        <v>810</v>
      </c>
      <c r="U52" s="132">
        <v>122</v>
      </c>
      <c r="V52" s="132">
        <v>31</v>
      </c>
      <c r="W52" s="132" t="s">
        <v>1053</v>
      </c>
      <c r="X52" s="132">
        <v>17</v>
      </c>
    </row>
    <row r="53" spans="1:24">
      <c r="A53" s="132">
        <v>1394</v>
      </c>
      <c r="B53" s="132">
        <v>60000000744</v>
      </c>
      <c r="C53" s="132">
        <v>61061000000</v>
      </c>
      <c r="D53" s="132" t="s">
        <v>976</v>
      </c>
      <c r="E53" s="132" t="s">
        <v>437</v>
      </c>
      <c r="F53" s="132">
        <v>77</v>
      </c>
      <c r="G53" s="132" t="s">
        <v>3848</v>
      </c>
      <c r="H53" s="132">
        <v>2</v>
      </c>
      <c r="I53" s="132">
        <v>0.192</v>
      </c>
      <c r="J53" s="132">
        <v>1</v>
      </c>
      <c r="K53" s="132">
        <v>0.192</v>
      </c>
      <c r="L53" s="132" t="s">
        <v>467</v>
      </c>
      <c r="M53" s="132">
        <v>497</v>
      </c>
      <c r="N53" s="132" t="s">
        <v>436</v>
      </c>
      <c r="O53" s="132">
        <v>1840</v>
      </c>
      <c r="P53" s="132" t="s">
        <v>439</v>
      </c>
      <c r="Q53" s="132">
        <v>9</v>
      </c>
      <c r="R53" s="132" t="s">
        <v>467</v>
      </c>
      <c r="S53" s="132">
        <v>1000323</v>
      </c>
      <c r="T53" s="132" t="s">
        <v>821</v>
      </c>
      <c r="U53" s="132">
        <v>3</v>
      </c>
      <c r="V53" s="132">
        <v>60</v>
      </c>
      <c r="W53" s="132" t="s">
        <v>1038</v>
      </c>
      <c r="X53" s="132">
        <v>5</v>
      </c>
    </row>
    <row r="54" spans="1:24">
      <c r="A54" s="132">
        <v>1395</v>
      </c>
      <c r="B54" s="132">
        <v>60000000745</v>
      </c>
      <c r="C54" s="132">
        <v>61046300000</v>
      </c>
      <c r="D54" s="132" t="s">
        <v>635</v>
      </c>
      <c r="E54" s="132" t="s">
        <v>3671</v>
      </c>
      <c r="F54" s="132">
        <v>54</v>
      </c>
      <c r="G54" s="132" t="s">
        <v>3848</v>
      </c>
      <c r="H54" s="132">
        <v>2</v>
      </c>
      <c r="I54" s="132">
        <v>0.45600000000000002</v>
      </c>
      <c r="J54" s="132">
        <v>1</v>
      </c>
      <c r="K54" s="132">
        <v>0.45600000000000002</v>
      </c>
      <c r="L54" s="132" t="s">
        <v>467</v>
      </c>
      <c r="M54" s="132">
        <v>497</v>
      </c>
      <c r="N54" s="132" t="s">
        <v>468</v>
      </c>
      <c r="O54" s="132">
        <v>1760</v>
      </c>
      <c r="P54" s="132" t="s">
        <v>425</v>
      </c>
      <c r="Q54" s="132">
        <v>37</v>
      </c>
      <c r="R54" s="132" t="s">
        <v>467</v>
      </c>
      <c r="S54" s="132">
        <v>1000323</v>
      </c>
      <c r="T54" s="132" t="s">
        <v>1142</v>
      </c>
      <c r="U54" s="132">
        <v>1</v>
      </c>
      <c r="V54" s="132">
        <v>140</v>
      </c>
      <c r="W54" s="132" t="s">
        <v>1050</v>
      </c>
      <c r="X54" s="132">
        <v>20</v>
      </c>
    </row>
    <row r="55" spans="1:24">
      <c r="A55" s="132">
        <v>1396</v>
      </c>
      <c r="B55" s="132">
        <v>60000000746</v>
      </c>
      <c r="C55" s="132">
        <v>61044300000</v>
      </c>
      <c r="D55" s="132" t="s">
        <v>541</v>
      </c>
      <c r="E55" s="132" t="s">
        <v>426</v>
      </c>
      <c r="F55" s="132">
        <v>43</v>
      </c>
      <c r="G55" s="132" t="s">
        <v>3848</v>
      </c>
      <c r="H55" s="132">
        <v>2</v>
      </c>
      <c r="I55" s="132">
        <v>0.53800000000000003</v>
      </c>
      <c r="J55" s="132">
        <v>1</v>
      </c>
      <c r="K55" s="132">
        <v>0.53800000000000003</v>
      </c>
      <c r="L55" s="132" t="s">
        <v>467</v>
      </c>
      <c r="M55" s="132">
        <v>497</v>
      </c>
      <c r="N55" s="132" t="s">
        <v>468</v>
      </c>
      <c r="O55" s="132">
        <v>1760</v>
      </c>
      <c r="P55" s="132" t="s">
        <v>425</v>
      </c>
      <c r="Q55" s="132">
        <v>37</v>
      </c>
      <c r="R55" s="132" t="s">
        <v>467</v>
      </c>
      <c r="S55" s="132">
        <v>1000323</v>
      </c>
      <c r="T55" s="132" t="s">
        <v>810</v>
      </c>
      <c r="U55" s="132">
        <v>122</v>
      </c>
      <c r="V55" s="132">
        <v>170</v>
      </c>
      <c r="W55" s="132" t="s">
        <v>1063</v>
      </c>
      <c r="X55" s="132">
        <v>13</v>
      </c>
    </row>
    <row r="56" spans="1:24">
      <c r="A56" s="132">
        <v>1397</v>
      </c>
      <c r="B56" s="132">
        <v>60000000747</v>
      </c>
      <c r="C56" s="132">
        <v>61044300000</v>
      </c>
      <c r="D56" s="132" t="s">
        <v>541</v>
      </c>
      <c r="E56" s="132" t="s">
        <v>3974</v>
      </c>
      <c r="F56" s="132">
        <v>467</v>
      </c>
      <c r="G56" s="132" t="s">
        <v>3848</v>
      </c>
      <c r="H56" s="132">
        <v>2</v>
      </c>
      <c r="I56" s="132">
        <v>0.50600000000000001</v>
      </c>
      <c r="J56" s="132">
        <v>1</v>
      </c>
      <c r="K56" s="132">
        <v>0.50600000000000001</v>
      </c>
      <c r="L56" s="132" t="s">
        <v>467</v>
      </c>
      <c r="M56" s="132">
        <v>497</v>
      </c>
      <c r="N56" s="132" t="s">
        <v>468</v>
      </c>
      <c r="O56" s="132">
        <v>1760</v>
      </c>
      <c r="P56" s="132" t="s">
        <v>425</v>
      </c>
      <c r="Q56" s="132">
        <v>37</v>
      </c>
      <c r="R56" s="132" t="s">
        <v>467</v>
      </c>
      <c r="S56" s="132">
        <v>1000323</v>
      </c>
      <c r="T56" s="132" t="s">
        <v>1142</v>
      </c>
      <c r="U56" s="132">
        <v>1</v>
      </c>
      <c r="V56" s="132">
        <v>220</v>
      </c>
      <c r="W56" s="132" t="s">
        <v>1038</v>
      </c>
      <c r="X56" s="132">
        <v>5</v>
      </c>
    </row>
    <row r="57" spans="1:24">
      <c r="A57" s="132">
        <v>1398</v>
      </c>
      <c r="B57" s="132">
        <v>60000000748</v>
      </c>
      <c r="C57" s="132">
        <v>61044300000</v>
      </c>
      <c r="D57" s="132" t="s">
        <v>541</v>
      </c>
      <c r="E57" s="132" t="s">
        <v>426</v>
      </c>
      <c r="F57" s="132">
        <v>43</v>
      </c>
      <c r="G57" s="132" t="s">
        <v>3848</v>
      </c>
      <c r="H57" s="132">
        <v>2</v>
      </c>
      <c r="I57" s="132">
        <v>0.27400000000000002</v>
      </c>
      <c r="J57" s="132">
        <v>1</v>
      </c>
      <c r="K57" s="132">
        <v>0.27400000000000002</v>
      </c>
      <c r="L57" s="132" t="s">
        <v>467</v>
      </c>
      <c r="M57" s="132">
        <v>497</v>
      </c>
      <c r="N57" s="132" t="s">
        <v>468</v>
      </c>
      <c r="O57" s="132">
        <v>1760</v>
      </c>
      <c r="P57" s="132" t="s">
        <v>425</v>
      </c>
      <c r="Q57" s="132">
        <v>37</v>
      </c>
      <c r="R57" s="132" t="s">
        <v>467</v>
      </c>
      <c r="S57" s="132">
        <v>1000323</v>
      </c>
      <c r="T57" s="132" t="s">
        <v>828</v>
      </c>
      <c r="U57" s="132">
        <v>124</v>
      </c>
      <c r="V57" s="132">
        <v>140</v>
      </c>
      <c r="W57" s="132" t="s">
        <v>1038</v>
      </c>
      <c r="X57" s="132">
        <v>5</v>
      </c>
    </row>
    <row r="58" spans="1:24">
      <c r="A58" s="132">
        <v>1399</v>
      </c>
      <c r="B58" s="132">
        <v>60000000749</v>
      </c>
      <c r="C58" s="132">
        <v>61043300000</v>
      </c>
      <c r="D58" s="132" t="s">
        <v>569</v>
      </c>
      <c r="E58" s="132" t="s">
        <v>466</v>
      </c>
      <c r="F58" s="132">
        <v>153</v>
      </c>
      <c r="G58" s="132" t="s">
        <v>3848</v>
      </c>
      <c r="H58" s="132">
        <v>2</v>
      </c>
      <c r="I58" s="132">
        <v>0.436</v>
      </c>
      <c r="J58" s="132">
        <v>1</v>
      </c>
      <c r="K58" s="132">
        <v>0.436</v>
      </c>
      <c r="L58" s="132" t="s">
        <v>467</v>
      </c>
      <c r="M58" s="132">
        <v>497</v>
      </c>
      <c r="N58" s="132" t="s">
        <v>468</v>
      </c>
      <c r="O58" s="132">
        <v>1760</v>
      </c>
      <c r="P58" s="132" t="s">
        <v>425</v>
      </c>
      <c r="Q58" s="132">
        <v>37</v>
      </c>
      <c r="R58" s="132" t="s">
        <v>467</v>
      </c>
      <c r="S58" s="132">
        <v>1000323</v>
      </c>
      <c r="T58" s="132" t="s">
        <v>825</v>
      </c>
      <c r="U58" s="132">
        <v>119</v>
      </c>
      <c r="V58" s="132">
        <v>160</v>
      </c>
      <c r="W58" s="132" t="s">
        <v>1138</v>
      </c>
      <c r="X58" s="132">
        <v>21</v>
      </c>
    </row>
    <row r="59" spans="1:24">
      <c r="A59" s="132">
        <v>1400</v>
      </c>
      <c r="B59" s="132">
        <v>60000000750</v>
      </c>
      <c r="C59" s="132">
        <v>61046300000</v>
      </c>
      <c r="D59" s="132" t="s">
        <v>635</v>
      </c>
      <c r="E59" s="132" t="s">
        <v>3671</v>
      </c>
      <c r="F59" s="132">
        <v>54</v>
      </c>
      <c r="G59" s="132" t="s">
        <v>3848</v>
      </c>
      <c r="H59" s="132">
        <v>2</v>
      </c>
      <c r="I59" s="132">
        <v>0.54600000000000004</v>
      </c>
      <c r="J59" s="132">
        <v>1</v>
      </c>
      <c r="K59" s="132">
        <v>0.54600000000000004</v>
      </c>
      <c r="L59" s="132" t="s">
        <v>467</v>
      </c>
      <c r="M59" s="132">
        <v>497</v>
      </c>
      <c r="N59" s="132" t="s">
        <v>468</v>
      </c>
      <c r="O59" s="132">
        <v>1760</v>
      </c>
      <c r="P59" s="132" t="s">
        <v>425</v>
      </c>
      <c r="Q59" s="132">
        <v>37</v>
      </c>
      <c r="R59" s="132" t="s">
        <v>467</v>
      </c>
      <c r="S59" s="132">
        <v>1000323</v>
      </c>
      <c r="T59" s="132" t="s">
        <v>1142</v>
      </c>
      <c r="U59" s="132">
        <v>1</v>
      </c>
      <c r="V59" s="132">
        <v>140</v>
      </c>
      <c r="W59" s="132" t="s">
        <v>1063</v>
      </c>
      <c r="X59" s="132">
        <v>13</v>
      </c>
    </row>
    <row r="60" spans="1:24">
      <c r="A60" s="132">
        <v>1401</v>
      </c>
      <c r="B60" s="132">
        <v>60000000751</v>
      </c>
      <c r="C60" s="132">
        <v>61044900000</v>
      </c>
      <c r="D60" s="132" t="s">
        <v>590</v>
      </c>
      <c r="E60" s="132" t="s">
        <v>426</v>
      </c>
      <c r="F60" s="132">
        <v>43</v>
      </c>
      <c r="G60" s="132" t="s">
        <v>3848</v>
      </c>
      <c r="H60" s="132">
        <v>2</v>
      </c>
      <c r="I60" s="132">
        <v>0.41399999999999998</v>
      </c>
      <c r="J60" s="132">
        <v>1</v>
      </c>
      <c r="K60" s="132">
        <v>0.41399999999999998</v>
      </c>
      <c r="L60" s="132" t="s">
        <v>467</v>
      </c>
      <c r="M60" s="132">
        <v>497</v>
      </c>
      <c r="N60" s="132" t="s">
        <v>468</v>
      </c>
      <c r="O60" s="132">
        <v>1760</v>
      </c>
      <c r="P60" s="132" t="s">
        <v>431</v>
      </c>
      <c r="Q60" s="132">
        <v>53</v>
      </c>
      <c r="R60" s="132" t="s">
        <v>467</v>
      </c>
      <c r="S60" s="132">
        <v>1000323</v>
      </c>
      <c r="T60" s="132" t="s">
        <v>1142</v>
      </c>
      <c r="U60" s="132">
        <v>1</v>
      </c>
      <c r="V60" s="132">
        <v>110</v>
      </c>
      <c r="W60" s="132" t="s">
        <v>1063</v>
      </c>
      <c r="X60" s="132">
        <v>13</v>
      </c>
    </row>
    <row r="61" spans="1:24">
      <c r="A61" s="132">
        <v>1402</v>
      </c>
      <c r="B61" s="132">
        <v>60000000752</v>
      </c>
      <c r="C61" s="132">
        <v>61043300000</v>
      </c>
      <c r="D61" s="132" t="s">
        <v>569</v>
      </c>
      <c r="E61" s="132" t="s">
        <v>466</v>
      </c>
      <c r="F61" s="132">
        <v>153</v>
      </c>
      <c r="G61" s="132" t="s">
        <v>3848</v>
      </c>
      <c r="H61" s="132">
        <v>2</v>
      </c>
      <c r="I61" s="132">
        <v>0.33</v>
      </c>
      <c r="J61" s="132">
        <v>1</v>
      </c>
      <c r="K61" s="132">
        <v>0.33</v>
      </c>
      <c r="L61" s="132" t="s">
        <v>467</v>
      </c>
      <c r="M61" s="132">
        <v>497</v>
      </c>
      <c r="N61" s="132" t="s">
        <v>468</v>
      </c>
      <c r="O61" s="132">
        <v>1760</v>
      </c>
      <c r="P61" s="132" t="s">
        <v>425</v>
      </c>
      <c r="Q61" s="132">
        <v>37</v>
      </c>
      <c r="R61" s="132" t="s">
        <v>467</v>
      </c>
      <c r="S61" s="132">
        <v>1000323</v>
      </c>
      <c r="T61" s="132" t="s">
        <v>1148</v>
      </c>
      <c r="U61" s="132">
        <v>122</v>
      </c>
      <c r="V61" s="132">
        <v>100</v>
      </c>
      <c r="W61" s="132" t="s">
        <v>1048</v>
      </c>
      <c r="X61" s="132">
        <v>4</v>
      </c>
    </row>
    <row r="62" spans="1:24">
      <c r="A62" s="132">
        <v>1403</v>
      </c>
      <c r="B62" s="132">
        <v>60000000753</v>
      </c>
      <c r="C62" s="132">
        <v>62046318000</v>
      </c>
      <c r="D62" s="132" t="s">
        <v>987</v>
      </c>
      <c r="E62" s="132" t="s">
        <v>420</v>
      </c>
      <c r="F62" s="132">
        <v>93</v>
      </c>
      <c r="G62" s="132" t="s">
        <v>3848</v>
      </c>
      <c r="H62" s="132">
        <v>2</v>
      </c>
      <c r="I62" s="132">
        <v>0.28399999999999997</v>
      </c>
      <c r="J62" s="132">
        <v>1</v>
      </c>
      <c r="K62" s="132">
        <v>0.28399999999999997</v>
      </c>
      <c r="L62" s="132" t="s">
        <v>467</v>
      </c>
      <c r="M62" s="132">
        <v>497</v>
      </c>
      <c r="N62" s="132" t="s">
        <v>436</v>
      </c>
      <c r="O62" s="132">
        <v>1840</v>
      </c>
      <c r="P62" s="132" t="s">
        <v>425</v>
      </c>
      <c r="Q62" s="132">
        <v>37</v>
      </c>
      <c r="R62" s="132" t="s">
        <v>467</v>
      </c>
      <c r="S62" s="132">
        <v>1000323</v>
      </c>
      <c r="T62" s="132" t="s">
        <v>1142</v>
      </c>
      <c r="U62" s="132">
        <v>1</v>
      </c>
      <c r="V62" s="132">
        <v>70</v>
      </c>
      <c r="W62" s="132" t="s">
        <v>1050</v>
      </c>
      <c r="X62" s="132">
        <v>20</v>
      </c>
    </row>
    <row r="63" spans="1:24">
      <c r="A63" s="132">
        <v>1404</v>
      </c>
      <c r="B63" s="132">
        <v>60000000754</v>
      </c>
      <c r="C63" s="132">
        <v>61044200000</v>
      </c>
      <c r="D63" s="132" t="s">
        <v>506</v>
      </c>
      <c r="E63" s="132" t="s">
        <v>426</v>
      </c>
      <c r="F63" s="132">
        <v>43</v>
      </c>
      <c r="G63" s="132" t="s">
        <v>3848</v>
      </c>
      <c r="H63" s="132">
        <v>2</v>
      </c>
      <c r="I63" s="132">
        <v>0.26</v>
      </c>
      <c r="J63" s="132">
        <v>1</v>
      </c>
      <c r="K63" s="132">
        <v>0.26</v>
      </c>
      <c r="L63" s="132" t="s">
        <v>467</v>
      </c>
      <c r="M63" s="132">
        <v>497</v>
      </c>
      <c r="N63" s="132" t="s">
        <v>468</v>
      </c>
      <c r="O63" s="132">
        <v>1760</v>
      </c>
      <c r="P63" s="132" t="s">
        <v>439</v>
      </c>
      <c r="Q63" s="132">
        <v>9</v>
      </c>
      <c r="R63" s="132" t="s">
        <v>467</v>
      </c>
      <c r="S63" s="132">
        <v>1000323</v>
      </c>
      <c r="T63" s="132">
        <v>46</v>
      </c>
      <c r="U63" s="132">
        <v>577</v>
      </c>
      <c r="V63" s="132">
        <v>130</v>
      </c>
      <c r="W63" s="132" t="s">
        <v>3916</v>
      </c>
      <c r="X63" s="132">
        <v>10</v>
      </c>
    </row>
    <row r="64" spans="1:24">
      <c r="A64" s="132">
        <v>1405</v>
      </c>
      <c r="B64" s="132">
        <v>60000000755</v>
      </c>
      <c r="C64" s="132">
        <v>61044200000</v>
      </c>
      <c r="D64" s="132" t="s">
        <v>506</v>
      </c>
      <c r="E64" s="132" t="s">
        <v>426</v>
      </c>
      <c r="F64" s="132">
        <v>43</v>
      </c>
      <c r="G64" s="132" t="s">
        <v>3848</v>
      </c>
      <c r="H64" s="132">
        <v>2</v>
      </c>
      <c r="I64" s="132">
        <v>0.35</v>
      </c>
      <c r="J64" s="132">
        <v>1</v>
      </c>
      <c r="K64" s="132">
        <v>0.35</v>
      </c>
      <c r="L64" s="132" t="s">
        <v>467</v>
      </c>
      <c r="M64" s="132">
        <v>497</v>
      </c>
      <c r="N64" s="132" t="s">
        <v>468</v>
      </c>
      <c r="O64" s="132">
        <v>1760</v>
      </c>
      <c r="P64" s="132" t="s">
        <v>439</v>
      </c>
      <c r="Q64" s="132">
        <v>9</v>
      </c>
      <c r="R64" s="132" t="s">
        <v>467</v>
      </c>
      <c r="S64" s="132">
        <v>1000323</v>
      </c>
      <c r="T64" s="132" t="s">
        <v>828</v>
      </c>
      <c r="U64" s="132">
        <v>124</v>
      </c>
      <c r="V64" s="132">
        <v>150</v>
      </c>
      <c r="W64" s="132" t="s">
        <v>1050</v>
      </c>
      <c r="X64" s="132">
        <v>20</v>
      </c>
    </row>
    <row r="65" spans="1:24">
      <c r="A65" s="132">
        <v>1406</v>
      </c>
      <c r="B65" s="132">
        <v>60000000756</v>
      </c>
      <c r="C65" s="132">
        <v>61044900000</v>
      </c>
      <c r="D65" s="132" t="s">
        <v>673</v>
      </c>
      <c r="E65" s="132" t="s">
        <v>3974</v>
      </c>
      <c r="F65" s="132">
        <v>467</v>
      </c>
      <c r="G65" s="132" t="s">
        <v>3848</v>
      </c>
      <c r="H65" s="132">
        <v>2</v>
      </c>
      <c r="I65" s="132">
        <v>0.64600000000000002</v>
      </c>
      <c r="J65" s="132">
        <v>1</v>
      </c>
      <c r="K65" s="132">
        <v>0.64600000000000002</v>
      </c>
      <c r="L65" s="132" t="s">
        <v>467</v>
      </c>
      <c r="M65" s="132">
        <v>497</v>
      </c>
      <c r="N65" s="132" t="s">
        <v>468</v>
      </c>
      <c r="O65" s="132">
        <v>1760</v>
      </c>
      <c r="P65" s="132" t="s">
        <v>431</v>
      </c>
      <c r="Q65" s="132">
        <v>53</v>
      </c>
      <c r="R65" s="132" t="s">
        <v>467</v>
      </c>
      <c r="S65" s="132">
        <v>1000323</v>
      </c>
      <c r="T65" s="132">
        <v>50</v>
      </c>
      <c r="U65" s="132">
        <v>576</v>
      </c>
      <c r="V65" s="132">
        <v>180</v>
      </c>
      <c r="W65" s="132" t="s">
        <v>1063</v>
      </c>
      <c r="X65" s="132">
        <v>13</v>
      </c>
    </row>
    <row r="66" spans="1:24">
      <c r="A66" s="132">
        <v>1407</v>
      </c>
      <c r="B66" s="132">
        <v>60000000757</v>
      </c>
      <c r="C66" s="132">
        <v>61062000000</v>
      </c>
      <c r="D66" s="132" t="s">
        <v>599</v>
      </c>
      <c r="E66" s="132" t="s">
        <v>437</v>
      </c>
      <c r="F66" s="132">
        <v>77</v>
      </c>
      <c r="G66" s="132" t="s">
        <v>3848</v>
      </c>
      <c r="H66" s="132">
        <v>2</v>
      </c>
      <c r="I66" s="132">
        <v>0.124</v>
      </c>
      <c r="J66" s="132">
        <v>1</v>
      </c>
      <c r="K66" s="132">
        <v>0.124</v>
      </c>
      <c r="L66" s="132" t="s">
        <v>467</v>
      </c>
      <c r="M66" s="132">
        <v>497</v>
      </c>
      <c r="N66" s="132" t="s">
        <v>468</v>
      </c>
      <c r="O66" s="132">
        <v>1760</v>
      </c>
      <c r="P66" s="132" t="s">
        <v>425</v>
      </c>
      <c r="Q66" s="132">
        <v>37</v>
      </c>
      <c r="R66" s="132" t="s">
        <v>467</v>
      </c>
      <c r="S66" s="132">
        <v>1000323</v>
      </c>
      <c r="T66" s="132" t="s">
        <v>810</v>
      </c>
      <c r="U66" s="132">
        <v>122</v>
      </c>
      <c r="V66" s="132">
        <v>50</v>
      </c>
      <c r="W66" s="132" t="s">
        <v>1064</v>
      </c>
      <c r="X66" s="132">
        <v>7</v>
      </c>
    </row>
    <row r="67" spans="1:24">
      <c r="A67" s="132">
        <v>1408</v>
      </c>
      <c r="B67" s="132">
        <v>60000000758</v>
      </c>
      <c r="C67" s="132">
        <v>61044200000</v>
      </c>
      <c r="D67" s="132" t="s">
        <v>506</v>
      </c>
      <c r="E67" s="132" t="s">
        <v>426</v>
      </c>
      <c r="F67" s="132">
        <v>43</v>
      </c>
      <c r="G67" s="132" t="s">
        <v>3848</v>
      </c>
      <c r="H67" s="132">
        <v>2</v>
      </c>
      <c r="I67" s="132">
        <v>0.32200000000000001</v>
      </c>
      <c r="J67" s="132">
        <v>1</v>
      </c>
      <c r="K67" s="132">
        <v>0.32200000000000001</v>
      </c>
      <c r="L67" s="132" t="s">
        <v>467</v>
      </c>
      <c r="M67" s="132">
        <v>497</v>
      </c>
      <c r="N67" s="132" t="s">
        <v>436</v>
      </c>
      <c r="O67" s="132">
        <v>1840</v>
      </c>
      <c r="P67" s="132" t="s">
        <v>439</v>
      </c>
      <c r="Q67" s="132">
        <v>9</v>
      </c>
      <c r="R67" s="132" t="s">
        <v>467</v>
      </c>
      <c r="S67" s="132">
        <v>1000323</v>
      </c>
      <c r="T67" s="132" t="s">
        <v>810</v>
      </c>
      <c r="U67" s="132">
        <v>122</v>
      </c>
      <c r="V67" s="132">
        <v>110</v>
      </c>
      <c r="W67" s="132" t="s">
        <v>1144</v>
      </c>
      <c r="X67" s="132">
        <v>23</v>
      </c>
    </row>
    <row r="68" spans="1:24">
      <c r="A68" s="132">
        <v>1409</v>
      </c>
      <c r="B68" s="132">
        <v>60000000759</v>
      </c>
      <c r="C68" s="132">
        <v>61062000000</v>
      </c>
      <c r="D68" s="132" t="s">
        <v>977</v>
      </c>
      <c r="E68" s="132" t="s">
        <v>444</v>
      </c>
      <c r="F68" s="132">
        <v>82</v>
      </c>
      <c r="G68" s="132" t="s">
        <v>3848</v>
      </c>
      <c r="H68" s="132">
        <v>2</v>
      </c>
      <c r="I68" s="132">
        <v>9.1999999999999998E-2</v>
      </c>
      <c r="J68" s="132">
        <v>1</v>
      </c>
      <c r="K68" s="132">
        <v>9.1999999999999998E-2</v>
      </c>
      <c r="L68" s="132" t="s">
        <v>467</v>
      </c>
      <c r="M68" s="132">
        <v>497</v>
      </c>
      <c r="N68" s="132" t="s">
        <v>468</v>
      </c>
      <c r="O68" s="132">
        <v>1760</v>
      </c>
      <c r="P68" s="132" t="s">
        <v>3876</v>
      </c>
      <c r="Q68" s="132">
        <v>54</v>
      </c>
      <c r="R68" s="132" t="s">
        <v>467</v>
      </c>
      <c r="S68" s="132">
        <v>1000323</v>
      </c>
      <c r="T68" s="132" t="s">
        <v>1142</v>
      </c>
      <c r="U68" s="132">
        <v>1</v>
      </c>
      <c r="V68" s="132">
        <v>66</v>
      </c>
      <c r="W68" s="132" t="s">
        <v>3918</v>
      </c>
      <c r="X68" s="132">
        <v>26</v>
      </c>
    </row>
    <row r="69" spans="1:24">
      <c r="A69" s="132">
        <v>1410</v>
      </c>
      <c r="B69" s="132">
        <v>60000000760</v>
      </c>
      <c r="C69" s="132">
        <v>61046900090</v>
      </c>
      <c r="D69" s="132" t="s">
        <v>613</v>
      </c>
      <c r="E69" s="132" t="s">
        <v>442</v>
      </c>
      <c r="F69" s="132">
        <v>24</v>
      </c>
      <c r="G69" s="132" t="s">
        <v>3848</v>
      </c>
      <c r="H69" s="132">
        <v>2</v>
      </c>
      <c r="I69" s="132">
        <v>0.14799999999999999</v>
      </c>
      <c r="J69" s="132">
        <v>1</v>
      </c>
      <c r="K69" s="132">
        <v>0.14799999999999999</v>
      </c>
      <c r="L69" s="132" t="s">
        <v>467</v>
      </c>
      <c r="M69" s="132">
        <v>497</v>
      </c>
      <c r="N69" s="132" t="s">
        <v>436</v>
      </c>
      <c r="O69" s="132">
        <v>1840</v>
      </c>
      <c r="P69" s="132" t="s">
        <v>4294</v>
      </c>
      <c r="Q69" s="132" t="s">
        <v>4271</v>
      </c>
      <c r="R69" s="132" t="s">
        <v>467</v>
      </c>
      <c r="S69" s="132">
        <v>1000323</v>
      </c>
      <c r="T69" s="132" t="s">
        <v>1142</v>
      </c>
      <c r="U69" s="132">
        <v>1</v>
      </c>
      <c r="V69" s="132">
        <v>80</v>
      </c>
      <c r="W69" s="132" t="s">
        <v>1144</v>
      </c>
      <c r="X69" s="132">
        <v>23</v>
      </c>
    </row>
    <row r="70" spans="1:24">
      <c r="A70" s="132">
        <v>1411</v>
      </c>
      <c r="B70" s="132">
        <v>60000000773</v>
      </c>
      <c r="C70" s="132">
        <v>61043300000</v>
      </c>
      <c r="D70" s="132" t="s">
        <v>569</v>
      </c>
      <c r="E70" s="132" t="s">
        <v>466</v>
      </c>
      <c r="F70" s="132">
        <v>153</v>
      </c>
      <c r="G70" s="132" t="s">
        <v>3848</v>
      </c>
      <c r="H70" s="132">
        <v>2</v>
      </c>
      <c r="I70" s="132">
        <v>0.17199999999999999</v>
      </c>
      <c r="J70" s="132">
        <v>1</v>
      </c>
      <c r="K70" s="132">
        <v>0.17199999999999999</v>
      </c>
      <c r="L70" s="132" t="s">
        <v>467</v>
      </c>
      <c r="M70" s="132">
        <v>497</v>
      </c>
      <c r="N70" s="132" t="s">
        <v>468</v>
      </c>
      <c r="O70" s="132">
        <v>1760</v>
      </c>
      <c r="P70" s="132" t="s">
        <v>425</v>
      </c>
      <c r="Q70" s="132">
        <v>37</v>
      </c>
      <c r="R70" s="132" t="s">
        <v>467</v>
      </c>
      <c r="S70" s="132">
        <v>1000323</v>
      </c>
      <c r="T70" s="132" t="s">
        <v>821</v>
      </c>
      <c r="U70" s="132">
        <v>3</v>
      </c>
      <c r="V70" s="132">
        <v>110</v>
      </c>
      <c r="W70" s="132" t="s">
        <v>1048</v>
      </c>
      <c r="X70" s="132">
        <v>4</v>
      </c>
    </row>
    <row r="71" spans="1:24">
      <c r="A71" s="132">
        <v>1412</v>
      </c>
      <c r="B71" s="132">
        <v>60000000774</v>
      </c>
      <c r="C71" s="132">
        <v>61043300000</v>
      </c>
      <c r="D71" s="132" t="s">
        <v>569</v>
      </c>
      <c r="E71" s="132" t="s">
        <v>466</v>
      </c>
      <c r="F71" s="132">
        <v>153</v>
      </c>
      <c r="G71" s="132" t="s">
        <v>3848</v>
      </c>
      <c r="H71" s="132">
        <v>2</v>
      </c>
      <c r="I71" s="132">
        <v>0.13600000000000001</v>
      </c>
      <c r="J71" s="132">
        <v>1</v>
      </c>
      <c r="K71" s="132">
        <v>0.13600000000000001</v>
      </c>
      <c r="L71" s="132" t="s">
        <v>467</v>
      </c>
      <c r="M71" s="132">
        <v>497</v>
      </c>
      <c r="N71" s="132" t="s">
        <v>468</v>
      </c>
      <c r="O71" s="132">
        <v>1760</v>
      </c>
      <c r="P71" s="132" t="s">
        <v>3961</v>
      </c>
      <c r="Q71" s="132" t="s">
        <v>3935</v>
      </c>
      <c r="R71" s="132" t="s">
        <v>467</v>
      </c>
      <c r="S71" s="132">
        <v>1000323</v>
      </c>
      <c r="T71" s="132" t="s">
        <v>821</v>
      </c>
      <c r="U71" s="132">
        <v>3</v>
      </c>
      <c r="V71" s="132">
        <v>50</v>
      </c>
      <c r="W71" s="132" t="s">
        <v>1048</v>
      </c>
      <c r="X71" s="132">
        <v>4</v>
      </c>
    </row>
    <row r="72" spans="1:24">
      <c r="A72" s="132">
        <v>1413</v>
      </c>
      <c r="B72" s="132">
        <v>60000000775</v>
      </c>
      <c r="C72" s="132">
        <v>61044900000</v>
      </c>
      <c r="D72" s="132" t="s">
        <v>673</v>
      </c>
      <c r="E72" s="132" t="s">
        <v>3974</v>
      </c>
      <c r="F72" s="132">
        <v>467</v>
      </c>
      <c r="G72" s="132" t="s">
        <v>3848</v>
      </c>
      <c r="H72" s="132">
        <v>2</v>
      </c>
      <c r="I72" s="132">
        <v>0.46200000000000002</v>
      </c>
      <c r="J72" s="132">
        <v>1</v>
      </c>
      <c r="K72" s="132">
        <v>0.46200000000000002</v>
      </c>
      <c r="L72" s="132" t="s">
        <v>467</v>
      </c>
      <c r="M72" s="132">
        <v>497</v>
      </c>
      <c r="N72" s="132" t="s">
        <v>468</v>
      </c>
      <c r="O72" s="132">
        <v>1760</v>
      </c>
      <c r="P72" s="132" t="s">
        <v>431</v>
      </c>
      <c r="Q72" s="132">
        <v>53</v>
      </c>
      <c r="R72" s="132" t="s">
        <v>467</v>
      </c>
      <c r="S72" s="132">
        <v>1000323</v>
      </c>
      <c r="T72" s="132" t="s">
        <v>821</v>
      </c>
      <c r="U72" s="132">
        <v>3</v>
      </c>
      <c r="V72" s="132">
        <v>110</v>
      </c>
      <c r="W72" s="132" t="s">
        <v>1063</v>
      </c>
      <c r="X72" s="132">
        <v>13</v>
      </c>
    </row>
    <row r="73" spans="1:24">
      <c r="A73" s="132">
        <v>1414</v>
      </c>
      <c r="B73" s="132">
        <v>60000000772</v>
      </c>
      <c r="C73" s="132">
        <v>61091000000</v>
      </c>
      <c r="D73" s="132" t="s">
        <v>856</v>
      </c>
      <c r="E73" s="132" t="s">
        <v>453</v>
      </c>
      <c r="F73" s="132">
        <v>73</v>
      </c>
      <c r="G73" s="132" t="s">
        <v>3848</v>
      </c>
      <c r="H73" s="132">
        <v>2</v>
      </c>
      <c r="I73" s="132">
        <v>0.13400000000000001</v>
      </c>
      <c r="J73" s="132">
        <v>1</v>
      </c>
      <c r="K73" s="132">
        <v>0.13400000000000001</v>
      </c>
      <c r="L73" s="132" t="s">
        <v>467</v>
      </c>
      <c r="M73" s="132">
        <v>497</v>
      </c>
      <c r="N73" s="132" t="s">
        <v>3915</v>
      </c>
      <c r="O73" s="132">
        <v>7497</v>
      </c>
      <c r="P73" s="132" t="s">
        <v>4295</v>
      </c>
      <c r="Q73" s="132" t="s">
        <v>4270</v>
      </c>
      <c r="R73" s="132" t="s">
        <v>467</v>
      </c>
      <c r="S73" s="132">
        <v>1000323</v>
      </c>
      <c r="T73" s="132" t="s">
        <v>810</v>
      </c>
      <c r="U73" s="132">
        <v>122</v>
      </c>
      <c r="V73" s="132">
        <v>40</v>
      </c>
      <c r="W73" s="132" t="s">
        <v>1038</v>
      </c>
      <c r="X73" s="132">
        <v>5</v>
      </c>
    </row>
    <row r="74" spans="1:24">
      <c r="A74" s="132">
        <v>1415</v>
      </c>
      <c r="B74" s="132">
        <v>60000000762</v>
      </c>
      <c r="C74" s="132">
        <v>61046300000</v>
      </c>
      <c r="D74" s="132" t="s">
        <v>635</v>
      </c>
      <c r="E74" s="132" t="s">
        <v>3671</v>
      </c>
      <c r="F74" s="132">
        <v>54</v>
      </c>
      <c r="G74" s="132" t="s">
        <v>3848</v>
      </c>
      <c r="H74" s="132">
        <v>2</v>
      </c>
      <c r="I74" s="132">
        <v>0.59399999999999997</v>
      </c>
      <c r="J74" s="132">
        <v>1</v>
      </c>
      <c r="K74" s="132">
        <v>0.59399999999999997</v>
      </c>
      <c r="L74" s="132" t="s">
        <v>467</v>
      </c>
      <c r="M74" s="132">
        <v>497</v>
      </c>
      <c r="N74" s="132" t="s">
        <v>468</v>
      </c>
      <c r="O74" s="132">
        <v>1760</v>
      </c>
      <c r="P74" s="132" t="s">
        <v>425</v>
      </c>
      <c r="Q74" s="132">
        <v>37</v>
      </c>
      <c r="R74" s="132" t="s">
        <v>467</v>
      </c>
      <c r="S74" s="132">
        <v>1000323</v>
      </c>
      <c r="T74" s="132">
        <v>46</v>
      </c>
      <c r="U74" s="132">
        <v>577</v>
      </c>
      <c r="V74" s="132">
        <v>130</v>
      </c>
      <c r="W74" s="132" t="s">
        <v>1050</v>
      </c>
      <c r="X74" s="132">
        <v>20</v>
      </c>
    </row>
    <row r="75" spans="1:24">
      <c r="A75" s="132">
        <v>1416</v>
      </c>
      <c r="B75" s="132">
        <v>60000000769</v>
      </c>
      <c r="C75" s="132">
        <v>61099090000</v>
      </c>
      <c r="D75" s="132" t="s">
        <v>653</v>
      </c>
      <c r="E75" s="132" t="s">
        <v>453</v>
      </c>
      <c r="F75" s="132">
        <v>73</v>
      </c>
      <c r="G75" s="132" t="s">
        <v>3848</v>
      </c>
      <c r="H75" s="132">
        <v>2</v>
      </c>
      <c r="I75" s="132">
        <v>0.104</v>
      </c>
      <c r="J75" s="132">
        <v>1</v>
      </c>
      <c r="K75" s="132">
        <v>0.104</v>
      </c>
      <c r="L75" s="132" t="s">
        <v>467</v>
      </c>
      <c r="M75" s="132">
        <v>497</v>
      </c>
      <c r="N75" s="132" t="s">
        <v>468</v>
      </c>
      <c r="O75" s="132">
        <v>1760</v>
      </c>
      <c r="P75" s="132" t="s">
        <v>431</v>
      </c>
      <c r="Q75" s="132">
        <v>53</v>
      </c>
      <c r="R75" s="132" t="s">
        <v>467</v>
      </c>
      <c r="S75" s="132">
        <v>1000323</v>
      </c>
      <c r="T75" s="132" t="s">
        <v>810</v>
      </c>
      <c r="U75" s="132">
        <v>122</v>
      </c>
      <c r="V75" s="132">
        <v>30</v>
      </c>
      <c r="W75" s="132" t="s">
        <v>1063</v>
      </c>
      <c r="X75" s="132">
        <v>13</v>
      </c>
    </row>
    <row r="76" spans="1:24">
      <c r="A76" s="132">
        <v>1417</v>
      </c>
      <c r="B76" s="132">
        <v>60000000765</v>
      </c>
      <c r="C76" s="132">
        <v>61044300000</v>
      </c>
      <c r="D76" s="132" t="s">
        <v>541</v>
      </c>
      <c r="E76" s="132" t="s">
        <v>426</v>
      </c>
      <c r="F76" s="132">
        <v>43</v>
      </c>
      <c r="G76" s="132" t="s">
        <v>3848</v>
      </c>
      <c r="H76" s="132">
        <v>2</v>
      </c>
      <c r="I76" s="132">
        <v>0.33800000000000002</v>
      </c>
      <c r="J76" s="132">
        <v>1</v>
      </c>
      <c r="K76" s="132">
        <v>0.33800000000000002</v>
      </c>
      <c r="L76" s="132" t="s">
        <v>467</v>
      </c>
      <c r="M76" s="132">
        <v>497</v>
      </c>
      <c r="N76" s="132" t="s">
        <v>436</v>
      </c>
      <c r="O76" s="132">
        <v>1840</v>
      </c>
      <c r="P76" s="132" t="s">
        <v>425</v>
      </c>
      <c r="Q76" s="132">
        <v>37</v>
      </c>
      <c r="R76" s="132" t="s">
        <v>467</v>
      </c>
      <c r="S76" s="132">
        <v>1000323</v>
      </c>
      <c r="T76" s="132" t="s">
        <v>1142</v>
      </c>
      <c r="U76" s="132">
        <v>1</v>
      </c>
      <c r="V76" s="132">
        <v>90</v>
      </c>
      <c r="W76" s="132" t="s">
        <v>1077</v>
      </c>
      <c r="X76" s="132">
        <v>16</v>
      </c>
    </row>
    <row r="77" spans="1:24">
      <c r="A77" s="132">
        <v>1418</v>
      </c>
      <c r="B77" s="132">
        <v>60000000767</v>
      </c>
      <c r="C77" s="132">
        <v>61045200000</v>
      </c>
      <c r="D77" s="132" t="s">
        <v>639</v>
      </c>
      <c r="E77" s="132" t="s">
        <v>443</v>
      </c>
      <c r="F77" s="132">
        <v>53</v>
      </c>
      <c r="G77" s="132" t="s">
        <v>3848</v>
      </c>
      <c r="H77" s="132">
        <v>2</v>
      </c>
      <c r="I77" s="132">
        <v>0.24199999999999999</v>
      </c>
      <c r="J77" s="132">
        <v>1</v>
      </c>
      <c r="K77" s="132">
        <v>0.24199999999999999</v>
      </c>
      <c r="L77" s="132" t="s">
        <v>467</v>
      </c>
      <c r="M77" s="132">
        <v>497</v>
      </c>
      <c r="N77" s="132" t="s">
        <v>436</v>
      </c>
      <c r="O77" s="132">
        <v>1840</v>
      </c>
      <c r="P77" s="132" t="s">
        <v>3956</v>
      </c>
      <c r="Q77" s="132" t="s">
        <v>3930</v>
      </c>
      <c r="R77" s="132" t="s">
        <v>467</v>
      </c>
      <c r="S77" s="132">
        <v>1000323</v>
      </c>
      <c r="T77" s="132" t="s">
        <v>1142</v>
      </c>
      <c r="U77" s="132">
        <v>1</v>
      </c>
      <c r="V77" s="132">
        <v>80</v>
      </c>
      <c r="W77" s="132" t="s">
        <v>1046</v>
      </c>
      <c r="X77" s="132">
        <v>12</v>
      </c>
    </row>
    <row r="78" spans="1:24">
      <c r="A78" s="132">
        <v>1419</v>
      </c>
      <c r="B78" s="132">
        <v>60000000764</v>
      </c>
      <c r="C78" s="132">
        <v>61046300000</v>
      </c>
      <c r="D78" s="132" t="s">
        <v>635</v>
      </c>
      <c r="E78" s="132" t="s">
        <v>3671</v>
      </c>
      <c r="F78" s="132">
        <v>54</v>
      </c>
      <c r="G78" s="132" t="s">
        <v>3848</v>
      </c>
      <c r="H78" s="132">
        <v>2</v>
      </c>
      <c r="I78" s="132">
        <v>0.47399999999999998</v>
      </c>
      <c r="J78" s="132">
        <v>1</v>
      </c>
      <c r="K78" s="132">
        <v>0.47399999999999998</v>
      </c>
      <c r="L78" s="132" t="s">
        <v>467</v>
      </c>
      <c r="M78" s="132">
        <v>497</v>
      </c>
      <c r="N78" s="132" t="s">
        <v>468</v>
      </c>
      <c r="O78" s="132">
        <v>1760</v>
      </c>
      <c r="P78" s="132" t="s">
        <v>425</v>
      </c>
      <c r="Q78" s="132">
        <v>37</v>
      </c>
      <c r="R78" s="132" t="s">
        <v>467</v>
      </c>
      <c r="S78" s="132">
        <v>1000323</v>
      </c>
      <c r="T78" s="132" t="s">
        <v>1148</v>
      </c>
      <c r="U78" s="132">
        <v>122</v>
      </c>
      <c r="V78" s="132">
        <v>160</v>
      </c>
      <c r="W78" s="132" t="s">
        <v>1038</v>
      </c>
      <c r="X78" s="132">
        <v>5</v>
      </c>
    </row>
    <row r="79" spans="1:24">
      <c r="A79" s="132">
        <v>1420</v>
      </c>
      <c r="B79" s="132">
        <v>60000000768</v>
      </c>
      <c r="C79" s="132">
        <v>61091000000</v>
      </c>
      <c r="D79" s="132" t="s">
        <v>856</v>
      </c>
      <c r="E79" s="132" t="s">
        <v>453</v>
      </c>
      <c r="F79" s="132">
        <v>73</v>
      </c>
      <c r="G79" s="132" t="s">
        <v>3848</v>
      </c>
      <c r="H79" s="132">
        <v>2</v>
      </c>
      <c r="I79" s="132">
        <v>0.156</v>
      </c>
      <c r="J79" s="132">
        <v>1</v>
      </c>
      <c r="K79" s="132">
        <v>0.156</v>
      </c>
      <c r="L79" s="132" t="s">
        <v>467</v>
      </c>
      <c r="M79" s="132">
        <v>497</v>
      </c>
      <c r="N79" s="132" t="s">
        <v>3915</v>
      </c>
      <c r="O79" s="132">
        <v>7497</v>
      </c>
      <c r="P79" s="132" t="s">
        <v>4295</v>
      </c>
      <c r="Q79" s="132" t="s">
        <v>4270</v>
      </c>
      <c r="R79" s="132" t="s">
        <v>467</v>
      </c>
      <c r="S79" s="132">
        <v>1000323</v>
      </c>
      <c r="T79" s="132" t="s">
        <v>821</v>
      </c>
      <c r="U79" s="132">
        <v>3</v>
      </c>
      <c r="V79" s="132">
        <v>40</v>
      </c>
      <c r="W79" s="132" t="s">
        <v>1038</v>
      </c>
      <c r="X79" s="132">
        <v>5</v>
      </c>
    </row>
    <row r="80" spans="1:24">
      <c r="A80" s="132">
        <v>1421</v>
      </c>
      <c r="B80" s="132">
        <v>60000000766</v>
      </c>
      <c r="C80" s="132">
        <v>61043300000</v>
      </c>
      <c r="D80" s="132" t="s">
        <v>569</v>
      </c>
      <c r="E80" s="132" t="s">
        <v>466</v>
      </c>
      <c r="F80" s="132">
        <v>153</v>
      </c>
      <c r="G80" s="132" t="s">
        <v>3848</v>
      </c>
      <c r="H80" s="132">
        <v>2</v>
      </c>
      <c r="I80" s="132">
        <v>0.46400000000000002</v>
      </c>
      <c r="J80" s="132">
        <v>1</v>
      </c>
      <c r="K80" s="132">
        <v>0.46400000000000002</v>
      </c>
      <c r="L80" s="132" t="s">
        <v>467</v>
      </c>
      <c r="M80" s="132">
        <v>497</v>
      </c>
      <c r="N80" s="132" t="s">
        <v>468</v>
      </c>
      <c r="O80" s="132">
        <v>1760</v>
      </c>
      <c r="P80" s="132" t="s">
        <v>425</v>
      </c>
      <c r="Q80" s="132">
        <v>37</v>
      </c>
      <c r="R80" s="132" t="s">
        <v>467</v>
      </c>
      <c r="S80" s="132">
        <v>1000323</v>
      </c>
      <c r="T80" s="132" t="s">
        <v>1142</v>
      </c>
      <c r="U80" s="132">
        <v>1</v>
      </c>
      <c r="V80" s="132">
        <v>100</v>
      </c>
      <c r="W80" s="132" t="s">
        <v>1048</v>
      </c>
      <c r="X80" s="132">
        <v>4</v>
      </c>
    </row>
    <row r="81" spans="1:24">
      <c r="A81" s="132">
        <v>1422</v>
      </c>
      <c r="B81" s="132">
        <v>60000000770</v>
      </c>
      <c r="C81" s="132">
        <v>61046300000</v>
      </c>
      <c r="D81" s="132" t="s">
        <v>635</v>
      </c>
      <c r="E81" s="132" t="s">
        <v>3671</v>
      </c>
      <c r="F81" s="132">
        <v>54</v>
      </c>
      <c r="G81" s="132" t="s">
        <v>3848</v>
      </c>
      <c r="H81" s="132">
        <v>2</v>
      </c>
      <c r="I81" s="132">
        <v>0.55200000000000005</v>
      </c>
      <c r="J81" s="132">
        <v>1</v>
      </c>
      <c r="K81" s="132">
        <v>0.55200000000000005</v>
      </c>
      <c r="L81" s="132" t="s">
        <v>467</v>
      </c>
      <c r="M81" s="132">
        <v>497</v>
      </c>
      <c r="N81" s="132" t="s">
        <v>468</v>
      </c>
      <c r="O81" s="132">
        <v>1760</v>
      </c>
      <c r="P81" s="132" t="s">
        <v>425</v>
      </c>
      <c r="Q81" s="132">
        <v>37</v>
      </c>
      <c r="R81" s="132" t="s">
        <v>467</v>
      </c>
      <c r="S81" s="132">
        <v>1000323</v>
      </c>
      <c r="T81" s="132" t="s">
        <v>828</v>
      </c>
      <c r="U81" s="132">
        <v>124</v>
      </c>
      <c r="V81" s="132">
        <v>130</v>
      </c>
      <c r="W81" s="132" t="s">
        <v>1046</v>
      </c>
      <c r="X81" s="132">
        <v>12</v>
      </c>
    </row>
    <row r="82" spans="1:24">
      <c r="A82" s="132">
        <v>1423</v>
      </c>
      <c r="B82" s="132">
        <v>60000000771</v>
      </c>
      <c r="C82" s="132">
        <v>61062000000</v>
      </c>
      <c r="D82" s="132" t="s">
        <v>599</v>
      </c>
      <c r="E82" s="132" t="s">
        <v>437</v>
      </c>
      <c r="F82" s="132">
        <v>77</v>
      </c>
      <c r="G82" s="132" t="s">
        <v>3848</v>
      </c>
      <c r="H82" s="132">
        <v>2</v>
      </c>
      <c r="I82" s="132">
        <v>0.124</v>
      </c>
      <c r="J82" s="132">
        <v>1</v>
      </c>
      <c r="K82" s="132">
        <v>0.124</v>
      </c>
      <c r="L82" s="132" t="s">
        <v>467</v>
      </c>
      <c r="M82" s="132">
        <v>497</v>
      </c>
      <c r="N82" s="132" t="s">
        <v>468</v>
      </c>
      <c r="O82" s="132">
        <v>1760</v>
      </c>
      <c r="P82" s="132" t="s">
        <v>425</v>
      </c>
      <c r="Q82" s="132">
        <v>37</v>
      </c>
      <c r="R82" s="132" t="s">
        <v>467</v>
      </c>
      <c r="S82" s="132">
        <v>1000323</v>
      </c>
      <c r="T82" s="132" t="s">
        <v>810</v>
      </c>
      <c r="U82" s="132">
        <v>122</v>
      </c>
      <c r="V82" s="132">
        <v>80</v>
      </c>
      <c r="W82" s="132" t="s">
        <v>1063</v>
      </c>
      <c r="X82" s="132">
        <v>13</v>
      </c>
    </row>
    <row r="83" spans="1:24">
      <c r="A83" s="132">
        <v>1424</v>
      </c>
      <c r="B83" s="132">
        <v>60000000761</v>
      </c>
      <c r="C83" s="132">
        <v>61044300000</v>
      </c>
      <c r="D83" s="132" t="s">
        <v>541</v>
      </c>
      <c r="E83" s="132" t="s">
        <v>3974</v>
      </c>
      <c r="F83" s="132">
        <v>467</v>
      </c>
      <c r="G83" s="132" t="s">
        <v>3848</v>
      </c>
      <c r="H83" s="132">
        <v>2</v>
      </c>
      <c r="I83" s="132">
        <v>0.44600000000000001</v>
      </c>
      <c r="J83" s="132">
        <v>1</v>
      </c>
      <c r="K83" s="132">
        <v>0.44600000000000001</v>
      </c>
      <c r="L83" s="132" t="s">
        <v>467</v>
      </c>
      <c r="M83" s="132">
        <v>497</v>
      </c>
      <c r="N83" s="132" t="s">
        <v>468</v>
      </c>
      <c r="O83" s="132">
        <v>1760</v>
      </c>
      <c r="P83" s="132" t="s">
        <v>425</v>
      </c>
      <c r="Q83" s="132">
        <v>37</v>
      </c>
      <c r="R83" s="132" t="s">
        <v>467</v>
      </c>
      <c r="S83" s="132">
        <v>1000323</v>
      </c>
      <c r="T83" s="132" t="s">
        <v>1142</v>
      </c>
      <c r="U83" s="132">
        <v>1</v>
      </c>
      <c r="V83" s="132">
        <v>170</v>
      </c>
      <c r="W83" s="132" t="s">
        <v>1063</v>
      </c>
      <c r="X83" s="132">
        <v>13</v>
      </c>
    </row>
    <row r="84" spans="1:24">
      <c r="A84" s="132">
        <v>1425</v>
      </c>
      <c r="B84" s="132">
        <v>60000000763</v>
      </c>
      <c r="C84" s="132">
        <v>61069090000</v>
      </c>
      <c r="D84" s="132" t="s">
        <v>607</v>
      </c>
      <c r="E84" s="132" t="s">
        <v>437</v>
      </c>
      <c r="F84" s="132">
        <v>77</v>
      </c>
      <c r="G84" s="132" t="s">
        <v>3848</v>
      </c>
      <c r="H84" s="132">
        <v>2</v>
      </c>
      <c r="I84" s="132">
        <v>7.5999999999999998E-2</v>
      </c>
      <c r="J84" s="132">
        <v>1</v>
      </c>
      <c r="K84" s="132">
        <v>7.5999999999999998E-2</v>
      </c>
      <c r="L84" s="132" t="s">
        <v>467</v>
      </c>
      <c r="M84" s="132">
        <v>497</v>
      </c>
      <c r="N84" s="132" t="s">
        <v>3915</v>
      </c>
      <c r="O84" s="132">
        <v>7497</v>
      </c>
      <c r="P84" s="132" t="s">
        <v>431</v>
      </c>
      <c r="Q84" s="132">
        <v>53</v>
      </c>
      <c r="R84" s="132" t="s">
        <v>467</v>
      </c>
      <c r="S84" s="132">
        <v>1000323</v>
      </c>
      <c r="T84" s="132" t="s">
        <v>1148</v>
      </c>
      <c r="U84" s="132">
        <v>122</v>
      </c>
      <c r="V84" s="132">
        <v>40</v>
      </c>
      <c r="W84" s="132" t="s">
        <v>1050</v>
      </c>
      <c r="X84" s="132">
        <v>20</v>
      </c>
    </row>
    <row r="85" spans="1:24">
      <c r="A85" s="132">
        <v>1426</v>
      </c>
      <c r="B85" s="132">
        <v>60000000788</v>
      </c>
      <c r="C85" s="132">
        <v>61044300000</v>
      </c>
      <c r="D85" s="132" t="s">
        <v>541</v>
      </c>
      <c r="E85" s="132" t="s">
        <v>426</v>
      </c>
      <c r="F85" s="132">
        <v>43</v>
      </c>
      <c r="G85" s="132" t="s">
        <v>3848</v>
      </c>
      <c r="H85" s="132">
        <v>2</v>
      </c>
      <c r="I85" s="132">
        <v>0.34399999999999997</v>
      </c>
      <c r="J85" s="132">
        <v>1</v>
      </c>
      <c r="K85" s="132">
        <v>0.34399999999999997</v>
      </c>
      <c r="L85" s="132" t="s">
        <v>467</v>
      </c>
      <c r="M85" s="132">
        <v>497</v>
      </c>
      <c r="N85" s="132" t="s">
        <v>468</v>
      </c>
      <c r="O85" s="132">
        <v>1760</v>
      </c>
      <c r="P85" s="132" t="s">
        <v>425</v>
      </c>
      <c r="Q85" s="132">
        <v>37</v>
      </c>
      <c r="R85" s="132" t="s">
        <v>467</v>
      </c>
      <c r="S85" s="132">
        <v>1000323</v>
      </c>
      <c r="T85" s="132">
        <v>50</v>
      </c>
      <c r="U85" s="132">
        <v>576</v>
      </c>
      <c r="V85" s="132">
        <v>150</v>
      </c>
      <c r="W85" s="132" t="s">
        <v>1038</v>
      </c>
      <c r="X85" s="132">
        <v>5</v>
      </c>
    </row>
    <row r="86" spans="1:24">
      <c r="A86" s="132">
        <v>1427</v>
      </c>
      <c r="B86" s="132">
        <v>60000000782</v>
      </c>
      <c r="C86" s="132">
        <v>61044900000</v>
      </c>
      <c r="D86" s="132" t="s">
        <v>673</v>
      </c>
      <c r="E86" s="132" t="s">
        <v>3974</v>
      </c>
      <c r="F86" s="132">
        <v>467</v>
      </c>
      <c r="G86" s="132" t="s">
        <v>3848</v>
      </c>
      <c r="H86" s="132">
        <v>2</v>
      </c>
      <c r="I86" s="132">
        <v>0.59599999999999997</v>
      </c>
      <c r="J86" s="132">
        <v>1</v>
      </c>
      <c r="K86" s="132">
        <v>0.59599999999999997</v>
      </c>
      <c r="L86" s="132" t="s">
        <v>467</v>
      </c>
      <c r="M86" s="132">
        <v>497</v>
      </c>
      <c r="N86" s="132" t="s">
        <v>468</v>
      </c>
      <c r="O86" s="132">
        <v>1760</v>
      </c>
      <c r="P86" s="132" t="s">
        <v>431</v>
      </c>
      <c r="Q86" s="132">
        <v>53</v>
      </c>
      <c r="R86" s="132" t="s">
        <v>467</v>
      </c>
      <c r="S86" s="132">
        <v>1000323</v>
      </c>
      <c r="T86" s="132">
        <v>48</v>
      </c>
      <c r="U86" s="132">
        <v>578</v>
      </c>
      <c r="V86" s="132">
        <v>180</v>
      </c>
      <c r="W86" s="132" t="s">
        <v>1063</v>
      </c>
      <c r="X86" s="132">
        <v>13</v>
      </c>
    </row>
    <row r="87" spans="1:24">
      <c r="A87" s="132">
        <v>1428</v>
      </c>
      <c r="B87" s="132">
        <v>60000000781</v>
      </c>
      <c r="C87" s="132">
        <v>61044300000</v>
      </c>
      <c r="D87" s="132" t="s">
        <v>541</v>
      </c>
      <c r="E87" s="132" t="s">
        <v>3974</v>
      </c>
      <c r="F87" s="132">
        <v>467</v>
      </c>
      <c r="G87" s="132" t="s">
        <v>3848</v>
      </c>
      <c r="H87" s="132">
        <v>2</v>
      </c>
      <c r="I87" s="132">
        <v>0.33200000000000002</v>
      </c>
      <c r="J87" s="132">
        <v>1</v>
      </c>
      <c r="K87" s="132">
        <v>0.33200000000000002</v>
      </c>
      <c r="L87" s="132" t="s">
        <v>467</v>
      </c>
      <c r="M87" s="132">
        <v>497</v>
      </c>
      <c r="N87" s="132" t="s">
        <v>468</v>
      </c>
      <c r="O87" s="132">
        <v>1760</v>
      </c>
      <c r="P87" s="132" t="s">
        <v>425</v>
      </c>
      <c r="Q87" s="132">
        <v>37</v>
      </c>
      <c r="R87" s="132" t="s">
        <v>467</v>
      </c>
      <c r="S87" s="132">
        <v>1000323</v>
      </c>
      <c r="T87" s="132" t="s">
        <v>810</v>
      </c>
      <c r="U87" s="132">
        <v>122</v>
      </c>
      <c r="V87" s="132">
        <v>112</v>
      </c>
      <c r="W87" s="132" t="s">
        <v>1063</v>
      </c>
      <c r="X87" s="132">
        <v>13</v>
      </c>
    </row>
    <row r="88" spans="1:24">
      <c r="A88" s="132">
        <v>1429</v>
      </c>
      <c r="B88" s="132">
        <v>60000000780</v>
      </c>
      <c r="C88" s="132">
        <v>61045200000</v>
      </c>
      <c r="D88" s="132" t="s">
        <v>633</v>
      </c>
      <c r="E88" s="132" t="s">
        <v>443</v>
      </c>
      <c r="F88" s="132">
        <v>53</v>
      </c>
      <c r="G88" s="132" t="s">
        <v>3848</v>
      </c>
      <c r="H88" s="132">
        <v>2</v>
      </c>
      <c r="I88" s="132">
        <v>0.46800000000000003</v>
      </c>
      <c r="J88" s="132">
        <v>1</v>
      </c>
      <c r="K88" s="132">
        <v>0.46800000000000003</v>
      </c>
      <c r="L88" s="132" t="s">
        <v>467</v>
      </c>
      <c r="M88" s="132">
        <v>497</v>
      </c>
      <c r="N88" s="132" t="s">
        <v>468</v>
      </c>
      <c r="O88" s="132">
        <v>1760</v>
      </c>
      <c r="P88" s="132" t="s">
        <v>439</v>
      </c>
      <c r="Q88" s="132">
        <v>9</v>
      </c>
      <c r="R88" s="132" t="s">
        <v>467</v>
      </c>
      <c r="S88" s="132">
        <v>1000323</v>
      </c>
      <c r="T88" s="132" t="s">
        <v>810</v>
      </c>
      <c r="U88" s="132">
        <v>122</v>
      </c>
      <c r="V88" s="132">
        <v>120</v>
      </c>
      <c r="W88" s="132" t="s">
        <v>1038</v>
      </c>
      <c r="X88" s="132">
        <v>5</v>
      </c>
    </row>
    <row r="89" spans="1:24">
      <c r="A89" s="132">
        <v>1430</v>
      </c>
      <c r="B89" s="132">
        <v>60000000778</v>
      </c>
      <c r="C89" s="132">
        <v>62143000000</v>
      </c>
      <c r="D89" s="132" t="s">
        <v>674</v>
      </c>
      <c r="E89" s="132" t="s">
        <v>3648</v>
      </c>
      <c r="F89" s="132">
        <v>11</v>
      </c>
      <c r="G89" s="132" t="s">
        <v>3848</v>
      </c>
      <c r="H89" s="132">
        <v>2</v>
      </c>
      <c r="I89" s="132">
        <v>0.14799999999999999</v>
      </c>
      <c r="J89" s="132">
        <v>1</v>
      </c>
      <c r="K89" s="132">
        <v>0.14799999999999999</v>
      </c>
      <c r="L89" s="132" t="s">
        <v>467</v>
      </c>
      <c r="M89" s="132">
        <v>497</v>
      </c>
      <c r="N89" s="132" t="s">
        <v>468</v>
      </c>
      <c r="O89" s="132">
        <v>1760</v>
      </c>
      <c r="P89" s="132" t="s">
        <v>425</v>
      </c>
      <c r="Q89" s="132">
        <v>37</v>
      </c>
      <c r="R89" s="132" t="s">
        <v>467</v>
      </c>
      <c r="S89" s="132">
        <v>1000323</v>
      </c>
      <c r="T89" s="132" t="s">
        <v>1150</v>
      </c>
      <c r="U89" s="132">
        <v>579</v>
      </c>
      <c r="V89" s="132">
        <v>60</v>
      </c>
      <c r="W89" s="132" t="s">
        <v>1063</v>
      </c>
      <c r="X89" s="132">
        <v>13</v>
      </c>
    </row>
    <row r="90" spans="1:24">
      <c r="A90" s="132">
        <v>1431</v>
      </c>
      <c r="B90" s="132">
        <v>60000000784</v>
      </c>
      <c r="C90" s="132">
        <v>61045200000</v>
      </c>
      <c r="D90" s="132" t="s">
        <v>633</v>
      </c>
      <c r="E90" s="132" t="s">
        <v>443</v>
      </c>
      <c r="F90" s="132">
        <v>53</v>
      </c>
      <c r="G90" s="132" t="s">
        <v>3848</v>
      </c>
      <c r="H90" s="132">
        <v>2</v>
      </c>
      <c r="I90" s="132">
        <v>0.47</v>
      </c>
      <c r="J90" s="132">
        <v>1</v>
      </c>
      <c r="K90" s="132">
        <v>0.47</v>
      </c>
      <c r="L90" s="132" t="s">
        <v>467</v>
      </c>
      <c r="M90" s="132">
        <v>497</v>
      </c>
      <c r="N90" s="132" t="s">
        <v>468</v>
      </c>
      <c r="O90" s="132">
        <v>1760</v>
      </c>
      <c r="P90" s="132" t="s">
        <v>439</v>
      </c>
      <c r="Q90" s="132">
        <v>9</v>
      </c>
      <c r="R90" s="132" t="s">
        <v>467</v>
      </c>
      <c r="S90" s="132">
        <v>1000323</v>
      </c>
      <c r="T90" s="132" t="s">
        <v>1142</v>
      </c>
      <c r="U90" s="132">
        <v>1</v>
      </c>
      <c r="V90" s="132">
        <v>120</v>
      </c>
      <c r="W90" s="132" t="s">
        <v>1038</v>
      </c>
      <c r="X90" s="132">
        <v>5</v>
      </c>
    </row>
    <row r="91" spans="1:24">
      <c r="A91" s="132">
        <v>1432</v>
      </c>
      <c r="B91" s="132">
        <v>60000000783</v>
      </c>
      <c r="C91" s="132">
        <v>61046300000</v>
      </c>
      <c r="D91" s="132" t="s">
        <v>635</v>
      </c>
      <c r="E91" s="132" t="s">
        <v>3671</v>
      </c>
      <c r="F91" s="132">
        <v>54</v>
      </c>
      <c r="G91" s="132" t="s">
        <v>3848</v>
      </c>
      <c r="H91" s="132">
        <v>2</v>
      </c>
      <c r="I91" s="132">
        <v>0.622</v>
      </c>
      <c r="J91" s="132">
        <v>1</v>
      </c>
      <c r="K91" s="132">
        <v>0.622</v>
      </c>
      <c r="L91" s="132" t="s">
        <v>467</v>
      </c>
      <c r="M91" s="132">
        <v>497</v>
      </c>
      <c r="N91" s="132" t="s">
        <v>468</v>
      </c>
      <c r="O91" s="132">
        <v>1760</v>
      </c>
      <c r="P91" s="132" t="s">
        <v>425</v>
      </c>
      <c r="Q91" s="132">
        <v>37</v>
      </c>
      <c r="R91" s="132" t="s">
        <v>467</v>
      </c>
      <c r="S91" s="132">
        <v>1000323</v>
      </c>
      <c r="T91" s="132" t="s">
        <v>825</v>
      </c>
      <c r="U91" s="132">
        <v>119</v>
      </c>
      <c r="V91" s="132">
        <v>140</v>
      </c>
      <c r="W91" s="132" t="s">
        <v>1063</v>
      </c>
      <c r="X91" s="132">
        <v>13</v>
      </c>
    </row>
    <row r="92" spans="1:24">
      <c r="A92" s="132">
        <v>1433</v>
      </c>
      <c r="B92" s="132">
        <v>60000000776</v>
      </c>
      <c r="C92" s="132">
        <v>62046990000</v>
      </c>
      <c r="D92" s="132" t="s">
        <v>629</v>
      </c>
      <c r="E92" s="132" t="s">
        <v>420</v>
      </c>
      <c r="F92" s="132">
        <v>93</v>
      </c>
      <c r="G92" s="132" t="s">
        <v>3848</v>
      </c>
      <c r="H92" s="132">
        <v>2</v>
      </c>
      <c r="I92" s="132">
        <v>0.27200000000000002</v>
      </c>
      <c r="J92" s="132">
        <v>1</v>
      </c>
      <c r="K92" s="132">
        <v>0.27200000000000002</v>
      </c>
      <c r="L92" s="132" t="s">
        <v>467</v>
      </c>
      <c r="M92" s="132">
        <v>497</v>
      </c>
      <c r="N92" s="132" t="s">
        <v>468</v>
      </c>
      <c r="O92" s="132">
        <v>1760</v>
      </c>
      <c r="P92" s="132" t="s">
        <v>4296</v>
      </c>
      <c r="Q92" s="132" t="s">
        <v>4272</v>
      </c>
      <c r="R92" s="132" t="s">
        <v>467</v>
      </c>
      <c r="S92" s="132">
        <v>1000323</v>
      </c>
      <c r="T92" s="132" t="s">
        <v>810</v>
      </c>
      <c r="U92" s="132">
        <v>122</v>
      </c>
      <c r="V92" s="132">
        <v>110</v>
      </c>
      <c r="W92" s="132" t="s">
        <v>1144</v>
      </c>
      <c r="X92" s="132">
        <v>23</v>
      </c>
    </row>
    <row r="93" spans="1:24">
      <c r="A93" s="132">
        <v>1434</v>
      </c>
      <c r="B93" s="132">
        <v>60000000779</v>
      </c>
      <c r="C93" s="132">
        <v>61044300000</v>
      </c>
      <c r="D93" s="132" t="s">
        <v>541</v>
      </c>
      <c r="E93" s="132" t="s">
        <v>3974</v>
      </c>
      <c r="F93" s="132">
        <v>467</v>
      </c>
      <c r="G93" s="132" t="s">
        <v>3848</v>
      </c>
      <c r="H93" s="132">
        <v>2</v>
      </c>
      <c r="I93" s="132">
        <v>0.58799999999999997</v>
      </c>
      <c r="J93" s="132">
        <v>1</v>
      </c>
      <c r="K93" s="132">
        <v>0.58799999999999997</v>
      </c>
      <c r="L93" s="132" t="s">
        <v>467</v>
      </c>
      <c r="M93" s="132">
        <v>497</v>
      </c>
      <c r="N93" s="132" t="s">
        <v>468</v>
      </c>
      <c r="O93" s="132">
        <v>1760</v>
      </c>
      <c r="P93" s="132" t="s">
        <v>425</v>
      </c>
      <c r="Q93" s="132">
        <v>37</v>
      </c>
      <c r="R93" s="132" t="s">
        <v>467</v>
      </c>
      <c r="S93" s="132">
        <v>1000323</v>
      </c>
      <c r="T93" s="132">
        <v>50</v>
      </c>
      <c r="U93" s="132">
        <v>576</v>
      </c>
      <c r="V93" s="132">
        <v>250</v>
      </c>
      <c r="W93" s="132" t="s">
        <v>1064</v>
      </c>
      <c r="X93" s="132">
        <v>7</v>
      </c>
    </row>
    <row r="94" spans="1:24">
      <c r="A94" s="132">
        <v>1435</v>
      </c>
      <c r="B94" s="132">
        <v>60000000777</v>
      </c>
      <c r="C94" s="132">
        <v>61062000000</v>
      </c>
      <c r="D94" s="132" t="s">
        <v>599</v>
      </c>
      <c r="E94" s="132" t="s">
        <v>437</v>
      </c>
      <c r="F94" s="132">
        <v>77</v>
      </c>
      <c r="G94" s="132" t="s">
        <v>3848</v>
      </c>
      <c r="H94" s="132">
        <v>2</v>
      </c>
      <c r="I94" s="132">
        <v>0.13400000000000001</v>
      </c>
      <c r="J94" s="132">
        <v>1</v>
      </c>
      <c r="K94" s="132">
        <v>0.13400000000000001</v>
      </c>
      <c r="L94" s="132" t="s">
        <v>467</v>
      </c>
      <c r="M94" s="132">
        <v>497</v>
      </c>
      <c r="N94" s="132" t="s">
        <v>468</v>
      </c>
      <c r="O94" s="132">
        <v>1760</v>
      </c>
      <c r="P94" s="132" t="s">
        <v>425</v>
      </c>
      <c r="Q94" s="132">
        <v>37</v>
      </c>
      <c r="R94" s="132" t="s">
        <v>467</v>
      </c>
      <c r="S94" s="132">
        <v>1000323</v>
      </c>
      <c r="T94" s="132" t="s">
        <v>821</v>
      </c>
      <c r="U94" s="132">
        <v>3</v>
      </c>
      <c r="V94" s="132">
        <v>80</v>
      </c>
      <c r="W94" s="132" t="s">
        <v>3916</v>
      </c>
      <c r="X94" s="132">
        <v>10</v>
      </c>
    </row>
    <row r="95" spans="1:24">
      <c r="A95" s="132">
        <v>1436</v>
      </c>
      <c r="B95" s="132">
        <v>60000000790</v>
      </c>
      <c r="C95" s="132">
        <v>61062000000</v>
      </c>
      <c r="D95" s="132" t="s">
        <v>599</v>
      </c>
      <c r="E95" s="132" t="s">
        <v>437</v>
      </c>
      <c r="F95" s="132">
        <v>77</v>
      </c>
      <c r="G95" s="132" t="s">
        <v>3848</v>
      </c>
      <c r="H95" s="132">
        <v>2</v>
      </c>
      <c r="I95" s="132">
        <v>0.114</v>
      </c>
      <c r="J95" s="132">
        <v>1</v>
      </c>
      <c r="K95" s="132">
        <v>0.114</v>
      </c>
      <c r="L95" s="132" t="s">
        <v>467</v>
      </c>
      <c r="M95" s="132">
        <v>497</v>
      </c>
      <c r="N95" s="132" t="s">
        <v>468</v>
      </c>
      <c r="O95" s="132">
        <v>1760</v>
      </c>
      <c r="P95" s="132" t="s">
        <v>425</v>
      </c>
      <c r="Q95" s="132">
        <v>37</v>
      </c>
      <c r="R95" s="132" t="s">
        <v>467</v>
      </c>
      <c r="S95" s="132">
        <v>1000323</v>
      </c>
      <c r="T95" s="132" t="s">
        <v>1142</v>
      </c>
      <c r="U95" s="132">
        <v>1</v>
      </c>
      <c r="V95" s="132">
        <v>80</v>
      </c>
      <c r="W95" s="132" t="s">
        <v>1048</v>
      </c>
      <c r="X95" s="132">
        <v>4</v>
      </c>
    </row>
    <row r="96" spans="1:24">
      <c r="A96" s="132">
        <v>1437</v>
      </c>
      <c r="B96" s="132">
        <v>60000000789</v>
      </c>
      <c r="C96" s="132">
        <v>61043300000</v>
      </c>
      <c r="D96" s="132" t="s">
        <v>569</v>
      </c>
      <c r="E96" s="132" t="s">
        <v>466</v>
      </c>
      <c r="F96" s="132">
        <v>153</v>
      </c>
      <c r="G96" s="132" t="s">
        <v>3848</v>
      </c>
      <c r="H96" s="132">
        <v>2</v>
      </c>
      <c r="I96" s="132">
        <v>0.50600000000000001</v>
      </c>
      <c r="J96" s="132">
        <v>1</v>
      </c>
      <c r="K96" s="132">
        <v>0.50600000000000001</v>
      </c>
      <c r="L96" s="132" t="s">
        <v>467</v>
      </c>
      <c r="M96" s="132">
        <v>497</v>
      </c>
      <c r="N96" s="132" t="s">
        <v>468</v>
      </c>
      <c r="O96" s="132">
        <v>1760</v>
      </c>
      <c r="P96" s="132" t="s">
        <v>425</v>
      </c>
      <c r="Q96" s="132">
        <v>37</v>
      </c>
      <c r="R96" s="132" t="s">
        <v>467</v>
      </c>
      <c r="S96" s="132">
        <v>1000323</v>
      </c>
      <c r="T96" s="132" t="s">
        <v>810</v>
      </c>
      <c r="U96" s="132">
        <v>122</v>
      </c>
      <c r="V96" s="132">
        <v>160</v>
      </c>
      <c r="W96" s="132" t="s">
        <v>1063</v>
      </c>
      <c r="X96" s="132">
        <v>13</v>
      </c>
    </row>
    <row r="97" spans="1:24">
      <c r="A97" s="132">
        <v>1438</v>
      </c>
      <c r="B97" s="132">
        <v>60000000786</v>
      </c>
      <c r="C97" s="132">
        <v>61043300000</v>
      </c>
      <c r="D97" s="132" t="s">
        <v>569</v>
      </c>
      <c r="E97" s="132" t="s">
        <v>466</v>
      </c>
      <c r="F97" s="132">
        <v>153</v>
      </c>
      <c r="G97" s="132" t="s">
        <v>3848</v>
      </c>
      <c r="H97" s="132">
        <v>2</v>
      </c>
      <c r="I97" s="132">
        <v>0.21</v>
      </c>
      <c r="J97" s="132">
        <v>1</v>
      </c>
      <c r="K97" s="132">
        <v>0.21</v>
      </c>
      <c r="L97" s="132" t="s">
        <v>467</v>
      </c>
      <c r="M97" s="132">
        <v>497</v>
      </c>
      <c r="N97" s="132" t="s">
        <v>468</v>
      </c>
      <c r="O97" s="132">
        <v>1760</v>
      </c>
      <c r="P97" s="132" t="s">
        <v>425</v>
      </c>
      <c r="Q97" s="132">
        <v>37</v>
      </c>
      <c r="R97" s="132" t="s">
        <v>467</v>
      </c>
      <c r="S97" s="132">
        <v>1000323</v>
      </c>
      <c r="T97" s="132" t="s">
        <v>1142</v>
      </c>
      <c r="U97" s="132">
        <v>1</v>
      </c>
      <c r="V97" s="132">
        <v>80</v>
      </c>
      <c r="W97" s="132" t="s">
        <v>1064</v>
      </c>
      <c r="X97" s="132">
        <v>7</v>
      </c>
    </row>
    <row r="98" spans="1:24">
      <c r="A98" s="132">
        <v>1439</v>
      </c>
      <c r="B98" s="132">
        <v>60000000787</v>
      </c>
      <c r="C98" s="132">
        <v>61061000000</v>
      </c>
      <c r="D98" s="132" t="s">
        <v>976</v>
      </c>
      <c r="E98" s="132" t="s">
        <v>437</v>
      </c>
      <c r="F98" s="132">
        <v>77</v>
      </c>
      <c r="G98" s="132" t="s">
        <v>3848</v>
      </c>
      <c r="H98" s="132">
        <v>2</v>
      </c>
      <c r="I98" s="132">
        <v>0.14599999999999999</v>
      </c>
      <c r="J98" s="132">
        <v>1</v>
      </c>
      <c r="K98" s="132">
        <v>0.14599999999999999</v>
      </c>
      <c r="L98" s="132" t="s">
        <v>467</v>
      </c>
      <c r="M98" s="132">
        <v>497</v>
      </c>
      <c r="N98" s="132" t="s">
        <v>436</v>
      </c>
      <c r="O98" s="132">
        <v>1840</v>
      </c>
      <c r="P98" s="132" t="s">
        <v>439</v>
      </c>
      <c r="Q98" s="132">
        <v>9</v>
      </c>
      <c r="R98" s="132" t="s">
        <v>467</v>
      </c>
      <c r="S98" s="132">
        <v>1000323</v>
      </c>
      <c r="T98" s="132" t="s">
        <v>1148</v>
      </c>
      <c r="U98" s="132">
        <v>122</v>
      </c>
      <c r="V98" s="132">
        <v>50</v>
      </c>
      <c r="W98" s="132" t="s">
        <v>1046</v>
      </c>
      <c r="X98" s="132">
        <v>12</v>
      </c>
    </row>
    <row r="99" spans="1:24">
      <c r="A99" s="132">
        <v>1440</v>
      </c>
      <c r="B99" s="132">
        <v>60000000785</v>
      </c>
      <c r="C99" s="132">
        <v>61044300000</v>
      </c>
      <c r="D99" s="132" t="s">
        <v>541</v>
      </c>
      <c r="E99" s="132" t="s">
        <v>426</v>
      </c>
      <c r="F99" s="132">
        <v>43</v>
      </c>
      <c r="G99" s="132" t="s">
        <v>3848</v>
      </c>
      <c r="H99" s="132">
        <v>2</v>
      </c>
      <c r="I99" s="132">
        <v>0.38400000000000001</v>
      </c>
      <c r="J99" s="132">
        <v>1</v>
      </c>
      <c r="K99" s="132">
        <v>0.38400000000000001</v>
      </c>
      <c r="L99" s="132" t="s">
        <v>467</v>
      </c>
      <c r="M99" s="132">
        <v>497</v>
      </c>
      <c r="N99" s="132" t="s">
        <v>468</v>
      </c>
      <c r="O99" s="132">
        <v>1760</v>
      </c>
      <c r="P99" s="132" t="s">
        <v>425</v>
      </c>
      <c r="Q99" s="132">
        <v>37</v>
      </c>
      <c r="R99" s="132" t="s">
        <v>467</v>
      </c>
      <c r="S99" s="132">
        <v>1000323</v>
      </c>
      <c r="T99" s="132" t="s">
        <v>1142</v>
      </c>
      <c r="U99" s="132">
        <v>1</v>
      </c>
      <c r="V99" s="132">
        <v>110</v>
      </c>
      <c r="W99" s="132" t="s">
        <v>1063</v>
      </c>
      <c r="X99" s="132">
        <v>13</v>
      </c>
    </row>
    <row r="100" spans="1:24">
      <c r="A100" s="132">
        <v>1441</v>
      </c>
      <c r="B100" s="132">
        <v>60000000791</v>
      </c>
      <c r="C100" s="132">
        <v>62046318000</v>
      </c>
      <c r="D100" s="132" t="s">
        <v>511</v>
      </c>
      <c r="E100" s="132" t="s">
        <v>420</v>
      </c>
      <c r="F100" s="132">
        <v>93</v>
      </c>
      <c r="G100" s="132" t="s">
        <v>3848</v>
      </c>
      <c r="H100" s="132">
        <v>2</v>
      </c>
      <c r="I100" s="132">
        <v>0.36399999999999999</v>
      </c>
      <c r="J100" s="132">
        <v>1</v>
      </c>
      <c r="K100" s="132">
        <v>0.36399999999999999</v>
      </c>
      <c r="L100" s="132" t="s">
        <v>467</v>
      </c>
      <c r="M100" s="132">
        <v>497</v>
      </c>
      <c r="N100" s="132" t="s">
        <v>468</v>
      </c>
      <c r="O100" s="132">
        <v>1760</v>
      </c>
      <c r="P100" s="132" t="s">
        <v>425</v>
      </c>
      <c r="Q100" s="132">
        <v>37</v>
      </c>
      <c r="R100" s="132" t="s">
        <v>467</v>
      </c>
      <c r="S100" s="132">
        <v>1000323</v>
      </c>
      <c r="T100" s="132" t="s">
        <v>1142</v>
      </c>
      <c r="U100" s="132">
        <v>1</v>
      </c>
      <c r="V100" s="132">
        <v>90</v>
      </c>
      <c r="W100" s="132" t="s">
        <v>1048</v>
      </c>
      <c r="X100" s="132">
        <v>4</v>
      </c>
    </row>
    <row r="101" spans="1:24">
      <c r="A101" s="132">
        <v>1442</v>
      </c>
      <c r="B101" s="132">
        <v>60000000792</v>
      </c>
      <c r="C101" s="132">
        <v>62046318000</v>
      </c>
      <c r="D101" s="132" t="s">
        <v>511</v>
      </c>
      <c r="E101" s="132" t="s">
        <v>420</v>
      </c>
      <c r="F101" s="132">
        <v>93</v>
      </c>
      <c r="G101" s="132" t="s">
        <v>3848</v>
      </c>
      <c r="H101" s="132">
        <v>2</v>
      </c>
      <c r="I101" s="132">
        <v>0.36399999999999999</v>
      </c>
      <c r="J101" s="132">
        <v>1</v>
      </c>
      <c r="K101" s="132">
        <v>0.36399999999999999</v>
      </c>
      <c r="L101" s="132" t="s">
        <v>467</v>
      </c>
      <c r="M101" s="132">
        <v>497</v>
      </c>
      <c r="N101" s="132" t="s">
        <v>468</v>
      </c>
      <c r="O101" s="132">
        <v>1760</v>
      </c>
      <c r="P101" s="132" t="s">
        <v>425</v>
      </c>
      <c r="Q101" s="132">
        <v>37</v>
      </c>
      <c r="R101" s="132" t="s">
        <v>467</v>
      </c>
      <c r="S101" s="132">
        <v>1000323</v>
      </c>
      <c r="T101" s="132" t="s">
        <v>1142</v>
      </c>
      <c r="U101" s="132">
        <v>1</v>
      </c>
      <c r="V101" s="132">
        <v>90</v>
      </c>
      <c r="W101" s="132" t="s">
        <v>1048</v>
      </c>
      <c r="X101" s="132">
        <v>4</v>
      </c>
    </row>
    <row r="102" spans="1:24">
      <c r="A102" s="132">
        <v>1443</v>
      </c>
      <c r="B102" s="132">
        <v>60000000793</v>
      </c>
      <c r="C102" s="132">
        <v>62046318000</v>
      </c>
      <c r="D102" s="132" t="s">
        <v>511</v>
      </c>
      <c r="E102" s="132" t="s">
        <v>420</v>
      </c>
      <c r="F102" s="132">
        <v>93</v>
      </c>
      <c r="G102" s="132" t="s">
        <v>3848</v>
      </c>
      <c r="H102" s="132">
        <v>2</v>
      </c>
      <c r="I102" s="132">
        <v>0.314</v>
      </c>
      <c r="J102" s="132">
        <v>1</v>
      </c>
      <c r="K102" s="132">
        <v>0.314</v>
      </c>
      <c r="L102" s="132" t="s">
        <v>467</v>
      </c>
      <c r="M102" s="132">
        <v>497</v>
      </c>
      <c r="N102" s="132" t="s">
        <v>468</v>
      </c>
      <c r="O102" s="132">
        <v>1760</v>
      </c>
      <c r="P102" s="132" t="s">
        <v>425</v>
      </c>
      <c r="Q102" s="132">
        <v>37</v>
      </c>
      <c r="R102" s="132" t="s">
        <v>467</v>
      </c>
      <c r="S102" s="132">
        <v>1000323</v>
      </c>
      <c r="T102" s="132" t="s">
        <v>1142</v>
      </c>
      <c r="U102" s="132">
        <v>1</v>
      </c>
      <c r="V102" s="132">
        <v>80</v>
      </c>
      <c r="W102" s="132" t="s">
        <v>1064</v>
      </c>
      <c r="X102" s="132">
        <v>7</v>
      </c>
    </row>
    <row r="103" spans="1:24">
      <c r="A103" s="132">
        <v>1444</v>
      </c>
      <c r="B103" s="132">
        <v>60000000796</v>
      </c>
      <c r="C103" s="132">
        <v>62046318000</v>
      </c>
      <c r="D103" s="132" t="s">
        <v>511</v>
      </c>
      <c r="E103" s="132" t="s">
        <v>420</v>
      </c>
      <c r="F103" s="132">
        <v>93</v>
      </c>
      <c r="G103" s="132" t="s">
        <v>3848</v>
      </c>
      <c r="H103" s="132">
        <v>2</v>
      </c>
      <c r="I103" s="132">
        <v>0.318</v>
      </c>
      <c r="J103" s="132">
        <v>1</v>
      </c>
      <c r="K103" s="132">
        <v>0.318</v>
      </c>
      <c r="L103" s="132" t="s">
        <v>467</v>
      </c>
      <c r="M103" s="132">
        <v>497</v>
      </c>
      <c r="N103" s="132" t="s">
        <v>468</v>
      </c>
      <c r="O103" s="132">
        <v>1760</v>
      </c>
      <c r="P103" s="132" t="s">
        <v>425</v>
      </c>
      <c r="Q103" s="132">
        <v>37</v>
      </c>
      <c r="R103" s="132" t="s">
        <v>467</v>
      </c>
      <c r="S103" s="132">
        <v>1000323</v>
      </c>
      <c r="T103" s="132" t="s">
        <v>821</v>
      </c>
      <c r="U103" s="132">
        <v>3</v>
      </c>
      <c r="V103" s="132">
        <v>90</v>
      </c>
      <c r="W103" s="132" t="s">
        <v>1064</v>
      </c>
      <c r="X103" s="132">
        <v>7</v>
      </c>
    </row>
    <row r="104" spans="1:24">
      <c r="A104" s="132">
        <v>1445</v>
      </c>
      <c r="B104" s="132">
        <v>60000000797</v>
      </c>
      <c r="C104" s="132">
        <v>62046318000</v>
      </c>
      <c r="D104" s="132" t="s">
        <v>511</v>
      </c>
      <c r="E104" s="132" t="s">
        <v>420</v>
      </c>
      <c r="F104" s="132">
        <v>93</v>
      </c>
      <c r="G104" s="132" t="s">
        <v>3848</v>
      </c>
      <c r="H104" s="132">
        <v>2</v>
      </c>
      <c r="I104" s="132">
        <v>0.33400000000000002</v>
      </c>
      <c r="J104" s="132">
        <v>1</v>
      </c>
      <c r="K104" s="132">
        <v>0.33400000000000002</v>
      </c>
      <c r="L104" s="132" t="s">
        <v>467</v>
      </c>
      <c r="M104" s="132">
        <v>497</v>
      </c>
      <c r="N104" s="132" t="s">
        <v>468</v>
      </c>
      <c r="O104" s="132">
        <v>1760</v>
      </c>
      <c r="P104" s="132" t="s">
        <v>425</v>
      </c>
      <c r="Q104" s="132">
        <v>37</v>
      </c>
      <c r="R104" s="132" t="s">
        <v>467</v>
      </c>
      <c r="S104" s="132">
        <v>1000323</v>
      </c>
      <c r="T104" s="132" t="s">
        <v>828</v>
      </c>
      <c r="U104" s="132">
        <v>124</v>
      </c>
      <c r="V104" s="132">
        <v>90</v>
      </c>
      <c r="W104" s="132" t="s">
        <v>1064</v>
      </c>
      <c r="X104" s="132">
        <v>7</v>
      </c>
    </row>
    <row r="105" spans="1:24">
      <c r="A105" s="132">
        <v>1446</v>
      </c>
      <c r="B105" s="132">
        <v>60000000799</v>
      </c>
      <c r="C105" s="132">
        <v>62046318000</v>
      </c>
      <c r="D105" s="132" t="s">
        <v>511</v>
      </c>
      <c r="E105" s="132" t="s">
        <v>420</v>
      </c>
      <c r="F105" s="132">
        <v>93</v>
      </c>
      <c r="G105" s="132" t="s">
        <v>3848</v>
      </c>
      <c r="H105" s="132">
        <v>2</v>
      </c>
      <c r="I105" s="132">
        <v>0.35399999999999998</v>
      </c>
      <c r="J105" s="132">
        <v>1</v>
      </c>
      <c r="K105" s="132">
        <v>0.35399999999999998</v>
      </c>
      <c r="L105" s="132" t="s">
        <v>467</v>
      </c>
      <c r="M105" s="132">
        <v>497</v>
      </c>
      <c r="N105" s="132" t="s">
        <v>468</v>
      </c>
      <c r="O105" s="132">
        <v>1760</v>
      </c>
      <c r="P105" s="132" t="s">
        <v>425</v>
      </c>
      <c r="Q105" s="132">
        <v>37</v>
      </c>
      <c r="R105" s="132" t="s">
        <v>467</v>
      </c>
      <c r="S105" s="132">
        <v>1000323</v>
      </c>
      <c r="T105" s="132" t="s">
        <v>1142</v>
      </c>
      <c r="U105" s="132">
        <v>1</v>
      </c>
      <c r="V105" s="132">
        <v>90</v>
      </c>
      <c r="W105" s="132" t="s">
        <v>1064</v>
      </c>
      <c r="X105" s="132">
        <v>7</v>
      </c>
    </row>
    <row r="106" spans="1:24">
      <c r="A106" s="132">
        <v>1447</v>
      </c>
      <c r="B106" s="132">
        <v>60000000798</v>
      </c>
      <c r="C106" s="132">
        <v>62046318000</v>
      </c>
      <c r="D106" s="132" t="s">
        <v>511</v>
      </c>
      <c r="E106" s="132" t="s">
        <v>420</v>
      </c>
      <c r="F106" s="132">
        <v>93</v>
      </c>
      <c r="G106" s="132" t="s">
        <v>3848</v>
      </c>
      <c r="H106" s="132">
        <v>2</v>
      </c>
      <c r="I106" s="132">
        <v>0.35399999999999998</v>
      </c>
      <c r="J106" s="132">
        <v>1</v>
      </c>
      <c r="K106" s="132">
        <v>0.35399999999999998</v>
      </c>
      <c r="L106" s="132" t="s">
        <v>467</v>
      </c>
      <c r="M106" s="132">
        <v>497</v>
      </c>
      <c r="N106" s="132" t="s">
        <v>468</v>
      </c>
      <c r="O106" s="132">
        <v>1760</v>
      </c>
      <c r="P106" s="132" t="s">
        <v>425</v>
      </c>
      <c r="Q106" s="132">
        <v>37</v>
      </c>
      <c r="R106" s="132" t="s">
        <v>467</v>
      </c>
      <c r="S106" s="132">
        <v>1000323</v>
      </c>
      <c r="T106" s="132" t="s">
        <v>1153</v>
      </c>
      <c r="U106" s="132">
        <v>119</v>
      </c>
      <c r="V106" s="132">
        <v>90</v>
      </c>
      <c r="W106" s="132" t="s">
        <v>1064</v>
      </c>
      <c r="X106" s="132">
        <v>7</v>
      </c>
    </row>
    <row r="107" spans="1:24">
      <c r="A107" s="132">
        <v>1448</v>
      </c>
      <c r="B107" s="132">
        <v>60000000801</v>
      </c>
      <c r="C107" s="132">
        <v>61043300000</v>
      </c>
      <c r="D107" s="132" t="s">
        <v>569</v>
      </c>
      <c r="E107" s="132" t="s">
        <v>466</v>
      </c>
      <c r="F107" s="132">
        <v>153</v>
      </c>
      <c r="G107" s="132" t="s">
        <v>3848</v>
      </c>
      <c r="H107" s="132">
        <v>2</v>
      </c>
      <c r="I107" s="132">
        <v>0.19600000000000001</v>
      </c>
      <c r="J107" s="132">
        <v>1</v>
      </c>
      <c r="K107" s="132">
        <v>0.19600000000000001</v>
      </c>
      <c r="L107" s="132" t="s">
        <v>467</v>
      </c>
      <c r="M107" s="132">
        <v>497</v>
      </c>
      <c r="N107" s="132" t="s">
        <v>468</v>
      </c>
      <c r="O107" s="132">
        <v>1760</v>
      </c>
      <c r="P107" s="132" t="s">
        <v>425</v>
      </c>
      <c r="Q107" s="132">
        <v>37</v>
      </c>
      <c r="R107" s="132" t="s">
        <v>467</v>
      </c>
      <c r="S107" s="132">
        <v>1000323</v>
      </c>
      <c r="T107" s="132" t="s">
        <v>1148</v>
      </c>
      <c r="U107" s="132">
        <v>122</v>
      </c>
      <c r="V107" s="132">
        <v>80</v>
      </c>
      <c r="W107" s="132" t="s">
        <v>1064</v>
      </c>
      <c r="X107" s="132">
        <v>7</v>
      </c>
    </row>
    <row r="108" spans="1:24">
      <c r="A108" s="132">
        <v>1449</v>
      </c>
      <c r="B108" s="132">
        <v>60000000800</v>
      </c>
      <c r="C108" s="132">
        <v>61043300000</v>
      </c>
      <c r="D108" s="132" t="s">
        <v>569</v>
      </c>
      <c r="E108" s="132" t="s">
        <v>466</v>
      </c>
      <c r="F108" s="132">
        <v>153</v>
      </c>
      <c r="G108" s="132" t="s">
        <v>3848</v>
      </c>
      <c r="H108" s="132">
        <v>2</v>
      </c>
      <c r="I108" s="132">
        <v>0.22600000000000001</v>
      </c>
      <c r="J108" s="132">
        <v>1</v>
      </c>
      <c r="K108" s="132">
        <v>0.22600000000000001</v>
      </c>
      <c r="L108" s="132" t="s">
        <v>467</v>
      </c>
      <c r="M108" s="132">
        <v>497</v>
      </c>
      <c r="N108" s="132" t="s">
        <v>468</v>
      </c>
      <c r="O108" s="132">
        <v>1760</v>
      </c>
      <c r="P108" s="132" t="s">
        <v>425</v>
      </c>
      <c r="Q108" s="132">
        <v>37</v>
      </c>
      <c r="R108" s="132" t="s">
        <v>467</v>
      </c>
      <c r="S108" s="132">
        <v>1000323</v>
      </c>
      <c r="T108" s="132" t="s">
        <v>828</v>
      </c>
      <c r="U108" s="132">
        <v>124</v>
      </c>
      <c r="V108" s="132">
        <v>80</v>
      </c>
      <c r="W108" s="132" t="s">
        <v>1064</v>
      </c>
      <c r="X108" s="132">
        <v>7</v>
      </c>
    </row>
    <row r="109" spans="1:24">
      <c r="A109" s="132">
        <v>1450</v>
      </c>
      <c r="B109" s="132">
        <v>60000000795</v>
      </c>
      <c r="C109" s="132">
        <v>61044300000</v>
      </c>
      <c r="D109" s="132" t="s">
        <v>541</v>
      </c>
      <c r="E109" s="132" t="s">
        <v>426</v>
      </c>
      <c r="F109" s="132">
        <v>43</v>
      </c>
      <c r="G109" s="132" t="s">
        <v>3848</v>
      </c>
      <c r="H109" s="132">
        <v>2</v>
      </c>
      <c r="I109" s="132">
        <v>0.31</v>
      </c>
      <c r="J109" s="132">
        <v>1</v>
      </c>
      <c r="K109" s="132">
        <v>0.31</v>
      </c>
      <c r="L109" s="132" t="s">
        <v>467</v>
      </c>
      <c r="M109" s="132">
        <v>497</v>
      </c>
      <c r="N109" s="132" t="s">
        <v>468</v>
      </c>
      <c r="O109" s="132">
        <v>1760</v>
      </c>
      <c r="P109" s="132" t="s">
        <v>425</v>
      </c>
      <c r="Q109" s="132">
        <v>37</v>
      </c>
      <c r="R109" s="132" t="s">
        <v>467</v>
      </c>
      <c r="S109" s="132">
        <v>1000323</v>
      </c>
      <c r="T109" s="132" t="s">
        <v>1142</v>
      </c>
      <c r="U109" s="132">
        <v>1</v>
      </c>
      <c r="V109" s="132">
        <v>80</v>
      </c>
      <c r="W109" s="132" t="s">
        <v>1064</v>
      </c>
      <c r="X109" s="132">
        <v>7</v>
      </c>
    </row>
    <row r="110" spans="1:24">
      <c r="A110" s="132">
        <v>1451</v>
      </c>
      <c r="B110" s="132">
        <v>60000000802</v>
      </c>
      <c r="C110" s="132">
        <v>61044300000</v>
      </c>
      <c r="D110" s="132" t="s">
        <v>541</v>
      </c>
      <c r="E110" s="132" t="s">
        <v>426</v>
      </c>
      <c r="F110" s="132">
        <v>43</v>
      </c>
      <c r="G110" s="132" t="s">
        <v>3848</v>
      </c>
      <c r="H110" s="132">
        <v>2</v>
      </c>
      <c r="I110" s="132">
        <v>0.31</v>
      </c>
      <c r="J110" s="132">
        <v>1</v>
      </c>
      <c r="K110" s="132">
        <v>0.31</v>
      </c>
      <c r="L110" s="132" t="s">
        <v>467</v>
      </c>
      <c r="M110" s="132">
        <v>497</v>
      </c>
      <c r="N110" s="132" t="s">
        <v>468</v>
      </c>
      <c r="O110" s="132">
        <v>1760</v>
      </c>
      <c r="P110" s="132" t="s">
        <v>425</v>
      </c>
      <c r="Q110" s="132">
        <v>37</v>
      </c>
      <c r="R110" s="132" t="s">
        <v>467</v>
      </c>
      <c r="S110" s="132">
        <v>1000323</v>
      </c>
      <c r="T110" s="132" t="s">
        <v>1142</v>
      </c>
      <c r="U110" s="132">
        <v>1</v>
      </c>
      <c r="V110" s="132">
        <v>80</v>
      </c>
      <c r="W110" s="132" t="s">
        <v>1064</v>
      </c>
      <c r="X110" s="132">
        <v>7</v>
      </c>
    </row>
    <row r="111" spans="1:24">
      <c r="A111" s="132">
        <v>1452</v>
      </c>
      <c r="B111" s="132">
        <v>60000000794</v>
      </c>
      <c r="C111" s="132">
        <v>61062000000</v>
      </c>
      <c r="D111" s="132" t="s">
        <v>977</v>
      </c>
      <c r="E111" s="132" t="s">
        <v>444</v>
      </c>
      <c r="F111" s="132">
        <v>82</v>
      </c>
      <c r="G111" s="132" t="s">
        <v>3848</v>
      </c>
      <c r="H111" s="132">
        <v>2</v>
      </c>
      <c r="I111" s="132">
        <v>0.14799999999999999</v>
      </c>
      <c r="J111" s="132">
        <v>1</v>
      </c>
      <c r="K111" s="132">
        <v>0.14799999999999999</v>
      </c>
      <c r="L111" s="132" t="s">
        <v>467</v>
      </c>
      <c r="M111" s="132">
        <v>497</v>
      </c>
      <c r="N111" s="132" t="s">
        <v>468</v>
      </c>
      <c r="O111" s="132">
        <v>1760</v>
      </c>
      <c r="P111" s="132" t="s">
        <v>425</v>
      </c>
      <c r="Q111" s="132">
        <v>37</v>
      </c>
      <c r="R111" s="132" t="s">
        <v>467</v>
      </c>
      <c r="S111" s="132">
        <v>1000323</v>
      </c>
      <c r="T111" s="132" t="s">
        <v>1142</v>
      </c>
      <c r="U111" s="132">
        <v>1</v>
      </c>
      <c r="V111" s="132">
        <v>80</v>
      </c>
      <c r="W111" s="132" t="s">
        <v>1064</v>
      </c>
      <c r="X111" s="132">
        <v>7</v>
      </c>
    </row>
    <row r="112" spans="1:24">
      <c r="A112" s="132">
        <v>1453</v>
      </c>
      <c r="B112" s="132">
        <v>60000000803</v>
      </c>
      <c r="C112" s="132">
        <v>61043900000</v>
      </c>
      <c r="D112" s="132" t="s">
        <v>675</v>
      </c>
      <c r="E112" s="132" t="s">
        <v>466</v>
      </c>
      <c r="F112" s="132">
        <v>153</v>
      </c>
      <c r="G112" s="132" t="s">
        <v>3848</v>
      </c>
      <c r="H112" s="132">
        <v>2</v>
      </c>
      <c r="I112" s="132">
        <v>0.502</v>
      </c>
      <c r="J112" s="132">
        <v>1</v>
      </c>
      <c r="K112" s="132">
        <v>0.502</v>
      </c>
      <c r="L112" s="132" t="s">
        <v>467</v>
      </c>
      <c r="M112" s="132">
        <v>497</v>
      </c>
      <c r="N112" s="132" t="s">
        <v>468</v>
      </c>
      <c r="O112" s="132">
        <v>1760</v>
      </c>
      <c r="P112" s="132" t="s">
        <v>431</v>
      </c>
      <c r="Q112" s="132">
        <v>53</v>
      </c>
      <c r="R112" s="132" t="s">
        <v>467</v>
      </c>
      <c r="S112" s="132">
        <v>1000323</v>
      </c>
      <c r="T112" s="132" t="s">
        <v>1142</v>
      </c>
      <c r="U112" s="132">
        <v>1</v>
      </c>
      <c r="V112" s="132">
        <v>180</v>
      </c>
      <c r="W112" s="132" t="s">
        <v>1063</v>
      </c>
      <c r="X112" s="132">
        <v>13</v>
      </c>
    </row>
    <row r="113" spans="1:24">
      <c r="A113" s="132">
        <v>1454</v>
      </c>
      <c r="B113" s="132">
        <v>60000000804</v>
      </c>
      <c r="C113" s="132">
        <v>61043900000</v>
      </c>
      <c r="D113" s="132" t="s">
        <v>675</v>
      </c>
      <c r="E113" s="132" t="s">
        <v>466</v>
      </c>
      <c r="F113" s="132">
        <v>153</v>
      </c>
      <c r="G113" s="132" t="s">
        <v>3848</v>
      </c>
      <c r="H113" s="132">
        <v>2</v>
      </c>
      <c r="I113" s="132">
        <v>0.502</v>
      </c>
      <c r="J113" s="132">
        <v>1</v>
      </c>
      <c r="K113" s="132">
        <v>0.502</v>
      </c>
      <c r="L113" s="132" t="s">
        <v>467</v>
      </c>
      <c r="M113" s="132">
        <v>497</v>
      </c>
      <c r="N113" s="132" t="s">
        <v>468</v>
      </c>
      <c r="O113" s="132">
        <v>1760</v>
      </c>
      <c r="P113" s="132" t="s">
        <v>431</v>
      </c>
      <c r="Q113" s="132">
        <v>53</v>
      </c>
      <c r="R113" s="132" t="s">
        <v>467</v>
      </c>
      <c r="S113" s="132">
        <v>1000323</v>
      </c>
      <c r="T113" s="132" t="s">
        <v>1142</v>
      </c>
      <c r="U113" s="132">
        <v>1</v>
      </c>
      <c r="V113" s="132">
        <v>180</v>
      </c>
      <c r="W113" s="132" t="s">
        <v>1063</v>
      </c>
      <c r="X113" s="132">
        <v>13</v>
      </c>
    </row>
    <row r="114" spans="1:24">
      <c r="A114" s="132">
        <v>1455</v>
      </c>
      <c r="B114" s="132">
        <v>60000000805</v>
      </c>
      <c r="C114" s="132">
        <v>62046318000</v>
      </c>
      <c r="D114" s="132" t="s">
        <v>511</v>
      </c>
      <c r="E114" s="132" t="s">
        <v>420</v>
      </c>
      <c r="F114" s="132">
        <v>93</v>
      </c>
      <c r="G114" s="132" t="s">
        <v>3848</v>
      </c>
      <c r="H114" s="132">
        <v>2</v>
      </c>
      <c r="I114" s="132">
        <v>0.33200000000000002</v>
      </c>
      <c r="J114" s="132">
        <v>1</v>
      </c>
      <c r="K114" s="132">
        <v>0.33200000000000002</v>
      </c>
      <c r="L114" s="132" t="s">
        <v>467</v>
      </c>
      <c r="M114" s="132">
        <v>497</v>
      </c>
      <c r="N114" s="132" t="s">
        <v>468</v>
      </c>
      <c r="O114" s="132">
        <v>1760</v>
      </c>
      <c r="P114" s="132" t="s">
        <v>425</v>
      </c>
      <c r="Q114" s="132">
        <v>37</v>
      </c>
      <c r="R114" s="132" t="s">
        <v>467</v>
      </c>
      <c r="S114" s="132">
        <v>1000323</v>
      </c>
      <c r="T114" s="132" t="s">
        <v>1142</v>
      </c>
      <c r="U114" s="132">
        <v>1</v>
      </c>
      <c r="V114" s="132">
        <v>100</v>
      </c>
      <c r="W114" s="132" t="s">
        <v>1063</v>
      </c>
      <c r="X114" s="132">
        <v>13</v>
      </c>
    </row>
    <row r="115" spans="1:24">
      <c r="A115" s="132">
        <v>1456</v>
      </c>
      <c r="B115" s="132">
        <v>60000000812</v>
      </c>
      <c r="C115" s="132">
        <v>61043300000</v>
      </c>
      <c r="D115" s="132" t="s">
        <v>569</v>
      </c>
      <c r="E115" s="132" t="s">
        <v>466</v>
      </c>
      <c r="F115" s="132">
        <v>153</v>
      </c>
      <c r="G115" s="132" t="s">
        <v>3848</v>
      </c>
      <c r="H115" s="132">
        <v>2</v>
      </c>
      <c r="I115" s="132">
        <v>0.51</v>
      </c>
      <c r="J115" s="132">
        <v>1</v>
      </c>
      <c r="K115" s="132">
        <v>0.51</v>
      </c>
      <c r="L115" s="132" t="s">
        <v>467</v>
      </c>
      <c r="M115" s="132">
        <v>497</v>
      </c>
      <c r="N115" s="132" t="s">
        <v>468</v>
      </c>
      <c r="O115" s="132">
        <v>1760</v>
      </c>
      <c r="P115" s="132" t="s">
        <v>425</v>
      </c>
      <c r="Q115" s="132">
        <v>37</v>
      </c>
      <c r="R115" s="132" t="s">
        <v>467</v>
      </c>
      <c r="S115" s="132">
        <v>1000323</v>
      </c>
      <c r="T115" s="132">
        <v>52</v>
      </c>
      <c r="U115" s="132">
        <v>580</v>
      </c>
      <c r="V115" s="132">
        <v>170</v>
      </c>
      <c r="W115" s="132" t="s">
        <v>1144</v>
      </c>
      <c r="X115" s="132">
        <v>23</v>
      </c>
    </row>
    <row r="116" spans="1:24">
      <c r="A116" s="132">
        <v>1457</v>
      </c>
      <c r="B116" s="132">
        <v>60000000816</v>
      </c>
      <c r="C116" s="132">
        <v>61043300000</v>
      </c>
      <c r="D116" s="132" t="s">
        <v>569</v>
      </c>
      <c r="E116" s="132" t="s">
        <v>466</v>
      </c>
      <c r="F116" s="132">
        <v>153</v>
      </c>
      <c r="G116" s="132" t="s">
        <v>3848</v>
      </c>
      <c r="H116" s="132">
        <v>2</v>
      </c>
      <c r="I116" s="132">
        <v>0.47799999999999998</v>
      </c>
      <c r="J116" s="132">
        <v>1</v>
      </c>
      <c r="K116" s="132">
        <v>0.47799999999999998</v>
      </c>
      <c r="L116" s="132" t="s">
        <v>467</v>
      </c>
      <c r="M116" s="132">
        <v>497</v>
      </c>
      <c r="N116" s="132" t="s">
        <v>468</v>
      </c>
      <c r="O116" s="132">
        <v>1760</v>
      </c>
      <c r="P116" s="132" t="s">
        <v>425</v>
      </c>
      <c r="Q116" s="132">
        <v>37</v>
      </c>
      <c r="R116" s="132" t="s">
        <v>467</v>
      </c>
      <c r="S116" s="132">
        <v>1000323</v>
      </c>
      <c r="T116" s="132">
        <v>48</v>
      </c>
      <c r="U116" s="132">
        <v>578</v>
      </c>
      <c r="V116" s="132">
        <v>170</v>
      </c>
      <c r="W116" s="132" t="s">
        <v>1144</v>
      </c>
      <c r="X116" s="132">
        <v>23</v>
      </c>
    </row>
    <row r="117" spans="1:24">
      <c r="A117" s="132">
        <v>1458</v>
      </c>
      <c r="B117" s="132">
        <v>60000000811</v>
      </c>
      <c r="C117" s="132">
        <v>61044900000</v>
      </c>
      <c r="D117" s="132" t="s">
        <v>590</v>
      </c>
      <c r="E117" s="132" t="s">
        <v>426</v>
      </c>
      <c r="F117" s="132">
        <v>43</v>
      </c>
      <c r="G117" s="132" t="s">
        <v>3848</v>
      </c>
      <c r="H117" s="132">
        <v>2</v>
      </c>
      <c r="I117" s="132">
        <v>0.34</v>
      </c>
      <c r="J117" s="132">
        <v>1</v>
      </c>
      <c r="K117" s="132">
        <v>0.34</v>
      </c>
      <c r="L117" s="132" t="s">
        <v>467</v>
      </c>
      <c r="M117" s="132">
        <v>497</v>
      </c>
      <c r="N117" s="132" t="s">
        <v>436</v>
      </c>
      <c r="O117" s="132">
        <v>1840</v>
      </c>
      <c r="P117" s="132" t="s">
        <v>431</v>
      </c>
      <c r="Q117" s="132">
        <v>53</v>
      </c>
      <c r="R117" s="132" t="s">
        <v>467</v>
      </c>
      <c r="S117" s="132">
        <v>1000323</v>
      </c>
      <c r="T117" s="132" t="s">
        <v>828</v>
      </c>
      <c r="U117" s="132">
        <v>124</v>
      </c>
      <c r="V117" s="132">
        <v>90</v>
      </c>
      <c r="W117" s="132" t="s">
        <v>1046</v>
      </c>
      <c r="X117" s="132">
        <v>12</v>
      </c>
    </row>
    <row r="118" spans="1:24">
      <c r="A118" s="132">
        <v>1459</v>
      </c>
      <c r="B118" s="132">
        <v>60000000809</v>
      </c>
      <c r="C118" s="132">
        <v>61043300000</v>
      </c>
      <c r="D118" s="132" t="s">
        <v>569</v>
      </c>
      <c r="E118" s="132" t="s">
        <v>466</v>
      </c>
      <c r="F118" s="132">
        <v>153</v>
      </c>
      <c r="G118" s="132" t="s">
        <v>3848</v>
      </c>
      <c r="H118" s="132">
        <v>2</v>
      </c>
      <c r="I118" s="132">
        <v>0.496</v>
      </c>
      <c r="J118" s="132">
        <v>1</v>
      </c>
      <c r="K118" s="132">
        <v>0.496</v>
      </c>
      <c r="L118" s="132" t="s">
        <v>467</v>
      </c>
      <c r="M118" s="132">
        <v>497</v>
      </c>
      <c r="N118" s="132" t="s">
        <v>468</v>
      </c>
      <c r="O118" s="132">
        <v>1760</v>
      </c>
      <c r="P118" s="132" t="s">
        <v>425</v>
      </c>
      <c r="Q118" s="132">
        <v>37</v>
      </c>
      <c r="R118" s="132" t="s">
        <v>467</v>
      </c>
      <c r="S118" s="132">
        <v>1000323</v>
      </c>
      <c r="T118" s="132">
        <v>50</v>
      </c>
      <c r="U118" s="132">
        <v>576</v>
      </c>
      <c r="V118" s="132">
        <v>170</v>
      </c>
      <c r="W118" s="132" t="s">
        <v>1144</v>
      </c>
      <c r="X118" s="132">
        <v>23</v>
      </c>
    </row>
    <row r="119" spans="1:24">
      <c r="A119" s="132">
        <v>1460</v>
      </c>
      <c r="B119" s="132">
        <v>60000000810</v>
      </c>
      <c r="C119" s="132">
        <v>62046239000</v>
      </c>
      <c r="D119" s="132" t="s">
        <v>510</v>
      </c>
      <c r="E119" s="132" t="s">
        <v>420</v>
      </c>
      <c r="F119" s="132">
        <v>93</v>
      </c>
      <c r="G119" s="132" t="s">
        <v>3848</v>
      </c>
      <c r="H119" s="132">
        <v>2</v>
      </c>
      <c r="I119" s="132">
        <v>0.23599999999999999</v>
      </c>
      <c r="J119" s="132">
        <v>1</v>
      </c>
      <c r="K119" s="132">
        <v>0.23599999999999999</v>
      </c>
      <c r="L119" s="132" t="s">
        <v>467</v>
      </c>
      <c r="M119" s="132">
        <v>497</v>
      </c>
      <c r="N119" s="132" t="s">
        <v>468</v>
      </c>
      <c r="O119" s="132">
        <v>1760</v>
      </c>
      <c r="P119" s="132" t="s">
        <v>439</v>
      </c>
      <c r="Q119" s="132">
        <v>9</v>
      </c>
      <c r="R119" s="132" t="s">
        <v>467</v>
      </c>
      <c r="S119" s="132">
        <v>1000323</v>
      </c>
      <c r="T119" s="132" t="s">
        <v>825</v>
      </c>
      <c r="U119" s="132">
        <v>119</v>
      </c>
      <c r="V119" s="132">
        <v>90</v>
      </c>
      <c r="W119" s="132" t="s">
        <v>1144</v>
      </c>
      <c r="X119" s="132">
        <v>23</v>
      </c>
    </row>
    <row r="120" spans="1:24">
      <c r="A120" s="132">
        <v>1461</v>
      </c>
      <c r="B120" s="132">
        <v>60000000808</v>
      </c>
      <c r="C120" s="132">
        <v>61044300000</v>
      </c>
      <c r="D120" s="132" t="s">
        <v>541</v>
      </c>
      <c r="E120" s="132" t="s">
        <v>426</v>
      </c>
      <c r="F120" s="132">
        <v>43</v>
      </c>
      <c r="G120" s="132" t="s">
        <v>3848</v>
      </c>
      <c r="H120" s="132">
        <v>2</v>
      </c>
      <c r="I120" s="132">
        <v>0.51</v>
      </c>
      <c r="J120" s="132">
        <v>1</v>
      </c>
      <c r="K120" s="132">
        <v>0.51</v>
      </c>
      <c r="L120" s="132" t="s">
        <v>467</v>
      </c>
      <c r="M120" s="132">
        <v>497</v>
      </c>
      <c r="N120" s="132" t="s">
        <v>436</v>
      </c>
      <c r="O120" s="132">
        <v>1840</v>
      </c>
      <c r="P120" s="132" t="s">
        <v>425</v>
      </c>
      <c r="Q120" s="132">
        <v>37</v>
      </c>
      <c r="R120" s="132" t="s">
        <v>467</v>
      </c>
      <c r="S120" s="132">
        <v>1000323</v>
      </c>
      <c r="T120" s="132" t="s">
        <v>828</v>
      </c>
      <c r="U120" s="132">
        <v>124</v>
      </c>
      <c r="V120" s="132">
        <v>80</v>
      </c>
      <c r="W120" s="132" t="s">
        <v>1144</v>
      </c>
      <c r="X120" s="132">
        <v>23</v>
      </c>
    </row>
    <row r="121" spans="1:24">
      <c r="A121" s="132">
        <v>1462</v>
      </c>
      <c r="B121" s="132">
        <v>60000000813</v>
      </c>
      <c r="C121" s="132">
        <v>61062000000</v>
      </c>
      <c r="D121" s="132" t="s">
        <v>988</v>
      </c>
      <c r="E121" s="132" t="s">
        <v>437</v>
      </c>
      <c r="F121" s="132">
        <v>77</v>
      </c>
      <c r="G121" s="132" t="s">
        <v>3848</v>
      </c>
      <c r="H121" s="132">
        <v>2</v>
      </c>
      <c r="I121" s="132">
        <v>0.22600000000000001</v>
      </c>
      <c r="J121" s="132">
        <v>1</v>
      </c>
      <c r="K121" s="132">
        <v>0.22600000000000001</v>
      </c>
      <c r="L121" s="132" t="s">
        <v>467</v>
      </c>
      <c r="M121" s="132">
        <v>497</v>
      </c>
      <c r="N121" s="132" t="s">
        <v>436</v>
      </c>
      <c r="O121" s="132">
        <v>1840</v>
      </c>
      <c r="P121" s="132" t="s">
        <v>425</v>
      </c>
      <c r="Q121" s="132">
        <v>37</v>
      </c>
      <c r="R121" s="132" t="s">
        <v>467</v>
      </c>
      <c r="S121" s="132">
        <v>1000323</v>
      </c>
      <c r="T121" s="132" t="s">
        <v>1148</v>
      </c>
      <c r="U121" s="132">
        <v>122</v>
      </c>
      <c r="V121" s="132">
        <v>70</v>
      </c>
      <c r="W121" s="132" t="s">
        <v>1144</v>
      </c>
      <c r="X121" s="132">
        <v>23</v>
      </c>
    </row>
    <row r="122" spans="1:24">
      <c r="A122" s="132">
        <v>1463</v>
      </c>
      <c r="B122" s="132">
        <v>60000000814</v>
      </c>
      <c r="C122" s="132">
        <v>62024000010</v>
      </c>
      <c r="D122" s="132" t="s">
        <v>487</v>
      </c>
      <c r="E122" s="132" t="s">
        <v>3692</v>
      </c>
      <c r="F122" s="132">
        <v>92</v>
      </c>
      <c r="G122" s="132" t="s">
        <v>3848</v>
      </c>
      <c r="H122" s="132">
        <v>2</v>
      </c>
      <c r="I122" s="132">
        <v>1.004</v>
      </c>
      <c r="J122" s="132">
        <v>1</v>
      </c>
      <c r="K122" s="132">
        <v>1.004</v>
      </c>
      <c r="L122" s="132" t="s">
        <v>467</v>
      </c>
      <c r="M122" s="132">
        <v>497</v>
      </c>
      <c r="N122" s="132" t="s">
        <v>468</v>
      </c>
      <c r="O122" s="132">
        <v>1760</v>
      </c>
      <c r="P122" s="132" t="s">
        <v>425</v>
      </c>
      <c r="Q122" s="132">
        <v>37</v>
      </c>
      <c r="R122" s="132" t="s">
        <v>467</v>
      </c>
      <c r="S122" s="132">
        <v>1000323</v>
      </c>
      <c r="T122" s="132" t="s">
        <v>1142</v>
      </c>
      <c r="U122" s="132">
        <v>1</v>
      </c>
      <c r="V122" s="132">
        <v>180</v>
      </c>
      <c r="W122" s="132" t="s">
        <v>1038</v>
      </c>
      <c r="X122" s="132">
        <v>5</v>
      </c>
    </row>
    <row r="123" spans="1:24">
      <c r="A123" s="132">
        <v>1464</v>
      </c>
      <c r="B123" s="132">
        <v>60000000806</v>
      </c>
      <c r="C123" s="132">
        <v>62046990000</v>
      </c>
      <c r="D123" s="132" t="s">
        <v>598</v>
      </c>
      <c r="E123" s="132" t="s">
        <v>420</v>
      </c>
      <c r="F123" s="132">
        <v>93</v>
      </c>
      <c r="G123" s="132" t="s">
        <v>3848</v>
      </c>
      <c r="H123" s="132">
        <v>2</v>
      </c>
      <c r="I123" s="132">
        <v>0.35</v>
      </c>
      <c r="J123" s="132">
        <v>1</v>
      </c>
      <c r="K123" s="132">
        <v>0.35</v>
      </c>
      <c r="L123" s="132" t="s">
        <v>467</v>
      </c>
      <c r="M123" s="132">
        <v>497</v>
      </c>
      <c r="N123" s="132" t="s">
        <v>468</v>
      </c>
      <c r="O123" s="132">
        <v>1760</v>
      </c>
      <c r="P123" s="132" t="s">
        <v>431</v>
      </c>
      <c r="Q123" s="132">
        <v>53</v>
      </c>
      <c r="R123" s="132" t="s">
        <v>467</v>
      </c>
      <c r="S123" s="132">
        <v>1000323</v>
      </c>
      <c r="T123" s="132" t="s">
        <v>1142</v>
      </c>
      <c r="U123" s="132">
        <v>1</v>
      </c>
      <c r="V123" s="132">
        <v>100</v>
      </c>
      <c r="W123" s="132" t="s">
        <v>1063</v>
      </c>
      <c r="X123" s="132">
        <v>13</v>
      </c>
    </row>
    <row r="124" spans="1:24">
      <c r="A124" s="132">
        <v>1465</v>
      </c>
      <c r="B124" s="132">
        <v>60000000807</v>
      </c>
      <c r="C124" s="132">
        <v>62046990000</v>
      </c>
      <c r="D124" s="132" t="s">
        <v>598</v>
      </c>
      <c r="E124" s="132" t="s">
        <v>420</v>
      </c>
      <c r="F124" s="132">
        <v>93</v>
      </c>
      <c r="G124" s="132" t="s">
        <v>3848</v>
      </c>
      <c r="H124" s="132">
        <v>2</v>
      </c>
      <c r="I124" s="132">
        <v>0.36399999999999999</v>
      </c>
      <c r="J124" s="132">
        <v>1</v>
      </c>
      <c r="K124" s="132">
        <v>0.36399999999999999</v>
      </c>
      <c r="L124" s="132" t="s">
        <v>467</v>
      </c>
      <c r="M124" s="132">
        <v>497</v>
      </c>
      <c r="N124" s="132" t="s">
        <v>468</v>
      </c>
      <c r="O124" s="132">
        <v>1760</v>
      </c>
      <c r="P124" s="132" t="s">
        <v>431</v>
      </c>
      <c r="Q124" s="132">
        <v>53</v>
      </c>
      <c r="R124" s="132" t="s">
        <v>467</v>
      </c>
      <c r="S124" s="132">
        <v>1000323</v>
      </c>
      <c r="T124" s="132" t="s">
        <v>1148</v>
      </c>
      <c r="U124" s="132">
        <v>122</v>
      </c>
      <c r="V124" s="132">
        <v>100</v>
      </c>
      <c r="W124" s="132" t="s">
        <v>1063</v>
      </c>
      <c r="X124" s="132">
        <v>13</v>
      </c>
    </row>
    <row r="125" spans="1:24">
      <c r="A125" s="132">
        <v>1466</v>
      </c>
      <c r="B125" s="132">
        <v>60000000815</v>
      </c>
      <c r="C125" s="132">
        <v>61062000000</v>
      </c>
      <c r="D125" s="132" t="s">
        <v>977</v>
      </c>
      <c r="E125" s="132" t="s">
        <v>444</v>
      </c>
      <c r="F125" s="132">
        <v>82</v>
      </c>
      <c r="G125" s="132" t="s">
        <v>3848</v>
      </c>
      <c r="H125" s="132">
        <v>2</v>
      </c>
      <c r="I125" s="132">
        <v>0.14199999999999999</v>
      </c>
      <c r="J125" s="132">
        <v>1</v>
      </c>
      <c r="K125" s="132">
        <v>0.14199999999999999</v>
      </c>
      <c r="L125" s="132" t="s">
        <v>467</v>
      </c>
      <c r="M125" s="132">
        <v>497</v>
      </c>
      <c r="N125" s="132" t="s">
        <v>468</v>
      </c>
      <c r="O125" s="132">
        <v>1760</v>
      </c>
      <c r="P125" s="132" t="s">
        <v>425</v>
      </c>
      <c r="Q125" s="132">
        <v>37</v>
      </c>
      <c r="R125" s="132" t="s">
        <v>467</v>
      </c>
      <c r="S125" s="132">
        <v>1000323</v>
      </c>
      <c r="T125" s="132">
        <v>48</v>
      </c>
      <c r="U125" s="132">
        <v>578</v>
      </c>
      <c r="V125" s="132">
        <v>100</v>
      </c>
      <c r="W125" s="132" t="s">
        <v>1038</v>
      </c>
      <c r="X125" s="132">
        <v>5</v>
      </c>
    </row>
    <row r="126" spans="1:24">
      <c r="A126" s="132">
        <v>1467</v>
      </c>
      <c r="B126" s="132">
        <v>60000000817</v>
      </c>
      <c r="C126" s="132">
        <v>61044300000</v>
      </c>
      <c r="D126" s="132" t="s">
        <v>541</v>
      </c>
      <c r="E126" s="132" t="s">
        <v>426</v>
      </c>
      <c r="F126" s="132">
        <v>43</v>
      </c>
      <c r="G126" s="132" t="s">
        <v>3848</v>
      </c>
      <c r="H126" s="132">
        <v>2</v>
      </c>
      <c r="I126" s="132">
        <v>0.34399999999999997</v>
      </c>
      <c r="J126" s="132">
        <v>1</v>
      </c>
      <c r="K126" s="132">
        <v>0.34399999999999997</v>
      </c>
      <c r="L126" s="132" t="s">
        <v>467</v>
      </c>
      <c r="M126" s="132">
        <v>497</v>
      </c>
      <c r="N126" s="132" t="s">
        <v>468</v>
      </c>
      <c r="O126" s="132">
        <v>1760</v>
      </c>
      <c r="P126" s="132" t="s">
        <v>425</v>
      </c>
      <c r="Q126" s="132">
        <v>37</v>
      </c>
      <c r="R126" s="132" t="s">
        <v>467</v>
      </c>
      <c r="S126" s="132">
        <v>1000323</v>
      </c>
      <c r="T126" s="132">
        <v>50</v>
      </c>
      <c r="U126" s="132">
        <v>576</v>
      </c>
      <c r="V126" s="132">
        <v>150</v>
      </c>
      <c r="W126" s="132" t="s">
        <v>1038</v>
      </c>
      <c r="X126" s="132">
        <v>5</v>
      </c>
    </row>
    <row r="127" spans="1:24">
      <c r="A127" s="132">
        <v>1468</v>
      </c>
      <c r="B127" s="132">
        <v>60000000819</v>
      </c>
      <c r="C127" s="132">
        <v>61044300000</v>
      </c>
      <c r="D127" s="132" t="s">
        <v>541</v>
      </c>
      <c r="E127" s="132" t="s">
        <v>426</v>
      </c>
      <c r="F127" s="132">
        <v>43</v>
      </c>
      <c r="G127" s="132" t="s">
        <v>3848</v>
      </c>
      <c r="H127" s="132">
        <v>2</v>
      </c>
      <c r="I127" s="132">
        <v>0.33400000000000002</v>
      </c>
      <c r="J127" s="132">
        <v>1</v>
      </c>
      <c r="K127" s="132">
        <v>0.33400000000000002</v>
      </c>
      <c r="L127" s="132" t="s">
        <v>467</v>
      </c>
      <c r="M127" s="132">
        <v>497</v>
      </c>
      <c r="N127" s="132" t="s">
        <v>468</v>
      </c>
      <c r="O127" s="132">
        <v>1760</v>
      </c>
      <c r="P127" s="132" t="s">
        <v>425</v>
      </c>
      <c r="Q127" s="132">
        <v>37</v>
      </c>
      <c r="R127" s="132" t="s">
        <v>467</v>
      </c>
      <c r="S127" s="132">
        <v>1000323</v>
      </c>
      <c r="T127" s="132" t="s">
        <v>828</v>
      </c>
      <c r="U127" s="132">
        <v>124</v>
      </c>
      <c r="V127" s="132">
        <v>150</v>
      </c>
      <c r="W127" s="132" t="s">
        <v>1038</v>
      </c>
      <c r="X127" s="132">
        <v>5</v>
      </c>
    </row>
    <row r="128" spans="1:24">
      <c r="A128" s="132">
        <v>1469</v>
      </c>
      <c r="B128" s="132">
        <v>60000000818</v>
      </c>
      <c r="C128" s="132">
        <v>61062000000</v>
      </c>
      <c r="D128" s="132" t="s">
        <v>977</v>
      </c>
      <c r="E128" s="132" t="s">
        <v>444</v>
      </c>
      <c r="F128" s="132">
        <v>82</v>
      </c>
      <c r="G128" s="132" t="s">
        <v>3848</v>
      </c>
      <c r="H128" s="132">
        <v>2</v>
      </c>
      <c r="I128" s="132">
        <v>0.13800000000000001</v>
      </c>
      <c r="J128" s="132">
        <v>1</v>
      </c>
      <c r="K128" s="132">
        <v>0.13800000000000001</v>
      </c>
      <c r="L128" s="132" t="s">
        <v>467</v>
      </c>
      <c r="M128" s="132">
        <v>497</v>
      </c>
      <c r="N128" s="132" t="s">
        <v>468</v>
      </c>
      <c r="O128" s="132">
        <v>1760</v>
      </c>
      <c r="P128" s="132" t="s">
        <v>425</v>
      </c>
      <c r="Q128" s="132">
        <v>37</v>
      </c>
      <c r="R128" s="132" t="s">
        <v>467</v>
      </c>
      <c r="S128" s="132">
        <v>1000323</v>
      </c>
      <c r="T128" s="132">
        <v>46</v>
      </c>
      <c r="U128" s="132">
        <v>577</v>
      </c>
      <c r="V128" s="132">
        <v>100</v>
      </c>
      <c r="W128" s="132" t="s">
        <v>1038</v>
      </c>
      <c r="X128" s="132">
        <v>5</v>
      </c>
    </row>
    <row r="129" spans="1:24">
      <c r="A129" s="132">
        <v>1470</v>
      </c>
      <c r="B129" s="132">
        <v>60000000820</v>
      </c>
      <c r="C129" s="132">
        <v>61103099000</v>
      </c>
      <c r="D129" s="132" t="s">
        <v>677</v>
      </c>
      <c r="E129" s="132" t="s">
        <v>316</v>
      </c>
      <c r="F129" s="132">
        <v>17</v>
      </c>
      <c r="G129" s="132" t="s">
        <v>3848</v>
      </c>
      <c r="H129" s="132">
        <v>2</v>
      </c>
      <c r="I129" s="132">
        <v>0.154</v>
      </c>
      <c r="J129" s="132">
        <v>1</v>
      </c>
      <c r="K129" s="132">
        <v>0.154</v>
      </c>
      <c r="L129" s="132" t="s">
        <v>467</v>
      </c>
      <c r="M129" s="132">
        <v>497</v>
      </c>
      <c r="N129" s="132" t="s">
        <v>468</v>
      </c>
      <c r="O129" s="132">
        <v>1760</v>
      </c>
      <c r="P129" s="132" t="s">
        <v>425</v>
      </c>
      <c r="Q129" s="132">
        <v>37</v>
      </c>
      <c r="R129" s="132" t="s">
        <v>467</v>
      </c>
      <c r="S129" s="132">
        <v>1000323</v>
      </c>
      <c r="T129" s="132" t="s">
        <v>858</v>
      </c>
      <c r="U129" s="132">
        <v>1</v>
      </c>
      <c r="V129" s="132">
        <v>79.900000000000006</v>
      </c>
      <c r="W129" s="132" t="s">
        <v>1063</v>
      </c>
      <c r="X129" s="132">
        <v>13</v>
      </c>
    </row>
    <row r="130" spans="1:24">
      <c r="A130" s="132">
        <v>1471</v>
      </c>
      <c r="B130" s="132">
        <v>60000000821</v>
      </c>
      <c r="C130" s="132">
        <v>61103099000</v>
      </c>
      <c r="D130" s="132" t="s">
        <v>677</v>
      </c>
      <c r="E130" s="132" t="s">
        <v>316</v>
      </c>
      <c r="F130" s="132">
        <v>17</v>
      </c>
      <c r="G130" s="132" t="s">
        <v>3848</v>
      </c>
      <c r="H130" s="132">
        <v>2</v>
      </c>
      <c r="I130" s="132">
        <v>0.152</v>
      </c>
      <c r="J130" s="132">
        <v>1</v>
      </c>
      <c r="K130" s="132">
        <v>0.152</v>
      </c>
      <c r="L130" s="132" t="s">
        <v>467</v>
      </c>
      <c r="M130" s="132">
        <v>497</v>
      </c>
      <c r="N130" s="132" t="s">
        <v>468</v>
      </c>
      <c r="O130" s="132">
        <v>1760</v>
      </c>
      <c r="P130" s="132" t="s">
        <v>425</v>
      </c>
      <c r="Q130" s="132">
        <v>37</v>
      </c>
      <c r="R130" s="132" t="s">
        <v>467</v>
      </c>
      <c r="S130" s="132">
        <v>1000323</v>
      </c>
      <c r="T130" s="132" t="s">
        <v>858</v>
      </c>
      <c r="U130" s="132">
        <v>1</v>
      </c>
      <c r="V130" s="132">
        <v>79.900000000000006</v>
      </c>
      <c r="W130" s="132" t="s">
        <v>1063</v>
      </c>
      <c r="X130" s="132">
        <v>13</v>
      </c>
    </row>
    <row r="131" spans="1:24">
      <c r="A131" s="132">
        <v>1472</v>
      </c>
      <c r="B131" s="132">
        <v>60000000822</v>
      </c>
      <c r="C131" s="132">
        <v>61044300000</v>
      </c>
      <c r="D131" s="132" t="s">
        <v>541</v>
      </c>
      <c r="E131" s="132" t="s">
        <v>426</v>
      </c>
      <c r="F131" s="132">
        <v>43</v>
      </c>
      <c r="G131" s="132" t="s">
        <v>3848</v>
      </c>
      <c r="H131" s="132">
        <v>2</v>
      </c>
      <c r="I131" s="132">
        <v>0.3</v>
      </c>
      <c r="J131" s="132">
        <v>1</v>
      </c>
      <c r="K131" s="132">
        <v>0.3</v>
      </c>
      <c r="L131" s="132" t="s">
        <v>467</v>
      </c>
      <c r="M131" s="132">
        <v>497</v>
      </c>
      <c r="N131" s="132" t="s">
        <v>468</v>
      </c>
      <c r="O131" s="132">
        <v>1760</v>
      </c>
      <c r="P131" s="132" t="s">
        <v>425</v>
      </c>
      <c r="Q131" s="132">
        <v>37</v>
      </c>
      <c r="R131" s="132" t="s">
        <v>467</v>
      </c>
      <c r="S131" s="132">
        <v>1000323</v>
      </c>
      <c r="T131" s="132" t="s">
        <v>858</v>
      </c>
      <c r="U131" s="132">
        <v>1</v>
      </c>
      <c r="V131" s="132">
        <v>139.9</v>
      </c>
      <c r="W131" s="132" t="s">
        <v>1063</v>
      </c>
      <c r="X131" s="132">
        <v>13</v>
      </c>
    </row>
    <row r="132" spans="1:24">
      <c r="A132" s="132">
        <v>1473</v>
      </c>
      <c r="B132" s="132">
        <v>60000000823</v>
      </c>
      <c r="C132" s="132">
        <v>61044300000</v>
      </c>
      <c r="D132" s="132" t="s">
        <v>541</v>
      </c>
      <c r="E132" s="132" t="s">
        <v>426</v>
      </c>
      <c r="F132" s="132">
        <v>43</v>
      </c>
      <c r="G132" s="132" t="s">
        <v>3848</v>
      </c>
      <c r="H132" s="132">
        <v>2</v>
      </c>
      <c r="I132" s="132">
        <v>0.55400000000000005</v>
      </c>
      <c r="J132" s="132">
        <v>1</v>
      </c>
      <c r="K132" s="132">
        <v>0.55400000000000005</v>
      </c>
      <c r="L132" s="132" t="s">
        <v>467</v>
      </c>
      <c r="M132" s="132">
        <v>497</v>
      </c>
      <c r="N132" s="132" t="s">
        <v>468</v>
      </c>
      <c r="O132" s="132">
        <v>1760</v>
      </c>
      <c r="P132" s="132" t="s">
        <v>425</v>
      </c>
      <c r="Q132" s="132">
        <v>37</v>
      </c>
      <c r="R132" s="132" t="s">
        <v>467</v>
      </c>
      <c r="S132" s="132">
        <v>1000323</v>
      </c>
      <c r="T132" s="132" t="s">
        <v>858</v>
      </c>
      <c r="U132" s="132">
        <v>1</v>
      </c>
      <c r="V132" s="132">
        <v>179.9</v>
      </c>
      <c r="W132" s="132" t="s">
        <v>1063</v>
      </c>
      <c r="X132" s="132">
        <v>13</v>
      </c>
    </row>
    <row r="133" spans="1:24">
      <c r="A133" s="132">
        <v>1474</v>
      </c>
      <c r="B133" s="132">
        <v>60000000824</v>
      </c>
      <c r="C133" s="132">
        <v>61044300000</v>
      </c>
      <c r="D133" s="132" t="s">
        <v>541</v>
      </c>
      <c r="E133" s="132" t="s">
        <v>426</v>
      </c>
      <c r="F133" s="132">
        <v>43</v>
      </c>
      <c r="G133" s="132" t="s">
        <v>3848</v>
      </c>
      <c r="H133" s="132">
        <v>2</v>
      </c>
      <c r="I133" s="132">
        <v>0.50800000000000001</v>
      </c>
      <c r="J133" s="132">
        <v>1</v>
      </c>
      <c r="K133" s="132">
        <v>0.50800000000000001</v>
      </c>
      <c r="L133" s="132" t="s">
        <v>467</v>
      </c>
      <c r="M133" s="132">
        <v>497</v>
      </c>
      <c r="N133" s="132" t="s">
        <v>468</v>
      </c>
      <c r="O133" s="132">
        <v>1760</v>
      </c>
      <c r="P133" s="132" t="s">
        <v>425</v>
      </c>
      <c r="Q133" s="132">
        <v>37</v>
      </c>
      <c r="R133" s="132" t="s">
        <v>467</v>
      </c>
      <c r="S133" s="132">
        <v>1000323</v>
      </c>
      <c r="T133" s="132" t="s">
        <v>858</v>
      </c>
      <c r="U133" s="132">
        <v>1</v>
      </c>
      <c r="V133" s="132">
        <v>179.9</v>
      </c>
      <c r="W133" s="132" t="s">
        <v>1063</v>
      </c>
      <c r="X133" s="132">
        <v>13</v>
      </c>
    </row>
    <row r="134" spans="1:24">
      <c r="A134" s="132">
        <v>1475</v>
      </c>
      <c r="B134" s="132">
        <v>60000000825</v>
      </c>
      <c r="C134" s="132">
        <v>61044300000</v>
      </c>
      <c r="D134" s="132" t="s">
        <v>541</v>
      </c>
      <c r="E134" s="132" t="s">
        <v>426</v>
      </c>
      <c r="F134" s="132">
        <v>43</v>
      </c>
      <c r="G134" s="132" t="s">
        <v>3848</v>
      </c>
      <c r="H134" s="132">
        <v>2</v>
      </c>
      <c r="I134" s="132">
        <v>0.59199999999999997</v>
      </c>
      <c r="J134" s="132">
        <v>1</v>
      </c>
      <c r="K134" s="132">
        <v>0.59199999999999997</v>
      </c>
      <c r="L134" s="132" t="s">
        <v>467</v>
      </c>
      <c r="M134" s="132">
        <v>497</v>
      </c>
      <c r="N134" s="132" t="s">
        <v>468</v>
      </c>
      <c r="O134" s="132">
        <v>1760</v>
      </c>
      <c r="P134" s="132" t="s">
        <v>425</v>
      </c>
      <c r="Q134" s="132">
        <v>37</v>
      </c>
      <c r="R134" s="132" t="s">
        <v>467</v>
      </c>
      <c r="S134" s="132">
        <v>1000323</v>
      </c>
      <c r="T134" s="132" t="s">
        <v>825</v>
      </c>
      <c r="U134" s="132">
        <v>119</v>
      </c>
      <c r="V134" s="132">
        <v>179.9</v>
      </c>
      <c r="W134" s="132" t="s">
        <v>1063</v>
      </c>
      <c r="X134" s="132">
        <v>13</v>
      </c>
    </row>
    <row r="135" spans="1:24">
      <c r="A135" s="132">
        <v>1476</v>
      </c>
      <c r="B135" s="132">
        <v>60000000826</v>
      </c>
      <c r="C135" s="132">
        <v>61044300000</v>
      </c>
      <c r="D135" s="132" t="s">
        <v>541</v>
      </c>
      <c r="E135" s="132" t="s">
        <v>426</v>
      </c>
      <c r="F135" s="132">
        <v>43</v>
      </c>
      <c r="G135" s="132" t="s">
        <v>3848</v>
      </c>
      <c r="H135" s="132">
        <v>2</v>
      </c>
      <c r="I135" s="132">
        <v>0.27200000000000002</v>
      </c>
      <c r="J135" s="132">
        <v>1</v>
      </c>
      <c r="K135" s="132">
        <v>0.27200000000000002</v>
      </c>
      <c r="L135" s="132" t="s">
        <v>467</v>
      </c>
      <c r="M135" s="132">
        <v>497</v>
      </c>
      <c r="N135" s="132" t="s">
        <v>468</v>
      </c>
      <c r="O135" s="132">
        <v>1760</v>
      </c>
      <c r="P135" s="132" t="s">
        <v>425</v>
      </c>
      <c r="Q135" s="132">
        <v>37</v>
      </c>
      <c r="R135" s="132" t="s">
        <v>467</v>
      </c>
      <c r="S135" s="132">
        <v>1000323</v>
      </c>
      <c r="T135" s="132" t="s">
        <v>821</v>
      </c>
      <c r="U135" s="132">
        <v>3</v>
      </c>
      <c r="V135" s="132">
        <v>129.9</v>
      </c>
      <c r="W135" s="132" t="s">
        <v>1063</v>
      </c>
      <c r="X135" s="132">
        <v>13</v>
      </c>
    </row>
    <row r="136" spans="1:24">
      <c r="A136" s="132">
        <v>1477</v>
      </c>
      <c r="B136" s="132">
        <v>60000000827</v>
      </c>
      <c r="C136" s="132">
        <v>62046318000</v>
      </c>
      <c r="D136" s="132" t="s">
        <v>987</v>
      </c>
      <c r="E136" s="132" t="s">
        <v>420</v>
      </c>
      <c r="F136" s="132">
        <v>93</v>
      </c>
      <c r="G136" s="132" t="s">
        <v>3848</v>
      </c>
      <c r="H136" s="132">
        <v>2</v>
      </c>
      <c r="I136" s="132">
        <v>0.16200000000000001</v>
      </c>
      <c r="J136" s="132">
        <v>1</v>
      </c>
      <c r="K136" s="132">
        <v>0.16200000000000001</v>
      </c>
      <c r="L136" s="132" t="s">
        <v>467</v>
      </c>
      <c r="M136" s="132">
        <v>497</v>
      </c>
      <c r="N136" s="132" t="s">
        <v>436</v>
      </c>
      <c r="O136" s="132">
        <v>1840</v>
      </c>
      <c r="P136" s="132" t="s">
        <v>425</v>
      </c>
      <c r="Q136" s="132">
        <v>37</v>
      </c>
      <c r="R136" s="132" t="s">
        <v>467</v>
      </c>
      <c r="S136" s="132">
        <v>1000323</v>
      </c>
      <c r="T136" s="132" t="s">
        <v>810</v>
      </c>
      <c r="U136" s="132">
        <v>122</v>
      </c>
      <c r="V136" s="132">
        <v>49.9</v>
      </c>
      <c r="W136" s="132" t="s">
        <v>1046</v>
      </c>
      <c r="X136" s="132">
        <v>12</v>
      </c>
    </row>
    <row r="137" spans="1:24">
      <c r="A137" s="132">
        <v>1478</v>
      </c>
      <c r="B137" s="132">
        <v>60000000828</v>
      </c>
      <c r="C137" s="132">
        <v>62046318000</v>
      </c>
      <c r="D137" s="132" t="s">
        <v>987</v>
      </c>
      <c r="E137" s="132" t="s">
        <v>420</v>
      </c>
      <c r="F137" s="132">
        <v>93</v>
      </c>
      <c r="G137" s="132" t="s">
        <v>3848</v>
      </c>
      <c r="H137" s="132">
        <v>2</v>
      </c>
      <c r="I137" s="132">
        <v>0.16200000000000001</v>
      </c>
      <c r="J137" s="132">
        <v>1</v>
      </c>
      <c r="K137" s="132">
        <v>0.16200000000000001</v>
      </c>
      <c r="L137" s="132" t="s">
        <v>467</v>
      </c>
      <c r="M137" s="132">
        <v>497</v>
      </c>
      <c r="N137" s="132" t="s">
        <v>436</v>
      </c>
      <c r="O137" s="132">
        <v>1840</v>
      </c>
      <c r="P137" s="132" t="s">
        <v>425</v>
      </c>
      <c r="Q137" s="132">
        <v>37</v>
      </c>
      <c r="R137" s="132" t="s">
        <v>467</v>
      </c>
      <c r="S137" s="132">
        <v>1000323</v>
      </c>
      <c r="T137" s="132" t="s">
        <v>810</v>
      </c>
      <c r="U137" s="132">
        <v>122</v>
      </c>
      <c r="V137" s="132">
        <v>49.9</v>
      </c>
      <c r="W137" s="132" t="s">
        <v>1046</v>
      </c>
      <c r="X137" s="132">
        <v>12</v>
      </c>
    </row>
    <row r="138" spans="1:24">
      <c r="A138" s="132">
        <v>1479</v>
      </c>
      <c r="B138" s="132">
        <v>60000000829</v>
      </c>
      <c r="C138" s="132">
        <v>61044900000</v>
      </c>
      <c r="D138" s="132" t="s">
        <v>590</v>
      </c>
      <c r="E138" s="132" t="s">
        <v>426</v>
      </c>
      <c r="F138" s="132">
        <v>43</v>
      </c>
      <c r="G138" s="132" t="s">
        <v>3848</v>
      </c>
      <c r="H138" s="132">
        <v>2</v>
      </c>
      <c r="I138" s="132">
        <v>0.44600000000000001</v>
      </c>
      <c r="J138" s="132">
        <v>1</v>
      </c>
      <c r="K138" s="132">
        <v>0.44600000000000001</v>
      </c>
      <c r="L138" s="132" t="s">
        <v>467</v>
      </c>
      <c r="M138" s="132">
        <v>497</v>
      </c>
      <c r="N138" s="132" t="s">
        <v>436</v>
      </c>
      <c r="O138" s="132">
        <v>1840</v>
      </c>
      <c r="P138" s="132" t="s">
        <v>431</v>
      </c>
      <c r="Q138" s="132">
        <v>53</v>
      </c>
      <c r="R138" s="132" t="s">
        <v>467</v>
      </c>
      <c r="S138" s="132">
        <v>1000323</v>
      </c>
      <c r="T138" s="132" t="s">
        <v>821</v>
      </c>
      <c r="U138" s="132">
        <v>3</v>
      </c>
      <c r="V138" s="132">
        <v>99.9</v>
      </c>
      <c r="W138" s="132" t="s">
        <v>1038</v>
      </c>
      <c r="X138" s="132">
        <v>5</v>
      </c>
    </row>
    <row r="139" spans="1:24">
      <c r="A139" s="132">
        <v>1480</v>
      </c>
      <c r="B139" s="132">
        <v>60000000830</v>
      </c>
      <c r="C139" s="132">
        <v>61062000000</v>
      </c>
      <c r="D139" s="132" t="s">
        <v>977</v>
      </c>
      <c r="E139" s="132" t="s">
        <v>444</v>
      </c>
      <c r="F139" s="132">
        <v>82</v>
      </c>
      <c r="G139" s="132" t="s">
        <v>3848</v>
      </c>
      <c r="H139" s="132">
        <v>2</v>
      </c>
      <c r="I139" s="132">
        <v>0.24</v>
      </c>
      <c r="J139" s="132">
        <v>1</v>
      </c>
      <c r="K139" s="132">
        <v>0.24</v>
      </c>
      <c r="L139" s="132" t="s">
        <v>467</v>
      </c>
      <c r="M139" s="132">
        <v>497</v>
      </c>
      <c r="N139" s="132" t="s">
        <v>468</v>
      </c>
      <c r="O139" s="132">
        <v>1760</v>
      </c>
      <c r="P139" s="132" t="s">
        <v>425</v>
      </c>
      <c r="Q139" s="132">
        <v>37</v>
      </c>
      <c r="R139" s="132" t="s">
        <v>467</v>
      </c>
      <c r="S139" s="132">
        <v>1000323</v>
      </c>
      <c r="T139" s="132" t="s">
        <v>810</v>
      </c>
      <c r="U139" s="132">
        <v>122</v>
      </c>
      <c r="V139" s="132">
        <v>89.9</v>
      </c>
      <c r="W139" s="132" t="s">
        <v>1038</v>
      </c>
      <c r="X139" s="132">
        <v>5</v>
      </c>
    </row>
    <row r="140" spans="1:24">
      <c r="A140" s="132">
        <v>1481</v>
      </c>
      <c r="B140" s="132">
        <v>60000000831</v>
      </c>
      <c r="C140" s="132">
        <v>61044900000</v>
      </c>
      <c r="D140" s="132" t="s">
        <v>590</v>
      </c>
      <c r="E140" s="132" t="s">
        <v>426</v>
      </c>
      <c r="F140" s="132">
        <v>43</v>
      </c>
      <c r="G140" s="132" t="s">
        <v>3848</v>
      </c>
      <c r="H140" s="132">
        <v>2</v>
      </c>
      <c r="I140" s="132">
        <v>0.34100000000000003</v>
      </c>
      <c r="J140" s="132">
        <v>1</v>
      </c>
      <c r="K140" s="132">
        <v>0.34100000000000003</v>
      </c>
      <c r="L140" s="132" t="s">
        <v>467</v>
      </c>
      <c r="M140" s="132">
        <v>497</v>
      </c>
      <c r="N140" s="132" t="s">
        <v>436</v>
      </c>
      <c r="O140" s="132">
        <v>1840</v>
      </c>
      <c r="P140" s="132" t="s">
        <v>431</v>
      </c>
      <c r="Q140" s="132">
        <v>53</v>
      </c>
      <c r="R140" s="132" t="s">
        <v>467</v>
      </c>
      <c r="S140" s="132">
        <v>1000323</v>
      </c>
      <c r="T140" s="132" t="s">
        <v>828</v>
      </c>
      <c r="U140" s="132">
        <v>124</v>
      </c>
      <c r="V140" s="132">
        <v>89.9</v>
      </c>
      <c r="W140" s="132" t="s">
        <v>1050</v>
      </c>
      <c r="X140" s="132">
        <v>20</v>
      </c>
    </row>
    <row r="141" spans="1:24">
      <c r="A141" s="132">
        <v>1482</v>
      </c>
      <c r="B141" s="132">
        <v>60000000832</v>
      </c>
      <c r="C141" s="132">
        <v>61062000000</v>
      </c>
      <c r="D141" s="132" t="s">
        <v>977</v>
      </c>
      <c r="E141" s="132" t="s">
        <v>444</v>
      </c>
      <c r="F141" s="132">
        <v>82</v>
      </c>
      <c r="G141" s="132" t="s">
        <v>3848</v>
      </c>
      <c r="H141" s="132">
        <v>2</v>
      </c>
      <c r="I141" s="132">
        <v>0.16600000000000001</v>
      </c>
      <c r="J141" s="132">
        <v>1</v>
      </c>
      <c r="K141" s="132">
        <v>0.16600000000000001</v>
      </c>
      <c r="L141" s="132" t="s">
        <v>467</v>
      </c>
      <c r="M141" s="132">
        <v>497</v>
      </c>
      <c r="N141" s="132" t="s">
        <v>436</v>
      </c>
      <c r="O141" s="132">
        <v>1840</v>
      </c>
      <c r="P141" s="132" t="s">
        <v>425</v>
      </c>
      <c r="Q141" s="132">
        <v>37</v>
      </c>
      <c r="R141" s="132" t="s">
        <v>467</v>
      </c>
      <c r="S141" s="132">
        <v>1000323</v>
      </c>
      <c r="T141" s="132" t="s">
        <v>1156</v>
      </c>
      <c r="U141" s="132">
        <v>581</v>
      </c>
      <c r="V141" s="132">
        <v>59.9</v>
      </c>
      <c r="W141" s="132" t="s">
        <v>3916</v>
      </c>
      <c r="X141" s="132">
        <v>10</v>
      </c>
    </row>
    <row r="142" spans="1:24">
      <c r="A142" s="132">
        <v>1483</v>
      </c>
      <c r="B142" s="132">
        <v>60000000833</v>
      </c>
      <c r="C142" s="132">
        <v>61044300000</v>
      </c>
      <c r="D142" s="132" t="s">
        <v>541</v>
      </c>
      <c r="E142" s="132" t="s">
        <v>426</v>
      </c>
      <c r="F142" s="132">
        <v>43</v>
      </c>
      <c r="G142" s="132" t="s">
        <v>3848</v>
      </c>
      <c r="H142" s="132">
        <v>2</v>
      </c>
      <c r="I142" s="132">
        <v>0.47799999999999998</v>
      </c>
      <c r="J142" s="132">
        <v>1</v>
      </c>
      <c r="K142" s="132">
        <v>0.47799999999999998</v>
      </c>
      <c r="L142" s="132" t="s">
        <v>467</v>
      </c>
      <c r="M142" s="132">
        <v>497</v>
      </c>
      <c r="N142" s="132" t="s">
        <v>468</v>
      </c>
      <c r="O142" s="132">
        <v>1760</v>
      </c>
      <c r="P142" s="132" t="s">
        <v>425</v>
      </c>
      <c r="Q142" s="132">
        <v>37</v>
      </c>
      <c r="R142" s="132" t="s">
        <v>467</v>
      </c>
      <c r="S142" s="132">
        <v>1000323</v>
      </c>
      <c r="T142" s="132" t="s">
        <v>828</v>
      </c>
      <c r="U142" s="132">
        <v>124</v>
      </c>
      <c r="V142" s="132">
        <v>129.9</v>
      </c>
      <c r="W142" s="132" t="s">
        <v>1038</v>
      </c>
      <c r="X142" s="132">
        <v>5</v>
      </c>
    </row>
    <row r="143" spans="1:24">
      <c r="A143" s="132">
        <v>1484</v>
      </c>
      <c r="B143" s="132">
        <v>60000000834</v>
      </c>
      <c r="C143" s="132">
        <v>62046318000</v>
      </c>
      <c r="D143" s="132" t="s">
        <v>987</v>
      </c>
      <c r="E143" s="132" t="s">
        <v>420</v>
      </c>
      <c r="F143" s="132">
        <v>93</v>
      </c>
      <c r="G143" s="132" t="s">
        <v>3848</v>
      </c>
      <c r="H143" s="132">
        <v>2</v>
      </c>
      <c r="I143" s="132">
        <v>0.126</v>
      </c>
      <c r="J143" s="132">
        <v>1</v>
      </c>
      <c r="K143" s="132">
        <v>0.126</v>
      </c>
      <c r="L143" s="132" t="s">
        <v>467</v>
      </c>
      <c r="M143" s="132">
        <v>497</v>
      </c>
      <c r="N143" s="132" t="s">
        <v>436</v>
      </c>
      <c r="O143" s="132">
        <v>1840</v>
      </c>
      <c r="P143" s="132" t="s">
        <v>425</v>
      </c>
      <c r="Q143" s="132">
        <v>37</v>
      </c>
      <c r="R143" s="132" t="s">
        <v>467</v>
      </c>
      <c r="S143" s="132">
        <v>1000323</v>
      </c>
      <c r="T143" s="132" t="s">
        <v>825</v>
      </c>
      <c r="U143" s="132">
        <v>119</v>
      </c>
      <c r="V143" s="132">
        <v>49.9</v>
      </c>
      <c r="W143" s="132" t="s">
        <v>1046</v>
      </c>
      <c r="X143" s="132">
        <v>12</v>
      </c>
    </row>
    <row r="144" spans="1:24">
      <c r="A144" s="132">
        <v>1485</v>
      </c>
      <c r="B144" s="132">
        <v>60000000835</v>
      </c>
      <c r="C144" s="132">
        <v>61062000000</v>
      </c>
      <c r="D144" s="132" t="s">
        <v>977</v>
      </c>
      <c r="E144" s="132" t="s">
        <v>444</v>
      </c>
      <c r="F144" s="132">
        <v>82</v>
      </c>
      <c r="G144" s="132" t="s">
        <v>3848</v>
      </c>
      <c r="H144" s="132">
        <v>2</v>
      </c>
      <c r="I144" s="132">
        <v>0.184</v>
      </c>
      <c r="J144" s="132">
        <v>1</v>
      </c>
      <c r="K144" s="132">
        <v>0.184</v>
      </c>
      <c r="L144" s="132" t="s">
        <v>467</v>
      </c>
      <c r="M144" s="132">
        <v>497</v>
      </c>
      <c r="N144" s="132" t="s">
        <v>468</v>
      </c>
      <c r="O144" s="132">
        <v>1760</v>
      </c>
      <c r="P144" s="132" t="s">
        <v>425</v>
      </c>
      <c r="Q144" s="132">
        <v>37</v>
      </c>
      <c r="R144" s="132" t="s">
        <v>467</v>
      </c>
      <c r="S144" s="132">
        <v>1000323</v>
      </c>
      <c r="T144" s="132" t="s">
        <v>821</v>
      </c>
      <c r="U144" s="132">
        <v>3</v>
      </c>
      <c r="V144" s="132">
        <v>99.9</v>
      </c>
      <c r="W144" s="132" t="s">
        <v>1046</v>
      </c>
      <c r="X144" s="132">
        <v>12</v>
      </c>
    </row>
    <row r="145" spans="1:24">
      <c r="A145" s="132">
        <v>1486</v>
      </c>
      <c r="B145" s="132">
        <v>60000000836</v>
      </c>
      <c r="C145" s="132">
        <v>61062000000</v>
      </c>
      <c r="D145" s="132" t="s">
        <v>977</v>
      </c>
      <c r="E145" s="132" t="s">
        <v>444</v>
      </c>
      <c r="F145" s="132">
        <v>82</v>
      </c>
      <c r="G145" s="132" t="s">
        <v>3848</v>
      </c>
      <c r="H145" s="132">
        <v>2</v>
      </c>
      <c r="I145" s="132">
        <v>0.16200000000000001</v>
      </c>
      <c r="J145" s="132">
        <v>1</v>
      </c>
      <c r="K145" s="132">
        <v>0.16200000000000001</v>
      </c>
      <c r="L145" s="132" t="s">
        <v>467</v>
      </c>
      <c r="M145" s="132">
        <v>497</v>
      </c>
      <c r="N145" s="132" t="s">
        <v>468</v>
      </c>
      <c r="O145" s="132">
        <v>1760</v>
      </c>
      <c r="P145" s="132" t="s">
        <v>425</v>
      </c>
      <c r="Q145" s="132">
        <v>37</v>
      </c>
      <c r="R145" s="132" t="s">
        <v>467</v>
      </c>
      <c r="S145" s="132">
        <v>1000323</v>
      </c>
      <c r="T145" s="132" t="s">
        <v>828</v>
      </c>
      <c r="U145" s="132">
        <v>124</v>
      </c>
      <c r="V145" s="132">
        <v>69.900000000000006</v>
      </c>
      <c r="W145" s="132" t="s">
        <v>1046</v>
      </c>
      <c r="X145" s="132">
        <v>12</v>
      </c>
    </row>
    <row r="146" spans="1:24">
      <c r="A146" s="132">
        <v>1487</v>
      </c>
      <c r="B146" s="132">
        <v>60000000837</v>
      </c>
      <c r="C146" s="132">
        <v>62046318000</v>
      </c>
      <c r="D146" s="132" t="s">
        <v>511</v>
      </c>
      <c r="E146" s="132" t="s">
        <v>420</v>
      </c>
      <c r="F146" s="132">
        <v>93</v>
      </c>
      <c r="G146" s="132" t="s">
        <v>3848</v>
      </c>
      <c r="H146" s="132">
        <v>2</v>
      </c>
      <c r="I146" s="132">
        <v>0.42599999999999999</v>
      </c>
      <c r="J146" s="132">
        <v>1</v>
      </c>
      <c r="K146" s="132">
        <v>0.42599999999999999</v>
      </c>
      <c r="L146" s="132" t="s">
        <v>467</v>
      </c>
      <c r="M146" s="132">
        <v>497</v>
      </c>
      <c r="N146" s="132" t="s">
        <v>468</v>
      </c>
      <c r="O146" s="132">
        <v>1760</v>
      </c>
      <c r="P146" s="132" t="s">
        <v>425</v>
      </c>
      <c r="Q146" s="132">
        <v>37</v>
      </c>
      <c r="R146" s="132" t="s">
        <v>467</v>
      </c>
      <c r="S146" s="132">
        <v>1000323</v>
      </c>
      <c r="T146" s="132">
        <v>52</v>
      </c>
      <c r="U146" s="132">
        <v>580</v>
      </c>
      <c r="V146" s="132">
        <v>89.9</v>
      </c>
      <c r="W146" s="132" t="s">
        <v>3919</v>
      </c>
      <c r="X146" s="132">
        <v>25</v>
      </c>
    </row>
    <row r="147" spans="1:24">
      <c r="A147" s="132">
        <v>1488</v>
      </c>
      <c r="B147" s="132">
        <v>60000000838</v>
      </c>
      <c r="C147" s="132">
        <v>62046318000</v>
      </c>
      <c r="D147" s="132" t="s">
        <v>511</v>
      </c>
      <c r="E147" s="132" t="s">
        <v>420</v>
      </c>
      <c r="F147" s="132">
        <v>93</v>
      </c>
      <c r="G147" s="132" t="s">
        <v>3848</v>
      </c>
      <c r="H147" s="132">
        <v>2</v>
      </c>
      <c r="I147" s="132">
        <v>0.40200000000000002</v>
      </c>
      <c r="J147" s="132">
        <v>1</v>
      </c>
      <c r="K147" s="132">
        <v>0.40200000000000002</v>
      </c>
      <c r="L147" s="132" t="s">
        <v>467</v>
      </c>
      <c r="M147" s="132">
        <v>497</v>
      </c>
      <c r="N147" s="132" t="s">
        <v>468</v>
      </c>
      <c r="O147" s="132">
        <v>1760</v>
      </c>
      <c r="P147" s="132" t="s">
        <v>425</v>
      </c>
      <c r="Q147" s="132">
        <v>37</v>
      </c>
      <c r="R147" s="132" t="s">
        <v>467</v>
      </c>
      <c r="S147" s="132">
        <v>1000323</v>
      </c>
      <c r="T147" s="132">
        <v>48</v>
      </c>
      <c r="U147" s="132">
        <v>578</v>
      </c>
      <c r="V147" s="132">
        <v>89.9</v>
      </c>
      <c r="W147" s="132" t="s">
        <v>3919</v>
      </c>
      <c r="X147" s="132">
        <v>25</v>
      </c>
    </row>
    <row r="148" spans="1:24">
      <c r="A148" s="132">
        <v>1489</v>
      </c>
      <c r="B148" s="132">
        <v>60000000839</v>
      </c>
      <c r="C148" s="132">
        <v>61044300000</v>
      </c>
      <c r="D148" s="132" t="s">
        <v>541</v>
      </c>
      <c r="E148" s="132" t="s">
        <v>426</v>
      </c>
      <c r="F148" s="132">
        <v>43</v>
      </c>
      <c r="G148" s="132" t="s">
        <v>3848</v>
      </c>
      <c r="H148" s="132">
        <v>2</v>
      </c>
      <c r="I148" s="132">
        <v>0.32</v>
      </c>
      <c r="J148" s="132">
        <v>1</v>
      </c>
      <c r="K148" s="132">
        <v>0.32</v>
      </c>
      <c r="L148" s="132" t="s">
        <v>467</v>
      </c>
      <c r="M148" s="132">
        <v>497</v>
      </c>
      <c r="N148" s="132" t="s">
        <v>468</v>
      </c>
      <c r="O148" s="132">
        <v>1760</v>
      </c>
      <c r="P148" s="132" t="s">
        <v>425</v>
      </c>
      <c r="Q148" s="132">
        <v>37</v>
      </c>
      <c r="R148" s="132" t="s">
        <v>467</v>
      </c>
      <c r="S148" s="132">
        <v>1000323</v>
      </c>
      <c r="T148" s="132" t="s">
        <v>821</v>
      </c>
      <c r="U148" s="132">
        <v>3</v>
      </c>
      <c r="V148" s="132">
        <v>139.9</v>
      </c>
      <c r="W148" s="132" t="s">
        <v>1048</v>
      </c>
      <c r="X148" s="132">
        <v>4</v>
      </c>
    </row>
    <row r="149" spans="1:24">
      <c r="A149" s="132">
        <v>1490</v>
      </c>
      <c r="B149" s="132">
        <v>60000000840</v>
      </c>
      <c r="C149" s="132">
        <v>61044200000</v>
      </c>
      <c r="D149" s="132" t="s">
        <v>506</v>
      </c>
      <c r="E149" s="132" t="s">
        <v>426</v>
      </c>
      <c r="F149" s="132">
        <v>43</v>
      </c>
      <c r="G149" s="132" t="s">
        <v>3848</v>
      </c>
      <c r="H149" s="132">
        <v>2</v>
      </c>
      <c r="I149" s="132">
        <v>0.29599999999999999</v>
      </c>
      <c r="J149" s="132">
        <v>1</v>
      </c>
      <c r="K149" s="132">
        <v>0.29599999999999999</v>
      </c>
      <c r="L149" s="132" t="s">
        <v>467</v>
      </c>
      <c r="M149" s="132">
        <v>497</v>
      </c>
      <c r="N149" s="132" t="s">
        <v>468</v>
      </c>
      <c r="O149" s="132">
        <v>1760</v>
      </c>
      <c r="P149" s="132" t="s">
        <v>439</v>
      </c>
      <c r="Q149" s="132">
        <v>9</v>
      </c>
      <c r="R149" s="132" t="s">
        <v>467</v>
      </c>
      <c r="S149" s="132">
        <v>1000323</v>
      </c>
      <c r="T149" s="132" t="s">
        <v>858</v>
      </c>
      <c r="U149" s="132">
        <v>1</v>
      </c>
      <c r="V149" s="132">
        <v>129.9</v>
      </c>
      <c r="W149" s="132" t="s">
        <v>1038</v>
      </c>
      <c r="X149" s="132">
        <v>5</v>
      </c>
    </row>
    <row r="150" spans="1:24">
      <c r="A150" s="132">
        <v>1491</v>
      </c>
      <c r="B150" s="132">
        <v>60000000841</v>
      </c>
      <c r="C150" s="132">
        <v>61044300000</v>
      </c>
      <c r="D150" s="132" t="s">
        <v>541</v>
      </c>
      <c r="E150" s="132" t="s">
        <v>426</v>
      </c>
      <c r="F150" s="132">
        <v>43</v>
      </c>
      <c r="G150" s="132" t="s">
        <v>3848</v>
      </c>
      <c r="H150" s="132">
        <v>2</v>
      </c>
      <c r="I150" s="132">
        <v>0.37</v>
      </c>
      <c r="J150" s="132">
        <v>1</v>
      </c>
      <c r="K150" s="132">
        <v>0.37</v>
      </c>
      <c r="L150" s="132" t="s">
        <v>467</v>
      </c>
      <c r="M150" s="132">
        <v>497</v>
      </c>
      <c r="N150" s="132" t="s">
        <v>436</v>
      </c>
      <c r="O150" s="132">
        <v>1840</v>
      </c>
      <c r="P150" s="132" t="s">
        <v>425</v>
      </c>
      <c r="Q150" s="132">
        <v>37</v>
      </c>
      <c r="R150" s="132" t="s">
        <v>467</v>
      </c>
      <c r="S150" s="132">
        <v>1000323</v>
      </c>
      <c r="T150" s="132" t="s">
        <v>858</v>
      </c>
      <c r="U150" s="132">
        <v>1</v>
      </c>
      <c r="V150" s="132">
        <v>89.9</v>
      </c>
      <c r="W150" s="132" t="s">
        <v>3916</v>
      </c>
      <c r="X150" s="132">
        <v>10</v>
      </c>
    </row>
    <row r="151" spans="1:24">
      <c r="A151" s="132">
        <v>1492</v>
      </c>
      <c r="B151" s="132">
        <v>60000000842</v>
      </c>
      <c r="C151" s="132">
        <v>61044300000</v>
      </c>
      <c r="D151" s="132" t="s">
        <v>541</v>
      </c>
      <c r="E151" s="132" t="s">
        <v>426</v>
      </c>
      <c r="F151" s="132">
        <v>43</v>
      </c>
      <c r="G151" s="132" t="s">
        <v>3848</v>
      </c>
      <c r="H151" s="132">
        <v>2</v>
      </c>
      <c r="I151" s="132">
        <v>0.49399999999999999</v>
      </c>
      <c r="J151" s="132">
        <v>1</v>
      </c>
      <c r="K151" s="132">
        <v>0.49399999999999999</v>
      </c>
      <c r="L151" s="132" t="s">
        <v>467</v>
      </c>
      <c r="M151" s="132">
        <v>497</v>
      </c>
      <c r="N151" s="132" t="s">
        <v>468</v>
      </c>
      <c r="O151" s="132">
        <v>1760</v>
      </c>
      <c r="P151" s="132" t="s">
        <v>425</v>
      </c>
      <c r="Q151" s="132">
        <v>37</v>
      </c>
      <c r="R151" s="132" t="s">
        <v>467</v>
      </c>
      <c r="S151" s="132">
        <v>1000323</v>
      </c>
      <c r="T151" s="132">
        <v>49</v>
      </c>
      <c r="U151" s="132">
        <v>582</v>
      </c>
      <c r="V151" s="132">
        <v>169.9</v>
      </c>
      <c r="W151" s="132" t="s">
        <v>1053</v>
      </c>
      <c r="X151" s="132">
        <v>17</v>
      </c>
    </row>
    <row r="152" spans="1:24">
      <c r="A152" s="132">
        <v>1493</v>
      </c>
      <c r="B152" s="132">
        <v>60000000843</v>
      </c>
      <c r="C152" s="132">
        <v>61044300000</v>
      </c>
      <c r="D152" s="132" t="s">
        <v>541</v>
      </c>
      <c r="E152" s="132" t="s">
        <v>426</v>
      </c>
      <c r="F152" s="132">
        <v>43</v>
      </c>
      <c r="G152" s="132" t="s">
        <v>3848</v>
      </c>
      <c r="H152" s="132">
        <v>2</v>
      </c>
      <c r="I152" s="132">
        <v>0.76</v>
      </c>
      <c r="J152" s="132">
        <v>1</v>
      </c>
      <c r="K152" s="132">
        <v>0.76</v>
      </c>
      <c r="L152" s="132" t="s">
        <v>467</v>
      </c>
      <c r="M152" s="132">
        <v>497</v>
      </c>
      <c r="N152" s="132" t="s">
        <v>468</v>
      </c>
      <c r="O152" s="132">
        <v>1760</v>
      </c>
      <c r="P152" s="132" t="s">
        <v>425</v>
      </c>
      <c r="Q152" s="132">
        <v>37</v>
      </c>
      <c r="R152" s="132" t="s">
        <v>467</v>
      </c>
      <c r="S152" s="132">
        <v>1000323</v>
      </c>
      <c r="T152" s="132" t="s">
        <v>810</v>
      </c>
      <c r="U152" s="132">
        <v>122</v>
      </c>
      <c r="V152" s="132">
        <v>16.899999999999999</v>
      </c>
      <c r="W152" s="132" t="s">
        <v>1048</v>
      </c>
      <c r="X152" s="132">
        <v>4</v>
      </c>
    </row>
    <row r="153" spans="1:24">
      <c r="A153" s="132">
        <v>1494</v>
      </c>
      <c r="B153" s="132">
        <v>60000000844</v>
      </c>
      <c r="C153" s="132">
        <v>61062000000</v>
      </c>
      <c r="D153" s="132" t="s">
        <v>977</v>
      </c>
      <c r="E153" s="132" t="s">
        <v>444</v>
      </c>
      <c r="F153" s="132">
        <v>82</v>
      </c>
      <c r="G153" s="132" t="s">
        <v>3848</v>
      </c>
      <c r="H153" s="132">
        <v>2</v>
      </c>
      <c r="I153" s="132">
        <v>0.19600000000000001</v>
      </c>
      <c r="J153" s="132">
        <v>1</v>
      </c>
      <c r="K153" s="132">
        <v>0.19600000000000001</v>
      </c>
      <c r="L153" s="132" t="s">
        <v>467</v>
      </c>
      <c r="M153" s="132">
        <v>497</v>
      </c>
      <c r="N153" s="132" t="s">
        <v>468</v>
      </c>
      <c r="O153" s="132">
        <v>1760</v>
      </c>
      <c r="P153" s="132" t="s">
        <v>425</v>
      </c>
      <c r="Q153" s="132">
        <v>37</v>
      </c>
      <c r="R153" s="132" t="s">
        <v>467</v>
      </c>
      <c r="S153" s="132">
        <v>1000323</v>
      </c>
      <c r="T153" s="132" t="s">
        <v>810</v>
      </c>
      <c r="U153" s="132">
        <v>122</v>
      </c>
      <c r="V153" s="132">
        <v>69.900000000000006</v>
      </c>
      <c r="W153" s="132" t="s">
        <v>1048</v>
      </c>
      <c r="X153" s="132">
        <v>4</v>
      </c>
    </row>
    <row r="154" spans="1:24">
      <c r="A154" s="132">
        <v>1495</v>
      </c>
      <c r="B154" s="132">
        <v>60000000845</v>
      </c>
      <c r="C154" s="132">
        <v>61044300000</v>
      </c>
      <c r="D154" s="132" t="s">
        <v>541</v>
      </c>
      <c r="E154" s="132" t="s">
        <v>426</v>
      </c>
      <c r="F154" s="132">
        <v>43</v>
      </c>
      <c r="G154" s="132" t="s">
        <v>3848</v>
      </c>
      <c r="H154" s="132">
        <v>2</v>
      </c>
      <c r="I154" s="132">
        <v>0.36799999999999999</v>
      </c>
      <c r="J154" s="132">
        <v>1</v>
      </c>
      <c r="K154" s="132">
        <v>0.36799999999999999</v>
      </c>
      <c r="L154" s="132" t="s">
        <v>467</v>
      </c>
      <c r="M154" s="132">
        <v>497</v>
      </c>
      <c r="N154" s="132" t="s">
        <v>468</v>
      </c>
      <c r="O154" s="132">
        <v>1760</v>
      </c>
      <c r="P154" s="132" t="s">
        <v>425</v>
      </c>
      <c r="Q154" s="132">
        <v>37</v>
      </c>
      <c r="R154" s="132" t="s">
        <v>467</v>
      </c>
      <c r="S154" s="132">
        <v>1000323</v>
      </c>
      <c r="T154" s="132" t="s">
        <v>858</v>
      </c>
      <c r="U154" s="132">
        <v>1</v>
      </c>
      <c r="V154" s="132">
        <v>109.9</v>
      </c>
      <c r="W154" s="132" t="s">
        <v>1048</v>
      </c>
      <c r="X154" s="132">
        <v>4</v>
      </c>
    </row>
    <row r="155" spans="1:24">
      <c r="A155" s="132">
        <v>1496</v>
      </c>
      <c r="B155" s="132">
        <v>60000000846</v>
      </c>
      <c r="C155" s="132">
        <v>61046300000</v>
      </c>
      <c r="D155" s="132" t="s">
        <v>635</v>
      </c>
      <c r="E155" s="132" t="s">
        <v>3671</v>
      </c>
      <c r="F155" s="132">
        <v>54</v>
      </c>
      <c r="G155" s="132" t="s">
        <v>3848</v>
      </c>
      <c r="H155" s="132">
        <v>2</v>
      </c>
      <c r="I155" s="132">
        <v>0.63400000000000001</v>
      </c>
      <c r="J155" s="132">
        <v>1</v>
      </c>
      <c r="K155" s="132">
        <v>0.63400000000000001</v>
      </c>
      <c r="L155" s="132" t="s">
        <v>467</v>
      </c>
      <c r="M155" s="132">
        <v>497</v>
      </c>
      <c r="N155" s="132" t="s">
        <v>468</v>
      </c>
      <c r="O155" s="132">
        <v>1760</v>
      </c>
      <c r="P155" s="132" t="s">
        <v>425</v>
      </c>
      <c r="Q155" s="132">
        <v>37</v>
      </c>
      <c r="R155" s="132" t="s">
        <v>467</v>
      </c>
      <c r="S155" s="132">
        <v>1000323</v>
      </c>
      <c r="T155" s="132" t="s">
        <v>825</v>
      </c>
      <c r="U155" s="132">
        <v>119</v>
      </c>
      <c r="V155" s="132">
        <v>129.9</v>
      </c>
      <c r="W155" s="132" t="s">
        <v>1048</v>
      </c>
      <c r="X155" s="132">
        <v>4</v>
      </c>
    </row>
    <row r="156" spans="1:24">
      <c r="A156" s="132">
        <v>1497</v>
      </c>
      <c r="B156" s="132">
        <v>60000000847</v>
      </c>
      <c r="C156" s="132">
        <v>62046318000</v>
      </c>
      <c r="D156" s="132" t="s">
        <v>511</v>
      </c>
      <c r="E156" s="132" t="s">
        <v>420</v>
      </c>
      <c r="F156" s="132">
        <v>93</v>
      </c>
      <c r="G156" s="132" t="s">
        <v>3848</v>
      </c>
      <c r="H156" s="132">
        <v>2</v>
      </c>
      <c r="I156" s="132">
        <v>0.113</v>
      </c>
      <c r="J156" s="132">
        <v>1</v>
      </c>
      <c r="K156" s="132">
        <v>0.113</v>
      </c>
      <c r="L156" s="132" t="s">
        <v>467</v>
      </c>
      <c r="M156" s="132">
        <v>497</v>
      </c>
      <c r="N156" s="132" t="s">
        <v>468</v>
      </c>
      <c r="O156" s="132">
        <v>1760</v>
      </c>
      <c r="P156" s="132" t="s">
        <v>425</v>
      </c>
      <c r="Q156" s="132">
        <v>37</v>
      </c>
      <c r="R156" s="132" t="s">
        <v>467</v>
      </c>
      <c r="S156" s="132">
        <v>1000323</v>
      </c>
      <c r="T156" s="132" t="s">
        <v>920</v>
      </c>
      <c r="U156" s="132">
        <v>583</v>
      </c>
      <c r="V156" s="132">
        <v>99.9</v>
      </c>
      <c r="W156" s="132" t="s">
        <v>1048</v>
      </c>
      <c r="X156" s="132">
        <v>4</v>
      </c>
    </row>
    <row r="157" spans="1:24">
      <c r="A157" s="132">
        <v>1498</v>
      </c>
      <c r="B157" s="132">
        <v>60000000848</v>
      </c>
      <c r="C157" s="132">
        <v>61062000000</v>
      </c>
      <c r="D157" s="132" t="s">
        <v>977</v>
      </c>
      <c r="E157" s="132" t="s">
        <v>444</v>
      </c>
      <c r="F157" s="132">
        <v>82</v>
      </c>
      <c r="G157" s="132" t="s">
        <v>3848</v>
      </c>
      <c r="H157" s="132">
        <v>2</v>
      </c>
      <c r="I157" s="132">
        <v>0.35599999999999998</v>
      </c>
      <c r="J157" s="132">
        <v>1</v>
      </c>
      <c r="K157" s="132">
        <v>0.35599999999999998</v>
      </c>
      <c r="L157" s="132" t="s">
        <v>467</v>
      </c>
      <c r="M157" s="132">
        <v>497</v>
      </c>
      <c r="N157" s="132" t="s">
        <v>468</v>
      </c>
      <c r="O157" s="132">
        <v>1760</v>
      </c>
      <c r="P157" s="132" t="s">
        <v>425</v>
      </c>
      <c r="Q157" s="132">
        <v>37</v>
      </c>
      <c r="R157" s="132" t="s">
        <v>467</v>
      </c>
      <c r="S157" s="132">
        <v>1000323</v>
      </c>
      <c r="T157" s="132" t="s">
        <v>821</v>
      </c>
      <c r="U157" s="132">
        <v>3</v>
      </c>
      <c r="V157" s="132">
        <v>99.9</v>
      </c>
      <c r="W157" s="132" t="s">
        <v>1048</v>
      </c>
      <c r="X157" s="132">
        <v>4</v>
      </c>
    </row>
    <row r="158" spans="1:24">
      <c r="A158" s="132">
        <v>1499</v>
      </c>
      <c r="B158" s="132">
        <v>60000000849</v>
      </c>
      <c r="C158" s="132">
        <v>61046300000</v>
      </c>
      <c r="D158" s="132" t="s">
        <v>635</v>
      </c>
      <c r="E158" s="132" t="s">
        <v>3671</v>
      </c>
      <c r="F158" s="132">
        <v>54</v>
      </c>
      <c r="G158" s="132" t="s">
        <v>3848</v>
      </c>
      <c r="H158" s="132">
        <v>2</v>
      </c>
      <c r="I158" s="132">
        <v>0.59799999999999998</v>
      </c>
      <c r="J158" s="132">
        <v>1</v>
      </c>
      <c r="K158" s="132">
        <v>0.59799999999999998</v>
      </c>
      <c r="L158" s="132" t="s">
        <v>467</v>
      </c>
      <c r="M158" s="132">
        <v>497</v>
      </c>
      <c r="N158" s="132" t="s">
        <v>468</v>
      </c>
      <c r="O158" s="132">
        <v>1760</v>
      </c>
      <c r="P158" s="132" t="s">
        <v>425</v>
      </c>
      <c r="Q158" s="132">
        <v>37</v>
      </c>
      <c r="R158" s="132" t="s">
        <v>467</v>
      </c>
      <c r="S158" s="132">
        <v>1000323</v>
      </c>
      <c r="T158" s="132">
        <v>50</v>
      </c>
      <c r="U158" s="132">
        <v>576</v>
      </c>
      <c r="V158" s="132">
        <v>159.9</v>
      </c>
      <c r="W158" s="132" t="s">
        <v>1038</v>
      </c>
      <c r="X158" s="132">
        <v>5</v>
      </c>
    </row>
    <row r="159" spans="1:24">
      <c r="A159" s="132">
        <v>1500</v>
      </c>
      <c r="B159" s="132">
        <v>60000000850</v>
      </c>
      <c r="C159" s="132">
        <v>61046300000</v>
      </c>
      <c r="D159" s="132" t="s">
        <v>635</v>
      </c>
      <c r="E159" s="132" t="s">
        <v>3671</v>
      </c>
      <c r="F159" s="132">
        <v>54</v>
      </c>
      <c r="G159" s="132" t="s">
        <v>3848</v>
      </c>
      <c r="H159" s="132">
        <v>2</v>
      </c>
      <c r="I159" s="132">
        <v>0.52800000000000002</v>
      </c>
      <c r="J159" s="132">
        <v>1</v>
      </c>
      <c r="K159" s="132">
        <v>0.52800000000000002</v>
      </c>
      <c r="L159" s="132" t="s">
        <v>467</v>
      </c>
      <c r="M159" s="132">
        <v>497</v>
      </c>
      <c r="N159" s="132" t="s">
        <v>468</v>
      </c>
      <c r="O159" s="132">
        <v>1760</v>
      </c>
      <c r="P159" s="132" t="s">
        <v>425</v>
      </c>
      <c r="Q159" s="132">
        <v>37</v>
      </c>
      <c r="R159" s="132" t="s">
        <v>467</v>
      </c>
      <c r="S159" s="132">
        <v>1000323</v>
      </c>
      <c r="T159" s="132" t="s">
        <v>858</v>
      </c>
      <c r="U159" s="132">
        <v>1</v>
      </c>
      <c r="V159" s="132">
        <v>219.9</v>
      </c>
      <c r="W159" s="132" t="s">
        <v>1038</v>
      </c>
      <c r="X159" s="132">
        <v>5</v>
      </c>
    </row>
    <row r="160" spans="1:24">
      <c r="A160" s="132">
        <v>1501</v>
      </c>
      <c r="B160" s="132">
        <v>60000000851</v>
      </c>
      <c r="C160" s="132">
        <v>61046900090</v>
      </c>
      <c r="D160" s="132" t="s">
        <v>678</v>
      </c>
      <c r="E160" s="132" t="s">
        <v>3671</v>
      </c>
      <c r="F160" s="132">
        <v>54</v>
      </c>
      <c r="G160" s="132" t="s">
        <v>3848</v>
      </c>
      <c r="H160" s="132">
        <v>2</v>
      </c>
      <c r="I160" s="132">
        <v>0.39</v>
      </c>
      <c r="J160" s="132">
        <v>1</v>
      </c>
      <c r="K160" s="132">
        <v>0.39</v>
      </c>
      <c r="L160" s="132" t="s">
        <v>467</v>
      </c>
      <c r="M160" s="132">
        <v>497</v>
      </c>
      <c r="N160" s="132" t="s">
        <v>436</v>
      </c>
      <c r="O160" s="132">
        <v>1840</v>
      </c>
      <c r="P160" s="132" t="s">
        <v>3975</v>
      </c>
      <c r="Q160" s="132">
        <v>103</v>
      </c>
      <c r="R160" s="132" t="s">
        <v>467</v>
      </c>
      <c r="S160" s="132">
        <v>1000323</v>
      </c>
      <c r="T160" s="132" t="s">
        <v>825</v>
      </c>
      <c r="U160" s="132">
        <v>119</v>
      </c>
      <c r="V160" s="132">
        <v>89.9</v>
      </c>
      <c r="W160" s="132" t="s">
        <v>3919</v>
      </c>
      <c r="X160" s="132">
        <v>25</v>
      </c>
    </row>
    <row r="161" spans="1:24">
      <c r="A161" s="132">
        <v>1502</v>
      </c>
      <c r="B161" s="132">
        <v>60000000852</v>
      </c>
      <c r="C161" s="132">
        <v>61046900090</v>
      </c>
      <c r="D161" s="132" t="s">
        <v>656</v>
      </c>
      <c r="E161" s="132" t="s">
        <v>3671</v>
      </c>
      <c r="F161" s="132">
        <v>54</v>
      </c>
      <c r="G161" s="132" t="s">
        <v>3848</v>
      </c>
      <c r="H161" s="132">
        <v>2</v>
      </c>
      <c r="I161" s="132">
        <v>0.29399999999999998</v>
      </c>
      <c r="J161" s="132">
        <v>1</v>
      </c>
      <c r="K161" s="132">
        <v>0.29399999999999998</v>
      </c>
      <c r="L161" s="132" t="s">
        <v>467</v>
      </c>
      <c r="M161" s="132">
        <v>497</v>
      </c>
      <c r="N161" s="132" t="s">
        <v>436</v>
      </c>
      <c r="O161" s="132">
        <v>1840</v>
      </c>
      <c r="P161" s="132" t="s">
        <v>431</v>
      </c>
      <c r="Q161" s="132">
        <v>53</v>
      </c>
      <c r="R161" s="132" t="s">
        <v>467</v>
      </c>
      <c r="S161" s="132">
        <v>1000323</v>
      </c>
      <c r="T161" s="132" t="s">
        <v>858</v>
      </c>
      <c r="U161" s="132">
        <v>1</v>
      </c>
      <c r="V161" s="132">
        <v>89.9</v>
      </c>
      <c r="W161" s="132" t="s">
        <v>1050</v>
      </c>
      <c r="X161" s="132">
        <v>20</v>
      </c>
    </row>
    <row r="162" spans="1:24">
      <c r="A162" s="132">
        <v>1503</v>
      </c>
      <c r="B162" s="132">
        <v>60000000853</v>
      </c>
      <c r="C162" s="132">
        <v>62046318000</v>
      </c>
      <c r="D162" s="132" t="s">
        <v>987</v>
      </c>
      <c r="E162" s="132" t="s">
        <v>420</v>
      </c>
      <c r="F162" s="132">
        <v>93</v>
      </c>
      <c r="G162" s="132" t="s">
        <v>3848</v>
      </c>
      <c r="H162" s="132">
        <v>2</v>
      </c>
      <c r="I162" s="132">
        <v>0.246</v>
      </c>
      <c r="J162" s="132">
        <v>1</v>
      </c>
      <c r="K162" s="132">
        <v>0.246</v>
      </c>
      <c r="L162" s="132" t="s">
        <v>467</v>
      </c>
      <c r="M162" s="132">
        <v>497</v>
      </c>
      <c r="N162" s="132" t="s">
        <v>436</v>
      </c>
      <c r="O162" s="132">
        <v>1840</v>
      </c>
      <c r="P162" s="132" t="s">
        <v>425</v>
      </c>
      <c r="Q162" s="132">
        <v>37</v>
      </c>
      <c r="R162" s="132" t="s">
        <v>467</v>
      </c>
      <c r="S162" s="132">
        <v>1000323</v>
      </c>
      <c r="T162" s="132" t="s">
        <v>858</v>
      </c>
      <c r="U162" s="132">
        <v>1</v>
      </c>
      <c r="V162" s="132">
        <v>69.900000000000006</v>
      </c>
      <c r="W162" s="132" t="s">
        <v>1050</v>
      </c>
      <c r="X162" s="132">
        <v>20</v>
      </c>
    </row>
    <row r="163" spans="1:24">
      <c r="A163" s="132">
        <v>1504</v>
      </c>
      <c r="B163" s="132">
        <v>60000000854</v>
      </c>
      <c r="C163" s="132">
        <v>61062000000</v>
      </c>
      <c r="D163" s="132" t="s">
        <v>599</v>
      </c>
      <c r="E163" s="132" t="s">
        <v>437</v>
      </c>
      <c r="F163" s="132">
        <v>77</v>
      </c>
      <c r="G163" s="132" t="s">
        <v>3848</v>
      </c>
      <c r="H163" s="132">
        <v>2</v>
      </c>
      <c r="I163" s="132">
        <v>0.14199999999999999</v>
      </c>
      <c r="J163" s="132">
        <v>1</v>
      </c>
      <c r="K163" s="132">
        <v>0.14199999999999999</v>
      </c>
      <c r="L163" s="132" t="s">
        <v>467</v>
      </c>
      <c r="M163" s="132">
        <v>497</v>
      </c>
      <c r="N163" s="132" t="s">
        <v>468</v>
      </c>
      <c r="O163" s="132">
        <v>1760</v>
      </c>
      <c r="P163" s="132" t="s">
        <v>425</v>
      </c>
      <c r="Q163" s="132">
        <v>37</v>
      </c>
      <c r="R163" s="132" t="s">
        <v>467</v>
      </c>
      <c r="S163" s="132">
        <v>1000323</v>
      </c>
      <c r="T163" s="132" t="s">
        <v>858</v>
      </c>
      <c r="U163" s="132">
        <v>1</v>
      </c>
      <c r="V163" s="132">
        <v>99.9</v>
      </c>
      <c r="W163" s="132" t="s">
        <v>3916</v>
      </c>
      <c r="X163" s="132">
        <v>10</v>
      </c>
    </row>
    <row r="164" spans="1:24">
      <c r="A164" s="132">
        <v>1505</v>
      </c>
      <c r="B164" s="132">
        <v>60000000855</v>
      </c>
      <c r="C164" s="132">
        <v>61062000000</v>
      </c>
      <c r="D164" s="132" t="s">
        <v>599</v>
      </c>
      <c r="E164" s="132" t="s">
        <v>437</v>
      </c>
      <c r="F164" s="132">
        <v>77</v>
      </c>
      <c r="G164" s="132" t="s">
        <v>3848</v>
      </c>
      <c r="H164" s="132">
        <v>2</v>
      </c>
      <c r="I164" s="132">
        <v>0.14199999999999999</v>
      </c>
      <c r="J164" s="132">
        <v>1</v>
      </c>
      <c r="K164" s="132">
        <v>0.14199999999999999</v>
      </c>
      <c r="L164" s="132" t="s">
        <v>467</v>
      </c>
      <c r="M164" s="132">
        <v>497</v>
      </c>
      <c r="N164" s="132" t="s">
        <v>468</v>
      </c>
      <c r="O164" s="132">
        <v>1760</v>
      </c>
      <c r="P164" s="132" t="s">
        <v>425</v>
      </c>
      <c r="Q164" s="132">
        <v>37</v>
      </c>
      <c r="R164" s="132" t="s">
        <v>467</v>
      </c>
      <c r="S164" s="132">
        <v>1000323</v>
      </c>
      <c r="T164" s="132" t="s">
        <v>825</v>
      </c>
      <c r="U164" s="132">
        <v>119</v>
      </c>
      <c r="V164" s="132">
        <v>99.9</v>
      </c>
      <c r="W164" s="132" t="s">
        <v>3916</v>
      </c>
      <c r="X164" s="132">
        <v>10</v>
      </c>
    </row>
    <row r="165" spans="1:24">
      <c r="A165" s="132">
        <v>1506</v>
      </c>
      <c r="B165" s="132">
        <v>60000000856</v>
      </c>
      <c r="C165" s="132">
        <v>61062000000</v>
      </c>
      <c r="D165" s="132" t="s">
        <v>988</v>
      </c>
      <c r="E165" s="132" t="s">
        <v>437</v>
      </c>
      <c r="F165" s="132">
        <v>77</v>
      </c>
      <c r="G165" s="132" t="s">
        <v>3848</v>
      </c>
      <c r="H165" s="132">
        <v>2</v>
      </c>
      <c r="I165" s="132">
        <v>0.23400000000000001</v>
      </c>
      <c r="J165" s="132">
        <v>1</v>
      </c>
      <c r="K165" s="132">
        <v>0.23400000000000001</v>
      </c>
      <c r="L165" s="132" t="s">
        <v>467</v>
      </c>
      <c r="M165" s="132">
        <v>497</v>
      </c>
      <c r="N165" s="132" t="s">
        <v>436</v>
      </c>
      <c r="O165" s="132">
        <v>1840</v>
      </c>
      <c r="P165" s="132" t="s">
        <v>425</v>
      </c>
      <c r="Q165" s="132">
        <v>37</v>
      </c>
      <c r="R165" s="132" t="s">
        <v>467</v>
      </c>
      <c r="S165" s="132">
        <v>1000323</v>
      </c>
      <c r="T165" s="132" t="s">
        <v>825</v>
      </c>
      <c r="U165" s="132">
        <v>119</v>
      </c>
      <c r="V165" s="132">
        <v>69.900000000000006</v>
      </c>
      <c r="W165" s="132" t="s">
        <v>1144</v>
      </c>
      <c r="X165" s="132">
        <v>23</v>
      </c>
    </row>
    <row r="166" spans="1:24">
      <c r="A166" s="132">
        <v>1507</v>
      </c>
      <c r="B166" s="132">
        <v>60000000857</v>
      </c>
      <c r="C166" s="132">
        <v>61046900090</v>
      </c>
      <c r="D166" s="132" t="s">
        <v>656</v>
      </c>
      <c r="E166" s="132" t="s">
        <v>3671</v>
      </c>
      <c r="F166" s="132">
        <v>54</v>
      </c>
      <c r="G166" s="132" t="s">
        <v>3848</v>
      </c>
      <c r="H166" s="132">
        <v>2</v>
      </c>
      <c r="I166" s="132">
        <v>0.38800000000000001</v>
      </c>
      <c r="J166" s="132">
        <v>1</v>
      </c>
      <c r="K166" s="132">
        <v>0.38800000000000001</v>
      </c>
      <c r="L166" s="132" t="s">
        <v>467</v>
      </c>
      <c r="M166" s="132">
        <v>497</v>
      </c>
      <c r="N166" s="132" t="s">
        <v>436</v>
      </c>
      <c r="O166" s="132">
        <v>1840</v>
      </c>
      <c r="P166" s="132" t="s">
        <v>431</v>
      </c>
      <c r="Q166" s="132">
        <v>53</v>
      </c>
      <c r="R166" s="132" t="s">
        <v>467</v>
      </c>
      <c r="S166" s="132">
        <v>1000323</v>
      </c>
      <c r="T166" s="132" t="s">
        <v>810</v>
      </c>
      <c r="U166" s="132">
        <v>122</v>
      </c>
      <c r="V166" s="132">
        <v>89.9</v>
      </c>
      <c r="W166" s="132" t="s">
        <v>1048</v>
      </c>
      <c r="X166" s="132">
        <v>4</v>
      </c>
    </row>
    <row r="167" spans="1:24">
      <c r="A167" s="132">
        <v>1508</v>
      </c>
      <c r="B167" s="132">
        <v>60000000858</v>
      </c>
      <c r="C167" s="132">
        <v>62046318000</v>
      </c>
      <c r="D167" s="132" t="s">
        <v>511</v>
      </c>
      <c r="E167" s="132" t="s">
        <v>420</v>
      </c>
      <c r="F167" s="132">
        <v>93</v>
      </c>
      <c r="G167" s="132" t="s">
        <v>3848</v>
      </c>
      <c r="H167" s="132">
        <v>2</v>
      </c>
      <c r="I167" s="132">
        <v>0.38</v>
      </c>
      <c r="J167" s="132">
        <v>1</v>
      </c>
      <c r="K167" s="132">
        <v>0.38</v>
      </c>
      <c r="L167" s="132" t="s">
        <v>467</v>
      </c>
      <c r="M167" s="132">
        <v>497</v>
      </c>
      <c r="N167" s="132" t="s">
        <v>468</v>
      </c>
      <c r="O167" s="132">
        <v>1760</v>
      </c>
      <c r="P167" s="132" t="s">
        <v>425</v>
      </c>
      <c r="Q167" s="132">
        <v>37</v>
      </c>
      <c r="R167" s="132" t="s">
        <v>467</v>
      </c>
      <c r="S167" s="132">
        <v>1000323</v>
      </c>
      <c r="T167" s="132" t="s">
        <v>810</v>
      </c>
      <c r="U167" s="132">
        <v>122</v>
      </c>
      <c r="V167" s="132">
        <v>109.9</v>
      </c>
      <c r="W167" s="132" t="s">
        <v>1038</v>
      </c>
      <c r="X167" s="132">
        <v>5</v>
      </c>
    </row>
    <row r="168" spans="1:24">
      <c r="A168" s="132">
        <v>1509</v>
      </c>
      <c r="B168" s="132">
        <v>60000000859</v>
      </c>
      <c r="C168" s="132">
        <v>62046990000</v>
      </c>
      <c r="D168" s="132" t="s">
        <v>598</v>
      </c>
      <c r="E168" s="132" t="s">
        <v>420</v>
      </c>
      <c r="F168" s="132">
        <v>93</v>
      </c>
      <c r="G168" s="132" t="s">
        <v>3848</v>
      </c>
      <c r="H168" s="132">
        <v>2</v>
      </c>
      <c r="I168" s="132">
        <v>0.308</v>
      </c>
      <c r="J168" s="132">
        <v>1</v>
      </c>
      <c r="K168" s="132">
        <v>0.308</v>
      </c>
      <c r="L168" s="132" t="s">
        <v>467</v>
      </c>
      <c r="M168" s="132">
        <v>497</v>
      </c>
      <c r="N168" s="132" t="s">
        <v>468</v>
      </c>
      <c r="O168" s="132">
        <v>1760</v>
      </c>
      <c r="P168" s="132" t="s">
        <v>431</v>
      </c>
      <c r="Q168" s="132">
        <v>53</v>
      </c>
      <c r="R168" s="132" t="s">
        <v>467</v>
      </c>
      <c r="S168" s="132">
        <v>1000323</v>
      </c>
      <c r="T168" s="132" t="s">
        <v>810</v>
      </c>
      <c r="U168" s="132">
        <v>122</v>
      </c>
      <c r="V168" s="132">
        <v>89.9</v>
      </c>
      <c r="W168" s="132" t="s">
        <v>1109</v>
      </c>
      <c r="X168" s="132">
        <v>9</v>
      </c>
    </row>
    <row r="169" spans="1:24">
      <c r="A169" s="132">
        <v>1510</v>
      </c>
      <c r="B169" s="132">
        <v>60000000860</v>
      </c>
      <c r="C169" s="132">
        <v>62046990000</v>
      </c>
      <c r="D169" s="132" t="s">
        <v>598</v>
      </c>
      <c r="E169" s="132" t="s">
        <v>420</v>
      </c>
      <c r="F169" s="132">
        <v>93</v>
      </c>
      <c r="G169" s="132" t="s">
        <v>3848</v>
      </c>
      <c r="H169" s="132">
        <v>2</v>
      </c>
      <c r="I169" s="132">
        <v>0.316</v>
      </c>
      <c r="J169" s="132">
        <v>1</v>
      </c>
      <c r="K169" s="132">
        <v>0.316</v>
      </c>
      <c r="L169" s="132" t="s">
        <v>467</v>
      </c>
      <c r="M169" s="132">
        <v>497</v>
      </c>
      <c r="N169" s="132" t="s">
        <v>468</v>
      </c>
      <c r="O169" s="132">
        <v>1760</v>
      </c>
      <c r="P169" s="132" t="s">
        <v>431</v>
      </c>
      <c r="Q169" s="132">
        <v>53</v>
      </c>
      <c r="R169" s="132" t="s">
        <v>467</v>
      </c>
      <c r="S169" s="132">
        <v>1000323</v>
      </c>
      <c r="T169" s="132" t="s">
        <v>825</v>
      </c>
      <c r="U169" s="132">
        <v>119</v>
      </c>
      <c r="V169" s="132">
        <v>89.9</v>
      </c>
      <c r="W169" s="132" t="s">
        <v>1109</v>
      </c>
      <c r="X169" s="132">
        <v>9</v>
      </c>
    </row>
    <row r="170" spans="1:24">
      <c r="A170" s="132">
        <v>1511</v>
      </c>
      <c r="B170" s="132">
        <v>60000000861</v>
      </c>
      <c r="C170" s="132">
        <v>61061000000</v>
      </c>
      <c r="D170" s="132" t="s">
        <v>917</v>
      </c>
      <c r="E170" s="132" t="s">
        <v>437</v>
      </c>
      <c r="F170" s="132">
        <v>77</v>
      </c>
      <c r="G170" s="132" t="s">
        <v>3848</v>
      </c>
      <c r="H170" s="132">
        <v>2</v>
      </c>
      <c r="I170" s="132">
        <v>0.14399999999999999</v>
      </c>
      <c r="J170" s="132">
        <v>1</v>
      </c>
      <c r="K170" s="132">
        <v>0.14399999999999999</v>
      </c>
      <c r="L170" s="132" t="s">
        <v>467</v>
      </c>
      <c r="M170" s="132">
        <v>497</v>
      </c>
      <c r="N170" s="132" t="s">
        <v>3915</v>
      </c>
      <c r="O170" s="132">
        <v>7497</v>
      </c>
      <c r="P170" s="132" t="s">
        <v>4295</v>
      </c>
      <c r="Q170" s="132" t="s">
        <v>4270</v>
      </c>
      <c r="R170" s="132" t="s">
        <v>467</v>
      </c>
      <c r="S170" s="132">
        <v>1000323</v>
      </c>
      <c r="T170" s="132" t="s">
        <v>821</v>
      </c>
      <c r="U170" s="132">
        <v>3</v>
      </c>
      <c r="V170" s="132">
        <v>39.9</v>
      </c>
      <c r="W170" s="132" t="s">
        <v>1038</v>
      </c>
      <c r="X170" s="132">
        <v>5</v>
      </c>
    </row>
    <row r="171" spans="1:24">
      <c r="A171" s="132">
        <v>1512</v>
      </c>
      <c r="B171" s="132">
        <v>60000000862</v>
      </c>
      <c r="C171" s="132">
        <v>61061000000</v>
      </c>
      <c r="D171" s="132" t="s">
        <v>976</v>
      </c>
      <c r="E171" s="132" t="s">
        <v>437</v>
      </c>
      <c r="F171" s="132">
        <v>77</v>
      </c>
      <c r="G171" s="132" t="s">
        <v>3848</v>
      </c>
      <c r="H171" s="132">
        <v>2</v>
      </c>
      <c r="I171" s="132">
        <v>0.188</v>
      </c>
      <c r="J171" s="132">
        <v>1</v>
      </c>
      <c r="K171" s="132">
        <v>0.188</v>
      </c>
      <c r="L171" s="132" t="s">
        <v>467</v>
      </c>
      <c r="M171" s="132">
        <v>497</v>
      </c>
      <c r="N171" s="132" t="s">
        <v>436</v>
      </c>
      <c r="O171" s="132">
        <v>1840</v>
      </c>
      <c r="P171" s="132" t="s">
        <v>439</v>
      </c>
      <c r="Q171" s="132">
        <v>9</v>
      </c>
      <c r="R171" s="132" t="s">
        <v>467</v>
      </c>
      <c r="S171" s="132">
        <v>1000323</v>
      </c>
      <c r="T171" s="132" t="s">
        <v>825</v>
      </c>
      <c r="U171" s="132">
        <v>119</v>
      </c>
      <c r="V171" s="132">
        <v>59.9</v>
      </c>
      <c r="W171" s="132" t="s">
        <v>1038</v>
      </c>
      <c r="X171" s="132">
        <v>5</v>
      </c>
    </row>
    <row r="172" spans="1:24">
      <c r="A172" s="132">
        <v>1513</v>
      </c>
      <c r="B172" s="132">
        <v>60000000863</v>
      </c>
      <c r="C172" s="132">
        <v>61046200000</v>
      </c>
      <c r="D172" s="132" t="s">
        <v>588</v>
      </c>
      <c r="E172" s="132" t="s">
        <v>442</v>
      </c>
      <c r="F172" s="132">
        <v>24</v>
      </c>
      <c r="G172" s="132" t="s">
        <v>3848</v>
      </c>
      <c r="H172" s="132">
        <v>2</v>
      </c>
      <c r="I172" s="132">
        <v>0.124</v>
      </c>
      <c r="J172" s="132">
        <v>1</v>
      </c>
      <c r="K172" s="132">
        <v>0.124</v>
      </c>
      <c r="L172" s="132" t="s">
        <v>467</v>
      </c>
      <c r="M172" s="132">
        <v>497</v>
      </c>
      <c r="N172" s="132" t="s">
        <v>436</v>
      </c>
      <c r="O172" s="132">
        <v>1840</v>
      </c>
      <c r="P172" s="132" t="s">
        <v>439</v>
      </c>
      <c r="Q172" s="132">
        <v>9</v>
      </c>
      <c r="R172" s="132" t="s">
        <v>467</v>
      </c>
      <c r="S172" s="132">
        <v>1000323</v>
      </c>
      <c r="T172" s="132" t="s">
        <v>810</v>
      </c>
      <c r="U172" s="132">
        <v>122</v>
      </c>
      <c r="V172" s="132">
        <v>49.9</v>
      </c>
      <c r="W172" s="132" t="s">
        <v>1046</v>
      </c>
      <c r="X172" s="132">
        <v>12</v>
      </c>
    </row>
    <row r="173" spans="1:24">
      <c r="A173" s="132">
        <v>1514</v>
      </c>
      <c r="B173" s="132">
        <v>60000000864</v>
      </c>
      <c r="C173" s="132">
        <v>62046239000</v>
      </c>
      <c r="D173" s="132" t="s">
        <v>979</v>
      </c>
      <c r="E173" s="132" t="s">
        <v>420</v>
      </c>
      <c r="F173" s="132">
        <v>93</v>
      </c>
      <c r="G173" s="132" t="s">
        <v>3848</v>
      </c>
      <c r="H173" s="132">
        <v>2</v>
      </c>
      <c r="I173" s="132">
        <v>0.214</v>
      </c>
      <c r="J173" s="132">
        <v>1</v>
      </c>
      <c r="K173" s="132">
        <v>0.214</v>
      </c>
      <c r="L173" s="132" t="s">
        <v>467</v>
      </c>
      <c r="M173" s="132">
        <v>497</v>
      </c>
      <c r="N173" s="132" t="s">
        <v>436</v>
      </c>
      <c r="O173" s="132">
        <v>1840</v>
      </c>
      <c r="P173" s="132" t="s">
        <v>439</v>
      </c>
      <c r="Q173" s="132">
        <v>9</v>
      </c>
      <c r="R173" s="132" t="s">
        <v>467</v>
      </c>
      <c r="S173" s="132">
        <v>1000323</v>
      </c>
      <c r="T173" s="132" t="s">
        <v>821</v>
      </c>
      <c r="U173" s="132">
        <v>3</v>
      </c>
      <c r="V173" s="132">
        <v>59.9</v>
      </c>
      <c r="W173" s="132" t="s">
        <v>1046</v>
      </c>
      <c r="X173" s="132">
        <v>12</v>
      </c>
    </row>
    <row r="174" spans="1:24">
      <c r="A174" s="132">
        <v>1515</v>
      </c>
      <c r="B174" s="132">
        <v>60000000865</v>
      </c>
      <c r="C174" s="132">
        <v>61043300000</v>
      </c>
      <c r="D174" s="132" t="s">
        <v>931</v>
      </c>
      <c r="E174" s="132" t="s">
        <v>4293</v>
      </c>
      <c r="F174" s="132">
        <v>466</v>
      </c>
      <c r="G174" s="132" t="s">
        <v>3848</v>
      </c>
      <c r="H174" s="132">
        <v>2</v>
      </c>
      <c r="I174" s="132">
        <v>0.35799999999999998</v>
      </c>
      <c r="J174" s="132">
        <v>1</v>
      </c>
      <c r="K174" s="132">
        <v>0.35799999999999998</v>
      </c>
      <c r="L174" s="132" t="s">
        <v>467</v>
      </c>
      <c r="M174" s="132">
        <v>497</v>
      </c>
      <c r="N174" s="132" t="s">
        <v>468</v>
      </c>
      <c r="O174" s="132">
        <v>1760</v>
      </c>
      <c r="P174" s="132" t="s">
        <v>3876</v>
      </c>
      <c r="Q174" s="132">
        <v>54</v>
      </c>
      <c r="R174" s="132" t="s">
        <v>467</v>
      </c>
      <c r="S174" s="132">
        <v>1000323</v>
      </c>
      <c r="T174" s="132" t="s">
        <v>858</v>
      </c>
      <c r="U174" s="132">
        <v>1</v>
      </c>
      <c r="V174" s="132">
        <v>109.9</v>
      </c>
      <c r="W174" s="132" t="s">
        <v>1144</v>
      </c>
      <c r="X174" s="132">
        <v>23</v>
      </c>
    </row>
    <row r="175" spans="1:24">
      <c r="A175" s="132">
        <v>1516</v>
      </c>
      <c r="B175" s="132">
        <v>60000000866</v>
      </c>
      <c r="C175" s="132">
        <v>61062000000</v>
      </c>
      <c r="D175" s="132" t="s">
        <v>988</v>
      </c>
      <c r="E175" s="132" t="s">
        <v>437</v>
      </c>
      <c r="F175" s="132">
        <v>77</v>
      </c>
      <c r="G175" s="132" t="s">
        <v>3848</v>
      </c>
      <c r="H175" s="132">
        <v>2</v>
      </c>
      <c r="I175" s="132">
        <v>0.17599999999999999</v>
      </c>
      <c r="J175" s="132">
        <v>1</v>
      </c>
      <c r="K175" s="132">
        <v>0.17599999999999999</v>
      </c>
      <c r="L175" s="132" t="s">
        <v>467</v>
      </c>
      <c r="M175" s="132">
        <v>497</v>
      </c>
      <c r="N175" s="132" t="s">
        <v>436</v>
      </c>
      <c r="O175" s="132">
        <v>1840</v>
      </c>
      <c r="P175" s="132" t="s">
        <v>425</v>
      </c>
      <c r="Q175" s="132">
        <v>37</v>
      </c>
      <c r="R175" s="132" t="s">
        <v>467</v>
      </c>
      <c r="S175" s="132">
        <v>1000323</v>
      </c>
      <c r="T175" s="132" t="s">
        <v>810</v>
      </c>
      <c r="U175" s="132">
        <v>122</v>
      </c>
      <c r="V175" s="132">
        <v>35.9</v>
      </c>
      <c r="W175" s="132" t="s">
        <v>3916</v>
      </c>
      <c r="X175" s="132">
        <v>10</v>
      </c>
    </row>
    <row r="176" spans="1:24">
      <c r="A176" s="132">
        <v>1517</v>
      </c>
      <c r="B176" s="132">
        <v>60000000867</v>
      </c>
      <c r="C176" s="132">
        <v>61062000000</v>
      </c>
      <c r="D176" s="132" t="s">
        <v>599</v>
      </c>
      <c r="E176" s="132" t="s">
        <v>437</v>
      </c>
      <c r="F176" s="132">
        <v>77</v>
      </c>
      <c r="G176" s="132" t="s">
        <v>3848</v>
      </c>
      <c r="H176" s="132">
        <v>2</v>
      </c>
      <c r="I176" s="132">
        <v>0.106</v>
      </c>
      <c r="J176" s="132">
        <v>1</v>
      </c>
      <c r="K176" s="132">
        <v>0.106</v>
      </c>
      <c r="L176" s="132" t="s">
        <v>467</v>
      </c>
      <c r="M176" s="132">
        <v>497</v>
      </c>
      <c r="N176" s="132" t="s">
        <v>468</v>
      </c>
      <c r="O176" s="132">
        <v>1760</v>
      </c>
      <c r="P176" s="132" t="s">
        <v>425</v>
      </c>
      <c r="Q176" s="132">
        <v>37</v>
      </c>
      <c r="R176" s="132" t="s">
        <v>467</v>
      </c>
      <c r="S176" s="132">
        <v>1000323</v>
      </c>
      <c r="T176" s="132">
        <v>48</v>
      </c>
      <c r="U176" s="132">
        <v>578</v>
      </c>
      <c r="V176" s="132">
        <v>69.900000000000006</v>
      </c>
      <c r="W176" s="132" t="s">
        <v>1053</v>
      </c>
      <c r="X176" s="132">
        <v>17</v>
      </c>
    </row>
    <row r="177" spans="1:24">
      <c r="A177" s="132">
        <v>1518</v>
      </c>
      <c r="B177" s="132">
        <v>60000000868</v>
      </c>
      <c r="C177" s="132">
        <v>61046900090</v>
      </c>
      <c r="D177" s="132" t="s">
        <v>656</v>
      </c>
      <c r="E177" s="132" t="s">
        <v>3671</v>
      </c>
      <c r="F177" s="132">
        <v>54</v>
      </c>
      <c r="G177" s="132" t="s">
        <v>3848</v>
      </c>
      <c r="H177" s="132">
        <v>2</v>
      </c>
      <c r="I177" s="132">
        <v>0.52600000000000002</v>
      </c>
      <c r="J177" s="132">
        <v>1</v>
      </c>
      <c r="K177" s="132">
        <v>0.52600000000000002</v>
      </c>
      <c r="L177" s="132" t="s">
        <v>467</v>
      </c>
      <c r="M177" s="132">
        <v>497</v>
      </c>
      <c r="N177" s="132" t="s">
        <v>468</v>
      </c>
      <c r="O177" s="132">
        <v>1760</v>
      </c>
      <c r="P177" s="132" t="s">
        <v>431</v>
      </c>
      <c r="Q177" s="132">
        <v>53</v>
      </c>
      <c r="R177" s="132" t="s">
        <v>467</v>
      </c>
      <c r="S177" s="132">
        <v>1000323</v>
      </c>
      <c r="T177" s="132" t="s">
        <v>821</v>
      </c>
      <c r="U177" s="132">
        <v>3</v>
      </c>
      <c r="V177" s="132">
        <v>169.9</v>
      </c>
      <c r="W177" s="132" t="s">
        <v>1063</v>
      </c>
      <c r="X177" s="132">
        <v>13</v>
      </c>
    </row>
    <row r="178" spans="1:24">
      <c r="A178" s="132">
        <v>1519</v>
      </c>
      <c r="B178" s="132">
        <v>60000000869</v>
      </c>
      <c r="C178" s="132">
        <v>61045300000</v>
      </c>
      <c r="D178" s="132" t="s">
        <v>495</v>
      </c>
      <c r="E178" s="132" t="s">
        <v>443</v>
      </c>
      <c r="F178" s="132">
        <v>53</v>
      </c>
      <c r="G178" s="132" t="s">
        <v>3848</v>
      </c>
      <c r="H178" s="132">
        <v>2</v>
      </c>
      <c r="I178" s="132">
        <v>0.29399999999999998</v>
      </c>
      <c r="J178" s="132">
        <v>1</v>
      </c>
      <c r="K178" s="132">
        <v>0.29399999999999998</v>
      </c>
      <c r="L178" s="132" t="s">
        <v>467</v>
      </c>
      <c r="M178" s="132">
        <v>497</v>
      </c>
      <c r="N178" s="132" t="s">
        <v>468</v>
      </c>
      <c r="O178" s="132">
        <v>1760</v>
      </c>
      <c r="P178" s="132" t="s">
        <v>425</v>
      </c>
      <c r="Q178" s="132">
        <v>37</v>
      </c>
      <c r="R178" s="132" t="s">
        <v>467</v>
      </c>
      <c r="S178" s="132">
        <v>1000323</v>
      </c>
      <c r="T178" s="132" t="s">
        <v>828</v>
      </c>
      <c r="U178" s="132">
        <v>124</v>
      </c>
      <c r="V178" s="132">
        <v>89.9</v>
      </c>
      <c r="W178" s="132" t="s">
        <v>3916</v>
      </c>
      <c r="X178" s="132">
        <v>10</v>
      </c>
    </row>
    <row r="179" spans="1:24">
      <c r="A179" s="132">
        <v>1520</v>
      </c>
      <c r="B179" s="132">
        <v>60000000870</v>
      </c>
      <c r="C179" s="132">
        <v>61045300000</v>
      </c>
      <c r="D179" s="132" t="s">
        <v>495</v>
      </c>
      <c r="E179" s="132" t="s">
        <v>443</v>
      </c>
      <c r="F179" s="132">
        <v>53</v>
      </c>
      <c r="G179" s="132" t="s">
        <v>3848</v>
      </c>
      <c r="H179" s="132">
        <v>2</v>
      </c>
      <c r="I179" s="132">
        <v>0.26800000000000002</v>
      </c>
      <c r="J179" s="132">
        <v>1</v>
      </c>
      <c r="K179" s="132">
        <v>0.26800000000000002</v>
      </c>
      <c r="L179" s="132" t="s">
        <v>467</v>
      </c>
      <c r="M179" s="132">
        <v>497</v>
      </c>
      <c r="N179" s="132" t="s">
        <v>468</v>
      </c>
      <c r="O179" s="132">
        <v>1760</v>
      </c>
      <c r="P179" s="132" t="s">
        <v>425</v>
      </c>
      <c r="Q179" s="132">
        <v>37</v>
      </c>
      <c r="R179" s="132" t="s">
        <v>467</v>
      </c>
      <c r="S179" s="132">
        <v>1000323</v>
      </c>
      <c r="T179" s="132" t="s">
        <v>825</v>
      </c>
      <c r="U179" s="132">
        <v>119</v>
      </c>
      <c r="V179" s="132">
        <v>89.9</v>
      </c>
      <c r="W179" s="132" t="s">
        <v>3916</v>
      </c>
      <c r="X179" s="132">
        <v>10</v>
      </c>
    </row>
    <row r="180" spans="1:24">
      <c r="A180" s="132">
        <v>1521</v>
      </c>
      <c r="B180" s="132">
        <v>60000000871</v>
      </c>
      <c r="C180" s="132">
        <v>61046900090</v>
      </c>
      <c r="D180" s="132" t="s">
        <v>613</v>
      </c>
      <c r="E180" s="132" t="s">
        <v>442</v>
      </c>
      <c r="F180" s="132">
        <v>24</v>
      </c>
      <c r="G180" s="132" t="s">
        <v>3848</v>
      </c>
      <c r="H180" s="132">
        <v>2</v>
      </c>
      <c r="I180" s="132">
        <v>0.186</v>
      </c>
      <c r="J180" s="132">
        <v>1</v>
      </c>
      <c r="K180" s="132">
        <v>0.186</v>
      </c>
      <c r="L180" s="132" t="s">
        <v>467</v>
      </c>
      <c r="M180" s="132">
        <v>497</v>
      </c>
      <c r="N180" s="132" t="s">
        <v>468</v>
      </c>
      <c r="O180" s="132">
        <v>1760</v>
      </c>
      <c r="P180" s="132" t="s">
        <v>431</v>
      </c>
      <c r="Q180" s="132">
        <v>53</v>
      </c>
      <c r="R180" s="132" t="s">
        <v>467</v>
      </c>
      <c r="S180" s="132">
        <v>1000323</v>
      </c>
      <c r="T180" s="132" t="s">
        <v>858</v>
      </c>
      <c r="U180" s="132">
        <v>1</v>
      </c>
      <c r="V180" s="132">
        <v>79.900000000000006</v>
      </c>
      <c r="W180" s="132" t="s">
        <v>3916</v>
      </c>
      <c r="X180" s="132">
        <v>10</v>
      </c>
    </row>
    <row r="181" spans="1:24">
      <c r="A181" s="132">
        <v>1522</v>
      </c>
      <c r="B181" s="132">
        <v>60000000872</v>
      </c>
      <c r="C181" s="132">
        <v>61046200000</v>
      </c>
      <c r="D181" s="132" t="s">
        <v>588</v>
      </c>
      <c r="E181" s="132" t="s">
        <v>442</v>
      </c>
      <c r="F181" s="132">
        <v>24</v>
      </c>
      <c r="G181" s="132" t="s">
        <v>3848</v>
      </c>
      <c r="H181" s="132">
        <v>2</v>
      </c>
      <c r="I181" s="132">
        <v>0.108</v>
      </c>
      <c r="J181" s="132">
        <v>1</v>
      </c>
      <c r="K181" s="132">
        <v>0.108</v>
      </c>
      <c r="L181" s="132" t="s">
        <v>467</v>
      </c>
      <c r="M181" s="132">
        <v>497</v>
      </c>
      <c r="N181" s="132" t="s">
        <v>436</v>
      </c>
      <c r="O181" s="132">
        <v>1840</v>
      </c>
      <c r="P181" s="132" t="s">
        <v>439</v>
      </c>
      <c r="Q181" s="132">
        <v>9</v>
      </c>
      <c r="R181" s="132" t="s">
        <v>467</v>
      </c>
      <c r="S181" s="132">
        <v>1000323</v>
      </c>
      <c r="T181" s="132" t="s">
        <v>858</v>
      </c>
      <c r="U181" s="132">
        <v>1</v>
      </c>
      <c r="V181" s="132">
        <v>49.9</v>
      </c>
      <c r="W181" s="132" t="s">
        <v>1046</v>
      </c>
      <c r="X181" s="132">
        <v>12</v>
      </c>
    </row>
    <row r="182" spans="1:24">
      <c r="A182" s="132">
        <v>1523</v>
      </c>
      <c r="B182" s="132">
        <v>60000000873</v>
      </c>
      <c r="C182" s="132">
        <v>61046900090</v>
      </c>
      <c r="D182" s="132" t="s">
        <v>613</v>
      </c>
      <c r="E182" s="132" t="s">
        <v>442</v>
      </c>
      <c r="F182" s="132">
        <v>24</v>
      </c>
      <c r="G182" s="132" t="s">
        <v>3848</v>
      </c>
      <c r="H182" s="132">
        <v>2</v>
      </c>
      <c r="I182" s="132">
        <v>0.32200000000000001</v>
      </c>
      <c r="J182" s="132">
        <v>1</v>
      </c>
      <c r="K182" s="132">
        <v>0.32200000000000001</v>
      </c>
      <c r="L182" s="132" t="s">
        <v>467</v>
      </c>
      <c r="M182" s="132">
        <v>497</v>
      </c>
      <c r="N182" s="132" t="s">
        <v>468</v>
      </c>
      <c r="O182" s="132">
        <v>1760</v>
      </c>
      <c r="P182" s="132" t="s">
        <v>431</v>
      </c>
      <c r="Q182" s="132">
        <v>53</v>
      </c>
      <c r="R182" s="132" t="s">
        <v>467</v>
      </c>
      <c r="S182" s="132">
        <v>1000323</v>
      </c>
      <c r="T182" s="132" t="s">
        <v>828</v>
      </c>
      <c r="U182" s="132">
        <v>124</v>
      </c>
      <c r="V182" s="132">
        <v>89.9</v>
      </c>
      <c r="W182" s="132" t="s">
        <v>1050</v>
      </c>
      <c r="X182" s="132">
        <v>20</v>
      </c>
    </row>
    <row r="183" spans="1:24">
      <c r="A183" s="132">
        <v>1524</v>
      </c>
      <c r="B183" s="132">
        <v>60000000874</v>
      </c>
      <c r="C183" s="132">
        <v>61046300000</v>
      </c>
      <c r="D183" s="132" t="s">
        <v>592</v>
      </c>
      <c r="E183" s="132" t="s">
        <v>442</v>
      </c>
      <c r="F183" s="132">
        <v>24</v>
      </c>
      <c r="G183" s="132" t="s">
        <v>3848</v>
      </c>
      <c r="H183" s="132">
        <v>2</v>
      </c>
      <c r="I183" s="132">
        <v>0.19800000000000001</v>
      </c>
      <c r="J183" s="132">
        <v>1</v>
      </c>
      <c r="K183" s="132">
        <v>0.19800000000000001</v>
      </c>
      <c r="L183" s="132" t="s">
        <v>467</v>
      </c>
      <c r="M183" s="132">
        <v>497</v>
      </c>
      <c r="N183" s="132" t="s">
        <v>468</v>
      </c>
      <c r="O183" s="132">
        <v>1760</v>
      </c>
      <c r="P183" s="132" t="s">
        <v>425</v>
      </c>
      <c r="Q183" s="132">
        <v>37</v>
      </c>
      <c r="R183" s="132" t="s">
        <v>467</v>
      </c>
      <c r="S183" s="132">
        <v>1000323</v>
      </c>
      <c r="T183" s="132" t="s">
        <v>858</v>
      </c>
      <c r="U183" s="132">
        <v>1</v>
      </c>
      <c r="V183" s="132">
        <v>129.9</v>
      </c>
      <c r="W183" s="132" t="s">
        <v>3916</v>
      </c>
      <c r="X183" s="132">
        <v>10</v>
      </c>
    </row>
    <row r="184" spans="1:24">
      <c r="A184" s="132">
        <v>1525</v>
      </c>
      <c r="B184" s="132">
        <v>60000000875</v>
      </c>
      <c r="C184" s="132">
        <v>61069090000</v>
      </c>
      <c r="D184" s="132" t="s">
        <v>607</v>
      </c>
      <c r="E184" s="132" t="s">
        <v>437</v>
      </c>
      <c r="F184" s="132">
        <v>77</v>
      </c>
      <c r="G184" s="132" t="s">
        <v>3848</v>
      </c>
      <c r="H184" s="132">
        <v>2</v>
      </c>
      <c r="I184" s="132">
        <v>0.12</v>
      </c>
      <c r="J184" s="132">
        <v>1</v>
      </c>
      <c r="K184" s="132">
        <v>0.12</v>
      </c>
      <c r="L184" s="132" t="s">
        <v>467</v>
      </c>
      <c r="M184" s="132">
        <v>497</v>
      </c>
      <c r="N184" s="132" t="s">
        <v>3915</v>
      </c>
      <c r="O184" s="132">
        <v>7497</v>
      </c>
      <c r="P184" s="132" t="s">
        <v>431</v>
      </c>
      <c r="Q184" s="132">
        <v>53</v>
      </c>
      <c r="R184" s="132" t="s">
        <v>467</v>
      </c>
      <c r="S184" s="132">
        <v>1000323</v>
      </c>
      <c r="T184" s="132" t="s">
        <v>810</v>
      </c>
      <c r="U184" s="132">
        <v>122</v>
      </c>
      <c r="V184" s="132">
        <v>29.9</v>
      </c>
      <c r="W184" s="132" t="s">
        <v>1046</v>
      </c>
      <c r="X184" s="132">
        <v>12</v>
      </c>
    </row>
    <row r="185" spans="1:24">
      <c r="A185" s="132">
        <v>1526</v>
      </c>
      <c r="B185" s="132">
        <v>60000000876</v>
      </c>
      <c r="C185" s="132">
        <v>62046990000</v>
      </c>
      <c r="D185" s="132" t="s">
        <v>598</v>
      </c>
      <c r="E185" s="132" t="s">
        <v>420</v>
      </c>
      <c r="F185" s="132">
        <v>93</v>
      </c>
      <c r="G185" s="132" t="s">
        <v>3848</v>
      </c>
      <c r="H185" s="132">
        <v>2</v>
      </c>
      <c r="I185" s="132">
        <v>0.26600000000000001</v>
      </c>
      <c r="J185" s="132">
        <v>1</v>
      </c>
      <c r="K185" s="132">
        <v>0.26600000000000001</v>
      </c>
      <c r="L185" s="132" t="s">
        <v>467</v>
      </c>
      <c r="M185" s="132">
        <v>497</v>
      </c>
      <c r="N185" s="132" t="s">
        <v>468</v>
      </c>
      <c r="O185" s="132">
        <v>1760</v>
      </c>
      <c r="P185" s="132" t="s">
        <v>4297</v>
      </c>
      <c r="Q185" s="132" t="s">
        <v>4284</v>
      </c>
      <c r="R185" s="132" t="s">
        <v>467</v>
      </c>
      <c r="S185" s="132">
        <v>1000323</v>
      </c>
      <c r="T185" s="132" t="s">
        <v>810</v>
      </c>
      <c r="U185" s="132">
        <v>122</v>
      </c>
      <c r="V185" s="132">
        <v>109.9</v>
      </c>
      <c r="W185" s="132" t="s">
        <v>3916</v>
      </c>
      <c r="X185" s="132">
        <v>10</v>
      </c>
    </row>
    <row r="186" spans="1:24">
      <c r="A186" s="132">
        <v>1527</v>
      </c>
      <c r="B186" s="132">
        <v>60000000877</v>
      </c>
      <c r="C186" s="132">
        <v>61043300000</v>
      </c>
      <c r="D186" s="132" t="s">
        <v>569</v>
      </c>
      <c r="E186" s="132" t="s">
        <v>466</v>
      </c>
      <c r="F186" s="132">
        <v>153</v>
      </c>
      <c r="G186" s="132" t="s">
        <v>3848</v>
      </c>
      <c r="H186" s="132">
        <v>2</v>
      </c>
      <c r="I186" s="132">
        <v>0.48599999999999999</v>
      </c>
      <c r="J186" s="132">
        <v>1</v>
      </c>
      <c r="K186" s="132">
        <v>0.48599999999999999</v>
      </c>
      <c r="L186" s="132" t="s">
        <v>467</v>
      </c>
      <c r="M186" s="132">
        <v>497</v>
      </c>
      <c r="N186" s="132" t="s">
        <v>468</v>
      </c>
      <c r="O186" s="132">
        <v>1760</v>
      </c>
      <c r="P186" s="132" t="s">
        <v>425</v>
      </c>
      <c r="Q186" s="132">
        <v>37</v>
      </c>
      <c r="R186" s="132" t="s">
        <v>467</v>
      </c>
      <c r="S186" s="132">
        <v>1000323</v>
      </c>
      <c r="T186" s="132" t="s">
        <v>810</v>
      </c>
      <c r="U186" s="132">
        <v>122</v>
      </c>
      <c r="V186" s="132">
        <v>149.9</v>
      </c>
      <c r="W186" s="132" t="s">
        <v>1048</v>
      </c>
      <c r="X186" s="132">
        <v>4</v>
      </c>
    </row>
    <row r="187" spans="1:24">
      <c r="A187" s="132">
        <v>1528</v>
      </c>
      <c r="B187" s="132">
        <v>60000000878</v>
      </c>
      <c r="C187" s="132">
        <v>61044300000</v>
      </c>
      <c r="D187" s="132" t="s">
        <v>541</v>
      </c>
      <c r="E187" s="132" t="s">
        <v>426</v>
      </c>
      <c r="F187" s="132">
        <v>43</v>
      </c>
      <c r="G187" s="132" t="s">
        <v>3848</v>
      </c>
      <c r="H187" s="132">
        <v>2</v>
      </c>
      <c r="I187" s="132">
        <v>0.22600000000000001</v>
      </c>
      <c r="J187" s="132">
        <v>1</v>
      </c>
      <c r="K187" s="132">
        <v>0.22600000000000001</v>
      </c>
      <c r="L187" s="132" t="s">
        <v>467</v>
      </c>
      <c r="M187" s="132">
        <v>497</v>
      </c>
      <c r="N187" s="132" t="s">
        <v>468</v>
      </c>
      <c r="O187" s="132">
        <v>1760</v>
      </c>
      <c r="P187" s="132" t="s">
        <v>425</v>
      </c>
      <c r="Q187" s="132">
        <v>37</v>
      </c>
      <c r="R187" s="132" t="s">
        <v>467</v>
      </c>
      <c r="S187" s="132">
        <v>1000323</v>
      </c>
      <c r="T187" s="132" t="s">
        <v>825</v>
      </c>
      <c r="U187" s="132">
        <v>119</v>
      </c>
      <c r="V187" s="132">
        <v>109.9</v>
      </c>
      <c r="W187" s="132" t="s">
        <v>1053</v>
      </c>
      <c r="X187" s="132">
        <v>17</v>
      </c>
    </row>
    <row r="188" spans="1:24">
      <c r="A188" s="132">
        <v>1529</v>
      </c>
      <c r="B188" s="132">
        <v>60000000879</v>
      </c>
      <c r="C188" s="132">
        <v>61044300000</v>
      </c>
      <c r="D188" s="132" t="s">
        <v>541</v>
      </c>
      <c r="E188" s="132" t="s">
        <v>426</v>
      </c>
      <c r="F188" s="132">
        <v>43</v>
      </c>
      <c r="G188" s="132" t="s">
        <v>3848</v>
      </c>
      <c r="H188" s="132">
        <v>2</v>
      </c>
      <c r="I188" s="132">
        <v>0.48799999999999999</v>
      </c>
      <c r="J188" s="132">
        <v>1</v>
      </c>
      <c r="K188" s="132">
        <v>0.48799999999999999</v>
      </c>
      <c r="L188" s="132" t="s">
        <v>467</v>
      </c>
      <c r="M188" s="132">
        <v>497</v>
      </c>
      <c r="N188" s="132" t="s">
        <v>468</v>
      </c>
      <c r="O188" s="132">
        <v>1760</v>
      </c>
      <c r="P188" s="132" t="s">
        <v>425</v>
      </c>
      <c r="Q188" s="132">
        <v>37</v>
      </c>
      <c r="R188" s="132" t="s">
        <v>467</v>
      </c>
      <c r="S188" s="132">
        <v>1000323</v>
      </c>
      <c r="T188" s="132">
        <v>52</v>
      </c>
      <c r="U188" s="132">
        <v>580</v>
      </c>
      <c r="V188" s="132">
        <v>159.9</v>
      </c>
      <c r="W188" s="132" t="s">
        <v>1053</v>
      </c>
      <c r="X188" s="132">
        <v>17</v>
      </c>
    </row>
    <row r="189" spans="1:24">
      <c r="A189" s="132">
        <v>1530</v>
      </c>
      <c r="B189" s="132">
        <v>60000000880</v>
      </c>
      <c r="C189" s="132">
        <v>64039911000</v>
      </c>
      <c r="D189" s="132" t="s">
        <v>679</v>
      </c>
      <c r="E189" s="132" t="s">
        <v>3973</v>
      </c>
      <c r="F189" s="132">
        <v>465</v>
      </c>
      <c r="G189" s="132" t="s">
        <v>3848</v>
      </c>
      <c r="H189" s="132">
        <v>2</v>
      </c>
      <c r="I189" s="132">
        <v>0.45</v>
      </c>
      <c r="J189" s="132">
        <v>1</v>
      </c>
      <c r="K189" s="132">
        <v>0.45</v>
      </c>
      <c r="L189" s="132" t="s">
        <v>467</v>
      </c>
      <c r="M189" s="132">
        <v>497</v>
      </c>
      <c r="N189" s="132" t="s">
        <v>468</v>
      </c>
      <c r="O189" s="132">
        <v>1760</v>
      </c>
      <c r="P189" s="132" t="s">
        <v>4298</v>
      </c>
      <c r="Q189" s="132" t="s">
        <v>4265</v>
      </c>
      <c r="R189" s="132" t="s">
        <v>467</v>
      </c>
      <c r="S189" s="132">
        <v>1000323</v>
      </c>
      <c r="T189" s="132">
        <v>36</v>
      </c>
      <c r="U189" s="132">
        <v>584</v>
      </c>
      <c r="V189" s="132">
        <v>0</v>
      </c>
      <c r="W189" s="132" t="s">
        <v>1050</v>
      </c>
      <c r="X189" s="132">
        <v>20</v>
      </c>
    </row>
    <row r="190" spans="1:24">
      <c r="A190" s="132">
        <v>1531</v>
      </c>
      <c r="B190" s="132">
        <v>60000000881</v>
      </c>
      <c r="C190" s="132">
        <v>64039911000</v>
      </c>
      <c r="D190" s="132" t="s">
        <v>679</v>
      </c>
      <c r="E190" s="132" t="s">
        <v>3973</v>
      </c>
      <c r="F190" s="132">
        <v>465</v>
      </c>
      <c r="G190" s="132" t="s">
        <v>3848</v>
      </c>
      <c r="H190" s="132">
        <v>2</v>
      </c>
      <c r="I190" s="132">
        <v>0.44</v>
      </c>
      <c r="J190" s="132">
        <v>1</v>
      </c>
      <c r="K190" s="132">
        <v>0.44</v>
      </c>
      <c r="L190" s="132" t="s">
        <v>467</v>
      </c>
      <c r="M190" s="132">
        <v>497</v>
      </c>
      <c r="N190" s="132" t="s">
        <v>468</v>
      </c>
      <c r="O190" s="132">
        <v>1760</v>
      </c>
      <c r="P190" s="132" t="s">
        <v>4298</v>
      </c>
      <c r="Q190" s="132" t="s">
        <v>4265</v>
      </c>
      <c r="R190" s="132" t="s">
        <v>467</v>
      </c>
      <c r="S190" s="132">
        <v>1000323</v>
      </c>
      <c r="T190" s="132">
        <v>38</v>
      </c>
      <c r="U190" s="132">
        <v>575</v>
      </c>
      <c r="V190" s="132">
        <v>0</v>
      </c>
      <c r="W190" s="132" t="s">
        <v>1144</v>
      </c>
      <c r="X190" s="132">
        <v>23</v>
      </c>
    </row>
    <row r="191" spans="1:24">
      <c r="A191" s="132">
        <v>1532</v>
      </c>
      <c r="B191" s="132">
        <v>60000000882</v>
      </c>
      <c r="C191" s="132">
        <v>64039911000</v>
      </c>
      <c r="D191" s="132" t="s">
        <v>679</v>
      </c>
      <c r="E191" s="132" t="s">
        <v>3973</v>
      </c>
      <c r="F191" s="132">
        <v>465</v>
      </c>
      <c r="G191" s="132" t="s">
        <v>3848</v>
      </c>
      <c r="H191" s="132">
        <v>2</v>
      </c>
      <c r="I191" s="132">
        <v>0.48799999999999999</v>
      </c>
      <c r="J191" s="132">
        <v>1</v>
      </c>
      <c r="K191" s="132">
        <v>0.48799999999999999</v>
      </c>
      <c r="L191" s="132" t="s">
        <v>467</v>
      </c>
      <c r="M191" s="132">
        <v>497</v>
      </c>
      <c r="N191" s="132" t="s">
        <v>468</v>
      </c>
      <c r="O191" s="132">
        <v>1760</v>
      </c>
      <c r="P191" s="132" t="s">
        <v>4298</v>
      </c>
      <c r="Q191" s="132" t="s">
        <v>4265</v>
      </c>
      <c r="R191" s="132" t="s">
        <v>467</v>
      </c>
      <c r="S191" s="132">
        <v>1000323</v>
      </c>
      <c r="T191" s="132">
        <v>39</v>
      </c>
      <c r="U191" s="132">
        <v>585</v>
      </c>
      <c r="V191" s="132">
        <v>0</v>
      </c>
      <c r="W191" s="132" t="s">
        <v>1050</v>
      </c>
      <c r="X191" s="132">
        <v>20</v>
      </c>
    </row>
    <row r="192" spans="1:24">
      <c r="A192" s="132">
        <v>1533</v>
      </c>
      <c r="B192" s="132">
        <v>60000000883</v>
      </c>
      <c r="C192" s="132">
        <v>64039911000</v>
      </c>
      <c r="D192" s="132" t="s">
        <v>679</v>
      </c>
      <c r="E192" s="132" t="s">
        <v>3973</v>
      </c>
      <c r="F192" s="132">
        <v>465</v>
      </c>
      <c r="G192" s="132" t="s">
        <v>3848</v>
      </c>
      <c r="H192" s="132">
        <v>2</v>
      </c>
      <c r="I192" s="132">
        <v>0.43</v>
      </c>
      <c r="J192" s="132">
        <v>1</v>
      </c>
      <c r="K192" s="132">
        <v>0.43</v>
      </c>
      <c r="L192" s="132" t="s">
        <v>467</v>
      </c>
      <c r="M192" s="132">
        <v>497</v>
      </c>
      <c r="N192" s="132" t="s">
        <v>468</v>
      </c>
      <c r="O192" s="132">
        <v>1760</v>
      </c>
      <c r="P192" s="132" t="s">
        <v>4298</v>
      </c>
      <c r="Q192" s="132" t="s">
        <v>4265</v>
      </c>
      <c r="R192" s="132" t="s">
        <v>467</v>
      </c>
      <c r="S192" s="132">
        <v>1000323</v>
      </c>
      <c r="T192" s="132">
        <v>37</v>
      </c>
      <c r="U192" s="132">
        <v>586</v>
      </c>
      <c r="V192" s="132">
        <v>0</v>
      </c>
      <c r="W192" s="132" t="s">
        <v>1144</v>
      </c>
      <c r="X192" s="132">
        <v>23</v>
      </c>
    </row>
    <row r="193" spans="1:24">
      <c r="A193" s="132">
        <v>1534</v>
      </c>
      <c r="B193" s="132">
        <v>60000000884</v>
      </c>
      <c r="C193" s="132">
        <v>64039911000</v>
      </c>
      <c r="D193" s="132" t="s">
        <v>679</v>
      </c>
      <c r="E193" s="132" t="s">
        <v>3973</v>
      </c>
      <c r="F193" s="132">
        <v>465</v>
      </c>
      <c r="G193" s="132" t="s">
        <v>3848</v>
      </c>
      <c r="H193" s="132">
        <v>2</v>
      </c>
      <c r="I193" s="132">
        <v>0.46200000000000002</v>
      </c>
      <c r="J193" s="132">
        <v>1</v>
      </c>
      <c r="K193" s="132">
        <v>0.46200000000000002</v>
      </c>
      <c r="L193" s="132" t="s">
        <v>467</v>
      </c>
      <c r="M193" s="132">
        <v>497</v>
      </c>
      <c r="N193" s="132" t="s">
        <v>468</v>
      </c>
      <c r="O193" s="132">
        <v>1760</v>
      </c>
      <c r="P193" s="132" t="s">
        <v>4298</v>
      </c>
      <c r="Q193" s="132" t="s">
        <v>4265</v>
      </c>
      <c r="R193" s="132" t="s">
        <v>467</v>
      </c>
      <c r="S193" s="132">
        <v>1000323</v>
      </c>
      <c r="T193" s="132">
        <v>37</v>
      </c>
      <c r="U193" s="132">
        <v>586</v>
      </c>
      <c r="V193" s="132">
        <v>0</v>
      </c>
      <c r="W193" s="132" t="s">
        <v>1050</v>
      </c>
      <c r="X193" s="132">
        <v>20</v>
      </c>
    </row>
    <row r="194" spans="1:24">
      <c r="A194" s="132">
        <v>1535</v>
      </c>
      <c r="B194" s="132">
        <v>60000000885</v>
      </c>
      <c r="C194" s="132">
        <v>64039911000</v>
      </c>
      <c r="D194" s="132" t="s">
        <v>679</v>
      </c>
      <c r="E194" s="132" t="s">
        <v>3973</v>
      </c>
      <c r="F194" s="132">
        <v>465</v>
      </c>
      <c r="G194" s="132" t="s">
        <v>3848</v>
      </c>
      <c r="H194" s="132">
        <v>2</v>
      </c>
      <c r="I194" s="132">
        <v>0.48</v>
      </c>
      <c r="J194" s="132">
        <v>1</v>
      </c>
      <c r="K194" s="132">
        <v>0.48</v>
      </c>
      <c r="L194" s="132" t="s">
        <v>467</v>
      </c>
      <c r="M194" s="132">
        <v>497</v>
      </c>
      <c r="N194" s="132" t="s">
        <v>468</v>
      </c>
      <c r="O194" s="132">
        <v>1760</v>
      </c>
      <c r="P194" s="132" t="s">
        <v>4298</v>
      </c>
      <c r="Q194" s="132" t="s">
        <v>4265</v>
      </c>
      <c r="R194" s="132" t="s">
        <v>467</v>
      </c>
      <c r="S194" s="132">
        <v>1000323</v>
      </c>
      <c r="T194" s="132">
        <v>39</v>
      </c>
      <c r="U194" s="132">
        <v>585</v>
      </c>
      <c r="V194" s="132">
        <v>0</v>
      </c>
      <c r="W194" s="132" t="s">
        <v>1038</v>
      </c>
      <c r="X194" s="132">
        <v>5</v>
      </c>
    </row>
    <row r="195" spans="1:24">
      <c r="A195" s="132">
        <v>1536</v>
      </c>
      <c r="B195" s="132">
        <v>60000000886</v>
      </c>
      <c r="C195" s="132">
        <v>62143000000</v>
      </c>
      <c r="D195" s="132" t="s">
        <v>674</v>
      </c>
      <c r="E195" s="132" t="s">
        <v>3648</v>
      </c>
      <c r="F195" s="132">
        <v>11</v>
      </c>
      <c r="G195" s="132" t="s">
        <v>3848</v>
      </c>
      <c r="H195" s="132">
        <v>2</v>
      </c>
      <c r="I195" s="132">
        <v>4.8000000000000001E-2</v>
      </c>
      <c r="J195" s="132">
        <v>1</v>
      </c>
      <c r="K195" s="132">
        <v>4.8000000000000001E-2</v>
      </c>
      <c r="L195" s="132" t="s">
        <v>467</v>
      </c>
      <c r="M195" s="132">
        <v>497</v>
      </c>
      <c r="N195" s="132" t="s">
        <v>468</v>
      </c>
      <c r="O195" s="132">
        <v>1760</v>
      </c>
      <c r="P195" s="132" t="s">
        <v>425</v>
      </c>
      <c r="Q195" s="132">
        <v>37</v>
      </c>
      <c r="R195" s="132" t="s">
        <v>467</v>
      </c>
      <c r="S195" s="132">
        <v>1000323</v>
      </c>
      <c r="T195" s="132">
        <v>0</v>
      </c>
      <c r="U195" s="132">
        <v>587</v>
      </c>
      <c r="V195" s="132">
        <v>35.9</v>
      </c>
      <c r="W195" s="132" t="s">
        <v>1063</v>
      </c>
      <c r="X195" s="132">
        <v>13</v>
      </c>
    </row>
    <row r="196" spans="1:24">
      <c r="A196" s="132">
        <v>1537</v>
      </c>
      <c r="B196" s="132">
        <v>60000000887</v>
      </c>
      <c r="C196" s="132">
        <v>61178080090</v>
      </c>
      <c r="D196" s="132" t="s">
        <v>680</v>
      </c>
      <c r="E196" s="132" t="s">
        <v>449</v>
      </c>
      <c r="F196" s="132">
        <v>6</v>
      </c>
      <c r="G196" s="132" t="s">
        <v>3848</v>
      </c>
      <c r="H196" s="132">
        <v>2</v>
      </c>
      <c r="I196" s="132">
        <v>0.122</v>
      </c>
      <c r="J196" s="132">
        <v>1</v>
      </c>
      <c r="K196" s="132">
        <v>0.122</v>
      </c>
      <c r="L196" s="132" t="s">
        <v>467</v>
      </c>
      <c r="M196" s="132">
        <v>497</v>
      </c>
      <c r="N196" s="132" t="s">
        <v>3915</v>
      </c>
      <c r="O196" s="132">
        <v>7497</v>
      </c>
      <c r="P196" s="132" t="s">
        <v>425</v>
      </c>
      <c r="Q196" s="132">
        <v>37</v>
      </c>
      <c r="R196" s="132" t="s">
        <v>467</v>
      </c>
      <c r="S196" s="132">
        <v>1000323</v>
      </c>
      <c r="T196" s="132">
        <v>0</v>
      </c>
      <c r="U196" s="132">
        <v>587</v>
      </c>
      <c r="V196" s="132">
        <v>29.9</v>
      </c>
      <c r="W196" s="132" t="s">
        <v>1063</v>
      </c>
      <c r="X196" s="132">
        <v>13</v>
      </c>
    </row>
    <row r="197" spans="1:24">
      <c r="A197" s="132">
        <v>1538</v>
      </c>
      <c r="B197" s="132">
        <v>60000000888</v>
      </c>
      <c r="C197" s="132">
        <v>61178080090</v>
      </c>
      <c r="D197" s="132" t="s">
        <v>680</v>
      </c>
      <c r="E197" s="132" t="s">
        <v>449</v>
      </c>
      <c r="F197" s="132">
        <v>6</v>
      </c>
      <c r="G197" s="132" t="s">
        <v>3848</v>
      </c>
      <c r="H197" s="132">
        <v>2</v>
      </c>
      <c r="I197" s="132">
        <v>3.5999999999999997E-2</v>
      </c>
      <c r="J197" s="132">
        <v>1</v>
      </c>
      <c r="K197" s="132">
        <v>3.5999999999999997E-2</v>
      </c>
      <c r="L197" s="132" t="s">
        <v>467</v>
      </c>
      <c r="M197" s="132">
        <v>497</v>
      </c>
      <c r="N197" s="132" t="s">
        <v>3915</v>
      </c>
      <c r="O197" s="132">
        <v>7497</v>
      </c>
      <c r="P197" s="132" t="s">
        <v>3790</v>
      </c>
      <c r="Q197" s="132">
        <v>25</v>
      </c>
      <c r="R197" s="132" t="s">
        <v>467</v>
      </c>
      <c r="S197" s="132">
        <v>1000323</v>
      </c>
      <c r="T197" s="132">
        <v>0</v>
      </c>
      <c r="U197" s="132">
        <v>587</v>
      </c>
      <c r="V197" s="132">
        <v>0</v>
      </c>
      <c r="W197" s="132" t="s">
        <v>1048</v>
      </c>
      <c r="X197" s="132">
        <v>4</v>
      </c>
    </row>
    <row r="198" spans="1:24">
      <c r="A198" s="132">
        <v>1609</v>
      </c>
      <c r="B198" s="132">
        <v>60000001110</v>
      </c>
      <c r="C198" s="132">
        <v>61099020000</v>
      </c>
      <c r="D198" s="132" t="s">
        <v>508</v>
      </c>
      <c r="E198" s="132" t="s">
        <v>453</v>
      </c>
      <c r="F198" s="132">
        <v>73</v>
      </c>
      <c r="G198" s="132" t="s">
        <v>3848</v>
      </c>
      <c r="H198" s="132">
        <v>2</v>
      </c>
      <c r="I198" s="132">
        <v>0.32200000000000001</v>
      </c>
      <c r="J198" s="132">
        <v>1</v>
      </c>
      <c r="K198" s="132">
        <v>0.32200000000000001</v>
      </c>
      <c r="L198" s="132" t="s">
        <v>467</v>
      </c>
      <c r="M198" s="132">
        <v>497</v>
      </c>
      <c r="N198" s="132" t="s">
        <v>468</v>
      </c>
      <c r="O198" s="132">
        <v>1760</v>
      </c>
      <c r="P198" s="132" t="s">
        <v>425</v>
      </c>
      <c r="Q198" s="132">
        <v>37</v>
      </c>
      <c r="R198" s="132" t="s">
        <v>467</v>
      </c>
      <c r="S198" s="132">
        <v>1000323</v>
      </c>
      <c r="T198" s="132" t="s">
        <v>858</v>
      </c>
      <c r="U198" s="132">
        <v>1</v>
      </c>
      <c r="V198" s="132">
        <v>109.9</v>
      </c>
      <c r="W198" s="132" t="s">
        <v>1063</v>
      </c>
      <c r="X198" s="132">
        <v>13</v>
      </c>
    </row>
    <row r="199" spans="1:24">
      <c r="A199" s="132">
        <v>1610</v>
      </c>
      <c r="B199" s="132">
        <v>60000001104</v>
      </c>
      <c r="C199" s="132">
        <v>61044900000</v>
      </c>
      <c r="D199" s="132" t="s">
        <v>590</v>
      </c>
      <c r="E199" s="132" t="s">
        <v>426</v>
      </c>
      <c r="F199" s="132">
        <v>43</v>
      </c>
      <c r="G199" s="132" t="s">
        <v>3848</v>
      </c>
      <c r="H199" s="132">
        <v>2</v>
      </c>
      <c r="I199" s="132">
        <v>0.40400000000000003</v>
      </c>
      <c r="J199" s="132">
        <v>1</v>
      </c>
      <c r="K199" s="132">
        <v>0.40400000000000003</v>
      </c>
      <c r="L199" s="132" t="s">
        <v>467</v>
      </c>
      <c r="M199" s="132">
        <v>497</v>
      </c>
      <c r="N199" s="132" t="s">
        <v>468</v>
      </c>
      <c r="O199" s="132">
        <v>1760</v>
      </c>
      <c r="P199" s="132" t="s">
        <v>3957</v>
      </c>
      <c r="Q199" s="132" t="s">
        <v>3937</v>
      </c>
      <c r="R199" s="132" t="s">
        <v>467</v>
      </c>
      <c r="S199" s="132">
        <v>1000323</v>
      </c>
      <c r="T199" s="132" t="s">
        <v>858</v>
      </c>
      <c r="U199" s="132">
        <v>1</v>
      </c>
      <c r="V199" s="132">
        <v>100</v>
      </c>
      <c r="W199" s="132" t="s">
        <v>1038</v>
      </c>
      <c r="X199" s="132">
        <v>5</v>
      </c>
    </row>
    <row r="200" spans="1:24">
      <c r="A200" s="132">
        <v>1611</v>
      </c>
      <c r="B200" s="132">
        <v>60000001118</v>
      </c>
      <c r="C200" s="132">
        <v>61043300000</v>
      </c>
      <c r="D200" s="132" t="s">
        <v>569</v>
      </c>
      <c r="E200" s="132" t="s">
        <v>466</v>
      </c>
      <c r="F200" s="132">
        <v>153</v>
      </c>
      <c r="G200" s="132" t="s">
        <v>3848</v>
      </c>
      <c r="H200" s="132">
        <v>2</v>
      </c>
      <c r="I200" s="132">
        <v>0.154</v>
      </c>
      <c r="J200" s="132">
        <v>1</v>
      </c>
      <c r="K200" s="132">
        <v>0.154</v>
      </c>
      <c r="L200" s="132" t="s">
        <v>467</v>
      </c>
      <c r="M200" s="132">
        <v>497</v>
      </c>
      <c r="N200" s="132" t="s">
        <v>468</v>
      </c>
      <c r="O200" s="132">
        <v>1760</v>
      </c>
      <c r="P200" s="132" t="s">
        <v>425</v>
      </c>
      <c r="Q200" s="132">
        <v>37</v>
      </c>
      <c r="R200" s="132" t="s">
        <v>467</v>
      </c>
      <c r="S200" s="132">
        <v>1000323</v>
      </c>
      <c r="T200" s="132" t="s">
        <v>825</v>
      </c>
      <c r="U200" s="132">
        <v>119</v>
      </c>
      <c r="V200" s="132">
        <v>80</v>
      </c>
      <c r="W200" s="132" t="s">
        <v>1038</v>
      </c>
      <c r="X200" s="132">
        <v>5</v>
      </c>
    </row>
    <row r="201" spans="1:24">
      <c r="A201" s="132">
        <v>1612</v>
      </c>
      <c r="B201" s="132">
        <v>60000001088</v>
      </c>
      <c r="C201" s="132">
        <v>61044300000</v>
      </c>
      <c r="D201" s="132" t="s">
        <v>541</v>
      </c>
      <c r="E201" s="132" t="s">
        <v>426</v>
      </c>
      <c r="F201" s="132">
        <v>43</v>
      </c>
      <c r="G201" s="132" t="s">
        <v>3848</v>
      </c>
      <c r="H201" s="132">
        <v>2</v>
      </c>
      <c r="I201" s="132">
        <v>0.35399999999999998</v>
      </c>
      <c r="J201" s="132">
        <v>1</v>
      </c>
      <c r="K201" s="132">
        <v>0.35399999999999998</v>
      </c>
      <c r="L201" s="132" t="s">
        <v>467</v>
      </c>
      <c r="M201" s="132">
        <v>497</v>
      </c>
      <c r="N201" s="132" t="s">
        <v>468</v>
      </c>
      <c r="O201" s="132">
        <v>1760</v>
      </c>
      <c r="P201" s="132" t="s">
        <v>425</v>
      </c>
      <c r="Q201" s="132">
        <v>37</v>
      </c>
      <c r="R201" s="132" t="s">
        <v>467</v>
      </c>
      <c r="S201" s="132">
        <v>1000323</v>
      </c>
      <c r="T201" s="132" t="s">
        <v>858</v>
      </c>
      <c r="U201" s="132">
        <v>1</v>
      </c>
      <c r="V201" s="132">
        <v>130</v>
      </c>
      <c r="W201" s="132" t="s">
        <v>1063</v>
      </c>
      <c r="X201" s="132">
        <v>13</v>
      </c>
    </row>
    <row r="202" spans="1:24">
      <c r="A202" s="132">
        <v>1613</v>
      </c>
      <c r="B202" s="132">
        <v>60000001120</v>
      </c>
      <c r="C202" s="132">
        <v>61062000000</v>
      </c>
      <c r="D202" s="132" t="s">
        <v>977</v>
      </c>
      <c r="E202" s="132" t="s">
        <v>444</v>
      </c>
      <c r="F202" s="132">
        <v>82</v>
      </c>
      <c r="G202" s="132" t="s">
        <v>3848</v>
      </c>
      <c r="H202" s="132">
        <v>2</v>
      </c>
      <c r="I202" s="132">
        <v>0.13400000000000001</v>
      </c>
      <c r="J202" s="132">
        <v>1</v>
      </c>
      <c r="K202" s="132">
        <v>0.13400000000000001</v>
      </c>
      <c r="L202" s="132" t="s">
        <v>467</v>
      </c>
      <c r="M202" s="132">
        <v>497</v>
      </c>
      <c r="N202" s="132" t="s">
        <v>468</v>
      </c>
      <c r="O202" s="132">
        <v>1760</v>
      </c>
      <c r="P202" s="132" t="s">
        <v>3888</v>
      </c>
      <c r="Q202" s="132">
        <v>67</v>
      </c>
      <c r="R202" s="132" t="s">
        <v>467</v>
      </c>
      <c r="S202" s="132">
        <v>1000323</v>
      </c>
      <c r="T202" s="132" t="s">
        <v>810</v>
      </c>
      <c r="U202" s="132">
        <v>122</v>
      </c>
      <c r="V202" s="132">
        <v>100</v>
      </c>
      <c r="W202" s="132" t="s">
        <v>3916</v>
      </c>
      <c r="X202" s="132">
        <v>10</v>
      </c>
    </row>
    <row r="203" spans="1:24">
      <c r="A203" s="132">
        <v>1614</v>
      </c>
      <c r="B203" s="132">
        <v>60000001102</v>
      </c>
      <c r="C203" s="132">
        <v>61046300000</v>
      </c>
      <c r="D203" s="132" t="s">
        <v>635</v>
      </c>
      <c r="E203" s="132" t="s">
        <v>3671</v>
      </c>
      <c r="F203" s="132">
        <v>54</v>
      </c>
      <c r="G203" s="132" t="s">
        <v>3848</v>
      </c>
      <c r="H203" s="132">
        <v>2</v>
      </c>
      <c r="I203" s="132">
        <v>0.59199999999999997</v>
      </c>
      <c r="J203" s="132">
        <v>1</v>
      </c>
      <c r="K203" s="132">
        <v>0.59199999999999997</v>
      </c>
      <c r="L203" s="132" t="s">
        <v>467</v>
      </c>
      <c r="M203" s="132">
        <v>497</v>
      </c>
      <c r="N203" s="132" t="s">
        <v>468</v>
      </c>
      <c r="O203" s="132">
        <v>1760</v>
      </c>
      <c r="P203" s="132" t="s">
        <v>425</v>
      </c>
      <c r="Q203" s="132">
        <v>37</v>
      </c>
      <c r="R203" s="132" t="s">
        <v>467</v>
      </c>
      <c r="S203" s="132">
        <v>1000323</v>
      </c>
      <c r="T203" s="132" t="s">
        <v>821</v>
      </c>
      <c r="U203" s="132">
        <v>3</v>
      </c>
      <c r="V203" s="132">
        <v>170</v>
      </c>
      <c r="W203" s="132" t="s">
        <v>1046</v>
      </c>
      <c r="X203" s="132">
        <v>12</v>
      </c>
    </row>
    <row r="204" spans="1:24">
      <c r="A204" s="132">
        <v>1615</v>
      </c>
      <c r="B204" s="132">
        <v>60000001121</v>
      </c>
      <c r="C204" s="132">
        <v>61062000000</v>
      </c>
      <c r="D204" s="132" t="s">
        <v>977</v>
      </c>
      <c r="E204" s="132" t="s">
        <v>444</v>
      </c>
      <c r="F204" s="132">
        <v>82</v>
      </c>
      <c r="G204" s="132" t="s">
        <v>3848</v>
      </c>
      <c r="H204" s="132">
        <v>2</v>
      </c>
      <c r="I204" s="132">
        <v>0.13600000000000001</v>
      </c>
      <c r="J204" s="132">
        <v>1</v>
      </c>
      <c r="K204" s="132">
        <v>0.13600000000000001</v>
      </c>
      <c r="L204" s="132" t="s">
        <v>467</v>
      </c>
      <c r="M204" s="132">
        <v>497</v>
      </c>
      <c r="N204" s="132" t="s">
        <v>468</v>
      </c>
      <c r="O204" s="132">
        <v>1760</v>
      </c>
      <c r="P204" s="132" t="s">
        <v>3888</v>
      </c>
      <c r="Q204" s="132">
        <v>67</v>
      </c>
      <c r="R204" s="132" t="s">
        <v>467</v>
      </c>
      <c r="S204" s="132">
        <v>1000323</v>
      </c>
      <c r="T204" s="132" t="s">
        <v>825</v>
      </c>
      <c r="U204" s="132">
        <v>119</v>
      </c>
      <c r="V204" s="132">
        <v>170</v>
      </c>
      <c r="W204" s="132" t="s">
        <v>3916</v>
      </c>
      <c r="X204" s="132">
        <v>10</v>
      </c>
    </row>
    <row r="205" spans="1:24">
      <c r="A205" s="132">
        <v>1616</v>
      </c>
      <c r="B205" s="132">
        <v>60000001058</v>
      </c>
      <c r="C205" s="132">
        <v>61045300000</v>
      </c>
      <c r="D205" s="132" t="s">
        <v>495</v>
      </c>
      <c r="E205" s="132" t="s">
        <v>443</v>
      </c>
      <c r="F205" s="132">
        <v>53</v>
      </c>
      <c r="G205" s="132" t="s">
        <v>3848</v>
      </c>
      <c r="H205" s="132">
        <v>2</v>
      </c>
      <c r="I205" s="132">
        <v>0.30399999999999999</v>
      </c>
      <c r="J205" s="132">
        <v>1</v>
      </c>
      <c r="K205" s="132">
        <v>0.30399999999999999</v>
      </c>
      <c r="L205" s="132" t="s">
        <v>467</v>
      </c>
      <c r="M205" s="132">
        <v>497</v>
      </c>
      <c r="N205" s="132" t="s">
        <v>468</v>
      </c>
      <c r="O205" s="132">
        <v>1760</v>
      </c>
      <c r="P205" s="132" t="s">
        <v>425</v>
      </c>
      <c r="Q205" s="132">
        <v>37</v>
      </c>
      <c r="R205" s="132" t="s">
        <v>467</v>
      </c>
      <c r="S205" s="132">
        <v>1000323</v>
      </c>
      <c r="T205" s="132" t="s">
        <v>810</v>
      </c>
      <c r="U205" s="132">
        <v>122</v>
      </c>
      <c r="V205" s="132">
        <v>119</v>
      </c>
      <c r="W205" s="132" t="s">
        <v>1053</v>
      </c>
      <c r="X205" s="132">
        <v>17</v>
      </c>
    </row>
    <row r="206" spans="1:24">
      <c r="A206" s="132">
        <v>1617</v>
      </c>
      <c r="B206" s="132">
        <v>60000001105</v>
      </c>
      <c r="C206" s="132">
        <v>61046300000</v>
      </c>
      <c r="D206" s="132" t="s">
        <v>635</v>
      </c>
      <c r="E206" s="132" t="s">
        <v>3671</v>
      </c>
      <c r="F206" s="132">
        <v>54</v>
      </c>
      <c r="G206" s="132" t="s">
        <v>3848</v>
      </c>
      <c r="H206" s="132">
        <v>2</v>
      </c>
      <c r="I206" s="132">
        <v>0.5</v>
      </c>
      <c r="J206" s="132">
        <v>1</v>
      </c>
      <c r="K206" s="132">
        <v>0.5</v>
      </c>
      <c r="L206" s="132" t="s">
        <v>467</v>
      </c>
      <c r="M206" s="132">
        <v>497</v>
      </c>
      <c r="N206" s="132" t="s">
        <v>468</v>
      </c>
      <c r="O206" s="132">
        <v>1760</v>
      </c>
      <c r="P206" s="132" t="s">
        <v>425</v>
      </c>
      <c r="Q206" s="132">
        <v>37</v>
      </c>
      <c r="R206" s="132" t="s">
        <v>467</v>
      </c>
      <c r="S206" s="132">
        <v>1000323</v>
      </c>
      <c r="T206" s="132" t="s">
        <v>825</v>
      </c>
      <c r="U206" s="132">
        <v>119</v>
      </c>
      <c r="V206" s="132">
        <v>160</v>
      </c>
      <c r="W206" s="132" t="s">
        <v>1038</v>
      </c>
      <c r="X206" s="132">
        <v>5</v>
      </c>
    </row>
    <row r="207" spans="1:24">
      <c r="A207" s="132">
        <v>1618</v>
      </c>
      <c r="B207" s="132">
        <v>60000001092</v>
      </c>
      <c r="C207" s="132">
        <v>61061000000</v>
      </c>
      <c r="D207" s="132" t="s">
        <v>539</v>
      </c>
      <c r="E207" s="132" t="s">
        <v>437</v>
      </c>
      <c r="F207" s="132">
        <v>77</v>
      </c>
      <c r="G207" s="132" t="s">
        <v>3848</v>
      </c>
      <c r="H207" s="132">
        <v>2</v>
      </c>
      <c r="I207" s="132">
        <v>0.182</v>
      </c>
      <c r="J207" s="132">
        <v>1</v>
      </c>
      <c r="K207" s="132">
        <v>0.182</v>
      </c>
      <c r="L207" s="132" t="s">
        <v>467</v>
      </c>
      <c r="M207" s="132">
        <v>497</v>
      </c>
      <c r="N207" s="132" t="s">
        <v>468</v>
      </c>
      <c r="O207" s="132">
        <v>1760</v>
      </c>
      <c r="P207" s="132" t="s">
        <v>439</v>
      </c>
      <c r="Q207" s="132">
        <v>9</v>
      </c>
      <c r="R207" s="132" t="s">
        <v>467</v>
      </c>
      <c r="S207" s="132">
        <v>1000323</v>
      </c>
      <c r="T207" s="132" t="s">
        <v>825</v>
      </c>
      <c r="U207" s="132">
        <v>119</v>
      </c>
      <c r="V207" s="132">
        <v>60</v>
      </c>
      <c r="W207" s="132" t="s">
        <v>1038</v>
      </c>
      <c r="X207" s="132">
        <v>5</v>
      </c>
    </row>
    <row r="208" spans="1:24">
      <c r="A208" s="132">
        <v>1619</v>
      </c>
      <c r="B208" s="132">
        <v>60000001122</v>
      </c>
      <c r="C208" s="132">
        <v>61061000000</v>
      </c>
      <c r="D208" s="132" t="s">
        <v>539</v>
      </c>
      <c r="E208" s="132" t="s">
        <v>437</v>
      </c>
      <c r="F208" s="132">
        <v>77</v>
      </c>
      <c r="G208" s="132" t="s">
        <v>3848</v>
      </c>
      <c r="H208" s="132">
        <v>2</v>
      </c>
      <c r="I208" s="132">
        <v>0.16800000000000001</v>
      </c>
      <c r="J208" s="132">
        <v>1</v>
      </c>
      <c r="K208" s="132">
        <v>0.16800000000000001</v>
      </c>
      <c r="L208" s="132" t="s">
        <v>467</v>
      </c>
      <c r="M208" s="132">
        <v>497</v>
      </c>
      <c r="N208" s="132" t="s">
        <v>468</v>
      </c>
      <c r="O208" s="132">
        <v>1760</v>
      </c>
      <c r="P208" s="132" t="s">
        <v>439</v>
      </c>
      <c r="Q208" s="132">
        <v>9</v>
      </c>
      <c r="R208" s="132" t="s">
        <v>467</v>
      </c>
      <c r="S208" s="132">
        <v>1000323</v>
      </c>
      <c r="T208" s="132" t="s">
        <v>858</v>
      </c>
      <c r="U208" s="132">
        <v>1</v>
      </c>
      <c r="V208" s="132">
        <v>60</v>
      </c>
      <c r="W208" s="132" t="s">
        <v>1038</v>
      </c>
      <c r="X208" s="132">
        <v>5</v>
      </c>
    </row>
    <row r="209" spans="1:24">
      <c r="A209" s="132">
        <v>1620</v>
      </c>
      <c r="B209" s="132">
        <v>60000001100</v>
      </c>
      <c r="C209" s="132">
        <v>61045200000</v>
      </c>
      <c r="D209" s="132" t="s">
        <v>639</v>
      </c>
      <c r="E209" s="132" t="s">
        <v>443</v>
      </c>
      <c r="F209" s="132">
        <v>53</v>
      </c>
      <c r="G209" s="132" t="s">
        <v>3848</v>
      </c>
      <c r="H209" s="132">
        <v>2</v>
      </c>
      <c r="I209" s="132">
        <v>0.28000000000000003</v>
      </c>
      <c r="J209" s="132">
        <v>1</v>
      </c>
      <c r="K209" s="132">
        <v>0.28000000000000003</v>
      </c>
      <c r="L209" s="132" t="s">
        <v>467</v>
      </c>
      <c r="M209" s="132">
        <v>497</v>
      </c>
      <c r="N209" s="132" t="s">
        <v>468</v>
      </c>
      <c r="O209" s="132">
        <v>1760</v>
      </c>
      <c r="P209" s="132" t="s">
        <v>439</v>
      </c>
      <c r="Q209" s="132">
        <v>9</v>
      </c>
      <c r="R209" s="132" t="s">
        <v>467</v>
      </c>
      <c r="S209" s="132">
        <v>1000323</v>
      </c>
      <c r="T209" s="132" t="s">
        <v>821</v>
      </c>
      <c r="U209" s="132">
        <v>3</v>
      </c>
      <c r="V209" s="132">
        <v>80</v>
      </c>
      <c r="W209" s="132" t="s">
        <v>1038</v>
      </c>
      <c r="X209" s="132">
        <v>5</v>
      </c>
    </row>
    <row r="210" spans="1:24">
      <c r="A210" s="132">
        <v>1621</v>
      </c>
      <c r="B210" s="132">
        <v>60000001101</v>
      </c>
      <c r="C210" s="132">
        <v>61044300000</v>
      </c>
      <c r="D210" s="132" t="s">
        <v>541</v>
      </c>
      <c r="E210" s="132" t="s">
        <v>426</v>
      </c>
      <c r="F210" s="132">
        <v>43</v>
      </c>
      <c r="G210" s="132" t="s">
        <v>3848</v>
      </c>
      <c r="H210" s="132">
        <v>2</v>
      </c>
      <c r="I210" s="132">
        <v>0.28999999999999998</v>
      </c>
      <c r="J210" s="132">
        <v>1</v>
      </c>
      <c r="K210" s="132">
        <v>0.28999999999999998</v>
      </c>
      <c r="L210" s="132" t="s">
        <v>467</v>
      </c>
      <c r="M210" s="132">
        <v>497</v>
      </c>
      <c r="N210" s="132" t="s">
        <v>468</v>
      </c>
      <c r="O210" s="132">
        <v>1760</v>
      </c>
      <c r="P210" s="132" t="s">
        <v>425</v>
      </c>
      <c r="Q210" s="132">
        <v>37</v>
      </c>
      <c r="R210" s="132" t="s">
        <v>467</v>
      </c>
      <c r="S210" s="132">
        <v>1000323</v>
      </c>
      <c r="T210" s="132" t="s">
        <v>810</v>
      </c>
      <c r="U210" s="132">
        <v>122</v>
      </c>
      <c r="V210" s="132">
        <v>140</v>
      </c>
      <c r="W210" s="132" t="s">
        <v>1053</v>
      </c>
      <c r="X210" s="132">
        <v>17</v>
      </c>
    </row>
    <row r="211" spans="1:24">
      <c r="A211" s="132">
        <v>1622</v>
      </c>
      <c r="B211" s="132">
        <v>60000001128</v>
      </c>
      <c r="C211" s="132">
        <v>62143000000</v>
      </c>
      <c r="D211" s="132" t="s">
        <v>674</v>
      </c>
      <c r="E211" s="132" t="s">
        <v>3648</v>
      </c>
      <c r="F211" s="132">
        <v>11</v>
      </c>
      <c r="G211" s="132" t="s">
        <v>3848</v>
      </c>
      <c r="H211" s="132">
        <v>2</v>
      </c>
      <c r="I211" s="132">
        <v>0.128</v>
      </c>
      <c r="J211" s="132">
        <v>1</v>
      </c>
      <c r="K211" s="132">
        <v>0.128</v>
      </c>
      <c r="L211" s="132" t="s">
        <v>467</v>
      </c>
      <c r="M211" s="132">
        <v>497</v>
      </c>
      <c r="N211" s="132" t="s">
        <v>468</v>
      </c>
      <c r="O211" s="132">
        <v>1760</v>
      </c>
      <c r="P211" s="132" t="s">
        <v>425</v>
      </c>
      <c r="Q211" s="132">
        <v>37</v>
      </c>
      <c r="R211" s="132" t="s">
        <v>467</v>
      </c>
      <c r="S211" s="132">
        <v>1000323</v>
      </c>
      <c r="T211" s="132" t="s">
        <v>825</v>
      </c>
      <c r="U211" s="132">
        <v>119</v>
      </c>
      <c r="V211" s="132">
        <v>36</v>
      </c>
      <c r="W211" s="132" t="s">
        <v>1064</v>
      </c>
      <c r="X211" s="132">
        <v>7</v>
      </c>
    </row>
    <row r="212" spans="1:24">
      <c r="A212" s="132">
        <v>1623</v>
      </c>
      <c r="B212" s="132">
        <v>60000001127</v>
      </c>
      <c r="C212" s="132">
        <v>62046990000</v>
      </c>
      <c r="D212" s="132" t="s">
        <v>629</v>
      </c>
      <c r="E212" s="132" t="s">
        <v>420</v>
      </c>
      <c r="F212" s="132">
        <v>93</v>
      </c>
      <c r="G212" s="132" t="s">
        <v>3848</v>
      </c>
      <c r="H212" s="132">
        <v>2</v>
      </c>
      <c r="I212" s="132">
        <v>0.30399999999999999</v>
      </c>
      <c r="J212" s="132">
        <v>1</v>
      </c>
      <c r="K212" s="132">
        <v>0.30399999999999999</v>
      </c>
      <c r="L212" s="132" t="s">
        <v>467</v>
      </c>
      <c r="M212" s="132">
        <v>497</v>
      </c>
      <c r="N212" s="132" t="s">
        <v>468</v>
      </c>
      <c r="O212" s="132">
        <v>1760</v>
      </c>
      <c r="P212" s="132" t="s">
        <v>4296</v>
      </c>
      <c r="Q212" s="132" t="s">
        <v>4272</v>
      </c>
      <c r="R212" s="132" t="s">
        <v>467</v>
      </c>
      <c r="S212" s="132">
        <v>1000323</v>
      </c>
      <c r="T212" s="132" t="s">
        <v>828</v>
      </c>
      <c r="U212" s="132">
        <v>124</v>
      </c>
      <c r="V212" s="132">
        <v>110</v>
      </c>
      <c r="W212" s="132" t="s">
        <v>1144</v>
      </c>
      <c r="X212" s="132">
        <v>23</v>
      </c>
    </row>
    <row r="213" spans="1:24">
      <c r="A213" s="132">
        <v>1624</v>
      </c>
      <c r="B213" s="132">
        <v>60000001051</v>
      </c>
      <c r="C213" s="132">
        <v>61124190000</v>
      </c>
      <c r="D213" s="132" t="s">
        <v>999</v>
      </c>
      <c r="E213" s="132" t="s">
        <v>3666</v>
      </c>
      <c r="F213" s="132">
        <v>46</v>
      </c>
      <c r="G213" s="132" t="s">
        <v>3848</v>
      </c>
      <c r="H213" s="132">
        <v>2</v>
      </c>
      <c r="I213" s="132">
        <v>6.8000000000000005E-2</v>
      </c>
      <c r="J213" s="132">
        <v>1</v>
      </c>
      <c r="K213" s="132">
        <v>6.8000000000000005E-2</v>
      </c>
      <c r="L213" s="132" t="s">
        <v>467</v>
      </c>
      <c r="M213" s="132">
        <v>497</v>
      </c>
      <c r="N213" s="132" t="s">
        <v>468</v>
      </c>
      <c r="O213" s="132">
        <v>1760</v>
      </c>
      <c r="P213" s="132" t="s">
        <v>425</v>
      </c>
      <c r="Q213" s="132">
        <v>37</v>
      </c>
      <c r="R213" s="132" t="s">
        <v>467</v>
      </c>
      <c r="S213" s="132">
        <v>1000323</v>
      </c>
      <c r="T213" s="132" t="s">
        <v>825</v>
      </c>
      <c r="U213" s="132">
        <v>119</v>
      </c>
      <c r="V213" s="132">
        <v>70</v>
      </c>
      <c r="W213" s="132" t="s">
        <v>1048</v>
      </c>
      <c r="X213" s="132">
        <v>4</v>
      </c>
    </row>
    <row r="214" spans="1:24">
      <c r="A214" s="132">
        <v>1625</v>
      </c>
      <c r="B214" s="132">
        <v>60000001052</v>
      </c>
      <c r="C214" s="132">
        <v>62046318000</v>
      </c>
      <c r="D214" s="132" t="s">
        <v>511</v>
      </c>
      <c r="E214" s="132" t="s">
        <v>420</v>
      </c>
      <c r="F214" s="132">
        <v>93</v>
      </c>
      <c r="G214" s="132" t="s">
        <v>3848</v>
      </c>
      <c r="H214" s="132">
        <v>2</v>
      </c>
      <c r="I214" s="132">
        <v>0.52</v>
      </c>
      <c r="J214" s="132">
        <v>1</v>
      </c>
      <c r="K214" s="132">
        <v>0.52</v>
      </c>
      <c r="L214" s="132" t="s">
        <v>467</v>
      </c>
      <c r="M214" s="132">
        <v>497</v>
      </c>
      <c r="N214" s="132" t="s">
        <v>468</v>
      </c>
      <c r="O214" s="132">
        <v>1760</v>
      </c>
      <c r="P214" s="132" t="s">
        <v>425</v>
      </c>
      <c r="Q214" s="132">
        <v>37</v>
      </c>
      <c r="R214" s="132" t="s">
        <v>467</v>
      </c>
      <c r="S214" s="132">
        <v>1000323</v>
      </c>
      <c r="T214" s="132">
        <v>48</v>
      </c>
      <c r="U214" s="132">
        <v>578</v>
      </c>
      <c r="V214" s="132">
        <v>120</v>
      </c>
      <c r="W214" s="132" t="s">
        <v>1038</v>
      </c>
      <c r="X214" s="132">
        <v>5</v>
      </c>
    </row>
    <row r="215" spans="1:24">
      <c r="A215" s="132">
        <v>1626</v>
      </c>
      <c r="B215" s="132">
        <v>60000001062</v>
      </c>
      <c r="C215" s="132">
        <v>62046239000</v>
      </c>
      <c r="D215" s="132" t="s">
        <v>510</v>
      </c>
      <c r="E215" s="132" t="s">
        <v>420</v>
      </c>
      <c r="F215" s="132">
        <v>93</v>
      </c>
      <c r="G215" s="132" t="s">
        <v>3848</v>
      </c>
      <c r="H215" s="132">
        <v>2</v>
      </c>
      <c r="I215" s="132">
        <v>0.316</v>
      </c>
      <c r="J215" s="132">
        <v>1</v>
      </c>
      <c r="K215" s="132">
        <v>0.316</v>
      </c>
      <c r="L215" s="132" t="s">
        <v>467</v>
      </c>
      <c r="M215" s="132">
        <v>497</v>
      </c>
      <c r="N215" s="132" t="s">
        <v>468</v>
      </c>
      <c r="O215" s="132">
        <v>1760</v>
      </c>
      <c r="P215" s="132" t="s">
        <v>439</v>
      </c>
      <c r="Q215" s="132">
        <v>9</v>
      </c>
      <c r="R215" s="132" t="s">
        <v>467</v>
      </c>
      <c r="S215" s="132">
        <v>1000323</v>
      </c>
      <c r="T215" s="132" t="s">
        <v>821</v>
      </c>
      <c r="U215" s="132">
        <v>3</v>
      </c>
      <c r="V215" s="132">
        <v>100</v>
      </c>
      <c r="W215" s="132" t="s">
        <v>1038</v>
      </c>
      <c r="X215" s="132">
        <v>5</v>
      </c>
    </row>
    <row r="216" spans="1:24">
      <c r="A216" s="132">
        <v>1627</v>
      </c>
      <c r="B216" s="132">
        <v>60000001060</v>
      </c>
      <c r="C216" s="132">
        <v>62046318000</v>
      </c>
      <c r="D216" s="132" t="s">
        <v>511</v>
      </c>
      <c r="E216" s="132" t="s">
        <v>420</v>
      </c>
      <c r="F216" s="132">
        <v>93</v>
      </c>
      <c r="G216" s="132" t="s">
        <v>3848</v>
      </c>
      <c r="H216" s="132">
        <v>2</v>
      </c>
      <c r="I216" s="132">
        <v>0.318</v>
      </c>
      <c r="J216" s="132">
        <v>1</v>
      </c>
      <c r="K216" s="132">
        <v>0.318</v>
      </c>
      <c r="L216" s="132" t="s">
        <v>467</v>
      </c>
      <c r="M216" s="132">
        <v>497</v>
      </c>
      <c r="N216" s="132" t="s">
        <v>468</v>
      </c>
      <c r="O216" s="132">
        <v>1760</v>
      </c>
      <c r="P216" s="132" t="s">
        <v>425</v>
      </c>
      <c r="Q216" s="132">
        <v>37</v>
      </c>
      <c r="R216" s="132" t="s">
        <v>467</v>
      </c>
      <c r="S216" s="132">
        <v>1000323</v>
      </c>
      <c r="T216" s="132" t="s">
        <v>858</v>
      </c>
      <c r="U216" s="132">
        <v>1</v>
      </c>
      <c r="V216" s="132">
        <v>80</v>
      </c>
      <c r="W216" s="132" t="s">
        <v>1048</v>
      </c>
      <c r="X216" s="132">
        <v>4</v>
      </c>
    </row>
    <row r="217" spans="1:24">
      <c r="A217" s="132">
        <v>1628</v>
      </c>
      <c r="B217" s="132">
        <v>60000001063</v>
      </c>
      <c r="C217" s="132">
        <v>62046318000</v>
      </c>
      <c r="D217" s="132" t="s">
        <v>511</v>
      </c>
      <c r="E217" s="132" t="s">
        <v>420</v>
      </c>
      <c r="F217" s="132">
        <v>93</v>
      </c>
      <c r="G217" s="132" t="s">
        <v>3848</v>
      </c>
      <c r="H217" s="132">
        <v>2</v>
      </c>
      <c r="I217" s="132">
        <v>0.39800000000000002</v>
      </c>
      <c r="J217" s="132">
        <v>1</v>
      </c>
      <c r="K217" s="132">
        <v>0.39800000000000002</v>
      </c>
      <c r="L217" s="132" t="s">
        <v>467</v>
      </c>
      <c r="M217" s="132">
        <v>497</v>
      </c>
      <c r="N217" s="132" t="s">
        <v>468</v>
      </c>
      <c r="O217" s="132">
        <v>1760</v>
      </c>
      <c r="P217" s="132" t="s">
        <v>425</v>
      </c>
      <c r="Q217" s="132">
        <v>37</v>
      </c>
      <c r="R217" s="132" t="s">
        <v>467</v>
      </c>
      <c r="S217" s="132">
        <v>1000323</v>
      </c>
      <c r="T217" s="132" t="s">
        <v>825</v>
      </c>
      <c r="U217" s="132">
        <v>119</v>
      </c>
      <c r="V217" s="132">
        <v>0</v>
      </c>
      <c r="W217" s="132" t="s">
        <v>1063</v>
      </c>
      <c r="X217" s="132">
        <v>13</v>
      </c>
    </row>
    <row r="218" spans="1:24">
      <c r="A218" s="132">
        <v>1629</v>
      </c>
      <c r="B218" s="132">
        <v>60000001064</v>
      </c>
      <c r="C218" s="132">
        <v>62046239000</v>
      </c>
      <c r="D218" s="132" t="s">
        <v>510</v>
      </c>
      <c r="E218" s="132" t="s">
        <v>420</v>
      </c>
      <c r="F218" s="132">
        <v>93</v>
      </c>
      <c r="G218" s="132" t="s">
        <v>3848</v>
      </c>
      <c r="H218" s="132">
        <v>2</v>
      </c>
      <c r="I218" s="132">
        <v>0.29799999999999999</v>
      </c>
      <c r="J218" s="132">
        <v>1</v>
      </c>
      <c r="K218" s="132">
        <v>0.29799999999999999</v>
      </c>
      <c r="L218" s="132" t="s">
        <v>467</v>
      </c>
      <c r="M218" s="132">
        <v>497</v>
      </c>
      <c r="N218" s="132" t="s">
        <v>468</v>
      </c>
      <c r="O218" s="132">
        <v>1760</v>
      </c>
      <c r="P218" s="132" t="s">
        <v>439</v>
      </c>
      <c r="Q218" s="132">
        <v>9</v>
      </c>
      <c r="R218" s="132" t="s">
        <v>467</v>
      </c>
      <c r="S218" s="132">
        <v>1000323</v>
      </c>
      <c r="T218" s="132" t="s">
        <v>858</v>
      </c>
      <c r="U218" s="132">
        <v>1</v>
      </c>
      <c r="V218" s="132">
        <v>90</v>
      </c>
      <c r="W218" s="132" t="s">
        <v>1038</v>
      </c>
      <c r="X218" s="132">
        <v>5</v>
      </c>
    </row>
    <row r="219" spans="1:24">
      <c r="A219" s="132">
        <v>1630</v>
      </c>
      <c r="B219" s="132">
        <v>60000001065</v>
      </c>
      <c r="C219" s="132">
        <v>62046318000</v>
      </c>
      <c r="D219" s="132" t="s">
        <v>511</v>
      </c>
      <c r="E219" s="132" t="s">
        <v>420</v>
      </c>
      <c r="F219" s="132">
        <v>93</v>
      </c>
      <c r="G219" s="132" t="s">
        <v>3848</v>
      </c>
      <c r="H219" s="132">
        <v>2</v>
      </c>
      <c r="I219" s="132">
        <v>0.218</v>
      </c>
      <c r="J219" s="132">
        <v>1</v>
      </c>
      <c r="K219" s="132">
        <v>0.218</v>
      </c>
      <c r="L219" s="132" t="s">
        <v>467</v>
      </c>
      <c r="M219" s="132">
        <v>497</v>
      </c>
      <c r="N219" s="132" t="s">
        <v>468</v>
      </c>
      <c r="O219" s="132">
        <v>1760</v>
      </c>
      <c r="P219" s="132" t="s">
        <v>425</v>
      </c>
      <c r="Q219" s="132">
        <v>37</v>
      </c>
      <c r="R219" s="132" t="s">
        <v>467</v>
      </c>
      <c r="S219" s="132">
        <v>1000323</v>
      </c>
      <c r="T219" s="132" t="s">
        <v>810</v>
      </c>
      <c r="U219" s="132">
        <v>122</v>
      </c>
      <c r="V219" s="132">
        <v>90</v>
      </c>
      <c r="W219" s="132" t="s">
        <v>1077</v>
      </c>
      <c r="X219" s="132">
        <v>16</v>
      </c>
    </row>
    <row r="220" spans="1:24">
      <c r="A220" s="132">
        <v>1631</v>
      </c>
      <c r="B220" s="132">
        <v>60000001068</v>
      </c>
      <c r="C220" s="132">
        <v>62046318000</v>
      </c>
      <c r="D220" s="132" t="s">
        <v>511</v>
      </c>
      <c r="E220" s="132" t="s">
        <v>420</v>
      </c>
      <c r="F220" s="132">
        <v>93</v>
      </c>
      <c r="G220" s="132" t="s">
        <v>3848</v>
      </c>
      <c r="H220" s="132">
        <v>2</v>
      </c>
      <c r="I220" s="132">
        <v>0.38600000000000001</v>
      </c>
      <c r="J220" s="132">
        <v>1</v>
      </c>
      <c r="K220" s="132">
        <v>0.38600000000000001</v>
      </c>
      <c r="L220" s="132" t="s">
        <v>467</v>
      </c>
      <c r="M220" s="132">
        <v>497</v>
      </c>
      <c r="N220" s="132" t="s">
        <v>468</v>
      </c>
      <c r="O220" s="132">
        <v>1760</v>
      </c>
      <c r="P220" s="132" t="s">
        <v>425</v>
      </c>
      <c r="Q220" s="132">
        <v>37</v>
      </c>
      <c r="R220" s="132" t="s">
        <v>467</v>
      </c>
      <c r="S220" s="132">
        <v>1000323</v>
      </c>
      <c r="T220" s="132" t="s">
        <v>821</v>
      </c>
      <c r="U220" s="132">
        <v>3</v>
      </c>
      <c r="V220" s="132">
        <v>100</v>
      </c>
      <c r="W220" s="132" t="s">
        <v>1046</v>
      </c>
      <c r="X220" s="132">
        <v>12</v>
      </c>
    </row>
    <row r="221" spans="1:24">
      <c r="A221" s="132">
        <v>1632</v>
      </c>
      <c r="B221" s="132">
        <v>60000001066</v>
      </c>
      <c r="C221" s="132">
        <v>62046318000</v>
      </c>
      <c r="D221" s="132" t="s">
        <v>511</v>
      </c>
      <c r="E221" s="132" t="s">
        <v>420</v>
      </c>
      <c r="F221" s="132">
        <v>93</v>
      </c>
      <c r="G221" s="132" t="s">
        <v>3848</v>
      </c>
      <c r="H221" s="132">
        <v>2</v>
      </c>
      <c r="I221" s="132">
        <v>0.318</v>
      </c>
      <c r="J221" s="132">
        <v>1</v>
      </c>
      <c r="K221" s="132">
        <v>0.318</v>
      </c>
      <c r="L221" s="132" t="s">
        <v>467</v>
      </c>
      <c r="M221" s="132">
        <v>497</v>
      </c>
      <c r="N221" s="132" t="s">
        <v>468</v>
      </c>
      <c r="O221" s="132">
        <v>1760</v>
      </c>
      <c r="P221" s="132" t="s">
        <v>425</v>
      </c>
      <c r="Q221" s="132">
        <v>37</v>
      </c>
      <c r="R221" s="132" t="s">
        <v>467</v>
      </c>
      <c r="S221" s="132">
        <v>1000323</v>
      </c>
      <c r="T221" s="132" t="s">
        <v>858</v>
      </c>
      <c r="U221" s="132">
        <v>1</v>
      </c>
      <c r="V221" s="132">
        <v>80</v>
      </c>
      <c r="W221" s="132" t="s">
        <v>1048</v>
      </c>
      <c r="X221" s="132">
        <v>4</v>
      </c>
    </row>
    <row r="222" spans="1:24">
      <c r="A222" s="132">
        <v>1633</v>
      </c>
      <c r="B222" s="132">
        <v>60000001067</v>
      </c>
      <c r="C222" s="132">
        <v>62046318000</v>
      </c>
      <c r="D222" s="132" t="s">
        <v>511</v>
      </c>
      <c r="E222" s="132" t="s">
        <v>420</v>
      </c>
      <c r="F222" s="132">
        <v>93</v>
      </c>
      <c r="G222" s="132" t="s">
        <v>3848</v>
      </c>
      <c r="H222" s="132">
        <v>2</v>
      </c>
      <c r="I222" s="132">
        <v>0.35199999999999998</v>
      </c>
      <c r="J222" s="132">
        <v>1</v>
      </c>
      <c r="K222" s="132">
        <v>0.35199999999999998</v>
      </c>
      <c r="L222" s="132" t="s">
        <v>467</v>
      </c>
      <c r="M222" s="132">
        <v>497</v>
      </c>
      <c r="N222" s="132" t="s">
        <v>468</v>
      </c>
      <c r="O222" s="132">
        <v>1760</v>
      </c>
      <c r="P222" s="132" t="s">
        <v>425</v>
      </c>
      <c r="Q222" s="132">
        <v>37</v>
      </c>
      <c r="R222" s="132" t="s">
        <v>467</v>
      </c>
      <c r="S222" s="132">
        <v>1000323</v>
      </c>
      <c r="T222" s="132" t="s">
        <v>858</v>
      </c>
      <c r="U222" s="132">
        <v>1</v>
      </c>
      <c r="V222" s="132">
        <v>90</v>
      </c>
      <c r="W222" s="132" t="s">
        <v>1064</v>
      </c>
      <c r="X222" s="132">
        <v>7</v>
      </c>
    </row>
    <row r="223" spans="1:24">
      <c r="A223" s="132">
        <v>1634</v>
      </c>
      <c r="B223" s="132">
        <v>60000001076</v>
      </c>
      <c r="C223" s="132">
        <v>61103099000</v>
      </c>
      <c r="D223" s="132" t="s">
        <v>709</v>
      </c>
      <c r="E223" s="132" t="s">
        <v>3690</v>
      </c>
      <c r="F223" s="132">
        <v>89</v>
      </c>
      <c r="G223" s="132" t="s">
        <v>3848</v>
      </c>
      <c r="H223" s="132">
        <v>2</v>
      </c>
      <c r="I223" s="132">
        <v>0.16400000000000001</v>
      </c>
      <c r="J223" s="132">
        <v>1</v>
      </c>
      <c r="K223" s="132">
        <v>0.16400000000000001</v>
      </c>
      <c r="L223" s="132" t="s">
        <v>467</v>
      </c>
      <c r="M223" s="132">
        <v>497</v>
      </c>
      <c r="N223" s="132" t="s">
        <v>468</v>
      </c>
      <c r="O223" s="132">
        <v>1760</v>
      </c>
      <c r="P223" s="132" t="s">
        <v>425</v>
      </c>
      <c r="Q223" s="132">
        <v>37</v>
      </c>
      <c r="R223" s="132" t="s">
        <v>467</v>
      </c>
      <c r="S223" s="132">
        <v>1000323</v>
      </c>
      <c r="T223" s="132" t="s">
        <v>828</v>
      </c>
      <c r="U223" s="132">
        <v>124</v>
      </c>
      <c r="V223" s="132">
        <v>80</v>
      </c>
      <c r="W223" s="132" t="s">
        <v>1038</v>
      </c>
      <c r="X223" s="132">
        <v>5</v>
      </c>
    </row>
    <row r="224" spans="1:24">
      <c r="A224" s="132">
        <v>1635</v>
      </c>
      <c r="B224" s="132">
        <v>60000001057</v>
      </c>
      <c r="C224" s="132">
        <v>61103099000</v>
      </c>
      <c r="D224" s="132" t="s">
        <v>709</v>
      </c>
      <c r="E224" s="132" t="s">
        <v>3690</v>
      </c>
      <c r="F224" s="132">
        <v>89</v>
      </c>
      <c r="G224" s="132" t="s">
        <v>3848</v>
      </c>
      <c r="H224" s="132">
        <v>2</v>
      </c>
      <c r="I224" s="132">
        <v>0.254</v>
      </c>
      <c r="J224" s="132">
        <v>1</v>
      </c>
      <c r="K224" s="132">
        <v>0.254</v>
      </c>
      <c r="L224" s="132" t="s">
        <v>467</v>
      </c>
      <c r="M224" s="132">
        <v>497</v>
      </c>
      <c r="N224" s="132" t="s">
        <v>468</v>
      </c>
      <c r="O224" s="132">
        <v>1760</v>
      </c>
      <c r="P224" s="132" t="s">
        <v>425</v>
      </c>
      <c r="Q224" s="132">
        <v>37</v>
      </c>
      <c r="R224" s="132" t="s">
        <v>467</v>
      </c>
      <c r="S224" s="132">
        <v>1000323</v>
      </c>
      <c r="T224" s="132" t="s">
        <v>821</v>
      </c>
      <c r="U224" s="132">
        <v>3</v>
      </c>
      <c r="V224" s="132">
        <v>90</v>
      </c>
      <c r="W224" s="132" t="s">
        <v>1038</v>
      </c>
      <c r="X224" s="132">
        <v>5</v>
      </c>
    </row>
    <row r="225" spans="1:24">
      <c r="A225" s="132">
        <v>1636</v>
      </c>
      <c r="B225" s="132">
        <v>60000001079</v>
      </c>
      <c r="C225" s="132">
        <v>61046900090</v>
      </c>
      <c r="D225" s="132" t="s">
        <v>656</v>
      </c>
      <c r="E225" s="132" t="s">
        <v>3671</v>
      </c>
      <c r="F225" s="132">
        <v>54</v>
      </c>
      <c r="G225" s="132" t="s">
        <v>3848</v>
      </c>
      <c r="H225" s="132">
        <v>2</v>
      </c>
      <c r="I225" s="132">
        <v>0.434</v>
      </c>
      <c r="J225" s="132">
        <v>1</v>
      </c>
      <c r="K225" s="132">
        <v>0.434</v>
      </c>
      <c r="L225" s="132" t="s">
        <v>467</v>
      </c>
      <c r="M225" s="132">
        <v>497</v>
      </c>
      <c r="N225" s="132" t="s">
        <v>468</v>
      </c>
      <c r="O225" s="132">
        <v>1760</v>
      </c>
      <c r="P225" s="132" t="s">
        <v>4294</v>
      </c>
      <c r="Q225" s="132" t="s">
        <v>4271</v>
      </c>
      <c r="R225" s="132" t="s">
        <v>467</v>
      </c>
      <c r="S225" s="132">
        <v>1000323</v>
      </c>
      <c r="T225" s="132" t="s">
        <v>810</v>
      </c>
      <c r="U225" s="132">
        <v>122</v>
      </c>
      <c r="V225" s="132">
        <v>100</v>
      </c>
      <c r="W225" s="132" t="s">
        <v>1077</v>
      </c>
      <c r="X225" s="132">
        <v>16</v>
      </c>
    </row>
    <row r="226" spans="1:24">
      <c r="A226" s="132">
        <v>1637</v>
      </c>
      <c r="B226" s="132">
        <v>60000001074</v>
      </c>
      <c r="C226" s="132">
        <v>61043300000</v>
      </c>
      <c r="D226" s="132" t="s">
        <v>569</v>
      </c>
      <c r="E226" s="132" t="s">
        <v>466</v>
      </c>
      <c r="F226" s="132">
        <v>153</v>
      </c>
      <c r="G226" s="132" t="s">
        <v>3848</v>
      </c>
      <c r="H226" s="132">
        <v>2</v>
      </c>
      <c r="I226" s="132">
        <v>0.46400000000000002</v>
      </c>
      <c r="J226" s="132">
        <v>1</v>
      </c>
      <c r="K226" s="132">
        <v>0.46400000000000002</v>
      </c>
      <c r="L226" s="132" t="s">
        <v>467</v>
      </c>
      <c r="M226" s="132">
        <v>497</v>
      </c>
      <c r="N226" s="132" t="s">
        <v>468</v>
      </c>
      <c r="O226" s="132">
        <v>1760</v>
      </c>
      <c r="P226" s="132" t="s">
        <v>425</v>
      </c>
      <c r="Q226" s="132">
        <v>37</v>
      </c>
      <c r="R226" s="132" t="s">
        <v>467</v>
      </c>
      <c r="S226" s="132">
        <v>1000323</v>
      </c>
      <c r="T226" s="132" t="s">
        <v>858</v>
      </c>
      <c r="U226" s="132">
        <v>1</v>
      </c>
      <c r="V226" s="132">
        <v>150</v>
      </c>
      <c r="W226" s="132" t="s">
        <v>1048</v>
      </c>
      <c r="X226" s="132">
        <v>4</v>
      </c>
    </row>
    <row r="227" spans="1:24">
      <c r="A227" s="132">
        <v>1638</v>
      </c>
      <c r="B227" s="132">
        <v>60000001073</v>
      </c>
      <c r="C227" s="132">
        <v>61043300000</v>
      </c>
      <c r="D227" s="132" t="s">
        <v>569</v>
      </c>
      <c r="E227" s="132" t="s">
        <v>466</v>
      </c>
      <c r="F227" s="132">
        <v>153</v>
      </c>
      <c r="G227" s="132" t="s">
        <v>3848</v>
      </c>
      <c r="H227" s="132">
        <v>2</v>
      </c>
      <c r="I227" s="132">
        <v>0.66600000000000004</v>
      </c>
      <c r="J227" s="132">
        <v>1</v>
      </c>
      <c r="K227" s="132">
        <v>0.66600000000000004</v>
      </c>
      <c r="L227" s="132" t="s">
        <v>467</v>
      </c>
      <c r="M227" s="132">
        <v>497</v>
      </c>
      <c r="N227" s="132" t="s">
        <v>468</v>
      </c>
      <c r="O227" s="132">
        <v>1760</v>
      </c>
      <c r="P227" s="132" t="s">
        <v>425</v>
      </c>
      <c r="Q227" s="132">
        <v>37</v>
      </c>
      <c r="R227" s="132" t="s">
        <v>467</v>
      </c>
      <c r="S227" s="132">
        <v>1000323</v>
      </c>
      <c r="T227" s="132">
        <v>52</v>
      </c>
      <c r="U227" s="132">
        <v>580</v>
      </c>
      <c r="V227" s="132">
        <v>160</v>
      </c>
      <c r="W227" s="132" t="s">
        <v>1064</v>
      </c>
      <c r="X227" s="132">
        <v>7</v>
      </c>
    </row>
    <row r="228" spans="1:24">
      <c r="A228" s="132">
        <v>1639</v>
      </c>
      <c r="B228" s="132">
        <v>60000001038</v>
      </c>
      <c r="C228" s="132">
        <v>62046990000</v>
      </c>
      <c r="D228" s="132" t="s">
        <v>598</v>
      </c>
      <c r="E228" s="132" t="s">
        <v>420</v>
      </c>
      <c r="F228" s="132">
        <v>93</v>
      </c>
      <c r="G228" s="132" t="s">
        <v>3848</v>
      </c>
      <c r="H228" s="132">
        <v>2</v>
      </c>
      <c r="I228" s="132">
        <v>0.35599999999999998</v>
      </c>
      <c r="J228" s="132">
        <v>1</v>
      </c>
      <c r="K228" s="132">
        <v>0.35599999999999998</v>
      </c>
      <c r="L228" s="132" t="s">
        <v>467</v>
      </c>
      <c r="M228" s="132">
        <v>497</v>
      </c>
      <c r="N228" s="132" t="s">
        <v>468</v>
      </c>
      <c r="O228" s="132">
        <v>1760</v>
      </c>
      <c r="P228" s="132" t="s">
        <v>431</v>
      </c>
      <c r="Q228" s="132">
        <v>53</v>
      </c>
      <c r="R228" s="132" t="s">
        <v>467</v>
      </c>
      <c r="S228" s="132">
        <v>1000323</v>
      </c>
      <c r="T228" s="132" t="s">
        <v>810</v>
      </c>
      <c r="U228" s="132">
        <v>122</v>
      </c>
      <c r="V228" s="132">
        <v>100</v>
      </c>
      <c r="W228" s="132" t="s">
        <v>1063</v>
      </c>
      <c r="X228" s="132">
        <v>13</v>
      </c>
    </row>
    <row r="229" spans="1:24">
      <c r="A229" s="132">
        <v>1640</v>
      </c>
      <c r="B229" s="132">
        <v>60000001039</v>
      </c>
      <c r="C229" s="132">
        <v>61044300000</v>
      </c>
      <c r="D229" s="132" t="s">
        <v>541</v>
      </c>
      <c r="E229" s="132" t="s">
        <v>426</v>
      </c>
      <c r="F229" s="132">
        <v>43</v>
      </c>
      <c r="G229" s="132" t="s">
        <v>3848</v>
      </c>
      <c r="H229" s="132">
        <v>2</v>
      </c>
      <c r="I229" s="132">
        <v>0.40400000000000003</v>
      </c>
      <c r="J229" s="132">
        <v>1</v>
      </c>
      <c r="K229" s="132">
        <v>0.40400000000000003</v>
      </c>
      <c r="L229" s="132" t="s">
        <v>467</v>
      </c>
      <c r="M229" s="132">
        <v>497</v>
      </c>
      <c r="N229" s="132" t="s">
        <v>468</v>
      </c>
      <c r="O229" s="132">
        <v>1760</v>
      </c>
      <c r="P229" s="132" t="s">
        <v>425</v>
      </c>
      <c r="Q229" s="132">
        <v>37</v>
      </c>
      <c r="R229" s="132" t="s">
        <v>467</v>
      </c>
      <c r="S229" s="132">
        <v>1000323</v>
      </c>
      <c r="T229" s="132" t="s">
        <v>821</v>
      </c>
      <c r="U229" s="132">
        <v>3</v>
      </c>
      <c r="V229" s="132">
        <v>90</v>
      </c>
      <c r="W229" s="132" t="s">
        <v>3916</v>
      </c>
      <c r="X229" s="132">
        <v>10</v>
      </c>
    </row>
    <row r="230" spans="1:24">
      <c r="A230" s="132">
        <v>1641</v>
      </c>
      <c r="B230" s="132">
        <v>60000001041</v>
      </c>
      <c r="C230" s="132">
        <v>61045300000</v>
      </c>
      <c r="D230" s="132" t="s">
        <v>495</v>
      </c>
      <c r="E230" s="132" t="s">
        <v>443</v>
      </c>
      <c r="F230" s="132">
        <v>53</v>
      </c>
      <c r="G230" s="132" t="s">
        <v>3848</v>
      </c>
      <c r="H230" s="132">
        <v>2</v>
      </c>
      <c r="I230" s="132">
        <v>0.39200000000000002</v>
      </c>
      <c r="J230" s="132">
        <v>1</v>
      </c>
      <c r="K230" s="132">
        <v>0.39200000000000002</v>
      </c>
      <c r="L230" s="132" t="s">
        <v>467</v>
      </c>
      <c r="M230" s="132">
        <v>497</v>
      </c>
      <c r="N230" s="132" t="s">
        <v>468</v>
      </c>
      <c r="O230" s="132">
        <v>1760</v>
      </c>
      <c r="P230" s="132" t="s">
        <v>425</v>
      </c>
      <c r="Q230" s="132">
        <v>37</v>
      </c>
      <c r="R230" s="132" t="s">
        <v>467</v>
      </c>
      <c r="S230" s="132">
        <v>1000323</v>
      </c>
      <c r="T230" s="132" t="s">
        <v>828</v>
      </c>
      <c r="U230" s="132">
        <v>124</v>
      </c>
      <c r="V230" s="132">
        <v>110</v>
      </c>
      <c r="W230" s="132" t="s">
        <v>3920</v>
      </c>
      <c r="X230" s="132">
        <v>14</v>
      </c>
    </row>
    <row r="231" spans="1:24">
      <c r="A231" s="132">
        <v>1642</v>
      </c>
      <c r="B231" s="132">
        <v>60000001050</v>
      </c>
      <c r="C231" s="132">
        <v>61043900000</v>
      </c>
      <c r="D231" s="132" t="s">
        <v>675</v>
      </c>
      <c r="E231" s="132" t="s">
        <v>466</v>
      </c>
      <c r="F231" s="132">
        <v>153</v>
      </c>
      <c r="G231" s="132" t="s">
        <v>3848</v>
      </c>
      <c r="H231" s="132">
        <v>2</v>
      </c>
      <c r="I231" s="132">
        <v>0.438</v>
      </c>
      <c r="J231" s="132">
        <v>1</v>
      </c>
      <c r="K231" s="132">
        <v>0.438</v>
      </c>
      <c r="L231" s="132" t="s">
        <v>467</v>
      </c>
      <c r="M231" s="132">
        <v>497</v>
      </c>
      <c r="N231" s="132" t="s">
        <v>468</v>
      </c>
      <c r="O231" s="132">
        <v>1760</v>
      </c>
      <c r="P231" s="132" t="s">
        <v>431</v>
      </c>
      <c r="Q231" s="132">
        <v>53</v>
      </c>
      <c r="R231" s="132" t="s">
        <v>467</v>
      </c>
      <c r="S231" s="132">
        <v>1000323</v>
      </c>
      <c r="T231" s="132" t="s">
        <v>825</v>
      </c>
      <c r="U231" s="132">
        <v>119</v>
      </c>
      <c r="V231" s="132">
        <v>130</v>
      </c>
      <c r="W231" s="132" t="s">
        <v>1038</v>
      </c>
      <c r="X231" s="132">
        <v>5</v>
      </c>
    </row>
    <row r="232" spans="1:24">
      <c r="A232" s="132">
        <v>1643</v>
      </c>
      <c r="B232" s="132">
        <v>60000001043</v>
      </c>
      <c r="C232" s="132">
        <v>61043200000</v>
      </c>
      <c r="D232" s="132" t="s">
        <v>1131</v>
      </c>
      <c r="E232" s="132" t="s">
        <v>466</v>
      </c>
      <c r="F232" s="132">
        <v>153</v>
      </c>
      <c r="G232" s="132" t="s">
        <v>3848</v>
      </c>
      <c r="H232" s="132">
        <v>2</v>
      </c>
      <c r="I232" s="132">
        <v>0.28399999999999997</v>
      </c>
      <c r="J232" s="132">
        <v>1</v>
      </c>
      <c r="K232" s="132">
        <v>0.28399999999999997</v>
      </c>
      <c r="L232" s="132" t="s">
        <v>467</v>
      </c>
      <c r="M232" s="132">
        <v>497</v>
      </c>
      <c r="N232" s="132" t="s">
        <v>468</v>
      </c>
      <c r="O232" s="132">
        <v>1760</v>
      </c>
      <c r="P232" s="132" t="s">
        <v>439</v>
      </c>
      <c r="Q232" s="132">
        <v>9</v>
      </c>
      <c r="R232" s="132" t="s">
        <v>467</v>
      </c>
      <c r="S232" s="132">
        <v>1000323</v>
      </c>
      <c r="T232" s="132" t="s">
        <v>810</v>
      </c>
      <c r="U232" s="132">
        <v>122</v>
      </c>
      <c r="V232" s="132">
        <v>130</v>
      </c>
      <c r="W232" s="132" t="s">
        <v>1038</v>
      </c>
      <c r="X232" s="132">
        <v>5</v>
      </c>
    </row>
    <row r="233" spans="1:24">
      <c r="A233" s="132">
        <v>1644</v>
      </c>
      <c r="B233" s="132">
        <v>60000001047</v>
      </c>
      <c r="C233" s="132">
        <v>61069090000</v>
      </c>
      <c r="D233" s="132" t="s">
        <v>607</v>
      </c>
      <c r="E233" s="132" t="s">
        <v>437</v>
      </c>
      <c r="F233" s="132">
        <v>77</v>
      </c>
      <c r="G233" s="132" t="s">
        <v>3848</v>
      </c>
      <c r="H233" s="132">
        <v>2</v>
      </c>
      <c r="I233" s="132">
        <v>0.16</v>
      </c>
      <c r="J233" s="132">
        <v>1</v>
      </c>
      <c r="K233" s="132">
        <v>0.16</v>
      </c>
      <c r="L233" s="132" t="s">
        <v>467</v>
      </c>
      <c r="M233" s="132">
        <v>497</v>
      </c>
      <c r="N233" s="132" t="s">
        <v>468</v>
      </c>
      <c r="O233" s="132">
        <v>1760</v>
      </c>
      <c r="P233" s="132" t="s">
        <v>431</v>
      </c>
      <c r="Q233" s="132">
        <v>53</v>
      </c>
      <c r="R233" s="132" t="s">
        <v>467</v>
      </c>
      <c r="S233" s="132">
        <v>1000323</v>
      </c>
      <c r="T233" s="132" t="s">
        <v>825</v>
      </c>
      <c r="U233" s="132">
        <v>119</v>
      </c>
      <c r="V233" s="132">
        <v>70</v>
      </c>
      <c r="W233" s="132" t="s">
        <v>3919</v>
      </c>
      <c r="X233" s="132">
        <v>25</v>
      </c>
    </row>
    <row r="234" spans="1:24">
      <c r="A234" s="132">
        <v>1645</v>
      </c>
      <c r="B234" s="132">
        <v>60000001044</v>
      </c>
      <c r="C234" s="132">
        <v>61069090000</v>
      </c>
      <c r="D234" s="132" t="s">
        <v>607</v>
      </c>
      <c r="E234" s="132" t="s">
        <v>437</v>
      </c>
      <c r="F234" s="132">
        <v>77</v>
      </c>
      <c r="G234" s="132" t="s">
        <v>3848</v>
      </c>
      <c r="H234" s="132">
        <v>2</v>
      </c>
      <c r="I234" s="132">
        <v>0.16</v>
      </c>
      <c r="J234" s="132">
        <v>1</v>
      </c>
      <c r="K234" s="132">
        <v>0.16</v>
      </c>
      <c r="L234" s="132" t="s">
        <v>467</v>
      </c>
      <c r="M234" s="132">
        <v>497</v>
      </c>
      <c r="N234" s="132" t="s">
        <v>468</v>
      </c>
      <c r="O234" s="132">
        <v>1760</v>
      </c>
      <c r="P234" s="132" t="s">
        <v>431</v>
      </c>
      <c r="Q234" s="132">
        <v>53</v>
      </c>
      <c r="R234" s="132" t="s">
        <v>467</v>
      </c>
      <c r="S234" s="132">
        <v>1000323</v>
      </c>
      <c r="T234" s="132" t="s">
        <v>825</v>
      </c>
      <c r="U234" s="132">
        <v>119</v>
      </c>
      <c r="V234" s="132">
        <v>70</v>
      </c>
      <c r="W234" s="132" t="s">
        <v>3919</v>
      </c>
      <c r="X234" s="132">
        <v>25</v>
      </c>
    </row>
    <row r="235" spans="1:24">
      <c r="A235" s="132">
        <v>1646</v>
      </c>
      <c r="B235" s="132">
        <v>60000001048</v>
      </c>
      <c r="C235" s="132">
        <v>62046318000</v>
      </c>
      <c r="D235" s="132" t="s">
        <v>511</v>
      </c>
      <c r="E235" s="132" t="s">
        <v>420</v>
      </c>
      <c r="F235" s="132">
        <v>93</v>
      </c>
      <c r="G235" s="132" t="s">
        <v>3848</v>
      </c>
      <c r="H235" s="132">
        <v>2</v>
      </c>
      <c r="I235" s="132">
        <v>0.318</v>
      </c>
      <c r="J235" s="132">
        <v>1</v>
      </c>
      <c r="K235" s="132">
        <v>0.318</v>
      </c>
      <c r="L235" s="132" t="s">
        <v>467</v>
      </c>
      <c r="M235" s="132">
        <v>497</v>
      </c>
      <c r="N235" s="132" t="s">
        <v>468</v>
      </c>
      <c r="O235" s="132">
        <v>1760</v>
      </c>
      <c r="P235" s="132" t="s">
        <v>425</v>
      </c>
      <c r="Q235" s="132">
        <v>37</v>
      </c>
      <c r="R235" s="132" t="s">
        <v>467</v>
      </c>
      <c r="S235" s="132">
        <v>1000323</v>
      </c>
      <c r="T235" s="132" t="s">
        <v>858</v>
      </c>
      <c r="U235" s="132">
        <v>1</v>
      </c>
      <c r="V235" s="132">
        <v>90</v>
      </c>
      <c r="W235" s="132" t="s">
        <v>1038</v>
      </c>
      <c r="X235" s="132">
        <v>5</v>
      </c>
    </row>
    <row r="236" spans="1:24">
      <c r="A236" s="132">
        <v>1647</v>
      </c>
      <c r="B236" s="132">
        <v>60000001042</v>
      </c>
      <c r="C236" s="132">
        <v>61046900090</v>
      </c>
      <c r="D236" s="132" t="s">
        <v>613</v>
      </c>
      <c r="E236" s="132" t="s">
        <v>442</v>
      </c>
      <c r="F236" s="132">
        <v>24</v>
      </c>
      <c r="G236" s="132" t="s">
        <v>3848</v>
      </c>
      <c r="H236" s="132">
        <v>2</v>
      </c>
      <c r="I236" s="132">
        <v>0.19400000000000001</v>
      </c>
      <c r="J236" s="132">
        <v>1</v>
      </c>
      <c r="K236" s="132">
        <v>0.19400000000000001</v>
      </c>
      <c r="L236" s="132" t="s">
        <v>467</v>
      </c>
      <c r="M236" s="132">
        <v>497</v>
      </c>
      <c r="N236" s="132" t="s">
        <v>468</v>
      </c>
      <c r="O236" s="132">
        <v>1760</v>
      </c>
      <c r="P236" s="132" t="s">
        <v>431</v>
      </c>
      <c r="Q236" s="132">
        <v>53</v>
      </c>
      <c r="R236" s="132" t="s">
        <v>467</v>
      </c>
      <c r="S236" s="132">
        <v>1000323</v>
      </c>
      <c r="T236" s="132" t="s">
        <v>821</v>
      </c>
      <c r="U236" s="132">
        <v>3</v>
      </c>
      <c r="V236" s="132">
        <v>70</v>
      </c>
      <c r="W236" s="132" t="s">
        <v>1144</v>
      </c>
      <c r="X236" s="132">
        <v>23</v>
      </c>
    </row>
    <row r="237" spans="1:24">
      <c r="A237" s="132">
        <v>1648</v>
      </c>
      <c r="B237" s="132">
        <v>60000001040</v>
      </c>
      <c r="C237" s="132">
        <v>61044300000</v>
      </c>
      <c r="D237" s="132" t="s">
        <v>541</v>
      </c>
      <c r="E237" s="132" t="s">
        <v>426</v>
      </c>
      <c r="F237" s="132">
        <v>43</v>
      </c>
      <c r="G237" s="132" t="s">
        <v>3848</v>
      </c>
      <c r="H237" s="132">
        <v>2</v>
      </c>
      <c r="I237" s="132">
        <v>0.252</v>
      </c>
      <c r="J237" s="132">
        <v>1</v>
      </c>
      <c r="K237" s="132">
        <v>0.252</v>
      </c>
      <c r="L237" s="132" t="s">
        <v>467</v>
      </c>
      <c r="M237" s="132">
        <v>497</v>
      </c>
      <c r="N237" s="132" t="s">
        <v>468</v>
      </c>
      <c r="O237" s="132">
        <v>1760</v>
      </c>
      <c r="P237" s="132" t="s">
        <v>425</v>
      </c>
      <c r="Q237" s="132">
        <v>37</v>
      </c>
      <c r="R237" s="132" t="s">
        <v>467</v>
      </c>
      <c r="S237" s="132">
        <v>1000323</v>
      </c>
      <c r="T237" s="132" t="s">
        <v>821</v>
      </c>
      <c r="U237" s="132">
        <v>3</v>
      </c>
      <c r="V237" s="132">
        <v>110</v>
      </c>
      <c r="W237" s="132" t="s">
        <v>1144</v>
      </c>
      <c r="X237" s="132">
        <v>23</v>
      </c>
    </row>
    <row r="238" spans="1:24">
      <c r="A238" s="132">
        <v>1649</v>
      </c>
      <c r="B238" s="132">
        <v>60000001049</v>
      </c>
      <c r="C238" s="132">
        <v>61045300000</v>
      </c>
      <c r="D238" s="132" t="s">
        <v>495</v>
      </c>
      <c r="E238" s="132" t="s">
        <v>443</v>
      </c>
      <c r="F238" s="132">
        <v>53</v>
      </c>
      <c r="G238" s="132" t="s">
        <v>3848</v>
      </c>
      <c r="H238" s="132">
        <v>2</v>
      </c>
      <c r="I238" s="132">
        <v>0.502</v>
      </c>
      <c r="J238" s="132">
        <v>1</v>
      </c>
      <c r="K238" s="132">
        <v>0.502</v>
      </c>
      <c r="L238" s="132" t="s">
        <v>467</v>
      </c>
      <c r="M238" s="132">
        <v>497</v>
      </c>
      <c r="N238" s="132" t="s">
        <v>468</v>
      </c>
      <c r="O238" s="132">
        <v>1760</v>
      </c>
      <c r="P238" s="132" t="s">
        <v>425</v>
      </c>
      <c r="Q238" s="132">
        <v>37</v>
      </c>
      <c r="R238" s="132" t="s">
        <v>467</v>
      </c>
      <c r="S238" s="132">
        <v>1000323</v>
      </c>
      <c r="T238" s="132" t="s">
        <v>810</v>
      </c>
      <c r="U238" s="132">
        <v>122</v>
      </c>
      <c r="V238" s="132">
        <v>130</v>
      </c>
      <c r="W238" s="132" t="s">
        <v>1063</v>
      </c>
      <c r="X238" s="132">
        <v>13</v>
      </c>
    </row>
    <row r="239" spans="1:24">
      <c r="A239" s="132">
        <v>1650</v>
      </c>
      <c r="B239" s="132">
        <v>60000001046</v>
      </c>
      <c r="C239" s="132">
        <v>62046239000</v>
      </c>
      <c r="D239" s="132" t="s">
        <v>510</v>
      </c>
      <c r="E239" s="132" t="s">
        <v>420</v>
      </c>
      <c r="F239" s="132">
        <v>93</v>
      </c>
      <c r="G239" s="132" t="s">
        <v>3848</v>
      </c>
      <c r="H239" s="132">
        <v>2</v>
      </c>
      <c r="I239" s="132">
        <v>0.432</v>
      </c>
      <c r="J239" s="132">
        <v>1</v>
      </c>
      <c r="K239" s="132">
        <v>0.432</v>
      </c>
      <c r="L239" s="132" t="s">
        <v>467</v>
      </c>
      <c r="M239" s="132">
        <v>497</v>
      </c>
      <c r="N239" s="132" t="s">
        <v>468</v>
      </c>
      <c r="O239" s="132">
        <v>1760</v>
      </c>
      <c r="P239" s="132" t="s">
        <v>439</v>
      </c>
      <c r="Q239" s="132">
        <v>9</v>
      </c>
      <c r="R239" s="132" t="s">
        <v>467</v>
      </c>
      <c r="S239" s="132">
        <v>1000323</v>
      </c>
      <c r="T239" s="132" t="s">
        <v>858</v>
      </c>
      <c r="U239" s="132">
        <v>1</v>
      </c>
      <c r="V239" s="132">
        <v>80</v>
      </c>
      <c r="W239" s="132" t="s">
        <v>3919</v>
      </c>
      <c r="X239" s="132">
        <v>25</v>
      </c>
    </row>
    <row r="240" spans="1:24">
      <c r="A240" s="132">
        <v>1651</v>
      </c>
      <c r="B240" s="132">
        <v>60000001045</v>
      </c>
      <c r="C240" s="132">
        <v>61044300000</v>
      </c>
      <c r="D240" s="132" t="s">
        <v>541</v>
      </c>
      <c r="E240" s="132" t="s">
        <v>426</v>
      </c>
      <c r="F240" s="132">
        <v>43</v>
      </c>
      <c r="G240" s="132" t="s">
        <v>3848</v>
      </c>
      <c r="H240" s="132">
        <v>2</v>
      </c>
      <c r="I240" s="132">
        <v>0.35199999999999998</v>
      </c>
      <c r="J240" s="132">
        <v>1</v>
      </c>
      <c r="K240" s="132">
        <v>0.35199999999999998</v>
      </c>
      <c r="L240" s="132" t="s">
        <v>467</v>
      </c>
      <c r="M240" s="132">
        <v>497</v>
      </c>
      <c r="N240" s="132" t="s">
        <v>468</v>
      </c>
      <c r="O240" s="132">
        <v>1760</v>
      </c>
      <c r="P240" s="132" t="s">
        <v>425</v>
      </c>
      <c r="Q240" s="132">
        <v>37</v>
      </c>
      <c r="R240" s="132" t="s">
        <v>467</v>
      </c>
      <c r="S240" s="132">
        <v>1000323</v>
      </c>
      <c r="T240" s="132" t="s">
        <v>858</v>
      </c>
      <c r="U240" s="132">
        <v>1</v>
      </c>
      <c r="V240" s="132">
        <v>170</v>
      </c>
      <c r="W240" s="132" t="s">
        <v>1063</v>
      </c>
      <c r="X240" s="132">
        <v>13</v>
      </c>
    </row>
    <row r="241" spans="1:24">
      <c r="A241" s="132">
        <v>1652</v>
      </c>
      <c r="B241" s="132">
        <v>60000001054</v>
      </c>
      <c r="C241" s="132">
        <v>61046300000</v>
      </c>
      <c r="D241" s="132" t="s">
        <v>635</v>
      </c>
      <c r="E241" s="132" t="s">
        <v>3671</v>
      </c>
      <c r="F241" s="132">
        <v>54</v>
      </c>
      <c r="G241" s="132" t="s">
        <v>3848</v>
      </c>
      <c r="H241" s="132">
        <v>2</v>
      </c>
      <c r="I241" s="132">
        <v>0.502</v>
      </c>
      <c r="J241" s="132">
        <v>1</v>
      </c>
      <c r="K241" s="132">
        <v>0.502</v>
      </c>
      <c r="L241" s="132" t="s">
        <v>467</v>
      </c>
      <c r="M241" s="132">
        <v>497</v>
      </c>
      <c r="N241" s="132" t="s">
        <v>468</v>
      </c>
      <c r="O241" s="132">
        <v>1760</v>
      </c>
      <c r="P241" s="132" t="s">
        <v>425</v>
      </c>
      <c r="Q241" s="132">
        <v>37</v>
      </c>
      <c r="R241" s="132" t="s">
        <v>467</v>
      </c>
      <c r="S241" s="132">
        <v>1000323</v>
      </c>
      <c r="T241" s="132" t="s">
        <v>858</v>
      </c>
      <c r="U241" s="132">
        <v>1</v>
      </c>
      <c r="V241" s="132">
        <v>160</v>
      </c>
      <c r="W241" s="132" t="s">
        <v>1063</v>
      </c>
      <c r="X241" s="132">
        <v>13</v>
      </c>
    </row>
    <row r="242" spans="1:24">
      <c r="A242" s="132">
        <v>1653</v>
      </c>
      <c r="B242" s="132">
        <v>60000001053</v>
      </c>
      <c r="C242" s="132">
        <v>61046300000</v>
      </c>
      <c r="D242" s="132" t="s">
        <v>635</v>
      </c>
      <c r="E242" s="132" t="s">
        <v>3671</v>
      </c>
      <c r="F242" s="132">
        <v>54</v>
      </c>
      <c r="G242" s="132" t="s">
        <v>3848</v>
      </c>
      <c r="H242" s="132">
        <v>2</v>
      </c>
      <c r="I242" s="132">
        <v>0.72199999999999998</v>
      </c>
      <c r="J242" s="132">
        <v>1</v>
      </c>
      <c r="K242" s="132">
        <v>0.72199999999999998</v>
      </c>
      <c r="L242" s="132" t="s">
        <v>467</v>
      </c>
      <c r="M242" s="132">
        <v>497</v>
      </c>
      <c r="N242" s="132" t="s">
        <v>468</v>
      </c>
      <c r="O242" s="132">
        <v>1760</v>
      </c>
      <c r="P242" s="132" t="s">
        <v>425</v>
      </c>
      <c r="Q242" s="132">
        <v>37</v>
      </c>
      <c r="R242" s="132" t="s">
        <v>467</v>
      </c>
      <c r="S242" s="132">
        <v>1000323</v>
      </c>
      <c r="T242" s="132" t="s">
        <v>828</v>
      </c>
      <c r="U242" s="132">
        <v>124</v>
      </c>
      <c r="V242" s="132">
        <v>140</v>
      </c>
      <c r="W242" s="132" t="s">
        <v>3919</v>
      </c>
      <c r="X242" s="132">
        <v>25</v>
      </c>
    </row>
    <row r="243" spans="1:24">
      <c r="A243" s="132">
        <v>1654</v>
      </c>
      <c r="B243" s="132">
        <v>60000001016</v>
      </c>
      <c r="C243" s="132">
        <v>61109090000</v>
      </c>
      <c r="D243" s="132" t="s">
        <v>1216</v>
      </c>
      <c r="E243" s="132" t="s">
        <v>459</v>
      </c>
      <c r="F243" s="132">
        <v>88</v>
      </c>
      <c r="G243" s="132" t="s">
        <v>3848</v>
      </c>
      <c r="H243" s="132">
        <v>2</v>
      </c>
      <c r="I243" s="132">
        <v>0.17599999999999999</v>
      </c>
      <c r="J243" s="132">
        <v>1</v>
      </c>
      <c r="K243" s="132">
        <v>0.17599999999999999</v>
      </c>
      <c r="L243" s="132" t="s">
        <v>467</v>
      </c>
      <c r="M243" s="132">
        <v>497</v>
      </c>
      <c r="N243" s="132" t="s">
        <v>468</v>
      </c>
      <c r="O243" s="132">
        <v>1760</v>
      </c>
      <c r="P243" s="132" t="s">
        <v>431</v>
      </c>
      <c r="Q243" s="132">
        <v>53</v>
      </c>
      <c r="R243" s="132" t="s">
        <v>467</v>
      </c>
      <c r="S243" s="132">
        <v>1000323</v>
      </c>
      <c r="T243" s="132" t="s">
        <v>1217</v>
      </c>
      <c r="U243" s="132">
        <v>144</v>
      </c>
      <c r="V243" s="132">
        <v>50</v>
      </c>
      <c r="W243" s="132" t="s">
        <v>1064</v>
      </c>
      <c r="X243" s="132">
        <v>7</v>
      </c>
    </row>
    <row r="244" spans="1:24">
      <c r="A244" s="132">
        <v>1655</v>
      </c>
      <c r="B244" s="132">
        <v>60000001018</v>
      </c>
      <c r="C244" s="132">
        <v>61044900000</v>
      </c>
      <c r="D244" s="132" t="s">
        <v>590</v>
      </c>
      <c r="E244" s="132" t="s">
        <v>426</v>
      </c>
      <c r="F244" s="132">
        <v>43</v>
      </c>
      <c r="G244" s="132" t="s">
        <v>3848</v>
      </c>
      <c r="H244" s="132">
        <v>2</v>
      </c>
      <c r="I244" s="132">
        <v>0.316</v>
      </c>
      <c r="J244" s="132">
        <v>1</v>
      </c>
      <c r="K244" s="132">
        <v>0.316</v>
      </c>
      <c r="L244" s="132" t="s">
        <v>467</v>
      </c>
      <c r="M244" s="132">
        <v>497</v>
      </c>
      <c r="N244" s="132" t="s">
        <v>468</v>
      </c>
      <c r="O244" s="132">
        <v>1760</v>
      </c>
      <c r="P244" s="132" t="s">
        <v>431</v>
      </c>
      <c r="Q244" s="132">
        <v>53</v>
      </c>
      <c r="R244" s="132" t="s">
        <v>467</v>
      </c>
      <c r="S244" s="132">
        <v>1000323</v>
      </c>
      <c r="T244" s="132" t="s">
        <v>858</v>
      </c>
      <c r="U244" s="132">
        <v>1</v>
      </c>
      <c r="V244" s="132">
        <v>100</v>
      </c>
      <c r="W244" s="132" t="s">
        <v>3919</v>
      </c>
      <c r="X244" s="132">
        <v>25</v>
      </c>
    </row>
    <row r="245" spans="1:24">
      <c r="A245" s="132">
        <v>1656</v>
      </c>
      <c r="B245" s="132">
        <v>60000001015</v>
      </c>
      <c r="C245" s="132">
        <v>61044300000</v>
      </c>
      <c r="D245" s="132" t="s">
        <v>541</v>
      </c>
      <c r="E245" s="132" t="s">
        <v>426</v>
      </c>
      <c r="F245" s="132">
        <v>43</v>
      </c>
      <c r="G245" s="132" t="s">
        <v>3848</v>
      </c>
      <c r="H245" s="132">
        <v>2</v>
      </c>
      <c r="I245" s="132">
        <v>0.54400000000000004</v>
      </c>
      <c r="J245" s="132">
        <v>1</v>
      </c>
      <c r="K245" s="132">
        <v>0.54400000000000004</v>
      </c>
      <c r="L245" s="132" t="s">
        <v>467</v>
      </c>
      <c r="M245" s="132">
        <v>497</v>
      </c>
      <c r="N245" s="132" t="s">
        <v>468</v>
      </c>
      <c r="O245" s="132">
        <v>1760</v>
      </c>
      <c r="P245" s="132" t="s">
        <v>425</v>
      </c>
      <c r="Q245" s="132">
        <v>37</v>
      </c>
      <c r="R245" s="132" t="s">
        <v>467</v>
      </c>
      <c r="S245" s="132">
        <v>1000323</v>
      </c>
      <c r="T245" s="132">
        <v>46</v>
      </c>
      <c r="U245" s="132">
        <v>577</v>
      </c>
      <c r="V245" s="132">
        <v>160</v>
      </c>
      <c r="W245" s="132" t="s">
        <v>1048</v>
      </c>
      <c r="X245" s="132">
        <v>4</v>
      </c>
    </row>
    <row r="246" spans="1:24">
      <c r="A246" s="132">
        <v>1657</v>
      </c>
      <c r="B246" s="132">
        <v>60000001026</v>
      </c>
      <c r="C246" s="132">
        <v>61062000000</v>
      </c>
      <c r="D246" s="132" t="s">
        <v>599</v>
      </c>
      <c r="E246" s="132" t="s">
        <v>437</v>
      </c>
      <c r="F246" s="132">
        <v>77</v>
      </c>
      <c r="G246" s="132" t="s">
        <v>3848</v>
      </c>
      <c r="H246" s="132">
        <v>2</v>
      </c>
      <c r="I246" s="132">
        <v>0.122</v>
      </c>
      <c r="J246" s="132">
        <v>1</v>
      </c>
      <c r="K246" s="132">
        <v>0.122</v>
      </c>
      <c r="L246" s="132" t="s">
        <v>467</v>
      </c>
      <c r="M246" s="132">
        <v>497</v>
      </c>
      <c r="N246" s="132" t="s">
        <v>468</v>
      </c>
      <c r="O246" s="132">
        <v>1760</v>
      </c>
      <c r="P246" s="132" t="s">
        <v>425</v>
      </c>
      <c r="Q246" s="132">
        <v>37</v>
      </c>
      <c r="R246" s="132" t="s">
        <v>467</v>
      </c>
      <c r="S246" s="132">
        <v>1000323</v>
      </c>
      <c r="T246" s="132" t="s">
        <v>825</v>
      </c>
      <c r="U246" s="132">
        <v>119</v>
      </c>
      <c r="V246" s="132">
        <v>50</v>
      </c>
      <c r="W246" s="132" t="s">
        <v>1063</v>
      </c>
      <c r="X246" s="132">
        <v>13</v>
      </c>
    </row>
    <row r="247" spans="1:24">
      <c r="A247" s="132">
        <v>1658</v>
      </c>
      <c r="B247" s="132">
        <v>60000001027</v>
      </c>
      <c r="C247" s="132">
        <v>61062000000</v>
      </c>
      <c r="D247" s="132" t="s">
        <v>599</v>
      </c>
      <c r="E247" s="132" t="s">
        <v>437</v>
      </c>
      <c r="F247" s="132">
        <v>77</v>
      </c>
      <c r="G247" s="132" t="s">
        <v>3848</v>
      </c>
      <c r="H247" s="132">
        <v>2</v>
      </c>
      <c r="I247" s="132">
        <v>0.122</v>
      </c>
      <c r="J247" s="132">
        <v>1</v>
      </c>
      <c r="K247" s="132">
        <v>0.122</v>
      </c>
      <c r="L247" s="132" t="s">
        <v>467</v>
      </c>
      <c r="M247" s="132">
        <v>497</v>
      </c>
      <c r="N247" s="132" t="s">
        <v>468</v>
      </c>
      <c r="O247" s="132">
        <v>1760</v>
      </c>
      <c r="P247" s="132" t="s">
        <v>425</v>
      </c>
      <c r="Q247" s="132">
        <v>37</v>
      </c>
      <c r="R247" s="132" t="s">
        <v>467</v>
      </c>
      <c r="S247" s="132">
        <v>1000323</v>
      </c>
      <c r="T247" s="132" t="s">
        <v>825</v>
      </c>
      <c r="U247" s="132">
        <v>119</v>
      </c>
      <c r="V247" s="132">
        <v>50</v>
      </c>
      <c r="W247" s="132" t="s">
        <v>1063</v>
      </c>
      <c r="X247" s="132">
        <v>13</v>
      </c>
    </row>
    <row r="248" spans="1:24">
      <c r="A248" s="132">
        <v>1659</v>
      </c>
      <c r="B248" s="132">
        <v>60000001014</v>
      </c>
      <c r="C248" s="132">
        <v>61062000000</v>
      </c>
      <c r="D248" s="132" t="s">
        <v>977</v>
      </c>
      <c r="E248" s="132" t="s">
        <v>444</v>
      </c>
      <c r="F248" s="132">
        <v>82</v>
      </c>
      <c r="G248" s="132" t="s">
        <v>3848</v>
      </c>
      <c r="H248" s="132">
        <v>2</v>
      </c>
      <c r="I248" s="132">
        <v>0.33200000000000002</v>
      </c>
      <c r="J248" s="132">
        <v>1</v>
      </c>
      <c r="K248" s="132">
        <v>0.33200000000000002</v>
      </c>
      <c r="L248" s="132" t="s">
        <v>467</v>
      </c>
      <c r="M248" s="132">
        <v>497</v>
      </c>
      <c r="N248" s="132" t="s">
        <v>468</v>
      </c>
      <c r="O248" s="132">
        <v>1760</v>
      </c>
      <c r="P248" s="132" t="s">
        <v>425</v>
      </c>
      <c r="Q248" s="132">
        <v>37</v>
      </c>
      <c r="R248" s="132" t="s">
        <v>467</v>
      </c>
      <c r="S248" s="132">
        <v>1000323</v>
      </c>
      <c r="T248" s="132" t="s">
        <v>858</v>
      </c>
      <c r="U248" s="132">
        <v>1</v>
      </c>
      <c r="V248" s="132">
        <v>90</v>
      </c>
      <c r="W248" s="132" t="s">
        <v>1077</v>
      </c>
      <c r="X248" s="132">
        <v>16</v>
      </c>
    </row>
    <row r="249" spans="1:24">
      <c r="A249" s="132">
        <v>1660</v>
      </c>
      <c r="B249" s="132">
        <v>60000001010</v>
      </c>
      <c r="C249" s="132">
        <v>61062000000</v>
      </c>
      <c r="D249" s="132" t="s">
        <v>977</v>
      </c>
      <c r="E249" s="132" t="s">
        <v>444</v>
      </c>
      <c r="F249" s="132">
        <v>82</v>
      </c>
      <c r="G249" s="132" t="s">
        <v>3848</v>
      </c>
      <c r="H249" s="132">
        <v>2</v>
      </c>
      <c r="I249" s="132">
        <v>0.23599999999999999</v>
      </c>
      <c r="J249" s="132">
        <v>1</v>
      </c>
      <c r="K249" s="132">
        <v>0.23599999999999999</v>
      </c>
      <c r="L249" s="132" t="s">
        <v>467</v>
      </c>
      <c r="M249" s="132">
        <v>497</v>
      </c>
      <c r="N249" s="132" t="s">
        <v>468</v>
      </c>
      <c r="O249" s="132">
        <v>1760</v>
      </c>
      <c r="P249" s="132" t="s">
        <v>425</v>
      </c>
      <c r="Q249" s="132">
        <v>37</v>
      </c>
      <c r="R249" s="132" t="s">
        <v>467</v>
      </c>
      <c r="S249" s="132">
        <v>1000323</v>
      </c>
      <c r="T249" s="132" t="s">
        <v>821</v>
      </c>
      <c r="U249" s="132">
        <v>3</v>
      </c>
      <c r="V249" s="132">
        <v>70</v>
      </c>
      <c r="W249" s="132" t="s">
        <v>1077</v>
      </c>
      <c r="X249" s="132">
        <v>16</v>
      </c>
    </row>
    <row r="250" spans="1:24">
      <c r="A250" s="132">
        <v>1661</v>
      </c>
      <c r="B250" s="132">
        <v>60000001011</v>
      </c>
      <c r="C250" s="132">
        <v>61061000000</v>
      </c>
      <c r="D250" s="132" t="s">
        <v>539</v>
      </c>
      <c r="E250" s="132" t="s">
        <v>437</v>
      </c>
      <c r="F250" s="132">
        <v>77</v>
      </c>
      <c r="G250" s="132" t="s">
        <v>3848</v>
      </c>
      <c r="H250" s="132">
        <v>2</v>
      </c>
      <c r="I250" s="132">
        <v>0.17599999999999999</v>
      </c>
      <c r="J250" s="132">
        <v>1</v>
      </c>
      <c r="K250" s="132">
        <v>0.17599999999999999</v>
      </c>
      <c r="L250" s="132" t="s">
        <v>467</v>
      </c>
      <c r="M250" s="132">
        <v>497</v>
      </c>
      <c r="N250" s="132" t="s">
        <v>468</v>
      </c>
      <c r="O250" s="132">
        <v>1760</v>
      </c>
      <c r="P250" s="132" t="s">
        <v>439</v>
      </c>
      <c r="Q250" s="132">
        <v>9</v>
      </c>
      <c r="R250" s="132" t="s">
        <v>467</v>
      </c>
      <c r="S250" s="132">
        <v>1000323</v>
      </c>
      <c r="T250" s="132" t="s">
        <v>810</v>
      </c>
      <c r="U250" s="132">
        <v>122</v>
      </c>
      <c r="V250" s="132">
        <v>60</v>
      </c>
      <c r="W250" s="132" t="s">
        <v>1038</v>
      </c>
      <c r="X250" s="132">
        <v>5</v>
      </c>
    </row>
    <row r="251" spans="1:24">
      <c r="A251" s="132">
        <v>1662</v>
      </c>
      <c r="B251" s="132">
        <v>60000001025</v>
      </c>
      <c r="C251" s="132">
        <v>61044200000</v>
      </c>
      <c r="D251" s="132" t="s">
        <v>506</v>
      </c>
      <c r="E251" s="132" t="s">
        <v>426</v>
      </c>
      <c r="F251" s="132">
        <v>43</v>
      </c>
      <c r="G251" s="132" t="s">
        <v>3848</v>
      </c>
      <c r="H251" s="132">
        <v>2</v>
      </c>
      <c r="I251" s="132">
        <v>0.29599999999999999</v>
      </c>
      <c r="J251" s="132">
        <v>1</v>
      </c>
      <c r="K251" s="132">
        <v>0.29599999999999999</v>
      </c>
      <c r="L251" s="132" t="s">
        <v>467</v>
      </c>
      <c r="M251" s="132">
        <v>497</v>
      </c>
      <c r="N251" s="132" t="s">
        <v>468</v>
      </c>
      <c r="O251" s="132">
        <v>1760</v>
      </c>
      <c r="P251" s="132" t="s">
        <v>3956</v>
      </c>
      <c r="Q251" s="132" t="s">
        <v>3930</v>
      </c>
      <c r="R251" s="132" t="s">
        <v>467</v>
      </c>
      <c r="S251" s="132">
        <v>1000323</v>
      </c>
      <c r="T251" s="132" t="s">
        <v>810</v>
      </c>
      <c r="U251" s="132">
        <v>122</v>
      </c>
      <c r="V251" s="132">
        <v>80</v>
      </c>
      <c r="W251" s="132" t="s">
        <v>1050</v>
      </c>
      <c r="X251" s="132">
        <v>20</v>
      </c>
    </row>
    <row r="252" spans="1:24">
      <c r="A252" s="132">
        <v>1663</v>
      </c>
      <c r="B252" s="132">
        <v>60000001033</v>
      </c>
      <c r="C252" s="132">
        <v>61044300000</v>
      </c>
      <c r="D252" s="132" t="s">
        <v>541</v>
      </c>
      <c r="E252" s="132" t="s">
        <v>426</v>
      </c>
      <c r="F252" s="132">
        <v>43</v>
      </c>
      <c r="G252" s="132" t="s">
        <v>3848</v>
      </c>
      <c r="H252" s="132">
        <v>2</v>
      </c>
      <c r="I252" s="132">
        <v>0.47199999999999998</v>
      </c>
      <c r="J252" s="132">
        <v>1</v>
      </c>
      <c r="K252" s="132">
        <v>0.47199999999999998</v>
      </c>
      <c r="L252" s="132" t="s">
        <v>467</v>
      </c>
      <c r="M252" s="132">
        <v>497</v>
      </c>
      <c r="N252" s="132" t="s">
        <v>468</v>
      </c>
      <c r="O252" s="132">
        <v>1760</v>
      </c>
      <c r="P252" s="132" t="s">
        <v>425</v>
      </c>
      <c r="Q252" s="132">
        <v>37</v>
      </c>
      <c r="R252" s="132" t="s">
        <v>467</v>
      </c>
      <c r="S252" s="132">
        <v>1000323</v>
      </c>
      <c r="T252" s="132">
        <v>54</v>
      </c>
      <c r="U252" s="132">
        <v>588</v>
      </c>
      <c r="V252" s="132">
        <v>90</v>
      </c>
      <c r="W252" s="132" t="s">
        <v>3918</v>
      </c>
      <c r="X252" s="132">
        <v>26</v>
      </c>
    </row>
    <row r="253" spans="1:24">
      <c r="A253" s="132">
        <v>1664</v>
      </c>
      <c r="B253" s="132">
        <v>60000001034</v>
      </c>
      <c r="C253" s="132">
        <v>61043300000</v>
      </c>
      <c r="D253" s="132" t="s">
        <v>569</v>
      </c>
      <c r="E253" s="132" t="s">
        <v>466</v>
      </c>
      <c r="F253" s="132">
        <v>153</v>
      </c>
      <c r="G253" s="132" t="s">
        <v>3848</v>
      </c>
      <c r="H253" s="132">
        <v>2</v>
      </c>
      <c r="I253" s="132">
        <v>0.496</v>
      </c>
      <c r="J253" s="132">
        <v>1</v>
      </c>
      <c r="K253" s="132">
        <v>0.496</v>
      </c>
      <c r="L253" s="132" t="s">
        <v>467</v>
      </c>
      <c r="M253" s="132">
        <v>497</v>
      </c>
      <c r="N253" s="132" t="s">
        <v>468</v>
      </c>
      <c r="O253" s="132">
        <v>1760</v>
      </c>
      <c r="P253" s="132" t="s">
        <v>425</v>
      </c>
      <c r="Q253" s="132">
        <v>37</v>
      </c>
      <c r="R253" s="132" t="s">
        <v>467</v>
      </c>
      <c r="S253" s="132">
        <v>1000323</v>
      </c>
      <c r="T253" s="132" t="s">
        <v>821</v>
      </c>
      <c r="U253" s="132">
        <v>3</v>
      </c>
      <c r="V253" s="132">
        <v>150</v>
      </c>
      <c r="W253" s="132" t="s">
        <v>3918</v>
      </c>
      <c r="X253" s="132">
        <v>26</v>
      </c>
    </row>
    <row r="254" spans="1:24">
      <c r="A254" s="132">
        <v>1665</v>
      </c>
      <c r="B254" s="132">
        <v>60000001035</v>
      </c>
      <c r="C254" s="132">
        <v>61043300000</v>
      </c>
      <c r="D254" s="132" t="s">
        <v>569</v>
      </c>
      <c r="E254" s="132" t="s">
        <v>466</v>
      </c>
      <c r="F254" s="132">
        <v>153</v>
      </c>
      <c r="G254" s="132" t="s">
        <v>3848</v>
      </c>
      <c r="H254" s="132">
        <v>2</v>
      </c>
      <c r="I254" s="132">
        <v>0.434</v>
      </c>
      <c r="J254" s="132">
        <v>1</v>
      </c>
      <c r="K254" s="132">
        <v>0.434</v>
      </c>
      <c r="L254" s="132" t="s">
        <v>467</v>
      </c>
      <c r="M254" s="132">
        <v>497</v>
      </c>
      <c r="N254" s="132" t="s">
        <v>468</v>
      </c>
      <c r="O254" s="132">
        <v>1760</v>
      </c>
      <c r="P254" s="132" t="s">
        <v>425</v>
      </c>
      <c r="Q254" s="132">
        <v>37</v>
      </c>
      <c r="R254" s="132" t="s">
        <v>467</v>
      </c>
      <c r="S254" s="132">
        <v>1000323</v>
      </c>
      <c r="T254" s="132" t="s">
        <v>858</v>
      </c>
      <c r="U254" s="132">
        <v>1</v>
      </c>
      <c r="V254" s="132">
        <v>170</v>
      </c>
      <c r="W254" s="132" t="s">
        <v>1063</v>
      </c>
      <c r="X254" s="132">
        <v>13</v>
      </c>
    </row>
    <row r="255" spans="1:24">
      <c r="A255" s="132">
        <v>1666</v>
      </c>
      <c r="B255" s="132">
        <v>60000001036</v>
      </c>
      <c r="C255" s="132">
        <v>61062000000</v>
      </c>
      <c r="D255" s="132" t="s">
        <v>977</v>
      </c>
      <c r="E255" s="132" t="s">
        <v>444</v>
      </c>
      <c r="F255" s="132">
        <v>82</v>
      </c>
      <c r="G255" s="132" t="s">
        <v>3848</v>
      </c>
      <c r="H255" s="132">
        <v>2</v>
      </c>
      <c r="I255" s="132">
        <v>0.128</v>
      </c>
      <c r="J255" s="132">
        <v>1</v>
      </c>
      <c r="K255" s="132">
        <v>0.128</v>
      </c>
      <c r="L255" s="132" t="s">
        <v>467</v>
      </c>
      <c r="M255" s="132">
        <v>497</v>
      </c>
      <c r="N255" s="132" t="s">
        <v>468</v>
      </c>
      <c r="O255" s="132">
        <v>1760</v>
      </c>
      <c r="P255" s="132" t="s">
        <v>425</v>
      </c>
      <c r="Q255" s="132">
        <v>37</v>
      </c>
      <c r="R255" s="132" t="s">
        <v>467</v>
      </c>
      <c r="S255" s="132">
        <v>1000323</v>
      </c>
      <c r="T255" s="132" t="s">
        <v>810</v>
      </c>
      <c r="U255" s="132">
        <v>122</v>
      </c>
      <c r="V255" s="132">
        <v>90</v>
      </c>
      <c r="W255" s="132" t="s">
        <v>1053</v>
      </c>
      <c r="X255" s="132">
        <v>17</v>
      </c>
    </row>
    <row r="256" spans="1:24">
      <c r="A256" s="132">
        <v>1667</v>
      </c>
      <c r="B256" s="132">
        <v>60000001032</v>
      </c>
      <c r="C256" s="132">
        <v>62046239000</v>
      </c>
      <c r="D256" s="132" t="s">
        <v>510</v>
      </c>
      <c r="E256" s="132" t="s">
        <v>420</v>
      </c>
      <c r="F256" s="132">
        <v>93</v>
      </c>
      <c r="G256" s="132" t="s">
        <v>3848</v>
      </c>
      <c r="H256" s="132">
        <v>2</v>
      </c>
      <c r="I256" s="132">
        <v>0.214</v>
      </c>
      <c r="J256" s="132">
        <v>1</v>
      </c>
      <c r="K256" s="132">
        <v>0.214</v>
      </c>
      <c r="L256" s="132" t="s">
        <v>467</v>
      </c>
      <c r="M256" s="132">
        <v>497</v>
      </c>
      <c r="N256" s="132" t="s">
        <v>468</v>
      </c>
      <c r="O256" s="132">
        <v>1760</v>
      </c>
      <c r="P256" s="132" t="s">
        <v>439</v>
      </c>
      <c r="Q256" s="132">
        <v>9</v>
      </c>
      <c r="R256" s="132" t="s">
        <v>467</v>
      </c>
      <c r="S256" s="132">
        <v>1000323</v>
      </c>
      <c r="T256" s="132" t="s">
        <v>821</v>
      </c>
      <c r="U256" s="132">
        <v>3</v>
      </c>
      <c r="V256" s="132">
        <v>60</v>
      </c>
      <c r="W256" s="132" t="s">
        <v>1046</v>
      </c>
      <c r="X256" s="132">
        <v>12</v>
      </c>
    </row>
    <row r="257" spans="1:24">
      <c r="A257" s="132">
        <v>1668</v>
      </c>
      <c r="B257" s="132">
        <v>60000001037</v>
      </c>
      <c r="C257" s="132">
        <v>61045300000</v>
      </c>
      <c r="D257" s="132" t="s">
        <v>495</v>
      </c>
      <c r="E257" s="132" t="s">
        <v>443</v>
      </c>
      <c r="F257" s="132">
        <v>53</v>
      </c>
      <c r="G257" s="132" t="s">
        <v>3848</v>
      </c>
      <c r="H257" s="132">
        <v>2</v>
      </c>
      <c r="I257" s="132">
        <v>0.48199999999999998</v>
      </c>
      <c r="J257" s="132">
        <v>1</v>
      </c>
      <c r="K257" s="132">
        <v>0.48199999999999998</v>
      </c>
      <c r="L257" s="132" t="s">
        <v>467</v>
      </c>
      <c r="M257" s="132">
        <v>497</v>
      </c>
      <c r="N257" s="132" t="s">
        <v>468</v>
      </c>
      <c r="O257" s="132">
        <v>1760</v>
      </c>
      <c r="P257" s="132" t="s">
        <v>425</v>
      </c>
      <c r="Q257" s="132">
        <v>37</v>
      </c>
      <c r="R257" s="132" t="s">
        <v>467</v>
      </c>
      <c r="S257" s="132">
        <v>1000323</v>
      </c>
      <c r="T257" s="132" t="s">
        <v>858</v>
      </c>
      <c r="U257" s="132">
        <v>1</v>
      </c>
      <c r="V257" s="132">
        <v>140</v>
      </c>
      <c r="W257" s="132" t="s">
        <v>3919</v>
      </c>
      <c r="X257" s="132">
        <v>25</v>
      </c>
    </row>
    <row r="258" spans="1:24">
      <c r="A258" s="132">
        <v>1669</v>
      </c>
      <c r="B258" s="132">
        <v>60000001090</v>
      </c>
      <c r="C258" s="132">
        <v>61044300000</v>
      </c>
      <c r="D258" s="132" t="s">
        <v>541</v>
      </c>
      <c r="E258" s="132" t="s">
        <v>426</v>
      </c>
      <c r="F258" s="132">
        <v>43</v>
      </c>
      <c r="G258" s="132" t="s">
        <v>3848</v>
      </c>
      <c r="H258" s="132">
        <v>2</v>
      </c>
      <c r="I258" s="132">
        <v>0.78400000000000003</v>
      </c>
      <c r="J258" s="132">
        <v>1</v>
      </c>
      <c r="K258" s="132">
        <v>0.78400000000000003</v>
      </c>
      <c r="L258" s="132" t="s">
        <v>467</v>
      </c>
      <c r="M258" s="132">
        <v>497</v>
      </c>
      <c r="N258" s="132" t="s">
        <v>468</v>
      </c>
      <c r="O258" s="132">
        <v>1760</v>
      </c>
      <c r="P258" s="132" t="s">
        <v>425</v>
      </c>
      <c r="Q258" s="132">
        <v>37</v>
      </c>
      <c r="R258" s="132" t="s">
        <v>467</v>
      </c>
      <c r="S258" s="132">
        <v>1000323</v>
      </c>
      <c r="T258" s="132" t="s">
        <v>821</v>
      </c>
      <c r="U258" s="132">
        <v>3</v>
      </c>
      <c r="V258" s="132">
        <v>200</v>
      </c>
      <c r="W258" s="132" t="s">
        <v>1048</v>
      </c>
      <c r="X258" s="132">
        <v>4</v>
      </c>
    </row>
    <row r="259" spans="1:24">
      <c r="A259" s="132">
        <v>1670</v>
      </c>
      <c r="B259" s="132">
        <v>60000001103</v>
      </c>
      <c r="C259" s="132">
        <v>61069090000</v>
      </c>
      <c r="D259" s="132" t="s">
        <v>1218</v>
      </c>
      <c r="E259" s="132" t="s">
        <v>444</v>
      </c>
      <c r="F259" s="132">
        <v>82</v>
      </c>
      <c r="G259" s="132" t="s">
        <v>3848</v>
      </c>
      <c r="H259" s="132">
        <v>2</v>
      </c>
      <c r="I259" s="132">
        <v>0.18</v>
      </c>
      <c r="J259" s="132">
        <v>1</v>
      </c>
      <c r="K259" s="132">
        <v>0.18</v>
      </c>
      <c r="L259" s="132" t="s">
        <v>467</v>
      </c>
      <c r="M259" s="132">
        <v>497</v>
      </c>
      <c r="N259" s="132" t="s">
        <v>468</v>
      </c>
      <c r="O259" s="132">
        <v>1760</v>
      </c>
      <c r="P259" s="132" t="s">
        <v>431</v>
      </c>
      <c r="Q259" s="132">
        <v>53</v>
      </c>
      <c r="R259" s="132" t="s">
        <v>467</v>
      </c>
      <c r="S259" s="132">
        <v>1000323</v>
      </c>
      <c r="T259" s="132" t="s">
        <v>825</v>
      </c>
      <c r="U259" s="132">
        <v>119</v>
      </c>
      <c r="V259" s="132">
        <v>60</v>
      </c>
      <c r="W259" s="132" t="s">
        <v>3916</v>
      </c>
      <c r="X259" s="132">
        <v>10</v>
      </c>
    </row>
    <row r="260" spans="1:24">
      <c r="A260" s="132">
        <v>1671</v>
      </c>
      <c r="B260" s="132">
        <v>60000001106</v>
      </c>
      <c r="C260" s="132">
        <v>61044300000</v>
      </c>
      <c r="D260" s="132" t="s">
        <v>541</v>
      </c>
      <c r="E260" s="132" t="s">
        <v>426</v>
      </c>
      <c r="F260" s="132">
        <v>43</v>
      </c>
      <c r="G260" s="132" t="s">
        <v>3848</v>
      </c>
      <c r="H260" s="132">
        <v>2</v>
      </c>
      <c r="I260" s="132">
        <v>0.55600000000000005</v>
      </c>
      <c r="J260" s="132">
        <v>1</v>
      </c>
      <c r="K260" s="132">
        <v>0.55600000000000005</v>
      </c>
      <c r="L260" s="132" t="s">
        <v>467</v>
      </c>
      <c r="M260" s="132">
        <v>497</v>
      </c>
      <c r="N260" s="132" t="s">
        <v>468</v>
      </c>
      <c r="O260" s="132">
        <v>1760</v>
      </c>
      <c r="P260" s="132" t="s">
        <v>425</v>
      </c>
      <c r="Q260" s="132">
        <v>37</v>
      </c>
      <c r="R260" s="132" t="s">
        <v>467</v>
      </c>
      <c r="S260" s="132">
        <v>1000323</v>
      </c>
      <c r="T260" s="132" t="s">
        <v>810</v>
      </c>
      <c r="U260" s="132">
        <v>122</v>
      </c>
      <c r="V260" s="132">
        <v>220</v>
      </c>
      <c r="W260" s="132" t="s">
        <v>1038</v>
      </c>
      <c r="X260" s="132">
        <v>5</v>
      </c>
    </row>
    <row r="261" spans="1:24">
      <c r="A261" s="132">
        <v>1672</v>
      </c>
      <c r="B261" s="132">
        <v>60000001107</v>
      </c>
      <c r="C261" s="132">
        <v>62046318000</v>
      </c>
      <c r="D261" s="132" t="s">
        <v>511</v>
      </c>
      <c r="E261" s="132" t="s">
        <v>420</v>
      </c>
      <c r="F261" s="132">
        <v>93</v>
      </c>
      <c r="G261" s="132" t="s">
        <v>3848</v>
      </c>
      <c r="H261" s="132">
        <v>2</v>
      </c>
      <c r="I261" s="132">
        <v>0.37</v>
      </c>
      <c r="J261" s="132">
        <v>1</v>
      </c>
      <c r="K261" s="132">
        <v>0.37</v>
      </c>
      <c r="L261" s="132" t="s">
        <v>467</v>
      </c>
      <c r="M261" s="132">
        <v>497</v>
      </c>
      <c r="N261" s="132" t="s">
        <v>468</v>
      </c>
      <c r="O261" s="132">
        <v>1760</v>
      </c>
      <c r="P261" s="132" t="s">
        <v>425</v>
      </c>
      <c r="Q261" s="132">
        <v>37</v>
      </c>
      <c r="R261" s="132" t="s">
        <v>467</v>
      </c>
      <c r="S261" s="132">
        <v>1000323</v>
      </c>
      <c r="T261" s="132" t="s">
        <v>858</v>
      </c>
      <c r="U261" s="132">
        <v>1</v>
      </c>
      <c r="V261" s="132">
        <v>80</v>
      </c>
      <c r="W261" s="132" t="s">
        <v>1063</v>
      </c>
      <c r="X261" s="132">
        <v>13</v>
      </c>
    </row>
    <row r="262" spans="1:24">
      <c r="A262" s="132">
        <v>1673</v>
      </c>
      <c r="B262" s="132">
        <v>60000001111</v>
      </c>
      <c r="C262" s="132">
        <v>61044200000</v>
      </c>
      <c r="D262" s="132" t="s">
        <v>506</v>
      </c>
      <c r="E262" s="132" t="s">
        <v>426</v>
      </c>
      <c r="F262" s="132">
        <v>43</v>
      </c>
      <c r="G262" s="132" t="s">
        <v>3848</v>
      </c>
      <c r="H262" s="132">
        <v>2</v>
      </c>
      <c r="I262" s="132">
        <v>0.26400000000000001</v>
      </c>
      <c r="J262" s="132">
        <v>1</v>
      </c>
      <c r="K262" s="132">
        <v>0.26400000000000001</v>
      </c>
      <c r="L262" s="132" t="s">
        <v>467</v>
      </c>
      <c r="M262" s="132">
        <v>497</v>
      </c>
      <c r="N262" s="132" t="s">
        <v>468</v>
      </c>
      <c r="O262" s="132">
        <v>1760</v>
      </c>
      <c r="P262" s="132" t="s">
        <v>439</v>
      </c>
      <c r="Q262" s="132">
        <v>9</v>
      </c>
      <c r="R262" s="132" t="s">
        <v>467</v>
      </c>
      <c r="S262" s="132">
        <v>1000323</v>
      </c>
      <c r="T262" s="132">
        <v>46</v>
      </c>
      <c r="U262" s="132">
        <v>577</v>
      </c>
      <c r="V262" s="132">
        <v>130</v>
      </c>
      <c r="W262" s="132" t="s">
        <v>1050</v>
      </c>
      <c r="X262" s="132">
        <v>20</v>
      </c>
    </row>
    <row r="263" spans="1:24">
      <c r="A263" s="132">
        <v>1674</v>
      </c>
      <c r="B263" s="132">
        <v>60000001113</v>
      </c>
      <c r="C263" s="132">
        <v>61045200000</v>
      </c>
      <c r="D263" s="132" t="s">
        <v>639</v>
      </c>
      <c r="E263" s="132" t="s">
        <v>443</v>
      </c>
      <c r="F263" s="132">
        <v>53</v>
      </c>
      <c r="G263" s="132" t="s">
        <v>3848</v>
      </c>
      <c r="H263" s="132">
        <v>2</v>
      </c>
      <c r="I263" s="132">
        <v>0.16200000000000001</v>
      </c>
      <c r="J263" s="132">
        <v>1</v>
      </c>
      <c r="K263" s="132">
        <v>0.16200000000000001</v>
      </c>
      <c r="L263" s="132" t="s">
        <v>467</v>
      </c>
      <c r="M263" s="132">
        <v>497</v>
      </c>
      <c r="N263" s="132" t="s">
        <v>468</v>
      </c>
      <c r="O263" s="132">
        <v>1760</v>
      </c>
      <c r="P263" s="132" t="s">
        <v>439</v>
      </c>
      <c r="Q263" s="132">
        <v>9</v>
      </c>
      <c r="R263" s="132" t="s">
        <v>467</v>
      </c>
      <c r="S263" s="132">
        <v>1000323</v>
      </c>
      <c r="T263" s="132" t="s">
        <v>825</v>
      </c>
      <c r="U263" s="132">
        <v>119</v>
      </c>
      <c r="V263" s="132">
        <v>50</v>
      </c>
      <c r="W263" s="132" t="s">
        <v>1046</v>
      </c>
      <c r="X263" s="132">
        <v>12</v>
      </c>
    </row>
    <row r="264" spans="1:24">
      <c r="A264" s="132">
        <v>1675</v>
      </c>
      <c r="B264" s="132">
        <v>60000001112</v>
      </c>
      <c r="C264" s="132">
        <v>61045200000</v>
      </c>
      <c r="D264" s="132" t="s">
        <v>639</v>
      </c>
      <c r="E264" s="132" t="s">
        <v>443</v>
      </c>
      <c r="F264" s="132">
        <v>53</v>
      </c>
      <c r="G264" s="132" t="s">
        <v>3848</v>
      </c>
      <c r="H264" s="132">
        <v>2</v>
      </c>
      <c r="I264" s="132">
        <v>0.16200000000000001</v>
      </c>
      <c r="J264" s="132">
        <v>1</v>
      </c>
      <c r="K264" s="132">
        <v>0.16200000000000001</v>
      </c>
      <c r="L264" s="132" t="s">
        <v>467</v>
      </c>
      <c r="M264" s="132">
        <v>497</v>
      </c>
      <c r="N264" s="132" t="s">
        <v>468</v>
      </c>
      <c r="O264" s="132">
        <v>1760</v>
      </c>
      <c r="P264" s="132" t="s">
        <v>439</v>
      </c>
      <c r="Q264" s="132">
        <v>9</v>
      </c>
      <c r="R264" s="132" t="s">
        <v>467</v>
      </c>
      <c r="S264" s="132">
        <v>1000323</v>
      </c>
      <c r="T264" s="132" t="s">
        <v>825</v>
      </c>
      <c r="U264" s="132">
        <v>119</v>
      </c>
      <c r="V264" s="132">
        <v>50</v>
      </c>
      <c r="W264" s="132" t="s">
        <v>1046</v>
      </c>
      <c r="X264" s="132">
        <v>12</v>
      </c>
    </row>
    <row r="265" spans="1:24">
      <c r="A265" s="132">
        <v>1676</v>
      </c>
      <c r="B265" s="132">
        <v>60000001089</v>
      </c>
      <c r="C265" s="132">
        <v>61046300000</v>
      </c>
      <c r="D265" s="132" t="s">
        <v>592</v>
      </c>
      <c r="E265" s="132" t="s">
        <v>442</v>
      </c>
      <c r="F265" s="132">
        <v>24</v>
      </c>
      <c r="G265" s="132" t="s">
        <v>3848</v>
      </c>
      <c r="H265" s="132">
        <v>2</v>
      </c>
      <c r="I265" s="132">
        <v>0.14599999999999999</v>
      </c>
      <c r="J265" s="132">
        <v>1</v>
      </c>
      <c r="K265" s="132">
        <v>0.14599999999999999</v>
      </c>
      <c r="L265" s="132" t="s">
        <v>467</v>
      </c>
      <c r="M265" s="132">
        <v>497</v>
      </c>
      <c r="N265" s="132" t="s">
        <v>468</v>
      </c>
      <c r="O265" s="132">
        <v>1760</v>
      </c>
      <c r="P265" s="132" t="s">
        <v>3951</v>
      </c>
      <c r="Q265" s="132" t="s">
        <v>3937</v>
      </c>
      <c r="R265" s="132" t="s">
        <v>467</v>
      </c>
      <c r="S265" s="132">
        <v>1000323</v>
      </c>
      <c r="T265" s="132" t="s">
        <v>858</v>
      </c>
      <c r="U265" s="132">
        <v>1</v>
      </c>
      <c r="V265" s="132">
        <v>50</v>
      </c>
      <c r="W265" s="132" t="s">
        <v>1038</v>
      </c>
      <c r="X265" s="132">
        <v>5</v>
      </c>
    </row>
    <row r="266" spans="1:24">
      <c r="A266" s="132">
        <v>1677</v>
      </c>
      <c r="B266" s="132">
        <v>60000001091</v>
      </c>
      <c r="C266" s="132">
        <v>61044300000</v>
      </c>
      <c r="D266" s="132" t="s">
        <v>541</v>
      </c>
      <c r="E266" s="132" t="s">
        <v>426</v>
      </c>
      <c r="F266" s="132">
        <v>43</v>
      </c>
      <c r="G266" s="132" t="s">
        <v>3848</v>
      </c>
      <c r="H266" s="132">
        <v>2</v>
      </c>
      <c r="I266" s="132">
        <v>0.22</v>
      </c>
      <c r="J266" s="132">
        <v>1</v>
      </c>
      <c r="K266" s="132">
        <v>0.22</v>
      </c>
      <c r="L266" s="132" t="s">
        <v>467</v>
      </c>
      <c r="M266" s="132">
        <v>497</v>
      </c>
      <c r="N266" s="132" t="s">
        <v>468</v>
      </c>
      <c r="O266" s="132">
        <v>1760</v>
      </c>
      <c r="P266" s="132" t="s">
        <v>425</v>
      </c>
      <c r="Q266" s="132">
        <v>37</v>
      </c>
      <c r="R266" s="132" t="s">
        <v>467</v>
      </c>
      <c r="S266" s="132">
        <v>1000323</v>
      </c>
      <c r="T266" s="132" t="s">
        <v>821</v>
      </c>
      <c r="U266" s="132">
        <v>3</v>
      </c>
      <c r="V266" s="132">
        <v>130</v>
      </c>
      <c r="W266" s="132" t="s">
        <v>1144</v>
      </c>
      <c r="X266" s="132">
        <v>23</v>
      </c>
    </row>
    <row r="267" spans="1:24">
      <c r="A267" s="132">
        <v>1678</v>
      </c>
      <c r="B267" s="132">
        <v>60000001116</v>
      </c>
      <c r="C267" s="132">
        <v>61043300000</v>
      </c>
      <c r="D267" s="132" t="s">
        <v>569</v>
      </c>
      <c r="E267" s="132" t="s">
        <v>466</v>
      </c>
      <c r="F267" s="132">
        <v>153</v>
      </c>
      <c r="G267" s="132" t="s">
        <v>3848</v>
      </c>
      <c r="H267" s="132">
        <v>2</v>
      </c>
      <c r="I267" s="132">
        <v>0.44600000000000001</v>
      </c>
      <c r="J267" s="132">
        <v>1</v>
      </c>
      <c r="K267" s="132">
        <v>0.44600000000000001</v>
      </c>
      <c r="L267" s="132" t="s">
        <v>467</v>
      </c>
      <c r="M267" s="132">
        <v>497</v>
      </c>
      <c r="N267" s="132" t="s">
        <v>468</v>
      </c>
      <c r="O267" s="132">
        <v>1760</v>
      </c>
      <c r="P267" s="132" t="s">
        <v>425</v>
      </c>
      <c r="Q267" s="132">
        <v>37</v>
      </c>
      <c r="R267" s="132" t="s">
        <v>467</v>
      </c>
      <c r="S267" s="132">
        <v>1000323</v>
      </c>
      <c r="T267" s="132">
        <v>46</v>
      </c>
      <c r="U267" s="132">
        <v>577</v>
      </c>
      <c r="V267" s="132">
        <v>170</v>
      </c>
      <c r="W267" s="132" t="s">
        <v>1144</v>
      </c>
      <c r="X267" s="132">
        <v>23</v>
      </c>
    </row>
    <row r="268" spans="1:24">
      <c r="A268" s="132">
        <v>1679</v>
      </c>
      <c r="B268" s="132">
        <v>60000001115</v>
      </c>
      <c r="C268" s="132">
        <v>61043300000</v>
      </c>
      <c r="D268" s="132" t="s">
        <v>569</v>
      </c>
      <c r="E268" s="132" t="s">
        <v>466</v>
      </c>
      <c r="F268" s="132">
        <v>153</v>
      </c>
      <c r="G268" s="132" t="s">
        <v>3848</v>
      </c>
      <c r="H268" s="132">
        <v>2</v>
      </c>
      <c r="I268" s="132">
        <v>0.30599999999999999</v>
      </c>
      <c r="J268" s="132">
        <v>1</v>
      </c>
      <c r="K268" s="132">
        <v>0.30599999999999999</v>
      </c>
      <c r="L268" s="132" t="s">
        <v>467</v>
      </c>
      <c r="M268" s="132">
        <v>497</v>
      </c>
      <c r="N268" s="132" t="s">
        <v>468</v>
      </c>
      <c r="O268" s="132">
        <v>1760</v>
      </c>
      <c r="P268" s="132" t="s">
        <v>425</v>
      </c>
      <c r="Q268" s="132">
        <v>37</v>
      </c>
      <c r="R268" s="132" t="s">
        <v>467</v>
      </c>
      <c r="S268" s="132">
        <v>1000323</v>
      </c>
      <c r="T268" s="132" t="s">
        <v>858</v>
      </c>
      <c r="U268" s="132">
        <v>1</v>
      </c>
      <c r="V268" s="132">
        <v>100</v>
      </c>
      <c r="W268" s="132" t="s">
        <v>1048</v>
      </c>
      <c r="X268" s="132">
        <v>4</v>
      </c>
    </row>
    <row r="269" spans="1:24">
      <c r="A269" s="132">
        <v>1680</v>
      </c>
      <c r="B269" s="132">
        <v>60000001114</v>
      </c>
      <c r="C269" s="132">
        <v>61044300000</v>
      </c>
      <c r="D269" s="132" t="s">
        <v>541</v>
      </c>
      <c r="E269" s="132" t="s">
        <v>426</v>
      </c>
      <c r="F269" s="132">
        <v>43</v>
      </c>
      <c r="G269" s="132" t="s">
        <v>3848</v>
      </c>
      <c r="H269" s="132">
        <v>2</v>
      </c>
      <c r="I269" s="132">
        <v>0.56399999999999995</v>
      </c>
      <c r="J269" s="132">
        <v>1</v>
      </c>
      <c r="K269" s="132">
        <v>0.56399999999999995</v>
      </c>
      <c r="L269" s="132" t="s">
        <v>467</v>
      </c>
      <c r="M269" s="132">
        <v>497</v>
      </c>
      <c r="N269" s="132" t="s">
        <v>468</v>
      </c>
      <c r="O269" s="132">
        <v>1760</v>
      </c>
      <c r="P269" s="132" t="s">
        <v>425</v>
      </c>
      <c r="Q269" s="132">
        <v>37</v>
      </c>
      <c r="R269" s="132" t="s">
        <v>467</v>
      </c>
      <c r="S269" s="132">
        <v>1000323</v>
      </c>
      <c r="T269" s="132" t="s">
        <v>810</v>
      </c>
      <c r="U269" s="132">
        <v>122</v>
      </c>
      <c r="V269" s="132">
        <v>220</v>
      </c>
      <c r="W269" s="132" t="s">
        <v>1048</v>
      </c>
      <c r="X269" s="132">
        <v>4</v>
      </c>
    </row>
    <row r="270" spans="1:24">
      <c r="A270" s="132">
        <v>1681</v>
      </c>
      <c r="B270" s="132">
        <v>60000001117</v>
      </c>
      <c r="C270" s="132">
        <v>61044300000</v>
      </c>
      <c r="D270" s="132" t="s">
        <v>541</v>
      </c>
      <c r="E270" s="132" t="s">
        <v>426</v>
      </c>
      <c r="F270" s="132">
        <v>43</v>
      </c>
      <c r="G270" s="132" t="s">
        <v>3848</v>
      </c>
      <c r="H270" s="132">
        <v>2</v>
      </c>
      <c r="I270" s="132">
        <v>0.54400000000000004</v>
      </c>
      <c r="J270" s="132">
        <v>1</v>
      </c>
      <c r="K270" s="132">
        <v>0.54400000000000004</v>
      </c>
      <c r="L270" s="132" t="s">
        <v>467</v>
      </c>
      <c r="M270" s="132">
        <v>497</v>
      </c>
      <c r="N270" s="132" t="s">
        <v>468</v>
      </c>
      <c r="O270" s="132">
        <v>1760</v>
      </c>
      <c r="P270" s="132" t="s">
        <v>425</v>
      </c>
      <c r="Q270" s="132">
        <v>37</v>
      </c>
      <c r="R270" s="132" t="s">
        <v>467</v>
      </c>
      <c r="S270" s="132">
        <v>1000323</v>
      </c>
      <c r="T270" s="132" t="s">
        <v>810</v>
      </c>
      <c r="U270" s="132">
        <v>122</v>
      </c>
      <c r="V270" s="132">
        <v>170</v>
      </c>
      <c r="W270" s="132" t="s">
        <v>1063</v>
      </c>
      <c r="X270" s="132">
        <v>13</v>
      </c>
    </row>
    <row r="271" spans="1:24">
      <c r="A271" s="132">
        <v>1682</v>
      </c>
      <c r="B271" s="132">
        <v>60000001109</v>
      </c>
      <c r="C271" s="132">
        <v>61044300000</v>
      </c>
      <c r="D271" s="132" t="s">
        <v>541</v>
      </c>
      <c r="E271" s="132" t="s">
        <v>426</v>
      </c>
      <c r="F271" s="132">
        <v>43</v>
      </c>
      <c r="G271" s="132" t="s">
        <v>3848</v>
      </c>
      <c r="H271" s="132">
        <v>2</v>
      </c>
      <c r="I271" s="132">
        <v>0.39400000000000002</v>
      </c>
      <c r="J271" s="132">
        <v>1</v>
      </c>
      <c r="K271" s="132">
        <v>0.39400000000000002</v>
      </c>
      <c r="L271" s="132" t="s">
        <v>467</v>
      </c>
      <c r="M271" s="132">
        <v>497</v>
      </c>
      <c r="N271" s="132" t="s">
        <v>468</v>
      </c>
      <c r="O271" s="132">
        <v>1760</v>
      </c>
      <c r="P271" s="132" t="s">
        <v>425</v>
      </c>
      <c r="Q271" s="132">
        <v>37</v>
      </c>
      <c r="R271" s="132" t="s">
        <v>467</v>
      </c>
      <c r="S271" s="132">
        <v>1000323</v>
      </c>
      <c r="T271" s="132" t="s">
        <v>858</v>
      </c>
      <c r="U271" s="132">
        <v>1</v>
      </c>
      <c r="V271" s="132">
        <v>160</v>
      </c>
      <c r="W271" s="132" t="s">
        <v>1063</v>
      </c>
      <c r="X271" s="132">
        <v>13</v>
      </c>
    </row>
    <row r="272" spans="1:24">
      <c r="A272" s="132">
        <v>1683</v>
      </c>
      <c r="B272" s="132">
        <v>60000001119</v>
      </c>
      <c r="C272" s="132">
        <v>61044300000</v>
      </c>
      <c r="D272" s="132" t="s">
        <v>541</v>
      </c>
      <c r="E272" s="132" t="s">
        <v>426</v>
      </c>
      <c r="F272" s="132">
        <v>43</v>
      </c>
      <c r="G272" s="132" t="s">
        <v>3848</v>
      </c>
      <c r="H272" s="132">
        <v>2</v>
      </c>
      <c r="I272" s="132">
        <v>0.42599999999999999</v>
      </c>
      <c r="J272" s="132">
        <v>1</v>
      </c>
      <c r="K272" s="132">
        <v>0.42599999999999999</v>
      </c>
      <c r="L272" s="132" t="s">
        <v>467</v>
      </c>
      <c r="M272" s="132">
        <v>497</v>
      </c>
      <c r="N272" s="132" t="s">
        <v>468</v>
      </c>
      <c r="O272" s="132">
        <v>1760</v>
      </c>
      <c r="P272" s="132" t="s">
        <v>425</v>
      </c>
      <c r="Q272" s="132">
        <v>37</v>
      </c>
      <c r="R272" s="132" t="s">
        <v>467</v>
      </c>
      <c r="S272" s="132">
        <v>1000323</v>
      </c>
      <c r="T272" s="132" t="s">
        <v>810</v>
      </c>
      <c r="U272" s="132">
        <v>122</v>
      </c>
      <c r="V272" s="132">
        <v>170</v>
      </c>
      <c r="W272" s="132" t="s">
        <v>3919</v>
      </c>
      <c r="X272" s="132">
        <v>25</v>
      </c>
    </row>
    <row r="273" spans="1:24">
      <c r="A273" s="132">
        <v>1684</v>
      </c>
      <c r="B273" s="132">
        <v>60000001083</v>
      </c>
      <c r="C273" s="132">
        <v>61045300000</v>
      </c>
      <c r="D273" s="132" t="s">
        <v>495</v>
      </c>
      <c r="E273" s="132" t="s">
        <v>443</v>
      </c>
      <c r="F273" s="132">
        <v>53</v>
      </c>
      <c r="G273" s="132" t="s">
        <v>3848</v>
      </c>
      <c r="H273" s="132">
        <v>2</v>
      </c>
      <c r="I273" s="132">
        <v>0.29199999999999998</v>
      </c>
      <c r="J273" s="132">
        <v>1</v>
      </c>
      <c r="K273" s="132">
        <v>0.29199999999999998</v>
      </c>
      <c r="L273" s="132" t="s">
        <v>467</v>
      </c>
      <c r="M273" s="132">
        <v>497</v>
      </c>
      <c r="N273" s="132" t="s">
        <v>468</v>
      </c>
      <c r="O273" s="132">
        <v>1760</v>
      </c>
      <c r="P273" s="132" t="s">
        <v>3952</v>
      </c>
      <c r="Q273" s="132" t="s">
        <v>3933</v>
      </c>
      <c r="R273" s="132" t="s">
        <v>467</v>
      </c>
      <c r="S273" s="132">
        <v>1000323</v>
      </c>
      <c r="T273" s="132" t="s">
        <v>858</v>
      </c>
      <c r="U273" s="132">
        <v>1</v>
      </c>
      <c r="V273" s="132">
        <v>80</v>
      </c>
      <c r="W273" s="132" t="s">
        <v>1055</v>
      </c>
      <c r="X273" s="132">
        <v>3</v>
      </c>
    </row>
    <row r="274" spans="1:24">
      <c r="A274" s="132">
        <v>1685</v>
      </c>
      <c r="B274" s="132">
        <v>60000001082</v>
      </c>
      <c r="C274" s="132">
        <v>61044200000</v>
      </c>
      <c r="D274" s="132" t="s">
        <v>506</v>
      </c>
      <c r="E274" s="132" t="s">
        <v>426</v>
      </c>
      <c r="F274" s="132">
        <v>43</v>
      </c>
      <c r="G274" s="132" t="s">
        <v>3848</v>
      </c>
      <c r="H274" s="132">
        <v>2</v>
      </c>
      <c r="I274" s="132">
        <v>0.314</v>
      </c>
      <c r="J274" s="132">
        <v>1</v>
      </c>
      <c r="K274" s="132">
        <v>0.314</v>
      </c>
      <c r="L274" s="132" t="s">
        <v>467</v>
      </c>
      <c r="M274" s="132">
        <v>497</v>
      </c>
      <c r="N274" s="132" t="s">
        <v>468</v>
      </c>
      <c r="O274" s="132">
        <v>1760</v>
      </c>
      <c r="P274" s="132" t="s">
        <v>3956</v>
      </c>
      <c r="Q274" s="132" t="s">
        <v>3930</v>
      </c>
      <c r="R274" s="132" t="s">
        <v>467</v>
      </c>
      <c r="S274" s="132">
        <v>1000323</v>
      </c>
      <c r="T274" s="132" t="s">
        <v>858</v>
      </c>
      <c r="U274" s="132">
        <v>1</v>
      </c>
      <c r="V274" s="132">
        <v>100</v>
      </c>
      <c r="W274" s="132" t="s">
        <v>1046</v>
      </c>
      <c r="X274" s="132">
        <v>12</v>
      </c>
    </row>
    <row r="275" spans="1:24">
      <c r="A275" s="132">
        <v>1686</v>
      </c>
      <c r="B275" s="132">
        <v>60000001080</v>
      </c>
      <c r="C275" s="132">
        <v>61044300000</v>
      </c>
      <c r="D275" s="132" t="s">
        <v>541</v>
      </c>
      <c r="E275" s="132" t="s">
        <v>426</v>
      </c>
      <c r="F275" s="132">
        <v>43</v>
      </c>
      <c r="G275" s="132" t="s">
        <v>3848</v>
      </c>
      <c r="H275" s="132">
        <v>2</v>
      </c>
      <c r="I275" s="132">
        <v>0.64400000000000002</v>
      </c>
      <c r="J275" s="132">
        <v>1</v>
      </c>
      <c r="K275" s="132">
        <v>0.64400000000000002</v>
      </c>
      <c r="L275" s="132" t="s">
        <v>467</v>
      </c>
      <c r="M275" s="132">
        <v>497</v>
      </c>
      <c r="N275" s="132" t="s">
        <v>468</v>
      </c>
      <c r="O275" s="132">
        <v>1760</v>
      </c>
      <c r="P275" s="132" t="s">
        <v>425</v>
      </c>
      <c r="Q275" s="132">
        <v>37</v>
      </c>
      <c r="R275" s="132" t="s">
        <v>467</v>
      </c>
      <c r="S275" s="132">
        <v>1000323</v>
      </c>
      <c r="T275" s="132" t="s">
        <v>858</v>
      </c>
      <c r="U275" s="132">
        <v>1</v>
      </c>
      <c r="V275" s="132">
        <v>200</v>
      </c>
      <c r="W275" s="132" t="s">
        <v>1073</v>
      </c>
      <c r="X275" s="132">
        <v>8</v>
      </c>
    </row>
    <row r="276" spans="1:24">
      <c r="A276" s="132">
        <v>1687</v>
      </c>
      <c r="B276" s="132">
        <v>60000001077</v>
      </c>
      <c r="C276" s="132">
        <v>61044300000</v>
      </c>
      <c r="D276" s="132" t="s">
        <v>541</v>
      </c>
      <c r="E276" s="132" t="s">
        <v>426</v>
      </c>
      <c r="F276" s="132">
        <v>43</v>
      </c>
      <c r="G276" s="132" t="s">
        <v>3848</v>
      </c>
      <c r="H276" s="132">
        <v>2</v>
      </c>
      <c r="I276" s="132">
        <v>0.44</v>
      </c>
      <c r="J276" s="132">
        <v>1</v>
      </c>
      <c r="K276" s="132">
        <v>0.44</v>
      </c>
      <c r="L276" s="132" t="s">
        <v>467</v>
      </c>
      <c r="M276" s="132">
        <v>497</v>
      </c>
      <c r="N276" s="132" t="s">
        <v>468</v>
      </c>
      <c r="O276" s="132">
        <v>1760</v>
      </c>
      <c r="P276" s="132" t="s">
        <v>425</v>
      </c>
      <c r="Q276" s="132">
        <v>37</v>
      </c>
      <c r="R276" s="132" t="s">
        <v>467</v>
      </c>
      <c r="S276" s="132">
        <v>1000323</v>
      </c>
      <c r="T276" s="132" t="s">
        <v>810</v>
      </c>
      <c r="U276" s="132">
        <v>122</v>
      </c>
      <c r="V276" s="132">
        <v>170</v>
      </c>
      <c r="W276" s="132" t="s">
        <v>1063</v>
      </c>
      <c r="X276" s="132">
        <v>13</v>
      </c>
    </row>
    <row r="277" spans="1:24">
      <c r="A277" s="132">
        <v>1688</v>
      </c>
      <c r="B277" s="132">
        <v>60000001084</v>
      </c>
      <c r="C277" s="132">
        <v>61046300000</v>
      </c>
      <c r="D277" s="132" t="s">
        <v>635</v>
      </c>
      <c r="E277" s="132" t="s">
        <v>3671</v>
      </c>
      <c r="F277" s="132">
        <v>54</v>
      </c>
      <c r="G277" s="132" t="s">
        <v>3848</v>
      </c>
      <c r="H277" s="132">
        <v>2</v>
      </c>
      <c r="I277" s="132">
        <v>0.59199999999999997</v>
      </c>
      <c r="J277" s="132">
        <v>1</v>
      </c>
      <c r="K277" s="132">
        <v>0.59199999999999997</v>
      </c>
      <c r="L277" s="132" t="s">
        <v>467</v>
      </c>
      <c r="M277" s="132">
        <v>497</v>
      </c>
      <c r="N277" s="132" t="s">
        <v>468</v>
      </c>
      <c r="O277" s="132">
        <v>1760</v>
      </c>
      <c r="P277" s="132" t="s">
        <v>425</v>
      </c>
      <c r="Q277" s="132">
        <v>37</v>
      </c>
      <c r="R277" s="132" t="s">
        <v>467</v>
      </c>
      <c r="S277" s="132">
        <v>1000323</v>
      </c>
      <c r="T277" s="132" t="s">
        <v>828</v>
      </c>
      <c r="U277" s="132">
        <v>124</v>
      </c>
      <c r="V277" s="132">
        <v>220</v>
      </c>
      <c r="W277" s="132" t="s">
        <v>1077</v>
      </c>
      <c r="X277" s="132">
        <v>16</v>
      </c>
    </row>
    <row r="278" spans="1:24">
      <c r="A278" s="132">
        <v>1689</v>
      </c>
      <c r="B278" s="132">
        <v>60000001081</v>
      </c>
      <c r="C278" s="132">
        <v>61044900000</v>
      </c>
      <c r="D278" s="132" t="s">
        <v>590</v>
      </c>
      <c r="E278" s="132" t="s">
        <v>426</v>
      </c>
      <c r="F278" s="132">
        <v>43</v>
      </c>
      <c r="G278" s="132" t="s">
        <v>3848</v>
      </c>
      <c r="H278" s="132">
        <v>2</v>
      </c>
      <c r="I278" s="132">
        <v>0.42199999999999999</v>
      </c>
      <c r="J278" s="132">
        <v>1</v>
      </c>
      <c r="K278" s="132">
        <v>0.42199999999999999</v>
      </c>
      <c r="L278" s="132" t="s">
        <v>467</v>
      </c>
      <c r="M278" s="132">
        <v>497</v>
      </c>
      <c r="N278" s="132" t="s">
        <v>468</v>
      </c>
      <c r="O278" s="132">
        <v>1760</v>
      </c>
      <c r="P278" s="132" t="s">
        <v>431</v>
      </c>
      <c r="Q278" s="132">
        <v>53</v>
      </c>
      <c r="R278" s="132" t="s">
        <v>467</v>
      </c>
      <c r="S278" s="132">
        <v>1000323</v>
      </c>
      <c r="T278" s="132" t="s">
        <v>828</v>
      </c>
      <c r="U278" s="132">
        <v>124</v>
      </c>
      <c r="V278" s="132">
        <v>90</v>
      </c>
      <c r="W278" s="132" t="s">
        <v>1046</v>
      </c>
      <c r="X278" s="132">
        <v>12</v>
      </c>
    </row>
    <row r="279" spans="1:24">
      <c r="A279" s="132">
        <v>1690</v>
      </c>
      <c r="B279" s="132">
        <v>60000001078</v>
      </c>
      <c r="C279" s="132">
        <v>61044300000</v>
      </c>
      <c r="D279" s="132" t="s">
        <v>541</v>
      </c>
      <c r="E279" s="132" t="s">
        <v>426</v>
      </c>
      <c r="F279" s="132">
        <v>43</v>
      </c>
      <c r="G279" s="132" t="s">
        <v>3848</v>
      </c>
      <c r="H279" s="132">
        <v>2</v>
      </c>
      <c r="I279" s="132">
        <v>0.40200000000000002</v>
      </c>
      <c r="J279" s="132">
        <v>1</v>
      </c>
      <c r="K279" s="132">
        <v>0.40200000000000002</v>
      </c>
      <c r="L279" s="132" t="s">
        <v>467</v>
      </c>
      <c r="M279" s="132">
        <v>497</v>
      </c>
      <c r="N279" s="132" t="s">
        <v>468</v>
      </c>
      <c r="O279" s="132">
        <v>1760</v>
      </c>
      <c r="P279" s="132" t="s">
        <v>425</v>
      </c>
      <c r="Q279" s="132">
        <v>37</v>
      </c>
      <c r="R279" s="132" t="s">
        <v>467</v>
      </c>
      <c r="S279" s="132">
        <v>1000323</v>
      </c>
      <c r="T279" s="132" t="s">
        <v>810</v>
      </c>
      <c r="U279" s="132">
        <v>122</v>
      </c>
      <c r="V279" s="132">
        <v>130</v>
      </c>
      <c r="W279" s="132" t="s">
        <v>1038</v>
      </c>
      <c r="X279" s="132">
        <v>5</v>
      </c>
    </row>
    <row r="280" spans="1:24">
      <c r="A280" s="132">
        <v>1691</v>
      </c>
      <c r="B280" s="132">
        <v>60000001069</v>
      </c>
      <c r="C280" s="132">
        <v>62046990000</v>
      </c>
      <c r="D280" s="132" t="s">
        <v>629</v>
      </c>
      <c r="E280" s="132" t="s">
        <v>420</v>
      </c>
      <c r="F280" s="132">
        <v>93</v>
      </c>
      <c r="G280" s="132" t="s">
        <v>3848</v>
      </c>
      <c r="H280" s="132">
        <v>2</v>
      </c>
      <c r="I280" s="132">
        <v>0.30199999999999999</v>
      </c>
      <c r="J280" s="132">
        <v>1</v>
      </c>
      <c r="K280" s="132">
        <v>0.30199999999999999</v>
      </c>
      <c r="L280" s="132" t="s">
        <v>467</v>
      </c>
      <c r="M280" s="132">
        <v>497</v>
      </c>
      <c r="N280" s="132" t="s">
        <v>468</v>
      </c>
      <c r="O280" s="132">
        <v>1760</v>
      </c>
      <c r="P280" s="132" t="s">
        <v>4296</v>
      </c>
      <c r="Q280" s="132" t="s">
        <v>4272</v>
      </c>
      <c r="R280" s="132" t="s">
        <v>467</v>
      </c>
      <c r="S280" s="132">
        <v>1000323</v>
      </c>
      <c r="T280" s="132" t="s">
        <v>828</v>
      </c>
      <c r="U280" s="132">
        <v>124</v>
      </c>
      <c r="V280" s="132">
        <v>110</v>
      </c>
      <c r="W280" s="132" t="s">
        <v>1077</v>
      </c>
      <c r="X280" s="132">
        <v>16</v>
      </c>
    </row>
    <row r="281" spans="1:24">
      <c r="A281" s="132">
        <v>1692</v>
      </c>
      <c r="B281" s="132">
        <v>60000001072</v>
      </c>
      <c r="C281" s="132">
        <v>61043300000</v>
      </c>
      <c r="D281" s="132" t="s">
        <v>569</v>
      </c>
      <c r="E281" s="132" t="s">
        <v>466</v>
      </c>
      <c r="F281" s="132">
        <v>153</v>
      </c>
      <c r="G281" s="132" t="s">
        <v>3848</v>
      </c>
      <c r="H281" s="132">
        <v>2</v>
      </c>
      <c r="I281" s="132">
        <v>0.48</v>
      </c>
      <c r="J281" s="132">
        <v>1</v>
      </c>
      <c r="K281" s="132">
        <v>0.48</v>
      </c>
      <c r="L281" s="132" t="s">
        <v>467</v>
      </c>
      <c r="M281" s="132">
        <v>497</v>
      </c>
      <c r="N281" s="132" t="s">
        <v>468</v>
      </c>
      <c r="O281" s="132">
        <v>1760</v>
      </c>
      <c r="P281" s="132" t="s">
        <v>3856</v>
      </c>
      <c r="Q281" s="132">
        <v>13</v>
      </c>
      <c r="R281" s="132" t="s">
        <v>467</v>
      </c>
      <c r="S281" s="132">
        <v>1000323</v>
      </c>
      <c r="T281" s="132" t="s">
        <v>858</v>
      </c>
      <c r="U281" s="132">
        <v>1</v>
      </c>
      <c r="V281" s="132">
        <v>150</v>
      </c>
      <c r="W281" s="132" t="s">
        <v>1053</v>
      </c>
      <c r="X281" s="132">
        <v>17</v>
      </c>
    </row>
    <row r="282" spans="1:24">
      <c r="A282" s="132">
        <v>1693</v>
      </c>
      <c r="B282" s="132">
        <v>60000001086</v>
      </c>
      <c r="C282" s="132">
        <v>61043300000</v>
      </c>
      <c r="D282" s="132" t="s">
        <v>569</v>
      </c>
      <c r="E282" s="132" t="s">
        <v>466</v>
      </c>
      <c r="F282" s="132">
        <v>153</v>
      </c>
      <c r="G282" s="132" t="s">
        <v>3848</v>
      </c>
      <c r="H282" s="132">
        <v>2</v>
      </c>
      <c r="I282" s="132">
        <v>0.49399999999999999</v>
      </c>
      <c r="J282" s="132">
        <v>1</v>
      </c>
      <c r="K282" s="132">
        <v>0.49399999999999999</v>
      </c>
      <c r="L282" s="132" t="s">
        <v>467</v>
      </c>
      <c r="M282" s="132">
        <v>497</v>
      </c>
      <c r="N282" s="132" t="s">
        <v>468</v>
      </c>
      <c r="O282" s="132">
        <v>1760</v>
      </c>
      <c r="P282" s="132" t="s">
        <v>425</v>
      </c>
      <c r="Q282" s="132">
        <v>37</v>
      </c>
      <c r="R282" s="132" t="s">
        <v>467</v>
      </c>
      <c r="S282" s="132">
        <v>1000323</v>
      </c>
      <c r="T282" s="132" t="s">
        <v>858</v>
      </c>
      <c r="U282" s="132">
        <v>1</v>
      </c>
      <c r="V282" s="132">
        <v>180</v>
      </c>
      <c r="W282" s="132" t="s">
        <v>1063</v>
      </c>
      <c r="X282" s="132">
        <v>13</v>
      </c>
    </row>
    <row r="283" spans="1:24">
      <c r="A283" s="132">
        <v>1694</v>
      </c>
      <c r="B283" s="132">
        <v>60000001085</v>
      </c>
      <c r="C283" s="132">
        <v>61044300000</v>
      </c>
      <c r="D283" s="132" t="s">
        <v>541</v>
      </c>
      <c r="E283" s="132" t="s">
        <v>426</v>
      </c>
      <c r="F283" s="132">
        <v>43</v>
      </c>
      <c r="G283" s="132" t="s">
        <v>3848</v>
      </c>
      <c r="H283" s="132">
        <v>2</v>
      </c>
      <c r="I283" s="132">
        <v>0.29799999999999999</v>
      </c>
      <c r="J283" s="132">
        <v>1</v>
      </c>
      <c r="K283" s="132">
        <v>0.29799999999999999</v>
      </c>
      <c r="L283" s="132" t="s">
        <v>467</v>
      </c>
      <c r="M283" s="132">
        <v>497</v>
      </c>
      <c r="N283" s="132" t="s">
        <v>468</v>
      </c>
      <c r="O283" s="132">
        <v>1760</v>
      </c>
      <c r="P283" s="132" t="s">
        <v>425</v>
      </c>
      <c r="Q283" s="132">
        <v>37</v>
      </c>
      <c r="R283" s="132" t="s">
        <v>467</v>
      </c>
      <c r="S283" s="132">
        <v>1000323</v>
      </c>
      <c r="T283" s="132" t="s">
        <v>810</v>
      </c>
      <c r="U283" s="132">
        <v>122</v>
      </c>
      <c r="V283" s="132">
        <v>130</v>
      </c>
      <c r="W283" s="132" t="s">
        <v>1053</v>
      </c>
      <c r="X283" s="132">
        <v>17</v>
      </c>
    </row>
    <row r="284" spans="1:24">
      <c r="A284" s="132">
        <v>1695</v>
      </c>
      <c r="B284" s="132">
        <v>60000001070</v>
      </c>
      <c r="C284" s="132">
        <v>61043300000</v>
      </c>
      <c r="D284" s="132" t="s">
        <v>569</v>
      </c>
      <c r="E284" s="132" t="s">
        <v>466</v>
      </c>
      <c r="F284" s="132">
        <v>153</v>
      </c>
      <c r="G284" s="132" t="s">
        <v>3848</v>
      </c>
      <c r="H284" s="132">
        <v>2</v>
      </c>
      <c r="I284" s="132">
        <v>0.65800000000000003</v>
      </c>
      <c r="J284" s="132">
        <v>1</v>
      </c>
      <c r="K284" s="132">
        <v>0.65800000000000003</v>
      </c>
      <c r="L284" s="132" t="s">
        <v>467</v>
      </c>
      <c r="M284" s="132">
        <v>497</v>
      </c>
      <c r="N284" s="132" t="s">
        <v>468</v>
      </c>
      <c r="O284" s="132">
        <v>1760</v>
      </c>
      <c r="P284" s="132" t="s">
        <v>425</v>
      </c>
      <c r="Q284" s="132">
        <v>37</v>
      </c>
      <c r="R284" s="132" t="s">
        <v>467</v>
      </c>
      <c r="S284" s="132">
        <v>1000323</v>
      </c>
      <c r="T284" s="132">
        <v>46</v>
      </c>
      <c r="U284" s="132">
        <v>577</v>
      </c>
      <c r="V284" s="132">
        <v>170</v>
      </c>
      <c r="W284" s="132" t="s">
        <v>1048</v>
      </c>
      <c r="X284" s="132">
        <v>4</v>
      </c>
    </row>
    <row r="285" spans="1:24">
      <c r="A285" s="132">
        <v>1696</v>
      </c>
      <c r="B285" s="132">
        <v>60000001087</v>
      </c>
      <c r="C285" s="132">
        <v>61091000000</v>
      </c>
      <c r="D285" s="132" t="s">
        <v>500</v>
      </c>
      <c r="E285" s="132" t="s">
        <v>453</v>
      </c>
      <c r="F285" s="132">
        <v>73</v>
      </c>
      <c r="G285" s="132" t="s">
        <v>3848</v>
      </c>
      <c r="H285" s="132">
        <v>2</v>
      </c>
      <c r="I285" s="132">
        <v>0.18</v>
      </c>
      <c r="J285" s="132">
        <v>1</v>
      </c>
      <c r="K285" s="132">
        <v>0.18</v>
      </c>
      <c r="L285" s="132" t="s">
        <v>467</v>
      </c>
      <c r="M285" s="132">
        <v>497</v>
      </c>
      <c r="N285" s="132" t="s">
        <v>468</v>
      </c>
      <c r="O285" s="132">
        <v>1760</v>
      </c>
      <c r="P285" s="132" t="s">
        <v>439</v>
      </c>
      <c r="Q285" s="132">
        <v>9</v>
      </c>
      <c r="R285" s="132" t="s">
        <v>467</v>
      </c>
      <c r="S285" s="132">
        <v>1000323</v>
      </c>
      <c r="T285" s="132">
        <v>54</v>
      </c>
      <c r="U285" s="132">
        <v>588</v>
      </c>
      <c r="V285" s="132">
        <v>70</v>
      </c>
      <c r="W285" s="132" t="s">
        <v>1046</v>
      </c>
      <c r="X285" s="132">
        <v>12</v>
      </c>
    </row>
    <row r="286" spans="1:24">
      <c r="A286" s="132">
        <v>1697</v>
      </c>
      <c r="B286" s="132">
        <v>60000001057</v>
      </c>
      <c r="C286" s="132">
        <v>61044300000</v>
      </c>
      <c r="D286" s="132" t="s">
        <v>541</v>
      </c>
      <c r="E286" s="132" t="s">
        <v>426</v>
      </c>
      <c r="F286" s="132">
        <v>43</v>
      </c>
      <c r="G286" s="132" t="s">
        <v>3848</v>
      </c>
      <c r="H286" s="132">
        <v>2</v>
      </c>
      <c r="I286" s="132">
        <v>0.34</v>
      </c>
      <c r="J286" s="132">
        <v>1</v>
      </c>
      <c r="K286" s="132">
        <v>0.34</v>
      </c>
      <c r="L286" s="132" t="s">
        <v>467</v>
      </c>
      <c r="M286" s="132">
        <v>497</v>
      </c>
      <c r="N286" s="132" t="s">
        <v>468</v>
      </c>
      <c r="O286" s="132">
        <v>1760</v>
      </c>
      <c r="P286" s="132" t="s">
        <v>425</v>
      </c>
      <c r="Q286" s="132">
        <v>37</v>
      </c>
      <c r="R286" s="132" t="s">
        <v>467</v>
      </c>
      <c r="S286" s="132">
        <v>1000323</v>
      </c>
      <c r="T286" s="132" t="s">
        <v>821</v>
      </c>
      <c r="U286" s="132">
        <v>3</v>
      </c>
      <c r="V286" s="132">
        <v>90</v>
      </c>
      <c r="W286" s="132" t="s">
        <v>1038</v>
      </c>
      <c r="X286" s="132">
        <v>5</v>
      </c>
    </row>
    <row r="287" spans="1:24">
      <c r="A287" s="132">
        <v>1698</v>
      </c>
      <c r="B287" s="132">
        <v>60000001059</v>
      </c>
      <c r="C287" s="132">
        <v>61044300000</v>
      </c>
      <c r="D287" s="132" t="s">
        <v>541</v>
      </c>
      <c r="E287" s="132" t="s">
        <v>426</v>
      </c>
      <c r="F287" s="132">
        <v>43</v>
      </c>
      <c r="G287" s="132" t="s">
        <v>3848</v>
      </c>
      <c r="H287" s="132">
        <v>2</v>
      </c>
      <c r="I287" s="132">
        <v>0.28799999999999998</v>
      </c>
      <c r="J287" s="132">
        <v>1</v>
      </c>
      <c r="K287" s="132">
        <v>0.28799999999999998</v>
      </c>
      <c r="L287" s="132" t="s">
        <v>467</v>
      </c>
      <c r="M287" s="132">
        <v>497</v>
      </c>
      <c r="N287" s="132" t="s">
        <v>468</v>
      </c>
      <c r="O287" s="132">
        <v>1760</v>
      </c>
      <c r="P287" s="132" t="s">
        <v>425</v>
      </c>
      <c r="Q287" s="132">
        <v>37</v>
      </c>
      <c r="R287" s="132" t="s">
        <v>467</v>
      </c>
      <c r="S287" s="132">
        <v>1000323</v>
      </c>
      <c r="T287" s="132">
        <v>46</v>
      </c>
      <c r="U287" s="132">
        <v>577</v>
      </c>
      <c r="V287" s="132">
        <v>150</v>
      </c>
      <c r="W287" s="132" t="s">
        <v>1038</v>
      </c>
      <c r="X287" s="132">
        <v>5</v>
      </c>
    </row>
    <row r="288" spans="1:24">
      <c r="A288" s="132">
        <v>1699</v>
      </c>
      <c r="B288" s="132">
        <v>60000001108</v>
      </c>
      <c r="C288" s="132">
        <v>61043900000</v>
      </c>
      <c r="D288" s="132" t="s">
        <v>711</v>
      </c>
      <c r="E288" s="132" t="s">
        <v>466</v>
      </c>
      <c r="F288" s="132">
        <v>153</v>
      </c>
      <c r="G288" s="132" t="s">
        <v>3848</v>
      </c>
      <c r="H288" s="132">
        <v>2</v>
      </c>
      <c r="I288" s="132">
        <v>0.32400000000000001</v>
      </c>
      <c r="J288" s="132">
        <v>1</v>
      </c>
      <c r="K288" s="132">
        <v>0.32400000000000001</v>
      </c>
      <c r="L288" s="132" t="s">
        <v>467</v>
      </c>
      <c r="M288" s="132">
        <v>497</v>
      </c>
      <c r="N288" s="132" t="s">
        <v>468</v>
      </c>
      <c r="O288" s="132">
        <v>1760</v>
      </c>
      <c r="P288" s="132" t="s">
        <v>4296</v>
      </c>
      <c r="Q288" s="132" t="s">
        <v>4272</v>
      </c>
      <c r="R288" s="132" t="s">
        <v>467</v>
      </c>
      <c r="S288" s="132">
        <v>1000323</v>
      </c>
      <c r="T288" s="132" t="s">
        <v>858</v>
      </c>
      <c r="U288" s="132">
        <v>1</v>
      </c>
      <c r="V288" s="132">
        <v>150</v>
      </c>
      <c r="W288" s="132" t="s">
        <v>1144</v>
      </c>
      <c r="X288" s="132">
        <v>23</v>
      </c>
    </row>
    <row r="289" spans="1:24">
      <c r="A289" s="132">
        <v>1700</v>
      </c>
      <c r="B289" s="132">
        <v>60000001126</v>
      </c>
      <c r="C289" s="132">
        <v>62024000090</v>
      </c>
      <c r="D289" s="132" t="s">
        <v>503</v>
      </c>
      <c r="E289" s="132" t="s">
        <v>3650</v>
      </c>
      <c r="F289" s="132">
        <v>14</v>
      </c>
      <c r="G289" s="132" t="s">
        <v>3848</v>
      </c>
      <c r="H289" s="132">
        <v>2</v>
      </c>
      <c r="I289" s="132">
        <v>1.1060000000000001</v>
      </c>
      <c r="J289" s="132">
        <v>1</v>
      </c>
      <c r="K289" s="132">
        <v>1.1060000000000001</v>
      </c>
      <c r="L289" s="132" t="s">
        <v>467</v>
      </c>
      <c r="M289" s="132">
        <v>497</v>
      </c>
      <c r="N289" s="132" t="s">
        <v>468</v>
      </c>
      <c r="O289" s="132">
        <v>1760</v>
      </c>
      <c r="P289" s="132" t="s">
        <v>425</v>
      </c>
      <c r="Q289" s="132">
        <v>37</v>
      </c>
      <c r="R289" s="132" t="s">
        <v>467</v>
      </c>
      <c r="S289" s="132">
        <v>1000323</v>
      </c>
      <c r="T289" s="132" t="s">
        <v>810</v>
      </c>
      <c r="U289" s="132">
        <v>122</v>
      </c>
      <c r="V289" s="132">
        <v>180</v>
      </c>
      <c r="W289" s="132" t="s">
        <v>1046</v>
      </c>
      <c r="X289" s="132">
        <v>12</v>
      </c>
    </row>
    <row r="290" spans="1:24">
      <c r="A290" s="132">
        <v>1701</v>
      </c>
      <c r="B290" s="132" t="s">
        <v>1219</v>
      </c>
      <c r="C290" s="132">
        <v>61044200000</v>
      </c>
      <c r="D290" s="132" t="s">
        <v>506</v>
      </c>
      <c r="E290" s="132" t="s">
        <v>426</v>
      </c>
      <c r="F290" s="132">
        <v>43</v>
      </c>
      <c r="G290" s="132" t="s">
        <v>3848</v>
      </c>
      <c r="H290" s="132">
        <v>2</v>
      </c>
      <c r="I290" s="132">
        <v>0.27600000000000002</v>
      </c>
      <c r="J290" s="132">
        <v>1</v>
      </c>
      <c r="K290" s="132">
        <v>0.27600000000000002</v>
      </c>
      <c r="L290" s="132" t="s">
        <v>467</v>
      </c>
      <c r="M290" s="132">
        <v>497</v>
      </c>
      <c r="N290" s="132" t="s">
        <v>468</v>
      </c>
      <c r="O290" s="132">
        <v>1760</v>
      </c>
      <c r="P290" s="132" t="s">
        <v>439</v>
      </c>
      <c r="Q290" s="132">
        <v>9</v>
      </c>
      <c r="R290" s="132" t="s">
        <v>467</v>
      </c>
      <c r="S290" s="132">
        <v>1000323</v>
      </c>
      <c r="T290" s="132">
        <v>50</v>
      </c>
      <c r="U290" s="132">
        <v>576</v>
      </c>
      <c r="V290" s="132">
        <v>130</v>
      </c>
      <c r="W290" s="132" t="s">
        <v>3916</v>
      </c>
      <c r="X290" s="132">
        <v>10</v>
      </c>
    </row>
    <row r="291" spans="1:24">
      <c r="A291" s="132">
        <v>1702</v>
      </c>
      <c r="B291" s="132" t="s">
        <v>1220</v>
      </c>
      <c r="C291" s="132">
        <v>62046318000</v>
      </c>
      <c r="D291" s="132" t="s">
        <v>511</v>
      </c>
      <c r="E291" s="132" t="s">
        <v>420</v>
      </c>
      <c r="F291" s="132">
        <v>93</v>
      </c>
      <c r="G291" s="132" t="s">
        <v>3848</v>
      </c>
      <c r="H291" s="132">
        <v>2</v>
      </c>
      <c r="I291" s="132">
        <v>0.25600000000000001</v>
      </c>
      <c r="J291" s="132">
        <v>1</v>
      </c>
      <c r="K291" s="132">
        <v>0.25600000000000001</v>
      </c>
      <c r="L291" s="132" t="s">
        <v>467</v>
      </c>
      <c r="M291" s="132">
        <v>497</v>
      </c>
      <c r="N291" s="132" t="s">
        <v>468</v>
      </c>
      <c r="O291" s="132">
        <v>1760</v>
      </c>
      <c r="P291" s="132" t="s">
        <v>425</v>
      </c>
      <c r="Q291" s="132">
        <v>37</v>
      </c>
      <c r="R291" s="132" t="s">
        <v>467</v>
      </c>
      <c r="S291" s="132">
        <v>1000323</v>
      </c>
      <c r="T291" s="132" t="s">
        <v>810</v>
      </c>
      <c r="U291" s="132">
        <v>122</v>
      </c>
      <c r="V291" s="132">
        <v>80</v>
      </c>
      <c r="W291" s="132" t="s">
        <v>1063</v>
      </c>
      <c r="X291" s="132">
        <v>13</v>
      </c>
    </row>
    <row r="292" spans="1:24">
      <c r="A292" s="132">
        <v>1703</v>
      </c>
      <c r="B292" s="132" t="s">
        <v>1221</v>
      </c>
      <c r="C292" s="132">
        <v>62046318000</v>
      </c>
      <c r="D292" s="132" t="s">
        <v>511</v>
      </c>
      <c r="E292" s="132" t="s">
        <v>420</v>
      </c>
      <c r="F292" s="132">
        <v>93</v>
      </c>
      <c r="G292" s="132" t="s">
        <v>3848</v>
      </c>
      <c r="H292" s="132">
        <v>2</v>
      </c>
      <c r="I292" s="132">
        <v>0.41399999999999998</v>
      </c>
      <c r="J292" s="132">
        <v>1</v>
      </c>
      <c r="K292" s="132">
        <v>0.41399999999999998</v>
      </c>
      <c r="L292" s="132" t="s">
        <v>467</v>
      </c>
      <c r="M292" s="132">
        <v>497</v>
      </c>
      <c r="N292" s="132" t="s">
        <v>468</v>
      </c>
      <c r="O292" s="132">
        <v>1760</v>
      </c>
      <c r="P292" s="132" t="s">
        <v>425</v>
      </c>
      <c r="Q292" s="132">
        <v>37</v>
      </c>
      <c r="R292" s="132" t="s">
        <v>467</v>
      </c>
      <c r="S292" s="132">
        <v>1000323</v>
      </c>
      <c r="T292" s="132">
        <v>52</v>
      </c>
      <c r="U292" s="132">
        <v>580</v>
      </c>
      <c r="V292" s="132">
        <v>90</v>
      </c>
      <c r="W292" s="132" t="s">
        <v>3919</v>
      </c>
      <c r="X292" s="132">
        <v>25</v>
      </c>
    </row>
    <row r="293" spans="1:24">
      <c r="A293" s="132">
        <v>1704</v>
      </c>
      <c r="B293" s="132" t="s">
        <v>1222</v>
      </c>
      <c r="C293" s="132">
        <v>62024000090</v>
      </c>
      <c r="D293" s="132" t="s">
        <v>503</v>
      </c>
      <c r="E293" s="132" t="s">
        <v>3650</v>
      </c>
      <c r="F293" s="132">
        <v>14</v>
      </c>
      <c r="G293" s="132" t="s">
        <v>3848</v>
      </c>
      <c r="H293" s="132">
        <v>2</v>
      </c>
      <c r="I293" s="132">
        <v>0.98399999999999999</v>
      </c>
      <c r="J293" s="132">
        <v>1</v>
      </c>
      <c r="K293" s="132">
        <v>0.98399999999999999</v>
      </c>
      <c r="L293" s="132" t="s">
        <v>467</v>
      </c>
      <c r="M293" s="132">
        <v>497</v>
      </c>
      <c r="N293" s="132" t="s">
        <v>468</v>
      </c>
      <c r="O293" s="132">
        <v>1760</v>
      </c>
      <c r="P293" s="132" t="s">
        <v>425</v>
      </c>
      <c r="Q293" s="132">
        <v>37</v>
      </c>
      <c r="R293" s="132" t="s">
        <v>467</v>
      </c>
      <c r="S293" s="132">
        <v>1000323</v>
      </c>
      <c r="T293" s="132" t="s">
        <v>825</v>
      </c>
      <c r="U293" s="132">
        <v>119</v>
      </c>
      <c r="V293" s="132">
        <v>180</v>
      </c>
      <c r="W293" s="132" t="s">
        <v>3919</v>
      </c>
      <c r="X293" s="132">
        <v>25</v>
      </c>
    </row>
    <row r="294" spans="1:24">
      <c r="A294" s="132">
        <v>1705</v>
      </c>
      <c r="B294" s="132" t="s">
        <v>1223</v>
      </c>
      <c r="C294" s="132">
        <v>61043300000</v>
      </c>
      <c r="D294" s="132" t="s">
        <v>569</v>
      </c>
      <c r="E294" s="132" t="s">
        <v>466</v>
      </c>
      <c r="F294" s="132">
        <v>153</v>
      </c>
      <c r="G294" s="132" t="s">
        <v>3848</v>
      </c>
      <c r="H294" s="132">
        <v>2</v>
      </c>
      <c r="I294" s="132">
        <v>0.42599999999999999</v>
      </c>
      <c r="J294" s="132">
        <v>1</v>
      </c>
      <c r="K294" s="132">
        <v>0.42599999999999999</v>
      </c>
      <c r="L294" s="132" t="s">
        <v>467</v>
      </c>
      <c r="M294" s="132">
        <v>497</v>
      </c>
      <c r="N294" s="132" t="s">
        <v>468</v>
      </c>
      <c r="O294" s="132">
        <v>1760</v>
      </c>
      <c r="P294" s="132" t="s">
        <v>425</v>
      </c>
      <c r="Q294" s="132">
        <v>37</v>
      </c>
      <c r="R294" s="132" t="s">
        <v>467</v>
      </c>
      <c r="S294" s="132">
        <v>1000323</v>
      </c>
      <c r="T294" s="132" t="s">
        <v>810</v>
      </c>
      <c r="U294" s="132">
        <v>122</v>
      </c>
      <c r="V294" s="132">
        <v>130</v>
      </c>
      <c r="W294" s="132" t="s">
        <v>3919</v>
      </c>
      <c r="X294" s="132">
        <v>25</v>
      </c>
    </row>
    <row r="295" spans="1:24">
      <c r="A295" s="132">
        <v>1706</v>
      </c>
      <c r="B295" s="132" t="s">
        <v>1224</v>
      </c>
      <c r="C295" s="132">
        <v>62024000090</v>
      </c>
      <c r="D295" s="132" t="s">
        <v>503</v>
      </c>
      <c r="E295" s="132" t="s">
        <v>3650</v>
      </c>
      <c r="F295" s="132">
        <v>14</v>
      </c>
      <c r="G295" s="132" t="s">
        <v>3848</v>
      </c>
      <c r="H295" s="132">
        <v>2</v>
      </c>
      <c r="I295" s="132">
        <v>0.192</v>
      </c>
      <c r="J295" s="132">
        <v>1</v>
      </c>
      <c r="K295" s="132">
        <v>0.192</v>
      </c>
      <c r="L295" s="132" t="s">
        <v>467</v>
      </c>
      <c r="M295" s="132">
        <v>497</v>
      </c>
      <c r="N295" s="132" t="s">
        <v>468</v>
      </c>
      <c r="O295" s="132">
        <v>1760</v>
      </c>
      <c r="P295" s="132" t="s">
        <v>425</v>
      </c>
      <c r="Q295" s="132">
        <v>37</v>
      </c>
      <c r="R295" s="132" t="s">
        <v>467</v>
      </c>
      <c r="S295" s="132">
        <v>1000323</v>
      </c>
      <c r="T295" s="132" t="s">
        <v>858</v>
      </c>
      <c r="U295" s="132">
        <v>1</v>
      </c>
      <c r="V295" s="132">
        <v>80</v>
      </c>
      <c r="W295" s="132" t="s">
        <v>1064</v>
      </c>
      <c r="X295" s="132">
        <v>7</v>
      </c>
    </row>
    <row r="296" spans="1:24">
      <c r="A296" s="132">
        <v>1707</v>
      </c>
      <c r="B296" s="132" t="s">
        <v>1225</v>
      </c>
      <c r="C296" s="132">
        <v>61109090000</v>
      </c>
      <c r="D296" s="132" t="s">
        <v>618</v>
      </c>
      <c r="E296" s="132" t="s">
        <v>316</v>
      </c>
      <c r="F296" s="132">
        <v>17</v>
      </c>
      <c r="G296" s="132" t="s">
        <v>3848</v>
      </c>
      <c r="H296" s="132">
        <v>2</v>
      </c>
      <c r="I296" s="132">
        <v>0.22</v>
      </c>
      <c r="J296" s="132">
        <v>1</v>
      </c>
      <c r="K296" s="132">
        <v>0.22</v>
      </c>
      <c r="L296" s="132" t="s">
        <v>467</v>
      </c>
      <c r="M296" s="132">
        <v>497</v>
      </c>
      <c r="N296" s="132" t="s">
        <v>468</v>
      </c>
      <c r="O296" s="132">
        <v>1760</v>
      </c>
      <c r="P296" s="132" t="s">
        <v>431</v>
      </c>
      <c r="Q296" s="132">
        <v>53</v>
      </c>
      <c r="R296" s="132" t="s">
        <v>467</v>
      </c>
      <c r="S296" s="132">
        <v>1000323</v>
      </c>
      <c r="T296" s="132" t="s">
        <v>858</v>
      </c>
      <c r="U296" s="132">
        <v>1</v>
      </c>
      <c r="V296" s="132">
        <v>110</v>
      </c>
      <c r="W296" s="132" t="s">
        <v>1050</v>
      </c>
      <c r="X296" s="132">
        <v>20</v>
      </c>
    </row>
    <row r="297" spans="1:24">
      <c r="A297" s="132">
        <v>1708</v>
      </c>
      <c r="B297" s="132" t="s">
        <v>1226</v>
      </c>
      <c r="C297" s="132">
        <v>61044300000</v>
      </c>
      <c r="D297" s="132" t="s">
        <v>541</v>
      </c>
      <c r="E297" s="132" t="s">
        <v>426</v>
      </c>
      <c r="F297" s="132">
        <v>43</v>
      </c>
      <c r="G297" s="132" t="s">
        <v>3848</v>
      </c>
      <c r="H297" s="132">
        <v>2</v>
      </c>
      <c r="I297" s="132">
        <v>0.56599999999999995</v>
      </c>
      <c r="J297" s="132">
        <v>1</v>
      </c>
      <c r="K297" s="132">
        <v>0.56599999999999995</v>
      </c>
      <c r="L297" s="132" t="s">
        <v>467</v>
      </c>
      <c r="M297" s="132">
        <v>497</v>
      </c>
      <c r="N297" s="132" t="s">
        <v>468</v>
      </c>
      <c r="O297" s="132">
        <v>1760</v>
      </c>
      <c r="P297" s="132" t="s">
        <v>425</v>
      </c>
      <c r="Q297" s="132">
        <v>37</v>
      </c>
      <c r="R297" s="132" t="s">
        <v>467</v>
      </c>
      <c r="S297" s="132">
        <v>1000323</v>
      </c>
      <c r="T297" s="132" t="s">
        <v>821</v>
      </c>
      <c r="U297" s="132">
        <v>3</v>
      </c>
      <c r="V297" s="132">
        <v>200</v>
      </c>
      <c r="W297" s="132" t="s">
        <v>1064</v>
      </c>
      <c r="X297" s="132">
        <v>7</v>
      </c>
    </row>
    <row r="298" spans="1:24">
      <c r="A298" s="132">
        <v>1709</v>
      </c>
      <c r="B298" s="132" t="s">
        <v>1227</v>
      </c>
      <c r="C298" s="132">
        <v>62046990000</v>
      </c>
      <c r="D298" s="132" t="s">
        <v>629</v>
      </c>
      <c r="E298" s="132" t="s">
        <v>420</v>
      </c>
      <c r="F298" s="132">
        <v>93</v>
      </c>
      <c r="G298" s="132" t="s">
        <v>3848</v>
      </c>
      <c r="H298" s="132">
        <v>2</v>
      </c>
      <c r="I298" s="132">
        <v>0.26200000000000001</v>
      </c>
      <c r="J298" s="132">
        <v>1</v>
      </c>
      <c r="K298" s="132">
        <v>0.26200000000000001</v>
      </c>
      <c r="L298" s="132" t="s">
        <v>467</v>
      </c>
      <c r="M298" s="132">
        <v>497</v>
      </c>
      <c r="N298" s="132" t="s">
        <v>468</v>
      </c>
      <c r="O298" s="132">
        <v>1760</v>
      </c>
      <c r="P298" s="132" t="s">
        <v>4296</v>
      </c>
      <c r="Q298" s="132" t="s">
        <v>4272</v>
      </c>
      <c r="R298" s="132" t="s">
        <v>467</v>
      </c>
      <c r="S298" s="132">
        <v>1000323</v>
      </c>
      <c r="T298" s="132" t="s">
        <v>858</v>
      </c>
      <c r="U298" s="132">
        <v>1</v>
      </c>
      <c r="V298" s="132">
        <v>110</v>
      </c>
      <c r="W298" s="132" t="s">
        <v>1144</v>
      </c>
      <c r="X298" s="132">
        <v>23</v>
      </c>
    </row>
    <row r="299" spans="1:24">
      <c r="A299" s="132">
        <v>1710</v>
      </c>
      <c r="B299" s="132" t="s">
        <v>1228</v>
      </c>
      <c r="C299" s="132">
        <v>61043300000</v>
      </c>
      <c r="D299" s="132" t="s">
        <v>569</v>
      </c>
      <c r="E299" s="132" t="s">
        <v>466</v>
      </c>
      <c r="F299" s="132">
        <v>153</v>
      </c>
      <c r="G299" s="132" t="s">
        <v>3848</v>
      </c>
      <c r="H299" s="132">
        <v>2</v>
      </c>
      <c r="I299" s="132">
        <v>0.60799999999999998</v>
      </c>
      <c r="J299" s="132">
        <v>1</v>
      </c>
      <c r="K299" s="132">
        <v>0.60799999999999998</v>
      </c>
      <c r="L299" s="132" t="s">
        <v>467</v>
      </c>
      <c r="M299" s="132">
        <v>497</v>
      </c>
      <c r="N299" s="132" t="s">
        <v>468</v>
      </c>
      <c r="O299" s="132">
        <v>1760</v>
      </c>
      <c r="P299" s="132" t="s">
        <v>425</v>
      </c>
      <c r="Q299" s="132">
        <v>37</v>
      </c>
      <c r="R299" s="132" t="s">
        <v>467</v>
      </c>
      <c r="S299" s="132">
        <v>1000323</v>
      </c>
      <c r="T299" s="132" t="s">
        <v>858</v>
      </c>
      <c r="U299" s="132">
        <v>1</v>
      </c>
      <c r="V299" s="132">
        <v>110</v>
      </c>
      <c r="W299" s="132" t="s">
        <v>1063</v>
      </c>
      <c r="X299" s="132">
        <v>13</v>
      </c>
    </row>
    <row r="300" spans="1:24">
      <c r="A300" s="132">
        <v>1711</v>
      </c>
      <c r="B300" s="132" t="s">
        <v>1229</v>
      </c>
      <c r="C300" s="132">
        <v>61062000000</v>
      </c>
      <c r="D300" s="132" t="s">
        <v>599</v>
      </c>
      <c r="E300" s="132" t="s">
        <v>437</v>
      </c>
      <c r="F300" s="132">
        <v>77</v>
      </c>
      <c r="G300" s="132" t="s">
        <v>3848</v>
      </c>
      <c r="H300" s="132">
        <v>2</v>
      </c>
      <c r="I300" s="132">
        <v>0.33600000000000002</v>
      </c>
      <c r="J300" s="132">
        <v>1</v>
      </c>
      <c r="K300" s="132">
        <v>0.33600000000000002</v>
      </c>
      <c r="L300" s="132" t="s">
        <v>467</v>
      </c>
      <c r="M300" s="132">
        <v>497</v>
      </c>
      <c r="N300" s="132" t="s">
        <v>468</v>
      </c>
      <c r="O300" s="132">
        <v>1760</v>
      </c>
      <c r="P300" s="132" t="s">
        <v>3876</v>
      </c>
      <c r="Q300" s="132">
        <v>54</v>
      </c>
      <c r="R300" s="132" t="s">
        <v>467</v>
      </c>
      <c r="S300" s="132">
        <v>1000323</v>
      </c>
      <c r="T300" s="132" t="s">
        <v>858</v>
      </c>
      <c r="U300" s="132">
        <v>1</v>
      </c>
      <c r="V300" s="132">
        <v>110</v>
      </c>
      <c r="W300" s="132" t="s">
        <v>1144</v>
      </c>
      <c r="X300" s="132">
        <v>23</v>
      </c>
    </row>
    <row r="301" spans="1:24">
      <c r="A301" s="132">
        <v>1712</v>
      </c>
      <c r="B301" s="132" t="s">
        <v>1230</v>
      </c>
      <c r="C301" s="132">
        <v>62046318000</v>
      </c>
      <c r="D301" s="132" t="s">
        <v>511</v>
      </c>
      <c r="E301" s="132" t="s">
        <v>420</v>
      </c>
      <c r="F301" s="132">
        <v>93</v>
      </c>
      <c r="G301" s="132" t="s">
        <v>3848</v>
      </c>
      <c r="H301" s="132">
        <v>2</v>
      </c>
      <c r="I301" s="132">
        <v>0.48199999999999998</v>
      </c>
      <c r="J301" s="132">
        <v>1</v>
      </c>
      <c r="K301" s="132">
        <v>0.48199999999999998</v>
      </c>
      <c r="L301" s="132" t="s">
        <v>467</v>
      </c>
      <c r="M301" s="132">
        <v>497</v>
      </c>
      <c r="N301" s="132" t="s">
        <v>468</v>
      </c>
      <c r="O301" s="132">
        <v>1760</v>
      </c>
      <c r="P301" s="132" t="s">
        <v>425</v>
      </c>
      <c r="Q301" s="132">
        <v>37</v>
      </c>
      <c r="R301" s="132" t="s">
        <v>467</v>
      </c>
      <c r="S301" s="132">
        <v>1000323</v>
      </c>
      <c r="T301" s="132">
        <v>46</v>
      </c>
      <c r="U301" s="132">
        <v>577</v>
      </c>
      <c r="V301" s="132">
        <v>200</v>
      </c>
      <c r="W301" s="132" t="s">
        <v>1038</v>
      </c>
      <c r="X301" s="132">
        <v>5</v>
      </c>
    </row>
    <row r="302" spans="1:24">
      <c r="A302" s="132">
        <v>1713</v>
      </c>
      <c r="B302" s="132" t="s">
        <v>1231</v>
      </c>
      <c r="C302" s="132">
        <v>61099020000</v>
      </c>
      <c r="D302" s="132" t="s">
        <v>604</v>
      </c>
      <c r="E302" s="132" t="s">
        <v>329</v>
      </c>
      <c r="F302" s="132">
        <v>249</v>
      </c>
      <c r="G302" s="132" t="s">
        <v>3848</v>
      </c>
      <c r="H302" s="132">
        <v>2</v>
      </c>
      <c r="I302" s="132">
        <v>0.22800000000000001</v>
      </c>
      <c r="J302" s="132">
        <v>1</v>
      </c>
      <c r="K302" s="132">
        <v>0.22800000000000001</v>
      </c>
      <c r="L302" s="132" t="s">
        <v>467</v>
      </c>
      <c r="M302" s="132">
        <v>497</v>
      </c>
      <c r="N302" s="132" t="s">
        <v>468</v>
      </c>
      <c r="O302" s="132">
        <v>1760</v>
      </c>
      <c r="P302" s="132" t="s">
        <v>425</v>
      </c>
      <c r="Q302" s="132">
        <v>37</v>
      </c>
      <c r="R302" s="132" t="s">
        <v>467</v>
      </c>
      <c r="S302" s="132">
        <v>1000323</v>
      </c>
      <c r="T302" s="132" t="s">
        <v>825</v>
      </c>
      <c r="U302" s="132">
        <v>119</v>
      </c>
      <c r="V302" s="132">
        <v>80</v>
      </c>
      <c r="W302" s="132" t="s">
        <v>1038</v>
      </c>
      <c r="X302" s="132">
        <v>5</v>
      </c>
    </row>
    <row r="303" spans="1:24">
      <c r="A303" s="132">
        <v>1714</v>
      </c>
      <c r="B303" s="132" t="s">
        <v>1232</v>
      </c>
      <c r="C303" s="132">
        <v>61044300000</v>
      </c>
      <c r="D303" s="132" t="s">
        <v>541</v>
      </c>
      <c r="E303" s="132" t="s">
        <v>426</v>
      </c>
      <c r="F303" s="132">
        <v>43</v>
      </c>
      <c r="G303" s="132" t="s">
        <v>3848</v>
      </c>
      <c r="H303" s="132">
        <v>2</v>
      </c>
      <c r="I303" s="132">
        <v>0.47799999999999998</v>
      </c>
      <c r="J303" s="132">
        <v>1</v>
      </c>
      <c r="K303" s="132">
        <v>0.47799999999999998</v>
      </c>
      <c r="L303" s="132" t="s">
        <v>467</v>
      </c>
      <c r="M303" s="132">
        <v>497</v>
      </c>
      <c r="N303" s="132" t="s">
        <v>468</v>
      </c>
      <c r="O303" s="132">
        <v>1760</v>
      </c>
      <c r="P303" s="132" t="s">
        <v>425</v>
      </c>
      <c r="Q303" s="132">
        <v>37</v>
      </c>
      <c r="R303" s="132" t="s">
        <v>467</v>
      </c>
      <c r="S303" s="132">
        <v>1000323</v>
      </c>
      <c r="T303" s="132" t="s">
        <v>828</v>
      </c>
      <c r="U303" s="132">
        <v>124</v>
      </c>
      <c r="V303" s="132">
        <v>110</v>
      </c>
      <c r="W303" s="132" t="s">
        <v>1038</v>
      </c>
      <c r="X303" s="132">
        <v>5</v>
      </c>
    </row>
    <row r="304" spans="1:24">
      <c r="A304" s="132">
        <v>1715</v>
      </c>
      <c r="B304" s="132" t="s">
        <v>1233</v>
      </c>
      <c r="C304" s="132">
        <v>61109090000</v>
      </c>
      <c r="D304" s="132" t="s">
        <v>712</v>
      </c>
      <c r="E304" s="132" t="s">
        <v>3690</v>
      </c>
      <c r="F304" s="132">
        <v>89</v>
      </c>
      <c r="G304" s="132" t="s">
        <v>3848</v>
      </c>
      <c r="H304" s="132">
        <v>2</v>
      </c>
      <c r="I304" s="132">
        <v>0.41599999999999998</v>
      </c>
      <c r="J304" s="132">
        <v>1</v>
      </c>
      <c r="K304" s="132">
        <v>0.41599999999999998</v>
      </c>
      <c r="L304" s="132" t="s">
        <v>467</v>
      </c>
      <c r="M304" s="132">
        <v>497</v>
      </c>
      <c r="N304" s="132" t="s">
        <v>468</v>
      </c>
      <c r="O304" s="132">
        <v>1760</v>
      </c>
      <c r="P304" s="132" t="s">
        <v>431</v>
      </c>
      <c r="Q304" s="132">
        <v>53</v>
      </c>
      <c r="R304" s="132" t="s">
        <v>467</v>
      </c>
      <c r="S304" s="132">
        <v>1000323</v>
      </c>
      <c r="T304" s="132" t="s">
        <v>810</v>
      </c>
      <c r="U304" s="132">
        <v>122</v>
      </c>
      <c r="V304" s="132">
        <v>140</v>
      </c>
      <c r="W304" s="132" t="s">
        <v>1048</v>
      </c>
      <c r="X304" s="132">
        <v>4</v>
      </c>
    </row>
    <row r="305" spans="1:24">
      <c r="A305" s="132">
        <v>1716</v>
      </c>
      <c r="B305" s="132" t="s">
        <v>1234</v>
      </c>
      <c r="C305" s="132">
        <v>61099090000</v>
      </c>
      <c r="D305" s="132" t="s">
        <v>996</v>
      </c>
      <c r="E305" s="132" t="s">
        <v>329</v>
      </c>
      <c r="F305" s="132">
        <v>249</v>
      </c>
      <c r="G305" s="132" t="s">
        <v>3848</v>
      </c>
      <c r="H305" s="132">
        <v>2</v>
      </c>
      <c r="I305" s="132">
        <v>0.16400000000000001</v>
      </c>
      <c r="J305" s="132">
        <v>1</v>
      </c>
      <c r="K305" s="132">
        <v>0.16400000000000001</v>
      </c>
      <c r="L305" s="132" t="s">
        <v>467</v>
      </c>
      <c r="M305" s="132">
        <v>497</v>
      </c>
      <c r="N305" s="132" t="s">
        <v>468</v>
      </c>
      <c r="O305" s="132">
        <v>1760</v>
      </c>
      <c r="P305" s="132" t="s">
        <v>431</v>
      </c>
      <c r="Q305" s="132">
        <v>53</v>
      </c>
      <c r="R305" s="132" t="s">
        <v>467</v>
      </c>
      <c r="S305" s="132">
        <v>1000323</v>
      </c>
      <c r="T305" s="132" t="s">
        <v>828</v>
      </c>
      <c r="U305" s="132">
        <v>124</v>
      </c>
      <c r="V305" s="132">
        <v>70</v>
      </c>
      <c r="W305" s="132" t="s">
        <v>1144</v>
      </c>
      <c r="X305" s="132">
        <v>23</v>
      </c>
    </row>
    <row r="306" spans="1:24">
      <c r="A306" s="132">
        <v>1717</v>
      </c>
      <c r="B306" s="132" t="s">
        <v>1235</v>
      </c>
      <c r="C306" s="132">
        <v>61046300000</v>
      </c>
      <c r="D306" s="132" t="s">
        <v>592</v>
      </c>
      <c r="E306" s="132" t="s">
        <v>442</v>
      </c>
      <c r="F306" s="132">
        <v>24</v>
      </c>
      <c r="G306" s="132" t="s">
        <v>3848</v>
      </c>
      <c r="H306" s="132">
        <v>2</v>
      </c>
      <c r="I306" s="132">
        <v>0.09</v>
      </c>
      <c r="J306" s="132">
        <v>1</v>
      </c>
      <c r="K306" s="132">
        <v>0.09</v>
      </c>
      <c r="L306" s="132" t="s">
        <v>467</v>
      </c>
      <c r="M306" s="132">
        <v>497</v>
      </c>
      <c r="N306" s="132" t="s">
        <v>436</v>
      </c>
      <c r="O306" s="132">
        <v>1840</v>
      </c>
      <c r="P306" s="132" t="s">
        <v>3879</v>
      </c>
      <c r="Q306" s="132">
        <v>57</v>
      </c>
      <c r="R306" s="132" t="s">
        <v>467</v>
      </c>
      <c r="S306" s="132">
        <v>1000323</v>
      </c>
      <c r="T306" s="132" t="s">
        <v>858</v>
      </c>
      <c r="U306" s="132">
        <v>1</v>
      </c>
      <c r="V306" s="132">
        <v>50</v>
      </c>
      <c r="W306" s="132" t="s">
        <v>3919</v>
      </c>
      <c r="X306" s="132">
        <v>25</v>
      </c>
    </row>
    <row r="307" spans="1:24">
      <c r="A307" s="132">
        <v>1718</v>
      </c>
      <c r="B307" s="132" t="s">
        <v>1236</v>
      </c>
      <c r="C307" s="132">
        <v>61062000000</v>
      </c>
      <c r="D307" s="132" t="s">
        <v>599</v>
      </c>
      <c r="E307" s="132" t="s">
        <v>437</v>
      </c>
      <c r="F307" s="132">
        <v>77</v>
      </c>
      <c r="G307" s="132" t="s">
        <v>3848</v>
      </c>
      <c r="H307" s="132">
        <v>2</v>
      </c>
      <c r="I307" s="132">
        <v>0.43</v>
      </c>
      <c r="J307" s="132">
        <v>1</v>
      </c>
      <c r="K307" s="132">
        <v>0.43</v>
      </c>
      <c r="L307" s="132" t="s">
        <v>467</v>
      </c>
      <c r="M307" s="132">
        <v>497</v>
      </c>
      <c r="N307" s="132" t="s">
        <v>468</v>
      </c>
      <c r="O307" s="132">
        <v>1760</v>
      </c>
      <c r="P307" s="132" t="s">
        <v>425</v>
      </c>
      <c r="Q307" s="132">
        <v>37</v>
      </c>
      <c r="R307" s="132" t="s">
        <v>467</v>
      </c>
      <c r="S307" s="132">
        <v>1000323</v>
      </c>
      <c r="T307" s="132" t="s">
        <v>821</v>
      </c>
      <c r="U307" s="132">
        <v>3</v>
      </c>
      <c r="V307" s="132">
        <v>130</v>
      </c>
      <c r="W307" s="132" t="s">
        <v>1063</v>
      </c>
      <c r="X307" s="132">
        <v>13</v>
      </c>
    </row>
    <row r="308" spans="1:24">
      <c r="A308" s="132">
        <v>1719</v>
      </c>
      <c r="B308" s="132" t="s">
        <v>1237</v>
      </c>
      <c r="C308" s="132">
        <v>62046990000</v>
      </c>
      <c r="D308" s="132" t="s">
        <v>598</v>
      </c>
      <c r="E308" s="132" t="s">
        <v>420</v>
      </c>
      <c r="F308" s="132">
        <v>93</v>
      </c>
      <c r="G308" s="132" t="s">
        <v>3848</v>
      </c>
      <c r="H308" s="132">
        <v>2</v>
      </c>
      <c r="I308" s="132">
        <v>0.28199999999999997</v>
      </c>
      <c r="J308" s="132">
        <v>1</v>
      </c>
      <c r="K308" s="132">
        <v>0.28199999999999997</v>
      </c>
      <c r="L308" s="132" t="s">
        <v>467</v>
      </c>
      <c r="M308" s="132">
        <v>497</v>
      </c>
      <c r="N308" s="132" t="s">
        <v>468</v>
      </c>
      <c r="O308" s="132">
        <v>1760</v>
      </c>
      <c r="P308" s="132" t="s">
        <v>431</v>
      </c>
      <c r="Q308" s="132">
        <v>53</v>
      </c>
      <c r="R308" s="132" t="s">
        <v>467</v>
      </c>
      <c r="S308" s="132">
        <v>1000323</v>
      </c>
      <c r="T308" s="132">
        <v>52</v>
      </c>
      <c r="U308" s="132">
        <v>580</v>
      </c>
      <c r="V308" s="132">
        <v>0</v>
      </c>
      <c r="W308" s="132" t="s">
        <v>1050</v>
      </c>
      <c r="X308" s="132">
        <v>20</v>
      </c>
    </row>
    <row r="309" spans="1:24">
      <c r="A309" s="132">
        <v>1720</v>
      </c>
      <c r="B309" s="132" t="s">
        <v>1238</v>
      </c>
      <c r="C309" s="132">
        <v>62046318000</v>
      </c>
      <c r="D309" s="132" t="s">
        <v>511</v>
      </c>
      <c r="E309" s="132" t="s">
        <v>420</v>
      </c>
      <c r="F309" s="132">
        <v>93</v>
      </c>
      <c r="G309" s="132" t="s">
        <v>3848</v>
      </c>
      <c r="H309" s="132">
        <v>2</v>
      </c>
      <c r="I309" s="132">
        <v>0.39200000000000002</v>
      </c>
      <c r="J309" s="132">
        <v>1</v>
      </c>
      <c r="K309" s="132">
        <v>0.39200000000000002</v>
      </c>
      <c r="L309" s="132" t="s">
        <v>467</v>
      </c>
      <c r="M309" s="132">
        <v>497</v>
      </c>
      <c r="N309" s="132" t="s">
        <v>468</v>
      </c>
      <c r="O309" s="132">
        <v>1760</v>
      </c>
      <c r="P309" s="132" t="s">
        <v>3856</v>
      </c>
      <c r="Q309" s="132">
        <v>13</v>
      </c>
      <c r="R309" s="132" t="s">
        <v>467</v>
      </c>
      <c r="S309" s="132">
        <v>1000323</v>
      </c>
      <c r="T309" s="132">
        <v>48</v>
      </c>
      <c r="U309" s="132">
        <v>578</v>
      </c>
      <c r="V309" s="132">
        <v>170</v>
      </c>
      <c r="W309" s="132" t="s">
        <v>1064</v>
      </c>
      <c r="X309" s="132">
        <v>7</v>
      </c>
    </row>
    <row r="310" spans="1:24">
      <c r="A310" s="132">
        <v>1721</v>
      </c>
      <c r="B310" s="132" t="s">
        <v>1239</v>
      </c>
      <c r="C310" s="132">
        <v>61044300000</v>
      </c>
      <c r="D310" s="132" t="s">
        <v>541</v>
      </c>
      <c r="E310" s="132" t="s">
        <v>426</v>
      </c>
      <c r="F310" s="132">
        <v>43</v>
      </c>
      <c r="G310" s="132" t="s">
        <v>3848</v>
      </c>
      <c r="H310" s="132">
        <v>2</v>
      </c>
      <c r="I310" s="132">
        <v>0.65800000000000003</v>
      </c>
      <c r="J310" s="132">
        <v>1</v>
      </c>
      <c r="K310" s="132">
        <v>0.65800000000000003</v>
      </c>
      <c r="L310" s="132" t="s">
        <v>467</v>
      </c>
      <c r="M310" s="132">
        <v>497</v>
      </c>
      <c r="N310" s="132" t="s">
        <v>468</v>
      </c>
      <c r="O310" s="132">
        <v>1760</v>
      </c>
      <c r="P310" s="132" t="s">
        <v>425</v>
      </c>
      <c r="Q310" s="132">
        <v>37</v>
      </c>
      <c r="R310" s="132" t="s">
        <v>467</v>
      </c>
      <c r="S310" s="132">
        <v>1000323</v>
      </c>
      <c r="T310" s="132" t="s">
        <v>810</v>
      </c>
      <c r="U310" s="132">
        <v>122</v>
      </c>
      <c r="V310" s="132">
        <v>200</v>
      </c>
      <c r="W310" s="132" t="s">
        <v>1038</v>
      </c>
      <c r="X310" s="132">
        <v>5</v>
      </c>
    </row>
    <row r="311" spans="1:24">
      <c r="A311" s="132">
        <v>1722</v>
      </c>
      <c r="B311" s="132" t="s">
        <v>1224</v>
      </c>
      <c r="C311" s="132">
        <v>61044300000</v>
      </c>
      <c r="D311" s="132" t="s">
        <v>541</v>
      </c>
      <c r="E311" s="132" t="s">
        <v>426</v>
      </c>
      <c r="F311" s="132">
        <v>43</v>
      </c>
      <c r="G311" s="132" t="s">
        <v>3848</v>
      </c>
      <c r="H311" s="132">
        <v>2</v>
      </c>
      <c r="I311" s="132">
        <v>0.57199999999999995</v>
      </c>
      <c r="J311" s="132">
        <v>1</v>
      </c>
      <c r="K311" s="132">
        <v>0.57199999999999995</v>
      </c>
      <c r="L311" s="132" t="s">
        <v>467</v>
      </c>
      <c r="M311" s="132">
        <v>497</v>
      </c>
      <c r="N311" s="132" t="s">
        <v>468</v>
      </c>
      <c r="O311" s="132">
        <v>1760</v>
      </c>
      <c r="P311" s="132" t="s">
        <v>425</v>
      </c>
      <c r="Q311" s="132">
        <v>37</v>
      </c>
      <c r="R311" s="132" t="s">
        <v>467</v>
      </c>
      <c r="S311" s="132">
        <v>1000323</v>
      </c>
      <c r="T311" s="132" t="s">
        <v>858</v>
      </c>
      <c r="U311" s="132">
        <v>1</v>
      </c>
      <c r="V311" s="132">
        <v>80</v>
      </c>
      <c r="W311" s="132" t="s">
        <v>1064</v>
      </c>
      <c r="X311" s="132">
        <v>7</v>
      </c>
    </row>
    <row r="312" spans="1:24">
      <c r="A312" s="132">
        <v>1723</v>
      </c>
      <c r="B312" s="132" t="s">
        <v>1240</v>
      </c>
      <c r="C312" s="132">
        <v>61099020000</v>
      </c>
      <c r="D312" s="132" t="s">
        <v>604</v>
      </c>
      <c r="E312" s="132" t="s">
        <v>329</v>
      </c>
      <c r="F312" s="132">
        <v>249</v>
      </c>
      <c r="G312" s="132" t="s">
        <v>3848</v>
      </c>
      <c r="H312" s="132">
        <v>2</v>
      </c>
      <c r="I312" s="132">
        <v>0.122</v>
      </c>
      <c r="J312" s="132">
        <v>1</v>
      </c>
      <c r="K312" s="132">
        <v>0.122</v>
      </c>
      <c r="L312" s="132" t="s">
        <v>467</v>
      </c>
      <c r="M312" s="132">
        <v>497</v>
      </c>
      <c r="N312" s="132" t="s">
        <v>468</v>
      </c>
      <c r="O312" s="132">
        <v>1760</v>
      </c>
      <c r="P312" s="132" t="s">
        <v>425</v>
      </c>
      <c r="Q312" s="132">
        <v>37</v>
      </c>
      <c r="R312" s="132" t="s">
        <v>467</v>
      </c>
      <c r="S312" s="132">
        <v>1000323</v>
      </c>
      <c r="T312" s="132" t="s">
        <v>858</v>
      </c>
      <c r="U312" s="132">
        <v>1</v>
      </c>
      <c r="V312" s="132">
        <v>80</v>
      </c>
      <c r="W312" s="132" t="s">
        <v>1063</v>
      </c>
      <c r="X312" s="132">
        <v>13</v>
      </c>
    </row>
    <row r="313" spans="1:24">
      <c r="A313" s="132">
        <v>1724</v>
      </c>
      <c r="B313" s="132" t="s">
        <v>1241</v>
      </c>
      <c r="C313" s="132">
        <v>61099020000</v>
      </c>
      <c r="D313" s="132" t="s">
        <v>604</v>
      </c>
      <c r="E313" s="132" t="s">
        <v>329</v>
      </c>
      <c r="F313" s="132">
        <v>249</v>
      </c>
      <c r="G313" s="132" t="s">
        <v>3848</v>
      </c>
      <c r="H313" s="132">
        <v>2</v>
      </c>
      <c r="I313" s="132">
        <v>0.122</v>
      </c>
      <c r="J313" s="132">
        <v>1</v>
      </c>
      <c r="K313" s="132">
        <v>0.122</v>
      </c>
      <c r="L313" s="132" t="s">
        <v>467</v>
      </c>
      <c r="M313" s="132">
        <v>497</v>
      </c>
      <c r="N313" s="132" t="s">
        <v>468</v>
      </c>
      <c r="O313" s="132">
        <v>1760</v>
      </c>
      <c r="P313" s="132" t="s">
        <v>425</v>
      </c>
      <c r="Q313" s="132">
        <v>37</v>
      </c>
      <c r="R313" s="132" t="s">
        <v>467</v>
      </c>
      <c r="S313" s="132">
        <v>1000323</v>
      </c>
      <c r="T313" s="132" t="s">
        <v>810</v>
      </c>
      <c r="U313" s="132">
        <v>122</v>
      </c>
      <c r="V313" s="132">
        <v>80</v>
      </c>
      <c r="W313" s="132" t="s">
        <v>1063</v>
      </c>
      <c r="X313" s="132">
        <v>13</v>
      </c>
    </row>
    <row r="314" spans="1:24">
      <c r="A314" s="132">
        <v>1725</v>
      </c>
      <c r="B314" s="132" t="s">
        <v>1242</v>
      </c>
      <c r="C314" s="132">
        <v>61044200000</v>
      </c>
      <c r="D314" s="132" t="s">
        <v>506</v>
      </c>
      <c r="E314" s="132" t="s">
        <v>426</v>
      </c>
      <c r="F314" s="132">
        <v>43</v>
      </c>
      <c r="G314" s="132" t="s">
        <v>3848</v>
      </c>
      <c r="H314" s="132">
        <v>2</v>
      </c>
      <c r="I314" s="132">
        <v>0.34200000000000003</v>
      </c>
      <c r="J314" s="132">
        <v>1</v>
      </c>
      <c r="K314" s="132">
        <v>0.34200000000000003</v>
      </c>
      <c r="L314" s="132" t="s">
        <v>467</v>
      </c>
      <c r="M314" s="132">
        <v>497</v>
      </c>
      <c r="N314" s="132" t="s">
        <v>468</v>
      </c>
      <c r="O314" s="132">
        <v>1760</v>
      </c>
      <c r="P314" s="132" t="s">
        <v>439</v>
      </c>
      <c r="Q314" s="132">
        <v>9</v>
      </c>
      <c r="R314" s="132" t="s">
        <v>467</v>
      </c>
      <c r="S314" s="132">
        <v>1000323</v>
      </c>
      <c r="T314" s="132" t="s">
        <v>828</v>
      </c>
      <c r="U314" s="132">
        <v>124</v>
      </c>
      <c r="V314" s="132">
        <v>110</v>
      </c>
      <c r="W314" s="132" t="s">
        <v>1109</v>
      </c>
      <c r="X314" s="132">
        <v>9</v>
      </c>
    </row>
    <row r="315" spans="1:24">
      <c r="A315" s="132">
        <v>1726</v>
      </c>
      <c r="B315" s="132" t="s">
        <v>1243</v>
      </c>
      <c r="C315" s="132">
        <v>61044300000</v>
      </c>
      <c r="D315" s="132" t="s">
        <v>541</v>
      </c>
      <c r="E315" s="132" t="s">
        <v>426</v>
      </c>
      <c r="F315" s="132">
        <v>43</v>
      </c>
      <c r="G315" s="132" t="s">
        <v>3848</v>
      </c>
      <c r="H315" s="132">
        <v>2</v>
      </c>
      <c r="I315" s="132">
        <v>0.28000000000000003</v>
      </c>
      <c r="J315" s="132">
        <v>1</v>
      </c>
      <c r="K315" s="132">
        <v>0.28000000000000003</v>
      </c>
      <c r="L315" s="132" t="s">
        <v>467</v>
      </c>
      <c r="M315" s="132">
        <v>497</v>
      </c>
      <c r="N315" s="132" t="s">
        <v>468</v>
      </c>
      <c r="O315" s="132">
        <v>1760</v>
      </c>
      <c r="P315" s="132" t="s">
        <v>425</v>
      </c>
      <c r="Q315" s="132">
        <v>37</v>
      </c>
      <c r="R315" s="132" t="s">
        <v>467</v>
      </c>
      <c r="S315" s="132">
        <v>1000323</v>
      </c>
      <c r="T315" s="132" t="s">
        <v>810</v>
      </c>
      <c r="U315" s="132">
        <v>122</v>
      </c>
      <c r="V315" s="132">
        <v>130</v>
      </c>
      <c r="W315" s="132" t="s">
        <v>1063</v>
      </c>
      <c r="X315" s="132">
        <v>13</v>
      </c>
    </row>
    <row r="316" spans="1:24">
      <c r="A316" s="132">
        <v>1727</v>
      </c>
      <c r="B316" s="132" t="s">
        <v>1244</v>
      </c>
      <c r="C316" s="132">
        <v>61045200000</v>
      </c>
      <c r="D316" s="132" t="s">
        <v>639</v>
      </c>
      <c r="E316" s="132" t="s">
        <v>443</v>
      </c>
      <c r="F316" s="132">
        <v>53</v>
      </c>
      <c r="G316" s="132" t="s">
        <v>3848</v>
      </c>
      <c r="H316" s="132">
        <v>2</v>
      </c>
      <c r="I316" s="132">
        <v>0.25600000000000001</v>
      </c>
      <c r="J316" s="132">
        <v>1</v>
      </c>
      <c r="K316" s="132">
        <v>0.25600000000000001</v>
      </c>
      <c r="L316" s="132" t="s">
        <v>467</v>
      </c>
      <c r="M316" s="132">
        <v>497</v>
      </c>
      <c r="N316" s="132" t="s">
        <v>468</v>
      </c>
      <c r="O316" s="132">
        <v>1760</v>
      </c>
      <c r="P316" s="132" t="s">
        <v>439</v>
      </c>
      <c r="Q316" s="132">
        <v>9</v>
      </c>
      <c r="R316" s="132" t="s">
        <v>467</v>
      </c>
      <c r="S316" s="132">
        <v>1000323</v>
      </c>
      <c r="T316" s="132" t="s">
        <v>825</v>
      </c>
      <c r="U316" s="132">
        <v>119</v>
      </c>
      <c r="V316" s="132">
        <v>120</v>
      </c>
      <c r="W316" s="132" t="s">
        <v>3916</v>
      </c>
      <c r="X316" s="132">
        <v>10</v>
      </c>
    </row>
    <row r="317" spans="1:24">
      <c r="A317" s="132">
        <v>1728</v>
      </c>
      <c r="B317" s="132" t="s">
        <v>1245</v>
      </c>
      <c r="C317" s="132">
        <v>62024000090</v>
      </c>
      <c r="D317" s="132" t="s">
        <v>503</v>
      </c>
      <c r="E317" s="132" t="s">
        <v>3650</v>
      </c>
      <c r="F317" s="132">
        <v>14</v>
      </c>
      <c r="G317" s="132" t="s">
        <v>3848</v>
      </c>
      <c r="H317" s="132">
        <v>2</v>
      </c>
      <c r="I317" s="132">
        <v>0.45</v>
      </c>
      <c r="J317" s="132">
        <v>1</v>
      </c>
      <c r="K317" s="132">
        <v>0.45</v>
      </c>
      <c r="L317" s="132" t="s">
        <v>467</v>
      </c>
      <c r="M317" s="132">
        <v>497</v>
      </c>
      <c r="N317" s="132" t="s">
        <v>468</v>
      </c>
      <c r="O317" s="132">
        <v>1760</v>
      </c>
      <c r="P317" s="132" t="s">
        <v>425</v>
      </c>
      <c r="Q317" s="132">
        <v>37</v>
      </c>
      <c r="R317" s="132" t="s">
        <v>467</v>
      </c>
      <c r="S317" s="132">
        <v>1000323</v>
      </c>
      <c r="T317" s="132">
        <v>54</v>
      </c>
      <c r="U317" s="132">
        <v>588</v>
      </c>
      <c r="V317" s="132">
        <v>110</v>
      </c>
      <c r="W317" s="132" t="s">
        <v>3920</v>
      </c>
      <c r="X317" s="132">
        <v>14</v>
      </c>
    </row>
    <row r="318" spans="1:24">
      <c r="A318" s="132">
        <v>2447</v>
      </c>
      <c r="B318" s="132" t="s">
        <v>2526</v>
      </c>
      <c r="C318" s="132">
        <v>61044300000</v>
      </c>
      <c r="D318" s="132" t="s">
        <v>541</v>
      </c>
      <c r="E318" s="132" t="s">
        <v>426</v>
      </c>
      <c r="F318" s="132">
        <v>43</v>
      </c>
      <c r="G318" s="132" t="s">
        <v>3848</v>
      </c>
      <c r="H318" s="132">
        <v>2</v>
      </c>
      <c r="I318" s="132">
        <v>0.51200000000000001</v>
      </c>
      <c r="J318" s="132">
        <v>1</v>
      </c>
      <c r="K318" s="132">
        <v>0.51200000000000001</v>
      </c>
      <c r="L318" s="132" t="s">
        <v>467</v>
      </c>
      <c r="M318" s="132">
        <v>497</v>
      </c>
      <c r="N318" s="132" t="s">
        <v>428</v>
      </c>
      <c r="O318" s="132">
        <v>7505</v>
      </c>
      <c r="P318" s="132" t="s">
        <v>425</v>
      </c>
      <c r="Q318" s="132">
        <v>37</v>
      </c>
      <c r="R318" s="132" t="s">
        <v>467</v>
      </c>
      <c r="S318" s="132">
        <v>1000323</v>
      </c>
      <c r="T318" s="132" t="s">
        <v>828</v>
      </c>
      <c r="U318" s="132">
        <v>124</v>
      </c>
      <c r="V318" s="132">
        <v>79.900000000000006</v>
      </c>
      <c r="W318" s="132" t="s">
        <v>1077</v>
      </c>
      <c r="X318" s="132">
        <v>16</v>
      </c>
    </row>
    <row r="319" spans="1:24">
      <c r="A319" s="132">
        <v>2448</v>
      </c>
      <c r="B319" s="132" t="s">
        <v>2527</v>
      </c>
      <c r="C319" s="132">
        <v>61103099000</v>
      </c>
      <c r="D319" s="132" t="s">
        <v>1996</v>
      </c>
      <c r="E319" s="132" t="s">
        <v>3690</v>
      </c>
      <c r="F319" s="132">
        <v>89</v>
      </c>
      <c r="G319" s="132" t="s">
        <v>3848</v>
      </c>
      <c r="H319" s="132">
        <v>2</v>
      </c>
      <c r="I319" s="132">
        <v>0.13</v>
      </c>
      <c r="J319" s="132">
        <v>1</v>
      </c>
      <c r="K319" s="132">
        <v>0.13</v>
      </c>
      <c r="L319" s="132" t="s">
        <v>467</v>
      </c>
      <c r="M319" s="132">
        <v>497</v>
      </c>
      <c r="N319" s="132" t="s">
        <v>428</v>
      </c>
      <c r="O319" s="132">
        <v>7505</v>
      </c>
      <c r="P319" s="132" t="s">
        <v>425</v>
      </c>
      <c r="Q319" s="132">
        <v>37</v>
      </c>
      <c r="R319" s="132" t="s">
        <v>467</v>
      </c>
      <c r="S319" s="132">
        <v>1000323</v>
      </c>
      <c r="T319" s="132" t="s">
        <v>825</v>
      </c>
      <c r="U319" s="132">
        <v>119</v>
      </c>
      <c r="V319" s="132">
        <v>49.9</v>
      </c>
      <c r="W319" s="132" t="s">
        <v>3920</v>
      </c>
      <c r="X319" s="132">
        <v>14</v>
      </c>
    </row>
    <row r="320" spans="1:24">
      <c r="A320" s="132">
        <v>2449</v>
      </c>
      <c r="B320" s="132" t="s">
        <v>2528</v>
      </c>
      <c r="C320" s="132">
        <v>61044900000</v>
      </c>
      <c r="D320" s="132" t="s">
        <v>590</v>
      </c>
      <c r="E320" s="132" t="s">
        <v>426</v>
      </c>
      <c r="F320" s="132">
        <v>43</v>
      </c>
      <c r="G320" s="132" t="s">
        <v>3848</v>
      </c>
      <c r="H320" s="132">
        <v>2</v>
      </c>
      <c r="I320" s="132">
        <v>0.28999999999999998</v>
      </c>
      <c r="J320" s="132">
        <v>1</v>
      </c>
      <c r="K320" s="132">
        <v>0.28999999999999998</v>
      </c>
      <c r="L320" s="132" t="s">
        <v>467</v>
      </c>
      <c r="M320" s="132">
        <v>497</v>
      </c>
      <c r="N320" s="132" t="s">
        <v>428</v>
      </c>
      <c r="O320" s="132">
        <v>7505</v>
      </c>
      <c r="P320" s="132" t="s">
        <v>431</v>
      </c>
      <c r="Q320" s="132">
        <v>53</v>
      </c>
      <c r="R320" s="132" t="s">
        <v>467</v>
      </c>
      <c r="S320" s="132">
        <v>1000323</v>
      </c>
      <c r="T320" s="132" t="s">
        <v>821</v>
      </c>
      <c r="U320" s="132">
        <v>3</v>
      </c>
      <c r="V320" s="132">
        <v>89.9</v>
      </c>
      <c r="W320" s="132" t="s">
        <v>1144</v>
      </c>
      <c r="X320" s="132">
        <v>23</v>
      </c>
    </row>
    <row r="321" spans="1:24">
      <c r="A321" s="132">
        <v>2450</v>
      </c>
      <c r="B321" s="132" t="s">
        <v>2529</v>
      </c>
      <c r="C321" s="132">
        <v>61044300000</v>
      </c>
      <c r="D321" s="132" t="s">
        <v>541</v>
      </c>
      <c r="E321" s="132" t="s">
        <v>426</v>
      </c>
      <c r="F321" s="132">
        <v>43</v>
      </c>
      <c r="G321" s="132" t="s">
        <v>3848</v>
      </c>
      <c r="H321" s="132">
        <v>2</v>
      </c>
      <c r="I321" s="132">
        <v>0.66200000000000003</v>
      </c>
      <c r="J321" s="132">
        <v>1</v>
      </c>
      <c r="K321" s="132">
        <v>0.66200000000000003</v>
      </c>
      <c r="L321" s="132" t="s">
        <v>467</v>
      </c>
      <c r="M321" s="132">
        <v>497</v>
      </c>
      <c r="N321" s="132" t="s">
        <v>428</v>
      </c>
      <c r="O321" s="132">
        <v>7505</v>
      </c>
      <c r="P321" s="132" t="s">
        <v>425</v>
      </c>
      <c r="Q321" s="132">
        <v>37</v>
      </c>
      <c r="R321" s="132" t="s">
        <v>467</v>
      </c>
      <c r="S321" s="132">
        <v>1000323</v>
      </c>
      <c r="T321" s="132" t="s">
        <v>858</v>
      </c>
      <c r="U321" s="132">
        <v>1</v>
      </c>
      <c r="V321" s="132">
        <v>69.900000000000006</v>
      </c>
      <c r="W321" s="132" t="s">
        <v>3920</v>
      </c>
      <c r="X321" s="132">
        <v>14</v>
      </c>
    </row>
    <row r="322" spans="1:24">
      <c r="A322" s="132">
        <v>2451</v>
      </c>
      <c r="B322" s="132" t="s">
        <v>2530</v>
      </c>
      <c r="C322" s="132">
        <v>61046300000</v>
      </c>
      <c r="D322" s="132" t="s">
        <v>635</v>
      </c>
      <c r="E322" s="132" t="s">
        <v>3671</v>
      </c>
      <c r="F322" s="132">
        <v>54</v>
      </c>
      <c r="G322" s="132" t="s">
        <v>3848</v>
      </c>
      <c r="H322" s="132">
        <v>2</v>
      </c>
      <c r="I322" s="132">
        <v>0.46</v>
      </c>
      <c r="J322" s="132">
        <v>1</v>
      </c>
      <c r="K322" s="132">
        <v>0.46</v>
      </c>
      <c r="L322" s="132" t="s">
        <v>467</v>
      </c>
      <c r="M322" s="132">
        <v>497</v>
      </c>
      <c r="N322" s="132" t="s">
        <v>428</v>
      </c>
      <c r="O322" s="132">
        <v>7505</v>
      </c>
      <c r="P322" s="132" t="s">
        <v>425</v>
      </c>
      <c r="Q322" s="132">
        <v>37</v>
      </c>
      <c r="R322" s="132" t="s">
        <v>467</v>
      </c>
      <c r="S322" s="132">
        <v>1000323</v>
      </c>
      <c r="T322" s="132" t="s">
        <v>810</v>
      </c>
      <c r="U322" s="132">
        <v>122</v>
      </c>
      <c r="V322" s="132">
        <v>159.9</v>
      </c>
      <c r="W322" s="132" t="s">
        <v>1038</v>
      </c>
      <c r="X322" s="132">
        <v>5</v>
      </c>
    </row>
    <row r="323" spans="1:24">
      <c r="A323" s="132">
        <v>2452</v>
      </c>
      <c r="B323" s="132" t="s">
        <v>2531</v>
      </c>
      <c r="C323" s="132">
        <v>61099020000</v>
      </c>
      <c r="D323" s="132" t="s">
        <v>604</v>
      </c>
      <c r="E323" s="132" t="s">
        <v>329</v>
      </c>
      <c r="F323" s="132">
        <v>249</v>
      </c>
      <c r="G323" s="132" t="s">
        <v>3848</v>
      </c>
      <c r="H323" s="132">
        <v>2</v>
      </c>
      <c r="I323" s="132">
        <v>0.21199999999999999</v>
      </c>
      <c r="J323" s="132">
        <v>1</v>
      </c>
      <c r="K323" s="132">
        <v>0.21199999999999999</v>
      </c>
      <c r="L323" s="132" t="s">
        <v>467</v>
      </c>
      <c r="M323" s="132">
        <v>497</v>
      </c>
      <c r="N323" s="132" t="s">
        <v>428</v>
      </c>
      <c r="O323" s="132">
        <v>7505</v>
      </c>
      <c r="P323" s="132" t="s">
        <v>425</v>
      </c>
      <c r="Q323" s="132">
        <v>37</v>
      </c>
      <c r="R323" s="132" t="s">
        <v>467</v>
      </c>
      <c r="S323" s="132">
        <v>1000323</v>
      </c>
      <c r="T323" s="132" t="s">
        <v>821</v>
      </c>
      <c r="U323" s="132">
        <v>3</v>
      </c>
      <c r="V323" s="132">
        <v>69.900000000000006</v>
      </c>
      <c r="W323" s="132" t="s">
        <v>3920</v>
      </c>
      <c r="X323" s="132">
        <v>14</v>
      </c>
    </row>
    <row r="324" spans="1:24">
      <c r="A324" s="132">
        <v>2453</v>
      </c>
      <c r="B324" s="132" t="s">
        <v>2532</v>
      </c>
      <c r="C324" s="132">
        <v>61044900000</v>
      </c>
      <c r="D324" s="132" t="s">
        <v>590</v>
      </c>
      <c r="E324" s="132" t="s">
        <v>426</v>
      </c>
      <c r="F324" s="132">
        <v>43</v>
      </c>
      <c r="G324" s="132" t="s">
        <v>3848</v>
      </c>
      <c r="H324" s="132">
        <v>2</v>
      </c>
      <c r="I324" s="132">
        <v>0.41199999999999998</v>
      </c>
      <c r="J324" s="132">
        <v>1</v>
      </c>
      <c r="K324" s="132">
        <v>0.41199999999999998</v>
      </c>
      <c r="L324" s="132" t="s">
        <v>467</v>
      </c>
      <c r="M324" s="132">
        <v>497</v>
      </c>
      <c r="N324" s="132" t="s">
        <v>428</v>
      </c>
      <c r="O324" s="132">
        <v>7505</v>
      </c>
      <c r="P324" s="132" t="s">
        <v>431</v>
      </c>
      <c r="Q324" s="132">
        <v>53</v>
      </c>
      <c r="R324" s="132" t="s">
        <v>467</v>
      </c>
      <c r="S324" s="132">
        <v>1000323</v>
      </c>
      <c r="T324" s="132" t="s">
        <v>821</v>
      </c>
      <c r="U324" s="132">
        <v>3</v>
      </c>
      <c r="V324" s="132">
        <v>89.9</v>
      </c>
      <c r="W324" s="132" t="s">
        <v>1144</v>
      </c>
      <c r="X324" s="132">
        <v>23</v>
      </c>
    </row>
    <row r="325" spans="1:24">
      <c r="A325" s="132">
        <v>2454</v>
      </c>
      <c r="B325" s="132" t="s">
        <v>2533</v>
      </c>
      <c r="C325" s="132">
        <v>61099020000</v>
      </c>
      <c r="D325" s="132" t="s">
        <v>604</v>
      </c>
      <c r="E325" s="132" t="s">
        <v>329</v>
      </c>
      <c r="F325" s="132">
        <v>249</v>
      </c>
      <c r="G325" s="132" t="s">
        <v>3848</v>
      </c>
      <c r="H325" s="132">
        <v>2</v>
      </c>
      <c r="I325" s="132">
        <v>6.4000000000000001E-2</v>
      </c>
      <c r="J325" s="132">
        <v>1</v>
      </c>
      <c r="K325" s="132">
        <v>6.4000000000000001E-2</v>
      </c>
      <c r="L325" s="132" t="s">
        <v>467</v>
      </c>
      <c r="M325" s="132">
        <v>497</v>
      </c>
      <c r="N325" s="132" t="s">
        <v>428</v>
      </c>
      <c r="O325" s="132">
        <v>7505</v>
      </c>
      <c r="P325" s="132" t="s">
        <v>425</v>
      </c>
      <c r="Q325" s="132">
        <v>37</v>
      </c>
      <c r="R325" s="132" t="s">
        <v>467</v>
      </c>
      <c r="S325" s="132">
        <v>1000323</v>
      </c>
      <c r="T325" s="132" t="s">
        <v>810</v>
      </c>
      <c r="U325" s="132">
        <v>122</v>
      </c>
      <c r="V325" s="132">
        <v>79.900000000000006</v>
      </c>
      <c r="W325" s="132" t="s">
        <v>1063</v>
      </c>
      <c r="X325" s="132">
        <v>13</v>
      </c>
    </row>
    <row r="326" spans="1:24">
      <c r="A326" s="132">
        <v>2455</v>
      </c>
      <c r="B326" s="132" t="s">
        <v>2534</v>
      </c>
      <c r="C326" s="132">
        <v>61046300000</v>
      </c>
      <c r="D326" s="132" t="s">
        <v>635</v>
      </c>
      <c r="E326" s="132" t="s">
        <v>3671</v>
      </c>
      <c r="F326" s="132">
        <v>54</v>
      </c>
      <c r="G326" s="132" t="s">
        <v>3848</v>
      </c>
      <c r="H326" s="132">
        <v>2</v>
      </c>
      <c r="I326" s="132">
        <v>0.55000000000000004</v>
      </c>
      <c r="J326" s="132">
        <v>1</v>
      </c>
      <c r="K326" s="132">
        <v>0.55000000000000004</v>
      </c>
      <c r="L326" s="132" t="s">
        <v>467</v>
      </c>
      <c r="M326" s="132">
        <v>497</v>
      </c>
      <c r="N326" s="132" t="s">
        <v>428</v>
      </c>
      <c r="O326" s="132">
        <v>7505</v>
      </c>
      <c r="P326" s="132" t="s">
        <v>425</v>
      </c>
      <c r="Q326" s="132">
        <v>37</v>
      </c>
      <c r="R326" s="132" t="s">
        <v>467</v>
      </c>
      <c r="S326" s="132">
        <v>1000323</v>
      </c>
      <c r="T326" s="132" t="s">
        <v>858</v>
      </c>
      <c r="U326" s="132">
        <v>1</v>
      </c>
      <c r="V326" s="132">
        <v>139.9</v>
      </c>
      <c r="W326" s="132" t="s">
        <v>1063</v>
      </c>
      <c r="X326" s="132">
        <v>13</v>
      </c>
    </row>
    <row r="327" spans="1:24">
      <c r="A327" s="132">
        <v>2456</v>
      </c>
      <c r="B327" s="132" t="s">
        <v>2535</v>
      </c>
      <c r="C327" s="132">
        <v>61044300000</v>
      </c>
      <c r="D327" s="132" t="s">
        <v>541</v>
      </c>
      <c r="E327" s="132" t="s">
        <v>426</v>
      </c>
      <c r="F327" s="132">
        <v>43</v>
      </c>
      <c r="G327" s="132" t="s">
        <v>3848</v>
      </c>
      <c r="H327" s="132">
        <v>2</v>
      </c>
      <c r="I327" s="132">
        <v>0.65400000000000003</v>
      </c>
      <c r="J327" s="132">
        <v>1</v>
      </c>
      <c r="K327" s="132">
        <v>0.65400000000000003</v>
      </c>
      <c r="L327" s="132" t="s">
        <v>467</v>
      </c>
      <c r="M327" s="132">
        <v>497</v>
      </c>
      <c r="N327" s="132" t="s">
        <v>428</v>
      </c>
      <c r="O327" s="132">
        <v>7505</v>
      </c>
      <c r="P327" s="132" t="s">
        <v>425</v>
      </c>
      <c r="Q327" s="132">
        <v>37</v>
      </c>
      <c r="R327" s="132" t="s">
        <v>467</v>
      </c>
      <c r="S327" s="132">
        <v>1000323</v>
      </c>
      <c r="T327" s="132" t="s">
        <v>858</v>
      </c>
      <c r="U327" s="132">
        <v>1</v>
      </c>
      <c r="V327" s="132">
        <v>199.9</v>
      </c>
      <c r="W327" s="132" t="s">
        <v>3919</v>
      </c>
      <c r="X327" s="132">
        <v>25</v>
      </c>
    </row>
    <row r="328" spans="1:24">
      <c r="A328" s="132">
        <v>2457</v>
      </c>
      <c r="B328" s="132" t="s">
        <v>2536</v>
      </c>
      <c r="C328" s="132">
        <v>61044300000</v>
      </c>
      <c r="D328" s="132" t="s">
        <v>541</v>
      </c>
      <c r="E328" s="132" t="s">
        <v>426</v>
      </c>
      <c r="F328" s="132">
        <v>43</v>
      </c>
      <c r="G328" s="132" t="s">
        <v>3848</v>
      </c>
      <c r="H328" s="132">
        <v>2</v>
      </c>
      <c r="I328" s="132">
        <v>0.51800000000000002</v>
      </c>
      <c r="J328" s="132">
        <v>1</v>
      </c>
      <c r="K328" s="132">
        <v>0.51800000000000002</v>
      </c>
      <c r="L328" s="132" t="s">
        <v>467</v>
      </c>
      <c r="M328" s="132">
        <v>497</v>
      </c>
      <c r="N328" s="132" t="s">
        <v>428</v>
      </c>
      <c r="O328" s="132">
        <v>7505</v>
      </c>
      <c r="P328" s="132" t="s">
        <v>425</v>
      </c>
      <c r="Q328" s="132">
        <v>37</v>
      </c>
      <c r="R328" s="132" t="s">
        <v>467</v>
      </c>
      <c r="S328" s="132">
        <v>1000323</v>
      </c>
      <c r="T328" s="132" t="s">
        <v>828</v>
      </c>
      <c r="U328" s="132">
        <v>124</v>
      </c>
      <c r="V328" s="132">
        <v>79.900000000000006</v>
      </c>
      <c r="W328" s="132" t="s">
        <v>1144</v>
      </c>
      <c r="X328" s="132">
        <v>23</v>
      </c>
    </row>
    <row r="329" spans="1:24">
      <c r="A329" s="132">
        <v>2458</v>
      </c>
      <c r="B329" s="132" t="s">
        <v>2537</v>
      </c>
      <c r="C329" s="132">
        <v>61044900000</v>
      </c>
      <c r="D329" s="132" t="s">
        <v>590</v>
      </c>
      <c r="E329" s="132" t="s">
        <v>426</v>
      </c>
      <c r="F329" s="132">
        <v>43</v>
      </c>
      <c r="G329" s="132" t="s">
        <v>3848</v>
      </c>
      <c r="H329" s="132">
        <v>2</v>
      </c>
      <c r="I329" s="132">
        <v>0.53400000000000003</v>
      </c>
      <c r="J329" s="132">
        <v>1</v>
      </c>
      <c r="K329" s="132">
        <v>0.53400000000000003</v>
      </c>
      <c r="L329" s="132" t="s">
        <v>467</v>
      </c>
      <c r="M329" s="132">
        <v>497</v>
      </c>
      <c r="N329" s="132" t="s">
        <v>428</v>
      </c>
      <c r="O329" s="132">
        <v>7505</v>
      </c>
      <c r="P329" s="132" t="s">
        <v>431</v>
      </c>
      <c r="Q329" s="132">
        <v>53</v>
      </c>
      <c r="R329" s="132" t="s">
        <v>467</v>
      </c>
      <c r="S329" s="132">
        <v>1000323</v>
      </c>
      <c r="T329" s="132" t="s">
        <v>810</v>
      </c>
      <c r="U329" s="132">
        <v>122</v>
      </c>
      <c r="V329" s="132">
        <v>169.9</v>
      </c>
      <c r="W329" s="132" t="s">
        <v>1063</v>
      </c>
      <c r="X329" s="132">
        <v>13</v>
      </c>
    </row>
    <row r="330" spans="1:24">
      <c r="A330" s="132">
        <v>2459</v>
      </c>
      <c r="B330" s="132" t="s">
        <v>2538</v>
      </c>
      <c r="C330" s="132">
        <v>61099020000</v>
      </c>
      <c r="D330" s="132" t="s">
        <v>1997</v>
      </c>
      <c r="E330" s="132" t="s">
        <v>453</v>
      </c>
      <c r="F330" s="132">
        <v>73</v>
      </c>
      <c r="G330" s="132" t="s">
        <v>3848</v>
      </c>
      <c r="H330" s="132">
        <v>2</v>
      </c>
      <c r="I330" s="132">
        <v>0.18</v>
      </c>
      <c r="J330" s="132">
        <v>1</v>
      </c>
      <c r="K330" s="132">
        <v>0.18</v>
      </c>
      <c r="L330" s="132" t="s">
        <v>467</v>
      </c>
      <c r="M330" s="132">
        <v>497</v>
      </c>
      <c r="N330" s="132" t="s">
        <v>428</v>
      </c>
      <c r="O330" s="132">
        <v>7505</v>
      </c>
      <c r="P330" s="132" t="s">
        <v>3879</v>
      </c>
      <c r="Q330" s="132">
        <v>57</v>
      </c>
      <c r="R330" s="132" t="s">
        <v>467</v>
      </c>
      <c r="S330" s="132">
        <v>1000323</v>
      </c>
      <c r="T330" s="132" t="s">
        <v>810</v>
      </c>
      <c r="U330" s="132">
        <v>122</v>
      </c>
      <c r="V330" s="132">
        <v>35.9</v>
      </c>
      <c r="W330" s="132" t="s">
        <v>1046</v>
      </c>
      <c r="X330" s="132">
        <v>12</v>
      </c>
    </row>
    <row r="331" spans="1:24">
      <c r="A331" s="132">
        <v>2460</v>
      </c>
      <c r="B331" s="132" t="s">
        <v>2539</v>
      </c>
      <c r="C331" s="132">
        <v>62046318000</v>
      </c>
      <c r="D331" s="132" t="s">
        <v>985</v>
      </c>
      <c r="E331" s="132" t="s">
        <v>420</v>
      </c>
      <c r="F331" s="132">
        <v>93</v>
      </c>
      <c r="G331" s="132" t="s">
        <v>3848</v>
      </c>
      <c r="H331" s="132">
        <v>2</v>
      </c>
      <c r="I331" s="132">
        <v>0.30599999999999999</v>
      </c>
      <c r="J331" s="132">
        <v>1</v>
      </c>
      <c r="K331" s="132">
        <v>0.30599999999999999</v>
      </c>
      <c r="L331" s="132" t="s">
        <v>467</v>
      </c>
      <c r="M331" s="132">
        <v>497</v>
      </c>
      <c r="N331" s="132" t="s">
        <v>428</v>
      </c>
      <c r="O331" s="132">
        <v>7505</v>
      </c>
      <c r="P331" s="132" t="s">
        <v>425</v>
      </c>
      <c r="Q331" s="132">
        <v>37</v>
      </c>
      <c r="R331" s="132" t="s">
        <v>467</v>
      </c>
      <c r="S331" s="132">
        <v>1000323</v>
      </c>
      <c r="T331" s="132" t="s">
        <v>828</v>
      </c>
      <c r="U331" s="132">
        <v>124</v>
      </c>
      <c r="V331" s="132">
        <v>0</v>
      </c>
      <c r="W331" s="132" t="s">
        <v>1063</v>
      </c>
      <c r="X331" s="132">
        <v>13</v>
      </c>
    </row>
    <row r="332" spans="1:24">
      <c r="A332" s="132">
        <v>2461</v>
      </c>
      <c r="B332" s="132" t="s">
        <v>2540</v>
      </c>
      <c r="C332" s="132">
        <v>61045200000</v>
      </c>
      <c r="D332" s="132" t="s">
        <v>639</v>
      </c>
      <c r="E332" s="132" t="s">
        <v>443</v>
      </c>
      <c r="F332" s="132">
        <v>53</v>
      </c>
      <c r="G332" s="132" t="s">
        <v>3848</v>
      </c>
      <c r="H332" s="132">
        <v>2</v>
      </c>
      <c r="I332" s="132">
        <v>0.16200000000000001</v>
      </c>
      <c r="J332" s="132">
        <v>1</v>
      </c>
      <c r="K332" s="132">
        <v>0.16200000000000001</v>
      </c>
      <c r="L332" s="132" t="s">
        <v>467</v>
      </c>
      <c r="M332" s="132">
        <v>497</v>
      </c>
      <c r="N332" s="132" t="s">
        <v>428</v>
      </c>
      <c r="O332" s="132">
        <v>7505</v>
      </c>
      <c r="P332" s="132" t="s">
        <v>439</v>
      </c>
      <c r="Q332" s="132">
        <v>9</v>
      </c>
      <c r="R332" s="132" t="s">
        <v>467</v>
      </c>
      <c r="S332" s="132">
        <v>1000323</v>
      </c>
      <c r="T332" s="132" t="s">
        <v>810</v>
      </c>
      <c r="U332" s="132">
        <v>122</v>
      </c>
      <c r="V332" s="132">
        <v>49.9</v>
      </c>
      <c r="W332" s="132" t="s">
        <v>3919</v>
      </c>
      <c r="X332" s="132">
        <v>25</v>
      </c>
    </row>
    <row r="333" spans="1:24">
      <c r="A333" s="132">
        <v>2462</v>
      </c>
      <c r="B333" s="132" t="s">
        <v>2541</v>
      </c>
      <c r="C333" s="132">
        <v>61099020000</v>
      </c>
      <c r="D333" s="132" t="s">
        <v>604</v>
      </c>
      <c r="E333" s="132" t="s">
        <v>329</v>
      </c>
      <c r="F333" s="132">
        <v>249</v>
      </c>
      <c r="G333" s="132" t="s">
        <v>3848</v>
      </c>
      <c r="H333" s="132">
        <v>2</v>
      </c>
      <c r="I333" s="132">
        <v>0.11600000000000001</v>
      </c>
      <c r="J333" s="132">
        <v>1</v>
      </c>
      <c r="K333" s="132">
        <v>0.11600000000000001</v>
      </c>
      <c r="L333" s="132" t="s">
        <v>467</v>
      </c>
      <c r="M333" s="132">
        <v>497</v>
      </c>
      <c r="N333" s="132" t="s">
        <v>468</v>
      </c>
      <c r="O333" s="132">
        <v>1760</v>
      </c>
      <c r="P333" s="132" t="s">
        <v>425</v>
      </c>
      <c r="Q333" s="132">
        <v>37</v>
      </c>
      <c r="R333" s="132" t="s">
        <v>467</v>
      </c>
      <c r="S333" s="132">
        <v>1000323</v>
      </c>
      <c r="T333" s="132">
        <v>46</v>
      </c>
      <c r="U333" s="132">
        <v>577</v>
      </c>
      <c r="V333" s="132">
        <v>59.9</v>
      </c>
      <c r="W333" s="132" t="s">
        <v>1046</v>
      </c>
      <c r="X333" s="132">
        <v>12</v>
      </c>
    </row>
    <row r="334" spans="1:24">
      <c r="A334" s="132">
        <v>2463</v>
      </c>
      <c r="B334" s="132" t="s">
        <v>2542</v>
      </c>
      <c r="C334" s="132">
        <v>61099020000</v>
      </c>
      <c r="D334" s="132" t="s">
        <v>604</v>
      </c>
      <c r="E334" s="132" t="s">
        <v>329</v>
      </c>
      <c r="F334" s="132">
        <v>249</v>
      </c>
      <c r="G334" s="132" t="s">
        <v>3848</v>
      </c>
      <c r="H334" s="132">
        <v>2</v>
      </c>
      <c r="I334" s="132">
        <v>0.126</v>
      </c>
      <c r="J334" s="132">
        <v>1</v>
      </c>
      <c r="K334" s="132">
        <v>0.126</v>
      </c>
      <c r="L334" s="132" t="s">
        <v>467</v>
      </c>
      <c r="M334" s="132">
        <v>497</v>
      </c>
      <c r="N334" s="132" t="s">
        <v>468</v>
      </c>
      <c r="O334" s="132">
        <v>1760</v>
      </c>
      <c r="P334" s="132" t="s">
        <v>425</v>
      </c>
      <c r="Q334" s="132">
        <v>37</v>
      </c>
      <c r="R334" s="132" t="s">
        <v>467</v>
      </c>
      <c r="S334" s="132">
        <v>1000323</v>
      </c>
      <c r="T334" s="132">
        <v>52</v>
      </c>
      <c r="U334" s="132">
        <v>580</v>
      </c>
      <c r="V334" s="132">
        <v>59.9</v>
      </c>
      <c r="W334" s="132" t="s">
        <v>1046</v>
      </c>
      <c r="X334" s="132">
        <v>12</v>
      </c>
    </row>
    <row r="335" spans="1:24">
      <c r="A335" s="132">
        <v>2464</v>
      </c>
      <c r="B335" s="132" t="s">
        <v>2543</v>
      </c>
      <c r="C335" s="132">
        <v>61046300000</v>
      </c>
      <c r="D335" s="132" t="s">
        <v>635</v>
      </c>
      <c r="E335" s="132" t="s">
        <v>3671</v>
      </c>
      <c r="F335" s="132">
        <v>54</v>
      </c>
      <c r="G335" s="132" t="s">
        <v>3848</v>
      </c>
      <c r="H335" s="132">
        <v>2</v>
      </c>
      <c r="I335" s="132">
        <v>0.48399999999999999</v>
      </c>
      <c r="J335" s="132">
        <v>1</v>
      </c>
      <c r="K335" s="132">
        <v>0.48399999999999999</v>
      </c>
      <c r="L335" s="132" t="s">
        <v>467</v>
      </c>
      <c r="M335" s="132">
        <v>497</v>
      </c>
      <c r="N335" s="132" t="s">
        <v>468</v>
      </c>
      <c r="O335" s="132">
        <v>1760</v>
      </c>
      <c r="P335" s="132" t="s">
        <v>425</v>
      </c>
      <c r="Q335" s="132">
        <v>37</v>
      </c>
      <c r="R335" s="132" t="s">
        <v>467</v>
      </c>
      <c r="S335" s="132">
        <v>1000323</v>
      </c>
      <c r="T335" s="132" t="s">
        <v>810</v>
      </c>
      <c r="U335" s="132">
        <v>122</v>
      </c>
      <c r="V335" s="132">
        <v>139.9</v>
      </c>
      <c r="W335" s="132" t="s">
        <v>1050</v>
      </c>
      <c r="X335" s="132">
        <v>20</v>
      </c>
    </row>
    <row r="336" spans="1:24">
      <c r="A336" s="132">
        <v>2465</v>
      </c>
      <c r="B336" s="132" t="s">
        <v>2544</v>
      </c>
      <c r="C336" s="132">
        <v>61178080090</v>
      </c>
      <c r="D336" s="132" t="s">
        <v>1998</v>
      </c>
      <c r="E336" s="132" t="s">
        <v>449</v>
      </c>
      <c r="F336" s="132">
        <v>6</v>
      </c>
      <c r="G336" s="132" t="s">
        <v>3848</v>
      </c>
      <c r="H336" s="132">
        <v>2</v>
      </c>
      <c r="I336" s="132">
        <v>0.124</v>
      </c>
      <c r="J336" s="132">
        <v>1</v>
      </c>
      <c r="K336" s="132">
        <v>0.124</v>
      </c>
      <c r="L336" s="132" t="s">
        <v>467</v>
      </c>
      <c r="M336" s="132">
        <v>497</v>
      </c>
      <c r="N336" s="132" t="s">
        <v>468</v>
      </c>
      <c r="O336" s="132">
        <v>1760</v>
      </c>
      <c r="P336" s="132" t="s">
        <v>425</v>
      </c>
      <c r="Q336" s="132">
        <v>37</v>
      </c>
      <c r="R336" s="132" t="s">
        <v>467</v>
      </c>
      <c r="S336" s="132">
        <v>1000323</v>
      </c>
      <c r="T336" s="132" t="s">
        <v>1150</v>
      </c>
      <c r="U336" s="132">
        <v>579</v>
      </c>
      <c r="V336" s="132">
        <v>29.9</v>
      </c>
      <c r="W336" s="132" t="s">
        <v>1063</v>
      </c>
      <c r="X336" s="132">
        <v>13</v>
      </c>
    </row>
    <row r="337" spans="1:24">
      <c r="A337" s="132">
        <v>2466</v>
      </c>
      <c r="B337" s="132" t="s">
        <v>2545</v>
      </c>
      <c r="C337" s="132">
        <v>61044300000</v>
      </c>
      <c r="D337" s="132" t="s">
        <v>541</v>
      </c>
      <c r="E337" s="132" t="s">
        <v>426</v>
      </c>
      <c r="F337" s="132">
        <v>43</v>
      </c>
      <c r="G337" s="132" t="s">
        <v>3848</v>
      </c>
      <c r="H337" s="132">
        <v>2</v>
      </c>
      <c r="I337" s="132">
        <v>0.79400000000000004</v>
      </c>
      <c r="J337" s="132">
        <v>1</v>
      </c>
      <c r="K337" s="132">
        <v>0.79400000000000004</v>
      </c>
      <c r="L337" s="132" t="s">
        <v>467</v>
      </c>
      <c r="M337" s="132">
        <v>497</v>
      </c>
      <c r="N337" s="132" t="s">
        <v>468</v>
      </c>
      <c r="O337" s="132">
        <v>1760</v>
      </c>
      <c r="P337" s="132" t="s">
        <v>425</v>
      </c>
      <c r="Q337" s="132">
        <v>37</v>
      </c>
      <c r="R337" s="132" t="s">
        <v>467</v>
      </c>
      <c r="S337" s="132">
        <v>1000323</v>
      </c>
      <c r="T337" s="132" t="s">
        <v>810</v>
      </c>
      <c r="U337" s="132">
        <v>122</v>
      </c>
      <c r="V337" s="132">
        <v>169.9</v>
      </c>
      <c r="W337" s="132" t="s">
        <v>3920</v>
      </c>
      <c r="X337" s="132">
        <v>14</v>
      </c>
    </row>
    <row r="338" spans="1:24">
      <c r="A338" s="132">
        <v>2467</v>
      </c>
      <c r="B338" s="132" t="s">
        <v>2546</v>
      </c>
      <c r="C338" s="132">
        <v>61043300000</v>
      </c>
      <c r="D338" s="132" t="s">
        <v>569</v>
      </c>
      <c r="E338" s="132" t="s">
        <v>466</v>
      </c>
      <c r="F338" s="132">
        <v>153</v>
      </c>
      <c r="G338" s="132" t="s">
        <v>3848</v>
      </c>
      <c r="H338" s="132">
        <v>2</v>
      </c>
      <c r="I338" s="132">
        <v>0.48599999999999999</v>
      </c>
      <c r="J338" s="132">
        <v>1</v>
      </c>
      <c r="K338" s="132">
        <v>0.48599999999999999</v>
      </c>
      <c r="L338" s="132" t="s">
        <v>467</v>
      </c>
      <c r="M338" s="132">
        <v>497</v>
      </c>
      <c r="N338" s="132" t="s">
        <v>468</v>
      </c>
      <c r="O338" s="132">
        <v>1760</v>
      </c>
      <c r="P338" s="132" t="s">
        <v>425</v>
      </c>
      <c r="Q338" s="132">
        <v>37</v>
      </c>
      <c r="R338" s="132" t="s">
        <v>467</v>
      </c>
      <c r="S338" s="132">
        <v>1000323</v>
      </c>
      <c r="T338" s="132" t="s">
        <v>810</v>
      </c>
      <c r="U338" s="132">
        <v>122</v>
      </c>
      <c r="V338" s="132">
        <v>129.9</v>
      </c>
      <c r="W338" s="132" t="s">
        <v>3920</v>
      </c>
      <c r="X338" s="132">
        <v>14</v>
      </c>
    </row>
    <row r="339" spans="1:24">
      <c r="A339" s="132">
        <v>2468</v>
      </c>
      <c r="B339" s="132" t="s">
        <v>2547</v>
      </c>
      <c r="C339" s="132">
        <v>61099020000</v>
      </c>
      <c r="D339" s="132" t="s">
        <v>604</v>
      </c>
      <c r="E339" s="132" t="s">
        <v>329</v>
      </c>
      <c r="F339" s="132">
        <v>249</v>
      </c>
      <c r="G339" s="132" t="s">
        <v>3848</v>
      </c>
      <c r="H339" s="132">
        <v>2</v>
      </c>
      <c r="I339" s="132">
        <v>0.24</v>
      </c>
      <c r="J339" s="132">
        <v>1</v>
      </c>
      <c r="K339" s="132">
        <v>0.24</v>
      </c>
      <c r="L339" s="132" t="s">
        <v>467</v>
      </c>
      <c r="M339" s="132">
        <v>497</v>
      </c>
      <c r="N339" s="132" t="s">
        <v>468</v>
      </c>
      <c r="O339" s="132">
        <v>1760</v>
      </c>
      <c r="P339" s="132" t="s">
        <v>425</v>
      </c>
      <c r="Q339" s="132">
        <v>37</v>
      </c>
      <c r="R339" s="132" t="s">
        <v>467</v>
      </c>
      <c r="S339" s="132">
        <v>1000323</v>
      </c>
      <c r="T339" s="132" t="s">
        <v>821</v>
      </c>
      <c r="U339" s="132">
        <v>3</v>
      </c>
      <c r="V339" s="132">
        <v>89.9</v>
      </c>
      <c r="W339" s="132" t="s">
        <v>1144</v>
      </c>
      <c r="X339" s="132">
        <v>23</v>
      </c>
    </row>
    <row r="340" spans="1:24">
      <c r="A340" s="132">
        <v>2469</v>
      </c>
      <c r="B340" s="132" t="s">
        <v>2548</v>
      </c>
      <c r="C340" s="132">
        <v>61062000000</v>
      </c>
      <c r="D340" s="132" t="s">
        <v>599</v>
      </c>
      <c r="E340" s="132" t="s">
        <v>437</v>
      </c>
      <c r="F340" s="132">
        <v>77</v>
      </c>
      <c r="G340" s="132" t="s">
        <v>3848</v>
      </c>
      <c r="H340" s="132">
        <v>2</v>
      </c>
      <c r="I340" s="132">
        <v>0.14399999999999999</v>
      </c>
      <c r="J340" s="132">
        <v>1</v>
      </c>
      <c r="K340" s="132">
        <v>0.14399999999999999</v>
      </c>
      <c r="L340" s="132" t="s">
        <v>467</v>
      </c>
      <c r="M340" s="132">
        <v>497</v>
      </c>
      <c r="N340" s="132" t="s">
        <v>468</v>
      </c>
      <c r="O340" s="132">
        <v>1760</v>
      </c>
      <c r="P340" s="132" t="s">
        <v>425</v>
      </c>
      <c r="Q340" s="132">
        <v>37</v>
      </c>
      <c r="R340" s="132" t="s">
        <v>467</v>
      </c>
      <c r="S340" s="132">
        <v>1000323</v>
      </c>
      <c r="T340" s="132">
        <v>52</v>
      </c>
      <c r="U340" s="132">
        <v>580</v>
      </c>
      <c r="V340" s="132">
        <v>89.9</v>
      </c>
      <c r="W340" s="132" t="s">
        <v>1053</v>
      </c>
      <c r="X340" s="132">
        <v>17</v>
      </c>
    </row>
    <row r="341" spans="1:24">
      <c r="A341" s="132">
        <v>2470</v>
      </c>
      <c r="B341" s="132" t="s">
        <v>2549</v>
      </c>
      <c r="C341" s="132">
        <v>61061000000</v>
      </c>
      <c r="D341" s="132" t="s">
        <v>539</v>
      </c>
      <c r="E341" s="132" t="s">
        <v>437</v>
      </c>
      <c r="F341" s="132">
        <v>77</v>
      </c>
      <c r="G341" s="132" t="s">
        <v>3848</v>
      </c>
      <c r="H341" s="132">
        <v>2</v>
      </c>
      <c r="I341" s="132">
        <v>0.17</v>
      </c>
      <c r="J341" s="132">
        <v>1</v>
      </c>
      <c r="K341" s="132">
        <v>0.17</v>
      </c>
      <c r="L341" s="132" t="s">
        <v>467</v>
      </c>
      <c r="M341" s="132">
        <v>497</v>
      </c>
      <c r="N341" s="132" t="s">
        <v>468</v>
      </c>
      <c r="O341" s="132">
        <v>1760</v>
      </c>
      <c r="P341" s="132" t="s">
        <v>439</v>
      </c>
      <c r="Q341" s="132">
        <v>9</v>
      </c>
      <c r="R341" s="132" t="s">
        <v>467</v>
      </c>
      <c r="S341" s="132">
        <v>1000323</v>
      </c>
      <c r="T341" s="132" t="s">
        <v>858</v>
      </c>
      <c r="U341" s="132">
        <v>1</v>
      </c>
      <c r="V341" s="132">
        <v>59.9</v>
      </c>
      <c r="W341" s="132" t="s">
        <v>1038</v>
      </c>
      <c r="X341" s="132">
        <v>5</v>
      </c>
    </row>
    <row r="342" spans="1:24">
      <c r="A342" s="132">
        <v>2471</v>
      </c>
      <c r="B342" s="132" t="s">
        <v>2550</v>
      </c>
      <c r="C342" s="132">
        <v>61061000000</v>
      </c>
      <c r="D342" s="132" t="s">
        <v>539</v>
      </c>
      <c r="E342" s="132" t="s">
        <v>437</v>
      </c>
      <c r="F342" s="132">
        <v>77</v>
      </c>
      <c r="G342" s="132" t="s">
        <v>3848</v>
      </c>
      <c r="H342" s="132">
        <v>2</v>
      </c>
      <c r="I342" s="132">
        <v>0.16600000000000001</v>
      </c>
      <c r="J342" s="132">
        <v>1</v>
      </c>
      <c r="K342" s="132">
        <v>0.16600000000000001</v>
      </c>
      <c r="L342" s="132" t="s">
        <v>467</v>
      </c>
      <c r="M342" s="132">
        <v>497</v>
      </c>
      <c r="N342" s="132" t="s">
        <v>468</v>
      </c>
      <c r="O342" s="132">
        <v>1760</v>
      </c>
      <c r="P342" s="132" t="s">
        <v>439</v>
      </c>
      <c r="Q342" s="132">
        <v>9</v>
      </c>
      <c r="R342" s="132" t="s">
        <v>467</v>
      </c>
      <c r="S342" s="132">
        <v>1000323</v>
      </c>
      <c r="T342" s="132" t="s">
        <v>858</v>
      </c>
      <c r="U342" s="132">
        <v>1</v>
      </c>
      <c r="V342" s="132">
        <v>59.9</v>
      </c>
      <c r="W342" s="132" t="s">
        <v>1046</v>
      </c>
      <c r="X342" s="132">
        <v>12</v>
      </c>
    </row>
    <row r="343" spans="1:24">
      <c r="A343" s="132">
        <v>2472</v>
      </c>
      <c r="B343" s="132" t="s">
        <v>2551</v>
      </c>
      <c r="C343" s="132">
        <v>62024000090</v>
      </c>
      <c r="D343" s="132" t="s">
        <v>503</v>
      </c>
      <c r="E343" s="132" t="s">
        <v>3650</v>
      </c>
      <c r="F343" s="132">
        <v>14</v>
      </c>
      <c r="G343" s="132" t="s">
        <v>3848</v>
      </c>
      <c r="H343" s="132">
        <v>2</v>
      </c>
      <c r="I343" s="132">
        <v>0.39400000000000002</v>
      </c>
      <c r="J343" s="132">
        <v>1</v>
      </c>
      <c r="K343" s="132">
        <v>0.39400000000000002</v>
      </c>
      <c r="L343" s="132" t="s">
        <v>467</v>
      </c>
      <c r="M343" s="132">
        <v>497</v>
      </c>
      <c r="N343" s="132" t="s">
        <v>468</v>
      </c>
      <c r="O343" s="132">
        <v>1760</v>
      </c>
      <c r="P343" s="132" t="s">
        <v>425</v>
      </c>
      <c r="Q343" s="132">
        <v>37</v>
      </c>
      <c r="R343" s="132" t="s">
        <v>467</v>
      </c>
      <c r="S343" s="132">
        <v>1000323</v>
      </c>
      <c r="T343" s="132" t="s">
        <v>828</v>
      </c>
      <c r="U343" s="132">
        <v>124</v>
      </c>
      <c r="V343" s="132">
        <v>179.9</v>
      </c>
      <c r="W343" s="132" t="s">
        <v>1144</v>
      </c>
      <c r="X343" s="132">
        <v>23</v>
      </c>
    </row>
    <row r="344" spans="1:24">
      <c r="A344" s="132">
        <v>2473</v>
      </c>
      <c r="B344" s="132" t="s">
        <v>2552</v>
      </c>
      <c r="C344" s="132">
        <v>62024000090</v>
      </c>
      <c r="D344" s="132" t="s">
        <v>503</v>
      </c>
      <c r="E344" s="132" t="s">
        <v>3650</v>
      </c>
      <c r="F344" s="132">
        <v>14</v>
      </c>
      <c r="G344" s="132" t="s">
        <v>3848</v>
      </c>
      <c r="H344" s="132">
        <v>2</v>
      </c>
      <c r="I344" s="132">
        <v>0.622</v>
      </c>
      <c r="J344" s="132">
        <v>1</v>
      </c>
      <c r="K344" s="132">
        <v>0.622</v>
      </c>
      <c r="L344" s="132" t="s">
        <v>467</v>
      </c>
      <c r="M344" s="132">
        <v>497</v>
      </c>
      <c r="N344" s="132" t="s">
        <v>468</v>
      </c>
      <c r="O344" s="132">
        <v>1760</v>
      </c>
      <c r="P344" s="132" t="s">
        <v>425</v>
      </c>
      <c r="Q344" s="132">
        <v>37</v>
      </c>
      <c r="R344" s="132" t="s">
        <v>467</v>
      </c>
      <c r="S344" s="132">
        <v>1000323</v>
      </c>
      <c r="T344" s="132" t="s">
        <v>810</v>
      </c>
      <c r="U344" s="132">
        <v>122</v>
      </c>
      <c r="V344" s="132">
        <v>179.9</v>
      </c>
      <c r="W344" s="132" t="s">
        <v>1038</v>
      </c>
      <c r="X344" s="132">
        <v>5</v>
      </c>
    </row>
    <row r="345" spans="1:24">
      <c r="A345" s="132">
        <v>2474</v>
      </c>
      <c r="B345" s="132" t="s">
        <v>2553</v>
      </c>
      <c r="C345" s="132">
        <v>61043300000</v>
      </c>
      <c r="D345" s="132" t="s">
        <v>569</v>
      </c>
      <c r="E345" s="132" t="s">
        <v>466</v>
      </c>
      <c r="F345" s="132">
        <v>153</v>
      </c>
      <c r="G345" s="132" t="s">
        <v>3848</v>
      </c>
      <c r="H345" s="132">
        <v>2</v>
      </c>
      <c r="I345" s="132">
        <v>0.49199999999999999</v>
      </c>
      <c r="J345" s="132">
        <v>1</v>
      </c>
      <c r="K345" s="132">
        <v>0.49199999999999999</v>
      </c>
      <c r="L345" s="132" t="s">
        <v>467</v>
      </c>
      <c r="M345" s="132">
        <v>497</v>
      </c>
      <c r="N345" s="132" t="s">
        <v>468</v>
      </c>
      <c r="O345" s="132">
        <v>1760</v>
      </c>
      <c r="P345" s="132" t="s">
        <v>425</v>
      </c>
      <c r="Q345" s="132">
        <v>37</v>
      </c>
      <c r="R345" s="132" t="s">
        <v>467</v>
      </c>
      <c r="S345" s="132">
        <v>1000323</v>
      </c>
      <c r="T345" s="132" t="s">
        <v>828</v>
      </c>
      <c r="U345" s="132">
        <v>124</v>
      </c>
      <c r="V345" s="132">
        <v>149.9</v>
      </c>
      <c r="W345" s="132" t="s">
        <v>1109</v>
      </c>
      <c r="X345" s="132">
        <v>9</v>
      </c>
    </row>
    <row r="346" spans="1:24">
      <c r="A346" s="132">
        <v>2475</v>
      </c>
      <c r="B346" s="132" t="s">
        <v>2554</v>
      </c>
      <c r="C346" s="132">
        <v>61043300000</v>
      </c>
      <c r="D346" s="132" t="s">
        <v>569</v>
      </c>
      <c r="E346" s="132" t="s">
        <v>466</v>
      </c>
      <c r="F346" s="132">
        <v>153</v>
      </c>
      <c r="G346" s="132" t="s">
        <v>3848</v>
      </c>
      <c r="H346" s="132">
        <v>2</v>
      </c>
      <c r="I346" s="132">
        <v>0.49199999999999999</v>
      </c>
      <c r="J346" s="132">
        <v>1</v>
      </c>
      <c r="K346" s="132">
        <v>0.49199999999999999</v>
      </c>
      <c r="L346" s="132" t="s">
        <v>467</v>
      </c>
      <c r="M346" s="132">
        <v>497</v>
      </c>
      <c r="N346" s="132" t="s">
        <v>468</v>
      </c>
      <c r="O346" s="132">
        <v>1760</v>
      </c>
      <c r="P346" s="132" t="s">
        <v>425</v>
      </c>
      <c r="Q346" s="132">
        <v>37</v>
      </c>
      <c r="R346" s="132" t="s">
        <v>467</v>
      </c>
      <c r="S346" s="132">
        <v>1000323</v>
      </c>
      <c r="T346" s="132" t="s">
        <v>858</v>
      </c>
      <c r="U346" s="132">
        <v>1</v>
      </c>
      <c r="V346" s="132">
        <v>159.9</v>
      </c>
      <c r="W346" s="132" t="s">
        <v>1063</v>
      </c>
      <c r="X346" s="132">
        <v>13</v>
      </c>
    </row>
    <row r="347" spans="1:24">
      <c r="A347" s="132">
        <v>2476</v>
      </c>
      <c r="B347" s="132" t="s">
        <v>2555</v>
      </c>
      <c r="C347" s="132">
        <v>61103099000</v>
      </c>
      <c r="D347" s="132" t="s">
        <v>709</v>
      </c>
      <c r="E347" s="132" t="s">
        <v>3690</v>
      </c>
      <c r="F347" s="132">
        <v>89</v>
      </c>
      <c r="G347" s="132" t="s">
        <v>3848</v>
      </c>
      <c r="H347" s="132">
        <v>2</v>
      </c>
      <c r="I347" s="132">
        <v>0.374</v>
      </c>
      <c r="J347" s="132">
        <v>1</v>
      </c>
      <c r="K347" s="132">
        <v>0.374</v>
      </c>
      <c r="L347" s="132" t="s">
        <v>467</v>
      </c>
      <c r="M347" s="132">
        <v>497</v>
      </c>
      <c r="N347" s="132" t="s">
        <v>468</v>
      </c>
      <c r="O347" s="132">
        <v>1760</v>
      </c>
      <c r="P347" s="132" t="s">
        <v>425</v>
      </c>
      <c r="Q347" s="132">
        <v>37</v>
      </c>
      <c r="R347" s="132" t="s">
        <v>467</v>
      </c>
      <c r="S347" s="132">
        <v>1000323</v>
      </c>
      <c r="T347" s="132">
        <v>48</v>
      </c>
      <c r="U347" s="132">
        <v>578</v>
      </c>
      <c r="V347" s="132">
        <v>109.9</v>
      </c>
      <c r="W347" s="132" t="s">
        <v>1050</v>
      </c>
      <c r="X347" s="132">
        <v>20</v>
      </c>
    </row>
    <row r="348" spans="1:24">
      <c r="A348" s="132">
        <v>2477</v>
      </c>
      <c r="B348" s="132" t="s">
        <v>2556</v>
      </c>
      <c r="C348" s="132">
        <v>62046990000</v>
      </c>
      <c r="D348" s="132" t="s">
        <v>598</v>
      </c>
      <c r="E348" s="132" t="s">
        <v>420</v>
      </c>
      <c r="F348" s="132">
        <v>93</v>
      </c>
      <c r="G348" s="132" t="s">
        <v>3848</v>
      </c>
      <c r="H348" s="132">
        <v>2</v>
      </c>
      <c r="I348" s="132">
        <v>0.33600000000000002</v>
      </c>
      <c r="J348" s="132">
        <v>1</v>
      </c>
      <c r="K348" s="132">
        <v>0.33600000000000002</v>
      </c>
      <c r="L348" s="132" t="s">
        <v>467</v>
      </c>
      <c r="M348" s="132">
        <v>497</v>
      </c>
      <c r="N348" s="132" t="s">
        <v>468</v>
      </c>
      <c r="O348" s="132">
        <v>1760</v>
      </c>
      <c r="P348" s="132" t="s">
        <v>431</v>
      </c>
      <c r="Q348" s="132">
        <v>53</v>
      </c>
      <c r="R348" s="132" t="s">
        <v>467</v>
      </c>
      <c r="S348" s="132">
        <v>1000323</v>
      </c>
      <c r="T348" s="132" t="s">
        <v>858</v>
      </c>
      <c r="U348" s="132">
        <v>1</v>
      </c>
      <c r="V348" s="132">
        <v>99.9</v>
      </c>
      <c r="W348" s="132" t="s">
        <v>1063</v>
      </c>
      <c r="X348" s="132">
        <v>13</v>
      </c>
    </row>
    <row r="349" spans="1:24">
      <c r="A349" s="132">
        <v>2478</v>
      </c>
      <c r="B349" s="132" t="s">
        <v>2557</v>
      </c>
      <c r="C349" s="132">
        <v>62046990000</v>
      </c>
      <c r="D349" s="132" t="s">
        <v>598</v>
      </c>
      <c r="E349" s="132" t="s">
        <v>420</v>
      </c>
      <c r="F349" s="132">
        <v>93</v>
      </c>
      <c r="G349" s="132" t="s">
        <v>3848</v>
      </c>
      <c r="H349" s="132">
        <v>2</v>
      </c>
      <c r="I349" s="132">
        <v>0.224</v>
      </c>
      <c r="J349" s="132">
        <v>1</v>
      </c>
      <c r="K349" s="132">
        <v>0.224</v>
      </c>
      <c r="L349" s="132" t="s">
        <v>467</v>
      </c>
      <c r="M349" s="132">
        <v>497</v>
      </c>
      <c r="N349" s="132" t="s">
        <v>468</v>
      </c>
      <c r="O349" s="132">
        <v>1760</v>
      </c>
      <c r="P349" s="132" t="s">
        <v>431</v>
      </c>
      <c r="Q349" s="132">
        <v>53</v>
      </c>
      <c r="R349" s="132" t="s">
        <v>467</v>
      </c>
      <c r="S349" s="132">
        <v>1000323</v>
      </c>
      <c r="T349" s="132" t="s">
        <v>858</v>
      </c>
      <c r="U349" s="132">
        <v>1</v>
      </c>
      <c r="V349" s="132">
        <v>59.9</v>
      </c>
      <c r="W349" s="132" t="s">
        <v>3916</v>
      </c>
      <c r="X349" s="132">
        <v>10</v>
      </c>
    </row>
    <row r="350" spans="1:24">
      <c r="A350" s="132">
        <v>2479</v>
      </c>
      <c r="B350" s="132" t="s">
        <v>2558</v>
      </c>
      <c r="C350" s="132">
        <v>62046318000</v>
      </c>
      <c r="D350" s="132" t="s">
        <v>987</v>
      </c>
      <c r="E350" s="132" t="s">
        <v>420</v>
      </c>
      <c r="F350" s="132">
        <v>93</v>
      </c>
      <c r="G350" s="132" t="s">
        <v>3848</v>
      </c>
      <c r="H350" s="132">
        <v>2</v>
      </c>
      <c r="I350" s="132">
        <v>0.30199999999999999</v>
      </c>
      <c r="J350" s="132">
        <v>1</v>
      </c>
      <c r="K350" s="132">
        <v>0.30199999999999999</v>
      </c>
      <c r="L350" s="132" t="s">
        <v>467</v>
      </c>
      <c r="M350" s="132">
        <v>497</v>
      </c>
      <c r="N350" s="132" t="s">
        <v>436</v>
      </c>
      <c r="O350" s="132">
        <v>1840</v>
      </c>
      <c r="P350" s="132" t="s">
        <v>425</v>
      </c>
      <c r="Q350" s="132">
        <v>37</v>
      </c>
      <c r="R350" s="132" t="s">
        <v>467</v>
      </c>
      <c r="S350" s="132">
        <v>1000323</v>
      </c>
      <c r="T350" s="132" t="s">
        <v>858</v>
      </c>
      <c r="U350" s="132">
        <v>1</v>
      </c>
      <c r="V350" s="132">
        <v>69.900000000000006</v>
      </c>
      <c r="W350" s="132" t="s">
        <v>1050</v>
      </c>
      <c r="X350" s="132">
        <v>20</v>
      </c>
    </row>
    <row r="351" spans="1:24">
      <c r="A351" s="132">
        <v>2480</v>
      </c>
      <c r="B351" s="132" t="s">
        <v>2559</v>
      </c>
      <c r="C351" s="132">
        <v>62046318000</v>
      </c>
      <c r="D351" s="132" t="s">
        <v>987</v>
      </c>
      <c r="E351" s="132" t="s">
        <v>420</v>
      </c>
      <c r="F351" s="132">
        <v>93</v>
      </c>
      <c r="G351" s="132" t="s">
        <v>3848</v>
      </c>
      <c r="H351" s="132">
        <v>2</v>
      </c>
      <c r="I351" s="132">
        <v>0.28799999999999998</v>
      </c>
      <c r="J351" s="132">
        <v>1</v>
      </c>
      <c r="K351" s="132">
        <v>0.28799999999999998</v>
      </c>
      <c r="L351" s="132" t="s">
        <v>467</v>
      </c>
      <c r="M351" s="132">
        <v>497</v>
      </c>
      <c r="N351" s="132" t="s">
        <v>436</v>
      </c>
      <c r="O351" s="132">
        <v>1840</v>
      </c>
      <c r="P351" s="132" t="s">
        <v>425</v>
      </c>
      <c r="Q351" s="132">
        <v>37</v>
      </c>
      <c r="R351" s="132" t="s">
        <v>467</v>
      </c>
      <c r="S351" s="132">
        <v>1000323</v>
      </c>
      <c r="T351" s="132" t="s">
        <v>858</v>
      </c>
      <c r="U351" s="132">
        <v>1</v>
      </c>
      <c r="V351" s="132">
        <v>69.900000000000006</v>
      </c>
      <c r="W351" s="132" t="s">
        <v>1050</v>
      </c>
      <c r="X351" s="132">
        <v>20</v>
      </c>
    </row>
    <row r="352" spans="1:24">
      <c r="A352" s="132">
        <v>2481</v>
      </c>
      <c r="B352" s="132" t="s">
        <v>2560</v>
      </c>
      <c r="C352" s="132">
        <v>62046239000</v>
      </c>
      <c r="D352" s="132" t="s">
        <v>510</v>
      </c>
      <c r="E352" s="132" t="s">
        <v>420</v>
      </c>
      <c r="F352" s="132">
        <v>93</v>
      </c>
      <c r="G352" s="132" t="s">
        <v>3848</v>
      </c>
      <c r="H352" s="132">
        <v>2</v>
      </c>
      <c r="I352" s="132">
        <v>0.25</v>
      </c>
      <c r="J352" s="132">
        <v>1</v>
      </c>
      <c r="K352" s="132">
        <v>0.25</v>
      </c>
      <c r="L352" s="132" t="s">
        <v>467</v>
      </c>
      <c r="M352" s="132">
        <v>497</v>
      </c>
      <c r="N352" s="132" t="s">
        <v>468</v>
      </c>
      <c r="O352" s="132">
        <v>1760</v>
      </c>
      <c r="P352" s="132" t="s">
        <v>439</v>
      </c>
      <c r="Q352" s="132">
        <v>9</v>
      </c>
      <c r="R352" s="132" t="s">
        <v>467</v>
      </c>
      <c r="S352" s="132">
        <v>1000323</v>
      </c>
      <c r="T352" s="132" t="s">
        <v>828</v>
      </c>
      <c r="U352" s="132">
        <v>124</v>
      </c>
      <c r="V352" s="132">
        <v>89.9</v>
      </c>
      <c r="W352" s="132" t="s">
        <v>3919</v>
      </c>
      <c r="X352" s="132">
        <v>25</v>
      </c>
    </row>
    <row r="353" spans="1:24">
      <c r="A353" s="132">
        <v>2482</v>
      </c>
      <c r="B353" s="132" t="s">
        <v>2561</v>
      </c>
      <c r="C353" s="132">
        <v>62046239000</v>
      </c>
      <c r="D353" s="132" t="s">
        <v>510</v>
      </c>
      <c r="E353" s="132" t="s">
        <v>420</v>
      </c>
      <c r="F353" s="132">
        <v>93</v>
      </c>
      <c r="G353" s="132" t="s">
        <v>3848</v>
      </c>
      <c r="H353" s="132">
        <v>2</v>
      </c>
      <c r="I353" s="132">
        <v>0.24199999999999999</v>
      </c>
      <c r="J353" s="132">
        <v>1</v>
      </c>
      <c r="K353" s="132">
        <v>0.24199999999999999</v>
      </c>
      <c r="L353" s="132" t="s">
        <v>467</v>
      </c>
      <c r="M353" s="132">
        <v>497</v>
      </c>
      <c r="N353" s="132" t="s">
        <v>468</v>
      </c>
      <c r="O353" s="132">
        <v>1760</v>
      </c>
      <c r="P353" s="132" t="s">
        <v>439</v>
      </c>
      <c r="Q353" s="132">
        <v>9</v>
      </c>
      <c r="R353" s="132" t="s">
        <v>467</v>
      </c>
      <c r="S353" s="132">
        <v>1000323</v>
      </c>
      <c r="T353" s="132" t="s">
        <v>821</v>
      </c>
      <c r="U353" s="132">
        <v>3</v>
      </c>
      <c r="V353" s="132">
        <v>89.9</v>
      </c>
      <c r="W353" s="132" t="s">
        <v>3919</v>
      </c>
      <c r="X353" s="132">
        <v>25</v>
      </c>
    </row>
    <row r="354" spans="1:24">
      <c r="A354" s="132">
        <v>2483</v>
      </c>
      <c r="B354" s="132" t="s">
        <v>2562</v>
      </c>
      <c r="C354" s="132">
        <v>61043300000</v>
      </c>
      <c r="D354" s="132" t="s">
        <v>569</v>
      </c>
      <c r="E354" s="132" t="s">
        <v>466</v>
      </c>
      <c r="F354" s="132">
        <v>153</v>
      </c>
      <c r="G354" s="132" t="s">
        <v>3848</v>
      </c>
      <c r="H354" s="132">
        <v>2</v>
      </c>
      <c r="I354" s="132">
        <v>0.45800000000000002</v>
      </c>
      <c r="J354" s="132">
        <v>1</v>
      </c>
      <c r="K354" s="132">
        <v>0.45800000000000002</v>
      </c>
      <c r="L354" s="132" t="s">
        <v>467</v>
      </c>
      <c r="M354" s="132">
        <v>497</v>
      </c>
      <c r="N354" s="132" t="s">
        <v>468</v>
      </c>
      <c r="O354" s="132">
        <v>1760</v>
      </c>
      <c r="P354" s="132" t="s">
        <v>425</v>
      </c>
      <c r="Q354" s="132">
        <v>37</v>
      </c>
      <c r="R354" s="132" t="s">
        <v>467</v>
      </c>
      <c r="S354" s="132">
        <v>1000323</v>
      </c>
      <c r="T354" s="132" t="s">
        <v>810</v>
      </c>
      <c r="U354" s="132">
        <v>122</v>
      </c>
      <c r="V354" s="132">
        <v>159.9</v>
      </c>
      <c r="W354" s="132" t="s">
        <v>3920</v>
      </c>
      <c r="X354" s="132">
        <v>14</v>
      </c>
    </row>
    <row r="355" spans="1:24">
      <c r="A355" s="132">
        <v>2484</v>
      </c>
      <c r="B355" s="132" t="s">
        <v>2563</v>
      </c>
      <c r="C355" s="132">
        <v>61043300000</v>
      </c>
      <c r="D355" s="132" t="s">
        <v>569</v>
      </c>
      <c r="E355" s="132" t="s">
        <v>466</v>
      </c>
      <c r="F355" s="132">
        <v>153</v>
      </c>
      <c r="G355" s="132" t="s">
        <v>3848</v>
      </c>
      <c r="H355" s="132">
        <v>2</v>
      </c>
      <c r="I355" s="132">
        <v>0.44400000000000001</v>
      </c>
      <c r="J355" s="132">
        <v>1</v>
      </c>
      <c r="K355" s="132">
        <v>0.44400000000000001</v>
      </c>
      <c r="L355" s="132" t="s">
        <v>467</v>
      </c>
      <c r="M355" s="132">
        <v>497</v>
      </c>
      <c r="N355" s="132" t="s">
        <v>468</v>
      </c>
      <c r="O355" s="132">
        <v>1760</v>
      </c>
      <c r="P355" s="132" t="s">
        <v>425</v>
      </c>
      <c r="Q355" s="132">
        <v>37</v>
      </c>
      <c r="R355" s="132" t="s">
        <v>467</v>
      </c>
      <c r="S355" s="132">
        <v>1000323</v>
      </c>
      <c r="T355" s="132" t="s">
        <v>828</v>
      </c>
      <c r="U355" s="132">
        <v>124</v>
      </c>
      <c r="V355" s="132">
        <v>119.9</v>
      </c>
      <c r="W355" s="132" t="s">
        <v>1144</v>
      </c>
      <c r="X355" s="132">
        <v>23</v>
      </c>
    </row>
    <row r="356" spans="1:24">
      <c r="A356" s="132">
        <v>2485</v>
      </c>
      <c r="B356" s="132" t="s">
        <v>2564</v>
      </c>
      <c r="C356" s="132">
        <v>61103099000</v>
      </c>
      <c r="D356" s="132" t="s">
        <v>709</v>
      </c>
      <c r="E356" s="132" t="s">
        <v>3690</v>
      </c>
      <c r="F356" s="132">
        <v>89</v>
      </c>
      <c r="G356" s="132" t="s">
        <v>3848</v>
      </c>
      <c r="H356" s="132">
        <v>2</v>
      </c>
      <c r="I356" s="132">
        <v>0.33400000000000002</v>
      </c>
      <c r="J356" s="132">
        <v>1</v>
      </c>
      <c r="K356" s="132">
        <v>0.33400000000000002</v>
      </c>
      <c r="L356" s="132" t="s">
        <v>467</v>
      </c>
      <c r="M356" s="132">
        <v>497</v>
      </c>
      <c r="N356" s="132" t="s">
        <v>468</v>
      </c>
      <c r="O356" s="132">
        <v>1760</v>
      </c>
      <c r="P356" s="132" t="s">
        <v>425</v>
      </c>
      <c r="Q356" s="132">
        <v>37</v>
      </c>
      <c r="R356" s="132" t="s">
        <v>467</v>
      </c>
      <c r="S356" s="132">
        <v>1000323</v>
      </c>
      <c r="T356" s="132" t="s">
        <v>810</v>
      </c>
      <c r="U356" s="132">
        <v>122</v>
      </c>
      <c r="V356" s="132">
        <v>129.9</v>
      </c>
      <c r="W356" s="132" t="s">
        <v>1038</v>
      </c>
      <c r="X356" s="132">
        <v>5</v>
      </c>
    </row>
    <row r="357" spans="1:24">
      <c r="A357" s="132">
        <v>2486</v>
      </c>
      <c r="B357" s="132" t="s">
        <v>2565</v>
      </c>
      <c r="C357" s="132">
        <v>61103099000</v>
      </c>
      <c r="D357" s="132" t="s">
        <v>709</v>
      </c>
      <c r="E357" s="132" t="s">
        <v>3690</v>
      </c>
      <c r="F357" s="132">
        <v>89</v>
      </c>
      <c r="G357" s="132" t="s">
        <v>3848</v>
      </c>
      <c r="H357" s="132">
        <v>2</v>
      </c>
      <c r="I357" s="132">
        <v>0.19600000000000001</v>
      </c>
      <c r="J357" s="132">
        <v>1</v>
      </c>
      <c r="K357" s="132">
        <v>0.19600000000000001</v>
      </c>
      <c r="L357" s="132" t="s">
        <v>467</v>
      </c>
      <c r="M357" s="132">
        <v>497</v>
      </c>
      <c r="N357" s="132" t="s">
        <v>468</v>
      </c>
      <c r="O357" s="132">
        <v>1760</v>
      </c>
      <c r="P357" s="132" t="s">
        <v>425</v>
      </c>
      <c r="Q357" s="132">
        <v>37</v>
      </c>
      <c r="R357" s="132" t="s">
        <v>467</v>
      </c>
      <c r="S357" s="132">
        <v>1000323</v>
      </c>
      <c r="T357" s="132" t="s">
        <v>810</v>
      </c>
      <c r="U357" s="132">
        <v>122</v>
      </c>
      <c r="V357" s="132">
        <v>79.900000000000006</v>
      </c>
      <c r="W357" s="132" t="s">
        <v>1064</v>
      </c>
      <c r="X357" s="132">
        <v>7</v>
      </c>
    </row>
    <row r="358" spans="1:24">
      <c r="A358" s="132">
        <v>2487</v>
      </c>
      <c r="B358" s="132" t="s">
        <v>2566</v>
      </c>
      <c r="C358" s="132">
        <v>61046300000</v>
      </c>
      <c r="D358" s="132" t="s">
        <v>635</v>
      </c>
      <c r="E358" s="132" t="s">
        <v>3671</v>
      </c>
      <c r="F358" s="132">
        <v>54</v>
      </c>
      <c r="G358" s="132" t="s">
        <v>3848</v>
      </c>
      <c r="H358" s="132">
        <v>2</v>
      </c>
      <c r="I358" s="132">
        <v>0.49199999999999999</v>
      </c>
      <c r="J358" s="132">
        <v>1</v>
      </c>
      <c r="K358" s="132">
        <v>0.49199999999999999</v>
      </c>
      <c r="L358" s="132" t="s">
        <v>467</v>
      </c>
      <c r="M358" s="132">
        <v>497</v>
      </c>
      <c r="N358" s="132" t="s">
        <v>468</v>
      </c>
      <c r="O358" s="132">
        <v>1760</v>
      </c>
      <c r="P358" s="132" t="s">
        <v>425</v>
      </c>
      <c r="Q358" s="132">
        <v>37</v>
      </c>
      <c r="R358" s="132" t="s">
        <v>467</v>
      </c>
      <c r="S358" s="132">
        <v>1000323</v>
      </c>
      <c r="T358" s="132" t="s">
        <v>821</v>
      </c>
      <c r="U358" s="132">
        <v>3</v>
      </c>
      <c r="V358" s="132">
        <v>129.9</v>
      </c>
      <c r="W358" s="132" t="s">
        <v>1046</v>
      </c>
      <c r="X358" s="132">
        <v>12</v>
      </c>
    </row>
    <row r="359" spans="1:24">
      <c r="A359" s="132">
        <v>2488</v>
      </c>
      <c r="B359" s="132" t="s">
        <v>2567</v>
      </c>
      <c r="C359" s="132">
        <v>61062000000</v>
      </c>
      <c r="D359" s="132" t="s">
        <v>977</v>
      </c>
      <c r="E359" s="132" t="s">
        <v>444</v>
      </c>
      <c r="F359" s="132">
        <v>82</v>
      </c>
      <c r="G359" s="132" t="s">
        <v>3848</v>
      </c>
      <c r="H359" s="132">
        <v>2</v>
      </c>
      <c r="I359" s="132">
        <v>0.15</v>
      </c>
      <c r="J359" s="132">
        <v>1</v>
      </c>
      <c r="K359" s="132">
        <v>0.15</v>
      </c>
      <c r="L359" s="132" t="s">
        <v>467</v>
      </c>
      <c r="M359" s="132">
        <v>497</v>
      </c>
      <c r="N359" s="132" t="s">
        <v>468</v>
      </c>
      <c r="O359" s="132">
        <v>1760</v>
      </c>
      <c r="P359" s="132" t="s">
        <v>425</v>
      </c>
      <c r="Q359" s="132">
        <v>37</v>
      </c>
      <c r="R359" s="132" t="s">
        <v>467</v>
      </c>
      <c r="S359" s="132">
        <v>1000323</v>
      </c>
      <c r="T359" s="132">
        <v>46</v>
      </c>
      <c r="U359" s="132">
        <v>577</v>
      </c>
      <c r="V359" s="132">
        <v>59.9</v>
      </c>
      <c r="W359" s="132" t="s">
        <v>1046</v>
      </c>
      <c r="X359" s="132">
        <v>12</v>
      </c>
    </row>
    <row r="360" spans="1:24">
      <c r="A360" s="132">
        <v>2489</v>
      </c>
      <c r="B360" s="132" t="s">
        <v>2568</v>
      </c>
      <c r="C360" s="132">
        <v>61099020000</v>
      </c>
      <c r="D360" s="132" t="s">
        <v>604</v>
      </c>
      <c r="E360" s="132" t="s">
        <v>329</v>
      </c>
      <c r="F360" s="132">
        <v>249</v>
      </c>
      <c r="G360" s="132" t="s">
        <v>3848</v>
      </c>
      <c r="H360" s="132">
        <v>2</v>
      </c>
      <c r="I360" s="132">
        <v>0.16</v>
      </c>
      <c r="J360" s="132">
        <v>1</v>
      </c>
      <c r="K360" s="132">
        <v>0.16</v>
      </c>
      <c r="L360" s="132" t="s">
        <v>467</v>
      </c>
      <c r="M360" s="132">
        <v>497</v>
      </c>
      <c r="N360" s="132" t="s">
        <v>468</v>
      </c>
      <c r="O360" s="132">
        <v>1760</v>
      </c>
      <c r="P360" s="132" t="s">
        <v>425</v>
      </c>
      <c r="Q360" s="132">
        <v>37</v>
      </c>
      <c r="R360" s="132" t="s">
        <v>467</v>
      </c>
      <c r="S360" s="132">
        <v>1000323</v>
      </c>
      <c r="T360" s="132" t="s">
        <v>858</v>
      </c>
      <c r="U360" s="132">
        <v>1</v>
      </c>
      <c r="V360" s="132">
        <v>69.900000000000006</v>
      </c>
      <c r="W360" s="132" t="s">
        <v>1038</v>
      </c>
      <c r="X360" s="132">
        <v>5</v>
      </c>
    </row>
    <row r="361" spans="1:24">
      <c r="A361" s="132">
        <v>2490</v>
      </c>
      <c r="B361" s="132" t="s">
        <v>2569</v>
      </c>
      <c r="C361" s="132">
        <v>61103099000</v>
      </c>
      <c r="D361" s="132" t="s">
        <v>709</v>
      </c>
      <c r="E361" s="132" t="s">
        <v>3690</v>
      </c>
      <c r="F361" s="132">
        <v>89</v>
      </c>
      <c r="G361" s="132" t="s">
        <v>3848</v>
      </c>
      <c r="H361" s="132">
        <v>2</v>
      </c>
      <c r="I361" s="132">
        <v>0.34799999999999998</v>
      </c>
      <c r="J361" s="132">
        <v>1</v>
      </c>
      <c r="K361" s="132">
        <v>0.34799999999999998</v>
      </c>
      <c r="L361" s="132" t="s">
        <v>467</v>
      </c>
      <c r="M361" s="132">
        <v>497</v>
      </c>
      <c r="N361" s="132" t="s">
        <v>468</v>
      </c>
      <c r="O361" s="132">
        <v>1760</v>
      </c>
      <c r="P361" s="132" t="s">
        <v>3876</v>
      </c>
      <c r="Q361" s="132">
        <v>54</v>
      </c>
      <c r="R361" s="132" t="s">
        <v>467</v>
      </c>
      <c r="S361" s="132">
        <v>1000323</v>
      </c>
      <c r="T361" s="132" t="s">
        <v>858</v>
      </c>
      <c r="U361" s="132">
        <v>1</v>
      </c>
      <c r="V361" s="132">
        <v>109.9</v>
      </c>
      <c r="W361" s="132" t="s">
        <v>1144</v>
      </c>
      <c r="X361" s="132">
        <v>23</v>
      </c>
    </row>
    <row r="362" spans="1:24">
      <c r="A362" s="132">
        <v>2491</v>
      </c>
      <c r="B362" s="132" t="s">
        <v>2570</v>
      </c>
      <c r="C362" s="132">
        <v>62046239000</v>
      </c>
      <c r="D362" s="132" t="s">
        <v>510</v>
      </c>
      <c r="E362" s="132" t="s">
        <v>420</v>
      </c>
      <c r="F362" s="132">
        <v>93</v>
      </c>
      <c r="G362" s="132" t="s">
        <v>3848</v>
      </c>
      <c r="H362" s="132">
        <v>2</v>
      </c>
      <c r="I362" s="132">
        <v>0.26800000000000002</v>
      </c>
      <c r="J362" s="132">
        <v>1</v>
      </c>
      <c r="K362" s="132">
        <v>0.26800000000000002</v>
      </c>
      <c r="L362" s="132" t="s">
        <v>467</v>
      </c>
      <c r="M362" s="132">
        <v>497</v>
      </c>
      <c r="N362" s="132" t="s">
        <v>468</v>
      </c>
      <c r="O362" s="132">
        <v>1760</v>
      </c>
      <c r="P362" s="132" t="s">
        <v>439</v>
      </c>
      <c r="Q362" s="132">
        <v>9</v>
      </c>
      <c r="R362" s="132" t="s">
        <v>467</v>
      </c>
      <c r="S362" s="132">
        <v>1000323</v>
      </c>
      <c r="T362" s="132" t="s">
        <v>828</v>
      </c>
      <c r="U362" s="132">
        <v>124</v>
      </c>
      <c r="V362" s="132">
        <v>89.9</v>
      </c>
      <c r="W362" s="132" t="s">
        <v>1144</v>
      </c>
      <c r="X362" s="132">
        <v>23</v>
      </c>
    </row>
    <row r="363" spans="1:24">
      <c r="A363" s="132">
        <v>2492</v>
      </c>
      <c r="B363" s="132" t="s">
        <v>2571</v>
      </c>
      <c r="C363" s="132">
        <v>61062000000</v>
      </c>
      <c r="D363" s="132" t="s">
        <v>599</v>
      </c>
      <c r="E363" s="132" t="s">
        <v>437</v>
      </c>
      <c r="F363" s="132">
        <v>77</v>
      </c>
      <c r="G363" s="132" t="s">
        <v>3848</v>
      </c>
      <c r="H363" s="132">
        <v>2</v>
      </c>
      <c r="I363" s="132">
        <v>9.6000000000000002E-2</v>
      </c>
      <c r="J363" s="132">
        <v>1</v>
      </c>
      <c r="K363" s="132">
        <v>9.6000000000000002E-2</v>
      </c>
      <c r="L363" s="132" t="s">
        <v>467</v>
      </c>
      <c r="M363" s="132">
        <v>497</v>
      </c>
      <c r="N363" s="132" t="s">
        <v>468</v>
      </c>
      <c r="O363" s="132">
        <v>1760</v>
      </c>
      <c r="P363" s="132" t="s">
        <v>425</v>
      </c>
      <c r="Q363" s="132">
        <v>37</v>
      </c>
      <c r="R363" s="132" t="s">
        <v>467</v>
      </c>
      <c r="S363" s="132">
        <v>1000323</v>
      </c>
      <c r="T363" s="132">
        <v>44</v>
      </c>
      <c r="U363" s="132">
        <v>589</v>
      </c>
      <c r="V363" s="132">
        <v>69.900000000000006</v>
      </c>
      <c r="W363" s="132" t="s">
        <v>1053</v>
      </c>
      <c r="X363" s="132">
        <v>17</v>
      </c>
    </row>
    <row r="364" spans="1:24">
      <c r="A364" s="132">
        <v>2493</v>
      </c>
      <c r="B364" s="132" t="s">
        <v>2535</v>
      </c>
      <c r="C364" s="132">
        <v>61099020000</v>
      </c>
      <c r="D364" s="132" t="s">
        <v>604</v>
      </c>
      <c r="E364" s="132" t="s">
        <v>329</v>
      </c>
      <c r="F364" s="132">
        <v>249</v>
      </c>
      <c r="G364" s="132" t="s">
        <v>3848</v>
      </c>
      <c r="H364" s="132">
        <v>2</v>
      </c>
      <c r="I364" s="132">
        <v>0.36599999999999999</v>
      </c>
      <c r="J364" s="132">
        <v>1</v>
      </c>
      <c r="K364" s="132">
        <v>0.36599999999999999</v>
      </c>
      <c r="L364" s="132" t="s">
        <v>467</v>
      </c>
      <c r="M364" s="132">
        <v>497</v>
      </c>
      <c r="N364" s="132" t="s">
        <v>468</v>
      </c>
      <c r="O364" s="132">
        <v>1760</v>
      </c>
      <c r="P364" s="132" t="s">
        <v>425</v>
      </c>
      <c r="Q364" s="132">
        <v>37</v>
      </c>
      <c r="R364" s="132" t="s">
        <v>467</v>
      </c>
      <c r="S364" s="132">
        <v>1000323</v>
      </c>
      <c r="T364" s="132" t="s">
        <v>858</v>
      </c>
      <c r="U364" s="132">
        <v>1</v>
      </c>
      <c r="V364" s="132">
        <v>199.9</v>
      </c>
      <c r="W364" s="132" t="s">
        <v>3919</v>
      </c>
      <c r="X364" s="132">
        <v>25</v>
      </c>
    </row>
    <row r="365" spans="1:24">
      <c r="A365" s="132">
        <v>2494</v>
      </c>
      <c r="B365" s="132" t="s">
        <v>2572</v>
      </c>
      <c r="C365" s="132">
        <v>61045300000</v>
      </c>
      <c r="D365" s="132" t="s">
        <v>495</v>
      </c>
      <c r="E365" s="132" t="s">
        <v>443</v>
      </c>
      <c r="F365" s="132">
        <v>53</v>
      </c>
      <c r="G365" s="132" t="s">
        <v>3848</v>
      </c>
      <c r="H365" s="132">
        <v>2</v>
      </c>
      <c r="I365" s="132">
        <v>0.35399999999999998</v>
      </c>
      <c r="J365" s="132">
        <v>1</v>
      </c>
      <c r="K365" s="132">
        <v>0.35399999999999998</v>
      </c>
      <c r="L365" s="132" t="s">
        <v>467</v>
      </c>
      <c r="M365" s="132">
        <v>497</v>
      </c>
      <c r="N365" s="132" t="s">
        <v>468</v>
      </c>
      <c r="O365" s="132">
        <v>1760</v>
      </c>
      <c r="P365" s="132" t="s">
        <v>425</v>
      </c>
      <c r="Q365" s="132">
        <v>37</v>
      </c>
      <c r="R365" s="132" t="s">
        <v>467</v>
      </c>
      <c r="S365" s="132">
        <v>1000323</v>
      </c>
      <c r="T365" s="132" t="s">
        <v>810</v>
      </c>
      <c r="U365" s="132">
        <v>122</v>
      </c>
      <c r="V365" s="132">
        <v>139.9</v>
      </c>
      <c r="W365" s="132" t="s">
        <v>1053</v>
      </c>
      <c r="X365" s="132">
        <v>17</v>
      </c>
    </row>
    <row r="366" spans="1:24">
      <c r="A366" s="132">
        <v>2495</v>
      </c>
      <c r="B366" s="132" t="s">
        <v>2573</v>
      </c>
      <c r="C366" s="132">
        <v>61046300000</v>
      </c>
      <c r="D366" s="132" t="s">
        <v>635</v>
      </c>
      <c r="E366" s="132" t="s">
        <v>3671</v>
      </c>
      <c r="F366" s="132">
        <v>54</v>
      </c>
      <c r="G366" s="132" t="s">
        <v>3848</v>
      </c>
      <c r="H366" s="132">
        <v>2</v>
      </c>
      <c r="I366" s="132">
        <v>0.63600000000000001</v>
      </c>
      <c r="J366" s="132">
        <v>1</v>
      </c>
      <c r="K366" s="132">
        <v>0.63600000000000001</v>
      </c>
      <c r="L366" s="132" t="s">
        <v>467</v>
      </c>
      <c r="M366" s="132">
        <v>497</v>
      </c>
      <c r="N366" s="132" t="s">
        <v>468</v>
      </c>
      <c r="O366" s="132">
        <v>1760</v>
      </c>
      <c r="P366" s="132" t="s">
        <v>425</v>
      </c>
      <c r="Q366" s="132">
        <v>37</v>
      </c>
      <c r="R366" s="132" t="s">
        <v>467</v>
      </c>
      <c r="S366" s="132">
        <v>1000323</v>
      </c>
      <c r="T366" s="132">
        <v>48</v>
      </c>
      <c r="U366" s="132">
        <v>578</v>
      </c>
      <c r="V366" s="132">
        <v>129.9</v>
      </c>
      <c r="W366" s="132" t="s">
        <v>1050</v>
      </c>
      <c r="X366" s="132">
        <v>20</v>
      </c>
    </row>
    <row r="367" spans="1:24">
      <c r="A367" s="132">
        <v>2496</v>
      </c>
      <c r="B367" s="132" t="s">
        <v>2574</v>
      </c>
      <c r="C367" s="132">
        <v>61099020000</v>
      </c>
      <c r="D367" s="132" t="s">
        <v>604</v>
      </c>
      <c r="E367" s="132" t="s">
        <v>329</v>
      </c>
      <c r="F367" s="132">
        <v>249</v>
      </c>
      <c r="G367" s="132" t="s">
        <v>3848</v>
      </c>
      <c r="H367" s="132">
        <v>2</v>
      </c>
      <c r="I367" s="132">
        <v>0.11</v>
      </c>
      <c r="J367" s="132">
        <v>1</v>
      </c>
      <c r="K367" s="132">
        <v>0.11</v>
      </c>
      <c r="L367" s="132" t="s">
        <v>467</v>
      </c>
      <c r="M367" s="132">
        <v>497</v>
      </c>
      <c r="N367" s="132" t="s">
        <v>468</v>
      </c>
      <c r="O367" s="132">
        <v>1760</v>
      </c>
      <c r="P367" s="132" t="s">
        <v>425</v>
      </c>
      <c r="Q367" s="132">
        <v>37</v>
      </c>
      <c r="R367" s="132" t="s">
        <v>467</v>
      </c>
      <c r="S367" s="132">
        <v>1000323</v>
      </c>
      <c r="T367" s="132" t="s">
        <v>825</v>
      </c>
      <c r="U367" s="132">
        <v>119</v>
      </c>
      <c r="V367" s="132">
        <v>89.9</v>
      </c>
      <c r="W367" s="132" t="s">
        <v>1144</v>
      </c>
      <c r="X367" s="132">
        <v>23</v>
      </c>
    </row>
    <row r="368" spans="1:24">
      <c r="A368" s="132">
        <v>2497</v>
      </c>
      <c r="B368" s="132" t="s">
        <v>2575</v>
      </c>
      <c r="C368" s="132">
        <v>61103099000</v>
      </c>
      <c r="D368" s="132" t="s">
        <v>709</v>
      </c>
      <c r="E368" s="132" t="s">
        <v>3690</v>
      </c>
      <c r="F368" s="132">
        <v>89</v>
      </c>
      <c r="G368" s="132" t="s">
        <v>3848</v>
      </c>
      <c r="H368" s="132">
        <v>2</v>
      </c>
      <c r="I368" s="132">
        <v>0.14799999999999999</v>
      </c>
      <c r="J368" s="132">
        <v>1</v>
      </c>
      <c r="K368" s="132">
        <v>0.14799999999999999</v>
      </c>
      <c r="L368" s="132" t="s">
        <v>467</v>
      </c>
      <c r="M368" s="132">
        <v>497</v>
      </c>
      <c r="N368" s="132" t="s">
        <v>468</v>
      </c>
      <c r="O368" s="132">
        <v>1760</v>
      </c>
      <c r="P368" s="132" t="s">
        <v>425</v>
      </c>
      <c r="Q368" s="132">
        <v>37</v>
      </c>
      <c r="R368" s="132" t="s">
        <v>467</v>
      </c>
      <c r="S368" s="132">
        <v>1000323</v>
      </c>
      <c r="T368" s="132" t="s">
        <v>858</v>
      </c>
      <c r="U368" s="132">
        <v>1</v>
      </c>
      <c r="V368" s="132">
        <v>79.900000000000006</v>
      </c>
      <c r="W368" s="132" t="s">
        <v>3920</v>
      </c>
      <c r="X368" s="132">
        <v>14</v>
      </c>
    </row>
    <row r="369" spans="1:24">
      <c r="A369" s="132">
        <v>2498</v>
      </c>
      <c r="B369" s="132" t="s">
        <v>2576</v>
      </c>
      <c r="C369" s="132">
        <v>61044300000</v>
      </c>
      <c r="D369" s="132" t="s">
        <v>541</v>
      </c>
      <c r="E369" s="132" t="s">
        <v>426</v>
      </c>
      <c r="F369" s="132">
        <v>43</v>
      </c>
      <c r="G369" s="132" t="s">
        <v>3848</v>
      </c>
      <c r="H369" s="132">
        <v>2</v>
      </c>
      <c r="I369" s="132">
        <v>0.41599999999999998</v>
      </c>
      <c r="J369" s="132">
        <v>1</v>
      </c>
      <c r="K369" s="132">
        <v>0.41599999999999998</v>
      </c>
      <c r="L369" s="132" t="s">
        <v>467</v>
      </c>
      <c r="M369" s="132">
        <v>497</v>
      </c>
      <c r="N369" s="132" t="s">
        <v>468</v>
      </c>
      <c r="O369" s="132">
        <v>1760</v>
      </c>
      <c r="P369" s="132" t="s">
        <v>425</v>
      </c>
      <c r="Q369" s="132">
        <v>37</v>
      </c>
      <c r="R369" s="132" t="s">
        <v>467</v>
      </c>
      <c r="S369" s="132">
        <v>1000323</v>
      </c>
      <c r="T369" s="132" t="s">
        <v>858</v>
      </c>
      <c r="U369" s="132">
        <v>1</v>
      </c>
      <c r="V369" s="132">
        <v>169.9</v>
      </c>
      <c r="W369" s="132" t="s">
        <v>3919</v>
      </c>
      <c r="X369" s="132">
        <v>25</v>
      </c>
    </row>
    <row r="370" spans="1:24">
      <c r="A370" s="132">
        <v>2499</v>
      </c>
      <c r="B370" s="132" t="s">
        <v>2577</v>
      </c>
      <c r="C370" s="132">
        <v>61044900000</v>
      </c>
      <c r="D370" s="132" t="s">
        <v>590</v>
      </c>
      <c r="E370" s="132" t="s">
        <v>426</v>
      </c>
      <c r="F370" s="132">
        <v>43</v>
      </c>
      <c r="G370" s="132" t="s">
        <v>3848</v>
      </c>
      <c r="H370" s="132">
        <v>2</v>
      </c>
      <c r="I370" s="132">
        <v>0.55400000000000005</v>
      </c>
      <c r="J370" s="132">
        <v>1</v>
      </c>
      <c r="K370" s="132">
        <v>0.55400000000000005</v>
      </c>
      <c r="L370" s="132" t="s">
        <v>467</v>
      </c>
      <c r="M370" s="132">
        <v>497</v>
      </c>
      <c r="N370" s="132" t="s">
        <v>468</v>
      </c>
      <c r="O370" s="132">
        <v>1760</v>
      </c>
      <c r="P370" s="132" t="s">
        <v>431</v>
      </c>
      <c r="Q370" s="132">
        <v>53</v>
      </c>
      <c r="R370" s="132" t="s">
        <v>467</v>
      </c>
      <c r="S370" s="132">
        <v>1000323</v>
      </c>
      <c r="T370" s="132" t="s">
        <v>858</v>
      </c>
      <c r="U370" s="132">
        <v>1</v>
      </c>
      <c r="V370" s="132">
        <v>179.9</v>
      </c>
      <c r="W370" s="132" t="s">
        <v>1063</v>
      </c>
      <c r="X370" s="132">
        <v>13</v>
      </c>
    </row>
    <row r="371" spans="1:24">
      <c r="A371" s="132">
        <v>2500</v>
      </c>
      <c r="B371" s="132" t="s">
        <v>2578</v>
      </c>
      <c r="C371" s="132">
        <v>61044300000</v>
      </c>
      <c r="D371" s="132" t="s">
        <v>541</v>
      </c>
      <c r="E371" s="132" t="s">
        <v>426</v>
      </c>
      <c r="F371" s="132">
        <v>43</v>
      </c>
      <c r="G371" s="132" t="s">
        <v>3848</v>
      </c>
      <c r="H371" s="132">
        <v>2</v>
      </c>
      <c r="I371" s="132">
        <v>0.29599999999999999</v>
      </c>
      <c r="J371" s="132">
        <v>1</v>
      </c>
      <c r="K371" s="132">
        <v>0.29599999999999999</v>
      </c>
      <c r="L371" s="132" t="s">
        <v>467</v>
      </c>
      <c r="M371" s="132">
        <v>497</v>
      </c>
      <c r="N371" s="132" t="s">
        <v>468</v>
      </c>
      <c r="O371" s="132">
        <v>1760</v>
      </c>
      <c r="P371" s="132" t="s">
        <v>3961</v>
      </c>
      <c r="Q371" s="132" t="s">
        <v>3935</v>
      </c>
      <c r="R371" s="132" t="s">
        <v>467</v>
      </c>
      <c r="S371" s="132">
        <v>1000323</v>
      </c>
      <c r="T371" s="132" t="s">
        <v>810</v>
      </c>
      <c r="U371" s="132">
        <v>122</v>
      </c>
      <c r="V371" s="132">
        <v>79.900000000000006</v>
      </c>
      <c r="W371" s="132" t="s">
        <v>1055</v>
      </c>
      <c r="X371" s="132">
        <v>3</v>
      </c>
    </row>
    <row r="372" spans="1:24">
      <c r="A372" s="132">
        <v>2501</v>
      </c>
      <c r="B372" s="132" t="s">
        <v>2579</v>
      </c>
      <c r="C372" s="132">
        <v>61062000000</v>
      </c>
      <c r="D372" s="132" t="s">
        <v>599</v>
      </c>
      <c r="E372" s="132" t="s">
        <v>437</v>
      </c>
      <c r="F372" s="132">
        <v>77</v>
      </c>
      <c r="G372" s="132" t="s">
        <v>3848</v>
      </c>
      <c r="H372" s="132">
        <v>2</v>
      </c>
      <c r="I372" s="132">
        <v>0.19</v>
      </c>
      <c r="J372" s="132">
        <v>1</v>
      </c>
      <c r="K372" s="132">
        <v>0.19</v>
      </c>
      <c r="L372" s="132" t="s">
        <v>467</v>
      </c>
      <c r="M372" s="132">
        <v>497</v>
      </c>
      <c r="N372" s="132" t="s">
        <v>468</v>
      </c>
      <c r="O372" s="132">
        <v>1760</v>
      </c>
      <c r="P372" s="132" t="s">
        <v>425</v>
      </c>
      <c r="Q372" s="132">
        <v>37</v>
      </c>
      <c r="R372" s="132" t="s">
        <v>467</v>
      </c>
      <c r="S372" s="132">
        <v>1000323</v>
      </c>
      <c r="T372" s="132">
        <v>52</v>
      </c>
      <c r="U372" s="132">
        <v>580</v>
      </c>
      <c r="V372" s="132">
        <v>99.9</v>
      </c>
      <c r="W372" s="132" t="s">
        <v>1050</v>
      </c>
      <c r="X372" s="132">
        <v>20</v>
      </c>
    </row>
    <row r="373" spans="1:24">
      <c r="A373" s="132">
        <v>2502</v>
      </c>
      <c r="B373" s="132" t="s">
        <v>2580</v>
      </c>
      <c r="C373" s="132">
        <v>61045200000</v>
      </c>
      <c r="D373" s="132" t="s">
        <v>639</v>
      </c>
      <c r="E373" s="132" t="s">
        <v>443</v>
      </c>
      <c r="F373" s="132">
        <v>53</v>
      </c>
      <c r="G373" s="132" t="s">
        <v>3848</v>
      </c>
      <c r="H373" s="132">
        <v>2</v>
      </c>
      <c r="I373" s="132">
        <v>0.16200000000000001</v>
      </c>
      <c r="J373" s="132">
        <v>1</v>
      </c>
      <c r="K373" s="132">
        <v>0.16200000000000001</v>
      </c>
      <c r="L373" s="132" t="s">
        <v>467</v>
      </c>
      <c r="M373" s="132">
        <v>497</v>
      </c>
      <c r="N373" s="132" t="s">
        <v>468</v>
      </c>
      <c r="O373" s="132">
        <v>1760</v>
      </c>
      <c r="P373" s="132" t="s">
        <v>439</v>
      </c>
      <c r="Q373" s="132">
        <v>9</v>
      </c>
      <c r="R373" s="132" t="s">
        <v>467</v>
      </c>
      <c r="S373" s="132">
        <v>1000323</v>
      </c>
      <c r="T373" s="132" t="s">
        <v>810</v>
      </c>
      <c r="U373" s="132">
        <v>122</v>
      </c>
      <c r="V373" s="132">
        <v>49.9</v>
      </c>
      <c r="W373" s="132" t="s">
        <v>3919</v>
      </c>
      <c r="X373" s="132">
        <v>25</v>
      </c>
    </row>
    <row r="374" spans="1:24">
      <c r="A374" s="132">
        <v>2503</v>
      </c>
      <c r="B374" s="132" t="s">
        <v>2581</v>
      </c>
      <c r="C374" s="132">
        <v>61045200000</v>
      </c>
      <c r="D374" s="132" t="s">
        <v>639</v>
      </c>
      <c r="E374" s="132" t="s">
        <v>443</v>
      </c>
      <c r="F374" s="132">
        <v>53</v>
      </c>
      <c r="G374" s="132" t="s">
        <v>3848</v>
      </c>
      <c r="H374" s="132">
        <v>2</v>
      </c>
      <c r="I374" s="132">
        <v>0.16200000000000001</v>
      </c>
      <c r="J374" s="132">
        <v>1</v>
      </c>
      <c r="K374" s="132">
        <v>0.16200000000000001</v>
      </c>
      <c r="L374" s="132" t="s">
        <v>467</v>
      </c>
      <c r="M374" s="132">
        <v>497</v>
      </c>
      <c r="N374" s="132" t="s">
        <v>468</v>
      </c>
      <c r="O374" s="132">
        <v>1760</v>
      </c>
      <c r="P374" s="132" t="s">
        <v>439</v>
      </c>
      <c r="Q374" s="132">
        <v>9</v>
      </c>
      <c r="R374" s="132" t="s">
        <v>467</v>
      </c>
      <c r="S374" s="132">
        <v>1000323</v>
      </c>
      <c r="T374" s="132" t="s">
        <v>810</v>
      </c>
      <c r="U374" s="132">
        <v>122</v>
      </c>
      <c r="V374" s="132">
        <v>49.9</v>
      </c>
      <c r="W374" s="132" t="s">
        <v>3919</v>
      </c>
      <c r="X374" s="132">
        <v>25</v>
      </c>
    </row>
    <row r="375" spans="1:24">
      <c r="A375" s="132">
        <v>2504</v>
      </c>
      <c r="B375" s="132" t="s">
        <v>2582</v>
      </c>
      <c r="C375" s="132">
        <v>62046239000</v>
      </c>
      <c r="D375" s="132" t="s">
        <v>510</v>
      </c>
      <c r="E375" s="132" t="s">
        <v>420</v>
      </c>
      <c r="F375" s="132">
        <v>93</v>
      </c>
      <c r="G375" s="132" t="s">
        <v>3848</v>
      </c>
      <c r="H375" s="132">
        <v>2</v>
      </c>
      <c r="I375" s="132">
        <v>0.20399999999999999</v>
      </c>
      <c r="J375" s="132">
        <v>1</v>
      </c>
      <c r="K375" s="132">
        <v>0.20399999999999999</v>
      </c>
      <c r="L375" s="132" t="s">
        <v>467</v>
      </c>
      <c r="M375" s="132">
        <v>497</v>
      </c>
      <c r="N375" s="132" t="s">
        <v>468</v>
      </c>
      <c r="O375" s="132">
        <v>1760</v>
      </c>
      <c r="P375" s="132" t="s">
        <v>439</v>
      </c>
      <c r="Q375" s="132">
        <v>9</v>
      </c>
      <c r="R375" s="132" t="s">
        <v>467</v>
      </c>
      <c r="S375" s="132">
        <v>1000323</v>
      </c>
      <c r="T375" s="132" t="s">
        <v>858</v>
      </c>
      <c r="U375" s="132">
        <v>1</v>
      </c>
      <c r="V375" s="132">
        <v>59.9</v>
      </c>
      <c r="W375" s="132" t="s">
        <v>3919</v>
      </c>
      <c r="X375" s="132">
        <v>25</v>
      </c>
    </row>
    <row r="376" spans="1:24">
      <c r="A376" s="132">
        <v>2505</v>
      </c>
      <c r="B376" s="132" t="s">
        <v>2583</v>
      </c>
      <c r="C376" s="132">
        <v>62046318000</v>
      </c>
      <c r="D376" s="132" t="s">
        <v>511</v>
      </c>
      <c r="E376" s="132" t="s">
        <v>420</v>
      </c>
      <c r="F376" s="132">
        <v>93</v>
      </c>
      <c r="G376" s="132" t="s">
        <v>3848</v>
      </c>
      <c r="H376" s="132">
        <v>2</v>
      </c>
      <c r="I376" s="132">
        <v>0.312</v>
      </c>
      <c r="J376" s="132">
        <v>1</v>
      </c>
      <c r="K376" s="132">
        <v>0.312</v>
      </c>
      <c r="L376" s="132" t="s">
        <v>467</v>
      </c>
      <c r="M376" s="132">
        <v>497</v>
      </c>
      <c r="N376" s="132" t="s">
        <v>468</v>
      </c>
      <c r="O376" s="132">
        <v>1760</v>
      </c>
      <c r="P376" s="132" t="s">
        <v>425</v>
      </c>
      <c r="Q376" s="132">
        <v>37</v>
      </c>
      <c r="R376" s="132" t="s">
        <v>467</v>
      </c>
      <c r="S376" s="132">
        <v>1000323</v>
      </c>
      <c r="T376" s="132" t="s">
        <v>810</v>
      </c>
      <c r="U376" s="132">
        <v>122</v>
      </c>
      <c r="V376" s="132">
        <v>79.900000000000006</v>
      </c>
      <c r="W376" s="132" t="s">
        <v>1064</v>
      </c>
      <c r="X376" s="132">
        <v>7</v>
      </c>
    </row>
    <row r="377" spans="1:24">
      <c r="A377" s="132">
        <v>2506</v>
      </c>
      <c r="B377" s="132" t="s">
        <v>2584</v>
      </c>
      <c r="C377" s="132">
        <v>62046318000</v>
      </c>
      <c r="D377" s="132" t="s">
        <v>511</v>
      </c>
      <c r="E377" s="132" t="s">
        <v>420</v>
      </c>
      <c r="F377" s="132">
        <v>93</v>
      </c>
      <c r="G377" s="132" t="s">
        <v>3848</v>
      </c>
      <c r="H377" s="132">
        <v>2</v>
      </c>
      <c r="I377" s="132">
        <v>0.29599999999999999</v>
      </c>
      <c r="J377" s="132">
        <v>1</v>
      </c>
      <c r="K377" s="132">
        <v>0.29599999999999999</v>
      </c>
      <c r="L377" s="132" t="s">
        <v>467</v>
      </c>
      <c r="M377" s="132">
        <v>497</v>
      </c>
      <c r="N377" s="132" t="s">
        <v>468</v>
      </c>
      <c r="O377" s="132">
        <v>1760</v>
      </c>
      <c r="P377" s="132" t="s">
        <v>3876</v>
      </c>
      <c r="Q377" s="132">
        <v>54</v>
      </c>
      <c r="R377" s="132" t="s">
        <v>467</v>
      </c>
      <c r="S377" s="132">
        <v>1000323</v>
      </c>
      <c r="T377" s="132" t="s">
        <v>858</v>
      </c>
      <c r="U377" s="132">
        <v>1</v>
      </c>
      <c r="V377" s="132">
        <v>79.900000000000006</v>
      </c>
      <c r="W377" s="132" t="s">
        <v>3919</v>
      </c>
      <c r="X377" s="132">
        <v>25</v>
      </c>
    </row>
    <row r="378" spans="1:24">
      <c r="A378" s="132">
        <v>2507</v>
      </c>
      <c r="B378" s="132" t="s">
        <v>2585</v>
      </c>
      <c r="C378" s="132">
        <v>61046200000</v>
      </c>
      <c r="D378" s="132" t="s">
        <v>588</v>
      </c>
      <c r="E378" s="132" t="s">
        <v>442</v>
      </c>
      <c r="F378" s="132">
        <v>24</v>
      </c>
      <c r="G378" s="132" t="s">
        <v>3848</v>
      </c>
      <c r="H378" s="132">
        <v>2</v>
      </c>
      <c r="I378" s="132">
        <v>0.108</v>
      </c>
      <c r="J378" s="132">
        <v>1</v>
      </c>
      <c r="K378" s="132">
        <v>0.108</v>
      </c>
      <c r="L378" s="132" t="s">
        <v>467</v>
      </c>
      <c r="M378" s="132">
        <v>497</v>
      </c>
      <c r="N378" s="132" t="s">
        <v>468</v>
      </c>
      <c r="O378" s="132">
        <v>1760</v>
      </c>
      <c r="P378" s="132" t="s">
        <v>439</v>
      </c>
      <c r="Q378" s="132">
        <v>9</v>
      </c>
      <c r="R378" s="132" t="s">
        <v>467</v>
      </c>
      <c r="S378" s="132">
        <v>1000323</v>
      </c>
      <c r="T378" s="132" t="s">
        <v>858</v>
      </c>
      <c r="U378" s="132">
        <v>1</v>
      </c>
      <c r="V378" s="132">
        <v>49.9</v>
      </c>
      <c r="W378" s="132" t="s">
        <v>1046</v>
      </c>
      <c r="X378" s="132">
        <v>12</v>
      </c>
    </row>
    <row r="379" spans="1:24">
      <c r="A379" s="132">
        <v>2508</v>
      </c>
      <c r="B379" s="132" t="s">
        <v>2586</v>
      </c>
      <c r="C379" s="132">
        <v>61099020000</v>
      </c>
      <c r="D379" s="132" t="s">
        <v>604</v>
      </c>
      <c r="E379" s="132" t="s">
        <v>329</v>
      </c>
      <c r="F379" s="132">
        <v>249</v>
      </c>
      <c r="G379" s="132" t="s">
        <v>3848</v>
      </c>
      <c r="H379" s="132">
        <v>2</v>
      </c>
      <c r="I379" s="132">
        <v>0.13400000000000001</v>
      </c>
      <c r="J379" s="132">
        <v>1</v>
      </c>
      <c r="K379" s="132">
        <v>0.13400000000000001</v>
      </c>
      <c r="L379" s="132" t="s">
        <v>467</v>
      </c>
      <c r="M379" s="132">
        <v>497</v>
      </c>
      <c r="N379" s="132" t="s">
        <v>468</v>
      </c>
      <c r="O379" s="132">
        <v>1760</v>
      </c>
      <c r="P379" s="132" t="s">
        <v>425</v>
      </c>
      <c r="Q379" s="132">
        <v>37</v>
      </c>
      <c r="R379" s="132" t="s">
        <v>467</v>
      </c>
      <c r="S379" s="132">
        <v>1000323</v>
      </c>
      <c r="T379" s="132" t="s">
        <v>810</v>
      </c>
      <c r="U379" s="132">
        <v>122</v>
      </c>
      <c r="V379" s="132">
        <v>49.9</v>
      </c>
      <c r="W379" s="132" t="s">
        <v>1055</v>
      </c>
      <c r="X379" s="132">
        <v>3</v>
      </c>
    </row>
    <row r="380" spans="1:24">
      <c r="A380" s="132">
        <v>2509</v>
      </c>
      <c r="B380" s="132" t="s">
        <v>2587</v>
      </c>
      <c r="C380" s="132">
        <v>61099020000</v>
      </c>
      <c r="D380" s="132" t="s">
        <v>508</v>
      </c>
      <c r="E380" s="132" t="s">
        <v>453</v>
      </c>
      <c r="F380" s="132">
        <v>73</v>
      </c>
      <c r="G380" s="132" t="s">
        <v>3848</v>
      </c>
      <c r="H380" s="132">
        <v>2</v>
      </c>
      <c r="I380" s="132">
        <v>0.20599999999999999</v>
      </c>
      <c r="J380" s="132">
        <v>1</v>
      </c>
      <c r="K380" s="132">
        <v>0.20599999999999999</v>
      </c>
      <c r="L380" s="132" t="s">
        <v>467</v>
      </c>
      <c r="M380" s="132">
        <v>497</v>
      </c>
      <c r="N380" s="132" t="s">
        <v>468</v>
      </c>
      <c r="O380" s="132">
        <v>1760</v>
      </c>
      <c r="P380" s="132" t="s">
        <v>3879</v>
      </c>
      <c r="Q380" s="132">
        <v>57</v>
      </c>
      <c r="R380" s="132" t="s">
        <v>467</v>
      </c>
      <c r="S380" s="132">
        <v>1000323</v>
      </c>
      <c r="T380" s="132" t="s">
        <v>821</v>
      </c>
      <c r="U380" s="132">
        <v>3</v>
      </c>
      <c r="V380" s="132">
        <v>35.9</v>
      </c>
      <c r="W380" s="132" t="s">
        <v>1046</v>
      </c>
      <c r="X380" s="132">
        <v>12</v>
      </c>
    </row>
    <row r="381" spans="1:24">
      <c r="A381" s="132">
        <v>2510</v>
      </c>
      <c r="B381" s="132" t="s">
        <v>2588</v>
      </c>
      <c r="C381" s="132">
        <v>61109090000</v>
      </c>
      <c r="D381" s="132" t="s">
        <v>712</v>
      </c>
      <c r="E381" s="132" t="s">
        <v>3690</v>
      </c>
      <c r="F381" s="132">
        <v>89</v>
      </c>
      <c r="G381" s="132" t="s">
        <v>3848</v>
      </c>
      <c r="H381" s="132">
        <v>2</v>
      </c>
      <c r="I381" s="132">
        <v>0.41799999999999998</v>
      </c>
      <c r="J381" s="132">
        <v>1</v>
      </c>
      <c r="K381" s="132">
        <v>0.41799999999999998</v>
      </c>
      <c r="L381" s="132" t="s">
        <v>467</v>
      </c>
      <c r="M381" s="132">
        <v>497</v>
      </c>
      <c r="N381" s="132" t="s">
        <v>468</v>
      </c>
      <c r="O381" s="132">
        <v>1760</v>
      </c>
      <c r="P381" s="132" t="s">
        <v>431</v>
      </c>
      <c r="Q381" s="132">
        <v>53</v>
      </c>
      <c r="R381" s="132" t="s">
        <v>467</v>
      </c>
      <c r="S381" s="132">
        <v>1000323</v>
      </c>
      <c r="T381" s="132" t="s">
        <v>821</v>
      </c>
      <c r="U381" s="132">
        <v>3</v>
      </c>
      <c r="V381" s="132">
        <v>109.9</v>
      </c>
      <c r="W381" s="132" t="s">
        <v>1048</v>
      </c>
      <c r="X381" s="132">
        <v>4</v>
      </c>
    </row>
    <row r="382" spans="1:24">
      <c r="A382" s="132">
        <v>2511</v>
      </c>
      <c r="B382" s="132" t="s">
        <v>2589</v>
      </c>
      <c r="C382" s="132">
        <v>61044300000</v>
      </c>
      <c r="D382" s="132" t="s">
        <v>541</v>
      </c>
      <c r="E382" s="132" t="s">
        <v>426</v>
      </c>
      <c r="F382" s="132">
        <v>43</v>
      </c>
      <c r="G382" s="132" t="s">
        <v>3848</v>
      </c>
      <c r="H382" s="132">
        <v>2</v>
      </c>
      <c r="I382" s="132">
        <v>0.36399999999999999</v>
      </c>
      <c r="J382" s="132">
        <v>1</v>
      </c>
      <c r="K382" s="132">
        <v>0.36399999999999999</v>
      </c>
      <c r="L382" s="132" t="s">
        <v>467</v>
      </c>
      <c r="M382" s="132">
        <v>497</v>
      </c>
      <c r="N382" s="132" t="s">
        <v>468</v>
      </c>
      <c r="O382" s="132">
        <v>1760</v>
      </c>
      <c r="P382" s="132" t="s">
        <v>3856</v>
      </c>
      <c r="Q382" s="132">
        <v>13</v>
      </c>
      <c r="R382" s="132" t="s">
        <v>467</v>
      </c>
      <c r="S382" s="132">
        <v>1000323</v>
      </c>
      <c r="T382" s="132" t="s">
        <v>825</v>
      </c>
      <c r="U382" s="132">
        <v>119</v>
      </c>
      <c r="V382" s="132">
        <v>169.9</v>
      </c>
      <c r="W382" s="132" t="s">
        <v>1063</v>
      </c>
      <c r="X382" s="132">
        <v>13</v>
      </c>
    </row>
    <row r="383" spans="1:24">
      <c r="A383" s="132">
        <v>2512</v>
      </c>
      <c r="B383" s="132" t="s">
        <v>2590</v>
      </c>
      <c r="C383" s="132">
        <v>61099020000</v>
      </c>
      <c r="D383" s="132" t="s">
        <v>604</v>
      </c>
      <c r="E383" s="132" t="s">
        <v>329</v>
      </c>
      <c r="F383" s="132">
        <v>249</v>
      </c>
      <c r="G383" s="132" t="s">
        <v>3848</v>
      </c>
      <c r="H383" s="132">
        <v>2</v>
      </c>
      <c r="I383" s="132">
        <v>6.2E-2</v>
      </c>
      <c r="J383" s="132">
        <v>1</v>
      </c>
      <c r="K383" s="132">
        <v>6.2E-2</v>
      </c>
      <c r="L383" s="132" t="s">
        <v>467</v>
      </c>
      <c r="M383" s="132">
        <v>497</v>
      </c>
      <c r="N383" s="132" t="s">
        <v>468</v>
      </c>
      <c r="O383" s="132">
        <v>1760</v>
      </c>
      <c r="P383" s="132" t="s">
        <v>425</v>
      </c>
      <c r="Q383" s="132">
        <v>37</v>
      </c>
      <c r="R383" s="132" t="s">
        <v>467</v>
      </c>
      <c r="S383" s="132">
        <v>1000323</v>
      </c>
      <c r="T383" s="132" t="s">
        <v>810</v>
      </c>
      <c r="U383" s="132">
        <v>122</v>
      </c>
      <c r="V383" s="132">
        <v>79.900000000000006</v>
      </c>
      <c r="W383" s="132" t="s">
        <v>1063</v>
      </c>
      <c r="X383" s="132">
        <v>13</v>
      </c>
    </row>
    <row r="384" spans="1:24">
      <c r="A384" s="132">
        <v>2513</v>
      </c>
      <c r="B384" s="132" t="s">
        <v>2591</v>
      </c>
      <c r="C384" s="132">
        <v>61044300000</v>
      </c>
      <c r="D384" s="132" t="s">
        <v>541</v>
      </c>
      <c r="E384" s="132" t="s">
        <v>426</v>
      </c>
      <c r="F384" s="132">
        <v>43</v>
      </c>
      <c r="G384" s="132" t="s">
        <v>3848</v>
      </c>
      <c r="H384" s="132">
        <v>2</v>
      </c>
      <c r="I384" s="132">
        <v>0.55000000000000004</v>
      </c>
      <c r="J384" s="132">
        <v>1</v>
      </c>
      <c r="K384" s="132">
        <v>0.55000000000000004</v>
      </c>
      <c r="L384" s="132" t="s">
        <v>467</v>
      </c>
      <c r="M384" s="132">
        <v>497</v>
      </c>
      <c r="N384" s="132" t="s">
        <v>468</v>
      </c>
      <c r="O384" s="132">
        <v>1760</v>
      </c>
      <c r="P384" s="132" t="s">
        <v>425</v>
      </c>
      <c r="Q384" s="132">
        <v>37</v>
      </c>
      <c r="R384" s="132" t="s">
        <v>467</v>
      </c>
      <c r="S384" s="132">
        <v>1000323</v>
      </c>
      <c r="T384" s="132" t="s">
        <v>825</v>
      </c>
      <c r="U384" s="132">
        <v>119</v>
      </c>
      <c r="V384" s="132">
        <v>199.9</v>
      </c>
      <c r="W384" s="132" t="s">
        <v>1064</v>
      </c>
      <c r="X384" s="132">
        <v>7</v>
      </c>
    </row>
    <row r="385" spans="1:24">
      <c r="A385" s="132">
        <v>2514</v>
      </c>
      <c r="B385" s="132" t="s">
        <v>2592</v>
      </c>
      <c r="C385" s="132">
        <v>61044200000</v>
      </c>
      <c r="D385" s="132" t="s">
        <v>506</v>
      </c>
      <c r="E385" s="132" t="s">
        <v>426</v>
      </c>
      <c r="F385" s="132">
        <v>43</v>
      </c>
      <c r="G385" s="132" t="s">
        <v>3848</v>
      </c>
      <c r="H385" s="132">
        <v>2</v>
      </c>
      <c r="I385" s="132">
        <v>0.254</v>
      </c>
      <c r="J385" s="132">
        <v>1</v>
      </c>
      <c r="K385" s="132">
        <v>0.254</v>
      </c>
      <c r="L385" s="132" t="s">
        <v>467</v>
      </c>
      <c r="M385" s="132">
        <v>497</v>
      </c>
      <c r="N385" s="132" t="s">
        <v>468</v>
      </c>
      <c r="O385" s="132">
        <v>1760</v>
      </c>
      <c r="P385" s="132" t="s">
        <v>439</v>
      </c>
      <c r="Q385" s="132">
        <v>9</v>
      </c>
      <c r="R385" s="132" t="s">
        <v>467</v>
      </c>
      <c r="S385" s="132">
        <v>1000323</v>
      </c>
      <c r="T385" s="132" t="s">
        <v>828</v>
      </c>
      <c r="U385" s="132">
        <v>124</v>
      </c>
      <c r="V385" s="132">
        <v>119.9</v>
      </c>
      <c r="W385" s="132" t="s">
        <v>3916</v>
      </c>
      <c r="X385" s="132">
        <v>10</v>
      </c>
    </row>
    <row r="386" spans="1:24">
      <c r="A386" s="132">
        <v>2515</v>
      </c>
      <c r="B386" s="132" t="s">
        <v>2593</v>
      </c>
      <c r="C386" s="132">
        <v>61109090000</v>
      </c>
      <c r="D386" s="132" t="s">
        <v>618</v>
      </c>
      <c r="E386" s="132" t="s">
        <v>316</v>
      </c>
      <c r="F386" s="132">
        <v>17</v>
      </c>
      <c r="G386" s="132" t="s">
        <v>3848</v>
      </c>
      <c r="H386" s="132">
        <v>2</v>
      </c>
      <c r="I386" s="132">
        <v>0.23200000000000001</v>
      </c>
      <c r="J386" s="132">
        <v>1</v>
      </c>
      <c r="K386" s="132">
        <v>0.23200000000000001</v>
      </c>
      <c r="L386" s="132" t="s">
        <v>467</v>
      </c>
      <c r="M386" s="132">
        <v>497</v>
      </c>
      <c r="N386" s="132" t="s">
        <v>468</v>
      </c>
      <c r="O386" s="132">
        <v>1760</v>
      </c>
      <c r="P386" s="132" t="s">
        <v>431</v>
      </c>
      <c r="Q386" s="132">
        <v>53</v>
      </c>
      <c r="R386" s="132" t="s">
        <v>467</v>
      </c>
      <c r="S386" s="132">
        <v>1000323</v>
      </c>
      <c r="T386" s="132" t="s">
        <v>810</v>
      </c>
      <c r="U386" s="132">
        <v>122</v>
      </c>
      <c r="V386" s="132">
        <v>109.9</v>
      </c>
      <c r="W386" s="132" t="s">
        <v>1050</v>
      </c>
      <c r="X386" s="132">
        <v>20</v>
      </c>
    </row>
    <row r="387" spans="1:24">
      <c r="A387" s="132">
        <v>2516</v>
      </c>
      <c r="B387" s="132" t="s">
        <v>2594</v>
      </c>
      <c r="C387" s="132">
        <v>61062000000</v>
      </c>
      <c r="D387" s="132" t="s">
        <v>977</v>
      </c>
      <c r="E387" s="132" t="s">
        <v>444</v>
      </c>
      <c r="F387" s="132">
        <v>82</v>
      </c>
      <c r="G387" s="132" t="s">
        <v>3848</v>
      </c>
      <c r="H387" s="132">
        <v>2</v>
      </c>
      <c r="I387" s="132">
        <v>0.16</v>
      </c>
      <c r="J387" s="132">
        <v>1</v>
      </c>
      <c r="K387" s="132">
        <v>0.16</v>
      </c>
      <c r="L387" s="132" t="s">
        <v>467</v>
      </c>
      <c r="M387" s="132">
        <v>497</v>
      </c>
      <c r="N387" s="132" t="s">
        <v>468</v>
      </c>
      <c r="O387" s="132">
        <v>1760</v>
      </c>
      <c r="P387" s="132" t="s">
        <v>425</v>
      </c>
      <c r="Q387" s="132">
        <v>37</v>
      </c>
      <c r="R387" s="132" t="s">
        <v>467</v>
      </c>
      <c r="S387" s="132">
        <v>1000323</v>
      </c>
      <c r="T387" s="132" t="s">
        <v>825</v>
      </c>
      <c r="U387" s="132">
        <v>119</v>
      </c>
      <c r="V387" s="132">
        <v>59.9</v>
      </c>
      <c r="W387" s="132" t="s">
        <v>1046</v>
      </c>
      <c r="X387" s="132">
        <v>12</v>
      </c>
    </row>
    <row r="388" spans="1:24">
      <c r="A388" s="132">
        <v>2517</v>
      </c>
      <c r="B388" s="132" t="s">
        <v>2595</v>
      </c>
      <c r="C388" s="132">
        <v>61091000000</v>
      </c>
      <c r="D388" s="132" t="s">
        <v>500</v>
      </c>
      <c r="E388" s="132" t="s">
        <v>453</v>
      </c>
      <c r="F388" s="132">
        <v>73</v>
      </c>
      <c r="G388" s="132" t="s">
        <v>3848</v>
      </c>
      <c r="H388" s="132">
        <v>2</v>
      </c>
      <c r="I388" s="132">
        <v>0.114</v>
      </c>
      <c r="J388" s="132">
        <v>1</v>
      </c>
      <c r="K388" s="132">
        <v>0.114</v>
      </c>
      <c r="L388" s="132" t="s">
        <v>467</v>
      </c>
      <c r="M388" s="132">
        <v>497</v>
      </c>
      <c r="N388" s="132" t="s">
        <v>468</v>
      </c>
      <c r="O388" s="132">
        <v>1760</v>
      </c>
      <c r="P388" s="132" t="s">
        <v>439</v>
      </c>
      <c r="Q388" s="132">
        <v>9</v>
      </c>
      <c r="R388" s="132" t="s">
        <v>467</v>
      </c>
      <c r="S388" s="132">
        <v>1000323</v>
      </c>
      <c r="T388" s="132" t="s">
        <v>810</v>
      </c>
      <c r="U388" s="132">
        <v>122</v>
      </c>
      <c r="V388" s="132">
        <v>49.9</v>
      </c>
      <c r="W388" s="132" t="s">
        <v>1046</v>
      </c>
      <c r="X388" s="132">
        <v>12</v>
      </c>
    </row>
    <row r="389" spans="1:24">
      <c r="A389" s="132">
        <v>2518</v>
      </c>
      <c r="B389" s="132" t="s">
        <v>2596</v>
      </c>
      <c r="C389" s="132">
        <v>61103099000</v>
      </c>
      <c r="D389" s="132" t="s">
        <v>709</v>
      </c>
      <c r="E389" s="132" t="s">
        <v>3690</v>
      </c>
      <c r="F389" s="132">
        <v>89</v>
      </c>
      <c r="G389" s="132" t="s">
        <v>3848</v>
      </c>
      <c r="H389" s="132">
        <v>2</v>
      </c>
      <c r="I389" s="132">
        <v>0.40600000000000003</v>
      </c>
      <c r="J389" s="132">
        <v>1</v>
      </c>
      <c r="K389" s="132">
        <v>0.40600000000000003</v>
      </c>
      <c r="L389" s="132" t="s">
        <v>467</v>
      </c>
      <c r="M389" s="132">
        <v>497</v>
      </c>
      <c r="N389" s="132" t="s">
        <v>468</v>
      </c>
      <c r="O389" s="132">
        <v>1760</v>
      </c>
      <c r="P389" s="132" t="s">
        <v>425</v>
      </c>
      <c r="Q389" s="132">
        <v>37</v>
      </c>
      <c r="R389" s="132" t="s">
        <v>467</v>
      </c>
      <c r="S389" s="132">
        <v>1000323</v>
      </c>
      <c r="T389" s="132">
        <v>46</v>
      </c>
      <c r="U389" s="132">
        <v>577</v>
      </c>
      <c r="V389" s="132">
        <v>109.9</v>
      </c>
      <c r="W389" s="132" t="s">
        <v>1038</v>
      </c>
      <c r="X389" s="132">
        <v>5</v>
      </c>
    </row>
    <row r="390" spans="1:24">
      <c r="A390" s="132">
        <v>2519</v>
      </c>
      <c r="B390" s="132" t="s">
        <v>2597</v>
      </c>
      <c r="C390" s="132">
        <v>61046300000</v>
      </c>
      <c r="D390" s="132" t="s">
        <v>635</v>
      </c>
      <c r="E390" s="132" t="s">
        <v>3671</v>
      </c>
      <c r="F390" s="132">
        <v>54</v>
      </c>
      <c r="G390" s="132" t="s">
        <v>3848</v>
      </c>
      <c r="H390" s="132">
        <v>2</v>
      </c>
      <c r="I390" s="132">
        <v>0.52800000000000002</v>
      </c>
      <c r="J390" s="132">
        <v>1</v>
      </c>
      <c r="K390" s="132">
        <v>0.52800000000000002</v>
      </c>
      <c r="L390" s="132" t="s">
        <v>467</v>
      </c>
      <c r="M390" s="132">
        <v>497</v>
      </c>
      <c r="N390" s="132" t="s">
        <v>468</v>
      </c>
      <c r="O390" s="132">
        <v>1760</v>
      </c>
      <c r="P390" s="132" t="s">
        <v>425</v>
      </c>
      <c r="Q390" s="132">
        <v>37</v>
      </c>
      <c r="R390" s="132" t="s">
        <v>467</v>
      </c>
      <c r="S390" s="132">
        <v>1000323</v>
      </c>
      <c r="T390" s="132">
        <v>46</v>
      </c>
      <c r="U390" s="132">
        <v>577</v>
      </c>
      <c r="V390" s="132">
        <v>159.9</v>
      </c>
      <c r="W390" s="132" t="s">
        <v>1038</v>
      </c>
      <c r="X390" s="132">
        <v>5</v>
      </c>
    </row>
    <row r="391" spans="1:24">
      <c r="A391" s="132">
        <v>2520</v>
      </c>
      <c r="B391" s="132" t="s">
        <v>2598</v>
      </c>
      <c r="C391" s="132">
        <v>61046300000</v>
      </c>
      <c r="D391" s="132" t="s">
        <v>635</v>
      </c>
      <c r="E391" s="132" t="s">
        <v>3671</v>
      </c>
      <c r="F391" s="132">
        <v>54</v>
      </c>
      <c r="G391" s="132" t="s">
        <v>3848</v>
      </c>
      <c r="H391" s="132">
        <v>2</v>
      </c>
      <c r="I391" s="132">
        <v>0.47399999999999998</v>
      </c>
      <c r="J391" s="132">
        <v>1</v>
      </c>
      <c r="K391" s="132">
        <v>0.47399999999999998</v>
      </c>
      <c r="L391" s="132" t="s">
        <v>467</v>
      </c>
      <c r="M391" s="132">
        <v>497</v>
      </c>
      <c r="N391" s="132" t="s">
        <v>468</v>
      </c>
      <c r="O391" s="132">
        <v>1760</v>
      </c>
      <c r="P391" s="132" t="s">
        <v>425</v>
      </c>
      <c r="Q391" s="132">
        <v>37</v>
      </c>
      <c r="R391" s="132" t="s">
        <v>467</v>
      </c>
      <c r="S391" s="132">
        <v>1000323</v>
      </c>
      <c r="T391" s="132" t="s">
        <v>858</v>
      </c>
      <c r="U391" s="132">
        <v>1</v>
      </c>
      <c r="V391" s="132">
        <v>199.9</v>
      </c>
      <c r="W391" s="132" t="s">
        <v>1063</v>
      </c>
      <c r="X391" s="132">
        <v>13</v>
      </c>
    </row>
    <row r="392" spans="1:24">
      <c r="A392" s="132">
        <v>2521</v>
      </c>
      <c r="B392" s="132" t="s">
        <v>2599</v>
      </c>
      <c r="C392" s="132">
        <v>61099020000</v>
      </c>
      <c r="D392" s="132" t="s">
        <v>604</v>
      </c>
      <c r="E392" s="132" t="s">
        <v>329</v>
      </c>
      <c r="F392" s="132">
        <v>249</v>
      </c>
      <c r="G392" s="132" t="s">
        <v>3848</v>
      </c>
      <c r="H392" s="132">
        <v>2</v>
      </c>
      <c r="I392" s="132">
        <v>0.34799999999999998</v>
      </c>
      <c r="J392" s="132">
        <v>1</v>
      </c>
      <c r="K392" s="132">
        <v>0.34799999999999998</v>
      </c>
      <c r="L392" s="132" t="s">
        <v>467</v>
      </c>
      <c r="M392" s="132">
        <v>497</v>
      </c>
      <c r="N392" s="132" t="s">
        <v>468</v>
      </c>
      <c r="O392" s="132">
        <v>1760</v>
      </c>
      <c r="P392" s="132" t="s">
        <v>425</v>
      </c>
      <c r="Q392" s="132">
        <v>37</v>
      </c>
      <c r="R392" s="132" t="s">
        <v>467</v>
      </c>
      <c r="S392" s="132">
        <v>1000323</v>
      </c>
      <c r="T392" s="132" t="s">
        <v>825</v>
      </c>
      <c r="U392" s="132">
        <v>119</v>
      </c>
      <c r="V392" s="132">
        <v>109.9</v>
      </c>
      <c r="W392" s="132" t="s">
        <v>1063</v>
      </c>
      <c r="X392" s="132">
        <v>13</v>
      </c>
    </row>
    <row r="393" spans="1:24">
      <c r="A393" s="132">
        <v>2522</v>
      </c>
      <c r="B393" s="132" t="s">
        <v>2600</v>
      </c>
      <c r="C393" s="132">
        <v>61044300000</v>
      </c>
      <c r="D393" s="132" t="s">
        <v>541</v>
      </c>
      <c r="E393" s="132" t="s">
        <v>426</v>
      </c>
      <c r="F393" s="132">
        <v>43</v>
      </c>
      <c r="G393" s="132" t="s">
        <v>3848</v>
      </c>
      <c r="H393" s="132">
        <v>2</v>
      </c>
      <c r="I393" s="132">
        <v>0.61599999999999999</v>
      </c>
      <c r="J393" s="132">
        <v>1</v>
      </c>
      <c r="K393" s="132">
        <v>0.61599999999999999</v>
      </c>
      <c r="L393" s="132" t="s">
        <v>467</v>
      </c>
      <c r="M393" s="132">
        <v>497</v>
      </c>
      <c r="N393" s="132" t="s">
        <v>468</v>
      </c>
      <c r="O393" s="132">
        <v>1760</v>
      </c>
      <c r="P393" s="132" t="s">
        <v>425</v>
      </c>
      <c r="Q393" s="132">
        <v>37</v>
      </c>
      <c r="R393" s="132" t="s">
        <v>467</v>
      </c>
      <c r="S393" s="132">
        <v>1000323</v>
      </c>
      <c r="T393" s="132">
        <v>52</v>
      </c>
      <c r="U393" s="132">
        <v>580</v>
      </c>
      <c r="V393" s="132">
        <v>249.9</v>
      </c>
      <c r="W393" s="132" t="s">
        <v>1064</v>
      </c>
      <c r="X393" s="132">
        <v>7</v>
      </c>
    </row>
    <row r="394" spans="1:24">
      <c r="A394" s="132">
        <v>2523</v>
      </c>
      <c r="B394" s="132" t="s">
        <v>2601</v>
      </c>
      <c r="C394" s="132">
        <v>61044300000</v>
      </c>
      <c r="D394" s="132" t="s">
        <v>541</v>
      </c>
      <c r="E394" s="132" t="s">
        <v>426</v>
      </c>
      <c r="F394" s="132">
        <v>43</v>
      </c>
      <c r="G394" s="132" t="s">
        <v>3848</v>
      </c>
      <c r="H394" s="132">
        <v>2</v>
      </c>
      <c r="I394" s="132">
        <v>0.38800000000000001</v>
      </c>
      <c r="J394" s="132">
        <v>1</v>
      </c>
      <c r="K394" s="132">
        <v>0.38800000000000001</v>
      </c>
      <c r="L394" s="132" t="s">
        <v>467</v>
      </c>
      <c r="M394" s="132">
        <v>497</v>
      </c>
      <c r="N394" s="132" t="s">
        <v>468</v>
      </c>
      <c r="O394" s="132">
        <v>1760</v>
      </c>
      <c r="P394" s="132" t="s">
        <v>425</v>
      </c>
      <c r="Q394" s="132">
        <v>37</v>
      </c>
      <c r="R394" s="132" t="s">
        <v>467</v>
      </c>
      <c r="S394" s="132">
        <v>1000323</v>
      </c>
      <c r="T394" s="132" t="s">
        <v>821</v>
      </c>
      <c r="U394" s="132">
        <v>3</v>
      </c>
      <c r="V394" s="132">
        <v>109.9</v>
      </c>
      <c r="W394" s="132" t="s">
        <v>1077</v>
      </c>
      <c r="X394" s="132">
        <v>16</v>
      </c>
    </row>
    <row r="395" spans="1:24">
      <c r="A395" s="132">
        <v>2524</v>
      </c>
      <c r="B395" s="132" t="s">
        <v>2602</v>
      </c>
      <c r="C395" s="132">
        <v>61044300000</v>
      </c>
      <c r="D395" s="132" t="s">
        <v>541</v>
      </c>
      <c r="E395" s="132" t="s">
        <v>426</v>
      </c>
      <c r="F395" s="132">
        <v>43</v>
      </c>
      <c r="G395" s="132" t="s">
        <v>3848</v>
      </c>
      <c r="H395" s="132">
        <v>2</v>
      </c>
      <c r="I395" s="132">
        <v>0.38</v>
      </c>
      <c r="J395" s="132">
        <v>1</v>
      </c>
      <c r="K395" s="132">
        <v>0.38</v>
      </c>
      <c r="L395" s="132" t="s">
        <v>467</v>
      </c>
      <c r="M395" s="132">
        <v>497</v>
      </c>
      <c r="N395" s="132" t="s">
        <v>468</v>
      </c>
      <c r="O395" s="132">
        <v>1760</v>
      </c>
      <c r="P395" s="132" t="s">
        <v>425</v>
      </c>
      <c r="Q395" s="132">
        <v>37</v>
      </c>
      <c r="R395" s="132" t="s">
        <v>467</v>
      </c>
      <c r="S395" s="132">
        <v>1000323</v>
      </c>
      <c r="T395" s="132" t="s">
        <v>810</v>
      </c>
      <c r="U395" s="132">
        <v>122</v>
      </c>
      <c r="V395" s="132">
        <v>89.9</v>
      </c>
      <c r="W395" s="132" t="s">
        <v>3916</v>
      </c>
      <c r="X395" s="132">
        <v>10</v>
      </c>
    </row>
    <row r="396" spans="1:24">
      <c r="A396" s="132">
        <v>2525</v>
      </c>
      <c r="B396" s="132" t="s">
        <v>2603</v>
      </c>
      <c r="C396" s="132">
        <v>61044300000</v>
      </c>
      <c r="D396" s="132" t="s">
        <v>541</v>
      </c>
      <c r="E396" s="132" t="s">
        <v>426</v>
      </c>
      <c r="F396" s="132">
        <v>43</v>
      </c>
      <c r="G396" s="132" t="s">
        <v>3848</v>
      </c>
      <c r="H396" s="132">
        <v>2</v>
      </c>
      <c r="I396" s="132">
        <v>0.432</v>
      </c>
      <c r="J396" s="132">
        <v>1</v>
      </c>
      <c r="K396" s="132">
        <v>0.432</v>
      </c>
      <c r="L396" s="132" t="s">
        <v>467</v>
      </c>
      <c r="M396" s="132">
        <v>497</v>
      </c>
      <c r="N396" s="132" t="s">
        <v>468</v>
      </c>
      <c r="O396" s="132">
        <v>1760</v>
      </c>
      <c r="P396" s="132" t="s">
        <v>3878</v>
      </c>
      <c r="Q396" s="132">
        <v>56</v>
      </c>
      <c r="R396" s="132" t="s">
        <v>467</v>
      </c>
      <c r="S396" s="132">
        <v>1000323</v>
      </c>
      <c r="T396" s="132" t="s">
        <v>810</v>
      </c>
      <c r="U396" s="132">
        <v>122</v>
      </c>
      <c r="V396" s="132">
        <v>139.9</v>
      </c>
      <c r="W396" s="132" t="s">
        <v>1038</v>
      </c>
      <c r="X396" s="132">
        <v>5</v>
      </c>
    </row>
    <row r="397" spans="1:24">
      <c r="A397" s="132">
        <v>2526</v>
      </c>
      <c r="B397" s="132" t="s">
        <v>2604</v>
      </c>
      <c r="C397" s="132">
        <v>61099020000</v>
      </c>
      <c r="D397" s="132" t="s">
        <v>604</v>
      </c>
      <c r="E397" s="132" t="s">
        <v>329</v>
      </c>
      <c r="F397" s="132">
        <v>249</v>
      </c>
      <c r="G397" s="132" t="s">
        <v>3848</v>
      </c>
      <c r="H397" s="132">
        <v>2</v>
      </c>
      <c r="I397" s="132">
        <v>0.114</v>
      </c>
      <c r="J397" s="132">
        <v>1</v>
      </c>
      <c r="K397" s="132">
        <v>0.114</v>
      </c>
      <c r="L397" s="132" t="s">
        <v>467</v>
      </c>
      <c r="M397" s="132">
        <v>497</v>
      </c>
      <c r="N397" s="132" t="s">
        <v>468</v>
      </c>
      <c r="O397" s="132">
        <v>1760</v>
      </c>
      <c r="P397" s="132" t="s">
        <v>425</v>
      </c>
      <c r="Q397" s="132">
        <v>37</v>
      </c>
      <c r="R397" s="132" t="s">
        <v>467</v>
      </c>
      <c r="S397" s="132">
        <v>1000323</v>
      </c>
      <c r="T397" s="132" t="s">
        <v>810</v>
      </c>
      <c r="U397" s="132">
        <v>122</v>
      </c>
      <c r="V397" s="132">
        <v>99.9</v>
      </c>
      <c r="W397" s="132" t="s">
        <v>1050</v>
      </c>
      <c r="X397" s="132">
        <v>20</v>
      </c>
    </row>
    <row r="398" spans="1:24">
      <c r="A398" s="132">
        <v>2527</v>
      </c>
      <c r="B398" s="132" t="s">
        <v>2605</v>
      </c>
      <c r="C398" s="132">
        <v>61044300000</v>
      </c>
      <c r="D398" s="132" t="s">
        <v>541</v>
      </c>
      <c r="E398" s="132" t="s">
        <v>426</v>
      </c>
      <c r="F398" s="132">
        <v>43</v>
      </c>
      <c r="G398" s="132" t="s">
        <v>3848</v>
      </c>
      <c r="H398" s="132">
        <v>2</v>
      </c>
      <c r="I398" s="132">
        <v>0.436</v>
      </c>
      <c r="J398" s="132">
        <v>1</v>
      </c>
      <c r="K398" s="132">
        <v>0.436</v>
      </c>
      <c r="L398" s="132" t="s">
        <v>467</v>
      </c>
      <c r="M398" s="132">
        <v>497</v>
      </c>
      <c r="N398" s="132" t="s">
        <v>468</v>
      </c>
      <c r="O398" s="132">
        <v>1760</v>
      </c>
      <c r="P398" s="132" t="s">
        <v>425</v>
      </c>
      <c r="Q398" s="132">
        <v>37</v>
      </c>
      <c r="R398" s="132" t="s">
        <v>467</v>
      </c>
      <c r="S398" s="132">
        <v>1000323</v>
      </c>
      <c r="T398" s="132" t="s">
        <v>810</v>
      </c>
      <c r="U398" s="132">
        <v>122</v>
      </c>
      <c r="V398" s="132">
        <v>179.9</v>
      </c>
      <c r="W398" s="132" t="s">
        <v>1053</v>
      </c>
      <c r="X398" s="132">
        <v>17</v>
      </c>
    </row>
    <row r="399" spans="1:24">
      <c r="A399" s="132">
        <v>2528</v>
      </c>
      <c r="B399" s="132" t="s">
        <v>2606</v>
      </c>
      <c r="C399" s="132">
        <v>62143000000</v>
      </c>
      <c r="D399" s="132" t="s">
        <v>674</v>
      </c>
      <c r="E399" s="132" t="s">
        <v>3648</v>
      </c>
      <c r="F399" s="132">
        <v>11</v>
      </c>
      <c r="G399" s="132" t="s">
        <v>3848</v>
      </c>
      <c r="H399" s="132">
        <v>2</v>
      </c>
      <c r="I399" s="132">
        <v>0.154</v>
      </c>
      <c r="J399" s="132">
        <v>1</v>
      </c>
      <c r="K399" s="132">
        <v>0.154</v>
      </c>
      <c r="L399" s="132" t="s">
        <v>467</v>
      </c>
      <c r="M399" s="132">
        <v>497</v>
      </c>
      <c r="N399" s="132" t="s">
        <v>468</v>
      </c>
      <c r="O399" s="132">
        <v>1760</v>
      </c>
      <c r="P399" s="132" t="s">
        <v>425</v>
      </c>
      <c r="Q399" s="132">
        <v>37</v>
      </c>
      <c r="R399" s="132" t="s">
        <v>467</v>
      </c>
      <c r="S399" s="132">
        <v>1000323</v>
      </c>
      <c r="T399" s="132" t="s">
        <v>1150</v>
      </c>
      <c r="U399" s="132">
        <v>579</v>
      </c>
      <c r="V399" s="132">
        <v>59.9</v>
      </c>
      <c r="W399" s="132" t="s">
        <v>1063</v>
      </c>
      <c r="X399" s="132">
        <v>13</v>
      </c>
    </row>
    <row r="400" spans="1:24">
      <c r="A400" s="132">
        <v>2529</v>
      </c>
      <c r="B400" s="132" t="s">
        <v>2607</v>
      </c>
      <c r="C400" s="132">
        <v>61099020000</v>
      </c>
      <c r="D400" s="132" t="s">
        <v>604</v>
      </c>
      <c r="E400" s="132" t="s">
        <v>329</v>
      </c>
      <c r="F400" s="132">
        <v>249</v>
      </c>
      <c r="G400" s="132" t="s">
        <v>3848</v>
      </c>
      <c r="H400" s="132">
        <v>2</v>
      </c>
      <c r="I400" s="132">
        <v>0.188</v>
      </c>
      <c r="J400" s="132">
        <v>1</v>
      </c>
      <c r="K400" s="132">
        <v>0.188</v>
      </c>
      <c r="L400" s="132" t="s">
        <v>467</v>
      </c>
      <c r="M400" s="132">
        <v>497</v>
      </c>
      <c r="N400" s="132" t="s">
        <v>468</v>
      </c>
      <c r="O400" s="132">
        <v>1760</v>
      </c>
      <c r="P400" s="132" t="s">
        <v>425</v>
      </c>
      <c r="Q400" s="132">
        <v>37</v>
      </c>
      <c r="R400" s="132" t="s">
        <v>467</v>
      </c>
      <c r="S400" s="132">
        <v>1000323</v>
      </c>
      <c r="T400" s="132" t="s">
        <v>825</v>
      </c>
      <c r="U400" s="132">
        <v>119</v>
      </c>
      <c r="V400" s="132">
        <v>69.900000000000006</v>
      </c>
      <c r="W400" s="132" t="s">
        <v>3920</v>
      </c>
      <c r="X400" s="132">
        <v>14</v>
      </c>
    </row>
    <row r="401" spans="1:24">
      <c r="A401" s="132">
        <v>2530</v>
      </c>
      <c r="B401" s="132" t="s">
        <v>2608</v>
      </c>
      <c r="C401" s="132">
        <v>61062000000</v>
      </c>
      <c r="D401" s="132" t="s">
        <v>599</v>
      </c>
      <c r="E401" s="132" t="s">
        <v>437</v>
      </c>
      <c r="F401" s="132">
        <v>77</v>
      </c>
      <c r="G401" s="132" t="s">
        <v>3848</v>
      </c>
      <c r="H401" s="132">
        <v>2</v>
      </c>
      <c r="I401" s="132">
        <v>0.128</v>
      </c>
      <c r="J401" s="132">
        <v>1</v>
      </c>
      <c r="K401" s="132">
        <v>0.128</v>
      </c>
      <c r="L401" s="132" t="s">
        <v>467</v>
      </c>
      <c r="M401" s="132">
        <v>497</v>
      </c>
      <c r="N401" s="132" t="s">
        <v>468</v>
      </c>
      <c r="O401" s="132">
        <v>1760</v>
      </c>
      <c r="P401" s="132" t="s">
        <v>425</v>
      </c>
      <c r="Q401" s="132">
        <v>37</v>
      </c>
      <c r="R401" s="132" t="s">
        <v>467</v>
      </c>
      <c r="S401" s="132">
        <v>1000323</v>
      </c>
      <c r="T401" s="132" t="s">
        <v>810</v>
      </c>
      <c r="U401" s="132">
        <v>122</v>
      </c>
      <c r="V401" s="132">
        <v>79.900000000000006</v>
      </c>
      <c r="W401" s="132" t="s">
        <v>1053</v>
      </c>
      <c r="X401" s="132">
        <v>17</v>
      </c>
    </row>
    <row r="402" spans="1:24">
      <c r="A402" s="132">
        <v>2531</v>
      </c>
      <c r="B402" s="132" t="s">
        <v>2609</v>
      </c>
      <c r="C402" s="132">
        <v>61091000000</v>
      </c>
      <c r="D402" s="132" t="s">
        <v>500</v>
      </c>
      <c r="E402" s="132" t="s">
        <v>453</v>
      </c>
      <c r="F402" s="132">
        <v>73</v>
      </c>
      <c r="G402" s="132" t="s">
        <v>3848</v>
      </c>
      <c r="H402" s="132">
        <v>2</v>
      </c>
      <c r="I402" s="132">
        <v>0.13600000000000001</v>
      </c>
      <c r="J402" s="132">
        <v>1</v>
      </c>
      <c r="K402" s="132">
        <v>0.13600000000000001</v>
      </c>
      <c r="L402" s="132" t="s">
        <v>467</v>
      </c>
      <c r="M402" s="132">
        <v>497</v>
      </c>
      <c r="N402" s="132" t="s">
        <v>468</v>
      </c>
      <c r="O402" s="132">
        <v>1760</v>
      </c>
      <c r="P402" s="132" t="s">
        <v>439</v>
      </c>
      <c r="Q402" s="132">
        <v>9</v>
      </c>
      <c r="R402" s="132" t="s">
        <v>467</v>
      </c>
      <c r="S402" s="132">
        <v>1000323</v>
      </c>
      <c r="T402" s="132" t="s">
        <v>810</v>
      </c>
      <c r="U402" s="132">
        <v>122</v>
      </c>
      <c r="V402" s="132">
        <v>49.9</v>
      </c>
      <c r="W402" s="132" t="s">
        <v>1046</v>
      </c>
      <c r="X402" s="132">
        <v>12</v>
      </c>
    </row>
    <row r="403" spans="1:24">
      <c r="A403" s="132">
        <v>2532</v>
      </c>
      <c r="B403" s="132" t="s">
        <v>2610</v>
      </c>
      <c r="C403" s="132">
        <v>61044300000</v>
      </c>
      <c r="D403" s="132" t="s">
        <v>541</v>
      </c>
      <c r="E403" s="132" t="s">
        <v>426</v>
      </c>
      <c r="F403" s="132">
        <v>43</v>
      </c>
      <c r="G403" s="132" t="s">
        <v>3848</v>
      </c>
      <c r="H403" s="132">
        <v>2</v>
      </c>
      <c r="I403" s="132">
        <v>0.32</v>
      </c>
      <c r="J403" s="132">
        <v>1</v>
      </c>
      <c r="K403" s="132">
        <v>0.32</v>
      </c>
      <c r="L403" s="132" t="s">
        <v>467</v>
      </c>
      <c r="M403" s="132">
        <v>497</v>
      </c>
      <c r="N403" s="132" t="s">
        <v>468</v>
      </c>
      <c r="O403" s="132">
        <v>1760</v>
      </c>
      <c r="P403" s="132" t="s">
        <v>3961</v>
      </c>
      <c r="Q403" s="132" t="s">
        <v>3935</v>
      </c>
      <c r="R403" s="132" t="s">
        <v>467</v>
      </c>
      <c r="S403" s="132">
        <v>1000323</v>
      </c>
      <c r="T403" s="132" t="s">
        <v>810</v>
      </c>
      <c r="U403" s="132">
        <v>122</v>
      </c>
      <c r="V403" s="132">
        <v>99.9</v>
      </c>
      <c r="W403" s="132" t="s">
        <v>1053</v>
      </c>
      <c r="X403" s="132">
        <v>17</v>
      </c>
    </row>
    <row r="404" spans="1:24">
      <c r="A404" s="132">
        <v>2533</v>
      </c>
      <c r="B404" s="132" t="s">
        <v>2611</v>
      </c>
      <c r="C404" s="132">
        <v>61099090000</v>
      </c>
      <c r="D404" s="132" t="s">
        <v>653</v>
      </c>
      <c r="E404" s="132" t="s">
        <v>453</v>
      </c>
      <c r="F404" s="132">
        <v>73</v>
      </c>
      <c r="G404" s="132" t="s">
        <v>3848</v>
      </c>
      <c r="H404" s="132">
        <v>2</v>
      </c>
      <c r="I404" s="132">
        <v>0.14399999999999999</v>
      </c>
      <c r="J404" s="132">
        <v>1</v>
      </c>
      <c r="K404" s="132">
        <v>0.14399999999999999</v>
      </c>
      <c r="L404" s="132" t="s">
        <v>467</v>
      </c>
      <c r="M404" s="132">
        <v>497</v>
      </c>
      <c r="N404" s="132" t="s">
        <v>468</v>
      </c>
      <c r="O404" s="132">
        <v>1760</v>
      </c>
      <c r="P404" s="132" t="s">
        <v>431</v>
      </c>
      <c r="Q404" s="132">
        <v>53</v>
      </c>
      <c r="R404" s="132" t="s">
        <v>467</v>
      </c>
      <c r="S404" s="132">
        <v>1000323</v>
      </c>
      <c r="T404" s="132" t="s">
        <v>810</v>
      </c>
      <c r="U404" s="132">
        <v>122</v>
      </c>
      <c r="V404" s="132">
        <v>49.9</v>
      </c>
      <c r="W404" s="132" t="s">
        <v>1144</v>
      </c>
      <c r="X404" s="132">
        <v>23</v>
      </c>
    </row>
    <row r="405" spans="1:24">
      <c r="A405" s="132">
        <v>2534</v>
      </c>
      <c r="B405" s="132" t="s">
        <v>2612</v>
      </c>
      <c r="C405" s="132">
        <v>61099020000</v>
      </c>
      <c r="D405" s="132" t="s">
        <v>604</v>
      </c>
      <c r="E405" s="132" t="s">
        <v>329</v>
      </c>
      <c r="F405" s="132">
        <v>249</v>
      </c>
      <c r="G405" s="132" t="s">
        <v>3848</v>
      </c>
      <c r="H405" s="132">
        <v>2</v>
      </c>
      <c r="I405" s="132">
        <v>0.12</v>
      </c>
      <c r="J405" s="132">
        <v>1</v>
      </c>
      <c r="K405" s="132">
        <v>0.12</v>
      </c>
      <c r="L405" s="132" t="s">
        <v>467</v>
      </c>
      <c r="M405" s="132">
        <v>497</v>
      </c>
      <c r="N405" s="132" t="s">
        <v>468</v>
      </c>
      <c r="O405" s="132">
        <v>1760</v>
      </c>
      <c r="P405" s="132" t="s">
        <v>425</v>
      </c>
      <c r="Q405" s="132">
        <v>37</v>
      </c>
      <c r="R405" s="132" t="s">
        <v>467</v>
      </c>
      <c r="S405" s="132">
        <v>1000323</v>
      </c>
      <c r="T405" s="132" t="s">
        <v>858</v>
      </c>
      <c r="U405" s="132">
        <v>1</v>
      </c>
      <c r="V405" s="132">
        <v>79.900000000000006</v>
      </c>
      <c r="W405" s="132" t="s">
        <v>1063</v>
      </c>
      <c r="X405" s="132">
        <v>13</v>
      </c>
    </row>
    <row r="406" spans="1:24">
      <c r="A406" s="132">
        <v>2535</v>
      </c>
      <c r="B406" s="132" t="s">
        <v>2613</v>
      </c>
      <c r="C406" s="132">
        <v>61099020000</v>
      </c>
      <c r="D406" s="132" t="s">
        <v>604</v>
      </c>
      <c r="E406" s="132" t="s">
        <v>329</v>
      </c>
      <c r="F406" s="132">
        <v>249</v>
      </c>
      <c r="G406" s="132" t="s">
        <v>3848</v>
      </c>
      <c r="H406" s="132">
        <v>2</v>
      </c>
      <c r="I406" s="132">
        <v>0.124</v>
      </c>
      <c r="J406" s="132">
        <v>1</v>
      </c>
      <c r="K406" s="132">
        <v>0.124</v>
      </c>
      <c r="L406" s="132" t="s">
        <v>467</v>
      </c>
      <c r="M406" s="132">
        <v>497</v>
      </c>
      <c r="N406" s="132" t="s">
        <v>468</v>
      </c>
      <c r="O406" s="132">
        <v>1760</v>
      </c>
      <c r="P406" s="132" t="s">
        <v>425</v>
      </c>
      <c r="Q406" s="132">
        <v>37</v>
      </c>
      <c r="R406" s="132" t="s">
        <v>467</v>
      </c>
      <c r="S406" s="132">
        <v>1000323</v>
      </c>
      <c r="T406" s="132" t="s">
        <v>825</v>
      </c>
      <c r="U406" s="132">
        <v>119</v>
      </c>
      <c r="V406" s="132">
        <v>79.900000000000006</v>
      </c>
      <c r="W406" s="132" t="s">
        <v>1063</v>
      </c>
      <c r="X406" s="132">
        <v>13</v>
      </c>
    </row>
    <row r="407" spans="1:24">
      <c r="A407" s="132">
        <v>2536</v>
      </c>
      <c r="B407" s="132" t="s">
        <v>2614</v>
      </c>
      <c r="C407" s="132">
        <v>61045300000</v>
      </c>
      <c r="D407" s="132" t="s">
        <v>495</v>
      </c>
      <c r="E407" s="132" t="s">
        <v>443</v>
      </c>
      <c r="F407" s="132">
        <v>53</v>
      </c>
      <c r="G407" s="132" t="s">
        <v>3848</v>
      </c>
      <c r="H407" s="132">
        <v>2</v>
      </c>
      <c r="I407" s="132">
        <v>0.496</v>
      </c>
      <c r="J407" s="132">
        <v>1</v>
      </c>
      <c r="K407" s="132">
        <v>0.496</v>
      </c>
      <c r="L407" s="132" t="s">
        <v>467</v>
      </c>
      <c r="M407" s="132">
        <v>497</v>
      </c>
      <c r="N407" s="132" t="s">
        <v>468</v>
      </c>
      <c r="O407" s="132">
        <v>1760</v>
      </c>
      <c r="P407" s="132" t="s">
        <v>425</v>
      </c>
      <c r="Q407" s="132">
        <v>37</v>
      </c>
      <c r="R407" s="132" t="s">
        <v>467</v>
      </c>
      <c r="S407" s="132">
        <v>1000323</v>
      </c>
      <c r="T407" s="132" t="s">
        <v>810</v>
      </c>
      <c r="U407" s="132">
        <v>122</v>
      </c>
      <c r="V407" s="132">
        <v>129.9</v>
      </c>
      <c r="W407" s="132" t="s">
        <v>1063</v>
      </c>
      <c r="X407" s="132">
        <v>13</v>
      </c>
    </row>
    <row r="408" spans="1:24">
      <c r="A408" s="132">
        <v>2537</v>
      </c>
      <c r="B408" s="132" t="s">
        <v>2615</v>
      </c>
      <c r="C408" s="132">
        <v>61061000000</v>
      </c>
      <c r="D408" s="132" t="s">
        <v>539</v>
      </c>
      <c r="E408" s="132" t="s">
        <v>437</v>
      </c>
      <c r="F408" s="132">
        <v>77</v>
      </c>
      <c r="G408" s="132" t="s">
        <v>3848</v>
      </c>
      <c r="H408" s="132">
        <v>2</v>
      </c>
      <c r="I408" s="132">
        <v>0.316</v>
      </c>
      <c r="J408" s="132">
        <v>1</v>
      </c>
      <c r="K408" s="132">
        <v>0.316</v>
      </c>
      <c r="L408" s="132" t="s">
        <v>467</v>
      </c>
      <c r="M408" s="132">
        <v>497</v>
      </c>
      <c r="N408" s="132" t="s">
        <v>468</v>
      </c>
      <c r="O408" s="132">
        <v>1760</v>
      </c>
      <c r="P408" s="132" t="s">
        <v>439</v>
      </c>
      <c r="Q408" s="132">
        <v>9</v>
      </c>
      <c r="R408" s="132" t="s">
        <v>467</v>
      </c>
      <c r="S408" s="132">
        <v>1000323</v>
      </c>
      <c r="T408" s="132" t="s">
        <v>828</v>
      </c>
      <c r="U408" s="132">
        <v>124</v>
      </c>
      <c r="V408" s="132">
        <v>119.9</v>
      </c>
      <c r="W408" s="132" t="s">
        <v>3916</v>
      </c>
      <c r="X408" s="132">
        <v>10</v>
      </c>
    </row>
    <row r="409" spans="1:24">
      <c r="A409" s="132">
        <v>2538</v>
      </c>
      <c r="B409" s="132" t="s">
        <v>2616</v>
      </c>
      <c r="C409" s="132">
        <v>61044900000</v>
      </c>
      <c r="D409" s="132" t="s">
        <v>590</v>
      </c>
      <c r="E409" s="132" t="s">
        <v>426</v>
      </c>
      <c r="F409" s="132">
        <v>43</v>
      </c>
      <c r="G409" s="132" t="s">
        <v>3848</v>
      </c>
      <c r="H409" s="132">
        <v>2</v>
      </c>
      <c r="I409" s="132">
        <v>0.3</v>
      </c>
      <c r="J409" s="132">
        <v>1</v>
      </c>
      <c r="K409" s="132">
        <v>0.3</v>
      </c>
      <c r="L409" s="132" t="s">
        <v>467</v>
      </c>
      <c r="M409" s="132">
        <v>497</v>
      </c>
      <c r="N409" s="132" t="s">
        <v>468</v>
      </c>
      <c r="O409" s="132">
        <v>1760</v>
      </c>
      <c r="P409" s="132" t="s">
        <v>431</v>
      </c>
      <c r="Q409" s="132">
        <v>53</v>
      </c>
      <c r="R409" s="132" t="s">
        <v>467</v>
      </c>
      <c r="S409" s="132">
        <v>1000323</v>
      </c>
      <c r="T409" s="132" t="s">
        <v>858</v>
      </c>
      <c r="U409" s="132">
        <v>1</v>
      </c>
      <c r="V409" s="132">
        <v>139.9</v>
      </c>
      <c r="W409" s="132" t="s">
        <v>1063</v>
      </c>
      <c r="X409" s="132">
        <v>13</v>
      </c>
    </row>
    <row r="410" spans="1:24">
      <c r="A410" s="132">
        <v>2539</v>
      </c>
      <c r="B410" s="132" t="s">
        <v>2617</v>
      </c>
      <c r="C410" s="132">
        <v>61044300000</v>
      </c>
      <c r="D410" s="132" t="s">
        <v>541</v>
      </c>
      <c r="E410" s="132" t="s">
        <v>426</v>
      </c>
      <c r="F410" s="132">
        <v>43</v>
      </c>
      <c r="G410" s="132" t="s">
        <v>3848</v>
      </c>
      <c r="H410" s="132">
        <v>2</v>
      </c>
      <c r="I410" s="132">
        <v>0.108</v>
      </c>
      <c r="J410" s="132">
        <v>1</v>
      </c>
      <c r="K410" s="132">
        <v>0.108</v>
      </c>
      <c r="L410" s="132" t="s">
        <v>467</v>
      </c>
      <c r="M410" s="132">
        <v>497</v>
      </c>
      <c r="N410" s="132" t="s">
        <v>468</v>
      </c>
      <c r="O410" s="132">
        <v>1760</v>
      </c>
      <c r="P410" s="132" t="s">
        <v>425</v>
      </c>
      <c r="Q410" s="132">
        <v>37</v>
      </c>
      <c r="R410" s="132" t="s">
        <v>467</v>
      </c>
      <c r="S410" s="132">
        <v>1000323</v>
      </c>
      <c r="T410" s="132" t="s">
        <v>821</v>
      </c>
      <c r="U410" s="132">
        <v>3</v>
      </c>
      <c r="V410" s="132">
        <v>169.9</v>
      </c>
      <c r="W410" s="132" t="s">
        <v>3920</v>
      </c>
      <c r="X410" s="132">
        <v>14</v>
      </c>
    </row>
    <row r="411" spans="1:24">
      <c r="A411" s="132">
        <v>2540</v>
      </c>
      <c r="B411" s="132" t="s">
        <v>2618</v>
      </c>
      <c r="C411" s="132">
        <v>61044300000</v>
      </c>
      <c r="D411" s="132" t="s">
        <v>541</v>
      </c>
      <c r="E411" s="132" t="s">
        <v>426</v>
      </c>
      <c r="F411" s="132">
        <v>43</v>
      </c>
      <c r="G411" s="132" t="s">
        <v>3848</v>
      </c>
      <c r="H411" s="132">
        <v>2</v>
      </c>
      <c r="I411" s="132">
        <v>0.30599999999999999</v>
      </c>
      <c r="J411" s="132">
        <v>1</v>
      </c>
      <c r="K411" s="132">
        <v>0.30599999999999999</v>
      </c>
      <c r="L411" s="132" t="s">
        <v>467</v>
      </c>
      <c r="M411" s="132">
        <v>497</v>
      </c>
      <c r="N411" s="132" t="s">
        <v>468</v>
      </c>
      <c r="O411" s="132">
        <v>1760</v>
      </c>
      <c r="P411" s="132" t="s">
        <v>425</v>
      </c>
      <c r="Q411" s="132">
        <v>37</v>
      </c>
      <c r="R411" s="132" t="s">
        <v>467</v>
      </c>
      <c r="S411" s="132">
        <v>1000323</v>
      </c>
      <c r="T411" s="132" t="s">
        <v>821</v>
      </c>
      <c r="U411" s="132">
        <v>3</v>
      </c>
      <c r="V411" s="132">
        <v>129.9</v>
      </c>
      <c r="W411" s="132" t="s">
        <v>1063</v>
      </c>
      <c r="X411" s="132">
        <v>13</v>
      </c>
    </row>
    <row r="412" spans="1:24">
      <c r="A412" s="132">
        <v>2541</v>
      </c>
      <c r="B412" s="132" t="s">
        <v>2619</v>
      </c>
      <c r="C412" s="132">
        <v>62046239000</v>
      </c>
      <c r="D412" s="132" t="s">
        <v>979</v>
      </c>
      <c r="E412" s="132" t="s">
        <v>420</v>
      </c>
      <c r="F412" s="132">
        <v>93</v>
      </c>
      <c r="G412" s="132" t="s">
        <v>3848</v>
      </c>
      <c r="H412" s="132">
        <v>2</v>
      </c>
      <c r="I412" s="132">
        <v>0.20200000000000001</v>
      </c>
      <c r="J412" s="132">
        <v>1</v>
      </c>
      <c r="K412" s="132">
        <v>0.20200000000000001</v>
      </c>
      <c r="L412" s="132" t="s">
        <v>467</v>
      </c>
      <c r="M412" s="132">
        <v>497</v>
      </c>
      <c r="N412" s="132" t="s">
        <v>436</v>
      </c>
      <c r="O412" s="132">
        <v>1840</v>
      </c>
      <c r="P412" s="132" t="s">
        <v>439</v>
      </c>
      <c r="Q412" s="132">
        <v>9</v>
      </c>
      <c r="R412" s="132" t="s">
        <v>467</v>
      </c>
      <c r="S412" s="132">
        <v>1000323</v>
      </c>
      <c r="T412" s="132" t="s">
        <v>810</v>
      </c>
      <c r="U412" s="132">
        <v>122</v>
      </c>
      <c r="V412" s="132">
        <v>79.900000000000006</v>
      </c>
      <c r="W412" s="132" t="s">
        <v>3919</v>
      </c>
      <c r="X412" s="132">
        <v>25</v>
      </c>
    </row>
    <row r="413" spans="1:24">
      <c r="A413" s="132">
        <v>2542</v>
      </c>
      <c r="B413" s="132" t="s">
        <v>2620</v>
      </c>
      <c r="C413" s="132">
        <v>61045200000</v>
      </c>
      <c r="D413" s="132" t="s">
        <v>639</v>
      </c>
      <c r="E413" s="132" t="s">
        <v>443</v>
      </c>
      <c r="F413" s="132">
        <v>53</v>
      </c>
      <c r="G413" s="132" t="s">
        <v>3848</v>
      </c>
      <c r="H413" s="132">
        <v>2</v>
      </c>
      <c r="I413" s="132">
        <v>0.16600000000000001</v>
      </c>
      <c r="J413" s="132">
        <v>1</v>
      </c>
      <c r="K413" s="132">
        <v>0.16600000000000001</v>
      </c>
      <c r="L413" s="132" t="s">
        <v>467</v>
      </c>
      <c r="M413" s="132">
        <v>497</v>
      </c>
      <c r="N413" s="132" t="s">
        <v>436</v>
      </c>
      <c r="O413" s="132">
        <v>1840</v>
      </c>
      <c r="P413" s="132" t="s">
        <v>439</v>
      </c>
      <c r="Q413" s="132">
        <v>9</v>
      </c>
      <c r="R413" s="132" t="s">
        <v>467</v>
      </c>
      <c r="S413" s="132">
        <v>1000323</v>
      </c>
      <c r="T413" s="132" t="s">
        <v>825</v>
      </c>
      <c r="U413" s="132">
        <v>119</v>
      </c>
      <c r="V413" s="132">
        <v>49.9</v>
      </c>
      <c r="W413" s="132" t="s">
        <v>3919</v>
      </c>
      <c r="X413" s="132">
        <v>25</v>
      </c>
    </row>
    <row r="414" spans="1:24">
      <c r="A414" s="132">
        <v>2543</v>
      </c>
      <c r="B414" s="132" t="s">
        <v>2621</v>
      </c>
      <c r="C414" s="132">
        <v>61062000000</v>
      </c>
      <c r="D414" s="132" t="s">
        <v>977</v>
      </c>
      <c r="E414" s="132" t="s">
        <v>444</v>
      </c>
      <c r="F414" s="132">
        <v>82</v>
      </c>
      <c r="G414" s="132" t="s">
        <v>3848</v>
      </c>
      <c r="H414" s="132">
        <v>2</v>
      </c>
      <c r="I414" s="132">
        <v>0.13</v>
      </c>
      <c r="J414" s="132">
        <v>1</v>
      </c>
      <c r="K414" s="132">
        <v>0.13</v>
      </c>
      <c r="L414" s="132" t="s">
        <v>467</v>
      </c>
      <c r="M414" s="132">
        <v>497</v>
      </c>
      <c r="N414" s="132" t="s">
        <v>468</v>
      </c>
      <c r="O414" s="132">
        <v>1760</v>
      </c>
      <c r="P414" s="132" t="s">
        <v>425</v>
      </c>
      <c r="Q414" s="132">
        <v>37</v>
      </c>
      <c r="R414" s="132" t="s">
        <v>467</v>
      </c>
      <c r="S414" s="132">
        <v>1000323</v>
      </c>
      <c r="T414" s="132" t="s">
        <v>858</v>
      </c>
      <c r="U414" s="132">
        <v>1</v>
      </c>
      <c r="V414" s="132">
        <v>99.9</v>
      </c>
      <c r="W414" s="132" t="s">
        <v>3916</v>
      </c>
      <c r="X414" s="132">
        <v>10</v>
      </c>
    </row>
    <row r="415" spans="1:24">
      <c r="A415" s="132">
        <v>2544</v>
      </c>
      <c r="B415" s="132" t="s">
        <v>2622</v>
      </c>
      <c r="C415" s="132">
        <v>62046318000</v>
      </c>
      <c r="D415" s="132" t="s">
        <v>511</v>
      </c>
      <c r="E415" s="132" t="s">
        <v>420</v>
      </c>
      <c r="F415" s="132">
        <v>93</v>
      </c>
      <c r="G415" s="132" t="s">
        <v>3848</v>
      </c>
      <c r="H415" s="132">
        <v>2</v>
      </c>
      <c r="I415" s="132">
        <v>0.39600000000000002</v>
      </c>
      <c r="J415" s="132">
        <v>1</v>
      </c>
      <c r="K415" s="132">
        <v>0.39600000000000002</v>
      </c>
      <c r="L415" s="132" t="s">
        <v>467</v>
      </c>
      <c r="M415" s="132">
        <v>497</v>
      </c>
      <c r="N415" s="132" t="s">
        <v>468</v>
      </c>
      <c r="O415" s="132">
        <v>1760</v>
      </c>
      <c r="P415" s="132" t="s">
        <v>425</v>
      </c>
      <c r="Q415" s="132">
        <v>37</v>
      </c>
      <c r="R415" s="132" t="s">
        <v>467</v>
      </c>
      <c r="S415" s="132">
        <v>1000323</v>
      </c>
      <c r="T415" s="132" t="s">
        <v>828</v>
      </c>
      <c r="U415" s="132">
        <v>124</v>
      </c>
      <c r="V415" s="132">
        <v>59.9</v>
      </c>
      <c r="W415" s="132" t="s">
        <v>3918</v>
      </c>
      <c r="X415" s="132">
        <v>26</v>
      </c>
    </row>
    <row r="416" spans="1:24">
      <c r="A416" s="132">
        <v>2545</v>
      </c>
      <c r="B416" s="132" t="s">
        <v>2623</v>
      </c>
      <c r="C416" s="132">
        <v>61044300000</v>
      </c>
      <c r="D416" s="132" t="s">
        <v>541</v>
      </c>
      <c r="E416" s="132" t="s">
        <v>426</v>
      </c>
      <c r="F416" s="132">
        <v>43</v>
      </c>
      <c r="G416" s="132" t="s">
        <v>3848</v>
      </c>
      <c r="H416" s="132">
        <v>2</v>
      </c>
      <c r="I416" s="132">
        <v>0.54800000000000004</v>
      </c>
      <c r="J416" s="132">
        <v>1</v>
      </c>
      <c r="K416" s="132">
        <v>0.54800000000000004</v>
      </c>
      <c r="L416" s="132" t="s">
        <v>467</v>
      </c>
      <c r="M416" s="132">
        <v>497</v>
      </c>
      <c r="N416" s="132" t="s">
        <v>468</v>
      </c>
      <c r="O416" s="132">
        <v>1760</v>
      </c>
      <c r="P416" s="132" t="s">
        <v>425</v>
      </c>
      <c r="Q416" s="132">
        <v>37</v>
      </c>
      <c r="R416" s="132" t="s">
        <v>467</v>
      </c>
      <c r="S416" s="132">
        <v>1000323</v>
      </c>
      <c r="T416" s="132" t="s">
        <v>810</v>
      </c>
      <c r="U416" s="132">
        <v>122</v>
      </c>
      <c r="V416" s="132">
        <v>219.9</v>
      </c>
      <c r="W416" s="132" t="s">
        <v>1038</v>
      </c>
      <c r="X416" s="132">
        <v>5</v>
      </c>
    </row>
    <row r="417" spans="1:24">
      <c r="A417" s="132">
        <v>2546</v>
      </c>
      <c r="B417" s="132" t="s">
        <v>2624</v>
      </c>
      <c r="C417" s="132">
        <v>61099020000</v>
      </c>
      <c r="D417" s="132" t="s">
        <v>508</v>
      </c>
      <c r="E417" s="132" t="s">
        <v>453</v>
      </c>
      <c r="F417" s="132">
        <v>73</v>
      </c>
      <c r="G417" s="132" t="s">
        <v>3848</v>
      </c>
      <c r="H417" s="132">
        <v>2</v>
      </c>
      <c r="I417" s="132">
        <v>0.19600000000000001</v>
      </c>
      <c r="J417" s="132">
        <v>1</v>
      </c>
      <c r="K417" s="132">
        <v>0.19600000000000001</v>
      </c>
      <c r="L417" s="132" t="s">
        <v>467</v>
      </c>
      <c r="M417" s="132">
        <v>497</v>
      </c>
      <c r="N417" s="132" t="s">
        <v>436</v>
      </c>
      <c r="O417" s="132">
        <v>1840</v>
      </c>
      <c r="P417" s="132" t="s">
        <v>3879</v>
      </c>
      <c r="Q417" s="132">
        <v>57</v>
      </c>
      <c r="R417" s="132" t="s">
        <v>467</v>
      </c>
      <c r="S417" s="132">
        <v>1000323</v>
      </c>
      <c r="T417" s="132" t="s">
        <v>821</v>
      </c>
      <c r="U417" s="132">
        <v>3</v>
      </c>
      <c r="V417" s="132">
        <v>35.9</v>
      </c>
      <c r="W417" s="132" t="s">
        <v>1063</v>
      </c>
      <c r="X417" s="132">
        <v>13</v>
      </c>
    </row>
    <row r="418" spans="1:24">
      <c r="A418" s="132">
        <v>2547</v>
      </c>
      <c r="B418" s="132" t="s">
        <v>2625</v>
      </c>
      <c r="C418" s="132">
        <v>61044300000</v>
      </c>
      <c r="D418" s="132" t="s">
        <v>541</v>
      </c>
      <c r="E418" s="132" t="s">
        <v>426</v>
      </c>
      <c r="F418" s="132">
        <v>43</v>
      </c>
      <c r="G418" s="132" t="s">
        <v>3848</v>
      </c>
      <c r="H418" s="132">
        <v>2</v>
      </c>
      <c r="I418" s="132">
        <v>0.26200000000000001</v>
      </c>
      <c r="J418" s="132">
        <v>1</v>
      </c>
      <c r="K418" s="132">
        <v>0.26200000000000001</v>
      </c>
      <c r="L418" s="132" t="s">
        <v>467</v>
      </c>
      <c r="M418" s="132">
        <v>497</v>
      </c>
      <c r="N418" s="132" t="s">
        <v>468</v>
      </c>
      <c r="O418" s="132">
        <v>1760</v>
      </c>
      <c r="P418" s="132" t="s">
        <v>425</v>
      </c>
      <c r="Q418" s="132">
        <v>37</v>
      </c>
      <c r="R418" s="132" t="s">
        <v>467</v>
      </c>
      <c r="S418" s="132">
        <v>1000323</v>
      </c>
      <c r="T418" s="132" t="s">
        <v>828</v>
      </c>
      <c r="U418" s="132">
        <v>124</v>
      </c>
      <c r="V418" s="132">
        <v>149.9</v>
      </c>
      <c r="W418" s="132" t="s">
        <v>1038</v>
      </c>
      <c r="X418" s="132">
        <v>5</v>
      </c>
    </row>
    <row r="419" spans="1:24">
      <c r="A419" s="132">
        <v>2548</v>
      </c>
      <c r="B419" s="132" t="s">
        <v>2626</v>
      </c>
      <c r="C419" s="132">
        <v>61044300000</v>
      </c>
      <c r="D419" s="132" t="s">
        <v>541</v>
      </c>
      <c r="E419" s="132" t="s">
        <v>426</v>
      </c>
      <c r="F419" s="132">
        <v>43</v>
      </c>
      <c r="G419" s="132" t="s">
        <v>3848</v>
      </c>
      <c r="H419" s="132">
        <v>2</v>
      </c>
      <c r="I419" s="132">
        <v>0.188</v>
      </c>
      <c r="J419" s="132">
        <v>1</v>
      </c>
      <c r="K419" s="132">
        <v>0.188</v>
      </c>
      <c r="L419" s="132" t="s">
        <v>467</v>
      </c>
      <c r="M419" s="132">
        <v>497</v>
      </c>
      <c r="N419" s="132" t="s">
        <v>468</v>
      </c>
      <c r="O419" s="132">
        <v>1760</v>
      </c>
      <c r="P419" s="132" t="s">
        <v>425</v>
      </c>
      <c r="Q419" s="132">
        <v>37</v>
      </c>
      <c r="R419" s="132" t="s">
        <v>467</v>
      </c>
      <c r="S419" s="132">
        <v>1000323</v>
      </c>
      <c r="T419" s="132" t="s">
        <v>858</v>
      </c>
      <c r="U419" s="132">
        <v>1</v>
      </c>
      <c r="V419" s="132">
        <v>119.9</v>
      </c>
      <c r="W419" s="132" t="s">
        <v>1144</v>
      </c>
      <c r="X419" s="132">
        <v>23</v>
      </c>
    </row>
    <row r="420" spans="1:24">
      <c r="A420" s="132">
        <v>2549</v>
      </c>
      <c r="B420" s="132" t="s">
        <v>2627</v>
      </c>
      <c r="C420" s="132">
        <v>61103099000</v>
      </c>
      <c r="D420" s="132" t="s">
        <v>709</v>
      </c>
      <c r="E420" s="132" t="s">
        <v>3690</v>
      </c>
      <c r="F420" s="132">
        <v>89</v>
      </c>
      <c r="G420" s="132" t="s">
        <v>3848</v>
      </c>
      <c r="H420" s="132">
        <v>2</v>
      </c>
      <c r="I420" s="132">
        <v>0.34799999999999998</v>
      </c>
      <c r="J420" s="132">
        <v>1</v>
      </c>
      <c r="K420" s="132">
        <v>0.34799999999999998</v>
      </c>
      <c r="L420" s="132" t="s">
        <v>467</v>
      </c>
      <c r="M420" s="132">
        <v>497</v>
      </c>
      <c r="N420" s="132" t="s">
        <v>468</v>
      </c>
      <c r="O420" s="132">
        <v>1760</v>
      </c>
      <c r="P420" s="132" t="s">
        <v>425</v>
      </c>
      <c r="Q420" s="132">
        <v>37</v>
      </c>
      <c r="R420" s="132" t="s">
        <v>467</v>
      </c>
      <c r="S420" s="132">
        <v>1000323</v>
      </c>
      <c r="T420" s="132" t="s">
        <v>825</v>
      </c>
      <c r="U420" s="132">
        <v>119</v>
      </c>
      <c r="V420" s="132">
        <v>99.9</v>
      </c>
      <c r="W420" s="132" t="s">
        <v>3920</v>
      </c>
      <c r="X420" s="132">
        <v>14</v>
      </c>
    </row>
    <row r="421" spans="1:24">
      <c r="A421" s="132">
        <v>2550</v>
      </c>
      <c r="B421" s="132" t="s">
        <v>2628</v>
      </c>
      <c r="C421" s="132">
        <v>61069090000</v>
      </c>
      <c r="D421" s="132" t="s">
        <v>1067</v>
      </c>
      <c r="E421" s="132" t="s">
        <v>437</v>
      </c>
      <c r="F421" s="132">
        <v>77</v>
      </c>
      <c r="G421" s="132" t="s">
        <v>3848</v>
      </c>
      <c r="H421" s="132">
        <v>2</v>
      </c>
      <c r="I421" s="132">
        <v>0.156</v>
      </c>
      <c r="J421" s="132">
        <v>1</v>
      </c>
      <c r="K421" s="132">
        <v>0.156</v>
      </c>
      <c r="L421" s="132" t="s">
        <v>467</v>
      </c>
      <c r="M421" s="132">
        <v>497</v>
      </c>
      <c r="N421" s="132" t="s">
        <v>436</v>
      </c>
      <c r="O421" s="132">
        <v>1840</v>
      </c>
      <c r="P421" s="132" t="s">
        <v>431</v>
      </c>
      <c r="Q421" s="132">
        <v>53</v>
      </c>
      <c r="R421" s="132" t="s">
        <v>467</v>
      </c>
      <c r="S421" s="132">
        <v>1000323</v>
      </c>
      <c r="T421" s="132" t="s">
        <v>858</v>
      </c>
      <c r="U421" s="132">
        <v>1</v>
      </c>
      <c r="V421" s="132">
        <v>59.9</v>
      </c>
      <c r="W421" s="132" t="s">
        <v>3916</v>
      </c>
      <c r="X421" s="132">
        <v>10</v>
      </c>
    </row>
    <row r="422" spans="1:24">
      <c r="A422" s="132">
        <v>2551</v>
      </c>
      <c r="B422" s="132" t="s">
        <v>2629</v>
      </c>
      <c r="C422" s="132">
        <v>61044900000</v>
      </c>
      <c r="D422" s="132" t="s">
        <v>590</v>
      </c>
      <c r="E422" s="132" t="s">
        <v>426</v>
      </c>
      <c r="F422" s="132">
        <v>43</v>
      </c>
      <c r="G422" s="132" t="s">
        <v>3848</v>
      </c>
      <c r="H422" s="132">
        <v>2</v>
      </c>
      <c r="I422" s="132">
        <v>0.52</v>
      </c>
      <c r="J422" s="132">
        <v>1</v>
      </c>
      <c r="K422" s="132">
        <v>0.52</v>
      </c>
      <c r="L422" s="132" t="s">
        <v>467</v>
      </c>
      <c r="M422" s="132">
        <v>497</v>
      </c>
      <c r="N422" s="132" t="s">
        <v>468</v>
      </c>
      <c r="O422" s="132">
        <v>1760</v>
      </c>
      <c r="P422" s="132" t="s">
        <v>431</v>
      </c>
      <c r="Q422" s="132">
        <v>53</v>
      </c>
      <c r="R422" s="132" t="s">
        <v>467</v>
      </c>
      <c r="S422" s="132">
        <v>1000323</v>
      </c>
      <c r="T422" s="132" t="s">
        <v>858</v>
      </c>
      <c r="U422" s="132">
        <v>1</v>
      </c>
      <c r="V422" s="132">
        <v>169.9</v>
      </c>
      <c r="W422" s="132" t="s">
        <v>1063</v>
      </c>
      <c r="X422" s="132">
        <v>13</v>
      </c>
    </row>
    <row r="423" spans="1:24">
      <c r="A423" s="132">
        <v>2552</v>
      </c>
      <c r="B423" s="132" t="s">
        <v>2630</v>
      </c>
      <c r="C423" s="132">
        <v>61046200000</v>
      </c>
      <c r="D423" s="132" t="s">
        <v>588</v>
      </c>
      <c r="E423" s="132" t="s">
        <v>442</v>
      </c>
      <c r="F423" s="132">
        <v>24</v>
      </c>
      <c r="G423" s="132" t="s">
        <v>3848</v>
      </c>
      <c r="H423" s="132">
        <v>2</v>
      </c>
      <c r="I423" s="132">
        <v>0.106</v>
      </c>
      <c r="J423" s="132">
        <v>1</v>
      </c>
      <c r="K423" s="132">
        <v>0.106</v>
      </c>
      <c r="L423" s="132" t="s">
        <v>467</v>
      </c>
      <c r="M423" s="132">
        <v>497</v>
      </c>
      <c r="N423" s="132" t="s">
        <v>436</v>
      </c>
      <c r="O423" s="132">
        <v>1840</v>
      </c>
      <c r="P423" s="132" t="s">
        <v>439</v>
      </c>
      <c r="Q423" s="132">
        <v>9</v>
      </c>
      <c r="R423" s="132" t="s">
        <v>467</v>
      </c>
      <c r="S423" s="132">
        <v>1000323</v>
      </c>
      <c r="T423" s="132" t="s">
        <v>858</v>
      </c>
      <c r="U423" s="132">
        <v>1</v>
      </c>
      <c r="V423" s="132">
        <v>49.9</v>
      </c>
      <c r="W423" s="132" t="s">
        <v>3919</v>
      </c>
      <c r="X423" s="132">
        <v>25</v>
      </c>
    </row>
    <row r="424" spans="1:24">
      <c r="A424" s="132">
        <v>2553</v>
      </c>
      <c r="B424" s="132" t="s">
        <v>2631</v>
      </c>
      <c r="C424" s="132">
        <v>62046318000</v>
      </c>
      <c r="D424" s="132" t="s">
        <v>987</v>
      </c>
      <c r="E424" s="132" t="s">
        <v>420</v>
      </c>
      <c r="F424" s="132">
        <v>93</v>
      </c>
      <c r="G424" s="132" t="s">
        <v>3848</v>
      </c>
      <c r="H424" s="132">
        <v>2</v>
      </c>
      <c r="I424" s="132">
        <v>9.1999999999999998E-2</v>
      </c>
      <c r="J424" s="132">
        <v>1</v>
      </c>
      <c r="K424" s="132">
        <v>9.1999999999999998E-2</v>
      </c>
      <c r="L424" s="132" t="s">
        <v>467</v>
      </c>
      <c r="M424" s="132">
        <v>497</v>
      </c>
      <c r="N424" s="132" t="s">
        <v>436</v>
      </c>
      <c r="O424" s="132">
        <v>1840</v>
      </c>
      <c r="P424" s="132" t="s">
        <v>3879</v>
      </c>
      <c r="Q424" s="132">
        <v>57</v>
      </c>
      <c r="R424" s="132" t="s">
        <v>467</v>
      </c>
      <c r="S424" s="132">
        <v>1000323</v>
      </c>
      <c r="T424" s="132" t="s">
        <v>858</v>
      </c>
      <c r="U424" s="132">
        <v>1</v>
      </c>
      <c r="V424" s="132">
        <v>49.9</v>
      </c>
      <c r="W424" s="132" t="s">
        <v>1038</v>
      </c>
      <c r="X424" s="132">
        <v>5</v>
      </c>
    </row>
    <row r="425" spans="1:24">
      <c r="A425" s="132">
        <v>2554</v>
      </c>
      <c r="B425" s="132" t="s">
        <v>2632</v>
      </c>
      <c r="C425" s="132">
        <v>61044300000</v>
      </c>
      <c r="D425" s="132" t="s">
        <v>541</v>
      </c>
      <c r="E425" s="132" t="s">
        <v>426</v>
      </c>
      <c r="F425" s="132">
        <v>43</v>
      </c>
      <c r="G425" s="132" t="s">
        <v>3848</v>
      </c>
      <c r="H425" s="132">
        <v>2</v>
      </c>
      <c r="I425" s="132">
        <v>0.40200000000000002</v>
      </c>
      <c r="J425" s="132">
        <v>1</v>
      </c>
      <c r="K425" s="132">
        <v>0.40200000000000002</v>
      </c>
      <c r="L425" s="132" t="s">
        <v>467</v>
      </c>
      <c r="M425" s="132">
        <v>497</v>
      </c>
      <c r="N425" s="132" t="s">
        <v>468</v>
      </c>
      <c r="O425" s="132">
        <v>1760</v>
      </c>
      <c r="P425" s="132" t="s">
        <v>425</v>
      </c>
      <c r="Q425" s="132">
        <v>37</v>
      </c>
      <c r="R425" s="132" t="s">
        <v>467</v>
      </c>
      <c r="S425" s="132">
        <v>1000323</v>
      </c>
      <c r="T425" s="132" t="s">
        <v>821</v>
      </c>
      <c r="U425" s="132">
        <v>3</v>
      </c>
      <c r="V425" s="132">
        <v>169.9</v>
      </c>
      <c r="W425" s="132" t="s">
        <v>1063</v>
      </c>
      <c r="X425" s="132">
        <v>13</v>
      </c>
    </row>
    <row r="426" spans="1:24">
      <c r="A426" s="132">
        <v>2555</v>
      </c>
      <c r="B426" s="132" t="s">
        <v>2633</v>
      </c>
      <c r="C426" s="132">
        <v>61046200000</v>
      </c>
      <c r="D426" s="132" t="s">
        <v>1119</v>
      </c>
      <c r="E426" s="132" t="s">
        <v>3671</v>
      </c>
      <c r="F426" s="132">
        <v>54</v>
      </c>
      <c r="G426" s="132" t="s">
        <v>3848</v>
      </c>
      <c r="H426" s="132">
        <v>2</v>
      </c>
      <c r="I426" s="132">
        <v>0.52</v>
      </c>
      <c r="J426" s="132">
        <v>1</v>
      </c>
      <c r="K426" s="132">
        <v>0.52</v>
      </c>
      <c r="L426" s="132" t="s">
        <v>467</v>
      </c>
      <c r="M426" s="132">
        <v>497</v>
      </c>
      <c r="N426" s="132" t="s">
        <v>468</v>
      </c>
      <c r="O426" s="132">
        <v>1760</v>
      </c>
      <c r="P426" s="132" t="s">
        <v>439</v>
      </c>
      <c r="Q426" s="132">
        <v>9</v>
      </c>
      <c r="R426" s="132" t="s">
        <v>467</v>
      </c>
      <c r="S426" s="132">
        <v>1000323</v>
      </c>
      <c r="T426" s="132" t="s">
        <v>828</v>
      </c>
      <c r="U426" s="132">
        <v>124</v>
      </c>
      <c r="V426" s="132">
        <v>49.9</v>
      </c>
      <c r="W426" s="132" t="s">
        <v>3918</v>
      </c>
      <c r="X426" s="132">
        <v>26</v>
      </c>
    </row>
    <row r="427" spans="1:24">
      <c r="A427" s="132">
        <v>2557</v>
      </c>
      <c r="B427" s="132" t="s">
        <v>2635</v>
      </c>
      <c r="C427" s="132">
        <v>62046318000</v>
      </c>
      <c r="D427" s="132" t="s">
        <v>511</v>
      </c>
      <c r="E427" s="132" t="s">
        <v>420</v>
      </c>
      <c r="F427" s="132">
        <v>93</v>
      </c>
      <c r="G427" s="132" t="s">
        <v>3848</v>
      </c>
      <c r="H427" s="132">
        <v>2</v>
      </c>
      <c r="I427" s="132">
        <v>0.41799999999999998</v>
      </c>
      <c r="J427" s="132">
        <v>1</v>
      </c>
      <c r="K427" s="132">
        <v>0.41799999999999998</v>
      </c>
      <c r="L427" s="132" t="s">
        <v>467</v>
      </c>
      <c r="M427" s="132">
        <v>497</v>
      </c>
      <c r="N427" s="132" t="s">
        <v>468</v>
      </c>
      <c r="O427" s="132">
        <v>1760</v>
      </c>
      <c r="P427" s="132" t="s">
        <v>425</v>
      </c>
      <c r="Q427" s="132">
        <v>37</v>
      </c>
      <c r="R427" s="132" t="s">
        <v>467</v>
      </c>
      <c r="S427" s="132">
        <v>1000323</v>
      </c>
      <c r="T427" s="132">
        <v>48</v>
      </c>
      <c r="U427" s="132">
        <v>578</v>
      </c>
      <c r="V427" s="132">
        <v>99.9</v>
      </c>
      <c r="W427" s="132" t="s">
        <v>1064</v>
      </c>
      <c r="X427" s="132">
        <v>7</v>
      </c>
    </row>
    <row r="428" spans="1:24">
      <c r="A428" s="132">
        <v>2558</v>
      </c>
      <c r="B428" s="132" t="s">
        <v>2636</v>
      </c>
      <c r="C428" s="132">
        <v>61043900000</v>
      </c>
      <c r="D428" s="132" t="s">
        <v>675</v>
      </c>
      <c r="E428" s="132" t="s">
        <v>466</v>
      </c>
      <c r="F428" s="132">
        <v>153</v>
      </c>
      <c r="G428" s="132" t="s">
        <v>3848</v>
      </c>
      <c r="H428" s="132">
        <v>2</v>
      </c>
      <c r="I428" s="132">
        <v>0.48799999999999999</v>
      </c>
      <c r="J428" s="132">
        <v>1</v>
      </c>
      <c r="K428" s="132">
        <v>0.48799999999999999</v>
      </c>
      <c r="L428" s="132" t="s">
        <v>467</v>
      </c>
      <c r="M428" s="132">
        <v>497</v>
      </c>
      <c r="N428" s="132" t="s">
        <v>468</v>
      </c>
      <c r="O428" s="132">
        <v>1760</v>
      </c>
      <c r="P428" s="132" t="s">
        <v>431</v>
      </c>
      <c r="Q428" s="132">
        <v>53</v>
      </c>
      <c r="R428" s="132" t="s">
        <v>467</v>
      </c>
      <c r="S428" s="132">
        <v>1000323</v>
      </c>
      <c r="T428" s="132" t="s">
        <v>858</v>
      </c>
      <c r="U428" s="132">
        <v>1</v>
      </c>
      <c r="V428" s="132">
        <v>179.9</v>
      </c>
      <c r="W428" s="132" t="s">
        <v>1063</v>
      </c>
      <c r="X428" s="132">
        <v>13</v>
      </c>
    </row>
    <row r="429" spans="1:24">
      <c r="A429" s="132">
        <v>2559</v>
      </c>
      <c r="B429" s="132" t="s">
        <v>2637</v>
      </c>
      <c r="C429" s="132">
        <v>61043900000</v>
      </c>
      <c r="D429" s="132" t="s">
        <v>675</v>
      </c>
      <c r="E429" s="132" t="s">
        <v>466</v>
      </c>
      <c r="F429" s="132">
        <v>153</v>
      </c>
      <c r="G429" s="132" t="s">
        <v>3848</v>
      </c>
      <c r="H429" s="132">
        <v>2</v>
      </c>
      <c r="I429" s="132">
        <v>0.51200000000000001</v>
      </c>
      <c r="J429" s="132">
        <v>1</v>
      </c>
      <c r="K429" s="132">
        <v>0.51200000000000001</v>
      </c>
      <c r="L429" s="132" t="s">
        <v>467</v>
      </c>
      <c r="M429" s="132">
        <v>497</v>
      </c>
      <c r="N429" s="132" t="s">
        <v>468</v>
      </c>
      <c r="O429" s="132">
        <v>1760</v>
      </c>
      <c r="P429" s="132" t="s">
        <v>431</v>
      </c>
      <c r="Q429" s="132">
        <v>53</v>
      </c>
      <c r="R429" s="132" t="s">
        <v>467</v>
      </c>
      <c r="S429" s="132">
        <v>1000323</v>
      </c>
      <c r="T429" s="132" t="s">
        <v>810</v>
      </c>
      <c r="U429" s="132">
        <v>122</v>
      </c>
      <c r="V429" s="132">
        <v>179.9</v>
      </c>
      <c r="W429" s="132" t="s">
        <v>1063</v>
      </c>
      <c r="X429" s="132">
        <v>13</v>
      </c>
    </row>
    <row r="430" spans="1:24">
      <c r="A430" s="132">
        <v>2560</v>
      </c>
      <c r="B430" s="132" t="s">
        <v>2638</v>
      </c>
      <c r="C430" s="132">
        <v>62046990000</v>
      </c>
      <c r="D430" s="132" t="s">
        <v>598</v>
      </c>
      <c r="E430" s="132" t="s">
        <v>420</v>
      </c>
      <c r="F430" s="132">
        <v>93</v>
      </c>
      <c r="G430" s="132" t="s">
        <v>3848</v>
      </c>
      <c r="H430" s="132">
        <v>2</v>
      </c>
      <c r="I430" s="132">
        <v>0.38800000000000001</v>
      </c>
      <c r="J430" s="132">
        <v>1</v>
      </c>
      <c r="K430" s="132">
        <v>0.38800000000000001</v>
      </c>
      <c r="L430" s="132" t="s">
        <v>467</v>
      </c>
      <c r="M430" s="132">
        <v>497</v>
      </c>
      <c r="N430" s="132" t="s">
        <v>468</v>
      </c>
      <c r="O430" s="132">
        <v>1760</v>
      </c>
      <c r="P430" s="132" t="s">
        <v>431</v>
      </c>
      <c r="Q430" s="132">
        <v>53</v>
      </c>
      <c r="R430" s="132" t="s">
        <v>467</v>
      </c>
      <c r="S430" s="132">
        <v>1000323</v>
      </c>
      <c r="T430" s="132" t="s">
        <v>821</v>
      </c>
      <c r="U430" s="132">
        <v>3</v>
      </c>
      <c r="V430" s="132">
        <v>99.9</v>
      </c>
      <c r="W430" s="132" t="s">
        <v>1063</v>
      </c>
      <c r="X430" s="132">
        <v>13</v>
      </c>
    </row>
    <row r="431" spans="1:24">
      <c r="A431" s="132">
        <v>2561</v>
      </c>
      <c r="B431" s="132" t="s">
        <v>2639</v>
      </c>
      <c r="C431" s="132">
        <v>62046990000</v>
      </c>
      <c r="D431" s="132" t="s">
        <v>598</v>
      </c>
      <c r="E431" s="132" t="s">
        <v>420</v>
      </c>
      <c r="F431" s="132">
        <v>93</v>
      </c>
      <c r="G431" s="132" t="s">
        <v>3848</v>
      </c>
      <c r="H431" s="132">
        <v>2</v>
      </c>
      <c r="I431" s="132">
        <v>0.36199999999999999</v>
      </c>
      <c r="J431" s="132">
        <v>1</v>
      </c>
      <c r="K431" s="132">
        <v>0.36199999999999999</v>
      </c>
      <c r="L431" s="132" t="s">
        <v>467</v>
      </c>
      <c r="M431" s="132">
        <v>497</v>
      </c>
      <c r="N431" s="132" t="s">
        <v>468</v>
      </c>
      <c r="O431" s="132">
        <v>1760</v>
      </c>
      <c r="P431" s="132" t="s">
        <v>431</v>
      </c>
      <c r="Q431" s="132">
        <v>53</v>
      </c>
      <c r="R431" s="132" t="s">
        <v>467</v>
      </c>
      <c r="S431" s="132">
        <v>1000323</v>
      </c>
      <c r="T431" s="132" t="s">
        <v>825</v>
      </c>
      <c r="U431" s="132">
        <v>119</v>
      </c>
      <c r="V431" s="132">
        <v>99.9</v>
      </c>
      <c r="W431" s="132" t="s">
        <v>1063</v>
      </c>
      <c r="X431" s="132">
        <v>13</v>
      </c>
    </row>
    <row r="432" spans="1:24">
      <c r="A432" s="132">
        <v>2562</v>
      </c>
      <c r="B432" s="132" t="s">
        <v>2640</v>
      </c>
      <c r="C432" s="132">
        <v>61044200000</v>
      </c>
      <c r="D432" s="132" t="s">
        <v>506</v>
      </c>
      <c r="E432" s="132" t="s">
        <v>426</v>
      </c>
      <c r="F432" s="132">
        <v>43</v>
      </c>
      <c r="G432" s="132" t="s">
        <v>3848</v>
      </c>
      <c r="H432" s="132">
        <v>2</v>
      </c>
      <c r="I432" s="132">
        <v>0.28199999999999997</v>
      </c>
      <c r="J432" s="132">
        <v>1</v>
      </c>
      <c r="K432" s="132">
        <v>0.28199999999999997</v>
      </c>
      <c r="L432" s="132" t="s">
        <v>467</v>
      </c>
      <c r="M432" s="132">
        <v>497</v>
      </c>
      <c r="N432" s="132" t="s">
        <v>436</v>
      </c>
      <c r="O432" s="132">
        <v>1840</v>
      </c>
      <c r="P432" s="132" t="s">
        <v>3956</v>
      </c>
      <c r="Q432" s="132" t="s">
        <v>3930</v>
      </c>
      <c r="R432" s="132" t="s">
        <v>467</v>
      </c>
      <c r="S432" s="132">
        <v>1000323</v>
      </c>
      <c r="T432" s="132" t="s">
        <v>858</v>
      </c>
      <c r="U432" s="132">
        <v>1</v>
      </c>
      <c r="V432" s="132">
        <v>79.900000000000006</v>
      </c>
      <c r="W432" s="132" t="s">
        <v>1063</v>
      </c>
      <c r="X432" s="132">
        <v>13</v>
      </c>
    </row>
    <row r="433" spans="1:24">
      <c r="A433" s="132">
        <v>2563</v>
      </c>
      <c r="B433" s="132" t="s">
        <v>2641</v>
      </c>
      <c r="C433" s="132">
        <v>61103099000</v>
      </c>
      <c r="D433" s="132" t="s">
        <v>709</v>
      </c>
      <c r="E433" s="132" t="s">
        <v>3690</v>
      </c>
      <c r="F433" s="132">
        <v>89</v>
      </c>
      <c r="G433" s="132" t="s">
        <v>3848</v>
      </c>
      <c r="H433" s="132">
        <v>2</v>
      </c>
      <c r="I433" s="132">
        <v>0.35199999999999998</v>
      </c>
      <c r="J433" s="132">
        <v>1</v>
      </c>
      <c r="K433" s="132">
        <v>0.35199999999999998</v>
      </c>
      <c r="L433" s="132" t="s">
        <v>467</v>
      </c>
      <c r="M433" s="132">
        <v>497</v>
      </c>
      <c r="N433" s="132" t="s">
        <v>468</v>
      </c>
      <c r="O433" s="132">
        <v>1760</v>
      </c>
      <c r="P433" s="132" t="s">
        <v>425</v>
      </c>
      <c r="Q433" s="132">
        <v>37</v>
      </c>
      <c r="R433" s="132" t="s">
        <v>467</v>
      </c>
      <c r="S433" s="132">
        <v>1000323</v>
      </c>
      <c r="T433" s="132">
        <v>50</v>
      </c>
      <c r="U433" s="132">
        <v>576</v>
      </c>
      <c r="V433" s="132">
        <v>89.9</v>
      </c>
      <c r="W433" s="132" t="s">
        <v>3920</v>
      </c>
      <c r="X433" s="132">
        <v>14</v>
      </c>
    </row>
    <row r="434" spans="1:24">
      <c r="A434" s="132">
        <v>2564</v>
      </c>
      <c r="B434" s="132" t="s">
        <v>2642</v>
      </c>
      <c r="C434" s="132">
        <v>61043300000</v>
      </c>
      <c r="D434" s="132" t="s">
        <v>569</v>
      </c>
      <c r="E434" s="132" t="s">
        <v>466</v>
      </c>
      <c r="F434" s="132">
        <v>153</v>
      </c>
      <c r="G434" s="132" t="s">
        <v>3848</v>
      </c>
      <c r="H434" s="132">
        <v>2</v>
      </c>
      <c r="I434" s="132">
        <v>0.46200000000000002</v>
      </c>
      <c r="J434" s="132">
        <v>1</v>
      </c>
      <c r="K434" s="132">
        <v>0.46200000000000002</v>
      </c>
      <c r="L434" s="132" t="s">
        <v>467</v>
      </c>
      <c r="M434" s="132">
        <v>497</v>
      </c>
      <c r="N434" s="132" t="s">
        <v>468</v>
      </c>
      <c r="O434" s="132">
        <v>1760</v>
      </c>
      <c r="P434" s="132" t="s">
        <v>425</v>
      </c>
      <c r="Q434" s="132">
        <v>37</v>
      </c>
      <c r="R434" s="132" t="s">
        <v>467</v>
      </c>
      <c r="S434" s="132">
        <v>1000323</v>
      </c>
      <c r="T434" s="132" t="s">
        <v>858</v>
      </c>
      <c r="U434" s="132">
        <v>1</v>
      </c>
      <c r="V434" s="132">
        <v>149.9</v>
      </c>
      <c r="W434" s="132" t="s">
        <v>1038</v>
      </c>
      <c r="X434" s="132">
        <v>5</v>
      </c>
    </row>
    <row r="435" spans="1:24">
      <c r="A435" s="132">
        <v>2565</v>
      </c>
      <c r="B435" s="132" t="s">
        <v>2643</v>
      </c>
      <c r="C435" s="132">
        <v>62046239000</v>
      </c>
      <c r="D435" s="132" t="s">
        <v>510</v>
      </c>
      <c r="E435" s="132" t="s">
        <v>420</v>
      </c>
      <c r="F435" s="132">
        <v>93</v>
      </c>
      <c r="G435" s="132" t="s">
        <v>3848</v>
      </c>
      <c r="H435" s="132">
        <v>2</v>
      </c>
      <c r="I435" s="132">
        <v>0.21</v>
      </c>
      <c r="J435" s="132">
        <v>1</v>
      </c>
      <c r="K435" s="132">
        <v>0.21</v>
      </c>
      <c r="L435" s="132" t="s">
        <v>467</v>
      </c>
      <c r="M435" s="132">
        <v>497</v>
      </c>
      <c r="N435" s="132" t="s">
        <v>468</v>
      </c>
      <c r="O435" s="132">
        <v>1760</v>
      </c>
      <c r="P435" s="132" t="s">
        <v>439</v>
      </c>
      <c r="Q435" s="132">
        <v>9</v>
      </c>
      <c r="R435" s="132" t="s">
        <v>467</v>
      </c>
      <c r="S435" s="132">
        <v>1000323</v>
      </c>
      <c r="T435" s="132" t="s">
        <v>858</v>
      </c>
      <c r="U435" s="132">
        <v>1</v>
      </c>
      <c r="V435" s="132">
        <v>89.9</v>
      </c>
      <c r="W435" s="132" t="s">
        <v>1144</v>
      </c>
      <c r="X435" s="132">
        <v>23</v>
      </c>
    </row>
    <row r="436" spans="1:24">
      <c r="A436" s="132">
        <v>2566</v>
      </c>
      <c r="B436" s="132" t="s">
        <v>2644</v>
      </c>
      <c r="C436" s="132">
        <v>61044300000</v>
      </c>
      <c r="D436" s="132" t="s">
        <v>541</v>
      </c>
      <c r="E436" s="132" t="s">
        <v>426</v>
      </c>
      <c r="F436" s="132">
        <v>43</v>
      </c>
      <c r="G436" s="132" t="s">
        <v>3848</v>
      </c>
      <c r="H436" s="132">
        <v>2</v>
      </c>
      <c r="I436" s="132">
        <v>0.56599999999999995</v>
      </c>
      <c r="J436" s="132">
        <v>1</v>
      </c>
      <c r="K436" s="132">
        <v>0.56599999999999995</v>
      </c>
      <c r="L436" s="132" t="s">
        <v>467</v>
      </c>
      <c r="M436" s="132">
        <v>497</v>
      </c>
      <c r="N436" s="132" t="s">
        <v>468</v>
      </c>
      <c r="O436" s="132">
        <v>1760</v>
      </c>
      <c r="P436" s="132" t="s">
        <v>425</v>
      </c>
      <c r="Q436" s="132">
        <v>37</v>
      </c>
      <c r="R436" s="132" t="s">
        <v>467</v>
      </c>
      <c r="S436" s="132">
        <v>1000323</v>
      </c>
      <c r="T436" s="132" t="s">
        <v>825</v>
      </c>
      <c r="U436" s="132">
        <v>119</v>
      </c>
      <c r="V436" s="132">
        <v>159</v>
      </c>
      <c r="W436" s="132" t="s">
        <v>1038</v>
      </c>
      <c r="X436" s="132">
        <v>5</v>
      </c>
    </row>
    <row r="437" spans="1:24">
      <c r="A437" s="132">
        <v>2567</v>
      </c>
      <c r="B437" s="132" t="s">
        <v>2645</v>
      </c>
      <c r="C437" s="132">
        <v>61044300000</v>
      </c>
      <c r="D437" s="132" t="s">
        <v>541</v>
      </c>
      <c r="E437" s="132" t="s">
        <v>426</v>
      </c>
      <c r="F437" s="132">
        <v>43</v>
      </c>
      <c r="G437" s="132" t="s">
        <v>3848</v>
      </c>
      <c r="H437" s="132">
        <v>2</v>
      </c>
      <c r="I437" s="132">
        <v>0.35</v>
      </c>
      <c r="J437" s="132">
        <v>1</v>
      </c>
      <c r="K437" s="132">
        <v>0.35</v>
      </c>
      <c r="L437" s="132" t="s">
        <v>467</v>
      </c>
      <c r="M437" s="132">
        <v>497</v>
      </c>
      <c r="N437" s="132" t="s">
        <v>468</v>
      </c>
      <c r="O437" s="132">
        <v>1760</v>
      </c>
      <c r="P437" s="132" t="s">
        <v>425</v>
      </c>
      <c r="Q437" s="132">
        <v>37</v>
      </c>
      <c r="R437" s="132" t="s">
        <v>467</v>
      </c>
      <c r="S437" s="132">
        <v>1000323</v>
      </c>
      <c r="T437" s="132" t="s">
        <v>828</v>
      </c>
      <c r="U437" s="132">
        <v>124</v>
      </c>
      <c r="V437" s="132">
        <v>109.9</v>
      </c>
      <c r="W437" s="132" t="s">
        <v>1144</v>
      </c>
      <c r="X437" s="132">
        <v>23</v>
      </c>
    </row>
    <row r="438" spans="1:24">
      <c r="A438" s="132">
        <v>2568</v>
      </c>
      <c r="B438" s="132" t="s">
        <v>2646</v>
      </c>
      <c r="C438" s="132">
        <v>61062000000</v>
      </c>
      <c r="D438" s="132" t="s">
        <v>977</v>
      </c>
      <c r="E438" s="132" t="s">
        <v>444</v>
      </c>
      <c r="F438" s="132">
        <v>82</v>
      </c>
      <c r="G438" s="132" t="s">
        <v>3848</v>
      </c>
      <c r="H438" s="132">
        <v>2</v>
      </c>
      <c r="I438" s="132">
        <v>0.14000000000000001</v>
      </c>
      <c r="J438" s="132">
        <v>1</v>
      </c>
      <c r="K438" s="132">
        <v>0.14000000000000001</v>
      </c>
      <c r="L438" s="132" t="s">
        <v>467</v>
      </c>
      <c r="M438" s="132">
        <v>497</v>
      </c>
      <c r="N438" s="132" t="s">
        <v>468</v>
      </c>
      <c r="O438" s="132">
        <v>1760</v>
      </c>
      <c r="P438" s="132" t="s">
        <v>425</v>
      </c>
      <c r="Q438" s="132">
        <v>37</v>
      </c>
      <c r="R438" s="132" t="s">
        <v>467</v>
      </c>
      <c r="S438" s="132">
        <v>1000323</v>
      </c>
      <c r="T438" s="132">
        <v>46</v>
      </c>
      <c r="U438" s="132">
        <v>577</v>
      </c>
      <c r="V438" s="132">
        <v>99.9</v>
      </c>
      <c r="W438" s="132" t="s">
        <v>1038</v>
      </c>
      <c r="X438" s="132">
        <v>5</v>
      </c>
    </row>
    <row r="439" spans="1:24">
      <c r="A439" s="132">
        <v>2569</v>
      </c>
      <c r="B439" s="132" t="s">
        <v>2647</v>
      </c>
      <c r="C439" s="132">
        <v>61044900000</v>
      </c>
      <c r="D439" s="132" t="s">
        <v>590</v>
      </c>
      <c r="E439" s="132" t="s">
        <v>426</v>
      </c>
      <c r="F439" s="132">
        <v>43</v>
      </c>
      <c r="G439" s="132" t="s">
        <v>3848</v>
      </c>
      <c r="H439" s="132">
        <v>2</v>
      </c>
      <c r="I439" s="132">
        <v>0.32</v>
      </c>
      <c r="J439" s="132">
        <v>1</v>
      </c>
      <c r="K439" s="132">
        <v>0.32</v>
      </c>
      <c r="L439" s="132" t="s">
        <v>467</v>
      </c>
      <c r="M439" s="132">
        <v>497</v>
      </c>
      <c r="N439" s="132" t="s">
        <v>468</v>
      </c>
      <c r="O439" s="132">
        <v>1760</v>
      </c>
      <c r="P439" s="132" t="s">
        <v>431</v>
      </c>
      <c r="Q439" s="132">
        <v>53</v>
      </c>
      <c r="R439" s="132" t="s">
        <v>467</v>
      </c>
      <c r="S439" s="132">
        <v>1000323</v>
      </c>
      <c r="T439" s="132" t="s">
        <v>828</v>
      </c>
      <c r="U439" s="132">
        <v>124</v>
      </c>
      <c r="V439" s="132">
        <v>99.9</v>
      </c>
      <c r="W439" s="132" t="s">
        <v>3919</v>
      </c>
      <c r="X439" s="132">
        <v>25</v>
      </c>
    </row>
    <row r="440" spans="1:24">
      <c r="A440" s="132">
        <v>2570</v>
      </c>
      <c r="B440" s="132" t="s">
        <v>2648</v>
      </c>
      <c r="C440" s="132">
        <v>61044900000</v>
      </c>
      <c r="D440" s="132" t="s">
        <v>590</v>
      </c>
      <c r="E440" s="132" t="s">
        <v>426</v>
      </c>
      <c r="F440" s="132">
        <v>43</v>
      </c>
      <c r="G440" s="132" t="s">
        <v>3848</v>
      </c>
      <c r="H440" s="132">
        <v>2</v>
      </c>
      <c r="I440" s="132">
        <v>0.63400000000000001</v>
      </c>
      <c r="J440" s="132">
        <v>1</v>
      </c>
      <c r="K440" s="132">
        <v>0.63400000000000001</v>
      </c>
      <c r="L440" s="132" t="s">
        <v>467</v>
      </c>
      <c r="M440" s="132">
        <v>497</v>
      </c>
      <c r="N440" s="132" t="s">
        <v>468</v>
      </c>
      <c r="O440" s="132">
        <v>1760</v>
      </c>
      <c r="P440" s="132" t="s">
        <v>431</v>
      </c>
      <c r="Q440" s="132">
        <v>53</v>
      </c>
      <c r="R440" s="132" t="s">
        <v>467</v>
      </c>
      <c r="S440" s="132">
        <v>1000323</v>
      </c>
      <c r="T440" s="132">
        <v>48</v>
      </c>
      <c r="U440" s="132">
        <v>578</v>
      </c>
      <c r="V440" s="132">
        <v>179.9</v>
      </c>
      <c r="W440" s="132" t="s">
        <v>1063</v>
      </c>
      <c r="X440" s="132">
        <v>13</v>
      </c>
    </row>
    <row r="441" spans="1:24">
      <c r="A441" s="132">
        <v>2571</v>
      </c>
      <c r="B441" s="132" t="s">
        <v>2649</v>
      </c>
      <c r="C441" s="132">
        <v>61044300000</v>
      </c>
      <c r="D441" s="132" t="s">
        <v>541</v>
      </c>
      <c r="E441" s="132" t="s">
        <v>426</v>
      </c>
      <c r="F441" s="132">
        <v>43</v>
      </c>
      <c r="G441" s="132" t="s">
        <v>3848</v>
      </c>
      <c r="H441" s="132">
        <v>2</v>
      </c>
      <c r="I441" s="132">
        <v>0.372</v>
      </c>
      <c r="J441" s="132">
        <v>1</v>
      </c>
      <c r="K441" s="132">
        <v>0.372</v>
      </c>
      <c r="L441" s="132" t="s">
        <v>467</v>
      </c>
      <c r="M441" s="132">
        <v>497</v>
      </c>
      <c r="N441" s="132" t="s">
        <v>468</v>
      </c>
      <c r="O441" s="132">
        <v>1760</v>
      </c>
      <c r="P441" s="132" t="s">
        <v>425</v>
      </c>
      <c r="Q441" s="132">
        <v>37</v>
      </c>
      <c r="R441" s="132" t="s">
        <v>467</v>
      </c>
      <c r="S441" s="132">
        <v>1000323</v>
      </c>
      <c r="T441" s="132" t="s">
        <v>821</v>
      </c>
      <c r="U441" s="132">
        <v>3</v>
      </c>
      <c r="V441" s="132">
        <v>119.9</v>
      </c>
      <c r="W441" s="132" t="s">
        <v>1077</v>
      </c>
      <c r="X441" s="132">
        <v>16</v>
      </c>
    </row>
    <row r="442" spans="1:24">
      <c r="A442" s="132">
        <v>2572</v>
      </c>
      <c r="B442" s="132" t="s">
        <v>2650</v>
      </c>
      <c r="C442" s="132">
        <v>61099090000</v>
      </c>
      <c r="D442" s="132" t="s">
        <v>642</v>
      </c>
      <c r="E442" s="132" t="s">
        <v>453</v>
      </c>
      <c r="F442" s="132">
        <v>73</v>
      </c>
      <c r="G442" s="132" t="s">
        <v>3848</v>
      </c>
      <c r="H442" s="132">
        <v>2</v>
      </c>
      <c r="I442" s="132">
        <v>0.14000000000000001</v>
      </c>
      <c r="J442" s="132">
        <v>1</v>
      </c>
      <c r="K442" s="132">
        <v>0.14000000000000001</v>
      </c>
      <c r="L442" s="132" t="s">
        <v>467</v>
      </c>
      <c r="M442" s="132">
        <v>497</v>
      </c>
      <c r="N442" s="132" t="s">
        <v>3915</v>
      </c>
      <c r="O442" s="132">
        <v>7497</v>
      </c>
      <c r="P442" s="132" t="s">
        <v>3960</v>
      </c>
      <c r="Q442" s="132" t="s">
        <v>3934</v>
      </c>
      <c r="R442" s="132" t="s">
        <v>467</v>
      </c>
      <c r="S442" s="132">
        <v>1000323</v>
      </c>
      <c r="T442" s="132" t="s">
        <v>825</v>
      </c>
      <c r="U442" s="132">
        <v>119</v>
      </c>
      <c r="V442" s="132">
        <v>39.9</v>
      </c>
      <c r="W442" s="132" t="s">
        <v>1050</v>
      </c>
      <c r="X442" s="132">
        <v>20</v>
      </c>
    </row>
    <row r="443" spans="1:24">
      <c r="A443" s="132">
        <v>2573</v>
      </c>
      <c r="B443" s="132" t="s">
        <v>2651</v>
      </c>
      <c r="C443" s="132">
        <v>62024000090</v>
      </c>
      <c r="D443" s="132" t="s">
        <v>1009</v>
      </c>
      <c r="E443" s="132" t="s">
        <v>3692</v>
      </c>
      <c r="F443" s="132">
        <v>92</v>
      </c>
      <c r="G443" s="132" t="s">
        <v>3848</v>
      </c>
      <c r="H443" s="132">
        <v>2</v>
      </c>
      <c r="I443" s="132">
        <v>0.94599999999999995</v>
      </c>
      <c r="J443" s="132">
        <v>1</v>
      </c>
      <c r="K443" s="132">
        <v>0.94599999999999995</v>
      </c>
      <c r="L443" s="132" t="s">
        <v>467</v>
      </c>
      <c r="M443" s="132">
        <v>497</v>
      </c>
      <c r="N443" s="132" t="s">
        <v>468</v>
      </c>
      <c r="O443" s="132">
        <v>1760</v>
      </c>
      <c r="P443" s="132" t="s">
        <v>425</v>
      </c>
      <c r="Q443" s="132">
        <v>37</v>
      </c>
      <c r="R443" s="132" t="s">
        <v>467</v>
      </c>
      <c r="S443" s="132">
        <v>1000323</v>
      </c>
      <c r="T443" s="132" t="s">
        <v>858</v>
      </c>
      <c r="U443" s="132">
        <v>1</v>
      </c>
      <c r="V443" s="132">
        <v>179.9</v>
      </c>
      <c r="W443" s="132" t="s">
        <v>3919</v>
      </c>
      <c r="X443" s="132">
        <v>25</v>
      </c>
    </row>
    <row r="444" spans="1:24">
      <c r="A444" s="132">
        <v>2574</v>
      </c>
      <c r="B444" s="132" t="s">
        <v>2652</v>
      </c>
      <c r="C444" s="132">
        <v>61069090000</v>
      </c>
      <c r="D444" s="132" t="s">
        <v>982</v>
      </c>
      <c r="E444" s="132" t="s">
        <v>444</v>
      </c>
      <c r="F444" s="132">
        <v>82</v>
      </c>
      <c r="G444" s="132" t="s">
        <v>3848</v>
      </c>
      <c r="H444" s="132">
        <v>2</v>
      </c>
      <c r="I444" s="132">
        <v>0.16800000000000001</v>
      </c>
      <c r="J444" s="132">
        <v>1</v>
      </c>
      <c r="K444" s="132">
        <v>0.16800000000000001</v>
      </c>
      <c r="L444" s="132" t="s">
        <v>467</v>
      </c>
      <c r="M444" s="132">
        <v>497</v>
      </c>
      <c r="N444" s="132" t="s">
        <v>436</v>
      </c>
      <c r="O444" s="132">
        <v>1840</v>
      </c>
      <c r="P444" s="132" t="s">
        <v>4294</v>
      </c>
      <c r="Q444" s="132" t="s">
        <v>4271</v>
      </c>
      <c r="R444" s="132" t="s">
        <v>467</v>
      </c>
      <c r="S444" s="132">
        <v>1000323</v>
      </c>
      <c r="T444" s="132" t="s">
        <v>828</v>
      </c>
      <c r="U444" s="132">
        <v>124</v>
      </c>
      <c r="V444" s="132">
        <v>69.900000000000006</v>
      </c>
      <c r="W444" s="132" t="s">
        <v>1144</v>
      </c>
      <c r="X444" s="132">
        <v>23</v>
      </c>
    </row>
    <row r="445" spans="1:24">
      <c r="A445" s="132">
        <v>2575</v>
      </c>
      <c r="B445" s="132" t="s">
        <v>2653</v>
      </c>
      <c r="C445" s="132">
        <v>61044300000</v>
      </c>
      <c r="D445" s="132" t="s">
        <v>541</v>
      </c>
      <c r="E445" s="132" t="s">
        <v>426</v>
      </c>
      <c r="F445" s="132">
        <v>43</v>
      </c>
      <c r="G445" s="132" t="s">
        <v>3848</v>
      </c>
      <c r="H445" s="132">
        <v>2</v>
      </c>
      <c r="I445" s="132">
        <v>0.22600000000000001</v>
      </c>
      <c r="J445" s="132">
        <v>1</v>
      </c>
      <c r="K445" s="132">
        <v>0.22600000000000001</v>
      </c>
      <c r="L445" s="132" t="s">
        <v>467</v>
      </c>
      <c r="M445" s="132">
        <v>497</v>
      </c>
      <c r="N445" s="132" t="s">
        <v>468</v>
      </c>
      <c r="O445" s="132">
        <v>1760</v>
      </c>
      <c r="P445" s="132" t="s">
        <v>425</v>
      </c>
      <c r="Q445" s="132">
        <v>37</v>
      </c>
      <c r="R445" s="132" t="s">
        <v>467</v>
      </c>
      <c r="S445" s="132">
        <v>1000323</v>
      </c>
      <c r="T445" s="132" t="s">
        <v>821</v>
      </c>
      <c r="U445" s="132">
        <v>3</v>
      </c>
      <c r="V445" s="132">
        <v>129.9</v>
      </c>
      <c r="W445" s="132" t="s">
        <v>3916</v>
      </c>
      <c r="X445" s="132">
        <v>10</v>
      </c>
    </row>
    <row r="446" spans="1:24">
      <c r="A446" s="132">
        <v>2576</v>
      </c>
      <c r="B446" s="132" t="s">
        <v>2654</v>
      </c>
      <c r="C446" s="132">
        <v>62046239000</v>
      </c>
      <c r="D446" s="132" t="s">
        <v>510</v>
      </c>
      <c r="E446" s="132" t="s">
        <v>420</v>
      </c>
      <c r="F446" s="132">
        <v>93</v>
      </c>
      <c r="G446" s="132" t="s">
        <v>3848</v>
      </c>
      <c r="H446" s="132">
        <v>2</v>
      </c>
      <c r="I446" s="132">
        <v>0.222</v>
      </c>
      <c r="J446" s="132">
        <v>1</v>
      </c>
      <c r="K446" s="132">
        <v>0.222</v>
      </c>
      <c r="L446" s="132" t="s">
        <v>467</v>
      </c>
      <c r="M446" s="132">
        <v>497</v>
      </c>
      <c r="N446" s="132" t="s">
        <v>468</v>
      </c>
      <c r="O446" s="132">
        <v>1760</v>
      </c>
      <c r="P446" s="132" t="s">
        <v>439</v>
      </c>
      <c r="Q446" s="132">
        <v>9</v>
      </c>
      <c r="R446" s="132" t="s">
        <v>467</v>
      </c>
      <c r="S446" s="132">
        <v>1000323</v>
      </c>
      <c r="T446" s="132" t="s">
        <v>810</v>
      </c>
      <c r="U446" s="132">
        <v>122</v>
      </c>
      <c r="V446" s="132">
        <v>89.9</v>
      </c>
      <c r="W446" s="132" t="s">
        <v>1144</v>
      </c>
      <c r="X446" s="132">
        <v>23</v>
      </c>
    </row>
    <row r="447" spans="1:24">
      <c r="A447" s="132">
        <v>2577</v>
      </c>
      <c r="B447" s="132" t="s">
        <v>2655</v>
      </c>
      <c r="C447" s="132">
        <v>61044900000</v>
      </c>
      <c r="D447" s="132" t="s">
        <v>590</v>
      </c>
      <c r="E447" s="132" t="s">
        <v>426</v>
      </c>
      <c r="F447" s="132">
        <v>43</v>
      </c>
      <c r="G447" s="132" t="s">
        <v>3848</v>
      </c>
      <c r="H447" s="132">
        <v>2</v>
      </c>
      <c r="I447" s="132">
        <v>0.47</v>
      </c>
      <c r="J447" s="132">
        <v>1</v>
      </c>
      <c r="K447" s="132">
        <v>0.47</v>
      </c>
      <c r="L447" s="132" t="s">
        <v>467</v>
      </c>
      <c r="M447" s="132">
        <v>497</v>
      </c>
      <c r="N447" s="132" t="s">
        <v>468</v>
      </c>
      <c r="O447" s="132">
        <v>1760</v>
      </c>
      <c r="P447" s="132" t="s">
        <v>431</v>
      </c>
      <c r="Q447" s="132">
        <v>53</v>
      </c>
      <c r="R447" s="132" t="s">
        <v>467</v>
      </c>
      <c r="S447" s="132">
        <v>1000323</v>
      </c>
      <c r="T447" s="132" t="s">
        <v>828</v>
      </c>
      <c r="U447" s="132">
        <v>124</v>
      </c>
      <c r="V447" s="132">
        <v>189.9</v>
      </c>
      <c r="W447" s="132" t="s">
        <v>3919</v>
      </c>
      <c r="X447" s="132">
        <v>25</v>
      </c>
    </row>
    <row r="448" spans="1:24">
      <c r="A448" s="132">
        <v>2578</v>
      </c>
      <c r="B448" s="132" t="s">
        <v>2656</v>
      </c>
      <c r="C448" s="132">
        <v>61046200000</v>
      </c>
      <c r="D448" s="132" t="s">
        <v>588</v>
      </c>
      <c r="E448" s="132" t="s">
        <v>442</v>
      </c>
      <c r="F448" s="132">
        <v>24</v>
      </c>
      <c r="G448" s="132" t="s">
        <v>3848</v>
      </c>
      <c r="H448" s="132">
        <v>2</v>
      </c>
      <c r="I448" s="132">
        <v>0.13</v>
      </c>
      <c r="J448" s="132">
        <v>1</v>
      </c>
      <c r="K448" s="132">
        <v>0.13</v>
      </c>
      <c r="L448" s="132" t="s">
        <v>467</v>
      </c>
      <c r="M448" s="132">
        <v>497</v>
      </c>
      <c r="N448" s="132" t="s">
        <v>436</v>
      </c>
      <c r="O448" s="132">
        <v>1840</v>
      </c>
      <c r="P448" s="132" t="s">
        <v>439</v>
      </c>
      <c r="Q448" s="132">
        <v>9</v>
      </c>
      <c r="R448" s="132" t="s">
        <v>467</v>
      </c>
      <c r="S448" s="132">
        <v>1000323</v>
      </c>
      <c r="T448" s="132" t="s">
        <v>828</v>
      </c>
      <c r="U448" s="132">
        <v>124</v>
      </c>
      <c r="V448" s="132">
        <v>49.9</v>
      </c>
      <c r="W448" s="132" t="s">
        <v>1046</v>
      </c>
      <c r="X448" s="132">
        <v>12</v>
      </c>
    </row>
    <row r="449" spans="1:24">
      <c r="A449" s="132">
        <v>2579</v>
      </c>
      <c r="B449" s="132" t="s">
        <v>2657</v>
      </c>
      <c r="C449" s="132">
        <v>61103099000</v>
      </c>
      <c r="D449" s="132" t="s">
        <v>709</v>
      </c>
      <c r="E449" s="132" t="s">
        <v>3690</v>
      </c>
      <c r="F449" s="132">
        <v>89</v>
      </c>
      <c r="G449" s="132" t="s">
        <v>3848</v>
      </c>
      <c r="H449" s="132">
        <v>2</v>
      </c>
      <c r="I449" s="132">
        <v>0.42799999999999999</v>
      </c>
      <c r="J449" s="132">
        <v>1</v>
      </c>
      <c r="K449" s="132">
        <v>0.42799999999999999</v>
      </c>
      <c r="L449" s="132" t="s">
        <v>467</v>
      </c>
      <c r="M449" s="132">
        <v>497</v>
      </c>
      <c r="N449" s="132" t="s">
        <v>468</v>
      </c>
      <c r="O449" s="132">
        <v>1760</v>
      </c>
      <c r="P449" s="132" t="s">
        <v>425</v>
      </c>
      <c r="Q449" s="132">
        <v>37</v>
      </c>
      <c r="R449" s="132" t="s">
        <v>467</v>
      </c>
      <c r="S449" s="132">
        <v>1000323</v>
      </c>
      <c r="T449" s="132">
        <v>50</v>
      </c>
      <c r="U449" s="132">
        <v>576</v>
      </c>
      <c r="V449" s="132">
        <v>109.9</v>
      </c>
      <c r="W449" s="132" t="s">
        <v>3919</v>
      </c>
      <c r="X449" s="132">
        <v>25</v>
      </c>
    </row>
    <row r="450" spans="1:24">
      <c r="A450" s="132">
        <v>2580</v>
      </c>
      <c r="B450" s="132" t="s">
        <v>2658</v>
      </c>
      <c r="C450" s="132">
        <v>61062000000</v>
      </c>
      <c r="D450" s="132" t="s">
        <v>599</v>
      </c>
      <c r="E450" s="132" t="s">
        <v>437</v>
      </c>
      <c r="F450" s="132">
        <v>77</v>
      </c>
      <c r="G450" s="132" t="s">
        <v>3848</v>
      </c>
      <c r="H450" s="132">
        <v>2</v>
      </c>
      <c r="I450" s="132">
        <v>0.10199999999999999</v>
      </c>
      <c r="J450" s="132">
        <v>1</v>
      </c>
      <c r="K450" s="132">
        <v>0.10199999999999999</v>
      </c>
      <c r="L450" s="132" t="s">
        <v>467</v>
      </c>
      <c r="M450" s="132">
        <v>497</v>
      </c>
      <c r="N450" s="132" t="s">
        <v>468</v>
      </c>
      <c r="O450" s="132">
        <v>1760</v>
      </c>
      <c r="P450" s="132" t="s">
        <v>425</v>
      </c>
      <c r="Q450" s="132">
        <v>37</v>
      </c>
      <c r="R450" s="132" t="s">
        <v>467</v>
      </c>
      <c r="S450" s="132">
        <v>1000323</v>
      </c>
      <c r="T450" s="132">
        <v>46</v>
      </c>
      <c r="U450" s="132">
        <v>577</v>
      </c>
      <c r="V450" s="132">
        <v>29.9</v>
      </c>
      <c r="W450" s="132" t="s">
        <v>1053</v>
      </c>
      <c r="X450" s="132">
        <v>17</v>
      </c>
    </row>
    <row r="451" spans="1:24">
      <c r="A451" s="132">
        <v>2581</v>
      </c>
      <c r="B451" s="132" t="s">
        <v>2659</v>
      </c>
      <c r="C451" s="132">
        <v>61099020000</v>
      </c>
      <c r="D451" s="132" t="s">
        <v>604</v>
      </c>
      <c r="E451" s="132" t="s">
        <v>329</v>
      </c>
      <c r="F451" s="132">
        <v>249</v>
      </c>
      <c r="G451" s="132" t="s">
        <v>3848</v>
      </c>
      <c r="H451" s="132">
        <v>2</v>
      </c>
      <c r="I451" s="132">
        <v>0.128</v>
      </c>
      <c r="J451" s="132">
        <v>1</v>
      </c>
      <c r="K451" s="132">
        <v>0.128</v>
      </c>
      <c r="L451" s="132" t="s">
        <v>467</v>
      </c>
      <c r="M451" s="132">
        <v>497</v>
      </c>
      <c r="N451" s="132" t="s">
        <v>468</v>
      </c>
      <c r="O451" s="132">
        <v>1760</v>
      </c>
      <c r="P451" s="132" t="s">
        <v>425</v>
      </c>
      <c r="Q451" s="132">
        <v>37</v>
      </c>
      <c r="R451" s="132" t="s">
        <v>467</v>
      </c>
      <c r="S451" s="132">
        <v>1000323</v>
      </c>
      <c r="T451" s="132" t="s">
        <v>825</v>
      </c>
      <c r="U451" s="132">
        <v>119</v>
      </c>
      <c r="V451" s="132">
        <v>49.9</v>
      </c>
      <c r="W451" s="132" t="s">
        <v>1053</v>
      </c>
      <c r="X451" s="132">
        <v>17</v>
      </c>
    </row>
    <row r="452" spans="1:24">
      <c r="A452" s="132">
        <v>2582</v>
      </c>
      <c r="B452" s="132" t="s">
        <v>2660</v>
      </c>
      <c r="C452" s="132">
        <v>61109090000</v>
      </c>
      <c r="D452" s="132" t="s">
        <v>1526</v>
      </c>
      <c r="E452" s="132" t="s">
        <v>3690</v>
      </c>
      <c r="F452" s="132">
        <v>89</v>
      </c>
      <c r="G452" s="132" t="s">
        <v>3848</v>
      </c>
      <c r="H452" s="132">
        <v>2</v>
      </c>
      <c r="I452" s="132">
        <v>0.2</v>
      </c>
      <c r="J452" s="132">
        <v>1</v>
      </c>
      <c r="K452" s="132">
        <v>0.2</v>
      </c>
      <c r="L452" s="132" t="s">
        <v>467</v>
      </c>
      <c r="M452" s="132">
        <v>497</v>
      </c>
      <c r="N452" s="132" t="s">
        <v>3915</v>
      </c>
      <c r="O452" s="132">
        <v>7497</v>
      </c>
      <c r="P452" s="132" t="s">
        <v>431</v>
      </c>
      <c r="Q452" s="132">
        <v>53</v>
      </c>
      <c r="R452" s="132" t="s">
        <v>467</v>
      </c>
      <c r="S452" s="132">
        <v>1000323</v>
      </c>
      <c r="T452" s="132" t="s">
        <v>2111</v>
      </c>
      <c r="U452" s="132">
        <v>590</v>
      </c>
      <c r="V452" s="132">
        <v>44.95</v>
      </c>
      <c r="W452" s="132" t="s">
        <v>1144</v>
      </c>
      <c r="X452" s="132">
        <v>23</v>
      </c>
    </row>
    <row r="453" spans="1:24">
      <c r="A453" s="132">
        <v>2583</v>
      </c>
      <c r="B453" s="132" t="s">
        <v>2661</v>
      </c>
      <c r="C453" s="132">
        <v>62046318000</v>
      </c>
      <c r="D453" s="132" t="s">
        <v>987</v>
      </c>
      <c r="E453" s="132" t="s">
        <v>420</v>
      </c>
      <c r="F453" s="132">
        <v>93</v>
      </c>
      <c r="G453" s="132" t="s">
        <v>3848</v>
      </c>
      <c r="H453" s="132">
        <v>2</v>
      </c>
      <c r="I453" s="132">
        <v>0.192</v>
      </c>
      <c r="J453" s="132">
        <v>1</v>
      </c>
      <c r="K453" s="132">
        <v>0.192</v>
      </c>
      <c r="L453" s="132" t="s">
        <v>467</v>
      </c>
      <c r="M453" s="132">
        <v>497</v>
      </c>
      <c r="N453" s="132" t="s">
        <v>436</v>
      </c>
      <c r="O453" s="132">
        <v>1840</v>
      </c>
      <c r="P453" s="132" t="s">
        <v>3879</v>
      </c>
      <c r="Q453" s="132">
        <v>57</v>
      </c>
      <c r="R453" s="132" t="s">
        <v>467</v>
      </c>
      <c r="S453" s="132">
        <v>1000323</v>
      </c>
      <c r="T453" s="132" t="s">
        <v>821</v>
      </c>
      <c r="U453" s="132">
        <v>3</v>
      </c>
      <c r="V453" s="132">
        <v>69.900000000000006</v>
      </c>
      <c r="W453" s="132" t="s">
        <v>1144</v>
      </c>
      <c r="X453" s="132">
        <v>23</v>
      </c>
    </row>
    <row r="454" spans="1:24">
      <c r="A454" s="132">
        <v>2584</v>
      </c>
      <c r="B454" s="132" t="s">
        <v>2662</v>
      </c>
      <c r="C454" s="132">
        <v>61062000000</v>
      </c>
      <c r="D454" s="132" t="s">
        <v>988</v>
      </c>
      <c r="E454" s="132" t="s">
        <v>437</v>
      </c>
      <c r="F454" s="132">
        <v>77</v>
      </c>
      <c r="G454" s="132" t="s">
        <v>3848</v>
      </c>
      <c r="H454" s="132">
        <v>2</v>
      </c>
      <c r="I454" s="132">
        <v>0.29799999999999999</v>
      </c>
      <c r="J454" s="132">
        <v>1</v>
      </c>
      <c r="K454" s="132">
        <v>0.29799999999999999</v>
      </c>
      <c r="L454" s="132" t="s">
        <v>467</v>
      </c>
      <c r="M454" s="132">
        <v>497</v>
      </c>
      <c r="N454" s="132" t="s">
        <v>436</v>
      </c>
      <c r="O454" s="132">
        <v>1840</v>
      </c>
      <c r="P454" s="132" t="s">
        <v>425</v>
      </c>
      <c r="Q454" s="132">
        <v>37</v>
      </c>
      <c r="R454" s="132" t="s">
        <v>467</v>
      </c>
      <c r="S454" s="132">
        <v>1000323</v>
      </c>
      <c r="T454" s="132" t="s">
        <v>821</v>
      </c>
      <c r="U454" s="132">
        <v>3</v>
      </c>
      <c r="V454" s="132">
        <v>69.900000000000006</v>
      </c>
      <c r="W454" s="132" t="s">
        <v>1144</v>
      </c>
      <c r="X454" s="132">
        <v>23</v>
      </c>
    </row>
    <row r="455" spans="1:24">
      <c r="A455" s="132">
        <v>2585</v>
      </c>
      <c r="B455" s="132" t="s">
        <v>2663</v>
      </c>
      <c r="C455" s="132">
        <v>61044900000</v>
      </c>
      <c r="D455" s="132" t="s">
        <v>590</v>
      </c>
      <c r="E455" s="132" t="s">
        <v>426</v>
      </c>
      <c r="F455" s="132">
        <v>43</v>
      </c>
      <c r="G455" s="132" t="s">
        <v>3848</v>
      </c>
      <c r="H455" s="132">
        <v>2</v>
      </c>
      <c r="I455" s="132">
        <v>0.28799999999999998</v>
      </c>
      <c r="J455" s="132">
        <v>1</v>
      </c>
      <c r="K455" s="132">
        <v>0.28799999999999998</v>
      </c>
      <c r="L455" s="132" t="s">
        <v>467</v>
      </c>
      <c r="M455" s="132">
        <v>497</v>
      </c>
      <c r="N455" s="132" t="s">
        <v>468</v>
      </c>
      <c r="O455" s="132">
        <v>1760</v>
      </c>
      <c r="P455" s="132" t="s">
        <v>431</v>
      </c>
      <c r="Q455" s="132">
        <v>53</v>
      </c>
      <c r="R455" s="132" t="s">
        <v>467</v>
      </c>
      <c r="S455" s="132">
        <v>1000323</v>
      </c>
      <c r="T455" s="132" t="s">
        <v>858</v>
      </c>
      <c r="U455" s="132">
        <v>1</v>
      </c>
      <c r="V455" s="132">
        <v>99.9</v>
      </c>
      <c r="W455" s="132" t="s">
        <v>1053</v>
      </c>
      <c r="X455" s="132">
        <v>17</v>
      </c>
    </row>
    <row r="456" spans="1:24">
      <c r="A456" s="132">
        <v>2586</v>
      </c>
      <c r="B456" s="132" t="s">
        <v>2664</v>
      </c>
      <c r="C456" s="132">
        <v>61044200000</v>
      </c>
      <c r="D456" s="132" t="s">
        <v>506</v>
      </c>
      <c r="E456" s="132" t="s">
        <v>426</v>
      </c>
      <c r="F456" s="132">
        <v>43</v>
      </c>
      <c r="G456" s="132" t="s">
        <v>3848</v>
      </c>
      <c r="H456" s="132">
        <v>2</v>
      </c>
      <c r="I456" s="132">
        <v>0.4</v>
      </c>
      <c r="J456" s="132">
        <v>1</v>
      </c>
      <c r="K456" s="132">
        <v>0.4</v>
      </c>
      <c r="L456" s="132" t="s">
        <v>467</v>
      </c>
      <c r="M456" s="132">
        <v>497</v>
      </c>
      <c r="N456" s="132" t="s">
        <v>468</v>
      </c>
      <c r="O456" s="132">
        <v>1760</v>
      </c>
      <c r="P456" s="132" t="s">
        <v>439</v>
      </c>
      <c r="Q456" s="132">
        <v>9</v>
      </c>
      <c r="R456" s="132" t="s">
        <v>467</v>
      </c>
      <c r="S456" s="132">
        <v>1000323</v>
      </c>
      <c r="T456" s="132" t="s">
        <v>858</v>
      </c>
      <c r="U456" s="132">
        <v>1</v>
      </c>
      <c r="V456" s="132">
        <v>199.9</v>
      </c>
      <c r="W456" s="132" t="s">
        <v>1053</v>
      </c>
      <c r="X456" s="132">
        <v>17</v>
      </c>
    </row>
    <row r="457" spans="1:24">
      <c r="A457" s="132">
        <v>2587</v>
      </c>
      <c r="B457" s="132" t="s">
        <v>2665</v>
      </c>
      <c r="C457" s="132">
        <v>62046318000</v>
      </c>
      <c r="D457" s="132" t="s">
        <v>511</v>
      </c>
      <c r="E457" s="132" t="s">
        <v>420</v>
      </c>
      <c r="F457" s="132">
        <v>93</v>
      </c>
      <c r="G457" s="132" t="s">
        <v>3848</v>
      </c>
      <c r="H457" s="132">
        <v>2</v>
      </c>
      <c r="I457" s="132">
        <v>0.39</v>
      </c>
      <c r="J457" s="132">
        <v>1</v>
      </c>
      <c r="K457" s="132">
        <v>0.39</v>
      </c>
      <c r="L457" s="132" t="s">
        <v>467</v>
      </c>
      <c r="M457" s="132">
        <v>497</v>
      </c>
      <c r="N457" s="132" t="s">
        <v>468</v>
      </c>
      <c r="O457" s="132">
        <v>1760</v>
      </c>
      <c r="P457" s="132" t="s">
        <v>425</v>
      </c>
      <c r="Q457" s="132">
        <v>37</v>
      </c>
      <c r="R457" s="132" t="s">
        <v>467</v>
      </c>
      <c r="S457" s="132">
        <v>1000323</v>
      </c>
      <c r="T457" s="132" t="s">
        <v>810</v>
      </c>
      <c r="U457" s="132">
        <v>122</v>
      </c>
      <c r="V457" s="132">
        <v>79.900000000000006</v>
      </c>
      <c r="W457" s="132" t="s">
        <v>1063</v>
      </c>
      <c r="X457" s="132">
        <v>13</v>
      </c>
    </row>
    <row r="458" spans="1:24">
      <c r="A458" s="132">
        <v>2588</v>
      </c>
      <c r="B458" s="132" t="s">
        <v>2666</v>
      </c>
      <c r="C458" s="132">
        <v>62046318000</v>
      </c>
      <c r="D458" s="132" t="s">
        <v>511</v>
      </c>
      <c r="E458" s="132" t="s">
        <v>420</v>
      </c>
      <c r="F458" s="132">
        <v>93</v>
      </c>
      <c r="G458" s="132" t="s">
        <v>3848</v>
      </c>
      <c r="H458" s="132">
        <v>2</v>
      </c>
      <c r="I458" s="132">
        <v>0.36</v>
      </c>
      <c r="J458" s="132">
        <v>1</v>
      </c>
      <c r="K458" s="132">
        <v>0.36</v>
      </c>
      <c r="L458" s="132" t="s">
        <v>467</v>
      </c>
      <c r="M458" s="132">
        <v>497</v>
      </c>
      <c r="N458" s="132" t="s">
        <v>468</v>
      </c>
      <c r="O458" s="132">
        <v>1760</v>
      </c>
      <c r="P458" s="132" t="s">
        <v>425</v>
      </c>
      <c r="Q458" s="132">
        <v>37</v>
      </c>
      <c r="R458" s="132" t="s">
        <v>467</v>
      </c>
      <c r="S458" s="132">
        <v>1000323</v>
      </c>
      <c r="T458" s="132" t="s">
        <v>810</v>
      </c>
      <c r="U458" s="132">
        <v>122</v>
      </c>
      <c r="V458" s="132">
        <v>89.9</v>
      </c>
      <c r="W458" s="132" t="s">
        <v>1064</v>
      </c>
      <c r="X458" s="132">
        <v>7</v>
      </c>
    </row>
    <row r="459" spans="1:24">
      <c r="A459" s="132">
        <v>2589</v>
      </c>
      <c r="B459" s="132" t="s">
        <v>2667</v>
      </c>
      <c r="C459" s="132">
        <v>61044900000</v>
      </c>
      <c r="D459" s="132" t="s">
        <v>590</v>
      </c>
      <c r="E459" s="132" t="s">
        <v>426</v>
      </c>
      <c r="F459" s="132">
        <v>43</v>
      </c>
      <c r="G459" s="132" t="s">
        <v>3848</v>
      </c>
      <c r="H459" s="132">
        <v>2</v>
      </c>
      <c r="I459" s="132">
        <v>0.41399999999999998</v>
      </c>
      <c r="J459" s="132">
        <v>1</v>
      </c>
      <c r="K459" s="132">
        <v>0.41399999999999998</v>
      </c>
      <c r="L459" s="132" t="s">
        <v>467</v>
      </c>
      <c r="M459" s="132">
        <v>497</v>
      </c>
      <c r="N459" s="132" t="s">
        <v>468</v>
      </c>
      <c r="O459" s="132">
        <v>1760</v>
      </c>
      <c r="P459" s="132" t="s">
        <v>431</v>
      </c>
      <c r="Q459" s="132">
        <v>53</v>
      </c>
      <c r="R459" s="132" t="s">
        <v>467</v>
      </c>
      <c r="S459" s="132">
        <v>1000323</v>
      </c>
      <c r="T459" s="132" t="s">
        <v>858</v>
      </c>
      <c r="U459" s="132">
        <v>1</v>
      </c>
      <c r="V459" s="132">
        <v>109.9</v>
      </c>
      <c r="W459" s="132" t="s">
        <v>1053</v>
      </c>
      <c r="X459" s="132">
        <v>17</v>
      </c>
    </row>
    <row r="460" spans="1:24">
      <c r="A460" s="132">
        <v>2590</v>
      </c>
      <c r="B460" s="132" t="s">
        <v>2668</v>
      </c>
      <c r="C460" s="132">
        <v>61061000000</v>
      </c>
      <c r="D460" s="132" t="s">
        <v>976</v>
      </c>
      <c r="E460" s="132" t="s">
        <v>437</v>
      </c>
      <c r="F460" s="132">
        <v>77</v>
      </c>
      <c r="G460" s="132" t="s">
        <v>3848</v>
      </c>
      <c r="H460" s="132">
        <v>2</v>
      </c>
      <c r="I460" s="132">
        <v>0.182</v>
      </c>
      <c r="J460" s="132">
        <v>1</v>
      </c>
      <c r="K460" s="132">
        <v>0.182</v>
      </c>
      <c r="L460" s="132" t="s">
        <v>467</v>
      </c>
      <c r="M460" s="132">
        <v>497</v>
      </c>
      <c r="N460" s="132" t="s">
        <v>436</v>
      </c>
      <c r="O460" s="132">
        <v>1840</v>
      </c>
      <c r="P460" s="132" t="s">
        <v>439</v>
      </c>
      <c r="Q460" s="132">
        <v>9</v>
      </c>
      <c r="R460" s="132" t="s">
        <v>467</v>
      </c>
      <c r="S460" s="132">
        <v>1000323</v>
      </c>
      <c r="T460" s="132" t="s">
        <v>825</v>
      </c>
      <c r="U460" s="132">
        <v>119</v>
      </c>
      <c r="V460" s="132">
        <v>89.9</v>
      </c>
      <c r="W460" s="132" t="s">
        <v>1053</v>
      </c>
      <c r="X460" s="132">
        <v>17</v>
      </c>
    </row>
    <row r="461" spans="1:24">
      <c r="A461" s="132">
        <v>2591</v>
      </c>
      <c r="B461" s="132" t="s">
        <v>2669</v>
      </c>
      <c r="C461" s="132">
        <v>61046300000</v>
      </c>
      <c r="D461" s="132" t="s">
        <v>635</v>
      </c>
      <c r="E461" s="132" t="s">
        <v>3671</v>
      </c>
      <c r="F461" s="132">
        <v>54</v>
      </c>
      <c r="G461" s="132" t="s">
        <v>3848</v>
      </c>
      <c r="H461" s="132">
        <v>2</v>
      </c>
      <c r="I461" s="132">
        <v>0.498</v>
      </c>
      <c r="J461" s="132">
        <v>1</v>
      </c>
      <c r="K461" s="132">
        <v>0.498</v>
      </c>
      <c r="L461" s="132" t="s">
        <v>467</v>
      </c>
      <c r="M461" s="132">
        <v>497</v>
      </c>
      <c r="N461" s="132" t="s">
        <v>468</v>
      </c>
      <c r="O461" s="132">
        <v>1760</v>
      </c>
      <c r="P461" s="132" t="s">
        <v>425</v>
      </c>
      <c r="Q461" s="132">
        <v>37</v>
      </c>
      <c r="R461" s="132" t="s">
        <v>467</v>
      </c>
      <c r="S461" s="132">
        <v>1000323</v>
      </c>
      <c r="T461" s="132" t="s">
        <v>825</v>
      </c>
      <c r="U461" s="132">
        <v>119</v>
      </c>
      <c r="V461" s="132">
        <v>159.9</v>
      </c>
      <c r="W461" s="132" t="s">
        <v>1038</v>
      </c>
      <c r="X461" s="132">
        <v>5</v>
      </c>
    </row>
    <row r="462" spans="1:24">
      <c r="A462" s="132">
        <v>2592</v>
      </c>
      <c r="B462" s="132" t="s">
        <v>2670</v>
      </c>
      <c r="C462" s="132">
        <v>61046300000</v>
      </c>
      <c r="D462" s="132" t="s">
        <v>635</v>
      </c>
      <c r="E462" s="132" t="s">
        <v>3671</v>
      </c>
      <c r="F462" s="132">
        <v>54</v>
      </c>
      <c r="G462" s="132" t="s">
        <v>3848</v>
      </c>
      <c r="H462" s="132">
        <v>2</v>
      </c>
      <c r="I462" s="132">
        <v>0.42599999999999999</v>
      </c>
      <c r="J462" s="132">
        <v>1</v>
      </c>
      <c r="K462" s="132">
        <v>0.42599999999999999</v>
      </c>
      <c r="L462" s="132" t="s">
        <v>467</v>
      </c>
      <c r="M462" s="132">
        <v>497</v>
      </c>
      <c r="N462" s="132" t="s">
        <v>468</v>
      </c>
      <c r="O462" s="132">
        <v>1760</v>
      </c>
      <c r="P462" s="132" t="s">
        <v>425</v>
      </c>
      <c r="Q462" s="132">
        <v>37</v>
      </c>
      <c r="R462" s="132" t="s">
        <v>467</v>
      </c>
      <c r="S462" s="132">
        <v>1000323</v>
      </c>
      <c r="T462" s="132">
        <v>46</v>
      </c>
      <c r="U462" s="132">
        <v>577</v>
      </c>
      <c r="V462" s="132">
        <v>159.9</v>
      </c>
      <c r="W462" s="132" t="s">
        <v>1038</v>
      </c>
      <c r="X462" s="132">
        <v>5</v>
      </c>
    </row>
    <row r="463" spans="1:24">
      <c r="A463" s="132">
        <v>2593</v>
      </c>
      <c r="B463" s="132" t="s">
        <v>2671</v>
      </c>
      <c r="C463" s="132">
        <v>61103099000</v>
      </c>
      <c r="D463" s="132" t="s">
        <v>709</v>
      </c>
      <c r="E463" s="132" t="s">
        <v>3690</v>
      </c>
      <c r="F463" s="132">
        <v>89</v>
      </c>
      <c r="G463" s="132" t="s">
        <v>3848</v>
      </c>
      <c r="H463" s="132">
        <v>2</v>
      </c>
      <c r="I463" s="132">
        <v>0.17199999999999999</v>
      </c>
      <c r="J463" s="132">
        <v>1</v>
      </c>
      <c r="K463" s="132">
        <v>0.17199999999999999</v>
      </c>
      <c r="L463" s="132" t="s">
        <v>467</v>
      </c>
      <c r="M463" s="132">
        <v>497</v>
      </c>
      <c r="N463" s="132" t="s">
        <v>468</v>
      </c>
      <c r="O463" s="132">
        <v>1760</v>
      </c>
      <c r="P463" s="132" t="s">
        <v>425</v>
      </c>
      <c r="Q463" s="132">
        <v>37</v>
      </c>
      <c r="R463" s="132" t="s">
        <v>467</v>
      </c>
      <c r="S463" s="132">
        <v>1000323</v>
      </c>
      <c r="T463" s="132" t="s">
        <v>821</v>
      </c>
      <c r="U463" s="132">
        <v>3</v>
      </c>
      <c r="V463" s="132">
        <v>79.900000000000006</v>
      </c>
      <c r="W463" s="132" t="s">
        <v>3920</v>
      </c>
      <c r="X463" s="132">
        <v>14</v>
      </c>
    </row>
    <row r="464" spans="1:24">
      <c r="A464" s="132">
        <v>2594</v>
      </c>
      <c r="B464" s="132" t="s">
        <v>2672</v>
      </c>
      <c r="C464" s="132">
        <v>61103099000</v>
      </c>
      <c r="D464" s="132" t="s">
        <v>1996</v>
      </c>
      <c r="E464" s="132" t="s">
        <v>3690</v>
      </c>
      <c r="F464" s="132">
        <v>89</v>
      </c>
      <c r="G464" s="132" t="s">
        <v>3848</v>
      </c>
      <c r="H464" s="132">
        <v>2</v>
      </c>
      <c r="I464" s="132">
        <v>0.34200000000000003</v>
      </c>
      <c r="J464" s="132">
        <v>1</v>
      </c>
      <c r="K464" s="132">
        <v>0.34200000000000003</v>
      </c>
      <c r="L464" s="132" t="s">
        <v>467</v>
      </c>
      <c r="M464" s="132">
        <v>497</v>
      </c>
      <c r="N464" s="132" t="s">
        <v>436</v>
      </c>
      <c r="O464" s="132">
        <v>1840</v>
      </c>
      <c r="P464" s="132" t="s">
        <v>425</v>
      </c>
      <c r="Q464" s="132">
        <v>37</v>
      </c>
      <c r="R464" s="132" t="s">
        <v>467</v>
      </c>
      <c r="S464" s="132">
        <v>1000323</v>
      </c>
      <c r="T464" s="132" t="s">
        <v>810</v>
      </c>
      <c r="U464" s="132">
        <v>122</v>
      </c>
      <c r="V464" s="132">
        <v>89.9</v>
      </c>
      <c r="W464" s="132" t="s">
        <v>1144</v>
      </c>
      <c r="X464" s="132">
        <v>23</v>
      </c>
    </row>
    <row r="465" spans="1:24">
      <c r="A465" s="132">
        <v>2595</v>
      </c>
      <c r="B465" s="132" t="s">
        <v>2673</v>
      </c>
      <c r="C465" s="132">
        <v>61044300000</v>
      </c>
      <c r="D465" s="132" t="s">
        <v>541</v>
      </c>
      <c r="E465" s="132" t="s">
        <v>426</v>
      </c>
      <c r="F465" s="132">
        <v>43</v>
      </c>
      <c r="G465" s="132" t="s">
        <v>3848</v>
      </c>
      <c r="H465" s="132">
        <v>2</v>
      </c>
      <c r="I465" s="132">
        <v>0.32800000000000001</v>
      </c>
      <c r="J465" s="132">
        <v>1</v>
      </c>
      <c r="K465" s="132">
        <v>0.32800000000000001</v>
      </c>
      <c r="L465" s="132" t="s">
        <v>467</v>
      </c>
      <c r="M465" s="132">
        <v>497</v>
      </c>
      <c r="N465" s="132" t="s">
        <v>468</v>
      </c>
      <c r="O465" s="132">
        <v>1760</v>
      </c>
      <c r="P465" s="132" t="s">
        <v>425</v>
      </c>
      <c r="Q465" s="132">
        <v>37</v>
      </c>
      <c r="R465" s="132" t="s">
        <v>467</v>
      </c>
      <c r="S465" s="132">
        <v>1000323</v>
      </c>
      <c r="T465" s="132" t="s">
        <v>858</v>
      </c>
      <c r="U465" s="132">
        <v>1</v>
      </c>
      <c r="V465" s="132">
        <v>189.9</v>
      </c>
      <c r="W465" s="132" t="s">
        <v>1053</v>
      </c>
      <c r="X465" s="132">
        <v>17</v>
      </c>
    </row>
    <row r="466" spans="1:24">
      <c r="A466" s="132">
        <v>2596</v>
      </c>
      <c r="B466" s="132" t="s">
        <v>2674</v>
      </c>
      <c r="C466" s="132">
        <v>62143000000</v>
      </c>
      <c r="D466" s="132" t="s">
        <v>1497</v>
      </c>
      <c r="E466" s="132" t="s">
        <v>3648</v>
      </c>
      <c r="F466" s="132">
        <v>11</v>
      </c>
      <c r="G466" s="132" t="s">
        <v>3848</v>
      </c>
      <c r="H466" s="132">
        <v>2</v>
      </c>
      <c r="I466" s="132">
        <v>4.5999999999999999E-2</v>
      </c>
      <c r="J466" s="132">
        <v>1</v>
      </c>
      <c r="K466" s="132">
        <v>4.5999999999999999E-2</v>
      </c>
      <c r="L466" s="132" t="s">
        <v>467</v>
      </c>
      <c r="M466" s="132">
        <v>497</v>
      </c>
      <c r="N466" s="132" t="s">
        <v>3915</v>
      </c>
      <c r="O466" s="132">
        <v>7497</v>
      </c>
      <c r="P466" s="132" t="s">
        <v>425</v>
      </c>
      <c r="Q466" s="132">
        <v>37</v>
      </c>
      <c r="R466" s="132" t="s">
        <v>467</v>
      </c>
      <c r="S466" s="132">
        <v>1000323</v>
      </c>
      <c r="T466" s="132" t="s">
        <v>1150</v>
      </c>
      <c r="U466" s="132">
        <v>579</v>
      </c>
      <c r="V466" s="132">
        <v>35.9</v>
      </c>
      <c r="W466" s="132" t="s">
        <v>1053</v>
      </c>
      <c r="X466" s="132">
        <v>17</v>
      </c>
    </row>
    <row r="467" spans="1:24">
      <c r="A467" s="132">
        <v>2597</v>
      </c>
      <c r="B467" s="132" t="s">
        <v>2675</v>
      </c>
      <c r="C467" s="132">
        <v>62046990000</v>
      </c>
      <c r="D467" s="132" t="s">
        <v>598</v>
      </c>
      <c r="E467" s="132" t="s">
        <v>420</v>
      </c>
      <c r="F467" s="132">
        <v>93</v>
      </c>
      <c r="G467" s="132" t="s">
        <v>3848</v>
      </c>
      <c r="H467" s="132">
        <v>2</v>
      </c>
      <c r="I467" s="132">
        <v>0.23200000000000001</v>
      </c>
      <c r="J467" s="132">
        <v>1</v>
      </c>
      <c r="K467" s="132">
        <v>0.23200000000000001</v>
      </c>
      <c r="L467" s="132" t="s">
        <v>467</v>
      </c>
      <c r="M467" s="132">
        <v>497</v>
      </c>
      <c r="N467" s="132" t="s">
        <v>468</v>
      </c>
      <c r="O467" s="132">
        <v>1760</v>
      </c>
      <c r="P467" s="132" t="s">
        <v>431</v>
      </c>
      <c r="Q467" s="132">
        <v>53</v>
      </c>
      <c r="R467" s="132" t="s">
        <v>467</v>
      </c>
      <c r="S467" s="132">
        <v>1000323</v>
      </c>
      <c r="T467" s="132" t="s">
        <v>858</v>
      </c>
      <c r="U467" s="132">
        <v>1</v>
      </c>
      <c r="V467" s="132">
        <v>59.9</v>
      </c>
      <c r="W467" s="132" t="s">
        <v>3916</v>
      </c>
      <c r="X467" s="132">
        <v>10</v>
      </c>
    </row>
    <row r="468" spans="1:24">
      <c r="A468" s="132">
        <v>2598</v>
      </c>
      <c r="B468" s="132" t="s">
        <v>2676</v>
      </c>
      <c r="C468" s="132">
        <v>61044200000</v>
      </c>
      <c r="D468" s="132" t="s">
        <v>506</v>
      </c>
      <c r="E468" s="132" t="s">
        <v>426</v>
      </c>
      <c r="F468" s="132">
        <v>43</v>
      </c>
      <c r="G468" s="132" t="s">
        <v>3848</v>
      </c>
      <c r="H468" s="132">
        <v>2</v>
      </c>
      <c r="I468" s="132">
        <v>0.27400000000000002</v>
      </c>
      <c r="J468" s="132">
        <v>1</v>
      </c>
      <c r="K468" s="132">
        <v>0.27400000000000002</v>
      </c>
      <c r="L468" s="132" t="s">
        <v>467</v>
      </c>
      <c r="M468" s="132">
        <v>497</v>
      </c>
      <c r="N468" s="132" t="s">
        <v>468</v>
      </c>
      <c r="O468" s="132">
        <v>1760</v>
      </c>
      <c r="P468" s="132" t="s">
        <v>439</v>
      </c>
      <c r="Q468" s="132">
        <v>9</v>
      </c>
      <c r="R468" s="132" t="s">
        <v>467</v>
      </c>
      <c r="S468" s="132">
        <v>1000323</v>
      </c>
      <c r="T468" s="132">
        <v>50</v>
      </c>
      <c r="U468" s="132">
        <v>576</v>
      </c>
      <c r="V468" s="132">
        <v>129.9</v>
      </c>
      <c r="W468" s="132" t="s">
        <v>3916</v>
      </c>
      <c r="X468" s="132">
        <v>10</v>
      </c>
    </row>
    <row r="469" spans="1:24">
      <c r="A469" s="132">
        <v>2599</v>
      </c>
      <c r="B469" s="132" t="s">
        <v>2677</v>
      </c>
      <c r="C469" s="132">
        <v>61046300000</v>
      </c>
      <c r="D469" s="132" t="s">
        <v>635</v>
      </c>
      <c r="E469" s="132" t="s">
        <v>3671</v>
      </c>
      <c r="F469" s="132">
        <v>54</v>
      </c>
      <c r="G469" s="132" t="s">
        <v>3848</v>
      </c>
      <c r="H469" s="132">
        <v>2</v>
      </c>
      <c r="I469" s="132">
        <v>0.56200000000000006</v>
      </c>
      <c r="J469" s="132">
        <v>1</v>
      </c>
      <c r="K469" s="132">
        <v>0.56200000000000006</v>
      </c>
      <c r="L469" s="132" t="s">
        <v>467</v>
      </c>
      <c r="M469" s="132">
        <v>497</v>
      </c>
      <c r="N469" s="132" t="s">
        <v>468</v>
      </c>
      <c r="O469" s="132">
        <v>1760</v>
      </c>
      <c r="P469" s="132" t="s">
        <v>425</v>
      </c>
      <c r="Q469" s="132">
        <v>37</v>
      </c>
      <c r="R469" s="132" t="s">
        <v>467</v>
      </c>
      <c r="S469" s="132">
        <v>1000323</v>
      </c>
      <c r="T469" s="132" t="s">
        <v>825</v>
      </c>
      <c r="U469" s="132">
        <v>119</v>
      </c>
      <c r="V469" s="132">
        <v>149.9</v>
      </c>
      <c r="W469" s="132" t="s">
        <v>1050</v>
      </c>
      <c r="X469" s="132">
        <v>20</v>
      </c>
    </row>
    <row r="470" spans="1:24">
      <c r="A470" s="132">
        <v>2600</v>
      </c>
      <c r="B470" s="132" t="s">
        <v>2678</v>
      </c>
      <c r="C470" s="132">
        <v>61062000000</v>
      </c>
      <c r="D470" s="132" t="s">
        <v>977</v>
      </c>
      <c r="E470" s="132" t="s">
        <v>444</v>
      </c>
      <c r="F470" s="132">
        <v>82</v>
      </c>
      <c r="G470" s="132" t="s">
        <v>3848</v>
      </c>
      <c r="H470" s="132">
        <v>2</v>
      </c>
      <c r="I470" s="132">
        <v>0.156</v>
      </c>
      <c r="J470" s="132">
        <v>1</v>
      </c>
      <c r="K470" s="132">
        <v>0.156</v>
      </c>
      <c r="L470" s="132" t="s">
        <v>467</v>
      </c>
      <c r="M470" s="132">
        <v>497</v>
      </c>
      <c r="N470" s="132" t="s">
        <v>468</v>
      </c>
      <c r="O470" s="132">
        <v>1760</v>
      </c>
      <c r="P470" s="132" t="s">
        <v>425</v>
      </c>
      <c r="Q470" s="132">
        <v>37</v>
      </c>
      <c r="R470" s="132" t="s">
        <v>467</v>
      </c>
      <c r="S470" s="132">
        <v>1000323</v>
      </c>
      <c r="T470" s="132">
        <v>52</v>
      </c>
      <c r="U470" s="132">
        <v>580</v>
      </c>
      <c r="V470" s="132">
        <v>99.9</v>
      </c>
      <c r="W470" s="132" t="s">
        <v>1053</v>
      </c>
      <c r="X470" s="132">
        <v>17</v>
      </c>
    </row>
    <row r="471" spans="1:24">
      <c r="A471" s="132">
        <v>2601</v>
      </c>
      <c r="B471" s="132" t="s">
        <v>2679</v>
      </c>
      <c r="C471" s="132">
        <v>62046990000</v>
      </c>
      <c r="D471" s="132" t="s">
        <v>598</v>
      </c>
      <c r="E471" s="132" t="s">
        <v>420</v>
      </c>
      <c r="F471" s="132">
        <v>93</v>
      </c>
      <c r="G471" s="132" t="s">
        <v>3848</v>
      </c>
      <c r="H471" s="132">
        <v>2</v>
      </c>
      <c r="I471" s="132">
        <v>0.36599999999999999</v>
      </c>
      <c r="J471" s="132">
        <v>1</v>
      </c>
      <c r="K471" s="132">
        <v>0.36599999999999999</v>
      </c>
      <c r="L471" s="132" t="s">
        <v>467</v>
      </c>
      <c r="M471" s="132">
        <v>497</v>
      </c>
      <c r="N471" s="132" t="s">
        <v>468</v>
      </c>
      <c r="O471" s="132">
        <v>1760</v>
      </c>
      <c r="P471" s="132" t="s">
        <v>431</v>
      </c>
      <c r="Q471" s="132">
        <v>53</v>
      </c>
      <c r="R471" s="132" t="s">
        <v>467</v>
      </c>
      <c r="S471" s="132">
        <v>1000323</v>
      </c>
      <c r="T471" s="132" t="s">
        <v>825</v>
      </c>
      <c r="U471" s="132">
        <v>119</v>
      </c>
      <c r="V471" s="132">
        <v>99.9</v>
      </c>
      <c r="W471" s="132" t="s">
        <v>1063</v>
      </c>
      <c r="X471" s="132">
        <v>13</v>
      </c>
    </row>
    <row r="472" spans="1:24">
      <c r="A472" s="132">
        <v>2602</v>
      </c>
      <c r="B472" s="132" t="s">
        <v>2680</v>
      </c>
      <c r="C472" s="132">
        <v>61099020000</v>
      </c>
      <c r="D472" s="132" t="s">
        <v>508</v>
      </c>
      <c r="E472" s="132" t="s">
        <v>453</v>
      </c>
      <c r="F472" s="132">
        <v>73</v>
      </c>
      <c r="G472" s="132" t="s">
        <v>3848</v>
      </c>
      <c r="H472" s="132">
        <v>2</v>
      </c>
      <c r="I472" s="132">
        <v>0.20599999999999999</v>
      </c>
      <c r="J472" s="132">
        <v>1</v>
      </c>
      <c r="K472" s="132">
        <v>0.20599999999999999</v>
      </c>
      <c r="L472" s="132" t="s">
        <v>467</v>
      </c>
      <c r="M472" s="132">
        <v>497</v>
      </c>
      <c r="N472" s="132" t="s">
        <v>436</v>
      </c>
      <c r="O472" s="132">
        <v>1840</v>
      </c>
      <c r="P472" s="132" t="s">
        <v>3879</v>
      </c>
      <c r="Q472" s="132">
        <v>57</v>
      </c>
      <c r="R472" s="132" t="s">
        <v>467</v>
      </c>
      <c r="S472" s="132">
        <v>1000323</v>
      </c>
      <c r="T472" s="132" t="s">
        <v>821</v>
      </c>
      <c r="U472" s="132">
        <v>3</v>
      </c>
      <c r="V472" s="132">
        <v>35.9</v>
      </c>
      <c r="W472" s="132" t="s">
        <v>1046</v>
      </c>
      <c r="X472" s="132">
        <v>12</v>
      </c>
    </row>
    <row r="473" spans="1:24">
      <c r="A473" s="132">
        <v>2603</v>
      </c>
      <c r="B473" s="132" t="s">
        <v>2681</v>
      </c>
      <c r="C473" s="132">
        <v>61044300000</v>
      </c>
      <c r="D473" s="132" t="s">
        <v>541</v>
      </c>
      <c r="E473" s="132" t="s">
        <v>426</v>
      </c>
      <c r="F473" s="132">
        <v>43</v>
      </c>
      <c r="G473" s="132" t="s">
        <v>3848</v>
      </c>
      <c r="H473" s="132">
        <v>2</v>
      </c>
      <c r="I473" s="132">
        <v>0.318</v>
      </c>
      <c r="J473" s="132">
        <v>1</v>
      </c>
      <c r="K473" s="132">
        <v>0.318</v>
      </c>
      <c r="L473" s="132" t="s">
        <v>467</v>
      </c>
      <c r="M473" s="132">
        <v>497</v>
      </c>
      <c r="N473" s="132" t="s">
        <v>468</v>
      </c>
      <c r="O473" s="132">
        <v>1760</v>
      </c>
      <c r="P473" s="132" t="s">
        <v>425</v>
      </c>
      <c r="Q473" s="132">
        <v>37</v>
      </c>
      <c r="R473" s="132" t="s">
        <v>467</v>
      </c>
      <c r="S473" s="132">
        <v>1000323</v>
      </c>
      <c r="T473" s="132" t="s">
        <v>825</v>
      </c>
      <c r="U473" s="132">
        <v>119</v>
      </c>
      <c r="V473" s="132">
        <v>89.9</v>
      </c>
      <c r="W473" s="132" t="s">
        <v>1038</v>
      </c>
      <c r="X473" s="132">
        <v>5</v>
      </c>
    </row>
    <row r="474" spans="1:24">
      <c r="A474" s="132">
        <v>2604</v>
      </c>
      <c r="B474" s="132" t="s">
        <v>2682</v>
      </c>
      <c r="C474" s="132">
        <v>62149000000</v>
      </c>
      <c r="D474" s="132" t="s">
        <v>781</v>
      </c>
      <c r="E474" s="132" t="s">
        <v>3648</v>
      </c>
      <c r="F474" s="132">
        <v>11</v>
      </c>
      <c r="G474" s="132" t="s">
        <v>3848</v>
      </c>
      <c r="H474" s="132">
        <v>2</v>
      </c>
      <c r="I474" s="132">
        <v>0.24199999999999999</v>
      </c>
      <c r="J474" s="132">
        <v>1</v>
      </c>
      <c r="K474" s="132">
        <v>0.24199999999999999</v>
      </c>
      <c r="L474" s="132" t="s">
        <v>467</v>
      </c>
      <c r="M474" s="132">
        <v>497</v>
      </c>
      <c r="N474" s="132" t="s">
        <v>468</v>
      </c>
      <c r="O474" s="132">
        <v>1760</v>
      </c>
      <c r="P474" s="132" t="s">
        <v>431</v>
      </c>
      <c r="Q474" s="132">
        <v>53</v>
      </c>
      <c r="R474" s="132" t="s">
        <v>467</v>
      </c>
      <c r="S474" s="132">
        <v>1000323</v>
      </c>
      <c r="T474" s="132" t="s">
        <v>1150</v>
      </c>
      <c r="U474" s="132">
        <v>579</v>
      </c>
      <c r="V474" s="132">
        <v>69.900000000000006</v>
      </c>
      <c r="W474" s="132" t="s">
        <v>1064</v>
      </c>
      <c r="X474" s="132">
        <v>7</v>
      </c>
    </row>
    <row r="475" spans="1:24">
      <c r="A475" s="132">
        <v>2605</v>
      </c>
      <c r="B475" s="132" t="s">
        <v>2683</v>
      </c>
      <c r="C475" s="132">
        <v>61091000000</v>
      </c>
      <c r="D475" s="132" t="s">
        <v>500</v>
      </c>
      <c r="E475" s="132" t="s">
        <v>453</v>
      </c>
      <c r="F475" s="132">
        <v>73</v>
      </c>
      <c r="G475" s="132" t="s">
        <v>3848</v>
      </c>
      <c r="H475" s="132">
        <v>2</v>
      </c>
      <c r="I475" s="132">
        <v>0.152</v>
      </c>
      <c r="J475" s="132">
        <v>1</v>
      </c>
      <c r="K475" s="132">
        <v>0.152</v>
      </c>
      <c r="L475" s="132" t="s">
        <v>467</v>
      </c>
      <c r="M475" s="132">
        <v>497</v>
      </c>
      <c r="N475" s="132" t="s">
        <v>468</v>
      </c>
      <c r="O475" s="132">
        <v>1760</v>
      </c>
      <c r="P475" s="132" t="s">
        <v>439</v>
      </c>
      <c r="Q475" s="132">
        <v>9</v>
      </c>
      <c r="R475" s="132" t="s">
        <v>467</v>
      </c>
      <c r="S475" s="132">
        <v>1000323</v>
      </c>
      <c r="T475" s="132" t="s">
        <v>821</v>
      </c>
      <c r="U475" s="132">
        <v>3</v>
      </c>
      <c r="V475" s="132">
        <v>49.9</v>
      </c>
      <c r="W475" s="132" t="s">
        <v>1046</v>
      </c>
      <c r="X475" s="132">
        <v>12</v>
      </c>
    </row>
    <row r="476" spans="1:24">
      <c r="A476" s="132">
        <v>2606</v>
      </c>
      <c r="B476" s="132" t="s">
        <v>2684</v>
      </c>
      <c r="C476" s="132">
        <v>61069090000</v>
      </c>
      <c r="D476" s="132" t="s">
        <v>607</v>
      </c>
      <c r="E476" s="132" t="s">
        <v>437</v>
      </c>
      <c r="F476" s="132">
        <v>77</v>
      </c>
      <c r="G476" s="132" t="s">
        <v>3848</v>
      </c>
      <c r="H476" s="132">
        <v>2</v>
      </c>
      <c r="I476" s="132">
        <v>0.114</v>
      </c>
      <c r="J476" s="132">
        <v>1</v>
      </c>
      <c r="K476" s="132">
        <v>0.114</v>
      </c>
      <c r="L476" s="132" t="s">
        <v>467</v>
      </c>
      <c r="M476" s="132">
        <v>497</v>
      </c>
      <c r="N476" s="132" t="s">
        <v>3915</v>
      </c>
      <c r="O476" s="132">
        <v>7497</v>
      </c>
      <c r="P476" s="132" t="s">
        <v>431</v>
      </c>
      <c r="Q476" s="132">
        <v>53</v>
      </c>
      <c r="R476" s="132" t="s">
        <v>467</v>
      </c>
      <c r="S476" s="132">
        <v>1000323</v>
      </c>
      <c r="T476" s="132" t="s">
        <v>1217</v>
      </c>
      <c r="U476" s="132">
        <v>144</v>
      </c>
      <c r="V476" s="132">
        <v>49.9</v>
      </c>
      <c r="W476" s="132" t="s">
        <v>1064</v>
      </c>
      <c r="X476" s="132">
        <v>7</v>
      </c>
    </row>
    <row r="477" spans="1:24">
      <c r="A477" s="132">
        <v>2607</v>
      </c>
      <c r="B477" s="132" t="s">
        <v>2685</v>
      </c>
      <c r="C477" s="132">
        <v>61046900090</v>
      </c>
      <c r="D477" s="132" t="s">
        <v>613</v>
      </c>
      <c r="E477" s="132" t="s">
        <v>442</v>
      </c>
      <c r="F477" s="132">
        <v>24</v>
      </c>
      <c r="G477" s="132" t="s">
        <v>3848</v>
      </c>
      <c r="H477" s="132">
        <v>2</v>
      </c>
      <c r="I477" s="132">
        <v>0.17799999999999999</v>
      </c>
      <c r="J477" s="132">
        <v>1</v>
      </c>
      <c r="K477" s="132">
        <v>0.17799999999999999</v>
      </c>
      <c r="L477" s="132" t="s">
        <v>467</v>
      </c>
      <c r="M477" s="132">
        <v>497</v>
      </c>
      <c r="N477" s="132" t="s">
        <v>436</v>
      </c>
      <c r="O477" s="132">
        <v>1840</v>
      </c>
      <c r="P477" s="132" t="s">
        <v>4294</v>
      </c>
      <c r="Q477" s="132" t="s">
        <v>4271</v>
      </c>
      <c r="R477" s="132" t="s">
        <v>467</v>
      </c>
      <c r="S477" s="132">
        <v>1000323</v>
      </c>
      <c r="T477" s="132" t="s">
        <v>828</v>
      </c>
      <c r="U477" s="132">
        <v>124</v>
      </c>
      <c r="V477" s="132">
        <v>79.900000000000006</v>
      </c>
      <c r="W477" s="132" t="s">
        <v>1144</v>
      </c>
      <c r="X477" s="132">
        <v>23</v>
      </c>
    </row>
    <row r="478" spans="1:24">
      <c r="A478" s="132">
        <v>2608</v>
      </c>
      <c r="B478" s="132" t="s">
        <v>2686</v>
      </c>
      <c r="C478" s="132">
        <v>61044300000</v>
      </c>
      <c r="D478" s="132" t="s">
        <v>541</v>
      </c>
      <c r="E478" s="132" t="s">
        <v>426</v>
      </c>
      <c r="F478" s="132">
        <v>43</v>
      </c>
      <c r="G478" s="132" t="s">
        <v>3848</v>
      </c>
      <c r="H478" s="132">
        <v>2</v>
      </c>
      <c r="I478" s="132">
        <v>0.312</v>
      </c>
      <c r="J478" s="132">
        <v>1</v>
      </c>
      <c r="K478" s="132">
        <v>0.312</v>
      </c>
      <c r="L478" s="132" t="s">
        <v>467</v>
      </c>
      <c r="M478" s="132">
        <v>497</v>
      </c>
      <c r="N478" s="132" t="s">
        <v>468</v>
      </c>
      <c r="O478" s="132">
        <v>1760</v>
      </c>
      <c r="P478" s="132" t="s">
        <v>425</v>
      </c>
      <c r="Q478" s="132">
        <v>37</v>
      </c>
      <c r="R478" s="132" t="s">
        <v>467</v>
      </c>
      <c r="S478" s="132">
        <v>1000323</v>
      </c>
      <c r="T478" s="132" t="s">
        <v>858</v>
      </c>
      <c r="U478" s="132">
        <v>1</v>
      </c>
      <c r="V478" s="132">
        <v>139.9</v>
      </c>
      <c r="W478" s="132" t="s">
        <v>1063</v>
      </c>
      <c r="X478" s="132">
        <v>13</v>
      </c>
    </row>
    <row r="479" spans="1:24">
      <c r="A479" s="132">
        <v>2609</v>
      </c>
      <c r="B479" s="132" t="s">
        <v>2687</v>
      </c>
      <c r="C479" s="132">
        <v>61043900000</v>
      </c>
      <c r="D479" s="132" t="s">
        <v>675</v>
      </c>
      <c r="E479" s="132" t="s">
        <v>466</v>
      </c>
      <c r="F479" s="132">
        <v>153</v>
      </c>
      <c r="G479" s="132" t="s">
        <v>3848</v>
      </c>
      <c r="H479" s="132">
        <v>2</v>
      </c>
      <c r="I479" s="132">
        <v>0.40600000000000003</v>
      </c>
      <c r="J479" s="132">
        <v>1</v>
      </c>
      <c r="K479" s="132">
        <v>0.40600000000000003</v>
      </c>
      <c r="L479" s="132" t="s">
        <v>467</v>
      </c>
      <c r="M479" s="132">
        <v>497</v>
      </c>
      <c r="N479" s="132" t="s">
        <v>468</v>
      </c>
      <c r="O479" s="132">
        <v>1760</v>
      </c>
      <c r="P479" s="132" t="s">
        <v>431</v>
      </c>
      <c r="Q479" s="132">
        <v>53</v>
      </c>
      <c r="R479" s="132" t="s">
        <v>467</v>
      </c>
      <c r="S479" s="132">
        <v>1000323</v>
      </c>
      <c r="T479" s="132" t="s">
        <v>810</v>
      </c>
      <c r="U479" s="132">
        <v>122</v>
      </c>
      <c r="V479" s="132">
        <v>159.9</v>
      </c>
      <c r="W479" s="132" t="s">
        <v>1063</v>
      </c>
      <c r="X479" s="132">
        <v>13</v>
      </c>
    </row>
    <row r="480" spans="1:24">
      <c r="A480" s="132">
        <v>2610</v>
      </c>
      <c r="B480" s="132" t="s">
        <v>2688</v>
      </c>
      <c r="C480" s="132">
        <v>61103099000</v>
      </c>
      <c r="D480" s="132" t="s">
        <v>709</v>
      </c>
      <c r="E480" s="132" t="s">
        <v>3690</v>
      </c>
      <c r="F480" s="132">
        <v>89</v>
      </c>
      <c r="G480" s="132" t="s">
        <v>3848</v>
      </c>
      <c r="H480" s="132">
        <v>2</v>
      </c>
      <c r="I480" s="132">
        <v>0.158</v>
      </c>
      <c r="J480" s="132">
        <v>1</v>
      </c>
      <c r="K480" s="132">
        <v>0.158</v>
      </c>
      <c r="L480" s="132" t="s">
        <v>467</v>
      </c>
      <c r="M480" s="132">
        <v>497</v>
      </c>
      <c r="N480" s="132" t="s">
        <v>468</v>
      </c>
      <c r="O480" s="132">
        <v>1760</v>
      </c>
      <c r="P480" s="132" t="s">
        <v>425</v>
      </c>
      <c r="Q480" s="132">
        <v>37</v>
      </c>
      <c r="R480" s="132" t="s">
        <v>467</v>
      </c>
      <c r="S480" s="132">
        <v>1000323</v>
      </c>
      <c r="T480" s="132" t="s">
        <v>810</v>
      </c>
      <c r="U480" s="132">
        <v>122</v>
      </c>
      <c r="V480" s="132">
        <v>79.900000000000006</v>
      </c>
      <c r="W480" s="132" t="s">
        <v>1063</v>
      </c>
      <c r="X480" s="132">
        <v>13</v>
      </c>
    </row>
    <row r="481" spans="1:24">
      <c r="A481" s="132">
        <v>2611</v>
      </c>
      <c r="B481" s="132" t="s">
        <v>2689</v>
      </c>
      <c r="C481" s="132">
        <v>61043300000</v>
      </c>
      <c r="D481" s="132" t="s">
        <v>569</v>
      </c>
      <c r="E481" s="132" t="s">
        <v>466</v>
      </c>
      <c r="F481" s="132">
        <v>153</v>
      </c>
      <c r="G481" s="132" t="s">
        <v>3848</v>
      </c>
      <c r="H481" s="132">
        <v>2</v>
      </c>
      <c r="I481" s="132">
        <v>0.51800000000000002</v>
      </c>
      <c r="J481" s="132">
        <v>1</v>
      </c>
      <c r="K481" s="132">
        <v>0.51800000000000002</v>
      </c>
      <c r="L481" s="132" t="s">
        <v>467</v>
      </c>
      <c r="M481" s="132">
        <v>497</v>
      </c>
      <c r="N481" s="132" t="s">
        <v>468</v>
      </c>
      <c r="O481" s="132">
        <v>1760</v>
      </c>
      <c r="P481" s="132" t="s">
        <v>425</v>
      </c>
      <c r="Q481" s="132">
        <v>37</v>
      </c>
      <c r="R481" s="132" t="s">
        <v>467</v>
      </c>
      <c r="S481" s="132">
        <v>1000323</v>
      </c>
      <c r="T481" s="132" t="s">
        <v>858</v>
      </c>
      <c r="U481" s="132">
        <v>1</v>
      </c>
      <c r="V481" s="132">
        <v>159.9</v>
      </c>
      <c r="W481" s="132" t="s">
        <v>1038</v>
      </c>
      <c r="X481" s="132">
        <v>5</v>
      </c>
    </row>
    <row r="482" spans="1:24">
      <c r="A482" s="132">
        <v>2612</v>
      </c>
      <c r="B482" s="132" t="s">
        <v>2690</v>
      </c>
      <c r="C482" s="132">
        <v>61045300000</v>
      </c>
      <c r="D482" s="132" t="s">
        <v>495</v>
      </c>
      <c r="E482" s="132" t="s">
        <v>443</v>
      </c>
      <c r="F482" s="132">
        <v>53</v>
      </c>
      <c r="G482" s="132" t="s">
        <v>3848</v>
      </c>
      <c r="H482" s="132">
        <v>2</v>
      </c>
      <c r="I482" s="132">
        <v>0.26</v>
      </c>
      <c r="J482" s="132">
        <v>1</v>
      </c>
      <c r="K482" s="132">
        <v>0.26</v>
      </c>
      <c r="L482" s="132" t="s">
        <v>467</v>
      </c>
      <c r="M482" s="132">
        <v>497</v>
      </c>
      <c r="N482" s="132" t="s">
        <v>468</v>
      </c>
      <c r="O482" s="132">
        <v>1760</v>
      </c>
      <c r="P482" s="132" t="s">
        <v>425</v>
      </c>
      <c r="Q482" s="132">
        <v>37</v>
      </c>
      <c r="R482" s="132" t="s">
        <v>467</v>
      </c>
      <c r="S482" s="132">
        <v>1000323</v>
      </c>
      <c r="T482" s="132" t="s">
        <v>825</v>
      </c>
      <c r="U482" s="132">
        <v>119</v>
      </c>
      <c r="V482" s="132">
        <v>89.9</v>
      </c>
      <c r="W482" s="132" t="s">
        <v>1038</v>
      </c>
      <c r="X482" s="132">
        <v>5</v>
      </c>
    </row>
    <row r="483" spans="1:24">
      <c r="A483" s="132">
        <v>2613</v>
      </c>
      <c r="B483" s="132" t="s">
        <v>2691</v>
      </c>
      <c r="C483" s="132">
        <v>61061000000</v>
      </c>
      <c r="D483" s="132" t="s">
        <v>539</v>
      </c>
      <c r="E483" s="132" t="s">
        <v>437</v>
      </c>
      <c r="F483" s="132">
        <v>77</v>
      </c>
      <c r="G483" s="132" t="s">
        <v>3848</v>
      </c>
      <c r="H483" s="132">
        <v>2</v>
      </c>
      <c r="I483" s="132">
        <v>0.16600000000000001</v>
      </c>
      <c r="J483" s="132">
        <v>1</v>
      </c>
      <c r="K483" s="132">
        <v>0.16600000000000001</v>
      </c>
      <c r="L483" s="132" t="s">
        <v>467</v>
      </c>
      <c r="M483" s="132">
        <v>497</v>
      </c>
      <c r="N483" s="132" t="s">
        <v>468</v>
      </c>
      <c r="O483" s="132">
        <v>1760</v>
      </c>
      <c r="P483" s="132" t="s">
        <v>439</v>
      </c>
      <c r="Q483" s="132">
        <v>9</v>
      </c>
      <c r="R483" s="132" t="s">
        <v>467</v>
      </c>
      <c r="S483" s="132">
        <v>1000323</v>
      </c>
      <c r="T483" s="132" t="s">
        <v>858</v>
      </c>
      <c r="U483" s="132">
        <v>1</v>
      </c>
      <c r="V483" s="132">
        <v>59.9</v>
      </c>
      <c r="W483" s="132" t="s">
        <v>1038</v>
      </c>
      <c r="X483" s="132">
        <v>5</v>
      </c>
    </row>
    <row r="484" spans="1:24">
      <c r="A484" s="132">
        <v>2614</v>
      </c>
      <c r="B484" s="132" t="s">
        <v>2692</v>
      </c>
      <c r="C484" s="132">
        <v>61044300000</v>
      </c>
      <c r="D484" s="132" t="s">
        <v>541</v>
      </c>
      <c r="E484" s="132" t="s">
        <v>426</v>
      </c>
      <c r="F484" s="132">
        <v>43</v>
      </c>
      <c r="G484" s="132" t="s">
        <v>3848</v>
      </c>
      <c r="H484" s="132">
        <v>2</v>
      </c>
      <c r="I484" s="132">
        <v>0.222</v>
      </c>
      <c r="J484" s="132">
        <v>1</v>
      </c>
      <c r="K484" s="132">
        <v>0.222</v>
      </c>
      <c r="L484" s="132" t="s">
        <v>467</v>
      </c>
      <c r="M484" s="132">
        <v>497</v>
      </c>
      <c r="N484" s="132" t="s">
        <v>468</v>
      </c>
      <c r="O484" s="132">
        <v>1760</v>
      </c>
      <c r="P484" s="132" t="s">
        <v>425</v>
      </c>
      <c r="Q484" s="132">
        <v>37</v>
      </c>
      <c r="R484" s="132" t="s">
        <v>467</v>
      </c>
      <c r="S484" s="132">
        <v>1000323</v>
      </c>
      <c r="T484" s="132" t="s">
        <v>858</v>
      </c>
      <c r="U484" s="132">
        <v>1</v>
      </c>
      <c r="V484" s="132">
        <v>119.9</v>
      </c>
      <c r="W484" s="132" t="s">
        <v>3916</v>
      </c>
      <c r="X484" s="132">
        <v>10</v>
      </c>
    </row>
    <row r="485" spans="1:24">
      <c r="A485" s="132">
        <v>2615</v>
      </c>
      <c r="B485" s="132" t="s">
        <v>2693</v>
      </c>
      <c r="C485" s="132">
        <v>61044300000</v>
      </c>
      <c r="D485" s="132" t="s">
        <v>541</v>
      </c>
      <c r="E485" s="132" t="s">
        <v>426</v>
      </c>
      <c r="F485" s="132">
        <v>43</v>
      </c>
      <c r="G485" s="132" t="s">
        <v>3848</v>
      </c>
      <c r="H485" s="132">
        <v>2</v>
      </c>
      <c r="I485" s="132">
        <v>0.34200000000000003</v>
      </c>
      <c r="J485" s="132">
        <v>1</v>
      </c>
      <c r="K485" s="132">
        <v>0.34200000000000003</v>
      </c>
      <c r="L485" s="132" t="s">
        <v>467</v>
      </c>
      <c r="M485" s="132">
        <v>497</v>
      </c>
      <c r="N485" s="132" t="s">
        <v>468</v>
      </c>
      <c r="O485" s="132">
        <v>1760</v>
      </c>
      <c r="P485" s="132" t="s">
        <v>425</v>
      </c>
      <c r="Q485" s="132">
        <v>37</v>
      </c>
      <c r="R485" s="132" t="s">
        <v>467</v>
      </c>
      <c r="S485" s="132">
        <v>1000323</v>
      </c>
      <c r="T485" s="132" t="s">
        <v>828</v>
      </c>
      <c r="U485" s="132">
        <v>124</v>
      </c>
      <c r="V485" s="132">
        <v>139.9</v>
      </c>
      <c r="W485" s="132" t="s">
        <v>3920</v>
      </c>
      <c r="X485" s="132">
        <v>14</v>
      </c>
    </row>
    <row r="486" spans="1:24">
      <c r="A486" s="132">
        <v>2616</v>
      </c>
      <c r="B486" s="132" t="s">
        <v>2694</v>
      </c>
      <c r="C486" s="132">
        <v>61044300000</v>
      </c>
      <c r="D486" s="132" t="s">
        <v>541</v>
      </c>
      <c r="E486" s="132" t="s">
        <v>426</v>
      </c>
      <c r="F486" s="132">
        <v>43</v>
      </c>
      <c r="G486" s="132" t="s">
        <v>3848</v>
      </c>
      <c r="H486" s="132">
        <v>2</v>
      </c>
      <c r="I486" s="132">
        <v>0.44400000000000001</v>
      </c>
      <c r="J486" s="132">
        <v>1</v>
      </c>
      <c r="K486" s="132">
        <v>0.44400000000000001</v>
      </c>
      <c r="L486" s="132" t="s">
        <v>467</v>
      </c>
      <c r="M486" s="132">
        <v>497</v>
      </c>
      <c r="N486" s="132" t="s">
        <v>468</v>
      </c>
      <c r="O486" s="132">
        <v>1760</v>
      </c>
      <c r="P486" s="132" t="s">
        <v>3951</v>
      </c>
      <c r="Q486" s="132" t="s">
        <v>3937</v>
      </c>
      <c r="R486" s="132" t="s">
        <v>467</v>
      </c>
      <c r="S486" s="132">
        <v>1000323</v>
      </c>
      <c r="T486" s="132" t="s">
        <v>821</v>
      </c>
      <c r="U486" s="132">
        <v>3</v>
      </c>
      <c r="V486" s="132">
        <v>99.9</v>
      </c>
      <c r="W486" s="132" t="s">
        <v>1038</v>
      </c>
      <c r="X486" s="132">
        <v>5</v>
      </c>
    </row>
    <row r="487" spans="1:24">
      <c r="A487" s="132">
        <v>2617</v>
      </c>
      <c r="B487" s="132" t="s">
        <v>2695</v>
      </c>
      <c r="C487" s="132">
        <v>61044300000</v>
      </c>
      <c r="D487" s="132" t="s">
        <v>541</v>
      </c>
      <c r="E487" s="132" t="s">
        <v>426</v>
      </c>
      <c r="F487" s="132">
        <v>43</v>
      </c>
      <c r="G487" s="132" t="s">
        <v>3848</v>
      </c>
      <c r="H487" s="132">
        <v>2</v>
      </c>
      <c r="I487" s="132">
        <v>0.38400000000000001</v>
      </c>
      <c r="J487" s="132">
        <v>1</v>
      </c>
      <c r="K487" s="132">
        <v>0.38400000000000001</v>
      </c>
      <c r="L487" s="132" t="s">
        <v>467</v>
      </c>
      <c r="M487" s="132">
        <v>497</v>
      </c>
      <c r="N487" s="132" t="s">
        <v>468</v>
      </c>
      <c r="O487" s="132">
        <v>1760</v>
      </c>
      <c r="P487" s="132" t="s">
        <v>425</v>
      </c>
      <c r="Q487" s="132">
        <v>37</v>
      </c>
      <c r="R487" s="132" t="s">
        <v>467</v>
      </c>
      <c r="S487" s="132">
        <v>1000323</v>
      </c>
      <c r="T487" s="132" t="s">
        <v>858</v>
      </c>
      <c r="U487" s="132">
        <v>1</v>
      </c>
      <c r="V487" s="132">
        <v>109.9</v>
      </c>
      <c r="W487" s="132" t="s">
        <v>1063</v>
      </c>
      <c r="X487" s="132">
        <v>13</v>
      </c>
    </row>
    <row r="488" spans="1:24">
      <c r="A488" s="132">
        <v>2618</v>
      </c>
      <c r="B488" s="132" t="s">
        <v>2696</v>
      </c>
      <c r="C488" s="132">
        <v>61044200000</v>
      </c>
      <c r="D488" s="132" t="s">
        <v>506</v>
      </c>
      <c r="E488" s="132" t="s">
        <v>426</v>
      </c>
      <c r="F488" s="132">
        <v>43</v>
      </c>
      <c r="G488" s="132" t="s">
        <v>3848</v>
      </c>
      <c r="H488" s="132">
        <v>2</v>
      </c>
      <c r="I488" s="132">
        <v>0.318</v>
      </c>
      <c r="J488" s="132">
        <v>1</v>
      </c>
      <c r="K488" s="132">
        <v>0.318</v>
      </c>
      <c r="L488" s="132" t="s">
        <v>467</v>
      </c>
      <c r="M488" s="132">
        <v>497</v>
      </c>
      <c r="N488" s="132" t="s">
        <v>468</v>
      </c>
      <c r="O488" s="132">
        <v>1760</v>
      </c>
      <c r="P488" s="132" t="s">
        <v>439</v>
      </c>
      <c r="Q488" s="132">
        <v>9</v>
      </c>
      <c r="R488" s="132" t="s">
        <v>467</v>
      </c>
      <c r="S488" s="132">
        <v>1000323</v>
      </c>
      <c r="T488" s="132" t="s">
        <v>858</v>
      </c>
      <c r="U488" s="132">
        <v>1</v>
      </c>
      <c r="V488" s="132">
        <v>109.9</v>
      </c>
      <c r="W488" s="132" t="s">
        <v>1144</v>
      </c>
      <c r="X488" s="132">
        <v>23</v>
      </c>
    </row>
    <row r="489" spans="1:24">
      <c r="A489" s="132">
        <v>2619</v>
      </c>
      <c r="B489" s="132" t="s">
        <v>2697</v>
      </c>
      <c r="C489" s="132">
        <v>61062000000</v>
      </c>
      <c r="D489" s="132" t="s">
        <v>988</v>
      </c>
      <c r="E489" s="132" t="s">
        <v>437</v>
      </c>
      <c r="F489" s="132">
        <v>77</v>
      </c>
      <c r="G489" s="132" t="s">
        <v>3848</v>
      </c>
      <c r="H489" s="132">
        <v>2</v>
      </c>
      <c r="I489" s="132">
        <v>0.23400000000000001</v>
      </c>
      <c r="J489" s="132">
        <v>1</v>
      </c>
      <c r="K489" s="132">
        <v>0.23400000000000001</v>
      </c>
      <c r="L489" s="132" t="s">
        <v>467</v>
      </c>
      <c r="M489" s="132">
        <v>497</v>
      </c>
      <c r="N489" s="132" t="s">
        <v>436</v>
      </c>
      <c r="O489" s="132">
        <v>1840</v>
      </c>
      <c r="P489" s="132" t="s">
        <v>425</v>
      </c>
      <c r="Q489" s="132">
        <v>37</v>
      </c>
      <c r="R489" s="132" t="s">
        <v>467</v>
      </c>
      <c r="S489" s="132">
        <v>1000323</v>
      </c>
      <c r="T489" s="132" t="s">
        <v>2115</v>
      </c>
      <c r="U489" s="132">
        <v>591</v>
      </c>
      <c r="V489" s="132">
        <v>69.900000000000006</v>
      </c>
      <c r="W489" s="132" t="s">
        <v>3916</v>
      </c>
      <c r="X489" s="132">
        <v>10</v>
      </c>
    </row>
    <row r="490" spans="1:24">
      <c r="A490" s="132">
        <v>2620</v>
      </c>
      <c r="B490" s="132" t="s">
        <v>2698</v>
      </c>
      <c r="C490" s="132">
        <v>61103099000</v>
      </c>
      <c r="D490" s="132" t="s">
        <v>709</v>
      </c>
      <c r="E490" s="132" t="s">
        <v>3690</v>
      </c>
      <c r="F490" s="132">
        <v>89</v>
      </c>
      <c r="G490" s="132" t="s">
        <v>3848</v>
      </c>
      <c r="H490" s="132">
        <v>2</v>
      </c>
      <c r="I490" s="132">
        <v>0.35599999999999998</v>
      </c>
      <c r="J490" s="132">
        <v>1</v>
      </c>
      <c r="K490" s="132">
        <v>0.35599999999999998</v>
      </c>
      <c r="L490" s="132" t="s">
        <v>467</v>
      </c>
      <c r="M490" s="132">
        <v>497</v>
      </c>
      <c r="N490" s="132" t="s">
        <v>468</v>
      </c>
      <c r="O490" s="132">
        <v>1760</v>
      </c>
      <c r="P490" s="132" t="s">
        <v>3876</v>
      </c>
      <c r="Q490" s="132">
        <v>54</v>
      </c>
      <c r="R490" s="132" t="s">
        <v>467</v>
      </c>
      <c r="S490" s="132">
        <v>1000323</v>
      </c>
      <c r="T490" s="132" t="s">
        <v>810</v>
      </c>
      <c r="U490" s="132">
        <v>122</v>
      </c>
      <c r="V490" s="132">
        <v>109.9</v>
      </c>
      <c r="W490" s="132" t="s">
        <v>1144</v>
      </c>
      <c r="X490" s="132">
        <v>23</v>
      </c>
    </row>
    <row r="491" spans="1:24">
      <c r="A491" s="132">
        <v>2621</v>
      </c>
      <c r="B491" s="132" t="s">
        <v>2699</v>
      </c>
      <c r="C491" s="132">
        <v>61044200000</v>
      </c>
      <c r="D491" s="132" t="s">
        <v>506</v>
      </c>
      <c r="E491" s="132" t="s">
        <v>426</v>
      </c>
      <c r="F491" s="132">
        <v>43</v>
      </c>
      <c r="G491" s="132" t="s">
        <v>3848</v>
      </c>
      <c r="H491" s="132">
        <v>2</v>
      </c>
      <c r="I491" s="132">
        <v>0.28799999999999998</v>
      </c>
      <c r="J491" s="132">
        <v>1</v>
      </c>
      <c r="K491" s="132">
        <v>0.28799999999999998</v>
      </c>
      <c r="L491" s="132" t="s">
        <v>467</v>
      </c>
      <c r="M491" s="132">
        <v>497</v>
      </c>
      <c r="N491" s="132" t="s">
        <v>436</v>
      </c>
      <c r="O491" s="132">
        <v>1840</v>
      </c>
      <c r="P491" s="132" t="s">
        <v>3956</v>
      </c>
      <c r="Q491" s="132" t="s">
        <v>3930</v>
      </c>
      <c r="R491" s="132" t="s">
        <v>467</v>
      </c>
      <c r="S491" s="132">
        <v>1000323</v>
      </c>
      <c r="T491" s="132" t="s">
        <v>810</v>
      </c>
      <c r="U491" s="132">
        <v>122</v>
      </c>
      <c r="V491" s="132">
        <v>79.900000000000006</v>
      </c>
      <c r="W491" s="132" t="s">
        <v>1063</v>
      </c>
      <c r="X491" s="132">
        <v>13</v>
      </c>
    </row>
    <row r="492" spans="1:24">
      <c r="A492" s="132">
        <v>2622</v>
      </c>
      <c r="B492" s="132" t="s">
        <v>2700</v>
      </c>
      <c r="C492" s="132">
        <v>61044300000</v>
      </c>
      <c r="D492" s="132" t="s">
        <v>541</v>
      </c>
      <c r="E492" s="132" t="s">
        <v>426</v>
      </c>
      <c r="F492" s="132">
        <v>43</v>
      </c>
      <c r="G492" s="132" t="s">
        <v>3848</v>
      </c>
      <c r="H492" s="132">
        <v>2</v>
      </c>
      <c r="I492" s="132">
        <v>0.5</v>
      </c>
      <c r="J492" s="132">
        <v>1</v>
      </c>
      <c r="K492" s="132">
        <v>0.5</v>
      </c>
      <c r="L492" s="132" t="s">
        <v>467</v>
      </c>
      <c r="M492" s="132">
        <v>497</v>
      </c>
      <c r="N492" s="132" t="s">
        <v>468</v>
      </c>
      <c r="O492" s="132">
        <v>1760</v>
      </c>
      <c r="P492" s="132" t="s">
        <v>425</v>
      </c>
      <c r="Q492" s="132">
        <v>37</v>
      </c>
      <c r="R492" s="132" t="s">
        <v>467</v>
      </c>
      <c r="S492" s="132">
        <v>1000323</v>
      </c>
      <c r="T492" s="132" t="s">
        <v>858</v>
      </c>
      <c r="U492" s="132">
        <v>1</v>
      </c>
      <c r="V492" s="132">
        <v>219.9</v>
      </c>
      <c r="W492" s="132" t="s">
        <v>3919</v>
      </c>
      <c r="X492" s="132">
        <v>25</v>
      </c>
    </row>
    <row r="493" spans="1:24">
      <c r="A493" s="132">
        <v>2623</v>
      </c>
      <c r="B493" s="132" t="s">
        <v>2701</v>
      </c>
      <c r="C493" s="132">
        <v>61044300000</v>
      </c>
      <c r="D493" s="132" t="s">
        <v>541</v>
      </c>
      <c r="E493" s="132" t="s">
        <v>426</v>
      </c>
      <c r="F493" s="132">
        <v>43</v>
      </c>
      <c r="G493" s="132" t="s">
        <v>3848</v>
      </c>
      <c r="H493" s="132">
        <v>2</v>
      </c>
      <c r="I493" s="132">
        <v>0.41399999999999998</v>
      </c>
      <c r="J493" s="132">
        <v>1</v>
      </c>
      <c r="K493" s="132">
        <v>0.41399999999999998</v>
      </c>
      <c r="L493" s="132" t="s">
        <v>467</v>
      </c>
      <c r="M493" s="132">
        <v>497</v>
      </c>
      <c r="N493" s="132" t="s">
        <v>468</v>
      </c>
      <c r="O493" s="132">
        <v>1760</v>
      </c>
      <c r="P493" s="132" t="s">
        <v>425</v>
      </c>
      <c r="Q493" s="132">
        <v>37</v>
      </c>
      <c r="R493" s="132" t="s">
        <v>467</v>
      </c>
      <c r="S493" s="132">
        <v>1000323</v>
      </c>
      <c r="T493" s="132" t="s">
        <v>825</v>
      </c>
      <c r="U493" s="132">
        <v>119</v>
      </c>
      <c r="V493" s="132">
        <v>199.9</v>
      </c>
      <c r="W493" s="132" t="s">
        <v>1053</v>
      </c>
      <c r="X493" s="132">
        <v>17</v>
      </c>
    </row>
    <row r="494" spans="1:24">
      <c r="A494" s="132">
        <v>2624</v>
      </c>
      <c r="B494" s="132" t="s">
        <v>2702</v>
      </c>
      <c r="C494" s="132">
        <v>61046200000</v>
      </c>
      <c r="D494" s="132" t="s">
        <v>588</v>
      </c>
      <c r="E494" s="132" t="s">
        <v>442</v>
      </c>
      <c r="F494" s="132">
        <v>24</v>
      </c>
      <c r="G494" s="132" t="s">
        <v>3848</v>
      </c>
      <c r="H494" s="132">
        <v>2</v>
      </c>
      <c r="I494" s="132">
        <v>0.42199999999999999</v>
      </c>
      <c r="J494" s="132">
        <v>1</v>
      </c>
      <c r="K494" s="132">
        <v>0.42199999999999999</v>
      </c>
      <c r="L494" s="132" t="s">
        <v>467</v>
      </c>
      <c r="M494" s="132">
        <v>497</v>
      </c>
      <c r="N494" s="132" t="s">
        <v>436</v>
      </c>
      <c r="O494" s="132">
        <v>1840</v>
      </c>
      <c r="P494" s="132" t="s">
        <v>439</v>
      </c>
      <c r="Q494" s="132">
        <v>9</v>
      </c>
      <c r="R494" s="132" t="s">
        <v>467</v>
      </c>
      <c r="S494" s="132">
        <v>1000323</v>
      </c>
      <c r="T494" s="132" t="s">
        <v>825</v>
      </c>
      <c r="U494" s="132">
        <v>119</v>
      </c>
      <c r="V494" s="132">
        <v>49.9</v>
      </c>
      <c r="W494" s="132" t="s">
        <v>1046</v>
      </c>
      <c r="X494" s="132">
        <v>12</v>
      </c>
    </row>
    <row r="495" spans="1:24">
      <c r="A495" s="132">
        <v>2625</v>
      </c>
      <c r="B495" s="132" t="s">
        <v>2703</v>
      </c>
      <c r="C495" s="132">
        <v>62046239000</v>
      </c>
      <c r="D495" s="132" t="s">
        <v>979</v>
      </c>
      <c r="E495" s="132" t="s">
        <v>420</v>
      </c>
      <c r="F495" s="132">
        <v>93</v>
      </c>
      <c r="G495" s="132" t="s">
        <v>3848</v>
      </c>
      <c r="H495" s="132">
        <v>2</v>
      </c>
      <c r="I495" s="132">
        <v>0.2</v>
      </c>
      <c r="J495" s="132">
        <v>1</v>
      </c>
      <c r="K495" s="132">
        <v>0.2</v>
      </c>
      <c r="L495" s="132" t="s">
        <v>467</v>
      </c>
      <c r="M495" s="132">
        <v>497</v>
      </c>
      <c r="N495" s="132" t="s">
        <v>436</v>
      </c>
      <c r="O495" s="132">
        <v>1840</v>
      </c>
      <c r="P495" s="132" t="s">
        <v>439</v>
      </c>
      <c r="Q495" s="132">
        <v>9</v>
      </c>
      <c r="R495" s="132" t="s">
        <v>467</v>
      </c>
      <c r="S495" s="132">
        <v>1000323</v>
      </c>
      <c r="T495" s="132" t="s">
        <v>858</v>
      </c>
      <c r="U495" s="132">
        <v>1</v>
      </c>
      <c r="V495" s="132">
        <v>59.9</v>
      </c>
      <c r="W495" s="132" t="s">
        <v>3919</v>
      </c>
      <c r="X495" s="132">
        <v>25</v>
      </c>
    </row>
    <row r="496" spans="1:24">
      <c r="A496" s="132">
        <v>2626</v>
      </c>
      <c r="B496" s="132" t="s">
        <v>2704</v>
      </c>
      <c r="C496" s="132">
        <v>61043900000</v>
      </c>
      <c r="D496" s="132" t="s">
        <v>675</v>
      </c>
      <c r="E496" s="132" t="s">
        <v>466</v>
      </c>
      <c r="F496" s="132">
        <v>153</v>
      </c>
      <c r="G496" s="132" t="s">
        <v>3848</v>
      </c>
      <c r="H496" s="132">
        <v>2</v>
      </c>
      <c r="I496" s="132">
        <v>0.48799999999999999</v>
      </c>
      <c r="J496" s="132">
        <v>1</v>
      </c>
      <c r="K496" s="132">
        <v>0.48799999999999999</v>
      </c>
      <c r="L496" s="132" t="s">
        <v>467</v>
      </c>
      <c r="M496" s="132">
        <v>497</v>
      </c>
      <c r="N496" s="132" t="s">
        <v>468</v>
      </c>
      <c r="O496" s="132">
        <v>1760</v>
      </c>
      <c r="P496" s="132" t="s">
        <v>431</v>
      </c>
      <c r="Q496" s="132">
        <v>53</v>
      </c>
      <c r="R496" s="132" t="s">
        <v>467</v>
      </c>
      <c r="S496" s="132">
        <v>1000323</v>
      </c>
      <c r="T496" s="132" t="s">
        <v>858</v>
      </c>
      <c r="U496" s="132">
        <v>1</v>
      </c>
      <c r="V496" s="132">
        <v>179.9</v>
      </c>
      <c r="W496" s="132" t="s">
        <v>1063</v>
      </c>
      <c r="X496" s="132">
        <v>13</v>
      </c>
    </row>
    <row r="497" spans="1:24">
      <c r="A497" s="132">
        <v>2627</v>
      </c>
      <c r="B497" s="132" t="s">
        <v>2705</v>
      </c>
      <c r="C497" s="132">
        <v>61043300000</v>
      </c>
      <c r="D497" s="132" t="s">
        <v>569</v>
      </c>
      <c r="E497" s="132" t="s">
        <v>466</v>
      </c>
      <c r="F497" s="132">
        <v>153</v>
      </c>
      <c r="G497" s="132" t="s">
        <v>3848</v>
      </c>
      <c r="H497" s="132">
        <v>2</v>
      </c>
      <c r="I497" s="132">
        <v>0.47399999999999998</v>
      </c>
      <c r="J497" s="132">
        <v>1</v>
      </c>
      <c r="K497" s="132">
        <v>0.47399999999999998</v>
      </c>
      <c r="L497" s="132" t="s">
        <v>467</v>
      </c>
      <c r="M497" s="132">
        <v>497</v>
      </c>
      <c r="N497" s="132" t="s">
        <v>468</v>
      </c>
      <c r="O497" s="132">
        <v>1760</v>
      </c>
      <c r="P497" s="132" t="s">
        <v>425</v>
      </c>
      <c r="Q497" s="132">
        <v>37</v>
      </c>
      <c r="R497" s="132" t="s">
        <v>467</v>
      </c>
      <c r="S497" s="132">
        <v>1000323</v>
      </c>
      <c r="T497" s="132" t="s">
        <v>825</v>
      </c>
      <c r="U497" s="132">
        <v>119</v>
      </c>
      <c r="V497" s="132">
        <v>99.9</v>
      </c>
      <c r="W497" s="132" t="s">
        <v>3920</v>
      </c>
      <c r="X497" s="132">
        <v>14</v>
      </c>
    </row>
    <row r="498" spans="1:24">
      <c r="A498" s="132">
        <v>2628</v>
      </c>
      <c r="B498" s="132" t="s">
        <v>2706</v>
      </c>
      <c r="C498" s="132">
        <v>61103099000</v>
      </c>
      <c r="D498" s="132" t="s">
        <v>709</v>
      </c>
      <c r="E498" s="132" t="s">
        <v>3690</v>
      </c>
      <c r="F498" s="132">
        <v>89</v>
      </c>
      <c r="G498" s="132" t="s">
        <v>3848</v>
      </c>
      <c r="H498" s="132">
        <v>2</v>
      </c>
      <c r="I498" s="132">
        <v>0.222</v>
      </c>
      <c r="J498" s="132">
        <v>1</v>
      </c>
      <c r="K498" s="132">
        <v>0.222</v>
      </c>
      <c r="L498" s="132" t="s">
        <v>467</v>
      </c>
      <c r="M498" s="132">
        <v>497</v>
      </c>
      <c r="N498" s="132" t="s">
        <v>468</v>
      </c>
      <c r="O498" s="132">
        <v>1760</v>
      </c>
      <c r="P498" s="132" t="s">
        <v>425</v>
      </c>
      <c r="Q498" s="132">
        <v>37</v>
      </c>
      <c r="R498" s="132" t="s">
        <v>467</v>
      </c>
      <c r="S498" s="132">
        <v>1000323</v>
      </c>
      <c r="T498" s="132" t="s">
        <v>858</v>
      </c>
      <c r="U498" s="132">
        <v>1</v>
      </c>
      <c r="V498" s="132">
        <v>19.899999999999999</v>
      </c>
      <c r="W498" s="132" t="s">
        <v>1077</v>
      </c>
      <c r="X498" s="132">
        <v>16</v>
      </c>
    </row>
    <row r="499" spans="1:24">
      <c r="A499" s="132">
        <v>2629</v>
      </c>
      <c r="B499" s="132" t="s">
        <v>2707</v>
      </c>
      <c r="C499" s="132">
        <v>61044300000</v>
      </c>
      <c r="D499" s="132" t="s">
        <v>541</v>
      </c>
      <c r="E499" s="132" t="s">
        <v>426</v>
      </c>
      <c r="F499" s="132">
        <v>43</v>
      </c>
      <c r="G499" s="132" t="s">
        <v>3848</v>
      </c>
      <c r="H499" s="132">
        <v>2</v>
      </c>
      <c r="I499" s="132">
        <v>0.56200000000000006</v>
      </c>
      <c r="J499" s="132">
        <v>1</v>
      </c>
      <c r="K499" s="132">
        <v>0.56200000000000006</v>
      </c>
      <c r="L499" s="132" t="s">
        <v>467</v>
      </c>
      <c r="M499" s="132">
        <v>497</v>
      </c>
      <c r="N499" s="132" t="s">
        <v>468</v>
      </c>
      <c r="O499" s="132">
        <v>1760</v>
      </c>
      <c r="P499" s="132" t="s">
        <v>425</v>
      </c>
      <c r="Q499" s="132">
        <v>37</v>
      </c>
      <c r="R499" s="132" t="s">
        <v>467</v>
      </c>
      <c r="S499" s="132">
        <v>1000323</v>
      </c>
      <c r="T499" s="132" t="s">
        <v>858</v>
      </c>
      <c r="U499" s="132">
        <v>1</v>
      </c>
      <c r="V499" s="132">
        <v>219.9</v>
      </c>
      <c r="W499" s="132" t="s">
        <v>3920</v>
      </c>
      <c r="X499" s="132">
        <v>14</v>
      </c>
    </row>
    <row r="500" spans="1:24">
      <c r="A500" s="132">
        <v>2630</v>
      </c>
      <c r="B500" s="132" t="s">
        <v>2708</v>
      </c>
      <c r="C500" s="132">
        <v>61062000000</v>
      </c>
      <c r="D500" s="132" t="s">
        <v>599</v>
      </c>
      <c r="E500" s="132" t="s">
        <v>437</v>
      </c>
      <c r="F500" s="132">
        <v>77</v>
      </c>
      <c r="G500" s="132" t="s">
        <v>3848</v>
      </c>
      <c r="H500" s="132">
        <v>2</v>
      </c>
      <c r="I500" s="132">
        <v>0.22</v>
      </c>
      <c r="J500" s="132">
        <v>1</v>
      </c>
      <c r="K500" s="132">
        <v>0.22</v>
      </c>
      <c r="L500" s="132" t="s">
        <v>467</v>
      </c>
      <c r="M500" s="132">
        <v>497</v>
      </c>
      <c r="N500" s="132" t="s">
        <v>468</v>
      </c>
      <c r="O500" s="132">
        <v>1760</v>
      </c>
      <c r="P500" s="132" t="s">
        <v>425</v>
      </c>
      <c r="Q500" s="132">
        <v>37</v>
      </c>
      <c r="R500" s="132" t="s">
        <v>467</v>
      </c>
      <c r="S500" s="132">
        <v>1000323</v>
      </c>
      <c r="T500" s="132" t="s">
        <v>810</v>
      </c>
      <c r="U500" s="132">
        <v>122</v>
      </c>
      <c r="V500" s="132">
        <v>69.900000000000006</v>
      </c>
      <c r="W500" s="132" t="s">
        <v>1077</v>
      </c>
      <c r="X500" s="132">
        <v>16</v>
      </c>
    </row>
    <row r="501" spans="1:24">
      <c r="A501" s="132">
        <v>2631</v>
      </c>
      <c r="B501" s="132" t="s">
        <v>2709</v>
      </c>
      <c r="C501" s="132">
        <v>61103099000</v>
      </c>
      <c r="D501" s="132" t="s">
        <v>709</v>
      </c>
      <c r="E501" s="132" t="s">
        <v>3690</v>
      </c>
      <c r="F501" s="132">
        <v>89</v>
      </c>
      <c r="G501" s="132" t="s">
        <v>3848</v>
      </c>
      <c r="H501" s="132">
        <v>2</v>
      </c>
      <c r="I501" s="132">
        <v>0.41399999999999998</v>
      </c>
      <c r="J501" s="132">
        <v>1</v>
      </c>
      <c r="K501" s="132">
        <v>0.41399999999999998</v>
      </c>
      <c r="L501" s="132" t="s">
        <v>467</v>
      </c>
      <c r="M501" s="132">
        <v>497</v>
      </c>
      <c r="N501" s="132" t="s">
        <v>468</v>
      </c>
      <c r="O501" s="132">
        <v>1760</v>
      </c>
      <c r="P501" s="132" t="s">
        <v>425</v>
      </c>
      <c r="Q501" s="132">
        <v>37</v>
      </c>
      <c r="R501" s="132" t="s">
        <v>467</v>
      </c>
      <c r="S501" s="132">
        <v>1000323</v>
      </c>
      <c r="T501" s="132" t="s">
        <v>810</v>
      </c>
      <c r="U501" s="132">
        <v>122</v>
      </c>
      <c r="V501" s="132">
        <v>129.9</v>
      </c>
      <c r="W501" s="132" t="s">
        <v>3919</v>
      </c>
      <c r="X501" s="132">
        <v>25</v>
      </c>
    </row>
    <row r="502" spans="1:24">
      <c r="A502" s="132">
        <v>2632</v>
      </c>
      <c r="B502" s="132" t="s">
        <v>2710</v>
      </c>
      <c r="C502" s="132">
        <v>61062000000</v>
      </c>
      <c r="D502" s="132" t="s">
        <v>599</v>
      </c>
      <c r="E502" s="132" t="s">
        <v>437</v>
      </c>
      <c r="F502" s="132">
        <v>77</v>
      </c>
      <c r="G502" s="132" t="s">
        <v>3848</v>
      </c>
      <c r="H502" s="132">
        <v>2</v>
      </c>
      <c r="I502" s="132">
        <v>0.11</v>
      </c>
      <c r="J502" s="132">
        <v>1</v>
      </c>
      <c r="K502" s="132">
        <v>0.11</v>
      </c>
      <c r="L502" s="132" t="s">
        <v>467</v>
      </c>
      <c r="M502" s="132">
        <v>497</v>
      </c>
      <c r="N502" s="132" t="s">
        <v>468</v>
      </c>
      <c r="O502" s="132">
        <v>1760</v>
      </c>
      <c r="P502" s="132" t="s">
        <v>425</v>
      </c>
      <c r="Q502" s="132">
        <v>37</v>
      </c>
      <c r="R502" s="132" t="s">
        <v>467</v>
      </c>
      <c r="S502" s="132">
        <v>1000323</v>
      </c>
      <c r="T502" s="132">
        <v>48</v>
      </c>
      <c r="U502" s="132">
        <v>578</v>
      </c>
      <c r="V502" s="132">
        <v>89.9</v>
      </c>
      <c r="W502" s="132" t="s">
        <v>1063</v>
      </c>
      <c r="X502" s="132">
        <v>13</v>
      </c>
    </row>
    <row r="503" spans="1:24">
      <c r="A503" s="132">
        <v>2633</v>
      </c>
      <c r="B503" s="132" t="s">
        <v>2711</v>
      </c>
      <c r="C503" s="132">
        <v>62046318000</v>
      </c>
      <c r="D503" s="132" t="s">
        <v>511</v>
      </c>
      <c r="E503" s="132" t="s">
        <v>420</v>
      </c>
      <c r="F503" s="132">
        <v>93</v>
      </c>
      <c r="G503" s="132" t="s">
        <v>3848</v>
      </c>
      <c r="H503" s="132">
        <v>2</v>
      </c>
      <c r="I503" s="132">
        <v>0.27400000000000002</v>
      </c>
      <c r="J503" s="132">
        <v>1</v>
      </c>
      <c r="K503" s="132">
        <v>0.27400000000000002</v>
      </c>
      <c r="L503" s="132" t="s">
        <v>467</v>
      </c>
      <c r="M503" s="132">
        <v>497</v>
      </c>
      <c r="N503" s="132" t="s">
        <v>468</v>
      </c>
      <c r="O503" s="132">
        <v>1760</v>
      </c>
      <c r="P503" s="132" t="s">
        <v>425</v>
      </c>
      <c r="Q503" s="132">
        <v>37</v>
      </c>
      <c r="R503" s="132" t="s">
        <v>467</v>
      </c>
      <c r="S503" s="132">
        <v>1000323</v>
      </c>
      <c r="T503" s="132" t="s">
        <v>810</v>
      </c>
      <c r="U503" s="132">
        <v>122</v>
      </c>
      <c r="V503" s="132">
        <v>89.9</v>
      </c>
      <c r="W503" s="132" t="s">
        <v>1063</v>
      </c>
      <c r="X503" s="132">
        <v>13</v>
      </c>
    </row>
    <row r="504" spans="1:24">
      <c r="A504" s="132">
        <v>2634</v>
      </c>
      <c r="B504" s="132" t="s">
        <v>2712</v>
      </c>
      <c r="C504" s="132">
        <v>61044300000</v>
      </c>
      <c r="D504" s="132" t="s">
        <v>541</v>
      </c>
      <c r="E504" s="132" t="s">
        <v>426</v>
      </c>
      <c r="F504" s="132">
        <v>43</v>
      </c>
      <c r="G504" s="132" t="s">
        <v>3848</v>
      </c>
      <c r="H504" s="132">
        <v>2</v>
      </c>
      <c r="I504" s="132">
        <v>0.29599999999999999</v>
      </c>
      <c r="J504" s="132">
        <v>1</v>
      </c>
      <c r="K504" s="132">
        <v>0.29599999999999999</v>
      </c>
      <c r="L504" s="132" t="s">
        <v>467</v>
      </c>
      <c r="M504" s="132">
        <v>497</v>
      </c>
      <c r="N504" s="132" t="s">
        <v>468</v>
      </c>
      <c r="O504" s="132">
        <v>1760</v>
      </c>
      <c r="P504" s="132" t="s">
        <v>425</v>
      </c>
      <c r="Q504" s="132">
        <v>37</v>
      </c>
      <c r="R504" s="132" t="s">
        <v>467</v>
      </c>
      <c r="S504" s="132">
        <v>1000323</v>
      </c>
      <c r="T504" s="132" t="s">
        <v>810</v>
      </c>
      <c r="U504" s="132">
        <v>122</v>
      </c>
      <c r="V504" s="132">
        <v>129.9</v>
      </c>
      <c r="W504" s="132" t="s">
        <v>1063</v>
      </c>
      <c r="X504" s="132">
        <v>13</v>
      </c>
    </row>
    <row r="505" spans="1:24">
      <c r="A505" s="132">
        <v>2635</v>
      </c>
      <c r="B505" s="132" t="s">
        <v>2713</v>
      </c>
      <c r="C505" s="132">
        <v>61044200000</v>
      </c>
      <c r="D505" s="132" t="s">
        <v>506</v>
      </c>
      <c r="E505" s="132" t="s">
        <v>426</v>
      </c>
      <c r="F505" s="132">
        <v>43</v>
      </c>
      <c r="G505" s="132" t="s">
        <v>3848</v>
      </c>
      <c r="H505" s="132">
        <v>2</v>
      </c>
      <c r="I505" s="132">
        <v>0.248</v>
      </c>
      <c r="J505" s="132">
        <v>1</v>
      </c>
      <c r="K505" s="132">
        <v>0.248</v>
      </c>
      <c r="L505" s="132" t="s">
        <v>467</v>
      </c>
      <c r="M505" s="132">
        <v>497</v>
      </c>
      <c r="N505" s="132" t="s">
        <v>468</v>
      </c>
      <c r="O505" s="132">
        <v>1760</v>
      </c>
      <c r="P505" s="132" t="s">
        <v>439</v>
      </c>
      <c r="Q505" s="132">
        <v>9</v>
      </c>
      <c r="R505" s="132" t="s">
        <v>467</v>
      </c>
      <c r="S505" s="132">
        <v>1000323</v>
      </c>
      <c r="T505" s="132">
        <v>48</v>
      </c>
      <c r="U505" s="132">
        <v>578</v>
      </c>
      <c r="V505" s="132">
        <v>129.9</v>
      </c>
      <c r="W505" s="132" t="s">
        <v>1050</v>
      </c>
      <c r="X505" s="132">
        <v>20</v>
      </c>
    </row>
    <row r="506" spans="1:24">
      <c r="A506" s="132">
        <v>2636</v>
      </c>
      <c r="B506" s="132" t="s">
        <v>2714</v>
      </c>
      <c r="C506" s="132">
        <v>61044200000</v>
      </c>
      <c r="D506" s="132" t="s">
        <v>506</v>
      </c>
      <c r="E506" s="132" t="s">
        <v>426</v>
      </c>
      <c r="F506" s="132">
        <v>43</v>
      </c>
      <c r="G506" s="132" t="s">
        <v>3848</v>
      </c>
      <c r="H506" s="132">
        <v>2</v>
      </c>
      <c r="I506" s="132">
        <v>0.29799999999999999</v>
      </c>
      <c r="J506" s="132">
        <v>1</v>
      </c>
      <c r="K506" s="132">
        <v>0.29799999999999999</v>
      </c>
      <c r="L506" s="132" t="s">
        <v>467</v>
      </c>
      <c r="M506" s="132">
        <v>497</v>
      </c>
      <c r="N506" s="132" t="s">
        <v>468</v>
      </c>
      <c r="O506" s="132">
        <v>1760</v>
      </c>
      <c r="P506" s="132" t="s">
        <v>3956</v>
      </c>
      <c r="Q506" s="132" t="s">
        <v>3930</v>
      </c>
      <c r="R506" s="132" t="s">
        <v>467</v>
      </c>
      <c r="S506" s="132">
        <v>1000323</v>
      </c>
      <c r="T506" s="132" t="s">
        <v>858</v>
      </c>
      <c r="U506" s="132">
        <v>1</v>
      </c>
      <c r="V506" s="132">
        <v>79.900000000000006</v>
      </c>
      <c r="W506" s="132" t="s">
        <v>1050</v>
      </c>
      <c r="X506" s="132">
        <v>20</v>
      </c>
    </row>
    <row r="507" spans="1:24">
      <c r="A507" s="132">
        <v>2637</v>
      </c>
      <c r="B507" s="132" t="s">
        <v>2715</v>
      </c>
      <c r="C507" s="132">
        <v>61103099000</v>
      </c>
      <c r="D507" s="132" t="s">
        <v>709</v>
      </c>
      <c r="E507" s="132" t="s">
        <v>3690</v>
      </c>
      <c r="F507" s="132">
        <v>89</v>
      </c>
      <c r="G507" s="132" t="s">
        <v>3848</v>
      </c>
      <c r="H507" s="132">
        <v>2</v>
      </c>
      <c r="I507" s="132">
        <v>7.1999999999999995E-2</v>
      </c>
      <c r="J507" s="132">
        <v>1</v>
      </c>
      <c r="K507" s="132">
        <v>7.1999999999999995E-2</v>
      </c>
      <c r="L507" s="132" t="s">
        <v>467</v>
      </c>
      <c r="M507" s="132">
        <v>497</v>
      </c>
      <c r="N507" s="132" t="s">
        <v>468</v>
      </c>
      <c r="O507" s="132">
        <v>1760</v>
      </c>
      <c r="P507" s="132" t="s">
        <v>425</v>
      </c>
      <c r="Q507" s="132">
        <v>37</v>
      </c>
      <c r="R507" s="132" t="s">
        <v>467</v>
      </c>
      <c r="S507" s="132">
        <v>1000323</v>
      </c>
      <c r="T507" s="132" t="s">
        <v>821</v>
      </c>
      <c r="U507" s="132">
        <v>3</v>
      </c>
      <c r="V507" s="132">
        <v>99.9</v>
      </c>
      <c r="W507" s="132" t="s">
        <v>1064</v>
      </c>
      <c r="X507" s="132">
        <v>7</v>
      </c>
    </row>
    <row r="508" spans="1:24">
      <c r="A508" s="132">
        <v>2638</v>
      </c>
      <c r="B508" s="132" t="s">
        <v>2716</v>
      </c>
      <c r="C508" s="132">
        <v>61099020000</v>
      </c>
      <c r="D508" s="132" t="s">
        <v>604</v>
      </c>
      <c r="E508" s="132" t="s">
        <v>329</v>
      </c>
      <c r="F508" s="132">
        <v>249</v>
      </c>
      <c r="G508" s="132" t="s">
        <v>3848</v>
      </c>
      <c r="H508" s="132">
        <v>2</v>
      </c>
      <c r="I508" s="132">
        <v>0.34399999999999997</v>
      </c>
      <c r="J508" s="132">
        <v>1</v>
      </c>
      <c r="K508" s="132">
        <v>0.34399999999999997</v>
      </c>
      <c r="L508" s="132" t="s">
        <v>467</v>
      </c>
      <c r="M508" s="132">
        <v>497</v>
      </c>
      <c r="N508" s="132" t="s">
        <v>468</v>
      </c>
      <c r="O508" s="132">
        <v>1760</v>
      </c>
      <c r="P508" s="132" t="s">
        <v>425</v>
      </c>
      <c r="Q508" s="132">
        <v>37</v>
      </c>
      <c r="R508" s="132" t="s">
        <v>467</v>
      </c>
      <c r="S508" s="132">
        <v>1000323</v>
      </c>
      <c r="T508" s="132" t="s">
        <v>825</v>
      </c>
      <c r="U508" s="132">
        <v>119</v>
      </c>
      <c r="V508" s="132">
        <v>109.9</v>
      </c>
      <c r="W508" s="132" t="s">
        <v>1063</v>
      </c>
      <c r="X508" s="132">
        <v>13</v>
      </c>
    </row>
    <row r="509" spans="1:24">
      <c r="A509" s="132">
        <v>2639</v>
      </c>
      <c r="B509" s="132" t="s">
        <v>2717</v>
      </c>
      <c r="C509" s="132">
        <v>62046318000</v>
      </c>
      <c r="D509" s="132" t="s">
        <v>511</v>
      </c>
      <c r="E509" s="132" t="s">
        <v>420</v>
      </c>
      <c r="F509" s="132">
        <v>93</v>
      </c>
      <c r="G509" s="132" t="s">
        <v>3848</v>
      </c>
      <c r="H509" s="132">
        <v>2</v>
      </c>
      <c r="I509" s="132">
        <v>0.35399999999999998</v>
      </c>
      <c r="J509" s="132">
        <v>1</v>
      </c>
      <c r="K509" s="132">
        <v>0.35399999999999998</v>
      </c>
      <c r="L509" s="132" t="s">
        <v>467</v>
      </c>
      <c r="M509" s="132">
        <v>497</v>
      </c>
      <c r="N509" s="132" t="s">
        <v>468</v>
      </c>
      <c r="O509" s="132">
        <v>1760</v>
      </c>
      <c r="P509" s="132" t="s">
        <v>425</v>
      </c>
      <c r="Q509" s="132">
        <v>37</v>
      </c>
      <c r="R509" s="132" t="s">
        <v>467</v>
      </c>
      <c r="S509" s="132">
        <v>1000323</v>
      </c>
      <c r="T509" s="132" t="s">
        <v>858</v>
      </c>
      <c r="U509" s="132">
        <v>1</v>
      </c>
      <c r="V509" s="132">
        <v>89.9</v>
      </c>
      <c r="W509" s="132" t="s">
        <v>1064</v>
      </c>
      <c r="X509" s="132">
        <v>7</v>
      </c>
    </row>
    <row r="510" spans="1:24">
      <c r="A510" s="132">
        <v>2640</v>
      </c>
      <c r="B510" s="132" t="s">
        <v>2718</v>
      </c>
      <c r="C510" s="132">
        <v>61099020000</v>
      </c>
      <c r="D510" s="132" t="s">
        <v>604</v>
      </c>
      <c r="E510" s="132" t="s">
        <v>329</v>
      </c>
      <c r="F510" s="132">
        <v>249</v>
      </c>
      <c r="G510" s="132" t="s">
        <v>3848</v>
      </c>
      <c r="H510" s="132">
        <v>2</v>
      </c>
      <c r="I510" s="132">
        <v>0.13800000000000001</v>
      </c>
      <c r="J510" s="132">
        <v>1</v>
      </c>
      <c r="K510" s="132">
        <v>0.13800000000000001</v>
      </c>
      <c r="L510" s="132" t="s">
        <v>467</v>
      </c>
      <c r="M510" s="132">
        <v>497</v>
      </c>
      <c r="N510" s="132" t="s">
        <v>468</v>
      </c>
      <c r="O510" s="132">
        <v>1760</v>
      </c>
      <c r="P510" s="132" t="s">
        <v>425</v>
      </c>
      <c r="Q510" s="132">
        <v>37</v>
      </c>
      <c r="R510" s="132" t="s">
        <v>467</v>
      </c>
      <c r="S510" s="132">
        <v>1000323</v>
      </c>
      <c r="T510" s="132" t="s">
        <v>821</v>
      </c>
      <c r="U510" s="132">
        <v>3</v>
      </c>
      <c r="V510" s="132">
        <v>49.9</v>
      </c>
      <c r="W510" s="132" t="s">
        <v>1064</v>
      </c>
      <c r="X510" s="132">
        <v>7</v>
      </c>
    </row>
    <row r="511" spans="1:24">
      <c r="A511" s="132">
        <v>2641</v>
      </c>
      <c r="B511" s="132" t="s">
        <v>2719</v>
      </c>
      <c r="C511" s="132">
        <v>62046318000</v>
      </c>
      <c r="D511" s="132" t="s">
        <v>511</v>
      </c>
      <c r="E511" s="132" t="s">
        <v>420</v>
      </c>
      <c r="F511" s="132">
        <v>93</v>
      </c>
      <c r="G511" s="132" t="s">
        <v>3848</v>
      </c>
      <c r="H511" s="132">
        <v>2</v>
      </c>
      <c r="I511" s="132">
        <v>0.106</v>
      </c>
      <c r="J511" s="132">
        <v>1</v>
      </c>
      <c r="K511" s="132">
        <v>0.106</v>
      </c>
      <c r="L511" s="132" t="s">
        <v>467</v>
      </c>
      <c r="M511" s="132">
        <v>497</v>
      </c>
      <c r="N511" s="132" t="s">
        <v>468</v>
      </c>
      <c r="O511" s="132">
        <v>1760</v>
      </c>
      <c r="P511" s="132" t="s">
        <v>425</v>
      </c>
      <c r="Q511" s="132">
        <v>37</v>
      </c>
      <c r="R511" s="132" t="s">
        <v>467</v>
      </c>
      <c r="S511" s="132">
        <v>1000323</v>
      </c>
      <c r="T511" s="132" t="s">
        <v>810</v>
      </c>
      <c r="U511" s="132">
        <v>122</v>
      </c>
      <c r="V511" s="132">
        <v>99.9</v>
      </c>
      <c r="W511" s="132" t="s">
        <v>3920</v>
      </c>
      <c r="X511" s="132">
        <v>14</v>
      </c>
    </row>
    <row r="512" spans="1:24">
      <c r="A512" s="132">
        <v>2642</v>
      </c>
      <c r="B512" s="132" t="s">
        <v>1999</v>
      </c>
      <c r="C512" s="132">
        <v>61044200000</v>
      </c>
      <c r="D512" s="132" t="s">
        <v>506</v>
      </c>
      <c r="E512" s="132" t="s">
        <v>426</v>
      </c>
      <c r="F512" s="132">
        <v>43</v>
      </c>
      <c r="G512" s="132" t="s">
        <v>3848</v>
      </c>
      <c r="H512" s="132">
        <v>2</v>
      </c>
      <c r="I512" s="132">
        <v>0.17199999999999999</v>
      </c>
      <c r="J512" s="132">
        <v>1</v>
      </c>
      <c r="K512" s="132">
        <v>0.17199999999999999</v>
      </c>
      <c r="L512" s="132" t="s">
        <v>467</v>
      </c>
      <c r="M512" s="132">
        <v>497</v>
      </c>
      <c r="N512" s="132" t="s">
        <v>468</v>
      </c>
      <c r="O512" s="132">
        <v>1760</v>
      </c>
      <c r="P512" s="132" t="s">
        <v>439</v>
      </c>
      <c r="Q512" s="132">
        <v>9</v>
      </c>
      <c r="R512" s="132" t="s">
        <v>467</v>
      </c>
      <c r="S512" s="132">
        <v>1000323</v>
      </c>
      <c r="T512" s="132" t="s">
        <v>858</v>
      </c>
      <c r="U512" s="132">
        <v>1</v>
      </c>
      <c r="V512" s="132">
        <v>89.9</v>
      </c>
      <c r="W512" s="132" t="s">
        <v>1046</v>
      </c>
      <c r="X512" s="132">
        <v>12</v>
      </c>
    </row>
    <row r="513" spans="1:24">
      <c r="A513" s="132">
        <v>2643</v>
      </c>
      <c r="B513" s="132" t="s">
        <v>2720</v>
      </c>
      <c r="C513" s="132">
        <v>61044200000</v>
      </c>
      <c r="D513" s="132" t="s">
        <v>506</v>
      </c>
      <c r="E513" s="132" t="s">
        <v>426</v>
      </c>
      <c r="F513" s="132">
        <v>43</v>
      </c>
      <c r="G513" s="132" t="s">
        <v>3848</v>
      </c>
      <c r="H513" s="132">
        <v>2</v>
      </c>
      <c r="I513" s="132">
        <v>0.36599999999999999</v>
      </c>
      <c r="J513" s="132">
        <v>1</v>
      </c>
      <c r="K513" s="132">
        <v>0.36599999999999999</v>
      </c>
      <c r="L513" s="132" t="s">
        <v>467</v>
      </c>
      <c r="M513" s="132">
        <v>497</v>
      </c>
      <c r="N513" s="132" t="s">
        <v>468</v>
      </c>
      <c r="O513" s="132">
        <v>1760</v>
      </c>
      <c r="P513" s="132" t="s">
        <v>439</v>
      </c>
      <c r="Q513" s="132">
        <v>9</v>
      </c>
      <c r="R513" s="132" t="s">
        <v>467</v>
      </c>
      <c r="S513" s="132">
        <v>1000323</v>
      </c>
      <c r="T513" s="132" t="s">
        <v>821</v>
      </c>
      <c r="U513" s="132">
        <v>3</v>
      </c>
      <c r="V513" s="132">
        <v>99.9</v>
      </c>
      <c r="W513" s="132" t="s">
        <v>1046</v>
      </c>
      <c r="X513" s="132">
        <v>12</v>
      </c>
    </row>
    <row r="514" spans="1:24">
      <c r="A514" s="132">
        <v>2644</v>
      </c>
      <c r="B514" s="132" t="s">
        <v>2721</v>
      </c>
      <c r="C514" s="132">
        <v>61044300000</v>
      </c>
      <c r="D514" s="132" t="s">
        <v>541</v>
      </c>
      <c r="E514" s="132" t="s">
        <v>426</v>
      </c>
      <c r="F514" s="132">
        <v>43</v>
      </c>
      <c r="G514" s="132" t="s">
        <v>3848</v>
      </c>
      <c r="H514" s="132">
        <v>2</v>
      </c>
      <c r="I514" s="132">
        <v>0.30399999999999999</v>
      </c>
      <c r="J514" s="132">
        <v>1</v>
      </c>
      <c r="K514" s="132">
        <v>0.30399999999999999</v>
      </c>
      <c r="L514" s="132" t="s">
        <v>467</v>
      </c>
      <c r="M514" s="132">
        <v>497</v>
      </c>
      <c r="N514" s="132" t="s">
        <v>468</v>
      </c>
      <c r="O514" s="132">
        <v>1760</v>
      </c>
      <c r="P514" s="132" t="s">
        <v>425</v>
      </c>
      <c r="Q514" s="132">
        <v>37</v>
      </c>
      <c r="R514" s="132" t="s">
        <v>467</v>
      </c>
      <c r="S514" s="132">
        <v>1000323</v>
      </c>
      <c r="T514" s="132" t="s">
        <v>810</v>
      </c>
      <c r="U514" s="132">
        <v>122</v>
      </c>
      <c r="V514" s="132">
        <v>129.9</v>
      </c>
      <c r="W514" s="132" t="s">
        <v>1063</v>
      </c>
      <c r="X514" s="132">
        <v>13</v>
      </c>
    </row>
    <row r="515" spans="1:24">
      <c r="A515" s="132">
        <v>2645</v>
      </c>
      <c r="B515" s="132" t="s">
        <v>2722</v>
      </c>
      <c r="C515" s="132">
        <v>62143000000</v>
      </c>
      <c r="D515" s="132" t="s">
        <v>674</v>
      </c>
      <c r="E515" s="132" t="s">
        <v>3648</v>
      </c>
      <c r="F515" s="132">
        <v>11</v>
      </c>
      <c r="G515" s="132" t="s">
        <v>3848</v>
      </c>
      <c r="H515" s="132">
        <v>2</v>
      </c>
      <c r="I515" s="132">
        <v>0.15</v>
      </c>
      <c r="J515" s="132">
        <v>1</v>
      </c>
      <c r="K515" s="132">
        <v>0.15</v>
      </c>
      <c r="L515" s="132" t="s">
        <v>467</v>
      </c>
      <c r="M515" s="132">
        <v>497</v>
      </c>
      <c r="N515" s="132" t="s">
        <v>468</v>
      </c>
      <c r="O515" s="132">
        <v>1760</v>
      </c>
      <c r="P515" s="132" t="s">
        <v>425</v>
      </c>
      <c r="Q515" s="132">
        <v>37</v>
      </c>
      <c r="R515" s="132" t="s">
        <v>467</v>
      </c>
      <c r="S515" s="132">
        <v>1000323</v>
      </c>
      <c r="T515" s="132" t="s">
        <v>1150</v>
      </c>
      <c r="U515" s="132">
        <v>579</v>
      </c>
      <c r="V515" s="132">
        <v>59.9</v>
      </c>
      <c r="W515" s="132" t="s">
        <v>1063</v>
      </c>
      <c r="X515" s="132">
        <v>13</v>
      </c>
    </row>
    <row r="516" spans="1:24">
      <c r="A516" s="132">
        <v>2646</v>
      </c>
      <c r="B516" s="132" t="s">
        <v>2604</v>
      </c>
      <c r="C516" s="132">
        <v>61045300000</v>
      </c>
      <c r="D516" s="132" t="s">
        <v>495</v>
      </c>
      <c r="E516" s="132" t="s">
        <v>443</v>
      </c>
      <c r="F516" s="132">
        <v>53</v>
      </c>
      <c r="G516" s="132" t="s">
        <v>3848</v>
      </c>
      <c r="H516" s="132">
        <v>2</v>
      </c>
      <c r="I516" s="132">
        <v>0.318</v>
      </c>
      <c r="J516" s="132">
        <v>1</v>
      </c>
      <c r="K516" s="132">
        <v>0.318</v>
      </c>
      <c r="L516" s="132" t="s">
        <v>467</v>
      </c>
      <c r="M516" s="132">
        <v>497</v>
      </c>
      <c r="N516" s="132" t="s">
        <v>468</v>
      </c>
      <c r="O516" s="132">
        <v>1760</v>
      </c>
      <c r="P516" s="132" t="s">
        <v>425</v>
      </c>
      <c r="Q516" s="132">
        <v>37</v>
      </c>
      <c r="R516" s="132" t="s">
        <v>467</v>
      </c>
      <c r="S516" s="132">
        <v>1000323</v>
      </c>
      <c r="T516" s="132" t="s">
        <v>810</v>
      </c>
      <c r="U516" s="132">
        <v>122</v>
      </c>
      <c r="V516" s="132">
        <v>99.9</v>
      </c>
      <c r="W516" s="132" t="s">
        <v>1050</v>
      </c>
      <c r="X516" s="132">
        <v>20</v>
      </c>
    </row>
    <row r="517" spans="1:24">
      <c r="A517" s="132">
        <v>2647</v>
      </c>
      <c r="B517" s="132" t="s">
        <v>2723</v>
      </c>
      <c r="C517" s="132">
        <v>61099020000</v>
      </c>
      <c r="D517" s="132" t="s">
        <v>604</v>
      </c>
      <c r="E517" s="132" t="s">
        <v>329</v>
      </c>
      <c r="F517" s="132">
        <v>249</v>
      </c>
      <c r="G517" s="132" t="s">
        <v>3848</v>
      </c>
      <c r="H517" s="132">
        <v>2</v>
      </c>
      <c r="I517" s="132">
        <v>0.14199999999999999</v>
      </c>
      <c r="J517" s="132">
        <v>1</v>
      </c>
      <c r="K517" s="132">
        <v>0.14199999999999999</v>
      </c>
      <c r="L517" s="132" t="s">
        <v>467</v>
      </c>
      <c r="M517" s="132">
        <v>497</v>
      </c>
      <c r="N517" s="132" t="s">
        <v>468</v>
      </c>
      <c r="O517" s="132">
        <v>1760</v>
      </c>
      <c r="P517" s="132" t="s">
        <v>425</v>
      </c>
      <c r="Q517" s="132">
        <v>37</v>
      </c>
      <c r="R517" s="132" t="s">
        <v>467</v>
      </c>
      <c r="S517" s="132">
        <v>1000323</v>
      </c>
      <c r="T517" s="132" t="s">
        <v>825</v>
      </c>
      <c r="U517" s="132">
        <v>119</v>
      </c>
      <c r="V517" s="132">
        <v>69.900000000000006</v>
      </c>
      <c r="W517" s="132" t="s">
        <v>1038</v>
      </c>
      <c r="X517" s="132">
        <v>5</v>
      </c>
    </row>
    <row r="518" spans="1:24">
      <c r="A518" s="132">
        <v>2648</v>
      </c>
      <c r="B518" s="132" t="s">
        <v>2724</v>
      </c>
      <c r="C518" s="132">
        <v>61046900090</v>
      </c>
      <c r="D518" s="132" t="s">
        <v>656</v>
      </c>
      <c r="E518" s="132" t="s">
        <v>3671</v>
      </c>
      <c r="F518" s="132">
        <v>54</v>
      </c>
      <c r="G518" s="132" t="s">
        <v>3848</v>
      </c>
      <c r="H518" s="132">
        <v>2</v>
      </c>
      <c r="I518" s="132">
        <v>0.46200000000000002</v>
      </c>
      <c r="J518" s="132">
        <v>1</v>
      </c>
      <c r="K518" s="132">
        <v>0.46200000000000002</v>
      </c>
      <c r="L518" s="132" t="s">
        <v>467</v>
      </c>
      <c r="M518" s="132">
        <v>497</v>
      </c>
      <c r="N518" s="132" t="s">
        <v>468</v>
      </c>
      <c r="O518" s="132">
        <v>1760</v>
      </c>
      <c r="P518" s="132" t="s">
        <v>4294</v>
      </c>
      <c r="Q518" s="132" t="s">
        <v>4271</v>
      </c>
      <c r="R518" s="132" t="s">
        <v>467</v>
      </c>
      <c r="S518" s="132">
        <v>1000323</v>
      </c>
      <c r="T518" s="132" t="s">
        <v>821</v>
      </c>
      <c r="U518" s="132">
        <v>3</v>
      </c>
      <c r="V518" s="132">
        <v>99.9</v>
      </c>
      <c r="W518" s="132" t="s">
        <v>1077</v>
      </c>
      <c r="X518" s="132">
        <v>16</v>
      </c>
    </row>
    <row r="519" spans="1:24">
      <c r="A519" s="132">
        <v>2649</v>
      </c>
      <c r="B519" s="132" t="s">
        <v>2725</v>
      </c>
      <c r="C519" s="132">
        <v>61044300000</v>
      </c>
      <c r="D519" s="132" t="s">
        <v>541</v>
      </c>
      <c r="E519" s="132" t="s">
        <v>426</v>
      </c>
      <c r="F519" s="132">
        <v>43</v>
      </c>
      <c r="G519" s="132" t="s">
        <v>3848</v>
      </c>
      <c r="H519" s="132">
        <v>2</v>
      </c>
      <c r="I519" s="132">
        <v>0.42199999999999999</v>
      </c>
      <c r="J519" s="132">
        <v>1</v>
      </c>
      <c r="K519" s="132">
        <v>0.42199999999999999</v>
      </c>
      <c r="L519" s="132" t="s">
        <v>467</v>
      </c>
      <c r="M519" s="132">
        <v>497</v>
      </c>
      <c r="N519" s="132" t="s">
        <v>468</v>
      </c>
      <c r="O519" s="132">
        <v>1760</v>
      </c>
      <c r="P519" s="132" t="s">
        <v>425</v>
      </c>
      <c r="Q519" s="132">
        <v>37</v>
      </c>
      <c r="R519" s="132" t="s">
        <v>467</v>
      </c>
      <c r="S519" s="132">
        <v>1000323</v>
      </c>
      <c r="T519" s="132" t="s">
        <v>810</v>
      </c>
      <c r="U519" s="132">
        <v>122</v>
      </c>
      <c r="V519" s="132">
        <v>179.9</v>
      </c>
      <c r="W519" s="132" t="s">
        <v>1053</v>
      </c>
      <c r="X519" s="132">
        <v>17</v>
      </c>
    </row>
    <row r="520" spans="1:24">
      <c r="A520" s="132">
        <v>2650</v>
      </c>
      <c r="B520" s="132" t="s">
        <v>2726</v>
      </c>
      <c r="C520" s="132">
        <v>61062000000</v>
      </c>
      <c r="D520" s="132" t="s">
        <v>599</v>
      </c>
      <c r="E520" s="132" t="s">
        <v>437</v>
      </c>
      <c r="F520" s="132">
        <v>77</v>
      </c>
      <c r="G520" s="132" t="s">
        <v>3848</v>
      </c>
      <c r="H520" s="132">
        <v>2</v>
      </c>
      <c r="I520" s="132">
        <v>0.13</v>
      </c>
      <c r="J520" s="132">
        <v>1</v>
      </c>
      <c r="K520" s="132">
        <v>0.13</v>
      </c>
      <c r="L520" s="132" t="s">
        <v>467</v>
      </c>
      <c r="M520" s="132">
        <v>497</v>
      </c>
      <c r="N520" s="132" t="s">
        <v>468</v>
      </c>
      <c r="O520" s="132">
        <v>1760</v>
      </c>
      <c r="P520" s="132" t="s">
        <v>425</v>
      </c>
      <c r="Q520" s="132">
        <v>37</v>
      </c>
      <c r="R520" s="132" t="s">
        <v>467</v>
      </c>
      <c r="S520" s="132">
        <v>1000323</v>
      </c>
      <c r="T520" s="132" t="s">
        <v>810</v>
      </c>
      <c r="U520" s="132">
        <v>122</v>
      </c>
      <c r="V520" s="132">
        <v>79.900000000000006</v>
      </c>
      <c r="W520" s="132" t="s">
        <v>1053</v>
      </c>
      <c r="X520" s="132">
        <v>17</v>
      </c>
    </row>
    <row r="521" spans="1:24">
      <c r="A521" s="132">
        <v>2651</v>
      </c>
      <c r="B521" s="132" t="s">
        <v>2601</v>
      </c>
      <c r="C521" s="132">
        <v>61044900000</v>
      </c>
      <c r="D521" s="132" t="s">
        <v>590</v>
      </c>
      <c r="E521" s="132" t="s">
        <v>426</v>
      </c>
      <c r="F521" s="132">
        <v>43</v>
      </c>
      <c r="G521" s="132" t="s">
        <v>3848</v>
      </c>
      <c r="H521" s="132">
        <v>2</v>
      </c>
      <c r="I521" s="132">
        <v>0.62</v>
      </c>
      <c r="J521" s="132">
        <v>1</v>
      </c>
      <c r="K521" s="132">
        <v>0.62</v>
      </c>
      <c r="L521" s="132" t="s">
        <v>467</v>
      </c>
      <c r="M521" s="132">
        <v>497</v>
      </c>
      <c r="N521" s="132" t="s">
        <v>468</v>
      </c>
      <c r="O521" s="132">
        <v>1760</v>
      </c>
      <c r="P521" s="132" t="s">
        <v>431</v>
      </c>
      <c r="Q521" s="132">
        <v>53</v>
      </c>
      <c r="R521" s="132" t="s">
        <v>467</v>
      </c>
      <c r="S521" s="132">
        <v>1000323</v>
      </c>
      <c r="T521" s="132" t="s">
        <v>821</v>
      </c>
      <c r="U521" s="132">
        <v>3</v>
      </c>
      <c r="V521" s="132">
        <v>109.9</v>
      </c>
      <c r="W521" s="132" t="s">
        <v>1077</v>
      </c>
      <c r="X521" s="132">
        <v>16</v>
      </c>
    </row>
    <row r="522" spans="1:24">
      <c r="A522" s="132">
        <v>2652</v>
      </c>
      <c r="B522" s="132" t="s">
        <v>2727</v>
      </c>
      <c r="C522" s="132">
        <v>61069090000</v>
      </c>
      <c r="D522" s="132" t="s">
        <v>607</v>
      </c>
      <c r="E522" s="132" t="s">
        <v>437</v>
      </c>
      <c r="F522" s="132">
        <v>77</v>
      </c>
      <c r="G522" s="132" t="s">
        <v>3848</v>
      </c>
      <c r="H522" s="132">
        <v>2</v>
      </c>
      <c r="I522" s="132">
        <v>0.13800000000000001</v>
      </c>
      <c r="J522" s="132">
        <v>1</v>
      </c>
      <c r="K522" s="132">
        <v>0.13800000000000001</v>
      </c>
      <c r="L522" s="132" t="s">
        <v>467</v>
      </c>
      <c r="M522" s="132">
        <v>497</v>
      </c>
      <c r="N522" s="132" t="s">
        <v>468</v>
      </c>
      <c r="O522" s="132">
        <v>1760</v>
      </c>
      <c r="P522" s="132" t="s">
        <v>4294</v>
      </c>
      <c r="Q522" s="132" t="s">
        <v>4271</v>
      </c>
      <c r="R522" s="132" t="s">
        <v>467</v>
      </c>
      <c r="S522" s="132">
        <v>1000323</v>
      </c>
      <c r="T522" s="132" t="s">
        <v>858</v>
      </c>
      <c r="U522" s="132">
        <v>1</v>
      </c>
      <c r="V522" s="132">
        <v>89.9</v>
      </c>
      <c r="W522" s="132" t="s">
        <v>1077</v>
      </c>
      <c r="X522" s="132">
        <v>16</v>
      </c>
    </row>
    <row r="523" spans="1:24">
      <c r="A523" s="132">
        <v>2653</v>
      </c>
      <c r="B523" s="132" t="s">
        <v>2728</v>
      </c>
      <c r="C523" s="132">
        <v>61069090000</v>
      </c>
      <c r="D523" s="132" t="s">
        <v>607</v>
      </c>
      <c r="E523" s="132" t="s">
        <v>437</v>
      </c>
      <c r="F523" s="132">
        <v>77</v>
      </c>
      <c r="G523" s="132" t="s">
        <v>3848</v>
      </c>
      <c r="H523" s="132">
        <v>2</v>
      </c>
      <c r="I523" s="132">
        <v>8.7999999999999995E-2</v>
      </c>
      <c r="J523" s="132">
        <v>1</v>
      </c>
      <c r="K523" s="132">
        <v>8.7999999999999995E-2</v>
      </c>
      <c r="L523" s="132" t="s">
        <v>467</v>
      </c>
      <c r="M523" s="132">
        <v>497</v>
      </c>
      <c r="N523" s="132" t="s">
        <v>468</v>
      </c>
      <c r="O523" s="132">
        <v>1760</v>
      </c>
      <c r="P523" s="132" t="s">
        <v>431</v>
      </c>
      <c r="Q523" s="132">
        <v>53</v>
      </c>
      <c r="R523" s="132" t="s">
        <v>467</v>
      </c>
      <c r="S523" s="132">
        <v>1000323</v>
      </c>
      <c r="T523" s="132" t="s">
        <v>810</v>
      </c>
      <c r="U523" s="132">
        <v>122</v>
      </c>
      <c r="V523" s="132">
        <v>69.900000000000006</v>
      </c>
      <c r="W523" s="132" t="s">
        <v>1077</v>
      </c>
      <c r="X523" s="132">
        <v>16</v>
      </c>
    </row>
    <row r="524" spans="1:24">
      <c r="A524" s="132">
        <v>2654</v>
      </c>
      <c r="B524" s="132" t="s">
        <v>2729</v>
      </c>
      <c r="C524" s="132">
        <v>61044900000</v>
      </c>
      <c r="D524" s="132" t="s">
        <v>590</v>
      </c>
      <c r="E524" s="132" t="s">
        <v>426</v>
      </c>
      <c r="F524" s="132">
        <v>43</v>
      </c>
      <c r="G524" s="132" t="s">
        <v>3848</v>
      </c>
      <c r="H524" s="132">
        <v>2</v>
      </c>
      <c r="I524" s="132">
        <v>0.36599999999999999</v>
      </c>
      <c r="J524" s="132">
        <v>1</v>
      </c>
      <c r="K524" s="132">
        <v>0.36599999999999999</v>
      </c>
      <c r="L524" s="132" t="s">
        <v>467</v>
      </c>
      <c r="M524" s="132">
        <v>497</v>
      </c>
      <c r="N524" s="132" t="s">
        <v>468</v>
      </c>
      <c r="O524" s="132">
        <v>1760</v>
      </c>
      <c r="P524" s="132" t="s">
        <v>431</v>
      </c>
      <c r="Q524" s="132">
        <v>53</v>
      </c>
      <c r="R524" s="132" t="s">
        <v>467</v>
      </c>
      <c r="S524" s="132">
        <v>1000323</v>
      </c>
      <c r="T524" s="132" t="s">
        <v>858</v>
      </c>
      <c r="U524" s="132">
        <v>1</v>
      </c>
      <c r="V524" s="132">
        <v>87.9</v>
      </c>
      <c r="W524" s="132" t="s">
        <v>3919</v>
      </c>
      <c r="X524" s="132">
        <v>25</v>
      </c>
    </row>
    <row r="525" spans="1:24">
      <c r="A525" s="132">
        <v>2655</v>
      </c>
      <c r="B525" s="132" t="s">
        <v>2730</v>
      </c>
      <c r="C525" s="132">
        <v>61044300000</v>
      </c>
      <c r="D525" s="132" t="s">
        <v>541</v>
      </c>
      <c r="E525" s="132" t="s">
        <v>426</v>
      </c>
      <c r="F525" s="132">
        <v>43</v>
      </c>
      <c r="G525" s="132" t="s">
        <v>3848</v>
      </c>
      <c r="H525" s="132">
        <v>2</v>
      </c>
      <c r="I525" s="132">
        <v>0.46800000000000003</v>
      </c>
      <c r="J525" s="132">
        <v>1</v>
      </c>
      <c r="K525" s="132">
        <v>0.46800000000000003</v>
      </c>
      <c r="L525" s="132" t="s">
        <v>467</v>
      </c>
      <c r="M525" s="132">
        <v>497</v>
      </c>
      <c r="N525" s="132" t="s">
        <v>468</v>
      </c>
      <c r="O525" s="132">
        <v>1760</v>
      </c>
      <c r="P525" s="132" t="s">
        <v>425</v>
      </c>
      <c r="Q525" s="132">
        <v>37</v>
      </c>
      <c r="R525" s="132" t="s">
        <v>467</v>
      </c>
      <c r="S525" s="132">
        <v>1000323</v>
      </c>
      <c r="T525" s="132">
        <v>48</v>
      </c>
      <c r="U525" s="132">
        <v>578</v>
      </c>
      <c r="V525" s="132">
        <v>159.9</v>
      </c>
      <c r="W525" s="132" t="s">
        <v>1053</v>
      </c>
      <c r="X525" s="132">
        <v>17</v>
      </c>
    </row>
    <row r="526" spans="1:24">
      <c r="A526" s="132">
        <v>2656</v>
      </c>
      <c r="B526" s="132" t="s">
        <v>2731</v>
      </c>
      <c r="C526" s="132">
        <v>64041990000</v>
      </c>
      <c r="D526" s="132" t="s">
        <v>2000</v>
      </c>
      <c r="E526" s="132" t="s">
        <v>3973</v>
      </c>
      <c r="F526" s="132">
        <v>465</v>
      </c>
      <c r="G526" s="132" t="s">
        <v>3848</v>
      </c>
      <c r="H526" s="132">
        <v>2</v>
      </c>
      <c r="I526" s="132">
        <v>0.47</v>
      </c>
      <c r="J526" s="132">
        <v>1</v>
      </c>
      <c r="K526" s="132">
        <v>0.82599999999999996</v>
      </c>
      <c r="L526" s="132" t="s">
        <v>467</v>
      </c>
      <c r="M526" s="132">
        <v>497</v>
      </c>
      <c r="N526" s="132" t="s">
        <v>468</v>
      </c>
      <c r="O526" s="132">
        <v>1760</v>
      </c>
      <c r="P526" s="132" t="s">
        <v>4299</v>
      </c>
      <c r="Q526" s="132" t="s">
        <v>4285</v>
      </c>
      <c r="R526" s="132" t="s">
        <v>467</v>
      </c>
      <c r="S526" s="132">
        <v>1000323</v>
      </c>
      <c r="T526" s="132">
        <v>38</v>
      </c>
      <c r="U526" s="132">
        <v>575</v>
      </c>
      <c r="V526" s="132">
        <v>99.9</v>
      </c>
      <c r="W526" s="132" t="s">
        <v>1050</v>
      </c>
      <c r="X526" s="132">
        <v>20</v>
      </c>
    </row>
    <row r="527" spans="1:24">
      <c r="A527" s="132">
        <v>2657</v>
      </c>
      <c r="B527" s="132" t="s">
        <v>2732</v>
      </c>
      <c r="C527" s="132">
        <v>64041990000</v>
      </c>
      <c r="D527" s="132" t="s">
        <v>2001</v>
      </c>
      <c r="E527" s="132" t="s">
        <v>3973</v>
      </c>
      <c r="F527" s="132">
        <v>465</v>
      </c>
      <c r="G527" s="132" t="s">
        <v>3848</v>
      </c>
      <c r="H527" s="132">
        <v>2</v>
      </c>
      <c r="I527" s="132">
        <v>0.41</v>
      </c>
      <c r="J527" s="132">
        <v>1</v>
      </c>
      <c r="K527" s="132">
        <v>0.74</v>
      </c>
      <c r="L527" s="132" t="s">
        <v>467</v>
      </c>
      <c r="M527" s="132">
        <v>497</v>
      </c>
      <c r="N527" s="132" t="s">
        <v>3915</v>
      </c>
      <c r="O527" s="132">
        <v>7497</v>
      </c>
      <c r="P527" s="132" t="s">
        <v>4300</v>
      </c>
      <c r="Q527" s="132" t="s">
        <v>4288</v>
      </c>
      <c r="R527" s="132" t="s">
        <v>467</v>
      </c>
      <c r="S527" s="132">
        <v>1000323</v>
      </c>
      <c r="T527" s="132">
        <v>36</v>
      </c>
      <c r="U527" s="132">
        <v>584</v>
      </c>
      <c r="V527" s="132">
        <v>99.9</v>
      </c>
      <c r="W527" s="132" t="s">
        <v>1063</v>
      </c>
      <c r="X527" s="132">
        <v>13</v>
      </c>
    </row>
    <row r="528" spans="1:24">
      <c r="A528" s="132">
        <v>2658</v>
      </c>
      <c r="B528" s="132" t="s">
        <v>2733</v>
      </c>
      <c r="C528" s="132">
        <v>64029931000</v>
      </c>
      <c r="D528" s="132" t="s">
        <v>670</v>
      </c>
      <c r="E528" s="132" t="s">
        <v>3973</v>
      </c>
      <c r="F528" s="132">
        <v>465</v>
      </c>
      <c r="G528" s="132" t="s">
        <v>3848</v>
      </c>
      <c r="H528" s="132">
        <v>2</v>
      </c>
      <c r="I528" s="132">
        <v>0.41399999999999998</v>
      </c>
      <c r="J528" s="132">
        <v>1</v>
      </c>
      <c r="K528" s="132">
        <v>0.73</v>
      </c>
      <c r="L528" s="132" t="s">
        <v>467</v>
      </c>
      <c r="M528" s="132">
        <v>497</v>
      </c>
      <c r="N528" s="132" t="s">
        <v>3915</v>
      </c>
      <c r="O528" s="132">
        <v>7497</v>
      </c>
      <c r="P528" s="132" t="s">
        <v>4301</v>
      </c>
      <c r="Q528" s="132" t="s">
        <v>4282</v>
      </c>
      <c r="R528" s="132" t="s">
        <v>467</v>
      </c>
      <c r="S528" s="132">
        <v>1000323</v>
      </c>
      <c r="T528" s="132">
        <v>37</v>
      </c>
      <c r="U528" s="132">
        <v>586</v>
      </c>
      <c r="V528" s="132">
        <v>99.9</v>
      </c>
      <c r="W528" s="132" t="s">
        <v>1050</v>
      </c>
      <c r="X528" s="132">
        <v>20</v>
      </c>
    </row>
    <row r="529" spans="1:24">
      <c r="A529" s="132">
        <v>2659</v>
      </c>
      <c r="B529" s="132" t="s">
        <v>2734</v>
      </c>
      <c r="C529" s="132">
        <v>64041990000</v>
      </c>
      <c r="D529" s="132" t="s">
        <v>2001</v>
      </c>
      <c r="E529" s="132" t="s">
        <v>3973</v>
      </c>
      <c r="F529" s="132">
        <v>465</v>
      </c>
      <c r="G529" s="132" t="s">
        <v>3848</v>
      </c>
      <c r="H529" s="132">
        <v>2</v>
      </c>
      <c r="I529" s="132">
        <v>0.47599999999999998</v>
      </c>
      <c r="J529" s="132">
        <v>1</v>
      </c>
      <c r="K529" s="132">
        <v>0.80800000000000005</v>
      </c>
      <c r="L529" s="132" t="s">
        <v>467</v>
      </c>
      <c r="M529" s="132">
        <v>497</v>
      </c>
      <c r="N529" s="132" t="s">
        <v>3915</v>
      </c>
      <c r="O529" s="132">
        <v>7497</v>
      </c>
      <c r="P529" s="132" t="s">
        <v>4299</v>
      </c>
      <c r="Q529" s="132" t="s">
        <v>4285</v>
      </c>
      <c r="R529" s="132" t="s">
        <v>467</v>
      </c>
      <c r="S529" s="132">
        <v>1000323</v>
      </c>
      <c r="T529" s="132">
        <v>38</v>
      </c>
      <c r="U529" s="132">
        <v>575</v>
      </c>
      <c r="V529" s="132">
        <v>99.9</v>
      </c>
      <c r="W529" s="132" t="s">
        <v>1050</v>
      </c>
      <c r="X529" s="132">
        <v>20</v>
      </c>
    </row>
    <row r="530" spans="1:24">
      <c r="A530" s="132">
        <v>2660</v>
      </c>
      <c r="B530" s="132" t="s">
        <v>2735</v>
      </c>
      <c r="C530" s="132">
        <v>64041990000</v>
      </c>
      <c r="D530" s="132" t="s">
        <v>2001</v>
      </c>
      <c r="E530" s="132" t="s">
        <v>3973</v>
      </c>
      <c r="F530" s="132">
        <v>465</v>
      </c>
      <c r="G530" s="132" t="s">
        <v>3848</v>
      </c>
      <c r="H530" s="132">
        <v>2</v>
      </c>
      <c r="I530" s="132">
        <v>0.432</v>
      </c>
      <c r="J530" s="132">
        <v>1</v>
      </c>
      <c r="K530" s="132">
        <v>0.78400000000000003</v>
      </c>
      <c r="L530" s="132" t="s">
        <v>467</v>
      </c>
      <c r="M530" s="132">
        <v>497</v>
      </c>
      <c r="N530" s="132" t="s">
        <v>3915</v>
      </c>
      <c r="O530" s="132">
        <v>7497</v>
      </c>
      <c r="P530" s="132" t="s">
        <v>4299</v>
      </c>
      <c r="Q530" s="132" t="s">
        <v>4285</v>
      </c>
      <c r="R530" s="132" t="s">
        <v>467</v>
      </c>
      <c r="S530" s="132">
        <v>1000323</v>
      </c>
      <c r="T530" s="132">
        <v>36</v>
      </c>
      <c r="U530" s="132">
        <v>584</v>
      </c>
      <c r="V530" s="132">
        <v>99.9</v>
      </c>
      <c r="W530" s="132" t="s">
        <v>1050</v>
      </c>
      <c r="X530" s="132">
        <v>20</v>
      </c>
    </row>
    <row r="531" spans="1:24">
      <c r="A531" s="132">
        <v>2661</v>
      </c>
      <c r="B531" s="132" t="s">
        <v>2736</v>
      </c>
      <c r="C531" s="132">
        <v>64029931000</v>
      </c>
      <c r="D531" s="132" t="s">
        <v>670</v>
      </c>
      <c r="E531" s="132" t="s">
        <v>3973</v>
      </c>
      <c r="F531" s="132">
        <v>465</v>
      </c>
      <c r="G531" s="132" t="s">
        <v>3848</v>
      </c>
      <c r="H531" s="132">
        <v>2</v>
      </c>
      <c r="I531" s="132">
        <v>0.46600000000000003</v>
      </c>
      <c r="J531" s="132">
        <v>1</v>
      </c>
      <c r="K531" s="132">
        <v>0.81599999999999995</v>
      </c>
      <c r="L531" s="132" t="s">
        <v>467</v>
      </c>
      <c r="M531" s="132">
        <v>497</v>
      </c>
      <c r="N531" s="132" t="s">
        <v>3915</v>
      </c>
      <c r="O531" s="132">
        <v>7497</v>
      </c>
      <c r="P531" s="132" t="s">
        <v>4301</v>
      </c>
      <c r="Q531" s="132" t="s">
        <v>4282</v>
      </c>
      <c r="R531" s="132" t="s">
        <v>467</v>
      </c>
      <c r="S531" s="132">
        <v>1000323</v>
      </c>
      <c r="T531" s="132">
        <v>39</v>
      </c>
      <c r="U531" s="132">
        <v>585</v>
      </c>
      <c r="V531" s="132">
        <v>99.9</v>
      </c>
      <c r="W531" s="132" t="s">
        <v>1063</v>
      </c>
      <c r="X531" s="132">
        <v>13</v>
      </c>
    </row>
    <row r="532" spans="1:24">
      <c r="A532" s="132">
        <v>2662</v>
      </c>
      <c r="B532" s="132" t="s">
        <v>2737</v>
      </c>
      <c r="C532" s="132">
        <v>64029931000</v>
      </c>
      <c r="D532" s="132" t="s">
        <v>670</v>
      </c>
      <c r="E532" s="132" t="s">
        <v>3973</v>
      </c>
      <c r="F532" s="132">
        <v>465</v>
      </c>
      <c r="G532" s="132" t="s">
        <v>3848</v>
      </c>
      <c r="H532" s="132">
        <v>2</v>
      </c>
      <c r="I532" s="132">
        <v>0.41799999999999998</v>
      </c>
      <c r="J532" s="132">
        <v>1</v>
      </c>
      <c r="K532" s="132">
        <v>0.70399999999999996</v>
      </c>
      <c r="L532" s="132" t="s">
        <v>467</v>
      </c>
      <c r="M532" s="132">
        <v>497</v>
      </c>
      <c r="N532" s="132" t="s">
        <v>3915</v>
      </c>
      <c r="O532" s="132">
        <v>7497</v>
      </c>
      <c r="P532" s="132" t="s">
        <v>4301</v>
      </c>
      <c r="Q532" s="132" t="s">
        <v>4282</v>
      </c>
      <c r="R532" s="132" t="s">
        <v>467</v>
      </c>
      <c r="S532" s="132">
        <v>1000323</v>
      </c>
      <c r="T532" s="132">
        <v>38</v>
      </c>
      <c r="U532" s="132">
        <v>575</v>
      </c>
      <c r="V532" s="132">
        <v>99.9</v>
      </c>
      <c r="W532" s="132" t="s">
        <v>1144</v>
      </c>
      <c r="X532" s="132">
        <v>23</v>
      </c>
    </row>
    <row r="533" spans="1:24">
      <c r="A533" s="132">
        <v>2663</v>
      </c>
      <c r="B533" s="132" t="s">
        <v>2738</v>
      </c>
      <c r="C533" s="132">
        <v>64029931000</v>
      </c>
      <c r="D533" s="132" t="s">
        <v>670</v>
      </c>
      <c r="E533" s="132" t="s">
        <v>3973</v>
      </c>
      <c r="F533" s="132">
        <v>465</v>
      </c>
      <c r="G533" s="132" t="s">
        <v>3848</v>
      </c>
      <c r="H533" s="132">
        <v>2</v>
      </c>
      <c r="I533" s="132">
        <v>0.438</v>
      </c>
      <c r="J533" s="132">
        <v>1</v>
      </c>
      <c r="K533" s="132">
        <v>0.77800000000000002</v>
      </c>
      <c r="L533" s="132" t="s">
        <v>467</v>
      </c>
      <c r="M533" s="132">
        <v>497</v>
      </c>
      <c r="N533" s="132" t="s">
        <v>3915</v>
      </c>
      <c r="O533" s="132">
        <v>7497</v>
      </c>
      <c r="P533" s="132" t="s">
        <v>4301</v>
      </c>
      <c r="Q533" s="132" t="s">
        <v>4282</v>
      </c>
      <c r="R533" s="132" t="s">
        <v>467</v>
      </c>
      <c r="S533" s="132">
        <v>1000323</v>
      </c>
      <c r="T533" s="132">
        <v>39</v>
      </c>
      <c r="U533" s="132">
        <v>585</v>
      </c>
      <c r="V533" s="132">
        <v>99.9</v>
      </c>
      <c r="W533" s="132" t="s">
        <v>1063</v>
      </c>
      <c r="X533" s="132">
        <v>13</v>
      </c>
    </row>
    <row r="534" spans="1:24">
      <c r="A534" s="132">
        <v>2664</v>
      </c>
      <c r="B534" s="132" t="s">
        <v>2739</v>
      </c>
      <c r="C534" s="132">
        <v>64029931000</v>
      </c>
      <c r="D534" s="132" t="s">
        <v>670</v>
      </c>
      <c r="E534" s="132" t="s">
        <v>3973</v>
      </c>
      <c r="F534" s="132">
        <v>465</v>
      </c>
      <c r="G534" s="132" t="s">
        <v>3848</v>
      </c>
      <c r="H534" s="132">
        <v>2</v>
      </c>
      <c r="I534" s="132">
        <v>0.42399999999999999</v>
      </c>
      <c r="J534" s="132">
        <v>1</v>
      </c>
      <c r="K534" s="132">
        <v>0.76600000000000001</v>
      </c>
      <c r="L534" s="132" t="s">
        <v>467</v>
      </c>
      <c r="M534" s="132">
        <v>497</v>
      </c>
      <c r="N534" s="132" t="s">
        <v>3915</v>
      </c>
      <c r="O534" s="132">
        <v>7497</v>
      </c>
      <c r="P534" s="132" t="s">
        <v>4301</v>
      </c>
      <c r="Q534" s="132" t="s">
        <v>4282</v>
      </c>
      <c r="R534" s="132" t="s">
        <v>467</v>
      </c>
      <c r="S534" s="132">
        <v>1000323</v>
      </c>
      <c r="T534" s="132">
        <v>37</v>
      </c>
      <c r="U534" s="132">
        <v>586</v>
      </c>
      <c r="V534" s="132">
        <v>99.9</v>
      </c>
      <c r="W534" s="132" t="s">
        <v>1063</v>
      </c>
      <c r="X534" s="132">
        <v>13</v>
      </c>
    </row>
    <row r="535" spans="1:24">
      <c r="A535" s="132">
        <v>2665</v>
      </c>
      <c r="B535" s="132" t="s">
        <v>2740</v>
      </c>
      <c r="C535" s="132">
        <v>64029931000</v>
      </c>
      <c r="D535" s="132" t="s">
        <v>670</v>
      </c>
      <c r="E535" s="132" t="s">
        <v>3973</v>
      </c>
      <c r="F535" s="132">
        <v>465</v>
      </c>
      <c r="G535" s="132" t="s">
        <v>3848</v>
      </c>
      <c r="H535" s="132">
        <v>2</v>
      </c>
      <c r="I535" s="132">
        <v>0.442</v>
      </c>
      <c r="J535" s="132">
        <v>1</v>
      </c>
      <c r="K535" s="132">
        <v>0.76600000000000001</v>
      </c>
      <c r="L535" s="132" t="s">
        <v>467</v>
      </c>
      <c r="M535" s="132">
        <v>497</v>
      </c>
      <c r="N535" s="132" t="s">
        <v>3915</v>
      </c>
      <c r="O535" s="132">
        <v>7497</v>
      </c>
      <c r="P535" s="132" t="s">
        <v>4301</v>
      </c>
      <c r="Q535" s="132" t="s">
        <v>4282</v>
      </c>
      <c r="R535" s="132" t="s">
        <v>467</v>
      </c>
      <c r="S535" s="132">
        <v>1000323</v>
      </c>
      <c r="T535" s="132">
        <v>38</v>
      </c>
      <c r="U535" s="132">
        <v>575</v>
      </c>
      <c r="V535" s="132">
        <v>99.9</v>
      </c>
      <c r="W535" s="132" t="s">
        <v>1063</v>
      </c>
      <c r="X535" s="132">
        <v>13</v>
      </c>
    </row>
    <row r="536" spans="1:24">
      <c r="A536" s="132">
        <v>2666</v>
      </c>
      <c r="B536" s="132" t="s">
        <v>2741</v>
      </c>
      <c r="C536" s="132">
        <v>64029931000</v>
      </c>
      <c r="D536" s="132" t="s">
        <v>670</v>
      </c>
      <c r="E536" s="132" t="s">
        <v>3973</v>
      </c>
      <c r="F536" s="132">
        <v>465</v>
      </c>
      <c r="G536" s="132" t="s">
        <v>3848</v>
      </c>
      <c r="H536" s="132">
        <v>2</v>
      </c>
      <c r="I536" s="132">
        <v>0.39200000000000002</v>
      </c>
      <c r="J536" s="132">
        <v>1</v>
      </c>
      <c r="K536" s="132">
        <v>0.70199999999999996</v>
      </c>
      <c r="L536" s="132" t="s">
        <v>467</v>
      </c>
      <c r="M536" s="132">
        <v>497</v>
      </c>
      <c r="N536" s="132" t="s">
        <v>3915</v>
      </c>
      <c r="O536" s="132">
        <v>7497</v>
      </c>
      <c r="P536" s="132" t="s">
        <v>4301</v>
      </c>
      <c r="Q536" s="132" t="s">
        <v>4282</v>
      </c>
      <c r="R536" s="132" t="s">
        <v>467</v>
      </c>
      <c r="S536" s="132">
        <v>1000323</v>
      </c>
      <c r="T536" s="132">
        <v>37</v>
      </c>
      <c r="U536" s="132">
        <v>586</v>
      </c>
      <c r="V536" s="132">
        <v>89.9</v>
      </c>
      <c r="W536" s="132" t="s">
        <v>1144</v>
      </c>
      <c r="X536" s="132">
        <v>23</v>
      </c>
    </row>
    <row r="537" spans="1:24">
      <c r="A537" s="132">
        <v>2667</v>
      </c>
      <c r="B537" s="132" t="s">
        <v>2742</v>
      </c>
      <c r="C537" s="132">
        <v>64029998000</v>
      </c>
      <c r="D537" s="132" t="s">
        <v>784</v>
      </c>
      <c r="E537" s="132" t="s">
        <v>3673</v>
      </c>
      <c r="F537" s="132">
        <v>56</v>
      </c>
      <c r="G537" s="132" t="s">
        <v>3848</v>
      </c>
      <c r="H537" s="132">
        <v>2</v>
      </c>
      <c r="I537" s="132">
        <v>0.59399999999999997</v>
      </c>
      <c r="J537" s="132">
        <v>1</v>
      </c>
      <c r="K537" s="132">
        <v>0.88600000000000001</v>
      </c>
      <c r="L537" s="132" t="s">
        <v>467</v>
      </c>
      <c r="M537" s="132">
        <v>497</v>
      </c>
      <c r="N537" s="132" t="s">
        <v>3915</v>
      </c>
      <c r="O537" s="132">
        <v>7497</v>
      </c>
      <c r="P537" s="132" t="s">
        <v>4301</v>
      </c>
      <c r="Q537" s="132" t="s">
        <v>4282</v>
      </c>
      <c r="R537" s="132" t="s">
        <v>467</v>
      </c>
      <c r="S537" s="132">
        <v>1000323</v>
      </c>
      <c r="T537" s="132">
        <v>40</v>
      </c>
      <c r="U537" s="132">
        <v>592</v>
      </c>
      <c r="V537" s="132">
        <v>99.9</v>
      </c>
      <c r="W537" s="132" t="s">
        <v>1144</v>
      </c>
      <c r="X537" s="132">
        <v>23</v>
      </c>
    </row>
    <row r="538" spans="1:24">
      <c r="A538" s="132">
        <v>2668</v>
      </c>
      <c r="B538" s="132" t="s">
        <v>2743</v>
      </c>
      <c r="C538" s="132">
        <v>64039998000</v>
      </c>
      <c r="D538" s="132" t="s">
        <v>2002</v>
      </c>
      <c r="E538" s="132" t="s">
        <v>3673</v>
      </c>
      <c r="F538" s="132">
        <v>56</v>
      </c>
      <c r="G538" s="132" t="s">
        <v>3848</v>
      </c>
      <c r="H538" s="132">
        <v>2</v>
      </c>
      <c r="I538" s="132">
        <v>0.53600000000000003</v>
      </c>
      <c r="J538" s="132">
        <v>1</v>
      </c>
      <c r="K538" s="132">
        <v>0.83</v>
      </c>
      <c r="L538" s="132" t="s">
        <v>467</v>
      </c>
      <c r="M538" s="132">
        <v>497</v>
      </c>
      <c r="N538" s="132" t="s">
        <v>3915</v>
      </c>
      <c r="O538" s="132">
        <v>7497</v>
      </c>
      <c r="P538" s="132" t="s">
        <v>4302</v>
      </c>
      <c r="Q538" s="132" t="s">
        <v>4289</v>
      </c>
      <c r="R538" s="132" t="s">
        <v>467</v>
      </c>
      <c r="S538" s="132">
        <v>1000323</v>
      </c>
      <c r="T538" s="132">
        <v>38</v>
      </c>
      <c r="U538" s="132">
        <v>575</v>
      </c>
      <c r="V538" s="132">
        <v>159.9</v>
      </c>
      <c r="W538" s="132" t="s">
        <v>1063</v>
      </c>
      <c r="X538" s="132">
        <v>13</v>
      </c>
    </row>
    <row r="539" spans="1:24">
      <c r="A539" s="132">
        <v>2669</v>
      </c>
      <c r="B539" s="132" t="s">
        <v>2744</v>
      </c>
      <c r="C539" s="132">
        <v>64039998000</v>
      </c>
      <c r="D539" s="132" t="s">
        <v>2002</v>
      </c>
      <c r="E539" s="132" t="s">
        <v>3673</v>
      </c>
      <c r="F539" s="132">
        <v>56</v>
      </c>
      <c r="G539" s="132" t="s">
        <v>3848</v>
      </c>
      <c r="H539" s="132">
        <v>2</v>
      </c>
      <c r="I539" s="132">
        <v>0.55600000000000005</v>
      </c>
      <c r="J539" s="132">
        <v>1</v>
      </c>
      <c r="K539" s="132">
        <v>0.85</v>
      </c>
      <c r="L539" s="132" t="s">
        <v>467</v>
      </c>
      <c r="M539" s="132">
        <v>497</v>
      </c>
      <c r="N539" s="132" t="s">
        <v>3915</v>
      </c>
      <c r="O539" s="132">
        <v>7497</v>
      </c>
      <c r="P539" s="132" t="s">
        <v>4302</v>
      </c>
      <c r="Q539" s="132" t="s">
        <v>4289</v>
      </c>
      <c r="R539" s="132" t="s">
        <v>467</v>
      </c>
      <c r="S539" s="132">
        <v>1000323</v>
      </c>
      <c r="T539" s="132">
        <v>39</v>
      </c>
      <c r="U539" s="132">
        <v>585</v>
      </c>
      <c r="V539" s="132">
        <v>159.9</v>
      </c>
      <c r="W539" s="132" t="s">
        <v>1063</v>
      </c>
      <c r="X539" s="132">
        <v>13</v>
      </c>
    </row>
    <row r="540" spans="1:24">
      <c r="A540" s="132">
        <v>2670</v>
      </c>
      <c r="B540" s="132" t="s">
        <v>2745</v>
      </c>
      <c r="C540" s="132">
        <v>62149000000</v>
      </c>
      <c r="D540" s="132" t="s">
        <v>786</v>
      </c>
      <c r="E540" s="132" t="s">
        <v>3648</v>
      </c>
      <c r="F540" s="132">
        <v>11</v>
      </c>
      <c r="G540" s="132" t="s">
        <v>3848</v>
      </c>
      <c r="H540" s="132">
        <v>2</v>
      </c>
      <c r="I540" s="132">
        <v>0.04</v>
      </c>
      <c r="J540" s="132">
        <v>1</v>
      </c>
      <c r="K540" s="132">
        <v>0.26800000000000002</v>
      </c>
      <c r="L540" s="132" t="s">
        <v>467</v>
      </c>
      <c r="M540" s="132">
        <v>497</v>
      </c>
      <c r="N540" s="132" t="s">
        <v>3915</v>
      </c>
      <c r="O540" s="132">
        <v>7497</v>
      </c>
      <c r="P540" s="132" t="s">
        <v>439</v>
      </c>
      <c r="Q540" s="132">
        <v>9</v>
      </c>
      <c r="R540" s="132" t="s">
        <v>467</v>
      </c>
      <c r="S540" s="132">
        <v>1000323</v>
      </c>
      <c r="T540" s="132" t="s">
        <v>1150</v>
      </c>
      <c r="U540" s="132">
        <v>579</v>
      </c>
      <c r="V540" s="132">
        <v>59.9</v>
      </c>
      <c r="W540" s="132" t="s">
        <v>1053</v>
      </c>
      <c r="X540" s="132">
        <v>17</v>
      </c>
    </row>
    <row r="541" spans="1:24">
      <c r="A541" s="132">
        <v>2671</v>
      </c>
      <c r="B541" s="132" t="s">
        <v>2746</v>
      </c>
      <c r="C541" s="132">
        <v>62046239000</v>
      </c>
      <c r="D541" s="132" t="s">
        <v>979</v>
      </c>
      <c r="E541" s="132" t="s">
        <v>420</v>
      </c>
      <c r="F541" s="132">
        <v>93</v>
      </c>
      <c r="G541" s="132" t="s">
        <v>3848</v>
      </c>
      <c r="H541" s="132">
        <v>2</v>
      </c>
      <c r="I541" s="132">
        <v>0.192</v>
      </c>
      <c r="J541" s="132">
        <v>1</v>
      </c>
      <c r="K541" s="132">
        <v>0.192</v>
      </c>
      <c r="L541" s="132" t="s">
        <v>467</v>
      </c>
      <c r="M541" s="132">
        <v>497</v>
      </c>
      <c r="N541" s="132" t="s">
        <v>436</v>
      </c>
      <c r="O541" s="132">
        <v>1840</v>
      </c>
      <c r="P541" s="132" t="s">
        <v>439</v>
      </c>
      <c r="Q541" s="132">
        <v>9</v>
      </c>
      <c r="R541" s="132" t="s">
        <v>467</v>
      </c>
      <c r="S541" s="132">
        <v>1000323</v>
      </c>
      <c r="T541" s="132" t="s">
        <v>858</v>
      </c>
      <c r="U541" s="132">
        <v>1</v>
      </c>
      <c r="V541" s="132">
        <v>59.9</v>
      </c>
      <c r="W541" s="132" t="s">
        <v>1046</v>
      </c>
      <c r="X541" s="132">
        <v>12</v>
      </c>
    </row>
    <row r="542" spans="1:24">
      <c r="A542" s="132">
        <v>2672</v>
      </c>
      <c r="B542" s="132" t="s">
        <v>2747</v>
      </c>
      <c r="C542" s="132">
        <v>62046318000</v>
      </c>
      <c r="D542" s="132" t="s">
        <v>511</v>
      </c>
      <c r="E542" s="132" t="s">
        <v>420</v>
      </c>
      <c r="F542" s="132">
        <v>93</v>
      </c>
      <c r="G542" s="132" t="s">
        <v>3848</v>
      </c>
      <c r="H542" s="132">
        <v>2</v>
      </c>
      <c r="I542" s="132">
        <v>0.42599999999999999</v>
      </c>
      <c r="J542" s="132">
        <v>1</v>
      </c>
      <c r="K542" s="132">
        <v>0.42599999999999999</v>
      </c>
      <c r="L542" s="132" t="s">
        <v>467</v>
      </c>
      <c r="M542" s="132">
        <v>497</v>
      </c>
      <c r="N542" s="132" t="s">
        <v>468</v>
      </c>
      <c r="O542" s="132">
        <v>1760</v>
      </c>
      <c r="P542" s="132" t="s">
        <v>425</v>
      </c>
      <c r="Q542" s="132">
        <v>37</v>
      </c>
      <c r="R542" s="132" t="s">
        <v>467</v>
      </c>
      <c r="S542" s="132">
        <v>1000323</v>
      </c>
      <c r="T542" s="132" t="s">
        <v>858</v>
      </c>
      <c r="U542" s="132">
        <v>1</v>
      </c>
      <c r="V542" s="132">
        <v>109.9</v>
      </c>
      <c r="W542" s="132" t="s">
        <v>1038</v>
      </c>
      <c r="X542" s="132">
        <v>5</v>
      </c>
    </row>
    <row r="543" spans="1:24">
      <c r="A543" s="132">
        <v>2673</v>
      </c>
      <c r="B543" s="132" t="s">
        <v>2748</v>
      </c>
      <c r="C543" s="132">
        <v>61103099000</v>
      </c>
      <c r="D543" s="132" t="s">
        <v>709</v>
      </c>
      <c r="E543" s="132" t="s">
        <v>3690</v>
      </c>
      <c r="F543" s="132">
        <v>89</v>
      </c>
      <c r="G543" s="132" t="s">
        <v>3848</v>
      </c>
      <c r="H543" s="132">
        <v>2</v>
      </c>
      <c r="I543" s="132">
        <v>0.26800000000000002</v>
      </c>
      <c r="J543" s="132">
        <v>1</v>
      </c>
      <c r="K543" s="132">
        <v>0.26800000000000002</v>
      </c>
      <c r="L543" s="132" t="s">
        <v>467</v>
      </c>
      <c r="M543" s="132">
        <v>497</v>
      </c>
      <c r="N543" s="132" t="s">
        <v>468</v>
      </c>
      <c r="O543" s="132">
        <v>1760</v>
      </c>
      <c r="P543" s="132" t="s">
        <v>425</v>
      </c>
      <c r="Q543" s="132">
        <v>37</v>
      </c>
      <c r="R543" s="132" t="s">
        <v>467</v>
      </c>
      <c r="S543" s="132">
        <v>1000323</v>
      </c>
      <c r="T543" s="132" t="s">
        <v>828</v>
      </c>
      <c r="U543" s="132">
        <v>124</v>
      </c>
      <c r="V543" s="132">
        <v>89.9</v>
      </c>
      <c r="W543" s="132" t="s">
        <v>1038</v>
      </c>
      <c r="X543" s="132">
        <v>5</v>
      </c>
    </row>
    <row r="544" spans="1:24">
      <c r="A544" s="132">
        <v>2674</v>
      </c>
      <c r="B544" s="132" t="s">
        <v>2749</v>
      </c>
      <c r="C544" s="132">
        <v>62046318000</v>
      </c>
      <c r="D544" s="132" t="s">
        <v>511</v>
      </c>
      <c r="E544" s="132" t="s">
        <v>420</v>
      </c>
      <c r="F544" s="132">
        <v>93</v>
      </c>
      <c r="G544" s="132" t="s">
        <v>3848</v>
      </c>
      <c r="H544" s="132">
        <v>2</v>
      </c>
      <c r="I544" s="132">
        <v>0.4</v>
      </c>
      <c r="J544" s="132">
        <v>1</v>
      </c>
      <c r="K544" s="132">
        <v>0.4</v>
      </c>
      <c r="L544" s="132" t="s">
        <v>467</v>
      </c>
      <c r="M544" s="132">
        <v>497</v>
      </c>
      <c r="N544" s="132" t="s">
        <v>468</v>
      </c>
      <c r="O544" s="132">
        <v>1760</v>
      </c>
      <c r="P544" s="132" t="s">
        <v>425</v>
      </c>
      <c r="Q544" s="132">
        <v>37</v>
      </c>
      <c r="R544" s="132" t="s">
        <v>467</v>
      </c>
      <c r="S544" s="132">
        <v>1000323</v>
      </c>
      <c r="T544" s="132" t="s">
        <v>828</v>
      </c>
      <c r="U544" s="132">
        <v>124</v>
      </c>
      <c r="V544" s="132">
        <v>99.9</v>
      </c>
      <c r="W544" s="132" t="s">
        <v>3920</v>
      </c>
      <c r="X544" s="132">
        <v>14</v>
      </c>
    </row>
    <row r="545" spans="1:24">
      <c r="A545" s="132">
        <v>2675</v>
      </c>
      <c r="B545" s="132" t="s">
        <v>2750</v>
      </c>
      <c r="C545" s="132">
        <v>61044300000</v>
      </c>
      <c r="D545" s="132" t="s">
        <v>541</v>
      </c>
      <c r="E545" s="132" t="s">
        <v>426</v>
      </c>
      <c r="F545" s="132">
        <v>43</v>
      </c>
      <c r="G545" s="132" t="s">
        <v>3848</v>
      </c>
      <c r="H545" s="132">
        <v>2</v>
      </c>
      <c r="I545" s="132">
        <v>0.434</v>
      </c>
      <c r="J545" s="132">
        <v>1</v>
      </c>
      <c r="K545" s="132">
        <v>0.434</v>
      </c>
      <c r="L545" s="132" t="s">
        <v>467</v>
      </c>
      <c r="M545" s="132">
        <v>497</v>
      </c>
      <c r="N545" s="132" t="s">
        <v>468</v>
      </c>
      <c r="O545" s="132">
        <v>1760</v>
      </c>
      <c r="P545" s="132" t="s">
        <v>425</v>
      </c>
      <c r="Q545" s="132">
        <v>37</v>
      </c>
      <c r="R545" s="132" t="s">
        <v>467</v>
      </c>
      <c r="S545" s="132">
        <v>1000323</v>
      </c>
      <c r="T545" s="132">
        <v>48</v>
      </c>
      <c r="U545" s="132">
        <v>578</v>
      </c>
      <c r="V545" s="132">
        <v>169.9</v>
      </c>
      <c r="W545" s="132" t="s">
        <v>1053</v>
      </c>
      <c r="X545" s="132">
        <v>17</v>
      </c>
    </row>
    <row r="546" spans="1:24">
      <c r="A546" s="132">
        <v>2676</v>
      </c>
      <c r="B546" s="132" t="s">
        <v>2751</v>
      </c>
      <c r="C546" s="132">
        <v>61103099000</v>
      </c>
      <c r="D546" s="132" t="s">
        <v>709</v>
      </c>
      <c r="E546" s="132" t="s">
        <v>3690</v>
      </c>
      <c r="F546" s="132">
        <v>89</v>
      </c>
      <c r="G546" s="132" t="s">
        <v>3848</v>
      </c>
      <c r="H546" s="132">
        <v>2</v>
      </c>
      <c r="I546" s="132">
        <v>0.35599999999999998</v>
      </c>
      <c r="J546" s="132">
        <v>1</v>
      </c>
      <c r="K546" s="132">
        <v>0.35599999999999998</v>
      </c>
      <c r="L546" s="132" t="s">
        <v>467</v>
      </c>
      <c r="M546" s="132">
        <v>497</v>
      </c>
      <c r="N546" s="132" t="s">
        <v>468</v>
      </c>
      <c r="O546" s="132">
        <v>1760</v>
      </c>
      <c r="P546" s="132" t="s">
        <v>425</v>
      </c>
      <c r="Q546" s="132">
        <v>37</v>
      </c>
      <c r="R546" s="132" t="s">
        <v>467</v>
      </c>
      <c r="S546" s="132">
        <v>1000323</v>
      </c>
      <c r="T546" s="132" t="s">
        <v>858</v>
      </c>
      <c r="U546" s="132">
        <v>1</v>
      </c>
      <c r="V546" s="132">
        <v>199.9</v>
      </c>
      <c r="W546" s="132" t="s">
        <v>1144</v>
      </c>
      <c r="X546" s="132">
        <v>23</v>
      </c>
    </row>
    <row r="547" spans="1:24">
      <c r="A547" s="132">
        <v>2677</v>
      </c>
      <c r="B547" s="132" t="s">
        <v>2752</v>
      </c>
      <c r="C547" s="132">
        <v>61045200000</v>
      </c>
      <c r="D547" s="132" t="s">
        <v>639</v>
      </c>
      <c r="E547" s="132" t="s">
        <v>443</v>
      </c>
      <c r="F547" s="132">
        <v>53</v>
      </c>
      <c r="G547" s="132" t="s">
        <v>3848</v>
      </c>
      <c r="H547" s="132">
        <v>2</v>
      </c>
      <c r="I547" s="132">
        <v>0.182</v>
      </c>
      <c r="J547" s="132">
        <v>1</v>
      </c>
      <c r="K547" s="132">
        <v>0.182</v>
      </c>
      <c r="L547" s="132" t="s">
        <v>467</v>
      </c>
      <c r="M547" s="132">
        <v>497</v>
      </c>
      <c r="N547" s="132" t="s">
        <v>436</v>
      </c>
      <c r="O547" s="132">
        <v>1840</v>
      </c>
      <c r="P547" s="132" t="s">
        <v>439</v>
      </c>
      <c r="Q547" s="132">
        <v>9</v>
      </c>
      <c r="R547" s="132" t="s">
        <v>467</v>
      </c>
      <c r="S547" s="132">
        <v>1000323</v>
      </c>
      <c r="T547" s="132" t="s">
        <v>828</v>
      </c>
      <c r="U547" s="132">
        <v>124</v>
      </c>
      <c r="V547" s="132">
        <v>49.9</v>
      </c>
      <c r="W547" s="132" t="s">
        <v>3919</v>
      </c>
      <c r="X547" s="132">
        <v>25</v>
      </c>
    </row>
    <row r="548" spans="1:24">
      <c r="A548" s="132">
        <v>2678</v>
      </c>
      <c r="B548" s="132" t="s">
        <v>2753</v>
      </c>
      <c r="C548" s="132">
        <v>61045200000</v>
      </c>
      <c r="D548" s="132" t="s">
        <v>639</v>
      </c>
      <c r="E548" s="132" t="s">
        <v>443</v>
      </c>
      <c r="F548" s="132">
        <v>53</v>
      </c>
      <c r="G548" s="132" t="s">
        <v>3848</v>
      </c>
      <c r="H548" s="132">
        <v>2</v>
      </c>
      <c r="I548" s="132">
        <v>0.16600000000000001</v>
      </c>
      <c r="J548" s="132">
        <v>1</v>
      </c>
      <c r="K548" s="132">
        <v>0.16600000000000001</v>
      </c>
      <c r="L548" s="132" t="s">
        <v>467</v>
      </c>
      <c r="M548" s="132">
        <v>497</v>
      </c>
      <c r="N548" s="132" t="s">
        <v>436</v>
      </c>
      <c r="O548" s="132">
        <v>1840</v>
      </c>
      <c r="P548" s="132" t="s">
        <v>439</v>
      </c>
      <c r="Q548" s="132">
        <v>9</v>
      </c>
      <c r="R548" s="132" t="s">
        <v>467</v>
      </c>
      <c r="S548" s="132">
        <v>1000323</v>
      </c>
      <c r="T548" s="132" t="s">
        <v>825</v>
      </c>
      <c r="U548" s="132">
        <v>119</v>
      </c>
      <c r="V548" s="132">
        <v>49.9</v>
      </c>
      <c r="W548" s="132" t="s">
        <v>3919</v>
      </c>
      <c r="X548" s="132">
        <v>25</v>
      </c>
    </row>
    <row r="549" spans="1:24">
      <c r="A549" s="132">
        <v>2679</v>
      </c>
      <c r="B549" s="132" t="s">
        <v>2754</v>
      </c>
      <c r="C549" s="132">
        <v>61091000000</v>
      </c>
      <c r="D549" s="132" t="s">
        <v>856</v>
      </c>
      <c r="E549" s="132" t="s">
        <v>453</v>
      </c>
      <c r="F549" s="132">
        <v>73</v>
      </c>
      <c r="G549" s="132" t="s">
        <v>3848</v>
      </c>
      <c r="H549" s="132">
        <v>2</v>
      </c>
      <c r="I549" s="132">
        <v>0.15</v>
      </c>
      <c r="J549" s="132">
        <v>1</v>
      </c>
      <c r="K549" s="132">
        <v>0.15</v>
      </c>
      <c r="L549" s="132" t="s">
        <v>467</v>
      </c>
      <c r="M549" s="132">
        <v>497</v>
      </c>
      <c r="N549" s="132" t="s">
        <v>3915</v>
      </c>
      <c r="O549" s="132">
        <v>7497</v>
      </c>
      <c r="P549" s="132" t="s">
        <v>4295</v>
      </c>
      <c r="Q549" s="132" t="s">
        <v>4270</v>
      </c>
      <c r="R549" s="132" t="s">
        <v>467</v>
      </c>
      <c r="S549" s="132">
        <v>1000323</v>
      </c>
      <c r="T549" s="132" t="s">
        <v>821</v>
      </c>
      <c r="U549" s="132">
        <v>3</v>
      </c>
      <c r="V549" s="132">
        <v>39.9</v>
      </c>
      <c r="W549" s="132" t="s">
        <v>1050</v>
      </c>
      <c r="X549" s="132">
        <v>20</v>
      </c>
    </row>
    <row r="550" spans="1:24">
      <c r="A550" s="132">
        <v>2680</v>
      </c>
      <c r="B550" s="132" t="s">
        <v>2755</v>
      </c>
      <c r="C550" s="132">
        <v>61044300000</v>
      </c>
      <c r="D550" s="132" t="s">
        <v>541</v>
      </c>
      <c r="E550" s="132" t="s">
        <v>426</v>
      </c>
      <c r="F550" s="132">
        <v>43</v>
      </c>
      <c r="G550" s="132" t="s">
        <v>3848</v>
      </c>
      <c r="H550" s="132">
        <v>2</v>
      </c>
      <c r="I550" s="132">
        <v>0.56999999999999995</v>
      </c>
      <c r="J550" s="132">
        <v>1</v>
      </c>
      <c r="K550" s="132">
        <v>0.56999999999999995</v>
      </c>
      <c r="L550" s="132" t="s">
        <v>467</v>
      </c>
      <c r="M550" s="132">
        <v>497</v>
      </c>
      <c r="N550" s="132" t="s">
        <v>468</v>
      </c>
      <c r="O550" s="132">
        <v>1760</v>
      </c>
      <c r="P550" s="132" t="s">
        <v>425</v>
      </c>
      <c r="Q550" s="132">
        <v>37</v>
      </c>
      <c r="R550" s="132" t="s">
        <v>467</v>
      </c>
      <c r="S550" s="132">
        <v>1000323</v>
      </c>
      <c r="T550" s="132" t="s">
        <v>821</v>
      </c>
      <c r="U550" s="132">
        <v>3</v>
      </c>
      <c r="V550" s="132">
        <v>169.9</v>
      </c>
      <c r="W550" s="132" t="s">
        <v>1063</v>
      </c>
      <c r="X550" s="132">
        <v>13</v>
      </c>
    </row>
    <row r="551" spans="1:24">
      <c r="A551" s="132">
        <v>2681</v>
      </c>
      <c r="B551" s="132" t="s">
        <v>2756</v>
      </c>
      <c r="C551" s="132">
        <v>61099020000</v>
      </c>
      <c r="D551" s="132" t="s">
        <v>604</v>
      </c>
      <c r="E551" s="132" t="s">
        <v>329</v>
      </c>
      <c r="F551" s="132">
        <v>249</v>
      </c>
      <c r="G551" s="132" t="s">
        <v>3848</v>
      </c>
      <c r="H551" s="132">
        <v>2</v>
      </c>
      <c r="I551" s="132">
        <v>0.114</v>
      </c>
      <c r="J551" s="132">
        <v>1</v>
      </c>
      <c r="K551" s="132">
        <v>0.114</v>
      </c>
      <c r="L551" s="132" t="s">
        <v>467</v>
      </c>
      <c r="M551" s="132">
        <v>497</v>
      </c>
      <c r="N551" s="132" t="s">
        <v>468</v>
      </c>
      <c r="O551" s="132">
        <v>1760</v>
      </c>
      <c r="P551" s="132" t="s">
        <v>425</v>
      </c>
      <c r="Q551" s="132">
        <v>37</v>
      </c>
      <c r="R551" s="132" t="s">
        <v>467</v>
      </c>
      <c r="S551" s="132">
        <v>1000323</v>
      </c>
      <c r="T551" s="132" t="s">
        <v>825</v>
      </c>
      <c r="U551" s="132">
        <v>119</v>
      </c>
      <c r="V551" s="132">
        <v>89.9</v>
      </c>
      <c r="W551" s="132" t="s">
        <v>1038</v>
      </c>
      <c r="X551" s="132">
        <v>5</v>
      </c>
    </row>
    <row r="552" spans="1:24">
      <c r="A552" s="132">
        <v>2682</v>
      </c>
      <c r="B552" s="132" t="s">
        <v>2757</v>
      </c>
      <c r="C552" s="132">
        <v>61044300000</v>
      </c>
      <c r="D552" s="132" t="s">
        <v>541</v>
      </c>
      <c r="E552" s="132" t="s">
        <v>426</v>
      </c>
      <c r="F552" s="132">
        <v>43</v>
      </c>
      <c r="G552" s="132" t="s">
        <v>3848</v>
      </c>
      <c r="H552" s="132">
        <v>2</v>
      </c>
      <c r="I552" s="132">
        <v>0.36</v>
      </c>
      <c r="J552" s="132">
        <v>1</v>
      </c>
      <c r="K552" s="132">
        <v>0.36</v>
      </c>
      <c r="L552" s="132" t="s">
        <v>467</v>
      </c>
      <c r="M552" s="132">
        <v>497</v>
      </c>
      <c r="N552" s="132" t="s">
        <v>468</v>
      </c>
      <c r="O552" s="132">
        <v>1760</v>
      </c>
      <c r="P552" s="132" t="s">
        <v>425</v>
      </c>
      <c r="Q552" s="132">
        <v>37</v>
      </c>
      <c r="R552" s="132" t="s">
        <v>467</v>
      </c>
      <c r="S552" s="132">
        <v>1000323</v>
      </c>
      <c r="T552" s="132" t="s">
        <v>858</v>
      </c>
      <c r="U552" s="132">
        <v>1</v>
      </c>
      <c r="V552" s="132">
        <v>129.9</v>
      </c>
      <c r="W552" s="132" t="s">
        <v>1038</v>
      </c>
      <c r="X552" s="132">
        <v>5</v>
      </c>
    </row>
    <row r="553" spans="1:24">
      <c r="A553" s="132">
        <v>2683</v>
      </c>
      <c r="B553" s="132" t="s">
        <v>2669</v>
      </c>
      <c r="C553" s="132">
        <v>61103099000</v>
      </c>
      <c r="D553" s="132" t="s">
        <v>709</v>
      </c>
      <c r="E553" s="132" t="s">
        <v>3690</v>
      </c>
      <c r="F553" s="132">
        <v>89</v>
      </c>
      <c r="G553" s="132" t="s">
        <v>3848</v>
      </c>
      <c r="H553" s="132">
        <v>2</v>
      </c>
      <c r="I553" s="132">
        <v>0.23400000000000001</v>
      </c>
      <c r="J553" s="132">
        <v>1</v>
      </c>
      <c r="K553" s="132">
        <v>0.23400000000000001</v>
      </c>
      <c r="L553" s="132" t="s">
        <v>467</v>
      </c>
      <c r="M553" s="132">
        <v>497</v>
      </c>
      <c r="N553" s="132" t="s">
        <v>468</v>
      </c>
      <c r="O553" s="132">
        <v>1760</v>
      </c>
      <c r="P553" s="132" t="s">
        <v>425</v>
      </c>
      <c r="Q553" s="132">
        <v>37</v>
      </c>
      <c r="R553" s="132" t="s">
        <v>467</v>
      </c>
      <c r="S553" s="132">
        <v>1000323</v>
      </c>
      <c r="T553" s="132" t="s">
        <v>825</v>
      </c>
      <c r="U553" s="132">
        <v>119</v>
      </c>
      <c r="V553" s="132">
        <v>159.9</v>
      </c>
      <c r="W553" s="132" t="s">
        <v>1038</v>
      </c>
      <c r="X553" s="132">
        <v>5</v>
      </c>
    </row>
    <row r="554" spans="1:24">
      <c r="A554" s="132">
        <v>2684</v>
      </c>
      <c r="B554" s="132" t="s">
        <v>2758</v>
      </c>
      <c r="C554" s="132">
        <v>62143000000</v>
      </c>
      <c r="D554" s="132" t="s">
        <v>674</v>
      </c>
      <c r="E554" s="132" t="s">
        <v>3648</v>
      </c>
      <c r="F554" s="132">
        <v>11</v>
      </c>
      <c r="G554" s="132" t="s">
        <v>3848</v>
      </c>
      <c r="H554" s="132">
        <v>2</v>
      </c>
      <c r="I554" s="132">
        <v>0.156</v>
      </c>
      <c r="J554" s="132">
        <v>1</v>
      </c>
      <c r="K554" s="132">
        <v>0.16600000000000001</v>
      </c>
      <c r="L554" s="132" t="s">
        <v>467</v>
      </c>
      <c r="M554" s="132">
        <v>497</v>
      </c>
      <c r="N554" s="132" t="s">
        <v>468</v>
      </c>
      <c r="O554" s="132">
        <v>1760</v>
      </c>
      <c r="P554" s="132" t="s">
        <v>425</v>
      </c>
      <c r="Q554" s="132">
        <v>37</v>
      </c>
      <c r="R554" s="132" t="s">
        <v>467</v>
      </c>
      <c r="S554" s="132">
        <v>1000323</v>
      </c>
      <c r="T554" s="132" t="s">
        <v>1150</v>
      </c>
      <c r="U554" s="132">
        <v>579</v>
      </c>
      <c r="V554" s="132">
        <v>59.9</v>
      </c>
      <c r="W554" s="132" t="s">
        <v>1063</v>
      </c>
      <c r="X554" s="132">
        <v>13</v>
      </c>
    </row>
    <row r="555" spans="1:24">
      <c r="A555" s="132">
        <v>2685</v>
      </c>
      <c r="B555" s="132" t="s">
        <v>2759</v>
      </c>
      <c r="C555" s="132">
        <v>62046990000</v>
      </c>
      <c r="D555" s="132" t="s">
        <v>598</v>
      </c>
      <c r="E555" s="132" t="s">
        <v>420</v>
      </c>
      <c r="F555" s="132">
        <v>93</v>
      </c>
      <c r="G555" s="132" t="s">
        <v>3848</v>
      </c>
      <c r="H555" s="132">
        <v>2</v>
      </c>
      <c r="I555" s="132">
        <v>0.376</v>
      </c>
      <c r="J555" s="132">
        <v>1</v>
      </c>
      <c r="K555" s="132">
        <v>0.376</v>
      </c>
      <c r="L555" s="132" t="s">
        <v>467</v>
      </c>
      <c r="M555" s="132">
        <v>497</v>
      </c>
      <c r="N555" s="132" t="s">
        <v>468</v>
      </c>
      <c r="O555" s="132">
        <v>1760</v>
      </c>
      <c r="P555" s="132" t="s">
        <v>431</v>
      </c>
      <c r="Q555" s="132">
        <v>53</v>
      </c>
      <c r="R555" s="132" t="s">
        <v>467</v>
      </c>
      <c r="S555" s="132">
        <v>1000323</v>
      </c>
      <c r="T555" s="132" t="s">
        <v>821</v>
      </c>
      <c r="U555" s="132">
        <v>3</v>
      </c>
      <c r="V555" s="132">
        <v>99.9</v>
      </c>
      <c r="W555" s="132" t="s">
        <v>1063</v>
      </c>
      <c r="X555" s="132">
        <v>13</v>
      </c>
    </row>
    <row r="556" spans="1:24">
      <c r="A556" s="132">
        <v>2686</v>
      </c>
      <c r="B556" s="132" t="s">
        <v>2760</v>
      </c>
      <c r="C556" s="132">
        <v>61044200000</v>
      </c>
      <c r="D556" s="132" t="s">
        <v>506</v>
      </c>
      <c r="E556" s="132" t="s">
        <v>426</v>
      </c>
      <c r="F556" s="132">
        <v>43</v>
      </c>
      <c r="G556" s="132" t="s">
        <v>3848</v>
      </c>
      <c r="H556" s="132">
        <v>2</v>
      </c>
      <c r="I556" s="132">
        <v>0.25800000000000001</v>
      </c>
      <c r="J556" s="132">
        <v>1</v>
      </c>
      <c r="K556" s="132">
        <v>0.25800000000000001</v>
      </c>
      <c r="L556" s="132" t="s">
        <v>467</v>
      </c>
      <c r="M556" s="132">
        <v>497</v>
      </c>
      <c r="N556" s="132" t="s">
        <v>468</v>
      </c>
      <c r="O556" s="132">
        <v>1760</v>
      </c>
      <c r="P556" s="132" t="s">
        <v>439</v>
      </c>
      <c r="Q556" s="132">
        <v>9</v>
      </c>
      <c r="R556" s="132" t="s">
        <v>467</v>
      </c>
      <c r="S556" s="132">
        <v>1000323</v>
      </c>
      <c r="T556" s="132">
        <v>46</v>
      </c>
      <c r="U556" s="132">
        <v>577</v>
      </c>
      <c r="V556" s="132">
        <v>129.9</v>
      </c>
      <c r="W556" s="132" t="s">
        <v>3916</v>
      </c>
      <c r="X556" s="132">
        <v>10</v>
      </c>
    </row>
    <row r="557" spans="1:24">
      <c r="A557" s="132">
        <v>2687</v>
      </c>
      <c r="B557" s="132" t="s">
        <v>2761</v>
      </c>
      <c r="C557" s="132">
        <v>61044200000</v>
      </c>
      <c r="D557" s="132" t="s">
        <v>506</v>
      </c>
      <c r="E557" s="132" t="s">
        <v>426</v>
      </c>
      <c r="F557" s="132">
        <v>43</v>
      </c>
      <c r="G557" s="132" t="s">
        <v>3848</v>
      </c>
      <c r="H557" s="132">
        <v>2</v>
      </c>
      <c r="I557" s="132">
        <v>0.222</v>
      </c>
      <c r="J557" s="132">
        <v>1</v>
      </c>
      <c r="K557" s="132">
        <v>0.222</v>
      </c>
      <c r="L557" s="132" t="s">
        <v>467</v>
      </c>
      <c r="M557" s="132">
        <v>497</v>
      </c>
      <c r="N557" s="132" t="s">
        <v>468</v>
      </c>
      <c r="O557" s="132">
        <v>1760</v>
      </c>
      <c r="P557" s="132" t="s">
        <v>439</v>
      </c>
      <c r="Q557" s="132">
        <v>9</v>
      </c>
      <c r="R557" s="132" t="s">
        <v>467</v>
      </c>
      <c r="S557" s="132">
        <v>1000323</v>
      </c>
      <c r="T557" s="132" t="s">
        <v>858</v>
      </c>
      <c r="U557" s="132">
        <v>1</v>
      </c>
      <c r="V557" s="132">
        <v>119.9</v>
      </c>
      <c r="W557" s="132" t="s">
        <v>3916</v>
      </c>
      <c r="X557" s="132">
        <v>10</v>
      </c>
    </row>
    <row r="558" spans="1:24">
      <c r="A558" s="132">
        <v>2688</v>
      </c>
      <c r="B558" s="132" t="s">
        <v>2762</v>
      </c>
      <c r="C558" s="132">
        <v>61046900090</v>
      </c>
      <c r="D558" s="132" t="s">
        <v>613</v>
      </c>
      <c r="E558" s="132" t="s">
        <v>442</v>
      </c>
      <c r="F558" s="132">
        <v>24</v>
      </c>
      <c r="G558" s="132" t="s">
        <v>3848</v>
      </c>
      <c r="H558" s="132">
        <v>2</v>
      </c>
      <c r="I558" s="132">
        <v>0.14399999999999999</v>
      </c>
      <c r="J558" s="132">
        <v>1</v>
      </c>
      <c r="K558" s="132">
        <v>0.14399999999999999</v>
      </c>
      <c r="L558" s="132" t="s">
        <v>467</v>
      </c>
      <c r="M558" s="132">
        <v>497</v>
      </c>
      <c r="N558" s="132" t="s">
        <v>468</v>
      </c>
      <c r="O558" s="132">
        <v>1760</v>
      </c>
      <c r="P558" s="132" t="s">
        <v>4294</v>
      </c>
      <c r="Q558" s="132" t="s">
        <v>4271</v>
      </c>
      <c r="R558" s="132" t="s">
        <v>467</v>
      </c>
      <c r="S558" s="132">
        <v>1000323</v>
      </c>
      <c r="T558" s="132" t="s">
        <v>858</v>
      </c>
      <c r="U558" s="132">
        <v>1</v>
      </c>
      <c r="V558" s="132">
        <v>59.9</v>
      </c>
      <c r="W558" s="132" t="s">
        <v>1077</v>
      </c>
      <c r="X558" s="132">
        <v>16</v>
      </c>
    </row>
    <row r="559" spans="1:24">
      <c r="A559" s="132">
        <v>2689</v>
      </c>
      <c r="B559" s="132" t="s">
        <v>2763</v>
      </c>
      <c r="C559" s="132">
        <v>61044900000</v>
      </c>
      <c r="D559" s="132" t="s">
        <v>590</v>
      </c>
      <c r="E559" s="132" t="s">
        <v>426</v>
      </c>
      <c r="F559" s="132">
        <v>43</v>
      </c>
      <c r="G559" s="132" t="s">
        <v>3848</v>
      </c>
      <c r="H559" s="132">
        <v>2</v>
      </c>
      <c r="I559" s="132">
        <v>0.32600000000000001</v>
      </c>
      <c r="J559" s="132">
        <v>1</v>
      </c>
      <c r="K559" s="132">
        <v>0.32600000000000001</v>
      </c>
      <c r="L559" s="132" t="s">
        <v>467</v>
      </c>
      <c r="M559" s="132">
        <v>497</v>
      </c>
      <c r="N559" s="132" t="s">
        <v>436</v>
      </c>
      <c r="O559" s="132">
        <v>1840</v>
      </c>
      <c r="P559" s="132" t="s">
        <v>431</v>
      </c>
      <c r="Q559" s="132">
        <v>53</v>
      </c>
      <c r="R559" s="132" t="s">
        <v>467</v>
      </c>
      <c r="S559" s="132">
        <v>1000323</v>
      </c>
      <c r="T559" s="132" t="s">
        <v>828</v>
      </c>
      <c r="U559" s="132">
        <v>124</v>
      </c>
      <c r="V559" s="132">
        <v>89.9</v>
      </c>
      <c r="W559" s="132" t="s">
        <v>1144</v>
      </c>
      <c r="X559" s="132">
        <v>23</v>
      </c>
    </row>
    <row r="560" spans="1:24">
      <c r="A560" s="132">
        <v>2690</v>
      </c>
      <c r="B560" s="132" t="s">
        <v>2764</v>
      </c>
      <c r="C560" s="132">
        <v>61043300000</v>
      </c>
      <c r="D560" s="132" t="s">
        <v>569</v>
      </c>
      <c r="E560" s="132" t="s">
        <v>466</v>
      </c>
      <c r="F560" s="132">
        <v>153</v>
      </c>
      <c r="G560" s="132" t="s">
        <v>3848</v>
      </c>
      <c r="H560" s="132">
        <v>2</v>
      </c>
      <c r="I560" s="132">
        <v>0.55000000000000004</v>
      </c>
      <c r="J560" s="132">
        <v>1</v>
      </c>
      <c r="K560" s="132">
        <v>0.55000000000000004</v>
      </c>
      <c r="L560" s="132" t="s">
        <v>467</v>
      </c>
      <c r="M560" s="132">
        <v>497</v>
      </c>
      <c r="N560" s="132" t="s">
        <v>468</v>
      </c>
      <c r="O560" s="132">
        <v>1760</v>
      </c>
      <c r="P560" s="132" t="s">
        <v>425</v>
      </c>
      <c r="Q560" s="132">
        <v>37</v>
      </c>
      <c r="R560" s="132" t="s">
        <v>467</v>
      </c>
      <c r="S560" s="132">
        <v>1000323</v>
      </c>
      <c r="T560" s="132" t="s">
        <v>821</v>
      </c>
      <c r="U560" s="132">
        <v>3</v>
      </c>
      <c r="V560" s="132">
        <v>1479.9</v>
      </c>
      <c r="W560" s="132" t="s">
        <v>1063</v>
      </c>
      <c r="X560" s="132">
        <v>13</v>
      </c>
    </row>
    <row r="561" spans="1:24">
      <c r="A561" s="132">
        <v>2691</v>
      </c>
      <c r="B561" s="132" t="s">
        <v>2765</v>
      </c>
      <c r="C561" s="132">
        <v>61044300000</v>
      </c>
      <c r="D561" s="132" t="s">
        <v>541</v>
      </c>
      <c r="E561" s="132" t="s">
        <v>426</v>
      </c>
      <c r="F561" s="132">
        <v>43</v>
      </c>
      <c r="G561" s="132" t="s">
        <v>3848</v>
      </c>
      <c r="H561" s="132">
        <v>2</v>
      </c>
      <c r="I561" s="132">
        <v>0.35</v>
      </c>
      <c r="J561" s="132">
        <v>1</v>
      </c>
      <c r="K561" s="132">
        <v>0.35</v>
      </c>
      <c r="L561" s="132" t="s">
        <v>467</v>
      </c>
      <c r="M561" s="132">
        <v>497</v>
      </c>
      <c r="N561" s="132" t="s">
        <v>468</v>
      </c>
      <c r="O561" s="132">
        <v>1760</v>
      </c>
      <c r="P561" s="132" t="s">
        <v>425</v>
      </c>
      <c r="Q561" s="132">
        <v>37</v>
      </c>
      <c r="R561" s="132" t="s">
        <v>467</v>
      </c>
      <c r="S561" s="132">
        <v>1000323</v>
      </c>
      <c r="T561" s="132" t="s">
        <v>810</v>
      </c>
      <c r="U561" s="132">
        <v>122</v>
      </c>
      <c r="V561" s="132">
        <v>229.9</v>
      </c>
      <c r="W561" s="132" t="s">
        <v>1063</v>
      </c>
      <c r="X561" s="132">
        <v>13</v>
      </c>
    </row>
    <row r="562" spans="1:24">
      <c r="A562" s="132">
        <v>2692</v>
      </c>
      <c r="B562" s="132" t="s">
        <v>2766</v>
      </c>
      <c r="C562" s="132">
        <v>61044300000</v>
      </c>
      <c r="D562" s="132" t="s">
        <v>541</v>
      </c>
      <c r="E562" s="132" t="s">
        <v>426</v>
      </c>
      <c r="F562" s="132">
        <v>43</v>
      </c>
      <c r="G562" s="132" t="s">
        <v>3848</v>
      </c>
      <c r="H562" s="132">
        <v>2</v>
      </c>
      <c r="I562" s="132">
        <v>0.436</v>
      </c>
      <c r="J562" s="132">
        <v>1</v>
      </c>
      <c r="K562" s="132">
        <v>0.436</v>
      </c>
      <c r="L562" s="132" t="s">
        <v>467</v>
      </c>
      <c r="M562" s="132">
        <v>497</v>
      </c>
      <c r="N562" s="132" t="s">
        <v>468</v>
      </c>
      <c r="O562" s="132">
        <v>1760</v>
      </c>
      <c r="P562" s="132" t="s">
        <v>425</v>
      </c>
      <c r="Q562" s="132">
        <v>37</v>
      </c>
      <c r="R562" s="132" t="s">
        <v>467</v>
      </c>
      <c r="S562" s="132">
        <v>1000323</v>
      </c>
      <c r="T562" s="132" t="s">
        <v>858</v>
      </c>
      <c r="U562" s="132">
        <v>1</v>
      </c>
      <c r="V562" s="132">
        <v>179.9</v>
      </c>
      <c r="W562" s="132" t="s">
        <v>1053</v>
      </c>
      <c r="X562" s="132">
        <v>17</v>
      </c>
    </row>
    <row r="563" spans="1:24">
      <c r="A563" s="132">
        <v>2693</v>
      </c>
      <c r="B563" s="132" t="s">
        <v>2767</v>
      </c>
      <c r="C563" s="132">
        <v>61044300000</v>
      </c>
      <c r="D563" s="132" t="s">
        <v>541</v>
      </c>
      <c r="E563" s="132" t="s">
        <v>426</v>
      </c>
      <c r="F563" s="132">
        <v>43</v>
      </c>
      <c r="G563" s="132" t="s">
        <v>3848</v>
      </c>
      <c r="H563" s="132">
        <v>2</v>
      </c>
      <c r="I563" s="132">
        <v>0.38200000000000001</v>
      </c>
      <c r="J563" s="132">
        <v>1</v>
      </c>
      <c r="K563" s="132">
        <v>0.38200000000000001</v>
      </c>
      <c r="L563" s="132" t="s">
        <v>467</v>
      </c>
      <c r="M563" s="132">
        <v>497</v>
      </c>
      <c r="N563" s="132" t="s">
        <v>468</v>
      </c>
      <c r="O563" s="132">
        <v>1760</v>
      </c>
      <c r="P563" s="132" t="s">
        <v>425</v>
      </c>
      <c r="Q563" s="132">
        <v>37</v>
      </c>
      <c r="R563" s="132" t="s">
        <v>467</v>
      </c>
      <c r="S563" s="132">
        <v>1000323</v>
      </c>
      <c r="T563" s="132" t="s">
        <v>810</v>
      </c>
      <c r="U563" s="132">
        <v>122</v>
      </c>
      <c r="V563" s="132">
        <v>169.9</v>
      </c>
      <c r="W563" s="132" t="s">
        <v>3919</v>
      </c>
      <c r="X563" s="132">
        <v>25</v>
      </c>
    </row>
    <row r="564" spans="1:24">
      <c r="A564" s="132">
        <v>2694</v>
      </c>
      <c r="B564" s="132" t="s">
        <v>2768</v>
      </c>
      <c r="C564" s="132">
        <v>61044200000</v>
      </c>
      <c r="D564" s="132" t="s">
        <v>506</v>
      </c>
      <c r="E564" s="132" t="s">
        <v>426</v>
      </c>
      <c r="F564" s="132">
        <v>43</v>
      </c>
      <c r="G564" s="132" t="s">
        <v>3848</v>
      </c>
      <c r="H564" s="132">
        <v>2</v>
      </c>
      <c r="I564" s="132">
        <v>0.34200000000000003</v>
      </c>
      <c r="J564" s="132">
        <v>1</v>
      </c>
      <c r="K564" s="132">
        <v>0.34200000000000003</v>
      </c>
      <c r="L564" s="132" t="s">
        <v>467</v>
      </c>
      <c r="M564" s="132">
        <v>497</v>
      </c>
      <c r="N564" s="132" t="s">
        <v>468</v>
      </c>
      <c r="O564" s="132">
        <v>1760</v>
      </c>
      <c r="P564" s="132" t="s">
        <v>439</v>
      </c>
      <c r="Q564" s="132">
        <v>9</v>
      </c>
      <c r="R564" s="132" t="s">
        <v>467</v>
      </c>
      <c r="S564" s="132">
        <v>1000323</v>
      </c>
      <c r="T564" s="132" t="s">
        <v>858</v>
      </c>
      <c r="U564" s="132">
        <v>1</v>
      </c>
      <c r="V564" s="132">
        <v>109.9</v>
      </c>
      <c r="W564" s="132" t="s">
        <v>3920</v>
      </c>
      <c r="X564" s="132">
        <v>14</v>
      </c>
    </row>
    <row r="565" spans="1:24">
      <c r="A565" s="132">
        <v>2695</v>
      </c>
      <c r="B565" s="132" t="s">
        <v>2769</v>
      </c>
      <c r="C565" s="132">
        <v>61099020000</v>
      </c>
      <c r="D565" s="132" t="s">
        <v>604</v>
      </c>
      <c r="E565" s="132" t="s">
        <v>329</v>
      </c>
      <c r="F565" s="132">
        <v>249</v>
      </c>
      <c r="G565" s="132" t="s">
        <v>3848</v>
      </c>
      <c r="H565" s="132">
        <v>2</v>
      </c>
      <c r="I565" s="132">
        <v>0.33200000000000002</v>
      </c>
      <c r="J565" s="132">
        <v>1</v>
      </c>
      <c r="K565" s="132">
        <v>0.33200000000000002</v>
      </c>
      <c r="L565" s="132" t="s">
        <v>467</v>
      </c>
      <c r="M565" s="132">
        <v>497</v>
      </c>
      <c r="N565" s="132" t="s">
        <v>468</v>
      </c>
      <c r="O565" s="132">
        <v>1760</v>
      </c>
      <c r="P565" s="132" t="s">
        <v>425</v>
      </c>
      <c r="Q565" s="132">
        <v>37</v>
      </c>
      <c r="R565" s="132" t="s">
        <v>467</v>
      </c>
      <c r="S565" s="132">
        <v>1000323</v>
      </c>
      <c r="T565" s="132" t="s">
        <v>810</v>
      </c>
      <c r="U565" s="132">
        <v>122</v>
      </c>
      <c r="V565" s="132">
        <v>109.9</v>
      </c>
      <c r="W565" s="132" t="s">
        <v>1063</v>
      </c>
      <c r="X565" s="132">
        <v>13</v>
      </c>
    </row>
    <row r="566" spans="1:24">
      <c r="A566" s="132">
        <v>2696</v>
      </c>
      <c r="B566" s="132" t="s">
        <v>2770</v>
      </c>
      <c r="C566" s="132">
        <v>62046318000</v>
      </c>
      <c r="D566" s="132" t="s">
        <v>987</v>
      </c>
      <c r="E566" s="132" t="s">
        <v>420</v>
      </c>
      <c r="F566" s="132">
        <v>93</v>
      </c>
      <c r="G566" s="132" t="s">
        <v>3848</v>
      </c>
      <c r="H566" s="132">
        <v>2</v>
      </c>
      <c r="I566" s="132">
        <v>0.17</v>
      </c>
      <c r="J566" s="132">
        <v>1</v>
      </c>
      <c r="K566" s="132">
        <v>0.17</v>
      </c>
      <c r="L566" s="132" t="s">
        <v>467</v>
      </c>
      <c r="M566" s="132">
        <v>497</v>
      </c>
      <c r="N566" s="132" t="s">
        <v>436</v>
      </c>
      <c r="O566" s="132">
        <v>1840</v>
      </c>
      <c r="P566" s="132" t="s">
        <v>3879</v>
      </c>
      <c r="Q566" s="132">
        <v>57</v>
      </c>
      <c r="R566" s="132" t="s">
        <v>467</v>
      </c>
      <c r="S566" s="132">
        <v>1000323</v>
      </c>
      <c r="T566" s="132" t="s">
        <v>810</v>
      </c>
      <c r="U566" s="132">
        <v>122</v>
      </c>
      <c r="V566" s="132">
        <v>89.9</v>
      </c>
      <c r="W566" s="132" t="s">
        <v>1077</v>
      </c>
      <c r="X566" s="132">
        <v>16</v>
      </c>
    </row>
    <row r="567" spans="1:24">
      <c r="A567" s="132">
        <v>2697</v>
      </c>
      <c r="B567" s="132" t="s">
        <v>2771</v>
      </c>
      <c r="C567" s="132">
        <v>61044300000</v>
      </c>
      <c r="D567" s="132" t="s">
        <v>541</v>
      </c>
      <c r="E567" s="132" t="s">
        <v>426</v>
      </c>
      <c r="F567" s="132">
        <v>43</v>
      </c>
      <c r="G567" s="132" t="s">
        <v>3848</v>
      </c>
      <c r="H567" s="132">
        <v>2</v>
      </c>
      <c r="I567" s="132">
        <v>0.188</v>
      </c>
      <c r="J567" s="132">
        <v>1</v>
      </c>
      <c r="K567" s="132">
        <v>0.188</v>
      </c>
      <c r="L567" s="132" t="s">
        <v>467</v>
      </c>
      <c r="M567" s="132">
        <v>497</v>
      </c>
      <c r="N567" s="132" t="s">
        <v>468</v>
      </c>
      <c r="O567" s="132">
        <v>1760</v>
      </c>
      <c r="P567" s="132" t="s">
        <v>425</v>
      </c>
      <c r="Q567" s="132">
        <v>37</v>
      </c>
      <c r="R567" s="132" t="s">
        <v>467</v>
      </c>
      <c r="S567" s="132">
        <v>1000323</v>
      </c>
      <c r="T567" s="132" t="s">
        <v>810</v>
      </c>
      <c r="U567" s="132">
        <v>122</v>
      </c>
      <c r="V567" s="132">
        <v>119.9</v>
      </c>
      <c r="W567" s="132" t="s">
        <v>1144</v>
      </c>
      <c r="X567" s="132">
        <v>23</v>
      </c>
    </row>
    <row r="568" spans="1:24">
      <c r="A568" s="132">
        <v>2698</v>
      </c>
      <c r="B568" s="132" t="s">
        <v>2772</v>
      </c>
      <c r="C568" s="132">
        <v>61109090000</v>
      </c>
      <c r="D568" s="132" t="s">
        <v>618</v>
      </c>
      <c r="E568" s="132" t="s">
        <v>316</v>
      </c>
      <c r="F568" s="132">
        <v>17</v>
      </c>
      <c r="G568" s="132" t="s">
        <v>3848</v>
      </c>
      <c r="H568" s="132">
        <v>2</v>
      </c>
      <c r="I568" s="132">
        <v>0.158</v>
      </c>
      <c r="J568" s="132">
        <v>1</v>
      </c>
      <c r="K568" s="132">
        <v>0.158</v>
      </c>
      <c r="L568" s="132" t="s">
        <v>467</v>
      </c>
      <c r="M568" s="132">
        <v>497</v>
      </c>
      <c r="N568" s="132" t="s">
        <v>436</v>
      </c>
      <c r="O568" s="132">
        <v>1840</v>
      </c>
      <c r="P568" s="132" t="s">
        <v>431</v>
      </c>
      <c r="Q568" s="132">
        <v>53</v>
      </c>
      <c r="R568" s="132" t="s">
        <v>467</v>
      </c>
      <c r="S568" s="132">
        <v>1000323</v>
      </c>
      <c r="T568" s="132" t="s">
        <v>858</v>
      </c>
      <c r="U568" s="132">
        <v>1</v>
      </c>
      <c r="V568" s="132">
        <v>58.99</v>
      </c>
      <c r="W568" s="132" t="s">
        <v>3916</v>
      </c>
      <c r="X568" s="132">
        <v>10</v>
      </c>
    </row>
    <row r="569" spans="1:24">
      <c r="A569" s="132">
        <v>2699</v>
      </c>
      <c r="B569" s="132" t="s">
        <v>2773</v>
      </c>
      <c r="C569" s="132">
        <v>61099020000</v>
      </c>
      <c r="D569" s="132" t="s">
        <v>604</v>
      </c>
      <c r="E569" s="132" t="s">
        <v>329</v>
      </c>
      <c r="F569" s="132">
        <v>249</v>
      </c>
      <c r="G569" s="132" t="s">
        <v>3848</v>
      </c>
      <c r="H569" s="132">
        <v>2</v>
      </c>
      <c r="I569" s="132">
        <v>9.1999999999999998E-2</v>
      </c>
      <c r="J569" s="132">
        <v>1</v>
      </c>
      <c r="K569" s="132">
        <v>9.1999999999999998E-2</v>
      </c>
      <c r="L569" s="132" t="s">
        <v>467</v>
      </c>
      <c r="M569" s="132">
        <v>497</v>
      </c>
      <c r="N569" s="132" t="s">
        <v>468</v>
      </c>
      <c r="O569" s="132">
        <v>1760</v>
      </c>
      <c r="P569" s="132" t="s">
        <v>425</v>
      </c>
      <c r="Q569" s="132">
        <v>37</v>
      </c>
      <c r="R569" s="132" t="s">
        <v>467</v>
      </c>
      <c r="S569" s="132">
        <v>1000323</v>
      </c>
      <c r="T569" s="132" t="s">
        <v>858</v>
      </c>
      <c r="U569" s="132">
        <v>1</v>
      </c>
      <c r="V569" s="132">
        <v>99.9</v>
      </c>
      <c r="W569" s="132" t="s">
        <v>1038</v>
      </c>
      <c r="X569" s="132">
        <v>5</v>
      </c>
    </row>
    <row r="570" spans="1:24">
      <c r="A570" s="132">
        <v>2700</v>
      </c>
      <c r="B570" s="132" t="s">
        <v>2774</v>
      </c>
      <c r="C570" s="132">
        <v>61099020000</v>
      </c>
      <c r="D570" s="132" t="s">
        <v>604</v>
      </c>
      <c r="E570" s="132" t="s">
        <v>329</v>
      </c>
      <c r="F570" s="132">
        <v>249</v>
      </c>
      <c r="G570" s="132" t="s">
        <v>3848</v>
      </c>
      <c r="H570" s="132">
        <v>2</v>
      </c>
      <c r="I570" s="132">
        <v>0.214</v>
      </c>
      <c r="J570" s="132">
        <v>1</v>
      </c>
      <c r="K570" s="132">
        <v>0.214</v>
      </c>
      <c r="L570" s="132" t="s">
        <v>467</v>
      </c>
      <c r="M570" s="132">
        <v>497</v>
      </c>
      <c r="N570" s="132" t="s">
        <v>468</v>
      </c>
      <c r="O570" s="132">
        <v>1760</v>
      </c>
      <c r="P570" s="132" t="s">
        <v>425</v>
      </c>
      <c r="Q570" s="132">
        <v>37</v>
      </c>
      <c r="R570" s="132" t="s">
        <v>467</v>
      </c>
      <c r="S570" s="132">
        <v>1000323</v>
      </c>
      <c r="T570" s="132" t="s">
        <v>825</v>
      </c>
      <c r="U570" s="132">
        <v>119</v>
      </c>
      <c r="V570" s="132">
        <v>69.900000000000006</v>
      </c>
      <c r="W570" s="132" t="s">
        <v>1038</v>
      </c>
      <c r="X570" s="132">
        <v>5</v>
      </c>
    </row>
    <row r="571" spans="1:24">
      <c r="A571" s="132">
        <v>2758</v>
      </c>
      <c r="B571" s="132">
        <v>60000001005</v>
      </c>
      <c r="C571" s="132">
        <v>61043300000</v>
      </c>
      <c r="D571" s="132" t="s">
        <v>569</v>
      </c>
      <c r="E571" s="132" t="s">
        <v>466</v>
      </c>
      <c r="F571" s="132">
        <v>153</v>
      </c>
      <c r="G571" s="132" t="s">
        <v>3848</v>
      </c>
      <c r="H571" s="132">
        <v>2</v>
      </c>
      <c r="I571" s="132">
        <v>0.67800000000000005</v>
      </c>
      <c r="J571" s="132">
        <v>1</v>
      </c>
      <c r="K571" s="132">
        <v>0.67800000000000005</v>
      </c>
      <c r="L571" s="132" t="s">
        <v>467</v>
      </c>
      <c r="M571" s="132">
        <v>497</v>
      </c>
      <c r="N571" s="132" t="s">
        <v>468</v>
      </c>
      <c r="O571" s="132">
        <v>1760</v>
      </c>
      <c r="P571" s="132" t="s">
        <v>422</v>
      </c>
      <c r="Q571" s="132" t="s">
        <v>3928</v>
      </c>
      <c r="R571" s="132" t="s">
        <v>467</v>
      </c>
      <c r="S571" s="132">
        <v>1000323</v>
      </c>
      <c r="T571" s="132">
        <v>48</v>
      </c>
      <c r="U571" s="132">
        <v>578</v>
      </c>
      <c r="V571" s="132">
        <v>159.9</v>
      </c>
      <c r="W571" s="132" t="s">
        <v>3980</v>
      </c>
      <c r="X571" s="132">
        <v>25</v>
      </c>
    </row>
    <row r="572" spans="1:24">
      <c r="A572" s="132">
        <v>2759</v>
      </c>
      <c r="B572" s="132">
        <v>60000001006</v>
      </c>
      <c r="C572" s="132">
        <v>61043300000</v>
      </c>
      <c r="D572" s="132" t="s">
        <v>569</v>
      </c>
      <c r="E572" s="132" t="s">
        <v>466</v>
      </c>
      <c r="F572" s="132">
        <v>153</v>
      </c>
      <c r="G572" s="132" t="s">
        <v>3848</v>
      </c>
      <c r="H572" s="132">
        <v>2</v>
      </c>
      <c r="I572" s="132">
        <v>0.64200000000000002</v>
      </c>
      <c r="J572" s="132">
        <v>1</v>
      </c>
      <c r="K572" s="132">
        <v>0.64200000000000002</v>
      </c>
      <c r="L572" s="132" t="s">
        <v>467</v>
      </c>
      <c r="M572" s="132">
        <v>497</v>
      </c>
      <c r="N572" s="132" t="s">
        <v>468</v>
      </c>
      <c r="O572" s="132">
        <v>1760</v>
      </c>
      <c r="P572" s="132" t="s">
        <v>425</v>
      </c>
      <c r="Q572" s="132">
        <v>37</v>
      </c>
      <c r="R572" s="132" t="s">
        <v>467</v>
      </c>
      <c r="S572" s="132">
        <v>1000323</v>
      </c>
      <c r="T572" s="132">
        <v>48</v>
      </c>
      <c r="U572" s="132">
        <v>578</v>
      </c>
      <c r="V572" s="132">
        <v>169.9</v>
      </c>
      <c r="W572" s="132" t="s">
        <v>1048</v>
      </c>
      <c r="X572" s="132">
        <v>4</v>
      </c>
    </row>
    <row r="573" spans="1:24">
      <c r="A573" s="132">
        <v>2760</v>
      </c>
      <c r="B573" s="132">
        <v>60000001007</v>
      </c>
      <c r="C573" s="132">
        <v>61043300000</v>
      </c>
      <c r="D573" s="132" t="s">
        <v>569</v>
      </c>
      <c r="E573" s="132" t="s">
        <v>466</v>
      </c>
      <c r="F573" s="132">
        <v>153</v>
      </c>
      <c r="G573" s="132" t="s">
        <v>3848</v>
      </c>
      <c r="H573" s="132">
        <v>2</v>
      </c>
      <c r="I573" s="132">
        <v>0.46400000000000002</v>
      </c>
      <c r="J573" s="132">
        <v>1</v>
      </c>
      <c r="K573" s="132">
        <v>0.46400000000000002</v>
      </c>
      <c r="L573" s="132" t="s">
        <v>467</v>
      </c>
      <c r="M573" s="132">
        <v>497</v>
      </c>
      <c r="N573" s="132" t="s">
        <v>468</v>
      </c>
      <c r="O573" s="132">
        <v>1760</v>
      </c>
      <c r="P573" s="132" t="s">
        <v>3951</v>
      </c>
      <c r="Q573" s="132" t="s">
        <v>3937</v>
      </c>
      <c r="R573" s="132" t="s">
        <v>467</v>
      </c>
      <c r="S573" s="132">
        <v>1000323</v>
      </c>
      <c r="T573" s="132" t="s">
        <v>821</v>
      </c>
      <c r="U573" s="132">
        <v>3</v>
      </c>
      <c r="V573" s="132">
        <v>129.9</v>
      </c>
      <c r="W573" s="132" t="s">
        <v>1109</v>
      </c>
      <c r="X573" s="132">
        <v>9</v>
      </c>
    </row>
    <row r="574" spans="1:24">
      <c r="A574" s="132">
        <v>2761</v>
      </c>
      <c r="B574" s="132">
        <v>60000001008</v>
      </c>
      <c r="C574" s="132">
        <v>61044300000</v>
      </c>
      <c r="D574" s="132" t="s">
        <v>541</v>
      </c>
      <c r="E574" s="132" t="s">
        <v>426</v>
      </c>
      <c r="F574" s="132">
        <v>43</v>
      </c>
      <c r="G574" s="132" t="s">
        <v>3848</v>
      </c>
      <c r="H574" s="132">
        <v>2</v>
      </c>
      <c r="I574" s="132">
        <v>0.51800000000000002</v>
      </c>
      <c r="J574" s="132">
        <v>1</v>
      </c>
      <c r="K574" s="132">
        <v>0.51800000000000002</v>
      </c>
      <c r="L574" s="132" t="s">
        <v>467</v>
      </c>
      <c r="M574" s="132">
        <v>497</v>
      </c>
      <c r="N574" s="132" t="s">
        <v>468</v>
      </c>
      <c r="O574" s="132">
        <v>1760</v>
      </c>
      <c r="P574" s="132" t="s">
        <v>4279</v>
      </c>
      <c r="Q574" s="132" t="s">
        <v>4280</v>
      </c>
      <c r="R574" s="132" t="s">
        <v>467</v>
      </c>
      <c r="S574" s="132">
        <v>1000323</v>
      </c>
      <c r="T574" s="132" t="s">
        <v>828</v>
      </c>
      <c r="U574" s="132">
        <v>124</v>
      </c>
      <c r="V574" s="132">
        <v>119.9</v>
      </c>
      <c r="W574" s="132" t="s">
        <v>1038</v>
      </c>
      <c r="X574" s="132">
        <v>5</v>
      </c>
    </row>
    <row r="575" spans="1:24">
      <c r="A575" s="132">
        <v>2762</v>
      </c>
      <c r="B575" s="132">
        <v>60000001009</v>
      </c>
      <c r="C575" s="132">
        <v>61046900090</v>
      </c>
      <c r="D575" s="132" t="s">
        <v>613</v>
      </c>
      <c r="E575" s="132" t="s">
        <v>442</v>
      </c>
      <c r="F575" s="132">
        <v>24</v>
      </c>
      <c r="G575" s="132" t="s">
        <v>3848</v>
      </c>
      <c r="H575" s="132">
        <v>2</v>
      </c>
      <c r="I575" s="132">
        <v>0.188</v>
      </c>
      <c r="J575" s="132">
        <v>1</v>
      </c>
      <c r="K575" s="132">
        <v>0.188</v>
      </c>
      <c r="L575" s="132" t="s">
        <v>467</v>
      </c>
      <c r="M575" s="132">
        <v>497</v>
      </c>
      <c r="N575" s="132" t="s">
        <v>468</v>
      </c>
      <c r="O575" s="132">
        <v>1760</v>
      </c>
      <c r="P575" s="132" t="s">
        <v>4303</v>
      </c>
      <c r="Q575" s="132" t="s">
        <v>4274</v>
      </c>
      <c r="R575" s="132" t="s">
        <v>467</v>
      </c>
      <c r="S575" s="132">
        <v>1000323</v>
      </c>
      <c r="T575" s="132" t="s">
        <v>858</v>
      </c>
      <c r="U575" s="132">
        <v>1</v>
      </c>
      <c r="V575" s="132">
        <v>79.900000000000006</v>
      </c>
      <c r="W575" s="132" t="s">
        <v>1077</v>
      </c>
      <c r="X575" s="132">
        <v>16</v>
      </c>
    </row>
    <row r="576" spans="1:24">
      <c r="A576" s="132">
        <v>2763</v>
      </c>
      <c r="B576" s="132">
        <v>60000001012</v>
      </c>
      <c r="C576" s="132">
        <v>62046318000</v>
      </c>
      <c r="D576" s="132" t="s">
        <v>511</v>
      </c>
      <c r="E576" s="132" t="s">
        <v>420</v>
      </c>
      <c r="F576" s="132">
        <v>93</v>
      </c>
      <c r="G576" s="132" t="s">
        <v>3848</v>
      </c>
      <c r="H576" s="132">
        <v>2</v>
      </c>
      <c r="I576" s="132">
        <v>0.32</v>
      </c>
      <c r="J576" s="132">
        <v>1</v>
      </c>
      <c r="K576" s="132">
        <v>0.32</v>
      </c>
      <c r="L576" s="132" t="s">
        <v>467</v>
      </c>
      <c r="M576" s="132">
        <v>497</v>
      </c>
      <c r="N576" s="132" t="s">
        <v>468</v>
      </c>
      <c r="O576" s="132">
        <v>1760</v>
      </c>
      <c r="P576" s="132" t="s">
        <v>4275</v>
      </c>
      <c r="Q576" s="132" t="s">
        <v>4276</v>
      </c>
      <c r="R576" s="132" t="s">
        <v>467</v>
      </c>
      <c r="S576" s="132">
        <v>1000323</v>
      </c>
      <c r="T576" s="132" t="s">
        <v>821</v>
      </c>
      <c r="U576" s="132">
        <v>3</v>
      </c>
      <c r="V576" s="132">
        <v>89.9</v>
      </c>
      <c r="W576" s="132" t="s">
        <v>1109</v>
      </c>
      <c r="X576" s="132">
        <v>9</v>
      </c>
    </row>
    <row r="577" spans="1:24">
      <c r="A577" s="132">
        <v>2764</v>
      </c>
      <c r="B577" s="132">
        <v>60000001013</v>
      </c>
      <c r="C577" s="132">
        <v>61062000000</v>
      </c>
      <c r="D577" s="132" t="s">
        <v>977</v>
      </c>
      <c r="E577" s="132" t="s">
        <v>444</v>
      </c>
      <c r="F577" s="132">
        <v>82</v>
      </c>
      <c r="G577" s="132" t="s">
        <v>3848</v>
      </c>
      <c r="H577" s="132">
        <v>2</v>
      </c>
      <c r="I577" s="132">
        <v>0.35199999999999998</v>
      </c>
      <c r="J577" s="132">
        <v>1</v>
      </c>
      <c r="K577" s="132">
        <v>0.35199999999999998</v>
      </c>
      <c r="L577" s="132" t="s">
        <v>467</v>
      </c>
      <c r="M577" s="132">
        <v>497</v>
      </c>
      <c r="N577" s="132" t="s">
        <v>468</v>
      </c>
      <c r="O577" s="132">
        <v>1760</v>
      </c>
      <c r="P577" s="132" t="s">
        <v>425</v>
      </c>
      <c r="Q577" s="132">
        <v>37</v>
      </c>
      <c r="R577" s="132" t="s">
        <v>467</v>
      </c>
      <c r="S577" s="132">
        <v>1000323</v>
      </c>
      <c r="T577" s="132" t="s">
        <v>825</v>
      </c>
      <c r="U577" s="132">
        <v>119</v>
      </c>
      <c r="V577" s="132">
        <v>89.9</v>
      </c>
      <c r="W577" s="132" t="s">
        <v>1077</v>
      </c>
      <c r="X577" s="132">
        <v>16</v>
      </c>
    </row>
    <row r="578" spans="1:24">
      <c r="A578" s="132">
        <v>2765</v>
      </c>
      <c r="B578" s="132">
        <v>60000001017</v>
      </c>
      <c r="C578" s="132">
        <v>61046200000</v>
      </c>
      <c r="D578" s="132" t="s">
        <v>2019</v>
      </c>
      <c r="E578" s="132" t="s">
        <v>4304</v>
      </c>
      <c r="F578" s="132">
        <v>456</v>
      </c>
      <c r="G578" s="132" t="s">
        <v>3848</v>
      </c>
      <c r="H578" s="132">
        <v>2</v>
      </c>
      <c r="I578" s="132">
        <v>0.11600000000000001</v>
      </c>
      <c r="J578" s="132">
        <v>1</v>
      </c>
      <c r="K578" s="132">
        <v>0.11600000000000001</v>
      </c>
      <c r="L578" s="132" t="s">
        <v>467</v>
      </c>
      <c r="M578" s="132">
        <v>497</v>
      </c>
      <c r="N578" s="132" t="s">
        <v>468</v>
      </c>
      <c r="O578" s="132">
        <v>1760</v>
      </c>
      <c r="P578" s="132" t="s">
        <v>439</v>
      </c>
      <c r="Q578" s="132">
        <v>9</v>
      </c>
      <c r="R578" s="132" t="s">
        <v>467</v>
      </c>
      <c r="S578" s="132">
        <v>1000323</v>
      </c>
      <c r="T578" s="132" t="s">
        <v>810</v>
      </c>
      <c r="U578" s="132">
        <v>122</v>
      </c>
      <c r="V578" s="132">
        <v>49.9</v>
      </c>
      <c r="W578" s="132" t="s">
        <v>1046</v>
      </c>
      <c r="X578" s="132">
        <v>12</v>
      </c>
    </row>
    <row r="579" spans="1:24">
      <c r="A579" s="132">
        <v>2766</v>
      </c>
      <c r="B579" s="132">
        <v>60000001019</v>
      </c>
      <c r="C579" s="132">
        <v>61044300000</v>
      </c>
      <c r="D579" s="132" t="s">
        <v>541</v>
      </c>
      <c r="E579" s="132" t="s">
        <v>426</v>
      </c>
      <c r="F579" s="132">
        <v>43</v>
      </c>
      <c r="G579" s="132" t="s">
        <v>3848</v>
      </c>
      <c r="H579" s="132">
        <v>2</v>
      </c>
      <c r="I579" s="132">
        <v>0.52400000000000002</v>
      </c>
      <c r="J579" s="132">
        <v>1</v>
      </c>
      <c r="K579" s="132">
        <v>0.52400000000000002</v>
      </c>
      <c r="L579" s="132" t="s">
        <v>467</v>
      </c>
      <c r="M579" s="132">
        <v>497</v>
      </c>
      <c r="N579" s="132" t="s">
        <v>468</v>
      </c>
      <c r="O579" s="132">
        <v>1760</v>
      </c>
      <c r="P579" s="132" t="s">
        <v>4277</v>
      </c>
      <c r="Q579" s="132" t="s">
        <v>4278</v>
      </c>
      <c r="R579" s="132" t="s">
        <v>467</v>
      </c>
      <c r="S579" s="132">
        <v>1000323</v>
      </c>
      <c r="T579" s="132">
        <v>58</v>
      </c>
      <c r="U579" s="132">
        <v>593</v>
      </c>
      <c r="V579" s="132">
        <v>189.9</v>
      </c>
      <c r="W579" s="132" t="s">
        <v>3980</v>
      </c>
      <c r="X579" s="132">
        <v>25</v>
      </c>
    </row>
    <row r="580" spans="1:24">
      <c r="A580" s="132">
        <v>2767</v>
      </c>
      <c r="B580" s="132">
        <v>60000001020</v>
      </c>
      <c r="C580" s="132">
        <v>61062000000</v>
      </c>
      <c r="D580" s="132" t="s">
        <v>977</v>
      </c>
      <c r="E580" s="132" t="s">
        <v>444</v>
      </c>
      <c r="F580" s="132">
        <v>82</v>
      </c>
      <c r="G580" s="132" t="s">
        <v>3848</v>
      </c>
      <c r="H580" s="132">
        <v>2</v>
      </c>
      <c r="I580" s="132">
        <v>0.17799999999999999</v>
      </c>
      <c r="J580" s="132">
        <v>1</v>
      </c>
      <c r="K580" s="132">
        <v>0.17799999999999999</v>
      </c>
      <c r="L580" s="132" t="s">
        <v>467</v>
      </c>
      <c r="M580" s="132">
        <v>497</v>
      </c>
      <c r="N580" s="132" t="s">
        <v>468</v>
      </c>
      <c r="O580" s="132">
        <v>1760</v>
      </c>
      <c r="P580" s="132" t="s">
        <v>425</v>
      </c>
      <c r="Q580" s="132">
        <v>37</v>
      </c>
      <c r="R580" s="132" t="s">
        <v>467</v>
      </c>
      <c r="S580" s="132">
        <v>1000323</v>
      </c>
      <c r="T580" s="132" t="s">
        <v>828</v>
      </c>
      <c r="U580" s="132">
        <v>124</v>
      </c>
      <c r="V580" s="132">
        <v>69.900000000000006</v>
      </c>
      <c r="W580" s="132" t="s">
        <v>1144</v>
      </c>
      <c r="X580" s="132">
        <v>23</v>
      </c>
    </row>
    <row r="581" spans="1:24">
      <c r="A581" s="132">
        <v>2768</v>
      </c>
      <c r="B581" s="132">
        <v>60000001021</v>
      </c>
      <c r="C581" s="132">
        <v>61044300000</v>
      </c>
      <c r="D581" s="132" t="s">
        <v>541</v>
      </c>
      <c r="E581" s="132" t="s">
        <v>426</v>
      </c>
      <c r="F581" s="132">
        <v>43</v>
      </c>
      <c r="G581" s="132" t="s">
        <v>3848</v>
      </c>
      <c r="H581" s="132">
        <v>2</v>
      </c>
      <c r="I581" s="132">
        <v>0.29599999999999999</v>
      </c>
      <c r="J581" s="132">
        <v>1</v>
      </c>
      <c r="K581" s="132">
        <v>0.29599999999999999</v>
      </c>
      <c r="L581" s="132" t="s">
        <v>467</v>
      </c>
      <c r="M581" s="132">
        <v>497</v>
      </c>
      <c r="N581" s="132" t="s">
        <v>468</v>
      </c>
      <c r="O581" s="132">
        <v>1760</v>
      </c>
      <c r="P581" s="132" t="s">
        <v>422</v>
      </c>
      <c r="Q581" s="132" t="s">
        <v>3928</v>
      </c>
      <c r="R581" s="132" t="s">
        <v>467</v>
      </c>
      <c r="S581" s="132">
        <v>1000323</v>
      </c>
      <c r="T581" s="132" t="s">
        <v>858</v>
      </c>
      <c r="U581" s="132">
        <v>1</v>
      </c>
      <c r="V581" s="132">
        <v>99.9</v>
      </c>
      <c r="W581" s="132" t="s">
        <v>1050</v>
      </c>
      <c r="X581" s="132">
        <v>20</v>
      </c>
    </row>
    <row r="582" spans="1:24">
      <c r="A582" s="132">
        <v>2769</v>
      </c>
      <c r="B582" s="132">
        <v>60000001022</v>
      </c>
      <c r="C582" s="132">
        <v>61046200000</v>
      </c>
      <c r="D582" s="132" t="s">
        <v>588</v>
      </c>
      <c r="E582" s="132" t="s">
        <v>442</v>
      </c>
      <c r="F582" s="132">
        <v>24</v>
      </c>
      <c r="G582" s="132" t="s">
        <v>3848</v>
      </c>
      <c r="H582" s="132">
        <v>2</v>
      </c>
      <c r="I582" s="132">
        <v>0.114</v>
      </c>
      <c r="J582" s="132">
        <v>1</v>
      </c>
      <c r="K582" s="132">
        <v>0.114</v>
      </c>
      <c r="L582" s="132" t="s">
        <v>467</v>
      </c>
      <c r="M582" s="132">
        <v>497</v>
      </c>
      <c r="N582" s="132" t="s">
        <v>468</v>
      </c>
      <c r="O582" s="132">
        <v>1760</v>
      </c>
      <c r="P582" s="132" t="s">
        <v>439</v>
      </c>
      <c r="Q582" s="132">
        <v>9</v>
      </c>
      <c r="R582" s="132" t="s">
        <v>467</v>
      </c>
      <c r="S582" s="132">
        <v>1000323</v>
      </c>
      <c r="T582" s="132" t="s">
        <v>810</v>
      </c>
      <c r="U582" s="132">
        <v>122</v>
      </c>
      <c r="V582" s="132">
        <v>49.9</v>
      </c>
      <c r="W582" s="132" t="s">
        <v>3980</v>
      </c>
      <c r="X582" s="132">
        <v>25</v>
      </c>
    </row>
    <row r="583" spans="1:24">
      <c r="A583" s="132">
        <v>2770</v>
      </c>
      <c r="B583" s="132">
        <v>60000001023</v>
      </c>
      <c r="C583" s="132">
        <v>62046239000</v>
      </c>
      <c r="D583" s="132" t="s">
        <v>510</v>
      </c>
      <c r="E583" s="132" t="s">
        <v>420</v>
      </c>
      <c r="F583" s="132">
        <v>93</v>
      </c>
      <c r="G583" s="132" t="s">
        <v>3848</v>
      </c>
      <c r="H583" s="132">
        <v>2</v>
      </c>
      <c r="I583" s="132">
        <v>0.23799999999999999</v>
      </c>
      <c r="J583" s="132">
        <v>1</v>
      </c>
      <c r="K583" s="132">
        <v>0.23799999999999999</v>
      </c>
      <c r="L583" s="132" t="s">
        <v>467</v>
      </c>
      <c r="M583" s="132">
        <v>497</v>
      </c>
      <c r="N583" s="132" t="s">
        <v>468</v>
      </c>
      <c r="O583" s="132">
        <v>1760</v>
      </c>
      <c r="P583" s="132" t="s">
        <v>4266</v>
      </c>
      <c r="Q583" s="132" t="s">
        <v>4268</v>
      </c>
      <c r="R583" s="132" t="s">
        <v>467</v>
      </c>
      <c r="S583" s="132">
        <v>1000323</v>
      </c>
      <c r="T583" s="132" t="s">
        <v>821</v>
      </c>
      <c r="U583" s="132">
        <v>3</v>
      </c>
      <c r="V583" s="132">
        <v>89.9</v>
      </c>
      <c r="W583" s="132" t="s">
        <v>3982</v>
      </c>
      <c r="X583" s="132">
        <v>28</v>
      </c>
    </row>
    <row r="584" spans="1:24">
      <c r="A584" s="132">
        <v>2771</v>
      </c>
      <c r="B584" s="132">
        <v>60000001024</v>
      </c>
      <c r="C584" s="132">
        <v>61062000000</v>
      </c>
      <c r="D584" s="132" t="s">
        <v>599</v>
      </c>
      <c r="E584" s="132" t="s">
        <v>437</v>
      </c>
      <c r="F584" s="132">
        <v>77</v>
      </c>
      <c r="G584" s="132" t="s">
        <v>3848</v>
      </c>
      <c r="H584" s="132">
        <v>2</v>
      </c>
      <c r="I584" s="132">
        <v>0.114</v>
      </c>
      <c r="J584" s="132">
        <v>1</v>
      </c>
      <c r="K584" s="132">
        <v>0.114</v>
      </c>
      <c r="L584" s="132" t="s">
        <v>467</v>
      </c>
      <c r="M584" s="132">
        <v>497</v>
      </c>
      <c r="N584" s="132" t="s">
        <v>468</v>
      </c>
      <c r="O584" s="132">
        <v>1760</v>
      </c>
      <c r="P584" s="132" t="s">
        <v>425</v>
      </c>
      <c r="Q584" s="132">
        <v>37</v>
      </c>
      <c r="R584" s="132" t="s">
        <v>467</v>
      </c>
      <c r="S584" s="132">
        <v>1000323</v>
      </c>
      <c r="T584" s="132" t="s">
        <v>858</v>
      </c>
      <c r="U584" s="132">
        <v>1</v>
      </c>
      <c r="V584" s="132">
        <v>79.900000000000006</v>
      </c>
      <c r="W584" s="132" t="s">
        <v>1053</v>
      </c>
      <c r="X584" s="132">
        <v>17</v>
      </c>
    </row>
    <row r="585" spans="1:24">
      <c r="A585" s="132">
        <v>2772</v>
      </c>
      <c r="B585" s="132">
        <v>60000001028</v>
      </c>
      <c r="C585" s="132">
        <v>61043300000</v>
      </c>
      <c r="D585" s="132" t="s">
        <v>569</v>
      </c>
      <c r="E585" s="132" t="s">
        <v>466</v>
      </c>
      <c r="F585" s="132">
        <v>153</v>
      </c>
      <c r="G585" s="132" t="s">
        <v>3848</v>
      </c>
      <c r="H585" s="132">
        <v>2</v>
      </c>
      <c r="I585" s="132">
        <v>0.47</v>
      </c>
      <c r="J585" s="132">
        <v>1</v>
      </c>
      <c r="K585" s="132">
        <v>0.47</v>
      </c>
      <c r="L585" s="132" t="s">
        <v>467</v>
      </c>
      <c r="M585" s="132">
        <v>497</v>
      </c>
      <c r="N585" s="132" t="s">
        <v>468</v>
      </c>
      <c r="O585" s="132">
        <v>1760</v>
      </c>
      <c r="P585" s="132" t="s">
        <v>425</v>
      </c>
      <c r="Q585" s="132">
        <v>37</v>
      </c>
      <c r="R585" s="132" t="s">
        <v>467</v>
      </c>
      <c r="S585" s="132">
        <v>1000323</v>
      </c>
      <c r="T585" s="132" t="s">
        <v>825</v>
      </c>
      <c r="U585" s="132">
        <v>119</v>
      </c>
      <c r="V585" s="132">
        <v>149.9</v>
      </c>
      <c r="W585" s="132" t="s">
        <v>1063</v>
      </c>
      <c r="X585" s="132">
        <v>13</v>
      </c>
    </row>
    <row r="586" spans="1:24">
      <c r="A586" s="132">
        <v>2773</v>
      </c>
      <c r="B586" s="132">
        <v>60000001029</v>
      </c>
      <c r="C586" s="132">
        <v>62046318000</v>
      </c>
      <c r="D586" s="132" t="s">
        <v>985</v>
      </c>
      <c r="E586" s="132" t="s">
        <v>475</v>
      </c>
      <c r="F586" s="132">
        <v>96</v>
      </c>
      <c r="G586" s="132" t="s">
        <v>3848</v>
      </c>
      <c r="H586" s="132">
        <v>2</v>
      </c>
      <c r="I586" s="132">
        <v>0.438</v>
      </c>
      <c r="J586" s="132">
        <v>1</v>
      </c>
      <c r="K586" s="132">
        <v>0.438</v>
      </c>
      <c r="L586" s="132" t="s">
        <v>467</v>
      </c>
      <c r="M586" s="132">
        <v>497</v>
      </c>
      <c r="N586" s="132" t="s">
        <v>468</v>
      </c>
      <c r="O586" s="132">
        <v>1760</v>
      </c>
      <c r="P586" s="132" t="s">
        <v>422</v>
      </c>
      <c r="Q586" s="132" t="s">
        <v>3928</v>
      </c>
      <c r="R586" s="132" t="s">
        <v>467</v>
      </c>
      <c r="S586" s="132">
        <v>1000323</v>
      </c>
      <c r="T586" s="132">
        <v>52</v>
      </c>
      <c r="U586" s="132">
        <v>580</v>
      </c>
      <c r="V586" s="132">
        <v>89.9</v>
      </c>
      <c r="W586" s="132" t="s">
        <v>3980</v>
      </c>
      <c r="X586" s="132">
        <v>25</v>
      </c>
    </row>
    <row r="587" spans="1:24">
      <c r="A587" s="132">
        <v>2774</v>
      </c>
      <c r="B587" s="132">
        <v>60000001030</v>
      </c>
      <c r="C587" s="132">
        <v>61044900000</v>
      </c>
      <c r="D587" s="132" t="s">
        <v>590</v>
      </c>
      <c r="E587" s="132" t="s">
        <v>426</v>
      </c>
      <c r="F587" s="132">
        <v>43</v>
      </c>
      <c r="G587" s="132" t="s">
        <v>3848</v>
      </c>
      <c r="H587" s="132">
        <v>2</v>
      </c>
      <c r="I587" s="132">
        <v>0.2</v>
      </c>
      <c r="J587" s="132">
        <v>1</v>
      </c>
      <c r="K587" s="132">
        <v>0.2</v>
      </c>
      <c r="L587" s="132" t="s">
        <v>467</v>
      </c>
      <c r="M587" s="132">
        <v>497</v>
      </c>
      <c r="N587" s="132" t="s">
        <v>468</v>
      </c>
      <c r="O587" s="132">
        <v>1760</v>
      </c>
      <c r="P587" s="132" t="s">
        <v>431</v>
      </c>
      <c r="Q587" s="132">
        <v>53</v>
      </c>
      <c r="R587" s="132" t="s">
        <v>467</v>
      </c>
      <c r="S587" s="132">
        <v>1000323</v>
      </c>
      <c r="T587" s="132" t="s">
        <v>810</v>
      </c>
      <c r="U587" s="132">
        <v>122</v>
      </c>
      <c r="V587" s="132">
        <v>149.9</v>
      </c>
      <c r="W587" s="132" t="s">
        <v>1077</v>
      </c>
      <c r="X587" s="132">
        <v>16</v>
      </c>
    </row>
    <row r="588" spans="1:24">
      <c r="A588" s="132">
        <v>2775</v>
      </c>
      <c r="B588" s="132">
        <v>60000001031</v>
      </c>
      <c r="C588" s="132">
        <v>62046239000</v>
      </c>
      <c r="D588" s="132" t="s">
        <v>510</v>
      </c>
      <c r="E588" s="132" t="s">
        <v>420</v>
      </c>
      <c r="F588" s="132">
        <v>93</v>
      </c>
      <c r="G588" s="132" t="s">
        <v>3848</v>
      </c>
      <c r="H588" s="132">
        <v>2</v>
      </c>
      <c r="I588" s="132">
        <v>0.21</v>
      </c>
      <c r="J588" s="132">
        <v>1</v>
      </c>
      <c r="K588" s="132">
        <v>0.21</v>
      </c>
      <c r="L588" s="132" t="s">
        <v>467</v>
      </c>
      <c r="M588" s="132">
        <v>497</v>
      </c>
      <c r="N588" s="132" t="s">
        <v>468</v>
      </c>
      <c r="O588" s="132">
        <v>1760</v>
      </c>
      <c r="P588" s="132" t="s">
        <v>439</v>
      </c>
      <c r="Q588" s="132">
        <v>9</v>
      </c>
      <c r="R588" s="132" t="s">
        <v>467</v>
      </c>
      <c r="S588" s="132">
        <v>1000323</v>
      </c>
      <c r="T588" s="132" t="s">
        <v>825</v>
      </c>
      <c r="U588" s="132">
        <v>119</v>
      </c>
      <c r="V588" s="132">
        <v>59.9</v>
      </c>
      <c r="W588" s="132" t="s">
        <v>1046</v>
      </c>
      <c r="X588" s="132">
        <v>12</v>
      </c>
    </row>
  </sheetData>
  <conditionalFormatting sqref="A1:X1">
    <cfRule type="duplicateValues" dxfId="8" priority="2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52"/>
  <sheetViews>
    <sheetView workbookViewId="0">
      <selection activeCell="B1" sqref="B1:B1048576"/>
    </sheetView>
  </sheetViews>
  <sheetFormatPr defaultRowHeight="12.75"/>
  <cols>
    <col min="1" max="1" width="5" bestFit="1" customWidth="1"/>
    <col min="2" max="2" width="12" bestFit="1" customWidth="1"/>
    <col min="3" max="3" width="13.5703125" bestFit="1" customWidth="1"/>
    <col min="4" max="4" width="25.5703125" customWidth="1"/>
    <col min="5" max="5" width="19.42578125" bestFit="1" customWidth="1"/>
    <col min="6" max="6" width="4" bestFit="1" customWidth="1"/>
    <col min="7" max="7" width="14.28515625" bestFit="1" customWidth="1"/>
    <col min="8" max="8" width="6" bestFit="1" customWidth="1"/>
    <col min="9" max="9" width="3" bestFit="1" customWidth="1"/>
    <col min="10" max="10" width="6" bestFit="1" customWidth="1"/>
    <col min="11" max="11" width="21.5703125" bestFit="1" customWidth="1"/>
    <col min="12" max="12" width="5.140625" bestFit="1" customWidth="1"/>
    <col min="13" max="13" width="17" bestFit="1" customWidth="1"/>
    <col min="14" max="14" width="9" customWidth="1"/>
    <col min="15" max="15" width="41.5703125" bestFit="1" customWidth="1"/>
    <col min="16" max="16" width="8.140625" bestFit="1" customWidth="1"/>
    <col min="17" max="17" width="8.28515625" bestFit="1" customWidth="1"/>
    <col min="18" max="18" width="10.28515625" bestFit="1" customWidth="1"/>
    <col min="19" max="20" width="9.28515625" customWidth="1"/>
    <col min="21" max="21" width="16.140625" bestFit="1" customWidth="1"/>
  </cols>
  <sheetData>
    <row r="1" spans="1:24" ht="35.25" customHeight="1">
      <c r="A1" s="17" t="s">
        <v>476</v>
      </c>
      <c r="B1" s="17" t="s">
        <v>0</v>
      </c>
      <c r="C1" s="17" t="s">
        <v>477</v>
      </c>
      <c r="D1" s="17" t="s">
        <v>478</v>
      </c>
      <c r="E1" s="17" t="s">
        <v>1</v>
      </c>
      <c r="F1" s="17" t="s">
        <v>3969</v>
      </c>
      <c r="G1" s="17" t="s">
        <v>797</v>
      </c>
      <c r="H1" s="17" t="s">
        <v>4290</v>
      </c>
      <c r="I1" s="17" t="s">
        <v>798</v>
      </c>
      <c r="J1" s="17" t="s">
        <v>799</v>
      </c>
      <c r="K1" s="17" t="s">
        <v>800</v>
      </c>
      <c r="L1" s="17" t="s">
        <v>801</v>
      </c>
      <c r="M1" s="17" t="s">
        <v>3970</v>
      </c>
      <c r="N1" s="17" t="s">
        <v>802</v>
      </c>
      <c r="O1" s="17" t="s">
        <v>3971</v>
      </c>
      <c r="P1" s="17" t="s">
        <v>803</v>
      </c>
      <c r="Q1" s="17" t="s">
        <v>3972</v>
      </c>
      <c r="R1" s="17" t="s">
        <v>804</v>
      </c>
      <c r="S1" s="17" t="s">
        <v>805</v>
      </c>
      <c r="T1" s="17" t="s">
        <v>806</v>
      </c>
      <c r="U1" s="17" t="s">
        <v>4291</v>
      </c>
      <c r="V1" s="17" t="s">
        <v>807</v>
      </c>
      <c r="W1" s="17" t="s">
        <v>808</v>
      </c>
      <c r="X1" s="17" t="s">
        <v>4292</v>
      </c>
    </row>
    <row r="2" spans="1:24">
      <c r="A2" s="132">
        <v>915</v>
      </c>
      <c r="B2" s="132">
        <v>60000000501</v>
      </c>
      <c r="C2" s="132">
        <v>61044200000</v>
      </c>
      <c r="D2" s="132" t="s">
        <v>506</v>
      </c>
      <c r="E2" s="132" t="s">
        <v>426</v>
      </c>
      <c r="F2" s="132">
        <v>43</v>
      </c>
      <c r="G2" s="132" t="s">
        <v>3848</v>
      </c>
      <c r="H2" s="132">
        <v>2</v>
      </c>
      <c r="I2" s="132">
        <v>0.28999999999999998</v>
      </c>
      <c r="J2" s="132">
        <v>1</v>
      </c>
      <c r="K2" s="132">
        <v>0.28999999999999998</v>
      </c>
      <c r="L2" s="132" t="s">
        <v>194</v>
      </c>
      <c r="M2" s="132">
        <v>808</v>
      </c>
      <c r="N2" s="132" t="s">
        <v>421</v>
      </c>
      <c r="O2" s="132">
        <v>2110</v>
      </c>
      <c r="P2" s="132" t="s">
        <v>3948</v>
      </c>
      <c r="Q2" s="132" t="s">
        <v>3927</v>
      </c>
      <c r="R2" s="132" t="s">
        <v>194</v>
      </c>
      <c r="S2" s="132">
        <v>1000318</v>
      </c>
      <c r="T2" s="132">
        <v>38</v>
      </c>
      <c r="U2" s="132">
        <v>575</v>
      </c>
      <c r="V2" s="132">
        <v>0</v>
      </c>
      <c r="W2" s="132" t="s">
        <v>1046</v>
      </c>
      <c r="X2" s="132">
        <v>12</v>
      </c>
    </row>
    <row r="3" spans="1:24">
      <c r="A3" s="132">
        <v>916</v>
      </c>
      <c r="B3" s="132">
        <v>60000000502</v>
      </c>
      <c r="C3" s="132">
        <v>61044200000</v>
      </c>
      <c r="D3" s="132" t="s">
        <v>506</v>
      </c>
      <c r="E3" s="132" t="s">
        <v>426</v>
      </c>
      <c r="F3" s="132">
        <v>43</v>
      </c>
      <c r="G3" s="132" t="s">
        <v>3848</v>
      </c>
      <c r="H3" s="132">
        <v>2</v>
      </c>
      <c r="I3" s="132">
        <v>0.29399999999999998</v>
      </c>
      <c r="J3" s="132">
        <v>1</v>
      </c>
      <c r="K3" s="132">
        <v>0.29399999999999998</v>
      </c>
      <c r="L3" s="132" t="s">
        <v>194</v>
      </c>
      <c r="M3" s="132">
        <v>808</v>
      </c>
      <c r="N3" s="132" t="s">
        <v>421</v>
      </c>
      <c r="O3" s="132">
        <v>2110</v>
      </c>
      <c r="P3" s="132" t="s">
        <v>3948</v>
      </c>
      <c r="Q3" s="132" t="s">
        <v>3927</v>
      </c>
      <c r="R3" s="132" t="s">
        <v>194</v>
      </c>
      <c r="S3" s="132">
        <v>1000318</v>
      </c>
      <c r="T3" s="132">
        <v>38</v>
      </c>
      <c r="U3" s="132">
        <v>575</v>
      </c>
      <c r="V3" s="132">
        <v>0</v>
      </c>
      <c r="W3" s="132" t="s">
        <v>1046</v>
      </c>
      <c r="X3" s="132">
        <v>12</v>
      </c>
    </row>
    <row r="4" spans="1:24">
      <c r="A4" s="132">
        <v>917</v>
      </c>
      <c r="B4" s="132">
        <v>60000000503</v>
      </c>
      <c r="C4" s="132">
        <v>62121090000</v>
      </c>
      <c r="D4" s="132" t="s">
        <v>634</v>
      </c>
      <c r="E4" s="132" t="s">
        <v>3723</v>
      </c>
      <c r="F4" s="132">
        <v>235</v>
      </c>
      <c r="G4" s="132" t="s">
        <v>3848</v>
      </c>
      <c r="H4" s="132">
        <v>2</v>
      </c>
      <c r="I4" s="132">
        <v>0.04</v>
      </c>
      <c r="J4" s="132">
        <v>1</v>
      </c>
      <c r="K4" s="132">
        <v>0.04</v>
      </c>
      <c r="L4" s="132" t="s">
        <v>194</v>
      </c>
      <c r="M4" s="132">
        <v>808</v>
      </c>
      <c r="N4" s="132" t="s">
        <v>3915</v>
      </c>
      <c r="O4" s="132">
        <v>7497</v>
      </c>
      <c r="P4" s="132" t="s">
        <v>3949</v>
      </c>
      <c r="Q4" s="132" t="s">
        <v>3928</v>
      </c>
      <c r="R4" s="132" t="s">
        <v>194</v>
      </c>
      <c r="S4" s="132">
        <v>1000318</v>
      </c>
      <c r="T4" s="132">
        <v>0</v>
      </c>
      <c r="U4" s="132">
        <v>587</v>
      </c>
      <c r="V4" s="132">
        <v>0</v>
      </c>
      <c r="W4" s="132" t="s">
        <v>1048</v>
      </c>
      <c r="X4" s="132">
        <v>4</v>
      </c>
    </row>
    <row r="5" spans="1:24">
      <c r="A5" s="132">
        <v>918</v>
      </c>
      <c r="B5" s="132">
        <v>60000000504</v>
      </c>
      <c r="C5" s="132" t="s">
        <v>560</v>
      </c>
      <c r="D5" s="132" t="s">
        <v>561</v>
      </c>
      <c r="E5" s="132" t="s">
        <v>3950</v>
      </c>
      <c r="F5" s="132">
        <v>339</v>
      </c>
      <c r="G5" s="132" t="s">
        <v>457</v>
      </c>
      <c r="H5" s="132">
        <v>5</v>
      </c>
      <c r="I5" s="132">
        <v>2.8000000000000001E-2</v>
      </c>
      <c r="J5" s="132">
        <v>1</v>
      </c>
      <c r="K5" s="132">
        <v>2.8000000000000001E-2</v>
      </c>
      <c r="L5" s="132" t="s">
        <v>194</v>
      </c>
      <c r="M5" s="132">
        <v>808</v>
      </c>
      <c r="N5" s="132" t="s">
        <v>3915</v>
      </c>
      <c r="O5" s="132">
        <v>7497</v>
      </c>
      <c r="P5" s="132" t="s">
        <v>3867</v>
      </c>
      <c r="Q5" s="132">
        <v>36</v>
      </c>
      <c r="R5" s="132" t="s">
        <v>194</v>
      </c>
      <c r="S5" s="132">
        <v>1000318</v>
      </c>
      <c r="T5" s="132">
        <v>0</v>
      </c>
      <c r="U5" s="132">
        <v>587</v>
      </c>
      <c r="V5" s="132">
        <v>0</v>
      </c>
      <c r="W5" s="132" t="s">
        <v>1050</v>
      </c>
      <c r="X5" s="132">
        <v>20</v>
      </c>
    </row>
    <row r="6" spans="1:24">
      <c r="A6" s="132">
        <v>919</v>
      </c>
      <c r="B6" s="132">
        <v>60000000505</v>
      </c>
      <c r="C6" s="132">
        <v>61069090000</v>
      </c>
      <c r="D6" s="132" t="s">
        <v>607</v>
      </c>
      <c r="E6" s="132" t="s">
        <v>437</v>
      </c>
      <c r="F6" s="132">
        <v>77</v>
      </c>
      <c r="G6" s="132" t="s">
        <v>3848</v>
      </c>
      <c r="H6" s="132">
        <v>2</v>
      </c>
      <c r="I6" s="132">
        <v>0.29599999999999999</v>
      </c>
      <c r="J6" s="132">
        <v>1</v>
      </c>
      <c r="K6" s="132">
        <v>0.29599999999999999</v>
      </c>
      <c r="L6" s="132" t="s">
        <v>194</v>
      </c>
      <c r="M6" s="132">
        <v>808</v>
      </c>
      <c r="N6" s="132" t="s">
        <v>428</v>
      </c>
      <c r="O6" s="132">
        <v>7505</v>
      </c>
      <c r="P6" s="132" t="s">
        <v>431</v>
      </c>
      <c r="Q6" s="132">
        <v>53</v>
      </c>
      <c r="R6" s="132" t="s">
        <v>194</v>
      </c>
      <c r="S6" s="132">
        <v>1000318</v>
      </c>
      <c r="T6" s="132">
        <v>42</v>
      </c>
      <c r="U6" s="132">
        <v>594</v>
      </c>
      <c r="V6" s="132">
        <v>0</v>
      </c>
      <c r="W6" s="132" t="s">
        <v>1073</v>
      </c>
      <c r="X6" s="132">
        <v>8</v>
      </c>
    </row>
    <row r="7" spans="1:24">
      <c r="A7" s="132">
        <v>920</v>
      </c>
      <c r="B7" s="132">
        <v>60000000506</v>
      </c>
      <c r="C7" s="132">
        <v>61044300000</v>
      </c>
      <c r="D7" s="132" t="s">
        <v>541</v>
      </c>
      <c r="E7" s="132" t="s">
        <v>426</v>
      </c>
      <c r="F7" s="132">
        <v>43</v>
      </c>
      <c r="G7" s="132" t="s">
        <v>3848</v>
      </c>
      <c r="H7" s="132">
        <v>2</v>
      </c>
      <c r="I7" s="132">
        <v>0.182</v>
      </c>
      <c r="J7" s="132">
        <v>1</v>
      </c>
      <c r="K7" s="132">
        <v>0.182</v>
      </c>
      <c r="L7" s="132" t="s">
        <v>194</v>
      </c>
      <c r="M7" s="132">
        <v>808</v>
      </c>
      <c r="N7" s="132" t="s">
        <v>428</v>
      </c>
      <c r="O7" s="132">
        <v>7505</v>
      </c>
      <c r="P7" s="132" t="s">
        <v>425</v>
      </c>
      <c r="Q7" s="132">
        <v>37</v>
      </c>
      <c r="R7" s="132" t="s">
        <v>194</v>
      </c>
      <c r="S7" s="132">
        <v>1000318</v>
      </c>
      <c r="T7" s="132">
        <v>40</v>
      </c>
      <c r="U7" s="132">
        <v>592</v>
      </c>
      <c r="V7" s="132">
        <v>0</v>
      </c>
      <c r="W7" s="132" t="s">
        <v>1053</v>
      </c>
      <c r="X7" s="132">
        <v>17</v>
      </c>
    </row>
    <row r="8" spans="1:24">
      <c r="A8" s="132">
        <v>921</v>
      </c>
      <c r="B8" s="132">
        <v>60000000507</v>
      </c>
      <c r="C8" s="132">
        <v>61044200000</v>
      </c>
      <c r="D8" s="132" t="s">
        <v>506</v>
      </c>
      <c r="E8" s="132" t="s">
        <v>426</v>
      </c>
      <c r="F8" s="132">
        <v>43</v>
      </c>
      <c r="G8" s="132" t="s">
        <v>3848</v>
      </c>
      <c r="H8" s="132">
        <v>2</v>
      </c>
      <c r="I8" s="132">
        <v>0.25</v>
      </c>
      <c r="J8" s="132">
        <v>1</v>
      </c>
      <c r="K8" s="132">
        <v>0.25</v>
      </c>
      <c r="L8" s="132" t="s">
        <v>194</v>
      </c>
      <c r="M8" s="132">
        <v>808</v>
      </c>
      <c r="N8" s="132" t="s">
        <v>436</v>
      </c>
      <c r="O8" s="132">
        <v>1840</v>
      </c>
      <c r="P8" s="132" t="s">
        <v>439</v>
      </c>
      <c r="Q8" s="132">
        <v>9</v>
      </c>
      <c r="R8" s="132" t="s">
        <v>194</v>
      </c>
      <c r="S8" s="132">
        <v>1000318</v>
      </c>
      <c r="T8" s="132">
        <v>44</v>
      </c>
      <c r="U8" s="132">
        <v>589</v>
      </c>
      <c r="V8" s="132">
        <v>0</v>
      </c>
      <c r="W8" s="132" t="s">
        <v>1053</v>
      </c>
      <c r="X8" s="132">
        <v>17</v>
      </c>
    </row>
    <row r="9" spans="1:24">
      <c r="A9" s="132">
        <v>922</v>
      </c>
      <c r="B9" s="132">
        <v>60000000508</v>
      </c>
      <c r="C9" s="132">
        <v>61062000000</v>
      </c>
      <c r="D9" s="132" t="s">
        <v>599</v>
      </c>
      <c r="E9" s="132" t="s">
        <v>437</v>
      </c>
      <c r="F9" s="132">
        <v>77</v>
      </c>
      <c r="G9" s="132" t="s">
        <v>3848</v>
      </c>
      <c r="H9" s="132">
        <v>2</v>
      </c>
      <c r="I9" s="132">
        <v>0.13200000000000001</v>
      </c>
      <c r="J9" s="132">
        <v>1</v>
      </c>
      <c r="K9" s="132">
        <v>0.13200000000000001</v>
      </c>
      <c r="L9" s="132" t="s">
        <v>194</v>
      </c>
      <c r="M9" s="132">
        <v>808</v>
      </c>
      <c r="N9" s="132" t="s">
        <v>433</v>
      </c>
      <c r="O9" s="132">
        <v>1815</v>
      </c>
      <c r="P9" s="132" t="s">
        <v>425</v>
      </c>
      <c r="Q9" s="132">
        <v>37</v>
      </c>
      <c r="R9" s="132" t="s">
        <v>194</v>
      </c>
      <c r="S9" s="132">
        <v>1000318</v>
      </c>
      <c r="T9" s="132">
        <v>36</v>
      </c>
      <c r="U9" s="132">
        <v>584</v>
      </c>
      <c r="V9" s="132">
        <v>0</v>
      </c>
      <c r="W9" s="132" t="s">
        <v>1046</v>
      </c>
      <c r="X9" s="132">
        <v>12</v>
      </c>
    </row>
    <row r="10" spans="1:24">
      <c r="A10" s="132">
        <v>923</v>
      </c>
      <c r="B10" s="132">
        <v>60000000509</v>
      </c>
      <c r="C10" s="132">
        <v>61062000000</v>
      </c>
      <c r="D10" s="132" t="s">
        <v>599</v>
      </c>
      <c r="E10" s="132" t="s">
        <v>437</v>
      </c>
      <c r="F10" s="132">
        <v>77</v>
      </c>
      <c r="G10" s="132" t="s">
        <v>3848</v>
      </c>
      <c r="H10" s="132">
        <v>2</v>
      </c>
      <c r="I10" s="132">
        <v>0.13800000000000001</v>
      </c>
      <c r="J10" s="132">
        <v>1</v>
      </c>
      <c r="K10" s="132">
        <v>0.13800000000000001</v>
      </c>
      <c r="L10" s="132" t="s">
        <v>194</v>
      </c>
      <c r="M10" s="132">
        <v>808</v>
      </c>
      <c r="N10" s="132" t="s">
        <v>433</v>
      </c>
      <c r="O10" s="132">
        <v>1815</v>
      </c>
      <c r="P10" s="132" t="s">
        <v>3951</v>
      </c>
      <c r="Q10" s="132" t="s">
        <v>3937</v>
      </c>
      <c r="R10" s="132" t="s">
        <v>194</v>
      </c>
      <c r="S10" s="132">
        <v>1000318</v>
      </c>
      <c r="T10" s="132">
        <v>34</v>
      </c>
      <c r="U10" s="132">
        <v>595</v>
      </c>
      <c r="V10" s="132">
        <v>0</v>
      </c>
      <c r="W10" s="132" t="s">
        <v>1063</v>
      </c>
      <c r="X10" s="132">
        <v>13</v>
      </c>
    </row>
    <row r="11" spans="1:24">
      <c r="A11" s="132">
        <v>924</v>
      </c>
      <c r="B11" s="132">
        <v>60000000510</v>
      </c>
      <c r="C11" s="132">
        <v>61045300000</v>
      </c>
      <c r="D11" s="132" t="s">
        <v>1037</v>
      </c>
      <c r="E11" s="132" t="s">
        <v>443</v>
      </c>
      <c r="F11" s="132">
        <v>53</v>
      </c>
      <c r="G11" s="132" t="s">
        <v>3848</v>
      </c>
      <c r="H11" s="132">
        <v>2</v>
      </c>
      <c r="I11" s="132">
        <v>9.6000000000000002E-2</v>
      </c>
      <c r="J11" s="132">
        <v>1</v>
      </c>
      <c r="K11" s="132">
        <v>9.6000000000000002E-2</v>
      </c>
      <c r="L11" s="132" t="s">
        <v>194</v>
      </c>
      <c r="M11" s="132">
        <v>808</v>
      </c>
      <c r="N11" s="132" t="s">
        <v>2777</v>
      </c>
      <c r="O11" s="132">
        <v>1704</v>
      </c>
      <c r="P11" s="132" t="s">
        <v>3949</v>
      </c>
      <c r="Q11" s="132" t="s">
        <v>3928</v>
      </c>
      <c r="R11" s="132" t="s">
        <v>194</v>
      </c>
      <c r="S11" s="132">
        <v>1000318</v>
      </c>
      <c r="T11" s="132">
        <v>40</v>
      </c>
      <c r="U11" s="132">
        <v>592</v>
      </c>
      <c r="V11" s="132">
        <v>0</v>
      </c>
      <c r="W11" s="132" t="s">
        <v>1048</v>
      </c>
      <c r="X11" s="132">
        <v>4</v>
      </c>
    </row>
    <row r="12" spans="1:24">
      <c r="A12" s="132">
        <v>925</v>
      </c>
      <c r="B12" s="132">
        <v>60000000511</v>
      </c>
      <c r="C12" s="132">
        <v>61099020000</v>
      </c>
      <c r="D12" s="132" t="s">
        <v>604</v>
      </c>
      <c r="E12" s="132" t="s">
        <v>329</v>
      </c>
      <c r="F12" s="132">
        <v>249</v>
      </c>
      <c r="G12" s="132" t="s">
        <v>3848</v>
      </c>
      <c r="H12" s="132">
        <v>2</v>
      </c>
      <c r="I12" s="132">
        <v>0.10199999999999999</v>
      </c>
      <c r="J12" s="132">
        <v>1</v>
      </c>
      <c r="K12" s="132">
        <v>0.10199999999999999</v>
      </c>
      <c r="L12" s="132" t="s">
        <v>194</v>
      </c>
      <c r="M12" s="132">
        <v>808</v>
      </c>
      <c r="N12" s="132" t="s">
        <v>436</v>
      </c>
      <c r="O12" s="132">
        <v>1840</v>
      </c>
      <c r="P12" s="132" t="s">
        <v>3952</v>
      </c>
      <c r="Q12" s="132" t="s">
        <v>3933</v>
      </c>
      <c r="R12" s="132" t="s">
        <v>194</v>
      </c>
      <c r="S12" s="132">
        <v>1000318</v>
      </c>
      <c r="T12" s="132">
        <v>36</v>
      </c>
      <c r="U12" s="132">
        <v>584</v>
      </c>
      <c r="V12" s="132">
        <v>0</v>
      </c>
      <c r="W12" s="132" t="s">
        <v>1038</v>
      </c>
      <c r="X12" s="132">
        <v>5</v>
      </c>
    </row>
    <row r="13" spans="1:24">
      <c r="A13" s="132">
        <v>926</v>
      </c>
      <c r="B13" s="132">
        <v>60000000512</v>
      </c>
      <c r="C13" s="132">
        <v>61044300000</v>
      </c>
      <c r="D13" s="132" t="s">
        <v>541</v>
      </c>
      <c r="E13" s="132" t="s">
        <v>426</v>
      </c>
      <c r="F13" s="132">
        <v>43</v>
      </c>
      <c r="G13" s="132" t="s">
        <v>3848</v>
      </c>
      <c r="H13" s="132">
        <v>2</v>
      </c>
      <c r="I13" s="132">
        <v>0.214</v>
      </c>
      <c r="J13" s="132">
        <v>1</v>
      </c>
      <c r="K13" s="132">
        <v>0.214</v>
      </c>
      <c r="L13" s="132" t="s">
        <v>194</v>
      </c>
      <c r="M13" s="132">
        <v>808</v>
      </c>
      <c r="N13" s="132" t="s">
        <v>428</v>
      </c>
      <c r="O13" s="132">
        <v>7505</v>
      </c>
      <c r="P13" s="132" t="s">
        <v>425</v>
      </c>
      <c r="Q13" s="132">
        <v>37</v>
      </c>
      <c r="R13" s="132" t="s">
        <v>194</v>
      </c>
      <c r="S13" s="132">
        <v>1000318</v>
      </c>
      <c r="T13" s="132">
        <v>34</v>
      </c>
      <c r="U13" s="132">
        <v>595</v>
      </c>
      <c r="V13" s="132">
        <v>0</v>
      </c>
      <c r="W13" s="132" t="s">
        <v>1053</v>
      </c>
      <c r="X13" s="132">
        <v>17</v>
      </c>
    </row>
    <row r="14" spans="1:24">
      <c r="A14" s="132">
        <v>927</v>
      </c>
      <c r="B14" s="132">
        <v>60000000513</v>
      </c>
      <c r="C14" s="132">
        <v>61091000000</v>
      </c>
      <c r="D14" s="132" t="s">
        <v>608</v>
      </c>
      <c r="E14" s="132" t="s">
        <v>329</v>
      </c>
      <c r="F14" s="132">
        <v>249</v>
      </c>
      <c r="G14" s="132" t="s">
        <v>3848</v>
      </c>
      <c r="H14" s="132">
        <v>2</v>
      </c>
      <c r="I14" s="132">
        <v>0.106</v>
      </c>
      <c r="J14" s="132">
        <v>1</v>
      </c>
      <c r="K14" s="132">
        <v>0.106</v>
      </c>
      <c r="L14" s="132" t="s">
        <v>194</v>
      </c>
      <c r="M14" s="132">
        <v>808</v>
      </c>
      <c r="N14" s="132" t="s">
        <v>436</v>
      </c>
      <c r="O14" s="132">
        <v>1840</v>
      </c>
      <c r="P14" s="132" t="s">
        <v>439</v>
      </c>
      <c r="Q14" s="132">
        <v>9</v>
      </c>
      <c r="R14" s="132" t="s">
        <v>194</v>
      </c>
      <c r="S14" s="132">
        <v>1000318</v>
      </c>
      <c r="T14" s="132">
        <v>38</v>
      </c>
      <c r="U14" s="132">
        <v>575</v>
      </c>
      <c r="V14" s="132">
        <v>0</v>
      </c>
      <c r="W14" s="132" t="s">
        <v>1038</v>
      </c>
      <c r="X14" s="132">
        <v>5</v>
      </c>
    </row>
    <row r="15" spans="1:24">
      <c r="A15" s="132">
        <v>928</v>
      </c>
      <c r="B15" s="132">
        <v>60000000514</v>
      </c>
      <c r="C15" s="132">
        <v>61044300000</v>
      </c>
      <c r="D15" s="132" t="s">
        <v>541</v>
      </c>
      <c r="E15" s="132" t="s">
        <v>426</v>
      </c>
      <c r="F15" s="132">
        <v>43</v>
      </c>
      <c r="G15" s="132" t="s">
        <v>3848</v>
      </c>
      <c r="H15" s="132">
        <v>2</v>
      </c>
      <c r="I15" s="132">
        <v>0.114</v>
      </c>
      <c r="J15" s="132">
        <v>1</v>
      </c>
      <c r="K15" s="132">
        <v>0.114</v>
      </c>
      <c r="L15" s="132" t="s">
        <v>194</v>
      </c>
      <c r="M15" s="132">
        <v>808</v>
      </c>
      <c r="N15" s="132" t="s">
        <v>428</v>
      </c>
      <c r="O15" s="132">
        <v>7505</v>
      </c>
      <c r="P15" s="132" t="s">
        <v>425</v>
      </c>
      <c r="Q15" s="132">
        <v>37</v>
      </c>
      <c r="R15" s="132" t="s">
        <v>194</v>
      </c>
      <c r="S15" s="132">
        <v>1000318</v>
      </c>
      <c r="T15" s="132">
        <v>38</v>
      </c>
      <c r="U15" s="132">
        <v>575</v>
      </c>
      <c r="V15" s="132">
        <v>0</v>
      </c>
      <c r="W15" s="132" t="s">
        <v>1063</v>
      </c>
      <c r="X15" s="132">
        <v>13</v>
      </c>
    </row>
    <row r="16" spans="1:24">
      <c r="A16" s="132">
        <v>929</v>
      </c>
      <c r="B16" s="132">
        <v>60000000515</v>
      </c>
      <c r="C16" s="132">
        <v>61046200000</v>
      </c>
      <c r="D16" s="132" t="s">
        <v>588</v>
      </c>
      <c r="E16" s="132" t="s">
        <v>442</v>
      </c>
      <c r="F16" s="132">
        <v>24</v>
      </c>
      <c r="G16" s="132" t="s">
        <v>3848</v>
      </c>
      <c r="H16" s="132">
        <v>2</v>
      </c>
      <c r="I16" s="132">
        <v>0.19800000000000001</v>
      </c>
      <c r="J16" s="132">
        <v>1</v>
      </c>
      <c r="K16" s="132">
        <v>0.19800000000000001</v>
      </c>
      <c r="L16" s="132" t="s">
        <v>194</v>
      </c>
      <c r="M16" s="132">
        <v>808</v>
      </c>
      <c r="N16" s="132" t="s">
        <v>436</v>
      </c>
      <c r="O16" s="132">
        <v>1840</v>
      </c>
      <c r="P16" s="132" t="s">
        <v>439</v>
      </c>
      <c r="Q16" s="132">
        <v>9</v>
      </c>
      <c r="R16" s="132" t="s">
        <v>194</v>
      </c>
      <c r="S16" s="132">
        <v>1000318</v>
      </c>
      <c r="T16" s="132">
        <v>38</v>
      </c>
      <c r="U16" s="132">
        <v>575</v>
      </c>
      <c r="V16" s="132">
        <v>0</v>
      </c>
      <c r="W16" s="132" t="s">
        <v>1053</v>
      </c>
      <c r="X16" s="132">
        <v>17</v>
      </c>
    </row>
    <row r="17" spans="1:24">
      <c r="A17" s="132">
        <v>930</v>
      </c>
      <c r="B17" s="132">
        <v>60000000516</v>
      </c>
      <c r="C17" s="132">
        <v>61099020000</v>
      </c>
      <c r="D17" s="132" t="s">
        <v>604</v>
      </c>
      <c r="E17" s="132" t="s">
        <v>329</v>
      </c>
      <c r="F17" s="132">
        <v>249</v>
      </c>
      <c r="G17" s="132" t="s">
        <v>3848</v>
      </c>
      <c r="H17" s="132">
        <v>2</v>
      </c>
      <c r="I17" s="132">
        <v>0.10199999999999999</v>
      </c>
      <c r="J17" s="132">
        <v>1</v>
      </c>
      <c r="K17" s="132">
        <v>0.10199999999999999</v>
      </c>
      <c r="L17" s="132" t="s">
        <v>194</v>
      </c>
      <c r="M17" s="132">
        <v>808</v>
      </c>
      <c r="N17" s="132" t="s">
        <v>433</v>
      </c>
      <c r="O17" s="132">
        <v>1815</v>
      </c>
      <c r="P17" s="132" t="s">
        <v>3949</v>
      </c>
      <c r="Q17" s="132" t="s">
        <v>3928</v>
      </c>
      <c r="R17" s="132" t="s">
        <v>194</v>
      </c>
      <c r="S17" s="132">
        <v>1000318</v>
      </c>
      <c r="T17" s="132">
        <v>38</v>
      </c>
      <c r="U17" s="132">
        <v>575</v>
      </c>
      <c r="V17" s="132">
        <v>0</v>
      </c>
      <c r="W17" s="132" t="s">
        <v>1048</v>
      </c>
      <c r="X17" s="132">
        <v>4</v>
      </c>
    </row>
    <row r="18" spans="1:24">
      <c r="A18" s="132">
        <v>931</v>
      </c>
      <c r="B18" s="132">
        <v>60000000517</v>
      </c>
      <c r="C18" s="132">
        <v>61099020000</v>
      </c>
      <c r="D18" s="132" t="s">
        <v>604</v>
      </c>
      <c r="E18" s="132" t="s">
        <v>329</v>
      </c>
      <c r="F18" s="132">
        <v>249</v>
      </c>
      <c r="G18" s="132" t="s">
        <v>3848</v>
      </c>
      <c r="H18" s="132">
        <v>2</v>
      </c>
      <c r="I18" s="132">
        <v>0.10199999999999999</v>
      </c>
      <c r="J18" s="132">
        <v>1</v>
      </c>
      <c r="K18" s="132">
        <v>0.10199999999999999</v>
      </c>
      <c r="L18" s="132" t="s">
        <v>194</v>
      </c>
      <c r="M18" s="132">
        <v>808</v>
      </c>
      <c r="N18" s="132" t="s">
        <v>433</v>
      </c>
      <c r="O18" s="132">
        <v>1815</v>
      </c>
      <c r="P18" s="132" t="s">
        <v>3949</v>
      </c>
      <c r="Q18" s="132" t="s">
        <v>3928</v>
      </c>
      <c r="R18" s="132" t="s">
        <v>194</v>
      </c>
      <c r="S18" s="132">
        <v>1000318</v>
      </c>
      <c r="T18" s="132">
        <v>38</v>
      </c>
      <c r="U18" s="132">
        <v>575</v>
      </c>
      <c r="V18" s="132">
        <v>0</v>
      </c>
      <c r="W18" s="132" t="s">
        <v>1048</v>
      </c>
      <c r="X18" s="132">
        <v>4</v>
      </c>
    </row>
    <row r="19" spans="1:24">
      <c r="A19" s="132">
        <v>932</v>
      </c>
      <c r="B19" s="132">
        <v>60000000518</v>
      </c>
      <c r="C19" s="132">
        <v>61044300000</v>
      </c>
      <c r="D19" s="132" t="s">
        <v>541</v>
      </c>
      <c r="E19" s="132" t="s">
        <v>426</v>
      </c>
      <c r="F19" s="132">
        <v>43</v>
      </c>
      <c r="G19" s="132" t="s">
        <v>3848</v>
      </c>
      <c r="H19" s="132">
        <v>2</v>
      </c>
      <c r="I19" s="132">
        <v>0.214</v>
      </c>
      <c r="J19" s="132">
        <v>1</v>
      </c>
      <c r="K19" s="132">
        <v>0.214</v>
      </c>
      <c r="L19" s="132" t="s">
        <v>194</v>
      </c>
      <c r="M19" s="132">
        <v>808</v>
      </c>
      <c r="N19" s="132" t="s">
        <v>428</v>
      </c>
      <c r="O19" s="132">
        <v>7505</v>
      </c>
      <c r="P19" s="132" t="s">
        <v>425</v>
      </c>
      <c r="Q19" s="132">
        <v>37</v>
      </c>
      <c r="R19" s="132" t="s">
        <v>194</v>
      </c>
      <c r="S19" s="132">
        <v>1000318</v>
      </c>
      <c r="T19" s="132">
        <v>32</v>
      </c>
      <c r="U19" s="132">
        <v>596</v>
      </c>
      <c r="V19" s="132">
        <v>0</v>
      </c>
      <c r="W19" s="132" t="s">
        <v>1053</v>
      </c>
      <c r="X19" s="132">
        <v>17</v>
      </c>
    </row>
    <row r="20" spans="1:24">
      <c r="A20" s="132">
        <v>933</v>
      </c>
      <c r="B20" s="132">
        <v>60000000519</v>
      </c>
      <c r="C20" s="132">
        <v>61099020000</v>
      </c>
      <c r="D20" s="132" t="s">
        <v>604</v>
      </c>
      <c r="E20" s="132" t="s">
        <v>329</v>
      </c>
      <c r="F20" s="132">
        <v>249</v>
      </c>
      <c r="G20" s="132" t="s">
        <v>3848</v>
      </c>
      <c r="H20" s="132">
        <v>2</v>
      </c>
      <c r="I20" s="132">
        <v>0.06</v>
      </c>
      <c r="J20" s="132">
        <v>1</v>
      </c>
      <c r="K20" s="132">
        <v>0.06</v>
      </c>
      <c r="L20" s="132" t="s">
        <v>194</v>
      </c>
      <c r="M20" s="132">
        <v>808</v>
      </c>
      <c r="N20" s="132" t="s">
        <v>436</v>
      </c>
      <c r="O20" s="132">
        <v>1840</v>
      </c>
      <c r="P20" s="132" t="s">
        <v>435</v>
      </c>
      <c r="Q20" s="132">
        <v>2</v>
      </c>
      <c r="R20" s="132" t="s">
        <v>194</v>
      </c>
      <c r="S20" s="132">
        <v>1000318</v>
      </c>
      <c r="T20" s="132">
        <v>36</v>
      </c>
      <c r="U20" s="132">
        <v>584</v>
      </c>
      <c r="V20" s="132">
        <v>0</v>
      </c>
      <c r="W20" s="132" t="s">
        <v>1046</v>
      </c>
      <c r="X20" s="132">
        <v>12</v>
      </c>
    </row>
    <row r="21" spans="1:24">
      <c r="A21" s="132">
        <v>934</v>
      </c>
      <c r="B21" s="132">
        <v>60000000482</v>
      </c>
      <c r="C21" s="132">
        <v>61044200000</v>
      </c>
      <c r="D21" s="132" t="s">
        <v>506</v>
      </c>
      <c r="E21" s="132" t="s">
        <v>426</v>
      </c>
      <c r="F21" s="132">
        <v>43</v>
      </c>
      <c r="G21" s="132" t="s">
        <v>3848</v>
      </c>
      <c r="H21" s="132">
        <v>2</v>
      </c>
      <c r="I21" s="132">
        <v>0.25600000000000001</v>
      </c>
      <c r="J21" s="132">
        <v>1</v>
      </c>
      <c r="K21" s="132">
        <v>0.25600000000000001</v>
      </c>
      <c r="L21" s="132" t="s">
        <v>194</v>
      </c>
      <c r="M21" s="132">
        <v>808</v>
      </c>
      <c r="N21" s="132" t="s">
        <v>428</v>
      </c>
      <c r="O21" s="132">
        <v>7505</v>
      </c>
      <c r="P21" s="132" t="s">
        <v>439</v>
      </c>
      <c r="Q21" s="132">
        <v>9</v>
      </c>
      <c r="R21" s="132" t="s">
        <v>194</v>
      </c>
      <c r="S21" s="132">
        <v>1000318</v>
      </c>
      <c r="T21" s="132">
        <v>42</v>
      </c>
      <c r="U21" s="132">
        <v>594</v>
      </c>
      <c r="V21" s="132">
        <v>0</v>
      </c>
      <c r="W21" s="132" t="s">
        <v>1038</v>
      </c>
      <c r="X21" s="132">
        <v>5</v>
      </c>
    </row>
    <row r="22" spans="1:24">
      <c r="A22" s="132">
        <v>935</v>
      </c>
      <c r="B22" s="132">
        <v>60000000481</v>
      </c>
      <c r="C22" s="132">
        <v>61046300000</v>
      </c>
      <c r="D22" s="132" t="s">
        <v>1039</v>
      </c>
      <c r="E22" s="132" t="s">
        <v>3671</v>
      </c>
      <c r="F22" s="132">
        <v>54</v>
      </c>
      <c r="G22" s="132" t="s">
        <v>3848</v>
      </c>
      <c r="H22" s="132">
        <v>2</v>
      </c>
      <c r="I22" s="132">
        <v>0.51600000000000001</v>
      </c>
      <c r="J22" s="132">
        <v>1</v>
      </c>
      <c r="K22" s="132">
        <v>0.51600000000000001</v>
      </c>
      <c r="L22" s="132" t="s">
        <v>194</v>
      </c>
      <c r="M22" s="132">
        <v>808</v>
      </c>
      <c r="N22" s="132" t="s">
        <v>3915</v>
      </c>
      <c r="O22" s="132">
        <v>7497</v>
      </c>
      <c r="P22" s="132" t="s">
        <v>435</v>
      </c>
      <c r="Q22" s="132">
        <v>2</v>
      </c>
      <c r="R22" s="132" t="s">
        <v>194</v>
      </c>
      <c r="S22" s="132">
        <v>1000318</v>
      </c>
      <c r="T22" s="132">
        <v>40</v>
      </c>
      <c r="U22" s="132">
        <v>592</v>
      </c>
      <c r="V22" s="132">
        <v>0</v>
      </c>
      <c r="W22" s="132" t="s">
        <v>3916</v>
      </c>
      <c r="X22" s="132">
        <v>10</v>
      </c>
    </row>
    <row r="23" spans="1:24">
      <c r="A23" s="132">
        <v>936</v>
      </c>
      <c r="B23" s="132">
        <v>60000000480</v>
      </c>
      <c r="C23" s="132">
        <v>61044900000</v>
      </c>
      <c r="D23" s="132" t="s">
        <v>1041</v>
      </c>
      <c r="E23" s="132" t="s">
        <v>426</v>
      </c>
      <c r="F23" s="132">
        <v>43</v>
      </c>
      <c r="G23" s="132" t="s">
        <v>3848</v>
      </c>
      <c r="H23" s="132">
        <v>2</v>
      </c>
      <c r="I23" s="132">
        <v>0.34200000000000003</v>
      </c>
      <c r="J23" s="132">
        <v>1</v>
      </c>
      <c r="K23" s="132">
        <v>0.34200000000000003</v>
      </c>
      <c r="L23" s="132" t="s">
        <v>194</v>
      </c>
      <c r="M23" s="132">
        <v>808</v>
      </c>
      <c r="N23" s="132" t="s">
        <v>2783</v>
      </c>
      <c r="O23" s="132">
        <v>1715</v>
      </c>
      <c r="P23" s="132" t="s">
        <v>431</v>
      </c>
      <c r="Q23" s="132">
        <v>53</v>
      </c>
      <c r="R23" s="132" t="s">
        <v>194</v>
      </c>
      <c r="S23" s="132">
        <v>1000318</v>
      </c>
      <c r="T23" s="132">
        <v>42</v>
      </c>
      <c r="U23" s="132">
        <v>594</v>
      </c>
      <c r="V23" s="132">
        <v>0</v>
      </c>
      <c r="W23" s="132" t="s">
        <v>1050</v>
      </c>
      <c r="X23" s="132">
        <v>20</v>
      </c>
    </row>
    <row r="24" spans="1:24">
      <c r="A24" s="132">
        <v>937</v>
      </c>
      <c r="B24" s="132">
        <v>60000000479</v>
      </c>
      <c r="C24" s="132">
        <v>62046990000</v>
      </c>
      <c r="D24" s="132" t="s">
        <v>1042</v>
      </c>
      <c r="E24" s="132" t="s">
        <v>3953</v>
      </c>
      <c r="F24" s="132">
        <v>463</v>
      </c>
      <c r="G24" s="132" t="s">
        <v>3848</v>
      </c>
      <c r="H24" s="132">
        <v>2</v>
      </c>
      <c r="I24" s="132">
        <v>0.22600000000000001</v>
      </c>
      <c r="J24" s="132">
        <v>1</v>
      </c>
      <c r="K24" s="132">
        <v>0.22600000000000001</v>
      </c>
      <c r="L24" s="132" t="s">
        <v>194</v>
      </c>
      <c r="M24" s="132">
        <v>808</v>
      </c>
      <c r="N24" s="132" t="s">
        <v>428</v>
      </c>
      <c r="O24" s="132">
        <v>7505</v>
      </c>
      <c r="P24" s="132" t="s">
        <v>431</v>
      </c>
      <c r="Q24" s="132">
        <v>53</v>
      </c>
      <c r="R24" s="132" t="s">
        <v>194</v>
      </c>
      <c r="S24" s="132">
        <v>1000318</v>
      </c>
      <c r="T24" s="132" t="s">
        <v>1043</v>
      </c>
      <c r="U24" s="132">
        <v>597</v>
      </c>
      <c r="V24" s="132">
        <v>0</v>
      </c>
      <c r="W24" s="132" t="s">
        <v>3916</v>
      </c>
      <c r="X24" s="132">
        <v>10</v>
      </c>
    </row>
    <row r="25" spans="1:24">
      <c r="A25" s="132">
        <v>938</v>
      </c>
      <c r="B25" s="132">
        <v>60000000478</v>
      </c>
      <c r="C25" s="132">
        <v>61044300000</v>
      </c>
      <c r="D25" s="132" t="s">
        <v>541</v>
      </c>
      <c r="E25" s="132" t="s">
        <v>426</v>
      </c>
      <c r="F25" s="132">
        <v>43</v>
      </c>
      <c r="G25" s="132" t="s">
        <v>3848</v>
      </c>
      <c r="H25" s="132">
        <v>2</v>
      </c>
      <c r="I25" s="132">
        <v>0.246</v>
      </c>
      <c r="J25" s="132">
        <v>1</v>
      </c>
      <c r="K25" s="132">
        <v>0.246</v>
      </c>
      <c r="L25" s="132" t="s">
        <v>194</v>
      </c>
      <c r="M25" s="132">
        <v>808</v>
      </c>
      <c r="N25" s="132" t="s">
        <v>436</v>
      </c>
      <c r="O25" s="132">
        <v>1840</v>
      </c>
      <c r="P25" s="132" t="s">
        <v>3856</v>
      </c>
      <c r="Q25" s="132">
        <v>13</v>
      </c>
      <c r="R25" s="132" t="s">
        <v>194</v>
      </c>
      <c r="S25" s="132">
        <v>1000318</v>
      </c>
      <c r="T25" s="132">
        <v>46</v>
      </c>
      <c r="U25" s="132">
        <v>577</v>
      </c>
      <c r="V25" s="132">
        <v>0</v>
      </c>
      <c r="W25" s="132" t="s">
        <v>3916</v>
      </c>
      <c r="X25" s="132">
        <v>10</v>
      </c>
    </row>
    <row r="26" spans="1:24">
      <c r="A26" s="132">
        <v>939</v>
      </c>
      <c r="B26" s="132">
        <v>60000000477</v>
      </c>
      <c r="C26" s="132">
        <v>61091000000</v>
      </c>
      <c r="D26" s="132" t="s">
        <v>493</v>
      </c>
      <c r="E26" s="132" t="s">
        <v>453</v>
      </c>
      <c r="F26" s="132">
        <v>73</v>
      </c>
      <c r="G26" s="132" t="s">
        <v>3847</v>
      </c>
      <c r="H26" s="132">
        <v>1</v>
      </c>
      <c r="I26" s="132">
        <v>0.20799999999999999</v>
      </c>
      <c r="J26" s="132">
        <v>1</v>
      </c>
      <c r="K26" s="132">
        <v>0.20799999999999999</v>
      </c>
      <c r="L26" s="132" t="s">
        <v>194</v>
      </c>
      <c r="M26" s="132">
        <v>808</v>
      </c>
      <c r="N26" s="132" t="s">
        <v>2851</v>
      </c>
      <c r="O26" s="132">
        <v>2090</v>
      </c>
      <c r="P26" s="132" t="s">
        <v>439</v>
      </c>
      <c r="Q26" s="132">
        <v>9</v>
      </c>
      <c r="R26" s="132" t="s">
        <v>194</v>
      </c>
      <c r="S26" s="132">
        <v>1000318</v>
      </c>
      <c r="T26" s="132" t="s">
        <v>1044</v>
      </c>
      <c r="U26" s="132">
        <v>598</v>
      </c>
      <c r="V26" s="132">
        <v>0</v>
      </c>
      <c r="W26" s="132" t="s">
        <v>3919</v>
      </c>
      <c r="X26" s="132">
        <v>25</v>
      </c>
    </row>
    <row r="27" spans="1:24">
      <c r="A27" s="132">
        <v>940</v>
      </c>
      <c r="B27" s="132">
        <v>60000000476</v>
      </c>
      <c r="C27" s="132">
        <v>61044200000</v>
      </c>
      <c r="D27" s="132" t="s">
        <v>506</v>
      </c>
      <c r="E27" s="132" t="s">
        <v>426</v>
      </c>
      <c r="F27" s="132">
        <v>43</v>
      </c>
      <c r="G27" s="132" t="s">
        <v>3848</v>
      </c>
      <c r="H27" s="132">
        <v>2</v>
      </c>
      <c r="I27" s="132">
        <v>0.246</v>
      </c>
      <c r="J27" s="132">
        <v>1</v>
      </c>
      <c r="K27" s="132">
        <v>0.246</v>
      </c>
      <c r="L27" s="132" t="s">
        <v>194</v>
      </c>
      <c r="M27" s="132">
        <v>808</v>
      </c>
      <c r="N27" s="132" t="s">
        <v>436</v>
      </c>
      <c r="O27" s="132">
        <v>1840</v>
      </c>
      <c r="P27" s="132" t="s">
        <v>439</v>
      </c>
      <c r="Q27" s="132">
        <v>9</v>
      </c>
      <c r="R27" s="132" t="s">
        <v>194</v>
      </c>
      <c r="S27" s="132">
        <v>1000318</v>
      </c>
      <c r="T27" s="132">
        <v>46</v>
      </c>
      <c r="U27" s="132">
        <v>577</v>
      </c>
      <c r="V27" s="132">
        <v>0</v>
      </c>
      <c r="W27" s="132" t="s">
        <v>3916</v>
      </c>
      <c r="X27" s="132">
        <v>10</v>
      </c>
    </row>
    <row r="28" spans="1:24">
      <c r="A28" s="132">
        <v>941</v>
      </c>
      <c r="B28" s="132">
        <v>60000000475</v>
      </c>
      <c r="C28" s="132">
        <v>61089100000</v>
      </c>
      <c r="D28" s="132" t="s">
        <v>637</v>
      </c>
      <c r="E28" s="132" t="s">
        <v>3660</v>
      </c>
      <c r="F28" s="132">
        <v>38</v>
      </c>
      <c r="G28" s="132" t="s">
        <v>3848</v>
      </c>
      <c r="H28" s="132">
        <v>2</v>
      </c>
      <c r="I28" s="132">
        <v>0.216</v>
      </c>
      <c r="J28" s="132">
        <v>1</v>
      </c>
      <c r="K28" s="132">
        <v>0.216</v>
      </c>
      <c r="L28" s="132" t="s">
        <v>194</v>
      </c>
      <c r="M28" s="132">
        <v>808</v>
      </c>
      <c r="N28" s="132" t="s">
        <v>436</v>
      </c>
      <c r="O28" s="132">
        <v>1840</v>
      </c>
      <c r="P28" s="132" t="s">
        <v>439</v>
      </c>
      <c r="Q28" s="132">
        <v>9</v>
      </c>
      <c r="R28" s="132" t="s">
        <v>194</v>
      </c>
      <c r="S28" s="132">
        <v>1000318</v>
      </c>
      <c r="T28" s="132">
        <v>46</v>
      </c>
      <c r="U28" s="132">
        <v>577</v>
      </c>
      <c r="V28" s="132">
        <v>0</v>
      </c>
      <c r="W28" s="132" t="s">
        <v>1046</v>
      </c>
      <c r="X28" s="132">
        <v>12</v>
      </c>
    </row>
    <row r="29" spans="1:24">
      <c r="A29" s="132">
        <v>942</v>
      </c>
      <c r="B29" s="132">
        <v>60000000474</v>
      </c>
      <c r="C29" s="132">
        <v>42022900000</v>
      </c>
      <c r="D29" s="132" t="s">
        <v>638</v>
      </c>
      <c r="E29" s="132" t="s">
        <v>423</v>
      </c>
      <c r="F29" s="132">
        <v>12</v>
      </c>
      <c r="G29" s="132" t="s">
        <v>3848</v>
      </c>
      <c r="H29" s="132">
        <v>2</v>
      </c>
      <c r="I29" s="132">
        <v>0.246</v>
      </c>
      <c r="J29" s="132">
        <v>1</v>
      </c>
      <c r="K29" s="132">
        <v>0.246</v>
      </c>
      <c r="L29" s="132" t="s">
        <v>194</v>
      </c>
      <c r="M29" s="132">
        <v>808</v>
      </c>
      <c r="N29" s="132" t="s">
        <v>424</v>
      </c>
      <c r="O29" s="132">
        <v>7579</v>
      </c>
      <c r="P29" s="132" t="s">
        <v>3954</v>
      </c>
      <c r="Q29" s="132" t="s">
        <v>3936</v>
      </c>
      <c r="R29" s="132" t="s">
        <v>194</v>
      </c>
      <c r="S29" s="132">
        <v>1000318</v>
      </c>
      <c r="T29" s="132">
        <v>0</v>
      </c>
      <c r="U29" s="132">
        <v>587</v>
      </c>
      <c r="V29" s="132">
        <v>0</v>
      </c>
      <c r="W29" s="132" t="s">
        <v>3916</v>
      </c>
      <c r="X29" s="132">
        <v>10</v>
      </c>
    </row>
    <row r="30" spans="1:24">
      <c r="A30" s="132">
        <v>943</v>
      </c>
      <c r="B30" s="132">
        <v>60000000473</v>
      </c>
      <c r="C30" s="132">
        <v>61044300000</v>
      </c>
      <c r="D30" s="132" t="s">
        <v>541</v>
      </c>
      <c r="E30" s="132" t="s">
        <v>426</v>
      </c>
      <c r="F30" s="132">
        <v>43</v>
      </c>
      <c r="G30" s="132" t="s">
        <v>3848</v>
      </c>
      <c r="H30" s="132">
        <v>2</v>
      </c>
      <c r="I30" s="132">
        <v>0.53</v>
      </c>
      <c r="J30" s="132">
        <v>1</v>
      </c>
      <c r="K30" s="132">
        <v>0.53</v>
      </c>
      <c r="L30" s="132" t="s">
        <v>194</v>
      </c>
      <c r="M30" s="132">
        <v>808</v>
      </c>
      <c r="N30" s="132" t="s">
        <v>433</v>
      </c>
      <c r="O30" s="132">
        <v>1815</v>
      </c>
      <c r="P30" s="132" t="s">
        <v>425</v>
      </c>
      <c r="Q30" s="132">
        <v>37</v>
      </c>
      <c r="R30" s="132" t="s">
        <v>194</v>
      </c>
      <c r="S30" s="132">
        <v>1000318</v>
      </c>
      <c r="T30" s="132">
        <v>38</v>
      </c>
      <c r="U30" s="132">
        <v>575</v>
      </c>
      <c r="V30" s="132">
        <v>0</v>
      </c>
      <c r="W30" s="132" t="s">
        <v>1046</v>
      </c>
      <c r="X30" s="132">
        <v>12</v>
      </c>
    </row>
    <row r="31" spans="1:24">
      <c r="A31" s="132">
        <v>944</v>
      </c>
      <c r="B31" s="132">
        <v>60000000472</v>
      </c>
      <c r="C31" s="132">
        <v>42022900000</v>
      </c>
      <c r="D31" s="132" t="s">
        <v>638</v>
      </c>
      <c r="E31" s="132" t="s">
        <v>423</v>
      </c>
      <c r="F31" s="132">
        <v>12</v>
      </c>
      <c r="G31" s="132" t="s">
        <v>3848</v>
      </c>
      <c r="H31" s="132">
        <v>2</v>
      </c>
      <c r="I31" s="132">
        <v>0.246</v>
      </c>
      <c r="J31" s="132">
        <v>1</v>
      </c>
      <c r="K31" s="132">
        <v>0.246</v>
      </c>
      <c r="L31" s="132" t="s">
        <v>194</v>
      </c>
      <c r="M31" s="132">
        <v>808</v>
      </c>
      <c r="N31" s="132" t="s">
        <v>424</v>
      </c>
      <c r="O31" s="132">
        <v>7579</v>
      </c>
      <c r="P31" s="132" t="s">
        <v>3954</v>
      </c>
      <c r="Q31" s="132" t="s">
        <v>3936</v>
      </c>
      <c r="R31" s="132" t="s">
        <v>194</v>
      </c>
      <c r="S31" s="132">
        <v>1000318</v>
      </c>
      <c r="T31" s="132">
        <v>0</v>
      </c>
      <c r="U31" s="132">
        <v>587</v>
      </c>
      <c r="V31" s="132">
        <v>0</v>
      </c>
      <c r="W31" s="132" t="s">
        <v>3916</v>
      </c>
      <c r="X31" s="132">
        <v>10</v>
      </c>
    </row>
    <row r="32" spans="1:24">
      <c r="A32" s="132">
        <v>945</v>
      </c>
      <c r="B32" s="132">
        <v>60000000471</v>
      </c>
      <c r="C32" s="132">
        <v>42022900000</v>
      </c>
      <c r="D32" s="132" t="s">
        <v>1047</v>
      </c>
      <c r="E32" s="132" t="s">
        <v>423</v>
      </c>
      <c r="F32" s="132">
        <v>12</v>
      </c>
      <c r="G32" s="132" t="s">
        <v>3848</v>
      </c>
      <c r="H32" s="132">
        <v>2</v>
      </c>
      <c r="I32" s="132">
        <v>0.246</v>
      </c>
      <c r="J32" s="132">
        <v>1</v>
      </c>
      <c r="K32" s="132">
        <v>0.246</v>
      </c>
      <c r="L32" s="132" t="s">
        <v>194</v>
      </c>
      <c r="M32" s="132">
        <v>808</v>
      </c>
      <c r="N32" s="132" t="s">
        <v>433</v>
      </c>
      <c r="O32" s="132">
        <v>1815</v>
      </c>
      <c r="P32" s="132" t="s">
        <v>3954</v>
      </c>
      <c r="Q32" s="132" t="s">
        <v>3936</v>
      </c>
      <c r="R32" s="132" t="s">
        <v>194</v>
      </c>
      <c r="S32" s="132">
        <v>1000318</v>
      </c>
      <c r="T32" s="132">
        <v>0</v>
      </c>
      <c r="U32" s="132">
        <v>587</v>
      </c>
      <c r="V32" s="132">
        <v>0</v>
      </c>
      <c r="W32" s="132" t="s">
        <v>3916</v>
      </c>
      <c r="X32" s="132">
        <v>10</v>
      </c>
    </row>
    <row r="33" spans="1:24">
      <c r="A33" s="132">
        <v>946</v>
      </c>
      <c r="B33" s="132">
        <v>60000000470</v>
      </c>
      <c r="C33" s="132">
        <v>61045900000</v>
      </c>
      <c r="D33" s="132" t="s">
        <v>980</v>
      </c>
      <c r="E33" s="132" t="s">
        <v>443</v>
      </c>
      <c r="F33" s="132">
        <v>53</v>
      </c>
      <c r="G33" s="132" t="s">
        <v>3848</v>
      </c>
      <c r="H33" s="132">
        <v>2</v>
      </c>
      <c r="I33" s="132">
        <v>0.26</v>
      </c>
      <c r="J33" s="132">
        <v>1</v>
      </c>
      <c r="K33" s="132">
        <v>0.26</v>
      </c>
      <c r="L33" s="132" t="s">
        <v>194</v>
      </c>
      <c r="M33" s="132">
        <v>808</v>
      </c>
      <c r="N33" s="132" t="s">
        <v>428</v>
      </c>
      <c r="O33" s="132">
        <v>7505</v>
      </c>
      <c r="P33" s="132" t="s">
        <v>431</v>
      </c>
      <c r="Q33" s="132">
        <v>53</v>
      </c>
      <c r="R33" s="132" t="s">
        <v>194</v>
      </c>
      <c r="S33" s="132">
        <v>1000318</v>
      </c>
      <c r="T33" s="132">
        <v>54</v>
      </c>
      <c r="U33" s="132">
        <v>588</v>
      </c>
      <c r="V33" s="132">
        <v>0</v>
      </c>
      <c r="W33" s="132" t="s">
        <v>1038</v>
      </c>
      <c r="X33" s="132">
        <v>5</v>
      </c>
    </row>
    <row r="34" spans="1:24">
      <c r="A34" s="132">
        <v>947</v>
      </c>
      <c r="B34" s="132">
        <v>60000000469</v>
      </c>
      <c r="C34" s="132">
        <v>61124190000</v>
      </c>
      <c r="D34" s="132" t="s">
        <v>595</v>
      </c>
      <c r="E34" s="132" t="s">
        <v>3666</v>
      </c>
      <c r="F34" s="132">
        <v>46</v>
      </c>
      <c r="G34" s="132" t="s">
        <v>3848</v>
      </c>
      <c r="H34" s="132">
        <v>2</v>
      </c>
      <c r="I34" s="132">
        <v>0.214</v>
      </c>
      <c r="J34" s="132">
        <v>1</v>
      </c>
      <c r="K34" s="132">
        <v>0.214</v>
      </c>
      <c r="L34" s="132" t="s">
        <v>194</v>
      </c>
      <c r="M34" s="132">
        <v>808</v>
      </c>
      <c r="N34" s="132" t="s">
        <v>2777</v>
      </c>
      <c r="O34" s="132">
        <v>1704</v>
      </c>
      <c r="P34" s="132" t="s">
        <v>425</v>
      </c>
      <c r="Q34" s="132">
        <v>37</v>
      </c>
      <c r="R34" s="132" t="s">
        <v>194</v>
      </c>
      <c r="S34" s="132">
        <v>1000318</v>
      </c>
      <c r="T34" s="132">
        <v>42</v>
      </c>
      <c r="U34" s="132">
        <v>594</v>
      </c>
      <c r="V34" s="132">
        <v>0</v>
      </c>
      <c r="W34" s="132" t="s">
        <v>1050</v>
      </c>
      <c r="X34" s="132">
        <v>20</v>
      </c>
    </row>
    <row r="35" spans="1:24">
      <c r="A35" s="132">
        <v>948</v>
      </c>
      <c r="B35" s="132">
        <v>60000000468</v>
      </c>
      <c r="C35" s="132">
        <v>61091000000</v>
      </c>
      <c r="D35" s="132" t="s">
        <v>608</v>
      </c>
      <c r="E35" s="132" t="s">
        <v>329</v>
      </c>
      <c r="F35" s="132">
        <v>249</v>
      </c>
      <c r="G35" s="132" t="s">
        <v>3848</v>
      </c>
      <c r="H35" s="132">
        <v>2</v>
      </c>
      <c r="I35" s="132">
        <v>5.6000000000000001E-2</v>
      </c>
      <c r="J35" s="132">
        <v>1</v>
      </c>
      <c r="K35" s="132">
        <v>5.6000000000000001E-2</v>
      </c>
      <c r="L35" s="132" t="s">
        <v>207</v>
      </c>
      <c r="M35" s="132">
        <v>819</v>
      </c>
      <c r="N35" s="132" t="s">
        <v>440</v>
      </c>
      <c r="O35" s="132">
        <v>7485</v>
      </c>
      <c r="P35" s="132" t="s">
        <v>439</v>
      </c>
      <c r="Q35" s="132">
        <v>9</v>
      </c>
      <c r="R35" s="132" t="s">
        <v>194</v>
      </c>
      <c r="S35" s="132">
        <v>1000318</v>
      </c>
      <c r="T35" s="132">
        <v>44</v>
      </c>
      <c r="U35" s="132">
        <v>589</v>
      </c>
      <c r="V35" s="132">
        <v>0</v>
      </c>
      <c r="W35" s="132" t="s">
        <v>1050</v>
      </c>
      <c r="X35" s="132">
        <v>20</v>
      </c>
    </row>
    <row r="36" spans="1:24">
      <c r="A36" s="132">
        <v>949</v>
      </c>
      <c r="B36" s="132">
        <v>60000000467</v>
      </c>
      <c r="C36" s="132">
        <v>61091000000</v>
      </c>
      <c r="D36" s="132" t="s">
        <v>608</v>
      </c>
      <c r="E36" s="132" t="s">
        <v>329</v>
      </c>
      <c r="F36" s="132">
        <v>249</v>
      </c>
      <c r="G36" s="132" t="s">
        <v>3848</v>
      </c>
      <c r="H36" s="132">
        <v>2</v>
      </c>
      <c r="I36" s="132">
        <v>5.6000000000000001E-2</v>
      </c>
      <c r="J36" s="132">
        <v>1</v>
      </c>
      <c r="K36" s="132">
        <v>5.6000000000000001E-2</v>
      </c>
      <c r="L36" s="132" t="s">
        <v>207</v>
      </c>
      <c r="M36" s="132">
        <v>819</v>
      </c>
      <c r="N36" s="132" t="s">
        <v>440</v>
      </c>
      <c r="O36" s="132">
        <v>7485</v>
      </c>
      <c r="P36" s="132" t="s">
        <v>439</v>
      </c>
      <c r="Q36" s="132">
        <v>9</v>
      </c>
      <c r="R36" s="132" t="s">
        <v>194</v>
      </c>
      <c r="S36" s="132">
        <v>1000318</v>
      </c>
      <c r="T36" s="132">
        <v>44</v>
      </c>
      <c r="U36" s="132">
        <v>589</v>
      </c>
      <c r="V36" s="132">
        <v>0</v>
      </c>
      <c r="W36" s="132" t="s">
        <v>1050</v>
      </c>
      <c r="X36" s="132">
        <v>20</v>
      </c>
    </row>
    <row r="37" spans="1:24">
      <c r="A37" s="132">
        <v>950</v>
      </c>
      <c r="B37" s="132">
        <v>60000000466</v>
      </c>
      <c r="C37" s="132">
        <v>61091000000</v>
      </c>
      <c r="D37" s="132" t="s">
        <v>608</v>
      </c>
      <c r="E37" s="132" t="s">
        <v>329</v>
      </c>
      <c r="F37" s="132">
        <v>249</v>
      </c>
      <c r="G37" s="132" t="s">
        <v>3848</v>
      </c>
      <c r="H37" s="132">
        <v>2</v>
      </c>
      <c r="I37" s="132">
        <v>5.6000000000000001E-2</v>
      </c>
      <c r="J37" s="132">
        <v>1</v>
      </c>
      <c r="K37" s="132">
        <v>5.6000000000000001E-2</v>
      </c>
      <c r="L37" s="132" t="s">
        <v>207</v>
      </c>
      <c r="M37" s="132">
        <v>819</v>
      </c>
      <c r="N37" s="132" t="s">
        <v>440</v>
      </c>
      <c r="O37" s="132">
        <v>7485</v>
      </c>
      <c r="P37" s="132" t="s">
        <v>439</v>
      </c>
      <c r="Q37" s="132">
        <v>9</v>
      </c>
      <c r="R37" s="132" t="s">
        <v>194</v>
      </c>
      <c r="S37" s="132">
        <v>1000318</v>
      </c>
      <c r="T37" s="132">
        <v>44</v>
      </c>
      <c r="U37" s="132">
        <v>589</v>
      </c>
      <c r="V37" s="132">
        <v>0</v>
      </c>
      <c r="W37" s="132" t="s">
        <v>1050</v>
      </c>
      <c r="X37" s="132">
        <v>20</v>
      </c>
    </row>
    <row r="38" spans="1:24">
      <c r="A38" s="132">
        <v>951</v>
      </c>
      <c r="B38" s="132">
        <v>60000000465</v>
      </c>
      <c r="C38" s="132">
        <v>61091000000</v>
      </c>
      <c r="D38" s="132" t="s">
        <v>608</v>
      </c>
      <c r="E38" s="132" t="s">
        <v>329</v>
      </c>
      <c r="F38" s="132">
        <v>249</v>
      </c>
      <c r="G38" s="132" t="s">
        <v>3848</v>
      </c>
      <c r="H38" s="132">
        <v>2</v>
      </c>
      <c r="I38" s="132">
        <v>0.04</v>
      </c>
      <c r="J38" s="132">
        <v>1</v>
      </c>
      <c r="K38" s="132">
        <v>0.04</v>
      </c>
      <c r="L38" s="132" t="s">
        <v>207</v>
      </c>
      <c r="M38" s="132">
        <v>819</v>
      </c>
      <c r="N38" s="132" t="s">
        <v>440</v>
      </c>
      <c r="O38" s="132">
        <v>7485</v>
      </c>
      <c r="P38" s="132" t="s">
        <v>439</v>
      </c>
      <c r="Q38" s="132">
        <v>9</v>
      </c>
      <c r="R38" s="132" t="s">
        <v>194</v>
      </c>
      <c r="S38" s="132">
        <v>1000318</v>
      </c>
      <c r="T38" s="132">
        <v>36</v>
      </c>
      <c r="U38" s="132">
        <v>584</v>
      </c>
      <c r="V38" s="132">
        <v>0</v>
      </c>
      <c r="W38" s="132" t="s">
        <v>1050</v>
      </c>
      <c r="X38" s="132">
        <v>20</v>
      </c>
    </row>
    <row r="39" spans="1:24">
      <c r="A39" s="132">
        <v>952</v>
      </c>
      <c r="B39" s="132">
        <v>60000000464</v>
      </c>
      <c r="C39" s="132">
        <v>61091000000</v>
      </c>
      <c r="D39" s="132" t="s">
        <v>608</v>
      </c>
      <c r="E39" s="132" t="s">
        <v>329</v>
      </c>
      <c r="F39" s="132">
        <v>249</v>
      </c>
      <c r="G39" s="132" t="s">
        <v>3848</v>
      </c>
      <c r="H39" s="132">
        <v>2</v>
      </c>
      <c r="I39" s="132">
        <v>0.04</v>
      </c>
      <c r="J39" s="132">
        <v>1</v>
      </c>
      <c r="K39" s="132">
        <v>0.04</v>
      </c>
      <c r="L39" s="132" t="s">
        <v>207</v>
      </c>
      <c r="M39" s="132">
        <v>819</v>
      </c>
      <c r="N39" s="132" t="s">
        <v>440</v>
      </c>
      <c r="O39" s="132">
        <v>7485</v>
      </c>
      <c r="P39" s="132" t="s">
        <v>439</v>
      </c>
      <c r="Q39" s="132">
        <v>9</v>
      </c>
      <c r="R39" s="132" t="s">
        <v>194</v>
      </c>
      <c r="S39" s="132">
        <v>1000318</v>
      </c>
      <c r="T39" s="132">
        <v>36</v>
      </c>
      <c r="U39" s="132">
        <v>584</v>
      </c>
      <c r="V39" s="132">
        <v>0</v>
      </c>
      <c r="W39" s="132" t="s">
        <v>1050</v>
      </c>
      <c r="X39" s="132">
        <v>20</v>
      </c>
    </row>
    <row r="40" spans="1:24">
      <c r="A40" s="132">
        <v>953</v>
      </c>
      <c r="B40" s="132">
        <v>60000000463</v>
      </c>
      <c r="C40" s="132">
        <v>61091000000</v>
      </c>
      <c r="D40" s="132" t="s">
        <v>608</v>
      </c>
      <c r="E40" s="132" t="s">
        <v>329</v>
      </c>
      <c r="F40" s="132">
        <v>249</v>
      </c>
      <c r="G40" s="132" t="s">
        <v>3848</v>
      </c>
      <c r="H40" s="132">
        <v>2</v>
      </c>
      <c r="I40" s="132">
        <v>0.04</v>
      </c>
      <c r="J40" s="132">
        <v>1</v>
      </c>
      <c r="K40" s="132">
        <v>0.04</v>
      </c>
      <c r="L40" s="132" t="s">
        <v>207</v>
      </c>
      <c r="M40" s="132">
        <v>819</v>
      </c>
      <c r="N40" s="132" t="s">
        <v>440</v>
      </c>
      <c r="O40" s="132">
        <v>7485</v>
      </c>
      <c r="P40" s="132" t="s">
        <v>439</v>
      </c>
      <c r="Q40" s="132">
        <v>9</v>
      </c>
      <c r="R40" s="132" t="s">
        <v>194</v>
      </c>
      <c r="S40" s="132">
        <v>1000318</v>
      </c>
      <c r="T40" s="132">
        <v>36</v>
      </c>
      <c r="U40" s="132">
        <v>584</v>
      </c>
      <c r="V40" s="132">
        <v>0</v>
      </c>
      <c r="W40" s="132" t="s">
        <v>1050</v>
      </c>
      <c r="X40" s="132">
        <v>20</v>
      </c>
    </row>
    <row r="41" spans="1:24">
      <c r="A41" s="132">
        <v>954</v>
      </c>
      <c r="B41" s="132">
        <v>60000000462</v>
      </c>
      <c r="C41" s="132">
        <v>61091000000</v>
      </c>
      <c r="D41" s="132" t="s">
        <v>608</v>
      </c>
      <c r="E41" s="132" t="s">
        <v>329</v>
      </c>
      <c r="F41" s="132">
        <v>249</v>
      </c>
      <c r="G41" s="132" t="s">
        <v>3848</v>
      </c>
      <c r="H41" s="132">
        <v>2</v>
      </c>
      <c r="I41" s="132">
        <v>0.04</v>
      </c>
      <c r="J41" s="132">
        <v>1</v>
      </c>
      <c r="K41" s="132">
        <v>0.04</v>
      </c>
      <c r="L41" s="132" t="s">
        <v>207</v>
      </c>
      <c r="M41" s="132">
        <v>819</v>
      </c>
      <c r="N41" s="132" t="s">
        <v>440</v>
      </c>
      <c r="O41" s="132">
        <v>7485</v>
      </c>
      <c r="P41" s="132" t="s">
        <v>439</v>
      </c>
      <c r="Q41" s="132">
        <v>9</v>
      </c>
      <c r="R41" s="132" t="s">
        <v>194</v>
      </c>
      <c r="S41" s="132">
        <v>1000318</v>
      </c>
      <c r="T41" s="132">
        <v>36</v>
      </c>
      <c r="U41" s="132">
        <v>584</v>
      </c>
      <c r="V41" s="132">
        <v>0</v>
      </c>
      <c r="W41" s="132" t="s">
        <v>1050</v>
      </c>
      <c r="X41" s="132">
        <v>20</v>
      </c>
    </row>
    <row r="42" spans="1:24">
      <c r="A42" s="132">
        <v>955</v>
      </c>
      <c r="B42" s="132">
        <v>60000000461</v>
      </c>
      <c r="C42" s="132">
        <v>61091000000</v>
      </c>
      <c r="D42" s="132" t="s">
        <v>608</v>
      </c>
      <c r="E42" s="132" t="s">
        <v>329</v>
      </c>
      <c r="F42" s="132">
        <v>249</v>
      </c>
      <c r="G42" s="132" t="s">
        <v>3848</v>
      </c>
      <c r="H42" s="132">
        <v>2</v>
      </c>
      <c r="I42" s="132">
        <v>0.04</v>
      </c>
      <c r="J42" s="132">
        <v>1</v>
      </c>
      <c r="K42" s="132">
        <v>0.04</v>
      </c>
      <c r="L42" s="132" t="s">
        <v>207</v>
      </c>
      <c r="M42" s="132">
        <v>819</v>
      </c>
      <c r="N42" s="132" t="s">
        <v>440</v>
      </c>
      <c r="O42" s="132">
        <v>7485</v>
      </c>
      <c r="P42" s="132" t="s">
        <v>439</v>
      </c>
      <c r="Q42" s="132">
        <v>9</v>
      </c>
      <c r="R42" s="132" t="s">
        <v>194</v>
      </c>
      <c r="S42" s="132">
        <v>1000318</v>
      </c>
      <c r="T42" s="132">
        <v>36</v>
      </c>
      <c r="U42" s="132">
        <v>584</v>
      </c>
      <c r="V42" s="132">
        <v>0</v>
      </c>
      <c r="W42" s="132" t="s">
        <v>1050</v>
      </c>
      <c r="X42" s="132">
        <v>20</v>
      </c>
    </row>
    <row r="43" spans="1:24">
      <c r="A43" s="132">
        <v>956</v>
      </c>
      <c r="B43" s="132">
        <v>60000000460</v>
      </c>
      <c r="C43" s="132">
        <v>61045200000</v>
      </c>
      <c r="D43" s="132" t="s">
        <v>639</v>
      </c>
      <c r="E43" s="132" t="s">
        <v>443</v>
      </c>
      <c r="F43" s="132">
        <v>53</v>
      </c>
      <c r="G43" s="132" t="s">
        <v>3848</v>
      </c>
      <c r="H43" s="132">
        <v>2</v>
      </c>
      <c r="I43" s="132">
        <v>0.22600000000000001</v>
      </c>
      <c r="J43" s="132">
        <v>1</v>
      </c>
      <c r="K43" s="132">
        <v>0.22600000000000001</v>
      </c>
      <c r="L43" s="132" t="s">
        <v>194</v>
      </c>
      <c r="M43" s="132">
        <v>808</v>
      </c>
      <c r="N43" s="132" t="s">
        <v>428</v>
      </c>
      <c r="O43" s="132">
        <v>7505</v>
      </c>
      <c r="P43" s="132" t="s">
        <v>439</v>
      </c>
      <c r="Q43" s="132">
        <v>9</v>
      </c>
      <c r="R43" s="132" t="s">
        <v>194</v>
      </c>
      <c r="S43" s="132">
        <v>1000318</v>
      </c>
      <c r="T43" s="132">
        <v>36</v>
      </c>
      <c r="U43" s="132">
        <v>584</v>
      </c>
      <c r="V43" s="132">
        <v>0</v>
      </c>
      <c r="W43" s="132" t="s">
        <v>1048</v>
      </c>
      <c r="X43" s="132">
        <v>4</v>
      </c>
    </row>
    <row r="44" spans="1:24">
      <c r="A44" s="132">
        <v>957</v>
      </c>
      <c r="B44" s="132">
        <v>60000000459</v>
      </c>
      <c r="C44" s="132">
        <v>61045200000</v>
      </c>
      <c r="D44" s="132" t="s">
        <v>639</v>
      </c>
      <c r="E44" s="132" t="s">
        <v>443</v>
      </c>
      <c r="F44" s="132">
        <v>53</v>
      </c>
      <c r="G44" s="132" t="s">
        <v>3848</v>
      </c>
      <c r="H44" s="132">
        <v>2</v>
      </c>
      <c r="I44" s="132">
        <v>0.22600000000000001</v>
      </c>
      <c r="J44" s="132">
        <v>1</v>
      </c>
      <c r="K44" s="132">
        <v>0.22600000000000001</v>
      </c>
      <c r="L44" s="132" t="s">
        <v>194</v>
      </c>
      <c r="M44" s="132">
        <v>808</v>
      </c>
      <c r="N44" s="132" t="s">
        <v>428</v>
      </c>
      <c r="O44" s="132">
        <v>7505</v>
      </c>
      <c r="P44" s="132" t="s">
        <v>439</v>
      </c>
      <c r="Q44" s="132">
        <v>9</v>
      </c>
      <c r="R44" s="132" t="s">
        <v>194</v>
      </c>
      <c r="S44" s="132">
        <v>1000318</v>
      </c>
      <c r="T44" s="132">
        <v>36</v>
      </c>
      <c r="U44" s="132">
        <v>584</v>
      </c>
      <c r="V44" s="132">
        <v>0</v>
      </c>
      <c r="W44" s="132" t="s">
        <v>1048</v>
      </c>
      <c r="X44" s="132">
        <v>4</v>
      </c>
    </row>
    <row r="45" spans="1:24">
      <c r="A45" s="132">
        <v>958</v>
      </c>
      <c r="B45" s="132">
        <v>60000000458</v>
      </c>
      <c r="C45" s="132">
        <v>61091000000</v>
      </c>
      <c r="D45" s="132" t="s">
        <v>1049</v>
      </c>
      <c r="E45" s="132" t="s">
        <v>453</v>
      </c>
      <c r="F45" s="132">
        <v>73</v>
      </c>
      <c r="G45" s="132" t="s">
        <v>3847</v>
      </c>
      <c r="H45" s="132">
        <v>1</v>
      </c>
      <c r="I45" s="132">
        <v>0.11799999999999999</v>
      </c>
      <c r="J45" s="132">
        <v>1</v>
      </c>
      <c r="K45" s="132">
        <v>0.11799999999999999</v>
      </c>
      <c r="L45" s="132" t="s">
        <v>208</v>
      </c>
      <c r="M45" s="132">
        <v>768</v>
      </c>
      <c r="N45" s="132" t="s">
        <v>2791</v>
      </c>
      <c r="O45" s="132">
        <v>1736</v>
      </c>
      <c r="P45" s="132" t="s">
        <v>439</v>
      </c>
      <c r="Q45" s="132">
        <v>9</v>
      </c>
      <c r="R45" s="132" t="s">
        <v>194</v>
      </c>
      <c r="S45" s="132">
        <v>1000318</v>
      </c>
      <c r="T45" s="132" t="s">
        <v>858</v>
      </c>
      <c r="U45" s="132">
        <v>1</v>
      </c>
      <c r="V45" s="132">
        <v>0</v>
      </c>
      <c r="W45" s="132" t="s">
        <v>1050</v>
      </c>
      <c r="X45" s="132">
        <v>20</v>
      </c>
    </row>
    <row r="46" spans="1:24">
      <c r="A46" s="132">
        <v>959</v>
      </c>
      <c r="B46" s="132">
        <v>60000000457</v>
      </c>
      <c r="C46" s="132">
        <v>62046239000</v>
      </c>
      <c r="D46" s="132" t="s">
        <v>875</v>
      </c>
      <c r="E46" s="132" t="s">
        <v>420</v>
      </c>
      <c r="F46" s="132">
        <v>93</v>
      </c>
      <c r="G46" s="132" t="s">
        <v>3848</v>
      </c>
      <c r="H46" s="132">
        <v>2</v>
      </c>
      <c r="I46" s="132">
        <v>0.184</v>
      </c>
      <c r="J46" s="132">
        <v>1</v>
      </c>
      <c r="K46" s="132">
        <v>0.184</v>
      </c>
      <c r="L46" s="132" t="s">
        <v>194</v>
      </c>
      <c r="M46" s="132">
        <v>808</v>
      </c>
      <c r="N46" s="132" t="s">
        <v>440</v>
      </c>
      <c r="O46" s="132">
        <v>7485</v>
      </c>
      <c r="P46" s="132" t="s">
        <v>439</v>
      </c>
      <c r="Q46" s="132">
        <v>9</v>
      </c>
      <c r="R46" s="132" t="s">
        <v>194</v>
      </c>
      <c r="S46" s="132">
        <v>1000318</v>
      </c>
      <c r="T46" s="132">
        <v>36</v>
      </c>
      <c r="U46" s="132">
        <v>584</v>
      </c>
      <c r="V46" s="132">
        <v>0</v>
      </c>
      <c r="W46" s="132" t="s">
        <v>1050</v>
      </c>
      <c r="X46" s="132">
        <v>20</v>
      </c>
    </row>
    <row r="47" spans="1:24">
      <c r="A47" s="132">
        <v>960</v>
      </c>
      <c r="B47" s="132">
        <v>60000000456</v>
      </c>
      <c r="C47" s="132">
        <v>61091000000</v>
      </c>
      <c r="D47" s="132" t="s">
        <v>493</v>
      </c>
      <c r="E47" s="132" t="s">
        <v>453</v>
      </c>
      <c r="F47" s="132">
        <v>73</v>
      </c>
      <c r="G47" s="132" t="s">
        <v>3847</v>
      </c>
      <c r="H47" s="132">
        <v>1</v>
      </c>
      <c r="I47" s="132">
        <v>0.2</v>
      </c>
      <c r="J47" s="132">
        <v>1</v>
      </c>
      <c r="K47" s="132">
        <v>0.2</v>
      </c>
      <c r="L47" s="132" t="s">
        <v>194</v>
      </c>
      <c r="M47" s="132">
        <v>808</v>
      </c>
      <c r="N47" s="132" t="s">
        <v>2851</v>
      </c>
      <c r="O47" s="132">
        <v>2090</v>
      </c>
      <c r="P47" s="132" t="s">
        <v>439</v>
      </c>
      <c r="Q47" s="132">
        <v>9</v>
      </c>
      <c r="R47" s="132" t="s">
        <v>194</v>
      </c>
      <c r="S47" s="132">
        <v>1000318</v>
      </c>
      <c r="T47" s="132" t="s">
        <v>1044</v>
      </c>
      <c r="U47" s="132">
        <v>598</v>
      </c>
      <c r="V47" s="132">
        <v>0</v>
      </c>
      <c r="W47" s="132" t="s">
        <v>3919</v>
      </c>
      <c r="X47" s="132">
        <v>25</v>
      </c>
    </row>
    <row r="48" spans="1:24">
      <c r="A48" s="132">
        <v>961</v>
      </c>
      <c r="B48" s="132">
        <v>60000000455</v>
      </c>
      <c r="C48" s="132">
        <v>61091000000</v>
      </c>
      <c r="D48" s="132" t="s">
        <v>493</v>
      </c>
      <c r="E48" s="132" t="s">
        <v>453</v>
      </c>
      <c r="F48" s="132">
        <v>73</v>
      </c>
      <c r="G48" s="132" t="s">
        <v>3847</v>
      </c>
      <c r="H48" s="132">
        <v>1</v>
      </c>
      <c r="I48" s="132">
        <v>0.2</v>
      </c>
      <c r="J48" s="132">
        <v>1</v>
      </c>
      <c r="K48" s="132">
        <v>0.2</v>
      </c>
      <c r="L48" s="132" t="s">
        <v>194</v>
      </c>
      <c r="M48" s="132">
        <v>808</v>
      </c>
      <c r="N48" s="132" t="s">
        <v>2851</v>
      </c>
      <c r="O48" s="132">
        <v>2090</v>
      </c>
      <c r="P48" s="132" t="s">
        <v>439</v>
      </c>
      <c r="Q48" s="132">
        <v>9</v>
      </c>
      <c r="R48" s="132" t="s">
        <v>194</v>
      </c>
      <c r="S48" s="132">
        <v>1000318</v>
      </c>
      <c r="T48" s="132" t="s">
        <v>1051</v>
      </c>
      <c r="U48" s="132">
        <v>599</v>
      </c>
      <c r="V48" s="132">
        <v>0</v>
      </c>
      <c r="W48" s="132" t="s">
        <v>3919</v>
      </c>
      <c r="X48" s="132">
        <v>25</v>
      </c>
    </row>
    <row r="49" spans="1:24">
      <c r="A49" s="132">
        <v>962</v>
      </c>
      <c r="B49" s="132">
        <v>60000000454</v>
      </c>
      <c r="C49" s="132">
        <v>61099020000</v>
      </c>
      <c r="D49" s="132" t="s">
        <v>604</v>
      </c>
      <c r="E49" s="132" t="s">
        <v>329</v>
      </c>
      <c r="F49" s="132">
        <v>249</v>
      </c>
      <c r="G49" s="132" t="s">
        <v>3848</v>
      </c>
      <c r="H49" s="132">
        <v>2</v>
      </c>
      <c r="I49" s="132">
        <v>4.5999999999999999E-2</v>
      </c>
      <c r="J49" s="132">
        <v>1</v>
      </c>
      <c r="K49" s="132">
        <v>4.5999999999999999E-2</v>
      </c>
      <c r="L49" s="132" t="s">
        <v>194</v>
      </c>
      <c r="M49" s="132">
        <v>808</v>
      </c>
      <c r="N49" s="132" t="s">
        <v>2783</v>
      </c>
      <c r="O49" s="132">
        <v>1715</v>
      </c>
      <c r="P49" s="132" t="s">
        <v>425</v>
      </c>
      <c r="Q49" s="132">
        <v>37</v>
      </c>
      <c r="R49" s="132" t="s">
        <v>194</v>
      </c>
      <c r="S49" s="132">
        <v>1000318</v>
      </c>
      <c r="T49" s="132">
        <v>34</v>
      </c>
      <c r="U49" s="132">
        <v>595</v>
      </c>
      <c r="V49" s="132">
        <v>0</v>
      </c>
      <c r="W49" s="132" t="s">
        <v>1055</v>
      </c>
      <c r="X49" s="132">
        <v>3</v>
      </c>
    </row>
    <row r="50" spans="1:24">
      <c r="A50" s="132">
        <v>963</v>
      </c>
      <c r="B50" s="132">
        <v>60000000453</v>
      </c>
      <c r="C50" s="132">
        <v>61044300000</v>
      </c>
      <c r="D50" s="132" t="s">
        <v>541</v>
      </c>
      <c r="E50" s="132" t="s">
        <v>426</v>
      </c>
      <c r="F50" s="132">
        <v>43</v>
      </c>
      <c r="G50" s="132" t="s">
        <v>3848</v>
      </c>
      <c r="H50" s="132">
        <v>2</v>
      </c>
      <c r="I50" s="132">
        <v>0.25</v>
      </c>
      <c r="J50" s="132">
        <v>1</v>
      </c>
      <c r="K50" s="132">
        <v>0.25</v>
      </c>
      <c r="L50" s="132" t="s">
        <v>194</v>
      </c>
      <c r="M50" s="132">
        <v>808</v>
      </c>
      <c r="N50" s="132" t="s">
        <v>428</v>
      </c>
      <c r="O50" s="132">
        <v>7505</v>
      </c>
      <c r="P50" s="132" t="s">
        <v>425</v>
      </c>
      <c r="Q50" s="132">
        <v>37</v>
      </c>
      <c r="R50" s="132" t="s">
        <v>194</v>
      </c>
      <c r="S50" s="132">
        <v>1000318</v>
      </c>
      <c r="T50" s="132">
        <v>40</v>
      </c>
      <c r="U50" s="132">
        <v>592</v>
      </c>
      <c r="V50" s="132">
        <v>0</v>
      </c>
      <c r="W50" s="132" t="s">
        <v>1038</v>
      </c>
      <c r="X50" s="132">
        <v>5</v>
      </c>
    </row>
    <row r="51" spans="1:24">
      <c r="A51" s="132">
        <v>964</v>
      </c>
      <c r="B51" s="132">
        <v>60000000452</v>
      </c>
      <c r="C51" s="132">
        <v>61045300000</v>
      </c>
      <c r="D51" s="132" t="s">
        <v>495</v>
      </c>
      <c r="E51" s="132" t="s">
        <v>443</v>
      </c>
      <c r="F51" s="132">
        <v>53</v>
      </c>
      <c r="G51" s="132" t="s">
        <v>3848</v>
      </c>
      <c r="H51" s="132">
        <v>2</v>
      </c>
      <c r="I51" s="132">
        <v>8.7999999999999995E-2</v>
      </c>
      <c r="J51" s="132">
        <v>1</v>
      </c>
      <c r="K51" s="132">
        <v>8.7999999999999995E-2</v>
      </c>
      <c r="L51" s="132" t="s">
        <v>194</v>
      </c>
      <c r="M51" s="132">
        <v>808</v>
      </c>
      <c r="N51" s="132" t="s">
        <v>428</v>
      </c>
      <c r="O51" s="132">
        <v>7505</v>
      </c>
      <c r="P51" s="132" t="s">
        <v>425</v>
      </c>
      <c r="Q51" s="132">
        <v>37</v>
      </c>
      <c r="R51" s="132" t="s">
        <v>194</v>
      </c>
      <c r="S51" s="132">
        <v>1000318</v>
      </c>
      <c r="T51" s="132">
        <v>36</v>
      </c>
      <c r="U51" s="132">
        <v>584</v>
      </c>
      <c r="V51" s="132">
        <v>0</v>
      </c>
      <c r="W51" s="132" t="s">
        <v>1053</v>
      </c>
      <c r="X51" s="132">
        <v>17</v>
      </c>
    </row>
    <row r="52" spans="1:24">
      <c r="A52" s="132">
        <v>965</v>
      </c>
      <c r="B52" s="132">
        <v>60000000451</v>
      </c>
      <c r="C52" s="132">
        <v>61044300000</v>
      </c>
      <c r="D52" s="132" t="s">
        <v>541</v>
      </c>
      <c r="E52" s="132" t="s">
        <v>426</v>
      </c>
      <c r="F52" s="132">
        <v>43</v>
      </c>
      <c r="G52" s="132" t="s">
        <v>3848</v>
      </c>
      <c r="H52" s="132">
        <v>2</v>
      </c>
      <c r="I52" s="132">
        <v>0.318</v>
      </c>
      <c r="J52" s="132">
        <v>1</v>
      </c>
      <c r="K52" s="132">
        <v>0.318</v>
      </c>
      <c r="L52" s="132" t="s">
        <v>194</v>
      </c>
      <c r="M52" s="132">
        <v>808</v>
      </c>
      <c r="N52" s="132" t="s">
        <v>436</v>
      </c>
      <c r="O52" s="132">
        <v>1840</v>
      </c>
      <c r="P52" s="132" t="s">
        <v>425</v>
      </c>
      <c r="Q52" s="132">
        <v>37</v>
      </c>
      <c r="R52" s="132" t="s">
        <v>194</v>
      </c>
      <c r="S52" s="132">
        <v>1000318</v>
      </c>
      <c r="T52" s="132">
        <v>36</v>
      </c>
      <c r="U52" s="132">
        <v>584</v>
      </c>
      <c r="V52" s="132">
        <v>0</v>
      </c>
      <c r="W52" s="132" t="s">
        <v>3916</v>
      </c>
      <c r="X52" s="132">
        <v>10</v>
      </c>
    </row>
    <row r="53" spans="1:24">
      <c r="A53" s="132">
        <v>966</v>
      </c>
      <c r="B53" s="132">
        <v>60000000450</v>
      </c>
      <c r="C53" s="132">
        <v>61124990000</v>
      </c>
      <c r="D53" s="132" t="s">
        <v>1054</v>
      </c>
      <c r="E53" s="132" t="s">
        <v>3666</v>
      </c>
      <c r="F53" s="132">
        <v>46</v>
      </c>
      <c r="G53" s="132" t="s">
        <v>3848</v>
      </c>
      <c r="H53" s="132">
        <v>2</v>
      </c>
      <c r="I53" s="132">
        <v>5.8000000000000003E-2</v>
      </c>
      <c r="J53" s="132">
        <v>1</v>
      </c>
      <c r="K53" s="132">
        <v>5.8000000000000003E-2</v>
      </c>
      <c r="L53" s="132" t="s">
        <v>207</v>
      </c>
      <c r="M53" s="132">
        <v>819</v>
      </c>
      <c r="N53" s="132" t="s">
        <v>440</v>
      </c>
      <c r="O53" s="132">
        <v>7485</v>
      </c>
      <c r="P53" s="132" t="s">
        <v>439</v>
      </c>
      <c r="Q53" s="132">
        <v>9</v>
      </c>
      <c r="R53" s="132" t="s">
        <v>194</v>
      </c>
      <c r="S53" s="132">
        <v>1000318</v>
      </c>
      <c r="T53" s="132">
        <v>38</v>
      </c>
      <c r="U53" s="132">
        <v>575</v>
      </c>
      <c r="V53" s="132">
        <v>0</v>
      </c>
      <c r="W53" s="132" t="s">
        <v>1050</v>
      </c>
      <c r="X53" s="132">
        <v>20</v>
      </c>
    </row>
    <row r="54" spans="1:24">
      <c r="A54" s="132">
        <v>967</v>
      </c>
      <c r="B54" s="132">
        <v>60000000449</v>
      </c>
      <c r="C54" s="132">
        <v>61044300000</v>
      </c>
      <c r="D54" s="132" t="s">
        <v>541</v>
      </c>
      <c r="E54" s="132" t="s">
        <v>426</v>
      </c>
      <c r="F54" s="132">
        <v>43</v>
      </c>
      <c r="G54" s="132" t="s">
        <v>3848</v>
      </c>
      <c r="H54" s="132">
        <v>2</v>
      </c>
      <c r="I54" s="132">
        <v>0.318</v>
      </c>
      <c r="J54" s="132">
        <v>1</v>
      </c>
      <c r="K54" s="132">
        <v>0.318</v>
      </c>
      <c r="L54" s="132" t="s">
        <v>194</v>
      </c>
      <c r="M54" s="132">
        <v>808</v>
      </c>
      <c r="N54" s="132" t="s">
        <v>436</v>
      </c>
      <c r="O54" s="132">
        <v>1840</v>
      </c>
      <c r="P54" s="132" t="s">
        <v>425</v>
      </c>
      <c r="Q54" s="132">
        <v>37</v>
      </c>
      <c r="R54" s="132" t="s">
        <v>194</v>
      </c>
      <c r="S54" s="132">
        <v>1000318</v>
      </c>
      <c r="T54" s="132">
        <v>36</v>
      </c>
      <c r="U54" s="132">
        <v>584</v>
      </c>
      <c r="V54" s="132">
        <v>0</v>
      </c>
      <c r="W54" s="132" t="s">
        <v>3916</v>
      </c>
      <c r="X54" s="132">
        <v>10</v>
      </c>
    </row>
    <row r="55" spans="1:24">
      <c r="A55" s="132">
        <v>968</v>
      </c>
      <c r="B55" s="132">
        <v>60000000448</v>
      </c>
      <c r="C55" s="132">
        <v>61044200000</v>
      </c>
      <c r="D55" s="132" t="s">
        <v>506</v>
      </c>
      <c r="E55" s="132" t="s">
        <v>426</v>
      </c>
      <c r="F55" s="132">
        <v>43</v>
      </c>
      <c r="G55" s="132" t="s">
        <v>3848</v>
      </c>
      <c r="H55" s="132">
        <v>2</v>
      </c>
      <c r="I55" s="132">
        <v>0.188</v>
      </c>
      <c r="J55" s="132">
        <v>1</v>
      </c>
      <c r="K55" s="132">
        <v>0.188</v>
      </c>
      <c r="L55" s="132" t="s">
        <v>194</v>
      </c>
      <c r="M55" s="132">
        <v>808</v>
      </c>
      <c r="N55" s="132" t="s">
        <v>428</v>
      </c>
      <c r="O55" s="132">
        <v>7505</v>
      </c>
      <c r="P55" s="132" t="s">
        <v>439</v>
      </c>
      <c r="Q55" s="132">
        <v>9</v>
      </c>
      <c r="R55" s="132" t="s">
        <v>194</v>
      </c>
      <c r="S55" s="132">
        <v>1000318</v>
      </c>
      <c r="T55" s="132">
        <v>36</v>
      </c>
      <c r="U55" s="132">
        <v>584</v>
      </c>
      <c r="V55" s="132">
        <v>0</v>
      </c>
      <c r="W55" s="132" t="s">
        <v>1055</v>
      </c>
      <c r="X55" s="132">
        <v>3</v>
      </c>
    </row>
    <row r="56" spans="1:24">
      <c r="A56" s="132">
        <v>969</v>
      </c>
      <c r="B56" s="132">
        <v>60000000446</v>
      </c>
      <c r="C56" s="132">
        <v>61044300000</v>
      </c>
      <c r="D56" s="132" t="s">
        <v>995</v>
      </c>
      <c r="E56" s="132" t="s">
        <v>426</v>
      </c>
      <c r="F56" s="132">
        <v>43</v>
      </c>
      <c r="G56" s="132" t="s">
        <v>3848</v>
      </c>
      <c r="H56" s="132">
        <v>2</v>
      </c>
      <c r="I56" s="132">
        <v>0.214</v>
      </c>
      <c r="J56" s="132">
        <v>1</v>
      </c>
      <c r="K56" s="132">
        <v>0.214</v>
      </c>
      <c r="L56" s="132" t="s">
        <v>210</v>
      </c>
      <c r="M56" s="132">
        <v>255</v>
      </c>
      <c r="N56" s="132" t="s">
        <v>3915</v>
      </c>
      <c r="O56" s="132">
        <v>7497</v>
      </c>
      <c r="P56" s="132" t="s">
        <v>425</v>
      </c>
      <c r="Q56" s="132">
        <v>37</v>
      </c>
      <c r="R56" s="132" t="s">
        <v>194</v>
      </c>
      <c r="S56" s="132">
        <v>1000318</v>
      </c>
      <c r="T56" s="132" t="s">
        <v>1056</v>
      </c>
      <c r="U56" s="132">
        <v>600</v>
      </c>
      <c r="V56" s="132">
        <v>0</v>
      </c>
      <c r="W56" s="132" t="s">
        <v>1048</v>
      </c>
      <c r="X56" s="132">
        <v>4</v>
      </c>
    </row>
    <row r="57" spans="1:24">
      <c r="A57" s="132">
        <v>970</v>
      </c>
      <c r="B57" s="132">
        <v>60000000445</v>
      </c>
      <c r="C57" s="132">
        <v>61044300000</v>
      </c>
      <c r="D57" s="132" t="s">
        <v>995</v>
      </c>
      <c r="E57" s="132" t="s">
        <v>426</v>
      </c>
      <c r="F57" s="132">
        <v>43</v>
      </c>
      <c r="G57" s="132" t="s">
        <v>3848</v>
      </c>
      <c r="H57" s="132">
        <v>2</v>
      </c>
      <c r="I57" s="132">
        <v>0.214</v>
      </c>
      <c r="J57" s="132">
        <v>1</v>
      </c>
      <c r="K57" s="132">
        <v>0.214</v>
      </c>
      <c r="L57" s="132" t="s">
        <v>210</v>
      </c>
      <c r="M57" s="132">
        <v>255</v>
      </c>
      <c r="N57" s="132" t="s">
        <v>3915</v>
      </c>
      <c r="O57" s="132">
        <v>7497</v>
      </c>
      <c r="P57" s="132" t="s">
        <v>425</v>
      </c>
      <c r="Q57" s="132">
        <v>37</v>
      </c>
      <c r="R57" s="132" t="s">
        <v>194</v>
      </c>
      <c r="S57" s="132">
        <v>1000318</v>
      </c>
      <c r="T57" s="132" t="s">
        <v>1056</v>
      </c>
      <c r="U57" s="132">
        <v>600</v>
      </c>
      <c r="V57" s="132">
        <v>0</v>
      </c>
      <c r="W57" s="132" t="s">
        <v>1048</v>
      </c>
      <c r="X57" s="132">
        <v>4</v>
      </c>
    </row>
    <row r="58" spans="1:24">
      <c r="A58" s="132">
        <v>971</v>
      </c>
      <c r="B58" s="132">
        <v>60000000444</v>
      </c>
      <c r="C58" s="132">
        <v>61044200000</v>
      </c>
      <c r="D58" s="132" t="s">
        <v>867</v>
      </c>
      <c r="E58" s="132" t="s">
        <v>426</v>
      </c>
      <c r="F58" s="132">
        <v>43</v>
      </c>
      <c r="G58" s="132" t="s">
        <v>3848</v>
      </c>
      <c r="H58" s="132">
        <v>2</v>
      </c>
      <c r="I58" s="132">
        <v>0.14399999999999999</v>
      </c>
      <c r="J58" s="132">
        <v>1</v>
      </c>
      <c r="K58" s="132">
        <v>0.14399999999999999</v>
      </c>
      <c r="L58" s="132" t="s">
        <v>207</v>
      </c>
      <c r="M58" s="132">
        <v>819</v>
      </c>
      <c r="N58" s="132" t="s">
        <v>440</v>
      </c>
      <c r="O58" s="132">
        <v>7485</v>
      </c>
      <c r="P58" s="132" t="s">
        <v>439</v>
      </c>
      <c r="Q58" s="132">
        <v>9</v>
      </c>
      <c r="R58" s="132" t="s">
        <v>194</v>
      </c>
      <c r="S58" s="132">
        <v>1000318</v>
      </c>
      <c r="T58" s="132">
        <v>36</v>
      </c>
      <c r="U58" s="132">
        <v>584</v>
      </c>
      <c r="V58" s="132">
        <v>0</v>
      </c>
      <c r="W58" s="132" t="s">
        <v>1038</v>
      </c>
      <c r="X58" s="132">
        <v>5</v>
      </c>
    </row>
    <row r="59" spans="1:24">
      <c r="A59" s="132">
        <v>972</v>
      </c>
      <c r="B59" s="132">
        <v>60000000443</v>
      </c>
      <c r="C59" s="132">
        <v>61044200000</v>
      </c>
      <c r="D59" s="132" t="s">
        <v>867</v>
      </c>
      <c r="E59" s="132" t="s">
        <v>426</v>
      </c>
      <c r="F59" s="132">
        <v>43</v>
      </c>
      <c r="G59" s="132" t="s">
        <v>3848</v>
      </c>
      <c r="H59" s="132">
        <v>2</v>
      </c>
      <c r="I59" s="132">
        <v>0.14399999999999999</v>
      </c>
      <c r="J59" s="132">
        <v>1</v>
      </c>
      <c r="K59" s="132">
        <v>0.14399999999999999</v>
      </c>
      <c r="L59" s="132" t="s">
        <v>207</v>
      </c>
      <c r="M59" s="132">
        <v>819</v>
      </c>
      <c r="N59" s="132" t="s">
        <v>440</v>
      </c>
      <c r="O59" s="132">
        <v>7485</v>
      </c>
      <c r="P59" s="132" t="s">
        <v>439</v>
      </c>
      <c r="Q59" s="132">
        <v>9</v>
      </c>
      <c r="R59" s="132" t="s">
        <v>194</v>
      </c>
      <c r="S59" s="132">
        <v>1000318</v>
      </c>
      <c r="T59" s="132">
        <v>36</v>
      </c>
      <c r="U59" s="132">
        <v>584</v>
      </c>
      <c r="V59" s="132">
        <v>0</v>
      </c>
      <c r="W59" s="132" t="s">
        <v>1038</v>
      </c>
      <c r="X59" s="132">
        <v>5</v>
      </c>
    </row>
    <row r="60" spans="1:24">
      <c r="A60" s="132">
        <v>973</v>
      </c>
      <c r="B60" s="132">
        <v>60000000447</v>
      </c>
      <c r="C60" s="132">
        <v>61044300000</v>
      </c>
      <c r="D60" s="132" t="s">
        <v>541</v>
      </c>
      <c r="E60" s="132" t="s">
        <v>426</v>
      </c>
      <c r="F60" s="132">
        <v>43</v>
      </c>
      <c r="G60" s="132" t="s">
        <v>3848</v>
      </c>
      <c r="H60" s="132">
        <v>2</v>
      </c>
      <c r="I60" s="132">
        <v>0.33400000000000002</v>
      </c>
      <c r="J60" s="132">
        <v>1</v>
      </c>
      <c r="K60" s="132">
        <v>0.33400000000000002</v>
      </c>
      <c r="L60" s="132" t="s">
        <v>194</v>
      </c>
      <c r="M60" s="132">
        <v>808</v>
      </c>
      <c r="N60" s="132" t="s">
        <v>433</v>
      </c>
      <c r="O60" s="132">
        <v>1815</v>
      </c>
      <c r="P60" s="132" t="s">
        <v>425</v>
      </c>
      <c r="Q60" s="132">
        <v>37</v>
      </c>
      <c r="R60" s="132" t="s">
        <v>194</v>
      </c>
      <c r="S60" s="132">
        <v>1000318</v>
      </c>
      <c r="T60" s="132">
        <v>38</v>
      </c>
      <c r="U60" s="132">
        <v>575</v>
      </c>
      <c r="V60" s="132">
        <v>0</v>
      </c>
      <c r="W60" s="132" t="s">
        <v>1109</v>
      </c>
      <c r="X60" s="132">
        <v>9</v>
      </c>
    </row>
    <row r="61" spans="1:24">
      <c r="A61" s="132">
        <v>974</v>
      </c>
      <c r="B61" s="132">
        <v>60000000439</v>
      </c>
      <c r="C61" s="132">
        <v>61044200000</v>
      </c>
      <c r="D61" s="132" t="s">
        <v>867</v>
      </c>
      <c r="E61" s="132" t="s">
        <v>426</v>
      </c>
      <c r="F61" s="132">
        <v>43</v>
      </c>
      <c r="G61" s="132" t="s">
        <v>3848</v>
      </c>
      <c r="H61" s="132">
        <v>2</v>
      </c>
      <c r="I61" s="132">
        <v>0.24399999999999999</v>
      </c>
      <c r="J61" s="132">
        <v>1</v>
      </c>
      <c r="K61" s="132">
        <v>0.24399999999999999</v>
      </c>
      <c r="L61" s="132" t="s">
        <v>194</v>
      </c>
      <c r="M61" s="132">
        <v>808</v>
      </c>
      <c r="N61" s="132" t="s">
        <v>440</v>
      </c>
      <c r="O61" s="132">
        <v>7485</v>
      </c>
      <c r="P61" s="132" t="s">
        <v>439</v>
      </c>
      <c r="Q61" s="132">
        <v>9</v>
      </c>
      <c r="R61" s="132" t="s">
        <v>194</v>
      </c>
      <c r="S61" s="132">
        <v>1000318</v>
      </c>
      <c r="T61" s="132">
        <v>38</v>
      </c>
      <c r="U61" s="132">
        <v>575</v>
      </c>
      <c r="V61" s="132">
        <v>0</v>
      </c>
      <c r="W61" s="132" t="s">
        <v>1107</v>
      </c>
      <c r="X61" s="132">
        <v>1</v>
      </c>
    </row>
    <row r="62" spans="1:24">
      <c r="A62" s="132">
        <v>975</v>
      </c>
      <c r="B62" s="132">
        <v>60000000440</v>
      </c>
      <c r="C62" s="132">
        <v>61044200000</v>
      </c>
      <c r="D62" s="132" t="s">
        <v>867</v>
      </c>
      <c r="E62" s="132" t="s">
        <v>426</v>
      </c>
      <c r="F62" s="132">
        <v>43</v>
      </c>
      <c r="G62" s="132" t="s">
        <v>3848</v>
      </c>
      <c r="H62" s="132">
        <v>2</v>
      </c>
      <c r="I62" s="132">
        <v>0.24399999999999999</v>
      </c>
      <c r="J62" s="132">
        <v>1</v>
      </c>
      <c r="K62" s="132">
        <v>0.24399999999999999</v>
      </c>
      <c r="L62" s="132" t="s">
        <v>194</v>
      </c>
      <c r="M62" s="132">
        <v>808</v>
      </c>
      <c r="N62" s="132" t="s">
        <v>440</v>
      </c>
      <c r="O62" s="132">
        <v>7485</v>
      </c>
      <c r="P62" s="132" t="s">
        <v>439</v>
      </c>
      <c r="Q62" s="132">
        <v>9</v>
      </c>
      <c r="R62" s="132" t="s">
        <v>194</v>
      </c>
      <c r="S62" s="132">
        <v>1000318</v>
      </c>
      <c r="T62" s="132">
        <v>38</v>
      </c>
      <c r="U62" s="132">
        <v>575</v>
      </c>
      <c r="V62" s="132">
        <v>0</v>
      </c>
      <c r="W62" s="132" t="s">
        <v>1107</v>
      </c>
      <c r="X62" s="132">
        <v>1</v>
      </c>
    </row>
    <row r="63" spans="1:24">
      <c r="A63" s="132">
        <v>976</v>
      </c>
      <c r="B63" s="132">
        <v>60000000438</v>
      </c>
      <c r="C63" s="132">
        <v>61044300000</v>
      </c>
      <c r="D63" s="132" t="s">
        <v>541</v>
      </c>
      <c r="E63" s="132" t="s">
        <v>426</v>
      </c>
      <c r="F63" s="132">
        <v>43</v>
      </c>
      <c r="G63" s="132" t="s">
        <v>3848</v>
      </c>
      <c r="H63" s="132">
        <v>2</v>
      </c>
      <c r="I63" s="132">
        <v>0.248</v>
      </c>
      <c r="J63" s="132">
        <v>1</v>
      </c>
      <c r="K63" s="132">
        <v>0.248</v>
      </c>
      <c r="L63" s="132" t="s">
        <v>194</v>
      </c>
      <c r="M63" s="132">
        <v>808</v>
      </c>
      <c r="N63" s="132" t="s">
        <v>428</v>
      </c>
      <c r="O63" s="132">
        <v>7505</v>
      </c>
      <c r="P63" s="132" t="s">
        <v>425</v>
      </c>
      <c r="Q63" s="132">
        <v>37</v>
      </c>
      <c r="R63" s="132" t="s">
        <v>194</v>
      </c>
      <c r="S63" s="132">
        <v>1000318</v>
      </c>
      <c r="T63" s="132">
        <v>40</v>
      </c>
      <c r="U63" s="132">
        <v>592</v>
      </c>
      <c r="V63" s="132">
        <v>0</v>
      </c>
      <c r="W63" s="132" t="s">
        <v>1038</v>
      </c>
      <c r="X63" s="132">
        <v>5</v>
      </c>
    </row>
    <row r="64" spans="1:24">
      <c r="A64" s="132">
        <v>977</v>
      </c>
      <c r="B64" s="132">
        <v>60000000437</v>
      </c>
      <c r="C64" s="132">
        <v>61044300000</v>
      </c>
      <c r="D64" s="132" t="s">
        <v>995</v>
      </c>
      <c r="E64" s="132" t="s">
        <v>426</v>
      </c>
      <c r="F64" s="132">
        <v>43</v>
      </c>
      <c r="G64" s="132" t="s">
        <v>3848</v>
      </c>
      <c r="H64" s="132">
        <v>2</v>
      </c>
      <c r="I64" s="132">
        <v>0.214</v>
      </c>
      <c r="J64" s="132">
        <v>1</v>
      </c>
      <c r="K64" s="132">
        <v>0.214</v>
      </c>
      <c r="L64" s="132" t="s">
        <v>211</v>
      </c>
      <c r="M64" s="132">
        <v>32</v>
      </c>
      <c r="N64" s="132" t="s">
        <v>3915</v>
      </c>
      <c r="O64" s="132">
        <v>7497</v>
      </c>
      <c r="P64" s="132" t="s">
        <v>425</v>
      </c>
      <c r="Q64" s="132">
        <v>37</v>
      </c>
      <c r="R64" s="132" t="s">
        <v>194</v>
      </c>
      <c r="S64" s="132">
        <v>1000318</v>
      </c>
      <c r="T64" s="132">
        <v>38</v>
      </c>
      <c r="U64" s="132">
        <v>575</v>
      </c>
      <c r="V64" s="132">
        <v>0</v>
      </c>
      <c r="W64" s="132" t="s">
        <v>1053</v>
      </c>
      <c r="X64" s="132">
        <v>17</v>
      </c>
    </row>
    <row r="65" spans="1:24">
      <c r="A65" s="132">
        <v>978</v>
      </c>
      <c r="B65" s="132">
        <v>60000000436</v>
      </c>
      <c r="C65" s="132">
        <v>61044300000</v>
      </c>
      <c r="D65" s="132" t="s">
        <v>995</v>
      </c>
      <c r="E65" s="132" t="s">
        <v>426</v>
      </c>
      <c r="F65" s="132">
        <v>43</v>
      </c>
      <c r="G65" s="132" t="s">
        <v>3848</v>
      </c>
      <c r="H65" s="132">
        <v>2</v>
      </c>
      <c r="I65" s="132">
        <v>0.214</v>
      </c>
      <c r="J65" s="132">
        <v>1</v>
      </c>
      <c r="K65" s="132">
        <v>0.214</v>
      </c>
      <c r="L65" s="132" t="s">
        <v>211</v>
      </c>
      <c r="M65" s="132">
        <v>32</v>
      </c>
      <c r="N65" s="132" t="s">
        <v>3915</v>
      </c>
      <c r="O65" s="132">
        <v>7497</v>
      </c>
      <c r="P65" s="132" t="s">
        <v>425</v>
      </c>
      <c r="Q65" s="132">
        <v>37</v>
      </c>
      <c r="R65" s="132" t="s">
        <v>194</v>
      </c>
      <c r="S65" s="132">
        <v>1000318</v>
      </c>
      <c r="T65" s="132">
        <v>34</v>
      </c>
      <c r="U65" s="132">
        <v>595</v>
      </c>
      <c r="V65" s="132">
        <v>0</v>
      </c>
      <c r="W65" s="132" t="s">
        <v>1053</v>
      </c>
      <c r="X65" s="132">
        <v>17</v>
      </c>
    </row>
    <row r="66" spans="1:24">
      <c r="A66" s="132">
        <v>979</v>
      </c>
      <c r="B66" s="132">
        <v>60000000432</v>
      </c>
      <c r="C66" s="132">
        <v>62046318000</v>
      </c>
      <c r="D66" s="132" t="s">
        <v>511</v>
      </c>
      <c r="E66" s="132" t="s">
        <v>420</v>
      </c>
      <c r="F66" s="132">
        <v>93</v>
      </c>
      <c r="G66" s="132" t="s">
        <v>3848</v>
      </c>
      <c r="H66" s="132">
        <v>2</v>
      </c>
      <c r="I66" s="132">
        <v>0.23</v>
      </c>
      <c r="J66" s="132">
        <v>1</v>
      </c>
      <c r="K66" s="132">
        <v>0.23</v>
      </c>
      <c r="L66" s="132" t="s">
        <v>194</v>
      </c>
      <c r="M66" s="132">
        <v>808</v>
      </c>
      <c r="N66" s="132" t="s">
        <v>3915</v>
      </c>
      <c r="O66" s="132">
        <v>7497</v>
      </c>
      <c r="P66" s="132" t="s">
        <v>425</v>
      </c>
      <c r="Q66" s="132">
        <v>37</v>
      </c>
      <c r="R66" s="132" t="s">
        <v>194</v>
      </c>
      <c r="S66" s="132">
        <v>1000318</v>
      </c>
      <c r="T66" s="132">
        <v>40</v>
      </c>
      <c r="U66" s="132">
        <v>592</v>
      </c>
      <c r="V66" s="132">
        <v>0</v>
      </c>
      <c r="W66" s="132" t="s">
        <v>1050</v>
      </c>
      <c r="X66" s="132">
        <v>20</v>
      </c>
    </row>
    <row r="67" spans="1:24">
      <c r="A67" s="132">
        <v>980</v>
      </c>
      <c r="B67" s="132">
        <v>60000000433</v>
      </c>
      <c r="C67" s="132">
        <v>62046318000</v>
      </c>
      <c r="D67" s="132" t="s">
        <v>511</v>
      </c>
      <c r="E67" s="132" t="s">
        <v>420</v>
      </c>
      <c r="F67" s="132">
        <v>93</v>
      </c>
      <c r="G67" s="132" t="s">
        <v>3848</v>
      </c>
      <c r="H67" s="132">
        <v>2</v>
      </c>
      <c r="I67" s="132">
        <v>0.23</v>
      </c>
      <c r="J67" s="132">
        <v>1</v>
      </c>
      <c r="K67" s="132">
        <v>0.23</v>
      </c>
      <c r="L67" s="132" t="s">
        <v>194</v>
      </c>
      <c r="M67" s="132">
        <v>808</v>
      </c>
      <c r="N67" s="132" t="s">
        <v>3915</v>
      </c>
      <c r="O67" s="132">
        <v>7497</v>
      </c>
      <c r="P67" s="132" t="s">
        <v>425</v>
      </c>
      <c r="Q67" s="132">
        <v>37</v>
      </c>
      <c r="R67" s="132" t="s">
        <v>194</v>
      </c>
      <c r="S67" s="132">
        <v>1000318</v>
      </c>
      <c r="T67" s="132">
        <v>38</v>
      </c>
      <c r="U67" s="132">
        <v>575</v>
      </c>
      <c r="V67" s="132">
        <v>0</v>
      </c>
      <c r="W67" s="132" t="s">
        <v>1050</v>
      </c>
      <c r="X67" s="132">
        <v>20</v>
      </c>
    </row>
    <row r="68" spans="1:24">
      <c r="A68" s="132">
        <v>981</v>
      </c>
      <c r="B68" s="132">
        <v>60000000430</v>
      </c>
      <c r="C68" s="132">
        <v>61046300000</v>
      </c>
      <c r="D68" s="132" t="s">
        <v>592</v>
      </c>
      <c r="E68" s="132" t="s">
        <v>442</v>
      </c>
      <c r="F68" s="132">
        <v>24</v>
      </c>
      <c r="G68" s="132" t="s">
        <v>3848</v>
      </c>
      <c r="H68" s="132">
        <v>2</v>
      </c>
      <c r="I68" s="132">
        <v>0.16600000000000001</v>
      </c>
      <c r="J68" s="132">
        <v>1</v>
      </c>
      <c r="K68" s="132">
        <v>0.16600000000000001</v>
      </c>
      <c r="L68" s="132" t="s">
        <v>207</v>
      </c>
      <c r="M68" s="132">
        <v>819</v>
      </c>
      <c r="N68" s="132" t="s">
        <v>3915</v>
      </c>
      <c r="O68" s="132">
        <v>7497</v>
      </c>
      <c r="P68" s="132" t="s">
        <v>425</v>
      </c>
      <c r="Q68" s="132">
        <v>37</v>
      </c>
      <c r="R68" s="132" t="s">
        <v>194</v>
      </c>
      <c r="S68" s="132">
        <v>1000318</v>
      </c>
      <c r="T68" s="132">
        <v>46</v>
      </c>
      <c r="U68" s="132">
        <v>577</v>
      </c>
      <c r="V68" s="132">
        <v>0</v>
      </c>
      <c r="W68" s="132" t="s">
        <v>1048</v>
      </c>
      <c r="X68" s="132">
        <v>4</v>
      </c>
    </row>
    <row r="69" spans="1:24">
      <c r="A69" s="132">
        <v>982</v>
      </c>
      <c r="B69" s="132">
        <v>60000000428</v>
      </c>
      <c r="C69" s="132">
        <v>61046300000</v>
      </c>
      <c r="D69" s="132" t="s">
        <v>592</v>
      </c>
      <c r="E69" s="132" t="s">
        <v>442</v>
      </c>
      <c r="F69" s="132">
        <v>24</v>
      </c>
      <c r="G69" s="132" t="s">
        <v>3848</v>
      </c>
      <c r="H69" s="132">
        <v>2</v>
      </c>
      <c r="I69" s="132">
        <v>0.16600000000000001</v>
      </c>
      <c r="J69" s="132">
        <v>1</v>
      </c>
      <c r="K69" s="132">
        <v>0.16600000000000001</v>
      </c>
      <c r="L69" s="132" t="s">
        <v>207</v>
      </c>
      <c r="M69" s="132">
        <v>819</v>
      </c>
      <c r="N69" s="132" t="s">
        <v>3915</v>
      </c>
      <c r="O69" s="132">
        <v>7497</v>
      </c>
      <c r="P69" s="132" t="s">
        <v>425</v>
      </c>
      <c r="Q69" s="132">
        <v>37</v>
      </c>
      <c r="R69" s="132" t="s">
        <v>194</v>
      </c>
      <c r="S69" s="132">
        <v>1000318</v>
      </c>
      <c r="T69" s="132">
        <v>46</v>
      </c>
      <c r="U69" s="132">
        <v>577</v>
      </c>
      <c r="V69" s="132">
        <v>0</v>
      </c>
      <c r="W69" s="132" t="s">
        <v>1048</v>
      </c>
      <c r="X69" s="132">
        <v>4</v>
      </c>
    </row>
    <row r="70" spans="1:24">
      <c r="A70" s="132">
        <v>983</v>
      </c>
      <c r="B70" s="132">
        <v>60000000427</v>
      </c>
      <c r="C70" s="132">
        <v>61046300000</v>
      </c>
      <c r="D70" s="132" t="s">
        <v>592</v>
      </c>
      <c r="E70" s="132" t="s">
        <v>442</v>
      </c>
      <c r="F70" s="132">
        <v>24</v>
      </c>
      <c r="G70" s="132" t="s">
        <v>3848</v>
      </c>
      <c r="H70" s="132">
        <v>2</v>
      </c>
      <c r="I70" s="132">
        <v>0.16800000000000001</v>
      </c>
      <c r="J70" s="132">
        <v>1</v>
      </c>
      <c r="K70" s="132">
        <v>0.16800000000000001</v>
      </c>
      <c r="L70" s="132" t="s">
        <v>207</v>
      </c>
      <c r="M70" s="132">
        <v>819</v>
      </c>
      <c r="N70" s="132" t="s">
        <v>3915</v>
      </c>
      <c r="O70" s="132">
        <v>7497</v>
      </c>
      <c r="P70" s="132" t="s">
        <v>425</v>
      </c>
      <c r="Q70" s="132">
        <v>37</v>
      </c>
      <c r="R70" s="132" t="s">
        <v>194</v>
      </c>
      <c r="S70" s="132">
        <v>1000318</v>
      </c>
      <c r="T70" s="132">
        <v>40</v>
      </c>
      <c r="U70" s="132">
        <v>592</v>
      </c>
      <c r="V70" s="132">
        <v>0</v>
      </c>
      <c r="W70" s="132" t="s">
        <v>1048</v>
      </c>
      <c r="X70" s="132">
        <v>4</v>
      </c>
    </row>
    <row r="71" spans="1:24">
      <c r="A71" s="132">
        <v>984</v>
      </c>
      <c r="B71" s="132">
        <v>60000000429</v>
      </c>
      <c r="C71" s="132">
        <v>61046300000</v>
      </c>
      <c r="D71" s="132" t="s">
        <v>592</v>
      </c>
      <c r="E71" s="132" t="s">
        <v>442</v>
      </c>
      <c r="F71" s="132">
        <v>24</v>
      </c>
      <c r="G71" s="132" t="s">
        <v>3848</v>
      </c>
      <c r="H71" s="132">
        <v>2</v>
      </c>
      <c r="I71" s="132">
        <v>0.16600000000000001</v>
      </c>
      <c r="J71" s="132">
        <v>1</v>
      </c>
      <c r="K71" s="132">
        <v>0.16600000000000001</v>
      </c>
      <c r="L71" s="132" t="s">
        <v>207</v>
      </c>
      <c r="M71" s="132">
        <v>819</v>
      </c>
      <c r="N71" s="132" t="s">
        <v>3915</v>
      </c>
      <c r="O71" s="132">
        <v>7497</v>
      </c>
      <c r="P71" s="132" t="s">
        <v>425</v>
      </c>
      <c r="Q71" s="132">
        <v>37</v>
      </c>
      <c r="R71" s="132" t="s">
        <v>194</v>
      </c>
      <c r="S71" s="132">
        <v>1000318</v>
      </c>
      <c r="T71" s="132">
        <v>46</v>
      </c>
      <c r="U71" s="132">
        <v>577</v>
      </c>
      <c r="V71" s="132">
        <v>0</v>
      </c>
      <c r="W71" s="132" t="s">
        <v>1048</v>
      </c>
      <c r="X71" s="132">
        <v>4</v>
      </c>
    </row>
    <row r="72" spans="1:24">
      <c r="A72" s="132">
        <v>985</v>
      </c>
      <c r="B72" s="132">
        <v>60000000431</v>
      </c>
      <c r="C72" s="132">
        <v>61099020000</v>
      </c>
      <c r="D72" s="132" t="s">
        <v>604</v>
      </c>
      <c r="E72" s="132" t="s">
        <v>329</v>
      </c>
      <c r="F72" s="132">
        <v>249</v>
      </c>
      <c r="G72" s="132" t="s">
        <v>3848</v>
      </c>
      <c r="H72" s="132">
        <v>2</v>
      </c>
      <c r="I72" s="132">
        <v>0.11</v>
      </c>
      <c r="J72" s="132">
        <v>1</v>
      </c>
      <c r="K72" s="132">
        <v>0.11</v>
      </c>
      <c r="L72" s="132" t="s">
        <v>194</v>
      </c>
      <c r="M72" s="132">
        <v>808</v>
      </c>
      <c r="N72" s="132" t="s">
        <v>428</v>
      </c>
      <c r="O72" s="132">
        <v>7505</v>
      </c>
      <c r="P72" s="132" t="s">
        <v>425</v>
      </c>
      <c r="Q72" s="132">
        <v>37</v>
      </c>
      <c r="R72" s="132" t="s">
        <v>194</v>
      </c>
      <c r="S72" s="132">
        <v>1000318</v>
      </c>
      <c r="T72" s="132">
        <v>40</v>
      </c>
      <c r="U72" s="132">
        <v>592</v>
      </c>
      <c r="V72" s="132">
        <v>0</v>
      </c>
      <c r="W72" s="132" t="s">
        <v>1048</v>
      </c>
      <c r="X72" s="132">
        <v>4</v>
      </c>
    </row>
    <row r="73" spans="1:24">
      <c r="A73" s="132">
        <v>986</v>
      </c>
      <c r="B73" s="132">
        <v>60000000441</v>
      </c>
      <c r="C73" s="132">
        <v>61091000000</v>
      </c>
      <c r="D73" s="132" t="s">
        <v>493</v>
      </c>
      <c r="E73" s="132" t="s">
        <v>453</v>
      </c>
      <c r="F73" s="132">
        <v>73</v>
      </c>
      <c r="G73" s="132" t="s">
        <v>3847</v>
      </c>
      <c r="H73" s="132">
        <v>1</v>
      </c>
      <c r="I73" s="132">
        <v>0.25</v>
      </c>
      <c r="J73" s="132">
        <v>1</v>
      </c>
      <c r="K73" s="132">
        <v>0.25</v>
      </c>
      <c r="L73" s="132" t="s">
        <v>212</v>
      </c>
      <c r="M73" s="132">
        <v>792</v>
      </c>
      <c r="N73" s="132" t="s">
        <v>424</v>
      </c>
      <c r="O73" s="132">
        <v>7579</v>
      </c>
      <c r="P73" s="132" t="s">
        <v>439</v>
      </c>
      <c r="Q73" s="132">
        <v>9</v>
      </c>
      <c r="R73" s="132" t="s">
        <v>194</v>
      </c>
      <c r="S73" s="132">
        <v>1000318</v>
      </c>
      <c r="T73" s="132" t="s">
        <v>828</v>
      </c>
      <c r="U73" s="132">
        <v>124</v>
      </c>
      <c r="V73" s="132">
        <v>0</v>
      </c>
      <c r="W73" s="132" t="s">
        <v>3919</v>
      </c>
      <c r="X73" s="132">
        <v>25</v>
      </c>
    </row>
    <row r="74" spans="1:24">
      <c r="A74" s="132">
        <v>987</v>
      </c>
      <c r="B74" s="132">
        <v>60000000442</v>
      </c>
      <c r="C74" s="132">
        <v>61091000000</v>
      </c>
      <c r="D74" s="132" t="s">
        <v>493</v>
      </c>
      <c r="E74" s="132" t="s">
        <v>453</v>
      </c>
      <c r="F74" s="132">
        <v>73</v>
      </c>
      <c r="G74" s="132" t="s">
        <v>3847</v>
      </c>
      <c r="H74" s="132">
        <v>1</v>
      </c>
      <c r="I74" s="132">
        <v>0.25</v>
      </c>
      <c r="J74" s="132">
        <v>1</v>
      </c>
      <c r="K74" s="132">
        <v>0.25</v>
      </c>
      <c r="L74" s="132" t="s">
        <v>212</v>
      </c>
      <c r="M74" s="132">
        <v>792</v>
      </c>
      <c r="N74" s="132" t="s">
        <v>424</v>
      </c>
      <c r="O74" s="132">
        <v>7579</v>
      </c>
      <c r="P74" s="132" t="s">
        <v>439</v>
      </c>
      <c r="Q74" s="132">
        <v>9</v>
      </c>
      <c r="R74" s="132" t="s">
        <v>194</v>
      </c>
      <c r="S74" s="132">
        <v>1000318</v>
      </c>
      <c r="T74" s="132" t="s">
        <v>828</v>
      </c>
      <c r="U74" s="132">
        <v>124</v>
      </c>
      <c r="V74" s="132">
        <v>0</v>
      </c>
      <c r="W74" s="132" t="s">
        <v>3919</v>
      </c>
      <c r="X74" s="132">
        <v>25</v>
      </c>
    </row>
    <row r="75" spans="1:24">
      <c r="A75" s="132">
        <v>988</v>
      </c>
      <c r="B75" s="132">
        <v>60000000424</v>
      </c>
      <c r="C75" s="132">
        <v>61044300000</v>
      </c>
      <c r="D75" s="132" t="s">
        <v>541</v>
      </c>
      <c r="E75" s="132" t="s">
        <v>426</v>
      </c>
      <c r="F75" s="132">
        <v>43</v>
      </c>
      <c r="G75" s="132" t="s">
        <v>3848</v>
      </c>
      <c r="H75" s="132">
        <v>2</v>
      </c>
      <c r="I75" s="132">
        <v>0.114</v>
      </c>
      <c r="J75" s="132">
        <v>1</v>
      </c>
      <c r="K75" s="132">
        <v>0.114</v>
      </c>
      <c r="L75" s="132" t="s">
        <v>207</v>
      </c>
      <c r="M75" s="132">
        <v>819</v>
      </c>
      <c r="N75" s="132" t="s">
        <v>428</v>
      </c>
      <c r="O75" s="132">
        <v>7505</v>
      </c>
      <c r="P75" s="132" t="s">
        <v>425</v>
      </c>
      <c r="Q75" s="132">
        <v>37</v>
      </c>
      <c r="R75" s="132" t="s">
        <v>194</v>
      </c>
      <c r="S75" s="132">
        <v>1000318</v>
      </c>
      <c r="T75" s="132">
        <v>44</v>
      </c>
      <c r="U75" s="132">
        <v>589</v>
      </c>
      <c r="V75" s="132">
        <v>0</v>
      </c>
      <c r="W75" s="132" t="s">
        <v>1038</v>
      </c>
      <c r="X75" s="132">
        <v>5</v>
      </c>
    </row>
    <row r="76" spans="1:24">
      <c r="A76" s="132">
        <v>989</v>
      </c>
      <c r="B76" s="132">
        <v>60000000423</v>
      </c>
      <c r="C76" s="132">
        <v>61044300000</v>
      </c>
      <c r="D76" s="132" t="s">
        <v>541</v>
      </c>
      <c r="E76" s="132" t="s">
        <v>426</v>
      </c>
      <c r="F76" s="132">
        <v>43</v>
      </c>
      <c r="G76" s="132" t="s">
        <v>3848</v>
      </c>
      <c r="H76" s="132">
        <v>2</v>
      </c>
      <c r="I76" s="132">
        <v>0.114</v>
      </c>
      <c r="J76" s="132">
        <v>1</v>
      </c>
      <c r="K76" s="132">
        <v>0.114</v>
      </c>
      <c r="L76" s="132" t="s">
        <v>207</v>
      </c>
      <c r="M76" s="132">
        <v>819</v>
      </c>
      <c r="N76" s="132" t="s">
        <v>428</v>
      </c>
      <c r="O76" s="132">
        <v>7505</v>
      </c>
      <c r="P76" s="132" t="s">
        <v>425</v>
      </c>
      <c r="Q76" s="132">
        <v>37</v>
      </c>
      <c r="R76" s="132" t="s">
        <v>194</v>
      </c>
      <c r="S76" s="132">
        <v>1000318</v>
      </c>
      <c r="T76" s="132">
        <v>44</v>
      </c>
      <c r="U76" s="132">
        <v>589</v>
      </c>
      <c r="V76" s="132">
        <v>0</v>
      </c>
      <c r="W76" s="132" t="s">
        <v>1038</v>
      </c>
      <c r="X76" s="132">
        <v>5</v>
      </c>
    </row>
    <row r="77" spans="1:24">
      <c r="A77" s="132">
        <v>990</v>
      </c>
      <c r="B77" s="132">
        <v>60000000435</v>
      </c>
      <c r="C77" s="132">
        <v>61044300000</v>
      </c>
      <c r="D77" s="132" t="s">
        <v>541</v>
      </c>
      <c r="E77" s="132" t="s">
        <v>426</v>
      </c>
      <c r="F77" s="132">
        <v>43</v>
      </c>
      <c r="G77" s="132" t="s">
        <v>3848</v>
      </c>
      <c r="H77" s="132">
        <v>2</v>
      </c>
      <c r="I77" s="132">
        <v>0.26400000000000001</v>
      </c>
      <c r="J77" s="132">
        <v>1</v>
      </c>
      <c r="K77" s="132">
        <v>0.26400000000000001</v>
      </c>
      <c r="L77" s="132" t="s">
        <v>213</v>
      </c>
      <c r="M77" s="132">
        <v>841</v>
      </c>
      <c r="N77" s="132" t="s">
        <v>2818</v>
      </c>
      <c r="O77" s="132">
        <v>1810</v>
      </c>
      <c r="P77" s="132" t="s">
        <v>3876</v>
      </c>
      <c r="Q77" s="132">
        <v>54</v>
      </c>
      <c r="R77" s="132" t="s">
        <v>194</v>
      </c>
      <c r="S77" s="132">
        <v>1000318</v>
      </c>
      <c r="T77" s="132">
        <v>38</v>
      </c>
      <c r="U77" s="132">
        <v>575</v>
      </c>
      <c r="V77" s="132">
        <v>99</v>
      </c>
      <c r="W77" s="132" t="s">
        <v>1050</v>
      </c>
      <c r="X77" s="132">
        <v>20</v>
      </c>
    </row>
    <row r="78" spans="1:24">
      <c r="A78" s="132">
        <v>991</v>
      </c>
      <c r="B78" s="132">
        <v>60000000434</v>
      </c>
      <c r="C78" s="132">
        <v>61044300000</v>
      </c>
      <c r="D78" s="132" t="s">
        <v>541</v>
      </c>
      <c r="E78" s="132" t="s">
        <v>426</v>
      </c>
      <c r="F78" s="132">
        <v>43</v>
      </c>
      <c r="G78" s="132" t="s">
        <v>3848</v>
      </c>
      <c r="H78" s="132">
        <v>2</v>
      </c>
      <c r="I78" s="132">
        <v>0.26400000000000001</v>
      </c>
      <c r="J78" s="132">
        <v>1</v>
      </c>
      <c r="K78" s="132">
        <v>0.26400000000000001</v>
      </c>
      <c r="L78" s="132" t="s">
        <v>213</v>
      </c>
      <c r="M78" s="132">
        <v>841</v>
      </c>
      <c r="N78" s="132" t="s">
        <v>2818</v>
      </c>
      <c r="O78" s="132">
        <v>1810</v>
      </c>
      <c r="P78" s="132" t="s">
        <v>3876</v>
      </c>
      <c r="Q78" s="132">
        <v>54</v>
      </c>
      <c r="R78" s="132" t="s">
        <v>194</v>
      </c>
      <c r="S78" s="132">
        <v>1000318</v>
      </c>
      <c r="T78" s="132">
        <v>38</v>
      </c>
      <c r="U78" s="132">
        <v>575</v>
      </c>
      <c r="V78" s="132">
        <v>99</v>
      </c>
      <c r="W78" s="132" t="s">
        <v>1050</v>
      </c>
      <c r="X78" s="132">
        <v>20</v>
      </c>
    </row>
    <row r="79" spans="1:24">
      <c r="A79" s="132">
        <v>992</v>
      </c>
      <c r="B79" s="132">
        <v>60000000420</v>
      </c>
      <c r="C79" s="132">
        <v>61044300000</v>
      </c>
      <c r="D79" s="132" t="s">
        <v>541</v>
      </c>
      <c r="E79" s="132" t="s">
        <v>426</v>
      </c>
      <c r="F79" s="132">
        <v>43</v>
      </c>
      <c r="G79" s="132" t="s">
        <v>3848</v>
      </c>
      <c r="H79" s="132">
        <v>2</v>
      </c>
      <c r="I79" s="132">
        <v>0.16600000000000001</v>
      </c>
      <c r="J79" s="132">
        <v>1</v>
      </c>
      <c r="K79" s="132">
        <v>0.16600000000000001</v>
      </c>
      <c r="L79" s="132" t="s">
        <v>194</v>
      </c>
      <c r="M79" s="132">
        <v>808</v>
      </c>
      <c r="N79" s="132" t="s">
        <v>436</v>
      </c>
      <c r="O79" s="132">
        <v>1840</v>
      </c>
      <c r="P79" s="132" t="s">
        <v>425</v>
      </c>
      <c r="Q79" s="132">
        <v>37</v>
      </c>
      <c r="R79" s="132" t="s">
        <v>194</v>
      </c>
      <c r="S79" s="132">
        <v>1000318</v>
      </c>
      <c r="T79" s="132">
        <v>36</v>
      </c>
      <c r="U79" s="132">
        <v>584</v>
      </c>
      <c r="V79" s="132">
        <v>0</v>
      </c>
      <c r="W79" s="132" t="s">
        <v>1038</v>
      </c>
      <c r="X79" s="132">
        <v>5</v>
      </c>
    </row>
    <row r="80" spans="1:24">
      <c r="A80" s="132">
        <v>993</v>
      </c>
      <c r="B80" s="132">
        <v>60000000417</v>
      </c>
      <c r="C80" s="132">
        <v>61044300000</v>
      </c>
      <c r="D80" s="132" t="s">
        <v>541</v>
      </c>
      <c r="E80" s="132" t="s">
        <v>426</v>
      </c>
      <c r="F80" s="132">
        <v>43</v>
      </c>
      <c r="G80" s="132" t="s">
        <v>3848</v>
      </c>
      <c r="H80" s="132">
        <v>2</v>
      </c>
      <c r="I80" s="132">
        <v>0.16600000000000001</v>
      </c>
      <c r="J80" s="132">
        <v>1</v>
      </c>
      <c r="K80" s="132">
        <v>0.16600000000000001</v>
      </c>
      <c r="L80" s="132" t="s">
        <v>194</v>
      </c>
      <c r="M80" s="132">
        <v>808</v>
      </c>
      <c r="N80" s="132" t="s">
        <v>436</v>
      </c>
      <c r="O80" s="132">
        <v>1840</v>
      </c>
      <c r="P80" s="132" t="s">
        <v>425</v>
      </c>
      <c r="Q80" s="132">
        <v>37</v>
      </c>
      <c r="R80" s="132" t="s">
        <v>194</v>
      </c>
      <c r="S80" s="132">
        <v>1000318</v>
      </c>
      <c r="T80" s="132">
        <v>38</v>
      </c>
      <c r="U80" s="132">
        <v>575</v>
      </c>
      <c r="V80" s="132">
        <v>0</v>
      </c>
      <c r="W80" s="132" t="s">
        <v>1038</v>
      </c>
      <c r="X80" s="132">
        <v>5</v>
      </c>
    </row>
    <row r="81" spans="1:24">
      <c r="A81" s="132">
        <v>994</v>
      </c>
      <c r="B81" s="132">
        <v>60000000419</v>
      </c>
      <c r="C81" s="132">
        <v>61061000000</v>
      </c>
      <c r="D81" s="132" t="s">
        <v>589</v>
      </c>
      <c r="E81" s="132" t="s">
        <v>444</v>
      </c>
      <c r="F81" s="132">
        <v>82</v>
      </c>
      <c r="G81" s="132" t="s">
        <v>3848</v>
      </c>
      <c r="H81" s="132">
        <v>2</v>
      </c>
      <c r="I81" s="132">
        <v>0.25600000000000001</v>
      </c>
      <c r="J81" s="132">
        <v>1</v>
      </c>
      <c r="K81" s="132">
        <v>0.25600000000000001</v>
      </c>
      <c r="L81" s="132" t="s">
        <v>194</v>
      </c>
      <c r="M81" s="132">
        <v>808</v>
      </c>
      <c r="N81" s="132" t="s">
        <v>436</v>
      </c>
      <c r="O81" s="132">
        <v>1840</v>
      </c>
      <c r="P81" s="132" t="s">
        <v>439</v>
      </c>
      <c r="Q81" s="132">
        <v>9</v>
      </c>
      <c r="R81" s="132" t="s">
        <v>194</v>
      </c>
      <c r="S81" s="132">
        <v>1000318</v>
      </c>
      <c r="T81" s="132" t="s">
        <v>821</v>
      </c>
      <c r="U81" s="132">
        <v>3</v>
      </c>
      <c r="V81" s="132">
        <v>0</v>
      </c>
      <c r="W81" s="132" t="s">
        <v>1053</v>
      </c>
      <c r="X81" s="132">
        <v>17</v>
      </c>
    </row>
    <row r="82" spans="1:24">
      <c r="A82" s="132">
        <v>995</v>
      </c>
      <c r="B82" s="132">
        <v>60000000418</v>
      </c>
      <c r="C82" s="132">
        <v>61061000000</v>
      </c>
      <c r="D82" s="132" t="s">
        <v>589</v>
      </c>
      <c r="E82" s="132" t="s">
        <v>444</v>
      </c>
      <c r="F82" s="132">
        <v>82</v>
      </c>
      <c r="G82" s="132" t="s">
        <v>3848</v>
      </c>
      <c r="H82" s="132">
        <v>2</v>
      </c>
      <c r="I82" s="132">
        <v>0.25600000000000001</v>
      </c>
      <c r="J82" s="132">
        <v>1</v>
      </c>
      <c r="K82" s="132">
        <v>0.25600000000000001</v>
      </c>
      <c r="L82" s="132" t="s">
        <v>194</v>
      </c>
      <c r="M82" s="132">
        <v>808</v>
      </c>
      <c r="N82" s="132" t="s">
        <v>436</v>
      </c>
      <c r="O82" s="132">
        <v>1840</v>
      </c>
      <c r="P82" s="132" t="s">
        <v>439</v>
      </c>
      <c r="Q82" s="132">
        <v>9</v>
      </c>
      <c r="R82" s="132" t="s">
        <v>194</v>
      </c>
      <c r="S82" s="132">
        <v>1000318</v>
      </c>
      <c r="T82" s="132" t="s">
        <v>821</v>
      </c>
      <c r="U82" s="132">
        <v>3</v>
      </c>
      <c r="V82" s="132">
        <v>0</v>
      </c>
      <c r="W82" s="132" t="s">
        <v>1053</v>
      </c>
      <c r="X82" s="132">
        <v>17</v>
      </c>
    </row>
    <row r="83" spans="1:24">
      <c r="A83" s="132">
        <v>996</v>
      </c>
      <c r="B83" s="132">
        <v>60000000412</v>
      </c>
      <c r="C83" s="132">
        <v>62121090000</v>
      </c>
      <c r="D83" s="132" t="s">
        <v>634</v>
      </c>
      <c r="E83" s="132" t="s">
        <v>3723</v>
      </c>
      <c r="F83" s="132">
        <v>235</v>
      </c>
      <c r="G83" s="132" t="s">
        <v>3848</v>
      </c>
      <c r="H83" s="132">
        <v>2</v>
      </c>
      <c r="I83" s="132">
        <v>7.0000000000000007E-2</v>
      </c>
      <c r="J83" s="132">
        <v>1</v>
      </c>
      <c r="K83" s="132">
        <v>7.0000000000000007E-2</v>
      </c>
      <c r="L83" s="132" t="s">
        <v>214</v>
      </c>
      <c r="M83" s="132">
        <v>842</v>
      </c>
      <c r="N83" s="132" t="s">
        <v>3915</v>
      </c>
      <c r="O83" s="132">
        <v>7497</v>
      </c>
      <c r="P83" s="132" t="s">
        <v>425</v>
      </c>
      <c r="Q83" s="132">
        <v>37</v>
      </c>
      <c r="R83" s="132" t="s">
        <v>194</v>
      </c>
      <c r="S83" s="132">
        <v>1000318</v>
      </c>
      <c r="T83" s="132" t="s">
        <v>1062</v>
      </c>
      <c r="U83" s="132">
        <v>601</v>
      </c>
      <c r="V83" s="132">
        <v>0</v>
      </c>
      <c r="W83" s="132" t="s">
        <v>1048</v>
      </c>
      <c r="X83" s="132">
        <v>4</v>
      </c>
    </row>
    <row r="84" spans="1:24">
      <c r="A84" s="132">
        <v>997</v>
      </c>
      <c r="B84" s="132">
        <v>60000000421</v>
      </c>
      <c r="C84" s="132">
        <v>61044300000</v>
      </c>
      <c r="D84" s="132" t="s">
        <v>541</v>
      </c>
      <c r="E84" s="132" t="s">
        <v>426</v>
      </c>
      <c r="F84" s="132">
        <v>43</v>
      </c>
      <c r="G84" s="132" t="s">
        <v>3848</v>
      </c>
      <c r="H84" s="132">
        <v>2</v>
      </c>
      <c r="I84" s="132">
        <v>0.20599999999999999</v>
      </c>
      <c r="J84" s="132">
        <v>1</v>
      </c>
      <c r="K84" s="132">
        <v>0.20599999999999999</v>
      </c>
      <c r="L84" s="132" t="s">
        <v>215</v>
      </c>
      <c r="M84" s="132">
        <v>843</v>
      </c>
      <c r="N84" s="132" t="s">
        <v>428</v>
      </c>
      <c r="O84" s="132">
        <v>7505</v>
      </c>
      <c r="P84" s="132" t="s">
        <v>425</v>
      </c>
      <c r="Q84" s="132">
        <v>37</v>
      </c>
      <c r="R84" s="132" t="s">
        <v>194</v>
      </c>
      <c r="S84" s="132">
        <v>1000318</v>
      </c>
      <c r="T84" s="132">
        <v>34</v>
      </c>
      <c r="U84" s="132">
        <v>595</v>
      </c>
      <c r="V84" s="132">
        <v>0</v>
      </c>
      <c r="W84" s="132" t="s">
        <v>1063</v>
      </c>
      <c r="X84" s="132">
        <v>13</v>
      </c>
    </row>
    <row r="85" spans="1:24">
      <c r="A85" s="132">
        <v>998</v>
      </c>
      <c r="B85" s="132">
        <v>60000000422</v>
      </c>
      <c r="C85" s="132">
        <v>61044300000</v>
      </c>
      <c r="D85" s="132" t="s">
        <v>541</v>
      </c>
      <c r="E85" s="132" t="s">
        <v>426</v>
      </c>
      <c r="F85" s="132">
        <v>43</v>
      </c>
      <c r="G85" s="132" t="s">
        <v>3848</v>
      </c>
      <c r="H85" s="132">
        <v>2</v>
      </c>
      <c r="I85" s="132">
        <v>0.20599999999999999</v>
      </c>
      <c r="J85" s="132">
        <v>1</v>
      </c>
      <c r="K85" s="132">
        <v>0.20599999999999999</v>
      </c>
      <c r="L85" s="132" t="s">
        <v>215</v>
      </c>
      <c r="M85" s="132">
        <v>843</v>
      </c>
      <c r="N85" s="132" t="s">
        <v>428</v>
      </c>
      <c r="O85" s="132">
        <v>7505</v>
      </c>
      <c r="P85" s="132" t="s">
        <v>425</v>
      </c>
      <c r="Q85" s="132">
        <v>37</v>
      </c>
      <c r="R85" s="132" t="s">
        <v>194</v>
      </c>
      <c r="S85" s="132">
        <v>1000318</v>
      </c>
      <c r="T85" s="132">
        <v>34</v>
      </c>
      <c r="U85" s="132">
        <v>595</v>
      </c>
      <c r="V85" s="132">
        <v>0</v>
      </c>
      <c r="W85" s="132" t="s">
        <v>1063</v>
      </c>
      <c r="X85" s="132">
        <v>13</v>
      </c>
    </row>
    <row r="86" spans="1:24">
      <c r="A86" s="132">
        <v>999</v>
      </c>
      <c r="B86" s="132">
        <v>60000000411</v>
      </c>
      <c r="C86" s="132">
        <v>61099020000</v>
      </c>
      <c r="D86" s="132" t="s">
        <v>604</v>
      </c>
      <c r="E86" s="132" t="s">
        <v>329</v>
      </c>
      <c r="F86" s="132">
        <v>249</v>
      </c>
      <c r="G86" s="132" t="s">
        <v>3848</v>
      </c>
      <c r="H86" s="132">
        <v>2</v>
      </c>
      <c r="I86" s="132">
        <v>5.8000000000000003E-2</v>
      </c>
      <c r="J86" s="132">
        <v>1</v>
      </c>
      <c r="K86" s="132">
        <v>5.8000000000000003E-2</v>
      </c>
      <c r="L86" s="132" t="s">
        <v>194</v>
      </c>
      <c r="M86" s="132">
        <v>808</v>
      </c>
      <c r="N86" s="132" t="s">
        <v>436</v>
      </c>
      <c r="O86" s="132">
        <v>1840</v>
      </c>
      <c r="P86" s="132" t="s">
        <v>425</v>
      </c>
      <c r="Q86" s="132">
        <v>37</v>
      </c>
      <c r="R86" s="132" t="s">
        <v>194</v>
      </c>
      <c r="S86" s="132">
        <v>1000318</v>
      </c>
      <c r="T86" s="132" t="s">
        <v>810</v>
      </c>
      <c r="U86" s="132">
        <v>122</v>
      </c>
      <c r="V86" s="132">
        <v>0</v>
      </c>
      <c r="W86" s="132" t="s">
        <v>1053</v>
      </c>
      <c r="X86" s="132">
        <v>17</v>
      </c>
    </row>
    <row r="87" spans="1:24">
      <c r="A87" s="132">
        <v>1000</v>
      </c>
      <c r="B87" s="132">
        <v>60000000410</v>
      </c>
      <c r="C87" s="132">
        <v>61099020000</v>
      </c>
      <c r="D87" s="132" t="s">
        <v>604</v>
      </c>
      <c r="E87" s="132" t="s">
        <v>329</v>
      </c>
      <c r="F87" s="132">
        <v>249</v>
      </c>
      <c r="G87" s="132" t="s">
        <v>3848</v>
      </c>
      <c r="H87" s="132">
        <v>2</v>
      </c>
      <c r="I87" s="132">
        <v>5.8000000000000003E-2</v>
      </c>
      <c r="J87" s="132">
        <v>1</v>
      </c>
      <c r="K87" s="132">
        <v>5.8000000000000003E-2</v>
      </c>
      <c r="L87" s="132" t="s">
        <v>194</v>
      </c>
      <c r="M87" s="132">
        <v>808</v>
      </c>
      <c r="N87" s="132" t="s">
        <v>436</v>
      </c>
      <c r="O87" s="132">
        <v>1840</v>
      </c>
      <c r="P87" s="132" t="s">
        <v>425</v>
      </c>
      <c r="Q87" s="132">
        <v>37</v>
      </c>
      <c r="R87" s="132" t="s">
        <v>194</v>
      </c>
      <c r="S87" s="132">
        <v>1000318</v>
      </c>
      <c r="T87" s="132" t="s">
        <v>810</v>
      </c>
      <c r="U87" s="132">
        <v>122</v>
      </c>
      <c r="V87" s="132">
        <v>0</v>
      </c>
      <c r="W87" s="132" t="s">
        <v>1053</v>
      </c>
      <c r="X87" s="132">
        <v>17</v>
      </c>
    </row>
    <row r="88" spans="1:24">
      <c r="A88" s="132">
        <v>1001</v>
      </c>
      <c r="B88" s="132">
        <v>60000000413</v>
      </c>
      <c r="C88" s="132">
        <v>61044900000</v>
      </c>
      <c r="D88" s="132" t="s">
        <v>590</v>
      </c>
      <c r="E88" s="132" t="s">
        <v>426</v>
      </c>
      <c r="F88" s="132">
        <v>43</v>
      </c>
      <c r="G88" s="132" t="s">
        <v>3848</v>
      </c>
      <c r="H88" s="132">
        <v>2</v>
      </c>
      <c r="I88" s="132">
        <v>0.34200000000000003</v>
      </c>
      <c r="J88" s="132">
        <v>1</v>
      </c>
      <c r="K88" s="132">
        <v>0.34200000000000003</v>
      </c>
      <c r="L88" s="132" t="s">
        <v>3551</v>
      </c>
      <c r="M88" s="132">
        <v>743</v>
      </c>
      <c r="N88" s="132" t="s">
        <v>421</v>
      </c>
      <c r="O88" s="132">
        <v>2110</v>
      </c>
      <c r="P88" s="132" t="s">
        <v>431</v>
      </c>
      <c r="Q88" s="132">
        <v>53</v>
      </c>
      <c r="R88" s="132" t="s">
        <v>194</v>
      </c>
      <c r="S88" s="132">
        <v>1000318</v>
      </c>
      <c r="T88" s="132" t="s">
        <v>858</v>
      </c>
      <c r="U88" s="132">
        <v>1</v>
      </c>
      <c r="V88" s="132">
        <v>0</v>
      </c>
      <c r="W88" s="132" t="s">
        <v>1064</v>
      </c>
      <c r="X88" s="132">
        <v>7</v>
      </c>
    </row>
    <row r="89" spans="1:24">
      <c r="A89" s="132">
        <v>1002</v>
      </c>
      <c r="B89" s="132">
        <v>60000000414</v>
      </c>
      <c r="C89" s="132">
        <v>61044900000</v>
      </c>
      <c r="D89" s="132" t="s">
        <v>590</v>
      </c>
      <c r="E89" s="132" t="s">
        <v>426</v>
      </c>
      <c r="F89" s="132">
        <v>43</v>
      </c>
      <c r="G89" s="132" t="s">
        <v>3848</v>
      </c>
      <c r="H89" s="132">
        <v>2</v>
      </c>
      <c r="I89" s="132">
        <v>0.34200000000000003</v>
      </c>
      <c r="J89" s="132">
        <v>1</v>
      </c>
      <c r="K89" s="132">
        <v>0.34200000000000003</v>
      </c>
      <c r="L89" s="132" t="s">
        <v>3551</v>
      </c>
      <c r="M89" s="132">
        <v>743</v>
      </c>
      <c r="N89" s="132" t="s">
        <v>421</v>
      </c>
      <c r="O89" s="132">
        <v>2110</v>
      </c>
      <c r="P89" s="132" t="s">
        <v>431</v>
      </c>
      <c r="Q89" s="132">
        <v>53</v>
      </c>
      <c r="R89" s="132" t="s">
        <v>194</v>
      </c>
      <c r="S89" s="132">
        <v>1000318</v>
      </c>
      <c r="T89" s="132" t="s">
        <v>858</v>
      </c>
      <c r="U89" s="132">
        <v>1</v>
      </c>
      <c r="V89" s="132">
        <v>0</v>
      </c>
      <c r="W89" s="132" t="s">
        <v>1064</v>
      </c>
      <c r="X89" s="132">
        <v>7</v>
      </c>
    </row>
    <row r="90" spans="1:24">
      <c r="A90" s="132">
        <v>1003</v>
      </c>
      <c r="B90" s="132">
        <v>60000000404</v>
      </c>
      <c r="C90" s="132">
        <v>61044300000</v>
      </c>
      <c r="D90" s="132" t="s">
        <v>541</v>
      </c>
      <c r="E90" s="132" t="s">
        <v>426</v>
      </c>
      <c r="F90" s="132">
        <v>43</v>
      </c>
      <c r="G90" s="132" t="s">
        <v>3848</v>
      </c>
      <c r="H90" s="132">
        <v>2</v>
      </c>
      <c r="I90" s="132">
        <v>0.22</v>
      </c>
      <c r="J90" s="132">
        <v>1</v>
      </c>
      <c r="K90" s="132">
        <v>0.22</v>
      </c>
      <c r="L90" s="132" t="s">
        <v>217</v>
      </c>
      <c r="M90" s="132">
        <v>844</v>
      </c>
      <c r="N90" s="132" t="s">
        <v>436</v>
      </c>
      <c r="O90" s="132">
        <v>1840</v>
      </c>
      <c r="P90" s="132" t="s">
        <v>425</v>
      </c>
      <c r="Q90" s="132">
        <v>37</v>
      </c>
      <c r="R90" s="132" t="s">
        <v>194</v>
      </c>
      <c r="S90" s="132">
        <v>1000318</v>
      </c>
      <c r="T90" s="132">
        <v>18</v>
      </c>
      <c r="U90" s="132">
        <v>602</v>
      </c>
      <c r="V90" s="132">
        <v>0</v>
      </c>
      <c r="W90" s="132" t="s">
        <v>1053</v>
      </c>
      <c r="X90" s="132">
        <v>17</v>
      </c>
    </row>
    <row r="91" spans="1:24">
      <c r="A91" s="132">
        <v>1004</v>
      </c>
      <c r="B91" s="132">
        <v>60000000405</v>
      </c>
      <c r="C91" s="132">
        <v>61044300000</v>
      </c>
      <c r="D91" s="132" t="s">
        <v>541</v>
      </c>
      <c r="E91" s="132" t="s">
        <v>426</v>
      </c>
      <c r="F91" s="132">
        <v>43</v>
      </c>
      <c r="G91" s="132" t="s">
        <v>3848</v>
      </c>
      <c r="H91" s="132">
        <v>2</v>
      </c>
      <c r="I91" s="132">
        <v>0.22</v>
      </c>
      <c r="J91" s="132">
        <v>1</v>
      </c>
      <c r="K91" s="132">
        <v>0.22</v>
      </c>
      <c r="L91" s="132" t="s">
        <v>217</v>
      </c>
      <c r="M91" s="132">
        <v>844</v>
      </c>
      <c r="N91" s="132" t="s">
        <v>436</v>
      </c>
      <c r="O91" s="132">
        <v>1840</v>
      </c>
      <c r="P91" s="132" t="s">
        <v>425</v>
      </c>
      <c r="Q91" s="132">
        <v>37</v>
      </c>
      <c r="R91" s="132" t="s">
        <v>194</v>
      </c>
      <c r="S91" s="132">
        <v>1000318</v>
      </c>
      <c r="T91" s="132">
        <v>18</v>
      </c>
      <c r="U91" s="132">
        <v>602</v>
      </c>
      <c r="V91" s="132">
        <v>0</v>
      </c>
      <c r="W91" s="132" t="s">
        <v>1053</v>
      </c>
      <c r="X91" s="132">
        <v>17</v>
      </c>
    </row>
    <row r="92" spans="1:24">
      <c r="A92" s="132">
        <v>1005</v>
      </c>
      <c r="B92" s="132">
        <v>60000000406</v>
      </c>
      <c r="C92" s="132">
        <v>61044300000</v>
      </c>
      <c r="D92" s="132" t="s">
        <v>541</v>
      </c>
      <c r="E92" s="132" t="s">
        <v>426</v>
      </c>
      <c r="F92" s="132">
        <v>43</v>
      </c>
      <c r="G92" s="132" t="s">
        <v>3848</v>
      </c>
      <c r="H92" s="132">
        <v>2</v>
      </c>
      <c r="I92" s="132">
        <v>0.22</v>
      </c>
      <c r="J92" s="132">
        <v>1</v>
      </c>
      <c r="K92" s="132">
        <v>0.22</v>
      </c>
      <c r="L92" s="132" t="s">
        <v>217</v>
      </c>
      <c r="M92" s="132">
        <v>844</v>
      </c>
      <c r="N92" s="132" t="s">
        <v>436</v>
      </c>
      <c r="O92" s="132">
        <v>1840</v>
      </c>
      <c r="P92" s="132" t="s">
        <v>425</v>
      </c>
      <c r="Q92" s="132">
        <v>37</v>
      </c>
      <c r="R92" s="132" t="s">
        <v>194</v>
      </c>
      <c r="S92" s="132">
        <v>1000318</v>
      </c>
      <c r="T92" s="132">
        <v>20</v>
      </c>
      <c r="U92" s="132">
        <v>603</v>
      </c>
      <c r="V92" s="132">
        <v>0</v>
      </c>
      <c r="W92" s="132" t="s">
        <v>1053</v>
      </c>
      <c r="X92" s="132">
        <v>17</v>
      </c>
    </row>
    <row r="93" spans="1:24">
      <c r="A93" s="132">
        <v>1006</v>
      </c>
      <c r="B93" s="132">
        <v>60000000403</v>
      </c>
      <c r="C93" s="132">
        <v>61091000000</v>
      </c>
      <c r="D93" s="132" t="s">
        <v>500</v>
      </c>
      <c r="E93" s="132" t="s">
        <v>3955</v>
      </c>
      <c r="F93" s="132">
        <v>20</v>
      </c>
      <c r="G93" s="132" t="s">
        <v>3848</v>
      </c>
      <c r="H93" s="132">
        <v>2</v>
      </c>
      <c r="I93" s="132">
        <v>9.4E-2</v>
      </c>
      <c r="J93" s="132">
        <v>1</v>
      </c>
      <c r="K93" s="132">
        <v>9.4E-2</v>
      </c>
      <c r="L93" s="132" t="s">
        <v>219</v>
      </c>
      <c r="M93" s="132">
        <v>845</v>
      </c>
      <c r="N93" s="132" t="s">
        <v>2783</v>
      </c>
      <c r="O93" s="132">
        <v>1715</v>
      </c>
      <c r="P93" s="132" t="s">
        <v>439</v>
      </c>
      <c r="Q93" s="132">
        <v>9</v>
      </c>
      <c r="R93" s="132" t="s">
        <v>194</v>
      </c>
      <c r="S93" s="132">
        <v>1000318</v>
      </c>
      <c r="T93" s="132" t="s">
        <v>858</v>
      </c>
      <c r="U93" s="132">
        <v>1</v>
      </c>
      <c r="V93" s="132">
        <v>0</v>
      </c>
      <c r="W93" s="132" t="s">
        <v>1048</v>
      </c>
      <c r="X93" s="132">
        <v>4</v>
      </c>
    </row>
    <row r="94" spans="1:24">
      <c r="A94" s="132">
        <v>1007</v>
      </c>
      <c r="B94" s="132">
        <v>60000000402</v>
      </c>
      <c r="C94" s="132">
        <v>61091000000</v>
      </c>
      <c r="D94" s="132" t="s">
        <v>500</v>
      </c>
      <c r="E94" s="132" t="s">
        <v>3955</v>
      </c>
      <c r="F94" s="132">
        <v>20</v>
      </c>
      <c r="G94" s="132" t="s">
        <v>3848</v>
      </c>
      <c r="H94" s="132">
        <v>2</v>
      </c>
      <c r="I94" s="132">
        <v>9.4E-2</v>
      </c>
      <c r="J94" s="132">
        <v>1</v>
      </c>
      <c r="K94" s="132">
        <v>9.4E-2</v>
      </c>
      <c r="L94" s="132" t="s">
        <v>219</v>
      </c>
      <c r="M94" s="132">
        <v>845</v>
      </c>
      <c r="N94" s="132" t="s">
        <v>2783</v>
      </c>
      <c r="O94" s="132">
        <v>1715</v>
      </c>
      <c r="P94" s="132" t="s">
        <v>439</v>
      </c>
      <c r="Q94" s="132">
        <v>9</v>
      </c>
      <c r="R94" s="132" t="s">
        <v>194</v>
      </c>
      <c r="S94" s="132">
        <v>1000318</v>
      </c>
      <c r="T94" s="132" t="s">
        <v>858</v>
      </c>
      <c r="U94" s="132">
        <v>1</v>
      </c>
      <c r="V94" s="132">
        <v>0</v>
      </c>
      <c r="W94" s="132" t="s">
        <v>1048</v>
      </c>
      <c r="X94" s="132">
        <v>4</v>
      </c>
    </row>
    <row r="95" spans="1:24">
      <c r="A95" s="132">
        <v>1008</v>
      </c>
      <c r="B95" s="132">
        <v>60000000425</v>
      </c>
      <c r="C95" s="132">
        <v>61044300000</v>
      </c>
      <c r="D95" s="132" t="s">
        <v>995</v>
      </c>
      <c r="E95" s="132" t="s">
        <v>426</v>
      </c>
      <c r="F95" s="132">
        <v>43</v>
      </c>
      <c r="G95" s="132" t="s">
        <v>3848</v>
      </c>
      <c r="H95" s="132">
        <v>2</v>
      </c>
      <c r="I95" s="132">
        <v>0.33600000000000002</v>
      </c>
      <c r="J95" s="132">
        <v>1</v>
      </c>
      <c r="K95" s="132">
        <v>0.33600000000000002</v>
      </c>
      <c r="L95" s="132" t="s">
        <v>220</v>
      </c>
      <c r="M95" s="132">
        <v>846</v>
      </c>
      <c r="N95" s="132" t="s">
        <v>3915</v>
      </c>
      <c r="O95" s="132">
        <v>7497</v>
      </c>
      <c r="P95" s="132" t="s">
        <v>425</v>
      </c>
      <c r="Q95" s="132">
        <v>37</v>
      </c>
      <c r="R95" s="132" t="s">
        <v>194</v>
      </c>
      <c r="S95" s="132">
        <v>1000318</v>
      </c>
      <c r="T95" s="132">
        <v>46</v>
      </c>
      <c r="U95" s="132">
        <v>577</v>
      </c>
      <c r="V95" s="132">
        <v>0</v>
      </c>
      <c r="W95" s="132" t="s">
        <v>1063</v>
      </c>
      <c r="X95" s="132">
        <v>13</v>
      </c>
    </row>
    <row r="96" spans="1:24">
      <c r="A96" s="132">
        <v>1009</v>
      </c>
      <c r="B96" s="132">
        <v>60000000426</v>
      </c>
      <c r="C96" s="132">
        <v>61044300000</v>
      </c>
      <c r="D96" s="132" t="s">
        <v>995</v>
      </c>
      <c r="E96" s="132" t="s">
        <v>426</v>
      </c>
      <c r="F96" s="132">
        <v>43</v>
      </c>
      <c r="G96" s="132" t="s">
        <v>3848</v>
      </c>
      <c r="H96" s="132">
        <v>2</v>
      </c>
      <c r="I96" s="132">
        <v>0.33600000000000002</v>
      </c>
      <c r="J96" s="132">
        <v>1</v>
      </c>
      <c r="K96" s="132">
        <v>0.33600000000000002</v>
      </c>
      <c r="L96" s="132" t="s">
        <v>220</v>
      </c>
      <c r="M96" s="132">
        <v>846</v>
      </c>
      <c r="N96" s="132" t="s">
        <v>3915</v>
      </c>
      <c r="O96" s="132">
        <v>7497</v>
      </c>
      <c r="P96" s="132" t="s">
        <v>425</v>
      </c>
      <c r="Q96" s="132">
        <v>37</v>
      </c>
      <c r="R96" s="132" t="s">
        <v>194</v>
      </c>
      <c r="S96" s="132">
        <v>1000318</v>
      </c>
      <c r="T96" s="132">
        <v>46</v>
      </c>
      <c r="U96" s="132">
        <v>577</v>
      </c>
      <c r="V96" s="132">
        <v>0</v>
      </c>
      <c r="W96" s="132" t="s">
        <v>1063</v>
      </c>
      <c r="X96" s="132">
        <v>13</v>
      </c>
    </row>
    <row r="97" spans="1:24">
      <c r="A97" s="132">
        <v>1010</v>
      </c>
      <c r="B97" s="132">
        <v>60000000391</v>
      </c>
      <c r="C97" s="132">
        <v>61091000000</v>
      </c>
      <c r="D97" s="132" t="s">
        <v>500</v>
      </c>
      <c r="E97" s="132" t="s">
        <v>3955</v>
      </c>
      <c r="F97" s="132">
        <v>20</v>
      </c>
      <c r="G97" s="132" t="s">
        <v>3848</v>
      </c>
      <c r="H97" s="132">
        <v>2</v>
      </c>
      <c r="I97" s="132">
        <v>9.4E-2</v>
      </c>
      <c r="J97" s="132">
        <v>1</v>
      </c>
      <c r="K97" s="132">
        <v>9.4E-2</v>
      </c>
      <c r="L97" s="132" t="s">
        <v>219</v>
      </c>
      <c r="M97" s="132">
        <v>845</v>
      </c>
      <c r="N97" s="132" t="s">
        <v>2783</v>
      </c>
      <c r="O97" s="132">
        <v>1715</v>
      </c>
      <c r="P97" s="132" t="s">
        <v>439</v>
      </c>
      <c r="Q97" s="132">
        <v>9</v>
      </c>
      <c r="R97" s="132" t="s">
        <v>194</v>
      </c>
      <c r="S97" s="132">
        <v>1000318</v>
      </c>
      <c r="T97" s="132" t="s">
        <v>825</v>
      </c>
      <c r="U97" s="132">
        <v>119</v>
      </c>
      <c r="V97" s="132">
        <v>0</v>
      </c>
      <c r="W97" s="132" t="s">
        <v>1048</v>
      </c>
      <c r="X97" s="132">
        <v>4</v>
      </c>
    </row>
    <row r="98" spans="1:24">
      <c r="A98" s="132">
        <v>1011</v>
      </c>
      <c r="B98" s="132">
        <v>60000000392</v>
      </c>
      <c r="C98" s="132">
        <v>61091000000</v>
      </c>
      <c r="D98" s="132" t="s">
        <v>500</v>
      </c>
      <c r="E98" s="132" t="s">
        <v>3955</v>
      </c>
      <c r="F98" s="132">
        <v>20</v>
      </c>
      <c r="G98" s="132" t="s">
        <v>3848</v>
      </c>
      <c r="H98" s="132">
        <v>2</v>
      </c>
      <c r="I98" s="132">
        <v>9.4E-2</v>
      </c>
      <c r="J98" s="132">
        <v>1</v>
      </c>
      <c r="K98" s="132">
        <v>9.4E-2</v>
      </c>
      <c r="L98" s="132" t="s">
        <v>219</v>
      </c>
      <c r="M98" s="132">
        <v>845</v>
      </c>
      <c r="N98" s="132" t="s">
        <v>2783</v>
      </c>
      <c r="O98" s="132">
        <v>1715</v>
      </c>
      <c r="P98" s="132" t="s">
        <v>439</v>
      </c>
      <c r="Q98" s="132">
        <v>9</v>
      </c>
      <c r="R98" s="132" t="s">
        <v>194</v>
      </c>
      <c r="S98" s="132">
        <v>1000318</v>
      </c>
      <c r="T98" s="132" t="s">
        <v>825</v>
      </c>
      <c r="U98" s="132">
        <v>119</v>
      </c>
      <c r="V98" s="132">
        <v>0</v>
      </c>
      <c r="W98" s="132" t="s">
        <v>1048</v>
      </c>
      <c r="X98" s="132">
        <v>4</v>
      </c>
    </row>
    <row r="99" spans="1:24">
      <c r="A99" s="132">
        <v>1012</v>
      </c>
      <c r="B99" s="132">
        <v>60000000393</v>
      </c>
      <c r="C99" s="132">
        <v>61091000000</v>
      </c>
      <c r="D99" s="132" t="s">
        <v>500</v>
      </c>
      <c r="E99" s="132" t="s">
        <v>3955</v>
      </c>
      <c r="F99" s="132">
        <v>20</v>
      </c>
      <c r="G99" s="132" t="s">
        <v>3848</v>
      </c>
      <c r="H99" s="132">
        <v>2</v>
      </c>
      <c r="I99" s="132">
        <v>9.4E-2</v>
      </c>
      <c r="J99" s="132">
        <v>1</v>
      </c>
      <c r="K99" s="132">
        <v>9.4E-2</v>
      </c>
      <c r="L99" s="132" t="s">
        <v>219</v>
      </c>
      <c r="M99" s="132">
        <v>845</v>
      </c>
      <c r="N99" s="132" t="s">
        <v>2783</v>
      </c>
      <c r="O99" s="132">
        <v>1715</v>
      </c>
      <c r="P99" s="132" t="s">
        <v>439</v>
      </c>
      <c r="Q99" s="132">
        <v>9</v>
      </c>
      <c r="R99" s="132" t="s">
        <v>194</v>
      </c>
      <c r="S99" s="132">
        <v>1000318</v>
      </c>
      <c r="T99" s="132" t="s">
        <v>810</v>
      </c>
      <c r="U99" s="132">
        <v>122</v>
      </c>
      <c r="V99" s="132">
        <v>0</v>
      </c>
      <c r="W99" s="132" t="s">
        <v>1048</v>
      </c>
      <c r="X99" s="132">
        <v>4</v>
      </c>
    </row>
    <row r="100" spans="1:24">
      <c r="A100" s="132">
        <v>1013</v>
      </c>
      <c r="B100" s="132">
        <v>60000000401</v>
      </c>
      <c r="C100" s="132">
        <v>61045300000</v>
      </c>
      <c r="D100" s="132" t="s">
        <v>848</v>
      </c>
      <c r="E100" s="132" t="s">
        <v>443</v>
      </c>
      <c r="F100" s="132">
        <v>53</v>
      </c>
      <c r="G100" s="132" t="s">
        <v>3848</v>
      </c>
      <c r="H100" s="132">
        <v>2</v>
      </c>
      <c r="I100" s="132">
        <v>0.20599999999999999</v>
      </c>
      <c r="J100" s="132">
        <v>1</v>
      </c>
      <c r="K100" s="132">
        <v>0.20599999999999999</v>
      </c>
      <c r="L100" s="132" t="s">
        <v>221</v>
      </c>
      <c r="M100" s="132">
        <v>847</v>
      </c>
      <c r="N100" s="132" t="s">
        <v>3915</v>
      </c>
      <c r="O100" s="132">
        <v>7497</v>
      </c>
      <c r="P100" s="132" t="s">
        <v>425</v>
      </c>
      <c r="Q100" s="132">
        <v>37</v>
      </c>
      <c r="R100" s="132" t="s">
        <v>194</v>
      </c>
      <c r="S100" s="132">
        <v>1000318</v>
      </c>
      <c r="T100" s="132">
        <v>38</v>
      </c>
      <c r="U100" s="132">
        <v>575</v>
      </c>
      <c r="V100" s="132">
        <v>0</v>
      </c>
      <c r="W100" s="132" t="s">
        <v>3916</v>
      </c>
      <c r="X100" s="132">
        <v>10</v>
      </c>
    </row>
    <row r="101" spans="1:24">
      <c r="A101" s="132">
        <v>1014</v>
      </c>
      <c r="B101" s="132">
        <v>60000000400</v>
      </c>
      <c r="C101" s="132">
        <v>61045300000</v>
      </c>
      <c r="D101" s="132" t="s">
        <v>848</v>
      </c>
      <c r="E101" s="132" t="s">
        <v>443</v>
      </c>
      <c r="F101" s="132">
        <v>53</v>
      </c>
      <c r="G101" s="132" t="s">
        <v>3848</v>
      </c>
      <c r="H101" s="132">
        <v>2</v>
      </c>
      <c r="I101" s="132">
        <v>0.20599999999999999</v>
      </c>
      <c r="J101" s="132">
        <v>1</v>
      </c>
      <c r="K101" s="132">
        <v>0.20599999999999999</v>
      </c>
      <c r="L101" s="132" t="s">
        <v>221</v>
      </c>
      <c r="M101" s="132">
        <v>847</v>
      </c>
      <c r="N101" s="132" t="s">
        <v>3915</v>
      </c>
      <c r="O101" s="132">
        <v>7497</v>
      </c>
      <c r="P101" s="132" t="s">
        <v>425</v>
      </c>
      <c r="Q101" s="132">
        <v>37</v>
      </c>
      <c r="R101" s="132" t="s">
        <v>194</v>
      </c>
      <c r="S101" s="132">
        <v>1000318</v>
      </c>
      <c r="T101" s="132">
        <v>34</v>
      </c>
      <c r="U101" s="132">
        <v>595</v>
      </c>
      <c r="V101" s="132">
        <v>0</v>
      </c>
      <c r="W101" s="132" t="s">
        <v>3916</v>
      </c>
      <c r="X101" s="132">
        <v>10</v>
      </c>
    </row>
    <row r="102" spans="1:24">
      <c r="A102" s="132">
        <v>1015</v>
      </c>
      <c r="B102" s="132">
        <v>60000000399</v>
      </c>
      <c r="C102" s="132">
        <v>61044300000</v>
      </c>
      <c r="D102" s="132" t="s">
        <v>541</v>
      </c>
      <c r="E102" s="132" t="s">
        <v>426</v>
      </c>
      <c r="F102" s="132">
        <v>43</v>
      </c>
      <c r="G102" s="132" t="s">
        <v>3848</v>
      </c>
      <c r="H102" s="132">
        <v>2</v>
      </c>
      <c r="I102" s="132">
        <v>0.218</v>
      </c>
      <c r="J102" s="132">
        <v>1</v>
      </c>
      <c r="K102" s="132">
        <v>0.218</v>
      </c>
      <c r="L102" s="132" t="s">
        <v>222</v>
      </c>
      <c r="M102" s="132">
        <v>848</v>
      </c>
      <c r="N102" s="132" t="s">
        <v>2796</v>
      </c>
      <c r="O102" s="132">
        <v>1745</v>
      </c>
      <c r="P102" s="132" t="s">
        <v>425</v>
      </c>
      <c r="Q102" s="132">
        <v>37</v>
      </c>
      <c r="R102" s="132" t="s">
        <v>194</v>
      </c>
      <c r="S102" s="132">
        <v>1000318</v>
      </c>
      <c r="T102" s="132">
        <v>36</v>
      </c>
      <c r="U102" s="132">
        <v>584</v>
      </c>
      <c r="V102" s="132">
        <v>0</v>
      </c>
      <c r="W102" s="132" t="s">
        <v>1053</v>
      </c>
      <c r="X102" s="132">
        <v>17</v>
      </c>
    </row>
    <row r="103" spans="1:24">
      <c r="A103" s="132">
        <v>1016</v>
      </c>
      <c r="B103" s="132">
        <v>60000000398</v>
      </c>
      <c r="C103" s="132">
        <v>61044300000</v>
      </c>
      <c r="D103" s="132" t="s">
        <v>541</v>
      </c>
      <c r="E103" s="132" t="s">
        <v>426</v>
      </c>
      <c r="F103" s="132">
        <v>43</v>
      </c>
      <c r="G103" s="132" t="s">
        <v>3848</v>
      </c>
      <c r="H103" s="132">
        <v>2</v>
      </c>
      <c r="I103" s="132">
        <v>0.218</v>
      </c>
      <c r="J103" s="132">
        <v>1</v>
      </c>
      <c r="K103" s="132">
        <v>0.218</v>
      </c>
      <c r="L103" s="132" t="s">
        <v>222</v>
      </c>
      <c r="M103" s="132">
        <v>848</v>
      </c>
      <c r="N103" s="132" t="s">
        <v>2796</v>
      </c>
      <c r="O103" s="132">
        <v>1745</v>
      </c>
      <c r="P103" s="132" t="s">
        <v>425</v>
      </c>
      <c r="Q103" s="132">
        <v>37</v>
      </c>
      <c r="R103" s="132" t="s">
        <v>194</v>
      </c>
      <c r="S103" s="132">
        <v>1000318</v>
      </c>
      <c r="T103" s="132">
        <v>42</v>
      </c>
      <c r="U103" s="132">
        <v>594</v>
      </c>
      <c r="V103" s="132">
        <v>0</v>
      </c>
      <c r="W103" s="132" t="s">
        <v>1053</v>
      </c>
      <c r="X103" s="132">
        <v>17</v>
      </c>
    </row>
    <row r="104" spans="1:24">
      <c r="A104" s="132">
        <v>1017</v>
      </c>
      <c r="B104" s="132">
        <v>60000000380</v>
      </c>
      <c r="C104" s="132">
        <v>61091000000</v>
      </c>
      <c r="D104" s="132" t="s">
        <v>608</v>
      </c>
      <c r="E104" s="132" t="s">
        <v>329</v>
      </c>
      <c r="F104" s="132">
        <v>249</v>
      </c>
      <c r="G104" s="132" t="s">
        <v>3848</v>
      </c>
      <c r="H104" s="132">
        <v>2</v>
      </c>
      <c r="I104" s="132">
        <v>0.108</v>
      </c>
      <c r="J104" s="132">
        <v>1</v>
      </c>
      <c r="K104" s="132">
        <v>0.108</v>
      </c>
      <c r="L104" s="132" t="s">
        <v>219</v>
      </c>
      <c r="M104" s="132">
        <v>845</v>
      </c>
      <c r="N104" s="132" t="s">
        <v>2783</v>
      </c>
      <c r="O104" s="132">
        <v>1715</v>
      </c>
      <c r="P104" s="132" t="s">
        <v>439</v>
      </c>
      <c r="Q104" s="132">
        <v>9</v>
      </c>
      <c r="R104" s="132" t="s">
        <v>194</v>
      </c>
      <c r="S104" s="132">
        <v>1000318</v>
      </c>
      <c r="T104" s="132" t="s">
        <v>821</v>
      </c>
      <c r="U104" s="132">
        <v>3</v>
      </c>
      <c r="V104" s="132">
        <v>0</v>
      </c>
      <c r="W104" s="132" t="s">
        <v>1048</v>
      </c>
      <c r="X104" s="132">
        <v>4</v>
      </c>
    </row>
    <row r="105" spans="1:24">
      <c r="A105" s="132">
        <v>1018</v>
      </c>
      <c r="B105" s="132">
        <v>60000000383</v>
      </c>
      <c r="C105" s="132">
        <v>61044300000</v>
      </c>
      <c r="D105" s="132" t="s">
        <v>541</v>
      </c>
      <c r="E105" s="132" t="s">
        <v>426</v>
      </c>
      <c r="F105" s="132">
        <v>43</v>
      </c>
      <c r="G105" s="132" t="s">
        <v>3848</v>
      </c>
      <c r="H105" s="132">
        <v>2</v>
      </c>
      <c r="I105" s="132">
        <v>0.192</v>
      </c>
      <c r="J105" s="132">
        <v>1</v>
      </c>
      <c r="K105" s="132">
        <v>0.192</v>
      </c>
      <c r="L105" s="132" t="s">
        <v>224</v>
      </c>
      <c r="M105" s="132">
        <v>849</v>
      </c>
      <c r="N105" s="132" t="s">
        <v>428</v>
      </c>
      <c r="O105" s="132">
        <v>7505</v>
      </c>
      <c r="P105" s="132" t="s">
        <v>425</v>
      </c>
      <c r="Q105" s="132">
        <v>37</v>
      </c>
      <c r="R105" s="132" t="s">
        <v>194</v>
      </c>
      <c r="S105" s="132">
        <v>1000318</v>
      </c>
      <c r="T105" s="132">
        <v>40</v>
      </c>
      <c r="U105" s="132">
        <v>592</v>
      </c>
      <c r="V105" s="132">
        <v>0</v>
      </c>
      <c r="W105" s="132" t="s">
        <v>1050</v>
      </c>
      <c r="X105" s="132">
        <v>20</v>
      </c>
    </row>
    <row r="106" spans="1:24">
      <c r="A106" s="132">
        <v>1019</v>
      </c>
      <c r="B106" s="132">
        <v>60000000382</v>
      </c>
      <c r="C106" s="132">
        <v>62046318000</v>
      </c>
      <c r="D106" s="132" t="s">
        <v>511</v>
      </c>
      <c r="E106" s="132" t="s">
        <v>420</v>
      </c>
      <c r="F106" s="132">
        <v>93</v>
      </c>
      <c r="G106" s="132" t="s">
        <v>3848</v>
      </c>
      <c r="H106" s="132">
        <v>2</v>
      </c>
      <c r="I106" s="132">
        <v>0.14399999999999999</v>
      </c>
      <c r="J106" s="132">
        <v>1</v>
      </c>
      <c r="K106" s="132">
        <v>0.14399999999999999</v>
      </c>
      <c r="L106" s="132" t="s">
        <v>225</v>
      </c>
      <c r="M106" s="132">
        <v>850</v>
      </c>
      <c r="N106" s="132" t="s">
        <v>3915</v>
      </c>
      <c r="O106" s="132">
        <v>7497</v>
      </c>
      <c r="P106" s="132" t="s">
        <v>425</v>
      </c>
      <c r="Q106" s="132">
        <v>37</v>
      </c>
      <c r="R106" s="132" t="s">
        <v>194</v>
      </c>
      <c r="S106" s="132">
        <v>1000318</v>
      </c>
      <c r="T106" s="132">
        <v>12</v>
      </c>
      <c r="U106" s="132">
        <v>604</v>
      </c>
      <c r="V106" s="132">
        <v>0</v>
      </c>
      <c r="W106" s="132" t="s">
        <v>1064</v>
      </c>
      <c r="X106" s="132">
        <v>7</v>
      </c>
    </row>
    <row r="107" spans="1:24">
      <c r="A107" s="132">
        <v>1020</v>
      </c>
      <c r="B107" s="132">
        <v>60000000379</v>
      </c>
      <c r="C107" s="132">
        <v>61046200000</v>
      </c>
      <c r="D107" s="132" t="s">
        <v>588</v>
      </c>
      <c r="E107" s="132" t="s">
        <v>442</v>
      </c>
      <c r="F107" s="132">
        <v>24</v>
      </c>
      <c r="G107" s="132" t="s">
        <v>3848</v>
      </c>
      <c r="H107" s="132">
        <v>2</v>
      </c>
      <c r="I107" s="132">
        <v>0.23599999999999999</v>
      </c>
      <c r="J107" s="132">
        <v>1</v>
      </c>
      <c r="K107" s="132">
        <v>0.23599999999999999</v>
      </c>
      <c r="L107" s="132" t="s">
        <v>226</v>
      </c>
      <c r="M107" s="132">
        <v>851</v>
      </c>
      <c r="N107" s="132" t="s">
        <v>436</v>
      </c>
      <c r="O107" s="132">
        <v>1840</v>
      </c>
      <c r="P107" s="132" t="s">
        <v>439</v>
      </c>
      <c r="Q107" s="132">
        <v>9</v>
      </c>
      <c r="R107" s="132" t="s">
        <v>194</v>
      </c>
      <c r="S107" s="132">
        <v>1000318</v>
      </c>
      <c r="T107" s="132">
        <v>40</v>
      </c>
      <c r="U107" s="132">
        <v>592</v>
      </c>
      <c r="V107" s="132">
        <v>0</v>
      </c>
      <c r="W107" s="132" t="s">
        <v>1053</v>
      </c>
      <c r="X107" s="132">
        <v>17</v>
      </c>
    </row>
    <row r="108" spans="1:24">
      <c r="A108" s="132">
        <v>1021</v>
      </c>
      <c r="B108" s="132">
        <v>60000000372</v>
      </c>
      <c r="C108" s="132">
        <v>61069090000</v>
      </c>
      <c r="D108" s="132" t="s">
        <v>1067</v>
      </c>
      <c r="E108" s="132" t="s">
        <v>437</v>
      </c>
      <c r="F108" s="132">
        <v>77</v>
      </c>
      <c r="G108" s="132" t="s">
        <v>3848</v>
      </c>
      <c r="H108" s="132">
        <v>2</v>
      </c>
      <c r="I108" s="132">
        <v>0.17599999999999999</v>
      </c>
      <c r="J108" s="132">
        <v>1</v>
      </c>
      <c r="K108" s="132">
        <v>0.17599999999999999</v>
      </c>
      <c r="L108" s="132" t="s">
        <v>227</v>
      </c>
      <c r="M108" s="132">
        <v>84</v>
      </c>
      <c r="N108" s="132" t="s">
        <v>421</v>
      </c>
      <c r="O108" s="132">
        <v>2110</v>
      </c>
      <c r="P108" s="132" t="s">
        <v>431</v>
      </c>
      <c r="Q108" s="132">
        <v>53</v>
      </c>
      <c r="R108" s="132" t="s">
        <v>194</v>
      </c>
      <c r="S108" s="132">
        <v>1000318</v>
      </c>
      <c r="T108" s="132">
        <v>38</v>
      </c>
      <c r="U108" s="132">
        <v>575</v>
      </c>
      <c r="V108" s="132">
        <v>0</v>
      </c>
      <c r="W108" s="132" t="s">
        <v>1063</v>
      </c>
      <c r="X108" s="132">
        <v>13</v>
      </c>
    </row>
    <row r="109" spans="1:24">
      <c r="A109" s="132">
        <v>1022</v>
      </c>
      <c r="B109" s="132">
        <v>60000000368</v>
      </c>
      <c r="C109" s="132" t="s">
        <v>560</v>
      </c>
      <c r="D109" s="132" t="s">
        <v>561</v>
      </c>
      <c r="E109" s="132" t="s">
        <v>3950</v>
      </c>
      <c r="F109" s="132">
        <v>339</v>
      </c>
      <c r="G109" s="132" t="s">
        <v>457</v>
      </c>
      <c r="H109" s="132">
        <v>5</v>
      </c>
      <c r="I109" s="132">
        <v>3.4000000000000002E-2</v>
      </c>
      <c r="J109" s="132">
        <v>1</v>
      </c>
      <c r="K109" s="132">
        <v>3.4000000000000002E-2</v>
      </c>
      <c r="L109" s="132" t="s">
        <v>194</v>
      </c>
      <c r="M109" s="132">
        <v>808</v>
      </c>
      <c r="N109" s="132" t="s">
        <v>3915</v>
      </c>
      <c r="O109" s="132">
        <v>7497</v>
      </c>
      <c r="P109" s="132" t="s">
        <v>3867</v>
      </c>
      <c r="Q109" s="132">
        <v>36</v>
      </c>
      <c r="R109" s="132" t="s">
        <v>194</v>
      </c>
      <c r="S109" s="132">
        <v>1000318</v>
      </c>
      <c r="T109" s="132">
        <v>0</v>
      </c>
      <c r="U109" s="132">
        <v>587</v>
      </c>
      <c r="V109" s="132">
        <v>0</v>
      </c>
      <c r="W109" s="132" t="s">
        <v>3916</v>
      </c>
      <c r="X109" s="132">
        <v>10</v>
      </c>
    </row>
    <row r="110" spans="1:24">
      <c r="A110" s="132">
        <v>1023</v>
      </c>
      <c r="B110" s="132">
        <v>60000000409</v>
      </c>
      <c r="C110" s="132">
        <v>61059090000</v>
      </c>
      <c r="D110" s="132" t="s">
        <v>626</v>
      </c>
      <c r="E110" s="132" t="s">
        <v>444</v>
      </c>
      <c r="F110" s="132">
        <v>82</v>
      </c>
      <c r="G110" s="132" t="s">
        <v>3847</v>
      </c>
      <c r="H110" s="132">
        <v>1</v>
      </c>
      <c r="I110" s="132">
        <v>0.17799999999999999</v>
      </c>
      <c r="J110" s="132">
        <v>1</v>
      </c>
      <c r="K110" s="132">
        <v>0.17799999999999999</v>
      </c>
      <c r="L110" s="132" t="s">
        <v>194</v>
      </c>
      <c r="M110" s="132">
        <v>808</v>
      </c>
      <c r="N110" s="132" t="s">
        <v>436</v>
      </c>
      <c r="O110" s="132">
        <v>1840</v>
      </c>
      <c r="P110" s="132" t="s">
        <v>431</v>
      </c>
      <c r="Q110" s="132">
        <v>53</v>
      </c>
      <c r="R110" s="132" t="s">
        <v>194</v>
      </c>
      <c r="S110" s="132">
        <v>1000318</v>
      </c>
      <c r="T110" s="132" t="s">
        <v>821</v>
      </c>
      <c r="U110" s="132">
        <v>3</v>
      </c>
      <c r="V110" s="132">
        <v>0</v>
      </c>
      <c r="W110" s="132" t="s">
        <v>1053</v>
      </c>
      <c r="X110" s="132">
        <v>17</v>
      </c>
    </row>
    <row r="111" spans="1:24">
      <c r="A111" s="132">
        <v>1024</v>
      </c>
      <c r="B111" s="132">
        <v>60000000395</v>
      </c>
      <c r="C111" s="132">
        <v>61044300000</v>
      </c>
      <c r="D111" s="132" t="s">
        <v>541</v>
      </c>
      <c r="E111" s="132" t="s">
        <v>426</v>
      </c>
      <c r="F111" s="132">
        <v>43</v>
      </c>
      <c r="G111" s="132" t="s">
        <v>3848</v>
      </c>
      <c r="H111" s="132">
        <v>2</v>
      </c>
      <c r="I111" s="132">
        <v>9.6000000000000002E-2</v>
      </c>
      <c r="J111" s="132">
        <v>1</v>
      </c>
      <c r="K111" s="132">
        <v>9.6000000000000002E-2</v>
      </c>
      <c r="L111" s="132" t="s">
        <v>207</v>
      </c>
      <c r="M111" s="132">
        <v>819</v>
      </c>
      <c r="N111" s="132" t="s">
        <v>2796</v>
      </c>
      <c r="O111" s="132">
        <v>1745</v>
      </c>
      <c r="P111" s="132" t="s">
        <v>3863</v>
      </c>
      <c r="Q111" s="132">
        <v>29</v>
      </c>
      <c r="R111" s="132" t="s">
        <v>194</v>
      </c>
      <c r="S111" s="132">
        <v>1000318</v>
      </c>
      <c r="T111" s="132">
        <v>36</v>
      </c>
      <c r="U111" s="132">
        <v>584</v>
      </c>
      <c r="V111" s="132">
        <v>0</v>
      </c>
      <c r="W111" s="132" t="s">
        <v>1109</v>
      </c>
      <c r="X111" s="132">
        <v>9</v>
      </c>
    </row>
    <row r="112" spans="1:24">
      <c r="A112" s="132">
        <v>1025</v>
      </c>
      <c r="B112" s="132">
        <v>60000000394</v>
      </c>
      <c r="C112" s="132">
        <v>61044300000</v>
      </c>
      <c r="D112" s="132" t="s">
        <v>541</v>
      </c>
      <c r="E112" s="132" t="s">
        <v>426</v>
      </c>
      <c r="F112" s="132">
        <v>43</v>
      </c>
      <c r="G112" s="132" t="s">
        <v>3848</v>
      </c>
      <c r="H112" s="132">
        <v>2</v>
      </c>
      <c r="I112" s="132">
        <v>0.24399999999999999</v>
      </c>
      <c r="J112" s="132">
        <v>1</v>
      </c>
      <c r="K112" s="132">
        <v>0.24399999999999999</v>
      </c>
      <c r="L112" s="132" t="s">
        <v>194</v>
      </c>
      <c r="M112" s="132">
        <v>808</v>
      </c>
      <c r="N112" s="132" t="s">
        <v>2872</v>
      </c>
      <c r="O112" s="132">
        <v>2185</v>
      </c>
      <c r="P112" s="132" t="s">
        <v>425</v>
      </c>
      <c r="Q112" s="132">
        <v>37</v>
      </c>
      <c r="R112" s="132" t="s">
        <v>194</v>
      </c>
      <c r="S112" s="132">
        <v>1000318</v>
      </c>
      <c r="T112" s="132">
        <v>38</v>
      </c>
      <c r="U112" s="132">
        <v>575</v>
      </c>
      <c r="V112" s="132">
        <v>0</v>
      </c>
      <c r="W112" s="132" t="s">
        <v>1109</v>
      </c>
      <c r="X112" s="132">
        <v>9</v>
      </c>
    </row>
    <row r="113" spans="1:24">
      <c r="A113" s="132">
        <v>1026</v>
      </c>
      <c r="B113" s="132">
        <v>60000000367</v>
      </c>
      <c r="C113" s="132">
        <v>61051000000</v>
      </c>
      <c r="D113" s="132" t="s">
        <v>494</v>
      </c>
      <c r="E113" s="132" t="s">
        <v>444</v>
      </c>
      <c r="F113" s="132">
        <v>82</v>
      </c>
      <c r="G113" s="132" t="s">
        <v>3847</v>
      </c>
      <c r="H113" s="132">
        <v>1</v>
      </c>
      <c r="I113" s="132">
        <v>0.222</v>
      </c>
      <c r="J113" s="132">
        <v>1</v>
      </c>
      <c r="K113" s="132">
        <v>0.222</v>
      </c>
      <c r="L113" s="132" t="s">
        <v>207</v>
      </c>
      <c r="M113" s="132">
        <v>819</v>
      </c>
      <c r="N113" s="132" t="s">
        <v>436</v>
      </c>
      <c r="O113" s="132">
        <v>1840</v>
      </c>
      <c r="P113" s="132" t="s">
        <v>439</v>
      </c>
      <c r="Q113" s="132">
        <v>9</v>
      </c>
      <c r="R113" s="132" t="s">
        <v>194</v>
      </c>
      <c r="S113" s="132">
        <v>1000318</v>
      </c>
      <c r="T113" s="132" t="s">
        <v>821</v>
      </c>
      <c r="U113" s="132">
        <v>3</v>
      </c>
      <c r="V113" s="132">
        <v>0</v>
      </c>
      <c r="W113" s="132" t="s">
        <v>1053</v>
      </c>
      <c r="X113" s="132">
        <v>17</v>
      </c>
    </row>
    <row r="114" spans="1:24">
      <c r="A114" s="132">
        <v>1027</v>
      </c>
      <c r="B114" s="132">
        <v>60000000365</v>
      </c>
      <c r="C114" s="132">
        <v>61091000000</v>
      </c>
      <c r="D114" s="132" t="s">
        <v>1068</v>
      </c>
      <c r="E114" s="132" t="s">
        <v>329</v>
      </c>
      <c r="F114" s="132">
        <v>249</v>
      </c>
      <c r="G114" s="132" t="s">
        <v>3848</v>
      </c>
      <c r="H114" s="132">
        <v>2</v>
      </c>
      <c r="I114" s="132">
        <v>8.5999999999999993E-2</v>
      </c>
      <c r="J114" s="132">
        <v>1</v>
      </c>
      <c r="K114" s="132">
        <v>8.5999999999999993E-2</v>
      </c>
      <c r="L114" s="132" t="s">
        <v>296</v>
      </c>
      <c r="M114" s="132">
        <v>880</v>
      </c>
      <c r="N114" s="132" t="s">
        <v>3915</v>
      </c>
      <c r="O114" s="132">
        <v>7497</v>
      </c>
      <c r="P114" s="132" t="s">
        <v>439</v>
      </c>
      <c r="Q114" s="132">
        <v>9</v>
      </c>
      <c r="R114" s="132" t="s">
        <v>194</v>
      </c>
      <c r="S114" s="132">
        <v>1000318</v>
      </c>
      <c r="T114" s="132" t="s">
        <v>810</v>
      </c>
      <c r="U114" s="132">
        <v>122</v>
      </c>
      <c r="V114" s="132">
        <v>0</v>
      </c>
      <c r="W114" s="132" t="s">
        <v>1064</v>
      </c>
      <c r="X114" s="132">
        <v>7</v>
      </c>
    </row>
    <row r="115" spans="1:24">
      <c r="A115" s="132">
        <v>1028</v>
      </c>
      <c r="B115" s="132">
        <v>60000000362</v>
      </c>
      <c r="C115" s="132">
        <v>61044300000</v>
      </c>
      <c r="D115" s="132" t="s">
        <v>541</v>
      </c>
      <c r="E115" s="132" t="s">
        <v>426</v>
      </c>
      <c r="F115" s="132">
        <v>43</v>
      </c>
      <c r="G115" s="132" t="s">
        <v>3848</v>
      </c>
      <c r="H115" s="132">
        <v>2</v>
      </c>
      <c r="I115" s="132">
        <v>0.2</v>
      </c>
      <c r="J115" s="132">
        <v>1</v>
      </c>
      <c r="K115" s="132">
        <v>0.2</v>
      </c>
      <c r="L115" s="132" t="s">
        <v>194</v>
      </c>
      <c r="M115" s="132">
        <v>808</v>
      </c>
      <c r="N115" s="132" t="s">
        <v>428</v>
      </c>
      <c r="O115" s="132">
        <v>7505</v>
      </c>
      <c r="P115" s="132" t="s">
        <v>425</v>
      </c>
      <c r="Q115" s="132">
        <v>37</v>
      </c>
      <c r="R115" s="132" t="s">
        <v>194</v>
      </c>
      <c r="S115" s="132">
        <v>1000318</v>
      </c>
      <c r="T115" s="132">
        <v>38</v>
      </c>
      <c r="U115" s="132">
        <v>575</v>
      </c>
      <c r="V115" s="132">
        <v>0</v>
      </c>
      <c r="W115" s="132" t="s">
        <v>1048</v>
      </c>
      <c r="X115" s="132">
        <v>4</v>
      </c>
    </row>
    <row r="116" spans="1:24">
      <c r="A116" s="132">
        <v>1029</v>
      </c>
      <c r="B116" s="132">
        <v>60000000363</v>
      </c>
      <c r="C116" s="132">
        <v>61044200000</v>
      </c>
      <c r="D116" s="132" t="s">
        <v>506</v>
      </c>
      <c r="E116" s="132" t="s">
        <v>426</v>
      </c>
      <c r="F116" s="132">
        <v>43</v>
      </c>
      <c r="G116" s="132" t="s">
        <v>3848</v>
      </c>
      <c r="H116" s="132">
        <v>2</v>
      </c>
      <c r="I116" s="132">
        <v>0.19600000000000001</v>
      </c>
      <c r="J116" s="132">
        <v>1</v>
      </c>
      <c r="K116" s="132">
        <v>0.19600000000000001</v>
      </c>
      <c r="L116" s="132" t="s">
        <v>224</v>
      </c>
      <c r="M116" s="132">
        <v>849</v>
      </c>
      <c r="N116" s="132" t="s">
        <v>428</v>
      </c>
      <c r="O116" s="132">
        <v>7505</v>
      </c>
      <c r="P116" s="132" t="s">
        <v>439</v>
      </c>
      <c r="Q116" s="132">
        <v>9</v>
      </c>
      <c r="R116" s="132" t="s">
        <v>194</v>
      </c>
      <c r="S116" s="132">
        <v>1000318</v>
      </c>
      <c r="T116" s="132">
        <v>38</v>
      </c>
      <c r="U116" s="132">
        <v>575</v>
      </c>
      <c r="V116" s="132">
        <v>0</v>
      </c>
      <c r="W116" s="132" t="s">
        <v>1038</v>
      </c>
      <c r="X116" s="132">
        <v>5</v>
      </c>
    </row>
    <row r="117" spans="1:24">
      <c r="A117" s="132">
        <v>1030</v>
      </c>
      <c r="B117" s="132">
        <v>60000000366</v>
      </c>
      <c r="C117" s="132">
        <v>42022210000</v>
      </c>
      <c r="D117" s="132" t="s">
        <v>596</v>
      </c>
      <c r="E117" s="132" t="s">
        <v>423</v>
      </c>
      <c r="F117" s="132">
        <v>12</v>
      </c>
      <c r="G117" s="132" t="s">
        <v>3848</v>
      </c>
      <c r="H117" s="132">
        <v>2</v>
      </c>
      <c r="I117" s="132">
        <v>0.312</v>
      </c>
      <c r="J117" s="132">
        <v>1</v>
      </c>
      <c r="K117" s="132">
        <v>0.312</v>
      </c>
      <c r="L117" s="132" t="s">
        <v>3551</v>
      </c>
      <c r="M117" s="132">
        <v>743</v>
      </c>
      <c r="N117" s="132" t="s">
        <v>3915</v>
      </c>
      <c r="O117" s="132">
        <v>7497</v>
      </c>
      <c r="P117" s="132" t="s">
        <v>450</v>
      </c>
      <c r="Q117" s="132">
        <v>60</v>
      </c>
      <c r="R117" s="132" t="s">
        <v>194</v>
      </c>
      <c r="S117" s="132">
        <v>1000318</v>
      </c>
      <c r="T117" s="132">
        <v>0</v>
      </c>
      <c r="U117" s="132">
        <v>587</v>
      </c>
      <c r="V117" s="132">
        <v>0</v>
      </c>
      <c r="W117" s="132" t="s">
        <v>1109</v>
      </c>
      <c r="X117" s="132">
        <v>9</v>
      </c>
    </row>
    <row r="118" spans="1:24">
      <c r="A118" s="132">
        <v>1031</v>
      </c>
      <c r="B118" s="132">
        <v>60000000371</v>
      </c>
      <c r="C118" s="132">
        <v>61059090000</v>
      </c>
      <c r="D118" s="132" t="s">
        <v>1070</v>
      </c>
      <c r="E118" s="132" t="s">
        <v>444</v>
      </c>
      <c r="F118" s="132">
        <v>82</v>
      </c>
      <c r="G118" s="132" t="s">
        <v>3847</v>
      </c>
      <c r="H118" s="132">
        <v>1</v>
      </c>
      <c r="I118" s="132">
        <v>0.154</v>
      </c>
      <c r="J118" s="132">
        <v>1</v>
      </c>
      <c r="K118" s="132">
        <v>0.154</v>
      </c>
      <c r="L118" s="132" t="s">
        <v>207</v>
      </c>
      <c r="M118" s="132">
        <v>819</v>
      </c>
      <c r="N118" s="132" t="s">
        <v>3915</v>
      </c>
      <c r="O118" s="132">
        <v>7497</v>
      </c>
      <c r="P118" s="132" t="s">
        <v>431</v>
      </c>
      <c r="Q118" s="132">
        <v>53</v>
      </c>
      <c r="R118" s="132" t="s">
        <v>194</v>
      </c>
      <c r="S118" s="132">
        <v>1000318</v>
      </c>
      <c r="T118" s="132" t="s">
        <v>858</v>
      </c>
      <c r="U118" s="132">
        <v>1</v>
      </c>
      <c r="V118" s="132">
        <v>0</v>
      </c>
      <c r="W118" s="132" t="s">
        <v>1053</v>
      </c>
      <c r="X118" s="132">
        <v>17</v>
      </c>
    </row>
    <row r="119" spans="1:24">
      <c r="A119" s="132">
        <v>1032</v>
      </c>
      <c r="B119" s="132">
        <v>60000000370</v>
      </c>
      <c r="C119" s="132">
        <v>61044300000</v>
      </c>
      <c r="D119" s="132" t="s">
        <v>995</v>
      </c>
      <c r="E119" s="132" t="s">
        <v>426</v>
      </c>
      <c r="F119" s="132">
        <v>43</v>
      </c>
      <c r="G119" s="132" t="s">
        <v>3848</v>
      </c>
      <c r="H119" s="132">
        <v>2</v>
      </c>
      <c r="I119" s="132">
        <v>0.20599999999999999</v>
      </c>
      <c r="J119" s="132">
        <v>1</v>
      </c>
      <c r="K119" s="132">
        <v>0.20599999999999999</v>
      </c>
      <c r="L119" s="132" t="s">
        <v>230</v>
      </c>
      <c r="M119" s="132">
        <v>852</v>
      </c>
      <c r="N119" s="132" t="s">
        <v>3915</v>
      </c>
      <c r="O119" s="132">
        <v>7497</v>
      </c>
      <c r="P119" s="132" t="s">
        <v>425</v>
      </c>
      <c r="Q119" s="132">
        <v>37</v>
      </c>
      <c r="R119" s="132" t="s">
        <v>194</v>
      </c>
      <c r="S119" s="132">
        <v>1000318</v>
      </c>
      <c r="T119" s="132" t="s">
        <v>1016</v>
      </c>
      <c r="U119" s="132">
        <v>127</v>
      </c>
      <c r="V119" s="132">
        <v>0</v>
      </c>
      <c r="W119" s="132" t="s">
        <v>1048</v>
      </c>
      <c r="X119" s="132">
        <v>4</v>
      </c>
    </row>
    <row r="120" spans="1:24">
      <c r="A120" s="132">
        <v>1033</v>
      </c>
      <c r="B120" s="132">
        <v>60000000416</v>
      </c>
      <c r="C120" s="132">
        <v>62023000000</v>
      </c>
      <c r="D120" s="132" t="s">
        <v>564</v>
      </c>
      <c r="E120" s="132" t="s">
        <v>3650</v>
      </c>
      <c r="F120" s="132">
        <v>14</v>
      </c>
      <c r="G120" s="132" t="s">
        <v>3848</v>
      </c>
      <c r="H120" s="132">
        <v>2</v>
      </c>
      <c r="I120" s="132">
        <v>0.876</v>
      </c>
      <c r="J120" s="132">
        <v>1</v>
      </c>
      <c r="K120" s="132">
        <v>0.876</v>
      </c>
      <c r="L120" s="132" t="s">
        <v>207</v>
      </c>
      <c r="M120" s="132">
        <v>819</v>
      </c>
      <c r="N120" s="132" t="s">
        <v>436</v>
      </c>
      <c r="O120" s="132">
        <v>1840</v>
      </c>
      <c r="P120" s="132" t="s">
        <v>439</v>
      </c>
      <c r="Q120" s="132">
        <v>9</v>
      </c>
      <c r="R120" s="132" t="s">
        <v>194</v>
      </c>
      <c r="S120" s="132">
        <v>1000318</v>
      </c>
      <c r="T120" s="132" t="s">
        <v>825</v>
      </c>
      <c r="U120" s="132">
        <v>119</v>
      </c>
      <c r="V120" s="132">
        <v>0</v>
      </c>
      <c r="W120" s="132" t="s">
        <v>1038</v>
      </c>
      <c r="X120" s="132">
        <v>5</v>
      </c>
    </row>
    <row r="121" spans="1:24">
      <c r="A121" s="132">
        <v>1034</v>
      </c>
      <c r="B121" s="132">
        <v>60000000369</v>
      </c>
      <c r="C121" s="132">
        <v>61044300000</v>
      </c>
      <c r="D121" s="132" t="s">
        <v>541</v>
      </c>
      <c r="E121" s="132" t="s">
        <v>426</v>
      </c>
      <c r="F121" s="132">
        <v>43</v>
      </c>
      <c r="G121" s="132" t="s">
        <v>3848</v>
      </c>
      <c r="H121" s="132">
        <v>2</v>
      </c>
      <c r="I121" s="132">
        <v>0.17799999999999999</v>
      </c>
      <c r="J121" s="132">
        <v>1</v>
      </c>
      <c r="K121" s="132">
        <v>0.17799999999999999</v>
      </c>
      <c r="L121" s="132" t="s">
        <v>231</v>
      </c>
      <c r="M121" s="132">
        <v>853</v>
      </c>
      <c r="N121" s="132" t="s">
        <v>428</v>
      </c>
      <c r="O121" s="132">
        <v>7505</v>
      </c>
      <c r="P121" s="132" t="s">
        <v>425</v>
      </c>
      <c r="Q121" s="132">
        <v>37</v>
      </c>
      <c r="R121" s="132" t="s">
        <v>194</v>
      </c>
      <c r="S121" s="132">
        <v>1000318</v>
      </c>
      <c r="T121" s="132">
        <v>42</v>
      </c>
      <c r="U121" s="132">
        <v>594</v>
      </c>
      <c r="V121" s="132">
        <v>0</v>
      </c>
      <c r="W121" s="132" t="s">
        <v>1053</v>
      </c>
      <c r="X121" s="132">
        <v>17</v>
      </c>
    </row>
    <row r="122" spans="1:24">
      <c r="A122" s="132">
        <v>1035</v>
      </c>
      <c r="B122" s="132">
        <v>60000000397</v>
      </c>
      <c r="C122" s="132">
        <v>61044200000</v>
      </c>
      <c r="D122" s="132" t="s">
        <v>506</v>
      </c>
      <c r="E122" s="132" t="s">
        <v>426</v>
      </c>
      <c r="F122" s="132">
        <v>43</v>
      </c>
      <c r="G122" s="132" t="s">
        <v>3848</v>
      </c>
      <c r="H122" s="132">
        <v>2</v>
      </c>
      <c r="I122" s="132">
        <v>0.42399999999999999</v>
      </c>
      <c r="J122" s="132">
        <v>1</v>
      </c>
      <c r="K122" s="132">
        <v>0.42399999999999999</v>
      </c>
      <c r="L122" s="132" t="s">
        <v>194</v>
      </c>
      <c r="M122" s="132">
        <v>808</v>
      </c>
      <c r="N122" s="132" t="s">
        <v>428</v>
      </c>
      <c r="O122" s="132">
        <v>7505</v>
      </c>
      <c r="P122" s="132" t="s">
        <v>439</v>
      </c>
      <c r="Q122" s="132">
        <v>9</v>
      </c>
      <c r="R122" s="132" t="s">
        <v>194</v>
      </c>
      <c r="S122" s="132">
        <v>1000318</v>
      </c>
      <c r="T122" s="132">
        <v>38</v>
      </c>
      <c r="U122" s="132">
        <v>575</v>
      </c>
      <c r="V122" s="132">
        <v>0</v>
      </c>
      <c r="W122" s="132" t="s">
        <v>1046</v>
      </c>
      <c r="X122" s="132">
        <v>12</v>
      </c>
    </row>
    <row r="123" spans="1:24">
      <c r="A123" s="132">
        <v>1036</v>
      </c>
      <c r="B123" s="132">
        <v>60000000396</v>
      </c>
      <c r="C123" s="132">
        <v>61044200000</v>
      </c>
      <c r="D123" s="132" t="s">
        <v>506</v>
      </c>
      <c r="E123" s="132" t="s">
        <v>426</v>
      </c>
      <c r="F123" s="132">
        <v>43</v>
      </c>
      <c r="G123" s="132" t="s">
        <v>3848</v>
      </c>
      <c r="H123" s="132">
        <v>2</v>
      </c>
      <c r="I123" s="132">
        <v>0.42399999999999999</v>
      </c>
      <c r="J123" s="132">
        <v>1</v>
      </c>
      <c r="K123" s="132">
        <v>0.42399999999999999</v>
      </c>
      <c r="L123" s="132" t="s">
        <v>194</v>
      </c>
      <c r="M123" s="132">
        <v>808</v>
      </c>
      <c r="N123" s="132" t="s">
        <v>428</v>
      </c>
      <c r="O123" s="132">
        <v>7505</v>
      </c>
      <c r="P123" s="132" t="s">
        <v>439</v>
      </c>
      <c r="Q123" s="132">
        <v>9</v>
      </c>
      <c r="R123" s="132" t="s">
        <v>194</v>
      </c>
      <c r="S123" s="132">
        <v>1000318</v>
      </c>
      <c r="T123" s="132" t="s">
        <v>1072</v>
      </c>
      <c r="U123" s="132">
        <v>605</v>
      </c>
      <c r="V123" s="132">
        <v>0</v>
      </c>
      <c r="W123" s="132" t="s">
        <v>1046</v>
      </c>
      <c r="X123" s="132">
        <v>12</v>
      </c>
    </row>
    <row r="124" spans="1:24">
      <c r="A124" s="132">
        <v>1037</v>
      </c>
      <c r="B124" s="132">
        <v>60000000364</v>
      </c>
      <c r="C124" s="132">
        <v>61099020000</v>
      </c>
      <c r="D124" s="132" t="s">
        <v>604</v>
      </c>
      <c r="E124" s="132" t="s">
        <v>329</v>
      </c>
      <c r="F124" s="132">
        <v>249</v>
      </c>
      <c r="G124" s="132" t="s">
        <v>3848</v>
      </c>
      <c r="H124" s="132">
        <v>2</v>
      </c>
      <c r="I124" s="132">
        <v>8.4000000000000005E-2</v>
      </c>
      <c r="J124" s="132">
        <v>1</v>
      </c>
      <c r="K124" s="132">
        <v>8.4000000000000005E-2</v>
      </c>
      <c r="L124" s="132" t="s">
        <v>219</v>
      </c>
      <c r="M124" s="132">
        <v>845</v>
      </c>
      <c r="N124" s="132" t="s">
        <v>2783</v>
      </c>
      <c r="O124" s="132">
        <v>1715</v>
      </c>
      <c r="P124" s="132" t="s">
        <v>425</v>
      </c>
      <c r="Q124" s="132">
        <v>37</v>
      </c>
      <c r="R124" s="132" t="s">
        <v>194</v>
      </c>
      <c r="S124" s="132">
        <v>1000318</v>
      </c>
      <c r="T124" s="132" t="s">
        <v>810</v>
      </c>
      <c r="U124" s="132">
        <v>122</v>
      </c>
      <c r="V124" s="132">
        <v>0</v>
      </c>
      <c r="W124" s="132" t="s">
        <v>1064</v>
      </c>
      <c r="X124" s="132">
        <v>7</v>
      </c>
    </row>
    <row r="125" spans="1:24">
      <c r="A125" s="132">
        <v>1038</v>
      </c>
      <c r="B125" s="132">
        <v>60000000376</v>
      </c>
      <c r="C125" s="132">
        <v>61044300000</v>
      </c>
      <c r="D125" s="132" t="s">
        <v>541</v>
      </c>
      <c r="E125" s="132" t="s">
        <v>426</v>
      </c>
      <c r="F125" s="132">
        <v>43</v>
      </c>
      <c r="G125" s="132" t="s">
        <v>3848</v>
      </c>
      <c r="H125" s="132">
        <v>2</v>
      </c>
      <c r="I125" s="132">
        <v>0.16600000000000001</v>
      </c>
      <c r="J125" s="132">
        <v>1</v>
      </c>
      <c r="K125" s="132">
        <v>0.16600000000000001</v>
      </c>
      <c r="L125" s="132" t="s">
        <v>232</v>
      </c>
      <c r="M125" s="132">
        <v>854</v>
      </c>
      <c r="N125" s="132" t="s">
        <v>421</v>
      </c>
      <c r="O125" s="132">
        <v>2110</v>
      </c>
      <c r="P125" s="132" t="s">
        <v>425</v>
      </c>
      <c r="Q125" s="132">
        <v>37</v>
      </c>
      <c r="R125" s="132" t="s">
        <v>194</v>
      </c>
      <c r="S125" s="132">
        <v>1000318</v>
      </c>
      <c r="T125" s="132" t="s">
        <v>1072</v>
      </c>
      <c r="U125" s="132">
        <v>605</v>
      </c>
      <c r="V125" s="132">
        <v>0</v>
      </c>
      <c r="W125" s="132" t="s">
        <v>1063</v>
      </c>
      <c r="X125" s="132">
        <v>13</v>
      </c>
    </row>
    <row r="126" spans="1:24">
      <c r="A126" s="132">
        <v>1039</v>
      </c>
      <c r="B126" s="132">
        <v>60000000374</v>
      </c>
      <c r="C126" s="132">
        <v>62046318000</v>
      </c>
      <c r="D126" s="132" t="s">
        <v>511</v>
      </c>
      <c r="E126" s="132" t="s">
        <v>420</v>
      </c>
      <c r="F126" s="132">
        <v>93</v>
      </c>
      <c r="G126" s="132" t="s">
        <v>3848</v>
      </c>
      <c r="H126" s="132">
        <v>2</v>
      </c>
      <c r="I126" s="132">
        <v>0.24</v>
      </c>
      <c r="J126" s="132">
        <v>1</v>
      </c>
      <c r="K126" s="132">
        <v>0.24</v>
      </c>
      <c r="L126" s="132" t="s">
        <v>233</v>
      </c>
      <c r="M126" s="132">
        <v>855</v>
      </c>
      <c r="N126" s="132" t="s">
        <v>3915</v>
      </c>
      <c r="O126" s="132">
        <v>7497</v>
      </c>
      <c r="P126" s="132" t="s">
        <v>425</v>
      </c>
      <c r="Q126" s="132">
        <v>37</v>
      </c>
      <c r="R126" s="132" t="s">
        <v>194</v>
      </c>
      <c r="S126" s="132">
        <v>1000318</v>
      </c>
      <c r="T126" s="132">
        <v>36</v>
      </c>
      <c r="U126" s="132">
        <v>584</v>
      </c>
      <c r="V126" s="132">
        <v>0</v>
      </c>
      <c r="W126" s="132" t="s">
        <v>1109</v>
      </c>
      <c r="X126" s="132">
        <v>9</v>
      </c>
    </row>
    <row r="127" spans="1:24">
      <c r="A127" s="132">
        <v>1040</v>
      </c>
      <c r="B127" s="132">
        <v>60000000377</v>
      </c>
      <c r="C127" s="132">
        <v>61083100000</v>
      </c>
      <c r="D127" s="132" t="s">
        <v>641</v>
      </c>
      <c r="E127" s="132" t="s">
        <v>430</v>
      </c>
      <c r="F127" s="132">
        <v>193</v>
      </c>
      <c r="G127" s="132" t="s">
        <v>3848</v>
      </c>
      <c r="H127" s="132">
        <v>2</v>
      </c>
      <c r="I127" s="132">
        <v>0.22800000000000001</v>
      </c>
      <c r="J127" s="132">
        <v>1</v>
      </c>
      <c r="K127" s="132">
        <v>0.22800000000000001</v>
      </c>
      <c r="L127" s="132" t="s">
        <v>235</v>
      </c>
      <c r="M127" s="132">
        <v>856</v>
      </c>
      <c r="N127" s="132" t="s">
        <v>429</v>
      </c>
      <c r="O127" s="132">
        <v>7565</v>
      </c>
      <c r="P127" s="132" t="s">
        <v>3956</v>
      </c>
      <c r="Q127" s="132" t="s">
        <v>3930</v>
      </c>
      <c r="R127" s="132" t="s">
        <v>194</v>
      </c>
      <c r="S127" s="132">
        <v>1000318</v>
      </c>
      <c r="T127" s="132" t="s">
        <v>810</v>
      </c>
      <c r="U127" s="132">
        <v>122</v>
      </c>
      <c r="V127" s="132">
        <v>0</v>
      </c>
      <c r="W127" s="132" t="s">
        <v>1073</v>
      </c>
      <c r="X127" s="132">
        <v>8</v>
      </c>
    </row>
    <row r="128" spans="1:24">
      <c r="A128" s="132">
        <v>1041</v>
      </c>
      <c r="B128" s="132">
        <v>60000000384</v>
      </c>
      <c r="C128" s="132">
        <v>62046318000</v>
      </c>
      <c r="D128" s="132" t="s">
        <v>985</v>
      </c>
      <c r="E128" s="132" t="s">
        <v>420</v>
      </c>
      <c r="F128" s="132">
        <v>93</v>
      </c>
      <c r="G128" s="132" t="s">
        <v>3848</v>
      </c>
      <c r="H128" s="132">
        <v>2</v>
      </c>
      <c r="I128" s="132">
        <v>0.25800000000000001</v>
      </c>
      <c r="J128" s="132">
        <v>1</v>
      </c>
      <c r="K128" s="132">
        <v>0.25800000000000001</v>
      </c>
      <c r="L128" s="132" t="s">
        <v>222</v>
      </c>
      <c r="M128" s="132">
        <v>848</v>
      </c>
      <c r="N128" s="132" t="s">
        <v>2796</v>
      </c>
      <c r="O128" s="132">
        <v>1745</v>
      </c>
      <c r="P128" s="132" t="s">
        <v>425</v>
      </c>
      <c r="Q128" s="132">
        <v>37</v>
      </c>
      <c r="R128" s="132" t="s">
        <v>194</v>
      </c>
      <c r="S128" s="132">
        <v>1000318</v>
      </c>
      <c r="T128" s="132">
        <v>38</v>
      </c>
      <c r="U128" s="132">
        <v>575</v>
      </c>
      <c r="V128" s="132">
        <v>0</v>
      </c>
      <c r="W128" s="132" t="s">
        <v>1053</v>
      </c>
      <c r="X128" s="132">
        <v>17</v>
      </c>
    </row>
    <row r="129" spans="1:24">
      <c r="A129" s="132">
        <v>1042</v>
      </c>
      <c r="B129" s="132">
        <v>60000000373</v>
      </c>
      <c r="C129" s="132">
        <v>61099020000</v>
      </c>
      <c r="D129" s="132" t="s">
        <v>604</v>
      </c>
      <c r="E129" s="132" t="s">
        <v>329</v>
      </c>
      <c r="F129" s="132">
        <v>249</v>
      </c>
      <c r="G129" s="132" t="s">
        <v>3848</v>
      </c>
      <c r="H129" s="132">
        <v>2</v>
      </c>
      <c r="I129" s="132">
        <v>0.13</v>
      </c>
      <c r="J129" s="132">
        <v>1</v>
      </c>
      <c r="K129" s="132">
        <v>0.13</v>
      </c>
      <c r="L129" s="132" t="s">
        <v>237</v>
      </c>
      <c r="M129" s="132">
        <v>857</v>
      </c>
      <c r="N129" s="132" t="s">
        <v>3915</v>
      </c>
      <c r="O129" s="132">
        <v>7497</v>
      </c>
      <c r="P129" s="132" t="s">
        <v>425</v>
      </c>
      <c r="Q129" s="132">
        <v>37</v>
      </c>
      <c r="R129" s="132" t="s">
        <v>194</v>
      </c>
      <c r="S129" s="132">
        <v>1000318</v>
      </c>
      <c r="T129" s="132" t="s">
        <v>1074</v>
      </c>
      <c r="U129" s="132">
        <v>606</v>
      </c>
      <c r="V129" s="132">
        <v>0</v>
      </c>
      <c r="W129" s="132" t="s">
        <v>1050</v>
      </c>
      <c r="X129" s="132">
        <v>20</v>
      </c>
    </row>
    <row r="130" spans="1:24">
      <c r="A130" s="132">
        <v>1043</v>
      </c>
      <c r="B130" s="132">
        <v>60000000378</v>
      </c>
      <c r="C130" s="132">
        <v>61046200000</v>
      </c>
      <c r="D130" s="132" t="s">
        <v>928</v>
      </c>
      <c r="E130" s="132" t="s">
        <v>442</v>
      </c>
      <c r="F130" s="132">
        <v>24</v>
      </c>
      <c r="G130" s="132" t="s">
        <v>3848</v>
      </c>
      <c r="H130" s="132">
        <v>2</v>
      </c>
      <c r="I130" s="132">
        <v>0.28199999999999997</v>
      </c>
      <c r="J130" s="132">
        <v>1</v>
      </c>
      <c r="K130" s="132">
        <v>0.28199999999999997</v>
      </c>
      <c r="L130" s="132" t="s">
        <v>296</v>
      </c>
      <c r="M130" s="132">
        <v>880</v>
      </c>
      <c r="N130" s="132" t="s">
        <v>440</v>
      </c>
      <c r="O130" s="132">
        <v>7485</v>
      </c>
      <c r="P130" s="132" t="s">
        <v>439</v>
      </c>
      <c r="Q130" s="132">
        <v>9</v>
      </c>
      <c r="R130" s="132" t="s">
        <v>194</v>
      </c>
      <c r="S130" s="132">
        <v>1000318</v>
      </c>
      <c r="T130" s="132" t="s">
        <v>978</v>
      </c>
      <c r="U130" s="132">
        <v>126</v>
      </c>
      <c r="V130" s="132">
        <v>0</v>
      </c>
      <c r="W130" s="132" t="s">
        <v>1064</v>
      </c>
      <c r="X130" s="132">
        <v>7</v>
      </c>
    </row>
    <row r="131" spans="1:24">
      <c r="A131" s="132">
        <v>1044</v>
      </c>
      <c r="B131" s="132">
        <v>60000000361</v>
      </c>
      <c r="C131" s="132">
        <v>61044300000</v>
      </c>
      <c r="D131" s="132" t="s">
        <v>541</v>
      </c>
      <c r="E131" s="132" t="s">
        <v>426</v>
      </c>
      <c r="F131" s="132">
        <v>43</v>
      </c>
      <c r="G131" s="132" t="s">
        <v>3848</v>
      </c>
      <c r="H131" s="132">
        <v>2</v>
      </c>
      <c r="I131" s="132">
        <v>0.17</v>
      </c>
      <c r="J131" s="132">
        <v>1</v>
      </c>
      <c r="K131" s="132">
        <v>0.17</v>
      </c>
      <c r="L131" s="132" t="s">
        <v>194</v>
      </c>
      <c r="M131" s="132">
        <v>808</v>
      </c>
      <c r="N131" s="132" t="s">
        <v>2796</v>
      </c>
      <c r="O131" s="132">
        <v>1745</v>
      </c>
      <c r="P131" s="132" t="s">
        <v>425</v>
      </c>
      <c r="Q131" s="132">
        <v>37</v>
      </c>
      <c r="R131" s="132" t="s">
        <v>194</v>
      </c>
      <c r="S131" s="132">
        <v>1000318</v>
      </c>
      <c r="T131" s="132">
        <v>40</v>
      </c>
      <c r="U131" s="132">
        <v>592</v>
      </c>
      <c r="V131" s="132">
        <v>0</v>
      </c>
      <c r="W131" s="132" t="s">
        <v>1050</v>
      </c>
      <c r="X131" s="132">
        <v>20</v>
      </c>
    </row>
    <row r="132" spans="1:24">
      <c r="A132" s="132">
        <v>1045</v>
      </c>
      <c r="B132" s="132">
        <v>60000000387</v>
      </c>
      <c r="C132" s="132">
        <v>61099020000</v>
      </c>
      <c r="D132" s="132" t="s">
        <v>604</v>
      </c>
      <c r="E132" s="132" t="s">
        <v>329</v>
      </c>
      <c r="F132" s="132">
        <v>249</v>
      </c>
      <c r="G132" s="132" t="s">
        <v>3848</v>
      </c>
      <c r="H132" s="132">
        <v>2</v>
      </c>
      <c r="I132" s="132">
        <v>0.14000000000000001</v>
      </c>
      <c r="J132" s="132">
        <v>1</v>
      </c>
      <c r="K132" s="132">
        <v>0.14000000000000001</v>
      </c>
      <c r="L132" s="132" t="s">
        <v>238</v>
      </c>
      <c r="M132" s="132">
        <v>858</v>
      </c>
      <c r="N132" s="132" t="s">
        <v>3915</v>
      </c>
      <c r="O132" s="132">
        <v>7497</v>
      </c>
      <c r="P132" s="132" t="s">
        <v>3921</v>
      </c>
      <c r="Q132" s="132">
        <v>96</v>
      </c>
      <c r="R132" s="132" t="s">
        <v>194</v>
      </c>
      <c r="S132" s="132">
        <v>1000318</v>
      </c>
      <c r="T132" s="132" t="s">
        <v>1075</v>
      </c>
      <c r="U132" s="132">
        <v>607</v>
      </c>
      <c r="V132" s="132">
        <v>0</v>
      </c>
      <c r="W132" s="132" t="s">
        <v>1038</v>
      </c>
      <c r="X132" s="132">
        <v>5</v>
      </c>
    </row>
    <row r="133" spans="1:24">
      <c r="A133" s="132">
        <v>1046</v>
      </c>
      <c r="B133" s="132">
        <v>60000000360</v>
      </c>
      <c r="C133" s="132">
        <v>61091000000</v>
      </c>
      <c r="D133" s="132" t="s">
        <v>608</v>
      </c>
      <c r="E133" s="132" t="s">
        <v>329</v>
      </c>
      <c r="F133" s="132">
        <v>249</v>
      </c>
      <c r="G133" s="132" t="s">
        <v>3848</v>
      </c>
      <c r="H133" s="132">
        <v>2</v>
      </c>
      <c r="I133" s="132">
        <v>5.8000000000000003E-2</v>
      </c>
      <c r="J133" s="132">
        <v>1</v>
      </c>
      <c r="K133" s="132">
        <v>5.8000000000000003E-2</v>
      </c>
      <c r="L133" s="132" t="s">
        <v>207</v>
      </c>
      <c r="M133" s="132">
        <v>819</v>
      </c>
      <c r="N133" s="132" t="s">
        <v>440</v>
      </c>
      <c r="O133" s="132">
        <v>7485</v>
      </c>
      <c r="P133" s="132" t="s">
        <v>439</v>
      </c>
      <c r="Q133" s="132">
        <v>9</v>
      </c>
      <c r="R133" s="132" t="s">
        <v>194</v>
      </c>
      <c r="S133" s="132">
        <v>1000318</v>
      </c>
      <c r="T133" s="132">
        <v>42</v>
      </c>
      <c r="U133" s="132">
        <v>594</v>
      </c>
      <c r="V133" s="132">
        <v>0</v>
      </c>
      <c r="W133" s="132" t="s">
        <v>1050</v>
      </c>
      <c r="X133" s="132">
        <v>20</v>
      </c>
    </row>
    <row r="134" spans="1:24">
      <c r="A134" s="132">
        <v>1047</v>
      </c>
      <c r="B134" s="132">
        <v>60000000407</v>
      </c>
      <c r="C134" s="132">
        <v>61044300000</v>
      </c>
      <c r="D134" s="132" t="s">
        <v>995</v>
      </c>
      <c r="E134" s="132" t="s">
        <v>426</v>
      </c>
      <c r="F134" s="132">
        <v>43</v>
      </c>
      <c r="G134" s="132" t="s">
        <v>3848</v>
      </c>
      <c r="H134" s="132">
        <v>2</v>
      </c>
      <c r="I134" s="132">
        <v>0.23599999999999999</v>
      </c>
      <c r="J134" s="132">
        <v>1</v>
      </c>
      <c r="K134" s="132">
        <v>0.23599999999999999</v>
      </c>
      <c r="L134" s="132" t="s">
        <v>240</v>
      </c>
      <c r="M134" s="132">
        <v>468</v>
      </c>
      <c r="N134" s="132" t="s">
        <v>3915</v>
      </c>
      <c r="O134" s="132">
        <v>7497</v>
      </c>
      <c r="P134" s="132" t="s">
        <v>425</v>
      </c>
      <c r="Q134" s="132">
        <v>37</v>
      </c>
      <c r="R134" s="132" t="s">
        <v>194</v>
      </c>
      <c r="S134" s="132">
        <v>1000318</v>
      </c>
      <c r="T134" s="132">
        <v>40</v>
      </c>
      <c r="U134" s="132">
        <v>592</v>
      </c>
      <c r="V134" s="132">
        <v>0</v>
      </c>
      <c r="W134" s="132" t="s">
        <v>1109</v>
      </c>
      <c r="X134" s="132">
        <v>9</v>
      </c>
    </row>
    <row r="135" spans="1:24">
      <c r="A135" s="132">
        <v>1048</v>
      </c>
      <c r="B135" s="132">
        <v>60000000359</v>
      </c>
      <c r="C135" s="132">
        <v>61044300000</v>
      </c>
      <c r="D135" s="132" t="s">
        <v>1076</v>
      </c>
      <c r="E135" s="132" t="s">
        <v>426</v>
      </c>
      <c r="F135" s="132">
        <v>43</v>
      </c>
      <c r="G135" s="132" t="s">
        <v>3848</v>
      </c>
      <c r="H135" s="132">
        <v>2</v>
      </c>
      <c r="I135" s="132">
        <v>0.46</v>
      </c>
      <c r="J135" s="132">
        <v>1</v>
      </c>
      <c r="K135" s="132">
        <v>0.46</v>
      </c>
      <c r="L135" s="132" t="s">
        <v>194</v>
      </c>
      <c r="M135" s="132">
        <v>808</v>
      </c>
      <c r="N135" s="132" t="s">
        <v>2783</v>
      </c>
      <c r="O135" s="132">
        <v>1715</v>
      </c>
      <c r="P135" s="132" t="s">
        <v>425</v>
      </c>
      <c r="Q135" s="132">
        <v>37</v>
      </c>
      <c r="R135" s="132" t="s">
        <v>194</v>
      </c>
      <c r="S135" s="132">
        <v>1000318</v>
      </c>
      <c r="T135" s="132">
        <v>40</v>
      </c>
      <c r="U135" s="132">
        <v>592</v>
      </c>
      <c r="V135" s="132">
        <v>0</v>
      </c>
      <c r="W135" s="132" t="s">
        <v>1053</v>
      </c>
      <c r="X135" s="132">
        <v>17</v>
      </c>
    </row>
    <row r="136" spans="1:24">
      <c r="A136" s="132">
        <v>1049</v>
      </c>
      <c r="B136" s="132">
        <v>60000000388</v>
      </c>
      <c r="C136" s="132">
        <v>61044300000</v>
      </c>
      <c r="D136" s="132" t="s">
        <v>541</v>
      </c>
      <c r="E136" s="132" t="s">
        <v>426</v>
      </c>
      <c r="F136" s="132">
        <v>43</v>
      </c>
      <c r="G136" s="132" t="s">
        <v>3848</v>
      </c>
      <c r="H136" s="132">
        <v>2</v>
      </c>
      <c r="I136" s="132">
        <v>0.34799999999999998</v>
      </c>
      <c r="J136" s="132">
        <v>1</v>
      </c>
      <c r="K136" s="132">
        <v>0.34799999999999998</v>
      </c>
      <c r="L136" s="132" t="s">
        <v>3107</v>
      </c>
      <c r="M136" s="132">
        <v>149</v>
      </c>
      <c r="N136" s="132" t="s">
        <v>428</v>
      </c>
      <c r="O136" s="132">
        <v>7505</v>
      </c>
      <c r="P136" s="132" t="s">
        <v>425</v>
      </c>
      <c r="Q136" s="132">
        <v>37</v>
      </c>
      <c r="R136" s="132" t="s">
        <v>194</v>
      </c>
      <c r="S136" s="132">
        <v>1000318</v>
      </c>
      <c r="T136" s="132">
        <v>34</v>
      </c>
      <c r="U136" s="132">
        <v>595</v>
      </c>
      <c r="V136" s="132">
        <v>0</v>
      </c>
      <c r="W136" s="132" t="s">
        <v>1077</v>
      </c>
      <c r="X136" s="132">
        <v>16</v>
      </c>
    </row>
    <row r="137" spans="1:24">
      <c r="A137" s="132">
        <v>1050</v>
      </c>
      <c r="B137" s="132">
        <v>60000000358</v>
      </c>
      <c r="C137" s="132">
        <v>61099020000</v>
      </c>
      <c r="D137" s="132" t="s">
        <v>1078</v>
      </c>
      <c r="E137" s="132" t="s">
        <v>453</v>
      </c>
      <c r="F137" s="132">
        <v>73</v>
      </c>
      <c r="G137" s="132" t="s">
        <v>3848</v>
      </c>
      <c r="H137" s="132">
        <v>2</v>
      </c>
      <c r="I137" s="132">
        <v>0.126</v>
      </c>
      <c r="J137" s="132">
        <v>1</v>
      </c>
      <c r="K137" s="132">
        <v>0.126</v>
      </c>
      <c r="L137" s="132" t="s">
        <v>242</v>
      </c>
      <c r="M137" s="132">
        <v>787</v>
      </c>
      <c r="N137" s="132" t="s">
        <v>440</v>
      </c>
      <c r="O137" s="132">
        <v>7485</v>
      </c>
      <c r="P137" s="132" t="s">
        <v>425</v>
      </c>
      <c r="Q137" s="132">
        <v>37</v>
      </c>
      <c r="R137" s="132" t="s">
        <v>194</v>
      </c>
      <c r="S137" s="132">
        <v>1000318</v>
      </c>
      <c r="T137" s="132" t="s">
        <v>1079</v>
      </c>
      <c r="U137" s="132">
        <v>608</v>
      </c>
      <c r="V137" s="132">
        <v>0</v>
      </c>
      <c r="W137" s="132" t="s">
        <v>1050</v>
      </c>
      <c r="X137" s="132">
        <v>20</v>
      </c>
    </row>
    <row r="138" spans="1:24">
      <c r="A138" s="132">
        <v>1051</v>
      </c>
      <c r="B138" s="132">
        <v>60000000357</v>
      </c>
      <c r="C138" s="132">
        <v>61099090000</v>
      </c>
      <c r="D138" s="132" t="s">
        <v>642</v>
      </c>
      <c r="E138" s="132" t="s">
        <v>453</v>
      </c>
      <c r="F138" s="132">
        <v>73</v>
      </c>
      <c r="G138" s="132" t="s">
        <v>3848</v>
      </c>
      <c r="H138" s="132">
        <v>2</v>
      </c>
      <c r="I138" s="132">
        <v>0.182</v>
      </c>
      <c r="J138" s="132">
        <v>1</v>
      </c>
      <c r="K138" s="132">
        <v>0.182</v>
      </c>
      <c r="L138" s="132" t="s">
        <v>194</v>
      </c>
      <c r="M138" s="132">
        <v>808</v>
      </c>
      <c r="N138" s="132" t="s">
        <v>2886</v>
      </c>
      <c r="O138" s="132">
        <v>4250</v>
      </c>
      <c r="P138" s="132" t="s">
        <v>3923</v>
      </c>
      <c r="Q138" s="132">
        <v>94</v>
      </c>
      <c r="R138" s="132" t="s">
        <v>194</v>
      </c>
      <c r="S138" s="132">
        <v>1000318</v>
      </c>
      <c r="T138" s="132" t="s">
        <v>810</v>
      </c>
      <c r="U138" s="132">
        <v>122</v>
      </c>
      <c r="V138" s="132">
        <v>0</v>
      </c>
      <c r="W138" s="132" t="s">
        <v>1063</v>
      </c>
      <c r="X138" s="132">
        <v>13</v>
      </c>
    </row>
    <row r="139" spans="1:24">
      <c r="A139" s="132">
        <v>1052</v>
      </c>
      <c r="B139" s="132">
        <v>60000000356</v>
      </c>
      <c r="C139" s="132">
        <v>61044900000</v>
      </c>
      <c r="D139" s="132" t="s">
        <v>1081</v>
      </c>
      <c r="E139" s="132" t="s">
        <v>426</v>
      </c>
      <c r="F139" s="132">
        <v>43</v>
      </c>
      <c r="G139" s="132" t="s">
        <v>3848</v>
      </c>
      <c r="H139" s="132">
        <v>2</v>
      </c>
      <c r="I139" s="132">
        <v>0.434</v>
      </c>
      <c r="J139" s="132">
        <v>1</v>
      </c>
      <c r="K139" s="132">
        <v>0.434</v>
      </c>
      <c r="L139" s="132" t="s">
        <v>194</v>
      </c>
      <c r="M139" s="132">
        <v>808</v>
      </c>
      <c r="N139" s="132" t="s">
        <v>3915</v>
      </c>
      <c r="O139" s="132">
        <v>7497</v>
      </c>
      <c r="P139" s="132" t="s">
        <v>3957</v>
      </c>
      <c r="Q139" s="132" t="s">
        <v>3937</v>
      </c>
      <c r="R139" s="132" t="s">
        <v>194</v>
      </c>
      <c r="S139" s="132">
        <v>1000318</v>
      </c>
      <c r="T139" s="132">
        <v>36</v>
      </c>
      <c r="U139" s="132">
        <v>584</v>
      </c>
      <c r="V139" s="132">
        <v>0</v>
      </c>
      <c r="W139" s="132" t="s">
        <v>1038</v>
      </c>
      <c r="X139" s="132">
        <v>5</v>
      </c>
    </row>
    <row r="140" spans="1:24">
      <c r="A140" s="132">
        <v>1053</v>
      </c>
      <c r="B140" s="132">
        <v>60000000355</v>
      </c>
      <c r="C140" s="132">
        <v>61091000000</v>
      </c>
      <c r="D140" s="132" t="s">
        <v>608</v>
      </c>
      <c r="E140" s="132" t="s">
        <v>329</v>
      </c>
      <c r="F140" s="132">
        <v>249</v>
      </c>
      <c r="G140" s="132" t="s">
        <v>3848</v>
      </c>
      <c r="H140" s="132">
        <v>2</v>
      </c>
      <c r="I140" s="132">
        <v>0.05</v>
      </c>
      <c r="J140" s="132">
        <v>1</v>
      </c>
      <c r="K140" s="132">
        <v>0.05</v>
      </c>
      <c r="L140" s="132" t="s">
        <v>207</v>
      </c>
      <c r="M140" s="132">
        <v>819</v>
      </c>
      <c r="N140" s="132" t="s">
        <v>440</v>
      </c>
      <c r="O140" s="132">
        <v>7485</v>
      </c>
      <c r="P140" s="132" t="s">
        <v>439</v>
      </c>
      <c r="Q140" s="132">
        <v>9</v>
      </c>
      <c r="R140" s="132" t="s">
        <v>194</v>
      </c>
      <c r="S140" s="132">
        <v>1000318</v>
      </c>
      <c r="T140" s="132">
        <v>38</v>
      </c>
      <c r="U140" s="132">
        <v>575</v>
      </c>
      <c r="V140" s="132">
        <v>0</v>
      </c>
      <c r="W140" s="132" t="s">
        <v>1050</v>
      </c>
      <c r="X140" s="132">
        <v>20</v>
      </c>
    </row>
    <row r="141" spans="1:24">
      <c r="A141" s="132">
        <v>1054</v>
      </c>
      <c r="B141" s="132">
        <v>60000000354</v>
      </c>
      <c r="C141" s="132">
        <v>61091000000</v>
      </c>
      <c r="D141" s="132" t="s">
        <v>608</v>
      </c>
      <c r="E141" s="132" t="s">
        <v>329</v>
      </c>
      <c r="F141" s="132">
        <v>249</v>
      </c>
      <c r="G141" s="132" t="s">
        <v>3848</v>
      </c>
      <c r="H141" s="132">
        <v>2</v>
      </c>
      <c r="I141" s="132">
        <v>0.06</v>
      </c>
      <c r="J141" s="132">
        <v>1</v>
      </c>
      <c r="K141" s="132">
        <v>0.06</v>
      </c>
      <c r="L141" s="132" t="s">
        <v>207</v>
      </c>
      <c r="M141" s="132">
        <v>819</v>
      </c>
      <c r="N141" s="132" t="s">
        <v>440</v>
      </c>
      <c r="O141" s="132">
        <v>7485</v>
      </c>
      <c r="P141" s="132" t="s">
        <v>439</v>
      </c>
      <c r="Q141" s="132">
        <v>9</v>
      </c>
      <c r="R141" s="132" t="s">
        <v>194</v>
      </c>
      <c r="S141" s="132">
        <v>1000318</v>
      </c>
      <c r="T141" s="132">
        <v>44</v>
      </c>
      <c r="U141" s="132">
        <v>589</v>
      </c>
      <c r="V141" s="132">
        <v>0</v>
      </c>
      <c r="W141" s="132" t="s">
        <v>1050</v>
      </c>
      <c r="X141" s="132">
        <v>20</v>
      </c>
    </row>
    <row r="142" spans="1:24">
      <c r="A142" s="132">
        <v>1055</v>
      </c>
      <c r="B142" s="132">
        <v>60000000353</v>
      </c>
      <c r="C142" s="132">
        <v>61062000000</v>
      </c>
      <c r="D142" s="132" t="s">
        <v>591</v>
      </c>
      <c r="E142" s="132" t="s">
        <v>444</v>
      </c>
      <c r="F142" s="132">
        <v>82</v>
      </c>
      <c r="G142" s="132" t="s">
        <v>3848</v>
      </c>
      <c r="H142" s="132">
        <v>2</v>
      </c>
      <c r="I142" s="132">
        <v>0.52800000000000002</v>
      </c>
      <c r="J142" s="132">
        <v>1</v>
      </c>
      <c r="K142" s="132">
        <v>0.52800000000000002</v>
      </c>
      <c r="L142" s="132" t="s">
        <v>244</v>
      </c>
      <c r="M142" s="132">
        <v>441</v>
      </c>
      <c r="N142" s="132" t="s">
        <v>3915</v>
      </c>
      <c r="O142" s="132">
        <v>7497</v>
      </c>
      <c r="P142" s="132" t="s">
        <v>3951</v>
      </c>
      <c r="Q142" s="132" t="s">
        <v>3937</v>
      </c>
      <c r="R142" s="132" t="s">
        <v>194</v>
      </c>
      <c r="S142" s="132">
        <v>1000318</v>
      </c>
      <c r="T142" s="132" t="s">
        <v>858</v>
      </c>
      <c r="U142" s="132">
        <v>1</v>
      </c>
      <c r="V142" s="132">
        <v>0</v>
      </c>
      <c r="W142" s="132" t="s">
        <v>1048</v>
      </c>
      <c r="X142" s="132">
        <v>4</v>
      </c>
    </row>
    <row r="143" spans="1:24">
      <c r="A143" s="132">
        <v>1056</v>
      </c>
      <c r="B143" s="132">
        <v>60000000352</v>
      </c>
      <c r="C143" s="132">
        <v>61091000000</v>
      </c>
      <c r="D143" s="132" t="s">
        <v>608</v>
      </c>
      <c r="E143" s="132" t="s">
        <v>329</v>
      </c>
      <c r="F143" s="132">
        <v>249</v>
      </c>
      <c r="G143" s="132" t="s">
        <v>3848</v>
      </c>
      <c r="H143" s="132">
        <v>2</v>
      </c>
      <c r="I143" s="132">
        <v>8.4000000000000005E-2</v>
      </c>
      <c r="J143" s="132">
        <v>1</v>
      </c>
      <c r="K143" s="132">
        <v>8.4000000000000005E-2</v>
      </c>
      <c r="L143" s="132" t="s">
        <v>219</v>
      </c>
      <c r="M143" s="132">
        <v>845</v>
      </c>
      <c r="N143" s="132" t="s">
        <v>2783</v>
      </c>
      <c r="O143" s="132">
        <v>1715</v>
      </c>
      <c r="P143" s="132" t="s">
        <v>439</v>
      </c>
      <c r="Q143" s="132">
        <v>9</v>
      </c>
      <c r="R143" s="132" t="s">
        <v>194</v>
      </c>
      <c r="S143" s="132">
        <v>1000318</v>
      </c>
      <c r="T143" s="132" t="s">
        <v>810</v>
      </c>
      <c r="U143" s="132">
        <v>122</v>
      </c>
      <c r="V143" s="132">
        <v>0</v>
      </c>
      <c r="W143" s="132" t="s">
        <v>1048</v>
      </c>
      <c r="X143" s="132">
        <v>4</v>
      </c>
    </row>
    <row r="144" spans="1:24">
      <c r="A144" s="132">
        <v>1057</v>
      </c>
      <c r="B144" s="132">
        <v>60000000351</v>
      </c>
      <c r="C144" s="132">
        <v>61044300000</v>
      </c>
      <c r="D144" s="132" t="s">
        <v>541</v>
      </c>
      <c r="E144" s="132" t="s">
        <v>426</v>
      </c>
      <c r="F144" s="132">
        <v>43</v>
      </c>
      <c r="G144" s="132" t="s">
        <v>3848</v>
      </c>
      <c r="H144" s="132">
        <v>2</v>
      </c>
      <c r="I144" s="132">
        <v>0.24199999999999999</v>
      </c>
      <c r="J144" s="132">
        <v>1</v>
      </c>
      <c r="K144" s="132">
        <v>0.24199999999999999</v>
      </c>
      <c r="L144" s="132" t="s">
        <v>194</v>
      </c>
      <c r="M144" s="132">
        <v>808</v>
      </c>
      <c r="N144" s="132" t="s">
        <v>429</v>
      </c>
      <c r="O144" s="132">
        <v>7565</v>
      </c>
      <c r="P144" s="132" t="s">
        <v>425</v>
      </c>
      <c r="Q144" s="132">
        <v>37</v>
      </c>
      <c r="R144" s="132" t="s">
        <v>194</v>
      </c>
      <c r="S144" s="132">
        <v>1000318</v>
      </c>
      <c r="T144" s="132">
        <v>38</v>
      </c>
      <c r="U144" s="132">
        <v>575</v>
      </c>
      <c r="V144" s="132">
        <v>0</v>
      </c>
      <c r="W144" s="132" t="s">
        <v>1038</v>
      </c>
      <c r="X144" s="132">
        <v>5</v>
      </c>
    </row>
    <row r="145" spans="1:24">
      <c r="A145" s="132">
        <v>1058</v>
      </c>
      <c r="B145" s="132">
        <v>60000000350</v>
      </c>
      <c r="C145" s="132">
        <v>61044200000</v>
      </c>
      <c r="D145" s="132" t="s">
        <v>867</v>
      </c>
      <c r="E145" s="132" t="s">
        <v>426</v>
      </c>
      <c r="F145" s="132">
        <v>43</v>
      </c>
      <c r="G145" s="132" t="s">
        <v>3848</v>
      </c>
      <c r="H145" s="132">
        <v>2</v>
      </c>
      <c r="I145" s="132">
        <v>0.224</v>
      </c>
      <c r="J145" s="132">
        <v>1</v>
      </c>
      <c r="K145" s="132">
        <v>0.224</v>
      </c>
      <c r="L145" s="132" t="s">
        <v>227</v>
      </c>
      <c r="M145" s="132">
        <v>84</v>
      </c>
      <c r="N145" s="132" t="s">
        <v>3915</v>
      </c>
      <c r="O145" s="132">
        <v>7497</v>
      </c>
      <c r="P145" s="132" t="s">
        <v>3958</v>
      </c>
      <c r="Q145" s="132" t="s">
        <v>3929</v>
      </c>
      <c r="R145" s="132" t="s">
        <v>194</v>
      </c>
      <c r="S145" s="132">
        <v>1000318</v>
      </c>
      <c r="T145" s="132">
        <v>42</v>
      </c>
      <c r="U145" s="132">
        <v>594</v>
      </c>
      <c r="V145" s="132">
        <v>0</v>
      </c>
      <c r="W145" s="132" t="s">
        <v>1046</v>
      </c>
      <c r="X145" s="132">
        <v>12</v>
      </c>
    </row>
    <row r="146" spans="1:24">
      <c r="A146" s="132">
        <v>1059</v>
      </c>
      <c r="B146" s="132">
        <v>60000000349</v>
      </c>
      <c r="C146" s="132">
        <v>61124990000</v>
      </c>
      <c r="D146" s="132" t="s">
        <v>1054</v>
      </c>
      <c r="E146" s="132" t="s">
        <v>3666</v>
      </c>
      <c r="F146" s="132">
        <v>46</v>
      </c>
      <c r="G146" s="132" t="s">
        <v>3848</v>
      </c>
      <c r="H146" s="132">
        <v>2</v>
      </c>
      <c r="I146" s="132">
        <v>8.2000000000000003E-2</v>
      </c>
      <c r="J146" s="132">
        <v>1</v>
      </c>
      <c r="K146" s="132">
        <v>8.2000000000000003E-2</v>
      </c>
      <c r="L146" s="132" t="s">
        <v>245</v>
      </c>
      <c r="M146" s="132">
        <v>257</v>
      </c>
      <c r="N146" s="132" t="s">
        <v>440</v>
      </c>
      <c r="O146" s="132">
        <v>7485</v>
      </c>
      <c r="P146" s="132" t="s">
        <v>439</v>
      </c>
      <c r="Q146" s="132">
        <v>9</v>
      </c>
      <c r="R146" s="132" t="s">
        <v>194</v>
      </c>
      <c r="S146" s="132">
        <v>1000318</v>
      </c>
      <c r="T146" s="132">
        <v>36</v>
      </c>
      <c r="U146" s="132">
        <v>584</v>
      </c>
      <c r="V146" s="132">
        <v>0</v>
      </c>
      <c r="W146" s="132" t="s">
        <v>1109</v>
      </c>
      <c r="X146" s="132">
        <v>9</v>
      </c>
    </row>
    <row r="147" spans="1:24">
      <c r="A147" s="132">
        <v>1060</v>
      </c>
      <c r="B147" s="132">
        <v>60000000348</v>
      </c>
      <c r="C147" s="132">
        <v>61124990000</v>
      </c>
      <c r="D147" s="132" t="s">
        <v>1054</v>
      </c>
      <c r="E147" s="132" t="s">
        <v>3666</v>
      </c>
      <c r="F147" s="132">
        <v>46</v>
      </c>
      <c r="G147" s="132" t="s">
        <v>3848</v>
      </c>
      <c r="H147" s="132">
        <v>2</v>
      </c>
      <c r="I147" s="132">
        <v>7.8E-2</v>
      </c>
      <c r="J147" s="132">
        <v>1</v>
      </c>
      <c r="K147" s="132">
        <v>7.8E-2</v>
      </c>
      <c r="L147" s="132" t="s">
        <v>245</v>
      </c>
      <c r="M147" s="132">
        <v>257</v>
      </c>
      <c r="N147" s="132" t="s">
        <v>440</v>
      </c>
      <c r="O147" s="132">
        <v>7485</v>
      </c>
      <c r="P147" s="132" t="s">
        <v>439</v>
      </c>
      <c r="Q147" s="132">
        <v>9</v>
      </c>
      <c r="R147" s="132" t="s">
        <v>194</v>
      </c>
      <c r="S147" s="132">
        <v>1000318</v>
      </c>
      <c r="T147" s="132">
        <v>36</v>
      </c>
      <c r="U147" s="132">
        <v>584</v>
      </c>
      <c r="V147" s="132">
        <v>0</v>
      </c>
      <c r="W147" s="132" t="s">
        <v>1109</v>
      </c>
      <c r="X147" s="132">
        <v>9</v>
      </c>
    </row>
    <row r="148" spans="1:24">
      <c r="A148" s="132">
        <v>1061</v>
      </c>
      <c r="B148" s="132">
        <v>60000000347</v>
      </c>
      <c r="C148" s="132">
        <v>61091000000</v>
      </c>
      <c r="D148" s="132" t="s">
        <v>608</v>
      </c>
      <c r="E148" s="132" t="s">
        <v>329</v>
      </c>
      <c r="F148" s="132">
        <v>249</v>
      </c>
      <c r="G148" s="132" t="s">
        <v>3848</v>
      </c>
      <c r="H148" s="132">
        <v>2</v>
      </c>
      <c r="I148" s="132">
        <v>0.17</v>
      </c>
      <c r="J148" s="132">
        <v>1</v>
      </c>
      <c r="K148" s="132">
        <v>0.17</v>
      </c>
      <c r="L148" s="132" t="s">
        <v>246</v>
      </c>
      <c r="M148" s="132">
        <v>188</v>
      </c>
      <c r="N148" s="132" t="s">
        <v>436</v>
      </c>
      <c r="O148" s="132">
        <v>1840</v>
      </c>
      <c r="P148" s="132" t="s">
        <v>439</v>
      </c>
      <c r="Q148" s="132">
        <v>9</v>
      </c>
      <c r="R148" s="132" t="s">
        <v>194</v>
      </c>
      <c r="S148" s="132">
        <v>1000318</v>
      </c>
      <c r="T148" s="132" t="s">
        <v>821</v>
      </c>
      <c r="U148" s="132">
        <v>3</v>
      </c>
      <c r="V148" s="132">
        <v>0</v>
      </c>
      <c r="W148" s="132" t="s">
        <v>1063</v>
      </c>
      <c r="X148" s="132">
        <v>13</v>
      </c>
    </row>
    <row r="149" spans="1:24">
      <c r="A149" s="132">
        <v>1062</v>
      </c>
      <c r="B149" s="132">
        <v>60000000346</v>
      </c>
      <c r="C149" s="132">
        <v>61142000000</v>
      </c>
      <c r="D149" s="132" t="s">
        <v>1082</v>
      </c>
      <c r="E149" s="132" t="s">
        <v>458</v>
      </c>
      <c r="F149" s="132">
        <v>15</v>
      </c>
      <c r="G149" s="132" t="s">
        <v>3848</v>
      </c>
      <c r="H149" s="132">
        <v>2</v>
      </c>
      <c r="I149" s="132">
        <v>6.8000000000000005E-2</v>
      </c>
      <c r="J149" s="132">
        <v>1</v>
      </c>
      <c r="K149" s="132">
        <v>6.8000000000000005E-2</v>
      </c>
      <c r="L149" s="132" t="s">
        <v>194</v>
      </c>
      <c r="M149" s="132">
        <v>808</v>
      </c>
      <c r="N149" s="132" t="s">
        <v>428</v>
      </c>
      <c r="O149" s="132">
        <v>7505</v>
      </c>
      <c r="P149" s="132" t="s">
        <v>439</v>
      </c>
      <c r="Q149" s="132">
        <v>9</v>
      </c>
      <c r="R149" s="132" t="s">
        <v>194</v>
      </c>
      <c r="S149" s="132">
        <v>1000318</v>
      </c>
      <c r="T149" s="132">
        <v>36</v>
      </c>
      <c r="U149" s="132">
        <v>584</v>
      </c>
      <c r="V149" s="132">
        <v>0</v>
      </c>
      <c r="W149" s="132" t="s">
        <v>1046</v>
      </c>
      <c r="X149" s="132">
        <v>12</v>
      </c>
    </row>
    <row r="150" spans="1:24">
      <c r="A150" s="132">
        <v>1063</v>
      </c>
      <c r="B150" s="132">
        <v>60000000345</v>
      </c>
      <c r="C150" s="132">
        <v>61044300000</v>
      </c>
      <c r="D150" s="132" t="s">
        <v>541</v>
      </c>
      <c r="E150" s="132" t="s">
        <v>426</v>
      </c>
      <c r="F150" s="132">
        <v>43</v>
      </c>
      <c r="G150" s="132" t="s">
        <v>3848</v>
      </c>
      <c r="H150" s="132">
        <v>2</v>
      </c>
      <c r="I150" s="132">
        <v>0.19600000000000001</v>
      </c>
      <c r="J150" s="132">
        <v>1</v>
      </c>
      <c r="K150" s="132">
        <v>0.19600000000000001</v>
      </c>
      <c r="L150" s="132" t="s">
        <v>224</v>
      </c>
      <c r="M150" s="132">
        <v>849</v>
      </c>
      <c r="N150" s="132" t="s">
        <v>428</v>
      </c>
      <c r="O150" s="132">
        <v>7505</v>
      </c>
      <c r="P150" s="132" t="s">
        <v>425</v>
      </c>
      <c r="Q150" s="132">
        <v>37</v>
      </c>
      <c r="R150" s="132" t="s">
        <v>194</v>
      </c>
      <c r="S150" s="132">
        <v>1000318</v>
      </c>
      <c r="T150" s="132">
        <v>38</v>
      </c>
      <c r="U150" s="132">
        <v>575</v>
      </c>
      <c r="V150" s="132">
        <v>0</v>
      </c>
      <c r="W150" s="132" t="s">
        <v>1038</v>
      </c>
      <c r="X150" s="132">
        <v>5</v>
      </c>
    </row>
    <row r="151" spans="1:24">
      <c r="A151" s="132">
        <v>1064</v>
      </c>
      <c r="B151" s="132">
        <v>60000000344</v>
      </c>
      <c r="C151" s="132">
        <v>61044300000</v>
      </c>
      <c r="D151" s="132" t="s">
        <v>541</v>
      </c>
      <c r="E151" s="132" t="s">
        <v>426</v>
      </c>
      <c r="F151" s="132">
        <v>43</v>
      </c>
      <c r="G151" s="132" t="s">
        <v>3848</v>
      </c>
      <c r="H151" s="132">
        <v>2</v>
      </c>
      <c r="I151" s="132">
        <v>0.216</v>
      </c>
      <c r="J151" s="132">
        <v>1</v>
      </c>
      <c r="K151" s="132">
        <v>0.216</v>
      </c>
      <c r="L151" s="132" t="s">
        <v>226</v>
      </c>
      <c r="M151" s="132">
        <v>851</v>
      </c>
      <c r="N151" s="132" t="s">
        <v>436</v>
      </c>
      <c r="O151" s="132">
        <v>1840</v>
      </c>
      <c r="P151" s="132" t="s">
        <v>425</v>
      </c>
      <c r="Q151" s="132">
        <v>37</v>
      </c>
      <c r="R151" s="132" t="s">
        <v>194</v>
      </c>
      <c r="S151" s="132">
        <v>1000318</v>
      </c>
      <c r="T151" s="132">
        <v>38</v>
      </c>
      <c r="U151" s="132">
        <v>575</v>
      </c>
      <c r="V151" s="132">
        <v>0</v>
      </c>
      <c r="W151" s="132" t="s">
        <v>1063</v>
      </c>
      <c r="X151" s="132">
        <v>13</v>
      </c>
    </row>
    <row r="152" spans="1:24">
      <c r="A152" s="132">
        <v>1065</v>
      </c>
      <c r="B152" s="132">
        <v>60000000343</v>
      </c>
      <c r="C152" s="132">
        <v>61091000000</v>
      </c>
      <c r="D152" s="132" t="s">
        <v>1068</v>
      </c>
      <c r="E152" s="132" t="s">
        <v>329</v>
      </c>
      <c r="F152" s="132">
        <v>249</v>
      </c>
      <c r="G152" s="132" t="s">
        <v>3848</v>
      </c>
      <c r="H152" s="132">
        <v>2</v>
      </c>
      <c r="I152" s="132">
        <v>0.112</v>
      </c>
      <c r="J152" s="132">
        <v>1</v>
      </c>
      <c r="K152" s="132">
        <v>0.112</v>
      </c>
      <c r="L152" s="132" t="s">
        <v>221</v>
      </c>
      <c r="M152" s="132">
        <v>847</v>
      </c>
      <c r="N152" s="132" t="s">
        <v>3915</v>
      </c>
      <c r="O152" s="132">
        <v>7497</v>
      </c>
      <c r="P152" s="132" t="s">
        <v>3959</v>
      </c>
      <c r="Q152" s="132" t="s">
        <v>3932</v>
      </c>
      <c r="R152" s="132" t="s">
        <v>194</v>
      </c>
      <c r="S152" s="132">
        <v>1000318</v>
      </c>
      <c r="T152" s="132">
        <v>36</v>
      </c>
      <c r="U152" s="132">
        <v>584</v>
      </c>
      <c r="V152" s="132">
        <v>0</v>
      </c>
      <c r="W152" s="132" t="s">
        <v>1050</v>
      </c>
      <c r="X152" s="132">
        <v>20</v>
      </c>
    </row>
    <row r="153" spans="1:24">
      <c r="A153" s="132">
        <v>1066</v>
      </c>
      <c r="B153" s="132">
        <v>60000000342</v>
      </c>
      <c r="C153" s="132">
        <v>61044200000</v>
      </c>
      <c r="D153" s="132" t="s">
        <v>867</v>
      </c>
      <c r="E153" s="132" t="s">
        <v>426</v>
      </c>
      <c r="F153" s="132">
        <v>43</v>
      </c>
      <c r="G153" s="132" t="s">
        <v>3848</v>
      </c>
      <c r="H153" s="132">
        <v>2</v>
      </c>
      <c r="I153" s="132">
        <v>0.22</v>
      </c>
      <c r="J153" s="132">
        <v>1</v>
      </c>
      <c r="K153" s="132">
        <v>0.22</v>
      </c>
      <c r="L153" s="132" t="s">
        <v>249</v>
      </c>
      <c r="M153" s="132">
        <v>73</v>
      </c>
      <c r="N153" s="132" t="s">
        <v>3915</v>
      </c>
      <c r="O153" s="132">
        <v>7497</v>
      </c>
      <c r="P153" s="132" t="s">
        <v>439</v>
      </c>
      <c r="Q153" s="132">
        <v>9</v>
      </c>
      <c r="R153" s="132" t="s">
        <v>194</v>
      </c>
      <c r="S153" s="132">
        <v>1000318</v>
      </c>
      <c r="T153" s="132">
        <v>40</v>
      </c>
      <c r="U153" s="132">
        <v>592</v>
      </c>
      <c r="V153" s="132">
        <v>0</v>
      </c>
      <c r="W153" s="132" t="s">
        <v>1048</v>
      </c>
      <c r="X153" s="132">
        <v>4</v>
      </c>
    </row>
    <row r="154" spans="1:24">
      <c r="A154" s="132">
        <v>1067</v>
      </c>
      <c r="B154" s="132">
        <v>60000000341</v>
      </c>
      <c r="C154" s="132">
        <v>61083100000</v>
      </c>
      <c r="D154" s="132" t="s">
        <v>641</v>
      </c>
      <c r="E154" s="132" t="s">
        <v>430</v>
      </c>
      <c r="F154" s="132">
        <v>193</v>
      </c>
      <c r="G154" s="132" t="s">
        <v>3848</v>
      </c>
      <c r="H154" s="132">
        <v>2</v>
      </c>
      <c r="I154" s="132">
        <v>0.22600000000000001</v>
      </c>
      <c r="J154" s="132">
        <v>1</v>
      </c>
      <c r="K154" s="132">
        <v>0.22600000000000001</v>
      </c>
      <c r="L154" s="132" t="s">
        <v>235</v>
      </c>
      <c r="M154" s="132">
        <v>856</v>
      </c>
      <c r="N154" s="132" t="s">
        <v>429</v>
      </c>
      <c r="O154" s="132">
        <v>7565</v>
      </c>
      <c r="P154" s="132" t="s">
        <v>3956</v>
      </c>
      <c r="Q154" s="132" t="s">
        <v>3930</v>
      </c>
      <c r="R154" s="132" t="s">
        <v>194</v>
      </c>
      <c r="S154" s="132">
        <v>1000318</v>
      </c>
      <c r="T154" s="132" t="s">
        <v>825</v>
      </c>
      <c r="U154" s="132">
        <v>119</v>
      </c>
      <c r="V154" s="132">
        <v>0</v>
      </c>
      <c r="W154" s="132" t="s">
        <v>1073</v>
      </c>
      <c r="X154" s="132">
        <v>8</v>
      </c>
    </row>
    <row r="155" spans="1:24">
      <c r="A155" s="132">
        <v>1068</v>
      </c>
      <c r="B155" s="132">
        <v>60000000340</v>
      </c>
      <c r="C155" s="132">
        <v>61091000000</v>
      </c>
      <c r="D155" s="132" t="s">
        <v>608</v>
      </c>
      <c r="E155" s="132" t="s">
        <v>329</v>
      </c>
      <c r="F155" s="132">
        <v>249</v>
      </c>
      <c r="G155" s="132" t="s">
        <v>3848</v>
      </c>
      <c r="H155" s="132">
        <v>2</v>
      </c>
      <c r="I155" s="132">
        <v>5.3999999999999999E-2</v>
      </c>
      <c r="J155" s="132">
        <v>1</v>
      </c>
      <c r="K155" s="132">
        <v>5.3999999999999999E-2</v>
      </c>
      <c r="L155" s="132" t="s">
        <v>207</v>
      </c>
      <c r="M155" s="132">
        <v>819</v>
      </c>
      <c r="N155" s="132" t="s">
        <v>440</v>
      </c>
      <c r="O155" s="132">
        <v>7485</v>
      </c>
      <c r="P155" s="132" t="s">
        <v>439</v>
      </c>
      <c r="Q155" s="132">
        <v>9</v>
      </c>
      <c r="R155" s="132" t="s">
        <v>194</v>
      </c>
      <c r="S155" s="132">
        <v>1000318</v>
      </c>
      <c r="T155" s="132">
        <v>42</v>
      </c>
      <c r="U155" s="132">
        <v>594</v>
      </c>
      <c r="V155" s="132">
        <v>0</v>
      </c>
      <c r="W155" s="132" t="s">
        <v>1050</v>
      </c>
      <c r="X155" s="132">
        <v>20</v>
      </c>
    </row>
    <row r="156" spans="1:24">
      <c r="A156" s="132">
        <v>1069</v>
      </c>
      <c r="B156" s="132">
        <v>60000000339</v>
      </c>
      <c r="C156" s="132">
        <v>61124190000</v>
      </c>
      <c r="D156" s="132" t="s">
        <v>986</v>
      </c>
      <c r="E156" s="132" t="s">
        <v>3666</v>
      </c>
      <c r="F156" s="132">
        <v>46</v>
      </c>
      <c r="G156" s="132" t="s">
        <v>3848</v>
      </c>
      <c r="H156" s="132">
        <v>2</v>
      </c>
      <c r="I156" s="132">
        <v>0.122</v>
      </c>
      <c r="J156" s="132">
        <v>1</v>
      </c>
      <c r="K156" s="132">
        <v>0.122</v>
      </c>
      <c r="L156" s="132" t="s">
        <v>250</v>
      </c>
      <c r="M156" s="132">
        <v>859</v>
      </c>
      <c r="N156" s="132" t="s">
        <v>3915</v>
      </c>
      <c r="O156" s="132">
        <v>7497</v>
      </c>
      <c r="P156" s="132" t="s">
        <v>3878</v>
      </c>
      <c r="Q156" s="132">
        <v>56</v>
      </c>
      <c r="R156" s="132" t="s">
        <v>194</v>
      </c>
      <c r="S156" s="132">
        <v>1000318</v>
      </c>
      <c r="T156" s="132">
        <v>38</v>
      </c>
      <c r="U156" s="132">
        <v>575</v>
      </c>
      <c r="V156" s="132">
        <v>0</v>
      </c>
      <c r="W156" s="132" t="s">
        <v>1038</v>
      </c>
      <c r="X156" s="132">
        <v>5</v>
      </c>
    </row>
    <row r="157" spans="1:24">
      <c r="A157" s="132">
        <v>1070</v>
      </c>
      <c r="B157" s="132">
        <v>60000000338</v>
      </c>
      <c r="C157" s="132">
        <v>61124190000</v>
      </c>
      <c r="D157" s="132" t="s">
        <v>595</v>
      </c>
      <c r="E157" s="132" t="s">
        <v>3666</v>
      </c>
      <c r="F157" s="132">
        <v>46</v>
      </c>
      <c r="G157" s="132" t="s">
        <v>3848</v>
      </c>
      <c r="H157" s="132">
        <v>2</v>
      </c>
      <c r="I157" s="132">
        <v>0.112</v>
      </c>
      <c r="J157" s="132">
        <v>1</v>
      </c>
      <c r="K157" s="132">
        <v>0.112</v>
      </c>
      <c r="L157" s="132" t="s">
        <v>226</v>
      </c>
      <c r="M157" s="132">
        <v>851</v>
      </c>
      <c r="N157" s="132" t="s">
        <v>436</v>
      </c>
      <c r="O157" s="132">
        <v>1840</v>
      </c>
      <c r="P157" s="132" t="s">
        <v>425</v>
      </c>
      <c r="Q157" s="132">
        <v>37</v>
      </c>
      <c r="R157" s="132" t="s">
        <v>194</v>
      </c>
      <c r="S157" s="132">
        <v>1000318</v>
      </c>
      <c r="T157" s="132">
        <v>42</v>
      </c>
      <c r="U157" s="132">
        <v>594</v>
      </c>
      <c r="V157" s="132">
        <v>0</v>
      </c>
      <c r="W157" s="132" t="s">
        <v>1050</v>
      </c>
      <c r="X157" s="132">
        <v>20</v>
      </c>
    </row>
    <row r="158" spans="1:24">
      <c r="A158" s="132">
        <v>1071</v>
      </c>
      <c r="B158" s="132">
        <v>60000000337</v>
      </c>
      <c r="C158" s="132">
        <v>61091000000</v>
      </c>
      <c r="D158" s="132" t="s">
        <v>608</v>
      </c>
      <c r="E158" s="132" t="s">
        <v>329</v>
      </c>
      <c r="F158" s="132">
        <v>249</v>
      </c>
      <c r="G158" s="132" t="s">
        <v>3848</v>
      </c>
      <c r="H158" s="132">
        <v>2</v>
      </c>
      <c r="I158" s="132">
        <v>0.06</v>
      </c>
      <c r="J158" s="132">
        <v>1</v>
      </c>
      <c r="K158" s="132">
        <v>0.06</v>
      </c>
      <c r="L158" s="132" t="s">
        <v>207</v>
      </c>
      <c r="M158" s="132">
        <v>819</v>
      </c>
      <c r="N158" s="132" t="s">
        <v>440</v>
      </c>
      <c r="O158" s="132">
        <v>7485</v>
      </c>
      <c r="P158" s="132" t="s">
        <v>439</v>
      </c>
      <c r="Q158" s="132">
        <v>9</v>
      </c>
      <c r="R158" s="132" t="s">
        <v>194</v>
      </c>
      <c r="S158" s="132">
        <v>1000318</v>
      </c>
      <c r="T158" s="132">
        <v>42</v>
      </c>
      <c r="U158" s="132">
        <v>594</v>
      </c>
      <c r="V158" s="132">
        <v>0</v>
      </c>
      <c r="W158" s="132" t="s">
        <v>1050</v>
      </c>
      <c r="X158" s="132">
        <v>20</v>
      </c>
    </row>
    <row r="159" spans="1:24">
      <c r="A159" s="132">
        <v>1072</v>
      </c>
      <c r="B159" s="132">
        <v>60000000336</v>
      </c>
      <c r="C159" s="132">
        <v>61044300000</v>
      </c>
      <c r="D159" s="132" t="s">
        <v>995</v>
      </c>
      <c r="E159" s="132" t="s">
        <v>426</v>
      </c>
      <c r="F159" s="132">
        <v>43</v>
      </c>
      <c r="G159" s="132" t="s">
        <v>3848</v>
      </c>
      <c r="H159" s="132">
        <v>2</v>
      </c>
      <c r="I159" s="132">
        <v>0.308</v>
      </c>
      <c r="J159" s="132">
        <v>1</v>
      </c>
      <c r="K159" s="132">
        <v>0.308</v>
      </c>
      <c r="L159" s="132" t="s">
        <v>220</v>
      </c>
      <c r="M159" s="132">
        <v>846</v>
      </c>
      <c r="N159" s="132" t="s">
        <v>3915</v>
      </c>
      <c r="O159" s="132">
        <v>7497</v>
      </c>
      <c r="P159" s="132" t="s">
        <v>425</v>
      </c>
      <c r="Q159" s="132">
        <v>37</v>
      </c>
      <c r="R159" s="132" t="s">
        <v>194</v>
      </c>
      <c r="S159" s="132">
        <v>1000318</v>
      </c>
      <c r="T159" s="132">
        <v>46</v>
      </c>
      <c r="U159" s="132">
        <v>577</v>
      </c>
      <c r="V159" s="132">
        <v>0</v>
      </c>
      <c r="W159" s="132" t="s">
        <v>1046</v>
      </c>
      <c r="X159" s="132">
        <v>12</v>
      </c>
    </row>
    <row r="160" spans="1:24">
      <c r="A160" s="132">
        <v>1073</v>
      </c>
      <c r="B160" s="132">
        <v>60000000335</v>
      </c>
      <c r="C160" s="132">
        <v>61091000000</v>
      </c>
      <c r="D160" s="132" t="s">
        <v>608</v>
      </c>
      <c r="E160" s="132" t="s">
        <v>329</v>
      </c>
      <c r="F160" s="132">
        <v>249</v>
      </c>
      <c r="G160" s="132" t="s">
        <v>3848</v>
      </c>
      <c r="H160" s="132">
        <v>2</v>
      </c>
      <c r="I160" s="132">
        <v>4.3999999999999997E-2</v>
      </c>
      <c r="J160" s="132">
        <v>1</v>
      </c>
      <c r="K160" s="132">
        <v>4.3999999999999997E-2</v>
      </c>
      <c r="L160" s="132" t="s">
        <v>207</v>
      </c>
      <c r="M160" s="132">
        <v>819</v>
      </c>
      <c r="N160" s="132" t="s">
        <v>440</v>
      </c>
      <c r="O160" s="132">
        <v>7485</v>
      </c>
      <c r="P160" s="132" t="s">
        <v>439</v>
      </c>
      <c r="Q160" s="132">
        <v>9</v>
      </c>
      <c r="R160" s="132" t="s">
        <v>194</v>
      </c>
      <c r="S160" s="132">
        <v>1000318</v>
      </c>
      <c r="T160" s="132">
        <v>36</v>
      </c>
      <c r="U160" s="132">
        <v>584</v>
      </c>
      <c r="V160" s="132">
        <v>0</v>
      </c>
      <c r="W160" s="132" t="s">
        <v>1050</v>
      </c>
      <c r="X160" s="132">
        <v>20</v>
      </c>
    </row>
    <row r="161" spans="1:24">
      <c r="A161" s="132">
        <v>1074</v>
      </c>
      <c r="B161" s="132">
        <v>60000000334</v>
      </c>
      <c r="C161" s="132">
        <v>61045300000</v>
      </c>
      <c r="D161" s="132" t="s">
        <v>495</v>
      </c>
      <c r="E161" s="132" t="s">
        <v>443</v>
      </c>
      <c r="F161" s="132">
        <v>53</v>
      </c>
      <c r="G161" s="132" t="s">
        <v>3848</v>
      </c>
      <c r="H161" s="132">
        <v>2</v>
      </c>
      <c r="I161" s="132">
        <v>0.122</v>
      </c>
      <c r="J161" s="132">
        <v>1</v>
      </c>
      <c r="K161" s="132">
        <v>0.122</v>
      </c>
      <c r="L161" s="132" t="s">
        <v>226</v>
      </c>
      <c r="M161" s="132">
        <v>851</v>
      </c>
      <c r="N161" s="132" t="s">
        <v>2796</v>
      </c>
      <c r="O161" s="132">
        <v>1745</v>
      </c>
      <c r="P161" s="132" t="s">
        <v>425</v>
      </c>
      <c r="Q161" s="132">
        <v>37</v>
      </c>
      <c r="R161" s="132" t="s">
        <v>194</v>
      </c>
      <c r="S161" s="132">
        <v>1000318</v>
      </c>
      <c r="T161" s="132">
        <v>46</v>
      </c>
      <c r="U161" s="132">
        <v>577</v>
      </c>
      <c r="V161" s="132">
        <v>0</v>
      </c>
      <c r="W161" s="132" t="s">
        <v>1064</v>
      </c>
      <c r="X161" s="132">
        <v>7</v>
      </c>
    </row>
    <row r="162" spans="1:24">
      <c r="A162" s="132">
        <v>1075</v>
      </c>
      <c r="B162" s="132">
        <v>60000000332</v>
      </c>
      <c r="C162" s="132">
        <v>61044300000</v>
      </c>
      <c r="D162" s="132" t="s">
        <v>541</v>
      </c>
      <c r="E162" s="132" t="s">
        <v>426</v>
      </c>
      <c r="F162" s="132">
        <v>43</v>
      </c>
      <c r="G162" s="132" t="s">
        <v>3848</v>
      </c>
      <c r="H162" s="132">
        <v>2</v>
      </c>
      <c r="I162" s="132">
        <v>0.17</v>
      </c>
      <c r="J162" s="132">
        <v>1</v>
      </c>
      <c r="K162" s="132">
        <v>0.17</v>
      </c>
      <c r="L162" s="132" t="s">
        <v>232</v>
      </c>
      <c r="M162" s="132">
        <v>854</v>
      </c>
      <c r="N162" s="132" t="s">
        <v>421</v>
      </c>
      <c r="O162" s="132">
        <v>2110</v>
      </c>
      <c r="P162" s="132" t="s">
        <v>425</v>
      </c>
      <c r="Q162" s="132">
        <v>37</v>
      </c>
      <c r="R162" s="132" t="s">
        <v>194</v>
      </c>
      <c r="S162" s="132">
        <v>1000318</v>
      </c>
      <c r="T162" s="132" t="s">
        <v>1072</v>
      </c>
      <c r="U162" s="132">
        <v>605</v>
      </c>
      <c r="V162" s="132">
        <v>0</v>
      </c>
      <c r="W162" s="132" t="s">
        <v>1063</v>
      </c>
      <c r="X162" s="132">
        <v>13</v>
      </c>
    </row>
    <row r="163" spans="1:24">
      <c r="A163" s="132">
        <v>1076</v>
      </c>
      <c r="B163" s="132">
        <v>60000000333</v>
      </c>
      <c r="C163" s="132">
        <v>61091000000</v>
      </c>
      <c r="D163" s="132" t="s">
        <v>608</v>
      </c>
      <c r="E163" s="132" t="s">
        <v>329</v>
      </c>
      <c r="F163" s="132">
        <v>249</v>
      </c>
      <c r="G163" s="132" t="s">
        <v>3848</v>
      </c>
      <c r="H163" s="132">
        <v>2</v>
      </c>
      <c r="I163" s="132">
        <v>8.5999999999999993E-2</v>
      </c>
      <c r="J163" s="132">
        <v>1</v>
      </c>
      <c r="K163" s="132">
        <v>8.5999999999999993E-2</v>
      </c>
      <c r="L163" s="132" t="s">
        <v>219</v>
      </c>
      <c r="M163" s="132">
        <v>845</v>
      </c>
      <c r="N163" s="132" t="s">
        <v>2783</v>
      </c>
      <c r="O163" s="132">
        <v>1715</v>
      </c>
      <c r="P163" s="132" t="s">
        <v>439</v>
      </c>
      <c r="Q163" s="132">
        <v>9</v>
      </c>
      <c r="R163" s="132" t="s">
        <v>194</v>
      </c>
      <c r="S163" s="132">
        <v>1000318</v>
      </c>
      <c r="T163" s="132" t="s">
        <v>1085</v>
      </c>
      <c r="U163" s="132">
        <v>609</v>
      </c>
      <c r="V163" s="132">
        <v>0</v>
      </c>
      <c r="W163" s="132" t="s">
        <v>1048</v>
      </c>
      <c r="X163" s="132">
        <v>4</v>
      </c>
    </row>
    <row r="164" spans="1:24">
      <c r="A164" s="132">
        <v>1077</v>
      </c>
      <c r="B164" s="132">
        <v>60000000331</v>
      </c>
      <c r="C164" s="132">
        <v>61044300000</v>
      </c>
      <c r="D164" s="132" t="s">
        <v>541</v>
      </c>
      <c r="E164" s="132" t="s">
        <v>426</v>
      </c>
      <c r="F164" s="132">
        <v>43</v>
      </c>
      <c r="G164" s="132" t="s">
        <v>3848</v>
      </c>
      <c r="H164" s="132">
        <v>2</v>
      </c>
      <c r="I164" s="132">
        <v>0.16800000000000001</v>
      </c>
      <c r="J164" s="132">
        <v>1</v>
      </c>
      <c r="K164" s="132">
        <v>0.16800000000000001</v>
      </c>
      <c r="L164" s="132" t="s">
        <v>231</v>
      </c>
      <c r="M164" s="132">
        <v>853</v>
      </c>
      <c r="N164" s="132" t="s">
        <v>428</v>
      </c>
      <c r="O164" s="132">
        <v>7505</v>
      </c>
      <c r="P164" s="132" t="s">
        <v>425</v>
      </c>
      <c r="Q164" s="132">
        <v>37</v>
      </c>
      <c r="R164" s="132" t="s">
        <v>194</v>
      </c>
      <c r="S164" s="132">
        <v>1000318</v>
      </c>
      <c r="T164" s="132">
        <v>38</v>
      </c>
      <c r="U164" s="132">
        <v>575</v>
      </c>
      <c r="V164" s="132">
        <v>0</v>
      </c>
      <c r="W164" s="132" t="s">
        <v>1053</v>
      </c>
      <c r="X164" s="132">
        <v>17</v>
      </c>
    </row>
    <row r="165" spans="1:24">
      <c r="A165" s="132">
        <v>1078</v>
      </c>
      <c r="B165" s="132">
        <v>60000000330</v>
      </c>
      <c r="C165" s="132">
        <v>61044300000</v>
      </c>
      <c r="D165" s="132" t="s">
        <v>1076</v>
      </c>
      <c r="E165" s="132" t="s">
        <v>426</v>
      </c>
      <c r="F165" s="132">
        <v>43</v>
      </c>
      <c r="G165" s="132" t="s">
        <v>3848</v>
      </c>
      <c r="H165" s="132">
        <v>2</v>
      </c>
      <c r="I165" s="132">
        <v>0.19600000000000001</v>
      </c>
      <c r="J165" s="132">
        <v>1</v>
      </c>
      <c r="K165" s="132">
        <v>0.19600000000000001</v>
      </c>
      <c r="L165" s="132" t="s">
        <v>245</v>
      </c>
      <c r="M165" s="132">
        <v>257</v>
      </c>
      <c r="N165" s="132" t="s">
        <v>440</v>
      </c>
      <c r="O165" s="132">
        <v>7485</v>
      </c>
      <c r="P165" s="132" t="s">
        <v>425</v>
      </c>
      <c r="Q165" s="132">
        <v>37</v>
      </c>
      <c r="R165" s="132" t="s">
        <v>194</v>
      </c>
      <c r="S165" s="132">
        <v>1000318</v>
      </c>
      <c r="T165" s="132">
        <v>36</v>
      </c>
      <c r="U165" s="132">
        <v>584</v>
      </c>
      <c r="V165" s="132">
        <v>0</v>
      </c>
      <c r="W165" s="132" t="s">
        <v>1038</v>
      </c>
      <c r="X165" s="132">
        <v>5</v>
      </c>
    </row>
    <row r="166" spans="1:24">
      <c r="A166" s="132">
        <v>1079</v>
      </c>
      <c r="B166" s="132">
        <v>60000000329</v>
      </c>
      <c r="C166" s="132">
        <v>61046200000</v>
      </c>
      <c r="D166" s="132" t="s">
        <v>1086</v>
      </c>
      <c r="E166" s="132" t="s">
        <v>442</v>
      </c>
      <c r="F166" s="132">
        <v>24</v>
      </c>
      <c r="G166" s="132" t="s">
        <v>3848</v>
      </c>
      <c r="H166" s="132">
        <v>2</v>
      </c>
      <c r="I166" s="132">
        <v>7.3999999999999996E-2</v>
      </c>
      <c r="J166" s="132">
        <v>1</v>
      </c>
      <c r="K166" s="132">
        <v>7.3999999999999996E-2</v>
      </c>
      <c r="L166" s="132" t="s">
        <v>251</v>
      </c>
      <c r="M166" s="132">
        <v>860</v>
      </c>
      <c r="N166" s="132" t="s">
        <v>428</v>
      </c>
      <c r="O166" s="132">
        <v>7505</v>
      </c>
      <c r="P166" s="132" t="s">
        <v>439</v>
      </c>
      <c r="Q166" s="132">
        <v>9</v>
      </c>
      <c r="R166" s="132" t="s">
        <v>194</v>
      </c>
      <c r="S166" s="132">
        <v>1000318</v>
      </c>
      <c r="T166" s="132" t="s">
        <v>858</v>
      </c>
      <c r="U166" s="132">
        <v>1</v>
      </c>
      <c r="V166" s="132">
        <v>0</v>
      </c>
      <c r="W166" s="132" t="s">
        <v>1064</v>
      </c>
      <c r="X166" s="132">
        <v>7</v>
      </c>
    </row>
    <row r="167" spans="1:24">
      <c r="A167" s="132">
        <v>1080</v>
      </c>
      <c r="B167" s="132">
        <v>60000000328</v>
      </c>
      <c r="C167" s="132">
        <v>61124190000</v>
      </c>
      <c r="D167" s="132" t="s">
        <v>986</v>
      </c>
      <c r="E167" s="132" t="s">
        <v>3666</v>
      </c>
      <c r="F167" s="132">
        <v>46</v>
      </c>
      <c r="G167" s="132" t="s">
        <v>3848</v>
      </c>
      <c r="H167" s="132">
        <v>2</v>
      </c>
      <c r="I167" s="132">
        <v>0.13</v>
      </c>
      <c r="J167" s="132">
        <v>1</v>
      </c>
      <c r="K167" s="132">
        <v>0.13</v>
      </c>
      <c r="L167" s="132" t="s">
        <v>250</v>
      </c>
      <c r="M167" s="132">
        <v>859</v>
      </c>
      <c r="N167" s="132" t="s">
        <v>3915</v>
      </c>
      <c r="O167" s="132">
        <v>7497</v>
      </c>
      <c r="P167" s="132" t="s">
        <v>3878</v>
      </c>
      <c r="Q167" s="132">
        <v>56</v>
      </c>
      <c r="R167" s="132" t="s">
        <v>194</v>
      </c>
      <c r="S167" s="132">
        <v>1000318</v>
      </c>
      <c r="T167" s="132">
        <v>42</v>
      </c>
      <c r="U167" s="132">
        <v>594</v>
      </c>
      <c r="V167" s="132">
        <v>0</v>
      </c>
      <c r="W167" s="132" t="s">
        <v>1050</v>
      </c>
      <c r="X167" s="132">
        <v>20</v>
      </c>
    </row>
    <row r="168" spans="1:24">
      <c r="A168" s="132">
        <v>1081</v>
      </c>
      <c r="B168" s="132">
        <v>60000000327</v>
      </c>
      <c r="C168" s="132">
        <v>61099020000</v>
      </c>
      <c r="D168" s="132" t="s">
        <v>604</v>
      </c>
      <c r="E168" s="132" t="s">
        <v>329</v>
      </c>
      <c r="F168" s="132">
        <v>249</v>
      </c>
      <c r="G168" s="132" t="s">
        <v>3848</v>
      </c>
      <c r="H168" s="132">
        <v>2</v>
      </c>
      <c r="I168" s="132">
        <v>0.09</v>
      </c>
      <c r="J168" s="132">
        <v>1</v>
      </c>
      <c r="K168" s="132">
        <v>0.09</v>
      </c>
      <c r="L168" s="132" t="s">
        <v>211</v>
      </c>
      <c r="M168" s="132">
        <v>32</v>
      </c>
      <c r="N168" s="132" t="s">
        <v>3915</v>
      </c>
      <c r="O168" s="132">
        <v>7497</v>
      </c>
      <c r="P168" s="132" t="s">
        <v>425</v>
      </c>
      <c r="Q168" s="132">
        <v>37</v>
      </c>
      <c r="R168" s="132" t="s">
        <v>194</v>
      </c>
      <c r="S168" s="132">
        <v>1000318</v>
      </c>
      <c r="T168" s="132">
        <v>34</v>
      </c>
      <c r="U168" s="132">
        <v>595</v>
      </c>
      <c r="V168" s="132">
        <v>0</v>
      </c>
      <c r="W168" s="132" t="s">
        <v>1050</v>
      </c>
      <c r="X168" s="132">
        <v>20</v>
      </c>
    </row>
    <row r="169" spans="1:24">
      <c r="A169" s="132">
        <v>1082</v>
      </c>
      <c r="B169" s="132">
        <v>60000000326</v>
      </c>
      <c r="C169" s="132">
        <v>61099090000</v>
      </c>
      <c r="D169" s="132" t="s">
        <v>996</v>
      </c>
      <c r="E169" s="132" t="s">
        <v>329</v>
      </c>
      <c r="F169" s="132">
        <v>249</v>
      </c>
      <c r="G169" s="132" t="s">
        <v>3848</v>
      </c>
      <c r="H169" s="132">
        <v>2</v>
      </c>
      <c r="I169" s="132">
        <v>0.06</v>
      </c>
      <c r="J169" s="132">
        <v>1</v>
      </c>
      <c r="K169" s="132">
        <v>0.06</v>
      </c>
      <c r="L169" s="132" t="s">
        <v>252</v>
      </c>
      <c r="M169" s="132">
        <v>434</v>
      </c>
      <c r="N169" s="132" t="s">
        <v>421</v>
      </c>
      <c r="O169" s="132">
        <v>2110</v>
      </c>
      <c r="P169" s="132" t="s">
        <v>431</v>
      </c>
      <c r="Q169" s="132">
        <v>53</v>
      </c>
      <c r="R169" s="132" t="s">
        <v>194</v>
      </c>
      <c r="S169" s="132">
        <v>1000318</v>
      </c>
      <c r="T169" s="132">
        <v>38</v>
      </c>
      <c r="U169" s="132">
        <v>575</v>
      </c>
      <c r="V169" s="132">
        <v>0</v>
      </c>
      <c r="W169" s="132" t="s">
        <v>1050</v>
      </c>
      <c r="X169" s="132">
        <v>20</v>
      </c>
    </row>
    <row r="170" spans="1:24">
      <c r="A170" s="132">
        <v>1083</v>
      </c>
      <c r="B170" s="132">
        <v>60000000325</v>
      </c>
      <c r="C170" s="132">
        <v>61091000000</v>
      </c>
      <c r="D170" s="132" t="s">
        <v>608</v>
      </c>
      <c r="E170" s="132" t="s">
        <v>329</v>
      </c>
      <c r="F170" s="132">
        <v>249</v>
      </c>
      <c r="G170" s="132" t="s">
        <v>3848</v>
      </c>
      <c r="H170" s="132">
        <v>2</v>
      </c>
      <c r="I170" s="132">
        <v>0.10199999999999999</v>
      </c>
      <c r="J170" s="132">
        <v>1</v>
      </c>
      <c r="K170" s="132">
        <v>0.10199999999999999</v>
      </c>
      <c r="L170" s="132" t="s">
        <v>207</v>
      </c>
      <c r="M170" s="132">
        <v>819</v>
      </c>
      <c r="N170" s="132" t="s">
        <v>440</v>
      </c>
      <c r="O170" s="132">
        <v>7485</v>
      </c>
      <c r="P170" s="132" t="s">
        <v>439</v>
      </c>
      <c r="Q170" s="132">
        <v>9</v>
      </c>
      <c r="R170" s="132" t="s">
        <v>194</v>
      </c>
      <c r="S170" s="132">
        <v>1000318</v>
      </c>
      <c r="T170" s="132">
        <v>56</v>
      </c>
      <c r="U170" s="132">
        <v>610</v>
      </c>
      <c r="V170" s="132">
        <v>0</v>
      </c>
      <c r="W170" s="132" t="s">
        <v>1050</v>
      </c>
      <c r="X170" s="132">
        <v>20</v>
      </c>
    </row>
    <row r="171" spans="1:24">
      <c r="A171" s="132">
        <v>1084</v>
      </c>
      <c r="B171" s="132">
        <v>60000000324</v>
      </c>
      <c r="C171" s="132">
        <v>61124190000</v>
      </c>
      <c r="D171" s="132" t="s">
        <v>986</v>
      </c>
      <c r="E171" s="132" t="s">
        <v>3666</v>
      </c>
      <c r="F171" s="132">
        <v>46</v>
      </c>
      <c r="G171" s="132" t="s">
        <v>3848</v>
      </c>
      <c r="H171" s="132">
        <v>2</v>
      </c>
      <c r="I171" s="132">
        <v>0.13400000000000001</v>
      </c>
      <c r="J171" s="132">
        <v>1</v>
      </c>
      <c r="K171" s="132">
        <v>0.13400000000000001</v>
      </c>
      <c r="L171" s="132" t="s">
        <v>250</v>
      </c>
      <c r="M171" s="132">
        <v>859</v>
      </c>
      <c r="N171" s="132" t="s">
        <v>3915</v>
      </c>
      <c r="O171" s="132">
        <v>7497</v>
      </c>
      <c r="P171" s="132" t="s">
        <v>3878</v>
      </c>
      <c r="Q171" s="132">
        <v>56</v>
      </c>
      <c r="R171" s="132" t="s">
        <v>194</v>
      </c>
      <c r="S171" s="132">
        <v>1000318</v>
      </c>
      <c r="T171" s="132">
        <v>42</v>
      </c>
      <c r="U171" s="132">
        <v>594</v>
      </c>
      <c r="V171" s="132">
        <v>0</v>
      </c>
      <c r="W171" s="132" t="s">
        <v>1050</v>
      </c>
      <c r="X171" s="132">
        <v>20</v>
      </c>
    </row>
    <row r="172" spans="1:24">
      <c r="A172" s="132">
        <v>1085</v>
      </c>
      <c r="B172" s="132">
        <v>60000000323</v>
      </c>
      <c r="C172" s="132">
        <v>61099020000</v>
      </c>
      <c r="D172" s="132" t="s">
        <v>604</v>
      </c>
      <c r="E172" s="132" t="s">
        <v>329</v>
      </c>
      <c r="F172" s="132">
        <v>249</v>
      </c>
      <c r="G172" s="132" t="s">
        <v>3848</v>
      </c>
      <c r="H172" s="132">
        <v>2</v>
      </c>
      <c r="I172" s="132">
        <v>7.8E-2</v>
      </c>
      <c r="J172" s="132">
        <v>1</v>
      </c>
      <c r="K172" s="132">
        <v>7.8E-2</v>
      </c>
      <c r="L172" s="132" t="s">
        <v>194</v>
      </c>
      <c r="M172" s="132">
        <v>808</v>
      </c>
      <c r="N172" s="132" t="s">
        <v>2796</v>
      </c>
      <c r="O172" s="132">
        <v>1745</v>
      </c>
      <c r="P172" s="132" t="s">
        <v>425</v>
      </c>
      <c r="Q172" s="132">
        <v>37</v>
      </c>
      <c r="R172" s="132" t="s">
        <v>194</v>
      </c>
      <c r="S172" s="132">
        <v>1000318</v>
      </c>
      <c r="T172" s="132">
        <v>38</v>
      </c>
      <c r="U172" s="132">
        <v>575</v>
      </c>
      <c r="V172" s="132">
        <v>0</v>
      </c>
      <c r="W172" s="132" t="s">
        <v>1109</v>
      </c>
      <c r="X172" s="132">
        <v>9</v>
      </c>
    </row>
    <row r="173" spans="1:24">
      <c r="A173" s="132">
        <v>1086</v>
      </c>
      <c r="B173" s="132">
        <v>60000000322</v>
      </c>
      <c r="C173" s="132">
        <v>61099020000</v>
      </c>
      <c r="D173" s="132" t="s">
        <v>604</v>
      </c>
      <c r="E173" s="132" t="s">
        <v>329</v>
      </c>
      <c r="F173" s="132">
        <v>249</v>
      </c>
      <c r="G173" s="132" t="s">
        <v>3848</v>
      </c>
      <c r="H173" s="132">
        <v>2</v>
      </c>
      <c r="I173" s="132">
        <v>8.2000000000000003E-2</v>
      </c>
      <c r="J173" s="132">
        <v>1</v>
      </c>
      <c r="K173" s="132">
        <v>8.2000000000000003E-2</v>
      </c>
      <c r="L173" s="132" t="s">
        <v>194</v>
      </c>
      <c r="M173" s="132">
        <v>808</v>
      </c>
      <c r="N173" s="132" t="s">
        <v>2796</v>
      </c>
      <c r="O173" s="132">
        <v>1745</v>
      </c>
      <c r="P173" s="132" t="s">
        <v>425</v>
      </c>
      <c r="Q173" s="132">
        <v>37</v>
      </c>
      <c r="R173" s="132" t="s">
        <v>194</v>
      </c>
      <c r="S173" s="132">
        <v>1000318</v>
      </c>
      <c r="T173" s="132">
        <v>38</v>
      </c>
      <c r="U173" s="132">
        <v>575</v>
      </c>
      <c r="V173" s="132">
        <v>0</v>
      </c>
      <c r="W173" s="132" t="s">
        <v>1109</v>
      </c>
      <c r="X173" s="132">
        <v>9</v>
      </c>
    </row>
    <row r="174" spans="1:24">
      <c r="A174" s="132">
        <v>1087</v>
      </c>
      <c r="B174" s="132">
        <v>60000000321</v>
      </c>
      <c r="C174" s="132">
        <v>62121090000</v>
      </c>
      <c r="D174" s="132" t="s">
        <v>634</v>
      </c>
      <c r="E174" s="132" t="s">
        <v>447</v>
      </c>
      <c r="F174" s="132">
        <v>375</v>
      </c>
      <c r="G174" s="132" t="s">
        <v>3848</v>
      </c>
      <c r="H174" s="132">
        <v>2</v>
      </c>
      <c r="I174" s="132">
        <v>4.2000000000000003E-2</v>
      </c>
      <c r="J174" s="132">
        <v>1</v>
      </c>
      <c r="K174" s="132">
        <v>4.2000000000000003E-2</v>
      </c>
      <c r="L174" s="132" t="s">
        <v>194</v>
      </c>
      <c r="M174" s="132">
        <v>808</v>
      </c>
      <c r="N174" s="132" t="s">
        <v>2777</v>
      </c>
      <c r="O174" s="132">
        <v>1704</v>
      </c>
      <c r="P174" s="132" t="s">
        <v>425</v>
      </c>
      <c r="Q174" s="132">
        <v>37</v>
      </c>
      <c r="R174" s="132" t="s">
        <v>194</v>
      </c>
      <c r="S174" s="132">
        <v>1000318</v>
      </c>
      <c r="T174" s="132">
        <v>34</v>
      </c>
      <c r="U174" s="132">
        <v>595</v>
      </c>
      <c r="V174" s="132">
        <v>0</v>
      </c>
      <c r="W174" s="132" t="s">
        <v>1038</v>
      </c>
      <c r="X174" s="132">
        <v>5</v>
      </c>
    </row>
    <row r="175" spans="1:24">
      <c r="A175" s="132">
        <v>1088</v>
      </c>
      <c r="B175" s="132">
        <v>60000000319</v>
      </c>
      <c r="C175" s="132">
        <v>61044300000</v>
      </c>
      <c r="D175" s="132" t="s">
        <v>541</v>
      </c>
      <c r="E175" s="132" t="s">
        <v>426</v>
      </c>
      <c r="F175" s="132">
        <v>43</v>
      </c>
      <c r="G175" s="132" t="s">
        <v>3848</v>
      </c>
      <c r="H175" s="132">
        <v>2</v>
      </c>
      <c r="I175" s="132">
        <v>0.2</v>
      </c>
      <c r="J175" s="132">
        <v>1</v>
      </c>
      <c r="K175" s="132">
        <v>0.2</v>
      </c>
      <c r="L175" s="132" t="s">
        <v>224</v>
      </c>
      <c r="M175" s="132">
        <v>849</v>
      </c>
      <c r="N175" s="132" t="s">
        <v>428</v>
      </c>
      <c r="O175" s="132">
        <v>7505</v>
      </c>
      <c r="P175" s="132" t="s">
        <v>425</v>
      </c>
      <c r="Q175" s="132">
        <v>37</v>
      </c>
      <c r="R175" s="132" t="s">
        <v>194</v>
      </c>
      <c r="S175" s="132">
        <v>1000318</v>
      </c>
      <c r="T175" s="132">
        <v>38</v>
      </c>
      <c r="U175" s="132">
        <v>575</v>
      </c>
      <c r="V175" s="132">
        <v>0</v>
      </c>
      <c r="W175" s="132" t="s">
        <v>1038</v>
      </c>
      <c r="X175" s="132">
        <v>5</v>
      </c>
    </row>
    <row r="176" spans="1:24">
      <c r="A176" s="132">
        <v>1089</v>
      </c>
      <c r="B176" s="132">
        <v>60000000320</v>
      </c>
      <c r="C176" s="132" t="s">
        <v>560</v>
      </c>
      <c r="D176" s="132" t="s">
        <v>561</v>
      </c>
      <c r="E176" s="132" t="s">
        <v>3950</v>
      </c>
      <c r="F176" s="132">
        <v>339</v>
      </c>
      <c r="G176" s="132" t="s">
        <v>457</v>
      </c>
      <c r="H176" s="132">
        <v>5</v>
      </c>
      <c r="I176" s="132">
        <v>0.03</v>
      </c>
      <c r="J176" s="132">
        <v>1</v>
      </c>
      <c r="K176" s="132">
        <v>0.03</v>
      </c>
      <c r="L176" s="132" t="s">
        <v>194</v>
      </c>
      <c r="M176" s="132">
        <v>808</v>
      </c>
      <c r="N176" s="132" t="s">
        <v>3915</v>
      </c>
      <c r="O176" s="132">
        <v>7497</v>
      </c>
      <c r="P176" s="132" t="s">
        <v>3867</v>
      </c>
      <c r="Q176" s="132">
        <v>36</v>
      </c>
      <c r="R176" s="132" t="s">
        <v>194</v>
      </c>
      <c r="S176" s="132">
        <v>1000318</v>
      </c>
      <c r="T176" s="132">
        <v>0</v>
      </c>
      <c r="U176" s="132">
        <v>587</v>
      </c>
      <c r="V176" s="132">
        <v>0</v>
      </c>
      <c r="W176" s="132" t="s">
        <v>3916</v>
      </c>
      <c r="X176" s="132">
        <v>10</v>
      </c>
    </row>
    <row r="177" spans="1:24">
      <c r="A177" s="132">
        <v>1090</v>
      </c>
      <c r="B177" s="132">
        <v>60000000318</v>
      </c>
      <c r="C177" s="132">
        <v>61124190000</v>
      </c>
      <c r="D177" s="132" t="s">
        <v>595</v>
      </c>
      <c r="E177" s="132" t="s">
        <v>3666</v>
      </c>
      <c r="F177" s="132">
        <v>46</v>
      </c>
      <c r="G177" s="132" t="s">
        <v>3848</v>
      </c>
      <c r="H177" s="132">
        <v>2</v>
      </c>
      <c r="I177" s="132">
        <v>8.5999999999999993E-2</v>
      </c>
      <c r="J177" s="132">
        <v>1</v>
      </c>
      <c r="K177" s="132">
        <v>8.5999999999999993E-2</v>
      </c>
      <c r="L177" s="132" t="s">
        <v>245</v>
      </c>
      <c r="M177" s="132">
        <v>257</v>
      </c>
      <c r="N177" s="132" t="s">
        <v>440</v>
      </c>
      <c r="O177" s="132">
        <v>7485</v>
      </c>
      <c r="P177" s="132" t="s">
        <v>3878</v>
      </c>
      <c r="Q177" s="132">
        <v>56</v>
      </c>
      <c r="R177" s="132" t="s">
        <v>194</v>
      </c>
      <c r="S177" s="132">
        <v>1000318</v>
      </c>
      <c r="T177" s="132">
        <v>36</v>
      </c>
      <c r="U177" s="132">
        <v>584</v>
      </c>
      <c r="V177" s="132">
        <v>0</v>
      </c>
      <c r="W177" s="132" t="s">
        <v>3916</v>
      </c>
      <c r="X177" s="132">
        <v>10</v>
      </c>
    </row>
    <row r="178" spans="1:24">
      <c r="A178" s="132">
        <v>1091</v>
      </c>
      <c r="B178" s="132">
        <v>60000000317</v>
      </c>
      <c r="C178" s="132">
        <v>61099020000</v>
      </c>
      <c r="D178" s="132" t="s">
        <v>604</v>
      </c>
      <c r="E178" s="132" t="s">
        <v>329</v>
      </c>
      <c r="F178" s="132">
        <v>249</v>
      </c>
      <c r="G178" s="132" t="s">
        <v>3848</v>
      </c>
      <c r="H178" s="132">
        <v>2</v>
      </c>
      <c r="I178" s="132">
        <v>0.08</v>
      </c>
      <c r="J178" s="132">
        <v>1</v>
      </c>
      <c r="K178" s="132">
        <v>0.08</v>
      </c>
      <c r="L178" s="132" t="s">
        <v>225</v>
      </c>
      <c r="M178" s="132">
        <v>850</v>
      </c>
      <c r="N178" s="132" t="s">
        <v>3915</v>
      </c>
      <c r="O178" s="132">
        <v>7497</v>
      </c>
      <c r="P178" s="132" t="s">
        <v>425</v>
      </c>
      <c r="Q178" s="132">
        <v>37</v>
      </c>
      <c r="R178" s="132" t="s">
        <v>194</v>
      </c>
      <c r="S178" s="132">
        <v>1000318</v>
      </c>
      <c r="T178" s="132" t="s">
        <v>1088</v>
      </c>
      <c r="U178" s="132">
        <v>611</v>
      </c>
      <c r="V178" s="132">
        <v>0</v>
      </c>
      <c r="W178" s="132" t="s">
        <v>1053</v>
      </c>
      <c r="X178" s="132">
        <v>17</v>
      </c>
    </row>
    <row r="179" spans="1:24">
      <c r="A179" s="132">
        <v>1092</v>
      </c>
      <c r="B179" s="132">
        <v>60000000316</v>
      </c>
      <c r="C179" s="132">
        <v>61083200000</v>
      </c>
      <c r="D179" s="132" t="s">
        <v>644</v>
      </c>
      <c r="E179" s="132" t="s">
        <v>430</v>
      </c>
      <c r="F179" s="132">
        <v>193</v>
      </c>
      <c r="G179" s="132" t="s">
        <v>3848</v>
      </c>
      <c r="H179" s="132">
        <v>2</v>
      </c>
      <c r="I179" s="132">
        <v>0.122</v>
      </c>
      <c r="J179" s="132">
        <v>1</v>
      </c>
      <c r="K179" s="132">
        <v>0.122</v>
      </c>
      <c r="L179" s="132" t="s">
        <v>251</v>
      </c>
      <c r="M179" s="132">
        <v>860</v>
      </c>
      <c r="N179" s="132" t="s">
        <v>3915</v>
      </c>
      <c r="O179" s="132">
        <v>7497</v>
      </c>
      <c r="P179" s="132" t="s">
        <v>425</v>
      </c>
      <c r="Q179" s="132">
        <v>37</v>
      </c>
      <c r="R179" s="132" t="s">
        <v>194</v>
      </c>
      <c r="S179" s="132">
        <v>1000318</v>
      </c>
      <c r="T179" s="132" t="s">
        <v>1016</v>
      </c>
      <c r="U179" s="132">
        <v>127</v>
      </c>
      <c r="V179" s="132">
        <v>0</v>
      </c>
      <c r="W179" s="132" t="s">
        <v>1048</v>
      </c>
      <c r="X179" s="132">
        <v>4</v>
      </c>
    </row>
    <row r="180" spans="1:24">
      <c r="A180" s="132">
        <v>1093</v>
      </c>
      <c r="B180" s="132">
        <v>60000000315</v>
      </c>
      <c r="C180" s="132">
        <v>61124190000</v>
      </c>
      <c r="D180" s="132" t="s">
        <v>595</v>
      </c>
      <c r="E180" s="132" t="s">
        <v>3666</v>
      </c>
      <c r="F180" s="132">
        <v>46</v>
      </c>
      <c r="G180" s="132" t="s">
        <v>3848</v>
      </c>
      <c r="H180" s="132">
        <v>2</v>
      </c>
      <c r="I180" s="132">
        <v>9.8000000000000004E-2</v>
      </c>
      <c r="J180" s="132">
        <v>1</v>
      </c>
      <c r="K180" s="132">
        <v>9.8000000000000004E-2</v>
      </c>
      <c r="L180" s="132" t="s">
        <v>245</v>
      </c>
      <c r="M180" s="132">
        <v>257</v>
      </c>
      <c r="N180" s="132" t="s">
        <v>440</v>
      </c>
      <c r="O180" s="132">
        <v>7485</v>
      </c>
      <c r="P180" s="132" t="s">
        <v>3878</v>
      </c>
      <c r="Q180" s="132">
        <v>56</v>
      </c>
      <c r="R180" s="132" t="s">
        <v>194</v>
      </c>
      <c r="S180" s="132">
        <v>1000318</v>
      </c>
      <c r="T180" s="132">
        <v>42</v>
      </c>
      <c r="U180" s="132">
        <v>594</v>
      </c>
      <c r="V180" s="132">
        <v>0</v>
      </c>
      <c r="W180" s="132" t="s">
        <v>3916</v>
      </c>
      <c r="X180" s="132">
        <v>10</v>
      </c>
    </row>
    <row r="181" spans="1:24">
      <c r="A181" s="132">
        <v>1094</v>
      </c>
      <c r="B181" s="132">
        <v>60000000314</v>
      </c>
      <c r="C181" s="132">
        <v>61044200000</v>
      </c>
      <c r="D181" s="132" t="s">
        <v>506</v>
      </c>
      <c r="E181" s="132" t="s">
        <v>426</v>
      </c>
      <c r="F181" s="132">
        <v>43</v>
      </c>
      <c r="G181" s="132" t="s">
        <v>3848</v>
      </c>
      <c r="H181" s="132">
        <v>2</v>
      </c>
      <c r="I181" s="132">
        <v>0.24</v>
      </c>
      <c r="J181" s="132">
        <v>1</v>
      </c>
      <c r="K181" s="132">
        <v>0.24</v>
      </c>
      <c r="L181" s="132" t="s">
        <v>194</v>
      </c>
      <c r="M181" s="132">
        <v>808</v>
      </c>
      <c r="N181" s="132" t="s">
        <v>428</v>
      </c>
      <c r="O181" s="132">
        <v>7505</v>
      </c>
      <c r="P181" s="132" t="s">
        <v>439</v>
      </c>
      <c r="Q181" s="132">
        <v>9</v>
      </c>
      <c r="R181" s="132" t="s">
        <v>194</v>
      </c>
      <c r="S181" s="132">
        <v>1000318</v>
      </c>
      <c r="T181" s="132">
        <v>38</v>
      </c>
      <c r="U181" s="132">
        <v>575</v>
      </c>
      <c r="V181" s="132">
        <v>0</v>
      </c>
      <c r="W181" s="132" t="s">
        <v>1050</v>
      </c>
      <c r="X181" s="132">
        <v>20</v>
      </c>
    </row>
    <row r="182" spans="1:24">
      <c r="A182" s="132">
        <v>1095</v>
      </c>
      <c r="B182" s="132">
        <v>60000000313</v>
      </c>
      <c r="C182" s="132">
        <v>61044200000</v>
      </c>
      <c r="D182" s="132" t="s">
        <v>506</v>
      </c>
      <c r="E182" s="132" t="s">
        <v>426</v>
      </c>
      <c r="F182" s="132">
        <v>43</v>
      </c>
      <c r="G182" s="132" t="s">
        <v>3848</v>
      </c>
      <c r="H182" s="132">
        <v>2</v>
      </c>
      <c r="I182" s="132">
        <v>0.26400000000000001</v>
      </c>
      <c r="J182" s="132">
        <v>1</v>
      </c>
      <c r="K182" s="132">
        <v>0.26400000000000001</v>
      </c>
      <c r="L182" s="132" t="s">
        <v>194</v>
      </c>
      <c r="M182" s="132">
        <v>808</v>
      </c>
      <c r="N182" s="132" t="s">
        <v>428</v>
      </c>
      <c r="O182" s="132">
        <v>7505</v>
      </c>
      <c r="P182" s="132" t="s">
        <v>439</v>
      </c>
      <c r="Q182" s="132">
        <v>9</v>
      </c>
      <c r="R182" s="132" t="s">
        <v>194</v>
      </c>
      <c r="S182" s="132">
        <v>1000318</v>
      </c>
      <c r="T182" s="132">
        <v>38</v>
      </c>
      <c r="U182" s="132">
        <v>575</v>
      </c>
      <c r="V182" s="132">
        <v>0</v>
      </c>
      <c r="W182" s="132" t="s">
        <v>1050</v>
      </c>
      <c r="X182" s="132">
        <v>20</v>
      </c>
    </row>
    <row r="183" spans="1:24">
      <c r="A183" s="132">
        <v>1096</v>
      </c>
      <c r="B183" s="132">
        <v>60000000312</v>
      </c>
      <c r="C183" s="132">
        <v>61044300000</v>
      </c>
      <c r="D183" s="132" t="s">
        <v>541</v>
      </c>
      <c r="E183" s="132" t="s">
        <v>426</v>
      </c>
      <c r="F183" s="132">
        <v>43</v>
      </c>
      <c r="G183" s="132" t="s">
        <v>3848</v>
      </c>
      <c r="H183" s="132">
        <v>2</v>
      </c>
      <c r="I183" s="132">
        <v>8.7999999999999995E-2</v>
      </c>
      <c r="J183" s="132">
        <v>1</v>
      </c>
      <c r="K183" s="132">
        <v>8.7999999999999995E-2</v>
      </c>
      <c r="L183" s="132" t="s">
        <v>207</v>
      </c>
      <c r="M183" s="132">
        <v>819</v>
      </c>
      <c r="N183" s="132" t="s">
        <v>2796</v>
      </c>
      <c r="O183" s="132">
        <v>1745</v>
      </c>
      <c r="P183" s="132" t="s">
        <v>3863</v>
      </c>
      <c r="Q183" s="132">
        <v>29</v>
      </c>
      <c r="R183" s="132" t="s">
        <v>194</v>
      </c>
      <c r="S183" s="132">
        <v>1000318</v>
      </c>
      <c r="T183" s="132">
        <v>40</v>
      </c>
      <c r="U183" s="132">
        <v>592</v>
      </c>
      <c r="V183" s="132">
        <v>0</v>
      </c>
      <c r="W183" s="132" t="s">
        <v>1109</v>
      </c>
      <c r="X183" s="132">
        <v>9</v>
      </c>
    </row>
    <row r="184" spans="1:24">
      <c r="A184" s="132">
        <v>1097</v>
      </c>
      <c r="B184" s="132">
        <v>60000000311</v>
      </c>
      <c r="C184" s="132">
        <v>61044300000</v>
      </c>
      <c r="D184" s="132" t="s">
        <v>995</v>
      </c>
      <c r="E184" s="132" t="s">
        <v>426</v>
      </c>
      <c r="F184" s="132">
        <v>43</v>
      </c>
      <c r="G184" s="132" t="s">
        <v>3848</v>
      </c>
      <c r="H184" s="132">
        <v>2</v>
      </c>
      <c r="I184" s="132">
        <v>0.20200000000000001</v>
      </c>
      <c r="J184" s="132">
        <v>1</v>
      </c>
      <c r="K184" s="132">
        <v>0.20200000000000001</v>
      </c>
      <c r="L184" s="132" t="s">
        <v>210</v>
      </c>
      <c r="M184" s="132">
        <v>255</v>
      </c>
      <c r="N184" s="132" t="s">
        <v>3915</v>
      </c>
      <c r="O184" s="132">
        <v>7497</v>
      </c>
      <c r="P184" s="132" t="s">
        <v>425</v>
      </c>
      <c r="Q184" s="132">
        <v>37</v>
      </c>
      <c r="R184" s="132" t="s">
        <v>194</v>
      </c>
      <c r="S184" s="132">
        <v>1000318</v>
      </c>
      <c r="T184" s="132" t="s">
        <v>1075</v>
      </c>
      <c r="U184" s="132">
        <v>607</v>
      </c>
      <c r="V184" s="132">
        <v>0</v>
      </c>
      <c r="W184" s="132" t="s">
        <v>1048</v>
      </c>
      <c r="X184" s="132">
        <v>4</v>
      </c>
    </row>
    <row r="185" spans="1:24">
      <c r="A185" s="132">
        <v>1098</v>
      </c>
      <c r="B185" s="132">
        <v>60000000310</v>
      </c>
      <c r="C185" s="132">
        <v>61045200000</v>
      </c>
      <c r="D185" s="132" t="s">
        <v>639</v>
      </c>
      <c r="E185" s="132" t="s">
        <v>443</v>
      </c>
      <c r="F185" s="132">
        <v>53</v>
      </c>
      <c r="G185" s="132" t="s">
        <v>3848</v>
      </c>
      <c r="H185" s="132">
        <v>2</v>
      </c>
      <c r="I185" s="132">
        <v>0.06</v>
      </c>
      <c r="J185" s="132">
        <v>1</v>
      </c>
      <c r="K185" s="132">
        <v>0.06</v>
      </c>
      <c r="L185" s="132" t="s">
        <v>194</v>
      </c>
      <c r="M185" s="132">
        <v>808</v>
      </c>
      <c r="N185" s="132" t="s">
        <v>428</v>
      </c>
      <c r="O185" s="132">
        <v>7505</v>
      </c>
      <c r="P185" s="132" t="s">
        <v>439</v>
      </c>
      <c r="Q185" s="132">
        <v>9</v>
      </c>
      <c r="R185" s="132" t="s">
        <v>194</v>
      </c>
      <c r="S185" s="132">
        <v>1000318</v>
      </c>
      <c r="T185" s="132">
        <v>30</v>
      </c>
      <c r="U185" s="132">
        <v>612</v>
      </c>
      <c r="V185" s="132">
        <v>0</v>
      </c>
      <c r="W185" s="132" t="s">
        <v>1046</v>
      </c>
      <c r="X185" s="132">
        <v>12</v>
      </c>
    </row>
    <row r="186" spans="1:24">
      <c r="A186" s="132">
        <v>1099</v>
      </c>
      <c r="B186" s="132">
        <v>60000000309</v>
      </c>
      <c r="C186" s="132">
        <v>61044300000</v>
      </c>
      <c r="D186" s="132" t="s">
        <v>995</v>
      </c>
      <c r="E186" s="132" t="s">
        <v>426</v>
      </c>
      <c r="F186" s="132">
        <v>43</v>
      </c>
      <c r="G186" s="132" t="s">
        <v>3848</v>
      </c>
      <c r="H186" s="132">
        <v>2</v>
      </c>
      <c r="I186" s="132">
        <v>0.11</v>
      </c>
      <c r="J186" s="132">
        <v>1</v>
      </c>
      <c r="K186" s="132">
        <v>0.11</v>
      </c>
      <c r="L186" s="132" t="s">
        <v>256</v>
      </c>
      <c r="M186" s="132">
        <v>861</v>
      </c>
      <c r="N186" s="132" t="s">
        <v>3915</v>
      </c>
      <c r="O186" s="132">
        <v>7497</v>
      </c>
      <c r="P186" s="132" t="s">
        <v>425</v>
      </c>
      <c r="Q186" s="132">
        <v>37</v>
      </c>
      <c r="R186" s="132" t="s">
        <v>194</v>
      </c>
      <c r="S186" s="132">
        <v>1000318</v>
      </c>
      <c r="T186" s="132" t="s">
        <v>821</v>
      </c>
      <c r="U186" s="132">
        <v>3</v>
      </c>
      <c r="V186" s="132">
        <v>0</v>
      </c>
      <c r="W186" s="132" t="s">
        <v>1038</v>
      </c>
      <c r="X186" s="132">
        <v>5</v>
      </c>
    </row>
    <row r="187" spans="1:24">
      <c r="A187" s="132">
        <v>1100</v>
      </c>
      <c r="B187" s="132">
        <v>60000000308</v>
      </c>
      <c r="C187" s="132">
        <v>61091000000</v>
      </c>
      <c r="D187" s="132" t="s">
        <v>608</v>
      </c>
      <c r="E187" s="132" t="s">
        <v>329</v>
      </c>
      <c r="F187" s="132">
        <v>249</v>
      </c>
      <c r="G187" s="132" t="s">
        <v>3848</v>
      </c>
      <c r="H187" s="132">
        <v>2</v>
      </c>
      <c r="I187" s="132">
        <v>5.6000000000000001E-2</v>
      </c>
      <c r="J187" s="132">
        <v>1</v>
      </c>
      <c r="K187" s="132">
        <v>5.6000000000000001E-2</v>
      </c>
      <c r="L187" s="132" t="s">
        <v>207</v>
      </c>
      <c r="M187" s="132">
        <v>819</v>
      </c>
      <c r="N187" s="132" t="s">
        <v>440</v>
      </c>
      <c r="O187" s="132">
        <v>7485</v>
      </c>
      <c r="P187" s="132" t="s">
        <v>439</v>
      </c>
      <c r="Q187" s="132">
        <v>9</v>
      </c>
      <c r="R187" s="132" t="s">
        <v>194</v>
      </c>
      <c r="S187" s="132">
        <v>1000318</v>
      </c>
      <c r="T187" s="132">
        <v>42</v>
      </c>
      <c r="U187" s="132">
        <v>594</v>
      </c>
      <c r="V187" s="132">
        <v>0</v>
      </c>
      <c r="W187" s="132" t="s">
        <v>1050</v>
      </c>
      <c r="X187" s="132">
        <v>20</v>
      </c>
    </row>
    <row r="188" spans="1:24">
      <c r="A188" s="132">
        <v>1101</v>
      </c>
      <c r="B188" s="132">
        <v>60000000307</v>
      </c>
      <c r="C188" s="132">
        <v>61091000000</v>
      </c>
      <c r="D188" s="132" t="s">
        <v>608</v>
      </c>
      <c r="E188" s="132" t="s">
        <v>329</v>
      </c>
      <c r="F188" s="132">
        <v>249</v>
      </c>
      <c r="G188" s="132" t="s">
        <v>3848</v>
      </c>
      <c r="H188" s="132">
        <v>2</v>
      </c>
      <c r="I188" s="132">
        <v>5.8000000000000003E-2</v>
      </c>
      <c r="J188" s="132">
        <v>1</v>
      </c>
      <c r="K188" s="132">
        <v>5.8000000000000003E-2</v>
      </c>
      <c r="L188" s="132" t="s">
        <v>207</v>
      </c>
      <c r="M188" s="132">
        <v>819</v>
      </c>
      <c r="N188" s="132" t="s">
        <v>440</v>
      </c>
      <c r="O188" s="132">
        <v>7485</v>
      </c>
      <c r="P188" s="132" t="s">
        <v>439</v>
      </c>
      <c r="Q188" s="132">
        <v>9</v>
      </c>
      <c r="R188" s="132" t="s">
        <v>194</v>
      </c>
      <c r="S188" s="132">
        <v>1000318</v>
      </c>
      <c r="T188" s="132">
        <v>42</v>
      </c>
      <c r="U188" s="132">
        <v>594</v>
      </c>
      <c r="V188" s="132">
        <v>0</v>
      </c>
      <c r="W188" s="132" t="s">
        <v>1050</v>
      </c>
      <c r="X188" s="132">
        <v>20</v>
      </c>
    </row>
    <row r="189" spans="1:24">
      <c r="A189" s="132">
        <v>1102</v>
      </c>
      <c r="B189" s="132">
        <v>60000000306</v>
      </c>
      <c r="C189" s="132">
        <v>61083100000</v>
      </c>
      <c r="D189" s="132" t="s">
        <v>1090</v>
      </c>
      <c r="E189" s="132" t="s">
        <v>430</v>
      </c>
      <c r="F189" s="132">
        <v>193</v>
      </c>
      <c r="G189" s="132" t="s">
        <v>3848</v>
      </c>
      <c r="H189" s="132">
        <v>2</v>
      </c>
      <c r="I189" s="132">
        <v>0.21199999999999999</v>
      </c>
      <c r="J189" s="132">
        <v>1</v>
      </c>
      <c r="K189" s="132">
        <v>0.21199999999999999</v>
      </c>
      <c r="L189" s="132" t="s">
        <v>257</v>
      </c>
      <c r="M189" s="132">
        <v>862</v>
      </c>
      <c r="N189" s="132" t="s">
        <v>428</v>
      </c>
      <c r="O189" s="132">
        <v>7505</v>
      </c>
      <c r="P189" s="132" t="s">
        <v>439</v>
      </c>
      <c r="Q189" s="132">
        <v>9</v>
      </c>
      <c r="R189" s="132" t="s">
        <v>194</v>
      </c>
      <c r="S189" s="132">
        <v>1000318</v>
      </c>
      <c r="T189" s="132" t="s">
        <v>1091</v>
      </c>
      <c r="U189" s="132">
        <v>613</v>
      </c>
      <c r="V189" s="132">
        <v>0</v>
      </c>
      <c r="W189" s="132" t="s">
        <v>1063</v>
      </c>
      <c r="X189" s="132">
        <v>13</v>
      </c>
    </row>
    <row r="190" spans="1:24">
      <c r="A190" s="132">
        <v>1103</v>
      </c>
      <c r="B190" s="132">
        <v>60000000305</v>
      </c>
      <c r="C190" s="132">
        <v>61091000000</v>
      </c>
      <c r="D190" s="132" t="s">
        <v>1068</v>
      </c>
      <c r="E190" s="132" t="s">
        <v>329</v>
      </c>
      <c r="F190" s="132">
        <v>249</v>
      </c>
      <c r="G190" s="132" t="s">
        <v>3848</v>
      </c>
      <c r="H190" s="132">
        <v>2</v>
      </c>
      <c r="I190" s="132">
        <v>0.17</v>
      </c>
      <c r="J190" s="132">
        <v>1</v>
      </c>
      <c r="K190" s="132">
        <v>0.17</v>
      </c>
      <c r="L190" s="132" t="s">
        <v>232</v>
      </c>
      <c r="M190" s="132">
        <v>854</v>
      </c>
      <c r="N190" s="132" t="s">
        <v>3915</v>
      </c>
      <c r="O190" s="132">
        <v>7497</v>
      </c>
      <c r="P190" s="132" t="s">
        <v>439</v>
      </c>
      <c r="Q190" s="132">
        <v>9</v>
      </c>
      <c r="R190" s="132" t="s">
        <v>194</v>
      </c>
      <c r="S190" s="132">
        <v>1000318</v>
      </c>
      <c r="T190" s="132" t="s">
        <v>1088</v>
      </c>
      <c r="U190" s="132">
        <v>611</v>
      </c>
      <c r="V190" s="132">
        <v>0</v>
      </c>
      <c r="W190" s="132" t="s">
        <v>1063</v>
      </c>
      <c r="X190" s="132">
        <v>13</v>
      </c>
    </row>
    <row r="191" spans="1:24">
      <c r="A191" s="132">
        <v>1104</v>
      </c>
      <c r="B191" s="132">
        <v>60000000304</v>
      </c>
      <c r="C191" s="132">
        <v>61091000000</v>
      </c>
      <c r="D191" s="132" t="s">
        <v>1068</v>
      </c>
      <c r="E191" s="132" t="s">
        <v>329</v>
      </c>
      <c r="F191" s="132">
        <v>249</v>
      </c>
      <c r="G191" s="132" t="s">
        <v>3848</v>
      </c>
      <c r="H191" s="132">
        <v>2</v>
      </c>
      <c r="I191" s="132">
        <v>0.17</v>
      </c>
      <c r="J191" s="132">
        <v>1</v>
      </c>
      <c r="K191" s="132">
        <v>0.17</v>
      </c>
      <c r="L191" s="132" t="s">
        <v>232</v>
      </c>
      <c r="M191" s="132">
        <v>854</v>
      </c>
      <c r="N191" s="132" t="s">
        <v>3915</v>
      </c>
      <c r="O191" s="132">
        <v>7497</v>
      </c>
      <c r="P191" s="132" t="s">
        <v>439</v>
      </c>
      <c r="Q191" s="132">
        <v>9</v>
      </c>
      <c r="R191" s="132" t="s">
        <v>194</v>
      </c>
      <c r="S191" s="132">
        <v>1000318</v>
      </c>
      <c r="T191" s="132" t="s">
        <v>1088</v>
      </c>
      <c r="U191" s="132">
        <v>611</v>
      </c>
      <c r="V191" s="132">
        <v>0</v>
      </c>
      <c r="W191" s="132" t="s">
        <v>1063</v>
      </c>
      <c r="X191" s="132">
        <v>13</v>
      </c>
    </row>
    <row r="192" spans="1:24">
      <c r="A192" s="132">
        <v>1105</v>
      </c>
      <c r="B192" s="132">
        <v>60000000303</v>
      </c>
      <c r="C192" s="132">
        <v>61099020000</v>
      </c>
      <c r="D192" s="132" t="s">
        <v>604</v>
      </c>
      <c r="E192" s="132" t="s">
        <v>329</v>
      </c>
      <c r="F192" s="132">
        <v>249</v>
      </c>
      <c r="G192" s="132" t="s">
        <v>3848</v>
      </c>
      <c r="H192" s="132">
        <v>2</v>
      </c>
      <c r="I192" s="132">
        <v>7.5999999999999998E-2</v>
      </c>
      <c r="J192" s="132">
        <v>1</v>
      </c>
      <c r="K192" s="132">
        <v>7.5999999999999998E-2</v>
      </c>
      <c r="L192" s="132" t="s">
        <v>227</v>
      </c>
      <c r="M192" s="132">
        <v>84</v>
      </c>
      <c r="N192" s="132" t="s">
        <v>3915</v>
      </c>
      <c r="O192" s="132">
        <v>7497</v>
      </c>
      <c r="P192" s="132" t="s">
        <v>425</v>
      </c>
      <c r="Q192" s="132">
        <v>37</v>
      </c>
      <c r="R192" s="132" t="s">
        <v>194</v>
      </c>
      <c r="S192" s="132">
        <v>1000318</v>
      </c>
      <c r="T192" s="132">
        <v>38</v>
      </c>
      <c r="U192" s="132">
        <v>575</v>
      </c>
      <c r="V192" s="132">
        <v>0</v>
      </c>
      <c r="W192" s="132" t="s">
        <v>1063</v>
      </c>
      <c r="X192" s="132">
        <v>13</v>
      </c>
    </row>
    <row r="193" spans="1:24">
      <c r="A193" s="132">
        <v>1106</v>
      </c>
      <c r="B193" s="132">
        <v>60000000302</v>
      </c>
      <c r="C193" s="132">
        <v>62121090000</v>
      </c>
      <c r="D193" s="132" t="s">
        <v>634</v>
      </c>
      <c r="E193" s="132" t="s">
        <v>3723</v>
      </c>
      <c r="F193" s="132">
        <v>235</v>
      </c>
      <c r="G193" s="132" t="s">
        <v>3848</v>
      </c>
      <c r="H193" s="132">
        <v>2</v>
      </c>
      <c r="I193" s="132">
        <v>5.3999999999999999E-2</v>
      </c>
      <c r="J193" s="132">
        <v>1</v>
      </c>
      <c r="K193" s="132">
        <v>5.3999999999999999E-2</v>
      </c>
      <c r="L193" s="132" t="s">
        <v>214</v>
      </c>
      <c r="M193" s="132">
        <v>842</v>
      </c>
      <c r="N193" s="132" t="s">
        <v>440</v>
      </c>
      <c r="O193" s="132">
        <v>7485</v>
      </c>
      <c r="P193" s="132" t="s">
        <v>3878</v>
      </c>
      <c r="Q193" s="132">
        <v>56</v>
      </c>
      <c r="R193" s="132" t="s">
        <v>194</v>
      </c>
      <c r="S193" s="132">
        <v>1000318</v>
      </c>
      <c r="T193" s="132" t="s">
        <v>1092</v>
      </c>
      <c r="U193" s="132">
        <v>226</v>
      </c>
      <c r="V193" s="132">
        <v>23.5</v>
      </c>
      <c r="W193" s="132" t="s">
        <v>1063</v>
      </c>
      <c r="X193" s="132">
        <v>13</v>
      </c>
    </row>
    <row r="194" spans="1:24">
      <c r="A194" s="132">
        <v>1107</v>
      </c>
      <c r="B194" s="132">
        <v>60000000301</v>
      </c>
      <c r="C194" s="132">
        <v>61124190000</v>
      </c>
      <c r="D194" s="132" t="s">
        <v>595</v>
      </c>
      <c r="E194" s="132" t="s">
        <v>3666</v>
      </c>
      <c r="F194" s="132">
        <v>46</v>
      </c>
      <c r="G194" s="132" t="s">
        <v>3848</v>
      </c>
      <c r="H194" s="132">
        <v>2</v>
      </c>
      <c r="I194" s="132">
        <v>8.2000000000000003E-2</v>
      </c>
      <c r="J194" s="132">
        <v>1</v>
      </c>
      <c r="K194" s="132">
        <v>8.2000000000000003E-2</v>
      </c>
      <c r="L194" s="132" t="s">
        <v>245</v>
      </c>
      <c r="M194" s="132">
        <v>257</v>
      </c>
      <c r="N194" s="132" t="s">
        <v>440</v>
      </c>
      <c r="O194" s="132">
        <v>7485</v>
      </c>
      <c r="P194" s="132" t="s">
        <v>3878</v>
      </c>
      <c r="Q194" s="132">
        <v>56</v>
      </c>
      <c r="R194" s="132" t="s">
        <v>194</v>
      </c>
      <c r="S194" s="132">
        <v>1000318</v>
      </c>
      <c r="T194" s="132">
        <v>36</v>
      </c>
      <c r="U194" s="132">
        <v>584</v>
      </c>
      <c r="V194" s="132">
        <v>0</v>
      </c>
      <c r="W194" s="132" t="s">
        <v>3916</v>
      </c>
      <c r="X194" s="132">
        <v>10</v>
      </c>
    </row>
    <row r="195" spans="1:24">
      <c r="A195" s="132">
        <v>1108</v>
      </c>
      <c r="B195" s="132">
        <v>60000000300</v>
      </c>
      <c r="C195" s="132">
        <v>61044300000</v>
      </c>
      <c r="D195" s="132" t="s">
        <v>995</v>
      </c>
      <c r="E195" s="132" t="s">
        <v>426</v>
      </c>
      <c r="F195" s="132">
        <v>43</v>
      </c>
      <c r="G195" s="132" t="s">
        <v>3848</v>
      </c>
      <c r="H195" s="132">
        <v>2</v>
      </c>
      <c r="I195" s="132">
        <v>0.24399999999999999</v>
      </c>
      <c r="J195" s="132">
        <v>1</v>
      </c>
      <c r="K195" s="132">
        <v>0.24399999999999999</v>
      </c>
      <c r="L195" s="132" t="s">
        <v>258</v>
      </c>
      <c r="M195" s="132">
        <v>863</v>
      </c>
      <c r="N195" s="132" t="s">
        <v>3915</v>
      </c>
      <c r="O195" s="132">
        <v>7497</v>
      </c>
      <c r="P195" s="132" t="s">
        <v>3878</v>
      </c>
      <c r="Q195" s="132">
        <v>56</v>
      </c>
      <c r="R195" s="132" t="s">
        <v>194</v>
      </c>
      <c r="S195" s="132">
        <v>1000318</v>
      </c>
      <c r="T195" s="132" t="s">
        <v>825</v>
      </c>
      <c r="U195" s="132">
        <v>119</v>
      </c>
      <c r="V195" s="132">
        <v>0</v>
      </c>
      <c r="W195" s="132" t="s">
        <v>1077</v>
      </c>
      <c r="X195" s="132">
        <v>16</v>
      </c>
    </row>
    <row r="196" spans="1:24">
      <c r="A196" s="132">
        <v>1109</v>
      </c>
      <c r="B196" s="132">
        <v>60000000299</v>
      </c>
      <c r="C196" s="132">
        <v>61091000000</v>
      </c>
      <c r="D196" s="132" t="s">
        <v>1068</v>
      </c>
      <c r="E196" s="132" t="s">
        <v>329</v>
      </c>
      <c r="F196" s="132">
        <v>249</v>
      </c>
      <c r="G196" s="132" t="s">
        <v>3848</v>
      </c>
      <c r="H196" s="132">
        <v>2</v>
      </c>
      <c r="I196" s="132">
        <v>0.114</v>
      </c>
      <c r="J196" s="132">
        <v>1</v>
      </c>
      <c r="K196" s="132">
        <v>0.114</v>
      </c>
      <c r="L196" s="132" t="s">
        <v>221</v>
      </c>
      <c r="M196" s="132">
        <v>847</v>
      </c>
      <c r="N196" s="132" t="s">
        <v>3915</v>
      </c>
      <c r="O196" s="132">
        <v>7497</v>
      </c>
      <c r="P196" s="132" t="s">
        <v>3956</v>
      </c>
      <c r="Q196" s="132" t="s">
        <v>3930</v>
      </c>
      <c r="R196" s="132" t="s">
        <v>194</v>
      </c>
      <c r="S196" s="132">
        <v>1000318</v>
      </c>
      <c r="T196" s="132">
        <v>36</v>
      </c>
      <c r="U196" s="132">
        <v>584</v>
      </c>
      <c r="V196" s="132">
        <v>0</v>
      </c>
      <c r="W196" s="132" t="s">
        <v>1050</v>
      </c>
      <c r="X196" s="132">
        <v>20</v>
      </c>
    </row>
    <row r="197" spans="1:24">
      <c r="A197" s="132">
        <v>1110</v>
      </c>
      <c r="B197" s="132">
        <v>60000000298</v>
      </c>
      <c r="C197" s="132">
        <v>61091000000</v>
      </c>
      <c r="D197" s="132" t="s">
        <v>608</v>
      </c>
      <c r="E197" s="132" t="s">
        <v>329</v>
      </c>
      <c r="F197" s="132">
        <v>249</v>
      </c>
      <c r="G197" s="132" t="s">
        <v>3848</v>
      </c>
      <c r="H197" s="132">
        <v>2</v>
      </c>
      <c r="I197" s="132">
        <v>6.2E-2</v>
      </c>
      <c r="J197" s="132">
        <v>1</v>
      </c>
      <c r="K197" s="132">
        <v>6.2E-2</v>
      </c>
      <c r="L197" s="132" t="s">
        <v>207</v>
      </c>
      <c r="M197" s="132">
        <v>819</v>
      </c>
      <c r="N197" s="132" t="s">
        <v>440</v>
      </c>
      <c r="O197" s="132">
        <v>7485</v>
      </c>
      <c r="P197" s="132" t="s">
        <v>439</v>
      </c>
      <c r="Q197" s="132">
        <v>9</v>
      </c>
      <c r="R197" s="132" t="s">
        <v>194</v>
      </c>
      <c r="S197" s="132">
        <v>1000318</v>
      </c>
      <c r="T197" s="132">
        <v>44</v>
      </c>
      <c r="U197" s="132">
        <v>589</v>
      </c>
      <c r="V197" s="132">
        <v>0</v>
      </c>
      <c r="W197" s="132" t="s">
        <v>1050</v>
      </c>
      <c r="X197" s="132">
        <v>20</v>
      </c>
    </row>
    <row r="198" spans="1:24">
      <c r="A198" s="132">
        <v>1111</v>
      </c>
      <c r="B198" s="132">
        <v>60000000297</v>
      </c>
      <c r="C198" s="132">
        <v>62121090000</v>
      </c>
      <c r="D198" s="132" t="s">
        <v>634</v>
      </c>
      <c r="E198" s="132" t="s">
        <v>447</v>
      </c>
      <c r="F198" s="132">
        <v>375</v>
      </c>
      <c r="G198" s="132" t="s">
        <v>3848</v>
      </c>
      <c r="H198" s="132">
        <v>2</v>
      </c>
      <c r="I198" s="132">
        <v>2.8000000000000001E-2</v>
      </c>
      <c r="J198" s="132">
        <v>1</v>
      </c>
      <c r="K198" s="132">
        <v>2.8000000000000001E-2</v>
      </c>
      <c r="L198" s="132" t="s">
        <v>194</v>
      </c>
      <c r="M198" s="132">
        <v>808</v>
      </c>
      <c r="N198" s="132" t="s">
        <v>3915</v>
      </c>
      <c r="O198" s="132">
        <v>7497</v>
      </c>
      <c r="P198" s="132" t="s">
        <v>3878</v>
      </c>
      <c r="Q198" s="132">
        <v>56</v>
      </c>
      <c r="R198" s="132" t="s">
        <v>194</v>
      </c>
      <c r="S198" s="132">
        <v>1000318</v>
      </c>
      <c r="T198" s="132">
        <v>36</v>
      </c>
      <c r="U198" s="132">
        <v>584</v>
      </c>
      <c r="V198" s="132">
        <v>0</v>
      </c>
      <c r="W198" s="132" t="s">
        <v>1048</v>
      </c>
      <c r="X198" s="132">
        <v>4</v>
      </c>
    </row>
    <row r="199" spans="1:24">
      <c r="A199" s="132">
        <v>1112</v>
      </c>
      <c r="B199" s="132">
        <v>60000000296</v>
      </c>
      <c r="C199" s="132">
        <v>61124190000</v>
      </c>
      <c r="D199" s="132" t="s">
        <v>1093</v>
      </c>
      <c r="E199" s="132" t="s">
        <v>3668</v>
      </c>
      <c r="F199" s="132">
        <v>50</v>
      </c>
      <c r="G199" s="132" t="s">
        <v>3848</v>
      </c>
      <c r="H199" s="132">
        <v>2</v>
      </c>
      <c r="I199" s="132">
        <v>0.05</v>
      </c>
      <c r="J199" s="132">
        <v>1</v>
      </c>
      <c r="K199" s="132">
        <v>0.05</v>
      </c>
      <c r="L199" s="132" t="s">
        <v>211</v>
      </c>
      <c r="M199" s="132">
        <v>32</v>
      </c>
      <c r="N199" s="132" t="s">
        <v>3915</v>
      </c>
      <c r="O199" s="132">
        <v>7497</v>
      </c>
      <c r="P199" s="132" t="s">
        <v>3960</v>
      </c>
      <c r="Q199" s="132" t="s">
        <v>3934</v>
      </c>
      <c r="R199" s="132" t="s">
        <v>194</v>
      </c>
      <c r="S199" s="132">
        <v>1000318</v>
      </c>
      <c r="T199" s="132">
        <v>34</v>
      </c>
      <c r="U199" s="132">
        <v>595</v>
      </c>
      <c r="V199" s="132">
        <v>0</v>
      </c>
      <c r="W199" s="132" t="s">
        <v>1038</v>
      </c>
      <c r="X199" s="132">
        <v>5</v>
      </c>
    </row>
    <row r="200" spans="1:24">
      <c r="A200" s="132">
        <v>1113</v>
      </c>
      <c r="B200" s="132">
        <v>60000000295</v>
      </c>
      <c r="C200" s="132">
        <v>61124190000</v>
      </c>
      <c r="D200" s="132" t="s">
        <v>1093</v>
      </c>
      <c r="E200" s="132" t="s">
        <v>3668</v>
      </c>
      <c r="F200" s="132">
        <v>50</v>
      </c>
      <c r="G200" s="132" t="s">
        <v>3848</v>
      </c>
      <c r="H200" s="132">
        <v>2</v>
      </c>
      <c r="I200" s="132">
        <v>4.5999999999999999E-2</v>
      </c>
      <c r="J200" s="132">
        <v>1</v>
      </c>
      <c r="K200" s="132">
        <v>4.5999999999999999E-2</v>
      </c>
      <c r="L200" s="132" t="s">
        <v>261</v>
      </c>
      <c r="M200" s="132">
        <v>864</v>
      </c>
      <c r="N200" s="132" t="s">
        <v>2796</v>
      </c>
      <c r="O200" s="132">
        <v>1745</v>
      </c>
      <c r="P200" s="132" t="s">
        <v>425</v>
      </c>
      <c r="Q200" s="132">
        <v>37</v>
      </c>
      <c r="R200" s="132" t="s">
        <v>194</v>
      </c>
      <c r="S200" s="132">
        <v>1000318</v>
      </c>
      <c r="T200" s="132">
        <v>38</v>
      </c>
      <c r="U200" s="132">
        <v>575</v>
      </c>
      <c r="V200" s="132">
        <v>0</v>
      </c>
      <c r="W200" s="132" t="s">
        <v>1053</v>
      </c>
      <c r="X200" s="132">
        <v>17</v>
      </c>
    </row>
    <row r="201" spans="1:24">
      <c r="A201" s="132">
        <v>1114</v>
      </c>
      <c r="B201" s="132">
        <v>60000000293</v>
      </c>
      <c r="C201" s="132">
        <v>62121090000</v>
      </c>
      <c r="D201" s="132" t="s">
        <v>646</v>
      </c>
      <c r="E201" s="132" t="s">
        <v>3723</v>
      </c>
      <c r="F201" s="132">
        <v>235</v>
      </c>
      <c r="G201" s="132" t="s">
        <v>3848</v>
      </c>
      <c r="H201" s="132">
        <v>2</v>
      </c>
      <c r="I201" s="132">
        <v>4.8000000000000001E-2</v>
      </c>
      <c r="J201" s="132">
        <v>1</v>
      </c>
      <c r="K201" s="132">
        <v>4.8000000000000001E-2</v>
      </c>
      <c r="L201" s="132" t="s">
        <v>194</v>
      </c>
      <c r="M201" s="132">
        <v>808</v>
      </c>
      <c r="N201" s="132" t="s">
        <v>2855</v>
      </c>
      <c r="O201" s="132">
        <v>2105</v>
      </c>
      <c r="P201" s="132" t="s">
        <v>439</v>
      </c>
      <c r="Q201" s="132">
        <v>9</v>
      </c>
      <c r="R201" s="132" t="s">
        <v>194</v>
      </c>
      <c r="S201" s="132">
        <v>1000318</v>
      </c>
      <c r="T201" s="132">
        <v>38</v>
      </c>
      <c r="U201" s="132">
        <v>575</v>
      </c>
      <c r="V201" s="132">
        <v>0</v>
      </c>
      <c r="W201" s="132" t="s">
        <v>1050</v>
      </c>
      <c r="X201" s="132">
        <v>20</v>
      </c>
    </row>
    <row r="202" spans="1:24">
      <c r="A202" s="132">
        <v>1115</v>
      </c>
      <c r="B202" s="132">
        <v>60000000294</v>
      </c>
      <c r="C202" s="132">
        <v>61091000000</v>
      </c>
      <c r="D202" s="132" t="s">
        <v>608</v>
      </c>
      <c r="E202" s="132" t="s">
        <v>329</v>
      </c>
      <c r="F202" s="132">
        <v>249</v>
      </c>
      <c r="G202" s="132" t="s">
        <v>3848</v>
      </c>
      <c r="H202" s="132">
        <v>2</v>
      </c>
      <c r="I202" s="132">
        <v>6.2E-2</v>
      </c>
      <c r="J202" s="132">
        <v>1</v>
      </c>
      <c r="K202" s="132">
        <v>6.2E-2</v>
      </c>
      <c r="L202" s="132" t="s">
        <v>207</v>
      </c>
      <c r="M202" s="132">
        <v>819</v>
      </c>
      <c r="N202" s="132" t="s">
        <v>440</v>
      </c>
      <c r="O202" s="132">
        <v>7485</v>
      </c>
      <c r="P202" s="132" t="s">
        <v>439</v>
      </c>
      <c r="Q202" s="132">
        <v>9</v>
      </c>
      <c r="R202" s="132" t="s">
        <v>194</v>
      </c>
      <c r="S202" s="132">
        <v>1000318</v>
      </c>
      <c r="T202" s="132">
        <v>44</v>
      </c>
      <c r="U202" s="132">
        <v>589</v>
      </c>
      <c r="V202" s="132">
        <v>0</v>
      </c>
      <c r="W202" s="132" t="s">
        <v>1050</v>
      </c>
      <c r="X202" s="132">
        <v>20</v>
      </c>
    </row>
    <row r="203" spans="1:24">
      <c r="A203" s="132">
        <v>1116</v>
      </c>
      <c r="B203" s="132">
        <v>60000000292</v>
      </c>
      <c r="C203" s="132">
        <v>61099020000</v>
      </c>
      <c r="D203" s="132" t="s">
        <v>1094</v>
      </c>
      <c r="E203" s="132" t="s">
        <v>329</v>
      </c>
      <c r="F203" s="132">
        <v>249</v>
      </c>
      <c r="G203" s="132" t="s">
        <v>3848</v>
      </c>
      <c r="H203" s="132">
        <v>2</v>
      </c>
      <c r="I203" s="132">
        <v>8.5999999999999993E-2</v>
      </c>
      <c r="J203" s="132">
        <v>1</v>
      </c>
      <c r="K203" s="132">
        <v>8.5999999999999993E-2</v>
      </c>
      <c r="L203" s="132" t="s">
        <v>227</v>
      </c>
      <c r="M203" s="132">
        <v>84</v>
      </c>
      <c r="N203" s="132" t="s">
        <v>2872</v>
      </c>
      <c r="O203" s="132">
        <v>2185</v>
      </c>
      <c r="P203" s="132" t="s">
        <v>3863</v>
      </c>
      <c r="Q203" s="132">
        <v>29</v>
      </c>
      <c r="R203" s="132" t="s">
        <v>194</v>
      </c>
      <c r="S203" s="132">
        <v>1000318</v>
      </c>
      <c r="T203" s="132">
        <v>40</v>
      </c>
      <c r="U203" s="132">
        <v>592</v>
      </c>
      <c r="V203" s="132">
        <v>0</v>
      </c>
      <c r="W203" s="132" t="s">
        <v>1063</v>
      </c>
      <c r="X203" s="132">
        <v>13</v>
      </c>
    </row>
    <row r="204" spans="1:24">
      <c r="A204" s="132">
        <v>1117</v>
      </c>
      <c r="B204" s="132">
        <v>60000000291</v>
      </c>
      <c r="C204" s="132">
        <v>61099020000</v>
      </c>
      <c r="D204" s="132" t="s">
        <v>604</v>
      </c>
      <c r="E204" s="132" t="s">
        <v>329</v>
      </c>
      <c r="F204" s="132">
        <v>249</v>
      </c>
      <c r="G204" s="132" t="s">
        <v>3848</v>
      </c>
      <c r="H204" s="132">
        <v>2</v>
      </c>
      <c r="I204" s="132">
        <v>0.13200000000000001</v>
      </c>
      <c r="J204" s="132">
        <v>1</v>
      </c>
      <c r="K204" s="132">
        <v>0.13200000000000001</v>
      </c>
      <c r="L204" s="132" t="s">
        <v>238</v>
      </c>
      <c r="M204" s="132">
        <v>858</v>
      </c>
      <c r="N204" s="132" t="s">
        <v>3915</v>
      </c>
      <c r="O204" s="132">
        <v>7497</v>
      </c>
      <c r="P204" s="132" t="s">
        <v>3921</v>
      </c>
      <c r="Q204" s="132">
        <v>96</v>
      </c>
      <c r="R204" s="132" t="s">
        <v>194</v>
      </c>
      <c r="S204" s="132">
        <v>1000318</v>
      </c>
      <c r="T204" s="132" t="s">
        <v>1095</v>
      </c>
      <c r="U204" s="132">
        <v>614</v>
      </c>
      <c r="V204" s="132">
        <v>0</v>
      </c>
      <c r="W204" s="132" t="s">
        <v>1038</v>
      </c>
      <c r="X204" s="132">
        <v>5</v>
      </c>
    </row>
    <row r="205" spans="1:24">
      <c r="A205" s="132">
        <v>1118</v>
      </c>
      <c r="B205" s="132">
        <v>60000000290</v>
      </c>
      <c r="C205" s="132">
        <v>62046318000</v>
      </c>
      <c r="D205" s="132" t="s">
        <v>511</v>
      </c>
      <c r="E205" s="132" t="s">
        <v>420</v>
      </c>
      <c r="F205" s="132">
        <v>93</v>
      </c>
      <c r="G205" s="132" t="s">
        <v>3848</v>
      </c>
      <c r="H205" s="132">
        <v>2</v>
      </c>
      <c r="I205" s="132">
        <v>0.308</v>
      </c>
      <c r="J205" s="132">
        <v>1</v>
      </c>
      <c r="K205" s="132">
        <v>0.308</v>
      </c>
      <c r="L205" s="132" t="s">
        <v>233</v>
      </c>
      <c r="M205" s="132">
        <v>855</v>
      </c>
      <c r="N205" s="132" t="s">
        <v>3915</v>
      </c>
      <c r="O205" s="132">
        <v>7497</v>
      </c>
      <c r="P205" s="132" t="s">
        <v>425</v>
      </c>
      <c r="Q205" s="132">
        <v>37</v>
      </c>
      <c r="R205" s="132" t="s">
        <v>194</v>
      </c>
      <c r="S205" s="132">
        <v>1000318</v>
      </c>
      <c r="T205" s="132">
        <v>38</v>
      </c>
      <c r="U205" s="132">
        <v>575</v>
      </c>
      <c r="V205" s="132">
        <v>0</v>
      </c>
      <c r="W205" s="132" t="s">
        <v>1048</v>
      </c>
      <c r="X205" s="132">
        <v>4</v>
      </c>
    </row>
    <row r="206" spans="1:24">
      <c r="A206" s="132">
        <v>1119</v>
      </c>
      <c r="B206" s="132">
        <v>60000000289</v>
      </c>
      <c r="C206" s="132">
        <v>61124190000</v>
      </c>
      <c r="D206" s="132" t="s">
        <v>986</v>
      </c>
      <c r="E206" s="132" t="s">
        <v>3666</v>
      </c>
      <c r="F206" s="132">
        <v>46</v>
      </c>
      <c r="G206" s="132" t="s">
        <v>3848</v>
      </c>
      <c r="H206" s="132">
        <v>2</v>
      </c>
      <c r="I206" s="132">
        <v>0.124</v>
      </c>
      <c r="J206" s="132">
        <v>1</v>
      </c>
      <c r="K206" s="132">
        <v>0.124</v>
      </c>
      <c r="L206" s="132" t="s">
        <v>250</v>
      </c>
      <c r="M206" s="132">
        <v>859</v>
      </c>
      <c r="N206" s="132" t="s">
        <v>3915</v>
      </c>
      <c r="O206" s="132">
        <v>7497</v>
      </c>
      <c r="P206" s="132" t="s">
        <v>3878</v>
      </c>
      <c r="Q206" s="132">
        <v>56</v>
      </c>
      <c r="R206" s="132" t="s">
        <v>194</v>
      </c>
      <c r="S206" s="132">
        <v>1000318</v>
      </c>
      <c r="T206" s="132">
        <v>38</v>
      </c>
      <c r="U206" s="132">
        <v>575</v>
      </c>
      <c r="V206" s="132">
        <v>0</v>
      </c>
      <c r="W206" s="132" t="s">
        <v>1038</v>
      </c>
      <c r="X206" s="132">
        <v>5</v>
      </c>
    </row>
    <row r="207" spans="1:24">
      <c r="A207" s="132">
        <v>1120</v>
      </c>
      <c r="B207" s="132">
        <v>60000000288</v>
      </c>
      <c r="C207" s="132">
        <v>61091000000</v>
      </c>
      <c r="D207" s="132" t="s">
        <v>1096</v>
      </c>
      <c r="E207" s="132" t="s">
        <v>453</v>
      </c>
      <c r="F207" s="132">
        <v>73</v>
      </c>
      <c r="G207" s="132" t="s">
        <v>3847</v>
      </c>
      <c r="H207" s="132">
        <v>1</v>
      </c>
      <c r="I207" s="132">
        <v>0.20200000000000001</v>
      </c>
      <c r="J207" s="132">
        <v>1</v>
      </c>
      <c r="K207" s="132">
        <v>0.20200000000000001</v>
      </c>
      <c r="L207" s="132" t="s">
        <v>263</v>
      </c>
      <c r="M207" s="132">
        <v>865</v>
      </c>
      <c r="N207" s="132" t="s">
        <v>2880</v>
      </c>
      <c r="O207" s="132">
        <v>3220</v>
      </c>
      <c r="P207" s="132" t="s">
        <v>439</v>
      </c>
      <c r="Q207" s="132">
        <v>9</v>
      </c>
      <c r="R207" s="132" t="s">
        <v>194</v>
      </c>
      <c r="S207" s="132">
        <v>1000318</v>
      </c>
      <c r="T207" s="132" t="s">
        <v>821</v>
      </c>
      <c r="U207" s="132">
        <v>3</v>
      </c>
      <c r="V207" s="132">
        <v>0</v>
      </c>
      <c r="W207" s="132" t="s">
        <v>1046</v>
      </c>
      <c r="X207" s="132">
        <v>12</v>
      </c>
    </row>
    <row r="208" spans="1:24">
      <c r="A208" s="132">
        <v>1121</v>
      </c>
      <c r="B208" s="132">
        <v>60000000287</v>
      </c>
      <c r="C208" s="132">
        <v>61124190000</v>
      </c>
      <c r="D208" s="132" t="s">
        <v>647</v>
      </c>
      <c r="E208" s="132" t="s">
        <v>3667</v>
      </c>
      <c r="F208" s="132">
        <v>48</v>
      </c>
      <c r="G208" s="132" t="s">
        <v>3848</v>
      </c>
      <c r="H208" s="132">
        <v>2</v>
      </c>
      <c r="I208" s="132">
        <v>0.11</v>
      </c>
      <c r="J208" s="132">
        <v>1</v>
      </c>
      <c r="K208" s="132">
        <v>0.11</v>
      </c>
      <c r="L208" s="132" t="s">
        <v>257</v>
      </c>
      <c r="M208" s="132">
        <v>862</v>
      </c>
      <c r="N208" s="132" t="s">
        <v>3915</v>
      </c>
      <c r="O208" s="132">
        <v>7497</v>
      </c>
      <c r="P208" s="132" t="s">
        <v>3878</v>
      </c>
      <c r="Q208" s="132">
        <v>56</v>
      </c>
      <c r="R208" s="132" t="s">
        <v>194</v>
      </c>
      <c r="S208" s="132">
        <v>1000318</v>
      </c>
      <c r="T208" s="132" t="s">
        <v>1097</v>
      </c>
      <c r="U208" s="132">
        <v>615</v>
      </c>
      <c r="V208" s="132">
        <v>0</v>
      </c>
      <c r="W208" s="132" t="s">
        <v>1046</v>
      </c>
      <c r="X208" s="132">
        <v>12</v>
      </c>
    </row>
    <row r="209" spans="1:24">
      <c r="A209" s="132">
        <v>1122</v>
      </c>
      <c r="B209" s="132">
        <v>60000000286</v>
      </c>
      <c r="C209" s="132">
        <v>61124190000</v>
      </c>
      <c r="D209" s="132" t="s">
        <v>595</v>
      </c>
      <c r="E209" s="132" t="s">
        <v>3666</v>
      </c>
      <c r="F209" s="132">
        <v>46</v>
      </c>
      <c r="G209" s="132" t="s">
        <v>3848</v>
      </c>
      <c r="H209" s="132">
        <v>2</v>
      </c>
      <c r="I209" s="132">
        <v>0.1</v>
      </c>
      <c r="J209" s="132">
        <v>1</v>
      </c>
      <c r="K209" s="132">
        <v>0.1</v>
      </c>
      <c r="L209" s="132" t="s">
        <v>245</v>
      </c>
      <c r="M209" s="132">
        <v>257</v>
      </c>
      <c r="N209" s="132" t="s">
        <v>440</v>
      </c>
      <c r="O209" s="132">
        <v>7485</v>
      </c>
      <c r="P209" s="132" t="s">
        <v>3878</v>
      </c>
      <c r="Q209" s="132">
        <v>56</v>
      </c>
      <c r="R209" s="132" t="s">
        <v>194</v>
      </c>
      <c r="S209" s="132">
        <v>1000318</v>
      </c>
      <c r="T209" s="132">
        <v>42</v>
      </c>
      <c r="U209" s="132">
        <v>594</v>
      </c>
      <c r="V209" s="132">
        <v>0</v>
      </c>
      <c r="W209" s="132" t="s">
        <v>3916</v>
      </c>
      <c r="X209" s="132">
        <v>10</v>
      </c>
    </row>
    <row r="210" spans="1:24">
      <c r="A210" s="132">
        <v>1123</v>
      </c>
      <c r="B210" s="132">
        <v>60000000285</v>
      </c>
      <c r="C210" s="132">
        <v>61091000000</v>
      </c>
      <c r="D210" s="132" t="s">
        <v>872</v>
      </c>
      <c r="E210" s="132" t="s">
        <v>453</v>
      </c>
      <c r="F210" s="132">
        <v>73</v>
      </c>
      <c r="G210" s="132" t="s">
        <v>3699</v>
      </c>
      <c r="H210" s="132">
        <v>4</v>
      </c>
      <c r="I210" s="132">
        <v>0.254</v>
      </c>
      <c r="J210" s="132">
        <v>1</v>
      </c>
      <c r="K210" s="132">
        <v>0.254</v>
      </c>
      <c r="L210" s="132" t="s">
        <v>265</v>
      </c>
      <c r="M210" s="132">
        <v>866</v>
      </c>
      <c r="N210" s="132" t="s">
        <v>3915</v>
      </c>
      <c r="O210" s="132">
        <v>7497</v>
      </c>
      <c r="P210" s="132" t="s">
        <v>439</v>
      </c>
      <c r="Q210" s="132">
        <v>9</v>
      </c>
      <c r="R210" s="132" t="s">
        <v>194</v>
      </c>
      <c r="S210" s="132">
        <v>1000318</v>
      </c>
      <c r="T210" s="132">
        <v>48</v>
      </c>
      <c r="U210" s="132">
        <v>578</v>
      </c>
      <c r="V210" s="132">
        <v>0</v>
      </c>
      <c r="W210" s="132" t="s">
        <v>1046</v>
      </c>
      <c r="X210" s="132">
        <v>12</v>
      </c>
    </row>
    <row r="211" spans="1:24">
      <c r="A211" s="132">
        <v>1124</v>
      </c>
      <c r="B211" s="132">
        <v>60000000284</v>
      </c>
      <c r="C211" s="132">
        <v>61091000000</v>
      </c>
      <c r="D211" s="132" t="s">
        <v>872</v>
      </c>
      <c r="E211" s="132" t="s">
        <v>453</v>
      </c>
      <c r="F211" s="132">
        <v>73</v>
      </c>
      <c r="G211" s="132" t="s">
        <v>3699</v>
      </c>
      <c r="H211" s="132">
        <v>4</v>
      </c>
      <c r="I211" s="132">
        <v>0.23200000000000001</v>
      </c>
      <c r="J211" s="132">
        <v>1</v>
      </c>
      <c r="K211" s="132">
        <v>0.23200000000000001</v>
      </c>
      <c r="L211" s="132" t="s">
        <v>265</v>
      </c>
      <c r="M211" s="132">
        <v>866</v>
      </c>
      <c r="N211" s="132" t="s">
        <v>3915</v>
      </c>
      <c r="O211" s="132">
        <v>7497</v>
      </c>
      <c r="P211" s="132" t="s">
        <v>439</v>
      </c>
      <c r="Q211" s="132">
        <v>9</v>
      </c>
      <c r="R211" s="132" t="s">
        <v>194</v>
      </c>
      <c r="S211" s="132">
        <v>1000318</v>
      </c>
      <c r="T211" s="132">
        <v>48</v>
      </c>
      <c r="U211" s="132">
        <v>578</v>
      </c>
      <c r="V211" s="132">
        <v>0</v>
      </c>
      <c r="W211" s="132" t="s">
        <v>1046</v>
      </c>
      <c r="X211" s="132">
        <v>12</v>
      </c>
    </row>
    <row r="212" spans="1:24">
      <c r="A212" s="132">
        <v>1125</v>
      </c>
      <c r="B212" s="132">
        <v>60000000283</v>
      </c>
      <c r="C212" s="132">
        <v>61124190000</v>
      </c>
      <c r="D212" s="132" t="s">
        <v>595</v>
      </c>
      <c r="E212" s="132" t="s">
        <v>3666</v>
      </c>
      <c r="F212" s="132">
        <v>46</v>
      </c>
      <c r="G212" s="132" t="s">
        <v>3848</v>
      </c>
      <c r="H212" s="132">
        <v>2</v>
      </c>
      <c r="I212" s="132">
        <v>0.13</v>
      </c>
      <c r="J212" s="132">
        <v>1</v>
      </c>
      <c r="K212" s="132">
        <v>0.13</v>
      </c>
      <c r="L212" s="132" t="s">
        <v>227</v>
      </c>
      <c r="M212" s="132">
        <v>84</v>
      </c>
      <c r="N212" s="132" t="s">
        <v>2796</v>
      </c>
      <c r="O212" s="132">
        <v>1745</v>
      </c>
      <c r="P212" s="132" t="s">
        <v>425</v>
      </c>
      <c r="Q212" s="132">
        <v>37</v>
      </c>
      <c r="R212" s="132" t="s">
        <v>194</v>
      </c>
      <c r="S212" s="132">
        <v>1000318</v>
      </c>
      <c r="T212" s="132">
        <v>34</v>
      </c>
      <c r="U212" s="132">
        <v>595</v>
      </c>
      <c r="V212" s="132">
        <v>25</v>
      </c>
      <c r="W212" s="132" t="s">
        <v>1050</v>
      </c>
      <c r="X212" s="132">
        <v>20</v>
      </c>
    </row>
    <row r="213" spans="1:24">
      <c r="A213" s="132">
        <v>1126</v>
      </c>
      <c r="B213" s="132">
        <v>60000000282</v>
      </c>
      <c r="C213" s="132">
        <v>61044200000</v>
      </c>
      <c r="D213" s="132" t="s">
        <v>867</v>
      </c>
      <c r="E213" s="132" t="s">
        <v>426</v>
      </c>
      <c r="F213" s="132">
        <v>43</v>
      </c>
      <c r="G213" s="132" t="s">
        <v>3848</v>
      </c>
      <c r="H213" s="132">
        <v>2</v>
      </c>
      <c r="I213" s="132">
        <v>0.20599999999999999</v>
      </c>
      <c r="J213" s="132">
        <v>1</v>
      </c>
      <c r="K213" s="132">
        <v>0.20599999999999999</v>
      </c>
      <c r="L213" s="132" t="s">
        <v>249</v>
      </c>
      <c r="M213" s="132">
        <v>73</v>
      </c>
      <c r="N213" s="132" t="s">
        <v>3915</v>
      </c>
      <c r="O213" s="132">
        <v>7497</v>
      </c>
      <c r="P213" s="132" t="s">
        <v>439</v>
      </c>
      <c r="Q213" s="132">
        <v>9</v>
      </c>
      <c r="R213" s="132" t="s">
        <v>194</v>
      </c>
      <c r="S213" s="132">
        <v>1000318</v>
      </c>
      <c r="T213" s="132">
        <v>36</v>
      </c>
      <c r="U213" s="132">
        <v>584</v>
      </c>
      <c r="V213" s="132">
        <v>0</v>
      </c>
      <c r="W213" s="132" t="s">
        <v>1048</v>
      </c>
      <c r="X213" s="132">
        <v>4</v>
      </c>
    </row>
    <row r="214" spans="1:24">
      <c r="A214" s="132">
        <v>1127</v>
      </c>
      <c r="B214" s="132">
        <v>60000000281</v>
      </c>
      <c r="C214" s="132">
        <v>61083100000</v>
      </c>
      <c r="D214" s="132" t="s">
        <v>1090</v>
      </c>
      <c r="E214" s="132" t="s">
        <v>430</v>
      </c>
      <c r="F214" s="132">
        <v>193</v>
      </c>
      <c r="G214" s="132" t="s">
        <v>3848</v>
      </c>
      <c r="H214" s="132">
        <v>2</v>
      </c>
      <c r="I214" s="132">
        <v>0.18</v>
      </c>
      <c r="J214" s="132">
        <v>1</v>
      </c>
      <c r="K214" s="132">
        <v>0.18</v>
      </c>
      <c r="L214" s="132" t="s">
        <v>227</v>
      </c>
      <c r="M214" s="132">
        <v>84</v>
      </c>
      <c r="N214" s="132" t="s">
        <v>2855</v>
      </c>
      <c r="O214" s="132">
        <v>2105</v>
      </c>
      <c r="P214" s="132" t="s">
        <v>439</v>
      </c>
      <c r="Q214" s="132">
        <v>9</v>
      </c>
      <c r="R214" s="132" t="s">
        <v>194</v>
      </c>
      <c r="S214" s="132">
        <v>1000318</v>
      </c>
      <c r="T214" s="132" t="s">
        <v>1044</v>
      </c>
      <c r="U214" s="132">
        <v>598</v>
      </c>
      <c r="V214" s="132">
        <v>0</v>
      </c>
      <c r="W214" s="132" t="s">
        <v>1050</v>
      </c>
      <c r="X214" s="132">
        <v>20</v>
      </c>
    </row>
    <row r="215" spans="1:24">
      <c r="A215" s="132">
        <v>1128</v>
      </c>
      <c r="B215" s="132">
        <v>60000000280</v>
      </c>
      <c r="C215" s="132">
        <v>61051000000</v>
      </c>
      <c r="D215" s="132" t="s">
        <v>1100</v>
      </c>
      <c r="E215" s="132" t="s">
        <v>444</v>
      </c>
      <c r="F215" s="132">
        <v>82</v>
      </c>
      <c r="G215" s="132" t="s">
        <v>3847</v>
      </c>
      <c r="H215" s="132">
        <v>1</v>
      </c>
      <c r="I215" s="132">
        <v>0.13600000000000001</v>
      </c>
      <c r="J215" s="132">
        <v>1</v>
      </c>
      <c r="K215" s="132">
        <v>0.13600000000000001</v>
      </c>
      <c r="L215" s="132" t="s">
        <v>194</v>
      </c>
      <c r="M215" s="132">
        <v>808</v>
      </c>
      <c r="N215" s="132" t="s">
        <v>2886</v>
      </c>
      <c r="O215" s="132">
        <v>4250</v>
      </c>
      <c r="P215" s="132" t="s">
        <v>439</v>
      </c>
      <c r="Q215" s="132">
        <v>9</v>
      </c>
      <c r="R215" s="132" t="s">
        <v>194</v>
      </c>
      <c r="S215" s="132">
        <v>1000318</v>
      </c>
      <c r="T215" s="132" t="s">
        <v>825</v>
      </c>
      <c r="U215" s="132">
        <v>119</v>
      </c>
      <c r="V215" s="132">
        <v>0</v>
      </c>
      <c r="W215" s="132" t="s">
        <v>3919</v>
      </c>
      <c r="X215" s="132">
        <v>25</v>
      </c>
    </row>
    <row r="216" spans="1:24">
      <c r="A216" s="132">
        <v>1129</v>
      </c>
      <c r="B216" s="132">
        <v>60000000279</v>
      </c>
      <c r="C216" s="132">
        <v>61099020000</v>
      </c>
      <c r="D216" s="132" t="s">
        <v>604</v>
      </c>
      <c r="E216" s="132" t="s">
        <v>329</v>
      </c>
      <c r="F216" s="132">
        <v>249</v>
      </c>
      <c r="G216" s="132" t="s">
        <v>3848</v>
      </c>
      <c r="H216" s="132">
        <v>2</v>
      </c>
      <c r="I216" s="132">
        <v>9.6000000000000002E-2</v>
      </c>
      <c r="J216" s="132">
        <v>1</v>
      </c>
      <c r="K216" s="132">
        <v>9.6000000000000002E-2</v>
      </c>
      <c r="L216" s="132" t="s">
        <v>211</v>
      </c>
      <c r="M216" s="132">
        <v>32</v>
      </c>
      <c r="N216" s="132" t="s">
        <v>3915</v>
      </c>
      <c r="O216" s="132">
        <v>7497</v>
      </c>
      <c r="P216" s="132" t="s">
        <v>425</v>
      </c>
      <c r="Q216" s="132">
        <v>37</v>
      </c>
      <c r="R216" s="132" t="s">
        <v>194</v>
      </c>
      <c r="S216" s="132">
        <v>1000318</v>
      </c>
      <c r="T216" s="132">
        <v>40</v>
      </c>
      <c r="U216" s="132">
        <v>592</v>
      </c>
      <c r="V216" s="132">
        <v>0</v>
      </c>
      <c r="W216" s="132" t="s">
        <v>1077</v>
      </c>
      <c r="X216" s="132">
        <v>16</v>
      </c>
    </row>
    <row r="217" spans="1:24">
      <c r="A217" s="132">
        <v>1130</v>
      </c>
      <c r="B217" s="132">
        <v>60000000278</v>
      </c>
      <c r="C217" s="132">
        <v>61091000000</v>
      </c>
      <c r="D217" s="132" t="s">
        <v>1068</v>
      </c>
      <c r="E217" s="132" t="s">
        <v>329</v>
      </c>
      <c r="F217" s="132">
        <v>249</v>
      </c>
      <c r="G217" s="132" t="s">
        <v>3848</v>
      </c>
      <c r="H217" s="132">
        <v>2</v>
      </c>
      <c r="I217" s="132">
        <v>8.4000000000000005E-2</v>
      </c>
      <c r="J217" s="132">
        <v>1</v>
      </c>
      <c r="K217" s="132">
        <v>8.4000000000000005E-2</v>
      </c>
      <c r="L217" s="132" t="s">
        <v>296</v>
      </c>
      <c r="M217" s="132">
        <v>880</v>
      </c>
      <c r="N217" s="132" t="s">
        <v>3915</v>
      </c>
      <c r="O217" s="132">
        <v>7497</v>
      </c>
      <c r="P217" s="132" t="s">
        <v>439</v>
      </c>
      <c r="Q217" s="132">
        <v>9</v>
      </c>
      <c r="R217" s="132" t="s">
        <v>194</v>
      </c>
      <c r="S217" s="132">
        <v>1000318</v>
      </c>
      <c r="T217" s="132" t="s">
        <v>810</v>
      </c>
      <c r="U217" s="132">
        <v>122</v>
      </c>
      <c r="V217" s="132">
        <v>0</v>
      </c>
      <c r="W217" s="132" t="s">
        <v>1064</v>
      </c>
      <c r="X217" s="132">
        <v>7</v>
      </c>
    </row>
    <row r="218" spans="1:24">
      <c r="A218" s="132">
        <v>1131</v>
      </c>
      <c r="B218" s="132">
        <v>60000000277</v>
      </c>
      <c r="C218" s="132">
        <v>61124190000</v>
      </c>
      <c r="D218" s="132" t="s">
        <v>647</v>
      </c>
      <c r="E218" s="132" t="s">
        <v>3667</v>
      </c>
      <c r="F218" s="132">
        <v>48</v>
      </c>
      <c r="G218" s="132" t="s">
        <v>3848</v>
      </c>
      <c r="H218" s="132">
        <v>2</v>
      </c>
      <c r="I218" s="132">
        <v>0.06</v>
      </c>
      <c r="J218" s="132">
        <v>1</v>
      </c>
      <c r="K218" s="132">
        <v>0.06</v>
      </c>
      <c r="L218" s="132" t="s">
        <v>233</v>
      </c>
      <c r="M218" s="132">
        <v>855</v>
      </c>
      <c r="N218" s="132" t="s">
        <v>3915</v>
      </c>
      <c r="O218" s="132">
        <v>7497</v>
      </c>
      <c r="P218" s="132" t="s">
        <v>425</v>
      </c>
      <c r="Q218" s="132">
        <v>37</v>
      </c>
      <c r="R218" s="132" t="s">
        <v>194</v>
      </c>
      <c r="S218" s="132">
        <v>1000318</v>
      </c>
      <c r="T218" s="132">
        <v>40</v>
      </c>
      <c r="U218" s="132">
        <v>592</v>
      </c>
      <c r="V218" s="132">
        <v>0</v>
      </c>
      <c r="W218" s="132" t="s">
        <v>1109</v>
      </c>
      <c r="X218" s="132">
        <v>9</v>
      </c>
    </row>
    <row r="219" spans="1:24">
      <c r="A219" s="132">
        <v>1132</v>
      </c>
      <c r="B219" s="132">
        <v>60000000276</v>
      </c>
      <c r="C219" s="132">
        <v>61044300000</v>
      </c>
      <c r="D219" s="132" t="s">
        <v>541</v>
      </c>
      <c r="E219" s="132" t="s">
        <v>426</v>
      </c>
      <c r="F219" s="132">
        <v>43</v>
      </c>
      <c r="G219" s="132" t="s">
        <v>3848</v>
      </c>
      <c r="H219" s="132">
        <v>2</v>
      </c>
      <c r="I219" s="132">
        <v>0.34399999999999997</v>
      </c>
      <c r="J219" s="132">
        <v>1</v>
      </c>
      <c r="K219" s="132">
        <v>0.34399999999999997</v>
      </c>
      <c r="L219" s="132" t="s">
        <v>265</v>
      </c>
      <c r="M219" s="132">
        <v>866</v>
      </c>
      <c r="N219" s="132" t="s">
        <v>2790</v>
      </c>
      <c r="O219" s="132">
        <v>1735</v>
      </c>
      <c r="P219" s="132" t="s">
        <v>425</v>
      </c>
      <c r="Q219" s="132">
        <v>37</v>
      </c>
      <c r="R219" s="132" t="s">
        <v>194</v>
      </c>
      <c r="S219" s="132">
        <v>1000318</v>
      </c>
      <c r="T219" s="132">
        <v>10</v>
      </c>
      <c r="U219" s="132">
        <v>616</v>
      </c>
      <c r="V219" s="132">
        <v>0</v>
      </c>
      <c r="W219" s="132" t="s">
        <v>1063</v>
      </c>
      <c r="X219" s="132">
        <v>13</v>
      </c>
    </row>
    <row r="220" spans="1:24">
      <c r="A220" s="132">
        <v>1133</v>
      </c>
      <c r="B220" s="132">
        <v>60000000275</v>
      </c>
      <c r="C220" s="132">
        <v>61044200000</v>
      </c>
      <c r="D220" s="132" t="s">
        <v>506</v>
      </c>
      <c r="E220" s="132" t="s">
        <v>426</v>
      </c>
      <c r="F220" s="132">
        <v>43</v>
      </c>
      <c r="G220" s="132" t="s">
        <v>3848</v>
      </c>
      <c r="H220" s="132">
        <v>2</v>
      </c>
      <c r="I220" s="132">
        <v>0.38200000000000001</v>
      </c>
      <c r="J220" s="132">
        <v>1</v>
      </c>
      <c r="K220" s="132">
        <v>0.38200000000000001</v>
      </c>
      <c r="L220" s="132" t="s">
        <v>194</v>
      </c>
      <c r="M220" s="132">
        <v>808</v>
      </c>
      <c r="N220" s="132" t="s">
        <v>428</v>
      </c>
      <c r="O220" s="132">
        <v>7505</v>
      </c>
      <c r="P220" s="132" t="s">
        <v>439</v>
      </c>
      <c r="Q220" s="132">
        <v>9</v>
      </c>
      <c r="R220" s="132" t="s">
        <v>194</v>
      </c>
      <c r="S220" s="132">
        <v>1000318</v>
      </c>
      <c r="T220" s="132">
        <v>40</v>
      </c>
      <c r="U220" s="132">
        <v>592</v>
      </c>
      <c r="V220" s="132">
        <v>0</v>
      </c>
      <c r="W220" s="132" t="s">
        <v>1046</v>
      </c>
      <c r="X220" s="132">
        <v>12</v>
      </c>
    </row>
    <row r="221" spans="1:24">
      <c r="A221" s="132">
        <v>1134</v>
      </c>
      <c r="B221" s="132">
        <v>60000000274</v>
      </c>
      <c r="C221" s="132">
        <v>62023000000</v>
      </c>
      <c r="D221" s="132" t="s">
        <v>628</v>
      </c>
      <c r="E221" s="132" t="s">
        <v>3666</v>
      </c>
      <c r="F221" s="132">
        <v>46</v>
      </c>
      <c r="G221" s="132" t="s">
        <v>3848</v>
      </c>
      <c r="H221" s="132">
        <v>2</v>
      </c>
      <c r="I221" s="132">
        <v>0.97199999999999998</v>
      </c>
      <c r="J221" s="132">
        <v>1</v>
      </c>
      <c r="K221" s="132">
        <v>0.97199999999999998</v>
      </c>
      <c r="L221" s="132" t="s">
        <v>194</v>
      </c>
      <c r="M221" s="132">
        <v>808</v>
      </c>
      <c r="N221" s="132" t="s">
        <v>436</v>
      </c>
      <c r="O221" s="132">
        <v>1840</v>
      </c>
      <c r="P221" s="132" t="s">
        <v>439</v>
      </c>
      <c r="Q221" s="132">
        <v>9</v>
      </c>
      <c r="R221" s="132" t="s">
        <v>194</v>
      </c>
      <c r="S221" s="132">
        <v>1000318</v>
      </c>
      <c r="T221" s="132">
        <v>46</v>
      </c>
      <c r="U221" s="132">
        <v>577</v>
      </c>
      <c r="V221" s="132">
        <v>0</v>
      </c>
      <c r="W221" s="132" t="s">
        <v>1038</v>
      </c>
      <c r="X221" s="132">
        <v>5</v>
      </c>
    </row>
    <row r="222" spans="1:24">
      <c r="A222" s="132">
        <v>1135</v>
      </c>
      <c r="B222" s="132">
        <v>60000000273</v>
      </c>
      <c r="C222" s="132">
        <v>61091000000</v>
      </c>
      <c r="D222" s="132" t="s">
        <v>608</v>
      </c>
      <c r="E222" s="132" t="s">
        <v>329</v>
      </c>
      <c r="F222" s="132">
        <v>249</v>
      </c>
      <c r="G222" s="132" t="s">
        <v>3848</v>
      </c>
      <c r="H222" s="132">
        <v>2</v>
      </c>
      <c r="I222" s="132">
        <v>5.6000000000000001E-2</v>
      </c>
      <c r="J222" s="132">
        <v>1</v>
      </c>
      <c r="K222" s="132">
        <v>5.6000000000000001E-2</v>
      </c>
      <c r="L222" s="132" t="s">
        <v>207</v>
      </c>
      <c r="M222" s="132">
        <v>819</v>
      </c>
      <c r="N222" s="132" t="s">
        <v>440</v>
      </c>
      <c r="O222" s="132">
        <v>7485</v>
      </c>
      <c r="P222" s="132" t="s">
        <v>439</v>
      </c>
      <c r="Q222" s="132">
        <v>9</v>
      </c>
      <c r="R222" s="132" t="s">
        <v>194</v>
      </c>
      <c r="S222" s="132">
        <v>1000318</v>
      </c>
      <c r="T222" s="132">
        <v>42</v>
      </c>
      <c r="U222" s="132">
        <v>594</v>
      </c>
      <c r="V222" s="132">
        <v>0</v>
      </c>
      <c r="W222" s="132" t="s">
        <v>1050</v>
      </c>
      <c r="X222" s="132">
        <v>20</v>
      </c>
    </row>
    <row r="223" spans="1:24">
      <c r="A223" s="132">
        <v>1136</v>
      </c>
      <c r="B223" s="132">
        <v>60000000272</v>
      </c>
      <c r="C223" s="132">
        <v>61124190000</v>
      </c>
      <c r="D223" s="132" t="s">
        <v>986</v>
      </c>
      <c r="E223" s="132" t="s">
        <v>3666</v>
      </c>
      <c r="F223" s="132">
        <v>46</v>
      </c>
      <c r="G223" s="132" t="s">
        <v>3848</v>
      </c>
      <c r="H223" s="132">
        <v>2</v>
      </c>
      <c r="I223" s="132">
        <v>7.5999999999999998E-2</v>
      </c>
      <c r="J223" s="132">
        <v>1</v>
      </c>
      <c r="K223" s="132">
        <v>7.5999999999999998E-2</v>
      </c>
      <c r="L223" s="132" t="s">
        <v>194</v>
      </c>
      <c r="M223" s="132">
        <v>808</v>
      </c>
      <c r="N223" s="132" t="s">
        <v>3915</v>
      </c>
      <c r="O223" s="132">
        <v>7497</v>
      </c>
      <c r="P223" s="132" t="s">
        <v>3878</v>
      </c>
      <c r="Q223" s="132">
        <v>56</v>
      </c>
      <c r="R223" s="132" t="s">
        <v>194</v>
      </c>
      <c r="S223" s="132">
        <v>1000318</v>
      </c>
      <c r="T223" s="132" t="s">
        <v>1102</v>
      </c>
      <c r="U223" s="132">
        <v>617</v>
      </c>
      <c r="V223" s="132">
        <v>0</v>
      </c>
      <c r="W223" s="132" t="s">
        <v>1050</v>
      </c>
      <c r="X223" s="132">
        <v>20</v>
      </c>
    </row>
    <row r="224" spans="1:24">
      <c r="A224" s="132">
        <v>1137</v>
      </c>
      <c r="B224" s="132">
        <v>60000000271</v>
      </c>
      <c r="C224" s="132">
        <v>61042200000</v>
      </c>
      <c r="D224" s="132" t="s">
        <v>648</v>
      </c>
      <c r="E224" s="132" t="s">
        <v>3666</v>
      </c>
      <c r="F224" s="132">
        <v>46</v>
      </c>
      <c r="G224" s="132" t="s">
        <v>3848</v>
      </c>
      <c r="H224" s="132">
        <v>2</v>
      </c>
      <c r="I224" s="132">
        <v>0.18</v>
      </c>
      <c r="J224" s="132">
        <v>1</v>
      </c>
      <c r="K224" s="132">
        <v>0.18</v>
      </c>
      <c r="L224" s="132" t="s">
        <v>296</v>
      </c>
      <c r="M224" s="132">
        <v>880</v>
      </c>
      <c r="N224" s="132" t="s">
        <v>2796</v>
      </c>
      <c r="O224" s="132">
        <v>1745</v>
      </c>
      <c r="P224" s="132" t="s">
        <v>439</v>
      </c>
      <c r="Q224" s="132">
        <v>9</v>
      </c>
      <c r="R224" s="132" t="s">
        <v>194</v>
      </c>
      <c r="S224" s="132">
        <v>1000318</v>
      </c>
      <c r="T224" s="132" t="s">
        <v>1103</v>
      </c>
      <c r="U224" s="132">
        <v>618</v>
      </c>
      <c r="V224" s="132">
        <v>0</v>
      </c>
      <c r="W224" s="132" t="s">
        <v>1050</v>
      </c>
      <c r="X224" s="132">
        <v>20</v>
      </c>
    </row>
    <row r="225" spans="1:24">
      <c r="A225" s="132">
        <v>1138</v>
      </c>
      <c r="B225" s="132">
        <v>60000000270</v>
      </c>
      <c r="C225" s="132">
        <v>61044300000</v>
      </c>
      <c r="D225" s="132" t="s">
        <v>649</v>
      </c>
      <c r="E225" s="132" t="s">
        <v>3666</v>
      </c>
      <c r="F225" s="132">
        <v>46</v>
      </c>
      <c r="G225" s="132" t="s">
        <v>3848</v>
      </c>
      <c r="H225" s="132">
        <v>2</v>
      </c>
      <c r="I225" s="132">
        <v>0.16400000000000001</v>
      </c>
      <c r="J225" s="132">
        <v>1</v>
      </c>
      <c r="K225" s="132">
        <v>0.16400000000000001</v>
      </c>
      <c r="L225" s="132" t="s">
        <v>271</v>
      </c>
      <c r="M225" s="132">
        <v>867</v>
      </c>
      <c r="N225" s="132" t="s">
        <v>2796</v>
      </c>
      <c r="O225" s="132">
        <v>1745</v>
      </c>
      <c r="P225" s="132" t="s">
        <v>425</v>
      </c>
      <c r="Q225" s="132">
        <v>37</v>
      </c>
      <c r="R225" s="132" t="s">
        <v>194</v>
      </c>
      <c r="S225" s="132">
        <v>1000318</v>
      </c>
      <c r="T225" s="132">
        <v>6</v>
      </c>
      <c r="U225" s="132">
        <v>619</v>
      </c>
      <c r="V225" s="132">
        <v>0</v>
      </c>
      <c r="W225" s="132" t="s">
        <v>1050</v>
      </c>
      <c r="X225" s="132">
        <v>20</v>
      </c>
    </row>
    <row r="226" spans="1:24">
      <c r="A226" s="132">
        <v>1139</v>
      </c>
      <c r="B226" s="132">
        <v>60000000269</v>
      </c>
      <c r="C226" s="132">
        <v>61124190000</v>
      </c>
      <c r="D226" s="132" t="s">
        <v>1093</v>
      </c>
      <c r="E226" s="132" t="s">
        <v>3668</v>
      </c>
      <c r="F226" s="132">
        <v>50</v>
      </c>
      <c r="G226" s="132" t="s">
        <v>3848</v>
      </c>
      <c r="H226" s="132">
        <v>2</v>
      </c>
      <c r="I226" s="132">
        <v>5.8000000000000003E-2</v>
      </c>
      <c r="J226" s="132">
        <v>1</v>
      </c>
      <c r="K226" s="132">
        <v>5.8000000000000003E-2</v>
      </c>
      <c r="L226" s="132" t="s">
        <v>226</v>
      </c>
      <c r="M226" s="132">
        <v>851</v>
      </c>
      <c r="N226" s="132" t="s">
        <v>436</v>
      </c>
      <c r="O226" s="132">
        <v>1840</v>
      </c>
      <c r="P226" s="132" t="s">
        <v>425</v>
      </c>
      <c r="Q226" s="132">
        <v>37</v>
      </c>
      <c r="R226" s="132" t="s">
        <v>194</v>
      </c>
      <c r="S226" s="132">
        <v>1000318</v>
      </c>
      <c r="T226" s="132">
        <v>40</v>
      </c>
      <c r="U226" s="132">
        <v>592</v>
      </c>
      <c r="V226" s="132">
        <v>0</v>
      </c>
      <c r="W226" s="132" t="s">
        <v>1050</v>
      </c>
      <c r="X226" s="132">
        <v>20</v>
      </c>
    </row>
    <row r="227" spans="1:24">
      <c r="A227" s="132">
        <v>1140</v>
      </c>
      <c r="B227" s="132">
        <v>60000000268</v>
      </c>
      <c r="C227" s="132">
        <v>61124190000</v>
      </c>
      <c r="D227" s="132" t="s">
        <v>595</v>
      </c>
      <c r="E227" s="132" t="s">
        <v>3666</v>
      </c>
      <c r="F227" s="132">
        <v>46</v>
      </c>
      <c r="G227" s="132" t="s">
        <v>3848</v>
      </c>
      <c r="H227" s="132">
        <v>2</v>
      </c>
      <c r="I227" s="132">
        <v>8.4000000000000005E-2</v>
      </c>
      <c r="J227" s="132">
        <v>1</v>
      </c>
      <c r="K227" s="132">
        <v>8.4000000000000005E-2</v>
      </c>
      <c r="L227" s="132" t="s">
        <v>245</v>
      </c>
      <c r="M227" s="132">
        <v>257</v>
      </c>
      <c r="N227" s="132" t="s">
        <v>440</v>
      </c>
      <c r="O227" s="132">
        <v>7485</v>
      </c>
      <c r="P227" s="132" t="s">
        <v>3878</v>
      </c>
      <c r="Q227" s="132">
        <v>56</v>
      </c>
      <c r="R227" s="132" t="s">
        <v>194</v>
      </c>
      <c r="S227" s="132">
        <v>1000318</v>
      </c>
      <c r="T227" s="132">
        <v>36</v>
      </c>
      <c r="U227" s="132">
        <v>584</v>
      </c>
      <c r="V227" s="132">
        <v>0</v>
      </c>
      <c r="W227" s="132" t="s">
        <v>1048</v>
      </c>
      <c r="X227" s="132">
        <v>4</v>
      </c>
    </row>
    <row r="228" spans="1:24">
      <c r="A228" s="132">
        <v>1141</v>
      </c>
      <c r="B228" s="132">
        <v>60000000267</v>
      </c>
      <c r="C228" s="132">
        <v>61124190000</v>
      </c>
      <c r="D228" s="132" t="s">
        <v>595</v>
      </c>
      <c r="E228" s="132" t="s">
        <v>3666</v>
      </c>
      <c r="F228" s="132">
        <v>46</v>
      </c>
      <c r="G228" s="132" t="s">
        <v>3848</v>
      </c>
      <c r="H228" s="132">
        <v>2</v>
      </c>
      <c r="I228" s="132">
        <v>8.2000000000000003E-2</v>
      </c>
      <c r="J228" s="132">
        <v>1</v>
      </c>
      <c r="K228" s="132">
        <v>8.2000000000000003E-2</v>
      </c>
      <c r="L228" s="132" t="s">
        <v>245</v>
      </c>
      <c r="M228" s="132">
        <v>257</v>
      </c>
      <c r="N228" s="132" t="s">
        <v>440</v>
      </c>
      <c r="O228" s="132">
        <v>7485</v>
      </c>
      <c r="P228" s="132" t="s">
        <v>3878</v>
      </c>
      <c r="Q228" s="132">
        <v>56</v>
      </c>
      <c r="R228" s="132" t="s">
        <v>194</v>
      </c>
      <c r="S228" s="132">
        <v>1000318</v>
      </c>
      <c r="T228" s="132">
        <v>36</v>
      </c>
      <c r="U228" s="132">
        <v>584</v>
      </c>
      <c r="V228" s="132">
        <v>0</v>
      </c>
      <c r="W228" s="132" t="s">
        <v>1048</v>
      </c>
      <c r="X228" s="132">
        <v>4</v>
      </c>
    </row>
    <row r="229" spans="1:24">
      <c r="A229" s="132">
        <v>1142</v>
      </c>
      <c r="B229" s="132">
        <v>60000000266</v>
      </c>
      <c r="C229" s="132">
        <v>61044300000</v>
      </c>
      <c r="D229" s="132" t="s">
        <v>541</v>
      </c>
      <c r="E229" s="132" t="s">
        <v>426</v>
      </c>
      <c r="F229" s="132">
        <v>43</v>
      </c>
      <c r="G229" s="132" t="s">
        <v>3848</v>
      </c>
      <c r="H229" s="132">
        <v>2</v>
      </c>
      <c r="I229" s="132">
        <v>0.216</v>
      </c>
      <c r="J229" s="132">
        <v>1</v>
      </c>
      <c r="K229" s="132">
        <v>0.216</v>
      </c>
      <c r="L229" s="132" t="s">
        <v>252</v>
      </c>
      <c r="M229" s="132">
        <v>434</v>
      </c>
      <c r="N229" s="132" t="s">
        <v>433</v>
      </c>
      <c r="O229" s="132">
        <v>1815</v>
      </c>
      <c r="P229" s="132" t="s">
        <v>425</v>
      </c>
      <c r="Q229" s="132">
        <v>37</v>
      </c>
      <c r="R229" s="132" t="s">
        <v>194</v>
      </c>
      <c r="S229" s="132">
        <v>1000318</v>
      </c>
      <c r="T229" s="132">
        <v>32</v>
      </c>
      <c r="U229" s="132">
        <v>596</v>
      </c>
      <c r="V229" s="132">
        <v>0</v>
      </c>
      <c r="W229" s="132" t="s">
        <v>1053</v>
      </c>
      <c r="X229" s="132">
        <v>17</v>
      </c>
    </row>
    <row r="230" spans="1:24">
      <c r="A230" s="132">
        <v>1143</v>
      </c>
      <c r="B230" s="132">
        <v>60000000265</v>
      </c>
      <c r="C230" s="132">
        <v>61099020000</v>
      </c>
      <c r="D230" s="132" t="s">
        <v>604</v>
      </c>
      <c r="E230" s="132" t="s">
        <v>329</v>
      </c>
      <c r="F230" s="132">
        <v>249</v>
      </c>
      <c r="G230" s="132" t="s">
        <v>3848</v>
      </c>
      <c r="H230" s="132">
        <v>2</v>
      </c>
      <c r="I230" s="132">
        <v>0.11600000000000001</v>
      </c>
      <c r="J230" s="132">
        <v>1</v>
      </c>
      <c r="K230" s="132">
        <v>0.11600000000000001</v>
      </c>
      <c r="L230" s="132" t="s">
        <v>221</v>
      </c>
      <c r="M230" s="132">
        <v>847</v>
      </c>
      <c r="N230" s="132" t="s">
        <v>3915</v>
      </c>
      <c r="O230" s="132">
        <v>7497</v>
      </c>
      <c r="P230" s="132" t="s">
        <v>425</v>
      </c>
      <c r="Q230" s="132">
        <v>37</v>
      </c>
      <c r="R230" s="132" t="s">
        <v>194</v>
      </c>
      <c r="S230" s="132">
        <v>1000318</v>
      </c>
      <c r="T230" s="132">
        <v>40</v>
      </c>
      <c r="U230" s="132">
        <v>592</v>
      </c>
      <c r="V230" s="132">
        <v>0</v>
      </c>
      <c r="W230" s="132" t="s">
        <v>1063</v>
      </c>
      <c r="X230" s="132">
        <v>13</v>
      </c>
    </row>
    <row r="231" spans="1:24">
      <c r="A231" s="132">
        <v>1144</v>
      </c>
      <c r="B231" s="132">
        <v>60000000264</v>
      </c>
      <c r="C231" s="132">
        <v>61044200000</v>
      </c>
      <c r="D231" s="132" t="s">
        <v>867</v>
      </c>
      <c r="E231" s="132" t="s">
        <v>426</v>
      </c>
      <c r="F231" s="132">
        <v>43</v>
      </c>
      <c r="G231" s="132" t="s">
        <v>3848</v>
      </c>
      <c r="H231" s="132">
        <v>2</v>
      </c>
      <c r="I231" s="132">
        <v>0.31</v>
      </c>
      <c r="J231" s="132">
        <v>1</v>
      </c>
      <c r="K231" s="132">
        <v>0.31</v>
      </c>
      <c r="L231" s="132" t="s">
        <v>221</v>
      </c>
      <c r="M231" s="132">
        <v>847</v>
      </c>
      <c r="N231" s="132" t="s">
        <v>3915</v>
      </c>
      <c r="O231" s="132">
        <v>7497</v>
      </c>
      <c r="P231" s="132" t="s">
        <v>439</v>
      </c>
      <c r="Q231" s="132">
        <v>9</v>
      </c>
      <c r="R231" s="132" t="s">
        <v>194</v>
      </c>
      <c r="S231" s="132">
        <v>1000318</v>
      </c>
      <c r="T231" s="132">
        <v>36</v>
      </c>
      <c r="U231" s="132">
        <v>584</v>
      </c>
      <c r="V231" s="132">
        <v>0</v>
      </c>
      <c r="W231" s="132" t="s">
        <v>1055</v>
      </c>
      <c r="X231" s="132">
        <v>3</v>
      </c>
    </row>
    <row r="232" spans="1:24">
      <c r="A232" s="132">
        <v>1145</v>
      </c>
      <c r="B232" s="132">
        <v>60000000263</v>
      </c>
      <c r="C232" s="132">
        <v>61124190000</v>
      </c>
      <c r="D232" s="132" t="s">
        <v>647</v>
      </c>
      <c r="E232" s="132" t="s">
        <v>3667</v>
      </c>
      <c r="F232" s="132">
        <v>48</v>
      </c>
      <c r="G232" s="132" t="s">
        <v>3848</v>
      </c>
      <c r="H232" s="132">
        <v>2</v>
      </c>
      <c r="I232" s="132">
        <v>7.1999999999999995E-2</v>
      </c>
      <c r="J232" s="132">
        <v>1</v>
      </c>
      <c r="K232" s="132">
        <v>7.1999999999999995E-2</v>
      </c>
      <c r="L232" s="132" t="s">
        <v>194</v>
      </c>
      <c r="M232" s="132">
        <v>808</v>
      </c>
      <c r="N232" s="132" t="s">
        <v>3915</v>
      </c>
      <c r="O232" s="132">
        <v>7497</v>
      </c>
      <c r="P232" s="132" t="s">
        <v>425</v>
      </c>
      <c r="Q232" s="132">
        <v>37</v>
      </c>
      <c r="R232" s="132" t="s">
        <v>194</v>
      </c>
      <c r="S232" s="132">
        <v>1000318</v>
      </c>
      <c r="T232" s="132" t="s">
        <v>825</v>
      </c>
      <c r="U232" s="132">
        <v>119</v>
      </c>
      <c r="V232" s="132">
        <v>35</v>
      </c>
      <c r="W232" s="132" t="s">
        <v>3919</v>
      </c>
      <c r="X232" s="132">
        <v>25</v>
      </c>
    </row>
    <row r="233" spans="1:24">
      <c r="A233" s="132">
        <v>1146</v>
      </c>
      <c r="B233" s="132">
        <v>60000000262</v>
      </c>
      <c r="C233" s="132">
        <v>61091000000</v>
      </c>
      <c r="D233" s="132" t="s">
        <v>856</v>
      </c>
      <c r="E233" s="132" t="s">
        <v>453</v>
      </c>
      <c r="F233" s="132">
        <v>73</v>
      </c>
      <c r="G233" s="132" t="s">
        <v>3848</v>
      </c>
      <c r="H233" s="132">
        <v>2</v>
      </c>
      <c r="I233" s="132">
        <v>0.104</v>
      </c>
      <c r="J233" s="132">
        <v>1</v>
      </c>
      <c r="K233" s="132">
        <v>0.104</v>
      </c>
      <c r="L233" s="132" t="s">
        <v>207</v>
      </c>
      <c r="M233" s="132">
        <v>819</v>
      </c>
      <c r="N233" s="132" t="s">
        <v>436</v>
      </c>
      <c r="O233" s="132">
        <v>1840</v>
      </c>
      <c r="P233" s="132" t="s">
        <v>439</v>
      </c>
      <c r="Q233" s="132">
        <v>9</v>
      </c>
      <c r="R233" s="132" t="s">
        <v>194</v>
      </c>
      <c r="S233" s="132">
        <v>1000318</v>
      </c>
      <c r="T233" s="132">
        <v>44</v>
      </c>
      <c r="U233" s="132">
        <v>589</v>
      </c>
      <c r="V233" s="132">
        <v>0</v>
      </c>
      <c r="W233" s="132" t="s">
        <v>1053</v>
      </c>
      <c r="X233" s="132">
        <v>17</v>
      </c>
    </row>
    <row r="234" spans="1:24">
      <c r="A234" s="132">
        <v>1147</v>
      </c>
      <c r="B234" s="132">
        <v>60000000261</v>
      </c>
      <c r="C234" s="132">
        <v>61044300000</v>
      </c>
      <c r="D234" s="132" t="s">
        <v>995</v>
      </c>
      <c r="E234" s="132" t="s">
        <v>426</v>
      </c>
      <c r="F234" s="132">
        <v>43</v>
      </c>
      <c r="G234" s="132" t="s">
        <v>3848</v>
      </c>
      <c r="H234" s="132">
        <v>2</v>
      </c>
      <c r="I234" s="132">
        <v>0.20599999999999999</v>
      </c>
      <c r="J234" s="132">
        <v>1</v>
      </c>
      <c r="K234" s="132">
        <v>0.20599999999999999</v>
      </c>
      <c r="L234" s="132" t="s">
        <v>230</v>
      </c>
      <c r="M234" s="132">
        <v>852</v>
      </c>
      <c r="N234" s="132" t="s">
        <v>3915</v>
      </c>
      <c r="O234" s="132">
        <v>7497</v>
      </c>
      <c r="P234" s="132" t="s">
        <v>425</v>
      </c>
      <c r="Q234" s="132">
        <v>37</v>
      </c>
      <c r="R234" s="132" t="s">
        <v>194</v>
      </c>
      <c r="S234" s="132">
        <v>1000318</v>
      </c>
      <c r="T234" s="132" t="s">
        <v>1016</v>
      </c>
      <c r="U234" s="132">
        <v>127</v>
      </c>
      <c r="V234" s="132">
        <v>0</v>
      </c>
      <c r="W234" s="132" t="s">
        <v>1048</v>
      </c>
      <c r="X234" s="132">
        <v>4</v>
      </c>
    </row>
    <row r="235" spans="1:24">
      <c r="A235" s="132">
        <v>1148</v>
      </c>
      <c r="B235" s="132">
        <v>60000000375</v>
      </c>
      <c r="C235" s="132">
        <v>61124190000</v>
      </c>
      <c r="D235" s="132" t="s">
        <v>647</v>
      </c>
      <c r="E235" s="132" t="s">
        <v>3667</v>
      </c>
      <c r="F235" s="132">
        <v>48</v>
      </c>
      <c r="G235" s="132" t="s">
        <v>3848</v>
      </c>
      <c r="H235" s="132">
        <v>2</v>
      </c>
      <c r="I235" s="132">
        <v>5.1999999999999998E-2</v>
      </c>
      <c r="J235" s="132">
        <v>1</v>
      </c>
      <c r="K235" s="132">
        <v>5.1999999999999998E-2</v>
      </c>
      <c r="L235" s="132" t="s">
        <v>233</v>
      </c>
      <c r="M235" s="132">
        <v>855</v>
      </c>
      <c r="N235" s="132" t="s">
        <v>3915</v>
      </c>
      <c r="O235" s="132">
        <v>7497</v>
      </c>
      <c r="P235" s="132" t="s">
        <v>425</v>
      </c>
      <c r="Q235" s="132">
        <v>37</v>
      </c>
      <c r="R235" s="132" t="s">
        <v>194</v>
      </c>
      <c r="S235" s="132">
        <v>1000318</v>
      </c>
      <c r="T235" s="132">
        <v>36</v>
      </c>
      <c r="U235" s="132">
        <v>584</v>
      </c>
      <c r="V235" s="132">
        <v>0</v>
      </c>
      <c r="W235" s="132" t="s">
        <v>1109</v>
      </c>
      <c r="X235" s="132">
        <v>9</v>
      </c>
    </row>
    <row r="236" spans="1:24">
      <c r="A236" s="132">
        <v>1149</v>
      </c>
      <c r="B236" s="132">
        <v>60000000260</v>
      </c>
      <c r="C236" s="132">
        <v>61099020000</v>
      </c>
      <c r="D236" s="132" t="s">
        <v>604</v>
      </c>
      <c r="E236" s="132" t="s">
        <v>329</v>
      </c>
      <c r="F236" s="132">
        <v>249</v>
      </c>
      <c r="G236" s="132" t="s">
        <v>3848</v>
      </c>
      <c r="H236" s="132">
        <v>2</v>
      </c>
      <c r="I236" s="132">
        <v>0.08</v>
      </c>
      <c r="J236" s="132">
        <v>1</v>
      </c>
      <c r="K236" s="132">
        <v>0.08</v>
      </c>
      <c r="L236" s="132" t="s">
        <v>211</v>
      </c>
      <c r="M236" s="132">
        <v>32</v>
      </c>
      <c r="N236" s="132" t="s">
        <v>3915</v>
      </c>
      <c r="O236" s="132">
        <v>7497</v>
      </c>
      <c r="P236" s="132" t="s">
        <v>3961</v>
      </c>
      <c r="Q236" s="132" t="s">
        <v>3935</v>
      </c>
      <c r="R236" s="132" t="s">
        <v>194</v>
      </c>
      <c r="S236" s="132">
        <v>1000318</v>
      </c>
      <c r="T236" s="132">
        <v>36</v>
      </c>
      <c r="U236" s="132">
        <v>584</v>
      </c>
      <c r="V236" s="132">
        <v>0</v>
      </c>
      <c r="W236" s="132" t="s">
        <v>1077</v>
      </c>
      <c r="X236" s="132">
        <v>16</v>
      </c>
    </row>
    <row r="237" spans="1:24">
      <c r="A237" s="132">
        <v>1150</v>
      </c>
      <c r="B237" s="132">
        <v>60000000259</v>
      </c>
      <c r="C237" s="132">
        <v>61091000000</v>
      </c>
      <c r="D237" s="132" t="s">
        <v>1049</v>
      </c>
      <c r="E237" s="132" t="s">
        <v>453</v>
      </c>
      <c r="F237" s="132">
        <v>73</v>
      </c>
      <c r="G237" s="132" t="s">
        <v>3847</v>
      </c>
      <c r="H237" s="132">
        <v>1</v>
      </c>
      <c r="I237" s="132">
        <v>0.14399999999999999</v>
      </c>
      <c r="J237" s="132">
        <v>1</v>
      </c>
      <c r="K237" s="132">
        <v>0.14399999999999999</v>
      </c>
      <c r="L237" s="132" t="s">
        <v>296</v>
      </c>
      <c r="M237" s="132">
        <v>880</v>
      </c>
      <c r="N237" s="132" t="s">
        <v>2948</v>
      </c>
      <c r="O237" s="132">
        <v>7550</v>
      </c>
      <c r="P237" s="132" t="s">
        <v>3956</v>
      </c>
      <c r="Q237" s="132" t="s">
        <v>3930</v>
      </c>
      <c r="R237" s="132" t="s">
        <v>194</v>
      </c>
      <c r="S237" s="132">
        <v>1000318</v>
      </c>
      <c r="T237" s="132" t="s">
        <v>858</v>
      </c>
      <c r="U237" s="132">
        <v>1</v>
      </c>
      <c r="V237" s="132">
        <v>0</v>
      </c>
      <c r="W237" s="132" t="s">
        <v>1050</v>
      </c>
      <c r="X237" s="132">
        <v>20</v>
      </c>
    </row>
    <row r="238" spans="1:24">
      <c r="A238" s="132">
        <v>1151</v>
      </c>
      <c r="B238" s="132">
        <v>60000000258</v>
      </c>
      <c r="C238" s="132">
        <v>61091000000</v>
      </c>
      <c r="D238" s="132" t="s">
        <v>608</v>
      </c>
      <c r="E238" s="132" t="s">
        <v>329</v>
      </c>
      <c r="F238" s="132">
        <v>249</v>
      </c>
      <c r="G238" s="132" t="s">
        <v>3848</v>
      </c>
      <c r="H238" s="132">
        <v>2</v>
      </c>
      <c r="I238" s="132">
        <v>4.8000000000000001E-2</v>
      </c>
      <c r="J238" s="132">
        <v>1</v>
      </c>
      <c r="K238" s="132">
        <v>4.8000000000000001E-2</v>
      </c>
      <c r="L238" s="132" t="s">
        <v>207</v>
      </c>
      <c r="M238" s="132">
        <v>819</v>
      </c>
      <c r="N238" s="132" t="s">
        <v>440</v>
      </c>
      <c r="O238" s="132">
        <v>7485</v>
      </c>
      <c r="P238" s="132" t="s">
        <v>439</v>
      </c>
      <c r="Q238" s="132">
        <v>9</v>
      </c>
      <c r="R238" s="132" t="s">
        <v>194</v>
      </c>
      <c r="S238" s="132">
        <v>1000318</v>
      </c>
      <c r="T238" s="132">
        <v>38</v>
      </c>
      <c r="U238" s="132">
        <v>575</v>
      </c>
      <c r="V238" s="132">
        <v>0</v>
      </c>
      <c r="W238" s="132" t="s">
        <v>1050</v>
      </c>
      <c r="X238" s="132">
        <v>20</v>
      </c>
    </row>
    <row r="239" spans="1:24">
      <c r="A239" s="132">
        <v>1152</v>
      </c>
      <c r="B239" s="132">
        <v>60000000257</v>
      </c>
      <c r="C239" s="132">
        <v>61099020000</v>
      </c>
      <c r="D239" s="132" t="s">
        <v>604</v>
      </c>
      <c r="E239" s="132" t="s">
        <v>329</v>
      </c>
      <c r="F239" s="132">
        <v>249</v>
      </c>
      <c r="G239" s="132" t="s">
        <v>3848</v>
      </c>
      <c r="H239" s="132">
        <v>2</v>
      </c>
      <c r="I239" s="132">
        <v>0.10199999999999999</v>
      </c>
      <c r="J239" s="132">
        <v>1</v>
      </c>
      <c r="K239" s="132">
        <v>0.10199999999999999</v>
      </c>
      <c r="L239" s="132" t="s">
        <v>211</v>
      </c>
      <c r="M239" s="132">
        <v>32</v>
      </c>
      <c r="N239" s="132" t="s">
        <v>3915</v>
      </c>
      <c r="O239" s="132">
        <v>7497</v>
      </c>
      <c r="P239" s="132" t="s">
        <v>425</v>
      </c>
      <c r="Q239" s="132">
        <v>37</v>
      </c>
      <c r="R239" s="132" t="s">
        <v>194</v>
      </c>
      <c r="S239" s="132">
        <v>1000318</v>
      </c>
      <c r="T239" s="132">
        <v>42</v>
      </c>
      <c r="U239" s="132">
        <v>594</v>
      </c>
      <c r="V239" s="132">
        <v>0</v>
      </c>
      <c r="W239" s="132" t="s">
        <v>1077</v>
      </c>
      <c r="X239" s="132">
        <v>16</v>
      </c>
    </row>
    <row r="240" spans="1:24">
      <c r="A240" s="132">
        <v>1153</v>
      </c>
      <c r="B240" s="132">
        <v>60000000256</v>
      </c>
      <c r="C240" s="132">
        <v>61046200000</v>
      </c>
      <c r="D240" s="132" t="s">
        <v>588</v>
      </c>
      <c r="E240" s="132" t="s">
        <v>442</v>
      </c>
      <c r="F240" s="132">
        <v>24</v>
      </c>
      <c r="G240" s="132" t="s">
        <v>3848</v>
      </c>
      <c r="H240" s="132">
        <v>2</v>
      </c>
      <c r="I240" s="132">
        <v>0.154</v>
      </c>
      <c r="J240" s="132">
        <v>1</v>
      </c>
      <c r="K240" s="132">
        <v>0.154</v>
      </c>
      <c r="L240" s="132" t="s">
        <v>296</v>
      </c>
      <c r="M240" s="132">
        <v>880</v>
      </c>
      <c r="N240" s="132" t="s">
        <v>2948</v>
      </c>
      <c r="O240" s="132">
        <v>7550</v>
      </c>
      <c r="P240" s="132" t="s">
        <v>439</v>
      </c>
      <c r="Q240" s="132">
        <v>9</v>
      </c>
      <c r="R240" s="132" t="s">
        <v>194</v>
      </c>
      <c r="S240" s="132">
        <v>1000318</v>
      </c>
      <c r="T240" s="132" t="s">
        <v>858</v>
      </c>
      <c r="U240" s="132">
        <v>1</v>
      </c>
      <c r="V240" s="132">
        <v>0</v>
      </c>
      <c r="W240" s="132" t="s">
        <v>1073</v>
      </c>
      <c r="X240" s="132">
        <v>8</v>
      </c>
    </row>
    <row r="241" spans="1:24">
      <c r="A241" s="132">
        <v>1154</v>
      </c>
      <c r="B241" s="132">
        <v>60000000255</v>
      </c>
      <c r="C241" s="132">
        <v>65050090000</v>
      </c>
      <c r="D241" s="132" t="s">
        <v>540</v>
      </c>
      <c r="E241" s="132" t="s">
        <v>434</v>
      </c>
      <c r="F241" s="132">
        <v>5</v>
      </c>
      <c r="G241" s="132" t="s">
        <v>457</v>
      </c>
      <c r="H241" s="132">
        <v>5</v>
      </c>
      <c r="I241" s="132">
        <v>7.8E-2</v>
      </c>
      <c r="J241" s="132">
        <v>1</v>
      </c>
      <c r="K241" s="132">
        <v>7.8E-2</v>
      </c>
      <c r="L241" s="132" t="s">
        <v>242</v>
      </c>
      <c r="M241" s="132">
        <v>787</v>
      </c>
      <c r="N241" s="132" t="s">
        <v>3915</v>
      </c>
      <c r="O241" s="132">
        <v>7497</v>
      </c>
      <c r="P241" s="132" t="s">
        <v>3863</v>
      </c>
      <c r="Q241" s="132">
        <v>29</v>
      </c>
      <c r="R241" s="132" t="s">
        <v>194</v>
      </c>
      <c r="S241" s="132">
        <v>1000318</v>
      </c>
      <c r="T241" s="132" t="s">
        <v>1104</v>
      </c>
      <c r="U241" s="132">
        <v>621</v>
      </c>
      <c r="V241" s="132">
        <v>0</v>
      </c>
      <c r="W241" s="132" t="s">
        <v>1050</v>
      </c>
      <c r="X241" s="132">
        <v>20</v>
      </c>
    </row>
    <row r="242" spans="1:24">
      <c r="A242" s="132">
        <v>1155</v>
      </c>
      <c r="B242" s="132">
        <v>60000000254</v>
      </c>
      <c r="C242" s="132">
        <v>65050090000</v>
      </c>
      <c r="D242" s="132" t="s">
        <v>650</v>
      </c>
      <c r="E242" s="132" t="s">
        <v>434</v>
      </c>
      <c r="F242" s="132">
        <v>5</v>
      </c>
      <c r="G242" s="132" t="s">
        <v>3848</v>
      </c>
      <c r="H242" s="132">
        <v>2</v>
      </c>
      <c r="I242" s="132">
        <v>7.8E-2</v>
      </c>
      <c r="J242" s="132">
        <v>1</v>
      </c>
      <c r="K242" s="132">
        <v>7.8E-2</v>
      </c>
      <c r="L242" s="132" t="s">
        <v>250</v>
      </c>
      <c r="M242" s="132">
        <v>859</v>
      </c>
      <c r="N242" s="132" t="s">
        <v>3915</v>
      </c>
      <c r="O242" s="132">
        <v>7497</v>
      </c>
      <c r="P242" s="132" t="s">
        <v>3924</v>
      </c>
      <c r="Q242" s="132">
        <v>97</v>
      </c>
      <c r="R242" s="132" t="s">
        <v>194</v>
      </c>
      <c r="S242" s="132">
        <v>1000318</v>
      </c>
      <c r="T242" s="132">
        <v>1</v>
      </c>
      <c r="U242" s="132">
        <v>622</v>
      </c>
      <c r="V242" s="132">
        <v>0</v>
      </c>
      <c r="W242" s="132" t="s">
        <v>1077</v>
      </c>
      <c r="X242" s="132">
        <v>16</v>
      </c>
    </row>
    <row r="243" spans="1:24">
      <c r="A243" s="132">
        <v>1156</v>
      </c>
      <c r="B243" s="132">
        <v>60000000519</v>
      </c>
      <c r="C243" s="132">
        <v>61091000000</v>
      </c>
      <c r="D243" s="132" t="s">
        <v>608</v>
      </c>
      <c r="E243" s="132" t="s">
        <v>329</v>
      </c>
      <c r="F243" s="132">
        <v>249</v>
      </c>
      <c r="G243" s="132" t="s">
        <v>3848</v>
      </c>
      <c r="H243" s="132">
        <v>2</v>
      </c>
      <c r="I243" s="132">
        <v>0.06</v>
      </c>
      <c r="J243" s="132">
        <v>1</v>
      </c>
      <c r="K243" s="132">
        <v>0.06</v>
      </c>
      <c r="L243" s="132" t="s">
        <v>194</v>
      </c>
      <c r="M243" s="132">
        <v>808</v>
      </c>
      <c r="N243" s="132" t="s">
        <v>436</v>
      </c>
      <c r="O243" s="132">
        <v>1840</v>
      </c>
      <c r="P243" s="132" t="s">
        <v>439</v>
      </c>
      <c r="Q243" s="132">
        <v>9</v>
      </c>
      <c r="R243" s="132" t="s">
        <v>194</v>
      </c>
      <c r="S243" s="132">
        <v>1000318</v>
      </c>
      <c r="T243" s="132">
        <v>36</v>
      </c>
      <c r="U243" s="132">
        <v>584</v>
      </c>
      <c r="V243" s="132">
        <v>0</v>
      </c>
      <c r="W243" s="132" t="s">
        <v>1046</v>
      </c>
      <c r="X243" s="132">
        <v>12</v>
      </c>
    </row>
    <row r="244" spans="1:24">
      <c r="A244" s="132">
        <v>1157</v>
      </c>
      <c r="B244" s="132">
        <v>60000000520</v>
      </c>
      <c r="C244" s="132">
        <v>61091000000</v>
      </c>
      <c r="D244" s="132" t="s">
        <v>608</v>
      </c>
      <c r="E244" s="132" t="s">
        <v>329</v>
      </c>
      <c r="F244" s="132">
        <v>249</v>
      </c>
      <c r="G244" s="132" t="s">
        <v>3848</v>
      </c>
      <c r="H244" s="132">
        <v>2</v>
      </c>
      <c r="I244" s="132">
        <v>0.06</v>
      </c>
      <c r="J244" s="132">
        <v>1</v>
      </c>
      <c r="K244" s="132">
        <v>0.06</v>
      </c>
      <c r="L244" s="132" t="s">
        <v>194</v>
      </c>
      <c r="M244" s="132">
        <v>808</v>
      </c>
      <c r="N244" s="132" t="s">
        <v>436</v>
      </c>
      <c r="O244" s="132">
        <v>1840</v>
      </c>
      <c r="P244" s="132" t="s">
        <v>439</v>
      </c>
      <c r="Q244" s="132">
        <v>9</v>
      </c>
      <c r="R244" s="132" t="s">
        <v>194</v>
      </c>
      <c r="S244" s="132">
        <v>1000318</v>
      </c>
      <c r="T244" s="132">
        <v>36</v>
      </c>
      <c r="U244" s="132">
        <v>584</v>
      </c>
      <c r="V244" s="132">
        <v>0</v>
      </c>
      <c r="W244" s="132" t="s">
        <v>1046</v>
      </c>
      <c r="X244" s="132">
        <v>12</v>
      </c>
    </row>
    <row r="245" spans="1:24">
      <c r="A245" s="132">
        <v>1158</v>
      </c>
      <c r="B245" s="132">
        <v>60000000521</v>
      </c>
      <c r="C245" s="132">
        <v>61044300000</v>
      </c>
      <c r="D245" s="132" t="s">
        <v>541</v>
      </c>
      <c r="E245" s="132" t="s">
        <v>426</v>
      </c>
      <c r="F245" s="132">
        <v>43</v>
      </c>
      <c r="G245" s="132" t="s">
        <v>3848</v>
      </c>
      <c r="H245" s="132">
        <v>2</v>
      </c>
      <c r="I245" s="132">
        <v>0.26400000000000001</v>
      </c>
      <c r="J245" s="132">
        <v>1</v>
      </c>
      <c r="K245" s="132">
        <v>0.26400000000000001</v>
      </c>
      <c r="L245" s="132" t="s">
        <v>194</v>
      </c>
      <c r="M245" s="132">
        <v>808</v>
      </c>
      <c r="N245" s="132" t="s">
        <v>429</v>
      </c>
      <c r="O245" s="132">
        <v>7565</v>
      </c>
      <c r="P245" s="132" t="s">
        <v>425</v>
      </c>
      <c r="Q245" s="132">
        <v>37</v>
      </c>
      <c r="R245" s="132" t="s">
        <v>194</v>
      </c>
      <c r="S245" s="132">
        <v>1000318</v>
      </c>
      <c r="T245" s="132">
        <v>38</v>
      </c>
      <c r="U245" s="132">
        <v>575</v>
      </c>
      <c r="V245" s="132">
        <v>0</v>
      </c>
      <c r="W245" s="132" t="s">
        <v>1046</v>
      </c>
      <c r="X245" s="132">
        <v>12</v>
      </c>
    </row>
    <row r="246" spans="1:24">
      <c r="A246" s="132">
        <v>1159</v>
      </c>
      <c r="B246" s="132">
        <v>60000000522</v>
      </c>
      <c r="C246" s="132">
        <v>61044300000</v>
      </c>
      <c r="D246" s="132" t="s">
        <v>541</v>
      </c>
      <c r="E246" s="132" t="s">
        <v>426</v>
      </c>
      <c r="F246" s="132">
        <v>43</v>
      </c>
      <c r="G246" s="132" t="s">
        <v>3848</v>
      </c>
      <c r="H246" s="132">
        <v>2</v>
      </c>
      <c r="I246" s="132">
        <v>0.26400000000000001</v>
      </c>
      <c r="J246" s="132">
        <v>1</v>
      </c>
      <c r="K246" s="132">
        <v>0.26400000000000001</v>
      </c>
      <c r="L246" s="132" t="s">
        <v>194</v>
      </c>
      <c r="M246" s="132">
        <v>808</v>
      </c>
      <c r="N246" s="132" t="s">
        <v>429</v>
      </c>
      <c r="O246" s="132">
        <v>7565</v>
      </c>
      <c r="P246" s="132" t="s">
        <v>425</v>
      </c>
      <c r="Q246" s="132">
        <v>37</v>
      </c>
      <c r="R246" s="132" t="s">
        <v>194</v>
      </c>
      <c r="S246" s="132">
        <v>1000318</v>
      </c>
      <c r="T246" s="132">
        <v>38</v>
      </c>
      <c r="U246" s="132">
        <v>575</v>
      </c>
      <c r="V246" s="132">
        <v>0</v>
      </c>
      <c r="W246" s="132" t="s">
        <v>1046</v>
      </c>
      <c r="X246" s="132">
        <v>12</v>
      </c>
    </row>
    <row r="247" spans="1:24">
      <c r="A247" s="132">
        <v>1160</v>
      </c>
      <c r="B247" s="132">
        <v>60000000523</v>
      </c>
      <c r="C247" s="132">
        <v>61062000000</v>
      </c>
      <c r="D247" s="132" t="s">
        <v>1106</v>
      </c>
      <c r="E247" s="132" t="s">
        <v>437</v>
      </c>
      <c r="F247" s="132">
        <v>77</v>
      </c>
      <c r="G247" s="132" t="s">
        <v>3848</v>
      </c>
      <c r="H247" s="132">
        <v>2</v>
      </c>
      <c r="I247" s="132">
        <v>0.122</v>
      </c>
      <c r="J247" s="132">
        <v>1</v>
      </c>
      <c r="K247" s="132">
        <v>0.122</v>
      </c>
      <c r="L247" s="132" t="s">
        <v>194</v>
      </c>
      <c r="M247" s="132">
        <v>808</v>
      </c>
      <c r="N247" s="132" t="s">
        <v>440</v>
      </c>
      <c r="O247" s="132">
        <v>7485</v>
      </c>
      <c r="P247" s="132" t="s">
        <v>425</v>
      </c>
      <c r="Q247" s="132">
        <v>37</v>
      </c>
      <c r="R247" s="132" t="s">
        <v>194</v>
      </c>
      <c r="S247" s="132">
        <v>1000318</v>
      </c>
      <c r="T247" s="132">
        <v>46</v>
      </c>
      <c r="U247" s="132">
        <v>577</v>
      </c>
      <c r="V247" s="132">
        <v>0</v>
      </c>
      <c r="W247" s="132" t="s">
        <v>1046</v>
      </c>
      <c r="X247" s="132">
        <v>12</v>
      </c>
    </row>
    <row r="248" spans="1:24">
      <c r="A248" s="132">
        <v>1161</v>
      </c>
      <c r="B248" s="132">
        <v>60000000524</v>
      </c>
      <c r="C248" s="132">
        <v>61061000000</v>
      </c>
      <c r="D248" s="132" t="s">
        <v>917</v>
      </c>
      <c r="E248" s="132" t="s">
        <v>437</v>
      </c>
      <c r="F248" s="132">
        <v>77</v>
      </c>
      <c r="G248" s="132" t="s">
        <v>3848</v>
      </c>
      <c r="H248" s="132">
        <v>2</v>
      </c>
      <c r="I248" s="132">
        <v>0.14000000000000001</v>
      </c>
      <c r="J248" s="132">
        <v>1</v>
      </c>
      <c r="K248" s="132">
        <v>0.14000000000000001</v>
      </c>
      <c r="L248" s="132" t="s">
        <v>194</v>
      </c>
      <c r="M248" s="132">
        <v>808</v>
      </c>
      <c r="N248" s="132" t="s">
        <v>428</v>
      </c>
      <c r="O248" s="132">
        <v>7505</v>
      </c>
      <c r="P248" s="132" t="s">
        <v>3956</v>
      </c>
      <c r="Q248" s="132" t="s">
        <v>3930</v>
      </c>
      <c r="R248" s="132" t="s">
        <v>194</v>
      </c>
      <c r="S248" s="132">
        <v>1000318</v>
      </c>
      <c r="T248" s="132">
        <v>46</v>
      </c>
      <c r="U248" s="132">
        <v>577</v>
      </c>
      <c r="V248" s="132">
        <v>0</v>
      </c>
      <c r="W248" s="132" t="s">
        <v>1048</v>
      </c>
      <c r="X248" s="132">
        <v>4</v>
      </c>
    </row>
    <row r="249" spans="1:24">
      <c r="A249" s="132">
        <v>1162</v>
      </c>
      <c r="B249" s="132">
        <v>60000000525</v>
      </c>
      <c r="C249" s="132">
        <v>61044200000</v>
      </c>
      <c r="D249" s="132" t="s">
        <v>867</v>
      </c>
      <c r="E249" s="132" t="s">
        <v>426</v>
      </c>
      <c r="F249" s="132">
        <v>43</v>
      </c>
      <c r="G249" s="132" t="s">
        <v>3848</v>
      </c>
      <c r="H249" s="132">
        <v>2</v>
      </c>
      <c r="I249" s="132">
        <v>0.17599999999999999</v>
      </c>
      <c r="J249" s="132">
        <v>1</v>
      </c>
      <c r="K249" s="132">
        <v>0.17599999999999999</v>
      </c>
      <c r="L249" s="132" t="s">
        <v>194</v>
      </c>
      <c r="M249" s="132">
        <v>808</v>
      </c>
      <c r="N249" s="132" t="s">
        <v>440</v>
      </c>
      <c r="O249" s="132">
        <v>7485</v>
      </c>
      <c r="P249" s="132" t="s">
        <v>439</v>
      </c>
      <c r="Q249" s="132">
        <v>9</v>
      </c>
      <c r="R249" s="132" t="s">
        <v>194</v>
      </c>
      <c r="S249" s="132">
        <v>1000318</v>
      </c>
      <c r="T249" s="132">
        <v>40</v>
      </c>
      <c r="U249" s="132">
        <v>592</v>
      </c>
      <c r="V249" s="132">
        <v>0</v>
      </c>
      <c r="W249" s="132" t="s">
        <v>1107</v>
      </c>
      <c r="X249" s="132">
        <v>1</v>
      </c>
    </row>
    <row r="250" spans="1:24">
      <c r="A250" s="132">
        <v>1163</v>
      </c>
      <c r="B250" s="132">
        <v>60000000526</v>
      </c>
      <c r="C250" s="132">
        <v>61044200000</v>
      </c>
      <c r="D250" s="132" t="s">
        <v>506</v>
      </c>
      <c r="E250" s="132" t="s">
        <v>426</v>
      </c>
      <c r="F250" s="132">
        <v>43</v>
      </c>
      <c r="G250" s="132" t="s">
        <v>3848</v>
      </c>
      <c r="H250" s="132">
        <v>2</v>
      </c>
      <c r="I250" s="132">
        <v>0.248</v>
      </c>
      <c r="J250" s="132">
        <v>1</v>
      </c>
      <c r="K250" s="132">
        <v>0.248</v>
      </c>
      <c r="L250" s="132" t="s">
        <v>194</v>
      </c>
      <c r="M250" s="132">
        <v>808</v>
      </c>
      <c r="N250" s="132" t="s">
        <v>421</v>
      </c>
      <c r="O250" s="132">
        <v>2110</v>
      </c>
      <c r="P250" s="132" t="s">
        <v>439</v>
      </c>
      <c r="Q250" s="132">
        <v>9</v>
      </c>
      <c r="R250" s="132" t="s">
        <v>194</v>
      </c>
      <c r="S250" s="132">
        <v>1000318</v>
      </c>
      <c r="T250" s="132">
        <v>36</v>
      </c>
      <c r="U250" s="132">
        <v>584</v>
      </c>
      <c r="V250" s="132">
        <v>0</v>
      </c>
      <c r="W250" s="132" t="s">
        <v>1048</v>
      </c>
      <c r="X250" s="132">
        <v>4</v>
      </c>
    </row>
    <row r="251" spans="1:24">
      <c r="A251" s="132">
        <v>1164</v>
      </c>
      <c r="B251" s="132">
        <v>60000000527</v>
      </c>
      <c r="C251" s="132">
        <v>61044200000</v>
      </c>
      <c r="D251" s="132" t="s">
        <v>506</v>
      </c>
      <c r="E251" s="132" t="s">
        <v>426</v>
      </c>
      <c r="F251" s="132">
        <v>43</v>
      </c>
      <c r="G251" s="132" t="s">
        <v>3848</v>
      </c>
      <c r="H251" s="132">
        <v>2</v>
      </c>
      <c r="I251" s="132">
        <v>0.248</v>
      </c>
      <c r="J251" s="132">
        <v>1</v>
      </c>
      <c r="K251" s="132">
        <v>0.248</v>
      </c>
      <c r="L251" s="132" t="s">
        <v>194</v>
      </c>
      <c r="M251" s="132">
        <v>808</v>
      </c>
      <c r="N251" s="132" t="s">
        <v>421</v>
      </c>
      <c r="O251" s="132">
        <v>2110</v>
      </c>
      <c r="P251" s="132" t="s">
        <v>439</v>
      </c>
      <c r="Q251" s="132">
        <v>9</v>
      </c>
      <c r="R251" s="132" t="s">
        <v>194</v>
      </c>
      <c r="S251" s="132">
        <v>1000318</v>
      </c>
      <c r="T251" s="132">
        <v>36</v>
      </c>
      <c r="U251" s="132">
        <v>584</v>
      </c>
      <c r="V251" s="132">
        <v>0</v>
      </c>
      <c r="W251" s="132" t="s">
        <v>1048</v>
      </c>
      <c r="X251" s="132">
        <v>4</v>
      </c>
    </row>
    <row r="252" spans="1:24">
      <c r="A252" s="132">
        <v>1165</v>
      </c>
      <c r="B252" s="132">
        <v>60000000528</v>
      </c>
      <c r="C252" s="132">
        <v>61044300000</v>
      </c>
      <c r="D252" s="132" t="s">
        <v>541</v>
      </c>
      <c r="E252" s="132" t="s">
        <v>426</v>
      </c>
      <c r="F252" s="132">
        <v>43</v>
      </c>
      <c r="G252" s="132" t="s">
        <v>3848</v>
      </c>
      <c r="H252" s="132">
        <v>2</v>
      </c>
      <c r="I252" s="132">
        <v>0.16</v>
      </c>
      <c r="J252" s="132">
        <v>1</v>
      </c>
      <c r="K252" s="132">
        <v>0.16</v>
      </c>
      <c r="L252" s="132" t="s">
        <v>194</v>
      </c>
      <c r="M252" s="132">
        <v>808</v>
      </c>
      <c r="N252" s="132" t="s">
        <v>433</v>
      </c>
      <c r="O252" s="132">
        <v>1815</v>
      </c>
      <c r="P252" s="132" t="s">
        <v>425</v>
      </c>
      <c r="Q252" s="132">
        <v>37</v>
      </c>
      <c r="R252" s="132" t="s">
        <v>194</v>
      </c>
      <c r="S252" s="132">
        <v>1000318</v>
      </c>
      <c r="T252" s="132">
        <v>44</v>
      </c>
      <c r="U252" s="132">
        <v>589</v>
      </c>
      <c r="V252" s="132">
        <v>0</v>
      </c>
      <c r="W252" s="132" t="s">
        <v>1048</v>
      </c>
      <c r="X252" s="132">
        <v>4</v>
      </c>
    </row>
    <row r="253" spans="1:24">
      <c r="A253" s="132">
        <v>1166</v>
      </c>
      <c r="B253" s="132">
        <v>60000000529</v>
      </c>
      <c r="C253" s="132">
        <v>61044300000</v>
      </c>
      <c r="D253" s="132" t="s">
        <v>541</v>
      </c>
      <c r="E253" s="132" t="s">
        <v>426</v>
      </c>
      <c r="F253" s="132">
        <v>43</v>
      </c>
      <c r="G253" s="132" t="s">
        <v>3848</v>
      </c>
      <c r="H253" s="132">
        <v>2</v>
      </c>
      <c r="I253" s="132">
        <v>0.14000000000000001</v>
      </c>
      <c r="J253" s="132">
        <v>1</v>
      </c>
      <c r="K253" s="132">
        <v>0.14000000000000001</v>
      </c>
      <c r="L253" s="132" t="s">
        <v>194</v>
      </c>
      <c r="M253" s="132">
        <v>808</v>
      </c>
      <c r="N253" s="132" t="s">
        <v>433</v>
      </c>
      <c r="O253" s="132">
        <v>1815</v>
      </c>
      <c r="P253" s="132" t="s">
        <v>425</v>
      </c>
      <c r="Q253" s="132">
        <v>37</v>
      </c>
      <c r="R253" s="132" t="s">
        <v>194</v>
      </c>
      <c r="S253" s="132">
        <v>1000318</v>
      </c>
      <c r="T253" s="132">
        <v>38</v>
      </c>
      <c r="U253" s="132">
        <v>575</v>
      </c>
      <c r="V253" s="132">
        <v>0</v>
      </c>
      <c r="W253" s="132" t="s">
        <v>1048</v>
      </c>
      <c r="X253" s="132">
        <v>4</v>
      </c>
    </row>
    <row r="254" spans="1:24">
      <c r="A254" s="132">
        <v>1167</v>
      </c>
      <c r="B254" s="132">
        <v>60000000530</v>
      </c>
      <c r="C254" s="132">
        <v>61044300000</v>
      </c>
      <c r="D254" s="132" t="s">
        <v>541</v>
      </c>
      <c r="E254" s="132" t="s">
        <v>426</v>
      </c>
      <c r="F254" s="132">
        <v>43</v>
      </c>
      <c r="G254" s="132" t="s">
        <v>3848</v>
      </c>
      <c r="H254" s="132">
        <v>2</v>
      </c>
      <c r="I254" s="132">
        <v>0.16</v>
      </c>
      <c r="J254" s="132">
        <v>1</v>
      </c>
      <c r="K254" s="132">
        <v>0.16</v>
      </c>
      <c r="L254" s="132" t="s">
        <v>194</v>
      </c>
      <c r="M254" s="132">
        <v>808</v>
      </c>
      <c r="N254" s="132" t="s">
        <v>433</v>
      </c>
      <c r="O254" s="132">
        <v>1815</v>
      </c>
      <c r="P254" s="132" t="s">
        <v>425</v>
      </c>
      <c r="Q254" s="132">
        <v>37</v>
      </c>
      <c r="R254" s="132" t="s">
        <v>194</v>
      </c>
      <c r="S254" s="132">
        <v>1000318</v>
      </c>
      <c r="T254" s="132">
        <v>44</v>
      </c>
      <c r="U254" s="132">
        <v>589</v>
      </c>
      <c r="V254" s="132">
        <v>0</v>
      </c>
      <c r="W254" s="132" t="s">
        <v>1048</v>
      </c>
      <c r="X254" s="132">
        <v>4</v>
      </c>
    </row>
    <row r="255" spans="1:24">
      <c r="A255" s="132">
        <v>1168</v>
      </c>
      <c r="B255" s="132">
        <v>60000000531</v>
      </c>
      <c r="C255" s="132">
        <v>61044300000</v>
      </c>
      <c r="D255" s="132" t="s">
        <v>541</v>
      </c>
      <c r="E255" s="132" t="s">
        <v>426</v>
      </c>
      <c r="F255" s="132">
        <v>43</v>
      </c>
      <c r="G255" s="132" t="s">
        <v>3848</v>
      </c>
      <c r="H255" s="132">
        <v>2</v>
      </c>
      <c r="I255" s="132">
        <v>0.15</v>
      </c>
      <c r="J255" s="132">
        <v>1</v>
      </c>
      <c r="K255" s="132">
        <v>0.15</v>
      </c>
      <c r="L255" s="132" t="s">
        <v>194</v>
      </c>
      <c r="M255" s="132">
        <v>808</v>
      </c>
      <c r="N255" s="132" t="s">
        <v>433</v>
      </c>
      <c r="O255" s="132">
        <v>1815</v>
      </c>
      <c r="P255" s="132" t="s">
        <v>425</v>
      </c>
      <c r="Q255" s="132">
        <v>37</v>
      </c>
      <c r="R255" s="132" t="s">
        <v>194</v>
      </c>
      <c r="S255" s="132">
        <v>1000318</v>
      </c>
      <c r="T255" s="132">
        <v>42</v>
      </c>
      <c r="U255" s="132">
        <v>594</v>
      </c>
      <c r="V255" s="132">
        <v>0</v>
      </c>
      <c r="W255" s="132" t="s">
        <v>1048</v>
      </c>
      <c r="X255" s="132">
        <v>4</v>
      </c>
    </row>
    <row r="256" spans="1:24">
      <c r="A256" s="132">
        <v>1169</v>
      </c>
      <c r="B256" s="132">
        <v>60000000532</v>
      </c>
      <c r="C256" s="132">
        <v>61062000000</v>
      </c>
      <c r="D256" s="132" t="s">
        <v>599</v>
      </c>
      <c r="E256" s="132" t="s">
        <v>437</v>
      </c>
      <c r="F256" s="132">
        <v>77</v>
      </c>
      <c r="G256" s="132" t="s">
        <v>3848</v>
      </c>
      <c r="H256" s="132">
        <v>2</v>
      </c>
      <c r="I256" s="132">
        <v>0.12</v>
      </c>
      <c r="J256" s="132">
        <v>1</v>
      </c>
      <c r="K256" s="132">
        <v>0.12</v>
      </c>
      <c r="L256" s="132" t="s">
        <v>194</v>
      </c>
      <c r="M256" s="132">
        <v>808</v>
      </c>
      <c r="N256" s="132" t="s">
        <v>433</v>
      </c>
      <c r="O256" s="132">
        <v>1815</v>
      </c>
      <c r="P256" s="132" t="s">
        <v>425</v>
      </c>
      <c r="Q256" s="132">
        <v>37</v>
      </c>
      <c r="R256" s="132" t="s">
        <v>194</v>
      </c>
      <c r="S256" s="132">
        <v>1000318</v>
      </c>
      <c r="T256" s="132">
        <v>38</v>
      </c>
      <c r="U256" s="132">
        <v>575</v>
      </c>
      <c r="V256" s="132">
        <v>0</v>
      </c>
      <c r="W256" s="132" t="s">
        <v>1064</v>
      </c>
      <c r="X256" s="132">
        <v>7</v>
      </c>
    </row>
    <row r="257" spans="1:24">
      <c r="A257" s="132">
        <v>1170</v>
      </c>
      <c r="B257" s="132">
        <v>60000000533</v>
      </c>
      <c r="C257" s="132">
        <v>61062000000</v>
      </c>
      <c r="D257" s="132" t="s">
        <v>599</v>
      </c>
      <c r="E257" s="132" t="s">
        <v>437</v>
      </c>
      <c r="F257" s="132">
        <v>77</v>
      </c>
      <c r="G257" s="132" t="s">
        <v>3848</v>
      </c>
      <c r="H257" s="132">
        <v>2</v>
      </c>
      <c r="I257" s="132">
        <v>0.12</v>
      </c>
      <c r="J257" s="132">
        <v>1</v>
      </c>
      <c r="K257" s="132">
        <v>0.12</v>
      </c>
      <c r="L257" s="132" t="s">
        <v>194</v>
      </c>
      <c r="M257" s="132">
        <v>808</v>
      </c>
      <c r="N257" s="132" t="s">
        <v>433</v>
      </c>
      <c r="O257" s="132">
        <v>1815</v>
      </c>
      <c r="P257" s="132" t="s">
        <v>425</v>
      </c>
      <c r="Q257" s="132">
        <v>37</v>
      </c>
      <c r="R257" s="132" t="s">
        <v>194</v>
      </c>
      <c r="S257" s="132">
        <v>1000318</v>
      </c>
      <c r="T257" s="132">
        <v>38</v>
      </c>
      <c r="U257" s="132">
        <v>575</v>
      </c>
      <c r="V257" s="132">
        <v>0</v>
      </c>
      <c r="W257" s="132" t="s">
        <v>1064</v>
      </c>
      <c r="X257" s="132">
        <v>7</v>
      </c>
    </row>
    <row r="258" spans="1:24">
      <c r="A258" s="132">
        <v>1171</v>
      </c>
      <c r="B258" s="132">
        <v>60000000534</v>
      </c>
      <c r="C258" s="132">
        <v>61044300000</v>
      </c>
      <c r="D258" s="132" t="s">
        <v>541</v>
      </c>
      <c r="E258" s="132" t="s">
        <v>426</v>
      </c>
      <c r="F258" s="132">
        <v>43</v>
      </c>
      <c r="G258" s="132" t="s">
        <v>3848</v>
      </c>
      <c r="H258" s="132">
        <v>2</v>
      </c>
      <c r="I258" s="132">
        <v>0.17199999999999999</v>
      </c>
      <c r="J258" s="132">
        <v>1</v>
      </c>
      <c r="K258" s="132">
        <v>0.17199999999999999</v>
      </c>
      <c r="L258" s="132" t="s">
        <v>194</v>
      </c>
      <c r="M258" s="132">
        <v>808</v>
      </c>
      <c r="N258" s="132" t="s">
        <v>428</v>
      </c>
      <c r="O258" s="132">
        <v>7505</v>
      </c>
      <c r="P258" s="132" t="s">
        <v>425</v>
      </c>
      <c r="Q258" s="132">
        <v>37</v>
      </c>
      <c r="R258" s="132" t="s">
        <v>194</v>
      </c>
      <c r="S258" s="132">
        <v>1000318</v>
      </c>
      <c r="T258" s="132">
        <v>34</v>
      </c>
      <c r="U258" s="132">
        <v>595</v>
      </c>
      <c r="V258" s="132">
        <v>0</v>
      </c>
      <c r="W258" s="132" t="s">
        <v>1048</v>
      </c>
      <c r="X258" s="132">
        <v>4</v>
      </c>
    </row>
    <row r="259" spans="1:24">
      <c r="A259" s="132">
        <v>1172</v>
      </c>
      <c r="B259" s="132">
        <v>60000000535</v>
      </c>
      <c r="C259" s="132">
        <v>61044300000</v>
      </c>
      <c r="D259" s="132" t="s">
        <v>541</v>
      </c>
      <c r="E259" s="132" t="s">
        <v>426</v>
      </c>
      <c r="F259" s="132">
        <v>43</v>
      </c>
      <c r="G259" s="132" t="s">
        <v>3848</v>
      </c>
      <c r="H259" s="132">
        <v>2</v>
      </c>
      <c r="I259" s="132">
        <v>0.17199999999999999</v>
      </c>
      <c r="J259" s="132">
        <v>1</v>
      </c>
      <c r="K259" s="132">
        <v>0.17199999999999999</v>
      </c>
      <c r="L259" s="132" t="s">
        <v>194</v>
      </c>
      <c r="M259" s="132">
        <v>808</v>
      </c>
      <c r="N259" s="132" t="s">
        <v>428</v>
      </c>
      <c r="O259" s="132">
        <v>7505</v>
      </c>
      <c r="P259" s="132" t="s">
        <v>425</v>
      </c>
      <c r="Q259" s="132">
        <v>37</v>
      </c>
      <c r="R259" s="132" t="s">
        <v>194</v>
      </c>
      <c r="S259" s="132">
        <v>1000318</v>
      </c>
      <c r="T259" s="132">
        <v>34</v>
      </c>
      <c r="U259" s="132">
        <v>595</v>
      </c>
      <c r="V259" s="132">
        <v>0</v>
      </c>
      <c r="W259" s="132" t="s">
        <v>1048</v>
      </c>
      <c r="X259" s="132">
        <v>4</v>
      </c>
    </row>
    <row r="260" spans="1:24">
      <c r="A260" s="132">
        <v>1173</v>
      </c>
      <c r="B260" s="132">
        <v>60000000536</v>
      </c>
      <c r="C260" s="132">
        <v>61044300000</v>
      </c>
      <c r="D260" s="132" t="s">
        <v>541</v>
      </c>
      <c r="E260" s="132" t="s">
        <v>426</v>
      </c>
      <c r="F260" s="132">
        <v>43</v>
      </c>
      <c r="G260" s="132" t="s">
        <v>3848</v>
      </c>
      <c r="H260" s="132">
        <v>2</v>
      </c>
      <c r="I260" s="132">
        <v>0.17199999999999999</v>
      </c>
      <c r="J260" s="132">
        <v>1</v>
      </c>
      <c r="K260" s="132">
        <v>0.17199999999999999</v>
      </c>
      <c r="L260" s="132" t="s">
        <v>194</v>
      </c>
      <c r="M260" s="132">
        <v>808</v>
      </c>
      <c r="N260" s="132" t="s">
        <v>428</v>
      </c>
      <c r="O260" s="132">
        <v>7505</v>
      </c>
      <c r="P260" s="132" t="s">
        <v>425</v>
      </c>
      <c r="Q260" s="132">
        <v>37</v>
      </c>
      <c r="R260" s="132" t="s">
        <v>194</v>
      </c>
      <c r="S260" s="132">
        <v>1000318</v>
      </c>
      <c r="T260" s="132">
        <v>34</v>
      </c>
      <c r="U260" s="132">
        <v>595</v>
      </c>
      <c r="V260" s="132">
        <v>0</v>
      </c>
      <c r="W260" s="132" t="s">
        <v>1048</v>
      </c>
      <c r="X260" s="132">
        <v>4</v>
      </c>
    </row>
    <row r="261" spans="1:24">
      <c r="A261" s="132">
        <v>1174</v>
      </c>
      <c r="B261" s="132">
        <v>60000000537</v>
      </c>
      <c r="C261" s="132">
        <v>61044300000</v>
      </c>
      <c r="D261" s="132" t="s">
        <v>541</v>
      </c>
      <c r="E261" s="132" t="s">
        <v>426</v>
      </c>
      <c r="F261" s="132">
        <v>43</v>
      </c>
      <c r="G261" s="132" t="s">
        <v>3848</v>
      </c>
      <c r="H261" s="132">
        <v>2</v>
      </c>
      <c r="I261" s="132">
        <v>0.17199999999999999</v>
      </c>
      <c r="J261" s="132">
        <v>1</v>
      </c>
      <c r="K261" s="132">
        <v>0.17199999999999999</v>
      </c>
      <c r="L261" s="132" t="s">
        <v>194</v>
      </c>
      <c r="M261" s="132">
        <v>808</v>
      </c>
      <c r="N261" s="132" t="s">
        <v>428</v>
      </c>
      <c r="O261" s="132">
        <v>7505</v>
      </c>
      <c r="P261" s="132" t="s">
        <v>425</v>
      </c>
      <c r="Q261" s="132">
        <v>37</v>
      </c>
      <c r="R261" s="132" t="s">
        <v>194</v>
      </c>
      <c r="S261" s="132">
        <v>1000318</v>
      </c>
      <c r="T261" s="132">
        <v>34</v>
      </c>
      <c r="U261" s="132">
        <v>595</v>
      </c>
      <c r="V261" s="132">
        <v>0</v>
      </c>
      <c r="W261" s="132" t="s">
        <v>1048</v>
      </c>
      <c r="X261" s="132">
        <v>4</v>
      </c>
    </row>
    <row r="262" spans="1:24">
      <c r="A262" s="132">
        <v>1175</v>
      </c>
      <c r="B262" s="132">
        <v>60000000538</v>
      </c>
      <c r="C262" s="132">
        <v>61044300000</v>
      </c>
      <c r="D262" s="132" t="s">
        <v>541</v>
      </c>
      <c r="E262" s="132" t="s">
        <v>426</v>
      </c>
      <c r="F262" s="132">
        <v>43</v>
      </c>
      <c r="G262" s="132" t="s">
        <v>3848</v>
      </c>
      <c r="H262" s="132">
        <v>2</v>
      </c>
      <c r="I262" s="132">
        <v>0.17799999999999999</v>
      </c>
      <c r="J262" s="132">
        <v>1</v>
      </c>
      <c r="K262" s="132">
        <v>0.17799999999999999</v>
      </c>
      <c r="L262" s="132" t="s">
        <v>194</v>
      </c>
      <c r="M262" s="132">
        <v>808</v>
      </c>
      <c r="N262" s="132" t="s">
        <v>428</v>
      </c>
      <c r="O262" s="132">
        <v>7505</v>
      </c>
      <c r="P262" s="132" t="s">
        <v>425</v>
      </c>
      <c r="Q262" s="132">
        <v>37</v>
      </c>
      <c r="R262" s="132" t="s">
        <v>194</v>
      </c>
      <c r="S262" s="132">
        <v>1000318</v>
      </c>
      <c r="T262" s="132">
        <v>36</v>
      </c>
      <c r="U262" s="132">
        <v>584</v>
      </c>
      <c r="V262" s="132">
        <v>0</v>
      </c>
      <c r="W262" s="132" t="s">
        <v>1048</v>
      </c>
      <c r="X262" s="132">
        <v>4</v>
      </c>
    </row>
    <row r="263" spans="1:24">
      <c r="A263" s="132">
        <v>1176</v>
      </c>
      <c r="B263" s="132">
        <v>60000000539</v>
      </c>
      <c r="C263" s="132">
        <v>61044300000</v>
      </c>
      <c r="D263" s="132" t="s">
        <v>541</v>
      </c>
      <c r="E263" s="132" t="s">
        <v>426</v>
      </c>
      <c r="F263" s="132">
        <v>43</v>
      </c>
      <c r="G263" s="132" t="s">
        <v>3848</v>
      </c>
      <c r="H263" s="132">
        <v>2</v>
      </c>
      <c r="I263" s="132">
        <v>0.17799999999999999</v>
      </c>
      <c r="J263" s="132">
        <v>1</v>
      </c>
      <c r="K263" s="132">
        <v>0.17799999999999999</v>
      </c>
      <c r="L263" s="132" t="s">
        <v>194</v>
      </c>
      <c r="M263" s="132">
        <v>808</v>
      </c>
      <c r="N263" s="132" t="s">
        <v>428</v>
      </c>
      <c r="O263" s="132">
        <v>7505</v>
      </c>
      <c r="P263" s="132" t="s">
        <v>425</v>
      </c>
      <c r="Q263" s="132">
        <v>37</v>
      </c>
      <c r="R263" s="132" t="s">
        <v>194</v>
      </c>
      <c r="S263" s="132">
        <v>1000318</v>
      </c>
      <c r="T263" s="132">
        <v>36</v>
      </c>
      <c r="U263" s="132">
        <v>584</v>
      </c>
      <c r="V263" s="132">
        <v>0</v>
      </c>
      <c r="W263" s="132" t="s">
        <v>1048</v>
      </c>
      <c r="X263" s="132">
        <v>4</v>
      </c>
    </row>
    <row r="264" spans="1:24">
      <c r="A264" s="132">
        <v>1177</v>
      </c>
      <c r="B264" s="132">
        <v>60000000540</v>
      </c>
      <c r="C264" s="132">
        <v>61044300000</v>
      </c>
      <c r="D264" s="132" t="s">
        <v>541</v>
      </c>
      <c r="E264" s="132" t="s">
        <v>426</v>
      </c>
      <c r="F264" s="132">
        <v>43</v>
      </c>
      <c r="G264" s="132" t="s">
        <v>3848</v>
      </c>
      <c r="H264" s="132">
        <v>2</v>
      </c>
      <c r="I264" s="132">
        <v>0.17799999999999999</v>
      </c>
      <c r="J264" s="132">
        <v>1</v>
      </c>
      <c r="K264" s="132">
        <v>0.17799999999999999</v>
      </c>
      <c r="L264" s="132" t="s">
        <v>194</v>
      </c>
      <c r="M264" s="132">
        <v>808</v>
      </c>
      <c r="N264" s="132" t="s">
        <v>428</v>
      </c>
      <c r="O264" s="132">
        <v>7505</v>
      </c>
      <c r="P264" s="132" t="s">
        <v>425</v>
      </c>
      <c r="Q264" s="132">
        <v>37</v>
      </c>
      <c r="R264" s="132" t="s">
        <v>194</v>
      </c>
      <c r="S264" s="132">
        <v>1000318</v>
      </c>
      <c r="T264" s="132">
        <v>36</v>
      </c>
      <c r="U264" s="132">
        <v>584</v>
      </c>
      <c r="V264" s="132">
        <v>0</v>
      </c>
      <c r="W264" s="132" t="s">
        <v>1048</v>
      </c>
      <c r="X264" s="132">
        <v>4</v>
      </c>
    </row>
    <row r="265" spans="1:24">
      <c r="A265" s="132">
        <v>1178</v>
      </c>
      <c r="B265" s="132">
        <v>60000000541</v>
      </c>
      <c r="C265" s="132">
        <v>61142000000</v>
      </c>
      <c r="D265" s="132" t="s">
        <v>643</v>
      </c>
      <c r="E265" s="132" t="s">
        <v>458</v>
      </c>
      <c r="F265" s="132">
        <v>15</v>
      </c>
      <c r="G265" s="132" t="s">
        <v>3848</v>
      </c>
      <c r="H265" s="132">
        <v>2</v>
      </c>
      <c r="I265" s="132">
        <v>0.09</v>
      </c>
      <c r="J265" s="132">
        <v>1</v>
      </c>
      <c r="K265" s="132">
        <v>0.09</v>
      </c>
      <c r="L265" s="132" t="s">
        <v>245</v>
      </c>
      <c r="M265" s="132">
        <v>257</v>
      </c>
      <c r="N265" s="132" t="s">
        <v>440</v>
      </c>
      <c r="O265" s="132">
        <v>7485</v>
      </c>
      <c r="P265" s="132" t="s">
        <v>439</v>
      </c>
      <c r="Q265" s="132">
        <v>9</v>
      </c>
      <c r="R265" s="132" t="s">
        <v>194</v>
      </c>
      <c r="S265" s="132">
        <v>1000318</v>
      </c>
      <c r="T265" s="132">
        <v>40</v>
      </c>
      <c r="U265" s="132">
        <v>592</v>
      </c>
      <c r="V265" s="132">
        <v>0</v>
      </c>
      <c r="W265" s="132" t="s">
        <v>1109</v>
      </c>
      <c r="X265" s="132">
        <v>9</v>
      </c>
    </row>
    <row r="266" spans="1:24">
      <c r="A266" s="132">
        <v>1179</v>
      </c>
      <c r="B266" s="132">
        <v>60000000542</v>
      </c>
      <c r="C266" s="132">
        <v>61142000000</v>
      </c>
      <c r="D266" s="132" t="s">
        <v>643</v>
      </c>
      <c r="E266" s="132" t="s">
        <v>458</v>
      </c>
      <c r="F266" s="132">
        <v>15</v>
      </c>
      <c r="G266" s="132" t="s">
        <v>3848</v>
      </c>
      <c r="H266" s="132">
        <v>2</v>
      </c>
      <c r="I266" s="132">
        <v>0.09</v>
      </c>
      <c r="J266" s="132">
        <v>1</v>
      </c>
      <c r="K266" s="132">
        <v>0.09</v>
      </c>
      <c r="L266" s="132" t="s">
        <v>245</v>
      </c>
      <c r="M266" s="132">
        <v>257</v>
      </c>
      <c r="N266" s="132" t="s">
        <v>440</v>
      </c>
      <c r="O266" s="132">
        <v>7485</v>
      </c>
      <c r="P266" s="132" t="s">
        <v>439</v>
      </c>
      <c r="Q266" s="132">
        <v>9</v>
      </c>
      <c r="R266" s="132" t="s">
        <v>194</v>
      </c>
      <c r="S266" s="132">
        <v>1000318</v>
      </c>
      <c r="T266" s="132">
        <v>40</v>
      </c>
      <c r="U266" s="132">
        <v>592</v>
      </c>
      <c r="V266" s="132">
        <v>0</v>
      </c>
      <c r="W266" s="132" t="s">
        <v>1109</v>
      </c>
      <c r="X266" s="132">
        <v>9</v>
      </c>
    </row>
    <row r="267" spans="1:24">
      <c r="A267" s="132">
        <v>1180</v>
      </c>
      <c r="B267" s="132">
        <v>60000000543</v>
      </c>
      <c r="C267" s="132">
        <v>61142000000</v>
      </c>
      <c r="D267" s="132" t="s">
        <v>643</v>
      </c>
      <c r="E267" s="132" t="s">
        <v>458</v>
      </c>
      <c r="F267" s="132">
        <v>15</v>
      </c>
      <c r="G267" s="132" t="s">
        <v>3848</v>
      </c>
      <c r="H267" s="132">
        <v>2</v>
      </c>
      <c r="I267" s="132">
        <v>8.7999999999999995E-2</v>
      </c>
      <c r="J267" s="132">
        <v>1</v>
      </c>
      <c r="K267" s="132">
        <v>8.7999999999999995E-2</v>
      </c>
      <c r="L267" s="132" t="s">
        <v>245</v>
      </c>
      <c r="M267" s="132">
        <v>257</v>
      </c>
      <c r="N267" s="132" t="s">
        <v>440</v>
      </c>
      <c r="O267" s="132">
        <v>7485</v>
      </c>
      <c r="P267" s="132" t="s">
        <v>439</v>
      </c>
      <c r="Q267" s="132">
        <v>9</v>
      </c>
      <c r="R267" s="132" t="s">
        <v>194</v>
      </c>
      <c r="S267" s="132">
        <v>1000318</v>
      </c>
      <c r="T267" s="132">
        <v>38</v>
      </c>
      <c r="U267" s="132">
        <v>575</v>
      </c>
      <c r="V267" s="132">
        <v>0</v>
      </c>
      <c r="W267" s="132" t="s">
        <v>1109</v>
      </c>
      <c r="X267" s="132">
        <v>9</v>
      </c>
    </row>
    <row r="268" spans="1:24">
      <c r="A268" s="132">
        <v>1181</v>
      </c>
      <c r="B268" s="132">
        <v>60000000544</v>
      </c>
      <c r="C268" s="132">
        <v>61142000000</v>
      </c>
      <c r="D268" s="132" t="s">
        <v>643</v>
      </c>
      <c r="E268" s="132" t="s">
        <v>458</v>
      </c>
      <c r="F268" s="132">
        <v>15</v>
      </c>
      <c r="G268" s="132" t="s">
        <v>3848</v>
      </c>
      <c r="H268" s="132">
        <v>2</v>
      </c>
      <c r="I268" s="132">
        <v>8.7999999999999995E-2</v>
      </c>
      <c r="J268" s="132">
        <v>1</v>
      </c>
      <c r="K268" s="132">
        <v>8.7999999999999995E-2</v>
      </c>
      <c r="L268" s="132" t="s">
        <v>245</v>
      </c>
      <c r="M268" s="132">
        <v>257</v>
      </c>
      <c r="N268" s="132" t="s">
        <v>440</v>
      </c>
      <c r="O268" s="132">
        <v>7485</v>
      </c>
      <c r="P268" s="132" t="s">
        <v>439</v>
      </c>
      <c r="Q268" s="132">
        <v>9</v>
      </c>
      <c r="R268" s="132" t="s">
        <v>194</v>
      </c>
      <c r="S268" s="132">
        <v>1000318</v>
      </c>
      <c r="T268" s="132">
        <v>38</v>
      </c>
      <c r="U268" s="132">
        <v>575</v>
      </c>
      <c r="V268" s="132">
        <v>0</v>
      </c>
      <c r="W268" s="132" t="s">
        <v>1109</v>
      </c>
      <c r="X268" s="132">
        <v>9</v>
      </c>
    </row>
    <row r="269" spans="1:24">
      <c r="A269" s="132">
        <v>1182</v>
      </c>
      <c r="B269" s="132">
        <v>60000000545</v>
      </c>
      <c r="C269" s="132">
        <v>61142000000</v>
      </c>
      <c r="D269" s="132" t="s">
        <v>643</v>
      </c>
      <c r="E269" s="132" t="s">
        <v>458</v>
      </c>
      <c r="F269" s="132">
        <v>15</v>
      </c>
      <c r="G269" s="132" t="s">
        <v>3848</v>
      </c>
      <c r="H269" s="132">
        <v>2</v>
      </c>
      <c r="I269" s="132">
        <v>8.2000000000000003E-2</v>
      </c>
      <c r="J269" s="132">
        <v>1</v>
      </c>
      <c r="K269" s="132">
        <v>8.2000000000000003E-2</v>
      </c>
      <c r="L269" s="132" t="s">
        <v>245</v>
      </c>
      <c r="M269" s="132">
        <v>257</v>
      </c>
      <c r="N269" s="132" t="s">
        <v>440</v>
      </c>
      <c r="O269" s="132">
        <v>7485</v>
      </c>
      <c r="P269" s="132" t="s">
        <v>439</v>
      </c>
      <c r="Q269" s="132">
        <v>9</v>
      </c>
      <c r="R269" s="132" t="s">
        <v>194</v>
      </c>
      <c r="S269" s="132">
        <v>1000318</v>
      </c>
      <c r="T269" s="132">
        <v>36</v>
      </c>
      <c r="U269" s="132">
        <v>584</v>
      </c>
      <c r="V269" s="132">
        <v>0</v>
      </c>
      <c r="W269" s="132" t="s">
        <v>1109</v>
      </c>
      <c r="X269" s="132">
        <v>9</v>
      </c>
    </row>
    <row r="270" spans="1:24">
      <c r="A270" s="132">
        <v>1183</v>
      </c>
      <c r="B270" s="132">
        <v>60000000546</v>
      </c>
      <c r="C270" s="132">
        <v>61142000000</v>
      </c>
      <c r="D270" s="132" t="s">
        <v>643</v>
      </c>
      <c r="E270" s="132" t="s">
        <v>458</v>
      </c>
      <c r="F270" s="132">
        <v>15</v>
      </c>
      <c r="G270" s="132" t="s">
        <v>3848</v>
      </c>
      <c r="H270" s="132">
        <v>2</v>
      </c>
      <c r="I270" s="132">
        <v>8.2000000000000003E-2</v>
      </c>
      <c r="J270" s="132">
        <v>1</v>
      </c>
      <c r="K270" s="132">
        <v>8.2000000000000003E-2</v>
      </c>
      <c r="L270" s="132" t="s">
        <v>245</v>
      </c>
      <c r="M270" s="132">
        <v>257</v>
      </c>
      <c r="N270" s="132" t="s">
        <v>440</v>
      </c>
      <c r="O270" s="132">
        <v>7485</v>
      </c>
      <c r="P270" s="132" t="s">
        <v>439</v>
      </c>
      <c r="Q270" s="132">
        <v>9</v>
      </c>
      <c r="R270" s="132" t="s">
        <v>194</v>
      </c>
      <c r="S270" s="132">
        <v>1000318</v>
      </c>
      <c r="T270" s="132">
        <v>36</v>
      </c>
      <c r="U270" s="132">
        <v>584</v>
      </c>
      <c r="V270" s="132">
        <v>0</v>
      </c>
      <c r="W270" s="132" t="s">
        <v>1109</v>
      </c>
      <c r="X270" s="132">
        <v>9</v>
      </c>
    </row>
    <row r="271" spans="1:24">
      <c r="A271" s="132">
        <v>1184</v>
      </c>
      <c r="B271" s="132">
        <v>60000000547</v>
      </c>
      <c r="C271" s="132">
        <v>61044300000</v>
      </c>
      <c r="D271" s="132" t="s">
        <v>995</v>
      </c>
      <c r="E271" s="132" t="s">
        <v>426</v>
      </c>
      <c r="F271" s="132">
        <v>43</v>
      </c>
      <c r="G271" s="132" t="s">
        <v>3848</v>
      </c>
      <c r="H271" s="132">
        <v>2</v>
      </c>
      <c r="I271" s="132">
        <v>0.16600000000000001</v>
      </c>
      <c r="J271" s="132">
        <v>1</v>
      </c>
      <c r="K271" s="132">
        <v>0.16600000000000001</v>
      </c>
      <c r="L271" s="132" t="s">
        <v>194</v>
      </c>
      <c r="M271" s="132">
        <v>808</v>
      </c>
      <c r="N271" s="132" t="s">
        <v>3915</v>
      </c>
      <c r="O271" s="132">
        <v>7497</v>
      </c>
      <c r="P271" s="132" t="s">
        <v>425</v>
      </c>
      <c r="Q271" s="132">
        <v>37</v>
      </c>
      <c r="R271" s="132" t="s">
        <v>194</v>
      </c>
      <c r="S271" s="132">
        <v>1000318</v>
      </c>
      <c r="T271" s="132">
        <v>44</v>
      </c>
      <c r="U271" s="132">
        <v>589</v>
      </c>
      <c r="V271" s="132">
        <v>0</v>
      </c>
      <c r="W271" s="132" t="s">
        <v>1048</v>
      </c>
      <c r="X271" s="132">
        <v>4</v>
      </c>
    </row>
    <row r="272" spans="1:24">
      <c r="A272" s="132">
        <v>1185</v>
      </c>
      <c r="B272" s="132">
        <v>60000000548</v>
      </c>
      <c r="C272" s="132">
        <v>61044300000</v>
      </c>
      <c r="D272" s="132" t="s">
        <v>541</v>
      </c>
      <c r="E272" s="132" t="s">
        <v>426</v>
      </c>
      <c r="F272" s="132">
        <v>43</v>
      </c>
      <c r="G272" s="132" t="s">
        <v>3848</v>
      </c>
      <c r="H272" s="132">
        <v>2</v>
      </c>
      <c r="I272" s="132">
        <v>0.26200000000000001</v>
      </c>
      <c r="J272" s="132">
        <v>1</v>
      </c>
      <c r="K272" s="132">
        <v>0.26200000000000001</v>
      </c>
      <c r="L272" s="132" t="s">
        <v>194</v>
      </c>
      <c r="M272" s="132">
        <v>808</v>
      </c>
      <c r="N272" s="132" t="s">
        <v>433</v>
      </c>
      <c r="O272" s="132">
        <v>1815</v>
      </c>
      <c r="P272" s="132" t="s">
        <v>425</v>
      </c>
      <c r="Q272" s="132">
        <v>37</v>
      </c>
      <c r="R272" s="132" t="s">
        <v>194</v>
      </c>
      <c r="S272" s="132">
        <v>1000318</v>
      </c>
      <c r="T272" s="132">
        <v>40</v>
      </c>
      <c r="U272" s="132">
        <v>592</v>
      </c>
      <c r="V272" s="132">
        <v>0</v>
      </c>
      <c r="W272" s="132" t="s">
        <v>1048</v>
      </c>
      <c r="X272" s="132">
        <v>4</v>
      </c>
    </row>
    <row r="273" spans="1:24">
      <c r="A273" s="132">
        <v>1186</v>
      </c>
      <c r="B273" s="132">
        <v>60000000549</v>
      </c>
      <c r="C273" s="132">
        <v>61044300000</v>
      </c>
      <c r="D273" s="132" t="s">
        <v>541</v>
      </c>
      <c r="E273" s="132" t="s">
        <v>426</v>
      </c>
      <c r="F273" s="132">
        <v>43</v>
      </c>
      <c r="G273" s="132" t="s">
        <v>3848</v>
      </c>
      <c r="H273" s="132">
        <v>2</v>
      </c>
      <c r="I273" s="132">
        <v>0.16400000000000001</v>
      </c>
      <c r="J273" s="132">
        <v>1</v>
      </c>
      <c r="K273" s="132">
        <v>0.16400000000000001</v>
      </c>
      <c r="L273" s="132" t="s">
        <v>194</v>
      </c>
      <c r="M273" s="132">
        <v>808</v>
      </c>
      <c r="N273" s="132" t="s">
        <v>433</v>
      </c>
      <c r="O273" s="132">
        <v>1815</v>
      </c>
      <c r="P273" s="132" t="s">
        <v>425</v>
      </c>
      <c r="Q273" s="132">
        <v>37</v>
      </c>
      <c r="R273" s="132" t="s">
        <v>194</v>
      </c>
      <c r="S273" s="132">
        <v>1000318</v>
      </c>
      <c r="T273" s="132">
        <v>44</v>
      </c>
      <c r="U273" s="132">
        <v>589</v>
      </c>
      <c r="V273" s="132">
        <v>0</v>
      </c>
      <c r="W273" s="132" t="s">
        <v>1048</v>
      </c>
      <c r="X273" s="132">
        <v>4</v>
      </c>
    </row>
    <row r="274" spans="1:24">
      <c r="A274" s="132">
        <v>1187</v>
      </c>
      <c r="B274" s="132">
        <v>60000000550</v>
      </c>
      <c r="C274" s="132">
        <v>62046239000</v>
      </c>
      <c r="D274" s="132" t="s">
        <v>510</v>
      </c>
      <c r="E274" s="132" t="s">
        <v>420</v>
      </c>
      <c r="F274" s="132">
        <v>93</v>
      </c>
      <c r="G274" s="132" t="s">
        <v>3848</v>
      </c>
      <c r="H274" s="132">
        <v>2</v>
      </c>
      <c r="I274" s="132">
        <v>0.58799999999999997</v>
      </c>
      <c r="J274" s="132">
        <v>1</v>
      </c>
      <c r="K274" s="132">
        <v>0.58799999999999997</v>
      </c>
      <c r="L274" s="132" t="s">
        <v>207</v>
      </c>
      <c r="M274" s="132">
        <v>819</v>
      </c>
      <c r="N274" s="132" t="s">
        <v>428</v>
      </c>
      <c r="O274" s="132">
        <v>7505</v>
      </c>
      <c r="P274" s="132" t="s">
        <v>439</v>
      </c>
      <c r="Q274" s="132">
        <v>9</v>
      </c>
      <c r="R274" s="132" t="s">
        <v>194</v>
      </c>
      <c r="S274" s="132">
        <v>1000318</v>
      </c>
      <c r="T274" s="132">
        <v>50</v>
      </c>
      <c r="U274" s="132">
        <v>576</v>
      </c>
      <c r="V274" s="132">
        <v>0</v>
      </c>
      <c r="W274" s="132" t="s">
        <v>1046</v>
      </c>
      <c r="X274" s="132">
        <v>12</v>
      </c>
    </row>
    <row r="275" spans="1:24">
      <c r="A275" s="132">
        <v>1188</v>
      </c>
      <c r="B275" s="132">
        <v>60000000551</v>
      </c>
      <c r="C275" s="132">
        <v>62046239000</v>
      </c>
      <c r="D275" s="132" t="s">
        <v>510</v>
      </c>
      <c r="E275" s="132" t="s">
        <v>420</v>
      </c>
      <c r="F275" s="132">
        <v>93</v>
      </c>
      <c r="G275" s="132" t="s">
        <v>3848</v>
      </c>
      <c r="H275" s="132">
        <v>2</v>
      </c>
      <c r="I275" s="132">
        <v>0.59499999999999997</v>
      </c>
      <c r="J275" s="132">
        <v>1</v>
      </c>
      <c r="K275" s="132">
        <v>0.59499999999999997</v>
      </c>
      <c r="L275" s="132" t="s">
        <v>207</v>
      </c>
      <c r="M275" s="132">
        <v>819</v>
      </c>
      <c r="N275" s="132" t="s">
        <v>428</v>
      </c>
      <c r="O275" s="132">
        <v>7505</v>
      </c>
      <c r="P275" s="132" t="s">
        <v>439</v>
      </c>
      <c r="Q275" s="132">
        <v>9</v>
      </c>
      <c r="R275" s="132" t="s">
        <v>194</v>
      </c>
      <c r="S275" s="132">
        <v>1000318</v>
      </c>
      <c r="T275" s="132">
        <v>48</v>
      </c>
      <c r="U275" s="132">
        <v>578</v>
      </c>
      <c r="V275" s="132">
        <v>0</v>
      </c>
      <c r="W275" s="132" t="s">
        <v>1046</v>
      </c>
      <c r="X275" s="132">
        <v>12</v>
      </c>
    </row>
    <row r="276" spans="1:24">
      <c r="A276" s="132">
        <v>1189</v>
      </c>
      <c r="B276" s="132">
        <v>60000000552</v>
      </c>
      <c r="C276" s="132">
        <v>61044200000</v>
      </c>
      <c r="D276" s="132" t="s">
        <v>506</v>
      </c>
      <c r="E276" s="132" t="s">
        <v>426</v>
      </c>
      <c r="F276" s="132">
        <v>43</v>
      </c>
      <c r="G276" s="132" t="s">
        <v>3848</v>
      </c>
      <c r="H276" s="132">
        <v>2</v>
      </c>
      <c r="I276" s="132">
        <v>0.26200000000000001</v>
      </c>
      <c r="J276" s="132">
        <v>1</v>
      </c>
      <c r="K276" s="132">
        <v>0.26200000000000001</v>
      </c>
      <c r="L276" s="132" t="s">
        <v>207</v>
      </c>
      <c r="M276" s="132">
        <v>819</v>
      </c>
      <c r="N276" s="132" t="s">
        <v>429</v>
      </c>
      <c r="O276" s="132">
        <v>7565</v>
      </c>
      <c r="P276" s="132" t="s">
        <v>439</v>
      </c>
      <c r="Q276" s="132">
        <v>9</v>
      </c>
      <c r="R276" s="132" t="s">
        <v>194</v>
      </c>
      <c r="S276" s="132">
        <v>1000318</v>
      </c>
      <c r="T276" s="132">
        <v>34</v>
      </c>
      <c r="U276" s="132">
        <v>595</v>
      </c>
      <c r="V276" s="132">
        <v>0</v>
      </c>
      <c r="W276" s="132" t="s">
        <v>1046</v>
      </c>
      <c r="X276" s="132">
        <v>12</v>
      </c>
    </row>
    <row r="277" spans="1:24">
      <c r="A277" s="132">
        <v>1190</v>
      </c>
      <c r="B277" s="132">
        <v>60000000553</v>
      </c>
      <c r="C277" s="132">
        <v>61044200000</v>
      </c>
      <c r="D277" s="132" t="s">
        <v>506</v>
      </c>
      <c r="E277" s="132" t="s">
        <v>426</v>
      </c>
      <c r="F277" s="132">
        <v>43</v>
      </c>
      <c r="G277" s="132" t="s">
        <v>3848</v>
      </c>
      <c r="H277" s="132">
        <v>2</v>
      </c>
      <c r="I277" s="132">
        <v>0.26200000000000001</v>
      </c>
      <c r="J277" s="132">
        <v>1</v>
      </c>
      <c r="K277" s="132">
        <v>0.26200000000000001</v>
      </c>
      <c r="L277" s="132" t="s">
        <v>207</v>
      </c>
      <c r="M277" s="132">
        <v>819</v>
      </c>
      <c r="N277" s="132" t="s">
        <v>429</v>
      </c>
      <c r="O277" s="132">
        <v>7565</v>
      </c>
      <c r="P277" s="132" t="s">
        <v>439</v>
      </c>
      <c r="Q277" s="132">
        <v>9</v>
      </c>
      <c r="R277" s="132" t="s">
        <v>194</v>
      </c>
      <c r="S277" s="132">
        <v>1000318</v>
      </c>
      <c r="T277" s="132">
        <v>34</v>
      </c>
      <c r="U277" s="132">
        <v>595</v>
      </c>
      <c r="V277" s="132">
        <v>0</v>
      </c>
      <c r="W277" s="132" t="s">
        <v>1046</v>
      </c>
      <c r="X277" s="132">
        <v>12</v>
      </c>
    </row>
    <row r="278" spans="1:24">
      <c r="A278" s="132">
        <v>1191</v>
      </c>
      <c r="B278" s="132">
        <v>60000000554</v>
      </c>
      <c r="C278" s="132">
        <v>61044200000</v>
      </c>
      <c r="D278" s="132" t="s">
        <v>506</v>
      </c>
      <c r="E278" s="132" t="s">
        <v>426</v>
      </c>
      <c r="F278" s="132">
        <v>43</v>
      </c>
      <c r="G278" s="132" t="s">
        <v>3848</v>
      </c>
      <c r="H278" s="132">
        <v>2</v>
      </c>
      <c r="I278" s="132">
        <v>0.26200000000000001</v>
      </c>
      <c r="J278" s="132">
        <v>1</v>
      </c>
      <c r="K278" s="132">
        <v>0.26200000000000001</v>
      </c>
      <c r="L278" s="132" t="s">
        <v>207</v>
      </c>
      <c r="M278" s="132">
        <v>819</v>
      </c>
      <c r="N278" s="132" t="s">
        <v>429</v>
      </c>
      <c r="O278" s="132">
        <v>7565</v>
      </c>
      <c r="P278" s="132" t="s">
        <v>439</v>
      </c>
      <c r="Q278" s="132">
        <v>9</v>
      </c>
      <c r="R278" s="132" t="s">
        <v>194</v>
      </c>
      <c r="S278" s="132">
        <v>1000318</v>
      </c>
      <c r="T278" s="132">
        <v>34</v>
      </c>
      <c r="U278" s="132">
        <v>595</v>
      </c>
      <c r="V278" s="132">
        <v>0</v>
      </c>
      <c r="W278" s="132" t="s">
        <v>1046</v>
      </c>
      <c r="X278" s="132">
        <v>12</v>
      </c>
    </row>
    <row r="279" spans="1:24">
      <c r="A279" s="132">
        <v>1192</v>
      </c>
      <c r="B279" s="132">
        <v>60000000555</v>
      </c>
      <c r="C279" s="132">
        <v>61044200000</v>
      </c>
      <c r="D279" s="132" t="s">
        <v>506</v>
      </c>
      <c r="E279" s="132" t="s">
        <v>426</v>
      </c>
      <c r="F279" s="132">
        <v>43</v>
      </c>
      <c r="G279" s="132" t="s">
        <v>3848</v>
      </c>
      <c r="H279" s="132">
        <v>2</v>
      </c>
      <c r="I279" s="132">
        <v>0.26200000000000001</v>
      </c>
      <c r="J279" s="132">
        <v>1</v>
      </c>
      <c r="K279" s="132">
        <v>0.26200000000000001</v>
      </c>
      <c r="L279" s="132" t="s">
        <v>207</v>
      </c>
      <c r="M279" s="132">
        <v>819</v>
      </c>
      <c r="N279" s="132" t="s">
        <v>429</v>
      </c>
      <c r="O279" s="132">
        <v>7565</v>
      </c>
      <c r="P279" s="132" t="s">
        <v>439</v>
      </c>
      <c r="Q279" s="132">
        <v>9</v>
      </c>
      <c r="R279" s="132" t="s">
        <v>194</v>
      </c>
      <c r="S279" s="132">
        <v>1000318</v>
      </c>
      <c r="T279" s="132">
        <v>34</v>
      </c>
      <c r="U279" s="132">
        <v>595</v>
      </c>
      <c r="V279" s="132">
        <v>0</v>
      </c>
      <c r="W279" s="132" t="s">
        <v>1046</v>
      </c>
      <c r="X279" s="132">
        <v>12</v>
      </c>
    </row>
    <row r="280" spans="1:24">
      <c r="A280" s="132">
        <v>1193</v>
      </c>
      <c r="B280" s="132">
        <v>60000000556</v>
      </c>
      <c r="C280" s="132">
        <v>61044200000</v>
      </c>
      <c r="D280" s="132" t="s">
        <v>506</v>
      </c>
      <c r="E280" s="132" t="s">
        <v>426</v>
      </c>
      <c r="F280" s="132">
        <v>43</v>
      </c>
      <c r="G280" s="132" t="s">
        <v>3848</v>
      </c>
      <c r="H280" s="132">
        <v>2</v>
      </c>
      <c r="I280" s="132">
        <v>0.26200000000000001</v>
      </c>
      <c r="J280" s="132">
        <v>1</v>
      </c>
      <c r="K280" s="132">
        <v>0.26200000000000001</v>
      </c>
      <c r="L280" s="132" t="s">
        <v>207</v>
      </c>
      <c r="M280" s="132">
        <v>819</v>
      </c>
      <c r="N280" s="132" t="s">
        <v>429</v>
      </c>
      <c r="O280" s="132">
        <v>7565</v>
      </c>
      <c r="P280" s="132" t="s">
        <v>439</v>
      </c>
      <c r="Q280" s="132">
        <v>9</v>
      </c>
      <c r="R280" s="132" t="s">
        <v>194</v>
      </c>
      <c r="S280" s="132">
        <v>1000318</v>
      </c>
      <c r="T280" s="132">
        <v>34</v>
      </c>
      <c r="U280" s="132">
        <v>595</v>
      </c>
      <c r="V280" s="132">
        <v>0</v>
      </c>
      <c r="W280" s="132" t="s">
        <v>1046</v>
      </c>
      <c r="X280" s="132">
        <v>12</v>
      </c>
    </row>
    <row r="281" spans="1:24">
      <c r="A281" s="132">
        <v>1194</v>
      </c>
      <c r="B281" s="132">
        <v>60000000557</v>
      </c>
      <c r="C281" s="132">
        <v>61044200000</v>
      </c>
      <c r="D281" s="132" t="s">
        <v>506</v>
      </c>
      <c r="E281" s="132" t="s">
        <v>426</v>
      </c>
      <c r="F281" s="132">
        <v>43</v>
      </c>
      <c r="G281" s="132" t="s">
        <v>3848</v>
      </c>
      <c r="H281" s="132">
        <v>2</v>
      </c>
      <c r="I281" s="132">
        <v>0.26200000000000001</v>
      </c>
      <c r="J281" s="132">
        <v>1</v>
      </c>
      <c r="K281" s="132">
        <v>0.26200000000000001</v>
      </c>
      <c r="L281" s="132" t="s">
        <v>207</v>
      </c>
      <c r="M281" s="132">
        <v>819</v>
      </c>
      <c r="N281" s="132" t="s">
        <v>429</v>
      </c>
      <c r="O281" s="132">
        <v>7565</v>
      </c>
      <c r="P281" s="132" t="s">
        <v>439</v>
      </c>
      <c r="Q281" s="132">
        <v>9</v>
      </c>
      <c r="R281" s="132" t="s">
        <v>194</v>
      </c>
      <c r="S281" s="132">
        <v>1000318</v>
      </c>
      <c r="T281" s="132">
        <v>34</v>
      </c>
      <c r="U281" s="132">
        <v>595</v>
      </c>
      <c r="V281" s="132">
        <v>0</v>
      </c>
      <c r="W281" s="132" t="s">
        <v>1046</v>
      </c>
      <c r="X281" s="132">
        <v>12</v>
      </c>
    </row>
    <row r="282" spans="1:24">
      <c r="A282" s="132">
        <v>1195</v>
      </c>
      <c r="B282" s="132">
        <v>60000000558</v>
      </c>
      <c r="C282" s="132">
        <v>61091000000</v>
      </c>
      <c r="D282" s="132" t="s">
        <v>856</v>
      </c>
      <c r="E282" s="132" t="s">
        <v>453</v>
      </c>
      <c r="F282" s="132">
        <v>73</v>
      </c>
      <c r="G282" s="132" t="s">
        <v>3848</v>
      </c>
      <c r="H282" s="132">
        <v>2</v>
      </c>
      <c r="I282" s="132">
        <v>0.21</v>
      </c>
      <c r="J282" s="132">
        <v>1</v>
      </c>
      <c r="K282" s="132">
        <v>0.21</v>
      </c>
      <c r="L282" s="132" t="s">
        <v>296</v>
      </c>
      <c r="M282" s="132">
        <v>880</v>
      </c>
      <c r="N282" s="132" t="s">
        <v>428</v>
      </c>
      <c r="O282" s="132">
        <v>7505</v>
      </c>
      <c r="P282" s="132" t="s">
        <v>439</v>
      </c>
      <c r="Q282" s="132">
        <v>9</v>
      </c>
      <c r="R282" s="132" t="s">
        <v>194</v>
      </c>
      <c r="S282" s="132">
        <v>1000318</v>
      </c>
      <c r="T282" s="132">
        <v>50</v>
      </c>
      <c r="U282" s="132">
        <v>576</v>
      </c>
      <c r="V282" s="132">
        <v>0</v>
      </c>
      <c r="W282" s="132" t="s">
        <v>1109</v>
      </c>
      <c r="X282" s="132">
        <v>9</v>
      </c>
    </row>
    <row r="283" spans="1:24">
      <c r="A283" s="132">
        <v>1196</v>
      </c>
      <c r="B283" s="132">
        <v>60000000559</v>
      </c>
      <c r="C283" s="132">
        <v>61091000000</v>
      </c>
      <c r="D283" s="132" t="s">
        <v>856</v>
      </c>
      <c r="E283" s="132" t="s">
        <v>453</v>
      </c>
      <c r="F283" s="132">
        <v>73</v>
      </c>
      <c r="G283" s="132" t="s">
        <v>3848</v>
      </c>
      <c r="H283" s="132">
        <v>2</v>
      </c>
      <c r="I283" s="132">
        <v>0.21</v>
      </c>
      <c r="J283" s="132">
        <v>1</v>
      </c>
      <c r="K283" s="132">
        <v>0.21</v>
      </c>
      <c r="L283" s="132" t="s">
        <v>296</v>
      </c>
      <c r="M283" s="132">
        <v>880</v>
      </c>
      <c r="N283" s="132" t="s">
        <v>428</v>
      </c>
      <c r="O283" s="132">
        <v>7505</v>
      </c>
      <c r="P283" s="132" t="s">
        <v>439</v>
      </c>
      <c r="Q283" s="132">
        <v>9</v>
      </c>
      <c r="R283" s="132" t="s">
        <v>194</v>
      </c>
      <c r="S283" s="132">
        <v>1000318</v>
      </c>
      <c r="T283" s="132">
        <v>50</v>
      </c>
      <c r="U283" s="132">
        <v>576</v>
      </c>
      <c r="V283" s="132">
        <v>0</v>
      </c>
      <c r="W283" s="132" t="s">
        <v>1109</v>
      </c>
      <c r="X283" s="132">
        <v>9</v>
      </c>
    </row>
    <row r="284" spans="1:24">
      <c r="A284" s="132">
        <v>1197</v>
      </c>
      <c r="B284" s="132">
        <v>60000000560</v>
      </c>
      <c r="C284" s="132">
        <v>61046200000</v>
      </c>
      <c r="D284" s="132" t="s">
        <v>588</v>
      </c>
      <c r="E284" s="132" t="s">
        <v>442</v>
      </c>
      <c r="F284" s="132">
        <v>24</v>
      </c>
      <c r="G284" s="132" t="s">
        <v>3848</v>
      </c>
      <c r="H284" s="132">
        <v>2</v>
      </c>
      <c r="I284" s="132">
        <v>0.15</v>
      </c>
      <c r="J284" s="132">
        <v>1</v>
      </c>
      <c r="K284" s="132">
        <v>0.15</v>
      </c>
      <c r="L284" s="132" t="s">
        <v>296</v>
      </c>
      <c r="M284" s="132">
        <v>880</v>
      </c>
      <c r="N284" s="132" t="s">
        <v>2948</v>
      </c>
      <c r="O284" s="132">
        <v>7550</v>
      </c>
      <c r="P284" s="132" t="s">
        <v>439</v>
      </c>
      <c r="Q284" s="132">
        <v>9</v>
      </c>
      <c r="R284" s="132" t="s">
        <v>194</v>
      </c>
      <c r="S284" s="132">
        <v>1000318</v>
      </c>
      <c r="T284" s="132" t="s">
        <v>1103</v>
      </c>
      <c r="U284" s="132">
        <v>618</v>
      </c>
      <c r="V284" s="132">
        <v>0</v>
      </c>
      <c r="W284" s="132" t="s">
        <v>1073</v>
      </c>
      <c r="X284" s="132">
        <v>8</v>
      </c>
    </row>
    <row r="285" spans="1:24">
      <c r="A285" s="132">
        <v>1198</v>
      </c>
      <c r="B285" s="132">
        <v>60000000561</v>
      </c>
      <c r="C285" s="132">
        <v>61046200000</v>
      </c>
      <c r="D285" s="132" t="s">
        <v>588</v>
      </c>
      <c r="E285" s="132" t="s">
        <v>442</v>
      </c>
      <c r="F285" s="132">
        <v>24</v>
      </c>
      <c r="G285" s="132" t="s">
        <v>3848</v>
      </c>
      <c r="H285" s="132">
        <v>2</v>
      </c>
      <c r="I285" s="132">
        <v>0.15</v>
      </c>
      <c r="J285" s="132">
        <v>1</v>
      </c>
      <c r="K285" s="132">
        <v>0.15</v>
      </c>
      <c r="L285" s="132" t="s">
        <v>296</v>
      </c>
      <c r="M285" s="132">
        <v>880</v>
      </c>
      <c r="N285" s="132" t="s">
        <v>2948</v>
      </c>
      <c r="O285" s="132">
        <v>7550</v>
      </c>
      <c r="P285" s="132" t="s">
        <v>439</v>
      </c>
      <c r="Q285" s="132">
        <v>9</v>
      </c>
      <c r="R285" s="132" t="s">
        <v>194</v>
      </c>
      <c r="S285" s="132">
        <v>1000318</v>
      </c>
      <c r="T285" s="132" t="s">
        <v>1110</v>
      </c>
      <c r="U285" s="132">
        <v>623</v>
      </c>
      <c r="V285" s="132">
        <v>0</v>
      </c>
      <c r="W285" s="132" t="s">
        <v>1073</v>
      </c>
      <c r="X285" s="132">
        <v>8</v>
      </c>
    </row>
    <row r="286" spans="1:24">
      <c r="A286" s="132">
        <v>1199</v>
      </c>
      <c r="B286" s="132">
        <v>60000000562</v>
      </c>
      <c r="C286" s="132">
        <v>61045900000</v>
      </c>
      <c r="D286" s="132" t="s">
        <v>593</v>
      </c>
      <c r="E286" s="132" t="s">
        <v>443</v>
      </c>
      <c r="F286" s="132">
        <v>53</v>
      </c>
      <c r="G286" s="132" t="s">
        <v>3848</v>
      </c>
      <c r="H286" s="132">
        <v>2</v>
      </c>
      <c r="I286" s="132">
        <v>0.254</v>
      </c>
      <c r="J286" s="132">
        <v>1</v>
      </c>
      <c r="K286" s="132">
        <v>0.254</v>
      </c>
      <c r="L286" s="132" t="s">
        <v>194</v>
      </c>
      <c r="M286" s="132">
        <v>808</v>
      </c>
      <c r="N286" s="132" t="s">
        <v>433</v>
      </c>
      <c r="O286" s="132">
        <v>1815</v>
      </c>
      <c r="P286" s="132" t="s">
        <v>431</v>
      </c>
      <c r="Q286" s="132">
        <v>53</v>
      </c>
      <c r="R286" s="132" t="s">
        <v>194</v>
      </c>
      <c r="S286" s="132">
        <v>1000318</v>
      </c>
      <c r="T286" s="132">
        <v>42</v>
      </c>
      <c r="U286" s="132">
        <v>594</v>
      </c>
      <c r="V286" s="132">
        <v>0</v>
      </c>
      <c r="W286" s="132" t="s">
        <v>1109</v>
      </c>
      <c r="X286" s="132">
        <v>9</v>
      </c>
    </row>
    <row r="287" spans="1:24">
      <c r="A287" s="132">
        <v>1200</v>
      </c>
      <c r="B287" s="132">
        <v>60000000563</v>
      </c>
      <c r="C287" s="132">
        <v>61044900000</v>
      </c>
      <c r="D287" s="132" t="s">
        <v>1041</v>
      </c>
      <c r="E287" s="132" t="s">
        <v>426</v>
      </c>
      <c r="F287" s="132">
        <v>43</v>
      </c>
      <c r="G287" s="132" t="s">
        <v>3848</v>
      </c>
      <c r="H287" s="132">
        <v>2</v>
      </c>
      <c r="I287" s="132">
        <v>0.33600000000000002</v>
      </c>
      <c r="J287" s="132">
        <v>1</v>
      </c>
      <c r="K287" s="132">
        <v>0.33600000000000002</v>
      </c>
      <c r="L287" s="132" t="s">
        <v>194</v>
      </c>
      <c r="M287" s="132">
        <v>808</v>
      </c>
      <c r="N287" s="132" t="s">
        <v>433</v>
      </c>
      <c r="O287" s="132">
        <v>1815</v>
      </c>
      <c r="P287" s="132" t="s">
        <v>431</v>
      </c>
      <c r="Q287" s="132">
        <v>53</v>
      </c>
      <c r="R287" s="132" t="s">
        <v>194</v>
      </c>
      <c r="S287" s="132">
        <v>1000318</v>
      </c>
      <c r="T287" s="132">
        <v>44</v>
      </c>
      <c r="U287" s="132">
        <v>589</v>
      </c>
      <c r="V287" s="132">
        <v>0</v>
      </c>
      <c r="W287" s="132" t="s">
        <v>1077</v>
      </c>
      <c r="X287" s="132">
        <v>16</v>
      </c>
    </row>
    <row r="288" spans="1:24">
      <c r="A288" s="132">
        <v>1201</v>
      </c>
      <c r="B288" s="132">
        <v>60000000564</v>
      </c>
      <c r="C288" s="132">
        <v>61044200000</v>
      </c>
      <c r="D288" s="132" t="s">
        <v>867</v>
      </c>
      <c r="E288" s="132" t="s">
        <v>426</v>
      </c>
      <c r="F288" s="132">
        <v>43</v>
      </c>
      <c r="G288" s="132" t="s">
        <v>3848</v>
      </c>
      <c r="H288" s="132">
        <v>2</v>
      </c>
      <c r="I288" s="132">
        <v>0.17399999999999999</v>
      </c>
      <c r="J288" s="132">
        <v>1</v>
      </c>
      <c r="K288" s="132">
        <v>0.17399999999999999</v>
      </c>
      <c r="L288" s="132" t="s">
        <v>194</v>
      </c>
      <c r="M288" s="132">
        <v>808</v>
      </c>
      <c r="N288" s="132" t="s">
        <v>3915</v>
      </c>
      <c r="O288" s="132">
        <v>7497</v>
      </c>
      <c r="P288" s="132" t="s">
        <v>439</v>
      </c>
      <c r="Q288" s="132">
        <v>9</v>
      </c>
      <c r="R288" s="132" t="s">
        <v>194</v>
      </c>
      <c r="S288" s="132">
        <v>1000318</v>
      </c>
      <c r="T288" s="132">
        <v>34</v>
      </c>
      <c r="U288" s="132">
        <v>595</v>
      </c>
      <c r="V288" s="132">
        <v>0</v>
      </c>
      <c r="W288" s="132" t="s">
        <v>1046</v>
      </c>
      <c r="X288" s="132">
        <v>12</v>
      </c>
    </row>
    <row r="289" spans="1:24">
      <c r="A289" s="132">
        <v>1202</v>
      </c>
      <c r="B289" s="132">
        <v>60000000565</v>
      </c>
      <c r="C289" s="132">
        <v>61099020000</v>
      </c>
      <c r="D289" s="132" t="s">
        <v>1111</v>
      </c>
      <c r="E289" s="132" t="s">
        <v>453</v>
      </c>
      <c r="F289" s="132">
        <v>73</v>
      </c>
      <c r="G289" s="132" t="s">
        <v>3847</v>
      </c>
      <c r="H289" s="132">
        <v>1</v>
      </c>
      <c r="I289" s="132">
        <v>0.192</v>
      </c>
      <c r="J289" s="132">
        <v>1</v>
      </c>
      <c r="K289" s="132">
        <v>0.192</v>
      </c>
      <c r="L289" s="132" t="s">
        <v>274</v>
      </c>
      <c r="M289" s="132">
        <v>113</v>
      </c>
      <c r="N289" s="132" t="s">
        <v>424</v>
      </c>
      <c r="O289" s="132">
        <v>7579</v>
      </c>
      <c r="P289" s="132" t="s">
        <v>425</v>
      </c>
      <c r="Q289" s="132">
        <v>37</v>
      </c>
      <c r="R289" s="132" t="s">
        <v>194</v>
      </c>
      <c r="S289" s="132">
        <v>1000318</v>
      </c>
      <c r="T289" s="132" t="s">
        <v>810</v>
      </c>
      <c r="U289" s="132">
        <v>122</v>
      </c>
      <c r="V289" s="132">
        <v>0</v>
      </c>
      <c r="W289" s="132" t="s">
        <v>1109</v>
      </c>
      <c r="X289" s="132">
        <v>9</v>
      </c>
    </row>
    <row r="290" spans="1:24">
      <c r="A290" s="132">
        <v>1203</v>
      </c>
      <c r="B290" s="132">
        <v>60000000566</v>
      </c>
      <c r="C290" s="132">
        <v>61045200000</v>
      </c>
      <c r="D290" s="132" t="s">
        <v>639</v>
      </c>
      <c r="E290" s="132" t="s">
        <v>443</v>
      </c>
      <c r="F290" s="132">
        <v>53</v>
      </c>
      <c r="G290" s="132" t="s">
        <v>3848</v>
      </c>
      <c r="H290" s="132">
        <v>2</v>
      </c>
      <c r="I290" s="132">
        <v>0.13</v>
      </c>
      <c r="J290" s="132">
        <v>1</v>
      </c>
      <c r="K290" s="132">
        <v>0.13</v>
      </c>
      <c r="L290" s="132" t="s">
        <v>194</v>
      </c>
      <c r="M290" s="132">
        <v>808</v>
      </c>
      <c r="N290" s="132" t="s">
        <v>428</v>
      </c>
      <c r="O290" s="132">
        <v>7505</v>
      </c>
      <c r="P290" s="132" t="s">
        <v>439</v>
      </c>
      <c r="Q290" s="132">
        <v>9</v>
      </c>
      <c r="R290" s="132" t="s">
        <v>194</v>
      </c>
      <c r="S290" s="132">
        <v>1000318</v>
      </c>
      <c r="T290" s="132">
        <v>36</v>
      </c>
      <c r="U290" s="132">
        <v>584</v>
      </c>
      <c r="V290" s="132">
        <v>0</v>
      </c>
      <c r="W290" s="132" t="s">
        <v>3916</v>
      </c>
      <c r="X290" s="132">
        <v>10</v>
      </c>
    </row>
    <row r="291" spans="1:24">
      <c r="A291" s="132">
        <v>1204</v>
      </c>
      <c r="B291" s="132">
        <v>60000000567</v>
      </c>
      <c r="C291" s="132">
        <v>61045300000</v>
      </c>
      <c r="D291" s="132" t="s">
        <v>495</v>
      </c>
      <c r="E291" s="132" t="s">
        <v>443</v>
      </c>
      <c r="F291" s="132">
        <v>53</v>
      </c>
      <c r="G291" s="132" t="s">
        <v>3848</v>
      </c>
      <c r="H291" s="132">
        <v>2</v>
      </c>
      <c r="I291" s="132">
        <v>0.29199999999999998</v>
      </c>
      <c r="J291" s="132">
        <v>1</v>
      </c>
      <c r="K291" s="132">
        <v>0.29199999999999998</v>
      </c>
      <c r="L291" s="132" t="s">
        <v>194</v>
      </c>
      <c r="M291" s="132">
        <v>808</v>
      </c>
      <c r="N291" s="132" t="s">
        <v>428</v>
      </c>
      <c r="O291" s="132">
        <v>7505</v>
      </c>
      <c r="P291" s="132" t="s">
        <v>425</v>
      </c>
      <c r="Q291" s="132">
        <v>37</v>
      </c>
      <c r="R291" s="132" t="s">
        <v>194</v>
      </c>
      <c r="S291" s="132">
        <v>1000318</v>
      </c>
      <c r="T291" s="132">
        <v>46</v>
      </c>
      <c r="U291" s="132">
        <v>577</v>
      </c>
      <c r="V291" s="132">
        <v>0</v>
      </c>
      <c r="W291" s="132" t="s">
        <v>1053</v>
      </c>
      <c r="X291" s="132">
        <v>17</v>
      </c>
    </row>
    <row r="292" spans="1:24">
      <c r="A292" s="132">
        <v>1205</v>
      </c>
      <c r="B292" s="132">
        <v>60000000568</v>
      </c>
      <c r="C292" s="132">
        <v>61046300000</v>
      </c>
      <c r="D292" s="132" t="s">
        <v>635</v>
      </c>
      <c r="E292" s="132" t="s">
        <v>3671</v>
      </c>
      <c r="F292" s="132">
        <v>54</v>
      </c>
      <c r="G292" s="132" t="s">
        <v>3848</v>
      </c>
      <c r="H292" s="132">
        <v>2</v>
      </c>
      <c r="I292" s="132">
        <v>0.28599999999999998</v>
      </c>
      <c r="J292" s="132">
        <v>1</v>
      </c>
      <c r="K292" s="132">
        <v>0.28599999999999998</v>
      </c>
      <c r="L292" s="132" t="s">
        <v>194</v>
      </c>
      <c r="M292" s="132">
        <v>808</v>
      </c>
      <c r="N292" s="132" t="s">
        <v>2809</v>
      </c>
      <c r="O292" s="132">
        <v>1777</v>
      </c>
      <c r="P292" s="132" t="s">
        <v>425</v>
      </c>
      <c r="Q292" s="132">
        <v>37</v>
      </c>
      <c r="R292" s="132" t="s">
        <v>194</v>
      </c>
      <c r="S292" s="132">
        <v>1000318</v>
      </c>
      <c r="T292" s="132">
        <v>46</v>
      </c>
      <c r="U292" s="132">
        <v>577</v>
      </c>
      <c r="V292" s="132">
        <v>0</v>
      </c>
      <c r="W292" s="132" t="s">
        <v>1077</v>
      </c>
      <c r="X292" s="132">
        <v>16</v>
      </c>
    </row>
    <row r="293" spans="1:24">
      <c r="A293" s="132">
        <v>1206</v>
      </c>
      <c r="B293" s="132">
        <v>60000000569</v>
      </c>
      <c r="C293" s="132">
        <v>61046300000</v>
      </c>
      <c r="D293" s="132" t="s">
        <v>635</v>
      </c>
      <c r="E293" s="132" t="s">
        <v>3671</v>
      </c>
      <c r="F293" s="132">
        <v>54</v>
      </c>
      <c r="G293" s="132" t="s">
        <v>3848</v>
      </c>
      <c r="H293" s="132">
        <v>2</v>
      </c>
      <c r="I293" s="132">
        <v>0.28599999999999998</v>
      </c>
      <c r="J293" s="132">
        <v>1</v>
      </c>
      <c r="K293" s="132">
        <v>0.28599999999999998</v>
      </c>
      <c r="L293" s="132" t="s">
        <v>194</v>
      </c>
      <c r="M293" s="132">
        <v>808</v>
      </c>
      <c r="N293" s="132" t="s">
        <v>2809</v>
      </c>
      <c r="O293" s="132">
        <v>1777</v>
      </c>
      <c r="P293" s="132" t="s">
        <v>425</v>
      </c>
      <c r="Q293" s="132">
        <v>37</v>
      </c>
      <c r="R293" s="132" t="s">
        <v>194</v>
      </c>
      <c r="S293" s="132">
        <v>1000318</v>
      </c>
      <c r="T293" s="132">
        <v>46</v>
      </c>
      <c r="U293" s="132">
        <v>577</v>
      </c>
      <c r="V293" s="132">
        <v>0</v>
      </c>
      <c r="W293" s="132" t="s">
        <v>1077</v>
      </c>
      <c r="X293" s="132">
        <v>16</v>
      </c>
    </row>
    <row r="294" spans="1:24">
      <c r="A294" s="132">
        <v>1207</v>
      </c>
      <c r="B294" s="132">
        <v>60000000570</v>
      </c>
      <c r="C294" s="132">
        <v>61045200000</v>
      </c>
      <c r="D294" s="132" t="s">
        <v>639</v>
      </c>
      <c r="E294" s="132" t="s">
        <v>443</v>
      </c>
      <c r="F294" s="132">
        <v>53</v>
      </c>
      <c r="G294" s="132" t="s">
        <v>3848</v>
      </c>
      <c r="H294" s="132">
        <v>2</v>
      </c>
      <c r="I294" s="132">
        <v>6.4000000000000001E-2</v>
      </c>
      <c r="J294" s="132">
        <v>1</v>
      </c>
      <c r="K294" s="132">
        <v>6.4000000000000001E-2</v>
      </c>
      <c r="L294" s="132" t="s">
        <v>194</v>
      </c>
      <c r="M294" s="132">
        <v>808</v>
      </c>
      <c r="N294" s="132" t="s">
        <v>428</v>
      </c>
      <c r="O294" s="132">
        <v>7505</v>
      </c>
      <c r="P294" s="132" t="s">
        <v>439</v>
      </c>
      <c r="Q294" s="132">
        <v>9</v>
      </c>
      <c r="R294" s="132" t="s">
        <v>194</v>
      </c>
      <c r="S294" s="132">
        <v>1000318</v>
      </c>
      <c r="T294" s="132">
        <v>36</v>
      </c>
      <c r="U294" s="132">
        <v>584</v>
      </c>
      <c r="V294" s="132">
        <v>0</v>
      </c>
      <c r="W294" s="132" t="s">
        <v>1046</v>
      </c>
      <c r="X294" s="132">
        <v>12</v>
      </c>
    </row>
    <row r="295" spans="1:24">
      <c r="A295" s="132">
        <v>1208</v>
      </c>
      <c r="B295" s="132">
        <v>60000000571</v>
      </c>
      <c r="C295" s="132">
        <v>61046300000</v>
      </c>
      <c r="D295" s="132" t="s">
        <v>1007</v>
      </c>
      <c r="E295" s="132" t="s">
        <v>442</v>
      </c>
      <c r="F295" s="132">
        <v>24</v>
      </c>
      <c r="G295" s="132" t="s">
        <v>3848</v>
      </c>
      <c r="H295" s="132">
        <v>2</v>
      </c>
      <c r="I295" s="132">
        <v>8.4000000000000005E-2</v>
      </c>
      <c r="J295" s="132">
        <v>1</v>
      </c>
      <c r="K295" s="132">
        <v>8.4000000000000005E-2</v>
      </c>
      <c r="L295" s="132" t="s">
        <v>296</v>
      </c>
      <c r="M295" s="132">
        <v>880</v>
      </c>
      <c r="N295" s="132" t="s">
        <v>424</v>
      </c>
      <c r="O295" s="132">
        <v>7579</v>
      </c>
      <c r="P295" s="132" t="s">
        <v>425</v>
      </c>
      <c r="Q295" s="132">
        <v>37</v>
      </c>
      <c r="R295" s="132" t="s">
        <v>194</v>
      </c>
      <c r="S295" s="132">
        <v>1000318</v>
      </c>
      <c r="T295" s="132" t="s">
        <v>821</v>
      </c>
      <c r="U295" s="132">
        <v>3</v>
      </c>
      <c r="V295" s="132">
        <v>0</v>
      </c>
      <c r="W295" s="132" t="s">
        <v>1077</v>
      </c>
      <c r="X295" s="132">
        <v>16</v>
      </c>
    </row>
    <row r="296" spans="1:24">
      <c r="A296" s="132">
        <v>1209</v>
      </c>
      <c r="B296" s="132">
        <v>60000000572</v>
      </c>
      <c r="C296" s="132">
        <v>61044300000</v>
      </c>
      <c r="D296" s="132" t="s">
        <v>541</v>
      </c>
      <c r="E296" s="132" t="s">
        <v>426</v>
      </c>
      <c r="F296" s="132">
        <v>43</v>
      </c>
      <c r="G296" s="132" t="s">
        <v>3848</v>
      </c>
      <c r="H296" s="132">
        <v>2</v>
      </c>
      <c r="I296" s="132">
        <v>0.24399999999999999</v>
      </c>
      <c r="J296" s="132">
        <v>1</v>
      </c>
      <c r="K296" s="132">
        <v>0.24399999999999999</v>
      </c>
      <c r="L296" s="132" t="s">
        <v>194</v>
      </c>
      <c r="M296" s="132">
        <v>808</v>
      </c>
      <c r="N296" s="132" t="s">
        <v>428</v>
      </c>
      <c r="O296" s="132">
        <v>7505</v>
      </c>
      <c r="P296" s="132" t="s">
        <v>425</v>
      </c>
      <c r="Q296" s="132">
        <v>37</v>
      </c>
      <c r="R296" s="132" t="s">
        <v>194</v>
      </c>
      <c r="S296" s="132">
        <v>1000318</v>
      </c>
      <c r="T296" s="132">
        <v>42</v>
      </c>
      <c r="U296" s="132">
        <v>594</v>
      </c>
      <c r="V296" s="132">
        <v>0</v>
      </c>
      <c r="W296" s="132" t="s">
        <v>1046</v>
      </c>
      <c r="X296" s="132">
        <v>12</v>
      </c>
    </row>
    <row r="297" spans="1:24">
      <c r="A297" s="132">
        <v>1210</v>
      </c>
      <c r="B297" s="132">
        <v>60000000573</v>
      </c>
      <c r="C297" s="132">
        <v>61044200000</v>
      </c>
      <c r="D297" s="132" t="s">
        <v>867</v>
      </c>
      <c r="E297" s="132" t="s">
        <v>426</v>
      </c>
      <c r="F297" s="132">
        <v>43</v>
      </c>
      <c r="G297" s="132" t="s">
        <v>3848</v>
      </c>
      <c r="H297" s="132">
        <v>2</v>
      </c>
      <c r="I297" s="132">
        <v>0.19600000000000001</v>
      </c>
      <c r="J297" s="132">
        <v>1</v>
      </c>
      <c r="K297" s="132">
        <v>0.19600000000000001</v>
      </c>
      <c r="L297" s="132" t="s">
        <v>276</v>
      </c>
      <c r="M297" s="132">
        <v>29</v>
      </c>
      <c r="N297" s="132" t="s">
        <v>3915</v>
      </c>
      <c r="O297" s="132">
        <v>7497</v>
      </c>
      <c r="P297" s="132" t="s">
        <v>439</v>
      </c>
      <c r="Q297" s="132">
        <v>9</v>
      </c>
      <c r="R297" s="132" t="s">
        <v>194</v>
      </c>
      <c r="S297" s="132">
        <v>1000318</v>
      </c>
      <c r="T297" s="132">
        <v>42</v>
      </c>
      <c r="U297" s="132">
        <v>594</v>
      </c>
      <c r="V297" s="132">
        <v>80</v>
      </c>
      <c r="W297" s="132" t="s">
        <v>1077</v>
      </c>
      <c r="X297" s="132">
        <v>16</v>
      </c>
    </row>
    <row r="298" spans="1:24">
      <c r="A298" s="132">
        <v>1211</v>
      </c>
      <c r="B298" s="132">
        <v>60000000574</v>
      </c>
      <c r="C298" s="132">
        <v>61044300000</v>
      </c>
      <c r="D298" s="132" t="s">
        <v>541</v>
      </c>
      <c r="E298" s="132" t="s">
        <v>426</v>
      </c>
      <c r="F298" s="132">
        <v>43</v>
      </c>
      <c r="G298" s="132" t="s">
        <v>3848</v>
      </c>
      <c r="H298" s="132">
        <v>2</v>
      </c>
      <c r="I298" s="132">
        <v>0.20399999999999999</v>
      </c>
      <c r="J298" s="132">
        <v>1</v>
      </c>
      <c r="K298" s="132">
        <v>0.20399999999999999</v>
      </c>
      <c r="L298" s="132" t="s">
        <v>194</v>
      </c>
      <c r="M298" s="132">
        <v>808</v>
      </c>
      <c r="N298" s="132" t="s">
        <v>433</v>
      </c>
      <c r="O298" s="132">
        <v>1815</v>
      </c>
      <c r="P298" s="132" t="s">
        <v>425</v>
      </c>
      <c r="Q298" s="132">
        <v>37</v>
      </c>
      <c r="R298" s="132" t="s">
        <v>194</v>
      </c>
      <c r="S298" s="132">
        <v>1000318</v>
      </c>
      <c r="T298" s="132">
        <v>34</v>
      </c>
      <c r="U298" s="132">
        <v>595</v>
      </c>
      <c r="V298" s="132">
        <v>0</v>
      </c>
      <c r="W298" s="132" t="s">
        <v>1053</v>
      </c>
      <c r="X298" s="132">
        <v>17</v>
      </c>
    </row>
    <row r="299" spans="1:24">
      <c r="A299" s="132">
        <v>1212</v>
      </c>
      <c r="B299" s="132">
        <v>60000000577</v>
      </c>
      <c r="C299" s="132">
        <v>61051000000</v>
      </c>
      <c r="D299" s="132" t="s">
        <v>1113</v>
      </c>
      <c r="E299" s="132" t="s">
        <v>3687</v>
      </c>
      <c r="F299" s="132">
        <v>80</v>
      </c>
      <c r="G299" s="132" t="s">
        <v>3847</v>
      </c>
      <c r="H299" s="132">
        <v>1</v>
      </c>
      <c r="I299" s="132">
        <v>0.35799999999999998</v>
      </c>
      <c r="J299" s="132">
        <v>1</v>
      </c>
      <c r="K299" s="132">
        <v>0.35799999999999998</v>
      </c>
      <c r="L299" s="132" t="s">
        <v>296</v>
      </c>
      <c r="M299" s="132">
        <v>880</v>
      </c>
      <c r="N299" s="132" t="s">
        <v>440</v>
      </c>
      <c r="O299" s="132">
        <v>7485</v>
      </c>
      <c r="P299" s="132" t="s">
        <v>439</v>
      </c>
      <c r="Q299" s="132">
        <v>9</v>
      </c>
      <c r="R299" s="132" t="s">
        <v>194</v>
      </c>
      <c r="S299" s="132">
        <v>1000318</v>
      </c>
      <c r="T299" s="132" t="s">
        <v>810</v>
      </c>
      <c r="U299" s="132">
        <v>122</v>
      </c>
      <c r="V299" s="132">
        <v>0</v>
      </c>
      <c r="W299" s="132" t="s">
        <v>1048</v>
      </c>
      <c r="X299" s="132">
        <v>4</v>
      </c>
    </row>
    <row r="300" spans="1:24">
      <c r="A300" s="132">
        <v>1213</v>
      </c>
      <c r="B300" s="132">
        <v>60000000578</v>
      </c>
      <c r="C300" s="132">
        <v>61044200000</v>
      </c>
      <c r="D300" s="132" t="s">
        <v>867</v>
      </c>
      <c r="E300" s="132" t="s">
        <v>426</v>
      </c>
      <c r="F300" s="132">
        <v>43</v>
      </c>
      <c r="G300" s="132" t="s">
        <v>3848</v>
      </c>
      <c r="H300" s="132">
        <v>2</v>
      </c>
      <c r="I300" s="132">
        <v>0.34399999999999997</v>
      </c>
      <c r="J300" s="132">
        <v>1</v>
      </c>
      <c r="K300" s="132">
        <v>0.34399999999999997</v>
      </c>
      <c r="L300" s="132" t="s">
        <v>277</v>
      </c>
      <c r="M300" s="132">
        <v>869</v>
      </c>
      <c r="N300" s="132" t="s">
        <v>3915</v>
      </c>
      <c r="O300" s="132">
        <v>7497</v>
      </c>
      <c r="P300" s="132" t="s">
        <v>439</v>
      </c>
      <c r="Q300" s="132">
        <v>9</v>
      </c>
      <c r="R300" s="132" t="s">
        <v>194</v>
      </c>
      <c r="S300" s="132">
        <v>1000318</v>
      </c>
      <c r="T300" s="132">
        <v>36</v>
      </c>
      <c r="U300" s="132">
        <v>584</v>
      </c>
      <c r="V300" s="132">
        <v>0</v>
      </c>
      <c r="W300" s="132" t="s">
        <v>1053</v>
      </c>
      <c r="X300" s="132">
        <v>17</v>
      </c>
    </row>
    <row r="301" spans="1:24">
      <c r="A301" s="132">
        <v>1214</v>
      </c>
      <c r="B301" s="132">
        <v>60000000579</v>
      </c>
      <c r="C301" s="132">
        <v>61044900000</v>
      </c>
      <c r="D301" s="132" t="s">
        <v>1081</v>
      </c>
      <c r="E301" s="132" t="s">
        <v>426</v>
      </c>
      <c r="F301" s="132">
        <v>43</v>
      </c>
      <c r="G301" s="132" t="s">
        <v>3848</v>
      </c>
      <c r="H301" s="132">
        <v>2</v>
      </c>
      <c r="I301" s="132">
        <v>0.24399999999999999</v>
      </c>
      <c r="J301" s="132">
        <v>1</v>
      </c>
      <c r="K301" s="132">
        <v>0.24399999999999999</v>
      </c>
      <c r="L301" s="132" t="s">
        <v>278</v>
      </c>
      <c r="M301" s="132">
        <v>870</v>
      </c>
      <c r="N301" s="132" t="s">
        <v>3915</v>
      </c>
      <c r="O301" s="132">
        <v>7497</v>
      </c>
      <c r="P301" s="132" t="s">
        <v>431</v>
      </c>
      <c r="Q301" s="132">
        <v>53</v>
      </c>
      <c r="R301" s="132" t="s">
        <v>194</v>
      </c>
      <c r="S301" s="132">
        <v>1000318</v>
      </c>
      <c r="T301" s="132" t="s">
        <v>810</v>
      </c>
      <c r="U301" s="132">
        <v>122</v>
      </c>
      <c r="V301" s="132">
        <v>0</v>
      </c>
      <c r="W301" s="132" t="s">
        <v>1038</v>
      </c>
      <c r="X301" s="132">
        <v>5</v>
      </c>
    </row>
    <row r="302" spans="1:24">
      <c r="A302" s="132">
        <v>1215</v>
      </c>
      <c r="B302" s="132">
        <v>60000000580</v>
      </c>
      <c r="C302" s="132">
        <v>61044300000</v>
      </c>
      <c r="D302" s="132" t="s">
        <v>541</v>
      </c>
      <c r="E302" s="132" t="s">
        <v>426</v>
      </c>
      <c r="F302" s="132">
        <v>43</v>
      </c>
      <c r="G302" s="132" t="s">
        <v>3848</v>
      </c>
      <c r="H302" s="132">
        <v>2</v>
      </c>
      <c r="I302" s="132">
        <v>0.33600000000000002</v>
      </c>
      <c r="J302" s="132">
        <v>1</v>
      </c>
      <c r="K302" s="132">
        <v>0.33600000000000002</v>
      </c>
      <c r="L302" s="132" t="s">
        <v>194</v>
      </c>
      <c r="M302" s="132">
        <v>808</v>
      </c>
      <c r="N302" s="132" t="s">
        <v>2790</v>
      </c>
      <c r="O302" s="132">
        <v>1735</v>
      </c>
      <c r="P302" s="132" t="s">
        <v>425</v>
      </c>
      <c r="Q302" s="132">
        <v>37</v>
      </c>
      <c r="R302" s="132" t="s">
        <v>194</v>
      </c>
      <c r="S302" s="132">
        <v>1000318</v>
      </c>
      <c r="T302" s="132">
        <v>40</v>
      </c>
      <c r="U302" s="132">
        <v>592</v>
      </c>
      <c r="V302" s="132">
        <v>0</v>
      </c>
      <c r="W302" s="132" t="s">
        <v>1063</v>
      </c>
      <c r="X302" s="132">
        <v>13</v>
      </c>
    </row>
    <row r="303" spans="1:24">
      <c r="A303" s="132">
        <v>1216</v>
      </c>
      <c r="B303" s="132">
        <v>60000000576</v>
      </c>
      <c r="C303" s="132">
        <v>61044300000</v>
      </c>
      <c r="D303" s="132" t="s">
        <v>541</v>
      </c>
      <c r="E303" s="132" t="s">
        <v>426</v>
      </c>
      <c r="F303" s="132">
        <v>43</v>
      </c>
      <c r="G303" s="132" t="s">
        <v>3848</v>
      </c>
      <c r="H303" s="132">
        <v>2</v>
      </c>
      <c r="I303" s="132">
        <v>0.23799999999999999</v>
      </c>
      <c r="J303" s="132">
        <v>1</v>
      </c>
      <c r="K303" s="132">
        <v>0.23799999999999999</v>
      </c>
      <c r="L303" s="132" t="s">
        <v>213</v>
      </c>
      <c r="M303" s="132">
        <v>841</v>
      </c>
      <c r="N303" s="132" t="s">
        <v>2818</v>
      </c>
      <c r="O303" s="132">
        <v>1810</v>
      </c>
      <c r="P303" s="132" t="s">
        <v>3876</v>
      </c>
      <c r="Q303" s="132">
        <v>54</v>
      </c>
      <c r="R303" s="132" t="s">
        <v>194</v>
      </c>
      <c r="S303" s="132">
        <v>1000318</v>
      </c>
      <c r="T303" s="132">
        <v>32</v>
      </c>
      <c r="U303" s="132">
        <v>596</v>
      </c>
      <c r="V303" s="132">
        <v>79</v>
      </c>
      <c r="W303" s="132" t="s">
        <v>1050</v>
      </c>
      <c r="X303" s="132">
        <v>20</v>
      </c>
    </row>
    <row r="304" spans="1:24">
      <c r="A304" s="132">
        <v>1217</v>
      </c>
      <c r="B304" s="132">
        <v>60000000575</v>
      </c>
      <c r="C304" s="132">
        <v>61045900000</v>
      </c>
      <c r="D304" s="132" t="s">
        <v>593</v>
      </c>
      <c r="E304" s="132" t="s">
        <v>443</v>
      </c>
      <c r="F304" s="132">
        <v>53</v>
      </c>
      <c r="G304" s="132" t="s">
        <v>3848</v>
      </c>
      <c r="H304" s="132">
        <v>2</v>
      </c>
      <c r="I304" s="132">
        <v>0.20399999999999999</v>
      </c>
      <c r="J304" s="132">
        <v>1</v>
      </c>
      <c r="K304" s="132">
        <v>0.20399999999999999</v>
      </c>
      <c r="L304" s="132" t="s">
        <v>213</v>
      </c>
      <c r="M304" s="132">
        <v>841</v>
      </c>
      <c r="N304" s="132" t="s">
        <v>3915</v>
      </c>
      <c r="O304" s="132">
        <v>7497</v>
      </c>
      <c r="P304" s="132" t="s">
        <v>431</v>
      </c>
      <c r="Q304" s="132">
        <v>53</v>
      </c>
      <c r="R304" s="132" t="s">
        <v>194</v>
      </c>
      <c r="S304" s="132">
        <v>1000318</v>
      </c>
      <c r="T304" s="132">
        <v>40</v>
      </c>
      <c r="U304" s="132">
        <v>592</v>
      </c>
      <c r="V304" s="132">
        <v>99</v>
      </c>
      <c r="W304" s="132" t="s">
        <v>1048</v>
      </c>
      <c r="X304" s="132">
        <v>4</v>
      </c>
    </row>
    <row r="305" spans="1:24">
      <c r="A305" s="132">
        <v>1218</v>
      </c>
      <c r="B305" s="132">
        <v>60000000581</v>
      </c>
      <c r="C305" s="132">
        <v>61045200000</v>
      </c>
      <c r="D305" s="132" t="s">
        <v>1114</v>
      </c>
      <c r="E305" s="132" t="s">
        <v>443</v>
      </c>
      <c r="F305" s="132">
        <v>53</v>
      </c>
      <c r="G305" s="132" t="s">
        <v>3848</v>
      </c>
      <c r="H305" s="132">
        <v>2</v>
      </c>
      <c r="I305" s="132">
        <v>0.27</v>
      </c>
      <c r="J305" s="132">
        <v>1</v>
      </c>
      <c r="K305" s="132">
        <v>0.27</v>
      </c>
      <c r="L305" s="132" t="s">
        <v>232</v>
      </c>
      <c r="M305" s="132">
        <v>854</v>
      </c>
      <c r="N305" s="132" t="s">
        <v>2948</v>
      </c>
      <c r="O305" s="132">
        <v>7550</v>
      </c>
      <c r="P305" s="132" t="s">
        <v>3956</v>
      </c>
      <c r="Q305" s="132" t="s">
        <v>3930</v>
      </c>
      <c r="R305" s="132" t="s">
        <v>194</v>
      </c>
      <c r="S305" s="132">
        <v>1000318</v>
      </c>
      <c r="T305" s="132">
        <v>36</v>
      </c>
      <c r="U305" s="132">
        <v>584</v>
      </c>
      <c r="V305" s="132">
        <v>0</v>
      </c>
      <c r="W305" s="132" t="s">
        <v>1109</v>
      </c>
      <c r="X305" s="132">
        <v>9</v>
      </c>
    </row>
    <row r="306" spans="1:24">
      <c r="A306" s="132">
        <v>1219</v>
      </c>
      <c r="B306" s="132">
        <v>60000000415</v>
      </c>
      <c r="C306" s="132">
        <v>62023000000</v>
      </c>
      <c r="D306" s="132" t="s">
        <v>564</v>
      </c>
      <c r="E306" s="132" t="s">
        <v>3650</v>
      </c>
      <c r="F306" s="132">
        <v>14</v>
      </c>
      <c r="G306" s="132" t="s">
        <v>3848</v>
      </c>
      <c r="H306" s="132">
        <v>2</v>
      </c>
      <c r="I306" s="132">
        <v>0.96599999999999997</v>
      </c>
      <c r="J306" s="132">
        <v>1</v>
      </c>
      <c r="K306" s="132">
        <v>0.96599999999999997</v>
      </c>
      <c r="L306" s="132" t="s">
        <v>207</v>
      </c>
      <c r="M306" s="132">
        <v>819</v>
      </c>
      <c r="N306" s="132" t="s">
        <v>436</v>
      </c>
      <c r="O306" s="132">
        <v>1840</v>
      </c>
      <c r="P306" s="132" t="s">
        <v>439</v>
      </c>
      <c r="Q306" s="132">
        <v>9</v>
      </c>
      <c r="R306" s="132" t="s">
        <v>194</v>
      </c>
      <c r="S306" s="132">
        <v>1000318</v>
      </c>
      <c r="T306" s="132" t="s">
        <v>828</v>
      </c>
      <c r="U306" s="132">
        <v>124</v>
      </c>
      <c r="V306" s="132">
        <v>0</v>
      </c>
      <c r="W306" s="132" t="s">
        <v>1038</v>
      </c>
      <c r="X306" s="132">
        <v>5</v>
      </c>
    </row>
    <row r="307" spans="1:24">
      <c r="A307" s="132">
        <v>1220</v>
      </c>
      <c r="B307" s="132">
        <v>60000000381</v>
      </c>
      <c r="C307" s="132">
        <v>61044300000</v>
      </c>
      <c r="D307" s="132" t="s">
        <v>995</v>
      </c>
      <c r="E307" s="132" t="s">
        <v>426</v>
      </c>
      <c r="F307" s="132">
        <v>43</v>
      </c>
      <c r="G307" s="132" t="s">
        <v>3848</v>
      </c>
      <c r="H307" s="132">
        <v>2</v>
      </c>
      <c r="I307" s="132">
        <v>0.28399999999999997</v>
      </c>
      <c r="J307" s="132">
        <v>1</v>
      </c>
      <c r="K307" s="132">
        <v>0.28399999999999997</v>
      </c>
      <c r="L307" s="132" t="s">
        <v>194</v>
      </c>
      <c r="M307" s="132">
        <v>808</v>
      </c>
      <c r="N307" s="132" t="s">
        <v>3915</v>
      </c>
      <c r="O307" s="132">
        <v>7497</v>
      </c>
      <c r="P307" s="132" t="s">
        <v>425</v>
      </c>
      <c r="Q307" s="132">
        <v>37</v>
      </c>
      <c r="R307" s="132" t="s">
        <v>194</v>
      </c>
      <c r="S307" s="132">
        <v>1000318</v>
      </c>
      <c r="T307" s="132">
        <v>36</v>
      </c>
      <c r="U307" s="132">
        <v>584</v>
      </c>
      <c r="V307" s="132">
        <v>0</v>
      </c>
      <c r="W307" s="132" t="s">
        <v>1053</v>
      </c>
      <c r="X307" s="132">
        <v>17</v>
      </c>
    </row>
    <row r="308" spans="1:24">
      <c r="A308" s="132">
        <v>1221</v>
      </c>
      <c r="B308" s="132">
        <v>60000000389</v>
      </c>
      <c r="C308" s="132">
        <v>61046200000</v>
      </c>
      <c r="D308" s="132" t="s">
        <v>928</v>
      </c>
      <c r="E308" s="132" t="s">
        <v>442</v>
      </c>
      <c r="F308" s="132">
        <v>24</v>
      </c>
      <c r="G308" s="132" t="s">
        <v>3848</v>
      </c>
      <c r="H308" s="132">
        <v>2</v>
      </c>
      <c r="I308" s="132">
        <v>0.26200000000000001</v>
      </c>
      <c r="J308" s="132">
        <v>1</v>
      </c>
      <c r="K308" s="132">
        <v>0.26200000000000001</v>
      </c>
      <c r="L308" s="132" t="s">
        <v>194</v>
      </c>
      <c r="M308" s="132">
        <v>808</v>
      </c>
      <c r="N308" s="132" t="s">
        <v>3915</v>
      </c>
      <c r="O308" s="132">
        <v>7497</v>
      </c>
      <c r="P308" s="132" t="s">
        <v>439</v>
      </c>
      <c r="Q308" s="132">
        <v>9</v>
      </c>
      <c r="R308" s="132" t="s">
        <v>194</v>
      </c>
      <c r="S308" s="132">
        <v>1000318</v>
      </c>
      <c r="T308" s="132">
        <v>34</v>
      </c>
      <c r="U308" s="132">
        <v>595</v>
      </c>
      <c r="V308" s="132">
        <v>0</v>
      </c>
      <c r="W308" s="132" t="s">
        <v>1073</v>
      </c>
      <c r="X308" s="132">
        <v>8</v>
      </c>
    </row>
    <row r="309" spans="1:24">
      <c r="A309" s="132">
        <v>1222</v>
      </c>
      <c r="B309" s="132">
        <v>60000000390</v>
      </c>
      <c r="C309" s="132">
        <v>61046200000</v>
      </c>
      <c r="D309" s="132" t="s">
        <v>928</v>
      </c>
      <c r="E309" s="132" t="s">
        <v>442</v>
      </c>
      <c r="F309" s="132">
        <v>24</v>
      </c>
      <c r="G309" s="132" t="s">
        <v>3848</v>
      </c>
      <c r="H309" s="132">
        <v>2</v>
      </c>
      <c r="I309" s="132">
        <v>0.26200000000000001</v>
      </c>
      <c r="J309" s="132">
        <v>1</v>
      </c>
      <c r="K309" s="132">
        <v>0.26200000000000001</v>
      </c>
      <c r="L309" s="132" t="s">
        <v>194</v>
      </c>
      <c r="M309" s="132">
        <v>808</v>
      </c>
      <c r="N309" s="132" t="s">
        <v>3915</v>
      </c>
      <c r="O309" s="132">
        <v>7497</v>
      </c>
      <c r="P309" s="132" t="s">
        <v>439</v>
      </c>
      <c r="Q309" s="132">
        <v>9</v>
      </c>
      <c r="R309" s="132" t="s">
        <v>194</v>
      </c>
      <c r="S309" s="132">
        <v>1000318</v>
      </c>
      <c r="T309" s="132">
        <v>34</v>
      </c>
      <c r="U309" s="132">
        <v>595</v>
      </c>
      <c r="V309" s="132">
        <v>0</v>
      </c>
      <c r="W309" s="132" t="s">
        <v>1073</v>
      </c>
      <c r="X309" s="132">
        <v>8</v>
      </c>
    </row>
    <row r="310" spans="1:24">
      <c r="A310" s="132">
        <v>1223</v>
      </c>
      <c r="B310" s="132">
        <v>60000000386</v>
      </c>
      <c r="C310" s="132">
        <v>61099090000</v>
      </c>
      <c r="D310" s="132" t="s">
        <v>1115</v>
      </c>
      <c r="E310" s="132" t="s">
        <v>329</v>
      </c>
      <c r="F310" s="132">
        <v>249</v>
      </c>
      <c r="G310" s="132" t="s">
        <v>3848</v>
      </c>
      <c r="H310" s="132">
        <v>2</v>
      </c>
      <c r="I310" s="132">
        <v>0.13600000000000001</v>
      </c>
      <c r="J310" s="132">
        <v>1</v>
      </c>
      <c r="K310" s="132">
        <v>0.13600000000000001</v>
      </c>
      <c r="L310" s="132" t="s">
        <v>238</v>
      </c>
      <c r="M310" s="132">
        <v>858</v>
      </c>
      <c r="N310" s="132" t="s">
        <v>3915</v>
      </c>
      <c r="O310" s="132">
        <v>7497</v>
      </c>
      <c r="P310" s="132" t="s">
        <v>431</v>
      </c>
      <c r="Q310" s="132">
        <v>53</v>
      </c>
      <c r="R310" s="132" t="s">
        <v>194</v>
      </c>
      <c r="S310" s="132">
        <v>1000318</v>
      </c>
      <c r="T310" s="132">
        <v>36</v>
      </c>
      <c r="U310" s="132">
        <v>584</v>
      </c>
      <c r="V310" s="132">
        <v>0</v>
      </c>
      <c r="W310" s="132" t="s">
        <v>1038</v>
      </c>
      <c r="X310" s="132">
        <v>5</v>
      </c>
    </row>
    <row r="311" spans="1:24">
      <c r="A311" s="132">
        <v>1224</v>
      </c>
      <c r="B311" s="132">
        <v>60000000385</v>
      </c>
      <c r="C311" s="132">
        <v>61044300000</v>
      </c>
      <c r="D311" s="132" t="s">
        <v>541</v>
      </c>
      <c r="E311" s="132" t="s">
        <v>426</v>
      </c>
      <c r="F311" s="132">
        <v>43</v>
      </c>
      <c r="G311" s="132" t="s">
        <v>3848</v>
      </c>
      <c r="H311" s="132">
        <v>2</v>
      </c>
      <c r="I311" s="132">
        <v>0.19400000000000001</v>
      </c>
      <c r="J311" s="132">
        <v>1</v>
      </c>
      <c r="K311" s="132">
        <v>0.19400000000000001</v>
      </c>
      <c r="L311" s="132" t="s">
        <v>194</v>
      </c>
      <c r="M311" s="132">
        <v>808</v>
      </c>
      <c r="N311" s="132" t="s">
        <v>2796</v>
      </c>
      <c r="O311" s="132">
        <v>1745</v>
      </c>
      <c r="P311" s="132" t="s">
        <v>425</v>
      </c>
      <c r="Q311" s="132">
        <v>37</v>
      </c>
      <c r="R311" s="132" t="s">
        <v>194</v>
      </c>
      <c r="S311" s="132">
        <v>1000318</v>
      </c>
      <c r="T311" s="132">
        <v>36</v>
      </c>
      <c r="U311" s="132">
        <v>584</v>
      </c>
      <c r="V311" s="132">
        <v>0</v>
      </c>
      <c r="W311" s="132" t="s">
        <v>1063</v>
      </c>
      <c r="X311" s="132">
        <v>13</v>
      </c>
    </row>
    <row r="312" spans="1:24">
      <c r="A312" s="132">
        <v>1225</v>
      </c>
      <c r="B312" s="132">
        <v>60000000582</v>
      </c>
      <c r="C312" s="132">
        <v>61044300000</v>
      </c>
      <c r="D312" s="132" t="s">
        <v>995</v>
      </c>
      <c r="E312" s="132" t="s">
        <v>426</v>
      </c>
      <c r="F312" s="132">
        <v>43</v>
      </c>
      <c r="G312" s="132" t="s">
        <v>3848</v>
      </c>
      <c r="H312" s="132">
        <v>2</v>
      </c>
      <c r="I312" s="132">
        <v>0.254</v>
      </c>
      <c r="J312" s="132">
        <v>1</v>
      </c>
      <c r="K312" s="132">
        <v>0.254</v>
      </c>
      <c r="L312" s="132" t="s">
        <v>194</v>
      </c>
      <c r="M312" s="132">
        <v>808</v>
      </c>
      <c r="N312" s="132" t="s">
        <v>3915</v>
      </c>
      <c r="O312" s="132">
        <v>7497</v>
      </c>
      <c r="P312" s="132" t="s">
        <v>425</v>
      </c>
      <c r="Q312" s="132">
        <v>37</v>
      </c>
      <c r="R312" s="132" t="s">
        <v>194</v>
      </c>
      <c r="S312" s="132">
        <v>1000318</v>
      </c>
      <c r="T312" s="132">
        <v>46</v>
      </c>
      <c r="U312" s="132">
        <v>577</v>
      </c>
      <c r="V312" s="132">
        <v>0</v>
      </c>
      <c r="W312" s="132" t="s">
        <v>1048</v>
      </c>
      <c r="X312" s="132">
        <v>4</v>
      </c>
    </row>
    <row r="313" spans="1:24">
      <c r="A313" s="132">
        <v>1226</v>
      </c>
      <c r="B313" s="132">
        <v>60000000583</v>
      </c>
      <c r="C313" s="132">
        <v>61044200000</v>
      </c>
      <c r="D313" s="132" t="s">
        <v>506</v>
      </c>
      <c r="E313" s="132" t="s">
        <v>426</v>
      </c>
      <c r="F313" s="132">
        <v>43</v>
      </c>
      <c r="G313" s="132" t="s">
        <v>3848</v>
      </c>
      <c r="H313" s="132">
        <v>2</v>
      </c>
      <c r="I313" s="132">
        <v>0.372</v>
      </c>
      <c r="J313" s="132">
        <v>1</v>
      </c>
      <c r="K313" s="132">
        <v>0.372</v>
      </c>
      <c r="L313" s="132" t="s">
        <v>194</v>
      </c>
      <c r="M313" s="132">
        <v>808</v>
      </c>
      <c r="N313" s="132" t="s">
        <v>428</v>
      </c>
      <c r="O313" s="132">
        <v>7505</v>
      </c>
      <c r="P313" s="132" t="s">
        <v>439</v>
      </c>
      <c r="Q313" s="132">
        <v>9</v>
      </c>
      <c r="R313" s="132" t="s">
        <v>194</v>
      </c>
      <c r="S313" s="132">
        <v>1000318</v>
      </c>
      <c r="T313" s="132">
        <v>34</v>
      </c>
      <c r="U313" s="132">
        <v>595</v>
      </c>
      <c r="V313" s="132">
        <v>0</v>
      </c>
      <c r="W313" s="132" t="s">
        <v>1055</v>
      </c>
      <c r="X313" s="132">
        <v>3</v>
      </c>
    </row>
    <row r="314" spans="1:24">
      <c r="A314" s="132">
        <v>1227</v>
      </c>
      <c r="B314" s="132">
        <v>60000000584</v>
      </c>
      <c r="C314" s="132">
        <v>61091000000</v>
      </c>
      <c r="D314" s="132" t="s">
        <v>608</v>
      </c>
      <c r="E314" s="132" t="s">
        <v>329</v>
      </c>
      <c r="F314" s="132">
        <v>249</v>
      </c>
      <c r="G314" s="132" t="s">
        <v>3848</v>
      </c>
      <c r="H314" s="132">
        <v>2</v>
      </c>
      <c r="I314" s="132">
        <v>9.8000000000000004E-2</v>
      </c>
      <c r="J314" s="132">
        <v>1</v>
      </c>
      <c r="K314" s="132">
        <v>9.8000000000000004E-2</v>
      </c>
      <c r="L314" s="132" t="s">
        <v>207</v>
      </c>
      <c r="M314" s="132">
        <v>819</v>
      </c>
      <c r="N314" s="132" t="s">
        <v>440</v>
      </c>
      <c r="O314" s="132">
        <v>7485</v>
      </c>
      <c r="P314" s="132" t="s">
        <v>439</v>
      </c>
      <c r="Q314" s="132">
        <v>9</v>
      </c>
      <c r="R314" s="132" t="s">
        <v>194</v>
      </c>
      <c r="S314" s="132">
        <v>1000318</v>
      </c>
      <c r="T314" s="132">
        <v>36</v>
      </c>
      <c r="U314" s="132">
        <v>584</v>
      </c>
      <c r="V314" s="132">
        <v>0</v>
      </c>
      <c r="W314" s="132" t="s">
        <v>1050</v>
      </c>
      <c r="X314" s="132">
        <v>20</v>
      </c>
    </row>
    <row r="315" spans="1:24">
      <c r="A315" s="132">
        <v>1228</v>
      </c>
      <c r="B315" s="132">
        <v>60000000585</v>
      </c>
      <c r="C315" s="132">
        <v>61091000000</v>
      </c>
      <c r="D315" s="132" t="s">
        <v>608</v>
      </c>
      <c r="E315" s="132" t="s">
        <v>329</v>
      </c>
      <c r="F315" s="132">
        <v>249</v>
      </c>
      <c r="G315" s="132" t="s">
        <v>3848</v>
      </c>
      <c r="H315" s="132">
        <v>2</v>
      </c>
      <c r="I315" s="132">
        <v>7.8E-2</v>
      </c>
      <c r="J315" s="132">
        <v>1</v>
      </c>
      <c r="K315" s="132">
        <v>7.8E-2</v>
      </c>
      <c r="L315" s="132" t="s">
        <v>194</v>
      </c>
      <c r="M315" s="132">
        <v>808</v>
      </c>
      <c r="N315" s="132" t="s">
        <v>436</v>
      </c>
      <c r="O315" s="132">
        <v>1840</v>
      </c>
      <c r="P315" s="132" t="s">
        <v>439</v>
      </c>
      <c r="Q315" s="132">
        <v>9</v>
      </c>
      <c r="R315" s="132" t="s">
        <v>194</v>
      </c>
      <c r="S315" s="132">
        <v>1000318</v>
      </c>
      <c r="T315" s="132">
        <v>42</v>
      </c>
      <c r="U315" s="132">
        <v>594</v>
      </c>
      <c r="V315" s="132">
        <v>70</v>
      </c>
      <c r="W315" s="132" t="s">
        <v>1046</v>
      </c>
      <c r="X315" s="132">
        <v>12</v>
      </c>
    </row>
    <row r="316" spans="1:24">
      <c r="A316" s="132">
        <v>1229</v>
      </c>
      <c r="B316" s="132">
        <v>60000000586</v>
      </c>
      <c r="C316" s="132">
        <v>61099090000</v>
      </c>
      <c r="D316" s="132" t="s">
        <v>653</v>
      </c>
      <c r="E316" s="132" t="s">
        <v>453</v>
      </c>
      <c r="F316" s="132">
        <v>73</v>
      </c>
      <c r="G316" s="132" t="s">
        <v>3848</v>
      </c>
      <c r="H316" s="132">
        <v>2</v>
      </c>
      <c r="I316" s="132">
        <v>0.17199999999999999</v>
      </c>
      <c r="J316" s="132">
        <v>1</v>
      </c>
      <c r="K316" s="132">
        <v>0.17199999999999999</v>
      </c>
      <c r="L316" s="132" t="s">
        <v>194</v>
      </c>
      <c r="M316" s="132">
        <v>808</v>
      </c>
      <c r="N316" s="132" t="s">
        <v>3915</v>
      </c>
      <c r="O316" s="132">
        <v>7497</v>
      </c>
      <c r="P316" s="132" t="s">
        <v>431</v>
      </c>
      <c r="Q316" s="132">
        <v>53</v>
      </c>
      <c r="R316" s="132" t="s">
        <v>194</v>
      </c>
      <c r="S316" s="132">
        <v>1000318</v>
      </c>
      <c r="T316" s="132" t="s">
        <v>810</v>
      </c>
      <c r="U316" s="132">
        <v>122</v>
      </c>
      <c r="V316" s="132">
        <v>0</v>
      </c>
      <c r="W316" s="132" t="s">
        <v>1053</v>
      </c>
      <c r="X316" s="132">
        <v>17</v>
      </c>
    </row>
    <row r="317" spans="1:24">
      <c r="A317" s="132">
        <v>1230</v>
      </c>
      <c r="B317" s="132">
        <v>60000000587</v>
      </c>
      <c r="C317" s="132">
        <v>61045300000</v>
      </c>
      <c r="D317" s="132" t="s">
        <v>495</v>
      </c>
      <c r="E317" s="132" t="s">
        <v>443</v>
      </c>
      <c r="F317" s="132">
        <v>53</v>
      </c>
      <c r="G317" s="132" t="s">
        <v>3848</v>
      </c>
      <c r="H317" s="132">
        <v>2</v>
      </c>
      <c r="I317" s="132">
        <v>0.1</v>
      </c>
      <c r="J317" s="132">
        <v>1</v>
      </c>
      <c r="K317" s="132">
        <v>0.1</v>
      </c>
      <c r="L317" s="132" t="s">
        <v>194</v>
      </c>
      <c r="M317" s="132">
        <v>808</v>
      </c>
      <c r="N317" s="132" t="s">
        <v>2796</v>
      </c>
      <c r="O317" s="132">
        <v>1745</v>
      </c>
      <c r="P317" s="132" t="s">
        <v>425</v>
      </c>
      <c r="Q317" s="132">
        <v>37</v>
      </c>
      <c r="R317" s="132" t="s">
        <v>194</v>
      </c>
      <c r="S317" s="132">
        <v>1000318</v>
      </c>
      <c r="T317" s="132">
        <v>36</v>
      </c>
      <c r="U317" s="132">
        <v>584</v>
      </c>
      <c r="V317" s="132">
        <v>0</v>
      </c>
      <c r="W317" s="132" t="s">
        <v>1053</v>
      </c>
      <c r="X317" s="132">
        <v>17</v>
      </c>
    </row>
    <row r="318" spans="1:24">
      <c r="A318" s="132">
        <v>1231</v>
      </c>
      <c r="B318" s="132">
        <v>60000000588</v>
      </c>
      <c r="C318" s="132">
        <v>61045300000</v>
      </c>
      <c r="D318" s="132" t="s">
        <v>495</v>
      </c>
      <c r="E318" s="132" t="s">
        <v>443</v>
      </c>
      <c r="F318" s="132">
        <v>53</v>
      </c>
      <c r="G318" s="132" t="s">
        <v>3848</v>
      </c>
      <c r="H318" s="132">
        <v>2</v>
      </c>
      <c r="I318" s="132">
        <v>0.1</v>
      </c>
      <c r="J318" s="132">
        <v>1</v>
      </c>
      <c r="K318" s="132">
        <v>0.1</v>
      </c>
      <c r="L318" s="132" t="s">
        <v>194</v>
      </c>
      <c r="M318" s="132">
        <v>808</v>
      </c>
      <c r="N318" s="132" t="s">
        <v>2796</v>
      </c>
      <c r="O318" s="132">
        <v>1745</v>
      </c>
      <c r="P318" s="132" t="s">
        <v>425</v>
      </c>
      <c r="Q318" s="132">
        <v>37</v>
      </c>
      <c r="R318" s="132" t="s">
        <v>194</v>
      </c>
      <c r="S318" s="132">
        <v>1000318</v>
      </c>
      <c r="T318" s="132">
        <v>36</v>
      </c>
      <c r="U318" s="132">
        <v>584</v>
      </c>
      <c r="V318" s="132">
        <v>0</v>
      </c>
      <c r="W318" s="132" t="s">
        <v>1053</v>
      </c>
      <c r="X318" s="132">
        <v>17</v>
      </c>
    </row>
    <row r="319" spans="1:24">
      <c r="A319" s="132">
        <v>1232</v>
      </c>
      <c r="B319" s="132">
        <v>60000000589</v>
      </c>
      <c r="C319" s="132">
        <v>61046900090</v>
      </c>
      <c r="D319" s="132" t="s">
        <v>613</v>
      </c>
      <c r="E319" s="132" t="s">
        <v>442</v>
      </c>
      <c r="F319" s="132">
        <v>24</v>
      </c>
      <c r="G319" s="132" t="s">
        <v>3848</v>
      </c>
      <c r="H319" s="132">
        <v>2</v>
      </c>
      <c r="I319" s="132">
        <v>0.11</v>
      </c>
      <c r="J319" s="132">
        <v>1</v>
      </c>
      <c r="K319" s="132">
        <v>0.11</v>
      </c>
      <c r="L319" s="132" t="s">
        <v>194</v>
      </c>
      <c r="M319" s="132">
        <v>808</v>
      </c>
      <c r="N319" s="132" t="s">
        <v>2855</v>
      </c>
      <c r="O319" s="132">
        <v>2105</v>
      </c>
      <c r="P319" s="132" t="s">
        <v>3957</v>
      </c>
      <c r="Q319" s="132" t="s">
        <v>3937</v>
      </c>
      <c r="R319" s="132" t="s">
        <v>194</v>
      </c>
      <c r="S319" s="132">
        <v>1000318</v>
      </c>
      <c r="T319" s="132">
        <v>34</v>
      </c>
      <c r="U319" s="132">
        <v>595</v>
      </c>
      <c r="V319" s="132">
        <v>0</v>
      </c>
      <c r="W319" s="132" t="s">
        <v>1050</v>
      </c>
      <c r="X319" s="132">
        <v>20</v>
      </c>
    </row>
    <row r="320" spans="1:24">
      <c r="A320" s="132">
        <v>1233</v>
      </c>
      <c r="B320" s="132">
        <v>60000000590</v>
      </c>
      <c r="C320" s="132">
        <v>61044300000</v>
      </c>
      <c r="D320" s="132" t="s">
        <v>541</v>
      </c>
      <c r="E320" s="132" t="s">
        <v>426</v>
      </c>
      <c r="F320" s="132">
        <v>43</v>
      </c>
      <c r="G320" s="132" t="s">
        <v>3848</v>
      </c>
      <c r="H320" s="132">
        <v>2</v>
      </c>
      <c r="I320" s="132">
        <v>0.17199999999999999</v>
      </c>
      <c r="J320" s="132">
        <v>1</v>
      </c>
      <c r="K320" s="132">
        <v>0.17199999999999999</v>
      </c>
      <c r="L320" s="132" t="s">
        <v>194</v>
      </c>
      <c r="M320" s="132">
        <v>808</v>
      </c>
      <c r="N320" s="132" t="s">
        <v>2796</v>
      </c>
      <c r="O320" s="132">
        <v>1745</v>
      </c>
      <c r="P320" s="132" t="s">
        <v>425</v>
      </c>
      <c r="Q320" s="132">
        <v>37</v>
      </c>
      <c r="R320" s="132" t="s">
        <v>194</v>
      </c>
      <c r="S320" s="132">
        <v>1000318</v>
      </c>
      <c r="T320" s="132">
        <v>40</v>
      </c>
      <c r="U320" s="132">
        <v>592</v>
      </c>
      <c r="V320" s="132">
        <v>0</v>
      </c>
      <c r="W320" s="132" t="s">
        <v>1050</v>
      </c>
      <c r="X320" s="132">
        <v>20</v>
      </c>
    </row>
    <row r="321" spans="1:24">
      <c r="A321" s="132">
        <v>1234</v>
      </c>
      <c r="B321" s="132">
        <v>60000000591</v>
      </c>
      <c r="C321" s="132">
        <v>61091000000</v>
      </c>
      <c r="D321" s="132" t="s">
        <v>1116</v>
      </c>
      <c r="E321" s="132" t="s">
        <v>329</v>
      </c>
      <c r="F321" s="132">
        <v>249</v>
      </c>
      <c r="G321" s="132" t="s">
        <v>3848</v>
      </c>
      <c r="H321" s="132">
        <v>2</v>
      </c>
      <c r="I321" s="132">
        <v>0.17799999999999999</v>
      </c>
      <c r="J321" s="132">
        <v>1</v>
      </c>
      <c r="K321" s="132">
        <v>0.17799999999999999</v>
      </c>
      <c r="L321" s="132" t="s">
        <v>194</v>
      </c>
      <c r="M321" s="132">
        <v>808</v>
      </c>
      <c r="N321" s="132" t="s">
        <v>428</v>
      </c>
      <c r="O321" s="132">
        <v>7505</v>
      </c>
      <c r="P321" s="132" t="s">
        <v>439</v>
      </c>
      <c r="Q321" s="132">
        <v>9</v>
      </c>
      <c r="R321" s="132" t="s">
        <v>194</v>
      </c>
      <c r="S321" s="132">
        <v>1000318</v>
      </c>
      <c r="T321" s="132" t="s">
        <v>810</v>
      </c>
      <c r="U321" s="132">
        <v>122</v>
      </c>
      <c r="V321" s="132">
        <v>0</v>
      </c>
      <c r="W321" s="132" t="s">
        <v>1046</v>
      </c>
      <c r="X321" s="132">
        <v>12</v>
      </c>
    </row>
    <row r="322" spans="1:24">
      <c r="A322" s="132">
        <v>1235</v>
      </c>
      <c r="B322" s="132">
        <v>60000000592</v>
      </c>
      <c r="C322" s="132">
        <v>61099020000</v>
      </c>
      <c r="D322" s="132" t="s">
        <v>508</v>
      </c>
      <c r="E322" s="132" t="s">
        <v>453</v>
      </c>
      <c r="F322" s="132">
        <v>73</v>
      </c>
      <c r="G322" s="132" t="s">
        <v>3848</v>
      </c>
      <c r="H322" s="132">
        <v>2</v>
      </c>
      <c r="I322" s="132">
        <v>0.14399999999999999</v>
      </c>
      <c r="J322" s="132">
        <v>1</v>
      </c>
      <c r="K322" s="132">
        <v>0.14399999999999999</v>
      </c>
      <c r="L322" s="132" t="s">
        <v>194</v>
      </c>
      <c r="M322" s="132">
        <v>808</v>
      </c>
      <c r="N322" s="132" t="s">
        <v>436</v>
      </c>
      <c r="O322" s="132">
        <v>1840</v>
      </c>
      <c r="P322" s="132" t="s">
        <v>425</v>
      </c>
      <c r="Q322" s="132">
        <v>37</v>
      </c>
      <c r="R322" s="132" t="s">
        <v>194</v>
      </c>
      <c r="S322" s="132">
        <v>1000318</v>
      </c>
      <c r="T322" s="132" t="s">
        <v>948</v>
      </c>
      <c r="U322" s="132">
        <v>327</v>
      </c>
      <c r="V322" s="132">
        <v>0</v>
      </c>
      <c r="W322" s="132" t="s">
        <v>1046</v>
      </c>
      <c r="X322" s="132">
        <v>12</v>
      </c>
    </row>
    <row r="323" spans="1:24">
      <c r="A323" s="132">
        <v>1236</v>
      </c>
      <c r="B323" s="132">
        <v>60000000593</v>
      </c>
      <c r="C323" s="132">
        <v>61045200000</v>
      </c>
      <c r="D323" s="132" t="s">
        <v>639</v>
      </c>
      <c r="E323" s="132" t="s">
        <v>443</v>
      </c>
      <c r="F323" s="132">
        <v>53</v>
      </c>
      <c r="G323" s="132" t="s">
        <v>3848</v>
      </c>
      <c r="H323" s="132">
        <v>2</v>
      </c>
      <c r="I323" s="132">
        <v>6.8000000000000005E-2</v>
      </c>
      <c r="J323" s="132">
        <v>1</v>
      </c>
      <c r="K323" s="132">
        <v>6.8000000000000005E-2</v>
      </c>
      <c r="L323" s="132" t="s">
        <v>194</v>
      </c>
      <c r="M323" s="132">
        <v>808</v>
      </c>
      <c r="N323" s="132" t="s">
        <v>428</v>
      </c>
      <c r="O323" s="132">
        <v>7505</v>
      </c>
      <c r="P323" s="132" t="s">
        <v>439</v>
      </c>
      <c r="Q323" s="132">
        <v>9</v>
      </c>
      <c r="R323" s="132" t="s">
        <v>194</v>
      </c>
      <c r="S323" s="132">
        <v>1000318</v>
      </c>
      <c r="T323" s="132">
        <v>36</v>
      </c>
      <c r="U323" s="132">
        <v>584</v>
      </c>
      <c r="V323" s="132">
        <v>0</v>
      </c>
      <c r="W323" s="132" t="s">
        <v>1046</v>
      </c>
      <c r="X323" s="132">
        <v>12</v>
      </c>
    </row>
    <row r="324" spans="1:24">
      <c r="A324" s="132">
        <v>1237</v>
      </c>
      <c r="B324" s="132">
        <v>60000000594</v>
      </c>
      <c r="C324" s="132">
        <v>61044300000</v>
      </c>
      <c r="D324" s="132" t="s">
        <v>541</v>
      </c>
      <c r="E324" s="132" t="s">
        <v>426</v>
      </c>
      <c r="F324" s="132">
        <v>43</v>
      </c>
      <c r="G324" s="132" t="s">
        <v>3848</v>
      </c>
      <c r="H324" s="132">
        <v>2</v>
      </c>
      <c r="I324" s="132">
        <v>0.20799999999999999</v>
      </c>
      <c r="J324" s="132">
        <v>1</v>
      </c>
      <c r="K324" s="132">
        <v>0.20799999999999999</v>
      </c>
      <c r="L324" s="132" t="s">
        <v>194</v>
      </c>
      <c r="M324" s="132">
        <v>808</v>
      </c>
      <c r="N324" s="132" t="s">
        <v>421</v>
      </c>
      <c r="O324" s="132">
        <v>2110</v>
      </c>
      <c r="P324" s="132" t="s">
        <v>425</v>
      </c>
      <c r="Q324" s="132">
        <v>37</v>
      </c>
      <c r="R324" s="132" t="s">
        <v>194</v>
      </c>
      <c r="S324" s="132">
        <v>1000318</v>
      </c>
      <c r="T324" s="132">
        <v>44</v>
      </c>
      <c r="U324" s="132">
        <v>589</v>
      </c>
      <c r="V324" s="132">
        <v>0</v>
      </c>
      <c r="W324" s="132" t="s">
        <v>1048</v>
      </c>
      <c r="X324" s="132">
        <v>4</v>
      </c>
    </row>
    <row r="325" spans="1:24">
      <c r="A325" s="132">
        <v>1238</v>
      </c>
      <c r="B325" s="132">
        <v>60000000595</v>
      </c>
      <c r="C325" s="132">
        <v>61091000000</v>
      </c>
      <c r="D325" s="132" t="s">
        <v>856</v>
      </c>
      <c r="E325" s="132" t="s">
        <v>453</v>
      </c>
      <c r="F325" s="132">
        <v>73</v>
      </c>
      <c r="G325" s="132" t="s">
        <v>3848</v>
      </c>
      <c r="H325" s="132">
        <v>2</v>
      </c>
      <c r="I325" s="132">
        <v>0.106</v>
      </c>
      <c r="J325" s="132">
        <v>1</v>
      </c>
      <c r="K325" s="132">
        <v>0.106</v>
      </c>
      <c r="L325" s="132" t="s">
        <v>194</v>
      </c>
      <c r="M325" s="132">
        <v>808</v>
      </c>
      <c r="N325" s="132" t="s">
        <v>436</v>
      </c>
      <c r="O325" s="132">
        <v>1840</v>
      </c>
      <c r="P325" s="132" t="s">
        <v>439</v>
      </c>
      <c r="Q325" s="132">
        <v>9</v>
      </c>
      <c r="R325" s="132" t="s">
        <v>194</v>
      </c>
      <c r="S325" s="132">
        <v>1000318</v>
      </c>
      <c r="T325" s="132">
        <v>44</v>
      </c>
      <c r="U325" s="132">
        <v>589</v>
      </c>
      <c r="V325" s="132">
        <v>0</v>
      </c>
      <c r="W325" s="132" t="s">
        <v>1053</v>
      </c>
      <c r="X325" s="132">
        <v>17</v>
      </c>
    </row>
    <row r="326" spans="1:24">
      <c r="A326" s="132">
        <v>1239</v>
      </c>
      <c r="B326" s="132">
        <v>60000000596</v>
      </c>
      <c r="C326" s="132">
        <v>61045900000</v>
      </c>
      <c r="D326" s="132" t="s">
        <v>980</v>
      </c>
      <c r="E326" s="132" t="s">
        <v>443</v>
      </c>
      <c r="F326" s="132">
        <v>53</v>
      </c>
      <c r="G326" s="132" t="s">
        <v>3848</v>
      </c>
      <c r="H326" s="132">
        <v>2</v>
      </c>
      <c r="I326" s="132">
        <v>0.20599999999999999</v>
      </c>
      <c r="J326" s="132">
        <v>1</v>
      </c>
      <c r="K326" s="132">
        <v>0.20599999999999999</v>
      </c>
      <c r="L326" s="132" t="s">
        <v>194</v>
      </c>
      <c r="M326" s="132">
        <v>808</v>
      </c>
      <c r="N326" s="132" t="s">
        <v>428</v>
      </c>
      <c r="O326" s="132">
        <v>7505</v>
      </c>
      <c r="P326" s="132" t="s">
        <v>431</v>
      </c>
      <c r="Q326" s="132">
        <v>53</v>
      </c>
      <c r="R326" s="132" t="s">
        <v>194</v>
      </c>
      <c r="S326" s="132">
        <v>1000318</v>
      </c>
      <c r="T326" s="132">
        <v>46</v>
      </c>
      <c r="U326" s="132">
        <v>577</v>
      </c>
      <c r="V326" s="132">
        <v>0</v>
      </c>
      <c r="W326" s="132" t="s">
        <v>1063</v>
      </c>
      <c r="X326" s="132">
        <v>13</v>
      </c>
    </row>
    <row r="327" spans="1:24">
      <c r="A327" s="132">
        <v>1240</v>
      </c>
      <c r="B327" s="132">
        <v>60000000597</v>
      </c>
      <c r="C327" s="132">
        <v>61046300000</v>
      </c>
      <c r="D327" s="132" t="s">
        <v>592</v>
      </c>
      <c r="E327" s="132" t="s">
        <v>442</v>
      </c>
      <c r="F327" s="132">
        <v>24</v>
      </c>
      <c r="G327" s="132" t="s">
        <v>3848</v>
      </c>
      <c r="H327" s="132">
        <v>2</v>
      </c>
      <c r="I327" s="132">
        <v>0.1</v>
      </c>
      <c r="J327" s="132">
        <v>1</v>
      </c>
      <c r="K327" s="132">
        <v>0.1</v>
      </c>
      <c r="L327" s="132" t="s">
        <v>194</v>
      </c>
      <c r="M327" s="132">
        <v>808</v>
      </c>
      <c r="N327" s="132" t="s">
        <v>433</v>
      </c>
      <c r="O327" s="132">
        <v>1815</v>
      </c>
      <c r="P327" s="132" t="s">
        <v>425</v>
      </c>
      <c r="Q327" s="132">
        <v>37</v>
      </c>
      <c r="R327" s="132" t="s">
        <v>194</v>
      </c>
      <c r="S327" s="132">
        <v>1000318</v>
      </c>
      <c r="T327" s="132">
        <v>34</v>
      </c>
      <c r="U327" s="132">
        <v>595</v>
      </c>
      <c r="V327" s="132">
        <v>0</v>
      </c>
      <c r="W327" s="132" t="s">
        <v>1048</v>
      </c>
      <c r="X327" s="132">
        <v>4</v>
      </c>
    </row>
    <row r="328" spans="1:24">
      <c r="A328" s="132">
        <v>1241</v>
      </c>
      <c r="B328" s="132">
        <v>60000000598</v>
      </c>
      <c r="C328" s="132">
        <v>61044300000</v>
      </c>
      <c r="D328" s="132" t="s">
        <v>541</v>
      </c>
      <c r="E328" s="132" t="s">
        <v>426</v>
      </c>
      <c r="F328" s="132">
        <v>43</v>
      </c>
      <c r="G328" s="132" t="s">
        <v>3848</v>
      </c>
      <c r="H328" s="132">
        <v>2</v>
      </c>
      <c r="I328" s="132">
        <v>0.32400000000000001</v>
      </c>
      <c r="J328" s="132">
        <v>1</v>
      </c>
      <c r="K328" s="132">
        <v>0.32400000000000001</v>
      </c>
      <c r="L328" s="132" t="s">
        <v>194</v>
      </c>
      <c r="M328" s="132">
        <v>808</v>
      </c>
      <c r="N328" s="132" t="s">
        <v>421</v>
      </c>
      <c r="O328" s="132">
        <v>2110</v>
      </c>
      <c r="P328" s="132" t="s">
        <v>425</v>
      </c>
      <c r="Q328" s="132">
        <v>37</v>
      </c>
      <c r="R328" s="132" t="s">
        <v>194</v>
      </c>
      <c r="S328" s="132">
        <v>1000318</v>
      </c>
      <c r="T328" s="132">
        <v>46</v>
      </c>
      <c r="U328" s="132">
        <v>577</v>
      </c>
      <c r="V328" s="132">
        <v>0</v>
      </c>
      <c r="W328" s="132" t="s">
        <v>1048</v>
      </c>
      <c r="X328" s="132">
        <v>4</v>
      </c>
    </row>
    <row r="329" spans="1:24">
      <c r="A329" s="132">
        <v>1242</v>
      </c>
      <c r="B329" s="132">
        <v>60000000599</v>
      </c>
      <c r="C329" s="132">
        <v>61099020000</v>
      </c>
      <c r="D329" s="132" t="s">
        <v>604</v>
      </c>
      <c r="E329" s="132" t="s">
        <v>329</v>
      </c>
      <c r="F329" s="132">
        <v>249</v>
      </c>
      <c r="G329" s="132" t="s">
        <v>3848</v>
      </c>
      <c r="H329" s="132">
        <v>2</v>
      </c>
      <c r="I329" s="132">
        <v>7.8E-2</v>
      </c>
      <c r="J329" s="132">
        <v>1</v>
      </c>
      <c r="K329" s="132">
        <v>7.8E-2</v>
      </c>
      <c r="L329" s="132" t="s">
        <v>194</v>
      </c>
      <c r="M329" s="132">
        <v>808</v>
      </c>
      <c r="N329" s="132" t="s">
        <v>2796</v>
      </c>
      <c r="O329" s="132">
        <v>1745</v>
      </c>
      <c r="P329" s="132" t="s">
        <v>425</v>
      </c>
      <c r="Q329" s="132">
        <v>37</v>
      </c>
      <c r="R329" s="132" t="s">
        <v>194</v>
      </c>
      <c r="S329" s="132">
        <v>1000318</v>
      </c>
      <c r="T329" s="132">
        <v>38</v>
      </c>
      <c r="U329" s="132">
        <v>575</v>
      </c>
      <c r="V329" s="132">
        <v>0</v>
      </c>
      <c r="W329" s="132" t="s">
        <v>1109</v>
      </c>
      <c r="X329" s="132">
        <v>9</v>
      </c>
    </row>
    <row r="330" spans="1:24">
      <c r="A330" s="132">
        <v>1243</v>
      </c>
      <c r="B330" s="132">
        <v>60000000600</v>
      </c>
      <c r="C330" s="132">
        <v>61099090000</v>
      </c>
      <c r="D330" s="132" t="s">
        <v>1117</v>
      </c>
      <c r="E330" s="132" t="s">
        <v>453</v>
      </c>
      <c r="F330" s="132">
        <v>73</v>
      </c>
      <c r="G330" s="132" t="s">
        <v>3848</v>
      </c>
      <c r="H330" s="132">
        <v>2</v>
      </c>
      <c r="I330" s="132">
        <v>0.192</v>
      </c>
      <c r="J330" s="132">
        <v>1</v>
      </c>
      <c r="K330" s="132">
        <v>0.192</v>
      </c>
      <c r="L330" s="132" t="s">
        <v>194</v>
      </c>
      <c r="M330" s="132">
        <v>808</v>
      </c>
      <c r="N330" s="132" t="s">
        <v>2984</v>
      </c>
      <c r="O330" s="132">
        <v>7577</v>
      </c>
      <c r="P330" s="132" t="s">
        <v>3962</v>
      </c>
      <c r="Q330" s="132" t="s">
        <v>3934</v>
      </c>
      <c r="R330" s="132" t="s">
        <v>194</v>
      </c>
      <c r="S330" s="132">
        <v>1000318</v>
      </c>
      <c r="T330" s="132" t="s">
        <v>825</v>
      </c>
      <c r="U330" s="132">
        <v>119</v>
      </c>
      <c r="V330" s="132">
        <v>0</v>
      </c>
      <c r="W330" s="132" t="s">
        <v>1077</v>
      </c>
      <c r="X330" s="132">
        <v>16</v>
      </c>
    </row>
    <row r="331" spans="1:24">
      <c r="A331" s="132">
        <v>1244</v>
      </c>
      <c r="B331" s="132">
        <v>60000000601</v>
      </c>
      <c r="C331" s="132">
        <v>62121090000</v>
      </c>
      <c r="D331" s="132" t="s">
        <v>646</v>
      </c>
      <c r="E331" s="132" t="s">
        <v>447</v>
      </c>
      <c r="F331" s="132">
        <v>375</v>
      </c>
      <c r="G331" s="132" t="s">
        <v>3848</v>
      </c>
      <c r="H331" s="132">
        <v>2</v>
      </c>
      <c r="I331" s="132">
        <v>6.6000000000000003E-2</v>
      </c>
      <c r="J331" s="132">
        <v>1</v>
      </c>
      <c r="K331" s="132">
        <v>6.6000000000000003E-2</v>
      </c>
      <c r="L331" s="132" t="s">
        <v>194</v>
      </c>
      <c r="M331" s="132">
        <v>808</v>
      </c>
      <c r="N331" s="132" t="s">
        <v>428</v>
      </c>
      <c r="O331" s="132">
        <v>7505</v>
      </c>
      <c r="P331" s="132" t="s">
        <v>439</v>
      </c>
      <c r="Q331" s="132">
        <v>9</v>
      </c>
      <c r="R331" s="132" t="s">
        <v>194</v>
      </c>
      <c r="S331" s="132">
        <v>1000318</v>
      </c>
      <c r="T331" s="132">
        <v>32</v>
      </c>
      <c r="U331" s="132">
        <v>596</v>
      </c>
      <c r="V331" s="132">
        <v>0</v>
      </c>
      <c r="W331" s="132" t="s">
        <v>1050</v>
      </c>
      <c r="X331" s="132">
        <v>20</v>
      </c>
    </row>
    <row r="332" spans="1:24">
      <c r="A332" s="132">
        <v>1245</v>
      </c>
      <c r="B332" s="132">
        <v>60000000602</v>
      </c>
      <c r="C332" s="132">
        <v>61046900090</v>
      </c>
      <c r="D332" s="132" t="s">
        <v>613</v>
      </c>
      <c r="E332" s="132" t="s">
        <v>442</v>
      </c>
      <c r="F332" s="132">
        <v>24</v>
      </c>
      <c r="G332" s="132" t="s">
        <v>3848</v>
      </c>
      <c r="H332" s="132">
        <v>2</v>
      </c>
      <c r="I332" s="132">
        <v>0.112</v>
      </c>
      <c r="J332" s="132">
        <v>1</v>
      </c>
      <c r="K332" s="132">
        <v>0.112</v>
      </c>
      <c r="L332" s="132" t="s">
        <v>194</v>
      </c>
      <c r="M332" s="132">
        <v>808</v>
      </c>
      <c r="N332" s="132" t="s">
        <v>2855</v>
      </c>
      <c r="O332" s="132">
        <v>2105</v>
      </c>
      <c r="P332" s="132" t="s">
        <v>3957</v>
      </c>
      <c r="Q332" s="132" t="s">
        <v>3937</v>
      </c>
      <c r="R332" s="132" t="s">
        <v>194</v>
      </c>
      <c r="S332" s="132">
        <v>1000318</v>
      </c>
      <c r="T332" s="132">
        <v>34</v>
      </c>
      <c r="U332" s="132">
        <v>595</v>
      </c>
      <c r="V332" s="132">
        <v>0</v>
      </c>
      <c r="W332" s="132" t="s">
        <v>1050</v>
      </c>
      <c r="X332" s="132">
        <v>20</v>
      </c>
    </row>
    <row r="333" spans="1:24">
      <c r="A333" s="132">
        <v>1246</v>
      </c>
      <c r="B333" s="132">
        <v>60000000603</v>
      </c>
      <c r="C333" s="132">
        <v>61044900000</v>
      </c>
      <c r="D333" s="132" t="s">
        <v>1041</v>
      </c>
      <c r="E333" s="132" t="s">
        <v>426</v>
      </c>
      <c r="F333" s="132">
        <v>43</v>
      </c>
      <c r="G333" s="132" t="s">
        <v>3848</v>
      </c>
      <c r="H333" s="132">
        <v>2</v>
      </c>
      <c r="I333" s="132">
        <v>0.312</v>
      </c>
      <c r="J333" s="132">
        <v>1</v>
      </c>
      <c r="K333" s="132">
        <v>0.312</v>
      </c>
      <c r="L333" s="132" t="s">
        <v>194</v>
      </c>
      <c r="M333" s="132">
        <v>808</v>
      </c>
      <c r="N333" s="132" t="s">
        <v>2812</v>
      </c>
      <c r="O333" s="132">
        <v>1782</v>
      </c>
      <c r="P333" s="132" t="s">
        <v>431</v>
      </c>
      <c r="Q333" s="132">
        <v>53</v>
      </c>
      <c r="R333" s="132" t="s">
        <v>194</v>
      </c>
      <c r="S333" s="132">
        <v>1000318</v>
      </c>
      <c r="T333" s="132">
        <v>50</v>
      </c>
      <c r="U333" s="132">
        <v>576</v>
      </c>
      <c r="V333" s="132">
        <v>0</v>
      </c>
      <c r="W333" s="132" t="s">
        <v>1048</v>
      </c>
      <c r="X333" s="132">
        <v>4</v>
      </c>
    </row>
    <row r="334" spans="1:24">
      <c r="A334" s="132">
        <v>1247</v>
      </c>
      <c r="B334" s="132">
        <v>60000000604</v>
      </c>
      <c r="C334" s="132">
        <v>61044200000</v>
      </c>
      <c r="D334" s="132" t="s">
        <v>867</v>
      </c>
      <c r="E334" s="132" t="s">
        <v>426</v>
      </c>
      <c r="F334" s="132">
        <v>43</v>
      </c>
      <c r="G334" s="132" t="s">
        <v>3848</v>
      </c>
      <c r="H334" s="132">
        <v>2</v>
      </c>
      <c r="I334" s="132">
        <v>0.26400000000000001</v>
      </c>
      <c r="J334" s="132">
        <v>1</v>
      </c>
      <c r="K334" s="132">
        <v>0.26400000000000001</v>
      </c>
      <c r="L334" s="132" t="s">
        <v>194</v>
      </c>
      <c r="M334" s="132">
        <v>808</v>
      </c>
      <c r="N334" s="132" t="s">
        <v>3915</v>
      </c>
      <c r="O334" s="132">
        <v>7497</v>
      </c>
      <c r="P334" s="132" t="s">
        <v>439</v>
      </c>
      <c r="Q334" s="132">
        <v>9</v>
      </c>
      <c r="R334" s="132" t="s">
        <v>194</v>
      </c>
      <c r="S334" s="132">
        <v>1000318</v>
      </c>
      <c r="T334" s="132">
        <v>36</v>
      </c>
      <c r="U334" s="132">
        <v>584</v>
      </c>
      <c r="V334" s="132">
        <v>0</v>
      </c>
      <c r="W334" s="132" t="s">
        <v>1064</v>
      </c>
      <c r="X334" s="132">
        <v>7</v>
      </c>
    </row>
    <row r="335" spans="1:24">
      <c r="A335" s="132">
        <v>1248</v>
      </c>
      <c r="B335" s="132">
        <v>60000000605</v>
      </c>
      <c r="C335" s="132">
        <v>61044300000</v>
      </c>
      <c r="D335" s="132" t="s">
        <v>541</v>
      </c>
      <c r="E335" s="132" t="s">
        <v>426</v>
      </c>
      <c r="F335" s="132">
        <v>43</v>
      </c>
      <c r="G335" s="132" t="s">
        <v>3848</v>
      </c>
      <c r="H335" s="132">
        <v>2</v>
      </c>
      <c r="I335" s="132">
        <v>0.254</v>
      </c>
      <c r="J335" s="132">
        <v>1</v>
      </c>
      <c r="K335" s="132">
        <v>0.254</v>
      </c>
      <c r="L335" s="132" t="s">
        <v>194</v>
      </c>
      <c r="M335" s="132">
        <v>808</v>
      </c>
      <c r="N335" s="132" t="s">
        <v>428</v>
      </c>
      <c r="O335" s="132">
        <v>7505</v>
      </c>
      <c r="P335" s="132" t="s">
        <v>425</v>
      </c>
      <c r="Q335" s="132">
        <v>37</v>
      </c>
      <c r="R335" s="132" t="s">
        <v>194</v>
      </c>
      <c r="S335" s="132">
        <v>1000318</v>
      </c>
      <c r="T335" s="132">
        <v>46</v>
      </c>
      <c r="U335" s="132">
        <v>577</v>
      </c>
      <c r="V335" s="132">
        <v>0</v>
      </c>
      <c r="W335" s="132" t="s">
        <v>1053</v>
      </c>
      <c r="X335" s="132">
        <v>17</v>
      </c>
    </row>
    <row r="336" spans="1:24">
      <c r="A336" s="132">
        <v>1249</v>
      </c>
      <c r="B336" s="132">
        <v>60000000606</v>
      </c>
      <c r="C336" s="132">
        <v>61046200000</v>
      </c>
      <c r="D336" s="132" t="s">
        <v>928</v>
      </c>
      <c r="E336" s="132" t="s">
        <v>442</v>
      </c>
      <c r="F336" s="132">
        <v>24</v>
      </c>
      <c r="G336" s="132" t="s">
        <v>3848</v>
      </c>
      <c r="H336" s="132">
        <v>2</v>
      </c>
      <c r="I336" s="132">
        <v>0.186</v>
      </c>
      <c r="J336" s="132">
        <v>1</v>
      </c>
      <c r="K336" s="132">
        <v>0.186</v>
      </c>
      <c r="L336" s="132" t="s">
        <v>194</v>
      </c>
      <c r="M336" s="132">
        <v>808</v>
      </c>
      <c r="N336" s="132" t="s">
        <v>440</v>
      </c>
      <c r="O336" s="132">
        <v>7485</v>
      </c>
      <c r="P336" s="132" t="s">
        <v>439</v>
      </c>
      <c r="Q336" s="132">
        <v>9</v>
      </c>
      <c r="R336" s="132" t="s">
        <v>194</v>
      </c>
      <c r="S336" s="132">
        <v>1000318</v>
      </c>
      <c r="T336" s="132">
        <v>36</v>
      </c>
      <c r="U336" s="132">
        <v>584</v>
      </c>
      <c r="V336" s="132">
        <v>0</v>
      </c>
      <c r="W336" s="132" t="s">
        <v>1050</v>
      </c>
      <c r="X336" s="132">
        <v>20</v>
      </c>
    </row>
    <row r="337" spans="1:24">
      <c r="A337" s="132">
        <v>1250</v>
      </c>
      <c r="B337" s="132">
        <v>60000000607</v>
      </c>
      <c r="C337" s="132">
        <v>61046900090</v>
      </c>
      <c r="D337" s="132" t="s">
        <v>678</v>
      </c>
      <c r="E337" s="132" t="s">
        <v>3671</v>
      </c>
      <c r="F337" s="132">
        <v>54</v>
      </c>
      <c r="G337" s="132" t="s">
        <v>3848</v>
      </c>
      <c r="H337" s="132">
        <v>2</v>
      </c>
      <c r="I337" s="132">
        <v>0.41399999999999998</v>
      </c>
      <c r="J337" s="132">
        <v>1</v>
      </c>
      <c r="K337" s="132">
        <v>0.41399999999999998</v>
      </c>
      <c r="L337" s="132" t="s">
        <v>194</v>
      </c>
      <c r="M337" s="132">
        <v>808</v>
      </c>
      <c r="N337" s="132" t="s">
        <v>427</v>
      </c>
      <c r="O337" s="132">
        <v>1847</v>
      </c>
      <c r="P337" s="132" t="s">
        <v>431</v>
      </c>
      <c r="Q337" s="132">
        <v>53</v>
      </c>
      <c r="R337" s="132" t="s">
        <v>194</v>
      </c>
      <c r="S337" s="132">
        <v>1000318</v>
      </c>
      <c r="T337" s="132">
        <v>48</v>
      </c>
      <c r="U337" s="132">
        <v>578</v>
      </c>
      <c r="V337" s="132">
        <v>0</v>
      </c>
      <c r="W337" s="132" t="s">
        <v>1107</v>
      </c>
      <c r="X337" s="132">
        <v>1</v>
      </c>
    </row>
    <row r="338" spans="1:24">
      <c r="A338" s="132">
        <v>1251</v>
      </c>
      <c r="B338" s="132">
        <v>60000000608</v>
      </c>
      <c r="C338" s="132">
        <v>61046200000</v>
      </c>
      <c r="D338" s="132" t="s">
        <v>1119</v>
      </c>
      <c r="E338" s="132" t="s">
        <v>3671</v>
      </c>
      <c r="F338" s="132">
        <v>54</v>
      </c>
      <c r="G338" s="132" t="s">
        <v>3848</v>
      </c>
      <c r="H338" s="132">
        <v>2</v>
      </c>
      <c r="I338" s="132">
        <v>0.47199999999999998</v>
      </c>
      <c r="J338" s="132">
        <v>1</v>
      </c>
      <c r="K338" s="132">
        <v>0.47199999999999998</v>
      </c>
      <c r="L338" s="132" t="s">
        <v>194</v>
      </c>
      <c r="M338" s="132">
        <v>808</v>
      </c>
      <c r="N338" s="132" t="s">
        <v>433</v>
      </c>
      <c r="O338" s="132">
        <v>1815</v>
      </c>
      <c r="P338" s="132" t="s">
        <v>439</v>
      </c>
      <c r="Q338" s="132">
        <v>9</v>
      </c>
      <c r="R338" s="132" t="s">
        <v>194</v>
      </c>
      <c r="S338" s="132">
        <v>1000318</v>
      </c>
      <c r="T338" s="132">
        <v>44</v>
      </c>
      <c r="U338" s="132">
        <v>589</v>
      </c>
      <c r="V338" s="132">
        <v>0</v>
      </c>
      <c r="W338" s="132" t="s">
        <v>1053</v>
      </c>
      <c r="X338" s="132">
        <v>17</v>
      </c>
    </row>
    <row r="339" spans="1:24">
      <c r="A339" s="132">
        <v>1252</v>
      </c>
      <c r="B339" s="132">
        <v>60000000609</v>
      </c>
      <c r="C339" s="132">
        <v>61099090000</v>
      </c>
      <c r="D339" s="132" t="s">
        <v>609</v>
      </c>
      <c r="E339" s="132" t="s">
        <v>329</v>
      </c>
      <c r="F339" s="132">
        <v>249</v>
      </c>
      <c r="G339" s="132" t="s">
        <v>3848</v>
      </c>
      <c r="H339" s="132">
        <v>2</v>
      </c>
      <c r="I339" s="132">
        <v>0.124</v>
      </c>
      <c r="J339" s="132">
        <v>1</v>
      </c>
      <c r="K339" s="132">
        <v>0.124</v>
      </c>
      <c r="L339" s="132" t="s">
        <v>194</v>
      </c>
      <c r="M339" s="132">
        <v>808</v>
      </c>
      <c r="N339" s="132" t="s">
        <v>428</v>
      </c>
      <c r="O339" s="132">
        <v>7505</v>
      </c>
      <c r="P339" s="132" t="s">
        <v>431</v>
      </c>
      <c r="Q339" s="132">
        <v>53</v>
      </c>
      <c r="R339" s="132" t="s">
        <v>194</v>
      </c>
      <c r="S339" s="132">
        <v>1000318</v>
      </c>
      <c r="T339" s="132">
        <v>38</v>
      </c>
      <c r="U339" s="132">
        <v>575</v>
      </c>
      <c r="V339" s="132">
        <v>0</v>
      </c>
      <c r="W339" s="132" t="s">
        <v>1077</v>
      </c>
      <c r="X339" s="132">
        <v>16</v>
      </c>
    </row>
    <row r="340" spans="1:24">
      <c r="A340" s="132">
        <v>1253</v>
      </c>
      <c r="B340" s="132">
        <v>60000000610</v>
      </c>
      <c r="C340" s="132">
        <v>61099090000</v>
      </c>
      <c r="D340" s="132" t="s">
        <v>609</v>
      </c>
      <c r="E340" s="132" t="s">
        <v>329</v>
      </c>
      <c r="F340" s="132">
        <v>249</v>
      </c>
      <c r="G340" s="132" t="s">
        <v>3848</v>
      </c>
      <c r="H340" s="132">
        <v>2</v>
      </c>
      <c r="I340" s="132">
        <v>0.124</v>
      </c>
      <c r="J340" s="132">
        <v>1</v>
      </c>
      <c r="K340" s="132">
        <v>0.124</v>
      </c>
      <c r="L340" s="132" t="s">
        <v>194</v>
      </c>
      <c r="M340" s="132">
        <v>808</v>
      </c>
      <c r="N340" s="132" t="s">
        <v>428</v>
      </c>
      <c r="O340" s="132">
        <v>7505</v>
      </c>
      <c r="P340" s="132" t="s">
        <v>431</v>
      </c>
      <c r="Q340" s="132">
        <v>53</v>
      </c>
      <c r="R340" s="132" t="s">
        <v>194</v>
      </c>
      <c r="S340" s="132">
        <v>1000318</v>
      </c>
      <c r="T340" s="132">
        <v>38</v>
      </c>
      <c r="U340" s="132">
        <v>575</v>
      </c>
      <c r="V340" s="132">
        <v>0</v>
      </c>
      <c r="W340" s="132" t="s">
        <v>1077</v>
      </c>
      <c r="X340" s="132">
        <v>16</v>
      </c>
    </row>
    <row r="341" spans="1:24">
      <c r="A341" s="132">
        <v>1254</v>
      </c>
      <c r="B341" s="132">
        <v>60000000611</v>
      </c>
      <c r="C341" s="132">
        <v>61044900000</v>
      </c>
      <c r="D341" s="132" t="s">
        <v>590</v>
      </c>
      <c r="E341" s="132" t="s">
        <v>426</v>
      </c>
      <c r="F341" s="132">
        <v>43</v>
      </c>
      <c r="G341" s="132" t="s">
        <v>3848</v>
      </c>
      <c r="H341" s="132">
        <v>2</v>
      </c>
      <c r="I341" s="132">
        <v>0.16</v>
      </c>
      <c r="J341" s="132">
        <v>1</v>
      </c>
      <c r="K341" s="132">
        <v>0.16</v>
      </c>
      <c r="L341" s="132" t="s">
        <v>194</v>
      </c>
      <c r="M341" s="132">
        <v>808</v>
      </c>
      <c r="N341" s="132" t="s">
        <v>428</v>
      </c>
      <c r="O341" s="132">
        <v>7505</v>
      </c>
      <c r="P341" s="132" t="s">
        <v>431</v>
      </c>
      <c r="Q341" s="132">
        <v>53</v>
      </c>
      <c r="R341" s="132" t="s">
        <v>194</v>
      </c>
      <c r="S341" s="132">
        <v>1000318</v>
      </c>
      <c r="T341" s="132">
        <v>32</v>
      </c>
      <c r="U341" s="132">
        <v>596</v>
      </c>
      <c r="V341" s="132">
        <v>0</v>
      </c>
      <c r="W341" s="132" t="s">
        <v>1063</v>
      </c>
      <c r="X341" s="132">
        <v>13</v>
      </c>
    </row>
    <row r="342" spans="1:24">
      <c r="A342" s="132">
        <v>1255</v>
      </c>
      <c r="B342" s="132">
        <v>60000000612</v>
      </c>
      <c r="C342" s="132">
        <v>61091000000</v>
      </c>
      <c r="D342" s="132" t="s">
        <v>493</v>
      </c>
      <c r="E342" s="132" t="s">
        <v>453</v>
      </c>
      <c r="F342" s="132">
        <v>73</v>
      </c>
      <c r="G342" s="132" t="s">
        <v>3847</v>
      </c>
      <c r="H342" s="132">
        <v>1</v>
      </c>
      <c r="I342" s="132">
        <v>0.222</v>
      </c>
      <c r="J342" s="132">
        <v>1</v>
      </c>
      <c r="K342" s="132">
        <v>0.222</v>
      </c>
      <c r="L342" s="132" t="s">
        <v>194</v>
      </c>
      <c r="M342" s="132">
        <v>808</v>
      </c>
      <c r="N342" s="132" t="s">
        <v>424</v>
      </c>
      <c r="O342" s="132">
        <v>7579</v>
      </c>
      <c r="P342" s="132" t="s">
        <v>439</v>
      </c>
      <c r="Q342" s="132">
        <v>9</v>
      </c>
      <c r="R342" s="132" t="s">
        <v>194</v>
      </c>
      <c r="S342" s="132">
        <v>1000318</v>
      </c>
      <c r="T342" s="132" t="s">
        <v>821</v>
      </c>
      <c r="U342" s="132">
        <v>3</v>
      </c>
      <c r="V342" s="132">
        <v>0</v>
      </c>
      <c r="W342" s="132" t="s">
        <v>1050</v>
      </c>
      <c r="X342" s="132">
        <v>20</v>
      </c>
    </row>
    <row r="343" spans="1:24">
      <c r="A343" s="132">
        <v>1256</v>
      </c>
      <c r="B343" s="132">
        <v>60000000613</v>
      </c>
      <c r="C343" s="132">
        <v>61044300000</v>
      </c>
      <c r="D343" s="132" t="s">
        <v>541</v>
      </c>
      <c r="E343" s="132" t="s">
        <v>426</v>
      </c>
      <c r="F343" s="132">
        <v>43</v>
      </c>
      <c r="G343" s="132" t="s">
        <v>3848</v>
      </c>
      <c r="H343" s="132">
        <v>2</v>
      </c>
      <c r="I343" s="132">
        <v>0.214</v>
      </c>
      <c r="J343" s="132">
        <v>1</v>
      </c>
      <c r="K343" s="132">
        <v>0.214</v>
      </c>
      <c r="L343" s="132" t="s">
        <v>194</v>
      </c>
      <c r="M343" s="132">
        <v>808</v>
      </c>
      <c r="N343" s="132" t="s">
        <v>428</v>
      </c>
      <c r="O343" s="132">
        <v>7505</v>
      </c>
      <c r="P343" s="132" t="s">
        <v>425</v>
      </c>
      <c r="Q343" s="132">
        <v>37</v>
      </c>
      <c r="R343" s="132" t="s">
        <v>194</v>
      </c>
      <c r="S343" s="132">
        <v>1000318</v>
      </c>
      <c r="T343" s="132">
        <v>36</v>
      </c>
      <c r="U343" s="132">
        <v>584</v>
      </c>
      <c r="V343" s="132">
        <v>0</v>
      </c>
      <c r="W343" s="132" t="s">
        <v>1053</v>
      </c>
      <c r="X343" s="132">
        <v>17</v>
      </c>
    </row>
    <row r="344" spans="1:24">
      <c r="A344" s="132">
        <v>1257</v>
      </c>
      <c r="B344" s="132">
        <v>60000000614</v>
      </c>
      <c r="C344" s="132">
        <v>61044300000</v>
      </c>
      <c r="D344" s="132" t="s">
        <v>541</v>
      </c>
      <c r="E344" s="132" t="s">
        <v>426</v>
      </c>
      <c r="F344" s="132">
        <v>43</v>
      </c>
      <c r="G344" s="132" t="s">
        <v>3848</v>
      </c>
      <c r="H344" s="132">
        <v>2</v>
      </c>
      <c r="I344" s="132">
        <v>0.318</v>
      </c>
      <c r="J344" s="132">
        <v>1</v>
      </c>
      <c r="K344" s="132">
        <v>0.318</v>
      </c>
      <c r="L344" s="132" t="s">
        <v>194</v>
      </c>
      <c r="M344" s="132">
        <v>808</v>
      </c>
      <c r="N344" s="132" t="s">
        <v>428</v>
      </c>
      <c r="O344" s="132">
        <v>7505</v>
      </c>
      <c r="P344" s="132" t="s">
        <v>425</v>
      </c>
      <c r="Q344" s="132">
        <v>37</v>
      </c>
      <c r="R344" s="132" t="s">
        <v>194</v>
      </c>
      <c r="S344" s="132">
        <v>1000318</v>
      </c>
      <c r="T344" s="132">
        <v>36</v>
      </c>
      <c r="U344" s="132">
        <v>584</v>
      </c>
      <c r="V344" s="132">
        <v>0</v>
      </c>
      <c r="W344" s="132" t="s">
        <v>1109</v>
      </c>
      <c r="X344" s="132">
        <v>9</v>
      </c>
    </row>
    <row r="345" spans="1:24">
      <c r="A345" s="132">
        <v>1258</v>
      </c>
      <c r="B345" s="132">
        <v>60000000615</v>
      </c>
      <c r="C345" s="132">
        <v>61099090000</v>
      </c>
      <c r="D345" s="132" t="s">
        <v>1120</v>
      </c>
      <c r="E345" s="132" t="s">
        <v>453</v>
      </c>
      <c r="F345" s="132">
        <v>73</v>
      </c>
      <c r="G345" s="132" t="s">
        <v>3848</v>
      </c>
      <c r="H345" s="132">
        <v>2</v>
      </c>
      <c r="I345" s="132">
        <v>0.34799999999999998</v>
      </c>
      <c r="J345" s="132">
        <v>1</v>
      </c>
      <c r="K345" s="132">
        <v>0.34799999999999998</v>
      </c>
      <c r="L345" s="132" t="s">
        <v>194</v>
      </c>
      <c r="M345" s="132">
        <v>808</v>
      </c>
      <c r="N345" s="132" t="s">
        <v>436</v>
      </c>
      <c r="O345" s="132">
        <v>1840</v>
      </c>
      <c r="P345" s="132" t="s">
        <v>431</v>
      </c>
      <c r="Q345" s="132">
        <v>53</v>
      </c>
      <c r="R345" s="132" t="s">
        <v>194</v>
      </c>
      <c r="S345" s="132">
        <v>1000318</v>
      </c>
      <c r="T345" s="132">
        <v>46</v>
      </c>
      <c r="U345" s="132">
        <v>577</v>
      </c>
      <c r="V345" s="132">
        <v>0</v>
      </c>
      <c r="W345" s="132" t="s">
        <v>1046</v>
      </c>
      <c r="X345" s="132">
        <v>12</v>
      </c>
    </row>
    <row r="346" spans="1:24">
      <c r="A346" s="132">
        <v>1259</v>
      </c>
      <c r="B346" s="132">
        <v>60000000616</v>
      </c>
      <c r="C346" s="132">
        <v>61091000000</v>
      </c>
      <c r="D346" s="132" t="s">
        <v>1116</v>
      </c>
      <c r="E346" s="132" t="s">
        <v>329</v>
      </c>
      <c r="F346" s="132">
        <v>249</v>
      </c>
      <c r="G346" s="132" t="s">
        <v>3848</v>
      </c>
      <c r="H346" s="132">
        <v>2</v>
      </c>
      <c r="I346" s="132">
        <v>0.08</v>
      </c>
      <c r="J346" s="132">
        <v>1</v>
      </c>
      <c r="K346" s="132">
        <v>0.08</v>
      </c>
      <c r="L346" s="132" t="s">
        <v>194</v>
      </c>
      <c r="M346" s="132">
        <v>808</v>
      </c>
      <c r="N346" s="132" t="s">
        <v>2917</v>
      </c>
      <c r="O346" s="132">
        <v>6396</v>
      </c>
      <c r="P346" s="132" t="s">
        <v>439</v>
      </c>
      <c r="Q346" s="132">
        <v>9</v>
      </c>
      <c r="R346" s="132" t="s">
        <v>194</v>
      </c>
      <c r="S346" s="132">
        <v>1000318</v>
      </c>
      <c r="T346" s="132" t="s">
        <v>828</v>
      </c>
      <c r="U346" s="132">
        <v>124</v>
      </c>
      <c r="V346" s="132">
        <v>0</v>
      </c>
      <c r="W346" s="132" t="s">
        <v>1050</v>
      </c>
      <c r="X346" s="132">
        <v>20</v>
      </c>
    </row>
    <row r="347" spans="1:24">
      <c r="A347" s="132">
        <v>1260</v>
      </c>
      <c r="B347" s="132">
        <v>60000000617</v>
      </c>
      <c r="C347" s="132">
        <v>61091000000</v>
      </c>
      <c r="D347" s="132" t="s">
        <v>856</v>
      </c>
      <c r="E347" s="132" t="s">
        <v>453</v>
      </c>
      <c r="F347" s="132">
        <v>73</v>
      </c>
      <c r="G347" s="132" t="s">
        <v>3848</v>
      </c>
      <c r="H347" s="132">
        <v>2</v>
      </c>
      <c r="I347" s="132">
        <v>0.17199999999999999</v>
      </c>
      <c r="J347" s="132">
        <v>1</v>
      </c>
      <c r="K347" s="132">
        <v>0.17199999999999999</v>
      </c>
      <c r="L347" s="132" t="s">
        <v>194</v>
      </c>
      <c r="M347" s="132">
        <v>808</v>
      </c>
      <c r="N347" s="132" t="s">
        <v>440</v>
      </c>
      <c r="O347" s="132">
        <v>7485</v>
      </c>
      <c r="P347" s="132" t="s">
        <v>439</v>
      </c>
      <c r="Q347" s="132">
        <v>9</v>
      </c>
      <c r="R347" s="132" t="s">
        <v>194</v>
      </c>
      <c r="S347" s="132">
        <v>1000318</v>
      </c>
      <c r="T347" s="132" t="s">
        <v>810</v>
      </c>
      <c r="U347" s="132">
        <v>122</v>
      </c>
      <c r="V347" s="132">
        <v>0</v>
      </c>
      <c r="W347" s="132" t="s">
        <v>1046</v>
      </c>
      <c r="X347" s="132">
        <v>12</v>
      </c>
    </row>
    <row r="348" spans="1:24">
      <c r="A348" s="132">
        <v>1261</v>
      </c>
      <c r="B348" s="132">
        <v>60000000618</v>
      </c>
      <c r="C348" s="132">
        <v>61044200000</v>
      </c>
      <c r="D348" s="132" t="s">
        <v>506</v>
      </c>
      <c r="E348" s="132" t="s">
        <v>426</v>
      </c>
      <c r="F348" s="132">
        <v>43</v>
      </c>
      <c r="G348" s="132" t="s">
        <v>3848</v>
      </c>
      <c r="H348" s="132">
        <v>2</v>
      </c>
      <c r="I348" s="132">
        <v>0.36599999999999999</v>
      </c>
      <c r="J348" s="132">
        <v>1</v>
      </c>
      <c r="K348" s="132">
        <v>0.36599999999999999</v>
      </c>
      <c r="L348" s="132" t="s">
        <v>194</v>
      </c>
      <c r="M348" s="132">
        <v>808</v>
      </c>
      <c r="N348" s="132" t="s">
        <v>428</v>
      </c>
      <c r="O348" s="132">
        <v>7505</v>
      </c>
      <c r="P348" s="132" t="s">
        <v>439</v>
      </c>
      <c r="Q348" s="132">
        <v>9</v>
      </c>
      <c r="R348" s="132" t="s">
        <v>194</v>
      </c>
      <c r="S348" s="132">
        <v>1000318</v>
      </c>
      <c r="T348" s="132">
        <v>48</v>
      </c>
      <c r="U348" s="132">
        <v>578</v>
      </c>
      <c r="V348" s="132">
        <v>0</v>
      </c>
      <c r="W348" s="132" t="s">
        <v>1050</v>
      </c>
      <c r="X348" s="132">
        <v>20</v>
      </c>
    </row>
    <row r="349" spans="1:24">
      <c r="A349" s="132">
        <v>1262</v>
      </c>
      <c r="B349" s="132">
        <v>60000000619</v>
      </c>
      <c r="C349" s="132">
        <v>61044300000</v>
      </c>
      <c r="D349" s="132" t="s">
        <v>541</v>
      </c>
      <c r="E349" s="132" t="s">
        <v>426</v>
      </c>
      <c r="F349" s="132">
        <v>43</v>
      </c>
      <c r="G349" s="132" t="s">
        <v>3848</v>
      </c>
      <c r="H349" s="132">
        <v>2</v>
      </c>
      <c r="I349" s="132">
        <v>9.8000000000000004E-2</v>
      </c>
      <c r="J349" s="132">
        <v>1</v>
      </c>
      <c r="K349" s="132">
        <v>9.8000000000000004E-2</v>
      </c>
      <c r="L349" s="132" t="s">
        <v>194</v>
      </c>
      <c r="M349" s="132">
        <v>808</v>
      </c>
      <c r="N349" s="132" t="s">
        <v>436</v>
      </c>
      <c r="O349" s="132">
        <v>1840</v>
      </c>
      <c r="P349" s="132" t="s">
        <v>425</v>
      </c>
      <c r="Q349" s="132">
        <v>37</v>
      </c>
      <c r="R349" s="132" t="s">
        <v>194</v>
      </c>
      <c r="S349" s="132">
        <v>1000318</v>
      </c>
      <c r="T349" s="132">
        <v>38</v>
      </c>
      <c r="U349" s="132">
        <v>575</v>
      </c>
      <c r="V349" s="132">
        <v>0</v>
      </c>
      <c r="W349" s="132" t="s">
        <v>1048</v>
      </c>
      <c r="X349" s="132">
        <v>4</v>
      </c>
    </row>
    <row r="350" spans="1:24">
      <c r="A350" s="132">
        <v>1263</v>
      </c>
      <c r="B350" s="132">
        <v>60000000620</v>
      </c>
      <c r="C350" s="132">
        <v>61044300000</v>
      </c>
      <c r="D350" s="132" t="s">
        <v>541</v>
      </c>
      <c r="E350" s="132" t="s">
        <v>426</v>
      </c>
      <c r="F350" s="132">
        <v>43</v>
      </c>
      <c r="G350" s="132" t="s">
        <v>3848</v>
      </c>
      <c r="H350" s="132">
        <v>2</v>
      </c>
      <c r="I350" s="132">
        <v>0.28799999999999998</v>
      </c>
      <c r="J350" s="132">
        <v>1</v>
      </c>
      <c r="K350" s="132">
        <v>0.28799999999999998</v>
      </c>
      <c r="L350" s="132" t="s">
        <v>194</v>
      </c>
      <c r="M350" s="132">
        <v>808</v>
      </c>
      <c r="N350" s="132" t="s">
        <v>436</v>
      </c>
      <c r="O350" s="132">
        <v>1840</v>
      </c>
      <c r="P350" s="132" t="s">
        <v>425</v>
      </c>
      <c r="Q350" s="132">
        <v>37</v>
      </c>
      <c r="R350" s="132" t="s">
        <v>194</v>
      </c>
      <c r="S350" s="132">
        <v>1000318</v>
      </c>
      <c r="T350" s="132">
        <v>34</v>
      </c>
      <c r="U350" s="132">
        <v>595</v>
      </c>
      <c r="V350" s="132">
        <v>0</v>
      </c>
      <c r="W350" s="132" t="s">
        <v>3916</v>
      </c>
      <c r="X350" s="132">
        <v>10</v>
      </c>
    </row>
    <row r="351" spans="1:24">
      <c r="A351" s="132">
        <v>1264</v>
      </c>
      <c r="B351" s="132">
        <v>60000000621</v>
      </c>
      <c r="C351" s="132">
        <v>61044300000</v>
      </c>
      <c r="D351" s="132" t="s">
        <v>995</v>
      </c>
      <c r="E351" s="132" t="s">
        <v>426</v>
      </c>
      <c r="F351" s="132">
        <v>43</v>
      </c>
      <c r="G351" s="132" t="s">
        <v>3848</v>
      </c>
      <c r="H351" s="132">
        <v>2</v>
      </c>
      <c r="I351" s="132">
        <v>0.40400000000000003</v>
      </c>
      <c r="J351" s="132">
        <v>1</v>
      </c>
      <c r="K351" s="132">
        <v>0.40400000000000003</v>
      </c>
      <c r="L351" s="132" t="s">
        <v>194</v>
      </c>
      <c r="M351" s="132">
        <v>808</v>
      </c>
      <c r="N351" s="132" t="s">
        <v>3915</v>
      </c>
      <c r="O351" s="132">
        <v>7497</v>
      </c>
      <c r="P351" s="132" t="s">
        <v>3925</v>
      </c>
      <c r="Q351" s="132">
        <v>98</v>
      </c>
      <c r="R351" s="132" t="s">
        <v>194</v>
      </c>
      <c r="S351" s="132">
        <v>1000318</v>
      </c>
      <c r="T351" s="132">
        <v>34</v>
      </c>
      <c r="U351" s="132">
        <v>595</v>
      </c>
      <c r="V351" s="132">
        <v>0</v>
      </c>
      <c r="W351" s="132" t="s">
        <v>1064</v>
      </c>
      <c r="X351" s="132">
        <v>7</v>
      </c>
    </row>
    <row r="352" spans="1:24">
      <c r="A352" s="132">
        <v>1265</v>
      </c>
      <c r="B352" s="132">
        <v>60000000622</v>
      </c>
      <c r="C352" s="132">
        <v>61044200000</v>
      </c>
      <c r="D352" s="132" t="s">
        <v>867</v>
      </c>
      <c r="E352" s="132" t="s">
        <v>426</v>
      </c>
      <c r="F352" s="132">
        <v>43</v>
      </c>
      <c r="G352" s="132" t="s">
        <v>3848</v>
      </c>
      <c r="H352" s="132">
        <v>2</v>
      </c>
      <c r="I352" s="132">
        <v>0.26400000000000001</v>
      </c>
      <c r="J352" s="132">
        <v>1</v>
      </c>
      <c r="K352" s="132">
        <v>0.26400000000000001</v>
      </c>
      <c r="L352" s="132" t="s">
        <v>194</v>
      </c>
      <c r="M352" s="132">
        <v>808</v>
      </c>
      <c r="N352" s="132" t="s">
        <v>3915</v>
      </c>
      <c r="O352" s="132">
        <v>7497</v>
      </c>
      <c r="P352" s="132" t="s">
        <v>439</v>
      </c>
      <c r="Q352" s="132">
        <v>9</v>
      </c>
      <c r="R352" s="132" t="s">
        <v>194</v>
      </c>
      <c r="S352" s="132">
        <v>1000318</v>
      </c>
      <c r="T352" s="132">
        <v>36</v>
      </c>
      <c r="U352" s="132">
        <v>584</v>
      </c>
      <c r="V352" s="132">
        <v>0</v>
      </c>
      <c r="W352" s="132" t="s">
        <v>1064</v>
      </c>
      <c r="X352" s="132">
        <v>7</v>
      </c>
    </row>
    <row r="353" spans="1:24">
      <c r="A353" s="132">
        <v>1266</v>
      </c>
      <c r="B353" s="132">
        <v>60000000623</v>
      </c>
      <c r="C353" s="132">
        <v>61044300000</v>
      </c>
      <c r="D353" s="132" t="s">
        <v>541</v>
      </c>
      <c r="E353" s="132" t="s">
        <v>426</v>
      </c>
      <c r="F353" s="132">
        <v>43</v>
      </c>
      <c r="G353" s="132" t="s">
        <v>3848</v>
      </c>
      <c r="H353" s="132">
        <v>2</v>
      </c>
      <c r="I353" s="132">
        <v>0.154</v>
      </c>
      <c r="J353" s="132">
        <v>1</v>
      </c>
      <c r="K353" s="132">
        <v>0.154</v>
      </c>
      <c r="L353" s="132" t="s">
        <v>194</v>
      </c>
      <c r="M353" s="132">
        <v>808</v>
      </c>
      <c r="N353" s="132" t="s">
        <v>2796</v>
      </c>
      <c r="O353" s="132">
        <v>1745</v>
      </c>
      <c r="P353" s="132" t="s">
        <v>425</v>
      </c>
      <c r="Q353" s="132">
        <v>37</v>
      </c>
      <c r="R353" s="132" t="s">
        <v>194</v>
      </c>
      <c r="S353" s="132">
        <v>1000318</v>
      </c>
      <c r="T353" s="132">
        <v>42</v>
      </c>
      <c r="U353" s="132">
        <v>594</v>
      </c>
      <c r="V353" s="132">
        <v>0</v>
      </c>
      <c r="W353" s="132" t="s">
        <v>1053</v>
      </c>
      <c r="X353" s="132">
        <v>17</v>
      </c>
    </row>
    <row r="354" spans="1:24">
      <c r="A354" s="132">
        <v>1267</v>
      </c>
      <c r="B354" s="132">
        <v>60000000624</v>
      </c>
      <c r="C354" s="132">
        <v>61124190000</v>
      </c>
      <c r="D354" s="132" t="s">
        <v>595</v>
      </c>
      <c r="E354" s="132" t="s">
        <v>3666</v>
      </c>
      <c r="F354" s="132">
        <v>46</v>
      </c>
      <c r="G354" s="132" t="s">
        <v>3848</v>
      </c>
      <c r="H354" s="132">
        <v>2</v>
      </c>
      <c r="I354" s="132">
        <v>7.0000000000000007E-2</v>
      </c>
      <c r="J354" s="132">
        <v>1</v>
      </c>
      <c r="K354" s="132">
        <v>7.0000000000000007E-2</v>
      </c>
      <c r="L354" s="132" t="s">
        <v>194</v>
      </c>
      <c r="M354" s="132">
        <v>808</v>
      </c>
      <c r="N354" s="132" t="s">
        <v>2796</v>
      </c>
      <c r="O354" s="132">
        <v>1745</v>
      </c>
      <c r="P354" s="132" t="s">
        <v>425</v>
      </c>
      <c r="Q354" s="132">
        <v>37</v>
      </c>
      <c r="R354" s="132" t="s">
        <v>194</v>
      </c>
      <c r="S354" s="132">
        <v>1000318</v>
      </c>
      <c r="T354" s="132">
        <v>36</v>
      </c>
      <c r="U354" s="132">
        <v>584</v>
      </c>
      <c r="V354" s="132">
        <v>0</v>
      </c>
      <c r="W354" s="132" t="s">
        <v>1048</v>
      </c>
      <c r="X354" s="132">
        <v>4</v>
      </c>
    </row>
    <row r="355" spans="1:24">
      <c r="A355" s="132">
        <v>1268</v>
      </c>
      <c r="B355" s="132">
        <v>60000000625</v>
      </c>
      <c r="C355" s="132">
        <v>61044300000</v>
      </c>
      <c r="D355" s="132" t="s">
        <v>541</v>
      </c>
      <c r="E355" s="132" t="s">
        <v>426</v>
      </c>
      <c r="F355" s="132">
        <v>43</v>
      </c>
      <c r="G355" s="132" t="s">
        <v>3848</v>
      </c>
      <c r="H355" s="132">
        <v>2</v>
      </c>
      <c r="I355" s="132">
        <v>0.34799999999999998</v>
      </c>
      <c r="J355" s="132">
        <v>1</v>
      </c>
      <c r="K355" s="132">
        <v>0.34799999999999998</v>
      </c>
      <c r="L355" s="132" t="s">
        <v>194</v>
      </c>
      <c r="M355" s="132">
        <v>808</v>
      </c>
      <c r="N355" s="132" t="s">
        <v>428</v>
      </c>
      <c r="O355" s="132">
        <v>7505</v>
      </c>
      <c r="P355" s="132" t="s">
        <v>425</v>
      </c>
      <c r="Q355" s="132">
        <v>37</v>
      </c>
      <c r="R355" s="132" t="s">
        <v>194</v>
      </c>
      <c r="S355" s="132">
        <v>1000318</v>
      </c>
      <c r="T355" s="132">
        <v>44</v>
      </c>
      <c r="U355" s="132">
        <v>589</v>
      </c>
      <c r="V355" s="132">
        <v>0</v>
      </c>
      <c r="W355" s="132" t="s">
        <v>1063</v>
      </c>
      <c r="X355" s="132">
        <v>13</v>
      </c>
    </row>
    <row r="356" spans="1:24">
      <c r="A356" s="132">
        <v>1269</v>
      </c>
      <c r="B356" s="132">
        <v>60000000626</v>
      </c>
      <c r="C356" s="132">
        <v>61099020000</v>
      </c>
      <c r="D356" s="132" t="s">
        <v>604</v>
      </c>
      <c r="E356" s="132" t="s">
        <v>329</v>
      </c>
      <c r="F356" s="132">
        <v>249</v>
      </c>
      <c r="G356" s="132" t="s">
        <v>3848</v>
      </c>
      <c r="H356" s="132">
        <v>2</v>
      </c>
      <c r="I356" s="132">
        <v>0.122</v>
      </c>
      <c r="J356" s="132">
        <v>1</v>
      </c>
      <c r="K356" s="132">
        <v>0.122</v>
      </c>
      <c r="L356" s="132" t="s">
        <v>194</v>
      </c>
      <c r="M356" s="132">
        <v>808</v>
      </c>
      <c r="N356" s="132" t="s">
        <v>428</v>
      </c>
      <c r="O356" s="132">
        <v>7505</v>
      </c>
      <c r="P356" s="132" t="s">
        <v>425</v>
      </c>
      <c r="Q356" s="132">
        <v>37</v>
      </c>
      <c r="R356" s="132" t="s">
        <v>194</v>
      </c>
      <c r="S356" s="132">
        <v>1000318</v>
      </c>
      <c r="T356" s="132">
        <v>45</v>
      </c>
      <c r="U356" s="132">
        <v>624</v>
      </c>
      <c r="V356" s="132">
        <v>0</v>
      </c>
      <c r="W356" s="132" t="s">
        <v>1048</v>
      </c>
      <c r="X356" s="132">
        <v>4</v>
      </c>
    </row>
    <row r="357" spans="1:24">
      <c r="A357" s="132">
        <v>1270</v>
      </c>
      <c r="B357" s="132">
        <v>60000000627</v>
      </c>
      <c r="C357" s="132">
        <v>65050090000</v>
      </c>
      <c r="D357" s="132" t="s">
        <v>1121</v>
      </c>
      <c r="E357" s="132" t="s">
        <v>434</v>
      </c>
      <c r="F357" s="132">
        <v>5</v>
      </c>
      <c r="G357" s="132" t="s">
        <v>3848</v>
      </c>
      <c r="H357" s="132">
        <v>2</v>
      </c>
      <c r="I357" s="132">
        <v>7.0000000000000007E-2</v>
      </c>
      <c r="J357" s="132">
        <v>1</v>
      </c>
      <c r="K357" s="132">
        <v>7.0000000000000007E-2</v>
      </c>
      <c r="L357" s="132" t="s">
        <v>194</v>
      </c>
      <c r="M357" s="132">
        <v>808</v>
      </c>
      <c r="N357" s="132" t="s">
        <v>3915</v>
      </c>
      <c r="O357" s="132">
        <v>7497</v>
      </c>
      <c r="P357" s="132" t="s">
        <v>439</v>
      </c>
      <c r="Q357" s="132">
        <v>9</v>
      </c>
      <c r="R357" s="132" t="s">
        <v>194</v>
      </c>
      <c r="S357" s="132">
        <v>1000318</v>
      </c>
      <c r="T357" s="132" t="s">
        <v>1122</v>
      </c>
      <c r="U357" s="132">
        <v>625</v>
      </c>
      <c r="V357" s="132">
        <v>0</v>
      </c>
      <c r="W357" s="132" t="s">
        <v>1048</v>
      </c>
      <c r="X357" s="132">
        <v>4</v>
      </c>
    </row>
    <row r="358" spans="1:24">
      <c r="A358" s="132">
        <v>1271</v>
      </c>
      <c r="B358" s="132">
        <v>60000000628</v>
      </c>
      <c r="C358" s="132">
        <v>61044200000</v>
      </c>
      <c r="D358" s="132" t="s">
        <v>506</v>
      </c>
      <c r="E358" s="132" t="s">
        <v>426</v>
      </c>
      <c r="F358" s="132">
        <v>43</v>
      </c>
      <c r="G358" s="132" t="s">
        <v>3848</v>
      </c>
      <c r="H358" s="132">
        <v>2</v>
      </c>
      <c r="I358" s="132">
        <v>0.186</v>
      </c>
      <c r="J358" s="132">
        <v>1</v>
      </c>
      <c r="K358" s="132">
        <v>0.186</v>
      </c>
      <c r="L358" s="132" t="s">
        <v>194</v>
      </c>
      <c r="M358" s="132">
        <v>808</v>
      </c>
      <c r="N358" s="132" t="s">
        <v>428</v>
      </c>
      <c r="O358" s="132">
        <v>7505</v>
      </c>
      <c r="P358" s="132" t="s">
        <v>439</v>
      </c>
      <c r="Q358" s="132">
        <v>9</v>
      </c>
      <c r="R358" s="132" t="s">
        <v>194</v>
      </c>
      <c r="S358" s="132">
        <v>1000318</v>
      </c>
      <c r="T358" s="132">
        <v>38</v>
      </c>
      <c r="U358" s="132">
        <v>575</v>
      </c>
      <c r="V358" s="132">
        <v>0</v>
      </c>
      <c r="W358" s="132" t="s">
        <v>1055</v>
      </c>
      <c r="X358" s="132">
        <v>3</v>
      </c>
    </row>
    <row r="359" spans="1:24">
      <c r="A359" s="132">
        <v>1272</v>
      </c>
      <c r="B359" s="132">
        <v>60000000629</v>
      </c>
      <c r="C359" s="132">
        <v>61046300000</v>
      </c>
      <c r="D359" s="132" t="s">
        <v>592</v>
      </c>
      <c r="E359" s="132" t="s">
        <v>442</v>
      </c>
      <c r="F359" s="132">
        <v>24</v>
      </c>
      <c r="G359" s="132" t="s">
        <v>3848</v>
      </c>
      <c r="H359" s="132">
        <v>2</v>
      </c>
      <c r="I359" s="132">
        <v>9.6000000000000002E-2</v>
      </c>
      <c r="J359" s="132">
        <v>1</v>
      </c>
      <c r="K359" s="132">
        <v>9.6000000000000002E-2</v>
      </c>
      <c r="L359" s="132" t="s">
        <v>194</v>
      </c>
      <c r="M359" s="132">
        <v>808</v>
      </c>
      <c r="N359" s="132" t="s">
        <v>433</v>
      </c>
      <c r="O359" s="132">
        <v>1815</v>
      </c>
      <c r="P359" s="132" t="s">
        <v>425</v>
      </c>
      <c r="Q359" s="132">
        <v>37</v>
      </c>
      <c r="R359" s="132" t="s">
        <v>194</v>
      </c>
      <c r="S359" s="132">
        <v>1000318</v>
      </c>
      <c r="T359" s="132">
        <v>34</v>
      </c>
      <c r="U359" s="132">
        <v>595</v>
      </c>
      <c r="V359" s="132">
        <v>0</v>
      </c>
      <c r="W359" s="132" t="s">
        <v>1048</v>
      </c>
      <c r="X359" s="132">
        <v>4</v>
      </c>
    </row>
    <row r="360" spans="1:24">
      <c r="A360" s="132">
        <v>1273</v>
      </c>
      <c r="B360" s="132">
        <v>60000000408</v>
      </c>
      <c r="C360" s="132">
        <v>61099090000</v>
      </c>
      <c r="D360" s="132" t="s">
        <v>658</v>
      </c>
      <c r="E360" s="132" t="s">
        <v>453</v>
      </c>
      <c r="F360" s="132">
        <v>73</v>
      </c>
      <c r="G360" s="132" t="s">
        <v>3847</v>
      </c>
      <c r="H360" s="132">
        <v>1</v>
      </c>
      <c r="I360" s="132">
        <v>0.18</v>
      </c>
      <c r="J360" s="132">
        <v>1</v>
      </c>
      <c r="K360" s="132">
        <v>0.18</v>
      </c>
      <c r="L360" s="132" t="s">
        <v>194</v>
      </c>
      <c r="M360" s="132">
        <v>808</v>
      </c>
      <c r="N360" s="132" t="s">
        <v>436</v>
      </c>
      <c r="O360" s="132">
        <v>1840</v>
      </c>
      <c r="P360" s="132" t="s">
        <v>431</v>
      </c>
      <c r="Q360" s="132">
        <v>53</v>
      </c>
      <c r="R360" s="132" t="s">
        <v>194</v>
      </c>
      <c r="S360" s="132">
        <v>1000318</v>
      </c>
      <c r="T360" s="132" t="s">
        <v>920</v>
      </c>
      <c r="U360" s="132">
        <v>583</v>
      </c>
      <c r="V360" s="132">
        <v>0</v>
      </c>
      <c r="W360" s="132" t="s">
        <v>1053</v>
      </c>
      <c r="X360" s="132">
        <v>17</v>
      </c>
    </row>
    <row r="361" spans="1:24">
      <c r="A361" s="132">
        <v>1274</v>
      </c>
      <c r="B361" s="132">
        <v>60000000630</v>
      </c>
      <c r="C361" s="132">
        <v>61044900000</v>
      </c>
      <c r="D361" s="132" t="s">
        <v>1081</v>
      </c>
      <c r="E361" s="132" t="s">
        <v>426</v>
      </c>
      <c r="F361" s="132">
        <v>43</v>
      </c>
      <c r="G361" s="132" t="s">
        <v>3848</v>
      </c>
      <c r="H361" s="132">
        <v>2</v>
      </c>
      <c r="I361" s="132">
        <v>0.182</v>
      </c>
      <c r="J361" s="132">
        <v>1</v>
      </c>
      <c r="K361" s="132">
        <v>0.182</v>
      </c>
      <c r="L361" s="132" t="s">
        <v>194</v>
      </c>
      <c r="M361" s="132">
        <v>808</v>
      </c>
      <c r="N361" s="132" t="s">
        <v>3915</v>
      </c>
      <c r="O361" s="132">
        <v>7497</v>
      </c>
      <c r="P361" s="132" t="s">
        <v>431</v>
      </c>
      <c r="Q361" s="132">
        <v>53</v>
      </c>
      <c r="R361" s="132" t="s">
        <v>194</v>
      </c>
      <c r="S361" s="132">
        <v>1000318</v>
      </c>
      <c r="T361" s="132">
        <v>34</v>
      </c>
      <c r="U361" s="132">
        <v>595</v>
      </c>
      <c r="V361" s="132">
        <v>0</v>
      </c>
      <c r="W361" s="132" t="s">
        <v>1053</v>
      </c>
      <c r="X361" s="132">
        <v>17</v>
      </c>
    </row>
    <row r="362" spans="1:24">
      <c r="A362" s="132">
        <v>1275</v>
      </c>
      <c r="B362" s="132">
        <v>60000000631</v>
      </c>
      <c r="C362" s="132">
        <v>61099020000</v>
      </c>
      <c r="D362" s="132" t="s">
        <v>604</v>
      </c>
      <c r="E362" s="132" t="s">
        <v>329</v>
      </c>
      <c r="F362" s="132">
        <v>249</v>
      </c>
      <c r="G362" s="132" t="s">
        <v>3848</v>
      </c>
      <c r="H362" s="132">
        <v>2</v>
      </c>
      <c r="I362" s="132">
        <v>4.8000000000000001E-2</v>
      </c>
      <c r="J362" s="132">
        <v>1</v>
      </c>
      <c r="K362" s="132">
        <v>4.8000000000000001E-2</v>
      </c>
      <c r="L362" s="132" t="s">
        <v>194</v>
      </c>
      <c r="M362" s="132">
        <v>808</v>
      </c>
      <c r="N362" s="132" t="s">
        <v>428</v>
      </c>
      <c r="O362" s="132">
        <v>7505</v>
      </c>
      <c r="P362" s="132" t="s">
        <v>3879</v>
      </c>
      <c r="Q362" s="132">
        <v>57</v>
      </c>
      <c r="R362" s="132" t="s">
        <v>194</v>
      </c>
      <c r="S362" s="132">
        <v>1000318</v>
      </c>
      <c r="T362" s="132">
        <v>36</v>
      </c>
      <c r="U362" s="132">
        <v>584</v>
      </c>
      <c r="V362" s="132">
        <v>0</v>
      </c>
      <c r="W362" s="132" t="s">
        <v>1053</v>
      </c>
      <c r="X362" s="132">
        <v>17</v>
      </c>
    </row>
    <row r="363" spans="1:24">
      <c r="A363" s="132">
        <v>1276</v>
      </c>
      <c r="B363" s="132">
        <v>60000000632</v>
      </c>
      <c r="C363" s="132">
        <v>61051000000</v>
      </c>
      <c r="D363" s="132" t="s">
        <v>1100</v>
      </c>
      <c r="E363" s="132" t="s">
        <v>444</v>
      </c>
      <c r="F363" s="132">
        <v>82</v>
      </c>
      <c r="G363" s="132" t="s">
        <v>3847</v>
      </c>
      <c r="H363" s="132">
        <v>1</v>
      </c>
      <c r="I363" s="132">
        <v>0.13800000000000001</v>
      </c>
      <c r="J363" s="132">
        <v>1</v>
      </c>
      <c r="K363" s="132">
        <v>0.13800000000000001</v>
      </c>
      <c r="L363" s="132" t="s">
        <v>194</v>
      </c>
      <c r="M363" s="132">
        <v>808</v>
      </c>
      <c r="N363" s="132" t="s">
        <v>2984</v>
      </c>
      <c r="O363" s="132">
        <v>7577</v>
      </c>
      <c r="P363" s="132" t="s">
        <v>439</v>
      </c>
      <c r="Q363" s="132">
        <v>9</v>
      </c>
      <c r="R363" s="132" t="s">
        <v>194</v>
      </c>
      <c r="S363" s="132">
        <v>1000318</v>
      </c>
      <c r="T363" s="132" t="s">
        <v>825</v>
      </c>
      <c r="U363" s="132">
        <v>119</v>
      </c>
      <c r="V363" s="132">
        <v>0</v>
      </c>
      <c r="W363" s="132" t="s">
        <v>1038</v>
      </c>
      <c r="X363" s="132">
        <v>5</v>
      </c>
    </row>
    <row r="364" spans="1:24">
      <c r="A364" s="132">
        <v>1277</v>
      </c>
      <c r="B364" s="132">
        <v>60000000633</v>
      </c>
      <c r="C364" s="132">
        <v>61091000000</v>
      </c>
      <c r="D364" s="132" t="s">
        <v>608</v>
      </c>
      <c r="E364" s="132" t="s">
        <v>329</v>
      </c>
      <c r="F364" s="132">
        <v>249</v>
      </c>
      <c r="G364" s="132" t="s">
        <v>3848</v>
      </c>
      <c r="H364" s="132">
        <v>2</v>
      </c>
      <c r="I364" s="132">
        <v>6.2E-2</v>
      </c>
      <c r="J364" s="132">
        <v>1</v>
      </c>
      <c r="K364" s="132">
        <v>6.2E-2</v>
      </c>
      <c r="L364" s="132" t="s">
        <v>194</v>
      </c>
      <c r="M364" s="132">
        <v>808</v>
      </c>
      <c r="N364" s="132" t="s">
        <v>436</v>
      </c>
      <c r="O364" s="132">
        <v>1840</v>
      </c>
      <c r="P364" s="132" t="s">
        <v>439</v>
      </c>
      <c r="Q364" s="132">
        <v>9</v>
      </c>
      <c r="R364" s="132" t="s">
        <v>194</v>
      </c>
      <c r="S364" s="132">
        <v>1000318</v>
      </c>
      <c r="T364" s="132">
        <v>42</v>
      </c>
      <c r="U364" s="132">
        <v>594</v>
      </c>
      <c r="V364" s="132">
        <v>0</v>
      </c>
      <c r="W364" s="132" t="s">
        <v>1046</v>
      </c>
      <c r="X364" s="132">
        <v>12</v>
      </c>
    </row>
    <row r="365" spans="1:24">
      <c r="A365" s="132">
        <v>1278</v>
      </c>
      <c r="B365" s="132">
        <v>60000000634</v>
      </c>
      <c r="C365" s="132">
        <v>61059090000</v>
      </c>
      <c r="D365" s="132" t="s">
        <v>1070</v>
      </c>
      <c r="E365" s="132" t="s">
        <v>444</v>
      </c>
      <c r="F365" s="132">
        <v>82</v>
      </c>
      <c r="G365" s="132" t="s">
        <v>3847</v>
      </c>
      <c r="H365" s="132">
        <v>1</v>
      </c>
      <c r="I365" s="132">
        <v>0.16400000000000001</v>
      </c>
      <c r="J365" s="132">
        <v>1</v>
      </c>
      <c r="K365" s="132">
        <v>0.16400000000000001</v>
      </c>
      <c r="L365" s="132" t="s">
        <v>194</v>
      </c>
      <c r="M365" s="132">
        <v>808</v>
      </c>
      <c r="N365" s="132" t="s">
        <v>2984</v>
      </c>
      <c r="O365" s="132">
        <v>7577</v>
      </c>
      <c r="P365" s="132" t="s">
        <v>431</v>
      </c>
      <c r="Q365" s="132">
        <v>53</v>
      </c>
      <c r="R365" s="132" t="s">
        <v>194</v>
      </c>
      <c r="S365" s="132">
        <v>1000318</v>
      </c>
      <c r="T365" s="132" t="s">
        <v>858</v>
      </c>
      <c r="U365" s="132">
        <v>1</v>
      </c>
      <c r="V365" s="132">
        <v>0</v>
      </c>
      <c r="W365" s="132" t="s">
        <v>1053</v>
      </c>
      <c r="X365" s="132">
        <v>17</v>
      </c>
    </row>
    <row r="366" spans="1:24">
      <c r="A366" s="132">
        <v>1279</v>
      </c>
      <c r="B366" s="132">
        <v>60000000635</v>
      </c>
      <c r="C366" s="132">
        <v>61044200000</v>
      </c>
      <c r="D366" s="132" t="s">
        <v>1123</v>
      </c>
      <c r="E366" s="132" t="s">
        <v>426</v>
      </c>
      <c r="F366" s="132">
        <v>43</v>
      </c>
      <c r="G366" s="132" t="s">
        <v>3848</v>
      </c>
      <c r="H366" s="132">
        <v>2</v>
      </c>
      <c r="I366" s="132">
        <v>0.24199999999999999</v>
      </c>
      <c r="J366" s="132">
        <v>1</v>
      </c>
      <c r="K366" s="132">
        <v>0.24199999999999999</v>
      </c>
      <c r="L366" s="132" t="s">
        <v>194</v>
      </c>
      <c r="M366" s="132">
        <v>808</v>
      </c>
      <c r="N366" s="132" t="s">
        <v>2855</v>
      </c>
      <c r="O366" s="132">
        <v>2105</v>
      </c>
      <c r="P366" s="132" t="s">
        <v>439</v>
      </c>
      <c r="Q366" s="132">
        <v>9</v>
      </c>
      <c r="R366" s="132" t="s">
        <v>194</v>
      </c>
      <c r="S366" s="132">
        <v>1000318</v>
      </c>
      <c r="T366" s="132">
        <v>34</v>
      </c>
      <c r="U366" s="132">
        <v>595</v>
      </c>
      <c r="V366" s="132">
        <v>0</v>
      </c>
      <c r="W366" s="132" t="s">
        <v>1077</v>
      </c>
      <c r="X366" s="132">
        <v>16</v>
      </c>
    </row>
    <row r="367" spans="1:24">
      <c r="A367" s="132">
        <v>1280</v>
      </c>
      <c r="B367" s="132">
        <v>60000000636</v>
      </c>
      <c r="C367" s="132">
        <v>61099020000</v>
      </c>
      <c r="D367" s="132" t="s">
        <v>604</v>
      </c>
      <c r="E367" s="132" t="s">
        <v>329</v>
      </c>
      <c r="F367" s="132">
        <v>249</v>
      </c>
      <c r="G367" s="132" t="s">
        <v>3848</v>
      </c>
      <c r="H367" s="132">
        <v>2</v>
      </c>
      <c r="I367" s="132">
        <v>0.104</v>
      </c>
      <c r="J367" s="132">
        <v>1</v>
      </c>
      <c r="K367" s="132">
        <v>0.104</v>
      </c>
      <c r="L367" s="132" t="s">
        <v>194</v>
      </c>
      <c r="M367" s="132">
        <v>808</v>
      </c>
      <c r="N367" s="132" t="s">
        <v>428</v>
      </c>
      <c r="O367" s="132">
        <v>7505</v>
      </c>
      <c r="P367" s="132" t="s">
        <v>425</v>
      </c>
      <c r="Q367" s="132">
        <v>37</v>
      </c>
      <c r="R367" s="132" t="s">
        <v>194</v>
      </c>
      <c r="S367" s="132">
        <v>1000318</v>
      </c>
      <c r="T367" s="132">
        <v>40</v>
      </c>
      <c r="U367" s="132">
        <v>592</v>
      </c>
      <c r="V367" s="132">
        <v>0</v>
      </c>
      <c r="W367" s="132" t="s">
        <v>1046</v>
      </c>
      <c r="X367" s="132">
        <v>12</v>
      </c>
    </row>
    <row r="368" spans="1:24">
      <c r="A368" s="132">
        <v>1281</v>
      </c>
      <c r="B368" s="132">
        <v>60000000637</v>
      </c>
      <c r="C368" s="132">
        <v>61091000000</v>
      </c>
      <c r="D368" s="132" t="s">
        <v>608</v>
      </c>
      <c r="E368" s="132" t="s">
        <v>329</v>
      </c>
      <c r="F368" s="132">
        <v>249</v>
      </c>
      <c r="G368" s="132" t="s">
        <v>3848</v>
      </c>
      <c r="H368" s="132">
        <v>2</v>
      </c>
      <c r="I368" s="132">
        <v>4.8000000000000001E-2</v>
      </c>
      <c r="J368" s="132">
        <v>1</v>
      </c>
      <c r="K368" s="132">
        <v>4.8000000000000001E-2</v>
      </c>
      <c r="L368" s="132" t="s">
        <v>194</v>
      </c>
      <c r="M368" s="132">
        <v>808</v>
      </c>
      <c r="N368" s="132" t="s">
        <v>2855</v>
      </c>
      <c r="O368" s="132">
        <v>2105</v>
      </c>
      <c r="P368" s="132" t="s">
        <v>439</v>
      </c>
      <c r="Q368" s="132">
        <v>9</v>
      </c>
      <c r="R368" s="132" t="s">
        <v>194</v>
      </c>
      <c r="S368" s="132">
        <v>1000318</v>
      </c>
      <c r="T368" s="132">
        <v>38</v>
      </c>
      <c r="U368" s="132">
        <v>575</v>
      </c>
      <c r="V368" s="132">
        <v>0</v>
      </c>
      <c r="W368" s="132" t="s">
        <v>1050</v>
      </c>
      <c r="X368" s="132">
        <v>20</v>
      </c>
    </row>
    <row r="369" spans="1:24">
      <c r="A369" s="132">
        <v>1282</v>
      </c>
      <c r="B369" s="132">
        <v>60000000638</v>
      </c>
      <c r="C369" s="132">
        <v>61091000000</v>
      </c>
      <c r="D369" s="132" t="s">
        <v>608</v>
      </c>
      <c r="E369" s="132" t="s">
        <v>329</v>
      </c>
      <c r="F369" s="132">
        <v>249</v>
      </c>
      <c r="G369" s="132" t="s">
        <v>3848</v>
      </c>
      <c r="H369" s="132">
        <v>2</v>
      </c>
      <c r="I369" s="132">
        <v>4.8000000000000001E-2</v>
      </c>
      <c r="J369" s="132">
        <v>1</v>
      </c>
      <c r="K369" s="132">
        <v>4.8000000000000001E-2</v>
      </c>
      <c r="L369" s="132" t="s">
        <v>194</v>
      </c>
      <c r="M369" s="132">
        <v>808</v>
      </c>
      <c r="N369" s="132" t="s">
        <v>2855</v>
      </c>
      <c r="O369" s="132">
        <v>2105</v>
      </c>
      <c r="P369" s="132" t="s">
        <v>439</v>
      </c>
      <c r="Q369" s="132">
        <v>9</v>
      </c>
      <c r="R369" s="132" t="s">
        <v>194</v>
      </c>
      <c r="S369" s="132">
        <v>1000318</v>
      </c>
      <c r="T369" s="132">
        <v>38</v>
      </c>
      <c r="U369" s="132">
        <v>575</v>
      </c>
      <c r="V369" s="132">
        <v>0</v>
      </c>
      <c r="W369" s="132" t="s">
        <v>1050</v>
      </c>
      <c r="X369" s="132">
        <v>20</v>
      </c>
    </row>
    <row r="370" spans="1:24">
      <c r="A370" s="132">
        <v>1283</v>
      </c>
      <c r="B370" s="132">
        <v>60000000639</v>
      </c>
      <c r="C370" s="132">
        <v>61045200000</v>
      </c>
      <c r="D370" s="132" t="s">
        <v>639</v>
      </c>
      <c r="E370" s="132" t="s">
        <v>443</v>
      </c>
      <c r="F370" s="132">
        <v>53</v>
      </c>
      <c r="G370" s="132" t="s">
        <v>3848</v>
      </c>
      <c r="H370" s="132">
        <v>2</v>
      </c>
      <c r="I370" s="132">
        <v>7.1999999999999995E-2</v>
      </c>
      <c r="J370" s="132">
        <v>1</v>
      </c>
      <c r="K370" s="132">
        <v>7.1999999999999995E-2</v>
      </c>
      <c r="L370" s="132" t="s">
        <v>194</v>
      </c>
      <c r="M370" s="132">
        <v>808</v>
      </c>
      <c r="N370" s="132" t="s">
        <v>428</v>
      </c>
      <c r="O370" s="132">
        <v>7505</v>
      </c>
      <c r="P370" s="132" t="s">
        <v>439</v>
      </c>
      <c r="Q370" s="132">
        <v>9</v>
      </c>
      <c r="R370" s="132" t="s">
        <v>194</v>
      </c>
      <c r="S370" s="132">
        <v>1000318</v>
      </c>
      <c r="T370" s="132">
        <v>36</v>
      </c>
      <c r="U370" s="132">
        <v>584</v>
      </c>
      <c r="V370" s="132">
        <v>0</v>
      </c>
      <c r="W370" s="132" t="s">
        <v>1046</v>
      </c>
      <c r="X370" s="132">
        <v>12</v>
      </c>
    </row>
    <row r="371" spans="1:24">
      <c r="A371" s="132">
        <v>1284</v>
      </c>
      <c r="B371" s="132">
        <v>60000000640</v>
      </c>
      <c r="C371" s="132">
        <v>61099020000</v>
      </c>
      <c r="D371" s="132" t="s">
        <v>604</v>
      </c>
      <c r="E371" s="132" t="s">
        <v>329</v>
      </c>
      <c r="F371" s="132">
        <v>249</v>
      </c>
      <c r="G371" s="132" t="s">
        <v>3848</v>
      </c>
      <c r="H371" s="132">
        <v>2</v>
      </c>
      <c r="I371" s="132">
        <v>7.1999999999999995E-2</v>
      </c>
      <c r="J371" s="132">
        <v>1</v>
      </c>
      <c r="K371" s="132">
        <v>7.1999999999999995E-2</v>
      </c>
      <c r="L371" s="132" t="s">
        <v>287</v>
      </c>
      <c r="M371" s="132">
        <v>871</v>
      </c>
      <c r="N371" s="132" t="s">
        <v>436</v>
      </c>
      <c r="O371" s="132">
        <v>1840</v>
      </c>
      <c r="P371" s="132" t="s">
        <v>425</v>
      </c>
      <c r="Q371" s="132">
        <v>37</v>
      </c>
      <c r="R371" s="132" t="s">
        <v>194</v>
      </c>
      <c r="S371" s="132">
        <v>1000318</v>
      </c>
      <c r="T371" s="132" t="s">
        <v>810</v>
      </c>
      <c r="U371" s="132">
        <v>122</v>
      </c>
      <c r="V371" s="132">
        <v>20</v>
      </c>
      <c r="W371" s="132" t="s">
        <v>1050</v>
      </c>
      <c r="X371" s="132">
        <v>20</v>
      </c>
    </row>
    <row r="372" spans="1:24">
      <c r="A372" s="132">
        <v>1285</v>
      </c>
      <c r="B372" s="132">
        <v>60000000641</v>
      </c>
      <c r="C372" s="132">
        <v>61124190000</v>
      </c>
      <c r="D372" s="132" t="s">
        <v>986</v>
      </c>
      <c r="E372" s="132" t="s">
        <v>3666</v>
      </c>
      <c r="F372" s="132">
        <v>46</v>
      </c>
      <c r="G372" s="132" t="s">
        <v>3848</v>
      </c>
      <c r="H372" s="132">
        <v>2</v>
      </c>
      <c r="I372" s="132">
        <v>0.14000000000000001</v>
      </c>
      <c r="J372" s="132">
        <v>1</v>
      </c>
      <c r="K372" s="132">
        <v>0.14000000000000001</v>
      </c>
      <c r="L372" s="132" t="s">
        <v>288</v>
      </c>
      <c r="M372" s="132">
        <v>872</v>
      </c>
      <c r="N372" s="132" t="s">
        <v>3915</v>
      </c>
      <c r="O372" s="132">
        <v>7497</v>
      </c>
      <c r="P372" s="132" t="s">
        <v>3878</v>
      </c>
      <c r="Q372" s="132">
        <v>56</v>
      </c>
      <c r="R372" s="132" t="s">
        <v>194</v>
      </c>
      <c r="S372" s="132">
        <v>1000318</v>
      </c>
      <c r="T372" s="132">
        <v>40</v>
      </c>
      <c r="U372" s="132">
        <v>592</v>
      </c>
      <c r="V372" s="132">
        <v>0</v>
      </c>
      <c r="W372" s="132" t="s">
        <v>1050</v>
      </c>
      <c r="X372" s="132">
        <v>20</v>
      </c>
    </row>
    <row r="373" spans="1:24">
      <c r="A373" s="132">
        <v>1286</v>
      </c>
      <c r="B373" s="132">
        <v>60000000253</v>
      </c>
      <c r="C373" s="132">
        <v>61044200000</v>
      </c>
      <c r="D373" s="132" t="s">
        <v>506</v>
      </c>
      <c r="E373" s="132" t="s">
        <v>426</v>
      </c>
      <c r="F373" s="132">
        <v>43</v>
      </c>
      <c r="G373" s="132" t="s">
        <v>3848</v>
      </c>
      <c r="H373" s="132">
        <v>2</v>
      </c>
      <c r="I373" s="132">
        <v>0.372</v>
      </c>
      <c r="J373" s="132">
        <v>1</v>
      </c>
      <c r="K373" s="132">
        <v>0.372</v>
      </c>
      <c r="L373" s="132" t="s">
        <v>194</v>
      </c>
      <c r="M373" s="132">
        <v>808</v>
      </c>
      <c r="N373" s="132" t="s">
        <v>428</v>
      </c>
      <c r="O373" s="132">
        <v>7505</v>
      </c>
      <c r="P373" s="132" t="s">
        <v>439</v>
      </c>
      <c r="Q373" s="132">
        <v>9</v>
      </c>
      <c r="R373" s="132" t="s">
        <v>194</v>
      </c>
      <c r="S373" s="132">
        <v>1000318</v>
      </c>
      <c r="T373" s="132">
        <v>48</v>
      </c>
      <c r="U373" s="132">
        <v>578</v>
      </c>
      <c r="V373" s="132">
        <v>0</v>
      </c>
      <c r="W373" s="132" t="s">
        <v>1050</v>
      </c>
      <c r="X373" s="132">
        <v>20</v>
      </c>
    </row>
    <row r="374" spans="1:24">
      <c r="A374" s="132">
        <v>1287</v>
      </c>
      <c r="B374" s="132">
        <v>60000000252</v>
      </c>
      <c r="C374" s="132">
        <v>61046900090</v>
      </c>
      <c r="D374" s="132" t="s">
        <v>1125</v>
      </c>
      <c r="E374" s="132" t="s">
        <v>442</v>
      </c>
      <c r="F374" s="132">
        <v>24</v>
      </c>
      <c r="G374" s="132" t="s">
        <v>3848</v>
      </c>
      <c r="H374" s="132">
        <v>2</v>
      </c>
      <c r="I374" s="132">
        <v>0.13400000000000001</v>
      </c>
      <c r="J374" s="132">
        <v>1</v>
      </c>
      <c r="K374" s="132">
        <v>0.13400000000000001</v>
      </c>
      <c r="L374" s="132" t="s">
        <v>207</v>
      </c>
      <c r="M374" s="132">
        <v>819</v>
      </c>
      <c r="N374" s="132" t="s">
        <v>440</v>
      </c>
      <c r="O374" s="132">
        <v>7485</v>
      </c>
      <c r="P374" s="132" t="s">
        <v>431</v>
      </c>
      <c r="Q374" s="132">
        <v>53</v>
      </c>
      <c r="R374" s="132" t="s">
        <v>194</v>
      </c>
      <c r="S374" s="132">
        <v>1000318</v>
      </c>
      <c r="T374" s="132">
        <v>40</v>
      </c>
      <c r="U374" s="132">
        <v>592</v>
      </c>
      <c r="V374" s="132">
        <v>0</v>
      </c>
      <c r="W374" s="132" t="s">
        <v>1050</v>
      </c>
      <c r="X374" s="132">
        <v>20</v>
      </c>
    </row>
    <row r="375" spans="1:24">
      <c r="A375" s="132">
        <v>1288</v>
      </c>
      <c r="B375" s="132">
        <v>60000000249</v>
      </c>
      <c r="C375" s="132">
        <v>61091000000</v>
      </c>
      <c r="D375" s="132" t="s">
        <v>1068</v>
      </c>
      <c r="E375" s="132" t="s">
        <v>329</v>
      </c>
      <c r="F375" s="132">
        <v>249</v>
      </c>
      <c r="G375" s="132" t="s">
        <v>3848</v>
      </c>
      <c r="H375" s="132">
        <v>2</v>
      </c>
      <c r="I375" s="132">
        <v>8.5999999999999993E-2</v>
      </c>
      <c r="J375" s="132">
        <v>1</v>
      </c>
      <c r="K375" s="132">
        <v>8.5999999999999993E-2</v>
      </c>
      <c r="L375" s="132" t="s">
        <v>221</v>
      </c>
      <c r="M375" s="132">
        <v>847</v>
      </c>
      <c r="N375" s="132" t="s">
        <v>3915</v>
      </c>
      <c r="O375" s="132">
        <v>7497</v>
      </c>
      <c r="P375" s="132" t="s">
        <v>439</v>
      </c>
      <c r="Q375" s="132">
        <v>9</v>
      </c>
      <c r="R375" s="132" t="s">
        <v>194</v>
      </c>
      <c r="S375" s="132">
        <v>1000318</v>
      </c>
      <c r="T375" s="132">
        <v>34</v>
      </c>
      <c r="U375" s="132">
        <v>595</v>
      </c>
      <c r="V375" s="132">
        <v>0</v>
      </c>
      <c r="W375" s="132" t="s">
        <v>1048</v>
      </c>
      <c r="X375" s="132">
        <v>4</v>
      </c>
    </row>
    <row r="376" spans="1:24">
      <c r="A376" s="132">
        <v>1289</v>
      </c>
      <c r="B376" s="132">
        <v>60000000251</v>
      </c>
      <c r="C376" s="132">
        <v>61044300000</v>
      </c>
      <c r="D376" s="132" t="s">
        <v>541</v>
      </c>
      <c r="E376" s="132" t="s">
        <v>426</v>
      </c>
      <c r="F376" s="132">
        <v>43</v>
      </c>
      <c r="G376" s="132" t="s">
        <v>3848</v>
      </c>
      <c r="H376" s="132">
        <v>2</v>
      </c>
      <c r="I376" s="132">
        <v>0.224</v>
      </c>
      <c r="J376" s="132">
        <v>1</v>
      </c>
      <c r="K376" s="132">
        <v>0.224</v>
      </c>
      <c r="L376" s="132" t="s">
        <v>252</v>
      </c>
      <c r="M376" s="132">
        <v>434</v>
      </c>
      <c r="N376" s="132" t="s">
        <v>433</v>
      </c>
      <c r="O376" s="132">
        <v>1815</v>
      </c>
      <c r="P376" s="132" t="s">
        <v>425</v>
      </c>
      <c r="Q376" s="132">
        <v>37</v>
      </c>
      <c r="R376" s="132" t="s">
        <v>194</v>
      </c>
      <c r="S376" s="132">
        <v>1000318</v>
      </c>
      <c r="T376" s="132">
        <v>32</v>
      </c>
      <c r="U376" s="132">
        <v>596</v>
      </c>
      <c r="V376" s="132">
        <v>0</v>
      </c>
      <c r="W376" s="132" t="s">
        <v>1053</v>
      </c>
      <c r="X376" s="132">
        <v>17</v>
      </c>
    </row>
    <row r="377" spans="1:24">
      <c r="A377" s="132">
        <v>1290</v>
      </c>
      <c r="B377" s="132">
        <v>60000000250</v>
      </c>
      <c r="C377" s="132">
        <v>61046300000</v>
      </c>
      <c r="D377" s="132" t="s">
        <v>592</v>
      </c>
      <c r="E377" s="132" t="s">
        <v>442</v>
      </c>
      <c r="F377" s="132">
        <v>24</v>
      </c>
      <c r="G377" s="132" t="s">
        <v>3848</v>
      </c>
      <c r="H377" s="132">
        <v>2</v>
      </c>
      <c r="I377" s="132">
        <v>0.16600000000000001</v>
      </c>
      <c r="J377" s="132">
        <v>1</v>
      </c>
      <c r="K377" s="132">
        <v>0.16600000000000001</v>
      </c>
      <c r="L377" s="132" t="s">
        <v>289</v>
      </c>
      <c r="M377" s="132">
        <v>873</v>
      </c>
      <c r="N377" s="132" t="s">
        <v>436</v>
      </c>
      <c r="O377" s="132">
        <v>1840</v>
      </c>
      <c r="P377" s="132" t="s">
        <v>425</v>
      </c>
      <c r="Q377" s="132">
        <v>37</v>
      </c>
      <c r="R377" s="132" t="s">
        <v>194</v>
      </c>
      <c r="S377" s="132">
        <v>1000318</v>
      </c>
      <c r="T377" s="132" t="s">
        <v>828</v>
      </c>
      <c r="U377" s="132">
        <v>124</v>
      </c>
      <c r="V377" s="132">
        <v>0</v>
      </c>
      <c r="W377" s="132" t="s">
        <v>1053</v>
      </c>
      <c r="X377" s="132">
        <v>17</v>
      </c>
    </row>
    <row r="378" spans="1:24">
      <c r="A378" s="132">
        <v>1291</v>
      </c>
      <c r="B378" s="132">
        <v>60000000642</v>
      </c>
      <c r="C378" s="132">
        <v>61124190000</v>
      </c>
      <c r="D378" s="132" t="s">
        <v>986</v>
      </c>
      <c r="E378" s="132" t="s">
        <v>3666</v>
      </c>
      <c r="F378" s="132">
        <v>46</v>
      </c>
      <c r="G378" s="132" t="s">
        <v>3848</v>
      </c>
      <c r="H378" s="132">
        <v>2</v>
      </c>
      <c r="I378" s="132">
        <v>0.128</v>
      </c>
      <c r="J378" s="132">
        <v>1</v>
      </c>
      <c r="K378" s="132">
        <v>0.128</v>
      </c>
      <c r="L378" s="132" t="s">
        <v>290</v>
      </c>
      <c r="M378" s="132">
        <v>874</v>
      </c>
      <c r="N378" s="132" t="s">
        <v>3915</v>
      </c>
      <c r="O378" s="132">
        <v>7497</v>
      </c>
      <c r="P378" s="132" t="s">
        <v>3863</v>
      </c>
      <c r="Q378" s="132">
        <v>29</v>
      </c>
      <c r="R378" s="132" t="s">
        <v>194</v>
      </c>
      <c r="S378" s="132">
        <v>1000318</v>
      </c>
      <c r="T378" s="132" t="s">
        <v>858</v>
      </c>
      <c r="U378" s="132">
        <v>1</v>
      </c>
      <c r="V378" s="132">
        <v>0</v>
      </c>
      <c r="W378" s="132" t="s">
        <v>1048</v>
      </c>
      <c r="X378" s="132">
        <v>4</v>
      </c>
    </row>
    <row r="379" spans="1:24">
      <c r="A379" s="132">
        <v>1292</v>
      </c>
      <c r="B379" s="132">
        <v>60000000643</v>
      </c>
      <c r="C379" s="132">
        <v>61091000000</v>
      </c>
      <c r="D379" s="132" t="s">
        <v>1068</v>
      </c>
      <c r="E379" s="132" t="s">
        <v>329</v>
      </c>
      <c r="F379" s="132">
        <v>249</v>
      </c>
      <c r="G379" s="132" t="s">
        <v>3848</v>
      </c>
      <c r="H379" s="132">
        <v>2</v>
      </c>
      <c r="I379" s="132">
        <v>9.6000000000000002E-2</v>
      </c>
      <c r="J379" s="132">
        <v>1</v>
      </c>
      <c r="K379" s="132">
        <v>9.6000000000000002E-2</v>
      </c>
      <c r="L379" s="132" t="s">
        <v>296</v>
      </c>
      <c r="M379" s="132">
        <v>880</v>
      </c>
      <c r="N379" s="132" t="s">
        <v>3915</v>
      </c>
      <c r="O379" s="132">
        <v>7497</v>
      </c>
      <c r="P379" s="132" t="s">
        <v>439</v>
      </c>
      <c r="Q379" s="132">
        <v>9</v>
      </c>
      <c r="R379" s="132" t="s">
        <v>194</v>
      </c>
      <c r="S379" s="132">
        <v>1000318</v>
      </c>
      <c r="T379" s="132" t="s">
        <v>810</v>
      </c>
      <c r="U379" s="132">
        <v>122</v>
      </c>
      <c r="V379" s="132">
        <v>0</v>
      </c>
      <c r="W379" s="132" t="s">
        <v>1063</v>
      </c>
      <c r="X379" s="132">
        <v>13</v>
      </c>
    </row>
    <row r="380" spans="1:24">
      <c r="A380" s="132">
        <v>1293</v>
      </c>
      <c r="B380" s="132">
        <v>60000000644</v>
      </c>
      <c r="C380" s="132">
        <v>61044300000</v>
      </c>
      <c r="D380" s="132" t="s">
        <v>541</v>
      </c>
      <c r="E380" s="132" t="s">
        <v>426</v>
      </c>
      <c r="F380" s="132">
        <v>43</v>
      </c>
      <c r="G380" s="132" t="s">
        <v>3848</v>
      </c>
      <c r="H380" s="132">
        <v>2</v>
      </c>
      <c r="I380" s="132">
        <v>0.44400000000000001</v>
      </c>
      <c r="J380" s="132">
        <v>1</v>
      </c>
      <c r="K380" s="132">
        <v>0.44400000000000001</v>
      </c>
      <c r="L380" s="132" t="s">
        <v>194</v>
      </c>
      <c r="M380" s="132">
        <v>808</v>
      </c>
      <c r="N380" s="132" t="s">
        <v>428</v>
      </c>
      <c r="O380" s="132">
        <v>7505</v>
      </c>
      <c r="P380" s="132" t="s">
        <v>425</v>
      </c>
      <c r="Q380" s="132">
        <v>37</v>
      </c>
      <c r="R380" s="132" t="s">
        <v>194</v>
      </c>
      <c r="S380" s="132">
        <v>1000318</v>
      </c>
      <c r="T380" s="132">
        <v>32</v>
      </c>
      <c r="U380" s="132">
        <v>596</v>
      </c>
      <c r="V380" s="132">
        <v>0</v>
      </c>
      <c r="W380" s="132" t="s">
        <v>1046</v>
      </c>
      <c r="X380" s="132">
        <v>12</v>
      </c>
    </row>
    <row r="381" spans="1:24">
      <c r="A381" s="132">
        <v>1294</v>
      </c>
      <c r="B381" s="132">
        <v>60000000645</v>
      </c>
      <c r="C381" s="132">
        <v>61091000000</v>
      </c>
      <c r="D381" s="132" t="s">
        <v>856</v>
      </c>
      <c r="E381" s="132" t="s">
        <v>453</v>
      </c>
      <c r="F381" s="132">
        <v>73</v>
      </c>
      <c r="G381" s="132" t="s">
        <v>3848</v>
      </c>
      <c r="H381" s="132">
        <v>2</v>
      </c>
      <c r="I381" s="132">
        <v>0.254</v>
      </c>
      <c r="J381" s="132">
        <v>1</v>
      </c>
      <c r="K381" s="132">
        <v>0.254</v>
      </c>
      <c r="L381" s="132" t="s">
        <v>194</v>
      </c>
      <c r="M381" s="132">
        <v>808</v>
      </c>
      <c r="N381" s="132" t="s">
        <v>436</v>
      </c>
      <c r="O381" s="132">
        <v>1840</v>
      </c>
      <c r="P381" s="132" t="s">
        <v>439</v>
      </c>
      <c r="Q381" s="132">
        <v>9</v>
      </c>
      <c r="R381" s="132" t="s">
        <v>194</v>
      </c>
      <c r="S381" s="132">
        <v>1000318</v>
      </c>
      <c r="T381" s="132">
        <v>46</v>
      </c>
      <c r="U381" s="132">
        <v>577</v>
      </c>
      <c r="V381" s="132">
        <v>0</v>
      </c>
      <c r="W381" s="132" t="s">
        <v>1046</v>
      </c>
      <c r="X381" s="132">
        <v>12</v>
      </c>
    </row>
    <row r="382" spans="1:24">
      <c r="A382" s="132">
        <v>1295</v>
      </c>
      <c r="B382" s="132">
        <v>60000000646</v>
      </c>
      <c r="C382" s="132">
        <v>61099020000</v>
      </c>
      <c r="D382" s="132" t="s">
        <v>604</v>
      </c>
      <c r="E382" s="132" t="s">
        <v>329</v>
      </c>
      <c r="F382" s="132">
        <v>249</v>
      </c>
      <c r="G382" s="132" t="s">
        <v>3848</v>
      </c>
      <c r="H382" s="132">
        <v>2</v>
      </c>
      <c r="I382" s="132">
        <v>9.8000000000000004E-2</v>
      </c>
      <c r="J382" s="132">
        <v>1</v>
      </c>
      <c r="K382" s="132">
        <v>9.8000000000000004E-2</v>
      </c>
      <c r="L382" s="132" t="s">
        <v>194</v>
      </c>
      <c r="M382" s="132">
        <v>808</v>
      </c>
      <c r="N382" s="132" t="s">
        <v>433</v>
      </c>
      <c r="O382" s="132">
        <v>1815</v>
      </c>
      <c r="P382" s="132" t="s">
        <v>425</v>
      </c>
      <c r="Q382" s="132">
        <v>37</v>
      </c>
      <c r="R382" s="132" t="s">
        <v>194</v>
      </c>
      <c r="S382" s="132">
        <v>1000318</v>
      </c>
      <c r="T382" s="132">
        <v>36</v>
      </c>
      <c r="U382" s="132">
        <v>584</v>
      </c>
      <c r="V382" s="132">
        <v>0</v>
      </c>
      <c r="W382" s="132" t="s">
        <v>1063</v>
      </c>
      <c r="X382" s="132">
        <v>13</v>
      </c>
    </row>
    <row r="383" spans="1:24">
      <c r="A383" s="132">
        <v>1296</v>
      </c>
      <c r="B383" s="132">
        <v>60000000647</v>
      </c>
      <c r="C383" s="132">
        <v>61091000000</v>
      </c>
      <c r="D383" s="132" t="s">
        <v>608</v>
      </c>
      <c r="E383" s="132" t="s">
        <v>329</v>
      </c>
      <c r="F383" s="132">
        <v>249</v>
      </c>
      <c r="G383" s="132" t="s">
        <v>3848</v>
      </c>
      <c r="H383" s="132">
        <v>2</v>
      </c>
      <c r="I383" s="132">
        <v>8.2000000000000003E-2</v>
      </c>
      <c r="J383" s="132">
        <v>1</v>
      </c>
      <c r="K383" s="132">
        <v>8.2000000000000003E-2</v>
      </c>
      <c r="L383" s="132" t="s">
        <v>194</v>
      </c>
      <c r="M383" s="132">
        <v>808</v>
      </c>
      <c r="N383" s="132" t="s">
        <v>440</v>
      </c>
      <c r="O383" s="132">
        <v>7485</v>
      </c>
      <c r="P383" s="132" t="s">
        <v>439</v>
      </c>
      <c r="Q383" s="132">
        <v>9</v>
      </c>
      <c r="R383" s="132" t="s">
        <v>194</v>
      </c>
      <c r="S383" s="132">
        <v>1000318</v>
      </c>
      <c r="T383" s="132">
        <v>46</v>
      </c>
      <c r="U383" s="132">
        <v>577</v>
      </c>
      <c r="V383" s="132">
        <v>0</v>
      </c>
      <c r="W383" s="132" t="s">
        <v>1063</v>
      </c>
      <c r="X383" s="132">
        <v>13</v>
      </c>
    </row>
    <row r="384" spans="1:24">
      <c r="A384" s="132">
        <v>1297</v>
      </c>
      <c r="B384" s="132">
        <v>60000000648</v>
      </c>
      <c r="C384" s="132">
        <v>61143000000</v>
      </c>
      <c r="D384" s="132" t="s">
        <v>1126</v>
      </c>
      <c r="E384" s="132" t="s">
        <v>458</v>
      </c>
      <c r="F384" s="132">
        <v>15</v>
      </c>
      <c r="G384" s="132" t="s">
        <v>3848</v>
      </c>
      <c r="H384" s="132">
        <v>2</v>
      </c>
      <c r="I384" s="132">
        <v>0.09</v>
      </c>
      <c r="J384" s="132">
        <v>1</v>
      </c>
      <c r="K384" s="132">
        <v>0.09</v>
      </c>
      <c r="L384" s="132" t="s">
        <v>232</v>
      </c>
      <c r="M384" s="132">
        <v>854</v>
      </c>
      <c r="N384" s="132" t="s">
        <v>2948</v>
      </c>
      <c r="O384" s="132">
        <v>7550</v>
      </c>
      <c r="P384" s="132" t="s">
        <v>3961</v>
      </c>
      <c r="Q384" s="132" t="s">
        <v>3935</v>
      </c>
      <c r="R384" s="132" t="s">
        <v>194</v>
      </c>
      <c r="S384" s="132">
        <v>1000318</v>
      </c>
      <c r="T384" s="132">
        <v>12</v>
      </c>
      <c r="U384" s="132">
        <v>604</v>
      </c>
      <c r="V384" s="132">
        <v>0</v>
      </c>
      <c r="W384" s="132" t="s">
        <v>3916</v>
      </c>
      <c r="X384" s="132">
        <v>10</v>
      </c>
    </row>
    <row r="385" spans="1:24">
      <c r="A385" s="132">
        <v>1298</v>
      </c>
      <c r="B385" s="132">
        <v>60000000649</v>
      </c>
      <c r="C385" s="132">
        <v>61091000000</v>
      </c>
      <c r="D385" s="132" t="s">
        <v>608</v>
      </c>
      <c r="E385" s="132" t="s">
        <v>329</v>
      </c>
      <c r="F385" s="132">
        <v>249</v>
      </c>
      <c r="G385" s="132" t="s">
        <v>3848</v>
      </c>
      <c r="H385" s="132">
        <v>2</v>
      </c>
      <c r="I385" s="132">
        <v>6.6000000000000003E-2</v>
      </c>
      <c r="J385" s="132">
        <v>1</v>
      </c>
      <c r="K385" s="132">
        <v>6.6000000000000003E-2</v>
      </c>
      <c r="L385" s="132" t="s">
        <v>194</v>
      </c>
      <c r="M385" s="132">
        <v>808</v>
      </c>
      <c r="N385" s="132" t="s">
        <v>440</v>
      </c>
      <c r="O385" s="132">
        <v>7485</v>
      </c>
      <c r="P385" s="132" t="s">
        <v>439</v>
      </c>
      <c r="Q385" s="132">
        <v>9</v>
      </c>
      <c r="R385" s="132" t="s">
        <v>194</v>
      </c>
      <c r="S385" s="132">
        <v>1000318</v>
      </c>
      <c r="T385" s="132">
        <v>32</v>
      </c>
      <c r="U385" s="132">
        <v>596</v>
      </c>
      <c r="V385" s="132">
        <v>0</v>
      </c>
      <c r="W385" s="132" t="s">
        <v>1050</v>
      </c>
      <c r="X385" s="132">
        <v>20</v>
      </c>
    </row>
    <row r="386" spans="1:24">
      <c r="A386" s="132">
        <v>1299</v>
      </c>
      <c r="B386" s="132">
        <v>60000000650</v>
      </c>
      <c r="C386" s="132">
        <v>61099020000</v>
      </c>
      <c r="D386" s="132" t="s">
        <v>1078</v>
      </c>
      <c r="E386" s="132" t="s">
        <v>3955</v>
      </c>
      <c r="F386" s="132">
        <v>20</v>
      </c>
      <c r="G386" s="132" t="s">
        <v>3848</v>
      </c>
      <c r="H386" s="132">
        <v>2</v>
      </c>
      <c r="I386" s="132">
        <v>0.156</v>
      </c>
      <c r="J386" s="132">
        <v>1</v>
      </c>
      <c r="K386" s="132">
        <v>0.156</v>
      </c>
      <c r="L386" s="132" t="s">
        <v>242</v>
      </c>
      <c r="M386" s="132">
        <v>787</v>
      </c>
      <c r="N386" s="132" t="s">
        <v>440</v>
      </c>
      <c r="O386" s="132">
        <v>7485</v>
      </c>
      <c r="P386" s="132" t="s">
        <v>425</v>
      </c>
      <c r="Q386" s="132">
        <v>37</v>
      </c>
      <c r="R386" s="132" t="s">
        <v>194</v>
      </c>
      <c r="S386" s="132">
        <v>1000318</v>
      </c>
      <c r="T386" s="132" t="s">
        <v>1127</v>
      </c>
      <c r="U386" s="132">
        <v>626</v>
      </c>
      <c r="V386" s="132">
        <v>0</v>
      </c>
      <c r="W386" s="132" t="s">
        <v>1050</v>
      </c>
      <c r="X386" s="132">
        <v>20</v>
      </c>
    </row>
    <row r="387" spans="1:24">
      <c r="A387" s="132">
        <v>1300</v>
      </c>
      <c r="B387" s="132">
        <v>60000000651</v>
      </c>
      <c r="C387" s="132">
        <v>62023000000</v>
      </c>
      <c r="D387" s="132" t="s">
        <v>1128</v>
      </c>
      <c r="E387" s="132" t="s">
        <v>3650</v>
      </c>
      <c r="F387" s="132">
        <v>14</v>
      </c>
      <c r="G387" s="132" t="s">
        <v>3848</v>
      </c>
      <c r="H387" s="132">
        <v>2</v>
      </c>
      <c r="I387" s="132">
        <v>0.86599999999999999</v>
      </c>
      <c r="J387" s="132">
        <v>1</v>
      </c>
      <c r="K387" s="132">
        <v>0.86599999999999999</v>
      </c>
      <c r="L387" s="132" t="s">
        <v>194</v>
      </c>
      <c r="M387" s="132">
        <v>808</v>
      </c>
      <c r="N387" s="132" t="s">
        <v>2841</v>
      </c>
      <c r="O387" s="132">
        <v>2050</v>
      </c>
      <c r="P387" s="132" t="s">
        <v>439</v>
      </c>
      <c r="Q387" s="132">
        <v>9</v>
      </c>
      <c r="R387" s="132" t="s">
        <v>194</v>
      </c>
      <c r="S387" s="132">
        <v>1000318</v>
      </c>
      <c r="T387" s="132" t="s">
        <v>825</v>
      </c>
      <c r="U387" s="132">
        <v>119</v>
      </c>
      <c r="V387" s="132">
        <v>0</v>
      </c>
      <c r="W387" s="132" t="s">
        <v>1050</v>
      </c>
      <c r="X387" s="132">
        <v>20</v>
      </c>
    </row>
    <row r="388" spans="1:24">
      <c r="A388" s="132">
        <v>1301</v>
      </c>
      <c r="B388" s="132">
        <v>60000000652</v>
      </c>
      <c r="C388" s="132">
        <v>61124190000</v>
      </c>
      <c r="D388" s="132" t="s">
        <v>595</v>
      </c>
      <c r="E388" s="132" t="s">
        <v>3666</v>
      </c>
      <c r="F388" s="132">
        <v>46</v>
      </c>
      <c r="G388" s="132" t="s">
        <v>3848</v>
      </c>
      <c r="H388" s="132">
        <v>2</v>
      </c>
      <c r="I388" s="132">
        <v>0.108</v>
      </c>
      <c r="J388" s="132">
        <v>1</v>
      </c>
      <c r="K388" s="132">
        <v>0.108</v>
      </c>
      <c r="L388" s="132" t="s">
        <v>194</v>
      </c>
      <c r="M388" s="132">
        <v>808</v>
      </c>
      <c r="N388" s="132" t="s">
        <v>2777</v>
      </c>
      <c r="O388" s="132">
        <v>1704</v>
      </c>
      <c r="P388" s="132" t="s">
        <v>3878</v>
      </c>
      <c r="Q388" s="132">
        <v>56</v>
      </c>
      <c r="R388" s="132" t="s">
        <v>194</v>
      </c>
      <c r="S388" s="132">
        <v>1000318</v>
      </c>
      <c r="T388" s="132">
        <v>34</v>
      </c>
      <c r="U388" s="132">
        <v>595</v>
      </c>
      <c r="V388" s="132">
        <v>0</v>
      </c>
      <c r="W388" s="132" t="s">
        <v>1050</v>
      </c>
      <c r="X388" s="132">
        <v>20</v>
      </c>
    </row>
    <row r="389" spans="1:24">
      <c r="A389" s="132">
        <v>1302</v>
      </c>
      <c r="B389" s="132">
        <v>60000000248</v>
      </c>
      <c r="C389" s="132">
        <v>61044300000</v>
      </c>
      <c r="D389" s="132" t="s">
        <v>541</v>
      </c>
      <c r="E389" s="132" t="s">
        <v>426</v>
      </c>
      <c r="F389" s="132">
        <v>43</v>
      </c>
      <c r="G389" s="132" t="s">
        <v>3848</v>
      </c>
      <c r="H389" s="132">
        <v>2</v>
      </c>
      <c r="I389" s="132">
        <v>0.24199999999999999</v>
      </c>
      <c r="J389" s="132">
        <v>1</v>
      </c>
      <c r="K389" s="132">
        <v>0.24199999999999999</v>
      </c>
      <c r="L389" s="132" t="s">
        <v>213</v>
      </c>
      <c r="M389" s="132">
        <v>841</v>
      </c>
      <c r="N389" s="132" t="s">
        <v>2818</v>
      </c>
      <c r="O389" s="132">
        <v>1810</v>
      </c>
      <c r="P389" s="132" t="s">
        <v>3876</v>
      </c>
      <c r="Q389" s="132">
        <v>54</v>
      </c>
      <c r="R389" s="132" t="s">
        <v>194</v>
      </c>
      <c r="S389" s="132">
        <v>1000318</v>
      </c>
      <c r="T389" s="132">
        <v>32</v>
      </c>
      <c r="U389" s="132">
        <v>596</v>
      </c>
      <c r="V389" s="132">
        <v>79</v>
      </c>
      <c r="W389" s="132" t="s">
        <v>1050</v>
      </c>
      <c r="X389" s="132">
        <v>20</v>
      </c>
    </row>
    <row r="390" spans="1:24">
      <c r="A390" s="132">
        <v>1303</v>
      </c>
      <c r="B390" s="132">
        <v>60000000653</v>
      </c>
      <c r="C390" s="132">
        <v>61099020000</v>
      </c>
      <c r="D390" s="132" t="s">
        <v>604</v>
      </c>
      <c r="E390" s="132" t="s">
        <v>329</v>
      </c>
      <c r="F390" s="132">
        <v>249</v>
      </c>
      <c r="G390" s="132" t="s">
        <v>3848</v>
      </c>
      <c r="H390" s="132">
        <v>2</v>
      </c>
      <c r="I390" s="132">
        <v>0.11600000000000001</v>
      </c>
      <c r="J390" s="132">
        <v>1</v>
      </c>
      <c r="K390" s="132">
        <v>0.11600000000000001</v>
      </c>
      <c r="L390" s="132" t="s">
        <v>227</v>
      </c>
      <c r="M390" s="132">
        <v>84</v>
      </c>
      <c r="N390" s="132" t="s">
        <v>2796</v>
      </c>
      <c r="O390" s="132">
        <v>1745</v>
      </c>
      <c r="P390" s="132" t="s">
        <v>425</v>
      </c>
      <c r="Q390" s="132">
        <v>37</v>
      </c>
      <c r="R390" s="132" t="s">
        <v>194</v>
      </c>
      <c r="S390" s="132">
        <v>1000318</v>
      </c>
      <c r="T390" s="132">
        <v>36</v>
      </c>
      <c r="U390" s="132">
        <v>584</v>
      </c>
      <c r="V390" s="132">
        <v>0</v>
      </c>
      <c r="W390" s="132" t="s">
        <v>1063</v>
      </c>
      <c r="X390" s="132">
        <v>13</v>
      </c>
    </row>
    <row r="391" spans="1:24">
      <c r="A391" s="132">
        <v>1304</v>
      </c>
      <c r="B391" s="132">
        <v>60000000654</v>
      </c>
      <c r="C391" s="132">
        <v>64041910000</v>
      </c>
      <c r="D391" s="132" t="s">
        <v>486</v>
      </c>
      <c r="E391" s="132" t="s">
        <v>454</v>
      </c>
      <c r="F391" s="132">
        <v>310</v>
      </c>
      <c r="G391" s="132" t="s">
        <v>3847</v>
      </c>
      <c r="H391" s="132">
        <v>1</v>
      </c>
      <c r="I391" s="132">
        <v>0.30599999999999999</v>
      </c>
      <c r="J391" s="132">
        <v>1</v>
      </c>
      <c r="K391" s="132">
        <v>0.30599999999999999</v>
      </c>
      <c r="L391" s="132" t="s">
        <v>194</v>
      </c>
      <c r="M391" s="132">
        <v>808</v>
      </c>
      <c r="N391" s="132" t="s">
        <v>3915</v>
      </c>
      <c r="O391" s="132">
        <v>7497</v>
      </c>
      <c r="P391" s="132" t="s">
        <v>3963</v>
      </c>
      <c r="Q391" s="132" t="s">
        <v>3939</v>
      </c>
      <c r="R391" s="132" t="s">
        <v>194</v>
      </c>
      <c r="S391" s="132">
        <v>1000318</v>
      </c>
      <c r="T391" s="132">
        <v>43</v>
      </c>
      <c r="U391" s="132">
        <v>627</v>
      </c>
      <c r="V391" s="132">
        <v>0</v>
      </c>
      <c r="W391" s="132" t="s">
        <v>1050</v>
      </c>
      <c r="X391" s="132">
        <v>20</v>
      </c>
    </row>
    <row r="392" spans="1:24">
      <c r="A392" s="132">
        <v>1305</v>
      </c>
      <c r="B392" s="132">
        <v>60000000655</v>
      </c>
      <c r="C392" s="132">
        <v>61044300000</v>
      </c>
      <c r="D392" s="132" t="s">
        <v>541</v>
      </c>
      <c r="E392" s="132" t="s">
        <v>426</v>
      </c>
      <c r="F392" s="132">
        <v>43</v>
      </c>
      <c r="G392" s="132" t="s">
        <v>3848</v>
      </c>
      <c r="H392" s="132">
        <v>2</v>
      </c>
      <c r="I392" s="132">
        <v>0.23200000000000001</v>
      </c>
      <c r="J392" s="132">
        <v>1</v>
      </c>
      <c r="K392" s="132">
        <v>0.23200000000000001</v>
      </c>
      <c r="L392" s="132" t="s">
        <v>194</v>
      </c>
      <c r="M392" s="132">
        <v>808</v>
      </c>
      <c r="N392" s="132" t="s">
        <v>433</v>
      </c>
      <c r="O392" s="132">
        <v>1815</v>
      </c>
      <c r="P392" s="132" t="s">
        <v>425</v>
      </c>
      <c r="Q392" s="132">
        <v>37</v>
      </c>
      <c r="R392" s="132" t="s">
        <v>194</v>
      </c>
      <c r="S392" s="132">
        <v>1000318</v>
      </c>
      <c r="T392" s="132">
        <v>38</v>
      </c>
      <c r="U392" s="132">
        <v>575</v>
      </c>
      <c r="V392" s="132">
        <v>0</v>
      </c>
      <c r="W392" s="132" t="s">
        <v>1048</v>
      </c>
      <c r="X392" s="132">
        <v>4</v>
      </c>
    </row>
    <row r="393" spans="1:24">
      <c r="A393" s="132">
        <v>1306</v>
      </c>
      <c r="B393" s="132">
        <v>60000000656</v>
      </c>
      <c r="C393" s="132">
        <v>61044200000</v>
      </c>
      <c r="D393" s="132" t="s">
        <v>506</v>
      </c>
      <c r="E393" s="132" t="s">
        <v>426</v>
      </c>
      <c r="F393" s="132">
        <v>43</v>
      </c>
      <c r="G393" s="132" t="s">
        <v>3848</v>
      </c>
      <c r="H393" s="132">
        <v>2</v>
      </c>
      <c r="I393" s="132">
        <v>0.184</v>
      </c>
      <c r="J393" s="132">
        <v>1</v>
      </c>
      <c r="K393" s="132">
        <v>0.184</v>
      </c>
      <c r="L393" s="132" t="s">
        <v>194</v>
      </c>
      <c r="M393" s="132">
        <v>808</v>
      </c>
      <c r="N393" s="132" t="s">
        <v>428</v>
      </c>
      <c r="O393" s="132">
        <v>7505</v>
      </c>
      <c r="P393" s="132" t="s">
        <v>439</v>
      </c>
      <c r="Q393" s="132">
        <v>9</v>
      </c>
      <c r="R393" s="132" t="s">
        <v>194</v>
      </c>
      <c r="S393" s="132">
        <v>1000318</v>
      </c>
      <c r="T393" s="132">
        <v>34</v>
      </c>
      <c r="U393" s="132">
        <v>595</v>
      </c>
      <c r="V393" s="132">
        <v>0</v>
      </c>
      <c r="W393" s="132" t="s">
        <v>1055</v>
      </c>
      <c r="X393" s="132">
        <v>3</v>
      </c>
    </row>
    <row r="394" spans="1:24">
      <c r="A394" s="132">
        <v>1307</v>
      </c>
      <c r="B394" s="132">
        <v>60000000657</v>
      </c>
      <c r="C394" s="132">
        <v>61062000000</v>
      </c>
      <c r="D394" s="132" t="s">
        <v>988</v>
      </c>
      <c r="E394" s="132" t="s">
        <v>437</v>
      </c>
      <c r="F394" s="132">
        <v>77</v>
      </c>
      <c r="G394" s="132" t="s">
        <v>3848</v>
      </c>
      <c r="H394" s="132">
        <v>2</v>
      </c>
      <c r="I394" s="132">
        <v>8.7999999999999995E-2</v>
      </c>
      <c r="J394" s="132">
        <v>1</v>
      </c>
      <c r="K394" s="132">
        <v>8.7999999999999995E-2</v>
      </c>
      <c r="L394" s="132" t="s">
        <v>225</v>
      </c>
      <c r="M394" s="132">
        <v>850</v>
      </c>
      <c r="N394" s="132" t="s">
        <v>3915</v>
      </c>
      <c r="O394" s="132">
        <v>7497</v>
      </c>
      <c r="P394" s="132" t="s">
        <v>425</v>
      </c>
      <c r="Q394" s="132">
        <v>37</v>
      </c>
      <c r="R394" s="132" t="s">
        <v>194</v>
      </c>
      <c r="S394" s="132">
        <v>1000318</v>
      </c>
      <c r="T394" s="132" t="s">
        <v>1129</v>
      </c>
      <c r="U394" s="132">
        <v>628</v>
      </c>
      <c r="V394" s="132">
        <v>0</v>
      </c>
      <c r="W394" s="132" t="s">
        <v>1038</v>
      </c>
      <c r="X394" s="132">
        <v>5</v>
      </c>
    </row>
    <row r="395" spans="1:24">
      <c r="A395" s="132">
        <v>1308</v>
      </c>
      <c r="B395" s="132">
        <v>60000000658</v>
      </c>
      <c r="C395" s="132">
        <v>61044200000</v>
      </c>
      <c r="D395" s="132" t="s">
        <v>506</v>
      </c>
      <c r="E395" s="132" t="s">
        <v>426</v>
      </c>
      <c r="F395" s="132">
        <v>43</v>
      </c>
      <c r="G395" s="132" t="s">
        <v>3848</v>
      </c>
      <c r="H395" s="132">
        <v>2</v>
      </c>
      <c r="I395" s="132">
        <v>0.22800000000000001</v>
      </c>
      <c r="J395" s="132">
        <v>1</v>
      </c>
      <c r="K395" s="132">
        <v>0.22800000000000001</v>
      </c>
      <c r="L395" s="132" t="s">
        <v>194</v>
      </c>
      <c r="M395" s="132">
        <v>808</v>
      </c>
      <c r="N395" s="132" t="s">
        <v>428</v>
      </c>
      <c r="O395" s="132">
        <v>7505</v>
      </c>
      <c r="P395" s="132" t="s">
        <v>439</v>
      </c>
      <c r="Q395" s="132">
        <v>9</v>
      </c>
      <c r="R395" s="132" t="s">
        <v>194</v>
      </c>
      <c r="S395" s="132">
        <v>1000318</v>
      </c>
      <c r="T395" s="132">
        <v>40</v>
      </c>
      <c r="U395" s="132">
        <v>592</v>
      </c>
      <c r="V395" s="132">
        <v>0</v>
      </c>
      <c r="W395" s="132" t="s">
        <v>1046</v>
      </c>
      <c r="X395" s="132">
        <v>12</v>
      </c>
    </row>
    <row r="396" spans="1:24">
      <c r="A396" s="132">
        <v>1309</v>
      </c>
      <c r="B396" s="132">
        <v>60000000659</v>
      </c>
      <c r="C396" s="132">
        <v>61062000000</v>
      </c>
      <c r="D396" s="132" t="s">
        <v>1106</v>
      </c>
      <c r="E396" s="132" t="s">
        <v>437</v>
      </c>
      <c r="F396" s="132">
        <v>77</v>
      </c>
      <c r="G396" s="132" t="s">
        <v>3848</v>
      </c>
      <c r="H396" s="132">
        <v>2</v>
      </c>
      <c r="I396" s="132">
        <v>0.16800000000000001</v>
      </c>
      <c r="J396" s="132">
        <v>1</v>
      </c>
      <c r="K396" s="132">
        <v>0.16800000000000001</v>
      </c>
      <c r="L396" s="132" t="s">
        <v>194</v>
      </c>
      <c r="M396" s="132">
        <v>808</v>
      </c>
      <c r="N396" s="132" t="s">
        <v>428</v>
      </c>
      <c r="O396" s="132">
        <v>7505</v>
      </c>
      <c r="P396" s="132" t="s">
        <v>425</v>
      </c>
      <c r="Q396" s="132">
        <v>37</v>
      </c>
      <c r="R396" s="132" t="s">
        <v>194</v>
      </c>
      <c r="S396" s="132">
        <v>1000318</v>
      </c>
      <c r="T396" s="132">
        <v>36</v>
      </c>
      <c r="U396" s="132">
        <v>584</v>
      </c>
      <c r="V396" s="132">
        <v>0</v>
      </c>
      <c r="W396" s="132" t="s">
        <v>1046</v>
      </c>
      <c r="X396" s="132">
        <v>12</v>
      </c>
    </row>
    <row r="397" spans="1:24">
      <c r="A397" s="132">
        <v>1310</v>
      </c>
      <c r="B397" s="132">
        <v>60000000660</v>
      </c>
      <c r="C397" s="132">
        <v>61044300000</v>
      </c>
      <c r="D397" s="132" t="s">
        <v>541</v>
      </c>
      <c r="E397" s="132" t="s">
        <v>426</v>
      </c>
      <c r="F397" s="132">
        <v>43</v>
      </c>
      <c r="G397" s="132" t="s">
        <v>3848</v>
      </c>
      <c r="H397" s="132">
        <v>2</v>
      </c>
      <c r="I397" s="132">
        <v>0.26400000000000001</v>
      </c>
      <c r="J397" s="132">
        <v>1</v>
      </c>
      <c r="K397" s="132">
        <v>0.26400000000000001</v>
      </c>
      <c r="L397" s="132" t="s">
        <v>194</v>
      </c>
      <c r="M397" s="132">
        <v>808</v>
      </c>
      <c r="N397" s="132" t="s">
        <v>433</v>
      </c>
      <c r="O397" s="132">
        <v>1815</v>
      </c>
      <c r="P397" s="132" t="s">
        <v>425</v>
      </c>
      <c r="Q397" s="132">
        <v>37</v>
      </c>
      <c r="R397" s="132" t="s">
        <v>194</v>
      </c>
      <c r="S397" s="132">
        <v>1000318</v>
      </c>
      <c r="T397" s="132">
        <v>38</v>
      </c>
      <c r="U397" s="132">
        <v>575</v>
      </c>
      <c r="V397" s="132">
        <v>0</v>
      </c>
      <c r="W397" s="132" t="s">
        <v>1109</v>
      </c>
      <c r="X397" s="132">
        <v>9</v>
      </c>
    </row>
    <row r="398" spans="1:24">
      <c r="A398" s="132">
        <v>1311</v>
      </c>
      <c r="B398" s="132">
        <v>60000000661</v>
      </c>
      <c r="C398" s="132">
        <v>61043200000</v>
      </c>
      <c r="D398" s="132" t="s">
        <v>1131</v>
      </c>
      <c r="E398" s="132" t="s">
        <v>466</v>
      </c>
      <c r="F398" s="132">
        <v>153</v>
      </c>
      <c r="G398" s="132" t="s">
        <v>3848</v>
      </c>
      <c r="H398" s="132">
        <v>2</v>
      </c>
      <c r="I398" s="132">
        <v>0.19600000000000001</v>
      </c>
      <c r="J398" s="132">
        <v>1</v>
      </c>
      <c r="K398" s="132">
        <v>0.19600000000000001</v>
      </c>
      <c r="L398" s="132" t="s">
        <v>194</v>
      </c>
      <c r="M398" s="132">
        <v>808</v>
      </c>
      <c r="N398" s="132" t="s">
        <v>433</v>
      </c>
      <c r="O398" s="132">
        <v>1815</v>
      </c>
      <c r="P398" s="132" t="s">
        <v>439</v>
      </c>
      <c r="Q398" s="132">
        <v>9</v>
      </c>
      <c r="R398" s="132" t="s">
        <v>194</v>
      </c>
      <c r="S398" s="132">
        <v>1000318</v>
      </c>
      <c r="T398" s="132">
        <v>38</v>
      </c>
      <c r="U398" s="132">
        <v>575</v>
      </c>
      <c r="V398" s="132">
        <v>0</v>
      </c>
      <c r="W398" s="132" t="s">
        <v>1063</v>
      </c>
      <c r="X398" s="132">
        <v>13</v>
      </c>
    </row>
    <row r="399" spans="1:24">
      <c r="A399" s="132">
        <v>1312</v>
      </c>
      <c r="B399" s="132">
        <v>60000000662</v>
      </c>
      <c r="C399" s="132">
        <v>61091000000</v>
      </c>
      <c r="D399" s="132" t="s">
        <v>608</v>
      </c>
      <c r="E399" s="132" t="s">
        <v>329</v>
      </c>
      <c r="F399" s="132">
        <v>249</v>
      </c>
      <c r="G399" s="132" t="s">
        <v>3848</v>
      </c>
      <c r="H399" s="132">
        <v>2</v>
      </c>
      <c r="I399" s="132">
        <v>8.4000000000000005E-2</v>
      </c>
      <c r="J399" s="132">
        <v>1</v>
      </c>
      <c r="K399" s="132">
        <v>8.4000000000000005E-2</v>
      </c>
      <c r="L399" s="132" t="s">
        <v>292</v>
      </c>
      <c r="M399" s="132">
        <v>875</v>
      </c>
      <c r="N399" s="132" t="s">
        <v>436</v>
      </c>
      <c r="O399" s="132">
        <v>1840</v>
      </c>
      <c r="P399" s="132" t="s">
        <v>439</v>
      </c>
      <c r="Q399" s="132">
        <v>9</v>
      </c>
      <c r="R399" s="132" t="s">
        <v>194</v>
      </c>
      <c r="S399" s="132">
        <v>1000318</v>
      </c>
      <c r="T399" s="132">
        <v>38</v>
      </c>
      <c r="U399" s="132">
        <v>575</v>
      </c>
      <c r="V399" s="132">
        <v>0</v>
      </c>
      <c r="W399" s="132" t="s">
        <v>1048</v>
      </c>
      <c r="X399" s="132">
        <v>4</v>
      </c>
    </row>
    <row r="400" spans="1:24">
      <c r="A400" s="132">
        <v>1313</v>
      </c>
      <c r="B400" s="132">
        <v>60000000663</v>
      </c>
      <c r="C400" s="132">
        <v>61091000000</v>
      </c>
      <c r="D400" s="132" t="s">
        <v>1132</v>
      </c>
      <c r="E400" s="132" t="s">
        <v>329</v>
      </c>
      <c r="F400" s="132">
        <v>249</v>
      </c>
      <c r="G400" s="132" t="s">
        <v>3848</v>
      </c>
      <c r="H400" s="132">
        <v>2</v>
      </c>
      <c r="I400" s="132">
        <v>0.16</v>
      </c>
      <c r="J400" s="132">
        <v>1</v>
      </c>
      <c r="K400" s="132">
        <v>0.16</v>
      </c>
      <c r="L400" s="132" t="s">
        <v>227</v>
      </c>
      <c r="M400" s="132">
        <v>84</v>
      </c>
      <c r="N400" s="132" t="s">
        <v>2855</v>
      </c>
      <c r="O400" s="132">
        <v>2105</v>
      </c>
      <c r="P400" s="132" t="s">
        <v>439</v>
      </c>
      <c r="Q400" s="132">
        <v>9</v>
      </c>
      <c r="R400" s="132" t="s">
        <v>194</v>
      </c>
      <c r="S400" s="132">
        <v>1000318</v>
      </c>
      <c r="T400" s="132" t="s">
        <v>1103</v>
      </c>
      <c r="U400" s="132">
        <v>618</v>
      </c>
      <c r="V400" s="132">
        <v>0</v>
      </c>
      <c r="W400" s="132" t="s">
        <v>1046</v>
      </c>
      <c r="X400" s="132">
        <v>12</v>
      </c>
    </row>
    <row r="401" spans="1:24">
      <c r="A401" s="132">
        <v>1314</v>
      </c>
      <c r="B401" s="132">
        <v>60000000664</v>
      </c>
      <c r="C401" s="132">
        <v>61042200000</v>
      </c>
      <c r="D401" s="132" t="s">
        <v>662</v>
      </c>
      <c r="E401" s="132" t="s">
        <v>3914</v>
      </c>
      <c r="F401" s="132">
        <v>464</v>
      </c>
      <c r="G401" s="132" t="s">
        <v>3848</v>
      </c>
      <c r="H401" s="132">
        <v>2</v>
      </c>
      <c r="I401" s="132">
        <v>0.182</v>
      </c>
      <c r="J401" s="132">
        <v>1</v>
      </c>
      <c r="K401" s="132">
        <v>0.182</v>
      </c>
      <c r="L401" s="132" t="s">
        <v>257</v>
      </c>
      <c r="M401" s="132">
        <v>862</v>
      </c>
      <c r="N401" s="132" t="s">
        <v>428</v>
      </c>
      <c r="O401" s="132">
        <v>7505</v>
      </c>
      <c r="P401" s="132" t="s">
        <v>439</v>
      </c>
      <c r="Q401" s="132">
        <v>9</v>
      </c>
      <c r="R401" s="132" t="s">
        <v>194</v>
      </c>
      <c r="S401" s="132">
        <v>1000318</v>
      </c>
      <c r="T401" s="132" t="s">
        <v>1129</v>
      </c>
      <c r="U401" s="132">
        <v>628</v>
      </c>
      <c r="V401" s="132">
        <v>0</v>
      </c>
      <c r="W401" s="132" t="s">
        <v>1063</v>
      </c>
      <c r="X401" s="132">
        <v>13</v>
      </c>
    </row>
    <row r="402" spans="1:24">
      <c r="A402" s="132">
        <v>1315</v>
      </c>
      <c r="B402" s="132">
        <v>60000000665</v>
      </c>
      <c r="C402" s="132">
        <v>61099020000</v>
      </c>
      <c r="D402" s="132" t="s">
        <v>604</v>
      </c>
      <c r="E402" s="132" t="s">
        <v>329</v>
      </c>
      <c r="F402" s="132">
        <v>249</v>
      </c>
      <c r="G402" s="132" t="s">
        <v>3848</v>
      </c>
      <c r="H402" s="132">
        <v>2</v>
      </c>
      <c r="I402" s="132">
        <v>0.11600000000000001</v>
      </c>
      <c r="J402" s="132">
        <v>1</v>
      </c>
      <c r="K402" s="132">
        <v>0.11600000000000001</v>
      </c>
      <c r="L402" s="132" t="s">
        <v>227</v>
      </c>
      <c r="M402" s="132">
        <v>84</v>
      </c>
      <c r="N402" s="132" t="s">
        <v>2796</v>
      </c>
      <c r="O402" s="132">
        <v>1745</v>
      </c>
      <c r="P402" s="132" t="s">
        <v>425</v>
      </c>
      <c r="Q402" s="132">
        <v>37</v>
      </c>
      <c r="R402" s="132" t="s">
        <v>194</v>
      </c>
      <c r="S402" s="132">
        <v>1000318</v>
      </c>
      <c r="T402" s="132">
        <v>36</v>
      </c>
      <c r="U402" s="132">
        <v>584</v>
      </c>
      <c r="V402" s="132">
        <v>0</v>
      </c>
      <c r="W402" s="132" t="s">
        <v>1063</v>
      </c>
      <c r="X402" s="132">
        <v>13</v>
      </c>
    </row>
    <row r="403" spans="1:24">
      <c r="A403" s="132">
        <v>1316</v>
      </c>
      <c r="B403" s="132">
        <v>60000000666</v>
      </c>
      <c r="C403" s="132">
        <v>61044300000</v>
      </c>
      <c r="D403" s="132" t="s">
        <v>541</v>
      </c>
      <c r="E403" s="132" t="s">
        <v>426</v>
      </c>
      <c r="F403" s="132">
        <v>43</v>
      </c>
      <c r="G403" s="132" t="s">
        <v>3848</v>
      </c>
      <c r="H403" s="132">
        <v>2</v>
      </c>
      <c r="I403" s="132">
        <v>0.182</v>
      </c>
      <c r="J403" s="132">
        <v>1</v>
      </c>
      <c r="K403" s="132">
        <v>0.182</v>
      </c>
      <c r="L403" s="132" t="s">
        <v>252</v>
      </c>
      <c r="M403" s="132">
        <v>434</v>
      </c>
      <c r="N403" s="132" t="s">
        <v>433</v>
      </c>
      <c r="O403" s="132">
        <v>1815</v>
      </c>
      <c r="P403" s="132" t="s">
        <v>425</v>
      </c>
      <c r="Q403" s="132">
        <v>37</v>
      </c>
      <c r="R403" s="132" t="s">
        <v>194</v>
      </c>
      <c r="S403" s="132">
        <v>1000318</v>
      </c>
      <c r="T403" s="132">
        <v>36</v>
      </c>
      <c r="U403" s="132">
        <v>584</v>
      </c>
      <c r="V403" s="132">
        <v>0</v>
      </c>
      <c r="W403" s="132" t="s">
        <v>1053</v>
      </c>
      <c r="X403" s="132">
        <v>17</v>
      </c>
    </row>
    <row r="404" spans="1:24">
      <c r="A404" s="132">
        <v>1317</v>
      </c>
      <c r="B404" s="132">
        <v>60000000667</v>
      </c>
      <c r="C404" s="132">
        <v>62046231000</v>
      </c>
      <c r="D404" s="132" t="s">
        <v>1134</v>
      </c>
      <c r="E404" s="132" t="s">
        <v>3964</v>
      </c>
      <c r="F404" s="132">
        <v>87</v>
      </c>
      <c r="G404" s="132" t="s">
        <v>3848</v>
      </c>
      <c r="H404" s="132">
        <v>2</v>
      </c>
      <c r="I404" s="132">
        <v>0.374</v>
      </c>
      <c r="J404" s="132">
        <v>1</v>
      </c>
      <c r="K404" s="132">
        <v>0.374</v>
      </c>
      <c r="L404" s="132" t="s">
        <v>194</v>
      </c>
      <c r="M404" s="132">
        <v>808</v>
      </c>
      <c r="N404" s="132" t="s">
        <v>2855</v>
      </c>
      <c r="O404" s="132">
        <v>2105</v>
      </c>
      <c r="P404" s="132" t="s">
        <v>439</v>
      </c>
      <c r="Q404" s="132">
        <v>9</v>
      </c>
      <c r="R404" s="132" t="s">
        <v>194</v>
      </c>
      <c r="S404" s="132">
        <v>1000318</v>
      </c>
      <c r="T404" s="132" t="s">
        <v>1135</v>
      </c>
      <c r="U404" s="132">
        <v>629</v>
      </c>
      <c r="V404" s="132">
        <v>0</v>
      </c>
      <c r="W404" s="132" t="s">
        <v>1038</v>
      </c>
      <c r="X404" s="132">
        <v>5</v>
      </c>
    </row>
    <row r="405" spans="1:24">
      <c r="A405" s="132">
        <v>1318</v>
      </c>
      <c r="B405" s="132">
        <v>60000000668</v>
      </c>
      <c r="C405" s="132">
        <v>64029998000</v>
      </c>
      <c r="D405" s="132" t="s">
        <v>1136</v>
      </c>
      <c r="E405" s="132" t="s">
        <v>3681</v>
      </c>
      <c r="F405" s="132">
        <v>66</v>
      </c>
      <c r="G405" s="132" t="s">
        <v>3848</v>
      </c>
      <c r="H405" s="132">
        <v>2</v>
      </c>
      <c r="I405" s="132">
        <v>0.66</v>
      </c>
      <c r="J405" s="132">
        <v>1</v>
      </c>
      <c r="K405" s="132">
        <v>0.66</v>
      </c>
      <c r="L405" s="132" t="s">
        <v>194</v>
      </c>
      <c r="M405" s="132">
        <v>808</v>
      </c>
      <c r="N405" s="132" t="s">
        <v>3915</v>
      </c>
      <c r="O405" s="132">
        <v>7497</v>
      </c>
      <c r="P405" s="132" t="s">
        <v>3938</v>
      </c>
      <c r="Q405" s="132">
        <v>101</v>
      </c>
      <c r="R405" s="132" t="s">
        <v>194</v>
      </c>
      <c r="S405" s="132">
        <v>1000318</v>
      </c>
      <c r="T405" s="132">
        <v>38</v>
      </c>
      <c r="U405" s="132">
        <v>575</v>
      </c>
      <c r="V405" s="132">
        <v>0</v>
      </c>
      <c r="W405" s="132" t="s">
        <v>1109</v>
      </c>
      <c r="X405" s="132">
        <v>9</v>
      </c>
    </row>
    <row r="406" spans="1:24">
      <c r="A406" s="132">
        <v>1319</v>
      </c>
      <c r="B406" s="132">
        <v>60000000669</v>
      </c>
      <c r="C406" s="132" t="s">
        <v>560</v>
      </c>
      <c r="D406" s="132" t="s">
        <v>561</v>
      </c>
      <c r="E406" s="132" t="s">
        <v>3950</v>
      </c>
      <c r="F406" s="132">
        <v>339</v>
      </c>
      <c r="G406" s="132" t="s">
        <v>3848</v>
      </c>
      <c r="H406" s="132">
        <v>2</v>
      </c>
      <c r="I406" s="132">
        <v>4.3999999999999997E-2</v>
      </c>
      <c r="J406" s="132">
        <v>1</v>
      </c>
      <c r="K406" s="132">
        <v>4.3999999999999997E-2</v>
      </c>
      <c r="L406" s="132" t="s">
        <v>194</v>
      </c>
      <c r="M406" s="132">
        <v>808</v>
      </c>
      <c r="N406" s="132" t="s">
        <v>2985</v>
      </c>
      <c r="O406" s="132">
        <v>9001</v>
      </c>
      <c r="P406" s="132" t="s">
        <v>3867</v>
      </c>
      <c r="Q406" s="132">
        <v>36</v>
      </c>
      <c r="R406" s="132" t="s">
        <v>194</v>
      </c>
      <c r="S406" s="132">
        <v>1000318</v>
      </c>
      <c r="T406" s="132">
        <v>0</v>
      </c>
      <c r="U406" s="132">
        <v>587</v>
      </c>
      <c r="V406" s="132">
        <v>0</v>
      </c>
      <c r="W406" s="132" t="s">
        <v>3916</v>
      </c>
      <c r="X406" s="132">
        <v>10</v>
      </c>
    </row>
    <row r="407" spans="1:24">
      <c r="A407" s="132">
        <v>1320</v>
      </c>
      <c r="B407" s="132">
        <v>60000000670</v>
      </c>
      <c r="C407" s="132">
        <v>61044900000</v>
      </c>
      <c r="D407" s="132" t="s">
        <v>1081</v>
      </c>
      <c r="E407" s="132" t="s">
        <v>426</v>
      </c>
      <c r="F407" s="132">
        <v>43</v>
      </c>
      <c r="G407" s="132" t="s">
        <v>3848</v>
      </c>
      <c r="H407" s="132">
        <v>2</v>
      </c>
      <c r="I407" s="132">
        <v>0.13</v>
      </c>
      <c r="J407" s="132">
        <v>1</v>
      </c>
      <c r="K407" s="132">
        <v>0.13</v>
      </c>
      <c r="L407" s="132" t="s">
        <v>297</v>
      </c>
      <c r="M407" s="132">
        <v>876</v>
      </c>
      <c r="N407" s="132" t="s">
        <v>3915</v>
      </c>
      <c r="O407" s="132">
        <v>7497</v>
      </c>
      <c r="P407" s="132" t="s">
        <v>431</v>
      </c>
      <c r="Q407" s="132">
        <v>53</v>
      </c>
      <c r="R407" s="132" t="s">
        <v>194</v>
      </c>
      <c r="S407" s="132">
        <v>1000318</v>
      </c>
      <c r="T407" s="132">
        <v>48</v>
      </c>
      <c r="U407" s="132">
        <v>578</v>
      </c>
      <c r="V407" s="132">
        <v>0</v>
      </c>
      <c r="W407" s="132" t="s">
        <v>1050</v>
      </c>
      <c r="X407" s="132">
        <v>20</v>
      </c>
    </row>
    <row r="408" spans="1:24">
      <c r="A408" s="132">
        <v>1321</v>
      </c>
      <c r="B408" s="132">
        <v>60000000671</v>
      </c>
      <c r="C408" s="132">
        <v>61091000000</v>
      </c>
      <c r="D408" s="132" t="s">
        <v>608</v>
      </c>
      <c r="E408" s="132" t="s">
        <v>329</v>
      </c>
      <c r="F408" s="132">
        <v>249</v>
      </c>
      <c r="G408" s="132" t="s">
        <v>3848</v>
      </c>
      <c r="H408" s="132">
        <v>2</v>
      </c>
      <c r="I408" s="132">
        <v>0.11799999999999999</v>
      </c>
      <c r="J408" s="132">
        <v>1</v>
      </c>
      <c r="K408" s="132">
        <v>0.11799999999999999</v>
      </c>
      <c r="L408" s="132" t="s">
        <v>219</v>
      </c>
      <c r="M408" s="132">
        <v>845</v>
      </c>
      <c r="N408" s="132" t="s">
        <v>2783</v>
      </c>
      <c r="O408" s="132">
        <v>1715</v>
      </c>
      <c r="P408" s="132" t="s">
        <v>439</v>
      </c>
      <c r="Q408" s="132">
        <v>9</v>
      </c>
      <c r="R408" s="132" t="s">
        <v>194</v>
      </c>
      <c r="S408" s="132">
        <v>1000318</v>
      </c>
      <c r="T408" s="132" t="s">
        <v>821</v>
      </c>
      <c r="U408" s="132">
        <v>3</v>
      </c>
      <c r="V408" s="132">
        <v>0</v>
      </c>
      <c r="W408" s="132" t="s">
        <v>1048</v>
      </c>
      <c r="X408" s="132">
        <v>4</v>
      </c>
    </row>
    <row r="409" spans="1:24">
      <c r="A409" s="132">
        <v>1322</v>
      </c>
      <c r="B409" s="132">
        <v>60000000672</v>
      </c>
      <c r="C409" s="132">
        <v>62121090000</v>
      </c>
      <c r="D409" s="132" t="s">
        <v>634</v>
      </c>
      <c r="E409" s="132" t="s">
        <v>3723</v>
      </c>
      <c r="F409" s="132">
        <v>235</v>
      </c>
      <c r="G409" s="132" t="s">
        <v>3848</v>
      </c>
      <c r="H409" s="132">
        <v>2</v>
      </c>
      <c r="I409" s="132">
        <v>0.112</v>
      </c>
      <c r="J409" s="132">
        <v>1</v>
      </c>
      <c r="K409" s="132">
        <v>0.112</v>
      </c>
      <c r="L409" s="132" t="s">
        <v>298</v>
      </c>
      <c r="M409" s="132">
        <v>877</v>
      </c>
      <c r="N409" s="132" t="s">
        <v>440</v>
      </c>
      <c r="O409" s="132">
        <v>7485</v>
      </c>
      <c r="P409" s="132" t="s">
        <v>3878</v>
      </c>
      <c r="Q409" s="132">
        <v>56</v>
      </c>
      <c r="R409" s="132" t="s">
        <v>194</v>
      </c>
      <c r="S409" s="132">
        <v>1000318</v>
      </c>
      <c r="T409" s="132" t="s">
        <v>1137</v>
      </c>
      <c r="U409" s="132">
        <v>630</v>
      </c>
      <c r="V409" s="132">
        <v>0</v>
      </c>
      <c r="W409" s="132" t="s">
        <v>1050</v>
      </c>
      <c r="X409" s="132">
        <v>20</v>
      </c>
    </row>
    <row r="410" spans="1:24">
      <c r="A410" s="132">
        <v>1323</v>
      </c>
      <c r="B410" s="132">
        <v>60000000673</v>
      </c>
      <c r="C410" s="132">
        <v>61099020000</v>
      </c>
      <c r="D410" s="132" t="s">
        <v>604</v>
      </c>
      <c r="E410" s="132" t="s">
        <v>329</v>
      </c>
      <c r="F410" s="132">
        <v>249</v>
      </c>
      <c r="G410" s="132" t="s">
        <v>3848</v>
      </c>
      <c r="H410" s="132">
        <v>2</v>
      </c>
      <c r="I410" s="132">
        <v>5.3999999999999999E-2</v>
      </c>
      <c r="J410" s="132">
        <v>1</v>
      </c>
      <c r="K410" s="132">
        <v>5.3999999999999999E-2</v>
      </c>
      <c r="L410" s="132" t="s">
        <v>194</v>
      </c>
      <c r="M410" s="132">
        <v>808</v>
      </c>
      <c r="N410" s="132" t="s">
        <v>428</v>
      </c>
      <c r="O410" s="132">
        <v>7505</v>
      </c>
      <c r="P410" s="132" t="s">
        <v>425</v>
      </c>
      <c r="Q410" s="132">
        <v>37</v>
      </c>
      <c r="R410" s="132" t="s">
        <v>194</v>
      </c>
      <c r="S410" s="132">
        <v>1000318</v>
      </c>
      <c r="T410" s="132">
        <v>36</v>
      </c>
      <c r="U410" s="132">
        <v>584</v>
      </c>
      <c r="V410" s="132">
        <v>0</v>
      </c>
      <c r="W410" s="132" t="s">
        <v>1063</v>
      </c>
      <c r="X410" s="132">
        <v>13</v>
      </c>
    </row>
    <row r="411" spans="1:24">
      <c r="A411" s="132">
        <v>1324</v>
      </c>
      <c r="B411" s="132">
        <v>60000000674</v>
      </c>
      <c r="C411" s="132">
        <v>61099020000</v>
      </c>
      <c r="D411" s="132" t="s">
        <v>604</v>
      </c>
      <c r="E411" s="132" t="s">
        <v>329</v>
      </c>
      <c r="F411" s="132">
        <v>249</v>
      </c>
      <c r="G411" s="132" t="s">
        <v>3848</v>
      </c>
      <c r="H411" s="132">
        <v>2</v>
      </c>
      <c r="I411" s="132">
        <v>0.09</v>
      </c>
      <c r="J411" s="132">
        <v>1</v>
      </c>
      <c r="K411" s="132">
        <v>0.09</v>
      </c>
      <c r="L411" s="132" t="s">
        <v>230</v>
      </c>
      <c r="M411" s="132">
        <v>852</v>
      </c>
      <c r="N411" s="132" t="s">
        <v>3915</v>
      </c>
      <c r="O411" s="132">
        <v>7497</v>
      </c>
      <c r="P411" s="132" t="s">
        <v>425</v>
      </c>
      <c r="Q411" s="132">
        <v>37</v>
      </c>
      <c r="R411" s="132" t="s">
        <v>194</v>
      </c>
      <c r="S411" s="132">
        <v>1000318</v>
      </c>
      <c r="T411" s="132" t="s">
        <v>1016</v>
      </c>
      <c r="U411" s="132">
        <v>127</v>
      </c>
      <c r="V411" s="132">
        <v>0</v>
      </c>
      <c r="W411" s="132" t="s">
        <v>1048</v>
      </c>
      <c r="X411" s="132">
        <v>4</v>
      </c>
    </row>
    <row r="412" spans="1:24">
      <c r="A412" s="132">
        <v>1325</v>
      </c>
      <c r="B412" s="132">
        <v>60000000675</v>
      </c>
      <c r="C412" s="132">
        <v>61091000000</v>
      </c>
      <c r="D412" s="132" t="s">
        <v>608</v>
      </c>
      <c r="E412" s="132" t="s">
        <v>329</v>
      </c>
      <c r="F412" s="132">
        <v>249</v>
      </c>
      <c r="G412" s="132" t="s">
        <v>3848</v>
      </c>
      <c r="H412" s="132">
        <v>2</v>
      </c>
      <c r="I412" s="132">
        <v>0.10199999999999999</v>
      </c>
      <c r="J412" s="132">
        <v>1</v>
      </c>
      <c r="K412" s="132">
        <v>0.10199999999999999</v>
      </c>
      <c r="L412" s="132" t="s">
        <v>207</v>
      </c>
      <c r="M412" s="132">
        <v>819</v>
      </c>
      <c r="N412" s="132" t="s">
        <v>440</v>
      </c>
      <c r="O412" s="132">
        <v>7485</v>
      </c>
      <c r="P412" s="132" t="s">
        <v>439</v>
      </c>
      <c r="Q412" s="132">
        <v>9</v>
      </c>
      <c r="R412" s="132" t="s">
        <v>194</v>
      </c>
      <c r="S412" s="132">
        <v>1000318</v>
      </c>
      <c r="T412" s="132">
        <v>56</v>
      </c>
      <c r="U412" s="132">
        <v>610</v>
      </c>
      <c r="V412" s="132">
        <v>0</v>
      </c>
      <c r="W412" s="132" t="s">
        <v>1046</v>
      </c>
      <c r="X412" s="132">
        <v>12</v>
      </c>
    </row>
    <row r="413" spans="1:24">
      <c r="A413" s="132">
        <v>1326</v>
      </c>
      <c r="B413" s="132">
        <v>60000000676</v>
      </c>
      <c r="C413" s="132">
        <v>64029998000</v>
      </c>
      <c r="D413" s="132" t="s">
        <v>1136</v>
      </c>
      <c r="E413" s="132" t="s">
        <v>3681</v>
      </c>
      <c r="F413" s="132">
        <v>66</v>
      </c>
      <c r="G413" s="132" t="s">
        <v>3848</v>
      </c>
      <c r="H413" s="132">
        <v>2</v>
      </c>
      <c r="I413" s="132">
        <v>0.8</v>
      </c>
      <c r="J413" s="132">
        <v>1</v>
      </c>
      <c r="K413" s="132">
        <v>0.8</v>
      </c>
      <c r="L413" s="132" t="s">
        <v>194</v>
      </c>
      <c r="M413" s="132">
        <v>808</v>
      </c>
      <c r="N413" s="132" t="s">
        <v>3915</v>
      </c>
      <c r="O413" s="132">
        <v>7497</v>
      </c>
      <c r="P413" s="132" t="s">
        <v>3965</v>
      </c>
      <c r="Q413" s="132" t="s">
        <v>3942</v>
      </c>
      <c r="R413" s="132" t="s">
        <v>194</v>
      </c>
      <c r="S413" s="132">
        <v>1000318</v>
      </c>
      <c r="T413" s="132">
        <v>37</v>
      </c>
      <c r="U413" s="132">
        <v>586</v>
      </c>
      <c r="V413" s="132">
        <v>0</v>
      </c>
      <c r="W413" s="132" t="s">
        <v>1050</v>
      </c>
      <c r="X413" s="132">
        <v>20</v>
      </c>
    </row>
    <row r="414" spans="1:24">
      <c r="A414" s="132">
        <v>1327</v>
      </c>
      <c r="B414" s="132">
        <v>60000000677</v>
      </c>
      <c r="C414" s="132">
        <v>64041990000</v>
      </c>
      <c r="D414" s="132" t="s">
        <v>904</v>
      </c>
      <c r="E414" s="132" t="s">
        <v>3680</v>
      </c>
      <c r="F414" s="132">
        <v>65</v>
      </c>
      <c r="G414" s="132" t="s">
        <v>3848</v>
      </c>
      <c r="H414" s="132">
        <v>2</v>
      </c>
      <c r="I414" s="132">
        <v>0.376</v>
      </c>
      <c r="J414" s="132">
        <v>1</v>
      </c>
      <c r="K414" s="132">
        <v>0.376</v>
      </c>
      <c r="L414" s="132" t="s">
        <v>194</v>
      </c>
      <c r="M414" s="132">
        <v>808</v>
      </c>
      <c r="N414" s="132" t="s">
        <v>3915</v>
      </c>
      <c r="O414" s="132">
        <v>7497</v>
      </c>
      <c r="P414" s="132" t="s">
        <v>3963</v>
      </c>
      <c r="Q414" s="132" t="s">
        <v>3939</v>
      </c>
      <c r="R414" s="132" t="s">
        <v>194</v>
      </c>
      <c r="S414" s="132">
        <v>1000318</v>
      </c>
      <c r="T414" s="132">
        <v>36</v>
      </c>
      <c r="U414" s="132">
        <v>584</v>
      </c>
      <c r="V414" s="132">
        <v>0</v>
      </c>
      <c r="W414" s="132" t="s">
        <v>1077</v>
      </c>
      <c r="X414" s="132">
        <v>16</v>
      </c>
    </row>
    <row r="415" spans="1:24">
      <c r="A415" s="132">
        <v>1328</v>
      </c>
      <c r="B415" s="132">
        <v>60000000678</v>
      </c>
      <c r="C415" s="132">
        <v>64051000010</v>
      </c>
      <c r="D415" s="132" t="s">
        <v>665</v>
      </c>
      <c r="E415" s="132" t="s">
        <v>3681</v>
      </c>
      <c r="F415" s="132">
        <v>66</v>
      </c>
      <c r="G415" s="132" t="s">
        <v>3848</v>
      </c>
      <c r="H415" s="132">
        <v>2</v>
      </c>
      <c r="I415" s="132">
        <v>0.42</v>
      </c>
      <c r="J415" s="132">
        <v>1</v>
      </c>
      <c r="K415" s="132">
        <v>0.42</v>
      </c>
      <c r="L415" s="132" t="s">
        <v>194</v>
      </c>
      <c r="M415" s="132">
        <v>808</v>
      </c>
      <c r="N415" s="132" t="s">
        <v>2884</v>
      </c>
      <c r="O415" s="132">
        <v>4240</v>
      </c>
      <c r="P415" s="132" t="s">
        <v>3966</v>
      </c>
      <c r="Q415" s="132" t="s">
        <v>3943</v>
      </c>
      <c r="R415" s="132" t="s">
        <v>194</v>
      </c>
      <c r="S415" s="132">
        <v>1000318</v>
      </c>
      <c r="T415" s="132">
        <v>38</v>
      </c>
      <c r="U415" s="132">
        <v>575</v>
      </c>
      <c r="V415" s="132">
        <v>0</v>
      </c>
      <c r="W415" s="132" t="s">
        <v>1048</v>
      </c>
      <c r="X415" s="132">
        <v>4</v>
      </c>
    </row>
    <row r="416" spans="1:24">
      <c r="A416" s="132">
        <v>1329</v>
      </c>
      <c r="B416" s="132">
        <v>60000000679</v>
      </c>
      <c r="C416" s="132">
        <v>64029998000</v>
      </c>
      <c r="D416" s="132" t="s">
        <v>666</v>
      </c>
      <c r="E416" s="132" t="s">
        <v>3681</v>
      </c>
      <c r="F416" s="132">
        <v>66</v>
      </c>
      <c r="G416" s="132" t="s">
        <v>3848</v>
      </c>
      <c r="H416" s="132">
        <v>2</v>
      </c>
      <c r="I416" s="132">
        <v>0.61599999999999999</v>
      </c>
      <c r="J416" s="132">
        <v>1</v>
      </c>
      <c r="K416" s="132">
        <v>0.61599999999999999</v>
      </c>
      <c r="L416" s="132" t="s">
        <v>194</v>
      </c>
      <c r="M416" s="132">
        <v>808</v>
      </c>
      <c r="N416" s="132" t="s">
        <v>3915</v>
      </c>
      <c r="O416" s="132">
        <v>7497</v>
      </c>
      <c r="P416" s="132" t="s">
        <v>3967</v>
      </c>
      <c r="Q416" s="132" t="s">
        <v>3947</v>
      </c>
      <c r="R416" s="132" t="s">
        <v>194</v>
      </c>
      <c r="S416" s="132">
        <v>1000318</v>
      </c>
      <c r="T416" s="132">
        <v>41</v>
      </c>
      <c r="U416" s="132">
        <v>631</v>
      </c>
      <c r="V416" s="132">
        <v>0</v>
      </c>
      <c r="W416" s="132" t="s">
        <v>1138</v>
      </c>
      <c r="X416" s="132">
        <v>21</v>
      </c>
    </row>
    <row r="417" spans="1:24">
      <c r="A417" s="132">
        <v>1330</v>
      </c>
      <c r="B417" s="132">
        <v>60000000680</v>
      </c>
      <c r="C417" s="132">
        <v>64041910000</v>
      </c>
      <c r="D417" s="132" t="s">
        <v>667</v>
      </c>
      <c r="E417" s="132" t="s">
        <v>454</v>
      </c>
      <c r="F417" s="132">
        <v>310</v>
      </c>
      <c r="G417" s="132" t="s">
        <v>3848</v>
      </c>
      <c r="H417" s="132">
        <v>2</v>
      </c>
      <c r="I417" s="132">
        <v>0.40200000000000002</v>
      </c>
      <c r="J417" s="132">
        <v>1</v>
      </c>
      <c r="K417" s="132">
        <v>0.40200000000000002</v>
      </c>
      <c r="L417" s="132" t="s">
        <v>194</v>
      </c>
      <c r="M417" s="132">
        <v>808</v>
      </c>
      <c r="N417" s="132" t="s">
        <v>3915</v>
      </c>
      <c r="O417" s="132">
        <v>7497</v>
      </c>
      <c r="P417" s="132" t="s">
        <v>3963</v>
      </c>
      <c r="Q417" s="132" t="s">
        <v>3939</v>
      </c>
      <c r="R417" s="132" t="s">
        <v>194</v>
      </c>
      <c r="S417" s="132">
        <v>1000318</v>
      </c>
      <c r="T417" s="132">
        <v>38</v>
      </c>
      <c r="U417" s="132">
        <v>575</v>
      </c>
      <c r="V417" s="132">
        <v>0</v>
      </c>
      <c r="W417" s="132" t="s">
        <v>1050</v>
      </c>
      <c r="X417" s="132">
        <v>20</v>
      </c>
    </row>
    <row r="418" spans="1:24">
      <c r="A418" s="132">
        <v>1331</v>
      </c>
      <c r="B418" s="132">
        <v>60000000681</v>
      </c>
      <c r="C418" s="132">
        <v>64041990000</v>
      </c>
      <c r="D418" s="132" t="s">
        <v>937</v>
      </c>
      <c r="E418" s="132" t="s">
        <v>3672</v>
      </c>
      <c r="F418" s="132">
        <v>55</v>
      </c>
      <c r="G418" s="132" t="s">
        <v>3848</v>
      </c>
      <c r="H418" s="132">
        <v>2</v>
      </c>
      <c r="I418" s="132">
        <v>0.38600000000000001</v>
      </c>
      <c r="J418" s="132">
        <v>1</v>
      </c>
      <c r="K418" s="132">
        <v>0.38600000000000001</v>
      </c>
      <c r="L418" s="132" t="s">
        <v>194</v>
      </c>
      <c r="M418" s="132">
        <v>808</v>
      </c>
      <c r="N418" s="132" t="s">
        <v>3915</v>
      </c>
      <c r="O418" s="132">
        <v>7497</v>
      </c>
      <c r="P418" s="132" t="s">
        <v>3963</v>
      </c>
      <c r="Q418" s="132" t="s">
        <v>3939</v>
      </c>
      <c r="R418" s="132" t="s">
        <v>194</v>
      </c>
      <c r="S418" s="132">
        <v>1000318</v>
      </c>
      <c r="T418" s="132">
        <v>39</v>
      </c>
      <c r="U418" s="132">
        <v>585</v>
      </c>
      <c r="V418" s="132">
        <v>0</v>
      </c>
      <c r="W418" s="132" t="s">
        <v>3916</v>
      </c>
      <c r="X418" s="132">
        <v>10</v>
      </c>
    </row>
    <row r="419" spans="1:24">
      <c r="A419" s="132">
        <v>1332</v>
      </c>
      <c r="B419" s="132">
        <v>60000000682</v>
      </c>
      <c r="C419" s="132">
        <v>42023210000</v>
      </c>
      <c r="D419" s="132" t="s">
        <v>668</v>
      </c>
      <c r="E419" s="132" t="s">
        <v>3643</v>
      </c>
      <c r="F419" s="132">
        <v>2</v>
      </c>
      <c r="G419" s="132" t="s">
        <v>457</v>
      </c>
      <c r="H419" s="132">
        <v>5</v>
      </c>
      <c r="I419" s="132">
        <v>4.2000000000000003E-2</v>
      </c>
      <c r="J419" s="132">
        <v>1</v>
      </c>
      <c r="K419" s="132">
        <v>4.2000000000000003E-2</v>
      </c>
      <c r="L419" s="132" t="s">
        <v>296</v>
      </c>
      <c r="M419" s="132">
        <v>880</v>
      </c>
      <c r="N419" s="132" t="s">
        <v>2985</v>
      </c>
      <c r="O419" s="132">
        <v>9001</v>
      </c>
      <c r="P419" s="132" t="s">
        <v>3867</v>
      </c>
      <c r="Q419" s="132">
        <v>36</v>
      </c>
      <c r="R419" s="132" t="s">
        <v>194</v>
      </c>
      <c r="S419" s="132">
        <v>1000318</v>
      </c>
      <c r="T419" s="132">
        <v>0</v>
      </c>
      <c r="U419" s="132">
        <v>587</v>
      </c>
      <c r="V419" s="132">
        <v>0</v>
      </c>
      <c r="W419" s="132" t="s">
        <v>1053</v>
      </c>
      <c r="X419" s="132">
        <v>17</v>
      </c>
    </row>
    <row r="420" spans="1:24">
      <c r="A420" s="132">
        <v>1333</v>
      </c>
      <c r="B420" s="132">
        <v>60000000683</v>
      </c>
      <c r="C420" s="132">
        <v>42023210000</v>
      </c>
      <c r="D420" s="132" t="s">
        <v>668</v>
      </c>
      <c r="E420" s="132" t="s">
        <v>3643</v>
      </c>
      <c r="F420" s="132">
        <v>2</v>
      </c>
      <c r="G420" s="132" t="s">
        <v>457</v>
      </c>
      <c r="H420" s="132">
        <v>5</v>
      </c>
      <c r="I420" s="132">
        <v>4.2000000000000003E-2</v>
      </c>
      <c r="J420" s="132">
        <v>1</v>
      </c>
      <c r="K420" s="132">
        <v>4.2000000000000003E-2</v>
      </c>
      <c r="L420" s="132" t="s">
        <v>296</v>
      </c>
      <c r="M420" s="132">
        <v>880</v>
      </c>
      <c r="N420" s="132" t="s">
        <v>2985</v>
      </c>
      <c r="O420" s="132">
        <v>9001</v>
      </c>
      <c r="P420" s="132" t="s">
        <v>3867</v>
      </c>
      <c r="Q420" s="132">
        <v>36</v>
      </c>
      <c r="R420" s="132" t="s">
        <v>194</v>
      </c>
      <c r="S420" s="132">
        <v>1000318</v>
      </c>
      <c r="T420" s="132">
        <v>0</v>
      </c>
      <c r="U420" s="132">
        <v>587</v>
      </c>
      <c r="V420" s="132">
        <v>0</v>
      </c>
      <c r="W420" s="132" t="s">
        <v>1053</v>
      </c>
      <c r="X420" s="132">
        <v>17</v>
      </c>
    </row>
    <row r="421" spans="1:24">
      <c r="A421" s="132">
        <v>1334</v>
      </c>
      <c r="B421" s="132">
        <v>60000000684</v>
      </c>
      <c r="C421" s="132">
        <v>42023210000</v>
      </c>
      <c r="D421" s="132" t="s">
        <v>668</v>
      </c>
      <c r="E421" s="132" t="s">
        <v>3643</v>
      </c>
      <c r="F421" s="132">
        <v>2</v>
      </c>
      <c r="G421" s="132" t="s">
        <v>457</v>
      </c>
      <c r="H421" s="132">
        <v>5</v>
      </c>
      <c r="I421" s="132">
        <v>4.2000000000000003E-2</v>
      </c>
      <c r="J421" s="132">
        <v>1</v>
      </c>
      <c r="K421" s="132">
        <v>4.2000000000000003E-2</v>
      </c>
      <c r="L421" s="132" t="s">
        <v>296</v>
      </c>
      <c r="M421" s="132">
        <v>880</v>
      </c>
      <c r="N421" s="132" t="s">
        <v>2985</v>
      </c>
      <c r="O421" s="132">
        <v>9001</v>
      </c>
      <c r="P421" s="132" t="s">
        <v>3867</v>
      </c>
      <c r="Q421" s="132">
        <v>36</v>
      </c>
      <c r="R421" s="132" t="s">
        <v>194</v>
      </c>
      <c r="S421" s="132">
        <v>1000318</v>
      </c>
      <c r="T421" s="132">
        <v>0</v>
      </c>
      <c r="U421" s="132">
        <v>587</v>
      </c>
      <c r="V421" s="132">
        <v>0</v>
      </c>
      <c r="W421" s="132" t="s">
        <v>1053</v>
      </c>
      <c r="X421" s="132">
        <v>17</v>
      </c>
    </row>
    <row r="422" spans="1:24">
      <c r="A422" s="132">
        <v>1335</v>
      </c>
      <c r="B422" s="132">
        <v>60000000685</v>
      </c>
      <c r="C422" s="132" t="s">
        <v>560</v>
      </c>
      <c r="D422" s="132" t="s">
        <v>561</v>
      </c>
      <c r="E422" s="132" t="s">
        <v>3950</v>
      </c>
      <c r="F422" s="132">
        <v>339</v>
      </c>
      <c r="G422" s="132" t="s">
        <v>3848</v>
      </c>
      <c r="H422" s="132">
        <v>2</v>
      </c>
      <c r="I422" s="132">
        <v>3.4000000000000002E-2</v>
      </c>
      <c r="J422" s="132">
        <v>1</v>
      </c>
      <c r="K422" s="132">
        <v>3.4000000000000002E-2</v>
      </c>
      <c r="L422" s="132" t="s">
        <v>194</v>
      </c>
      <c r="M422" s="132">
        <v>808</v>
      </c>
      <c r="N422" s="132" t="s">
        <v>2985</v>
      </c>
      <c r="O422" s="132">
        <v>9001</v>
      </c>
      <c r="P422" s="132" t="s">
        <v>3867</v>
      </c>
      <c r="Q422" s="132">
        <v>36</v>
      </c>
      <c r="R422" s="132" t="s">
        <v>194</v>
      </c>
      <c r="S422" s="132">
        <v>1000318</v>
      </c>
      <c r="T422" s="132">
        <v>0</v>
      </c>
      <c r="U422" s="132">
        <v>587</v>
      </c>
      <c r="V422" s="132">
        <v>0</v>
      </c>
      <c r="W422" s="132" t="s">
        <v>1050</v>
      </c>
      <c r="X422" s="132">
        <v>20</v>
      </c>
    </row>
    <row r="423" spans="1:24">
      <c r="A423" s="132">
        <v>1336</v>
      </c>
      <c r="B423" s="132">
        <v>60000000686</v>
      </c>
      <c r="C423" s="132" t="s">
        <v>560</v>
      </c>
      <c r="D423" s="132" t="s">
        <v>561</v>
      </c>
      <c r="E423" s="132" t="s">
        <v>3950</v>
      </c>
      <c r="F423" s="132">
        <v>339</v>
      </c>
      <c r="G423" s="132" t="s">
        <v>3848</v>
      </c>
      <c r="H423" s="132">
        <v>2</v>
      </c>
      <c r="I423" s="132">
        <v>3.2000000000000001E-2</v>
      </c>
      <c r="J423" s="132">
        <v>1</v>
      </c>
      <c r="K423" s="132">
        <v>3.2000000000000001E-2</v>
      </c>
      <c r="L423" s="132" t="s">
        <v>194</v>
      </c>
      <c r="M423" s="132">
        <v>808</v>
      </c>
      <c r="N423" s="132" t="s">
        <v>2985</v>
      </c>
      <c r="O423" s="132">
        <v>9001</v>
      </c>
      <c r="P423" s="132" t="s">
        <v>3867</v>
      </c>
      <c r="Q423" s="132">
        <v>36</v>
      </c>
      <c r="R423" s="132" t="s">
        <v>194</v>
      </c>
      <c r="S423" s="132">
        <v>1000318</v>
      </c>
      <c r="T423" s="132">
        <v>0</v>
      </c>
      <c r="U423" s="132">
        <v>587</v>
      </c>
      <c r="V423" s="132">
        <v>0</v>
      </c>
      <c r="W423" s="132" t="s">
        <v>1050</v>
      </c>
      <c r="X423" s="132">
        <v>20</v>
      </c>
    </row>
    <row r="424" spans="1:24">
      <c r="A424" s="132">
        <v>1337</v>
      </c>
      <c r="B424" s="132">
        <v>60000000687</v>
      </c>
      <c r="C424" s="132" t="s">
        <v>560</v>
      </c>
      <c r="D424" s="132" t="s">
        <v>561</v>
      </c>
      <c r="E424" s="132" t="s">
        <v>3950</v>
      </c>
      <c r="F424" s="132">
        <v>339</v>
      </c>
      <c r="G424" s="132" t="s">
        <v>3848</v>
      </c>
      <c r="H424" s="132">
        <v>2</v>
      </c>
      <c r="I424" s="132">
        <v>3.2000000000000001E-2</v>
      </c>
      <c r="J424" s="132">
        <v>1</v>
      </c>
      <c r="K424" s="132">
        <v>3.2000000000000001E-2</v>
      </c>
      <c r="L424" s="132" t="s">
        <v>194</v>
      </c>
      <c r="M424" s="132">
        <v>808</v>
      </c>
      <c r="N424" s="132" t="s">
        <v>2985</v>
      </c>
      <c r="O424" s="132">
        <v>9001</v>
      </c>
      <c r="P424" s="132" t="s">
        <v>3867</v>
      </c>
      <c r="Q424" s="132">
        <v>36</v>
      </c>
      <c r="R424" s="132" t="s">
        <v>194</v>
      </c>
      <c r="S424" s="132">
        <v>1000318</v>
      </c>
      <c r="T424" s="132">
        <v>0</v>
      </c>
      <c r="U424" s="132">
        <v>587</v>
      </c>
      <c r="V424" s="132">
        <v>0</v>
      </c>
      <c r="W424" s="132" t="s">
        <v>1050</v>
      </c>
      <c r="X424" s="132">
        <v>20</v>
      </c>
    </row>
    <row r="425" spans="1:24">
      <c r="A425" s="132">
        <v>1338</v>
      </c>
      <c r="B425" s="132">
        <v>60000000688</v>
      </c>
      <c r="C425" s="132" t="s">
        <v>560</v>
      </c>
      <c r="D425" s="132" t="s">
        <v>561</v>
      </c>
      <c r="E425" s="132" t="s">
        <v>3950</v>
      </c>
      <c r="F425" s="132">
        <v>339</v>
      </c>
      <c r="G425" s="132" t="s">
        <v>3848</v>
      </c>
      <c r="H425" s="132">
        <v>2</v>
      </c>
      <c r="I425" s="132">
        <v>3.2000000000000001E-2</v>
      </c>
      <c r="J425" s="132">
        <v>1</v>
      </c>
      <c r="K425" s="132">
        <v>3.2000000000000001E-2</v>
      </c>
      <c r="L425" s="132" t="s">
        <v>194</v>
      </c>
      <c r="M425" s="132">
        <v>808</v>
      </c>
      <c r="N425" s="132" t="s">
        <v>2985</v>
      </c>
      <c r="O425" s="132">
        <v>9001</v>
      </c>
      <c r="P425" s="132" t="s">
        <v>3867</v>
      </c>
      <c r="Q425" s="132">
        <v>36</v>
      </c>
      <c r="R425" s="132" t="s">
        <v>194</v>
      </c>
      <c r="S425" s="132">
        <v>1000318</v>
      </c>
      <c r="T425" s="132">
        <v>0</v>
      </c>
      <c r="U425" s="132">
        <v>587</v>
      </c>
      <c r="V425" s="132">
        <v>0</v>
      </c>
      <c r="W425" s="132" t="s">
        <v>1050</v>
      </c>
      <c r="X425" s="132">
        <v>20</v>
      </c>
    </row>
    <row r="426" spans="1:24">
      <c r="A426" s="132">
        <v>1339</v>
      </c>
      <c r="B426" s="132">
        <v>60000000689</v>
      </c>
      <c r="C426" s="132" t="s">
        <v>560</v>
      </c>
      <c r="D426" s="132" t="s">
        <v>561</v>
      </c>
      <c r="E426" s="132" t="s">
        <v>3950</v>
      </c>
      <c r="F426" s="132">
        <v>339</v>
      </c>
      <c r="G426" s="132" t="s">
        <v>3848</v>
      </c>
      <c r="H426" s="132">
        <v>2</v>
      </c>
      <c r="I426" s="132">
        <v>4.2000000000000003E-2</v>
      </c>
      <c r="J426" s="132">
        <v>1</v>
      </c>
      <c r="K426" s="132">
        <v>4.2000000000000003E-2</v>
      </c>
      <c r="L426" s="132" t="s">
        <v>194</v>
      </c>
      <c r="M426" s="132">
        <v>808</v>
      </c>
      <c r="N426" s="132" t="s">
        <v>2985</v>
      </c>
      <c r="O426" s="132">
        <v>9001</v>
      </c>
      <c r="P426" s="132" t="s">
        <v>3867</v>
      </c>
      <c r="Q426" s="132">
        <v>36</v>
      </c>
      <c r="R426" s="132" t="s">
        <v>194</v>
      </c>
      <c r="S426" s="132">
        <v>1000318</v>
      </c>
      <c r="T426" s="132">
        <v>0</v>
      </c>
      <c r="U426" s="132">
        <v>587</v>
      </c>
      <c r="V426" s="132">
        <v>0</v>
      </c>
      <c r="W426" s="132" t="s">
        <v>3916</v>
      </c>
      <c r="X426" s="132">
        <v>10</v>
      </c>
    </row>
    <row r="427" spans="1:24">
      <c r="A427" s="132">
        <v>1340</v>
      </c>
      <c r="B427" s="132">
        <v>60000000690</v>
      </c>
      <c r="C427" s="132" t="s">
        <v>560</v>
      </c>
      <c r="D427" s="132" t="s">
        <v>561</v>
      </c>
      <c r="E427" s="132" t="s">
        <v>3950</v>
      </c>
      <c r="F427" s="132">
        <v>339</v>
      </c>
      <c r="G427" s="132" t="s">
        <v>3848</v>
      </c>
      <c r="H427" s="132">
        <v>2</v>
      </c>
      <c r="I427" s="132">
        <v>0.03</v>
      </c>
      <c r="J427" s="132">
        <v>1</v>
      </c>
      <c r="K427" s="132">
        <v>0.03</v>
      </c>
      <c r="L427" s="132" t="s">
        <v>304</v>
      </c>
      <c r="M427" s="132">
        <v>878</v>
      </c>
      <c r="N427" s="132" t="s">
        <v>3915</v>
      </c>
      <c r="O427" s="132">
        <v>7497</v>
      </c>
      <c r="P427" s="132" t="s">
        <v>3867</v>
      </c>
      <c r="Q427" s="132">
        <v>36</v>
      </c>
      <c r="R427" s="132" t="s">
        <v>194</v>
      </c>
      <c r="S427" s="132">
        <v>1000318</v>
      </c>
      <c r="T427" s="132">
        <v>0</v>
      </c>
      <c r="U427" s="132">
        <v>587</v>
      </c>
      <c r="V427" s="132">
        <v>0</v>
      </c>
      <c r="W427" s="132" t="s">
        <v>3916</v>
      </c>
      <c r="X427" s="132">
        <v>10</v>
      </c>
    </row>
    <row r="428" spans="1:24">
      <c r="A428" s="132">
        <v>1341</v>
      </c>
      <c r="B428" s="132">
        <v>60000000691</v>
      </c>
      <c r="C428" s="132" t="s">
        <v>560</v>
      </c>
      <c r="D428" s="132" t="s">
        <v>561</v>
      </c>
      <c r="E428" s="132" t="s">
        <v>3950</v>
      </c>
      <c r="F428" s="132">
        <v>339</v>
      </c>
      <c r="G428" s="132" t="s">
        <v>3848</v>
      </c>
      <c r="H428" s="132">
        <v>2</v>
      </c>
      <c r="I428" s="132">
        <v>0.03</v>
      </c>
      <c r="J428" s="132">
        <v>1</v>
      </c>
      <c r="K428" s="132">
        <v>0.03</v>
      </c>
      <c r="L428" s="132" t="s">
        <v>304</v>
      </c>
      <c r="M428" s="132">
        <v>878</v>
      </c>
      <c r="N428" s="132" t="s">
        <v>3915</v>
      </c>
      <c r="O428" s="132">
        <v>7497</v>
      </c>
      <c r="P428" s="132" t="s">
        <v>3867</v>
      </c>
      <c r="Q428" s="132">
        <v>36</v>
      </c>
      <c r="R428" s="132" t="s">
        <v>194</v>
      </c>
      <c r="S428" s="132">
        <v>1000318</v>
      </c>
      <c r="T428" s="132">
        <v>0</v>
      </c>
      <c r="U428" s="132">
        <v>587</v>
      </c>
      <c r="V428" s="132">
        <v>0</v>
      </c>
      <c r="W428" s="132" t="s">
        <v>3916</v>
      </c>
      <c r="X428" s="132">
        <v>10</v>
      </c>
    </row>
    <row r="429" spans="1:24">
      <c r="A429" s="132">
        <v>1342</v>
      </c>
      <c r="B429" s="132">
        <v>60000000692</v>
      </c>
      <c r="C429" s="132">
        <v>39269092000</v>
      </c>
      <c r="D429" s="132" t="s">
        <v>1140</v>
      </c>
      <c r="E429" s="132" t="s">
        <v>3643</v>
      </c>
      <c r="F429" s="132">
        <v>2</v>
      </c>
      <c r="G429" s="132" t="s">
        <v>457</v>
      </c>
      <c r="H429" s="132">
        <v>5</v>
      </c>
      <c r="I429" s="132">
        <v>0.93799999999999994</v>
      </c>
      <c r="J429" s="132">
        <v>1</v>
      </c>
      <c r="K429" s="132">
        <v>0.93799999999999994</v>
      </c>
      <c r="L429" s="132" t="s">
        <v>306</v>
      </c>
      <c r="M429" s="132">
        <v>879</v>
      </c>
      <c r="N429" s="132" t="s">
        <v>2985</v>
      </c>
      <c r="O429" s="132">
        <v>9001</v>
      </c>
      <c r="P429" s="132" t="s">
        <v>3926</v>
      </c>
      <c r="Q429" s="132">
        <v>99</v>
      </c>
      <c r="R429" s="132" t="s">
        <v>194</v>
      </c>
      <c r="S429" s="132">
        <v>1000318</v>
      </c>
      <c r="T429" s="132" t="s">
        <v>1141</v>
      </c>
      <c r="U429" s="132">
        <v>632</v>
      </c>
      <c r="V429" s="132">
        <v>0</v>
      </c>
      <c r="W429" s="132" t="s">
        <v>1050</v>
      </c>
      <c r="X429" s="132">
        <v>20</v>
      </c>
    </row>
    <row r="430" spans="1:24">
      <c r="A430" s="132">
        <v>2556</v>
      </c>
      <c r="B430" s="132" t="s">
        <v>2634</v>
      </c>
      <c r="C430" s="132">
        <v>61099090000</v>
      </c>
      <c r="D430" s="132" t="s">
        <v>609</v>
      </c>
      <c r="E430" s="132" t="s">
        <v>329</v>
      </c>
      <c r="F430" s="132">
        <v>249</v>
      </c>
      <c r="G430" s="132" t="s">
        <v>3848</v>
      </c>
      <c r="H430" s="132">
        <v>2</v>
      </c>
      <c r="I430" s="132">
        <v>0.23</v>
      </c>
      <c r="J430" s="132">
        <v>1</v>
      </c>
      <c r="K430" s="132">
        <v>0.23</v>
      </c>
      <c r="L430" s="132" t="s">
        <v>194</v>
      </c>
      <c r="M430" s="132">
        <v>808</v>
      </c>
      <c r="N430" s="132" t="s">
        <v>428</v>
      </c>
      <c r="O430" s="132">
        <v>7505</v>
      </c>
      <c r="P430" s="132" t="s">
        <v>431</v>
      </c>
      <c r="Q430" s="132">
        <v>53</v>
      </c>
      <c r="R430" s="132" t="s">
        <v>194</v>
      </c>
      <c r="S430" s="132">
        <v>1000318</v>
      </c>
      <c r="T430" s="132" t="s">
        <v>810</v>
      </c>
      <c r="U430" s="132">
        <v>122</v>
      </c>
      <c r="V430" s="132">
        <v>109.9</v>
      </c>
      <c r="W430" s="132" t="s">
        <v>1050</v>
      </c>
      <c r="X430" s="132">
        <v>20</v>
      </c>
    </row>
    <row r="431" spans="1:24">
      <c r="A431" s="132">
        <v>2702</v>
      </c>
      <c r="B431" s="132">
        <v>60000000483</v>
      </c>
      <c r="C431" s="132">
        <v>62046318000</v>
      </c>
      <c r="D431" s="132" t="s">
        <v>985</v>
      </c>
      <c r="E431" s="132" t="s">
        <v>420</v>
      </c>
      <c r="F431" s="132">
        <v>93</v>
      </c>
      <c r="G431" s="132" t="s">
        <v>3848</v>
      </c>
      <c r="H431" s="132">
        <v>2</v>
      </c>
      <c r="I431" s="132">
        <v>0.21</v>
      </c>
      <c r="J431" s="132">
        <v>1</v>
      </c>
      <c r="K431" s="132">
        <v>0.21</v>
      </c>
      <c r="L431" s="132" t="s">
        <v>194</v>
      </c>
      <c r="M431" s="132">
        <v>808</v>
      </c>
      <c r="N431" s="132" t="s">
        <v>421</v>
      </c>
      <c r="O431" s="132">
        <v>2110</v>
      </c>
      <c r="P431" s="132" t="s">
        <v>422</v>
      </c>
      <c r="Q431" s="132" t="s">
        <v>3928</v>
      </c>
      <c r="R431" s="132" t="s">
        <v>194</v>
      </c>
      <c r="S431" s="132">
        <v>1000318</v>
      </c>
      <c r="T431" s="132">
        <v>34</v>
      </c>
      <c r="U431" s="132">
        <v>595</v>
      </c>
      <c r="V431" s="132">
        <v>0</v>
      </c>
      <c r="W431" s="132" t="s">
        <v>1033</v>
      </c>
      <c r="X431" s="132">
        <v>20</v>
      </c>
    </row>
    <row r="432" spans="1:24">
      <c r="A432" s="132">
        <v>2703</v>
      </c>
      <c r="B432" s="132">
        <v>60000000484</v>
      </c>
      <c r="C432" s="132">
        <v>42022210000</v>
      </c>
      <c r="D432" s="132" t="s">
        <v>2003</v>
      </c>
      <c r="E432" s="132" t="s">
        <v>423</v>
      </c>
      <c r="F432" s="132">
        <v>12</v>
      </c>
      <c r="G432" s="132" t="s">
        <v>3848</v>
      </c>
      <c r="H432" s="132">
        <v>2</v>
      </c>
      <c r="I432" s="132">
        <v>0.248</v>
      </c>
      <c r="J432" s="132">
        <v>1</v>
      </c>
      <c r="K432" s="132">
        <v>0.248</v>
      </c>
      <c r="L432" s="132" t="s">
        <v>194</v>
      </c>
      <c r="M432" s="132">
        <v>808</v>
      </c>
      <c r="N432" s="132" t="s">
        <v>424</v>
      </c>
      <c r="O432" s="132">
        <v>7579</v>
      </c>
      <c r="P432" s="132" t="s">
        <v>425</v>
      </c>
      <c r="Q432" s="132">
        <v>37</v>
      </c>
      <c r="R432" s="132" t="s">
        <v>194</v>
      </c>
      <c r="S432" s="132">
        <v>1000318</v>
      </c>
      <c r="T432" s="132">
        <v>0</v>
      </c>
      <c r="U432" s="132">
        <v>587</v>
      </c>
      <c r="V432" s="132">
        <v>0</v>
      </c>
      <c r="W432" s="132" t="s">
        <v>3916</v>
      </c>
      <c r="X432" s="132">
        <v>10</v>
      </c>
    </row>
    <row r="433" spans="1:24">
      <c r="A433" s="132">
        <v>2704</v>
      </c>
      <c r="B433" s="132">
        <v>60000000485</v>
      </c>
      <c r="C433" s="132">
        <v>61044300000</v>
      </c>
      <c r="D433" s="132" t="s">
        <v>2005</v>
      </c>
      <c r="E433" s="132" t="s">
        <v>426</v>
      </c>
      <c r="F433" s="132">
        <v>43</v>
      </c>
      <c r="G433" s="132" t="s">
        <v>3848</v>
      </c>
      <c r="H433" s="132">
        <v>2</v>
      </c>
      <c r="I433" s="132">
        <v>0.154</v>
      </c>
      <c r="J433" s="132">
        <v>1</v>
      </c>
      <c r="K433" s="132">
        <v>0.154</v>
      </c>
      <c r="L433" s="132" t="s">
        <v>194</v>
      </c>
      <c r="M433" s="132">
        <v>808</v>
      </c>
      <c r="N433" s="132" t="s">
        <v>427</v>
      </c>
      <c r="O433" s="132">
        <v>1847</v>
      </c>
      <c r="P433" s="132" t="s">
        <v>422</v>
      </c>
      <c r="Q433" s="132" t="s">
        <v>3928</v>
      </c>
      <c r="R433" s="132" t="s">
        <v>194</v>
      </c>
      <c r="S433" s="132">
        <v>1000318</v>
      </c>
      <c r="T433" s="132">
        <v>34</v>
      </c>
      <c r="U433" s="132">
        <v>595</v>
      </c>
      <c r="V433" s="132">
        <v>0</v>
      </c>
      <c r="W433" s="132" t="s">
        <v>1053</v>
      </c>
      <c r="X433" s="132">
        <v>17</v>
      </c>
    </row>
    <row r="434" spans="1:24">
      <c r="A434" s="132">
        <v>2705</v>
      </c>
      <c r="B434" s="132">
        <v>60000000486</v>
      </c>
      <c r="C434" s="132">
        <v>61044300000</v>
      </c>
      <c r="D434" s="132" t="s">
        <v>541</v>
      </c>
      <c r="E434" s="132" t="s">
        <v>426</v>
      </c>
      <c r="F434" s="132">
        <v>43</v>
      </c>
      <c r="G434" s="132" t="s">
        <v>3848</v>
      </c>
      <c r="H434" s="132">
        <v>2</v>
      </c>
      <c r="I434" s="132">
        <v>0.22800000000000001</v>
      </c>
      <c r="J434" s="132">
        <v>1</v>
      </c>
      <c r="K434" s="132">
        <v>0.22800000000000001</v>
      </c>
      <c r="L434" s="132" t="s">
        <v>194</v>
      </c>
      <c r="M434" s="132">
        <v>808</v>
      </c>
      <c r="N434" s="132" t="s">
        <v>428</v>
      </c>
      <c r="O434" s="132">
        <v>7505</v>
      </c>
      <c r="P434" s="132" t="s">
        <v>425</v>
      </c>
      <c r="Q434" s="132">
        <v>37</v>
      </c>
      <c r="R434" s="132" t="s">
        <v>194</v>
      </c>
      <c r="S434" s="132">
        <v>1000318</v>
      </c>
      <c r="T434" s="132">
        <v>36</v>
      </c>
      <c r="U434" s="132">
        <v>584</v>
      </c>
      <c r="V434" s="132">
        <v>0</v>
      </c>
      <c r="W434" s="132" t="s">
        <v>1038</v>
      </c>
      <c r="X434" s="132">
        <v>5</v>
      </c>
    </row>
    <row r="435" spans="1:24">
      <c r="A435" s="132">
        <v>2706</v>
      </c>
      <c r="B435" s="132">
        <v>60000000487</v>
      </c>
      <c r="C435" s="132">
        <v>61044300000</v>
      </c>
      <c r="D435" s="132" t="s">
        <v>541</v>
      </c>
      <c r="E435" s="132" t="s">
        <v>426</v>
      </c>
      <c r="F435" s="132">
        <v>43</v>
      </c>
      <c r="G435" s="132" t="s">
        <v>3848</v>
      </c>
      <c r="H435" s="132">
        <v>2</v>
      </c>
      <c r="I435" s="132">
        <v>0.22</v>
      </c>
      <c r="J435" s="132">
        <v>1</v>
      </c>
      <c r="K435" s="132">
        <v>0.22</v>
      </c>
      <c r="L435" s="132" t="s">
        <v>194</v>
      </c>
      <c r="M435" s="132">
        <v>808</v>
      </c>
      <c r="N435" s="132" t="s">
        <v>428</v>
      </c>
      <c r="O435" s="132">
        <v>7505</v>
      </c>
      <c r="P435" s="132" t="s">
        <v>425</v>
      </c>
      <c r="Q435" s="132">
        <v>37</v>
      </c>
      <c r="R435" s="132" t="s">
        <v>194</v>
      </c>
      <c r="S435" s="132">
        <v>1000318</v>
      </c>
      <c r="T435" s="132">
        <v>38</v>
      </c>
      <c r="U435" s="132">
        <v>575</v>
      </c>
      <c r="V435" s="132">
        <v>0</v>
      </c>
      <c r="W435" s="132" t="s">
        <v>1038</v>
      </c>
      <c r="X435" s="132">
        <v>5</v>
      </c>
    </row>
    <row r="436" spans="1:24">
      <c r="A436" s="132">
        <v>2707</v>
      </c>
      <c r="B436" s="132">
        <v>60000000488</v>
      </c>
      <c r="C436" s="132">
        <v>61044300000</v>
      </c>
      <c r="D436" s="132" t="s">
        <v>541</v>
      </c>
      <c r="E436" s="132" t="s">
        <v>426</v>
      </c>
      <c r="F436" s="132">
        <v>43</v>
      </c>
      <c r="G436" s="132" t="s">
        <v>3848</v>
      </c>
      <c r="H436" s="132">
        <v>2</v>
      </c>
      <c r="I436" s="132">
        <v>0.26200000000000001</v>
      </c>
      <c r="J436" s="132">
        <v>1</v>
      </c>
      <c r="K436" s="132">
        <v>0.26200000000000001</v>
      </c>
      <c r="L436" s="132" t="s">
        <v>194</v>
      </c>
      <c r="M436" s="132">
        <v>808</v>
      </c>
      <c r="N436" s="132" t="s">
        <v>429</v>
      </c>
      <c r="O436" s="132">
        <v>7565</v>
      </c>
      <c r="P436" s="132" t="s">
        <v>425</v>
      </c>
      <c r="Q436" s="132">
        <v>37</v>
      </c>
      <c r="R436" s="132" t="s">
        <v>194</v>
      </c>
      <c r="S436" s="132">
        <v>1000318</v>
      </c>
      <c r="T436" s="132">
        <v>38</v>
      </c>
      <c r="U436" s="132">
        <v>575</v>
      </c>
      <c r="V436" s="132">
        <v>0</v>
      </c>
      <c r="W436" s="132" t="s">
        <v>1046</v>
      </c>
      <c r="X436" s="132">
        <v>12</v>
      </c>
    </row>
    <row r="437" spans="1:24">
      <c r="A437" s="132">
        <v>2708</v>
      </c>
      <c r="B437" s="132">
        <v>60000000490</v>
      </c>
      <c r="C437" s="132">
        <v>61083900000</v>
      </c>
      <c r="D437" s="132" t="s">
        <v>787</v>
      </c>
      <c r="E437" s="132" t="s">
        <v>430</v>
      </c>
      <c r="F437" s="132">
        <v>193</v>
      </c>
      <c r="G437" s="132" t="s">
        <v>3848</v>
      </c>
      <c r="H437" s="132">
        <v>2</v>
      </c>
      <c r="I437" s="132">
        <v>0.47599999999999998</v>
      </c>
      <c r="J437" s="132">
        <v>1</v>
      </c>
      <c r="K437" s="132">
        <v>0.47599999999999998</v>
      </c>
      <c r="L437" s="132" t="s">
        <v>194</v>
      </c>
      <c r="M437" s="132">
        <v>808</v>
      </c>
      <c r="N437" s="132" t="s">
        <v>3915</v>
      </c>
      <c r="O437" s="132">
        <v>7497</v>
      </c>
      <c r="P437" s="132" t="s">
        <v>431</v>
      </c>
      <c r="Q437" s="132">
        <v>53</v>
      </c>
      <c r="R437" s="132" t="s">
        <v>194</v>
      </c>
      <c r="S437" s="132">
        <v>1000318</v>
      </c>
      <c r="T437" s="132">
        <v>32</v>
      </c>
      <c r="U437" s="132">
        <v>596</v>
      </c>
      <c r="V437" s="132">
        <v>0</v>
      </c>
      <c r="W437" s="132" t="s">
        <v>1046</v>
      </c>
      <c r="X437" s="132">
        <v>12</v>
      </c>
    </row>
    <row r="438" spans="1:24">
      <c r="A438" s="132">
        <v>2709</v>
      </c>
      <c r="B438" s="132">
        <v>60000000492</v>
      </c>
      <c r="C438" s="132">
        <v>61044300000</v>
      </c>
      <c r="D438" s="132" t="s">
        <v>995</v>
      </c>
      <c r="E438" s="132" t="s">
        <v>426</v>
      </c>
      <c r="F438" s="132">
        <v>43</v>
      </c>
      <c r="G438" s="132" t="s">
        <v>3848</v>
      </c>
      <c r="H438" s="132">
        <v>2</v>
      </c>
      <c r="I438" s="132">
        <v>0.54200000000000004</v>
      </c>
      <c r="J438" s="132">
        <v>1</v>
      </c>
      <c r="K438" s="132">
        <v>0.54200000000000004</v>
      </c>
      <c r="L438" s="132" t="s">
        <v>194</v>
      </c>
      <c r="M438" s="132">
        <v>808</v>
      </c>
      <c r="N438" s="132" t="s">
        <v>3915</v>
      </c>
      <c r="O438" s="132">
        <v>7497</v>
      </c>
      <c r="P438" s="132" t="s">
        <v>425</v>
      </c>
      <c r="Q438" s="132">
        <v>37</v>
      </c>
      <c r="R438" s="132" t="s">
        <v>194</v>
      </c>
      <c r="S438" s="132">
        <v>1000318</v>
      </c>
      <c r="T438" s="132">
        <v>38</v>
      </c>
      <c r="U438" s="132">
        <v>575</v>
      </c>
      <c r="V438" s="132">
        <v>0</v>
      </c>
      <c r="W438" s="132" t="s">
        <v>1050</v>
      </c>
      <c r="X438" s="132">
        <v>20</v>
      </c>
    </row>
    <row r="439" spans="1:24">
      <c r="A439" s="132">
        <v>2710</v>
      </c>
      <c r="B439" s="132">
        <v>60000000493</v>
      </c>
      <c r="C439" s="132">
        <v>61044900000</v>
      </c>
      <c r="D439" s="132" t="s">
        <v>590</v>
      </c>
      <c r="E439" s="132" t="s">
        <v>426</v>
      </c>
      <c r="F439" s="132">
        <v>43</v>
      </c>
      <c r="G439" s="132" t="s">
        <v>3848</v>
      </c>
      <c r="H439" s="132">
        <v>2</v>
      </c>
      <c r="I439" s="132">
        <v>0.214</v>
      </c>
      <c r="J439" s="132">
        <v>1</v>
      </c>
      <c r="K439" s="132">
        <v>0.214</v>
      </c>
      <c r="L439" s="132" t="s">
        <v>194</v>
      </c>
      <c r="M439" s="132">
        <v>808</v>
      </c>
      <c r="N439" s="132" t="s">
        <v>428</v>
      </c>
      <c r="O439" s="132">
        <v>7505</v>
      </c>
      <c r="P439" s="132" t="s">
        <v>431</v>
      </c>
      <c r="Q439" s="132">
        <v>53</v>
      </c>
      <c r="R439" s="132" t="s">
        <v>194</v>
      </c>
      <c r="S439" s="132">
        <v>1000318</v>
      </c>
      <c r="T439" s="132">
        <v>36</v>
      </c>
      <c r="U439" s="132">
        <v>584</v>
      </c>
      <c r="V439" s="132">
        <v>0</v>
      </c>
      <c r="W439" s="132" t="s">
        <v>1050</v>
      </c>
      <c r="X439" s="132">
        <v>20</v>
      </c>
    </row>
    <row r="440" spans="1:24">
      <c r="A440" s="132">
        <v>2711</v>
      </c>
      <c r="B440" s="132">
        <v>60000000494</v>
      </c>
      <c r="C440" s="132">
        <v>61044200000</v>
      </c>
      <c r="D440" s="132" t="s">
        <v>506</v>
      </c>
      <c r="E440" s="132" t="s">
        <v>426</v>
      </c>
      <c r="F440" s="132">
        <v>43</v>
      </c>
      <c r="G440" s="132" t="s">
        <v>3848</v>
      </c>
      <c r="H440" s="132">
        <v>2</v>
      </c>
      <c r="I440" s="132">
        <v>0.33200000000000002</v>
      </c>
      <c r="J440" s="132">
        <v>1</v>
      </c>
      <c r="K440" s="132">
        <v>0.33200000000000002</v>
      </c>
      <c r="L440" s="132" t="s">
        <v>194</v>
      </c>
      <c r="M440" s="132">
        <v>808</v>
      </c>
      <c r="N440" s="132" t="s">
        <v>428</v>
      </c>
      <c r="O440" s="132">
        <v>7505</v>
      </c>
      <c r="P440" s="132" t="s">
        <v>3968</v>
      </c>
      <c r="Q440" s="132">
        <v>31656</v>
      </c>
      <c r="R440" s="132" t="s">
        <v>194</v>
      </c>
      <c r="S440" s="132">
        <v>1000318</v>
      </c>
      <c r="T440" s="132">
        <v>42</v>
      </c>
      <c r="U440" s="132">
        <v>594</v>
      </c>
      <c r="V440" s="132">
        <v>0</v>
      </c>
      <c r="W440" s="132" t="s">
        <v>3916</v>
      </c>
      <c r="X440" s="132">
        <v>10</v>
      </c>
    </row>
    <row r="441" spans="1:24">
      <c r="A441" s="132">
        <v>2712</v>
      </c>
      <c r="B441" s="132">
        <v>60000000495</v>
      </c>
      <c r="C441" s="132">
        <v>61044300000</v>
      </c>
      <c r="D441" s="132" t="s">
        <v>541</v>
      </c>
      <c r="E441" s="132" t="s">
        <v>426</v>
      </c>
      <c r="F441" s="132">
        <v>43</v>
      </c>
      <c r="G441" s="132" t="s">
        <v>3848</v>
      </c>
      <c r="H441" s="132">
        <v>2</v>
      </c>
      <c r="I441" s="132">
        <v>0.22</v>
      </c>
      <c r="J441" s="132">
        <v>1</v>
      </c>
      <c r="K441" s="132">
        <v>0.22</v>
      </c>
      <c r="L441" s="132" t="s">
        <v>194</v>
      </c>
      <c r="M441" s="132">
        <v>808</v>
      </c>
      <c r="N441" s="132" t="s">
        <v>433</v>
      </c>
      <c r="O441" s="132">
        <v>1815</v>
      </c>
      <c r="P441" s="132" t="s">
        <v>425</v>
      </c>
      <c r="Q441" s="132">
        <v>37</v>
      </c>
      <c r="R441" s="132" t="s">
        <v>194</v>
      </c>
      <c r="S441" s="132">
        <v>1000318</v>
      </c>
      <c r="T441" s="132">
        <v>44</v>
      </c>
      <c r="U441" s="132">
        <v>589</v>
      </c>
      <c r="V441" s="132">
        <v>0</v>
      </c>
      <c r="W441" s="132" t="s">
        <v>1050</v>
      </c>
      <c r="X441" s="132">
        <v>20</v>
      </c>
    </row>
    <row r="442" spans="1:24">
      <c r="A442" s="132">
        <v>2713</v>
      </c>
      <c r="B442" s="132">
        <v>60000000496</v>
      </c>
      <c r="C442" s="132">
        <v>61044300000</v>
      </c>
      <c r="D442" s="132" t="s">
        <v>541</v>
      </c>
      <c r="E442" s="132" t="s">
        <v>426</v>
      </c>
      <c r="F442" s="132">
        <v>43</v>
      </c>
      <c r="G442" s="132" t="s">
        <v>3848</v>
      </c>
      <c r="H442" s="132">
        <v>2</v>
      </c>
      <c r="I442" s="132">
        <v>0.22</v>
      </c>
      <c r="J442" s="132">
        <v>1</v>
      </c>
      <c r="K442" s="132">
        <v>0.22</v>
      </c>
      <c r="L442" s="132" t="s">
        <v>194</v>
      </c>
      <c r="M442" s="132">
        <v>808</v>
      </c>
      <c r="N442" s="132" t="s">
        <v>433</v>
      </c>
      <c r="O442" s="132">
        <v>1815</v>
      </c>
      <c r="P442" s="132" t="s">
        <v>425</v>
      </c>
      <c r="Q442" s="132">
        <v>37</v>
      </c>
      <c r="R442" s="132" t="s">
        <v>194</v>
      </c>
      <c r="S442" s="132">
        <v>1000318</v>
      </c>
      <c r="T442" s="132">
        <v>44</v>
      </c>
      <c r="U442" s="132">
        <v>589</v>
      </c>
      <c r="V442" s="132">
        <v>0</v>
      </c>
      <c r="W442" s="132" t="s">
        <v>1050</v>
      </c>
      <c r="X442" s="132">
        <v>20</v>
      </c>
    </row>
    <row r="443" spans="1:24">
      <c r="A443" s="132">
        <v>2714</v>
      </c>
      <c r="B443" s="132">
        <v>60000000497</v>
      </c>
      <c r="C443" s="132">
        <v>61044300000</v>
      </c>
      <c r="D443" s="132" t="s">
        <v>541</v>
      </c>
      <c r="E443" s="132" t="s">
        <v>426</v>
      </c>
      <c r="F443" s="132">
        <v>43</v>
      </c>
      <c r="G443" s="132" t="s">
        <v>3848</v>
      </c>
      <c r="H443" s="132">
        <v>2</v>
      </c>
      <c r="I443" s="132">
        <v>0.29399999999999998</v>
      </c>
      <c r="J443" s="132">
        <v>1</v>
      </c>
      <c r="K443" s="132">
        <v>0.29399999999999998</v>
      </c>
      <c r="L443" s="132" t="s">
        <v>194</v>
      </c>
      <c r="M443" s="132">
        <v>808</v>
      </c>
      <c r="N443" s="132" t="s">
        <v>433</v>
      </c>
      <c r="O443" s="132">
        <v>1815</v>
      </c>
      <c r="P443" s="132" t="s">
        <v>425</v>
      </c>
      <c r="Q443" s="132">
        <v>37</v>
      </c>
      <c r="R443" s="132" t="s">
        <v>194</v>
      </c>
      <c r="S443" s="132">
        <v>1000318</v>
      </c>
      <c r="T443" s="132">
        <v>54</v>
      </c>
      <c r="U443" s="132">
        <v>588</v>
      </c>
      <c r="V443" s="132">
        <v>0</v>
      </c>
      <c r="W443" s="132" t="s">
        <v>1050</v>
      </c>
      <c r="X443" s="132">
        <v>20</v>
      </c>
    </row>
    <row r="444" spans="1:24">
      <c r="A444" s="132">
        <v>2715</v>
      </c>
      <c r="B444" s="132">
        <v>60000000498</v>
      </c>
      <c r="C444" s="132">
        <v>65050090000</v>
      </c>
      <c r="D444" s="132" t="s">
        <v>540</v>
      </c>
      <c r="E444" s="132" t="s">
        <v>434</v>
      </c>
      <c r="F444" s="132">
        <v>5</v>
      </c>
      <c r="G444" s="132" t="s">
        <v>3848</v>
      </c>
      <c r="H444" s="132">
        <v>2</v>
      </c>
      <c r="I444" s="132">
        <v>0.11</v>
      </c>
      <c r="J444" s="132">
        <v>1</v>
      </c>
      <c r="K444" s="132">
        <v>0.11</v>
      </c>
      <c r="L444" s="132" t="s">
        <v>194</v>
      </c>
      <c r="M444" s="132">
        <v>808</v>
      </c>
      <c r="N444" s="132" t="s">
        <v>3915</v>
      </c>
      <c r="O444" s="132">
        <v>7497</v>
      </c>
      <c r="P444" s="132" t="s">
        <v>425</v>
      </c>
      <c r="Q444" s="132">
        <v>37</v>
      </c>
      <c r="R444" s="132" t="s">
        <v>194</v>
      </c>
      <c r="S444" s="132">
        <v>1000318</v>
      </c>
      <c r="T444" s="132">
        <v>0</v>
      </c>
      <c r="U444" s="132">
        <v>587</v>
      </c>
      <c r="V444" s="132">
        <v>0</v>
      </c>
      <c r="W444" s="132" t="s">
        <v>3916</v>
      </c>
      <c r="X444" s="132">
        <v>10</v>
      </c>
    </row>
    <row r="445" spans="1:24">
      <c r="A445" s="132">
        <v>2716</v>
      </c>
      <c r="B445" s="132">
        <v>60000000499</v>
      </c>
      <c r="C445" s="132">
        <v>42022210000</v>
      </c>
      <c r="D445" s="132" t="s">
        <v>2003</v>
      </c>
      <c r="E445" s="132" t="s">
        <v>423</v>
      </c>
      <c r="F445" s="132">
        <v>12</v>
      </c>
      <c r="G445" s="132" t="s">
        <v>3848</v>
      </c>
      <c r="H445" s="132">
        <v>2</v>
      </c>
      <c r="I445" s="132">
        <v>0.24399999999999999</v>
      </c>
      <c r="J445" s="132">
        <v>1</v>
      </c>
      <c r="K445" s="132">
        <v>0.24399999999999999</v>
      </c>
      <c r="L445" s="132" t="s">
        <v>194</v>
      </c>
      <c r="M445" s="132">
        <v>808</v>
      </c>
      <c r="N445" s="132" t="s">
        <v>424</v>
      </c>
      <c r="O445" s="132">
        <v>7579</v>
      </c>
      <c r="P445" s="132" t="s">
        <v>425</v>
      </c>
      <c r="Q445" s="132">
        <v>37</v>
      </c>
      <c r="R445" s="132" t="s">
        <v>194</v>
      </c>
      <c r="S445" s="132">
        <v>1000318</v>
      </c>
      <c r="T445" s="132">
        <v>0</v>
      </c>
      <c r="U445" s="132">
        <v>587</v>
      </c>
      <c r="V445" s="132">
        <v>0</v>
      </c>
      <c r="W445" s="132" t="s">
        <v>3916</v>
      </c>
      <c r="X445" s="132">
        <v>10</v>
      </c>
    </row>
    <row r="446" spans="1:24">
      <c r="A446" s="132">
        <v>2717</v>
      </c>
      <c r="B446" s="132">
        <v>60000000500</v>
      </c>
      <c r="C446" s="132">
        <v>61044300000</v>
      </c>
      <c r="D446" s="132" t="s">
        <v>995</v>
      </c>
      <c r="E446" s="132" t="s">
        <v>426</v>
      </c>
      <c r="F446" s="132">
        <v>43</v>
      </c>
      <c r="G446" s="132" t="s">
        <v>3848</v>
      </c>
      <c r="H446" s="132">
        <v>2</v>
      </c>
      <c r="I446" s="132">
        <v>0.156</v>
      </c>
      <c r="J446" s="132">
        <v>1</v>
      </c>
      <c r="K446" s="132">
        <v>0.156</v>
      </c>
      <c r="L446" s="132" t="s">
        <v>194</v>
      </c>
      <c r="M446" s="132">
        <v>808</v>
      </c>
      <c r="N446" s="132" t="s">
        <v>3915</v>
      </c>
      <c r="O446" s="132">
        <v>7497</v>
      </c>
      <c r="P446" s="132" t="s">
        <v>435</v>
      </c>
      <c r="Q446" s="132">
        <v>2</v>
      </c>
      <c r="R446" s="132" t="s">
        <v>194</v>
      </c>
      <c r="S446" s="132">
        <v>1000318</v>
      </c>
      <c r="T446" s="132">
        <v>34</v>
      </c>
      <c r="U446" s="132">
        <v>595</v>
      </c>
      <c r="V446" s="132">
        <v>0</v>
      </c>
      <c r="W446" s="132" t="s">
        <v>1048</v>
      </c>
      <c r="X446" s="132">
        <v>4</v>
      </c>
    </row>
    <row r="447" spans="1:24">
      <c r="A447" s="132">
        <v>2718</v>
      </c>
      <c r="B447" s="132">
        <v>60000000519</v>
      </c>
      <c r="C447" s="132">
        <v>61099020000</v>
      </c>
      <c r="D447" s="132" t="s">
        <v>604</v>
      </c>
      <c r="E447" s="132" t="s">
        <v>329</v>
      </c>
      <c r="F447" s="132">
        <v>249</v>
      </c>
      <c r="G447" s="132" t="s">
        <v>3848</v>
      </c>
      <c r="H447" s="132">
        <v>2</v>
      </c>
      <c r="I447" s="132">
        <v>0.06</v>
      </c>
      <c r="J447" s="132">
        <v>1</v>
      </c>
      <c r="K447" s="132">
        <v>0.06</v>
      </c>
      <c r="L447" s="132" t="s">
        <v>194</v>
      </c>
      <c r="M447" s="132">
        <v>808</v>
      </c>
      <c r="N447" s="132" t="s">
        <v>436</v>
      </c>
      <c r="O447" s="132">
        <v>1840</v>
      </c>
      <c r="P447" s="132" t="s">
        <v>435</v>
      </c>
      <c r="Q447" s="132">
        <v>2</v>
      </c>
      <c r="R447" s="132" t="s">
        <v>194</v>
      </c>
      <c r="S447" s="132">
        <v>1000318</v>
      </c>
      <c r="T447" s="132">
        <v>36</v>
      </c>
      <c r="U447" s="132">
        <v>584</v>
      </c>
      <c r="V447" s="132">
        <v>0</v>
      </c>
      <c r="W447" s="132" t="s">
        <v>1046</v>
      </c>
      <c r="X447" s="132">
        <v>12</v>
      </c>
    </row>
    <row r="452" spans="4:4">
      <c r="D452">
        <f>447-3</f>
        <v>444</v>
      </c>
    </row>
  </sheetData>
  <autoFilter ref="A1:U447" xr:uid="{00000000-0009-0000-0000-000007000000}"/>
  <conditionalFormatting sqref="A1:X1">
    <cfRule type="duplicateValues" dxfId="7" priority="2"/>
  </conditionalFormatting>
  <conditionalFormatting sqref="B1:B1048576">
    <cfRule type="duplicateValues" dxfId="6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589"/>
  <sheetViews>
    <sheetView topLeftCell="A10" workbookViewId="0">
      <selection activeCell="A2463" sqref="A2463:XFD2463"/>
    </sheetView>
  </sheetViews>
  <sheetFormatPr defaultColWidth="12.5703125" defaultRowHeight="12.75"/>
  <cols>
    <col min="1" max="2" width="12.5703125" style="155" customWidth="1"/>
    <col min="3" max="3" width="35.5703125" style="155" customWidth="1"/>
    <col min="4" max="4" width="19.85546875" style="155" customWidth="1"/>
    <col min="5" max="9" width="12.5703125" style="155" customWidth="1"/>
    <col min="10" max="10" width="13.7109375" style="155" customWidth="1"/>
    <col min="11" max="11" width="12.5703125" style="155" customWidth="1"/>
    <col min="12" max="12" width="23.28515625" style="155" customWidth="1"/>
    <col min="13" max="13" width="16.140625" style="155" customWidth="1"/>
    <col min="14" max="14" width="53" style="155" customWidth="1"/>
    <col min="15" max="15" width="16.42578125" style="155" customWidth="1"/>
    <col min="16" max="16" width="12.5703125" style="155" customWidth="1"/>
    <col min="17" max="16384" width="12.5703125" style="155"/>
  </cols>
  <sheetData>
    <row r="1" spans="1:26" ht="15.75" customHeight="1">
      <c r="A1" s="154" t="s">
        <v>2020</v>
      </c>
      <c r="B1" s="154" t="s">
        <v>2021</v>
      </c>
      <c r="C1" s="154" t="s">
        <v>1</v>
      </c>
      <c r="D1" s="154" t="s">
        <v>797</v>
      </c>
      <c r="E1" s="154" t="s">
        <v>2022</v>
      </c>
      <c r="F1" s="154" t="s">
        <v>798</v>
      </c>
      <c r="G1" s="154" t="s">
        <v>800</v>
      </c>
      <c r="H1" s="154" t="s">
        <v>2023</v>
      </c>
      <c r="I1" s="154" t="s">
        <v>801</v>
      </c>
      <c r="J1" s="154" t="s">
        <v>802</v>
      </c>
      <c r="K1" s="154" t="s">
        <v>806</v>
      </c>
      <c r="L1" s="154" t="s">
        <v>807</v>
      </c>
      <c r="M1" s="154" t="s">
        <v>808</v>
      </c>
      <c r="N1" s="154" t="s">
        <v>803</v>
      </c>
      <c r="O1" s="154" t="s">
        <v>2024</v>
      </c>
      <c r="P1" s="178" t="s">
        <v>796</v>
      </c>
      <c r="Q1" s="178" t="s">
        <v>796</v>
      </c>
      <c r="R1" s="178" t="s">
        <v>796</v>
      </c>
      <c r="S1" s="178" t="s">
        <v>796</v>
      </c>
      <c r="T1" s="178" t="s">
        <v>796</v>
      </c>
      <c r="U1" s="178" t="s">
        <v>796</v>
      </c>
      <c r="V1" s="178" t="s">
        <v>796</v>
      </c>
      <c r="W1" s="178" t="s">
        <v>796</v>
      </c>
      <c r="X1" s="178" t="s">
        <v>796</v>
      </c>
      <c r="Y1" s="178" t="s">
        <v>796</v>
      </c>
      <c r="Z1" s="178" t="s">
        <v>796</v>
      </c>
    </row>
    <row r="2" spans="1:26" ht="15.75" customHeight="1">
      <c r="A2" s="156">
        <v>1</v>
      </c>
      <c r="B2" s="157">
        <v>40000001111</v>
      </c>
      <c r="C2" s="158" t="s">
        <v>9</v>
      </c>
      <c r="D2" s="158" t="s">
        <v>10</v>
      </c>
      <c r="E2" s="156" t="s">
        <v>2025</v>
      </c>
      <c r="F2" s="156">
        <v>55</v>
      </c>
      <c r="G2" s="156">
        <v>55</v>
      </c>
      <c r="H2" s="156">
        <v>1</v>
      </c>
      <c r="I2" s="156" t="s">
        <v>11</v>
      </c>
      <c r="J2" s="156" t="s">
        <v>12</v>
      </c>
      <c r="K2" s="156" t="s">
        <v>810</v>
      </c>
      <c r="L2" s="156"/>
      <c r="M2" s="156" t="s">
        <v>811</v>
      </c>
      <c r="N2" s="158" t="s">
        <v>13</v>
      </c>
      <c r="O2" s="156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</row>
    <row r="3" spans="1:26" ht="15.75" customHeight="1">
      <c r="A3" s="156">
        <v>2</v>
      </c>
      <c r="B3" s="160">
        <v>40000001112</v>
      </c>
      <c r="C3" s="158" t="s">
        <v>14</v>
      </c>
      <c r="D3" s="158" t="s">
        <v>10</v>
      </c>
      <c r="E3" s="156" t="s">
        <v>2026</v>
      </c>
      <c r="F3" s="156">
        <v>334</v>
      </c>
      <c r="G3" s="156">
        <v>334</v>
      </c>
      <c r="H3" s="156">
        <v>1</v>
      </c>
      <c r="I3" s="156" t="s">
        <v>11</v>
      </c>
      <c r="J3" s="156" t="s">
        <v>12</v>
      </c>
      <c r="K3" s="156" t="s">
        <v>810</v>
      </c>
      <c r="L3" s="156"/>
      <c r="M3" s="156" t="s">
        <v>811</v>
      </c>
      <c r="N3" s="158" t="s">
        <v>15</v>
      </c>
      <c r="O3" s="156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</row>
    <row r="4" spans="1:26" ht="15.75" customHeight="1">
      <c r="A4" s="161">
        <v>3</v>
      </c>
      <c r="B4" s="162">
        <v>40000001113</v>
      </c>
      <c r="C4" s="158" t="s">
        <v>16</v>
      </c>
      <c r="D4" s="163" t="s">
        <v>10</v>
      </c>
      <c r="E4" s="161" t="s">
        <v>2026</v>
      </c>
      <c r="F4" s="161">
        <v>1086</v>
      </c>
      <c r="G4" s="161">
        <v>1086</v>
      </c>
      <c r="H4" s="161">
        <v>1</v>
      </c>
      <c r="I4" s="161" t="s">
        <v>17</v>
      </c>
      <c r="J4" s="161" t="s">
        <v>18</v>
      </c>
      <c r="K4" s="161">
        <v>43</v>
      </c>
      <c r="L4" s="161"/>
      <c r="M4" s="161" t="s">
        <v>811</v>
      </c>
      <c r="N4" s="158" t="s">
        <v>19</v>
      </c>
      <c r="O4" s="161"/>
    </row>
    <row r="5" spans="1:26" ht="15.75" customHeight="1">
      <c r="A5" s="161">
        <v>4</v>
      </c>
      <c r="B5" s="162">
        <v>40000001114</v>
      </c>
      <c r="C5" s="158" t="s">
        <v>16</v>
      </c>
      <c r="D5" s="158" t="s">
        <v>20</v>
      </c>
      <c r="E5" s="161" t="s">
        <v>2027</v>
      </c>
      <c r="F5" s="161">
        <v>42</v>
      </c>
      <c r="G5" s="161">
        <v>42</v>
      </c>
      <c r="H5" s="161">
        <v>1</v>
      </c>
      <c r="I5" s="161" t="s">
        <v>21</v>
      </c>
      <c r="J5" s="161" t="s">
        <v>18</v>
      </c>
      <c r="K5" s="161">
        <v>38</v>
      </c>
      <c r="L5" s="161"/>
      <c r="M5" s="161" t="s">
        <v>814</v>
      </c>
      <c r="N5" s="158" t="s">
        <v>19</v>
      </c>
      <c r="O5" s="161"/>
    </row>
    <row r="6" spans="1:26" ht="15.75" customHeight="1">
      <c r="A6" s="161">
        <v>5</v>
      </c>
      <c r="B6" s="162">
        <v>40000001110</v>
      </c>
      <c r="C6" s="158" t="s">
        <v>22</v>
      </c>
      <c r="D6" s="158" t="s">
        <v>23</v>
      </c>
      <c r="E6" s="161" t="s">
        <v>2027</v>
      </c>
      <c r="F6" s="161">
        <v>304</v>
      </c>
      <c r="G6" s="161">
        <v>304</v>
      </c>
      <c r="H6" s="161">
        <v>1</v>
      </c>
      <c r="I6" s="161" t="s">
        <v>24</v>
      </c>
      <c r="J6" s="161" t="s">
        <v>12</v>
      </c>
      <c r="K6" s="161" t="s">
        <v>815</v>
      </c>
      <c r="L6" s="161" t="s">
        <v>816</v>
      </c>
      <c r="M6" s="161" t="s">
        <v>817</v>
      </c>
      <c r="N6" s="158" t="s">
        <v>25</v>
      </c>
      <c r="O6" s="161"/>
    </row>
    <row r="7" spans="1:26" ht="15.75" customHeight="1">
      <c r="A7" s="161">
        <v>6</v>
      </c>
      <c r="B7" s="162">
        <v>40000001109</v>
      </c>
      <c r="C7" s="158" t="s">
        <v>16</v>
      </c>
      <c r="D7" s="158" t="s">
        <v>20</v>
      </c>
      <c r="E7" s="161" t="s">
        <v>2026</v>
      </c>
      <c r="F7" s="161">
        <v>850</v>
      </c>
      <c r="G7" s="161">
        <v>1418</v>
      </c>
      <c r="H7" s="161">
        <v>1</v>
      </c>
      <c r="I7" s="161" t="s">
        <v>26</v>
      </c>
      <c r="J7" s="161" t="s">
        <v>27</v>
      </c>
      <c r="K7" s="161">
        <v>39</v>
      </c>
      <c r="L7" s="161">
        <v>0</v>
      </c>
      <c r="M7" s="161" t="s">
        <v>818</v>
      </c>
      <c r="N7" s="158" t="s">
        <v>28</v>
      </c>
      <c r="O7" s="161" t="s">
        <v>2028</v>
      </c>
    </row>
    <row r="8" spans="1:26" ht="15.75" customHeight="1">
      <c r="A8" s="161">
        <v>7</v>
      </c>
      <c r="B8" s="162">
        <v>40000001108</v>
      </c>
      <c r="C8" s="158" t="s">
        <v>29</v>
      </c>
      <c r="D8" s="158" t="s">
        <v>30</v>
      </c>
      <c r="E8" s="161" t="s">
        <v>2025</v>
      </c>
      <c r="F8" s="161">
        <v>388</v>
      </c>
      <c r="G8" s="161">
        <v>582</v>
      </c>
      <c r="H8" s="161">
        <v>1</v>
      </c>
      <c r="I8" s="161" t="s">
        <v>31</v>
      </c>
      <c r="J8" s="161" t="s">
        <v>32</v>
      </c>
      <c r="K8" s="161">
        <v>41</v>
      </c>
      <c r="L8" s="161">
        <v>0</v>
      </c>
      <c r="M8" s="161" t="s">
        <v>819</v>
      </c>
      <c r="N8" s="158" t="s">
        <v>33</v>
      </c>
      <c r="O8" s="161"/>
    </row>
    <row r="9" spans="1:26" ht="15.75" customHeight="1">
      <c r="A9" s="161">
        <v>8</v>
      </c>
      <c r="B9" s="162">
        <v>40000001107</v>
      </c>
      <c r="C9" s="158" t="s">
        <v>34</v>
      </c>
      <c r="D9" s="158" t="s">
        <v>20</v>
      </c>
      <c r="E9" s="161" t="s">
        <v>2025</v>
      </c>
      <c r="F9" s="161">
        <v>1102</v>
      </c>
      <c r="G9" s="161">
        <v>1102</v>
      </c>
      <c r="H9" s="161">
        <v>1</v>
      </c>
      <c r="I9" s="161" t="s">
        <v>35</v>
      </c>
      <c r="J9" s="161" t="s">
        <v>32</v>
      </c>
      <c r="K9" s="161" t="s">
        <v>821</v>
      </c>
      <c r="L9" s="161" t="s">
        <v>822</v>
      </c>
      <c r="M9" s="161" t="s">
        <v>823</v>
      </c>
      <c r="N9" s="158" t="s">
        <v>36</v>
      </c>
      <c r="O9" s="161"/>
    </row>
    <row r="10" spans="1:26" ht="15.75" customHeight="1">
      <c r="A10" s="161">
        <v>9</v>
      </c>
      <c r="B10" s="162">
        <v>40000001106</v>
      </c>
      <c r="C10" s="158" t="s">
        <v>14</v>
      </c>
      <c r="D10" s="163" t="s">
        <v>10</v>
      </c>
      <c r="E10" s="161" t="s">
        <v>2025</v>
      </c>
      <c r="F10" s="161">
        <v>344</v>
      </c>
      <c r="G10" s="161">
        <v>344</v>
      </c>
      <c r="H10" s="161">
        <v>1</v>
      </c>
      <c r="I10" s="161" t="s">
        <v>11</v>
      </c>
      <c r="J10" s="161" t="s">
        <v>12</v>
      </c>
      <c r="K10" s="161" t="s">
        <v>825</v>
      </c>
      <c r="L10" s="161" t="s">
        <v>826</v>
      </c>
      <c r="M10" s="161" t="s">
        <v>817</v>
      </c>
      <c r="N10" s="158" t="s">
        <v>37</v>
      </c>
      <c r="O10" s="161"/>
    </row>
    <row r="11" spans="1:26" ht="15.75" customHeight="1">
      <c r="A11" s="161">
        <v>10</v>
      </c>
      <c r="B11" s="162">
        <v>40000001105</v>
      </c>
      <c r="C11" s="158" t="s">
        <v>34</v>
      </c>
      <c r="D11" s="163" t="s">
        <v>10</v>
      </c>
      <c r="E11" s="161" t="s">
        <v>2025</v>
      </c>
      <c r="F11" s="161">
        <v>1136</v>
      </c>
      <c r="G11" s="161">
        <v>1136</v>
      </c>
      <c r="H11" s="161">
        <v>1</v>
      </c>
      <c r="I11" s="161" t="s">
        <v>11</v>
      </c>
      <c r="J11" s="161" t="s">
        <v>18</v>
      </c>
      <c r="K11" s="161" t="s">
        <v>828</v>
      </c>
      <c r="L11" s="161" t="s">
        <v>829</v>
      </c>
      <c r="M11" s="161" t="s">
        <v>830</v>
      </c>
      <c r="N11" s="158" t="s">
        <v>36</v>
      </c>
      <c r="O11" s="161"/>
    </row>
    <row r="12" spans="1:26" ht="15.75" customHeight="1">
      <c r="A12" s="161">
        <v>11</v>
      </c>
      <c r="B12" s="162">
        <v>40000001104</v>
      </c>
      <c r="C12" s="158" t="s">
        <v>34</v>
      </c>
      <c r="D12" s="163" t="s">
        <v>10</v>
      </c>
      <c r="E12" s="161" t="s">
        <v>2025</v>
      </c>
      <c r="F12" s="161">
        <v>1194</v>
      </c>
      <c r="G12" s="161">
        <v>1194</v>
      </c>
      <c r="H12" s="161">
        <v>1</v>
      </c>
      <c r="I12" s="161" t="s">
        <v>11</v>
      </c>
      <c r="J12" s="161" t="s">
        <v>18</v>
      </c>
      <c r="K12" s="161" t="s">
        <v>821</v>
      </c>
      <c r="L12" s="161" t="s">
        <v>829</v>
      </c>
      <c r="M12" s="161" t="s">
        <v>830</v>
      </c>
      <c r="N12" s="158" t="s">
        <v>36</v>
      </c>
      <c r="O12" s="161"/>
    </row>
    <row r="13" spans="1:26" ht="15.75" customHeight="1">
      <c r="A13" s="161">
        <v>12</v>
      </c>
      <c r="B13" s="162">
        <v>40000001103</v>
      </c>
      <c r="C13" s="158" t="s">
        <v>34</v>
      </c>
      <c r="D13" s="163" t="s">
        <v>10</v>
      </c>
      <c r="E13" s="161" t="s">
        <v>2025</v>
      </c>
      <c r="F13" s="161">
        <v>1076</v>
      </c>
      <c r="G13" s="161">
        <v>1076</v>
      </c>
      <c r="H13" s="161">
        <v>1</v>
      </c>
      <c r="I13" s="161" t="s">
        <v>11</v>
      </c>
      <c r="J13" s="161" t="s">
        <v>18</v>
      </c>
      <c r="K13" s="161" t="s">
        <v>821</v>
      </c>
      <c r="L13" s="161" t="s">
        <v>829</v>
      </c>
      <c r="M13" s="161" t="s">
        <v>831</v>
      </c>
      <c r="N13" s="158" t="s">
        <v>36</v>
      </c>
      <c r="O13" s="161"/>
    </row>
    <row r="14" spans="1:26" ht="15.75" customHeight="1">
      <c r="A14" s="161">
        <v>13</v>
      </c>
      <c r="B14" s="162">
        <v>40000001102</v>
      </c>
      <c r="C14" s="158" t="s">
        <v>34</v>
      </c>
      <c r="D14" s="163" t="s">
        <v>10</v>
      </c>
      <c r="E14" s="161" t="s">
        <v>2025</v>
      </c>
      <c r="F14" s="161">
        <v>1038</v>
      </c>
      <c r="G14" s="161">
        <v>1038</v>
      </c>
      <c r="H14" s="161">
        <v>1</v>
      </c>
      <c r="I14" s="161" t="s">
        <v>11</v>
      </c>
      <c r="J14" s="161" t="s">
        <v>18</v>
      </c>
      <c r="K14" s="161" t="s">
        <v>825</v>
      </c>
      <c r="L14" s="161" t="s">
        <v>829</v>
      </c>
      <c r="M14" s="161" t="s">
        <v>830</v>
      </c>
      <c r="N14" s="158" t="s">
        <v>36</v>
      </c>
      <c r="O14" s="161"/>
    </row>
    <row r="15" spans="1:26" ht="15.75" customHeight="1">
      <c r="A15" s="161">
        <v>14</v>
      </c>
      <c r="B15" s="162">
        <v>40000001101</v>
      </c>
      <c r="C15" s="158" t="s">
        <v>34</v>
      </c>
      <c r="D15" s="158" t="s">
        <v>20</v>
      </c>
      <c r="E15" s="161" t="s">
        <v>2025</v>
      </c>
      <c r="F15" s="161">
        <v>1060</v>
      </c>
      <c r="G15" s="161">
        <v>1060</v>
      </c>
      <c r="H15" s="161">
        <v>1</v>
      </c>
      <c r="I15" s="161" t="s">
        <v>35</v>
      </c>
      <c r="J15" s="161" t="s">
        <v>32</v>
      </c>
      <c r="K15" s="161" t="s">
        <v>821</v>
      </c>
      <c r="L15" s="161" t="s">
        <v>822</v>
      </c>
      <c r="M15" s="161" t="s">
        <v>823</v>
      </c>
      <c r="N15" s="158" t="s">
        <v>36</v>
      </c>
      <c r="O15" s="161"/>
    </row>
    <row r="16" spans="1:26" ht="15.75" customHeight="1">
      <c r="A16" s="161">
        <v>15</v>
      </c>
      <c r="B16" s="162">
        <v>40000001100</v>
      </c>
      <c r="C16" s="163" t="s">
        <v>9</v>
      </c>
      <c r="D16" s="163" t="s">
        <v>10</v>
      </c>
      <c r="E16" s="161" t="s">
        <v>2025</v>
      </c>
      <c r="F16" s="161">
        <v>926</v>
      </c>
      <c r="G16" s="161">
        <v>926</v>
      </c>
      <c r="H16" s="161">
        <v>1</v>
      </c>
      <c r="I16" s="161" t="s">
        <v>38</v>
      </c>
      <c r="J16" s="161" t="s">
        <v>39</v>
      </c>
      <c r="K16" s="161" t="s">
        <v>828</v>
      </c>
      <c r="L16" s="161">
        <v>0</v>
      </c>
      <c r="M16" s="161" t="s">
        <v>817</v>
      </c>
      <c r="N16" s="158" t="s">
        <v>13</v>
      </c>
      <c r="O16" s="161"/>
    </row>
    <row r="17" spans="1:15" ht="15" customHeight="1">
      <c r="A17" s="161">
        <v>16</v>
      </c>
      <c r="B17" s="162">
        <v>40000001099</v>
      </c>
      <c r="C17" s="163" t="s">
        <v>9</v>
      </c>
      <c r="D17" s="163" t="s">
        <v>10</v>
      </c>
      <c r="E17" s="161" t="s">
        <v>2025</v>
      </c>
      <c r="F17" s="161">
        <v>854</v>
      </c>
      <c r="G17" s="161">
        <v>854</v>
      </c>
      <c r="H17" s="161">
        <v>1</v>
      </c>
      <c r="I17" s="161" t="s">
        <v>38</v>
      </c>
      <c r="J17" s="161" t="s">
        <v>39</v>
      </c>
      <c r="K17" s="161" t="s">
        <v>825</v>
      </c>
      <c r="L17" s="161">
        <v>0</v>
      </c>
      <c r="M17" s="161" t="s">
        <v>817</v>
      </c>
      <c r="N17" s="158" t="s">
        <v>13</v>
      </c>
      <c r="O17" s="161"/>
    </row>
    <row r="18" spans="1:15" ht="15" customHeight="1">
      <c r="A18" s="161">
        <v>17</v>
      </c>
      <c r="B18" s="162">
        <v>40000001098</v>
      </c>
      <c r="C18" s="158" t="s">
        <v>14</v>
      </c>
      <c r="D18" s="163" t="s">
        <v>10</v>
      </c>
      <c r="E18" s="161" t="s">
        <v>2025</v>
      </c>
      <c r="F18" s="161">
        <v>402</v>
      </c>
      <c r="G18" s="161">
        <v>402</v>
      </c>
      <c r="H18" s="161">
        <v>1</v>
      </c>
      <c r="I18" s="161" t="s">
        <v>11</v>
      </c>
      <c r="J18" s="161" t="s">
        <v>12</v>
      </c>
      <c r="K18" s="161" t="s">
        <v>828</v>
      </c>
      <c r="L18" s="161" t="s">
        <v>826</v>
      </c>
      <c r="M18" s="161" t="s">
        <v>831</v>
      </c>
      <c r="N18" s="158" t="s">
        <v>37</v>
      </c>
      <c r="O18" s="161"/>
    </row>
    <row r="19" spans="1:15" ht="15" customHeight="1">
      <c r="A19" s="161">
        <v>18</v>
      </c>
      <c r="B19" s="162">
        <v>40000001097</v>
      </c>
      <c r="C19" s="158" t="s">
        <v>34</v>
      </c>
      <c r="D19" s="163" t="s">
        <v>10</v>
      </c>
      <c r="E19" s="161" t="s">
        <v>2026</v>
      </c>
      <c r="F19" s="161">
        <v>556</v>
      </c>
      <c r="G19" s="161">
        <v>556</v>
      </c>
      <c r="H19" s="161">
        <v>1</v>
      </c>
      <c r="I19" s="161" t="s">
        <v>11</v>
      </c>
      <c r="J19" s="161" t="s">
        <v>18</v>
      </c>
      <c r="K19" s="161" t="s">
        <v>825</v>
      </c>
      <c r="L19" s="161" t="s">
        <v>833</v>
      </c>
      <c r="M19" s="161" t="s">
        <v>830</v>
      </c>
      <c r="N19" s="158" t="s">
        <v>13</v>
      </c>
      <c r="O19" s="161"/>
    </row>
    <row r="20" spans="1:15" ht="15" customHeight="1">
      <c r="A20" s="161">
        <v>19</v>
      </c>
      <c r="B20" s="162">
        <v>40000001096</v>
      </c>
      <c r="C20" s="158" t="s">
        <v>34</v>
      </c>
      <c r="D20" s="163" t="s">
        <v>10</v>
      </c>
      <c r="E20" s="161" t="s">
        <v>2026</v>
      </c>
      <c r="F20" s="161">
        <v>466</v>
      </c>
      <c r="G20" s="161">
        <v>466</v>
      </c>
      <c r="H20" s="161">
        <v>1</v>
      </c>
      <c r="I20" s="161" t="s">
        <v>11</v>
      </c>
      <c r="J20" s="161" t="s">
        <v>12</v>
      </c>
      <c r="K20" s="161" t="s">
        <v>828</v>
      </c>
      <c r="L20" s="161" t="s">
        <v>834</v>
      </c>
      <c r="M20" s="161" t="s">
        <v>835</v>
      </c>
      <c r="N20" s="158" t="s">
        <v>37</v>
      </c>
      <c r="O20" s="161"/>
    </row>
    <row r="21" spans="1:15" ht="15" customHeight="1">
      <c r="A21" s="161">
        <v>20</v>
      </c>
      <c r="B21" s="162">
        <v>40000001095</v>
      </c>
      <c r="C21" s="158" t="s">
        <v>40</v>
      </c>
      <c r="D21" s="158" t="s">
        <v>23</v>
      </c>
      <c r="E21" s="161" t="s">
        <v>2029</v>
      </c>
      <c r="F21" s="161">
        <v>348</v>
      </c>
      <c r="G21" s="161">
        <v>526</v>
      </c>
      <c r="H21" s="161">
        <v>1</v>
      </c>
      <c r="I21" s="161" t="s">
        <v>41</v>
      </c>
      <c r="J21" s="161" t="s">
        <v>42</v>
      </c>
      <c r="K21" s="161">
        <v>31</v>
      </c>
      <c r="L21" s="161" t="s">
        <v>836</v>
      </c>
      <c r="M21" s="161" t="s">
        <v>831</v>
      </c>
      <c r="N21" s="158" t="s">
        <v>28</v>
      </c>
      <c r="O21" s="161" t="s">
        <v>2030</v>
      </c>
    </row>
    <row r="22" spans="1:15" ht="15" customHeight="1">
      <c r="A22" s="161">
        <v>21</v>
      </c>
      <c r="B22" s="162">
        <v>40000001094</v>
      </c>
      <c r="C22" s="158" t="s">
        <v>43</v>
      </c>
      <c r="D22" s="158" t="s">
        <v>20</v>
      </c>
      <c r="E22" s="161" t="s">
        <v>2027</v>
      </c>
      <c r="F22" s="161">
        <v>326</v>
      </c>
      <c r="G22" s="161">
        <v>480</v>
      </c>
      <c r="H22" s="161">
        <v>1</v>
      </c>
      <c r="I22" s="161" t="s">
        <v>44</v>
      </c>
      <c r="J22" s="161" t="s">
        <v>18</v>
      </c>
      <c r="K22" s="161">
        <v>31</v>
      </c>
      <c r="L22" s="161">
        <v>0</v>
      </c>
      <c r="M22" s="161" t="s">
        <v>838</v>
      </c>
      <c r="N22" s="158" t="s">
        <v>45</v>
      </c>
      <c r="O22" s="161"/>
    </row>
    <row r="23" spans="1:15" ht="15" customHeight="1">
      <c r="A23" s="161">
        <v>22</v>
      </c>
      <c r="B23" s="162">
        <v>40000001093</v>
      </c>
      <c r="C23" s="158" t="s">
        <v>46</v>
      </c>
      <c r="D23" s="163" t="s">
        <v>10</v>
      </c>
      <c r="E23" s="161" t="s">
        <v>2027</v>
      </c>
      <c r="F23" s="161">
        <v>162</v>
      </c>
      <c r="G23" s="161">
        <v>162</v>
      </c>
      <c r="H23" s="161">
        <v>1</v>
      </c>
      <c r="I23" s="161" t="s">
        <v>11</v>
      </c>
      <c r="J23" s="161" t="s">
        <v>12</v>
      </c>
      <c r="K23" s="161" t="s">
        <v>828</v>
      </c>
      <c r="L23" s="161" t="s">
        <v>840</v>
      </c>
      <c r="M23" s="161" t="s">
        <v>831</v>
      </c>
      <c r="N23" s="158" t="s">
        <v>25</v>
      </c>
      <c r="O23" s="161"/>
    </row>
    <row r="24" spans="1:15" ht="15" customHeight="1">
      <c r="A24" s="161">
        <v>23</v>
      </c>
      <c r="B24" s="162">
        <v>40000001092</v>
      </c>
      <c r="C24" s="163" t="s">
        <v>9</v>
      </c>
      <c r="D24" s="163" t="s">
        <v>10</v>
      </c>
      <c r="E24" s="161" t="s">
        <v>2025</v>
      </c>
      <c r="F24" s="161">
        <v>576</v>
      </c>
      <c r="G24" s="161">
        <v>576</v>
      </c>
      <c r="H24" s="161">
        <v>1</v>
      </c>
      <c r="I24" s="161" t="s">
        <v>11</v>
      </c>
      <c r="J24" s="161" t="s">
        <v>12</v>
      </c>
      <c r="K24" s="161" t="s">
        <v>825</v>
      </c>
      <c r="L24" s="161" t="s">
        <v>841</v>
      </c>
      <c r="M24" s="161" t="s">
        <v>831</v>
      </c>
      <c r="N24" s="158" t="s">
        <v>25</v>
      </c>
      <c r="O24" s="161"/>
    </row>
    <row r="25" spans="1:15" ht="15" customHeight="1">
      <c r="A25" s="161">
        <v>24</v>
      </c>
      <c r="B25" s="162">
        <v>40000001091</v>
      </c>
      <c r="C25" s="158" t="s">
        <v>47</v>
      </c>
      <c r="D25" s="163" t="s">
        <v>10</v>
      </c>
      <c r="E25" s="161" t="s">
        <v>2026</v>
      </c>
      <c r="F25" s="161">
        <v>236</v>
      </c>
      <c r="G25" s="161">
        <v>236</v>
      </c>
      <c r="H25" s="161">
        <v>1</v>
      </c>
      <c r="I25" s="161" t="s">
        <v>11</v>
      </c>
      <c r="J25" s="161" t="s">
        <v>12</v>
      </c>
      <c r="K25" s="161" t="s">
        <v>821</v>
      </c>
      <c r="L25" s="161" t="s">
        <v>826</v>
      </c>
      <c r="M25" s="161" t="s">
        <v>842</v>
      </c>
      <c r="N25" s="158" t="s">
        <v>25</v>
      </c>
      <c r="O25" s="161"/>
    </row>
    <row r="26" spans="1:15" ht="15" customHeight="1">
      <c r="A26" s="161">
        <v>25</v>
      </c>
      <c r="B26" s="162">
        <v>40000001090</v>
      </c>
      <c r="C26" s="158" t="s">
        <v>47</v>
      </c>
      <c r="D26" s="163" t="s">
        <v>10</v>
      </c>
      <c r="E26" s="161" t="s">
        <v>2026</v>
      </c>
      <c r="F26" s="161">
        <v>466</v>
      </c>
      <c r="G26" s="161">
        <v>466</v>
      </c>
      <c r="H26" s="161">
        <v>1</v>
      </c>
      <c r="I26" s="161" t="s">
        <v>11</v>
      </c>
      <c r="J26" s="161" t="s">
        <v>48</v>
      </c>
      <c r="K26" s="161" t="s">
        <v>825</v>
      </c>
      <c r="L26" s="161" t="s">
        <v>844</v>
      </c>
      <c r="M26" s="161" t="s">
        <v>842</v>
      </c>
      <c r="N26" s="158" t="s">
        <v>25</v>
      </c>
      <c r="O26" s="161"/>
    </row>
    <row r="27" spans="1:15" ht="15" customHeight="1">
      <c r="A27" s="161">
        <v>26</v>
      </c>
      <c r="B27" s="162">
        <v>40000001089</v>
      </c>
      <c r="C27" s="158" t="s">
        <v>34</v>
      </c>
      <c r="D27" s="163" t="s">
        <v>10</v>
      </c>
      <c r="E27" s="161" t="s">
        <v>2026</v>
      </c>
      <c r="F27" s="161">
        <v>516</v>
      </c>
      <c r="G27" s="161">
        <v>516</v>
      </c>
      <c r="H27" s="161">
        <v>1</v>
      </c>
      <c r="I27" s="161" t="s">
        <v>11</v>
      </c>
      <c r="J27" s="161" t="s">
        <v>18</v>
      </c>
      <c r="K27" s="161" t="s">
        <v>810</v>
      </c>
      <c r="L27" s="161" t="s">
        <v>833</v>
      </c>
      <c r="M27" s="161" t="s">
        <v>845</v>
      </c>
      <c r="N27" s="158" t="s">
        <v>25</v>
      </c>
      <c r="O27" s="161"/>
    </row>
    <row r="28" spans="1:15" ht="15" customHeight="1">
      <c r="A28" s="161">
        <v>27</v>
      </c>
      <c r="B28" s="162">
        <v>40000001088</v>
      </c>
      <c r="C28" s="163" t="s">
        <v>9</v>
      </c>
      <c r="D28" s="163" t="s">
        <v>10</v>
      </c>
      <c r="E28" s="161" t="s">
        <v>2026</v>
      </c>
      <c r="F28" s="161">
        <v>620</v>
      </c>
      <c r="G28" s="161">
        <v>620</v>
      </c>
      <c r="H28" s="161">
        <v>1</v>
      </c>
      <c r="I28" s="161" t="s">
        <v>11</v>
      </c>
      <c r="J28" s="161" t="s">
        <v>12</v>
      </c>
      <c r="K28" s="161" t="s">
        <v>825</v>
      </c>
      <c r="L28" s="161" t="s">
        <v>833</v>
      </c>
      <c r="M28" s="161" t="s">
        <v>845</v>
      </c>
      <c r="N28" s="158" t="s">
        <v>37</v>
      </c>
      <c r="O28" s="161"/>
    </row>
    <row r="29" spans="1:15" ht="15" customHeight="1">
      <c r="A29" s="161">
        <v>28</v>
      </c>
      <c r="B29" s="162">
        <v>40000001087</v>
      </c>
      <c r="C29" s="158" t="s">
        <v>46</v>
      </c>
      <c r="D29" s="163" t="s">
        <v>10</v>
      </c>
      <c r="E29" s="161" t="s">
        <v>2026</v>
      </c>
      <c r="F29" s="161">
        <v>202</v>
      </c>
      <c r="G29" s="161">
        <v>202</v>
      </c>
      <c r="H29" s="161">
        <v>1</v>
      </c>
      <c r="I29" s="161" t="s">
        <v>11</v>
      </c>
      <c r="J29" s="161" t="s">
        <v>12</v>
      </c>
      <c r="K29" s="161" t="s">
        <v>828</v>
      </c>
      <c r="L29" s="161" t="s">
        <v>846</v>
      </c>
      <c r="M29" s="161" t="s">
        <v>845</v>
      </c>
      <c r="N29" s="158" t="s">
        <v>25</v>
      </c>
      <c r="O29" s="161"/>
    </row>
    <row r="30" spans="1:15" ht="15" customHeight="1">
      <c r="A30" s="161">
        <v>29</v>
      </c>
      <c r="B30" s="162">
        <v>40000001086</v>
      </c>
      <c r="C30" s="158" t="s">
        <v>49</v>
      </c>
      <c r="D30" s="163" t="s">
        <v>10</v>
      </c>
      <c r="E30" s="161" t="s">
        <v>2026</v>
      </c>
      <c r="F30" s="161">
        <v>474</v>
      </c>
      <c r="G30" s="161">
        <v>474</v>
      </c>
      <c r="H30" s="161">
        <v>1</v>
      </c>
      <c r="I30" s="161" t="s">
        <v>11</v>
      </c>
      <c r="J30" s="161" t="s">
        <v>12</v>
      </c>
      <c r="K30" s="161" t="s">
        <v>821</v>
      </c>
      <c r="L30" s="161" t="s">
        <v>847</v>
      </c>
      <c r="M30" s="161" t="s">
        <v>845</v>
      </c>
      <c r="N30" s="158" t="s">
        <v>25</v>
      </c>
      <c r="O30" s="161"/>
    </row>
    <row r="31" spans="1:15" ht="15" customHeight="1">
      <c r="A31" s="161">
        <v>30</v>
      </c>
      <c r="B31" s="162">
        <v>40000001085</v>
      </c>
      <c r="C31" s="163" t="s">
        <v>9</v>
      </c>
      <c r="D31" s="163" t="s">
        <v>10</v>
      </c>
      <c r="E31" s="161" t="s">
        <v>2025</v>
      </c>
      <c r="F31" s="161">
        <v>634</v>
      </c>
      <c r="G31" s="161">
        <v>634</v>
      </c>
      <c r="H31" s="161">
        <v>1</v>
      </c>
      <c r="I31" s="161" t="s">
        <v>11</v>
      </c>
      <c r="J31" s="161" t="s">
        <v>12</v>
      </c>
      <c r="K31" s="161" t="s">
        <v>821</v>
      </c>
      <c r="L31" s="161" t="s">
        <v>826</v>
      </c>
      <c r="M31" s="161" t="s">
        <v>831</v>
      </c>
      <c r="N31" s="158" t="s">
        <v>25</v>
      </c>
      <c r="O31" s="161"/>
    </row>
    <row r="32" spans="1:15" ht="15" customHeight="1">
      <c r="A32" s="161">
        <v>31</v>
      </c>
      <c r="B32" s="162">
        <v>40000001084</v>
      </c>
      <c r="C32" s="158" t="s">
        <v>49</v>
      </c>
      <c r="D32" s="163" t="s">
        <v>10</v>
      </c>
      <c r="E32" s="161" t="s">
        <v>2025</v>
      </c>
      <c r="F32" s="161">
        <v>494</v>
      </c>
      <c r="G32" s="161">
        <v>4947</v>
      </c>
      <c r="H32" s="161">
        <v>1</v>
      </c>
      <c r="I32" s="161" t="s">
        <v>11</v>
      </c>
      <c r="J32" s="161" t="s">
        <v>12</v>
      </c>
      <c r="K32" s="161" t="s">
        <v>810</v>
      </c>
      <c r="L32" s="161" t="s">
        <v>847</v>
      </c>
      <c r="M32" s="161" t="s">
        <v>831</v>
      </c>
      <c r="N32" s="158" t="s">
        <v>25</v>
      </c>
      <c r="O32" s="161"/>
    </row>
    <row r="33" spans="1:15" ht="15" customHeight="1">
      <c r="A33" s="161">
        <v>32</v>
      </c>
      <c r="B33" s="162">
        <v>40000001083</v>
      </c>
      <c r="C33" s="158" t="s">
        <v>50</v>
      </c>
      <c r="D33" s="158" t="s">
        <v>20</v>
      </c>
      <c r="E33" s="161" t="s">
        <v>2026</v>
      </c>
      <c r="F33" s="161">
        <v>226</v>
      </c>
      <c r="G33" s="161">
        <v>226</v>
      </c>
      <c r="H33" s="161">
        <v>1</v>
      </c>
      <c r="I33" s="161" t="s">
        <v>51</v>
      </c>
      <c r="J33" s="161" t="s">
        <v>18</v>
      </c>
      <c r="K33" s="161" t="s">
        <v>810</v>
      </c>
      <c r="L33" s="161" t="s">
        <v>849</v>
      </c>
      <c r="M33" s="161" t="s">
        <v>830</v>
      </c>
      <c r="N33" s="158" t="s">
        <v>36</v>
      </c>
      <c r="O33" s="161"/>
    </row>
    <row r="34" spans="1:15" ht="15" customHeight="1">
      <c r="A34" s="161">
        <v>33</v>
      </c>
      <c r="B34" s="162">
        <v>40000001082</v>
      </c>
      <c r="C34" s="158" t="s">
        <v>34</v>
      </c>
      <c r="D34" s="163" t="s">
        <v>10</v>
      </c>
      <c r="E34" s="161" t="s">
        <v>2025</v>
      </c>
      <c r="F34" s="161">
        <v>1268</v>
      </c>
      <c r="G34" s="161">
        <v>1268</v>
      </c>
      <c r="H34" s="161">
        <v>1</v>
      </c>
      <c r="I34" s="161" t="s">
        <v>11</v>
      </c>
      <c r="J34" s="161" t="s">
        <v>39</v>
      </c>
      <c r="K34" s="161" t="s">
        <v>828</v>
      </c>
      <c r="L34" s="161" t="s">
        <v>822</v>
      </c>
      <c r="M34" s="161" t="s">
        <v>817</v>
      </c>
      <c r="N34" s="158" t="s">
        <v>13</v>
      </c>
      <c r="O34" s="161"/>
    </row>
    <row r="35" spans="1:15" ht="15" customHeight="1">
      <c r="A35" s="161">
        <v>34</v>
      </c>
      <c r="B35" s="162">
        <v>40000001081</v>
      </c>
      <c r="C35" s="158" t="s">
        <v>52</v>
      </c>
      <c r="D35" s="158" t="s">
        <v>23</v>
      </c>
      <c r="E35" s="161" t="s">
        <v>2027</v>
      </c>
      <c r="F35" s="161">
        <v>424</v>
      </c>
      <c r="G35" s="161">
        <v>424</v>
      </c>
      <c r="H35" s="161">
        <v>1</v>
      </c>
      <c r="I35" s="161" t="s">
        <v>53</v>
      </c>
      <c r="J35" s="161" t="s">
        <v>12</v>
      </c>
      <c r="K35" s="161">
        <v>36</v>
      </c>
      <c r="L35" s="161">
        <v>0</v>
      </c>
      <c r="M35" s="161" t="s">
        <v>830</v>
      </c>
      <c r="N35" s="158" t="s">
        <v>25</v>
      </c>
      <c r="O35" s="161"/>
    </row>
    <row r="36" spans="1:15" ht="15" customHeight="1">
      <c r="A36" s="161">
        <v>35</v>
      </c>
      <c r="B36" s="162">
        <v>40000001080</v>
      </c>
      <c r="C36" s="158" t="s">
        <v>43</v>
      </c>
      <c r="D36" s="158" t="s">
        <v>23</v>
      </c>
      <c r="E36" s="161" t="s">
        <v>2027</v>
      </c>
      <c r="F36" s="161">
        <v>92</v>
      </c>
      <c r="G36" s="161">
        <v>92</v>
      </c>
      <c r="H36" s="161">
        <v>1</v>
      </c>
      <c r="I36" s="161" t="s">
        <v>44</v>
      </c>
      <c r="J36" s="161" t="s">
        <v>42</v>
      </c>
      <c r="K36" s="161">
        <v>18</v>
      </c>
      <c r="L36" s="161">
        <v>0</v>
      </c>
      <c r="M36" s="161" t="s">
        <v>831</v>
      </c>
      <c r="N36" s="158" t="s">
        <v>54</v>
      </c>
      <c r="O36" s="161" t="s">
        <v>2030</v>
      </c>
    </row>
    <row r="37" spans="1:15" ht="15" customHeight="1">
      <c r="A37" s="161">
        <v>36</v>
      </c>
      <c r="B37" s="162">
        <v>40000001079</v>
      </c>
      <c r="C37" s="158" t="s">
        <v>43</v>
      </c>
      <c r="D37" s="158" t="s">
        <v>20</v>
      </c>
      <c r="E37" s="161" t="s">
        <v>2027</v>
      </c>
      <c r="F37" s="161">
        <v>104</v>
      </c>
      <c r="G37" s="161">
        <v>104</v>
      </c>
      <c r="H37" s="161">
        <v>1</v>
      </c>
      <c r="I37" s="161" t="s">
        <v>44</v>
      </c>
      <c r="J37" s="161" t="s">
        <v>42</v>
      </c>
      <c r="K37" s="161">
        <v>19</v>
      </c>
      <c r="L37" s="161" t="s">
        <v>851</v>
      </c>
      <c r="M37" s="161" t="s">
        <v>823</v>
      </c>
      <c r="N37" s="158" t="s">
        <v>36</v>
      </c>
      <c r="O37" s="161"/>
    </row>
    <row r="38" spans="1:15" ht="15" customHeight="1">
      <c r="A38" s="161">
        <v>37</v>
      </c>
      <c r="B38" s="162">
        <v>40000001078</v>
      </c>
      <c r="C38" s="158" t="s">
        <v>43</v>
      </c>
      <c r="D38" s="158" t="s">
        <v>23</v>
      </c>
      <c r="E38" s="161" t="s">
        <v>2027</v>
      </c>
      <c r="F38" s="161">
        <v>100</v>
      </c>
      <c r="G38" s="161">
        <v>100</v>
      </c>
      <c r="H38" s="161">
        <v>1</v>
      </c>
      <c r="I38" s="161" t="s">
        <v>44</v>
      </c>
      <c r="J38" s="161" t="s">
        <v>42</v>
      </c>
      <c r="K38" s="161">
        <v>19</v>
      </c>
      <c r="L38" s="161" t="s">
        <v>853</v>
      </c>
      <c r="M38" s="161" t="s">
        <v>831</v>
      </c>
      <c r="N38" s="158" t="s">
        <v>25</v>
      </c>
      <c r="O38" s="161"/>
    </row>
    <row r="39" spans="1:15" ht="15" customHeight="1">
      <c r="A39" s="161">
        <v>38</v>
      </c>
      <c r="B39" s="162">
        <v>40000001077</v>
      </c>
      <c r="C39" s="158" t="s">
        <v>43</v>
      </c>
      <c r="D39" s="158" t="s">
        <v>23</v>
      </c>
      <c r="E39" s="161" t="s">
        <v>2027</v>
      </c>
      <c r="F39" s="161">
        <v>96</v>
      </c>
      <c r="G39" s="161">
        <v>96</v>
      </c>
      <c r="H39" s="161">
        <v>1</v>
      </c>
      <c r="I39" s="161" t="s">
        <v>44</v>
      </c>
      <c r="J39" s="161" t="s">
        <v>42</v>
      </c>
      <c r="K39" s="161">
        <v>18</v>
      </c>
      <c r="L39" s="161" t="s">
        <v>853</v>
      </c>
      <c r="M39" s="161" t="s">
        <v>831</v>
      </c>
      <c r="N39" s="158" t="s">
        <v>25</v>
      </c>
      <c r="O39" s="161"/>
    </row>
    <row r="40" spans="1:15" ht="15" customHeight="1">
      <c r="A40" s="161">
        <v>39</v>
      </c>
      <c r="B40" s="162">
        <v>40000001076</v>
      </c>
      <c r="C40" s="158" t="s">
        <v>43</v>
      </c>
      <c r="D40" s="158" t="s">
        <v>20</v>
      </c>
      <c r="E40" s="161" t="s">
        <v>2027</v>
      </c>
      <c r="F40" s="161">
        <v>88</v>
      </c>
      <c r="G40" s="161">
        <v>88</v>
      </c>
      <c r="H40" s="161">
        <v>1</v>
      </c>
      <c r="I40" s="161" t="s">
        <v>44</v>
      </c>
      <c r="J40" s="161" t="s">
        <v>42</v>
      </c>
      <c r="K40" s="161">
        <v>18</v>
      </c>
      <c r="L40" s="161" t="s">
        <v>840</v>
      </c>
      <c r="M40" s="161" t="s">
        <v>854</v>
      </c>
      <c r="N40" s="158" t="s">
        <v>36</v>
      </c>
      <c r="O40" s="161"/>
    </row>
    <row r="41" spans="1:15" ht="15" customHeight="1">
      <c r="A41" s="161">
        <v>40</v>
      </c>
      <c r="B41" s="162">
        <v>40000001075</v>
      </c>
      <c r="C41" s="158" t="s">
        <v>40</v>
      </c>
      <c r="D41" s="158" t="s">
        <v>55</v>
      </c>
      <c r="E41" s="161" t="s">
        <v>2027</v>
      </c>
      <c r="F41" s="161">
        <v>78</v>
      </c>
      <c r="G41" s="161">
        <v>78</v>
      </c>
      <c r="H41" s="161">
        <v>1</v>
      </c>
      <c r="I41" s="161" t="s">
        <v>44</v>
      </c>
      <c r="J41" s="161" t="s">
        <v>42</v>
      </c>
      <c r="K41" s="161">
        <v>18</v>
      </c>
      <c r="L41" s="161" t="s">
        <v>853</v>
      </c>
      <c r="M41" s="161" t="s">
        <v>838</v>
      </c>
      <c r="N41" s="158" t="s">
        <v>56</v>
      </c>
      <c r="O41" s="161"/>
    </row>
    <row r="42" spans="1:15" ht="15" customHeight="1">
      <c r="A42" s="161">
        <v>41</v>
      </c>
      <c r="B42" s="162">
        <v>40000001074</v>
      </c>
      <c r="C42" s="158" t="s">
        <v>40</v>
      </c>
      <c r="D42" s="158" t="s">
        <v>55</v>
      </c>
      <c r="E42" s="161" t="s">
        <v>2027</v>
      </c>
      <c r="F42" s="161">
        <v>182</v>
      </c>
      <c r="G42" s="161">
        <v>182</v>
      </c>
      <c r="H42" s="161">
        <v>1</v>
      </c>
      <c r="I42" s="161" t="s">
        <v>44</v>
      </c>
      <c r="J42" s="161" t="s">
        <v>42</v>
      </c>
      <c r="K42" s="161">
        <v>19</v>
      </c>
      <c r="L42" s="161">
        <v>0</v>
      </c>
      <c r="M42" s="161" t="s">
        <v>854</v>
      </c>
      <c r="N42" s="158" t="s">
        <v>54</v>
      </c>
      <c r="O42" s="161" t="s">
        <v>2030</v>
      </c>
    </row>
    <row r="43" spans="1:15" ht="15" customHeight="1">
      <c r="A43" s="161">
        <v>42</v>
      </c>
      <c r="B43" s="162">
        <v>40000001073</v>
      </c>
      <c r="C43" s="158" t="s">
        <v>46</v>
      </c>
      <c r="D43" s="158" t="s">
        <v>20</v>
      </c>
      <c r="E43" s="161" t="s">
        <v>2027</v>
      </c>
      <c r="F43" s="161">
        <v>134</v>
      </c>
      <c r="G43" s="161">
        <v>134</v>
      </c>
      <c r="H43" s="161">
        <v>1</v>
      </c>
      <c r="I43" s="161" t="s">
        <v>57</v>
      </c>
      <c r="J43" s="161" t="s">
        <v>12</v>
      </c>
      <c r="K43" s="161" t="s">
        <v>821</v>
      </c>
      <c r="L43" s="161">
        <v>0</v>
      </c>
      <c r="M43" s="161" t="s">
        <v>857</v>
      </c>
      <c r="N43" s="158" t="s">
        <v>25</v>
      </c>
      <c r="O43" s="161"/>
    </row>
    <row r="44" spans="1:15" ht="15" customHeight="1">
      <c r="A44" s="161">
        <v>43</v>
      </c>
      <c r="B44" s="162">
        <v>40000001072</v>
      </c>
      <c r="C44" s="158" t="s">
        <v>47</v>
      </c>
      <c r="D44" s="163" t="s">
        <v>10</v>
      </c>
      <c r="E44" s="161" t="s">
        <v>2026</v>
      </c>
      <c r="F44" s="161">
        <v>328</v>
      </c>
      <c r="G44" s="161">
        <v>328</v>
      </c>
      <c r="H44" s="161">
        <v>1</v>
      </c>
      <c r="I44" s="161" t="s">
        <v>11</v>
      </c>
      <c r="J44" s="161" t="s">
        <v>48</v>
      </c>
      <c r="K44" s="161" t="s">
        <v>825</v>
      </c>
      <c r="L44" s="161" t="s">
        <v>834</v>
      </c>
      <c r="M44" s="161" t="s">
        <v>831</v>
      </c>
      <c r="N44" s="158" t="s">
        <v>25</v>
      </c>
      <c r="O44" s="161"/>
    </row>
    <row r="45" spans="1:15" ht="15" customHeight="1">
      <c r="A45" s="161">
        <v>44</v>
      </c>
      <c r="B45" s="162">
        <v>40000001071</v>
      </c>
      <c r="C45" s="158" t="s">
        <v>46</v>
      </c>
      <c r="D45" s="158" t="s">
        <v>20</v>
      </c>
      <c r="E45" s="161" t="s">
        <v>2027</v>
      </c>
      <c r="F45" s="161">
        <v>132</v>
      </c>
      <c r="G45" s="161">
        <v>132</v>
      </c>
      <c r="H45" s="161">
        <v>1</v>
      </c>
      <c r="I45" s="161" t="s">
        <v>57</v>
      </c>
      <c r="J45" s="161" t="s">
        <v>12</v>
      </c>
      <c r="K45" s="161" t="s">
        <v>821</v>
      </c>
      <c r="L45" s="161">
        <v>0</v>
      </c>
      <c r="M45" s="161" t="s">
        <v>830</v>
      </c>
      <c r="N45" s="158" t="s">
        <v>25</v>
      </c>
      <c r="O45" s="161"/>
    </row>
    <row r="46" spans="1:15" ht="15" customHeight="1">
      <c r="A46" s="161">
        <v>45</v>
      </c>
      <c r="B46" s="162">
        <v>40000001070</v>
      </c>
      <c r="C46" s="158" t="s">
        <v>46</v>
      </c>
      <c r="D46" s="158" t="s">
        <v>20</v>
      </c>
      <c r="E46" s="161" t="s">
        <v>2027</v>
      </c>
      <c r="F46" s="161">
        <v>114</v>
      </c>
      <c r="G46" s="161">
        <v>114</v>
      </c>
      <c r="H46" s="161">
        <v>1</v>
      </c>
      <c r="I46" s="161" t="s">
        <v>57</v>
      </c>
      <c r="J46" s="161" t="s">
        <v>12</v>
      </c>
      <c r="K46" s="161" t="s">
        <v>825</v>
      </c>
      <c r="L46" s="161">
        <v>0</v>
      </c>
      <c r="M46" s="161" t="s">
        <v>838</v>
      </c>
      <c r="N46" s="158" t="s">
        <v>25</v>
      </c>
      <c r="O46" s="161"/>
    </row>
    <row r="47" spans="1:15" ht="15" customHeight="1">
      <c r="A47" s="161">
        <v>46</v>
      </c>
      <c r="B47" s="162">
        <v>40000001069</v>
      </c>
      <c r="C47" s="158" t="s">
        <v>46</v>
      </c>
      <c r="D47" s="158" t="s">
        <v>20</v>
      </c>
      <c r="E47" s="161" t="s">
        <v>2027</v>
      </c>
      <c r="F47" s="161">
        <v>134</v>
      </c>
      <c r="G47" s="161">
        <v>134</v>
      </c>
      <c r="H47" s="161">
        <v>1</v>
      </c>
      <c r="I47" s="161" t="s">
        <v>57</v>
      </c>
      <c r="J47" s="161" t="s">
        <v>12</v>
      </c>
      <c r="K47" s="161" t="s">
        <v>821</v>
      </c>
      <c r="L47" s="161">
        <v>0</v>
      </c>
      <c r="M47" s="161" t="s">
        <v>838</v>
      </c>
      <c r="N47" s="158" t="s">
        <v>25</v>
      </c>
      <c r="O47" s="161"/>
    </row>
    <row r="48" spans="1:15" ht="15" customHeight="1">
      <c r="A48" s="161">
        <v>47</v>
      </c>
      <c r="B48" s="162">
        <v>40000001068</v>
      </c>
      <c r="C48" s="158" t="s">
        <v>46</v>
      </c>
      <c r="D48" s="158" t="s">
        <v>20</v>
      </c>
      <c r="E48" s="161" t="s">
        <v>2027</v>
      </c>
      <c r="F48" s="161">
        <v>142</v>
      </c>
      <c r="G48" s="161">
        <v>142</v>
      </c>
      <c r="H48" s="161">
        <v>1</v>
      </c>
      <c r="I48" s="161" t="s">
        <v>57</v>
      </c>
      <c r="J48" s="161" t="s">
        <v>12</v>
      </c>
      <c r="K48" s="161" t="s">
        <v>828</v>
      </c>
      <c r="L48" s="161">
        <v>0</v>
      </c>
      <c r="M48" s="161" t="s">
        <v>838</v>
      </c>
      <c r="N48" s="158" t="s">
        <v>25</v>
      </c>
      <c r="O48" s="161"/>
    </row>
    <row r="49" spans="1:15" ht="15" customHeight="1">
      <c r="A49" s="161">
        <v>48</v>
      </c>
      <c r="B49" s="162">
        <v>40000001067</v>
      </c>
      <c r="C49" s="158" t="s">
        <v>46</v>
      </c>
      <c r="D49" s="158" t="s">
        <v>20</v>
      </c>
      <c r="E49" s="161" t="s">
        <v>2027</v>
      </c>
      <c r="F49" s="161">
        <v>142</v>
      </c>
      <c r="G49" s="161">
        <v>142</v>
      </c>
      <c r="H49" s="161">
        <v>1</v>
      </c>
      <c r="I49" s="161" t="s">
        <v>57</v>
      </c>
      <c r="J49" s="161" t="s">
        <v>12</v>
      </c>
      <c r="K49" s="161" t="s">
        <v>821</v>
      </c>
      <c r="L49" s="161">
        <v>0</v>
      </c>
      <c r="M49" s="161" t="s">
        <v>838</v>
      </c>
      <c r="N49" s="158" t="s">
        <v>25</v>
      </c>
      <c r="O49" s="161"/>
    </row>
    <row r="50" spans="1:15" ht="15" customHeight="1">
      <c r="A50" s="161">
        <v>49</v>
      </c>
      <c r="B50" s="162">
        <v>40000001066</v>
      </c>
      <c r="C50" s="158" t="s">
        <v>46</v>
      </c>
      <c r="D50" s="158" t="s">
        <v>20</v>
      </c>
      <c r="E50" s="161" t="s">
        <v>2027</v>
      </c>
      <c r="F50" s="161">
        <v>108</v>
      </c>
      <c r="G50" s="161">
        <v>108</v>
      </c>
      <c r="H50" s="161">
        <v>1</v>
      </c>
      <c r="I50" s="161" t="s">
        <v>57</v>
      </c>
      <c r="J50" s="161" t="s">
        <v>12</v>
      </c>
      <c r="K50" s="161" t="s">
        <v>810</v>
      </c>
      <c r="L50" s="161">
        <v>0</v>
      </c>
      <c r="M50" s="161" t="s">
        <v>838</v>
      </c>
      <c r="N50" s="158" t="s">
        <v>25</v>
      </c>
      <c r="O50" s="161"/>
    </row>
    <row r="51" spans="1:15" ht="15" customHeight="1">
      <c r="A51" s="161">
        <v>50</v>
      </c>
      <c r="B51" s="162">
        <v>40000001065</v>
      </c>
      <c r="C51" s="158" t="s">
        <v>46</v>
      </c>
      <c r="D51" s="158" t="s">
        <v>20</v>
      </c>
      <c r="E51" s="161" t="s">
        <v>2027</v>
      </c>
      <c r="F51" s="161">
        <v>152</v>
      </c>
      <c r="G51" s="161">
        <v>152</v>
      </c>
      <c r="H51" s="161">
        <v>1</v>
      </c>
      <c r="I51" s="161" t="s">
        <v>57</v>
      </c>
      <c r="J51" s="161" t="s">
        <v>12</v>
      </c>
      <c r="K51" s="161" t="s">
        <v>858</v>
      </c>
      <c r="L51" s="161">
        <v>0</v>
      </c>
      <c r="M51" s="161" t="s">
        <v>831</v>
      </c>
      <c r="N51" s="158" t="s">
        <v>25</v>
      </c>
      <c r="O51" s="161"/>
    </row>
    <row r="52" spans="1:15" ht="15" customHeight="1">
      <c r="A52" s="161">
        <v>51</v>
      </c>
      <c r="B52" s="162">
        <v>40000001064</v>
      </c>
      <c r="C52" s="158" t="s">
        <v>46</v>
      </c>
      <c r="D52" s="163" t="s">
        <v>10</v>
      </c>
      <c r="E52" s="161" t="s">
        <v>2027</v>
      </c>
      <c r="F52" s="161">
        <v>176</v>
      </c>
      <c r="G52" s="161">
        <v>176</v>
      </c>
      <c r="H52" s="161">
        <v>1</v>
      </c>
      <c r="I52" s="161" t="s">
        <v>11</v>
      </c>
      <c r="J52" s="161" t="s">
        <v>12</v>
      </c>
      <c r="K52" s="161" t="s">
        <v>825</v>
      </c>
      <c r="L52" s="161" t="s">
        <v>846</v>
      </c>
      <c r="M52" s="161" t="s">
        <v>831</v>
      </c>
      <c r="N52" s="158" t="s">
        <v>25</v>
      </c>
      <c r="O52" s="161"/>
    </row>
    <row r="53" spans="1:15" ht="15" customHeight="1">
      <c r="A53" s="161">
        <v>52</v>
      </c>
      <c r="B53" s="162">
        <v>40000001063</v>
      </c>
      <c r="C53" s="158" t="s">
        <v>52</v>
      </c>
      <c r="D53" s="158" t="s">
        <v>23</v>
      </c>
      <c r="E53" s="161" t="s">
        <v>2026</v>
      </c>
      <c r="F53" s="161">
        <v>634</v>
      </c>
      <c r="G53" s="161">
        <v>634</v>
      </c>
      <c r="H53" s="161">
        <v>1</v>
      </c>
      <c r="I53" s="161" t="s">
        <v>11</v>
      </c>
      <c r="J53" s="161" t="s">
        <v>39</v>
      </c>
      <c r="K53" s="161" t="s">
        <v>860</v>
      </c>
      <c r="L53" s="161" t="s">
        <v>834</v>
      </c>
      <c r="M53" s="161" t="s">
        <v>831</v>
      </c>
      <c r="N53" s="158" t="s">
        <v>25</v>
      </c>
      <c r="O53" s="161"/>
    </row>
    <row r="54" spans="1:15" ht="15" customHeight="1">
      <c r="A54" s="161">
        <v>53</v>
      </c>
      <c r="B54" s="162">
        <v>40000001062</v>
      </c>
      <c r="C54" s="158" t="s">
        <v>58</v>
      </c>
      <c r="D54" s="163" t="s">
        <v>10</v>
      </c>
      <c r="E54" s="161" t="s">
        <v>2026</v>
      </c>
      <c r="F54" s="161">
        <v>476</v>
      </c>
      <c r="G54" s="161">
        <v>476</v>
      </c>
      <c r="H54" s="161">
        <v>1</v>
      </c>
      <c r="I54" s="161" t="s">
        <v>59</v>
      </c>
      <c r="J54" s="161" t="s">
        <v>60</v>
      </c>
      <c r="K54" s="161" t="s">
        <v>825</v>
      </c>
      <c r="L54" s="161">
        <v>0</v>
      </c>
      <c r="M54" s="161" t="s">
        <v>861</v>
      </c>
      <c r="N54" s="158" t="s">
        <v>36</v>
      </c>
      <c r="O54" s="161"/>
    </row>
    <row r="55" spans="1:15" ht="15" customHeight="1">
      <c r="A55" s="161">
        <v>54</v>
      </c>
      <c r="B55" s="162">
        <v>40000001061</v>
      </c>
      <c r="C55" s="158" t="s">
        <v>49</v>
      </c>
      <c r="D55" s="158" t="s">
        <v>20</v>
      </c>
      <c r="E55" s="161" t="s">
        <v>2026</v>
      </c>
      <c r="F55" s="161">
        <v>344</v>
      </c>
      <c r="G55" s="161">
        <v>344</v>
      </c>
      <c r="H55" s="161">
        <v>1</v>
      </c>
      <c r="I55" s="161" t="s">
        <v>35</v>
      </c>
      <c r="J55" s="161" t="s">
        <v>18</v>
      </c>
      <c r="K55" s="161" t="s">
        <v>828</v>
      </c>
      <c r="L55" s="161" t="s">
        <v>847</v>
      </c>
      <c r="M55" s="161" t="s">
        <v>838</v>
      </c>
      <c r="N55" s="158" t="s">
        <v>61</v>
      </c>
      <c r="O55" s="161"/>
    </row>
    <row r="56" spans="1:15" ht="15" customHeight="1">
      <c r="A56" s="161">
        <v>55</v>
      </c>
      <c r="B56" s="162">
        <v>40000001060</v>
      </c>
      <c r="C56" s="158" t="s">
        <v>62</v>
      </c>
      <c r="D56" s="158" t="s">
        <v>20</v>
      </c>
      <c r="E56" s="161" t="s">
        <v>2026</v>
      </c>
      <c r="F56" s="161">
        <v>848</v>
      </c>
      <c r="G56" s="161">
        <v>848</v>
      </c>
      <c r="H56" s="161">
        <v>1</v>
      </c>
      <c r="I56" s="161" t="s">
        <v>35</v>
      </c>
      <c r="J56" s="161" t="s">
        <v>32</v>
      </c>
      <c r="K56" s="161" t="s">
        <v>828</v>
      </c>
      <c r="L56" s="161" t="s">
        <v>833</v>
      </c>
      <c r="M56" s="161" t="s">
        <v>838</v>
      </c>
      <c r="N56" s="158" t="s">
        <v>36</v>
      </c>
      <c r="O56" s="161"/>
    </row>
    <row r="57" spans="1:15" ht="15" customHeight="1">
      <c r="A57" s="161">
        <v>56</v>
      </c>
      <c r="B57" s="162">
        <v>40000001059</v>
      </c>
      <c r="C57" s="158" t="s">
        <v>62</v>
      </c>
      <c r="D57" s="163" t="s">
        <v>10</v>
      </c>
      <c r="E57" s="161" t="s">
        <v>2026</v>
      </c>
      <c r="F57" s="161">
        <v>944</v>
      </c>
      <c r="G57" s="161">
        <v>944</v>
      </c>
      <c r="H57" s="161">
        <v>1</v>
      </c>
      <c r="I57" s="161" t="s">
        <v>11</v>
      </c>
      <c r="J57" s="161" t="s">
        <v>12</v>
      </c>
      <c r="K57" s="161" t="s">
        <v>821</v>
      </c>
      <c r="L57" s="161" t="s">
        <v>833</v>
      </c>
      <c r="M57" s="161" t="s">
        <v>831</v>
      </c>
      <c r="N57" s="158" t="s">
        <v>25</v>
      </c>
      <c r="O57" s="161"/>
    </row>
    <row r="58" spans="1:15" ht="15" customHeight="1">
      <c r="A58" s="161">
        <v>57</v>
      </c>
      <c r="B58" s="162">
        <v>40000001058</v>
      </c>
      <c r="C58" s="158" t="s">
        <v>52</v>
      </c>
      <c r="D58" s="158" t="s">
        <v>23</v>
      </c>
      <c r="E58" s="161" t="s">
        <v>2026</v>
      </c>
      <c r="F58" s="161">
        <v>772</v>
      </c>
      <c r="G58" s="161">
        <v>772</v>
      </c>
      <c r="H58" s="161">
        <v>1</v>
      </c>
      <c r="I58" s="161" t="s">
        <v>11</v>
      </c>
      <c r="J58" s="161" t="s">
        <v>12</v>
      </c>
      <c r="K58" s="161" t="s">
        <v>863</v>
      </c>
      <c r="L58" s="161" t="s">
        <v>826</v>
      </c>
      <c r="M58" s="161" t="s">
        <v>831</v>
      </c>
      <c r="N58" s="158" t="s">
        <v>25</v>
      </c>
      <c r="O58" s="161"/>
    </row>
    <row r="59" spans="1:15" ht="15" customHeight="1">
      <c r="A59" s="161">
        <v>58</v>
      </c>
      <c r="B59" s="162">
        <v>40000001057</v>
      </c>
      <c r="C59" s="158" t="s">
        <v>52</v>
      </c>
      <c r="D59" s="158" t="s">
        <v>23</v>
      </c>
      <c r="E59" s="161" t="s">
        <v>2026</v>
      </c>
      <c r="F59" s="161">
        <v>644</v>
      </c>
      <c r="G59" s="161">
        <v>644</v>
      </c>
      <c r="H59" s="161">
        <v>1</v>
      </c>
      <c r="I59" s="161" t="s">
        <v>11</v>
      </c>
      <c r="J59" s="161" t="s">
        <v>63</v>
      </c>
      <c r="K59" s="161" t="s">
        <v>865</v>
      </c>
      <c r="L59" s="161" t="s">
        <v>834</v>
      </c>
      <c r="M59" s="161" t="s">
        <v>831</v>
      </c>
      <c r="N59" s="158" t="s">
        <v>25</v>
      </c>
      <c r="O59" s="161"/>
    </row>
    <row r="60" spans="1:15" ht="15" customHeight="1">
      <c r="A60" s="161">
        <v>59</v>
      </c>
      <c r="B60" s="162">
        <v>40000001056</v>
      </c>
      <c r="C60" s="158" t="s">
        <v>47</v>
      </c>
      <c r="D60" s="163" t="s">
        <v>10</v>
      </c>
      <c r="E60" s="161" t="s">
        <v>2026</v>
      </c>
      <c r="F60" s="161">
        <v>538</v>
      </c>
      <c r="G60" s="161">
        <v>538</v>
      </c>
      <c r="H60" s="161">
        <v>1</v>
      </c>
      <c r="I60" s="161" t="s">
        <v>11</v>
      </c>
      <c r="J60" s="161" t="s">
        <v>48</v>
      </c>
      <c r="K60" s="161" t="s">
        <v>821</v>
      </c>
      <c r="L60" s="161" t="s">
        <v>844</v>
      </c>
      <c r="M60" s="161" t="s">
        <v>842</v>
      </c>
      <c r="N60" s="158" t="s">
        <v>25</v>
      </c>
      <c r="O60" s="161"/>
    </row>
    <row r="61" spans="1:15" ht="15" customHeight="1">
      <c r="A61" s="161">
        <v>60</v>
      </c>
      <c r="B61" s="162">
        <v>40000001055</v>
      </c>
      <c r="C61" s="158" t="s">
        <v>58</v>
      </c>
      <c r="D61" s="163" t="s">
        <v>10</v>
      </c>
      <c r="E61" s="161" t="s">
        <v>2026</v>
      </c>
      <c r="F61" s="161">
        <v>712</v>
      </c>
      <c r="G61" s="161">
        <v>712</v>
      </c>
      <c r="H61" s="161">
        <v>1</v>
      </c>
      <c r="I61" s="161" t="s">
        <v>24</v>
      </c>
      <c r="J61" s="161" t="s">
        <v>12</v>
      </c>
      <c r="K61" s="161" t="s">
        <v>866</v>
      </c>
      <c r="L61" s="161" t="s">
        <v>834</v>
      </c>
      <c r="M61" s="161" t="s">
        <v>831</v>
      </c>
      <c r="N61" s="158" t="s">
        <v>25</v>
      </c>
      <c r="O61" s="161"/>
    </row>
    <row r="62" spans="1:15" ht="15" customHeight="1">
      <c r="A62" s="161">
        <v>61</v>
      </c>
      <c r="B62" s="162">
        <v>40000001054</v>
      </c>
      <c r="C62" s="158" t="s">
        <v>64</v>
      </c>
      <c r="D62" s="158" t="s">
        <v>20</v>
      </c>
      <c r="E62" s="161" t="s">
        <v>2026</v>
      </c>
      <c r="F62" s="161">
        <v>444</v>
      </c>
      <c r="G62" s="161">
        <v>444</v>
      </c>
      <c r="H62" s="161">
        <v>1</v>
      </c>
      <c r="I62" s="161" t="s">
        <v>35</v>
      </c>
      <c r="J62" s="161" t="s">
        <v>12</v>
      </c>
      <c r="K62" s="161" t="s">
        <v>828</v>
      </c>
      <c r="L62" s="161" t="s">
        <v>847</v>
      </c>
      <c r="M62" s="161" t="s">
        <v>868</v>
      </c>
      <c r="N62" s="158" t="s">
        <v>25</v>
      </c>
      <c r="O62" s="161"/>
    </row>
    <row r="63" spans="1:15" ht="15" customHeight="1">
      <c r="A63" s="161">
        <v>62</v>
      </c>
      <c r="B63" s="162">
        <v>40000001053</v>
      </c>
      <c r="C63" s="158" t="s">
        <v>46</v>
      </c>
      <c r="D63" s="163" t="s">
        <v>10</v>
      </c>
      <c r="E63" s="161" t="s">
        <v>2027</v>
      </c>
      <c r="F63" s="161">
        <v>254</v>
      </c>
      <c r="G63" s="161">
        <v>254</v>
      </c>
      <c r="H63" s="161">
        <v>1</v>
      </c>
      <c r="I63" s="161" t="s">
        <v>24</v>
      </c>
      <c r="J63" s="161" t="s">
        <v>12</v>
      </c>
      <c r="K63" s="161" t="s">
        <v>821</v>
      </c>
      <c r="L63" s="161" t="s">
        <v>869</v>
      </c>
      <c r="M63" s="161" t="s">
        <v>861</v>
      </c>
      <c r="N63" s="158" t="s">
        <v>25</v>
      </c>
      <c r="O63" s="161"/>
    </row>
    <row r="64" spans="1:15" ht="15" customHeight="1">
      <c r="A64" s="161">
        <v>63</v>
      </c>
      <c r="B64" s="162">
        <v>40000001052</v>
      </c>
      <c r="C64" s="158" t="s">
        <v>46</v>
      </c>
      <c r="D64" s="158" t="s">
        <v>20</v>
      </c>
      <c r="E64" s="161" t="s">
        <v>2027</v>
      </c>
      <c r="F64" s="161">
        <v>160</v>
      </c>
      <c r="G64" s="161">
        <v>160</v>
      </c>
      <c r="H64" s="161">
        <v>1</v>
      </c>
      <c r="I64" s="161" t="s">
        <v>24</v>
      </c>
      <c r="J64" s="161" t="s">
        <v>12</v>
      </c>
      <c r="K64" s="161">
        <v>44</v>
      </c>
      <c r="L64" s="161" t="s">
        <v>840</v>
      </c>
      <c r="M64" s="161" t="s">
        <v>870</v>
      </c>
      <c r="N64" s="158" t="s">
        <v>25</v>
      </c>
      <c r="O64" s="161"/>
    </row>
    <row r="65" spans="1:15" ht="15" customHeight="1">
      <c r="A65" s="161">
        <v>64</v>
      </c>
      <c r="B65" s="162">
        <v>40000001051</v>
      </c>
      <c r="C65" s="158" t="s">
        <v>52</v>
      </c>
      <c r="D65" s="158" t="s">
        <v>23</v>
      </c>
      <c r="E65" s="161" t="s">
        <v>2026</v>
      </c>
      <c r="F65" s="161">
        <v>582</v>
      </c>
      <c r="G65" s="161">
        <v>582</v>
      </c>
      <c r="H65" s="161">
        <v>1</v>
      </c>
      <c r="I65" s="161" t="s">
        <v>11</v>
      </c>
      <c r="J65" s="161" t="s">
        <v>39</v>
      </c>
      <c r="K65" s="161" t="s">
        <v>871</v>
      </c>
      <c r="L65" s="161" t="s">
        <v>834</v>
      </c>
      <c r="M65" s="161" t="s">
        <v>831</v>
      </c>
      <c r="N65" s="158" t="s">
        <v>25</v>
      </c>
      <c r="O65" s="161"/>
    </row>
    <row r="66" spans="1:15" ht="15" customHeight="1">
      <c r="A66" s="161">
        <v>65</v>
      </c>
      <c r="B66" s="162">
        <v>40000001050</v>
      </c>
      <c r="C66" s="158" t="s">
        <v>46</v>
      </c>
      <c r="D66" s="163" t="s">
        <v>10</v>
      </c>
      <c r="E66" s="161" t="s">
        <v>2027</v>
      </c>
      <c r="F66" s="161">
        <v>264</v>
      </c>
      <c r="G66" s="161">
        <v>264</v>
      </c>
      <c r="H66" s="161">
        <v>1</v>
      </c>
      <c r="I66" s="161" t="s">
        <v>65</v>
      </c>
      <c r="J66" s="161" t="s">
        <v>18</v>
      </c>
      <c r="K66" s="161" t="s">
        <v>821</v>
      </c>
      <c r="L66" s="161">
        <v>0</v>
      </c>
      <c r="M66" s="161" t="s">
        <v>868</v>
      </c>
      <c r="N66" s="158" t="s">
        <v>25</v>
      </c>
      <c r="O66" s="161"/>
    </row>
    <row r="67" spans="1:15" ht="15" customHeight="1">
      <c r="A67" s="161">
        <v>66</v>
      </c>
      <c r="B67" s="162">
        <v>40000001049</v>
      </c>
      <c r="C67" s="158" t="s">
        <v>58</v>
      </c>
      <c r="D67" s="158" t="s">
        <v>20</v>
      </c>
      <c r="E67" s="161" t="s">
        <v>2026</v>
      </c>
      <c r="F67" s="161">
        <v>174</v>
      </c>
      <c r="G67" s="161">
        <v>174</v>
      </c>
      <c r="H67" s="161">
        <v>1</v>
      </c>
      <c r="I67" s="161" t="s">
        <v>35</v>
      </c>
      <c r="J67" s="161" t="s">
        <v>18</v>
      </c>
      <c r="K67" s="161" t="s">
        <v>828</v>
      </c>
      <c r="L67" s="161" t="s">
        <v>847</v>
      </c>
      <c r="M67" s="161" t="s">
        <v>861</v>
      </c>
      <c r="N67" s="158" t="s">
        <v>36</v>
      </c>
      <c r="O67" s="161"/>
    </row>
    <row r="68" spans="1:15" ht="15" customHeight="1">
      <c r="A68" s="161">
        <v>67</v>
      </c>
      <c r="B68" s="162">
        <v>40000001048</v>
      </c>
      <c r="C68" s="158" t="s">
        <v>62</v>
      </c>
      <c r="D68" s="163" t="s">
        <v>10</v>
      </c>
      <c r="E68" s="161" t="s">
        <v>2026</v>
      </c>
      <c r="F68" s="161">
        <v>562</v>
      </c>
      <c r="G68" s="161">
        <v>562</v>
      </c>
      <c r="H68" s="161">
        <v>1</v>
      </c>
      <c r="I68" s="161" t="s">
        <v>11</v>
      </c>
      <c r="J68" s="161" t="s">
        <v>18</v>
      </c>
      <c r="K68" s="161" t="s">
        <v>825</v>
      </c>
      <c r="L68" s="161" t="s">
        <v>833</v>
      </c>
      <c r="M68" s="161" t="s">
        <v>868</v>
      </c>
      <c r="N68" s="158" t="s">
        <v>25</v>
      </c>
      <c r="O68" s="161"/>
    </row>
    <row r="69" spans="1:15" ht="15" customHeight="1">
      <c r="A69" s="161">
        <v>68</v>
      </c>
      <c r="B69" s="162">
        <v>40000001047</v>
      </c>
      <c r="C69" s="158" t="s">
        <v>58</v>
      </c>
      <c r="D69" s="158" t="s">
        <v>20</v>
      </c>
      <c r="E69" s="161" t="s">
        <v>2026</v>
      </c>
      <c r="F69" s="161">
        <v>384</v>
      </c>
      <c r="G69" s="161">
        <v>384</v>
      </c>
      <c r="H69" s="161">
        <v>1</v>
      </c>
      <c r="I69" s="161" t="s">
        <v>24</v>
      </c>
      <c r="J69" s="161" t="s">
        <v>18</v>
      </c>
      <c r="K69" s="161">
        <v>36</v>
      </c>
      <c r="L69" s="161" t="s">
        <v>844</v>
      </c>
      <c r="M69" s="161" t="s">
        <v>868</v>
      </c>
      <c r="N69" s="158" t="s">
        <v>66</v>
      </c>
      <c r="O69" s="161"/>
    </row>
    <row r="70" spans="1:15" ht="15" customHeight="1">
      <c r="A70" s="161">
        <v>69</v>
      </c>
      <c r="B70" s="162">
        <v>40000001046</v>
      </c>
      <c r="C70" s="158" t="s">
        <v>46</v>
      </c>
      <c r="D70" s="158" t="s">
        <v>20</v>
      </c>
      <c r="E70" s="161" t="s">
        <v>2027</v>
      </c>
      <c r="F70" s="161">
        <v>154</v>
      </c>
      <c r="G70" s="161">
        <v>154</v>
      </c>
      <c r="H70" s="161">
        <v>1</v>
      </c>
      <c r="I70" s="161" t="s">
        <v>35</v>
      </c>
      <c r="J70" s="161" t="s">
        <v>67</v>
      </c>
      <c r="K70" s="161" t="s">
        <v>828</v>
      </c>
      <c r="L70" s="161" t="s">
        <v>873</v>
      </c>
      <c r="M70" s="161" t="s">
        <v>817</v>
      </c>
      <c r="N70" s="158" t="s">
        <v>36</v>
      </c>
      <c r="O70" s="161"/>
    </row>
    <row r="71" spans="1:15" ht="15" customHeight="1">
      <c r="A71" s="161">
        <v>70</v>
      </c>
      <c r="B71" s="162">
        <v>40000001045</v>
      </c>
      <c r="C71" s="158" t="s">
        <v>46</v>
      </c>
      <c r="D71" s="158" t="s">
        <v>20</v>
      </c>
      <c r="E71" s="161" t="s">
        <v>2027</v>
      </c>
      <c r="F71" s="161">
        <v>140</v>
      </c>
      <c r="G71" s="161">
        <v>140</v>
      </c>
      <c r="H71" s="161">
        <v>1</v>
      </c>
      <c r="I71" s="161" t="s">
        <v>57</v>
      </c>
      <c r="J71" s="161" t="s">
        <v>12</v>
      </c>
      <c r="K71" s="161" t="s">
        <v>828</v>
      </c>
      <c r="L71" s="161">
        <v>0</v>
      </c>
      <c r="M71" s="161" t="s">
        <v>868</v>
      </c>
      <c r="N71" s="158" t="s">
        <v>25</v>
      </c>
      <c r="O71" s="161"/>
    </row>
    <row r="72" spans="1:15" ht="15" customHeight="1">
      <c r="A72" s="161">
        <v>71</v>
      </c>
      <c r="B72" s="162">
        <v>40000001044</v>
      </c>
      <c r="C72" s="158" t="s">
        <v>58</v>
      </c>
      <c r="D72" s="158" t="s">
        <v>20</v>
      </c>
      <c r="E72" s="161" t="s">
        <v>2026</v>
      </c>
      <c r="F72" s="161">
        <v>416</v>
      </c>
      <c r="G72" s="161">
        <v>416</v>
      </c>
      <c r="H72" s="161">
        <v>1</v>
      </c>
      <c r="I72" s="161" t="s">
        <v>59</v>
      </c>
      <c r="J72" s="161" t="s">
        <v>68</v>
      </c>
      <c r="K72" s="161" t="s">
        <v>810</v>
      </c>
      <c r="L72" s="161">
        <v>0</v>
      </c>
      <c r="M72" s="161" t="s">
        <v>845</v>
      </c>
      <c r="N72" s="158" t="s">
        <v>36</v>
      </c>
      <c r="O72" s="161"/>
    </row>
    <row r="73" spans="1:15" ht="15" customHeight="1">
      <c r="A73" s="161">
        <v>72</v>
      </c>
      <c r="B73" s="162">
        <v>40000001043</v>
      </c>
      <c r="C73" s="158" t="s">
        <v>46</v>
      </c>
      <c r="D73" s="163" t="s">
        <v>10</v>
      </c>
      <c r="E73" s="161" t="s">
        <v>2027</v>
      </c>
      <c r="F73" s="161">
        <v>282</v>
      </c>
      <c r="G73" s="161">
        <v>282</v>
      </c>
      <c r="H73" s="161">
        <v>1</v>
      </c>
      <c r="I73" s="161" t="s">
        <v>24</v>
      </c>
      <c r="J73" s="161" t="s">
        <v>12</v>
      </c>
      <c r="K73" s="161" t="s">
        <v>828</v>
      </c>
      <c r="L73" s="161" t="s">
        <v>869</v>
      </c>
      <c r="M73" s="161" t="s">
        <v>874</v>
      </c>
      <c r="N73" s="158" t="s">
        <v>25</v>
      </c>
      <c r="O73" s="161"/>
    </row>
    <row r="74" spans="1:15" ht="15" customHeight="1">
      <c r="A74" s="161">
        <v>73</v>
      </c>
      <c r="B74" s="162">
        <v>40000001042</v>
      </c>
      <c r="C74" s="158" t="s">
        <v>52</v>
      </c>
      <c r="D74" s="158" t="s">
        <v>20</v>
      </c>
      <c r="E74" s="161" t="s">
        <v>2026</v>
      </c>
      <c r="F74" s="161">
        <v>292</v>
      </c>
      <c r="G74" s="161">
        <v>292</v>
      </c>
      <c r="H74" s="161">
        <v>1</v>
      </c>
      <c r="I74" s="161" t="s">
        <v>24</v>
      </c>
      <c r="J74" s="161" t="s">
        <v>12</v>
      </c>
      <c r="K74" s="161">
        <v>146</v>
      </c>
      <c r="L74" s="161" t="s">
        <v>816</v>
      </c>
      <c r="M74" s="161" t="s">
        <v>868</v>
      </c>
      <c r="N74" s="158" t="s">
        <v>25</v>
      </c>
      <c r="O74" s="161"/>
    </row>
    <row r="75" spans="1:15" ht="15" customHeight="1">
      <c r="A75" s="161">
        <v>74</v>
      </c>
      <c r="B75" s="162">
        <v>40000001041</v>
      </c>
      <c r="C75" s="158" t="s">
        <v>52</v>
      </c>
      <c r="D75" s="158" t="s">
        <v>20</v>
      </c>
      <c r="E75" s="161" t="s">
        <v>2026</v>
      </c>
      <c r="F75" s="161">
        <v>260</v>
      </c>
      <c r="G75" s="161">
        <v>260</v>
      </c>
      <c r="H75" s="161">
        <v>1</v>
      </c>
      <c r="I75" s="161" t="s">
        <v>24</v>
      </c>
      <c r="J75" s="161" t="s">
        <v>12</v>
      </c>
      <c r="K75" s="161">
        <v>134</v>
      </c>
      <c r="L75" s="161" t="s">
        <v>816</v>
      </c>
      <c r="M75" s="161" t="s">
        <v>868</v>
      </c>
      <c r="N75" s="158" t="s">
        <v>25</v>
      </c>
      <c r="O75" s="161"/>
    </row>
    <row r="76" spans="1:15" ht="15" customHeight="1">
      <c r="A76" s="161">
        <v>75</v>
      </c>
      <c r="B76" s="162">
        <v>40000001040</v>
      </c>
      <c r="C76" s="158" t="s">
        <v>52</v>
      </c>
      <c r="D76" s="158" t="s">
        <v>23</v>
      </c>
      <c r="E76" s="161" t="s">
        <v>2026</v>
      </c>
      <c r="F76" s="161">
        <v>710</v>
      </c>
      <c r="G76" s="161">
        <v>710</v>
      </c>
      <c r="H76" s="161">
        <v>1</v>
      </c>
      <c r="I76" s="161" t="s">
        <v>11</v>
      </c>
      <c r="J76" s="161" t="s">
        <v>12</v>
      </c>
      <c r="K76" s="161" t="s">
        <v>876</v>
      </c>
      <c r="L76" s="161" t="s">
        <v>844</v>
      </c>
      <c r="M76" s="161" t="s">
        <v>845</v>
      </c>
      <c r="N76" s="158" t="s">
        <v>25</v>
      </c>
      <c r="O76" s="161"/>
    </row>
    <row r="77" spans="1:15" ht="15" customHeight="1">
      <c r="A77" s="161">
        <v>76</v>
      </c>
      <c r="B77" s="162">
        <v>40000001039</v>
      </c>
      <c r="C77" s="158" t="s">
        <v>58</v>
      </c>
      <c r="D77" s="163" t="s">
        <v>10</v>
      </c>
      <c r="E77" s="161" t="s">
        <v>2026</v>
      </c>
      <c r="F77" s="161">
        <v>394</v>
      </c>
      <c r="G77" s="161">
        <v>394</v>
      </c>
      <c r="H77" s="161">
        <v>1</v>
      </c>
      <c r="I77" s="161" t="s">
        <v>11</v>
      </c>
      <c r="J77" s="161" t="s">
        <v>12</v>
      </c>
      <c r="K77" s="161" t="s">
        <v>810</v>
      </c>
      <c r="L77" s="161" t="s">
        <v>834</v>
      </c>
      <c r="M77" s="161" t="s">
        <v>845</v>
      </c>
      <c r="N77" s="158" t="s">
        <v>37</v>
      </c>
      <c r="O77" s="161"/>
    </row>
    <row r="78" spans="1:15" ht="15" customHeight="1">
      <c r="A78" s="161">
        <v>77</v>
      </c>
      <c r="B78" s="162">
        <v>40000001038</v>
      </c>
      <c r="C78" s="158" t="s">
        <v>62</v>
      </c>
      <c r="D78" s="163" t="s">
        <v>10</v>
      </c>
      <c r="E78" s="161" t="s">
        <v>2025</v>
      </c>
      <c r="F78" s="161">
        <v>1128</v>
      </c>
      <c r="G78" s="161">
        <v>1128</v>
      </c>
      <c r="H78" s="161">
        <v>1</v>
      </c>
      <c r="I78" s="161" t="s">
        <v>11</v>
      </c>
      <c r="J78" s="161" t="s">
        <v>39</v>
      </c>
      <c r="K78" s="161" t="s">
        <v>825</v>
      </c>
      <c r="L78" s="161" t="s">
        <v>822</v>
      </c>
      <c r="M78" s="161" t="s">
        <v>817</v>
      </c>
      <c r="N78" s="158" t="s">
        <v>25</v>
      </c>
      <c r="O78" s="161"/>
    </row>
    <row r="79" spans="1:15" ht="15" customHeight="1">
      <c r="A79" s="161">
        <v>78</v>
      </c>
      <c r="B79" s="162">
        <v>40000001037</v>
      </c>
      <c r="C79" s="158" t="s">
        <v>52</v>
      </c>
      <c r="D79" s="158" t="s">
        <v>20</v>
      </c>
      <c r="E79" s="161" t="s">
        <v>2026</v>
      </c>
      <c r="F79" s="161">
        <v>642</v>
      </c>
      <c r="G79" s="161">
        <v>642</v>
      </c>
      <c r="H79" s="161">
        <v>1</v>
      </c>
      <c r="I79" s="161" t="s">
        <v>24</v>
      </c>
      <c r="J79" s="161" t="s">
        <v>18</v>
      </c>
      <c r="K79" s="161">
        <v>44</v>
      </c>
      <c r="L79" s="161" t="s">
        <v>844</v>
      </c>
      <c r="M79" s="161" t="s">
        <v>845</v>
      </c>
      <c r="N79" s="158" t="s">
        <v>66</v>
      </c>
      <c r="O79" s="161"/>
    </row>
    <row r="80" spans="1:15" ht="15" customHeight="1">
      <c r="A80" s="161">
        <v>79</v>
      </c>
      <c r="B80" s="162">
        <v>40000001036</v>
      </c>
      <c r="C80" s="158" t="s">
        <v>46</v>
      </c>
      <c r="D80" s="158" t="s">
        <v>20</v>
      </c>
      <c r="E80" s="161" t="s">
        <v>2027</v>
      </c>
      <c r="F80" s="161">
        <v>96</v>
      </c>
      <c r="G80" s="161">
        <v>96</v>
      </c>
      <c r="H80" s="161">
        <v>1</v>
      </c>
      <c r="I80" s="161" t="s">
        <v>24</v>
      </c>
      <c r="J80" s="161" t="s">
        <v>12</v>
      </c>
      <c r="K80" s="161" t="s">
        <v>878</v>
      </c>
      <c r="L80" s="161" t="s">
        <v>879</v>
      </c>
      <c r="M80" s="161" t="s">
        <v>838</v>
      </c>
      <c r="N80" s="158" t="s">
        <v>25</v>
      </c>
      <c r="O80" s="161"/>
    </row>
    <row r="81" spans="1:15" ht="15" customHeight="1">
      <c r="A81" s="161">
        <v>80</v>
      </c>
      <c r="B81" s="162">
        <v>40000001035</v>
      </c>
      <c r="C81" s="158" t="s">
        <v>46</v>
      </c>
      <c r="D81" s="163" t="s">
        <v>10</v>
      </c>
      <c r="E81" s="161" t="s">
        <v>2027</v>
      </c>
      <c r="F81" s="161">
        <v>170</v>
      </c>
      <c r="G81" s="161">
        <v>170</v>
      </c>
      <c r="H81" s="161">
        <v>1</v>
      </c>
      <c r="I81" s="161" t="s">
        <v>11</v>
      </c>
      <c r="J81" s="161" t="s">
        <v>12</v>
      </c>
      <c r="K81" s="161" t="s">
        <v>828</v>
      </c>
      <c r="L81" s="161" t="s">
        <v>840</v>
      </c>
      <c r="M81" s="161" t="s">
        <v>845</v>
      </c>
      <c r="N81" s="158" t="s">
        <v>25</v>
      </c>
      <c r="O81" s="161"/>
    </row>
    <row r="82" spans="1:15" ht="15" customHeight="1">
      <c r="A82" s="161">
        <v>81</v>
      </c>
      <c r="B82" s="162">
        <v>40000001034</v>
      </c>
      <c r="C82" s="158" t="s">
        <v>46</v>
      </c>
      <c r="D82" s="158" t="s">
        <v>20</v>
      </c>
      <c r="E82" s="161" t="s">
        <v>2027</v>
      </c>
      <c r="F82" s="161">
        <v>92</v>
      </c>
      <c r="G82" s="161">
        <v>92</v>
      </c>
      <c r="H82" s="161">
        <v>1</v>
      </c>
      <c r="I82" s="161" t="s">
        <v>24</v>
      </c>
      <c r="J82" s="161" t="s">
        <v>12</v>
      </c>
      <c r="K82" s="161" t="s">
        <v>880</v>
      </c>
      <c r="L82" s="161" t="s">
        <v>873</v>
      </c>
      <c r="M82" s="161" t="s">
        <v>831</v>
      </c>
      <c r="N82" s="158" t="s">
        <v>25</v>
      </c>
      <c r="O82" s="161"/>
    </row>
    <row r="83" spans="1:15" ht="15" customHeight="1">
      <c r="A83" s="161">
        <v>82</v>
      </c>
      <c r="B83" s="162">
        <v>40000001033</v>
      </c>
      <c r="C83" s="158" t="s">
        <v>69</v>
      </c>
      <c r="D83" s="158" t="s">
        <v>23</v>
      </c>
      <c r="E83" s="161" t="s">
        <v>2027</v>
      </c>
      <c r="F83" s="161">
        <v>360</v>
      </c>
      <c r="G83" s="161">
        <v>360</v>
      </c>
      <c r="H83" s="161">
        <v>1</v>
      </c>
      <c r="I83" s="161" t="s">
        <v>24</v>
      </c>
      <c r="J83" s="161" t="s">
        <v>12</v>
      </c>
      <c r="K83" s="161" t="s">
        <v>881</v>
      </c>
      <c r="L83" s="161" t="s">
        <v>869</v>
      </c>
      <c r="M83" s="161" t="s">
        <v>831</v>
      </c>
      <c r="N83" s="158" t="s">
        <v>70</v>
      </c>
      <c r="O83" s="161"/>
    </row>
    <row r="84" spans="1:15" ht="15" customHeight="1">
      <c r="A84" s="161">
        <v>83</v>
      </c>
      <c r="B84" s="162">
        <v>40000001032</v>
      </c>
      <c r="C84" s="163" t="s">
        <v>9</v>
      </c>
      <c r="D84" s="158" t="s">
        <v>30</v>
      </c>
      <c r="E84" s="161" t="s">
        <v>2025</v>
      </c>
      <c r="F84" s="161">
        <v>750</v>
      </c>
      <c r="G84" s="161">
        <v>750</v>
      </c>
      <c r="H84" s="161">
        <v>1</v>
      </c>
      <c r="I84" s="161" t="s">
        <v>59</v>
      </c>
      <c r="J84" s="161" t="s">
        <v>71</v>
      </c>
      <c r="K84" s="161" t="s">
        <v>882</v>
      </c>
      <c r="L84" s="161">
        <v>0</v>
      </c>
      <c r="M84" s="161" t="s">
        <v>817</v>
      </c>
      <c r="N84" s="158" t="s">
        <v>72</v>
      </c>
      <c r="O84" s="161"/>
    </row>
    <row r="85" spans="1:15" ht="15" customHeight="1">
      <c r="A85" s="161">
        <v>84</v>
      </c>
      <c r="B85" s="162">
        <v>40000001031</v>
      </c>
      <c r="C85" s="158" t="s">
        <v>46</v>
      </c>
      <c r="D85" s="158" t="s">
        <v>20</v>
      </c>
      <c r="E85" s="161" t="s">
        <v>2027</v>
      </c>
      <c r="F85" s="161">
        <v>118</v>
      </c>
      <c r="G85" s="161">
        <v>118</v>
      </c>
      <c r="H85" s="161">
        <v>1</v>
      </c>
      <c r="I85" s="161" t="s">
        <v>24</v>
      </c>
      <c r="J85" s="161" t="s">
        <v>12</v>
      </c>
      <c r="K85" s="161">
        <v>140</v>
      </c>
      <c r="L85" s="161" t="s">
        <v>873</v>
      </c>
      <c r="M85" s="161" t="s">
        <v>831</v>
      </c>
      <c r="N85" s="158" t="s">
        <v>25</v>
      </c>
      <c r="O85" s="161"/>
    </row>
    <row r="86" spans="1:15" ht="15" customHeight="1">
      <c r="A86" s="161">
        <v>85</v>
      </c>
      <c r="B86" s="162">
        <v>40000001030</v>
      </c>
      <c r="C86" s="158" t="s">
        <v>73</v>
      </c>
      <c r="D86" s="163" t="s">
        <v>10</v>
      </c>
      <c r="E86" s="161" t="s">
        <v>2025</v>
      </c>
      <c r="F86" s="161">
        <v>172</v>
      </c>
      <c r="G86" s="161">
        <v>172</v>
      </c>
      <c r="H86" s="161">
        <v>1</v>
      </c>
      <c r="I86" s="161" t="s">
        <v>59</v>
      </c>
      <c r="J86" s="161" t="s">
        <v>32</v>
      </c>
      <c r="K86" s="161"/>
      <c r="L86" s="161">
        <v>0</v>
      </c>
      <c r="M86" s="161" t="s">
        <v>831</v>
      </c>
      <c r="N86" s="158" t="s">
        <v>36</v>
      </c>
      <c r="O86" s="161"/>
    </row>
    <row r="87" spans="1:15" ht="15" customHeight="1">
      <c r="A87" s="161">
        <v>86</v>
      </c>
      <c r="B87" s="162">
        <v>40000001029</v>
      </c>
      <c r="C87" s="163" t="s">
        <v>9</v>
      </c>
      <c r="D87" s="163" t="s">
        <v>10</v>
      </c>
      <c r="E87" s="161" t="s">
        <v>2025</v>
      </c>
      <c r="F87" s="161">
        <v>726</v>
      </c>
      <c r="G87" s="161">
        <v>726</v>
      </c>
      <c r="H87" s="161">
        <v>1</v>
      </c>
      <c r="I87" s="161" t="s">
        <v>11</v>
      </c>
      <c r="J87" s="161" t="s">
        <v>39</v>
      </c>
      <c r="K87" s="161" t="s">
        <v>821</v>
      </c>
      <c r="L87" s="161" t="s">
        <v>834</v>
      </c>
      <c r="M87" s="161" t="s">
        <v>845</v>
      </c>
      <c r="N87" s="158" t="s">
        <v>25</v>
      </c>
      <c r="O87" s="161"/>
    </row>
    <row r="88" spans="1:15" ht="15" customHeight="1">
      <c r="A88" s="161">
        <v>87</v>
      </c>
      <c r="B88" s="162">
        <v>40000001028</v>
      </c>
      <c r="C88" s="158" t="s">
        <v>74</v>
      </c>
      <c r="D88" s="158" t="s">
        <v>10</v>
      </c>
      <c r="E88" s="161" t="s">
        <v>2027</v>
      </c>
      <c r="F88" s="161">
        <v>698</v>
      </c>
      <c r="G88" s="161">
        <v>906</v>
      </c>
      <c r="H88" s="161">
        <v>1</v>
      </c>
      <c r="I88" s="161" t="s">
        <v>75</v>
      </c>
      <c r="J88" s="161" t="s">
        <v>18</v>
      </c>
      <c r="K88" s="161">
        <v>44</v>
      </c>
      <c r="L88" s="161">
        <v>0</v>
      </c>
      <c r="M88" s="161" t="s">
        <v>883</v>
      </c>
      <c r="N88" s="158" t="s">
        <v>76</v>
      </c>
      <c r="O88" s="161" t="s">
        <v>2030</v>
      </c>
    </row>
    <row r="89" spans="1:15" ht="15" customHeight="1">
      <c r="A89" s="161">
        <v>88</v>
      </c>
      <c r="B89" s="162">
        <v>40000001027</v>
      </c>
      <c r="C89" s="158" t="s">
        <v>74</v>
      </c>
      <c r="D89" s="158" t="s">
        <v>20</v>
      </c>
      <c r="E89" s="161" t="s">
        <v>2026</v>
      </c>
      <c r="F89" s="161">
        <v>546</v>
      </c>
      <c r="G89" s="161">
        <v>720</v>
      </c>
      <c r="H89" s="161">
        <v>1</v>
      </c>
      <c r="I89" s="161" t="s">
        <v>51</v>
      </c>
      <c r="J89" s="161" t="s">
        <v>18</v>
      </c>
      <c r="K89" s="161">
        <v>37</v>
      </c>
      <c r="L89" s="161">
        <v>0</v>
      </c>
      <c r="M89" s="161" t="s">
        <v>884</v>
      </c>
      <c r="N89" s="158" t="s">
        <v>77</v>
      </c>
      <c r="O89" s="161" t="s">
        <v>2031</v>
      </c>
    </row>
    <row r="90" spans="1:15" ht="15" customHeight="1">
      <c r="A90" s="161">
        <v>89</v>
      </c>
      <c r="B90" s="162">
        <v>40000001026</v>
      </c>
      <c r="C90" s="158" t="s">
        <v>78</v>
      </c>
      <c r="D90" s="158" t="s">
        <v>20</v>
      </c>
      <c r="E90" s="161" t="s">
        <v>2027</v>
      </c>
      <c r="F90" s="161">
        <v>730</v>
      </c>
      <c r="G90" s="161">
        <v>926</v>
      </c>
      <c r="H90" s="161">
        <v>1</v>
      </c>
      <c r="I90" s="161" t="s">
        <v>79</v>
      </c>
      <c r="J90" s="161" t="s">
        <v>18</v>
      </c>
      <c r="K90" s="161">
        <v>37</v>
      </c>
      <c r="L90" s="161">
        <v>0</v>
      </c>
      <c r="M90" s="161" t="s">
        <v>884</v>
      </c>
      <c r="N90" s="158" t="s">
        <v>76</v>
      </c>
      <c r="O90" s="161" t="s">
        <v>2030</v>
      </c>
    </row>
    <row r="91" spans="1:15" ht="15" customHeight="1">
      <c r="A91" s="161">
        <v>90</v>
      </c>
      <c r="B91" s="162">
        <v>40000001025</v>
      </c>
      <c r="C91" s="158" t="s">
        <v>80</v>
      </c>
      <c r="D91" s="158" t="s">
        <v>20</v>
      </c>
      <c r="E91" s="161" t="s">
        <v>2025</v>
      </c>
      <c r="F91" s="161">
        <v>790</v>
      </c>
      <c r="G91" s="161">
        <v>1214</v>
      </c>
      <c r="H91" s="161">
        <v>1</v>
      </c>
      <c r="I91" s="161" t="s">
        <v>81</v>
      </c>
      <c r="J91" s="161" t="s">
        <v>82</v>
      </c>
      <c r="K91" s="161">
        <v>41</v>
      </c>
      <c r="L91" s="161">
        <v>0</v>
      </c>
      <c r="M91" s="161" t="s">
        <v>886</v>
      </c>
      <c r="N91" s="158" t="s">
        <v>83</v>
      </c>
      <c r="O91" s="161" t="s">
        <v>2031</v>
      </c>
    </row>
    <row r="92" spans="1:15" ht="15" customHeight="1">
      <c r="A92" s="161">
        <v>91</v>
      </c>
      <c r="B92" s="162">
        <v>40000001024</v>
      </c>
      <c r="C92" s="158" t="s">
        <v>43</v>
      </c>
      <c r="D92" s="158" t="s">
        <v>55</v>
      </c>
      <c r="E92" s="161" t="s">
        <v>2027</v>
      </c>
      <c r="F92" s="161">
        <v>384</v>
      </c>
      <c r="G92" s="161">
        <v>510</v>
      </c>
      <c r="H92" s="161">
        <v>1</v>
      </c>
      <c r="I92" s="161" t="s">
        <v>84</v>
      </c>
      <c r="J92" s="161" t="s">
        <v>18</v>
      </c>
      <c r="K92" s="161">
        <v>31</v>
      </c>
      <c r="L92" s="161">
        <v>0</v>
      </c>
      <c r="M92" s="161" t="s">
        <v>887</v>
      </c>
      <c r="N92" s="158" t="s">
        <v>54</v>
      </c>
      <c r="O92" s="161" t="s">
        <v>2030</v>
      </c>
    </row>
    <row r="93" spans="1:15" ht="15" customHeight="1">
      <c r="A93" s="161">
        <v>92</v>
      </c>
      <c r="B93" s="162">
        <v>40000001023</v>
      </c>
      <c r="C93" s="158" t="s">
        <v>74</v>
      </c>
      <c r="D93" s="158" t="s">
        <v>10</v>
      </c>
      <c r="E93" s="161" t="s">
        <v>2026</v>
      </c>
      <c r="F93" s="161">
        <v>716</v>
      </c>
      <c r="G93" s="161">
        <v>900</v>
      </c>
      <c r="H93" s="161">
        <v>1</v>
      </c>
      <c r="I93" s="161" t="s">
        <v>85</v>
      </c>
      <c r="J93" s="161" t="s">
        <v>32</v>
      </c>
      <c r="K93" s="161">
        <v>40.5</v>
      </c>
      <c r="L93" s="161">
        <v>0</v>
      </c>
      <c r="M93" s="161" t="s">
        <v>889</v>
      </c>
      <c r="N93" s="158" t="s">
        <v>19</v>
      </c>
      <c r="O93" s="161" t="s">
        <v>2031</v>
      </c>
    </row>
    <row r="94" spans="1:15" ht="15" customHeight="1">
      <c r="A94" s="161">
        <v>93</v>
      </c>
      <c r="B94" s="162">
        <v>40000001022</v>
      </c>
      <c r="C94" s="158" t="s">
        <v>86</v>
      </c>
      <c r="D94" s="158" t="s">
        <v>55</v>
      </c>
      <c r="E94" s="161" t="s">
        <v>2025</v>
      </c>
      <c r="F94" s="161">
        <v>598</v>
      </c>
      <c r="G94" s="161">
        <v>784</v>
      </c>
      <c r="H94" s="161">
        <v>1</v>
      </c>
      <c r="I94" s="161" t="s">
        <v>87</v>
      </c>
      <c r="J94" s="161" t="s">
        <v>18</v>
      </c>
      <c r="K94" s="161">
        <v>30</v>
      </c>
      <c r="L94" s="161">
        <v>0</v>
      </c>
      <c r="M94" s="161" t="s">
        <v>890</v>
      </c>
      <c r="N94" s="158" t="s">
        <v>76</v>
      </c>
      <c r="O94" s="161" t="s">
        <v>2030</v>
      </c>
    </row>
    <row r="95" spans="1:15" ht="15" customHeight="1">
      <c r="A95" s="161">
        <v>94</v>
      </c>
      <c r="B95" s="162">
        <v>40000001021</v>
      </c>
      <c r="C95" s="158" t="s">
        <v>88</v>
      </c>
      <c r="D95" s="163" t="s">
        <v>10</v>
      </c>
      <c r="E95" s="161" t="s">
        <v>2025</v>
      </c>
      <c r="F95" s="161">
        <v>676</v>
      </c>
      <c r="G95" s="161">
        <v>904</v>
      </c>
      <c r="H95" s="161">
        <v>1</v>
      </c>
      <c r="I95" s="161" t="s">
        <v>89</v>
      </c>
      <c r="J95" s="161" t="s">
        <v>32</v>
      </c>
      <c r="K95" s="161">
        <v>37.5</v>
      </c>
      <c r="L95" s="161">
        <v>0</v>
      </c>
      <c r="M95" s="161" t="s">
        <v>892</v>
      </c>
      <c r="N95" s="158" t="s">
        <v>90</v>
      </c>
      <c r="O95" s="161" t="s">
        <v>2031</v>
      </c>
    </row>
    <row r="96" spans="1:15" ht="15" customHeight="1">
      <c r="A96" s="161">
        <v>95</v>
      </c>
      <c r="B96" s="162">
        <v>40000001020</v>
      </c>
      <c r="C96" s="158" t="s">
        <v>88</v>
      </c>
      <c r="D96" s="158" t="s">
        <v>20</v>
      </c>
      <c r="E96" s="161" t="s">
        <v>2025</v>
      </c>
      <c r="F96" s="161">
        <v>916</v>
      </c>
      <c r="G96" s="161">
        <v>1414</v>
      </c>
      <c r="H96" s="161">
        <v>1</v>
      </c>
      <c r="I96" s="161" t="s">
        <v>26</v>
      </c>
      <c r="J96" s="161" t="s">
        <v>12</v>
      </c>
      <c r="K96" s="161">
        <v>39</v>
      </c>
      <c r="L96" s="161">
        <v>0</v>
      </c>
      <c r="M96" s="161" t="s">
        <v>845</v>
      </c>
      <c r="N96" s="158" t="s">
        <v>90</v>
      </c>
      <c r="O96" s="161" t="s">
        <v>2031</v>
      </c>
    </row>
    <row r="97" spans="1:15" ht="15" customHeight="1">
      <c r="A97" s="161">
        <v>96</v>
      </c>
      <c r="B97" s="162">
        <v>40000001019</v>
      </c>
      <c r="C97" s="158" t="s">
        <v>74</v>
      </c>
      <c r="D97" s="158" t="s">
        <v>20</v>
      </c>
      <c r="E97" s="161" t="s">
        <v>2026</v>
      </c>
      <c r="F97" s="161">
        <v>522</v>
      </c>
      <c r="G97" s="161">
        <v>666</v>
      </c>
      <c r="H97" s="161">
        <v>1</v>
      </c>
      <c r="I97" s="161" t="s">
        <v>91</v>
      </c>
      <c r="J97" s="161" t="s">
        <v>92</v>
      </c>
      <c r="K97" s="161">
        <v>38</v>
      </c>
      <c r="L97" s="161">
        <v>0</v>
      </c>
      <c r="M97" s="161" t="s">
        <v>894</v>
      </c>
      <c r="N97" s="158" t="s">
        <v>19</v>
      </c>
      <c r="O97" s="161" t="s">
        <v>2031</v>
      </c>
    </row>
    <row r="98" spans="1:15" ht="15" customHeight="1">
      <c r="A98" s="161">
        <v>97</v>
      </c>
      <c r="B98" s="162">
        <v>40000001018</v>
      </c>
      <c r="C98" s="158" t="s">
        <v>74</v>
      </c>
      <c r="D98" s="158" t="s">
        <v>10</v>
      </c>
      <c r="E98" s="161" t="s">
        <v>2026</v>
      </c>
      <c r="F98" s="161">
        <v>792</v>
      </c>
      <c r="G98" s="161">
        <v>958</v>
      </c>
      <c r="H98" s="161">
        <v>1</v>
      </c>
      <c r="I98" s="161" t="s">
        <v>93</v>
      </c>
      <c r="J98" s="161" t="s">
        <v>32</v>
      </c>
      <c r="K98" s="161">
        <v>45</v>
      </c>
      <c r="L98" s="161">
        <v>0</v>
      </c>
      <c r="M98" s="161" t="s">
        <v>895</v>
      </c>
      <c r="N98" s="158" t="s">
        <v>19</v>
      </c>
      <c r="O98" s="161" t="s">
        <v>2031</v>
      </c>
    </row>
    <row r="99" spans="1:15" ht="15" customHeight="1">
      <c r="A99" s="161">
        <v>98</v>
      </c>
      <c r="B99" s="162">
        <v>40000001017</v>
      </c>
      <c r="C99" s="158" t="s">
        <v>74</v>
      </c>
      <c r="D99" s="158" t="s">
        <v>20</v>
      </c>
      <c r="E99" s="161" t="s">
        <v>2026</v>
      </c>
      <c r="F99" s="161">
        <v>818</v>
      </c>
      <c r="G99" s="161">
        <v>946</v>
      </c>
      <c r="H99" s="161">
        <v>1</v>
      </c>
      <c r="I99" s="161" t="s">
        <v>91</v>
      </c>
      <c r="J99" s="161" t="s">
        <v>18</v>
      </c>
      <c r="K99" s="161">
        <v>39</v>
      </c>
      <c r="L99" s="161">
        <v>0</v>
      </c>
      <c r="M99" s="161" t="s">
        <v>896</v>
      </c>
      <c r="N99" s="158" t="s">
        <v>19</v>
      </c>
      <c r="O99" s="161" t="s">
        <v>2031</v>
      </c>
    </row>
    <row r="100" spans="1:15" ht="15" customHeight="1">
      <c r="A100" s="161">
        <v>99</v>
      </c>
      <c r="B100" s="162">
        <v>40000001016</v>
      </c>
      <c r="C100" s="158" t="s">
        <v>43</v>
      </c>
      <c r="D100" s="158" t="s">
        <v>23</v>
      </c>
      <c r="E100" s="161" t="s">
        <v>2027</v>
      </c>
      <c r="F100" s="161">
        <v>158</v>
      </c>
      <c r="G100" s="161">
        <v>256</v>
      </c>
      <c r="H100" s="161">
        <v>1</v>
      </c>
      <c r="I100" s="161" t="s">
        <v>44</v>
      </c>
      <c r="J100" s="161" t="s">
        <v>12</v>
      </c>
      <c r="K100" s="161">
        <v>19</v>
      </c>
      <c r="L100" s="161">
        <v>0</v>
      </c>
      <c r="M100" s="161" t="s">
        <v>897</v>
      </c>
      <c r="N100" s="158" t="s">
        <v>77</v>
      </c>
      <c r="O100" s="161" t="s">
        <v>2031</v>
      </c>
    </row>
    <row r="101" spans="1:15" ht="15" customHeight="1">
      <c r="A101" s="161">
        <v>100</v>
      </c>
      <c r="B101" s="162">
        <v>40000001015</v>
      </c>
      <c r="C101" s="158" t="s">
        <v>40</v>
      </c>
      <c r="D101" s="158" t="s">
        <v>55</v>
      </c>
      <c r="E101" s="161" t="s">
        <v>2026</v>
      </c>
      <c r="F101" s="161">
        <v>162</v>
      </c>
      <c r="G101" s="161">
        <v>262</v>
      </c>
      <c r="H101" s="161">
        <v>1</v>
      </c>
      <c r="I101" s="161" t="s">
        <v>44</v>
      </c>
      <c r="J101" s="161" t="s">
        <v>18</v>
      </c>
      <c r="K101" s="161">
        <v>19</v>
      </c>
      <c r="L101" s="161">
        <v>0</v>
      </c>
      <c r="M101" s="161" t="s">
        <v>884</v>
      </c>
      <c r="N101" s="158" t="s">
        <v>77</v>
      </c>
      <c r="O101" s="161" t="s">
        <v>2030</v>
      </c>
    </row>
    <row r="102" spans="1:15" ht="15" customHeight="1">
      <c r="A102" s="161">
        <v>101</v>
      </c>
      <c r="B102" s="162">
        <v>40000001014</v>
      </c>
      <c r="C102" s="158" t="s">
        <v>40</v>
      </c>
      <c r="D102" s="158" t="s">
        <v>23</v>
      </c>
      <c r="E102" s="161" t="s">
        <v>2027</v>
      </c>
      <c r="F102" s="161">
        <v>172</v>
      </c>
      <c r="G102" s="161">
        <v>276</v>
      </c>
      <c r="H102" s="161">
        <v>1</v>
      </c>
      <c r="I102" s="161" t="s">
        <v>44</v>
      </c>
      <c r="J102" s="161" t="s">
        <v>18</v>
      </c>
      <c r="K102" s="161">
        <v>19</v>
      </c>
      <c r="L102" s="161">
        <v>0</v>
      </c>
      <c r="M102" s="161" t="s">
        <v>895</v>
      </c>
      <c r="N102" s="158" t="s">
        <v>36</v>
      </c>
      <c r="O102" s="161" t="s">
        <v>2030</v>
      </c>
    </row>
    <row r="103" spans="1:15" ht="15" customHeight="1">
      <c r="A103" s="161">
        <v>102</v>
      </c>
      <c r="B103" s="162">
        <v>40000001013</v>
      </c>
      <c r="C103" s="158" t="s">
        <v>43</v>
      </c>
      <c r="D103" s="158" t="s">
        <v>23</v>
      </c>
      <c r="E103" s="161" t="s">
        <v>2027</v>
      </c>
      <c r="F103" s="161">
        <v>182</v>
      </c>
      <c r="G103" s="161">
        <v>278</v>
      </c>
      <c r="H103" s="161">
        <v>1</v>
      </c>
      <c r="I103" s="161" t="s">
        <v>44</v>
      </c>
      <c r="J103" s="161" t="s">
        <v>12</v>
      </c>
      <c r="K103" s="161">
        <v>20</v>
      </c>
      <c r="L103" s="161">
        <v>0</v>
      </c>
      <c r="M103" s="161" t="s">
        <v>897</v>
      </c>
      <c r="N103" s="158" t="s">
        <v>77</v>
      </c>
      <c r="O103" s="161" t="s">
        <v>2031</v>
      </c>
    </row>
    <row r="104" spans="1:15" ht="15" customHeight="1">
      <c r="A104" s="161">
        <v>103</v>
      </c>
      <c r="B104" s="162">
        <v>40000001012</v>
      </c>
      <c r="C104" s="158" t="s">
        <v>94</v>
      </c>
      <c r="D104" s="158" t="s">
        <v>23</v>
      </c>
      <c r="E104" s="161" t="s">
        <v>2026</v>
      </c>
      <c r="F104" s="161">
        <v>182</v>
      </c>
      <c r="G104" s="161">
        <v>284</v>
      </c>
      <c r="H104" s="161">
        <v>1</v>
      </c>
      <c r="I104" s="161" t="s">
        <v>44</v>
      </c>
      <c r="J104" s="161" t="s">
        <v>18</v>
      </c>
      <c r="K104" s="161">
        <v>20</v>
      </c>
      <c r="L104" s="161">
        <v>0</v>
      </c>
      <c r="M104" s="161" t="s">
        <v>895</v>
      </c>
      <c r="N104" s="158" t="s">
        <v>19</v>
      </c>
      <c r="O104" s="161" t="s">
        <v>2031</v>
      </c>
    </row>
    <row r="105" spans="1:15" ht="15" customHeight="1">
      <c r="A105" s="161">
        <v>104</v>
      </c>
      <c r="B105" s="162">
        <v>40000001011</v>
      </c>
      <c r="C105" s="158" t="s">
        <v>94</v>
      </c>
      <c r="D105" s="158" t="s">
        <v>55</v>
      </c>
      <c r="E105" s="161" t="s">
        <v>2026</v>
      </c>
      <c r="F105" s="161">
        <v>184</v>
      </c>
      <c r="G105" s="161">
        <v>288</v>
      </c>
      <c r="H105" s="161">
        <v>1</v>
      </c>
      <c r="I105" s="161" t="s">
        <v>44</v>
      </c>
      <c r="J105" s="161" t="s">
        <v>18</v>
      </c>
      <c r="K105" s="161">
        <v>20</v>
      </c>
      <c r="L105" s="161">
        <v>0</v>
      </c>
      <c r="M105" s="161" t="s">
        <v>884</v>
      </c>
      <c r="N105" s="158" t="s">
        <v>72</v>
      </c>
      <c r="O105" s="161" t="s">
        <v>2031</v>
      </c>
    </row>
    <row r="106" spans="1:15" ht="15" customHeight="1">
      <c r="A106" s="161">
        <v>105</v>
      </c>
      <c r="B106" s="162">
        <v>40000001010</v>
      </c>
      <c r="C106" s="158" t="s">
        <v>95</v>
      </c>
      <c r="D106" s="158" t="s">
        <v>23</v>
      </c>
      <c r="E106" s="161" t="s">
        <v>2027</v>
      </c>
      <c r="F106" s="161">
        <v>270</v>
      </c>
      <c r="G106" s="161">
        <v>356</v>
      </c>
      <c r="H106" s="161">
        <v>1</v>
      </c>
      <c r="I106" s="161" t="s">
        <v>44</v>
      </c>
      <c r="J106" s="161" t="s">
        <v>96</v>
      </c>
      <c r="K106" s="161">
        <v>25</v>
      </c>
      <c r="L106" s="161">
        <v>0</v>
      </c>
      <c r="M106" s="161" t="s">
        <v>895</v>
      </c>
      <c r="N106" s="158" t="s">
        <v>97</v>
      </c>
      <c r="O106" s="161" t="s">
        <v>2031</v>
      </c>
    </row>
    <row r="107" spans="1:15" ht="15" customHeight="1">
      <c r="A107" s="161">
        <v>106</v>
      </c>
      <c r="B107" s="162">
        <v>40000001009</v>
      </c>
      <c r="C107" s="158" t="s">
        <v>43</v>
      </c>
      <c r="D107" s="158" t="s">
        <v>23</v>
      </c>
      <c r="E107" s="161" t="s">
        <v>2027</v>
      </c>
      <c r="F107" s="161">
        <v>344</v>
      </c>
      <c r="G107" s="161">
        <v>496</v>
      </c>
      <c r="H107" s="161">
        <v>1</v>
      </c>
      <c r="I107" s="161" t="s">
        <v>44</v>
      </c>
      <c r="J107" s="161" t="s">
        <v>18</v>
      </c>
      <c r="K107" s="161">
        <v>31</v>
      </c>
      <c r="L107" s="161">
        <v>0</v>
      </c>
      <c r="M107" s="161" t="s">
        <v>895</v>
      </c>
      <c r="N107" s="158" t="s">
        <v>77</v>
      </c>
      <c r="O107" s="161" t="s">
        <v>2031</v>
      </c>
    </row>
    <row r="108" spans="1:15" ht="15" customHeight="1">
      <c r="A108" s="161">
        <v>107</v>
      </c>
      <c r="B108" s="162">
        <v>40000001008</v>
      </c>
      <c r="C108" s="158" t="s">
        <v>43</v>
      </c>
      <c r="D108" s="158" t="s">
        <v>23</v>
      </c>
      <c r="E108" s="161" t="s">
        <v>2027</v>
      </c>
      <c r="F108" s="161">
        <v>192</v>
      </c>
      <c r="G108" s="161">
        <v>290</v>
      </c>
      <c r="H108" s="161">
        <v>1</v>
      </c>
      <c r="I108" s="161" t="s">
        <v>44</v>
      </c>
      <c r="J108" s="161" t="s">
        <v>12</v>
      </c>
      <c r="K108" s="161">
        <v>21</v>
      </c>
      <c r="L108" s="161">
        <v>0</v>
      </c>
      <c r="M108" s="161" t="s">
        <v>897</v>
      </c>
      <c r="N108" s="158" t="s">
        <v>77</v>
      </c>
      <c r="O108" s="161" t="s">
        <v>2031</v>
      </c>
    </row>
    <row r="109" spans="1:15" ht="15" customHeight="1">
      <c r="A109" s="161">
        <v>108</v>
      </c>
      <c r="B109" s="162">
        <v>40000001007</v>
      </c>
      <c r="C109" s="158" t="s">
        <v>86</v>
      </c>
      <c r="D109" s="158" t="s">
        <v>23</v>
      </c>
      <c r="E109" s="161" t="s">
        <v>2025</v>
      </c>
      <c r="F109" s="161">
        <v>456</v>
      </c>
      <c r="G109" s="161">
        <v>658</v>
      </c>
      <c r="H109" s="161">
        <v>1</v>
      </c>
      <c r="I109" s="161" t="s">
        <v>44</v>
      </c>
      <c r="J109" s="161" t="s">
        <v>18</v>
      </c>
      <c r="K109" s="161">
        <v>31</v>
      </c>
      <c r="L109" s="161">
        <v>0</v>
      </c>
      <c r="M109" s="161" t="s">
        <v>903</v>
      </c>
      <c r="N109" s="158" t="s">
        <v>19</v>
      </c>
      <c r="O109" s="161" t="s">
        <v>2031</v>
      </c>
    </row>
    <row r="110" spans="1:15" ht="15" customHeight="1">
      <c r="A110" s="161">
        <v>109</v>
      </c>
      <c r="B110" s="162">
        <v>40000001006</v>
      </c>
      <c r="C110" s="158" t="s">
        <v>98</v>
      </c>
      <c r="D110" s="163" t="s">
        <v>10</v>
      </c>
      <c r="E110" s="161" t="s">
        <v>2032</v>
      </c>
      <c r="F110" s="161">
        <v>174</v>
      </c>
      <c r="G110" s="161">
        <v>174</v>
      </c>
      <c r="H110" s="161">
        <v>1</v>
      </c>
      <c r="I110" s="161" t="s">
        <v>99</v>
      </c>
      <c r="J110" s="161" t="s">
        <v>27</v>
      </c>
      <c r="K110" s="161"/>
      <c r="L110" s="161">
        <v>0</v>
      </c>
      <c r="M110" s="161" t="s">
        <v>886</v>
      </c>
      <c r="N110" s="158" t="s">
        <v>100</v>
      </c>
      <c r="O110" s="161"/>
    </row>
    <row r="111" spans="1:15" ht="15" customHeight="1">
      <c r="A111" s="161">
        <v>110</v>
      </c>
      <c r="B111" s="162">
        <v>40000001005</v>
      </c>
      <c r="C111" s="158" t="s">
        <v>98</v>
      </c>
      <c r="D111" s="163" t="s">
        <v>10</v>
      </c>
      <c r="E111" s="161" t="s">
        <v>2032</v>
      </c>
      <c r="F111" s="161">
        <v>174</v>
      </c>
      <c r="G111" s="161">
        <v>174</v>
      </c>
      <c r="H111" s="161">
        <v>1</v>
      </c>
      <c r="I111" s="161" t="s">
        <v>99</v>
      </c>
      <c r="J111" s="161" t="s">
        <v>27</v>
      </c>
      <c r="K111" s="161"/>
      <c r="L111" s="161">
        <v>0</v>
      </c>
      <c r="M111" s="161" t="s">
        <v>886</v>
      </c>
      <c r="N111" s="158" t="s">
        <v>100</v>
      </c>
      <c r="O111" s="161"/>
    </row>
    <row r="112" spans="1:15" ht="15" customHeight="1">
      <c r="A112" s="161">
        <v>111</v>
      </c>
      <c r="B112" s="162">
        <v>40000001004</v>
      </c>
      <c r="C112" s="158" t="s">
        <v>43</v>
      </c>
      <c r="D112" s="158" t="s">
        <v>55</v>
      </c>
      <c r="E112" s="161" t="s">
        <v>2027</v>
      </c>
      <c r="F112" s="161">
        <v>36</v>
      </c>
      <c r="G112" s="161">
        <v>36</v>
      </c>
      <c r="H112" s="161">
        <v>1</v>
      </c>
      <c r="I112" s="161" t="s">
        <v>44</v>
      </c>
      <c r="J112" s="161" t="s">
        <v>18</v>
      </c>
      <c r="K112" s="161">
        <v>19</v>
      </c>
      <c r="L112" s="161">
        <v>0</v>
      </c>
      <c r="M112" s="161" t="s">
        <v>905</v>
      </c>
      <c r="N112" s="158" t="s">
        <v>101</v>
      </c>
      <c r="O112" s="161" t="s">
        <v>2033</v>
      </c>
    </row>
    <row r="113" spans="1:26" ht="15" customHeight="1">
      <c r="A113" s="161">
        <v>112</v>
      </c>
      <c r="B113" s="162">
        <v>40000001003</v>
      </c>
      <c r="C113" s="158" t="s">
        <v>78</v>
      </c>
      <c r="D113" s="158" t="s">
        <v>20</v>
      </c>
      <c r="E113" s="161" t="s">
        <v>2027</v>
      </c>
      <c r="F113" s="161">
        <v>576</v>
      </c>
      <c r="G113" s="161">
        <v>750</v>
      </c>
      <c r="H113" s="161">
        <v>1</v>
      </c>
      <c r="I113" s="161" t="s">
        <v>51</v>
      </c>
      <c r="J113" s="161" t="s">
        <v>18</v>
      </c>
      <c r="K113" s="161">
        <v>38</v>
      </c>
      <c r="L113" s="161">
        <v>0</v>
      </c>
      <c r="M113" s="161" t="s">
        <v>884</v>
      </c>
      <c r="N113" s="158" t="s">
        <v>76</v>
      </c>
      <c r="O113" s="161" t="s">
        <v>2030</v>
      </c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</row>
    <row r="114" spans="1:26" ht="15" customHeight="1">
      <c r="A114" s="161">
        <v>113</v>
      </c>
      <c r="B114" s="162">
        <v>40000001002</v>
      </c>
      <c r="C114" s="158" t="s">
        <v>94</v>
      </c>
      <c r="D114" s="158" t="s">
        <v>23</v>
      </c>
      <c r="E114" s="161" t="s">
        <v>2027</v>
      </c>
      <c r="F114" s="161">
        <v>358</v>
      </c>
      <c r="G114" s="161">
        <v>470</v>
      </c>
      <c r="H114" s="161">
        <v>1</v>
      </c>
      <c r="I114" s="161" t="s">
        <v>41</v>
      </c>
      <c r="J114" s="161" t="s">
        <v>18</v>
      </c>
      <c r="K114" s="161">
        <v>30</v>
      </c>
      <c r="L114" s="161">
        <v>0</v>
      </c>
      <c r="M114" s="161" t="s">
        <v>895</v>
      </c>
      <c r="N114" s="158" t="s">
        <v>102</v>
      </c>
      <c r="O114" s="161" t="s">
        <v>2031</v>
      </c>
    </row>
    <row r="115" spans="1:26" ht="15" customHeight="1">
      <c r="A115" s="161">
        <v>114</v>
      </c>
      <c r="B115" s="162">
        <v>40000001001</v>
      </c>
      <c r="C115" s="158" t="s">
        <v>74</v>
      </c>
      <c r="D115" s="158" t="s">
        <v>10</v>
      </c>
      <c r="E115" s="161" t="s">
        <v>2027</v>
      </c>
      <c r="F115" s="161">
        <v>792</v>
      </c>
      <c r="G115" s="161">
        <v>958</v>
      </c>
      <c r="H115" s="161">
        <v>1</v>
      </c>
      <c r="I115" s="161" t="s">
        <v>93</v>
      </c>
      <c r="J115" s="161" t="s">
        <v>18</v>
      </c>
      <c r="K115" s="161">
        <v>45</v>
      </c>
      <c r="L115" s="161">
        <v>0</v>
      </c>
      <c r="M115" s="161" t="s">
        <v>857</v>
      </c>
      <c r="N115" s="158" t="s">
        <v>19</v>
      </c>
      <c r="O115" s="161" t="s">
        <v>2031</v>
      </c>
    </row>
    <row r="116" spans="1:26" ht="15" customHeight="1">
      <c r="A116" s="161">
        <v>115</v>
      </c>
      <c r="B116" s="162">
        <v>40000001000</v>
      </c>
      <c r="C116" s="158" t="s">
        <v>103</v>
      </c>
      <c r="D116" s="163" t="s">
        <v>10</v>
      </c>
      <c r="E116" s="161" t="s">
        <v>2027</v>
      </c>
      <c r="F116" s="161">
        <v>682</v>
      </c>
      <c r="G116" s="161">
        <v>902</v>
      </c>
      <c r="H116" s="161">
        <v>1</v>
      </c>
      <c r="I116" s="161" t="s">
        <v>104</v>
      </c>
      <c r="J116" s="161" t="s">
        <v>18</v>
      </c>
      <c r="K116" s="161">
        <v>47</v>
      </c>
      <c r="L116" s="161">
        <v>0</v>
      </c>
      <c r="M116" s="161" t="s">
        <v>889</v>
      </c>
      <c r="N116" s="158" t="s">
        <v>54</v>
      </c>
      <c r="O116" s="161" t="s">
        <v>2030</v>
      </c>
    </row>
    <row r="117" spans="1:26" ht="15" customHeight="1">
      <c r="A117" s="161">
        <v>116</v>
      </c>
      <c r="B117" s="162">
        <v>40000000999</v>
      </c>
      <c r="C117" s="158" t="s">
        <v>62</v>
      </c>
      <c r="D117" s="158" t="s">
        <v>20</v>
      </c>
      <c r="E117" s="161" t="s">
        <v>2025</v>
      </c>
      <c r="F117" s="161">
        <v>1202</v>
      </c>
      <c r="G117" s="161">
        <v>1202</v>
      </c>
      <c r="H117" s="161">
        <v>1</v>
      </c>
      <c r="I117" s="161" t="s">
        <v>11</v>
      </c>
      <c r="J117" s="161" t="s">
        <v>18</v>
      </c>
      <c r="K117" s="161" t="s">
        <v>828</v>
      </c>
      <c r="L117" s="161">
        <v>0</v>
      </c>
      <c r="M117" s="161" t="s">
        <v>857</v>
      </c>
      <c r="N117" s="158" t="s">
        <v>36</v>
      </c>
      <c r="O117" s="161"/>
    </row>
    <row r="118" spans="1:26" ht="15" customHeight="1">
      <c r="A118" s="161">
        <v>117</v>
      </c>
      <c r="B118" s="162">
        <v>40000000998</v>
      </c>
      <c r="C118" s="158" t="s">
        <v>62</v>
      </c>
      <c r="D118" s="163" t="s">
        <v>10</v>
      </c>
      <c r="E118" s="161" t="s">
        <v>2025</v>
      </c>
      <c r="F118" s="161">
        <v>964</v>
      </c>
      <c r="G118" s="161">
        <v>964</v>
      </c>
      <c r="H118" s="161">
        <v>1</v>
      </c>
      <c r="I118" s="161" t="s">
        <v>11</v>
      </c>
      <c r="J118" s="161" t="s">
        <v>18</v>
      </c>
      <c r="K118" s="161" t="s">
        <v>810</v>
      </c>
      <c r="L118" s="161">
        <v>0</v>
      </c>
      <c r="M118" s="161" t="s">
        <v>857</v>
      </c>
      <c r="N118" s="158" t="s">
        <v>36</v>
      </c>
      <c r="O118" s="161"/>
    </row>
    <row r="119" spans="1:26" ht="15" customHeight="1">
      <c r="A119" s="161">
        <v>118</v>
      </c>
      <c r="B119" s="162">
        <v>40000000997</v>
      </c>
      <c r="C119" s="158" t="s">
        <v>58</v>
      </c>
      <c r="D119" s="163" t="s">
        <v>10</v>
      </c>
      <c r="E119" s="161" t="s">
        <v>2026</v>
      </c>
      <c r="F119" s="161">
        <v>466</v>
      </c>
      <c r="G119" s="161">
        <v>466</v>
      </c>
      <c r="H119" s="161">
        <v>1</v>
      </c>
      <c r="I119" s="161" t="s">
        <v>11</v>
      </c>
      <c r="J119" s="161" t="s">
        <v>18</v>
      </c>
      <c r="K119" s="161" t="s">
        <v>821</v>
      </c>
      <c r="L119" s="161">
        <v>0</v>
      </c>
      <c r="M119" s="161" t="s">
        <v>857</v>
      </c>
      <c r="N119" s="158" t="s">
        <v>37</v>
      </c>
      <c r="O119" s="161"/>
    </row>
    <row r="120" spans="1:26" ht="15" customHeight="1">
      <c r="A120" s="161">
        <v>119</v>
      </c>
      <c r="B120" s="162">
        <v>40000000996</v>
      </c>
      <c r="C120" s="163" t="s">
        <v>9</v>
      </c>
      <c r="D120" s="163" t="s">
        <v>10</v>
      </c>
      <c r="E120" s="161" t="s">
        <v>2025</v>
      </c>
      <c r="F120" s="161">
        <v>590</v>
      </c>
      <c r="G120" s="161">
        <v>590</v>
      </c>
      <c r="H120" s="161">
        <v>1</v>
      </c>
      <c r="I120" s="161" t="s">
        <v>11</v>
      </c>
      <c r="J120" s="161" t="s">
        <v>18</v>
      </c>
      <c r="K120" s="161" t="s">
        <v>825</v>
      </c>
      <c r="L120" s="161">
        <v>0</v>
      </c>
      <c r="M120" s="161" t="s">
        <v>857</v>
      </c>
      <c r="N120" s="158" t="s">
        <v>25</v>
      </c>
      <c r="O120" s="161"/>
    </row>
    <row r="121" spans="1:26" ht="15" customHeight="1">
      <c r="A121" s="156">
        <v>120</v>
      </c>
      <c r="B121" s="160">
        <v>40000000995</v>
      </c>
      <c r="C121" s="158" t="s">
        <v>49</v>
      </c>
      <c r="D121" s="158" t="s">
        <v>20</v>
      </c>
      <c r="E121" s="156" t="s">
        <v>2025</v>
      </c>
      <c r="F121" s="156">
        <v>400</v>
      </c>
      <c r="G121" s="156">
        <v>400</v>
      </c>
      <c r="H121" s="156">
        <v>1</v>
      </c>
      <c r="I121" s="156" t="s">
        <v>105</v>
      </c>
      <c r="J121" s="156" t="s">
        <v>18</v>
      </c>
      <c r="K121" s="156" t="s">
        <v>828</v>
      </c>
      <c r="L121" s="156">
        <v>0</v>
      </c>
      <c r="M121" s="156" t="s">
        <v>895</v>
      </c>
      <c r="N121" s="158" t="s">
        <v>106</v>
      </c>
      <c r="O121" s="156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</row>
    <row r="122" spans="1:26" ht="15" customHeight="1">
      <c r="A122" s="161">
        <v>121</v>
      </c>
      <c r="B122" s="162">
        <v>40000000994</v>
      </c>
      <c r="C122" s="163" t="s">
        <v>9</v>
      </c>
      <c r="D122" s="163" t="s">
        <v>10</v>
      </c>
      <c r="E122" s="161" t="s">
        <v>2025</v>
      </c>
      <c r="F122" s="161">
        <v>622</v>
      </c>
      <c r="G122" s="161">
        <v>622</v>
      </c>
      <c r="H122" s="161">
        <v>1</v>
      </c>
      <c r="I122" s="161" t="s">
        <v>11</v>
      </c>
      <c r="J122" s="161" t="s">
        <v>12</v>
      </c>
      <c r="K122" s="161" t="s">
        <v>825</v>
      </c>
      <c r="L122" s="161">
        <v>0</v>
      </c>
      <c r="M122" s="161" t="s">
        <v>909</v>
      </c>
      <c r="N122" s="158" t="s">
        <v>37</v>
      </c>
      <c r="O122" s="161"/>
    </row>
    <row r="123" spans="1:26" ht="15" customHeight="1">
      <c r="A123" s="161">
        <v>122</v>
      </c>
      <c r="B123" s="162">
        <v>40000000993</v>
      </c>
      <c r="C123" s="158" t="s">
        <v>34</v>
      </c>
      <c r="D123" s="163" t="s">
        <v>10</v>
      </c>
      <c r="E123" s="161" t="s">
        <v>2025</v>
      </c>
      <c r="F123" s="161">
        <v>1830</v>
      </c>
      <c r="G123" s="161">
        <v>1830</v>
      </c>
      <c r="H123" s="161">
        <v>1</v>
      </c>
      <c r="I123" s="161" t="s">
        <v>35</v>
      </c>
      <c r="J123" s="161" t="s">
        <v>18</v>
      </c>
      <c r="K123" s="161" t="s">
        <v>828</v>
      </c>
      <c r="L123" s="161">
        <v>0</v>
      </c>
      <c r="M123" s="161" t="s">
        <v>886</v>
      </c>
      <c r="N123" s="158" t="s">
        <v>36</v>
      </c>
      <c r="O123" s="161"/>
    </row>
    <row r="124" spans="1:26" ht="15" customHeight="1">
      <c r="A124" s="161">
        <v>123</v>
      </c>
      <c r="B124" s="162">
        <v>40000000992</v>
      </c>
      <c r="C124" s="158" t="s">
        <v>62</v>
      </c>
      <c r="D124" s="158" t="s">
        <v>20</v>
      </c>
      <c r="E124" s="161" t="s">
        <v>2025</v>
      </c>
      <c r="F124" s="161">
        <v>814</v>
      </c>
      <c r="G124" s="161">
        <v>814</v>
      </c>
      <c r="H124" s="161">
        <v>1</v>
      </c>
      <c r="I124" s="161" t="s">
        <v>107</v>
      </c>
      <c r="J124" s="161" t="s">
        <v>108</v>
      </c>
      <c r="K124" s="161" t="s">
        <v>825</v>
      </c>
      <c r="L124" s="161">
        <v>0</v>
      </c>
      <c r="M124" s="161" t="s">
        <v>911</v>
      </c>
      <c r="N124" s="158" t="s">
        <v>36</v>
      </c>
      <c r="O124" s="161"/>
    </row>
    <row r="125" spans="1:26" ht="15" customHeight="1">
      <c r="A125" s="161">
        <v>124</v>
      </c>
      <c r="B125" s="162">
        <v>40000000991</v>
      </c>
      <c r="C125" s="158" t="s">
        <v>52</v>
      </c>
      <c r="D125" s="158" t="s">
        <v>20</v>
      </c>
      <c r="E125" s="161" t="s">
        <v>2026</v>
      </c>
      <c r="F125" s="161">
        <v>522</v>
      </c>
      <c r="G125" s="161">
        <v>522</v>
      </c>
      <c r="H125" s="161">
        <v>1</v>
      </c>
      <c r="I125" s="161" t="s">
        <v>24</v>
      </c>
      <c r="J125" s="161" t="s">
        <v>18</v>
      </c>
      <c r="K125" s="161">
        <v>36</v>
      </c>
      <c r="L125" s="161">
        <v>0</v>
      </c>
      <c r="M125" s="161" t="s">
        <v>909</v>
      </c>
      <c r="N125" s="158" t="s">
        <v>66</v>
      </c>
      <c r="O125" s="161"/>
    </row>
    <row r="126" spans="1:26" ht="15" customHeight="1">
      <c r="A126" s="161">
        <v>125</v>
      </c>
      <c r="B126" s="162">
        <v>40000000990</v>
      </c>
      <c r="C126" s="158" t="s">
        <v>62</v>
      </c>
      <c r="D126" s="158" t="s">
        <v>20</v>
      </c>
      <c r="E126" s="161" t="s">
        <v>2025</v>
      </c>
      <c r="F126" s="161">
        <v>830</v>
      </c>
      <c r="G126" s="161">
        <v>830</v>
      </c>
      <c r="H126" s="161">
        <v>1</v>
      </c>
      <c r="I126" s="161" t="s">
        <v>107</v>
      </c>
      <c r="J126" s="161" t="s">
        <v>108</v>
      </c>
      <c r="K126" s="161" t="s">
        <v>810</v>
      </c>
      <c r="L126" s="161">
        <v>0</v>
      </c>
      <c r="M126" s="161" t="s">
        <v>895</v>
      </c>
      <c r="N126" s="158" t="s">
        <v>36</v>
      </c>
      <c r="O126" s="161"/>
    </row>
    <row r="127" spans="1:26" ht="15" customHeight="1">
      <c r="A127" s="161">
        <v>126</v>
      </c>
      <c r="B127" s="162">
        <v>40000000989</v>
      </c>
      <c r="C127" s="158" t="s">
        <v>109</v>
      </c>
      <c r="D127" s="163" t="s">
        <v>10</v>
      </c>
      <c r="E127" s="161" t="s">
        <v>2032</v>
      </c>
      <c r="F127" s="161">
        <v>740</v>
      </c>
      <c r="G127" s="161">
        <v>740</v>
      </c>
      <c r="H127" s="161">
        <v>1</v>
      </c>
      <c r="I127" s="161" t="s">
        <v>11</v>
      </c>
      <c r="J127" s="161" t="s">
        <v>12</v>
      </c>
      <c r="K127" s="161" t="s">
        <v>913</v>
      </c>
      <c r="L127" s="161">
        <v>0</v>
      </c>
      <c r="M127" s="161" t="s">
        <v>857</v>
      </c>
      <c r="N127" s="158" t="s">
        <v>25</v>
      </c>
      <c r="O127" s="161"/>
    </row>
    <row r="128" spans="1:26" ht="15" customHeight="1">
      <c r="A128" s="161">
        <v>127</v>
      </c>
      <c r="B128" s="162">
        <v>40000000988</v>
      </c>
      <c r="C128" s="158" t="s">
        <v>110</v>
      </c>
      <c r="D128" s="163" t="s">
        <v>10</v>
      </c>
      <c r="E128" s="161" t="s">
        <v>2026</v>
      </c>
      <c r="F128" s="161">
        <v>952</v>
      </c>
      <c r="G128" s="161">
        <v>952</v>
      </c>
      <c r="H128" s="161">
        <v>1</v>
      </c>
      <c r="I128" s="161" t="s">
        <v>11</v>
      </c>
      <c r="J128" s="161" t="s">
        <v>12</v>
      </c>
      <c r="K128" s="161" t="s">
        <v>828</v>
      </c>
      <c r="L128" s="161">
        <v>0</v>
      </c>
      <c r="M128" s="161" t="s">
        <v>895</v>
      </c>
      <c r="N128" s="158" t="s">
        <v>25</v>
      </c>
      <c r="O128" s="161"/>
    </row>
    <row r="129" spans="1:15" ht="15" customHeight="1">
      <c r="A129" s="161">
        <v>128</v>
      </c>
      <c r="B129" s="162">
        <v>40000000987</v>
      </c>
      <c r="C129" s="158" t="s">
        <v>109</v>
      </c>
      <c r="D129" s="163" t="s">
        <v>10</v>
      </c>
      <c r="E129" s="161" t="s">
        <v>2032</v>
      </c>
      <c r="F129" s="161">
        <v>674</v>
      </c>
      <c r="G129" s="161">
        <v>674</v>
      </c>
      <c r="H129" s="161">
        <v>1</v>
      </c>
      <c r="I129" s="161" t="s">
        <v>11</v>
      </c>
      <c r="J129" s="161" t="s">
        <v>12</v>
      </c>
      <c r="K129" s="161" t="s">
        <v>914</v>
      </c>
      <c r="L129" s="161">
        <v>0</v>
      </c>
      <c r="M129" s="161" t="s">
        <v>895</v>
      </c>
      <c r="N129" s="158" t="s">
        <v>25</v>
      </c>
      <c r="O129" s="161"/>
    </row>
    <row r="130" spans="1:15" ht="15" customHeight="1">
      <c r="A130" s="161">
        <v>129</v>
      </c>
      <c r="B130" s="162">
        <v>40000000986</v>
      </c>
      <c r="C130" s="158" t="s">
        <v>62</v>
      </c>
      <c r="D130" s="158" t="s">
        <v>20</v>
      </c>
      <c r="E130" s="161" t="s">
        <v>2025</v>
      </c>
      <c r="F130" s="161">
        <v>1050</v>
      </c>
      <c r="G130" s="161">
        <v>1050</v>
      </c>
      <c r="H130" s="161">
        <v>1</v>
      </c>
      <c r="I130" s="161" t="s">
        <v>107</v>
      </c>
      <c r="J130" s="161" t="s">
        <v>108</v>
      </c>
      <c r="K130" s="161" t="s">
        <v>810</v>
      </c>
      <c r="L130" s="161">
        <v>0</v>
      </c>
      <c r="M130" s="161" t="s">
        <v>857</v>
      </c>
      <c r="N130" s="158" t="s">
        <v>36</v>
      </c>
      <c r="O130" s="161"/>
    </row>
    <row r="131" spans="1:15" ht="15" customHeight="1">
      <c r="A131" s="161">
        <v>130</v>
      </c>
      <c r="B131" s="162">
        <v>40000000985</v>
      </c>
      <c r="C131" s="158" t="s">
        <v>58</v>
      </c>
      <c r="D131" s="158" t="s">
        <v>20</v>
      </c>
      <c r="E131" s="161" t="s">
        <v>2025</v>
      </c>
      <c r="F131" s="161">
        <v>482</v>
      </c>
      <c r="G131" s="161">
        <v>482</v>
      </c>
      <c r="H131" s="161">
        <v>1</v>
      </c>
      <c r="I131" s="161" t="s">
        <v>59</v>
      </c>
      <c r="J131" s="161" t="s">
        <v>68</v>
      </c>
      <c r="K131" s="161" t="s">
        <v>828</v>
      </c>
      <c r="L131" s="161">
        <v>0</v>
      </c>
      <c r="M131" s="161" t="s">
        <v>915</v>
      </c>
      <c r="N131" s="158" t="s">
        <v>36</v>
      </c>
      <c r="O131" s="161"/>
    </row>
    <row r="132" spans="1:15" ht="15" customHeight="1">
      <c r="A132" s="161">
        <v>131</v>
      </c>
      <c r="B132" s="162">
        <v>40000000984</v>
      </c>
      <c r="C132" s="158" t="s">
        <v>46</v>
      </c>
      <c r="D132" s="163" t="s">
        <v>10</v>
      </c>
      <c r="E132" s="161" t="s">
        <v>2027</v>
      </c>
      <c r="F132" s="161">
        <v>66</v>
      </c>
      <c r="G132" s="161">
        <v>66</v>
      </c>
      <c r="H132" s="161">
        <v>1</v>
      </c>
      <c r="I132" s="161" t="s">
        <v>24</v>
      </c>
      <c r="J132" s="161" t="s">
        <v>12</v>
      </c>
      <c r="K132" s="161" t="s">
        <v>916</v>
      </c>
      <c r="L132" s="161">
        <v>0</v>
      </c>
      <c r="M132" s="161" t="s">
        <v>896</v>
      </c>
      <c r="N132" s="158" t="s">
        <v>25</v>
      </c>
      <c r="O132" s="161"/>
    </row>
    <row r="133" spans="1:15" ht="15" customHeight="1">
      <c r="A133" s="161">
        <v>132</v>
      </c>
      <c r="B133" s="162">
        <v>40000000983</v>
      </c>
      <c r="C133" s="158" t="s">
        <v>14</v>
      </c>
      <c r="D133" s="158" t="s">
        <v>20</v>
      </c>
      <c r="E133" s="161" t="s">
        <v>2026</v>
      </c>
      <c r="F133" s="161">
        <v>312</v>
      </c>
      <c r="G133" s="161">
        <v>312</v>
      </c>
      <c r="H133" s="161">
        <v>1</v>
      </c>
      <c r="I133" s="161" t="s">
        <v>24</v>
      </c>
      <c r="J133" s="161" t="s">
        <v>32</v>
      </c>
      <c r="K133" s="161">
        <v>40</v>
      </c>
      <c r="L133" s="161">
        <v>0</v>
      </c>
      <c r="M133" s="161" t="s">
        <v>895</v>
      </c>
      <c r="N133" s="158" t="s">
        <v>25</v>
      </c>
      <c r="O133" s="161"/>
    </row>
    <row r="134" spans="1:15" ht="15" customHeight="1">
      <c r="A134" s="161">
        <v>133</v>
      </c>
      <c r="B134" s="162">
        <v>40000000982</v>
      </c>
      <c r="C134" s="158" t="s">
        <v>73</v>
      </c>
      <c r="D134" s="158" t="s">
        <v>20</v>
      </c>
      <c r="E134" s="161" t="s">
        <v>2025</v>
      </c>
      <c r="F134" s="161">
        <v>116</v>
      </c>
      <c r="G134" s="161">
        <v>116</v>
      </c>
      <c r="H134" s="161">
        <v>1</v>
      </c>
      <c r="I134" s="161" t="s">
        <v>111</v>
      </c>
      <c r="J134" s="161" t="s">
        <v>18</v>
      </c>
      <c r="K134" s="161"/>
      <c r="L134" s="161">
        <v>0</v>
      </c>
      <c r="M134" s="161" t="s">
        <v>892</v>
      </c>
      <c r="N134" s="158" t="s">
        <v>36</v>
      </c>
      <c r="O134" s="161"/>
    </row>
    <row r="135" spans="1:15" ht="15" customHeight="1">
      <c r="A135" s="161">
        <v>134</v>
      </c>
      <c r="B135" s="162">
        <v>40000000981</v>
      </c>
      <c r="C135" s="163" t="s">
        <v>9</v>
      </c>
      <c r="D135" s="163" t="s">
        <v>10</v>
      </c>
      <c r="E135" s="161" t="s">
        <v>2025</v>
      </c>
      <c r="F135" s="161">
        <v>582</v>
      </c>
      <c r="G135" s="161">
        <v>582</v>
      </c>
      <c r="H135" s="161">
        <v>1</v>
      </c>
      <c r="I135" s="161" t="s">
        <v>11</v>
      </c>
      <c r="J135" s="161" t="s">
        <v>12</v>
      </c>
      <c r="K135" s="161" t="s">
        <v>810</v>
      </c>
      <c r="L135" s="161">
        <v>0</v>
      </c>
      <c r="M135" s="161" t="s">
        <v>909</v>
      </c>
      <c r="N135" s="158" t="s">
        <v>25</v>
      </c>
      <c r="O135" s="161"/>
    </row>
    <row r="136" spans="1:15" ht="15" customHeight="1">
      <c r="A136" s="161">
        <v>135</v>
      </c>
      <c r="B136" s="162">
        <v>40000000980</v>
      </c>
      <c r="C136" s="158" t="s">
        <v>64</v>
      </c>
      <c r="D136" s="158" t="s">
        <v>20</v>
      </c>
      <c r="E136" s="161" t="s">
        <v>2027</v>
      </c>
      <c r="F136" s="161">
        <v>388</v>
      </c>
      <c r="G136" s="161">
        <v>388</v>
      </c>
      <c r="H136" s="161">
        <v>1</v>
      </c>
      <c r="I136" s="161" t="s">
        <v>112</v>
      </c>
      <c r="J136" s="161" t="s">
        <v>63</v>
      </c>
      <c r="K136" s="161" t="s">
        <v>828</v>
      </c>
      <c r="L136" s="161">
        <v>0</v>
      </c>
      <c r="M136" s="161" t="s">
        <v>857</v>
      </c>
      <c r="N136" s="158" t="s">
        <v>36</v>
      </c>
      <c r="O136" s="161"/>
    </row>
    <row r="137" spans="1:15" ht="15" customHeight="1">
      <c r="A137" s="161">
        <v>136</v>
      </c>
      <c r="B137" s="162">
        <v>40000000979</v>
      </c>
      <c r="C137" s="163" t="s">
        <v>9</v>
      </c>
      <c r="D137" s="163" t="s">
        <v>10</v>
      </c>
      <c r="E137" s="161" t="s">
        <v>2025</v>
      </c>
      <c r="F137" s="161">
        <v>740</v>
      </c>
      <c r="G137" s="161">
        <v>740</v>
      </c>
      <c r="H137" s="161">
        <v>1</v>
      </c>
      <c r="I137" s="161" t="s">
        <v>11</v>
      </c>
      <c r="J137" s="161" t="s">
        <v>39</v>
      </c>
      <c r="K137" s="161" t="s">
        <v>825</v>
      </c>
      <c r="L137" s="161">
        <v>0</v>
      </c>
      <c r="M137" s="161" t="s">
        <v>857</v>
      </c>
      <c r="N137" s="158" t="s">
        <v>25</v>
      </c>
      <c r="O137" s="161"/>
    </row>
    <row r="138" spans="1:15" ht="15" customHeight="1">
      <c r="A138" s="161">
        <v>137</v>
      </c>
      <c r="B138" s="162">
        <v>40000000978</v>
      </c>
      <c r="C138" s="158" t="s">
        <v>47</v>
      </c>
      <c r="D138" s="163" t="s">
        <v>10</v>
      </c>
      <c r="E138" s="161" t="s">
        <v>2026</v>
      </c>
      <c r="F138" s="161">
        <v>260</v>
      </c>
      <c r="G138" s="161">
        <v>260</v>
      </c>
      <c r="H138" s="161">
        <v>1</v>
      </c>
      <c r="I138" s="161" t="s">
        <v>11</v>
      </c>
      <c r="J138" s="161" t="s">
        <v>12</v>
      </c>
      <c r="K138" s="161" t="s">
        <v>828</v>
      </c>
      <c r="L138" s="161">
        <v>0</v>
      </c>
      <c r="M138" s="161" t="s">
        <v>918</v>
      </c>
      <c r="N138" s="158" t="s">
        <v>25</v>
      </c>
      <c r="O138" s="161"/>
    </row>
    <row r="139" spans="1:15" ht="15" customHeight="1">
      <c r="A139" s="161">
        <v>138</v>
      </c>
      <c r="B139" s="162">
        <v>40000000977</v>
      </c>
      <c r="C139" s="158" t="s">
        <v>109</v>
      </c>
      <c r="D139" s="163" t="s">
        <v>10</v>
      </c>
      <c r="E139" s="161" t="s">
        <v>2032</v>
      </c>
      <c r="F139" s="161">
        <v>708</v>
      </c>
      <c r="G139" s="161">
        <v>708</v>
      </c>
      <c r="H139" s="161">
        <v>1</v>
      </c>
      <c r="I139" s="161" t="s">
        <v>11</v>
      </c>
      <c r="J139" s="161" t="s">
        <v>12</v>
      </c>
      <c r="K139" s="161" t="s">
        <v>919</v>
      </c>
      <c r="L139" s="161">
        <v>0</v>
      </c>
      <c r="M139" s="161" t="s">
        <v>895</v>
      </c>
      <c r="N139" s="158" t="s">
        <v>25</v>
      </c>
      <c r="O139" s="161"/>
    </row>
    <row r="140" spans="1:15" ht="15" customHeight="1">
      <c r="A140" s="161">
        <v>139</v>
      </c>
      <c r="B140" s="162">
        <v>40000000976</v>
      </c>
      <c r="C140" s="158" t="s">
        <v>73</v>
      </c>
      <c r="D140" s="163" t="s">
        <v>10</v>
      </c>
      <c r="E140" s="161" t="s">
        <v>2025</v>
      </c>
      <c r="F140" s="161">
        <v>90</v>
      </c>
      <c r="G140" s="161">
        <v>90</v>
      </c>
      <c r="H140" s="161">
        <v>1</v>
      </c>
      <c r="I140" s="161" t="s">
        <v>59</v>
      </c>
      <c r="J140" s="161" t="s">
        <v>32</v>
      </c>
      <c r="K140" s="161"/>
      <c r="L140" s="161">
        <v>0</v>
      </c>
      <c r="M140" s="161" t="s">
        <v>886</v>
      </c>
      <c r="N140" s="158" t="s">
        <v>36</v>
      </c>
      <c r="O140" s="161"/>
    </row>
    <row r="141" spans="1:15" ht="15" customHeight="1">
      <c r="A141" s="161">
        <v>140</v>
      </c>
      <c r="B141" s="162">
        <v>40000000975</v>
      </c>
      <c r="C141" s="158" t="s">
        <v>64</v>
      </c>
      <c r="D141" s="158" t="s">
        <v>20</v>
      </c>
      <c r="E141" s="161" t="s">
        <v>2029</v>
      </c>
      <c r="F141" s="161">
        <v>416</v>
      </c>
      <c r="G141" s="161">
        <v>416</v>
      </c>
      <c r="H141" s="161">
        <v>1</v>
      </c>
      <c r="I141" s="161" t="s">
        <v>35</v>
      </c>
      <c r="J141" s="161" t="s">
        <v>12</v>
      </c>
      <c r="K141" s="161" t="s">
        <v>828</v>
      </c>
      <c r="L141" s="161">
        <v>0</v>
      </c>
      <c r="M141" s="161" t="s">
        <v>857</v>
      </c>
      <c r="N141" s="158" t="s">
        <v>25</v>
      </c>
      <c r="O141" s="161"/>
    </row>
    <row r="142" spans="1:15" ht="15" customHeight="1">
      <c r="A142" s="161">
        <v>141</v>
      </c>
      <c r="B142" s="162">
        <v>40000000974</v>
      </c>
      <c r="C142" s="158" t="s">
        <v>62</v>
      </c>
      <c r="D142" s="163" t="s">
        <v>10</v>
      </c>
      <c r="E142" s="161" t="s">
        <v>2025</v>
      </c>
      <c r="F142" s="161">
        <v>1270</v>
      </c>
      <c r="G142" s="161">
        <v>1270</v>
      </c>
      <c r="H142" s="161">
        <v>1</v>
      </c>
      <c r="I142" s="161" t="s">
        <v>11</v>
      </c>
      <c r="J142" s="161" t="s">
        <v>18</v>
      </c>
      <c r="K142" s="161" t="s">
        <v>821</v>
      </c>
      <c r="L142" s="161">
        <v>0</v>
      </c>
      <c r="M142" s="161" t="s">
        <v>857</v>
      </c>
      <c r="N142" s="158" t="s">
        <v>36</v>
      </c>
      <c r="O142" s="161"/>
    </row>
    <row r="143" spans="1:15" ht="15" customHeight="1">
      <c r="A143" s="161">
        <v>142</v>
      </c>
      <c r="B143" s="162">
        <v>40000000973</v>
      </c>
      <c r="C143" s="158" t="s">
        <v>46</v>
      </c>
      <c r="D143" s="158" t="s">
        <v>20</v>
      </c>
      <c r="E143" s="161" t="s">
        <v>2027</v>
      </c>
      <c r="F143" s="161">
        <v>134</v>
      </c>
      <c r="G143" s="161">
        <v>134</v>
      </c>
      <c r="H143" s="161">
        <v>1</v>
      </c>
      <c r="I143" s="161" t="s">
        <v>57</v>
      </c>
      <c r="J143" s="161" t="s">
        <v>12</v>
      </c>
      <c r="K143" s="161" t="s">
        <v>825</v>
      </c>
      <c r="L143" s="161">
        <v>0</v>
      </c>
      <c r="M143" s="161" t="s">
        <v>896</v>
      </c>
      <c r="N143" s="158" t="s">
        <v>25</v>
      </c>
      <c r="O143" s="161"/>
    </row>
    <row r="144" spans="1:15" ht="15" customHeight="1">
      <c r="A144" s="161">
        <v>143</v>
      </c>
      <c r="B144" s="162">
        <v>40000000972</v>
      </c>
      <c r="C144" s="158" t="s">
        <v>46</v>
      </c>
      <c r="D144" s="158" t="s">
        <v>20</v>
      </c>
      <c r="E144" s="161" t="s">
        <v>2027</v>
      </c>
      <c r="F144" s="161">
        <v>192</v>
      </c>
      <c r="G144" s="161">
        <v>192</v>
      </c>
      <c r="H144" s="161">
        <v>1</v>
      </c>
      <c r="I144" s="161" t="s">
        <v>57</v>
      </c>
      <c r="J144" s="161" t="s">
        <v>12</v>
      </c>
      <c r="K144" s="161" t="s">
        <v>828</v>
      </c>
      <c r="L144" s="161">
        <v>0</v>
      </c>
      <c r="M144" s="161" t="s">
        <v>895</v>
      </c>
      <c r="N144" s="158" t="s">
        <v>25</v>
      </c>
      <c r="O144" s="161"/>
    </row>
    <row r="145" spans="1:26" ht="15" customHeight="1">
      <c r="A145" s="161">
        <v>144</v>
      </c>
      <c r="B145" s="162">
        <v>40000000971</v>
      </c>
      <c r="C145" s="158" t="s">
        <v>49</v>
      </c>
      <c r="D145" s="163" t="s">
        <v>10</v>
      </c>
      <c r="E145" s="161" t="s">
        <v>2025</v>
      </c>
      <c r="F145" s="161">
        <v>384</v>
      </c>
      <c r="G145" s="161">
        <v>384</v>
      </c>
      <c r="H145" s="161">
        <v>1</v>
      </c>
      <c r="I145" s="161" t="s">
        <v>11</v>
      </c>
      <c r="J145" s="161" t="s">
        <v>12</v>
      </c>
      <c r="K145" s="161" t="s">
        <v>821</v>
      </c>
      <c r="L145" s="161">
        <v>0</v>
      </c>
      <c r="M145" s="161" t="s">
        <v>895</v>
      </c>
      <c r="N145" s="158" t="s">
        <v>113</v>
      </c>
      <c r="O145" s="161"/>
    </row>
    <row r="146" spans="1:26" ht="15" customHeight="1">
      <c r="A146" s="164">
        <v>145</v>
      </c>
      <c r="B146" s="165">
        <v>40000000970</v>
      </c>
      <c r="C146" s="158" t="s">
        <v>9</v>
      </c>
      <c r="D146" s="158" t="s">
        <v>10</v>
      </c>
      <c r="E146" s="166" t="s">
        <v>2025</v>
      </c>
      <c r="F146" s="166">
        <v>736</v>
      </c>
      <c r="G146" s="164">
        <v>736</v>
      </c>
      <c r="H146" s="166">
        <v>1</v>
      </c>
      <c r="I146" s="164" t="s">
        <v>11</v>
      </c>
      <c r="J146" s="164" t="s">
        <v>12</v>
      </c>
      <c r="K146" s="166" t="s">
        <v>920</v>
      </c>
      <c r="L146" s="166">
        <v>0</v>
      </c>
      <c r="M146" s="164" t="s">
        <v>857</v>
      </c>
      <c r="N146" s="158" t="s">
        <v>25</v>
      </c>
      <c r="O146" s="164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</row>
    <row r="147" spans="1:26" ht="15" customHeight="1">
      <c r="A147" s="161">
        <v>146</v>
      </c>
      <c r="B147" s="162">
        <v>40000000969</v>
      </c>
      <c r="C147" s="158" t="s">
        <v>49</v>
      </c>
      <c r="D147" s="163" t="s">
        <v>10</v>
      </c>
      <c r="E147" s="161" t="s">
        <v>2025</v>
      </c>
      <c r="F147" s="161">
        <v>710</v>
      </c>
      <c r="G147" s="161">
        <v>710</v>
      </c>
      <c r="H147" s="161">
        <v>1</v>
      </c>
      <c r="I147" s="161" t="s">
        <v>24</v>
      </c>
      <c r="J147" s="161" t="s">
        <v>12</v>
      </c>
      <c r="K147" s="161" t="s">
        <v>828</v>
      </c>
      <c r="L147" s="161">
        <v>70</v>
      </c>
      <c r="M147" s="161" t="s">
        <v>857</v>
      </c>
      <c r="N147" s="158" t="s">
        <v>25</v>
      </c>
      <c r="O147" s="161"/>
    </row>
    <row r="148" spans="1:26" ht="15" customHeight="1">
      <c r="A148" s="164">
        <v>147</v>
      </c>
      <c r="B148" s="168">
        <v>40000000968</v>
      </c>
      <c r="C148" s="158" t="s">
        <v>47</v>
      </c>
      <c r="D148" s="158" t="s">
        <v>55</v>
      </c>
      <c r="E148" s="164" t="s">
        <v>2027</v>
      </c>
      <c r="F148" s="164">
        <v>104</v>
      </c>
      <c r="G148" s="164">
        <v>104</v>
      </c>
      <c r="H148" s="164">
        <v>1</v>
      </c>
      <c r="I148" s="164" t="s">
        <v>24</v>
      </c>
      <c r="J148" s="164" t="s">
        <v>12</v>
      </c>
      <c r="K148" s="164" t="s">
        <v>922</v>
      </c>
      <c r="L148" s="164">
        <v>1</v>
      </c>
      <c r="M148" s="164" t="s">
        <v>895</v>
      </c>
      <c r="N148" s="158" t="s">
        <v>25</v>
      </c>
      <c r="O148" s="164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</row>
    <row r="149" spans="1:26" ht="15" customHeight="1">
      <c r="A149" s="164">
        <v>148</v>
      </c>
      <c r="B149" s="168">
        <v>40000000967</v>
      </c>
      <c r="C149" s="169" t="s">
        <v>114</v>
      </c>
      <c r="D149" s="169" t="s">
        <v>55</v>
      </c>
      <c r="E149" s="164" t="s">
        <v>2027</v>
      </c>
      <c r="F149" s="164">
        <v>104</v>
      </c>
      <c r="G149" s="164">
        <v>104</v>
      </c>
      <c r="H149" s="164">
        <v>1</v>
      </c>
      <c r="I149" s="164" t="s">
        <v>24</v>
      </c>
      <c r="J149" s="164" t="s">
        <v>12</v>
      </c>
      <c r="K149" s="164" t="s">
        <v>922</v>
      </c>
      <c r="L149" s="164">
        <v>1</v>
      </c>
      <c r="M149" s="164" t="s">
        <v>895</v>
      </c>
      <c r="N149" s="169" t="s">
        <v>25</v>
      </c>
      <c r="O149" s="164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</row>
    <row r="150" spans="1:26" ht="15" customHeight="1">
      <c r="A150" s="161">
        <v>149</v>
      </c>
      <c r="B150" s="162">
        <v>40000000966</v>
      </c>
      <c r="C150" s="158" t="s">
        <v>64</v>
      </c>
      <c r="D150" s="158" t="s">
        <v>20</v>
      </c>
      <c r="E150" s="161" t="s">
        <v>2027</v>
      </c>
      <c r="F150" s="161">
        <v>394</v>
      </c>
      <c r="G150" s="161">
        <v>394</v>
      </c>
      <c r="H150" s="161">
        <v>1</v>
      </c>
      <c r="I150" s="161" t="s">
        <v>35</v>
      </c>
      <c r="J150" s="161" t="s">
        <v>12</v>
      </c>
      <c r="K150" s="161" t="s">
        <v>821</v>
      </c>
      <c r="L150" s="161">
        <v>1</v>
      </c>
      <c r="M150" s="161" t="s">
        <v>857</v>
      </c>
      <c r="N150" s="158" t="s">
        <v>25</v>
      </c>
      <c r="O150" s="161"/>
    </row>
    <row r="151" spans="1:26" ht="15" customHeight="1">
      <c r="A151" s="161">
        <v>150</v>
      </c>
      <c r="B151" s="162">
        <v>40000000965</v>
      </c>
      <c r="C151" s="158" t="s">
        <v>46</v>
      </c>
      <c r="D151" s="163" t="s">
        <v>10</v>
      </c>
      <c r="E151" s="161" t="s">
        <v>2027</v>
      </c>
      <c r="F151" s="161">
        <v>200</v>
      </c>
      <c r="G151" s="161">
        <v>200</v>
      </c>
      <c r="H151" s="161">
        <v>1</v>
      </c>
      <c r="I151" s="161" t="s">
        <v>11</v>
      </c>
      <c r="J151" s="161" t="s">
        <v>12</v>
      </c>
      <c r="K151" s="161" t="s">
        <v>828</v>
      </c>
      <c r="L151" s="161">
        <v>1</v>
      </c>
      <c r="M151" s="161" t="s">
        <v>895</v>
      </c>
      <c r="N151" s="158" t="s">
        <v>25</v>
      </c>
      <c r="O151" s="161"/>
    </row>
    <row r="152" spans="1:26" ht="15" customHeight="1">
      <c r="A152" s="161">
        <v>151</v>
      </c>
      <c r="B152" s="162">
        <v>40000000964</v>
      </c>
      <c r="C152" s="158" t="s">
        <v>47</v>
      </c>
      <c r="D152" s="163" t="s">
        <v>10</v>
      </c>
      <c r="E152" s="161" t="s">
        <v>2026</v>
      </c>
      <c r="F152" s="161">
        <v>477</v>
      </c>
      <c r="G152" s="161">
        <v>477</v>
      </c>
      <c r="H152" s="161">
        <v>1</v>
      </c>
      <c r="I152" s="161" t="s">
        <v>11</v>
      </c>
      <c r="J152" s="161" t="s">
        <v>48</v>
      </c>
      <c r="K152" s="161" t="s">
        <v>825</v>
      </c>
      <c r="L152" s="161">
        <v>1</v>
      </c>
      <c r="M152" s="161" t="s">
        <v>886</v>
      </c>
      <c r="N152" s="158" t="s">
        <v>25</v>
      </c>
      <c r="O152" s="161"/>
    </row>
    <row r="153" spans="1:26" ht="15" customHeight="1">
      <c r="A153" s="161">
        <v>152</v>
      </c>
      <c r="B153" s="162">
        <v>40000000963</v>
      </c>
      <c r="C153" s="163" t="s">
        <v>9</v>
      </c>
      <c r="D153" s="163" t="s">
        <v>10</v>
      </c>
      <c r="E153" s="161" t="s">
        <v>2025</v>
      </c>
      <c r="F153" s="161">
        <v>744</v>
      </c>
      <c r="G153" s="161">
        <v>744</v>
      </c>
      <c r="H153" s="161">
        <v>1</v>
      </c>
      <c r="I153" s="161" t="s">
        <v>59</v>
      </c>
      <c r="J153" s="161" t="s">
        <v>71</v>
      </c>
      <c r="K153" s="161" t="s">
        <v>828</v>
      </c>
      <c r="L153" s="161">
        <v>1</v>
      </c>
      <c r="M153" s="161" t="s">
        <v>892</v>
      </c>
      <c r="N153" s="158" t="s">
        <v>36</v>
      </c>
      <c r="O153" s="161"/>
    </row>
    <row r="154" spans="1:26" ht="15" customHeight="1">
      <c r="A154" s="161">
        <v>153</v>
      </c>
      <c r="B154" s="162">
        <v>40000000962</v>
      </c>
      <c r="C154" s="163" t="s">
        <v>9</v>
      </c>
      <c r="D154" s="163" t="s">
        <v>10</v>
      </c>
      <c r="E154" s="161" t="s">
        <v>2025</v>
      </c>
      <c r="F154" s="161">
        <v>550</v>
      </c>
      <c r="G154" s="161">
        <v>550</v>
      </c>
      <c r="H154" s="161">
        <v>1</v>
      </c>
      <c r="I154" s="161" t="s">
        <v>11</v>
      </c>
      <c r="J154" s="161" t="s">
        <v>12</v>
      </c>
      <c r="K154" s="161" t="s">
        <v>825</v>
      </c>
      <c r="L154" s="161">
        <v>1</v>
      </c>
      <c r="M154" s="161" t="s">
        <v>892</v>
      </c>
      <c r="N154" s="158" t="s">
        <v>25</v>
      </c>
      <c r="O154" s="161"/>
    </row>
    <row r="155" spans="1:26" ht="15" customHeight="1">
      <c r="A155" s="161">
        <v>154</v>
      </c>
      <c r="B155" s="162">
        <v>40000000961</v>
      </c>
      <c r="C155" s="158" t="s">
        <v>115</v>
      </c>
      <c r="D155" s="158" t="s">
        <v>116</v>
      </c>
      <c r="E155" s="161" t="s">
        <v>2027</v>
      </c>
      <c r="F155" s="161">
        <v>352</v>
      </c>
      <c r="G155" s="161">
        <v>352</v>
      </c>
      <c r="H155" s="161">
        <v>1</v>
      </c>
      <c r="I155" s="161" t="s">
        <v>24</v>
      </c>
      <c r="J155" s="161" t="s">
        <v>12</v>
      </c>
      <c r="K155" s="161" t="s">
        <v>923</v>
      </c>
      <c r="L155" s="161">
        <v>36</v>
      </c>
      <c r="M155" s="161" t="s">
        <v>895</v>
      </c>
      <c r="N155" s="158" t="s">
        <v>117</v>
      </c>
      <c r="O155" s="161"/>
    </row>
    <row r="156" spans="1:26" ht="15" customHeight="1">
      <c r="A156" s="161">
        <v>155</v>
      </c>
      <c r="B156" s="162">
        <v>40000000960</v>
      </c>
      <c r="C156" s="163" t="s">
        <v>9</v>
      </c>
      <c r="D156" s="163" t="s">
        <v>10</v>
      </c>
      <c r="E156" s="161" t="s">
        <v>2025</v>
      </c>
      <c r="F156" s="161">
        <v>624</v>
      </c>
      <c r="G156" s="161">
        <v>624</v>
      </c>
      <c r="H156" s="161">
        <v>1</v>
      </c>
      <c r="I156" s="161" t="s">
        <v>11</v>
      </c>
      <c r="J156" s="161" t="s">
        <v>12</v>
      </c>
      <c r="K156" s="161" t="s">
        <v>821</v>
      </c>
      <c r="L156" s="161">
        <v>1</v>
      </c>
      <c r="M156" s="161" t="s">
        <v>895</v>
      </c>
      <c r="N156" s="158" t="s">
        <v>25</v>
      </c>
      <c r="O156" s="161"/>
    </row>
    <row r="157" spans="1:26" ht="15" customHeight="1">
      <c r="A157" s="161">
        <v>156</v>
      </c>
      <c r="B157" s="162">
        <v>40000000959</v>
      </c>
      <c r="C157" s="158" t="s">
        <v>109</v>
      </c>
      <c r="D157" s="163" t="s">
        <v>10</v>
      </c>
      <c r="E157" s="161" t="s">
        <v>2032</v>
      </c>
      <c r="F157" s="161">
        <v>714</v>
      </c>
      <c r="G157" s="161">
        <v>714</v>
      </c>
      <c r="H157" s="161">
        <v>1</v>
      </c>
      <c r="I157" s="161" t="s">
        <v>11</v>
      </c>
      <c r="J157" s="161" t="s">
        <v>63</v>
      </c>
      <c r="K157" s="161" t="s">
        <v>925</v>
      </c>
      <c r="L157" s="161">
        <v>1</v>
      </c>
      <c r="M157" s="161" t="s">
        <v>895</v>
      </c>
      <c r="N157" s="158" t="s">
        <v>25</v>
      </c>
      <c r="O157" s="161"/>
    </row>
    <row r="158" spans="1:26" ht="15" customHeight="1">
      <c r="A158" s="161">
        <v>157</v>
      </c>
      <c r="B158" s="162">
        <v>40000000958</v>
      </c>
      <c r="C158" s="158" t="s">
        <v>62</v>
      </c>
      <c r="D158" s="163" t="s">
        <v>10</v>
      </c>
      <c r="E158" s="161" t="s">
        <v>2025</v>
      </c>
      <c r="F158" s="161">
        <v>1036</v>
      </c>
      <c r="G158" s="161">
        <v>1036</v>
      </c>
      <c r="H158" s="161">
        <v>1</v>
      </c>
      <c r="I158" s="161" t="s">
        <v>11</v>
      </c>
      <c r="J158" s="161" t="s">
        <v>18</v>
      </c>
      <c r="K158" s="161" t="s">
        <v>828</v>
      </c>
      <c r="L158" s="161">
        <v>1</v>
      </c>
      <c r="M158" s="161" t="s">
        <v>926</v>
      </c>
      <c r="N158" s="158" t="s">
        <v>36</v>
      </c>
      <c r="O158" s="161"/>
    </row>
    <row r="159" spans="1:26" ht="15" customHeight="1">
      <c r="A159" s="161">
        <v>158</v>
      </c>
      <c r="B159" s="162">
        <v>40000000957</v>
      </c>
      <c r="C159" s="158" t="s">
        <v>46</v>
      </c>
      <c r="D159" s="158" t="s">
        <v>20</v>
      </c>
      <c r="E159" s="161" t="s">
        <v>2027</v>
      </c>
      <c r="F159" s="161">
        <v>92</v>
      </c>
      <c r="G159" s="161">
        <v>92</v>
      </c>
      <c r="H159" s="161">
        <v>1</v>
      </c>
      <c r="I159" s="161" t="s">
        <v>57</v>
      </c>
      <c r="J159" s="161" t="s">
        <v>12</v>
      </c>
      <c r="K159" s="161" t="s">
        <v>858</v>
      </c>
      <c r="L159" s="161">
        <v>1</v>
      </c>
      <c r="M159" s="161" t="s">
        <v>896</v>
      </c>
      <c r="N159" s="158" t="s">
        <v>25</v>
      </c>
      <c r="O159" s="161"/>
    </row>
    <row r="160" spans="1:26" ht="15" customHeight="1">
      <c r="A160" s="161">
        <v>159</v>
      </c>
      <c r="B160" s="162">
        <v>40000000956</v>
      </c>
      <c r="C160" s="158" t="s">
        <v>46</v>
      </c>
      <c r="D160" s="163" t="s">
        <v>10</v>
      </c>
      <c r="E160" s="161" t="s">
        <v>2027</v>
      </c>
      <c r="F160" s="161">
        <v>168</v>
      </c>
      <c r="G160" s="161">
        <v>168</v>
      </c>
      <c r="H160" s="161">
        <v>1</v>
      </c>
      <c r="I160" s="161" t="s">
        <v>11</v>
      </c>
      <c r="J160" s="161" t="s">
        <v>12</v>
      </c>
      <c r="K160" s="161" t="s">
        <v>810</v>
      </c>
      <c r="L160" s="161">
        <v>1</v>
      </c>
      <c r="M160" s="161" t="s">
        <v>926</v>
      </c>
      <c r="N160" s="158" t="s">
        <v>25</v>
      </c>
      <c r="O160" s="161"/>
    </row>
    <row r="161" spans="1:15" ht="15" customHeight="1">
      <c r="A161" s="161">
        <v>160</v>
      </c>
      <c r="B161" s="162">
        <v>40000000955</v>
      </c>
      <c r="C161" s="158" t="s">
        <v>46</v>
      </c>
      <c r="D161" s="158" t="s">
        <v>20</v>
      </c>
      <c r="E161" s="161" t="s">
        <v>2027</v>
      </c>
      <c r="F161" s="161">
        <v>122</v>
      </c>
      <c r="G161" s="161">
        <v>122</v>
      </c>
      <c r="H161" s="161">
        <v>1</v>
      </c>
      <c r="I161" s="161" t="s">
        <v>24</v>
      </c>
      <c r="J161" s="161" t="s">
        <v>12</v>
      </c>
      <c r="K161" s="161">
        <v>34</v>
      </c>
      <c r="L161" s="161">
        <v>20</v>
      </c>
      <c r="M161" s="161" t="s">
        <v>927</v>
      </c>
      <c r="N161" s="158" t="s">
        <v>25</v>
      </c>
      <c r="O161" s="161"/>
    </row>
    <row r="162" spans="1:15" ht="15" customHeight="1">
      <c r="A162" s="161">
        <v>161</v>
      </c>
      <c r="B162" s="162">
        <v>40000000954</v>
      </c>
      <c r="C162" s="158" t="s">
        <v>46</v>
      </c>
      <c r="D162" s="158" t="s">
        <v>20</v>
      </c>
      <c r="E162" s="161" t="s">
        <v>2027</v>
      </c>
      <c r="F162" s="161">
        <v>122</v>
      </c>
      <c r="G162" s="161">
        <v>122</v>
      </c>
      <c r="H162" s="161">
        <v>1</v>
      </c>
      <c r="I162" s="161" t="s">
        <v>24</v>
      </c>
      <c r="J162" s="161" t="s">
        <v>12</v>
      </c>
      <c r="K162" s="161">
        <v>34</v>
      </c>
      <c r="L162" s="161">
        <v>20</v>
      </c>
      <c r="M162" s="161" t="s">
        <v>883</v>
      </c>
      <c r="N162" s="158" t="s">
        <v>25</v>
      </c>
      <c r="O162" s="161"/>
    </row>
    <row r="163" spans="1:15" ht="15" customHeight="1">
      <c r="A163" s="161">
        <v>162</v>
      </c>
      <c r="B163" s="162">
        <v>40000000953</v>
      </c>
      <c r="C163" s="158" t="s">
        <v>69</v>
      </c>
      <c r="D163" s="158" t="s">
        <v>116</v>
      </c>
      <c r="E163" s="161" t="s">
        <v>2027</v>
      </c>
      <c r="F163" s="161">
        <v>208</v>
      </c>
      <c r="G163" s="161">
        <v>208</v>
      </c>
      <c r="H163" s="161">
        <v>1</v>
      </c>
      <c r="I163" s="161" t="s">
        <v>24</v>
      </c>
      <c r="J163" s="161" t="s">
        <v>12</v>
      </c>
      <c r="K163" s="161" t="s">
        <v>929</v>
      </c>
      <c r="L163" s="161">
        <v>36</v>
      </c>
      <c r="M163" s="161" t="s">
        <v>895</v>
      </c>
      <c r="N163" s="158" t="s">
        <v>25</v>
      </c>
      <c r="O163" s="161"/>
    </row>
    <row r="164" spans="1:15" ht="15" customHeight="1">
      <c r="A164" s="161">
        <v>163</v>
      </c>
      <c r="B164" s="162">
        <v>40000000952</v>
      </c>
      <c r="C164" s="158" t="s">
        <v>62</v>
      </c>
      <c r="D164" s="163" t="s">
        <v>10</v>
      </c>
      <c r="E164" s="161" t="s">
        <v>2025</v>
      </c>
      <c r="F164" s="161">
        <v>1028</v>
      </c>
      <c r="G164" s="161">
        <v>1028</v>
      </c>
      <c r="H164" s="161">
        <v>1</v>
      </c>
      <c r="I164" s="161" t="s">
        <v>11</v>
      </c>
      <c r="J164" s="161" t="s">
        <v>18</v>
      </c>
      <c r="K164" s="161" t="s">
        <v>825</v>
      </c>
      <c r="L164" s="161">
        <v>1</v>
      </c>
      <c r="M164" s="161" t="s">
        <v>857</v>
      </c>
      <c r="N164" s="158" t="s">
        <v>36</v>
      </c>
      <c r="O164" s="161"/>
    </row>
    <row r="165" spans="1:15" ht="15" customHeight="1">
      <c r="A165" s="161">
        <v>164</v>
      </c>
      <c r="B165" s="162">
        <v>40000000951</v>
      </c>
      <c r="C165" s="163" t="s">
        <v>9</v>
      </c>
      <c r="D165" s="163" t="s">
        <v>10</v>
      </c>
      <c r="E165" s="161" t="s">
        <v>2025</v>
      </c>
      <c r="F165" s="161">
        <v>610</v>
      </c>
      <c r="G165" s="161">
        <v>610</v>
      </c>
      <c r="H165" s="161">
        <v>1</v>
      </c>
      <c r="I165" s="161" t="s">
        <v>11</v>
      </c>
      <c r="J165" s="161" t="s">
        <v>12</v>
      </c>
      <c r="K165" s="161" t="s">
        <v>825</v>
      </c>
      <c r="L165" s="161">
        <v>1</v>
      </c>
      <c r="M165" s="161" t="s">
        <v>895</v>
      </c>
      <c r="N165" s="158" t="s">
        <v>25</v>
      </c>
      <c r="O165" s="161"/>
    </row>
    <row r="166" spans="1:15" ht="15" customHeight="1">
      <c r="A166" s="161">
        <v>165</v>
      </c>
      <c r="B166" s="162">
        <v>40000000950</v>
      </c>
      <c r="C166" s="158" t="s">
        <v>52</v>
      </c>
      <c r="D166" s="158" t="s">
        <v>116</v>
      </c>
      <c r="E166" s="161" t="s">
        <v>2027</v>
      </c>
      <c r="F166" s="161">
        <v>276</v>
      </c>
      <c r="G166" s="161">
        <v>276</v>
      </c>
      <c r="H166" s="161">
        <v>1</v>
      </c>
      <c r="I166" s="161" t="s">
        <v>24</v>
      </c>
      <c r="J166" s="161" t="s">
        <v>12</v>
      </c>
      <c r="K166" s="161" t="s">
        <v>930</v>
      </c>
      <c r="L166" s="161">
        <v>40</v>
      </c>
      <c r="M166" s="161" t="s">
        <v>892</v>
      </c>
      <c r="N166" s="158" t="s">
        <v>25</v>
      </c>
      <c r="O166" s="161"/>
    </row>
    <row r="167" spans="1:15" ht="15" customHeight="1">
      <c r="A167" s="161">
        <v>166</v>
      </c>
      <c r="B167" s="162">
        <v>40000000949</v>
      </c>
      <c r="C167" s="163" t="s">
        <v>9</v>
      </c>
      <c r="D167" s="163" t="s">
        <v>10</v>
      </c>
      <c r="E167" s="161" t="s">
        <v>2025</v>
      </c>
      <c r="F167" s="161">
        <v>938</v>
      </c>
      <c r="G167" s="161">
        <v>938</v>
      </c>
      <c r="H167" s="161">
        <v>1</v>
      </c>
      <c r="I167" s="161" t="s">
        <v>118</v>
      </c>
      <c r="J167" s="161" t="s">
        <v>39</v>
      </c>
      <c r="K167" s="161" t="s">
        <v>828</v>
      </c>
      <c r="L167" s="161">
        <v>1</v>
      </c>
      <c r="M167" s="161" t="s">
        <v>892</v>
      </c>
      <c r="N167" s="158" t="s">
        <v>25</v>
      </c>
      <c r="O167" s="161"/>
    </row>
    <row r="168" spans="1:15" ht="15" customHeight="1">
      <c r="A168" s="161">
        <v>167</v>
      </c>
      <c r="B168" s="162">
        <v>40000000948</v>
      </c>
      <c r="C168" s="158" t="s">
        <v>58</v>
      </c>
      <c r="D168" s="158" t="s">
        <v>20</v>
      </c>
      <c r="E168" s="161" t="s">
        <v>2025</v>
      </c>
      <c r="F168" s="161">
        <v>476</v>
      </c>
      <c r="G168" s="161">
        <v>476</v>
      </c>
      <c r="H168" s="161">
        <v>1</v>
      </c>
      <c r="I168" s="161" t="s">
        <v>59</v>
      </c>
      <c r="J168" s="161" t="s">
        <v>60</v>
      </c>
      <c r="K168" s="161" t="s">
        <v>825</v>
      </c>
      <c r="L168" s="161">
        <v>1</v>
      </c>
      <c r="M168" s="161" t="s">
        <v>889</v>
      </c>
      <c r="N168" s="158" t="s">
        <v>36</v>
      </c>
      <c r="O168" s="161"/>
    </row>
    <row r="169" spans="1:15" ht="15" customHeight="1">
      <c r="A169" s="161">
        <v>168</v>
      </c>
      <c r="B169" s="162">
        <v>40000000947</v>
      </c>
      <c r="C169" s="158" t="s">
        <v>49</v>
      </c>
      <c r="D169" s="163" t="s">
        <v>10</v>
      </c>
      <c r="E169" s="161" t="s">
        <v>2026</v>
      </c>
      <c r="F169" s="161">
        <v>322</v>
      </c>
      <c r="G169" s="161">
        <v>322</v>
      </c>
      <c r="H169" s="161">
        <v>1</v>
      </c>
      <c r="I169" s="161" t="s">
        <v>11</v>
      </c>
      <c r="J169" s="161" t="s">
        <v>12</v>
      </c>
      <c r="K169" s="161" t="s">
        <v>810</v>
      </c>
      <c r="L169" s="161">
        <v>1</v>
      </c>
      <c r="M169" s="161" t="s">
        <v>932</v>
      </c>
      <c r="N169" s="158" t="s">
        <v>25</v>
      </c>
      <c r="O169" s="161"/>
    </row>
    <row r="170" spans="1:15" ht="15" customHeight="1">
      <c r="A170" s="161">
        <v>169</v>
      </c>
      <c r="B170" s="162">
        <v>40000000946</v>
      </c>
      <c r="C170" s="158" t="s">
        <v>46</v>
      </c>
      <c r="D170" s="163" t="s">
        <v>10</v>
      </c>
      <c r="E170" s="161" t="s">
        <v>2027</v>
      </c>
      <c r="F170" s="161">
        <v>244</v>
      </c>
      <c r="G170" s="161">
        <v>244</v>
      </c>
      <c r="H170" s="161">
        <v>1</v>
      </c>
      <c r="I170" s="161" t="s">
        <v>38</v>
      </c>
      <c r="J170" s="161" t="s">
        <v>12</v>
      </c>
      <c r="K170" s="161" t="s">
        <v>828</v>
      </c>
      <c r="L170" s="161">
        <v>1</v>
      </c>
      <c r="M170" s="161" t="s">
        <v>857</v>
      </c>
      <c r="N170" s="158" t="s">
        <v>25</v>
      </c>
      <c r="O170" s="161"/>
    </row>
    <row r="171" spans="1:15" ht="15" customHeight="1">
      <c r="A171" s="161">
        <v>170</v>
      </c>
      <c r="B171" s="162">
        <v>40000000945</v>
      </c>
      <c r="C171" s="158" t="s">
        <v>58</v>
      </c>
      <c r="D171" s="163" t="s">
        <v>10</v>
      </c>
      <c r="E171" s="161" t="s">
        <v>2025</v>
      </c>
      <c r="F171" s="161">
        <v>564</v>
      </c>
      <c r="G171" s="161">
        <v>564</v>
      </c>
      <c r="H171" s="161">
        <v>1</v>
      </c>
      <c r="I171" s="161" t="s">
        <v>11</v>
      </c>
      <c r="J171" s="161" t="s">
        <v>18</v>
      </c>
      <c r="K171" s="161" t="s">
        <v>821</v>
      </c>
      <c r="L171" s="161">
        <v>1</v>
      </c>
      <c r="M171" s="161" t="s">
        <v>896</v>
      </c>
      <c r="N171" s="158" t="s">
        <v>25</v>
      </c>
      <c r="O171" s="161"/>
    </row>
    <row r="172" spans="1:15" ht="15" customHeight="1">
      <c r="A172" s="161">
        <v>171</v>
      </c>
      <c r="B172" s="162">
        <v>40000000944</v>
      </c>
      <c r="C172" s="158" t="s">
        <v>47</v>
      </c>
      <c r="D172" s="163" t="s">
        <v>10</v>
      </c>
      <c r="E172" s="161" t="s">
        <v>2026</v>
      </c>
      <c r="F172" s="161">
        <v>318</v>
      </c>
      <c r="G172" s="161">
        <v>318</v>
      </c>
      <c r="H172" s="161">
        <v>1</v>
      </c>
      <c r="I172" s="161" t="s">
        <v>11</v>
      </c>
      <c r="J172" s="161" t="s">
        <v>48</v>
      </c>
      <c r="K172" s="161" t="s">
        <v>825</v>
      </c>
      <c r="L172" s="161">
        <v>1</v>
      </c>
      <c r="M172" s="161" t="s">
        <v>895</v>
      </c>
      <c r="N172" s="158" t="s">
        <v>25</v>
      </c>
      <c r="O172" s="161"/>
    </row>
    <row r="173" spans="1:15" ht="15" customHeight="1">
      <c r="A173" s="161">
        <v>172</v>
      </c>
      <c r="B173" s="162">
        <v>40000000943</v>
      </c>
      <c r="C173" s="158" t="s">
        <v>46</v>
      </c>
      <c r="D173" s="163" t="s">
        <v>10</v>
      </c>
      <c r="E173" s="161" t="s">
        <v>2027</v>
      </c>
      <c r="F173" s="161">
        <v>130</v>
      </c>
      <c r="G173" s="161">
        <v>130</v>
      </c>
      <c r="H173" s="161">
        <v>1</v>
      </c>
      <c r="I173" s="161" t="s">
        <v>57</v>
      </c>
      <c r="J173" s="161" t="s">
        <v>12</v>
      </c>
      <c r="K173" s="161" t="s">
        <v>821</v>
      </c>
      <c r="L173" s="161">
        <v>1</v>
      </c>
      <c r="M173" s="161" t="s">
        <v>896</v>
      </c>
      <c r="N173" s="158" t="s">
        <v>25</v>
      </c>
      <c r="O173" s="161"/>
    </row>
    <row r="174" spans="1:15" ht="15" customHeight="1">
      <c r="A174" s="161">
        <v>173</v>
      </c>
      <c r="B174" s="162">
        <v>40000000942</v>
      </c>
      <c r="C174" s="158" t="s">
        <v>119</v>
      </c>
      <c r="D174" s="158" t="s">
        <v>20</v>
      </c>
      <c r="E174" s="161" t="s">
        <v>2027</v>
      </c>
      <c r="F174" s="161">
        <v>180</v>
      </c>
      <c r="G174" s="161">
        <v>180</v>
      </c>
      <c r="H174" s="161">
        <v>1</v>
      </c>
      <c r="I174" s="161" t="s">
        <v>57</v>
      </c>
      <c r="J174" s="161" t="s">
        <v>12</v>
      </c>
      <c r="K174" s="161" t="s">
        <v>810</v>
      </c>
      <c r="L174" s="161">
        <v>1</v>
      </c>
      <c r="M174" s="161" t="s">
        <v>895</v>
      </c>
      <c r="N174" s="158" t="s">
        <v>25</v>
      </c>
      <c r="O174" s="161"/>
    </row>
    <row r="175" spans="1:15" ht="15" customHeight="1">
      <c r="A175" s="161">
        <v>174</v>
      </c>
      <c r="B175" s="162">
        <v>40000000941</v>
      </c>
      <c r="C175" s="158" t="s">
        <v>119</v>
      </c>
      <c r="D175" s="158" t="s">
        <v>20</v>
      </c>
      <c r="E175" s="161" t="s">
        <v>2027</v>
      </c>
      <c r="F175" s="161">
        <v>180</v>
      </c>
      <c r="G175" s="161">
        <v>180</v>
      </c>
      <c r="H175" s="161">
        <v>1</v>
      </c>
      <c r="I175" s="161" t="s">
        <v>57</v>
      </c>
      <c r="J175" s="161" t="s">
        <v>12</v>
      </c>
      <c r="K175" s="161" t="s">
        <v>821</v>
      </c>
      <c r="L175" s="161">
        <v>1</v>
      </c>
      <c r="M175" s="161" t="s">
        <v>895</v>
      </c>
      <c r="N175" s="158" t="s">
        <v>25</v>
      </c>
      <c r="O175" s="161"/>
    </row>
    <row r="176" spans="1:15" ht="15" customHeight="1">
      <c r="A176" s="161">
        <v>175</v>
      </c>
      <c r="B176" s="162">
        <v>40000000940</v>
      </c>
      <c r="C176" s="158" t="s">
        <v>46</v>
      </c>
      <c r="D176" s="163" t="s">
        <v>10</v>
      </c>
      <c r="E176" s="161" t="s">
        <v>2027</v>
      </c>
      <c r="F176" s="161">
        <v>232</v>
      </c>
      <c r="G176" s="161">
        <v>232</v>
      </c>
      <c r="H176" s="161">
        <v>1</v>
      </c>
      <c r="I176" s="161" t="s">
        <v>38</v>
      </c>
      <c r="J176" s="161" t="s">
        <v>12</v>
      </c>
      <c r="K176" s="161" t="s">
        <v>828</v>
      </c>
      <c r="L176" s="161">
        <v>1</v>
      </c>
      <c r="M176" s="161" t="s">
        <v>895</v>
      </c>
      <c r="N176" s="158" t="s">
        <v>25</v>
      </c>
      <c r="O176" s="161"/>
    </row>
    <row r="177" spans="1:26" ht="15" customHeight="1">
      <c r="A177" s="161">
        <v>176</v>
      </c>
      <c r="B177" s="162">
        <v>40000000939</v>
      </c>
      <c r="C177" s="158" t="s">
        <v>46</v>
      </c>
      <c r="D177" s="158" t="s">
        <v>20</v>
      </c>
      <c r="E177" s="161" t="s">
        <v>2027</v>
      </c>
      <c r="F177" s="161">
        <v>104</v>
      </c>
      <c r="G177" s="161">
        <v>104</v>
      </c>
      <c r="H177" s="161">
        <v>1</v>
      </c>
      <c r="I177" s="161" t="s">
        <v>57</v>
      </c>
      <c r="J177" s="161" t="s">
        <v>12</v>
      </c>
      <c r="K177" s="161" t="s">
        <v>810</v>
      </c>
      <c r="L177" s="161">
        <v>1</v>
      </c>
      <c r="M177" s="161" t="s">
        <v>857</v>
      </c>
      <c r="N177" s="158" t="s">
        <v>25</v>
      </c>
      <c r="O177" s="161"/>
    </row>
    <row r="178" spans="1:26" ht="15" customHeight="1">
      <c r="A178" s="161">
        <v>177</v>
      </c>
      <c r="B178" s="162">
        <v>40000000938</v>
      </c>
      <c r="C178" s="158" t="s">
        <v>49</v>
      </c>
      <c r="D178" s="163" t="s">
        <v>10</v>
      </c>
      <c r="E178" s="161" t="s">
        <v>2025</v>
      </c>
      <c r="F178" s="161">
        <v>360</v>
      </c>
      <c r="G178" s="161">
        <v>360</v>
      </c>
      <c r="H178" s="161">
        <v>1</v>
      </c>
      <c r="I178" s="161" t="s">
        <v>11</v>
      </c>
      <c r="J178" s="161" t="s">
        <v>12</v>
      </c>
      <c r="K178" s="161" t="s">
        <v>825</v>
      </c>
      <c r="L178" s="161">
        <v>1</v>
      </c>
      <c r="M178" s="161" t="s">
        <v>926</v>
      </c>
      <c r="N178" s="158" t="s">
        <v>25</v>
      </c>
      <c r="O178" s="161"/>
    </row>
    <row r="179" spans="1:26" ht="15" customHeight="1">
      <c r="A179" s="161">
        <v>178</v>
      </c>
      <c r="B179" s="162">
        <v>40000000937</v>
      </c>
      <c r="C179" s="158" t="s">
        <v>52</v>
      </c>
      <c r="D179" s="163" t="s">
        <v>10</v>
      </c>
      <c r="E179" s="161" t="s">
        <v>2027</v>
      </c>
      <c r="F179" s="161">
        <v>560</v>
      </c>
      <c r="G179" s="161">
        <v>560</v>
      </c>
      <c r="H179" s="161">
        <v>1</v>
      </c>
      <c r="I179" s="161" t="s">
        <v>11</v>
      </c>
      <c r="J179" s="161" t="s">
        <v>39</v>
      </c>
      <c r="K179" s="161" t="s">
        <v>933</v>
      </c>
      <c r="L179" s="161">
        <v>1</v>
      </c>
      <c r="M179" s="161" t="s">
        <v>926</v>
      </c>
      <c r="N179" s="158" t="s">
        <v>25</v>
      </c>
      <c r="O179" s="161"/>
    </row>
    <row r="180" spans="1:26" ht="15" customHeight="1">
      <c r="A180" s="161">
        <v>179</v>
      </c>
      <c r="B180" s="162">
        <v>40000000936</v>
      </c>
      <c r="C180" s="158" t="s">
        <v>62</v>
      </c>
      <c r="D180" s="163" t="s">
        <v>10</v>
      </c>
      <c r="E180" s="161" t="s">
        <v>2025</v>
      </c>
      <c r="F180" s="161">
        <v>1276</v>
      </c>
      <c r="G180" s="161">
        <v>1276</v>
      </c>
      <c r="H180" s="161">
        <v>1</v>
      </c>
      <c r="I180" s="161" t="s">
        <v>11</v>
      </c>
      <c r="J180" s="161" t="s">
        <v>39</v>
      </c>
      <c r="K180" s="161" t="s">
        <v>828</v>
      </c>
      <c r="L180" s="161">
        <v>1</v>
      </c>
      <c r="M180" s="161" t="s">
        <v>926</v>
      </c>
      <c r="N180" s="158" t="s">
        <v>25</v>
      </c>
      <c r="O180" s="161"/>
    </row>
    <row r="181" spans="1:26" ht="15" customHeight="1">
      <c r="A181" s="161">
        <v>180</v>
      </c>
      <c r="B181" s="162">
        <v>40000000935</v>
      </c>
      <c r="C181" s="158" t="s">
        <v>58</v>
      </c>
      <c r="D181" s="158" t="s">
        <v>20</v>
      </c>
      <c r="E181" s="161" t="s">
        <v>2026</v>
      </c>
      <c r="F181" s="161">
        <v>144</v>
      </c>
      <c r="G181" s="161">
        <v>144</v>
      </c>
      <c r="H181" s="161">
        <v>1</v>
      </c>
      <c r="I181" s="161" t="s">
        <v>35</v>
      </c>
      <c r="J181" s="161" t="s">
        <v>18</v>
      </c>
      <c r="K181" s="161" t="s">
        <v>821</v>
      </c>
      <c r="L181" s="161">
        <v>1</v>
      </c>
      <c r="M181" s="161" t="s">
        <v>857</v>
      </c>
      <c r="N181" s="158" t="s">
        <v>36</v>
      </c>
      <c r="O181" s="161"/>
    </row>
    <row r="182" spans="1:26" ht="15" customHeight="1">
      <c r="A182" s="161">
        <v>181</v>
      </c>
      <c r="B182" s="162">
        <v>40000000934</v>
      </c>
      <c r="C182" s="158" t="s">
        <v>49</v>
      </c>
      <c r="D182" s="163" t="s">
        <v>10</v>
      </c>
      <c r="E182" s="161" t="s">
        <v>2025</v>
      </c>
      <c r="F182" s="161">
        <v>410</v>
      </c>
      <c r="G182" s="161">
        <v>410</v>
      </c>
      <c r="H182" s="161">
        <v>1</v>
      </c>
      <c r="I182" s="161" t="s">
        <v>11</v>
      </c>
      <c r="J182" s="161" t="s">
        <v>12</v>
      </c>
      <c r="K182" s="161" t="s">
        <v>810</v>
      </c>
      <c r="L182" s="161">
        <v>1</v>
      </c>
      <c r="M182" s="161" t="s">
        <v>818</v>
      </c>
      <c r="N182" s="158" t="s">
        <v>25</v>
      </c>
      <c r="O182" s="161"/>
    </row>
    <row r="183" spans="1:26" ht="15" customHeight="1">
      <c r="A183" s="161">
        <v>182</v>
      </c>
      <c r="B183" s="162">
        <v>40000000933</v>
      </c>
      <c r="C183" s="158" t="s">
        <v>120</v>
      </c>
      <c r="D183" s="158" t="s">
        <v>23</v>
      </c>
      <c r="E183" s="161" t="s">
        <v>2032</v>
      </c>
      <c r="F183" s="161">
        <v>812</v>
      </c>
      <c r="G183" s="161">
        <v>812</v>
      </c>
      <c r="H183" s="161">
        <v>1</v>
      </c>
      <c r="I183" s="161" t="s">
        <v>121</v>
      </c>
      <c r="J183" s="161" t="s">
        <v>32</v>
      </c>
      <c r="K183" s="161">
        <v>0</v>
      </c>
      <c r="L183" s="161">
        <v>1</v>
      </c>
      <c r="M183" s="161" t="s">
        <v>892</v>
      </c>
      <c r="N183" s="158" t="s">
        <v>25</v>
      </c>
      <c r="O183" s="161"/>
    </row>
    <row r="184" spans="1:26" ht="15" customHeight="1">
      <c r="A184" s="161">
        <v>183</v>
      </c>
      <c r="B184" s="162">
        <v>40000000932</v>
      </c>
      <c r="C184" s="158" t="s">
        <v>109</v>
      </c>
      <c r="D184" s="163" t="s">
        <v>10</v>
      </c>
      <c r="E184" s="161" t="s">
        <v>2032</v>
      </c>
      <c r="F184" s="161">
        <v>712</v>
      </c>
      <c r="G184" s="161">
        <v>712</v>
      </c>
      <c r="H184" s="161">
        <v>1</v>
      </c>
      <c r="I184" s="161" t="s">
        <v>11</v>
      </c>
      <c r="J184" s="161" t="s">
        <v>12</v>
      </c>
      <c r="K184" s="161" t="s">
        <v>933</v>
      </c>
      <c r="L184" s="161">
        <v>1</v>
      </c>
      <c r="M184" s="161" t="s">
        <v>895</v>
      </c>
      <c r="N184" s="158" t="s">
        <v>25</v>
      </c>
      <c r="O184" s="161"/>
    </row>
    <row r="185" spans="1:26" ht="15" customHeight="1">
      <c r="A185" s="161">
        <v>184</v>
      </c>
      <c r="B185" s="162">
        <v>40000000931</v>
      </c>
      <c r="C185" s="158" t="s">
        <v>74</v>
      </c>
      <c r="D185" s="158" t="s">
        <v>10</v>
      </c>
      <c r="E185" s="161" t="s">
        <v>2027</v>
      </c>
      <c r="F185" s="161">
        <v>728</v>
      </c>
      <c r="G185" s="161">
        <v>874</v>
      </c>
      <c r="H185" s="161">
        <v>1</v>
      </c>
      <c r="I185" s="161" t="s">
        <v>93</v>
      </c>
      <c r="J185" s="161" t="s">
        <v>32</v>
      </c>
      <c r="K185" s="161">
        <v>43</v>
      </c>
      <c r="L185" s="161">
        <v>1</v>
      </c>
      <c r="M185" s="161" t="s">
        <v>857</v>
      </c>
      <c r="N185" s="158" t="s">
        <v>122</v>
      </c>
      <c r="O185" s="161"/>
    </row>
    <row r="186" spans="1:26" ht="15" customHeight="1">
      <c r="A186" s="161">
        <v>185</v>
      </c>
      <c r="B186" s="162">
        <v>40000000930</v>
      </c>
      <c r="C186" s="158" t="s">
        <v>78</v>
      </c>
      <c r="D186" s="163" t="s">
        <v>10</v>
      </c>
      <c r="E186" s="161" t="s">
        <v>2027</v>
      </c>
      <c r="F186" s="161">
        <v>886</v>
      </c>
      <c r="G186" s="161">
        <v>1102</v>
      </c>
      <c r="H186" s="161">
        <v>1</v>
      </c>
      <c r="I186" s="161" t="s">
        <v>123</v>
      </c>
      <c r="J186" s="161" t="s">
        <v>124</v>
      </c>
      <c r="K186" s="161">
        <v>45</v>
      </c>
      <c r="L186" s="161">
        <v>1</v>
      </c>
      <c r="M186" s="161" t="s">
        <v>896</v>
      </c>
      <c r="N186" s="158" t="s">
        <v>77</v>
      </c>
      <c r="O186" s="161"/>
    </row>
    <row r="187" spans="1:26" ht="15" customHeight="1">
      <c r="A187" s="161">
        <v>186</v>
      </c>
      <c r="B187" s="162">
        <v>40000000929</v>
      </c>
      <c r="C187" s="158" t="s">
        <v>78</v>
      </c>
      <c r="D187" s="163" t="s">
        <v>10</v>
      </c>
      <c r="E187" s="161" t="s">
        <v>2027</v>
      </c>
      <c r="F187" s="161">
        <v>690</v>
      </c>
      <c r="G187" s="161">
        <v>914</v>
      </c>
      <c r="H187" s="161">
        <v>1</v>
      </c>
      <c r="I187" s="161" t="s">
        <v>123</v>
      </c>
      <c r="J187" s="161" t="s">
        <v>124</v>
      </c>
      <c r="K187" s="161">
        <v>42</v>
      </c>
      <c r="L187" s="161">
        <v>1</v>
      </c>
      <c r="M187" s="161" t="s">
        <v>857</v>
      </c>
      <c r="N187" s="158" t="s">
        <v>77</v>
      </c>
      <c r="O187" s="161"/>
    </row>
    <row r="188" spans="1:26" ht="15" customHeight="1">
      <c r="A188" s="161">
        <v>187</v>
      </c>
      <c r="B188" s="162">
        <v>40000000928</v>
      </c>
      <c r="C188" s="158" t="s">
        <v>43</v>
      </c>
      <c r="D188" s="158" t="s">
        <v>116</v>
      </c>
      <c r="E188" s="161" t="s">
        <v>2027</v>
      </c>
      <c r="F188" s="161">
        <v>94</v>
      </c>
      <c r="G188" s="161">
        <v>94</v>
      </c>
      <c r="H188" s="161">
        <v>1</v>
      </c>
      <c r="I188" s="161" t="s">
        <v>44</v>
      </c>
      <c r="J188" s="161" t="s">
        <v>18</v>
      </c>
      <c r="K188" s="161">
        <v>19</v>
      </c>
      <c r="L188" s="161">
        <v>17</v>
      </c>
      <c r="M188" s="161" t="s">
        <v>818</v>
      </c>
      <c r="N188" s="158" t="s">
        <v>125</v>
      </c>
      <c r="O188" s="161" t="s">
        <v>2034</v>
      </c>
    </row>
    <row r="189" spans="1:26" ht="15" customHeight="1">
      <c r="A189" s="161">
        <v>188</v>
      </c>
      <c r="B189" s="162">
        <v>40000000927</v>
      </c>
      <c r="C189" s="158" t="s">
        <v>43</v>
      </c>
      <c r="D189" s="158" t="s">
        <v>116</v>
      </c>
      <c r="E189" s="161" t="s">
        <v>2027</v>
      </c>
      <c r="F189" s="161">
        <v>94</v>
      </c>
      <c r="G189" s="161">
        <v>94</v>
      </c>
      <c r="H189" s="161">
        <v>1</v>
      </c>
      <c r="I189" s="161" t="s">
        <v>44</v>
      </c>
      <c r="J189" s="161" t="s">
        <v>18</v>
      </c>
      <c r="K189" s="161">
        <v>19</v>
      </c>
      <c r="L189" s="161">
        <v>1</v>
      </c>
      <c r="M189" s="161" t="s">
        <v>818</v>
      </c>
      <c r="N189" s="158" t="s">
        <v>126</v>
      </c>
      <c r="O189" s="161" t="s">
        <v>2034</v>
      </c>
    </row>
    <row r="190" spans="1:26" ht="15" customHeight="1">
      <c r="A190" s="164">
        <v>189</v>
      </c>
      <c r="B190" s="168">
        <v>40000000926</v>
      </c>
      <c r="C190" s="158" t="s">
        <v>40</v>
      </c>
      <c r="D190" s="158" t="s">
        <v>55</v>
      </c>
      <c r="E190" s="164" t="s">
        <v>2027</v>
      </c>
      <c r="F190" s="164">
        <v>96</v>
      </c>
      <c r="G190" s="164">
        <v>96</v>
      </c>
      <c r="H190" s="164">
        <v>1</v>
      </c>
      <c r="I190" s="164" t="s">
        <v>44</v>
      </c>
      <c r="J190" s="164" t="s">
        <v>18</v>
      </c>
      <c r="K190" s="164">
        <v>18</v>
      </c>
      <c r="L190" s="164">
        <v>17</v>
      </c>
      <c r="M190" s="164" t="s">
        <v>884</v>
      </c>
      <c r="N190" s="158" t="s">
        <v>127</v>
      </c>
      <c r="O190" s="164" t="s">
        <v>2034</v>
      </c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</row>
    <row r="191" spans="1:26" ht="15" customHeight="1">
      <c r="A191" s="164">
        <v>190</v>
      </c>
      <c r="B191" s="168">
        <v>40000000925</v>
      </c>
      <c r="C191" s="158" t="s">
        <v>40</v>
      </c>
      <c r="D191" s="158" t="s">
        <v>23</v>
      </c>
      <c r="E191" s="164" t="s">
        <v>2027</v>
      </c>
      <c r="F191" s="164">
        <v>96</v>
      </c>
      <c r="G191" s="164">
        <v>96</v>
      </c>
      <c r="H191" s="164">
        <v>1</v>
      </c>
      <c r="I191" s="164" t="s">
        <v>44</v>
      </c>
      <c r="J191" s="164" t="s">
        <v>18</v>
      </c>
      <c r="K191" s="164">
        <v>18</v>
      </c>
      <c r="L191" s="164">
        <v>15</v>
      </c>
      <c r="M191" s="164" t="s">
        <v>895</v>
      </c>
      <c r="N191" s="158" t="s">
        <v>128</v>
      </c>
      <c r="O191" s="164" t="s">
        <v>2034</v>
      </c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</row>
    <row r="192" spans="1:26" ht="15" customHeight="1">
      <c r="A192" s="164">
        <v>191</v>
      </c>
      <c r="B192" s="168">
        <v>40000000924</v>
      </c>
      <c r="C192" s="158" t="s">
        <v>40</v>
      </c>
      <c r="D192" s="158" t="s">
        <v>23</v>
      </c>
      <c r="E192" s="164" t="s">
        <v>2027</v>
      </c>
      <c r="F192" s="164">
        <v>108</v>
      </c>
      <c r="G192" s="164">
        <v>108</v>
      </c>
      <c r="H192" s="164">
        <v>1</v>
      </c>
      <c r="I192" s="164" t="s">
        <v>44</v>
      </c>
      <c r="J192" s="164" t="s">
        <v>18</v>
      </c>
      <c r="K192" s="164">
        <v>19</v>
      </c>
      <c r="L192" s="164">
        <v>15</v>
      </c>
      <c r="M192" s="164" t="s">
        <v>896</v>
      </c>
      <c r="N192" s="158" t="s">
        <v>129</v>
      </c>
      <c r="O192" s="164" t="s">
        <v>2034</v>
      </c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</row>
    <row r="193" spans="1:26" ht="15" customHeight="1">
      <c r="A193" s="161">
        <v>192</v>
      </c>
      <c r="B193" s="162">
        <v>40000000923</v>
      </c>
      <c r="C193" s="158" t="s">
        <v>43</v>
      </c>
      <c r="D193" s="158" t="s">
        <v>116</v>
      </c>
      <c r="E193" s="161" t="s">
        <v>2027</v>
      </c>
      <c r="F193" s="161">
        <v>88</v>
      </c>
      <c r="G193" s="161">
        <v>88</v>
      </c>
      <c r="H193" s="161">
        <v>1</v>
      </c>
      <c r="I193" s="161" t="s">
        <v>44</v>
      </c>
      <c r="J193" s="161" t="s">
        <v>18</v>
      </c>
      <c r="K193" s="161">
        <v>19</v>
      </c>
      <c r="L193" s="161">
        <v>20</v>
      </c>
      <c r="M193" s="161" t="s">
        <v>936</v>
      </c>
      <c r="N193" s="158" t="s">
        <v>100</v>
      </c>
      <c r="O193" s="161" t="s">
        <v>2034</v>
      </c>
    </row>
    <row r="194" spans="1:26" ht="15" customHeight="1">
      <c r="A194" s="161">
        <v>193</v>
      </c>
      <c r="B194" s="162">
        <v>40000000922</v>
      </c>
      <c r="C194" s="158" t="s">
        <v>43</v>
      </c>
      <c r="D194" s="158" t="s">
        <v>116</v>
      </c>
      <c r="E194" s="161" t="s">
        <v>2027</v>
      </c>
      <c r="F194" s="161">
        <v>98</v>
      </c>
      <c r="G194" s="161">
        <v>98</v>
      </c>
      <c r="H194" s="161">
        <v>1</v>
      </c>
      <c r="I194" s="161" t="s">
        <v>44</v>
      </c>
      <c r="J194" s="161" t="s">
        <v>18</v>
      </c>
      <c r="K194" s="161">
        <v>19</v>
      </c>
      <c r="L194" s="161">
        <v>1</v>
      </c>
      <c r="M194" s="161" t="s">
        <v>896</v>
      </c>
      <c r="N194" s="158" t="s">
        <v>100</v>
      </c>
      <c r="O194" s="161" t="s">
        <v>2034</v>
      </c>
    </row>
    <row r="195" spans="1:26" ht="15" customHeight="1">
      <c r="A195" s="161">
        <v>194</v>
      </c>
      <c r="B195" s="162">
        <v>40000000921</v>
      </c>
      <c r="C195" s="158" t="s">
        <v>43</v>
      </c>
      <c r="D195" s="158" t="s">
        <v>116</v>
      </c>
      <c r="E195" s="161" t="s">
        <v>2027</v>
      </c>
      <c r="F195" s="161">
        <v>100</v>
      </c>
      <c r="G195" s="161">
        <v>100</v>
      </c>
      <c r="H195" s="161">
        <v>1</v>
      </c>
      <c r="I195" s="161" t="s">
        <v>44</v>
      </c>
      <c r="J195" s="161" t="s">
        <v>18</v>
      </c>
      <c r="K195" s="161">
        <v>19</v>
      </c>
      <c r="L195" s="161">
        <v>1</v>
      </c>
      <c r="M195" s="161" t="s">
        <v>884</v>
      </c>
      <c r="N195" s="158" t="s">
        <v>126</v>
      </c>
      <c r="O195" s="161" t="s">
        <v>2034</v>
      </c>
    </row>
    <row r="196" spans="1:26" ht="15" customHeight="1">
      <c r="A196" s="161">
        <v>195</v>
      </c>
      <c r="B196" s="162">
        <v>40000000920</v>
      </c>
      <c r="C196" s="158" t="s">
        <v>88</v>
      </c>
      <c r="D196" s="158" t="s">
        <v>20</v>
      </c>
      <c r="E196" s="161" t="s">
        <v>2025</v>
      </c>
      <c r="F196" s="161">
        <v>1024</v>
      </c>
      <c r="G196" s="161">
        <v>1526</v>
      </c>
      <c r="H196" s="161">
        <v>1</v>
      </c>
      <c r="I196" s="161" t="s">
        <v>26</v>
      </c>
      <c r="J196" s="161" t="s">
        <v>18</v>
      </c>
      <c r="K196" s="161">
        <v>41</v>
      </c>
      <c r="L196" s="161">
        <v>1</v>
      </c>
      <c r="M196" s="161" t="s">
        <v>818</v>
      </c>
      <c r="N196" s="158" t="s">
        <v>102</v>
      </c>
      <c r="O196" s="161" t="s">
        <v>2031</v>
      </c>
    </row>
    <row r="197" spans="1:26" ht="15" customHeight="1">
      <c r="A197" s="161">
        <v>196</v>
      </c>
      <c r="B197" s="162">
        <v>40000000919</v>
      </c>
      <c r="C197" s="158" t="s">
        <v>74</v>
      </c>
      <c r="D197" s="158" t="s">
        <v>20</v>
      </c>
      <c r="E197" s="161" t="s">
        <v>2027</v>
      </c>
      <c r="F197" s="161">
        <v>976</v>
      </c>
      <c r="G197" s="161">
        <v>1178</v>
      </c>
      <c r="H197" s="161">
        <v>1</v>
      </c>
      <c r="I197" s="161" t="s">
        <v>130</v>
      </c>
      <c r="J197" s="161" t="s">
        <v>18</v>
      </c>
      <c r="K197" s="161">
        <v>42</v>
      </c>
      <c r="L197" s="161">
        <v>1</v>
      </c>
      <c r="M197" s="161" t="s">
        <v>857</v>
      </c>
      <c r="N197" s="158" t="s">
        <v>77</v>
      </c>
      <c r="O197" s="161" t="s">
        <v>2031</v>
      </c>
    </row>
    <row r="198" spans="1:26" ht="15" customHeight="1">
      <c r="A198" s="161">
        <v>197</v>
      </c>
      <c r="B198" s="162">
        <v>40000000918</v>
      </c>
      <c r="C198" s="158" t="s">
        <v>94</v>
      </c>
      <c r="D198" s="158" t="s">
        <v>55</v>
      </c>
      <c r="E198" s="161" t="s">
        <v>2027</v>
      </c>
      <c r="F198" s="161">
        <v>572</v>
      </c>
      <c r="G198" s="161">
        <v>746</v>
      </c>
      <c r="H198" s="161">
        <v>1</v>
      </c>
      <c r="I198" s="161" t="s">
        <v>131</v>
      </c>
      <c r="J198" s="161" t="s">
        <v>18</v>
      </c>
      <c r="K198" s="161">
        <v>33</v>
      </c>
      <c r="L198" s="161">
        <v>1</v>
      </c>
      <c r="M198" s="161" t="s">
        <v>884</v>
      </c>
      <c r="N198" s="158" t="s">
        <v>19</v>
      </c>
      <c r="O198" s="161" t="s">
        <v>2031</v>
      </c>
    </row>
    <row r="199" spans="1:26" ht="15" customHeight="1">
      <c r="A199" s="164">
        <v>198</v>
      </c>
      <c r="B199" s="168">
        <v>40000000917</v>
      </c>
      <c r="C199" s="158" t="s">
        <v>132</v>
      </c>
      <c r="D199" s="158" t="s">
        <v>20</v>
      </c>
      <c r="E199" s="164" t="s">
        <v>2025</v>
      </c>
      <c r="F199" s="164">
        <v>832</v>
      </c>
      <c r="G199" s="164">
        <v>1106</v>
      </c>
      <c r="H199" s="164">
        <v>1</v>
      </c>
      <c r="I199" s="164" t="s">
        <v>133</v>
      </c>
      <c r="J199" s="164" t="s">
        <v>18</v>
      </c>
      <c r="K199" s="164">
        <v>41</v>
      </c>
      <c r="L199" s="164">
        <v>1</v>
      </c>
      <c r="M199" s="164" t="s">
        <v>818</v>
      </c>
      <c r="N199" s="158" t="s">
        <v>122</v>
      </c>
      <c r="O199" s="164" t="s">
        <v>2030</v>
      </c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</row>
    <row r="200" spans="1:26" ht="15" customHeight="1">
      <c r="A200" s="161">
        <v>199</v>
      </c>
      <c r="B200" s="162">
        <v>40000000916</v>
      </c>
      <c r="C200" s="158" t="s">
        <v>78</v>
      </c>
      <c r="D200" s="158" t="s">
        <v>20</v>
      </c>
      <c r="E200" s="161" t="s">
        <v>2027</v>
      </c>
      <c r="F200" s="161">
        <v>878</v>
      </c>
      <c r="G200" s="161">
        <v>1062</v>
      </c>
      <c r="H200" s="161">
        <v>1</v>
      </c>
      <c r="I200" s="161" t="s">
        <v>134</v>
      </c>
      <c r="J200" s="161" t="s">
        <v>18</v>
      </c>
      <c r="K200" s="161">
        <v>39</v>
      </c>
      <c r="L200" s="161">
        <v>1</v>
      </c>
      <c r="M200" s="161" t="s">
        <v>896</v>
      </c>
      <c r="N200" s="158" t="s">
        <v>102</v>
      </c>
      <c r="O200" s="161" t="s">
        <v>2031</v>
      </c>
    </row>
    <row r="201" spans="1:26" ht="15" customHeight="1">
      <c r="A201" s="161">
        <v>200</v>
      </c>
      <c r="B201" s="162">
        <v>40000000915</v>
      </c>
      <c r="C201" s="158" t="s">
        <v>74</v>
      </c>
      <c r="D201" s="158" t="s">
        <v>10</v>
      </c>
      <c r="E201" s="161" t="s">
        <v>2027</v>
      </c>
      <c r="F201" s="161">
        <v>576</v>
      </c>
      <c r="G201" s="161">
        <v>784</v>
      </c>
      <c r="H201" s="161">
        <v>1</v>
      </c>
      <c r="I201" s="161" t="s">
        <v>75</v>
      </c>
      <c r="J201" s="161" t="s">
        <v>18</v>
      </c>
      <c r="K201" s="161">
        <v>41</v>
      </c>
      <c r="L201" s="161">
        <v>1</v>
      </c>
      <c r="M201" s="161" t="s">
        <v>857</v>
      </c>
      <c r="N201" s="158" t="s">
        <v>19</v>
      </c>
      <c r="O201" s="161" t="s">
        <v>2031</v>
      </c>
    </row>
    <row r="202" spans="1:26" ht="15" customHeight="1">
      <c r="A202" s="161">
        <v>201</v>
      </c>
      <c r="B202" s="162">
        <v>40000000914</v>
      </c>
      <c r="C202" s="158" t="s">
        <v>78</v>
      </c>
      <c r="D202" s="158" t="s">
        <v>30</v>
      </c>
      <c r="E202" s="161" t="s">
        <v>2027</v>
      </c>
      <c r="F202" s="161">
        <v>542</v>
      </c>
      <c r="G202" s="161">
        <v>764</v>
      </c>
      <c r="H202" s="161">
        <v>1</v>
      </c>
      <c r="I202" s="161" t="s">
        <v>135</v>
      </c>
      <c r="J202" s="161" t="s">
        <v>32</v>
      </c>
      <c r="K202" s="161">
        <v>37</v>
      </c>
      <c r="L202" s="161">
        <v>1</v>
      </c>
      <c r="M202" s="161" t="s">
        <v>857</v>
      </c>
      <c r="N202" s="158" t="s">
        <v>19</v>
      </c>
      <c r="O202" s="161" t="s">
        <v>2031</v>
      </c>
    </row>
    <row r="203" spans="1:26" ht="15" customHeight="1">
      <c r="A203" s="161">
        <v>202</v>
      </c>
      <c r="B203" s="162">
        <v>40000000913</v>
      </c>
      <c r="C203" s="158" t="s">
        <v>43</v>
      </c>
      <c r="D203" s="158" t="s">
        <v>116</v>
      </c>
      <c r="E203" s="161" t="s">
        <v>2027</v>
      </c>
      <c r="F203" s="161">
        <v>348</v>
      </c>
      <c r="G203" s="161">
        <v>454</v>
      </c>
      <c r="H203" s="161">
        <v>1</v>
      </c>
      <c r="I203" s="161" t="s">
        <v>136</v>
      </c>
      <c r="J203" s="161" t="s">
        <v>18</v>
      </c>
      <c r="K203" s="161">
        <v>33</v>
      </c>
      <c r="L203" s="161">
        <v>1</v>
      </c>
      <c r="M203" s="161" t="s">
        <v>939</v>
      </c>
      <c r="N203" s="158" t="s">
        <v>102</v>
      </c>
      <c r="O203" s="161" t="s">
        <v>2031</v>
      </c>
    </row>
    <row r="204" spans="1:26" ht="15" customHeight="1">
      <c r="A204" s="161">
        <v>203</v>
      </c>
      <c r="B204" s="162">
        <v>40000000912</v>
      </c>
      <c r="C204" s="158" t="s">
        <v>78</v>
      </c>
      <c r="D204" s="158" t="s">
        <v>20</v>
      </c>
      <c r="E204" s="161" t="s">
        <v>2027</v>
      </c>
      <c r="F204" s="161">
        <v>624</v>
      </c>
      <c r="G204" s="161">
        <v>800</v>
      </c>
      <c r="H204" s="161">
        <v>1</v>
      </c>
      <c r="I204" s="161" t="s">
        <v>51</v>
      </c>
      <c r="J204" s="161" t="s">
        <v>18</v>
      </c>
      <c r="K204" s="161">
        <v>40</v>
      </c>
      <c r="L204" s="161">
        <v>1</v>
      </c>
      <c r="M204" s="161" t="s">
        <v>884</v>
      </c>
      <c r="N204" s="158" t="s">
        <v>76</v>
      </c>
      <c r="O204" s="161" t="s">
        <v>2030</v>
      </c>
    </row>
    <row r="205" spans="1:26" ht="15" customHeight="1">
      <c r="A205" s="164">
        <v>204</v>
      </c>
      <c r="B205" s="168">
        <v>40000000911</v>
      </c>
      <c r="C205" s="158" t="s">
        <v>94</v>
      </c>
      <c r="D205" s="158" t="s">
        <v>23</v>
      </c>
      <c r="E205" s="164" t="s">
        <v>2027</v>
      </c>
      <c r="F205" s="164">
        <v>204</v>
      </c>
      <c r="G205" s="164">
        <v>310</v>
      </c>
      <c r="H205" s="164">
        <v>1</v>
      </c>
      <c r="I205" s="164" t="s">
        <v>44</v>
      </c>
      <c r="J205" s="164" t="s">
        <v>18</v>
      </c>
      <c r="K205" s="164">
        <v>21</v>
      </c>
      <c r="L205" s="164">
        <v>40</v>
      </c>
      <c r="M205" s="164" t="s">
        <v>895</v>
      </c>
      <c r="N205" s="158" t="s">
        <v>19</v>
      </c>
      <c r="O205" s="164" t="s">
        <v>2031</v>
      </c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</row>
    <row r="206" spans="1:26" ht="15" customHeight="1">
      <c r="A206" s="164">
        <v>205</v>
      </c>
      <c r="B206" s="168">
        <v>40000000907</v>
      </c>
      <c r="C206" s="158" t="s">
        <v>94</v>
      </c>
      <c r="D206" s="158" t="s">
        <v>55</v>
      </c>
      <c r="E206" s="164" t="s">
        <v>2027</v>
      </c>
      <c r="F206" s="164">
        <v>184</v>
      </c>
      <c r="G206" s="164">
        <v>288</v>
      </c>
      <c r="H206" s="164">
        <v>1</v>
      </c>
      <c r="I206" s="164" t="s">
        <v>44</v>
      </c>
      <c r="J206" s="164" t="s">
        <v>18</v>
      </c>
      <c r="K206" s="164">
        <v>20</v>
      </c>
      <c r="L206" s="164">
        <v>40</v>
      </c>
      <c r="M206" s="164" t="s">
        <v>895</v>
      </c>
      <c r="N206" s="158" t="s">
        <v>137</v>
      </c>
      <c r="O206" s="164" t="s">
        <v>2031</v>
      </c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</row>
    <row r="207" spans="1:26" ht="15" customHeight="1">
      <c r="A207" s="164">
        <v>206</v>
      </c>
      <c r="B207" s="168">
        <v>40000000910</v>
      </c>
      <c r="C207" s="169" t="s">
        <v>94</v>
      </c>
      <c r="D207" s="169" t="s">
        <v>116</v>
      </c>
      <c r="E207" s="164" t="s">
        <v>2027</v>
      </c>
      <c r="F207" s="164">
        <v>294</v>
      </c>
      <c r="G207" s="164">
        <v>416</v>
      </c>
      <c r="H207" s="164">
        <v>1</v>
      </c>
      <c r="I207" s="164" t="s">
        <v>44</v>
      </c>
      <c r="J207" s="164" t="s">
        <v>18</v>
      </c>
      <c r="K207" s="164">
        <v>26</v>
      </c>
      <c r="L207" s="164">
        <v>30</v>
      </c>
      <c r="M207" s="164" t="s">
        <v>842</v>
      </c>
      <c r="N207" s="169" t="s">
        <v>19</v>
      </c>
      <c r="O207" s="164" t="s">
        <v>2031</v>
      </c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</row>
    <row r="208" spans="1:26" ht="15" customHeight="1">
      <c r="A208" s="161">
        <v>207</v>
      </c>
      <c r="B208" s="162">
        <v>40000000909</v>
      </c>
      <c r="C208" s="158" t="s">
        <v>43</v>
      </c>
      <c r="D208" s="158" t="s">
        <v>116</v>
      </c>
      <c r="E208" s="161" t="s">
        <v>2027</v>
      </c>
      <c r="F208" s="161">
        <v>86</v>
      </c>
      <c r="G208" s="161">
        <v>186</v>
      </c>
      <c r="H208" s="161">
        <v>1</v>
      </c>
      <c r="I208" s="161" t="s">
        <v>44</v>
      </c>
      <c r="J208" s="161" t="s">
        <v>18</v>
      </c>
      <c r="K208" s="161">
        <v>19</v>
      </c>
      <c r="L208" s="161">
        <v>1</v>
      </c>
      <c r="M208" s="161" t="s">
        <v>936</v>
      </c>
      <c r="N208" s="158" t="s">
        <v>19</v>
      </c>
      <c r="O208" s="161" t="s">
        <v>2031</v>
      </c>
    </row>
    <row r="209" spans="1:26" ht="15" customHeight="1">
      <c r="A209" s="161">
        <v>208</v>
      </c>
      <c r="B209" s="162">
        <v>40000000908</v>
      </c>
      <c r="C209" s="158" t="s">
        <v>43</v>
      </c>
      <c r="D209" s="158" t="s">
        <v>116</v>
      </c>
      <c r="E209" s="161" t="s">
        <v>2027</v>
      </c>
      <c r="F209" s="161">
        <v>106</v>
      </c>
      <c r="G209" s="161">
        <v>208</v>
      </c>
      <c r="H209" s="161">
        <v>1</v>
      </c>
      <c r="I209" s="161" t="s">
        <v>44</v>
      </c>
      <c r="J209" s="161" t="s">
        <v>18</v>
      </c>
      <c r="K209" s="161">
        <v>19</v>
      </c>
      <c r="L209" s="161">
        <v>43</v>
      </c>
      <c r="M209" s="161" t="s">
        <v>818</v>
      </c>
      <c r="N209" s="158" t="s">
        <v>102</v>
      </c>
      <c r="O209" s="161" t="s">
        <v>2031</v>
      </c>
    </row>
    <row r="210" spans="1:26" ht="15" customHeight="1">
      <c r="A210" s="161">
        <v>209</v>
      </c>
      <c r="B210" s="162">
        <v>40000000906</v>
      </c>
      <c r="C210" s="158" t="s">
        <v>43</v>
      </c>
      <c r="D210" s="158" t="s">
        <v>116</v>
      </c>
      <c r="E210" s="161" t="s">
        <v>2027</v>
      </c>
      <c r="F210" s="161">
        <v>216</v>
      </c>
      <c r="G210" s="161">
        <v>342</v>
      </c>
      <c r="H210" s="161">
        <v>1</v>
      </c>
      <c r="I210" s="161" t="s">
        <v>44</v>
      </c>
      <c r="J210" s="161" t="s">
        <v>18</v>
      </c>
      <c r="K210" s="161">
        <v>31</v>
      </c>
      <c r="L210" s="161">
        <v>1</v>
      </c>
      <c r="M210" s="161" t="s">
        <v>895</v>
      </c>
      <c r="N210" s="158" t="s">
        <v>19</v>
      </c>
      <c r="O210" s="161" t="s">
        <v>2031</v>
      </c>
    </row>
    <row r="211" spans="1:26" ht="15" customHeight="1">
      <c r="A211" s="161">
        <v>210</v>
      </c>
      <c r="B211" s="162">
        <v>40000000905</v>
      </c>
      <c r="C211" s="158" t="s">
        <v>43</v>
      </c>
      <c r="D211" s="158" t="s">
        <v>116</v>
      </c>
      <c r="E211" s="161" t="s">
        <v>2027</v>
      </c>
      <c r="F211" s="161">
        <v>160</v>
      </c>
      <c r="G211" s="161">
        <v>256</v>
      </c>
      <c r="H211" s="161">
        <v>1</v>
      </c>
      <c r="I211" s="161" t="s">
        <v>44</v>
      </c>
      <c r="J211" s="161" t="s">
        <v>18</v>
      </c>
      <c r="K211" s="161">
        <v>19</v>
      </c>
      <c r="L211" s="161">
        <v>40</v>
      </c>
      <c r="M211" s="161" t="s">
        <v>842</v>
      </c>
      <c r="N211" s="158" t="s">
        <v>90</v>
      </c>
      <c r="O211" s="161" t="s">
        <v>2031</v>
      </c>
    </row>
    <row r="212" spans="1:26" ht="15" customHeight="1">
      <c r="A212" s="161">
        <v>211</v>
      </c>
      <c r="B212" s="162">
        <v>40000000904</v>
      </c>
      <c r="C212" s="158" t="s">
        <v>138</v>
      </c>
      <c r="D212" s="158" t="s">
        <v>20</v>
      </c>
      <c r="E212" s="161" t="s">
        <v>2027</v>
      </c>
      <c r="F212" s="161">
        <v>86</v>
      </c>
      <c r="G212" s="161">
        <v>86</v>
      </c>
      <c r="H212" s="161">
        <v>1</v>
      </c>
      <c r="I212" s="161" t="s">
        <v>139</v>
      </c>
      <c r="J212" s="161" t="s">
        <v>42</v>
      </c>
      <c r="K212" s="161"/>
      <c r="L212" s="161">
        <v>1</v>
      </c>
      <c r="M212" s="161" t="s">
        <v>942</v>
      </c>
      <c r="N212" s="158" t="s">
        <v>140</v>
      </c>
      <c r="O212" s="161"/>
    </row>
    <row r="213" spans="1:26" ht="15" customHeight="1">
      <c r="A213" s="161">
        <v>212</v>
      </c>
      <c r="B213" s="162">
        <v>40000000903</v>
      </c>
      <c r="C213" s="158" t="s">
        <v>46</v>
      </c>
      <c r="D213" s="158" t="s">
        <v>20</v>
      </c>
      <c r="E213" s="161" t="s">
        <v>2027</v>
      </c>
      <c r="F213" s="161">
        <v>120</v>
      </c>
      <c r="G213" s="161">
        <v>120</v>
      </c>
      <c r="H213" s="161">
        <v>1</v>
      </c>
      <c r="I213" s="161" t="s">
        <v>57</v>
      </c>
      <c r="J213" s="161" t="s">
        <v>12</v>
      </c>
      <c r="K213" s="161" t="s">
        <v>828</v>
      </c>
      <c r="L213" s="161">
        <v>1</v>
      </c>
      <c r="M213" s="161" t="s">
        <v>896</v>
      </c>
      <c r="N213" s="158" t="s">
        <v>25</v>
      </c>
      <c r="O213" s="161"/>
    </row>
    <row r="214" spans="1:26" ht="15" customHeight="1">
      <c r="A214" s="164">
        <v>213</v>
      </c>
      <c r="B214" s="168">
        <v>40000000902</v>
      </c>
      <c r="C214" s="169" t="s">
        <v>141</v>
      </c>
      <c r="D214" s="169" t="s">
        <v>142</v>
      </c>
      <c r="E214" s="164" t="s">
        <v>2027</v>
      </c>
      <c r="F214" s="164">
        <v>68</v>
      </c>
      <c r="G214" s="164">
        <v>68</v>
      </c>
      <c r="H214" s="164" t="s">
        <v>2035</v>
      </c>
      <c r="I214" s="164" t="s">
        <v>44</v>
      </c>
      <c r="J214" s="164" t="s">
        <v>48</v>
      </c>
      <c r="K214" s="164" t="s">
        <v>943</v>
      </c>
      <c r="L214" s="164">
        <v>1</v>
      </c>
      <c r="M214" s="164" t="s">
        <v>896</v>
      </c>
      <c r="N214" s="169" t="s">
        <v>25</v>
      </c>
      <c r="O214" s="164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</row>
    <row r="215" spans="1:26" ht="15" customHeight="1">
      <c r="A215" s="161">
        <v>214</v>
      </c>
      <c r="B215" s="162">
        <v>40000000901</v>
      </c>
      <c r="C215" s="158" t="s">
        <v>46</v>
      </c>
      <c r="D215" s="158" t="s">
        <v>20</v>
      </c>
      <c r="E215" s="161" t="s">
        <v>2027</v>
      </c>
      <c r="F215" s="161">
        <v>110</v>
      </c>
      <c r="G215" s="161">
        <v>110</v>
      </c>
      <c r="H215" s="161">
        <v>1</v>
      </c>
      <c r="I215" s="161" t="s">
        <v>57</v>
      </c>
      <c r="J215" s="161" t="s">
        <v>12</v>
      </c>
      <c r="K215" s="161" t="s">
        <v>810</v>
      </c>
      <c r="L215" s="161">
        <v>1</v>
      </c>
      <c r="M215" s="161" t="s">
        <v>896</v>
      </c>
      <c r="N215" s="158" t="s">
        <v>25</v>
      </c>
      <c r="O215" s="161"/>
    </row>
    <row r="216" spans="1:26" ht="15" customHeight="1">
      <c r="A216" s="164">
        <v>215</v>
      </c>
      <c r="B216" s="168">
        <v>40000000900</v>
      </c>
      <c r="C216" s="158" t="s">
        <v>94</v>
      </c>
      <c r="D216" s="158" t="s">
        <v>23</v>
      </c>
      <c r="E216" s="164" t="s">
        <v>2027</v>
      </c>
      <c r="F216" s="164">
        <v>184</v>
      </c>
      <c r="G216" s="164">
        <v>278</v>
      </c>
      <c r="H216" s="164">
        <v>1</v>
      </c>
      <c r="I216" s="164" t="s">
        <v>44</v>
      </c>
      <c r="J216" s="164" t="s">
        <v>18</v>
      </c>
      <c r="K216" s="164">
        <v>19</v>
      </c>
      <c r="L216" s="164">
        <v>50</v>
      </c>
      <c r="M216" s="164" t="s">
        <v>857</v>
      </c>
      <c r="N216" s="158" t="s">
        <v>102</v>
      </c>
      <c r="O216" s="164" t="s">
        <v>2031</v>
      </c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</row>
    <row r="217" spans="1:26" ht="15" customHeight="1">
      <c r="A217" s="164">
        <v>216</v>
      </c>
      <c r="B217" s="168">
        <v>40000000899</v>
      </c>
      <c r="C217" s="158" t="s">
        <v>40</v>
      </c>
      <c r="D217" s="158" t="s">
        <v>55</v>
      </c>
      <c r="E217" s="164" t="s">
        <v>2027</v>
      </c>
      <c r="F217" s="164">
        <v>30</v>
      </c>
      <c r="G217" s="164">
        <v>30</v>
      </c>
      <c r="H217" s="164">
        <v>1</v>
      </c>
      <c r="I217" s="164" t="s">
        <v>44</v>
      </c>
      <c r="J217" s="164" t="s">
        <v>18</v>
      </c>
      <c r="K217" s="164">
        <v>19</v>
      </c>
      <c r="L217" s="164">
        <v>6</v>
      </c>
      <c r="M217" s="164" t="s">
        <v>895</v>
      </c>
      <c r="N217" s="158" t="s">
        <v>143</v>
      </c>
      <c r="O217" s="164" t="s">
        <v>2034</v>
      </c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</row>
    <row r="218" spans="1:26" ht="15" customHeight="1">
      <c r="A218" s="161">
        <v>217</v>
      </c>
      <c r="B218" s="162">
        <v>40000000898</v>
      </c>
      <c r="C218" s="158" t="s">
        <v>43</v>
      </c>
      <c r="D218" s="158" t="s">
        <v>116</v>
      </c>
      <c r="E218" s="161" t="s">
        <v>2027</v>
      </c>
      <c r="F218" s="161">
        <v>36</v>
      </c>
      <c r="G218" s="161">
        <v>36</v>
      </c>
      <c r="H218" s="161">
        <v>1</v>
      </c>
      <c r="I218" s="161" t="s">
        <v>44</v>
      </c>
      <c r="J218" s="161" t="s">
        <v>18</v>
      </c>
      <c r="K218" s="161">
        <v>19</v>
      </c>
      <c r="L218" s="161">
        <v>17</v>
      </c>
      <c r="M218" s="161" t="s">
        <v>896</v>
      </c>
      <c r="N218" s="158" t="s">
        <v>126</v>
      </c>
      <c r="O218" s="161" t="s">
        <v>2034</v>
      </c>
    </row>
    <row r="219" spans="1:26" ht="15" customHeight="1">
      <c r="A219" s="161">
        <v>218</v>
      </c>
      <c r="B219" s="162">
        <v>40000000897</v>
      </c>
      <c r="C219" s="158" t="s">
        <v>43</v>
      </c>
      <c r="D219" s="158" t="s">
        <v>116</v>
      </c>
      <c r="E219" s="161" t="s">
        <v>2027</v>
      </c>
      <c r="F219" s="161">
        <v>332</v>
      </c>
      <c r="G219" s="161">
        <v>332</v>
      </c>
      <c r="H219" s="161">
        <v>1</v>
      </c>
      <c r="I219" s="161" t="s">
        <v>44</v>
      </c>
      <c r="J219" s="161" t="s">
        <v>18</v>
      </c>
      <c r="K219" s="161">
        <v>31</v>
      </c>
      <c r="L219" s="161">
        <v>1</v>
      </c>
      <c r="M219" s="161" t="s">
        <v>842</v>
      </c>
      <c r="N219" s="158" t="s">
        <v>19</v>
      </c>
      <c r="O219" s="161" t="s">
        <v>2031</v>
      </c>
    </row>
    <row r="220" spans="1:26" ht="15" customHeight="1">
      <c r="A220" s="161">
        <v>219</v>
      </c>
      <c r="B220" s="162">
        <v>40000000896</v>
      </c>
      <c r="C220" s="158" t="s">
        <v>43</v>
      </c>
      <c r="D220" s="158" t="s">
        <v>116</v>
      </c>
      <c r="E220" s="161" t="s">
        <v>2027</v>
      </c>
      <c r="F220" s="161">
        <v>332</v>
      </c>
      <c r="G220" s="161">
        <v>332</v>
      </c>
      <c r="H220" s="161">
        <v>1</v>
      </c>
      <c r="I220" s="161" t="s">
        <v>44</v>
      </c>
      <c r="J220" s="161" t="s">
        <v>18</v>
      </c>
      <c r="K220" s="161">
        <v>31</v>
      </c>
      <c r="L220" s="161">
        <v>1</v>
      </c>
      <c r="M220" s="161" t="s">
        <v>842</v>
      </c>
      <c r="N220" s="158" t="s">
        <v>19</v>
      </c>
      <c r="O220" s="161" t="s">
        <v>2031</v>
      </c>
    </row>
    <row r="221" spans="1:26" ht="15" customHeight="1">
      <c r="A221" s="161">
        <v>220</v>
      </c>
      <c r="B221" s="162">
        <v>40000000895</v>
      </c>
      <c r="C221" s="158" t="s">
        <v>88</v>
      </c>
      <c r="D221" s="163" t="s">
        <v>10</v>
      </c>
      <c r="E221" s="170" t="s">
        <v>2027</v>
      </c>
      <c r="F221" s="170">
        <v>1340</v>
      </c>
      <c r="G221" s="170">
        <v>1650</v>
      </c>
      <c r="H221" s="170">
        <v>1</v>
      </c>
      <c r="I221" s="161" t="s">
        <v>144</v>
      </c>
      <c r="J221" s="161" t="s">
        <v>32</v>
      </c>
      <c r="K221" s="170">
        <v>44</v>
      </c>
      <c r="L221" s="170">
        <v>1</v>
      </c>
      <c r="M221" s="170" t="s">
        <v>889</v>
      </c>
      <c r="N221" s="158" t="s">
        <v>102</v>
      </c>
      <c r="O221" s="170" t="s">
        <v>2031</v>
      </c>
    </row>
    <row r="222" spans="1:26" ht="15" customHeight="1">
      <c r="A222" s="161">
        <v>221</v>
      </c>
      <c r="B222" s="162">
        <v>40000000894</v>
      </c>
      <c r="C222" s="158" t="s">
        <v>78</v>
      </c>
      <c r="D222" s="158" t="s">
        <v>20</v>
      </c>
      <c r="E222" s="161" t="s">
        <v>2027</v>
      </c>
      <c r="F222" s="161">
        <v>550</v>
      </c>
      <c r="G222" s="161">
        <v>684</v>
      </c>
      <c r="H222" s="161">
        <v>1</v>
      </c>
      <c r="I222" s="161" t="s">
        <v>145</v>
      </c>
      <c r="J222" s="161" t="s">
        <v>18</v>
      </c>
      <c r="K222" s="161">
        <v>37</v>
      </c>
      <c r="L222" s="161">
        <v>1</v>
      </c>
      <c r="M222" s="161" t="s">
        <v>857</v>
      </c>
      <c r="N222" s="158" t="s">
        <v>76</v>
      </c>
      <c r="O222" s="161" t="s">
        <v>2030</v>
      </c>
    </row>
    <row r="223" spans="1:26" ht="15" customHeight="1">
      <c r="A223" s="161">
        <v>222</v>
      </c>
      <c r="B223" s="162">
        <v>40000000893</v>
      </c>
      <c r="C223" s="158" t="s">
        <v>138</v>
      </c>
      <c r="D223" s="158" t="s">
        <v>20</v>
      </c>
      <c r="E223" s="161" t="s">
        <v>2032</v>
      </c>
      <c r="F223" s="161">
        <v>366</v>
      </c>
      <c r="G223" s="161">
        <v>366</v>
      </c>
      <c r="H223" s="161">
        <v>1</v>
      </c>
      <c r="I223" s="161" t="s">
        <v>146</v>
      </c>
      <c r="J223" s="161" t="s">
        <v>147</v>
      </c>
      <c r="K223" s="161"/>
      <c r="L223" s="161">
        <v>1</v>
      </c>
      <c r="M223" s="161" t="s">
        <v>945</v>
      </c>
      <c r="N223" s="158" t="s">
        <v>140</v>
      </c>
      <c r="O223" s="161"/>
    </row>
    <row r="224" spans="1:26" ht="15" customHeight="1">
      <c r="A224" s="161">
        <v>223</v>
      </c>
      <c r="B224" s="162">
        <v>40000000892</v>
      </c>
      <c r="C224" s="158" t="s">
        <v>138</v>
      </c>
      <c r="D224" s="158" t="s">
        <v>20</v>
      </c>
      <c r="E224" s="161" t="s">
        <v>2032</v>
      </c>
      <c r="F224" s="161">
        <v>350</v>
      </c>
      <c r="G224" s="161">
        <v>350</v>
      </c>
      <c r="H224" s="161">
        <v>1</v>
      </c>
      <c r="I224" s="161" t="s">
        <v>146</v>
      </c>
      <c r="J224" s="161" t="s">
        <v>147</v>
      </c>
      <c r="K224" s="161"/>
      <c r="L224" s="161">
        <v>1</v>
      </c>
      <c r="M224" s="161" t="s">
        <v>946</v>
      </c>
      <c r="N224" s="158" t="s">
        <v>140</v>
      </c>
      <c r="O224" s="161"/>
    </row>
    <row r="225" spans="1:15" ht="15" customHeight="1">
      <c r="A225" s="161">
        <v>224</v>
      </c>
      <c r="B225" s="162">
        <v>40000000891</v>
      </c>
      <c r="C225" s="158" t="s">
        <v>62</v>
      </c>
      <c r="D225" s="158" t="s">
        <v>20</v>
      </c>
      <c r="E225" s="161" t="s">
        <v>2026</v>
      </c>
      <c r="F225" s="161">
        <v>1238</v>
      </c>
      <c r="G225" s="161">
        <v>1238</v>
      </c>
      <c r="H225" s="161">
        <v>1</v>
      </c>
      <c r="I225" s="161" t="s">
        <v>148</v>
      </c>
      <c r="J225" s="161" t="s">
        <v>18</v>
      </c>
      <c r="K225" s="161" t="s">
        <v>948</v>
      </c>
      <c r="L225" s="161">
        <v>1</v>
      </c>
      <c r="M225" s="161" t="s">
        <v>949</v>
      </c>
      <c r="N225" s="158" t="s">
        <v>25</v>
      </c>
      <c r="O225" s="161"/>
    </row>
    <row r="226" spans="1:15" ht="15" customHeight="1">
      <c r="A226" s="161">
        <v>225</v>
      </c>
      <c r="B226" s="162">
        <v>40000000890</v>
      </c>
      <c r="C226" s="158" t="s">
        <v>62</v>
      </c>
      <c r="D226" s="163" t="s">
        <v>10</v>
      </c>
      <c r="E226" s="161" t="s">
        <v>2026</v>
      </c>
      <c r="F226" s="161">
        <v>884</v>
      </c>
      <c r="G226" s="161">
        <v>884</v>
      </c>
      <c r="H226" s="161">
        <v>1</v>
      </c>
      <c r="I226" s="161" t="s">
        <v>148</v>
      </c>
      <c r="J226" s="161" t="s">
        <v>18</v>
      </c>
      <c r="K226" s="161" t="s">
        <v>828</v>
      </c>
      <c r="L226" s="161">
        <v>1</v>
      </c>
      <c r="M226" s="161" t="s">
        <v>857</v>
      </c>
      <c r="N226" s="158" t="s">
        <v>36</v>
      </c>
      <c r="O226" s="161"/>
    </row>
    <row r="227" spans="1:15" ht="15" customHeight="1">
      <c r="A227" s="161">
        <v>226</v>
      </c>
      <c r="B227" s="162">
        <v>40000000889</v>
      </c>
      <c r="C227" s="158" t="s">
        <v>62</v>
      </c>
      <c r="D227" s="163" t="s">
        <v>10</v>
      </c>
      <c r="E227" s="161" t="s">
        <v>2026</v>
      </c>
      <c r="F227" s="161">
        <v>960</v>
      </c>
      <c r="G227" s="161">
        <v>960</v>
      </c>
      <c r="H227" s="161">
        <v>1</v>
      </c>
      <c r="I227" s="161" t="s">
        <v>148</v>
      </c>
      <c r="J227" s="161" t="s">
        <v>18</v>
      </c>
      <c r="K227" s="161" t="s">
        <v>948</v>
      </c>
      <c r="L227" s="161">
        <v>1</v>
      </c>
      <c r="M227" s="161" t="s">
        <v>857</v>
      </c>
      <c r="N227" s="158" t="s">
        <v>36</v>
      </c>
      <c r="O227" s="161"/>
    </row>
    <row r="228" spans="1:15" ht="15" customHeight="1">
      <c r="A228" s="161">
        <v>227</v>
      </c>
      <c r="B228" s="162">
        <v>40000000888</v>
      </c>
      <c r="C228" s="158" t="s">
        <v>62</v>
      </c>
      <c r="D228" s="163" t="s">
        <v>10</v>
      </c>
      <c r="E228" s="161" t="s">
        <v>2026</v>
      </c>
      <c r="F228" s="161">
        <v>1044</v>
      </c>
      <c r="G228" s="161">
        <v>1044</v>
      </c>
      <c r="H228" s="161">
        <v>1</v>
      </c>
      <c r="I228" s="161" t="s">
        <v>148</v>
      </c>
      <c r="J228" s="161" t="s">
        <v>18</v>
      </c>
      <c r="K228" s="161" t="s">
        <v>825</v>
      </c>
      <c r="L228" s="161">
        <v>1</v>
      </c>
      <c r="M228" s="161" t="s">
        <v>857</v>
      </c>
      <c r="N228" s="158" t="s">
        <v>36</v>
      </c>
      <c r="O228" s="161"/>
    </row>
    <row r="229" spans="1:15" ht="15" customHeight="1">
      <c r="A229" s="161">
        <v>228</v>
      </c>
      <c r="B229" s="162">
        <v>40000000887</v>
      </c>
      <c r="C229" s="158" t="s">
        <v>62</v>
      </c>
      <c r="D229" s="163" t="s">
        <v>10</v>
      </c>
      <c r="E229" s="161" t="s">
        <v>2026</v>
      </c>
      <c r="F229" s="161">
        <v>1010</v>
      </c>
      <c r="G229" s="161">
        <v>1010</v>
      </c>
      <c r="H229" s="161">
        <v>1</v>
      </c>
      <c r="I229" s="161" t="s">
        <v>148</v>
      </c>
      <c r="J229" s="161" t="s">
        <v>18</v>
      </c>
      <c r="K229" s="161" t="s">
        <v>821</v>
      </c>
      <c r="L229" s="161">
        <v>169.9</v>
      </c>
      <c r="M229" s="161" t="s">
        <v>857</v>
      </c>
      <c r="N229" s="158" t="s">
        <v>36</v>
      </c>
      <c r="O229" s="161"/>
    </row>
    <row r="230" spans="1:15" ht="15" customHeight="1">
      <c r="A230" s="161">
        <v>229</v>
      </c>
      <c r="B230" s="162">
        <v>40000000886</v>
      </c>
      <c r="C230" s="158" t="s">
        <v>62</v>
      </c>
      <c r="D230" s="163" t="s">
        <v>10</v>
      </c>
      <c r="E230" s="161" t="s">
        <v>2026</v>
      </c>
      <c r="F230" s="161">
        <v>1088</v>
      </c>
      <c r="G230" s="161">
        <v>1088</v>
      </c>
      <c r="H230" s="161">
        <v>1</v>
      </c>
      <c r="I230" s="161" t="s">
        <v>148</v>
      </c>
      <c r="J230" s="161" t="s">
        <v>18</v>
      </c>
      <c r="K230" s="161" t="s">
        <v>821</v>
      </c>
      <c r="L230" s="161">
        <v>1</v>
      </c>
      <c r="M230" s="161" t="s">
        <v>857</v>
      </c>
      <c r="N230" s="158" t="s">
        <v>36</v>
      </c>
      <c r="O230" s="161"/>
    </row>
    <row r="231" spans="1:15" ht="15" customHeight="1">
      <c r="A231" s="161">
        <v>230</v>
      </c>
      <c r="B231" s="162">
        <v>40000000885</v>
      </c>
      <c r="C231" s="158" t="s">
        <v>62</v>
      </c>
      <c r="D231" s="163" t="s">
        <v>10</v>
      </c>
      <c r="E231" s="161" t="s">
        <v>2025</v>
      </c>
      <c r="F231" s="161">
        <v>748</v>
      </c>
      <c r="G231" s="161">
        <v>748</v>
      </c>
      <c r="H231" s="161">
        <v>1</v>
      </c>
      <c r="I231" s="161" t="s">
        <v>148</v>
      </c>
      <c r="J231" s="161" t="s">
        <v>18</v>
      </c>
      <c r="K231" s="161" t="s">
        <v>948</v>
      </c>
      <c r="L231" s="161">
        <v>99.9</v>
      </c>
      <c r="M231" s="161" t="s">
        <v>950</v>
      </c>
      <c r="N231" s="158" t="s">
        <v>36</v>
      </c>
      <c r="O231" s="161"/>
    </row>
    <row r="232" spans="1:15" ht="15" customHeight="1">
      <c r="A232" s="161">
        <v>231</v>
      </c>
      <c r="B232" s="162">
        <v>40000000884</v>
      </c>
      <c r="C232" s="158" t="s">
        <v>62</v>
      </c>
      <c r="D232" s="163" t="s">
        <v>10</v>
      </c>
      <c r="E232" s="161" t="s">
        <v>2025</v>
      </c>
      <c r="F232" s="161">
        <v>752</v>
      </c>
      <c r="G232" s="161">
        <v>752</v>
      </c>
      <c r="H232" s="161">
        <v>1</v>
      </c>
      <c r="I232" s="161" t="s">
        <v>148</v>
      </c>
      <c r="J232" s="161" t="s">
        <v>18</v>
      </c>
      <c r="K232" s="161" t="s">
        <v>821</v>
      </c>
      <c r="L232" s="161">
        <v>99.9</v>
      </c>
      <c r="M232" s="161" t="s">
        <v>950</v>
      </c>
      <c r="N232" s="158" t="s">
        <v>36</v>
      </c>
      <c r="O232" s="161"/>
    </row>
    <row r="233" spans="1:15" ht="15" customHeight="1">
      <c r="A233" s="161">
        <v>232</v>
      </c>
      <c r="B233" s="162">
        <v>40000000883</v>
      </c>
      <c r="C233" s="158" t="s">
        <v>62</v>
      </c>
      <c r="D233" s="163" t="s">
        <v>10</v>
      </c>
      <c r="E233" s="161" t="s">
        <v>2025</v>
      </c>
      <c r="F233" s="161">
        <v>706</v>
      </c>
      <c r="G233" s="161">
        <v>706</v>
      </c>
      <c r="H233" s="161">
        <v>1</v>
      </c>
      <c r="I233" s="161" t="s">
        <v>148</v>
      </c>
      <c r="J233" s="161" t="s">
        <v>18</v>
      </c>
      <c r="K233" s="161" t="s">
        <v>828</v>
      </c>
      <c r="L233" s="161">
        <v>99.9</v>
      </c>
      <c r="M233" s="161" t="s">
        <v>950</v>
      </c>
      <c r="N233" s="158" t="s">
        <v>36</v>
      </c>
      <c r="O233" s="161"/>
    </row>
    <row r="234" spans="1:15" ht="15" customHeight="1">
      <c r="A234" s="161">
        <v>233</v>
      </c>
      <c r="B234" s="162">
        <v>40000000882</v>
      </c>
      <c r="C234" s="158" t="s">
        <v>62</v>
      </c>
      <c r="D234" s="158" t="s">
        <v>20</v>
      </c>
      <c r="E234" s="161" t="s">
        <v>2026</v>
      </c>
      <c r="F234" s="161">
        <v>1148</v>
      </c>
      <c r="G234" s="161">
        <v>1148</v>
      </c>
      <c r="H234" s="161">
        <v>1</v>
      </c>
      <c r="I234" s="161" t="s">
        <v>148</v>
      </c>
      <c r="J234" s="161" t="s">
        <v>18</v>
      </c>
      <c r="K234" s="161" t="s">
        <v>821</v>
      </c>
      <c r="L234" s="161">
        <v>149.9</v>
      </c>
      <c r="M234" s="161" t="s">
        <v>949</v>
      </c>
      <c r="N234" s="158" t="s">
        <v>25</v>
      </c>
      <c r="O234" s="161"/>
    </row>
    <row r="235" spans="1:15" ht="15" customHeight="1">
      <c r="A235" s="161">
        <v>234</v>
      </c>
      <c r="B235" s="162">
        <v>40000000881</v>
      </c>
      <c r="C235" s="158" t="s">
        <v>62</v>
      </c>
      <c r="D235" s="158" t="s">
        <v>20</v>
      </c>
      <c r="E235" s="161" t="s">
        <v>2026</v>
      </c>
      <c r="F235" s="161">
        <v>1148</v>
      </c>
      <c r="G235" s="161">
        <v>1148</v>
      </c>
      <c r="H235" s="161">
        <v>1</v>
      </c>
      <c r="I235" s="161" t="s">
        <v>148</v>
      </c>
      <c r="J235" s="161" t="s">
        <v>18</v>
      </c>
      <c r="K235" s="161" t="s">
        <v>825</v>
      </c>
      <c r="L235" s="161">
        <v>149.9</v>
      </c>
      <c r="M235" s="161" t="s">
        <v>949</v>
      </c>
      <c r="N235" s="158" t="s">
        <v>25</v>
      </c>
      <c r="O235" s="161"/>
    </row>
    <row r="236" spans="1:15" ht="15" customHeight="1">
      <c r="A236" s="161">
        <v>235</v>
      </c>
      <c r="B236" s="162">
        <v>40000000880</v>
      </c>
      <c r="C236" s="158" t="s">
        <v>49</v>
      </c>
      <c r="D236" s="163" t="s">
        <v>10</v>
      </c>
      <c r="E236" s="161" t="s">
        <v>2025</v>
      </c>
      <c r="F236" s="161">
        <v>638</v>
      </c>
      <c r="G236" s="161">
        <v>638</v>
      </c>
      <c r="H236" s="161">
        <v>1</v>
      </c>
      <c r="I236" s="161" t="s">
        <v>148</v>
      </c>
      <c r="J236" s="161" t="s">
        <v>18</v>
      </c>
      <c r="K236" s="161" t="s">
        <v>821</v>
      </c>
      <c r="L236" s="161">
        <v>1</v>
      </c>
      <c r="M236" s="161" t="s">
        <v>951</v>
      </c>
      <c r="N236" s="158" t="s">
        <v>25</v>
      </c>
      <c r="O236" s="161"/>
    </row>
    <row r="237" spans="1:15" ht="15" customHeight="1">
      <c r="A237" s="161">
        <v>236</v>
      </c>
      <c r="B237" s="162">
        <v>40000000879</v>
      </c>
      <c r="C237" s="158" t="s">
        <v>49</v>
      </c>
      <c r="D237" s="163" t="s">
        <v>10</v>
      </c>
      <c r="E237" s="161" t="s">
        <v>2025</v>
      </c>
      <c r="F237" s="161">
        <v>586</v>
      </c>
      <c r="G237" s="161">
        <v>586</v>
      </c>
      <c r="H237" s="161">
        <v>1</v>
      </c>
      <c r="I237" s="161" t="s">
        <v>148</v>
      </c>
      <c r="J237" s="161" t="s">
        <v>18</v>
      </c>
      <c r="K237" s="161" t="s">
        <v>810</v>
      </c>
      <c r="L237" s="161">
        <v>74.900000000000006</v>
      </c>
      <c r="M237" s="161" t="s">
        <v>951</v>
      </c>
      <c r="N237" s="158" t="s">
        <v>25</v>
      </c>
      <c r="O237" s="161"/>
    </row>
    <row r="238" spans="1:15" ht="15" customHeight="1">
      <c r="A238" s="161">
        <v>237</v>
      </c>
      <c r="B238" s="162">
        <v>40000000878</v>
      </c>
      <c r="C238" s="158" t="s">
        <v>49</v>
      </c>
      <c r="D238" s="163" t="s">
        <v>10</v>
      </c>
      <c r="E238" s="161" t="s">
        <v>2025</v>
      </c>
      <c r="F238" s="161">
        <v>692</v>
      </c>
      <c r="G238" s="161">
        <v>692</v>
      </c>
      <c r="H238" s="161">
        <v>1</v>
      </c>
      <c r="I238" s="161" t="s">
        <v>148</v>
      </c>
      <c r="J238" s="161" t="s">
        <v>18</v>
      </c>
      <c r="K238" s="161" t="s">
        <v>828</v>
      </c>
      <c r="L238" s="161">
        <v>74.900000000000006</v>
      </c>
      <c r="M238" s="161" t="s">
        <v>951</v>
      </c>
      <c r="N238" s="158" t="s">
        <v>25</v>
      </c>
      <c r="O238" s="161"/>
    </row>
    <row r="239" spans="1:15" ht="15" customHeight="1">
      <c r="A239" s="161">
        <v>238</v>
      </c>
      <c r="B239" s="162">
        <v>40000000877</v>
      </c>
      <c r="C239" s="158" t="s">
        <v>49</v>
      </c>
      <c r="D239" s="163" t="s">
        <v>10</v>
      </c>
      <c r="E239" s="161" t="s">
        <v>2025</v>
      </c>
      <c r="F239" s="161">
        <v>660</v>
      </c>
      <c r="G239" s="161">
        <v>660</v>
      </c>
      <c r="H239" s="161">
        <v>1</v>
      </c>
      <c r="I239" s="161" t="s">
        <v>148</v>
      </c>
      <c r="J239" s="161" t="s">
        <v>18</v>
      </c>
      <c r="K239" s="161" t="s">
        <v>821</v>
      </c>
      <c r="L239" s="161">
        <v>1</v>
      </c>
      <c r="M239" s="161" t="s">
        <v>951</v>
      </c>
      <c r="N239" s="158" t="s">
        <v>25</v>
      </c>
      <c r="O239" s="161"/>
    </row>
    <row r="240" spans="1:15" ht="15" customHeight="1">
      <c r="A240" s="161">
        <v>239</v>
      </c>
      <c r="B240" s="162">
        <v>40000000876</v>
      </c>
      <c r="C240" s="158" t="s">
        <v>49</v>
      </c>
      <c r="D240" s="163" t="s">
        <v>10</v>
      </c>
      <c r="E240" s="161" t="s">
        <v>2025</v>
      </c>
      <c r="F240" s="161">
        <v>626</v>
      </c>
      <c r="G240" s="161">
        <v>626</v>
      </c>
      <c r="H240" s="161">
        <v>1</v>
      </c>
      <c r="I240" s="161" t="s">
        <v>148</v>
      </c>
      <c r="J240" s="161" t="s">
        <v>18</v>
      </c>
      <c r="K240" s="161" t="s">
        <v>825</v>
      </c>
      <c r="L240" s="161">
        <v>74.900000000000006</v>
      </c>
      <c r="M240" s="161" t="s">
        <v>951</v>
      </c>
      <c r="N240" s="158" t="s">
        <v>25</v>
      </c>
      <c r="O240" s="161"/>
    </row>
    <row r="241" spans="1:15" ht="15" customHeight="1">
      <c r="A241" s="161">
        <v>240</v>
      </c>
      <c r="B241" s="162">
        <v>40000000875</v>
      </c>
      <c r="C241" s="158" t="s">
        <v>49</v>
      </c>
      <c r="D241" s="163" t="s">
        <v>10</v>
      </c>
      <c r="E241" s="161" t="s">
        <v>2025</v>
      </c>
      <c r="F241" s="161">
        <v>700</v>
      </c>
      <c r="G241" s="161">
        <v>700</v>
      </c>
      <c r="H241" s="161">
        <v>1</v>
      </c>
      <c r="I241" s="161" t="s">
        <v>148</v>
      </c>
      <c r="J241" s="161" t="s">
        <v>18</v>
      </c>
      <c r="K241" s="161" t="s">
        <v>828</v>
      </c>
      <c r="L241" s="161">
        <v>74.900000000000006</v>
      </c>
      <c r="M241" s="161" t="s">
        <v>951</v>
      </c>
      <c r="N241" s="158" t="s">
        <v>25</v>
      </c>
      <c r="O241" s="161"/>
    </row>
    <row r="242" spans="1:15" ht="15" customHeight="1">
      <c r="A242" s="161">
        <v>241</v>
      </c>
      <c r="B242" s="162">
        <v>40000000874</v>
      </c>
      <c r="C242" s="158" t="s">
        <v>49</v>
      </c>
      <c r="D242" s="163" t="s">
        <v>10</v>
      </c>
      <c r="E242" s="161" t="s">
        <v>2025</v>
      </c>
      <c r="F242" s="161">
        <v>666</v>
      </c>
      <c r="G242" s="161">
        <v>666</v>
      </c>
      <c r="H242" s="161">
        <v>1</v>
      </c>
      <c r="I242" s="161" t="s">
        <v>148</v>
      </c>
      <c r="J242" s="161" t="s">
        <v>18</v>
      </c>
      <c r="K242" s="161" t="s">
        <v>821</v>
      </c>
      <c r="L242" s="161">
        <v>74.900000000000006</v>
      </c>
      <c r="M242" s="161" t="s">
        <v>952</v>
      </c>
      <c r="N242" s="158" t="s">
        <v>25</v>
      </c>
      <c r="O242" s="161"/>
    </row>
    <row r="243" spans="1:15" ht="15" customHeight="1">
      <c r="A243" s="161">
        <v>242</v>
      </c>
      <c r="B243" s="162">
        <v>40000000873</v>
      </c>
      <c r="C243" s="158" t="s">
        <v>49</v>
      </c>
      <c r="D243" s="163" t="s">
        <v>10</v>
      </c>
      <c r="E243" s="161" t="s">
        <v>2025</v>
      </c>
      <c r="F243" s="161">
        <v>594</v>
      </c>
      <c r="G243" s="161">
        <v>594</v>
      </c>
      <c r="H243" s="161">
        <v>1</v>
      </c>
      <c r="I243" s="161" t="s">
        <v>148</v>
      </c>
      <c r="J243" s="161" t="s">
        <v>18</v>
      </c>
      <c r="K243" s="161" t="s">
        <v>810</v>
      </c>
      <c r="L243" s="161">
        <v>74.900000000000006</v>
      </c>
      <c r="M243" s="161" t="s">
        <v>952</v>
      </c>
      <c r="N243" s="158" t="s">
        <v>25</v>
      </c>
      <c r="O243" s="161"/>
    </row>
    <row r="244" spans="1:15" ht="15" customHeight="1">
      <c r="A244" s="161">
        <v>243</v>
      </c>
      <c r="B244" s="162">
        <v>40000000872</v>
      </c>
      <c r="C244" s="158" t="s">
        <v>49</v>
      </c>
      <c r="D244" s="163" t="s">
        <v>10</v>
      </c>
      <c r="E244" s="161" t="s">
        <v>2025</v>
      </c>
      <c r="F244" s="161">
        <v>630</v>
      </c>
      <c r="G244" s="161">
        <v>630</v>
      </c>
      <c r="H244" s="161">
        <v>1</v>
      </c>
      <c r="I244" s="161" t="s">
        <v>148</v>
      </c>
      <c r="J244" s="161" t="s">
        <v>18</v>
      </c>
      <c r="K244" s="161" t="s">
        <v>825</v>
      </c>
      <c r="L244" s="161">
        <v>74.900000000000006</v>
      </c>
      <c r="M244" s="161" t="s">
        <v>952</v>
      </c>
      <c r="N244" s="158" t="s">
        <v>25</v>
      </c>
      <c r="O244" s="161"/>
    </row>
    <row r="245" spans="1:15" ht="15" customHeight="1">
      <c r="A245" s="161">
        <v>244</v>
      </c>
      <c r="B245" s="162">
        <v>40000000871</v>
      </c>
      <c r="C245" s="158" t="s">
        <v>49</v>
      </c>
      <c r="D245" s="163" t="s">
        <v>10</v>
      </c>
      <c r="E245" s="161" t="s">
        <v>2025</v>
      </c>
      <c r="F245" s="161">
        <v>662</v>
      </c>
      <c r="G245" s="161">
        <v>662</v>
      </c>
      <c r="H245" s="161">
        <v>1</v>
      </c>
      <c r="I245" s="161" t="s">
        <v>148</v>
      </c>
      <c r="J245" s="161" t="s">
        <v>18</v>
      </c>
      <c r="K245" s="161" t="s">
        <v>821</v>
      </c>
      <c r="L245" s="161">
        <v>74.900000000000006</v>
      </c>
      <c r="M245" s="161" t="s">
        <v>952</v>
      </c>
      <c r="N245" s="158" t="s">
        <v>25</v>
      </c>
      <c r="O245" s="161"/>
    </row>
    <row r="246" spans="1:15" ht="15" customHeight="1">
      <c r="A246" s="161">
        <v>245</v>
      </c>
      <c r="B246" s="162">
        <v>40000000870</v>
      </c>
      <c r="C246" s="158" t="s">
        <v>49</v>
      </c>
      <c r="D246" s="163" t="s">
        <v>10</v>
      </c>
      <c r="E246" s="161" t="s">
        <v>2025</v>
      </c>
      <c r="F246" s="161">
        <v>446</v>
      </c>
      <c r="G246" s="161">
        <v>446</v>
      </c>
      <c r="H246" s="161">
        <v>1</v>
      </c>
      <c r="I246" s="161" t="s">
        <v>148</v>
      </c>
      <c r="J246" s="161" t="s">
        <v>42</v>
      </c>
      <c r="K246" s="161" t="s">
        <v>821</v>
      </c>
      <c r="L246" s="161">
        <v>94.9</v>
      </c>
      <c r="M246" s="161" t="s">
        <v>886</v>
      </c>
      <c r="N246" s="158" t="s">
        <v>113</v>
      </c>
      <c r="O246" s="161"/>
    </row>
    <row r="247" spans="1:15" ht="15" customHeight="1">
      <c r="A247" s="161">
        <v>246</v>
      </c>
      <c r="B247" s="162">
        <v>40000000869</v>
      </c>
      <c r="C247" s="158" t="s">
        <v>49</v>
      </c>
      <c r="D247" s="163" t="s">
        <v>10</v>
      </c>
      <c r="E247" s="161" t="s">
        <v>2025</v>
      </c>
      <c r="F247" s="161">
        <v>462</v>
      </c>
      <c r="G247" s="161">
        <v>462</v>
      </c>
      <c r="H247" s="161">
        <v>1</v>
      </c>
      <c r="I247" s="161" t="s">
        <v>148</v>
      </c>
      <c r="J247" s="161" t="s">
        <v>42</v>
      </c>
      <c r="K247" s="161" t="s">
        <v>821</v>
      </c>
      <c r="L247" s="161">
        <v>94.9</v>
      </c>
      <c r="M247" s="161" t="s">
        <v>886</v>
      </c>
      <c r="N247" s="158" t="s">
        <v>113</v>
      </c>
      <c r="O247" s="161"/>
    </row>
    <row r="248" spans="1:15" ht="15" customHeight="1">
      <c r="A248" s="161">
        <v>247</v>
      </c>
      <c r="B248" s="162">
        <v>40000000868</v>
      </c>
      <c r="C248" s="158" t="s">
        <v>49</v>
      </c>
      <c r="D248" s="163" t="s">
        <v>10</v>
      </c>
      <c r="E248" s="161" t="s">
        <v>2025</v>
      </c>
      <c r="F248" s="161">
        <v>438</v>
      </c>
      <c r="G248" s="161">
        <v>438</v>
      </c>
      <c r="H248" s="161">
        <v>1</v>
      </c>
      <c r="I248" s="161" t="s">
        <v>148</v>
      </c>
      <c r="J248" s="161" t="s">
        <v>42</v>
      </c>
      <c r="K248" s="161" t="s">
        <v>825</v>
      </c>
      <c r="L248" s="161">
        <v>94.9</v>
      </c>
      <c r="M248" s="161" t="s">
        <v>886</v>
      </c>
      <c r="N248" s="158" t="s">
        <v>113</v>
      </c>
      <c r="O248" s="161"/>
    </row>
    <row r="249" spans="1:15" ht="15" customHeight="1">
      <c r="A249" s="161">
        <v>248</v>
      </c>
      <c r="B249" s="162">
        <v>40000000867</v>
      </c>
      <c r="C249" s="158" t="s">
        <v>49</v>
      </c>
      <c r="D249" s="163" t="s">
        <v>10</v>
      </c>
      <c r="E249" s="161" t="s">
        <v>2025</v>
      </c>
      <c r="F249" s="161">
        <v>482</v>
      </c>
      <c r="G249" s="161">
        <v>482</v>
      </c>
      <c r="H249" s="161">
        <v>1</v>
      </c>
      <c r="I249" s="161" t="s">
        <v>148</v>
      </c>
      <c r="J249" s="161" t="s">
        <v>42</v>
      </c>
      <c r="K249" s="161" t="s">
        <v>828</v>
      </c>
      <c r="L249" s="161">
        <v>94.9</v>
      </c>
      <c r="M249" s="161" t="s">
        <v>886</v>
      </c>
      <c r="N249" s="158" t="s">
        <v>113</v>
      </c>
      <c r="O249" s="161"/>
    </row>
    <row r="250" spans="1:15" ht="15" customHeight="1">
      <c r="A250" s="161">
        <v>249</v>
      </c>
      <c r="B250" s="162">
        <v>40000000866</v>
      </c>
      <c r="C250" s="158" t="s">
        <v>49</v>
      </c>
      <c r="D250" s="163" t="s">
        <v>10</v>
      </c>
      <c r="E250" s="161" t="s">
        <v>2025</v>
      </c>
      <c r="F250" s="161">
        <v>420</v>
      </c>
      <c r="G250" s="161">
        <v>420</v>
      </c>
      <c r="H250" s="161">
        <v>1</v>
      </c>
      <c r="I250" s="161" t="s">
        <v>148</v>
      </c>
      <c r="J250" s="161" t="s">
        <v>42</v>
      </c>
      <c r="K250" s="161" t="s">
        <v>810</v>
      </c>
      <c r="L250" s="161">
        <v>94.9</v>
      </c>
      <c r="M250" s="161" t="s">
        <v>886</v>
      </c>
      <c r="N250" s="158" t="s">
        <v>113</v>
      </c>
      <c r="O250" s="161"/>
    </row>
    <row r="251" spans="1:15" ht="15" customHeight="1">
      <c r="A251" s="161">
        <v>250</v>
      </c>
      <c r="B251" s="162">
        <v>40000000865</v>
      </c>
      <c r="C251" s="158" t="s">
        <v>49</v>
      </c>
      <c r="D251" s="163" t="s">
        <v>10</v>
      </c>
      <c r="E251" s="161" t="s">
        <v>2025</v>
      </c>
      <c r="F251" s="161">
        <v>702</v>
      </c>
      <c r="G251" s="161">
        <v>702</v>
      </c>
      <c r="H251" s="161">
        <v>1</v>
      </c>
      <c r="I251" s="161" t="s">
        <v>148</v>
      </c>
      <c r="J251" s="161" t="s">
        <v>42</v>
      </c>
      <c r="K251" s="161" t="s">
        <v>821</v>
      </c>
      <c r="L251" s="161">
        <v>94.9</v>
      </c>
      <c r="M251" s="161" t="s">
        <v>954</v>
      </c>
      <c r="N251" s="158" t="s">
        <v>149</v>
      </c>
      <c r="O251" s="161"/>
    </row>
    <row r="252" spans="1:15" ht="15" customHeight="1">
      <c r="A252" s="161">
        <v>251</v>
      </c>
      <c r="B252" s="162">
        <v>40000000864</v>
      </c>
      <c r="C252" s="158" t="s">
        <v>49</v>
      </c>
      <c r="D252" s="163" t="s">
        <v>10</v>
      </c>
      <c r="E252" s="161" t="s">
        <v>2025</v>
      </c>
      <c r="F252" s="161">
        <v>726</v>
      </c>
      <c r="G252" s="161">
        <v>726</v>
      </c>
      <c r="H252" s="161">
        <v>1</v>
      </c>
      <c r="I252" s="161" t="s">
        <v>148</v>
      </c>
      <c r="J252" s="161" t="s">
        <v>42</v>
      </c>
      <c r="K252" s="161" t="s">
        <v>948</v>
      </c>
      <c r="L252" s="161">
        <v>94.9</v>
      </c>
      <c r="M252" s="161" t="s">
        <v>954</v>
      </c>
      <c r="N252" s="158" t="s">
        <v>149</v>
      </c>
      <c r="O252" s="161"/>
    </row>
    <row r="253" spans="1:15" ht="15" customHeight="1">
      <c r="A253" s="161">
        <v>252</v>
      </c>
      <c r="B253" s="162">
        <v>40000000863</v>
      </c>
      <c r="C253" s="158" t="s">
        <v>49</v>
      </c>
      <c r="D253" s="163" t="s">
        <v>10</v>
      </c>
      <c r="E253" s="161" t="s">
        <v>2025</v>
      </c>
      <c r="F253" s="161">
        <v>664</v>
      </c>
      <c r="G253" s="161">
        <v>664</v>
      </c>
      <c r="H253" s="161">
        <v>1</v>
      </c>
      <c r="I253" s="161" t="s">
        <v>148</v>
      </c>
      <c r="J253" s="161" t="s">
        <v>42</v>
      </c>
      <c r="K253" s="161" t="s">
        <v>825</v>
      </c>
      <c r="L253" s="161">
        <v>94.9</v>
      </c>
      <c r="M253" s="161" t="s">
        <v>954</v>
      </c>
      <c r="N253" s="158" t="s">
        <v>149</v>
      </c>
      <c r="O253" s="161"/>
    </row>
    <row r="254" spans="1:15" ht="15" customHeight="1">
      <c r="A254" s="161">
        <v>253</v>
      </c>
      <c r="B254" s="162">
        <v>40000000862</v>
      </c>
      <c r="C254" s="158" t="s">
        <v>49</v>
      </c>
      <c r="D254" s="163" t="s">
        <v>10</v>
      </c>
      <c r="E254" s="161" t="s">
        <v>2025</v>
      </c>
      <c r="F254" s="161">
        <v>634</v>
      </c>
      <c r="G254" s="161">
        <v>634</v>
      </c>
      <c r="H254" s="161">
        <v>1</v>
      </c>
      <c r="I254" s="161" t="s">
        <v>148</v>
      </c>
      <c r="J254" s="161" t="s">
        <v>42</v>
      </c>
      <c r="K254" s="161" t="s">
        <v>810</v>
      </c>
      <c r="L254" s="161">
        <v>94.9</v>
      </c>
      <c r="M254" s="161" t="s">
        <v>954</v>
      </c>
      <c r="N254" s="158" t="s">
        <v>149</v>
      </c>
      <c r="O254" s="161"/>
    </row>
    <row r="255" spans="1:15" ht="15" customHeight="1">
      <c r="A255" s="161">
        <v>254</v>
      </c>
      <c r="B255" s="162">
        <v>40000000861</v>
      </c>
      <c r="C255" s="158" t="s">
        <v>49</v>
      </c>
      <c r="D255" s="163" t="s">
        <v>10</v>
      </c>
      <c r="E255" s="161" t="s">
        <v>2025</v>
      </c>
      <c r="F255" s="161">
        <v>714</v>
      </c>
      <c r="G255" s="161">
        <v>714</v>
      </c>
      <c r="H255" s="161">
        <v>1</v>
      </c>
      <c r="I255" s="161" t="s">
        <v>148</v>
      </c>
      <c r="J255" s="161" t="s">
        <v>42</v>
      </c>
      <c r="K255" s="161" t="s">
        <v>821</v>
      </c>
      <c r="L255" s="161">
        <v>94.9</v>
      </c>
      <c r="M255" s="161" t="s">
        <v>954</v>
      </c>
      <c r="N255" s="158" t="s">
        <v>149</v>
      </c>
      <c r="O255" s="161"/>
    </row>
    <row r="256" spans="1:15" ht="15" customHeight="1">
      <c r="A256" s="161">
        <v>255</v>
      </c>
      <c r="B256" s="162">
        <v>40000000860</v>
      </c>
      <c r="C256" s="158" t="s">
        <v>150</v>
      </c>
      <c r="D256" s="163" t="s">
        <v>10</v>
      </c>
      <c r="E256" s="161" t="s">
        <v>2026</v>
      </c>
      <c r="F256" s="161">
        <v>332</v>
      </c>
      <c r="G256" s="161">
        <v>332</v>
      </c>
      <c r="H256" s="161">
        <v>1</v>
      </c>
      <c r="I256" s="161" t="s">
        <v>148</v>
      </c>
      <c r="J256" s="161" t="s">
        <v>18</v>
      </c>
      <c r="K256" s="161" t="s">
        <v>821</v>
      </c>
      <c r="L256" s="161">
        <v>69.900000000000006</v>
      </c>
      <c r="M256" s="161" t="s">
        <v>886</v>
      </c>
      <c r="N256" s="158" t="s">
        <v>25</v>
      </c>
      <c r="O256" s="161"/>
    </row>
    <row r="257" spans="1:15" ht="15" customHeight="1">
      <c r="A257" s="161">
        <v>256</v>
      </c>
      <c r="B257" s="162">
        <v>40000000859</v>
      </c>
      <c r="C257" s="158" t="s">
        <v>150</v>
      </c>
      <c r="D257" s="163" t="s">
        <v>10</v>
      </c>
      <c r="E257" s="161" t="s">
        <v>2026</v>
      </c>
      <c r="F257" s="161">
        <v>314</v>
      </c>
      <c r="G257" s="161">
        <v>314</v>
      </c>
      <c r="H257" s="161">
        <v>1</v>
      </c>
      <c r="I257" s="161" t="s">
        <v>148</v>
      </c>
      <c r="J257" s="161" t="s">
        <v>18</v>
      </c>
      <c r="K257" s="161" t="s">
        <v>810</v>
      </c>
      <c r="L257" s="161">
        <v>1</v>
      </c>
      <c r="M257" s="161" t="s">
        <v>886</v>
      </c>
      <c r="N257" s="158" t="s">
        <v>25</v>
      </c>
      <c r="O257" s="161"/>
    </row>
    <row r="258" spans="1:15" ht="15" customHeight="1">
      <c r="A258" s="161">
        <v>257</v>
      </c>
      <c r="B258" s="162">
        <v>40000000858</v>
      </c>
      <c r="C258" s="158" t="s">
        <v>150</v>
      </c>
      <c r="D258" s="163" t="s">
        <v>10</v>
      </c>
      <c r="E258" s="161" t="s">
        <v>2026</v>
      </c>
      <c r="F258" s="161">
        <v>382</v>
      </c>
      <c r="G258" s="161">
        <v>382</v>
      </c>
      <c r="H258" s="161">
        <v>1</v>
      </c>
      <c r="I258" s="161" t="s">
        <v>148</v>
      </c>
      <c r="J258" s="161" t="s">
        <v>18</v>
      </c>
      <c r="K258" s="161" t="s">
        <v>828</v>
      </c>
      <c r="L258" s="161">
        <v>1</v>
      </c>
      <c r="M258" s="161" t="s">
        <v>886</v>
      </c>
      <c r="N258" s="158" t="s">
        <v>25</v>
      </c>
      <c r="O258" s="161"/>
    </row>
    <row r="259" spans="1:15" ht="15" customHeight="1">
      <c r="A259" s="161">
        <v>258</v>
      </c>
      <c r="B259" s="162">
        <v>40000000857</v>
      </c>
      <c r="C259" s="158" t="s">
        <v>150</v>
      </c>
      <c r="D259" s="163" t="s">
        <v>10</v>
      </c>
      <c r="E259" s="161" t="s">
        <v>2026</v>
      </c>
      <c r="F259" s="161">
        <v>370</v>
      </c>
      <c r="G259" s="161">
        <v>370</v>
      </c>
      <c r="H259" s="161">
        <v>1</v>
      </c>
      <c r="I259" s="161" t="s">
        <v>148</v>
      </c>
      <c r="J259" s="161" t="s">
        <v>18</v>
      </c>
      <c r="K259" s="161" t="s">
        <v>828</v>
      </c>
      <c r="L259" s="161">
        <v>69.900000000000006</v>
      </c>
      <c r="M259" s="161" t="s">
        <v>886</v>
      </c>
      <c r="N259" s="158" t="s">
        <v>25</v>
      </c>
      <c r="O259" s="161"/>
    </row>
    <row r="260" spans="1:15" ht="15" customHeight="1">
      <c r="A260" s="161">
        <v>259</v>
      </c>
      <c r="B260" s="162">
        <v>40000000856</v>
      </c>
      <c r="C260" s="158" t="s">
        <v>49</v>
      </c>
      <c r="D260" s="163" t="s">
        <v>10</v>
      </c>
      <c r="E260" s="161" t="s">
        <v>2025</v>
      </c>
      <c r="F260" s="161">
        <v>354</v>
      </c>
      <c r="G260" s="161">
        <v>354</v>
      </c>
      <c r="H260" s="161">
        <v>1</v>
      </c>
      <c r="I260" s="161" t="s">
        <v>148</v>
      </c>
      <c r="J260" s="161" t="s">
        <v>42</v>
      </c>
      <c r="K260" s="161" t="s">
        <v>825</v>
      </c>
      <c r="L260" s="161">
        <v>89.9</v>
      </c>
      <c r="M260" s="161" t="s">
        <v>896</v>
      </c>
      <c r="N260" s="158" t="s">
        <v>151</v>
      </c>
      <c r="O260" s="161"/>
    </row>
    <row r="261" spans="1:15" ht="15" customHeight="1">
      <c r="A261" s="161">
        <v>260</v>
      </c>
      <c r="B261" s="162">
        <v>40000000855</v>
      </c>
      <c r="C261" s="158" t="s">
        <v>49</v>
      </c>
      <c r="D261" s="163" t="s">
        <v>10</v>
      </c>
      <c r="E261" s="161" t="s">
        <v>2025</v>
      </c>
      <c r="F261" s="161">
        <v>388</v>
      </c>
      <c r="G261" s="161">
        <v>388</v>
      </c>
      <c r="H261" s="161">
        <v>1</v>
      </c>
      <c r="I261" s="161" t="s">
        <v>148</v>
      </c>
      <c r="J261" s="161" t="s">
        <v>42</v>
      </c>
      <c r="K261" s="161" t="s">
        <v>821</v>
      </c>
      <c r="L261" s="161">
        <v>89.9</v>
      </c>
      <c r="M261" s="161" t="s">
        <v>896</v>
      </c>
      <c r="N261" s="158" t="s">
        <v>151</v>
      </c>
      <c r="O261" s="161"/>
    </row>
    <row r="262" spans="1:15" ht="15" customHeight="1">
      <c r="A262" s="161">
        <v>261</v>
      </c>
      <c r="B262" s="162">
        <v>40000000854</v>
      </c>
      <c r="C262" s="158" t="s">
        <v>49</v>
      </c>
      <c r="D262" s="163" t="s">
        <v>10</v>
      </c>
      <c r="E262" s="161" t="s">
        <v>2025</v>
      </c>
      <c r="F262" s="161">
        <v>384</v>
      </c>
      <c r="G262" s="161">
        <v>384</v>
      </c>
      <c r="H262" s="161">
        <v>1</v>
      </c>
      <c r="I262" s="161" t="s">
        <v>148</v>
      </c>
      <c r="J262" s="161" t="s">
        <v>42</v>
      </c>
      <c r="K262" s="161" t="s">
        <v>828</v>
      </c>
      <c r="L262" s="161">
        <v>26.97</v>
      </c>
      <c r="M262" s="161" t="s">
        <v>896</v>
      </c>
      <c r="N262" s="158" t="s">
        <v>151</v>
      </c>
      <c r="O262" s="161"/>
    </row>
    <row r="263" spans="1:15" ht="15" customHeight="1">
      <c r="A263" s="161">
        <v>262</v>
      </c>
      <c r="B263" s="162">
        <v>40000000853</v>
      </c>
      <c r="C263" s="158" t="s">
        <v>49</v>
      </c>
      <c r="D263" s="163" t="s">
        <v>10</v>
      </c>
      <c r="E263" s="161" t="s">
        <v>2025</v>
      </c>
      <c r="F263" s="161">
        <v>440</v>
      </c>
      <c r="G263" s="161">
        <v>440</v>
      </c>
      <c r="H263" s="161">
        <v>1</v>
      </c>
      <c r="I263" s="161" t="s">
        <v>148</v>
      </c>
      <c r="J263" s="161" t="s">
        <v>42</v>
      </c>
      <c r="K263" s="161" t="s">
        <v>948</v>
      </c>
      <c r="L263" s="161">
        <v>1</v>
      </c>
      <c r="M263" s="161" t="s">
        <v>896</v>
      </c>
      <c r="N263" s="158" t="s">
        <v>151</v>
      </c>
      <c r="O263" s="161"/>
    </row>
    <row r="264" spans="1:15" ht="15" customHeight="1">
      <c r="A264" s="161">
        <v>263</v>
      </c>
      <c r="B264" s="162">
        <v>40000000852</v>
      </c>
      <c r="C264" s="158" t="s">
        <v>49</v>
      </c>
      <c r="D264" s="163" t="s">
        <v>10</v>
      </c>
      <c r="E264" s="161" t="s">
        <v>2025</v>
      </c>
      <c r="F264" s="161">
        <v>552</v>
      </c>
      <c r="G264" s="161">
        <v>552</v>
      </c>
      <c r="H264" s="161">
        <v>1</v>
      </c>
      <c r="I264" s="161" t="s">
        <v>148</v>
      </c>
      <c r="J264" s="161" t="s">
        <v>18</v>
      </c>
      <c r="K264" s="161" t="s">
        <v>821</v>
      </c>
      <c r="L264" s="161">
        <v>89.9</v>
      </c>
      <c r="M264" s="161" t="s">
        <v>892</v>
      </c>
      <c r="N264" s="158" t="s">
        <v>25</v>
      </c>
      <c r="O264" s="161"/>
    </row>
    <row r="265" spans="1:15" ht="15" customHeight="1">
      <c r="A265" s="161">
        <v>264</v>
      </c>
      <c r="B265" s="162">
        <v>40000000851</v>
      </c>
      <c r="C265" s="158" t="s">
        <v>49</v>
      </c>
      <c r="D265" s="163" t="s">
        <v>10</v>
      </c>
      <c r="E265" s="161" t="s">
        <v>2025</v>
      </c>
      <c r="F265" s="161">
        <v>540</v>
      </c>
      <c r="G265" s="161">
        <v>540</v>
      </c>
      <c r="H265" s="161">
        <v>1</v>
      </c>
      <c r="I265" s="161" t="s">
        <v>148</v>
      </c>
      <c r="J265" s="161" t="s">
        <v>18</v>
      </c>
      <c r="K265" s="161" t="s">
        <v>825</v>
      </c>
      <c r="L265" s="161">
        <v>89.9</v>
      </c>
      <c r="M265" s="161" t="s">
        <v>892</v>
      </c>
      <c r="N265" s="158" t="s">
        <v>25</v>
      </c>
      <c r="O265" s="161"/>
    </row>
    <row r="266" spans="1:15" ht="15" customHeight="1">
      <c r="A266" s="161">
        <v>265</v>
      </c>
      <c r="B266" s="162">
        <v>40000000850</v>
      </c>
      <c r="C266" s="158" t="s">
        <v>49</v>
      </c>
      <c r="D266" s="163" t="s">
        <v>10</v>
      </c>
      <c r="E266" s="161" t="s">
        <v>2025</v>
      </c>
      <c r="F266" s="161">
        <v>602</v>
      </c>
      <c r="G266" s="161">
        <v>602</v>
      </c>
      <c r="H266" s="161">
        <v>1</v>
      </c>
      <c r="I266" s="161" t="s">
        <v>148</v>
      </c>
      <c r="J266" s="161" t="s">
        <v>18</v>
      </c>
      <c r="K266" s="161" t="s">
        <v>828</v>
      </c>
      <c r="L266" s="161">
        <v>89.9</v>
      </c>
      <c r="M266" s="161" t="s">
        <v>892</v>
      </c>
      <c r="N266" s="158" t="s">
        <v>25</v>
      </c>
      <c r="O266" s="161"/>
    </row>
    <row r="267" spans="1:15" ht="15" customHeight="1">
      <c r="A267" s="161">
        <v>266</v>
      </c>
      <c r="B267" s="162">
        <v>40000000849</v>
      </c>
      <c r="C267" s="158" t="s">
        <v>49</v>
      </c>
      <c r="D267" s="163" t="s">
        <v>10</v>
      </c>
      <c r="E267" s="161" t="s">
        <v>2025</v>
      </c>
      <c r="F267" s="161">
        <v>566</v>
      </c>
      <c r="G267" s="161">
        <v>566</v>
      </c>
      <c r="H267" s="161">
        <v>1</v>
      </c>
      <c r="I267" s="161" t="s">
        <v>148</v>
      </c>
      <c r="J267" s="161" t="s">
        <v>18</v>
      </c>
      <c r="K267" s="161" t="s">
        <v>821</v>
      </c>
      <c r="L267" s="161">
        <v>89.9</v>
      </c>
      <c r="M267" s="161" t="s">
        <v>892</v>
      </c>
      <c r="N267" s="158" t="s">
        <v>25</v>
      </c>
      <c r="O267" s="161"/>
    </row>
    <row r="268" spans="1:15" ht="15" customHeight="1">
      <c r="A268" s="161">
        <v>267</v>
      </c>
      <c r="B268" s="162">
        <v>40000000848</v>
      </c>
      <c r="C268" s="158" t="s">
        <v>109</v>
      </c>
      <c r="D268" s="163" t="s">
        <v>10</v>
      </c>
      <c r="E268" s="161" t="s">
        <v>2032</v>
      </c>
      <c r="F268" s="161">
        <v>648</v>
      </c>
      <c r="G268" s="161">
        <v>648</v>
      </c>
      <c r="H268" s="161">
        <v>1</v>
      </c>
      <c r="I268" s="161" t="s">
        <v>148</v>
      </c>
      <c r="J268" s="161" t="s">
        <v>42</v>
      </c>
      <c r="K268" s="161">
        <v>32</v>
      </c>
      <c r="L268" s="161">
        <v>109.9</v>
      </c>
      <c r="M268" s="161" t="s">
        <v>889</v>
      </c>
      <c r="N268" s="158" t="s">
        <v>25</v>
      </c>
      <c r="O268" s="161"/>
    </row>
    <row r="269" spans="1:15" ht="15" customHeight="1">
      <c r="A269" s="161">
        <v>268</v>
      </c>
      <c r="B269" s="162">
        <v>40000000847</v>
      </c>
      <c r="C269" s="158" t="s">
        <v>109</v>
      </c>
      <c r="D269" s="163" t="s">
        <v>10</v>
      </c>
      <c r="E269" s="161" t="s">
        <v>2032</v>
      </c>
      <c r="F269" s="161">
        <v>642</v>
      </c>
      <c r="G269" s="161">
        <v>642</v>
      </c>
      <c r="H269" s="161">
        <v>1</v>
      </c>
      <c r="I269" s="161" t="s">
        <v>148</v>
      </c>
      <c r="J269" s="161" t="s">
        <v>42</v>
      </c>
      <c r="K269" s="161">
        <v>31</v>
      </c>
      <c r="L269" s="161">
        <v>109.9</v>
      </c>
      <c r="M269" s="161" t="s">
        <v>889</v>
      </c>
      <c r="N269" s="158" t="s">
        <v>25</v>
      </c>
      <c r="O269" s="161"/>
    </row>
    <row r="270" spans="1:15" ht="15" customHeight="1">
      <c r="A270" s="161">
        <v>269</v>
      </c>
      <c r="B270" s="162">
        <v>40000000846</v>
      </c>
      <c r="C270" s="158" t="s">
        <v>109</v>
      </c>
      <c r="D270" s="163" t="s">
        <v>10</v>
      </c>
      <c r="E270" s="161" t="s">
        <v>2032</v>
      </c>
      <c r="F270" s="161">
        <v>662</v>
      </c>
      <c r="G270" s="161">
        <v>662</v>
      </c>
      <c r="H270" s="161">
        <v>1</v>
      </c>
      <c r="I270" s="161" t="s">
        <v>148</v>
      </c>
      <c r="J270" s="161" t="s">
        <v>42</v>
      </c>
      <c r="K270" s="161">
        <v>30</v>
      </c>
      <c r="L270" s="161">
        <v>109.9</v>
      </c>
      <c r="M270" s="161" t="s">
        <v>889</v>
      </c>
      <c r="N270" s="158" t="s">
        <v>25</v>
      </c>
      <c r="O270" s="161"/>
    </row>
    <row r="271" spans="1:15" ht="15" customHeight="1">
      <c r="A271" s="161">
        <v>270</v>
      </c>
      <c r="B271" s="162">
        <v>40000000845</v>
      </c>
      <c r="C271" s="158" t="s">
        <v>109</v>
      </c>
      <c r="D271" s="163" t="s">
        <v>10</v>
      </c>
      <c r="E271" s="161" t="s">
        <v>2032</v>
      </c>
      <c r="F271" s="161">
        <v>668</v>
      </c>
      <c r="G271" s="161">
        <v>668</v>
      </c>
      <c r="H271" s="161">
        <v>1</v>
      </c>
      <c r="I271" s="161" t="s">
        <v>148</v>
      </c>
      <c r="J271" s="161" t="s">
        <v>42</v>
      </c>
      <c r="K271" s="161">
        <v>32</v>
      </c>
      <c r="L271" s="161">
        <v>109.9</v>
      </c>
      <c r="M271" s="161" t="s">
        <v>889</v>
      </c>
      <c r="N271" s="158" t="s">
        <v>25</v>
      </c>
      <c r="O271" s="161"/>
    </row>
    <row r="272" spans="1:15" ht="15" customHeight="1">
      <c r="A272" s="161">
        <v>271</v>
      </c>
      <c r="B272" s="162">
        <v>40000000844</v>
      </c>
      <c r="C272" s="158" t="s">
        <v>109</v>
      </c>
      <c r="D272" s="163" t="s">
        <v>10</v>
      </c>
      <c r="E272" s="161" t="s">
        <v>2032</v>
      </c>
      <c r="F272" s="161">
        <v>598</v>
      </c>
      <c r="G272" s="161">
        <v>598</v>
      </c>
      <c r="H272" s="161">
        <v>1</v>
      </c>
      <c r="I272" s="161" t="s">
        <v>148</v>
      </c>
      <c r="J272" s="161" t="s">
        <v>39</v>
      </c>
      <c r="K272" s="161">
        <v>28</v>
      </c>
      <c r="L272" s="161">
        <v>1</v>
      </c>
      <c r="M272" s="161" t="s">
        <v>895</v>
      </c>
      <c r="N272" s="158" t="s">
        <v>25</v>
      </c>
      <c r="O272" s="161"/>
    </row>
    <row r="273" spans="1:15" ht="15" customHeight="1">
      <c r="A273" s="161">
        <v>272</v>
      </c>
      <c r="B273" s="162">
        <v>40000000843</v>
      </c>
      <c r="C273" s="158" t="s">
        <v>109</v>
      </c>
      <c r="D273" s="163" t="s">
        <v>10</v>
      </c>
      <c r="E273" s="161" t="s">
        <v>2032</v>
      </c>
      <c r="F273" s="161">
        <v>614</v>
      </c>
      <c r="G273" s="161">
        <v>614</v>
      </c>
      <c r="H273" s="161">
        <v>1</v>
      </c>
      <c r="I273" s="161" t="s">
        <v>148</v>
      </c>
      <c r="J273" s="161" t="s">
        <v>39</v>
      </c>
      <c r="K273" s="161">
        <v>29</v>
      </c>
      <c r="L273" s="161">
        <v>1</v>
      </c>
      <c r="M273" s="161" t="s">
        <v>895</v>
      </c>
      <c r="N273" s="158" t="s">
        <v>25</v>
      </c>
      <c r="O273" s="161"/>
    </row>
    <row r="274" spans="1:15" ht="15" customHeight="1">
      <c r="A274" s="161">
        <v>273</v>
      </c>
      <c r="B274" s="162">
        <v>40000000842</v>
      </c>
      <c r="C274" s="158" t="s">
        <v>109</v>
      </c>
      <c r="D274" s="163" t="s">
        <v>10</v>
      </c>
      <c r="E274" s="161" t="s">
        <v>2032</v>
      </c>
      <c r="F274" s="161">
        <v>780</v>
      </c>
      <c r="G274" s="161">
        <v>780</v>
      </c>
      <c r="H274" s="161">
        <v>1</v>
      </c>
      <c r="I274" s="161" t="s">
        <v>148</v>
      </c>
      <c r="J274" s="161" t="s">
        <v>39</v>
      </c>
      <c r="K274" s="161">
        <v>40</v>
      </c>
      <c r="L274" s="161">
        <v>69.900000000000006</v>
      </c>
      <c r="M274" s="161" t="s">
        <v>895</v>
      </c>
      <c r="N274" s="158" t="s">
        <v>25</v>
      </c>
      <c r="O274" s="161"/>
    </row>
    <row r="275" spans="1:15" ht="15" customHeight="1">
      <c r="A275" s="161">
        <v>274</v>
      </c>
      <c r="B275" s="162">
        <v>40000000841</v>
      </c>
      <c r="C275" s="158" t="s">
        <v>109</v>
      </c>
      <c r="D275" s="163" t="s">
        <v>10</v>
      </c>
      <c r="E275" s="161" t="s">
        <v>2032</v>
      </c>
      <c r="F275" s="161">
        <v>768</v>
      </c>
      <c r="G275" s="161">
        <v>768</v>
      </c>
      <c r="H275" s="161">
        <v>1</v>
      </c>
      <c r="I275" s="161" t="s">
        <v>148</v>
      </c>
      <c r="J275" s="161" t="s">
        <v>39</v>
      </c>
      <c r="K275" s="161">
        <v>40</v>
      </c>
      <c r="L275" s="161">
        <v>69.900000000000006</v>
      </c>
      <c r="M275" s="161" t="s">
        <v>895</v>
      </c>
      <c r="N275" s="158" t="s">
        <v>25</v>
      </c>
      <c r="O275" s="161"/>
    </row>
    <row r="276" spans="1:15" ht="15" customHeight="1">
      <c r="A276" s="161">
        <v>275</v>
      </c>
      <c r="B276" s="162">
        <v>40000000840</v>
      </c>
      <c r="C276" s="158" t="s">
        <v>109</v>
      </c>
      <c r="D276" s="163" t="s">
        <v>10</v>
      </c>
      <c r="E276" s="161" t="s">
        <v>2032</v>
      </c>
      <c r="F276" s="161">
        <v>550</v>
      </c>
      <c r="G276" s="161">
        <v>550</v>
      </c>
      <c r="H276" s="161">
        <v>1</v>
      </c>
      <c r="I276" s="161" t="s">
        <v>148</v>
      </c>
      <c r="J276" s="161" t="s">
        <v>42</v>
      </c>
      <c r="K276" s="161">
        <v>30</v>
      </c>
      <c r="L276" s="161">
        <v>74.900000000000006</v>
      </c>
      <c r="M276" s="161" t="s">
        <v>895</v>
      </c>
      <c r="N276" s="158" t="s">
        <v>25</v>
      </c>
      <c r="O276" s="161"/>
    </row>
    <row r="277" spans="1:15" ht="15" customHeight="1">
      <c r="A277" s="161">
        <v>276</v>
      </c>
      <c r="B277" s="162">
        <v>40000000839</v>
      </c>
      <c r="C277" s="158" t="s">
        <v>109</v>
      </c>
      <c r="D277" s="163" t="s">
        <v>10</v>
      </c>
      <c r="E277" s="161" t="s">
        <v>2032</v>
      </c>
      <c r="F277" s="161">
        <v>582</v>
      </c>
      <c r="G277" s="161">
        <v>582</v>
      </c>
      <c r="H277" s="161">
        <v>1</v>
      </c>
      <c r="I277" s="161" t="s">
        <v>148</v>
      </c>
      <c r="J277" s="161" t="s">
        <v>39</v>
      </c>
      <c r="K277" s="161">
        <v>29</v>
      </c>
      <c r="L277" s="161">
        <v>79.900000000000006</v>
      </c>
      <c r="M277" s="161" t="s">
        <v>895</v>
      </c>
      <c r="N277" s="158" t="s">
        <v>25</v>
      </c>
      <c r="O277" s="161"/>
    </row>
    <row r="278" spans="1:15" ht="15" customHeight="1">
      <c r="A278" s="161">
        <v>277</v>
      </c>
      <c r="B278" s="162">
        <v>40000000838</v>
      </c>
      <c r="C278" s="158" t="s">
        <v>109</v>
      </c>
      <c r="D278" s="163" t="s">
        <v>10</v>
      </c>
      <c r="E278" s="161" t="s">
        <v>2032</v>
      </c>
      <c r="F278" s="161">
        <v>592</v>
      </c>
      <c r="G278" s="161">
        <v>592</v>
      </c>
      <c r="H278" s="161">
        <v>1</v>
      </c>
      <c r="I278" s="161" t="s">
        <v>148</v>
      </c>
      <c r="J278" s="161" t="s">
        <v>39</v>
      </c>
      <c r="K278" s="161">
        <v>32</v>
      </c>
      <c r="L278" s="161">
        <v>79.900000000000006</v>
      </c>
      <c r="M278" s="161" t="s">
        <v>895</v>
      </c>
      <c r="N278" s="158" t="s">
        <v>25</v>
      </c>
      <c r="O278" s="161"/>
    </row>
    <row r="279" spans="1:15" ht="15" customHeight="1">
      <c r="A279" s="161">
        <v>278</v>
      </c>
      <c r="B279" s="162">
        <v>40000000837</v>
      </c>
      <c r="C279" s="158" t="s">
        <v>109</v>
      </c>
      <c r="D279" s="163" t="s">
        <v>10</v>
      </c>
      <c r="E279" s="161" t="s">
        <v>2032</v>
      </c>
      <c r="F279" s="161">
        <v>670</v>
      </c>
      <c r="G279" s="161">
        <v>670</v>
      </c>
      <c r="H279" s="161">
        <v>1</v>
      </c>
      <c r="I279" s="161" t="s">
        <v>148</v>
      </c>
      <c r="J279" s="161" t="s">
        <v>39</v>
      </c>
      <c r="K279" s="161">
        <v>36</v>
      </c>
      <c r="L279" s="161">
        <v>79.900000000000006</v>
      </c>
      <c r="M279" s="161" t="s">
        <v>895</v>
      </c>
      <c r="N279" s="158" t="s">
        <v>25</v>
      </c>
      <c r="O279" s="161"/>
    </row>
    <row r="280" spans="1:15" ht="15" customHeight="1">
      <c r="A280" s="161">
        <v>279</v>
      </c>
      <c r="B280" s="162">
        <v>40000000836</v>
      </c>
      <c r="C280" s="158" t="s">
        <v>109</v>
      </c>
      <c r="D280" s="163" t="s">
        <v>10</v>
      </c>
      <c r="E280" s="161" t="s">
        <v>2032</v>
      </c>
      <c r="F280" s="161">
        <v>534</v>
      </c>
      <c r="G280" s="161">
        <v>534</v>
      </c>
      <c r="H280" s="161">
        <v>1</v>
      </c>
      <c r="I280" s="161" t="s">
        <v>148</v>
      </c>
      <c r="J280" s="161" t="s">
        <v>42</v>
      </c>
      <c r="K280" s="161">
        <v>28</v>
      </c>
      <c r="L280" s="161">
        <v>69.900000000000006</v>
      </c>
      <c r="M280" s="161" t="s">
        <v>895</v>
      </c>
      <c r="N280" s="158" t="s">
        <v>25</v>
      </c>
      <c r="O280" s="161"/>
    </row>
    <row r="281" spans="1:15" ht="15" customHeight="1">
      <c r="A281" s="161">
        <v>280</v>
      </c>
      <c r="B281" s="162">
        <v>40000000835</v>
      </c>
      <c r="C281" s="158" t="s">
        <v>109</v>
      </c>
      <c r="D281" s="163" t="s">
        <v>10</v>
      </c>
      <c r="E281" s="161" t="s">
        <v>2032</v>
      </c>
      <c r="F281" s="161">
        <v>540</v>
      </c>
      <c r="G281" s="161">
        <v>540</v>
      </c>
      <c r="H281" s="161">
        <v>1</v>
      </c>
      <c r="I281" s="161" t="s">
        <v>148</v>
      </c>
      <c r="J281" s="161" t="s">
        <v>42</v>
      </c>
      <c r="K281" s="161">
        <v>28</v>
      </c>
      <c r="L281" s="161">
        <v>69.900000000000006</v>
      </c>
      <c r="M281" s="161" t="s">
        <v>895</v>
      </c>
      <c r="N281" s="158" t="s">
        <v>25</v>
      </c>
      <c r="O281" s="161"/>
    </row>
    <row r="282" spans="1:15" ht="15" customHeight="1">
      <c r="A282" s="161">
        <v>281</v>
      </c>
      <c r="B282" s="162">
        <v>40000000834</v>
      </c>
      <c r="C282" s="158" t="s">
        <v>109</v>
      </c>
      <c r="D282" s="163" t="s">
        <v>10</v>
      </c>
      <c r="E282" s="161" t="s">
        <v>2032</v>
      </c>
      <c r="F282" s="161">
        <v>606</v>
      </c>
      <c r="G282" s="161">
        <v>606</v>
      </c>
      <c r="H282" s="161">
        <v>1</v>
      </c>
      <c r="I282" s="161" t="s">
        <v>148</v>
      </c>
      <c r="J282" s="161" t="s">
        <v>39</v>
      </c>
      <c r="K282" s="161">
        <v>31</v>
      </c>
      <c r="L282" s="161">
        <v>89.9</v>
      </c>
      <c r="M282" s="161" t="s">
        <v>895</v>
      </c>
      <c r="N282" s="158" t="s">
        <v>25</v>
      </c>
      <c r="O282" s="161"/>
    </row>
    <row r="283" spans="1:15" ht="15" customHeight="1">
      <c r="A283" s="161">
        <v>282</v>
      </c>
      <c r="B283" s="162">
        <v>40000000833</v>
      </c>
      <c r="C283" s="158" t="s">
        <v>109</v>
      </c>
      <c r="D283" s="163" t="s">
        <v>10</v>
      </c>
      <c r="E283" s="161" t="s">
        <v>2032</v>
      </c>
      <c r="F283" s="161">
        <v>574</v>
      </c>
      <c r="G283" s="161">
        <v>574</v>
      </c>
      <c r="H283" s="161">
        <v>1</v>
      </c>
      <c r="I283" s="161" t="s">
        <v>148</v>
      </c>
      <c r="J283" s="161" t="s">
        <v>39</v>
      </c>
      <c r="K283" s="161">
        <v>30</v>
      </c>
      <c r="L283" s="161">
        <v>79.900000000000006</v>
      </c>
      <c r="M283" s="161" t="s">
        <v>895</v>
      </c>
      <c r="N283" s="158" t="s">
        <v>25</v>
      </c>
      <c r="O283" s="161"/>
    </row>
    <row r="284" spans="1:15" ht="15" customHeight="1">
      <c r="A284" s="161">
        <v>283</v>
      </c>
      <c r="B284" s="162">
        <v>40000000832</v>
      </c>
      <c r="C284" s="158" t="s">
        <v>49</v>
      </c>
      <c r="D284" s="163" t="s">
        <v>10</v>
      </c>
      <c r="E284" s="161" t="s">
        <v>2025</v>
      </c>
      <c r="F284" s="161">
        <v>690</v>
      </c>
      <c r="G284" s="161">
        <v>690</v>
      </c>
      <c r="H284" s="161">
        <v>1</v>
      </c>
      <c r="I284" s="161" t="s">
        <v>148</v>
      </c>
      <c r="J284" s="161" t="s">
        <v>42</v>
      </c>
      <c r="K284" s="161" t="s">
        <v>828</v>
      </c>
      <c r="L284" s="161">
        <v>99.9</v>
      </c>
      <c r="M284" s="161" t="s">
        <v>896</v>
      </c>
      <c r="N284" s="158" t="s">
        <v>113</v>
      </c>
      <c r="O284" s="161"/>
    </row>
    <row r="285" spans="1:15" ht="15" customHeight="1">
      <c r="A285" s="161">
        <v>284</v>
      </c>
      <c r="B285" s="162">
        <v>40000000831</v>
      </c>
      <c r="C285" s="158" t="s">
        <v>49</v>
      </c>
      <c r="D285" s="163" t="s">
        <v>10</v>
      </c>
      <c r="E285" s="161" t="s">
        <v>2025</v>
      </c>
      <c r="F285" s="161">
        <v>736</v>
      </c>
      <c r="G285" s="161">
        <v>736</v>
      </c>
      <c r="H285" s="161">
        <v>1</v>
      </c>
      <c r="I285" s="161" t="s">
        <v>148</v>
      </c>
      <c r="J285" s="161" t="s">
        <v>42</v>
      </c>
      <c r="K285" s="161" t="s">
        <v>828</v>
      </c>
      <c r="L285" s="161">
        <v>99.9</v>
      </c>
      <c r="M285" s="161" t="s">
        <v>896</v>
      </c>
      <c r="N285" s="158" t="s">
        <v>113</v>
      </c>
      <c r="O285" s="161"/>
    </row>
    <row r="286" spans="1:15" ht="15" customHeight="1">
      <c r="A286" s="161">
        <v>285</v>
      </c>
      <c r="B286" s="162">
        <v>40000000830</v>
      </c>
      <c r="C286" s="158" t="s">
        <v>49</v>
      </c>
      <c r="D286" s="163" t="s">
        <v>10</v>
      </c>
      <c r="E286" s="161" t="s">
        <v>2025</v>
      </c>
      <c r="F286" s="161">
        <v>670</v>
      </c>
      <c r="G286" s="161">
        <v>670</v>
      </c>
      <c r="H286" s="161">
        <v>1</v>
      </c>
      <c r="I286" s="161" t="s">
        <v>148</v>
      </c>
      <c r="J286" s="161" t="s">
        <v>42</v>
      </c>
      <c r="K286" s="161" t="s">
        <v>821</v>
      </c>
      <c r="L286" s="161">
        <v>99.9</v>
      </c>
      <c r="M286" s="161" t="s">
        <v>896</v>
      </c>
      <c r="N286" s="158" t="s">
        <v>113</v>
      </c>
      <c r="O286" s="161"/>
    </row>
    <row r="287" spans="1:15" ht="15" customHeight="1">
      <c r="A287" s="161">
        <v>286</v>
      </c>
      <c r="B287" s="162">
        <v>40000000829</v>
      </c>
      <c r="C287" s="158" t="s">
        <v>109</v>
      </c>
      <c r="D287" s="163" t="s">
        <v>10</v>
      </c>
      <c r="E287" s="161" t="s">
        <v>2032</v>
      </c>
      <c r="F287" s="161">
        <v>510</v>
      </c>
      <c r="G287" s="161">
        <v>510</v>
      </c>
      <c r="H287" s="161">
        <v>1</v>
      </c>
      <c r="I287" s="161" t="s">
        <v>148</v>
      </c>
      <c r="J287" s="161" t="s">
        <v>42</v>
      </c>
      <c r="K287" s="161">
        <v>31</v>
      </c>
      <c r="L287" s="161">
        <v>69.900000000000006</v>
      </c>
      <c r="M287" s="161" t="s">
        <v>896</v>
      </c>
      <c r="N287" s="158" t="s">
        <v>25</v>
      </c>
      <c r="O287" s="161"/>
    </row>
    <row r="288" spans="1:15" ht="15" customHeight="1">
      <c r="A288" s="161">
        <v>287</v>
      </c>
      <c r="B288" s="162">
        <v>40000000828</v>
      </c>
      <c r="C288" s="158" t="s">
        <v>109</v>
      </c>
      <c r="D288" s="163" t="s">
        <v>10</v>
      </c>
      <c r="E288" s="161" t="s">
        <v>2032</v>
      </c>
      <c r="F288" s="161">
        <v>550</v>
      </c>
      <c r="G288" s="161">
        <v>550</v>
      </c>
      <c r="H288" s="161">
        <v>1</v>
      </c>
      <c r="I288" s="161" t="s">
        <v>148</v>
      </c>
      <c r="J288" s="161" t="s">
        <v>42</v>
      </c>
      <c r="K288" s="161">
        <v>33</v>
      </c>
      <c r="L288" s="161">
        <v>1</v>
      </c>
      <c r="M288" s="161" t="s">
        <v>896</v>
      </c>
      <c r="N288" s="158" t="s">
        <v>25</v>
      </c>
      <c r="O288" s="161"/>
    </row>
    <row r="289" spans="1:15" ht="15" customHeight="1">
      <c r="A289" s="161">
        <v>288</v>
      </c>
      <c r="B289" s="162">
        <v>40000000827</v>
      </c>
      <c r="C289" s="158" t="s">
        <v>109</v>
      </c>
      <c r="D289" s="163" t="s">
        <v>10</v>
      </c>
      <c r="E289" s="161" t="s">
        <v>2032</v>
      </c>
      <c r="F289" s="161">
        <v>474</v>
      </c>
      <c r="G289" s="161">
        <v>474</v>
      </c>
      <c r="H289" s="161">
        <v>1</v>
      </c>
      <c r="I289" s="161" t="s">
        <v>148</v>
      </c>
      <c r="J289" s="161" t="s">
        <v>42</v>
      </c>
      <c r="K289" s="161">
        <v>28</v>
      </c>
      <c r="L289" s="161">
        <v>69.900000000000006</v>
      </c>
      <c r="M289" s="161" t="s">
        <v>896</v>
      </c>
      <c r="N289" s="158" t="s">
        <v>25</v>
      </c>
      <c r="O289" s="161"/>
    </row>
    <row r="290" spans="1:15" ht="15" customHeight="1">
      <c r="A290" s="161">
        <v>289</v>
      </c>
      <c r="B290" s="162">
        <v>40000000826</v>
      </c>
      <c r="C290" s="158" t="s">
        <v>109</v>
      </c>
      <c r="D290" s="163" t="s">
        <v>10</v>
      </c>
      <c r="E290" s="161" t="s">
        <v>2032</v>
      </c>
      <c r="F290" s="161">
        <v>594</v>
      </c>
      <c r="G290" s="161">
        <v>594</v>
      </c>
      <c r="H290" s="161">
        <v>1</v>
      </c>
      <c r="I290" s="161" t="s">
        <v>148</v>
      </c>
      <c r="J290" s="161" t="s">
        <v>42</v>
      </c>
      <c r="K290" s="161">
        <v>38</v>
      </c>
      <c r="L290" s="161">
        <v>69.900000000000006</v>
      </c>
      <c r="M290" s="161" t="s">
        <v>896</v>
      </c>
      <c r="N290" s="158" t="s">
        <v>25</v>
      </c>
      <c r="O290" s="161"/>
    </row>
    <row r="291" spans="1:15" ht="15" customHeight="1">
      <c r="A291" s="161">
        <v>290</v>
      </c>
      <c r="B291" s="162">
        <v>40000000825</v>
      </c>
      <c r="C291" s="158" t="s">
        <v>49</v>
      </c>
      <c r="D291" s="163" t="s">
        <v>10</v>
      </c>
      <c r="E291" s="161" t="s">
        <v>2026</v>
      </c>
      <c r="F291" s="161">
        <v>332</v>
      </c>
      <c r="G291" s="161">
        <v>332</v>
      </c>
      <c r="H291" s="161">
        <v>1</v>
      </c>
      <c r="I291" s="161" t="s">
        <v>148</v>
      </c>
      <c r="J291" s="161" t="s">
        <v>63</v>
      </c>
      <c r="K291" s="161" t="s">
        <v>821</v>
      </c>
      <c r="L291" s="161">
        <v>1</v>
      </c>
      <c r="M291" s="161" t="s">
        <v>957</v>
      </c>
      <c r="N291" s="158" t="s">
        <v>113</v>
      </c>
      <c r="O291" s="161"/>
    </row>
    <row r="292" spans="1:15" ht="15" customHeight="1">
      <c r="A292" s="161">
        <v>291</v>
      </c>
      <c r="B292" s="162">
        <v>40000000824</v>
      </c>
      <c r="C292" s="158" t="s">
        <v>49</v>
      </c>
      <c r="D292" s="163" t="s">
        <v>10</v>
      </c>
      <c r="E292" s="161" t="s">
        <v>2026</v>
      </c>
      <c r="F292" s="161">
        <v>246</v>
      </c>
      <c r="G292" s="161">
        <v>246</v>
      </c>
      <c r="H292" s="161">
        <v>1</v>
      </c>
      <c r="I292" s="161" t="s">
        <v>148</v>
      </c>
      <c r="J292" s="161" t="s">
        <v>63</v>
      </c>
      <c r="K292" s="161" t="s">
        <v>828</v>
      </c>
      <c r="L292" s="161">
        <v>1</v>
      </c>
      <c r="M292" s="161" t="s">
        <v>958</v>
      </c>
      <c r="N292" s="158" t="s">
        <v>151</v>
      </c>
      <c r="O292" s="161"/>
    </row>
    <row r="293" spans="1:15" ht="15" customHeight="1">
      <c r="A293" s="161">
        <v>292</v>
      </c>
      <c r="B293" s="162">
        <v>40000000823</v>
      </c>
      <c r="C293" s="158" t="s">
        <v>49</v>
      </c>
      <c r="D293" s="163" t="s">
        <v>10</v>
      </c>
      <c r="E293" s="161" t="s">
        <v>2026</v>
      </c>
      <c r="F293" s="161">
        <v>318</v>
      </c>
      <c r="G293" s="161">
        <v>318</v>
      </c>
      <c r="H293" s="161">
        <v>1</v>
      </c>
      <c r="I293" s="161" t="s">
        <v>148</v>
      </c>
      <c r="J293" s="161" t="s">
        <v>18</v>
      </c>
      <c r="K293" s="161" t="s">
        <v>810</v>
      </c>
      <c r="L293" s="161">
        <v>59.9</v>
      </c>
      <c r="M293" s="161" t="s">
        <v>926</v>
      </c>
      <c r="N293" s="158" t="s">
        <v>25</v>
      </c>
      <c r="O293" s="161"/>
    </row>
    <row r="294" spans="1:15" ht="15" customHeight="1">
      <c r="A294" s="161">
        <v>293</v>
      </c>
      <c r="B294" s="162">
        <v>40000000822</v>
      </c>
      <c r="C294" s="158" t="s">
        <v>49</v>
      </c>
      <c r="D294" s="163" t="s">
        <v>10</v>
      </c>
      <c r="E294" s="161" t="s">
        <v>2026</v>
      </c>
      <c r="F294" s="161">
        <v>420</v>
      </c>
      <c r="G294" s="161">
        <v>420</v>
      </c>
      <c r="H294" s="161">
        <v>1</v>
      </c>
      <c r="I294" s="161" t="s">
        <v>148</v>
      </c>
      <c r="J294" s="161" t="s">
        <v>18</v>
      </c>
      <c r="K294" s="161" t="s">
        <v>959</v>
      </c>
      <c r="L294" s="161">
        <v>1</v>
      </c>
      <c r="M294" s="161" t="s">
        <v>960</v>
      </c>
      <c r="N294" s="158" t="s">
        <v>25</v>
      </c>
      <c r="O294" s="161"/>
    </row>
    <row r="295" spans="1:15" ht="15" customHeight="1">
      <c r="A295" s="161">
        <v>294</v>
      </c>
      <c r="B295" s="162">
        <v>40000000821</v>
      </c>
      <c r="C295" s="158" t="s">
        <v>49</v>
      </c>
      <c r="D295" s="163" t="s">
        <v>10</v>
      </c>
      <c r="E295" s="161" t="s">
        <v>2026</v>
      </c>
      <c r="F295" s="161">
        <v>310</v>
      </c>
      <c r="G295" s="161">
        <v>310</v>
      </c>
      <c r="H295" s="161">
        <v>1</v>
      </c>
      <c r="I295" s="161" t="s">
        <v>148</v>
      </c>
      <c r="J295" s="161" t="s">
        <v>63</v>
      </c>
      <c r="K295" s="161" t="s">
        <v>825</v>
      </c>
      <c r="L295" s="161">
        <v>1</v>
      </c>
      <c r="M295" s="161" t="s">
        <v>895</v>
      </c>
      <c r="N295" s="158" t="s">
        <v>152</v>
      </c>
      <c r="O295" s="161"/>
    </row>
    <row r="296" spans="1:15" ht="15" customHeight="1">
      <c r="A296" s="161">
        <v>295</v>
      </c>
      <c r="B296" s="162">
        <v>40000000820</v>
      </c>
      <c r="C296" s="158" t="s">
        <v>47</v>
      </c>
      <c r="D296" s="163" t="s">
        <v>10</v>
      </c>
      <c r="E296" s="161" t="s">
        <v>2026</v>
      </c>
      <c r="F296" s="161">
        <v>240</v>
      </c>
      <c r="G296" s="161">
        <v>240</v>
      </c>
      <c r="H296" s="161">
        <v>1</v>
      </c>
      <c r="I296" s="161" t="s">
        <v>148</v>
      </c>
      <c r="J296" s="161" t="s">
        <v>153</v>
      </c>
      <c r="K296" s="161">
        <v>41</v>
      </c>
      <c r="L296" s="161">
        <v>1</v>
      </c>
      <c r="M296" s="161" t="s">
        <v>886</v>
      </c>
      <c r="N296" s="158" t="s">
        <v>25</v>
      </c>
      <c r="O296" s="161"/>
    </row>
    <row r="297" spans="1:15" ht="15" customHeight="1">
      <c r="A297" s="161">
        <v>296</v>
      </c>
      <c r="B297" s="162">
        <v>40000000819</v>
      </c>
      <c r="C297" s="158" t="s">
        <v>47</v>
      </c>
      <c r="D297" s="163" t="s">
        <v>10</v>
      </c>
      <c r="E297" s="161" t="s">
        <v>2026</v>
      </c>
      <c r="F297" s="161">
        <v>238</v>
      </c>
      <c r="G297" s="161">
        <v>238</v>
      </c>
      <c r="H297" s="161">
        <v>1</v>
      </c>
      <c r="I297" s="161" t="s">
        <v>148</v>
      </c>
      <c r="J297" s="161" t="s">
        <v>153</v>
      </c>
      <c r="K297" s="161">
        <v>43</v>
      </c>
      <c r="L297" s="161">
        <v>59.9</v>
      </c>
      <c r="M297" s="161" t="s">
        <v>886</v>
      </c>
      <c r="N297" s="158" t="s">
        <v>25</v>
      </c>
      <c r="O297" s="161"/>
    </row>
    <row r="298" spans="1:15" ht="15" customHeight="1">
      <c r="A298" s="161">
        <v>297</v>
      </c>
      <c r="B298" s="162">
        <v>40000000818</v>
      </c>
      <c r="C298" s="158" t="s">
        <v>47</v>
      </c>
      <c r="D298" s="163" t="s">
        <v>10</v>
      </c>
      <c r="E298" s="161" t="s">
        <v>2026</v>
      </c>
      <c r="F298" s="161">
        <v>234</v>
      </c>
      <c r="G298" s="161">
        <v>234</v>
      </c>
      <c r="H298" s="161">
        <v>1</v>
      </c>
      <c r="I298" s="161" t="s">
        <v>148</v>
      </c>
      <c r="J298" s="161" t="s">
        <v>153</v>
      </c>
      <c r="K298" s="161">
        <v>40</v>
      </c>
      <c r="L298" s="161">
        <v>59.9</v>
      </c>
      <c r="M298" s="161" t="s">
        <v>886</v>
      </c>
      <c r="N298" s="158" t="s">
        <v>25</v>
      </c>
      <c r="O298" s="161"/>
    </row>
    <row r="299" spans="1:15" ht="15" customHeight="1">
      <c r="A299" s="161">
        <v>298</v>
      </c>
      <c r="B299" s="162">
        <v>40000000817</v>
      </c>
      <c r="C299" s="158" t="s">
        <v>47</v>
      </c>
      <c r="D299" s="163" t="s">
        <v>10</v>
      </c>
      <c r="E299" s="161" t="s">
        <v>2026</v>
      </c>
      <c r="F299" s="161">
        <v>256</v>
      </c>
      <c r="G299" s="161">
        <v>256</v>
      </c>
      <c r="H299" s="161">
        <v>1</v>
      </c>
      <c r="I299" s="161" t="s">
        <v>148</v>
      </c>
      <c r="J299" s="161" t="s">
        <v>153</v>
      </c>
      <c r="K299" s="161">
        <v>44</v>
      </c>
      <c r="L299" s="161">
        <v>59.9</v>
      </c>
      <c r="M299" s="161" t="s">
        <v>886</v>
      </c>
      <c r="N299" s="158" t="s">
        <v>25</v>
      </c>
      <c r="O299" s="161"/>
    </row>
    <row r="300" spans="1:15" ht="15" customHeight="1">
      <c r="A300" s="161">
        <v>299</v>
      </c>
      <c r="B300" s="162">
        <v>40000000816</v>
      </c>
      <c r="C300" s="158" t="s">
        <v>47</v>
      </c>
      <c r="D300" s="163" t="s">
        <v>10</v>
      </c>
      <c r="E300" s="161" t="s">
        <v>2026</v>
      </c>
      <c r="F300" s="161">
        <v>224</v>
      </c>
      <c r="G300" s="161">
        <v>224</v>
      </c>
      <c r="H300" s="161">
        <v>1</v>
      </c>
      <c r="I300" s="161" t="s">
        <v>148</v>
      </c>
      <c r="J300" s="161" t="s">
        <v>153</v>
      </c>
      <c r="K300" s="161">
        <v>38</v>
      </c>
      <c r="L300" s="161">
        <v>59.9</v>
      </c>
      <c r="M300" s="161" t="s">
        <v>886</v>
      </c>
      <c r="N300" s="158" t="s">
        <v>25</v>
      </c>
      <c r="O300" s="161"/>
    </row>
    <row r="301" spans="1:15" ht="15" customHeight="1">
      <c r="A301" s="161">
        <v>300</v>
      </c>
      <c r="B301" s="162">
        <v>40000000815</v>
      </c>
      <c r="C301" s="158" t="s">
        <v>46</v>
      </c>
      <c r="D301" s="163" t="s">
        <v>10</v>
      </c>
      <c r="E301" s="161" t="s">
        <v>2027</v>
      </c>
      <c r="F301" s="161">
        <v>186</v>
      </c>
      <c r="G301" s="161">
        <v>186</v>
      </c>
      <c r="H301" s="161">
        <v>1</v>
      </c>
      <c r="I301" s="161" t="s">
        <v>148</v>
      </c>
      <c r="J301" s="161" t="s">
        <v>12</v>
      </c>
      <c r="K301" s="161" t="s">
        <v>821</v>
      </c>
      <c r="L301" s="161">
        <v>24.9</v>
      </c>
      <c r="M301" s="161" t="s">
        <v>895</v>
      </c>
      <c r="N301" s="158" t="s">
        <v>25</v>
      </c>
      <c r="O301" s="161"/>
    </row>
    <row r="302" spans="1:15" ht="15" customHeight="1">
      <c r="A302" s="161">
        <v>301</v>
      </c>
      <c r="B302" s="162">
        <v>40000000814</v>
      </c>
      <c r="C302" s="158" t="s">
        <v>46</v>
      </c>
      <c r="D302" s="163" t="s">
        <v>10</v>
      </c>
      <c r="E302" s="161" t="s">
        <v>2027</v>
      </c>
      <c r="F302" s="161">
        <v>210</v>
      </c>
      <c r="G302" s="161">
        <v>210</v>
      </c>
      <c r="H302" s="161">
        <v>1</v>
      </c>
      <c r="I302" s="161" t="s">
        <v>148</v>
      </c>
      <c r="J302" s="161" t="s">
        <v>12</v>
      </c>
      <c r="K302" s="161" t="s">
        <v>828</v>
      </c>
      <c r="L302" s="161">
        <v>24.9</v>
      </c>
      <c r="M302" s="161" t="s">
        <v>895</v>
      </c>
      <c r="N302" s="158" t="s">
        <v>25</v>
      </c>
      <c r="O302" s="161"/>
    </row>
    <row r="303" spans="1:15" ht="15" customHeight="1">
      <c r="A303" s="161">
        <v>302</v>
      </c>
      <c r="B303" s="162">
        <v>40000000814</v>
      </c>
      <c r="C303" s="158" t="s">
        <v>154</v>
      </c>
      <c r="D303" s="158" t="s">
        <v>20</v>
      </c>
      <c r="E303" s="161" t="s">
        <v>2026</v>
      </c>
      <c r="F303" s="161">
        <v>742</v>
      </c>
      <c r="G303" s="161">
        <v>742</v>
      </c>
      <c r="H303" s="161">
        <v>1</v>
      </c>
      <c r="I303" s="161" t="s">
        <v>148</v>
      </c>
      <c r="J303" s="161" t="s">
        <v>42</v>
      </c>
      <c r="K303" s="161">
        <v>46</v>
      </c>
      <c r="L303" s="161">
        <v>159.9</v>
      </c>
      <c r="M303" s="161" t="s">
        <v>886</v>
      </c>
      <c r="N303" s="158" t="s">
        <v>36</v>
      </c>
      <c r="O303" s="161"/>
    </row>
    <row r="304" spans="1:15" ht="15" customHeight="1">
      <c r="A304" s="161">
        <v>303</v>
      </c>
      <c r="B304" s="162">
        <v>40000000813</v>
      </c>
      <c r="C304" s="158" t="s">
        <v>155</v>
      </c>
      <c r="D304" s="163" t="s">
        <v>10</v>
      </c>
      <c r="E304" s="161" t="s">
        <v>2026</v>
      </c>
      <c r="F304" s="161">
        <v>450</v>
      </c>
      <c r="G304" s="161">
        <v>450</v>
      </c>
      <c r="H304" s="161">
        <v>1</v>
      </c>
      <c r="I304" s="161" t="s">
        <v>148</v>
      </c>
      <c r="J304" s="161" t="s">
        <v>18</v>
      </c>
      <c r="K304" s="161" t="s">
        <v>821</v>
      </c>
      <c r="L304" s="161">
        <v>84.9</v>
      </c>
      <c r="M304" s="161" t="s">
        <v>895</v>
      </c>
      <c r="N304" s="158" t="s">
        <v>36</v>
      </c>
      <c r="O304" s="161"/>
    </row>
    <row r="305" spans="1:15" ht="15" customHeight="1">
      <c r="A305" s="161">
        <v>304</v>
      </c>
      <c r="B305" s="162">
        <v>40000000812</v>
      </c>
      <c r="C305" s="158" t="s">
        <v>62</v>
      </c>
      <c r="D305" s="163" t="s">
        <v>10</v>
      </c>
      <c r="E305" s="161" t="s">
        <v>2025</v>
      </c>
      <c r="F305" s="161">
        <v>698</v>
      </c>
      <c r="G305" s="161">
        <v>698</v>
      </c>
      <c r="H305" s="161">
        <v>1</v>
      </c>
      <c r="I305" s="161" t="s">
        <v>148</v>
      </c>
      <c r="J305" s="161" t="s">
        <v>18</v>
      </c>
      <c r="K305" s="161" t="s">
        <v>821</v>
      </c>
      <c r="L305" s="161">
        <v>99.9</v>
      </c>
      <c r="M305" s="161" t="s">
        <v>892</v>
      </c>
      <c r="N305" s="158" t="s">
        <v>156</v>
      </c>
      <c r="O305" s="161"/>
    </row>
    <row r="306" spans="1:15" ht="15" customHeight="1">
      <c r="A306" s="161">
        <v>305</v>
      </c>
      <c r="B306" s="162">
        <v>40000000811</v>
      </c>
      <c r="C306" s="158" t="s">
        <v>62</v>
      </c>
      <c r="D306" s="163" t="s">
        <v>10</v>
      </c>
      <c r="E306" s="161" t="s">
        <v>2025</v>
      </c>
      <c r="F306" s="161">
        <v>762</v>
      </c>
      <c r="G306" s="161">
        <v>762</v>
      </c>
      <c r="H306" s="161">
        <v>1</v>
      </c>
      <c r="I306" s="161" t="s">
        <v>148</v>
      </c>
      <c r="J306" s="161" t="s">
        <v>18</v>
      </c>
      <c r="K306" s="161" t="s">
        <v>828</v>
      </c>
      <c r="L306" s="161">
        <v>99.9</v>
      </c>
      <c r="M306" s="161" t="s">
        <v>892</v>
      </c>
      <c r="N306" s="158" t="s">
        <v>156</v>
      </c>
      <c r="O306" s="161"/>
    </row>
    <row r="307" spans="1:15" ht="15" customHeight="1">
      <c r="A307" s="161">
        <v>306</v>
      </c>
      <c r="B307" s="162">
        <v>40000000810</v>
      </c>
      <c r="C307" s="158" t="s">
        <v>62</v>
      </c>
      <c r="D307" s="163" t="s">
        <v>10</v>
      </c>
      <c r="E307" s="161" t="s">
        <v>2025</v>
      </c>
      <c r="F307" s="161">
        <v>642</v>
      </c>
      <c r="G307" s="161">
        <v>642</v>
      </c>
      <c r="H307" s="161">
        <v>1</v>
      </c>
      <c r="I307" s="161" t="s">
        <v>148</v>
      </c>
      <c r="J307" s="161" t="s">
        <v>18</v>
      </c>
      <c r="K307" s="161" t="s">
        <v>825</v>
      </c>
      <c r="L307" s="161">
        <v>1</v>
      </c>
      <c r="M307" s="161" t="s">
        <v>892</v>
      </c>
      <c r="N307" s="158" t="s">
        <v>156</v>
      </c>
      <c r="O307" s="161"/>
    </row>
    <row r="308" spans="1:15" ht="15" customHeight="1">
      <c r="A308" s="161">
        <v>307</v>
      </c>
      <c r="B308" s="162">
        <v>40000000809</v>
      </c>
      <c r="C308" s="158" t="s">
        <v>62</v>
      </c>
      <c r="D308" s="163" t="s">
        <v>10</v>
      </c>
      <c r="E308" s="161" t="s">
        <v>2025</v>
      </c>
      <c r="F308" s="161">
        <v>638</v>
      </c>
      <c r="G308" s="161">
        <v>638</v>
      </c>
      <c r="H308" s="161">
        <v>1</v>
      </c>
      <c r="I308" s="161" t="s">
        <v>148</v>
      </c>
      <c r="J308" s="161" t="s">
        <v>18</v>
      </c>
      <c r="K308" s="161" t="s">
        <v>825</v>
      </c>
      <c r="L308" s="161">
        <v>99.9</v>
      </c>
      <c r="M308" s="161" t="s">
        <v>892</v>
      </c>
      <c r="N308" s="158" t="s">
        <v>156</v>
      </c>
      <c r="O308" s="161"/>
    </row>
    <row r="309" spans="1:15" ht="15" customHeight="1">
      <c r="A309" s="161">
        <v>308</v>
      </c>
      <c r="B309" s="162">
        <v>40000000808</v>
      </c>
      <c r="C309" s="158" t="s">
        <v>62</v>
      </c>
      <c r="D309" s="163" t="s">
        <v>10</v>
      </c>
      <c r="E309" s="161" t="s">
        <v>2026</v>
      </c>
      <c r="F309" s="161">
        <v>760</v>
      </c>
      <c r="G309" s="161">
        <v>760</v>
      </c>
      <c r="H309" s="161">
        <v>1</v>
      </c>
      <c r="I309" s="161" t="s">
        <v>148</v>
      </c>
      <c r="J309" s="161" t="s">
        <v>18</v>
      </c>
      <c r="K309" s="161" t="s">
        <v>821</v>
      </c>
      <c r="L309" s="161">
        <v>114.9</v>
      </c>
      <c r="M309" s="161" t="s">
        <v>926</v>
      </c>
      <c r="N309" s="158" t="s">
        <v>36</v>
      </c>
      <c r="O309" s="161"/>
    </row>
    <row r="310" spans="1:15" ht="15" customHeight="1">
      <c r="A310" s="161">
        <v>309</v>
      </c>
      <c r="B310" s="162">
        <v>40000000807</v>
      </c>
      <c r="C310" s="158" t="s">
        <v>155</v>
      </c>
      <c r="D310" s="163" t="s">
        <v>10</v>
      </c>
      <c r="E310" s="161" t="s">
        <v>2026</v>
      </c>
      <c r="F310" s="161">
        <v>530</v>
      </c>
      <c r="G310" s="161">
        <v>530</v>
      </c>
      <c r="H310" s="161">
        <v>1</v>
      </c>
      <c r="I310" s="161" t="s">
        <v>148</v>
      </c>
      <c r="J310" s="161" t="s">
        <v>18</v>
      </c>
      <c r="K310" s="161" t="s">
        <v>828</v>
      </c>
      <c r="L310" s="161">
        <v>84.9</v>
      </c>
      <c r="M310" s="161" t="s">
        <v>895</v>
      </c>
      <c r="N310" s="158" t="s">
        <v>36</v>
      </c>
      <c r="O310" s="161"/>
    </row>
    <row r="311" spans="1:15" ht="15" customHeight="1">
      <c r="A311" s="161">
        <v>310</v>
      </c>
      <c r="B311" s="162">
        <v>40000000806</v>
      </c>
      <c r="C311" s="158" t="s">
        <v>155</v>
      </c>
      <c r="D311" s="163" t="s">
        <v>10</v>
      </c>
      <c r="E311" s="161" t="s">
        <v>2026</v>
      </c>
      <c r="F311" s="161">
        <v>526</v>
      </c>
      <c r="G311" s="161">
        <v>526</v>
      </c>
      <c r="H311" s="161">
        <v>1</v>
      </c>
      <c r="I311" s="161" t="s">
        <v>148</v>
      </c>
      <c r="J311" s="161" t="s">
        <v>18</v>
      </c>
      <c r="K311" s="161" t="s">
        <v>948</v>
      </c>
      <c r="L311" s="161">
        <v>84.9</v>
      </c>
      <c r="M311" s="161" t="s">
        <v>895</v>
      </c>
      <c r="N311" s="158" t="s">
        <v>36</v>
      </c>
      <c r="O311" s="161"/>
    </row>
    <row r="312" spans="1:15" ht="15" customHeight="1">
      <c r="A312" s="161">
        <v>311</v>
      </c>
      <c r="B312" s="162">
        <v>40000000805</v>
      </c>
      <c r="C312" s="158" t="s">
        <v>58</v>
      </c>
      <c r="D312" s="163" t="s">
        <v>10</v>
      </c>
      <c r="E312" s="161" t="s">
        <v>2025</v>
      </c>
      <c r="F312" s="161">
        <v>492</v>
      </c>
      <c r="G312" s="161">
        <v>492</v>
      </c>
      <c r="H312" s="161">
        <v>1</v>
      </c>
      <c r="I312" s="161" t="s">
        <v>148</v>
      </c>
      <c r="J312" s="161" t="s">
        <v>63</v>
      </c>
      <c r="K312" s="161" t="s">
        <v>810</v>
      </c>
      <c r="L312" s="161">
        <v>79.900000000000006</v>
      </c>
      <c r="M312" s="161" t="s">
        <v>892</v>
      </c>
      <c r="N312" s="158" t="s">
        <v>25</v>
      </c>
      <c r="O312" s="161"/>
    </row>
    <row r="313" spans="1:15" ht="15" customHeight="1">
      <c r="A313" s="161">
        <v>312</v>
      </c>
      <c r="B313" s="162">
        <v>40000000804</v>
      </c>
      <c r="C313" s="158" t="s">
        <v>58</v>
      </c>
      <c r="D313" s="163" t="s">
        <v>10</v>
      </c>
      <c r="E313" s="161" t="s">
        <v>2025</v>
      </c>
      <c r="F313" s="161">
        <v>512</v>
      </c>
      <c r="G313" s="161">
        <v>512</v>
      </c>
      <c r="H313" s="161">
        <v>1</v>
      </c>
      <c r="I313" s="161" t="s">
        <v>148</v>
      </c>
      <c r="J313" s="161" t="s">
        <v>63</v>
      </c>
      <c r="K313" s="161" t="s">
        <v>810</v>
      </c>
      <c r="L313" s="161">
        <v>79.900000000000006</v>
      </c>
      <c r="M313" s="161" t="s">
        <v>892</v>
      </c>
      <c r="N313" s="158" t="s">
        <v>25</v>
      </c>
      <c r="O313" s="161"/>
    </row>
    <row r="314" spans="1:15" ht="15" customHeight="1">
      <c r="A314" s="161">
        <v>313</v>
      </c>
      <c r="B314" s="162">
        <v>40000000803</v>
      </c>
      <c r="C314" s="158" t="s">
        <v>58</v>
      </c>
      <c r="D314" s="163" t="s">
        <v>10</v>
      </c>
      <c r="E314" s="161" t="s">
        <v>2025</v>
      </c>
      <c r="F314" s="161">
        <v>686</v>
      </c>
      <c r="G314" s="161">
        <v>686</v>
      </c>
      <c r="H314" s="161">
        <v>1</v>
      </c>
      <c r="I314" s="161" t="s">
        <v>148</v>
      </c>
      <c r="J314" s="161" t="s">
        <v>63</v>
      </c>
      <c r="K314" s="161" t="s">
        <v>959</v>
      </c>
      <c r="L314" s="161">
        <v>79.900000000000006</v>
      </c>
      <c r="M314" s="161" t="s">
        <v>892</v>
      </c>
      <c r="N314" s="158" t="s">
        <v>25</v>
      </c>
      <c r="O314" s="161"/>
    </row>
    <row r="315" spans="1:15" ht="15" customHeight="1">
      <c r="A315" s="161">
        <v>314</v>
      </c>
      <c r="B315" s="162">
        <v>40000000802</v>
      </c>
      <c r="C315" s="158" t="s">
        <v>58</v>
      </c>
      <c r="D315" s="163" t="s">
        <v>10</v>
      </c>
      <c r="E315" s="161" t="s">
        <v>2025</v>
      </c>
      <c r="F315" s="161">
        <v>538</v>
      </c>
      <c r="G315" s="161">
        <v>538</v>
      </c>
      <c r="H315" s="161">
        <v>1</v>
      </c>
      <c r="I315" s="161" t="s">
        <v>148</v>
      </c>
      <c r="J315" s="161" t="s">
        <v>63</v>
      </c>
      <c r="K315" s="161" t="s">
        <v>825</v>
      </c>
      <c r="L315" s="161">
        <v>79.900000000000006</v>
      </c>
      <c r="M315" s="161" t="s">
        <v>892</v>
      </c>
      <c r="N315" s="158" t="s">
        <v>25</v>
      </c>
      <c r="O315" s="161"/>
    </row>
    <row r="316" spans="1:15" ht="15" customHeight="1">
      <c r="A316" s="161">
        <v>315</v>
      </c>
      <c r="B316" s="162">
        <v>40000000801</v>
      </c>
      <c r="C316" s="158" t="s">
        <v>46</v>
      </c>
      <c r="D316" s="163" t="s">
        <v>10</v>
      </c>
      <c r="E316" s="161" t="s">
        <v>2027</v>
      </c>
      <c r="F316" s="161">
        <v>168</v>
      </c>
      <c r="G316" s="161">
        <v>168</v>
      </c>
      <c r="H316" s="161">
        <v>1</v>
      </c>
      <c r="I316" s="161" t="s">
        <v>148</v>
      </c>
      <c r="J316" s="161" t="s">
        <v>63</v>
      </c>
      <c r="K316" s="161" t="s">
        <v>825</v>
      </c>
      <c r="L316" s="161">
        <v>19.899999999999999</v>
      </c>
      <c r="M316" s="161" t="s">
        <v>884</v>
      </c>
      <c r="N316" s="158" t="s">
        <v>25</v>
      </c>
      <c r="O316" s="161"/>
    </row>
    <row r="317" spans="1:15" ht="15" customHeight="1">
      <c r="A317" s="161">
        <v>316</v>
      </c>
      <c r="B317" s="162">
        <v>40000000800</v>
      </c>
      <c r="C317" s="158" t="s">
        <v>46</v>
      </c>
      <c r="D317" s="163" t="s">
        <v>10</v>
      </c>
      <c r="E317" s="161" t="s">
        <v>2027</v>
      </c>
      <c r="F317" s="161">
        <v>182</v>
      </c>
      <c r="G317" s="161">
        <v>182</v>
      </c>
      <c r="H317" s="161">
        <v>1</v>
      </c>
      <c r="I317" s="161" t="s">
        <v>148</v>
      </c>
      <c r="J317" s="161" t="s">
        <v>63</v>
      </c>
      <c r="K317" s="161" t="s">
        <v>825</v>
      </c>
      <c r="L317" s="161">
        <v>1</v>
      </c>
      <c r="M317" s="161" t="s">
        <v>884</v>
      </c>
      <c r="N317" s="158" t="s">
        <v>25</v>
      </c>
      <c r="O317" s="161"/>
    </row>
    <row r="318" spans="1:15" ht="15" customHeight="1">
      <c r="A318" s="161">
        <v>317</v>
      </c>
      <c r="B318" s="162">
        <v>40000000799</v>
      </c>
      <c r="C318" s="158" t="s">
        <v>46</v>
      </c>
      <c r="D318" s="163" t="s">
        <v>10</v>
      </c>
      <c r="E318" s="161" t="s">
        <v>2027</v>
      </c>
      <c r="F318" s="161">
        <v>174</v>
      </c>
      <c r="G318" s="161">
        <v>174</v>
      </c>
      <c r="H318" s="161">
        <v>1</v>
      </c>
      <c r="I318" s="161" t="s">
        <v>148</v>
      </c>
      <c r="J318" s="161" t="s">
        <v>63</v>
      </c>
      <c r="K318" s="161" t="s">
        <v>810</v>
      </c>
      <c r="L318" s="161">
        <v>1</v>
      </c>
      <c r="M318" s="161" t="s">
        <v>884</v>
      </c>
      <c r="N318" s="158" t="s">
        <v>25</v>
      </c>
      <c r="O318" s="161"/>
    </row>
    <row r="319" spans="1:15" ht="15" customHeight="1">
      <c r="A319" s="161">
        <v>318</v>
      </c>
      <c r="B319" s="162">
        <v>40000000798</v>
      </c>
      <c r="C319" s="158" t="s">
        <v>46</v>
      </c>
      <c r="D319" s="163" t="s">
        <v>10</v>
      </c>
      <c r="E319" s="161" t="s">
        <v>2027</v>
      </c>
      <c r="F319" s="161">
        <v>206</v>
      </c>
      <c r="G319" s="161">
        <v>206</v>
      </c>
      <c r="H319" s="161">
        <v>1</v>
      </c>
      <c r="I319" s="161" t="s">
        <v>148</v>
      </c>
      <c r="J319" s="161" t="s">
        <v>63</v>
      </c>
      <c r="K319" s="161" t="s">
        <v>821</v>
      </c>
      <c r="L319" s="161">
        <v>1</v>
      </c>
      <c r="M319" s="161" t="s">
        <v>884</v>
      </c>
      <c r="N319" s="158" t="s">
        <v>25</v>
      </c>
      <c r="O319" s="161"/>
    </row>
    <row r="320" spans="1:15" ht="15" customHeight="1">
      <c r="A320" s="161">
        <v>319</v>
      </c>
      <c r="B320" s="162">
        <v>40000000797</v>
      </c>
      <c r="C320" s="158" t="s">
        <v>46</v>
      </c>
      <c r="D320" s="163" t="s">
        <v>10</v>
      </c>
      <c r="E320" s="161" t="s">
        <v>2027</v>
      </c>
      <c r="F320" s="161">
        <v>198</v>
      </c>
      <c r="G320" s="161">
        <v>198</v>
      </c>
      <c r="H320" s="161">
        <v>1</v>
      </c>
      <c r="I320" s="161" t="s">
        <v>148</v>
      </c>
      <c r="J320" s="161" t="s">
        <v>63</v>
      </c>
      <c r="K320" s="161" t="s">
        <v>828</v>
      </c>
      <c r="L320" s="161">
        <v>1</v>
      </c>
      <c r="M320" s="161" t="s">
        <v>884</v>
      </c>
      <c r="N320" s="158" t="s">
        <v>25</v>
      </c>
      <c r="O320" s="161"/>
    </row>
    <row r="321" spans="1:15" ht="15" customHeight="1">
      <c r="A321" s="161">
        <v>320</v>
      </c>
      <c r="B321" s="162">
        <v>40000000796</v>
      </c>
      <c r="C321" s="163" t="s">
        <v>9</v>
      </c>
      <c r="D321" s="163" t="s">
        <v>10</v>
      </c>
      <c r="E321" s="161" t="s">
        <v>2025</v>
      </c>
      <c r="F321" s="161">
        <v>694</v>
      </c>
      <c r="G321" s="161">
        <v>694</v>
      </c>
      <c r="H321" s="161">
        <v>1</v>
      </c>
      <c r="I321" s="161" t="s">
        <v>148</v>
      </c>
      <c r="J321" s="161" t="s">
        <v>18</v>
      </c>
      <c r="K321" s="161" t="s">
        <v>828</v>
      </c>
      <c r="L321" s="161">
        <v>64.900000000000006</v>
      </c>
      <c r="M321" s="161" t="s">
        <v>903</v>
      </c>
      <c r="N321" s="158" t="s">
        <v>25</v>
      </c>
      <c r="O321" s="161"/>
    </row>
    <row r="322" spans="1:15" ht="15" customHeight="1">
      <c r="A322" s="161">
        <v>321</v>
      </c>
      <c r="B322" s="162">
        <v>40000000795</v>
      </c>
      <c r="C322" s="163" t="s">
        <v>9</v>
      </c>
      <c r="D322" s="163" t="s">
        <v>10</v>
      </c>
      <c r="E322" s="161" t="s">
        <v>2025</v>
      </c>
      <c r="F322" s="161">
        <v>672</v>
      </c>
      <c r="G322" s="161">
        <v>672</v>
      </c>
      <c r="H322" s="161">
        <v>1</v>
      </c>
      <c r="I322" s="161" t="s">
        <v>148</v>
      </c>
      <c r="J322" s="161" t="s">
        <v>18</v>
      </c>
      <c r="K322" s="161" t="s">
        <v>821</v>
      </c>
      <c r="L322" s="161">
        <v>64.900000000000006</v>
      </c>
      <c r="M322" s="161" t="s">
        <v>903</v>
      </c>
      <c r="N322" s="158" t="s">
        <v>25</v>
      </c>
      <c r="O322" s="161"/>
    </row>
    <row r="323" spans="1:15" ht="15" customHeight="1">
      <c r="A323" s="161">
        <v>322</v>
      </c>
      <c r="B323" s="162">
        <v>40000000794</v>
      </c>
      <c r="C323" s="163" t="s">
        <v>9</v>
      </c>
      <c r="D323" s="163" t="s">
        <v>10</v>
      </c>
      <c r="E323" s="161" t="s">
        <v>2025</v>
      </c>
      <c r="F323" s="161">
        <v>706</v>
      </c>
      <c r="G323" s="161">
        <v>706</v>
      </c>
      <c r="H323" s="161">
        <v>1</v>
      </c>
      <c r="I323" s="161" t="s">
        <v>148</v>
      </c>
      <c r="J323" s="161" t="s">
        <v>18</v>
      </c>
      <c r="K323" s="161" t="s">
        <v>828</v>
      </c>
      <c r="L323" s="161">
        <v>64.900000000000006</v>
      </c>
      <c r="M323" s="161" t="s">
        <v>903</v>
      </c>
      <c r="N323" s="158" t="s">
        <v>25</v>
      </c>
      <c r="O323" s="161"/>
    </row>
    <row r="324" spans="1:15" ht="15" customHeight="1">
      <c r="A324" s="161">
        <v>323</v>
      </c>
      <c r="B324" s="162">
        <v>40000000793</v>
      </c>
      <c r="C324" s="158" t="s">
        <v>155</v>
      </c>
      <c r="D324" s="163" t="s">
        <v>10</v>
      </c>
      <c r="E324" s="161" t="s">
        <v>2026</v>
      </c>
      <c r="F324" s="161">
        <v>192</v>
      </c>
      <c r="G324" s="161">
        <v>192</v>
      </c>
      <c r="H324" s="161">
        <v>1</v>
      </c>
      <c r="I324" s="161" t="s">
        <v>148</v>
      </c>
      <c r="J324" s="161" t="s">
        <v>18</v>
      </c>
      <c r="K324" s="161" t="s">
        <v>821</v>
      </c>
      <c r="L324" s="161">
        <v>1</v>
      </c>
      <c r="M324" s="161" t="s">
        <v>903</v>
      </c>
      <c r="N324" s="158" t="s">
        <v>25</v>
      </c>
      <c r="O324" s="161"/>
    </row>
    <row r="325" spans="1:15" ht="15" customHeight="1">
      <c r="A325" s="161">
        <v>324</v>
      </c>
      <c r="B325" s="162">
        <v>40000000792</v>
      </c>
      <c r="C325" s="158" t="s">
        <v>155</v>
      </c>
      <c r="D325" s="163" t="s">
        <v>10</v>
      </c>
      <c r="E325" s="161" t="s">
        <v>2026</v>
      </c>
      <c r="F325" s="161">
        <v>232</v>
      </c>
      <c r="G325" s="161">
        <v>232</v>
      </c>
      <c r="H325" s="161">
        <v>1</v>
      </c>
      <c r="I325" s="161" t="s">
        <v>148</v>
      </c>
      <c r="J325" s="161" t="s">
        <v>18</v>
      </c>
      <c r="K325" s="161" t="s">
        <v>948</v>
      </c>
      <c r="L325" s="161">
        <v>1</v>
      </c>
      <c r="M325" s="161" t="s">
        <v>903</v>
      </c>
      <c r="N325" s="158" t="s">
        <v>25</v>
      </c>
      <c r="O325" s="161"/>
    </row>
    <row r="326" spans="1:15" ht="15" customHeight="1">
      <c r="A326" s="161">
        <v>325</v>
      </c>
      <c r="B326" s="162">
        <v>40000000791</v>
      </c>
      <c r="C326" s="158" t="s">
        <v>155</v>
      </c>
      <c r="D326" s="163" t="s">
        <v>10</v>
      </c>
      <c r="E326" s="161" t="s">
        <v>2026</v>
      </c>
      <c r="F326" s="161">
        <v>224</v>
      </c>
      <c r="G326" s="161">
        <v>224</v>
      </c>
      <c r="H326" s="161">
        <v>1</v>
      </c>
      <c r="I326" s="161" t="s">
        <v>148</v>
      </c>
      <c r="J326" s="161" t="s">
        <v>18</v>
      </c>
      <c r="K326" s="161" t="s">
        <v>828</v>
      </c>
      <c r="L326" s="161">
        <v>49.9</v>
      </c>
      <c r="M326" s="161" t="s">
        <v>903</v>
      </c>
      <c r="N326" s="158" t="s">
        <v>25</v>
      </c>
      <c r="O326" s="161"/>
    </row>
    <row r="327" spans="1:15" ht="15" customHeight="1">
      <c r="A327" s="161">
        <v>326</v>
      </c>
      <c r="B327" s="162">
        <v>40000000790</v>
      </c>
      <c r="C327" s="158" t="s">
        <v>155</v>
      </c>
      <c r="D327" s="163" t="s">
        <v>10</v>
      </c>
      <c r="E327" s="161" t="s">
        <v>2026</v>
      </c>
      <c r="F327" s="161">
        <v>192</v>
      </c>
      <c r="G327" s="161">
        <v>192</v>
      </c>
      <c r="H327" s="161">
        <v>1</v>
      </c>
      <c r="I327" s="161" t="s">
        <v>148</v>
      </c>
      <c r="J327" s="161" t="s">
        <v>18</v>
      </c>
      <c r="K327" s="161" t="s">
        <v>810</v>
      </c>
      <c r="L327" s="161">
        <v>49.9</v>
      </c>
      <c r="M327" s="161" t="s">
        <v>903</v>
      </c>
      <c r="N327" s="158" t="s">
        <v>25</v>
      </c>
      <c r="O327" s="161"/>
    </row>
    <row r="328" spans="1:15" ht="15" customHeight="1">
      <c r="A328" s="161">
        <v>327</v>
      </c>
      <c r="B328" s="162">
        <v>40000000789</v>
      </c>
      <c r="C328" s="158" t="s">
        <v>62</v>
      </c>
      <c r="D328" s="163" t="s">
        <v>10</v>
      </c>
      <c r="E328" s="161" t="s">
        <v>2025</v>
      </c>
      <c r="F328" s="161">
        <v>732</v>
      </c>
      <c r="G328" s="161">
        <v>732</v>
      </c>
      <c r="H328" s="161">
        <v>1</v>
      </c>
      <c r="I328" s="161" t="s">
        <v>148</v>
      </c>
      <c r="J328" s="161" t="s">
        <v>18</v>
      </c>
      <c r="K328" s="161" t="s">
        <v>825</v>
      </c>
      <c r="L328" s="161">
        <v>114.9</v>
      </c>
      <c r="M328" s="161" t="s">
        <v>895</v>
      </c>
      <c r="N328" s="158" t="s">
        <v>36</v>
      </c>
      <c r="O328" s="161"/>
    </row>
    <row r="329" spans="1:15" ht="15" customHeight="1">
      <c r="A329" s="161">
        <v>328</v>
      </c>
      <c r="B329" s="162">
        <v>40000000788</v>
      </c>
      <c r="C329" s="158" t="s">
        <v>155</v>
      </c>
      <c r="D329" s="163" t="s">
        <v>10</v>
      </c>
      <c r="E329" s="161" t="s">
        <v>2026</v>
      </c>
      <c r="F329" s="161">
        <v>176</v>
      </c>
      <c r="G329" s="161">
        <v>176</v>
      </c>
      <c r="H329" s="161">
        <v>1</v>
      </c>
      <c r="I329" s="161" t="s">
        <v>148</v>
      </c>
      <c r="J329" s="161" t="s">
        <v>18</v>
      </c>
      <c r="K329" s="161" t="s">
        <v>825</v>
      </c>
      <c r="L329" s="161">
        <v>49.9</v>
      </c>
      <c r="M329" s="161" t="s">
        <v>903</v>
      </c>
      <c r="N329" s="158" t="s">
        <v>25</v>
      </c>
      <c r="O329" s="161"/>
    </row>
    <row r="330" spans="1:15" ht="15" customHeight="1">
      <c r="A330" s="161">
        <v>329</v>
      </c>
      <c r="B330" s="162">
        <v>40000000787</v>
      </c>
      <c r="C330" s="158" t="s">
        <v>109</v>
      </c>
      <c r="D330" s="163" t="s">
        <v>10</v>
      </c>
      <c r="E330" s="161" t="s">
        <v>2032</v>
      </c>
      <c r="F330" s="161">
        <v>638</v>
      </c>
      <c r="G330" s="161">
        <v>638</v>
      </c>
      <c r="H330" s="161">
        <v>1</v>
      </c>
      <c r="I330" s="161" t="s">
        <v>148</v>
      </c>
      <c r="J330" s="161" t="s">
        <v>42</v>
      </c>
      <c r="K330" s="161">
        <v>34</v>
      </c>
      <c r="L330" s="161">
        <v>1</v>
      </c>
      <c r="M330" s="161" t="s">
        <v>857</v>
      </c>
      <c r="N330" s="158" t="s">
        <v>25</v>
      </c>
      <c r="O330" s="161"/>
    </row>
    <row r="331" spans="1:15" ht="15" customHeight="1">
      <c r="A331" s="161">
        <v>330</v>
      </c>
      <c r="B331" s="162">
        <v>40000000786</v>
      </c>
      <c r="C331" s="158" t="s">
        <v>109</v>
      </c>
      <c r="D331" s="163" t="s">
        <v>10</v>
      </c>
      <c r="E331" s="161" t="s">
        <v>2032</v>
      </c>
      <c r="F331" s="161">
        <v>562</v>
      </c>
      <c r="G331" s="161">
        <v>562</v>
      </c>
      <c r="H331" s="161">
        <v>1</v>
      </c>
      <c r="I331" s="161" t="s">
        <v>148</v>
      </c>
      <c r="J331" s="161" t="s">
        <v>42</v>
      </c>
      <c r="K331" s="161">
        <v>30</v>
      </c>
      <c r="L331" s="161">
        <v>79.900000000000006</v>
      </c>
      <c r="M331" s="161" t="s">
        <v>857</v>
      </c>
      <c r="N331" s="158" t="s">
        <v>25</v>
      </c>
      <c r="O331" s="161"/>
    </row>
    <row r="332" spans="1:15" ht="15" customHeight="1">
      <c r="A332" s="161">
        <v>331</v>
      </c>
      <c r="B332" s="162">
        <v>40000000785</v>
      </c>
      <c r="C332" s="158" t="s">
        <v>109</v>
      </c>
      <c r="D332" s="163" t="s">
        <v>10</v>
      </c>
      <c r="E332" s="161" t="s">
        <v>2032</v>
      </c>
      <c r="F332" s="161">
        <v>572</v>
      </c>
      <c r="G332" s="161">
        <v>572</v>
      </c>
      <c r="H332" s="161">
        <v>1</v>
      </c>
      <c r="I332" s="161" t="s">
        <v>148</v>
      </c>
      <c r="J332" s="161" t="s">
        <v>42</v>
      </c>
      <c r="K332" s="161">
        <v>31</v>
      </c>
      <c r="L332" s="161">
        <v>79.900000000000006</v>
      </c>
      <c r="M332" s="161" t="s">
        <v>857</v>
      </c>
      <c r="N332" s="158" t="s">
        <v>25</v>
      </c>
      <c r="O332" s="161"/>
    </row>
    <row r="333" spans="1:15" ht="15" customHeight="1">
      <c r="A333" s="161">
        <v>332</v>
      </c>
      <c r="B333" s="162">
        <v>40000000784</v>
      </c>
      <c r="C333" s="158" t="s">
        <v>109</v>
      </c>
      <c r="D333" s="163" t="s">
        <v>10</v>
      </c>
      <c r="E333" s="161" t="s">
        <v>2032</v>
      </c>
      <c r="F333" s="161">
        <v>538</v>
      </c>
      <c r="G333" s="161">
        <v>538</v>
      </c>
      <c r="H333" s="161">
        <v>1</v>
      </c>
      <c r="I333" s="161" t="s">
        <v>148</v>
      </c>
      <c r="J333" s="161" t="s">
        <v>42</v>
      </c>
      <c r="K333" s="161">
        <v>28</v>
      </c>
      <c r="L333" s="161">
        <v>79.900000000000006</v>
      </c>
      <c r="M333" s="161" t="s">
        <v>857</v>
      </c>
      <c r="N333" s="158" t="s">
        <v>25</v>
      </c>
      <c r="O333" s="161"/>
    </row>
    <row r="334" spans="1:15" ht="15" customHeight="1">
      <c r="A334" s="161">
        <v>333</v>
      </c>
      <c r="B334" s="162">
        <v>40000000783</v>
      </c>
      <c r="C334" s="158" t="s">
        <v>58</v>
      </c>
      <c r="D334" s="163" t="s">
        <v>10</v>
      </c>
      <c r="E334" s="161" t="s">
        <v>2025</v>
      </c>
      <c r="F334" s="161">
        <v>500</v>
      </c>
      <c r="G334" s="161">
        <v>500</v>
      </c>
      <c r="H334" s="161">
        <v>1</v>
      </c>
      <c r="I334" s="161" t="s">
        <v>148</v>
      </c>
      <c r="J334" s="161" t="s">
        <v>63</v>
      </c>
      <c r="K334" s="161" t="s">
        <v>810</v>
      </c>
      <c r="L334" s="161">
        <v>79.900000000000006</v>
      </c>
      <c r="M334" s="161" t="s">
        <v>892</v>
      </c>
      <c r="N334" s="158" t="s">
        <v>25</v>
      </c>
      <c r="O334" s="161"/>
    </row>
    <row r="335" spans="1:15" ht="15" customHeight="1">
      <c r="A335" s="161">
        <v>334</v>
      </c>
      <c r="B335" s="162">
        <v>40000000782</v>
      </c>
      <c r="C335" s="158" t="s">
        <v>58</v>
      </c>
      <c r="D335" s="163" t="s">
        <v>10</v>
      </c>
      <c r="E335" s="161" t="s">
        <v>2025</v>
      </c>
      <c r="F335" s="161">
        <v>508</v>
      </c>
      <c r="G335" s="161">
        <v>508</v>
      </c>
      <c r="H335" s="161">
        <v>1</v>
      </c>
      <c r="I335" s="161" t="s">
        <v>148</v>
      </c>
      <c r="J335" s="161" t="s">
        <v>63</v>
      </c>
      <c r="K335" s="161" t="s">
        <v>810</v>
      </c>
      <c r="L335" s="161">
        <v>79.900000000000006</v>
      </c>
      <c r="M335" s="161" t="s">
        <v>857</v>
      </c>
      <c r="N335" s="158" t="s">
        <v>25</v>
      </c>
      <c r="O335" s="161"/>
    </row>
    <row r="336" spans="1:15" ht="15" customHeight="1">
      <c r="A336" s="161">
        <v>335</v>
      </c>
      <c r="B336" s="162">
        <v>40000000781</v>
      </c>
      <c r="C336" s="158" t="s">
        <v>58</v>
      </c>
      <c r="D336" s="163" t="s">
        <v>10</v>
      </c>
      <c r="E336" s="161" t="s">
        <v>2025</v>
      </c>
      <c r="F336" s="161">
        <v>516</v>
      </c>
      <c r="G336" s="161">
        <v>516</v>
      </c>
      <c r="H336" s="161">
        <v>1</v>
      </c>
      <c r="I336" s="161" t="s">
        <v>148</v>
      </c>
      <c r="J336" s="161" t="s">
        <v>63</v>
      </c>
      <c r="K336" s="161" t="s">
        <v>810</v>
      </c>
      <c r="L336" s="161">
        <v>79.900000000000006</v>
      </c>
      <c r="M336" s="161" t="s">
        <v>857</v>
      </c>
      <c r="N336" s="158" t="s">
        <v>25</v>
      </c>
      <c r="O336" s="161"/>
    </row>
    <row r="337" spans="1:15" ht="15" customHeight="1">
      <c r="A337" s="161">
        <v>336</v>
      </c>
      <c r="B337" s="162">
        <v>40000000780</v>
      </c>
      <c r="C337" s="158" t="s">
        <v>58</v>
      </c>
      <c r="D337" s="163" t="s">
        <v>10</v>
      </c>
      <c r="E337" s="161" t="s">
        <v>2025</v>
      </c>
      <c r="F337" s="161">
        <v>700</v>
      </c>
      <c r="G337" s="161">
        <v>700</v>
      </c>
      <c r="H337" s="161">
        <v>1</v>
      </c>
      <c r="I337" s="161" t="s">
        <v>148</v>
      </c>
      <c r="J337" s="161" t="s">
        <v>63</v>
      </c>
      <c r="K337" s="161" t="s">
        <v>959</v>
      </c>
      <c r="L337" s="161">
        <v>79.900000000000006</v>
      </c>
      <c r="M337" s="161" t="s">
        <v>857</v>
      </c>
      <c r="N337" s="158" t="s">
        <v>25</v>
      </c>
      <c r="O337" s="161"/>
    </row>
    <row r="338" spans="1:15" ht="15" customHeight="1">
      <c r="A338" s="161">
        <v>337</v>
      </c>
      <c r="B338" s="162">
        <v>40000000779</v>
      </c>
      <c r="C338" s="158" t="s">
        <v>157</v>
      </c>
      <c r="D338" s="163" t="s">
        <v>10</v>
      </c>
      <c r="E338" s="161" t="s">
        <v>2032</v>
      </c>
      <c r="F338" s="161">
        <v>560</v>
      </c>
      <c r="G338" s="161">
        <v>560</v>
      </c>
      <c r="H338" s="161">
        <v>1</v>
      </c>
      <c r="I338" s="161" t="s">
        <v>148</v>
      </c>
      <c r="J338" s="161" t="s">
        <v>18</v>
      </c>
      <c r="K338" s="161"/>
      <c r="L338" s="161">
        <v>99.9</v>
      </c>
      <c r="M338" s="161" t="s">
        <v>895</v>
      </c>
      <c r="N338" s="158" t="s">
        <v>36</v>
      </c>
      <c r="O338" s="161"/>
    </row>
    <row r="339" spans="1:15" ht="15" customHeight="1">
      <c r="A339" s="161">
        <v>338</v>
      </c>
      <c r="B339" s="162">
        <v>40000000778</v>
      </c>
      <c r="C339" s="158" t="s">
        <v>158</v>
      </c>
      <c r="D339" s="163" t="s">
        <v>10</v>
      </c>
      <c r="E339" s="161" t="s">
        <v>2032</v>
      </c>
      <c r="F339" s="161">
        <v>124</v>
      </c>
      <c r="G339" s="161">
        <v>124</v>
      </c>
      <c r="H339" s="161">
        <v>1</v>
      </c>
      <c r="I339" s="161" t="s">
        <v>148</v>
      </c>
      <c r="J339" s="161" t="s">
        <v>42</v>
      </c>
      <c r="K339" s="161"/>
      <c r="L339" s="161">
        <v>49.9</v>
      </c>
      <c r="M339" s="161" t="s">
        <v>892</v>
      </c>
      <c r="N339" s="158" t="s">
        <v>100</v>
      </c>
      <c r="O339" s="161"/>
    </row>
    <row r="340" spans="1:15" ht="15" customHeight="1">
      <c r="A340" s="161">
        <v>339</v>
      </c>
      <c r="B340" s="162">
        <v>40000000777</v>
      </c>
      <c r="C340" s="158" t="s">
        <v>73</v>
      </c>
      <c r="D340" s="163" t="s">
        <v>10</v>
      </c>
      <c r="E340" s="161" t="s">
        <v>2025</v>
      </c>
      <c r="F340" s="161">
        <v>56</v>
      </c>
      <c r="G340" s="161">
        <v>56</v>
      </c>
      <c r="H340" s="161">
        <v>1</v>
      </c>
      <c r="I340" s="161" t="s">
        <v>148</v>
      </c>
      <c r="J340" s="161" t="s">
        <v>42</v>
      </c>
      <c r="K340" s="161"/>
      <c r="L340" s="161">
        <v>34.9</v>
      </c>
      <c r="M340" s="161" t="s">
        <v>892</v>
      </c>
      <c r="N340" s="158" t="s">
        <v>151</v>
      </c>
      <c r="O340" s="161"/>
    </row>
    <row r="341" spans="1:15" ht="15" customHeight="1">
      <c r="A341" s="161">
        <v>340</v>
      </c>
      <c r="B341" s="162">
        <v>40000000776</v>
      </c>
      <c r="C341" s="158" t="s">
        <v>120</v>
      </c>
      <c r="D341" s="163" t="s">
        <v>10</v>
      </c>
      <c r="E341" s="161" t="s">
        <v>2032</v>
      </c>
      <c r="F341" s="161">
        <v>294</v>
      </c>
      <c r="G341" s="161">
        <v>294</v>
      </c>
      <c r="H341" s="161">
        <v>1</v>
      </c>
      <c r="I341" s="161" t="s">
        <v>148</v>
      </c>
      <c r="J341" s="161" t="s">
        <v>18</v>
      </c>
      <c r="K341" s="161"/>
      <c r="L341" s="161">
        <v>49.9</v>
      </c>
      <c r="M341" s="161" t="s">
        <v>926</v>
      </c>
      <c r="N341" s="158" t="s">
        <v>45</v>
      </c>
      <c r="O341" s="161"/>
    </row>
    <row r="342" spans="1:15" ht="15" customHeight="1">
      <c r="A342" s="161">
        <v>341</v>
      </c>
      <c r="B342" s="162">
        <v>40000000775</v>
      </c>
      <c r="C342" s="158" t="s">
        <v>46</v>
      </c>
      <c r="D342" s="163" t="s">
        <v>10</v>
      </c>
      <c r="E342" s="161" t="s">
        <v>2027</v>
      </c>
      <c r="F342" s="161">
        <v>174</v>
      </c>
      <c r="G342" s="161">
        <v>174</v>
      </c>
      <c r="H342" s="161">
        <v>1</v>
      </c>
      <c r="I342" s="161" t="s">
        <v>148</v>
      </c>
      <c r="J342" s="161" t="s">
        <v>12</v>
      </c>
      <c r="K342" s="161" t="s">
        <v>825</v>
      </c>
      <c r="L342" s="161">
        <v>24.9</v>
      </c>
      <c r="M342" s="161" t="s">
        <v>857</v>
      </c>
      <c r="N342" s="158" t="s">
        <v>25</v>
      </c>
      <c r="O342" s="161"/>
    </row>
    <row r="343" spans="1:15" ht="15" customHeight="1">
      <c r="A343" s="161">
        <v>342</v>
      </c>
      <c r="B343" s="162">
        <v>40000000774</v>
      </c>
      <c r="C343" s="158" t="s">
        <v>46</v>
      </c>
      <c r="D343" s="163" t="s">
        <v>10</v>
      </c>
      <c r="E343" s="161" t="s">
        <v>2027</v>
      </c>
      <c r="F343" s="161">
        <v>192</v>
      </c>
      <c r="G343" s="161">
        <v>192</v>
      </c>
      <c r="H343" s="161">
        <v>1</v>
      </c>
      <c r="I343" s="161" t="s">
        <v>148</v>
      </c>
      <c r="J343" s="161" t="s">
        <v>12</v>
      </c>
      <c r="K343" s="161" t="s">
        <v>825</v>
      </c>
      <c r="L343" s="161">
        <v>24.9</v>
      </c>
      <c r="M343" s="161" t="s">
        <v>895</v>
      </c>
      <c r="N343" s="158" t="s">
        <v>25</v>
      </c>
      <c r="O343" s="161"/>
    </row>
    <row r="344" spans="1:15" ht="15" customHeight="1">
      <c r="A344" s="161">
        <v>343</v>
      </c>
      <c r="B344" s="162">
        <v>40000000773</v>
      </c>
      <c r="C344" s="158" t="s">
        <v>46</v>
      </c>
      <c r="D344" s="163" t="s">
        <v>10</v>
      </c>
      <c r="E344" s="161" t="s">
        <v>2027</v>
      </c>
      <c r="F344" s="161">
        <v>196</v>
      </c>
      <c r="G344" s="161">
        <v>196</v>
      </c>
      <c r="H344" s="161">
        <v>1</v>
      </c>
      <c r="I344" s="161" t="s">
        <v>148</v>
      </c>
      <c r="J344" s="161" t="s">
        <v>12</v>
      </c>
      <c r="K344" s="161" t="s">
        <v>825</v>
      </c>
      <c r="L344" s="161">
        <v>24.9</v>
      </c>
      <c r="M344" s="161" t="s">
        <v>895</v>
      </c>
      <c r="N344" s="158" t="s">
        <v>25</v>
      </c>
      <c r="O344" s="161"/>
    </row>
    <row r="345" spans="1:15" ht="15" customHeight="1">
      <c r="A345" s="161">
        <v>344</v>
      </c>
      <c r="B345" s="162">
        <v>40000000772</v>
      </c>
      <c r="C345" s="158" t="s">
        <v>154</v>
      </c>
      <c r="D345" s="158" t="s">
        <v>20</v>
      </c>
      <c r="E345" s="161" t="s">
        <v>2026</v>
      </c>
      <c r="F345" s="161">
        <v>746</v>
      </c>
      <c r="G345" s="161">
        <v>746</v>
      </c>
      <c r="H345" s="161">
        <v>1</v>
      </c>
      <c r="I345" s="161" t="s">
        <v>148</v>
      </c>
      <c r="J345" s="161" t="s">
        <v>42</v>
      </c>
      <c r="K345" s="161">
        <v>44</v>
      </c>
      <c r="L345" s="161">
        <v>159.9</v>
      </c>
      <c r="M345" s="161" t="s">
        <v>886</v>
      </c>
      <c r="N345" s="158" t="s">
        <v>36</v>
      </c>
      <c r="O345" s="161"/>
    </row>
    <row r="346" spans="1:15" ht="15" customHeight="1">
      <c r="A346" s="161">
        <v>345</v>
      </c>
      <c r="B346" s="162">
        <v>40000000771</v>
      </c>
      <c r="C346" s="158" t="s">
        <v>154</v>
      </c>
      <c r="D346" s="158" t="s">
        <v>20</v>
      </c>
      <c r="E346" s="161" t="s">
        <v>2026</v>
      </c>
      <c r="F346" s="161">
        <v>788</v>
      </c>
      <c r="G346" s="161">
        <v>788</v>
      </c>
      <c r="H346" s="161">
        <v>1</v>
      </c>
      <c r="I346" s="161" t="s">
        <v>148</v>
      </c>
      <c r="J346" s="161" t="s">
        <v>42</v>
      </c>
      <c r="K346" s="161">
        <v>46</v>
      </c>
      <c r="L346" s="161">
        <v>159.9</v>
      </c>
      <c r="M346" s="161" t="s">
        <v>886</v>
      </c>
      <c r="N346" s="158" t="s">
        <v>36</v>
      </c>
      <c r="O346" s="161"/>
    </row>
    <row r="347" spans="1:15" ht="15" customHeight="1">
      <c r="A347" s="161">
        <v>346</v>
      </c>
      <c r="B347" s="162">
        <v>40000000770</v>
      </c>
      <c r="C347" s="163" t="s">
        <v>9</v>
      </c>
      <c r="D347" s="163" t="s">
        <v>10</v>
      </c>
      <c r="E347" s="161" t="s">
        <v>2026</v>
      </c>
      <c r="F347" s="161">
        <v>488</v>
      </c>
      <c r="G347" s="161">
        <v>488</v>
      </c>
      <c r="H347" s="161">
        <v>1</v>
      </c>
      <c r="I347" s="161" t="s">
        <v>148</v>
      </c>
      <c r="J347" s="161" t="s">
        <v>18</v>
      </c>
      <c r="K347" s="161" t="s">
        <v>821</v>
      </c>
      <c r="L347" s="161">
        <v>59.9</v>
      </c>
      <c r="M347" s="161" t="s">
        <v>964</v>
      </c>
      <c r="N347" s="158" t="s">
        <v>25</v>
      </c>
      <c r="O347" s="161"/>
    </row>
    <row r="348" spans="1:15" ht="15" customHeight="1">
      <c r="A348" s="161">
        <v>347</v>
      </c>
      <c r="B348" s="162">
        <v>40000000769</v>
      </c>
      <c r="C348" s="158" t="s">
        <v>46</v>
      </c>
      <c r="D348" s="163" t="s">
        <v>10</v>
      </c>
      <c r="E348" s="161" t="s">
        <v>2026</v>
      </c>
      <c r="F348" s="161">
        <v>212</v>
      </c>
      <c r="G348" s="161">
        <v>212</v>
      </c>
      <c r="H348" s="161">
        <v>1</v>
      </c>
      <c r="I348" s="161" t="s">
        <v>148</v>
      </c>
      <c r="J348" s="161" t="s">
        <v>63</v>
      </c>
      <c r="K348" s="161" t="s">
        <v>825</v>
      </c>
      <c r="L348" s="161">
        <v>24.9</v>
      </c>
      <c r="M348" s="161" t="s">
        <v>886</v>
      </c>
      <c r="N348" s="158" t="s">
        <v>25</v>
      </c>
      <c r="O348" s="161"/>
    </row>
    <row r="349" spans="1:15" ht="15" customHeight="1">
      <c r="A349" s="161">
        <v>348</v>
      </c>
      <c r="B349" s="162">
        <v>40000000768</v>
      </c>
      <c r="C349" s="158" t="s">
        <v>46</v>
      </c>
      <c r="D349" s="163" t="s">
        <v>10</v>
      </c>
      <c r="E349" s="161" t="s">
        <v>2026</v>
      </c>
      <c r="F349" s="161">
        <v>226</v>
      </c>
      <c r="G349" s="161">
        <v>226</v>
      </c>
      <c r="H349" s="161">
        <v>1</v>
      </c>
      <c r="I349" s="161" t="s">
        <v>148</v>
      </c>
      <c r="J349" s="161" t="s">
        <v>63</v>
      </c>
      <c r="K349" s="161" t="s">
        <v>825</v>
      </c>
      <c r="L349" s="161">
        <v>24.9</v>
      </c>
      <c r="M349" s="161" t="s">
        <v>886</v>
      </c>
      <c r="N349" s="158" t="s">
        <v>25</v>
      </c>
      <c r="O349" s="161"/>
    </row>
    <row r="350" spans="1:15" ht="15" customHeight="1">
      <c r="A350" s="161">
        <v>349</v>
      </c>
      <c r="B350" s="162">
        <v>40000000767</v>
      </c>
      <c r="C350" s="158" t="s">
        <v>34</v>
      </c>
      <c r="D350" s="163" t="s">
        <v>10</v>
      </c>
      <c r="E350" s="161" t="s">
        <v>2025</v>
      </c>
      <c r="F350" s="161">
        <v>1064</v>
      </c>
      <c r="G350" s="161">
        <v>1064</v>
      </c>
      <c r="H350" s="161">
        <v>1</v>
      </c>
      <c r="I350" s="161" t="s">
        <v>148</v>
      </c>
      <c r="J350" s="161" t="s">
        <v>42</v>
      </c>
      <c r="K350" s="161">
        <v>44</v>
      </c>
      <c r="L350" s="161">
        <v>1</v>
      </c>
      <c r="M350" s="161" t="s">
        <v>857</v>
      </c>
      <c r="N350" s="158" t="s">
        <v>151</v>
      </c>
      <c r="O350" s="161"/>
    </row>
    <row r="351" spans="1:15" ht="15" customHeight="1">
      <c r="A351" s="161">
        <v>350</v>
      </c>
      <c r="B351" s="162">
        <v>40000000766</v>
      </c>
      <c r="C351" s="158" t="s">
        <v>34</v>
      </c>
      <c r="D351" s="163" t="s">
        <v>10</v>
      </c>
      <c r="E351" s="161" t="s">
        <v>2025</v>
      </c>
      <c r="F351" s="161">
        <v>1098</v>
      </c>
      <c r="G351" s="161">
        <v>1098</v>
      </c>
      <c r="H351" s="161">
        <v>1</v>
      </c>
      <c r="I351" s="161" t="s">
        <v>148</v>
      </c>
      <c r="J351" s="161" t="s">
        <v>42</v>
      </c>
      <c r="K351" s="161">
        <v>54</v>
      </c>
      <c r="L351" s="161">
        <v>1</v>
      </c>
      <c r="M351" s="161" t="s">
        <v>857</v>
      </c>
      <c r="N351" s="158" t="s">
        <v>151</v>
      </c>
      <c r="O351" s="161"/>
    </row>
    <row r="352" spans="1:15" ht="15" customHeight="1">
      <c r="A352" s="161">
        <v>351</v>
      </c>
      <c r="B352" s="162">
        <v>40000000765</v>
      </c>
      <c r="C352" s="158" t="s">
        <v>159</v>
      </c>
      <c r="D352" s="163" t="s">
        <v>10</v>
      </c>
      <c r="E352" s="161" t="s">
        <v>2026</v>
      </c>
      <c r="F352" s="161">
        <v>276</v>
      </c>
      <c r="G352" s="161">
        <v>276</v>
      </c>
      <c r="H352" s="161">
        <v>1</v>
      </c>
      <c r="I352" s="161" t="s">
        <v>148</v>
      </c>
      <c r="J352" s="161" t="s">
        <v>160</v>
      </c>
      <c r="K352" s="161" t="s">
        <v>825</v>
      </c>
      <c r="L352" s="161">
        <v>69.900000000000006</v>
      </c>
      <c r="M352" s="161" t="s">
        <v>895</v>
      </c>
      <c r="N352" s="158" t="s">
        <v>25</v>
      </c>
      <c r="O352" s="161"/>
    </row>
    <row r="353" spans="1:15" ht="15" customHeight="1">
      <c r="A353" s="161">
        <v>352</v>
      </c>
      <c r="B353" s="162">
        <v>40000000764</v>
      </c>
      <c r="C353" s="158" t="s">
        <v>159</v>
      </c>
      <c r="D353" s="163" t="s">
        <v>10</v>
      </c>
      <c r="E353" s="161" t="s">
        <v>2026</v>
      </c>
      <c r="F353" s="161">
        <v>302</v>
      </c>
      <c r="G353" s="161">
        <v>302</v>
      </c>
      <c r="H353" s="161">
        <v>1</v>
      </c>
      <c r="I353" s="161" t="s">
        <v>148</v>
      </c>
      <c r="J353" s="161" t="s">
        <v>160</v>
      </c>
      <c r="K353" s="161" t="s">
        <v>828</v>
      </c>
      <c r="L353" s="161">
        <v>1</v>
      </c>
      <c r="M353" s="161" t="s">
        <v>895</v>
      </c>
      <c r="N353" s="158" t="s">
        <v>25</v>
      </c>
      <c r="O353" s="161"/>
    </row>
    <row r="354" spans="1:15" ht="15" customHeight="1">
      <c r="A354" s="161">
        <v>353</v>
      </c>
      <c r="B354" s="162">
        <v>40000000763</v>
      </c>
      <c r="C354" s="158" t="s">
        <v>159</v>
      </c>
      <c r="D354" s="163" t="s">
        <v>10</v>
      </c>
      <c r="E354" s="161" t="s">
        <v>2026</v>
      </c>
      <c r="F354" s="161">
        <v>266</v>
      </c>
      <c r="G354" s="161">
        <v>266</v>
      </c>
      <c r="H354" s="161">
        <v>1</v>
      </c>
      <c r="I354" s="161" t="s">
        <v>148</v>
      </c>
      <c r="J354" s="161" t="s">
        <v>160</v>
      </c>
      <c r="K354" s="161" t="s">
        <v>810</v>
      </c>
      <c r="L354" s="161">
        <v>69.900000000000006</v>
      </c>
      <c r="M354" s="161" t="s">
        <v>895</v>
      </c>
      <c r="N354" s="158" t="s">
        <v>25</v>
      </c>
      <c r="O354" s="161"/>
    </row>
    <row r="355" spans="1:15" ht="15" customHeight="1">
      <c r="A355" s="161">
        <v>354</v>
      </c>
      <c r="B355" s="162">
        <v>40000000762</v>
      </c>
      <c r="C355" s="158" t="s">
        <v>159</v>
      </c>
      <c r="D355" s="163" t="s">
        <v>10</v>
      </c>
      <c r="E355" s="161" t="s">
        <v>2026</v>
      </c>
      <c r="F355" s="161">
        <v>306</v>
      </c>
      <c r="G355" s="161">
        <v>306</v>
      </c>
      <c r="H355" s="161">
        <v>1</v>
      </c>
      <c r="I355" s="161" t="s">
        <v>148</v>
      </c>
      <c r="J355" s="161" t="s">
        <v>160</v>
      </c>
      <c r="K355" s="161" t="s">
        <v>828</v>
      </c>
      <c r="L355" s="161">
        <v>69.900000000000006</v>
      </c>
      <c r="M355" s="161" t="s">
        <v>895</v>
      </c>
      <c r="N355" s="158" t="s">
        <v>25</v>
      </c>
      <c r="O355" s="161"/>
    </row>
    <row r="356" spans="1:15" ht="15" customHeight="1">
      <c r="A356" s="161">
        <v>355</v>
      </c>
      <c r="B356" s="162">
        <v>40000000761</v>
      </c>
      <c r="C356" s="158" t="s">
        <v>159</v>
      </c>
      <c r="D356" s="163" t="s">
        <v>10</v>
      </c>
      <c r="E356" s="161" t="s">
        <v>2026</v>
      </c>
      <c r="F356" s="161">
        <v>330</v>
      </c>
      <c r="G356" s="161">
        <v>330</v>
      </c>
      <c r="H356" s="161">
        <v>1</v>
      </c>
      <c r="I356" s="161" t="s">
        <v>148</v>
      </c>
      <c r="J356" s="161" t="s">
        <v>160</v>
      </c>
      <c r="K356" s="161" t="s">
        <v>959</v>
      </c>
      <c r="L356" s="161">
        <v>69.900000000000006</v>
      </c>
      <c r="M356" s="161" t="s">
        <v>895</v>
      </c>
      <c r="N356" s="158" t="s">
        <v>25</v>
      </c>
      <c r="O356" s="161"/>
    </row>
    <row r="357" spans="1:15" ht="15" customHeight="1">
      <c r="A357" s="161">
        <v>356</v>
      </c>
      <c r="B357" s="162">
        <v>40000000760</v>
      </c>
      <c r="C357" s="158" t="s">
        <v>52</v>
      </c>
      <c r="D357" s="163" t="s">
        <v>10</v>
      </c>
      <c r="E357" s="161" t="s">
        <v>2026</v>
      </c>
      <c r="F357" s="161">
        <v>514</v>
      </c>
      <c r="G357" s="161">
        <v>514</v>
      </c>
      <c r="H357" s="161">
        <v>1</v>
      </c>
      <c r="I357" s="161" t="s">
        <v>148</v>
      </c>
      <c r="J357" s="161" t="s">
        <v>153</v>
      </c>
      <c r="K357" s="161">
        <v>48</v>
      </c>
      <c r="L357" s="161">
        <v>1</v>
      </c>
      <c r="M357" s="161" t="s">
        <v>896</v>
      </c>
      <c r="N357" s="158" t="s">
        <v>161</v>
      </c>
      <c r="O357" s="161"/>
    </row>
    <row r="358" spans="1:15" ht="15" customHeight="1">
      <c r="A358" s="161">
        <v>357</v>
      </c>
      <c r="B358" s="162">
        <v>40000000759</v>
      </c>
      <c r="C358" s="158" t="s">
        <v>46</v>
      </c>
      <c r="D358" s="163" t="s">
        <v>10</v>
      </c>
      <c r="E358" s="161" t="s">
        <v>2027</v>
      </c>
      <c r="F358" s="161">
        <v>176</v>
      </c>
      <c r="G358" s="161">
        <v>176</v>
      </c>
      <c r="H358" s="161">
        <v>1</v>
      </c>
      <c r="I358" s="161" t="s">
        <v>148</v>
      </c>
      <c r="J358" s="161" t="s">
        <v>12</v>
      </c>
      <c r="K358" s="161" t="s">
        <v>825</v>
      </c>
      <c r="L358" s="161">
        <v>1</v>
      </c>
      <c r="M358" s="161" t="s">
        <v>857</v>
      </c>
      <c r="N358" s="158" t="s">
        <v>25</v>
      </c>
      <c r="O358" s="161"/>
    </row>
    <row r="359" spans="1:15" ht="15" customHeight="1">
      <c r="A359" s="161">
        <v>358</v>
      </c>
      <c r="B359" s="162">
        <v>40000000758</v>
      </c>
      <c r="C359" s="158" t="s">
        <v>109</v>
      </c>
      <c r="D359" s="163" t="s">
        <v>10</v>
      </c>
      <c r="E359" s="161" t="s">
        <v>2032</v>
      </c>
      <c r="F359" s="161">
        <v>548</v>
      </c>
      <c r="G359" s="161">
        <v>548</v>
      </c>
      <c r="H359" s="161">
        <v>1</v>
      </c>
      <c r="I359" s="161" t="s">
        <v>148</v>
      </c>
      <c r="J359" s="161" t="s">
        <v>42</v>
      </c>
      <c r="K359" s="161">
        <v>30</v>
      </c>
      <c r="L359" s="161">
        <v>69.900000000000006</v>
      </c>
      <c r="M359" s="161" t="s">
        <v>895</v>
      </c>
      <c r="N359" s="158" t="s">
        <v>25</v>
      </c>
      <c r="O359" s="161"/>
    </row>
    <row r="360" spans="1:15" ht="15" customHeight="1">
      <c r="A360" s="161">
        <v>359</v>
      </c>
      <c r="B360" s="162">
        <v>40000000757</v>
      </c>
      <c r="C360" s="158" t="s">
        <v>109</v>
      </c>
      <c r="D360" s="163" t="s">
        <v>10</v>
      </c>
      <c r="E360" s="161" t="s">
        <v>2032</v>
      </c>
      <c r="F360" s="161">
        <v>590</v>
      </c>
      <c r="G360" s="161">
        <v>590</v>
      </c>
      <c r="H360" s="161">
        <v>1</v>
      </c>
      <c r="I360" s="161" t="s">
        <v>148</v>
      </c>
      <c r="J360" s="161" t="s">
        <v>42</v>
      </c>
      <c r="K360" s="161">
        <v>29</v>
      </c>
      <c r="L360" s="161">
        <v>69.900000000000006</v>
      </c>
      <c r="M360" s="161" t="s">
        <v>926</v>
      </c>
      <c r="N360" s="158" t="s">
        <v>25</v>
      </c>
      <c r="O360" s="161"/>
    </row>
    <row r="361" spans="1:15" ht="15" customHeight="1">
      <c r="A361" s="161">
        <v>360</v>
      </c>
      <c r="B361" s="162">
        <v>40000000756</v>
      </c>
      <c r="C361" s="158" t="s">
        <v>109</v>
      </c>
      <c r="D361" s="163" t="s">
        <v>10</v>
      </c>
      <c r="E361" s="161" t="s">
        <v>2032</v>
      </c>
      <c r="F361" s="161">
        <v>644</v>
      </c>
      <c r="G361" s="161">
        <v>644</v>
      </c>
      <c r="H361" s="161">
        <v>1</v>
      </c>
      <c r="I361" s="161" t="s">
        <v>148</v>
      </c>
      <c r="J361" s="161" t="s">
        <v>42</v>
      </c>
      <c r="K361" s="161">
        <v>32</v>
      </c>
      <c r="L361" s="161">
        <v>69.900000000000006</v>
      </c>
      <c r="M361" s="161" t="s">
        <v>926</v>
      </c>
      <c r="N361" s="158" t="s">
        <v>25</v>
      </c>
      <c r="O361" s="161"/>
    </row>
    <row r="362" spans="1:15" ht="15" customHeight="1">
      <c r="A362" s="161">
        <v>361</v>
      </c>
      <c r="B362" s="162">
        <v>40000000755</v>
      </c>
      <c r="C362" s="158" t="s">
        <v>109</v>
      </c>
      <c r="D362" s="163" t="s">
        <v>10</v>
      </c>
      <c r="E362" s="161" t="s">
        <v>2032</v>
      </c>
      <c r="F362" s="161">
        <v>528</v>
      </c>
      <c r="G362" s="161">
        <v>528</v>
      </c>
      <c r="H362" s="161">
        <v>1</v>
      </c>
      <c r="I362" s="161" t="s">
        <v>148</v>
      </c>
      <c r="J362" s="161" t="s">
        <v>42</v>
      </c>
      <c r="K362" s="161">
        <v>29</v>
      </c>
      <c r="L362" s="161">
        <v>1</v>
      </c>
      <c r="M362" s="161" t="s">
        <v>926</v>
      </c>
      <c r="N362" s="158" t="s">
        <v>25</v>
      </c>
      <c r="O362" s="161"/>
    </row>
    <row r="363" spans="1:15" ht="15" customHeight="1">
      <c r="A363" s="161">
        <v>362</v>
      </c>
      <c r="B363" s="162">
        <v>40000000754</v>
      </c>
      <c r="C363" s="158" t="s">
        <v>109</v>
      </c>
      <c r="D363" s="163" t="s">
        <v>10</v>
      </c>
      <c r="E363" s="161" t="s">
        <v>2032</v>
      </c>
      <c r="F363" s="161">
        <v>506</v>
      </c>
      <c r="G363" s="161">
        <v>506</v>
      </c>
      <c r="H363" s="161">
        <v>1</v>
      </c>
      <c r="I363" s="161" t="s">
        <v>148</v>
      </c>
      <c r="J363" s="161" t="s">
        <v>42</v>
      </c>
      <c r="K363" s="161">
        <v>28</v>
      </c>
      <c r="L363" s="161">
        <v>1</v>
      </c>
      <c r="M363" s="161" t="s">
        <v>926</v>
      </c>
      <c r="N363" s="158" t="s">
        <v>25</v>
      </c>
      <c r="O363" s="161"/>
    </row>
    <row r="364" spans="1:15" ht="15" customHeight="1">
      <c r="A364" s="161">
        <v>363</v>
      </c>
      <c r="B364" s="162">
        <v>40000000753</v>
      </c>
      <c r="C364" s="158" t="s">
        <v>109</v>
      </c>
      <c r="D364" s="163" t="s">
        <v>10</v>
      </c>
      <c r="E364" s="161" t="s">
        <v>2032</v>
      </c>
      <c r="F364" s="161">
        <v>704</v>
      </c>
      <c r="G364" s="161">
        <v>704</v>
      </c>
      <c r="H364" s="161">
        <v>1</v>
      </c>
      <c r="I364" s="161" t="s">
        <v>148</v>
      </c>
      <c r="J364" s="161" t="s">
        <v>39</v>
      </c>
      <c r="K364" s="161">
        <v>40</v>
      </c>
      <c r="L364" s="161">
        <v>79.900000000000006</v>
      </c>
      <c r="M364" s="161" t="s">
        <v>926</v>
      </c>
      <c r="N364" s="158" t="s">
        <v>25</v>
      </c>
      <c r="O364" s="161"/>
    </row>
    <row r="365" spans="1:15" ht="15" customHeight="1">
      <c r="A365" s="161">
        <v>364</v>
      </c>
      <c r="B365" s="162">
        <v>40000000752</v>
      </c>
      <c r="C365" s="158" t="s">
        <v>109</v>
      </c>
      <c r="D365" s="163" t="s">
        <v>10</v>
      </c>
      <c r="E365" s="161" t="s">
        <v>2032</v>
      </c>
      <c r="F365" s="161">
        <v>568</v>
      </c>
      <c r="G365" s="161">
        <v>568</v>
      </c>
      <c r="H365" s="161">
        <v>1</v>
      </c>
      <c r="I365" s="161" t="s">
        <v>148</v>
      </c>
      <c r="J365" s="161" t="s">
        <v>42</v>
      </c>
      <c r="K365" s="161">
        <v>30</v>
      </c>
      <c r="L365" s="161">
        <v>69.900000000000006</v>
      </c>
      <c r="M365" s="161" t="s">
        <v>926</v>
      </c>
      <c r="N365" s="158" t="s">
        <v>25</v>
      </c>
      <c r="O365" s="161"/>
    </row>
    <row r="366" spans="1:15" ht="15" customHeight="1">
      <c r="A366" s="161">
        <v>365</v>
      </c>
      <c r="B366" s="162">
        <v>40000000751</v>
      </c>
      <c r="C366" s="158" t="s">
        <v>109</v>
      </c>
      <c r="D366" s="163" t="s">
        <v>10</v>
      </c>
      <c r="E366" s="161" t="s">
        <v>2032</v>
      </c>
      <c r="F366" s="161">
        <v>618</v>
      </c>
      <c r="G366" s="161">
        <v>618</v>
      </c>
      <c r="H366" s="161">
        <v>1</v>
      </c>
      <c r="I366" s="161" t="s">
        <v>148</v>
      </c>
      <c r="J366" s="161" t="s">
        <v>42</v>
      </c>
      <c r="K366" s="161">
        <v>34</v>
      </c>
      <c r="L366" s="161">
        <v>69.900000000000006</v>
      </c>
      <c r="M366" s="161" t="s">
        <v>926</v>
      </c>
      <c r="N366" s="158" t="s">
        <v>25</v>
      </c>
      <c r="O366" s="161"/>
    </row>
    <row r="367" spans="1:15" ht="15" customHeight="1">
      <c r="A367" s="161">
        <v>366</v>
      </c>
      <c r="B367" s="162">
        <v>40000000750</v>
      </c>
      <c r="C367" s="158" t="s">
        <v>109</v>
      </c>
      <c r="D367" s="163" t="s">
        <v>10</v>
      </c>
      <c r="E367" s="161" t="s">
        <v>2032</v>
      </c>
      <c r="F367" s="161">
        <v>606</v>
      </c>
      <c r="G367" s="161">
        <v>606</v>
      </c>
      <c r="H367" s="161">
        <v>1</v>
      </c>
      <c r="I367" s="161" t="s">
        <v>148</v>
      </c>
      <c r="J367" s="161" t="s">
        <v>42</v>
      </c>
      <c r="K367" s="161">
        <v>33</v>
      </c>
      <c r="L367" s="161">
        <v>69.900000000000006</v>
      </c>
      <c r="M367" s="161" t="s">
        <v>926</v>
      </c>
      <c r="N367" s="158" t="s">
        <v>25</v>
      </c>
      <c r="O367" s="161"/>
    </row>
    <row r="368" spans="1:15" ht="15" customHeight="1">
      <c r="A368" s="161">
        <v>367</v>
      </c>
      <c r="B368" s="162">
        <v>40000000749</v>
      </c>
      <c r="C368" s="158" t="s">
        <v>109</v>
      </c>
      <c r="D368" s="163" t="s">
        <v>10</v>
      </c>
      <c r="E368" s="161" t="s">
        <v>2032</v>
      </c>
      <c r="F368" s="161">
        <v>510</v>
      </c>
      <c r="G368" s="161">
        <v>510</v>
      </c>
      <c r="H368" s="161">
        <v>1</v>
      </c>
      <c r="I368" s="161" t="s">
        <v>148</v>
      </c>
      <c r="J368" s="161" t="s">
        <v>42</v>
      </c>
      <c r="K368" s="161">
        <v>28</v>
      </c>
      <c r="L368" s="161">
        <v>69.900000000000006</v>
      </c>
      <c r="M368" s="161" t="s">
        <v>926</v>
      </c>
      <c r="N368" s="158" t="s">
        <v>25</v>
      </c>
      <c r="O368" s="161"/>
    </row>
    <row r="369" spans="1:15" ht="15" customHeight="1">
      <c r="A369" s="161">
        <v>368</v>
      </c>
      <c r="B369" s="162">
        <v>40000000748</v>
      </c>
      <c r="C369" s="158" t="s">
        <v>49</v>
      </c>
      <c r="D369" s="163" t="s">
        <v>10</v>
      </c>
      <c r="E369" s="161" t="s">
        <v>2025</v>
      </c>
      <c r="F369" s="161">
        <v>644</v>
      </c>
      <c r="G369" s="161">
        <v>644</v>
      </c>
      <c r="H369" s="161">
        <v>1</v>
      </c>
      <c r="I369" s="161" t="s">
        <v>148</v>
      </c>
      <c r="J369" s="161" t="s">
        <v>18</v>
      </c>
      <c r="K369" s="161" t="s">
        <v>821</v>
      </c>
      <c r="L369" s="161">
        <v>74.900000000000006</v>
      </c>
      <c r="M369" s="161" t="s">
        <v>952</v>
      </c>
      <c r="N369" s="158" t="s">
        <v>25</v>
      </c>
      <c r="O369" s="161"/>
    </row>
    <row r="370" spans="1:15" ht="15" customHeight="1">
      <c r="A370" s="161">
        <v>369</v>
      </c>
      <c r="B370" s="162">
        <v>40000000747</v>
      </c>
      <c r="C370" s="158" t="s">
        <v>49</v>
      </c>
      <c r="D370" s="163" t="s">
        <v>10</v>
      </c>
      <c r="E370" s="161" t="s">
        <v>2025</v>
      </c>
      <c r="F370" s="161">
        <v>696</v>
      </c>
      <c r="G370" s="161">
        <v>696</v>
      </c>
      <c r="H370" s="161">
        <v>1</v>
      </c>
      <c r="I370" s="161" t="s">
        <v>148</v>
      </c>
      <c r="J370" s="161" t="s">
        <v>18</v>
      </c>
      <c r="K370" s="161" t="s">
        <v>828</v>
      </c>
      <c r="L370" s="161">
        <v>37.450000000000003</v>
      </c>
      <c r="M370" s="161" t="s">
        <v>952</v>
      </c>
      <c r="N370" s="158" t="s">
        <v>25</v>
      </c>
      <c r="O370" s="161"/>
    </row>
    <row r="371" spans="1:15" ht="15" customHeight="1">
      <c r="A371" s="161">
        <v>370</v>
      </c>
      <c r="B371" s="162">
        <v>40000000746</v>
      </c>
      <c r="C371" s="158" t="s">
        <v>49</v>
      </c>
      <c r="D371" s="163" t="s">
        <v>10</v>
      </c>
      <c r="E371" s="161" t="s">
        <v>2025</v>
      </c>
      <c r="F371" s="161">
        <v>656</v>
      </c>
      <c r="G371" s="161">
        <v>656</v>
      </c>
      <c r="H371" s="161">
        <v>1</v>
      </c>
      <c r="I371" s="161" t="s">
        <v>148</v>
      </c>
      <c r="J371" s="161" t="s">
        <v>18</v>
      </c>
      <c r="K371" s="161" t="s">
        <v>821</v>
      </c>
      <c r="L371" s="161">
        <v>74.900000000000006</v>
      </c>
      <c r="M371" s="161" t="s">
        <v>952</v>
      </c>
      <c r="N371" s="158" t="s">
        <v>25</v>
      </c>
      <c r="O371" s="161"/>
    </row>
    <row r="372" spans="1:15" ht="15" customHeight="1">
      <c r="A372" s="161">
        <v>371</v>
      </c>
      <c r="B372" s="162">
        <v>40000000745</v>
      </c>
      <c r="C372" s="158" t="s">
        <v>49</v>
      </c>
      <c r="D372" s="163" t="s">
        <v>10</v>
      </c>
      <c r="E372" s="161" t="s">
        <v>2025</v>
      </c>
      <c r="F372" s="161">
        <v>614</v>
      </c>
      <c r="G372" s="161">
        <v>614</v>
      </c>
      <c r="H372" s="161">
        <v>1</v>
      </c>
      <c r="I372" s="161" t="s">
        <v>148</v>
      </c>
      <c r="J372" s="161" t="s">
        <v>18</v>
      </c>
      <c r="K372" s="161" t="s">
        <v>825</v>
      </c>
      <c r="L372" s="161">
        <v>74.900000000000006</v>
      </c>
      <c r="M372" s="161" t="s">
        <v>952</v>
      </c>
      <c r="N372" s="158" t="s">
        <v>25</v>
      </c>
      <c r="O372" s="161"/>
    </row>
    <row r="373" spans="1:15" ht="15" customHeight="1">
      <c r="A373" s="161">
        <v>372</v>
      </c>
      <c r="B373" s="162">
        <v>40000000744</v>
      </c>
      <c r="C373" s="158" t="s">
        <v>49</v>
      </c>
      <c r="D373" s="163" t="s">
        <v>10</v>
      </c>
      <c r="E373" s="161" t="s">
        <v>2025</v>
      </c>
      <c r="F373" s="161">
        <v>630</v>
      </c>
      <c r="G373" s="161">
        <v>630</v>
      </c>
      <c r="H373" s="161">
        <v>1</v>
      </c>
      <c r="I373" s="161" t="s">
        <v>148</v>
      </c>
      <c r="J373" s="161" t="s">
        <v>18</v>
      </c>
      <c r="K373" s="161" t="s">
        <v>825</v>
      </c>
      <c r="L373" s="161">
        <v>74.900000000000006</v>
      </c>
      <c r="M373" s="161" t="s">
        <v>952</v>
      </c>
      <c r="N373" s="158" t="s">
        <v>25</v>
      </c>
      <c r="O373" s="161"/>
    </row>
    <row r="374" spans="1:15" ht="15" customHeight="1">
      <c r="A374" s="161">
        <v>373</v>
      </c>
      <c r="B374" s="162">
        <v>40000000743</v>
      </c>
      <c r="C374" s="158" t="s">
        <v>49</v>
      </c>
      <c r="D374" s="163" t="s">
        <v>10</v>
      </c>
      <c r="E374" s="161" t="s">
        <v>2025</v>
      </c>
      <c r="F374" s="161">
        <v>420</v>
      </c>
      <c r="G374" s="161">
        <v>420</v>
      </c>
      <c r="H374" s="161">
        <v>1</v>
      </c>
      <c r="I374" s="161" t="s">
        <v>148</v>
      </c>
      <c r="J374" s="161" t="s">
        <v>42</v>
      </c>
      <c r="K374" s="161" t="s">
        <v>825</v>
      </c>
      <c r="L374" s="161">
        <v>94.9</v>
      </c>
      <c r="M374" s="161" t="s">
        <v>886</v>
      </c>
      <c r="N374" s="158" t="s">
        <v>162</v>
      </c>
      <c r="O374" s="161"/>
    </row>
    <row r="375" spans="1:15" ht="15" customHeight="1">
      <c r="A375" s="161">
        <v>374</v>
      </c>
      <c r="B375" s="162">
        <v>40000000742</v>
      </c>
      <c r="C375" s="158" t="s">
        <v>49</v>
      </c>
      <c r="D375" s="163" t="s">
        <v>10</v>
      </c>
      <c r="E375" s="161" t="s">
        <v>2025</v>
      </c>
      <c r="F375" s="161">
        <v>510</v>
      </c>
      <c r="G375" s="161">
        <v>510</v>
      </c>
      <c r="H375" s="161">
        <v>1</v>
      </c>
      <c r="I375" s="161" t="s">
        <v>148</v>
      </c>
      <c r="J375" s="161" t="s">
        <v>42</v>
      </c>
      <c r="K375" s="161" t="s">
        <v>948</v>
      </c>
      <c r="L375" s="161">
        <v>1</v>
      </c>
      <c r="M375" s="161" t="s">
        <v>886</v>
      </c>
      <c r="N375" s="158" t="s">
        <v>162</v>
      </c>
      <c r="O375" s="161"/>
    </row>
    <row r="376" spans="1:15" ht="15" customHeight="1">
      <c r="A376" s="161">
        <v>375</v>
      </c>
      <c r="B376" s="162">
        <v>40000000741</v>
      </c>
      <c r="C376" s="158" t="s">
        <v>49</v>
      </c>
      <c r="D376" s="163" t="s">
        <v>10</v>
      </c>
      <c r="E376" s="161" t="s">
        <v>2025</v>
      </c>
      <c r="F376" s="161">
        <v>424</v>
      </c>
      <c r="G376" s="161">
        <v>424</v>
      </c>
      <c r="H376" s="161">
        <v>1</v>
      </c>
      <c r="I376" s="161" t="s">
        <v>148</v>
      </c>
      <c r="J376" s="161" t="s">
        <v>42</v>
      </c>
      <c r="K376" s="161" t="s">
        <v>810</v>
      </c>
      <c r="L376" s="161">
        <v>94.9</v>
      </c>
      <c r="M376" s="161" t="s">
        <v>886</v>
      </c>
      <c r="N376" s="158" t="s">
        <v>162</v>
      </c>
      <c r="O376" s="161"/>
    </row>
    <row r="377" spans="1:15" ht="15" customHeight="1">
      <c r="A377" s="161">
        <v>376</v>
      </c>
      <c r="B377" s="162">
        <v>40000000740</v>
      </c>
      <c r="C377" s="158" t="s">
        <v>49</v>
      </c>
      <c r="D377" s="163" t="s">
        <v>10</v>
      </c>
      <c r="E377" s="161" t="s">
        <v>2025</v>
      </c>
      <c r="F377" s="161">
        <v>460</v>
      </c>
      <c r="G377" s="161">
        <v>460</v>
      </c>
      <c r="H377" s="161">
        <v>1</v>
      </c>
      <c r="I377" s="161" t="s">
        <v>148</v>
      </c>
      <c r="J377" s="161" t="s">
        <v>42</v>
      </c>
      <c r="K377" s="161" t="s">
        <v>821</v>
      </c>
      <c r="L377" s="161">
        <v>94.9</v>
      </c>
      <c r="M377" s="161" t="s">
        <v>886</v>
      </c>
      <c r="N377" s="158" t="s">
        <v>162</v>
      </c>
      <c r="O377" s="161"/>
    </row>
    <row r="378" spans="1:15" ht="15" customHeight="1">
      <c r="A378" s="161">
        <v>377</v>
      </c>
      <c r="B378" s="162">
        <v>40000000739</v>
      </c>
      <c r="C378" s="158" t="s">
        <v>49</v>
      </c>
      <c r="D378" s="163" t="s">
        <v>10</v>
      </c>
      <c r="E378" s="161" t="s">
        <v>2025</v>
      </c>
      <c r="F378" s="161">
        <v>458</v>
      </c>
      <c r="G378" s="161">
        <v>458</v>
      </c>
      <c r="H378" s="161">
        <v>1</v>
      </c>
      <c r="I378" s="161" t="s">
        <v>148</v>
      </c>
      <c r="J378" s="161" t="s">
        <v>42</v>
      </c>
      <c r="K378" s="161" t="s">
        <v>821</v>
      </c>
      <c r="L378" s="161">
        <v>1</v>
      </c>
      <c r="M378" s="161" t="s">
        <v>886</v>
      </c>
      <c r="N378" s="158" t="s">
        <v>162</v>
      </c>
      <c r="O378" s="161"/>
    </row>
    <row r="379" spans="1:15" ht="15" customHeight="1">
      <c r="A379" s="161">
        <v>378</v>
      </c>
      <c r="B379" s="162">
        <v>40000000738</v>
      </c>
      <c r="C379" s="158" t="s">
        <v>150</v>
      </c>
      <c r="D379" s="163" t="s">
        <v>10</v>
      </c>
      <c r="E379" s="161" t="s">
        <v>2025</v>
      </c>
      <c r="F379" s="161">
        <v>292</v>
      </c>
      <c r="G379" s="161">
        <v>292</v>
      </c>
      <c r="H379" s="161">
        <v>1</v>
      </c>
      <c r="I379" s="161" t="s">
        <v>148</v>
      </c>
      <c r="J379" s="161" t="s">
        <v>63</v>
      </c>
      <c r="K379" s="161" t="s">
        <v>828</v>
      </c>
      <c r="L379" s="161">
        <v>89.9</v>
      </c>
      <c r="M379" s="161" t="s">
        <v>886</v>
      </c>
      <c r="N379" s="158" t="s">
        <v>151</v>
      </c>
      <c r="O379" s="161"/>
    </row>
    <row r="380" spans="1:15" ht="15" customHeight="1">
      <c r="A380" s="161">
        <v>379</v>
      </c>
      <c r="B380" s="162">
        <v>40000000737</v>
      </c>
      <c r="C380" s="158" t="s">
        <v>150</v>
      </c>
      <c r="D380" s="163" t="s">
        <v>10</v>
      </c>
      <c r="E380" s="161" t="s">
        <v>2025</v>
      </c>
      <c r="F380" s="161">
        <v>292</v>
      </c>
      <c r="G380" s="161">
        <v>292</v>
      </c>
      <c r="H380" s="161">
        <v>1</v>
      </c>
      <c r="I380" s="161" t="s">
        <v>148</v>
      </c>
      <c r="J380" s="161" t="s">
        <v>63</v>
      </c>
      <c r="K380" s="161" t="s">
        <v>828</v>
      </c>
      <c r="L380" s="161">
        <v>89.9</v>
      </c>
      <c r="M380" s="161" t="s">
        <v>886</v>
      </c>
      <c r="N380" s="158" t="s">
        <v>151</v>
      </c>
      <c r="O380" s="161"/>
    </row>
    <row r="381" spans="1:15" ht="15" customHeight="1">
      <c r="A381" s="161">
        <v>380</v>
      </c>
      <c r="B381" s="162">
        <v>40000000736</v>
      </c>
      <c r="C381" s="158" t="s">
        <v>150</v>
      </c>
      <c r="D381" s="163" t="s">
        <v>10</v>
      </c>
      <c r="E381" s="161" t="s">
        <v>2025</v>
      </c>
      <c r="F381" s="161">
        <v>282</v>
      </c>
      <c r="G381" s="161">
        <v>282</v>
      </c>
      <c r="H381" s="161">
        <v>1</v>
      </c>
      <c r="I381" s="161" t="s">
        <v>148</v>
      </c>
      <c r="J381" s="161" t="s">
        <v>63</v>
      </c>
      <c r="K381" s="161" t="s">
        <v>821</v>
      </c>
      <c r="L381" s="161">
        <v>89.9</v>
      </c>
      <c r="M381" s="161" t="s">
        <v>886</v>
      </c>
      <c r="N381" s="158" t="s">
        <v>151</v>
      </c>
      <c r="O381" s="161"/>
    </row>
    <row r="382" spans="1:15" ht="15" customHeight="1">
      <c r="A382" s="161">
        <v>381</v>
      </c>
      <c r="B382" s="162">
        <v>40000000735</v>
      </c>
      <c r="C382" s="158" t="s">
        <v>109</v>
      </c>
      <c r="D382" s="163" t="s">
        <v>10</v>
      </c>
      <c r="E382" s="161" t="s">
        <v>2032</v>
      </c>
      <c r="F382" s="161">
        <v>636</v>
      </c>
      <c r="G382" s="161">
        <v>636</v>
      </c>
      <c r="H382" s="161">
        <v>1</v>
      </c>
      <c r="I382" s="161" t="s">
        <v>148</v>
      </c>
      <c r="J382" s="161" t="s">
        <v>42</v>
      </c>
      <c r="K382" s="161">
        <v>30</v>
      </c>
      <c r="L382" s="161">
        <v>109.9</v>
      </c>
      <c r="M382" s="161" t="s">
        <v>889</v>
      </c>
      <c r="N382" s="158" t="s">
        <v>25</v>
      </c>
      <c r="O382" s="161"/>
    </row>
    <row r="383" spans="1:15" ht="15" customHeight="1">
      <c r="A383" s="161">
        <v>382</v>
      </c>
      <c r="B383" s="162">
        <v>40000000734</v>
      </c>
      <c r="C383" s="158" t="s">
        <v>109</v>
      </c>
      <c r="D383" s="163" t="s">
        <v>10</v>
      </c>
      <c r="E383" s="161" t="s">
        <v>2032</v>
      </c>
      <c r="F383" s="161">
        <v>638</v>
      </c>
      <c r="G383" s="161">
        <v>638</v>
      </c>
      <c r="H383" s="161">
        <v>1</v>
      </c>
      <c r="I383" s="161" t="s">
        <v>148</v>
      </c>
      <c r="J383" s="161" t="s">
        <v>42</v>
      </c>
      <c r="K383" s="161">
        <v>31</v>
      </c>
      <c r="L383" s="161">
        <v>109.9</v>
      </c>
      <c r="M383" s="161" t="s">
        <v>889</v>
      </c>
      <c r="N383" s="158" t="s">
        <v>25</v>
      </c>
      <c r="O383" s="161"/>
    </row>
    <row r="384" spans="1:15" ht="15" customHeight="1">
      <c r="A384" s="161">
        <v>383</v>
      </c>
      <c r="B384" s="162">
        <v>40000000733</v>
      </c>
      <c r="C384" s="158" t="s">
        <v>109</v>
      </c>
      <c r="D384" s="163" t="s">
        <v>10</v>
      </c>
      <c r="E384" s="161" t="s">
        <v>2032</v>
      </c>
      <c r="F384" s="161">
        <v>678</v>
      </c>
      <c r="G384" s="161">
        <v>678</v>
      </c>
      <c r="H384" s="161">
        <v>1</v>
      </c>
      <c r="I384" s="161" t="s">
        <v>148</v>
      </c>
      <c r="J384" s="161" t="s">
        <v>42</v>
      </c>
      <c r="K384" s="161">
        <v>35</v>
      </c>
      <c r="L384" s="161">
        <v>1</v>
      </c>
      <c r="M384" s="161" t="s">
        <v>889</v>
      </c>
      <c r="N384" s="158" t="s">
        <v>25</v>
      </c>
      <c r="O384" s="161"/>
    </row>
    <row r="385" spans="1:15" ht="15" customHeight="1">
      <c r="A385" s="161">
        <v>384</v>
      </c>
      <c r="B385" s="162">
        <v>40000000732</v>
      </c>
      <c r="C385" s="158" t="s">
        <v>109</v>
      </c>
      <c r="D385" s="163" t="s">
        <v>10</v>
      </c>
      <c r="E385" s="161" t="s">
        <v>2032</v>
      </c>
      <c r="F385" s="161">
        <v>652</v>
      </c>
      <c r="G385" s="161">
        <v>652</v>
      </c>
      <c r="H385" s="161">
        <v>1</v>
      </c>
      <c r="I385" s="161" t="s">
        <v>148</v>
      </c>
      <c r="J385" s="161" t="s">
        <v>42</v>
      </c>
      <c r="K385" s="161">
        <v>32</v>
      </c>
      <c r="L385" s="161">
        <v>109.9</v>
      </c>
      <c r="M385" s="161" t="s">
        <v>889</v>
      </c>
      <c r="N385" s="158" t="s">
        <v>25</v>
      </c>
      <c r="O385" s="161"/>
    </row>
    <row r="386" spans="1:15" ht="15" customHeight="1">
      <c r="A386" s="161">
        <v>385</v>
      </c>
      <c r="B386" s="162">
        <v>40000000731</v>
      </c>
      <c r="C386" s="158" t="s">
        <v>49</v>
      </c>
      <c r="D386" s="163" t="s">
        <v>10</v>
      </c>
      <c r="E386" s="161" t="s">
        <v>2025</v>
      </c>
      <c r="F386" s="161">
        <v>664</v>
      </c>
      <c r="G386" s="161">
        <v>664</v>
      </c>
      <c r="H386" s="161">
        <v>1</v>
      </c>
      <c r="I386" s="161" t="s">
        <v>148</v>
      </c>
      <c r="J386" s="161" t="s">
        <v>18</v>
      </c>
      <c r="K386" s="161" t="s">
        <v>828</v>
      </c>
      <c r="L386" s="161">
        <v>74.900000000000006</v>
      </c>
      <c r="M386" s="161" t="s">
        <v>951</v>
      </c>
      <c r="N386" s="158" t="s">
        <v>25</v>
      </c>
      <c r="O386" s="161"/>
    </row>
    <row r="387" spans="1:15" ht="15" customHeight="1">
      <c r="A387" s="161">
        <v>386</v>
      </c>
      <c r="B387" s="162">
        <v>40000000730</v>
      </c>
      <c r="C387" s="158" t="s">
        <v>49</v>
      </c>
      <c r="D387" s="163" t="s">
        <v>10</v>
      </c>
      <c r="E387" s="161" t="s">
        <v>2025</v>
      </c>
      <c r="F387" s="161">
        <v>590</v>
      </c>
      <c r="G387" s="161">
        <v>590</v>
      </c>
      <c r="H387" s="161">
        <v>1</v>
      </c>
      <c r="I387" s="161" t="s">
        <v>148</v>
      </c>
      <c r="J387" s="161" t="s">
        <v>18</v>
      </c>
      <c r="K387" s="161" t="s">
        <v>810</v>
      </c>
      <c r="L387" s="161">
        <v>1</v>
      </c>
      <c r="M387" s="161" t="s">
        <v>951</v>
      </c>
      <c r="N387" s="158" t="s">
        <v>25</v>
      </c>
      <c r="O387" s="161"/>
    </row>
    <row r="388" spans="1:15" ht="15" customHeight="1">
      <c r="A388" s="161">
        <v>387</v>
      </c>
      <c r="B388" s="162">
        <v>40000000729</v>
      </c>
      <c r="C388" s="158" t="s">
        <v>49</v>
      </c>
      <c r="D388" s="163" t="s">
        <v>10</v>
      </c>
      <c r="E388" s="161" t="s">
        <v>2025</v>
      </c>
      <c r="F388" s="161">
        <v>624</v>
      </c>
      <c r="G388" s="161">
        <v>624</v>
      </c>
      <c r="H388" s="161">
        <v>1</v>
      </c>
      <c r="I388" s="161" t="s">
        <v>148</v>
      </c>
      <c r="J388" s="161" t="s">
        <v>18</v>
      </c>
      <c r="K388" s="161" t="s">
        <v>825</v>
      </c>
      <c r="L388" s="161">
        <v>74.900000000000006</v>
      </c>
      <c r="M388" s="161" t="s">
        <v>951</v>
      </c>
      <c r="N388" s="158" t="s">
        <v>25</v>
      </c>
      <c r="O388" s="161"/>
    </row>
    <row r="389" spans="1:15" ht="15" customHeight="1">
      <c r="A389" s="161">
        <v>388</v>
      </c>
      <c r="B389" s="162">
        <v>40000000728</v>
      </c>
      <c r="C389" s="158" t="s">
        <v>49</v>
      </c>
      <c r="D389" s="163" t="s">
        <v>10</v>
      </c>
      <c r="E389" s="161" t="s">
        <v>2025</v>
      </c>
      <c r="F389" s="161">
        <v>644</v>
      </c>
      <c r="G389" s="161">
        <v>644</v>
      </c>
      <c r="H389" s="161">
        <v>1</v>
      </c>
      <c r="I389" s="161" t="s">
        <v>148</v>
      </c>
      <c r="J389" s="161" t="s">
        <v>18</v>
      </c>
      <c r="K389" s="161" t="s">
        <v>821</v>
      </c>
      <c r="L389" s="161">
        <v>74.900000000000006</v>
      </c>
      <c r="M389" s="161" t="s">
        <v>951</v>
      </c>
      <c r="N389" s="158" t="s">
        <v>25</v>
      </c>
      <c r="O389" s="161"/>
    </row>
    <row r="390" spans="1:15" ht="15" customHeight="1">
      <c r="A390" s="161">
        <v>389</v>
      </c>
      <c r="B390" s="162">
        <v>40000000727</v>
      </c>
      <c r="C390" s="158" t="s">
        <v>49</v>
      </c>
      <c r="D390" s="163" t="s">
        <v>10</v>
      </c>
      <c r="E390" s="161" t="s">
        <v>2025</v>
      </c>
      <c r="F390" s="161">
        <v>654</v>
      </c>
      <c r="G390" s="161">
        <v>654</v>
      </c>
      <c r="H390" s="161">
        <v>1</v>
      </c>
      <c r="I390" s="161" t="s">
        <v>148</v>
      </c>
      <c r="J390" s="161" t="s">
        <v>18</v>
      </c>
      <c r="K390" s="161" t="s">
        <v>821</v>
      </c>
      <c r="L390" s="161">
        <v>74.900000000000006</v>
      </c>
      <c r="M390" s="161" t="s">
        <v>951</v>
      </c>
      <c r="N390" s="158" t="s">
        <v>25</v>
      </c>
      <c r="O390" s="161"/>
    </row>
    <row r="391" spans="1:15" ht="15" customHeight="1">
      <c r="A391" s="161">
        <v>390</v>
      </c>
      <c r="B391" s="162">
        <v>40000000726</v>
      </c>
      <c r="C391" s="158" t="s">
        <v>150</v>
      </c>
      <c r="D391" s="163" t="s">
        <v>10</v>
      </c>
      <c r="E391" s="161" t="s">
        <v>2025</v>
      </c>
      <c r="F391" s="161">
        <v>580</v>
      </c>
      <c r="G391" s="161">
        <v>580</v>
      </c>
      <c r="H391" s="161">
        <v>1</v>
      </c>
      <c r="I391" s="161" t="s">
        <v>148</v>
      </c>
      <c r="J391" s="161" t="s">
        <v>18</v>
      </c>
      <c r="K391" s="161" t="s">
        <v>821</v>
      </c>
      <c r="L391" s="161">
        <v>89.9</v>
      </c>
      <c r="M391" s="161" t="s">
        <v>892</v>
      </c>
      <c r="N391" s="158" t="s">
        <v>25</v>
      </c>
      <c r="O391" s="161"/>
    </row>
    <row r="392" spans="1:15" ht="15" customHeight="1">
      <c r="A392" s="161">
        <v>391</v>
      </c>
      <c r="B392" s="162">
        <v>40000000725</v>
      </c>
      <c r="C392" s="158" t="s">
        <v>150</v>
      </c>
      <c r="D392" s="163" t="s">
        <v>10</v>
      </c>
      <c r="E392" s="161" t="s">
        <v>2025</v>
      </c>
      <c r="F392" s="161">
        <v>542</v>
      </c>
      <c r="G392" s="161">
        <v>542</v>
      </c>
      <c r="H392" s="161">
        <v>1</v>
      </c>
      <c r="I392" s="161" t="s">
        <v>148</v>
      </c>
      <c r="J392" s="161" t="s">
        <v>18</v>
      </c>
      <c r="K392" s="161" t="s">
        <v>825</v>
      </c>
      <c r="L392" s="161">
        <v>89.9</v>
      </c>
      <c r="M392" s="161" t="s">
        <v>892</v>
      </c>
      <c r="N392" s="158" t="s">
        <v>25</v>
      </c>
      <c r="O392" s="161"/>
    </row>
    <row r="393" spans="1:15" ht="15" customHeight="1">
      <c r="A393" s="161">
        <v>392</v>
      </c>
      <c r="B393" s="162">
        <v>40000000724</v>
      </c>
      <c r="C393" s="158" t="s">
        <v>150</v>
      </c>
      <c r="D393" s="163" t="s">
        <v>10</v>
      </c>
      <c r="E393" s="161" t="s">
        <v>2025</v>
      </c>
      <c r="F393" s="161">
        <v>626</v>
      </c>
      <c r="G393" s="161">
        <v>626</v>
      </c>
      <c r="H393" s="161">
        <v>1</v>
      </c>
      <c r="I393" s="161" t="s">
        <v>148</v>
      </c>
      <c r="J393" s="161" t="s">
        <v>18</v>
      </c>
      <c r="K393" s="161" t="s">
        <v>948</v>
      </c>
      <c r="L393" s="161">
        <v>89.9</v>
      </c>
      <c r="M393" s="161" t="s">
        <v>892</v>
      </c>
      <c r="N393" s="158" t="s">
        <v>25</v>
      </c>
      <c r="O393" s="161"/>
    </row>
    <row r="394" spans="1:15" ht="15" customHeight="1">
      <c r="A394" s="161">
        <v>393</v>
      </c>
      <c r="B394" s="162">
        <v>40000000723</v>
      </c>
      <c r="C394" s="158" t="s">
        <v>150</v>
      </c>
      <c r="D394" s="163" t="s">
        <v>10</v>
      </c>
      <c r="E394" s="161" t="s">
        <v>2025</v>
      </c>
      <c r="F394" s="161">
        <v>604</v>
      </c>
      <c r="G394" s="161">
        <v>604</v>
      </c>
      <c r="H394" s="161">
        <v>1</v>
      </c>
      <c r="I394" s="161" t="s">
        <v>148</v>
      </c>
      <c r="J394" s="161" t="s">
        <v>18</v>
      </c>
      <c r="K394" s="161" t="s">
        <v>821</v>
      </c>
      <c r="L394" s="161">
        <v>89.9</v>
      </c>
      <c r="M394" s="161" t="s">
        <v>892</v>
      </c>
      <c r="N394" s="158" t="s">
        <v>25</v>
      </c>
      <c r="O394" s="161"/>
    </row>
    <row r="395" spans="1:15" ht="15" customHeight="1">
      <c r="A395" s="161">
        <v>394</v>
      </c>
      <c r="B395" s="162">
        <v>40000000722</v>
      </c>
      <c r="C395" s="158" t="s">
        <v>62</v>
      </c>
      <c r="D395" s="158" t="s">
        <v>20</v>
      </c>
      <c r="E395" s="161" t="s">
        <v>2026</v>
      </c>
      <c r="F395" s="161">
        <v>1028</v>
      </c>
      <c r="G395" s="161">
        <v>1028</v>
      </c>
      <c r="H395" s="161">
        <v>1</v>
      </c>
      <c r="I395" s="161" t="s">
        <v>148</v>
      </c>
      <c r="J395" s="161" t="s">
        <v>18</v>
      </c>
      <c r="K395" s="161" t="s">
        <v>825</v>
      </c>
      <c r="L395" s="161">
        <v>149.9</v>
      </c>
      <c r="M395" s="161" t="s">
        <v>949</v>
      </c>
      <c r="N395" s="158" t="s">
        <v>25</v>
      </c>
      <c r="O395" s="161"/>
    </row>
    <row r="396" spans="1:15" ht="15" customHeight="1">
      <c r="A396" s="161">
        <v>395</v>
      </c>
      <c r="B396" s="162">
        <v>40000000721</v>
      </c>
      <c r="C396" s="158" t="s">
        <v>62</v>
      </c>
      <c r="D396" s="158" t="s">
        <v>20</v>
      </c>
      <c r="E396" s="161" t="s">
        <v>2026</v>
      </c>
      <c r="F396" s="161">
        <v>1182</v>
      </c>
      <c r="G396" s="161">
        <v>1182</v>
      </c>
      <c r="H396" s="161">
        <v>1</v>
      </c>
      <c r="I396" s="161" t="s">
        <v>148</v>
      </c>
      <c r="J396" s="161" t="s">
        <v>18</v>
      </c>
      <c r="K396" s="161" t="s">
        <v>821</v>
      </c>
      <c r="L396" s="161">
        <v>149.9</v>
      </c>
      <c r="M396" s="161" t="s">
        <v>949</v>
      </c>
      <c r="N396" s="158" t="s">
        <v>25</v>
      </c>
      <c r="O396" s="161"/>
    </row>
    <row r="397" spans="1:15" ht="15" customHeight="1">
      <c r="A397" s="161">
        <v>396</v>
      </c>
      <c r="B397" s="162">
        <v>40000000720</v>
      </c>
      <c r="C397" s="158" t="s">
        <v>62</v>
      </c>
      <c r="D397" s="163" t="s">
        <v>10</v>
      </c>
      <c r="E397" s="161" t="s">
        <v>2026</v>
      </c>
      <c r="F397" s="161">
        <v>700</v>
      </c>
      <c r="G397" s="161">
        <v>700</v>
      </c>
      <c r="H397" s="161">
        <v>1</v>
      </c>
      <c r="I397" s="161" t="s">
        <v>148</v>
      </c>
      <c r="J397" s="161" t="s">
        <v>18</v>
      </c>
      <c r="K397" s="161" t="s">
        <v>825</v>
      </c>
      <c r="L397" s="161">
        <v>99.9</v>
      </c>
      <c r="M397" s="161" t="s">
        <v>950</v>
      </c>
      <c r="N397" s="158" t="s">
        <v>36</v>
      </c>
      <c r="O397" s="161"/>
    </row>
    <row r="398" spans="1:15" ht="15" customHeight="1">
      <c r="A398" s="161">
        <v>397</v>
      </c>
      <c r="B398" s="162">
        <v>40000000719</v>
      </c>
      <c r="C398" s="158" t="s">
        <v>62</v>
      </c>
      <c r="D398" s="163" t="s">
        <v>10</v>
      </c>
      <c r="E398" s="161" t="s">
        <v>2026</v>
      </c>
      <c r="F398" s="161">
        <v>750</v>
      </c>
      <c r="G398" s="161">
        <v>750</v>
      </c>
      <c r="H398" s="161">
        <v>1</v>
      </c>
      <c r="I398" s="161" t="s">
        <v>148</v>
      </c>
      <c r="J398" s="161" t="s">
        <v>18</v>
      </c>
      <c r="K398" s="161" t="s">
        <v>821</v>
      </c>
      <c r="L398" s="161">
        <v>99.9</v>
      </c>
      <c r="M398" s="161" t="s">
        <v>950</v>
      </c>
      <c r="N398" s="158" t="s">
        <v>36</v>
      </c>
      <c r="O398" s="161"/>
    </row>
    <row r="399" spans="1:15" ht="15" customHeight="1">
      <c r="A399" s="161">
        <v>398</v>
      </c>
      <c r="B399" s="162">
        <v>40000000718</v>
      </c>
      <c r="C399" s="158" t="s">
        <v>62</v>
      </c>
      <c r="D399" s="163" t="s">
        <v>10</v>
      </c>
      <c r="E399" s="161" t="s">
        <v>2026</v>
      </c>
      <c r="F399" s="161">
        <v>984</v>
      </c>
      <c r="G399" s="161">
        <v>984</v>
      </c>
      <c r="H399" s="161">
        <v>1</v>
      </c>
      <c r="I399" s="161" t="s">
        <v>148</v>
      </c>
      <c r="J399" s="161" t="s">
        <v>18</v>
      </c>
      <c r="K399" s="161" t="s">
        <v>825</v>
      </c>
      <c r="L399" s="161">
        <v>169.9</v>
      </c>
      <c r="M399" s="161" t="s">
        <v>857</v>
      </c>
      <c r="N399" s="158" t="s">
        <v>36</v>
      </c>
      <c r="O399" s="161"/>
    </row>
    <row r="400" spans="1:15" ht="15" customHeight="1">
      <c r="A400" s="161">
        <v>399</v>
      </c>
      <c r="B400" s="162">
        <v>40000000717</v>
      </c>
      <c r="C400" s="158" t="s">
        <v>62</v>
      </c>
      <c r="D400" s="163" t="s">
        <v>10</v>
      </c>
      <c r="E400" s="161" t="s">
        <v>2026</v>
      </c>
      <c r="F400" s="161">
        <v>1082</v>
      </c>
      <c r="G400" s="161">
        <v>1082</v>
      </c>
      <c r="H400" s="161">
        <v>1</v>
      </c>
      <c r="I400" s="161" t="s">
        <v>148</v>
      </c>
      <c r="J400" s="161" t="s">
        <v>18</v>
      </c>
      <c r="K400" s="161" t="s">
        <v>821</v>
      </c>
      <c r="L400" s="161">
        <v>1</v>
      </c>
      <c r="M400" s="161" t="s">
        <v>857</v>
      </c>
      <c r="N400" s="158" t="s">
        <v>36</v>
      </c>
      <c r="O400" s="161"/>
    </row>
    <row r="401" spans="1:15" ht="15" customHeight="1">
      <c r="A401" s="161">
        <v>400</v>
      </c>
      <c r="B401" s="162">
        <v>40000000716</v>
      </c>
      <c r="C401" s="158" t="s">
        <v>62</v>
      </c>
      <c r="D401" s="163" t="s">
        <v>10</v>
      </c>
      <c r="E401" s="161" t="s">
        <v>2026</v>
      </c>
      <c r="F401" s="161">
        <v>1028</v>
      </c>
      <c r="G401" s="161">
        <v>1028</v>
      </c>
      <c r="H401" s="161">
        <v>1</v>
      </c>
      <c r="I401" s="161" t="s">
        <v>148</v>
      </c>
      <c r="J401" s="161" t="s">
        <v>18</v>
      </c>
      <c r="K401" s="161" t="s">
        <v>821</v>
      </c>
      <c r="L401" s="161">
        <v>1</v>
      </c>
      <c r="M401" s="161" t="s">
        <v>857</v>
      </c>
      <c r="N401" s="158" t="s">
        <v>36</v>
      </c>
      <c r="O401" s="161"/>
    </row>
    <row r="402" spans="1:15" ht="15" customHeight="1">
      <c r="A402" s="161">
        <v>401</v>
      </c>
      <c r="B402" s="162">
        <v>40000000715</v>
      </c>
      <c r="C402" s="158" t="s">
        <v>62</v>
      </c>
      <c r="D402" s="163" t="s">
        <v>10</v>
      </c>
      <c r="E402" s="161" t="s">
        <v>2026</v>
      </c>
      <c r="F402" s="161">
        <v>1048</v>
      </c>
      <c r="G402" s="161">
        <v>1048</v>
      </c>
      <c r="H402" s="161">
        <v>1</v>
      </c>
      <c r="I402" s="161" t="s">
        <v>148</v>
      </c>
      <c r="J402" s="161" t="s">
        <v>18</v>
      </c>
      <c r="K402" s="161" t="s">
        <v>948</v>
      </c>
      <c r="L402" s="161">
        <v>169.9</v>
      </c>
      <c r="M402" s="161" t="s">
        <v>857</v>
      </c>
      <c r="N402" s="158" t="s">
        <v>36</v>
      </c>
      <c r="O402" s="161"/>
    </row>
    <row r="403" spans="1:15" ht="15" customHeight="1">
      <c r="A403" s="161">
        <v>402</v>
      </c>
      <c r="B403" s="162">
        <v>40000000714</v>
      </c>
      <c r="C403" s="158" t="s">
        <v>62</v>
      </c>
      <c r="D403" s="163" t="s">
        <v>10</v>
      </c>
      <c r="E403" s="161" t="s">
        <v>2026</v>
      </c>
      <c r="F403" s="161">
        <v>784</v>
      </c>
      <c r="G403" s="161">
        <v>784</v>
      </c>
      <c r="H403" s="161">
        <v>1</v>
      </c>
      <c r="I403" s="161" t="s">
        <v>148</v>
      </c>
      <c r="J403" s="161" t="s">
        <v>18</v>
      </c>
      <c r="K403" s="161" t="s">
        <v>948</v>
      </c>
      <c r="L403" s="161">
        <v>99.9</v>
      </c>
      <c r="M403" s="161" t="s">
        <v>950</v>
      </c>
      <c r="N403" s="158" t="s">
        <v>36</v>
      </c>
      <c r="O403" s="161"/>
    </row>
    <row r="404" spans="1:15" ht="15" customHeight="1">
      <c r="A404" s="161">
        <v>403</v>
      </c>
      <c r="B404" s="162">
        <v>40000000713</v>
      </c>
      <c r="C404" s="158" t="s">
        <v>62</v>
      </c>
      <c r="D404" s="158" t="s">
        <v>20</v>
      </c>
      <c r="E404" s="161" t="s">
        <v>2026</v>
      </c>
      <c r="F404" s="161">
        <v>1244</v>
      </c>
      <c r="G404" s="161">
        <v>1244</v>
      </c>
      <c r="H404" s="161">
        <v>1</v>
      </c>
      <c r="I404" s="161" t="s">
        <v>148</v>
      </c>
      <c r="J404" s="161" t="s">
        <v>18</v>
      </c>
      <c r="K404" s="161" t="s">
        <v>828</v>
      </c>
      <c r="L404" s="161">
        <v>149.9</v>
      </c>
      <c r="M404" s="161" t="s">
        <v>949</v>
      </c>
      <c r="N404" s="158" t="s">
        <v>25</v>
      </c>
      <c r="O404" s="161"/>
    </row>
    <row r="405" spans="1:15" ht="15" customHeight="1">
      <c r="A405" s="161">
        <v>404</v>
      </c>
      <c r="B405" s="162">
        <v>40000000712</v>
      </c>
      <c r="C405" s="158" t="s">
        <v>150</v>
      </c>
      <c r="D405" s="163" t="s">
        <v>10</v>
      </c>
      <c r="E405" s="161" t="s">
        <v>2025</v>
      </c>
      <c r="F405" s="161">
        <v>424</v>
      </c>
      <c r="G405" s="161">
        <v>424</v>
      </c>
      <c r="H405" s="161">
        <v>1</v>
      </c>
      <c r="I405" s="161" t="s">
        <v>148</v>
      </c>
      <c r="J405" s="161" t="s">
        <v>63</v>
      </c>
      <c r="K405" s="161" t="s">
        <v>828</v>
      </c>
      <c r="L405" s="161">
        <v>69.900000000000006</v>
      </c>
      <c r="M405" s="161" t="s">
        <v>883</v>
      </c>
      <c r="N405" s="158" t="s">
        <v>163</v>
      </c>
      <c r="O405" s="161"/>
    </row>
    <row r="406" spans="1:15" ht="15" customHeight="1">
      <c r="A406" s="161">
        <v>405</v>
      </c>
      <c r="B406" s="162">
        <v>40000000711</v>
      </c>
      <c r="C406" s="158" t="s">
        <v>150</v>
      </c>
      <c r="D406" s="163" t="s">
        <v>10</v>
      </c>
      <c r="E406" s="161" t="s">
        <v>2025</v>
      </c>
      <c r="F406" s="161">
        <v>418</v>
      </c>
      <c r="G406" s="161">
        <v>418</v>
      </c>
      <c r="H406" s="161">
        <v>1</v>
      </c>
      <c r="I406" s="161" t="s">
        <v>148</v>
      </c>
      <c r="J406" s="161" t="s">
        <v>63</v>
      </c>
      <c r="K406" s="161" t="s">
        <v>821</v>
      </c>
      <c r="L406" s="161">
        <v>1</v>
      </c>
      <c r="M406" s="161" t="s">
        <v>883</v>
      </c>
      <c r="N406" s="158" t="s">
        <v>163</v>
      </c>
      <c r="O406" s="161"/>
    </row>
    <row r="407" spans="1:15" ht="15" customHeight="1">
      <c r="A407" s="161">
        <v>406</v>
      </c>
      <c r="B407" s="162">
        <v>40000000710</v>
      </c>
      <c r="C407" s="158" t="s">
        <v>150</v>
      </c>
      <c r="D407" s="163" t="s">
        <v>10</v>
      </c>
      <c r="E407" s="161" t="s">
        <v>2025</v>
      </c>
      <c r="F407" s="161">
        <v>388</v>
      </c>
      <c r="G407" s="161">
        <v>388</v>
      </c>
      <c r="H407" s="161">
        <v>1</v>
      </c>
      <c r="I407" s="161" t="s">
        <v>148</v>
      </c>
      <c r="J407" s="161" t="s">
        <v>63</v>
      </c>
      <c r="K407" s="161" t="s">
        <v>825</v>
      </c>
      <c r="L407" s="161">
        <v>69.900000000000006</v>
      </c>
      <c r="M407" s="161" t="s">
        <v>883</v>
      </c>
      <c r="N407" s="158" t="s">
        <v>163</v>
      </c>
      <c r="O407" s="161"/>
    </row>
    <row r="408" spans="1:15" ht="15" customHeight="1">
      <c r="A408" s="161">
        <v>407</v>
      </c>
      <c r="B408" s="162">
        <v>40000000709</v>
      </c>
      <c r="C408" s="158" t="s">
        <v>150</v>
      </c>
      <c r="D408" s="163" t="s">
        <v>10</v>
      </c>
      <c r="E408" s="161" t="s">
        <v>2025</v>
      </c>
      <c r="F408" s="161">
        <v>412</v>
      </c>
      <c r="G408" s="161">
        <v>412</v>
      </c>
      <c r="H408" s="161">
        <v>1</v>
      </c>
      <c r="I408" s="161" t="s">
        <v>148</v>
      </c>
      <c r="J408" s="161" t="s">
        <v>63</v>
      </c>
      <c r="K408" s="161" t="s">
        <v>821</v>
      </c>
      <c r="L408" s="161">
        <v>69.900000000000006</v>
      </c>
      <c r="M408" s="161" t="s">
        <v>883</v>
      </c>
      <c r="N408" s="158" t="s">
        <v>163</v>
      </c>
      <c r="O408" s="161"/>
    </row>
    <row r="409" spans="1:15" ht="15" customHeight="1">
      <c r="A409" s="161">
        <v>408</v>
      </c>
      <c r="B409" s="162">
        <v>40000000708</v>
      </c>
      <c r="C409" s="158" t="s">
        <v>49</v>
      </c>
      <c r="D409" s="163" t="s">
        <v>10</v>
      </c>
      <c r="E409" s="161" t="s">
        <v>2025</v>
      </c>
      <c r="F409" s="161">
        <v>638</v>
      </c>
      <c r="G409" s="161">
        <v>638</v>
      </c>
      <c r="H409" s="161">
        <v>1</v>
      </c>
      <c r="I409" s="161" t="s">
        <v>148</v>
      </c>
      <c r="J409" s="161" t="s">
        <v>42</v>
      </c>
      <c r="K409" s="161" t="s">
        <v>810</v>
      </c>
      <c r="L409" s="161">
        <v>94.9</v>
      </c>
      <c r="M409" s="161" t="s">
        <v>883</v>
      </c>
      <c r="N409" s="158" t="s">
        <v>149</v>
      </c>
      <c r="O409" s="161"/>
    </row>
    <row r="410" spans="1:15" ht="15" customHeight="1">
      <c r="A410" s="161">
        <v>409</v>
      </c>
      <c r="B410" s="162">
        <v>40000000707</v>
      </c>
      <c r="C410" s="158" t="s">
        <v>49</v>
      </c>
      <c r="D410" s="163" t="s">
        <v>10</v>
      </c>
      <c r="E410" s="161" t="s">
        <v>2025</v>
      </c>
      <c r="F410" s="161">
        <v>636</v>
      </c>
      <c r="G410" s="161">
        <v>636</v>
      </c>
      <c r="H410" s="161">
        <v>1</v>
      </c>
      <c r="I410" s="161" t="s">
        <v>148</v>
      </c>
      <c r="J410" s="161" t="s">
        <v>42</v>
      </c>
      <c r="K410" s="161" t="s">
        <v>825</v>
      </c>
      <c r="L410" s="161">
        <v>94.9</v>
      </c>
      <c r="M410" s="161" t="s">
        <v>954</v>
      </c>
      <c r="N410" s="158" t="s">
        <v>149</v>
      </c>
      <c r="O410" s="161"/>
    </row>
    <row r="411" spans="1:15" ht="15" customHeight="1">
      <c r="A411" s="161">
        <v>410</v>
      </c>
      <c r="B411" s="162">
        <v>40000000706</v>
      </c>
      <c r="C411" s="158" t="s">
        <v>49</v>
      </c>
      <c r="D411" s="163" t="s">
        <v>10</v>
      </c>
      <c r="E411" s="161" t="s">
        <v>2025</v>
      </c>
      <c r="F411" s="161">
        <v>660</v>
      </c>
      <c r="G411" s="161">
        <v>660</v>
      </c>
      <c r="H411" s="161">
        <v>1</v>
      </c>
      <c r="I411" s="161" t="s">
        <v>148</v>
      </c>
      <c r="J411" s="161" t="s">
        <v>42</v>
      </c>
      <c r="K411" s="161" t="s">
        <v>825</v>
      </c>
      <c r="L411" s="161">
        <v>94.9</v>
      </c>
      <c r="M411" s="161" t="s">
        <v>954</v>
      </c>
      <c r="N411" s="158" t="s">
        <v>149</v>
      </c>
      <c r="O411" s="161"/>
    </row>
    <row r="412" spans="1:15" ht="15" customHeight="1">
      <c r="A412" s="161">
        <v>411</v>
      </c>
      <c r="B412" s="162">
        <v>40000000705</v>
      </c>
      <c r="C412" s="158" t="s">
        <v>49</v>
      </c>
      <c r="D412" s="163" t="s">
        <v>10</v>
      </c>
      <c r="E412" s="161" t="s">
        <v>2025</v>
      </c>
      <c r="F412" s="161">
        <v>708</v>
      </c>
      <c r="G412" s="161">
        <v>708</v>
      </c>
      <c r="H412" s="161">
        <v>1</v>
      </c>
      <c r="I412" s="161" t="s">
        <v>148</v>
      </c>
      <c r="J412" s="161" t="s">
        <v>42</v>
      </c>
      <c r="K412" s="161" t="s">
        <v>821</v>
      </c>
      <c r="L412" s="161">
        <v>94.9</v>
      </c>
      <c r="M412" s="161" t="s">
        <v>954</v>
      </c>
      <c r="N412" s="158" t="s">
        <v>149</v>
      </c>
      <c r="O412" s="161"/>
    </row>
    <row r="413" spans="1:15" ht="15" customHeight="1">
      <c r="A413" s="161">
        <v>412</v>
      </c>
      <c r="B413" s="162">
        <v>40000000704</v>
      </c>
      <c r="C413" s="158" t="s">
        <v>49</v>
      </c>
      <c r="D413" s="163" t="s">
        <v>10</v>
      </c>
      <c r="E413" s="161" t="s">
        <v>2025</v>
      </c>
      <c r="F413" s="161">
        <v>792</v>
      </c>
      <c r="G413" s="161">
        <v>792</v>
      </c>
      <c r="H413" s="161">
        <v>1</v>
      </c>
      <c r="I413" s="161" t="s">
        <v>148</v>
      </c>
      <c r="J413" s="161" t="s">
        <v>42</v>
      </c>
      <c r="K413" s="161" t="s">
        <v>948</v>
      </c>
      <c r="L413" s="161">
        <v>94.9</v>
      </c>
      <c r="M413" s="161" t="s">
        <v>954</v>
      </c>
      <c r="N413" s="158" t="s">
        <v>149</v>
      </c>
      <c r="O413" s="161"/>
    </row>
    <row r="414" spans="1:15" ht="15" customHeight="1">
      <c r="A414" s="161">
        <v>413</v>
      </c>
      <c r="B414" s="162">
        <v>40000000703</v>
      </c>
      <c r="C414" s="158" t="s">
        <v>150</v>
      </c>
      <c r="D414" s="163" t="s">
        <v>10</v>
      </c>
      <c r="E414" s="161" t="s">
        <v>2026</v>
      </c>
      <c r="F414" s="161">
        <v>398</v>
      </c>
      <c r="G414" s="161">
        <v>398</v>
      </c>
      <c r="H414" s="161">
        <v>1</v>
      </c>
      <c r="I414" s="161" t="s">
        <v>148</v>
      </c>
      <c r="J414" s="161" t="s">
        <v>42</v>
      </c>
      <c r="K414" s="161" t="s">
        <v>828</v>
      </c>
      <c r="L414" s="161">
        <v>1</v>
      </c>
      <c r="M414" s="161" t="s">
        <v>886</v>
      </c>
      <c r="N414" s="158" t="s">
        <v>25</v>
      </c>
      <c r="O414" s="161"/>
    </row>
    <row r="415" spans="1:15" ht="15" customHeight="1">
      <c r="A415" s="161">
        <v>414</v>
      </c>
      <c r="B415" s="162">
        <v>40000000702</v>
      </c>
      <c r="C415" s="158" t="s">
        <v>49</v>
      </c>
      <c r="D415" s="163" t="s">
        <v>10</v>
      </c>
      <c r="E415" s="161" t="s">
        <v>2026</v>
      </c>
      <c r="F415" s="161">
        <v>202</v>
      </c>
      <c r="G415" s="161">
        <v>202</v>
      </c>
      <c r="H415" s="161">
        <v>1</v>
      </c>
      <c r="I415" s="161" t="s">
        <v>148</v>
      </c>
      <c r="J415" s="161" t="s">
        <v>42</v>
      </c>
      <c r="K415" s="161" t="s">
        <v>810</v>
      </c>
      <c r="L415" s="161">
        <v>1</v>
      </c>
      <c r="M415" s="161" t="s">
        <v>892</v>
      </c>
      <c r="N415" s="158" t="s">
        <v>151</v>
      </c>
      <c r="O415" s="161"/>
    </row>
    <row r="416" spans="1:15" ht="15" customHeight="1">
      <c r="A416" s="161">
        <v>415</v>
      </c>
      <c r="B416" s="162">
        <v>40000000701</v>
      </c>
      <c r="C416" s="158" t="s">
        <v>49</v>
      </c>
      <c r="D416" s="163" t="s">
        <v>10</v>
      </c>
      <c r="E416" s="161" t="s">
        <v>2026</v>
      </c>
      <c r="F416" s="161">
        <v>204</v>
      </c>
      <c r="G416" s="161">
        <v>204</v>
      </c>
      <c r="H416" s="161">
        <v>1</v>
      </c>
      <c r="I416" s="161" t="s">
        <v>148</v>
      </c>
      <c r="J416" s="161" t="s">
        <v>42</v>
      </c>
      <c r="K416" s="161" t="s">
        <v>810</v>
      </c>
      <c r="L416" s="161">
        <v>1</v>
      </c>
      <c r="M416" s="161" t="s">
        <v>892</v>
      </c>
      <c r="N416" s="158" t="s">
        <v>151</v>
      </c>
      <c r="O416" s="161"/>
    </row>
    <row r="417" spans="1:15" ht="15" customHeight="1">
      <c r="A417" s="161">
        <v>416</v>
      </c>
      <c r="B417" s="162">
        <v>40000000700</v>
      </c>
      <c r="C417" s="158" t="s">
        <v>49</v>
      </c>
      <c r="D417" s="163" t="s">
        <v>10</v>
      </c>
      <c r="E417" s="161" t="s">
        <v>2026</v>
      </c>
      <c r="F417" s="161">
        <v>338</v>
      </c>
      <c r="G417" s="161">
        <v>338</v>
      </c>
      <c r="H417" s="161">
        <v>1</v>
      </c>
      <c r="I417" s="161" t="s">
        <v>148</v>
      </c>
      <c r="J417" s="161" t="s">
        <v>18</v>
      </c>
      <c r="K417" s="161" t="s">
        <v>810</v>
      </c>
      <c r="L417" s="161">
        <v>64.900000000000006</v>
      </c>
      <c r="M417" s="161" t="s">
        <v>903</v>
      </c>
      <c r="N417" s="158" t="s">
        <v>25</v>
      </c>
      <c r="O417" s="161"/>
    </row>
    <row r="418" spans="1:15" ht="15" customHeight="1">
      <c r="A418" s="161">
        <v>417</v>
      </c>
      <c r="B418" s="162">
        <v>40000000699</v>
      </c>
      <c r="C418" s="158" t="s">
        <v>150</v>
      </c>
      <c r="D418" s="163" t="s">
        <v>10</v>
      </c>
      <c r="E418" s="161" t="s">
        <v>2025</v>
      </c>
      <c r="F418" s="161">
        <v>418</v>
      </c>
      <c r="G418" s="161">
        <v>418</v>
      </c>
      <c r="H418" s="161">
        <v>1</v>
      </c>
      <c r="I418" s="161" t="s">
        <v>148</v>
      </c>
      <c r="J418" s="161" t="s">
        <v>42</v>
      </c>
      <c r="K418" s="161" t="s">
        <v>828</v>
      </c>
      <c r="L418" s="161">
        <v>1</v>
      </c>
      <c r="M418" s="161" t="s">
        <v>968</v>
      </c>
      <c r="N418" s="158" t="s">
        <v>151</v>
      </c>
      <c r="O418" s="161"/>
    </row>
    <row r="419" spans="1:15" ht="15" customHeight="1">
      <c r="A419" s="161">
        <v>418</v>
      </c>
      <c r="B419" s="162">
        <v>40000000698</v>
      </c>
      <c r="C419" s="158" t="s">
        <v>49</v>
      </c>
      <c r="D419" s="163" t="s">
        <v>10</v>
      </c>
      <c r="E419" s="161" t="s">
        <v>2025</v>
      </c>
      <c r="F419" s="161">
        <v>348</v>
      </c>
      <c r="G419" s="161">
        <v>348</v>
      </c>
      <c r="H419" s="161">
        <v>1</v>
      </c>
      <c r="I419" s="161" t="s">
        <v>148</v>
      </c>
      <c r="J419" s="161" t="s">
        <v>42</v>
      </c>
      <c r="K419" s="161" t="s">
        <v>825</v>
      </c>
      <c r="L419" s="161">
        <v>1</v>
      </c>
      <c r="M419" s="161" t="s">
        <v>896</v>
      </c>
      <c r="N419" s="158" t="s">
        <v>151</v>
      </c>
      <c r="O419" s="161"/>
    </row>
    <row r="420" spans="1:15" ht="15" customHeight="1">
      <c r="A420" s="161">
        <v>419</v>
      </c>
      <c r="B420" s="162">
        <v>40000000697</v>
      </c>
      <c r="C420" s="158" t="s">
        <v>49</v>
      </c>
      <c r="D420" s="163" t="s">
        <v>10</v>
      </c>
      <c r="E420" s="161" t="s">
        <v>2025</v>
      </c>
      <c r="F420" s="161">
        <v>416</v>
      </c>
      <c r="G420" s="161">
        <v>416</v>
      </c>
      <c r="H420" s="161">
        <v>1</v>
      </c>
      <c r="I420" s="161" t="s">
        <v>148</v>
      </c>
      <c r="J420" s="161" t="s">
        <v>42</v>
      </c>
      <c r="K420" s="161" t="s">
        <v>828</v>
      </c>
      <c r="L420" s="161">
        <v>89.99</v>
      </c>
      <c r="M420" s="161" t="s">
        <v>896</v>
      </c>
      <c r="N420" s="158" t="s">
        <v>151</v>
      </c>
      <c r="O420" s="161"/>
    </row>
    <row r="421" spans="1:15" ht="15" customHeight="1">
      <c r="A421" s="161">
        <v>420</v>
      </c>
      <c r="B421" s="162">
        <v>40000000696</v>
      </c>
      <c r="C421" s="158" t="s">
        <v>49</v>
      </c>
      <c r="D421" s="163" t="s">
        <v>10</v>
      </c>
      <c r="E421" s="161" t="s">
        <v>2025</v>
      </c>
      <c r="F421" s="161">
        <v>390</v>
      </c>
      <c r="G421" s="161">
        <v>390</v>
      </c>
      <c r="H421" s="161">
        <v>1</v>
      </c>
      <c r="I421" s="161" t="s">
        <v>148</v>
      </c>
      <c r="J421" s="161" t="s">
        <v>42</v>
      </c>
      <c r="K421" s="161" t="s">
        <v>821</v>
      </c>
      <c r="L421" s="161">
        <v>89.99</v>
      </c>
      <c r="M421" s="161" t="s">
        <v>896</v>
      </c>
      <c r="N421" s="158" t="s">
        <v>151</v>
      </c>
      <c r="O421" s="161"/>
    </row>
    <row r="422" spans="1:15" ht="15" customHeight="1">
      <c r="A422" s="161">
        <v>421</v>
      </c>
      <c r="B422" s="162">
        <v>40000000695</v>
      </c>
      <c r="C422" s="158" t="s">
        <v>49</v>
      </c>
      <c r="D422" s="163" t="s">
        <v>10</v>
      </c>
      <c r="E422" s="161" t="s">
        <v>2025</v>
      </c>
      <c r="F422" s="161">
        <v>374</v>
      </c>
      <c r="G422" s="161">
        <v>374</v>
      </c>
      <c r="H422" s="161">
        <v>1</v>
      </c>
      <c r="I422" s="161" t="s">
        <v>148</v>
      </c>
      <c r="J422" s="161" t="s">
        <v>42</v>
      </c>
      <c r="K422" s="161" t="s">
        <v>821</v>
      </c>
      <c r="L422" s="161">
        <v>89.99</v>
      </c>
      <c r="M422" s="161" t="s">
        <v>896</v>
      </c>
      <c r="N422" s="158" t="s">
        <v>151</v>
      </c>
      <c r="O422" s="161"/>
    </row>
    <row r="423" spans="1:15" ht="15" customHeight="1">
      <c r="A423" s="161">
        <v>422</v>
      </c>
      <c r="B423" s="162">
        <v>40000000694</v>
      </c>
      <c r="C423" s="158" t="s">
        <v>109</v>
      </c>
      <c r="D423" s="163" t="s">
        <v>10</v>
      </c>
      <c r="E423" s="161" t="s">
        <v>2032</v>
      </c>
      <c r="F423" s="161">
        <v>616</v>
      </c>
      <c r="G423" s="161">
        <v>616</v>
      </c>
      <c r="H423" s="161">
        <v>1</v>
      </c>
      <c r="I423" s="161" t="s">
        <v>148</v>
      </c>
      <c r="J423" s="161" t="s">
        <v>39</v>
      </c>
      <c r="K423" s="161">
        <v>29</v>
      </c>
      <c r="L423" s="161">
        <v>69.900000000000006</v>
      </c>
      <c r="M423" s="161" t="s">
        <v>895</v>
      </c>
      <c r="N423" s="158" t="s">
        <v>25</v>
      </c>
      <c r="O423" s="161"/>
    </row>
    <row r="424" spans="1:15" ht="15" customHeight="1">
      <c r="A424" s="161">
        <v>423</v>
      </c>
      <c r="B424" s="162">
        <v>40000000693</v>
      </c>
      <c r="C424" s="158" t="s">
        <v>109</v>
      </c>
      <c r="D424" s="163" t="s">
        <v>10</v>
      </c>
      <c r="E424" s="161" t="s">
        <v>2032</v>
      </c>
      <c r="F424" s="161">
        <v>744</v>
      </c>
      <c r="G424" s="161">
        <v>744</v>
      </c>
      <c r="H424" s="161">
        <v>1</v>
      </c>
      <c r="I424" s="161" t="s">
        <v>148</v>
      </c>
      <c r="J424" s="161" t="s">
        <v>39</v>
      </c>
      <c r="K424" s="161">
        <v>40</v>
      </c>
      <c r="L424" s="161">
        <v>69.900000000000006</v>
      </c>
      <c r="M424" s="161" t="s">
        <v>895</v>
      </c>
      <c r="N424" s="158" t="s">
        <v>25</v>
      </c>
      <c r="O424" s="161"/>
    </row>
    <row r="425" spans="1:15" ht="15" customHeight="1">
      <c r="A425" s="161">
        <v>424</v>
      </c>
      <c r="B425" s="162">
        <v>40000000692</v>
      </c>
      <c r="C425" s="158" t="s">
        <v>109</v>
      </c>
      <c r="D425" s="163" t="s">
        <v>10</v>
      </c>
      <c r="E425" s="161" t="s">
        <v>2032</v>
      </c>
      <c r="F425" s="161">
        <v>750</v>
      </c>
      <c r="G425" s="161">
        <v>750</v>
      </c>
      <c r="H425" s="161">
        <v>1</v>
      </c>
      <c r="I425" s="161" t="s">
        <v>148</v>
      </c>
      <c r="J425" s="161" t="s">
        <v>39</v>
      </c>
      <c r="K425" s="161">
        <v>40</v>
      </c>
      <c r="L425" s="161">
        <v>69.900000000000006</v>
      </c>
      <c r="M425" s="161" t="s">
        <v>895</v>
      </c>
      <c r="N425" s="158" t="s">
        <v>25</v>
      </c>
      <c r="O425" s="161"/>
    </row>
    <row r="426" spans="1:15" ht="15" customHeight="1">
      <c r="A426" s="161">
        <v>425</v>
      </c>
      <c r="B426" s="162">
        <v>40000000691</v>
      </c>
      <c r="C426" s="158" t="s">
        <v>109</v>
      </c>
      <c r="D426" s="163" t="s">
        <v>10</v>
      </c>
      <c r="E426" s="161" t="s">
        <v>2032</v>
      </c>
      <c r="F426" s="161">
        <v>604</v>
      </c>
      <c r="G426" s="161">
        <v>604</v>
      </c>
      <c r="H426" s="161">
        <v>1</v>
      </c>
      <c r="I426" s="161" t="s">
        <v>148</v>
      </c>
      <c r="J426" s="161" t="s">
        <v>39</v>
      </c>
      <c r="K426" s="161">
        <v>28</v>
      </c>
      <c r="L426" s="161">
        <v>1</v>
      </c>
      <c r="M426" s="161" t="s">
        <v>895</v>
      </c>
      <c r="N426" s="158" t="s">
        <v>25</v>
      </c>
      <c r="O426" s="161"/>
    </row>
    <row r="427" spans="1:15" ht="15" customHeight="1">
      <c r="A427" s="161">
        <v>426</v>
      </c>
      <c r="B427" s="162">
        <v>40000000690</v>
      </c>
      <c r="C427" s="158" t="s">
        <v>109</v>
      </c>
      <c r="D427" s="163" t="s">
        <v>10</v>
      </c>
      <c r="E427" s="161" t="s">
        <v>2032</v>
      </c>
      <c r="F427" s="161">
        <v>520</v>
      </c>
      <c r="G427" s="161">
        <v>520</v>
      </c>
      <c r="H427" s="161">
        <v>1</v>
      </c>
      <c r="I427" s="161" t="s">
        <v>148</v>
      </c>
      <c r="J427" s="161" t="s">
        <v>42</v>
      </c>
      <c r="K427" s="161">
        <v>28</v>
      </c>
      <c r="L427" s="161">
        <v>69.900000000000006</v>
      </c>
      <c r="M427" s="161" t="s">
        <v>915</v>
      </c>
      <c r="N427" s="158" t="s">
        <v>25</v>
      </c>
      <c r="O427" s="161"/>
    </row>
    <row r="428" spans="1:15" ht="15" customHeight="1">
      <c r="A428" s="161">
        <v>427</v>
      </c>
      <c r="B428" s="162">
        <v>40000000689</v>
      </c>
      <c r="C428" s="158" t="s">
        <v>109</v>
      </c>
      <c r="D428" s="163" t="s">
        <v>10</v>
      </c>
      <c r="E428" s="161" t="s">
        <v>2032</v>
      </c>
      <c r="F428" s="161">
        <v>514</v>
      </c>
      <c r="G428" s="161">
        <v>514</v>
      </c>
      <c r="H428" s="161">
        <v>1</v>
      </c>
      <c r="I428" s="161" t="s">
        <v>148</v>
      </c>
      <c r="J428" s="161" t="s">
        <v>42</v>
      </c>
      <c r="K428" s="161">
        <v>28</v>
      </c>
      <c r="L428" s="161">
        <v>69.900000000000006</v>
      </c>
      <c r="M428" s="161" t="s">
        <v>915</v>
      </c>
      <c r="N428" s="158" t="s">
        <v>25</v>
      </c>
      <c r="O428" s="161"/>
    </row>
    <row r="429" spans="1:15" ht="15" customHeight="1">
      <c r="A429" s="161">
        <v>428</v>
      </c>
      <c r="B429" s="162">
        <v>40000000688</v>
      </c>
      <c r="C429" s="158" t="s">
        <v>109</v>
      </c>
      <c r="D429" s="163" t="s">
        <v>10</v>
      </c>
      <c r="E429" s="161" t="s">
        <v>2032</v>
      </c>
      <c r="F429" s="161">
        <v>546</v>
      </c>
      <c r="G429" s="161">
        <v>546</v>
      </c>
      <c r="H429" s="161">
        <v>1</v>
      </c>
      <c r="I429" s="161" t="s">
        <v>148</v>
      </c>
      <c r="J429" s="161" t="s">
        <v>42</v>
      </c>
      <c r="K429" s="161">
        <v>30</v>
      </c>
      <c r="L429" s="161">
        <v>69.900000000000006</v>
      </c>
      <c r="M429" s="161" t="s">
        <v>915</v>
      </c>
      <c r="N429" s="158" t="s">
        <v>25</v>
      </c>
      <c r="O429" s="161"/>
    </row>
    <row r="430" spans="1:15" ht="15" customHeight="1">
      <c r="A430" s="161">
        <v>429</v>
      </c>
      <c r="B430" s="162">
        <v>40000000687</v>
      </c>
      <c r="C430" s="158" t="s">
        <v>109</v>
      </c>
      <c r="D430" s="163" t="s">
        <v>10</v>
      </c>
      <c r="E430" s="161" t="s">
        <v>2032</v>
      </c>
      <c r="F430" s="161">
        <v>550</v>
      </c>
      <c r="G430" s="161">
        <v>550</v>
      </c>
      <c r="H430" s="161">
        <v>1</v>
      </c>
      <c r="I430" s="161" t="s">
        <v>148</v>
      </c>
      <c r="J430" s="161" t="s">
        <v>39</v>
      </c>
      <c r="K430" s="161">
        <v>28</v>
      </c>
      <c r="L430" s="161">
        <v>1</v>
      </c>
      <c r="M430" s="161" t="s">
        <v>926</v>
      </c>
      <c r="N430" s="158" t="s">
        <v>25</v>
      </c>
      <c r="O430" s="161"/>
    </row>
    <row r="431" spans="1:15" ht="15" customHeight="1">
      <c r="A431" s="161">
        <v>430</v>
      </c>
      <c r="B431" s="162">
        <v>40000000686</v>
      </c>
      <c r="C431" s="158" t="s">
        <v>109</v>
      </c>
      <c r="D431" s="163" t="s">
        <v>10</v>
      </c>
      <c r="E431" s="161" t="s">
        <v>2032</v>
      </c>
      <c r="F431" s="161">
        <v>654</v>
      </c>
      <c r="G431" s="161">
        <v>654</v>
      </c>
      <c r="H431" s="161">
        <v>1</v>
      </c>
      <c r="I431" s="161" t="s">
        <v>148</v>
      </c>
      <c r="J431" s="161" t="s">
        <v>39</v>
      </c>
      <c r="K431" s="161">
        <v>36</v>
      </c>
      <c r="L431" s="161">
        <v>79.900000000000006</v>
      </c>
      <c r="M431" s="161" t="s">
        <v>926</v>
      </c>
      <c r="N431" s="158" t="s">
        <v>25</v>
      </c>
      <c r="O431" s="161"/>
    </row>
    <row r="432" spans="1:15" ht="15" customHeight="1">
      <c r="A432" s="161">
        <v>431</v>
      </c>
      <c r="B432" s="162">
        <v>40000000685</v>
      </c>
      <c r="C432" s="158" t="s">
        <v>109</v>
      </c>
      <c r="D432" s="163" t="s">
        <v>10</v>
      </c>
      <c r="E432" s="161" t="s">
        <v>2032</v>
      </c>
      <c r="F432" s="161">
        <v>580</v>
      </c>
      <c r="G432" s="161">
        <v>580</v>
      </c>
      <c r="H432" s="161">
        <v>1</v>
      </c>
      <c r="I432" s="161" t="s">
        <v>148</v>
      </c>
      <c r="J432" s="161" t="s">
        <v>39</v>
      </c>
      <c r="K432" s="161">
        <v>30</v>
      </c>
      <c r="L432" s="161">
        <v>79.900000000000006</v>
      </c>
      <c r="M432" s="161" t="s">
        <v>926</v>
      </c>
      <c r="N432" s="158" t="s">
        <v>25</v>
      </c>
      <c r="O432" s="161"/>
    </row>
    <row r="433" spans="1:15" ht="15" customHeight="1">
      <c r="A433" s="161">
        <v>432</v>
      </c>
      <c r="B433" s="162">
        <v>40000000684</v>
      </c>
      <c r="C433" s="158" t="s">
        <v>109</v>
      </c>
      <c r="D433" s="163" t="s">
        <v>10</v>
      </c>
      <c r="E433" s="161" t="s">
        <v>2032</v>
      </c>
      <c r="F433" s="161">
        <v>572</v>
      </c>
      <c r="G433" s="161">
        <v>572</v>
      </c>
      <c r="H433" s="161">
        <v>1</v>
      </c>
      <c r="I433" s="161" t="s">
        <v>148</v>
      </c>
      <c r="J433" s="161" t="s">
        <v>39</v>
      </c>
      <c r="K433" s="161">
        <v>30</v>
      </c>
      <c r="L433" s="161">
        <v>79.900000000000006</v>
      </c>
      <c r="M433" s="161" t="s">
        <v>926</v>
      </c>
      <c r="N433" s="158" t="s">
        <v>25</v>
      </c>
      <c r="O433" s="161"/>
    </row>
    <row r="434" spans="1:15" ht="15" customHeight="1">
      <c r="A434" s="161">
        <v>433</v>
      </c>
      <c r="B434" s="162">
        <v>40000000683</v>
      </c>
      <c r="C434" s="158" t="s">
        <v>109</v>
      </c>
      <c r="D434" s="163" t="s">
        <v>10</v>
      </c>
      <c r="E434" s="161" t="s">
        <v>2032</v>
      </c>
      <c r="F434" s="161">
        <v>622</v>
      </c>
      <c r="G434" s="161">
        <v>622</v>
      </c>
      <c r="H434" s="161">
        <v>1</v>
      </c>
      <c r="I434" s="161" t="s">
        <v>148</v>
      </c>
      <c r="J434" s="161" t="s">
        <v>39</v>
      </c>
      <c r="K434" s="161">
        <v>32</v>
      </c>
      <c r="L434" s="161">
        <v>79.900000000000006</v>
      </c>
      <c r="M434" s="161" t="s">
        <v>926</v>
      </c>
      <c r="N434" s="158" t="s">
        <v>25</v>
      </c>
      <c r="O434" s="161"/>
    </row>
    <row r="435" spans="1:15" ht="15" customHeight="1">
      <c r="A435" s="161">
        <v>434</v>
      </c>
      <c r="B435" s="162">
        <v>40000000682</v>
      </c>
      <c r="C435" s="158" t="s">
        <v>109</v>
      </c>
      <c r="D435" s="163" t="s">
        <v>10</v>
      </c>
      <c r="E435" s="161" t="s">
        <v>2027</v>
      </c>
      <c r="F435" s="161">
        <v>574</v>
      </c>
      <c r="G435" s="161">
        <v>574</v>
      </c>
      <c r="H435" s="161">
        <v>1</v>
      </c>
      <c r="I435" s="161" t="s">
        <v>148</v>
      </c>
      <c r="J435" s="161" t="s">
        <v>42</v>
      </c>
      <c r="K435" s="161">
        <v>36</v>
      </c>
      <c r="L435" s="161">
        <v>1</v>
      </c>
      <c r="M435" s="161" t="s">
        <v>896</v>
      </c>
      <c r="N435" s="158" t="s">
        <v>25</v>
      </c>
      <c r="O435" s="161"/>
    </row>
    <row r="436" spans="1:15" ht="15" customHeight="1">
      <c r="A436" s="161">
        <v>435</v>
      </c>
      <c r="B436" s="162">
        <v>40000000681</v>
      </c>
      <c r="C436" s="158" t="s">
        <v>109</v>
      </c>
      <c r="D436" s="163" t="s">
        <v>10</v>
      </c>
      <c r="E436" s="161" t="s">
        <v>2027</v>
      </c>
      <c r="F436" s="161">
        <v>584</v>
      </c>
      <c r="G436" s="161">
        <v>584</v>
      </c>
      <c r="H436" s="161">
        <v>1</v>
      </c>
      <c r="I436" s="161" t="s">
        <v>148</v>
      </c>
      <c r="J436" s="161" t="s">
        <v>42</v>
      </c>
      <c r="K436" s="161">
        <v>36</v>
      </c>
      <c r="L436" s="161">
        <v>1</v>
      </c>
      <c r="M436" s="161" t="s">
        <v>896</v>
      </c>
      <c r="N436" s="158" t="s">
        <v>25</v>
      </c>
      <c r="O436" s="161"/>
    </row>
    <row r="437" spans="1:15" ht="15" customHeight="1">
      <c r="A437" s="161">
        <v>436</v>
      </c>
      <c r="B437" s="162">
        <v>40000000680</v>
      </c>
      <c r="C437" s="158" t="s">
        <v>109</v>
      </c>
      <c r="D437" s="163" t="s">
        <v>10</v>
      </c>
      <c r="E437" s="161" t="s">
        <v>2027</v>
      </c>
      <c r="F437" s="161">
        <v>570</v>
      </c>
      <c r="G437" s="161">
        <v>570</v>
      </c>
      <c r="H437" s="161">
        <v>1</v>
      </c>
      <c r="I437" s="161" t="s">
        <v>148</v>
      </c>
      <c r="J437" s="161" t="s">
        <v>42</v>
      </c>
      <c r="K437" s="161">
        <v>34</v>
      </c>
      <c r="L437" s="161">
        <v>89.9</v>
      </c>
      <c r="M437" s="161" t="s">
        <v>896</v>
      </c>
      <c r="N437" s="158" t="s">
        <v>25</v>
      </c>
      <c r="O437" s="161"/>
    </row>
    <row r="438" spans="1:15" ht="15" customHeight="1">
      <c r="A438" s="161">
        <v>437</v>
      </c>
      <c r="B438" s="162">
        <v>40000000679</v>
      </c>
      <c r="C438" s="158" t="s">
        <v>109</v>
      </c>
      <c r="D438" s="163" t="s">
        <v>10</v>
      </c>
      <c r="E438" s="161" t="s">
        <v>2027</v>
      </c>
      <c r="F438" s="161">
        <v>546</v>
      </c>
      <c r="G438" s="161">
        <v>546</v>
      </c>
      <c r="H438" s="161">
        <v>1</v>
      </c>
      <c r="I438" s="161" t="s">
        <v>148</v>
      </c>
      <c r="J438" s="161" t="s">
        <v>42</v>
      </c>
      <c r="K438" s="161">
        <v>32</v>
      </c>
      <c r="L438" s="161">
        <v>89.9</v>
      </c>
      <c r="M438" s="161" t="s">
        <v>896</v>
      </c>
      <c r="N438" s="158" t="s">
        <v>25</v>
      </c>
      <c r="O438" s="161"/>
    </row>
    <row r="439" spans="1:15" ht="15" customHeight="1">
      <c r="A439" s="161">
        <v>438</v>
      </c>
      <c r="B439" s="162">
        <v>40000000678</v>
      </c>
      <c r="C439" s="158" t="s">
        <v>164</v>
      </c>
      <c r="D439" s="163" t="s">
        <v>10</v>
      </c>
      <c r="E439" s="161" t="s">
        <v>2032</v>
      </c>
      <c r="F439" s="161">
        <v>20</v>
      </c>
      <c r="G439" s="161">
        <v>56</v>
      </c>
      <c r="H439" s="161">
        <v>1</v>
      </c>
      <c r="I439" s="161" t="s">
        <v>148</v>
      </c>
      <c r="J439" s="161" t="s">
        <v>42</v>
      </c>
      <c r="K439" s="161"/>
      <c r="L439" s="161">
        <v>24.9</v>
      </c>
      <c r="M439" s="161" t="s">
        <v>892</v>
      </c>
      <c r="N439" s="158" t="s">
        <v>100</v>
      </c>
      <c r="O439" s="161"/>
    </row>
    <row r="440" spans="1:15" ht="15" customHeight="1">
      <c r="A440" s="161">
        <v>439</v>
      </c>
      <c r="B440" s="162">
        <v>40000000677</v>
      </c>
      <c r="C440" s="158" t="s">
        <v>98</v>
      </c>
      <c r="D440" s="163" t="s">
        <v>10</v>
      </c>
      <c r="E440" s="161" t="s">
        <v>2032</v>
      </c>
      <c r="F440" s="161">
        <v>66</v>
      </c>
      <c r="G440" s="161">
        <v>134</v>
      </c>
      <c r="H440" s="161">
        <v>1</v>
      </c>
      <c r="I440" s="161" t="s">
        <v>148</v>
      </c>
      <c r="J440" s="161" t="s">
        <v>42</v>
      </c>
      <c r="K440" s="161"/>
      <c r="L440" s="161">
        <v>24.9</v>
      </c>
      <c r="M440" s="161" t="s">
        <v>926</v>
      </c>
      <c r="N440" s="158" t="s">
        <v>100</v>
      </c>
      <c r="O440" s="161"/>
    </row>
    <row r="441" spans="1:15" ht="15" customHeight="1">
      <c r="A441" s="161">
        <v>440</v>
      </c>
      <c r="B441" s="162">
        <v>40000000676</v>
      </c>
      <c r="C441" s="158" t="s">
        <v>47</v>
      </c>
      <c r="D441" s="163" t="s">
        <v>10</v>
      </c>
      <c r="E441" s="161" t="s">
        <v>2026</v>
      </c>
      <c r="F441" s="161">
        <v>244</v>
      </c>
      <c r="G441" s="161">
        <v>244</v>
      </c>
      <c r="H441" s="161">
        <v>1</v>
      </c>
      <c r="I441" s="161" t="s">
        <v>148</v>
      </c>
      <c r="J441" s="161" t="s">
        <v>153</v>
      </c>
      <c r="K441" s="161">
        <v>40</v>
      </c>
      <c r="L441" s="161">
        <v>1</v>
      </c>
      <c r="M441" s="161" t="s">
        <v>886</v>
      </c>
      <c r="N441" s="158" t="s">
        <v>25</v>
      </c>
      <c r="O441" s="161"/>
    </row>
    <row r="442" spans="1:15" ht="15" customHeight="1">
      <c r="A442" s="161">
        <v>441</v>
      </c>
      <c r="B442" s="162">
        <v>40000000675</v>
      </c>
      <c r="C442" s="158" t="s">
        <v>47</v>
      </c>
      <c r="D442" s="163" t="s">
        <v>10</v>
      </c>
      <c r="E442" s="161" t="s">
        <v>2026</v>
      </c>
      <c r="F442" s="161">
        <v>258</v>
      </c>
      <c r="G442" s="161">
        <v>258</v>
      </c>
      <c r="H442" s="161">
        <v>1</v>
      </c>
      <c r="I442" s="161" t="s">
        <v>148</v>
      </c>
      <c r="J442" s="161" t="s">
        <v>153</v>
      </c>
      <c r="K442" s="161">
        <v>42</v>
      </c>
      <c r="L442" s="161">
        <v>1</v>
      </c>
      <c r="M442" s="161" t="s">
        <v>886</v>
      </c>
      <c r="N442" s="158" t="s">
        <v>25</v>
      </c>
      <c r="O442" s="161"/>
    </row>
    <row r="443" spans="1:15" ht="15" customHeight="1">
      <c r="A443" s="161">
        <v>442</v>
      </c>
      <c r="B443" s="162">
        <v>40000000674</v>
      </c>
      <c r="C443" s="158" t="s">
        <v>47</v>
      </c>
      <c r="D443" s="163" t="s">
        <v>10</v>
      </c>
      <c r="E443" s="161" t="s">
        <v>2026</v>
      </c>
      <c r="F443" s="161">
        <v>258</v>
      </c>
      <c r="G443" s="161">
        <v>258</v>
      </c>
      <c r="H443" s="161">
        <v>1</v>
      </c>
      <c r="I443" s="161" t="s">
        <v>148</v>
      </c>
      <c r="J443" s="161" t="s">
        <v>153</v>
      </c>
      <c r="K443" s="161">
        <v>43</v>
      </c>
      <c r="L443" s="161">
        <v>59.9</v>
      </c>
      <c r="M443" s="161" t="s">
        <v>886</v>
      </c>
      <c r="N443" s="158" t="s">
        <v>25</v>
      </c>
      <c r="O443" s="161"/>
    </row>
    <row r="444" spans="1:15" ht="15" customHeight="1">
      <c r="A444" s="161">
        <v>443</v>
      </c>
      <c r="B444" s="162">
        <v>40000000673</v>
      </c>
      <c r="C444" s="158" t="s">
        <v>47</v>
      </c>
      <c r="D444" s="163" t="s">
        <v>10</v>
      </c>
      <c r="E444" s="161" t="s">
        <v>2026</v>
      </c>
      <c r="F444" s="161">
        <v>266</v>
      </c>
      <c r="G444" s="161">
        <v>266</v>
      </c>
      <c r="H444" s="161">
        <v>1</v>
      </c>
      <c r="I444" s="161" t="s">
        <v>148</v>
      </c>
      <c r="J444" s="161" t="s">
        <v>153</v>
      </c>
      <c r="K444" s="161">
        <v>44</v>
      </c>
      <c r="L444" s="161">
        <v>59.9</v>
      </c>
      <c r="M444" s="161" t="s">
        <v>886</v>
      </c>
      <c r="N444" s="158" t="s">
        <v>25</v>
      </c>
      <c r="O444" s="161"/>
    </row>
    <row r="445" spans="1:15" ht="15" customHeight="1">
      <c r="A445" s="161">
        <v>444</v>
      </c>
      <c r="B445" s="162">
        <v>40000000672</v>
      </c>
      <c r="C445" s="158" t="s">
        <v>47</v>
      </c>
      <c r="D445" s="163" t="s">
        <v>10</v>
      </c>
      <c r="E445" s="161" t="s">
        <v>2026</v>
      </c>
      <c r="F445" s="161">
        <v>230</v>
      </c>
      <c r="G445" s="161">
        <v>230</v>
      </c>
      <c r="H445" s="161">
        <v>1</v>
      </c>
      <c r="I445" s="161" t="s">
        <v>148</v>
      </c>
      <c r="J445" s="161" t="s">
        <v>153</v>
      </c>
      <c r="K445" s="161">
        <v>39</v>
      </c>
      <c r="L445" s="161">
        <v>59.9</v>
      </c>
      <c r="M445" s="161" t="s">
        <v>886</v>
      </c>
      <c r="N445" s="158" t="s">
        <v>25</v>
      </c>
      <c r="O445" s="161"/>
    </row>
    <row r="446" spans="1:15" ht="15" customHeight="1">
      <c r="A446" s="161">
        <v>445</v>
      </c>
      <c r="B446" s="162">
        <v>40000000671</v>
      </c>
      <c r="C446" s="158" t="s">
        <v>47</v>
      </c>
      <c r="D446" s="163" t="s">
        <v>10</v>
      </c>
      <c r="E446" s="161" t="s">
        <v>2026</v>
      </c>
      <c r="F446" s="161">
        <v>230</v>
      </c>
      <c r="G446" s="161">
        <v>230</v>
      </c>
      <c r="H446" s="161">
        <v>1</v>
      </c>
      <c r="I446" s="161" t="s">
        <v>148</v>
      </c>
      <c r="J446" s="161" t="s">
        <v>160</v>
      </c>
      <c r="K446" s="161">
        <v>43</v>
      </c>
      <c r="L446" s="161">
        <v>69.900000000000006</v>
      </c>
      <c r="M446" s="161" t="s">
        <v>964</v>
      </c>
      <c r="N446" s="158" t="s">
        <v>25</v>
      </c>
      <c r="O446" s="161"/>
    </row>
    <row r="447" spans="1:15" ht="15" customHeight="1">
      <c r="A447" s="161">
        <v>446</v>
      </c>
      <c r="B447" s="162">
        <v>40000000670</v>
      </c>
      <c r="C447" s="158" t="s">
        <v>47</v>
      </c>
      <c r="D447" s="163" t="s">
        <v>10</v>
      </c>
      <c r="E447" s="161" t="s">
        <v>2026</v>
      </c>
      <c r="F447" s="161">
        <v>242</v>
      </c>
      <c r="G447" s="161">
        <v>242</v>
      </c>
      <c r="H447" s="161">
        <v>1</v>
      </c>
      <c r="I447" s="161" t="s">
        <v>148</v>
      </c>
      <c r="J447" s="161" t="s">
        <v>160</v>
      </c>
      <c r="K447" s="161">
        <v>42</v>
      </c>
      <c r="L447" s="161">
        <v>59.9</v>
      </c>
      <c r="M447" s="161" t="s">
        <v>964</v>
      </c>
      <c r="N447" s="158" t="s">
        <v>25</v>
      </c>
      <c r="O447" s="161"/>
    </row>
    <row r="448" spans="1:15" ht="15" customHeight="1">
      <c r="A448" s="161">
        <v>447</v>
      </c>
      <c r="B448" s="162">
        <v>40000000669</v>
      </c>
      <c r="C448" s="158" t="s">
        <v>47</v>
      </c>
      <c r="D448" s="163" t="s">
        <v>10</v>
      </c>
      <c r="E448" s="161" t="s">
        <v>2026</v>
      </c>
      <c r="F448" s="161">
        <v>242</v>
      </c>
      <c r="G448" s="161">
        <v>242</v>
      </c>
      <c r="H448" s="161">
        <v>1</v>
      </c>
      <c r="I448" s="161" t="s">
        <v>148</v>
      </c>
      <c r="J448" s="161" t="s">
        <v>160</v>
      </c>
      <c r="K448" s="161">
        <v>41</v>
      </c>
      <c r="L448" s="161">
        <v>59.9</v>
      </c>
      <c r="M448" s="161" t="s">
        <v>964</v>
      </c>
      <c r="N448" s="158" t="s">
        <v>25</v>
      </c>
      <c r="O448" s="161"/>
    </row>
    <row r="449" spans="1:15" ht="15" customHeight="1">
      <c r="A449" s="161">
        <v>448</v>
      </c>
      <c r="B449" s="162">
        <v>40000000668</v>
      </c>
      <c r="C449" s="158" t="s">
        <v>47</v>
      </c>
      <c r="D449" s="163" t="s">
        <v>10</v>
      </c>
      <c r="E449" s="161" t="s">
        <v>2026</v>
      </c>
      <c r="F449" s="161">
        <v>212</v>
      </c>
      <c r="G449" s="161">
        <v>212</v>
      </c>
      <c r="H449" s="161">
        <v>1</v>
      </c>
      <c r="I449" s="161" t="s">
        <v>148</v>
      </c>
      <c r="J449" s="161" t="s">
        <v>160</v>
      </c>
      <c r="K449" s="161">
        <v>38</v>
      </c>
      <c r="L449" s="161">
        <v>1</v>
      </c>
      <c r="M449" s="161" t="s">
        <v>964</v>
      </c>
      <c r="N449" s="158" t="s">
        <v>25</v>
      </c>
      <c r="O449" s="161"/>
    </row>
    <row r="450" spans="1:15" ht="15" customHeight="1">
      <c r="A450" s="161">
        <v>449</v>
      </c>
      <c r="B450" s="162">
        <v>40000000667</v>
      </c>
      <c r="C450" s="158" t="s">
        <v>47</v>
      </c>
      <c r="D450" s="163" t="s">
        <v>10</v>
      </c>
      <c r="E450" s="161" t="s">
        <v>2026</v>
      </c>
      <c r="F450" s="161">
        <v>224</v>
      </c>
      <c r="G450" s="161">
        <v>224</v>
      </c>
      <c r="H450" s="161">
        <v>1</v>
      </c>
      <c r="I450" s="161" t="s">
        <v>148</v>
      </c>
      <c r="J450" s="161" t="s">
        <v>160</v>
      </c>
      <c r="K450" s="161">
        <v>39</v>
      </c>
      <c r="L450" s="161">
        <v>59.9</v>
      </c>
      <c r="M450" s="161" t="s">
        <v>964</v>
      </c>
      <c r="N450" s="158" t="s">
        <v>25</v>
      </c>
      <c r="O450" s="161"/>
    </row>
    <row r="451" spans="1:15" ht="15" customHeight="1">
      <c r="A451" s="161">
        <v>450</v>
      </c>
      <c r="B451" s="162">
        <v>40000000666</v>
      </c>
      <c r="C451" s="158" t="s">
        <v>58</v>
      </c>
      <c r="D451" s="163" t="s">
        <v>10</v>
      </c>
      <c r="E451" s="161" t="s">
        <v>2025</v>
      </c>
      <c r="F451" s="161">
        <v>712</v>
      </c>
      <c r="G451" s="161">
        <v>712</v>
      </c>
      <c r="H451" s="161">
        <v>1</v>
      </c>
      <c r="I451" s="161" t="s">
        <v>148</v>
      </c>
      <c r="J451" s="161" t="s">
        <v>63</v>
      </c>
      <c r="K451" s="161" t="s">
        <v>959</v>
      </c>
      <c r="L451" s="161">
        <v>79.900000000000006</v>
      </c>
      <c r="M451" s="161" t="s">
        <v>857</v>
      </c>
      <c r="N451" s="158" t="s">
        <v>25</v>
      </c>
      <c r="O451" s="161"/>
    </row>
    <row r="452" spans="1:15" ht="15" customHeight="1">
      <c r="A452" s="161">
        <v>451</v>
      </c>
      <c r="B452" s="162">
        <v>40000000665</v>
      </c>
      <c r="C452" s="158" t="s">
        <v>58</v>
      </c>
      <c r="D452" s="163" t="s">
        <v>10</v>
      </c>
      <c r="E452" s="161" t="s">
        <v>2025</v>
      </c>
      <c r="F452" s="161">
        <v>518</v>
      </c>
      <c r="G452" s="161">
        <v>518</v>
      </c>
      <c r="H452" s="161">
        <v>1</v>
      </c>
      <c r="I452" s="161" t="s">
        <v>148</v>
      </c>
      <c r="J452" s="161" t="s">
        <v>63</v>
      </c>
      <c r="K452" s="161" t="s">
        <v>810</v>
      </c>
      <c r="L452" s="161">
        <v>79.900000000000006</v>
      </c>
      <c r="M452" s="161" t="s">
        <v>857</v>
      </c>
      <c r="N452" s="158" t="s">
        <v>25</v>
      </c>
      <c r="O452" s="161"/>
    </row>
    <row r="453" spans="1:15" ht="15" customHeight="1">
      <c r="A453" s="161">
        <v>452</v>
      </c>
      <c r="B453" s="162">
        <v>40000000664</v>
      </c>
      <c r="C453" s="158" t="s">
        <v>58</v>
      </c>
      <c r="D453" s="163" t="s">
        <v>10</v>
      </c>
      <c r="E453" s="161" t="s">
        <v>2025</v>
      </c>
      <c r="F453" s="161">
        <v>516</v>
      </c>
      <c r="G453" s="161">
        <v>516</v>
      </c>
      <c r="H453" s="161">
        <v>1</v>
      </c>
      <c r="I453" s="161" t="s">
        <v>148</v>
      </c>
      <c r="J453" s="161" t="s">
        <v>63</v>
      </c>
      <c r="K453" s="161" t="s">
        <v>810</v>
      </c>
      <c r="L453" s="161">
        <v>79.900000000000006</v>
      </c>
      <c r="M453" s="161" t="s">
        <v>857</v>
      </c>
      <c r="N453" s="158" t="s">
        <v>25</v>
      </c>
      <c r="O453" s="161"/>
    </row>
    <row r="454" spans="1:15" ht="15" customHeight="1">
      <c r="A454" s="161">
        <v>453</v>
      </c>
      <c r="B454" s="162">
        <v>40000000663</v>
      </c>
      <c r="C454" s="158" t="s">
        <v>58</v>
      </c>
      <c r="D454" s="163" t="s">
        <v>10</v>
      </c>
      <c r="E454" s="161" t="s">
        <v>2025</v>
      </c>
      <c r="F454" s="161">
        <v>540</v>
      </c>
      <c r="G454" s="161">
        <v>540</v>
      </c>
      <c r="H454" s="161">
        <v>1</v>
      </c>
      <c r="I454" s="161" t="s">
        <v>148</v>
      </c>
      <c r="J454" s="161" t="s">
        <v>63</v>
      </c>
      <c r="K454" s="161" t="s">
        <v>825</v>
      </c>
      <c r="L454" s="161">
        <v>79.900000000000006</v>
      </c>
      <c r="M454" s="161" t="s">
        <v>892</v>
      </c>
      <c r="N454" s="158" t="s">
        <v>25</v>
      </c>
      <c r="O454" s="161"/>
    </row>
    <row r="455" spans="1:15" ht="15" customHeight="1">
      <c r="A455" s="161">
        <v>454</v>
      </c>
      <c r="B455" s="162">
        <v>40000000662</v>
      </c>
      <c r="C455" s="158" t="s">
        <v>58</v>
      </c>
      <c r="D455" s="163" t="s">
        <v>10</v>
      </c>
      <c r="E455" s="161" t="s">
        <v>2025</v>
      </c>
      <c r="F455" s="161">
        <v>502</v>
      </c>
      <c r="G455" s="161">
        <v>502</v>
      </c>
      <c r="H455" s="161">
        <v>1</v>
      </c>
      <c r="I455" s="161" t="s">
        <v>148</v>
      </c>
      <c r="J455" s="161" t="s">
        <v>63</v>
      </c>
      <c r="K455" s="161" t="s">
        <v>810</v>
      </c>
      <c r="L455" s="161">
        <v>79.900000000000006</v>
      </c>
      <c r="M455" s="161" t="s">
        <v>892</v>
      </c>
      <c r="N455" s="158" t="s">
        <v>25</v>
      </c>
      <c r="O455" s="161"/>
    </row>
    <row r="456" spans="1:15" ht="15" customHeight="1">
      <c r="A456" s="161">
        <v>455</v>
      </c>
      <c r="B456" s="162">
        <v>40000000661</v>
      </c>
      <c r="C456" s="158" t="s">
        <v>58</v>
      </c>
      <c r="D456" s="163" t="s">
        <v>10</v>
      </c>
      <c r="E456" s="161" t="s">
        <v>2025</v>
      </c>
      <c r="F456" s="161">
        <v>504</v>
      </c>
      <c r="G456" s="161">
        <v>504</v>
      </c>
      <c r="H456" s="161">
        <v>1</v>
      </c>
      <c r="I456" s="161" t="s">
        <v>148</v>
      </c>
      <c r="J456" s="161" t="s">
        <v>63</v>
      </c>
      <c r="K456" s="161" t="s">
        <v>810</v>
      </c>
      <c r="L456" s="161">
        <v>79.900000000000006</v>
      </c>
      <c r="M456" s="161" t="s">
        <v>892</v>
      </c>
      <c r="N456" s="158" t="s">
        <v>25</v>
      </c>
      <c r="O456" s="161"/>
    </row>
    <row r="457" spans="1:15" ht="15" customHeight="1">
      <c r="A457" s="161">
        <v>456</v>
      </c>
      <c r="B457" s="162">
        <v>40000000660</v>
      </c>
      <c r="C457" s="158" t="s">
        <v>58</v>
      </c>
      <c r="D457" s="163" t="s">
        <v>10</v>
      </c>
      <c r="E457" s="161" t="s">
        <v>2025</v>
      </c>
      <c r="F457" s="161">
        <v>690</v>
      </c>
      <c r="G457" s="161">
        <v>690</v>
      </c>
      <c r="H457" s="161">
        <v>1</v>
      </c>
      <c r="I457" s="161" t="s">
        <v>148</v>
      </c>
      <c r="J457" s="161" t="s">
        <v>63</v>
      </c>
      <c r="K457" s="161" t="s">
        <v>959</v>
      </c>
      <c r="L457" s="161">
        <v>79.900000000000006</v>
      </c>
      <c r="M457" s="161" t="s">
        <v>892</v>
      </c>
      <c r="N457" s="158" t="s">
        <v>25</v>
      </c>
      <c r="O457" s="161"/>
    </row>
    <row r="458" spans="1:15" ht="15" customHeight="1">
      <c r="A458" s="161">
        <v>457</v>
      </c>
      <c r="B458" s="162">
        <v>40000000659</v>
      </c>
      <c r="C458" s="158" t="s">
        <v>58</v>
      </c>
      <c r="D458" s="163" t="s">
        <v>10</v>
      </c>
      <c r="E458" s="161" t="s">
        <v>2025</v>
      </c>
      <c r="F458" s="161">
        <v>504</v>
      </c>
      <c r="G458" s="161">
        <v>504</v>
      </c>
      <c r="H458" s="161">
        <v>1</v>
      </c>
      <c r="I458" s="161" t="s">
        <v>148</v>
      </c>
      <c r="J458" s="161" t="s">
        <v>63</v>
      </c>
      <c r="K458" s="161" t="s">
        <v>810</v>
      </c>
      <c r="L458" s="161">
        <v>79.900000000000006</v>
      </c>
      <c r="M458" s="161" t="s">
        <v>892</v>
      </c>
      <c r="N458" s="158" t="s">
        <v>25</v>
      </c>
      <c r="O458" s="161"/>
    </row>
    <row r="459" spans="1:15" ht="15" customHeight="1">
      <c r="A459" s="161">
        <v>458</v>
      </c>
      <c r="B459" s="162">
        <v>40000000658</v>
      </c>
      <c r="C459" s="163" t="s">
        <v>9</v>
      </c>
      <c r="D459" s="163" t="s">
        <v>10</v>
      </c>
      <c r="E459" s="161" t="s">
        <v>2025</v>
      </c>
      <c r="F459" s="161">
        <v>900</v>
      </c>
      <c r="G459" s="161">
        <v>900</v>
      </c>
      <c r="H459" s="161">
        <v>1</v>
      </c>
      <c r="I459" s="161" t="s">
        <v>148</v>
      </c>
      <c r="J459" s="161" t="s">
        <v>18</v>
      </c>
      <c r="K459" s="161" t="s">
        <v>948</v>
      </c>
      <c r="L459" s="161">
        <v>84.9</v>
      </c>
      <c r="M459" s="161" t="s">
        <v>884</v>
      </c>
      <c r="N459" s="158" t="s">
        <v>25</v>
      </c>
      <c r="O459" s="161"/>
    </row>
    <row r="460" spans="1:15" ht="15" customHeight="1">
      <c r="A460" s="161">
        <v>459</v>
      </c>
      <c r="B460" s="162">
        <v>40000000657</v>
      </c>
      <c r="C460" s="163" t="s">
        <v>9</v>
      </c>
      <c r="D460" s="163" t="s">
        <v>10</v>
      </c>
      <c r="E460" s="161" t="s">
        <v>2025</v>
      </c>
      <c r="F460" s="161">
        <v>846</v>
      </c>
      <c r="G460" s="161">
        <v>846</v>
      </c>
      <c r="H460" s="161">
        <v>1</v>
      </c>
      <c r="I460" s="161" t="s">
        <v>148</v>
      </c>
      <c r="J460" s="161" t="s">
        <v>18</v>
      </c>
      <c r="K460" s="161" t="s">
        <v>821</v>
      </c>
      <c r="L460" s="161">
        <v>84.9</v>
      </c>
      <c r="M460" s="161" t="s">
        <v>884</v>
      </c>
      <c r="N460" s="158" t="s">
        <v>25</v>
      </c>
      <c r="O460" s="161"/>
    </row>
    <row r="461" spans="1:15" ht="15" customHeight="1">
      <c r="A461" s="161">
        <v>460</v>
      </c>
      <c r="B461" s="162">
        <v>40000000656</v>
      </c>
      <c r="C461" s="163" t="s">
        <v>9</v>
      </c>
      <c r="D461" s="163" t="s">
        <v>10</v>
      </c>
      <c r="E461" s="161" t="s">
        <v>2025</v>
      </c>
      <c r="F461" s="161">
        <v>820</v>
      </c>
      <c r="G461" s="161">
        <v>820</v>
      </c>
      <c r="H461" s="161">
        <v>1</v>
      </c>
      <c r="I461" s="161" t="s">
        <v>148</v>
      </c>
      <c r="J461" s="161" t="s">
        <v>18</v>
      </c>
      <c r="K461" s="161" t="s">
        <v>825</v>
      </c>
      <c r="L461" s="161">
        <v>84.9</v>
      </c>
      <c r="M461" s="161" t="s">
        <v>884</v>
      </c>
      <c r="N461" s="158" t="s">
        <v>25</v>
      </c>
      <c r="O461" s="161"/>
    </row>
    <row r="462" spans="1:15" ht="15" customHeight="1">
      <c r="A462" s="161">
        <v>461</v>
      </c>
      <c r="B462" s="162">
        <v>40000000655</v>
      </c>
      <c r="C462" s="158" t="s">
        <v>155</v>
      </c>
      <c r="D462" s="163" t="s">
        <v>10</v>
      </c>
      <c r="E462" s="161" t="s">
        <v>2026</v>
      </c>
      <c r="F462" s="161">
        <v>230</v>
      </c>
      <c r="G462" s="161">
        <v>230</v>
      </c>
      <c r="H462" s="161">
        <v>1</v>
      </c>
      <c r="I462" s="161" t="s">
        <v>148</v>
      </c>
      <c r="J462" s="161" t="s">
        <v>18</v>
      </c>
      <c r="K462" s="161" t="s">
        <v>959</v>
      </c>
      <c r="L462" s="161">
        <v>49.9</v>
      </c>
      <c r="M462" s="161" t="s">
        <v>903</v>
      </c>
      <c r="N462" s="158" t="s">
        <v>25</v>
      </c>
      <c r="O462" s="161"/>
    </row>
    <row r="463" spans="1:15" ht="15" customHeight="1">
      <c r="A463" s="161">
        <v>462</v>
      </c>
      <c r="B463" s="162">
        <v>40000000654</v>
      </c>
      <c r="C463" s="158" t="s">
        <v>155</v>
      </c>
      <c r="D463" s="163" t="s">
        <v>10</v>
      </c>
      <c r="E463" s="161" t="s">
        <v>2026</v>
      </c>
      <c r="F463" s="161">
        <v>230</v>
      </c>
      <c r="G463" s="161">
        <v>230</v>
      </c>
      <c r="H463" s="161">
        <v>1</v>
      </c>
      <c r="I463" s="161" t="s">
        <v>148</v>
      </c>
      <c r="J463" s="161" t="s">
        <v>18</v>
      </c>
      <c r="K463" s="161" t="s">
        <v>948</v>
      </c>
      <c r="L463" s="161">
        <v>49.9</v>
      </c>
      <c r="M463" s="161" t="s">
        <v>903</v>
      </c>
      <c r="N463" s="158" t="s">
        <v>25</v>
      </c>
      <c r="O463" s="161"/>
    </row>
    <row r="464" spans="1:15" ht="15" customHeight="1">
      <c r="A464" s="161">
        <v>463</v>
      </c>
      <c r="B464" s="162">
        <v>40000000653</v>
      </c>
      <c r="C464" s="158" t="s">
        <v>155</v>
      </c>
      <c r="D464" s="163" t="s">
        <v>10</v>
      </c>
      <c r="E464" s="161" t="s">
        <v>2026</v>
      </c>
      <c r="F464" s="161">
        <v>210</v>
      </c>
      <c r="G464" s="161">
        <v>210</v>
      </c>
      <c r="H464" s="161">
        <v>1</v>
      </c>
      <c r="I464" s="161" t="s">
        <v>148</v>
      </c>
      <c r="J464" s="161" t="s">
        <v>18</v>
      </c>
      <c r="K464" s="161" t="s">
        <v>821</v>
      </c>
      <c r="L464" s="161">
        <v>49.9</v>
      </c>
      <c r="M464" s="161" t="s">
        <v>903</v>
      </c>
      <c r="N464" s="158" t="s">
        <v>25</v>
      </c>
      <c r="O464" s="161"/>
    </row>
    <row r="465" spans="1:15" ht="15" customHeight="1">
      <c r="A465" s="161">
        <v>464</v>
      </c>
      <c r="B465" s="162">
        <v>40000000652</v>
      </c>
      <c r="C465" s="158" t="s">
        <v>155</v>
      </c>
      <c r="D465" s="163" t="s">
        <v>10</v>
      </c>
      <c r="E465" s="161" t="s">
        <v>2026</v>
      </c>
      <c r="F465" s="161">
        <v>200</v>
      </c>
      <c r="G465" s="161">
        <v>200</v>
      </c>
      <c r="H465" s="161">
        <v>1</v>
      </c>
      <c r="I465" s="161" t="s">
        <v>148</v>
      </c>
      <c r="J465" s="161" t="s">
        <v>18</v>
      </c>
      <c r="K465" s="161" t="s">
        <v>825</v>
      </c>
      <c r="L465" s="161">
        <v>49.9</v>
      </c>
      <c r="M465" s="161" t="s">
        <v>903</v>
      </c>
      <c r="N465" s="158" t="s">
        <v>25</v>
      </c>
      <c r="O465" s="161"/>
    </row>
    <row r="466" spans="1:15" ht="15" customHeight="1">
      <c r="A466" s="161">
        <v>465</v>
      </c>
      <c r="B466" s="162">
        <v>40000000651</v>
      </c>
      <c r="C466" s="158" t="s">
        <v>155</v>
      </c>
      <c r="D466" s="163" t="s">
        <v>10</v>
      </c>
      <c r="E466" s="161" t="s">
        <v>2026</v>
      </c>
      <c r="F466" s="161">
        <v>186</v>
      </c>
      <c r="G466" s="161">
        <v>186</v>
      </c>
      <c r="H466" s="161">
        <v>1</v>
      </c>
      <c r="I466" s="161" t="s">
        <v>148</v>
      </c>
      <c r="J466" s="161" t="s">
        <v>18</v>
      </c>
      <c r="K466" s="161" t="s">
        <v>810</v>
      </c>
      <c r="L466" s="161">
        <v>49.9</v>
      </c>
      <c r="M466" s="161" t="s">
        <v>903</v>
      </c>
      <c r="N466" s="158" t="s">
        <v>25</v>
      </c>
      <c r="O466" s="161"/>
    </row>
    <row r="467" spans="1:15" ht="15" customHeight="1">
      <c r="A467" s="161">
        <v>466</v>
      </c>
      <c r="B467" s="162">
        <v>40000000650</v>
      </c>
      <c r="C467" s="158" t="s">
        <v>46</v>
      </c>
      <c r="D467" s="163" t="s">
        <v>10</v>
      </c>
      <c r="E467" s="161" t="s">
        <v>2027</v>
      </c>
      <c r="F467" s="161">
        <v>208</v>
      </c>
      <c r="G467" s="161">
        <v>208</v>
      </c>
      <c r="H467" s="161">
        <v>1</v>
      </c>
      <c r="I467" s="161" t="s">
        <v>148</v>
      </c>
      <c r="J467" s="161" t="s">
        <v>42</v>
      </c>
      <c r="K467" s="161" t="s">
        <v>825</v>
      </c>
      <c r="L467" s="161">
        <v>34.9</v>
      </c>
      <c r="M467" s="161" t="s">
        <v>892</v>
      </c>
      <c r="N467" s="158" t="s">
        <v>25</v>
      </c>
      <c r="O467" s="161"/>
    </row>
    <row r="468" spans="1:15" ht="15" customHeight="1">
      <c r="A468" s="161">
        <v>467</v>
      </c>
      <c r="B468" s="162">
        <v>40000000649</v>
      </c>
      <c r="C468" s="158" t="s">
        <v>46</v>
      </c>
      <c r="D468" s="163" t="s">
        <v>10</v>
      </c>
      <c r="E468" s="161" t="s">
        <v>2027</v>
      </c>
      <c r="F468" s="161">
        <v>224</v>
      </c>
      <c r="G468" s="161">
        <v>224</v>
      </c>
      <c r="H468" s="161">
        <v>1</v>
      </c>
      <c r="I468" s="161" t="s">
        <v>148</v>
      </c>
      <c r="J468" s="161" t="s">
        <v>42</v>
      </c>
      <c r="K468" s="161" t="s">
        <v>825</v>
      </c>
      <c r="L468" s="161">
        <v>34.9</v>
      </c>
      <c r="M468" s="161" t="s">
        <v>892</v>
      </c>
      <c r="N468" s="158" t="s">
        <v>25</v>
      </c>
      <c r="O468" s="161"/>
    </row>
    <row r="469" spans="1:15" ht="15" customHeight="1">
      <c r="A469" s="161">
        <v>468</v>
      </c>
      <c r="B469" s="162">
        <v>40000000648</v>
      </c>
      <c r="C469" s="158" t="s">
        <v>46</v>
      </c>
      <c r="D469" s="163" t="s">
        <v>10</v>
      </c>
      <c r="E469" s="161" t="s">
        <v>2027</v>
      </c>
      <c r="F469" s="161">
        <v>222</v>
      </c>
      <c r="G469" s="161">
        <v>222</v>
      </c>
      <c r="H469" s="161">
        <v>1</v>
      </c>
      <c r="I469" s="161" t="s">
        <v>148</v>
      </c>
      <c r="J469" s="161" t="s">
        <v>12</v>
      </c>
      <c r="K469" s="161" t="s">
        <v>959</v>
      </c>
      <c r="L469" s="161">
        <v>24.9</v>
      </c>
      <c r="M469" s="161" t="s">
        <v>926</v>
      </c>
      <c r="N469" s="158" t="s">
        <v>25</v>
      </c>
      <c r="O469" s="161"/>
    </row>
    <row r="470" spans="1:15" ht="15" customHeight="1">
      <c r="A470" s="161">
        <v>469</v>
      </c>
      <c r="B470" s="162">
        <v>40000000647</v>
      </c>
      <c r="C470" s="158" t="s">
        <v>46</v>
      </c>
      <c r="D470" s="163" t="s">
        <v>10</v>
      </c>
      <c r="E470" s="161" t="s">
        <v>2027</v>
      </c>
      <c r="F470" s="161">
        <v>198</v>
      </c>
      <c r="G470" s="161">
        <v>198</v>
      </c>
      <c r="H470" s="161">
        <v>1</v>
      </c>
      <c r="I470" s="161" t="s">
        <v>148</v>
      </c>
      <c r="J470" s="161" t="s">
        <v>12</v>
      </c>
      <c r="K470" s="161" t="s">
        <v>825</v>
      </c>
      <c r="L470" s="161">
        <v>24.9</v>
      </c>
      <c r="M470" s="161" t="s">
        <v>926</v>
      </c>
      <c r="N470" s="158" t="s">
        <v>25</v>
      </c>
      <c r="O470" s="161"/>
    </row>
    <row r="471" spans="1:15" ht="15" customHeight="1">
      <c r="A471" s="161">
        <v>470</v>
      </c>
      <c r="B471" s="162">
        <v>40000000646</v>
      </c>
      <c r="C471" s="158" t="s">
        <v>46</v>
      </c>
      <c r="D471" s="163" t="s">
        <v>10</v>
      </c>
      <c r="E471" s="161" t="s">
        <v>2027</v>
      </c>
      <c r="F471" s="161">
        <v>198</v>
      </c>
      <c r="G471" s="161">
        <v>198</v>
      </c>
      <c r="H471" s="161">
        <v>1</v>
      </c>
      <c r="I471" s="161" t="s">
        <v>148</v>
      </c>
      <c r="J471" s="161" t="s">
        <v>12</v>
      </c>
      <c r="K471" s="161" t="s">
        <v>821</v>
      </c>
      <c r="L471" s="161">
        <v>24.9</v>
      </c>
      <c r="M471" s="161" t="s">
        <v>926</v>
      </c>
      <c r="N471" s="158" t="s">
        <v>25</v>
      </c>
      <c r="O471" s="161"/>
    </row>
    <row r="472" spans="1:15" ht="15" customHeight="1">
      <c r="A472" s="161">
        <v>471</v>
      </c>
      <c r="B472" s="162">
        <v>40000000645</v>
      </c>
      <c r="C472" s="158" t="s">
        <v>46</v>
      </c>
      <c r="D472" s="163" t="s">
        <v>10</v>
      </c>
      <c r="E472" s="161" t="s">
        <v>2027</v>
      </c>
      <c r="F472" s="161">
        <v>198</v>
      </c>
      <c r="G472" s="161">
        <v>198</v>
      </c>
      <c r="H472" s="161">
        <v>1</v>
      </c>
      <c r="I472" s="161" t="s">
        <v>148</v>
      </c>
      <c r="J472" s="161" t="s">
        <v>12</v>
      </c>
      <c r="K472" s="161" t="s">
        <v>821</v>
      </c>
      <c r="L472" s="161">
        <v>24.9</v>
      </c>
      <c r="M472" s="161" t="s">
        <v>926</v>
      </c>
      <c r="N472" s="158" t="s">
        <v>25</v>
      </c>
      <c r="O472" s="161"/>
    </row>
    <row r="473" spans="1:15" ht="15" customHeight="1">
      <c r="A473" s="161">
        <v>472</v>
      </c>
      <c r="B473" s="162">
        <v>40000000644</v>
      </c>
      <c r="C473" s="158" t="s">
        <v>46</v>
      </c>
      <c r="D473" s="163" t="s">
        <v>10</v>
      </c>
      <c r="E473" s="161" t="s">
        <v>2027</v>
      </c>
      <c r="F473" s="161">
        <v>176</v>
      </c>
      <c r="G473" s="161">
        <v>176</v>
      </c>
      <c r="H473" s="161">
        <v>1</v>
      </c>
      <c r="I473" s="161" t="s">
        <v>148</v>
      </c>
      <c r="J473" s="161" t="s">
        <v>63</v>
      </c>
      <c r="K473" s="161" t="s">
        <v>821</v>
      </c>
      <c r="L473" s="161">
        <v>1</v>
      </c>
      <c r="M473" s="161" t="s">
        <v>884</v>
      </c>
      <c r="N473" s="158" t="s">
        <v>25</v>
      </c>
      <c r="O473" s="161"/>
    </row>
    <row r="474" spans="1:15" ht="15" customHeight="1">
      <c r="A474" s="161">
        <v>473</v>
      </c>
      <c r="B474" s="162">
        <v>40000000643</v>
      </c>
      <c r="C474" s="158" t="s">
        <v>46</v>
      </c>
      <c r="D474" s="163" t="s">
        <v>10</v>
      </c>
      <c r="E474" s="161" t="s">
        <v>2027</v>
      </c>
      <c r="F474" s="161">
        <v>190</v>
      </c>
      <c r="G474" s="161">
        <v>190</v>
      </c>
      <c r="H474" s="161">
        <v>1</v>
      </c>
      <c r="I474" s="161" t="s">
        <v>148</v>
      </c>
      <c r="J474" s="161" t="s">
        <v>63</v>
      </c>
      <c r="K474" s="161" t="s">
        <v>821</v>
      </c>
      <c r="L474" s="161">
        <v>1</v>
      </c>
      <c r="M474" s="161" t="s">
        <v>884</v>
      </c>
      <c r="N474" s="158" t="s">
        <v>25</v>
      </c>
      <c r="O474" s="161"/>
    </row>
    <row r="475" spans="1:15" ht="15" customHeight="1">
      <c r="A475" s="161">
        <v>474</v>
      </c>
      <c r="B475" s="162">
        <v>40000000642</v>
      </c>
      <c r="C475" s="158" t="s">
        <v>46</v>
      </c>
      <c r="D475" s="163" t="s">
        <v>10</v>
      </c>
      <c r="E475" s="161" t="s">
        <v>2027</v>
      </c>
      <c r="F475" s="161">
        <v>202</v>
      </c>
      <c r="G475" s="161">
        <v>202</v>
      </c>
      <c r="H475" s="161">
        <v>1</v>
      </c>
      <c r="I475" s="161" t="s">
        <v>148</v>
      </c>
      <c r="J475" s="161" t="s">
        <v>63</v>
      </c>
      <c r="K475" s="161" t="s">
        <v>828</v>
      </c>
      <c r="L475" s="161">
        <v>1</v>
      </c>
      <c r="M475" s="161" t="s">
        <v>884</v>
      </c>
      <c r="N475" s="158" t="s">
        <v>25</v>
      </c>
      <c r="O475" s="161"/>
    </row>
    <row r="476" spans="1:15" ht="15" customHeight="1">
      <c r="A476" s="161">
        <v>475</v>
      </c>
      <c r="B476" s="162">
        <v>40000000641</v>
      </c>
      <c r="C476" s="158" t="s">
        <v>46</v>
      </c>
      <c r="D476" s="163" t="s">
        <v>10</v>
      </c>
      <c r="E476" s="161" t="s">
        <v>2027</v>
      </c>
      <c r="F476" s="161">
        <v>180</v>
      </c>
      <c r="G476" s="161">
        <v>180</v>
      </c>
      <c r="H476" s="161">
        <v>1</v>
      </c>
      <c r="I476" s="161" t="s">
        <v>148</v>
      </c>
      <c r="J476" s="161" t="s">
        <v>63</v>
      </c>
      <c r="K476" s="161" t="s">
        <v>825</v>
      </c>
      <c r="L476" s="161">
        <v>19.899999999999999</v>
      </c>
      <c r="M476" s="161" t="s">
        <v>884</v>
      </c>
      <c r="N476" s="158" t="s">
        <v>25</v>
      </c>
      <c r="O476" s="161"/>
    </row>
    <row r="477" spans="1:15" ht="15" customHeight="1">
      <c r="A477" s="161">
        <v>476</v>
      </c>
      <c r="B477" s="162">
        <v>40000000640</v>
      </c>
      <c r="C477" s="158" t="s">
        <v>46</v>
      </c>
      <c r="D477" s="163" t="s">
        <v>10</v>
      </c>
      <c r="E477" s="161" t="s">
        <v>2027</v>
      </c>
      <c r="F477" s="161">
        <v>182</v>
      </c>
      <c r="G477" s="161">
        <v>182</v>
      </c>
      <c r="H477" s="161">
        <v>1</v>
      </c>
      <c r="I477" s="161" t="s">
        <v>148</v>
      </c>
      <c r="J477" s="161" t="s">
        <v>63</v>
      </c>
      <c r="K477" s="161" t="s">
        <v>825</v>
      </c>
      <c r="L477" s="161">
        <v>1</v>
      </c>
      <c r="M477" s="161" t="s">
        <v>884</v>
      </c>
      <c r="N477" s="158" t="s">
        <v>25</v>
      </c>
      <c r="O477" s="161"/>
    </row>
    <row r="478" spans="1:15" ht="15" customHeight="1">
      <c r="A478" s="161">
        <v>477</v>
      </c>
      <c r="B478" s="162">
        <v>40000000639</v>
      </c>
      <c r="C478" s="158" t="s">
        <v>109</v>
      </c>
      <c r="D478" s="163" t="s">
        <v>10</v>
      </c>
      <c r="E478" s="161" t="s">
        <v>2032</v>
      </c>
      <c r="F478" s="161">
        <v>594</v>
      </c>
      <c r="G478" s="161">
        <v>594</v>
      </c>
      <c r="H478" s="161">
        <v>1</v>
      </c>
      <c r="I478" s="161" t="s">
        <v>148</v>
      </c>
      <c r="J478" s="161" t="s">
        <v>42</v>
      </c>
      <c r="K478" s="161">
        <v>32</v>
      </c>
      <c r="L478" s="161">
        <v>79.900000000000006</v>
      </c>
      <c r="M478" s="161" t="s">
        <v>857</v>
      </c>
      <c r="N478" s="158" t="s">
        <v>25</v>
      </c>
      <c r="O478" s="161"/>
    </row>
    <row r="479" spans="1:15" ht="15" customHeight="1">
      <c r="A479" s="161">
        <v>478</v>
      </c>
      <c r="B479" s="162">
        <v>40000000638</v>
      </c>
      <c r="C479" s="158" t="s">
        <v>109</v>
      </c>
      <c r="D479" s="163" t="s">
        <v>10</v>
      </c>
      <c r="E479" s="161" t="s">
        <v>2032</v>
      </c>
      <c r="F479" s="161">
        <v>578</v>
      </c>
      <c r="G479" s="161">
        <v>578</v>
      </c>
      <c r="H479" s="161">
        <v>1</v>
      </c>
      <c r="I479" s="161" t="s">
        <v>148</v>
      </c>
      <c r="J479" s="161" t="s">
        <v>42</v>
      </c>
      <c r="K479" s="161">
        <v>31</v>
      </c>
      <c r="L479" s="161">
        <v>79.900000000000006</v>
      </c>
      <c r="M479" s="161" t="s">
        <v>857</v>
      </c>
      <c r="N479" s="158" t="s">
        <v>25</v>
      </c>
      <c r="O479" s="161"/>
    </row>
    <row r="480" spans="1:15" ht="15" customHeight="1">
      <c r="A480" s="161">
        <v>479</v>
      </c>
      <c r="B480" s="162">
        <v>40000000637</v>
      </c>
      <c r="C480" s="158" t="s">
        <v>109</v>
      </c>
      <c r="D480" s="163" t="s">
        <v>10</v>
      </c>
      <c r="E480" s="161" t="s">
        <v>2032</v>
      </c>
      <c r="F480" s="161">
        <v>552</v>
      </c>
      <c r="G480" s="161">
        <v>552</v>
      </c>
      <c r="H480" s="161">
        <v>1</v>
      </c>
      <c r="I480" s="161" t="s">
        <v>148</v>
      </c>
      <c r="J480" s="161" t="s">
        <v>42</v>
      </c>
      <c r="K480" s="161">
        <v>29</v>
      </c>
      <c r="L480" s="161">
        <v>79.900000000000006</v>
      </c>
      <c r="M480" s="161" t="s">
        <v>857</v>
      </c>
      <c r="N480" s="158" t="s">
        <v>25</v>
      </c>
      <c r="O480" s="161"/>
    </row>
    <row r="481" spans="1:15" ht="15" customHeight="1">
      <c r="A481" s="161">
        <v>480</v>
      </c>
      <c r="B481" s="162">
        <v>40000000636</v>
      </c>
      <c r="C481" s="158" t="s">
        <v>109</v>
      </c>
      <c r="D481" s="163" t="s">
        <v>10</v>
      </c>
      <c r="E481" s="161" t="s">
        <v>2032</v>
      </c>
      <c r="F481" s="161">
        <v>540</v>
      </c>
      <c r="G481" s="161">
        <v>540</v>
      </c>
      <c r="H481" s="161">
        <v>1</v>
      </c>
      <c r="I481" s="161" t="s">
        <v>148</v>
      </c>
      <c r="J481" s="161" t="s">
        <v>42</v>
      </c>
      <c r="K481" s="161">
        <v>28</v>
      </c>
      <c r="L481" s="161">
        <v>1</v>
      </c>
      <c r="M481" s="161" t="s">
        <v>857</v>
      </c>
      <c r="N481" s="158" t="s">
        <v>25</v>
      </c>
      <c r="O481" s="161"/>
    </row>
    <row r="482" spans="1:15" ht="15" customHeight="1">
      <c r="A482" s="161">
        <v>481</v>
      </c>
      <c r="B482" s="162">
        <v>40000000635</v>
      </c>
      <c r="C482" s="158" t="s">
        <v>46</v>
      </c>
      <c r="D482" s="163" t="s">
        <v>10</v>
      </c>
      <c r="E482" s="161" t="s">
        <v>2026</v>
      </c>
      <c r="F482" s="161">
        <v>556</v>
      </c>
      <c r="G482" s="161">
        <v>556</v>
      </c>
      <c r="H482" s="161">
        <v>1</v>
      </c>
      <c r="I482" s="161" t="s">
        <v>148</v>
      </c>
      <c r="J482" s="161" t="s">
        <v>165</v>
      </c>
      <c r="K482" s="161" t="s">
        <v>828</v>
      </c>
      <c r="L482" s="161">
        <v>1</v>
      </c>
      <c r="M482" s="161" t="s">
        <v>857</v>
      </c>
      <c r="N482" s="158" t="s">
        <v>25</v>
      </c>
      <c r="O482" s="161"/>
    </row>
    <row r="483" spans="1:15" ht="15" customHeight="1">
      <c r="A483" s="161">
        <v>482</v>
      </c>
      <c r="B483" s="162">
        <v>40000000634</v>
      </c>
      <c r="C483" s="158" t="s">
        <v>46</v>
      </c>
      <c r="D483" s="163" t="s">
        <v>10</v>
      </c>
      <c r="E483" s="161" t="s">
        <v>2026</v>
      </c>
      <c r="F483" s="161">
        <v>486</v>
      </c>
      <c r="G483" s="161">
        <v>486</v>
      </c>
      <c r="H483" s="161">
        <v>1</v>
      </c>
      <c r="I483" s="161" t="s">
        <v>148</v>
      </c>
      <c r="J483" s="161" t="s">
        <v>165</v>
      </c>
      <c r="K483" s="161" t="s">
        <v>825</v>
      </c>
      <c r="L483" s="161">
        <v>1</v>
      </c>
      <c r="M483" s="161" t="s">
        <v>857</v>
      </c>
      <c r="N483" s="158" t="s">
        <v>25</v>
      </c>
      <c r="O483" s="161"/>
    </row>
    <row r="484" spans="1:15" ht="15" customHeight="1">
      <c r="A484" s="161">
        <v>483</v>
      </c>
      <c r="B484" s="162">
        <v>40000000633</v>
      </c>
      <c r="C484" s="158" t="s">
        <v>157</v>
      </c>
      <c r="D484" s="163" t="s">
        <v>10</v>
      </c>
      <c r="E484" s="161" t="s">
        <v>2032</v>
      </c>
      <c r="F484" s="161">
        <v>530</v>
      </c>
      <c r="G484" s="161">
        <v>530</v>
      </c>
      <c r="H484" s="161">
        <v>1</v>
      </c>
      <c r="I484" s="161" t="s">
        <v>148</v>
      </c>
      <c r="J484" s="161" t="s">
        <v>18</v>
      </c>
      <c r="K484" s="161"/>
      <c r="L484" s="161">
        <v>99.9</v>
      </c>
      <c r="M484" s="161" t="s">
        <v>895</v>
      </c>
      <c r="N484" s="158" t="s">
        <v>36</v>
      </c>
      <c r="O484" s="161"/>
    </row>
    <row r="485" spans="1:15" ht="15" customHeight="1">
      <c r="A485" s="161">
        <v>484</v>
      </c>
      <c r="B485" s="162">
        <v>40000000632</v>
      </c>
      <c r="C485" s="158" t="s">
        <v>120</v>
      </c>
      <c r="D485" s="163" t="s">
        <v>10</v>
      </c>
      <c r="E485" s="161" t="s">
        <v>2032</v>
      </c>
      <c r="F485" s="161">
        <v>284</v>
      </c>
      <c r="G485" s="161">
        <v>284</v>
      </c>
      <c r="H485" s="161">
        <v>1</v>
      </c>
      <c r="I485" s="161" t="s">
        <v>148</v>
      </c>
      <c r="J485" s="161" t="s">
        <v>18</v>
      </c>
      <c r="K485" s="161"/>
      <c r="L485" s="161">
        <v>49.9</v>
      </c>
      <c r="M485" s="161" t="s">
        <v>926</v>
      </c>
      <c r="N485" s="158" t="s">
        <v>45</v>
      </c>
      <c r="O485" s="161"/>
    </row>
    <row r="486" spans="1:15" ht="15" customHeight="1">
      <c r="A486" s="161">
        <v>485</v>
      </c>
      <c r="B486" s="162">
        <v>40000000631</v>
      </c>
      <c r="C486" s="158" t="s">
        <v>109</v>
      </c>
      <c r="D486" s="163" t="s">
        <v>10</v>
      </c>
      <c r="E486" s="161" t="s">
        <v>2032</v>
      </c>
      <c r="F486" s="161">
        <v>618</v>
      </c>
      <c r="G486" s="161">
        <v>618</v>
      </c>
      <c r="H486" s="161">
        <v>1</v>
      </c>
      <c r="I486" s="161" t="s">
        <v>148</v>
      </c>
      <c r="J486" s="161" t="s">
        <v>42</v>
      </c>
      <c r="K486" s="161">
        <v>34</v>
      </c>
      <c r="L486" s="161">
        <v>69.900000000000006</v>
      </c>
      <c r="M486" s="161" t="s">
        <v>895</v>
      </c>
      <c r="N486" s="158" t="s">
        <v>25</v>
      </c>
      <c r="O486" s="161"/>
    </row>
    <row r="487" spans="1:15" ht="15" customHeight="1">
      <c r="A487" s="161">
        <v>486</v>
      </c>
      <c r="B487" s="162">
        <v>40000000630</v>
      </c>
      <c r="C487" s="158" t="s">
        <v>109</v>
      </c>
      <c r="D487" s="163" t="s">
        <v>10</v>
      </c>
      <c r="E487" s="161" t="s">
        <v>2032</v>
      </c>
      <c r="F487" s="161">
        <v>572</v>
      </c>
      <c r="G487" s="161">
        <v>572</v>
      </c>
      <c r="H487" s="161">
        <v>1</v>
      </c>
      <c r="I487" s="161" t="s">
        <v>148</v>
      </c>
      <c r="J487" s="161" t="s">
        <v>42</v>
      </c>
      <c r="K487" s="161">
        <v>30</v>
      </c>
      <c r="L487" s="161">
        <v>69.900000000000006</v>
      </c>
      <c r="M487" s="161" t="s">
        <v>895</v>
      </c>
      <c r="N487" s="158" t="s">
        <v>25</v>
      </c>
      <c r="O487" s="161"/>
    </row>
    <row r="488" spans="1:15" ht="15" customHeight="1">
      <c r="A488" s="161">
        <v>487</v>
      </c>
      <c r="B488" s="162">
        <v>40000000629</v>
      </c>
      <c r="C488" s="158" t="s">
        <v>109</v>
      </c>
      <c r="D488" s="163" t="s">
        <v>10</v>
      </c>
      <c r="E488" s="161" t="s">
        <v>2032</v>
      </c>
      <c r="F488" s="161">
        <v>590</v>
      </c>
      <c r="G488" s="161">
        <v>590</v>
      </c>
      <c r="H488" s="161">
        <v>1</v>
      </c>
      <c r="I488" s="161" t="s">
        <v>148</v>
      </c>
      <c r="J488" s="161" t="s">
        <v>42</v>
      </c>
      <c r="K488" s="161">
        <v>32</v>
      </c>
      <c r="L488" s="161">
        <v>69.900000000000006</v>
      </c>
      <c r="M488" s="161" t="s">
        <v>895</v>
      </c>
      <c r="N488" s="158" t="s">
        <v>25</v>
      </c>
      <c r="O488" s="161"/>
    </row>
    <row r="489" spans="1:15" ht="15" customHeight="1">
      <c r="A489" s="161">
        <v>488</v>
      </c>
      <c r="B489" s="162">
        <v>40000000628</v>
      </c>
      <c r="C489" s="158" t="s">
        <v>109</v>
      </c>
      <c r="D489" s="163" t="s">
        <v>10</v>
      </c>
      <c r="E489" s="161" t="s">
        <v>2032</v>
      </c>
      <c r="F489" s="161">
        <v>602</v>
      </c>
      <c r="G489" s="161">
        <v>602</v>
      </c>
      <c r="H489" s="161">
        <v>1</v>
      </c>
      <c r="I489" s="161" t="s">
        <v>148</v>
      </c>
      <c r="J489" s="161" t="s">
        <v>42</v>
      </c>
      <c r="K489" s="161">
        <v>33</v>
      </c>
      <c r="L489" s="161">
        <v>69.900000000000006</v>
      </c>
      <c r="M489" s="161" t="s">
        <v>895</v>
      </c>
      <c r="N489" s="158" t="s">
        <v>25</v>
      </c>
      <c r="O489" s="161"/>
    </row>
    <row r="490" spans="1:15" ht="15" customHeight="1">
      <c r="A490" s="161">
        <v>489</v>
      </c>
      <c r="B490" s="162">
        <v>40000000627</v>
      </c>
      <c r="C490" s="158" t="s">
        <v>109</v>
      </c>
      <c r="D490" s="163" t="s">
        <v>10</v>
      </c>
      <c r="E490" s="161" t="s">
        <v>2032</v>
      </c>
      <c r="F490" s="161">
        <v>640</v>
      </c>
      <c r="G490" s="161">
        <v>640</v>
      </c>
      <c r="H490" s="161">
        <v>1</v>
      </c>
      <c r="I490" s="161" t="s">
        <v>148</v>
      </c>
      <c r="J490" s="161" t="s">
        <v>42</v>
      </c>
      <c r="K490" s="161">
        <v>36</v>
      </c>
      <c r="L490" s="161">
        <v>69.900000000000006</v>
      </c>
      <c r="M490" s="161" t="s">
        <v>895</v>
      </c>
      <c r="N490" s="158" t="s">
        <v>25</v>
      </c>
      <c r="O490" s="161"/>
    </row>
    <row r="491" spans="1:15" ht="15" customHeight="1">
      <c r="A491" s="161">
        <v>490</v>
      </c>
      <c r="B491" s="162">
        <v>40000000626</v>
      </c>
      <c r="C491" s="158" t="s">
        <v>109</v>
      </c>
      <c r="D491" s="163" t="s">
        <v>10</v>
      </c>
      <c r="E491" s="161" t="s">
        <v>2032</v>
      </c>
      <c r="F491" s="161">
        <v>508</v>
      </c>
      <c r="G491" s="161">
        <v>508</v>
      </c>
      <c r="H491" s="161">
        <v>1</v>
      </c>
      <c r="I491" s="161" t="s">
        <v>148</v>
      </c>
      <c r="J491" s="161" t="s">
        <v>42</v>
      </c>
      <c r="K491" s="161">
        <v>28</v>
      </c>
      <c r="L491" s="161">
        <v>69.900000000000006</v>
      </c>
      <c r="M491" s="161" t="s">
        <v>926</v>
      </c>
      <c r="N491" s="158" t="s">
        <v>25</v>
      </c>
      <c r="O491" s="161"/>
    </row>
    <row r="492" spans="1:15" ht="15" customHeight="1">
      <c r="A492" s="161">
        <v>491</v>
      </c>
      <c r="B492" s="162">
        <v>40000000625</v>
      </c>
      <c r="C492" s="158" t="s">
        <v>109</v>
      </c>
      <c r="D492" s="163" t="s">
        <v>10</v>
      </c>
      <c r="E492" s="161" t="s">
        <v>2032</v>
      </c>
      <c r="F492" s="161">
        <v>524</v>
      </c>
      <c r="G492" s="161">
        <v>524</v>
      </c>
      <c r="H492" s="161">
        <v>1</v>
      </c>
      <c r="I492" s="161" t="s">
        <v>148</v>
      </c>
      <c r="J492" s="161" t="s">
        <v>42</v>
      </c>
      <c r="K492" s="161">
        <v>29</v>
      </c>
      <c r="L492" s="161">
        <v>69.900000000000006</v>
      </c>
      <c r="M492" s="161" t="s">
        <v>926</v>
      </c>
      <c r="N492" s="158" t="s">
        <v>25</v>
      </c>
      <c r="O492" s="161"/>
    </row>
    <row r="493" spans="1:15" ht="15" customHeight="1">
      <c r="A493" s="161">
        <v>492</v>
      </c>
      <c r="B493" s="162">
        <v>40000000624</v>
      </c>
      <c r="C493" s="158" t="s">
        <v>109</v>
      </c>
      <c r="D493" s="163" t="s">
        <v>10</v>
      </c>
      <c r="E493" s="161" t="s">
        <v>2032</v>
      </c>
      <c r="F493" s="161">
        <v>516</v>
      </c>
      <c r="G493" s="161">
        <v>516</v>
      </c>
      <c r="H493" s="161">
        <v>1</v>
      </c>
      <c r="I493" s="161" t="s">
        <v>148</v>
      </c>
      <c r="J493" s="161" t="s">
        <v>42</v>
      </c>
      <c r="K493" s="161">
        <v>28</v>
      </c>
      <c r="L493" s="161">
        <v>69.900000000000006</v>
      </c>
      <c r="M493" s="161" t="s">
        <v>926</v>
      </c>
      <c r="N493" s="158" t="s">
        <v>25</v>
      </c>
      <c r="O493" s="161"/>
    </row>
    <row r="494" spans="1:15" ht="15" customHeight="1">
      <c r="A494" s="161">
        <v>493</v>
      </c>
      <c r="B494" s="162">
        <v>40000000623</v>
      </c>
      <c r="C494" s="158" t="s">
        <v>109</v>
      </c>
      <c r="D494" s="163" t="s">
        <v>10</v>
      </c>
      <c r="E494" s="161" t="s">
        <v>2032</v>
      </c>
      <c r="F494" s="161">
        <v>476</v>
      </c>
      <c r="G494" s="161">
        <v>476</v>
      </c>
      <c r="H494" s="161">
        <v>1</v>
      </c>
      <c r="I494" s="161" t="s">
        <v>148</v>
      </c>
      <c r="J494" s="161" t="s">
        <v>42</v>
      </c>
      <c r="K494" s="161">
        <v>30</v>
      </c>
      <c r="L494" s="161">
        <v>1</v>
      </c>
      <c r="M494" s="161" t="s">
        <v>895</v>
      </c>
      <c r="N494" s="158" t="s">
        <v>25</v>
      </c>
      <c r="O494" s="161"/>
    </row>
    <row r="495" spans="1:15" ht="15" customHeight="1">
      <c r="A495" s="161">
        <v>494</v>
      </c>
      <c r="B495" s="162">
        <v>40000000622</v>
      </c>
      <c r="C495" s="158" t="s">
        <v>109</v>
      </c>
      <c r="D495" s="163" t="s">
        <v>10</v>
      </c>
      <c r="E495" s="161" t="s">
        <v>2032</v>
      </c>
      <c r="F495" s="161">
        <v>486</v>
      </c>
      <c r="G495" s="161">
        <v>486</v>
      </c>
      <c r="H495" s="161">
        <v>1</v>
      </c>
      <c r="I495" s="161" t="s">
        <v>148</v>
      </c>
      <c r="J495" s="161" t="s">
        <v>42</v>
      </c>
      <c r="K495" s="161">
        <v>31</v>
      </c>
      <c r="L495" s="161">
        <v>89.9</v>
      </c>
      <c r="M495" s="161" t="s">
        <v>895</v>
      </c>
      <c r="N495" s="158" t="s">
        <v>25</v>
      </c>
      <c r="O495" s="161"/>
    </row>
    <row r="496" spans="1:15" ht="15" customHeight="1">
      <c r="A496" s="161">
        <v>495</v>
      </c>
      <c r="B496" s="162">
        <v>40000000621</v>
      </c>
      <c r="C496" s="158" t="s">
        <v>109</v>
      </c>
      <c r="D496" s="163" t="s">
        <v>10</v>
      </c>
      <c r="E496" s="161" t="s">
        <v>2032</v>
      </c>
      <c r="F496" s="161">
        <v>462</v>
      </c>
      <c r="G496" s="161">
        <v>462</v>
      </c>
      <c r="H496" s="161">
        <v>1</v>
      </c>
      <c r="I496" s="161" t="s">
        <v>148</v>
      </c>
      <c r="J496" s="161" t="s">
        <v>42</v>
      </c>
      <c r="K496" s="161">
        <v>28</v>
      </c>
      <c r="L496" s="161">
        <v>89.9</v>
      </c>
      <c r="M496" s="161" t="s">
        <v>895</v>
      </c>
      <c r="N496" s="158" t="s">
        <v>25</v>
      </c>
      <c r="O496" s="161"/>
    </row>
    <row r="497" spans="1:15" ht="15" customHeight="1">
      <c r="A497" s="161">
        <v>496</v>
      </c>
      <c r="B497" s="162">
        <v>40000000620</v>
      </c>
      <c r="C497" s="158" t="s">
        <v>109</v>
      </c>
      <c r="D497" s="163" t="s">
        <v>10</v>
      </c>
      <c r="E497" s="161" t="s">
        <v>2032</v>
      </c>
      <c r="F497" s="161">
        <v>496</v>
      </c>
      <c r="G497" s="161">
        <v>496</v>
      </c>
      <c r="H497" s="161">
        <v>1</v>
      </c>
      <c r="I497" s="161" t="s">
        <v>148</v>
      </c>
      <c r="J497" s="161" t="s">
        <v>42</v>
      </c>
      <c r="K497" s="161">
        <v>32</v>
      </c>
      <c r="L497" s="161">
        <v>89.9</v>
      </c>
      <c r="M497" s="161" t="s">
        <v>895</v>
      </c>
      <c r="N497" s="158" t="s">
        <v>25</v>
      </c>
      <c r="O497" s="161"/>
    </row>
    <row r="498" spans="1:15" ht="15" customHeight="1">
      <c r="A498" s="161">
        <v>497</v>
      </c>
      <c r="B498" s="162">
        <v>40000000619</v>
      </c>
      <c r="C498" s="158" t="s">
        <v>109</v>
      </c>
      <c r="D498" s="163" t="s">
        <v>10</v>
      </c>
      <c r="E498" s="161" t="s">
        <v>2032</v>
      </c>
      <c r="F498" s="161">
        <v>468</v>
      </c>
      <c r="G498" s="161">
        <v>468</v>
      </c>
      <c r="H498" s="161">
        <v>1</v>
      </c>
      <c r="I498" s="161" t="s">
        <v>148</v>
      </c>
      <c r="J498" s="161" t="s">
        <v>42</v>
      </c>
      <c r="K498" s="161">
        <v>29</v>
      </c>
      <c r="L498" s="161">
        <v>89.9</v>
      </c>
      <c r="M498" s="161" t="s">
        <v>895</v>
      </c>
      <c r="N498" s="158" t="s">
        <v>25</v>
      </c>
      <c r="O498" s="161"/>
    </row>
    <row r="499" spans="1:15" ht="15" customHeight="1">
      <c r="A499" s="161">
        <v>498</v>
      </c>
      <c r="B499" s="162">
        <v>40000000618</v>
      </c>
      <c r="C499" s="158" t="s">
        <v>109</v>
      </c>
      <c r="D499" s="163" t="s">
        <v>10</v>
      </c>
      <c r="E499" s="161" t="s">
        <v>2032</v>
      </c>
      <c r="F499" s="161">
        <v>640</v>
      </c>
      <c r="G499" s="161">
        <v>640</v>
      </c>
      <c r="H499" s="161">
        <v>1</v>
      </c>
      <c r="I499" s="161" t="s">
        <v>148</v>
      </c>
      <c r="J499" s="161" t="s">
        <v>42</v>
      </c>
      <c r="K499" s="161">
        <v>30</v>
      </c>
      <c r="L499" s="161">
        <v>69.900000000000006</v>
      </c>
      <c r="M499" s="161" t="s">
        <v>895</v>
      </c>
      <c r="N499" s="158" t="s">
        <v>25</v>
      </c>
      <c r="O499" s="161"/>
    </row>
    <row r="500" spans="1:15" ht="15" customHeight="1">
      <c r="A500" s="161">
        <v>499</v>
      </c>
      <c r="B500" s="162">
        <v>40000000617</v>
      </c>
      <c r="C500" s="158" t="s">
        <v>154</v>
      </c>
      <c r="D500" s="163" t="s">
        <v>10</v>
      </c>
      <c r="E500" s="161" t="s">
        <v>2026</v>
      </c>
      <c r="F500" s="161">
        <v>758</v>
      </c>
      <c r="G500" s="161">
        <v>758</v>
      </c>
      <c r="H500" s="161">
        <v>1</v>
      </c>
      <c r="I500" s="161" t="s">
        <v>148</v>
      </c>
      <c r="J500" s="161" t="s">
        <v>42</v>
      </c>
      <c r="K500" s="161">
        <v>46</v>
      </c>
      <c r="L500" s="161">
        <v>149.9</v>
      </c>
      <c r="M500" s="161" t="s">
        <v>970</v>
      </c>
      <c r="N500" s="158" t="s">
        <v>36</v>
      </c>
      <c r="O500" s="161"/>
    </row>
    <row r="501" spans="1:15" ht="15" customHeight="1">
      <c r="A501" s="161">
        <v>500</v>
      </c>
      <c r="B501" s="162">
        <v>40000000616</v>
      </c>
      <c r="C501" s="158" t="s">
        <v>154</v>
      </c>
      <c r="D501" s="163" t="s">
        <v>10</v>
      </c>
      <c r="E501" s="161" t="s">
        <v>2026</v>
      </c>
      <c r="F501" s="161">
        <v>766</v>
      </c>
      <c r="G501" s="161">
        <v>766</v>
      </c>
      <c r="H501" s="161">
        <v>1</v>
      </c>
      <c r="I501" s="161" t="s">
        <v>148</v>
      </c>
      <c r="J501" s="161" t="s">
        <v>42</v>
      </c>
      <c r="K501" s="161">
        <v>42</v>
      </c>
      <c r="L501" s="161">
        <v>1</v>
      </c>
      <c r="M501" s="161" t="s">
        <v>970</v>
      </c>
      <c r="N501" s="158" t="s">
        <v>36</v>
      </c>
      <c r="O501" s="161"/>
    </row>
    <row r="502" spans="1:15" ht="15" customHeight="1">
      <c r="A502" s="161">
        <v>501</v>
      </c>
      <c r="B502" s="162">
        <v>40000000615</v>
      </c>
      <c r="C502" s="158" t="s">
        <v>154</v>
      </c>
      <c r="D502" s="163" t="s">
        <v>10</v>
      </c>
      <c r="E502" s="161" t="s">
        <v>2026</v>
      </c>
      <c r="F502" s="161">
        <v>778</v>
      </c>
      <c r="G502" s="161">
        <v>778</v>
      </c>
      <c r="H502" s="161">
        <v>1</v>
      </c>
      <c r="I502" s="161" t="s">
        <v>148</v>
      </c>
      <c r="J502" s="161" t="s">
        <v>42</v>
      </c>
      <c r="K502" s="161">
        <v>44</v>
      </c>
      <c r="L502" s="161">
        <v>1</v>
      </c>
      <c r="M502" s="161" t="s">
        <v>970</v>
      </c>
      <c r="N502" s="158" t="s">
        <v>36</v>
      </c>
      <c r="O502" s="161"/>
    </row>
    <row r="503" spans="1:15" ht="15" customHeight="1">
      <c r="A503" s="161">
        <v>502</v>
      </c>
      <c r="B503" s="162">
        <v>40000000614</v>
      </c>
      <c r="C503" s="158" t="s">
        <v>155</v>
      </c>
      <c r="D503" s="163" t="s">
        <v>10</v>
      </c>
      <c r="E503" s="161" t="s">
        <v>2026</v>
      </c>
      <c r="F503" s="161">
        <v>494</v>
      </c>
      <c r="G503" s="161">
        <v>494</v>
      </c>
      <c r="H503" s="161">
        <v>1</v>
      </c>
      <c r="I503" s="161" t="s">
        <v>148</v>
      </c>
      <c r="J503" s="161" t="s">
        <v>18</v>
      </c>
      <c r="K503" s="161" t="s">
        <v>810</v>
      </c>
      <c r="L503" s="161">
        <v>84.9</v>
      </c>
      <c r="M503" s="161" t="s">
        <v>895</v>
      </c>
      <c r="N503" s="158" t="s">
        <v>36</v>
      </c>
      <c r="O503" s="161"/>
    </row>
    <row r="504" spans="1:15" ht="15" customHeight="1">
      <c r="A504" s="161">
        <v>503</v>
      </c>
      <c r="B504" s="162">
        <v>40000000613</v>
      </c>
      <c r="C504" s="158" t="s">
        <v>155</v>
      </c>
      <c r="D504" s="163" t="s">
        <v>10</v>
      </c>
      <c r="E504" s="161" t="s">
        <v>2026</v>
      </c>
      <c r="F504" s="161">
        <v>528</v>
      </c>
      <c r="G504" s="161">
        <v>528</v>
      </c>
      <c r="H504" s="161">
        <v>1</v>
      </c>
      <c r="I504" s="161" t="s">
        <v>148</v>
      </c>
      <c r="J504" s="161" t="s">
        <v>18</v>
      </c>
      <c r="K504" s="161" t="s">
        <v>948</v>
      </c>
      <c r="L504" s="161">
        <v>84.9</v>
      </c>
      <c r="M504" s="161" t="s">
        <v>895</v>
      </c>
      <c r="N504" s="158" t="s">
        <v>36</v>
      </c>
      <c r="O504" s="161"/>
    </row>
    <row r="505" spans="1:15" ht="15" customHeight="1">
      <c r="A505" s="161">
        <v>504</v>
      </c>
      <c r="B505" s="162">
        <v>40000000612</v>
      </c>
      <c r="C505" s="158" t="s">
        <v>155</v>
      </c>
      <c r="D505" s="163" t="s">
        <v>10</v>
      </c>
      <c r="E505" s="161" t="s">
        <v>2026</v>
      </c>
      <c r="F505" s="161">
        <v>532</v>
      </c>
      <c r="G505" s="161">
        <v>532</v>
      </c>
      <c r="H505" s="161">
        <v>1</v>
      </c>
      <c r="I505" s="161" t="s">
        <v>148</v>
      </c>
      <c r="J505" s="161" t="s">
        <v>18</v>
      </c>
      <c r="K505" s="161" t="s">
        <v>828</v>
      </c>
      <c r="L505" s="161">
        <v>84.9</v>
      </c>
      <c r="M505" s="161" t="s">
        <v>895</v>
      </c>
      <c r="N505" s="158" t="s">
        <v>36</v>
      </c>
      <c r="O505" s="161"/>
    </row>
    <row r="506" spans="1:15" ht="15" customHeight="1">
      <c r="A506" s="161">
        <v>505</v>
      </c>
      <c r="B506" s="162">
        <v>40000000611</v>
      </c>
      <c r="C506" s="158" t="s">
        <v>154</v>
      </c>
      <c r="D506" s="163" t="s">
        <v>10</v>
      </c>
      <c r="E506" s="161" t="s">
        <v>2026</v>
      </c>
      <c r="F506" s="161">
        <v>594</v>
      </c>
      <c r="G506" s="161">
        <v>594</v>
      </c>
      <c r="H506" s="161">
        <v>1</v>
      </c>
      <c r="I506" s="161" t="s">
        <v>148</v>
      </c>
      <c r="J506" s="161" t="s">
        <v>63</v>
      </c>
      <c r="K506" s="161">
        <v>44</v>
      </c>
      <c r="L506" s="161">
        <v>149.9</v>
      </c>
      <c r="M506" s="161" t="s">
        <v>889</v>
      </c>
      <c r="N506" s="158" t="s">
        <v>36</v>
      </c>
      <c r="O506" s="161"/>
    </row>
    <row r="507" spans="1:15" ht="15" customHeight="1">
      <c r="A507" s="161">
        <v>506</v>
      </c>
      <c r="B507" s="162">
        <v>40000000610</v>
      </c>
      <c r="C507" s="158" t="s">
        <v>34</v>
      </c>
      <c r="D507" s="163" t="s">
        <v>10</v>
      </c>
      <c r="E507" s="161" t="s">
        <v>2025</v>
      </c>
      <c r="F507" s="161">
        <v>782</v>
      </c>
      <c r="G507" s="161">
        <v>782</v>
      </c>
      <c r="H507" s="161">
        <v>1</v>
      </c>
      <c r="I507" s="161" t="s">
        <v>148</v>
      </c>
      <c r="J507" s="161" t="s">
        <v>18</v>
      </c>
      <c r="K507" s="161" t="s">
        <v>825</v>
      </c>
      <c r="L507" s="161">
        <v>114.9</v>
      </c>
      <c r="M507" s="161" t="s">
        <v>926</v>
      </c>
      <c r="N507" s="158" t="s">
        <v>36</v>
      </c>
      <c r="O507" s="161"/>
    </row>
    <row r="508" spans="1:15" ht="15" customHeight="1">
      <c r="A508" s="161">
        <v>507</v>
      </c>
      <c r="B508" s="162">
        <v>40000000609</v>
      </c>
      <c r="C508" s="158" t="s">
        <v>34</v>
      </c>
      <c r="D508" s="163" t="s">
        <v>10</v>
      </c>
      <c r="E508" s="161" t="s">
        <v>2025</v>
      </c>
      <c r="F508" s="161">
        <v>838</v>
      </c>
      <c r="G508" s="161">
        <v>838</v>
      </c>
      <c r="H508" s="161">
        <v>1</v>
      </c>
      <c r="I508" s="161" t="s">
        <v>148</v>
      </c>
      <c r="J508" s="161" t="s">
        <v>18</v>
      </c>
      <c r="K508" s="161" t="s">
        <v>828</v>
      </c>
      <c r="L508" s="161">
        <v>114.9</v>
      </c>
      <c r="M508" s="161" t="s">
        <v>926</v>
      </c>
      <c r="N508" s="158" t="s">
        <v>36</v>
      </c>
      <c r="O508" s="161"/>
    </row>
    <row r="509" spans="1:15" ht="15" customHeight="1">
      <c r="A509" s="161">
        <v>508</v>
      </c>
      <c r="B509" s="162">
        <v>40000000608</v>
      </c>
      <c r="C509" s="158" t="s">
        <v>52</v>
      </c>
      <c r="D509" s="163" t="s">
        <v>10</v>
      </c>
      <c r="E509" s="161" t="s">
        <v>2026</v>
      </c>
      <c r="F509" s="161">
        <v>400</v>
      </c>
      <c r="G509" s="161">
        <v>400</v>
      </c>
      <c r="H509" s="161">
        <v>1</v>
      </c>
      <c r="I509" s="161" t="s">
        <v>148</v>
      </c>
      <c r="J509" s="161" t="s">
        <v>63</v>
      </c>
      <c r="K509" s="161">
        <v>44</v>
      </c>
      <c r="L509" s="161">
        <v>39.950000000000003</v>
      </c>
      <c r="M509" s="161" t="s">
        <v>889</v>
      </c>
      <c r="N509" s="158" t="s">
        <v>36</v>
      </c>
      <c r="O509" s="161"/>
    </row>
    <row r="510" spans="1:15" ht="15" customHeight="1">
      <c r="A510" s="161">
        <v>509</v>
      </c>
      <c r="B510" s="162">
        <v>40000000607</v>
      </c>
      <c r="C510" s="158" t="s">
        <v>34</v>
      </c>
      <c r="D510" s="163" t="s">
        <v>10</v>
      </c>
      <c r="E510" s="161" t="s">
        <v>2025</v>
      </c>
      <c r="F510" s="161">
        <v>678</v>
      </c>
      <c r="G510" s="161">
        <v>678</v>
      </c>
      <c r="H510" s="161">
        <v>1</v>
      </c>
      <c r="I510" s="161" t="s">
        <v>148</v>
      </c>
      <c r="J510" s="161" t="s">
        <v>18</v>
      </c>
      <c r="K510" s="161" t="s">
        <v>821</v>
      </c>
      <c r="L510" s="161">
        <v>99.9</v>
      </c>
      <c r="M510" s="161" t="s">
        <v>892</v>
      </c>
      <c r="N510" s="158" t="s">
        <v>156</v>
      </c>
      <c r="O510" s="161"/>
    </row>
    <row r="511" spans="1:15" ht="15" customHeight="1">
      <c r="A511" s="161">
        <v>510</v>
      </c>
      <c r="B511" s="162">
        <v>40000000606</v>
      </c>
      <c r="C511" s="158" t="s">
        <v>34</v>
      </c>
      <c r="D511" s="163" t="s">
        <v>10</v>
      </c>
      <c r="E511" s="161" t="s">
        <v>2025</v>
      </c>
      <c r="F511" s="161">
        <v>720</v>
      </c>
      <c r="G511" s="161">
        <v>720</v>
      </c>
      <c r="H511" s="161">
        <v>1</v>
      </c>
      <c r="I511" s="161" t="s">
        <v>148</v>
      </c>
      <c r="J511" s="161" t="s">
        <v>18</v>
      </c>
      <c r="K511" s="161" t="s">
        <v>948</v>
      </c>
      <c r="L511" s="161">
        <v>99.9</v>
      </c>
      <c r="M511" s="161" t="s">
        <v>892</v>
      </c>
      <c r="N511" s="158" t="s">
        <v>156</v>
      </c>
      <c r="O511" s="161"/>
    </row>
    <row r="512" spans="1:15" ht="15" customHeight="1">
      <c r="A512" s="161">
        <v>511</v>
      </c>
      <c r="B512" s="162">
        <v>40000000605</v>
      </c>
      <c r="C512" s="158" t="s">
        <v>34</v>
      </c>
      <c r="D512" s="163" t="s">
        <v>10</v>
      </c>
      <c r="E512" s="161" t="s">
        <v>2025</v>
      </c>
      <c r="F512" s="161">
        <v>650</v>
      </c>
      <c r="G512" s="161">
        <v>650</v>
      </c>
      <c r="H512" s="161">
        <v>1</v>
      </c>
      <c r="I512" s="161" t="s">
        <v>148</v>
      </c>
      <c r="J512" s="161" t="s">
        <v>18</v>
      </c>
      <c r="K512" s="161" t="s">
        <v>825</v>
      </c>
      <c r="L512" s="161">
        <v>99.9</v>
      </c>
      <c r="M512" s="161" t="s">
        <v>892</v>
      </c>
      <c r="N512" s="158" t="s">
        <v>156</v>
      </c>
      <c r="O512" s="161"/>
    </row>
    <row r="513" spans="1:15" ht="15" customHeight="1">
      <c r="A513" s="161">
        <v>512</v>
      </c>
      <c r="B513" s="162">
        <v>40000000604</v>
      </c>
      <c r="C513" s="158" t="s">
        <v>34</v>
      </c>
      <c r="D513" s="163" t="s">
        <v>10</v>
      </c>
      <c r="E513" s="161" t="s">
        <v>2025</v>
      </c>
      <c r="F513" s="161">
        <v>698</v>
      </c>
      <c r="G513" s="161">
        <v>698</v>
      </c>
      <c r="H513" s="161">
        <v>1</v>
      </c>
      <c r="I513" s="161" t="s">
        <v>148</v>
      </c>
      <c r="J513" s="161" t="s">
        <v>18</v>
      </c>
      <c r="K513" s="161" t="s">
        <v>821</v>
      </c>
      <c r="L513" s="161">
        <v>99.9</v>
      </c>
      <c r="M513" s="161" t="s">
        <v>892</v>
      </c>
      <c r="N513" s="158" t="s">
        <v>156</v>
      </c>
      <c r="O513" s="161"/>
    </row>
    <row r="514" spans="1:15" ht="15" customHeight="1">
      <c r="A514" s="161">
        <v>513</v>
      </c>
      <c r="B514" s="162">
        <v>40000000603</v>
      </c>
      <c r="C514" s="158" t="s">
        <v>46</v>
      </c>
      <c r="D514" s="163" t="s">
        <v>10</v>
      </c>
      <c r="E514" s="161" t="s">
        <v>2026</v>
      </c>
      <c r="F514" s="161">
        <v>222</v>
      </c>
      <c r="G514" s="161">
        <v>222</v>
      </c>
      <c r="H514" s="161">
        <v>1</v>
      </c>
      <c r="I514" s="161" t="s">
        <v>148</v>
      </c>
      <c r="J514" s="161" t="s">
        <v>63</v>
      </c>
      <c r="K514" s="161" t="s">
        <v>821</v>
      </c>
      <c r="L514" s="161">
        <v>24.9</v>
      </c>
      <c r="M514" s="161" t="s">
        <v>903</v>
      </c>
      <c r="N514" s="158" t="s">
        <v>25</v>
      </c>
      <c r="O514" s="161"/>
    </row>
    <row r="515" spans="1:15" ht="15" customHeight="1">
      <c r="A515" s="161">
        <v>514</v>
      </c>
      <c r="B515" s="162">
        <v>40000000602</v>
      </c>
      <c r="C515" s="158" t="s">
        <v>46</v>
      </c>
      <c r="D515" s="163" t="s">
        <v>10</v>
      </c>
      <c r="E515" s="161" t="s">
        <v>2026</v>
      </c>
      <c r="F515" s="161">
        <v>206</v>
      </c>
      <c r="G515" s="161">
        <v>206</v>
      </c>
      <c r="H515" s="161">
        <v>1</v>
      </c>
      <c r="I515" s="161" t="s">
        <v>148</v>
      </c>
      <c r="J515" s="161" t="s">
        <v>63</v>
      </c>
      <c r="K515" s="161" t="s">
        <v>825</v>
      </c>
      <c r="L515" s="161">
        <v>24.9</v>
      </c>
      <c r="M515" s="161" t="s">
        <v>903</v>
      </c>
      <c r="N515" s="158" t="s">
        <v>25</v>
      </c>
      <c r="O515" s="161"/>
    </row>
    <row r="516" spans="1:15" ht="15" customHeight="1">
      <c r="A516" s="161">
        <v>515</v>
      </c>
      <c r="B516" s="162">
        <v>40000000601</v>
      </c>
      <c r="C516" s="158" t="s">
        <v>166</v>
      </c>
      <c r="D516" s="163" t="s">
        <v>10</v>
      </c>
      <c r="E516" s="161" t="s">
        <v>2026</v>
      </c>
      <c r="F516" s="161">
        <v>56</v>
      </c>
      <c r="G516" s="161">
        <v>56</v>
      </c>
      <c r="H516" s="161">
        <v>1</v>
      </c>
      <c r="I516" s="161" t="s">
        <v>148</v>
      </c>
      <c r="J516" s="161" t="s">
        <v>42</v>
      </c>
      <c r="K516" s="161">
        <v>46</v>
      </c>
      <c r="L516" s="161">
        <v>9.9</v>
      </c>
      <c r="M516" s="161" t="s">
        <v>926</v>
      </c>
      <c r="N516" s="158" t="s">
        <v>25</v>
      </c>
      <c r="O516" s="161"/>
    </row>
    <row r="517" spans="1:15" ht="15" customHeight="1">
      <c r="A517" s="161">
        <v>516</v>
      </c>
      <c r="B517" s="162">
        <v>40000000600</v>
      </c>
      <c r="C517" s="158" t="s">
        <v>98</v>
      </c>
      <c r="D517" s="163" t="s">
        <v>10</v>
      </c>
      <c r="E517" s="161" t="s">
        <v>2032</v>
      </c>
      <c r="F517" s="161">
        <v>66</v>
      </c>
      <c r="G517" s="161">
        <v>134</v>
      </c>
      <c r="H517" s="161">
        <v>1</v>
      </c>
      <c r="I517" s="161" t="s">
        <v>148</v>
      </c>
      <c r="J517" s="161" t="s">
        <v>42</v>
      </c>
      <c r="K517" s="161"/>
      <c r="L517" s="161">
        <v>24.9</v>
      </c>
      <c r="M517" s="161" t="s">
        <v>926</v>
      </c>
      <c r="N517" s="158" t="s">
        <v>100</v>
      </c>
      <c r="O517" s="161"/>
    </row>
    <row r="518" spans="1:15" ht="15" customHeight="1">
      <c r="A518" s="161">
        <v>517</v>
      </c>
      <c r="B518" s="162">
        <v>40000000601</v>
      </c>
      <c r="C518" s="158" t="s">
        <v>164</v>
      </c>
      <c r="D518" s="163" t="s">
        <v>10</v>
      </c>
      <c r="E518" s="161" t="s">
        <v>2032</v>
      </c>
      <c r="F518" s="161">
        <v>50</v>
      </c>
      <c r="G518" s="161">
        <v>90</v>
      </c>
      <c r="H518" s="161">
        <v>1</v>
      </c>
      <c r="I518" s="161" t="s">
        <v>148</v>
      </c>
      <c r="J518" s="161" t="s">
        <v>42</v>
      </c>
      <c r="K518" s="161"/>
      <c r="L518" s="161">
        <v>39.9</v>
      </c>
      <c r="M518" s="161" t="s">
        <v>892</v>
      </c>
      <c r="N518" s="158" t="s">
        <v>100</v>
      </c>
      <c r="O518" s="161"/>
    </row>
    <row r="519" spans="1:15" ht="15" customHeight="1">
      <c r="A519" s="161">
        <v>518</v>
      </c>
      <c r="B519" s="162">
        <v>40000000189</v>
      </c>
      <c r="C519" s="158" t="s">
        <v>158</v>
      </c>
      <c r="D519" s="163" t="s">
        <v>10</v>
      </c>
      <c r="E519" s="161" t="s">
        <v>2032</v>
      </c>
      <c r="F519" s="161">
        <v>134</v>
      </c>
      <c r="G519" s="161">
        <v>134</v>
      </c>
      <c r="H519" s="161">
        <v>1</v>
      </c>
      <c r="I519" s="161" t="s">
        <v>148</v>
      </c>
      <c r="J519" s="161" t="s">
        <v>42</v>
      </c>
      <c r="K519" s="161"/>
      <c r="L519" s="161">
        <v>1</v>
      </c>
      <c r="M519" s="161" t="s">
        <v>886</v>
      </c>
      <c r="N519" s="158" t="s">
        <v>100</v>
      </c>
      <c r="O519" s="161"/>
    </row>
    <row r="520" spans="1:15" ht="15" customHeight="1">
      <c r="A520" s="161">
        <v>519</v>
      </c>
      <c r="B520" s="162">
        <v>40000000599</v>
      </c>
      <c r="C520" s="158" t="s">
        <v>109</v>
      </c>
      <c r="D520" s="163" t="s">
        <v>10</v>
      </c>
      <c r="E520" s="161" t="s">
        <v>2032</v>
      </c>
      <c r="F520" s="161">
        <v>582</v>
      </c>
      <c r="G520" s="161">
        <v>582</v>
      </c>
      <c r="H520" s="161">
        <v>1</v>
      </c>
      <c r="I520" s="161" t="s">
        <v>148</v>
      </c>
      <c r="J520" s="161" t="s">
        <v>42</v>
      </c>
      <c r="K520" s="161">
        <v>29</v>
      </c>
      <c r="L520" s="161">
        <v>1</v>
      </c>
      <c r="M520" s="161" t="s">
        <v>889</v>
      </c>
      <c r="N520" s="158" t="s">
        <v>25</v>
      </c>
      <c r="O520" s="161"/>
    </row>
    <row r="521" spans="1:15" ht="15" customHeight="1">
      <c r="A521" s="161">
        <v>520</v>
      </c>
      <c r="B521" s="162">
        <v>40000000598</v>
      </c>
      <c r="C521" s="158" t="s">
        <v>109</v>
      </c>
      <c r="D521" s="163" t="s">
        <v>10</v>
      </c>
      <c r="E521" s="161" t="s">
        <v>2032</v>
      </c>
      <c r="F521" s="161">
        <v>724</v>
      </c>
      <c r="G521" s="161">
        <v>724</v>
      </c>
      <c r="H521" s="161">
        <v>1</v>
      </c>
      <c r="I521" s="161" t="s">
        <v>148</v>
      </c>
      <c r="J521" s="161" t="s">
        <v>42</v>
      </c>
      <c r="K521" s="161">
        <v>40</v>
      </c>
      <c r="L521" s="161">
        <v>79.900000000000006</v>
      </c>
      <c r="M521" s="161" t="s">
        <v>889</v>
      </c>
      <c r="N521" s="158" t="s">
        <v>25</v>
      </c>
      <c r="O521" s="161"/>
    </row>
    <row r="522" spans="1:15" ht="15" customHeight="1">
      <c r="A522" s="161">
        <v>521</v>
      </c>
      <c r="B522" s="162">
        <v>40000000597</v>
      </c>
      <c r="C522" s="158" t="s">
        <v>109</v>
      </c>
      <c r="D522" s="163" t="s">
        <v>10</v>
      </c>
      <c r="E522" s="161" t="s">
        <v>2032</v>
      </c>
      <c r="F522" s="161">
        <v>660</v>
      </c>
      <c r="G522" s="161">
        <v>660</v>
      </c>
      <c r="H522" s="161">
        <v>1</v>
      </c>
      <c r="I522" s="161" t="s">
        <v>148</v>
      </c>
      <c r="J522" s="161" t="s">
        <v>42</v>
      </c>
      <c r="K522" s="161">
        <v>34</v>
      </c>
      <c r="L522" s="161">
        <v>79.900000000000006</v>
      </c>
      <c r="M522" s="161" t="s">
        <v>889</v>
      </c>
      <c r="N522" s="158" t="s">
        <v>25</v>
      </c>
      <c r="O522" s="161"/>
    </row>
    <row r="523" spans="1:15" ht="15" customHeight="1">
      <c r="A523" s="161">
        <v>522</v>
      </c>
      <c r="B523" s="162">
        <v>40000000596</v>
      </c>
      <c r="C523" s="158" t="s">
        <v>109</v>
      </c>
      <c r="D523" s="163" t="s">
        <v>10</v>
      </c>
      <c r="E523" s="161" t="s">
        <v>2032</v>
      </c>
      <c r="F523" s="161">
        <v>640</v>
      </c>
      <c r="G523" s="161">
        <v>640</v>
      </c>
      <c r="H523" s="161">
        <v>1</v>
      </c>
      <c r="I523" s="161" t="s">
        <v>148</v>
      </c>
      <c r="J523" s="161" t="s">
        <v>42</v>
      </c>
      <c r="K523" s="161">
        <v>34</v>
      </c>
      <c r="L523" s="161">
        <v>79.900000000000006</v>
      </c>
      <c r="M523" s="161" t="s">
        <v>889</v>
      </c>
      <c r="N523" s="158" t="s">
        <v>25</v>
      </c>
      <c r="O523" s="161"/>
    </row>
    <row r="524" spans="1:15" ht="15" customHeight="1">
      <c r="A524" s="161">
        <v>523</v>
      </c>
      <c r="B524" s="162">
        <v>40000000595</v>
      </c>
      <c r="C524" s="158" t="s">
        <v>109</v>
      </c>
      <c r="D524" s="163" t="s">
        <v>10</v>
      </c>
      <c r="E524" s="161" t="s">
        <v>2032</v>
      </c>
      <c r="F524" s="161">
        <v>622</v>
      </c>
      <c r="G524" s="161">
        <v>622</v>
      </c>
      <c r="H524" s="161">
        <v>1</v>
      </c>
      <c r="I524" s="161" t="s">
        <v>148</v>
      </c>
      <c r="J524" s="161" t="s">
        <v>42</v>
      </c>
      <c r="K524" s="161">
        <v>32</v>
      </c>
      <c r="L524" s="161">
        <v>79.900000000000006</v>
      </c>
      <c r="M524" s="161" t="s">
        <v>889</v>
      </c>
      <c r="N524" s="158" t="s">
        <v>25</v>
      </c>
      <c r="O524" s="161"/>
    </row>
    <row r="525" spans="1:15" ht="15" customHeight="1">
      <c r="A525" s="161">
        <v>524</v>
      </c>
      <c r="B525" s="162">
        <v>40000000594</v>
      </c>
      <c r="C525" s="158" t="s">
        <v>109</v>
      </c>
      <c r="D525" s="163" t="s">
        <v>10</v>
      </c>
      <c r="E525" s="161" t="s">
        <v>2026</v>
      </c>
      <c r="F525" s="161">
        <v>636</v>
      </c>
      <c r="G525" s="161">
        <v>636</v>
      </c>
      <c r="H525" s="161">
        <v>1</v>
      </c>
      <c r="I525" s="161" t="s">
        <v>148</v>
      </c>
      <c r="J525" s="161" t="s">
        <v>39</v>
      </c>
      <c r="K525" s="161">
        <v>38</v>
      </c>
      <c r="L525" s="161">
        <v>69.900000000000006</v>
      </c>
      <c r="M525" s="161" t="s">
        <v>883</v>
      </c>
      <c r="N525" s="158" t="s">
        <v>25</v>
      </c>
      <c r="O525" s="161"/>
    </row>
    <row r="526" spans="1:15" ht="15" customHeight="1">
      <c r="A526" s="161">
        <v>525</v>
      </c>
      <c r="B526" s="162">
        <v>40000000593</v>
      </c>
      <c r="C526" s="158" t="s">
        <v>109</v>
      </c>
      <c r="D526" s="163" t="s">
        <v>10</v>
      </c>
      <c r="E526" s="161" t="s">
        <v>2026</v>
      </c>
      <c r="F526" s="161">
        <v>648</v>
      </c>
      <c r="G526" s="161">
        <v>648</v>
      </c>
      <c r="H526" s="161">
        <v>1</v>
      </c>
      <c r="I526" s="161" t="s">
        <v>148</v>
      </c>
      <c r="J526" s="161" t="s">
        <v>39</v>
      </c>
      <c r="K526" s="161">
        <v>36</v>
      </c>
      <c r="L526" s="161">
        <v>69.900000000000006</v>
      </c>
      <c r="M526" s="161" t="s">
        <v>883</v>
      </c>
      <c r="N526" s="158" t="s">
        <v>25</v>
      </c>
      <c r="O526" s="161"/>
    </row>
    <row r="527" spans="1:15" ht="15" customHeight="1">
      <c r="A527" s="161">
        <v>526</v>
      </c>
      <c r="B527" s="162">
        <v>40000000592</v>
      </c>
      <c r="C527" s="158" t="s">
        <v>109</v>
      </c>
      <c r="D527" s="163" t="s">
        <v>10</v>
      </c>
      <c r="E527" s="161" t="s">
        <v>2026</v>
      </c>
      <c r="F527" s="161">
        <v>648</v>
      </c>
      <c r="G527" s="161">
        <v>648</v>
      </c>
      <c r="H527" s="161">
        <v>1</v>
      </c>
      <c r="I527" s="161" t="s">
        <v>148</v>
      </c>
      <c r="J527" s="161" t="s">
        <v>39</v>
      </c>
      <c r="K527" s="161">
        <v>36</v>
      </c>
      <c r="L527" s="161">
        <v>69.900000000000006</v>
      </c>
      <c r="M527" s="161" t="s">
        <v>883</v>
      </c>
      <c r="N527" s="158" t="s">
        <v>25</v>
      </c>
      <c r="O527" s="161"/>
    </row>
    <row r="528" spans="1:15" ht="15" customHeight="1">
      <c r="A528" s="161">
        <v>527</v>
      </c>
      <c r="B528" s="162">
        <v>40000000591</v>
      </c>
      <c r="C528" s="158" t="s">
        <v>109</v>
      </c>
      <c r="D528" s="163" t="s">
        <v>10</v>
      </c>
      <c r="E528" s="161" t="s">
        <v>2026</v>
      </c>
      <c r="F528" s="161">
        <v>578</v>
      </c>
      <c r="G528" s="161">
        <v>578</v>
      </c>
      <c r="H528" s="161">
        <v>1</v>
      </c>
      <c r="I528" s="161" t="s">
        <v>148</v>
      </c>
      <c r="J528" s="161" t="s">
        <v>39</v>
      </c>
      <c r="K528" s="161">
        <v>34</v>
      </c>
      <c r="L528" s="161">
        <v>69.900000000000006</v>
      </c>
      <c r="M528" s="161" t="s">
        <v>883</v>
      </c>
      <c r="N528" s="158" t="s">
        <v>25</v>
      </c>
      <c r="O528" s="161"/>
    </row>
    <row r="529" spans="1:15" ht="15" customHeight="1">
      <c r="A529" s="161">
        <v>528</v>
      </c>
      <c r="B529" s="162">
        <v>40000000590</v>
      </c>
      <c r="C529" s="158" t="s">
        <v>109</v>
      </c>
      <c r="D529" s="163" t="s">
        <v>10</v>
      </c>
      <c r="E529" s="161" t="s">
        <v>2026</v>
      </c>
      <c r="F529" s="161">
        <v>604</v>
      </c>
      <c r="G529" s="161">
        <v>604</v>
      </c>
      <c r="H529" s="161">
        <v>1</v>
      </c>
      <c r="I529" s="161" t="s">
        <v>148</v>
      </c>
      <c r="J529" s="161" t="s">
        <v>39</v>
      </c>
      <c r="K529" s="161">
        <v>32</v>
      </c>
      <c r="L529" s="161">
        <v>69.900000000000006</v>
      </c>
      <c r="M529" s="161" t="s">
        <v>883</v>
      </c>
      <c r="N529" s="158" t="s">
        <v>25</v>
      </c>
      <c r="O529" s="161"/>
    </row>
    <row r="530" spans="1:15" ht="15" customHeight="1">
      <c r="A530" s="161">
        <v>529</v>
      </c>
      <c r="B530" s="162">
        <v>40000000589</v>
      </c>
      <c r="C530" s="158" t="s">
        <v>109</v>
      </c>
      <c r="D530" s="163" t="s">
        <v>10</v>
      </c>
      <c r="E530" s="161" t="s">
        <v>2026</v>
      </c>
      <c r="F530" s="161">
        <v>518</v>
      </c>
      <c r="G530" s="161">
        <v>518</v>
      </c>
      <c r="H530" s="161">
        <v>1</v>
      </c>
      <c r="I530" s="161" t="s">
        <v>148</v>
      </c>
      <c r="J530" s="161" t="s">
        <v>42</v>
      </c>
      <c r="K530" s="161">
        <v>44</v>
      </c>
      <c r="L530" s="161">
        <v>64.900000000000006</v>
      </c>
      <c r="M530" s="161" t="s">
        <v>892</v>
      </c>
      <c r="N530" s="158" t="s">
        <v>25</v>
      </c>
      <c r="O530" s="161"/>
    </row>
    <row r="531" spans="1:15" ht="15" customHeight="1">
      <c r="A531" s="161">
        <v>530</v>
      </c>
      <c r="B531" s="162">
        <v>40000000588</v>
      </c>
      <c r="C531" s="158" t="s">
        <v>109</v>
      </c>
      <c r="D531" s="158" t="s">
        <v>10</v>
      </c>
      <c r="E531" s="161" t="s">
        <v>2026</v>
      </c>
      <c r="F531" s="161">
        <v>546</v>
      </c>
      <c r="G531" s="161">
        <v>546</v>
      </c>
      <c r="H531" s="161">
        <v>1</v>
      </c>
      <c r="I531" s="161" t="s">
        <v>148</v>
      </c>
      <c r="J531" s="161" t="s">
        <v>42</v>
      </c>
      <c r="K531" s="161">
        <v>48</v>
      </c>
      <c r="L531" s="161">
        <v>1</v>
      </c>
      <c r="M531" s="161" t="s">
        <v>892</v>
      </c>
      <c r="N531" s="158" t="s">
        <v>25</v>
      </c>
      <c r="O531" s="161"/>
    </row>
    <row r="532" spans="1:15" ht="15" customHeight="1">
      <c r="A532" s="161">
        <v>531</v>
      </c>
      <c r="B532" s="162">
        <v>40000000587</v>
      </c>
      <c r="C532" s="158" t="s">
        <v>109</v>
      </c>
      <c r="D532" s="163" t="s">
        <v>10</v>
      </c>
      <c r="E532" s="161" t="s">
        <v>2026</v>
      </c>
      <c r="F532" s="161">
        <v>552</v>
      </c>
      <c r="G532" s="161">
        <v>552</v>
      </c>
      <c r="H532" s="161">
        <v>1</v>
      </c>
      <c r="I532" s="161" t="s">
        <v>148</v>
      </c>
      <c r="J532" s="161" t="s">
        <v>42</v>
      </c>
      <c r="K532" s="161">
        <v>50</v>
      </c>
      <c r="L532" s="161">
        <v>64.900000000000006</v>
      </c>
      <c r="M532" s="161" t="s">
        <v>892</v>
      </c>
      <c r="N532" s="158" t="s">
        <v>25</v>
      </c>
      <c r="O532" s="161"/>
    </row>
    <row r="533" spans="1:15" ht="15" customHeight="1">
      <c r="A533" s="161">
        <v>532</v>
      </c>
      <c r="B533" s="162">
        <v>40000000586</v>
      </c>
      <c r="C533" s="158" t="s">
        <v>109</v>
      </c>
      <c r="D533" s="163" t="s">
        <v>10</v>
      </c>
      <c r="E533" s="161" t="s">
        <v>2026</v>
      </c>
      <c r="F533" s="161">
        <v>532</v>
      </c>
      <c r="G533" s="161">
        <v>532</v>
      </c>
      <c r="H533" s="161">
        <v>1</v>
      </c>
      <c r="I533" s="161" t="s">
        <v>148</v>
      </c>
      <c r="J533" s="161" t="s">
        <v>42</v>
      </c>
      <c r="K533" s="161">
        <v>48</v>
      </c>
      <c r="L533" s="161">
        <v>64.900000000000006</v>
      </c>
      <c r="M533" s="161" t="s">
        <v>892</v>
      </c>
      <c r="N533" s="158" t="s">
        <v>25</v>
      </c>
      <c r="O533" s="161"/>
    </row>
    <row r="534" spans="1:15" ht="15" customHeight="1">
      <c r="A534" s="161">
        <v>533</v>
      </c>
      <c r="B534" s="162">
        <v>40000000585</v>
      </c>
      <c r="C534" s="158" t="s">
        <v>109</v>
      </c>
      <c r="D534" s="163" t="s">
        <v>10</v>
      </c>
      <c r="E534" s="161" t="s">
        <v>2026</v>
      </c>
      <c r="F534" s="161">
        <v>534</v>
      </c>
      <c r="G534" s="161">
        <v>534</v>
      </c>
      <c r="H534" s="161">
        <v>1</v>
      </c>
      <c r="I534" s="161" t="s">
        <v>148</v>
      </c>
      <c r="J534" s="161" t="s">
        <v>42</v>
      </c>
      <c r="K534" s="161">
        <v>46</v>
      </c>
      <c r="L534" s="161">
        <v>64.900000000000006</v>
      </c>
      <c r="M534" s="161" t="s">
        <v>892</v>
      </c>
      <c r="N534" s="158" t="s">
        <v>25</v>
      </c>
      <c r="O534" s="161"/>
    </row>
    <row r="535" spans="1:15" ht="15" customHeight="1">
      <c r="A535" s="161">
        <v>534</v>
      </c>
      <c r="B535" s="162">
        <v>40000000584</v>
      </c>
      <c r="C535" s="158" t="s">
        <v>52</v>
      </c>
      <c r="D535" s="163" t="s">
        <v>10</v>
      </c>
      <c r="E535" s="161" t="s">
        <v>2026</v>
      </c>
      <c r="F535" s="161">
        <v>544</v>
      </c>
      <c r="G535" s="161">
        <v>544</v>
      </c>
      <c r="H535" s="161">
        <v>1</v>
      </c>
      <c r="I535" s="161" t="s">
        <v>148</v>
      </c>
      <c r="J535" s="161" t="s">
        <v>42</v>
      </c>
      <c r="K535" s="161">
        <v>44</v>
      </c>
      <c r="L535" s="161">
        <v>84.9</v>
      </c>
      <c r="M535" s="161" t="s">
        <v>884</v>
      </c>
      <c r="N535" s="158" t="s">
        <v>25</v>
      </c>
      <c r="O535" s="161"/>
    </row>
    <row r="536" spans="1:15" ht="15" customHeight="1">
      <c r="A536" s="161">
        <v>535</v>
      </c>
      <c r="B536" s="162">
        <v>40000000583</v>
      </c>
      <c r="C536" s="158" t="s">
        <v>52</v>
      </c>
      <c r="D536" s="163" t="s">
        <v>10</v>
      </c>
      <c r="E536" s="161" t="s">
        <v>2026</v>
      </c>
      <c r="F536" s="161">
        <v>650</v>
      </c>
      <c r="G536" s="161">
        <v>650</v>
      </c>
      <c r="H536" s="161">
        <v>1</v>
      </c>
      <c r="I536" s="161" t="s">
        <v>148</v>
      </c>
      <c r="J536" s="161" t="s">
        <v>42</v>
      </c>
      <c r="K536" s="161">
        <v>52</v>
      </c>
      <c r="L536" s="161">
        <v>84.9</v>
      </c>
      <c r="M536" s="161" t="s">
        <v>884</v>
      </c>
      <c r="N536" s="158" t="s">
        <v>25</v>
      </c>
      <c r="O536" s="161"/>
    </row>
    <row r="537" spans="1:15" ht="15" customHeight="1">
      <c r="A537" s="161">
        <v>536</v>
      </c>
      <c r="B537" s="162">
        <v>40000000582</v>
      </c>
      <c r="C537" s="158" t="s">
        <v>52</v>
      </c>
      <c r="D537" s="163" t="s">
        <v>10</v>
      </c>
      <c r="E537" s="161" t="s">
        <v>2026</v>
      </c>
      <c r="F537" s="161">
        <v>636</v>
      </c>
      <c r="G537" s="161">
        <v>636</v>
      </c>
      <c r="H537" s="161">
        <v>1</v>
      </c>
      <c r="I537" s="161" t="s">
        <v>148</v>
      </c>
      <c r="J537" s="161" t="s">
        <v>42</v>
      </c>
      <c r="K537" s="161">
        <v>50</v>
      </c>
      <c r="L537" s="161">
        <v>84.9</v>
      </c>
      <c r="M537" s="161" t="s">
        <v>884</v>
      </c>
      <c r="N537" s="158" t="s">
        <v>25</v>
      </c>
      <c r="O537" s="161"/>
    </row>
    <row r="538" spans="1:15" ht="15" customHeight="1">
      <c r="A538" s="161">
        <v>537</v>
      </c>
      <c r="B538" s="162">
        <v>40000000581</v>
      </c>
      <c r="C538" s="158" t="s">
        <v>52</v>
      </c>
      <c r="D538" s="163" t="s">
        <v>10</v>
      </c>
      <c r="E538" s="161" t="s">
        <v>2026</v>
      </c>
      <c r="F538" s="161">
        <v>606</v>
      </c>
      <c r="G538" s="161">
        <v>606</v>
      </c>
      <c r="H538" s="161">
        <v>1</v>
      </c>
      <c r="I538" s="161" t="s">
        <v>148</v>
      </c>
      <c r="J538" s="161" t="s">
        <v>42</v>
      </c>
      <c r="K538" s="161">
        <v>48</v>
      </c>
      <c r="L538" s="161">
        <v>84.9</v>
      </c>
      <c r="M538" s="161" t="s">
        <v>884</v>
      </c>
      <c r="N538" s="158" t="s">
        <v>25</v>
      </c>
      <c r="O538" s="161"/>
    </row>
    <row r="539" spans="1:15" ht="15" customHeight="1">
      <c r="A539" s="161">
        <v>538</v>
      </c>
      <c r="B539" s="162">
        <v>40000000580</v>
      </c>
      <c r="C539" s="158" t="s">
        <v>52</v>
      </c>
      <c r="D539" s="163" t="s">
        <v>10</v>
      </c>
      <c r="E539" s="161" t="s">
        <v>2026</v>
      </c>
      <c r="F539" s="161">
        <v>596</v>
      </c>
      <c r="G539" s="161">
        <v>596</v>
      </c>
      <c r="H539" s="161">
        <v>1</v>
      </c>
      <c r="I539" s="161" t="s">
        <v>148</v>
      </c>
      <c r="J539" s="161" t="s">
        <v>42</v>
      </c>
      <c r="K539" s="161">
        <v>46</v>
      </c>
      <c r="L539" s="161">
        <v>84.9</v>
      </c>
      <c r="M539" s="161" t="s">
        <v>884</v>
      </c>
      <c r="N539" s="158" t="s">
        <v>25</v>
      </c>
      <c r="O539" s="161"/>
    </row>
    <row r="540" spans="1:15" ht="15" customHeight="1">
      <c r="A540" s="161">
        <v>539</v>
      </c>
      <c r="B540" s="162">
        <v>40000000579</v>
      </c>
      <c r="C540" s="158" t="s">
        <v>52</v>
      </c>
      <c r="D540" s="163" t="s">
        <v>10</v>
      </c>
      <c r="E540" s="161" t="s">
        <v>2026</v>
      </c>
      <c r="F540" s="161">
        <v>490</v>
      </c>
      <c r="G540" s="161">
        <v>490</v>
      </c>
      <c r="H540" s="161">
        <v>1</v>
      </c>
      <c r="I540" s="161" t="s">
        <v>148</v>
      </c>
      <c r="J540" s="161" t="s">
        <v>39</v>
      </c>
      <c r="K540" s="161">
        <v>42</v>
      </c>
      <c r="L540" s="161">
        <v>74.900000000000006</v>
      </c>
      <c r="M540" s="161" t="s">
        <v>895</v>
      </c>
      <c r="N540" s="158" t="s">
        <v>25</v>
      </c>
      <c r="O540" s="161"/>
    </row>
    <row r="541" spans="1:15" ht="15" customHeight="1">
      <c r="A541" s="161">
        <v>540</v>
      </c>
      <c r="B541" s="162">
        <v>40000000578</v>
      </c>
      <c r="C541" s="158" t="s">
        <v>52</v>
      </c>
      <c r="D541" s="163" t="s">
        <v>10</v>
      </c>
      <c r="E541" s="161" t="s">
        <v>2026</v>
      </c>
      <c r="F541" s="161">
        <v>498</v>
      </c>
      <c r="G541" s="161">
        <v>498</v>
      </c>
      <c r="H541" s="161">
        <v>1</v>
      </c>
      <c r="I541" s="161" t="s">
        <v>148</v>
      </c>
      <c r="J541" s="161" t="s">
        <v>39</v>
      </c>
      <c r="K541" s="161">
        <v>42</v>
      </c>
      <c r="L541" s="161">
        <v>74.900000000000006</v>
      </c>
      <c r="M541" s="161" t="s">
        <v>895</v>
      </c>
      <c r="N541" s="158" t="s">
        <v>25</v>
      </c>
      <c r="O541" s="161"/>
    </row>
    <row r="542" spans="1:15" ht="15" customHeight="1">
      <c r="A542" s="161">
        <v>541</v>
      </c>
      <c r="B542" s="162">
        <v>40000000577</v>
      </c>
      <c r="C542" s="158" t="s">
        <v>167</v>
      </c>
      <c r="D542" s="163" t="s">
        <v>10</v>
      </c>
      <c r="E542" s="161" t="s">
        <v>2026</v>
      </c>
      <c r="F542" s="161">
        <v>490</v>
      </c>
      <c r="G542" s="161">
        <v>490</v>
      </c>
      <c r="H542" s="161">
        <v>1</v>
      </c>
      <c r="I542" s="161" t="s">
        <v>148</v>
      </c>
      <c r="J542" s="161" t="s">
        <v>42</v>
      </c>
      <c r="K542" s="161">
        <v>50</v>
      </c>
      <c r="L542" s="161">
        <v>1</v>
      </c>
      <c r="M542" s="161" t="s">
        <v>857</v>
      </c>
      <c r="N542" s="158" t="s">
        <v>36</v>
      </c>
      <c r="O542" s="161"/>
    </row>
    <row r="543" spans="1:15" ht="15" customHeight="1">
      <c r="A543" s="161">
        <v>542</v>
      </c>
      <c r="B543" s="162">
        <v>40000000576</v>
      </c>
      <c r="C543" s="158" t="s">
        <v>167</v>
      </c>
      <c r="D543" s="163" t="s">
        <v>10</v>
      </c>
      <c r="E543" s="161" t="s">
        <v>2026</v>
      </c>
      <c r="F543" s="161">
        <v>476</v>
      </c>
      <c r="G543" s="161">
        <v>476</v>
      </c>
      <c r="H543" s="161">
        <v>1</v>
      </c>
      <c r="I543" s="161" t="s">
        <v>148</v>
      </c>
      <c r="J543" s="161" t="s">
        <v>42</v>
      </c>
      <c r="K543" s="161">
        <v>46</v>
      </c>
      <c r="L543" s="161">
        <v>89.9</v>
      </c>
      <c r="M543" s="161" t="s">
        <v>857</v>
      </c>
      <c r="N543" s="158" t="s">
        <v>36</v>
      </c>
      <c r="O543" s="161"/>
    </row>
    <row r="544" spans="1:15" ht="15" customHeight="1">
      <c r="A544" s="161">
        <v>543</v>
      </c>
      <c r="B544" s="162">
        <v>40000000575</v>
      </c>
      <c r="C544" s="158" t="s">
        <v>167</v>
      </c>
      <c r="D544" s="163" t="s">
        <v>10</v>
      </c>
      <c r="E544" s="161" t="s">
        <v>2026</v>
      </c>
      <c r="F544" s="161">
        <v>460</v>
      </c>
      <c r="G544" s="161">
        <v>460</v>
      </c>
      <c r="H544" s="161">
        <v>1</v>
      </c>
      <c r="I544" s="161" t="s">
        <v>148</v>
      </c>
      <c r="J544" s="161" t="s">
        <v>42</v>
      </c>
      <c r="K544" s="161">
        <v>44</v>
      </c>
      <c r="L544" s="161">
        <v>89.9</v>
      </c>
      <c r="M544" s="161" t="s">
        <v>857</v>
      </c>
      <c r="N544" s="158" t="s">
        <v>36</v>
      </c>
      <c r="O544" s="161"/>
    </row>
    <row r="545" spans="1:15" ht="15" customHeight="1">
      <c r="A545" s="161">
        <v>544</v>
      </c>
      <c r="B545" s="162">
        <v>40000000574</v>
      </c>
      <c r="C545" s="158" t="s">
        <v>167</v>
      </c>
      <c r="D545" s="163" t="s">
        <v>10</v>
      </c>
      <c r="E545" s="161" t="s">
        <v>2026</v>
      </c>
      <c r="F545" s="161">
        <v>518</v>
      </c>
      <c r="G545" s="161">
        <v>518</v>
      </c>
      <c r="H545" s="161">
        <v>1</v>
      </c>
      <c r="I545" s="161" t="s">
        <v>148</v>
      </c>
      <c r="J545" s="161" t="s">
        <v>42</v>
      </c>
      <c r="K545" s="161">
        <v>50</v>
      </c>
      <c r="L545" s="161">
        <v>89.9</v>
      </c>
      <c r="M545" s="161" t="s">
        <v>857</v>
      </c>
      <c r="N545" s="158" t="s">
        <v>36</v>
      </c>
      <c r="O545" s="161"/>
    </row>
    <row r="546" spans="1:15" ht="15" customHeight="1">
      <c r="A546" s="161">
        <v>545</v>
      </c>
      <c r="B546" s="162">
        <v>40000000573</v>
      </c>
      <c r="C546" s="158" t="s">
        <v>167</v>
      </c>
      <c r="D546" s="163" t="s">
        <v>10</v>
      </c>
      <c r="E546" s="161" t="s">
        <v>2026</v>
      </c>
      <c r="F546" s="161">
        <v>496</v>
      </c>
      <c r="G546" s="161">
        <v>496</v>
      </c>
      <c r="H546" s="161">
        <v>1</v>
      </c>
      <c r="I546" s="161" t="s">
        <v>148</v>
      </c>
      <c r="J546" s="161" t="s">
        <v>42</v>
      </c>
      <c r="K546" s="161">
        <v>52</v>
      </c>
      <c r="L546" s="161">
        <v>89.9</v>
      </c>
      <c r="M546" s="161" t="s">
        <v>857</v>
      </c>
      <c r="N546" s="158" t="s">
        <v>36</v>
      </c>
      <c r="O546" s="161"/>
    </row>
    <row r="547" spans="1:15" ht="15" customHeight="1">
      <c r="A547" s="161">
        <v>546</v>
      </c>
      <c r="B547" s="162">
        <v>40000000572</v>
      </c>
      <c r="C547" s="158" t="s">
        <v>167</v>
      </c>
      <c r="D547" s="163" t="s">
        <v>10</v>
      </c>
      <c r="E547" s="161" t="s">
        <v>2026</v>
      </c>
      <c r="F547" s="161">
        <v>430</v>
      </c>
      <c r="G547" s="161">
        <v>430</v>
      </c>
      <c r="H547" s="161">
        <v>1</v>
      </c>
      <c r="I547" s="161" t="s">
        <v>148</v>
      </c>
      <c r="J547" s="161" t="s">
        <v>63</v>
      </c>
      <c r="K547" s="161">
        <v>46</v>
      </c>
      <c r="L547" s="161">
        <v>79.900000000000006</v>
      </c>
      <c r="M547" s="161" t="s">
        <v>892</v>
      </c>
      <c r="N547" s="158" t="s">
        <v>36</v>
      </c>
      <c r="O547" s="161"/>
    </row>
    <row r="548" spans="1:15" ht="15" customHeight="1">
      <c r="A548" s="161">
        <v>547</v>
      </c>
      <c r="B548" s="162">
        <v>40000000571</v>
      </c>
      <c r="C548" s="158" t="s">
        <v>167</v>
      </c>
      <c r="D548" s="163" t="s">
        <v>10</v>
      </c>
      <c r="E548" s="161" t="s">
        <v>2026</v>
      </c>
      <c r="F548" s="161">
        <v>550</v>
      </c>
      <c r="G548" s="161">
        <v>550</v>
      </c>
      <c r="H548" s="161">
        <v>1</v>
      </c>
      <c r="I548" s="161" t="s">
        <v>148</v>
      </c>
      <c r="J548" s="161" t="s">
        <v>63</v>
      </c>
      <c r="K548" s="161">
        <v>54</v>
      </c>
      <c r="L548" s="161">
        <v>79.900000000000006</v>
      </c>
      <c r="M548" s="161" t="s">
        <v>892</v>
      </c>
      <c r="N548" s="158" t="s">
        <v>36</v>
      </c>
      <c r="O548" s="161"/>
    </row>
    <row r="549" spans="1:15" ht="15" customHeight="1">
      <c r="A549" s="161">
        <v>548</v>
      </c>
      <c r="B549" s="162">
        <v>40000000570</v>
      </c>
      <c r="C549" s="158" t="s">
        <v>167</v>
      </c>
      <c r="D549" s="163" t="s">
        <v>10</v>
      </c>
      <c r="E549" s="161" t="s">
        <v>2026</v>
      </c>
      <c r="F549" s="161">
        <v>544</v>
      </c>
      <c r="G549" s="161">
        <v>544</v>
      </c>
      <c r="H549" s="161">
        <v>1</v>
      </c>
      <c r="I549" s="161" t="s">
        <v>148</v>
      </c>
      <c r="J549" s="161" t="s">
        <v>63</v>
      </c>
      <c r="K549" s="161">
        <v>50</v>
      </c>
      <c r="L549" s="161">
        <v>79.900000000000006</v>
      </c>
      <c r="M549" s="161" t="s">
        <v>892</v>
      </c>
      <c r="N549" s="158" t="s">
        <v>36</v>
      </c>
      <c r="O549" s="161"/>
    </row>
    <row r="550" spans="1:15" ht="15" customHeight="1">
      <c r="A550" s="161">
        <v>549</v>
      </c>
      <c r="B550" s="162">
        <v>40000000569</v>
      </c>
      <c r="C550" s="158" t="s">
        <v>167</v>
      </c>
      <c r="D550" s="163" t="s">
        <v>10</v>
      </c>
      <c r="E550" s="161" t="s">
        <v>2026</v>
      </c>
      <c r="F550" s="161">
        <v>536</v>
      </c>
      <c r="G550" s="161">
        <v>536</v>
      </c>
      <c r="H550" s="161">
        <v>1</v>
      </c>
      <c r="I550" s="161" t="s">
        <v>148</v>
      </c>
      <c r="J550" s="161" t="s">
        <v>63</v>
      </c>
      <c r="K550" s="161">
        <v>48</v>
      </c>
      <c r="L550" s="161">
        <v>79.900000000000006</v>
      </c>
      <c r="M550" s="161" t="s">
        <v>892</v>
      </c>
      <c r="N550" s="158" t="s">
        <v>36</v>
      </c>
      <c r="O550" s="161"/>
    </row>
    <row r="551" spans="1:15" ht="15" customHeight="1">
      <c r="A551" s="161">
        <v>550</v>
      </c>
      <c r="B551" s="162">
        <v>40000000568</v>
      </c>
      <c r="C551" s="158" t="s">
        <v>109</v>
      </c>
      <c r="D551" s="163" t="s">
        <v>10</v>
      </c>
      <c r="E551" s="161" t="s">
        <v>2026</v>
      </c>
      <c r="F551" s="161">
        <v>552</v>
      </c>
      <c r="G551" s="161">
        <v>552</v>
      </c>
      <c r="H551" s="161">
        <v>1</v>
      </c>
      <c r="I551" s="161" t="s">
        <v>148</v>
      </c>
      <c r="J551" s="161" t="s">
        <v>42</v>
      </c>
      <c r="K551" s="161">
        <v>52</v>
      </c>
      <c r="L551" s="161">
        <v>1</v>
      </c>
      <c r="M551" s="161" t="s">
        <v>972</v>
      </c>
      <c r="N551" s="158" t="s">
        <v>25</v>
      </c>
      <c r="O551" s="161"/>
    </row>
    <row r="552" spans="1:15" ht="15" customHeight="1">
      <c r="A552" s="161">
        <v>551</v>
      </c>
      <c r="B552" s="162">
        <v>40000000567</v>
      </c>
      <c r="C552" s="158" t="s">
        <v>109</v>
      </c>
      <c r="D552" s="163" t="s">
        <v>10</v>
      </c>
      <c r="E552" s="161" t="s">
        <v>2026</v>
      </c>
      <c r="F552" s="161">
        <v>572</v>
      </c>
      <c r="G552" s="161">
        <v>572</v>
      </c>
      <c r="H552" s="161">
        <v>1</v>
      </c>
      <c r="I552" s="161" t="s">
        <v>148</v>
      </c>
      <c r="J552" s="161" t="s">
        <v>42</v>
      </c>
      <c r="K552" s="161">
        <v>52</v>
      </c>
      <c r="L552" s="161">
        <v>79.900000000000006</v>
      </c>
      <c r="M552" s="161" t="s">
        <v>972</v>
      </c>
      <c r="N552" s="158" t="s">
        <v>25</v>
      </c>
      <c r="O552" s="161"/>
    </row>
    <row r="553" spans="1:15" ht="15" customHeight="1">
      <c r="A553" s="161">
        <v>552</v>
      </c>
      <c r="B553" s="162">
        <v>40000000566</v>
      </c>
      <c r="C553" s="158" t="s">
        <v>109</v>
      </c>
      <c r="D553" s="163" t="s">
        <v>10</v>
      </c>
      <c r="E553" s="161" t="s">
        <v>2026</v>
      </c>
      <c r="F553" s="161">
        <v>582</v>
      </c>
      <c r="G553" s="161">
        <v>582</v>
      </c>
      <c r="H553" s="161">
        <v>1</v>
      </c>
      <c r="I553" s="161" t="s">
        <v>148</v>
      </c>
      <c r="J553" s="161" t="s">
        <v>42</v>
      </c>
      <c r="K553" s="161">
        <v>54</v>
      </c>
      <c r="L553" s="161">
        <v>79.900000000000006</v>
      </c>
      <c r="M553" s="161" t="s">
        <v>972</v>
      </c>
      <c r="N553" s="158" t="s">
        <v>25</v>
      </c>
      <c r="O553" s="161"/>
    </row>
    <row r="554" spans="1:15" ht="15" customHeight="1">
      <c r="A554" s="161">
        <v>553</v>
      </c>
      <c r="B554" s="162">
        <v>40000000565</v>
      </c>
      <c r="C554" s="158" t="s">
        <v>109</v>
      </c>
      <c r="D554" s="163" t="s">
        <v>10</v>
      </c>
      <c r="E554" s="161" t="s">
        <v>2026</v>
      </c>
      <c r="F554" s="161">
        <v>616</v>
      </c>
      <c r="G554" s="161">
        <v>616</v>
      </c>
      <c r="H554" s="161">
        <v>1</v>
      </c>
      <c r="I554" s="161" t="s">
        <v>148</v>
      </c>
      <c r="J554" s="161" t="s">
        <v>42</v>
      </c>
      <c r="K554" s="161">
        <v>58</v>
      </c>
      <c r="L554" s="161">
        <v>79.900000000000006</v>
      </c>
      <c r="M554" s="161" t="s">
        <v>972</v>
      </c>
      <c r="N554" s="158" t="s">
        <v>25</v>
      </c>
      <c r="O554" s="161"/>
    </row>
    <row r="555" spans="1:15" ht="15" customHeight="1">
      <c r="A555" s="161">
        <v>554</v>
      </c>
      <c r="B555" s="162">
        <v>40000000564</v>
      </c>
      <c r="C555" s="158" t="s">
        <v>109</v>
      </c>
      <c r="D555" s="163" t="s">
        <v>10</v>
      </c>
      <c r="E555" s="161" t="s">
        <v>2026</v>
      </c>
      <c r="F555" s="161">
        <v>610</v>
      </c>
      <c r="G555" s="161">
        <v>610</v>
      </c>
      <c r="H555" s="161">
        <v>1</v>
      </c>
      <c r="I555" s="161" t="s">
        <v>148</v>
      </c>
      <c r="J555" s="161" t="s">
        <v>42</v>
      </c>
      <c r="K555" s="161">
        <v>56</v>
      </c>
      <c r="L555" s="161">
        <v>79.900000000000006</v>
      </c>
      <c r="M555" s="161" t="s">
        <v>972</v>
      </c>
      <c r="N555" s="158" t="s">
        <v>25</v>
      </c>
      <c r="O555" s="161"/>
    </row>
    <row r="556" spans="1:15" ht="15" customHeight="1">
      <c r="A556" s="161">
        <v>555</v>
      </c>
      <c r="B556" s="162">
        <v>40000000563</v>
      </c>
      <c r="C556" s="158" t="s">
        <v>52</v>
      </c>
      <c r="D556" s="163" t="s">
        <v>10</v>
      </c>
      <c r="E556" s="161" t="s">
        <v>2026</v>
      </c>
      <c r="F556" s="161">
        <v>516</v>
      </c>
      <c r="G556" s="161">
        <v>516</v>
      </c>
      <c r="H556" s="161">
        <v>1</v>
      </c>
      <c r="I556" s="161" t="s">
        <v>148</v>
      </c>
      <c r="J556" s="161" t="s">
        <v>42</v>
      </c>
      <c r="K556" s="161">
        <v>48</v>
      </c>
      <c r="L556" s="161">
        <v>84.9</v>
      </c>
      <c r="M556" s="161" t="s">
        <v>896</v>
      </c>
      <c r="N556" s="158" t="s">
        <v>25</v>
      </c>
      <c r="O556" s="161"/>
    </row>
    <row r="557" spans="1:15" ht="15" customHeight="1">
      <c r="A557" s="161">
        <v>556</v>
      </c>
      <c r="B557" s="162">
        <v>40000000562</v>
      </c>
      <c r="C557" s="158" t="s">
        <v>52</v>
      </c>
      <c r="D557" s="163" t="s">
        <v>10</v>
      </c>
      <c r="E557" s="161" t="s">
        <v>2026</v>
      </c>
      <c r="F557" s="161">
        <v>552</v>
      </c>
      <c r="G557" s="161">
        <v>552</v>
      </c>
      <c r="H557" s="161">
        <v>1</v>
      </c>
      <c r="I557" s="161" t="s">
        <v>148</v>
      </c>
      <c r="J557" s="161" t="s">
        <v>42</v>
      </c>
      <c r="K557" s="161">
        <v>50</v>
      </c>
      <c r="L557" s="161">
        <v>84.9</v>
      </c>
      <c r="M557" s="161" t="s">
        <v>896</v>
      </c>
      <c r="N557" s="158" t="s">
        <v>25</v>
      </c>
      <c r="O557" s="161"/>
    </row>
    <row r="558" spans="1:15" ht="15" customHeight="1">
      <c r="A558" s="161">
        <v>557</v>
      </c>
      <c r="B558" s="162">
        <v>40000000561</v>
      </c>
      <c r="C558" s="158" t="s">
        <v>52</v>
      </c>
      <c r="D558" s="163" t="s">
        <v>10</v>
      </c>
      <c r="E558" s="161" t="s">
        <v>2026</v>
      </c>
      <c r="F558" s="161">
        <v>572</v>
      </c>
      <c r="G558" s="161">
        <v>572</v>
      </c>
      <c r="H558" s="161">
        <v>1</v>
      </c>
      <c r="I558" s="161" t="s">
        <v>148</v>
      </c>
      <c r="J558" s="161" t="s">
        <v>42</v>
      </c>
      <c r="K558" s="161">
        <v>52</v>
      </c>
      <c r="L558" s="161">
        <v>84.9</v>
      </c>
      <c r="M558" s="161" t="s">
        <v>896</v>
      </c>
      <c r="N558" s="158" t="s">
        <v>25</v>
      </c>
      <c r="O558" s="161"/>
    </row>
    <row r="559" spans="1:15" ht="15" customHeight="1">
      <c r="A559" s="161">
        <v>558</v>
      </c>
      <c r="B559" s="162">
        <v>40000000560</v>
      </c>
      <c r="C559" s="158" t="s">
        <v>52</v>
      </c>
      <c r="D559" s="163" t="s">
        <v>10</v>
      </c>
      <c r="E559" s="161" t="s">
        <v>2026</v>
      </c>
      <c r="F559" s="161">
        <v>546</v>
      </c>
      <c r="G559" s="161">
        <v>546</v>
      </c>
      <c r="H559" s="161">
        <v>1</v>
      </c>
      <c r="I559" s="161" t="s">
        <v>148</v>
      </c>
      <c r="J559" s="161" t="s">
        <v>42</v>
      </c>
      <c r="K559" s="161">
        <v>48</v>
      </c>
      <c r="L559" s="161">
        <v>84.9</v>
      </c>
      <c r="M559" s="161" t="s">
        <v>896</v>
      </c>
      <c r="N559" s="158" t="s">
        <v>25</v>
      </c>
      <c r="O559" s="161"/>
    </row>
    <row r="560" spans="1:15" ht="15" customHeight="1">
      <c r="A560" s="161">
        <v>559</v>
      </c>
      <c r="B560" s="162">
        <v>40000000558</v>
      </c>
      <c r="C560" s="158" t="s">
        <v>52</v>
      </c>
      <c r="D560" s="163" t="s">
        <v>10</v>
      </c>
      <c r="E560" s="161" t="s">
        <v>2026</v>
      </c>
      <c r="F560" s="161">
        <v>498</v>
      </c>
      <c r="G560" s="161">
        <v>498</v>
      </c>
      <c r="H560" s="161">
        <v>1</v>
      </c>
      <c r="I560" s="161" t="s">
        <v>148</v>
      </c>
      <c r="J560" s="161" t="s">
        <v>42</v>
      </c>
      <c r="K560" s="161">
        <v>46</v>
      </c>
      <c r="L560" s="161">
        <v>84.9</v>
      </c>
      <c r="M560" s="161" t="s">
        <v>896</v>
      </c>
      <c r="N560" s="158" t="s">
        <v>25</v>
      </c>
      <c r="O560" s="161"/>
    </row>
    <row r="561" spans="1:15" ht="15" customHeight="1">
      <c r="A561" s="161">
        <v>560</v>
      </c>
      <c r="B561" s="162">
        <v>40000000557</v>
      </c>
      <c r="C561" s="158" t="s">
        <v>167</v>
      </c>
      <c r="D561" s="163" t="s">
        <v>10</v>
      </c>
      <c r="E561" s="161" t="s">
        <v>2026</v>
      </c>
      <c r="F561" s="161">
        <v>452</v>
      </c>
      <c r="G561" s="161">
        <v>452</v>
      </c>
      <c r="H561" s="161">
        <v>1</v>
      </c>
      <c r="I561" s="161" t="s">
        <v>148</v>
      </c>
      <c r="J561" s="161" t="s">
        <v>160</v>
      </c>
      <c r="K561" s="161">
        <v>52</v>
      </c>
      <c r="L561" s="161">
        <v>89.9</v>
      </c>
      <c r="M561" s="161" t="s">
        <v>892</v>
      </c>
      <c r="N561" s="158" t="s">
        <v>151</v>
      </c>
      <c r="O561" s="161"/>
    </row>
    <row r="562" spans="1:15" ht="15" customHeight="1">
      <c r="A562" s="161">
        <v>561</v>
      </c>
      <c r="B562" s="162">
        <v>40000000556</v>
      </c>
      <c r="C562" s="158" t="s">
        <v>167</v>
      </c>
      <c r="D562" s="163" t="s">
        <v>10</v>
      </c>
      <c r="E562" s="161" t="s">
        <v>2026</v>
      </c>
      <c r="F562" s="161">
        <v>404</v>
      </c>
      <c r="G562" s="161">
        <v>404</v>
      </c>
      <c r="H562" s="161">
        <v>1</v>
      </c>
      <c r="I562" s="161" t="s">
        <v>148</v>
      </c>
      <c r="J562" s="161" t="s">
        <v>160</v>
      </c>
      <c r="K562" s="161">
        <v>48</v>
      </c>
      <c r="L562" s="161">
        <v>89.9</v>
      </c>
      <c r="M562" s="161" t="s">
        <v>892</v>
      </c>
      <c r="N562" s="158" t="s">
        <v>151</v>
      </c>
      <c r="O562" s="161"/>
    </row>
    <row r="563" spans="1:15" ht="15" customHeight="1">
      <c r="A563" s="161">
        <v>562</v>
      </c>
      <c r="B563" s="162">
        <v>40000000555</v>
      </c>
      <c r="C563" s="158" t="s">
        <v>167</v>
      </c>
      <c r="D563" s="163" t="s">
        <v>10</v>
      </c>
      <c r="E563" s="161" t="s">
        <v>2026</v>
      </c>
      <c r="F563" s="161">
        <v>452</v>
      </c>
      <c r="G563" s="161">
        <v>452</v>
      </c>
      <c r="H563" s="161">
        <v>1</v>
      </c>
      <c r="I563" s="161" t="s">
        <v>148</v>
      </c>
      <c r="J563" s="161" t="s">
        <v>160</v>
      </c>
      <c r="K563" s="161">
        <v>50</v>
      </c>
      <c r="L563" s="161">
        <v>89.9</v>
      </c>
      <c r="M563" s="161" t="s">
        <v>892</v>
      </c>
      <c r="N563" s="158" t="s">
        <v>151</v>
      </c>
      <c r="O563" s="161"/>
    </row>
    <row r="564" spans="1:15" ht="15" customHeight="1">
      <c r="A564" s="161">
        <v>563</v>
      </c>
      <c r="B564" s="162">
        <v>40000000554</v>
      </c>
      <c r="C564" s="158" t="s">
        <v>167</v>
      </c>
      <c r="D564" s="163" t="s">
        <v>10</v>
      </c>
      <c r="E564" s="161" t="s">
        <v>2026</v>
      </c>
      <c r="F564" s="161">
        <v>422</v>
      </c>
      <c r="G564" s="161">
        <v>422</v>
      </c>
      <c r="H564" s="161">
        <v>1</v>
      </c>
      <c r="I564" s="161" t="s">
        <v>148</v>
      </c>
      <c r="J564" s="161" t="s">
        <v>160</v>
      </c>
      <c r="K564" s="161">
        <v>48</v>
      </c>
      <c r="L564" s="161">
        <v>89.9</v>
      </c>
      <c r="M564" s="161" t="s">
        <v>892</v>
      </c>
      <c r="N564" s="158" t="s">
        <v>151</v>
      </c>
      <c r="O564" s="161"/>
    </row>
    <row r="565" spans="1:15" ht="15" customHeight="1">
      <c r="A565" s="161">
        <v>564</v>
      </c>
      <c r="B565" s="162">
        <v>40000000553</v>
      </c>
      <c r="C565" s="158" t="s">
        <v>167</v>
      </c>
      <c r="D565" s="163" t="s">
        <v>10</v>
      </c>
      <c r="E565" s="161" t="s">
        <v>2026</v>
      </c>
      <c r="F565" s="161">
        <v>416</v>
      </c>
      <c r="G565" s="161">
        <v>416</v>
      </c>
      <c r="H565" s="161">
        <v>1</v>
      </c>
      <c r="I565" s="161" t="s">
        <v>148</v>
      </c>
      <c r="J565" s="161" t="s">
        <v>160</v>
      </c>
      <c r="K565" s="161">
        <v>44</v>
      </c>
      <c r="L565" s="161">
        <v>79.900000000000006</v>
      </c>
      <c r="M565" s="161" t="s">
        <v>973</v>
      </c>
      <c r="N565" s="158" t="s">
        <v>36</v>
      </c>
      <c r="O565" s="161"/>
    </row>
    <row r="566" spans="1:15" ht="15" customHeight="1">
      <c r="A566" s="161">
        <v>565</v>
      </c>
      <c r="B566" s="162">
        <v>40000000552</v>
      </c>
      <c r="C566" s="158" t="s">
        <v>167</v>
      </c>
      <c r="D566" s="163" t="s">
        <v>10</v>
      </c>
      <c r="E566" s="161" t="s">
        <v>2026</v>
      </c>
      <c r="F566" s="161">
        <v>446</v>
      </c>
      <c r="G566" s="161">
        <v>446</v>
      </c>
      <c r="H566" s="161">
        <v>1</v>
      </c>
      <c r="I566" s="161" t="s">
        <v>148</v>
      </c>
      <c r="J566" s="161" t="s">
        <v>160</v>
      </c>
      <c r="K566" s="161">
        <v>44</v>
      </c>
      <c r="L566" s="161">
        <v>79.900000000000006</v>
      </c>
      <c r="M566" s="161" t="s">
        <v>973</v>
      </c>
      <c r="N566" s="158" t="s">
        <v>36</v>
      </c>
      <c r="O566" s="161"/>
    </row>
    <row r="567" spans="1:15" ht="15" customHeight="1">
      <c r="A567" s="161">
        <v>566</v>
      </c>
      <c r="B567" s="162">
        <v>40000000551</v>
      </c>
      <c r="C567" s="158" t="s">
        <v>52</v>
      </c>
      <c r="D567" s="163" t="s">
        <v>10</v>
      </c>
      <c r="E567" s="161" t="s">
        <v>2026</v>
      </c>
      <c r="F567" s="161">
        <v>572</v>
      </c>
      <c r="G567" s="161">
        <v>572</v>
      </c>
      <c r="H567" s="161">
        <v>1</v>
      </c>
      <c r="I567" s="161" t="s">
        <v>148</v>
      </c>
      <c r="J567" s="161" t="s">
        <v>39</v>
      </c>
      <c r="K567" s="161">
        <v>50</v>
      </c>
      <c r="L567" s="161">
        <v>1</v>
      </c>
      <c r="M567" s="161" t="s">
        <v>892</v>
      </c>
      <c r="N567" s="158" t="s">
        <v>25</v>
      </c>
      <c r="O567" s="161"/>
    </row>
    <row r="568" spans="1:15" ht="15" customHeight="1">
      <c r="A568" s="161">
        <v>567</v>
      </c>
      <c r="B568" s="162">
        <v>40000000550</v>
      </c>
      <c r="C568" s="158" t="s">
        <v>52</v>
      </c>
      <c r="D568" s="163" t="s">
        <v>10</v>
      </c>
      <c r="E568" s="161" t="s">
        <v>2026</v>
      </c>
      <c r="F568" s="161">
        <v>512</v>
      </c>
      <c r="G568" s="161">
        <v>512</v>
      </c>
      <c r="H568" s="161">
        <v>1</v>
      </c>
      <c r="I568" s="161" t="s">
        <v>148</v>
      </c>
      <c r="J568" s="161" t="s">
        <v>39</v>
      </c>
      <c r="K568" s="161">
        <v>42</v>
      </c>
      <c r="L568" s="161">
        <v>1</v>
      </c>
      <c r="M568" s="161" t="s">
        <v>886</v>
      </c>
      <c r="N568" s="158" t="s">
        <v>25</v>
      </c>
      <c r="O568" s="161"/>
    </row>
    <row r="569" spans="1:15" ht="15" customHeight="1">
      <c r="A569" s="161">
        <v>568</v>
      </c>
      <c r="B569" s="162">
        <v>40000000549</v>
      </c>
      <c r="C569" s="158" t="s">
        <v>52</v>
      </c>
      <c r="D569" s="163" t="s">
        <v>10</v>
      </c>
      <c r="E569" s="161" t="s">
        <v>2026</v>
      </c>
      <c r="F569" s="161">
        <v>542</v>
      </c>
      <c r="G569" s="161">
        <v>542</v>
      </c>
      <c r="H569" s="161">
        <v>1</v>
      </c>
      <c r="I569" s="161" t="s">
        <v>148</v>
      </c>
      <c r="J569" s="161" t="s">
        <v>39</v>
      </c>
      <c r="K569" s="161">
        <v>44</v>
      </c>
      <c r="L569" s="161">
        <v>69.900000000000006</v>
      </c>
      <c r="M569" s="161" t="s">
        <v>886</v>
      </c>
      <c r="N569" s="158" t="s">
        <v>25</v>
      </c>
      <c r="O569" s="161"/>
    </row>
    <row r="570" spans="1:15" ht="15" customHeight="1">
      <c r="A570" s="161">
        <v>569</v>
      </c>
      <c r="B570" s="162">
        <v>40000000548</v>
      </c>
      <c r="C570" s="158" t="s">
        <v>109</v>
      </c>
      <c r="D570" s="163" t="s">
        <v>10</v>
      </c>
      <c r="E570" s="161" t="s">
        <v>2027</v>
      </c>
      <c r="F570" s="161">
        <v>554</v>
      </c>
      <c r="G570" s="161">
        <v>554</v>
      </c>
      <c r="H570" s="161">
        <v>1</v>
      </c>
      <c r="I570" s="161" t="s">
        <v>148</v>
      </c>
      <c r="J570" s="161" t="s">
        <v>42</v>
      </c>
      <c r="K570" s="161">
        <v>30</v>
      </c>
      <c r="L570" s="161">
        <v>89.9</v>
      </c>
      <c r="M570" s="161" t="s">
        <v>896</v>
      </c>
      <c r="N570" s="158" t="s">
        <v>25</v>
      </c>
      <c r="O570" s="161"/>
    </row>
    <row r="571" spans="1:15" ht="15" customHeight="1">
      <c r="A571" s="161">
        <v>570</v>
      </c>
      <c r="B571" s="162">
        <v>40000000547</v>
      </c>
      <c r="C571" s="158" t="s">
        <v>52</v>
      </c>
      <c r="D571" s="163" t="s">
        <v>10</v>
      </c>
      <c r="E571" s="161" t="s">
        <v>2026</v>
      </c>
      <c r="F571" s="161">
        <v>586</v>
      </c>
      <c r="G571" s="161">
        <v>586</v>
      </c>
      <c r="H571" s="161">
        <v>1</v>
      </c>
      <c r="I571" s="161" t="s">
        <v>148</v>
      </c>
      <c r="J571" s="161" t="s">
        <v>42</v>
      </c>
      <c r="K571" s="161">
        <v>46</v>
      </c>
      <c r="L571" s="161">
        <v>84.9</v>
      </c>
      <c r="M571" s="161" t="s">
        <v>884</v>
      </c>
      <c r="N571" s="158" t="s">
        <v>25</v>
      </c>
      <c r="O571" s="161"/>
    </row>
    <row r="572" spans="1:15" ht="15" customHeight="1">
      <c r="A572" s="161">
        <v>571</v>
      </c>
      <c r="B572" s="162">
        <v>40000000546</v>
      </c>
      <c r="C572" s="158" t="s">
        <v>52</v>
      </c>
      <c r="D572" s="163" t="s">
        <v>10</v>
      </c>
      <c r="E572" s="161" t="s">
        <v>2026</v>
      </c>
      <c r="F572" s="161">
        <v>634</v>
      </c>
      <c r="G572" s="161">
        <v>634</v>
      </c>
      <c r="H572" s="161">
        <v>1</v>
      </c>
      <c r="I572" s="161" t="s">
        <v>148</v>
      </c>
      <c r="J572" s="161" t="s">
        <v>42</v>
      </c>
      <c r="K572" s="161">
        <v>50</v>
      </c>
      <c r="L572" s="161">
        <v>84.9</v>
      </c>
      <c r="M572" s="161" t="s">
        <v>884</v>
      </c>
      <c r="N572" s="158" t="s">
        <v>25</v>
      </c>
      <c r="O572" s="161"/>
    </row>
    <row r="573" spans="1:15" ht="15" customHeight="1">
      <c r="A573" s="161">
        <v>572</v>
      </c>
      <c r="B573" s="162">
        <v>40000000545</v>
      </c>
      <c r="C573" s="158" t="s">
        <v>52</v>
      </c>
      <c r="D573" s="163" t="s">
        <v>10</v>
      </c>
      <c r="E573" s="161" t="s">
        <v>2026</v>
      </c>
      <c r="F573" s="161">
        <v>602</v>
      </c>
      <c r="G573" s="161">
        <v>602</v>
      </c>
      <c r="H573" s="161">
        <v>1</v>
      </c>
      <c r="I573" s="161" t="s">
        <v>148</v>
      </c>
      <c r="J573" s="161" t="s">
        <v>42</v>
      </c>
      <c r="K573" s="161">
        <v>46</v>
      </c>
      <c r="L573" s="161">
        <v>84.9</v>
      </c>
      <c r="M573" s="161" t="s">
        <v>884</v>
      </c>
      <c r="N573" s="158" t="s">
        <v>25</v>
      </c>
      <c r="O573" s="161"/>
    </row>
    <row r="574" spans="1:15" ht="15" customHeight="1">
      <c r="A574" s="161">
        <v>573</v>
      </c>
      <c r="B574" s="162">
        <v>40000000544</v>
      </c>
      <c r="C574" s="158" t="s">
        <v>52</v>
      </c>
      <c r="D574" s="163" t="s">
        <v>10</v>
      </c>
      <c r="E574" s="161" t="s">
        <v>2026</v>
      </c>
      <c r="F574" s="161">
        <v>666</v>
      </c>
      <c r="G574" s="161">
        <v>666</v>
      </c>
      <c r="H574" s="161">
        <v>1</v>
      </c>
      <c r="I574" s="161" t="s">
        <v>148</v>
      </c>
      <c r="J574" s="161" t="s">
        <v>42</v>
      </c>
      <c r="K574" s="161">
        <v>54</v>
      </c>
      <c r="L574" s="161">
        <v>84.9</v>
      </c>
      <c r="M574" s="161" t="s">
        <v>884</v>
      </c>
      <c r="N574" s="158" t="s">
        <v>25</v>
      </c>
      <c r="O574" s="161"/>
    </row>
    <row r="575" spans="1:15" ht="15" customHeight="1">
      <c r="A575" s="161">
        <v>574</v>
      </c>
      <c r="B575" s="162">
        <v>40000000543</v>
      </c>
      <c r="C575" s="158" t="s">
        <v>52</v>
      </c>
      <c r="D575" s="163" t="s">
        <v>10</v>
      </c>
      <c r="E575" s="161" t="s">
        <v>2026</v>
      </c>
      <c r="F575" s="161">
        <v>630</v>
      </c>
      <c r="G575" s="161">
        <v>630</v>
      </c>
      <c r="H575" s="161">
        <v>1</v>
      </c>
      <c r="I575" s="161" t="s">
        <v>148</v>
      </c>
      <c r="J575" s="161" t="s">
        <v>42</v>
      </c>
      <c r="K575" s="161">
        <v>48</v>
      </c>
      <c r="L575" s="161">
        <v>84.9</v>
      </c>
      <c r="M575" s="161" t="s">
        <v>884</v>
      </c>
      <c r="N575" s="158" t="s">
        <v>25</v>
      </c>
      <c r="O575" s="161"/>
    </row>
    <row r="576" spans="1:15" ht="15" customHeight="1">
      <c r="A576" s="161">
        <v>575</v>
      </c>
      <c r="B576" s="162">
        <v>40000000542</v>
      </c>
      <c r="C576" s="158" t="s">
        <v>52</v>
      </c>
      <c r="D576" s="163" t="s">
        <v>10</v>
      </c>
      <c r="E576" s="161" t="s">
        <v>2026</v>
      </c>
      <c r="F576" s="161">
        <v>540</v>
      </c>
      <c r="G576" s="161">
        <v>540</v>
      </c>
      <c r="H576" s="161">
        <v>1</v>
      </c>
      <c r="I576" s="161" t="s">
        <v>148</v>
      </c>
      <c r="J576" s="161" t="s">
        <v>39</v>
      </c>
      <c r="K576" s="161">
        <v>52</v>
      </c>
      <c r="L576" s="161">
        <v>69.900000000000006</v>
      </c>
      <c r="M576" s="161" t="s">
        <v>857</v>
      </c>
      <c r="N576" s="158" t="s">
        <v>25</v>
      </c>
      <c r="O576" s="161"/>
    </row>
    <row r="577" spans="1:15" ht="15" customHeight="1">
      <c r="A577" s="161">
        <v>576</v>
      </c>
      <c r="B577" s="162">
        <v>40000000541</v>
      </c>
      <c r="C577" s="158" t="s">
        <v>52</v>
      </c>
      <c r="D577" s="163" t="s">
        <v>10</v>
      </c>
      <c r="E577" s="161" t="s">
        <v>2026</v>
      </c>
      <c r="F577" s="161">
        <v>514</v>
      </c>
      <c r="G577" s="161">
        <v>514</v>
      </c>
      <c r="H577" s="161">
        <v>1</v>
      </c>
      <c r="I577" s="161" t="s">
        <v>148</v>
      </c>
      <c r="J577" s="161" t="s">
        <v>39</v>
      </c>
      <c r="K577" s="161">
        <v>48</v>
      </c>
      <c r="L577" s="161">
        <v>69.900000000000006</v>
      </c>
      <c r="M577" s="161" t="s">
        <v>857</v>
      </c>
      <c r="N577" s="158" t="s">
        <v>25</v>
      </c>
      <c r="O577" s="161"/>
    </row>
    <row r="578" spans="1:15" ht="15" customHeight="1">
      <c r="A578" s="161">
        <v>577</v>
      </c>
      <c r="B578" s="162">
        <v>40000000540</v>
      </c>
      <c r="C578" s="158" t="s">
        <v>52</v>
      </c>
      <c r="D578" s="163" t="s">
        <v>10</v>
      </c>
      <c r="E578" s="161" t="s">
        <v>2026</v>
      </c>
      <c r="F578" s="161">
        <v>546</v>
      </c>
      <c r="G578" s="161">
        <v>546</v>
      </c>
      <c r="H578" s="161">
        <v>1</v>
      </c>
      <c r="I578" s="161" t="s">
        <v>148</v>
      </c>
      <c r="J578" s="161" t="s">
        <v>39</v>
      </c>
      <c r="K578" s="161">
        <v>50</v>
      </c>
      <c r="L578" s="161">
        <v>69.900000000000006</v>
      </c>
      <c r="M578" s="161" t="s">
        <v>857</v>
      </c>
      <c r="N578" s="158" t="s">
        <v>25</v>
      </c>
      <c r="O578" s="161"/>
    </row>
    <row r="579" spans="1:15" ht="15" customHeight="1">
      <c r="A579" s="161">
        <v>578</v>
      </c>
      <c r="B579" s="162">
        <v>40000000539</v>
      </c>
      <c r="C579" s="158" t="s">
        <v>52</v>
      </c>
      <c r="D579" s="163" t="s">
        <v>10</v>
      </c>
      <c r="E579" s="161" t="s">
        <v>2026</v>
      </c>
      <c r="F579" s="161">
        <v>574</v>
      </c>
      <c r="G579" s="161">
        <v>574</v>
      </c>
      <c r="H579" s="161">
        <v>1</v>
      </c>
      <c r="I579" s="161" t="s">
        <v>148</v>
      </c>
      <c r="J579" s="161" t="s">
        <v>39</v>
      </c>
      <c r="K579" s="161">
        <v>52</v>
      </c>
      <c r="L579" s="161">
        <v>1</v>
      </c>
      <c r="M579" s="161" t="s">
        <v>857</v>
      </c>
      <c r="N579" s="158" t="s">
        <v>25</v>
      </c>
      <c r="O579" s="161"/>
    </row>
    <row r="580" spans="1:15" ht="15" customHeight="1">
      <c r="A580" s="161">
        <v>579</v>
      </c>
      <c r="B580" s="162">
        <v>40000000538</v>
      </c>
      <c r="C580" s="158" t="s">
        <v>52</v>
      </c>
      <c r="D580" s="163" t="s">
        <v>10</v>
      </c>
      <c r="E580" s="161" t="s">
        <v>2026</v>
      </c>
      <c r="F580" s="161">
        <v>548</v>
      </c>
      <c r="G580" s="161">
        <v>548</v>
      </c>
      <c r="H580" s="161">
        <v>1</v>
      </c>
      <c r="I580" s="161" t="s">
        <v>148</v>
      </c>
      <c r="J580" s="161" t="s">
        <v>39</v>
      </c>
      <c r="K580" s="161">
        <v>50</v>
      </c>
      <c r="L580" s="161">
        <v>69.900000000000006</v>
      </c>
      <c r="M580" s="161" t="s">
        <v>857</v>
      </c>
      <c r="N580" s="158" t="s">
        <v>25</v>
      </c>
      <c r="O580" s="161"/>
    </row>
    <row r="581" spans="1:15" ht="15" customHeight="1">
      <c r="A581" s="161">
        <v>580</v>
      </c>
      <c r="B581" s="162">
        <v>40000000537</v>
      </c>
      <c r="C581" s="158" t="s">
        <v>52</v>
      </c>
      <c r="D581" s="163" t="s">
        <v>10</v>
      </c>
      <c r="E581" s="161" t="s">
        <v>2026</v>
      </c>
      <c r="F581" s="161">
        <v>606</v>
      </c>
      <c r="G581" s="161">
        <v>606</v>
      </c>
      <c r="H581" s="161">
        <v>1</v>
      </c>
      <c r="I581" s="161" t="s">
        <v>148</v>
      </c>
      <c r="J581" s="161" t="s">
        <v>42</v>
      </c>
      <c r="K581" s="161">
        <v>50</v>
      </c>
      <c r="L581" s="161">
        <v>84.9</v>
      </c>
      <c r="M581" s="161" t="s">
        <v>896</v>
      </c>
      <c r="N581" s="158" t="s">
        <v>25</v>
      </c>
      <c r="O581" s="161"/>
    </row>
    <row r="582" spans="1:15" ht="15" customHeight="1">
      <c r="A582" s="161">
        <v>581</v>
      </c>
      <c r="B582" s="162">
        <v>40000000536</v>
      </c>
      <c r="C582" s="158" t="s">
        <v>52</v>
      </c>
      <c r="D582" s="163" t="s">
        <v>10</v>
      </c>
      <c r="E582" s="161" t="s">
        <v>2026</v>
      </c>
      <c r="F582" s="161">
        <v>560</v>
      </c>
      <c r="G582" s="161">
        <v>560</v>
      </c>
      <c r="H582" s="161">
        <v>1</v>
      </c>
      <c r="I582" s="161" t="s">
        <v>148</v>
      </c>
      <c r="J582" s="161" t="s">
        <v>42</v>
      </c>
      <c r="K582" s="161">
        <v>44</v>
      </c>
      <c r="L582" s="161">
        <v>84.9</v>
      </c>
      <c r="M582" s="161" t="s">
        <v>896</v>
      </c>
      <c r="N582" s="158" t="s">
        <v>25</v>
      </c>
      <c r="O582" s="161"/>
    </row>
    <row r="583" spans="1:15" ht="15" customHeight="1">
      <c r="A583" s="161">
        <v>582</v>
      </c>
      <c r="B583" s="162">
        <v>40000000535</v>
      </c>
      <c r="C583" s="158" t="s">
        <v>52</v>
      </c>
      <c r="D583" s="163" t="s">
        <v>10</v>
      </c>
      <c r="E583" s="161" t="s">
        <v>2026</v>
      </c>
      <c r="F583" s="161">
        <v>604</v>
      </c>
      <c r="G583" s="161">
        <v>604</v>
      </c>
      <c r="H583" s="161">
        <v>1</v>
      </c>
      <c r="I583" s="161" t="s">
        <v>148</v>
      </c>
      <c r="J583" s="161" t="s">
        <v>42</v>
      </c>
      <c r="K583" s="161">
        <v>52</v>
      </c>
      <c r="L583" s="161">
        <v>84.9</v>
      </c>
      <c r="M583" s="161" t="s">
        <v>896</v>
      </c>
      <c r="N583" s="158" t="s">
        <v>25</v>
      </c>
      <c r="O583" s="161"/>
    </row>
    <row r="584" spans="1:15" ht="15" customHeight="1">
      <c r="A584" s="161">
        <v>583</v>
      </c>
      <c r="B584" s="162">
        <v>40000000534</v>
      </c>
      <c r="C584" s="158" t="s">
        <v>52</v>
      </c>
      <c r="D584" s="163" t="s">
        <v>10</v>
      </c>
      <c r="E584" s="161" t="s">
        <v>2026</v>
      </c>
      <c r="F584" s="161">
        <v>654</v>
      </c>
      <c r="G584" s="161">
        <v>654</v>
      </c>
      <c r="H584" s="161">
        <v>1</v>
      </c>
      <c r="I584" s="161" t="s">
        <v>148</v>
      </c>
      <c r="J584" s="161" t="s">
        <v>42</v>
      </c>
      <c r="K584" s="161">
        <v>54</v>
      </c>
      <c r="L584" s="161">
        <v>84.9</v>
      </c>
      <c r="M584" s="161" t="s">
        <v>896</v>
      </c>
      <c r="N584" s="158" t="s">
        <v>25</v>
      </c>
      <c r="O584" s="161"/>
    </row>
    <row r="585" spans="1:15" ht="15" customHeight="1">
      <c r="A585" s="161">
        <v>584</v>
      </c>
      <c r="B585" s="162">
        <v>40000000533</v>
      </c>
      <c r="C585" s="158" t="s">
        <v>52</v>
      </c>
      <c r="D585" s="163" t="s">
        <v>10</v>
      </c>
      <c r="E585" s="161" t="s">
        <v>2026</v>
      </c>
      <c r="F585" s="161">
        <v>592</v>
      </c>
      <c r="G585" s="161">
        <v>592</v>
      </c>
      <c r="H585" s="161">
        <v>1</v>
      </c>
      <c r="I585" s="161" t="s">
        <v>148</v>
      </c>
      <c r="J585" s="161" t="s">
        <v>42</v>
      </c>
      <c r="K585" s="161">
        <v>50</v>
      </c>
      <c r="L585" s="161">
        <v>84.9</v>
      </c>
      <c r="M585" s="161" t="s">
        <v>896</v>
      </c>
      <c r="N585" s="158" t="s">
        <v>25</v>
      </c>
      <c r="O585" s="161"/>
    </row>
    <row r="586" spans="1:15" ht="15" customHeight="1">
      <c r="A586" s="161">
        <v>585</v>
      </c>
      <c r="B586" s="162">
        <v>40000000532</v>
      </c>
      <c r="C586" s="158" t="s">
        <v>109</v>
      </c>
      <c r="D586" s="163" t="s">
        <v>10</v>
      </c>
      <c r="E586" s="161" t="s">
        <v>2032</v>
      </c>
      <c r="F586" s="161">
        <v>596</v>
      </c>
      <c r="G586" s="161">
        <v>596</v>
      </c>
      <c r="H586" s="161">
        <v>1</v>
      </c>
      <c r="I586" s="161" t="s">
        <v>148</v>
      </c>
      <c r="J586" s="161" t="s">
        <v>42</v>
      </c>
      <c r="K586" s="161"/>
      <c r="L586" s="161">
        <v>79.900000000000006</v>
      </c>
      <c r="M586" s="161" t="s">
        <v>889</v>
      </c>
      <c r="N586" s="158" t="s">
        <v>25</v>
      </c>
      <c r="O586" s="161"/>
    </row>
    <row r="587" spans="1:15" ht="15" customHeight="1">
      <c r="A587" s="161">
        <v>586</v>
      </c>
      <c r="B587" s="162">
        <v>40000000531</v>
      </c>
      <c r="C587" s="158" t="s">
        <v>109</v>
      </c>
      <c r="D587" s="163" t="s">
        <v>10</v>
      </c>
      <c r="E587" s="161" t="s">
        <v>2032</v>
      </c>
      <c r="F587" s="161">
        <v>598</v>
      </c>
      <c r="G587" s="161">
        <v>598</v>
      </c>
      <c r="H587" s="161">
        <v>1</v>
      </c>
      <c r="I587" s="161" t="s">
        <v>148</v>
      </c>
      <c r="J587" s="161" t="s">
        <v>42</v>
      </c>
      <c r="K587" s="161">
        <v>29</v>
      </c>
      <c r="L587" s="161">
        <v>79.900000000000006</v>
      </c>
      <c r="M587" s="161" t="s">
        <v>889</v>
      </c>
      <c r="N587" s="158" t="s">
        <v>25</v>
      </c>
      <c r="O587" s="161"/>
    </row>
    <row r="588" spans="1:15" ht="15" customHeight="1">
      <c r="A588" s="161">
        <v>587</v>
      </c>
      <c r="B588" s="162">
        <v>40000000530</v>
      </c>
      <c r="C588" s="158" t="s">
        <v>109</v>
      </c>
      <c r="D588" s="163" t="s">
        <v>10</v>
      </c>
      <c r="E588" s="161" t="s">
        <v>2032</v>
      </c>
      <c r="F588" s="161">
        <v>664</v>
      </c>
      <c r="G588" s="161">
        <v>664</v>
      </c>
      <c r="H588" s="161">
        <v>1</v>
      </c>
      <c r="I588" s="161" t="s">
        <v>148</v>
      </c>
      <c r="J588" s="161" t="s">
        <v>42</v>
      </c>
      <c r="K588" s="161">
        <v>34</v>
      </c>
      <c r="L588" s="161">
        <v>79.900000000000006</v>
      </c>
      <c r="M588" s="161" t="s">
        <v>889</v>
      </c>
      <c r="N588" s="158" t="s">
        <v>25</v>
      </c>
      <c r="O588" s="161"/>
    </row>
    <row r="589" spans="1:15" ht="15" customHeight="1">
      <c r="A589" s="161">
        <v>588</v>
      </c>
      <c r="B589" s="162">
        <v>40000000529</v>
      </c>
      <c r="C589" s="158" t="s">
        <v>109</v>
      </c>
      <c r="D589" s="163" t="s">
        <v>10</v>
      </c>
      <c r="E589" s="161" t="s">
        <v>2032</v>
      </c>
      <c r="F589" s="161">
        <v>606</v>
      </c>
      <c r="G589" s="161">
        <v>606</v>
      </c>
      <c r="H589" s="161">
        <v>1</v>
      </c>
      <c r="I589" s="161" t="s">
        <v>148</v>
      </c>
      <c r="J589" s="161" t="s">
        <v>42</v>
      </c>
      <c r="K589" s="161">
        <v>32</v>
      </c>
      <c r="L589" s="161">
        <v>79.900000000000006</v>
      </c>
      <c r="M589" s="161" t="s">
        <v>889</v>
      </c>
      <c r="N589" s="158" t="s">
        <v>25</v>
      </c>
      <c r="O589" s="161"/>
    </row>
    <row r="590" spans="1:15" ht="15" customHeight="1">
      <c r="A590" s="161">
        <v>589</v>
      </c>
      <c r="B590" s="162">
        <v>40000000528</v>
      </c>
      <c r="C590" s="158" t="s">
        <v>52</v>
      </c>
      <c r="D590" s="163" t="s">
        <v>10</v>
      </c>
      <c r="E590" s="161" t="s">
        <v>2027</v>
      </c>
      <c r="F590" s="161">
        <v>480</v>
      </c>
      <c r="G590" s="161">
        <v>480</v>
      </c>
      <c r="H590" s="161">
        <v>1</v>
      </c>
      <c r="I590" s="161" t="s">
        <v>148</v>
      </c>
      <c r="J590" s="161" t="s">
        <v>42</v>
      </c>
      <c r="K590" s="161">
        <v>46</v>
      </c>
      <c r="L590" s="161">
        <v>74.900000000000006</v>
      </c>
      <c r="M590" s="161" t="s">
        <v>949</v>
      </c>
      <c r="N590" s="158" t="s">
        <v>25</v>
      </c>
      <c r="O590" s="161"/>
    </row>
    <row r="591" spans="1:15" ht="15" customHeight="1">
      <c r="A591" s="161">
        <v>590</v>
      </c>
      <c r="B591" s="162">
        <v>40000000527</v>
      </c>
      <c r="C591" s="158" t="s">
        <v>52</v>
      </c>
      <c r="D591" s="163" t="s">
        <v>10</v>
      </c>
      <c r="E591" s="161" t="s">
        <v>2027</v>
      </c>
      <c r="F591" s="161">
        <v>484</v>
      </c>
      <c r="G591" s="161">
        <v>484</v>
      </c>
      <c r="H591" s="161">
        <v>1</v>
      </c>
      <c r="I591" s="161" t="s">
        <v>148</v>
      </c>
      <c r="J591" s="161" t="s">
        <v>42</v>
      </c>
      <c r="K591" s="161">
        <v>44</v>
      </c>
      <c r="L591" s="161">
        <v>74.900000000000006</v>
      </c>
      <c r="M591" s="161" t="s">
        <v>949</v>
      </c>
      <c r="N591" s="158" t="s">
        <v>25</v>
      </c>
      <c r="O591" s="161"/>
    </row>
    <row r="592" spans="1:15" ht="15" customHeight="1">
      <c r="A592" s="161">
        <v>591</v>
      </c>
      <c r="B592" s="162">
        <v>40000000526</v>
      </c>
      <c r="C592" s="158" t="s">
        <v>52</v>
      </c>
      <c r="D592" s="163" t="s">
        <v>10</v>
      </c>
      <c r="E592" s="161" t="s">
        <v>2027</v>
      </c>
      <c r="F592" s="161">
        <v>592</v>
      </c>
      <c r="G592" s="161">
        <v>592</v>
      </c>
      <c r="H592" s="161">
        <v>1</v>
      </c>
      <c r="I592" s="161" t="s">
        <v>148</v>
      </c>
      <c r="J592" s="161" t="s">
        <v>42</v>
      </c>
      <c r="K592" s="161">
        <v>56</v>
      </c>
      <c r="L592" s="161">
        <v>74.900000000000006</v>
      </c>
      <c r="M592" s="161" t="s">
        <v>949</v>
      </c>
      <c r="N592" s="158" t="s">
        <v>25</v>
      </c>
      <c r="O592" s="161"/>
    </row>
    <row r="593" spans="1:15" ht="15" customHeight="1">
      <c r="A593" s="161">
        <v>592</v>
      </c>
      <c r="B593" s="162">
        <v>40000000525</v>
      </c>
      <c r="C593" s="158" t="s">
        <v>52</v>
      </c>
      <c r="D593" s="163" t="s">
        <v>10</v>
      </c>
      <c r="E593" s="161" t="s">
        <v>2027</v>
      </c>
      <c r="F593" s="161">
        <v>512</v>
      </c>
      <c r="G593" s="161">
        <v>512</v>
      </c>
      <c r="H593" s="161">
        <v>1</v>
      </c>
      <c r="I593" s="161" t="s">
        <v>148</v>
      </c>
      <c r="J593" s="161" t="s">
        <v>42</v>
      </c>
      <c r="K593" s="161">
        <v>48</v>
      </c>
      <c r="L593" s="161">
        <v>74.900000000000006</v>
      </c>
      <c r="M593" s="161" t="s">
        <v>949</v>
      </c>
      <c r="N593" s="158" t="s">
        <v>25</v>
      </c>
      <c r="O593" s="161"/>
    </row>
    <row r="594" spans="1:15" ht="15" customHeight="1">
      <c r="A594" s="161">
        <v>593</v>
      </c>
      <c r="B594" s="162">
        <v>40000000524</v>
      </c>
      <c r="C594" s="158" t="s">
        <v>52</v>
      </c>
      <c r="D594" s="163" t="s">
        <v>10</v>
      </c>
      <c r="E594" s="161" t="s">
        <v>2026</v>
      </c>
      <c r="F594" s="161">
        <v>500</v>
      </c>
      <c r="G594" s="161">
        <v>500</v>
      </c>
      <c r="H594" s="161">
        <v>1</v>
      </c>
      <c r="I594" s="161" t="s">
        <v>148</v>
      </c>
      <c r="J594" s="161" t="s">
        <v>42</v>
      </c>
      <c r="K594" s="161">
        <v>46</v>
      </c>
      <c r="L594" s="161">
        <v>64.900000000000006</v>
      </c>
      <c r="M594" s="161" t="s">
        <v>892</v>
      </c>
      <c r="N594" s="158" t="s">
        <v>25</v>
      </c>
      <c r="O594" s="161"/>
    </row>
    <row r="595" spans="1:15" ht="15" customHeight="1">
      <c r="A595" s="161">
        <v>594</v>
      </c>
      <c r="B595" s="162">
        <v>40000000523</v>
      </c>
      <c r="C595" s="158" t="s">
        <v>52</v>
      </c>
      <c r="D595" s="163" t="s">
        <v>10</v>
      </c>
      <c r="E595" s="161" t="s">
        <v>2026</v>
      </c>
      <c r="F595" s="161">
        <v>512</v>
      </c>
      <c r="G595" s="161">
        <v>512</v>
      </c>
      <c r="H595" s="161">
        <v>1</v>
      </c>
      <c r="I595" s="161" t="s">
        <v>148</v>
      </c>
      <c r="J595" s="161" t="s">
        <v>42</v>
      </c>
      <c r="K595" s="161">
        <v>48</v>
      </c>
      <c r="L595" s="161">
        <v>64.900000000000006</v>
      </c>
      <c r="M595" s="161" t="s">
        <v>892</v>
      </c>
      <c r="N595" s="158" t="s">
        <v>25</v>
      </c>
      <c r="O595" s="161"/>
    </row>
    <row r="596" spans="1:15" ht="15" customHeight="1">
      <c r="A596" s="161">
        <v>595</v>
      </c>
      <c r="B596" s="162">
        <v>40000000522</v>
      </c>
      <c r="C596" s="158" t="s">
        <v>52</v>
      </c>
      <c r="D596" s="163" t="s">
        <v>10</v>
      </c>
      <c r="E596" s="161" t="s">
        <v>2026</v>
      </c>
      <c r="F596" s="161">
        <v>544</v>
      </c>
      <c r="G596" s="161">
        <v>544</v>
      </c>
      <c r="H596" s="161">
        <v>1</v>
      </c>
      <c r="I596" s="161" t="s">
        <v>148</v>
      </c>
      <c r="J596" s="161" t="s">
        <v>42</v>
      </c>
      <c r="K596" s="161">
        <v>48</v>
      </c>
      <c r="L596" s="161">
        <v>64.900000000000006</v>
      </c>
      <c r="M596" s="161" t="s">
        <v>892</v>
      </c>
      <c r="N596" s="158" t="s">
        <v>25</v>
      </c>
      <c r="O596" s="161"/>
    </row>
    <row r="597" spans="1:15" ht="15" customHeight="1">
      <c r="A597" s="161">
        <v>596</v>
      </c>
      <c r="B597" s="162">
        <v>40000000521</v>
      </c>
      <c r="C597" s="158" t="s">
        <v>52</v>
      </c>
      <c r="D597" s="163" t="s">
        <v>10</v>
      </c>
      <c r="E597" s="161" t="s">
        <v>2026</v>
      </c>
      <c r="F597" s="161">
        <v>530</v>
      </c>
      <c r="G597" s="161">
        <v>530</v>
      </c>
      <c r="H597" s="161">
        <v>1</v>
      </c>
      <c r="I597" s="161" t="s">
        <v>148</v>
      </c>
      <c r="J597" s="161" t="s">
        <v>42</v>
      </c>
      <c r="K597" s="161">
        <v>52</v>
      </c>
      <c r="L597" s="161">
        <v>64.900000000000006</v>
      </c>
      <c r="M597" s="161" t="s">
        <v>892</v>
      </c>
      <c r="N597" s="158" t="s">
        <v>25</v>
      </c>
      <c r="O597" s="161"/>
    </row>
    <row r="598" spans="1:15" ht="15" customHeight="1">
      <c r="A598" s="161">
        <v>597</v>
      </c>
      <c r="B598" s="162">
        <v>40000000520</v>
      </c>
      <c r="C598" s="158" t="s">
        <v>52</v>
      </c>
      <c r="D598" s="163" t="s">
        <v>10</v>
      </c>
      <c r="E598" s="161" t="s">
        <v>2026</v>
      </c>
      <c r="F598" s="161">
        <v>502</v>
      </c>
      <c r="G598" s="161">
        <v>502</v>
      </c>
      <c r="H598" s="161">
        <v>1</v>
      </c>
      <c r="I598" s="161" t="s">
        <v>148</v>
      </c>
      <c r="J598" s="161" t="s">
        <v>42</v>
      </c>
      <c r="K598" s="161">
        <v>46</v>
      </c>
      <c r="L598" s="161">
        <v>64.900000000000006</v>
      </c>
      <c r="M598" s="161" t="s">
        <v>892</v>
      </c>
      <c r="N598" s="158" t="s">
        <v>25</v>
      </c>
      <c r="O598" s="161"/>
    </row>
    <row r="599" spans="1:15" ht="15" customHeight="1">
      <c r="A599" s="161">
        <v>598</v>
      </c>
      <c r="B599" s="162">
        <v>40000000519</v>
      </c>
      <c r="C599" s="158" t="s">
        <v>167</v>
      </c>
      <c r="D599" s="163" t="s">
        <v>10</v>
      </c>
      <c r="E599" s="161" t="s">
        <v>2026</v>
      </c>
      <c r="F599" s="161">
        <v>344</v>
      </c>
      <c r="G599" s="161">
        <v>344</v>
      </c>
      <c r="H599" s="161">
        <v>1</v>
      </c>
      <c r="I599" s="161" t="s">
        <v>148</v>
      </c>
      <c r="J599" s="161" t="s">
        <v>160</v>
      </c>
      <c r="K599" s="161">
        <v>44</v>
      </c>
      <c r="L599" s="161">
        <v>84.9</v>
      </c>
      <c r="M599" s="161" t="s">
        <v>889</v>
      </c>
      <c r="N599" s="158" t="s">
        <v>151</v>
      </c>
      <c r="O599" s="161"/>
    </row>
    <row r="600" spans="1:15" ht="15" customHeight="1">
      <c r="A600" s="161">
        <v>599</v>
      </c>
      <c r="B600" s="162">
        <v>40000000518</v>
      </c>
      <c r="C600" s="158" t="s">
        <v>167</v>
      </c>
      <c r="D600" s="163" t="s">
        <v>10</v>
      </c>
      <c r="E600" s="161" t="s">
        <v>2026</v>
      </c>
      <c r="F600" s="161">
        <v>426</v>
      </c>
      <c r="G600" s="161">
        <v>426</v>
      </c>
      <c r="H600" s="161">
        <v>1</v>
      </c>
      <c r="I600" s="161" t="s">
        <v>148</v>
      </c>
      <c r="J600" s="161" t="s">
        <v>160</v>
      </c>
      <c r="K600" s="161">
        <v>50</v>
      </c>
      <c r="L600" s="161">
        <v>84.9</v>
      </c>
      <c r="M600" s="161" t="s">
        <v>889</v>
      </c>
      <c r="N600" s="158" t="s">
        <v>151</v>
      </c>
      <c r="O600" s="161"/>
    </row>
    <row r="601" spans="1:15" ht="15" customHeight="1">
      <c r="A601" s="161">
        <v>600</v>
      </c>
      <c r="B601" s="162">
        <v>40000000517</v>
      </c>
      <c r="C601" s="158" t="s">
        <v>167</v>
      </c>
      <c r="D601" s="163" t="s">
        <v>10</v>
      </c>
      <c r="E601" s="161" t="s">
        <v>2026</v>
      </c>
      <c r="F601" s="161">
        <v>434</v>
      </c>
      <c r="G601" s="161">
        <v>434</v>
      </c>
      <c r="H601" s="161">
        <v>1</v>
      </c>
      <c r="I601" s="161" t="s">
        <v>148</v>
      </c>
      <c r="J601" s="161" t="s">
        <v>160</v>
      </c>
      <c r="K601" s="161">
        <v>54</v>
      </c>
      <c r="L601" s="161">
        <v>84.9</v>
      </c>
      <c r="M601" s="161" t="s">
        <v>889</v>
      </c>
      <c r="N601" s="158" t="s">
        <v>151</v>
      </c>
      <c r="O601" s="161"/>
    </row>
    <row r="602" spans="1:15" ht="15" customHeight="1">
      <c r="A602" s="161">
        <v>601</v>
      </c>
      <c r="B602" s="162">
        <v>40000000516</v>
      </c>
      <c r="C602" s="158" t="s">
        <v>167</v>
      </c>
      <c r="D602" s="163" t="s">
        <v>10</v>
      </c>
      <c r="E602" s="161" t="s">
        <v>2026</v>
      </c>
      <c r="F602" s="161">
        <v>430</v>
      </c>
      <c r="G602" s="161">
        <v>430</v>
      </c>
      <c r="H602" s="161">
        <v>1</v>
      </c>
      <c r="I602" s="161" t="s">
        <v>148</v>
      </c>
      <c r="J602" s="161" t="s">
        <v>160</v>
      </c>
      <c r="K602" s="161">
        <v>54</v>
      </c>
      <c r="L602" s="161">
        <v>84.9</v>
      </c>
      <c r="M602" s="161" t="s">
        <v>889</v>
      </c>
      <c r="N602" s="158" t="s">
        <v>151</v>
      </c>
      <c r="O602" s="161"/>
    </row>
    <row r="603" spans="1:15" ht="15" customHeight="1">
      <c r="A603" s="161">
        <v>602</v>
      </c>
      <c r="B603" s="162">
        <v>40000000515</v>
      </c>
      <c r="C603" s="158" t="s">
        <v>109</v>
      </c>
      <c r="D603" s="163" t="s">
        <v>10</v>
      </c>
      <c r="E603" s="161" t="s">
        <v>2026</v>
      </c>
      <c r="F603" s="161">
        <v>645</v>
      </c>
      <c r="G603" s="161">
        <v>645</v>
      </c>
      <c r="H603" s="161">
        <v>1</v>
      </c>
      <c r="I603" s="161" t="s">
        <v>148</v>
      </c>
      <c r="J603" s="161" t="s">
        <v>42</v>
      </c>
      <c r="K603" s="161">
        <v>34</v>
      </c>
      <c r="L603" s="161">
        <v>79.900000000000006</v>
      </c>
      <c r="M603" s="161" t="s">
        <v>889</v>
      </c>
      <c r="N603" s="158" t="s">
        <v>25</v>
      </c>
      <c r="O603" s="161"/>
    </row>
    <row r="604" spans="1:15" ht="15" customHeight="1">
      <c r="A604" s="161">
        <v>603</v>
      </c>
      <c r="B604" s="162">
        <v>40000000514</v>
      </c>
      <c r="C604" s="158" t="s">
        <v>109</v>
      </c>
      <c r="D604" s="163" t="s">
        <v>10</v>
      </c>
      <c r="E604" s="161" t="s">
        <v>2026</v>
      </c>
      <c r="F604" s="161">
        <v>530</v>
      </c>
      <c r="G604" s="161">
        <v>530</v>
      </c>
      <c r="H604" s="161">
        <v>1</v>
      </c>
      <c r="I604" s="161" t="s">
        <v>148</v>
      </c>
      <c r="J604" s="161" t="s">
        <v>39</v>
      </c>
      <c r="K604" s="161">
        <v>42</v>
      </c>
      <c r="L604" s="161">
        <v>69.900000000000006</v>
      </c>
      <c r="M604" s="161" t="s">
        <v>895</v>
      </c>
      <c r="N604" s="158" t="s">
        <v>25</v>
      </c>
      <c r="O604" s="161"/>
    </row>
    <row r="605" spans="1:15" ht="15" customHeight="1">
      <c r="A605" s="161">
        <v>604</v>
      </c>
      <c r="B605" s="162">
        <v>40000000513</v>
      </c>
      <c r="C605" s="158" t="s">
        <v>109</v>
      </c>
      <c r="D605" s="163" t="s">
        <v>10</v>
      </c>
      <c r="E605" s="161" t="s">
        <v>2026</v>
      </c>
      <c r="F605" s="161">
        <v>540</v>
      </c>
      <c r="G605" s="161">
        <v>540</v>
      </c>
      <c r="H605" s="161">
        <v>1</v>
      </c>
      <c r="I605" s="161" t="s">
        <v>148</v>
      </c>
      <c r="J605" s="161" t="s">
        <v>39</v>
      </c>
      <c r="K605" s="161">
        <v>42</v>
      </c>
      <c r="L605" s="161">
        <v>69.900000000000006</v>
      </c>
      <c r="M605" s="161" t="s">
        <v>895</v>
      </c>
      <c r="N605" s="158" t="s">
        <v>25</v>
      </c>
      <c r="O605" s="161"/>
    </row>
    <row r="606" spans="1:15" ht="15" customHeight="1">
      <c r="A606" s="161">
        <v>605</v>
      </c>
      <c r="B606" s="162">
        <v>40000000512</v>
      </c>
      <c r="C606" s="158" t="s">
        <v>52</v>
      </c>
      <c r="D606" s="163" t="s">
        <v>10</v>
      </c>
      <c r="E606" s="161" t="s">
        <v>2026</v>
      </c>
      <c r="F606" s="161">
        <v>596</v>
      </c>
      <c r="G606" s="161">
        <v>596</v>
      </c>
      <c r="H606" s="161">
        <v>1</v>
      </c>
      <c r="I606" s="161" t="s">
        <v>148</v>
      </c>
      <c r="J606" s="161" t="s">
        <v>39</v>
      </c>
      <c r="K606" s="161">
        <v>50</v>
      </c>
      <c r="L606" s="161">
        <v>69.900000000000006</v>
      </c>
      <c r="M606" s="161" t="s">
        <v>950</v>
      </c>
      <c r="N606" s="158" t="s">
        <v>25</v>
      </c>
      <c r="O606" s="161"/>
    </row>
    <row r="607" spans="1:15" ht="15" customHeight="1">
      <c r="A607" s="161">
        <v>606</v>
      </c>
      <c r="B607" s="162">
        <v>40000000511</v>
      </c>
      <c r="C607" s="158" t="s">
        <v>52</v>
      </c>
      <c r="D607" s="163" t="s">
        <v>10</v>
      </c>
      <c r="E607" s="161" t="s">
        <v>2026</v>
      </c>
      <c r="F607" s="161">
        <v>556</v>
      </c>
      <c r="G607" s="161">
        <v>556</v>
      </c>
      <c r="H607" s="161">
        <v>1</v>
      </c>
      <c r="I607" s="161" t="s">
        <v>148</v>
      </c>
      <c r="J607" s="161" t="s">
        <v>39</v>
      </c>
      <c r="K607" s="161">
        <v>44</v>
      </c>
      <c r="L607" s="161">
        <v>69.900000000000006</v>
      </c>
      <c r="M607" s="161" t="s">
        <v>950</v>
      </c>
      <c r="N607" s="158" t="s">
        <v>25</v>
      </c>
      <c r="O607" s="161"/>
    </row>
    <row r="608" spans="1:15" ht="15" customHeight="1">
      <c r="A608" s="161">
        <v>607</v>
      </c>
      <c r="B608" s="162">
        <v>40000000510</v>
      </c>
      <c r="C608" s="158" t="s">
        <v>52</v>
      </c>
      <c r="D608" s="163" t="s">
        <v>10</v>
      </c>
      <c r="E608" s="161" t="s">
        <v>2026</v>
      </c>
      <c r="F608" s="161">
        <v>536</v>
      </c>
      <c r="G608" s="161">
        <v>536</v>
      </c>
      <c r="H608" s="161">
        <v>1</v>
      </c>
      <c r="I608" s="161" t="s">
        <v>148</v>
      </c>
      <c r="J608" s="161" t="s">
        <v>39</v>
      </c>
      <c r="K608" s="161">
        <v>42</v>
      </c>
      <c r="L608" s="161">
        <v>69.900000000000006</v>
      </c>
      <c r="M608" s="161" t="s">
        <v>950</v>
      </c>
      <c r="N608" s="158" t="s">
        <v>25</v>
      </c>
      <c r="O608" s="161"/>
    </row>
    <row r="609" spans="1:26" ht="15" customHeight="1">
      <c r="A609" s="161">
        <v>608</v>
      </c>
      <c r="B609" s="162">
        <v>40000000509</v>
      </c>
      <c r="C609" s="158" t="s">
        <v>52</v>
      </c>
      <c r="D609" s="163" t="s">
        <v>10</v>
      </c>
      <c r="E609" s="161" t="s">
        <v>2026</v>
      </c>
      <c r="F609" s="161">
        <v>594</v>
      </c>
      <c r="G609" s="161">
        <v>594</v>
      </c>
      <c r="H609" s="161">
        <v>1</v>
      </c>
      <c r="I609" s="161" t="s">
        <v>148</v>
      </c>
      <c r="J609" s="161" t="s">
        <v>39</v>
      </c>
      <c r="K609" s="161">
        <v>48</v>
      </c>
      <c r="L609" s="161">
        <v>69.900000000000006</v>
      </c>
      <c r="M609" s="161" t="s">
        <v>950</v>
      </c>
      <c r="N609" s="158" t="s">
        <v>25</v>
      </c>
      <c r="O609" s="161"/>
    </row>
    <row r="610" spans="1:26" ht="15" customHeight="1">
      <c r="A610" s="161">
        <v>609</v>
      </c>
      <c r="B610" s="162">
        <v>40000000508</v>
      </c>
      <c r="C610" s="158" t="s">
        <v>52</v>
      </c>
      <c r="D610" s="163" t="s">
        <v>10</v>
      </c>
      <c r="E610" s="161" t="s">
        <v>2026</v>
      </c>
      <c r="F610" s="161">
        <v>644</v>
      </c>
      <c r="G610" s="161">
        <v>644</v>
      </c>
      <c r="H610" s="161">
        <v>1</v>
      </c>
      <c r="I610" s="161" t="s">
        <v>148</v>
      </c>
      <c r="J610" s="161" t="s">
        <v>39</v>
      </c>
      <c r="K610" s="161">
        <v>54</v>
      </c>
      <c r="L610" s="161">
        <v>69.900000000000006</v>
      </c>
      <c r="M610" s="161" t="s">
        <v>950</v>
      </c>
      <c r="N610" s="158" t="s">
        <v>25</v>
      </c>
      <c r="O610" s="161"/>
    </row>
    <row r="611" spans="1:26" ht="15" customHeight="1">
      <c r="A611" s="161">
        <v>610</v>
      </c>
      <c r="B611" s="162">
        <v>40000000507</v>
      </c>
      <c r="C611" s="158" t="s">
        <v>52</v>
      </c>
      <c r="D611" s="163" t="s">
        <v>10</v>
      </c>
      <c r="E611" s="161" t="s">
        <v>2026</v>
      </c>
      <c r="F611" s="161">
        <v>436</v>
      </c>
      <c r="G611" s="161">
        <v>436</v>
      </c>
      <c r="H611" s="161">
        <v>1</v>
      </c>
      <c r="I611" s="161" t="s">
        <v>148</v>
      </c>
      <c r="J611" s="161" t="s">
        <v>63</v>
      </c>
      <c r="K611" s="161">
        <v>44</v>
      </c>
      <c r="L611" s="161">
        <v>1</v>
      </c>
      <c r="M611" s="161" t="s">
        <v>895</v>
      </c>
      <c r="N611" s="158" t="s">
        <v>36</v>
      </c>
      <c r="O611" s="161"/>
    </row>
    <row r="612" spans="1:26" ht="15" customHeight="1">
      <c r="A612" s="161">
        <v>611</v>
      </c>
      <c r="B612" s="162">
        <v>40000000506</v>
      </c>
      <c r="C612" s="158" t="s">
        <v>52</v>
      </c>
      <c r="D612" s="163" t="s">
        <v>10</v>
      </c>
      <c r="E612" s="161" t="s">
        <v>2026</v>
      </c>
      <c r="F612" s="161">
        <v>472</v>
      </c>
      <c r="G612" s="161">
        <v>472</v>
      </c>
      <c r="H612" s="161">
        <v>1</v>
      </c>
      <c r="I612" s="161" t="s">
        <v>148</v>
      </c>
      <c r="J612" s="161" t="s">
        <v>63</v>
      </c>
      <c r="K612" s="161">
        <v>44</v>
      </c>
      <c r="L612" s="161">
        <v>79.900000000000006</v>
      </c>
      <c r="M612" s="161" t="s">
        <v>895</v>
      </c>
      <c r="N612" s="158" t="s">
        <v>36</v>
      </c>
      <c r="O612" s="161"/>
    </row>
    <row r="613" spans="1:26" ht="15" customHeight="1">
      <c r="A613" s="161">
        <v>612</v>
      </c>
      <c r="B613" s="162">
        <v>40000000505</v>
      </c>
      <c r="C613" s="158" t="s">
        <v>52</v>
      </c>
      <c r="D613" s="163" t="s">
        <v>10</v>
      </c>
      <c r="E613" s="161" t="s">
        <v>2026</v>
      </c>
      <c r="F613" s="161">
        <v>406</v>
      </c>
      <c r="G613" s="161">
        <v>406</v>
      </c>
      <c r="H613" s="161">
        <v>1</v>
      </c>
      <c r="I613" s="161" t="s">
        <v>148</v>
      </c>
      <c r="J613" s="161" t="s">
        <v>63</v>
      </c>
      <c r="K613" s="161">
        <v>44</v>
      </c>
      <c r="L613" s="161">
        <v>1</v>
      </c>
      <c r="M613" s="161" t="s">
        <v>886</v>
      </c>
      <c r="N613" s="158" t="s">
        <v>36</v>
      </c>
      <c r="O613" s="161"/>
    </row>
    <row r="614" spans="1:26" ht="15" customHeight="1">
      <c r="A614" s="161">
        <v>613</v>
      </c>
      <c r="B614" s="162">
        <v>40000000504</v>
      </c>
      <c r="C614" s="158" t="s">
        <v>52</v>
      </c>
      <c r="D614" s="163" t="s">
        <v>10</v>
      </c>
      <c r="E614" s="161" t="s">
        <v>2026</v>
      </c>
      <c r="F614" s="161">
        <v>532</v>
      </c>
      <c r="G614" s="161">
        <v>532</v>
      </c>
      <c r="H614" s="161">
        <v>1</v>
      </c>
      <c r="I614" s="161" t="s">
        <v>148</v>
      </c>
      <c r="J614" s="161" t="s">
        <v>63</v>
      </c>
      <c r="K614" s="161">
        <v>48</v>
      </c>
      <c r="L614" s="161">
        <v>1</v>
      </c>
      <c r="M614" s="161" t="s">
        <v>886</v>
      </c>
      <c r="N614" s="158" t="s">
        <v>36</v>
      </c>
      <c r="O614" s="161"/>
    </row>
    <row r="615" spans="1:26" ht="15" customHeight="1">
      <c r="A615" s="161">
        <v>614</v>
      </c>
      <c r="B615" s="162">
        <v>40000000503</v>
      </c>
      <c r="C615" s="158" t="s">
        <v>52</v>
      </c>
      <c r="D615" s="163" t="s">
        <v>10</v>
      </c>
      <c r="E615" s="161" t="s">
        <v>2026</v>
      </c>
      <c r="F615" s="161">
        <v>426</v>
      </c>
      <c r="G615" s="161">
        <v>426</v>
      </c>
      <c r="H615" s="161">
        <v>1</v>
      </c>
      <c r="I615" s="161" t="s">
        <v>148</v>
      </c>
      <c r="J615" s="161" t="s">
        <v>63</v>
      </c>
      <c r="K615" s="161">
        <v>46</v>
      </c>
      <c r="L615" s="161">
        <v>1</v>
      </c>
      <c r="M615" s="161" t="s">
        <v>886</v>
      </c>
      <c r="N615" s="158" t="s">
        <v>36</v>
      </c>
      <c r="O615" s="161"/>
    </row>
    <row r="616" spans="1:26" ht="15" customHeight="1">
      <c r="A616" s="161">
        <v>615</v>
      </c>
      <c r="B616" s="162">
        <v>40000000502</v>
      </c>
      <c r="C616" s="158" t="s">
        <v>52</v>
      </c>
      <c r="D616" s="163" t="s">
        <v>10</v>
      </c>
      <c r="E616" s="161" t="s">
        <v>2026</v>
      </c>
      <c r="F616" s="161">
        <v>556</v>
      </c>
      <c r="G616" s="161">
        <v>556</v>
      </c>
      <c r="H616" s="161">
        <v>1</v>
      </c>
      <c r="I616" s="161" t="s">
        <v>148</v>
      </c>
      <c r="J616" s="161" t="s">
        <v>63</v>
      </c>
      <c r="K616" s="161">
        <v>50</v>
      </c>
      <c r="L616" s="161">
        <v>79.900000000000006</v>
      </c>
      <c r="M616" s="161" t="s">
        <v>886</v>
      </c>
      <c r="N616" s="158" t="s">
        <v>36</v>
      </c>
      <c r="O616" s="161"/>
    </row>
    <row r="617" spans="1:26" ht="15" customHeight="1">
      <c r="A617" s="161">
        <v>616</v>
      </c>
      <c r="B617" s="162">
        <v>40000000501</v>
      </c>
      <c r="C617" s="158" t="s">
        <v>167</v>
      </c>
      <c r="D617" s="163" t="s">
        <v>10</v>
      </c>
      <c r="E617" s="161" t="s">
        <v>2027</v>
      </c>
      <c r="F617" s="161">
        <v>372</v>
      </c>
      <c r="G617" s="161">
        <v>372</v>
      </c>
      <c r="H617" s="161">
        <v>1</v>
      </c>
      <c r="I617" s="161" t="s">
        <v>148</v>
      </c>
      <c r="J617" s="161" t="s">
        <v>63</v>
      </c>
      <c r="K617" s="161">
        <v>56</v>
      </c>
      <c r="L617" s="161">
        <v>89.9</v>
      </c>
      <c r="M617" s="161" t="s">
        <v>889</v>
      </c>
      <c r="N617" s="158" t="s">
        <v>36</v>
      </c>
      <c r="O617" s="161"/>
    </row>
    <row r="618" spans="1:26" ht="15" customHeight="1">
      <c r="A618" s="161">
        <v>617</v>
      </c>
      <c r="B618" s="162">
        <v>40000000500</v>
      </c>
      <c r="C618" s="158" t="s">
        <v>167</v>
      </c>
      <c r="D618" s="163" t="s">
        <v>10</v>
      </c>
      <c r="E618" s="161" t="s">
        <v>2027</v>
      </c>
      <c r="F618" s="161">
        <v>440</v>
      </c>
      <c r="G618" s="161">
        <v>440</v>
      </c>
      <c r="H618" s="161">
        <v>1</v>
      </c>
      <c r="I618" s="161" t="s">
        <v>148</v>
      </c>
      <c r="J618" s="161" t="s">
        <v>63</v>
      </c>
      <c r="K618" s="161">
        <v>56</v>
      </c>
      <c r="L618" s="161">
        <v>89.9</v>
      </c>
      <c r="M618" s="161" t="s">
        <v>889</v>
      </c>
      <c r="N618" s="158" t="s">
        <v>36</v>
      </c>
      <c r="O618" s="161"/>
    </row>
    <row r="619" spans="1:26" ht="15" customHeight="1">
      <c r="A619" s="161">
        <v>618</v>
      </c>
      <c r="B619" s="162">
        <v>40000000499</v>
      </c>
      <c r="C619" s="158" t="s">
        <v>34</v>
      </c>
      <c r="D619" s="163" t="s">
        <v>10</v>
      </c>
      <c r="E619" s="161" t="s">
        <v>2025</v>
      </c>
      <c r="F619" s="161">
        <v>968</v>
      </c>
      <c r="G619" s="161">
        <v>968</v>
      </c>
      <c r="H619" s="161">
        <v>1</v>
      </c>
      <c r="I619" s="161" t="s">
        <v>148</v>
      </c>
      <c r="J619" s="161" t="s">
        <v>18</v>
      </c>
      <c r="K619" s="161" t="s">
        <v>828</v>
      </c>
      <c r="L619" s="161">
        <v>169.9</v>
      </c>
      <c r="M619" s="161" t="s">
        <v>857</v>
      </c>
      <c r="N619" s="158" t="s">
        <v>36</v>
      </c>
      <c r="O619" s="161"/>
    </row>
    <row r="620" spans="1:26" ht="15" customHeight="1">
      <c r="A620" s="164">
        <v>619</v>
      </c>
      <c r="B620" s="168">
        <v>40000000498</v>
      </c>
      <c r="C620" s="169" t="s">
        <v>29</v>
      </c>
      <c r="D620" s="169" t="s">
        <v>116</v>
      </c>
      <c r="E620" s="164" t="s">
        <v>2027</v>
      </c>
      <c r="F620" s="164">
        <v>290</v>
      </c>
      <c r="G620" s="164">
        <v>290</v>
      </c>
      <c r="H620" s="164">
        <v>1</v>
      </c>
      <c r="I620" s="164" t="s">
        <v>168</v>
      </c>
      <c r="J620" s="164" t="s">
        <v>67</v>
      </c>
      <c r="K620" s="164">
        <v>36</v>
      </c>
      <c r="L620" s="164">
        <v>1</v>
      </c>
      <c r="M620" s="164" t="s">
        <v>892</v>
      </c>
      <c r="N620" s="169" t="s">
        <v>169</v>
      </c>
      <c r="O620" s="164" t="s">
        <v>2031</v>
      </c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</row>
    <row r="621" spans="1:26" ht="15" customHeight="1">
      <c r="A621" s="161">
        <v>620</v>
      </c>
      <c r="B621" s="162">
        <v>40000000497</v>
      </c>
      <c r="C621" s="158" t="s">
        <v>69</v>
      </c>
      <c r="D621" s="158" t="s">
        <v>20</v>
      </c>
      <c r="E621" s="161" t="s">
        <v>2027</v>
      </c>
      <c r="F621" s="161">
        <v>200</v>
      </c>
      <c r="G621" s="161">
        <v>200</v>
      </c>
      <c r="H621" s="161">
        <v>1</v>
      </c>
      <c r="I621" s="161" t="s">
        <v>168</v>
      </c>
      <c r="J621" s="161" t="s">
        <v>67</v>
      </c>
      <c r="K621" s="161" t="s">
        <v>821</v>
      </c>
      <c r="L621" s="161">
        <v>1</v>
      </c>
      <c r="M621" s="161" t="s">
        <v>949</v>
      </c>
      <c r="N621" s="158" t="s">
        <v>25</v>
      </c>
      <c r="O621" s="161"/>
    </row>
    <row r="622" spans="1:26" ht="15" customHeight="1">
      <c r="A622" s="161">
        <v>621</v>
      </c>
      <c r="B622" s="162">
        <v>40000000496</v>
      </c>
      <c r="C622" s="158" t="s">
        <v>46</v>
      </c>
      <c r="D622" s="158" t="s">
        <v>20</v>
      </c>
      <c r="E622" s="161" t="s">
        <v>2027</v>
      </c>
      <c r="F622" s="161">
        <v>188</v>
      </c>
      <c r="G622" s="161">
        <v>188</v>
      </c>
      <c r="H622" s="161">
        <v>1</v>
      </c>
      <c r="I622" s="161" t="s">
        <v>168</v>
      </c>
      <c r="J622" s="161" t="s">
        <v>12</v>
      </c>
      <c r="K622" s="161" t="s">
        <v>828</v>
      </c>
      <c r="L622" s="161">
        <v>1</v>
      </c>
      <c r="M622" s="161" t="s">
        <v>896</v>
      </c>
      <c r="N622" s="158" t="s">
        <v>25</v>
      </c>
      <c r="O622" s="161"/>
    </row>
    <row r="623" spans="1:26" ht="15" customHeight="1">
      <c r="A623" s="161">
        <v>622</v>
      </c>
      <c r="B623" s="162">
        <v>40000000495</v>
      </c>
      <c r="C623" s="158" t="s">
        <v>64</v>
      </c>
      <c r="D623" s="158" t="s">
        <v>20</v>
      </c>
      <c r="E623" s="161" t="s">
        <v>2027</v>
      </c>
      <c r="F623" s="161">
        <v>356</v>
      </c>
      <c r="G623" s="161">
        <v>356</v>
      </c>
      <c r="H623" s="161">
        <v>1</v>
      </c>
      <c r="I623" s="161" t="s">
        <v>168</v>
      </c>
      <c r="J623" s="161" t="s">
        <v>67</v>
      </c>
      <c r="K623" s="161">
        <v>38</v>
      </c>
      <c r="L623" s="161">
        <v>1</v>
      </c>
      <c r="M623" s="161" t="s">
        <v>857</v>
      </c>
      <c r="N623" s="158" t="s">
        <v>36</v>
      </c>
      <c r="O623" s="161"/>
    </row>
    <row r="624" spans="1:26" ht="15" customHeight="1">
      <c r="A624" s="161">
        <v>623</v>
      </c>
      <c r="B624" s="162">
        <v>40000000494</v>
      </c>
      <c r="C624" s="158" t="s">
        <v>47</v>
      </c>
      <c r="D624" s="158" t="s">
        <v>20</v>
      </c>
      <c r="E624" s="161" t="s">
        <v>2027</v>
      </c>
      <c r="F624" s="161">
        <v>214</v>
      </c>
      <c r="G624" s="161">
        <v>214</v>
      </c>
      <c r="H624" s="161">
        <v>1</v>
      </c>
      <c r="I624" s="161" t="s">
        <v>168</v>
      </c>
      <c r="J624" s="161" t="s">
        <v>67</v>
      </c>
      <c r="K624" s="161" t="s">
        <v>821</v>
      </c>
      <c r="L624" s="161">
        <v>1</v>
      </c>
      <c r="M624" s="161" t="s">
        <v>975</v>
      </c>
      <c r="N624" s="158" t="s">
        <v>25</v>
      </c>
      <c r="O624" s="161"/>
    </row>
    <row r="625" spans="1:15" ht="15" customHeight="1">
      <c r="A625" s="161">
        <v>624</v>
      </c>
      <c r="B625" s="162">
        <v>40000000493</v>
      </c>
      <c r="C625" s="158" t="s">
        <v>64</v>
      </c>
      <c r="D625" s="158" t="s">
        <v>20</v>
      </c>
      <c r="E625" s="161" t="s">
        <v>2027</v>
      </c>
      <c r="F625" s="161">
        <v>266</v>
      </c>
      <c r="G625" s="161">
        <v>266</v>
      </c>
      <c r="H625" s="161">
        <v>1</v>
      </c>
      <c r="I625" s="161" t="s">
        <v>168</v>
      </c>
      <c r="J625" s="161" t="s">
        <v>67</v>
      </c>
      <c r="K625" s="161" t="s">
        <v>821</v>
      </c>
      <c r="L625" s="161">
        <v>1</v>
      </c>
      <c r="M625" s="161" t="s">
        <v>884</v>
      </c>
      <c r="N625" s="158" t="s">
        <v>149</v>
      </c>
      <c r="O625" s="161"/>
    </row>
    <row r="626" spans="1:15" ht="15" customHeight="1">
      <c r="A626" s="161">
        <v>625</v>
      </c>
      <c r="B626" s="162">
        <v>40000000492</v>
      </c>
      <c r="C626" s="158" t="s">
        <v>14</v>
      </c>
      <c r="D626" s="158" t="s">
        <v>20</v>
      </c>
      <c r="E626" s="161" t="s">
        <v>2027</v>
      </c>
      <c r="F626" s="161">
        <v>126</v>
      </c>
      <c r="G626" s="161">
        <v>126</v>
      </c>
      <c r="H626" s="161">
        <v>1</v>
      </c>
      <c r="I626" s="161" t="s">
        <v>168</v>
      </c>
      <c r="J626" s="161" t="s">
        <v>67</v>
      </c>
      <c r="K626" s="161" t="s">
        <v>810</v>
      </c>
      <c r="L626" s="161">
        <v>1</v>
      </c>
      <c r="M626" s="161" t="s">
        <v>857</v>
      </c>
      <c r="N626" s="158" t="s">
        <v>25</v>
      </c>
      <c r="O626" s="161"/>
    </row>
    <row r="627" spans="1:15" ht="15" customHeight="1">
      <c r="A627" s="161">
        <v>626</v>
      </c>
      <c r="B627" s="162">
        <v>40000000491</v>
      </c>
      <c r="C627" s="158" t="s">
        <v>14</v>
      </c>
      <c r="D627" s="158" t="s">
        <v>20</v>
      </c>
      <c r="E627" s="161" t="s">
        <v>2027</v>
      </c>
      <c r="F627" s="161">
        <v>256</v>
      </c>
      <c r="G627" s="161">
        <v>256</v>
      </c>
      <c r="H627" s="161">
        <v>1</v>
      </c>
      <c r="I627" s="161" t="s">
        <v>168</v>
      </c>
      <c r="J627" s="161" t="s">
        <v>67</v>
      </c>
      <c r="K627" s="161" t="s">
        <v>858</v>
      </c>
      <c r="L627" s="161">
        <v>1</v>
      </c>
      <c r="M627" s="161" t="s">
        <v>896</v>
      </c>
      <c r="N627" s="158" t="s">
        <v>25</v>
      </c>
      <c r="O627" s="161"/>
    </row>
    <row r="628" spans="1:15" ht="15" customHeight="1">
      <c r="A628" s="161">
        <v>627</v>
      </c>
      <c r="B628" s="162">
        <v>40000000490</v>
      </c>
      <c r="C628" s="158" t="s">
        <v>47</v>
      </c>
      <c r="D628" s="158" t="s">
        <v>20</v>
      </c>
      <c r="E628" s="161" t="s">
        <v>2027</v>
      </c>
      <c r="F628" s="161">
        <v>248</v>
      </c>
      <c r="G628" s="161">
        <v>248</v>
      </c>
      <c r="H628" s="161">
        <v>1</v>
      </c>
      <c r="I628" s="161" t="s">
        <v>168</v>
      </c>
      <c r="J628" s="161" t="s">
        <v>12</v>
      </c>
      <c r="K628" s="161" t="s">
        <v>828</v>
      </c>
      <c r="L628" s="161">
        <v>1</v>
      </c>
      <c r="M628" s="161" t="s">
        <v>892</v>
      </c>
      <c r="N628" s="158" t="s">
        <v>25</v>
      </c>
      <c r="O628" s="161"/>
    </row>
    <row r="629" spans="1:15" ht="15" customHeight="1">
      <c r="A629" s="161">
        <v>628</v>
      </c>
      <c r="B629" s="162">
        <v>40000000489</v>
      </c>
      <c r="C629" s="158" t="s">
        <v>46</v>
      </c>
      <c r="D629" s="158" t="s">
        <v>20</v>
      </c>
      <c r="E629" s="161" t="s">
        <v>2027</v>
      </c>
      <c r="F629" s="161">
        <v>106</v>
      </c>
      <c r="G629" s="161">
        <v>106</v>
      </c>
      <c r="H629" s="161">
        <v>1</v>
      </c>
      <c r="I629" s="161" t="s">
        <v>168</v>
      </c>
      <c r="J629" s="161" t="s">
        <v>67</v>
      </c>
      <c r="K629" s="161" t="s">
        <v>858</v>
      </c>
      <c r="L629" s="161">
        <v>1</v>
      </c>
      <c r="M629" s="161" t="s">
        <v>895</v>
      </c>
      <c r="N629" s="158" t="s">
        <v>36</v>
      </c>
      <c r="O629" s="161"/>
    </row>
    <row r="630" spans="1:15" ht="15" customHeight="1">
      <c r="A630" s="161">
        <v>629</v>
      </c>
      <c r="B630" s="162">
        <v>40000000488</v>
      </c>
      <c r="C630" s="158" t="s">
        <v>47</v>
      </c>
      <c r="D630" s="158" t="s">
        <v>20</v>
      </c>
      <c r="E630" s="161" t="s">
        <v>2026</v>
      </c>
      <c r="F630" s="161">
        <v>472</v>
      </c>
      <c r="G630" s="161">
        <v>472</v>
      </c>
      <c r="H630" s="161">
        <v>1</v>
      </c>
      <c r="I630" s="161" t="s">
        <v>168</v>
      </c>
      <c r="J630" s="161" t="s">
        <v>67</v>
      </c>
      <c r="K630" s="161" t="s">
        <v>978</v>
      </c>
      <c r="L630" s="161">
        <v>1</v>
      </c>
      <c r="M630" s="161" t="s">
        <v>857</v>
      </c>
      <c r="N630" s="158" t="s">
        <v>36</v>
      </c>
      <c r="O630" s="161"/>
    </row>
    <row r="631" spans="1:15" ht="15" customHeight="1">
      <c r="A631" s="161">
        <v>630</v>
      </c>
      <c r="B631" s="162">
        <v>40000000487</v>
      </c>
      <c r="C631" s="158" t="s">
        <v>64</v>
      </c>
      <c r="D631" s="158" t="s">
        <v>20</v>
      </c>
      <c r="E631" s="161" t="s">
        <v>2027</v>
      </c>
      <c r="F631" s="161">
        <v>148</v>
      </c>
      <c r="G631" s="161">
        <v>148</v>
      </c>
      <c r="H631" s="161">
        <v>1</v>
      </c>
      <c r="I631" s="161" t="s">
        <v>168</v>
      </c>
      <c r="J631" s="161" t="s">
        <v>67</v>
      </c>
      <c r="K631" s="161">
        <v>38</v>
      </c>
      <c r="L631" s="161">
        <v>1</v>
      </c>
      <c r="M631" s="161" t="s">
        <v>950</v>
      </c>
      <c r="N631" s="158" t="s">
        <v>149</v>
      </c>
      <c r="O631" s="161"/>
    </row>
    <row r="632" spans="1:15" ht="15" customHeight="1">
      <c r="A632" s="161">
        <v>631</v>
      </c>
      <c r="B632" s="162">
        <v>40000000486</v>
      </c>
      <c r="C632" s="158" t="s">
        <v>69</v>
      </c>
      <c r="D632" s="158" t="s">
        <v>20</v>
      </c>
      <c r="E632" s="161" t="s">
        <v>2027</v>
      </c>
      <c r="F632" s="161">
        <v>206</v>
      </c>
      <c r="G632" s="161">
        <v>206</v>
      </c>
      <c r="H632" s="161">
        <v>1</v>
      </c>
      <c r="I632" s="161" t="s">
        <v>168</v>
      </c>
      <c r="J632" s="161" t="s">
        <v>67</v>
      </c>
      <c r="K632" s="161" t="s">
        <v>821</v>
      </c>
      <c r="L632" s="161">
        <v>1</v>
      </c>
      <c r="M632" s="161" t="s">
        <v>926</v>
      </c>
      <c r="N632" s="158" t="s">
        <v>36</v>
      </c>
      <c r="O632" s="161"/>
    </row>
    <row r="633" spans="1:15" ht="15" customHeight="1">
      <c r="A633" s="161">
        <v>632</v>
      </c>
      <c r="B633" s="162">
        <v>40000000485</v>
      </c>
      <c r="C633" s="158" t="s">
        <v>119</v>
      </c>
      <c r="D633" s="158" t="s">
        <v>20</v>
      </c>
      <c r="E633" s="161" t="s">
        <v>2027</v>
      </c>
      <c r="F633" s="161">
        <v>298</v>
      </c>
      <c r="G633" s="161">
        <v>298</v>
      </c>
      <c r="H633" s="161">
        <v>1</v>
      </c>
      <c r="I633" s="161" t="s">
        <v>168</v>
      </c>
      <c r="J633" s="161" t="s">
        <v>67</v>
      </c>
      <c r="K633" s="161" t="s">
        <v>858</v>
      </c>
      <c r="L633" s="161">
        <v>1</v>
      </c>
      <c r="M633" s="161" t="s">
        <v>857</v>
      </c>
      <c r="N633" s="158" t="s">
        <v>25</v>
      </c>
      <c r="O633" s="161"/>
    </row>
    <row r="634" spans="1:15" ht="15" customHeight="1">
      <c r="A634" s="161">
        <v>633</v>
      </c>
      <c r="B634" s="162">
        <v>40000000484</v>
      </c>
      <c r="C634" s="158" t="s">
        <v>52</v>
      </c>
      <c r="D634" s="158" t="s">
        <v>20</v>
      </c>
      <c r="E634" s="161" t="s">
        <v>2027</v>
      </c>
      <c r="F634" s="161">
        <v>280</v>
      </c>
      <c r="G634" s="161">
        <v>280</v>
      </c>
      <c r="H634" s="161">
        <v>1</v>
      </c>
      <c r="I634" s="161" t="s">
        <v>168</v>
      </c>
      <c r="J634" s="161" t="s">
        <v>67</v>
      </c>
      <c r="K634" s="161">
        <v>36</v>
      </c>
      <c r="L634" s="161">
        <v>1</v>
      </c>
      <c r="M634" s="161" t="s">
        <v>857</v>
      </c>
      <c r="N634" s="158" t="s">
        <v>25</v>
      </c>
      <c r="O634" s="161"/>
    </row>
    <row r="635" spans="1:15" ht="15" customHeight="1">
      <c r="A635" s="161">
        <v>634</v>
      </c>
      <c r="B635" s="162">
        <v>40000000483</v>
      </c>
      <c r="C635" s="158" t="s">
        <v>46</v>
      </c>
      <c r="D635" s="158" t="s">
        <v>20</v>
      </c>
      <c r="E635" s="161" t="s">
        <v>2027</v>
      </c>
      <c r="F635" s="161">
        <v>116</v>
      </c>
      <c r="G635" s="161">
        <v>116</v>
      </c>
      <c r="H635" s="161">
        <v>1</v>
      </c>
      <c r="I635" s="161" t="s">
        <v>168</v>
      </c>
      <c r="J635" s="161" t="s">
        <v>67</v>
      </c>
      <c r="K635" s="161" t="s">
        <v>858</v>
      </c>
      <c r="L635" s="161">
        <v>1</v>
      </c>
      <c r="M635" s="161" t="s">
        <v>857</v>
      </c>
      <c r="N635" s="158" t="s">
        <v>25</v>
      </c>
      <c r="O635" s="161"/>
    </row>
    <row r="636" spans="1:15" ht="15" customHeight="1">
      <c r="A636" s="161">
        <v>635</v>
      </c>
      <c r="B636" s="162">
        <v>40000000482</v>
      </c>
      <c r="C636" s="158" t="s">
        <v>64</v>
      </c>
      <c r="D636" s="158" t="s">
        <v>20</v>
      </c>
      <c r="E636" s="161" t="s">
        <v>2027</v>
      </c>
      <c r="F636" s="161">
        <v>346</v>
      </c>
      <c r="G636" s="161">
        <v>346</v>
      </c>
      <c r="H636" s="161">
        <v>1</v>
      </c>
      <c r="I636" s="161" t="s">
        <v>168</v>
      </c>
      <c r="J636" s="161" t="s">
        <v>67</v>
      </c>
      <c r="K636" s="161" t="s">
        <v>821</v>
      </c>
      <c r="L636" s="161">
        <v>1</v>
      </c>
      <c r="M636" s="161" t="s">
        <v>884</v>
      </c>
      <c r="N636" s="158" t="s">
        <v>36</v>
      </c>
      <c r="O636" s="161"/>
    </row>
    <row r="637" spans="1:15" ht="15" customHeight="1">
      <c r="A637" s="161">
        <v>636</v>
      </c>
      <c r="B637" s="162">
        <v>40000000481</v>
      </c>
      <c r="C637" s="158" t="s">
        <v>50</v>
      </c>
      <c r="D637" s="158" t="s">
        <v>20</v>
      </c>
      <c r="E637" s="161" t="s">
        <v>2027</v>
      </c>
      <c r="F637" s="161">
        <v>150</v>
      </c>
      <c r="G637" s="161">
        <v>150</v>
      </c>
      <c r="H637" s="161">
        <v>1</v>
      </c>
      <c r="I637" s="161" t="s">
        <v>168</v>
      </c>
      <c r="J637" s="161" t="s">
        <v>67</v>
      </c>
      <c r="K637" s="161" t="s">
        <v>821</v>
      </c>
      <c r="L637" s="161">
        <v>1</v>
      </c>
      <c r="M637" s="161" t="s">
        <v>857</v>
      </c>
      <c r="N637" s="158" t="s">
        <v>149</v>
      </c>
      <c r="O637" s="161"/>
    </row>
    <row r="638" spans="1:15" ht="15" customHeight="1">
      <c r="A638" s="161">
        <v>637</v>
      </c>
      <c r="B638" s="162">
        <v>40000000480</v>
      </c>
      <c r="C638" s="158" t="s">
        <v>47</v>
      </c>
      <c r="D638" s="158" t="s">
        <v>20</v>
      </c>
      <c r="E638" s="161" t="s">
        <v>2027</v>
      </c>
      <c r="F638" s="161">
        <v>174</v>
      </c>
      <c r="G638" s="161">
        <v>174</v>
      </c>
      <c r="H638" s="161">
        <v>1</v>
      </c>
      <c r="I638" s="161" t="s">
        <v>168</v>
      </c>
      <c r="J638" s="161" t="s">
        <v>67</v>
      </c>
      <c r="K638" s="161" t="s">
        <v>821</v>
      </c>
      <c r="L638" s="161">
        <v>1</v>
      </c>
      <c r="M638" s="161" t="s">
        <v>981</v>
      </c>
      <c r="N638" s="158" t="s">
        <v>170</v>
      </c>
      <c r="O638" s="161"/>
    </row>
    <row r="639" spans="1:15" ht="15" customHeight="1">
      <c r="A639" s="161">
        <v>638</v>
      </c>
      <c r="B639" s="162">
        <v>40000000479</v>
      </c>
      <c r="C639" s="158" t="s">
        <v>46</v>
      </c>
      <c r="D639" s="158" t="s">
        <v>20</v>
      </c>
      <c r="E639" s="161" t="s">
        <v>2027</v>
      </c>
      <c r="F639" s="161">
        <v>158</v>
      </c>
      <c r="G639" s="161">
        <v>158</v>
      </c>
      <c r="H639" s="161">
        <v>1</v>
      </c>
      <c r="I639" s="161" t="s">
        <v>168</v>
      </c>
      <c r="J639" s="161" t="s">
        <v>67</v>
      </c>
      <c r="K639" s="161" t="s">
        <v>858</v>
      </c>
      <c r="L639" s="161">
        <v>1</v>
      </c>
      <c r="M639" s="161" t="s">
        <v>889</v>
      </c>
      <c r="N639" s="158" t="s">
        <v>36</v>
      </c>
      <c r="O639" s="161"/>
    </row>
    <row r="640" spans="1:15" ht="15" customHeight="1">
      <c r="A640" s="161">
        <v>639</v>
      </c>
      <c r="B640" s="162">
        <v>40000000478</v>
      </c>
      <c r="C640" s="158" t="s">
        <v>47</v>
      </c>
      <c r="D640" s="158" t="s">
        <v>20</v>
      </c>
      <c r="E640" s="161" t="s">
        <v>2027</v>
      </c>
      <c r="F640" s="161">
        <v>286</v>
      </c>
      <c r="G640" s="161">
        <v>286</v>
      </c>
      <c r="H640" s="161">
        <v>1</v>
      </c>
      <c r="I640" s="161" t="s">
        <v>168</v>
      </c>
      <c r="J640" s="161" t="s">
        <v>67</v>
      </c>
      <c r="K640" s="161" t="s">
        <v>828</v>
      </c>
      <c r="L640" s="161">
        <v>1</v>
      </c>
      <c r="M640" s="161" t="s">
        <v>949</v>
      </c>
      <c r="N640" s="158" t="s">
        <v>149</v>
      </c>
      <c r="O640" s="161"/>
    </row>
    <row r="641" spans="1:15" ht="15" customHeight="1">
      <c r="A641" s="161">
        <v>640</v>
      </c>
      <c r="B641" s="162">
        <v>40000000477</v>
      </c>
      <c r="C641" s="158" t="s">
        <v>171</v>
      </c>
      <c r="D641" s="158" t="s">
        <v>20</v>
      </c>
      <c r="E641" s="161" t="s">
        <v>2027</v>
      </c>
      <c r="F641" s="161">
        <v>178</v>
      </c>
      <c r="G641" s="161">
        <v>178</v>
      </c>
      <c r="H641" s="161">
        <v>1</v>
      </c>
      <c r="I641" s="161" t="s">
        <v>168</v>
      </c>
      <c r="J641" s="161" t="s">
        <v>67</v>
      </c>
      <c r="K641" s="161" t="s">
        <v>828</v>
      </c>
      <c r="L641" s="161">
        <v>1</v>
      </c>
      <c r="M641" s="161" t="s">
        <v>892</v>
      </c>
      <c r="N641" s="158" t="s">
        <v>36</v>
      </c>
      <c r="O641" s="161"/>
    </row>
    <row r="642" spans="1:15" ht="15" customHeight="1">
      <c r="A642" s="161">
        <v>641</v>
      </c>
      <c r="B642" s="162">
        <v>40000000476</v>
      </c>
      <c r="C642" s="158" t="s">
        <v>47</v>
      </c>
      <c r="D642" s="158" t="s">
        <v>20</v>
      </c>
      <c r="E642" s="161" t="s">
        <v>2027</v>
      </c>
      <c r="F642" s="161">
        <v>204</v>
      </c>
      <c r="G642" s="161">
        <v>204</v>
      </c>
      <c r="H642" s="161">
        <v>1</v>
      </c>
      <c r="I642" s="161" t="s">
        <v>168</v>
      </c>
      <c r="J642" s="161" t="s">
        <v>67</v>
      </c>
      <c r="K642" s="161" t="s">
        <v>828</v>
      </c>
      <c r="L642" s="161">
        <v>1</v>
      </c>
      <c r="M642" s="161" t="s">
        <v>949</v>
      </c>
      <c r="N642" s="158" t="s">
        <v>149</v>
      </c>
      <c r="O642" s="161"/>
    </row>
    <row r="643" spans="1:15" ht="15" customHeight="1">
      <c r="A643" s="161">
        <v>642</v>
      </c>
      <c r="B643" s="162">
        <v>40000000475</v>
      </c>
      <c r="C643" s="158" t="s">
        <v>120</v>
      </c>
      <c r="D643" s="158" t="s">
        <v>20</v>
      </c>
      <c r="E643" s="161" t="s">
        <v>2027</v>
      </c>
      <c r="F643" s="161">
        <v>194</v>
      </c>
      <c r="G643" s="161">
        <v>194</v>
      </c>
      <c r="H643" s="161">
        <v>1</v>
      </c>
      <c r="I643" s="161" t="s">
        <v>168</v>
      </c>
      <c r="J643" s="161" t="s">
        <v>67</v>
      </c>
      <c r="K643" s="161"/>
      <c r="L643" s="161">
        <v>1</v>
      </c>
      <c r="M643" s="161" t="s">
        <v>983</v>
      </c>
      <c r="N643" s="158" t="s">
        <v>36</v>
      </c>
      <c r="O643" s="161"/>
    </row>
    <row r="644" spans="1:15" ht="15" customHeight="1">
      <c r="A644" s="161">
        <v>643</v>
      </c>
      <c r="B644" s="162">
        <v>40000000474</v>
      </c>
      <c r="C644" s="158" t="s">
        <v>171</v>
      </c>
      <c r="D644" s="158" t="s">
        <v>20</v>
      </c>
      <c r="E644" s="161" t="s">
        <v>2027</v>
      </c>
      <c r="F644" s="161">
        <v>310</v>
      </c>
      <c r="G644" s="161">
        <v>310</v>
      </c>
      <c r="H644" s="161">
        <v>1</v>
      </c>
      <c r="I644" s="161" t="s">
        <v>168</v>
      </c>
      <c r="J644" s="161" t="s">
        <v>67</v>
      </c>
      <c r="K644" s="161" t="s">
        <v>978</v>
      </c>
      <c r="L644" s="161">
        <v>1</v>
      </c>
      <c r="M644" s="161" t="s">
        <v>857</v>
      </c>
      <c r="N644" s="158" t="s">
        <v>36</v>
      </c>
      <c r="O644" s="161"/>
    </row>
    <row r="645" spans="1:15" ht="15" customHeight="1">
      <c r="A645" s="161">
        <v>644</v>
      </c>
      <c r="B645" s="162">
        <v>40000000473</v>
      </c>
      <c r="C645" s="158" t="s">
        <v>115</v>
      </c>
      <c r="D645" s="158" t="s">
        <v>20</v>
      </c>
      <c r="E645" s="161" t="s">
        <v>2027</v>
      </c>
      <c r="F645" s="161">
        <v>284</v>
      </c>
      <c r="G645" s="161">
        <v>284</v>
      </c>
      <c r="H645" s="161">
        <v>1</v>
      </c>
      <c r="I645" s="161" t="s">
        <v>168</v>
      </c>
      <c r="J645" s="161" t="s">
        <v>67</v>
      </c>
      <c r="K645" s="161">
        <v>34</v>
      </c>
      <c r="L645" s="161">
        <v>1</v>
      </c>
      <c r="M645" s="161" t="s">
        <v>895</v>
      </c>
      <c r="N645" s="158" t="s">
        <v>25</v>
      </c>
      <c r="O645" s="161"/>
    </row>
    <row r="646" spans="1:15" ht="15" customHeight="1">
      <c r="A646" s="161">
        <v>645</v>
      </c>
      <c r="B646" s="162">
        <v>40000000472</v>
      </c>
      <c r="C646" s="158" t="s">
        <v>64</v>
      </c>
      <c r="D646" s="158" t="s">
        <v>20</v>
      </c>
      <c r="E646" s="161" t="s">
        <v>2027</v>
      </c>
      <c r="F646" s="161">
        <v>170</v>
      </c>
      <c r="G646" s="161">
        <v>170</v>
      </c>
      <c r="H646" s="161">
        <v>1</v>
      </c>
      <c r="I646" s="161" t="s">
        <v>168</v>
      </c>
      <c r="J646" s="161" t="s">
        <v>67</v>
      </c>
      <c r="K646" s="161">
        <v>36</v>
      </c>
      <c r="L646" s="161">
        <v>1</v>
      </c>
      <c r="M646" s="161" t="s">
        <v>857</v>
      </c>
      <c r="N646" s="158" t="s">
        <v>149</v>
      </c>
      <c r="O646" s="161"/>
    </row>
    <row r="647" spans="1:15" ht="15" customHeight="1">
      <c r="A647" s="161">
        <v>646</v>
      </c>
      <c r="B647" s="162">
        <v>40000000471</v>
      </c>
      <c r="C647" s="158" t="s">
        <v>52</v>
      </c>
      <c r="D647" s="158" t="s">
        <v>20</v>
      </c>
      <c r="E647" s="161" t="s">
        <v>2027</v>
      </c>
      <c r="F647" s="161">
        <v>216</v>
      </c>
      <c r="G647" s="161">
        <v>216</v>
      </c>
      <c r="H647" s="161">
        <v>1</v>
      </c>
      <c r="I647" s="161" t="s">
        <v>168</v>
      </c>
      <c r="J647" s="161" t="s">
        <v>67</v>
      </c>
      <c r="K647" s="161">
        <v>36</v>
      </c>
      <c r="L647" s="161">
        <v>1</v>
      </c>
      <c r="M647" s="161" t="s">
        <v>892</v>
      </c>
      <c r="N647" s="158" t="s">
        <v>149</v>
      </c>
      <c r="O647" s="161"/>
    </row>
    <row r="648" spans="1:15" ht="15" customHeight="1">
      <c r="A648" s="161">
        <v>647</v>
      </c>
      <c r="B648" s="162">
        <v>40000000470</v>
      </c>
      <c r="C648" s="158" t="s">
        <v>46</v>
      </c>
      <c r="D648" s="158" t="s">
        <v>20</v>
      </c>
      <c r="E648" s="161" t="s">
        <v>2027</v>
      </c>
      <c r="F648" s="161">
        <v>148</v>
      </c>
      <c r="G648" s="161">
        <v>148</v>
      </c>
      <c r="H648" s="161">
        <v>1</v>
      </c>
      <c r="I648" s="161" t="s">
        <v>168</v>
      </c>
      <c r="J648" s="161" t="s">
        <v>67</v>
      </c>
      <c r="K648" s="161" t="s">
        <v>825</v>
      </c>
      <c r="L648" s="161">
        <v>1</v>
      </c>
      <c r="M648" s="161" t="s">
        <v>892</v>
      </c>
      <c r="N648" s="158" t="s">
        <v>36</v>
      </c>
      <c r="O648" s="161"/>
    </row>
    <row r="649" spans="1:15" ht="15" customHeight="1">
      <c r="A649" s="161">
        <v>648</v>
      </c>
      <c r="B649" s="162">
        <v>40000000469</v>
      </c>
      <c r="C649" s="158" t="s">
        <v>167</v>
      </c>
      <c r="D649" s="158" t="s">
        <v>20</v>
      </c>
      <c r="E649" s="161" t="s">
        <v>2027</v>
      </c>
      <c r="F649" s="161">
        <v>496</v>
      </c>
      <c r="G649" s="161">
        <v>496</v>
      </c>
      <c r="H649" s="161">
        <v>1</v>
      </c>
      <c r="I649" s="161" t="s">
        <v>168</v>
      </c>
      <c r="J649" s="161" t="s">
        <v>67</v>
      </c>
      <c r="K649" s="161">
        <v>36</v>
      </c>
      <c r="L649" s="161">
        <v>1</v>
      </c>
      <c r="M649" s="161" t="s">
        <v>972</v>
      </c>
      <c r="N649" s="158" t="s">
        <v>36</v>
      </c>
      <c r="O649" s="161"/>
    </row>
    <row r="650" spans="1:15" ht="15" customHeight="1">
      <c r="A650" s="161">
        <v>649</v>
      </c>
      <c r="B650" s="162">
        <v>40000000468</v>
      </c>
      <c r="C650" s="158" t="s">
        <v>64</v>
      </c>
      <c r="D650" s="158" t="s">
        <v>20</v>
      </c>
      <c r="E650" s="161" t="s">
        <v>2027</v>
      </c>
      <c r="F650" s="161">
        <v>304</v>
      </c>
      <c r="G650" s="161">
        <v>304</v>
      </c>
      <c r="H650" s="161">
        <v>1</v>
      </c>
      <c r="I650" s="161" t="s">
        <v>168</v>
      </c>
      <c r="J650" s="161" t="s">
        <v>67</v>
      </c>
      <c r="K650" s="161" t="s">
        <v>821</v>
      </c>
      <c r="L650" s="161">
        <v>1</v>
      </c>
      <c r="M650" s="161" t="s">
        <v>886</v>
      </c>
      <c r="N650" s="158" t="s">
        <v>36</v>
      </c>
      <c r="O650" s="161"/>
    </row>
    <row r="651" spans="1:15" ht="15" customHeight="1">
      <c r="A651" s="161">
        <v>650</v>
      </c>
      <c r="B651" s="162">
        <v>40000000467</v>
      </c>
      <c r="C651" s="158" t="s">
        <v>171</v>
      </c>
      <c r="D651" s="158" t="s">
        <v>20</v>
      </c>
      <c r="E651" s="161" t="s">
        <v>2027</v>
      </c>
      <c r="F651" s="161">
        <v>52</v>
      </c>
      <c r="G651" s="161">
        <v>52</v>
      </c>
      <c r="H651" s="161">
        <v>1</v>
      </c>
      <c r="I651" s="161" t="s">
        <v>168</v>
      </c>
      <c r="J651" s="161" t="s">
        <v>172</v>
      </c>
      <c r="K651" s="161" t="s">
        <v>810</v>
      </c>
      <c r="L651" s="161">
        <v>1</v>
      </c>
      <c r="M651" s="161" t="s">
        <v>884</v>
      </c>
      <c r="N651" s="158" t="s">
        <v>36</v>
      </c>
      <c r="O651" s="161"/>
    </row>
    <row r="652" spans="1:15" ht="15" customHeight="1">
      <c r="A652" s="161">
        <v>651</v>
      </c>
      <c r="B652" s="162">
        <v>40000000466</v>
      </c>
      <c r="C652" s="158" t="s">
        <v>52</v>
      </c>
      <c r="D652" s="158" t="s">
        <v>20</v>
      </c>
      <c r="E652" s="161" t="s">
        <v>2027</v>
      </c>
      <c r="F652" s="161">
        <v>240</v>
      </c>
      <c r="G652" s="161">
        <v>240</v>
      </c>
      <c r="H652" s="161">
        <v>1</v>
      </c>
      <c r="I652" s="161" t="s">
        <v>168</v>
      </c>
      <c r="J652" s="161" t="s">
        <v>67</v>
      </c>
      <c r="K652" s="161" t="s">
        <v>810</v>
      </c>
      <c r="L652" s="161">
        <v>1</v>
      </c>
      <c r="M652" s="161" t="s">
        <v>886</v>
      </c>
      <c r="N652" s="158" t="s">
        <v>36</v>
      </c>
      <c r="O652" s="161"/>
    </row>
    <row r="653" spans="1:15" ht="15" customHeight="1">
      <c r="A653" s="161">
        <v>652</v>
      </c>
      <c r="B653" s="162">
        <v>40000000465</v>
      </c>
      <c r="C653" s="158" t="s">
        <v>46</v>
      </c>
      <c r="D653" s="158" t="s">
        <v>20</v>
      </c>
      <c r="E653" s="161" t="s">
        <v>2027</v>
      </c>
      <c r="F653" s="161">
        <v>116</v>
      </c>
      <c r="G653" s="161">
        <v>116</v>
      </c>
      <c r="H653" s="161">
        <v>1</v>
      </c>
      <c r="I653" s="161" t="s">
        <v>168</v>
      </c>
      <c r="J653" s="161" t="s">
        <v>67</v>
      </c>
      <c r="K653" s="161" t="s">
        <v>858</v>
      </c>
      <c r="L653" s="161">
        <v>1</v>
      </c>
      <c r="M653" s="161" t="s">
        <v>895</v>
      </c>
      <c r="N653" s="158" t="s">
        <v>25</v>
      </c>
      <c r="O653" s="161"/>
    </row>
    <row r="654" spans="1:15" ht="15" customHeight="1">
      <c r="A654" s="161">
        <v>653</v>
      </c>
      <c r="B654" s="162">
        <v>40000000464</v>
      </c>
      <c r="C654" s="158" t="s">
        <v>14</v>
      </c>
      <c r="D654" s="158" t="s">
        <v>20</v>
      </c>
      <c r="E654" s="161" t="s">
        <v>2027</v>
      </c>
      <c r="F654" s="161">
        <v>148</v>
      </c>
      <c r="G654" s="161">
        <v>148</v>
      </c>
      <c r="H654" s="161">
        <v>1</v>
      </c>
      <c r="I654" s="161" t="s">
        <v>168</v>
      </c>
      <c r="J654" s="161" t="s">
        <v>67</v>
      </c>
      <c r="K654" s="161" t="s">
        <v>858</v>
      </c>
      <c r="L654" s="161">
        <v>1</v>
      </c>
      <c r="M654" s="161" t="s">
        <v>857</v>
      </c>
      <c r="N654" s="158" t="s">
        <v>36</v>
      </c>
      <c r="O654" s="161"/>
    </row>
    <row r="655" spans="1:15" ht="15" customHeight="1">
      <c r="A655" s="161">
        <v>654</v>
      </c>
      <c r="B655" s="162">
        <v>40000000463</v>
      </c>
      <c r="C655" s="158" t="s">
        <v>34</v>
      </c>
      <c r="D655" s="158" t="s">
        <v>20</v>
      </c>
      <c r="E655" s="161" t="s">
        <v>2026</v>
      </c>
      <c r="F655" s="161">
        <v>496</v>
      </c>
      <c r="G655" s="161">
        <v>496</v>
      </c>
      <c r="H655" s="161">
        <v>1</v>
      </c>
      <c r="I655" s="161" t="s">
        <v>168</v>
      </c>
      <c r="J655" s="161" t="s">
        <v>67</v>
      </c>
      <c r="K655" s="161" t="s">
        <v>821</v>
      </c>
      <c r="L655" s="161">
        <v>1</v>
      </c>
      <c r="M655" s="161" t="s">
        <v>972</v>
      </c>
      <c r="N655" s="158" t="s">
        <v>36</v>
      </c>
      <c r="O655" s="161"/>
    </row>
    <row r="656" spans="1:15" ht="15" customHeight="1">
      <c r="A656" s="161">
        <v>655</v>
      </c>
      <c r="B656" s="162">
        <v>40000000462</v>
      </c>
      <c r="C656" s="158" t="s">
        <v>47</v>
      </c>
      <c r="D656" s="158" t="s">
        <v>20</v>
      </c>
      <c r="E656" s="161" t="s">
        <v>2027</v>
      </c>
      <c r="F656" s="161">
        <v>232</v>
      </c>
      <c r="G656" s="161">
        <v>232</v>
      </c>
      <c r="H656" s="161">
        <v>1</v>
      </c>
      <c r="I656" s="161" t="s">
        <v>168</v>
      </c>
      <c r="J656" s="161" t="s">
        <v>67</v>
      </c>
      <c r="K656" s="161" t="s">
        <v>810</v>
      </c>
      <c r="L656" s="161">
        <v>1</v>
      </c>
      <c r="M656" s="161" t="s">
        <v>884</v>
      </c>
      <c r="N656" s="158" t="s">
        <v>25</v>
      </c>
      <c r="O656" s="161"/>
    </row>
    <row r="657" spans="1:15" ht="15" customHeight="1">
      <c r="A657" s="161">
        <v>656</v>
      </c>
      <c r="B657" s="162">
        <v>40000000461</v>
      </c>
      <c r="C657" s="158" t="s">
        <v>52</v>
      </c>
      <c r="D657" s="158" t="s">
        <v>20</v>
      </c>
      <c r="E657" s="161" t="s">
        <v>2027</v>
      </c>
      <c r="F657" s="161">
        <v>240</v>
      </c>
      <c r="G657" s="161">
        <v>240</v>
      </c>
      <c r="H657" s="161">
        <v>1</v>
      </c>
      <c r="I657" s="161" t="s">
        <v>168</v>
      </c>
      <c r="J657" s="161" t="s">
        <v>67</v>
      </c>
      <c r="K657" s="161">
        <v>42</v>
      </c>
      <c r="L657" s="161">
        <v>1</v>
      </c>
      <c r="M657" s="161" t="s">
        <v>973</v>
      </c>
      <c r="N657" s="158" t="s">
        <v>149</v>
      </c>
      <c r="O657" s="161"/>
    </row>
    <row r="658" spans="1:15" ht="15" customHeight="1">
      <c r="A658" s="161">
        <v>657</v>
      </c>
      <c r="B658" s="162">
        <v>40000000460</v>
      </c>
      <c r="C658" s="158" t="s">
        <v>69</v>
      </c>
      <c r="D658" s="158" t="s">
        <v>20</v>
      </c>
      <c r="E658" s="161" t="s">
        <v>2027</v>
      </c>
      <c r="F658" s="161">
        <v>176</v>
      </c>
      <c r="G658" s="161">
        <v>176</v>
      </c>
      <c r="H658" s="161">
        <v>1</v>
      </c>
      <c r="I658" s="161" t="s">
        <v>168</v>
      </c>
      <c r="J658" s="161" t="s">
        <v>67</v>
      </c>
      <c r="K658" s="161">
        <v>34</v>
      </c>
      <c r="L658" s="161">
        <v>1</v>
      </c>
      <c r="M658" s="161" t="s">
        <v>949</v>
      </c>
      <c r="N658" s="158" t="s">
        <v>36</v>
      </c>
      <c r="O658" s="161"/>
    </row>
    <row r="659" spans="1:15" ht="15" customHeight="1">
      <c r="A659" s="161">
        <v>658</v>
      </c>
      <c r="B659" s="162">
        <v>40000000459</v>
      </c>
      <c r="C659" s="158" t="s">
        <v>46</v>
      </c>
      <c r="D659" s="158" t="s">
        <v>20</v>
      </c>
      <c r="E659" s="161" t="s">
        <v>2027</v>
      </c>
      <c r="F659" s="161">
        <v>234</v>
      </c>
      <c r="G659" s="161">
        <v>234</v>
      </c>
      <c r="H659" s="161">
        <v>1</v>
      </c>
      <c r="I659" s="161" t="s">
        <v>168</v>
      </c>
      <c r="J659" s="161" t="s">
        <v>67</v>
      </c>
      <c r="K659" s="161" t="s">
        <v>978</v>
      </c>
      <c r="L659" s="161">
        <v>1</v>
      </c>
      <c r="M659" s="161" t="s">
        <v>896</v>
      </c>
      <c r="N659" s="158" t="s">
        <v>36</v>
      </c>
      <c r="O659" s="161"/>
    </row>
    <row r="660" spans="1:15" ht="15" customHeight="1">
      <c r="A660" s="161">
        <v>659</v>
      </c>
      <c r="B660" s="162">
        <v>40000000458</v>
      </c>
      <c r="C660" s="163" t="s">
        <v>9</v>
      </c>
      <c r="D660" s="158" t="s">
        <v>20</v>
      </c>
      <c r="E660" s="161" t="s">
        <v>2026</v>
      </c>
      <c r="F660" s="161">
        <v>622</v>
      </c>
      <c r="G660" s="161">
        <v>622</v>
      </c>
      <c r="H660" s="161">
        <v>1</v>
      </c>
      <c r="I660" s="161" t="s">
        <v>168</v>
      </c>
      <c r="J660" s="161" t="s">
        <v>67</v>
      </c>
      <c r="K660" s="161" t="s">
        <v>828</v>
      </c>
      <c r="L660" s="161">
        <v>1</v>
      </c>
      <c r="M660" s="161" t="s">
        <v>857</v>
      </c>
      <c r="N660" s="158" t="s">
        <v>25</v>
      </c>
      <c r="O660" s="161"/>
    </row>
    <row r="661" spans="1:15" ht="15" customHeight="1">
      <c r="A661" s="161">
        <v>660</v>
      </c>
      <c r="B661" s="162">
        <v>40000000457</v>
      </c>
      <c r="C661" s="158" t="s">
        <v>47</v>
      </c>
      <c r="D661" s="158" t="s">
        <v>20</v>
      </c>
      <c r="E661" s="161" t="s">
        <v>2027</v>
      </c>
      <c r="F661" s="161">
        <v>258</v>
      </c>
      <c r="G661" s="161">
        <v>258</v>
      </c>
      <c r="H661" s="161">
        <v>1</v>
      </c>
      <c r="I661" s="161" t="s">
        <v>168</v>
      </c>
      <c r="J661" s="161" t="s">
        <v>12</v>
      </c>
      <c r="K661" s="161" t="s">
        <v>959</v>
      </c>
      <c r="L661" s="161">
        <v>1</v>
      </c>
      <c r="M661" s="161" t="s">
        <v>903</v>
      </c>
      <c r="N661" s="158" t="s">
        <v>25</v>
      </c>
      <c r="O661" s="161"/>
    </row>
    <row r="662" spans="1:15" ht="15" customHeight="1">
      <c r="A662" s="161">
        <v>661</v>
      </c>
      <c r="B662" s="162">
        <v>40000000456</v>
      </c>
      <c r="C662" s="158" t="s">
        <v>64</v>
      </c>
      <c r="D662" s="158" t="s">
        <v>20</v>
      </c>
      <c r="E662" s="161" t="s">
        <v>2027</v>
      </c>
      <c r="F662" s="161">
        <v>378</v>
      </c>
      <c r="G662" s="161">
        <v>378</v>
      </c>
      <c r="H662" s="161">
        <v>1</v>
      </c>
      <c r="I662" s="161" t="s">
        <v>168</v>
      </c>
      <c r="J662" s="161" t="s">
        <v>67</v>
      </c>
      <c r="K662" s="161" t="s">
        <v>821</v>
      </c>
      <c r="L662" s="161">
        <v>1</v>
      </c>
      <c r="M662" s="161" t="s">
        <v>884</v>
      </c>
      <c r="N662" s="158" t="s">
        <v>36</v>
      </c>
      <c r="O662" s="161"/>
    </row>
    <row r="663" spans="1:15" ht="15" customHeight="1">
      <c r="A663" s="161">
        <v>662</v>
      </c>
      <c r="B663" s="162">
        <v>40000000455</v>
      </c>
      <c r="C663" s="158" t="s">
        <v>46</v>
      </c>
      <c r="D663" s="158" t="s">
        <v>20</v>
      </c>
      <c r="E663" s="161" t="s">
        <v>2027</v>
      </c>
      <c r="F663" s="161">
        <v>130</v>
      </c>
      <c r="G663" s="161">
        <v>130</v>
      </c>
      <c r="H663" s="161">
        <v>1</v>
      </c>
      <c r="I663" s="161" t="s">
        <v>168</v>
      </c>
      <c r="J663" s="161" t="s">
        <v>67</v>
      </c>
      <c r="K663" s="161" t="s">
        <v>821</v>
      </c>
      <c r="L663" s="161">
        <v>1</v>
      </c>
      <c r="M663" s="161" t="s">
        <v>892</v>
      </c>
      <c r="N663" s="158" t="s">
        <v>25</v>
      </c>
      <c r="O663" s="161"/>
    </row>
    <row r="664" spans="1:15" ht="15" customHeight="1">
      <c r="A664" s="161">
        <v>663</v>
      </c>
      <c r="B664" s="162">
        <v>40000000454</v>
      </c>
      <c r="C664" s="163" t="s">
        <v>9</v>
      </c>
      <c r="D664" s="158" t="s">
        <v>20</v>
      </c>
      <c r="E664" s="161" t="s">
        <v>2027</v>
      </c>
      <c r="F664" s="161">
        <v>532</v>
      </c>
      <c r="G664" s="161">
        <v>532</v>
      </c>
      <c r="H664" s="161">
        <v>1</v>
      </c>
      <c r="I664" s="161" t="s">
        <v>168</v>
      </c>
      <c r="J664" s="161" t="s">
        <v>67</v>
      </c>
      <c r="K664" s="161" t="s">
        <v>821</v>
      </c>
      <c r="L664" s="161">
        <v>1</v>
      </c>
      <c r="M664" s="161" t="s">
        <v>895</v>
      </c>
      <c r="N664" s="158" t="s">
        <v>25</v>
      </c>
      <c r="O664" s="161"/>
    </row>
    <row r="665" spans="1:15" ht="15" customHeight="1">
      <c r="A665" s="161">
        <v>664</v>
      </c>
      <c r="B665" s="162">
        <v>40000000453</v>
      </c>
      <c r="C665" s="158" t="s">
        <v>47</v>
      </c>
      <c r="D665" s="158" t="s">
        <v>20</v>
      </c>
      <c r="E665" s="161" t="s">
        <v>2027</v>
      </c>
      <c r="F665" s="161">
        <v>218</v>
      </c>
      <c r="G665" s="161">
        <v>218</v>
      </c>
      <c r="H665" s="161">
        <v>1</v>
      </c>
      <c r="I665" s="161" t="s">
        <v>168</v>
      </c>
      <c r="J665" s="161" t="s">
        <v>12</v>
      </c>
      <c r="K665" s="161" t="s">
        <v>858</v>
      </c>
      <c r="L665" s="161">
        <v>1</v>
      </c>
      <c r="M665" s="161" t="s">
        <v>989</v>
      </c>
      <c r="N665" s="158" t="s">
        <v>25</v>
      </c>
      <c r="O665" s="161"/>
    </row>
    <row r="666" spans="1:15" ht="15" customHeight="1">
      <c r="A666" s="161">
        <v>665</v>
      </c>
      <c r="B666" s="162">
        <v>40000000452</v>
      </c>
      <c r="C666" s="158" t="s">
        <v>14</v>
      </c>
      <c r="D666" s="158" t="s">
        <v>20</v>
      </c>
      <c r="E666" s="161" t="s">
        <v>2027</v>
      </c>
      <c r="F666" s="161">
        <v>168</v>
      </c>
      <c r="G666" s="161">
        <v>168</v>
      </c>
      <c r="H666" s="161">
        <v>1</v>
      </c>
      <c r="I666" s="161" t="s">
        <v>168</v>
      </c>
      <c r="J666" s="161" t="s">
        <v>67</v>
      </c>
      <c r="K666" s="161" t="s">
        <v>825</v>
      </c>
      <c r="L666" s="161">
        <v>1</v>
      </c>
      <c r="M666" s="161" t="s">
        <v>857</v>
      </c>
      <c r="N666" s="158" t="s">
        <v>36</v>
      </c>
      <c r="O666" s="161"/>
    </row>
    <row r="667" spans="1:15" ht="15" customHeight="1">
      <c r="A667" s="161">
        <v>666</v>
      </c>
      <c r="B667" s="162">
        <v>40000000451</v>
      </c>
      <c r="C667" s="158" t="s">
        <v>173</v>
      </c>
      <c r="D667" s="158" t="s">
        <v>20</v>
      </c>
      <c r="E667" s="161" t="s">
        <v>2027</v>
      </c>
      <c r="F667" s="161">
        <v>22</v>
      </c>
      <c r="G667" s="161">
        <v>22</v>
      </c>
      <c r="H667" s="161">
        <v>1</v>
      </c>
      <c r="I667" s="161" t="s">
        <v>168</v>
      </c>
      <c r="J667" s="161" t="s">
        <v>67</v>
      </c>
      <c r="K667" s="161" t="s">
        <v>810</v>
      </c>
      <c r="L667" s="161">
        <v>1</v>
      </c>
      <c r="M667" s="161" t="s">
        <v>857</v>
      </c>
      <c r="N667" s="158" t="s">
        <v>25</v>
      </c>
      <c r="O667" s="161"/>
    </row>
    <row r="668" spans="1:15" ht="15" customHeight="1">
      <c r="A668" s="161">
        <v>667</v>
      </c>
      <c r="B668" s="162">
        <v>40000000450</v>
      </c>
      <c r="C668" s="158" t="s">
        <v>64</v>
      </c>
      <c r="D668" s="158" t="s">
        <v>20</v>
      </c>
      <c r="E668" s="161" t="s">
        <v>2027</v>
      </c>
      <c r="F668" s="161">
        <v>340</v>
      </c>
      <c r="G668" s="161">
        <v>340</v>
      </c>
      <c r="H668" s="161">
        <v>1</v>
      </c>
      <c r="I668" s="161" t="s">
        <v>168</v>
      </c>
      <c r="J668" s="161" t="s">
        <v>67</v>
      </c>
      <c r="K668" s="161">
        <v>36</v>
      </c>
      <c r="L668" s="161">
        <v>1</v>
      </c>
      <c r="M668" s="161" t="s">
        <v>950</v>
      </c>
      <c r="N668" s="158" t="s">
        <v>36</v>
      </c>
      <c r="O668" s="161"/>
    </row>
    <row r="669" spans="1:15" ht="15" customHeight="1">
      <c r="A669" s="161">
        <v>668</v>
      </c>
      <c r="B669" s="162">
        <v>40000000449</v>
      </c>
      <c r="C669" s="158" t="s">
        <v>46</v>
      </c>
      <c r="D669" s="158" t="s">
        <v>20</v>
      </c>
      <c r="E669" s="161" t="s">
        <v>2027</v>
      </c>
      <c r="F669" s="161">
        <v>114</v>
      </c>
      <c r="G669" s="161">
        <v>114</v>
      </c>
      <c r="H669" s="161">
        <v>1</v>
      </c>
      <c r="I669" s="161" t="s">
        <v>168</v>
      </c>
      <c r="J669" s="161" t="s">
        <v>67</v>
      </c>
      <c r="K669" s="161" t="s">
        <v>810</v>
      </c>
      <c r="L669" s="161">
        <v>1</v>
      </c>
      <c r="M669" s="161" t="s">
        <v>939</v>
      </c>
      <c r="N669" s="158" t="s">
        <v>25</v>
      </c>
      <c r="O669" s="161"/>
    </row>
    <row r="670" spans="1:15" ht="15" customHeight="1">
      <c r="A670" s="161">
        <v>669</v>
      </c>
      <c r="B670" s="162">
        <v>40000000448</v>
      </c>
      <c r="C670" s="158" t="s">
        <v>109</v>
      </c>
      <c r="D670" s="158" t="s">
        <v>20</v>
      </c>
      <c r="E670" s="161" t="s">
        <v>2027</v>
      </c>
      <c r="F670" s="161">
        <v>512</v>
      </c>
      <c r="G670" s="161">
        <v>512</v>
      </c>
      <c r="H670" s="161">
        <v>1</v>
      </c>
      <c r="I670" s="161" t="s">
        <v>168</v>
      </c>
      <c r="J670" s="161" t="s">
        <v>12</v>
      </c>
      <c r="K670" s="161">
        <v>32</v>
      </c>
      <c r="L670" s="161">
        <v>1</v>
      </c>
      <c r="M670" s="161" t="s">
        <v>895</v>
      </c>
      <c r="N670" s="158" t="s">
        <v>25</v>
      </c>
      <c r="O670" s="161"/>
    </row>
    <row r="671" spans="1:15" ht="15" customHeight="1">
      <c r="A671" s="161">
        <v>670</v>
      </c>
      <c r="B671" s="162">
        <v>40000000447</v>
      </c>
      <c r="C671" s="158" t="s">
        <v>52</v>
      </c>
      <c r="D671" s="158" t="s">
        <v>20</v>
      </c>
      <c r="E671" s="161" t="s">
        <v>2027</v>
      </c>
      <c r="F671" s="161">
        <v>376</v>
      </c>
      <c r="G671" s="161">
        <v>376</v>
      </c>
      <c r="H671" s="161">
        <v>1</v>
      </c>
      <c r="I671" s="161" t="s">
        <v>168</v>
      </c>
      <c r="J671" s="161" t="s">
        <v>67</v>
      </c>
      <c r="K671" s="161">
        <v>38</v>
      </c>
      <c r="L671" s="161">
        <v>1</v>
      </c>
      <c r="M671" s="161" t="s">
        <v>972</v>
      </c>
      <c r="N671" s="158" t="s">
        <v>36</v>
      </c>
      <c r="O671" s="161"/>
    </row>
    <row r="672" spans="1:15" ht="15" customHeight="1">
      <c r="A672" s="161">
        <v>671</v>
      </c>
      <c r="B672" s="162">
        <v>40000000446</v>
      </c>
      <c r="C672" s="158" t="s">
        <v>47</v>
      </c>
      <c r="D672" s="163" t="s">
        <v>10</v>
      </c>
      <c r="E672" s="161" t="s">
        <v>2027</v>
      </c>
      <c r="F672" s="161">
        <v>406</v>
      </c>
      <c r="G672" s="161">
        <v>406</v>
      </c>
      <c r="H672" s="161">
        <v>1</v>
      </c>
      <c r="I672" s="161" t="s">
        <v>168</v>
      </c>
      <c r="J672" s="161" t="s">
        <v>67</v>
      </c>
      <c r="K672" s="161" t="s">
        <v>978</v>
      </c>
      <c r="L672" s="161">
        <v>1</v>
      </c>
      <c r="M672" s="161" t="s">
        <v>972</v>
      </c>
      <c r="N672" s="158" t="s">
        <v>13</v>
      </c>
      <c r="O672" s="161"/>
    </row>
    <row r="673" spans="1:26" ht="15" customHeight="1">
      <c r="A673" s="161">
        <v>672</v>
      </c>
      <c r="B673" s="162">
        <v>40000000445</v>
      </c>
      <c r="C673" s="158" t="s">
        <v>171</v>
      </c>
      <c r="D673" s="158" t="s">
        <v>20</v>
      </c>
      <c r="E673" s="161" t="s">
        <v>2027</v>
      </c>
      <c r="F673" s="161">
        <v>84</v>
      </c>
      <c r="G673" s="161">
        <v>84</v>
      </c>
      <c r="H673" s="161">
        <v>1</v>
      </c>
      <c r="I673" s="161" t="s">
        <v>168</v>
      </c>
      <c r="J673" s="161" t="s">
        <v>67</v>
      </c>
      <c r="K673" s="161" t="s">
        <v>821</v>
      </c>
      <c r="L673" s="161">
        <v>1</v>
      </c>
      <c r="M673" s="161" t="s">
        <v>857</v>
      </c>
      <c r="N673" s="158" t="s">
        <v>36</v>
      </c>
      <c r="O673" s="161"/>
    </row>
    <row r="674" spans="1:26" ht="15" customHeight="1">
      <c r="A674" s="161">
        <v>673</v>
      </c>
      <c r="B674" s="162">
        <v>40000000444</v>
      </c>
      <c r="C674" s="158" t="s">
        <v>47</v>
      </c>
      <c r="D674" s="158" t="s">
        <v>20</v>
      </c>
      <c r="E674" s="161" t="s">
        <v>2027</v>
      </c>
      <c r="F674" s="161">
        <v>244</v>
      </c>
      <c r="G674" s="161">
        <v>244</v>
      </c>
      <c r="H674" s="161">
        <v>1</v>
      </c>
      <c r="I674" s="161" t="s">
        <v>168</v>
      </c>
      <c r="J674" s="161" t="s">
        <v>67</v>
      </c>
      <c r="K674" s="161" t="s">
        <v>959</v>
      </c>
      <c r="L674" s="161">
        <v>1</v>
      </c>
      <c r="M674" s="161" t="s">
        <v>972</v>
      </c>
      <c r="N674" s="158" t="s">
        <v>149</v>
      </c>
      <c r="O674" s="161"/>
    </row>
    <row r="675" spans="1:26" ht="15" customHeight="1">
      <c r="A675" s="161">
        <v>674</v>
      </c>
      <c r="B675" s="162">
        <v>40000000443</v>
      </c>
      <c r="C675" s="158" t="s">
        <v>64</v>
      </c>
      <c r="D675" s="158" t="s">
        <v>20</v>
      </c>
      <c r="E675" s="161" t="s">
        <v>2027</v>
      </c>
      <c r="F675" s="161">
        <v>304</v>
      </c>
      <c r="G675" s="161">
        <v>304</v>
      </c>
      <c r="H675" s="161">
        <v>1</v>
      </c>
      <c r="I675" s="161" t="s">
        <v>168</v>
      </c>
      <c r="J675" s="161" t="s">
        <v>67</v>
      </c>
      <c r="K675" s="161" t="s">
        <v>828</v>
      </c>
      <c r="L675" s="161">
        <v>1</v>
      </c>
      <c r="M675" s="161" t="s">
        <v>989</v>
      </c>
      <c r="N675" s="158" t="s">
        <v>149</v>
      </c>
      <c r="O675" s="161"/>
    </row>
    <row r="676" spans="1:26" ht="15" customHeight="1">
      <c r="A676" s="161">
        <v>675</v>
      </c>
      <c r="B676" s="162">
        <v>40000000442</v>
      </c>
      <c r="C676" s="158" t="s">
        <v>50</v>
      </c>
      <c r="D676" s="158" t="s">
        <v>20</v>
      </c>
      <c r="E676" s="161" t="s">
        <v>2027</v>
      </c>
      <c r="F676" s="161">
        <v>294</v>
      </c>
      <c r="G676" s="161">
        <v>294</v>
      </c>
      <c r="H676" s="161">
        <v>1</v>
      </c>
      <c r="I676" s="161" t="s">
        <v>168</v>
      </c>
      <c r="J676" s="161" t="s">
        <v>67</v>
      </c>
      <c r="K676" s="161">
        <v>42</v>
      </c>
      <c r="L676" s="161">
        <v>1</v>
      </c>
      <c r="M676" s="161" t="s">
        <v>903</v>
      </c>
      <c r="N676" s="158" t="s">
        <v>174</v>
      </c>
      <c r="O676" s="161"/>
    </row>
    <row r="677" spans="1:26" ht="15" customHeight="1">
      <c r="A677" s="161">
        <v>676</v>
      </c>
      <c r="B677" s="162">
        <v>40000000441</v>
      </c>
      <c r="C677" s="158" t="s">
        <v>175</v>
      </c>
      <c r="D677" s="158" t="s">
        <v>20</v>
      </c>
      <c r="E677" s="161" t="s">
        <v>2027</v>
      </c>
      <c r="F677" s="161">
        <v>118</v>
      </c>
      <c r="G677" s="161">
        <v>118</v>
      </c>
      <c r="H677" s="161">
        <v>1</v>
      </c>
      <c r="I677" s="161" t="s">
        <v>168</v>
      </c>
      <c r="J677" s="161" t="s">
        <v>67</v>
      </c>
      <c r="K677" s="161" t="s">
        <v>810</v>
      </c>
      <c r="L677" s="161">
        <v>1</v>
      </c>
      <c r="M677" s="161" t="s">
        <v>958</v>
      </c>
      <c r="N677" s="158" t="s">
        <v>156</v>
      </c>
      <c r="O677" s="161"/>
    </row>
    <row r="678" spans="1:26" ht="15" customHeight="1">
      <c r="A678" s="161">
        <v>677</v>
      </c>
      <c r="B678" s="162">
        <v>40000000440</v>
      </c>
      <c r="C678" s="158" t="s">
        <v>14</v>
      </c>
      <c r="D678" s="158" t="s">
        <v>20</v>
      </c>
      <c r="E678" s="161" t="s">
        <v>2027</v>
      </c>
      <c r="F678" s="161">
        <v>250</v>
      </c>
      <c r="G678" s="161">
        <v>250</v>
      </c>
      <c r="H678" s="161">
        <v>1</v>
      </c>
      <c r="I678" s="161" t="s">
        <v>168</v>
      </c>
      <c r="J678" s="161" t="s">
        <v>67</v>
      </c>
      <c r="K678" s="161">
        <v>40</v>
      </c>
      <c r="L678" s="161">
        <v>1</v>
      </c>
      <c r="M678" s="161" t="s">
        <v>857</v>
      </c>
      <c r="N678" s="158" t="s">
        <v>36</v>
      </c>
      <c r="O678" s="161"/>
    </row>
    <row r="679" spans="1:26" ht="15" customHeight="1">
      <c r="A679" s="161">
        <v>678</v>
      </c>
      <c r="B679" s="162">
        <v>40000000439</v>
      </c>
      <c r="C679" s="158" t="s">
        <v>52</v>
      </c>
      <c r="D679" s="158" t="s">
        <v>20</v>
      </c>
      <c r="E679" s="161" t="s">
        <v>2027</v>
      </c>
      <c r="F679" s="161">
        <v>484</v>
      </c>
      <c r="G679" s="161">
        <v>484</v>
      </c>
      <c r="H679" s="161">
        <v>1</v>
      </c>
      <c r="I679" s="161" t="s">
        <v>168</v>
      </c>
      <c r="J679" s="161" t="s">
        <v>67</v>
      </c>
      <c r="K679" s="161">
        <v>40</v>
      </c>
      <c r="L679" s="161">
        <v>1</v>
      </c>
      <c r="M679" s="161" t="s">
        <v>889</v>
      </c>
      <c r="N679" s="158" t="s">
        <v>36</v>
      </c>
      <c r="O679" s="161"/>
    </row>
    <row r="680" spans="1:26" ht="15" customHeight="1">
      <c r="A680" s="161">
        <v>679</v>
      </c>
      <c r="B680" s="162">
        <v>40000000438</v>
      </c>
      <c r="C680" s="158" t="s">
        <v>109</v>
      </c>
      <c r="D680" s="158" t="s">
        <v>20</v>
      </c>
      <c r="E680" s="161" t="s">
        <v>2027</v>
      </c>
      <c r="F680" s="161">
        <v>486</v>
      </c>
      <c r="G680" s="161">
        <v>486</v>
      </c>
      <c r="H680" s="161">
        <v>1</v>
      </c>
      <c r="I680" s="161" t="s">
        <v>168</v>
      </c>
      <c r="J680" s="161" t="s">
        <v>67</v>
      </c>
      <c r="K680" s="161">
        <v>42</v>
      </c>
      <c r="L680" s="161">
        <v>1</v>
      </c>
      <c r="M680" s="161" t="s">
        <v>896</v>
      </c>
      <c r="N680" s="158" t="s">
        <v>25</v>
      </c>
      <c r="O680" s="161"/>
    </row>
    <row r="681" spans="1:26" ht="15" customHeight="1">
      <c r="A681" s="164">
        <v>680</v>
      </c>
      <c r="B681" s="168">
        <v>40000000437</v>
      </c>
      <c r="C681" s="169" t="s">
        <v>46</v>
      </c>
      <c r="D681" s="169" t="s">
        <v>116</v>
      </c>
      <c r="E681" s="164" t="s">
        <v>2027</v>
      </c>
      <c r="F681" s="164">
        <v>92</v>
      </c>
      <c r="G681" s="164">
        <v>92</v>
      </c>
      <c r="H681" s="164">
        <v>1</v>
      </c>
      <c r="I681" s="164" t="s">
        <v>168</v>
      </c>
      <c r="J681" s="164" t="s">
        <v>67</v>
      </c>
      <c r="K681" s="164" t="s">
        <v>991</v>
      </c>
      <c r="L681" s="164">
        <v>1</v>
      </c>
      <c r="M681" s="164" t="s">
        <v>895</v>
      </c>
      <c r="N681" s="169" t="s">
        <v>25</v>
      </c>
      <c r="O681" s="164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</row>
    <row r="682" spans="1:26" ht="15" customHeight="1">
      <c r="A682" s="161">
        <v>681</v>
      </c>
      <c r="B682" s="162">
        <v>40000000436</v>
      </c>
      <c r="C682" s="158" t="s">
        <v>14</v>
      </c>
      <c r="D682" s="158" t="s">
        <v>20</v>
      </c>
      <c r="E682" s="161" t="s">
        <v>2027</v>
      </c>
      <c r="F682" s="161">
        <v>164</v>
      </c>
      <c r="G682" s="161">
        <v>164</v>
      </c>
      <c r="H682" s="161">
        <v>1</v>
      </c>
      <c r="I682" s="161" t="s">
        <v>168</v>
      </c>
      <c r="J682" s="161" t="s">
        <v>67</v>
      </c>
      <c r="K682" s="161" t="s">
        <v>825</v>
      </c>
      <c r="L682" s="161">
        <v>1</v>
      </c>
      <c r="M682" s="161" t="s">
        <v>951</v>
      </c>
      <c r="N682" s="158" t="s">
        <v>36</v>
      </c>
      <c r="O682" s="161"/>
    </row>
    <row r="683" spans="1:26" ht="15" customHeight="1">
      <c r="A683" s="161">
        <v>682</v>
      </c>
      <c r="B683" s="162">
        <v>40000000435</v>
      </c>
      <c r="C683" s="158" t="s">
        <v>64</v>
      </c>
      <c r="D683" s="158" t="s">
        <v>20</v>
      </c>
      <c r="E683" s="161" t="s">
        <v>2027</v>
      </c>
      <c r="F683" s="161">
        <v>366</v>
      </c>
      <c r="G683" s="161">
        <v>366</v>
      </c>
      <c r="H683" s="161">
        <v>1</v>
      </c>
      <c r="I683" s="161" t="s">
        <v>168</v>
      </c>
      <c r="J683" s="161" t="s">
        <v>67</v>
      </c>
      <c r="K683" s="161">
        <v>42</v>
      </c>
      <c r="L683" s="161">
        <v>1</v>
      </c>
      <c r="M683" s="161" t="s">
        <v>895</v>
      </c>
      <c r="N683" s="158" t="s">
        <v>149</v>
      </c>
      <c r="O683" s="161"/>
    </row>
    <row r="684" spans="1:26" ht="15" customHeight="1">
      <c r="A684" s="161">
        <v>683</v>
      </c>
      <c r="B684" s="162">
        <v>40000000434</v>
      </c>
      <c r="C684" s="158" t="s">
        <v>69</v>
      </c>
      <c r="D684" s="158" t="s">
        <v>20</v>
      </c>
      <c r="E684" s="161" t="s">
        <v>2027</v>
      </c>
      <c r="F684" s="161">
        <v>144</v>
      </c>
      <c r="G684" s="161">
        <v>144</v>
      </c>
      <c r="H684" s="161">
        <v>1</v>
      </c>
      <c r="I684" s="161" t="s">
        <v>168</v>
      </c>
      <c r="J684" s="161" t="s">
        <v>67</v>
      </c>
      <c r="K684" s="161" t="s">
        <v>821</v>
      </c>
      <c r="L684" s="161">
        <v>1</v>
      </c>
      <c r="M684" s="161" t="s">
        <v>857</v>
      </c>
      <c r="N684" s="158" t="s">
        <v>36</v>
      </c>
      <c r="O684" s="161"/>
    </row>
    <row r="685" spans="1:26" ht="15" customHeight="1">
      <c r="A685" s="161">
        <v>684</v>
      </c>
      <c r="B685" s="162">
        <v>40000000433</v>
      </c>
      <c r="C685" s="158" t="s">
        <v>52</v>
      </c>
      <c r="D685" s="158" t="s">
        <v>20</v>
      </c>
      <c r="E685" s="161" t="s">
        <v>2027</v>
      </c>
      <c r="F685" s="161">
        <v>266</v>
      </c>
      <c r="G685" s="161">
        <v>266</v>
      </c>
      <c r="H685" s="161">
        <v>1</v>
      </c>
      <c r="I685" s="161" t="s">
        <v>168</v>
      </c>
      <c r="J685" s="161" t="s">
        <v>176</v>
      </c>
      <c r="K685" s="161" t="s">
        <v>858</v>
      </c>
      <c r="L685" s="161">
        <v>1</v>
      </c>
      <c r="M685" s="161" t="s">
        <v>889</v>
      </c>
      <c r="N685" s="158" t="s">
        <v>36</v>
      </c>
      <c r="O685" s="161"/>
    </row>
    <row r="686" spans="1:26" ht="15" customHeight="1">
      <c r="A686" s="161">
        <v>685</v>
      </c>
      <c r="B686" s="162">
        <v>40000000432</v>
      </c>
      <c r="C686" s="158" t="s">
        <v>14</v>
      </c>
      <c r="D686" s="158" t="s">
        <v>20</v>
      </c>
      <c r="E686" s="161" t="s">
        <v>2027</v>
      </c>
      <c r="F686" s="161">
        <v>248</v>
      </c>
      <c r="G686" s="161">
        <v>248</v>
      </c>
      <c r="H686" s="161">
        <v>1</v>
      </c>
      <c r="I686" s="161" t="s">
        <v>168</v>
      </c>
      <c r="J686" s="161" t="s">
        <v>67</v>
      </c>
      <c r="K686" s="161">
        <v>36</v>
      </c>
      <c r="L686" s="161">
        <v>1</v>
      </c>
      <c r="M686" s="161" t="s">
        <v>857</v>
      </c>
      <c r="N686" s="158" t="s">
        <v>25</v>
      </c>
      <c r="O686" s="161"/>
    </row>
    <row r="687" spans="1:26" ht="15" customHeight="1">
      <c r="A687" s="161">
        <v>686</v>
      </c>
      <c r="B687" s="162">
        <v>40000000431</v>
      </c>
      <c r="C687" s="158" t="s">
        <v>14</v>
      </c>
      <c r="D687" s="158" t="s">
        <v>20</v>
      </c>
      <c r="E687" s="161" t="s">
        <v>2027</v>
      </c>
      <c r="F687" s="161">
        <v>214</v>
      </c>
      <c r="G687" s="161">
        <v>214</v>
      </c>
      <c r="H687" s="161">
        <v>1</v>
      </c>
      <c r="I687" s="161" t="s">
        <v>168</v>
      </c>
      <c r="J687" s="161" t="s">
        <v>67</v>
      </c>
      <c r="K687" s="161" t="s">
        <v>929</v>
      </c>
      <c r="L687" s="161">
        <v>1</v>
      </c>
      <c r="M687" s="161" t="s">
        <v>892</v>
      </c>
      <c r="N687" s="158" t="s">
        <v>113</v>
      </c>
      <c r="O687" s="161"/>
    </row>
    <row r="688" spans="1:26" ht="15" customHeight="1">
      <c r="A688" s="161">
        <v>687</v>
      </c>
      <c r="B688" s="162">
        <v>40000000430</v>
      </c>
      <c r="C688" s="158" t="s">
        <v>109</v>
      </c>
      <c r="D688" s="158" t="s">
        <v>20</v>
      </c>
      <c r="E688" s="161" t="s">
        <v>2027</v>
      </c>
      <c r="F688" s="161">
        <v>746</v>
      </c>
      <c r="G688" s="161">
        <v>746</v>
      </c>
      <c r="H688" s="161">
        <v>1</v>
      </c>
      <c r="I688" s="161" t="s">
        <v>168</v>
      </c>
      <c r="J688" s="161" t="s">
        <v>12</v>
      </c>
      <c r="K688" s="161">
        <v>34</v>
      </c>
      <c r="L688" s="161">
        <v>1</v>
      </c>
      <c r="M688" s="161" t="s">
        <v>895</v>
      </c>
      <c r="N688" s="158" t="s">
        <v>25</v>
      </c>
      <c r="O688" s="161"/>
    </row>
    <row r="689" spans="1:15" ht="15" customHeight="1">
      <c r="A689" s="161">
        <v>688</v>
      </c>
      <c r="B689" s="162">
        <v>40000000429</v>
      </c>
      <c r="C689" s="158" t="s">
        <v>47</v>
      </c>
      <c r="D689" s="158" t="s">
        <v>20</v>
      </c>
      <c r="E689" s="161" t="s">
        <v>2027</v>
      </c>
      <c r="F689" s="161">
        <v>244</v>
      </c>
      <c r="G689" s="161">
        <v>244</v>
      </c>
      <c r="H689" s="161">
        <v>1</v>
      </c>
      <c r="I689" s="161" t="s">
        <v>168</v>
      </c>
      <c r="J689" s="161" t="s">
        <v>12</v>
      </c>
      <c r="K689" s="161" t="s">
        <v>828</v>
      </c>
      <c r="L689" s="161">
        <v>1</v>
      </c>
      <c r="M689" s="161" t="s">
        <v>926</v>
      </c>
      <c r="N689" s="158" t="s">
        <v>25</v>
      </c>
      <c r="O689" s="161"/>
    </row>
    <row r="690" spans="1:15" ht="15" customHeight="1">
      <c r="A690" s="161">
        <v>689</v>
      </c>
      <c r="B690" s="162">
        <v>40000000428</v>
      </c>
      <c r="C690" s="158" t="s">
        <v>34</v>
      </c>
      <c r="D690" s="158" t="s">
        <v>20</v>
      </c>
      <c r="E690" s="161" t="s">
        <v>2026</v>
      </c>
      <c r="F690" s="161">
        <v>462</v>
      </c>
      <c r="G690" s="161">
        <v>462</v>
      </c>
      <c r="H690" s="161">
        <v>1</v>
      </c>
      <c r="I690" s="161" t="s">
        <v>168</v>
      </c>
      <c r="J690" s="161" t="s">
        <v>108</v>
      </c>
      <c r="K690" s="161" t="s">
        <v>810</v>
      </c>
      <c r="L690" s="161">
        <v>1</v>
      </c>
      <c r="M690" s="161" t="s">
        <v>972</v>
      </c>
      <c r="N690" s="158" t="s">
        <v>36</v>
      </c>
      <c r="O690" s="161"/>
    </row>
    <row r="691" spans="1:15" ht="15" customHeight="1">
      <c r="A691" s="161">
        <v>690</v>
      </c>
      <c r="B691" s="162">
        <v>40000000427</v>
      </c>
      <c r="C691" s="158" t="s">
        <v>34</v>
      </c>
      <c r="D691" s="158" t="s">
        <v>20</v>
      </c>
      <c r="E691" s="161" t="s">
        <v>2026</v>
      </c>
      <c r="F691" s="161">
        <v>508</v>
      </c>
      <c r="G691" s="161">
        <v>508</v>
      </c>
      <c r="H691" s="161">
        <v>1</v>
      </c>
      <c r="I691" s="161" t="s">
        <v>168</v>
      </c>
      <c r="J691" s="161" t="s">
        <v>108</v>
      </c>
      <c r="K691" s="161" t="s">
        <v>821</v>
      </c>
      <c r="L691" s="161">
        <v>1</v>
      </c>
      <c r="M691" s="161" t="s">
        <v>972</v>
      </c>
      <c r="N691" s="158" t="s">
        <v>36</v>
      </c>
      <c r="O691" s="161"/>
    </row>
    <row r="692" spans="1:15" ht="15" customHeight="1">
      <c r="A692" s="161">
        <v>691</v>
      </c>
      <c r="B692" s="162">
        <v>40000000426</v>
      </c>
      <c r="C692" s="158" t="s">
        <v>34</v>
      </c>
      <c r="D692" s="158" t="s">
        <v>20</v>
      </c>
      <c r="E692" s="161" t="s">
        <v>2026</v>
      </c>
      <c r="F692" s="161">
        <v>440</v>
      </c>
      <c r="G692" s="161">
        <v>440</v>
      </c>
      <c r="H692" s="161">
        <v>1</v>
      </c>
      <c r="I692" s="161" t="s">
        <v>168</v>
      </c>
      <c r="J692" s="161" t="s">
        <v>108</v>
      </c>
      <c r="K692" s="161" t="s">
        <v>858</v>
      </c>
      <c r="L692" s="161">
        <v>1</v>
      </c>
      <c r="M692" s="161" t="s">
        <v>972</v>
      </c>
      <c r="N692" s="158" t="s">
        <v>36</v>
      </c>
      <c r="O692" s="161"/>
    </row>
    <row r="693" spans="1:15" ht="15" customHeight="1">
      <c r="A693" s="161">
        <v>692</v>
      </c>
      <c r="B693" s="162">
        <v>40000000425</v>
      </c>
      <c r="C693" s="158" t="s">
        <v>115</v>
      </c>
      <c r="D693" s="158" t="s">
        <v>20</v>
      </c>
      <c r="E693" s="161" t="s">
        <v>2027</v>
      </c>
      <c r="F693" s="161">
        <v>274</v>
      </c>
      <c r="G693" s="161">
        <v>274</v>
      </c>
      <c r="H693" s="161">
        <v>1</v>
      </c>
      <c r="I693" s="161" t="s">
        <v>168</v>
      </c>
      <c r="J693" s="161" t="s">
        <v>176</v>
      </c>
      <c r="K693" s="161">
        <v>38</v>
      </c>
      <c r="L693" s="161">
        <v>1</v>
      </c>
      <c r="M693" s="161" t="s">
        <v>964</v>
      </c>
      <c r="N693" s="158" t="s">
        <v>25</v>
      </c>
      <c r="O693" s="161"/>
    </row>
    <row r="694" spans="1:15" ht="15" customHeight="1">
      <c r="A694" s="161">
        <v>693</v>
      </c>
      <c r="B694" s="162">
        <v>40000000424</v>
      </c>
      <c r="C694" s="158" t="s">
        <v>73</v>
      </c>
      <c r="D694" s="158" t="s">
        <v>20</v>
      </c>
      <c r="E694" s="161" t="s">
        <v>2027</v>
      </c>
      <c r="F694" s="161">
        <v>80</v>
      </c>
      <c r="G694" s="161">
        <v>80</v>
      </c>
      <c r="H694" s="161">
        <v>1</v>
      </c>
      <c r="I694" s="161" t="s">
        <v>168</v>
      </c>
      <c r="J694" s="161" t="s">
        <v>67</v>
      </c>
      <c r="K694" s="161" t="s">
        <v>994</v>
      </c>
      <c r="L694" s="161">
        <v>1</v>
      </c>
      <c r="M694" s="161" t="s">
        <v>857</v>
      </c>
      <c r="N694" s="158" t="s">
        <v>25</v>
      </c>
      <c r="O694" s="161"/>
    </row>
    <row r="695" spans="1:15" ht="15" customHeight="1">
      <c r="A695" s="161">
        <v>694</v>
      </c>
      <c r="B695" s="162">
        <v>40000000423</v>
      </c>
      <c r="C695" s="158" t="s">
        <v>14</v>
      </c>
      <c r="D695" s="158" t="s">
        <v>20</v>
      </c>
      <c r="E695" s="161" t="s">
        <v>2027</v>
      </c>
      <c r="F695" s="161">
        <v>328</v>
      </c>
      <c r="G695" s="161">
        <v>328</v>
      </c>
      <c r="H695" s="161">
        <v>1</v>
      </c>
      <c r="I695" s="161" t="s">
        <v>168</v>
      </c>
      <c r="J695" s="161" t="s">
        <v>67</v>
      </c>
      <c r="K695" s="161" t="s">
        <v>825</v>
      </c>
      <c r="L695" s="161">
        <v>1</v>
      </c>
      <c r="M695" s="161" t="s">
        <v>896</v>
      </c>
      <c r="N695" s="158" t="s">
        <v>72</v>
      </c>
      <c r="O695" s="161"/>
    </row>
    <row r="696" spans="1:15" ht="15" customHeight="1">
      <c r="A696" s="161">
        <v>695</v>
      </c>
      <c r="B696" s="162">
        <v>40000000422</v>
      </c>
      <c r="C696" s="158" t="s">
        <v>14</v>
      </c>
      <c r="D696" s="158" t="s">
        <v>20</v>
      </c>
      <c r="E696" s="161" t="s">
        <v>2027</v>
      </c>
      <c r="F696" s="161">
        <v>150</v>
      </c>
      <c r="G696" s="161">
        <v>150</v>
      </c>
      <c r="H696" s="161">
        <v>1</v>
      </c>
      <c r="I696" s="161" t="s">
        <v>168</v>
      </c>
      <c r="J696" s="161" t="s">
        <v>172</v>
      </c>
      <c r="K696" s="161" t="s">
        <v>810</v>
      </c>
      <c r="L696" s="161">
        <v>1</v>
      </c>
      <c r="M696" s="161" t="s">
        <v>889</v>
      </c>
      <c r="N696" s="158" t="s">
        <v>149</v>
      </c>
      <c r="O696" s="161"/>
    </row>
    <row r="697" spans="1:15" ht="15" customHeight="1">
      <c r="A697" s="161">
        <v>696</v>
      </c>
      <c r="B697" s="162">
        <v>40000000421</v>
      </c>
      <c r="C697" s="158" t="s">
        <v>64</v>
      </c>
      <c r="D697" s="158" t="s">
        <v>20</v>
      </c>
      <c r="E697" s="161" t="s">
        <v>2027</v>
      </c>
      <c r="F697" s="161">
        <v>304</v>
      </c>
      <c r="G697" s="161">
        <v>304</v>
      </c>
      <c r="H697" s="161">
        <v>1</v>
      </c>
      <c r="I697" s="161" t="s">
        <v>168</v>
      </c>
      <c r="J697" s="161" t="s">
        <v>172</v>
      </c>
      <c r="K697" s="161">
        <v>34</v>
      </c>
      <c r="L697" s="161">
        <v>1</v>
      </c>
      <c r="M697" s="161" t="s">
        <v>857</v>
      </c>
      <c r="N697" s="158" t="s">
        <v>36</v>
      </c>
      <c r="O697" s="161"/>
    </row>
    <row r="698" spans="1:15" ht="15" customHeight="1">
      <c r="A698" s="161">
        <v>697</v>
      </c>
      <c r="B698" s="162">
        <v>40000000420</v>
      </c>
      <c r="C698" s="158" t="s">
        <v>175</v>
      </c>
      <c r="D698" s="158" t="s">
        <v>20</v>
      </c>
      <c r="E698" s="161" t="s">
        <v>2027</v>
      </c>
      <c r="F698" s="161">
        <v>104</v>
      </c>
      <c r="G698" s="161">
        <v>104</v>
      </c>
      <c r="H698" s="161">
        <v>1</v>
      </c>
      <c r="I698" s="161" t="s">
        <v>168</v>
      </c>
      <c r="J698" s="161" t="s">
        <v>67</v>
      </c>
      <c r="K698" s="161" t="s">
        <v>810</v>
      </c>
      <c r="L698" s="161">
        <v>1</v>
      </c>
      <c r="M698" s="161" t="s">
        <v>951</v>
      </c>
      <c r="N698" s="158" t="s">
        <v>36</v>
      </c>
      <c r="O698" s="161"/>
    </row>
    <row r="699" spans="1:15" ht="15" customHeight="1">
      <c r="A699" s="161">
        <v>698</v>
      </c>
      <c r="B699" s="162">
        <v>40000000419</v>
      </c>
      <c r="C699" s="158" t="s">
        <v>175</v>
      </c>
      <c r="D699" s="158" t="s">
        <v>20</v>
      </c>
      <c r="E699" s="161" t="s">
        <v>2027</v>
      </c>
      <c r="F699" s="161">
        <v>78</v>
      </c>
      <c r="G699" s="161">
        <v>78</v>
      </c>
      <c r="H699" s="161">
        <v>1</v>
      </c>
      <c r="I699" s="161" t="s">
        <v>168</v>
      </c>
      <c r="J699" s="161" t="s">
        <v>67</v>
      </c>
      <c r="K699" s="161" t="s">
        <v>810</v>
      </c>
      <c r="L699" s="161">
        <v>1</v>
      </c>
      <c r="M699" s="161" t="s">
        <v>857</v>
      </c>
      <c r="N699" s="158" t="s">
        <v>25</v>
      </c>
      <c r="O699" s="161"/>
    </row>
    <row r="700" spans="1:15" ht="15" customHeight="1">
      <c r="A700" s="161">
        <v>699</v>
      </c>
      <c r="B700" s="162">
        <v>40000000418</v>
      </c>
      <c r="C700" s="158" t="s">
        <v>46</v>
      </c>
      <c r="D700" s="158" t="s">
        <v>20</v>
      </c>
      <c r="E700" s="161" t="s">
        <v>2027</v>
      </c>
      <c r="F700" s="161">
        <v>148</v>
      </c>
      <c r="G700" s="161">
        <v>148</v>
      </c>
      <c r="H700" s="161">
        <v>1</v>
      </c>
      <c r="I700" s="161" t="s">
        <v>168</v>
      </c>
      <c r="J700" s="161" t="s">
        <v>67</v>
      </c>
      <c r="K700" s="161" t="s">
        <v>821</v>
      </c>
      <c r="L700" s="161">
        <v>1</v>
      </c>
      <c r="M700" s="161" t="s">
        <v>903</v>
      </c>
      <c r="N700" s="158" t="s">
        <v>25</v>
      </c>
      <c r="O700" s="161"/>
    </row>
    <row r="701" spans="1:15" ht="15" customHeight="1">
      <c r="A701" s="161">
        <v>700</v>
      </c>
      <c r="B701" s="162">
        <v>40000000417</v>
      </c>
      <c r="C701" s="158" t="s">
        <v>46</v>
      </c>
      <c r="D701" s="158" t="s">
        <v>20</v>
      </c>
      <c r="E701" s="161" t="s">
        <v>2027</v>
      </c>
      <c r="F701" s="161">
        <v>114</v>
      </c>
      <c r="G701" s="161">
        <v>114</v>
      </c>
      <c r="H701" s="161">
        <v>1</v>
      </c>
      <c r="I701" s="161" t="s">
        <v>168</v>
      </c>
      <c r="J701" s="161" t="s">
        <v>67</v>
      </c>
      <c r="K701" s="161" t="s">
        <v>858</v>
      </c>
      <c r="L701" s="161">
        <v>1</v>
      </c>
      <c r="M701" s="161" t="s">
        <v>926</v>
      </c>
      <c r="N701" s="158" t="s">
        <v>25</v>
      </c>
      <c r="O701" s="161"/>
    </row>
    <row r="702" spans="1:15" ht="15" customHeight="1">
      <c r="A702" s="161">
        <v>701</v>
      </c>
      <c r="B702" s="162">
        <v>40000000416</v>
      </c>
      <c r="C702" s="163" t="s">
        <v>9</v>
      </c>
      <c r="D702" s="158" t="s">
        <v>20</v>
      </c>
      <c r="E702" s="161" t="s">
        <v>2026</v>
      </c>
      <c r="F702" s="161">
        <v>534</v>
      </c>
      <c r="G702" s="161">
        <v>534</v>
      </c>
      <c r="H702" s="161">
        <v>1</v>
      </c>
      <c r="I702" s="161" t="s">
        <v>168</v>
      </c>
      <c r="J702" s="161" t="s">
        <v>67</v>
      </c>
      <c r="K702" s="161" t="s">
        <v>825</v>
      </c>
      <c r="L702" s="161">
        <v>1</v>
      </c>
      <c r="M702" s="161" t="s">
        <v>892</v>
      </c>
      <c r="N702" s="158" t="s">
        <v>25</v>
      </c>
      <c r="O702" s="161"/>
    </row>
    <row r="703" spans="1:15" ht="15" customHeight="1">
      <c r="A703" s="161">
        <v>702</v>
      </c>
      <c r="B703" s="162">
        <v>40000000415</v>
      </c>
      <c r="C703" s="158" t="s">
        <v>64</v>
      </c>
      <c r="D703" s="158" t="s">
        <v>20</v>
      </c>
      <c r="E703" s="161" t="s">
        <v>2027</v>
      </c>
      <c r="F703" s="161">
        <v>354</v>
      </c>
      <c r="G703" s="161">
        <v>354</v>
      </c>
      <c r="H703" s="161">
        <v>1</v>
      </c>
      <c r="I703" s="161" t="s">
        <v>168</v>
      </c>
      <c r="J703" s="161" t="s">
        <v>67</v>
      </c>
      <c r="K703" s="161">
        <v>34</v>
      </c>
      <c r="L703" s="161">
        <v>1</v>
      </c>
      <c r="M703" s="161" t="s">
        <v>857</v>
      </c>
      <c r="N703" s="158" t="s">
        <v>149</v>
      </c>
      <c r="O703" s="161"/>
    </row>
    <row r="704" spans="1:15" ht="15" customHeight="1">
      <c r="A704" s="161">
        <v>703</v>
      </c>
      <c r="B704" s="162">
        <v>40000000414</v>
      </c>
      <c r="C704" s="158" t="s">
        <v>175</v>
      </c>
      <c r="D704" s="158" t="s">
        <v>20</v>
      </c>
      <c r="E704" s="161" t="s">
        <v>2027</v>
      </c>
      <c r="F704" s="161">
        <v>134</v>
      </c>
      <c r="G704" s="161">
        <v>134</v>
      </c>
      <c r="H704" s="161">
        <v>1</v>
      </c>
      <c r="I704" s="161" t="s">
        <v>168</v>
      </c>
      <c r="J704" s="161" t="s">
        <v>67</v>
      </c>
      <c r="K704" s="161" t="s">
        <v>825</v>
      </c>
      <c r="L704" s="161">
        <v>1</v>
      </c>
      <c r="M704" s="161" t="s">
        <v>951</v>
      </c>
      <c r="N704" s="158" t="s">
        <v>149</v>
      </c>
      <c r="O704" s="161"/>
    </row>
    <row r="705" spans="1:15" ht="15" customHeight="1">
      <c r="A705" s="161">
        <v>704</v>
      </c>
      <c r="B705" s="162">
        <v>40000000413</v>
      </c>
      <c r="C705" s="158" t="s">
        <v>47</v>
      </c>
      <c r="D705" s="158" t="s">
        <v>20</v>
      </c>
      <c r="E705" s="161" t="s">
        <v>2027</v>
      </c>
      <c r="F705" s="161">
        <v>240</v>
      </c>
      <c r="G705" s="161">
        <v>240</v>
      </c>
      <c r="H705" s="161">
        <v>1</v>
      </c>
      <c r="I705" s="161" t="s">
        <v>168</v>
      </c>
      <c r="J705" s="161" t="s">
        <v>67</v>
      </c>
      <c r="K705" s="161" t="s">
        <v>858</v>
      </c>
      <c r="L705" s="161">
        <v>1</v>
      </c>
      <c r="M705" s="161" t="s">
        <v>896</v>
      </c>
      <c r="N705" s="158" t="s">
        <v>25</v>
      </c>
      <c r="O705" s="161"/>
    </row>
    <row r="706" spans="1:15" ht="15" customHeight="1">
      <c r="A706" s="161">
        <v>705</v>
      </c>
      <c r="B706" s="162">
        <v>40000000412</v>
      </c>
      <c r="C706" s="158" t="s">
        <v>46</v>
      </c>
      <c r="D706" s="158" t="s">
        <v>20</v>
      </c>
      <c r="E706" s="161" t="s">
        <v>2027</v>
      </c>
      <c r="F706" s="161">
        <v>120</v>
      </c>
      <c r="G706" s="161">
        <v>120</v>
      </c>
      <c r="H706" s="161">
        <v>1</v>
      </c>
      <c r="I706" s="161" t="s">
        <v>168</v>
      </c>
      <c r="J706" s="161" t="s">
        <v>67</v>
      </c>
      <c r="K706" s="161" t="s">
        <v>825</v>
      </c>
      <c r="L706" s="161">
        <v>1</v>
      </c>
      <c r="M706" s="161" t="s">
        <v>896</v>
      </c>
      <c r="N706" s="158" t="s">
        <v>25</v>
      </c>
      <c r="O706" s="161"/>
    </row>
    <row r="707" spans="1:15" ht="15" customHeight="1">
      <c r="A707" s="161">
        <v>706</v>
      </c>
      <c r="B707" s="162">
        <v>40000000411</v>
      </c>
      <c r="C707" s="158" t="s">
        <v>52</v>
      </c>
      <c r="D707" s="158" t="s">
        <v>20</v>
      </c>
      <c r="E707" s="161" t="s">
        <v>2027</v>
      </c>
      <c r="F707" s="161">
        <v>422</v>
      </c>
      <c r="G707" s="161">
        <v>422</v>
      </c>
      <c r="H707" s="161">
        <v>1</v>
      </c>
      <c r="I707" s="161" t="s">
        <v>168</v>
      </c>
      <c r="J707" s="161" t="s">
        <v>67</v>
      </c>
      <c r="K707" s="161" t="s">
        <v>997</v>
      </c>
      <c r="L707" s="161">
        <v>1</v>
      </c>
      <c r="M707" s="161" t="s">
        <v>972</v>
      </c>
      <c r="N707" s="158" t="s">
        <v>25</v>
      </c>
      <c r="O707" s="161"/>
    </row>
    <row r="708" spans="1:15" ht="15" customHeight="1">
      <c r="A708" s="161">
        <v>707</v>
      </c>
      <c r="B708" s="162">
        <v>40000000410</v>
      </c>
      <c r="C708" s="158" t="s">
        <v>14</v>
      </c>
      <c r="D708" s="158" t="s">
        <v>20</v>
      </c>
      <c r="E708" s="161" t="s">
        <v>2027</v>
      </c>
      <c r="F708" s="161">
        <v>144</v>
      </c>
      <c r="G708" s="161">
        <v>144</v>
      </c>
      <c r="H708" s="161">
        <v>1</v>
      </c>
      <c r="I708" s="161" t="s">
        <v>168</v>
      </c>
      <c r="J708" s="161" t="s">
        <v>67</v>
      </c>
      <c r="K708" s="161" t="s">
        <v>825</v>
      </c>
      <c r="L708" s="161">
        <v>1</v>
      </c>
      <c r="M708" s="161" t="s">
        <v>905</v>
      </c>
      <c r="N708" s="158" t="s">
        <v>25</v>
      </c>
      <c r="O708" s="161"/>
    </row>
    <row r="709" spans="1:15" ht="15" customHeight="1">
      <c r="A709" s="161">
        <v>708</v>
      </c>
      <c r="B709" s="162">
        <v>40000000409</v>
      </c>
      <c r="C709" s="158" t="s">
        <v>14</v>
      </c>
      <c r="D709" s="158" t="s">
        <v>20</v>
      </c>
      <c r="E709" s="161" t="s">
        <v>2027</v>
      </c>
      <c r="F709" s="161">
        <v>122</v>
      </c>
      <c r="G709" s="161">
        <v>122</v>
      </c>
      <c r="H709" s="161">
        <v>1</v>
      </c>
      <c r="I709" s="161" t="s">
        <v>168</v>
      </c>
      <c r="J709" s="161" t="s">
        <v>67</v>
      </c>
      <c r="K709" s="161" t="s">
        <v>810</v>
      </c>
      <c r="L709" s="161">
        <v>1</v>
      </c>
      <c r="M709" s="161" t="s">
        <v>857</v>
      </c>
      <c r="N709" s="158" t="s">
        <v>25</v>
      </c>
      <c r="O709" s="161"/>
    </row>
    <row r="710" spans="1:15" ht="15" customHeight="1">
      <c r="A710" s="161">
        <v>709</v>
      </c>
      <c r="B710" s="162">
        <v>40000000408</v>
      </c>
      <c r="C710" s="158" t="s">
        <v>175</v>
      </c>
      <c r="D710" s="158" t="s">
        <v>20</v>
      </c>
      <c r="E710" s="161" t="s">
        <v>2027</v>
      </c>
      <c r="F710" s="161">
        <v>42</v>
      </c>
      <c r="G710" s="161">
        <v>42</v>
      </c>
      <c r="H710" s="161">
        <v>1</v>
      </c>
      <c r="I710" s="161" t="s">
        <v>168</v>
      </c>
      <c r="J710" s="161" t="s">
        <v>67</v>
      </c>
      <c r="K710" s="161" t="s">
        <v>810</v>
      </c>
      <c r="L710" s="161">
        <v>1</v>
      </c>
      <c r="M710" s="161" t="s">
        <v>951</v>
      </c>
      <c r="N710" s="158" t="s">
        <v>36</v>
      </c>
      <c r="O710" s="161"/>
    </row>
    <row r="711" spans="1:15" ht="15" customHeight="1">
      <c r="A711" s="161">
        <v>710</v>
      </c>
      <c r="B711" s="162">
        <v>40000000407</v>
      </c>
      <c r="C711" s="158" t="s">
        <v>14</v>
      </c>
      <c r="D711" s="158" t="s">
        <v>20</v>
      </c>
      <c r="E711" s="161" t="s">
        <v>2027</v>
      </c>
      <c r="F711" s="161">
        <v>118</v>
      </c>
      <c r="G711" s="161">
        <v>118</v>
      </c>
      <c r="H711" s="161">
        <v>1</v>
      </c>
      <c r="I711" s="161" t="s">
        <v>168</v>
      </c>
      <c r="J711" s="161" t="s">
        <v>67</v>
      </c>
      <c r="K711" s="161" t="s">
        <v>810</v>
      </c>
      <c r="L711" s="161">
        <v>1</v>
      </c>
      <c r="M711" s="161" t="s">
        <v>857</v>
      </c>
      <c r="N711" s="158" t="s">
        <v>25</v>
      </c>
      <c r="O711" s="161"/>
    </row>
    <row r="712" spans="1:15" ht="15" customHeight="1">
      <c r="A712" s="161">
        <v>711</v>
      </c>
      <c r="B712" s="162">
        <v>40000000406</v>
      </c>
      <c r="C712" s="158" t="s">
        <v>69</v>
      </c>
      <c r="D712" s="158" t="s">
        <v>20</v>
      </c>
      <c r="E712" s="161" t="s">
        <v>2027</v>
      </c>
      <c r="F712" s="161">
        <v>194</v>
      </c>
      <c r="G712" s="161">
        <v>194</v>
      </c>
      <c r="H712" s="161">
        <v>1</v>
      </c>
      <c r="I712" s="161" t="s">
        <v>168</v>
      </c>
      <c r="J712" s="161" t="s">
        <v>67</v>
      </c>
      <c r="K712" s="161" t="s">
        <v>825</v>
      </c>
      <c r="L712" s="161">
        <v>1</v>
      </c>
      <c r="M712" s="161" t="s">
        <v>949</v>
      </c>
      <c r="N712" s="158" t="s">
        <v>25</v>
      </c>
      <c r="O712" s="161"/>
    </row>
    <row r="713" spans="1:15" ht="15" customHeight="1">
      <c r="A713" s="161">
        <v>712</v>
      </c>
      <c r="B713" s="162">
        <v>40000000405</v>
      </c>
      <c r="C713" s="158" t="s">
        <v>50</v>
      </c>
      <c r="D713" s="158" t="s">
        <v>20</v>
      </c>
      <c r="E713" s="161" t="s">
        <v>2027</v>
      </c>
      <c r="F713" s="161">
        <v>132</v>
      </c>
      <c r="G713" s="161">
        <v>132</v>
      </c>
      <c r="H713" s="161">
        <v>1</v>
      </c>
      <c r="I713" s="161" t="s">
        <v>168</v>
      </c>
      <c r="J713" s="161" t="s">
        <v>67</v>
      </c>
      <c r="K713" s="161" t="s">
        <v>821</v>
      </c>
      <c r="L713" s="161">
        <v>1</v>
      </c>
      <c r="M713" s="161" t="s">
        <v>998</v>
      </c>
      <c r="N713" s="158" t="s">
        <v>36</v>
      </c>
      <c r="O713" s="161"/>
    </row>
    <row r="714" spans="1:15" ht="15" customHeight="1">
      <c r="A714" s="161">
        <v>713</v>
      </c>
      <c r="B714" s="162">
        <v>40000000404</v>
      </c>
      <c r="C714" s="158" t="s">
        <v>47</v>
      </c>
      <c r="D714" s="158" t="s">
        <v>20</v>
      </c>
      <c r="E714" s="161" t="s">
        <v>2027</v>
      </c>
      <c r="F714" s="161">
        <v>180</v>
      </c>
      <c r="G714" s="161">
        <v>180</v>
      </c>
      <c r="H714" s="161">
        <v>1</v>
      </c>
      <c r="I714" s="161" t="s">
        <v>168</v>
      </c>
      <c r="J714" s="161" t="s">
        <v>67</v>
      </c>
      <c r="K714" s="161" t="s">
        <v>821</v>
      </c>
      <c r="L714" s="161">
        <v>1</v>
      </c>
      <c r="M714" s="161" t="s">
        <v>857</v>
      </c>
      <c r="N714" s="158" t="s">
        <v>13</v>
      </c>
      <c r="O714" s="161"/>
    </row>
    <row r="715" spans="1:15" ht="15" customHeight="1">
      <c r="A715" s="161">
        <v>714</v>
      </c>
      <c r="B715" s="162">
        <v>40000000403</v>
      </c>
      <c r="C715" s="158" t="s">
        <v>52</v>
      </c>
      <c r="D715" s="158" t="s">
        <v>20</v>
      </c>
      <c r="E715" s="161" t="s">
        <v>2027</v>
      </c>
      <c r="F715" s="161">
        <v>316</v>
      </c>
      <c r="G715" s="161">
        <v>316</v>
      </c>
      <c r="H715" s="161">
        <v>1</v>
      </c>
      <c r="I715" s="161" t="s">
        <v>168</v>
      </c>
      <c r="J715" s="161" t="s">
        <v>12</v>
      </c>
      <c r="K715" s="161">
        <v>46</v>
      </c>
      <c r="L715" s="161">
        <v>1</v>
      </c>
      <c r="M715" s="161" t="s">
        <v>889</v>
      </c>
      <c r="N715" s="158" t="s">
        <v>25</v>
      </c>
      <c r="O715" s="161"/>
    </row>
    <row r="716" spans="1:15" ht="15" customHeight="1">
      <c r="A716" s="161">
        <v>715</v>
      </c>
      <c r="B716" s="162">
        <v>40000000402</v>
      </c>
      <c r="C716" s="158" t="s">
        <v>171</v>
      </c>
      <c r="D716" s="158" t="s">
        <v>20</v>
      </c>
      <c r="E716" s="161" t="s">
        <v>2027</v>
      </c>
      <c r="F716" s="161">
        <v>188</v>
      </c>
      <c r="G716" s="161">
        <v>188</v>
      </c>
      <c r="H716" s="161">
        <v>1</v>
      </c>
      <c r="I716" s="161" t="s">
        <v>168</v>
      </c>
      <c r="J716" s="161" t="s">
        <v>177</v>
      </c>
      <c r="K716" s="161" t="s">
        <v>828</v>
      </c>
      <c r="L716" s="161">
        <v>1</v>
      </c>
      <c r="M716" s="161" t="s">
        <v>886</v>
      </c>
      <c r="N716" s="158" t="s">
        <v>36</v>
      </c>
      <c r="O716" s="161"/>
    </row>
    <row r="717" spans="1:15" ht="15" customHeight="1">
      <c r="A717" s="161">
        <v>716</v>
      </c>
      <c r="B717" s="162">
        <v>40000000401</v>
      </c>
      <c r="C717" s="158" t="s">
        <v>46</v>
      </c>
      <c r="D717" s="158" t="s">
        <v>20</v>
      </c>
      <c r="E717" s="161" t="s">
        <v>2027</v>
      </c>
      <c r="F717" s="161">
        <v>172</v>
      </c>
      <c r="G717" s="161">
        <v>172</v>
      </c>
      <c r="H717" s="161">
        <v>1</v>
      </c>
      <c r="I717" s="161" t="s">
        <v>168</v>
      </c>
      <c r="J717" s="161" t="s">
        <v>67</v>
      </c>
      <c r="K717" s="161" t="s">
        <v>828</v>
      </c>
      <c r="L717" s="161">
        <v>1</v>
      </c>
      <c r="M717" s="161" t="s">
        <v>896</v>
      </c>
      <c r="N717" s="158" t="s">
        <v>25</v>
      </c>
      <c r="O717" s="161"/>
    </row>
    <row r="718" spans="1:15" ht="15" customHeight="1">
      <c r="A718" s="161">
        <v>717</v>
      </c>
      <c r="B718" s="162">
        <v>40000000400</v>
      </c>
      <c r="C718" s="158" t="s">
        <v>46</v>
      </c>
      <c r="D718" s="158" t="s">
        <v>20</v>
      </c>
      <c r="E718" s="161" t="s">
        <v>2027</v>
      </c>
      <c r="F718" s="161">
        <v>124</v>
      </c>
      <c r="G718" s="161">
        <v>124</v>
      </c>
      <c r="H718" s="161">
        <v>1</v>
      </c>
      <c r="I718" s="161" t="s">
        <v>168</v>
      </c>
      <c r="J718" s="161" t="s">
        <v>67</v>
      </c>
      <c r="K718" s="161" t="s">
        <v>828</v>
      </c>
      <c r="L718" s="161">
        <v>1</v>
      </c>
      <c r="M718" s="161" t="s">
        <v>896</v>
      </c>
      <c r="N718" s="158" t="s">
        <v>25</v>
      </c>
      <c r="O718" s="161"/>
    </row>
    <row r="719" spans="1:15" ht="15" customHeight="1">
      <c r="A719" s="161">
        <v>718</v>
      </c>
      <c r="B719" s="162">
        <v>40000000399</v>
      </c>
      <c r="C719" s="158" t="s">
        <v>175</v>
      </c>
      <c r="D719" s="158" t="s">
        <v>20</v>
      </c>
      <c r="E719" s="161" t="s">
        <v>2027</v>
      </c>
      <c r="F719" s="161">
        <v>96</v>
      </c>
      <c r="G719" s="161">
        <v>96</v>
      </c>
      <c r="H719" s="161">
        <v>1</v>
      </c>
      <c r="I719" s="161" t="s">
        <v>168</v>
      </c>
      <c r="J719" s="161" t="s">
        <v>67</v>
      </c>
      <c r="K719" s="161" t="s">
        <v>828</v>
      </c>
      <c r="L719" s="161">
        <v>1</v>
      </c>
      <c r="M719" s="161" t="s">
        <v>895</v>
      </c>
      <c r="N719" s="158" t="s">
        <v>36</v>
      </c>
      <c r="O719" s="161"/>
    </row>
    <row r="720" spans="1:15" ht="15" customHeight="1">
      <c r="A720" s="161">
        <v>719</v>
      </c>
      <c r="B720" s="162">
        <v>40000000398</v>
      </c>
      <c r="C720" s="158" t="s">
        <v>52</v>
      </c>
      <c r="D720" s="158" t="s">
        <v>20</v>
      </c>
      <c r="E720" s="161" t="s">
        <v>2027</v>
      </c>
      <c r="F720" s="161">
        <v>268</v>
      </c>
      <c r="G720" s="161">
        <v>268</v>
      </c>
      <c r="H720" s="161">
        <v>1</v>
      </c>
      <c r="I720" s="161" t="s">
        <v>168</v>
      </c>
      <c r="J720" s="161" t="s">
        <v>67</v>
      </c>
      <c r="K720" s="161">
        <v>44</v>
      </c>
      <c r="L720" s="161">
        <v>1</v>
      </c>
      <c r="M720" s="161" t="s">
        <v>1000</v>
      </c>
      <c r="N720" s="158" t="s">
        <v>149</v>
      </c>
      <c r="O720" s="161"/>
    </row>
    <row r="721" spans="1:15" ht="15" customHeight="1">
      <c r="A721" s="161">
        <v>720</v>
      </c>
      <c r="B721" s="162">
        <v>40000000397</v>
      </c>
      <c r="C721" s="158" t="s">
        <v>14</v>
      </c>
      <c r="D721" s="158" t="s">
        <v>20</v>
      </c>
      <c r="E721" s="161" t="s">
        <v>2027</v>
      </c>
      <c r="F721" s="161">
        <v>158</v>
      </c>
      <c r="G721" s="161">
        <v>158</v>
      </c>
      <c r="H721" s="161">
        <v>1</v>
      </c>
      <c r="I721" s="161" t="s">
        <v>168</v>
      </c>
      <c r="J721" s="161" t="s">
        <v>67</v>
      </c>
      <c r="K721" s="161" t="s">
        <v>825</v>
      </c>
      <c r="L721" s="161">
        <v>1</v>
      </c>
      <c r="M721" s="161" t="s">
        <v>896</v>
      </c>
      <c r="N721" s="158" t="s">
        <v>25</v>
      </c>
      <c r="O721" s="161"/>
    </row>
    <row r="722" spans="1:15" ht="15" customHeight="1">
      <c r="A722" s="161">
        <v>721</v>
      </c>
      <c r="B722" s="162">
        <v>40000000396</v>
      </c>
      <c r="C722" s="158" t="s">
        <v>52</v>
      </c>
      <c r="D722" s="158" t="s">
        <v>20</v>
      </c>
      <c r="E722" s="161" t="s">
        <v>2027</v>
      </c>
      <c r="F722" s="161">
        <v>368</v>
      </c>
      <c r="G722" s="161">
        <v>368</v>
      </c>
      <c r="H722" s="161">
        <v>1</v>
      </c>
      <c r="I722" s="161" t="s">
        <v>168</v>
      </c>
      <c r="J722" s="161" t="s">
        <v>67</v>
      </c>
      <c r="K722" s="161">
        <v>38</v>
      </c>
      <c r="L722" s="161">
        <v>1</v>
      </c>
      <c r="M722" s="161" t="s">
        <v>903</v>
      </c>
      <c r="N722" s="158" t="s">
        <v>25</v>
      </c>
      <c r="O722" s="161"/>
    </row>
    <row r="723" spans="1:15" ht="15" customHeight="1">
      <c r="A723" s="161">
        <v>722</v>
      </c>
      <c r="B723" s="162">
        <v>40000000395</v>
      </c>
      <c r="C723" s="158" t="s">
        <v>52</v>
      </c>
      <c r="D723" s="158" t="s">
        <v>20</v>
      </c>
      <c r="E723" s="161" t="s">
        <v>2027</v>
      </c>
      <c r="F723" s="161">
        <v>450</v>
      </c>
      <c r="G723" s="161">
        <v>450</v>
      </c>
      <c r="H723" s="161">
        <v>1</v>
      </c>
      <c r="I723" s="161" t="s">
        <v>168</v>
      </c>
      <c r="J723" s="161" t="s">
        <v>12</v>
      </c>
      <c r="K723" s="161" t="s">
        <v>1001</v>
      </c>
      <c r="L723" s="161">
        <v>1</v>
      </c>
      <c r="M723" s="161" t="s">
        <v>972</v>
      </c>
      <c r="N723" s="158" t="s">
        <v>25</v>
      </c>
      <c r="O723" s="161"/>
    </row>
    <row r="724" spans="1:15" ht="15" customHeight="1">
      <c r="A724" s="161">
        <v>723</v>
      </c>
      <c r="B724" s="162">
        <v>40000000394</v>
      </c>
      <c r="C724" s="158" t="s">
        <v>52</v>
      </c>
      <c r="D724" s="158" t="s">
        <v>20</v>
      </c>
      <c r="E724" s="161" t="s">
        <v>2027</v>
      </c>
      <c r="F724" s="161">
        <v>384</v>
      </c>
      <c r="G724" s="161">
        <v>384</v>
      </c>
      <c r="H724" s="161">
        <v>1</v>
      </c>
      <c r="I724" s="161" t="s">
        <v>168</v>
      </c>
      <c r="J724" s="161" t="s">
        <v>67</v>
      </c>
      <c r="K724" s="161">
        <v>36</v>
      </c>
      <c r="L724" s="161">
        <v>1</v>
      </c>
      <c r="M724" s="161" t="s">
        <v>972</v>
      </c>
      <c r="N724" s="158" t="s">
        <v>36</v>
      </c>
      <c r="O724" s="161"/>
    </row>
    <row r="725" spans="1:15" ht="15" customHeight="1">
      <c r="A725" s="161">
        <v>724</v>
      </c>
      <c r="B725" s="162">
        <v>40000000393</v>
      </c>
      <c r="C725" s="158" t="s">
        <v>50</v>
      </c>
      <c r="D725" s="158" t="s">
        <v>20</v>
      </c>
      <c r="E725" s="161" t="s">
        <v>2027</v>
      </c>
      <c r="F725" s="161">
        <v>378</v>
      </c>
      <c r="G725" s="161">
        <v>378</v>
      </c>
      <c r="H725" s="161">
        <v>1</v>
      </c>
      <c r="I725" s="161" t="s">
        <v>168</v>
      </c>
      <c r="J725" s="161" t="s">
        <v>67</v>
      </c>
      <c r="K725" s="161" t="s">
        <v>821</v>
      </c>
      <c r="L725" s="161">
        <v>1</v>
      </c>
      <c r="M725" s="161" t="s">
        <v>857</v>
      </c>
      <c r="N725" s="158" t="s">
        <v>178</v>
      </c>
      <c r="O725" s="161"/>
    </row>
    <row r="726" spans="1:15" ht="15" customHeight="1">
      <c r="A726" s="161">
        <v>725</v>
      </c>
      <c r="B726" s="162">
        <v>40000000392</v>
      </c>
      <c r="C726" s="158" t="s">
        <v>64</v>
      </c>
      <c r="D726" s="158" t="s">
        <v>20</v>
      </c>
      <c r="E726" s="161" t="s">
        <v>2027</v>
      </c>
      <c r="F726" s="161">
        <v>376</v>
      </c>
      <c r="G726" s="161">
        <v>376</v>
      </c>
      <c r="H726" s="161">
        <v>1</v>
      </c>
      <c r="I726" s="161" t="s">
        <v>168</v>
      </c>
      <c r="J726" s="161" t="s">
        <v>67</v>
      </c>
      <c r="K726" s="161" t="s">
        <v>821</v>
      </c>
      <c r="L726" s="161">
        <v>1</v>
      </c>
      <c r="M726" s="161" t="s">
        <v>964</v>
      </c>
      <c r="N726" s="158" t="s">
        <v>149</v>
      </c>
      <c r="O726" s="161"/>
    </row>
    <row r="727" spans="1:15" ht="15" customHeight="1">
      <c r="A727" s="161">
        <v>726</v>
      </c>
      <c r="B727" s="162">
        <v>40000000391</v>
      </c>
      <c r="C727" s="158" t="s">
        <v>47</v>
      </c>
      <c r="D727" s="158" t="s">
        <v>20</v>
      </c>
      <c r="E727" s="161" t="s">
        <v>2027</v>
      </c>
      <c r="F727" s="161">
        <v>200</v>
      </c>
      <c r="G727" s="161">
        <v>200</v>
      </c>
      <c r="H727" s="161">
        <v>1</v>
      </c>
      <c r="I727" s="161" t="s">
        <v>168</v>
      </c>
      <c r="J727" s="161" t="s">
        <v>67</v>
      </c>
      <c r="K727" s="161" t="s">
        <v>821</v>
      </c>
      <c r="L727" s="161">
        <v>1</v>
      </c>
      <c r="M727" s="161" t="s">
        <v>857</v>
      </c>
      <c r="N727" s="158" t="s">
        <v>25</v>
      </c>
      <c r="O727" s="161"/>
    </row>
    <row r="728" spans="1:15" ht="15" customHeight="1">
      <c r="A728" s="161">
        <v>727</v>
      </c>
      <c r="B728" s="162">
        <v>40000000390</v>
      </c>
      <c r="C728" s="158" t="s">
        <v>14</v>
      </c>
      <c r="D728" s="158" t="s">
        <v>20</v>
      </c>
      <c r="E728" s="161" t="s">
        <v>2027</v>
      </c>
      <c r="F728" s="161">
        <v>176</v>
      </c>
      <c r="G728" s="161">
        <v>176</v>
      </c>
      <c r="H728" s="161">
        <v>1</v>
      </c>
      <c r="I728" s="161" t="s">
        <v>168</v>
      </c>
      <c r="J728" s="161" t="s">
        <v>67</v>
      </c>
      <c r="K728" s="161" t="s">
        <v>825</v>
      </c>
      <c r="L728" s="161">
        <v>1</v>
      </c>
      <c r="M728" s="161" t="s">
        <v>926</v>
      </c>
      <c r="N728" s="158" t="s">
        <v>25</v>
      </c>
      <c r="O728" s="161"/>
    </row>
    <row r="729" spans="1:15" ht="15" customHeight="1">
      <c r="A729" s="161">
        <v>728</v>
      </c>
      <c r="B729" s="162">
        <v>40000000389</v>
      </c>
      <c r="C729" s="158" t="s">
        <v>64</v>
      </c>
      <c r="D729" s="158" t="s">
        <v>20</v>
      </c>
      <c r="E729" s="161" t="s">
        <v>2027</v>
      </c>
      <c r="F729" s="161">
        <v>238</v>
      </c>
      <c r="G729" s="161">
        <v>238</v>
      </c>
      <c r="H729" s="161">
        <v>1</v>
      </c>
      <c r="I729" s="161" t="s">
        <v>168</v>
      </c>
      <c r="J729" s="161" t="s">
        <v>67</v>
      </c>
      <c r="K729" s="161" t="s">
        <v>825</v>
      </c>
      <c r="L729" s="161">
        <v>1</v>
      </c>
      <c r="M729" s="161" t="s">
        <v>939</v>
      </c>
      <c r="N729" s="158" t="s">
        <v>36</v>
      </c>
      <c r="O729" s="161"/>
    </row>
    <row r="730" spans="1:15" ht="15" customHeight="1">
      <c r="A730" s="161">
        <v>729</v>
      </c>
      <c r="B730" s="162">
        <v>40000000388</v>
      </c>
      <c r="C730" s="158" t="s">
        <v>64</v>
      </c>
      <c r="D730" s="158" t="s">
        <v>20</v>
      </c>
      <c r="E730" s="161" t="s">
        <v>2027</v>
      </c>
      <c r="F730" s="161">
        <v>244</v>
      </c>
      <c r="G730" s="161">
        <v>244</v>
      </c>
      <c r="H730" s="161">
        <v>1</v>
      </c>
      <c r="I730" s="161" t="s">
        <v>168</v>
      </c>
      <c r="J730" s="161" t="s">
        <v>67</v>
      </c>
      <c r="K730" s="161" t="s">
        <v>821</v>
      </c>
      <c r="L730" s="161">
        <v>1</v>
      </c>
      <c r="M730" s="161" t="s">
        <v>958</v>
      </c>
      <c r="N730" s="158" t="s">
        <v>36</v>
      </c>
      <c r="O730" s="161"/>
    </row>
    <row r="731" spans="1:15" ht="15" customHeight="1">
      <c r="A731" s="161">
        <v>730</v>
      </c>
      <c r="B731" s="162">
        <v>40000000387</v>
      </c>
      <c r="C731" s="158" t="s">
        <v>179</v>
      </c>
      <c r="D731" s="158" t="s">
        <v>20</v>
      </c>
      <c r="E731" s="161" t="s">
        <v>2027</v>
      </c>
      <c r="F731" s="161">
        <v>268</v>
      </c>
      <c r="G731" s="161">
        <v>268</v>
      </c>
      <c r="H731" s="161">
        <v>1</v>
      </c>
      <c r="I731" s="161" t="s">
        <v>168</v>
      </c>
      <c r="J731" s="161" t="s">
        <v>67</v>
      </c>
      <c r="K731" s="161" t="s">
        <v>825</v>
      </c>
      <c r="L731" s="161">
        <v>1</v>
      </c>
      <c r="M731" s="161" t="s">
        <v>892</v>
      </c>
      <c r="N731" s="158" t="s">
        <v>36</v>
      </c>
      <c r="O731" s="161"/>
    </row>
    <row r="732" spans="1:15" ht="15" customHeight="1">
      <c r="A732" s="161">
        <v>731</v>
      </c>
      <c r="B732" s="162">
        <v>40000000386</v>
      </c>
      <c r="C732" s="158" t="s">
        <v>46</v>
      </c>
      <c r="D732" s="158" t="s">
        <v>20</v>
      </c>
      <c r="E732" s="161" t="s">
        <v>2027</v>
      </c>
      <c r="F732" s="161">
        <v>142</v>
      </c>
      <c r="G732" s="161">
        <v>142</v>
      </c>
      <c r="H732" s="161">
        <v>1</v>
      </c>
      <c r="I732" s="161" t="s">
        <v>168</v>
      </c>
      <c r="J732" s="161" t="s">
        <v>67</v>
      </c>
      <c r="K732" s="161" t="s">
        <v>825</v>
      </c>
      <c r="L732" s="161">
        <v>1</v>
      </c>
      <c r="M732" s="161" t="s">
        <v>892</v>
      </c>
      <c r="N732" s="158" t="s">
        <v>25</v>
      </c>
      <c r="O732" s="161"/>
    </row>
    <row r="733" spans="1:15" ht="15" customHeight="1">
      <c r="A733" s="161">
        <v>732</v>
      </c>
      <c r="B733" s="162">
        <v>40000000385</v>
      </c>
      <c r="C733" s="158" t="s">
        <v>64</v>
      </c>
      <c r="D733" s="158" t="s">
        <v>20</v>
      </c>
      <c r="E733" s="161" t="s">
        <v>2027</v>
      </c>
      <c r="F733" s="161">
        <v>356</v>
      </c>
      <c r="G733" s="161">
        <v>356</v>
      </c>
      <c r="H733" s="161">
        <v>1</v>
      </c>
      <c r="I733" s="161" t="s">
        <v>168</v>
      </c>
      <c r="J733" s="161" t="s">
        <v>67</v>
      </c>
      <c r="K733" s="161">
        <v>36</v>
      </c>
      <c r="L733" s="161">
        <v>1</v>
      </c>
      <c r="M733" s="161" t="s">
        <v>973</v>
      </c>
      <c r="N733" s="158" t="s">
        <v>149</v>
      </c>
      <c r="O733" s="161"/>
    </row>
    <row r="734" spans="1:15" ht="15" customHeight="1">
      <c r="A734" s="161">
        <v>733</v>
      </c>
      <c r="B734" s="162">
        <v>40000000384</v>
      </c>
      <c r="C734" s="158" t="s">
        <v>34</v>
      </c>
      <c r="D734" s="158" t="s">
        <v>20</v>
      </c>
      <c r="E734" s="161" t="s">
        <v>2026</v>
      </c>
      <c r="F734" s="161">
        <v>458</v>
      </c>
      <c r="G734" s="161">
        <v>458</v>
      </c>
      <c r="H734" s="161">
        <v>1</v>
      </c>
      <c r="I734" s="161" t="s">
        <v>168</v>
      </c>
      <c r="J734" s="161" t="s">
        <v>108</v>
      </c>
      <c r="K734" s="161" t="s">
        <v>810</v>
      </c>
      <c r="L734" s="161">
        <v>1</v>
      </c>
      <c r="M734" s="161" t="s">
        <v>972</v>
      </c>
      <c r="N734" s="158" t="s">
        <v>36</v>
      </c>
      <c r="O734" s="161"/>
    </row>
    <row r="735" spans="1:15" ht="15" customHeight="1">
      <c r="A735" s="161">
        <v>734</v>
      </c>
      <c r="B735" s="162">
        <v>40000000383</v>
      </c>
      <c r="C735" s="158" t="s">
        <v>64</v>
      </c>
      <c r="D735" s="158" t="s">
        <v>20</v>
      </c>
      <c r="E735" s="161" t="s">
        <v>2027</v>
      </c>
      <c r="F735" s="161">
        <v>262</v>
      </c>
      <c r="G735" s="161">
        <v>262</v>
      </c>
      <c r="H735" s="161">
        <v>1</v>
      </c>
      <c r="I735" s="161" t="s">
        <v>168</v>
      </c>
      <c r="J735" s="161" t="s">
        <v>67</v>
      </c>
      <c r="K735" s="161">
        <v>40</v>
      </c>
      <c r="L735" s="161">
        <v>1</v>
      </c>
      <c r="M735" s="161" t="s">
        <v>973</v>
      </c>
      <c r="N735" s="158" t="s">
        <v>180</v>
      </c>
      <c r="O735" s="161"/>
    </row>
    <row r="736" spans="1:15" ht="15" customHeight="1">
      <c r="A736" s="161">
        <v>735</v>
      </c>
      <c r="B736" s="162">
        <v>40000000382</v>
      </c>
      <c r="C736" s="158" t="s">
        <v>47</v>
      </c>
      <c r="D736" s="158" t="s">
        <v>20</v>
      </c>
      <c r="E736" s="161" t="s">
        <v>2027</v>
      </c>
      <c r="F736" s="161">
        <v>206</v>
      </c>
      <c r="G736" s="161">
        <v>206</v>
      </c>
      <c r="H736" s="161">
        <v>1</v>
      </c>
      <c r="I736" s="161" t="s">
        <v>168</v>
      </c>
      <c r="J736" s="161" t="s">
        <v>67</v>
      </c>
      <c r="K736" s="161" t="s">
        <v>821</v>
      </c>
      <c r="L736" s="161">
        <v>1</v>
      </c>
      <c r="M736" s="161" t="s">
        <v>972</v>
      </c>
      <c r="N736" s="158" t="s">
        <v>149</v>
      </c>
      <c r="O736" s="161"/>
    </row>
    <row r="737" spans="1:15" ht="15" customHeight="1">
      <c r="A737" s="161">
        <v>736</v>
      </c>
      <c r="B737" s="162">
        <v>40000000381</v>
      </c>
      <c r="C737" s="158" t="s">
        <v>46</v>
      </c>
      <c r="D737" s="158" t="s">
        <v>20</v>
      </c>
      <c r="E737" s="161" t="s">
        <v>2027</v>
      </c>
      <c r="F737" s="161">
        <v>198</v>
      </c>
      <c r="G737" s="161">
        <v>198</v>
      </c>
      <c r="H737" s="161">
        <v>1</v>
      </c>
      <c r="I737" s="161" t="s">
        <v>168</v>
      </c>
      <c r="J737" s="161" t="s">
        <v>67</v>
      </c>
      <c r="K737" s="161" t="s">
        <v>828</v>
      </c>
      <c r="L737" s="161">
        <v>1</v>
      </c>
      <c r="M737" s="161" t="s">
        <v>857</v>
      </c>
      <c r="N737" s="158" t="s">
        <v>25</v>
      </c>
      <c r="O737" s="161"/>
    </row>
    <row r="738" spans="1:15" ht="15" customHeight="1">
      <c r="A738" s="161">
        <v>737</v>
      </c>
      <c r="B738" s="162">
        <v>40000000380</v>
      </c>
      <c r="C738" s="158" t="s">
        <v>119</v>
      </c>
      <c r="D738" s="158" t="s">
        <v>20</v>
      </c>
      <c r="E738" s="161" t="s">
        <v>2027</v>
      </c>
      <c r="F738" s="161">
        <v>336</v>
      </c>
      <c r="G738" s="161">
        <v>336</v>
      </c>
      <c r="H738" s="161">
        <v>1</v>
      </c>
      <c r="I738" s="161" t="s">
        <v>168</v>
      </c>
      <c r="J738" s="161" t="s">
        <v>67</v>
      </c>
      <c r="K738" s="161" t="s">
        <v>825</v>
      </c>
      <c r="L738" s="161">
        <v>1</v>
      </c>
      <c r="M738" s="161" t="s">
        <v>857</v>
      </c>
      <c r="N738" s="158" t="s">
        <v>36</v>
      </c>
      <c r="O738" s="161"/>
    </row>
    <row r="739" spans="1:15" ht="15" customHeight="1">
      <c r="A739" s="161">
        <v>738</v>
      </c>
      <c r="B739" s="162">
        <v>40000000379</v>
      </c>
      <c r="C739" s="158" t="s">
        <v>69</v>
      </c>
      <c r="D739" s="158" t="s">
        <v>20</v>
      </c>
      <c r="E739" s="161" t="s">
        <v>2027</v>
      </c>
      <c r="F739" s="161">
        <v>198</v>
      </c>
      <c r="G739" s="161">
        <v>198</v>
      </c>
      <c r="H739" s="161">
        <v>1</v>
      </c>
      <c r="I739" s="161" t="s">
        <v>168</v>
      </c>
      <c r="J739" s="161" t="s">
        <v>67</v>
      </c>
      <c r="K739" s="161">
        <v>42</v>
      </c>
      <c r="L739" s="161">
        <v>1</v>
      </c>
      <c r="M739" s="161" t="s">
        <v>964</v>
      </c>
      <c r="N739" s="158" t="s">
        <v>156</v>
      </c>
      <c r="O739" s="161"/>
    </row>
    <row r="740" spans="1:15" ht="15" customHeight="1">
      <c r="A740" s="161">
        <v>739</v>
      </c>
      <c r="B740" s="162">
        <v>40000000378</v>
      </c>
      <c r="C740" s="158" t="s">
        <v>119</v>
      </c>
      <c r="D740" s="158" t="s">
        <v>20</v>
      </c>
      <c r="E740" s="161" t="s">
        <v>2027</v>
      </c>
      <c r="F740" s="161">
        <v>258</v>
      </c>
      <c r="G740" s="161">
        <v>258</v>
      </c>
      <c r="H740" s="161">
        <v>1</v>
      </c>
      <c r="I740" s="161" t="s">
        <v>168</v>
      </c>
      <c r="J740" s="161" t="s">
        <v>67</v>
      </c>
      <c r="K740" s="161" t="s">
        <v>959</v>
      </c>
      <c r="L740" s="161">
        <v>1</v>
      </c>
      <c r="M740" s="161" t="s">
        <v>857</v>
      </c>
      <c r="N740" s="158" t="s">
        <v>25</v>
      </c>
      <c r="O740" s="161"/>
    </row>
    <row r="741" spans="1:15" ht="15" customHeight="1">
      <c r="A741" s="161">
        <v>740</v>
      </c>
      <c r="B741" s="162">
        <v>40000000377</v>
      </c>
      <c r="C741" s="158" t="s">
        <v>46</v>
      </c>
      <c r="D741" s="158" t="s">
        <v>20</v>
      </c>
      <c r="E741" s="161" t="s">
        <v>2026</v>
      </c>
      <c r="F741" s="161">
        <v>410</v>
      </c>
      <c r="G741" s="161">
        <v>410</v>
      </c>
      <c r="H741" s="161">
        <v>1</v>
      </c>
      <c r="I741" s="161" t="s">
        <v>168</v>
      </c>
      <c r="J741" s="161" t="s">
        <v>67</v>
      </c>
      <c r="K741" s="161" t="s">
        <v>821</v>
      </c>
      <c r="L741" s="161">
        <v>1</v>
      </c>
      <c r="M741" s="161" t="s">
        <v>892</v>
      </c>
      <c r="N741" s="158" t="s">
        <v>25</v>
      </c>
      <c r="O741" s="161"/>
    </row>
    <row r="742" spans="1:15" ht="15" customHeight="1">
      <c r="A742" s="161">
        <v>741</v>
      </c>
      <c r="B742" s="162">
        <v>40000000376</v>
      </c>
      <c r="C742" s="158" t="s">
        <v>46</v>
      </c>
      <c r="D742" s="158" t="s">
        <v>20</v>
      </c>
      <c r="E742" s="161" t="s">
        <v>2027</v>
      </c>
      <c r="F742" s="161">
        <v>124</v>
      </c>
      <c r="G742" s="161">
        <v>124</v>
      </c>
      <c r="H742" s="161">
        <v>1</v>
      </c>
      <c r="I742" s="161" t="s">
        <v>168</v>
      </c>
      <c r="J742" s="161" t="s">
        <v>67</v>
      </c>
      <c r="K742" s="161" t="s">
        <v>810</v>
      </c>
      <c r="L742" s="161">
        <v>1</v>
      </c>
      <c r="M742" s="161" t="s">
        <v>857</v>
      </c>
      <c r="N742" s="158" t="s">
        <v>25</v>
      </c>
      <c r="O742" s="161"/>
    </row>
    <row r="743" spans="1:15" ht="15" customHeight="1">
      <c r="A743" s="161">
        <v>742</v>
      </c>
      <c r="B743" s="162">
        <v>40000000375</v>
      </c>
      <c r="C743" s="158" t="s">
        <v>46</v>
      </c>
      <c r="D743" s="158" t="s">
        <v>20</v>
      </c>
      <c r="E743" s="161" t="s">
        <v>2027</v>
      </c>
      <c r="F743" s="161">
        <v>116</v>
      </c>
      <c r="G743" s="161">
        <v>116</v>
      </c>
      <c r="H743" s="161">
        <v>1</v>
      </c>
      <c r="I743" s="161" t="s">
        <v>168</v>
      </c>
      <c r="J743" s="161" t="s">
        <v>67</v>
      </c>
      <c r="K743" s="161" t="s">
        <v>810</v>
      </c>
      <c r="L743" s="161">
        <v>1</v>
      </c>
      <c r="M743" s="161" t="s">
        <v>857</v>
      </c>
      <c r="N743" s="158" t="s">
        <v>25</v>
      </c>
      <c r="O743" s="161"/>
    </row>
    <row r="744" spans="1:15" ht="15" customHeight="1">
      <c r="A744" s="161">
        <v>743</v>
      </c>
      <c r="B744" s="162">
        <v>40000000374</v>
      </c>
      <c r="C744" s="158" t="s">
        <v>109</v>
      </c>
      <c r="D744" s="158" t="s">
        <v>20</v>
      </c>
      <c r="E744" s="161" t="s">
        <v>2027</v>
      </c>
      <c r="F744" s="161">
        <v>604</v>
      </c>
      <c r="G744" s="161">
        <v>604</v>
      </c>
      <c r="H744" s="161">
        <v>1</v>
      </c>
      <c r="I744" s="161" t="s">
        <v>168</v>
      </c>
      <c r="J744" s="161" t="s">
        <v>67</v>
      </c>
      <c r="K744" s="161">
        <v>40</v>
      </c>
      <c r="L744" s="161">
        <v>1</v>
      </c>
      <c r="M744" s="161" t="s">
        <v>889</v>
      </c>
      <c r="N744" s="158" t="s">
        <v>25</v>
      </c>
      <c r="O744" s="161"/>
    </row>
    <row r="745" spans="1:15" ht="15" customHeight="1">
      <c r="A745" s="161">
        <v>744</v>
      </c>
      <c r="B745" s="162">
        <v>40000000373</v>
      </c>
      <c r="C745" s="158" t="s">
        <v>49</v>
      </c>
      <c r="D745" s="158" t="s">
        <v>20</v>
      </c>
      <c r="E745" s="161" t="s">
        <v>2026</v>
      </c>
      <c r="F745" s="161">
        <v>278</v>
      </c>
      <c r="G745" s="161">
        <v>278</v>
      </c>
      <c r="H745" s="161">
        <v>1</v>
      </c>
      <c r="I745" s="161" t="s">
        <v>168</v>
      </c>
      <c r="J745" s="161" t="s">
        <v>67</v>
      </c>
      <c r="K745" s="161" t="s">
        <v>825</v>
      </c>
      <c r="L745" s="161">
        <v>1</v>
      </c>
      <c r="M745" s="161" t="s">
        <v>889</v>
      </c>
      <c r="N745" s="158" t="s">
        <v>25</v>
      </c>
      <c r="O745" s="161"/>
    </row>
    <row r="746" spans="1:15" ht="15" customHeight="1">
      <c r="A746" s="161">
        <v>745</v>
      </c>
      <c r="B746" s="162">
        <v>40000000372</v>
      </c>
      <c r="C746" s="158" t="s">
        <v>50</v>
      </c>
      <c r="D746" s="158" t="s">
        <v>20</v>
      </c>
      <c r="E746" s="161" t="s">
        <v>2027</v>
      </c>
      <c r="F746" s="161">
        <v>226</v>
      </c>
      <c r="G746" s="161">
        <v>226</v>
      </c>
      <c r="H746" s="161">
        <v>1</v>
      </c>
      <c r="I746" s="161" t="s">
        <v>168</v>
      </c>
      <c r="J746" s="161" t="s">
        <v>67</v>
      </c>
      <c r="K746" s="161" t="s">
        <v>858</v>
      </c>
      <c r="L746" s="161">
        <v>1</v>
      </c>
      <c r="M746" s="161" t="s">
        <v>949</v>
      </c>
      <c r="N746" s="158" t="s">
        <v>72</v>
      </c>
      <c r="O746" s="161"/>
    </row>
    <row r="747" spans="1:15" ht="15" customHeight="1">
      <c r="A747" s="161">
        <v>746</v>
      </c>
      <c r="B747" s="162">
        <v>40000000371</v>
      </c>
      <c r="C747" s="158" t="s">
        <v>14</v>
      </c>
      <c r="D747" s="158" t="s">
        <v>20</v>
      </c>
      <c r="E747" s="161" t="s">
        <v>2027</v>
      </c>
      <c r="F747" s="161">
        <v>172</v>
      </c>
      <c r="G747" s="161">
        <v>172</v>
      </c>
      <c r="H747" s="161">
        <v>1</v>
      </c>
      <c r="I747" s="161" t="s">
        <v>168</v>
      </c>
      <c r="J747" s="161" t="s">
        <v>67</v>
      </c>
      <c r="K747" s="161" t="s">
        <v>825</v>
      </c>
      <c r="L747" s="161">
        <v>1</v>
      </c>
      <c r="M747" s="161" t="s">
        <v>951</v>
      </c>
      <c r="N747" s="158" t="s">
        <v>36</v>
      </c>
      <c r="O747" s="161"/>
    </row>
    <row r="748" spans="1:15" ht="15" customHeight="1">
      <c r="A748" s="161">
        <v>747</v>
      </c>
      <c r="B748" s="162">
        <v>40000000370</v>
      </c>
      <c r="C748" s="158" t="s">
        <v>14</v>
      </c>
      <c r="D748" s="158" t="s">
        <v>20</v>
      </c>
      <c r="E748" s="161" t="s">
        <v>2027</v>
      </c>
      <c r="F748" s="161">
        <v>178</v>
      </c>
      <c r="G748" s="161">
        <v>178</v>
      </c>
      <c r="H748" s="161">
        <v>1</v>
      </c>
      <c r="I748" s="161" t="s">
        <v>168</v>
      </c>
      <c r="J748" s="161" t="s">
        <v>108</v>
      </c>
      <c r="K748" s="161" t="s">
        <v>828</v>
      </c>
      <c r="L748" s="161">
        <v>1</v>
      </c>
      <c r="M748" s="161" t="s">
        <v>926</v>
      </c>
      <c r="N748" s="158" t="s">
        <v>25</v>
      </c>
      <c r="O748" s="161"/>
    </row>
    <row r="749" spans="1:15" ht="15" customHeight="1">
      <c r="A749" s="161">
        <v>748</v>
      </c>
      <c r="B749" s="162">
        <v>40000000369</v>
      </c>
      <c r="C749" s="158" t="s">
        <v>52</v>
      </c>
      <c r="D749" s="158" t="s">
        <v>20</v>
      </c>
      <c r="E749" s="161" t="s">
        <v>2027</v>
      </c>
      <c r="F749" s="161">
        <v>492</v>
      </c>
      <c r="G749" s="161">
        <v>492</v>
      </c>
      <c r="H749" s="161">
        <v>1</v>
      </c>
      <c r="I749" s="161" t="s">
        <v>168</v>
      </c>
      <c r="J749" s="161" t="s">
        <v>67</v>
      </c>
      <c r="K749" s="161">
        <v>36</v>
      </c>
      <c r="L749" s="161">
        <v>1</v>
      </c>
      <c r="M749" s="161" t="s">
        <v>949</v>
      </c>
      <c r="N749" s="158" t="s">
        <v>25</v>
      </c>
      <c r="O749" s="161"/>
    </row>
    <row r="750" spans="1:15" ht="15" customHeight="1">
      <c r="A750" s="161">
        <v>749</v>
      </c>
      <c r="B750" s="162">
        <v>40000000368</v>
      </c>
      <c r="C750" s="158" t="s">
        <v>52</v>
      </c>
      <c r="D750" s="158" t="s">
        <v>20</v>
      </c>
      <c r="E750" s="161" t="s">
        <v>2027</v>
      </c>
      <c r="F750" s="161">
        <v>492</v>
      </c>
      <c r="G750" s="161">
        <v>492</v>
      </c>
      <c r="H750" s="161">
        <v>1</v>
      </c>
      <c r="I750" s="161" t="s">
        <v>168</v>
      </c>
      <c r="J750" s="161" t="s">
        <v>12</v>
      </c>
      <c r="K750" s="161">
        <v>42</v>
      </c>
      <c r="L750" s="161">
        <v>1</v>
      </c>
      <c r="M750" s="161" t="s">
        <v>886</v>
      </c>
      <c r="N750" s="158" t="s">
        <v>36</v>
      </c>
      <c r="O750" s="161"/>
    </row>
    <row r="751" spans="1:15" ht="15" customHeight="1">
      <c r="A751" s="161">
        <v>750</v>
      </c>
      <c r="B751" s="162">
        <v>40000000367</v>
      </c>
      <c r="C751" s="158" t="s">
        <v>50</v>
      </c>
      <c r="D751" s="158" t="s">
        <v>20</v>
      </c>
      <c r="E751" s="161" t="s">
        <v>2027</v>
      </c>
      <c r="F751" s="161">
        <v>128</v>
      </c>
      <c r="G751" s="161">
        <v>128</v>
      </c>
      <c r="H751" s="161">
        <v>1</v>
      </c>
      <c r="I751" s="161" t="s">
        <v>168</v>
      </c>
      <c r="J751" s="161" t="s">
        <v>67</v>
      </c>
      <c r="K751" s="161" t="s">
        <v>821</v>
      </c>
      <c r="L751" s="161">
        <v>1</v>
      </c>
      <c r="M751" s="161" t="s">
        <v>998</v>
      </c>
      <c r="N751" s="158" t="s">
        <v>36</v>
      </c>
      <c r="O751" s="161"/>
    </row>
    <row r="752" spans="1:15" ht="15" customHeight="1">
      <c r="A752" s="161">
        <v>751</v>
      </c>
      <c r="B752" s="162">
        <v>40000000366</v>
      </c>
      <c r="C752" s="158" t="s">
        <v>69</v>
      </c>
      <c r="D752" s="158" t="s">
        <v>20</v>
      </c>
      <c r="E752" s="161" t="s">
        <v>2027</v>
      </c>
      <c r="F752" s="161">
        <v>248</v>
      </c>
      <c r="G752" s="161">
        <v>248</v>
      </c>
      <c r="H752" s="161">
        <v>1</v>
      </c>
      <c r="I752" s="161" t="s">
        <v>168</v>
      </c>
      <c r="J752" s="161" t="s">
        <v>67</v>
      </c>
      <c r="K752" s="161">
        <v>32</v>
      </c>
      <c r="L752" s="161">
        <v>1</v>
      </c>
      <c r="M752" s="161" t="s">
        <v>895</v>
      </c>
      <c r="N752" s="158" t="s">
        <v>25</v>
      </c>
      <c r="O752" s="161"/>
    </row>
    <row r="753" spans="1:15" ht="15" customHeight="1">
      <c r="A753" s="161">
        <v>752</v>
      </c>
      <c r="B753" s="162">
        <v>40000000365</v>
      </c>
      <c r="C753" s="158" t="s">
        <v>52</v>
      </c>
      <c r="D753" s="158" t="s">
        <v>20</v>
      </c>
      <c r="E753" s="161" t="s">
        <v>2027</v>
      </c>
      <c r="F753" s="161">
        <v>484</v>
      </c>
      <c r="G753" s="161">
        <v>484</v>
      </c>
      <c r="H753" s="161">
        <v>1</v>
      </c>
      <c r="I753" s="161" t="s">
        <v>168</v>
      </c>
      <c r="J753" s="161" t="s">
        <v>12</v>
      </c>
      <c r="K753" s="161">
        <v>34</v>
      </c>
      <c r="L753" s="161">
        <v>1</v>
      </c>
      <c r="M753" s="161" t="s">
        <v>926</v>
      </c>
      <c r="N753" s="158" t="s">
        <v>36</v>
      </c>
      <c r="O753" s="161"/>
    </row>
    <row r="754" spans="1:15" ht="15" customHeight="1">
      <c r="A754" s="161">
        <v>753</v>
      </c>
      <c r="B754" s="162">
        <v>40000000364</v>
      </c>
      <c r="C754" s="158" t="s">
        <v>14</v>
      </c>
      <c r="D754" s="158" t="s">
        <v>20</v>
      </c>
      <c r="E754" s="161" t="s">
        <v>2027</v>
      </c>
      <c r="F754" s="161">
        <v>218</v>
      </c>
      <c r="G754" s="161">
        <v>218</v>
      </c>
      <c r="H754" s="161">
        <v>1</v>
      </c>
      <c r="I754" s="161" t="s">
        <v>168</v>
      </c>
      <c r="J754" s="161" t="s">
        <v>67</v>
      </c>
      <c r="K754" s="161" t="s">
        <v>828</v>
      </c>
      <c r="L754" s="161">
        <v>1</v>
      </c>
      <c r="M754" s="161" t="s">
        <v>951</v>
      </c>
      <c r="N754" s="158" t="s">
        <v>25</v>
      </c>
      <c r="O754" s="161"/>
    </row>
    <row r="755" spans="1:15" ht="15" customHeight="1">
      <c r="A755" s="161">
        <v>754</v>
      </c>
      <c r="B755" s="162">
        <v>40000000363</v>
      </c>
      <c r="C755" s="158" t="s">
        <v>175</v>
      </c>
      <c r="D755" s="158" t="s">
        <v>20</v>
      </c>
      <c r="E755" s="161" t="s">
        <v>2027</v>
      </c>
      <c r="F755" s="161">
        <v>56</v>
      </c>
      <c r="G755" s="161">
        <v>56</v>
      </c>
      <c r="H755" s="161">
        <v>1</v>
      </c>
      <c r="I755" s="161" t="s">
        <v>168</v>
      </c>
      <c r="J755" s="161" t="s">
        <v>67</v>
      </c>
      <c r="K755" s="161" t="s">
        <v>810</v>
      </c>
      <c r="L755" s="161">
        <v>1</v>
      </c>
      <c r="M755" s="161" t="s">
        <v>949</v>
      </c>
      <c r="N755" s="158" t="s">
        <v>25</v>
      </c>
      <c r="O755" s="161"/>
    </row>
    <row r="756" spans="1:15" ht="15" customHeight="1">
      <c r="A756" s="161">
        <v>755</v>
      </c>
      <c r="B756" s="162">
        <v>40000000362</v>
      </c>
      <c r="C756" s="158" t="s">
        <v>52</v>
      </c>
      <c r="D756" s="158" t="s">
        <v>20</v>
      </c>
      <c r="E756" s="161" t="s">
        <v>2027</v>
      </c>
      <c r="F756" s="161">
        <v>224</v>
      </c>
      <c r="G756" s="161">
        <v>224</v>
      </c>
      <c r="H756" s="161">
        <v>1</v>
      </c>
      <c r="I756" s="161" t="s">
        <v>168</v>
      </c>
      <c r="J756" s="161" t="s">
        <v>67</v>
      </c>
      <c r="K756" s="161" t="s">
        <v>828</v>
      </c>
      <c r="L756" s="161">
        <v>1</v>
      </c>
      <c r="M756" s="161" t="s">
        <v>958</v>
      </c>
      <c r="N756" s="158" t="s">
        <v>72</v>
      </c>
      <c r="O756" s="161"/>
    </row>
    <row r="757" spans="1:15" ht="15" customHeight="1">
      <c r="A757" s="161">
        <v>756</v>
      </c>
      <c r="B757" s="162">
        <v>40000000361</v>
      </c>
      <c r="C757" s="158" t="s">
        <v>34</v>
      </c>
      <c r="D757" s="158" t="s">
        <v>20</v>
      </c>
      <c r="E757" s="161" t="s">
        <v>2026</v>
      </c>
      <c r="F757" s="161">
        <v>164</v>
      </c>
      <c r="G757" s="161">
        <v>164</v>
      </c>
      <c r="H757" s="161">
        <v>1</v>
      </c>
      <c r="I757" s="161" t="s">
        <v>168</v>
      </c>
      <c r="J757" s="161" t="s">
        <v>67</v>
      </c>
      <c r="K757" s="161" t="s">
        <v>825</v>
      </c>
      <c r="L757" s="161">
        <v>1</v>
      </c>
      <c r="M757" s="161" t="s">
        <v>857</v>
      </c>
      <c r="N757" s="158" t="s">
        <v>36</v>
      </c>
      <c r="O757" s="161"/>
    </row>
    <row r="758" spans="1:15" ht="15" customHeight="1">
      <c r="A758" s="161">
        <v>757</v>
      </c>
      <c r="B758" s="162">
        <v>40000000360</v>
      </c>
      <c r="C758" s="158" t="s">
        <v>14</v>
      </c>
      <c r="D758" s="158" t="s">
        <v>20</v>
      </c>
      <c r="E758" s="161" t="s">
        <v>2027</v>
      </c>
      <c r="F758" s="161">
        <v>66</v>
      </c>
      <c r="G758" s="161">
        <v>66</v>
      </c>
      <c r="H758" s="161">
        <v>1</v>
      </c>
      <c r="I758" s="161" t="s">
        <v>168</v>
      </c>
      <c r="J758" s="161" t="s">
        <v>67</v>
      </c>
      <c r="K758" s="161" t="s">
        <v>828</v>
      </c>
      <c r="L758" s="161">
        <v>1</v>
      </c>
      <c r="M758" s="161" t="s">
        <v>895</v>
      </c>
      <c r="N758" s="158" t="s">
        <v>36</v>
      </c>
      <c r="O758" s="161"/>
    </row>
    <row r="759" spans="1:15" ht="15" customHeight="1">
      <c r="A759" s="161">
        <v>758</v>
      </c>
      <c r="B759" s="162">
        <v>40000000359</v>
      </c>
      <c r="C759" s="158" t="s">
        <v>46</v>
      </c>
      <c r="D759" s="158" t="s">
        <v>20</v>
      </c>
      <c r="E759" s="161" t="s">
        <v>2027</v>
      </c>
      <c r="F759" s="161">
        <v>156</v>
      </c>
      <c r="G759" s="161">
        <v>156</v>
      </c>
      <c r="H759" s="161">
        <v>1</v>
      </c>
      <c r="I759" s="161" t="s">
        <v>168</v>
      </c>
      <c r="J759" s="161" t="s">
        <v>67</v>
      </c>
      <c r="K759" s="161" t="s">
        <v>825</v>
      </c>
      <c r="L759" s="161">
        <v>1</v>
      </c>
      <c r="M759" s="161" t="s">
        <v>857</v>
      </c>
      <c r="N759" s="158" t="s">
        <v>25</v>
      </c>
      <c r="O759" s="161"/>
    </row>
    <row r="760" spans="1:15" ht="15" customHeight="1">
      <c r="A760" s="161">
        <v>759</v>
      </c>
      <c r="B760" s="162">
        <v>40000000358</v>
      </c>
      <c r="C760" s="158" t="s">
        <v>52</v>
      </c>
      <c r="D760" s="158" t="s">
        <v>20</v>
      </c>
      <c r="E760" s="161" t="s">
        <v>2027</v>
      </c>
      <c r="F760" s="161">
        <v>506</v>
      </c>
      <c r="G760" s="161">
        <v>506</v>
      </c>
      <c r="H760" s="161">
        <v>1</v>
      </c>
      <c r="I760" s="161" t="s">
        <v>168</v>
      </c>
      <c r="J760" s="161" t="s">
        <v>67</v>
      </c>
      <c r="K760" s="161">
        <v>42</v>
      </c>
      <c r="L760" s="161">
        <v>1</v>
      </c>
      <c r="M760" s="161" t="s">
        <v>889</v>
      </c>
      <c r="N760" s="158" t="s">
        <v>25</v>
      </c>
      <c r="O760" s="161"/>
    </row>
    <row r="761" spans="1:15" ht="15" customHeight="1">
      <c r="A761" s="161">
        <v>760</v>
      </c>
      <c r="B761" s="162">
        <v>40000000357</v>
      </c>
      <c r="C761" s="163" t="s">
        <v>9</v>
      </c>
      <c r="D761" s="158" t="s">
        <v>20</v>
      </c>
      <c r="E761" s="161" t="s">
        <v>2027</v>
      </c>
      <c r="F761" s="161">
        <v>484</v>
      </c>
      <c r="G761" s="161">
        <v>484</v>
      </c>
      <c r="H761" s="161">
        <v>1</v>
      </c>
      <c r="I761" s="161" t="s">
        <v>168</v>
      </c>
      <c r="J761" s="161" t="s">
        <v>67</v>
      </c>
      <c r="K761" s="161" t="s">
        <v>810</v>
      </c>
      <c r="L761" s="161">
        <v>1</v>
      </c>
      <c r="M761" s="161" t="s">
        <v>895</v>
      </c>
      <c r="N761" s="158" t="s">
        <v>25</v>
      </c>
      <c r="O761" s="161"/>
    </row>
    <row r="762" spans="1:15" ht="15" customHeight="1">
      <c r="A762" s="161">
        <v>761</v>
      </c>
      <c r="B762" s="162">
        <v>40000000356</v>
      </c>
      <c r="C762" s="158" t="s">
        <v>46</v>
      </c>
      <c r="D762" s="158" t="s">
        <v>20</v>
      </c>
      <c r="E762" s="161" t="s">
        <v>2027</v>
      </c>
      <c r="F762" s="161">
        <v>132</v>
      </c>
      <c r="G762" s="161">
        <v>132</v>
      </c>
      <c r="H762" s="161">
        <v>1</v>
      </c>
      <c r="I762" s="161" t="s">
        <v>168</v>
      </c>
      <c r="J762" s="161" t="s">
        <v>67</v>
      </c>
      <c r="K762" s="161" t="s">
        <v>810</v>
      </c>
      <c r="L762" s="161">
        <v>1</v>
      </c>
      <c r="M762" s="161" t="s">
        <v>892</v>
      </c>
      <c r="N762" s="158" t="s">
        <v>25</v>
      </c>
      <c r="O762" s="161"/>
    </row>
    <row r="763" spans="1:15" ht="15" customHeight="1">
      <c r="A763" s="161">
        <v>762</v>
      </c>
      <c r="B763" s="162">
        <v>40000000355</v>
      </c>
      <c r="C763" s="158" t="s">
        <v>47</v>
      </c>
      <c r="D763" s="158" t="s">
        <v>20</v>
      </c>
      <c r="E763" s="161" t="s">
        <v>2027</v>
      </c>
      <c r="F763" s="161">
        <v>188</v>
      </c>
      <c r="G763" s="161">
        <v>188</v>
      </c>
      <c r="H763" s="161">
        <v>1</v>
      </c>
      <c r="I763" s="161" t="s">
        <v>168</v>
      </c>
      <c r="J763" s="161" t="s">
        <v>48</v>
      </c>
      <c r="K763" s="161" t="s">
        <v>821</v>
      </c>
      <c r="L763" s="161">
        <v>1</v>
      </c>
      <c r="M763" s="161" t="s">
        <v>896</v>
      </c>
      <c r="N763" s="158" t="s">
        <v>25</v>
      </c>
      <c r="O763" s="161"/>
    </row>
    <row r="764" spans="1:15" ht="15" customHeight="1">
      <c r="A764" s="161">
        <v>763</v>
      </c>
      <c r="B764" s="162">
        <v>40000000354</v>
      </c>
      <c r="C764" s="158" t="s">
        <v>52</v>
      </c>
      <c r="D764" s="158" t="s">
        <v>20</v>
      </c>
      <c r="E764" s="161" t="s">
        <v>2027</v>
      </c>
      <c r="F764" s="161">
        <v>350</v>
      </c>
      <c r="G764" s="161">
        <v>350</v>
      </c>
      <c r="H764" s="161">
        <v>1</v>
      </c>
      <c r="I764" s="161" t="s">
        <v>168</v>
      </c>
      <c r="J764" s="161" t="s">
        <v>67</v>
      </c>
      <c r="K764" s="161">
        <v>46</v>
      </c>
      <c r="L764" s="161">
        <v>1</v>
      </c>
      <c r="M764" s="161" t="s">
        <v>857</v>
      </c>
      <c r="N764" s="158" t="s">
        <v>36</v>
      </c>
      <c r="O764" s="161"/>
    </row>
    <row r="765" spans="1:15" ht="15" customHeight="1">
      <c r="A765" s="161">
        <v>764</v>
      </c>
      <c r="B765" s="162">
        <v>40000000353</v>
      </c>
      <c r="C765" s="158" t="s">
        <v>64</v>
      </c>
      <c r="D765" s="158" t="s">
        <v>20</v>
      </c>
      <c r="E765" s="161" t="s">
        <v>2027</v>
      </c>
      <c r="F765" s="161">
        <v>468</v>
      </c>
      <c r="G765" s="161">
        <v>468</v>
      </c>
      <c r="H765" s="161">
        <v>1</v>
      </c>
      <c r="I765" s="161" t="s">
        <v>168</v>
      </c>
      <c r="J765" s="161" t="s">
        <v>67</v>
      </c>
      <c r="K765" s="161" t="s">
        <v>825</v>
      </c>
      <c r="L765" s="161">
        <v>1</v>
      </c>
      <c r="M765" s="161" t="s">
        <v>886</v>
      </c>
      <c r="N765" s="158" t="s">
        <v>36</v>
      </c>
      <c r="O765" s="161"/>
    </row>
    <row r="766" spans="1:15" ht="15" customHeight="1">
      <c r="A766" s="161">
        <v>765</v>
      </c>
      <c r="B766" s="162">
        <v>40000000352</v>
      </c>
      <c r="C766" s="158" t="s">
        <v>14</v>
      </c>
      <c r="D766" s="163" t="s">
        <v>10</v>
      </c>
      <c r="E766" s="161" t="s">
        <v>2027</v>
      </c>
      <c r="F766" s="161">
        <v>188</v>
      </c>
      <c r="G766" s="161">
        <v>188</v>
      </c>
      <c r="H766" s="161">
        <v>1</v>
      </c>
      <c r="I766" s="161" t="s">
        <v>168</v>
      </c>
      <c r="J766" s="161" t="s">
        <v>67</v>
      </c>
      <c r="K766" s="161" t="s">
        <v>825</v>
      </c>
      <c r="L766" s="161">
        <v>1</v>
      </c>
      <c r="M766" s="161" t="s">
        <v>926</v>
      </c>
      <c r="N766" s="158" t="s">
        <v>36</v>
      </c>
      <c r="O766" s="161"/>
    </row>
    <row r="767" spans="1:15" ht="15" customHeight="1">
      <c r="A767" s="161">
        <v>766</v>
      </c>
      <c r="B767" s="162">
        <v>40000000351</v>
      </c>
      <c r="C767" s="158" t="s">
        <v>69</v>
      </c>
      <c r="D767" s="158" t="s">
        <v>20</v>
      </c>
      <c r="E767" s="161" t="s">
        <v>2027</v>
      </c>
      <c r="F767" s="161">
        <v>176</v>
      </c>
      <c r="G767" s="161">
        <v>176</v>
      </c>
      <c r="H767" s="161">
        <v>1</v>
      </c>
      <c r="I767" s="161" t="s">
        <v>168</v>
      </c>
      <c r="J767" s="161" t="s">
        <v>67</v>
      </c>
      <c r="K767" s="161">
        <v>42</v>
      </c>
      <c r="L767" s="161">
        <v>1</v>
      </c>
      <c r="M767" s="161" t="s">
        <v>972</v>
      </c>
      <c r="N767" s="158" t="s">
        <v>149</v>
      </c>
      <c r="O767" s="161"/>
    </row>
    <row r="768" spans="1:15" ht="15" customHeight="1">
      <c r="A768" s="161">
        <v>767</v>
      </c>
      <c r="B768" s="162">
        <v>40000000350</v>
      </c>
      <c r="C768" s="163" t="s">
        <v>9</v>
      </c>
      <c r="D768" s="158" t="s">
        <v>20</v>
      </c>
      <c r="E768" s="161" t="s">
        <v>2027</v>
      </c>
      <c r="F768" s="161">
        <v>590</v>
      </c>
      <c r="G768" s="161">
        <v>590</v>
      </c>
      <c r="H768" s="161">
        <v>1</v>
      </c>
      <c r="I768" s="161" t="s">
        <v>168</v>
      </c>
      <c r="J768" s="161" t="s">
        <v>67</v>
      </c>
      <c r="K768" s="161" t="s">
        <v>821</v>
      </c>
      <c r="L768" s="161">
        <v>1</v>
      </c>
      <c r="M768" s="161" t="s">
        <v>895</v>
      </c>
      <c r="N768" s="158" t="s">
        <v>25</v>
      </c>
      <c r="O768" s="161"/>
    </row>
    <row r="769" spans="1:15" ht="15" customHeight="1">
      <c r="A769" s="161">
        <v>768</v>
      </c>
      <c r="B769" s="162">
        <v>40000000349</v>
      </c>
      <c r="C769" s="158" t="s">
        <v>50</v>
      </c>
      <c r="D769" s="158" t="s">
        <v>20</v>
      </c>
      <c r="E769" s="161" t="s">
        <v>2027</v>
      </c>
      <c r="F769" s="161">
        <v>167</v>
      </c>
      <c r="G769" s="161">
        <v>167</v>
      </c>
      <c r="H769" s="161">
        <v>1</v>
      </c>
      <c r="I769" s="161" t="s">
        <v>168</v>
      </c>
      <c r="J769" s="161" t="s">
        <v>67</v>
      </c>
      <c r="K769" s="161">
        <v>40</v>
      </c>
      <c r="L769" s="161">
        <v>1</v>
      </c>
      <c r="M769" s="161" t="s">
        <v>983</v>
      </c>
      <c r="N769" s="158" t="s">
        <v>149</v>
      </c>
      <c r="O769" s="161"/>
    </row>
    <row r="770" spans="1:15" ht="15" customHeight="1">
      <c r="A770" s="161">
        <v>769</v>
      </c>
      <c r="B770" s="162">
        <v>40000000348</v>
      </c>
      <c r="C770" s="158" t="s">
        <v>52</v>
      </c>
      <c r="D770" s="163" t="s">
        <v>10</v>
      </c>
      <c r="E770" s="161" t="s">
        <v>2027</v>
      </c>
      <c r="F770" s="161">
        <v>332</v>
      </c>
      <c r="G770" s="161">
        <v>332</v>
      </c>
      <c r="H770" s="161">
        <v>1</v>
      </c>
      <c r="I770" s="161" t="s">
        <v>168</v>
      </c>
      <c r="J770" s="161" t="s">
        <v>176</v>
      </c>
      <c r="K770" s="161">
        <v>34</v>
      </c>
      <c r="L770" s="161">
        <v>1</v>
      </c>
      <c r="M770" s="161" t="s">
        <v>949</v>
      </c>
      <c r="N770" s="158" t="s">
        <v>181</v>
      </c>
      <c r="O770" s="161"/>
    </row>
    <row r="771" spans="1:15" ht="15" customHeight="1">
      <c r="A771" s="161">
        <v>770</v>
      </c>
      <c r="B771" s="162">
        <v>40000000347</v>
      </c>
      <c r="C771" s="158" t="s">
        <v>64</v>
      </c>
      <c r="D771" s="158" t="s">
        <v>20</v>
      </c>
      <c r="E771" s="161" t="s">
        <v>2027</v>
      </c>
      <c r="F771" s="161">
        <v>376</v>
      </c>
      <c r="G771" s="161">
        <v>376</v>
      </c>
      <c r="H771" s="161">
        <v>1</v>
      </c>
      <c r="I771" s="161" t="s">
        <v>168</v>
      </c>
      <c r="J771" s="161" t="s">
        <v>12</v>
      </c>
      <c r="K771" s="161" t="s">
        <v>810</v>
      </c>
      <c r="L771" s="161">
        <v>1</v>
      </c>
      <c r="M771" s="161" t="s">
        <v>892</v>
      </c>
      <c r="N771" s="158" t="s">
        <v>25</v>
      </c>
      <c r="O771" s="161"/>
    </row>
    <row r="772" spans="1:15" ht="15" customHeight="1">
      <c r="A772" s="161">
        <v>771</v>
      </c>
      <c r="B772" s="162">
        <v>40000000346</v>
      </c>
      <c r="C772" s="158" t="s">
        <v>109</v>
      </c>
      <c r="D772" s="158" t="s">
        <v>20</v>
      </c>
      <c r="E772" s="161" t="s">
        <v>2027</v>
      </c>
      <c r="F772" s="161">
        <v>482</v>
      </c>
      <c r="G772" s="161">
        <v>482</v>
      </c>
      <c r="H772" s="161">
        <v>1</v>
      </c>
      <c r="I772" s="161" t="s">
        <v>168</v>
      </c>
      <c r="J772" s="161" t="s">
        <v>12</v>
      </c>
      <c r="K772" s="161">
        <v>34</v>
      </c>
      <c r="L772" s="161">
        <v>1</v>
      </c>
      <c r="M772" s="161" t="s">
        <v>896</v>
      </c>
      <c r="N772" s="158" t="s">
        <v>25</v>
      </c>
      <c r="O772" s="161"/>
    </row>
    <row r="773" spans="1:15" ht="15" customHeight="1">
      <c r="A773" s="161">
        <v>772</v>
      </c>
      <c r="B773" s="162">
        <v>40000000345</v>
      </c>
      <c r="C773" s="158" t="s">
        <v>69</v>
      </c>
      <c r="D773" s="158" t="s">
        <v>20</v>
      </c>
      <c r="E773" s="161" t="s">
        <v>2027</v>
      </c>
      <c r="F773" s="161">
        <v>184</v>
      </c>
      <c r="G773" s="161">
        <v>184</v>
      </c>
      <c r="H773" s="161">
        <v>1</v>
      </c>
      <c r="I773" s="161" t="s">
        <v>168</v>
      </c>
      <c r="J773" s="161" t="s">
        <v>67</v>
      </c>
      <c r="K773" s="161" t="s">
        <v>810</v>
      </c>
      <c r="L773" s="161">
        <v>1</v>
      </c>
      <c r="M773" s="161" t="s">
        <v>857</v>
      </c>
      <c r="N773" s="158" t="s">
        <v>36</v>
      </c>
      <c r="O773" s="161"/>
    </row>
    <row r="774" spans="1:15" ht="15" customHeight="1">
      <c r="A774" s="161">
        <v>773</v>
      </c>
      <c r="B774" s="162">
        <v>40000000344</v>
      </c>
      <c r="C774" s="158" t="s">
        <v>14</v>
      </c>
      <c r="D774" s="158" t="s">
        <v>20</v>
      </c>
      <c r="E774" s="161" t="s">
        <v>2027</v>
      </c>
      <c r="F774" s="161">
        <v>132</v>
      </c>
      <c r="G774" s="161">
        <v>132</v>
      </c>
      <c r="H774" s="161">
        <v>1</v>
      </c>
      <c r="I774" s="161" t="s">
        <v>168</v>
      </c>
      <c r="J774" s="161" t="s">
        <v>67</v>
      </c>
      <c r="K774" s="161" t="s">
        <v>825</v>
      </c>
      <c r="L774" s="161">
        <v>1</v>
      </c>
      <c r="M774" s="161" t="s">
        <v>896</v>
      </c>
      <c r="N774" s="158" t="s">
        <v>36</v>
      </c>
      <c r="O774" s="161"/>
    </row>
    <row r="775" spans="1:15" ht="15" customHeight="1">
      <c r="A775" s="161">
        <v>774</v>
      </c>
      <c r="B775" s="162">
        <v>40000000343</v>
      </c>
      <c r="C775" s="158" t="s">
        <v>69</v>
      </c>
      <c r="D775" s="163" t="s">
        <v>10</v>
      </c>
      <c r="E775" s="161" t="s">
        <v>2027</v>
      </c>
      <c r="F775" s="161">
        <v>274</v>
      </c>
      <c r="G775" s="161">
        <v>274</v>
      </c>
      <c r="H775" s="161">
        <v>1</v>
      </c>
      <c r="I775" s="161" t="s">
        <v>168</v>
      </c>
      <c r="J775" s="161" t="s">
        <v>67</v>
      </c>
      <c r="K775" s="161">
        <v>34</v>
      </c>
      <c r="L775" s="161">
        <v>1</v>
      </c>
      <c r="M775" s="161" t="s">
        <v>926</v>
      </c>
      <c r="N775" s="158" t="s">
        <v>149</v>
      </c>
      <c r="O775" s="161"/>
    </row>
    <row r="776" spans="1:15" ht="15" customHeight="1">
      <c r="A776" s="161">
        <v>775</v>
      </c>
      <c r="B776" s="162">
        <v>40000000342</v>
      </c>
      <c r="C776" s="158" t="s">
        <v>64</v>
      </c>
      <c r="D776" s="158" t="s">
        <v>20</v>
      </c>
      <c r="E776" s="161" t="s">
        <v>2027</v>
      </c>
      <c r="F776" s="161">
        <v>296</v>
      </c>
      <c r="G776" s="161">
        <v>296</v>
      </c>
      <c r="H776" s="161">
        <v>1</v>
      </c>
      <c r="I776" s="161" t="s">
        <v>168</v>
      </c>
      <c r="J776" s="161" t="s">
        <v>67</v>
      </c>
      <c r="K776" s="161">
        <v>38</v>
      </c>
      <c r="L776" s="161">
        <v>1</v>
      </c>
      <c r="M776" s="161" t="s">
        <v>886</v>
      </c>
      <c r="N776" s="158" t="s">
        <v>149</v>
      </c>
      <c r="O776" s="161"/>
    </row>
    <row r="777" spans="1:15" ht="15" customHeight="1">
      <c r="A777" s="161">
        <v>776</v>
      </c>
      <c r="B777" s="162">
        <v>40000000341</v>
      </c>
      <c r="C777" s="158" t="s">
        <v>109</v>
      </c>
      <c r="D777" s="158" t="s">
        <v>20</v>
      </c>
      <c r="E777" s="161" t="s">
        <v>2027</v>
      </c>
      <c r="F777" s="161">
        <v>346</v>
      </c>
      <c r="G777" s="161">
        <v>346</v>
      </c>
      <c r="H777" s="161">
        <v>1</v>
      </c>
      <c r="I777" s="161" t="s">
        <v>168</v>
      </c>
      <c r="J777" s="161" t="s">
        <v>67</v>
      </c>
      <c r="K777" s="161">
        <v>42</v>
      </c>
      <c r="L777" s="161">
        <v>1</v>
      </c>
      <c r="M777" s="161" t="s">
        <v>895</v>
      </c>
      <c r="N777" s="158" t="s">
        <v>25</v>
      </c>
      <c r="O777" s="161"/>
    </row>
    <row r="778" spans="1:15" ht="15" customHeight="1">
      <c r="A778" s="161">
        <v>777</v>
      </c>
      <c r="B778" s="162">
        <v>40000000340</v>
      </c>
      <c r="C778" s="158" t="s">
        <v>14</v>
      </c>
      <c r="D778" s="158" t="s">
        <v>20</v>
      </c>
      <c r="E778" s="161" t="s">
        <v>2027</v>
      </c>
      <c r="F778" s="161">
        <v>132</v>
      </c>
      <c r="G778" s="161">
        <v>132</v>
      </c>
      <c r="H778" s="161">
        <v>1</v>
      </c>
      <c r="I778" s="161" t="s">
        <v>168</v>
      </c>
      <c r="J778" s="161" t="s">
        <v>12</v>
      </c>
      <c r="K778" s="161" t="s">
        <v>810</v>
      </c>
      <c r="L778" s="161">
        <v>1</v>
      </c>
      <c r="M778" s="161" t="s">
        <v>889</v>
      </c>
      <c r="N778" s="158" t="s">
        <v>25</v>
      </c>
      <c r="O778" s="161"/>
    </row>
    <row r="779" spans="1:15" ht="15" customHeight="1">
      <c r="A779" s="161">
        <v>778</v>
      </c>
      <c r="B779" s="162">
        <v>40000000339</v>
      </c>
      <c r="C779" s="158" t="s">
        <v>47</v>
      </c>
      <c r="D779" s="158" t="s">
        <v>20</v>
      </c>
      <c r="E779" s="161" t="s">
        <v>2027</v>
      </c>
      <c r="F779" s="161">
        <v>154</v>
      </c>
      <c r="G779" s="161">
        <v>154</v>
      </c>
      <c r="H779" s="161">
        <v>1</v>
      </c>
      <c r="I779" s="161" t="s">
        <v>168</v>
      </c>
      <c r="J779" s="161" t="s">
        <v>67</v>
      </c>
      <c r="K779" s="161" t="s">
        <v>828</v>
      </c>
      <c r="L779" s="161">
        <v>1</v>
      </c>
      <c r="M779" s="161" t="s">
        <v>896</v>
      </c>
      <c r="N779" s="158" t="s">
        <v>149</v>
      </c>
      <c r="O779" s="161"/>
    </row>
    <row r="780" spans="1:15" ht="15" customHeight="1">
      <c r="A780" s="161">
        <v>779</v>
      </c>
      <c r="B780" s="162">
        <v>40000000338</v>
      </c>
      <c r="C780" s="158" t="s">
        <v>14</v>
      </c>
      <c r="D780" s="158" t="s">
        <v>20</v>
      </c>
      <c r="E780" s="161" t="s">
        <v>2027</v>
      </c>
      <c r="F780" s="161">
        <v>130</v>
      </c>
      <c r="G780" s="161">
        <v>130</v>
      </c>
      <c r="H780" s="161">
        <v>1</v>
      </c>
      <c r="I780" s="161" t="s">
        <v>168</v>
      </c>
      <c r="J780" s="161" t="s">
        <v>172</v>
      </c>
      <c r="K780" s="161" t="s">
        <v>858</v>
      </c>
      <c r="L780" s="161">
        <v>1</v>
      </c>
      <c r="M780" s="161" t="s">
        <v>889</v>
      </c>
      <c r="N780" s="158" t="s">
        <v>174</v>
      </c>
      <c r="O780" s="161"/>
    </row>
    <row r="781" spans="1:15" ht="15" customHeight="1">
      <c r="A781" s="161">
        <v>780</v>
      </c>
      <c r="B781" s="162">
        <v>40000000337</v>
      </c>
      <c r="C781" s="158" t="s">
        <v>14</v>
      </c>
      <c r="D781" s="163" t="s">
        <v>10</v>
      </c>
      <c r="E781" s="161" t="s">
        <v>2027</v>
      </c>
      <c r="F781" s="161">
        <v>206</v>
      </c>
      <c r="G781" s="161">
        <v>206</v>
      </c>
      <c r="H781" s="161">
        <v>1</v>
      </c>
      <c r="I781" s="161" t="s">
        <v>168</v>
      </c>
      <c r="J781" s="161" t="s">
        <v>67</v>
      </c>
      <c r="K781" s="161">
        <v>42</v>
      </c>
      <c r="L781" s="161">
        <v>1</v>
      </c>
      <c r="M781" s="161" t="s">
        <v>926</v>
      </c>
      <c r="N781" s="158" t="s">
        <v>182</v>
      </c>
      <c r="O781" s="161"/>
    </row>
    <row r="782" spans="1:15" ht="15" customHeight="1">
      <c r="A782" s="161">
        <v>781</v>
      </c>
      <c r="B782" s="162">
        <v>40000000336</v>
      </c>
      <c r="C782" s="158" t="s">
        <v>64</v>
      </c>
      <c r="D782" s="158" t="s">
        <v>20</v>
      </c>
      <c r="E782" s="161" t="s">
        <v>2027</v>
      </c>
      <c r="F782" s="161">
        <v>322</v>
      </c>
      <c r="G782" s="161">
        <v>322</v>
      </c>
      <c r="H782" s="161">
        <v>1</v>
      </c>
      <c r="I782" s="161" t="s">
        <v>168</v>
      </c>
      <c r="J782" s="161" t="s">
        <v>67</v>
      </c>
      <c r="K782" s="161">
        <v>42</v>
      </c>
      <c r="L782" s="161">
        <v>1</v>
      </c>
      <c r="M782" s="161" t="s">
        <v>983</v>
      </c>
      <c r="N782" s="158" t="s">
        <v>149</v>
      </c>
      <c r="O782" s="161"/>
    </row>
    <row r="783" spans="1:15" ht="15" customHeight="1">
      <c r="A783" s="161">
        <v>782</v>
      </c>
      <c r="B783" s="162">
        <v>40000000335</v>
      </c>
      <c r="C783" s="158" t="s">
        <v>52</v>
      </c>
      <c r="D783" s="158" t="s">
        <v>20</v>
      </c>
      <c r="E783" s="161" t="s">
        <v>2027</v>
      </c>
      <c r="F783" s="161">
        <v>218</v>
      </c>
      <c r="G783" s="161">
        <v>218</v>
      </c>
      <c r="H783" s="161">
        <v>1</v>
      </c>
      <c r="I783" s="161" t="s">
        <v>168</v>
      </c>
      <c r="J783" s="161" t="s">
        <v>67</v>
      </c>
      <c r="K783" s="161">
        <v>34</v>
      </c>
      <c r="L783" s="161">
        <v>1</v>
      </c>
      <c r="M783" s="161" t="s">
        <v>892</v>
      </c>
      <c r="N783" s="158" t="s">
        <v>25</v>
      </c>
      <c r="O783" s="161"/>
    </row>
    <row r="784" spans="1:15" ht="15" customHeight="1">
      <c r="A784" s="161">
        <v>783</v>
      </c>
      <c r="B784" s="162">
        <v>40000000334</v>
      </c>
      <c r="C784" s="158" t="s">
        <v>34</v>
      </c>
      <c r="D784" s="158" t="s">
        <v>20</v>
      </c>
      <c r="E784" s="161" t="s">
        <v>2026</v>
      </c>
      <c r="F784" s="161">
        <v>622</v>
      </c>
      <c r="G784" s="161">
        <v>622</v>
      </c>
      <c r="H784" s="161">
        <v>1</v>
      </c>
      <c r="I784" s="161" t="s">
        <v>168</v>
      </c>
      <c r="J784" s="161" t="s">
        <v>67</v>
      </c>
      <c r="K784" s="161" t="s">
        <v>825</v>
      </c>
      <c r="L784" s="161">
        <v>1</v>
      </c>
      <c r="M784" s="161" t="s">
        <v>857</v>
      </c>
      <c r="N784" s="158" t="s">
        <v>25</v>
      </c>
      <c r="O784" s="161"/>
    </row>
    <row r="785" spans="1:15" ht="15" customHeight="1">
      <c r="A785" s="161">
        <v>784</v>
      </c>
      <c r="B785" s="162">
        <v>40000000333</v>
      </c>
      <c r="C785" s="158" t="s">
        <v>69</v>
      </c>
      <c r="D785" s="158" t="s">
        <v>20</v>
      </c>
      <c r="E785" s="161" t="s">
        <v>2027</v>
      </c>
      <c r="F785" s="161">
        <v>78</v>
      </c>
      <c r="G785" s="161">
        <v>78</v>
      </c>
      <c r="H785" s="161">
        <v>1</v>
      </c>
      <c r="I785" s="161" t="s">
        <v>168</v>
      </c>
      <c r="J785" s="161" t="s">
        <v>176</v>
      </c>
      <c r="K785" s="161" t="s">
        <v>810</v>
      </c>
      <c r="L785" s="161">
        <v>1</v>
      </c>
      <c r="M785" s="161" t="s">
        <v>973</v>
      </c>
      <c r="N785" s="158" t="s">
        <v>36</v>
      </c>
      <c r="O785" s="161"/>
    </row>
    <row r="786" spans="1:15" ht="15" customHeight="1">
      <c r="A786" s="161">
        <v>785</v>
      </c>
      <c r="B786" s="162">
        <v>40000000332</v>
      </c>
      <c r="C786" s="158" t="s">
        <v>64</v>
      </c>
      <c r="D786" s="158" t="s">
        <v>20</v>
      </c>
      <c r="E786" s="161" t="s">
        <v>2027</v>
      </c>
      <c r="F786" s="161">
        <v>246</v>
      </c>
      <c r="G786" s="161">
        <v>246</v>
      </c>
      <c r="H786" s="161">
        <v>1</v>
      </c>
      <c r="I786" s="161" t="s">
        <v>168</v>
      </c>
      <c r="J786" s="161" t="s">
        <v>67</v>
      </c>
      <c r="K786" s="161" t="s">
        <v>810</v>
      </c>
      <c r="L786" s="161">
        <v>1</v>
      </c>
      <c r="M786" s="161" t="s">
        <v>950</v>
      </c>
      <c r="N786" s="158" t="s">
        <v>36</v>
      </c>
      <c r="O786" s="161"/>
    </row>
    <row r="787" spans="1:15" ht="15" customHeight="1">
      <c r="A787" s="161">
        <v>786</v>
      </c>
      <c r="B787" s="162">
        <v>40000000331</v>
      </c>
      <c r="C787" s="158" t="s">
        <v>47</v>
      </c>
      <c r="D787" s="163" t="s">
        <v>10</v>
      </c>
      <c r="E787" s="161" t="s">
        <v>2027</v>
      </c>
      <c r="F787" s="161">
        <v>184</v>
      </c>
      <c r="G787" s="161">
        <v>184</v>
      </c>
      <c r="H787" s="161">
        <v>1</v>
      </c>
      <c r="I787" s="161" t="s">
        <v>168</v>
      </c>
      <c r="J787" s="161" t="s">
        <v>12</v>
      </c>
      <c r="K787" s="161" t="s">
        <v>825</v>
      </c>
      <c r="L787" s="161">
        <v>1</v>
      </c>
      <c r="M787" s="161" t="s">
        <v>896</v>
      </c>
      <c r="N787" s="158" t="s">
        <v>25</v>
      </c>
      <c r="O787" s="161"/>
    </row>
    <row r="788" spans="1:15" ht="15" customHeight="1">
      <c r="A788" s="161">
        <v>787</v>
      </c>
      <c r="B788" s="162">
        <v>40000000330</v>
      </c>
      <c r="C788" s="158" t="s">
        <v>175</v>
      </c>
      <c r="D788" s="158" t="s">
        <v>20</v>
      </c>
      <c r="E788" s="161" t="s">
        <v>2027</v>
      </c>
      <c r="F788" s="161">
        <v>60</v>
      </c>
      <c r="G788" s="161">
        <v>60</v>
      </c>
      <c r="H788" s="161">
        <v>1</v>
      </c>
      <c r="I788" s="161" t="s">
        <v>168</v>
      </c>
      <c r="J788" s="161" t="s">
        <v>67</v>
      </c>
      <c r="K788" s="161" t="s">
        <v>810</v>
      </c>
      <c r="L788" s="161">
        <v>1</v>
      </c>
      <c r="M788" s="161" t="s">
        <v>896</v>
      </c>
      <c r="N788" s="158" t="s">
        <v>13</v>
      </c>
      <c r="O788" s="161"/>
    </row>
    <row r="789" spans="1:15" ht="15" customHeight="1">
      <c r="A789" s="161">
        <v>788</v>
      </c>
      <c r="B789" s="162">
        <v>40000000329</v>
      </c>
      <c r="C789" s="158" t="s">
        <v>109</v>
      </c>
      <c r="D789" s="158" t="s">
        <v>20</v>
      </c>
      <c r="E789" s="161" t="s">
        <v>2027</v>
      </c>
      <c r="F789" s="161">
        <v>594</v>
      </c>
      <c r="G789" s="161">
        <v>594</v>
      </c>
      <c r="H789" s="161">
        <v>1</v>
      </c>
      <c r="I789" s="161" t="s">
        <v>168</v>
      </c>
      <c r="J789" s="161" t="s">
        <v>67</v>
      </c>
      <c r="K789" s="161">
        <v>38</v>
      </c>
      <c r="L789" s="161">
        <v>1</v>
      </c>
      <c r="M789" s="161" t="s">
        <v>896</v>
      </c>
      <c r="N789" s="158" t="s">
        <v>25</v>
      </c>
      <c r="O789" s="161"/>
    </row>
    <row r="790" spans="1:15" ht="15" customHeight="1">
      <c r="A790" s="161">
        <v>789</v>
      </c>
      <c r="B790" s="162">
        <v>40000000328</v>
      </c>
      <c r="C790" s="158" t="s">
        <v>64</v>
      </c>
      <c r="D790" s="158" t="s">
        <v>20</v>
      </c>
      <c r="E790" s="161" t="s">
        <v>2027</v>
      </c>
      <c r="F790" s="161">
        <v>282</v>
      </c>
      <c r="G790" s="161">
        <v>282</v>
      </c>
      <c r="H790" s="161">
        <v>1</v>
      </c>
      <c r="I790" s="161" t="s">
        <v>168</v>
      </c>
      <c r="J790" s="161" t="s">
        <v>67</v>
      </c>
      <c r="K790" s="161">
        <v>42</v>
      </c>
      <c r="L790" s="161">
        <v>1</v>
      </c>
      <c r="M790" s="161" t="s">
        <v>895</v>
      </c>
      <c r="N790" s="158" t="s">
        <v>13</v>
      </c>
      <c r="O790" s="161"/>
    </row>
    <row r="791" spans="1:15" ht="15" customHeight="1">
      <c r="A791" s="161">
        <v>790</v>
      </c>
      <c r="B791" s="162">
        <v>40000000327</v>
      </c>
      <c r="C791" s="158" t="s">
        <v>14</v>
      </c>
      <c r="D791" s="158" t="s">
        <v>20</v>
      </c>
      <c r="E791" s="161" t="s">
        <v>2027</v>
      </c>
      <c r="F791" s="161">
        <v>140</v>
      </c>
      <c r="G791" s="161">
        <v>140</v>
      </c>
      <c r="H791" s="161">
        <v>1</v>
      </c>
      <c r="I791" s="161" t="s">
        <v>168</v>
      </c>
      <c r="J791" s="161" t="s">
        <v>67</v>
      </c>
      <c r="K791" s="161" t="s">
        <v>810</v>
      </c>
      <c r="L791" s="161">
        <v>1</v>
      </c>
      <c r="M791" s="161" t="s">
        <v>884</v>
      </c>
      <c r="N791" s="158" t="s">
        <v>37</v>
      </c>
      <c r="O791" s="161"/>
    </row>
    <row r="792" spans="1:15" ht="15" customHeight="1">
      <c r="A792" s="161">
        <v>791</v>
      </c>
      <c r="B792" s="162">
        <v>40000000326</v>
      </c>
      <c r="C792" s="158" t="s">
        <v>14</v>
      </c>
      <c r="D792" s="158" t="s">
        <v>20</v>
      </c>
      <c r="E792" s="161" t="s">
        <v>2027</v>
      </c>
      <c r="F792" s="161">
        <v>140</v>
      </c>
      <c r="G792" s="161">
        <v>140</v>
      </c>
      <c r="H792" s="161">
        <v>1</v>
      </c>
      <c r="I792" s="161" t="s">
        <v>168</v>
      </c>
      <c r="J792" s="161" t="s">
        <v>67</v>
      </c>
      <c r="K792" s="161" t="s">
        <v>810</v>
      </c>
      <c r="L792" s="161">
        <v>1</v>
      </c>
      <c r="M792" s="161" t="s">
        <v>884</v>
      </c>
      <c r="N792" s="158" t="s">
        <v>37</v>
      </c>
      <c r="O792" s="161"/>
    </row>
    <row r="793" spans="1:15" ht="15" customHeight="1">
      <c r="A793" s="161">
        <v>792</v>
      </c>
      <c r="B793" s="162">
        <v>40000000325</v>
      </c>
      <c r="C793" s="158" t="s">
        <v>46</v>
      </c>
      <c r="D793" s="158" t="s">
        <v>20</v>
      </c>
      <c r="E793" s="161" t="s">
        <v>2027</v>
      </c>
      <c r="F793" s="161">
        <v>92</v>
      </c>
      <c r="G793" s="161">
        <v>92</v>
      </c>
      <c r="H793" s="161">
        <v>1</v>
      </c>
      <c r="I793" s="161" t="s">
        <v>168</v>
      </c>
      <c r="J793" s="161" t="s">
        <v>67</v>
      </c>
      <c r="K793" s="161" t="s">
        <v>825</v>
      </c>
      <c r="L793" s="161">
        <v>1</v>
      </c>
      <c r="M793" s="161" t="s">
        <v>857</v>
      </c>
      <c r="N793" s="158" t="s">
        <v>25</v>
      </c>
      <c r="O793" s="161"/>
    </row>
    <row r="794" spans="1:15" ht="15" customHeight="1">
      <c r="A794" s="161">
        <v>793</v>
      </c>
      <c r="B794" s="162">
        <v>40000000324</v>
      </c>
      <c r="C794" s="158" t="s">
        <v>64</v>
      </c>
      <c r="D794" s="158" t="s">
        <v>20</v>
      </c>
      <c r="E794" s="161" t="s">
        <v>2027</v>
      </c>
      <c r="F794" s="161">
        <v>284</v>
      </c>
      <c r="G794" s="161">
        <v>284</v>
      </c>
      <c r="H794" s="161">
        <v>1</v>
      </c>
      <c r="I794" s="161" t="s">
        <v>168</v>
      </c>
      <c r="J794" s="161" t="s">
        <v>67</v>
      </c>
      <c r="K794" s="161">
        <v>40</v>
      </c>
      <c r="L794" s="161">
        <v>1</v>
      </c>
      <c r="M794" s="161" t="s">
        <v>896</v>
      </c>
      <c r="N794" s="158" t="s">
        <v>36</v>
      </c>
      <c r="O794" s="161"/>
    </row>
    <row r="795" spans="1:15" ht="15" customHeight="1">
      <c r="A795" s="161">
        <v>794</v>
      </c>
      <c r="B795" s="162">
        <v>40000000323</v>
      </c>
      <c r="C795" s="158" t="s">
        <v>14</v>
      </c>
      <c r="D795" s="163" t="s">
        <v>10</v>
      </c>
      <c r="E795" s="161" t="s">
        <v>2027</v>
      </c>
      <c r="F795" s="161">
        <v>256</v>
      </c>
      <c r="G795" s="161">
        <v>256</v>
      </c>
      <c r="H795" s="161">
        <v>1</v>
      </c>
      <c r="I795" s="161" t="s">
        <v>168</v>
      </c>
      <c r="J795" s="161" t="s">
        <v>67</v>
      </c>
      <c r="K795" s="161" t="s">
        <v>825</v>
      </c>
      <c r="L795" s="161">
        <v>1</v>
      </c>
      <c r="M795" s="161" t="s">
        <v>951</v>
      </c>
      <c r="N795" s="158" t="s">
        <v>72</v>
      </c>
      <c r="O795" s="161"/>
    </row>
    <row r="796" spans="1:15" ht="15" customHeight="1">
      <c r="A796" s="161">
        <v>795</v>
      </c>
      <c r="B796" s="162">
        <v>40000000322</v>
      </c>
      <c r="C796" s="158" t="s">
        <v>14</v>
      </c>
      <c r="D796" s="158" t="s">
        <v>20</v>
      </c>
      <c r="E796" s="161" t="s">
        <v>2027</v>
      </c>
      <c r="F796" s="161">
        <v>196</v>
      </c>
      <c r="G796" s="161">
        <v>196</v>
      </c>
      <c r="H796" s="161">
        <v>1</v>
      </c>
      <c r="I796" s="161" t="s">
        <v>168</v>
      </c>
      <c r="J796" s="161" t="s">
        <v>67</v>
      </c>
      <c r="K796" s="161" t="s">
        <v>825</v>
      </c>
      <c r="L796" s="161">
        <v>1</v>
      </c>
      <c r="M796" s="161" t="s">
        <v>857</v>
      </c>
      <c r="N796" s="158" t="s">
        <v>36</v>
      </c>
      <c r="O796" s="161"/>
    </row>
    <row r="797" spans="1:15" ht="15" customHeight="1">
      <c r="A797" s="161">
        <v>796</v>
      </c>
      <c r="B797" s="162">
        <v>40000000321</v>
      </c>
      <c r="C797" s="158" t="s">
        <v>52</v>
      </c>
      <c r="D797" s="158" t="s">
        <v>20</v>
      </c>
      <c r="E797" s="161" t="s">
        <v>2027</v>
      </c>
      <c r="F797" s="161">
        <v>336</v>
      </c>
      <c r="G797" s="161">
        <v>336</v>
      </c>
      <c r="H797" s="161">
        <v>1</v>
      </c>
      <c r="I797" s="161" t="s">
        <v>168</v>
      </c>
      <c r="J797" s="161" t="s">
        <v>67</v>
      </c>
      <c r="K797" s="161">
        <v>36</v>
      </c>
      <c r="L797" s="161">
        <v>1</v>
      </c>
      <c r="M797" s="161" t="s">
        <v>896</v>
      </c>
      <c r="N797" s="158" t="s">
        <v>149</v>
      </c>
      <c r="O797" s="161"/>
    </row>
    <row r="798" spans="1:15" ht="15" customHeight="1">
      <c r="A798" s="161">
        <v>797</v>
      </c>
      <c r="B798" s="162">
        <v>40000000320</v>
      </c>
      <c r="C798" s="158" t="s">
        <v>52</v>
      </c>
      <c r="D798" s="158" t="s">
        <v>20</v>
      </c>
      <c r="E798" s="161" t="s">
        <v>2027</v>
      </c>
      <c r="F798" s="161">
        <v>332</v>
      </c>
      <c r="G798" s="161">
        <v>332</v>
      </c>
      <c r="H798" s="161">
        <v>1</v>
      </c>
      <c r="I798" s="161" t="s">
        <v>168</v>
      </c>
      <c r="J798" s="161" t="s">
        <v>67</v>
      </c>
      <c r="K798" s="161">
        <v>40</v>
      </c>
      <c r="L798" s="161">
        <v>1</v>
      </c>
      <c r="M798" s="161" t="s">
        <v>972</v>
      </c>
      <c r="N798" s="158" t="s">
        <v>149</v>
      </c>
      <c r="O798" s="161"/>
    </row>
    <row r="799" spans="1:15" ht="15" customHeight="1">
      <c r="A799" s="161">
        <v>798</v>
      </c>
      <c r="B799" s="162">
        <v>40000000319</v>
      </c>
      <c r="C799" s="158" t="s">
        <v>109</v>
      </c>
      <c r="D799" s="158" t="s">
        <v>20</v>
      </c>
      <c r="E799" s="161" t="s">
        <v>2027</v>
      </c>
      <c r="F799" s="161">
        <v>320</v>
      </c>
      <c r="G799" s="161">
        <v>320</v>
      </c>
      <c r="H799" s="161">
        <v>1</v>
      </c>
      <c r="I799" s="161" t="s">
        <v>168</v>
      </c>
      <c r="J799" s="161" t="s">
        <v>67</v>
      </c>
      <c r="K799" s="161">
        <v>40</v>
      </c>
      <c r="L799" s="161">
        <v>1</v>
      </c>
      <c r="M799" s="161" t="s">
        <v>895</v>
      </c>
      <c r="N799" s="158" t="s">
        <v>25</v>
      </c>
      <c r="O799" s="161"/>
    </row>
    <row r="800" spans="1:15" ht="15" customHeight="1">
      <c r="A800" s="161">
        <v>799</v>
      </c>
      <c r="B800" s="162">
        <v>40000000318</v>
      </c>
      <c r="C800" s="158" t="s">
        <v>64</v>
      </c>
      <c r="D800" s="158" t="s">
        <v>20</v>
      </c>
      <c r="E800" s="161" t="s">
        <v>2027</v>
      </c>
      <c r="F800" s="161">
        <v>300</v>
      </c>
      <c r="G800" s="161">
        <v>300</v>
      </c>
      <c r="H800" s="161">
        <v>1</v>
      </c>
      <c r="I800" s="161" t="s">
        <v>168</v>
      </c>
      <c r="J800" s="161" t="s">
        <v>67</v>
      </c>
      <c r="K800" s="161">
        <v>36</v>
      </c>
      <c r="L800" s="161">
        <v>1</v>
      </c>
      <c r="M800" s="161" t="s">
        <v>884</v>
      </c>
      <c r="N800" s="158" t="s">
        <v>25</v>
      </c>
      <c r="O800" s="161"/>
    </row>
    <row r="801" spans="1:15" ht="15" customHeight="1">
      <c r="A801" s="161">
        <v>800</v>
      </c>
      <c r="B801" s="162">
        <v>40000000317</v>
      </c>
      <c r="C801" s="158" t="s">
        <v>46</v>
      </c>
      <c r="D801" s="158" t="s">
        <v>20</v>
      </c>
      <c r="E801" s="161" t="s">
        <v>2027</v>
      </c>
      <c r="F801" s="161">
        <v>162</v>
      </c>
      <c r="G801" s="161">
        <v>162</v>
      </c>
      <c r="H801" s="161">
        <v>1</v>
      </c>
      <c r="I801" s="161" t="s">
        <v>168</v>
      </c>
      <c r="J801" s="161" t="s">
        <v>12</v>
      </c>
      <c r="K801" s="161" t="s">
        <v>828</v>
      </c>
      <c r="L801" s="161">
        <v>1</v>
      </c>
      <c r="M801" s="161" t="s">
        <v>892</v>
      </c>
      <c r="N801" s="158" t="s">
        <v>25</v>
      </c>
      <c r="O801" s="161"/>
    </row>
    <row r="802" spans="1:15" ht="15" customHeight="1">
      <c r="A802" s="161">
        <v>801</v>
      </c>
      <c r="B802" s="162">
        <v>40000000316</v>
      </c>
      <c r="C802" s="158" t="s">
        <v>46</v>
      </c>
      <c r="D802" s="158" t="s">
        <v>20</v>
      </c>
      <c r="E802" s="161" t="s">
        <v>2027</v>
      </c>
      <c r="F802" s="161">
        <v>142</v>
      </c>
      <c r="G802" s="161">
        <v>142</v>
      </c>
      <c r="H802" s="161">
        <v>1</v>
      </c>
      <c r="I802" s="161" t="s">
        <v>168</v>
      </c>
      <c r="J802" s="161" t="s">
        <v>67</v>
      </c>
      <c r="K802" s="161" t="s">
        <v>821</v>
      </c>
      <c r="L802" s="161">
        <v>1</v>
      </c>
      <c r="M802" s="161" t="s">
        <v>889</v>
      </c>
      <c r="N802" s="158" t="s">
        <v>25</v>
      </c>
      <c r="O802" s="161"/>
    </row>
    <row r="803" spans="1:15" ht="15" customHeight="1">
      <c r="A803" s="161">
        <v>802</v>
      </c>
      <c r="B803" s="162">
        <v>40000000315</v>
      </c>
      <c r="C803" s="158" t="s">
        <v>34</v>
      </c>
      <c r="D803" s="158" t="s">
        <v>20</v>
      </c>
      <c r="E803" s="161" t="s">
        <v>2026</v>
      </c>
      <c r="F803" s="161">
        <v>164</v>
      </c>
      <c r="G803" s="161">
        <v>164</v>
      </c>
      <c r="H803" s="161">
        <v>1</v>
      </c>
      <c r="I803" s="161" t="s">
        <v>168</v>
      </c>
      <c r="J803" s="161" t="s">
        <v>67</v>
      </c>
      <c r="K803" s="161" t="s">
        <v>810</v>
      </c>
      <c r="L803" s="161">
        <v>1</v>
      </c>
      <c r="M803" s="161" t="s">
        <v>896</v>
      </c>
      <c r="N803" s="158" t="s">
        <v>36</v>
      </c>
      <c r="O803" s="161"/>
    </row>
    <row r="804" spans="1:15" ht="15" customHeight="1">
      <c r="A804" s="161">
        <v>803</v>
      </c>
      <c r="B804" s="162">
        <v>40000000314</v>
      </c>
      <c r="C804" s="158" t="s">
        <v>14</v>
      </c>
      <c r="D804" s="158" t="s">
        <v>20</v>
      </c>
      <c r="E804" s="161" t="s">
        <v>2027</v>
      </c>
      <c r="F804" s="161">
        <v>154</v>
      </c>
      <c r="G804" s="161">
        <v>154</v>
      </c>
      <c r="H804" s="161">
        <v>1</v>
      </c>
      <c r="I804" s="161" t="s">
        <v>168</v>
      </c>
      <c r="J804" s="161" t="s">
        <v>67</v>
      </c>
      <c r="K804" s="161" t="s">
        <v>810</v>
      </c>
      <c r="L804" s="161">
        <v>1</v>
      </c>
      <c r="M804" s="161" t="s">
        <v>950</v>
      </c>
      <c r="N804" s="158" t="s">
        <v>36</v>
      </c>
      <c r="O804" s="161"/>
    </row>
    <row r="805" spans="1:15" ht="15" customHeight="1">
      <c r="A805" s="161">
        <v>804</v>
      </c>
      <c r="B805" s="162">
        <v>40000000313</v>
      </c>
      <c r="C805" s="158" t="s">
        <v>69</v>
      </c>
      <c r="D805" s="163" t="s">
        <v>10</v>
      </c>
      <c r="E805" s="161" t="s">
        <v>2027</v>
      </c>
      <c r="F805" s="161">
        <v>234</v>
      </c>
      <c r="G805" s="161">
        <v>234</v>
      </c>
      <c r="H805" s="161">
        <v>1</v>
      </c>
      <c r="I805" s="161" t="s">
        <v>168</v>
      </c>
      <c r="J805" s="161" t="s">
        <v>67</v>
      </c>
      <c r="K805" s="161">
        <v>34</v>
      </c>
      <c r="L805" s="161">
        <v>1</v>
      </c>
      <c r="M805" s="161" t="s">
        <v>972</v>
      </c>
      <c r="N805" s="158" t="s">
        <v>36</v>
      </c>
      <c r="O805" s="161"/>
    </row>
    <row r="806" spans="1:15" ht="15" customHeight="1">
      <c r="A806" s="161">
        <v>805</v>
      </c>
      <c r="B806" s="162">
        <v>40000000312</v>
      </c>
      <c r="C806" s="158" t="s">
        <v>52</v>
      </c>
      <c r="D806" s="158" t="s">
        <v>20</v>
      </c>
      <c r="E806" s="161" t="s">
        <v>2027</v>
      </c>
      <c r="F806" s="161">
        <v>274</v>
      </c>
      <c r="G806" s="161">
        <v>274</v>
      </c>
      <c r="H806" s="161">
        <v>1</v>
      </c>
      <c r="I806" s="161" t="s">
        <v>168</v>
      </c>
      <c r="J806" s="161" t="s">
        <v>12</v>
      </c>
      <c r="K806" s="161">
        <v>40</v>
      </c>
      <c r="L806" s="161">
        <v>1</v>
      </c>
      <c r="M806" s="161" t="s">
        <v>972</v>
      </c>
      <c r="N806" s="158" t="s">
        <v>25</v>
      </c>
      <c r="O806" s="161"/>
    </row>
    <row r="807" spans="1:15" ht="15" customHeight="1">
      <c r="A807" s="161">
        <v>806</v>
      </c>
      <c r="B807" s="162">
        <v>40000000311</v>
      </c>
      <c r="C807" s="158" t="s">
        <v>155</v>
      </c>
      <c r="D807" s="158" t="s">
        <v>20</v>
      </c>
      <c r="E807" s="161" t="s">
        <v>2027</v>
      </c>
      <c r="F807" s="161">
        <v>156</v>
      </c>
      <c r="G807" s="161">
        <v>156</v>
      </c>
      <c r="H807" s="161">
        <v>1</v>
      </c>
      <c r="I807" s="161" t="s">
        <v>168</v>
      </c>
      <c r="J807" s="161" t="s">
        <v>67</v>
      </c>
      <c r="K807" s="161">
        <v>40</v>
      </c>
      <c r="L807" s="161">
        <v>1</v>
      </c>
      <c r="M807" s="161" t="s">
        <v>903</v>
      </c>
      <c r="N807" s="158" t="s">
        <v>149</v>
      </c>
      <c r="O807" s="161"/>
    </row>
    <row r="808" spans="1:15" ht="15" customHeight="1">
      <c r="A808" s="161">
        <v>807</v>
      </c>
      <c r="B808" s="162">
        <v>40000000310</v>
      </c>
      <c r="C808" s="158" t="s">
        <v>52</v>
      </c>
      <c r="D808" s="158" t="s">
        <v>20</v>
      </c>
      <c r="E808" s="161" t="s">
        <v>2027</v>
      </c>
      <c r="F808" s="161">
        <v>212</v>
      </c>
      <c r="G808" s="161">
        <v>212</v>
      </c>
      <c r="H808" s="161">
        <v>1</v>
      </c>
      <c r="I808" s="161" t="s">
        <v>168</v>
      </c>
      <c r="J808" s="161" t="s">
        <v>67</v>
      </c>
      <c r="K808" s="161" t="s">
        <v>821</v>
      </c>
      <c r="L808" s="161">
        <v>1</v>
      </c>
      <c r="M808" s="161" t="s">
        <v>892</v>
      </c>
      <c r="N808" s="158" t="s">
        <v>36</v>
      </c>
      <c r="O808" s="161"/>
    </row>
    <row r="809" spans="1:15" ht="15" customHeight="1">
      <c r="A809" s="161">
        <v>808</v>
      </c>
      <c r="B809" s="162">
        <v>40000000309</v>
      </c>
      <c r="C809" s="158" t="s">
        <v>50</v>
      </c>
      <c r="D809" s="158" t="s">
        <v>20</v>
      </c>
      <c r="E809" s="161" t="s">
        <v>2027</v>
      </c>
      <c r="F809" s="161">
        <v>132</v>
      </c>
      <c r="G809" s="161">
        <v>132</v>
      </c>
      <c r="H809" s="161">
        <v>1</v>
      </c>
      <c r="I809" s="161" t="s">
        <v>168</v>
      </c>
      <c r="J809" s="161" t="s">
        <v>67</v>
      </c>
      <c r="K809" s="161">
        <v>36</v>
      </c>
      <c r="L809" s="161">
        <v>1</v>
      </c>
      <c r="M809" s="161" t="s">
        <v>973</v>
      </c>
      <c r="N809" s="158" t="s">
        <v>149</v>
      </c>
      <c r="O809" s="161"/>
    </row>
    <row r="810" spans="1:15" ht="15" customHeight="1">
      <c r="A810" s="161">
        <v>809</v>
      </c>
      <c r="B810" s="162">
        <v>40000000308</v>
      </c>
      <c r="C810" s="158" t="s">
        <v>46</v>
      </c>
      <c r="D810" s="158" t="s">
        <v>20</v>
      </c>
      <c r="E810" s="161" t="s">
        <v>2027</v>
      </c>
      <c r="F810" s="161">
        <v>108</v>
      </c>
      <c r="G810" s="161">
        <v>108</v>
      </c>
      <c r="H810" s="161">
        <v>1</v>
      </c>
      <c r="I810" s="161" t="s">
        <v>168</v>
      </c>
      <c r="J810" s="161" t="s">
        <v>67</v>
      </c>
      <c r="K810" s="161" t="s">
        <v>858</v>
      </c>
      <c r="L810" s="161">
        <v>1</v>
      </c>
      <c r="M810" s="161" t="s">
        <v>857</v>
      </c>
      <c r="N810" s="158" t="s">
        <v>25</v>
      </c>
      <c r="O810" s="161"/>
    </row>
    <row r="811" spans="1:15" ht="15" customHeight="1">
      <c r="A811" s="161">
        <v>810</v>
      </c>
      <c r="B811" s="162">
        <v>40000000307</v>
      </c>
      <c r="C811" s="158" t="s">
        <v>50</v>
      </c>
      <c r="D811" s="158" t="s">
        <v>20</v>
      </c>
      <c r="E811" s="161" t="s">
        <v>2027</v>
      </c>
      <c r="F811" s="161">
        <v>154</v>
      </c>
      <c r="G811" s="161">
        <v>154</v>
      </c>
      <c r="H811" s="161">
        <v>1</v>
      </c>
      <c r="I811" s="161" t="s">
        <v>168</v>
      </c>
      <c r="J811" s="161" t="s">
        <v>67</v>
      </c>
      <c r="K811" s="161">
        <v>38</v>
      </c>
      <c r="L811" s="161">
        <v>1</v>
      </c>
      <c r="M811" s="161" t="s">
        <v>892</v>
      </c>
      <c r="N811" s="158" t="s">
        <v>170</v>
      </c>
      <c r="O811" s="161"/>
    </row>
    <row r="812" spans="1:15" ht="15" customHeight="1">
      <c r="A812" s="161">
        <v>811</v>
      </c>
      <c r="B812" s="162">
        <v>40000000306</v>
      </c>
      <c r="C812" s="158" t="s">
        <v>14</v>
      </c>
      <c r="D812" s="158" t="s">
        <v>20</v>
      </c>
      <c r="E812" s="161" t="s">
        <v>2027</v>
      </c>
      <c r="F812" s="161">
        <v>168</v>
      </c>
      <c r="G812" s="161">
        <v>168</v>
      </c>
      <c r="H812" s="161">
        <v>1</v>
      </c>
      <c r="I812" s="161" t="s">
        <v>168</v>
      </c>
      <c r="J812" s="161" t="s">
        <v>67</v>
      </c>
      <c r="K812" s="161" t="s">
        <v>821</v>
      </c>
      <c r="L812" s="161">
        <v>1</v>
      </c>
      <c r="M812" s="161" t="s">
        <v>883</v>
      </c>
      <c r="N812" s="158" t="s">
        <v>36</v>
      </c>
      <c r="O812" s="161"/>
    </row>
    <row r="813" spans="1:15" ht="15" customHeight="1">
      <c r="A813" s="161">
        <v>812</v>
      </c>
      <c r="B813" s="162">
        <v>40000000305</v>
      </c>
      <c r="C813" s="158" t="s">
        <v>34</v>
      </c>
      <c r="D813" s="158" t="s">
        <v>20</v>
      </c>
      <c r="E813" s="161" t="s">
        <v>2026</v>
      </c>
      <c r="F813" s="161">
        <v>994</v>
      </c>
      <c r="G813" s="161">
        <v>994</v>
      </c>
      <c r="H813" s="161">
        <v>1</v>
      </c>
      <c r="I813" s="161" t="s">
        <v>168</v>
      </c>
      <c r="J813" s="161" t="s">
        <v>172</v>
      </c>
      <c r="K813" s="161" t="s">
        <v>810</v>
      </c>
      <c r="L813" s="161">
        <v>1</v>
      </c>
      <c r="M813" s="161" t="s">
        <v>857</v>
      </c>
      <c r="N813" s="158" t="s">
        <v>36</v>
      </c>
      <c r="O813" s="161"/>
    </row>
    <row r="814" spans="1:15" ht="15" customHeight="1">
      <c r="A814" s="161">
        <v>813</v>
      </c>
      <c r="B814" s="162">
        <v>40000000304</v>
      </c>
      <c r="C814" s="158" t="s">
        <v>183</v>
      </c>
      <c r="D814" s="158" t="s">
        <v>20</v>
      </c>
      <c r="E814" s="161" t="s">
        <v>2027</v>
      </c>
      <c r="F814" s="161">
        <v>216</v>
      </c>
      <c r="G814" s="161">
        <v>216</v>
      </c>
      <c r="H814" s="161">
        <v>1</v>
      </c>
      <c r="I814" s="161" t="s">
        <v>168</v>
      </c>
      <c r="J814" s="161" t="s">
        <v>67</v>
      </c>
      <c r="K814" s="161">
        <v>34</v>
      </c>
      <c r="L814" s="161">
        <v>1</v>
      </c>
      <c r="M814" s="161" t="s">
        <v>895</v>
      </c>
      <c r="N814" s="158" t="s">
        <v>25</v>
      </c>
      <c r="O814" s="161"/>
    </row>
    <row r="815" spans="1:15" ht="15" customHeight="1">
      <c r="A815" s="161">
        <v>814</v>
      </c>
      <c r="B815" s="162">
        <v>40000000303</v>
      </c>
      <c r="C815" s="158" t="s">
        <v>14</v>
      </c>
      <c r="D815" s="158" t="s">
        <v>55</v>
      </c>
      <c r="E815" s="161" t="s">
        <v>2027</v>
      </c>
      <c r="F815" s="161">
        <v>80</v>
      </c>
      <c r="G815" s="161">
        <v>80</v>
      </c>
      <c r="H815" s="161">
        <v>1</v>
      </c>
      <c r="I815" s="161" t="s">
        <v>168</v>
      </c>
      <c r="J815" s="161" t="s">
        <v>67</v>
      </c>
      <c r="K815" s="161" t="s">
        <v>929</v>
      </c>
      <c r="L815" s="161">
        <v>1</v>
      </c>
      <c r="M815" s="161" t="s">
        <v>857</v>
      </c>
      <c r="N815" s="158" t="s">
        <v>156</v>
      </c>
      <c r="O815" s="161"/>
    </row>
    <row r="816" spans="1:15" ht="15" customHeight="1">
      <c r="A816" s="161">
        <v>815</v>
      </c>
      <c r="B816" s="162">
        <v>40000000302</v>
      </c>
      <c r="C816" s="158" t="s">
        <v>175</v>
      </c>
      <c r="D816" s="158" t="s">
        <v>20</v>
      </c>
      <c r="E816" s="161" t="s">
        <v>2027</v>
      </c>
      <c r="F816" s="161">
        <v>78</v>
      </c>
      <c r="G816" s="161">
        <v>78</v>
      </c>
      <c r="H816" s="161">
        <v>1</v>
      </c>
      <c r="I816" s="161" t="s">
        <v>168</v>
      </c>
      <c r="J816" s="161" t="s">
        <v>67</v>
      </c>
      <c r="K816" s="161" t="s">
        <v>810</v>
      </c>
      <c r="L816" s="161">
        <v>1</v>
      </c>
      <c r="M816" s="161" t="s">
        <v>857</v>
      </c>
      <c r="N816" s="158" t="s">
        <v>25</v>
      </c>
      <c r="O816" s="161"/>
    </row>
    <row r="817" spans="1:15" ht="15" customHeight="1">
      <c r="A817" s="161">
        <v>816</v>
      </c>
      <c r="B817" s="162">
        <v>40000000301</v>
      </c>
      <c r="C817" s="158" t="s">
        <v>69</v>
      </c>
      <c r="D817" s="158" t="s">
        <v>20</v>
      </c>
      <c r="E817" s="161" t="s">
        <v>2027</v>
      </c>
      <c r="F817" s="161">
        <v>122</v>
      </c>
      <c r="G817" s="161">
        <v>122</v>
      </c>
      <c r="H817" s="161">
        <v>1</v>
      </c>
      <c r="I817" s="161" t="s">
        <v>168</v>
      </c>
      <c r="J817" s="161" t="s">
        <v>67</v>
      </c>
      <c r="K817" s="161">
        <v>40</v>
      </c>
      <c r="L817" s="161">
        <v>1</v>
      </c>
      <c r="M817" s="161" t="s">
        <v>983</v>
      </c>
      <c r="N817" s="158" t="s">
        <v>149</v>
      </c>
      <c r="O817" s="161"/>
    </row>
    <row r="818" spans="1:15" ht="15" customHeight="1">
      <c r="A818" s="161">
        <v>817</v>
      </c>
      <c r="B818" s="162">
        <v>40000000300</v>
      </c>
      <c r="C818" s="158" t="s">
        <v>64</v>
      </c>
      <c r="D818" s="158" t="s">
        <v>20</v>
      </c>
      <c r="E818" s="161" t="s">
        <v>2027</v>
      </c>
      <c r="F818" s="161">
        <v>272</v>
      </c>
      <c r="G818" s="161">
        <v>272</v>
      </c>
      <c r="H818" s="161">
        <v>1</v>
      </c>
      <c r="I818" s="161" t="s">
        <v>168</v>
      </c>
      <c r="J818" s="161" t="s">
        <v>67</v>
      </c>
      <c r="K818" s="161" t="s">
        <v>828</v>
      </c>
      <c r="L818" s="161">
        <v>1</v>
      </c>
      <c r="M818" s="161" t="s">
        <v>972</v>
      </c>
      <c r="N818" s="158" t="s">
        <v>36</v>
      </c>
      <c r="O818" s="161"/>
    </row>
    <row r="819" spans="1:15" ht="15" customHeight="1">
      <c r="A819" s="161">
        <v>818</v>
      </c>
      <c r="B819" s="162">
        <v>40000000299</v>
      </c>
      <c r="C819" s="158" t="s">
        <v>14</v>
      </c>
      <c r="D819" s="158" t="s">
        <v>20</v>
      </c>
      <c r="E819" s="161" t="s">
        <v>2026</v>
      </c>
      <c r="F819" s="161">
        <v>272</v>
      </c>
      <c r="G819" s="161">
        <v>272</v>
      </c>
      <c r="H819" s="161">
        <v>1</v>
      </c>
      <c r="I819" s="161" t="s">
        <v>168</v>
      </c>
      <c r="J819" s="161" t="s">
        <v>67</v>
      </c>
      <c r="K819" s="161" t="s">
        <v>810</v>
      </c>
      <c r="L819" s="161">
        <v>1</v>
      </c>
      <c r="M819" s="161" t="s">
        <v>889</v>
      </c>
      <c r="N819" s="158" t="s">
        <v>37</v>
      </c>
      <c r="O819" s="161"/>
    </row>
    <row r="820" spans="1:15" ht="15" customHeight="1">
      <c r="A820" s="161">
        <v>819</v>
      </c>
      <c r="B820" s="162">
        <v>40000000298</v>
      </c>
      <c r="C820" s="158" t="s">
        <v>52</v>
      </c>
      <c r="D820" s="158" t="s">
        <v>20</v>
      </c>
      <c r="E820" s="161" t="s">
        <v>2027</v>
      </c>
      <c r="F820" s="161">
        <v>474</v>
      </c>
      <c r="G820" s="161">
        <v>474</v>
      </c>
      <c r="H820" s="161">
        <v>1</v>
      </c>
      <c r="I820" s="161" t="s">
        <v>168</v>
      </c>
      <c r="J820" s="161" t="s">
        <v>12</v>
      </c>
      <c r="K820" s="161">
        <v>34</v>
      </c>
      <c r="L820" s="161">
        <v>1</v>
      </c>
      <c r="M820" s="161" t="s">
        <v>895</v>
      </c>
      <c r="N820" s="158" t="s">
        <v>36</v>
      </c>
      <c r="O820" s="161"/>
    </row>
    <row r="821" spans="1:15" ht="15" customHeight="1">
      <c r="A821" s="161">
        <v>820</v>
      </c>
      <c r="B821" s="162">
        <v>40000000297</v>
      </c>
      <c r="C821" s="158" t="s">
        <v>64</v>
      </c>
      <c r="D821" s="158" t="s">
        <v>20</v>
      </c>
      <c r="E821" s="161" t="s">
        <v>2027</v>
      </c>
      <c r="F821" s="161">
        <v>254</v>
      </c>
      <c r="G821" s="161">
        <v>254</v>
      </c>
      <c r="H821" s="161">
        <v>1</v>
      </c>
      <c r="I821" s="161" t="s">
        <v>168</v>
      </c>
      <c r="J821" s="161" t="s">
        <v>67</v>
      </c>
      <c r="K821" s="161">
        <v>44</v>
      </c>
      <c r="L821" s="161">
        <v>1</v>
      </c>
      <c r="M821" s="161" t="s">
        <v>895</v>
      </c>
      <c r="N821" s="158" t="s">
        <v>149</v>
      </c>
      <c r="O821" s="161"/>
    </row>
    <row r="822" spans="1:15" ht="15" customHeight="1">
      <c r="A822" s="161">
        <v>821</v>
      </c>
      <c r="B822" s="162">
        <v>40000000296</v>
      </c>
      <c r="C822" s="158" t="s">
        <v>64</v>
      </c>
      <c r="D822" s="158" t="s">
        <v>20</v>
      </c>
      <c r="E822" s="161" t="s">
        <v>2027</v>
      </c>
      <c r="F822" s="161">
        <v>252</v>
      </c>
      <c r="G822" s="161">
        <v>252</v>
      </c>
      <c r="H822" s="161">
        <v>1</v>
      </c>
      <c r="I822" s="161" t="s">
        <v>168</v>
      </c>
      <c r="J822" s="161" t="s">
        <v>67</v>
      </c>
      <c r="K822" s="161" t="s">
        <v>821</v>
      </c>
      <c r="L822" s="161">
        <v>1</v>
      </c>
      <c r="M822" s="161" t="s">
        <v>884</v>
      </c>
      <c r="N822" s="158" t="s">
        <v>36</v>
      </c>
      <c r="O822" s="161"/>
    </row>
    <row r="823" spans="1:15" ht="15" customHeight="1">
      <c r="A823" s="161">
        <v>822</v>
      </c>
      <c r="B823" s="162">
        <v>40000000295</v>
      </c>
      <c r="C823" s="158" t="s">
        <v>52</v>
      </c>
      <c r="D823" s="158" t="s">
        <v>20</v>
      </c>
      <c r="E823" s="161" t="s">
        <v>2027</v>
      </c>
      <c r="F823" s="161">
        <v>288</v>
      </c>
      <c r="G823" s="161">
        <v>288</v>
      </c>
      <c r="H823" s="161">
        <v>1</v>
      </c>
      <c r="I823" s="161" t="s">
        <v>168</v>
      </c>
      <c r="J823" s="161" t="s">
        <v>12</v>
      </c>
      <c r="K823" s="161">
        <v>42</v>
      </c>
      <c r="L823" s="161">
        <v>1</v>
      </c>
      <c r="M823" s="161" t="s">
        <v>972</v>
      </c>
      <c r="N823" s="158" t="s">
        <v>25</v>
      </c>
      <c r="O823" s="161"/>
    </row>
    <row r="824" spans="1:15" ht="15" customHeight="1">
      <c r="A824" s="161">
        <v>823</v>
      </c>
      <c r="B824" s="162">
        <v>40000000294</v>
      </c>
      <c r="C824" s="158" t="s">
        <v>46</v>
      </c>
      <c r="D824" s="163" t="s">
        <v>10</v>
      </c>
      <c r="E824" s="161" t="s">
        <v>2027</v>
      </c>
      <c r="F824" s="161">
        <v>150</v>
      </c>
      <c r="G824" s="161">
        <v>150</v>
      </c>
      <c r="H824" s="161">
        <v>1</v>
      </c>
      <c r="I824" s="161" t="s">
        <v>168</v>
      </c>
      <c r="J824" s="161" t="s">
        <v>67</v>
      </c>
      <c r="K824" s="161" t="s">
        <v>821</v>
      </c>
      <c r="L824" s="161">
        <v>1</v>
      </c>
      <c r="M824" s="161" t="s">
        <v>895</v>
      </c>
      <c r="N824" s="158" t="s">
        <v>25</v>
      </c>
      <c r="O824" s="161"/>
    </row>
    <row r="825" spans="1:15" ht="15" customHeight="1">
      <c r="A825" s="161">
        <v>824</v>
      </c>
      <c r="B825" s="162">
        <v>40000000293</v>
      </c>
      <c r="C825" s="158" t="s">
        <v>69</v>
      </c>
      <c r="D825" s="163" t="s">
        <v>10</v>
      </c>
      <c r="E825" s="161" t="s">
        <v>2027</v>
      </c>
      <c r="F825" s="161">
        <v>224</v>
      </c>
      <c r="G825" s="161">
        <v>224</v>
      </c>
      <c r="H825" s="161">
        <v>1</v>
      </c>
      <c r="I825" s="161" t="s">
        <v>168</v>
      </c>
      <c r="J825" s="161" t="s">
        <v>67</v>
      </c>
      <c r="K825" s="161" t="s">
        <v>978</v>
      </c>
      <c r="L825" s="161">
        <v>1</v>
      </c>
      <c r="M825" s="161" t="s">
        <v>889</v>
      </c>
      <c r="N825" s="158" t="s">
        <v>36</v>
      </c>
      <c r="O825" s="161"/>
    </row>
    <row r="826" spans="1:15" ht="15" customHeight="1">
      <c r="A826" s="161">
        <v>825</v>
      </c>
      <c r="B826" s="162">
        <v>40000000292</v>
      </c>
      <c r="C826" s="158" t="s">
        <v>52</v>
      </c>
      <c r="D826" s="158" t="s">
        <v>20</v>
      </c>
      <c r="E826" s="161" t="s">
        <v>2027</v>
      </c>
      <c r="F826" s="161">
        <v>402</v>
      </c>
      <c r="G826" s="161">
        <v>402</v>
      </c>
      <c r="H826" s="161">
        <v>1</v>
      </c>
      <c r="I826" s="161" t="s">
        <v>168</v>
      </c>
      <c r="J826" s="161" t="s">
        <v>67</v>
      </c>
      <c r="K826" s="161" t="s">
        <v>1011</v>
      </c>
      <c r="L826" s="161">
        <v>1</v>
      </c>
      <c r="M826" s="161" t="s">
        <v>972</v>
      </c>
      <c r="N826" s="158" t="s">
        <v>36</v>
      </c>
      <c r="O826" s="161"/>
    </row>
    <row r="827" spans="1:15" ht="15" customHeight="1">
      <c r="A827" s="161">
        <v>826</v>
      </c>
      <c r="B827" s="162">
        <v>40000000291</v>
      </c>
      <c r="C827" s="158" t="s">
        <v>64</v>
      </c>
      <c r="D827" s="158" t="s">
        <v>20</v>
      </c>
      <c r="E827" s="161" t="s">
        <v>2027</v>
      </c>
      <c r="F827" s="161">
        <v>258</v>
      </c>
      <c r="G827" s="161">
        <v>258</v>
      </c>
      <c r="H827" s="161">
        <v>1</v>
      </c>
      <c r="I827" s="161" t="s">
        <v>168</v>
      </c>
      <c r="J827" s="161" t="s">
        <v>67</v>
      </c>
      <c r="K827" s="161">
        <v>40</v>
      </c>
      <c r="L827" s="161">
        <v>1</v>
      </c>
      <c r="M827" s="161" t="s">
        <v>973</v>
      </c>
      <c r="N827" s="158" t="s">
        <v>180</v>
      </c>
      <c r="O827" s="161"/>
    </row>
    <row r="828" spans="1:15" ht="15" customHeight="1">
      <c r="A828" s="161">
        <v>827</v>
      </c>
      <c r="B828" s="162">
        <v>40000000290</v>
      </c>
      <c r="C828" s="158" t="s">
        <v>47</v>
      </c>
      <c r="D828" s="163" t="s">
        <v>10</v>
      </c>
      <c r="E828" s="161" t="s">
        <v>2027</v>
      </c>
      <c r="F828" s="161">
        <v>214</v>
      </c>
      <c r="G828" s="161">
        <v>214</v>
      </c>
      <c r="H828" s="161">
        <v>1</v>
      </c>
      <c r="I828" s="161" t="s">
        <v>168</v>
      </c>
      <c r="J828" s="161" t="s">
        <v>67</v>
      </c>
      <c r="K828" s="161" t="s">
        <v>858</v>
      </c>
      <c r="L828" s="161">
        <v>1</v>
      </c>
      <c r="M828" s="161" t="s">
        <v>896</v>
      </c>
      <c r="N828" s="158" t="s">
        <v>25</v>
      </c>
      <c r="O828" s="161"/>
    </row>
    <row r="829" spans="1:15" ht="15" customHeight="1">
      <c r="A829" s="161">
        <v>828</v>
      </c>
      <c r="B829" s="162">
        <v>40000000289</v>
      </c>
      <c r="C829" s="158" t="s">
        <v>46</v>
      </c>
      <c r="D829" s="163" t="s">
        <v>10</v>
      </c>
      <c r="E829" s="161" t="s">
        <v>2027</v>
      </c>
      <c r="F829" s="161">
        <v>156</v>
      </c>
      <c r="G829" s="161">
        <v>156</v>
      </c>
      <c r="H829" s="161">
        <v>1</v>
      </c>
      <c r="I829" s="161" t="s">
        <v>168</v>
      </c>
      <c r="J829" s="161" t="s">
        <v>67</v>
      </c>
      <c r="K829" s="161" t="s">
        <v>821</v>
      </c>
      <c r="L829" s="161">
        <v>1</v>
      </c>
      <c r="M829" s="161" t="s">
        <v>895</v>
      </c>
      <c r="N829" s="158" t="s">
        <v>25</v>
      </c>
      <c r="O829" s="161"/>
    </row>
    <row r="830" spans="1:15" ht="15" customHeight="1">
      <c r="A830" s="161">
        <v>829</v>
      </c>
      <c r="B830" s="162">
        <v>40000000288</v>
      </c>
      <c r="C830" s="158" t="s">
        <v>34</v>
      </c>
      <c r="D830" s="158" t="s">
        <v>20</v>
      </c>
      <c r="E830" s="161" t="s">
        <v>2026</v>
      </c>
      <c r="F830" s="161">
        <v>462</v>
      </c>
      <c r="G830" s="161">
        <v>462</v>
      </c>
      <c r="H830" s="161">
        <v>1</v>
      </c>
      <c r="I830" s="161" t="s">
        <v>168</v>
      </c>
      <c r="J830" s="161" t="s">
        <v>108</v>
      </c>
      <c r="K830" s="161" t="s">
        <v>858</v>
      </c>
      <c r="L830" s="161">
        <v>1</v>
      </c>
      <c r="M830" s="161" t="s">
        <v>972</v>
      </c>
      <c r="N830" s="158" t="s">
        <v>36</v>
      </c>
      <c r="O830" s="161"/>
    </row>
    <row r="831" spans="1:15" ht="15" customHeight="1">
      <c r="A831" s="161">
        <v>830</v>
      </c>
      <c r="B831" s="162">
        <v>40000000287</v>
      </c>
      <c r="C831" s="158" t="s">
        <v>46</v>
      </c>
      <c r="D831" s="158" t="s">
        <v>20</v>
      </c>
      <c r="E831" s="161" t="s">
        <v>2027</v>
      </c>
      <c r="F831" s="161">
        <v>118</v>
      </c>
      <c r="G831" s="161">
        <v>118</v>
      </c>
      <c r="H831" s="161">
        <v>1</v>
      </c>
      <c r="I831" s="161" t="s">
        <v>168</v>
      </c>
      <c r="J831" s="161" t="s">
        <v>67</v>
      </c>
      <c r="K831" s="161" t="s">
        <v>858</v>
      </c>
      <c r="L831" s="161">
        <v>1</v>
      </c>
      <c r="M831" s="161" t="s">
        <v>905</v>
      </c>
      <c r="N831" s="158" t="s">
        <v>25</v>
      </c>
      <c r="O831" s="161"/>
    </row>
    <row r="832" spans="1:15" ht="15" customHeight="1">
      <c r="A832" s="161">
        <v>831</v>
      </c>
      <c r="B832" s="162">
        <v>40000000286</v>
      </c>
      <c r="C832" s="158" t="s">
        <v>46</v>
      </c>
      <c r="D832" s="158" t="s">
        <v>20</v>
      </c>
      <c r="E832" s="161" t="s">
        <v>2027</v>
      </c>
      <c r="F832" s="161">
        <v>126</v>
      </c>
      <c r="G832" s="161">
        <v>126</v>
      </c>
      <c r="H832" s="161">
        <v>1</v>
      </c>
      <c r="I832" s="161" t="s">
        <v>168</v>
      </c>
      <c r="J832" s="161" t="s">
        <v>67</v>
      </c>
      <c r="K832" s="161" t="s">
        <v>825</v>
      </c>
      <c r="L832" s="161">
        <v>1</v>
      </c>
      <c r="M832" s="161" t="s">
        <v>905</v>
      </c>
      <c r="N832" s="158" t="s">
        <v>25</v>
      </c>
      <c r="O832" s="161"/>
    </row>
    <row r="833" spans="1:26" ht="15" customHeight="1">
      <c r="A833" s="161">
        <v>832</v>
      </c>
      <c r="B833" s="162">
        <v>40000000285</v>
      </c>
      <c r="C833" s="158" t="s">
        <v>46</v>
      </c>
      <c r="D833" s="163" t="s">
        <v>10</v>
      </c>
      <c r="E833" s="161" t="s">
        <v>2027</v>
      </c>
      <c r="F833" s="161">
        <v>178</v>
      </c>
      <c r="G833" s="161">
        <v>178</v>
      </c>
      <c r="H833" s="161">
        <v>1</v>
      </c>
      <c r="I833" s="161" t="s">
        <v>168</v>
      </c>
      <c r="J833" s="161" t="s">
        <v>67</v>
      </c>
      <c r="K833" s="161" t="s">
        <v>828</v>
      </c>
      <c r="L833" s="161">
        <v>1</v>
      </c>
      <c r="M833" s="161" t="s">
        <v>896</v>
      </c>
      <c r="N833" s="158" t="s">
        <v>25</v>
      </c>
      <c r="O833" s="161"/>
    </row>
    <row r="834" spans="1:26" ht="15" customHeight="1">
      <c r="A834" s="161">
        <v>833</v>
      </c>
      <c r="B834" s="162">
        <v>40000000284</v>
      </c>
      <c r="C834" s="158" t="s">
        <v>14</v>
      </c>
      <c r="D834" s="158" t="s">
        <v>20</v>
      </c>
      <c r="E834" s="161" t="s">
        <v>2027</v>
      </c>
      <c r="F834" s="161">
        <v>122</v>
      </c>
      <c r="G834" s="161">
        <v>122</v>
      </c>
      <c r="H834" s="161">
        <v>1</v>
      </c>
      <c r="I834" s="161" t="s">
        <v>168</v>
      </c>
      <c r="J834" s="161" t="s">
        <v>67</v>
      </c>
      <c r="K834" s="161" t="s">
        <v>825</v>
      </c>
      <c r="L834" s="161">
        <v>1</v>
      </c>
      <c r="M834" s="161" t="s">
        <v>892</v>
      </c>
      <c r="N834" s="158" t="s">
        <v>36</v>
      </c>
      <c r="O834" s="161"/>
    </row>
    <row r="835" spans="1:26" ht="15" customHeight="1">
      <c r="A835" s="164">
        <v>834</v>
      </c>
      <c r="B835" s="168">
        <v>40000000283</v>
      </c>
      <c r="C835" s="169" t="s">
        <v>184</v>
      </c>
      <c r="D835" s="171" t="s">
        <v>23</v>
      </c>
      <c r="E835" s="164" t="s">
        <v>2027</v>
      </c>
      <c r="F835" s="164">
        <v>46</v>
      </c>
      <c r="G835" s="164">
        <v>46</v>
      </c>
      <c r="H835" s="164">
        <v>1</v>
      </c>
      <c r="I835" s="164" t="s">
        <v>168</v>
      </c>
      <c r="J835" s="164" t="s">
        <v>67</v>
      </c>
      <c r="K835" s="164" t="s">
        <v>1012</v>
      </c>
      <c r="L835" s="164">
        <v>1</v>
      </c>
      <c r="M835" s="164" t="s">
        <v>895</v>
      </c>
      <c r="N835" s="169" t="s">
        <v>25</v>
      </c>
      <c r="O835" s="164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</row>
    <row r="836" spans="1:26" ht="15" customHeight="1">
      <c r="A836" s="164">
        <v>835</v>
      </c>
      <c r="B836" s="168">
        <v>40000000282</v>
      </c>
      <c r="C836" s="171" t="s">
        <v>9</v>
      </c>
      <c r="D836" s="171" t="s">
        <v>55</v>
      </c>
      <c r="E836" s="164" t="s">
        <v>2027</v>
      </c>
      <c r="F836" s="164">
        <v>294</v>
      </c>
      <c r="G836" s="164">
        <v>294</v>
      </c>
      <c r="H836" s="164">
        <v>1</v>
      </c>
      <c r="I836" s="164" t="s">
        <v>168</v>
      </c>
      <c r="J836" s="164" t="s">
        <v>67</v>
      </c>
      <c r="K836" s="164" t="s">
        <v>1013</v>
      </c>
      <c r="L836" s="164">
        <v>1</v>
      </c>
      <c r="M836" s="164" t="s">
        <v>892</v>
      </c>
      <c r="N836" s="171" t="s">
        <v>72</v>
      </c>
      <c r="O836" s="164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</row>
    <row r="837" spans="1:26" ht="15" customHeight="1">
      <c r="A837" s="161">
        <v>836</v>
      </c>
      <c r="B837" s="162">
        <v>40000000281</v>
      </c>
      <c r="C837" s="158" t="s">
        <v>46</v>
      </c>
      <c r="D837" s="158" t="s">
        <v>20</v>
      </c>
      <c r="E837" s="161" t="s">
        <v>2027</v>
      </c>
      <c r="F837" s="161">
        <v>116</v>
      </c>
      <c r="G837" s="161">
        <v>116</v>
      </c>
      <c r="H837" s="161">
        <v>1</v>
      </c>
      <c r="I837" s="161" t="s">
        <v>168</v>
      </c>
      <c r="J837" s="161" t="s">
        <v>67</v>
      </c>
      <c r="K837" s="161" t="s">
        <v>858</v>
      </c>
      <c r="L837" s="161">
        <v>1</v>
      </c>
      <c r="M837" s="161" t="s">
        <v>857</v>
      </c>
      <c r="N837" s="158" t="s">
        <v>25</v>
      </c>
      <c r="O837" s="161"/>
    </row>
    <row r="838" spans="1:26" ht="15" customHeight="1">
      <c r="A838" s="164">
        <v>837</v>
      </c>
      <c r="B838" s="168">
        <v>40000000280</v>
      </c>
      <c r="C838" s="169" t="s">
        <v>185</v>
      </c>
      <c r="D838" s="169" t="s">
        <v>116</v>
      </c>
      <c r="E838" s="164" t="s">
        <v>2027</v>
      </c>
      <c r="F838" s="164">
        <v>194</v>
      </c>
      <c r="G838" s="164">
        <v>194</v>
      </c>
      <c r="H838" s="164" t="s">
        <v>2036</v>
      </c>
      <c r="I838" s="164" t="s">
        <v>168</v>
      </c>
      <c r="J838" s="164" t="s">
        <v>67</v>
      </c>
      <c r="K838" s="164" t="s">
        <v>1014</v>
      </c>
      <c r="L838" s="164">
        <v>1</v>
      </c>
      <c r="M838" s="164" t="s">
        <v>1015</v>
      </c>
      <c r="N838" s="169" t="s">
        <v>25</v>
      </c>
      <c r="O838" s="164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</row>
    <row r="839" spans="1:26" ht="15" customHeight="1">
      <c r="A839" s="161">
        <v>838</v>
      </c>
      <c r="B839" s="162">
        <v>40000000279</v>
      </c>
      <c r="C839" s="158" t="s">
        <v>109</v>
      </c>
      <c r="D839" s="158" t="s">
        <v>20</v>
      </c>
      <c r="E839" s="161" t="s">
        <v>2027</v>
      </c>
      <c r="F839" s="161">
        <v>514</v>
      </c>
      <c r="G839" s="161">
        <v>514</v>
      </c>
      <c r="H839" s="161">
        <v>1</v>
      </c>
      <c r="I839" s="161" t="s">
        <v>168</v>
      </c>
      <c r="J839" s="161" t="s">
        <v>12</v>
      </c>
      <c r="K839" s="161">
        <v>32</v>
      </c>
      <c r="L839" s="161">
        <v>1</v>
      </c>
      <c r="M839" s="161" t="s">
        <v>895</v>
      </c>
      <c r="N839" s="158" t="s">
        <v>25</v>
      </c>
      <c r="O839" s="161"/>
    </row>
    <row r="840" spans="1:26" ht="15" customHeight="1">
      <c r="A840" s="161">
        <v>839</v>
      </c>
      <c r="B840" s="162">
        <v>40000000278</v>
      </c>
      <c r="C840" s="158" t="s">
        <v>46</v>
      </c>
      <c r="D840" s="158" t="s">
        <v>20</v>
      </c>
      <c r="E840" s="161" t="s">
        <v>2027</v>
      </c>
      <c r="F840" s="161">
        <v>128</v>
      </c>
      <c r="G840" s="161">
        <v>128</v>
      </c>
      <c r="H840" s="161">
        <v>1</v>
      </c>
      <c r="I840" s="161" t="s">
        <v>168</v>
      </c>
      <c r="J840" s="161" t="s">
        <v>67</v>
      </c>
      <c r="K840" s="161" t="s">
        <v>825</v>
      </c>
      <c r="L840" s="161">
        <v>1</v>
      </c>
      <c r="M840" s="161" t="s">
        <v>905</v>
      </c>
      <c r="N840" s="158" t="s">
        <v>25</v>
      </c>
      <c r="O840" s="161"/>
    </row>
    <row r="841" spans="1:26" ht="15" customHeight="1">
      <c r="A841" s="161">
        <v>840</v>
      </c>
      <c r="B841" s="162">
        <v>40000000277</v>
      </c>
      <c r="C841" s="158" t="s">
        <v>14</v>
      </c>
      <c r="D841" s="158" t="s">
        <v>20</v>
      </c>
      <c r="E841" s="161" t="s">
        <v>2027</v>
      </c>
      <c r="F841" s="161">
        <v>160</v>
      </c>
      <c r="G841" s="161">
        <v>160</v>
      </c>
      <c r="H841" s="161">
        <v>1</v>
      </c>
      <c r="I841" s="161" t="s">
        <v>168</v>
      </c>
      <c r="J841" s="161" t="s">
        <v>67</v>
      </c>
      <c r="K841" s="161" t="s">
        <v>1016</v>
      </c>
      <c r="L841" s="161">
        <v>1</v>
      </c>
      <c r="M841" s="161" t="s">
        <v>857</v>
      </c>
      <c r="N841" s="158" t="s">
        <v>36</v>
      </c>
      <c r="O841" s="161"/>
    </row>
    <row r="842" spans="1:26" ht="15" customHeight="1">
      <c r="A842" s="161">
        <v>841</v>
      </c>
      <c r="B842" s="162">
        <v>40000000276</v>
      </c>
      <c r="C842" s="158" t="s">
        <v>186</v>
      </c>
      <c r="D842" s="158" t="s">
        <v>20</v>
      </c>
      <c r="E842" s="161" t="s">
        <v>2027</v>
      </c>
      <c r="F842" s="161">
        <v>404</v>
      </c>
      <c r="G842" s="161">
        <v>404</v>
      </c>
      <c r="H842" s="161" t="s">
        <v>187</v>
      </c>
      <c r="I842" s="161" t="s">
        <v>168</v>
      </c>
      <c r="J842" s="161" t="s">
        <v>67</v>
      </c>
      <c r="K842" s="161" t="s">
        <v>810</v>
      </c>
      <c r="L842" s="161">
        <v>1</v>
      </c>
      <c r="M842" s="161" t="s">
        <v>998</v>
      </c>
      <c r="N842" s="158" t="s">
        <v>36</v>
      </c>
      <c r="O842" s="161"/>
    </row>
    <row r="843" spans="1:26" ht="15" customHeight="1">
      <c r="A843" s="161">
        <v>842</v>
      </c>
      <c r="B843" s="162">
        <v>40000000275</v>
      </c>
      <c r="C843" s="158" t="s">
        <v>47</v>
      </c>
      <c r="D843" s="158" t="s">
        <v>20</v>
      </c>
      <c r="E843" s="161" t="s">
        <v>2027</v>
      </c>
      <c r="F843" s="161">
        <v>248</v>
      </c>
      <c r="G843" s="161">
        <v>248</v>
      </c>
      <c r="H843" s="161">
        <v>1</v>
      </c>
      <c r="I843" s="161" t="s">
        <v>168</v>
      </c>
      <c r="J843" s="161" t="s">
        <v>12</v>
      </c>
      <c r="K843" s="161" t="s">
        <v>821</v>
      </c>
      <c r="L843" s="161">
        <v>1</v>
      </c>
      <c r="M843" s="161" t="s">
        <v>989</v>
      </c>
      <c r="N843" s="158" t="s">
        <v>25</v>
      </c>
      <c r="O843" s="161"/>
    </row>
    <row r="844" spans="1:26" ht="15" customHeight="1">
      <c r="A844" s="161">
        <v>843</v>
      </c>
      <c r="B844" s="162">
        <v>40000000274</v>
      </c>
      <c r="C844" s="158" t="s">
        <v>188</v>
      </c>
      <c r="D844" s="158" t="s">
        <v>23</v>
      </c>
      <c r="E844" s="161" t="s">
        <v>2027</v>
      </c>
      <c r="F844" s="161">
        <v>98</v>
      </c>
      <c r="G844" s="161">
        <v>98</v>
      </c>
      <c r="H844" s="161">
        <v>1</v>
      </c>
      <c r="I844" s="161" t="s">
        <v>168</v>
      </c>
      <c r="J844" s="161" t="s">
        <v>67</v>
      </c>
      <c r="K844" s="161" t="s">
        <v>1012</v>
      </c>
      <c r="L844" s="161">
        <v>1</v>
      </c>
      <c r="M844" s="161" t="s">
        <v>889</v>
      </c>
      <c r="N844" s="158" t="s">
        <v>25</v>
      </c>
      <c r="O844" s="161"/>
    </row>
    <row r="845" spans="1:26" ht="15" customHeight="1">
      <c r="A845" s="161">
        <v>844</v>
      </c>
      <c r="B845" s="162">
        <v>40000000273</v>
      </c>
      <c r="C845" s="158" t="s">
        <v>52</v>
      </c>
      <c r="D845" s="158" t="s">
        <v>20</v>
      </c>
      <c r="E845" s="161" t="s">
        <v>2027</v>
      </c>
      <c r="F845" s="161">
        <v>354</v>
      </c>
      <c r="G845" s="161">
        <v>354</v>
      </c>
      <c r="H845" s="161">
        <v>1</v>
      </c>
      <c r="I845" s="161" t="s">
        <v>168</v>
      </c>
      <c r="J845" s="161" t="s">
        <v>67</v>
      </c>
      <c r="K845" s="161">
        <v>44</v>
      </c>
      <c r="L845" s="161">
        <v>1</v>
      </c>
      <c r="M845" s="161" t="s">
        <v>1018</v>
      </c>
      <c r="N845" s="158" t="s">
        <v>180</v>
      </c>
      <c r="O845" s="161"/>
    </row>
    <row r="846" spans="1:26" ht="15" customHeight="1">
      <c r="A846" s="161">
        <v>845</v>
      </c>
      <c r="B846" s="162">
        <v>40000000272</v>
      </c>
      <c r="C846" s="158" t="s">
        <v>14</v>
      </c>
      <c r="D846" s="158" t="s">
        <v>20</v>
      </c>
      <c r="E846" s="161" t="s">
        <v>2027</v>
      </c>
      <c r="F846" s="161">
        <v>86</v>
      </c>
      <c r="G846" s="161">
        <v>86</v>
      </c>
      <c r="H846" s="161">
        <v>1</v>
      </c>
      <c r="I846" s="161" t="s">
        <v>168</v>
      </c>
      <c r="J846" s="161" t="s">
        <v>67</v>
      </c>
      <c r="K846" s="161" t="s">
        <v>810</v>
      </c>
      <c r="L846" s="161">
        <v>1</v>
      </c>
      <c r="M846" s="161" t="s">
        <v>857</v>
      </c>
      <c r="N846" s="158" t="s">
        <v>36</v>
      </c>
      <c r="O846" s="161"/>
    </row>
    <row r="847" spans="1:26" ht="15" customHeight="1">
      <c r="A847" s="161">
        <v>846</v>
      </c>
      <c r="B847" s="162">
        <v>40000000271</v>
      </c>
      <c r="C847" s="158" t="s">
        <v>14</v>
      </c>
      <c r="D847" s="158" t="s">
        <v>20</v>
      </c>
      <c r="E847" s="161" t="s">
        <v>2027</v>
      </c>
      <c r="F847" s="161">
        <v>260</v>
      </c>
      <c r="G847" s="161">
        <v>260</v>
      </c>
      <c r="H847" s="161">
        <v>1</v>
      </c>
      <c r="I847" s="161" t="s">
        <v>168</v>
      </c>
      <c r="J847" s="161" t="s">
        <v>67</v>
      </c>
      <c r="K847" s="161" t="s">
        <v>858</v>
      </c>
      <c r="L847" s="161">
        <v>1</v>
      </c>
      <c r="M847" s="161" t="s">
        <v>896</v>
      </c>
      <c r="N847" s="158" t="s">
        <v>25</v>
      </c>
      <c r="O847" s="161"/>
    </row>
    <row r="848" spans="1:26" ht="15" customHeight="1">
      <c r="A848" s="161">
        <v>847</v>
      </c>
      <c r="B848" s="162">
        <v>40000000270</v>
      </c>
      <c r="C848" s="158" t="s">
        <v>46</v>
      </c>
      <c r="D848" s="163" t="s">
        <v>10</v>
      </c>
      <c r="E848" s="161" t="s">
        <v>2027</v>
      </c>
      <c r="F848" s="161">
        <v>178</v>
      </c>
      <c r="G848" s="161">
        <v>178</v>
      </c>
      <c r="H848" s="161">
        <v>1</v>
      </c>
      <c r="I848" s="161" t="s">
        <v>168</v>
      </c>
      <c r="J848" s="161" t="s">
        <v>67</v>
      </c>
      <c r="K848" s="161" t="s">
        <v>978</v>
      </c>
      <c r="L848" s="161">
        <v>1</v>
      </c>
      <c r="M848" s="161" t="s">
        <v>889</v>
      </c>
      <c r="N848" s="158" t="s">
        <v>25</v>
      </c>
      <c r="O848" s="161"/>
    </row>
    <row r="849" spans="1:15" ht="15" customHeight="1">
      <c r="A849" s="161">
        <v>848</v>
      </c>
      <c r="B849" s="162">
        <v>40000000269</v>
      </c>
      <c r="C849" s="158" t="s">
        <v>109</v>
      </c>
      <c r="D849" s="158" t="s">
        <v>20</v>
      </c>
      <c r="E849" s="161" t="s">
        <v>2032</v>
      </c>
      <c r="F849" s="161">
        <v>510</v>
      </c>
      <c r="G849" s="161">
        <v>510</v>
      </c>
      <c r="H849" s="161">
        <v>1</v>
      </c>
      <c r="I849" s="161" t="s">
        <v>168</v>
      </c>
      <c r="J849" s="161" t="s">
        <v>12</v>
      </c>
      <c r="K849" s="161">
        <v>32</v>
      </c>
      <c r="L849" s="161">
        <v>1</v>
      </c>
      <c r="M849" s="161" t="s">
        <v>895</v>
      </c>
      <c r="N849" s="158" t="s">
        <v>25</v>
      </c>
      <c r="O849" s="161"/>
    </row>
    <row r="850" spans="1:15" ht="15" customHeight="1">
      <c r="A850" s="161">
        <v>849</v>
      </c>
      <c r="B850" s="162">
        <v>40000000268</v>
      </c>
      <c r="C850" s="158" t="s">
        <v>46</v>
      </c>
      <c r="D850" s="163" t="s">
        <v>10</v>
      </c>
      <c r="E850" s="161" t="s">
        <v>2027</v>
      </c>
      <c r="F850" s="161">
        <v>126</v>
      </c>
      <c r="G850" s="161">
        <v>126</v>
      </c>
      <c r="H850" s="161">
        <v>1</v>
      </c>
      <c r="I850" s="161" t="s">
        <v>168</v>
      </c>
      <c r="J850" s="161" t="s">
        <v>67</v>
      </c>
      <c r="K850" s="161" t="s">
        <v>810</v>
      </c>
      <c r="L850" s="161">
        <v>1</v>
      </c>
      <c r="M850" s="161" t="s">
        <v>896</v>
      </c>
      <c r="N850" s="158" t="s">
        <v>25</v>
      </c>
      <c r="O850" s="161"/>
    </row>
    <row r="851" spans="1:15" ht="15" customHeight="1">
      <c r="A851" s="161">
        <v>850</v>
      </c>
      <c r="B851" s="162">
        <v>40000000267</v>
      </c>
      <c r="C851" s="158" t="s">
        <v>109</v>
      </c>
      <c r="D851" s="158" t="s">
        <v>20</v>
      </c>
      <c r="E851" s="161" t="s">
        <v>2032</v>
      </c>
      <c r="F851" s="161">
        <v>676</v>
      </c>
      <c r="G851" s="161">
        <v>676</v>
      </c>
      <c r="H851" s="161">
        <v>1</v>
      </c>
      <c r="I851" s="161" t="s">
        <v>168</v>
      </c>
      <c r="J851" s="161" t="s">
        <v>67</v>
      </c>
      <c r="K851" s="161">
        <v>40</v>
      </c>
      <c r="L851" s="161">
        <v>1</v>
      </c>
      <c r="M851" s="161" t="s">
        <v>895</v>
      </c>
      <c r="N851" s="158" t="s">
        <v>25</v>
      </c>
      <c r="O851" s="161"/>
    </row>
    <row r="852" spans="1:15" ht="15" customHeight="1">
      <c r="A852" s="161">
        <v>851</v>
      </c>
      <c r="B852" s="162">
        <v>40000000266</v>
      </c>
      <c r="C852" s="158" t="s">
        <v>49</v>
      </c>
      <c r="D852" s="158" t="s">
        <v>20</v>
      </c>
      <c r="E852" s="161" t="s">
        <v>2027</v>
      </c>
      <c r="F852" s="161">
        <v>266</v>
      </c>
      <c r="G852" s="161">
        <v>266</v>
      </c>
      <c r="H852" s="161">
        <v>1</v>
      </c>
      <c r="I852" s="161" t="s">
        <v>168</v>
      </c>
      <c r="J852" s="161" t="s">
        <v>67</v>
      </c>
      <c r="K852" s="161" t="s">
        <v>821</v>
      </c>
      <c r="L852" s="161">
        <v>1</v>
      </c>
      <c r="M852" s="161" t="s">
        <v>949</v>
      </c>
      <c r="N852" s="158" t="s">
        <v>36</v>
      </c>
      <c r="O852" s="161"/>
    </row>
    <row r="853" spans="1:15" ht="15" customHeight="1">
      <c r="A853" s="161">
        <v>852</v>
      </c>
      <c r="B853" s="162">
        <v>40000000265</v>
      </c>
      <c r="C853" s="158" t="s">
        <v>14</v>
      </c>
      <c r="D853" s="158" t="s">
        <v>20</v>
      </c>
      <c r="E853" s="161" t="s">
        <v>2027</v>
      </c>
      <c r="F853" s="161">
        <v>142</v>
      </c>
      <c r="G853" s="161">
        <v>142</v>
      </c>
      <c r="H853" s="161">
        <v>1</v>
      </c>
      <c r="I853" s="161" t="s">
        <v>168</v>
      </c>
      <c r="J853" s="161" t="s">
        <v>12</v>
      </c>
      <c r="K853" s="161" t="s">
        <v>810</v>
      </c>
      <c r="L853" s="161">
        <v>1</v>
      </c>
      <c r="M853" s="161" t="s">
        <v>895</v>
      </c>
      <c r="N853" s="158" t="s">
        <v>25</v>
      </c>
      <c r="O853" s="161"/>
    </row>
    <row r="854" spans="1:15" ht="15" customHeight="1">
      <c r="A854" s="161">
        <v>853</v>
      </c>
      <c r="B854" s="162">
        <v>40000000264</v>
      </c>
      <c r="C854" s="158" t="s">
        <v>109</v>
      </c>
      <c r="D854" s="158" t="s">
        <v>20</v>
      </c>
      <c r="E854" s="161" t="s">
        <v>2032</v>
      </c>
      <c r="F854" s="161">
        <v>544</v>
      </c>
      <c r="G854" s="161">
        <v>544</v>
      </c>
      <c r="H854" s="161">
        <v>1</v>
      </c>
      <c r="I854" s="161" t="s">
        <v>168</v>
      </c>
      <c r="J854" s="161" t="s">
        <v>12</v>
      </c>
      <c r="K854" s="161">
        <v>36</v>
      </c>
      <c r="L854" s="161">
        <v>1</v>
      </c>
      <c r="M854" s="161" t="s">
        <v>895</v>
      </c>
      <c r="N854" s="158" t="s">
        <v>25</v>
      </c>
      <c r="O854" s="161"/>
    </row>
    <row r="855" spans="1:15" ht="15" customHeight="1">
      <c r="A855" s="161">
        <v>854</v>
      </c>
      <c r="B855" s="162">
        <v>40000000263</v>
      </c>
      <c r="C855" s="158" t="s">
        <v>46</v>
      </c>
      <c r="D855" s="163" t="s">
        <v>10</v>
      </c>
      <c r="E855" s="161" t="s">
        <v>2027</v>
      </c>
      <c r="F855" s="161">
        <v>172</v>
      </c>
      <c r="G855" s="161">
        <v>172</v>
      </c>
      <c r="H855" s="161">
        <v>1</v>
      </c>
      <c r="I855" s="161" t="s">
        <v>168</v>
      </c>
      <c r="J855" s="161" t="s">
        <v>67</v>
      </c>
      <c r="K855" s="161" t="s">
        <v>978</v>
      </c>
      <c r="L855" s="161">
        <v>1</v>
      </c>
      <c r="M855" s="161" t="s">
        <v>857</v>
      </c>
      <c r="N855" s="158" t="s">
        <v>25</v>
      </c>
      <c r="O855" s="161"/>
    </row>
    <row r="856" spans="1:15" ht="15" customHeight="1">
      <c r="A856" s="161">
        <v>855</v>
      </c>
      <c r="B856" s="162">
        <v>40000000262</v>
      </c>
      <c r="C856" s="158" t="s">
        <v>14</v>
      </c>
      <c r="D856" s="158" t="s">
        <v>20</v>
      </c>
      <c r="E856" s="161" t="s">
        <v>2027</v>
      </c>
      <c r="F856" s="161">
        <v>258</v>
      </c>
      <c r="G856" s="161">
        <v>258</v>
      </c>
      <c r="H856" s="161">
        <v>1</v>
      </c>
      <c r="I856" s="161" t="s">
        <v>168</v>
      </c>
      <c r="J856" s="161" t="s">
        <v>67</v>
      </c>
      <c r="K856" s="161">
        <v>32</v>
      </c>
      <c r="L856" s="161">
        <v>1</v>
      </c>
      <c r="M856" s="161" t="s">
        <v>857</v>
      </c>
      <c r="N856" s="158" t="s">
        <v>25</v>
      </c>
      <c r="O856" s="161"/>
    </row>
    <row r="857" spans="1:15" ht="15" customHeight="1">
      <c r="A857" s="161">
        <v>856</v>
      </c>
      <c r="B857" s="162">
        <v>40000000261</v>
      </c>
      <c r="C857" s="158" t="s">
        <v>46</v>
      </c>
      <c r="D857" s="163" t="s">
        <v>10</v>
      </c>
      <c r="E857" s="161" t="s">
        <v>2027</v>
      </c>
      <c r="F857" s="161">
        <v>162</v>
      </c>
      <c r="G857" s="161">
        <v>162</v>
      </c>
      <c r="H857" s="161">
        <v>1</v>
      </c>
      <c r="I857" s="161" t="s">
        <v>168</v>
      </c>
      <c r="J857" s="161" t="s">
        <v>67</v>
      </c>
      <c r="K857" s="161" t="s">
        <v>978</v>
      </c>
      <c r="L857" s="161">
        <v>1</v>
      </c>
      <c r="M857" s="161" t="s">
        <v>949</v>
      </c>
      <c r="N857" s="158" t="s">
        <v>25</v>
      </c>
      <c r="O857" s="161"/>
    </row>
    <row r="858" spans="1:15" ht="15" customHeight="1">
      <c r="A858" s="161">
        <v>857</v>
      </c>
      <c r="B858" s="162">
        <v>40000000260</v>
      </c>
      <c r="C858" s="158" t="s">
        <v>47</v>
      </c>
      <c r="D858" s="163" t="s">
        <v>10</v>
      </c>
      <c r="E858" s="161" t="s">
        <v>2032</v>
      </c>
      <c r="F858" s="161">
        <v>274</v>
      </c>
      <c r="G858" s="161">
        <v>274</v>
      </c>
      <c r="H858" s="161">
        <v>1</v>
      </c>
      <c r="I858" s="161" t="s">
        <v>168</v>
      </c>
      <c r="J858" s="161" t="s">
        <v>67</v>
      </c>
      <c r="K858" s="161" t="s">
        <v>978</v>
      </c>
      <c r="L858" s="161">
        <v>1</v>
      </c>
      <c r="M858" s="161" t="s">
        <v>949</v>
      </c>
      <c r="N858" s="158" t="s">
        <v>25</v>
      </c>
      <c r="O858" s="161"/>
    </row>
    <row r="859" spans="1:15" ht="15" customHeight="1">
      <c r="A859" s="161">
        <v>858</v>
      </c>
      <c r="B859" s="162">
        <v>40000000259</v>
      </c>
      <c r="C859" s="158" t="s">
        <v>109</v>
      </c>
      <c r="D859" s="158" t="s">
        <v>20</v>
      </c>
      <c r="E859" s="161" t="s">
        <v>2032</v>
      </c>
      <c r="F859" s="161">
        <v>536</v>
      </c>
      <c r="G859" s="161">
        <v>536</v>
      </c>
      <c r="H859" s="161">
        <v>1</v>
      </c>
      <c r="I859" s="161" t="s">
        <v>168</v>
      </c>
      <c r="J859" s="161" t="s">
        <v>67</v>
      </c>
      <c r="K859" s="161">
        <v>38</v>
      </c>
      <c r="L859" s="161">
        <v>1</v>
      </c>
      <c r="M859" s="161" t="s">
        <v>895</v>
      </c>
      <c r="N859" s="158" t="s">
        <v>25</v>
      </c>
      <c r="O859" s="161"/>
    </row>
    <row r="860" spans="1:15" ht="15" customHeight="1">
      <c r="A860" s="161">
        <v>859</v>
      </c>
      <c r="B860" s="162">
        <v>40000000258</v>
      </c>
      <c r="C860" s="158" t="s">
        <v>52</v>
      </c>
      <c r="D860" s="163" t="s">
        <v>10</v>
      </c>
      <c r="E860" s="161" t="s">
        <v>2027</v>
      </c>
      <c r="F860" s="161">
        <v>546</v>
      </c>
      <c r="G860" s="161">
        <v>546</v>
      </c>
      <c r="H860" s="161">
        <v>1</v>
      </c>
      <c r="I860" s="161" t="s">
        <v>168</v>
      </c>
      <c r="J860" s="161" t="s">
        <v>67</v>
      </c>
      <c r="K860" s="161" t="s">
        <v>1019</v>
      </c>
      <c r="L860" s="161">
        <v>1</v>
      </c>
      <c r="M860" s="161" t="s">
        <v>903</v>
      </c>
      <c r="N860" s="158" t="s">
        <v>25</v>
      </c>
      <c r="O860" s="161"/>
    </row>
    <row r="861" spans="1:15" ht="15" customHeight="1">
      <c r="A861" s="161">
        <v>860</v>
      </c>
      <c r="B861" s="162">
        <v>40000000257</v>
      </c>
      <c r="C861" s="158" t="s">
        <v>109</v>
      </c>
      <c r="D861" s="163" t="s">
        <v>10</v>
      </c>
      <c r="E861" s="161" t="s">
        <v>2032</v>
      </c>
      <c r="F861" s="161">
        <v>596</v>
      </c>
      <c r="G861" s="161">
        <v>596</v>
      </c>
      <c r="H861" s="161">
        <v>1</v>
      </c>
      <c r="I861" s="161" t="s">
        <v>168</v>
      </c>
      <c r="J861" s="161" t="s">
        <v>67</v>
      </c>
      <c r="K861" s="161" t="s">
        <v>1020</v>
      </c>
      <c r="L861" s="161">
        <v>1</v>
      </c>
      <c r="M861" s="161" t="s">
        <v>895</v>
      </c>
      <c r="N861" s="158" t="s">
        <v>25</v>
      </c>
      <c r="O861" s="161"/>
    </row>
    <row r="862" spans="1:15" ht="15" customHeight="1">
      <c r="A862" s="161">
        <v>861</v>
      </c>
      <c r="B862" s="162">
        <v>40000000256</v>
      </c>
      <c r="C862" s="158" t="s">
        <v>47</v>
      </c>
      <c r="D862" s="163" t="s">
        <v>10</v>
      </c>
      <c r="E862" s="161" t="s">
        <v>2027</v>
      </c>
      <c r="F862" s="161">
        <v>164</v>
      </c>
      <c r="G862" s="161">
        <v>164</v>
      </c>
      <c r="H862" s="161">
        <v>1</v>
      </c>
      <c r="I862" s="161" t="s">
        <v>168</v>
      </c>
      <c r="J862" s="161" t="s">
        <v>67</v>
      </c>
      <c r="K862" s="161" t="s">
        <v>810</v>
      </c>
      <c r="L862" s="161">
        <v>1</v>
      </c>
      <c r="M862" s="161" t="s">
        <v>896</v>
      </c>
      <c r="N862" s="158" t="s">
        <v>149</v>
      </c>
      <c r="O862" s="161"/>
    </row>
    <row r="863" spans="1:15" ht="15" customHeight="1">
      <c r="A863" s="161">
        <v>862</v>
      </c>
      <c r="B863" s="162">
        <v>40000000255</v>
      </c>
      <c r="C863" s="158" t="s">
        <v>109</v>
      </c>
      <c r="D863" s="163" t="s">
        <v>10</v>
      </c>
      <c r="E863" s="161" t="s">
        <v>2032</v>
      </c>
      <c r="F863" s="161">
        <v>560</v>
      </c>
      <c r="G863" s="161">
        <v>560</v>
      </c>
      <c r="H863" s="161">
        <v>1</v>
      </c>
      <c r="I863" s="161" t="s">
        <v>168</v>
      </c>
      <c r="J863" s="161" t="s">
        <v>67</v>
      </c>
      <c r="K863" s="161" t="s">
        <v>1021</v>
      </c>
      <c r="L863" s="161">
        <v>1</v>
      </c>
      <c r="M863" s="161" t="s">
        <v>895</v>
      </c>
      <c r="N863" s="158" t="s">
        <v>25</v>
      </c>
      <c r="O863" s="161"/>
    </row>
    <row r="864" spans="1:15" ht="15" customHeight="1">
      <c r="A864" s="161">
        <v>863</v>
      </c>
      <c r="B864" s="162">
        <v>40000000254</v>
      </c>
      <c r="C864" s="158" t="s">
        <v>34</v>
      </c>
      <c r="D864" s="158" t="s">
        <v>20</v>
      </c>
      <c r="E864" s="161" t="s">
        <v>2026</v>
      </c>
      <c r="F864" s="161">
        <v>498</v>
      </c>
      <c r="G864" s="161">
        <v>498</v>
      </c>
      <c r="H864" s="161">
        <v>1</v>
      </c>
      <c r="I864" s="161" t="s">
        <v>168</v>
      </c>
      <c r="J864" s="161" t="s">
        <v>108</v>
      </c>
      <c r="K864" s="161" t="s">
        <v>821</v>
      </c>
      <c r="L864" s="161">
        <v>1</v>
      </c>
      <c r="M864" s="161" t="s">
        <v>972</v>
      </c>
      <c r="N864" s="158" t="s">
        <v>36</v>
      </c>
      <c r="O864" s="161"/>
    </row>
    <row r="865" spans="1:26" ht="15" customHeight="1">
      <c r="A865" s="161">
        <v>864</v>
      </c>
      <c r="B865" s="162">
        <v>40000000253</v>
      </c>
      <c r="C865" s="158" t="s">
        <v>109</v>
      </c>
      <c r="D865" s="158" t="s">
        <v>20</v>
      </c>
      <c r="E865" s="161" t="s">
        <v>2032</v>
      </c>
      <c r="F865" s="161">
        <v>518</v>
      </c>
      <c r="G865" s="161">
        <v>518</v>
      </c>
      <c r="H865" s="161">
        <v>1</v>
      </c>
      <c r="I865" s="161" t="s">
        <v>168</v>
      </c>
      <c r="J865" s="161" t="s">
        <v>12</v>
      </c>
      <c r="K865" s="161">
        <v>32</v>
      </c>
      <c r="L865" s="161">
        <v>1</v>
      </c>
      <c r="M865" s="161" t="s">
        <v>895</v>
      </c>
      <c r="N865" s="158" t="s">
        <v>25</v>
      </c>
      <c r="O865" s="161"/>
    </row>
    <row r="866" spans="1:26" ht="15" customHeight="1">
      <c r="A866" s="161">
        <v>865</v>
      </c>
      <c r="B866" s="162">
        <v>40000000252</v>
      </c>
      <c r="C866" s="158" t="s">
        <v>189</v>
      </c>
      <c r="D866" s="158" t="s">
        <v>10</v>
      </c>
      <c r="E866" s="161" t="s">
        <v>2026</v>
      </c>
      <c r="F866" s="161">
        <v>526</v>
      </c>
      <c r="G866" s="161">
        <v>526</v>
      </c>
      <c r="H866" s="161">
        <v>1</v>
      </c>
      <c r="I866" s="161" t="s">
        <v>168</v>
      </c>
      <c r="J866" s="161" t="s">
        <v>67</v>
      </c>
      <c r="K866" s="161" t="s">
        <v>810</v>
      </c>
      <c r="L866" s="161">
        <v>1</v>
      </c>
      <c r="M866" s="161" t="s">
        <v>896</v>
      </c>
      <c r="N866" s="158" t="s">
        <v>25</v>
      </c>
      <c r="O866" s="161"/>
    </row>
    <row r="867" spans="1:26" ht="15" customHeight="1">
      <c r="A867" s="161">
        <v>866</v>
      </c>
      <c r="B867" s="162">
        <v>40000000251</v>
      </c>
      <c r="C867" s="158" t="s">
        <v>14</v>
      </c>
      <c r="D867" s="158" t="s">
        <v>20</v>
      </c>
      <c r="E867" s="161" t="s">
        <v>2027</v>
      </c>
      <c r="F867" s="161">
        <v>154</v>
      </c>
      <c r="G867" s="161">
        <v>154</v>
      </c>
      <c r="H867" s="161">
        <v>1</v>
      </c>
      <c r="I867" s="161" t="s">
        <v>168</v>
      </c>
      <c r="J867" s="161" t="s">
        <v>12</v>
      </c>
      <c r="K867" s="161" t="s">
        <v>825</v>
      </c>
      <c r="L867" s="161">
        <v>1</v>
      </c>
      <c r="M867" s="161" t="s">
        <v>896</v>
      </c>
      <c r="N867" s="158" t="s">
        <v>25</v>
      </c>
      <c r="O867" s="161"/>
    </row>
    <row r="868" spans="1:26" ht="15" customHeight="1">
      <c r="A868" s="161">
        <v>867</v>
      </c>
      <c r="B868" s="162">
        <v>40000000250</v>
      </c>
      <c r="C868" s="158" t="s">
        <v>47</v>
      </c>
      <c r="D868" s="163" t="s">
        <v>10</v>
      </c>
      <c r="E868" s="161" t="s">
        <v>2026</v>
      </c>
      <c r="F868" s="161">
        <v>142</v>
      </c>
      <c r="G868" s="161">
        <v>142</v>
      </c>
      <c r="H868" s="161">
        <v>1</v>
      </c>
      <c r="I868" s="161" t="s">
        <v>168</v>
      </c>
      <c r="J868" s="161" t="s">
        <v>67</v>
      </c>
      <c r="K868" s="161" t="s">
        <v>810</v>
      </c>
      <c r="L868" s="161">
        <v>1</v>
      </c>
      <c r="M868" s="161" t="s">
        <v>972</v>
      </c>
      <c r="N868" s="158" t="s">
        <v>13</v>
      </c>
      <c r="O868" s="161"/>
    </row>
    <row r="869" spans="1:26" ht="15" customHeight="1">
      <c r="A869" s="161">
        <v>868</v>
      </c>
      <c r="B869" s="162">
        <v>40000000249</v>
      </c>
      <c r="C869" s="158" t="s">
        <v>49</v>
      </c>
      <c r="D869" s="163" t="s">
        <v>10</v>
      </c>
      <c r="E869" s="161" t="s">
        <v>2026</v>
      </c>
      <c r="F869" s="161">
        <v>230</v>
      </c>
      <c r="G869" s="161">
        <v>230</v>
      </c>
      <c r="H869" s="161">
        <v>1</v>
      </c>
      <c r="I869" s="161" t="s">
        <v>168</v>
      </c>
      <c r="J869" s="161" t="s">
        <v>67</v>
      </c>
      <c r="K869" s="161" t="s">
        <v>821</v>
      </c>
      <c r="L869" s="161">
        <v>1</v>
      </c>
      <c r="M869" s="161" t="s">
        <v>964</v>
      </c>
      <c r="N869" s="158" t="s">
        <v>113</v>
      </c>
      <c r="O869" s="161"/>
    </row>
    <row r="870" spans="1:26" ht="15" customHeight="1">
      <c r="A870" s="156">
        <v>869</v>
      </c>
      <c r="B870" s="160">
        <v>40000000248</v>
      </c>
      <c r="C870" s="158" t="s">
        <v>64</v>
      </c>
      <c r="D870" s="158" t="s">
        <v>20</v>
      </c>
      <c r="E870" s="156" t="s">
        <v>2026</v>
      </c>
      <c r="F870" s="156">
        <v>406</v>
      </c>
      <c r="G870" s="156">
        <v>406</v>
      </c>
      <c r="H870" s="156">
        <v>1</v>
      </c>
      <c r="I870" s="156" t="s">
        <v>168</v>
      </c>
      <c r="J870" s="156" t="s">
        <v>12</v>
      </c>
      <c r="K870" s="156" t="s">
        <v>825</v>
      </c>
      <c r="L870" s="156">
        <v>1</v>
      </c>
      <c r="M870" s="156" t="s">
        <v>857</v>
      </c>
      <c r="N870" s="158" t="s">
        <v>25</v>
      </c>
      <c r="O870" s="156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</row>
    <row r="871" spans="1:26" ht="15" customHeight="1">
      <c r="A871" s="161">
        <v>870</v>
      </c>
      <c r="B871" s="162">
        <v>40000000247</v>
      </c>
      <c r="C871" s="158" t="s">
        <v>47</v>
      </c>
      <c r="D871" s="163" t="s">
        <v>10</v>
      </c>
      <c r="E871" s="161" t="s">
        <v>2027</v>
      </c>
      <c r="F871" s="161">
        <v>222</v>
      </c>
      <c r="G871" s="161">
        <v>222</v>
      </c>
      <c r="H871" s="161">
        <v>1</v>
      </c>
      <c r="I871" s="161" t="s">
        <v>168</v>
      </c>
      <c r="J871" s="161" t="s">
        <v>67</v>
      </c>
      <c r="K871" s="161" t="s">
        <v>828</v>
      </c>
      <c r="L871" s="161">
        <v>1</v>
      </c>
      <c r="M871" s="161" t="s">
        <v>1022</v>
      </c>
      <c r="N871" s="158" t="s">
        <v>149</v>
      </c>
      <c r="O871" s="161"/>
    </row>
    <row r="872" spans="1:26" ht="15" customHeight="1">
      <c r="A872" s="161">
        <v>871</v>
      </c>
      <c r="B872" s="162">
        <v>40000000246</v>
      </c>
      <c r="C872" s="158" t="s">
        <v>69</v>
      </c>
      <c r="D872" s="163" t="s">
        <v>10</v>
      </c>
      <c r="E872" s="161" t="s">
        <v>2027</v>
      </c>
      <c r="F872" s="161">
        <v>162</v>
      </c>
      <c r="G872" s="161">
        <v>162</v>
      </c>
      <c r="H872" s="161">
        <v>1</v>
      </c>
      <c r="I872" s="161" t="s">
        <v>168</v>
      </c>
      <c r="J872" s="161" t="s">
        <v>67</v>
      </c>
      <c r="K872" s="161" t="s">
        <v>821</v>
      </c>
      <c r="L872" s="161">
        <v>1</v>
      </c>
      <c r="M872" s="161" t="s">
        <v>950</v>
      </c>
      <c r="N872" s="158" t="s">
        <v>36</v>
      </c>
      <c r="O872" s="161"/>
    </row>
    <row r="873" spans="1:26" ht="15" customHeight="1">
      <c r="A873" s="164">
        <v>872</v>
      </c>
      <c r="B873" s="168">
        <v>40000000245</v>
      </c>
      <c r="C873" s="169" t="s">
        <v>14</v>
      </c>
      <c r="D873" s="169" t="s">
        <v>116</v>
      </c>
      <c r="E873" s="164" t="s">
        <v>2027</v>
      </c>
      <c r="F873" s="164">
        <v>122</v>
      </c>
      <c r="G873" s="164">
        <v>122</v>
      </c>
      <c r="H873" s="164">
        <v>1</v>
      </c>
      <c r="I873" s="164" t="s">
        <v>168</v>
      </c>
      <c r="J873" s="164" t="s">
        <v>67</v>
      </c>
      <c r="K873" s="164" t="s">
        <v>1023</v>
      </c>
      <c r="L873" s="164">
        <v>1</v>
      </c>
      <c r="M873" s="164" t="s">
        <v>857</v>
      </c>
      <c r="N873" s="169" t="s">
        <v>25</v>
      </c>
      <c r="O873" s="164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</row>
    <row r="874" spans="1:26" ht="15" customHeight="1">
      <c r="A874" s="161">
        <v>873</v>
      </c>
      <c r="B874" s="162">
        <v>40000000244</v>
      </c>
      <c r="C874" s="158" t="s">
        <v>49</v>
      </c>
      <c r="D874" s="163" t="s">
        <v>10</v>
      </c>
      <c r="E874" s="161" t="s">
        <v>2026</v>
      </c>
      <c r="F874" s="161">
        <v>388</v>
      </c>
      <c r="G874" s="161">
        <v>388</v>
      </c>
      <c r="H874" s="161">
        <v>1</v>
      </c>
      <c r="I874" s="161" t="s">
        <v>168</v>
      </c>
      <c r="J874" s="161" t="s">
        <v>67</v>
      </c>
      <c r="K874" s="161" t="s">
        <v>828</v>
      </c>
      <c r="L874" s="161">
        <v>1</v>
      </c>
      <c r="M874" s="161" t="s">
        <v>972</v>
      </c>
      <c r="N874" s="158" t="s">
        <v>149</v>
      </c>
      <c r="O874" s="161"/>
    </row>
    <row r="875" spans="1:26" ht="15" customHeight="1">
      <c r="A875" s="161">
        <v>874</v>
      </c>
      <c r="B875" s="162">
        <v>40000000243</v>
      </c>
      <c r="C875" s="158" t="s">
        <v>14</v>
      </c>
      <c r="D875" s="158" t="s">
        <v>20</v>
      </c>
      <c r="E875" s="161" t="s">
        <v>2027</v>
      </c>
      <c r="F875" s="161">
        <v>258</v>
      </c>
      <c r="G875" s="161">
        <v>258</v>
      </c>
      <c r="H875" s="161">
        <v>1</v>
      </c>
      <c r="I875" s="161" t="s">
        <v>168</v>
      </c>
      <c r="J875" s="161" t="s">
        <v>67</v>
      </c>
      <c r="K875" s="161" t="s">
        <v>858</v>
      </c>
      <c r="L875" s="161">
        <v>1</v>
      </c>
      <c r="M875" s="161" t="s">
        <v>896</v>
      </c>
      <c r="N875" s="158" t="s">
        <v>25</v>
      </c>
      <c r="O875" s="161"/>
    </row>
    <row r="876" spans="1:26" ht="15" customHeight="1">
      <c r="A876" s="161">
        <v>875</v>
      </c>
      <c r="B876" s="162">
        <v>40000000242</v>
      </c>
      <c r="C876" s="158" t="s">
        <v>110</v>
      </c>
      <c r="D876" s="158" t="s">
        <v>20</v>
      </c>
      <c r="E876" s="161" t="s">
        <v>2026</v>
      </c>
      <c r="F876" s="161">
        <v>696</v>
      </c>
      <c r="G876" s="161">
        <v>696</v>
      </c>
      <c r="H876" s="161">
        <v>1</v>
      </c>
      <c r="I876" s="161" t="s">
        <v>168</v>
      </c>
      <c r="J876" s="161" t="s">
        <v>67</v>
      </c>
      <c r="K876" s="161" t="s">
        <v>810</v>
      </c>
      <c r="L876" s="161">
        <v>1</v>
      </c>
      <c r="M876" s="161" t="s">
        <v>895</v>
      </c>
      <c r="N876" s="158" t="s">
        <v>25</v>
      </c>
      <c r="O876" s="161"/>
    </row>
    <row r="877" spans="1:26" ht="15" customHeight="1">
      <c r="A877" s="161">
        <v>876</v>
      </c>
      <c r="B877" s="162">
        <v>40000000241</v>
      </c>
      <c r="C877" s="158" t="s">
        <v>64</v>
      </c>
      <c r="D877" s="158" t="s">
        <v>20</v>
      </c>
      <c r="E877" s="161" t="s">
        <v>2027</v>
      </c>
      <c r="F877" s="161">
        <v>258</v>
      </c>
      <c r="G877" s="161">
        <v>258</v>
      </c>
      <c r="H877" s="161">
        <v>1</v>
      </c>
      <c r="I877" s="161" t="s">
        <v>168</v>
      </c>
      <c r="J877" s="161" t="s">
        <v>67</v>
      </c>
      <c r="K877" s="161">
        <v>38</v>
      </c>
      <c r="L877" s="161">
        <v>1</v>
      </c>
      <c r="M877" s="161" t="s">
        <v>892</v>
      </c>
      <c r="N877" s="158" t="s">
        <v>149</v>
      </c>
      <c r="O877" s="161"/>
    </row>
    <row r="878" spans="1:26" ht="15" customHeight="1">
      <c r="A878" s="161">
        <v>877</v>
      </c>
      <c r="B878" s="162">
        <v>40000000240</v>
      </c>
      <c r="C878" s="158" t="s">
        <v>14</v>
      </c>
      <c r="D878" s="158" t="s">
        <v>20</v>
      </c>
      <c r="E878" s="161" t="s">
        <v>2027</v>
      </c>
      <c r="F878" s="161">
        <v>126</v>
      </c>
      <c r="G878" s="161">
        <v>126</v>
      </c>
      <c r="H878" s="161">
        <v>1</v>
      </c>
      <c r="I878" s="161" t="s">
        <v>168</v>
      </c>
      <c r="J878" s="161" t="s">
        <v>67</v>
      </c>
      <c r="K878" s="161" t="s">
        <v>821</v>
      </c>
      <c r="L878" s="161">
        <v>1</v>
      </c>
      <c r="M878" s="161" t="s">
        <v>892</v>
      </c>
      <c r="N878" s="158" t="s">
        <v>36</v>
      </c>
      <c r="O878" s="161"/>
    </row>
    <row r="879" spans="1:26" ht="15" customHeight="1">
      <c r="A879" s="161">
        <v>878</v>
      </c>
      <c r="B879" s="162">
        <v>40000000239</v>
      </c>
      <c r="C879" s="158" t="s">
        <v>47</v>
      </c>
      <c r="D879" s="163" t="s">
        <v>10</v>
      </c>
      <c r="E879" s="161" t="s">
        <v>2027</v>
      </c>
      <c r="F879" s="161">
        <v>180</v>
      </c>
      <c r="G879" s="161">
        <v>180</v>
      </c>
      <c r="H879" s="161">
        <v>1</v>
      </c>
      <c r="I879" s="161" t="s">
        <v>168</v>
      </c>
      <c r="J879" s="161" t="s">
        <v>67</v>
      </c>
      <c r="K879" s="161" t="s">
        <v>821</v>
      </c>
      <c r="L879" s="161">
        <v>1</v>
      </c>
      <c r="M879" s="161" t="s">
        <v>1024</v>
      </c>
      <c r="N879" s="158" t="s">
        <v>25</v>
      </c>
      <c r="O879" s="161"/>
    </row>
    <row r="880" spans="1:26" ht="15" customHeight="1">
      <c r="A880" s="161">
        <v>879</v>
      </c>
      <c r="B880" s="162">
        <v>40000000238</v>
      </c>
      <c r="C880" s="158" t="s">
        <v>47</v>
      </c>
      <c r="D880" s="163" t="s">
        <v>10</v>
      </c>
      <c r="E880" s="161" t="s">
        <v>2027</v>
      </c>
      <c r="F880" s="161">
        <v>226</v>
      </c>
      <c r="G880" s="161">
        <v>226</v>
      </c>
      <c r="H880" s="161">
        <v>1</v>
      </c>
      <c r="I880" s="161" t="s">
        <v>168</v>
      </c>
      <c r="J880" s="161" t="s">
        <v>67</v>
      </c>
      <c r="K880" s="161" t="s">
        <v>825</v>
      </c>
      <c r="L880" s="161">
        <v>1</v>
      </c>
      <c r="M880" s="161" t="s">
        <v>972</v>
      </c>
      <c r="N880" s="158" t="s">
        <v>25</v>
      </c>
      <c r="O880" s="161"/>
    </row>
    <row r="881" spans="1:26" ht="15" customHeight="1">
      <c r="A881" s="161">
        <v>880</v>
      </c>
      <c r="B881" s="162">
        <v>40000000237</v>
      </c>
      <c r="C881" s="158" t="s">
        <v>46</v>
      </c>
      <c r="D881" s="163" t="s">
        <v>10</v>
      </c>
      <c r="E881" s="161" t="s">
        <v>2027</v>
      </c>
      <c r="F881" s="161">
        <v>120</v>
      </c>
      <c r="G881" s="161">
        <v>120</v>
      </c>
      <c r="H881" s="161">
        <v>1</v>
      </c>
      <c r="I881" s="161" t="s">
        <v>168</v>
      </c>
      <c r="J881" s="161" t="s">
        <v>67</v>
      </c>
      <c r="K881" s="161" t="s">
        <v>810</v>
      </c>
      <c r="L881" s="161">
        <v>1</v>
      </c>
      <c r="M881" s="161" t="s">
        <v>896</v>
      </c>
      <c r="N881" s="158" t="s">
        <v>25</v>
      </c>
      <c r="O881" s="161"/>
    </row>
    <row r="882" spans="1:26" ht="15" customHeight="1">
      <c r="A882" s="161">
        <v>881</v>
      </c>
      <c r="B882" s="162">
        <v>40000000236</v>
      </c>
      <c r="C882" s="158" t="s">
        <v>46</v>
      </c>
      <c r="D882" s="158" t="s">
        <v>20</v>
      </c>
      <c r="E882" s="161" t="s">
        <v>2027</v>
      </c>
      <c r="F882" s="161">
        <v>162</v>
      </c>
      <c r="G882" s="161">
        <v>162</v>
      </c>
      <c r="H882" s="161">
        <v>1</v>
      </c>
      <c r="I882" s="161" t="s">
        <v>168</v>
      </c>
      <c r="J882" s="161" t="s">
        <v>67</v>
      </c>
      <c r="K882" s="161" t="s">
        <v>978</v>
      </c>
      <c r="L882" s="161">
        <v>1</v>
      </c>
      <c r="M882" s="161" t="s">
        <v>889</v>
      </c>
      <c r="N882" s="158" t="s">
        <v>25</v>
      </c>
      <c r="O882" s="161"/>
    </row>
    <row r="883" spans="1:26" ht="15" customHeight="1">
      <c r="A883" s="161">
        <v>882</v>
      </c>
      <c r="B883" s="162">
        <v>40000000235</v>
      </c>
      <c r="C883" s="158" t="s">
        <v>47</v>
      </c>
      <c r="D883" s="158" t="s">
        <v>20</v>
      </c>
      <c r="E883" s="161" t="s">
        <v>2026</v>
      </c>
      <c r="F883" s="161">
        <v>200</v>
      </c>
      <c r="G883" s="161">
        <v>200</v>
      </c>
      <c r="H883" s="161">
        <v>1</v>
      </c>
      <c r="I883" s="161" t="s">
        <v>168</v>
      </c>
      <c r="J883" s="161" t="s">
        <v>67</v>
      </c>
      <c r="K883" s="161" t="s">
        <v>828</v>
      </c>
      <c r="L883" s="161">
        <v>1</v>
      </c>
      <c r="M883" s="161" t="s">
        <v>857</v>
      </c>
      <c r="N883" s="158" t="s">
        <v>25</v>
      </c>
      <c r="O883" s="161"/>
    </row>
    <row r="884" spans="1:26" ht="15" customHeight="1">
      <c r="A884" s="158">
        <v>883</v>
      </c>
      <c r="B884" s="172">
        <v>40000000234</v>
      </c>
      <c r="C884" s="158" t="s">
        <v>46</v>
      </c>
      <c r="D884" s="158" t="s">
        <v>55</v>
      </c>
      <c r="E884" s="158" t="s">
        <v>2026</v>
      </c>
      <c r="F884" s="158">
        <v>276</v>
      </c>
      <c r="G884" s="158">
        <v>276</v>
      </c>
      <c r="H884" s="158">
        <v>1</v>
      </c>
      <c r="I884" s="158" t="s">
        <v>168</v>
      </c>
      <c r="J884" s="158" t="s">
        <v>67</v>
      </c>
      <c r="K884" s="158" t="s">
        <v>929</v>
      </c>
      <c r="L884" s="158">
        <v>1</v>
      </c>
      <c r="M884" s="158" t="s">
        <v>889</v>
      </c>
      <c r="N884" s="158" t="s">
        <v>25</v>
      </c>
      <c r="O884" s="158"/>
    </row>
    <row r="885" spans="1:26" ht="15" customHeight="1">
      <c r="A885" s="161">
        <v>884</v>
      </c>
      <c r="B885" s="162">
        <v>40000000233</v>
      </c>
      <c r="C885" s="158" t="s">
        <v>46</v>
      </c>
      <c r="D885" s="158" t="s">
        <v>20</v>
      </c>
      <c r="E885" s="161" t="s">
        <v>2027</v>
      </c>
      <c r="F885" s="161">
        <v>128</v>
      </c>
      <c r="G885" s="161">
        <v>128</v>
      </c>
      <c r="H885" s="161">
        <v>1</v>
      </c>
      <c r="I885" s="161" t="s">
        <v>168</v>
      </c>
      <c r="J885" s="161" t="s">
        <v>67</v>
      </c>
      <c r="K885" s="161" t="s">
        <v>825</v>
      </c>
      <c r="L885" s="161">
        <v>1</v>
      </c>
      <c r="M885" s="161" t="s">
        <v>889</v>
      </c>
      <c r="N885" s="158" t="s">
        <v>25</v>
      </c>
      <c r="O885" s="161"/>
    </row>
    <row r="886" spans="1:26" ht="15" customHeight="1">
      <c r="A886" s="161">
        <v>885</v>
      </c>
      <c r="B886" s="162">
        <v>40000000232</v>
      </c>
      <c r="C886" s="158" t="s">
        <v>14</v>
      </c>
      <c r="D886" s="158" t="s">
        <v>20</v>
      </c>
      <c r="E886" s="161" t="s">
        <v>2027</v>
      </c>
      <c r="F886" s="161">
        <v>204</v>
      </c>
      <c r="G886" s="161">
        <v>204</v>
      </c>
      <c r="H886" s="161">
        <v>1</v>
      </c>
      <c r="I886" s="161" t="s">
        <v>168</v>
      </c>
      <c r="J886" s="161" t="s">
        <v>67</v>
      </c>
      <c r="K886" s="161" t="s">
        <v>825</v>
      </c>
      <c r="L886" s="161">
        <v>1</v>
      </c>
      <c r="M886" s="161" t="s">
        <v>951</v>
      </c>
      <c r="N886" s="158" t="s">
        <v>36</v>
      </c>
      <c r="O886" s="161"/>
    </row>
    <row r="887" spans="1:26" ht="15" customHeight="1">
      <c r="A887" s="161">
        <v>886</v>
      </c>
      <c r="B887" s="162">
        <v>40000000231</v>
      </c>
      <c r="C887" s="158" t="s">
        <v>52</v>
      </c>
      <c r="D887" s="158" t="s">
        <v>20</v>
      </c>
      <c r="E887" s="161" t="s">
        <v>2026</v>
      </c>
      <c r="F887" s="161">
        <v>406</v>
      </c>
      <c r="G887" s="161">
        <v>406</v>
      </c>
      <c r="H887" s="161">
        <v>1</v>
      </c>
      <c r="I887" s="161" t="s">
        <v>168</v>
      </c>
      <c r="J887" s="161" t="s">
        <v>67</v>
      </c>
      <c r="K887" s="161">
        <v>38</v>
      </c>
      <c r="L887" s="161">
        <v>1</v>
      </c>
      <c r="M887" s="161" t="s">
        <v>857</v>
      </c>
      <c r="N887" s="158" t="s">
        <v>25</v>
      </c>
      <c r="O887" s="161"/>
    </row>
    <row r="888" spans="1:26" ht="15" customHeight="1">
      <c r="A888" s="161">
        <v>887</v>
      </c>
      <c r="B888" s="162">
        <v>40000000230</v>
      </c>
      <c r="C888" s="158" t="s">
        <v>50</v>
      </c>
      <c r="D888" s="158" t="s">
        <v>20</v>
      </c>
      <c r="E888" s="161" t="s">
        <v>2027</v>
      </c>
      <c r="F888" s="161">
        <v>176</v>
      </c>
      <c r="G888" s="161">
        <v>176</v>
      </c>
      <c r="H888" s="161">
        <v>1</v>
      </c>
      <c r="I888" s="161" t="s">
        <v>168</v>
      </c>
      <c r="J888" s="161" t="s">
        <v>67</v>
      </c>
      <c r="K888" s="161">
        <v>38</v>
      </c>
      <c r="L888" s="161">
        <v>1</v>
      </c>
      <c r="M888" s="161" t="s">
        <v>983</v>
      </c>
      <c r="N888" s="158" t="s">
        <v>149</v>
      </c>
      <c r="O888" s="161"/>
    </row>
    <row r="889" spans="1:26" ht="15" customHeight="1">
      <c r="A889" s="161">
        <v>888</v>
      </c>
      <c r="B889" s="162">
        <v>40000000229</v>
      </c>
      <c r="C889" s="158" t="s">
        <v>46</v>
      </c>
      <c r="D889" s="158" t="s">
        <v>55</v>
      </c>
      <c r="E889" s="161" t="s">
        <v>2026</v>
      </c>
      <c r="F889" s="161">
        <v>166</v>
      </c>
      <c r="G889" s="161">
        <v>166</v>
      </c>
      <c r="H889" s="161">
        <v>1</v>
      </c>
      <c r="I889" s="161" t="s">
        <v>168</v>
      </c>
      <c r="J889" s="161" t="s">
        <v>67</v>
      </c>
      <c r="K889" s="161" t="s">
        <v>1025</v>
      </c>
      <c r="L889" s="161">
        <v>1</v>
      </c>
      <c r="M889" s="161" t="s">
        <v>949</v>
      </c>
      <c r="N889" s="158" t="s">
        <v>25</v>
      </c>
      <c r="O889" s="161"/>
    </row>
    <row r="890" spans="1:26" ht="15" customHeight="1">
      <c r="A890" s="164">
        <v>889</v>
      </c>
      <c r="B890" s="168">
        <v>40000000228</v>
      </c>
      <c r="C890" s="169" t="s">
        <v>46</v>
      </c>
      <c r="D890" s="169" t="s">
        <v>116</v>
      </c>
      <c r="E890" s="164" t="s">
        <v>2027</v>
      </c>
      <c r="F890" s="164">
        <v>102</v>
      </c>
      <c r="G890" s="164">
        <v>102</v>
      </c>
      <c r="H890" s="164">
        <v>1</v>
      </c>
      <c r="I890" s="164" t="s">
        <v>168</v>
      </c>
      <c r="J890" s="164" t="s">
        <v>67</v>
      </c>
      <c r="K890" s="164" t="s">
        <v>929</v>
      </c>
      <c r="L890" s="164">
        <v>1</v>
      </c>
      <c r="M890" s="164" t="s">
        <v>883</v>
      </c>
      <c r="N890" s="169" t="s">
        <v>25</v>
      </c>
      <c r="O890" s="164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</row>
    <row r="891" spans="1:26" ht="15" customHeight="1">
      <c r="A891" s="161">
        <v>890</v>
      </c>
      <c r="B891" s="162">
        <v>40000000227</v>
      </c>
      <c r="C891" s="158" t="s">
        <v>69</v>
      </c>
      <c r="D891" s="163" t="s">
        <v>10</v>
      </c>
      <c r="E891" s="161" t="s">
        <v>2027</v>
      </c>
      <c r="F891" s="161">
        <v>218</v>
      </c>
      <c r="G891" s="161">
        <v>218</v>
      </c>
      <c r="H891" s="161">
        <v>1</v>
      </c>
      <c r="I891" s="161" t="s">
        <v>168</v>
      </c>
      <c r="J891" s="161" t="s">
        <v>176</v>
      </c>
      <c r="K891" s="161" t="s">
        <v>825</v>
      </c>
      <c r="L891" s="161">
        <v>1</v>
      </c>
      <c r="M891" s="161" t="s">
        <v>857</v>
      </c>
      <c r="N891" s="158" t="s">
        <v>36</v>
      </c>
      <c r="O891" s="161"/>
    </row>
    <row r="892" spans="1:26" ht="15" customHeight="1">
      <c r="A892" s="161">
        <v>891</v>
      </c>
      <c r="B892" s="162">
        <v>40000000226</v>
      </c>
      <c r="C892" s="158" t="s">
        <v>52</v>
      </c>
      <c r="D892" s="158" t="s">
        <v>20</v>
      </c>
      <c r="E892" s="161" t="s">
        <v>2027</v>
      </c>
      <c r="F892" s="161">
        <v>290</v>
      </c>
      <c r="G892" s="161">
        <v>290</v>
      </c>
      <c r="H892" s="161">
        <v>1</v>
      </c>
      <c r="I892" s="161" t="s">
        <v>168</v>
      </c>
      <c r="J892" s="161" t="s">
        <v>67</v>
      </c>
      <c r="K892" s="161">
        <v>36</v>
      </c>
      <c r="L892" s="161">
        <v>1</v>
      </c>
      <c r="M892" s="161" t="s">
        <v>896</v>
      </c>
      <c r="N892" s="158" t="s">
        <v>190</v>
      </c>
      <c r="O892" s="161"/>
    </row>
    <row r="893" spans="1:26" ht="15" customHeight="1">
      <c r="A893" s="161">
        <v>892</v>
      </c>
      <c r="B893" s="162">
        <v>40000000225</v>
      </c>
      <c r="C893" s="158" t="s">
        <v>46</v>
      </c>
      <c r="D893" s="158" t="s">
        <v>20</v>
      </c>
      <c r="E893" s="161" t="s">
        <v>2027</v>
      </c>
      <c r="F893" s="161">
        <v>144</v>
      </c>
      <c r="G893" s="161">
        <v>144</v>
      </c>
      <c r="H893" s="161">
        <v>1</v>
      </c>
      <c r="I893" s="161" t="s">
        <v>168</v>
      </c>
      <c r="J893" s="161" t="s">
        <v>67</v>
      </c>
      <c r="K893" s="161" t="s">
        <v>810</v>
      </c>
      <c r="L893" s="161">
        <v>1</v>
      </c>
      <c r="M893" s="161" t="s">
        <v>892</v>
      </c>
      <c r="N893" s="158" t="s">
        <v>25</v>
      </c>
      <c r="O893" s="161"/>
    </row>
    <row r="894" spans="1:26" ht="15" customHeight="1">
      <c r="A894" s="161">
        <v>893</v>
      </c>
      <c r="B894" s="162">
        <v>40000000224</v>
      </c>
      <c r="C894" s="158" t="s">
        <v>46</v>
      </c>
      <c r="D894" s="158" t="s">
        <v>20</v>
      </c>
      <c r="E894" s="161" t="s">
        <v>2027</v>
      </c>
      <c r="F894" s="161">
        <v>124</v>
      </c>
      <c r="G894" s="161">
        <v>124</v>
      </c>
      <c r="H894" s="161">
        <v>1</v>
      </c>
      <c r="I894" s="161" t="s">
        <v>168</v>
      </c>
      <c r="J894" s="161" t="s">
        <v>67</v>
      </c>
      <c r="K894" s="161" t="s">
        <v>810</v>
      </c>
      <c r="L894" s="161">
        <v>1</v>
      </c>
      <c r="M894" s="161" t="s">
        <v>857</v>
      </c>
      <c r="N894" s="158" t="s">
        <v>25</v>
      </c>
      <c r="O894" s="161"/>
    </row>
    <row r="895" spans="1:26" ht="15" customHeight="1">
      <c r="A895" s="161">
        <v>894</v>
      </c>
      <c r="B895" s="162">
        <v>40000000223</v>
      </c>
      <c r="C895" s="158" t="s">
        <v>14</v>
      </c>
      <c r="D895" s="158" t="s">
        <v>20</v>
      </c>
      <c r="E895" s="161" t="s">
        <v>2026</v>
      </c>
      <c r="F895" s="161">
        <v>176</v>
      </c>
      <c r="G895" s="161">
        <v>176</v>
      </c>
      <c r="H895" s="161">
        <v>1</v>
      </c>
      <c r="I895" s="161" t="s">
        <v>168</v>
      </c>
      <c r="J895" s="161" t="s">
        <v>67</v>
      </c>
      <c r="K895" s="161" t="s">
        <v>825</v>
      </c>
      <c r="L895" s="161">
        <v>1</v>
      </c>
      <c r="M895" s="161" t="s">
        <v>1027</v>
      </c>
      <c r="N895" s="158" t="s">
        <v>36</v>
      </c>
      <c r="O895" s="161"/>
    </row>
    <row r="896" spans="1:26" ht="15" customHeight="1">
      <c r="A896" s="161">
        <v>895</v>
      </c>
      <c r="B896" s="162">
        <v>40000000222</v>
      </c>
      <c r="C896" s="158" t="s">
        <v>46</v>
      </c>
      <c r="D896" s="163" t="s">
        <v>10</v>
      </c>
      <c r="E896" s="161" t="s">
        <v>2026</v>
      </c>
      <c r="F896" s="161">
        <v>360</v>
      </c>
      <c r="G896" s="161">
        <v>360</v>
      </c>
      <c r="H896" s="161">
        <v>1</v>
      </c>
      <c r="I896" s="161" t="s">
        <v>168</v>
      </c>
      <c r="J896" s="161" t="s">
        <v>67</v>
      </c>
      <c r="K896" s="161" t="s">
        <v>810</v>
      </c>
      <c r="L896" s="161">
        <v>1</v>
      </c>
      <c r="M896" s="161" t="s">
        <v>892</v>
      </c>
      <c r="N896" s="158" t="s">
        <v>25</v>
      </c>
      <c r="O896" s="161"/>
    </row>
    <row r="897" spans="1:15" ht="15" customHeight="1">
      <c r="A897" s="161">
        <v>896</v>
      </c>
      <c r="B897" s="162">
        <v>40000000221</v>
      </c>
      <c r="C897" s="158" t="s">
        <v>29</v>
      </c>
      <c r="D897" s="158" t="s">
        <v>20</v>
      </c>
      <c r="E897" s="161" t="s">
        <v>2027</v>
      </c>
      <c r="F897" s="161">
        <v>282</v>
      </c>
      <c r="G897" s="161">
        <v>282</v>
      </c>
      <c r="H897" s="161">
        <v>1</v>
      </c>
      <c r="I897" s="161" t="s">
        <v>168</v>
      </c>
      <c r="J897" s="161" t="s">
        <v>67</v>
      </c>
      <c r="K897" s="161" t="s">
        <v>1028</v>
      </c>
      <c r="L897" s="161">
        <v>1</v>
      </c>
      <c r="M897" s="161" t="s">
        <v>896</v>
      </c>
      <c r="N897" s="158" t="s">
        <v>191</v>
      </c>
      <c r="O897" s="161" t="s">
        <v>2031</v>
      </c>
    </row>
    <row r="898" spans="1:15" ht="15" customHeight="1">
      <c r="A898" s="161">
        <v>897</v>
      </c>
      <c r="B898" s="162">
        <v>40000000220</v>
      </c>
      <c r="C898" s="158" t="s">
        <v>114</v>
      </c>
      <c r="D898" s="158" t="s">
        <v>20</v>
      </c>
      <c r="E898" s="161" t="s">
        <v>2027</v>
      </c>
      <c r="F898" s="161">
        <v>216</v>
      </c>
      <c r="G898" s="161">
        <v>216</v>
      </c>
      <c r="H898" s="161">
        <v>1</v>
      </c>
      <c r="I898" s="161" t="s">
        <v>168</v>
      </c>
      <c r="J898" s="161" t="s">
        <v>67</v>
      </c>
      <c r="K898" s="161" t="s">
        <v>821</v>
      </c>
      <c r="L898" s="161">
        <v>1</v>
      </c>
      <c r="M898" s="161" t="s">
        <v>958</v>
      </c>
      <c r="N898" s="158" t="s">
        <v>72</v>
      </c>
      <c r="O898" s="161"/>
    </row>
    <row r="899" spans="1:15" ht="15" customHeight="1">
      <c r="A899" s="161">
        <v>898</v>
      </c>
      <c r="B899" s="162">
        <v>40000000219</v>
      </c>
      <c r="C899" s="158" t="s">
        <v>175</v>
      </c>
      <c r="D899" s="158" t="s">
        <v>20</v>
      </c>
      <c r="E899" s="161" t="s">
        <v>2027</v>
      </c>
      <c r="F899" s="161">
        <v>90</v>
      </c>
      <c r="G899" s="161">
        <v>90</v>
      </c>
      <c r="H899" s="161">
        <v>1</v>
      </c>
      <c r="I899" s="161" t="s">
        <v>168</v>
      </c>
      <c r="J899" s="161" t="s">
        <v>67</v>
      </c>
      <c r="K899" s="161" t="s">
        <v>810</v>
      </c>
      <c r="L899" s="161">
        <v>1</v>
      </c>
      <c r="M899" s="161" t="s">
        <v>857</v>
      </c>
      <c r="N899" s="158" t="s">
        <v>25</v>
      </c>
      <c r="O899" s="161"/>
    </row>
    <row r="900" spans="1:15" ht="15" customHeight="1">
      <c r="A900" s="161">
        <v>899</v>
      </c>
      <c r="B900" s="162">
        <v>40000000218</v>
      </c>
      <c r="C900" s="158" t="s">
        <v>46</v>
      </c>
      <c r="D900" s="163" t="s">
        <v>10</v>
      </c>
      <c r="E900" s="161" t="s">
        <v>2027</v>
      </c>
      <c r="F900" s="161">
        <v>128</v>
      </c>
      <c r="G900" s="161">
        <v>128</v>
      </c>
      <c r="H900" s="161">
        <v>1</v>
      </c>
      <c r="I900" s="161" t="s">
        <v>168</v>
      </c>
      <c r="J900" s="161" t="s">
        <v>67</v>
      </c>
      <c r="K900" s="161" t="s">
        <v>825</v>
      </c>
      <c r="L900" s="161">
        <v>1</v>
      </c>
      <c r="M900" s="161" t="s">
        <v>896</v>
      </c>
      <c r="N900" s="158" t="s">
        <v>25</v>
      </c>
      <c r="O900" s="161"/>
    </row>
    <row r="901" spans="1:15" ht="15" customHeight="1">
      <c r="A901" s="161">
        <v>900</v>
      </c>
      <c r="B901" s="162">
        <v>40000000217</v>
      </c>
      <c r="C901" s="158" t="s">
        <v>46</v>
      </c>
      <c r="D901" s="158" t="s">
        <v>55</v>
      </c>
      <c r="E901" s="161" t="s">
        <v>2027</v>
      </c>
      <c r="F901" s="161">
        <v>82</v>
      </c>
      <c r="G901" s="161">
        <v>82</v>
      </c>
      <c r="H901" s="161">
        <v>1</v>
      </c>
      <c r="I901" s="161" t="s">
        <v>168</v>
      </c>
      <c r="J901" s="161" t="s">
        <v>67</v>
      </c>
      <c r="K901" s="161" t="s">
        <v>1014</v>
      </c>
      <c r="L901" s="161">
        <v>1</v>
      </c>
      <c r="M901" s="161" t="s">
        <v>857</v>
      </c>
      <c r="N901" s="158" t="s">
        <v>25</v>
      </c>
      <c r="O901" s="161"/>
    </row>
    <row r="902" spans="1:15" ht="15" customHeight="1">
      <c r="A902" s="161">
        <v>901</v>
      </c>
      <c r="B902" s="162">
        <v>40000000216</v>
      </c>
      <c r="C902" s="158" t="s">
        <v>46</v>
      </c>
      <c r="D902" s="163" t="s">
        <v>10</v>
      </c>
      <c r="E902" s="161" t="s">
        <v>2027</v>
      </c>
      <c r="F902" s="161">
        <v>180</v>
      </c>
      <c r="G902" s="161">
        <v>180</v>
      </c>
      <c r="H902" s="161">
        <v>1</v>
      </c>
      <c r="I902" s="161" t="s">
        <v>168</v>
      </c>
      <c r="J902" s="161" t="s">
        <v>67</v>
      </c>
      <c r="K902" s="161" t="s">
        <v>978</v>
      </c>
      <c r="L902" s="161">
        <v>1</v>
      </c>
      <c r="M902" s="161" t="s">
        <v>926</v>
      </c>
      <c r="N902" s="158" t="s">
        <v>25</v>
      </c>
      <c r="O902" s="161"/>
    </row>
    <row r="903" spans="1:15" ht="15" customHeight="1">
      <c r="A903" s="161">
        <v>902</v>
      </c>
      <c r="B903" s="162">
        <v>40000000215</v>
      </c>
      <c r="C903" s="158" t="s">
        <v>46</v>
      </c>
      <c r="D903" s="163" t="s">
        <v>10</v>
      </c>
      <c r="E903" s="161" t="s">
        <v>2027</v>
      </c>
      <c r="F903" s="161">
        <v>112</v>
      </c>
      <c r="G903" s="161">
        <v>112</v>
      </c>
      <c r="H903" s="161">
        <v>1</v>
      </c>
      <c r="I903" s="161" t="s">
        <v>168</v>
      </c>
      <c r="J903" s="161" t="s">
        <v>67</v>
      </c>
      <c r="K903" s="161" t="s">
        <v>858</v>
      </c>
      <c r="L903" s="161">
        <v>1</v>
      </c>
      <c r="M903" s="161" t="s">
        <v>857</v>
      </c>
      <c r="N903" s="158" t="s">
        <v>25</v>
      </c>
      <c r="O903" s="161"/>
    </row>
    <row r="904" spans="1:15" ht="15" customHeight="1">
      <c r="A904" s="161">
        <v>903</v>
      </c>
      <c r="B904" s="162">
        <v>40000000214</v>
      </c>
      <c r="C904" s="158" t="s">
        <v>114</v>
      </c>
      <c r="D904" s="158" t="s">
        <v>55</v>
      </c>
      <c r="E904" s="161" t="s">
        <v>2027</v>
      </c>
      <c r="F904" s="161">
        <v>134</v>
      </c>
      <c r="G904" s="161">
        <v>134</v>
      </c>
      <c r="H904" s="161">
        <v>1</v>
      </c>
      <c r="I904" s="161" t="s">
        <v>168</v>
      </c>
      <c r="J904" s="161" t="s">
        <v>67</v>
      </c>
      <c r="K904" s="161" t="s">
        <v>930</v>
      </c>
      <c r="L904" s="161">
        <v>1</v>
      </c>
      <c r="M904" s="161" t="s">
        <v>903</v>
      </c>
      <c r="N904" s="158" t="s">
        <v>25</v>
      </c>
      <c r="O904" s="161"/>
    </row>
    <row r="905" spans="1:15" ht="15" customHeight="1">
      <c r="A905" s="161">
        <v>904</v>
      </c>
      <c r="B905" s="162">
        <v>40000000213</v>
      </c>
      <c r="C905" s="158" t="s">
        <v>46</v>
      </c>
      <c r="D905" s="158" t="s">
        <v>55</v>
      </c>
      <c r="E905" s="161" t="s">
        <v>2027</v>
      </c>
      <c r="F905" s="161">
        <v>130</v>
      </c>
      <c r="G905" s="161">
        <v>130</v>
      </c>
      <c r="H905" s="161">
        <v>1</v>
      </c>
      <c r="I905" s="161" t="s">
        <v>168</v>
      </c>
      <c r="J905" s="161" t="s">
        <v>67</v>
      </c>
      <c r="K905" s="161" t="s">
        <v>1030</v>
      </c>
      <c r="L905" s="161">
        <v>1</v>
      </c>
      <c r="M905" s="161" t="s">
        <v>857</v>
      </c>
      <c r="N905" s="158" t="s">
        <v>25</v>
      </c>
      <c r="O905" s="161"/>
    </row>
    <row r="906" spans="1:15" ht="15" customHeight="1">
      <c r="A906" s="161">
        <v>905</v>
      </c>
      <c r="B906" s="162">
        <v>40000000212</v>
      </c>
      <c r="C906" s="158" t="s">
        <v>46</v>
      </c>
      <c r="D906" s="158" t="s">
        <v>23</v>
      </c>
      <c r="E906" s="161" t="s">
        <v>2027</v>
      </c>
      <c r="F906" s="161">
        <v>138</v>
      </c>
      <c r="G906" s="161">
        <v>138</v>
      </c>
      <c r="H906" s="161">
        <v>1</v>
      </c>
      <c r="I906" s="161" t="s">
        <v>168</v>
      </c>
      <c r="J906" s="161" t="s">
        <v>67</v>
      </c>
      <c r="K906" s="161" t="s">
        <v>1013</v>
      </c>
      <c r="L906" s="161">
        <v>1</v>
      </c>
      <c r="M906" s="161" t="s">
        <v>892</v>
      </c>
      <c r="N906" s="158" t="s">
        <v>25</v>
      </c>
      <c r="O906" s="161"/>
    </row>
    <row r="907" spans="1:15" ht="15" customHeight="1">
      <c r="A907" s="161">
        <v>906</v>
      </c>
      <c r="B907" s="162">
        <v>40000000211</v>
      </c>
      <c r="C907" s="158" t="s">
        <v>173</v>
      </c>
      <c r="D907" s="158" t="s">
        <v>20</v>
      </c>
      <c r="E907" s="161" t="s">
        <v>2027</v>
      </c>
      <c r="F907" s="161">
        <v>46</v>
      </c>
      <c r="G907" s="161">
        <v>46</v>
      </c>
      <c r="H907" s="161">
        <v>1</v>
      </c>
      <c r="I907" s="161" t="s">
        <v>168</v>
      </c>
      <c r="J907" s="161" t="s">
        <v>67</v>
      </c>
      <c r="K907" s="161" t="s">
        <v>810</v>
      </c>
      <c r="L907" s="161">
        <v>1</v>
      </c>
      <c r="M907" s="161" t="s">
        <v>950</v>
      </c>
      <c r="N907" s="158" t="s">
        <v>36</v>
      </c>
      <c r="O907" s="161"/>
    </row>
    <row r="908" spans="1:15" ht="15" customHeight="1">
      <c r="A908" s="161">
        <v>907</v>
      </c>
      <c r="B908" s="162">
        <v>40000000210</v>
      </c>
      <c r="C908" s="158" t="s">
        <v>52</v>
      </c>
      <c r="D908" s="158" t="s">
        <v>20</v>
      </c>
      <c r="E908" s="161" t="s">
        <v>2027</v>
      </c>
      <c r="F908" s="161">
        <v>190</v>
      </c>
      <c r="G908" s="161">
        <v>190</v>
      </c>
      <c r="H908" s="161">
        <v>1</v>
      </c>
      <c r="I908" s="161" t="s">
        <v>168</v>
      </c>
      <c r="J908" s="161" t="s">
        <v>67</v>
      </c>
      <c r="K908" s="161">
        <v>34</v>
      </c>
      <c r="L908" s="161">
        <v>1</v>
      </c>
      <c r="M908" s="161" t="s">
        <v>950</v>
      </c>
      <c r="N908" s="158" t="s">
        <v>25</v>
      </c>
      <c r="O908" s="161"/>
    </row>
    <row r="909" spans="1:15" ht="15" customHeight="1">
      <c r="A909" s="161">
        <v>908</v>
      </c>
      <c r="B909" s="162">
        <v>40000000209</v>
      </c>
      <c r="C909" s="158" t="s">
        <v>52</v>
      </c>
      <c r="D909" s="158" t="s">
        <v>20</v>
      </c>
      <c r="E909" s="161" t="s">
        <v>2027</v>
      </c>
      <c r="F909" s="161">
        <v>200</v>
      </c>
      <c r="G909" s="161">
        <v>200</v>
      </c>
      <c r="H909" s="161">
        <v>1</v>
      </c>
      <c r="I909" s="161" t="s">
        <v>168</v>
      </c>
      <c r="J909" s="161" t="s">
        <v>172</v>
      </c>
      <c r="K909" s="161" t="s">
        <v>978</v>
      </c>
      <c r="L909" s="161">
        <v>1</v>
      </c>
      <c r="M909" s="161" t="s">
        <v>884</v>
      </c>
      <c r="N909" s="158" t="s">
        <v>36</v>
      </c>
      <c r="O909" s="161"/>
    </row>
    <row r="910" spans="1:15" ht="15" customHeight="1">
      <c r="A910" s="161">
        <v>909</v>
      </c>
      <c r="B910" s="162">
        <v>40000000208</v>
      </c>
      <c r="C910" s="158" t="s">
        <v>47</v>
      </c>
      <c r="D910" s="158" t="s">
        <v>20</v>
      </c>
      <c r="E910" s="161" t="s">
        <v>2026</v>
      </c>
      <c r="F910" s="161">
        <v>274</v>
      </c>
      <c r="G910" s="161">
        <v>274</v>
      </c>
      <c r="H910" s="161">
        <v>1</v>
      </c>
      <c r="I910" s="161" t="s">
        <v>168</v>
      </c>
      <c r="J910" s="161" t="s">
        <v>67</v>
      </c>
      <c r="K910" s="161" t="s">
        <v>821</v>
      </c>
      <c r="L910" s="161">
        <v>1</v>
      </c>
      <c r="M910" s="161" t="s">
        <v>972</v>
      </c>
      <c r="N910" s="158" t="s">
        <v>192</v>
      </c>
      <c r="O910" s="161"/>
    </row>
    <row r="911" spans="1:15" ht="15" customHeight="1">
      <c r="A911" s="161">
        <v>910</v>
      </c>
      <c r="B911" s="162">
        <v>40000000207</v>
      </c>
      <c r="C911" s="163" t="s">
        <v>9</v>
      </c>
      <c r="D911" s="163" t="s">
        <v>10</v>
      </c>
      <c r="E911" s="161" t="s">
        <v>2026</v>
      </c>
      <c r="F911" s="161">
        <v>536</v>
      </c>
      <c r="G911" s="161">
        <v>536</v>
      </c>
      <c r="H911" s="161">
        <v>1</v>
      </c>
      <c r="I911" s="161" t="s">
        <v>168</v>
      </c>
      <c r="J911" s="161" t="s">
        <v>67</v>
      </c>
      <c r="K911" s="161" t="s">
        <v>825</v>
      </c>
      <c r="L911" s="161">
        <v>1</v>
      </c>
      <c r="M911" s="161" t="s">
        <v>886</v>
      </c>
      <c r="N911" s="158" t="s">
        <v>25</v>
      </c>
      <c r="O911" s="161"/>
    </row>
    <row r="912" spans="1:15" ht="15" customHeight="1">
      <c r="A912" s="161">
        <v>911</v>
      </c>
      <c r="B912" s="162">
        <v>40000000206</v>
      </c>
      <c r="C912" s="158" t="s">
        <v>155</v>
      </c>
      <c r="D912" s="158" t="s">
        <v>20</v>
      </c>
      <c r="E912" s="161" t="s">
        <v>2027</v>
      </c>
      <c r="F912" s="161">
        <v>164</v>
      </c>
      <c r="G912" s="161">
        <v>164</v>
      </c>
      <c r="H912" s="161">
        <v>1</v>
      </c>
      <c r="I912" s="161" t="s">
        <v>168</v>
      </c>
      <c r="J912" s="161" t="s">
        <v>67</v>
      </c>
      <c r="K912" s="161" t="s">
        <v>821</v>
      </c>
      <c r="L912" s="161">
        <v>1</v>
      </c>
      <c r="M912" s="161" t="s">
        <v>905</v>
      </c>
      <c r="N912" s="158" t="s">
        <v>149</v>
      </c>
      <c r="O912" s="161"/>
    </row>
    <row r="913" spans="1:15" ht="15" customHeight="1">
      <c r="A913" s="161">
        <v>912</v>
      </c>
      <c r="B913" s="162">
        <v>40000000205</v>
      </c>
      <c r="C913" s="158" t="s">
        <v>109</v>
      </c>
      <c r="D913" s="158" t="s">
        <v>20</v>
      </c>
      <c r="E913" s="161" t="s">
        <v>2032</v>
      </c>
      <c r="F913" s="161">
        <v>592</v>
      </c>
      <c r="G913" s="161">
        <v>592</v>
      </c>
      <c r="H913" s="161">
        <v>1</v>
      </c>
      <c r="I913" s="161" t="s">
        <v>168</v>
      </c>
      <c r="J913" s="161" t="s">
        <v>12</v>
      </c>
      <c r="K913" s="161">
        <v>40</v>
      </c>
      <c r="L913" s="161">
        <v>1</v>
      </c>
      <c r="M913" s="161" t="s">
        <v>889</v>
      </c>
      <c r="N913" s="158" t="s">
        <v>25</v>
      </c>
      <c r="O913" s="161"/>
    </row>
    <row r="914" spans="1:15" ht="15" customHeight="1">
      <c r="A914" s="161">
        <v>913</v>
      </c>
      <c r="B914" s="162">
        <v>40000000204</v>
      </c>
      <c r="C914" s="158" t="s">
        <v>64</v>
      </c>
      <c r="D914" s="158" t="s">
        <v>20</v>
      </c>
      <c r="E914" s="161" t="s">
        <v>2026</v>
      </c>
      <c r="F914" s="161">
        <v>416</v>
      </c>
      <c r="G914" s="161">
        <v>416</v>
      </c>
      <c r="H914" s="161">
        <v>1</v>
      </c>
      <c r="I914" s="161" t="s">
        <v>168</v>
      </c>
      <c r="J914" s="161" t="s">
        <v>12</v>
      </c>
      <c r="K914" s="161" t="s">
        <v>828</v>
      </c>
      <c r="L914" s="161">
        <v>1</v>
      </c>
      <c r="M914" s="161" t="s">
        <v>892</v>
      </c>
      <c r="N914" s="158" t="s">
        <v>25</v>
      </c>
      <c r="O914" s="161"/>
    </row>
    <row r="915" spans="1:15" ht="15" customHeight="1">
      <c r="A915" s="161">
        <v>914</v>
      </c>
      <c r="B915" s="162">
        <v>40000000203</v>
      </c>
      <c r="C915" s="158" t="s">
        <v>193</v>
      </c>
      <c r="D915" s="158" t="s">
        <v>20</v>
      </c>
      <c r="E915" s="161" t="s">
        <v>2032</v>
      </c>
      <c r="F915" s="161">
        <v>504</v>
      </c>
      <c r="G915" s="161">
        <v>504</v>
      </c>
      <c r="H915" s="161">
        <v>1</v>
      </c>
      <c r="I915" s="161" t="s">
        <v>168</v>
      </c>
      <c r="J915" s="161" t="s">
        <v>67</v>
      </c>
      <c r="K915" s="161">
        <v>34</v>
      </c>
      <c r="L915" s="161">
        <v>1</v>
      </c>
      <c r="M915" s="161" t="s">
        <v>895</v>
      </c>
      <c r="N915" s="158" t="s">
        <v>25</v>
      </c>
      <c r="O915" s="161"/>
    </row>
    <row r="916" spans="1:15" ht="15" customHeight="1">
      <c r="A916" s="161">
        <v>915</v>
      </c>
      <c r="B916" s="162">
        <v>60000000501</v>
      </c>
      <c r="C916" s="158" t="s">
        <v>64</v>
      </c>
      <c r="D916" s="158" t="s">
        <v>20</v>
      </c>
      <c r="E916" s="161" t="s">
        <v>2027</v>
      </c>
      <c r="F916" s="161">
        <v>290</v>
      </c>
      <c r="G916" s="161">
        <v>290</v>
      </c>
      <c r="H916" s="161">
        <v>1</v>
      </c>
      <c r="I916" s="161" t="s">
        <v>194</v>
      </c>
      <c r="J916" s="161" t="s">
        <v>195</v>
      </c>
      <c r="K916" s="161">
        <v>38</v>
      </c>
      <c r="L916" s="161">
        <v>0</v>
      </c>
      <c r="M916" s="161" t="s">
        <v>814</v>
      </c>
      <c r="N916" s="158" t="s">
        <v>196</v>
      </c>
      <c r="O916" s="161"/>
    </row>
    <row r="917" spans="1:15" ht="15" customHeight="1">
      <c r="A917" s="161">
        <v>916</v>
      </c>
      <c r="B917" s="162">
        <v>60000000502</v>
      </c>
      <c r="C917" s="158" t="s">
        <v>64</v>
      </c>
      <c r="D917" s="158" t="s">
        <v>20</v>
      </c>
      <c r="E917" s="161" t="s">
        <v>2027</v>
      </c>
      <c r="F917" s="161">
        <v>294</v>
      </c>
      <c r="G917" s="161">
        <v>294</v>
      </c>
      <c r="H917" s="161">
        <v>1</v>
      </c>
      <c r="I917" s="161" t="s">
        <v>194</v>
      </c>
      <c r="J917" s="161" t="s">
        <v>195</v>
      </c>
      <c r="K917" s="161">
        <v>38</v>
      </c>
      <c r="L917" s="161">
        <v>0</v>
      </c>
      <c r="M917" s="161" t="s">
        <v>814</v>
      </c>
      <c r="N917" s="158" t="s">
        <v>196</v>
      </c>
      <c r="O917" s="161"/>
    </row>
    <row r="918" spans="1:15" ht="15" customHeight="1">
      <c r="A918" s="161">
        <v>917</v>
      </c>
      <c r="B918" s="162">
        <v>60000000503</v>
      </c>
      <c r="C918" s="158" t="s">
        <v>197</v>
      </c>
      <c r="D918" s="158" t="s">
        <v>20</v>
      </c>
      <c r="E918" s="161" t="s">
        <v>2027</v>
      </c>
      <c r="F918" s="161">
        <v>40</v>
      </c>
      <c r="G918" s="161">
        <v>40</v>
      </c>
      <c r="H918" s="161">
        <v>1</v>
      </c>
      <c r="I918" s="161" t="s">
        <v>194</v>
      </c>
      <c r="J918" s="161" t="s">
        <v>18</v>
      </c>
      <c r="K918" s="161"/>
      <c r="L918" s="161">
        <v>0</v>
      </c>
      <c r="M918" s="161" t="s">
        <v>1032</v>
      </c>
      <c r="N918" s="158" t="s">
        <v>198</v>
      </c>
      <c r="O918" s="161"/>
    </row>
    <row r="919" spans="1:15" ht="15" customHeight="1">
      <c r="A919" s="161">
        <v>918</v>
      </c>
      <c r="B919" s="162">
        <v>60000000504</v>
      </c>
      <c r="C919" s="158" t="s">
        <v>138</v>
      </c>
      <c r="D919" s="158" t="s">
        <v>30</v>
      </c>
      <c r="E919" s="161" t="s">
        <v>2027</v>
      </c>
      <c r="F919" s="161">
        <v>28</v>
      </c>
      <c r="G919" s="161">
        <v>28</v>
      </c>
      <c r="H919" s="161">
        <v>1</v>
      </c>
      <c r="I919" s="161" t="s">
        <v>194</v>
      </c>
      <c r="J919" s="161" t="s">
        <v>18</v>
      </c>
      <c r="K919" s="161">
        <v>0</v>
      </c>
      <c r="L919" s="161">
        <v>0</v>
      </c>
      <c r="M919" s="161" t="s">
        <v>1033</v>
      </c>
      <c r="N919" s="158" t="s">
        <v>140</v>
      </c>
      <c r="O919" s="161"/>
    </row>
    <row r="920" spans="1:15" ht="15" customHeight="1">
      <c r="A920" s="161">
        <v>919</v>
      </c>
      <c r="B920" s="162">
        <v>60000000505</v>
      </c>
      <c r="C920" s="158" t="s">
        <v>14</v>
      </c>
      <c r="D920" s="158" t="s">
        <v>20</v>
      </c>
      <c r="E920" s="161" t="s">
        <v>2027</v>
      </c>
      <c r="F920" s="161">
        <v>296</v>
      </c>
      <c r="G920" s="161">
        <v>296</v>
      </c>
      <c r="H920" s="161">
        <v>1</v>
      </c>
      <c r="I920" s="161" t="s">
        <v>194</v>
      </c>
      <c r="J920" s="161" t="s">
        <v>48</v>
      </c>
      <c r="K920" s="161">
        <v>42</v>
      </c>
      <c r="L920" s="161">
        <v>0</v>
      </c>
      <c r="M920" s="161" t="s">
        <v>1034</v>
      </c>
      <c r="N920" s="158" t="s">
        <v>149</v>
      </c>
      <c r="O920" s="161"/>
    </row>
    <row r="921" spans="1:15" ht="15" customHeight="1">
      <c r="A921" s="161">
        <v>920</v>
      </c>
      <c r="B921" s="162">
        <v>60000000506</v>
      </c>
      <c r="C921" s="158" t="s">
        <v>64</v>
      </c>
      <c r="D921" s="158" t="s">
        <v>20</v>
      </c>
      <c r="E921" s="161" t="s">
        <v>2027</v>
      </c>
      <c r="F921" s="161">
        <v>182</v>
      </c>
      <c r="G921" s="161">
        <v>182</v>
      </c>
      <c r="H921" s="161">
        <v>1</v>
      </c>
      <c r="I921" s="161" t="s">
        <v>194</v>
      </c>
      <c r="J921" s="161" t="s">
        <v>48</v>
      </c>
      <c r="K921" s="161">
        <v>40</v>
      </c>
      <c r="L921" s="161">
        <v>0</v>
      </c>
      <c r="M921" s="161" t="s">
        <v>1035</v>
      </c>
      <c r="N921" s="158" t="s">
        <v>36</v>
      </c>
      <c r="O921" s="161"/>
    </row>
    <row r="922" spans="1:15" ht="15" customHeight="1">
      <c r="A922" s="161">
        <v>921</v>
      </c>
      <c r="B922" s="162">
        <v>60000000507</v>
      </c>
      <c r="C922" s="158" t="s">
        <v>64</v>
      </c>
      <c r="D922" s="158" t="s">
        <v>20</v>
      </c>
      <c r="E922" s="161" t="s">
        <v>2027</v>
      </c>
      <c r="F922" s="161">
        <v>250</v>
      </c>
      <c r="G922" s="161">
        <v>250</v>
      </c>
      <c r="H922" s="161">
        <v>1</v>
      </c>
      <c r="I922" s="161" t="s">
        <v>194</v>
      </c>
      <c r="J922" s="161" t="s">
        <v>67</v>
      </c>
      <c r="K922" s="161">
        <v>44</v>
      </c>
      <c r="L922" s="161">
        <v>0</v>
      </c>
      <c r="M922" s="161" t="s">
        <v>1035</v>
      </c>
      <c r="N922" s="158" t="s">
        <v>25</v>
      </c>
      <c r="O922" s="161"/>
    </row>
    <row r="923" spans="1:15" ht="15" customHeight="1">
      <c r="A923" s="161">
        <v>922</v>
      </c>
      <c r="B923" s="162">
        <v>60000000508</v>
      </c>
      <c r="C923" s="158" t="s">
        <v>14</v>
      </c>
      <c r="D923" s="158" t="s">
        <v>20</v>
      </c>
      <c r="E923" s="161" t="s">
        <v>2027</v>
      </c>
      <c r="F923" s="161">
        <v>132</v>
      </c>
      <c r="G923" s="161">
        <v>132</v>
      </c>
      <c r="H923" s="161">
        <v>1</v>
      </c>
      <c r="I923" s="161" t="s">
        <v>194</v>
      </c>
      <c r="J923" s="161" t="s">
        <v>199</v>
      </c>
      <c r="K923" s="161">
        <v>36</v>
      </c>
      <c r="L923" s="161">
        <v>0</v>
      </c>
      <c r="M923" s="161" t="s">
        <v>814</v>
      </c>
      <c r="N923" s="158" t="s">
        <v>36</v>
      </c>
      <c r="O923" s="161"/>
    </row>
    <row r="924" spans="1:15" ht="15" customHeight="1">
      <c r="A924" s="161">
        <v>923</v>
      </c>
      <c r="B924" s="162">
        <v>60000000509</v>
      </c>
      <c r="C924" s="158" t="s">
        <v>14</v>
      </c>
      <c r="D924" s="158" t="s">
        <v>20</v>
      </c>
      <c r="E924" s="161" t="s">
        <v>2027</v>
      </c>
      <c r="F924" s="161">
        <v>138</v>
      </c>
      <c r="G924" s="161">
        <v>138</v>
      </c>
      <c r="H924" s="161">
        <v>1</v>
      </c>
      <c r="I924" s="161" t="s">
        <v>194</v>
      </c>
      <c r="J924" s="161" t="s">
        <v>199</v>
      </c>
      <c r="K924" s="161">
        <v>34</v>
      </c>
      <c r="L924" s="161">
        <v>0</v>
      </c>
      <c r="M924" s="161" t="s">
        <v>1036</v>
      </c>
      <c r="N924" s="158" t="s">
        <v>192</v>
      </c>
      <c r="O924" s="161"/>
    </row>
    <row r="925" spans="1:15" ht="15" customHeight="1">
      <c r="A925" s="161">
        <v>924</v>
      </c>
      <c r="B925" s="162">
        <v>60000000510</v>
      </c>
      <c r="C925" s="158" t="s">
        <v>50</v>
      </c>
      <c r="D925" s="158" t="s">
        <v>20</v>
      </c>
      <c r="E925" s="161" t="s">
        <v>2027</v>
      </c>
      <c r="F925" s="161">
        <v>96</v>
      </c>
      <c r="G925" s="161">
        <v>96</v>
      </c>
      <c r="H925" s="161">
        <v>1</v>
      </c>
      <c r="I925" s="161" t="s">
        <v>194</v>
      </c>
      <c r="J925" s="161" t="s">
        <v>160</v>
      </c>
      <c r="K925" s="161">
        <v>40</v>
      </c>
      <c r="L925" s="161">
        <v>0</v>
      </c>
      <c r="M925" s="161" t="s">
        <v>1032</v>
      </c>
      <c r="N925" s="158" t="s">
        <v>198</v>
      </c>
      <c r="O925" s="161"/>
    </row>
    <row r="926" spans="1:15" ht="15" customHeight="1">
      <c r="A926" s="161">
        <v>925</v>
      </c>
      <c r="B926" s="162">
        <v>60000000511</v>
      </c>
      <c r="C926" s="158" t="s">
        <v>175</v>
      </c>
      <c r="D926" s="158" t="s">
        <v>20</v>
      </c>
      <c r="E926" s="161" t="s">
        <v>2027</v>
      </c>
      <c r="F926" s="161">
        <v>102</v>
      </c>
      <c r="G926" s="161">
        <v>102</v>
      </c>
      <c r="H926" s="161">
        <v>1</v>
      </c>
      <c r="I926" s="161" t="s">
        <v>194</v>
      </c>
      <c r="J926" s="161" t="s">
        <v>67</v>
      </c>
      <c r="K926" s="161">
        <v>36</v>
      </c>
      <c r="L926" s="161">
        <v>0</v>
      </c>
      <c r="M926" s="161" t="s">
        <v>811</v>
      </c>
      <c r="N926" s="158" t="s">
        <v>200</v>
      </c>
      <c r="O926" s="161"/>
    </row>
    <row r="927" spans="1:15" ht="15" customHeight="1">
      <c r="A927" s="161">
        <v>926</v>
      </c>
      <c r="B927" s="162">
        <v>60000000512</v>
      </c>
      <c r="C927" s="158" t="s">
        <v>64</v>
      </c>
      <c r="D927" s="158" t="s">
        <v>20</v>
      </c>
      <c r="E927" s="161" t="s">
        <v>2027</v>
      </c>
      <c r="F927" s="161">
        <v>214</v>
      </c>
      <c r="G927" s="161">
        <v>214</v>
      </c>
      <c r="H927" s="161">
        <v>1</v>
      </c>
      <c r="I927" s="161" t="s">
        <v>194</v>
      </c>
      <c r="J927" s="161" t="s">
        <v>48</v>
      </c>
      <c r="K927" s="161">
        <v>34</v>
      </c>
      <c r="L927" s="161">
        <v>0</v>
      </c>
      <c r="M927" s="161" t="s">
        <v>1035</v>
      </c>
      <c r="N927" s="158" t="s">
        <v>36</v>
      </c>
      <c r="O927" s="161"/>
    </row>
    <row r="928" spans="1:15" ht="15" customHeight="1">
      <c r="A928" s="161">
        <v>927</v>
      </c>
      <c r="B928" s="162">
        <v>60000000513</v>
      </c>
      <c r="C928" s="158" t="s">
        <v>175</v>
      </c>
      <c r="D928" s="158" t="s">
        <v>20</v>
      </c>
      <c r="E928" s="161" t="s">
        <v>2027</v>
      </c>
      <c r="F928" s="161">
        <v>106</v>
      </c>
      <c r="G928" s="161">
        <v>106</v>
      </c>
      <c r="H928" s="161">
        <v>1</v>
      </c>
      <c r="I928" s="161" t="s">
        <v>194</v>
      </c>
      <c r="J928" s="161" t="s">
        <v>67</v>
      </c>
      <c r="K928" s="161">
        <v>38</v>
      </c>
      <c r="L928" s="161">
        <v>0</v>
      </c>
      <c r="M928" s="161" t="s">
        <v>811</v>
      </c>
      <c r="N928" s="158" t="s">
        <v>25</v>
      </c>
      <c r="O928" s="161"/>
    </row>
    <row r="929" spans="1:15" ht="15" customHeight="1">
      <c r="A929" s="161">
        <v>928</v>
      </c>
      <c r="B929" s="162">
        <v>60000000514</v>
      </c>
      <c r="C929" s="158" t="s">
        <v>64</v>
      </c>
      <c r="D929" s="158" t="s">
        <v>20</v>
      </c>
      <c r="E929" s="161" t="s">
        <v>2027</v>
      </c>
      <c r="F929" s="161">
        <v>114</v>
      </c>
      <c r="G929" s="161">
        <v>114</v>
      </c>
      <c r="H929" s="161">
        <v>1</v>
      </c>
      <c r="I929" s="161" t="s">
        <v>194</v>
      </c>
      <c r="J929" s="161" t="s">
        <v>48</v>
      </c>
      <c r="K929" s="161">
        <v>38</v>
      </c>
      <c r="L929" s="161">
        <v>0</v>
      </c>
      <c r="M929" s="161" t="s">
        <v>1036</v>
      </c>
      <c r="N929" s="158" t="s">
        <v>36</v>
      </c>
      <c r="O929" s="161"/>
    </row>
    <row r="930" spans="1:15" ht="15" customHeight="1">
      <c r="A930" s="161">
        <v>929</v>
      </c>
      <c r="B930" s="162">
        <v>60000000515</v>
      </c>
      <c r="C930" s="158" t="s">
        <v>69</v>
      </c>
      <c r="D930" s="158" t="s">
        <v>20</v>
      </c>
      <c r="E930" s="161" t="s">
        <v>2027</v>
      </c>
      <c r="F930" s="161">
        <v>198</v>
      </c>
      <c r="G930" s="161">
        <v>198</v>
      </c>
      <c r="H930" s="161">
        <v>1</v>
      </c>
      <c r="I930" s="161" t="s">
        <v>194</v>
      </c>
      <c r="J930" s="161" t="s">
        <v>67</v>
      </c>
      <c r="K930" s="161">
        <v>38</v>
      </c>
      <c r="L930" s="161">
        <v>0</v>
      </c>
      <c r="M930" s="161" t="s">
        <v>1035</v>
      </c>
      <c r="N930" s="158" t="s">
        <v>25</v>
      </c>
      <c r="O930" s="161"/>
    </row>
    <row r="931" spans="1:15" ht="15" customHeight="1">
      <c r="A931" s="161">
        <v>930</v>
      </c>
      <c r="B931" s="162">
        <v>60000000516</v>
      </c>
      <c r="C931" s="158" t="s">
        <v>175</v>
      </c>
      <c r="D931" s="158" t="s">
        <v>20</v>
      </c>
      <c r="E931" s="161" t="s">
        <v>2027</v>
      </c>
      <c r="F931" s="161">
        <v>102</v>
      </c>
      <c r="G931" s="161">
        <v>102</v>
      </c>
      <c r="H931" s="161">
        <v>1</v>
      </c>
      <c r="I931" s="161" t="s">
        <v>194</v>
      </c>
      <c r="J931" s="161" t="s">
        <v>199</v>
      </c>
      <c r="K931" s="161">
        <v>38</v>
      </c>
      <c r="L931" s="161">
        <v>0</v>
      </c>
      <c r="M931" s="161" t="s">
        <v>1032</v>
      </c>
      <c r="N931" s="158" t="s">
        <v>198</v>
      </c>
      <c r="O931" s="161"/>
    </row>
    <row r="932" spans="1:15" ht="15" customHeight="1">
      <c r="A932" s="161">
        <v>931</v>
      </c>
      <c r="B932" s="162">
        <v>60000000517</v>
      </c>
      <c r="C932" s="158" t="s">
        <v>175</v>
      </c>
      <c r="D932" s="158" t="s">
        <v>20</v>
      </c>
      <c r="E932" s="161" t="s">
        <v>2027</v>
      </c>
      <c r="F932" s="161">
        <v>102</v>
      </c>
      <c r="G932" s="161">
        <v>102</v>
      </c>
      <c r="H932" s="161">
        <v>1</v>
      </c>
      <c r="I932" s="161" t="s">
        <v>194</v>
      </c>
      <c r="J932" s="161" t="s">
        <v>199</v>
      </c>
      <c r="K932" s="161">
        <v>38</v>
      </c>
      <c r="L932" s="161">
        <v>0</v>
      </c>
      <c r="M932" s="161" t="s">
        <v>1032</v>
      </c>
      <c r="N932" s="158" t="s">
        <v>198</v>
      </c>
      <c r="O932" s="161"/>
    </row>
    <row r="933" spans="1:15" ht="15" customHeight="1">
      <c r="A933" s="161">
        <v>932</v>
      </c>
      <c r="B933" s="162">
        <v>60000000518</v>
      </c>
      <c r="C933" s="158" t="s">
        <v>64</v>
      </c>
      <c r="D933" s="158" t="s">
        <v>20</v>
      </c>
      <c r="E933" s="161" t="s">
        <v>2027</v>
      </c>
      <c r="F933" s="161">
        <v>214</v>
      </c>
      <c r="G933" s="161">
        <v>214</v>
      </c>
      <c r="H933" s="161">
        <v>1</v>
      </c>
      <c r="I933" s="161" t="s">
        <v>194</v>
      </c>
      <c r="J933" s="161" t="s">
        <v>48</v>
      </c>
      <c r="K933" s="161">
        <v>32</v>
      </c>
      <c r="L933" s="161">
        <v>0</v>
      </c>
      <c r="M933" s="161" t="s">
        <v>1035</v>
      </c>
      <c r="N933" s="158" t="s">
        <v>36</v>
      </c>
      <c r="O933" s="161"/>
    </row>
    <row r="934" spans="1:15" ht="15" customHeight="1">
      <c r="A934" s="161">
        <v>933</v>
      </c>
      <c r="B934" s="162">
        <v>60000000519</v>
      </c>
      <c r="C934" s="158" t="s">
        <v>175</v>
      </c>
      <c r="D934" s="158" t="s">
        <v>20</v>
      </c>
      <c r="E934" s="161" t="s">
        <v>2027</v>
      </c>
      <c r="F934" s="161">
        <v>60</v>
      </c>
      <c r="G934" s="161">
        <v>60</v>
      </c>
      <c r="H934" s="161">
        <v>1</v>
      </c>
      <c r="I934" s="161" t="s">
        <v>194</v>
      </c>
      <c r="J934" s="161" t="s">
        <v>67</v>
      </c>
      <c r="K934" s="161">
        <v>36</v>
      </c>
      <c r="L934" s="161">
        <v>0</v>
      </c>
      <c r="M934" s="161" t="s">
        <v>814</v>
      </c>
      <c r="N934" s="158" t="s">
        <v>113</v>
      </c>
      <c r="O934" s="161"/>
    </row>
    <row r="935" spans="1:15" ht="15" customHeight="1">
      <c r="A935" s="161">
        <v>934</v>
      </c>
      <c r="B935" s="173">
        <v>60000000482</v>
      </c>
      <c r="C935" s="158" t="s">
        <v>64</v>
      </c>
      <c r="D935" s="158" t="s">
        <v>20</v>
      </c>
      <c r="E935" s="161" t="s">
        <v>2027</v>
      </c>
      <c r="F935" s="161">
        <v>256</v>
      </c>
      <c r="G935" s="161">
        <v>256</v>
      </c>
      <c r="H935" s="161">
        <v>1</v>
      </c>
      <c r="I935" s="161" t="s">
        <v>194</v>
      </c>
      <c r="J935" s="161" t="s">
        <v>48</v>
      </c>
      <c r="K935" s="161">
        <v>42</v>
      </c>
      <c r="L935" s="161">
        <v>0</v>
      </c>
      <c r="M935" s="161" t="s">
        <v>1038</v>
      </c>
      <c r="N935" s="158" t="s">
        <v>25</v>
      </c>
      <c r="O935" s="161"/>
    </row>
    <row r="936" spans="1:15" ht="15" customHeight="1">
      <c r="A936" s="161">
        <v>935</v>
      </c>
      <c r="B936" s="162">
        <v>60000000481</v>
      </c>
      <c r="C936" s="158" t="s">
        <v>183</v>
      </c>
      <c r="D936" s="158" t="s">
        <v>20</v>
      </c>
      <c r="E936" s="161" t="s">
        <v>2025</v>
      </c>
      <c r="F936" s="161">
        <v>516</v>
      </c>
      <c r="G936" s="161">
        <v>516</v>
      </c>
      <c r="H936" s="161">
        <v>1</v>
      </c>
      <c r="I936" s="161" t="s">
        <v>194</v>
      </c>
      <c r="J936" s="161" t="s">
        <v>18</v>
      </c>
      <c r="K936" s="161">
        <v>40</v>
      </c>
      <c r="L936" s="161">
        <v>0</v>
      </c>
      <c r="M936" s="161" t="s">
        <v>1040</v>
      </c>
      <c r="N936" s="158" t="s">
        <v>113</v>
      </c>
      <c r="O936" s="161"/>
    </row>
    <row r="937" spans="1:15" ht="15" customHeight="1">
      <c r="A937" s="161">
        <v>936</v>
      </c>
      <c r="B937" s="162">
        <v>60000000480</v>
      </c>
      <c r="C937" s="158" t="s">
        <v>64</v>
      </c>
      <c r="D937" s="158" t="s">
        <v>20</v>
      </c>
      <c r="E937" s="161" t="s">
        <v>2027</v>
      </c>
      <c r="F937" s="161">
        <v>342</v>
      </c>
      <c r="G937" s="161">
        <v>342</v>
      </c>
      <c r="H937" s="161">
        <v>1</v>
      </c>
      <c r="I937" s="161" t="s">
        <v>194</v>
      </c>
      <c r="J937" s="161" t="s">
        <v>201</v>
      </c>
      <c r="K937" s="161">
        <v>42</v>
      </c>
      <c r="L937" s="161">
        <v>0</v>
      </c>
      <c r="M937" s="161" t="s">
        <v>1033</v>
      </c>
      <c r="N937" s="158" t="s">
        <v>149</v>
      </c>
      <c r="O937" s="161"/>
    </row>
    <row r="938" spans="1:15" ht="15" customHeight="1">
      <c r="A938" s="161">
        <v>937</v>
      </c>
      <c r="B938" s="162">
        <v>60000000479</v>
      </c>
      <c r="C938" s="158" t="s">
        <v>202</v>
      </c>
      <c r="D938" s="158" t="s">
        <v>20</v>
      </c>
      <c r="E938" s="161" t="s">
        <v>2027</v>
      </c>
      <c r="F938" s="161">
        <v>226</v>
      </c>
      <c r="G938" s="161">
        <v>226</v>
      </c>
      <c r="H938" s="161">
        <v>1</v>
      </c>
      <c r="I938" s="161" t="s">
        <v>194</v>
      </c>
      <c r="J938" s="161" t="s">
        <v>48</v>
      </c>
      <c r="K938" s="161" t="s">
        <v>1043</v>
      </c>
      <c r="L938" s="161">
        <v>0</v>
      </c>
      <c r="M938" s="161" t="s">
        <v>1040</v>
      </c>
      <c r="N938" s="158" t="s">
        <v>149</v>
      </c>
      <c r="O938" s="161"/>
    </row>
    <row r="939" spans="1:15" ht="15" customHeight="1">
      <c r="A939" s="161">
        <v>938</v>
      </c>
      <c r="B939" s="162">
        <v>60000000478</v>
      </c>
      <c r="C939" s="158" t="s">
        <v>64</v>
      </c>
      <c r="D939" s="158" t="s">
        <v>20</v>
      </c>
      <c r="E939" s="161" t="s">
        <v>2027</v>
      </c>
      <c r="F939" s="161">
        <v>246</v>
      </c>
      <c r="G939" s="161">
        <v>246</v>
      </c>
      <c r="H939" s="161">
        <v>1</v>
      </c>
      <c r="I939" s="161" t="s">
        <v>194</v>
      </c>
      <c r="J939" s="161" t="s">
        <v>67</v>
      </c>
      <c r="K939" s="161">
        <v>46</v>
      </c>
      <c r="L939" s="161">
        <v>0</v>
      </c>
      <c r="M939" s="161" t="s">
        <v>1040</v>
      </c>
      <c r="N939" s="158" t="s">
        <v>203</v>
      </c>
      <c r="O939" s="161"/>
    </row>
    <row r="940" spans="1:15" ht="15" customHeight="1">
      <c r="A940" s="161">
        <v>939</v>
      </c>
      <c r="B940" s="162">
        <v>60000000477</v>
      </c>
      <c r="C940" s="158" t="s">
        <v>46</v>
      </c>
      <c r="D940" s="163" t="s">
        <v>10</v>
      </c>
      <c r="E940" s="161" t="s">
        <v>2027</v>
      </c>
      <c r="F940" s="161">
        <v>208</v>
      </c>
      <c r="G940" s="161">
        <v>208</v>
      </c>
      <c r="H940" s="161">
        <v>1</v>
      </c>
      <c r="I940" s="161" t="s">
        <v>194</v>
      </c>
      <c r="J940" s="161" t="s">
        <v>204</v>
      </c>
      <c r="K940" s="161" t="s">
        <v>1044</v>
      </c>
      <c r="L940" s="161">
        <v>0</v>
      </c>
      <c r="M940" s="161" t="s">
        <v>1045</v>
      </c>
      <c r="N940" s="158" t="s">
        <v>25</v>
      </c>
      <c r="O940" s="161"/>
    </row>
    <row r="941" spans="1:15" ht="15" customHeight="1">
      <c r="A941" s="161">
        <v>940</v>
      </c>
      <c r="B941" s="162">
        <v>60000000476</v>
      </c>
      <c r="C941" s="158" t="s">
        <v>64</v>
      </c>
      <c r="D941" s="158" t="s">
        <v>20</v>
      </c>
      <c r="E941" s="161" t="s">
        <v>2027</v>
      </c>
      <c r="F941" s="161">
        <v>246</v>
      </c>
      <c r="G941" s="161">
        <v>246</v>
      </c>
      <c r="H941" s="161">
        <v>1</v>
      </c>
      <c r="I941" s="161" t="s">
        <v>194</v>
      </c>
      <c r="J941" s="161" t="s">
        <v>67</v>
      </c>
      <c r="K941" s="161">
        <v>46</v>
      </c>
      <c r="L941" s="161">
        <v>0</v>
      </c>
      <c r="M941" s="161" t="s">
        <v>1040</v>
      </c>
      <c r="N941" s="158" t="s">
        <v>25</v>
      </c>
      <c r="O941" s="161"/>
    </row>
    <row r="942" spans="1:15" ht="15" customHeight="1">
      <c r="A942" s="161">
        <v>941</v>
      </c>
      <c r="B942" s="162">
        <v>60000000475</v>
      </c>
      <c r="C942" s="158" t="s">
        <v>205</v>
      </c>
      <c r="D942" s="158" t="s">
        <v>20</v>
      </c>
      <c r="E942" s="161" t="s">
        <v>2027</v>
      </c>
      <c r="F942" s="161">
        <v>216</v>
      </c>
      <c r="G942" s="161">
        <v>216</v>
      </c>
      <c r="H942" s="161">
        <v>1</v>
      </c>
      <c r="I942" s="161" t="s">
        <v>194</v>
      </c>
      <c r="J942" s="161" t="s">
        <v>67</v>
      </c>
      <c r="K942" s="161">
        <v>46</v>
      </c>
      <c r="L942" s="161">
        <v>0</v>
      </c>
      <c r="M942" s="161" t="s">
        <v>1046</v>
      </c>
      <c r="N942" s="158" t="s">
        <v>25</v>
      </c>
      <c r="O942" s="161"/>
    </row>
    <row r="943" spans="1:15" ht="15" customHeight="1">
      <c r="A943" s="161">
        <v>942</v>
      </c>
      <c r="B943" s="162">
        <v>60000000474</v>
      </c>
      <c r="C943" s="158" t="s">
        <v>120</v>
      </c>
      <c r="D943" s="158" t="s">
        <v>20</v>
      </c>
      <c r="E943" s="161" t="s">
        <v>2027</v>
      </c>
      <c r="F943" s="161">
        <v>246</v>
      </c>
      <c r="G943" s="161">
        <v>246</v>
      </c>
      <c r="H943" s="161">
        <v>1</v>
      </c>
      <c r="I943" s="161" t="s">
        <v>194</v>
      </c>
      <c r="J943" s="161" t="s">
        <v>32</v>
      </c>
      <c r="K943" s="161">
        <v>0</v>
      </c>
      <c r="L943" s="161">
        <v>0</v>
      </c>
      <c r="M943" s="161" t="s">
        <v>1040</v>
      </c>
      <c r="N943" s="158" t="s">
        <v>206</v>
      </c>
      <c r="O943" s="161"/>
    </row>
    <row r="944" spans="1:15" ht="15" customHeight="1">
      <c r="A944" s="161">
        <v>943</v>
      </c>
      <c r="B944" s="162">
        <v>60000000473</v>
      </c>
      <c r="C944" s="158" t="s">
        <v>64</v>
      </c>
      <c r="D944" s="158" t="s">
        <v>20</v>
      </c>
      <c r="E944" s="161" t="s">
        <v>2027</v>
      </c>
      <c r="F944" s="161">
        <v>530</v>
      </c>
      <c r="G944" s="161">
        <v>530</v>
      </c>
      <c r="H944" s="161">
        <v>1</v>
      </c>
      <c r="I944" s="161" t="s">
        <v>194</v>
      </c>
      <c r="J944" s="161" t="s">
        <v>199</v>
      </c>
      <c r="K944" s="161">
        <v>38</v>
      </c>
      <c r="L944" s="161">
        <v>0</v>
      </c>
      <c r="M944" s="161" t="s">
        <v>1046</v>
      </c>
      <c r="N944" s="158" t="s">
        <v>36</v>
      </c>
      <c r="O944" s="161"/>
    </row>
    <row r="945" spans="1:15" ht="15" customHeight="1">
      <c r="A945" s="161">
        <v>944</v>
      </c>
      <c r="B945" s="162">
        <v>60000000472</v>
      </c>
      <c r="C945" s="158" t="s">
        <v>120</v>
      </c>
      <c r="D945" s="158" t="s">
        <v>20</v>
      </c>
      <c r="E945" s="161" t="s">
        <v>2027</v>
      </c>
      <c r="F945" s="161">
        <v>246</v>
      </c>
      <c r="G945" s="161">
        <v>246</v>
      </c>
      <c r="H945" s="161">
        <v>1</v>
      </c>
      <c r="I945" s="161" t="s">
        <v>194</v>
      </c>
      <c r="J945" s="161" t="s">
        <v>32</v>
      </c>
      <c r="K945" s="161">
        <v>0</v>
      </c>
      <c r="L945" s="161">
        <v>0</v>
      </c>
      <c r="M945" s="161" t="s">
        <v>1040</v>
      </c>
      <c r="N945" s="158" t="s">
        <v>206</v>
      </c>
      <c r="O945" s="161"/>
    </row>
    <row r="946" spans="1:15" ht="15" customHeight="1">
      <c r="A946" s="161">
        <v>945</v>
      </c>
      <c r="B946" s="162">
        <v>60000000471</v>
      </c>
      <c r="C946" s="158" t="s">
        <v>120</v>
      </c>
      <c r="D946" s="158" t="s">
        <v>20</v>
      </c>
      <c r="E946" s="161" t="s">
        <v>2027</v>
      </c>
      <c r="F946" s="161">
        <v>246</v>
      </c>
      <c r="G946" s="161">
        <v>246</v>
      </c>
      <c r="H946" s="161">
        <v>1</v>
      </c>
      <c r="I946" s="161" t="s">
        <v>194</v>
      </c>
      <c r="J946" s="161" t="s">
        <v>199</v>
      </c>
      <c r="K946" s="161">
        <v>0</v>
      </c>
      <c r="L946" s="161">
        <v>0</v>
      </c>
      <c r="M946" s="161" t="s">
        <v>1040</v>
      </c>
      <c r="N946" s="158" t="s">
        <v>206</v>
      </c>
      <c r="O946" s="161"/>
    </row>
    <row r="947" spans="1:15" ht="15" customHeight="1">
      <c r="A947" s="161">
        <v>946</v>
      </c>
      <c r="B947" s="162">
        <v>60000000470</v>
      </c>
      <c r="C947" s="158" t="s">
        <v>50</v>
      </c>
      <c r="D947" s="158" t="s">
        <v>20</v>
      </c>
      <c r="E947" s="161" t="s">
        <v>2027</v>
      </c>
      <c r="F947" s="161">
        <v>260</v>
      </c>
      <c r="G947" s="161">
        <v>260</v>
      </c>
      <c r="H947" s="161">
        <v>1</v>
      </c>
      <c r="I947" s="161" t="s">
        <v>194</v>
      </c>
      <c r="J947" s="161" t="s">
        <v>48</v>
      </c>
      <c r="K947" s="161">
        <v>54</v>
      </c>
      <c r="L947" s="161">
        <v>0</v>
      </c>
      <c r="M947" s="161" t="s">
        <v>1038</v>
      </c>
      <c r="N947" s="158" t="s">
        <v>149</v>
      </c>
      <c r="O947" s="161"/>
    </row>
    <row r="948" spans="1:15" ht="15" customHeight="1">
      <c r="A948" s="161">
        <v>947</v>
      </c>
      <c r="B948" s="162">
        <v>60000000469</v>
      </c>
      <c r="C948" s="158" t="s">
        <v>171</v>
      </c>
      <c r="D948" s="158" t="s">
        <v>20</v>
      </c>
      <c r="E948" s="161" t="s">
        <v>2027</v>
      </c>
      <c r="F948" s="161">
        <v>214</v>
      </c>
      <c r="G948" s="161">
        <v>214</v>
      </c>
      <c r="H948" s="161">
        <v>1</v>
      </c>
      <c r="I948" s="161" t="s">
        <v>194</v>
      </c>
      <c r="J948" s="161" t="s">
        <v>160</v>
      </c>
      <c r="K948" s="161">
        <v>42</v>
      </c>
      <c r="L948" s="161">
        <v>0</v>
      </c>
      <c r="M948" s="161" t="s">
        <v>1033</v>
      </c>
      <c r="N948" s="158" t="s">
        <v>36</v>
      </c>
      <c r="O948" s="161"/>
    </row>
    <row r="949" spans="1:15" ht="15" customHeight="1">
      <c r="A949" s="161">
        <v>948</v>
      </c>
      <c r="B949" s="162">
        <v>60000000468</v>
      </c>
      <c r="C949" s="158" t="s">
        <v>175</v>
      </c>
      <c r="D949" s="158" t="s">
        <v>20</v>
      </c>
      <c r="E949" s="161" t="s">
        <v>2027</v>
      </c>
      <c r="F949" s="161">
        <v>5.6000000000000001E-2</v>
      </c>
      <c r="G949" s="161">
        <v>5.6000000000000001E-2</v>
      </c>
      <c r="H949" s="161">
        <v>1</v>
      </c>
      <c r="I949" s="161" t="s">
        <v>207</v>
      </c>
      <c r="J949" s="161" t="s">
        <v>12</v>
      </c>
      <c r="K949" s="161">
        <v>44</v>
      </c>
      <c r="L949" s="161">
        <v>0</v>
      </c>
      <c r="M949" s="161" t="s">
        <v>1033</v>
      </c>
      <c r="N949" s="158" t="s">
        <v>25</v>
      </c>
      <c r="O949" s="161"/>
    </row>
    <row r="950" spans="1:15" ht="15" customHeight="1">
      <c r="A950" s="161">
        <v>949</v>
      </c>
      <c r="B950" s="162">
        <v>60000000467</v>
      </c>
      <c r="C950" s="158" t="s">
        <v>175</v>
      </c>
      <c r="D950" s="158" t="s">
        <v>20</v>
      </c>
      <c r="E950" s="161" t="s">
        <v>2027</v>
      </c>
      <c r="F950" s="161">
        <v>5.6000000000000001E-2</v>
      </c>
      <c r="G950" s="161">
        <v>5.6000000000000001E-2</v>
      </c>
      <c r="H950" s="161">
        <v>1</v>
      </c>
      <c r="I950" s="161" t="s">
        <v>207</v>
      </c>
      <c r="J950" s="161" t="s">
        <v>12</v>
      </c>
      <c r="K950" s="161">
        <v>44</v>
      </c>
      <c r="L950" s="161">
        <v>0</v>
      </c>
      <c r="M950" s="161" t="s">
        <v>1033</v>
      </c>
      <c r="N950" s="158" t="s">
        <v>25</v>
      </c>
      <c r="O950" s="161"/>
    </row>
    <row r="951" spans="1:15" ht="15" customHeight="1">
      <c r="A951" s="161">
        <v>950</v>
      </c>
      <c r="B951" s="162">
        <v>60000000466</v>
      </c>
      <c r="C951" s="158" t="s">
        <v>175</v>
      </c>
      <c r="D951" s="158" t="s">
        <v>20</v>
      </c>
      <c r="E951" s="161" t="s">
        <v>2027</v>
      </c>
      <c r="F951" s="161">
        <v>5.6000000000000001E-2</v>
      </c>
      <c r="G951" s="161">
        <v>5.6000000000000001E-2</v>
      </c>
      <c r="H951" s="161">
        <v>1</v>
      </c>
      <c r="I951" s="161" t="s">
        <v>207</v>
      </c>
      <c r="J951" s="161" t="s">
        <v>12</v>
      </c>
      <c r="K951" s="161">
        <v>44</v>
      </c>
      <c r="L951" s="161">
        <v>0</v>
      </c>
      <c r="M951" s="161" t="s">
        <v>1033</v>
      </c>
      <c r="N951" s="158" t="s">
        <v>25</v>
      </c>
      <c r="O951" s="161"/>
    </row>
    <row r="952" spans="1:15" ht="15" customHeight="1">
      <c r="A952" s="161">
        <v>951</v>
      </c>
      <c r="B952" s="162">
        <v>60000000465</v>
      </c>
      <c r="C952" s="158" t="s">
        <v>175</v>
      </c>
      <c r="D952" s="158" t="s">
        <v>20</v>
      </c>
      <c r="E952" s="161" t="s">
        <v>2027</v>
      </c>
      <c r="F952" s="161">
        <v>0.04</v>
      </c>
      <c r="G952" s="161">
        <v>0.04</v>
      </c>
      <c r="H952" s="161">
        <v>1</v>
      </c>
      <c r="I952" s="161" t="s">
        <v>207</v>
      </c>
      <c r="J952" s="161" t="s">
        <v>12</v>
      </c>
      <c r="K952" s="161">
        <v>36</v>
      </c>
      <c r="L952" s="161">
        <v>0</v>
      </c>
      <c r="M952" s="161" t="s">
        <v>1033</v>
      </c>
      <c r="N952" s="158" t="s">
        <v>25</v>
      </c>
      <c r="O952" s="161"/>
    </row>
    <row r="953" spans="1:15" ht="15" customHeight="1">
      <c r="A953" s="161">
        <v>952</v>
      </c>
      <c r="B953" s="162">
        <v>60000000464</v>
      </c>
      <c r="C953" s="158" t="s">
        <v>175</v>
      </c>
      <c r="D953" s="158" t="s">
        <v>20</v>
      </c>
      <c r="E953" s="161" t="s">
        <v>2027</v>
      </c>
      <c r="F953" s="161">
        <v>0.04</v>
      </c>
      <c r="G953" s="161">
        <v>0.04</v>
      </c>
      <c r="H953" s="161">
        <v>1</v>
      </c>
      <c r="I953" s="161" t="s">
        <v>207</v>
      </c>
      <c r="J953" s="161" t="s">
        <v>12</v>
      </c>
      <c r="K953" s="161">
        <v>36</v>
      </c>
      <c r="L953" s="161">
        <v>0</v>
      </c>
      <c r="M953" s="161" t="s">
        <v>1033</v>
      </c>
      <c r="N953" s="158" t="s">
        <v>25</v>
      </c>
      <c r="O953" s="161"/>
    </row>
    <row r="954" spans="1:15" ht="15" customHeight="1">
      <c r="A954" s="161">
        <v>953</v>
      </c>
      <c r="B954" s="162">
        <v>60000000463</v>
      </c>
      <c r="C954" s="158" t="s">
        <v>175</v>
      </c>
      <c r="D954" s="158" t="s">
        <v>20</v>
      </c>
      <c r="E954" s="161" t="s">
        <v>2027</v>
      </c>
      <c r="F954" s="161">
        <v>0.04</v>
      </c>
      <c r="G954" s="161">
        <v>0.04</v>
      </c>
      <c r="H954" s="161">
        <v>1</v>
      </c>
      <c r="I954" s="161" t="s">
        <v>207</v>
      </c>
      <c r="J954" s="161" t="s">
        <v>12</v>
      </c>
      <c r="K954" s="161">
        <v>36</v>
      </c>
      <c r="L954" s="161">
        <v>0</v>
      </c>
      <c r="M954" s="161" t="s">
        <v>1033</v>
      </c>
      <c r="N954" s="158" t="s">
        <v>25</v>
      </c>
      <c r="O954" s="161"/>
    </row>
    <row r="955" spans="1:15" ht="15" customHeight="1">
      <c r="A955" s="161">
        <v>954</v>
      </c>
      <c r="B955" s="162">
        <v>60000000462</v>
      </c>
      <c r="C955" s="158" t="s">
        <v>175</v>
      </c>
      <c r="D955" s="158" t="s">
        <v>20</v>
      </c>
      <c r="E955" s="161" t="s">
        <v>2027</v>
      </c>
      <c r="F955" s="161">
        <v>0.04</v>
      </c>
      <c r="G955" s="161">
        <v>0.04</v>
      </c>
      <c r="H955" s="161">
        <v>1</v>
      </c>
      <c r="I955" s="161" t="s">
        <v>207</v>
      </c>
      <c r="J955" s="161" t="s">
        <v>12</v>
      </c>
      <c r="K955" s="161">
        <v>36</v>
      </c>
      <c r="L955" s="161">
        <v>0</v>
      </c>
      <c r="M955" s="161" t="s">
        <v>1033</v>
      </c>
      <c r="N955" s="158" t="s">
        <v>25</v>
      </c>
      <c r="O955" s="161"/>
    </row>
    <row r="956" spans="1:15" ht="15" customHeight="1">
      <c r="A956" s="161">
        <v>955</v>
      </c>
      <c r="B956" s="162">
        <v>60000000461</v>
      </c>
      <c r="C956" s="158" t="s">
        <v>175</v>
      </c>
      <c r="D956" s="158" t="s">
        <v>20</v>
      </c>
      <c r="E956" s="161" t="s">
        <v>2027</v>
      </c>
      <c r="F956" s="161">
        <v>0.04</v>
      </c>
      <c r="G956" s="161">
        <v>0.04</v>
      </c>
      <c r="H956" s="161">
        <v>1</v>
      </c>
      <c r="I956" s="161" t="s">
        <v>207</v>
      </c>
      <c r="J956" s="161" t="s">
        <v>12</v>
      </c>
      <c r="K956" s="161">
        <v>36</v>
      </c>
      <c r="L956" s="161">
        <v>0</v>
      </c>
      <c r="M956" s="161" t="s">
        <v>1033</v>
      </c>
      <c r="N956" s="158" t="s">
        <v>25</v>
      </c>
      <c r="O956" s="161"/>
    </row>
    <row r="957" spans="1:15" ht="15" customHeight="1">
      <c r="A957" s="161">
        <v>956</v>
      </c>
      <c r="B957" s="162">
        <v>60000000460</v>
      </c>
      <c r="C957" s="158" t="s">
        <v>50</v>
      </c>
      <c r="D957" s="158" t="s">
        <v>20</v>
      </c>
      <c r="E957" s="161" t="s">
        <v>2027</v>
      </c>
      <c r="F957" s="161">
        <v>226</v>
      </c>
      <c r="G957" s="161">
        <v>226</v>
      </c>
      <c r="H957" s="161">
        <v>1</v>
      </c>
      <c r="I957" s="161" t="s">
        <v>194</v>
      </c>
      <c r="J957" s="161" t="s">
        <v>48</v>
      </c>
      <c r="K957" s="161">
        <v>36</v>
      </c>
      <c r="L957" s="161">
        <v>0</v>
      </c>
      <c r="M957" s="161" t="s">
        <v>1048</v>
      </c>
      <c r="N957" s="158" t="s">
        <v>25</v>
      </c>
      <c r="O957" s="161"/>
    </row>
    <row r="958" spans="1:15" ht="15" customHeight="1">
      <c r="A958" s="161">
        <v>957</v>
      </c>
      <c r="B958" s="162">
        <v>60000000459</v>
      </c>
      <c r="C958" s="158" t="s">
        <v>50</v>
      </c>
      <c r="D958" s="158" t="s">
        <v>20</v>
      </c>
      <c r="E958" s="161" t="s">
        <v>2027</v>
      </c>
      <c r="F958" s="161">
        <v>226</v>
      </c>
      <c r="G958" s="161">
        <v>226</v>
      </c>
      <c r="H958" s="161">
        <v>1</v>
      </c>
      <c r="I958" s="161" t="s">
        <v>194</v>
      </c>
      <c r="J958" s="161" t="s">
        <v>48</v>
      </c>
      <c r="K958" s="161">
        <v>36</v>
      </c>
      <c r="L958" s="161">
        <v>0</v>
      </c>
      <c r="M958" s="161" t="s">
        <v>1048</v>
      </c>
      <c r="N958" s="158" t="s">
        <v>25</v>
      </c>
      <c r="O958" s="161"/>
    </row>
    <row r="959" spans="1:15" ht="15" customHeight="1">
      <c r="A959" s="161">
        <v>958</v>
      </c>
      <c r="B959" s="162">
        <v>60000000458</v>
      </c>
      <c r="C959" s="158" t="s">
        <v>46</v>
      </c>
      <c r="D959" s="163" t="s">
        <v>10</v>
      </c>
      <c r="E959" s="161" t="s">
        <v>2027</v>
      </c>
      <c r="F959" s="161">
        <v>118</v>
      </c>
      <c r="G959" s="161">
        <v>118</v>
      </c>
      <c r="H959" s="161">
        <v>1</v>
      </c>
      <c r="I959" s="161" t="s">
        <v>208</v>
      </c>
      <c r="J959" s="161" t="s">
        <v>209</v>
      </c>
      <c r="K959" s="161" t="s">
        <v>858</v>
      </c>
      <c r="L959" s="161">
        <v>0</v>
      </c>
      <c r="M959" s="161" t="s">
        <v>1050</v>
      </c>
      <c r="N959" s="158" t="s">
        <v>25</v>
      </c>
      <c r="O959" s="161"/>
    </row>
    <row r="960" spans="1:15" ht="15" customHeight="1">
      <c r="A960" s="161">
        <v>959</v>
      </c>
      <c r="B960" s="162">
        <v>60000000457</v>
      </c>
      <c r="C960" s="158" t="s">
        <v>52</v>
      </c>
      <c r="D960" s="158" t="s">
        <v>20</v>
      </c>
      <c r="E960" s="161" t="s">
        <v>2027</v>
      </c>
      <c r="F960" s="161">
        <v>184</v>
      </c>
      <c r="G960" s="161">
        <v>184</v>
      </c>
      <c r="H960" s="161">
        <v>1</v>
      </c>
      <c r="I960" s="161" t="s">
        <v>194</v>
      </c>
      <c r="J960" s="161" t="s">
        <v>12</v>
      </c>
      <c r="K960" s="161">
        <v>36</v>
      </c>
      <c r="L960" s="161">
        <v>0</v>
      </c>
      <c r="M960" s="161" t="s">
        <v>1033</v>
      </c>
      <c r="N960" s="158" t="s">
        <v>25</v>
      </c>
      <c r="O960" s="161"/>
    </row>
    <row r="961" spans="1:15" ht="15" customHeight="1">
      <c r="A961" s="161">
        <v>960</v>
      </c>
      <c r="B961" s="162">
        <v>60000000456</v>
      </c>
      <c r="C961" s="158" t="s">
        <v>46</v>
      </c>
      <c r="D961" s="163" t="s">
        <v>10</v>
      </c>
      <c r="E961" s="161" t="s">
        <v>2027</v>
      </c>
      <c r="F961" s="161">
        <v>200</v>
      </c>
      <c r="G961" s="161">
        <v>200</v>
      </c>
      <c r="H961" s="161">
        <v>1</v>
      </c>
      <c r="I961" s="161" t="s">
        <v>194</v>
      </c>
      <c r="J961" s="161" t="s">
        <v>204</v>
      </c>
      <c r="K961" s="161" t="s">
        <v>1044</v>
      </c>
      <c r="L961" s="161">
        <v>0</v>
      </c>
      <c r="M961" s="161" t="s">
        <v>1045</v>
      </c>
      <c r="N961" s="158" t="s">
        <v>25</v>
      </c>
      <c r="O961" s="161"/>
    </row>
    <row r="962" spans="1:15" ht="15" customHeight="1">
      <c r="A962" s="161">
        <v>961</v>
      </c>
      <c r="B962" s="162">
        <v>60000000455</v>
      </c>
      <c r="C962" s="158" t="s">
        <v>46</v>
      </c>
      <c r="D962" s="163" t="s">
        <v>10</v>
      </c>
      <c r="E962" s="161" t="s">
        <v>2027</v>
      </c>
      <c r="F962" s="161">
        <v>200</v>
      </c>
      <c r="G962" s="161">
        <v>200</v>
      </c>
      <c r="H962" s="161">
        <v>1</v>
      </c>
      <c r="I962" s="161" t="s">
        <v>194</v>
      </c>
      <c r="J962" s="161" t="s">
        <v>204</v>
      </c>
      <c r="K962" s="161" t="s">
        <v>1051</v>
      </c>
      <c r="L962" s="161">
        <v>0</v>
      </c>
      <c r="M962" s="161" t="s">
        <v>1045</v>
      </c>
      <c r="N962" s="158" t="s">
        <v>25</v>
      </c>
      <c r="O962" s="161"/>
    </row>
    <row r="963" spans="1:15" ht="15" customHeight="1">
      <c r="A963" s="161">
        <v>962</v>
      </c>
      <c r="B963" s="162">
        <v>60000000454</v>
      </c>
      <c r="C963" s="158" t="s">
        <v>175</v>
      </c>
      <c r="D963" s="158" t="s">
        <v>20</v>
      </c>
      <c r="E963" s="161" t="s">
        <v>2027</v>
      </c>
      <c r="F963" s="161">
        <v>46</v>
      </c>
      <c r="G963" s="161">
        <v>46</v>
      </c>
      <c r="H963" s="161">
        <v>1</v>
      </c>
      <c r="I963" s="161" t="s">
        <v>194</v>
      </c>
      <c r="J963" s="161" t="s">
        <v>201</v>
      </c>
      <c r="K963" s="161">
        <v>34</v>
      </c>
      <c r="L963" s="161">
        <v>0</v>
      </c>
      <c r="M963" s="161" t="s">
        <v>1052</v>
      </c>
      <c r="N963" s="158" t="s">
        <v>36</v>
      </c>
      <c r="O963" s="161"/>
    </row>
    <row r="964" spans="1:15" ht="15" customHeight="1">
      <c r="A964" s="161">
        <v>963</v>
      </c>
      <c r="B964" s="162">
        <v>60000000453</v>
      </c>
      <c r="C964" s="158" t="s">
        <v>64</v>
      </c>
      <c r="D964" s="158" t="s">
        <v>20</v>
      </c>
      <c r="E964" s="161" t="s">
        <v>2027</v>
      </c>
      <c r="F964" s="161">
        <v>250</v>
      </c>
      <c r="G964" s="161">
        <v>250</v>
      </c>
      <c r="H964" s="161">
        <v>1</v>
      </c>
      <c r="I964" s="161" t="s">
        <v>194</v>
      </c>
      <c r="J964" s="161" t="s">
        <v>48</v>
      </c>
      <c r="K964" s="161">
        <v>40</v>
      </c>
      <c r="L964" s="161">
        <v>0</v>
      </c>
      <c r="M964" s="161" t="s">
        <v>1038</v>
      </c>
      <c r="N964" s="158" t="s">
        <v>36</v>
      </c>
      <c r="O964" s="161"/>
    </row>
    <row r="965" spans="1:15" ht="15" customHeight="1">
      <c r="A965" s="161">
        <v>964</v>
      </c>
      <c r="B965" s="162">
        <v>60000000452</v>
      </c>
      <c r="C965" s="158" t="s">
        <v>50</v>
      </c>
      <c r="D965" s="158" t="s">
        <v>20</v>
      </c>
      <c r="E965" s="161" t="s">
        <v>2027</v>
      </c>
      <c r="F965" s="161">
        <v>88</v>
      </c>
      <c r="G965" s="161">
        <v>88</v>
      </c>
      <c r="H965" s="161">
        <v>1</v>
      </c>
      <c r="I965" s="161" t="s">
        <v>194</v>
      </c>
      <c r="J965" s="161" t="s">
        <v>48</v>
      </c>
      <c r="K965" s="161">
        <v>36</v>
      </c>
      <c r="L965" s="161">
        <v>0</v>
      </c>
      <c r="M965" s="161" t="s">
        <v>1053</v>
      </c>
      <c r="N965" s="158" t="s">
        <v>36</v>
      </c>
      <c r="O965" s="161"/>
    </row>
    <row r="966" spans="1:15" ht="15" customHeight="1">
      <c r="A966" s="161">
        <v>965</v>
      </c>
      <c r="B966" s="162">
        <v>60000000451</v>
      </c>
      <c r="C966" s="158" t="s">
        <v>64</v>
      </c>
      <c r="D966" s="158" t="s">
        <v>20</v>
      </c>
      <c r="E966" s="161" t="s">
        <v>2027</v>
      </c>
      <c r="F966" s="161">
        <v>318</v>
      </c>
      <c r="G966" s="161">
        <v>318</v>
      </c>
      <c r="H966" s="161">
        <v>1</v>
      </c>
      <c r="I966" s="161" t="s">
        <v>194</v>
      </c>
      <c r="J966" s="161" t="s">
        <v>67</v>
      </c>
      <c r="K966" s="161">
        <v>36</v>
      </c>
      <c r="L966" s="161">
        <v>0</v>
      </c>
      <c r="M966" s="161" t="s">
        <v>1040</v>
      </c>
      <c r="N966" s="158" t="s">
        <v>36</v>
      </c>
      <c r="O966" s="161"/>
    </row>
    <row r="967" spans="1:15" ht="15" customHeight="1">
      <c r="A967" s="161">
        <v>966</v>
      </c>
      <c r="B967" s="162">
        <v>60000000450</v>
      </c>
      <c r="C967" s="158" t="s">
        <v>171</v>
      </c>
      <c r="D967" s="158" t="s">
        <v>20</v>
      </c>
      <c r="E967" s="161" t="s">
        <v>2027</v>
      </c>
      <c r="F967" s="161">
        <v>5.8000000000000003E-2</v>
      </c>
      <c r="G967" s="161">
        <v>5.8000000000000003E-2</v>
      </c>
      <c r="H967" s="161">
        <v>1</v>
      </c>
      <c r="I967" s="161" t="s">
        <v>207</v>
      </c>
      <c r="J967" s="161" t="s">
        <v>12</v>
      </c>
      <c r="K967" s="161">
        <v>38</v>
      </c>
      <c r="L967" s="161">
        <v>0</v>
      </c>
      <c r="M967" s="161" t="s">
        <v>1033</v>
      </c>
      <c r="N967" s="158" t="s">
        <v>25</v>
      </c>
      <c r="O967" s="161"/>
    </row>
    <row r="968" spans="1:15" ht="15" customHeight="1">
      <c r="A968" s="161">
        <v>967</v>
      </c>
      <c r="B968" s="162">
        <v>60000000449</v>
      </c>
      <c r="C968" s="158" t="s">
        <v>64</v>
      </c>
      <c r="D968" s="158" t="s">
        <v>20</v>
      </c>
      <c r="E968" s="161" t="s">
        <v>2027</v>
      </c>
      <c r="F968" s="161">
        <v>318</v>
      </c>
      <c r="G968" s="161">
        <v>318</v>
      </c>
      <c r="H968" s="161">
        <v>1</v>
      </c>
      <c r="I968" s="161" t="s">
        <v>194</v>
      </c>
      <c r="J968" s="161" t="s">
        <v>67</v>
      </c>
      <c r="K968" s="161">
        <v>36</v>
      </c>
      <c r="L968" s="161">
        <v>0</v>
      </c>
      <c r="M968" s="161" t="s">
        <v>1040</v>
      </c>
      <c r="N968" s="158" t="s">
        <v>36</v>
      </c>
      <c r="O968" s="161"/>
    </row>
    <row r="969" spans="1:15" ht="15" customHeight="1">
      <c r="A969" s="161">
        <v>968</v>
      </c>
      <c r="B969" s="162">
        <v>60000000448</v>
      </c>
      <c r="C969" s="158" t="s">
        <v>64</v>
      </c>
      <c r="D969" s="158" t="s">
        <v>20</v>
      </c>
      <c r="E969" s="161" t="s">
        <v>2027</v>
      </c>
      <c r="F969" s="161">
        <v>188</v>
      </c>
      <c r="G969" s="161">
        <v>188</v>
      </c>
      <c r="H969" s="161">
        <v>1</v>
      </c>
      <c r="I969" s="161" t="s">
        <v>194</v>
      </c>
      <c r="J969" s="161" t="s">
        <v>48</v>
      </c>
      <c r="K969" s="161">
        <v>36</v>
      </c>
      <c r="L969" s="161">
        <v>0</v>
      </c>
      <c r="M969" s="161" t="s">
        <v>1055</v>
      </c>
      <c r="N969" s="158" t="s">
        <v>25</v>
      </c>
      <c r="O969" s="161"/>
    </row>
    <row r="970" spans="1:15" ht="15" customHeight="1">
      <c r="A970" s="161">
        <v>969</v>
      </c>
      <c r="B970" s="162">
        <v>60000000446</v>
      </c>
      <c r="C970" s="158" t="s">
        <v>64</v>
      </c>
      <c r="D970" s="158" t="s">
        <v>20</v>
      </c>
      <c r="E970" s="161" t="s">
        <v>2027</v>
      </c>
      <c r="F970" s="161">
        <v>214</v>
      </c>
      <c r="G970" s="161">
        <v>214</v>
      </c>
      <c r="H970" s="161">
        <v>1</v>
      </c>
      <c r="I970" s="161" t="s">
        <v>210</v>
      </c>
      <c r="J970" s="161" t="s">
        <v>18</v>
      </c>
      <c r="K970" s="161" t="s">
        <v>1056</v>
      </c>
      <c r="L970" s="161">
        <v>0</v>
      </c>
      <c r="M970" s="161" t="s">
        <v>1048</v>
      </c>
      <c r="N970" s="158" t="s">
        <v>36</v>
      </c>
      <c r="O970" s="161"/>
    </row>
    <row r="971" spans="1:15" ht="15" customHeight="1">
      <c r="A971" s="161">
        <v>970</v>
      </c>
      <c r="B971" s="162">
        <v>60000000445</v>
      </c>
      <c r="C971" s="158" t="s">
        <v>64</v>
      </c>
      <c r="D971" s="158" t="s">
        <v>20</v>
      </c>
      <c r="E971" s="161" t="s">
        <v>2027</v>
      </c>
      <c r="F971" s="161">
        <v>214</v>
      </c>
      <c r="G971" s="161">
        <v>214</v>
      </c>
      <c r="H971" s="161">
        <v>1</v>
      </c>
      <c r="I971" s="161" t="s">
        <v>210</v>
      </c>
      <c r="J971" s="161" t="s">
        <v>18</v>
      </c>
      <c r="K971" s="161" t="s">
        <v>1056</v>
      </c>
      <c r="L971" s="161">
        <v>0</v>
      </c>
      <c r="M971" s="161" t="s">
        <v>1048</v>
      </c>
      <c r="N971" s="158" t="s">
        <v>36</v>
      </c>
      <c r="O971" s="161"/>
    </row>
    <row r="972" spans="1:15" ht="15" customHeight="1">
      <c r="A972" s="161">
        <v>971</v>
      </c>
      <c r="B972" s="162">
        <v>60000000444</v>
      </c>
      <c r="C972" s="158" t="s">
        <v>64</v>
      </c>
      <c r="D972" s="158" t="s">
        <v>20</v>
      </c>
      <c r="E972" s="161" t="s">
        <v>2027</v>
      </c>
      <c r="F972" s="161">
        <v>144</v>
      </c>
      <c r="G972" s="161">
        <v>144</v>
      </c>
      <c r="H972" s="161">
        <v>1</v>
      </c>
      <c r="I972" s="161" t="s">
        <v>207</v>
      </c>
      <c r="J972" s="161" t="s">
        <v>12</v>
      </c>
      <c r="K972" s="161">
        <v>36</v>
      </c>
      <c r="L972" s="161">
        <v>0</v>
      </c>
      <c r="M972" s="161" t="s">
        <v>1057</v>
      </c>
      <c r="N972" s="158" t="s">
        <v>25</v>
      </c>
      <c r="O972" s="161"/>
    </row>
    <row r="973" spans="1:15" ht="15" customHeight="1">
      <c r="A973" s="161">
        <v>972</v>
      </c>
      <c r="B973" s="162">
        <v>60000000443</v>
      </c>
      <c r="C973" s="158" t="s">
        <v>64</v>
      </c>
      <c r="D973" s="158" t="s">
        <v>20</v>
      </c>
      <c r="E973" s="161" t="s">
        <v>2027</v>
      </c>
      <c r="F973" s="161">
        <v>144</v>
      </c>
      <c r="G973" s="161">
        <v>144</v>
      </c>
      <c r="H973" s="161">
        <v>1</v>
      </c>
      <c r="I973" s="161" t="s">
        <v>207</v>
      </c>
      <c r="J973" s="161" t="s">
        <v>12</v>
      </c>
      <c r="K973" s="161">
        <v>36</v>
      </c>
      <c r="L973" s="161">
        <v>0</v>
      </c>
      <c r="M973" s="161" t="s">
        <v>1057</v>
      </c>
      <c r="N973" s="158" t="s">
        <v>25</v>
      </c>
      <c r="O973" s="161"/>
    </row>
    <row r="974" spans="1:15" ht="15" customHeight="1">
      <c r="A974" s="161">
        <v>973</v>
      </c>
      <c r="B974" s="162">
        <v>60000000447</v>
      </c>
      <c r="C974" s="158" t="s">
        <v>64</v>
      </c>
      <c r="D974" s="158" t="s">
        <v>20</v>
      </c>
      <c r="E974" s="161" t="s">
        <v>2037</v>
      </c>
      <c r="F974" s="161">
        <v>334</v>
      </c>
      <c r="G974" s="161">
        <v>334</v>
      </c>
      <c r="H974" s="161">
        <v>1</v>
      </c>
      <c r="I974" s="161" t="s">
        <v>194</v>
      </c>
      <c r="J974" s="161" t="s">
        <v>199</v>
      </c>
      <c r="K974" s="161">
        <v>38</v>
      </c>
      <c r="L974" s="161">
        <v>0</v>
      </c>
      <c r="M974" s="161" t="s">
        <v>1058</v>
      </c>
      <c r="N974" s="158" t="s">
        <v>36</v>
      </c>
      <c r="O974" s="161"/>
    </row>
    <row r="975" spans="1:15" ht="15" customHeight="1">
      <c r="A975" s="161">
        <v>974</v>
      </c>
      <c r="B975" s="162">
        <v>60000000439</v>
      </c>
      <c r="C975" s="158" t="s">
        <v>64</v>
      </c>
      <c r="D975" s="158" t="s">
        <v>20</v>
      </c>
      <c r="E975" s="161" t="s">
        <v>2037</v>
      </c>
      <c r="F975" s="161">
        <v>244</v>
      </c>
      <c r="G975" s="161">
        <v>244</v>
      </c>
      <c r="H975" s="161">
        <v>1</v>
      </c>
      <c r="I975" s="161" t="s">
        <v>194</v>
      </c>
      <c r="J975" s="161" t="s">
        <v>12</v>
      </c>
      <c r="K975" s="161">
        <v>38</v>
      </c>
      <c r="L975" s="161">
        <v>0</v>
      </c>
      <c r="M975" s="161" t="s">
        <v>1059</v>
      </c>
      <c r="N975" s="158" t="s">
        <v>25</v>
      </c>
      <c r="O975" s="161"/>
    </row>
    <row r="976" spans="1:15" ht="15" customHeight="1">
      <c r="A976" s="161">
        <v>975</v>
      </c>
      <c r="B976" s="162">
        <v>60000000440</v>
      </c>
      <c r="C976" s="158" t="s">
        <v>64</v>
      </c>
      <c r="D976" s="158" t="s">
        <v>20</v>
      </c>
      <c r="E976" s="161" t="s">
        <v>2037</v>
      </c>
      <c r="F976" s="161">
        <v>244</v>
      </c>
      <c r="G976" s="161">
        <v>244</v>
      </c>
      <c r="H976" s="161">
        <v>1</v>
      </c>
      <c r="I976" s="161" t="s">
        <v>194</v>
      </c>
      <c r="J976" s="161" t="s">
        <v>12</v>
      </c>
      <c r="K976" s="161">
        <v>38</v>
      </c>
      <c r="L976" s="161">
        <v>0</v>
      </c>
      <c r="M976" s="161" t="s">
        <v>1059</v>
      </c>
      <c r="N976" s="158" t="s">
        <v>25</v>
      </c>
      <c r="O976" s="161"/>
    </row>
    <row r="977" spans="1:15" ht="15" customHeight="1">
      <c r="A977" s="161">
        <v>976</v>
      </c>
      <c r="B977" s="162">
        <v>60000000438</v>
      </c>
      <c r="C977" s="158" t="s">
        <v>64</v>
      </c>
      <c r="D977" s="158" t="s">
        <v>20</v>
      </c>
      <c r="E977" s="161" t="s">
        <v>2037</v>
      </c>
      <c r="F977" s="161">
        <v>248</v>
      </c>
      <c r="G977" s="161">
        <v>248</v>
      </c>
      <c r="H977" s="161">
        <v>1</v>
      </c>
      <c r="I977" s="161" t="s">
        <v>194</v>
      </c>
      <c r="J977" s="161" t="s">
        <v>48</v>
      </c>
      <c r="K977" s="161">
        <v>40</v>
      </c>
      <c r="L977" s="161">
        <v>0</v>
      </c>
      <c r="M977" s="161" t="s">
        <v>1057</v>
      </c>
      <c r="N977" s="158" t="s">
        <v>36</v>
      </c>
      <c r="O977" s="161"/>
    </row>
    <row r="978" spans="1:15" ht="15" customHeight="1">
      <c r="A978" s="161">
        <v>977</v>
      </c>
      <c r="B978" s="162">
        <v>60000000437</v>
      </c>
      <c r="C978" s="158" t="s">
        <v>64</v>
      </c>
      <c r="D978" s="158" t="s">
        <v>20</v>
      </c>
      <c r="E978" s="161" t="s">
        <v>2037</v>
      </c>
      <c r="F978" s="161">
        <v>214</v>
      </c>
      <c r="G978" s="161">
        <v>214</v>
      </c>
      <c r="H978" s="161">
        <v>1</v>
      </c>
      <c r="I978" s="161" t="s">
        <v>211</v>
      </c>
      <c r="J978" s="161" t="s">
        <v>18</v>
      </c>
      <c r="K978" s="161">
        <v>38</v>
      </c>
      <c r="L978" s="161">
        <v>0</v>
      </c>
      <c r="M978" s="161" t="s">
        <v>1053</v>
      </c>
      <c r="N978" s="158" t="s">
        <v>36</v>
      </c>
      <c r="O978" s="161"/>
    </row>
    <row r="979" spans="1:15" ht="15" customHeight="1">
      <c r="A979" s="161">
        <v>978</v>
      </c>
      <c r="B979" s="162">
        <v>60000000436</v>
      </c>
      <c r="C979" s="158" t="s">
        <v>64</v>
      </c>
      <c r="D979" s="158" t="s">
        <v>20</v>
      </c>
      <c r="E979" s="161" t="s">
        <v>2037</v>
      </c>
      <c r="F979" s="161">
        <v>214</v>
      </c>
      <c r="G979" s="161">
        <v>214</v>
      </c>
      <c r="H979" s="161">
        <v>1</v>
      </c>
      <c r="I979" s="161" t="s">
        <v>211</v>
      </c>
      <c r="J979" s="161" t="s">
        <v>18</v>
      </c>
      <c r="K979" s="161">
        <v>34</v>
      </c>
      <c r="L979" s="161">
        <v>0</v>
      </c>
      <c r="M979" s="161" t="s">
        <v>1053</v>
      </c>
      <c r="N979" s="158" t="s">
        <v>36</v>
      </c>
      <c r="O979" s="161"/>
    </row>
    <row r="980" spans="1:15" ht="15" customHeight="1">
      <c r="A980" s="161">
        <v>979</v>
      </c>
      <c r="B980" s="162">
        <v>60000000432</v>
      </c>
      <c r="C980" s="158" t="s">
        <v>52</v>
      </c>
      <c r="D980" s="158" t="s">
        <v>20</v>
      </c>
      <c r="E980" s="161" t="s">
        <v>2037</v>
      </c>
      <c r="F980" s="161">
        <v>230</v>
      </c>
      <c r="G980" s="161">
        <v>230</v>
      </c>
      <c r="H980" s="161">
        <v>1</v>
      </c>
      <c r="I980" s="161" t="s">
        <v>194</v>
      </c>
      <c r="J980" s="161" t="s">
        <v>18</v>
      </c>
      <c r="K980" s="161">
        <v>40</v>
      </c>
      <c r="L980" s="161">
        <v>0</v>
      </c>
      <c r="M980" s="161" t="s">
        <v>1060</v>
      </c>
      <c r="N980" s="158" t="s">
        <v>36</v>
      </c>
      <c r="O980" s="161"/>
    </row>
    <row r="981" spans="1:15" ht="15" customHeight="1">
      <c r="A981" s="161">
        <v>980</v>
      </c>
      <c r="B981" s="162">
        <v>60000000433</v>
      </c>
      <c r="C981" s="158" t="s">
        <v>52</v>
      </c>
      <c r="D981" s="158" t="s">
        <v>20</v>
      </c>
      <c r="E981" s="161" t="s">
        <v>2037</v>
      </c>
      <c r="F981" s="161">
        <v>230</v>
      </c>
      <c r="G981" s="161">
        <v>230</v>
      </c>
      <c r="H981" s="161">
        <v>1</v>
      </c>
      <c r="I981" s="161" t="s">
        <v>194</v>
      </c>
      <c r="J981" s="161" t="s">
        <v>18</v>
      </c>
      <c r="K981" s="161">
        <v>38</v>
      </c>
      <c r="L981" s="161">
        <v>0</v>
      </c>
      <c r="M981" s="161" t="s">
        <v>1060</v>
      </c>
      <c r="N981" s="158" t="s">
        <v>36</v>
      </c>
      <c r="O981" s="161"/>
    </row>
    <row r="982" spans="1:15" ht="15" customHeight="1">
      <c r="A982" s="161">
        <v>981</v>
      </c>
      <c r="B982" s="162">
        <v>60000000430</v>
      </c>
      <c r="C982" s="158" t="s">
        <v>69</v>
      </c>
      <c r="D982" s="158" t="s">
        <v>20</v>
      </c>
      <c r="E982" s="161" t="s">
        <v>2037</v>
      </c>
      <c r="F982" s="161">
        <v>166</v>
      </c>
      <c r="G982" s="161">
        <v>166</v>
      </c>
      <c r="H982" s="161">
        <v>1</v>
      </c>
      <c r="I982" s="161" t="s">
        <v>207</v>
      </c>
      <c r="J982" s="161" t="s">
        <v>18</v>
      </c>
      <c r="K982" s="161">
        <v>46</v>
      </c>
      <c r="L982" s="161">
        <v>0</v>
      </c>
      <c r="M982" s="161" t="s">
        <v>1048</v>
      </c>
      <c r="N982" s="158" t="s">
        <v>36</v>
      </c>
      <c r="O982" s="161"/>
    </row>
    <row r="983" spans="1:15" ht="15" customHeight="1">
      <c r="A983" s="161">
        <v>982</v>
      </c>
      <c r="B983" s="162">
        <v>60000000428</v>
      </c>
      <c r="C983" s="158" t="s">
        <v>69</v>
      </c>
      <c r="D983" s="158" t="s">
        <v>20</v>
      </c>
      <c r="E983" s="161" t="s">
        <v>2037</v>
      </c>
      <c r="F983" s="161">
        <v>166</v>
      </c>
      <c r="G983" s="161">
        <v>166</v>
      </c>
      <c r="H983" s="161">
        <v>1</v>
      </c>
      <c r="I983" s="161" t="s">
        <v>207</v>
      </c>
      <c r="J983" s="161" t="s">
        <v>18</v>
      </c>
      <c r="K983" s="161">
        <v>46</v>
      </c>
      <c r="L983" s="161">
        <v>0</v>
      </c>
      <c r="M983" s="161" t="s">
        <v>1048</v>
      </c>
      <c r="N983" s="158" t="s">
        <v>36</v>
      </c>
      <c r="O983" s="161"/>
    </row>
    <row r="984" spans="1:15" ht="15" customHeight="1">
      <c r="A984" s="161">
        <v>983</v>
      </c>
      <c r="B984" s="162">
        <v>60000000427</v>
      </c>
      <c r="C984" s="158" t="s">
        <v>69</v>
      </c>
      <c r="D984" s="158" t="s">
        <v>20</v>
      </c>
      <c r="E984" s="161" t="s">
        <v>2037</v>
      </c>
      <c r="F984" s="161">
        <v>168</v>
      </c>
      <c r="G984" s="161">
        <v>168</v>
      </c>
      <c r="H984" s="161">
        <v>1</v>
      </c>
      <c r="I984" s="161" t="s">
        <v>207</v>
      </c>
      <c r="J984" s="161" t="s">
        <v>18</v>
      </c>
      <c r="K984" s="161">
        <v>40</v>
      </c>
      <c r="L984" s="161">
        <v>0</v>
      </c>
      <c r="M984" s="161" t="s">
        <v>1048</v>
      </c>
      <c r="N984" s="158" t="s">
        <v>36</v>
      </c>
      <c r="O984" s="161"/>
    </row>
    <row r="985" spans="1:15" ht="15" customHeight="1">
      <c r="A985" s="161">
        <v>984</v>
      </c>
      <c r="B985" s="162">
        <v>60000000429</v>
      </c>
      <c r="C985" s="158" t="s">
        <v>69</v>
      </c>
      <c r="D985" s="158" t="s">
        <v>20</v>
      </c>
      <c r="E985" s="161" t="s">
        <v>2037</v>
      </c>
      <c r="F985" s="161">
        <v>166</v>
      </c>
      <c r="G985" s="161">
        <v>166</v>
      </c>
      <c r="H985" s="161">
        <v>1</v>
      </c>
      <c r="I985" s="161" t="s">
        <v>207</v>
      </c>
      <c r="J985" s="161" t="s">
        <v>18</v>
      </c>
      <c r="K985" s="161">
        <v>46</v>
      </c>
      <c r="L985" s="161">
        <v>0</v>
      </c>
      <c r="M985" s="161" t="s">
        <v>1048</v>
      </c>
      <c r="N985" s="158" t="s">
        <v>36</v>
      </c>
      <c r="O985" s="161"/>
    </row>
    <row r="986" spans="1:15" ht="15" customHeight="1">
      <c r="A986" s="161">
        <v>985</v>
      </c>
      <c r="B986" s="162">
        <v>60000000431</v>
      </c>
      <c r="C986" s="158" t="s">
        <v>175</v>
      </c>
      <c r="D986" s="158" t="s">
        <v>20</v>
      </c>
      <c r="E986" s="161" t="s">
        <v>2037</v>
      </c>
      <c r="F986" s="161">
        <v>110</v>
      </c>
      <c r="G986" s="161">
        <v>110</v>
      </c>
      <c r="H986" s="161">
        <v>1</v>
      </c>
      <c r="I986" s="161" t="s">
        <v>194</v>
      </c>
      <c r="J986" s="161" t="s">
        <v>48</v>
      </c>
      <c r="K986" s="161">
        <v>40</v>
      </c>
      <c r="L986" s="161">
        <v>0</v>
      </c>
      <c r="M986" s="161" t="s">
        <v>1061</v>
      </c>
      <c r="N986" s="158" t="s">
        <v>36</v>
      </c>
      <c r="O986" s="161"/>
    </row>
    <row r="987" spans="1:15" ht="15" customHeight="1">
      <c r="A987" s="161">
        <v>986</v>
      </c>
      <c r="B987" s="162">
        <v>60000000441</v>
      </c>
      <c r="C987" s="158" t="s">
        <v>46</v>
      </c>
      <c r="D987" s="163" t="s">
        <v>10</v>
      </c>
      <c r="E987" s="161" t="s">
        <v>2037</v>
      </c>
      <c r="F987" s="161">
        <v>250</v>
      </c>
      <c r="G987" s="161">
        <v>250</v>
      </c>
      <c r="H987" s="161">
        <v>1</v>
      </c>
      <c r="I987" s="161" t="s">
        <v>212</v>
      </c>
      <c r="J987" s="161" t="s">
        <v>32</v>
      </c>
      <c r="K987" s="161" t="s">
        <v>828</v>
      </c>
      <c r="L987" s="161">
        <v>0</v>
      </c>
      <c r="M987" s="161" t="s">
        <v>1045</v>
      </c>
      <c r="N987" s="158" t="s">
        <v>25</v>
      </c>
      <c r="O987" s="161"/>
    </row>
    <row r="988" spans="1:15" ht="15" customHeight="1">
      <c r="A988" s="161">
        <v>987</v>
      </c>
      <c r="B988" s="162">
        <v>60000000442</v>
      </c>
      <c r="C988" s="158" t="s">
        <v>46</v>
      </c>
      <c r="D988" s="163" t="s">
        <v>10</v>
      </c>
      <c r="E988" s="161" t="s">
        <v>2037</v>
      </c>
      <c r="F988" s="161">
        <v>250</v>
      </c>
      <c r="G988" s="161">
        <v>250</v>
      </c>
      <c r="H988" s="161">
        <v>1</v>
      </c>
      <c r="I988" s="161" t="s">
        <v>212</v>
      </c>
      <c r="J988" s="161" t="s">
        <v>32</v>
      </c>
      <c r="K988" s="161" t="s">
        <v>828</v>
      </c>
      <c r="L988" s="161">
        <v>0</v>
      </c>
      <c r="M988" s="161" t="s">
        <v>1045</v>
      </c>
      <c r="N988" s="158" t="s">
        <v>25</v>
      </c>
      <c r="O988" s="161"/>
    </row>
    <row r="989" spans="1:15" ht="15" customHeight="1">
      <c r="A989" s="161">
        <v>988</v>
      </c>
      <c r="B989" s="162">
        <v>60000000424</v>
      </c>
      <c r="C989" s="158" t="s">
        <v>64</v>
      </c>
      <c r="D989" s="158" t="s">
        <v>20</v>
      </c>
      <c r="E989" s="161" t="s">
        <v>2037</v>
      </c>
      <c r="F989" s="161">
        <v>114</v>
      </c>
      <c r="G989" s="161">
        <v>114</v>
      </c>
      <c r="H989" s="161">
        <v>1</v>
      </c>
      <c r="I989" s="161" t="s">
        <v>207</v>
      </c>
      <c r="J989" s="161" t="s">
        <v>48</v>
      </c>
      <c r="K989" s="161">
        <v>44</v>
      </c>
      <c r="L989" s="161">
        <v>0</v>
      </c>
      <c r="M989" s="161" t="s">
        <v>1038</v>
      </c>
      <c r="N989" s="158" t="s">
        <v>36</v>
      </c>
      <c r="O989" s="161"/>
    </row>
    <row r="990" spans="1:15" ht="15" customHeight="1">
      <c r="A990" s="161">
        <v>989</v>
      </c>
      <c r="B990" s="162">
        <v>60000000423</v>
      </c>
      <c r="C990" s="158" t="s">
        <v>64</v>
      </c>
      <c r="D990" s="158" t="s">
        <v>20</v>
      </c>
      <c r="E990" s="161" t="s">
        <v>2037</v>
      </c>
      <c r="F990" s="161">
        <v>114</v>
      </c>
      <c r="G990" s="161">
        <v>114</v>
      </c>
      <c r="H990" s="161">
        <v>1</v>
      </c>
      <c r="I990" s="161" t="s">
        <v>207</v>
      </c>
      <c r="J990" s="161" t="s">
        <v>48</v>
      </c>
      <c r="K990" s="161">
        <v>44</v>
      </c>
      <c r="L990" s="161">
        <v>0</v>
      </c>
      <c r="M990" s="161" t="s">
        <v>1038</v>
      </c>
      <c r="N990" s="158" t="s">
        <v>36</v>
      </c>
      <c r="O990" s="161"/>
    </row>
    <row r="991" spans="1:15" ht="15" customHeight="1">
      <c r="A991" s="161">
        <v>990</v>
      </c>
      <c r="B991" s="162">
        <v>60000000435</v>
      </c>
      <c r="C991" s="158" t="s">
        <v>64</v>
      </c>
      <c r="D991" s="158" t="s">
        <v>20</v>
      </c>
      <c r="E991" s="161" t="s">
        <v>2037</v>
      </c>
      <c r="F991" s="161">
        <v>264</v>
      </c>
      <c r="G991" s="161">
        <v>264</v>
      </c>
      <c r="H991" s="161">
        <v>1</v>
      </c>
      <c r="I991" s="161" t="s">
        <v>213</v>
      </c>
      <c r="J991" s="161" t="s">
        <v>165</v>
      </c>
      <c r="K991" s="161">
        <v>38</v>
      </c>
      <c r="L991" s="161">
        <v>99</v>
      </c>
      <c r="M991" s="161" t="s">
        <v>1033</v>
      </c>
      <c r="N991" s="158" t="s">
        <v>117</v>
      </c>
      <c r="O991" s="161"/>
    </row>
    <row r="992" spans="1:15" ht="15" customHeight="1">
      <c r="A992" s="161">
        <v>991</v>
      </c>
      <c r="B992" s="162">
        <v>60000000434</v>
      </c>
      <c r="C992" s="158" t="s">
        <v>64</v>
      </c>
      <c r="D992" s="158" t="s">
        <v>20</v>
      </c>
      <c r="E992" s="161" t="s">
        <v>2037</v>
      </c>
      <c r="F992" s="161">
        <v>264</v>
      </c>
      <c r="G992" s="161">
        <v>264</v>
      </c>
      <c r="H992" s="161">
        <v>1</v>
      </c>
      <c r="I992" s="161" t="s">
        <v>213</v>
      </c>
      <c r="J992" s="161" t="s">
        <v>165</v>
      </c>
      <c r="K992" s="161">
        <v>38</v>
      </c>
      <c r="L992" s="161">
        <v>99</v>
      </c>
      <c r="M992" s="161" t="s">
        <v>1033</v>
      </c>
      <c r="N992" s="158" t="s">
        <v>117</v>
      </c>
      <c r="O992" s="161"/>
    </row>
    <row r="993" spans="1:15" ht="15" customHeight="1">
      <c r="A993" s="161">
        <v>992</v>
      </c>
      <c r="B993" s="162">
        <v>60000000420</v>
      </c>
      <c r="C993" s="158" t="s">
        <v>64</v>
      </c>
      <c r="D993" s="158" t="s">
        <v>20</v>
      </c>
      <c r="E993" s="161" t="s">
        <v>2037</v>
      </c>
      <c r="F993" s="161">
        <v>166</v>
      </c>
      <c r="G993" s="161">
        <v>166</v>
      </c>
      <c r="H993" s="161">
        <v>1</v>
      </c>
      <c r="I993" s="161" t="s">
        <v>194</v>
      </c>
      <c r="J993" s="161" t="s">
        <v>67</v>
      </c>
      <c r="K993" s="161">
        <v>36</v>
      </c>
      <c r="L993" s="161">
        <v>0</v>
      </c>
      <c r="M993" s="161" t="s">
        <v>1038</v>
      </c>
      <c r="N993" s="158" t="s">
        <v>36</v>
      </c>
      <c r="O993" s="161"/>
    </row>
    <row r="994" spans="1:15" ht="15" customHeight="1">
      <c r="A994" s="161">
        <v>993</v>
      </c>
      <c r="B994" s="162">
        <v>60000000417</v>
      </c>
      <c r="C994" s="158" t="s">
        <v>64</v>
      </c>
      <c r="D994" s="158" t="s">
        <v>20</v>
      </c>
      <c r="E994" s="161" t="s">
        <v>2037</v>
      </c>
      <c r="F994" s="161">
        <v>166</v>
      </c>
      <c r="G994" s="161">
        <v>166</v>
      </c>
      <c r="H994" s="161">
        <v>1</v>
      </c>
      <c r="I994" s="161" t="s">
        <v>194</v>
      </c>
      <c r="J994" s="161" t="s">
        <v>67</v>
      </c>
      <c r="K994" s="161">
        <v>38</v>
      </c>
      <c r="L994" s="161">
        <v>0</v>
      </c>
      <c r="M994" s="161" t="s">
        <v>1038</v>
      </c>
      <c r="N994" s="158" t="s">
        <v>36</v>
      </c>
      <c r="O994" s="161"/>
    </row>
    <row r="995" spans="1:15" ht="15" customHeight="1">
      <c r="A995" s="161">
        <v>994</v>
      </c>
      <c r="B995" s="162">
        <v>60000000419</v>
      </c>
      <c r="C995" s="158" t="s">
        <v>47</v>
      </c>
      <c r="D995" s="158" t="s">
        <v>20</v>
      </c>
      <c r="E995" s="161" t="s">
        <v>2037</v>
      </c>
      <c r="F995" s="161">
        <v>256</v>
      </c>
      <c r="G995" s="161">
        <v>256</v>
      </c>
      <c r="H995" s="161">
        <v>1</v>
      </c>
      <c r="I995" s="161" t="s">
        <v>194</v>
      </c>
      <c r="J995" s="161" t="s">
        <v>67</v>
      </c>
      <c r="K995" s="161" t="s">
        <v>821</v>
      </c>
      <c r="L995" s="161">
        <v>0</v>
      </c>
      <c r="M995" s="161" t="s">
        <v>1053</v>
      </c>
      <c r="N995" s="158" t="s">
        <v>25</v>
      </c>
      <c r="O995" s="161"/>
    </row>
    <row r="996" spans="1:15" ht="15" customHeight="1">
      <c r="A996" s="161">
        <v>995</v>
      </c>
      <c r="B996" s="162">
        <v>60000000418</v>
      </c>
      <c r="C996" s="158" t="s">
        <v>47</v>
      </c>
      <c r="D996" s="158" t="s">
        <v>20</v>
      </c>
      <c r="E996" s="161" t="s">
        <v>2037</v>
      </c>
      <c r="F996" s="161">
        <v>256</v>
      </c>
      <c r="G996" s="161">
        <v>256</v>
      </c>
      <c r="H996" s="161">
        <v>1</v>
      </c>
      <c r="I996" s="161" t="s">
        <v>194</v>
      </c>
      <c r="J996" s="161" t="s">
        <v>67</v>
      </c>
      <c r="K996" s="161" t="s">
        <v>821</v>
      </c>
      <c r="L996" s="161">
        <v>0</v>
      </c>
      <c r="M996" s="161" t="s">
        <v>1053</v>
      </c>
      <c r="N996" s="158" t="s">
        <v>25</v>
      </c>
      <c r="O996" s="161"/>
    </row>
    <row r="997" spans="1:15" ht="15" customHeight="1">
      <c r="A997" s="161">
        <v>996</v>
      </c>
      <c r="B997" s="162">
        <v>60000000412</v>
      </c>
      <c r="C997" s="158" t="s">
        <v>197</v>
      </c>
      <c r="D997" s="158" t="s">
        <v>20</v>
      </c>
      <c r="E997" s="161" t="s">
        <v>2037</v>
      </c>
      <c r="F997" s="161">
        <v>7.0000000000000007E-2</v>
      </c>
      <c r="G997" s="161">
        <v>7.0000000000000007E-2</v>
      </c>
      <c r="H997" s="161">
        <v>1</v>
      </c>
      <c r="I997" s="161" t="s">
        <v>214</v>
      </c>
      <c r="J997" s="161" t="s">
        <v>18</v>
      </c>
      <c r="K997" s="161" t="s">
        <v>1062</v>
      </c>
      <c r="L997" s="161">
        <v>0</v>
      </c>
      <c r="M997" s="161" t="s">
        <v>1048</v>
      </c>
      <c r="N997" s="158" t="s">
        <v>36</v>
      </c>
      <c r="O997" s="161"/>
    </row>
    <row r="998" spans="1:15" ht="15" customHeight="1">
      <c r="A998" s="161">
        <v>997</v>
      </c>
      <c r="B998" s="162">
        <v>60000000421</v>
      </c>
      <c r="C998" s="158" t="s">
        <v>64</v>
      </c>
      <c r="D998" s="158" t="s">
        <v>20</v>
      </c>
      <c r="E998" s="161" t="s">
        <v>2037</v>
      </c>
      <c r="F998" s="161">
        <v>206</v>
      </c>
      <c r="G998" s="161">
        <v>206</v>
      </c>
      <c r="H998" s="161">
        <v>1</v>
      </c>
      <c r="I998" s="161" t="s">
        <v>215</v>
      </c>
      <c r="J998" s="161" t="s">
        <v>48</v>
      </c>
      <c r="K998" s="161">
        <v>34</v>
      </c>
      <c r="L998" s="161">
        <v>0</v>
      </c>
      <c r="M998" s="161" t="s">
        <v>1063</v>
      </c>
      <c r="N998" s="158" t="s">
        <v>36</v>
      </c>
      <c r="O998" s="161"/>
    </row>
    <row r="999" spans="1:15" ht="15" customHeight="1">
      <c r="A999" s="161">
        <v>998</v>
      </c>
      <c r="B999" s="162">
        <v>60000000422</v>
      </c>
      <c r="C999" s="158" t="s">
        <v>64</v>
      </c>
      <c r="D999" s="158" t="s">
        <v>20</v>
      </c>
      <c r="E999" s="161" t="s">
        <v>2037</v>
      </c>
      <c r="F999" s="161">
        <v>206</v>
      </c>
      <c r="G999" s="161">
        <v>206</v>
      </c>
      <c r="H999" s="161">
        <v>1</v>
      </c>
      <c r="I999" s="161" t="s">
        <v>215</v>
      </c>
      <c r="J999" s="161" t="s">
        <v>48</v>
      </c>
      <c r="K999" s="161">
        <v>34</v>
      </c>
      <c r="L999" s="161">
        <v>0</v>
      </c>
      <c r="M999" s="161" t="s">
        <v>1063</v>
      </c>
      <c r="N999" s="158" t="s">
        <v>36</v>
      </c>
      <c r="O999" s="161"/>
    </row>
    <row r="1000" spans="1:15" ht="15" customHeight="1">
      <c r="A1000" s="161">
        <v>999</v>
      </c>
      <c r="B1000" s="162">
        <v>60000000411</v>
      </c>
      <c r="C1000" s="158" t="s">
        <v>175</v>
      </c>
      <c r="D1000" s="158" t="s">
        <v>20</v>
      </c>
      <c r="E1000" s="161" t="s">
        <v>2037</v>
      </c>
      <c r="F1000" s="161">
        <v>5.8000000000000003E-2</v>
      </c>
      <c r="G1000" s="161">
        <v>5.8000000000000003E-2</v>
      </c>
      <c r="H1000" s="161">
        <v>1</v>
      </c>
      <c r="I1000" s="161" t="s">
        <v>194</v>
      </c>
      <c r="J1000" s="161" t="s">
        <v>67</v>
      </c>
      <c r="K1000" s="161" t="s">
        <v>810</v>
      </c>
      <c r="L1000" s="161">
        <v>0</v>
      </c>
      <c r="M1000" s="161" t="s">
        <v>1053</v>
      </c>
      <c r="N1000" s="158" t="s">
        <v>36</v>
      </c>
      <c r="O1000" s="161"/>
    </row>
    <row r="1001" spans="1:15" ht="15" customHeight="1">
      <c r="A1001" s="161">
        <v>1000</v>
      </c>
      <c r="B1001" s="162">
        <v>60000000410</v>
      </c>
      <c r="C1001" s="158" t="s">
        <v>175</v>
      </c>
      <c r="D1001" s="158" t="s">
        <v>20</v>
      </c>
      <c r="E1001" s="161" t="s">
        <v>2037</v>
      </c>
      <c r="F1001" s="161">
        <v>5.8000000000000003E-2</v>
      </c>
      <c r="G1001" s="161">
        <v>5.8000000000000003E-2</v>
      </c>
      <c r="H1001" s="161">
        <v>1</v>
      </c>
      <c r="I1001" s="161" t="s">
        <v>194</v>
      </c>
      <c r="J1001" s="161" t="s">
        <v>67</v>
      </c>
      <c r="K1001" s="161" t="s">
        <v>810</v>
      </c>
      <c r="L1001" s="161">
        <v>0</v>
      </c>
      <c r="M1001" s="161" t="s">
        <v>1053</v>
      </c>
      <c r="N1001" s="158" t="s">
        <v>36</v>
      </c>
      <c r="O1001" s="161"/>
    </row>
    <row r="1002" spans="1:15" ht="15" customHeight="1">
      <c r="A1002" s="161">
        <v>1001</v>
      </c>
      <c r="B1002" s="162">
        <v>60000000413</v>
      </c>
      <c r="C1002" s="158" t="s">
        <v>64</v>
      </c>
      <c r="D1002" s="158" t="s">
        <v>20</v>
      </c>
      <c r="E1002" s="161" t="s">
        <v>2037</v>
      </c>
      <c r="F1002" s="161">
        <v>342</v>
      </c>
      <c r="G1002" s="161">
        <v>342</v>
      </c>
      <c r="H1002" s="161">
        <v>1</v>
      </c>
      <c r="I1002" s="161" t="s">
        <v>216</v>
      </c>
      <c r="J1002" s="161" t="s">
        <v>195</v>
      </c>
      <c r="K1002" s="161" t="s">
        <v>858</v>
      </c>
      <c r="L1002" s="161">
        <v>0</v>
      </c>
      <c r="M1002" s="161" t="s">
        <v>1064</v>
      </c>
      <c r="N1002" s="158" t="s">
        <v>149</v>
      </c>
      <c r="O1002" s="161"/>
    </row>
    <row r="1003" spans="1:15" ht="15" customHeight="1">
      <c r="A1003" s="161">
        <v>1002</v>
      </c>
      <c r="B1003" s="162">
        <v>60000000414</v>
      </c>
      <c r="C1003" s="158" t="s">
        <v>64</v>
      </c>
      <c r="D1003" s="158" t="s">
        <v>20</v>
      </c>
      <c r="E1003" s="161" t="s">
        <v>2037</v>
      </c>
      <c r="F1003" s="161">
        <v>342</v>
      </c>
      <c r="G1003" s="161">
        <v>342</v>
      </c>
      <c r="H1003" s="161">
        <v>1</v>
      </c>
      <c r="I1003" s="161" t="s">
        <v>216</v>
      </c>
      <c r="J1003" s="161" t="s">
        <v>195</v>
      </c>
      <c r="K1003" s="161" t="s">
        <v>858</v>
      </c>
      <c r="L1003" s="161">
        <v>0</v>
      </c>
      <c r="M1003" s="161" t="s">
        <v>1064</v>
      </c>
      <c r="N1003" s="158" t="s">
        <v>149</v>
      </c>
      <c r="O1003" s="161"/>
    </row>
    <row r="1004" spans="1:15" ht="15" customHeight="1">
      <c r="A1004" s="161">
        <v>1003</v>
      </c>
      <c r="B1004" s="162">
        <v>60000000404</v>
      </c>
      <c r="C1004" s="158" t="s">
        <v>64</v>
      </c>
      <c r="D1004" s="158" t="s">
        <v>20</v>
      </c>
      <c r="E1004" s="161" t="s">
        <v>2037</v>
      </c>
      <c r="F1004" s="161">
        <v>220</v>
      </c>
      <c r="G1004" s="161">
        <v>220</v>
      </c>
      <c r="H1004" s="161">
        <v>1</v>
      </c>
      <c r="I1004" s="161" t="s">
        <v>217</v>
      </c>
      <c r="J1004" s="161" t="s">
        <v>67</v>
      </c>
      <c r="K1004" s="161">
        <v>18</v>
      </c>
      <c r="L1004" s="161">
        <v>0</v>
      </c>
      <c r="M1004" s="161" t="s">
        <v>1053</v>
      </c>
      <c r="N1004" s="158" t="s">
        <v>36</v>
      </c>
      <c r="O1004" s="161"/>
    </row>
    <row r="1005" spans="1:15" ht="15" customHeight="1">
      <c r="A1005" s="161">
        <v>1004</v>
      </c>
      <c r="B1005" s="162">
        <v>60000000405</v>
      </c>
      <c r="C1005" s="158" t="s">
        <v>64</v>
      </c>
      <c r="D1005" s="158" t="s">
        <v>20</v>
      </c>
      <c r="E1005" s="161" t="s">
        <v>2037</v>
      </c>
      <c r="F1005" s="161">
        <v>220</v>
      </c>
      <c r="G1005" s="161">
        <v>220</v>
      </c>
      <c r="H1005" s="161">
        <v>1</v>
      </c>
      <c r="I1005" s="161" t="s">
        <v>217</v>
      </c>
      <c r="J1005" s="161" t="s">
        <v>67</v>
      </c>
      <c r="K1005" s="161">
        <v>18</v>
      </c>
      <c r="L1005" s="161">
        <v>0</v>
      </c>
      <c r="M1005" s="161" t="s">
        <v>1053</v>
      </c>
      <c r="N1005" s="158" t="s">
        <v>36</v>
      </c>
      <c r="O1005" s="161"/>
    </row>
    <row r="1006" spans="1:15" ht="15" customHeight="1">
      <c r="A1006" s="161">
        <v>1005</v>
      </c>
      <c r="B1006" s="162">
        <v>60000000406</v>
      </c>
      <c r="C1006" s="158" t="s">
        <v>64</v>
      </c>
      <c r="D1006" s="158" t="s">
        <v>20</v>
      </c>
      <c r="E1006" s="161" t="s">
        <v>2037</v>
      </c>
      <c r="F1006" s="161">
        <v>220</v>
      </c>
      <c r="G1006" s="161">
        <v>220</v>
      </c>
      <c r="H1006" s="161">
        <v>1</v>
      </c>
      <c r="I1006" s="161" t="s">
        <v>217</v>
      </c>
      <c r="J1006" s="161" t="s">
        <v>67</v>
      </c>
      <c r="K1006" s="161">
        <v>20</v>
      </c>
      <c r="L1006" s="161">
        <v>0</v>
      </c>
      <c r="M1006" s="161" t="s">
        <v>1053</v>
      </c>
      <c r="N1006" s="158" t="s">
        <v>36</v>
      </c>
      <c r="O1006" s="161"/>
    </row>
    <row r="1007" spans="1:15" ht="15" customHeight="1">
      <c r="A1007" s="161">
        <v>1006</v>
      </c>
      <c r="B1007" s="162">
        <v>60000000403</v>
      </c>
      <c r="C1007" s="158" t="s">
        <v>218</v>
      </c>
      <c r="D1007" s="158" t="s">
        <v>20</v>
      </c>
      <c r="E1007" s="161" t="s">
        <v>2037</v>
      </c>
      <c r="F1007" s="161">
        <v>9.4E-2</v>
      </c>
      <c r="G1007" s="161">
        <v>9.4E-2</v>
      </c>
      <c r="H1007" s="161">
        <v>1</v>
      </c>
      <c r="I1007" s="161" t="s">
        <v>219</v>
      </c>
      <c r="J1007" s="161" t="s">
        <v>201</v>
      </c>
      <c r="K1007" s="161" t="s">
        <v>858</v>
      </c>
      <c r="L1007" s="161">
        <v>0</v>
      </c>
      <c r="M1007" s="161" t="s">
        <v>1048</v>
      </c>
      <c r="N1007" s="158" t="s">
        <v>25</v>
      </c>
      <c r="O1007" s="161"/>
    </row>
    <row r="1008" spans="1:15" ht="15" customHeight="1">
      <c r="A1008" s="161">
        <v>1007</v>
      </c>
      <c r="B1008" s="162">
        <v>60000000402</v>
      </c>
      <c r="C1008" s="158" t="s">
        <v>218</v>
      </c>
      <c r="D1008" s="158" t="s">
        <v>20</v>
      </c>
      <c r="E1008" s="161" t="s">
        <v>2037</v>
      </c>
      <c r="F1008" s="161">
        <v>9.4E-2</v>
      </c>
      <c r="G1008" s="161">
        <v>9.4E-2</v>
      </c>
      <c r="H1008" s="161">
        <v>1</v>
      </c>
      <c r="I1008" s="161" t="s">
        <v>219</v>
      </c>
      <c r="J1008" s="161" t="s">
        <v>201</v>
      </c>
      <c r="K1008" s="161" t="s">
        <v>858</v>
      </c>
      <c r="L1008" s="161">
        <v>0</v>
      </c>
      <c r="M1008" s="161" t="s">
        <v>1048</v>
      </c>
      <c r="N1008" s="158" t="s">
        <v>25</v>
      </c>
      <c r="O1008" s="161"/>
    </row>
    <row r="1009" spans="1:15" ht="15" customHeight="1">
      <c r="A1009" s="161">
        <v>1008</v>
      </c>
      <c r="B1009" s="162">
        <v>60000000425</v>
      </c>
      <c r="C1009" s="158" t="s">
        <v>64</v>
      </c>
      <c r="D1009" s="158" t="s">
        <v>20</v>
      </c>
      <c r="E1009" s="161" t="s">
        <v>2037</v>
      </c>
      <c r="F1009" s="161">
        <v>336</v>
      </c>
      <c r="G1009" s="161">
        <v>336</v>
      </c>
      <c r="H1009" s="161">
        <v>1</v>
      </c>
      <c r="I1009" s="161" t="s">
        <v>220</v>
      </c>
      <c r="J1009" s="161" t="s">
        <v>18</v>
      </c>
      <c r="K1009" s="161">
        <v>46</v>
      </c>
      <c r="L1009" s="161">
        <v>0</v>
      </c>
      <c r="M1009" s="161" t="s">
        <v>1063</v>
      </c>
      <c r="N1009" s="158" t="s">
        <v>36</v>
      </c>
      <c r="O1009" s="161"/>
    </row>
    <row r="1010" spans="1:15" ht="15" customHeight="1">
      <c r="A1010" s="161">
        <v>1009</v>
      </c>
      <c r="B1010" s="162">
        <v>60000000426</v>
      </c>
      <c r="C1010" s="158" t="s">
        <v>64</v>
      </c>
      <c r="D1010" s="158" t="s">
        <v>20</v>
      </c>
      <c r="E1010" s="161" t="s">
        <v>2037</v>
      </c>
      <c r="F1010" s="161">
        <v>336</v>
      </c>
      <c r="G1010" s="161">
        <v>336</v>
      </c>
      <c r="H1010" s="161">
        <v>1</v>
      </c>
      <c r="I1010" s="161" t="s">
        <v>220</v>
      </c>
      <c r="J1010" s="161" t="s">
        <v>18</v>
      </c>
      <c r="K1010" s="161">
        <v>46</v>
      </c>
      <c r="L1010" s="161">
        <v>0</v>
      </c>
      <c r="M1010" s="161" t="s">
        <v>1063</v>
      </c>
      <c r="N1010" s="158" t="s">
        <v>36</v>
      </c>
      <c r="O1010" s="161"/>
    </row>
    <row r="1011" spans="1:15" ht="15" customHeight="1">
      <c r="A1011" s="161">
        <v>1010</v>
      </c>
      <c r="B1011" s="162">
        <v>60000000391</v>
      </c>
      <c r="C1011" s="158" t="s">
        <v>218</v>
      </c>
      <c r="D1011" s="158" t="s">
        <v>20</v>
      </c>
      <c r="E1011" s="161" t="s">
        <v>2037</v>
      </c>
      <c r="F1011" s="161">
        <v>9.4E-2</v>
      </c>
      <c r="G1011" s="161">
        <v>9.4E-2</v>
      </c>
      <c r="H1011" s="161">
        <v>1</v>
      </c>
      <c r="I1011" s="161" t="s">
        <v>219</v>
      </c>
      <c r="J1011" s="161" t="s">
        <v>201</v>
      </c>
      <c r="K1011" s="161" t="s">
        <v>825</v>
      </c>
      <c r="L1011" s="161">
        <v>0</v>
      </c>
      <c r="M1011" s="161" t="s">
        <v>1061</v>
      </c>
      <c r="N1011" s="158" t="s">
        <v>25</v>
      </c>
      <c r="O1011" s="161"/>
    </row>
    <row r="1012" spans="1:15" ht="15" customHeight="1">
      <c r="A1012" s="161">
        <v>1011</v>
      </c>
      <c r="B1012" s="162">
        <v>60000000392</v>
      </c>
      <c r="C1012" s="158" t="s">
        <v>218</v>
      </c>
      <c r="D1012" s="158" t="s">
        <v>20</v>
      </c>
      <c r="E1012" s="161" t="s">
        <v>2037</v>
      </c>
      <c r="F1012" s="161">
        <v>9.4E-2</v>
      </c>
      <c r="G1012" s="161">
        <v>9.4E-2</v>
      </c>
      <c r="H1012" s="161">
        <v>1</v>
      </c>
      <c r="I1012" s="161" t="s">
        <v>219</v>
      </c>
      <c r="J1012" s="161" t="s">
        <v>201</v>
      </c>
      <c r="K1012" s="161" t="s">
        <v>825</v>
      </c>
      <c r="L1012" s="161">
        <v>0</v>
      </c>
      <c r="M1012" s="161" t="s">
        <v>1061</v>
      </c>
      <c r="N1012" s="158" t="s">
        <v>25</v>
      </c>
      <c r="O1012" s="161"/>
    </row>
    <row r="1013" spans="1:15" ht="15" customHeight="1">
      <c r="A1013" s="161">
        <v>1012</v>
      </c>
      <c r="B1013" s="162">
        <v>60000000393</v>
      </c>
      <c r="C1013" s="158" t="s">
        <v>218</v>
      </c>
      <c r="D1013" s="158" t="s">
        <v>20</v>
      </c>
      <c r="E1013" s="161" t="s">
        <v>2037</v>
      </c>
      <c r="F1013" s="161">
        <v>9.4E-2</v>
      </c>
      <c r="G1013" s="161">
        <v>9.4E-2</v>
      </c>
      <c r="H1013" s="161">
        <v>1</v>
      </c>
      <c r="I1013" s="161" t="s">
        <v>219</v>
      </c>
      <c r="J1013" s="161" t="s">
        <v>201</v>
      </c>
      <c r="K1013" s="161" t="s">
        <v>810</v>
      </c>
      <c r="L1013" s="161">
        <v>0</v>
      </c>
      <c r="M1013" s="161" t="s">
        <v>1061</v>
      </c>
      <c r="N1013" s="158" t="s">
        <v>25</v>
      </c>
      <c r="O1013" s="161"/>
    </row>
    <row r="1014" spans="1:15" ht="15" customHeight="1">
      <c r="A1014" s="161">
        <v>1013</v>
      </c>
      <c r="B1014" s="162">
        <v>60000000401</v>
      </c>
      <c r="C1014" s="158" t="s">
        <v>50</v>
      </c>
      <c r="D1014" s="158" t="s">
        <v>20</v>
      </c>
      <c r="E1014" s="161" t="s">
        <v>2037</v>
      </c>
      <c r="F1014" s="161">
        <v>206</v>
      </c>
      <c r="G1014" s="161">
        <v>206</v>
      </c>
      <c r="H1014" s="161">
        <v>1</v>
      </c>
      <c r="I1014" s="161" t="s">
        <v>221</v>
      </c>
      <c r="J1014" s="161" t="s">
        <v>18</v>
      </c>
      <c r="K1014" s="161">
        <v>38</v>
      </c>
      <c r="L1014" s="161">
        <v>0</v>
      </c>
      <c r="M1014" s="161" t="s">
        <v>1065</v>
      </c>
      <c r="N1014" s="158" t="s">
        <v>36</v>
      </c>
      <c r="O1014" s="161"/>
    </row>
    <row r="1015" spans="1:15" ht="15" customHeight="1">
      <c r="A1015" s="161">
        <v>1014</v>
      </c>
      <c r="B1015" s="162">
        <v>60000000400</v>
      </c>
      <c r="C1015" s="158" t="s">
        <v>50</v>
      </c>
      <c r="D1015" s="158" t="s">
        <v>20</v>
      </c>
      <c r="E1015" s="161" t="s">
        <v>2037</v>
      </c>
      <c r="F1015" s="161">
        <v>206</v>
      </c>
      <c r="G1015" s="161">
        <v>206</v>
      </c>
      <c r="H1015" s="161">
        <v>1</v>
      </c>
      <c r="I1015" s="161" t="s">
        <v>221</v>
      </c>
      <c r="J1015" s="161" t="s">
        <v>18</v>
      </c>
      <c r="K1015" s="161">
        <v>34</v>
      </c>
      <c r="L1015" s="161">
        <v>0</v>
      </c>
      <c r="M1015" s="161" t="s">
        <v>1065</v>
      </c>
      <c r="N1015" s="158" t="s">
        <v>36</v>
      </c>
      <c r="O1015" s="161"/>
    </row>
    <row r="1016" spans="1:15" ht="15" customHeight="1">
      <c r="A1016" s="161">
        <v>1015</v>
      </c>
      <c r="B1016" s="162">
        <v>60000000399</v>
      </c>
      <c r="C1016" s="158" t="s">
        <v>64</v>
      </c>
      <c r="D1016" s="158" t="s">
        <v>20</v>
      </c>
      <c r="E1016" s="161" t="s">
        <v>2037</v>
      </c>
      <c r="F1016" s="161">
        <v>218</v>
      </c>
      <c r="G1016" s="161">
        <v>218</v>
      </c>
      <c r="H1016" s="161">
        <v>1</v>
      </c>
      <c r="I1016" s="161" t="s">
        <v>222</v>
      </c>
      <c r="J1016" s="161" t="s">
        <v>223</v>
      </c>
      <c r="K1016" s="161">
        <v>36</v>
      </c>
      <c r="L1016" s="161">
        <v>0</v>
      </c>
      <c r="M1016" s="161" t="s">
        <v>1053</v>
      </c>
      <c r="N1016" s="158" t="s">
        <v>36</v>
      </c>
      <c r="O1016" s="161"/>
    </row>
    <row r="1017" spans="1:15" ht="15" customHeight="1">
      <c r="A1017" s="161">
        <v>1016</v>
      </c>
      <c r="B1017" s="162">
        <v>60000000398</v>
      </c>
      <c r="C1017" s="158" t="s">
        <v>64</v>
      </c>
      <c r="D1017" s="158" t="s">
        <v>20</v>
      </c>
      <c r="E1017" s="161" t="s">
        <v>2037</v>
      </c>
      <c r="F1017" s="161">
        <v>218</v>
      </c>
      <c r="G1017" s="161">
        <v>218</v>
      </c>
      <c r="H1017" s="161">
        <v>1</v>
      </c>
      <c r="I1017" s="161" t="s">
        <v>222</v>
      </c>
      <c r="J1017" s="161" t="s">
        <v>223</v>
      </c>
      <c r="K1017" s="161">
        <v>42</v>
      </c>
      <c r="L1017" s="161">
        <v>0</v>
      </c>
      <c r="M1017" s="161" t="s">
        <v>1053</v>
      </c>
      <c r="N1017" s="158" t="s">
        <v>36</v>
      </c>
      <c r="O1017" s="161"/>
    </row>
    <row r="1018" spans="1:15" ht="15" customHeight="1">
      <c r="A1018" s="161">
        <v>1017</v>
      </c>
      <c r="B1018" s="162">
        <v>60000000380</v>
      </c>
      <c r="C1018" s="158" t="s">
        <v>175</v>
      </c>
      <c r="D1018" s="158" t="s">
        <v>20</v>
      </c>
      <c r="E1018" s="161" t="s">
        <v>2037</v>
      </c>
      <c r="F1018" s="161">
        <v>108</v>
      </c>
      <c r="G1018" s="161">
        <v>108</v>
      </c>
      <c r="H1018" s="161">
        <v>1</v>
      </c>
      <c r="I1018" s="161" t="s">
        <v>219</v>
      </c>
      <c r="J1018" s="161" t="s">
        <v>201</v>
      </c>
      <c r="K1018" s="161" t="s">
        <v>821</v>
      </c>
      <c r="L1018" s="161">
        <v>0</v>
      </c>
      <c r="M1018" s="161" t="s">
        <v>1048</v>
      </c>
      <c r="N1018" s="158" t="s">
        <v>25</v>
      </c>
      <c r="O1018" s="161"/>
    </row>
    <row r="1019" spans="1:15" ht="15" customHeight="1">
      <c r="A1019" s="161">
        <v>1018</v>
      </c>
      <c r="B1019" s="162">
        <v>60000000383</v>
      </c>
      <c r="C1019" s="158" t="s">
        <v>64</v>
      </c>
      <c r="D1019" s="158" t="s">
        <v>20</v>
      </c>
      <c r="E1019" s="161" t="s">
        <v>2037</v>
      </c>
      <c r="F1019" s="161">
        <v>192</v>
      </c>
      <c r="G1019" s="161">
        <v>192</v>
      </c>
      <c r="H1019" s="161">
        <v>1</v>
      </c>
      <c r="I1019" s="161" t="s">
        <v>224</v>
      </c>
      <c r="J1019" s="161" t="s">
        <v>48</v>
      </c>
      <c r="K1019" s="161">
        <v>40</v>
      </c>
      <c r="L1019" s="161">
        <v>0</v>
      </c>
      <c r="M1019" s="161" t="s">
        <v>1066</v>
      </c>
      <c r="N1019" s="158" t="s">
        <v>36</v>
      </c>
      <c r="O1019" s="161"/>
    </row>
    <row r="1020" spans="1:15" ht="15" customHeight="1">
      <c r="A1020" s="161">
        <v>1019</v>
      </c>
      <c r="B1020" s="162">
        <v>60000000382</v>
      </c>
      <c r="C1020" s="158" t="s">
        <v>52</v>
      </c>
      <c r="D1020" s="158" t="s">
        <v>20</v>
      </c>
      <c r="E1020" s="161" t="s">
        <v>2037</v>
      </c>
      <c r="F1020" s="161">
        <v>144</v>
      </c>
      <c r="G1020" s="161">
        <v>144</v>
      </c>
      <c r="H1020" s="161">
        <v>1</v>
      </c>
      <c r="I1020" s="161" t="s">
        <v>225</v>
      </c>
      <c r="J1020" s="161" t="s">
        <v>18</v>
      </c>
      <c r="K1020" s="161">
        <v>12</v>
      </c>
      <c r="L1020" s="161">
        <v>0</v>
      </c>
      <c r="M1020" s="161" t="s">
        <v>1064</v>
      </c>
      <c r="N1020" s="158" t="s">
        <v>36</v>
      </c>
      <c r="O1020" s="161"/>
    </row>
    <row r="1021" spans="1:15" ht="15" customHeight="1">
      <c r="A1021" s="161">
        <v>1020</v>
      </c>
      <c r="B1021" s="162">
        <v>60000000379</v>
      </c>
      <c r="C1021" s="158" t="s">
        <v>69</v>
      </c>
      <c r="D1021" s="158" t="s">
        <v>20</v>
      </c>
      <c r="E1021" s="161" t="s">
        <v>2037</v>
      </c>
      <c r="F1021" s="161">
        <v>236</v>
      </c>
      <c r="G1021" s="161">
        <v>236</v>
      </c>
      <c r="H1021" s="161">
        <v>1</v>
      </c>
      <c r="I1021" s="161" t="s">
        <v>226</v>
      </c>
      <c r="J1021" s="161" t="s">
        <v>67</v>
      </c>
      <c r="K1021" s="161">
        <v>40</v>
      </c>
      <c r="L1021" s="161">
        <v>0</v>
      </c>
      <c r="M1021" s="161" t="s">
        <v>1053</v>
      </c>
      <c r="N1021" s="158" t="s">
        <v>25</v>
      </c>
      <c r="O1021" s="161"/>
    </row>
    <row r="1022" spans="1:15" ht="15" customHeight="1">
      <c r="A1022" s="161">
        <v>1021</v>
      </c>
      <c r="B1022" s="162">
        <v>60000000372</v>
      </c>
      <c r="C1022" s="158" t="s">
        <v>14</v>
      </c>
      <c r="D1022" s="158" t="s">
        <v>20</v>
      </c>
      <c r="E1022" s="161" t="s">
        <v>2037</v>
      </c>
      <c r="F1022" s="161">
        <v>176</v>
      </c>
      <c r="G1022" s="161">
        <v>176</v>
      </c>
      <c r="H1022" s="161">
        <v>1</v>
      </c>
      <c r="I1022" s="161" t="s">
        <v>227</v>
      </c>
      <c r="J1022" s="161" t="s">
        <v>195</v>
      </c>
      <c r="K1022" s="161">
        <v>38</v>
      </c>
      <c r="L1022" s="161">
        <v>0</v>
      </c>
      <c r="M1022" s="161" t="s">
        <v>1063</v>
      </c>
      <c r="N1022" s="158" t="s">
        <v>149</v>
      </c>
      <c r="O1022" s="161"/>
    </row>
    <row r="1023" spans="1:15" ht="15" customHeight="1">
      <c r="A1023" s="161">
        <v>1022</v>
      </c>
      <c r="B1023" s="162">
        <v>60000000368</v>
      </c>
      <c r="C1023" s="158" t="s">
        <v>138</v>
      </c>
      <c r="D1023" s="158" t="s">
        <v>30</v>
      </c>
      <c r="E1023" s="161" t="s">
        <v>2037</v>
      </c>
      <c r="F1023" s="161">
        <v>3.4000000000000002E-2</v>
      </c>
      <c r="G1023" s="161">
        <v>3.4000000000000002E-2</v>
      </c>
      <c r="H1023" s="161">
        <v>1</v>
      </c>
      <c r="I1023" s="161" t="s">
        <v>194</v>
      </c>
      <c r="J1023" s="161" t="s">
        <v>18</v>
      </c>
      <c r="K1023" s="161">
        <v>0</v>
      </c>
      <c r="L1023" s="161">
        <v>0</v>
      </c>
      <c r="M1023" s="161" t="s">
        <v>1040</v>
      </c>
      <c r="N1023" s="158" t="s">
        <v>140</v>
      </c>
      <c r="O1023" s="161"/>
    </row>
    <row r="1024" spans="1:15" ht="15" customHeight="1">
      <c r="A1024" s="161">
        <v>1023</v>
      </c>
      <c r="B1024" s="162">
        <v>60000000409</v>
      </c>
      <c r="C1024" s="158" t="s">
        <v>47</v>
      </c>
      <c r="D1024" s="163" t="s">
        <v>10</v>
      </c>
      <c r="E1024" s="161" t="s">
        <v>2037</v>
      </c>
      <c r="F1024" s="161">
        <v>178</v>
      </c>
      <c r="G1024" s="161">
        <v>178</v>
      </c>
      <c r="H1024" s="161">
        <v>1</v>
      </c>
      <c r="I1024" s="161" t="s">
        <v>194</v>
      </c>
      <c r="J1024" s="161" t="s">
        <v>67</v>
      </c>
      <c r="K1024" s="161" t="s">
        <v>821</v>
      </c>
      <c r="L1024" s="161">
        <v>0</v>
      </c>
      <c r="M1024" s="161" t="s">
        <v>1053</v>
      </c>
      <c r="N1024" s="158" t="s">
        <v>149</v>
      </c>
      <c r="O1024" s="161"/>
    </row>
    <row r="1025" spans="1:15" ht="15" customHeight="1">
      <c r="A1025" s="161">
        <v>1024</v>
      </c>
      <c r="B1025" s="162">
        <v>60000000395</v>
      </c>
      <c r="C1025" s="158" t="s">
        <v>64</v>
      </c>
      <c r="D1025" s="158" t="s">
        <v>20</v>
      </c>
      <c r="E1025" s="161" t="s">
        <v>2037</v>
      </c>
      <c r="F1025" s="161">
        <v>9.6000000000000002E-2</v>
      </c>
      <c r="G1025" s="161">
        <v>9.6000000000000002E-2</v>
      </c>
      <c r="H1025" s="161">
        <v>1</v>
      </c>
      <c r="I1025" s="161" t="s">
        <v>207</v>
      </c>
      <c r="J1025" s="161" t="s">
        <v>223</v>
      </c>
      <c r="K1025" s="161">
        <v>36</v>
      </c>
      <c r="L1025" s="161">
        <v>0</v>
      </c>
      <c r="M1025" s="161" t="s">
        <v>1058</v>
      </c>
      <c r="N1025" s="158" t="s">
        <v>228</v>
      </c>
      <c r="O1025" s="161"/>
    </row>
    <row r="1026" spans="1:15" ht="15" customHeight="1">
      <c r="A1026" s="161">
        <v>1025</v>
      </c>
      <c r="B1026" s="162">
        <v>60000000394</v>
      </c>
      <c r="C1026" s="158" t="s">
        <v>64</v>
      </c>
      <c r="D1026" s="158" t="s">
        <v>20</v>
      </c>
      <c r="E1026" s="161" t="s">
        <v>2037</v>
      </c>
      <c r="F1026" s="161">
        <v>244</v>
      </c>
      <c r="G1026" s="161">
        <v>244</v>
      </c>
      <c r="H1026" s="161">
        <v>1</v>
      </c>
      <c r="I1026" s="161" t="s">
        <v>194</v>
      </c>
      <c r="J1026" s="161" t="s">
        <v>63</v>
      </c>
      <c r="K1026" s="161">
        <v>38</v>
      </c>
      <c r="L1026" s="161">
        <v>0</v>
      </c>
      <c r="M1026" s="161" t="s">
        <v>1058</v>
      </c>
      <c r="N1026" s="158" t="s">
        <v>36</v>
      </c>
      <c r="O1026" s="161"/>
    </row>
    <row r="1027" spans="1:15" ht="15" customHeight="1">
      <c r="A1027" s="161">
        <v>1026</v>
      </c>
      <c r="B1027" s="162">
        <v>60000000367</v>
      </c>
      <c r="C1027" s="158" t="s">
        <v>47</v>
      </c>
      <c r="D1027" s="163" t="s">
        <v>10</v>
      </c>
      <c r="E1027" s="161" t="s">
        <v>2037</v>
      </c>
      <c r="F1027" s="161">
        <v>222</v>
      </c>
      <c r="G1027" s="161">
        <v>222</v>
      </c>
      <c r="H1027" s="161">
        <v>1</v>
      </c>
      <c r="I1027" s="161" t="s">
        <v>207</v>
      </c>
      <c r="J1027" s="161" t="s">
        <v>67</v>
      </c>
      <c r="K1027" s="161" t="s">
        <v>821</v>
      </c>
      <c r="L1027" s="161">
        <v>0</v>
      </c>
      <c r="M1027" s="161" t="s">
        <v>1053</v>
      </c>
      <c r="N1027" s="158" t="s">
        <v>25</v>
      </c>
      <c r="O1027" s="161"/>
    </row>
    <row r="1028" spans="1:15" ht="15" customHeight="1">
      <c r="A1028" s="161">
        <v>1027</v>
      </c>
      <c r="B1028" s="162">
        <v>60000000365</v>
      </c>
      <c r="C1028" s="158" t="s">
        <v>175</v>
      </c>
      <c r="D1028" s="158" t="s">
        <v>20</v>
      </c>
      <c r="E1028" s="161" t="s">
        <v>2037</v>
      </c>
      <c r="F1028" s="161">
        <v>8.5999999999999993E-2</v>
      </c>
      <c r="G1028" s="161">
        <v>8.5999999999999993E-2</v>
      </c>
      <c r="H1028" s="161">
        <v>1</v>
      </c>
      <c r="I1028" s="161" t="s">
        <v>229</v>
      </c>
      <c r="J1028" s="161" t="s">
        <v>18</v>
      </c>
      <c r="K1028" s="161" t="s">
        <v>810</v>
      </c>
      <c r="L1028" s="161">
        <v>0</v>
      </c>
      <c r="M1028" s="161" t="s">
        <v>1064</v>
      </c>
      <c r="N1028" s="158" t="s">
        <v>25</v>
      </c>
      <c r="O1028" s="161"/>
    </row>
    <row r="1029" spans="1:15" ht="15" customHeight="1">
      <c r="A1029" s="161">
        <v>1028</v>
      </c>
      <c r="B1029" s="162">
        <v>60000000362</v>
      </c>
      <c r="C1029" s="158" t="s">
        <v>64</v>
      </c>
      <c r="D1029" s="158" t="s">
        <v>20</v>
      </c>
      <c r="E1029" s="161" t="s">
        <v>2037</v>
      </c>
      <c r="F1029" s="161">
        <v>200</v>
      </c>
      <c r="G1029" s="161">
        <v>200</v>
      </c>
      <c r="H1029" s="161">
        <v>1</v>
      </c>
      <c r="I1029" s="161" t="s">
        <v>194</v>
      </c>
      <c r="J1029" s="161" t="s">
        <v>48</v>
      </c>
      <c r="K1029" s="161">
        <v>38</v>
      </c>
      <c r="L1029" s="161">
        <v>0</v>
      </c>
      <c r="M1029" s="161" t="s">
        <v>1048</v>
      </c>
      <c r="N1029" s="158" t="s">
        <v>36</v>
      </c>
      <c r="O1029" s="161"/>
    </row>
    <row r="1030" spans="1:15" ht="15" customHeight="1">
      <c r="A1030" s="161">
        <v>1029</v>
      </c>
      <c r="B1030" s="162">
        <v>60000000363</v>
      </c>
      <c r="C1030" s="158" t="s">
        <v>64</v>
      </c>
      <c r="D1030" s="158" t="s">
        <v>20</v>
      </c>
      <c r="E1030" s="161" t="s">
        <v>2037</v>
      </c>
      <c r="F1030" s="161">
        <v>196</v>
      </c>
      <c r="G1030" s="161">
        <v>196</v>
      </c>
      <c r="H1030" s="161">
        <v>1</v>
      </c>
      <c r="I1030" s="161" t="s">
        <v>224</v>
      </c>
      <c r="J1030" s="161" t="s">
        <v>48</v>
      </c>
      <c r="K1030" s="161">
        <v>38</v>
      </c>
      <c r="L1030" s="161">
        <v>0</v>
      </c>
      <c r="M1030" s="161" t="s">
        <v>1069</v>
      </c>
      <c r="N1030" s="158" t="s">
        <v>25</v>
      </c>
      <c r="O1030" s="161"/>
    </row>
    <row r="1031" spans="1:15" ht="15" customHeight="1">
      <c r="A1031" s="161">
        <v>1030</v>
      </c>
      <c r="B1031" s="162">
        <v>60000000366</v>
      </c>
      <c r="C1031" s="158" t="s">
        <v>120</v>
      </c>
      <c r="D1031" s="158" t="s">
        <v>20</v>
      </c>
      <c r="E1031" s="161" t="s">
        <v>2037</v>
      </c>
      <c r="F1031" s="161">
        <v>312</v>
      </c>
      <c r="G1031" s="161">
        <v>312</v>
      </c>
      <c r="H1031" s="161">
        <v>1</v>
      </c>
      <c r="I1031" s="161" t="s">
        <v>216</v>
      </c>
      <c r="J1031" s="161" t="s">
        <v>18</v>
      </c>
      <c r="K1031" s="161">
        <v>0</v>
      </c>
      <c r="L1031" s="161">
        <v>0</v>
      </c>
      <c r="M1031" s="161" t="s">
        <v>1058</v>
      </c>
      <c r="N1031" s="158" t="s">
        <v>45</v>
      </c>
      <c r="O1031" s="161"/>
    </row>
    <row r="1032" spans="1:15" ht="15" customHeight="1">
      <c r="A1032" s="161">
        <v>1031</v>
      </c>
      <c r="B1032" s="162">
        <v>60000000371</v>
      </c>
      <c r="C1032" s="158" t="s">
        <v>47</v>
      </c>
      <c r="D1032" s="163" t="s">
        <v>10</v>
      </c>
      <c r="E1032" s="161" t="s">
        <v>2037</v>
      </c>
      <c r="F1032" s="161">
        <v>154</v>
      </c>
      <c r="G1032" s="161">
        <v>154</v>
      </c>
      <c r="H1032" s="161">
        <v>1</v>
      </c>
      <c r="I1032" s="161" t="s">
        <v>207</v>
      </c>
      <c r="J1032" s="161" t="s">
        <v>18</v>
      </c>
      <c r="K1032" s="161" t="s">
        <v>858</v>
      </c>
      <c r="L1032" s="161">
        <v>0</v>
      </c>
      <c r="M1032" s="161" t="s">
        <v>1053</v>
      </c>
      <c r="N1032" s="158" t="s">
        <v>149</v>
      </c>
      <c r="O1032" s="161"/>
    </row>
    <row r="1033" spans="1:15" ht="15" customHeight="1">
      <c r="A1033" s="161">
        <v>1032</v>
      </c>
      <c r="B1033" s="162">
        <v>60000000370</v>
      </c>
      <c r="C1033" s="158" t="s">
        <v>64</v>
      </c>
      <c r="D1033" s="158" t="s">
        <v>20</v>
      </c>
      <c r="E1033" s="161" t="s">
        <v>2037</v>
      </c>
      <c r="F1033" s="161">
        <v>206</v>
      </c>
      <c r="G1033" s="161">
        <v>206</v>
      </c>
      <c r="H1033" s="161">
        <v>1</v>
      </c>
      <c r="I1033" s="161" t="s">
        <v>230</v>
      </c>
      <c r="J1033" s="161" t="s">
        <v>18</v>
      </c>
      <c r="K1033" s="161" t="s">
        <v>1016</v>
      </c>
      <c r="L1033" s="161">
        <v>0</v>
      </c>
      <c r="M1033" s="161" t="s">
        <v>1048</v>
      </c>
      <c r="N1033" s="158" t="s">
        <v>36</v>
      </c>
      <c r="O1033" s="161"/>
    </row>
    <row r="1034" spans="1:15" ht="15" customHeight="1">
      <c r="A1034" s="161">
        <v>1033</v>
      </c>
      <c r="B1034" s="162">
        <v>60000000416</v>
      </c>
      <c r="C1034" s="158" t="s">
        <v>62</v>
      </c>
      <c r="D1034" s="158" t="s">
        <v>20</v>
      </c>
      <c r="E1034" s="161" t="s">
        <v>2038</v>
      </c>
      <c r="F1034" s="161">
        <v>876</v>
      </c>
      <c r="G1034" s="161">
        <v>876</v>
      </c>
      <c r="H1034" s="161">
        <v>1</v>
      </c>
      <c r="I1034" s="161" t="s">
        <v>207</v>
      </c>
      <c r="J1034" s="161" t="s">
        <v>67</v>
      </c>
      <c r="K1034" s="161" t="s">
        <v>825</v>
      </c>
      <c r="L1034" s="161">
        <v>0</v>
      </c>
      <c r="M1034" s="161" t="s">
        <v>1057</v>
      </c>
      <c r="N1034" s="158" t="s">
        <v>25</v>
      </c>
      <c r="O1034" s="161"/>
    </row>
    <row r="1035" spans="1:15" ht="15" customHeight="1">
      <c r="A1035" s="161">
        <v>1034</v>
      </c>
      <c r="B1035" s="162">
        <v>60000000369</v>
      </c>
      <c r="C1035" s="158" t="s">
        <v>64</v>
      </c>
      <c r="D1035" s="158" t="s">
        <v>20</v>
      </c>
      <c r="E1035" s="161" t="s">
        <v>2037</v>
      </c>
      <c r="F1035" s="161">
        <v>178</v>
      </c>
      <c r="G1035" s="161">
        <v>178</v>
      </c>
      <c r="H1035" s="161">
        <v>1</v>
      </c>
      <c r="I1035" s="161" t="s">
        <v>231</v>
      </c>
      <c r="J1035" s="161" t="s">
        <v>48</v>
      </c>
      <c r="K1035" s="161">
        <v>42</v>
      </c>
      <c r="L1035" s="161">
        <v>0</v>
      </c>
      <c r="M1035" s="161" t="s">
        <v>1053</v>
      </c>
      <c r="N1035" s="158" t="s">
        <v>36</v>
      </c>
      <c r="O1035" s="161"/>
    </row>
    <row r="1036" spans="1:15" ht="15" customHeight="1">
      <c r="A1036" s="161">
        <v>1035</v>
      </c>
      <c r="B1036" s="162">
        <v>60000000397</v>
      </c>
      <c r="C1036" s="158" t="s">
        <v>64</v>
      </c>
      <c r="D1036" s="158" t="s">
        <v>20</v>
      </c>
      <c r="E1036" s="161" t="s">
        <v>2037</v>
      </c>
      <c r="F1036" s="161">
        <v>424</v>
      </c>
      <c r="G1036" s="161">
        <v>424</v>
      </c>
      <c r="H1036" s="161">
        <v>1</v>
      </c>
      <c r="I1036" s="161" t="s">
        <v>194</v>
      </c>
      <c r="J1036" s="161" t="s">
        <v>48</v>
      </c>
      <c r="K1036" s="161">
        <v>38</v>
      </c>
      <c r="L1036" s="161">
        <v>0</v>
      </c>
      <c r="M1036" s="161" t="s">
        <v>1071</v>
      </c>
      <c r="N1036" s="158" t="s">
        <v>25</v>
      </c>
      <c r="O1036" s="161"/>
    </row>
    <row r="1037" spans="1:15" ht="15" customHeight="1">
      <c r="A1037" s="161">
        <v>1036</v>
      </c>
      <c r="B1037" s="162">
        <v>60000000396</v>
      </c>
      <c r="C1037" s="158" t="s">
        <v>64</v>
      </c>
      <c r="D1037" s="158" t="s">
        <v>20</v>
      </c>
      <c r="E1037" s="161" t="s">
        <v>2037</v>
      </c>
      <c r="F1037" s="161">
        <v>424</v>
      </c>
      <c r="G1037" s="161">
        <v>424</v>
      </c>
      <c r="H1037" s="161">
        <v>1</v>
      </c>
      <c r="I1037" s="161" t="s">
        <v>194</v>
      </c>
      <c r="J1037" s="161" t="s">
        <v>48</v>
      </c>
      <c r="K1037" s="161" t="s">
        <v>1072</v>
      </c>
      <c r="L1037" s="161">
        <v>0</v>
      </c>
      <c r="M1037" s="161" t="s">
        <v>1071</v>
      </c>
      <c r="N1037" s="158" t="s">
        <v>25</v>
      </c>
      <c r="O1037" s="161"/>
    </row>
    <row r="1038" spans="1:15" ht="15" customHeight="1">
      <c r="A1038" s="161">
        <v>1037</v>
      </c>
      <c r="B1038" s="162">
        <v>60000000364</v>
      </c>
      <c r="C1038" s="158" t="s">
        <v>175</v>
      </c>
      <c r="D1038" s="158" t="s">
        <v>20</v>
      </c>
      <c r="E1038" s="161" t="s">
        <v>2037</v>
      </c>
      <c r="F1038" s="161">
        <v>8.4000000000000005E-2</v>
      </c>
      <c r="G1038" s="161">
        <v>8.4000000000000005E-2</v>
      </c>
      <c r="H1038" s="161">
        <v>1</v>
      </c>
      <c r="I1038" s="161" t="s">
        <v>219</v>
      </c>
      <c r="J1038" s="161" t="s">
        <v>201</v>
      </c>
      <c r="K1038" s="161" t="s">
        <v>810</v>
      </c>
      <c r="L1038" s="161">
        <v>0</v>
      </c>
      <c r="M1038" s="161" t="s">
        <v>1064</v>
      </c>
      <c r="N1038" s="158" t="s">
        <v>36</v>
      </c>
      <c r="O1038" s="161"/>
    </row>
    <row r="1039" spans="1:15" ht="15" customHeight="1">
      <c r="A1039" s="161">
        <v>1038</v>
      </c>
      <c r="B1039" s="162">
        <v>60000000376</v>
      </c>
      <c r="C1039" s="158" t="s">
        <v>64</v>
      </c>
      <c r="D1039" s="158" t="s">
        <v>20</v>
      </c>
      <c r="E1039" s="161" t="s">
        <v>2037</v>
      </c>
      <c r="F1039" s="161">
        <v>166</v>
      </c>
      <c r="G1039" s="161">
        <v>166</v>
      </c>
      <c r="H1039" s="161">
        <v>1</v>
      </c>
      <c r="I1039" s="161" t="s">
        <v>232</v>
      </c>
      <c r="J1039" s="161" t="s">
        <v>195</v>
      </c>
      <c r="K1039" s="161" t="s">
        <v>1072</v>
      </c>
      <c r="L1039" s="161">
        <v>0</v>
      </c>
      <c r="M1039" s="161" t="s">
        <v>1063</v>
      </c>
      <c r="N1039" s="158" t="s">
        <v>36</v>
      </c>
      <c r="O1039" s="161"/>
    </row>
    <row r="1040" spans="1:15" ht="15" customHeight="1">
      <c r="A1040" s="161">
        <v>1039</v>
      </c>
      <c r="B1040" s="162">
        <v>60000000374</v>
      </c>
      <c r="C1040" s="158" t="s">
        <v>52</v>
      </c>
      <c r="D1040" s="158" t="s">
        <v>20</v>
      </c>
      <c r="E1040" s="161" t="s">
        <v>2037</v>
      </c>
      <c r="F1040" s="161">
        <v>240</v>
      </c>
      <c r="G1040" s="161">
        <v>240</v>
      </c>
      <c r="H1040" s="161">
        <v>1</v>
      </c>
      <c r="I1040" s="161" t="s">
        <v>233</v>
      </c>
      <c r="J1040" s="161" t="s">
        <v>18</v>
      </c>
      <c r="K1040" s="161">
        <v>36</v>
      </c>
      <c r="L1040" s="161">
        <v>0</v>
      </c>
      <c r="M1040" s="161" t="s">
        <v>1058</v>
      </c>
      <c r="N1040" s="158" t="s">
        <v>36</v>
      </c>
      <c r="O1040" s="161"/>
    </row>
    <row r="1041" spans="1:15" ht="15" customHeight="1">
      <c r="A1041" s="161">
        <v>1040</v>
      </c>
      <c r="B1041" s="162">
        <v>60000000377</v>
      </c>
      <c r="C1041" s="158" t="s">
        <v>234</v>
      </c>
      <c r="D1041" s="158" t="s">
        <v>20</v>
      </c>
      <c r="E1041" s="161" t="s">
        <v>2037</v>
      </c>
      <c r="F1041" s="161">
        <v>228</v>
      </c>
      <c r="G1041" s="161">
        <v>228</v>
      </c>
      <c r="H1041" s="161">
        <v>1</v>
      </c>
      <c r="I1041" s="161" t="s">
        <v>235</v>
      </c>
      <c r="J1041" s="161" t="s">
        <v>236</v>
      </c>
      <c r="K1041" s="161" t="s">
        <v>810</v>
      </c>
      <c r="L1041" s="161">
        <v>0</v>
      </c>
      <c r="M1041" s="161" t="s">
        <v>1073</v>
      </c>
      <c r="N1041" s="158" t="s">
        <v>13</v>
      </c>
      <c r="O1041" s="161"/>
    </row>
    <row r="1042" spans="1:15" ht="15" customHeight="1">
      <c r="A1042" s="161">
        <v>1041</v>
      </c>
      <c r="B1042" s="162">
        <v>60000000384</v>
      </c>
      <c r="C1042" s="158" t="s">
        <v>52</v>
      </c>
      <c r="D1042" s="158" t="s">
        <v>20</v>
      </c>
      <c r="E1042" s="161" t="s">
        <v>2037</v>
      </c>
      <c r="F1042" s="161">
        <v>258</v>
      </c>
      <c r="G1042" s="161">
        <v>258</v>
      </c>
      <c r="H1042" s="161">
        <v>1</v>
      </c>
      <c r="I1042" s="161" t="s">
        <v>222</v>
      </c>
      <c r="J1042" s="161" t="s">
        <v>223</v>
      </c>
      <c r="K1042" s="161">
        <v>38</v>
      </c>
      <c r="L1042" s="161">
        <v>0</v>
      </c>
      <c r="M1042" s="161" t="s">
        <v>1053</v>
      </c>
      <c r="N1042" s="158" t="s">
        <v>36</v>
      </c>
      <c r="O1042" s="161"/>
    </row>
    <row r="1043" spans="1:15" ht="15" customHeight="1">
      <c r="A1043" s="161">
        <v>1042</v>
      </c>
      <c r="B1043" s="162">
        <v>60000000373</v>
      </c>
      <c r="C1043" s="158" t="s">
        <v>175</v>
      </c>
      <c r="D1043" s="158" t="s">
        <v>20</v>
      </c>
      <c r="E1043" s="161" t="s">
        <v>2037</v>
      </c>
      <c r="F1043" s="161">
        <v>130</v>
      </c>
      <c r="G1043" s="161">
        <v>130</v>
      </c>
      <c r="H1043" s="161">
        <v>1</v>
      </c>
      <c r="I1043" s="161" t="s">
        <v>237</v>
      </c>
      <c r="J1043" s="161" t="s">
        <v>18</v>
      </c>
      <c r="K1043" s="161" t="s">
        <v>1074</v>
      </c>
      <c r="L1043" s="161">
        <v>0</v>
      </c>
      <c r="M1043" s="161" t="s">
        <v>1033</v>
      </c>
      <c r="N1043" s="158" t="s">
        <v>36</v>
      </c>
      <c r="O1043" s="161"/>
    </row>
    <row r="1044" spans="1:15" ht="15" customHeight="1">
      <c r="A1044" s="161">
        <v>1043</v>
      </c>
      <c r="B1044" s="162">
        <v>60000000378</v>
      </c>
      <c r="C1044" s="158" t="s">
        <v>69</v>
      </c>
      <c r="D1044" s="158" t="s">
        <v>20</v>
      </c>
      <c r="E1044" s="161" t="s">
        <v>2039</v>
      </c>
      <c r="F1044" s="161">
        <v>282</v>
      </c>
      <c r="G1044" s="161">
        <v>282</v>
      </c>
      <c r="H1044" s="161">
        <v>1</v>
      </c>
      <c r="I1044" s="161" t="s">
        <v>229</v>
      </c>
      <c r="J1044" s="161" t="s">
        <v>12</v>
      </c>
      <c r="K1044" s="161" t="s">
        <v>978</v>
      </c>
      <c r="L1044" s="161">
        <v>0</v>
      </c>
      <c r="M1044" s="161" t="s">
        <v>1064</v>
      </c>
      <c r="N1044" s="158" t="s">
        <v>25</v>
      </c>
      <c r="O1044" s="161"/>
    </row>
    <row r="1045" spans="1:15" ht="15" customHeight="1">
      <c r="A1045" s="161">
        <v>1044</v>
      </c>
      <c r="B1045" s="162">
        <v>60000000361</v>
      </c>
      <c r="C1045" s="158" t="s">
        <v>64</v>
      </c>
      <c r="D1045" s="158" t="s">
        <v>20</v>
      </c>
      <c r="E1045" s="161" t="s">
        <v>2037</v>
      </c>
      <c r="F1045" s="161">
        <v>170</v>
      </c>
      <c r="G1045" s="161">
        <v>170</v>
      </c>
      <c r="H1045" s="161">
        <v>1</v>
      </c>
      <c r="I1045" s="161" t="s">
        <v>194</v>
      </c>
      <c r="J1045" s="161" t="s">
        <v>223</v>
      </c>
      <c r="K1045" s="161">
        <v>40</v>
      </c>
      <c r="L1045" s="161">
        <v>0</v>
      </c>
      <c r="M1045" s="161" t="s">
        <v>1033</v>
      </c>
      <c r="N1045" s="158" t="s">
        <v>36</v>
      </c>
      <c r="O1045" s="161"/>
    </row>
    <row r="1046" spans="1:15" ht="15" customHeight="1">
      <c r="A1046" s="161">
        <v>1045</v>
      </c>
      <c r="B1046" s="162">
        <v>60000000387</v>
      </c>
      <c r="C1046" s="158" t="s">
        <v>175</v>
      </c>
      <c r="D1046" s="158" t="s">
        <v>20</v>
      </c>
      <c r="E1046" s="161" t="s">
        <v>2037</v>
      </c>
      <c r="F1046" s="161">
        <v>140</v>
      </c>
      <c r="G1046" s="161">
        <v>140</v>
      </c>
      <c r="H1046" s="161">
        <v>1</v>
      </c>
      <c r="I1046" s="161" t="s">
        <v>238</v>
      </c>
      <c r="J1046" s="161" t="s">
        <v>18</v>
      </c>
      <c r="K1046" s="161" t="s">
        <v>1075</v>
      </c>
      <c r="L1046" s="161">
        <v>0</v>
      </c>
      <c r="M1046" s="161" t="s">
        <v>1057</v>
      </c>
      <c r="N1046" s="158" t="s">
        <v>239</v>
      </c>
      <c r="O1046" s="161"/>
    </row>
    <row r="1047" spans="1:15" ht="15" customHeight="1">
      <c r="A1047" s="161">
        <v>1046</v>
      </c>
      <c r="B1047" s="162">
        <v>60000000360</v>
      </c>
      <c r="C1047" s="158" t="s">
        <v>175</v>
      </c>
      <c r="D1047" s="158" t="s">
        <v>20</v>
      </c>
      <c r="E1047" s="161" t="s">
        <v>2037</v>
      </c>
      <c r="F1047" s="161">
        <v>5.8000000000000003E-2</v>
      </c>
      <c r="G1047" s="161">
        <v>5.8000000000000003E-2</v>
      </c>
      <c r="H1047" s="161">
        <v>1</v>
      </c>
      <c r="I1047" s="161" t="s">
        <v>207</v>
      </c>
      <c r="J1047" s="161" t="s">
        <v>12</v>
      </c>
      <c r="K1047" s="161">
        <v>42</v>
      </c>
      <c r="L1047" s="161">
        <v>0</v>
      </c>
      <c r="M1047" s="161" t="s">
        <v>1033</v>
      </c>
      <c r="N1047" s="158" t="s">
        <v>25</v>
      </c>
      <c r="O1047" s="161"/>
    </row>
    <row r="1048" spans="1:15" ht="15" customHeight="1">
      <c r="A1048" s="161">
        <v>1047</v>
      </c>
      <c r="B1048" s="162">
        <v>60000000407</v>
      </c>
      <c r="C1048" s="158" t="s">
        <v>64</v>
      </c>
      <c r="D1048" s="158" t="s">
        <v>20</v>
      </c>
      <c r="E1048" s="161" t="s">
        <v>2037</v>
      </c>
      <c r="F1048" s="161">
        <v>236</v>
      </c>
      <c r="G1048" s="161">
        <v>236</v>
      </c>
      <c r="H1048" s="161">
        <v>1</v>
      </c>
      <c r="I1048" s="161" t="s">
        <v>240</v>
      </c>
      <c r="J1048" s="161" t="s">
        <v>18</v>
      </c>
      <c r="K1048" s="161">
        <v>40</v>
      </c>
      <c r="L1048" s="161">
        <v>0</v>
      </c>
      <c r="M1048" s="161" t="s">
        <v>1058</v>
      </c>
      <c r="N1048" s="158" t="s">
        <v>36</v>
      </c>
      <c r="O1048" s="161"/>
    </row>
    <row r="1049" spans="1:15" ht="15" customHeight="1">
      <c r="A1049" s="161">
        <v>1048</v>
      </c>
      <c r="B1049" s="162">
        <v>60000000359</v>
      </c>
      <c r="C1049" s="158" t="s">
        <v>64</v>
      </c>
      <c r="D1049" s="158" t="s">
        <v>20</v>
      </c>
      <c r="E1049" s="161" t="s">
        <v>2037</v>
      </c>
      <c r="F1049" s="161">
        <v>460</v>
      </c>
      <c r="G1049" s="161">
        <v>460</v>
      </c>
      <c r="H1049" s="161">
        <v>1</v>
      </c>
      <c r="I1049" s="161" t="s">
        <v>194</v>
      </c>
      <c r="J1049" s="161" t="s">
        <v>201</v>
      </c>
      <c r="K1049" s="161">
        <v>40</v>
      </c>
      <c r="L1049" s="161">
        <v>0</v>
      </c>
      <c r="M1049" s="161" t="s">
        <v>1053</v>
      </c>
      <c r="N1049" s="158" t="s">
        <v>36</v>
      </c>
      <c r="O1049" s="161"/>
    </row>
    <row r="1050" spans="1:15" ht="15" customHeight="1">
      <c r="A1050" s="161">
        <v>1049</v>
      </c>
      <c r="B1050" s="162">
        <v>60000000388</v>
      </c>
      <c r="C1050" s="158" t="s">
        <v>64</v>
      </c>
      <c r="D1050" s="158" t="s">
        <v>20</v>
      </c>
      <c r="E1050" s="161" t="s">
        <v>2037</v>
      </c>
      <c r="F1050" s="161">
        <v>348</v>
      </c>
      <c r="G1050" s="161">
        <v>348</v>
      </c>
      <c r="H1050" s="161">
        <v>1</v>
      </c>
      <c r="I1050" s="161" t="s">
        <v>241</v>
      </c>
      <c r="J1050" s="161" t="s">
        <v>48</v>
      </c>
      <c r="K1050" s="161">
        <v>34</v>
      </c>
      <c r="L1050" s="161">
        <v>0</v>
      </c>
      <c r="M1050" s="161" t="s">
        <v>1077</v>
      </c>
      <c r="N1050" s="158" t="s">
        <v>36</v>
      </c>
      <c r="O1050" s="161"/>
    </row>
    <row r="1051" spans="1:15" ht="15" customHeight="1">
      <c r="A1051" s="161">
        <v>1050</v>
      </c>
      <c r="B1051" s="162">
        <v>60000000358</v>
      </c>
      <c r="C1051" s="158" t="s">
        <v>46</v>
      </c>
      <c r="D1051" s="158" t="s">
        <v>20</v>
      </c>
      <c r="E1051" s="161" t="s">
        <v>2037</v>
      </c>
      <c r="F1051" s="161">
        <v>126</v>
      </c>
      <c r="G1051" s="161">
        <v>126</v>
      </c>
      <c r="H1051" s="161">
        <v>1</v>
      </c>
      <c r="I1051" s="161" t="s">
        <v>242</v>
      </c>
      <c r="J1051" s="161" t="s">
        <v>12</v>
      </c>
      <c r="K1051" s="161" t="s">
        <v>1079</v>
      </c>
      <c r="L1051" s="161">
        <v>0</v>
      </c>
      <c r="M1051" s="161" t="s">
        <v>1033</v>
      </c>
      <c r="N1051" s="158" t="s">
        <v>36</v>
      </c>
      <c r="O1051" s="161"/>
    </row>
    <row r="1052" spans="1:15" ht="15" customHeight="1">
      <c r="A1052" s="161">
        <v>1051</v>
      </c>
      <c r="B1052" s="162">
        <v>60000000357</v>
      </c>
      <c r="C1052" s="158" t="s">
        <v>46</v>
      </c>
      <c r="D1052" s="158" t="s">
        <v>20</v>
      </c>
      <c r="E1052" s="161" t="s">
        <v>2037</v>
      </c>
      <c r="F1052" s="161">
        <v>182</v>
      </c>
      <c r="G1052" s="161">
        <v>182</v>
      </c>
      <c r="H1052" s="161">
        <v>1</v>
      </c>
      <c r="I1052" s="161" t="s">
        <v>194</v>
      </c>
      <c r="J1052" s="161" t="s">
        <v>243</v>
      </c>
      <c r="K1052" s="161" t="s">
        <v>810</v>
      </c>
      <c r="L1052" s="161">
        <v>0</v>
      </c>
      <c r="M1052" s="161" t="s">
        <v>1080</v>
      </c>
      <c r="N1052" s="158" t="s">
        <v>190</v>
      </c>
      <c r="O1052" s="161"/>
    </row>
    <row r="1053" spans="1:15" ht="15" customHeight="1">
      <c r="A1053" s="161">
        <v>1052</v>
      </c>
      <c r="B1053" s="162">
        <v>60000000356</v>
      </c>
      <c r="C1053" s="158" t="s">
        <v>64</v>
      </c>
      <c r="D1053" s="158" t="s">
        <v>20</v>
      </c>
      <c r="E1053" s="161" t="s">
        <v>2037</v>
      </c>
      <c r="F1053" s="161">
        <v>434</v>
      </c>
      <c r="G1053" s="161">
        <v>434</v>
      </c>
      <c r="H1053" s="161">
        <v>1</v>
      </c>
      <c r="I1053" s="161" t="s">
        <v>194</v>
      </c>
      <c r="J1053" s="161" t="s">
        <v>18</v>
      </c>
      <c r="K1053" s="161">
        <v>36</v>
      </c>
      <c r="L1053" s="161">
        <v>0</v>
      </c>
      <c r="M1053" s="161" t="s">
        <v>1057</v>
      </c>
      <c r="N1053" s="158" t="s">
        <v>174</v>
      </c>
      <c r="O1053" s="161"/>
    </row>
    <row r="1054" spans="1:15" ht="15" customHeight="1">
      <c r="A1054" s="161">
        <v>1053</v>
      </c>
      <c r="B1054" s="162">
        <v>60000000355</v>
      </c>
      <c r="C1054" s="158" t="s">
        <v>175</v>
      </c>
      <c r="D1054" s="158" t="s">
        <v>20</v>
      </c>
      <c r="E1054" s="161" t="s">
        <v>2037</v>
      </c>
      <c r="F1054" s="161">
        <v>0.05</v>
      </c>
      <c r="G1054" s="161">
        <v>0.05</v>
      </c>
      <c r="H1054" s="161">
        <v>1</v>
      </c>
      <c r="I1054" s="161" t="s">
        <v>207</v>
      </c>
      <c r="J1054" s="161" t="s">
        <v>12</v>
      </c>
      <c r="K1054" s="161">
        <v>38</v>
      </c>
      <c r="L1054" s="161">
        <v>0</v>
      </c>
      <c r="M1054" s="161" t="s">
        <v>1033</v>
      </c>
      <c r="N1054" s="158" t="s">
        <v>25</v>
      </c>
      <c r="O1054" s="161"/>
    </row>
    <row r="1055" spans="1:15" ht="15" customHeight="1">
      <c r="A1055" s="161">
        <v>1054</v>
      </c>
      <c r="B1055" s="162">
        <v>60000000354</v>
      </c>
      <c r="C1055" s="158" t="s">
        <v>175</v>
      </c>
      <c r="D1055" s="158" t="s">
        <v>20</v>
      </c>
      <c r="E1055" s="161" t="s">
        <v>2037</v>
      </c>
      <c r="F1055" s="161">
        <v>0.06</v>
      </c>
      <c r="G1055" s="161">
        <v>0.06</v>
      </c>
      <c r="H1055" s="161">
        <v>1</v>
      </c>
      <c r="I1055" s="161" t="s">
        <v>207</v>
      </c>
      <c r="J1055" s="161" t="s">
        <v>12</v>
      </c>
      <c r="K1055" s="161">
        <v>44</v>
      </c>
      <c r="L1055" s="161">
        <v>0</v>
      </c>
      <c r="M1055" s="161" t="s">
        <v>1033</v>
      </c>
      <c r="N1055" s="158" t="s">
        <v>25</v>
      </c>
      <c r="O1055" s="161"/>
    </row>
    <row r="1056" spans="1:15" ht="15" customHeight="1">
      <c r="A1056" s="161">
        <v>1055</v>
      </c>
      <c r="B1056" s="162">
        <v>60000000353</v>
      </c>
      <c r="C1056" s="158" t="s">
        <v>47</v>
      </c>
      <c r="D1056" s="158" t="s">
        <v>20</v>
      </c>
      <c r="E1056" s="161" t="s">
        <v>2038</v>
      </c>
      <c r="F1056" s="161">
        <v>528</v>
      </c>
      <c r="G1056" s="161">
        <v>528</v>
      </c>
      <c r="H1056" s="161">
        <v>1</v>
      </c>
      <c r="I1056" s="161" t="s">
        <v>244</v>
      </c>
      <c r="J1056" s="161" t="s">
        <v>18</v>
      </c>
      <c r="K1056" s="161" t="s">
        <v>858</v>
      </c>
      <c r="L1056" s="161">
        <v>0</v>
      </c>
      <c r="M1056" s="161" t="s">
        <v>1048</v>
      </c>
      <c r="N1056" s="158" t="s">
        <v>192</v>
      </c>
      <c r="O1056" s="161"/>
    </row>
    <row r="1057" spans="1:15" ht="15" customHeight="1">
      <c r="A1057" s="161">
        <v>1056</v>
      </c>
      <c r="B1057" s="162">
        <v>60000000352</v>
      </c>
      <c r="C1057" s="158" t="s">
        <v>175</v>
      </c>
      <c r="D1057" s="158" t="s">
        <v>20</v>
      </c>
      <c r="E1057" s="161" t="s">
        <v>2037</v>
      </c>
      <c r="F1057" s="161">
        <v>8.4000000000000005E-2</v>
      </c>
      <c r="G1057" s="161">
        <v>8.4000000000000005E-2</v>
      </c>
      <c r="H1057" s="161">
        <v>1</v>
      </c>
      <c r="I1057" s="161" t="s">
        <v>219</v>
      </c>
      <c r="J1057" s="161" t="s">
        <v>201</v>
      </c>
      <c r="K1057" s="161" t="s">
        <v>810</v>
      </c>
      <c r="L1057" s="161">
        <v>0</v>
      </c>
      <c r="M1057" s="161" t="s">
        <v>1048</v>
      </c>
      <c r="N1057" s="158" t="s">
        <v>25</v>
      </c>
      <c r="O1057" s="161"/>
    </row>
    <row r="1058" spans="1:15" ht="15" customHeight="1">
      <c r="A1058" s="161">
        <v>1057</v>
      </c>
      <c r="B1058" s="162">
        <v>60000000351</v>
      </c>
      <c r="C1058" s="158" t="s">
        <v>64</v>
      </c>
      <c r="D1058" s="158" t="s">
        <v>20</v>
      </c>
      <c r="E1058" s="161" t="s">
        <v>2037</v>
      </c>
      <c r="F1058" s="161">
        <v>242</v>
      </c>
      <c r="G1058" s="161">
        <v>242</v>
      </c>
      <c r="H1058" s="161">
        <v>1</v>
      </c>
      <c r="I1058" s="161" t="s">
        <v>194</v>
      </c>
      <c r="J1058" s="161" t="s">
        <v>236</v>
      </c>
      <c r="K1058" s="161">
        <v>38</v>
      </c>
      <c r="L1058" s="161">
        <v>0</v>
      </c>
      <c r="M1058" s="161" t="s">
        <v>1038</v>
      </c>
      <c r="N1058" s="158" t="s">
        <v>36</v>
      </c>
      <c r="O1058" s="161"/>
    </row>
    <row r="1059" spans="1:15" ht="15" customHeight="1">
      <c r="A1059" s="161">
        <v>1058</v>
      </c>
      <c r="B1059" s="162">
        <v>60000000350</v>
      </c>
      <c r="C1059" s="158" t="s">
        <v>64</v>
      </c>
      <c r="D1059" s="158" t="s">
        <v>20</v>
      </c>
      <c r="E1059" s="161" t="s">
        <v>2037</v>
      </c>
      <c r="F1059" s="161">
        <v>224</v>
      </c>
      <c r="G1059" s="161">
        <v>224</v>
      </c>
      <c r="H1059" s="161">
        <v>1</v>
      </c>
      <c r="I1059" s="161" t="s">
        <v>227</v>
      </c>
      <c r="J1059" s="161" t="s">
        <v>18</v>
      </c>
      <c r="K1059" s="161">
        <v>42</v>
      </c>
      <c r="L1059" s="161">
        <v>0</v>
      </c>
      <c r="M1059" s="161" t="s">
        <v>1071</v>
      </c>
      <c r="N1059" s="158" t="s">
        <v>37</v>
      </c>
      <c r="O1059" s="161"/>
    </row>
    <row r="1060" spans="1:15" ht="15" customHeight="1">
      <c r="A1060" s="161">
        <v>1059</v>
      </c>
      <c r="B1060" s="162">
        <v>60000000349</v>
      </c>
      <c r="C1060" s="158" t="s">
        <v>171</v>
      </c>
      <c r="D1060" s="158" t="s">
        <v>20</v>
      </c>
      <c r="E1060" s="161" t="s">
        <v>2037</v>
      </c>
      <c r="F1060" s="161">
        <v>8.2000000000000003E-2</v>
      </c>
      <c r="G1060" s="161">
        <v>8.2000000000000003E-2</v>
      </c>
      <c r="H1060" s="161">
        <v>1</v>
      </c>
      <c r="I1060" s="161" t="s">
        <v>245</v>
      </c>
      <c r="J1060" s="161" t="s">
        <v>12</v>
      </c>
      <c r="K1060" s="161">
        <v>36</v>
      </c>
      <c r="L1060" s="161">
        <v>0</v>
      </c>
      <c r="M1060" s="161" t="s">
        <v>1058</v>
      </c>
      <c r="N1060" s="158" t="s">
        <v>25</v>
      </c>
      <c r="O1060" s="161"/>
    </row>
    <row r="1061" spans="1:15" ht="15" customHeight="1">
      <c r="A1061" s="161">
        <v>1060</v>
      </c>
      <c r="B1061" s="162">
        <v>60000000348</v>
      </c>
      <c r="C1061" s="158" t="s">
        <v>171</v>
      </c>
      <c r="D1061" s="158" t="s">
        <v>20</v>
      </c>
      <c r="E1061" s="161" t="s">
        <v>2037</v>
      </c>
      <c r="F1061" s="161">
        <v>7.8E-2</v>
      </c>
      <c r="G1061" s="161">
        <v>7.8E-2</v>
      </c>
      <c r="H1061" s="161">
        <v>1</v>
      </c>
      <c r="I1061" s="161" t="s">
        <v>245</v>
      </c>
      <c r="J1061" s="161" t="s">
        <v>12</v>
      </c>
      <c r="K1061" s="161">
        <v>36</v>
      </c>
      <c r="L1061" s="161">
        <v>0</v>
      </c>
      <c r="M1061" s="161" t="s">
        <v>1058</v>
      </c>
      <c r="N1061" s="158" t="s">
        <v>25</v>
      </c>
      <c r="O1061" s="161"/>
    </row>
    <row r="1062" spans="1:15" ht="15" customHeight="1">
      <c r="A1062" s="161">
        <v>1061</v>
      </c>
      <c r="B1062" s="162">
        <v>60000000347</v>
      </c>
      <c r="C1062" s="158" t="s">
        <v>175</v>
      </c>
      <c r="D1062" s="158" t="s">
        <v>20</v>
      </c>
      <c r="E1062" s="161" t="s">
        <v>2037</v>
      </c>
      <c r="F1062" s="161">
        <v>170</v>
      </c>
      <c r="G1062" s="161">
        <v>170</v>
      </c>
      <c r="H1062" s="161">
        <v>1</v>
      </c>
      <c r="I1062" s="161" t="s">
        <v>246</v>
      </c>
      <c r="J1062" s="161" t="s">
        <v>67</v>
      </c>
      <c r="K1062" s="161" t="s">
        <v>821</v>
      </c>
      <c r="L1062" s="161">
        <v>0</v>
      </c>
      <c r="M1062" s="161" t="s">
        <v>1063</v>
      </c>
      <c r="N1062" s="158" t="s">
        <v>25</v>
      </c>
      <c r="O1062" s="161"/>
    </row>
    <row r="1063" spans="1:15" ht="15" customHeight="1">
      <c r="A1063" s="161">
        <v>1062</v>
      </c>
      <c r="B1063" s="162">
        <v>60000000346</v>
      </c>
      <c r="C1063" s="158" t="s">
        <v>247</v>
      </c>
      <c r="D1063" s="158" t="s">
        <v>20</v>
      </c>
      <c r="E1063" s="161" t="s">
        <v>2037</v>
      </c>
      <c r="F1063" s="161">
        <v>6.8000000000000005E-2</v>
      </c>
      <c r="G1063" s="161">
        <v>6.8000000000000005E-2</v>
      </c>
      <c r="H1063" s="161">
        <v>1</v>
      </c>
      <c r="I1063" s="161" t="s">
        <v>194</v>
      </c>
      <c r="J1063" s="161" t="s">
        <v>48</v>
      </c>
      <c r="K1063" s="161">
        <v>36</v>
      </c>
      <c r="L1063" s="161">
        <v>0</v>
      </c>
      <c r="M1063" s="161" t="s">
        <v>1071</v>
      </c>
      <c r="N1063" s="158" t="s">
        <v>25</v>
      </c>
      <c r="O1063" s="161"/>
    </row>
    <row r="1064" spans="1:15" ht="15" customHeight="1">
      <c r="A1064" s="161">
        <v>1063</v>
      </c>
      <c r="B1064" s="162">
        <v>60000000345</v>
      </c>
      <c r="C1064" s="158" t="s">
        <v>64</v>
      </c>
      <c r="D1064" s="158" t="s">
        <v>20</v>
      </c>
      <c r="E1064" s="161" t="s">
        <v>2037</v>
      </c>
      <c r="F1064" s="161">
        <v>196</v>
      </c>
      <c r="G1064" s="161">
        <v>196</v>
      </c>
      <c r="H1064" s="161">
        <v>1</v>
      </c>
      <c r="I1064" s="161" t="s">
        <v>224</v>
      </c>
      <c r="J1064" s="161" t="s">
        <v>48</v>
      </c>
      <c r="K1064" s="161">
        <v>38</v>
      </c>
      <c r="L1064" s="161">
        <v>0</v>
      </c>
      <c r="M1064" s="161" t="s">
        <v>1083</v>
      </c>
      <c r="N1064" s="158" t="s">
        <v>36</v>
      </c>
      <c r="O1064" s="161"/>
    </row>
    <row r="1065" spans="1:15" ht="15" customHeight="1">
      <c r="A1065" s="161">
        <v>1064</v>
      </c>
      <c r="B1065" s="162">
        <v>60000000344</v>
      </c>
      <c r="C1065" s="158" t="s">
        <v>64</v>
      </c>
      <c r="D1065" s="158" t="s">
        <v>20</v>
      </c>
      <c r="E1065" s="161" t="s">
        <v>2037</v>
      </c>
      <c r="F1065" s="161">
        <v>216</v>
      </c>
      <c r="G1065" s="161">
        <v>216</v>
      </c>
      <c r="H1065" s="161">
        <v>1</v>
      </c>
      <c r="I1065" s="161" t="s">
        <v>226</v>
      </c>
      <c r="J1065" s="161" t="s">
        <v>67</v>
      </c>
      <c r="K1065" s="161">
        <v>38</v>
      </c>
      <c r="L1065" s="161">
        <v>0</v>
      </c>
      <c r="M1065" s="161" t="s">
        <v>1063</v>
      </c>
      <c r="N1065" s="158" t="s">
        <v>36</v>
      </c>
      <c r="O1065" s="161"/>
    </row>
    <row r="1066" spans="1:15" ht="15" customHeight="1">
      <c r="A1066" s="161">
        <v>1065</v>
      </c>
      <c r="B1066" s="162">
        <v>60000000343</v>
      </c>
      <c r="C1066" s="158" t="s">
        <v>175</v>
      </c>
      <c r="D1066" s="158" t="s">
        <v>20</v>
      </c>
      <c r="E1066" s="161" t="s">
        <v>2037</v>
      </c>
      <c r="F1066" s="161">
        <v>112</v>
      </c>
      <c r="G1066" s="161">
        <v>112</v>
      </c>
      <c r="H1066" s="161">
        <v>1</v>
      </c>
      <c r="I1066" s="161" t="s">
        <v>221</v>
      </c>
      <c r="J1066" s="161" t="s">
        <v>18</v>
      </c>
      <c r="K1066" s="161">
        <v>36</v>
      </c>
      <c r="L1066" s="161">
        <v>0</v>
      </c>
      <c r="M1066" s="161" t="s">
        <v>1033</v>
      </c>
      <c r="N1066" s="158" t="s">
        <v>248</v>
      </c>
      <c r="O1066" s="161"/>
    </row>
    <row r="1067" spans="1:15" ht="15" customHeight="1">
      <c r="A1067" s="161">
        <v>1066</v>
      </c>
      <c r="B1067" s="162">
        <v>60000000342</v>
      </c>
      <c r="C1067" s="158" t="s">
        <v>64</v>
      </c>
      <c r="D1067" s="158" t="s">
        <v>20</v>
      </c>
      <c r="E1067" s="161" t="s">
        <v>2037</v>
      </c>
      <c r="F1067" s="161">
        <v>220</v>
      </c>
      <c r="G1067" s="161">
        <v>220</v>
      </c>
      <c r="H1067" s="161">
        <v>1</v>
      </c>
      <c r="I1067" s="161" t="s">
        <v>249</v>
      </c>
      <c r="J1067" s="161" t="s">
        <v>18</v>
      </c>
      <c r="K1067" s="161">
        <v>40</v>
      </c>
      <c r="L1067" s="161">
        <v>0</v>
      </c>
      <c r="M1067" s="161" t="s">
        <v>1084</v>
      </c>
      <c r="N1067" s="158" t="s">
        <v>25</v>
      </c>
      <c r="O1067" s="161"/>
    </row>
    <row r="1068" spans="1:15" ht="15" customHeight="1">
      <c r="A1068" s="161">
        <v>1067</v>
      </c>
      <c r="B1068" s="162">
        <v>60000000341</v>
      </c>
      <c r="C1068" s="158" t="s">
        <v>234</v>
      </c>
      <c r="D1068" s="158" t="s">
        <v>20</v>
      </c>
      <c r="E1068" s="161" t="s">
        <v>2037</v>
      </c>
      <c r="F1068" s="161">
        <v>226</v>
      </c>
      <c r="G1068" s="161">
        <v>226</v>
      </c>
      <c r="H1068" s="161">
        <v>1</v>
      </c>
      <c r="I1068" s="161" t="s">
        <v>235</v>
      </c>
      <c r="J1068" s="161" t="s">
        <v>236</v>
      </c>
      <c r="K1068" s="161" t="s">
        <v>825</v>
      </c>
      <c r="L1068" s="161">
        <v>0</v>
      </c>
      <c r="M1068" s="161" t="s">
        <v>1073</v>
      </c>
      <c r="N1068" s="158" t="s">
        <v>13</v>
      </c>
      <c r="O1068" s="161"/>
    </row>
    <row r="1069" spans="1:15" ht="15" customHeight="1">
      <c r="A1069" s="161">
        <v>1068</v>
      </c>
      <c r="B1069" s="162">
        <v>60000000340</v>
      </c>
      <c r="C1069" s="158" t="s">
        <v>175</v>
      </c>
      <c r="D1069" s="158" t="s">
        <v>20</v>
      </c>
      <c r="E1069" s="161" t="s">
        <v>2037</v>
      </c>
      <c r="F1069" s="161">
        <v>5.3999999999999999E-2</v>
      </c>
      <c r="G1069" s="161">
        <v>5.3999999999999999E-2</v>
      </c>
      <c r="H1069" s="161">
        <v>1</v>
      </c>
      <c r="I1069" s="161" t="s">
        <v>207</v>
      </c>
      <c r="J1069" s="161" t="s">
        <v>12</v>
      </c>
      <c r="K1069" s="161">
        <v>42</v>
      </c>
      <c r="L1069" s="161">
        <v>0</v>
      </c>
      <c r="M1069" s="161" t="s">
        <v>1033</v>
      </c>
      <c r="N1069" s="158" t="s">
        <v>25</v>
      </c>
      <c r="O1069" s="161"/>
    </row>
    <row r="1070" spans="1:15" ht="15" customHeight="1">
      <c r="A1070" s="161">
        <v>1069</v>
      </c>
      <c r="B1070" s="162">
        <v>60000000339</v>
      </c>
      <c r="C1070" s="158" t="s">
        <v>171</v>
      </c>
      <c r="D1070" s="158" t="s">
        <v>20</v>
      </c>
      <c r="E1070" s="161" t="s">
        <v>2037</v>
      </c>
      <c r="F1070" s="161">
        <v>122</v>
      </c>
      <c r="G1070" s="161">
        <v>122</v>
      </c>
      <c r="H1070" s="161">
        <v>1</v>
      </c>
      <c r="I1070" s="161" t="s">
        <v>250</v>
      </c>
      <c r="J1070" s="161" t="s">
        <v>18</v>
      </c>
      <c r="K1070" s="161">
        <v>38</v>
      </c>
      <c r="L1070" s="161">
        <v>0</v>
      </c>
      <c r="M1070" s="161" t="s">
        <v>1057</v>
      </c>
      <c r="N1070" s="158" t="s">
        <v>156</v>
      </c>
      <c r="O1070" s="161"/>
    </row>
    <row r="1071" spans="1:15" ht="15" customHeight="1">
      <c r="A1071" s="161">
        <v>1070</v>
      </c>
      <c r="B1071" s="162">
        <v>60000000338</v>
      </c>
      <c r="C1071" s="158" t="s">
        <v>171</v>
      </c>
      <c r="D1071" s="158" t="s">
        <v>20</v>
      </c>
      <c r="E1071" s="161" t="s">
        <v>2037</v>
      </c>
      <c r="F1071" s="161">
        <v>112</v>
      </c>
      <c r="G1071" s="161">
        <v>112</v>
      </c>
      <c r="H1071" s="161">
        <v>1</v>
      </c>
      <c r="I1071" s="161" t="s">
        <v>226</v>
      </c>
      <c r="J1071" s="161" t="s">
        <v>67</v>
      </c>
      <c r="K1071" s="161">
        <v>42</v>
      </c>
      <c r="L1071" s="161">
        <v>0</v>
      </c>
      <c r="M1071" s="161" t="s">
        <v>1033</v>
      </c>
      <c r="N1071" s="158" t="s">
        <v>36</v>
      </c>
      <c r="O1071" s="161"/>
    </row>
    <row r="1072" spans="1:15" ht="15" customHeight="1">
      <c r="A1072" s="161">
        <v>1071</v>
      </c>
      <c r="B1072" s="162">
        <v>60000000337</v>
      </c>
      <c r="C1072" s="158" t="s">
        <v>175</v>
      </c>
      <c r="D1072" s="158" t="s">
        <v>20</v>
      </c>
      <c r="E1072" s="161" t="s">
        <v>2037</v>
      </c>
      <c r="F1072" s="161">
        <v>0.06</v>
      </c>
      <c r="G1072" s="161">
        <v>0.06</v>
      </c>
      <c r="H1072" s="161">
        <v>1</v>
      </c>
      <c r="I1072" s="161" t="s">
        <v>207</v>
      </c>
      <c r="J1072" s="161" t="s">
        <v>12</v>
      </c>
      <c r="K1072" s="161">
        <v>42</v>
      </c>
      <c r="L1072" s="161">
        <v>0</v>
      </c>
      <c r="M1072" s="161" t="s">
        <v>1033</v>
      </c>
      <c r="N1072" s="158" t="s">
        <v>25</v>
      </c>
      <c r="O1072" s="161"/>
    </row>
    <row r="1073" spans="1:15" ht="15" customHeight="1">
      <c r="A1073" s="161">
        <v>1072</v>
      </c>
      <c r="B1073" s="162">
        <v>60000000336</v>
      </c>
      <c r="C1073" s="158" t="s">
        <v>64</v>
      </c>
      <c r="D1073" s="158" t="s">
        <v>20</v>
      </c>
      <c r="E1073" s="161" t="s">
        <v>2037</v>
      </c>
      <c r="F1073" s="161">
        <v>308</v>
      </c>
      <c r="G1073" s="161">
        <v>308</v>
      </c>
      <c r="H1073" s="161">
        <v>1</v>
      </c>
      <c r="I1073" s="161" t="s">
        <v>220</v>
      </c>
      <c r="J1073" s="161" t="s">
        <v>18</v>
      </c>
      <c r="K1073" s="161">
        <v>46</v>
      </c>
      <c r="L1073" s="161">
        <v>0</v>
      </c>
      <c r="M1073" s="161" t="s">
        <v>1071</v>
      </c>
      <c r="N1073" s="158" t="s">
        <v>36</v>
      </c>
      <c r="O1073" s="161"/>
    </row>
    <row r="1074" spans="1:15" ht="15" customHeight="1">
      <c r="A1074" s="161">
        <v>1073</v>
      </c>
      <c r="B1074" s="162">
        <v>60000000335</v>
      </c>
      <c r="C1074" s="158" t="s">
        <v>175</v>
      </c>
      <c r="D1074" s="158" t="s">
        <v>20</v>
      </c>
      <c r="E1074" s="161" t="s">
        <v>2037</v>
      </c>
      <c r="F1074" s="161">
        <v>4.3999999999999997E-2</v>
      </c>
      <c r="G1074" s="161">
        <v>4.3999999999999997E-2</v>
      </c>
      <c r="H1074" s="161">
        <v>1</v>
      </c>
      <c r="I1074" s="161" t="s">
        <v>207</v>
      </c>
      <c r="J1074" s="161" t="s">
        <v>12</v>
      </c>
      <c r="K1074" s="161">
        <v>36</v>
      </c>
      <c r="L1074" s="161">
        <v>0</v>
      </c>
      <c r="M1074" s="161" t="s">
        <v>1033</v>
      </c>
      <c r="N1074" s="158" t="s">
        <v>25</v>
      </c>
      <c r="O1074" s="161"/>
    </row>
    <row r="1075" spans="1:15" ht="15" customHeight="1">
      <c r="A1075" s="161">
        <v>1074</v>
      </c>
      <c r="B1075" s="162">
        <v>60000000334</v>
      </c>
      <c r="C1075" s="158" t="s">
        <v>50</v>
      </c>
      <c r="D1075" s="158" t="s">
        <v>20</v>
      </c>
      <c r="E1075" s="161" t="s">
        <v>2037</v>
      </c>
      <c r="F1075" s="161">
        <v>122</v>
      </c>
      <c r="G1075" s="161">
        <v>122</v>
      </c>
      <c r="H1075" s="161">
        <v>1</v>
      </c>
      <c r="I1075" s="161" t="s">
        <v>226</v>
      </c>
      <c r="J1075" s="161" t="s">
        <v>223</v>
      </c>
      <c r="K1075" s="161">
        <v>46</v>
      </c>
      <c r="L1075" s="161">
        <v>0</v>
      </c>
      <c r="M1075" s="161" t="s">
        <v>1064</v>
      </c>
      <c r="N1075" s="158" t="s">
        <v>36</v>
      </c>
      <c r="O1075" s="161"/>
    </row>
    <row r="1076" spans="1:15" ht="15" customHeight="1">
      <c r="A1076" s="161">
        <v>1075</v>
      </c>
      <c r="B1076" s="162">
        <v>60000000332</v>
      </c>
      <c r="C1076" s="158" t="s">
        <v>64</v>
      </c>
      <c r="D1076" s="158" t="s">
        <v>20</v>
      </c>
      <c r="E1076" s="161" t="s">
        <v>2037</v>
      </c>
      <c r="F1076" s="161">
        <v>170</v>
      </c>
      <c r="G1076" s="161">
        <v>170</v>
      </c>
      <c r="H1076" s="161">
        <v>1</v>
      </c>
      <c r="I1076" s="161" t="s">
        <v>232</v>
      </c>
      <c r="J1076" s="161" t="s">
        <v>195</v>
      </c>
      <c r="K1076" s="161" t="s">
        <v>1072</v>
      </c>
      <c r="L1076" s="161">
        <v>0</v>
      </c>
      <c r="M1076" s="161" t="s">
        <v>1063</v>
      </c>
      <c r="N1076" s="158" t="s">
        <v>36</v>
      </c>
      <c r="O1076" s="161"/>
    </row>
    <row r="1077" spans="1:15" ht="15" customHeight="1">
      <c r="A1077" s="161">
        <v>1076</v>
      </c>
      <c r="B1077" s="162">
        <v>60000000333</v>
      </c>
      <c r="C1077" s="158" t="s">
        <v>175</v>
      </c>
      <c r="D1077" s="158" t="s">
        <v>20</v>
      </c>
      <c r="E1077" s="161" t="s">
        <v>2037</v>
      </c>
      <c r="F1077" s="161">
        <v>8.5999999999999993E-2</v>
      </c>
      <c r="G1077" s="161">
        <v>8.5999999999999993E-2</v>
      </c>
      <c r="H1077" s="161">
        <v>1</v>
      </c>
      <c r="I1077" s="161" t="s">
        <v>219</v>
      </c>
      <c r="J1077" s="161" t="s">
        <v>201</v>
      </c>
      <c r="K1077" s="161" t="s">
        <v>1085</v>
      </c>
      <c r="L1077" s="161">
        <v>0</v>
      </c>
      <c r="M1077" s="161" t="s">
        <v>1061</v>
      </c>
      <c r="N1077" s="158" t="s">
        <v>25</v>
      </c>
      <c r="O1077" s="161"/>
    </row>
    <row r="1078" spans="1:15" ht="15" customHeight="1">
      <c r="A1078" s="161">
        <v>1077</v>
      </c>
      <c r="B1078" s="162">
        <v>60000000331</v>
      </c>
      <c r="C1078" s="158" t="s">
        <v>64</v>
      </c>
      <c r="D1078" s="158" t="s">
        <v>20</v>
      </c>
      <c r="E1078" s="161" t="s">
        <v>2037</v>
      </c>
      <c r="F1078" s="161">
        <v>168</v>
      </c>
      <c r="G1078" s="161">
        <v>168</v>
      </c>
      <c r="H1078" s="161">
        <v>1</v>
      </c>
      <c r="I1078" s="161" t="s">
        <v>231</v>
      </c>
      <c r="J1078" s="161" t="s">
        <v>48</v>
      </c>
      <c r="K1078" s="161">
        <v>38</v>
      </c>
      <c r="L1078" s="161">
        <v>0</v>
      </c>
      <c r="M1078" s="161" t="s">
        <v>1053</v>
      </c>
      <c r="N1078" s="158" t="s">
        <v>36</v>
      </c>
      <c r="O1078" s="161"/>
    </row>
    <row r="1079" spans="1:15" ht="15" customHeight="1">
      <c r="A1079" s="161">
        <v>1078</v>
      </c>
      <c r="B1079" s="162">
        <v>60000000330</v>
      </c>
      <c r="C1079" s="158" t="s">
        <v>64</v>
      </c>
      <c r="D1079" s="158" t="s">
        <v>20</v>
      </c>
      <c r="E1079" s="161" t="s">
        <v>2037</v>
      </c>
      <c r="F1079" s="161">
        <v>196</v>
      </c>
      <c r="G1079" s="161">
        <v>196</v>
      </c>
      <c r="H1079" s="161">
        <v>1</v>
      </c>
      <c r="I1079" s="161" t="s">
        <v>245</v>
      </c>
      <c r="J1079" s="161" t="s">
        <v>12</v>
      </c>
      <c r="K1079" s="161">
        <v>36</v>
      </c>
      <c r="L1079" s="161">
        <v>0</v>
      </c>
      <c r="M1079" s="161" t="s">
        <v>1057</v>
      </c>
      <c r="N1079" s="158" t="s">
        <v>36</v>
      </c>
      <c r="O1079" s="161"/>
    </row>
    <row r="1080" spans="1:15" ht="15" customHeight="1">
      <c r="A1080" s="161">
        <v>1079</v>
      </c>
      <c r="B1080" s="162">
        <v>60000000329</v>
      </c>
      <c r="C1080" s="158" t="s">
        <v>69</v>
      </c>
      <c r="D1080" s="158" t="s">
        <v>20</v>
      </c>
      <c r="E1080" s="161" t="s">
        <v>2037</v>
      </c>
      <c r="F1080" s="161">
        <v>7.3999999999999996E-2</v>
      </c>
      <c r="G1080" s="161">
        <v>7.3999999999999996E-2</v>
      </c>
      <c r="H1080" s="161">
        <v>1</v>
      </c>
      <c r="I1080" s="161" t="s">
        <v>251</v>
      </c>
      <c r="J1080" s="161" t="s">
        <v>48</v>
      </c>
      <c r="K1080" s="161" t="s">
        <v>858</v>
      </c>
      <c r="L1080" s="161">
        <v>0</v>
      </c>
      <c r="M1080" s="161" t="s">
        <v>1064</v>
      </c>
      <c r="N1080" s="158" t="s">
        <v>25</v>
      </c>
      <c r="O1080" s="161"/>
    </row>
    <row r="1081" spans="1:15" ht="15" customHeight="1">
      <c r="A1081" s="161">
        <v>1080</v>
      </c>
      <c r="B1081" s="162">
        <v>60000000328</v>
      </c>
      <c r="C1081" s="158" t="s">
        <v>171</v>
      </c>
      <c r="D1081" s="158" t="s">
        <v>20</v>
      </c>
      <c r="E1081" s="161" t="s">
        <v>2037</v>
      </c>
      <c r="F1081" s="161">
        <v>130</v>
      </c>
      <c r="G1081" s="161">
        <v>130</v>
      </c>
      <c r="H1081" s="161">
        <v>1</v>
      </c>
      <c r="I1081" s="161" t="s">
        <v>250</v>
      </c>
      <c r="J1081" s="161" t="s">
        <v>18</v>
      </c>
      <c r="K1081" s="161">
        <v>42</v>
      </c>
      <c r="L1081" s="161">
        <v>0</v>
      </c>
      <c r="M1081" s="161" t="s">
        <v>1033</v>
      </c>
      <c r="N1081" s="158" t="s">
        <v>156</v>
      </c>
      <c r="O1081" s="161"/>
    </row>
    <row r="1082" spans="1:15" ht="15" customHeight="1">
      <c r="A1082" s="161">
        <v>1081</v>
      </c>
      <c r="B1082" s="162">
        <v>60000000327</v>
      </c>
      <c r="C1082" s="158" t="s">
        <v>175</v>
      </c>
      <c r="D1082" s="158" t="s">
        <v>20</v>
      </c>
      <c r="E1082" s="161" t="s">
        <v>2037</v>
      </c>
      <c r="F1082" s="161">
        <v>0.09</v>
      </c>
      <c r="G1082" s="161">
        <v>0.09</v>
      </c>
      <c r="H1082" s="161">
        <v>1</v>
      </c>
      <c r="I1082" s="161" t="s">
        <v>211</v>
      </c>
      <c r="J1082" s="161" t="s">
        <v>18</v>
      </c>
      <c r="K1082" s="161">
        <v>34</v>
      </c>
      <c r="L1082" s="161">
        <v>0</v>
      </c>
      <c r="M1082" s="161" t="s">
        <v>1033</v>
      </c>
      <c r="N1082" s="158" t="s">
        <v>36</v>
      </c>
      <c r="O1082" s="161"/>
    </row>
    <row r="1083" spans="1:15" ht="15" customHeight="1">
      <c r="A1083" s="161">
        <v>1082</v>
      </c>
      <c r="B1083" s="162">
        <v>60000000326</v>
      </c>
      <c r="C1083" s="158" t="s">
        <v>175</v>
      </c>
      <c r="D1083" s="158" t="s">
        <v>20</v>
      </c>
      <c r="E1083" s="161" t="s">
        <v>2037</v>
      </c>
      <c r="F1083" s="161">
        <v>0.06</v>
      </c>
      <c r="G1083" s="161">
        <v>0.06</v>
      </c>
      <c r="H1083" s="161">
        <v>1</v>
      </c>
      <c r="I1083" s="161" t="s">
        <v>252</v>
      </c>
      <c r="J1083" s="161" t="s">
        <v>195</v>
      </c>
      <c r="K1083" s="161">
        <v>38</v>
      </c>
      <c r="L1083" s="161">
        <v>0</v>
      </c>
      <c r="M1083" s="161" t="s">
        <v>1033</v>
      </c>
      <c r="N1083" s="158" t="s">
        <v>149</v>
      </c>
      <c r="O1083" s="161"/>
    </row>
    <row r="1084" spans="1:15" ht="15" customHeight="1">
      <c r="A1084" s="161">
        <v>1083</v>
      </c>
      <c r="B1084" s="162">
        <v>60000000325</v>
      </c>
      <c r="C1084" s="158" t="s">
        <v>175</v>
      </c>
      <c r="D1084" s="158" t="s">
        <v>20</v>
      </c>
      <c r="E1084" s="161" t="s">
        <v>2037</v>
      </c>
      <c r="F1084" s="161">
        <v>102</v>
      </c>
      <c r="G1084" s="161">
        <v>102</v>
      </c>
      <c r="H1084" s="161">
        <v>1</v>
      </c>
      <c r="I1084" s="161" t="s">
        <v>207</v>
      </c>
      <c r="J1084" s="161" t="s">
        <v>12</v>
      </c>
      <c r="K1084" s="161">
        <v>56</v>
      </c>
      <c r="L1084" s="161">
        <v>0</v>
      </c>
      <c r="M1084" s="161" t="s">
        <v>1033</v>
      </c>
      <c r="N1084" s="158" t="s">
        <v>25</v>
      </c>
      <c r="O1084" s="161"/>
    </row>
    <row r="1085" spans="1:15" ht="15" customHeight="1">
      <c r="A1085" s="161">
        <v>1084</v>
      </c>
      <c r="B1085" s="162">
        <v>60000000324</v>
      </c>
      <c r="C1085" s="158" t="s">
        <v>171</v>
      </c>
      <c r="D1085" s="158" t="s">
        <v>20</v>
      </c>
      <c r="E1085" s="161" t="s">
        <v>2037</v>
      </c>
      <c r="F1085" s="161">
        <v>134</v>
      </c>
      <c r="G1085" s="161">
        <v>134</v>
      </c>
      <c r="H1085" s="161">
        <v>1</v>
      </c>
      <c r="I1085" s="161" t="s">
        <v>250</v>
      </c>
      <c r="J1085" s="161" t="s">
        <v>18</v>
      </c>
      <c r="K1085" s="161">
        <v>42</v>
      </c>
      <c r="L1085" s="161">
        <v>0</v>
      </c>
      <c r="M1085" s="161" t="s">
        <v>1033</v>
      </c>
      <c r="N1085" s="158" t="s">
        <v>156</v>
      </c>
      <c r="O1085" s="161"/>
    </row>
    <row r="1086" spans="1:15" ht="15" customHeight="1">
      <c r="A1086" s="161">
        <v>1085</v>
      </c>
      <c r="B1086" s="162">
        <v>60000000323</v>
      </c>
      <c r="C1086" s="158" t="s">
        <v>175</v>
      </c>
      <c r="D1086" s="158" t="s">
        <v>20</v>
      </c>
      <c r="E1086" s="161" t="s">
        <v>2037</v>
      </c>
      <c r="F1086" s="161">
        <v>7.8E-2</v>
      </c>
      <c r="G1086" s="161">
        <v>7.8E-2</v>
      </c>
      <c r="H1086" s="161">
        <v>1</v>
      </c>
      <c r="I1086" s="161" t="s">
        <v>194</v>
      </c>
      <c r="J1086" s="161" t="s">
        <v>223</v>
      </c>
      <c r="K1086" s="161">
        <v>38</v>
      </c>
      <c r="L1086" s="161">
        <v>0</v>
      </c>
      <c r="M1086" s="161" t="s">
        <v>1058</v>
      </c>
      <c r="N1086" s="158" t="s">
        <v>36</v>
      </c>
      <c r="O1086" s="161"/>
    </row>
    <row r="1087" spans="1:15" ht="15" customHeight="1">
      <c r="A1087" s="161">
        <v>1086</v>
      </c>
      <c r="B1087" s="162">
        <v>60000000322</v>
      </c>
      <c r="C1087" s="158" t="s">
        <v>175</v>
      </c>
      <c r="D1087" s="158" t="s">
        <v>20</v>
      </c>
      <c r="E1087" s="161" t="s">
        <v>2037</v>
      </c>
      <c r="F1087" s="161">
        <v>8.2000000000000003E-2</v>
      </c>
      <c r="G1087" s="161">
        <v>8.2000000000000003E-2</v>
      </c>
      <c r="H1087" s="161">
        <v>1</v>
      </c>
      <c r="I1087" s="161" t="s">
        <v>194</v>
      </c>
      <c r="J1087" s="161" t="s">
        <v>223</v>
      </c>
      <c r="K1087" s="161">
        <v>38</v>
      </c>
      <c r="L1087" s="161">
        <v>0</v>
      </c>
      <c r="M1087" s="161" t="s">
        <v>1058</v>
      </c>
      <c r="N1087" s="158" t="s">
        <v>36</v>
      </c>
      <c r="O1087" s="161"/>
    </row>
    <row r="1088" spans="1:15" ht="15" customHeight="1">
      <c r="A1088" s="161">
        <v>1087</v>
      </c>
      <c r="B1088" s="162">
        <v>60000000321</v>
      </c>
      <c r="C1088" s="158" t="s">
        <v>253</v>
      </c>
      <c r="D1088" s="158" t="s">
        <v>20</v>
      </c>
      <c r="E1088" s="161" t="s">
        <v>2037</v>
      </c>
      <c r="F1088" s="161">
        <v>4.2000000000000003E-2</v>
      </c>
      <c r="G1088" s="161">
        <v>4.2000000000000003E-2</v>
      </c>
      <c r="H1088" s="161">
        <v>1</v>
      </c>
      <c r="I1088" s="161" t="s">
        <v>194</v>
      </c>
      <c r="J1088" s="161" t="s">
        <v>160</v>
      </c>
      <c r="K1088" s="161">
        <v>34</v>
      </c>
      <c r="L1088" s="161">
        <v>0</v>
      </c>
      <c r="M1088" s="161" t="s">
        <v>1038</v>
      </c>
      <c r="N1088" s="158" t="s">
        <v>36</v>
      </c>
      <c r="O1088" s="161"/>
    </row>
    <row r="1089" spans="1:26" ht="15" customHeight="1">
      <c r="A1089" s="161">
        <v>1088</v>
      </c>
      <c r="B1089" s="162">
        <v>60000000319</v>
      </c>
      <c r="C1089" s="158" t="s">
        <v>64</v>
      </c>
      <c r="D1089" s="158" t="s">
        <v>20</v>
      </c>
      <c r="E1089" s="161" t="s">
        <v>2037</v>
      </c>
      <c r="F1089" s="161">
        <v>200</v>
      </c>
      <c r="G1089" s="161">
        <v>200</v>
      </c>
      <c r="H1089" s="161">
        <v>1</v>
      </c>
      <c r="I1089" s="161" t="s">
        <v>224</v>
      </c>
      <c r="J1089" s="161" t="s">
        <v>48</v>
      </c>
      <c r="K1089" s="161">
        <v>38</v>
      </c>
      <c r="L1089" s="161">
        <v>0</v>
      </c>
      <c r="M1089" s="161" t="s">
        <v>1087</v>
      </c>
      <c r="N1089" s="158" t="s">
        <v>36</v>
      </c>
      <c r="O1089" s="161"/>
    </row>
    <row r="1090" spans="1:26" ht="15" customHeight="1">
      <c r="A1090" s="161">
        <v>1089</v>
      </c>
      <c r="B1090" s="162">
        <v>60000000320</v>
      </c>
      <c r="C1090" s="158" t="s">
        <v>254</v>
      </c>
      <c r="D1090" s="158" t="s">
        <v>30</v>
      </c>
      <c r="E1090" s="161" t="s">
        <v>2037</v>
      </c>
      <c r="F1090" s="161">
        <v>0.03</v>
      </c>
      <c r="G1090" s="161">
        <v>0.03</v>
      </c>
      <c r="H1090" s="161">
        <v>1</v>
      </c>
      <c r="I1090" s="161" t="s">
        <v>194</v>
      </c>
      <c r="J1090" s="161" t="s">
        <v>18</v>
      </c>
      <c r="K1090" s="161">
        <v>0</v>
      </c>
      <c r="L1090" s="161">
        <v>0</v>
      </c>
      <c r="M1090" s="161" t="s">
        <v>1040</v>
      </c>
      <c r="N1090" s="158" t="s">
        <v>140</v>
      </c>
      <c r="O1090" s="161"/>
    </row>
    <row r="1091" spans="1:26" ht="15" customHeight="1">
      <c r="A1091" s="161">
        <v>1090</v>
      </c>
      <c r="B1091" s="162">
        <v>60000000318</v>
      </c>
      <c r="C1091" s="158" t="s">
        <v>171</v>
      </c>
      <c r="D1091" s="158" t="s">
        <v>20</v>
      </c>
      <c r="E1091" s="161" t="s">
        <v>2037</v>
      </c>
      <c r="F1091" s="161">
        <v>8.5999999999999993E-2</v>
      </c>
      <c r="G1091" s="161">
        <v>8.5999999999999993E-2</v>
      </c>
      <c r="H1091" s="161">
        <v>1</v>
      </c>
      <c r="I1091" s="161" t="s">
        <v>245</v>
      </c>
      <c r="J1091" s="161" t="s">
        <v>12</v>
      </c>
      <c r="K1091" s="161">
        <v>36</v>
      </c>
      <c r="L1091" s="161">
        <v>0</v>
      </c>
      <c r="M1091" s="161" t="s">
        <v>1040</v>
      </c>
      <c r="N1091" s="158" t="s">
        <v>156</v>
      </c>
      <c r="O1091" s="161"/>
    </row>
    <row r="1092" spans="1:26" ht="15" customHeight="1">
      <c r="A1092" s="161">
        <v>1091</v>
      </c>
      <c r="B1092" s="162">
        <v>60000000317</v>
      </c>
      <c r="C1092" s="158" t="s">
        <v>175</v>
      </c>
      <c r="D1092" s="158" t="s">
        <v>20</v>
      </c>
      <c r="E1092" s="161" t="s">
        <v>2037</v>
      </c>
      <c r="F1092" s="161">
        <v>0.08</v>
      </c>
      <c r="G1092" s="161">
        <v>0.08</v>
      </c>
      <c r="H1092" s="161">
        <v>1</v>
      </c>
      <c r="I1092" s="161" t="s">
        <v>255</v>
      </c>
      <c r="J1092" s="161" t="s">
        <v>18</v>
      </c>
      <c r="K1092" s="161" t="s">
        <v>1088</v>
      </c>
      <c r="L1092" s="161">
        <v>0</v>
      </c>
      <c r="M1092" s="161" t="s">
        <v>1053</v>
      </c>
      <c r="N1092" s="158" t="s">
        <v>36</v>
      </c>
      <c r="O1092" s="161"/>
    </row>
    <row r="1093" spans="1:26" ht="15" customHeight="1">
      <c r="A1093" s="161">
        <v>1092</v>
      </c>
      <c r="B1093" s="162">
        <v>60000000316</v>
      </c>
      <c r="C1093" s="158" t="s">
        <v>234</v>
      </c>
      <c r="D1093" s="158" t="s">
        <v>20</v>
      </c>
      <c r="E1093" s="161" t="s">
        <v>2037</v>
      </c>
      <c r="F1093" s="161">
        <v>122</v>
      </c>
      <c r="G1093" s="161">
        <v>122</v>
      </c>
      <c r="H1093" s="161">
        <v>1</v>
      </c>
      <c r="I1093" s="161" t="s">
        <v>251</v>
      </c>
      <c r="J1093" s="161" t="s">
        <v>18</v>
      </c>
      <c r="K1093" s="161" t="s">
        <v>1016</v>
      </c>
      <c r="L1093" s="161">
        <v>0</v>
      </c>
      <c r="M1093" s="161" t="s">
        <v>1048</v>
      </c>
      <c r="N1093" s="158" t="s">
        <v>36</v>
      </c>
      <c r="O1093" s="161"/>
    </row>
    <row r="1094" spans="1:26" ht="15" customHeight="1">
      <c r="A1094" s="161">
        <v>1093</v>
      </c>
      <c r="B1094" s="162">
        <v>60000000315</v>
      </c>
      <c r="C1094" s="158" t="s">
        <v>171</v>
      </c>
      <c r="D1094" s="158" t="s">
        <v>20</v>
      </c>
      <c r="E1094" s="161" t="s">
        <v>2037</v>
      </c>
      <c r="F1094" s="161">
        <v>9.8000000000000004E-2</v>
      </c>
      <c r="G1094" s="161">
        <v>9.8000000000000004E-2</v>
      </c>
      <c r="H1094" s="161">
        <v>1</v>
      </c>
      <c r="I1094" s="161" t="s">
        <v>245</v>
      </c>
      <c r="J1094" s="161" t="s">
        <v>12</v>
      </c>
      <c r="K1094" s="161">
        <v>42</v>
      </c>
      <c r="L1094" s="161">
        <v>0</v>
      </c>
      <c r="M1094" s="161" t="s">
        <v>1040</v>
      </c>
      <c r="N1094" s="158" t="s">
        <v>156</v>
      </c>
      <c r="O1094" s="161"/>
    </row>
    <row r="1095" spans="1:26" ht="15" customHeight="1">
      <c r="A1095" s="161">
        <v>1094</v>
      </c>
      <c r="B1095" s="162">
        <v>60000000314</v>
      </c>
      <c r="C1095" s="158" t="s">
        <v>64</v>
      </c>
      <c r="D1095" s="158" t="s">
        <v>20</v>
      </c>
      <c r="E1095" s="161" t="s">
        <v>2037</v>
      </c>
      <c r="F1095" s="161">
        <v>240</v>
      </c>
      <c r="G1095" s="161">
        <v>240</v>
      </c>
      <c r="H1095" s="161">
        <v>1</v>
      </c>
      <c r="I1095" s="161" t="s">
        <v>194</v>
      </c>
      <c r="J1095" s="161" t="s">
        <v>48</v>
      </c>
      <c r="K1095" s="161">
        <v>38</v>
      </c>
      <c r="L1095" s="161">
        <v>0</v>
      </c>
      <c r="M1095" s="161" t="s">
        <v>1033</v>
      </c>
      <c r="N1095" s="158" t="s">
        <v>25</v>
      </c>
      <c r="O1095" s="161"/>
    </row>
    <row r="1096" spans="1:26" ht="15" customHeight="1">
      <c r="A1096" s="161">
        <v>1095</v>
      </c>
      <c r="B1096" s="162">
        <v>60000000313</v>
      </c>
      <c r="C1096" s="158" t="s">
        <v>64</v>
      </c>
      <c r="D1096" s="158" t="s">
        <v>20</v>
      </c>
      <c r="E1096" s="161" t="s">
        <v>2037</v>
      </c>
      <c r="F1096" s="161">
        <v>264</v>
      </c>
      <c r="G1096" s="161">
        <v>264</v>
      </c>
      <c r="H1096" s="161">
        <v>1</v>
      </c>
      <c r="I1096" s="161" t="s">
        <v>194</v>
      </c>
      <c r="J1096" s="161" t="s">
        <v>48</v>
      </c>
      <c r="K1096" s="161">
        <v>38</v>
      </c>
      <c r="L1096" s="161">
        <v>0</v>
      </c>
      <c r="M1096" s="161" t="s">
        <v>1033</v>
      </c>
      <c r="N1096" s="158" t="s">
        <v>25</v>
      </c>
      <c r="O1096" s="161"/>
    </row>
    <row r="1097" spans="1:26" ht="15" customHeight="1">
      <c r="A1097" s="161">
        <v>1096</v>
      </c>
      <c r="B1097" s="162">
        <v>60000000312</v>
      </c>
      <c r="C1097" s="158" t="s">
        <v>64</v>
      </c>
      <c r="D1097" s="158" t="s">
        <v>20</v>
      </c>
      <c r="E1097" s="161" t="s">
        <v>2037</v>
      </c>
      <c r="F1097" s="161">
        <v>8.7999999999999995E-2</v>
      </c>
      <c r="G1097" s="161">
        <v>8.7999999999999995E-2</v>
      </c>
      <c r="H1097" s="161">
        <v>1</v>
      </c>
      <c r="I1097" s="161" t="s">
        <v>207</v>
      </c>
      <c r="J1097" s="161" t="s">
        <v>223</v>
      </c>
      <c r="K1097" s="161">
        <v>40</v>
      </c>
      <c r="L1097" s="161">
        <v>0</v>
      </c>
      <c r="M1097" s="161" t="s">
        <v>1058</v>
      </c>
      <c r="N1097" s="158" t="s">
        <v>228</v>
      </c>
      <c r="O1097" s="161"/>
    </row>
    <row r="1098" spans="1:26" ht="15" customHeight="1">
      <c r="A1098" s="161">
        <v>1097</v>
      </c>
      <c r="B1098" s="162">
        <v>60000000311</v>
      </c>
      <c r="C1098" s="158" t="s">
        <v>64</v>
      </c>
      <c r="D1098" s="158" t="s">
        <v>20</v>
      </c>
      <c r="E1098" s="161" t="s">
        <v>2037</v>
      </c>
      <c r="F1098" s="161">
        <v>202</v>
      </c>
      <c r="G1098" s="161">
        <v>202</v>
      </c>
      <c r="H1098" s="161">
        <v>1</v>
      </c>
      <c r="I1098" s="161" t="s">
        <v>210</v>
      </c>
      <c r="J1098" s="161" t="s">
        <v>18</v>
      </c>
      <c r="K1098" s="161" t="s">
        <v>1075</v>
      </c>
      <c r="L1098" s="161">
        <v>0</v>
      </c>
      <c r="M1098" s="161" t="s">
        <v>1048</v>
      </c>
      <c r="N1098" s="158" t="s">
        <v>36</v>
      </c>
      <c r="O1098" s="161"/>
    </row>
    <row r="1099" spans="1:26" ht="15" customHeight="1">
      <c r="A1099" s="161">
        <v>1098</v>
      </c>
      <c r="B1099" s="162">
        <v>60000000310</v>
      </c>
      <c r="C1099" s="158" t="s">
        <v>50</v>
      </c>
      <c r="D1099" s="158" t="s">
        <v>20</v>
      </c>
      <c r="E1099" s="161" t="s">
        <v>2037</v>
      </c>
      <c r="F1099" s="161">
        <v>0.06</v>
      </c>
      <c r="G1099" s="161">
        <v>0.06</v>
      </c>
      <c r="H1099" s="161">
        <v>1</v>
      </c>
      <c r="I1099" s="161" t="s">
        <v>194</v>
      </c>
      <c r="J1099" s="161" t="s">
        <v>48</v>
      </c>
      <c r="K1099" s="161">
        <v>30</v>
      </c>
      <c r="L1099" s="161">
        <v>0</v>
      </c>
      <c r="M1099" s="161" t="s">
        <v>1071</v>
      </c>
      <c r="N1099" s="158" t="s">
        <v>25</v>
      </c>
      <c r="O1099" s="161"/>
    </row>
    <row r="1100" spans="1:26" ht="15" customHeight="1">
      <c r="A1100" s="156">
        <v>1099</v>
      </c>
      <c r="B1100" s="160">
        <v>60000000309</v>
      </c>
      <c r="C1100" s="158" t="s">
        <v>64</v>
      </c>
      <c r="D1100" s="158" t="s">
        <v>20</v>
      </c>
      <c r="E1100" s="156" t="s">
        <v>2037</v>
      </c>
      <c r="F1100" s="156">
        <v>110</v>
      </c>
      <c r="G1100" s="156">
        <v>110</v>
      </c>
      <c r="H1100" s="156">
        <v>1</v>
      </c>
      <c r="I1100" s="156" t="s">
        <v>256</v>
      </c>
      <c r="J1100" s="156" t="s">
        <v>18</v>
      </c>
      <c r="K1100" s="156" t="s">
        <v>821</v>
      </c>
      <c r="L1100" s="156">
        <v>0</v>
      </c>
      <c r="M1100" s="156" t="s">
        <v>1089</v>
      </c>
      <c r="N1100" s="158" t="s">
        <v>36</v>
      </c>
      <c r="O1100" s="156"/>
      <c r="P1100" s="159"/>
      <c r="Q1100" s="159"/>
      <c r="R1100" s="159"/>
      <c r="S1100" s="159"/>
      <c r="T1100" s="159"/>
      <c r="U1100" s="159"/>
      <c r="V1100" s="159"/>
      <c r="W1100" s="159"/>
      <c r="X1100" s="159"/>
      <c r="Y1100" s="159"/>
      <c r="Z1100" s="159"/>
    </row>
    <row r="1101" spans="1:26" ht="15" customHeight="1">
      <c r="A1101" s="161">
        <v>1100</v>
      </c>
      <c r="B1101" s="162">
        <v>60000000308</v>
      </c>
      <c r="C1101" s="158" t="s">
        <v>175</v>
      </c>
      <c r="D1101" s="158" t="s">
        <v>20</v>
      </c>
      <c r="E1101" s="161" t="s">
        <v>2037</v>
      </c>
      <c r="F1101" s="161">
        <v>5.6000000000000001E-2</v>
      </c>
      <c r="G1101" s="161">
        <v>5.6000000000000001E-2</v>
      </c>
      <c r="H1101" s="161">
        <v>1</v>
      </c>
      <c r="I1101" s="161" t="s">
        <v>207</v>
      </c>
      <c r="J1101" s="161" t="s">
        <v>12</v>
      </c>
      <c r="K1101" s="161">
        <v>42</v>
      </c>
      <c r="L1101" s="161">
        <v>0</v>
      </c>
      <c r="M1101" s="161" t="s">
        <v>1033</v>
      </c>
      <c r="N1101" s="158" t="s">
        <v>25</v>
      </c>
      <c r="O1101" s="161"/>
    </row>
    <row r="1102" spans="1:26" ht="15" customHeight="1">
      <c r="A1102" s="161">
        <v>1101</v>
      </c>
      <c r="B1102" s="162">
        <v>60000000307</v>
      </c>
      <c r="C1102" s="158" t="s">
        <v>175</v>
      </c>
      <c r="D1102" s="158" t="s">
        <v>20</v>
      </c>
      <c r="E1102" s="161" t="s">
        <v>2037</v>
      </c>
      <c r="F1102" s="161">
        <v>5.8000000000000003E-2</v>
      </c>
      <c r="G1102" s="161">
        <v>5.8000000000000003E-2</v>
      </c>
      <c r="H1102" s="161">
        <v>1</v>
      </c>
      <c r="I1102" s="161" t="s">
        <v>207</v>
      </c>
      <c r="J1102" s="161" t="s">
        <v>12</v>
      </c>
      <c r="K1102" s="161">
        <v>42</v>
      </c>
      <c r="L1102" s="161">
        <v>0</v>
      </c>
      <c r="M1102" s="161" t="s">
        <v>1033</v>
      </c>
      <c r="N1102" s="158" t="s">
        <v>25</v>
      </c>
      <c r="O1102" s="161"/>
    </row>
    <row r="1103" spans="1:26" ht="15" customHeight="1">
      <c r="A1103" s="161">
        <v>1102</v>
      </c>
      <c r="B1103" s="162">
        <v>60000000306</v>
      </c>
      <c r="C1103" s="158" t="s">
        <v>234</v>
      </c>
      <c r="D1103" s="158" t="s">
        <v>20</v>
      </c>
      <c r="E1103" s="161" t="s">
        <v>2037</v>
      </c>
      <c r="F1103" s="161">
        <v>212</v>
      </c>
      <c r="G1103" s="161">
        <v>212</v>
      </c>
      <c r="H1103" s="161">
        <v>1</v>
      </c>
      <c r="I1103" s="161" t="s">
        <v>257</v>
      </c>
      <c r="J1103" s="161" t="s">
        <v>48</v>
      </c>
      <c r="K1103" s="161" t="s">
        <v>1091</v>
      </c>
      <c r="L1103" s="161">
        <v>0</v>
      </c>
      <c r="M1103" s="161" t="s">
        <v>1063</v>
      </c>
      <c r="N1103" s="158" t="s">
        <v>25</v>
      </c>
      <c r="O1103" s="161"/>
    </row>
    <row r="1104" spans="1:26" ht="15" customHeight="1">
      <c r="A1104" s="161">
        <v>1103</v>
      </c>
      <c r="B1104" s="162">
        <v>60000000305</v>
      </c>
      <c r="C1104" s="158" t="s">
        <v>175</v>
      </c>
      <c r="D1104" s="158" t="s">
        <v>20</v>
      </c>
      <c r="E1104" s="161" t="s">
        <v>2037</v>
      </c>
      <c r="F1104" s="161">
        <v>170</v>
      </c>
      <c r="G1104" s="161">
        <v>170</v>
      </c>
      <c r="H1104" s="161">
        <v>1</v>
      </c>
      <c r="I1104" s="161" t="s">
        <v>232</v>
      </c>
      <c r="J1104" s="161" t="s">
        <v>18</v>
      </c>
      <c r="K1104" s="161" t="s">
        <v>1088</v>
      </c>
      <c r="L1104" s="161">
        <v>0</v>
      </c>
      <c r="M1104" s="161" t="s">
        <v>1063</v>
      </c>
      <c r="N1104" s="158" t="s">
        <v>25</v>
      </c>
      <c r="O1104" s="161"/>
    </row>
    <row r="1105" spans="1:15" ht="15" customHeight="1">
      <c r="A1105" s="161">
        <v>1104</v>
      </c>
      <c r="B1105" s="162">
        <v>60000000304</v>
      </c>
      <c r="C1105" s="158" t="s">
        <v>175</v>
      </c>
      <c r="D1105" s="158" t="s">
        <v>20</v>
      </c>
      <c r="E1105" s="161" t="s">
        <v>2037</v>
      </c>
      <c r="F1105" s="161">
        <v>170</v>
      </c>
      <c r="G1105" s="161">
        <v>170</v>
      </c>
      <c r="H1105" s="161">
        <v>1</v>
      </c>
      <c r="I1105" s="161" t="s">
        <v>232</v>
      </c>
      <c r="J1105" s="161" t="s">
        <v>18</v>
      </c>
      <c r="K1105" s="161" t="s">
        <v>1088</v>
      </c>
      <c r="L1105" s="161">
        <v>0</v>
      </c>
      <c r="M1105" s="161" t="s">
        <v>1063</v>
      </c>
      <c r="N1105" s="158" t="s">
        <v>25</v>
      </c>
      <c r="O1105" s="161"/>
    </row>
    <row r="1106" spans="1:15" ht="15" customHeight="1">
      <c r="A1106" s="161">
        <v>1105</v>
      </c>
      <c r="B1106" s="162">
        <v>60000000303</v>
      </c>
      <c r="C1106" s="158" t="s">
        <v>175</v>
      </c>
      <c r="D1106" s="158" t="s">
        <v>20</v>
      </c>
      <c r="E1106" s="161" t="s">
        <v>2037</v>
      </c>
      <c r="F1106" s="161">
        <v>7.5999999999999998E-2</v>
      </c>
      <c r="G1106" s="161">
        <v>7.5999999999999998E-2</v>
      </c>
      <c r="H1106" s="161">
        <v>1</v>
      </c>
      <c r="I1106" s="161" t="s">
        <v>227</v>
      </c>
      <c r="J1106" s="161" t="s">
        <v>18</v>
      </c>
      <c r="K1106" s="161">
        <v>38</v>
      </c>
      <c r="L1106" s="161">
        <v>0</v>
      </c>
      <c r="M1106" s="161" t="s">
        <v>1063</v>
      </c>
      <c r="N1106" s="158" t="s">
        <v>36</v>
      </c>
      <c r="O1106" s="161"/>
    </row>
    <row r="1107" spans="1:15" ht="15" customHeight="1">
      <c r="A1107" s="161">
        <v>1106</v>
      </c>
      <c r="B1107" s="162">
        <v>60000000302</v>
      </c>
      <c r="C1107" s="158" t="s">
        <v>197</v>
      </c>
      <c r="D1107" s="158" t="s">
        <v>20</v>
      </c>
      <c r="E1107" s="161" t="s">
        <v>2037</v>
      </c>
      <c r="F1107" s="161">
        <v>5.3999999999999999E-2</v>
      </c>
      <c r="G1107" s="161">
        <v>5.3999999999999999E-2</v>
      </c>
      <c r="H1107" s="161">
        <v>1</v>
      </c>
      <c r="I1107" s="161" t="s">
        <v>214</v>
      </c>
      <c r="J1107" s="161" t="s">
        <v>12</v>
      </c>
      <c r="K1107" s="161" t="s">
        <v>1092</v>
      </c>
      <c r="L1107" s="161">
        <v>23.5</v>
      </c>
      <c r="M1107" s="161" t="s">
        <v>1063</v>
      </c>
      <c r="N1107" s="158" t="s">
        <v>156</v>
      </c>
      <c r="O1107" s="161"/>
    </row>
    <row r="1108" spans="1:15" ht="15" customHeight="1">
      <c r="A1108" s="161">
        <v>1107</v>
      </c>
      <c r="B1108" s="162">
        <v>60000000301</v>
      </c>
      <c r="C1108" s="158" t="s">
        <v>171</v>
      </c>
      <c r="D1108" s="158" t="s">
        <v>20</v>
      </c>
      <c r="E1108" s="161" t="s">
        <v>2037</v>
      </c>
      <c r="F1108" s="161">
        <v>8.2000000000000003E-2</v>
      </c>
      <c r="G1108" s="161">
        <v>8.2000000000000003E-2</v>
      </c>
      <c r="H1108" s="161">
        <v>1</v>
      </c>
      <c r="I1108" s="161" t="s">
        <v>245</v>
      </c>
      <c r="J1108" s="161" t="s">
        <v>12</v>
      </c>
      <c r="K1108" s="161">
        <v>36</v>
      </c>
      <c r="L1108" s="161">
        <v>0</v>
      </c>
      <c r="M1108" s="161" t="s">
        <v>1040</v>
      </c>
      <c r="N1108" s="158" t="s">
        <v>156</v>
      </c>
      <c r="O1108" s="161"/>
    </row>
    <row r="1109" spans="1:15" ht="15" customHeight="1">
      <c r="A1109" s="161">
        <v>1108</v>
      </c>
      <c r="B1109" s="162">
        <v>60000000300</v>
      </c>
      <c r="C1109" s="158" t="s">
        <v>64</v>
      </c>
      <c r="D1109" s="158" t="s">
        <v>20</v>
      </c>
      <c r="E1109" s="161" t="s">
        <v>2037</v>
      </c>
      <c r="F1109" s="161">
        <v>244</v>
      </c>
      <c r="G1109" s="161">
        <v>244</v>
      </c>
      <c r="H1109" s="161">
        <v>1</v>
      </c>
      <c r="I1109" s="161" t="s">
        <v>258</v>
      </c>
      <c r="J1109" s="161" t="s">
        <v>18</v>
      </c>
      <c r="K1109" s="161" t="s">
        <v>825</v>
      </c>
      <c r="L1109" s="161">
        <v>0</v>
      </c>
      <c r="M1109" s="161" t="s">
        <v>1077</v>
      </c>
      <c r="N1109" s="158" t="s">
        <v>156</v>
      </c>
      <c r="O1109" s="161"/>
    </row>
    <row r="1110" spans="1:15" ht="15" customHeight="1">
      <c r="A1110" s="161">
        <v>1109</v>
      </c>
      <c r="B1110" s="162">
        <v>60000000299</v>
      </c>
      <c r="C1110" s="158" t="s">
        <v>175</v>
      </c>
      <c r="D1110" s="158" t="s">
        <v>20</v>
      </c>
      <c r="E1110" s="161" t="s">
        <v>2037</v>
      </c>
      <c r="F1110" s="161">
        <v>114</v>
      </c>
      <c r="G1110" s="161">
        <v>114</v>
      </c>
      <c r="H1110" s="161">
        <v>1</v>
      </c>
      <c r="I1110" s="161" t="s">
        <v>221</v>
      </c>
      <c r="J1110" s="161" t="s">
        <v>18</v>
      </c>
      <c r="K1110" s="161">
        <v>36</v>
      </c>
      <c r="L1110" s="161">
        <v>0</v>
      </c>
      <c r="M1110" s="161" t="s">
        <v>1033</v>
      </c>
      <c r="N1110" s="158" t="s">
        <v>13</v>
      </c>
      <c r="O1110" s="161"/>
    </row>
    <row r="1111" spans="1:15" ht="15" customHeight="1">
      <c r="A1111" s="161">
        <v>1110</v>
      </c>
      <c r="B1111" s="162">
        <v>60000000298</v>
      </c>
      <c r="C1111" s="158" t="s">
        <v>175</v>
      </c>
      <c r="D1111" s="158" t="s">
        <v>20</v>
      </c>
      <c r="E1111" s="161" t="s">
        <v>2037</v>
      </c>
      <c r="F1111" s="161">
        <v>6.2E-2</v>
      </c>
      <c r="G1111" s="161">
        <v>6.2E-2</v>
      </c>
      <c r="H1111" s="161">
        <v>1</v>
      </c>
      <c r="I1111" s="161" t="s">
        <v>207</v>
      </c>
      <c r="J1111" s="161" t="s">
        <v>12</v>
      </c>
      <c r="K1111" s="161">
        <v>44</v>
      </c>
      <c r="L1111" s="161">
        <v>0</v>
      </c>
      <c r="M1111" s="161" t="s">
        <v>1033</v>
      </c>
      <c r="N1111" s="158" t="s">
        <v>25</v>
      </c>
      <c r="O1111" s="161"/>
    </row>
    <row r="1112" spans="1:15" ht="15" customHeight="1">
      <c r="A1112" s="161">
        <v>1111</v>
      </c>
      <c r="B1112" s="162">
        <v>60000000297</v>
      </c>
      <c r="C1112" s="158" t="s">
        <v>253</v>
      </c>
      <c r="D1112" s="158" t="s">
        <v>20</v>
      </c>
      <c r="E1112" s="161" t="s">
        <v>2037</v>
      </c>
      <c r="F1112" s="161">
        <v>2.8000000000000001E-2</v>
      </c>
      <c r="G1112" s="161">
        <v>2.8000000000000001E-2</v>
      </c>
      <c r="H1112" s="161">
        <v>1</v>
      </c>
      <c r="I1112" s="161" t="s">
        <v>194</v>
      </c>
      <c r="J1112" s="161" t="s">
        <v>18</v>
      </c>
      <c r="K1112" s="161">
        <v>36</v>
      </c>
      <c r="L1112" s="161">
        <v>0</v>
      </c>
      <c r="M1112" s="161" t="s">
        <v>1061</v>
      </c>
      <c r="N1112" s="158" t="s">
        <v>156</v>
      </c>
      <c r="O1112" s="161"/>
    </row>
    <row r="1113" spans="1:15" ht="15" customHeight="1">
      <c r="A1113" s="161">
        <v>1112</v>
      </c>
      <c r="B1113" s="162">
        <v>60000000296</v>
      </c>
      <c r="C1113" s="158" t="s">
        <v>259</v>
      </c>
      <c r="D1113" s="158" t="s">
        <v>20</v>
      </c>
      <c r="E1113" s="161" t="s">
        <v>2037</v>
      </c>
      <c r="F1113" s="161">
        <v>0.05</v>
      </c>
      <c r="G1113" s="161">
        <v>0.05</v>
      </c>
      <c r="H1113" s="161">
        <v>1</v>
      </c>
      <c r="I1113" s="161" t="s">
        <v>211</v>
      </c>
      <c r="J1113" s="161" t="s">
        <v>18</v>
      </c>
      <c r="K1113" s="161">
        <v>34</v>
      </c>
      <c r="L1113" s="161">
        <v>0</v>
      </c>
      <c r="M1113" s="161" t="s">
        <v>1087</v>
      </c>
      <c r="N1113" s="158" t="s">
        <v>260</v>
      </c>
      <c r="O1113" s="161"/>
    </row>
    <row r="1114" spans="1:15" ht="15" customHeight="1">
      <c r="A1114" s="161">
        <v>1113</v>
      </c>
      <c r="B1114" s="162">
        <v>60000000295</v>
      </c>
      <c r="C1114" s="158" t="s">
        <v>259</v>
      </c>
      <c r="D1114" s="158" t="s">
        <v>20</v>
      </c>
      <c r="E1114" s="161" t="s">
        <v>2037</v>
      </c>
      <c r="F1114" s="161">
        <v>4.5999999999999999E-2</v>
      </c>
      <c r="G1114" s="161">
        <v>4.5999999999999999E-2</v>
      </c>
      <c r="H1114" s="161">
        <v>1</v>
      </c>
      <c r="I1114" s="161" t="s">
        <v>261</v>
      </c>
      <c r="J1114" s="161" t="s">
        <v>223</v>
      </c>
      <c r="K1114" s="161">
        <v>38</v>
      </c>
      <c r="L1114" s="161">
        <v>0</v>
      </c>
      <c r="M1114" s="161" t="s">
        <v>1053</v>
      </c>
      <c r="N1114" s="158" t="s">
        <v>36</v>
      </c>
      <c r="O1114" s="161"/>
    </row>
    <row r="1115" spans="1:15" ht="15" customHeight="1">
      <c r="A1115" s="161">
        <v>1114</v>
      </c>
      <c r="B1115" s="162">
        <v>60000000293</v>
      </c>
      <c r="C1115" s="158" t="s">
        <v>197</v>
      </c>
      <c r="D1115" s="158" t="s">
        <v>20</v>
      </c>
      <c r="E1115" s="161" t="s">
        <v>2037</v>
      </c>
      <c r="F1115" s="161">
        <v>4.8000000000000001E-2</v>
      </c>
      <c r="G1115" s="161">
        <v>4.8000000000000001E-2</v>
      </c>
      <c r="H1115" s="161">
        <v>1</v>
      </c>
      <c r="I1115" s="161" t="s">
        <v>194</v>
      </c>
      <c r="J1115" s="161" t="s">
        <v>262</v>
      </c>
      <c r="K1115" s="161">
        <v>38</v>
      </c>
      <c r="L1115" s="161">
        <v>0</v>
      </c>
      <c r="M1115" s="161" t="s">
        <v>1033</v>
      </c>
      <c r="N1115" s="158" t="s">
        <v>25</v>
      </c>
      <c r="O1115" s="161"/>
    </row>
    <row r="1116" spans="1:15" ht="15" customHeight="1">
      <c r="A1116" s="161">
        <v>1115</v>
      </c>
      <c r="B1116" s="162">
        <v>60000000294</v>
      </c>
      <c r="C1116" s="158" t="s">
        <v>175</v>
      </c>
      <c r="D1116" s="158" t="s">
        <v>20</v>
      </c>
      <c r="E1116" s="161" t="s">
        <v>2037</v>
      </c>
      <c r="F1116" s="161">
        <v>6.2E-2</v>
      </c>
      <c r="G1116" s="161">
        <v>6.2E-2</v>
      </c>
      <c r="H1116" s="161">
        <v>1</v>
      </c>
      <c r="I1116" s="161" t="s">
        <v>207</v>
      </c>
      <c r="J1116" s="161" t="s">
        <v>12</v>
      </c>
      <c r="K1116" s="161">
        <v>44</v>
      </c>
      <c r="L1116" s="161">
        <v>0</v>
      </c>
      <c r="M1116" s="161" t="s">
        <v>1033</v>
      </c>
      <c r="N1116" s="158" t="s">
        <v>25</v>
      </c>
      <c r="O1116" s="161"/>
    </row>
    <row r="1117" spans="1:15" ht="15" customHeight="1">
      <c r="A1117" s="161">
        <v>1116</v>
      </c>
      <c r="B1117" s="162">
        <v>60000000292</v>
      </c>
      <c r="C1117" s="158" t="s">
        <v>175</v>
      </c>
      <c r="D1117" s="158" t="s">
        <v>20</v>
      </c>
      <c r="E1117" s="161" t="s">
        <v>2037</v>
      </c>
      <c r="F1117" s="161">
        <v>8.5999999999999993E-2</v>
      </c>
      <c r="G1117" s="161">
        <v>8.5999999999999993E-2</v>
      </c>
      <c r="H1117" s="161">
        <v>1</v>
      </c>
      <c r="I1117" s="161" t="s">
        <v>227</v>
      </c>
      <c r="J1117" s="161" t="s">
        <v>63</v>
      </c>
      <c r="K1117" s="161">
        <v>40</v>
      </c>
      <c r="L1117" s="161">
        <v>0</v>
      </c>
      <c r="M1117" s="161" t="s">
        <v>1063</v>
      </c>
      <c r="N1117" s="158" t="s">
        <v>228</v>
      </c>
      <c r="O1117" s="161"/>
    </row>
    <row r="1118" spans="1:15" ht="15" customHeight="1">
      <c r="A1118" s="161">
        <v>1117</v>
      </c>
      <c r="B1118" s="162">
        <v>60000000291</v>
      </c>
      <c r="C1118" s="158" t="s">
        <v>175</v>
      </c>
      <c r="D1118" s="158" t="s">
        <v>20</v>
      </c>
      <c r="E1118" s="161" t="s">
        <v>2037</v>
      </c>
      <c r="F1118" s="161">
        <v>132</v>
      </c>
      <c r="G1118" s="161">
        <v>132</v>
      </c>
      <c r="H1118" s="161">
        <v>1</v>
      </c>
      <c r="I1118" s="161" t="s">
        <v>238</v>
      </c>
      <c r="J1118" s="161" t="s">
        <v>18</v>
      </c>
      <c r="K1118" s="161" t="s">
        <v>1095</v>
      </c>
      <c r="L1118" s="161">
        <v>0</v>
      </c>
      <c r="M1118" s="161" t="s">
        <v>1057</v>
      </c>
      <c r="N1118" s="158" t="s">
        <v>239</v>
      </c>
      <c r="O1118" s="161"/>
    </row>
    <row r="1119" spans="1:15" ht="15" customHeight="1">
      <c r="A1119" s="161">
        <v>1118</v>
      </c>
      <c r="B1119" s="162">
        <v>60000000290</v>
      </c>
      <c r="C1119" s="158" t="s">
        <v>52</v>
      </c>
      <c r="D1119" s="158" t="s">
        <v>20</v>
      </c>
      <c r="E1119" s="161" t="s">
        <v>2037</v>
      </c>
      <c r="F1119" s="161">
        <v>308</v>
      </c>
      <c r="G1119" s="161">
        <v>308</v>
      </c>
      <c r="H1119" s="161">
        <v>1</v>
      </c>
      <c r="I1119" s="161" t="s">
        <v>233</v>
      </c>
      <c r="J1119" s="161" t="s">
        <v>18</v>
      </c>
      <c r="K1119" s="161">
        <v>38</v>
      </c>
      <c r="L1119" s="161">
        <v>0</v>
      </c>
      <c r="M1119" s="161" t="s">
        <v>1061</v>
      </c>
      <c r="N1119" s="158" t="s">
        <v>36</v>
      </c>
      <c r="O1119" s="161"/>
    </row>
    <row r="1120" spans="1:15" ht="15" customHeight="1">
      <c r="A1120" s="161">
        <v>1119</v>
      </c>
      <c r="B1120" s="162">
        <v>60000000289</v>
      </c>
      <c r="C1120" s="158" t="s">
        <v>171</v>
      </c>
      <c r="D1120" s="158" t="s">
        <v>20</v>
      </c>
      <c r="E1120" s="161" t="s">
        <v>2037</v>
      </c>
      <c r="F1120" s="161">
        <v>124</v>
      </c>
      <c r="G1120" s="161">
        <v>124</v>
      </c>
      <c r="H1120" s="161">
        <v>1</v>
      </c>
      <c r="I1120" s="161" t="s">
        <v>250</v>
      </c>
      <c r="J1120" s="161" t="s">
        <v>18</v>
      </c>
      <c r="K1120" s="161">
        <v>38</v>
      </c>
      <c r="L1120" s="161">
        <v>0</v>
      </c>
      <c r="M1120" s="161" t="s">
        <v>1057</v>
      </c>
      <c r="N1120" s="158" t="s">
        <v>156</v>
      </c>
      <c r="O1120" s="161"/>
    </row>
    <row r="1121" spans="1:15" ht="15" customHeight="1">
      <c r="A1121" s="161">
        <v>1120</v>
      </c>
      <c r="B1121" s="162">
        <v>60000000288</v>
      </c>
      <c r="C1121" s="158" t="s">
        <v>46</v>
      </c>
      <c r="D1121" s="163" t="s">
        <v>10</v>
      </c>
      <c r="E1121" s="161" t="s">
        <v>2037</v>
      </c>
      <c r="F1121" s="161">
        <v>202</v>
      </c>
      <c r="G1121" s="161">
        <v>202</v>
      </c>
      <c r="H1121" s="161">
        <v>1</v>
      </c>
      <c r="I1121" s="161" t="s">
        <v>263</v>
      </c>
      <c r="J1121" s="161" t="s">
        <v>71</v>
      </c>
      <c r="K1121" s="161" t="s">
        <v>821</v>
      </c>
      <c r="L1121" s="161">
        <v>0</v>
      </c>
      <c r="M1121" s="161" t="s">
        <v>1071</v>
      </c>
      <c r="N1121" s="158" t="s">
        <v>25</v>
      </c>
      <c r="O1121" s="161"/>
    </row>
    <row r="1122" spans="1:15" ht="15" customHeight="1">
      <c r="A1122" s="161">
        <v>1121</v>
      </c>
      <c r="B1122" s="162">
        <v>60000000287</v>
      </c>
      <c r="C1122" s="158" t="s">
        <v>264</v>
      </c>
      <c r="D1122" s="158" t="s">
        <v>20</v>
      </c>
      <c r="E1122" s="161" t="s">
        <v>2037</v>
      </c>
      <c r="F1122" s="161">
        <v>110</v>
      </c>
      <c r="G1122" s="161">
        <v>110</v>
      </c>
      <c r="H1122" s="161">
        <v>1</v>
      </c>
      <c r="I1122" s="161" t="s">
        <v>257</v>
      </c>
      <c r="J1122" s="161" t="s">
        <v>18</v>
      </c>
      <c r="K1122" s="161" t="s">
        <v>1097</v>
      </c>
      <c r="L1122" s="161">
        <v>0</v>
      </c>
      <c r="M1122" s="161" t="s">
        <v>1071</v>
      </c>
      <c r="N1122" s="158" t="s">
        <v>156</v>
      </c>
      <c r="O1122" s="161"/>
    </row>
    <row r="1123" spans="1:15" ht="15" customHeight="1">
      <c r="A1123" s="161">
        <v>1122</v>
      </c>
      <c r="B1123" s="162">
        <v>60000000286</v>
      </c>
      <c r="C1123" s="158" t="s">
        <v>171</v>
      </c>
      <c r="D1123" s="158" t="s">
        <v>20</v>
      </c>
      <c r="E1123" s="161" t="s">
        <v>2037</v>
      </c>
      <c r="F1123" s="161">
        <v>100</v>
      </c>
      <c r="G1123" s="161">
        <v>100</v>
      </c>
      <c r="H1123" s="161">
        <v>1</v>
      </c>
      <c r="I1123" s="161" t="s">
        <v>245</v>
      </c>
      <c r="J1123" s="161" t="s">
        <v>12</v>
      </c>
      <c r="K1123" s="161">
        <v>42</v>
      </c>
      <c r="L1123" s="161">
        <v>0</v>
      </c>
      <c r="M1123" s="161" t="s">
        <v>1040</v>
      </c>
      <c r="N1123" s="158" t="s">
        <v>156</v>
      </c>
      <c r="O1123" s="161"/>
    </row>
    <row r="1124" spans="1:15" ht="15" customHeight="1">
      <c r="A1124" s="161">
        <v>1123</v>
      </c>
      <c r="B1124" s="162">
        <v>60000000285</v>
      </c>
      <c r="C1124" s="158" t="s">
        <v>46</v>
      </c>
      <c r="D1124" s="158" t="s">
        <v>23</v>
      </c>
      <c r="E1124" s="161" t="s">
        <v>2037</v>
      </c>
      <c r="F1124" s="161">
        <v>254</v>
      </c>
      <c r="G1124" s="161">
        <v>254</v>
      </c>
      <c r="H1124" s="161">
        <v>1</v>
      </c>
      <c r="I1124" s="161" t="s">
        <v>265</v>
      </c>
      <c r="J1124" s="161" t="s">
        <v>18</v>
      </c>
      <c r="K1124" s="161">
        <v>48</v>
      </c>
      <c r="L1124" s="161">
        <v>0</v>
      </c>
      <c r="M1124" s="161" t="s">
        <v>1071</v>
      </c>
      <c r="N1124" s="158" t="s">
        <v>25</v>
      </c>
      <c r="O1124" s="161"/>
    </row>
    <row r="1125" spans="1:15" ht="15" customHeight="1">
      <c r="A1125" s="161">
        <v>1124</v>
      </c>
      <c r="B1125" s="162">
        <v>60000000284</v>
      </c>
      <c r="C1125" s="158" t="s">
        <v>46</v>
      </c>
      <c r="D1125" s="158" t="s">
        <v>23</v>
      </c>
      <c r="E1125" s="161" t="s">
        <v>2037</v>
      </c>
      <c r="F1125" s="161">
        <v>232</v>
      </c>
      <c r="G1125" s="161">
        <v>232</v>
      </c>
      <c r="H1125" s="161">
        <v>1</v>
      </c>
      <c r="I1125" s="161" t="s">
        <v>265</v>
      </c>
      <c r="J1125" s="161" t="s">
        <v>18</v>
      </c>
      <c r="K1125" s="161">
        <v>48</v>
      </c>
      <c r="L1125" s="161">
        <v>0</v>
      </c>
      <c r="M1125" s="161" t="s">
        <v>1071</v>
      </c>
      <c r="N1125" s="158" t="s">
        <v>25</v>
      </c>
      <c r="O1125" s="161"/>
    </row>
    <row r="1126" spans="1:15" ht="15" customHeight="1">
      <c r="A1126" s="161">
        <v>1125</v>
      </c>
      <c r="B1126" s="162">
        <v>60000000283</v>
      </c>
      <c r="C1126" s="158" t="s">
        <v>171</v>
      </c>
      <c r="D1126" s="158" t="s">
        <v>20</v>
      </c>
      <c r="E1126" s="161" t="s">
        <v>2037</v>
      </c>
      <c r="F1126" s="161">
        <v>130</v>
      </c>
      <c r="G1126" s="161">
        <v>130</v>
      </c>
      <c r="H1126" s="161">
        <v>1</v>
      </c>
      <c r="I1126" s="161" t="s">
        <v>227</v>
      </c>
      <c r="J1126" s="161" t="s">
        <v>223</v>
      </c>
      <c r="K1126" s="161">
        <v>34</v>
      </c>
      <c r="L1126" s="161">
        <v>25</v>
      </c>
      <c r="M1126" s="161" t="s">
        <v>1098</v>
      </c>
      <c r="N1126" s="158" t="s">
        <v>36</v>
      </c>
      <c r="O1126" s="161"/>
    </row>
    <row r="1127" spans="1:15" ht="15" customHeight="1">
      <c r="A1127" s="161">
        <v>1126</v>
      </c>
      <c r="B1127" s="162">
        <v>60000000282</v>
      </c>
      <c r="C1127" s="158" t="s">
        <v>64</v>
      </c>
      <c r="D1127" s="158" t="s">
        <v>20</v>
      </c>
      <c r="E1127" s="161" t="s">
        <v>2037</v>
      </c>
      <c r="F1127" s="161">
        <v>206</v>
      </c>
      <c r="G1127" s="161">
        <v>206</v>
      </c>
      <c r="H1127" s="161">
        <v>1</v>
      </c>
      <c r="I1127" s="161" t="s">
        <v>249</v>
      </c>
      <c r="J1127" s="161" t="s">
        <v>18</v>
      </c>
      <c r="K1127" s="161">
        <v>36</v>
      </c>
      <c r="L1127" s="161">
        <v>0</v>
      </c>
      <c r="M1127" s="161" t="s">
        <v>1061</v>
      </c>
      <c r="N1127" s="158" t="s">
        <v>25</v>
      </c>
      <c r="O1127" s="161"/>
    </row>
    <row r="1128" spans="1:15" ht="15" customHeight="1">
      <c r="A1128" s="161">
        <v>1127</v>
      </c>
      <c r="B1128" s="162">
        <v>60000000281</v>
      </c>
      <c r="C1128" s="158" t="s">
        <v>234</v>
      </c>
      <c r="D1128" s="158" t="s">
        <v>20</v>
      </c>
      <c r="E1128" s="161" t="s">
        <v>2037</v>
      </c>
      <c r="F1128" s="161">
        <v>180</v>
      </c>
      <c r="G1128" s="161">
        <v>180</v>
      </c>
      <c r="H1128" s="161">
        <v>1</v>
      </c>
      <c r="I1128" s="161" t="s">
        <v>227</v>
      </c>
      <c r="J1128" s="161" t="s">
        <v>262</v>
      </c>
      <c r="K1128" s="161" t="s">
        <v>1044</v>
      </c>
      <c r="L1128" s="161">
        <v>0</v>
      </c>
      <c r="M1128" s="161" t="s">
        <v>1099</v>
      </c>
      <c r="N1128" s="158" t="s">
        <v>25</v>
      </c>
      <c r="O1128" s="161"/>
    </row>
    <row r="1129" spans="1:15" ht="15" customHeight="1">
      <c r="A1129" s="161">
        <v>1128</v>
      </c>
      <c r="B1129" s="162">
        <v>60000000280</v>
      </c>
      <c r="C1129" s="158" t="s">
        <v>47</v>
      </c>
      <c r="D1129" s="163" t="s">
        <v>10</v>
      </c>
      <c r="E1129" s="161" t="s">
        <v>2037</v>
      </c>
      <c r="F1129" s="161">
        <v>136</v>
      </c>
      <c r="G1129" s="161">
        <v>136</v>
      </c>
      <c r="H1129" s="161">
        <v>1</v>
      </c>
      <c r="I1129" s="161" t="s">
        <v>194</v>
      </c>
      <c r="J1129" s="161" t="s">
        <v>243</v>
      </c>
      <c r="K1129" s="161" t="s">
        <v>825</v>
      </c>
      <c r="L1129" s="161">
        <v>0</v>
      </c>
      <c r="M1129" s="161" t="s">
        <v>1045</v>
      </c>
      <c r="N1129" s="158" t="s">
        <v>25</v>
      </c>
      <c r="O1129" s="161"/>
    </row>
    <row r="1130" spans="1:15" ht="15" customHeight="1">
      <c r="A1130" s="161">
        <v>1129</v>
      </c>
      <c r="B1130" s="162">
        <v>60000000279</v>
      </c>
      <c r="C1130" s="158" t="s">
        <v>175</v>
      </c>
      <c r="D1130" s="158" t="s">
        <v>20</v>
      </c>
      <c r="E1130" s="161" t="s">
        <v>2037</v>
      </c>
      <c r="F1130" s="161">
        <v>9.6000000000000002E-2</v>
      </c>
      <c r="G1130" s="161">
        <v>9.6000000000000002E-2</v>
      </c>
      <c r="H1130" s="161">
        <v>1</v>
      </c>
      <c r="I1130" s="161" t="s">
        <v>211</v>
      </c>
      <c r="J1130" s="161" t="s">
        <v>18</v>
      </c>
      <c r="K1130" s="161">
        <v>40</v>
      </c>
      <c r="L1130" s="161">
        <v>0</v>
      </c>
      <c r="M1130" s="161" t="s">
        <v>1101</v>
      </c>
      <c r="N1130" s="158" t="s">
        <v>36</v>
      </c>
      <c r="O1130" s="161"/>
    </row>
    <row r="1131" spans="1:15" ht="15" customHeight="1">
      <c r="A1131" s="161">
        <v>1130</v>
      </c>
      <c r="B1131" s="162">
        <v>60000000278</v>
      </c>
      <c r="C1131" s="158" t="s">
        <v>175</v>
      </c>
      <c r="D1131" s="158" t="s">
        <v>20</v>
      </c>
      <c r="E1131" s="161" t="s">
        <v>2037</v>
      </c>
      <c r="F1131" s="161">
        <v>8.4000000000000005E-2</v>
      </c>
      <c r="G1131" s="161">
        <v>8.4000000000000005E-2</v>
      </c>
      <c r="H1131" s="161">
        <v>1</v>
      </c>
      <c r="I1131" s="161" t="s">
        <v>229</v>
      </c>
      <c r="J1131" s="161" t="s">
        <v>18</v>
      </c>
      <c r="K1131" s="161" t="s">
        <v>810</v>
      </c>
      <c r="L1131" s="161">
        <v>0</v>
      </c>
      <c r="M1131" s="161" t="s">
        <v>1064</v>
      </c>
      <c r="N1131" s="158" t="s">
        <v>25</v>
      </c>
      <c r="O1131" s="161"/>
    </row>
    <row r="1132" spans="1:15" ht="15" customHeight="1">
      <c r="A1132" s="161">
        <v>1131</v>
      </c>
      <c r="B1132" s="162">
        <v>60000000277</v>
      </c>
      <c r="C1132" s="158" t="s">
        <v>264</v>
      </c>
      <c r="D1132" s="158" t="s">
        <v>20</v>
      </c>
      <c r="E1132" s="161" t="s">
        <v>2037</v>
      </c>
      <c r="F1132" s="161">
        <v>0.06</v>
      </c>
      <c r="G1132" s="161">
        <v>0.06</v>
      </c>
      <c r="H1132" s="161">
        <v>1</v>
      </c>
      <c r="I1132" s="161" t="s">
        <v>233</v>
      </c>
      <c r="J1132" s="161" t="s">
        <v>18</v>
      </c>
      <c r="K1132" s="161">
        <v>40</v>
      </c>
      <c r="L1132" s="161">
        <v>0</v>
      </c>
      <c r="M1132" s="161" t="s">
        <v>1058</v>
      </c>
      <c r="N1132" s="158" t="s">
        <v>36</v>
      </c>
      <c r="O1132" s="161"/>
    </row>
    <row r="1133" spans="1:15" ht="15" customHeight="1">
      <c r="A1133" s="161">
        <v>1132</v>
      </c>
      <c r="B1133" s="162">
        <v>60000000276</v>
      </c>
      <c r="C1133" s="158" t="s">
        <v>64</v>
      </c>
      <c r="D1133" s="158" t="s">
        <v>20</v>
      </c>
      <c r="E1133" s="161" t="s">
        <v>2037</v>
      </c>
      <c r="F1133" s="161">
        <v>344</v>
      </c>
      <c r="G1133" s="161">
        <v>344</v>
      </c>
      <c r="H1133" s="161">
        <v>1</v>
      </c>
      <c r="I1133" s="161" t="s">
        <v>266</v>
      </c>
      <c r="J1133" s="161" t="s">
        <v>267</v>
      </c>
      <c r="K1133" s="161">
        <v>10</v>
      </c>
      <c r="L1133" s="161">
        <v>0</v>
      </c>
      <c r="M1133" s="161" t="s">
        <v>1063</v>
      </c>
      <c r="N1133" s="158" t="s">
        <v>36</v>
      </c>
      <c r="O1133" s="161"/>
    </row>
    <row r="1134" spans="1:15" ht="15" customHeight="1">
      <c r="A1134" s="161">
        <v>1133</v>
      </c>
      <c r="B1134" s="162">
        <v>60000000275</v>
      </c>
      <c r="C1134" s="158" t="s">
        <v>64</v>
      </c>
      <c r="D1134" s="158" t="s">
        <v>20</v>
      </c>
      <c r="E1134" s="161" t="s">
        <v>2037</v>
      </c>
      <c r="F1134" s="161">
        <v>382</v>
      </c>
      <c r="G1134" s="161">
        <v>382</v>
      </c>
      <c r="H1134" s="161">
        <v>1</v>
      </c>
      <c r="I1134" s="161" t="s">
        <v>194</v>
      </c>
      <c r="J1134" s="161" t="s">
        <v>48</v>
      </c>
      <c r="K1134" s="161">
        <v>40</v>
      </c>
      <c r="L1134" s="161">
        <v>0</v>
      </c>
      <c r="M1134" s="161" t="s">
        <v>1071</v>
      </c>
      <c r="N1134" s="158" t="s">
        <v>25</v>
      </c>
      <c r="O1134" s="161"/>
    </row>
    <row r="1135" spans="1:15" ht="15" customHeight="1">
      <c r="A1135" s="161">
        <v>1134</v>
      </c>
      <c r="B1135" s="162">
        <v>60000000274</v>
      </c>
      <c r="C1135" s="158" t="s">
        <v>110</v>
      </c>
      <c r="D1135" s="158" t="s">
        <v>20</v>
      </c>
      <c r="E1135" s="161" t="s">
        <v>2037</v>
      </c>
      <c r="F1135" s="161">
        <v>972</v>
      </c>
      <c r="G1135" s="161">
        <v>972</v>
      </c>
      <c r="H1135" s="161">
        <v>1</v>
      </c>
      <c r="I1135" s="161" t="s">
        <v>194</v>
      </c>
      <c r="J1135" s="161" t="s">
        <v>67</v>
      </c>
      <c r="K1135" s="161">
        <v>46</v>
      </c>
      <c r="L1135" s="161">
        <v>0</v>
      </c>
      <c r="M1135" s="161" t="s">
        <v>1057</v>
      </c>
      <c r="N1135" s="158" t="s">
        <v>25</v>
      </c>
      <c r="O1135" s="161"/>
    </row>
    <row r="1136" spans="1:15" ht="15" customHeight="1">
      <c r="A1136" s="161">
        <v>1135</v>
      </c>
      <c r="B1136" s="162">
        <v>60000000273</v>
      </c>
      <c r="C1136" s="158" t="s">
        <v>175</v>
      </c>
      <c r="D1136" s="158" t="s">
        <v>20</v>
      </c>
      <c r="E1136" s="161" t="s">
        <v>2037</v>
      </c>
      <c r="F1136" s="161">
        <v>5.6000000000000001E-2</v>
      </c>
      <c r="G1136" s="161">
        <v>5.6000000000000001E-2</v>
      </c>
      <c r="H1136" s="161">
        <v>1</v>
      </c>
      <c r="I1136" s="161" t="s">
        <v>207</v>
      </c>
      <c r="J1136" s="161" t="s">
        <v>12</v>
      </c>
      <c r="K1136" s="161">
        <v>42</v>
      </c>
      <c r="L1136" s="161">
        <v>0</v>
      </c>
      <c r="M1136" s="161" t="s">
        <v>1033</v>
      </c>
      <c r="N1136" s="158" t="s">
        <v>25</v>
      </c>
      <c r="O1136" s="161"/>
    </row>
    <row r="1137" spans="1:26" ht="15" customHeight="1">
      <c r="A1137" s="161">
        <v>1136</v>
      </c>
      <c r="B1137" s="162">
        <v>60000000272</v>
      </c>
      <c r="C1137" s="158" t="s">
        <v>171</v>
      </c>
      <c r="D1137" s="158" t="s">
        <v>20</v>
      </c>
      <c r="E1137" s="161" t="s">
        <v>2037</v>
      </c>
      <c r="F1137" s="161">
        <v>7.5999999999999998E-2</v>
      </c>
      <c r="G1137" s="161">
        <v>7.5999999999999998E-2</v>
      </c>
      <c r="H1137" s="161">
        <v>1</v>
      </c>
      <c r="I1137" s="161" t="s">
        <v>194</v>
      </c>
      <c r="J1137" s="161" t="s">
        <v>18</v>
      </c>
      <c r="K1137" s="161" t="s">
        <v>1102</v>
      </c>
      <c r="L1137" s="161">
        <v>0</v>
      </c>
      <c r="M1137" s="161" t="s">
        <v>1033</v>
      </c>
      <c r="N1137" s="158" t="s">
        <v>156</v>
      </c>
      <c r="O1137" s="161"/>
    </row>
    <row r="1138" spans="1:26" ht="15" customHeight="1">
      <c r="A1138" s="161">
        <v>1137</v>
      </c>
      <c r="B1138" s="162">
        <v>60000000271</v>
      </c>
      <c r="C1138" s="158" t="s">
        <v>268</v>
      </c>
      <c r="D1138" s="158" t="s">
        <v>20</v>
      </c>
      <c r="E1138" s="161" t="s">
        <v>2037</v>
      </c>
      <c r="F1138" s="161">
        <v>180</v>
      </c>
      <c r="G1138" s="161">
        <v>180</v>
      </c>
      <c r="H1138" s="161">
        <v>1</v>
      </c>
      <c r="I1138" s="161" t="s">
        <v>269</v>
      </c>
      <c r="J1138" s="161" t="s">
        <v>223</v>
      </c>
      <c r="K1138" s="161" t="s">
        <v>1103</v>
      </c>
      <c r="L1138" s="161">
        <v>0</v>
      </c>
      <c r="M1138" s="161" t="s">
        <v>1033</v>
      </c>
      <c r="N1138" s="158" t="s">
        <v>25</v>
      </c>
      <c r="O1138" s="161"/>
    </row>
    <row r="1139" spans="1:26" ht="15" customHeight="1">
      <c r="A1139" s="161">
        <v>1138</v>
      </c>
      <c r="B1139" s="162">
        <v>60000000270</v>
      </c>
      <c r="C1139" s="158" t="s">
        <v>270</v>
      </c>
      <c r="D1139" s="158" t="s">
        <v>20</v>
      </c>
      <c r="E1139" s="161" t="s">
        <v>2037</v>
      </c>
      <c r="F1139" s="161">
        <v>164</v>
      </c>
      <c r="G1139" s="161">
        <v>164</v>
      </c>
      <c r="H1139" s="161">
        <v>1</v>
      </c>
      <c r="I1139" s="161" t="s">
        <v>271</v>
      </c>
      <c r="J1139" s="161" t="s">
        <v>223</v>
      </c>
      <c r="K1139" s="161">
        <v>6</v>
      </c>
      <c r="L1139" s="161">
        <v>0</v>
      </c>
      <c r="M1139" s="161" t="s">
        <v>1033</v>
      </c>
      <c r="N1139" s="158" t="s">
        <v>36</v>
      </c>
      <c r="O1139" s="161"/>
    </row>
    <row r="1140" spans="1:26" ht="15" customHeight="1">
      <c r="A1140" s="161">
        <v>1139</v>
      </c>
      <c r="B1140" s="162">
        <v>60000000269</v>
      </c>
      <c r="C1140" s="158" t="s">
        <v>259</v>
      </c>
      <c r="D1140" s="158" t="s">
        <v>20</v>
      </c>
      <c r="E1140" s="161" t="s">
        <v>2037</v>
      </c>
      <c r="F1140" s="161">
        <v>5.8000000000000003E-2</v>
      </c>
      <c r="G1140" s="161">
        <v>5.8000000000000003E-2</v>
      </c>
      <c r="H1140" s="161">
        <v>1</v>
      </c>
      <c r="I1140" s="161" t="s">
        <v>226</v>
      </c>
      <c r="J1140" s="161" t="s">
        <v>67</v>
      </c>
      <c r="K1140" s="161">
        <v>40</v>
      </c>
      <c r="L1140" s="161">
        <v>0</v>
      </c>
      <c r="M1140" s="161" t="s">
        <v>1033</v>
      </c>
      <c r="N1140" s="158" t="s">
        <v>36</v>
      </c>
      <c r="O1140" s="161"/>
    </row>
    <row r="1141" spans="1:26" ht="15" customHeight="1">
      <c r="A1141" s="161">
        <v>1140</v>
      </c>
      <c r="B1141" s="162">
        <v>60000000268</v>
      </c>
      <c r="C1141" s="158" t="s">
        <v>171</v>
      </c>
      <c r="D1141" s="158" t="s">
        <v>20</v>
      </c>
      <c r="E1141" s="161" t="s">
        <v>2037</v>
      </c>
      <c r="F1141" s="161">
        <v>8.4000000000000005E-2</v>
      </c>
      <c r="G1141" s="161">
        <v>8.4000000000000005E-2</v>
      </c>
      <c r="H1141" s="161">
        <v>1</v>
      </c>
      <c r="I1141" s="161" t="s">
        <v>245</v>
      </c>
      <c r="J1141" s="161" t="s">
        <v>12</v>
      </c>
      <c r="K1141" s="161">
        <v>36</v>
      </c>
      <c r="L1141" s="161">
        <v>0</v>
      </c>
      <c r="M1141" s="161" t="s">
        <v>1061</v>
      </c>
      <c r="N1141" s="158" t="s">
        <v>156</v>
      </c>
      <c r="O1141" s="161"/>
    </row>
    <row r="1142" spans="1:26" ht="15" customHeight="1">
      <c r="A1142" s="161">
        <v>1141</v>
      </c>
      <c r="B1142" s="162">
        <v>60000000267</v>
      </c>
      <c r="C1142" s="158" t="s">
        <v>171</v>
      </c>
      <c r="D1142" s="158" t="s">
        <v>20</v>
      </c>
      <c r="E1142" s="161" t="s">
        <v>2037</v>
      </c>
      <c r="F1142" s="161">
        <v>8.2000000000000003E-2</v>
      </c>
      <c r="G1142" s="161">
        <v>8.2000000000000003E-2</v>
      </c>
      <c r="H1142" s="161">
        <v>1</v>
      </c>
      <c r="I1142" s="161" t="s">
        <v>245</v>
      </c>
      <c r="J1142" s="161" t="s">
        <v>12</v>
      </c>
      <c r="K1142" s="161">
        <v>36</v>
      </c>
      <c r="L1142" s="161">
        <v>0</v>
      </c>
      <c r="M1142" s="161" t="s">
        <v>1048</v>
      </c>
      <c r="N1142" s="158" t="s">
        <v>156</v>
      </c>
      <c r="O1142" s="161"/>
    </row>
    <row r="1143" spans="1:26" ht="15" customHeight="1">
      <c r="A1143" s="161">
        <v>1142</v>
      </c>
      <c r="B1143" s="162">
        <v>60000000266</v>
      </c>
      <c r="C1143" s="158" t="s">
        <v>64</v>
      </c>
      <c r="D1143" s="158" t="s">
        <v>20</v>
      </c>
      <c r="E1143" s="161" t="s">
        <v>2037</v>
      </c>
      <c r="F1143" s="161">
        <v>216</v>
      </c>
      <c r="G1143" s="161">
        <v>216</v>
      </c>
      <c r="H1143" s="161">
        <v>1</v>
      </c>
      <c r="I1143" s="161" t="s">
        <v>252</v>
      </c>
      <c r="J1143" s="161" t="s">
        <v>199</v>
      </c>
      <c r="K1143" s="161">
        <v>32</v>
      </c>
      <c r="L1143" s="161">
        <v>0</v>
      </c>
      <c r="M1143" s="161" t="s">
        <v>1053</v>
      </c>
      <c r="N1143" s="158" t="s">
        <v>36</v>
      </c>
      <c r="O1143" s="161"/>
    </row>
    <row r="1144" spans="1:26" ht="15" customHeight="1">
      <c r="A1144" s="161">
        <v>1143</v>
      </c>
      <c r="B1144" s="162">
        <v>60000000265</v>
      </c>
      <c r="C1144" s="158" t="s">
        <v>175</v>
      </c>
      <c r="D1144" s="158" t="s">
        <v>20</v>
      </c>
      <c r="E1144" s="161" t="s">
        <v>2037</v>
      </c>
      <c r="F1144" s="161">
        <v>116</v>
      </c>
      <c r="G1144" s="161">
        <v>116</v>
      </c>
      <c r="H1144" s="161">
        <v>1</v>
      </c>
      <c r="I1144" s="161" t="s">
        <v>221</v>
      </c>
      <c r="J1144" s="161" t="s">
        <v>18</v>
      </c>
      <c r="K1144" s="161">
        <v>40</v>
      </c>
      <c r="L1144" s="161">
        <v>0</v>
      </c>
      <c r="M1144" s="161" t="s">
        <v>1080</v>
      </c>
      <c r="N1144" s="158" t="s">
        <v>36</v>
      </c>
      <c r="O1144" s="161"/>
    </row>
    <row r="1145" spans="1:26" ht="15" customHeight="1">
      <c r="A1145" s="161">
        <v>1144</v>
      </c>
      <c r="B1145" s="162">
        <v>60000000264</v>
      </c>
      <c r="C1145" s="158" t="s">
        <v>64</v>
      </c>
      <c r="D1145" s="158" t="s">
        <v>20</v>
      </c>
      <c r="E1145" s="161" t="s">
        <v>2037</v>
      </c>
      <c r="F1145" s="161">
        <v>310</v>
      </c>
      <c r="G1145" s="161">
        <v>310</v>
      </c>
      <c r="H1145" s="161">
        <v>1</v>
      </c>
      <c r="I1145" s="161" t="s">
        <v>221</v>
      </c>
      <c r="J1145" s="161" t="s">
        <v>18</v>
      </c>
      <c r="K1145" s="161">
        <v>36</v>
      </c>
      <c r="L1145" s="161">
        <v>0</v>
      </c>
      <c r="M1145" s="161" t="s">
        <v>1055</v>
      </c>
      <c r="N1145" s="158" t="s">
        <v>25</v>
      </c>
      <c r="O1145" s="161"/>
    </row>
    <row r="1146" spans="1:26" ht="15" customHeight="1">
      <c r="A1146" s="156">
        <v>1145</v>
      </c>
      <c r="B1146" s="160">
        <v>60000000263</v>
      </c>
      <c r="C1146" s="158" t="s">
        <v>264</v>
      </c>
      <c r="D1146" s="158" t="s">
        <v>20</v>
      </c>
      <c r="E1146" s="156" t="s">
        <v>2037</v>
      </c>
      <c r="F1146" s="156">
        <v>7.1999999999999995E-2</v>
      </c>
      <c r="G1146" s="156">
        <v>7.1999999999999995E-2</v>
      </c>
      <c r="H1146" s="156">
        <v>1</v>
      </c>
      <c r="I1146" s="156" t="s">
        <v>194</v>
      </c>
      <c r="J1146" s="156" t="s">
        <v>18</v>
      </c>
      <c r="K1146" s="156" t="s">
        <v>825</v>
      </c>
      <c r="L1146" s="156">
        <v>35</v>
      </c>
      <c r="M1146" s="156" t="s">
        <v>1045</v>
      </c>
      <c r="N1146" s="158" t="s">
        <v>36</v>
      </c>
      <c r="O1146" s="156"/>
      <c r="P1146" s="159"/>
      <c r="Q1146" s="159"/>
      <c r="R1146" s="159"/>
      <c r="S1146" s="159"/>
      <c r="T1146" s="159"/>
      <c r="U1146" s="159"/>
      <c r="V1146" s="159"/>
      <c r="W1146" s="159"/>
      <c r="X1146" s="159"/>
      <c r="Y1146" s="159"/>
      <c r="Z1146" s="159"/>
    </row>
    <row r="1147" spans="1:26" ht="15" customHeight="1">
      <c r="A1147" s="161">
        <v>1146</v>
      </c>
      <c r="B1147" s="162">
        <v>60000000262</v>
      </c>
      <c r="C1147" s="158" t="s">
        <v>46</v>
      </c>
      <c r="D1147" s="158" t="s">
        <v>20</v>
      </c>
      <c r="E1147" s="161" t="s">
        <v>2037</v>
      </c>
      <c r="F1147" s="161">
        <v>104</v>
      </c>
      <c r="G1147" s="161">
        <v>104</v>
      </c>
      <c r="H1147" s="161">
        <v>1</v>
      </c>
      <c r="I1147" s="161" t="s">
        <v>207</v>
      </c>
      <c r="J1147" s="161" t="s">
        <v>67</v>
      </c>
      <c r="K1147" s="161">
        <v>44</v>
      </c>
      <c r="L1147" s="161">
        <v>0</v>
      </c>
      <c r="M1147" s="161" t="s">
        <v>1053</v>
      </c>
      <c r="N1147" s="158" t="s">
        <v>25</v>
      </c>
      <c r="O1147" s="161"/>
    </row>
    <row r="1148" spans="1:26" ht="15" customHeight="1">
      <c r="A1148" s="161">
        <v>1147</v>
      </c>
      <c r="B1148" s="162">
        <v>60000000261</v>
      </c>
      <c r="C1148" s="158" t="s">
        <v>64</v>
      </c>
      <c r="D1148" s="158" t="s">
        <v>20</v>
      </c>
      <c r="E1148" s="161" t="s">
        <v>2037</v>
      </c>
      <c r="F1148" s="161">
        <v>206</v>
      </c>
      <c r="G1148" s="161">
        <v>206</v>
      </c>
      <c r="H1148" s="161">
        <v>1</v>
      </c>
      <c r="I1148" s="161" t="s">
        <v>230</v>
      </c>
      <c r="J1148" s="161" t="s">
        <v>18</v>
      </c>
      <c r="K1148" s="161" t="s">
        <v>1016</v>
      </c>
      <c r="L1148" s="161">
        <v>0</v>
      </c>
      <c r="M1148" s="161" t="s">
        <v>1048</v>
      </c>
      <c r="N1148" s="158" t="s">
        <v>36</v>
      </c>
      <c r="O1148" s="161"/>
    </row>
    <row r="1149" spans="1:26" ht="15" customHeight="1">
      <c r="A1149" s="161">
        <v>1148</v>
      </c>
      <c r="B1149" s="162">
        <v>60000000375</v>
      </c>
      <c r="C1149" s="158" t="s">
        <v>264</v>
      </c>
      <c r="D1149" s="158" t="s">
        <v>20</v>
      </c>
      <c r="E1149" s="161" t="s">
        <v>2037</v>
      </c>
      <c r="F1149" s="161">
        <v>5.1999999999999998E-2</v>
      </c>
      <c r="G1149" s="161">
        <v>5.1999999999999998E-2</v>
      </c>
      <c r="H1149" s="161">
        <v>1</v>
      </c>
      <c r="I1149" s="161" t="s">
        <v>233</v>
      </c>
      <c r="J1149" s="161" t="s">
        <v>18</v>
      </c>
      <c r="K1149" s="161">
        <v>36</v>
      </c>
      <c r="L1149" s="161">
        <v>0</v>
      </c>
      <c r="M1149" s="161" t="s">
        <v>1058</v>
      </c>
      <c r="N1149" s="158" t="s">
        <v>36</v>
      </c>
      <c r="O1149" s="161"/>
    </row>
    <row r="1150" spans="1:26" ht="15" customHeight="1">
      <c r="A1150" s="161">
        <v>1149</v>
      </c>
      <c r="B1150" s="162">
        <v>60000000260</v>
      </c>
      <c r="C1150" s="158" t="s">
        <v>175</v>
      </c>
      <c r="D1150" s="158" t="s">
        <v>20</v>
      </c>
      <c r="E1150" s="161" t="s">
        <v>2037</v>
      </c>
      <c r="F1150" s="161">
        <v>0.08</v>
      </c>
      <c r="G1150" s="161">
        <v>0.08</v>
      </c>
      <c r="H1150" s="161">
        <v>1</v>
      </c>
      <c r="I1150" s="161" t="s">
        <v>211</v>
      </c>
      <c r="J1150" s="161" t="s">
        <v>18</v>
      </c>
      <c r="K1150" s="161">
        <v>36</v>
      </c>
      <c r="L1150" s="161">
        <v>0</v>
      </c>
      <c r="M1150" s="161" t="s">
        <v>1077</v>
      </c>
      <c r="N1150" s="158" t="s">
        <v>72</v>
      </c>
      <c r="O1150" s="161"/>
    </row>
    <row r="1151" spans="1:26" ht="15" customHeight="1">
      <c r="A1151" s="161">
        <v>1150</v>
      </c>
      <c r="B1151" s="162">
        <v>60000000259</v>
      </c>
      <c r="C1151" s="158" t="s">
        <v>46</v>
      </c>
      <c r="D1151" s="163" t="s">
        <v>10</v>
      </c>
      <c r="E1151" s="161" t="s">
        <v>2037</v>
      </c>
      <c r="F1151" s="161">
        <v>144</v>
      </c>
      <c r="G1151" s="161">
        <v>144</v>
      </c>
      <c r="H1151" s="161">
        <v>1</v>
      </c>
      <c r="I1151" s="161" t="s">
        <v>21</v>
      </c>
      <c r="J1151" s="161" t="s">
        <v>39</v>
      </c>
      <c r="K1151" s="161" t="s">
        <v>858</v>
      </c>
      <c r="L1151" s="161">
        <v>0</v>
      </c>
      <c r="M1151" s="161" t="s">
        <v>1033</v>
      </c>
      <c r="N1151" s="158" t="s">
        <v>13</v>
      </c>
      <c r="O1151" s="161"/>
    </row>
    <row r="1152" spans="1:26" ht="15" customHeight="1">
      <c r="A1152" s="161">
        <v>1151</v>
      </c>
      <c r="B1152" s="162">
        <v>60000000258</v>
      </c>
      <c r="C1152" s="158" t="s">
        <v>175</v>
      </c>
      <c r="D1152" s="158" t="s">
        <v>20</v>
      </c>
      <c r="E1152" s="161" t="s">
        <v>2037</v>
      </c>
      <c r="F1152" s="161">
        <v>4.8000000000000001E-2</v>
      </c>
      <c r="G1152" s="161">
        <v>4.8000000000000001E-2</v>
      </c>
      <c r="H1152" s="161">
        <v>1</v>
      </c>
      <c r="I1152" s="161" t="s">
        <v>207</v>
      </c>
      <c r="J1152" s="161" t="s">
        <v>12</v>
      </c>
      <c r="K1152" s="161">
        <v>38</v>
      </c>
      <c r="L1152" s="161">
        <v>0</v>
      </c>
      <c r="M1152" s="161" t="s">
        <v>1033</v>
      </c>
      <c r="N1152" s="158" t="s">
        <v>25</v>
      </c>
      <c r="O1152" s="161"/>
    </row>
    <row r="1153" spans="1:15" ht="15" customHeight="1">
      <c r="A1153" s="161">
        <v>1152</v>
      </c>
      <c r="B1153" s="162">
        <v>60000000257</v>
      </c>
      <c r="C1153" s="158" t="s">
        <v>175</v>
      </c>
      <c r="D1153" s="158" t="s">
        <v>20</v>
      </c>
      <c r="E1153" s="161" t="s">
        <v>2037</v>
      </c>
      <c r="F1153" s="161">
        <v>102</v>
      </c>
      <c r="G1153" s="161">
        <v>102</v>
      </c>
      <c r="H1153" s="161">
        <v>1</v>
      </c>
      <c r="I1153" s="161" t="s">
        <v>211</v>
      </c>
      <c r="J1153" s="161" t="s">
        <v>18</v>
      </c>
      <c r="K1153" s="161">
        <v>42</v>
      </c>
      <c r="L1153" s="161">
        <v>0</v>
      </c>
      <c r="M1153" s="161" t="s">
        <v>1101</v>
      </c>
      <c r="N1153" s="158" t="s">
        <v>36</v>
      </c>
      <c r="O1153" s="161"/>
    </row>
    <row r="1154" spans="1:15" ht="15" customHeight="1">
      <c r="A1154" s="161">
        <v>1153</v>
      </c>
      <c r="B1154" s="162">
        <v>60000000256</v>
      </c>
      <c r="C1154" s="158" t="s">
        <v>69</v>
      </c>
      <c r="D1154" s="158" t="s">
        <v>20</v>
      </c>
      <c r="E1154" s="161" t="s">
        <v>2037</v>
      </c>
      <c r="F1154" s="161">
        <v>154</v>
      </c>
      <c r="G1154" s="161">
        <v>154</v>
      </c>
      <c r="H1154" s="161">
        <v>1</v>
      </c>
      <c r="I1154" s="161" t="s">
        <v>21</v>
      </c>
      <c r="J1154" s="161" t="s">
        <v>39</v>
      </c>
      <c r="K1154" s="161" t="s">
        <v>858</v>
      </c>
      <c r="L1154" s="161">
        <v>0</v>
      </c>
      <c r="M1154" s="161" t="s">
        <v>1073</v>
      </c>
      <c r="N1154" s="158" t="s">
        <v>25</v>
      </c>
      <c r="O1154" s="161"/>
    </row>
    <row r="1155" spans="1:15" ht="15" customHeight="1">
      <c r="A1155" s="161">
        <v>1154</v>
      </c>
      <c r="B1155" s="162">
        <v>60000000255</v>
      </c>
      <c r="C1155" s="158" t="s">
        <v>73</v>
      </c>
      <c r="D1155" s="158" t="s">
        <v>30</v>
      </c>
      <c r="E1155" s="161" t="s">
        <v>2037</v>
      </c>
      <c r="F1155" s="161">
        <v>7.8E-2</v>
      </c>
      <c r="G1155" s="161">
        <v>7.8E-2</v>
      </c>
      <c r="H1155" s="161">
        <v>1</v>
      </c>
      <c r="I1155" s="161" t="s">
        <v>242</v>
      </c>
      <c r="J1155" s="161" t="s">
        <v>18</v>
      </c>
      <c r="K1155" s="161" t="s">
        <v>1104</v>
      </c>
      <c r="L1155" s="161">
        <v>0</v>
      </c>
      <c r="M1155" s="161" t="s">
        <v>1033</v>
      </c>
      <c r="N1155" s="158" t="s">
        <v>228</v>
      </c>
      <c r="O1155" s="161"/>
    </row>
    <row r="1156" spans="1:15" ht="15" customHeight="1">
      <c r="A1156" s="161">
        <v>1155</v>
      </c>
      <c r="B1156" s="162">
        <v>60000000254</v>
      </c>
      <c r="C1156" s="158" t="s">
        <v>73</v>
      </c>
      <c r="D1156" s="158" t="s">
        <v>20</v>
      </c>
      <c r="E1156" s="161" t="s">
        <v>2037</v>
      </c>
      <c r="F1156" s="161">
        <v>7.8E-2</v>
      </c>
      <c r="G1156" s="161">
        <v>7.8E-2</v>
      </c>
      <c r="H1156" s="161">
        <v>1</v>
      </c>
      <c r="I1156" s="161" t="s">
        <v>250</v>
      </c>
      <c r="J1156" s="161" t="s">
        <v>18</v>
      </c>
      <c r="K1156" s="161">
        <v>1</v>
      </c>
      <c r="L1156" s="161">
        <v>0</v>
      </c>
      <c r="M1156" s="161" t="s">
        <v>1105</v>
      </c>
      <c r="N1156" s="158" t="s">
        <v>272</v>
      </c>
      <c r="O1156" s="161"/>
    </row>
    <row r="1157" spans="1:15" ht="15" customHeight="1">
      <c r="A1157" s="161">
        <v>1156</v>
      </c>
      <c r="B1157" s="174">
        <v>60000000519</v>
      </c>
      <c r="C1157" s="158" t="s">
        <v>175</v>
      </c>
      <c r="D1157" s="158" t="s">
        <v>20</v>
      </c>
      <c r="E1157" s="161" t="s">
        <v>2037</v>
      </c>
      <c r="F1157" s="161">
        <v>60</v>
      </c>
      <c r="G1157" s="161">
        <v>60</v>
      </c>
      <c r="H1157" s="161">
        <v>1</v>
      </c>
      <c r="I1157" s="161" t="s">
        <v>194</v>
      </c>
      <c r="J1157" s="161" t="s">
        <v>67</v>
      </c>
      <c r="K1157" s="161">
        <v>36</v>
      </c>
      <c r="L1157" s="161">
        <v>0</v>
      </c>
      <c r="M1157" s="161" t="s">
        <v>1046</v>
      </c>
      <c r="N1157" s="158" t="s">
        <v>25</v>
      </c>
      <c r="O1157" s="161"/>
    </row>
    <row r="1158" spans="1:15" ht="15" customHeight="1">
      <c r="A1158" s="161">
        <v>1157</v>
      </c>
      <c r="B1158" s="162">
        <v>60000000520</v>
      </c>
      <c r="C1158" s="158" t="s">
        <v>175</v>
      </c>
      <c r="D1158" s="158" t="s">
        <v>20</v>
      </c>
      <c r="E1158" s="161" t="s">
        <v>2037</v>
      </c>
      <c r="F1158" s="161">
        <v>60</v>
      </c>
      <c r="G1158" s="161">
        <v>60</v>
      </c>
      <c r="H1158" s="161">
        <v>1</v>
      </c>
      <c r="I1158" s="161" t="s">
        <v>194</v>
      </c>
      <c r="J1158" s="161" t="s">
        <v>67</v>
      </c>
      <c r="K1158" s="161">
        <v>36</v>
      </c>
      <c r="L1158" s="161">
        <v>0</v>
      </c>
      <c r="M1158" s="161" t="s">
        <v>1046</v>
      </c>
      <c r="N1158" s="158" t="s">
        <v>25</v>
      </c>
      <c r="O1158" s="161"/>
    </row>
    <row r="1159" spans="1:15" ht="15" customHeight="1">
      <c r="A1159" s="161">
        <v>1158</v>
      </c>
      <c r="B1159" s="162">
        <v>60000000521</v>
      </c>
      <c r="C1159" s="158" t="s">
        <v>64</v>
      </c>
      <c r="D1159" s="158" t="s">
        <v>20</v>
      </c>
      <c r="E1159" s="161" t="s">
        <v>2037</v>
      </c>
      <c r="F1159" s="161">
        <v>264</v>
      </c>
      <c r="G1159" s="161">
        <v>264</v>
      </c>
      <c r="H1159" s="161">
        <v>1</v>
      </c>
      <c r="I1159" s="161" t="s">
        <v>194</v>
      </c>
      <c r="J1159" s="161" t="s">
        <v>236</v>
      </c>
      <c r="K1159" s="161">
        <v>38</v>
      </c>
      <c r="L1159" s="161">
        <v>0</v>
      </c>
      <c r="M1159" s="161" t="s">
        <v>1046</v>
      </c>
      <c r="N1159" s="158" t="s">
        <v>36</v>
      </c>
      <c r="O1159" s="161"/>
    </row>
    <row r="1160" spans="1:15" ht="15" customHeight="1">
      <c r="A1160" s="161">
        <v>1159</v>
      </c>
      <c r="B1160" s="162">
        <v>60000000522</v>
      </c>
      <c r="C1160" s="158" t="s">
        <v>64</v>
      </c>
      <c r="D1160" s="158" t="s">
        <v>20</v>
      </c>
      <c r="E1160" s="161" t="s">
        <v>2037</v>
      </c>
      <c r="F1160" s="161">
        <v>264</v>
      </c>
      <c r="G1160" s="161">
        <v>264</v>
      </c>
      <c r="H1160" s="161">
        <v>1</v>
      </c>
      <c r="I1160" s="161" t="s">
        <v>194</v>
      </c>
      <c r="J1160" s="161" t="s">
        <v>236</v>
      </c>
      <c r="K1160" s="161">
        <v>38</v>
      </c>
      <c r="L1160" s="161">
        <v>0</v>
      </c>
      <c r="M1160" s="161" t="s">
        <v>1046</v>
      </c>
      <c r="N1160" s="158" t="s">
        <v>36</v>
      </c>
      <c r="O1160" s="161"/>
    </row>
    <row r="1161" spans="1:15" ht="15" customHeight="1">
      <c r="A1161" s="161">
        <v>1160</v>
      </c>
      <c r="B1161" s="162">
        <v>60000000523</v>
      </c>
      <c r="C1161" s="158" t="s">
        <v>14</v>
      </c>
      <c r="D1161" s="158" t="s">
        <v>20</v>
      </c>
      <c r="E1161" s="161" t="s">
        <v>2037</v>
      </c>
      <c r="F1161" s="161">
        <v>122</v>
      </c>
      <c r="G1161" s="161">
        <v>122</v>
      </c>
      <c r="H1161" s="161">
        <v>1</v>
      </c>
      <c r="I1161" s="161" t="s">
        <v>194</v>
      </c>
      <c r="J1161" s="161" t="s">
        <v>12</v>
      </c>
      <c r="K1161" s="161">
        <v>46</v>
      </c>
      <c r="L1161" s="161">
        <v>0</v>
      </c>
      <c r="M1161" s="161" t="s">
        <v>1046</v>
      </c>
      <c r="N1161" s="158" t="s">
        <v>36</v>
      </c>
      <c r="O1161" s="161"/>
    </row>
    <row r="1162" spans="1:15" ht="15" customHeight="1">
      <c r="A1162" s="161">
        <v>1161</v>
      </c>
      <c r="B1162" s="162">
        <v>60000000524</v>
      </c>
      <c r="C1162" s="158" t="s">
        <v>14</v>
      </c>
      <c r="D1162" s="158" t="s">
        <v>20</v>
      </c>
      <c r="E1162" s="161" t="s">
        <v>2037</v>
      </c>
      <c r="F1162" s="161">
        <v>140</v>
      </c>
      <c r="G1162" s="161">
        <v>140</v>
      </c>
      <c r="H1162" s="161">
        <v>1</v>
      </c>
      <c r="I1162" s="161" t="s">
        <v>194</v>
      </c>
      <c r="J1162" s="161" t="s">
        <v>48</v>
      </c>
      <c r="K1162" s="161">
        <v>46</v>
      </c>
      <c r="L1162" s="161">
        <v>0</v>
      </c>
      <c r="M1162" s="161" t="s">
        <v>1048</v>
      </c>
      <c r="N1162" s="158" t="s">
        <v>13</v>
      </c>
      <c r="O1162" s="161"/>
    </row>
    <row r="1163" spans="1:15" ht="15" customHeight="1">
      <c r="A1163" s="161">
        <v>1162</v>
      </c>
      <c r="B1163" s="162">
        <v>60000000525</v>
      </c>
      <c r="C1163" s="158" t="s">
        <v>64</v>
      </c>
      <c r="D1163" s="158" t="s">
        <v>20</v>
      </c>
      <c r="E1163" s="161" t="s">
        <v>2037</v>
      </c>
      <c r="F1163" s="161">
        <v>176</v>
      </c>
      <c r="G1163" s="161">
        <v>176</v>
      </c>
      <c r="H1163" s="161">
        <v>1</v>
      </c>
      <c r="I1163" s="161" t="s">
        <v>194</v>
      </c>
      <c r="J1163" s="161" t="s">
        <v>12</v>
      </c>
      <c r="K1163" s="161">
        <v>40</v>
      </c>
      <c r="L1163" s="161">
        <v>0</v>
      </c>
      <c r="M1163" s="161" t="s">
        <v>1107</v>
      </c>
      <c r="N1163" s="158" t="s">
        <v>25</v>
      </c>
      <c r="O1163" s="161"/>
    </row>
    <row r="1164" spans="1:15" ht="15" customHeight="1">
      <c r="A1164" s="161">
        <v>1163</v>
      </c>
      <c r="B1164" s="162">
        <v>60000000526</v>
      </c>
      <c r="C1164" s="158" t="s">
        <v>64</v>
      </c>
      <c r="D1164" s="158" t="s">
        <v>20</v>
      </c>
      <c r="E1164" s="161" t="s">
        <v>2037</v>
      </c>
      <c r="F1164" s="161">
        <v>248</v>
      </c>
      <c r="G1164" s="161">
        <v>248</v>
      </c>
      <c r="H1164" s="161">
        <v>1</v>
      </c>
      <c r="I1164" s="161" t="s">
        <v>194</v>
      </c>
      <c r="J1164" s="161" t="s">
        <v>195</v>
      </c>
      <c r="K1164" s="161">
        <v>36</v>
      </c>
      <c r="L1164" s="161">
        <v>0</v>
      </c>
      <c r="M1164" s="161" t="s">
        <v>1048</v>
      </c>
      <c r="N1164" s="158" t="s">
        <v>25</v>
      </c>
      <c r="O1164" s="161"/>
    </row>
    <row r="1165" spans="1:15" ht="15" customHeight="1">
      <c r="A1165" s="161">
        <v>1164</v>
      </c>
      <c r="B1165" s="162">
        <v>60000000527</v>
      </c>
      <c r="C1165" s="158" t="s">
        <v>64</v>
      </c>
      <c r="D1165" s="158" t="s">
        <v>20</v>
      </c>
      <c r="E1165" s="161" t="s">
        <v>2037</v>
      </c>
      <c r="F1165" s="161">
        <v>248</v>
      </c>
      <c r="G1165" s="161">
        <v>248</v>
      </c>
      <c r="H1165" s="161">
        <v>1</v>
      </c>
      <c r="I1165" s="161" t="s">
        <v>194</v>
      </c>
      <c r="J1165" s="161" t="s">
        <v>195</v>
      </c>
      <c r="K1165" s="161">
        <v>36</v>
      </c>
      <c r="L1165" s="161">
        <v>0</v>
      </c>
      <c r="M1165" s="161" t="s">
        <v>1048</v>
      </c>
      <c r="N1165" s="158" t="s">
        <v>25</v>
      </c>
      <c r="O1165" s="161"/>
    </row>
    <row r="1166" spans="1:15" ht="15" customHeight="1">
      <c r="A1166" s="161">
        <v>1165</v>
      </c>
      <c r="B1166" s="162">
        <v>60000000528</v>
      </c>
      <c r="C1166" s="158" t="s">
        <v>64</v>
      </c>
      <c r="D1166" s="158" t="s">
        <v>20</v>
      </c>
      <c r="E1166" s="161" t="s">
        <v>2037</v>
      </c>
      <c r="F1166" s="161">
        <v>160</v>
      </c>
      <c r="G1166" s="161">
        <v>160</v>
      </c>
      <c r="H1166" s="161">
        <v>1</v>
      </c>
      <c r="I1166" s="161" t="s">
        <v>194</v>
      </c>
      <c r="J1166" s="161" t="s">
        <v>199</v>
      </c>
      <c r="K1166" s="161">
        <v>44</v>
      </c>
      <c r="L1166" s="161">
        <v>0</v>
      </c>
      <c r="M1166" s="161" t="s">
        <v>1048</v>
      </c>
      <c r="N1166" s="158" t="s">
        <v>36</v>
      </c>
      <c r="O1166" s="161"/>
    </row>
    <row r="1167" spans="1:15" ht="15" customHeight="1">
      <c r="A1167" s="161">
        <v>1166</v>
      </c>
      <c r="B1167" s="162">
        <v>60000000529</v>
      </c>
      <c r="C1167" s="158" t="s">
        <v>64</v>
      </c>
      <c r="D1167" s="158" t="s">
        <v>20</v>
      </c>
      <c r="E1167" s="161" t="s">
        <v>2037</v>
      </c>
      <c r="F1167" s="161">
        <v>140</v>
      </c>
      <c r="G1167" s="161">
        <v>140</v>
      </c>
      <c r="H1167" s="161">
        <v>1</v>
      </c>
      <c r="I1167" s="161" t="s">
        <v>194</v>
      </c>
      <c r="J1167" s="161" t="s">
        <v>199</v>
      </c>
      <c r="K1167" s="161">
        <v>38</v>
      </c>
      <c r="L1167" s="161">
        <v>0</v>
      </c>
      <c r="M1167" s="161" t="s">
        <v>1048</v>
      </c>
      <c r="N1167" s="158" t="s">
        <v>36</v>
      </c>
      <c r="O1167" s="161"/>
    </row>
    <row r="1168" spans="1:15" ht="15" customHeight="1">
      <c r="A1168" s="161">
        <v>1167</v>
      </c>
      <c r="B1168" s="162">
        <v>60000000530</v>
      </c>
      <c r="C1168" s="158" t="s">
        <v>64</v>
      </c>
      <c r="D1168" s="158" t="s">
        <v>20</v>
      </c>
      <c r="E1168" s="161" t="s">
        <v>2037</v>
      </c>
      <c r="F1168" s="161">
        <v>160</v>
      </c>
      <c r="G1168" s="161">
        <v>160</v>
      </c>
      <c r="H1168" s="161">
        <v>1</v>
      </c>
      <c r="I1168" s="161" t="s">
        <v>194</v>
      </c>
      <c r="J1168" s="161" t="s">
        <v>199</v>
      </c>
      <c r="K1168" s="161">
        <v>44</v>
      </c>
      <c r="L1168" s="161">
        <v>0</v>
      </c>
      <c r="M1168" s="161" t="s">
        <v>1048</v>
      </c>
      <c r="N1168" s="158" t="s">
        <v>36</v>
      </c>
      <c r="O1168" s="161"/>
    </row>
    <row r="1169" spans="1:15" ht="15" customHeight="1">
      <c r="A1169" s="161">
        <v>1168</v>
      </c>
      <c r="B1169" s="162">
        <v>60000000531</v>
      </c>
      <c r="C1169" s="158" t="s">
        <v>64</v>
      </c>
      <c r="D1169" s="158" t="s">
        <v>20</v>
      </c>
      <c r="E1169" s="161" t="s">
        <v>2037</v>
      </c>
      <c r="F1169" s="161">
        <v>150</v>
      </c>
      <c r="G1169" s="161">
        <v>150</v>
      </c>
      <c r="H1169" s="161">
        <v>1</v>
      </c>
      <c r="I1169" s="161" t="s">
        <v>194</v>
      </c>
      <c r="J1169" s="161" t="s">
        <v>199</v>
      </c>
      <c r="K1169" s="161">
        <v>42</v>
      </c>
      <c r="L1169" s="161">
        <v>0</v>
      </c>
      <c r="M1169" s="161" t="s">
        <v>1048</v>
      </c>
      <c r="N1169" s="158" t="s">
        <v>36</v>
      </c>
      <c r="O1169" s="161"/>
    </row>
    <row r="1170" spans="1:15" ht="15" customHeight="1">
      <c r="A1170" s="161">
        <v>1169</v>
      </c>
      <c r="B1170" s="162">
        <v>60000000532</v>
      </c>
      <c r="C1170" s="158" t="s">
        <v>14</v>
      </c>
      <c r="D1170" s="158" t="s">
        <v>20</v>
      </c>
      <c r="E1170" s="161" t="s">
        <v>2037</v>
      </c>
      <c r="F1170" s="161">
        <v>120</v>
      </c>
      <c r="G1170" s="161">
        <v>120</v>
      </c>
      <c r="H1170" s="161">
        <v>1</v>
      </c>
      <c r="I1170" s="161" t="s">
        <v>194</v>
      </c>
      <c r="J1170" s="161" t="s">
        <v>199</v>
      </c>
      <c r="K1170" s="161">
        <v>38</v>
      </c>
      <c r="L1170" s="161">
        <v>0</v>
      </c>
      <c r="M1170" s="161" t="s">
        <v>1108</v>
      </c>
      <c r="N1170" s="158" t="s">
        <v>36</v>
      </c>
      <c r="O1170" s="161"/>
    </row>
    <row r="1171" spans="1:15" ht="15" customHeight="1">
      <c r="A1171" s="161">
        <v>1170</v>
      </c>
      <c r="B1171" s="162">
        <v>60000000533</v>
      </c>
      <c r="C1171" s="158" t="s">
        <v>14</v>
      </c>
      <c r="D1171" s="158" t="s">
        <v>20</v>
      </c>
      <c r="E1171" s="161" t="s">
        <v>2037</v>
      </c>
      <c r="F1171" s="161">
        <v>120</v>
      </c>
      <c r="G1171" s="161">
        <v>120</v>
      </c>
      <c r="H1171" s="161">
        <v>1</v>
      </c>
      <c r="I1171" s="161" t="s">
        <v>194</v>
      </c>
      <c r="J1171" s="161" t="s">
        <v>199</v>
      </c>
      <c r="K1171" s="161">
        <v>38</v>
      </c>
      <c r="L1171" s="161">
        <v>0</v>
      </c>
      <c r="M1171" s="161" t="s">
        <v>1108</v>
      </c>
      <c r="N1171" s="158" t="s">
        <v>36</v>
      </c>
      <c r="O1171" s="161"/>
    </row>
    <row r="1172" spans="1:15" ht="15" customHeight="1">
      <c r="A1172" s="161">
        <v>1171</v>
      </c>
      <c r="B1172" s="162">
        <v>60000000534</v>
      </c>
      <c r="C1172" s="158" t="s">
        <v>64</v>
      </c>
      <c r="D1172" s="158" t="s">
        <v>20</v>
      </c>
      <c r="E1172" s="161" t="s">
        <v>2037</v>
      </c>
      <c r="F1172" s="161">
        <v>172</v>
      </c>
      <c r="G1172" s="161">
        <v>172</v>
      </c>
      <c r="H1172" s="161">
        <v>1</v>
      </c>
      <c r="I1172" s="161" t="s">
        <v>194</v>
      </c>
      <c r="J1172" s="161" t="s">
        <v>48</v>
      </c>
      <c r="K1172" s="161">
        <v>34</v>
      </c>
      <c r="L1172" s="161">
        <v>0</v>
      </c>
      <c r="M1172" s="161" t="s">
        <v>1048</v>
      </c>
      <c r="N1172" s="158" t="s">
        <v>36</v>
      </c>
      <c r="O1172" s="161"/>
    </row>
    <row r="1173" spans="1:15" ht="15" customHeight="1">
      <c r="A1173" s="161">
        <v>1172</v>
      </c>
      <c r="B1173" s="162">
        <v>60000000535</v>
      </c>
      <c r="C1173" s="158" t="s">
        <v>64</v>
      </c>
      <c r="D1173" s="158" t="s">
        <v>20</v>
      </c>
      <c r="E1173" s="161" t="s">
        <v>2037</v>
      </c>
      <c r="F1173" s="161">
        <v>172</v>
      </c>
      <c r="G1173" s="161">
        <v>172</v>
      </c>
      <c r="H1173" s="161">
        <v>1</v>
      </c>
      <c r="I1173" s="161" t="s">
        <v>194</v>
      </c>
      <c r="J1173" s="161" t="s">
        <v>48</v>
      </c>
      <c r="K1173" s="161">
        <v>34</v>
      </c>
      <c r="L1173" s="161">
        <v>0</v>
      </c>
      <c r="M1173" s="161" t="s">
        <v>1048</v>
      </c>
      <c r="N1173" s="158" t="s">
        <v>36</v>
      </c>
      <c r="O1173" s="161"/>
    </row>
    <row r="1174" spans="1:15" ht="15" customHeight="1">
      <c r="A1174" s="161">
        <v>1173</v>
      </c>
      <c r="B1174" s="162">
        <v>60000000536</v>
      </c>
      <c r="C1174" s="158" t="s">
        <v>64</v>
      </c>
      <c r="D1174" s="158" t="s">
        <v>20</v>
      </c>
      <c r="E1174" s="161" t="s">
        <v>2037</v>
      </c>
      <c r="F1174" s="161">
        <v>172</v>
      </c>
      <c r="G1174" s="161">
        <v>172</v>
      </c>
      <c r="H1174" s="161">
        <v>1</v>
      </c>
      <c r="I1174" s="161" t="s">
        <v>194</v>
      </c>
      <c r="J1174" s="161" t="s">
        <v>48</v>
      </c>
      <c r="K1174" s="161">
        <v>34</v>
      </c>
      <c r="L1174" s="161">
        <v>0</v>
      </c>
      <c r="M1174" s="161" t="s">
        <v>1048</v>
      </c>
      <c r="N1174" s="158" t="s">
        <v>36</v>
      </c>
      <c r="O1174" s="161"/>
    </row>
    <row r="1175" spans="1:15" ht="15" customHeight="1">
      <c r="A1175" s="161">
        <v>1174</v>
      </c>
      <c r="B1175" s="162">
        <v>60000000537</v>
      </c>
      <c r="C1175" s="158" t="s">
        <v>64</v>
      </c>
      <c r="D1175" s="158" t="s">
        <v>20</v>
      </c>
      <c r="E1175" s="161" t="s">
        <v>2037</v>
      </c>
      <c r="F1175" s="161">
        <v>172</v>
      </c>
      <c r="G1175" s="161">
        <v>172</v>
      </c>
      <c r="H1175" s="161">
        <v>1</v>
      </c>
      <c r="I1175" s="161" t="s">
        <v>194</v>
      </c>
      <c r="J1175" s="161" t="s">
        <v>48</v>
      </c>
      <c r="K1175" s="161">
        <v>34</v>
      </c>
      <c r="L1175" s="161">
        <v>0</v>
      </c>
      <c r="M1175" s="161" t="s">
        <v>1048</v>
      </c>
      <c r="N1175" s="158" t="s">
        <v>36</v>
      </c>
      <c r="O1175" s="161"/>
    </row>
    <row r="1176" spans="1:15" ht="15" customHeight="1">
      <c r="A1176" s="161">
        <v>1175</v>
      </c>
      <c r="B1176" s="162">
        <v>60000000538</v>
      </c>
      <c r="C1176" s="158" t="s">
        <v>64</v>
      </c>
      <c r="D1176" s="158" t="s">
        <v>20</v>
      </c>
      <c r="E1176" s="161" t="s">
        <v>2037</v>
      </c>
      <c r="F1176" s="161">
        <v>178</v>
      </c>
      <c r="G1176" s="161">
        <v>178</v>
      </c>
      <c r="H1176" s="161">
        <v>1</v>
      </c>
      <c r="I1176" s="161" t="s">
        <v>194</v>
      </c>
      <c r="J1176" s="161" t="s">
        <v>48</v>
      </c>
      <c r="K1176" s="161">
        <v>36</v>
      </c>
      <c r="L1176" s="161">
        <v>0</v>
      </c>
      <c r="M1176" s="161" t="s">
        <v>1048</v>
      </c>
      <c r="N1176" s="158" t="s">
        <v>36</v>
      </c>
      <c r="O1176" s="161"/>
    </row>
    <row r="1177" spans="1:15" ht="15" customHeight="1">
      <c r="A1177" s="161">
        <v>1176</v>
      </c>
      <c r="B1177" s="162">
        <v>60000000539</v>
      </c>
      <c r="C1177" s="158" t="s">
        <v>64</v>
      </c>
      <c r="D1177" s="158" t="s">
        <v>20</v>
      </c>
      <c r="E1177" s="161" t="s">
        <v>2037</v>
      </c>
      <c r="F1177" s="161">
        <v>178</v>
      </c>
      <c r="G1177" s="161">
        <v>178</v>
      </c>
      <c r="H1177" s="161">
        <v>1</v>
      </c>
      <c r="I1177" s="161" t="s">
        <v>194</v>
      </c>
      <c r="J1177" s="161" t="s">
        <v>48</v>
      </c>
      <c r="K1177" s="161">
        <v>36</v>
      </c>
      <c r="L1177" s="161">
        <v>0</v>
      </c>
      <c r="M1177" s="161" t="s">
        <v>1048</v>
      </c>
      <c r="N1177" s="158" t="s">
        <v>36</v>
      </c>
      <c r="O1177" s="161"/>
    </row>
    <row r="1178" spans="1:15" ht="15" customHeight="1">
      <c r="A1178" s="161">
        <v>1177</v>
      </c>
      <c r="B1178" s="162">
        <v>60000000540</v>
      </c>
      <c r="C1178" s="158" t="s">
        <v>64</v>
      </c>
      <c r="D1178" s="158" t="s">
        <v>20</v>
      </c>
      <c r="E1178" s="161" t="s">
        <v>2037</v>
      </c>
      <c r="F1178" s="161">
        <v>178</v>
      </c>
      <c r="G1178" s="161">
        <v>178</v>
      </c>
      <c r="H1178" s="161">
        <v>1</v>
      </c>
      <c r="I1178" s="161" t="s">
        <v>194</v>
      </c>
      <c r="J1178" s="161" t="s">
        <v>48</v>
      </c>
      <c r="K1178" s="161">
        <v>36</v>
      </c>
      <c r="L1178" s="161">
        <v>0</v>
      </c>
      <c r="M1178" s="161" t="s">
        <v>1048</v>
      </c>
      <c r="N1178" s="158" t="s">
        <v>36</v>
      </c>
      <c r="O1178" s="161"/>
    </row>
    <row r="1179" spans="1:15" ht="15" customHeight="1">
      <c r="A1179" s="161">
        <v>1178</v>
      </c>
      <c r="B1179" s="162">
        <v>60000000541</v>
      </c>
      <c r="C1179" s="158" t="s">
        <v>247</v>
      </c>
      <c r="D1179" s="158" t="s">
        <v>20</v>
      </c>
      <c r="E1179" s="161" t="s">
        <v>2037</v>
      </c>
      <c r="F1179" s="161">
        <v>90</v>
      </c>
      <c r="G1179" s="161">
        <v>90</v>
      </c>
      <c r="H1179" s="161">
        <v>1</v>
      </c>
      <c r="I1179" s="161" t="s">
        <v>245</v>
      </c>
      <c r="J1179" s="161" t="s">
        <v>12</v>
      </c>
      <c r="K1179" s="161">
        <v>40</v>
      </c>
      <c r="L1179" s="161">
        <v>0</v>
      </c>
      <c r="M1179" s="161" t="s">
        <v>1109</v>
      </c>
      <c r="N1179" s="158" t="s">
        <v>25</v>
      </c>
      <c r="O1179" s="161"/>
    </row>
    <row r="1180" spans="1:15" ht="15" customHeight="1">
      <c r="A1180" s="161">
        <v>1179</v>
      </c>
      <c r="B1180" s="162">
        <v>60000000542</v>
      </c>
      <c r="C1180" s="158" t="s">
        <v>247</v>
      </c>
      <c r="D1180" s="158" t="s">
        <v>20</v>
      </c>
      <c r="E1180" s="161" t="s">
        <v>2037</v>
      </c>
      <c r="F1180" s="161">
        <v>90</v>
      </c>
      <c r="G1180" s="161">
        <v>90</v>
      </c>
      <c r="H1180" s="161">
        <v>1</v>
      </c>
      <c r="I1180" s="161" t="s">
        <v>245</v>
      </c>
      <c r="J1180" s="161" t="s">
        <v>12</v>
      </c>
      <c r="K1180" s="161">
        <v>40</v>
      </c>
      <c r="L1180" s="161">
        <v>0</v>
      </c>
      <c r="M1180" s="161" t="s">
        <v>1109</v>
      </c>
      <c r="N1180" s="158" t="s">
        <v>25</v>
      </c>
      <c r="O1180" s="161"/>
    </row>
    <row r="1181" spans="1:15" ht="15" customHeight="1">
      <c r="A1181" s="161">
        <v>1180</v>
      </c>
      <c r="B1181" s="162">
        <v>60000000543</v>
      </c>
      <c r="C1181" s="158" t="s">
        <v>247</v>
      </c>
      <c r="D1181" s="158" t="s">
        <v>20</v>
      </c>
      <c r="E1181" s="161" t="s">
        <v>2037</v>
      </c>
      <c r="F1181" s="161">
        <v>88</v>
      </c>
      <c r="G1181" s="161">
        <v>88</v>
      </c>
      <c r="H1181" s="161">
        <v>1</v>
      </c>
      <c r="I1181" s="161" t="s">
        <v>245</v>
      </c>
      <c r="J1181" s="161" t="s">
        <v>12</v>
      </c>
      <c r="K1181" s="161">
        <v>38</v>
      </c>
      <c r="L1181" s="161">
        <v>0</v>
      </c>
      <c r="M1181" s="161" t="s">
        <v>1109</v>
      </c>
      <c r="N1181" s="158" t="s">
        <v>25</v>
      </c>
      <c r="O1181" s="161"/>
    </row>
    <row r="1182" spans="1:15" ht="15" customHeight="1">
      <c r="A1182" s="161">
        <v>1181</v>
      </c>
      <c r="B1182" s="162">
        <v>60000000544</v>
      </c>
      <c r="C1182" s="158" t="s">
        <v>247</v>
      </c>
      <c r="D1182" s="158" t="s">
        <v>20</v>
      </c>
      <c r="E1182" s="161" t="s">
        <v>2037</v>
      </c>
      <c r="F1182" s="161">
        <v>88</v>
      </c>
      <c r="G1182" s="161">
        <v>88</v>
      </c>
      <c r="H1182" s="161">
        <v>1</v>
      </c>
      <c r="I1182" s="161" t="s">
        <v>245</v>
      </c>
      <c r="J1182" s="161" t="s">
        <v>12</v>
      </c>
      <c r="K1182" s="161">
        <v>38</v>
      </c>
      <c r="L1182" s="161">
        <v>0</v>
      </c>
      <c r="M1182" s="161" t="s">
        <v>1109</v>
      </c>
      <c r="N1182" s="158" t="s">
        <v>25</v>
      </c>
      <c r="O1182" s="161"/>
    </row>
    <row r="1183" spans="1:15" ht="15" customHeight="1">
      <c r="A1183" s="161">
        <v>1182</v>
      </c>
      <c r="B1183" s="162">
        <v>60000000545</v>
      </c>
      <c r="C1183" s="158" t="s">
        <v>247</v>
      </c>
      <c r="D1183" s="158" t="s">
        <v>20</v>
      </c>
      <c r="E1183" s="161" t="s">
        <v>2037</v>
      </c>
      <c r="F1183" s="161">
        <v>82</v>
      </c>
      <c r="G1183" s="161">
        <v>82</v>
      </c>
      <c r="H1183" s="161">
        <v>1</v>
      </c>
      <c r="I1183" s="161" t="s">
        <v>245</v>
      </c>
      <c r="J1183" s="161" t="s">
        <v>12</v>
      </c>
      <c r="K1183" s="161">
        <v>36</v>
      </c>
      <c r="L1183" s="161">
        <v>0</v>
      </c>
      <c r="M1183" s="161" t="s">
        <v>1109</v>
      </c>
      <c r="N1183" s="158" t="s">
        <v>25</v>
      </c>
      <c r="O1183" s="161"/>
    </row>
    <row r="1184" spans="1:15" ht="15" customHeight="1">
      <c r="A1184" s="161">
        <v>1183</v>
      </c>
      <c r="B1184" s="162">
        <v>60000000546</v>
      </c>
      <c r="C1184" s="158" t="s">
        <v>247</v>
      </c>
      <c r="D1184" s="158" t="s">
        <v>20</v>
      </c>
      <c r="E1184" s="161" t="s">
        <v>2037</v>
      </c>
      <c r="F1184" s="161">
        <v>82</v>
      </c>
      <c r="G1184" s="161">
        <v>82</v>
      </c>
      <c r="H1184" s="161">
        <v>1</v>
      </c>
      <c r="I1184" s="161" t="s">
        <v>245</v>
      </c>
      <c r="J1184" s="161" t="s">
        <v>12</v>
      </c>
      <c r="K1184" s="161">
        <v>36</v>
      </c>
      <c r="L1184" s="161">
        <v>0</v>
      </c>
      <c r="M1184" s="161" t="s">
        <v>1109</v>
      </c>
      <c r="N1184" s="158" t="s">
        <v>25</v>
      </c>
      <c r="O1184" s="161"/>
    </row>
    <row r="1185" spans="1:15" ht="15" customHeight="1">
      <c r="A1185" s="161">
        <v>1184</v>
      </c>
      <c r="B1185" s="162">
        <v>60000000547</v>
      </c>
      <c r="C1185" s="158" t="s">
        <v>64</v>
      </c>
      <c r="D1185" s="158" t="s">
        <v>20</v>
      </c>
      <c r="E1185" s="161" t="s">
        <v>2037</v>
      </c>
      <c r="F1185" s="161">
        <v>166</v>
      </c>
      <c r="G1185" s="161">
        <v>166</v>
      </c>
      <c r="H1185" s="161">
        <v>1</v>
      </c>
      <c r="I1185" s="161" t="s">
        <v>194</v>
      </c>
      <c r="J1185" s="161" t="s">
        <v>18</v>
      </c>
      <c r="K1185" s="161">
        <v>44</v>
      </c>
      <c r="L1185" s="161">
        <v>0</v>
      </c>
      <c r="M1185" s="161" t="s">
        <v>1048</v>
      </c>
      <c r="N1185" s="158" t="s">
        <v>36</v>
      </c>
      <c r="O1185" s="161"/>
    </row>
    <row r="1186" spans="1:15" ht="15" customHeight="1">
      <c r="A1186" s="161">
        <v>1185</v>
      </c>
      <c r="B1186" s="162">
        <v>60000000548</v>
      </c>
      <c r="C1186" s="158" t="s">
        <v>64</v>
      </c>
      <c r="D1186" s="158" t="s">
        <v>20</v>
      </c>
      <c r="E1186" s="161" t="s">
        <v>2037</v>
      </c>
      <c r="F1186" s="161">
        <v>262</v>
      </c>
      <c r="G1186" s="161">
        <v>262</v>
      </c>
      <c r="H1186" s="161">
        <v>1</v>
      </c>
      <c r="I1186" s="161" t="s">
        <v>194</v>
      </c>
      <c r="J1186" s="161" t="s">
        <v>199</v>
      </c>
      <c r="K1186" s="161">
        <v>40</v>
      </c>
      <c r="L1186" s="161">
        <v>0</v>
      </c>
      <c r="M1186" s="161" t="s">
        <v>1048</v>
      </c>
      <c r="N1186" s="158" t="s">
        <v>36</v>
      </c>
      <c r="O1186" s="161"/>
    </row>
    <row r="1187" spans="1:15" ht="15" customHeight="1">
      <c r="A1187" s="161">
        <v>1186</v>
      </c>
      <c r="B1187" s="162">
        <v>60000000549</v>
      </c>
      <c r="C1187" s="158" t="s">
        <v>64</v>
      </c>
      <c r="D1187" s="158" t="s">
        <v>20</v>
      </c>
      <c r="E1187" s="161" t="s">
        <v>2037</v>
      </c>
      <c r="F1187" s="161">
        <v>164</v>
      </c>
      <c r="G1187" s="161">
        <v>164</v>
      </c>
      <c r="H1187" s="161">
        <v>1</v>
      </c>
      <c r="I1187" s="161" t="s">
        <v>194</v>
      </c>
      <c r="J1187" s="161" t="s">
        <v>199</v>
      </c>
      <c r="K1187" s="161">
        <v>44</v>
      </c>
      <c r="L1187" s="161">
        <v>0</v>
      </c>
      <c r="M1187" s="161" t="s">
        <v>1048</v>
      </c>
      <c r="N1187" s="158" t="s">
        <v>36</v>
      </c>
      <c r="O1187" s="161"/>
    </row>
    <row r="1188" spans="1:15" ht="15" customHeight="1">
      <c r="A1188" s="161">
        <v>1187</v>
      </c>
      <c r="B1188" s="162">
        <v>60000000550</v>
      </c>
      <c r="C1188" s="158" t="s">
        <v>52</v>
      </c>
      <c r="D1188" s="158" t="s">
        <v>20</v>
      </c>
      <c r="E1188" s="161" t="s">
        <v>2037</v>
      </c>
      <c r="F1188" s="161">
        <v>588</v>
      </c>
      <c r="G1188" s="161">
        <v>588</v>
      </c>
      <c r="H1188" s="161">
        <v>1</v>
      </c>
      <c r="I1188" s="161" t="s">
        <v>207</v>
      </c>
      <c r="J1188" s="161" t="s">
        <v>48</v>
      </c>
      <c r="K1188" s="161">
        <v>50</v>
      </c>
      <c r="L1188" s="161">
        <v>0</v>
      </c>
      <c r="M1188" s="161" t="s">
        <v>1046</v>
      </c>
      <c r="N1188" s="158" t="s">
        <v>25</v>
      </c>
      <c r="O1188" s="161"/>
    </row>
    <row r="1189" spans="1:15" ht="15" customHeight="1">
      <c r="A1189" s="161">
        <v>1188</v>
      </c>
      <c r="B1189" s="162">
        <v>60000000551</v>
      </c>
      <c r="C1189" s="158" t="s">
        <v>52</v>
      </c>
      <c r="D1189" s="158" t="s">
        <v>20</v>
      </c>
      <c r="E1189" s="161" t="s">
        <v>2037</v>
      </c>
      <c r="F1189" s="161">
        <v>595</v>
      </c>
      <c r="G1189" s="161">
        <v>595</v>
      </c>
      <c r="H1189" s="161">
        <v>1</v>
      </c>
      <c r="I1189" s="161" t="s">
        <v>207</v>
      </c>
      <c r="J1189" s="161" t="s">
        <v>48</v>
      </c>
      <c r="K1189" s="161">
        <v>48</v>
      </c>
      <c r="L1189" s="161">
        <v>0</v>
      </c>
      <c r="M1189" s="161" t="s">
        <v>1046</v>
      </c>
      <c r="N1189" s="158" t="s">
        <v>25</v>
      </c>
      <c r="O1189" s="161"/>
    </row>
    <row r="1190" spans="1:15" ht="15" customHeight="1">
      <c r="A1190" s="161">
        <v>1189</v>
      </c>
      <c r="B1190" s="162">
        <v>60000000552</v>
      </c>
      <c r="C1190" s="158" t="s">
        <v>64</v>
      </c>
      <c r="D1190" s="158" t="s">
        <v>20</v>
      </c>
      <c r="E1190" s="161" t="s">
        <v>2037</v>
      </c>
      <c r="F1190" s="161">
        <v>262</v>
      </c>
      <c r="G1190" s="161">
        <v>262</v>
      </c>
      <c r="H1190" s="161">
        <v>1</v>
      </c>
      <c r="I1190" s="161" t="s">
        <v>207</v>
      </c>
      <c r="J1190" s="161" t="s">
        <v>236</v>
      </c>
      <c r="K1190" s="161">
        <v>34</v>
      </c>
      <c r="L1190" s="161">
        <v>0</v>
      </c>
      <c r="M1190" s="161" t="s">
        <v>1046</v>
      </c>
      <c r="N1190" s="158" t="s">
        <v>25</v>
      </c>
      <c r="O1190" s="161"/>
    </row>
    <row r="1191" spans="1:15" ht="15" customHeight="1">
      <c r="A1191" s="161">
        <v>1190</v>
      </c>
      <c r="B1191" s="162">
        <v>60000000553</v>
      </c>
      <c r="C1191" s="158" t="s">
        <v>64</v>
      </c>
      <c r="D1191" s="158" t="s">
        <v>20</v>
      </c>
      <c r="E1191" s="161" t="s">
        <v>2037</v>
      </c>
      <c r="F1191" s="161">
        <v>262</v>
      </c>
      <c r="G1191" s="161">
        <v>262</v>
      </c>
      <c r="H1191" s="161">
        <v>1</v>
      </c>
      <c r="I1191" s="161" t="s">
        <v>207</v>
      </c>
      <c r="J1191" s="161" t="s">
        <v>236</v>
      </c>
      <c r="K1191" s="161">
        <v>34</v>
      </c>
      <c r="L1191" s="161">
        <v>0</v>
      </c>
      <c r="M1191" s="161" t="s">
        <v>1046</v>
      </c>
      <c r="N1191" s="158" t="s">
        <v>25</v>
      </c>
      <c r="O1191" s="161"/>
    </row>
    <row r="1192" spans="1:15" ht="15" customHeight="1">
      <c r="A1192" s="161">
        <v>1191</v>
      </c>
      <c r="B1192" s="162">
        <v>60000000554</v>
      </c>
      <c r="C1192" s="158" t="s">
        <v>64</v>
      </c>
      <c r="D1192" s="158" t="s">
        <v>20</v>
      </c>
      <c r="E1192" s="161" t="s">
        <v>2037</v>
      </c>
      <c r="F1192" s="161">
        <v>262</v>
      </c>
      <c r="G1192" s="161">
        <v>262</v>
      </c>
      <c r="H1192" s="161">
        <v>1</v>
      </c>
      <c r="I1192" s="161" t="s">
        <v>207</v>
      </c>
      <c r="J1192" s="161" t="s">
        <v>236</v>
      </c>
      <c r="K1192" s="161">
        <v>34</v>
      </c>
      <c r="L1192" s="161">
        <v>0</v>
      </c>
      <c r="M1192" s="161" t="s">
        <v>1046</v>
      </c>
      <c r="N1192" s="158" t="s">
        <v>25</v>
      </c>
      <c r="O1192" s="161"/>
    </row>
    <row r="1193" spans="1:15" ht="15" customHeight="1">
      <c r="A1193" s="161">
        <v>1192</v>
      </c>
      <c r="B1193" s="162">
        <v>60000000555</v>
      </c>
      <c r="C1193" s="158" t="s">
        <v>64</v>
      </c>
      <c r="D1193" s="158" t="s">
        <v>20</v>
      </c>
      <c r="E1193" s="161" t="s">
        <v>2037</v>
      </c>
      <c r="F1193" s="161">
        <v>262</v>
      </c>
      <c r="G1193" s="161">
        <v>262</v>
      </c>
      <c r="H1193" s="161">
        <v>1</v>
      </c>
      <c r="I1193" s="161" t="s">
        <v>207</v>
      </c>
      <c r="J1193" s="161" t="s">
        <v>236</v>
      </c>
      <c r="K1193" s="161">
        <v>34</v>
      </c>
      <c r="L1193" s="161">
        <v>0</v>
      </c>
      <c r="M1193" s="161" t="s">
        <v>1046</v>
      </c>
      <c r="N1193" s="158" t="s">
        <v>25</v>
      </c>
      <c r="O1193" s="161"/>
    </row>
    <row r="1194" spans="1:15" ht="15" customHeight="1">
      <c r="A1194" s="161">
        <v>1193</v>
      </c>
      <c r="B1194" s="162">
        <v>60000000556</v>
      </c>
      <c r="C1194" s="158" t="s">
        <v>64</v>
      </c>
      <c r="D1194" s="158" t="s">
        <v>20</v>
      </c>
      <c r="E1194" s="161" t="s">
        <v>2037</v>
      </c>
      <c r="F1194" s="161">
        <v>262</v>
      </c>
      <c r="G1194" s="161">
        <v>262</v>
      </c>
      <c r="H1194" s="161">
        <v>1</v>
      </c>
      <c r="I1194" s="161" t="s">
        <v>207</v>
      </c>
      <c r="J1194" s="161" t="s">
        <v>236</v>
      </c>
      <c r="K1194" s="161">
        <v>34</v>
      </c>
      <c r="L1194" s="161">
        <v>0</v>
      </c>
      <c r="M1194" s="161" t="s">
        <v>1046</v>
      </c>
      <c r="N1194" s="158" t="s">
        <v>25</v>
      </c>
      <c r="O1194" s="161"/>
    </row>
    <row r="1195" spans="1:15" ht="15" customHeight="1">
      <c r="A1195" s="161">
        <v>1194</v>
      </c>
      <c r="B1195" s="162">
        <v>60000000557</v>
      </c>
      <c r="C1195" s="158" t="s">
        <v>64</v>
      </c>
      <c r="D1195" s="158" t="s">
        <v>20</v>
      </c>
      <c r="E1195" s="161" t="s">
        <v>2037</v>
      </c>
      <c r="F1195" s="161">
        <v>262</v>
      </c>
      <c r="G1195" s="161">
        <v>262</v>
      </c>
      <c r="H1195" s="161">
        <v>1</v>
      </c>
      <c r="I1195" s="161" t="s">
        <v>207</v>
      </c>
      <c r="J1195" s="161" t="s">
        <v>236</v>
      </c>
      <c r="K1195" s="161">
        <v>34</v>
      </c>
      <c r="L1195" s="161">
        <v>0</v>
      </c>
      <c r="M1195" s="161" t="s">
        <v>1046</v>
      </c>
      <c r="N1195" s="158" t="s">
        <v>25</v>
      </c>
      <c r="O1195" s="161"/>
    </row>
    <row r="1196" spans="1:15" ht="15" customHeight="1">
      <c r="A1196" s="161">
        <v>1195</v>
      </c>
      <c r="B1196" s="162">
        <v>60000000558</v>
      </c>
      <c r="C1196" s="158" t="s">
        <v>46</v>
      </c>
      <c r="D1196" s="158" t="s">
        <v>20</v>
      </c>
      <c r="E1196" s="161" t="s">
        <v>2037</v>
      </c>
      <c r="F1196" s="161">
        <v>210</v>
      </c>
      <c r="G1196" s="161">
        <v>210</v>
      </c>
      <c r="H1196" s="161">
        <v>1</v>
      </c>
      <c r="I1196" s="161" t="s">
        <v>273</v>
      </c>
      <c r="J1196" s="161" t="s">
        <v>48</v>
      </c>
      <c r="K1196" s="161">
        <v>50</v>
      </c>
      <c r="L1196" s="161">
        <v>0</v>
      </c>
      <c r="M1196" s="161" t="s">
        <v>1109</v>
      </c>
      <c r="N1196" s="158" t="s">
        <v>25</v>
      </c>
      <c r="O1196" s="161"/>
    </row>
    <row r="1197" spans="1:15" ht="15" customHeight="1">
      <c r="A1197" s="161">
        <v>1196</v>
      </c>
      <c r="B1197" s="162">
        <v>60000000559</v>
      </c>
      <c r="C1197" s="158" t="s">
        <v>46</v>
      </c>
      <c r="D1197" s="158" t="s">
        <v>20</v>
      </c>
      <c r="E1197" s="161" t="s">
        <v>2037</v>
      </c>
      <c r="F1197" s="161">
        <v>210</v>
      </c>
      <c r="G1197" s="161">
        <v>210</v>
      </c>
      <c r="H1197" s="161">
        <v>1</v>
      </c>
      <c r="I1197" s="161" t="s">
        <v>273</v>
      </c>
      <c r="J1197" s="161" t="s">
        <v>48</v>
      </c>
      <c r="K1197" s="161">
        <v>50</v>
      </c>
      <c r="L1197" s="161">
        <v>0</v>
      </c>
      <c r="M1197" s="161" t="s">
        <v>1109</v>
      </c>
      <c r="N1197" s="158" t="s">
        <v>25</v>
      </c>
      <c r="O1197" s="161"/>
    </row>
    <row r="1198" spans="1:15" ht="15" customHeight="1">
      <c r="A1198" s="161">
        <v>1197</v>
      </c>
      <c r="B1198" s="162">
        <v>60000000560</v>
      </c>
      <c r="C1198" s="158" t="s">
        <v>69</v>
      </c>
      <c r="D1198" s="158" t="s">
        <v>20</v>
      </c>
      <c r="E1198" s="161" t="s">
        <v>2037</v>
      </c>
      <c r="F1198" s="161">
        <v>150</v>
      </c>
      <c r="G1198" s="161">
        <v>150</v>
      </c>
      <c r="H1198" s="161">
        <v>1</v>
      </c>
      <c r="I1198" s="161" t="s">
        <v>21</v>
      </c>
      <c r="J1198" s="161" t="s">
        <v>39</v>
      </c>
      <c r="K1198" s="161" t="s">
        <v>1103</v>
      </c>
      <c r="L1198" s="161">
        <v>0</v>
      </c>
      <c r="M1198" s="161" t="s">
        <v>1073</v>
      </c>
      <c r="N1198" s="158" t="s">
        <v>25</v>
      </c>
      <c r="O1198" s="161"/>
    </row>
    <row r="1199" spans="1:15" ht="15" customHeight="1">
      <c r="A1199" s="161">
        <v>1198</v>
      </c>
      <c r="B1199" s="162">
        <v>60000000561</v>
      </c>
      <c r="C1199" s="158" t="s">
        <v>69</v>
      </c>
      <c r="D1199" s="158" t="s">
        <v>20</v>
      </c>
      <c r="E1199" s="161" t="s">
        <v>2037</v>
      </c>
      <c r="F1199" s="161">
        <v>150</v>
      </c>
      <c r="G1199" s="161">
        <v>150</v>
      </c>
      <c r="H1199" s="161">
        <v>1</v>
      </c>
      <c r="I1199" s="161" t="s">
        <v>21</v>
      </c>
      <c r="J1199" s="161" t="s">
        <v>39</v>
      </c>
      <c r="K1199" s="161" t="s">
        <v>1110</v>
      </c>
      <c r="L1199" s="161">
        <v>0</v>
      </c>
      <c r="M1199" s="161" t="s">
        <v>1073</v>
      </c>
      <c r="N1199" s="158" t="s">
        <v>25</v>
      </c>
      <c r="O1199" s="161"/>
    </row>
    <row r="1200" spans="1:15" ht="15" customHeight="1">
      <c r="A1200" s="161">
        <v>1199</v>
      </c>
      <c r="B1200" s="162">
        <v>60000000562</v>
      </c>
      <c r="C1200" s="158" t="s">
        <v>50</v>
      </c>
      <c r="D1200" s="158" t="s">
        <v>20</v>
      </c>
      <c r="E1200" s="161" t="s">
        <v>2037</v>
      </c>
      <c r="F1200" s="161">
        <v>254</v>
      </c>
      <c r="G1200" s="161">
        <v>254</v>
      </c>
      <c r="H1200" s="161">
        <v>1</v>
      </c>
      <c r="I1200" s="161" t="s">
        <v>194</v>
      </c>
      <c r="J1200" s="161" t="s">
        <v>199</v>
      </c>
      <c r="K1200" s="161">
        <v>42</v>
      </c>
      <c r="L1200" s="161">
        <v>0</v>
      </c>
      <c r="M1200" s="161" t="s">
        <v>1109</v>
      </c>
      <c r="N1200" s="158" t="s">
        <v>149</v>
      </c>
      <c r="O1200" s="161"/>
    </row>
    <row r="1201" spans="1:15" ht="15" customHeight="1">
      <c r="A1201" s="161">
        <v>1200</v>
      </c>
      <c r="B1201" s="162">
        <v>60000000563</v>
      </c>
      <c r="C1201" s="158" t="s">
        <v>64</v>
      </c>
      <c r="D1201" s="158" t="s">
        <v>20</v>
      </c>
      <c r="E1201" s="161" t="s">
        <v>2037</v>
      </c>
      <c r="F1201" s="161">
        <v>336</v>
      </c>
      <c r="G1201" s="161">
        <v>336</v>
      </c>
      <c r="H1201" s="161">
        <v>1</v>
      </c>
      <c r="I1201" s="161" t="s">
        <v>194</v>
      </c>
      <c r="J1201" s="161" t="s">
        <v>199</v>
      </c>
      <c r="K1201" s="161">
        <v>44</v>
      </c>
      <c r="L1201" s="161">
        <v>0</v>
      </c>
      <c r="M1201" s="161" t="s">
        <v>1105</v>
      </c>
      <c r="N1201" s="158" t="s">
        <v>149</v>
      </c>
      <c r="O1201" s="161"/>
    </row>
    <row r="1202" spans="1:15" ht="15" customHeight="1">
      <c r="A1202" s="161">
        <v>1201</v>
      </c>
      <c r="B1202" s="162">
        <v>60000000564</v>
      </c>
      <c r="C1202" s="158" t="s">
        <v>64</v>
      </c>
      <c r="D1202" s="158" t="s">
        <v>20</v>
      </c>
      <c r="E1202" s="161" t="s">
        <v>2037</v>
      </c>
      <c r="F1202" s="161">
        <v>174</v>
      </c>
      <c r="G1202" s="161">
        <v>174</v>
      </c>
      <c r="H1202" s="161">
        <v>1</v>
      </c>
      <c r="I1202" s="161" t="s">
        <v>194</v>
      </c>
      <c r="J1202" s="161" t="s">
        <v>18</v>
      </c>
      <c r="K1202" s="161">
        <v>34</v>
      </c>
      <c r="L1202" s="161">
        <v>0</v>
      </c>
      <c r="M1202" s="161" t="s">
        <v>1046</v>
      </c>
      <c r="N1202" s="158" t="s">
        <v>25</v>
      </c>
      <c r="O1202" s="161"/>
    </row>
    <row r="1203" spans="1:15" ht="15" customHeight="1">
      <c r="A1203" s="161">
        <v>1202</v>
      </c>
      <c r="B1203" s="162">
        <v>60000000565</v>
      </c>
      <c r="C1203" s="158" t="s">
        <v>46</v>
      </c>
      <c r="D1203" s="163" t="s">
        <v>10</v>
      </c>
      <c r="E1203" s="161" t="s">
        <v>2037</v>
      </c>
      <c r="F1203" s="161">
        <v>192</v>
      </c>
      <c r="G1203" s="161">
        <v>192</v>
      </c>
      <c r="H1203" s="161">
        <v>1</v>
      </c>
      <c r="I1203" s="161" t="s">
        <v>274</v>
      </c>
      <c r="J1203" s="161" t="s">
        <v>32</v>
      </c>
      <c r="K1203" s="161" t="s">
        <v>810</v>
      </c>
      <c r="L1203" s="161">
        <v>0</v>
      </c>
      <c r="M1203" s="161" t="s">
        <v>1109</v>
      </c>
      <c r="N1203" s="158" t="s">
        <v>36</v>
      </c>
      <c r="O1203" s="161"/>
    </row>
    <row r="1204" spans="1:15" ht="15" customHeight="1">
      <c r="A1204" s="161">
        <v>1203</v>
      </c>
      <c r="B1204" s="162">
        <v>60000000566</v>
      </c>
      <c r="C1204" s="158" t="s">
        <v>50</v>
      </c>
      <c r="D1204" s="158" t="s">
        <v>20</v>
      </c>
      <c r="E1204" s="161" t="s">
        <v>2037</v>
      </c>
      <c r="F1204" s="161">
        <v>130</v>
      </c>
      <c r="G1204" s="161">
        <v>130</v>
      </c>
      <c r="H1204" s="161">
        <v>1</v>
      </c>
      <c r="I1204" s="161" t="s">
        <v>194</v>
      </c>
      <c r="J1204" s="161" t="s">
        <v>48</v>
      </c>
      <c r="K1204" s="161">
        <v>36</v>
      </c>
      <c r="L1204" s="161">
        <v>0</v>
      </c>
      <c r="M1204" s="161" t="s">
        <v>1112</v>
      </c>
      <c r="N1204" s="158" t="s">
        <v>25</v>
      </c>
      <c r="O1204" s="161"/>
    </row>
    <row r="1205" spans="1:15" ht="15" customHeight="1">
      <c r="A1205" s="161">
        <v>1204</v>
      </c>
      <c r="B1205" s="162">
        <v>60000000567</v>
      </c>
      <c r="C1205" s="158" t="s">
        <v>50</v>
      </c>
      <c r="D1205" s="158" t="s">
        <v>20</v>
      </c>
      <c r="E1205" s="161" t="s">
        <v>2037</v>
      </c>
      <c r="F1205" s="161">
        <v>292</v>
      </c>
      <c r="G1205" s="161">
        <v>292</v>
      </c>
      <c r="H1205" s="161">
        <v>1</v>
      </c>
      <c r="I1205" s="161" t="s">
        <v>194</v>
      </c>
      <c r="J1205" s="161" t="s">
        <v>48</v>
      </c>
      <c r="K1205" s="161">
        <v>46</v>
      </c>
      <c r="L1205" s="161">
        <v>0</v>
      </c>
      <c r="M1205" s="161" t="s">
        <v>1053</v>
      </c>
      <c r="N1205" s="158" t="s">
        <v>36</v>
      </c>
      <c r="O1205" s="161"/>
    </row>
    <row r="1206" spans="1:15" ht="15" customHeight="1">
      <c r="A1206" s="161">
        <v>1205</v>
      </c>
      <c r="B1206" s="162">
        <v>60000000568</v>
      </c>
      <c r="C1206" s="158" t="s">
        <v>183</v>
      </c>
      <c r="D1206" s="158" t="s">
        <v>20</v>
      </c>
      <c r="E1206" s="161" t="s">
        <v>2037</v>
      </c>
      <c r="F1206" s="161">
        <v>286</v>
      </c>
      <c r="G1206" s="161">
        <v>286</v>
      </c>
      <c r="H1206" s="161">
        <v>1</v>
      </c>
      <c r="I1206" s="161" t="s">
        <v>194</v>
      </c>
      <c r="J1206" s="161" t="s">
        <v>275</v>
      </c>
      <c r="K1206" s="161">
        <v>46</v>
      </c>
      <c r="L1206" s="161">
        <v>0</v>
      </c>
      <c r="M1206" s="161" t="s">
        <v>1105</v>
      </c>
      <c r="N1206" s="158" t="s">
        <v>36</v>
      </c>
      <c r="O1206" s="161"/>
    </row>
    <row r="1207" spans="1:15" ht="15" customHeight="1">
      <c r="A1207" s="161">
        <v>1206</v>
      </c>
      <c r="B1207" s="162">
        <v>60000000569</v>
      </c>
      <c r="C1207" s="158" t="s">
        <v>183</v>
      </c>
      <c r="D1207" s="158" t="s">
        <v>20</v>
      </c>
      <c r="E1207" s="161" t="s">
        <v>2037</v>
      </c>
      <c r="F1207" s="161">
        <v>286</v>
      </c>
      <c r="G1207" s="161">
        <v>286</v>
      </c>
      <c r="H1207" s="161">
        <v>1</v>
      </c>
      <c r="I1207" s="161" t="s">
        <v>194</v>
      </c>
      <c r="J1207" s="161" t="s">
        <v>275</v>
      </c>
      <c r="K1207" s="161">
        <v>46</v>
      </c>
      <c r="L1207" s="161">
        <v>0</v>
      </c>
      <c r="M1207" s="161" t="s">
        <v>1105</v>
      </c>
      <c r="N1207" s="158" t="s">
        <v>36</v>
      </c>
      <c r="O1207" s="161"/>
    </row>
    <row r="1208" spans="1:15" ht="15" customHeight="1">
      <c r="A1208" s="161">
        <v>1207</v>
      </c>
      <c r="B1208" s="162">
        <v>60000000570</v>
      </c>
      <c r="C1208" s="158" t="s">
        <v>50</v>
      </c>
      <c r="D1208" s="158" t="s">
        <v>20</v>
      </c>
      <c r="E1208" s="161" t="s">
        <v>2037</v>
      </c>
      <c r="F1208" s="161">
        <v>64</v>
      </c>
      <c r="G1208" s="161">
        <v>64</v>
      </c>
      <c r="H1208" s="161">
        <v>1</v>
      </c>
      <c r="I1208" s="161" t="s">
        <v>194</v>
      </c>
      <c r="J1208" s="161" t="s">
        <v>48</v>
      </c>
      <c r="K1208" s="161">
        <v>36</v>
      </c>
      <c r="L1208" s="161">
        <v>0</v>
      </c>
      <c r="M1208" s="161" t="s">
        <v>1046</v>
      </c>
      <c r="N1208" s="158" t="s">
        <v>25</v>
      </c>
      <c r="O1208" s="161"/>
    </row>
    <row r="1209" spans="1:15" ht="15" customHeight="1">
      <c r="A1209" s="161">
        <v>1208</v>
      </c>
      <c r="B1209" s="162">
        <v>60000000571</v>
      </c>
      <c r="C1209" s="158" t="s">
        <v>69</v>
      </c>
      <c r="D1209" s="158" t="s">
        <v>20</v>
      </c>
      <c r="E1209" s="161" t="s">
        <v>2037</v>
      </c>
      <c r="F1209" s="161">
        <v>84</v>
      </c>
      <c r="G1209" s="161">
        <v>84</v>
      </c>
      <c r="H1209" s="161">
        <v>1</v>
      </c>
      <c r="I1209" s="161" t="s">
        <v>229</v>
      </c>
      <c r="J1209" s="161" t="s">
        <v>32</v>
      </c>
      <c r="K1209" s="161" t="s">
        <v>821</v>
      </c>
      <c r="L1209" s="161">
        <v>0</v>
      </c>
      <c r="M1209" s="161" t="s">
        <v>1105</v>
      </c>
      <c r="N1209" s="158" t="s">
        <v>36</v>
      </c>
      <c r="O1209" s="161"/>
    </row>
    <row r="1210" spans="1:15" ht="15" customHeight="1">
      <c r="A1210" s="161">
        <v>1209</v>
      </c>
      <c r="B1210" s="162">
        <v>60000000572</v>
      </c>
      <c r="C1210" s="158" t="s">
        <v>64</v>
      </c>
      <c r="D1210" s="158" t="s">
        <v>20</v>
      </c>
      <c r="E1210" s="161" t="s">
        <v>2037</v>
      </c>
      <c r="F1210" s="161">
        <v>244</v>
      </c>
      <c r="G1210" s="161">
        <v>244</v>
      </c>
      <c r="H1210" s="161">
        <v>1</v>
      </c>
      <c r="I1210" s="161" t="s">
        <v>194</v>
      </c>
      <c r="J1210" s="161" t="s">
        <v>48</v>
      </c>
      <c r="K1210" s="161">
        <v>42</v>
      </c>
      <c r="L1210" s="161">
        <v>0</v>
      </c>
      <c r="M1210" s="161" t="s">
        <v>1046</v>
      </c>
      <c r="N1210" s="158" t="s">
        <v>36</v>
      </c>
      <c r="O1210" s="161"/>
    </row>
    <row r="1211" spans="1:15" ht="15" customHeight="1">
      <c r="A1211" s="161">
        <v>1210</v>
      </c>
      <c r="B1211" s="162">
        <v>60000000573</v>
      </c>
      <c r="C1211" s="158" t="s">
        <v>64</v>
      </c>
      <c r="D1211" s="158" t="s">
        <v>20</v>
      </c>
      <c r="E1211" s="161" t="s">
        <v>2037</v>
      </c>
      <c r="F1211" s="161">
        <v>196</v>
      </c>
      <c r="G1211" s="161">
        <v>196</v>
      </c>
      <c r="H1211" s="161">
        <v>1</v>
      </c>
      <c r="I1211" s="161" t="s">
        <v>276</v>
      </c>
      <c r="J1211" s="161" t="s">
        <v>18</v>
      </c>
      <c r="K1211" s="161">
        <v>42</v>
      </c>
      <c r="L1211" s="161">
        <v>80</v>
      </c>
      <c r="M1211" s="161" t="s">
        <v>1105</v>
      </c>
      <c r="N1211" s="158" t="s">
        <v>25</v>
      </c>
      <c r="O1211" s="161"/>
    </row>
    <row r="1212" spans="1:15" ht="15" customHeight="1">
      <c r="A1212" s="161">
        <v>1211</v>
      </c>
      <c r="B1212" s="162">
        <v>60000000574</v>
      </c>
      <c r="C1212" s="158" t="s">
        <v>64</v>
      </c>
      <c r="D1212" s="158" t="s">
        <v>20</v>
      </c>
      <c r="E1212" s="161" t="s">
        <v>2037</v>
      </c>
      <c r="F1212" s="161">
        <v>204</v>
      </c>
      <c r="G1212" s="161">
        <v>204</v>
      </c>
      <c r="H1212" s="161">
        <v>1</v>
      </c>
      <c r="I1212" s="161" t="s">
        <v>194</v>
      </c>
      <c r="J1212" s="161" t="s">
        <v>199</v>
      </c>
      <c r="K1212" s="161">
        <v>34</v>
      </c>
      <c r="L1212" s="161">
        <v>0</v>
      </c>
      <c r="M1212" s="161" t="s">
        <v>1053</v>
      </c>
      <c r="N1212" s="158" t="s">
        <v>36</v>
      </c>
      <c r="O1212" s="161"/>
    </row>
    <row r="1213" spans="1:15" ht="15" customHeight="1">
      <c r="A1213" s="161">
        <v>1212</v>
      </c>
      <c r="B1213" s="162">
        <v>60000000577</v>
      </c>
      <c r="C1213" s="158" t="s">
        <v>119</v>
      </c>
      <c r="D1213" s="163" t="s">
        <v>10</v>
      </c>
      <c r="E1213" s="161" t="s">
        <v>2037</v>
      </c>
      <c r="F1213" s="161">
        <v>358</v>
      </c>
      <c r="G1213" s="161">
        <v>358</v>
      </c>
      <c r="H1213" s="161">
        <v>1</v>
      </c>
      <c r="I1213" s="161" t="s">
        <v>229</v>
      </c>
      <c r="J1213" s="161" t="s">
        <v>12</v>
      </c>
      <c r="K1213" s="161" t="s">
        <v>810</v>
      </c>
      <c r="L1213" s="161">
        <v>0</v>
      </c>
      <c r="M1213" s="161" t="s">
        <v>1048</v>
      </c>
      <c r="N1213" s="158" t="s">
        <v>25</v>
      </c>
      <c r="O1213" s="161"/>
    </row>
    <row r="1214" spans="1:15" ht="15" customHeight="1">
      <c r="A1214" s="161">
        <v>1213</v>
      </c>
      <c r="B1214" s="162">
        <v>60000000578</v>
      </c>
      <c r="C1214" s="158" t="s">
        <v>64</v>
      </c>
      <c r="D1214" s="158" t="s">
        <v>20</v>
      </c>
      <c r="E1214" s="161" t="s">
        <v>2037</v>
      </c>
      <c r="F1214" s="161">
        <v>344</v>
      </c>
      <c r="G1214" s="161">
        <v>344</v>
      </c>
      <c r="H1214" s="161">
        <v>1</v>
      </c>
      <c r="I1214" s="161" t="s">
        <v>277</v>
      </c>
      <c r="J1214" s="161" t="s">
        <v>18</v>
      </c>
      <c r="K1214" s="161">
        <v>36</v>
      </c>
      <c r="L1214" s="161">
        <v>0</v>
      </c>
      <c r="M1214" s="161" t="s">
        <v>1053</v>
      </c>
      <c r="N1214" s="158" t="s">
        <v>25</v>
      </c>
      <c r="O1214" s="161"/>
    </row>
    <row r="1215" spans="1:15" ht="15" customHeight="1">
      <c r="A1215" s="161">
        <v>1214</v>
      </c>
      <c r="B1215" s="162">
        <v>60000000579</v>
      </c>
      <c r="C1215" s="158" t="s">
        <v>64</v>
      </c>
      <c r="D1215" s="158" t="s">
        <v>20</v>
      </c>
      <c r="E1215" s="161" t="s">
        <v>2037</v>
      </c>
      <c r="F1215" s="161">
        <v>244</v>
      </c>
      <c r="G1215" s="161">
        <v>244</v>
      </c>
      <c r="H1215" s="161">
        <v>1</v>
      </c>
      <c r="I1215" s="161" t="s">
        <v>278</v>
      </c>
      <c r="J1215" s="161" t="s">
        <v>18</v>
      </c>
      <c r="K1215" s="161" t="s">
        <v>810</v>
      </c>
      <c r="L1215" s="161">
        <v>0</v>
      </c>
      <c r="M1215" s="161" t="s">
        <v>1057</v>
      </c>
      <c r="N1215" s="158" t="s">
        <v>149</v>
      </c>
      <c r="O1215" s="161"/>
    </row>
    <row r="1216" spans="1:15" ht="15" customHeight="1">
      <c r="A1216" s="161">
        <v>1215</v>
      </c>
      <c r="B1216" s="162">
        <v>60000000580</v>
      </c>
      <c r="C1216" s="158" t="s">
        <v>64</v>
      </c>
      <c r="D1216" s="158" t="s">
        <v>20</v>
      </c>
      <c r="E1216" s="161" t="s">
        <v>2037</v>
      </c>
      <c r="F1216" s="161">
        <v>336</v>
      </c>
      <c r="G1216" s="161">
        <v>336</v>
      </c>
      <c r="H1216" s="161">
        <v>1</v>
      </c>
      <c r="I1216" s="161" t="s">
        <v>194</v>
      </c>
      <c r="J1216" s="161" t="s">
        <v>267</v>
      </c>
      <c r="K1216" s="161">
        <v>40</v>
      </c>
      <c r="L1216" s="161">
        <v>0</v>
      </c>
      <c r="M1216" s="161" t="s">
        <v>1063</v>
      </c>
      <c r="N1216" s="158" t="s">
        <v>36</v>
      </c>
      <c r="O1216" s="161"/>
    </row>
    <row r="1217" spans="1:15" ht="15" customHeight="1">
      <c r="A1217" s="161">
        <v>1216</v>
      </c>
      <c r="B1217" s="162">
        <v>60000000576</v>
      </c>
      <c r="C1217" s="158" t="s">
        <v>64</v>
      </c>
      <c r="D1217" s="158" t="s">
        <v>20</v>
      </c>
      <c r="E1217" s="161" t="s">
        <v>2037</v>
      </c>
      <c r="F1217" s="161">
        <v>238</v>
      </c>
      <c r="G1217" s="161">
        <v>238</v>
      </c>
      <c r="H1217" s="161">
        <v>1</v>
      </c>
      <c r="I1217" s="161" t="s">
        <v>213</v>
      </c>
      <c r="J1217" s="161" t="s">
        <v>165</v>
      </c>
      <c r="K1217" s="161">
        <v>32</v>
      </c>
      <c r="L1217" s="161">
        <v>79</v>
      </c>
      <c r="M1217" s="161" t="s">
        <v>1033</v>
      </c>
      <c r="N1217" s="158" t="s">
        <v>117</v>
      </c>
      <c r="O1217" s="161"/>
    </row>
    <row r="1218" spans="1:15" ht="15" customHeight="1">
      <c r="A1218" s="161">
        <v>1217</v>
      </c>
      <c r="B1218" s="162">
        <v>60000000575</v>
      </c>
      <c r="C1218" s="158" t="s">
        <v>50</v>
      </c>
      <c r="D1218" s="158" t="s">
        <v>20</v>
      </c>
      <c r="E1218" s="161" t="s">
        <v>2037</v>
      </c>
      <c r="F1218" s="161">
        <v>204</v>
      </c>
      <c r="G1218" s="161">
        <v>204</v>
      </c>
      <c r="H1218" s="161">
        <v>1</v>
      </c>
      <c r="I1218" s="161" t="s">
        <v>213</v>
      </c>
      <c r="J1218" s="161" t="s">
        <v>18</v>
      </c>
      <c r="K1218" s="161">
        <v>40</v>
      </c>
      <c r="L1218" s="161">
        <v>99</v>
      </c>
      <c r="M1218" s="161" t="s">
        <v>1048</v>
      </c>
      <c r="N1218" s="158" t="s">
        <v>149</v>
      </c>
      <c r="O1218" s="161"/>
    </row>
    <row r="1219" spans="1:15" ht="15" customHeight="1">
      <c r="A1219" s="161">
        <v>1218</v>
      </c>
      <c r="B1219" s="162">
        <v>60000000581</v>
      </c>
      <c r="C1219" s="158" t="s">
        <v>50</v>
      </c>
      <c r="D1219" s="158" t="s">
        <v>20</v>
      </c>
      <c r="E1219" s="161" t="s">
        <v>2037</v>
      </c>
      <c r="F1219" s="161">
        <v>270</v>
      </c>
      <c r="G1219" s="161">
        <v>270</v>
      </c>
      <c r="H1219" s="161">
        <v>1</v>
      </c>
      <c r="I1219" s="161" t="s">
        <v>232</v>
      </c>
      <c r="J1219" s="161" t="s">
        <v>39</v>
      </c>
      <c r="K1219" s="161">
        <v>36</v>
      </c>
      <c r="L1219" s="161">
        <v>0</v>
      </c>
      <c r="M1219" s="161" t="s">
        <v>1109</v>
      </c>
      <c r="N1219" s="158" t="s">
        <v>13</v>
      </c>
      <c r="O1219" s="161"/>
    </row>
    <row r="1220" spans="1:15" ht="15" customHeight="1">
      <c r="A1220" s="161">
        <v>1219</v>
      </c>
      <c r="B1220" s="162">
        <v>60000000415</v>
      </c>
      <c r="C1220" s="158" t="s">
        <v>62</v>
      </c>
      <c r="D1220" s="158" t="s">
        <v>20</v>
      </c>
      <c r="E1220" s="161" t="s">
        <v>2029</v>
      </c>
      <c r="F1220" s="161">
        <v>966</v>
      </c>
      <c r="G1220" s="161">
        <v>966</v>
      </c>
      <c r="H1220" s="161">
        <v>1</v>
      </c>
      <c r="I1220" s="161" t="s">
        <v>207</v>
      </c>
      <c r="J1220" s="161" t="s">
        <v>67</v>
      </c>
      <c r="K1220" s="161" t="s">
        <v>828</v>
      </c>
      <c r="L1220" s="161">
        <v>0</v>
      </c>
      <c r="M1220" s="161" t="s">
        <v>1057</v>
      </c>
      <c r="N1220" s="158" t="s">
        <v>25</v>
      </c>
      <c r="O1220" s="161"/>
    </row>
    <row r="1221" spans="1:15" ht="15" customHeight="1">
      <c r="A1221" s="161">
        <v>1220</v>
      </c>
      <c r="B1221" s="162">
        <v>60000000381</v>
      </c>
      <c r="C1221" s="158" t="s">
        <v>64</v>
      </c>
      <c r="D1221" s="158" t="s">
        <v>20</v>
      </c>
      <c r="E1221" s="161" t="s">
        <v>2037</v>
      </c>
      <c r="F1221" s="161">
        <v>284</v>
      </c>
      <c r="G1221" s="161">
        <v>284</v>
      </c>
      <c r="H1221" s="161">
        <v>1</v>
      </c>
      <c r="I1221" s="161" t="s">
        <v>194</v>
      </c>
      <c r="J1221" s="161" t="s">
        <v>18</v>
      </c>
      <c r="K1221" s="161">
        <v>36</v>
      </c>
      <c r="L1221" s="161">
        <v>0</v>
      </c>
      <c r="M1221" s="161" t="s">
        <v>1053</v>
      </c>
      <c r="N1221" s="158" t="s">
        <v>36</v>
      </c>
      <c r="O1221" s="161"/>
    </row>
    <row r="1222" spans="1:15" ht="15" customHeight="1">
      <c r="A1222" s="161">
        <v>1221</v>
      </c>
      <c r="B1222" s="162">
        <v>60000000389</v>
      </c>
      <c r="C1222" s="158" t="s">
        <v>69</v>
      </c>
      <c r="D1222" s="158" t="s">
        <v>20</v>
      </c>
      <c r="E1222" s="161" t="s">
        <v>2037</v>
      </c>
      <c r="F1222" s="161">
        <v>262</v>
      </c>
      <c r="G1222" s="161">
        <v>262</v>
      </c>
      <c r="H1222" s="161">
        <v>1</v>
      </c>
      <c r="I1222" s="161" t="s">
        <v>194</v>
      </c>
      <c r="J1222" s="161" t="s">
        <v>18</v>
      </c>
      <c r="K1222" s="161">
        <v>34</v>
      </c>
      <c r="L1222" s="161">
        <v>0</v>
      </c>
      <c r="M1222" s="161" t="s">
        <v>1073</v>
      </c>
      <c r="N1222" s="158" t="s">
        <v>25</v>
      </c>
      <c r="O1222" s="161"/>
    </row>
    <row r="1223" spans="1:15" ht="15" customHeight="1">
      <c r="A1223" s="161">
        <v>1222</v>
      </c>
      <c r="B1223" s="162">
        <v>60000000390</v>
      </c>
      <c r="C1223" s="158" t="s">
        <v>69</v>
      </c>
      <c r="D1223" s="158" t="s">
        <v>20</v>
      </c>
      <c r="E1223" s="161" t="s">
        <v>2037</v>
      </c>
      <c r="F1223" s="161">
        <v>262</v>
      </c>
      <c r="G1223" s="161">
        <v>262</v>
      </c>
      <c r="H1223" s="161">
        <v>1</v>
      </c>
      <c r="I1223" s="161" t="s">
        <v>194</v>
      </c>
      <c r="J1223" s="161" t="s">
        <v>18</v>
      </c>
      <c r="K1223" s="161">
        <v>34</v>
      </c>
      <c r="L1223" s="161">
        <v>0</v>
      </c>
      <c r="M1223" s="161" t="s">
        <v>1073</v>
      </c>
      <c r="N1223" s="158" t="s">
        <v>25</v>
      </c>
      <c r="O1223" s="161"/>
    </row>
    <row r="1224" spans="1:15" ht="15" customHeight="1">
      <c r="A1224" s="161">
        <v>1223</v>
      </c>
      <c r="B1224" s="162">
        <v>60000000386</v>
      </c>
      <c r="C1224" s="158" t="s">
        <v>175</v>
      </c>
      <c r="D1224" s="158" t="s">
        <v>20</v>
      </c>
      <c r="E1224" s="161" t="s">
        <v>2037</v>
      </c>
      <c r="F1224" s="161">
        <v>136</v>
      </c>
      <c r="G1224" s="161">
        <v>136</v>
      </c>
      <c r="H1224" s="161">
        <v>1</v>
      </c>
      <c r="I1224" s="161" t="s">
        <v>238</v>
      </c>
      <c r="J1224" s="161" t="s">
        <v>18</v>
      </c>
      <c r="K1224" s="161">
        <v>36</v>
      </c>
      <c r="L1224" s="161">
        <v>0</v>
      </c>
      <c r="M1224" s="161" t="s">
        <v>1057</v>
      </c>
      <c r="N1224" s="158" t="s">
        <v>149</v>
      </c>
      <c r="O1224" s="161"/>
    </row>
    <row r="1225" spans="1:15" ht="15" customHeight="1">
      <c r="A1225" s="161">
        <v>1224</v>
      </c>
      <c r="B1225" s="162">
        <v>60000000385</v>
      </c>
      <c r="C1225" s="158" t="s">
        <v>64</v>
      </c>
      <c r="D1225" s="158" t="s">
        <v>20</v>
      </c>
      <c r="E1225" s="161" t="s">
        <v>2037</v>
      </c>
      <c r="F1225" s="161">
        <v>194</v>
      </c>
      <c r="G1225" s="161">
        <v>194</v>
      </c>
      <c r="H1225" s="161">
        <v>1</v>
      </c>
      <c r="I1225" s="161" t="s">
        <v>194</v>
      </c>
      <c r="J1225" s="161" t="s">
        <v>147</v>
      </c>
      <c r="K1225" s="161">
        <v>36</v>
      </c>
      <c r="L1225" s="161">
        <v>0</v>
      </c>
      <c r="M1225" s="161" t="s">
        <v>1063</v>
      </c>
      <c r="N1225" s="158" t="s">
        <v>36</v>
      </c>
      <c r="O1225" s="161"/>
    </row>
    <row r="1226" spans="1:15" ht="15" customHeight="1">
      <c r="A1226" s="161">
        <v>1225</v>
      </c>
      <c r="B1226" s="162">
        <v>60000000582</v>
      </c>
      <c r="C1226" s="158" t="s">
        <v>64</v>
      </c>
      <c r="D1226" s="158" t="s">
        <v>20</v>
      </c>
      <c r="E1226" s="161" t="s">
        <v>2037</v>
      </c>
      <c r="F1226" s="161">
        <v>254</v>
      </c>
      <c r="G1226" s="161">
        <v>254</v>
      </c>
      <c r="H1226" s="161">
        <v>1</v>
      </c>
      <c r="I1226" s="161" t="s">
        <v>194</v>
      </c>
      <c r="J1226" s="161" t="s">
        <v>18</v>
      </c>
      <c r="K1226" s="161">
        <v>46</v>
      </c>
      <c r="L1226" s="161">
        <v>0</v>
      </c>
      <c r="M1226" s="161" t="s">
        <v>1048</v>
      </c>
      <c r="N1226" s="158" t="s">
        <v>36</v>
      </c>
      <c r="O1226" s="161"/>
    </row>
    <row r="1227" spans="1:15" ht="15" customHeight="1">
      <c r="A1227" s="161">
        <v>1226</v>
      </c>
      <c r="B1227" s="162">
        <v>60000000583</v>
      </c>
      <c r="C1227" s="158" t="s">
        <v>64</v>
      </c>
      <c r="D1227" s="158" t="s">
        <v>20</v>
      </c>
      <c r="E1227" s="161" t="s">
        <v>2037</v>
      </c>
      <c r="F1227" s="161">
        <v>372</v>
      </c>
      <c r="G1227" s="161">
        <v>372</v>
      </c>
      <c r="H1227" s="161">
        <v>1</v>
      </c>
      <c r="I1227" s="161" t="s">
        <v>194</v>
      </c>
      <c r="J1227" s="161" t="s">
        <v>48</v>
      </c>
      <c r="K1227" s="161">
        <v>34</v>
      </c>
      <c r="L1227" s="161">
        <v>0</v>
      </c>
      <c r="M1227" s="161" t="s">
        <v>1052</v>
      </c>
      <c r="N1227" s="158" t="s">
        <v>25</v>
      </c>
      <c r="O1227" s="161"/>
    </row>
    <row r="1228" spans="1:15" ht="15" customHeight="1">
      <c r="A1228" s="161">
        <v>1227</v>
      </c>
      <c r="B1228" s="162">
        <v>60000000584</v>
      </c>
      <c r="C1228" s="158" t="s">
        <v>175</v>
      </c>
      <c r="D1228" s="158" t="s">
        <v>20</v>
      </c>
      <c r="E1228" s="161" t="s">
        <v>2037</v>
      </c>
      <c r="F1228" s="161">
        <v>98</v>
      </c>
      <c r="G1228" s="161">
        <v>98</v>
      </c>
      <c r="H1228" s="161">
        <v>1</v>
      </c>
      <c r="I1228" s="161" t="s">
        <v>207</v>
      </c>
      <c r="J1228" s="161" t="s">
        <v>12</v>
      </c>
      <c r="K1228" s="161">
        <v>36</v>
      </c>
      <c r="L1228" s="161">
        <v>0</v>
      </c>
      <c r="M1228" s="161" t="s">
        <v>1033</v>
      </c>
      <c r="N1228" s="158" t="s">
        <v>25</v>
      </c>
      <c r="O1228" s="161"/>
    </row>
    <row r="1229" spans="1:15" ht="15" customHeight="1">
      <c r="A1229" s="161">
        <v>1228</v>
      </c>
      <c r="B1229" s="162">
        <v>60000000585</v>
      </c>
      <c r="C1229" s="158" t="s">
        <v>175</v>
      </c>
      <c r="D1229" s="158" t="s">
        <v>20</v>
      </c>
      <c r="E1229" s="161" t="s">
        <v>2037</v>
      </c>
      <c r="F1229" s="161">
        <v>78</v>
      </c>
      <c r="G1229" s="161">
        <v>78</v>
      </c>
      <c r="H1229" s="161">
        <v>1</v>
      </c>
      <c r="I1229" s="161" t="s">
        <v>194</v>
      </c>
      <c r="J1229" s="161" t="s">
        <v>67</v>
      </c>
      <c r="K1229" s="161">
        <v>42</v>
      </c>
      <c r="L1229" s="161">
        <v>70</v>
      </c>
      <c r="M1229" s="161" t="s">
        <v>1071</v>
      </c>
      <c r="N1229" s="158" t="s">
        <v>25</v>
      </c>
      <c r="O1229" s="161"/>
    </row>
    <row r="1230" spans="1:15" ht="15" customHeight="1">
      <c r="A1230" s="161">
        <v>1229</v>
      </c>
      <c r="B1230" s="162">
        <v>60000000586</v>
      </c>
      <c r="C1230" s="158" t="s">
        <v>46</v>
      </c>
      <c r="D1230" s="158" t="s">
        <v>20</v>
      </c>
      <c r="E1230" s="161" t="s">
        <v>2037</v>
      </c>
      <c r="F1230" s="161">
        <v>172</v>
      </c>
      <c r="G1230" s="161">
        <v>172</v>
      </c>
      <c r="H1230" s="161">
        <v>1</v>
      </c>
      <c r="I1230" s="161" t="s">
        <v>194</v>
      </c>
      <c r="J1230" s="161" t="s">
        <v>18</v>
      </c>
      <c r="K1230" s="161" t="s">
        <v>810</v>
      </c>
      <c r="L1230" s="161">
        <v>0</v>
      </c>
      <c r="M1230" s="161" t="s">
        <v>1053</v>
      </c>
      <c r="N1230" s="158" t="s">
        <v>149</v>
      </c>
      <c r="O1230" s="161"/>
    </row>
    <row r="1231" spans="1:15" ht="15" customHeight="1">
      <c r="A1231" s="161">
        <v>1230</v>
      </c>
      <c r="B1231" s="162">
        <v>60000000587</v>
      </c>
      <c r="C1231" s="158" t="s">
        <v>50</v>
      </c>
      <c r="D1231" s="158" t="s">
        <v>20</v>
      </c>
      <c r="E1231" s="161" t="s">
        <v>2037</v>
      </c>
      <c r="F1231" s="161">
        <v>100</v>
      </c>
      <c r="G1231" s="161">
        <v>100</v>
      </c>
      <c r="H1231" s="161">
        <v>1</v>
      </c>
      <c r="I1231" s="161" t="s">
        <v>194</v>
      </c>
      <c r="J1231" s="161" t="s">
        <v>147</v>
      </c>
      <c r="K1231" s="161">
        <v>36</v>
      </c>
      <c r="L1231" s="161">
        <v>0</v>
      </c>
      <c r="M1231" s="161" t="s">
        <v>1053</v>
      </c>
      <c r="N1231" s="158" t="s">
        <v>36</v>
      </c>
      <c r="O1231" s="161"/>
    </row>
    <row r="1232" spans="1:15" ht="15" customHeight="1">
      <c r="A1232" s="161">
        <v>1231</v>
      </c>
      <c r="B1232" s="162">
        <v>60000000588</v>
      </c>
      <c r="C1232" s="158" t="s">
        <v>50</v>
      </c>
      <c r="D1232" s="158" t="s">
        <v>20</v>
      </c>
      <c r="E1232" s="161" t="s">
        <v>2037</v>
      </c>
      <c r="F1232" s="161">
        <v>100</v>
      </c>
      <c r="G1232" s="161">
        <v>100</v>
      </c>
      <c r="H1232" s="161">
        <v>1</v>
      </c>
      <c r="I1232" s="161" t="s">
        <v>194</v>
      </c>
      <c r="J1232" s="161" t="s">
        <v>147</v>
      </c>
      <c r="K1232" s="161">
        <v>36</v>
      </c>
      <c r="L1232" s="161">
        <v>0</v>
      </c>
      <c r="M1232" s="161" t="s">
        <v>1053</v>
      </c>
      <c r="N1232" s="158" t="s">
        <v>36</v>
      </c>
      <c r="O1232" s="161"/>
    </row>
    <row r="1233" spans="1:15" ht="15" customHeight="1">
      <c r="A1233" s="161">
        <v>1232</v>
      </c>
      <c r="B1233" s="162">
        <v>60000000589</v>
      </c>
      <c r="C1233" s="158" t="s">
        <v>69</v>
      </c>
      <c r="D1233" s="158" t="s">
        <v>20</v>
      </c>
      <c r="E1233" s="161" t="s">
        <v>2037</v>
      </c>
      <c r="F1233" s="161">
        <v>110</v>
      </c>
      <c r="G1233" s="161">
        <v>110</v>
      </c>
      <c r="H1233" s="161">
        <v>1</v>
      </c>
      <c r="I1233" s="161" t="s">
        <v>194</v>
      </c>
      <c r="J1233" s="161" t="s">
        <v>279</v>
      </c>
      <c r="K1233" s="161">
        <v>34</v>
      </c>
      <c r="L1233" s="161">
        <v>0</v>
      </c>
      <c r="M1233" s="161" t="s">
        <v>1033</v>
      </c>
      <c r="N1233" s="158" t="s">
        <v>174</v>
      </c>
      <c r="O1233" s="161"/>
    </row>
    <row r="1234" spans="1:15" ht="15" customHeight="1">
      <c r="A1234" s="161">
        <v>1233</v>
      </c>
      <c r="B1234" s="162">
        <v>60000000590</v>
      </c>
      <c r="C1234" s="158" t="s">
        <v>64</v>
      </c>
      <c r="D1234" s="158" t="s">
        <v>20</v>
      </c>
      <c r="E1234" s="161" t="s">
        <v>2037</v>
      </c>
      <c r="F1234" s="161">
        <v>172</v>
      </c>
      <c r="G1234" s="161">
        <v>172</v>
      </c>
      <c r="H1234" s="161">
        <v>1</v>
      </c>
      <c r="I1234" s="161" t="s">
        <v>194</v>
      </c>
      <c r="J1234" s="161" t="s">
        <v>147</v>
      </c>
      <c r="K1234" s="161">
        <v>40</v>
      </c>
      <c r="L1234" s="161">
        <v>0</v>
      </c>
      <c r="M1234" s="161" t="s">
        <v>1033</v>
      </c>
      <c r="N1234" s="158" t="s">
        <v>36</v>
      </c>
      <c r="O1234" s="161"/>
    </row>
    <row r="1235" spans="1:15" ht="15" customHeight="1">
      <c r="A1235" s="161">
        <v>1234</v>
      </c>
      <c r="B1235" s="162">
        <v>60000000591</v>
      </c>
      <c r="C1235" s="158" t="s">
        <v>175</v>
      </c>
      <c r="D1235" s="158" t="s">
        <v>20</v>
      </c>
      <c r="E1235" s="161" t="s">
        <v>2037</v>
      </c>
      <c r="F1235" s="161">
        <v>178</v>
      </c>
      <c r="G1235" s="161">
        <v>178</v>
      </c>
      <c r="H1235" s="161">
        <v>1</v>
      </c>
      <c r="I1235" s="161" t="s">
        <v>194</v>
      </c>
      <c r="J1235" s="161" t="s">
        <v>48</v>
      </c>
      <c r="K1235" s="161" t="s">
        <v>810</v>
      </c>
      <c r="L1235" s="161">
        <v>0</v>
      </c>
      <c r="M1235" s="161" t="s">
        <v>1071</v>
      </c>
      <c r="N1235" s="158" t="s">
        <v>25</v>
      </c>
      <c r="O1235" s="161"/>
    </row>
    <row r="1236" spans="1:15" ht="15" customHeight="1">
      <c r="A1236" s="161">
        <v>1235</v>
      </c>
      <c r="B1236" s="162">
        <v>60000000592</v>
      </c>
      <c r="C1236" s="158" t="s">
        <v>46</v>
      </c>
      <c r="D1236" s="158" t="s">
        <v>20</v>
      </c>
      <c r="E1236" s="161" t="s">
        <v>2037</v>
      </c>
      <c r="F1236" s="161">
        <v>144</v>
      </c>
      <c r="G1236" s="161">
        <v>144</v>
      </c>
      <c r="H1236" s="161">
        <v>1</v>
      </c>
      <c r="I1236" s="161" t="s">
        <v>194</v>
      </c>
      <c r="J1236" s="161" t="s">
        <v>67</v>
      </c>
      <c r="K1236" s="161" t="s">
        <v>948</v>
      </c>
      <c r="L1236" s="161">
        <v>0</v>
      </c>
      <c r="M1236" s="161" t="s">
        <v>1071</v>
      </c>
      <c r="N1236" s="158" t="s">
        <v>36</v>
      </c>
      <c r="O1236" s="161"/>
    </row>
    <row r="1237" spans="1:15" ht="15" customHeight="1">
      <c r="A1237" s="161">
        <v>1236</v>
      </c>
      <c r="B1237" s="162">
        <v>60000000593</v>
      </c>
      <c r="C1237" s="158" t="s">
        <v>50</v>
      </c>
      <c r="D1237" s="158" t="s">
        <v>20</v>
      </c>
      <c r="E1237" s="161" t="s">
        <v>2037</v>
      </c>
      <c r="F1237" s="161">
        <v>68</v>
      </c>
      <c r="G1237" s="161">
        <v>68</v>
      </c>
      <c r="H1237" s="161">
        <v>1</v>
      </c>
      <c r="I1237" s="161" t="s">
        <v>194</v>
      </c>
      <c r="J1237" s="161" t="s">
        <v>48</v>
      </c>
      <c r="K1237" s="161">
        <v>36</v>
      </c>
      <c r="L1237" s="161">
        <v>0</v>
      </c>
      <c r="M1237" s="161" t="s">
        <v>1071</v>
      </c>
      <c r="N1237" s="158" t="s">
        <v>25</v>
      </c>
      <c r="O1237" s="161"/>
    </row>
    <row r="1238" spans="1:15" ht="15" customHeight="1">
      <c r="A1238" s="161">
        <v>1237</v>
      </c>
      <c r="B1238" s="162">
        <v>60000000594</v>
      </c>
      <c r="C1238" s="158" t="s">
        <v>64</v>
      </c>
      <c r="D1238" s="158" t="s">
        <v>20</v>
      </c>
      <c r="E1238" s="161" t="s">
        <v>2037</v>
      </c>
      <c r="F1238" s="161">
        <v>208</v>
      </c>
      <c r="G1238" s="161">
        <v>208</v>
      </c>
      <c r="H1238" s="161">
        <v>1</v>
      </c>
      <c r="I1238" s="161" t="s">
        <v>194</v>
      </c>
      <c r="J1238" s="161" t="s">
        <v>195</v>
      </c>
      <c r="K1238" s="161">
        <v>44</v>
      </c>
      <c r="L1238" s="161">
        <v>0</v>
      </c>
      <c r="M1238" s="161" t="s">
        <v>1048</v>
      </c>
      <c r="N1238" s="158" t="s">
        <v>36</v>
      </c>
      <c r="O1238" s="161"/>
    </row>
    <row r="1239" spans="1:15" ht="15" customHeight="1">
      <c r="A1239" s="161">
        <v>1238</v>
      </c>
      <c r="B1239" s="162">
        <v>60000000595</v>
      </c>
      <c r="C1239" s="158" t="s">
        <v>46</v>
      </c>
      <c r="D1239" s="158" t="s">
        <v>20</v>
      </c>
      <c r="E1239" s="161" t="s">
        <v>2037</v>
      </c>
      <c r="F1239" s="161">
        <v>106</v>
      </c>
      <c r="G1239" s="161">
        <v>106</v>
      </c>
      <c r="H1239" s="161">
        <v>1</v>
      </c>
      <c r="I1239" s="161" t="s">
        <v>194</v>
      </c>
      <c r="J1239" s="161" t="s">
        <v>67</v>
      </c>
      <c r="K1239" s="161">
        <v>44</v>
      </c>
      <c r="L1239" s="161">
        <v>0</v>
      </c>
      <c r="M1239" s="161" t="s">
        <v>1053</v>
      </c>
      <c r="N1239" s="158" t="s">
        <v>25</v>
      </c>
      <c r="O1239" s="161"/>
    </row>
    <row r="1240" spans="1:15" ht="15" customHeight="1">
      <c r="A1240" s="161">
        <v>1239</v>
      </c>
      <c r="B1240" s="162">
        <v>60000000596</v>
      </c>
      <c r="C1240" s="158" t="s">
        <v>50</v>
      </c>
      <c r="D1240" s="158" t="s">
        <v>20</v>
      </c>
      <c r="E1240" s="161" t="s">
        <v>2037</v>
      </c>
      <c r="F1240" s="161">
        <v>206</v>
      </c>
      <c r="G1240" s="161">
        <v>206</v>
      </c>
      <c r="H1240" s="161">
        <v>1</v>
      </c>
      <c r="I1240" s="161" t="s">
        <v>194</v>
      </c>
      <c r="J1240" s="161" t="s">
        <v>48</v>
      </c>
      <c r="K1240" s="161">
        <v>46</v>
      </c>
      <c r="L1240" s="161">
        <v>0</v>
      </c>
      <c r="M1240" s="161" t="s">
        <v>1063</v>
      </c>
      <c r="N1240" s="158" t="s">
        <v>149</v>
      </c>
      <c r="O1240" s="161"/>
    </row>
    <row r="1241" spans="1:15" ht="15" customHeight="1">
      <c r="A1241" s="161">
        <v>1240</v>
      </c>
      <c r="B1241" s="162">
        <v>60000000597</v>
      </c>
      <c r="C1241" s="158" t="s">
        <v>69</v>
      </c>
      <c r="D1241" s="158" t="s">
        <v>20</v>
      </c>
      <c r="E1241" s="161" t="s">
        <v>2037</v>
      </c>
      <c r="F1241" s="161">
        <v>100</v>
      </c>
      <c r="G1241" s="161">
        <v>100</v>
      </c>
      <c r="H1241" s="161">
        <v>1</v>
      </c>
      <c r="I1241" s="161" t="s">
        <v>194</v>
      </c>
      <c r="J1241" s="161" t="s">
        <v>199</v>
      </c>
      <c r="K1241" s="161">
        <v>34</v>
      </c>
      <c r="L1241" s="161">
        <v>0</v>
      </c>
      <c r="M1241" s="161" t="s">
        <v>1048</v>
      </c>
      <c r="N1241" s="158" t="s">
        <v>36</v>
      </c>
      <c r="O1241" s="161"/>
    </row>
    <row r="1242" spans="1:15" ht="15" customHeight="1">
      <c r="A1242" s="161">
        <v>1241</v>
      </c>
      <c r="B1242" s="162">
        <v>60000000598</v>
      </c>
      <c r="C1242" s="158" t="s">
        <v>64</v>
      </c>
      <c r="D1242" s="158" t="s">
        <v>20</v>
      </c>
      <c r="E1242" s="161" t="s">
        <v>2037</v>
      </c>
      <c r="F1242" s="161">
        <v>324</v>
      </c>
      <c r="G1242" s="161">
        <v>324</v>
      </c>
      <c r="H1242" s="161">
        <v>1</v>
      </c>
      <c r="I1242" s="161" t="s">
        <v>194</v>
      </c>
      <c r="J1242" s="161" t="s">
        <v>195</v>
      </c>
      <c r="K1242" s="161">
        <v>46</v>
      </c>
      <c r="L1242" s="161">
        <v>0</v>
      </c>
      <c r="M1242" s="161" t="s">
        <v>1048</v>
      </c>
      <c r="N1242" s="158" t="s">
        <v>36</v>
      </c>
      <c r="O1242" s="161"/>
    </row>
    <row r="1243" spans="1:15" ht="15" customHeight="1">
      <c r="A1243" s="161">
        <v>1242</v>
      </c>
      <c r="B1243" s="162">
        <v>60000000599</v>
      </c>
      <c r="C1243" s="158" t="s">
        <v>175</v>
      </c>
      <c r="D1243" s="158" t="s">
        <v>20</v>
      </c>
      <c r="E1243" s="161" t="s">
        <v>2037</v>
      </c>
      <c r="F1243" s="161">
        <v>78</v>
      </c>
      <c r="G1243" s="161">
        <v>78</v>
      </c>
      <c r="H1243" s="161">
        <v>1</v>
      </c>
      <c r="I1243" s="161" t="s">
        <v>194</v>
      </c>
      <c r="J1243" s="161" t="s">
        <v>147</v>
      </c>
      <c r="K1243" s="161">
        <v>38</v>
      </c>
      <c r="L1243" s="161">
        <v>0</v>
      </c>
      <c r="M1243" s="161" t="s">
        <v>1109</v>
      </c>
      <c r="N1243" s="158" t="s">
        <v>36</v>
      </c>
      <c r="O1243" s="161"/>
    </row>
    <row r="1244" spans="1:15" ht="15" customHeight="1">
      <c r="A1244" s="161">
        <v>1243</v>
      </c>
      <c r="B1244" s="162">
        <v>60000000600</v>
      </c>
      <c r="C1244" s="158" t="s">
        <v>46</v>
      </c>
      <c r="D1244" s="158" t="s">
        <v>20</v>
      </c>
      <c r="E1244" s="161" t="s">
        <v>2037</v>
      </c>
      <c r="F1244" s="161">
        <v>192</v>
      </c>
      <c r="G1244" s="161">
        <v>192</v>
      </c>
      <c r="H1244" s="161">
        <v>1</v>
      </c>
      <c r="I1244" s="161" t="s">
        <v>194</v>
      </c>
      <c r="J1244" s="161" t="s">
        <v>280</v>
      </c>
      <c r="K1244" s="161" t="s">
        <v>825</v>
      </c>
      <c r="L1244" s="161">
        <v>0</v>
      </c>
      <c r="M1244" s="161" t="s">
        <v>1105</v>
      </c>
      <c r="N1244" s="158" t="s">
        <v>281</v>
      </c>
      <c r="O1244" s="161"/>
    </row>
    <row r="1245" spans="1:15" ht="15" customHeight="1">
      <c r="A1245" s="161">
        <v>1244</v>
      </c>
      <c r="B1245" s="162">
        <v>60000000601</v>
      </c>
      <c r="C1245" s="158" t="s">
        <v>253</v>
      </c>
      <c r="D1245" s="158" t="s">
        <v>20</v>
      </c>
      <c r="E1245" s="161" t="s">
        <v>2037</v>
      </c>
      <c r="F1245" s="161">
        <v>66</v>
      </c>
      <c r="G1245" s="161">
        <v>66</v>
      </c>
      <c r="H1245" s="161">
        <v>1</v>
      </c>
      <c r="I1245" s="161" t="s">
        <v>194</v>
      </c>
      <c r="J1245" s="161" t="s">
        <v>48</v>
      </c>
      <c r="K1245" s="161">
        <v>32</v>
      </c>
      <c r="L1245" s="161">
        <v>0</v>
      </c>
      <c r="M1245" s="161" t="s">
        <v>1033</v>
      </c>
      <c r="N1245" s="158" t="s">
        <v>25</v>
      </c>
      <c r="O1245" s="161"/>
    </row>
    <row r="1246" spans="1:15" ht="15" customHeight="1">
      <c r="A1246" s="161">
        <v>1245</v>
      </c>
      <c r="B1246" s="162">
        <v>60000000602</v>
      </c>
      <c r="C1246" s="158" t="s">
        <v>69</v>
      </c>
      <c r="D1246" s="158" t="s">
        <v>20</v>
      </c>
      <c r="E1246" s="161" t="s">
        <v>2037</v>
      </c>
      <c r="F1246" s="161">
        <v>112</v>
      </c>
      <c r="G1246" s="161">
        <v>112</v>
      </c>
      <c r="H1246" s="161">
        <v>1</v>
      </c>
      <c r="I1246" s="161" t="s">
        <v>194</v>
      </c>
      <c r="J1246" s="161" t="s">
        <v>279</v>
      </c>
      <c r="K1246" s="161">
        <v>34</v>
      </c>
      <c r="L1246" s="161">
        <v>0</v>
      </c>
      <c r="M1246" s="161" t="s">
        <v>1033</v>
      </c>
      <c r="N1246" s="158" t="s">
        <v>174</v>
      </c>
      <c r="O1246" s="161"/>
    </row>
    <row r="1247" spans="1:15" ht="15" customHeight="1">
      <c r="A1247" s="161">
        <v>1246</v>
      </c>
      <c r="B1247" s="162">
        <v>60000000603</v>
      </c>
      <c r="C1247" s="158" t="s">
        <v>64</v>
      </c>
      <c r="D1247" s="158" t="s">
        <v>20</v>
      </c>
      <c r="E1247" s="161" t="s">
        <v>2037</v>
      </c>
      <c r="F1247" s="161">
        <v>312</v>
      </c>
      <c r="G1247" s="161">
        <v>312</v>
      </c>
      <c r="H1247" s="161">
        <v>1</v>
      </c>
      <c r="I1247" s="161" t="s">
        <v>194</v>
      </c>
      <c r="J1247" s="161" t="s">
        <v>282</v>
      </c>
      <c r="K1247" s="161">
        <v>50</v>
      </c>
      <c r="L1247" s="161">
        <v>0</v>
      </c>
      <c r="M1247" s="161" t="s">
        <v>1048</v>
      </c>
      <c r="N1247" s="158" t="s">
        <v>149</v>
      </c>
      <c r="O1247" s="161"/>
    </row>
    <row r="1248" spans="1:15" ht="15" customHeight="1">
      <c r="A1248" s="161">
        <v>1247</v>
      </c>
      <c r="B1248" s="162">
        <v>60000000604</v>
      </c>
      <c r="C1248" s="158" t="s">
        <v>64</v>
      </c>
      <c r="D1248" s="158" t="s">
        <v>20</v>
      </c>
      <c r="E1248" s="161" t="s">
        <v>2037</v>
      </c>
      <c r="F1248" s="161">
        <v>264</v>
      </c>
      <c r="G1248" s="161">
        <v>264</v>
      </c>
      <c r="H1248" s="161">
        <v>1</v>
      </c>
      <c r="I1248" s="161" t="s">
        <v>194</v>
      </c>
      <c r="J1248" s="161" t="s">
        <v>18</v>
      </c>
      <c r="K1248" s="161">
        <v>36</v>
      </c>
      <c r="L1248" s="161">
        <v>0</v>
      </c>
      <c r="M1248" s="161" t="s">
        <v>1118</v>
      </c>
      <c r="N1248" s="158" t="s">
        <v>25</v>
      </c>
      <c r="O1248" s="161"/>
    </row>
    <row r="1249" spans="1:15" ht="15" customHeight="1">
      <c r="A1249" s="161">
        <v>1248</v>
      </c>
      <c r="B1249" s="162">
        <v>60000000605</v>
      </c>
      <c r="C1249" s="158" t="s">
        <v>64</v>
      </c>
      <c r="D1249" s="158" t="s">
        <v>20</v>
      </c>
      <c r="E1249" s="161" t="s">
        <v>2037</v>
      </c>
      <c r="F1249" s="161">
        <v>254</v>
      </c>
      <c r="G1249" s="161">
        <v>254</v>
      </c>
      <c r="H1249" s="161">
        <v>1</v>
      </c>
      <c r="I1249" s="161" t="s">
        <v>194</v>
      </c>
      <c r="J1249" s="161" t="s">
        <v>48</v>
      </c>
      <c r="K1249" s="161">
        <v>46</v>
      </c>
      <c r="L1249" s="161">
        <v>0</v>
      </c>
      <c r="M1249" s="161" t="s">
        <v>1053</v>
      </c>
      <c r="N1249" s="158" t="s">
        <v>36</v>
      </c>
      <c r="O1249" s="161"/>
    </row>
    <row r="1250" spans="1:15" ht="15" customHeight="1">
      <c r="A1250" s="161">
        <v>1249</v>
      </c>
      <c r="B1250" s="162">
        <v>60000000606</v>
      </c>
      <c r="C1250" s="158" t="s">
        <v>69</v>
      </c>
      <c r="D1250" s="158" t="s">
        <v>20</v>
      </c>
      <c r="E1250" s="161" t="s">
        <v>2037</v>
      </c>
      <c r="F1250" s="161">
        <v>186</v>
      </c>
      <c r="G1250" s="161">
        <v>186</v>
      </c>
      <c r="H1250" s="161">
        <v>1</v>
      </c>
      <c r="I1250" s="161" t="s">
        <v>194</v>
      </c>
      <c r="J1250" s="161" t="s">
        <v>12</v>
      </c>
      <c r="K1250" s="161">
        <v>36</v>
      </c>
      <c r="L1250" s="161">
        <v>0</v>
      </c>
      <c r="M1250" s="161" t="s">
        <v>1033</v>
      </c>
      <c r="N1250" s="158" t="s">
        <v>25</v>
      </c>
      <c r="O1250" s="161"/>
    </row>
    <row r="1251" spans="1:15" ht="15" customHeight="1">
      <c r="A1251" s="161">
        <v>1250</v>
      </c>
      <c r="B1251" s="162">
        <v>60000000607</v>
      </c>
      <c r="C1251" s="158" t="s">
        <v>183</v>
      </c>
      <c r="D1251" s="158" t="s">
        <v>20</v>
      </c>
      <c r="E1251" s="161" t="s">
        <v>2037</v>
      </c>
      <c r="F1251" s="161">
        <v>414</v>
      </c>
      <c r="G1251" s="161">
        <v>414</v>
      </c>
      <c r="H1251" s="161">
        <v>1</v>
      </c>
      <c r="I1251" s="161" t="s">
        <v>194</v>
      </c>
      <c r="J1251" s="161" t="s">
        <v>283</v>
      </c>
      <c r="K1251" s="161">
        <v>48</v>
      </c>
      <c r="L1251" s="161">
        <v>0</v>
      </c>
      <c r="M1251" s="161" t="s">
        <v>1107</v>
      </c>
      <c r="N1251" s="158" t="s">
        <v>149</v>
      </c>
      <c r="O1251" s="161"/>
    </row>
    <row r="1252" spans="1:15" ht="15" customHeight="1">
      <c r="A1252" s="161">
        <v>1251</v>
      </c>
      <c r="B1252" s="162">
        <v>60000000608</v>
      </c>
      <c r="C1252" s="158" t="s">
        <v>183</v>
      </c>
      <c r="D1252" s="158" t="s">
        <v>20</v>
      </c>
      <c r="E1252" s="161" t="s">
        <v>2037</v>
      </c>
      <c r="F1252" s="161">
        <v>472</v>
      </c>
      <c r="G1252" s="161">
        <v>472</v>
      </c>
      <c r="H1252" s="161">
        <v>1</v>
      </c>
      <c r="I1252" s="161" t="s">
        <v>194</v>
      </c>
      <c r="J1252" s="161" t="s">
        <v>199</v>
      </c>
      <c r="K1252" s="161">
        <v>44</v>
      </c>
      <c r="L1252" s="161">
        <v>0</v>
      </c>
      <c r="M1252" s="161" t="s">
        <v>1053</v>
      </c>
      <c r="N1252" s="158" t="s">
        <v>25</v>
      </c>
      <c r="O1252" s="161"/>
    </row>
    <row r="1253" spans="1:15" ht="15" customHeight="1">
      <c r="A1253" s="161">
        <v>1252</v>
      </c>
      <c r="B1253" s="162">
        <v>60000000609</v>
      </c>
      <c r="C1253" s="158" t="s">
        <v>175</v>
      </c>
      <c r="D1253" s="158" t="s">
        <v>20</v>
      </c>
      <c r="E1253" s="161" t="s">
        <v>2037</v>
      </c>
      <c r="F1253" s="161">
        <v>124</v>
      </c>
      <c r="G1253" s="161">
        <v>124</v>
      </c>
      <c r="H1253" s="161">
        <v>1</v>
      </c>
      <c r="I1253" s="161" t="s">
        <v>194</v>
      </c>
      <c r="J1253" s="161" t="s">
        <v>48</v>
      </c>
      <c r="K1253" s="161">
        <v>38</v>
      </c>
      <c r="L1253" s="161">
        <v>0</v>
      </c>
      <c r="M1253" s="161" t="s">
        <v>1105</v>
      </c>
      <c r="N1253" s="158" t="s">
        <v>149</v>
      </c>
      <c r="O1253" s="161"/>
    </row>
    <row r="1254" spans="1:15" ht="15" customHeight="1">
      <c r="A1254" s="161">
        <v>1253</v>
      </c>
      <c r="B1254" s="162">
        <v>60000000610</v>
      </c>
      <c r="C1254" s="158" t="s">
        <v>175</v>
      </c>
      <c r="D1254" s="158" t="s">
        <v>20</v>
      </c>
      <c r="E1254" s="161" t="s">
        <v>2037</v>
      </c>
      <c r="F1254" s="161">
        <v>124</v>
      </c>
      <c r="G1254" s="161">
        <v>124</v>
      </c>
      <c r="H1254" s="161">
        <v>1</v>
      </c>
      <c r="I1254" s="161" t="s">
        <v>194</v>
      </c>
      <c r="J1254" s="161" t="s">
        <v>48</v>
      </c>
      <c r="K1254" s="161">
        <v>38</v>
      </c>
      <c r="L1254" s="161">
        <v>0</v>
      </c>
      <c r="M1254" s="161" t="s">
        <v>1105</v>
      </c>
      <c r="N1254" s="158" t="s">
        <v>149</v>
      </c>
      <c r="O1254" s="161"/>
    </row>
    <row r="1255" spans="1:15" ht="15" customHeight="1">
      <c r="A1255" s="161">
        <v>1254</v>
      </c>
      <c r="B1255" s="162">
        <v>60000000611</v>
      </c>
      <c r="C1255" s="158" t="s">
        <v>64</v>
      </c>
      <c r="D1255" s="158" t="s">
        <v>20</v>
      </c>
      <c r="E1255" s="161" t="s">
        <v>2037</v>
      </c>
      <c r="F1255" s="161">
        <v>160</v>
      </c>
      <c r="G1255" s="161">
        <v>160</v>
      </c>
      <c r="H1255" s="161">
        <v>1</v>
      </c>
      <c r="I1255" s="161" t="s">
        <v>194</v>
      </c>
      <c r="J1255" s="161" t="s">
        <v>48</v>
      </c>
      <c r="K1255" s="161">
        <v>32</v>
      </c>
      <c r="L1255" s="161">
        <v>0</v>
      </c>
      <c r="M1255" s="161" t="s">
        <v>1063</v>
      </c>
      <c r="N1255" s="158" t="s">
        <v>149</v>
      </c>
      <c r="O1255" s="161"/>
    </row>
    <row r="1256" spans="1:15" ht="15" customHeight="1">
      <c r="A1256" s="161">
        <v>1255</v>
      </c>
      <c r="B1256" s="162">
        <v>60000000612</v>
      </c>
      <c r="C1256" s="158" t="s">
        <v>46</v>
      </c>
      <c r="D1256" s="163" t="s">
        <v>10</v>
      </c>
      <c r="E1256" s="161" t="s">
        <v>2037</v>
      </c>
      <c r="F1256" s="161">
        <v>222</v>
      </c>
      <c r="G1256" s="161">
        <v>222</v>
      </c>
      <c r="H1256" s="161">
        <v>1</v>
      </c>
      <c r="I1256" s="161" t="s">
        <v>194</v>
      </c>
      <c r="J1256" s="161" t="s">
        <v>32</v>
      </c>
      <c r="K1256" s="161" t="s">
        <v>821</v>
      </c>
      <c r="L1256" s="161">
        <v>0</v>
      </c>
      <c r="M1256" s="161" t="s">
        <v>1033</v>
      </c>
      <c r="N1256" s="158" t="s">
        <v>25</v>
      </c>
      <c r="O1256" s="161"/>
    </row>
    <row r="1257" spans="1:15" ht="15" customHeight="1">
      <c r="A1257" s="161">
        <v>1256</v>
      </c>
      <c r="B1257" s="162">
        <v>60000000613</v>
      </c>
      <c r="C1257" s="158" t="s">
        <v>64</v>
      </c>
      <c r="D1257" s="158" t="s">
        <v>20</v>
      </c>
      <c r="E1257" s="161" t="s">
        <v>2037</v>
      </c>
      <c r="F1257" s="161">
        <v>214</v>
      </c>
      <c r="G1257" s="161">
        <v>214</v>
      </c>
      <c r="H1257" s="161">
        <v>1</v>
      </c>
      <c r="I1257" s="161" t="s">
        <v>194</v>
      </c>
      <c r="J1257" s="161" t="s">
        <v>48</v>
      </c>
      <c r="K1257" s="161">
        <v>36</v>
      </c>
      <c r="L1257" s="161">
        <v>0</v>
      </c>
      <c r="M1257" s="161" t="s">
        <v>1053</v>
      </c>
      <c r="N1257" s="158" t="s">
        <v>36</v>
      </c>
      <c r="O1257" s="161"/>
    </row>
    <row r="1258" spans="1:15" ht="15" customHeight="1">
      <c r="A1258" s="161">
        <v>1257</v>
      </c>
      <c r="B1258" s="162">
        <v>60000000614</v>
      </c>
      <c r="C1258" s="158" t="s">
        <v>64</v>
      </c>
      <c r="D1258" s="158" t="s">
        <v>20</v>
      </c>
      <c r="E1258" s="161" t="s">
        <v>2037</v>
      </c>
      <c r="F1258" s="161">
        <v>318</v>
      </c>
      <c r="G1258" s="161">
        <v>318</v>
      </c>
      <c r="H1258" s="161">
        <v>1</v>
      </c>
      <c r="I1258" s="161" t="s">
        <v>194</v>
      </c>
      <c r="J1258" s="161" t="s">
        <v>48</v>
      </c>
      <c r="K1258" s="161">
        <v>36</v>
      </c>
      <c r="L1258" s="161">
        <v>0</v>
      </c>
      <c r="M1258" s="161" t="s">
        <v>1109</v>
      </c>
      <c r="N1258" s="158" t="s">
        <v>36</v>
      </c>
      <c r="O1258" s="161"/>
    </row>
    <row r="1259" spans="1:15" ht="15" customHeight="1">
      <c r="A1259" s="161">
        <v>1258</v>
      </c>
      <c r="B1259" s="162">
        <v>60000000615</v>
      </c>
      <c r="C1259" s="158" t="s">
        <v>46</v>
      </c>
      <c r="D1259" s="158" t="s">
        <v>20</v>
      </c>
      <c r="E1259" s="161" t="s">
        <v>2037</v>
      </c>
      <c r="F1259" s="161">
        <v>348</v>
      </c>
      <c r="G1259" s="161">
        <v>348</v>
      </c>
      <c r="H1259" s="161">
        <v>1</v>
      </c>
      <c r="I1259" s="161" t="s">
        <v>194</v>
      </c>
      <c r="J1259" s="161" t="s">
        <v>67</v>
      </c>
      <c r="K1259" s="161">
        <v>46</v>
      </c>
      <c r="L1259" s="161">
        <v>0</v>
      </c>
      <c r="M1259" s="161" t="s">
        <v>1071</v>
      </c>
      <c r="N1259" s="158" t="s">
        <v>149</v>
      </c>
      <c r="O1259" s="161"/>
    </row>
    <row r="1260" spans="1:15" ht="15" customHeight="1">
      <c r="A1260" s="161">
        <v>1259</v>
      </c>
      <c r="B1260" s="162">
        <v>60000000616</v>
      </c>
      <c r="C1260" s="158" t="s">
        <v>175</v>
      </c>
      <c r="D1260" s="158" t="s">
        <v>20</v>
      </c>
      <c r="E1260" s="161" t="s">
        <v>2037</v>
      </c>
      <c r="F1260" s="161">
        <v>80</v>
      </c>
      <c r="G1260" s="161">
        <v>80</v>
      </c>
      <c r="H1260" s="161">
        <v>1</v>
      </c>
      <c r="I1260" s="161" t="s">
        <v>194</v>
      </c>
      <c r="J1260" s="161" t="s">
        <v>284</v>
      </c>
      <c r="K1260" s="161" t="s">
        <v>828</v>
      </c>
      <c r="L1260" s="161">
        <v>0</v>
      </c>
      <c r="M1260" s="161" t="s">
        <v>1033</v>
      </c>
      <c r="N1260" s="158" t="s">
        <v>25</v>
      </c>
      <c r="O1260" s="161"/>
    </row>
    <row r="1261" spans="1:15" ht="15" customHeight="1">
      <c r="A1261" s="161">
        <v>1260</v>
      </c>
      <c r="B1261" s="162">
        <v>60000000617</v>
      </c>
      <c r="C1261" s="158" t="s">
        <v>46</v>
      </c>
      <c r="D1261" s="158" t="s">
        <v>20</v>
      </c>
      <c r="E1261" s="161" t="s">
        <v>2037</v>
      </c>
      <c r="F1261" s="161">
        <v>172</v>
      </c>
      <c r="G1261" s="161">
        <v>172</v>
      </c>
      <c r="H1261" s="161">
        <v>1</v>
      </c>
      <c r="I1261" s="161" t="s">
        <v>194</v>
      </c>
      <c r="J1261" s="161" t="s">
        <v>12</v>
      </c>
      <c r="K1261" s="161" t="s">
        <v>810</v>
      </c>
      <c r="L1261" s="161">
        <v>0</v>
      </c>
      <c r="M1261" s="161" t="s">
        <v>1071</v>
      </c>
      <c r="N1261" s="158" t="s">
        <v>25</v>
      </c>
      <c r="O1261" s="161"/>
    </row>
    <row r="1262" spans="1:15" ht="15" customHeight="1">
      <c r="A1262" s="161">
        <v>1261</v>
      </c>
      <c r="B1262" s="162">
        <v>60000000618</v>
      </c>
      <c r="C1262" s="158" t="s">
        <v>64</v>
      </c>
      <c r="D1262" s="158" t="s">
        <v>20</v>
      </c>
      <c r="E1262" s="161" t="s">
        <v>2037</v>
      </c>
      <c r="F1262" s="161">
        <v>366</v>
      </c>
      <c r="G1262" s="161">
        <v>366</v>
      </c>
      <c r="H1262" s="161">
        <v>1</v>
      </c>
      <c r="I1262" s="161" t="s">
        <v>194</v>
      </c>
      <c r="J1262" s="161" t="s">
        <v>48</v>
      </c>
      <c r="K1262" s="161">
        <v>48</v>
      </c>
      <c r="L1262" s="161">
        <v>0</v>
      </c>
      <c r="M1262" s="161" t="s">
        <v>1033</v>
      </c>
      <c r="N1262" s="158" t="s">
        <v>25</v>
      </c>
      <c r="O1262" s="161"/>
    </row>
    <row r="1263" spans="1:15" ht="15" customHeight="1">
      <c r="A1263" s="161">
        <v>1262</v>
      </c>
      <c r="B1263" s="162">
        <v>60000000619</v>
      </c>
      <c r="C1263" s="158" t="s">
        <v>64</v>
      </c>
      <c r="D1263" s="158" t="s">
        <v>20</v>
      </c>
      <c r="E1263" s="161" t="s">
        <v>2037</v>
      </c>
      <c r="F1263" s="161">
        <v>98</v>
      </c>
      <c r="G1263" s="161">
        <v>98</v>
      </c>
      <c r="H1263" s="161">
        <v>1</v>
      </c>
      <c r="I1263" s="161" t="s">
        <v>194</v>
      </c>
      <c r="J1263" s="161" t="s">
        <v>67</v>
      </c>
      <c r="K1263" s="161">
        <v>38</v>
      </c>
      <c r="L1263" s="161">
        <v>0</v>
      </c>
      <c r="M1263" s="161" t="s">
        <v>1048</v>
      </c>
      <c r="N1263" s="158" t="s">
        <v>36</v>
      </c>
      <c r="O1263" s="161"/>
    </row>
    <row r="1264" spans="1:15" ht="15" customHeight="1">
      <c r="A1264" s="161">
        <v>1263</v>
      </c>
      <c r="B1264" s="162">
        <v>60000000620</v>
      </c>
      <c r="C1264" s="158" t="s">
        <v>64</v>
      </c>
      <c r="D1264" s="158" t="s">
        <v>20</v>
      </c>
      <c r="E1264" s="161" t="s">
        <v>2037</v>
      </c>
      <c r="F1264" s="161">
        <v>288</v>
      </c>
      <c r="G1264" s="161">
        <v>288</v>
      </c>
      <c r="H1264" s="161">
        <v>1</v>
      </c>
      <c r="I1264" s="161" t="s">
        <v>194</v>
      </c>
      <c r="J1264" s="161" t="s">
        <v>67</v>
      </c>
      <c r="K1264" s="161">
        <v>34</v>
      </c>
      <c r="L1264" s="161">
        <v>0</v>
      </c>
      <c r="M1264" s="161" t="s">
        <v>1112</v>
      </c>
      <c r="N1264" s="158" t="s">
        <v>36</v>
      </c>
      <c r="O1264" s="161"/>
    </row>
    <row r="1265" spans="1:15" ht="15" customHeight="1">
      <c r="A1265" s="161">
        <v>1264</v>
      </c>
      <c r="B1265" s="162">
        <v>60000000621</v>
      </c>
      <c r="C1265" s="158" t="s">
        <v>64</v>
      </c>
      <c r="D1265" s="158" t="s">
        <v>20</v>
      </c>
      <c r="E1265" s="161" t="s">
        <v>2037</v>
      </c>
      <c r="F1265" s="161">
        <v>404</v>
      </c>
      <c r="G1265" s="161">
        <v>404</v>
      </c>
      <c r="H1265" s="161">
        <v>1</v>
      </c>
      <c r="I1265" s="161" t="s">
        <v>194</v>
      </c>
      <c r="J1265" s="161" t="s">
        <v>18</v>
      </c>
      <c r="K1265" s="161">
        <v>34</v>
      </c>
      <c r="L1265" s="161">
        <v>0</v>
      </c>
      <c r="M1265" s="161" t="s">
        <v>1108</v>
      </c>
      <c r="N1265" s="158" t="s">
        <v>285</v>
      </c>
      <c r="O1265" s="161"/>
    </row>
    <row r="1266" spans="1:15" ht="15" customHeight="1">
      <c r="A1266" s="161">
        <v>1265</v>
      </c>
      <c r="B1266" s="162">
        <v>60000000622</v>
      </c>
      <c r="C1266" s="158" t="s">
        <v>64</v>
      </c>
      <c r="D1266" s="158" t="s">
        <v>20</v>
      </c>
      <c r="E1266" s="161" t="s">
        <v>2037</v>
      </c>
      <c r="F1266" s="161">
        <v>264</v>
      </c>
      <c r="G1266" s="161">
        <v>264</v>
      </c>
      <c r="H1266" s="161">
        <v>1</v>
      </c>
      <c r="I1266" s="161" t="s">
        <v>194</v>
      </c>
      <c r="J1266" s="161" t="s">
        <v>18</v>
      </c>
      <c r="K1266" s="161">
        <v>36</v>
      </c>
      <c r="L1266" s="161">
        <v>0</v>
      </c>
      <c r="M1266" s="161" t="s">
        <v>1108</v>
      </c>
      <c r="N1266" s="158" t="s">
        <v>25</v>
      </c>
      <c r="O1266" s="161"/>
    </row>
    <row r="1267" spans="1:15" ht="15" customHeight="1">
      <c r="A1267" s="161">
        <v>1266</v>
      </c>
      <c r="B1267" s="162">
        <v>60000000623</v>
      </c>
      <c r="C1267" s="158" t="s">
        <v>64</v>
      </c>
      <c r="D1267" s="158" t="s">
        <v>20</v>
      </c>
      <c r="E1267" s="161" t="s">
        <v>2037</v>
      </c>
      <c r="F1267" s="161">
        <v>154</v>
      </c>
      <c r="G1267" s="161">
        <v>154</v>
      </c>
      <c r="H1267" s="161">
        <v>1</v>
      </c>
      <c r="I1267" s="161" t="s">
        <v>194</v>
      </c>
      <c r="J1267" s="161" t="s">
        <v>147</v>
      </c>
      <c r="K1267" s="161">
        <v>42</v>
      </c>
      <c r="L1267" s="161">
        <v>0</v>
      </c>
      <c r="M1267" s="161" t="s">
        <v>1053</v>
      </c>
      <c r="N1267" s="158" t="s">
        <v>36</v>
      </c>
      <c r="O1267" s="161"/>
    </row>
    <row r="1268" spans="1:15" ht="15" customHeight="1">
      <c r="A1268" s="161">
        <v>1267</v>
      </c>
      <c r="B1268" s="162">
        <v>60000000624</v>
      </c>
      <c r="C1268" s="158" t="s">
        <v>171</v>
      </c>
      <c r="D1268" s="158" t="s">
        <v>20</v>
      </c>
      <c r="E1268" s="161" t="s">
        <v>2037</v>
      </c>
      <c r="F1268" s="161">
        <v>70</v>
      </c>
      <c r="G1268" s="161">
        <v>70</v>
      </c>
      <c r="H1268" s="161">
        <v>1</v>
      </c>
      <c r="I1268" s="161" t="s">
        <v>194</v>
      </c>
      <c r="J1268" s="161" t="s">
        <v>147</v>
      </c>
      <c r="K1268" s="161">
        <v>36</v>
      </c>
      <c r="L1268" s="161">
        <v>0</v>
      </c>
      <c r="M1268" s="161" t="s">
        <v>1048</v>
      </c>
      <c r="N1268" s="158" t="s">
        <v>36</v>
      </c>
      <c r="O1268" s="161"/>
    </row>
    <row r="1269" spans="1:15" ht="15" customHeight="1">
      <c r="A1269" s="161">
        <v>1268</v>
      </c>
      <c r="B1269" s="162">
        <v>60000000625</v>
      </c>
      <c r="C1269" s="158" t="s">
        <v>64</v>
      </c>
      <c r="D1269" s="158" t="s">
        <v>20</v>
      </c>
      <c r="E1269" s="161" t="s">
        <v>2037</v>
      </c>
      <c r="F1269" s="161">
        <v>348</v>
      </c>
      <c r="G1269" s="161">
        <v>348</v>
      </c>
      <c r="H1269" s="161">
        <v>1</v>
      </c>
      <c r="I1269" s="161" t="s">
        <v>194</v>
      </c>
      <c r="J1269" s="161" t="s">
        <v>48</v>
      </c>
      <c r="K1269" s="161">
        <v>44</v>
      </c>
      <c r="L1269" s="161">
        <v>0</v>
      </c>
      <c r="M1269" s="161" t="s">
        <v>1063</v>
      </c>
      <c r="N1269" s="158" t="s">
        <v>36</v>
      </c>
      <c r="O1269" s="161"/>
    </row>
    <row r="1270" spans="1:15" ht="15" customHeight="1">
      <c r="A1270" s="161">
        <v>1269</v>
      </c>
      <c r="B1270" s="162">
        <v>60000000626</v>
      </c>
      <c r="C1270" s="158" t="s">
        <v>175</v>
      </c>
      <c r="D1270" s="158" t="s">
        <v>20</v>
      </c>
      <c r="E1270" s="161" t="s">
        <v>2037</v>
      </c>
      <c r="F1270" s="161">
        <v>122</v>
      </c>
      <c r="G1270" s="161">
        <v>122</v>
      </c>
      <c r="H1270" s="161">
        <v>1</v>
      </c>
      <c r="I1270" s="161" t="s">
        <v>194</v>
      </c>
      <c r="J1270" s="161" t="s">
        <v>48</v>
      </c>
      <c r="K1270" s="161">
        <v>45</v>
      </c>
      <c r="L1270" s="161">
        <v>0</v>
      </c>
      <c r="M1270" s="161" t="s">
        <v>1048</v>
      </c>
      <c r="N1270" s="158" t="s">
        <v>36</v>
      </c>
      <c r="O1270" s="161"/>
    </row>
    <row r="1271" spans="1:15" ht="15" customHeight="1">
      <c r="A1271" s="161">
        <v>1270</v>
      </c>
      <c r="B1271" s="162">
        <v>60000000627</v>
      </c>
      <c r="C1271" s="158" t="s">
        <v>73</v>
      </c>
      <c r="D1271" s="158" t="s">
        <v>20</v>
      </c>
      <c r="E1271" s="161" t="s">
        <v>2037</v>
      </c>
      <c r="F1271" s="161">
        <v>70</v>
      </c>
      <c r="G1271" s="161">
        <v>70</v>
      </c>
      <c r="H1271" s="161">
        <v>1</v>
      </c>
      <c r="I1271" s="161" t="s">
        <v>194</v>
      </c>
      <c r="J1271" s="161" t="s">
        <v>18</v>
      </c>
      <c r="K1271" s="161" t="s">
        <v>1122</v>
      </c>
      <c r="L1271" s="161">
        <v>0</v>
      </c>
      <c r="M1271" s="161" t="s">
        <v>1048</v>
      </c>
      <c r="N1271" s="158" t="s">
        <v>25</v>
      </c>
      <c r="O1271" s="161"/>
    </row>
    <row r="1272" spans="1:15" ht="15" customHeight="1">
      <c r="A1272" s="161">
        <v>1271</v>
      </c>
      <c r="B1272" s="162">
        <v>60000000628</v>
      </c>
      <c r="C1272" s="158" t="s">
        <v>64</v>
      </c>
      <c r="D1272" s="158" t="s">
        <v>20</v>
      </c>
      <c r="E1272" s="161" t="s">
        <v>2037</v>
      </c>
      <c r="F1272" s="161">
        <v>186</v>
      </c>
      <c r="G1272" s="161">
        <v>186</v>
      </c>
      <c r="H1272" s="161">
        <v>1</v>
      </c>
      <c r="I1272" s="161" t="s">
        <v>194</v>
      </c>
      <c r="J1272" s="161" t="s">
        <v>48</v>
      </c>
      <c r="K1272" s="161">
        <v>38</v>
      </c>
      <c r="L1272" s="161">
        <v>0</v>
      </c>
      <c r="M1272" s="161" t="s">
        <v>1055</v>
      </c>
      <c r="N1272" s="158" t="s">
        <v>25</v>
      </c>
      <c r="O1272" s="161"/>
    </row>
    <row r="1273" spans="1:15" ht="15" customHeight="1">
      <c r="A1273" s="161">
        <v>1272</v>
      </c>
      <c r="B1273" s="162">
        <v>60000000629</v>
      </c>
      <c r="C1273" s="158" t="s">
        <v>69</v>
      </c>
      <c r="D1273" s="158" t="s">
        <v>20</v>
      </c>
      <c r="E1273" s="161" t="s">
        <v>2037</v>
      </c>
      <c r="F1273" s="161">
        <v>96</v>
      </c>
      <c r="G1273" s="161">
        <v>96</v>
      </c>
      <c r="H1273" s="161">
        <v>1</v>
      </c>
      <c r="I1273" s="161" t="s">
        <v>194</v>
      </c>
      <c r="J1273" s="161" t="s">
        <v>199</v>
      </c>
      <c r="K1273" s="161">
        <v>34</v>
      </c>
      <c r="L1273" s="161">
        <v>0</v>
      </c>
      <c r="M1273" s="161" t="s">
        <v>1048</v>
      </c>
      <c r="N1273" s="158" t="s">
        <v>36</v>
      </c>
      <c r="O1273" s="161"/>
    </row>
    <row r="1274" spans="1:15" ht="15" customHeight="1">
      <c r="A1274" s="161">
        <v>1273</v>
      </c>
      <c r="B1274" s="162">
        <v>60000000408</v>
      </c>
      <c r="C1274" s="158" t="s">
        <v>46</v>
      </c>
      <c r="D1274" s="163" t="s">
        <v>10</v>
      </c>
      <c r="E1274" s="161" t="s">
        <v>2037</v>
      </c>
      <c r="F1274" s="161">
        <v>180</v>
      </c>
      <c r="G1274" s="161">
        <v>180</v>
      </c>
      <c r="H1274" s="161">
        <v>1</v>
      </c>
      <c r="I1274" s="161" t="s">
        <v>194</v>
      </c>
      <c r="J1274" s="161" t="s">
        <v>67</v>
      </c>
      <c r="K1274" s="161" t="s">
        <v>920</v>
      </c>
      <c r="L1274" s="161">
        <v>0</v>
      </c>
      <c r="M1274" s="161" t="s">
        <v>1053</v>
      </c>
      <c r="N1274" s="158" t="s">
        <v>149</v>
      </c>
      <c r="O1274" s="161"/>
    </row>
    <row r="1275" spans="1:15" ht="15" customHeight="1">
      <c r="A1275" s="161">
        <v>1274</v>
      </c>
      <c r="B1275" s="162">
        <v>60000000630</v>
      </c>
      <c r="C1275" s="158" t="s">
        <v>64</v>
      </c>
      <c r="D1275" s="158" t="s">
        <v>20</v>
      </c>
      <c r="E1275" s="161" t="s">
        <v>2037</v>
      </c>
      <c r="F1275" s="161">
        <v>182</v>
      </c>
      <c r="G1275" s="161">
        <v>182</v>
      </c>
      <c r="H1275" s="161">
        <v>1</v>
      </c>
      <c r="I1275" s="161" t="s">
        <v>194</v>
      </c>
      <c r="J1275" s="161" t="s">
        <v>18</v>
      </c>
      <c r="K1275" s="161">
        <v>34</v>
      </c>
      <c r="L1275" s="161">
        <v>0</v>
      </c>
      <c r="M1275" s="161" t="s">
        <v>1053</v>
      </c>
      <c r="N1275" s="158" t="s">
        <v>149</v>
      </c>
      <c r="O1275" s="161"/>
    </row>
    <row r="1276" spans="1:15" ht="15" customHeight="1">
      <c r="A1276" s="161">
        <v>1275</v>
      </c>
      <c r="B1276" s="162">
        <v>60000000631</v>
      </c>
      <c r="C1276" s="158" t="s">
        <v>175</v>
      </c>
      <c r="D1276" s="158" t="s">
        <v>20</v>
      </c>
      <c r="E1276" s="161" t="s">
        <v>2037</v>
      </c>
      <c r="F1276" s="161">
        <v>48</v>
      </c>
      <c r="G1276" s="161">
        <v>48</v>
      </c>
      <c r="H1276" s="161">
        <v>1</v>
      </c>
      <c r="I1276" s="161" t="s">
        <v>194</v>
      </c>
      <c r="J1276" s="161" t="s">
        <v>48</v>
      </c>
      <c r="K1276" s="161">
        <v>36</v>
      </c>
      <c r="L1276" s="161">
        <v>0</v>
      </c>
      <c r="M1276" s="161" t="s">
        <v>1053</v>
      </c>
      <c r="N1276" s="158" t="s">
        <v>170</v>
      </c>
      <c r="O1276" s="161"/>
    </row>
    <row r="1277" spans="1:15" ht="15" customHeight="1">
      <c r="A1277" s="161">
        <v>1276</v>
      </c>
      <c r="B1277" s="162">
        <v>60000000632</v>
      </c>
      <c r="C1277" s="158" t="s">
        <v>47</v>
      </c>
      <c r="D1277" s="163" t="s">
        <v>10</v>
      </c>
      <c r="E1277" s="161" t="s">
        <v>2037</v>
      </c>
      <c r="F1277" s="161">
        <v>138</v>
      </c>
      <c r="G1277" s="161">
        <v>138</v>
      </c>
      <c r="H1277" s="161">
        <v>1</v>
      </c>
      <c r="I1277" s="161" t="s">
        <v>194</v>
      </c>
      <c r="J1277" s="161" t="s">
        <v>286</v>
      </c>
      <c r="K1277" s="161" t="s">
        <v>825</v>
      </c>
      <c r="L1277" s="161">
        <v>0</v>
      </c>
      <c r="M1277" s="161" t="s">
        <v>1057</v>
      </c>
      <c r="N1277" s="158" t="s">
        <v>25</v>
      </c>
      <c r="O1277" s="161"/>
    </row>
    <row r="1278" spans="1:15" ht="15" customHeight="1">
      <c r="A1278" s="161">
        <v>1277</v>
      </c>
      <c r="B1278" s="162">
        <v>60000000633</v>
      </c>
      <c r="C1278" s="158" t="s">
        <v>175</v>
      </c>
      <c r="D1278" s="158" t="s">
        <v>20</v>
      </c>
      <c r="E1278" s="161" t="s">
        <v>2037</v>
      </c>
      <c r="F1278" s="161">
        <v>62</v>
      </c>
      <c r="G1278" s="161">
        <v>62</v>
      </c>
      <c r="H1278" s="161">
        <v>1</v>
      </c>
      <c r="I1278" s="161" t="s">
        <v>194</v>
      </c>
      <c r="J1278" s="161" t="s">
        <v>67</v>
      </c>
      <c r="K1278" s="161">
        <v>42</v>
      </c>
      <c r="L1278" s="161">
        <v>0</v>
      </c>
      <c r="M1278" s="161" t="s">
        <v>1071</v>
      </c>
      <c r="N1278" s="158" t="s">
        <v>25</v>
      </c>
      <c r="O1278" s="161"/>
    </row>
    <row r="1279" spans="1:15" ht="15" customHeight="1">
      <c r="A1279" s="161">
        <v>1278</v>
      </c>
      <c r="B1279" s="162">
        <v>60000000634</v>
      </c>
      <c r="C1279" s="158" t="s">
        <v>47</v>
      </c>
      <c r="D1279" s="163" t="s">
        <v>10</v>
      </c>
      <c r="E1279" s="161" t="s">
        <v>2037</v>
      </c>
      <c r="F1279" s="161">
        <v>164</v>
      </c>
      <c r="G1279" s="161">
        <v>164</v>
      </c>
      <c r="H1279" s="161">
        <v>1</v>
      </c>
      <c r="I1279" s="161" t="s">
        <v>194</v>
      </c>
      <c r="J1279" s="161" t="s">
        <v>286</v>
      </c>
      <c r="K1279" s="161" t="s">
        <v>858</v>
      </c>
      <c r="L1279" s="161">
        <v>0</v>
      </c>
      <c r="M1279" s="161" t="s">
        <v>1053</v>
      </c>
      <c r="N1279" s="158" t="s">
        <v>149</v>
      </c>
      <c r="O1279" s="161"/>
    </row>
    <row r="1280" spans="1:15" ht="15" customHeight="1">
      <c r="A1280" s="161">
        <v>1279</v>
      </c>
      <c r="B1280" s="162">
        <v>60000000635</v>
      </c>
      <c r="C1280" s="158" t="s">
        <v>64</v>
      </c>
      <c r="D1280" s="158" t="s">
        <v>20</v>
      </c>
      <c r="E1280" s="161" t="s">
        <v>2037</v>
      </c>
      <c r="F1280" s="161">
        <v>242</v>
      </c>
      <c r="G1280" s="161">
        <v>242</v>
      </c>
      <c r="H1280" s="161">
        <v>1</v>
      </c>
      <c r="I1280" s="161" t="s">
        <v>194</v>
      </c>
      <c r="J1280" s="161" t="s">
        <v>279</v>
      </c>
      <c r="K1280" s="161">
        <v>34</v>
      </c>
      <c r="L1280" s="161">
        <v>0</v>
      </c>
      <c r="M1280" s="161" t="s">
        <v>1105</v>
      </c>
      <c r="N1280" s="158" t="s">
        <v>25</v>
      </c>
      <c r="O1280" s="161"/>
    </row>
    <row r="1281" spans="1:15" ht="15" customHeight="1">
      <c r="A1281" s="161">
        <v>1280</v>
      </c>
      <c r="B1281" s="162">
        <v>60000000636</v>
      </c>
      <c r="C1281" s="158" t="s">
        <v>175</v>
      </c>
      <c r="D1281" s="158" t="s">
        <v>20</v>
      </c>
      <c r="E1281" s="161" t="s">
        <v>2037</v>
      </c>
      <c r="F1281" s="161">
        <v>104</v>
      </c>
      <c r="G1281" s="161">
        <v>104</v>
      </c>
      <c r="H1281" s="161">
        <v>1</v>
      </c>
      <c r="I1281" s="161" t="s">
        <v>194</v>
      </c>
      <c r="J1281" s="161" t="s">
        <v>48</v>
      </c>
      <c r="K1281" s="161">
        <v>40</v>
      </c>
      <c r="L1281" s="161">
        <v>0</v>
      </c>
      <c r="M1281" s="161" t="s">
        <v>1071</v>
      </c>
      <c r="N1281" s="158" t="s">
        <v>36</v>
      </c>
      <c r="O1281" s="161"/>
    </row>
    <row r="1282" spans="1:15" ht="15" customHeight="1">
      <c r="A1282" s="161">
        <v>1281</v>
      </c>
      <c r="B1282" s="162">
        <v>60000000637</v>
      </c>
      <c r="C1282" s="158" t="s">
        <v>175</v>
      </c>
      <c r="D1282" s="158" t="s">
        <v>20</v>
      </c>
      <c r="E1282" s="161" t="s">
        <v>2037</v>
      </c>
      <c r="F1282" s="161">
        <v>48</v>
      </c>
      <c r="G1282" s="161">
        <v>48</v>
      </c>
      <c r="H1282" s="161">
        <v>1</v>
      </c>
      <c r="I1282" s="161" t="s">
        <v>194</v>
      </c>
      <c r="J1282" s="161" t="s">
        <v>279</v>
      </c>
      <c r="K1282" s="161">
        <v>38</v>
      </c>
      <c r="L1282" s="161">
        <v>0</v>
      </c>
      <c r="M1282" s="161" t="s">
        <v>1033</v>
      </c>
      <c r="N1282" s="158" t="s">
        <v>25</v>
      </c>
      <c r="O1282" s="161"/>
    </row>
    <row r="1283" spans="1:15" ht="15" customHeight="1">
      <c r="A1283" s="161">
        <v>1282</v>
      </c>
      <c r="B1283" s="162">
        <v>60000000638</v>
      </c>
      <c r="C1283" s="158" t="s">
        <v>175</v>
      </c>
      <c r="D1283" s="158" t="s">
        <v>20</v>
      </c>
      <c r="E1283" s="161" t="s">
        <v>2037</v>
      </c>
      <c r="F1283" s="161">
        <v>48</v>
      </c>
      <c r="G1283" s="161">
        <v>48</v>
      </c>
      <c r="H1283" s="161">
        <v>1</v>
      </c>
      <c r="I1283" s="161" t="s">
        <v>194</v>
      </c>
      <c r="J1283" s="161" t="s">
        <v>279</v>
      </c>
      <c r="K1283" s="161">
        <v>38</v>
      </c>
      <c r="L1283" s="161">
        <v>0</v>
      </c>
      <c r="M1283" s="161" t="s">
        <v>1033</v>
      </c>
      <c r="N1283" s="158" t="s">
        <v>25</v>
      </c>
      <c r="O1283" s="161"/>
    </row>
    <row r="1284" spans="1:15" ht="15" customHeight="1">
      <c r="A1284" s="161">
        <v>1283</v>
      </c>
      <c r="B1284" s="162">
        <v>60000000639</v>
      </c>
      <c r="C1284" s="158" t="s">
        <v>50</v>
      </c>
      <c r="D1284" s="158" t="s">
        <v>20</v>
      </c>
      <c r="E1284" s="161" t="s">
        <v>2037</v>
      </c>
      <c r="F1284" s="161">
        <v>72</v>
      </c>
      <c r="G1284" s="161">
        <v>72</v>
      </c>
      <c r="H1284" s="161">
        <v>1</v>
      </c>
      <c r="I1284" s="161" t="s">
        <v>194</v>
      </c>
      <c r="J1284" s="161" t="s">
        <v>48</v>
      </c>
      <c r="K1284" s="161">
        <v>36</v>
      </c>
      <c r="L1284" s="161">
        <v>0</v>
      </c>
      <c r="M1284" s="161" t="s">
        <v>1071</v>
      </c>
      <c r="N1284" s="158" t="s">
        <v>25</v>
      </c>
      <c r="O1284" s="161"/>
    </row>
    <row r="1285" spans="1:15" ht="15" customHeight="1">
      <c r="A1285" s="161">
        <v>1284</v>
      </c>
      <c r="B1285" s="162">
        <v>60000000640</v>
      </c>
      <c r="C1285" s="158" t="s">
        <v>175</v>
      </c>
      <c r="D1285" s="158" t="s">
        <v>20</v>
      </c>
      <c r="E1285" s="161" t="s">
        <v>2037</v>
      </c>
      <c r="F1285" s="161">
        <v>72</v>
      </c>
      <c r="G1285" s="161">
        <v>72</v>
      </c>
      <c r="H1285" s="161">
        <v>1</v>
      </c>
      <c r="I1285" s="161" t="s">
        <v>287</v>
      </c>
      <c r="J1285" s="161" t="s">
        <v>67</v>
      </c>
      <c r="K1285" s="161" t="s">
        <v>810</v>
      </c>
      <c r="L1285" s="161">
        <v>20</v>
      </c>
      <c r="M1285" s="161" t="s">
        <v>1124</v>
      </c>
      <c r="N1285" s="158" t="s">
        <v>36</v>
      </c>
      <c r="O1285" s="161"/>
    </row>
    <row r="1286" spans="1:15" ht="15" customHeight="1">
      <c r="A1286" s="161">
        <v>1285</v>
      </c>
      <c r="B1286" s="162">
        <v>60000000641</v>
      </c>
      <c r="C1286" s="158" t="s">
        <v>171</v>
      </c>
      <c r="D1286" s="158" t="s">
        <v>20</v>
      </c>
      <c r="E1286" s="161" t="s">
        <v>2037</v>
      </c>
      <c r="F1286" s="161">
        <v>140</v>
      </c>
      <c r="G1286" s="161">
        <v>140</v>
      </c>
      <c r="H1286" s="161">
        <v>1</v>
      </c>
      <c r="I1286" s="161" t="s">
        <v>288</v>
      </c>
      <c r="J1286" s="161" t="s">
        <v>18</v>
      </c>
      <c r="K1286" s="161">
        <v>40</v>
      </c>
      <c r="L1286" s="161"/>
      <c r="M1286" s="161" t="s">
        <v>1050</v>
      </c>
      <c r="N1286" s="158" t="s">
        <v>156</v>
      </c>
      <c r="O1286" s="161"/>
    </row>
    <row r="1287" spans="1:15" ht="15" customHeight="1">
      <c r="A1287" s="161">
        <v>1286</v>
      </c>
      <c r="B1287" s="162">
        <v>60000000253</v>
      </c>
      <c r="C1287" s="158" t="s">
        <v>64</v>
      </c>
      <c r="D1287" s="158" t="s">
        <v>20</v>
      </c>
      <c r="E1287" s="161" t="s">
        <v>2037</v>
      </c>
      <c r="F1287" s="161">
        <v>372</v>
      </c>
      <c r="G1287" s="161">
        <v>372</v>
      </c>
      <c r="H1287" s="161">
        <v>1</v>
      </c>
      <c r="I1287" s="161" t="s">
        <v>194</v>
      </c>
      <c r="J1287" s="161" t="s">
        <v>48</v>
      </c>
      <c r="K1287" s="161">
        <v>48</v>
      </c>
      <c r="L1287" s="161"/>
      <c r="M1287" s="161" t="s">
        <v>1033</v>
      </c>
      <c r="N1287" s="158" t="s">
        <v>25</v>
      </c>
      <c r="O1287" s="161"/>
    </row>
    <row r="1288" spans="1:15" ht="15" customHeight="1">
      <c r="A1288" s="161">
        <v>1287</v>
      </c>
      <c r="B1288" s="162">
        <v>60000000252</v>
      </c>
      <c r="C1288" s="158" t="s">
        <v>69</v>
      </c>
      <c r="D1288" s="158" t="s">
        <v>20</v>
      </c>
      <c r="E1288" s="161" t="s">
        <v>2037</v>
      </c>
      <c r="F1288" s="161">
        <v>134</v>
      </c>
      <c r="G1288" s="161">
        <v>134</v>
      </c>
      <c r="H1288" s="161">
        <v>1</v>
      </c>
      <c r="I1288" s="161" t="s">
        <v>207</v>
      </c>
      <c r="J1288" s="161" t="s">
        <v>12</v>
      </c>
      <c r="K1288" s="161">
        <v>40</v>
      </c>
      <c r="L1288" s="161"/>
      <c r="M1288" s="161" t="s">
        <v>1033</v>
      </c>
      <c r="N1288" s="158" t="s">
        <v>149</v>
      </c>
      <c r="O1288" s="161"/>
    </row>
    <row r="1289" spans="1:15" ht="15" customHeight="1">
      <c r="A1289" s="161">
        <v>1288</v>
      </c>
      <c r="B1289" s="162">
        <v>60000000249</v>
      </c>
      <c r="C1289" s="158" t="s">
        <v>175</v>
      </c>
      <c r="D1289" s="158" t="s">
        <v>20</v>
      </c>
      <c r="E1289" s="161" t="s">
        <v>2037</v>
      </c>
      <c r="F1289" s="161">
        <v>86</v>
      </c>
      <c r="G1289" s="161">
        <v>86</v>
      </c>
      <c r="H1289" s="161">
        <v>1</v>
      </c>
      <c r="I1289" s="161" t="s">
        <v>221</v>
      </c>
      <c r="J1289" s="161" t="s">
        <v>18</v>
      </c>
      <c r="K1289" s="161">
        <v>34</v>
      </c>
      <c r="L1289" s="161"/>
      <c r="M1289" s="161" t="s">
        <v>1048</v>
      </c>
      <c r="N1289" s="158" t="s">
        <v>25</v>
      </c>
      <c r="O1289" s="161"/>
    </row>
    <row r="1290" spans="1:15" ht="15" customHeight="1">
      <c r="A1290" s="161">
        <v>1289</v>
      </c>
      <c r="B1290" s="162">
        <v>60000000251</v>
      </c>
      <c r="C1290" s="158" t="s">
        <v>64</v>
      </c>
      <c r="D1290" s="158" t="s">
        <v>20</v>
      </c>
      <c r="E1290" s="161" t="s">
        <v>2037</v>
      </c>
      <c r="F1290" s="161">
        <v>224</v>
      </c>
      <c r="G1290" s="161">
        <v>224</v>
      </c>
      <c r="H1290" s="161">
        <v>1</v>
      </c>
      <c r="I1290" s="161" t="s">
        <v>252</v>
      </c>
      <c r="J1290" s="161" t="s">
        <v>199</v>
      </c>
      <c r="K1290" s="161">
        <v>32</v>
      </c>
      <c r="L1290" s="161"/>
      <c r="M1290" s="161" t="s">
        <v>1053</v>
      </c>
      <c r="N1290" s="158" t="s">
        <v>36</v>
      </c>
      <c r="O1290" s="161"/>
    </row>
    <row r="1291" spans="1:15" ht="15" customHeight="1">
      <c r="A1291" s="161">
        <v>1290</v>
      </c>
      <c r="B1291" s="162">
        <v>60000000250</v>
      </c>
      <c r="C1291" s="158" t="s">
        <v>69</v>
      </c>
      <c r="D1291" s="158" t="s">
        <v>20</v>
      </c>
      <c r="E1291" s="161" t="s">
        <v>2037</v>
      </c>
      <c r="F1291" s="161">
        <v>166</v>
      </c>
      <c r="G1291" s="161">
        <v>166</v>
      </c>
      <c r="H1291" s="161">
        <v>1</v>
      </c>
      <c r="I1291" s="161" t="s">
        <v>289</v>
      </c>
      <c r="J1291" s="161" t="s">
        <v>67</v>
      </c>
      <c r="K1291" s="161" t="s">
        <v>828</v>
      </c>
      <c r="L1291" s="161"/>
      <c r="M1291" s="161" t="s">
        <v>1053</v>
      </c>
      <c r="N1291" s="158" t="s">
        <v>36</v>
      </c>
      <c r="O1291" s="161"/>
    </row>
    <row r="1292" spans="1:15" ht="15" customHeight="1">
      <c r="A1292" s="161">
        <v>1291</v>
      </c>
      <c r="B1292" s="162">
        <v>60000000642</v>
      </c>
      <c r="C1292" s="158" t="s">
        <v>171</v>
      </c>
      <c r="D1292" s="158" t="s">
        <v>20</v>
      </c>
      <c r="E1292" s="161" t="s">
        <v>2037</v>
      </c>
      <c r="F1292" s="161">
        <v>128</v>
      </c>
      <c r="G1292" s="161">
        <v>128</v>
      </c>
      <c r="H1292" s="161">
        <v>1</v>
      </c>
      <c r="I1292" s="161" t="s">
        <v>290</v>
      </c>
      <c r="J1292" s="161" t="s">
        <v>18</v>
      </c>
      <c r="K1292" s="161" t="s">
        <v>858</v>
      </c>
      <c r="L1292" s="161"/>
      <c r="M1292" s="161" t="s">
        <v>1048</v>
      </c>
      <c r="N1292" s="158" t="s">
        <v>228</v>
      </c>
      <c r="O1292" s="161"/>
    </row>
    <row r="1293" spans="1:15" ht="15" customHeight="1">
      <c r="A1293" s="161">
        <v>1292</v>
      </c>
      <c r="B1293" s="162">
        <v>60000000643</v>
      </c>
      <c r="C1293" s="158" t="s">
        <v>175</v>
      </c>
      <c r="D1293" s="158" t="s">
        <v>20</v>
      </c>
      <c r="E1293" s="161" t="s">
        <v>2037</v>
      </c>
      <c r="F1293" s="161">
        <v>96</v>
      </c>
      <c r="G1293" s="161">
        <v>96</v>
      </c>
      <c r="H1293" s="161">
        <v>1</v>
      </c>
      <c r="I1293" s="161" t="s">
        <v>229</v>
      </c>
      <c r="J1293" s="161" t="s">
        <v>18</v>
      </c>
      <c r="K1293" s="161" t="s">
        <v>810</v>
      </c>
      <c r="L1293" s="161"/>
      <c r="M1293" s="161" t="s">
        <v>1063</v>
      </c>
      <c r="N1293" s="158" t="s">
        <v>25</v>
      </c>
      <c r="O1293" s="161"/>
    </row>
    <row r="1294" spans="1:15" ht="15" customHeight="1">
      <c r="A1294" s="161">
        <v>1293</v>
      </c>
      <c r="B1294" s="162">
        <v>60000000644</v>
      </c>
      <c r="C1294" s="158" t="s">
        <v>64</v>
      </c>
      <c r="D1294" s="158" t="s">
        <v>20</v>
      </c>
      <c r="E1294" s="161" t="s">
        <v>2037</v>
      </c>
      <c r="F1294" s="161">
        <v>444</v>
      </c>
      <c r="G1294" s="161">
        <v>444</v>
      </c>
      <c r="H1294" s="161">
        <v>1</v>
      </c>
      <c r="I1294" s="161" t="s">
        <v>194</v>
      </c>
      <c r="J1294" s="161" t="s">
        <v>48</v>
      </c>
      <c r="K1294" s="161">
        <v>32</v>
      </c>
      <c r="L1294" s="161"/>
      <c r="M1294" s="161" t="s">
        <v>1046</v>
      </c>
      <c r="N1294" s="158" t="s">
        <v>36</v>
      </c>
      <c r="O1294" s="161"/>
    </row>
    <row r="1295" spans="1:15" ht="15" customHeight="1">
      <c r="A1295" s="161">
        <v>1294</v>
      </c>
      <c r="B1295" s="162">
        <v>60000000645</v>
      </c>
      <c r="C1295" s="158" t="s">
        <v>46</v>
      </c>
      <c r="D1295" s="158" t="s">
        <v>20</v>
      </c>
      <c r="E1295" s="161" t="s">
        <v>2037</v>
      </c>
      <c r="F1295" s="161">
        <v>254</v>
      </c>
      <c r="G1295" s="161">
        <v>254</v>
      </c>
      <c r="H1295" s="161">
        <v>1</v>
      </c>
      <c r="I1295" s="161" t="s">
        <v>194</v>
      </c>
      <c r="J1295" s="161" t="s">
        <v>67</v>
      </c>
      <c r="K1295" s="161">
        <v>46</v>
      </c>
      <c r="L1295" s="161"/>
      <c r="M1295" s="161" t="s">
        <v>1046</v>
      </c>
      <c r="N1295" s="158" t="s">
        <v>25</v>
      </c>
      <c r="O1295" s="161"/>
    </row>
    <row r="1296" spans="1:15" ht="15" customHeight="1">
      <c r="A1296" s="161">
        <v>1295</v>
      </c>
      <c r="B1296" s="162">
        <v>60000000646</v>
      </c>
      <c r="C1296" s="158" t="s">
        <v>175</v>
      </c>
      <c r="D1296" s="158" t="s">
        <v>20</v>
      </c>
      <c r="E1296" s="161" t="s">
        <v>2037</v>
      </c>
      <c r="F1296" s="161">
        <v>98</v>
      </c>
      <c r="G1296" s="161">
        <v>98</v>
      </c>
      <c r="H1296" s="161">
        <v>1</v>
      </c>
      <c r="I1296" s="161" t="s">
        <v>194</v>
      </c>
      <c r="J1296" s="161" t="s">
        <v>199</v>
      </c>
      <c r="K1296" s="161">
        <v>36</v>
      </c>
      <c r="L1296" s="161"/>
      <c r="M1296" s="161" t="s">
        <v>1063</v>
      </c>
      <c r="N1296" s="158" t="s">
        <v>36</v>
      </c>
      <c r="O1296" s="161"/>
    </row>
    <row r="1297" spans="1:26" ht="15" customHeight="1">
      <c r="A1297" s="161">
        <v>1296</v>
      </c>
      <c r="B1297" s="162">
        <v>60000000647</v>
      </c>
      <c r="C1297" s="158" t="s">
        <v>175</v>
      </c>
      <c r="D1297" s="158" t="s">
        <v>20</v>
      </c>
      <c r="E1297" s="161" t="s">
        <v>2037</v>
      </c>
      <c r="F1297" s="161">
        <v>82</v>
      </c>
      <c r="G1297" s="161">
        <v>82</v>
      </c>
      <c r="H1297" s="161">
        <v>1</v>
      </c>
      <c r="I1297" s="161" t="s">
        <v>194</v>
      </c>
      <c r="J1297" s="161" t="s">
        <v>12</v>
      </c>
      <c r="K1297" s="161">
        <v>46</v>
      </c>
      <c r="L1297" s="161"/>
      <c r="M1297" s="161" t="s">
        <v>1063</v>
      </c>
      <c r="N1297" s="158" t="s">
        <v>25</v>
      </c>
      <c r="O1297" s="161"/>
    </row>
    <row r="1298" spans="1:26" ht="15" customHeight="1">
      <c r="A1298" s="161">
        <v>1297</v>
      </c>
      <c r="B1298" s="162">
        <v>60000000648</v>
      </c>
      <c r="C1298" s="158" t="s">
        <v>247</v>
      </c>
      <c r="D1298" s="158" t="s">
        <v>20</v>
      </c>
      <c r="E1298" s="161" t="s">
        <v>2037</v>
      </c>
      <c r="F1298" s="161">
        <v>90</v>
      </c>
      <c r="G1298" s="161">
        <v>90</v>
      </c>
      <c r="H1298" s="161">
        <v>1</v>
      </c>
      <c r="I1298" s="161" t="s">
        <v>232</v>
      </c>
      <c r="J1298" s="161" t="s">
        <v>39</v>
      </c>
      <c r="K1298" s="161">
        <v>12</v>
      </c>
      <c r="L1298" s="161"/>
      <c r="M1298" s="161" t="s">
        <v>1040</v>
      </c>
      <c r="N1298" s="158" t="s">
        <v>72</v>
      </c>
      <c r="O1298" s="161"/>
    </row>
    <row r="1299" spans="1:26" ht="15" customHeight="1">
      <c r="A1299" s="161">
        <v>1298</v>
      </c>
      <c r="B1299" s="162">
        <v>60000000649</v>
      </c>
      <c r="C1299" s="158" t="s">
        <v>175</v>
      </c>
      <c r="D1299" s="158" t="s">
        <v>20</v>
      </c>
      <c r="E1299" s="161" t="s">
        <v>2037</v>
      </c>
      <c r="F1299" s="161">
        <v>66</v>
      </c>
      <c r="G1299" s="161">
        <v>66</v>
      </c>
      <c r="H1299" s="161">
        <v>1</v>
      </c>
      <c r="I1299" s="161" t="s">
        <v>194</v>
      </c>
      <c r="J1299" s="161" t="s">
        <v>12</v>
      </c>
      <c r="K1299" s="161">
        <v>32</v>
      </c>
      <c r="L1299" s="161"/>
      <c r="M1299" s="161" t="s">
        <v>1050</v>
      </c>
      <c r="N1299" s="158" t="s">
        <v>25</v>
      </c>
      <c r="O1299" s="161"/>
    </row>
    <row r="1300" spans="1:26" ht="15" customHeight="1">
      <c r="A1300" s="161">
        <v>1299</v>
      </c>
      <c r="B1300" s="162">
        <v>60000000650</v>
      </c>
      <c r="C1300" s="158" t="s">
        <v>291</v>
      </c>
      <c r="D1300" s="158" t="s">
        <v>20</v>
      </c>
      <c r="E1300" s="161" t="s">
        <v>2037</v>
      </c>
      <c r="F1300" s="161">
        <v>156</v>
      </c>
      <c r="G1300" s="161">
        <v>156</v>
      </c>
      <c r="H1300" s="161">
        <v>1</v>
      </c>
      <c r="I1300" s="161" t="s">
        <v>242</v>
      </c>
      <c r="J1300" s="161" t="s">
        <v>12</v>
      </c>
      <c r="K1300" s="161" t="s">
        <v>1127</v>
      </c>
      <c r="L1300" s="161"/>
      <c r="M1300" s="161" t="s">
        <v>1050</v>
      </c>
      <c r="N1300" s="158" t="s">
        <v>36</v>
      </c>
      <c r="O1300" s="161"/>
    </row>
    <row r="1301" spans="1:26" ht="15" customHeight="1">
      <c r="A1301" s="161">
        <v>1300</v>
      </c>
      <c r="B1301" s="162">
        <v>60000000651</v>
      </c>
      <c r="C1301" s="158" t="s">
        <v>62</v>
      </c>
      <c r="D1301" s="158" t="s">
        <v>20</v>
      </c>
      <c r="E1301" s="161" t="s">
        <v>2026</v>
      </c>
      <c r="F1301" s="161">
        <v>866</v>
      </c>
      <c r="G1301" s="161">
        <v>866</v>
      </c>
      <c r="H1301" s="161">
        <v>1</v>
      </c>
      <c r="I1301" s="161" t="s">
        <v>194</v>
      </c>
      <c r="J1301" s="161" t="s">
        <v>176</v>
      </c>
      <c r="K1301" s="161" t="s">
        <v>825</v>
      </c>
      <c r="L1301" s="161"/>
      <c r="M1301" s="161" t="s">
        <v>1050</v>
      </c>
      <c r="N1301" s="158" t="s">
        <v>25</v>
      </c>
      <c r="O1301" s="161"/>
    </row>
    <row r="1302" spans="1:26" ht="15" customHeight="1">
      <c r="A1302" s="161">
        <v>1301</v>
      </c>
      <c r="B1302" s="162">
        <v>60000000652</v>
      </c>
      <c r="C1302" s="158" t="s">
        <v>171</v>
      </c>
      <c r="D1302" s="158" t="s">
        <v>20</v>
      </c>
      <c r="E1302" s="161" t="s">
        <v>2037</v>
      </c>
      <c r="F1302" s="161">
        <v>108</v>
      </c>
      <c r="G1302" s="161">
        <v>108</v>
      </c>
      <c r="H1302" s="161">
        <v>1</v>
      </c>
      <c r="I1302" s="161" t="s">
        <v>194</v>
      </c>
      <c r="J1302" s="161" t="s">
        <v>160</v>
      </c>
      <c r="K1302" s="161">
        <v>34</v>
      </c>
      <c r="L1302" s="161"/>
      <c r="M1302" s="161" t="s">
        <v>1050</v>
      </c>
      <c r="N1302" s="158" t="s">
        <v>156</v>
      </c>
      <c r="O1302" s="161"/>
    </row>
    <row r="1303" spans="1:26" ht="15" customHeight="1">
      <c r="A1303" s="161">
        <v>1302</v>
      </c>
      <c r="B1303" s="162">
        <v>60000000248</v>
      </c>
      <c r="C1303" s="158" t="s">
        <v>64</v>
      </c>
      <c r="D1303" s="158" t="s">
        <v>20</v>
      </c>
      <c r="E1303" s="161" t="s">
        <v>2037</v>
      </c>
      <c r="F1303" s="161">
        <v>242</v>
      </c>
      <c r="G1303" s="161">
        <v>242</v>
      </c>
      <c r="H1303" s="161">
        <v>1</v>
      </c>
      <c r="I1303" s="161" t="s">
        <v>213</v>
      </c>
      <c r="J1303" s="161" t="s">
        <v>165</v>
      </c>
      <c r="K1303" s="161">
        <v>32</v>
      </c>
      <c r="L1303" s="161">
        <v>79</v>
      </c>
      <c r="M1303" s="161" t="s">
        <v>1050</v>
      </c>
      <c r="N1303" s="158" t="s">
        <v>117</v>
      </c>
      <c r="O1303" s="161"/>
    </row>
    <row r="1304" spans="1:26" ht="15" customHeight="1">
      <c r="A1304" s="161">
        <v>1303</v>
      </c>
      <c r="B1304" s="162">
        <v>60000000653</v>
      </c>
      <c r="C1304" s="158" t="s">
        <v>175</v>
      </c>
      <c r="D1304" s="158" t="s">
        <v>20</v>
      </c>
      <c r="E1304" s="161" t="s">
        <v>2037</v>
      </c>
      <c r="F1304" s="161">
        <v>116</v>
      </c>
      <c r="G1304" s="161">
        <v>116</v>
      </c>
      <c r="H1304" s="161">
        <v>1</v>
      </c>
      <c r="I1304" s="161" t="s">
        <v>227</v>
      </c>
      <c r="J1304" s="161" t="s">
        <v>223</v>
      </c>
      <c r="K1304" s="161">
        <v>36</v>
      </c>
      <c r="L1304" s="161"/>
      <c r="M1304" s="161" t="s">
        <v>1063</v>
      </c>
      <c r="N1304" s="158" t="s">
        <v>36</v>
      </c>
      <c r="O1304" s="161"/>
    </row>
    <row r="1305" spans="1:26" ht="15" customHeight="1">
      <c r="A1305" s="164">
        <v>1304</v>
      </c>
      <c r="B1305" s="168">
        <v>60000000654</v>
      </c>
      <c r="C1305" s="158" t="s">
        <v>29</v>
      </c>
      <c r="D1305" s="158" t="s">
        <v>10</v>
      </c>
      <c r="E1305" s="164" t="s">
        <v>2037</v>
      </c>
      <c r="F1305" s="164">
        <v>306</v>
      </c>
      <c r="G1305" s="164">
        <v>306</v>
      </c>
      <c r="H1305" s="164">
        <v>1</v>
      </c>
      <c r="I1305" s="164" t="s">
        <v>194</v>
      </c>
      <c r="J1305" s="164" t="s">
        <v>18</v>
      </c>
      <c r="K1305" s="164">
        <v>43</v>
      </c>
      <c r="L1305" s="164"/>
      <c r="M1305" s="164" t="s">
        <v>1050</v>
      </c>
      <c r="N1305" s="158" t="s">
        <v>122</v>
      </c>
      <c r="O1305" s="164"/>
      <c r="P1305" s="167"/>
      <c r="Q1305" s="167"/>
      <c r="R1305" s="167"/>
      <c r="S1305" s="167"/>
      <c r="T1305" s="167"/>
      <c r="U1305" s="167"/>
      <c r="V1305" s="167"/>
      <c r="W1305" s="167"/>
      <c r="X1305" s="167"/>
      <c r="Y1305" s="167"/>
      <c r="Z1305" s="167"/>
    </row>
    <row r="1306" spans="1:26" ht="15" customHeight="1">
      <c r="A1306" s="161">
        <v>1305</v>
      </c>
      <c r="B1306" s="162">
        <v>60000000655</v>
      </c>
      <c r="C1306" s="158" t="s">
        <v>64</v>
      </c>
      <c r="D1306" s="158" t="s">
        <v>20</v>
      </c>
      <c r="E1306" s="161" t="s">
        <v>2037</v>
      </c>
      <c r="F1306" s="161">
        <v>232</v>
      </c>
      <c r="G1306" s="161">
        <v>232</v>
      </c>
      <c r="H1306" s="161">
        <v>1</v>
      </c>
      <c r="I1306" s="161" t="s">
        <v>194</v>
      </c>
      <c r="J1306" s="161" t="s">
        <v>199</v>
      </c>
      <c r="K1306" s="161">
        <v>38</v>
      </c>
      <c r="L1306" s="161"/>
      <c r="M1306" s="161" t="s">
        <v>1048</v>
      </c>
      <c r="N1306" s="158" t="s">
        <v>36</v>
      </c>
      <c r="O1306" s="161"/>
    </row>
    <row r="1307" spans="1:26" ht="15" customHeight="1">
      <c r="A1307" s="161">
        <v>1306</v>
      </c>
      <c r="B1307" s="162">
        <v>60000000656</v>
      </c>
      <c r="C1307" s="158" t="s">
        <v>64</v>
      </c>
      <c r="D1307" s="158" t="s">
        <v>20</v>
      </c>
      <c r="E1307" s="161" t="s">
        <v>2037</v>
      </c>
      <c r="F1307" s="161">
        <v>184</v>
      </c>
      <c r="G1307" s="161">
        <v>184</v>
      </c>
      <c r="H1307" s="161">
        <v>1</v>
      </c>
      <c r="I1307" s="161" t="s">
        <v>194</v>
      </c>
      <c r="J1307" s="161" t="s">
        <v>48</v>
      </c>
      <c r="K1307" s="161">
        <v>34</v>
      </c>
      <c r="L1307" s="161"/>
      <c r="M1307" s="161" t="s">
        <v>1055</v>
      </c>
      <c r="N1307" s="158" t="s">
        <v>25</v>
      </c>
      <c r="O1307" s="161"/>
    </row>
    <row r="1308" spans="1:26" ht="15" customHeight="1">
      <c r="A1308" s="161">
        <v>1307</v>
      </c>
      <c r="B1308" s="162">
        <v>60000000657</v>
      </c>
      <c r="C1308" s="158" t="s">
        <v>14</v>
      </c>
      <c r="D1308" s="158" t="s">
        <v>20</v>
      </c>
      <c r="E1308" s="161" t="s">
        <v>2037</v>
      </c>
      <c r="F1308" s="161">
        <v>88</v>
      </c>
      <c r="G1308" s="161">
        <v>88</v>
      </c>
      <c r="H1308" s="161">
        <v>1</v>
      </c>
      <c r="I1308" s="161" t="s">
        <v>225</v>
      </c>
      <c r="J1308" s="161" t="s">
        <v>18</v>
      </c>
      <c r="K1308" s="161" t="s">
        <v>1129</v>
      </c>
      <c r="L1308" s="161"/>
      <c r="M1308" s="161" t="s">
        <v>1038</v>
      </c>
      <c r="N1308" s="158" t="s">
        <v>36</v>
      </c>
      <c r="O1308" s="161"/>
    </row>
    <row r="1309" spans="1:26" ht="15" customHeight="1">
      <c r="A1309" s="161">
        <v>1308</v>
      </c>
      <c r="B1309" s="162">
        <v>60000000658</v>
      </c>
      <c r="C1309" s="158" t="s">
        <v>64</v>
      </c>
      <c r="D1309" s="158" t="s">
        <v>20</v>
      </c>
      <c r="E1309" s="161" t="s">
        <v>2037</v>
      </c>
      <c r="F1309" s="161">
        <v>228</v>
      </c>
      <c r="G1309" s="161">
        <v>228</v>
      </c>
      <c r="H1309" s="161">
        <v>1</v>
      </c>
      <c r="I1309" s="161" t="s">
        <v>194</v>
      </c>
      <c r="J1309" s="161" t="s">
        <v>48</v>
      </c>
      <c r="K1309" s="161">
        <v>40</v>
      </c>
      <c r="L1309" s="161"/>
      <c r="M1309" s="161" t="s">
        <v>1130</v>
      </c>
      <c r="N1309" s="158" t="s">
        <v>25</v>
      </c>
      <c r="O1309" s="161"/>
    </row>
    <row r="1310" spans="1:26" ht="15" customHeight="1">
      <c r="A1310" s="161">
        <v>1309</v>
      </c>
      <c r="B1310" s="162">
        <v>60000000659</v>
      </c>
      <c r="C1310" s="158" t="s">
        <v>14</v>
      </c>
      <c r="D1310" s="158" t="s">
        <v>20</v>
      </c>
      <c r="E1310" s="161" t="s">
        <v>2039</v>
      </c>
      <c r="F1310" s="161">
        <v>168</v>
      </c>
      <c r="G1310" s="161">
        <v>168</v>
      </c>
      <c r="H1310" s="161">
        <v>1</v>
      </c>
      <c r="I1310" s="161" t="s">
        <v>194</v>
      </c>
      <c r="J1310" s="161" t="s">
        <v>48</v>
      </c>
      <c r="K1310" s="161">
        <v>36</v>
      </c>
      <c r="L1310" s="161"/>
      <c r="M1310" s="161" t="s">
        <v>1046</v>
      </c>
      <c r="N1310" s="158" t="s">
        <v>36</v>
      </c>
      <c r="O1310" s="161"/>
    </row>
    <row r="1311" spans="1:26" ht="15" customHeight="1">
      <c r="A1311" s="161">
        <v>1310</v>
      </c>
      <c r="B1311" s="162">
        <v>60000000660</v>
      </c>
      <c r="C1311" s="158" t="s">
        <v>64</v>
      </c>
      <c r="D1311" s="158" t="s">
        <v>20</v>
      </c>
      <c r="E1311" s="161" t="s">
        <v>2037</v>
      </c>
      <c r="F1311" s="161">
        <v>264</v>
      </c>
      <c r="G1311" s="161">
        <v>264</v>
      </c>
      <c r="H1311" s="161">
        <v>1</v>
      </c>
      <c r="I1311" s="161" t="s">
        <v>194</v>
      </c>
      <c r="J1311" s="161" t="s">
        <v>199</v>
      </c>
      <c r="K1311" s="161">
        <v>38</v>
      </c>
      <c r="L1311" s="161"/>
      <c r="M1311" s="161" t="s">
        <v>1109</v>
      </c>
      <c r="N1311" s="158" t="s">
        <v>36</v>
      </c>
      <c r="O1311" s="161"/>
    </row>
    <row r="1312" spans="1:26" ht="15" customHeight="1">
      <c r="A1312" s="161">
        <v>1311</v>
      </c>
      <c r="B1312" s="162">
        <v>60000000661</v>
      </c>
      <c r="C1312" s="158" t="s">
        <v>154</v>
      </c>
      <c r="D1312" s="158" t="s">
        <v>20</v>
      </c>
      <c r="E1312" s="161" t="s">
        <v>2039</v>
      </c>
      <c r="F1312" s="161">
        <v>196</v>
      </c>
      <c r="G1312" s="161">
        <v>196</v>
      </c>
      <c r="H1312" s="161">
        <v>1</v>
      </c>
      <c r="I1312" s="161" t="s">
        <v>194</v>
      </c>
      <c r="J1312" s="161" t="s">
        <v>199</v>
      </c>
      <c r="K1312" s="161">
        <v>38</v>
      </c>
      <c r="L1312" s="161"/>
      <c r="M1312" s="161" t="s">
        <v>1063</v>
      </c>
      <c r="N1312" s="158" t="s">
        <v>25</v>
      </c>
      <c r="O1312" s="161"/>
    </row>
    <row r="1313" spans="1:15" ht="15" customHeight="1">
      <c r="A1313" s="161">
        <v>1312</v>
      </c>
      <c r="B1313" s="162">
        <v>60000000662</v>
      </c>
      <c r="C1313" s="158" t="s">
        <v>175</v>
      </c>
      <c r="D1313" s="158" t="s">
        <v>20</v>
      </c>
      <c r="E1313" s="161" t="s">
        <v>2037</v>
      </c>
      <c r="F1313" s="161">
        <v>84</v>
      </c>
      <c r="G1313" s="161">
        <v>84</v>
      </c>
      <c r="H1313" s="161">
        <v>1</v>
      </c>
      <c r="I1313" s="161" t="s">
        <v>292</v>
      </c>
      <c r="J1313" s="161" t="s">
        <v>67</v>
      </c>
      <c r="K1313" s="161">
        <v>38</v>
      </c>
      <c r="L1313" s="161"/>
      <c r="M1313" s="161" t="s">
        <v>1048</v>
      </c>
      <c r="N1313" s="158" t="s">
        <v>25</v>
      </c>
      <c r="O1313" s="161"/>
    </row>
    <row r="1314" spans="1:15" ht="15" customHeight="1">
      <c r="A1314" s="161">
        <v>1313</v>
      </c>
      <c r="B1314" s="162">
        <v>60000000663</v>
      </c>
      <c r="C1314" s="158" t="s">
        <v>293</v>
      </c>
      <c r="D1314" s="158" t="s">
        <v>20</v>
      </c>
      <c r="E1314" s="161" t="s">
        <v>2037</v>
      </c>
      <c r="F1314" s="161">
        <v>160</v>
      </c>
      <c r="G1314" s="161">
        <v>160</v>
      </c>
      <c r="H1314" s="161">
        <v>2</v>
      </c>
      <c r="I1314" s="161" t="s">
        <v>227</v>
      </c>
      <c r="J1314" s="161" t="s">
        <v>262</v>
      </c>
      <c r="K1314" s="161" t="s">
        <v>1103</v>
      </c>
      <c r="L1314" s="161"/>
      <c r="M1314" s="161" t="s">
        <v>1133</v>
      </c>
      <c r="N1314" s="158" t="s">
        <v>25</v>
      </c>
      <c r="O1314" s="161"/>
    </row>
    <row r="1315" spans="1:15" ht="15" customHeight="1">
      <c r="A1315" s="161">
        <v>1314</v>
      </c>
      <c r="B1315" s="162">
        <v>60000000664</v>
      </c>
      <c r="C1315" s="158" t="s">
        <v>294</v>
      </c>
      <c r="D1315" s="158" t="s">
        <v>20</v>
      </c>
      <c r="E1315" s="161" t="s">
        <v>2037</v>
      </c>
      <c r="F1315" s="161">
        <v>182</v>
      </c>
      <c r="G1315" s="161">
        <v>182</v>
      </c>
      <c r="H1315" s="161">
        <v>1</v>
      </c>
      <c r="I1315" s="161" t="s">
        <v>257</v>
      </c>
      <c r="J1315" s="161" t="s">
        <v>48</v>
      </c>
      <c r="K1315" s="161" t="s">
        <v>1129</v>
      </c>
      <c r="L1315" s="161"/>
      <c r="M1315" s="161" t="s">
        <v>1063</v>
      </c>
      <c r="N1315" s="158" t="s">
        <v>25</v>
      </c>
      <c r="O1315" s="161"/>
    </row>
    <row r="1316" spans="1:15" ht="15" customHeight="1">
      <c r="A1316" s="161">
        <v>1315</v>
      </c>
      <c r="B1316" s="162">
        <v>60000000665</v>
      </c>
      <c r="C1316" s="158" t="s">
        <v>175</v>
      </c>
      <c r="D1316" s="158" t="s">
        <v>20</v>
      </c>
      <c r="E1316" s="161" t="s">
        <v>2037</v>
      </c>
      <c r="F1316" s="161">
        <v>116</v>
      </c>
      <c r="G1316" s="161">
        <v>116</v>
      </c>
      <c r="H1316" s="161">
        <v>1</v>
      </c>
      <c r="I1316" s="161" t="s">
        <v>227</v>
      </c>
      <c r="J1316" s="161" t="s">
        <v>223</v>
      </c>
      <c r="K1316" s="161">
        <v>36</v>
      </c>
      <c r="L1316" s="161"/>
      <c r="M1316" s="161" t="s">
        <v>1063</v>
      </c>
      <c r="N1316" s="158" t="s">
        <v>36</v>
      </c>
      <c r="O1316" s="161"/>
    </row>
    <row r="1317" spans="1:15" ht="15" customHeight="1">
      <c r="A1317" s="161">
        <v>1316</v>
      </c>
      <c r="B1317" s="162">
        <v>60000000666</v>
      </c>
      <c r="C1317" s="158" t="s">
        <v>64</v>
      </c>
      <c r="D1317" s="158" t="s">
        <v>20</v>
      </c>
      <c r="E1317" s="161" t="s">
        <v>2037</v>
      </c>
      <c r="F1317" s="161">
        <v>182</v>
      </c>
      <c r="G1317" s="161">
        <v>182</v>
      </c>
      <c r="H1317" s="161">
        <v>1</v>
      </c>
      <c r="I1317" s="161" t="s">
        <v>252</v>
      </c>
      <c r="J1317" s="161" t="s">
        <v>199</v>
      </c>
      <c r="K1317" s="161">
        <v>36</v>
      </c>
      <c r="L1317" s="161"/>
      <c r="M1317" s="161" t="s">
        <v>1053</v>
      </c>
      <c r="N1317" s="158" t="s">
        <v>36</v>
      </c>
      <c r="O1317" s="161"/>
    </row>
    <row r="1318" spans="1:15" ht="15" customHeight="1">
      <c r="A1318" s="161">
        <v>1317</v>
      </c>
      <c r="B1318" s="162">
        <v>60000000667</v>
      </c>
      <c r="C1318" s="158" t="s">
        <v>109</v>
      </c>
      <c r="D1318" s="158" t="s">
        <v>20</v>
      </c>
      <c r="E1318" s="161" t="s">
        <v>2039</v>
      </c>
      <c r="F1318" s="161">
        <v>374</v>
      </c>
      <c r="G1318" s="161">
        <v>374</v>
      </c>
      <c r="H1318" s="161">
        <v>1</v>
      </c>
      <c r="I1318" s="161" t="s">
        <v>194</v>
      </c>
      <c r="J1318" s="161" t="s">
        <v>262</v>
      </c>
      <c r="K1318" s="161" t="s">
        <v>1135</v>
      </c>
      <c r="L1318" s="161"/>
      <c r="M1318" s="161" t="s">
        <v>1038</v>
      </c>
      <c r="N1318" s="158" t="s">
        <v>25</v>
      </c>
      <c r="O1318" s="161"/>
    </row>
    <row r="1319" spans="1:15" ht="15" customHeight="1">
      <c r="A1319" s="161">
        <v>1318</v>
      </c>
      <c r="B1319" s="162">
        <v>60000000668</v>
      </c>
      <c r="C1319" s="158" t="s">
        <v>103</v>
      </c>
      <c r="D1319" s="158" t="s">
        <v>20</v>
      </c>
      <c r="E1319" s="161" t="s">
        <v>2037</v>
      </c>
      <c r="F1319" s="161">
        <v>660</v>
      </c>
      <c r="G1319" s="161">
        <v>660</v>
      </c>
      <c r="H1319" s="161">
        <v>1</v>
      </c>
      <c r="I1319" s="161" t="s">
        <v>194</v>
      </c>
      <c r="J1319" s="161" t="s">
        <v>18</v>
      </c>
      <c r="K1319" s="161">
        <v>38</v>
      </c>
      <c r="L1319" s="161"/>
      <c r="M1319" s="161" t="s">
        <v>1109</v>
      </c>
      <c r="N1319" s="158" t="s">
        <v>295</v>
      </c>
      <c r="O1319" s="161"/>
    </row>
    <row r="1320" spans="1:15" ht="15" customHeight="1">
      <c r="A1320" s="161">
        <v>1319</v>
      </c>
      <c r="B1320" s="162">
        <v>60000000669</v>
      </c>
      <c r="C1320" s="158" t="s">
        <v>254</v>
      </c>
      <c r="D1320" s="158" t="s">
        <v>20</v>
      </c>
      <c r="E1320" s="161" t="s">
        <v>2037</v>
      </c>
      <c r="F1320" s="161">
        <v>44</v>
      </c>
      <c r="G1320" s="161">
        <v>44</v>
      </c>
      <c r="H1320" s="161">
        <v>1</v>
      </c>
      <c r="I1320" s="161" t="s">
        <v>194</v>
      </c>
      <c r="J1320" s="161" t="s">
        <v>296</v>
      </c>
      <c r="K1320" s="161"/>
      <c r="L1320" s="161"/>
      <c r="M1320" s="161" t="s">
        <v>1040</v>
      </c>
      <c r="N1320" s="158" t="s">
        <v>140</v>
      </c>
      <c r="O1320" s="161"/>
    </row>
    <row r="1321" spans="1:15" ht="15" customHeight="1">
      <c r="A1321" s="161">
        <v>1320</v>
      </c>
      <c r="B1321" s="162">
        <v>60000000670</v>
      </c>
      <c r="C1321" s="158" t="s">
        <v>64</v>
      </c>
      <c r="D1321" s="158" t="s">
        <v>20</v>
      </c>
      <c r="E1321" s="161" t="s">
        <v>2037</v>
      </c>
      <c r="F1321" s="161">
        <v>130</v>
      </c>
      <c r="G1321" s="161">
        <v>130</v>
      </c>
      <c r="H1321" s="161">
        <v>1</v>
      </c>
      <c r="I1321" s="161" t="s">
        <v>297</v>
      </c>
      <c r="J1321" s="161" t="s">
        <v>18</v>
      </c>
      <c r="K1321" s="161">
        <v>48</v>
      </c>
      <c r="L1321" s="161"/>
      <c r="M1321" s="161" t="s">
        <v>1050</v>
      </c>
      <c r="N1321" s="158" t="s">
        <v>149</v>
      </c>
      <c r="O1321" s="161"/>
    </row>
    <row r="1322" spans="1:15" ht="15" customHeight="1">
      <c r="A1322" s="161">
        <v>1321</v>
      </c>
      <c r="B1322" s="162">
        <v>60000000671</v>
      </c>
      <c r="C1322" s="158" t="s">
        <v>175</v>
      </c>
      <c r="D1322" s="158" t="s">
        <v>20</v>
      </c>
      <c r="E1322" s="161" t="s">
        <v>2037</v>
      </c>
      <c r="F1322" s="161">
        <v>118</v>
      </c>
      <c r="G1322" s="161">
        <v>118</v>
      </c>
      <c r="H1322" s="161">
        <v>1</v>
      </c>
      <c r="I1322" s="161" t="s">
        <v>219</v>
      </c>
      <c r="J1322" s="161" t="s">
        <v>201</v>
      </c>
      <c r="K1322" s="161" t="s">
        <v>821</v>
      </c>
      <c r="L1322" s="161"/>
      <c r="M1322" s="161" t="s">
        <v>1048</v>
      </c>
      <c r="N1322" s="158" t="s">
        <v>25</v>
      </c>
      <c r="O1322" s="161"/>
    </row>
    <row r="1323" spans="1:15" ht="15" customHeight="1">
      <c r="A1323" s="161">
        <v>1322</v>
      </c>
      <c r="B1323" s="162">
        <v>60000000672</v>
      </c>
      <c r="C1323" s="158" t="s">
        <v>197</v>
      </c>
      <c r="D1323" s="158" t="s">
        <v>20</v>
      </c>
      <c r="E1323" s="161" t="s">
        <v>2037</v>
      </c>
      <c r="F1323" s="161">
        <v>112</v>
      </c>
      <c r="G1323" s="161">
        <v>112</v>
      </c>
      <c r="H1323" s="161">
        <v>1</v>
      </c>
      <c r="I1323" s="161" t="s">
        <v>298</v>
      </c>
      <c r="J1323" s="161" t="s">
        <v>12</v>
      </c>
      <c r="K1323" s="161" t="s">
        <v>1137</v>
      </c>
      <c r="L1323" s="161"/>
      <c r="M1323" s="161" t="s">
        <v>1050</v>
      </c>
      <c r="N1323" s="158" t="s">
        <v>156</v>
      </c>
      <c r="O1323" s="161"/>
    </row>
    <row r="1324" spans="1:15" ht="15" customHeight="1">
      <c r="A1324" s="161">
        <v>1323</v>
      </c>
      <c r="B1324" s="162">
        <v>60000000673</v>
      </c>
      <c r="C1324" s="158" t="s">
        <v>175</v>
      </c>
      <c r="D1324" s="158" t="s">
        <v>20</v>
      </c>
      <c r="E1324" s="161" t="s">
        <v>2037</v>
      </c>
      <c r="F1324" s="161">
        <v>54</v>
      </c>
      <c r="G1324" s="161">
        <v>54</v>
      </c>
      <c r="H1324" s="161">
        <v>1</v>
      </c>
      <c r="I1324" s="161" t="s">
        <v>194</v>
      </c>
      <c r="J1324" s="161" t="s">
        <v>48</v>
      </c>
      <c r="K1324" s="161">
        <v>36</v>
      </c>
      <c r="L1324" s="161"/>
      <c r="M1324" s="161" t="s">
        <v>1063</v>
      </c>
      <c r="N1324" s="158" t="s">
        <v>36</v>
      </c>
      <c r="O1324" s="161"/>
    </row>
    <row r="1325" spans="1:15" ht="15" customHeight="1">
      <c r="A1325" s="161">
        <v>1324</v>
      </c>
      <c r="B1325" s="162">
        <v>60000000674</v>
      </c>
      <c r="C1325" s="158" t="s">
        <v>175</v>
      </c>
      <c r="D1325" s="158" t="s">
        <v>20</v>
      </c>
      <c r="E1325" s="161" t="s">
        <v>2037</v>
      </c>
      <c r="F1325" s="161">
        <v>90</v>
      </c>
      <c r="G1325" s="161">
        <v>90</v>
      </c>
      <c r="H1325" s="161">
        <v>1</v>
      </c>
      <c r="I1325" s="161" t="s">
        <v>230</v>
      </c>
      <c r="J1325" s="161" t="s">
        <v>18</v>
      </c>
      <c r="K1325" s="161" t="s">
        <v>1016</v>
      </c>
      <c r="L1325" s="161"/>
      <c r="M1325" s="161" t="s">
        <v>1048</v>
      </c>
      <c r="N1325" s="158" t="s">
        <v>36</v>
      </c>
      <c r="O1325" s="161"/>
    </row>
    <row r="1326" spans="1:15" ht="15" customHeight="1">
      <c r="A1326" s="161">
        <v>1325</v>
      </c>
      <c r="B1326" s="162">
        <v>60000000675</v>
      </c>
      <c r="C1326" s="158" t="s">
        <v>175</v>
      </c>
      <c r="D1326" s="158" t="s">
        <v>20</v>
      </c>
      <c r="E1326" s="161" t="s">
        <v>2037</v>
      </c>
      <c r="F1326" s="161">
        <v>102</v>
      </c>
      <c r="G1326" s="161">
        <v>102</v>
      </c>
      <c r="H1326" s="161">
        <v>1</v>
      </c>
      <c r="I1326" s="161" t="s">
        <v>207</v>
      </c>
      <c r="J1326" s="161" t="s">
        <v>12</v>
      </c>
      <c r="K1326" s="161">
        <v>56</v>
      </c>
      <c r="L1326" s="161"/>
      <c r="M1326" s="161" t="s">
        <v>1046</v>
      </c>
      <c r="N1326" s="158" t="s">
        <v>25</v>
      </c>
      <c r="O1326" s="161"/>
    </row>
    <row r="1327" spans="1:15" ht="15" customHeight="1">
      <c r="A1327" s="161">
        <v>1326</v>
      </c>
      <c r="B1327" s="162">
        <v>60000000676</v>
      </c>
      <c r="C1327" s="158" t="s">
        <v>103</v>
      </c>
      <c r="D1327" s="158" t="s">
        <v>20</v>
      </c>
      <c r="E1327" s="161" t="s">
        <v>2037</v>
      </c>
      <c r="F1327" s="161">
        <v>800</v>
      </c>
      <c r="G1327" s="161">
        <v>800</v>
      </c>
      <c r="H1327" s="161">
        <v>1</v>
      </c>
      <c r="I1327" s="161" t="s">
        <v>194</v>
      </c>
      <c r="J1327" s="161" t="s">
        <v>18</v>
      </c>
      <c r="K1327" s="161">
        <v>37</v>
      </c>
      <c r="L1327" s="161"/>
      <c r="M1327" s="161" t="s">
        <v>1050</v>
      </c>
      <c r="N1327" s="158" t="s">
        <v>76</v>
      </c>
      <c r="O1327" s="161"/>
    </row>
    <row r="1328" spans="1:15" ht="15" customHeight="1">
      <c r="A1328" s="161">
        <v>1327</v>
      </c>
      <c r="B1328" s="162">
        <v>60000000677</v>
      </c>
      <c r="C1328" s="158" t="s">
        <v>299</v>
      </c>
      <c r="D1328" s="158" t="s">
        <v>20</v>
      </c>
      <c r="E1328" s="161" t="s">
        <v>2037</v>
      </c>
      <c r="F1328" s="161">
        <v>376</v>
      </c>
      <c r="G1328" s="161">
        <v>376</v>
      </c>
      <c r="H1328" s="161">
        <v>1</v>
      </c>
      <c r="I1328" s="161" t="s">
        <v>194</v>
      </c>
      <c r="J1328" s="161" t="s">
        <v>18</v>
      </c>
      <c r="K1328" s="161">
        <v>36</v>
      </c>
      <c r="L1328" s="161"/>
      <c r="M1328" s="161" t="s">
        <v>1077</v>
      </c>
      <c r="N1328" s="158" t="s">
        <v>122</v>
      </c>
      <c r="O1328" s="161"/>
    </row>
    <row r="1329" spans="1:15" ht="15" customHeight="1">
      <c r="A1329" s="161">
        <v>1328</v>
      </c>
      <c r="B1329" s="162">
        <v>60000000678</v>
      </c>
      <c r="C1329" s="158" t="s">
        <v>103</v>
      </c>
      <c r="D1329" s="158" t="s">
        <v>20</v>
      </c>
      <c r="E1329" s="161" t="s">
        <v>2037</v>
      </c>
      <c r="F1329" s="161">
        <v>420</v>
      </c>
      <c r="G1329" s="161">
        <v>420</v>
      </c>
      <c r="H1329" s="161">
        <v>1</v>
      </c>
      <c r="I1329" s="161" t="s">
        <v>194</v>
      </c>
      <c r="J1329" s="161" t="s">
        <v>124</v>
      </c>
      <c r="K1329" s="161">
        <v>38</v>
      </c>
      <c r="L1329" s="161"/>
      <c r="M1329" s="161" t="s">
        <v>1048</v>
      </c>
      <c r="N1329" s="158" t="s">
        <v>300</v>
      </c>
      <c r="O1329" s="161"/>
    </row>
    <row r="1330" spans="1:15" ht="15" customHeight="1">
      <c r="A1330" s="161">
        <v>1329</v>
      </c>
      <c r="B1330" s="162">
        <v>60000000679</v>
      </c>
      <c r="C1330" s="158" t="s">
        <v>103</v>
      </c>
      <c r="D1330" s="158" t="s">
        <v>20</v>
      </c>
      <c r="E1330" s="161" t="s">
        <v>2037</v>
      </c>
      <c r="F1330" s="161">
        <v>616</v>
      </c>
      <c r="G1330" s="161">
        <v>616</v>
      </c>
      <c r="H1330" s="161">
        <v>1</v>
      </c>
      <c r="I1330" s="161" t="s">
        <v>194</v>
      </c>
      <c r="J1330" s="161" t="s">
        <v>18</v>
      </c>
      <c r="K1330" s="161">
        <v>41</v>
      </c>
      <c r="L1330" s="161"/>
      <c r="M1330" s="161" t="s">
        <v>1138</v>
      </c>
      <c r="N1330" s="158" t="s">
        <v>301</v>
      </c>
      <c r="O1330" s="161"/>
    </row>
    <row r="1331" spans="1:15" ht="15" customHeight="1">
      <c r="A1331" s="161">
        <v>1330</v>
      </c>
      <c r="B1331" s="162">
        <v>60000000680</v>
      </c>
      <c r="C1331" s="158" t="s">
        <v>29</v>
      </c>
      <c r="D1331" s="158" t="s">
        <v>20</v>
      </c>
      <c r="E1331" s="161" t="s">
        <v>2037</v>
      </c>
      <c r="F1331" s="161">
        <v>402</v>
      </c>
      <c r="G1331" s="161">
        <v>402</v>
      </c>
      <c r="H1331" s="161">
        <v>1</v>
      </c>
      <c r="I1331" s="161" t="s">
        <v>194</v>
      </c>
      <c r="J1331" s="161" t="s">
        <v>18</v>
      </c>
      <c r="K1331" s="161">
        <v>38</v>
      </c>
      <c r="L1331" s="161"/>
      <c r="M1331" s="161" t="s">
        <v>1050</v>
      </c>
      <c r="N1331" s="158" t="s">
        <v>122</v>
      </c>
      <c r="O1331" s="161"/>
    </row>
    <row r="1332" spans="1:15" ht="15" customHeight="1">
      <c r="A1332" s="161">
        <v>1331</v>
      </c>
      <c r="B1332" s="162">
        <v>60000000681</v>
      </c>
      <c r="C1332" s="158" t="s">
        <v>16</v>
      </c>
      <c r="D1332" s="158" t="s">
        <v>20</v>
      </c>
      <c r="E1332" s="161" t="s">
        <v>2037</v>
      </c>
      <c r="F1332" s="161">
        <v>386</v>
      </c>
      <c r="G1332" s="161">
        <v>386</v>
      </c>
      <c r="H1332" s="161">
        <v>1</v>
      </c>
      <c r="I1332" s="161" t="s">
        <v>194</v>
      </c>
      <c r="J1332" s="161" t="s">
        <v>18</v>
      </c>
      <c r="K1332" s="161">
        <v>39</v>
      </c>
      <c r="L1332" s="161"/>
      <c r="M1332" s="161" t="s">
        <v>1040</v>
      </c>
      <c r="N1332" s="158" t="s">
        <v>122</v>
      </c>
      <c r="O1332" s="161"/>
    </row>
    <row r="1333" spans="1:15" ht="15" customHeight="1">
      <c r="A1333" s="161">
        <v>1332</v>
      </c>
      <c r="B1333" s="162">
        <v>60000000682</v>
      </c>
      <c r="C1333" s="158" t="s">
        <v>302</v>
      </c>
      <c r="D1333" s="158" t="s">
        <v>30</v>
      </c>
      <c r="E1333" s="161" t="s">
        <v>2032</v>
      </c>
      <c r="F1333" s="161">
        <v>42</v>
      </c>
      <c r="G1333" s="161">
        <v>42</v>
      </c>
      <c r="H1333" s="161">
        <v>2</v>
      </c>
      <c r="I1333" s="161" t="s">
        <v>303</v>
      </c>
      <c r="J1333" s="161" t="s">
        <v>296</v>
      </c>
      <c r="K1333" s="161"/>
      <c r="L1333" s="161"/>
      <c r="M1333" s="161" t="s">
        <v>1053</v>
      </c>
      <c r="N1333" s="158" t="s">
        <v>140</v>
      </c>
      <c r="O1333" s="161"/>
    </row>
    <row r="1334" spans="1:15" ht="15" customHeight="1">
      <c r="A1334" s="161">
        <v>1333</v>
      </c>
      <c r="B1334" s="162">
        <v>60000000683</v>
      </c>
      <c r="C1334" s="158" t="s">
        <v>302</v>
      </c>
      <c r="D1334" s="158" t="s">
        <v>30</v>
      </c>
      <c r="E1334" s="161" t="s">
        <v>2032</v>
      </c>
      <c r="F1334" s="161">
        <v>42</v>
      </c>
      <c r="G1334" s="161">
        <v>42</v>
      </c>
      <c r="H1334" s="161">
        <v>2</v>
      </c>
      <c r="I1334" s="161" t="s">
        <v>303</v>
      </c>
      <c r="J1334" s="161" t="s">
        <v>296</v>
      </c>
      <c r="K1334" s="161"/>
      <c r="L1334" s="161"/>
      <c r="M1334" s="161" t="s">
        <v>1053</v>
      </c>
      <c r="N1334" s="158" t="s">
        <v>140</v>
      </c>
      <c r="O1334" s="161"/>
    </row>
    <row r="1335" spans="1:15" ht="15" customHeight="1">
      <c r="A1335" s="161">
        <v>1334</v>
      </c>
      <c r="B1335" s="162">
        <v>60000000684</v>
      </c>
      <c r="C1335" s="158" t="s">
        <v>302</v>
      </c>
      <c r="D1335" s="158" t="s">
        <v>30</v>
      </c>
      <c r="E1335" s="161" t="s">
        <v>2032</v>
      </c>
      <c r="F1335" s="161">
        <v>42</v>
      </c>
      <c r="G1335" s="161">
        <v>42</v>
      </c>
      <c r="H1335" s="161">
        <v>2</v>
      </c>
      <c r="I1335" s="161" t="s">
        <v>303</v>
      </c>
      <c r="J1335" s="161" t="s">
        <v>296</v>
      </c>
      <c r="K1335" s="161"/>
      <c r="L1335" s="161"/>
      <c r="M1335" s="161" t="s">
        <v>1053</v>
      </c>
      <c r="N1335" s="158" t="s">
        <v>140</v>
      </c>
      <c r="O1335" s="161"/>
    </row>
    <row r="1336" spans="1:15" ht="15" customHeight="1">
      <c r="A1336" s="161">
        <v>1335</v>
      </c>
      <c r="B1336" s="162">
        <v>60000000685</v>
      </c>
      <c r="C1336" s="158" t="s">
        <v>254</v>
      </c>
      <c r="D1336" s="158" t="s">
        <v>20</v>
      </c>
      <c r="E1336" s="161" t="s">
        <v>2037</v>
      </c>
      <c r="F1336" s="161">
        <v>34</v>
      </c>
      <c r="G1336" s="161">
        <v>34</v>
      </c>
      <c r="H1336" s="161">
        <v>1</v>
      </c>
      <c r="I1336" s="161" t="s">
        <v>194</v>
      </c>
      <c r="J1336" s="161" t="s">
        <v>296</v>
      </c>
      <c r="K1336" s="161"/>
      <c r="L1336" s="161"/>
      <c r="M1336" s="161" t="s">
        <v>1050</v>
      </c>
      <c r="N1336" s="158" t="s">
        <v>140</v>
      </c>
      <c r="O1336" s="161"/>
    </row>
    <row r="1337" spans="1:15" ht="15" customHeight="1">
      <c r="A1337" s="161">
        <v>1336</v>
      </c>
      <c r="B1337" s="162">
        <v>60000000686</v>
      </c>
      <c r="C1337" s="158" t="s">
        <v>254</v>
      </c>
      <c r="D1337" s="158" t="s">
        <v>20</v>
      </c>
      <c r="E1337" s="161" t="s">
        <v>2037</v>
      </c>
      <c r="F1337" s="161">
        <v>32</v>
      </c>
      <c r="G1337" s="161">
        <v>32</v>
      </c>
      <c r="H1337" s="161">
        <v>1</v>
      </c>
      <c r="I1337" s="161" t="s">
        <v>194</v>
      </c>
      <c r="J1337" s="161" t="s">
        <v>296</v>
      </c>
      <c r="K1337" s="161"/>
      <c r="L1337" s="161"/>
      <c r="M1337" s="161" t="s">
        <v>1050</v>
      </c>
      <c r="N1337" s="158" t="s">
        <v>140</v>
      </c>
      <c r="O1337" s="161"/>
    </row>
    <row r="1338" spans="1:15" ht="15" customHeight="1">
      <c r="A1338" s="161">
        <v>1337</v>
      </c>
      <c r="B1338" s="162">
        <v>60000000687</v>
      </c>
      <c r="C1338" s="158" t="s">
        <v>254</v>
      </c>
      <c r="D1338" s="158" t="s">
        <v>20</v>
      </c>
      <c r="E1338" s="161" t="s">
        <v>2037</v>
      </c>
      <c r="F1338" s="161">
        <v>32</v>
      </c>
      <c r="G1338" s="161">
        <v>32</v>
      </c>
      <c r="H1338" s="161">
        <v>1</v>
      </c>
      <c r="I1338" s="161" t="s">
        <v>194</v>
      </c>
      <c r="J1338" s="161" t="s">
        <v>296</v>
      </c>
      <c r="K1338" s="161"/>
      <c r="L1338" s="161"/>
      <c r="M1338" s="161" t="s">
        <v>1050</v>
      </c>
      <c r="N1338" s="158" t="s">
        <v>140</v>
      </c>
      <c r="O1338" s="161"/>
    </row>
    <row r="1339" spans="1:15" ht="15" customHeight="1">
      <c r="A1339" s="161">
        <v>1338</v>
      </c>
      <c r="B1339" s="162">
        <v>60000000688</v>
      </c>
      <c r="C1339" s="158" t="s">
        <v>254</v>
      </c>
      <c r="D1339" s="158" t="s">
        <v>20</v>
      </c>
      <c r="E1339" s="161" t="s">
        <v>2037</v>
      </c>
      <c r="F1339" s="161">
        <v>32</v>
      </c>
      <c r="G1339" s="161">
        <v>32</v>
      </c>
      <c r="H1339" s="161">
        <v>1</v>
      </c>
      <c r="I1339" s="161" t="s">
        <v>194</v>
      </c>
      <c r="J1339" s="161" t="s">
        <v>296</v>
      </c>
      <c r="K1339" s="161"/>
      <c r="L1339" s="161"/>
      <c r="M1339" s="161" t="s">
        <v>1050</v>
      </c>
      <c r="N1339" s="158" t="s">
        <v>140</v>
      </c>
      <c r="O1339" s="161"/>
    </row>
    <row r="1340" spans="1:15" ht="15" customHeight="1">
      <c r="A1340" s="161">
        <v>1339</v>
      </c>
      <c r="B1340" s="162">
        <v>60000000689</v>
      </c>
      <c r="C1340" s="158" t="s">
        <v>254</v>
      </c>
      <c r="D1340" s="158" t="s">
        <v>20</v>
      </c>
      <c r="E1340" s="161" t="s">
        <v>2037</v>
      </c>
      <c r="F1340" s="161">
        <v>42</v>
      </c>
      <c r="G1340" s="161">
        <v>42</v>
      </c>
      <c r="H1340" s="161">
        <v>1</v>
      </c>
      <c r="I1340" s="161" t="s">
        <v>194</v>
      </c>
      <c r="J1340" s="161" t="s">
        <v>296</v>
      </c>
      <c r="K1340" s="161"/>
      <c r="L1340" s="161"/>
      <c r="M1340" s="161" t="s">
        <v>1040</v>
      </c>
      <c r="N1340" s="158" t="s">
        <v>140</v>
      </c>
      <c r="O1340" s="161"/>
    </row>
    <row r="1341" spans="1:15" ht="15" customHeight="1">
      <c r="A1341" s="161">
        <v>1340</v>
      </c>
      <c r="B1341" s="162">
        <v>60000000690</v>
      </c>
      <c r="C1341" s="158" t="s">
        <v>254</v>
      </c>
      <c r="D1341" s="158" t="s">
        <v>20</v>
      </c>
      <c r="E1341" s="161" t="s">
        <v>2037</v>
      </c>
      <c r="F1341" s="161">
        <v>30</v>
      </c>
      <c r="G1341" s="161">
        <v>30</v>
      </c>
      <c r="H1341" s="161">
        <v>1</v>
      </c>
      <c r="I1341" s="161" t="s">
        <v>304</v>
      </c>
      <c r="J1341" s="161" t="s">
        <v>18</v>
      </c>
      <c r="K1341" s="161"/>
      <c r="L1341" s="161"/>
      <c r="M1341" s="161" t="s">
        <v>1139</v>
      </c>
      <c r="N1341" s="158" t="s">
        <v>140</v>
      </c>
      <c r="O1341" s="161"/>
    </row>
    <row r="1342" spans="1:15" ht="15" customHeight="1">
      <c r="A1342" s="161">
        <v>1341</v>
      </c>
      <c r="B1342" s="162">
        <v>60000000691</v>
      </c>
      <c r="C1342" s="158" t="s">
        <v>254</v>
      </c>
      <c r="D1342" s="158" t="s">
        <v>20</v>
      </c>
      <c r="E1342" s="161" t="s">
        <v>2037</v>
      </c>
      <c r="F1342" s="161">
        <v>30</v>
      </c>
      <c r="G1342" s="161">
        <v>30</v>
      </c>
      <c r="H1342" s="161">
        <v>1</v>
      </c>
      <c r="I1342" s="161" t="s">
        <v>304</v>
      </c>
      <c r="J1342" s="161" t="s">
        <v>18</v>
      </c>
      <c r="K1342" s="161"/>
      <c r="L1342" s="161"/>
      <c r="M1342" s="161" t="s">
        <v>1139</v>
      </c>
      <c r="N1342" s="158" t="s">
        <v>140</v>
      </c>
      <c r="O1342" s="161"/>
    </row>
    <row r="1343" spans="1:15" ht="15" customHeight="1">
      <c r="A1343" s="161">
        <v>1342</v>
      </c>
      <c r="B1343" s="162">
        <v>60000000692</v>
      </c>
      <c r="C1343" s="158" t="s">
        <v>305</v>
      </c>
      <c r="D1343" s="158" t="s">
        <v>30</v>
      </c>
      <c r="E1343" s="161" t="s">
        <v>2032</v>
      </c>
      <c r="F1343" s="161">
        <v>938</v>
      </c>
      <c r="G1343" s="161">
        <v>938</v>
      </c>
      <c r="H1343" s="161">
        <v>1</v>
      </c>
      <c r="I1343" s="161" t="s">
        <v>306</v>
      </c>
      <c r="J1343" s="161" t="s">
        <v>296</v>
      </c>
      <c r="K1343" s="161" t="s">
        <v>1141</v>
      </c>
      <c r="L1343" s="161"/>
      <c r="M1343" s="161" t="s">
        <v>1050</v>
      </c>
      <c r="N1343" s="158" t="s">
        <v>307</v>
      </c>
      <c r="O1343" s="161"/>
    </row>
    <row r="1344" spans="1:15" ht="15" customHeight="1">
      <c r="A1344" s="161">
        <v>1343</v>
      </c>
      <c r="B1344" s="162">
        <v>60000000693</v>
      </c>
      <c r="C1344" s="158" t="s">
        <v>308</v>
      </c>
      <c r="D1344" s="158" t="s">
        <v>20</v>
      </c>
      <c r="E1344" s="161" t="s">
        <v>2037</v>
      </c>
      <c r="F1344" s="161">
        <v>414</v>
      </c>
      <c r="G1344" s="161">
        <v>770</v>
      </c>
      <c r="H1344" s="161">
        <v>1</v>
      </c>
      <c r="I1344" s="161" t="s">
        <v>309</v>
      </c>
      <c r="J1344" s="161" t="s">
        <v>18</v>
      </c>
      <c r="K1344" s="161">
        <v>38</v>
      </c>
      <c r="L1344" s="161">
        <v>91</v>
      </c>
      <c r="M1344" s="161" t="s">
        <v>1063</v>
      </c>
      <c r="N1344" s="158" t="s">
        <v>76</v>
      </c>
      <c r="O1344" s="161"/>
    </row>
    <row r="1345" spans="1:15" ht="15" customHeight="1">
      <c r="A1345" s="161">
        <v>1344</v>
      </c>
      <c r="B1345" s="162">
        <v>60000000694</v>
      </c>
      <c r="C1345" s="158" t="s">
        <v>64</v>
      </c>
      <c r="D1345" s="158" t="s">
        <v>20</v>
      </c>
      <c r="E1345" s="161" t="s">
        <v>2037</v>
      </c>
      <c r="F1345" s="161">
        <v>656</v>
      </c>
      <c r="G1345" s="161">
        <v>656</v>
      </c>
      <c r="H1345" s="161">
        <v>1</v>
      </c>
      <c r="I1345" s="161" t="s">
        <v>309</v>
      </c>
      <c r="J1345" s="161" t="s">
        <v>42</v>
      </c>
      <c r="K1345" s="161" t="s">
        <v>1142</v>
      </c>
      <c r="L1345" s="161">
        <v>200</v>
      </c>
      <c r="M1345" s="161" t="s">
        <v>1038</v>
      </c>
      <c r="N1345" s="158" t="s">
        <v>36</v>
      </c>
      <c r="O1345" s="161"/>
    </row>
    <row r="1346" spans="1:15" ht="15" customHeight="1">
      <c r="A1346" s="161">
        <v>1345</v>
      </c>
      <c r="B1346" s="162">
        <v>60000000695</v>
      </c>
      <c r="C1346" s="158" t="s">
        <v>64</v>
      </c>
      <c r="D1346" s="158" t="s">
        <v>20</v>
      </c>
      <c r="E1346" s="161" t="s">
        <v>2037</v>
      </c>
      <c r="F1346" s="161">
        <v>196</v>
      </c>
      <c r="G1346" s="161">
        <v>196</v>
      </c>
      <c r="H1346" s="161">
        <v>1</v>
      </c>
      <c r="I1346" s="161" t="s">
        <v>309</v>
      </c>
      <c r="J1346" s="161" t="s">
        <v>42</v>
      </c>
      <c r="K1346" s="161" t="s">
        <v>1142</v>
      </c>
      <c r="L1346" s="161">
        <v>130</v>
      </c>
      <c r="M1346" s="161" t="s">
        <v>1040</v>
      </c>
      <c r="N1346" s="158" t="s">
        <v>36</v>
      </c>
      <c r="O1346" s="161"/>
    </row>
    <row r="1347" spans="1:15" ht="15" customHeight="1">
      <c r="A1347" s="161">
        <v>1346</v>
      </c>
      <c r="B1347" s="162">
        <v>60000000696</v>
      </c>
      <c r="C1347" s="158" t="s">
        <v>154</v>
      </c>
      <c r="D1347" s="158" t="s">
        <v>20</v>
      </c>
      <c r="E1347" s="161" t="s">
        <v>2039</v>
      </c>
      <c r="F1347" s="161">
        <v>442</v>
      </c>
      <c r="G1347" s="161">
        <v>442</v>
      </c>
      <c r="H1347" s="161">
        <v>1</v>
      </c>
      <c r="I1347" s="161" t="s">
        <v>309</v>
      </c>
      <c r="J1347" s="161" t="s">
        <v>42</v>
      </c>
      <c r="K1347" s="161" t="s">
        <v>1142</v>
      </c>
      <c r="L1347" s="161">
        <v>160</v>
      </c>
      <c r="M1347" s="161" t="s">
        <v>1048</v>
      </c>
      <c r="N1347" s="158" t="s">
        <v>36</v>
      </c>
      <c r="O1347" s="161"/>
    </row>
    <row r="1348" spans="1:15" ht="15" customHeight="1">
      <c r="A1348" s="161">
        <v>1347</v>
      </c>
      <c r="B1348" s="162">
        <v>60000000697</v>
      </c>
      <c r="C1348" s="158" t="s">
        <v>154</v>
      </c>
      <c r="D1348" s="158" t="s">
        <v>20</v>
      </c>
      <c r="E1348" s="161" t="s">
        <v>2039</v>
      </c>
      <c r="F1348" s="161">
        <v>432</v>
      </c>
      <c r="G1348" s="161">
        <v>432</v>
      </c>
      <c r="H1348" s="161">
        <v>1</v>
      </c>
      <c r="I1348" s="161" t="s">
        <v>309</v>
      </c>
      <c r="J1348" s="161" t="s">
        <v>42</v>
      </c>
      <c r="K1348" s="161" t="s">
        <v>825</v>
      </c>
      <c r="L1348" s="161">
        <v>130</v>
      </c>
      <c r="M1348" s="161" t="s">
        <v>1050</v>
      </c>
      <c r="N1348" s="158" t="s">
        <v>36</v>
      </c>
      <c r="O1348" s="161"/>
    </row>
    <row r="1349" spans="1:15" ht="15" customHeight="1">
      <c r="A1349" s="161">
        <v>1348</v>
      </c>
      <c r="B1349" s="162">
        <v>60000000698</v>
      </c>
      <c r="C1349" s="158" t="s">
        <v>310</v>
      </c>
      <c r="D1349" s="158" t="s">
        <v>20</v>
      </c>
      <c r="E1349" s="161" t="s">
        <v>2037</v>
      </c>
      <c r="F1349" s="161">
        <v>158</v>
      </c>
      <c r="G1349" s="161">
        <v>158</v>
      </c>
      <c r="H1349" s="161">
        <v>1</v>
      </c>
      <c r="I1349" s="161" t="s">
        <v>309</v>
      </c>
      <c r="J1349" s="161" t="s">
        <v>42</v>
      </c>
      <c r="K1349" s="161" t="s">
        <v>821</v>
      </c>
      <c r="L1349" s="161">
        <v>70</v>
      </c>
      <c r="M1349" s="161" t="s">
        <v>1107</v>
      </c>
      <c r="N1349" s="158" t="s">
        <v>36</v>
      </c>
      <c r="O1349" s="161"/>
    </row>
    <row r="1350" spans="1:15" ht="15" customHeight="1">
      <c r="A1350" s="161">
        <v>1349</v>
      </c>
      <c r="B1350" s="162">
        <v>60000000699</v>
      </c>
      <c r="C1350" s="158" t="s">
        <v>154</v>
      </c>
      <c r="D1350" s="158" t="s">
        <v>20</v>
      </c>
      <c r="E1350" s="161" t="s">
        <v>2039</v>
      </c>
      <c r="F1350" s="161">
        <v>350</v>
      </c>
      <c r="G1350" s="161">
        <v>350</v>
      </c>
      <c r="H1350" s="161">
        <v>1</v>
      </c>
      <c r="I1350" s="161" t="s">
        <v>309</v>
      </c>
      <c r="J1350" s="161" t="s">
        <v>42</v>
      </c>
      <c r="K1350" s="161">
        <v>50</v>
      </c>
      <c r="L1350" s="161">
        <v>90</v>
      </c>
      <c r="M1350" s="161" t="s">
        <v>1048</v>
      </c>
      <c r="N1350" s="158" t="s">
        <v>36</v>
      </c>
      <c r="O1350" s="161"/>
    </row>
    <row r="1351" spans="1:15" ht="15" customHeight="1">
      <c r="A1351" s="161">
        <v>1350</v>
      </c>
      <c r="B1351" s="162">
        <v>60000000700</v>
      </c>
      <c r="C1351" s="158" t="s">
        <v>58</v>
      </c>
      <c r="D1351" s="158" t="s">
        <v>20</v>
      </c>
      <c r="E1351" s="161" t="s">
        <v>2038</v>
      </c>
      <c r="F1351" s="161">
        <v>412</v>
      </c>
      <c r="G1351" s="161">
        <v>412</v>
      </c>
      <c r="H1351" s="161">
        <v>1</v>
      </c>
      <c r="I1351" s="161" t="s">
        <v>309</v>
      </c>
      <c r="J1351" s="161" t="s">
        <v>42</v>
      </c>
      <c r="K1351" s="161" t="s">
        <v>810</v>
      </c>
      <c r="L1351" s="161">
        <v>110</v>
      </c>
      <c r="M1351" s="161" t="s">
        <v>1048</v>
      </c>
      <c r="N1351" s="158" t="s">
        <v>149</v>
      </c>
      <c r="O1351" s="161"/>
    </row>
    <row r="1352" spans="1:15" ht="15" customHeight="1">
      <c r="A1352" s="161">
        <v>1351</v>
      </c>
      <c r="B1352" s="162">
        <v>60000000701</v>
      </c>
      <c r="C1352" s="158" t="s">
        <v>154</v>
      </c>
      <c r="D1352" s="158" t="s">
        <v>20</v>
      </c>
      <c r="E1352" s="161" t="s">
        <v>2039</v>
      </c>
      <c r="F1352" s="161">
        <v>162</v>
      </c>
      <c r="G1352" s="161">
        <v>162</v>
      </c>
      <c r="H1352" s="161">
        <v>1</v>
      </c>
      <c r="I1352" s="161" t="s">
        <v>309</v>
      </c>
      <c r="J1352" s="161" t="s">
        <v>42</v>
      </c>
      <c r="K1352" s="161" t="s">
        <v>825</v>
      </c>
      <c r="L1352" s="161">
        <v>80</v>
      </c>
      <c r="M1352" s="161" t="s">
        <v>1048</v>
      </c>
      <c r="N1352" s="158" t="s">
        <v>36</v>
      </c>
      <c r="O1352" s="161"/>
    </row>
    <row r="1353" spans="1:15" ht="15" customHeight="1">
      <c r="A1353" s="161">
        <v>1352</v>
      </c>
      <c r="B1353" s="162">
        <v>60000000702</v>
      </c>
      <c r="C1353" s="158" t="s">
        <v>154</v>
      </c>
      <c r="D1353" s="158" t="s">
        <v>20</v>
      </c>
      <c r="E1353" s="161" t="s">
        <v>2039</v>
      </c>
      <c r="F1353" s="161">
        <v>492</v>
      </c>
      <c r="G1353" s="161">
        <v>492</v>
      </c>
      <c r="H1353" s="161">
        <v>1</v>
      </c>
      <c r="I1353" s="161" t="s">
        <v>309</v>
      </c>
      <c r="J1353" s="161" t="s">
        <v>42</v>
      </c>
      <c r="K1353" s="161" t="s">
        <v>810</v>
      </c>
      <c r="L1353" s="161">
        <v>150</v>
      </c>
      <c r="M1353" s="161" t="s">
        <v>1046</v>
      </c>
      <c r="N1353" s="158" t="s">
        <v>36</v>
      </c>
      <c r="O1353" s="161"/>
    </row>
    <row r="1354" spans="1:15" ht="15" customHeight="1">
      <c r="A1354" s="161">
        <v>1353</v>
      </c>
      <c r="B1354" s="162">
        <v>60000000703</v>
      </c>
      <c r="C1354" s="158" t="s">
        <v>14</v>
      </c>
      <c r="D1354" s="158" t="s">
        <v>20</v>
      </c>
      <c r="E1354" s="161" t="s">
        <v>2039</v>
      </c>
      <c r="F1354" s="161">
        <v>222</v>
      </c>
      <c r="G1354" s="161">
        <v>222</v>
      </c>
      <c r="H1354" s="161">
        <v>1</v>
      </c>
      <c r="I1354" s="161" t="s">
        <v>309</v>
      </c>
      <c r="J1354" s="161" t="s">
        <v>42</v>
      </c>
      <c r="K1354" s="161" t="s">
        <v>821</v>
      </c>
      <c r="L1354" s="161">
        <v>70</v>
      </c>
      <c r="M1354" s="161" t="s">
        <v>1144</v>
      </c>
      <c r="N1354" s="158" t="s">
        <v>36</v>
      </c>
      <c r="O1354" s="161"/>
    </row>
    <row r="1355" spans="1:15" ht="15" customHeight="1">
      <c r="A1355" s="161">
        <v>1354</v>
      </c>
      <c r="B1355" s="162">
        <v>60000000704</v>
      </c>
      <c r="C1355" s="158" t="s">
        <v>52</v>
      </c>
      <c r="D1355" s="158" t="s">
        <v>20</v>
      </c>
      <c r="E1355" s="161" t="s">
        <v>2037</v>
      </c>
      <c r="F1355" s="161">
        <v>260</v>
      </c>
      <c r="G1355" s="161">
        <v>260</v>
      </c>
      <c r="H1355" s="161">
        <v>1</v>
      </c>
      <c r="I1355" s="161" t="s">
        <v>309</v>
      </c>
      <c r="J1355" s="161" t="s">
        <v>42</v>
      </c>
      <c r="K1355" s="161" t="s">
        <v>821</v>
      </c>
      <c r="L1355" s="161">
        <v>120</v>
      </c>
      <c r="M1355" s="161" t="s">
        <v>1040</v>
      </c>
      <c r="N1355" s="158" t="s">
        <v>25</v>
      </c>
      <c r="O1355" s="161"/>
    </row>
    <row r="1356" spans="1:15" ht="15" customHeight="1">
      <c r="A1356" s="161">
        <v>1355</v>
      </c>
      <c r="B1356" s="162">
        <v>60000000705</v>
      </c>
      <c r="C1356" s="158" t="s">
        <v>64</v>
      </c>
      <c r="D1356" s="158" t="s">
        <v>20</v>
      </c>
      <c r="E1356" s="161" t="s">
        <v>2037</v>
      </c>
      <c r="F1356" s="161">
        <v>404</v>
      </c>
      <c r="G1356" s="161">
        <v>404</v>
      </c>
      <c r="H1356" s="161">
        <v>1</v>
      </c>
      <c r="I1356" s="161" t="s">
        <v>309</v>
      </c>
      <c r="J1356" s="161" t="s">
        <v>67</v>
      </c>
      <c r="K1356" s="161" t="s">
        <v>821</v>
      </c>
      <c r="L1356" s="161">
        <v>90</v>
      </c>
      <c r="M1356" s="161" t="s">
        <v>1046</v>
      </c>
      <c r="N1356" s="158" t="s">
        <v>149</v>
      </c>
      <c r="O1356" s="161"/>
    </row>
    <row r="1357" spans="1:15" ht="15" customHeight="1">
      <c r="A1357" s="161">
        <v>1356</v>
      </c>
      <c r="B1357" s="162">
        <v>60000000706</v>
      </c>
      <c r="C1357" s="158" t="s">
        <v>154</v>
      </c>
      <c r="D1357" s="158" t="s">
        <v>20</v>
      </c>
      <c r="E1357" s="161" t="s">
        <v>2039</v>
      </c>
      <c r="F1357" s="161">
        <v>336</v>
      </c>
      <c r="G1357" s="161">
        <v>336</v>
      </c>
      <c r="H1357" s="161">
        <v>1</v>
      </c>
      <c r="I1357" s="161" t="s">
        <v>309</v>
      </c>
      <c r="J1357" s="161" t="s">
        <v>42</v>
      </c>
      <c r="K1357" s="161" t="s">
        <v>825</v>
      </c>
      <c r="L1357" s="161">
        <v>100</v>
      </c>
      <c r="M1357" s="161" t="s">
        <v>1040</v>
      </c>
      <c r="N1357" s="158" t="s">
        <v>36</v>
      </c>
      <c r="O1357" s="161"/>
    </row>
    <row r="1358" spans="1:15" ht="15" customHeight="1">
      <c r="A1358" s="161">
        <v>1357</v>
      </c>
      <c r="B1358" s="162">
        <v>60000000707</v>
      </c>
      <c r="C1358" s="158" t="s">
        <v>52</v>
      </c>
      <c r="D1358" s="158" t="s">
        <v>20</v>
      </c>
      <c r="E1358" s="161" t="s">
        <v>2039</v>
      </c>
      <c r="F1358" s="161">
        <v>226</v>
      </c>
      <c r="G1358" s="161">
        <v>226</v>
      </c>
      <c r="H1358" s="161">
        <v>1</v>
      </c>
      <c r="I1358" s="161" t="s">
        <v>309</v>
      </c>
      <c r="J1358" s="161" t="s">
        <v>42</v>
      </c>
      <c r="K1358" s="161" t="s">
        <v>810</v>
      </c>
      <c r="L1358" s="161">
        <v>90</v>
      </c>
      <c r="M1358" s="161" t="s">
        <v>1038</v>
      </c>
      <c r="N1358" s="158" t="s">
        <v>25</v>
      </c>
      <c r="O1358" s="161"/>
    </row>
    <row r="1359" spans="1:15" ht="15" customHeight="1">
      <c r="A1359" s="161">
        <v>1358</v>
      </c>
      <c r="B1359" s="162">
        <v>60000000708</v>
      </c>
      <c r="C1359" s="158" t="s">
        <v>311</v>
      </c>
      <c r="D1359" s="158" t="s">
        <v>20</v>
      </c>
      <c r="E1359" s="161" t="s">
        <v>2037</v>
      </c>
      <c r="F1359" s="161">
        <v>298</v>
      </c>
      <c r="G1359" s="161">
        <v>298</v>
      </c>
      <c r="H1359" s="161">
        <v>1</v>
      </c>
      <c r="I1359" s="161" t="s">
        <v>309</v>
      </c>
      <c r="J1359" s="161" t="s">
        <v>42</v>
      </c>
      <c r="K1359" s="161" t="s">
        <v>1142</v>
      </c>
      <c r="L1359" s="161">
        <v>70</v>
      </c>
      <c r="M1359" s="161" t="s">
        <v>1038</v>
      </c>
      <c r="N1359" s="158" t="s">
        <v>117</v>
      </c>
      <c r="O1359" s="161"/>
    </row>
    <row r="1360" spans="1:15" ht="15" customHeight="1">
      <c r="A1360" s="161">
        <v>1359</v>
      </c>
      <c r="B1360" s="162">
        <v>60000000709</v>
      </c>
      <c r="C1360" s="158" t="s">
        <v>52</v>
      </c>
      <c r="D1360" s="158" t="s">
        <v>20</v>
      </c>
      <c r="E1360" s="161" t="s">
        <v>2037</v>
      </c>
      <c r="F1360" s="161">
        <v>174</v>
      </c>
      <c r="G1360" s="161">
        <v>174</v>
      </c>
      <c r="H1360" s="161">
        <v>1</v>
      </c>
      <c r="I1360" s="161" t="s">
        <v>309</v>
      </c>
      <c r="J1360" s="161" t="s">
        <v>67</v>
      </c>
      <c r="K1360" s="161" t="s">
        <v>1142</v>
      </c>
      <c r="L1360" s="161">
        <v>70</v>
      </c>
      <c r="M1360" s="161" t="s">
        <v>1040</v>
      </c>
      <c r="N1360" s="158" t="s">
        <v>170</v>
      </c>
      <c r="O1360" s="161"/>
    </row>
    <row r="1361" spans="1:15" ht="15" customHeight="1">
      <c r="A1361" s="161">
        <v>1360</v>
      </c>
      <c r="B1361" s="162">
        <v>60000000710</v>
      </c>
      <c r="C1361" s="158" t="s">
        <v>64</v>
      </c>
      <c r="D1361" s="158" t="s">
        <v>20</v>
      </c>
      <c r="E1361" s="161" t="s">
        <v>2037</v>
      </c>
      <c r="F1361" s="161">
        <v>372</v>
      </c>
      <c r="G1361" s="161">
        <v>372</v>
      </c>
      <c r="H1361" s="161">
        <v>1</v>
      </c>
      <c r="I1361" s="161" t="s">
        <v>309</v>
      </c>
      <c r="J1361" s="161" t="s">
        <v>42</v>
      </c>
      <c r="K1361" s="161" t="s">
        <v>825</v>
      </c>
      <c r="L1361" s="161">
        <v>170</v>
      </c>
      <c r="M1361" s="161" t="s">
        <v>1063</v>
      </c>
      <c r="N1361" s="158" t="s">
        <v>36</v>
      </c>
      <c r="O1361" s="161"/>
    </row>
    <row r="1362" spans="1:15" ht="15" customHeight="1">
      <c r="A1362" s="161">
        <v>1361</v>
      </c>
      <c r="B1362" s="162">
        <v>60000000711</v>
      </c>
      <c r="C1362" s="158" t="s">
        <v>14</v>
      </c>
      <c r="D1362" s="158" t="s">
        <v>20</v>
      </c>
      <c r="E1362" s="161" t="s">
        <v>2039</v>
      </c>
      <c r="F1362" s="161">
        <v>130</v>
      </c>
      <c r="G1362" s="161">
        <v>130</v>
      </c>
      <c r="H1362" s="161">
        <v>1</v>
      </c>
      <c r="I1362" s="161" t="s">
        <v>309</v>
      </c>
      <c r="J1362" s="161" t="s">
        <v>42</v>
      </c>
      <c r="K1362" s="161">
        <v>46</v>
      </c>
      <c r="L1362" s="161">
        <v>90</v>
      </c>
      <c r="M1362" s="161" t="s">
        <v>1053</v>
      </c>
      <c r="N1362" s="158" t="s">
        <v>36</v>
      </c>
      <c r="O1362" s="161"/>
    </row>
    <row r="1363" spans="1:15" ht="15" customHeight="1">
      <c r="A1363" s="161">
        <v>1362</v>
      </c>
      <c r="B1363" s="162">
        <v>60000000712</v>
      </c>
      <c r="C1363" s="158" t="s">
        <v>14</v>
      </c>
      <c r="D1363" s="158" t="s">
        <v>20</v>
      </c>
      <c r="E1363" s="161" t="s">
        <v>2037</v>
      </c>
      <c r="F1363" s="161">
        <v>156</v>
      </c>
      <c r="G1363" s="161">
        <v>156</v>
      </c>
      <c r="H1363" s="161">
        <v>1</v>
      </c>
      <c r="I1363" s="161" t="s">
        <v>309</v>
      </c>
      <c r="J1363" s="161" t="s">
        <v>42</v>
      </c>
      <c r="K1363" s="161" t="s">
        <v>825</v>
      </c>
      <c r="L1363" s="161">
        <v>60</v>
      </c>
      <c r="M1363" s="161" t="s">
        <v>1046</v>
      </c>
      <c r="N1363" s="158" t="s">
        <v>36</v>
      </c>
      <c r="O1363" s="161"/>
    </row>
    <row r="1364" spans="1:15" ht="15" customHeight="1">
      <c r="A1364" s="161">
        <v>1363</v>
      </c>
      <c r="B1364" s="162">
        <v>60000000713</v>
      </c>
      <c r="C1364" s="158" t="s">
        <v>310</v>
      </c>
      <c r="D1364" s="158" t="s">
        <v>20</v>
      </c>
      <c r="E1364" s="161" t="s">
        <v>2037</v>
      </c>
      <c r="F1364" s="161">
        <v>102</v>
      </c>
      <c r="G1364" s="161">
        <v>102</v>
      </c>
      <c r="H1364" s="161">
        <v>1</v>
      </c>
      <c r="I1364" s="161" t="s">
        <v>309</v>
      </c>
      <c r="J1364" s="161" t="s">
        <v>42</v>
      </c>
      <c r="K1364" s="161" t="s">
        <v>810</v>
      </c>
      <c r="L1364" s="161">
        <v>60</v>
      </c>
      <c r="M1364" s="161" t="s">
        <v>1048</v>
      </c>
      <c r="N1364" s="158" t="s">
        <v>36</v>
      </c>
      <c r="O1364" s="161"/>
    </row>
    <row r="1365" spans="1:15" ht="15" customHeight="1">
      <c r="A1365" s="161">
        <v>1364</v>
      </c>
      <c r="B1365" s="162">
        <v>60000000714</v>
      </c>
      <c r="C1365" s="158" t="s">
        <v>310</v>
      </c>
      <c r="D1365" s="158" t="s">
        <v>20</v>
      </c>
      <c r="E1365" s="161" t="s">
        <v>2037</v>
      </c>
      <c r="F1365" s="161">
        <v>102</v>
      </c>
      <c r="G1365" s="161">
        <v>102</v>
      </c>
      <c r="H1365" s="161">
        <v>1</v>
      </c>
      <c r="I1365" s="161" t="s">
        <v>309</v>
      </c>
      <c r="J1365" s="161" t="s">
        <v>42</v>
      </c>
      <c r="K1365" s="161" t="s">
        <v>810</v>
      </c>
      <c r="L1365" s="161">
        <v>60</v>
      </c>
      <c r="M1365" s="161" t="s">
        <v>1048</v>
      </c>
      <c r="N1365" s="158" t="s">
        <v>36</v>
      </c>
      <c r="O1365" s="161"/>
    </row>
    <row r="1366" spans="1:15" ht="15" customHeight="1">
      <c r="A1366" s="161">
        <v>1365</v>
      </c>
      <c r="B1366" s="162">
        <v>60000000715</v>
      </c>
      <c r="C1366" s="158" t="s">
        <v>64</v>
      </c>
      <c r="D1366" s="158" t="s">
        <v>20</v>
      </c>
      <c r="E1366" s="161" t="s">
        <v>2037</v>
      </c>
      <c r="F1366" s="161">
        <v>508</v>
      </c>
      <c r="G1366" s="161">
        <v>508</v>
      </c>
      <c r="H1366" s="161">
        <v>1</v>
      </c>
      <c r="I1366" s="161" t="s">
        <v>309</v>
      </c>
      <c r="J1366" s="161" t="s">
        <v>42</v>
      </c>
      <c r="K1366" s="161" t="s">
        <v>1142</v>
      </c>
      <c r="L1366" s="161">
        <v>200</v>
      </c>
      <c r="M1366" s="161" t="s">
        <v>1064</v>
      </c>
      <c r="N1366" s="158" t="s">
        <v>36</v>
      </c>
      <c r="O1366" s="161"/>
    </row>
    <row r="1367" spans="1:15" ht="15" customHeight="1">
      <c r="A1367" s="161">
        <v>1366</v>
      </c>
      <c r="B1367" s="162">
        <v>60000000716</v>
      </c>
      <c r="C1367" s="158" t="s">
        <v>14</v>
      </c>
      <c r="D1367" s="158" t="s">
        <v>20</v>
      </c>
      <c r="E1367" s="161" t="s">
        <v>2037</v>
      </c>
      <c r="F1367" s="161">
        <v>74</v>
      </c>
      <c r="G1367" s="161">
        <v>74</v>
      </c>
      <c r="H1367" s="161">
        <v>1</v>
      </c>
      <c r="I1367" s="161" t="s">
        <v>309</v>
      </c>
      <c r="J1367" s="161" t="s">
        <v>42</v>
      </c>
      <c r="K1367" s="161" t="s">
        <v>1142</v>
      </c>
      <c r="L1367" s="161">
        <v>80</v>
      </c>
      <c r="M1367" s="161" t="s">
        <v>1063</v>
      </c>
      <c r="N1367" s="158" t="s">
        <v>25</v>
      </c>
      <c r="O1367" s="161"/>
    </row>
    <row r="1368" spans="1:15" ht="15" customHeight="1">
      <c r="A1368" s="161">
        <v>1367</v>
      </c>
      <c r="B1368" s="162">
        <v>60000000717</v>
      </c>
      <c r="C1368" s="158" t="s">
        <v>64</v>
      </c>
      <c r="D1368" s="158" t="s">
        <v>20</v>
      </c>
      <c r="E1368" s="161" t="s">
        <v>2037</v>
      </c>
      <c r="F1368" s="161">
        <v>304</v>
      </c>
      <c r="G1368" s="161">
        <v>304</v>
      </c>
      <c r="H1368" s="161">
        <v>1</v>
      </c>
      <c r="I1368" s="161" t="s">
        <v>309</v>
      </c>
      <c r="J1368" s="161" t="s">
        <v>67</v>
      </c>
      <c r="K1368" s="161" t="s">
        <v>825</v>
      </c>
      <c r="L1368" s="161">
        <v>90</v>
      </c>
      <c r="M1368" s="161" t="s">
        <v>1046</v>
      </c>
      <c r="N1368" s="158" t="s">
        <v>149</v>
      </c>
      <c r="O1368" s="161"/>
    </row>
    <row r="1369" spans="1:15" ht="15" customHeight="1">
      <c r="A1369" s="161">
        <v>1368</v>
      </c>
      <c r="B1369" s="162">
        <v>60000000718</v>
      </c>
      <c r="C1369" s="158" t="s">
        <v>14</v>
      </c>
      <c r="D1369" s="158" t="s">
        <v>20</v>
      </c>
      <c r="E1369" s="161" t="s">
        <v>2037</v>
      </c>
      <c r="F1369" s="161">
        <v>124</v>
      </c>
      <c r="G1369" s="161">
        <v>124</v>
      </c>
      <c r="H1369" s="161">
        <v>1</v>
      </c>
      <c r="I1369" s="161" t="s">
        <v>309</v>
      </c>
      <c r="J1369" s="161" t="s">
        <v>42</v>
      </c>
      <c r="K1369" s="161" t="s">
        <v>1142</v>
      </c>
      <c r="L1369" s="161">
        <v>50</v>
      </c>
      <c r="M1369" s="161" t="s">
        <v>1064</v>
      </c>
      <c r="N1369" s="158" t="s">
        <v>36</v>
      </c>
      <c r="O1369" s="161"/>
    </row>
    <row r="1370" spans="1:15" ht="15" customHeight="1">
      <c r="A1370" s="161">
        <v>1369</v>
      </c>
      <c r="B1370" s="162">
        <v>60000000719</v>
      </c>
      <c r="C1370" s="158" t="s">
        <v>183</v>
      </c>
      <c r="D1370" s="158" t="s">
        <v>20</v>
      </c>
      <c r="E1370" s="161" t="s">
        <v>2037</v>
      </c>
      <c r="F1370" s="161">
        <v>434</v>
      </c>
      <c r="G1370" s="161">
        <v>434</v>
      </c>
      <c r="H1370" s="161">
        <v>1</v>
      </c>
      <c r="I1370" s="161" t="s">
        <v>309</v>
      </c>
      <c r="J1370" s="161" t="s">
        <v>42</v>
      </c>
      <c r="K1370" s="161" t="s">
        <v>1142</v>
      </c>
      <c r="L1370" s="161">
        <v>160</v>
      </c>
      <c r="M1370" s="161" t="s">
        <v>1038</v>
      </c>
      <c r="N1370" s="158" t="s">
        <v>36</v>
      </c>
      <c r="O1370" s="161"/>
    </row>
    <row r="1371" spans="1:15" ht="15" customHeight="1">
      <c r="A1371" s="161">
        <v>1370</v>
      </c>
      <c r="B1371" s="162">
        <v>60000000720</v>
      </c>
      <c r="C1371" s="158" t="s">
        <v>154</v>
      </c>
      <c r="D1371" s="158" t="s">
        <v>20</v>
      </c>
      <c r="E1371" s="161" t="s">
        <v>2038</v>
      </c>
      <c r="F1371" s="161">
        <v>210</v>
      </c>
      <c r="G1371" s="161">
        <v>210</v>
      </c>
      <c r="H1371" s="161">
        <v>1</v>
      </c>
      <c r="I1371" s="161" t="s">
        <v>309</v>
      </c>
      <c r="J1371" s="161" t="s">
        <v>42</v>
      </c>
      <c r="K1371" s="161" t="s">
        <v>1142</v>
      </c>
      <c r="L1371" s="161">
        <v>90</v>
      </c>
      <c r="M1371" s="161" t="s">
        <v>1038</v>
      </c>
      <c r="N1371" s="158" t="s">
        <v>36</v>
      </c>
      <c r="O1371" s="161"/>
    </row>
    <row r="1372" spans="1:15" ht="15" customHeight="1">
      <c r="A1372" s="161">
        <v>1371</v>
      </c>
      <c r="B1372" s="162">
        <v>60000000721</v>
      </c>
      <c r="C1372" s="158" t="s">
        <v>64</v>
      </c>
      <c r="D1372" s="158" t="s">
        <v>20</v>
      </c>
      <c r="E1372" s="161" t="s">
        <v>2037</v>
      </c>
      <c r="F1372" s="161">
        <v>508</v>
      </c>
      <c r="G1372" s="161">
        <v>508</v>
      </c>
      <c r="H1372" s="161">
        <v>1</v>
      </c>
      <c r="I1372" s="161" t="s">
        <v>309</v>
      </c>
      <c r="J1372" s="161" t="s">
        <v>67</v>
      </c>
      <c r="K1372" s="161" t="s">
        <v>828</v>
      </c>
      <c r="L1372" s="161">
        <v>80</v>
      </c>
      <c r="M1372" s="161" t="s">
        <v>1077</v>
      </c>
      <c r="N1372" s="158" t="s">
        <v>36</v>
      </c>
      <c r="O1372" s="161"/>
    </row>
    <row r="1373" spans="1:15" ht="15" customHeight="1">
      <c r="A1373" s="161">
        <v>1372</v>
      </c>
      <c r="B1373" s="162">
        <v>60000000722</v>
      </c>
      <c r="C1373" s="158" t="s">
        <v>64</v>
      </c>
      <c r="D1373" s="158" t="s">
        <v>20</v>
      </c>
      <c r="E1373" s="161" t="s">
        <v>2037</v>
      </c>
      <c r="F1373" s="161">
        <v>566</v>
      </c>
      <c r="G1373" s="161">
        <v>566</v>
      </c>
      <c r="H1373" s="161">
        <v>1</v>
      </c>
      <c r="I1373" s="161" t="s">
        <v>309</v>
      </c>
      <c r="J1373" s="161" t="s">
        <v>42</v>
      </c>
      <c r="K1373" s="161" t="s">
        <v>810</v>
      </c>
      <c r="L1373" s="161">
        <v>220</v>
      </c>
      <c r="M1373" s="161" t="s">
        <v>1048</v>
      </c>
      <c r="N1373" s="158" t="s">
        <v>36</v>
      </c>
      <c r="O1373" s="161"/>
    </row>
    <row r="1374" spans="1:15" ht="15" customHeight="1">
      <c r="A1374" s="161">
        <v>1373</v>
      </c>
      <c r="B1374" s="162">
        <v>60000000723</v>
      </c>
      <c r="C1374" s="158" t="s">
        <v>310</v>
      </c>
      <c r="D1374" s="158" t="s">
        <v>20</v>
      </c>
      <c r="E1374" s="161" t="s">
        <v>2037</v>
      </c>
      <c r="F1374" s="161">
        <v>102</v>
      </c>
      <c r="G1374" s="161">
        <v>102</v>
      </c>
      <c r="H1374" s="161">
        <v>1</v>
      </c>
      <c r="I1374" s="161" t="s">
        <v>309</v>
      </c>
      <c r="J1374" s="161" t="s">
        <v>42</v>
      </c>
      <c r="K1374" s="161" t="s">
        <v>810</v>
      </c>
      <c r="L1374" s="161">
        <v>70</v>
      </c>
      <c r="M1374" s="161" t="s">
        <v>1063</v>
      </c>
      <c r="N1374" s="158" t="s">
        <v>36</v>
      </c>
      <c r="O1374" s="161"/>
    </row>
    <row r="1375" spans="1:15" ht="15" customHeight="1">
      <c r="A1375" s="161">
        <v>1374</v>
      </c>
      <c r="B1375" s="162">
        <v>60000000724</v>
      </c>
      <c r="C1375" s="158" t="s">
        <v>64</v>
      </c>
      <c r="D1375" s="158" t="s">
        <v>20</v>
      </c>
      <c r="E1375" s="161" t="s">
        <v>2037</v>
      </c>
      <c r="F1375" s="161">
        <v>370</v>
      </c>
      <c r="G1375" s="161">
        <v>370</v>
      </c>
      <c r="H1375" s="161">
        <v>1</v>
      </c>
      <c r="I1375" s="161" t="s">
        <v>309</v>
      </c>
      <c r="J1375" s="161" t="s">
        <v>42</v>
      </c>
      <c r="K1375" s="161" t="s">
        <v>1142</v>
      </c>
      <c r="L1375" s="161">
        <v>130</v>
      </c>
      <c r="M1375" s="161" t="s">
        <v>1063</v>
      </c>
      <c r="N1375" s="158" t="s">
        <v>36</v>
      </c>
      <c r="O1375" s="161"/>
    </row>
    <row r="1376" spans="1:15" ht="15" customHeight="1">
      <c r="A1376" s="161">
        <v>1375</v>
      </c>
      <c r="B1376" s="162">
        <v>60000000725</v>
      </c>
      <c r="C1376" s="158" t="s">
        <v>175</v>
      </c>
      <c r="D1376" s="158" t="s">
        <v>20</v>
      </c>
      <c r="E1376" s="161" t="s">
        <v>2037</v>
      </c>
      <c r="F1376" s="161">
        <v>120</v>
      </c>
      <c r="G1376" s="161">
        <v>120</v>
      </c>
      <c r="H1376" s="161">
        <v>1</v>
      </c>
      <c r="I1376" s="161" t="s">
        <v>309</v>
      </c>
      <c r="J1376" s="161" t="s">
        <v>42</v>
      </c>
      <c r="K1376" s="161" t="s">
        <v>828</v>
      </c>
      <c r="L1376" s="161">
        <v>90</v>
      </c>
      <c r="M1376" s="161" t="s">
        <v>1144</v>
      </c>
      <c r="N1376" s="158" t="s">
        <v>36</v>
      </c>
      <c r="O1376" s="161"/>
    </row>
    <row r="1377" spans="1:15" ht="15" customHeight="1">
      <c r="A1377" s="161">
        <v>1376</v>
      </c>
      <c r="B1377" s="162">
        <v>60000000726</v>
      </c>
      <c r="C1377" s="158" t="s">
        <v>310</v>
      </c>
      <c r="D1377" s="158" t="s">
        <v>20</v>
      </c>
      <c r="E1377" s="161" t="s">
        <v>2037</v>
      </c>
      <c r="F1377" s="161">
        <v>178</v>
      </c>
      <c r="G1377" s="161">
        <v>178</v>
      </c>
      <c r="H1377" s="161">
        <v>1</v>
      </c>
      <c r="I1377" s="161" t="s">
        <v>309</v>
      </c>
      <c r="J1377" s="161" t="s">
        <v>67</v>
      </c>
      <c r="K1377" s="161" t="s">
        <v>810</v>
      </c>
      <c r="L1377" s="161">
        <v>40</v>
      </c>
      <c r="M1377" s="161" t="s">
        <v>1063</v>
      </c>
      <c r="N1377" s="158" t="s">
        <v>170</v>
      </c>
      <c r="O1377" s="161"/>
    </row>
    <row r="1378" spans="1:15" ht="15" customHeight="1">
      <c r="A1378" s="161">
        <v>1377</v>
      </c>
      <c r="B1378" s="162">
        <v>60000000727</v>
      </c>
      <c r="C1378" s="158" t="s">
        <v>14</v>
      </c>
      <c r="D1378" s="158" t="s">
        <v>20</v>
      </c>
      <c r="E1378" s="161" t="s">
        <v>2039</v>
      </c>
      <c r="F1378" s="161">
        <v>206</v>
      </c>
      <c r="G1378" s="161">
        <v>206</v>
      </c>
      <c r="H1378" s="161">
        <v>1</v>
      </c>
      <c r="I1378" s="161" t="s">
        <v>309</v>
      </c>
      <c r="J1378" s="161" t="s">
        <v>42</v>
      </c>
      <c r="K1378" s="161" t="s">
        <v>810</v>
      </c>
      <c r="L1378" s="161">
        <v>70</v>
      </c>
      <c r="M1378" s="161" t="s">
        <v>1144</v>
      </c>
      <c r="N1378" s="158" t="s">
        <v>36</v>
      </c>
      <c r="O1378" s="161"/>
    </row>
    <row r="1379" spans="1:15" ht="15" customHeight="1">
      <c r="A1379" s="161">
        <v>1378</v>
      </c>
      <c r="B1379" s="162">
        <v>60000000728</v>
      </c>
      <c r="C1379" s="158" t="s">
        <v>64</v>
      </c>
      <c r="D1379" s="158" t="s">
        <v>20</v>
      </c>
      <c r="E1379" s="161" t="s">
        <v>2037</v>
      </c>
      <c r="F1379" s="161">
        <v>312</v>
      </c>
      <c r="G1379" s="161">
        <v>312</v>
      </c>
      <c r="H1379" s="161">
        <v>1</v>
      </c>
      <c r="I1379" s="161" t="s">
        <v>309</v>
      </c>
      <c r="J1379" s="161" t="s">
        <v>42</v>
      </c>
      <c r="K1379" s="161" t="s">
        <v>1142</v>
      </c>
      <c r="L1379" s="161">
        <v>80</v>
      </c>
      <c r="M1379" s="161" t="s">
        <v>1064</v>
      </c>
      <c r="N1379" s="158" t="s">
        <v>36</v>
      </c>
      <c r="O1379" s="161"/>
    </row>
    <row r="1380" spans="1:15" ht="15" customHeight="1">
      <c r="A1380" s="161">
        <v>1379</v>
      </c>
      <c r="B1380" s="162">
        <v>60000000729</v>
      </c>
      <c r="C1380" s="158" t="s">
        <v>69</v>
      </c>
      <c r="D1380" s="158" t="s">
        <v>20</v>
      </c>
      <c r="E1380" s="161" t="s">
        <v>2037</v>
      </c>
      <c r="F1380" s="161">
        <v>160</v>
      </c>
      <c r="G1380" s="161">
        <v>160</v>
      </c>
      <c r="H1380" s="161">
        <v>1</v>
      </c>
      <c r="I1380" s="161" t="s">
        <v>309</v>
      </c>
      <c r="J1380" s="161" t="s">
        <v>42</v>
      </c>
      <c r="K1380" s="161" t="s">
        <v>1142</v>
      </c>
      <c r="L1380" s="161">
        <v>60</v>
      </c>
      <c r="M1380" s="161" t="s">
        <v>1038</v>
      </c>
      <c r="N1380" s="158" t="s">
        <v>117</v>
      </c>
      <c r="O1380" s="161"/>
    </row>
    <row r="1381" spans="1:15" ht="15" customHeight="1">
      <c r="A1381" s="161">
        <v>1380</v>
      </c>
      <c r="B1381" s="162">
        <v>60000000730</v>
      </c>
      <c r="C1381" s="158" t="s">
        <v>64</v>
      </c>
      <c r="D1381" s="158" t="s">
        <v>20</v>
      </c>
      <c r="E1381" s="161" t="s">
        <v>2037</v>
      </c>
      <c r="F1381" s="161">
        <v>618</v>
      </c>
      <c r="G1381" s="161">
        <v>618</v>
      </c>
      <c r="H1381" s="161">
        <v>1</v>
      </c>
      <c r="I1381" s="161" t="s">
        <v>309</v>
      </c>
      <c r="J1381" s="161" t="s">
        <v>42</v>
      </c>
      <c r="K1381" s="161" t="s">
        <v>1142</v>
      </c>
      <c r="L1381" s="161">
        <v>170</v>
      </c>
      <c r="M1381" s="161" t="s">
        <v>1048</v>
      </c>
      <c r="N1381" s="158" t="s">
        <v>36</v>
      </c>
      <c r="O1381" s="161"/>
    </row>
    <row r="1382" spans="1:15" ht="15" customHeight="1">
      <c r="A1382" s="161">
        <v>1381</v>
      </c>
      <c r="B1382" s="162">
        <v>60000000731</v>
      </c>
      <c r="C1382" s="158" t="s">
        <v>52</v>
      </c>
      <c r="D1382" s="158" t="s">
        <v>20</v>
      </c>
      <c r="E1382" s="161" t="s">
        <v>2039</v>
      </c>
      <c r="F1382" s="161">
        <v>422</v>
      </c>
      <c r="G1382" s="161">
        <v>422</v>
      </c>
      <c r="H1382" s="161">
        <v>1</v>
      </c>
      <c r="I1382" s="161" t="s">
        <v>309</v>
      </c>
      <c r="J1382" s="161" t="s">
        <v>42</v>
      </c>
      <c r="K1382" s="161" t="s">
        <v>825</v>
      </c>
      <c r="L1382" s="161">
        <v>60</v>
      </c>
      <c r="M1382" s="161" t="s">
        <v>1145</v>
      </c>
      <c r="N1382" s="158" t="s">
        <v>36</v>
      </c>
      <c r="O1382" s="161"/>
    </row>
    <row r="1383" spans="1:15" ht="15" customHeight="1">
      <c r="A1383" s="161">
        <v>1382</v>
      </c>
      <c r="B1383" s="162">
        <v>60000000732</v>
      </c>
      <c r="C1383" s="158" t="s">
        <v>310</v>
      </c>
      <c r="D1383" s="158" t="s">
        <v>20</v>
      </c>
      <c r="E1383" s="161" t="s">
        <v>2037</v>
      </c>
      <c r="F1383" s="161">
        <v>202</v>
      </c>
      <c r="G1383" s="161">
        <v>202</v>
      </c>
      <c r="H1383" s="161">
        <v>1</v>
      </c>
      <c r="I1383" s="161" t="s">
        <v>309</v>
      </c>
      <c r="J1383" s="161" t="s">
        <v>67</v>
      </c>
      <c r="K1383" s="161" t="s">
        <v>821</v>
      </c>
      <c r="L1383" s="161">
        <v>36</v>
      </c>
      <c r="M1383" s="161" t="s">
        <v>1046</v>
      </c>
      <c r="N1383" s="158" t="s">
        <v>170</v>
      </c>
      <c r="O1383" s="161"/>
    </row>
    <row r="1384" spans="1:15" ht="15" customHeight="1">
      <c r="A1384" s="161">
        <v>1383</v>
      </c>
      <c r="B1384" s="162">
        <v>60000000733</v>
      </c>
      <c r="C1384" s="158" t="s">
        <v>64</v>
      </c>
      <c r="D1384" s="158" t="s">
        <v>20</v>
      </c>
      <c r="E1384" s="161" t="s">
        <v>2037</v>
      </c>
      <c r="F1384" s="161">
        <v>298</v>
      </c>
      <c r="G1384" s="161">
        <v>298</v>
      </c>
      <c r="H1384" s="161">
        <v>1</v>
      </c>
      <c r="I1384" s="161" t="s">
        <v>309</v>
      </c>
      <c r="J1384" s="161" t="s">
        <v>67</v>
      </c>
      <c r="K1384" s="161" t="s">
        <v>1142</v>
      </c>
      <c r="L1384" s="161">
        <v>80</v>
      </c>
      <c r="M1384" s="161" t="s">
        <v>1055</v>
      </c>
      <c r="N1384" s="158" t="s">
        <v>13</v>
      </c>
      <c r="O1384" s="161"/>
    </row>
    <row r="1385" spans="1:15" ht="15" customHeight="1">
      <c r="A1385" s="161">
        <v>1384</v>
      </c>
      <c r="B1385" s="162">
        <v>60000000734</v>
      </c>
      <c r="C1385" s="158" t="s">
        <v>69</v>
      </c>
      <c r="D1385" s="158" t="s">
        <v>20</v>
      </c>
      <c r="E1385" s="161" t="s">
        <v>2039</v>
      </c>
      <c r="F1385" s="161">
        <v>276</v>
      </c>
      <c r="G1385" s="161">
        <v>276</v>
      </c>
      <c r="H1385" s="161">
        <v>1</v>
      </c>
      <c r="I1385" s="161" t="s">
        <v>309</v>
      </c>
      <c r="J1385" s="161" t="s">
        <v>42</v>
      </c>
      <c r="K1385" s="161" t="s">
        <v>821</v>
      </c>
      <c r="L1385" s="161">
        <v>90</v>
      </c>
      <c r="M1385" s="161" t="s">
        <v>1038</v>
      </c>
      <c r="N1385" s="158" t="s">
        <v>36</v>
      </c>
      <c r="O1385" s="161"/>
    </row>
    <row r="1386" spans="1:15" ht="15" customHeight="1">
      <c r="A1386" s="161">
        <v>1385</v>
      </c>
      <c r="B1386" s="162">
        <v>60000000735</v>
      </c>
      <c r="C1386" s="158" t="s">
        <v>64</v>
      </c>
      <c r="D1386" s="158" t="s">
        <v>20</v>
      </c>
      <c r="E1386" s="161" t="s">
        <v>2037</v>
      </c>
      <c r="F1386" s="161">
        <v>284</v>
      </c>
      <c r="G1386" s="161">
        <v>284</v>
      </c>
      <c r="H1386" s="161">
        <v>1</v>
      </c>
      <c r="I1386" s="161" t="s">
        <v>309</v>
      </c>
      <c r="J1386" s="161" t="s">
        <v>67</v>
      </c>
      <c r="K1386" s="161" t="s">
        <v>1142</v>
      </c>
      <c r="L1386" s="161">
        <v>90</v>
      </c>
      <c r="M1386" s="161" t="s">
        <v>1050</v>
      </c>
      <c r="N1386" s="158" t="s">
        <v>149</v>
      </c>
      <c r="O1386" s="161"/>
    </row>
    <row r="1387" spans="1:15" ht="15" customHeight="1">
      <c r="A1387" s="161">
        <v>1386</v>
      </c>
      <c r="B1387" s="162">
        <v>60000000736</v>
      </c>
      <c r="C1387" s="158" t="s">
        <v>64</v>
      </c>
      <c r="D1387" s="158" t="s">
        <v>20</v>
      </c>
      <c r="E1387" s="161" t="s">
        <v>2037</v>
      </c>
      <c r="F1387" s="161">
        <v>326</v>
      </c>
      <c r="G1387" s="161">
        <v>326</v>
      </c>
      <c r="H1387" s="161">
        <v>1</v>
      </c>
      <c r="I1387" s="161" t="s">
        <v>309</v>
      </c>
      <c r="J1387" s="161" t="s">
        <v>42</v>
      </c>
      <c r="K1387" s="161" t="s">
        <v>821</v>
      </c>
      <c r="L1387" s="161">
        <v>140</v>
      </c>
      <c r="M1387" s="161" t="s">
        <v>1063</v>
      </c>
      <c r="N1387" s="158" t="s">
        <v>36</v>
      </c>
      <c r="O1387" s="161"/>
    </row>
    <row r="1388" spans="1:15" ht="15" customHeight="1">
      <c r="A1388" s="161">
        <v>1387</v>
      </c>
      <c r="B1388" s="162">
        <v>60000000737</v>
      </c>
      <c r="C1388" s="158" t="s">
        <v>154</v>
      </c>
      <c r="D1388" s="158" t="s">
        <v>20</v>
      </c>
      <c r="E1388" s="161" t="s">
        <v>2039</v>
      </c>
      <c r="F1388" s="161">
        <v>154</v>
      </c>
      <c r="G1388" s="161">
        <v>154</v>
      </c>
      <c r="H1388" s="161">
        <v>1</v>
      </c>
      <c r="I1388" s="161" t="s">
        <v>309</v>
      </c>
      <c r="J1388" s="161" t="s">
        <v>42</v>
      </c>
      <c r="K1388" s="161" t="s">
        <v>1142</v>
      </c>
      <c r="L1388" s="161">
        <v>80</v>
      </c>
      <c r="M1388" s="161" t="s">
        <v>1063</v>
      </c>
      <c r="N1388" s="158" t="s">
        <v>36</v>
      </c>
      <c r="O1388" s="161"/>
    </row>
    <row r="1389" spans="1:15" ht="15" customHeight="1">
      <c r="A1389" s="161">
        <v>1388</v>
      </c>
      <c r="B1389" s="162">
        <v>60000000738</v>
      </c>
      <c r="C1389" s="158" t="s">
        <v>64</v>
      </c>
      <c r="D1389" s="158" t="s">
        <v>20</v>
      </c>
      <c r="E1389" s="161" t="s">
        <v>2037</v>
      </c>
      <c r="F1389" s="161">
        <v>384</v>
      </c>
      <c r="G1389" s="161">
        <v>384</v>
      </c>
      <c r="H1389" s="161">
        <v>1</v>
      </c>
      <c r="I1389" s="161" t="s">
        <v>309</v>
      </c>
      <c r="J1389" s="161" t="s">
        <v>42</v>
      </c>
      <c r="K1389" s="161" t="s">
        <v>1142</v>
      </c>
      <c r="L1389" s="161">
        <v>110</v>
      </c>
      <c r="M1389" s="161" t="s">
        <v>1063</v>
      </c>
      <c r="N1389" s="158" t="s">
        <v>36</v>
      </c>
      <c r="O1389" s="161"/>
    </row>
    <row r="1390" spans="1:15" ht="15" customHeight="1">
      <c r="A1390" s="161">
        <v>1389</v>
      </c>
      <c r="B1390" s="162">
        <v>60000000739</v>
      </c>
      <c r="C1390" s="158" t="s">
        <v>154</v>
      </c>
      <c r="D1390" s="158" t="s">
        <v>20</v>
      </c>
      <c r="E1390" s="161" t="s">
        <v>2039</v>
      </c>
      <c r="F1390" s="161">
        <v>294</v>
      </c>
      <c r="G1390" s="161">
        <v>294</v>
      </c>
      <c r="H1390" s="161">
        <v>1</v>
      </c>
      <c r="I1390" s="161" t="s">
        <v>309</v>
      </c>
      <c r="J1390" s="161" t="s">
        <v>42</v>
      </c>
      <c r="K1390" s="161">
        <v>48</v>
      </c>
      <c r="L1390" s="161">
        <v>112</v>
      </c>
      <c r="M1390" s="161" t="s">
        <v>1146</v>
      </c>
      <c r="N1390" s="158" t="s">
        <v>36</v>
      </c>
      <c r="O1390" s="161"/>
    </row>
    <row r="1391" spans="1:15" ht="15" customHeight="1">
      <c r="A1391" s="161">
        <v>1390</v>
      </c>
      <c r="B1391" s="162">
        <v>60000000740</v>
      </c>
      <c r="C1391" s="158" t="s">
        <v>64</v>
      </c>
      <c r="D1391" s="158" t="s">
        <v>20</v>
      </c>
      <c r="E1391" s="161" t="s">
        <v>2037</v>
      </c>
      <c r="F1391" s="161">
        <v>396</v>
      </c>
      <c r="G1391" s="161">
        <v>396</v>
      </c>
      <c r="H1391" s="161">
        <v>1</v>
      </c>
      <c r="I1391" s="161" t="s">
        <v>309</v>
      </c>
      <c r="J1391" s="161" t="s">
        <v>42</v>
      </c>
      <c r="K1391" s="161" t="s">
        <v>1142</v>
      </c>
      <c r="L1391" s="161">
        <v>156</v>
      </c>
      <c r="M1391" s="161" t="s">
        <v>1053</v>
      </c>
      <c r="N1391" s="158" t="s">
        <v>36</v>
      </c>
      <c r="O1391" s="161"/>
    </row>
    <row r="1392" spans="1:15" ht="15" customHeight="1">
      <c r="A1392" s="161">
        <v>1391</v>
      </c>
      <c r="B1392" s="162">
        <v>60000000741</v>
      </c>
      <c r="C1392" s="158" t="s">
        <v>52</v>
      </c>
      <c r="D1392" s="158" t="s">
        <v>20</v>
      </c>
      <c r="E1392" s="161" t="s">
        <v>2037</v>
      </c>
      <c r="F1392" s="161">
        <v>298</v>
      </c>
      <c r="G1392" s="161">
        <v>298</v>
      </c>
      <c r="H1392" s="161">
        <v>1</v>
      </c>
      <c r="I1392" s="161" t="s">
        <v>309</v>
      </c>
      <c r="J1392" s="161" t="s">
        <v>42</v>
      </c>
      <c r="K1392" s="161" t="s">
        <v>1142</v>
      </c>
      <c r="L1392" s="161">
        <v>90</v>
      </c>
      <c r="M1392" s="161" t="s">
        <v>1109</v>
      </c>
      <c r="N1392" s="158" t="s">
        <v>149</v>
      </c>
      <c r="O1392" s="161"/>
    </row>
    <row r="1393" spans="1:15" ht="15" customHeight="1">
      <c r="A1393" s="161">
        <v>1392</v>
      </c>
      <c r="B1393" s="162">
        <v>60000000742</v>
      </c>
      <c r="C1393" s="158" t="s">
        <v>154</v>
      </c>
      <c r="D1393" s="158" t="s">
        <v>20</v>
      </c>
      <c r="E1393" s="161" t="s">
        <v>2039</v>
      </c>
      <c r="F1393" s="161">
        <v>432</v>
      </c>
      <c r="G1393" s="161">
        <v>432</v>
      </c>
      <c r="H1393" s="161">
        <v>1</v>
      </c>
      <c r="I1393" s="161" t="s">
        <v>309</v>
      </c>
      <c r="J1393" s="161" t="s">
        <v>42</v>
      </c>
      <c r="K1393" s="161" t="s">
        <v>821</v>
      </c>
      <c r="L1393" s="161">
        <v>90</v>
      </c>
      <c r="M1393" s="161" t="s">
        <v>1144</v>
      </c>
      <c r="N1393" s="158" t="s">
        <v>36</v>
      </c>
      <c r="O1393" s="161"/>
    </row>
    <row r="1394" spans="1:15" ht="15" customHeight="1">
      <c r="A1394" s="161">
        <v>1393</v>
      </c>
      <c r="B1394" s="162">
        <v>60000000743</v>
      </c>
      <c r="C1394" s="158" t="s">
        <v>64</v>
      </c>
      <c r="D1394" s="158" t="s">
        <v>20</v>
      </c>
      <c r="E1394" s="161" t="s">
        <v>2039</v>
      </c>
      <c r="F1394" s="161">
        <v>366</v>
      </c>
      <c r="G1394" s="161">
        <v>366</v>
      </c>
      <c r="H1394" s="161">
        <v>1</v>
      </c>
      <c r="I1394" s="161" t="s">
        <v>309</v>
      </c>
      <c r="J1394" s="161" t="s">
        <v>42</v>
      </c>
      <c r="K1394" s="161" t="s">
        <v>810</v>
      </c>
      <c r="L1394" s="161">
        <v>31</v>
      </c>
      <c r="M1394" s="161" t="s">
        <v>1053</v>
      </c>
      <c r="N1394" s="158" t="s">
        <v>36</v>
      </c>
      <c r="O1394" s="161"/>
    </row>
    <row r="1395" spans="1:15" ht="15" customHeight="1">
      <c r="A1395" s="161">
        <v>1394</v>
      </c>
      <c r="B1395" s="162">
        <v>60000000744</v>
      </c>
      <c r="C1395" s="158" t="s">
        <v>14</v>
      </c>
      <c r="D1395" s="158" t="s">
        <v>20</v>
      </c>
      <c r="E1395" s="161" t="s">
        <v>2037</v>
      </c>
      <c r="F1395" s="161">
        <v>192</v>
      </c>
      <c r="G1395" s="161">
        <v>192</v>
      </c>
      <c r="H1395" s="161">
        <v>1</v>
      </c>
      <c r="I1395" s="161" t="s">
        <v>309</v>
      </c>
      <c r="J1395" s="161" t="s">
        <v>67</v>
      </c>
      <c r="K1395" s="161" t="s">
        <v>821</v>
      </c>
      <c r="L1395" s="161">
        <v>60</v>
      </c>
      <c r="M1395" s="161" t="s">
        <v>1038</v>
      </c>
      <c r="N1395" s="158" t="s">
        <v>25</v>
      </c>
      <c r="O1395" s="161"/>
    </row>
    <row r="1396" spans="1:15" ht="15" customHeight="1">
      <c r="A1396" s="161">
        <v>1395</v>
      </c>
      <c r="B1396" s="162">
        <v>60000000745</v>
      </c>
      <c r="C1396" s="158" t="s">
        <v>183</v>
      </c>
      <c r="D1396" s="158" t="s">
        <v>20</v>
      </c>
      <c r="E1396" s="161" t="s">
        <v>2037</v>
      </c>
      <c r="F1396" s="161">
        <v>456</v>
      </c>
      <c r="G1396" s="161">
        <v>456</v>
      </c>
      <c r="H1396" s="161">
        <v>1</v>
      </c>
      <c r="I1396" s="161" t="s">
        <v>309</v>
      </c>
      <c r="J1396" s="161" t="s">
        <v>42</v>
      </c>
      <c r="K1396" s="161" t="s">
        <v>1142</v>
      </c>
      <c r="L1396" s="161">
        <v>140</v>
      </c>
      <c r="M1396" s="161" t="s">
        <v>1033</v>
      </c>
      <c r="N1396" s="158" t="s">
        <v>36</v>
      </c>
      <c r="O1396" s="161"/>
    </row>
    <row r="1397" spans="1:15" ht="15" customHeight="1">
      <c r="A1397" s="161">
        <v>1396</v>
      </c>
      <c r="B1397" s="162">
        <v>60000000746</v>
      </c>
      <c r="C1397" s="158" t="s">
        <v>64</v>
      </c>
      <c r="D1397" s="158" t="s">
        <v>20</v>
      </c>
      <c r="E1397" s="161" t="s">
        <v>2037</v>
      </c>
      <c r="F1397" s="161">
        <v>538</v>
      </c>
      <c r="G1397" s="161">
        <v>538</v>
      </c>
      <c r="H1397" s="161">
        <v>1</v>
      </c>
      <c r="I1397" s="161" t="s">
        <v>309</v>
      </c>
      <c r="J1397" s="161" t="s">
        <v>42</v>
      </c>
      <c r="K1397" s="161" t="s">
        <v>810</v>
      </c>
      <c r="L1397" s="161">
        <v>170</v>
      </c>
      <c r="M1397" s="161" t="s">
        <v>1063</v>
      </c>
      <c r="N1397" s="158" t="s">
        <v>36</v>
      </c>
      <c r="O1397" s="161"/>
    </row>
    <row r="1398" spans="1:15" ht="15" customHeight="1">
      <c r="A1398" s="161">
        <v>1397</v>
      </c>
      <c r="B1398" s="162">
        <v>60000000747</v>
      </c>
      <c r="C1398" s="158" t="s">
        <v>312</v>
      </c>
      <c r="D1398" s="158" t="s">
        <v>20</v>
      </c>
      <c r="E1398" s="161" t="s">
        <v>2037</v>
      </c>
      <c r="F1398" s="161">
        <v>506</v>
      </c>
      <c r="G1398" s="161">
        <v>506</v>
      </c>
      <c r="H1398" s="161">
        <v>1</v>
      </c>
      <c r="I1398" s="161" t="s">
        <v>309</v>
      </c>
      <c r="J1398" s="161" t="s">
        <v>42</v>
      </c>
      <c r="K1398" s="161" t="s">
        <v>1142</v>
      </c>
      <c r="L1398" s="161">
        <v>220</v>
      </c>
      <c r="M1398" s="161" t="s">
        <v>1038</v>
      </c>
      <c r="N1398" s="158" t="s">
        <v>36</v>
      </c>
      <c r="O1398" s="161"/>
    </row>
    <row r="1399" spans="1:15" ht="15" customHeight="1">
      <c r="A1399" s="161">
        <v>1398</v>
      </c>
      <c r="B1399" s="162">
        <v>60000000748</v>
      </c>
      <c r="C1399" s="158" t="s">
        <v>64</v>
      </c>
      <c r="D1399" s="158" t="s">
        <v>20</v>
      </c>
      <c r="E1399" s="161" t="s">
        <v>2037</v>
      </c>
      <c r="F1399" s="161">
        <v>274</v>
      </c>
      <c r="G1399" s="161">
        <v>274</v>
      </c>
      <c r="H1399" s="161">
        <v>1</v>
      </c>
      <c r="I1399" s="161" t="s">
        <v>309</v>
      </c>
      <c r="J1399" s="161" t="s">
        <v>42</v>
      </c>
      <c r="K1399" s="161" t="s">
        <v>828</v>
      </c>
      <c r="L1399" s="161">
        <v>140</v>
      </c>
      <c r="M1399" s="161" t="s">
        <v>1147</v>
      </c>
      <c r="N1399" s="158" t="s">
        <v>36</v>
      </c>
      <c r="O1399" s="161"/>
    </row>
    <row r="1400" spans="1:15" ht="15" customHeight="1">
      <c r="A1400" s="161">
        <v>1399</v>
      </c>
      <c r="B1400" s="162">
        <v>60000000749</v>
      </c>
      <c r="C1400" s="158" t="s">
        <v>154</v>
      </c>
      <c r="D1400" s="158" t="s">
        <v>20</v>
      </c>
      <c r="E1400" s="161" t="s">
        <v>2039</v>
      </c>
      <c r="F1400" s="161">
        <v>436</v>
      </c>
      <c r="G1400" s="161">
        <v>436</v>
      </c>
      <c r="H1400" s="161">
        <v>1</v>
      </c>
      <c r="I1400" s="161" t="s">
        <v>309</v>
      </c>
      <c r="J1400" s="161" t="s">
        <v>42</v>
      </c>
      <c r="K1400" s="161" t="s">
        <v>825</v>
      </c>
      <c r="L1400" s="161">
        <v>160</v>
      </c>
      <c r="M1400" s="161" t="s">
        <v>1138</v>
      </c>
      <c r="N1400" s="158" t="s">
        <v>36</v>
      </c>
      <c r="O1400" s="161"/>
    </row>
    <row r="1401" spans="1:15" ht="15" customHeight="1">
      <c r="A1401" s="161">
        <v>1400</v>
      </c>
      <c r="B1401" s="162">
        <v>60000000750</v>
      </c>
      <c r="C1401" s="158" t="s">
        <v>183</v>
      </c>
      <c r="D1401" s="158" t="s">
        <v>20</v>
      </c>
      <c r="E1401" s="161" t="s">
        <v>2037</v>
      </c>
      <c r="F1401" s="161">
        <v>546</v>
      </c>
      <c r="G1401" s="161">
        <v>546</v>
      </c>
      <c r="H1401" s="161">
        <v>1</v>
      </c>
      <c r="I1401" s="161" t="s">
        <v>309</v>
      </c>
      <c r="J1401" s="161" t="s">
        <v>42</v>
      </c>
      <c r="K1401" s="161" t="s">
        <v>1142</v>
      </c>
      <c r="L1401" s="161">
        <v>140</v>
      </c>
      <c r="M1401" s="161" t="s">
        <v>1063</v>
      </c>
      <c r="N1401" s="158" t="s">
        <v>36</v>
      </c>
      <c r="O1401" s="161"/>
    </row>
    <row r="1402" spans="1:15" ht="15" customHeight="1">
      <c r="A1402" s="161">
        <v>1401</v>
      </c>
      <c r="B1402" s="162">
        <v>60000000751</v>
      </c>
      <c r="C1402" s="158" t="s">
        <v>64</v>
      </c>
      <c r="D1402" s="158" t="s">
        <v>20</v>
      </c>
      <c r="E1402" s="161" t="s">
        <v>2037</v>
      </c>
      <c r="F1402" s="161">
        <v>414</v>
      </c>
      <c r="G1402" s="161">
        <v>414</v>
      </c>
      <c r="H1402" s="161">
        <v>1</v>
      </c>
      <c r="I1402" s="161" t="s">
        <v>309</v>
      </c>
      <c r="J1402" s="161" t="s">
        <v>42</v>
      </c>
      <c r="K1402" s="161" t="s">
        <v>1142</v>
      </c>
      <c r="L1402" s="161">
        <v>110</v>
      </c>
      <c r="M1402" s="161" t="s">
        <v>1063</v>
      </c>
      <c r="N1402" s="158" t="s">
        <v>149</v>
      </c>
      <c r="O1402" s="161"/>
    </row>
    <row r="1403" spans="1:15" ht="15" customHeight="1">
      <c r="A1403" s="161">
        <v>1402</v>
      </c>
      <c r="B1403" s="162">
        <v>60000000752</v>
      </c>
      <c r="C1403" s="158" t="s">
        <v>154</v>
      </c>
      <c r="D1403" s="158" t="s">
        <v>20</v>
      </c>
      <c r="E1403" s="161" t="s">
        <v>2038</v>
      </c>
      <c r="F1403" s="161">
        <v>330</v>
      </c>
      <c r="G1403" s="161">
        <v>330</v>
      </c>
      <c r="H1403" s="161">
        <v>1</v>
      </c>
      <c r="I1403" s="161" t="s">
        <v>309</v>
      </c>
      <c r="J1403" s="161" t="s">
        <v>42</v>
      </c>
      <c r="K1403" s="161" t="s">
        <v>1148</v>
      </c>
      <c r="L1403" s="161">
        <v>100</v>
      </c>
      <c r="M1403" s="161" t="s">
        <v>1048</v>
      </c>
      <c r="N1403" s="158" t="s">
        <v>36</v>
      </c>
      <c r="O1403" s="161"/>
    </row>
    <row r="1404" spans="1:15" ht="15" customHeight="1">
      <c r="A1404" s="161">
        <v>1403</v>
      </c>
      <c r="B1404" s="162">
        <v>60000000753</v>
      </c>
      <c r="C1404" s="158" t="s">
        <v>52</v>
      </c>
      <c r="D1404" s="158" t="s">
        <v>20</v>
      </c>
      <c r="E1404" s="161" t="s">
        <v>2037</v>
      </c>
      <c r="F1404" s="161">
        <v>284</v>
      </c>
      <c r="G1404" s="161">
        <v>284</v>
      </c>
      <c r="H1404" s="161">
        <v>1</v>
      </c>
      <c r="I1404" s="161" t="s">
        <v>309</v>
      </c>
      <c r="J1404" s="161" t="s">
        <v>67</v>
      </c>
      <c r="K1404" s="161" t="s">
        <v>1142</v>
      </c>
      <c r="L1404" s="161">
        <v>70</v>
      </c>
      <c r="M1404" s="161" t="s">
        <v>1033</v>
      </c>
      <c r="N1404" s="158" t="s">
        <v>36</v>
      </c>
      <c r="O1404" s="161"/>
    </row>
    <row r="1405" spans="1:15" ht="15" customHeight="1">
      <c r="A1405" s="161">
        <v>1404</v>
      </c>
      <c r="B1405" s="162">
        <v>60000000754</v>
      </c>
      <c r="C1405" s="158" t="s">
        <v>64</v>
      </c>
      <c r="D1405" s="158" t="s">
        <v>20</v>
      </c>
      <c r="E1405" s="161" t="s">
        <v>2037</v>
      </c>
      <c r="F1405" s="161">
        <v>260</v>
      </c>
      <c r="G1405" s="161">
        <v>260</v>
      </c>
      <c r="H1405" s="161">
        <v>1</v>
      </c>
      <c r="I1405" s="161" t="s">
        <v>309</v>
      </c>
      <c r="J1405" s="161" t="s">
        <v>42</v>
      </c>
      <c r="K1405" s="161">
        <v>46</v>
      </c>
      <c r="L1405" s="161">
        <v>130</v>
      </c>
      <c r="M1405" s="161" t="s">
        <v>1040</v>
      </c>
      <c r="N1405" s="158" t="s">
        <v>25</v>
      </c>
      <c r="O1405" s="161"/>
    </row>
    <row r="1406" spans="1:15" ht="15" customHeight="1">
      <c r="A1406" s="161">
        <v>1405</v>
      </c>
      <c r="B1406" s="162">
        <v>60000000755</v>
      </c>
      <c r="C1406" s="158" t="s">
        <v>64</v>
      </c>
      <c r="D1406" s="158" t="s">
        <v>20</v>
      </c>
      <c r="E1406" s="161" t="s">
        <v>2037</v>
      </c>
      <c r="F1406" s="161">
        <v>350</v>
      </c>
      <c r="G1406" s="161">
        <v>350</v>
      </c>
      <c r="H1406" s="161">
        <v>1</v>
      </c>
      <c r="I1406" s="161" t="s">
        <v>309</v>
      </c>
      <c r="J1406" s="161" t="s">
        <v>42</v>
      </c>
      <c r="K1406" s="161" t="s">
        <v>828</v>
      </c>
      <c r="L1406" s="161">
        <v>150</v>
      </c>
      <c r="M1406" s="161" t="s">
        <v>1050</v>
      </c>
      <c r="N1406" s="158" t="s">
        <v>25</v>
      </c>
      <c r="O1406" s="161"/>
    </row>
    <row r="1407" spans="1:15" ht="15" customHeight="1">
      <c r="A1407" s="161">
        <v>1406</v>
      </c>
      <c r="B1407" s="162">
        <v>60000000756</v>
      </c>
      <c r="C1407" s="158" t="s">
        <v>312</v>
      </c>
      <c r="D1407" s="158" t="s">
        <v>20</v>
      </c>
      <c r="E1407" s="161" t="s">
        <v>2037</v>
      </c>
      <c r="F1407" s="161">
        <v>646</v>
      </c>
      <c r="G1407" s="161">
        <v>646</v>
      </c>
      <c r="H1407" s="161">
        <v>1</v>
      </c>
      <c r="I1407" s="161" t="s">
        <v>309</v>
      </c>
      <c r="J1407" s="161" t="s">
        <v>42</v>
      </c>
      <c r="K1407" s="161">
        <v>50</v>
      </c>
      <c r="L1407" s="161">
        <v>180</v>
      </c>
      <c r="M1407" s="161" t="s">
        <v>1063</v>
      </c>
      <c r="N1407" s="158" t="s">
        <v>149</v>
      </c>
      <c r="O1407" s="161"/>
    </row>
    <row r="1408" spans="1:15" ht="15" customHeight="1">
      <c r="A1408" s="161">
        <v>1407</v>
      </c>
      <c r="B1408" s="162">
        <v>60000000757</v>
      </c>
      <c r="C1408" s="158" t="s">
        <v>310</v>
      </c>
      <c r="D1408" s="158" t="s">
        <v>20</v>
      </c>
      <c r="E1408" s="161" t="s">
        <v>2037</v>
      </c>
      <c r="F1408" s="161">
        <v>124</v>
      </c>
      <c r="G1408" s="161">
        <v>124</v>
      </c>
      <c r="H1408" s="161">
        <v>1</v>
      </c>
      <c r="I1408" s="161" t="s">
        <v>309</v>
      </c>
      <c r="J1408" s="161" t="s">
        <v>42</v>
      </c>
      <c r="K1408" s="161" t="s">
        <v>810</v>
      </c>
      <c r="L1408" s="161">
        <v>50</v>
      </c>
      <c r="M1408" s="161" t="s">
        <v>1064</v>
      </c>
      <c r="N1408" s="158" t="s">
        <v>36</v>
      </c>
      <c r="O1408" s="161"/>
    </row>
    <row r="1409" spans="1:15" ht="15" customHeight="1">
      <c r="A1409" s="161">
        <v>1408</v>
      </c>
      <c r="B1409" s="162">
        <v>60000000758</v>
      </c>
      <c r="C1409" s="158" t="s">
        <v>64</v>
      </c>
      <c r="D1409" s="158" t="s">
        <v>20</v>
      </c>
      <c r="E1409" s="161" t="s">
        <v>2037</v>
      </c>
      <c r="F1409" s="161">
        <v>322</v>
      </c>
      <c r="G1409" s="161">
        <v>322</v>
      </c>
      <c r="H1409" s="161">
        <v>1</v>
      </c>
      <c r="I1409" s="161" t="s">
        <v>309</v>
      </c>
      <c r="J1409" s="161" t="s">
        <v>67</v>
      </c>
      <c r="K1409" s="161" t="s">
        <v>810</v>
      </c>
      <c r="L1409" s="161">
        <v>110</v>
      </c>
      <c r="M1409" s="161" t="s">
        <v>1144</v>
      </c>
      <c r="N1409" s="158" t="s">
        <v>25</v>
      </c>
      <c r="O1409" s="161"/>
    </row>
    <row r="1410" spans="1:15" ht="15" customHeight="1">
      <c r="A1410" s="161">
        <v>1409</v>
      </c>
      <c r="B1410" s="162">
        <v>60000000759</v>
      </c>
      <c r="C1410" s="158" t="s">
        <v>47</v>
      </c>
      <c r="D1410" s="158" t="s">
        <v>20</v>
      </c>
      <c r="E1410" s="161" t="s">
        <v>2037</v>
      </c>
      <c r="F1410" s="161">
        <v>92</v>
      </c>
      <c r="G1410" s="161">
        <v>92</v>
      </c>
      <c r="H1410" s="161">
        <v>1</v>
      </c>
      <c r="I1410" s="161" t="s">
        <v>309</v>
      </c>
      <c r="J1410" s="161" t="s">
        <v>42</v>
      </c>
      <c r="K1410" s="161" t="s">
        <v>1142</v>
      </c>
      <c r="L1410" s="161">
        <v>66</v>
      </c>
      <c r="M1410" s="161" t="s">
        <v>1145</v>
      </c>
      <c r="N1410" s="158" t="s">
        <v>117</v>
      </c>
      <c r="O1410" s="161"/>
    </row>
    <row r="1411" spans="1:15" ht="15" customHeight="1">
      <c r="A1411" s="161">
        <v>1410</v>
      </c>
      <c r="B1411" s="162">
        <v>60000000760</v>
      </c>
      <c r="C1411" s="158" t="s">
        <v>69</v>
      </c>
      <c r="D1411" s="158" t="s">
        <v>20</v>
      </c>
      <c r="E1411" s="161" t="s">
        <v>2037</v>
      </c>
      <c r="F1411" s="161">
        <v>148</v>
      </c>
      <c r="G1411" s="161">
        <v>148</v>
      </c>
      <c r="H1411" s="161">
        <v>1</v>
      </c>
      <c r="I1411" s="161" t="s">
        <v>309</v>
      </c>
      <c r="J1411" s="161" t="s">
        <v>67</v>
      </c>
      <c r="K1411" s="161" t="s">
        <v>1142</v>
      </c>
      <c r="L1411" s="161">
        <v>80</v>
      </c>
      <c r="M1411" s="161" t="s">
        <v>1149</v>
      </c>
      <c r="N1411" s="158" t="s">
        <v>180</v>
      </c>
      <c r="O1411" s="161"/>
    </row>
    <row r="1412" spans="1:15" ht="15" customHeight="1">
      <c r="A1412" s="161">
        <v>1411</v>
      </c>
      <c r="B1412" s="162">
        <v>60000000773</v>
      </c>
      <c r="C1412" s="158" t="s">
        <v>154</v>
      </c>
      <c r="D1412" s="158" t="s">
        <v>20</v>
      </c>
      <c r="E1412" s="161" t="s">
        <v>2039</v>
      </c>
      <c r="F1412" s="161">
        <v>172</v>
      </c>
      <c r="G1412" s="161">
        <v>172</v>
      </c>
      <c r="H1412" s="161">
        <v>1</v>
      </c>
      <c r="I1412" s="161" t="s">
        <v>309</v>
      </c>
      <c r="J1412" s="161" t="s">
        <v>42</v>
      </c>
      <c r="K1412" s="161" t="s">
        <v>821</v>
      </c>
      <c r="L1412" s="161">
        <v>110</v>
      </c>
      <c r="M1412" s="161" t="s">
        <v>1048</v>
      </c>
      <c r="N1412" s="158" t="s">
        <v>36</v>
      </c>
      <c r="O1412" s="161"/>
    </row>
    <row r="1413" spans="1:15" ht="15" customHeight="1">
      <c r="A1413" s="161">
        <v>1412</v>
      </c>
      <c r="B1413" s="162">
        <v>60000000774</v>
      </c>
      <c r="C1413" s="158" t="s">
        <v>154</v>
      </c>
      <c r="D1413" s="158" t="s">
        <v>20</v>
      </c>
      <c r="E1413" s="161" t="s">
        <v>2039</v>
      </c>
      <c r="F1413" s="161">
        <v>136</v>
      </c>
      <c r="G1413" s="161">
        <v>136</v>
      </c>
      <c r="H1413" s="161">
        <v>1</v>
      </c>
      <c r="I1413" s="161" t="s">
        <v>309</v>
      </c>
      <c r="J1413" s="161" t="s">
        <v>42</v>
      </c>
      <c r="K1413" s="161" t="s">
        <v>821</v>
      </c>
      <c r="L1413" s="161">
        <v>50</v>
      </c>
      <c r="M1413" s="161" t="s">
        <v>1048</v>
      </c>
      <c r="N1413" s="158" t="s">
        <v>72</v>
      </c>
      <c r="O1413" s="161"/>
    </row>
    <row r="1414" spans="1:15" ht="15" customHeight="1">
      <c r="A1414" s="161">
        <v>1413</v>
      </c>
      <c r="B1414" s="162">
        <v>60000000775</v>
      </c>
      <c r="C1414" s="158" t="s">
        <v>312</v>
      </c>
      <c r="D1414" s="158" t="s">
        <v>20</v>
      </c>
      <c r="E1414" s="161" t="s">
        <v>2037</v>
      </c>
      <c r="F1414" s="161">
        <v>462</v>
      </c>
      <c r="G1414" s="161">
        <v>462</v>
      </c>
      <c r="H1414" s="161">
        <v>1</v>
      </c>
      <c r="I1414" s="161" t="s">
        <v>309</v>
      </c>
      <c r="J1414" s="161" t="s">
        <v>42</v>
      </c>
      <c r="K1414" s="161" t="s">
        <v>821</v>
      </c>
      <c r="L1414" s="161">
        <v>110</v>
      </c>
      <c r="M1414" s="161" t="s">
        <v>1063</v>
      </c>
      <c r="N1414" s="158" t="s">
        <v>149</v>
      </c>
      <c r="O1414" s="161"/>
    </row>
    <row r="1415" spans="1:15" ht="15" customHeight="1">
      <c r="A1415" s="161">
        <v>1414</v>
      </c>
      <c r="B1415" s="162">
        <v>60000000772</v>
      </c>
      <c r="C1415" s="158" t="s">
        <v>46</v>
      </c>
      <c r="D1415" s="158" t="s">
        <v>20</v>
      </c>
      <c r="E1415" s="161" t="s">
        <v>2037</v>
      </c>
      <c r="F1415" s="161">
        <v>134</v>
      </c>
      <c r="G1415" s="161">
        <v>134</v>
      </c>
      <c r="H1415" s="161">
        <v>1</v>
      </c>
      <c r="I1415" s="161" t="s">
        <v>309</v>
      </c>
      <c r="J1415" s="161" t="s">
        <v>18</v>
      </c>
      <c r="K1415" s="161" t="s">
        <v>810</v>
      </c>
      <c r="L1415" s="161">
        <v>40</v>
      </c>
      <c r="M1415" s="161" t="s">
        <v>1038</v>
      </c>
      <c r="N1415" s="158" t="s">
        <v>313</v>
      </c>
      <c r="O1415" s="161"/>
    </row>
    <row r="1416" spans="1:15" ht="15" customHeight="1">
      <c r="A1416" s="161">
        <v>1415</v>
      </c>
      <c r="B1416" s="162">
        <v>60000000762</v>
      </c>
      <c r="C1416" s="158" t="s">
        <v>183</v>
      </c>
      <c r="D1416" s="158" t="s">
        <v>20</v>
      </c>
      <c r="E1416" s="161" t="s">
        <v>2037</v>
      </c>
      <c r="F1416" s="161">
        <v>594</v>
      </c>
      <c r="G1416" s="161">
        <v>594</v>
      </c>
      <c r="H1416" s="161">
        <v>1</v>
      </c>
      <c r="I1416" s="161" t="s">
        <v>309</v>
      </c>
      <c r="J1416" s="161" t="s">
        <v>42</v>
      </c>
      <c r="K1416" s="161">
        <v>46</v>
      </c>
      <c r="L1416" s="161">
        <v>130</v>
      </c>
      <c r="M1416" s="161" t="s">
        <v>1050</v>
      </c>
      <c r="N1416" s="158" t="s">
        <v>36</v>
      </c>
      <c r="O1416" s="161"/>
    </row>
    <row r="1417" spans="1:15" ht="15" customHeight="1">
      <c r="A1417" s="161">
        <v>1416</v>
      </c>
      <c r="B1417" s="162">
        <v>60000000769</v>
      </c>
      <c r="C1417" s="158" t="s">
        <v>46</v>
      </c>
      <c r="D1417" s="158" t="s">
        <v>20</v>
      </c>
      <c r="E1417" s="161" t="s">
        <v>2037</v>
      </c>
      <c r="F1417" s="161">
        <v>104</v>
      </c>
      <c r="G1417" s="161">
        <v>104</v>
      </c>
      <c r="H1417" s="161">
        <v>1</v>
      </c>
      <c r="I1417" s="161" t="s">
        <v>309</v>
      </c>
      <c r="J1417" s="161" t="s">
        <v>42</v>
      </c>
      <c r="K1417" s="161" t="s">
        <v>810</v>
      </c>
      <c r="L1417" s="161">
        <v>30</v>
      </c>
      <c r="M1417" s="161" t="s">
        <v>1063</v>
      </c>
      <c r="N1417" s="158" t="s">
        <v>149</v>
      </c>
      <c r="O1417" s="161"/>
    </row>
    <row r="1418" spans="1:15" ht="15" customHeight="1">
      <c r="A1418" s="161">
        <v>1417</v>
      </c>
      <c r="B1418" s="162">
        <v>60000000765</v>
      </c>
      <c r="C1418" s="158" t="s">
        <v>64</v>
      </c>
      <c r="D1418" s="158" t="s">
        <v>20</v>
      </c>
      <c r="E1418" s="161" t="s">
        <v>2037</v>
      </c>
      <c r="F1418" s="161">
        <v>338</v>
      </c>
      <c r="G1418" s="161">
        <v>338</v>
      </c>
      <c r="H1418" s="161">
        <v>1</v>
      </c>
      <c r="I1418" s="161" t="s">
        <v>309</v>
      </c>
      <c r="J1418" s="161" t="s">
        <v>67</v>
      </c>
      <c r="K1418" s="161" t="s">
        <v>1142</v>
      </c>
      <c r="L1418" s="161">
        <v>90</v>
      </c>
      <c r="M1418" s="161" t="s">
        <v>1077</v>
      </c>
      <c r="N1418" s="158" t="s">
        <v>36</v>
      </c>
      <c r="O1418" s="161"/>
    </row>
    <row r="1419" spans="1:15" ht="15" customHeight="1">
      <c r="A1419" s="161">
        <v>1418</v>
      </c>
      <c r="B1419" s="162">
        <v>60000000767</v>
      </c>
      <c r="C1419" s="158" t="s">
        <v>50</v>
      </c>
      <c r="D1419" s="158" t="s">
        <v>20</v>
      </c>
      <c r="E1419" s="161" t="s">
        <v>2037</v>
      </c>
      <c r="F1419" s="161">
        <v>242</v>
      </c>
      <c r="G1419" s="161">
        <v>242</v>
      </c>
      <c r="H1419" s="161">
        <v>1</v>
      </c>
      <c r="I1419" s="161" t="s">
        <v>309</v>
      </c>
      <c r="J1419" s="161" t="s">
        <v>67</v>
      </c>
      <c r="K1419" s="161" t="s">
        <v>1142</v>
      </c>
      <c r="L1419" s="161">
        <v>80</v>
      </c>
      <c r="M1419" s="161" t="s">
        <v>1046</v>
      </c>
      <c r="N1419" s="158" t="s">
        <v>13</v>
      </c>
      <c r="O1419" s="161"/>
    </row>
    <row r="1420" spans="1:15" ht="15" customHeight="1">
      <c r="A1420" s="161">
        <v>1419</v>
      </c>
      <c r="B1420" s="162">
        <v>60000000764</v>
      </c>
      <c r="C1420" s="158" t="s">
        <v>183</v>
      </c>
      <c r="D1420" s="158" t="s">
        <v>20</v>
      </c>
      <c r="E1420" s="161" t="s">
        <v>2037</v>
      </c>
      <c r="F1420" s="161">
        <v>474</v>
      </c>
      <c r="G1420" s="161">
        <v>474</v>
      </c>
      <c r="H1420" s="161">
        <v>1</v>
      </c>
      <c r="I1420" s="161" t="s">
        <v>309</v>
      </c>
      <c r="J1420" s="161" t="s">
        <v>42</v>
      </c>
      <c r="K1420" s="161" t="s">
        <v>1148</v>
      </c>
      <c r="L1420" s="161">
        <v>160</v>
      </c>
      <c r="M1420" s="161" t="s">
        <v>1038</v>
      </c>
      <c r="N1420" s="158" t="s">
        <v>36</v>
      </c>
      <c r="O1420" s="161"/>
    </row>
    <row r="1421" spans="1:15" ht="15" customHeight="1">
      <c r="A1421" s="161">
        <v>1420</v>
      </c>
      <c r="B1421" s="162">
        <v>60000000768</v>
      </c>
      <c r="C1421" s="158" t="s">
        <v>46</v>
      </c>
      <c r="D1421" s="158" t="s">
        <v>20</v>
      </c>
      <c r="E1421" s="161" t="s">
        <v>2037</v>
      </c>
      <c r="F1421" s="161">
        <v>156</v>
      </c>
      <c r="G1421" s="161">
        <v>156</v>
      </c>
      <c r="H1421" s="161">
        <v>1</v>
      </c>
      <c r="I1421" s="161" t="s">
        <v>309</v>
      </c>
      <c r="J1421" s="161" t="s">
        <v>18</v>
      </c>
      <c r="K1421" s="161" t="s">
        <v>821</v>
      </c>
      <c r="L1421" s="161">
        <v>40</v>
      </c>
      <c r="M1421" s="161" t="s">
        <v>1038</v>
      </c>
      <c r="N1421" s="158" t="s">
        <v>313</v>
      </c>
      <c r="O1421" s="161"/>
    </row>
    <row r="1422" spans="1:15" ht="15" customHeight="1">
      <c r="A1422" s="161">
        <v>1421</v>
      </c>
      <c r="B1422" s="162">
        <v>60000000766</v>
      </c>
      <c r="C1422" s="158" t="s">
        <v>154</v>
      </c>
      <c r="D1422" s="158" t="s">
        <v>20</v>
      </c>
      <c r="E1422" s="161" t="s">
        <v>2039</v>
      </c>
      <c r="F1422" s="161">
        <v>464</v>
      </c>
      <c r="G1422" s="161">
        <v>464</v>
      </c>
      <c r="H1422" s="161">
        <v>1</v>
      </c>
      <c r="I1422" s="161" t="s">
        <v>309</v>
      </c>
      <c r="J1422" s="161" t="s">
        <v>42</v>
      </c>
      <c r="K1422" s="161" t="s">
        <v>1142</v>
      </c>
      <c r="L1422" s="161">
        <v>100</v>
      </c>
      <c r="M1422" s="161" t="s">
        <v>1048</v>
      </c>
      <c r="N1422" s="158" t="s">
        <v>36</v>
      </c>
      <c r="O1422" s="161"/>
    </row>
    <row r="1423" spans="1:15" ht="15" customHeight="1">
      <c r="A1423" s="161">
        <v>1422</v>
      </c>
      <c r="B1423" s="162">
        <v>60000000770</v>
      </c>
      <c r="C1423" s="158" t="s">
        <v>183</v>
      </c>
      <c r="D1423" s="158" t="s">
        <v>20</v>
      </c>
      <c r="E1423" s="161" t="s">
        <v>2037</v>
      </c>
      <c r="F1423" s="161">
        <v>552</v>
      </c>
      <c r="G1423" s="161">
        <v>552</v>
      </c>
      <c r="H1423" s="161">
        <v>1</v>
      </c>
      <c r="I1423" s="161" t="s">
        <v>309</v>
      </c>
      <c r="J1423" s="161" t="s">
        <v>42</v>
      </c>
      <c r="K1423" s="161" t="s">
        <v>828</v>
      </c>
      <c r="L1423" s="161">
        <v>130</v>
      </c>
      <c r="M1423" s="161" t="s">
        <v>1046</v>
      </c>
      <c r="N1423" s="158" t="s">
        <v>36</v>
      </c>
      <c r="O1423" s="161"/>
    </row>
    <row r="1424" spans="1:15" ht="15" customHeight="1">
      <c r="A1424" s="161">
        <v>1423</v>
      </c>
      <c r="B1424" s="162">
        <v>60000000771</v>
      </c>
      <c r="C1424" s="158" t="s">
        <v>310</v>
      </c>
      <c r="D1424" s="158" t="s">
        <v>20</v>
      </c>
      <c r="E1424" s="161" t="s">
        <v>2037</v>
      </c>
      <c r="F1424" s="161">
        <v>124</v>
      </c>
      <c r="G1424" s="161">
        <v>124</v>
      </c>
      <c r="H1424" s="161">
        <v>1</v>
      </c>
      <c r="I1424" s="161" t="s">
        <v>309</v>
      </c>
      <c r="J1424" s="161" t="s">
        <v>42</v>
      </c>
      <c r="K1424" s="161" t="s">
        <v>810</v>
      </c>
      <c r="L1424" s="161">
        <v>80</v>
      </c>
      <c r="M1424" s="161" t="s">
        <v>1063</v>
      </c>
      <c r="N1424" s="158" t="s">
        <v>36</v>
      </c>
      <c r="O1424" s="161"/>
    </row>
    <row r="1425" spans="1:15" ht="15" customHeight="1">
      <c r="A1425" s="161">
        <v>1424</v>
      </c>
      <c r="B1425" s="162">
        <v>60000000761</v>
      </c>
      <c r="C1425" s="158" t="s">
        <v>312</v>
      </c>
      <c r="D1425" s="158" t="s">
        <v>20</v>
      </c>
      <c r="E1425" s="161" t="s">
        <v>2037</v>
      </c>
      <c r="F1425" s="161">
        <v>446</v>
      </c>
      <c r="G1425" s="161">
        <v>446</v>
      </c>
      <c r="H1425" s="161">
        <v>1</v>
      </c>
      <c r="I1425" s="161" t="s">
        <v>309</v>
      </c>
      <c r="J1425" s="161" t="s">
        <v>42</v>
      </c>
      <c r="K1425" s="161" t="s">
        <v>1142</v>
      </c>
      <c r="L1425" s="161">
        <v>170</v>
      </c>
      <c r="M1425" s="161" t="s">
        <v>1063</v>
      </c>
      <c r="N1425" s="158" t="s">
        <v>36</v>
      </c>
      <c r="O1425" s="161"/>
    </row>
    <row r="1426" spans="1:15" ht="15" customHeight="1">
      <c r="A1426" s="161">
        <v>1425</v>
      </c>
      <c r="B1426" s="162">
        <v>60000000763</v>
      </c>
      <c r="C1426" s="158" t="s">
        <v>310</v>
      </c>
      <c r="D1426" s="158" t="s">
        <v>20</v>
      </c>
      <c r="E1426" s="161" t="s">
        <v>2037</v>
      </c>
      <c r="F1426" s="161">
        <v>76</v>
      </c>
      <c r="G1426" s="161">
        <v>76</v>
      </c>
      <c r="H1426" s="161">
        <v>1</v>
      </c>
      <c r="I1426" s="161" t="s">
        <v>309</v>
      </c>
      <c r="J1426" s="161" t="s">
        <v>18</v>
      </c>
      <c r="K1426" s="161" t="s">
        <v>1148</v>
      </c>
      <c r="L1426" s="161">
        <v>40</v>
      </c>
      <c r="M1426" s="161" t="s">
        <v>1050</v>
      </c>
      <c r="N1426" s="158" t="s">
        <v>149</v>
      </c>
      <c r="O1426" s="161"/>
    </row>
    <row r="1427" spans="1:15" ht="15" customHeight="1">
      <c r="A1427" s="161">
        <v>1426</v>
      </c>
      <c r="B1427" s="162">
        <v>60000000788</v>
      </c>
      <c r="C1427" s="158" t="s">
        <v>64</v>
      </c>
      <c r="D1427" s="158" t="s">
        <v>20</v>
      </c>
      <c r="E1427" s="161" t="s">
        <v>2037</v>
      </c>
      <c r="F1427" s="161">
        <v>344</v>
      </c>
      <c r="G1427" s="161">
        <v>344</v>
      </c>
      <c r="H1427" s="161">
        <v>1</v>
      </c>
      <c r="I1427" s="161" t="s">
        <v>309</v>
      </c>
      <c r="J1427" s="161" t="s">
        <v>42</v>
      </c>
      <c r="K1427" s="161">
        <v>50</v>
      </c>
      <c r="L1427" s="161">
        <v>150</v>
      </c>
      <c r="M1427" s="161" t="s">
        <v>1038</v>
      </c>
      <c r="N1427" s="158" t="s">
        <v>36</v>
      </c>
      <c r="O1427" s="161"/>
    </row>
    <row r="1428" spans="1:15" ht="15" customHeight="1">
      <c r="A1428" s="161">
        <v>1427</v>
      </c>
      <c r="B1428" s="162">
        <v>60000000782</v>
      </c>
      <c r="C1428" s="158" t="s">
        <v>312</v>
      </c>
      <c r="D1428" s="158" t="s">
        <v>20</v>
      </c>
      <c r="E1428" s="161" t="s">
        <v>2037</v>
      </c>
      <c r="F1428" s="161">
        <v>596</v>
      </c>
      <c r="G1428" s="161">
        <v>596</v>
      </c>
      <c r="H1428" s="161">
        <v>1</v>
      </c>
      <c r="I1428" s="161" t="s">
        <v>309</v>
      </c>
      <c r="J1428" s="161" t="s">
        <v>42</v>
      </c>
      <c r="K1428" s="161">
        <v>48</v>
      </c>
      <c r="L1428" s="161">
        <v>180</v>
      </c>
      <c r="M1428" s="161" t="s">
        <v>1063</v>
      </c>
      <c r="N1428" s="158" t="s">
        <v>149</v>
      </c>
      <c r="O1428" s="161"/>
    </row>
    <row r="1429" spans="1:15" ht="15" customHeight="1">
      <c r="A1429" s="161">
        <v>1428</v>
      </c>
      <c r="B1429" s="162">
        <v>60000000781</v>
      </c>
      <c r="C1429" s="158" t="s">
        <v>312</v>
      </c>
      <c r="D1429" s="158" t="s">
        <v>20</v>
      </c>
      <c r="E1429" s="161" t="s">
        <v>2037</v>
      </c>
      <c r="F1429" s="161">
        <v>332</v>
      </c>
      <c r="G1429" s="161">
        <v>332</v>
      </c>
      <c r="H1429" s="161">
        <v>1</v>
      </c>
      <c r="I1429" s="161" t="s">
        <v>309</v>
      </c>
      <c r="J1429" s="161" t="s">
        <v>42</v>
      </c>
      <c r="K1429" s="161" t="s">
        <v>810</v>
      </c>
      <c r="L1429" s="161">
        <v>112</v>
      </c>
      <c r="M1429" s="161" t="s">
        <v>1063</v>
      </c>
      <c r="N1429" s="158" t="s">
        <v>36</v>
      </c>
      <c r="O1429" s="161"/>
    </row>
    <row r="1430" spans="1:15" ht="15" customHeight="1">
      <c r="A1430" s="161">
        <v>1429</v>
      </c>
      <c r="B1430" s="162">
        <v>60000000780</v>
      </c>
      <c r="C1430" s="158" t="s">
        <v>193</v>
      </c>
      <c r="D1430" s="158" t="s">
        <v>20</v>
      </c>
      <c r="E1430" s="161" t="s">
        <v>2039</v>
      </c>
      <c r="F1430" s="161">
        <v>468</v>
      </c>
      <c r="G1430" s="161">
        <v>468</v>
      </c>
      <c r="H1430" s="161">
        <v>1</v>
      </c>
      <c r="I1430" s="161" t="s">
        <v>309</v>
      </c>
      <c r="J1430" s="161" t="s">
        <v>42</v>
      </c>
      <c r="K1430" s="161" t="s">
        <v>810</v>
      </c>
      <c r="L1430" s="161">
        <v>120</v>
      </c>
      <c r="M1430" s="161" t="s">
        <v>1038</v>
      </c>
      <c r="N1430" s="158" t="s">
        <v>25</v>
      </c>
      <c r="O1430" s="161"/>
    </row>
    <row r="1431" spans="1:15" ht="15" customHeight="1">
      <c r="A1431" s="161">
        <v>1430</v>
      </c>
      <c r="B1431" s="162">
        <v>60000000778</v>
      </c>
      <c r="C1431" s="158" t="s">
        <v>314</v>
      </c>
      <c r="D1431" s="158" t="s">
        <v>20</v>
      </c>
      <c r="E1431" s="161" t="s">
        <v>2039</v>
      </c>
      <c r="F1431" s="161">
        <v>148</v>
      </c>
      <c r="G1431" s="161">
        <v>148</v>
      </c>
      <c r="H1431" s="161">
        <v>1</v>
      </c>
      <c r="I1431" s="161" t="s">
        <v>309</v>
      </c>
      <c r="J1431" s="161" t="s">
        <v>42</v>
      </c>
      <c r="K1431" s="161" t="s">
        <v>1150</v>
      </c>
      <c r="L1431" s="161">
        <v>60</v>
      </c>
      <c r="M1431" s="161" t="s">
        <v>1063</v>
      </c>
      <c r="N1431" s="158" t="s">
        <v>36</v>
      </c>
      <c r="O1431" s="161"/>
    </row>
    <row r="1432" spans="1:15" ht="15" customHeight="1">
      <c r="A1432" s="161">
        <v>1431</v>
      </c>
      <c r="B1432" s="162">
        <v>60000000784</v>
      </c>
      <c r="C1432" s="158" t="s">
        <v>193</v>
      </c>
      <c r="D1432" s="158" t="s">
        <v>20</v>
      </c>
      <c r="E1432" s="161" t="s">
        <v>2039</v>
      </c>
      <c r="F1432" s="161">
        <v>470</v>
      </c>
      <c r="G1432" s="161">
        <v>470</v>
      </c>
      <c r="H1432" s="161">
        <v>1</v>
      </c>
      <c r="I1432" s="161" t="s">
        <v>309</v>
      </c>
      <c r="J1432" s="161" t="s">
        <v>42</v>
      </c>
      <c r="K1432" s="161" t="s">
        <v>1142</v>
      </c>
      <c r="L1432" s="161">
        <v>120</v>
      </c>
      <c r="M1432" s="161" t="s">
        <v>1038</v>
      </c>
      <c r="N1432" s="158" t="s">
        <v>25</v>
      </c>
      <c r="O1432" s="161"/>
    </row>
    <row r="1433" spans="1:15" ht="15" customHeight="1">
      <c r="A1433" s="161">
        <v>1432</v>
      </c>
      <c r="B1433" s="162">
        <v>60000000783</v>
      </c>
      <c r="C1433" s="158" t="s">
        <v>183</v>
      </c>
      <c r="D1433" s="158" t="s">
        <v>20</v>
      </c>
      <c r="E1433" s="161" t="s">
        <v>2037</v>
      </c>
      <c r="F1433" s="161">
        <v>622</v>
      </c>
      <c r="G1433" s="161">
        <v>622</v>
      </c>
      <c r="H1433" s="161">
        <v>1</v>
      </c>
      <c r="I1433" s="161" t="s">
        <v>309</v>
      </c>
      <c r="J1433" s="161" t="s">
        <v>42</v>
      </c>
      <c r="K1433" s="161" t="s">
        <v>825</v>
      </c>
      <c r="L1433" s="161">
        <v>140</v>
      </c>
      <c r="M1433" s="161" t="s">
        <v>1063</v>
      </c>
      <c r="N1433" s="158" t="s">
        <v>36</v>
      </c>
      <c r="O1433" s="161"/>
    </row>
    <row r="1434" spans="1:15" ht="15" customHeight="1">
      <c r="A1434" s="161">
        <v>1433</v>
      </c>
      <c r="B1434" s="162">
        <v>60000000776</v>
      </c>
      <c r="C1434" s="158" t="s">
        <v>52</v>
      </c>
      <c r="D1434" s="158" t="s">
        <v>20</v>
      </c>
      <c r="E1434" s="161" t="s">
        <v>2037</v>
      </c>
      <c r="F1434" s="161">
        <v>272</v>
      </c>
      <c r="G1434" s="161">
        <v>272</v>
      </c>
      <c r="H1434" s="161">
        <v>1</v>
      </c>
      <c r="I1434" s="161" t="s">
        <v>309</v>
      </c>
      <c r="J1434" s="161" t="s">
        <v>42</v>
      </c>
      <c r="K1434" s="161" t="s">
        <v>810</v>
      </c>
      <c r="L1434" s="161">
        <v>110</v>
      </c>
      <c r="M1434" s="161" t="s">
        <v>1151</v>
      </c>
      <c r="N1434" s="158" t="s">
        <v>181</v>
      </c>
      <c r="O1434" s="161"/>
    </row>
    <row r="1435" spans="1:15" ht="15" customHeight="1">
      <c r="A1435" s="161">
        <v>1434</v>
      </c>
      <c r="B1435" s="162">
        <v>60000000779</v>
      </c>
      <c r="C1435" s="158" t="s">
        <v>312</v>
      </c>
      <c r="D1435" s="158" t="s">
        <v>20</v>
      </c>
      <c r="E1435" s="161" t="s">
        <v>2037</v>
      </c>
      <c r="F1435" s="161">
        <v>588</v>
      </c>
      <c r="G1435" s="161">
        <v>588</v>
      </c>
      <c r="H1435" s="161">
        <v>1</v>
      </c>
      <c r="I1435" s="161" t="s">
        <v>309</v>
      </c>
      <c r="J1435" s="161" t="s">
        <v>42</v>
      </c>
      <c r="K1435" s="161">
        <v>50</v>
      </c>
      <c r="L1435" s="161">
        <v>250</v>
      </c>
      <c r="M1435" s="161" t="s">
        <v>1064</v>
      </c>
      <c r="N1435" s="158" t="s">
        <v>36</v>
      </c>
      <c r="O1435" s="161"/>
    </row>
    <row r="1436" spans="1:15" ht="15" customHeight="1">
      <c r="A1436" s="161">
        <v>1435</v>
      </c>
      <c r="B1436" s="162">
        <v>60000000777</v>
      </c>
      <c r="C1436" s="158" t="s">
        <v>14</v>
      </c>
      <c r="D1436" s="158" t="s">
        <v>20</v>
      </c>
      <c r="E1436" s="161" t="s">
        <v>2039</v>
      </c>
      <c r="F1436" s="161">
        <v>134</v>
      </c>
      <c r="G1436" s="161">
        <v>134</v>
      </c>
      <c r="H1436" s="161">
        <v>1</v>
      </c>
      <c r="I1436" s="161" t="s">
        <v>309</v>
      </c>
      <c r="J1436" s="161" t="s">
        <v>42</v>
      </c>
      <c r="K1436" s="161" t="s">
        <v>821</v>
      </c>
      <c r="L1436" s="161">
        <v>80</v>
      </c>
      <c r="M1436" s="161" t="s">
        <v>1040</v>
      </c>
      <c r="N1436" s="158" t="s">
        <v>36</v>
      </c>
      <c r="O1436" s="161"/>
    </row>
    <row r="1437" spans="1:15" ht="15" customHeight="1">
      <c r="A1437" s="161">
        <v>1436</v>
      </c>
      <c r="B1437" s="162">
        <v>60000000790</v>
      </c>
      <c r="C1437" s="158" t="s">
        <v>14</v>
      </c>
      <c r="D1437" s="158" t="s">
        <v>20</v>
      </c>
      <c r="E1437" s="161" t="s">
        <v>2037</v>
      </c>
      <c r="F1437" s="161">
        <v>114</v>
      </c>
      <c r="G1437" s="161">
        <v>114</v>
      </c>
      <c r="H1437" s="161">
        <v>1</v>
      </c>
      <c r="I1437" s="161" t="s">
        <v>309</v>
      </c>
      <c r="J1437" s="161" t="s">
        <v>42</v>
      </c>
      <c r="K1437" s="161" t="s">
        <v>1142</v>
      </c>
      <c r="L1437" s="161">
        <v>80</v>
      </c>
      <c r="M1437" s="161" t="s">
        <v>1152</v>
      </c>
      <c r="N1437" s="158" t="s">
        <v>36</v>
      </c>
      <c r="O1437" s="161"/>
    </row>
    <row r="1438" spans="1:15" ht="15" customHeight="1">
      <c r="A1438" s="161">
        <v>1437</v>
      </c>
      <c r="B1438" s="162">
        <v>60000000789</v>
      </c>
      <c r="C1438" s="158" t="s">
        <v>154</v>
      </c>
      <c r="D1438" s="158" t="s">
        <v>20</v>
      </c>
      <c r="E1438" s="161" t="s">
        <v>2039</v>
      </c>
      <c r="F1438" s="161">
        <v>506</v>
      </c>
      <c r="G1438" s="161">
        <v>506</v>
      </c>
      <c r="H1438" s="161">
        <v>1</v>
      </c>
      <c r="I1438" s="161" t="s">
        <v>309</v>
      </c>
      <c r="J1438" s="161" t="s">
        <v>42</v>
      </c>
      <c r="K1438" s="161" t="s">
        <v>810</v>
      </c>
      <c r="L1438" s="161">
        <v>160</v>
      </c>
      <c r="M1438" s="161" t="s">
        <v>1063</v>
      </c>
      <c r="N1438" s="158" t="s">
        <v>36</v>
      </c>
      <c r="O1438" s="161"/>
    </row>
    <row r="1439" spans="1:15" ht="15" customHeight="1">
      <c r="A1439" s="161">
        <v>1438</v>
      </c>
      <c r="B1439" s="162">
        <v>60000000786</v>
      </c>
      <c r="C1439" s="158" t="s">
        <v>154</v>
      </c>
      <c r="D1439" s="158" t="s">
        <v>20</v>
      </c>
      <c r="E1439" s="161" t="s">
        <v>2039</v>
      </c>
      <c r="F1439" s="161">
        <v>210</v>
      </c>
      <c r="G1439" s="161">
        <v>210</v>
      </c>
      <c r="H1439" s="161">
        <v>1</v>
      </c>
      <c r="I1439" s="161" t="s">
        <v>309</v>
      </c>
      <c r="J1439" s="161" t="s">
        <v>42</v>
      </c>
      <c r="K1439" s="161" t="s">
        <v>1142</v>
      </c>
      <c r="L1439" s="161">
        <v>80</v>
      </c>
      <c r="M1439" s="161" t="s">
        <v>1064</v>
      </c>
      <c r="N1439" s="158" t="s">
        <v>36</v>
      </c>
      <c r="O1439" s="161"/>
    </row>
    <row r="1440" spans="1:15" ht="15" customHeight="1">
      <c r="A1440" s="161">
        <v>1439</v>
      </c>
      <c r="B1440" s="162">
        <v>60000000787</v>
      </c>
      <c r="C1440" s="158" t="s">
        <v>14</v>
      </c>
      <c r="D1440" s="158" t="s">
        <v>20</v>
      </c>
      <c r="E1440" s="161" t="s">
        <v>2037</v>
      </c>
      <c r="F1440" s="161">
        <v>146</v>
      </c>
      <c r="G1440" s="161">
        <v>146</v>
      </c>
      <c r="H1440" s="161">
        <v>1</v>
      </c>
      <c r="I1440" s="161" t="s">
        <v>309</v>
      </c>
      <c r="J1440" s="161" t="s">
        <v>67</v>
      </c>
      <c r="K1440" s="161" t="s">
        <v>1148</v>
      </c>
      <c r="L1440" s="161">
        <v>50</v>
      </c>
      <c r="M1440" s="161" t="s">
        <v>1046</v>
      </c>
      <c r="N1440" s="158" t="s">
        <v>25</v>
      </c>
      <c r="O1440" s="161"/>
    </row>
    <row r="1441" spans="1:15" ht="15" customHeight="1">
      <c r="A1441" s="161">
        <v>1440</v>
      </c>
      <c r="B1441" s="162">
        <v>60000000785</v>
      </c>
      <c r="C1441" s="158" t="s">
        <v>64</v>
      </c>
      <c r="D1441" s="158" t="s">
        <v>20</v>
      </c>
      <c r="E1441" s="161" t="s">
        <v>2037</v>
      </c>
      <c r="F1441" s="161">
        <v>384</v>
      </c>
      <c r="G1441" s="161">
        <v>384</v>
      </c>
      <c r="H1441" s="161">
        <v>1</v>
      </c>
      <c r="I1441" s="161" t="s">
        <v>309</v>
      </c>
      <c r="J1441" s="161" t="s">
        <v>42</v>
      </c>
      <c r="K1441" s="161" t="s">
        <v>1142</v>
      </c>
      <c r="L1441" s="161">
        <v>110</v>
      </c>
      <c r="M1441" s="161" t="s">
        <v>1063</v>
      </c>
      <c r="N1441" s="158" t="s">
        <v>36</v>
      </c>
      <c r="O1441" s="161"/>
    </row>
    <row r="1442" spans="1:15" ht="15" customHeight="1">
      <c r="A1442" s="161">
        <v>1441</v>
      </c>
      <c r="B1442" s="162">
        <v>60000000791</v>
      </c>
      <c r="C1442" s="158" t="s">
        <v>52</v>
      </c>
      <c r="D1442" s="158" t="s">
        <v>20</v>
      </c>
      <c r="E1442" s="161" t="s">
        <v>2038</v>
      </c>
      <c r="F1442" s="161">
        <v>364</v>
      </c>
      <c r="G1442" s="161">
        <v>364</v>
      </c>
      <c r="H1442" s="161">
        <v>1</v>
      </c>
      <c r="I1442" s="161" t="s">
        <v>309</v>
      </c>
      <c r="J1442" s="161" t="s">
        <v>42</v>
      </c>
      <c r="K1442" s="161" t="s">
        <v>1142</v>
      </c>
      <c r="L1442" s="161">
        <v>90</v>
      </c>
      <c r="M1442" s="161" t="s">
        <v>1048</v>
      </c>
      <c r="N1442" s="158" t="s">
        <v>36</v>
      </c>
      <c r="O1442" s="161"/>
    </row>
    <row r="1443" spans="1:15" ht="15" customHeight="1">
      <c r="A1443" s="161">
        <v>1442</v>
      </c>
      <c r="B1443" s="162">
        <v>60000000792</v>
      </c>
      <c r="C1443" s="158" t="s">
        <v>52</v>
      </c>
      <c r="D1443" s="158" t="s">
        <v>20</v>
      </c>
      <c r="E1443" s="161" t="s">
        <v>2038</v>
      </c>
      <c r="F1443" s="161">
        <v>364</v>
      </c>
      <c r="G1443" s="161">
        <v>364</v>
      </c>
      <c r="H1443" s="161">
        <v>1</v>
      </c>
      <c r="I1443" s="161" t="s">
        <v>309</v>
      </c>
      <c r="J1443" s="161" t="s">
        <v>42</v>
      </c>
      <c r="K1443" s="161" t="s">
        <v>1142</v>
      </c>
      <c r="L1443" s="161">
        <v>90</v>
      </c>
      <c r="M1443" s="161" t="s">
        <v>1048</v>
      </c>
      <c r="N1443" s="158" t="s">
        <v>36</v>
      </c>
      <c r="O1443" s="161"/>
    </row>
    <row r="1444" spans="1:15" ht="15" customHeight="1">
      <c r="A1444" s="161">
        <v>1443</v>
      </c>
      <c r="B1444" s="162">
        <v>60000000793</v>
      </c>
      <c r="C1444" s="158" t="s">
        <v>52</v>
      </c>
      <c r="D1444" s="158" t="s">
        <v>20</v>
      </c>
      <c r="E1444" s="161" t="s">
        <v>2038</v>
      </c>
      <c r="F1444" s="161">
        <v>314</v>
      </c>
      <c r="G1444" s="161">
        <v>314</v>
      </c>
      <c r="H1444" s="161">
        <v>1</v>
      </c>
      <c r="I1444" s="161" t="s">
        <v>309</v>
      </c>
      <c r="J1444" s="161" t="s">
        <v>42</v>
      </c>
      <c r="K1444" s="161" t="s">
        <v>1142</v>
      </c>
      <c r="L1444" s="161">
        <v>80</v>
      </c>
      <c r="M1444" s="161" t="s">
        <v>1064</v>
      </c>
      <c r="N1444" s="158" t="s">
        <v>36</v>
      </c>
      <c r="O1444" s="161"/>
    </row>
    <row r="1445" spans="1:15" ht="15" customHeight="1">
      <c r="A1445" s="161">
        <v>1444</v>
      </c>
      <c r="B1445" s="162">
        <v>60000000796</v>
      </c>
      <c r="C1445" s="158" t="s">
        <v>52</v>
      </c>
      <c r="D1445" s="158" t="s">
        <v>20</v>
      </c>
      <c r="E1445" s="161" t="s">
        <v>2038</v>
      </c>
      <c r="F1445" s="161">
        <v>318</v>
      </c>
      <c r="G1445" s="161">
        <v>318</v>
      </c>
      <c r="H1445" s="161">
        <v>1</v>
      </c>
      <c r="I1445" s="161" t="s">
        <v>309</v>
      </c>
      <c r="J1445" s="161" t="s">
        <v>42</v>
      </c>
      <c r="K1445" s="161" t="s">
        <v>821</v>
      </c>
      <c r="L1445" s="161">
        <v>90</v>
      </c>
      <c r="M1445" s="161" t="s">
        <v>1064</v>
      </c>
      <c r="N1445" s="158" t="s">
        <v>36</v>
      </c>
      <c r="O1445" s="161"/>
    </row>
    <row r="1446" spans="1:15" ht="15" customHeight="1">
      <c r="A1446" s="161">
        <v>1445</v>
      </c>
      <c r="B1446" s="162">
        <v>60000000797</v>
      </c>
      <c r="C1446" s="158" t="s">
        <v>52</v>
      </c>
      <c r="D1446" s="158" t="s">
        <v>20</v>
      </c>
      <c r="E1446" s="161" t="s">
        <v>2039</v>
      </c>
      <c r="F1446" s="161">
        <v>334</v>
      </c>
      <c r="G1446" s="161">
        <v>334</v>
      </c>
      <c r="H1446" s="161">
        <v>1</v>
      </c>
      <c r="I1446" s="161" t="s">
        <v>309</v>
      </c>
      <c r="J1446" s="161" t="s">
        <v>42</v>
      </c>
      <c r="K1446" s="161" t="s">
        <v>828</v>
      </c>
      <c r="L1446" s="161">
        <v>90</v>
      </c>
      <c r="M1446" s="161" t="s">
        <v>1064</v>
      </c>
      <c r="N1446" s="158" t="s">
        <v>36</v>
      </c>
      <c r="O1446" s="161"/>
    </row>
    <row r="1447" spans="1:15" ht="15" customHeight="1">
      <c r="A1447" s="161">
        <v>1446</v>
      </c>
      <c r="B1447" s="162">
        <v>60000000799</v>
      </c>
      <c r="C1447" s="158" t="s">
        <v>52</v>
      </c>
      <c r="D1447" s="158" t="s">
        <v>20</v>
      </c>
      <c r="E1447" s="161" t="s">
        <v>2038</v>
      </c>
      <c r="F1447" s="161">
        <v>354</v>
      </c>
      <c r="G1447" s="161">
        <v>354</v>
      </c>
      <c r="H1447" s="161">
        <v>1</v>
      </c>
      <c r="I1447" s="161" t="s">
        <v>309</v>
      </c>
      <c r="J1447" s="161" t="s">
        <v>42</v>
      </c>
      <c r="K1447" s="161" t="s">
        <v>1142</v>
      </c>
      <c r="L1447" s="161">
        <v>90</v>
      </c>
      <c r="M1447" s="161" t="s">
        <v>1064</v>
      </c>
      <c r="N1447" s="158" t="s">
        <v>36</v>
      </c>
      <c r="O1447" s="161"/>
    </row>
    <row r="1448" spans="1:15" ht="15" customHeight="1">
      <c r="A1448" s="161">
        <v>1447</v>
      </c>
      <c r="B1448" s="162">
        <v>60000000798</v>
      </c>
      <c r="C1448" s="158" t="s">
        <v>52</v>
      </c>
      <c r="D1448" s="158" t="s">
        <v>20</v>
      </c>
      <c r="E1448" s="161" t="s">
        <v>2038</v>
      </c>
      <c r="F1448" s="161">
        <v>354</v>
      </c>
      <c r="G1448" s="161">
        <v>354</v>
      </c>
      <c r="H1448" s="161">
        <v>1</v>
      </c>
      <c r="I1448" s="161" t="s">
        <v>309</v>
      </c>
      <c r="J1448" s="161" t="s">
        <v>42</v>
      </c>
      <c r="K1448" s="161" t="s">
        <v>1153</v>
      </c>
      <c r="L1448" s="161">
        <v>90</v>
      </c>
      <c r="M1448" s="161" t="s">
        <v>1064</v>
      </c>
      <c r="N1448" s="158" t="s">
        <v>36</v>
      </c>
      <c r="O1448" s="161"/>
    </row>
    <row r="1449" spans="1:15" ht="15" customHeight="1">
      <c r="A1449" s="161">
        <v>1448</v>
      </c>
      <c r="B1449" s="162">
        <v>60000000801</v>
      </c>
      <c r="C1449" s="158" t="s">
        <v>154</v>
      </c>
      <c r="D1449" s="158" t="s">
        <v>20</v>
      </c>
      <c r="E1449" s="161" t="s">
        <v>2039</v>
      </c>
      <c r="F1449" s="161">
        <v>196</v>
      </c>
      <c r="G1449" s="161">
        <v>196</v>
      </c>
      <c r="H1449" s="161">
        <v>1</v>
      </c>
      <c r="I1449" s="161" t="s">
        <v>309</v>
      </c>
      <c r="J1449" s="161" t="s">
        <v>42</v>
      </c>
      <c r="K1449" s="161" t="s">
        <v>1148</v>
      </c>
      <c r="L1449" s="161">
        <v>80</v>
      </c>
      <c r="M1449" s="161" t="s">
        <v>1064</v>
      </c>
      <c r="N1449" s="158" t="s">
        <v>36</v>
      </c>
      <c r="O1449" s="161"/>
    </row>
    <row r="1450" spans="1:15" ht="15" customHeight="1">
      <c r="A1450" s="161">
        <v>1449</v>
      </c>
      <c r="B1450" s="162">
        <v>60000000800</v>
      </c>
      <c r="C1450" s="158" t="s">
        <v>154</v>
      </c>
      <c r="D1450" s="158" t="s">
        <v>20</v>
      </c>
      <c r="E1450" s="161" t="s">
        <v>2039</v>
      </c>
      <c r="F1450" s="161">
        <v>226</v>
      </c>
      <c r="G1450" s="161">
        <v>226</v>
      </c>
      <c r="H1450" s="161">
        <v>1</v>
      </c>
      <c r="I1450" s="161" t="s">
        <v>309</v>
      </c>
      <c r="J1450" s="161" t="s">
        <v>42</v>
      </c>
      <c r="K1450" s="161" t="s">
        <v>828</v>
      </c>
      <c r="L1450" s="161">
        <v>80</v>
      </c>
      <c r="M1450" s="161" t="s">
        <v>1064</v>
      </c>
      <c r="N1450" s="158" t="s">
        <v>36</v>
      </c>
      <c r="O1450" s="161"/>
    </row>
    <row r="1451" spans="1:15" ht="15" customHeight="1">
      <c r="A1451" s="161">
        <v>1450</v>
      </c>
      <c r="B1451" s="162">
        <v>60000000795</v>
      </c>
      <c r="C1451" s="158" t="s">
        <v>64</v>
      </c>
      <c r="D1451" s="158" t="s">
        <v>20</v>
      </c>
      <c r="E1451" s="161" t="s">
        <v>2037</v>
      </c>
      <c r="F1451" s="161">
        <v>310</v>
      </c>
      <c r="G1451" s="161">
        <v>310</v>
      </c>
      <c r="H1451" s="161">
        <v>1</v>
      </c>
      <c r="I1451" s="161" t="s">
        <v>309</v>
      </c>
      <c r="J1451" s="161" t="s">
        <v>42</v>
      </c>
      <c r="K1451" s="161" t="s">
        <v>1142</v>
      </c>
      <c r="L1451" s="161">
        <v>80</v>
      </c>
      <c r="M1451" s="161" t="s">
        <v>1064</v>
      </c>
      <c r="N1451" s="158" t="s">
        <v>36</v>
      </c>
      <c r="O1451" s="161"/>
    </row>
    <row r="1452" spans="1:15" ht="15" customHeight="1">
      <c r="A1452" s="161">
        <v>1451</v>
      </c>
      <c r="B1452" s="162">
        <v>60000000802</v>
      </c>
      <c r="C1452" s="158" t="s">
        <v>64</v>
      </c>
      <c r="D1452" s="158" t="s">
        <v>20</v>
      </c>
      <c r="E1452" s="161" t="s">
        <v>2037</v>
      </c>
      <c r="F1452" s="161">
        <v>310</v>
      </c>
      <c r="G1452" s="161">
        <v>310</v>
      </c>
      <c r="H1452" s="161">
        <v>1</v>
      </c>
      <c r="I1452" s="161" t="s">
        <v>309</v>
      </c>
      <c r="J1452" s="161" t="s">
        <v>42</v>
      </c>
      <c r="K1452" s="161" t="s">
        <v>1142</v>
      </c>
      <c r="L1452" s="161">
        <v>80</v>
      </c>
      <c r="M1452" s="161" t="s">
        <v>1064</v>
      </c>
      <c r="N1452" s="158" t="s">
        <v>36</v>
      </c>
      <c r="O1452" s="161"/>
    </row>
    <row r="1453" spans="1:15" ht="15" customHeight="1">
      <c r="A1453" s="161">
        <v>1452</v>
      </c>
      <c r="B1453" s="162">
        <v>60000000794</v>
      </c>
      <c r="C1453" s="158" t="s">
        <v>47</v>
      </c>
      <c r="D1453" s="158" t="s">
        <v>20</v>
      </c>
      <c r="E1453" s="161" t="s">
        <v>2039</v>
      </c>
      <c r="F1453" s="161">
        <v>148</v>
      </c>
      <c r="G1453" s="161">
        <v>148</v>
      </c>
      <c r="H1453" s="161">
        <v>1</v>
      </c>
      <c r="I1453" s="161" t="s">
        <v>309</v>
      </c>
      <c r="J1453" s="161" t="s">
        <v>42</v>
      </c>
      <c r="K1453" s="161" t="s">
        <v>1142</v>
      </c>
      <c r="L1453" s="161">
        <v>80</v>
      </c>
      <c r="M1453" s="161" t="s">
        <v>1064</v>
      </c>
      <c r="N1453" s="158" t="s">
        <v>36</v>
      </c>
      <c r="O1453" s="161"/>
    </row>
    <row r="1454" spans="1:15" ht="15" customHeight="1">
      <c r="A1454" s="161">
        <v>1453</v>
      </c>
      <c r="B1454" s="162">
        <v>60000000803</v>
      </c>
      <c r="C1454" s="158" t="s">
        <v>154</v>
      </c>
      <c r="D1454" s="158" t="s">
        <v>20</v>
      </c>
      <c r="E1454" s="161" t="s">
        <v>2039</v>
      </c>
      <c r="F1454" s="161">
        <v>502</v>
      </c>
      <c r="G1454" s="161">
        <v>502</v>
      </c>
      <c r="H1454" s="161">
        <v>1</v>
      </c>
      <c r="I1454" s="161" t="s">
        <v>309</v>
      </c>
      <c r="J1454" s="161" t="s">
        <v>42</v>
      </c>
      <c r="K1454" s="161" t="s">
        <v>1142</v>
      </c>
      <c r="L1454" s="161">
        <v>180</v>
      </c>
      <c r="M1454" s="161" t="s">
        <v>1063</v>
      </c>
      <c r="N1454" s="158" t="s">
        <v>149</v>
      </c>
      <c r="O1454" s="161"/>
    </row>
    <row r="1455" spans="1:15" ht="15" customHeight="1">
      <c r="A1455" s="161">
        <v>1454</v>
      </c>
      <c r="B1455" s="162">
        <v>60000000804</v>
      </c>
      <c r="C1455" s="158" t="s">
        <v>154</v>
      </c>
      <c r="D1455" s="158" t="s">
        <v>20</v>
      </c>
      <c r="E1455" s="161" t="s">
        <v>2039</v>
      </c>
      <c r="F1455" s="161">
        <v>502</v>
      </c>
      <c r="G1455" s="161">
        <v>502</v>
      </c>
      <c r="H1455" s="161">
        <v>1</v>
      </c>
      <c r="I1455" s="161" t="s">
        <v>309</v>
      </c>
      <c r="J1455" s="161" t="s">
        <v>42</v>
      </c>
      <c r="K1455" s="161" t="s">
        <v>1142</v>
      </c>
      <c r="L1455" s="161">
        <v>180</v>
      </c>
      <c r="M1455" s="161" t="s">
        <v>1063</v>
      </c>
      <c r="N1455" s="158" t="s">
        <v>149</v>
      </c>
      <c r="O1455" s="161"/>
    </row>
    <row r="1456" spans="1:15" ht="15" customHeight="1">
      <c r="A1456" s="161">
        <v>1455</v>
      </c>
      <c r="B1456" s="162">
        <v>60000000805</v>
      </c>
      <c r="C1456" s="158" t="s">
        <v>52</v>
      </c>
      <c r="D1456" s="158" t="s">
        <v>20</v>
      </c>
      <c r="E1456" s="161" t="s">
        <v>2037</v>
      </c>
      <c r="F1456" s="161">
        <v>332</v>
      </c>
      <c r="G1456" s="161">
        <v>332</v>
      </c>
      <c r="H1456" s="161">
        <v>1</v>
      </c>
      <c r="I1456" s="161" t="s">
        <v>309</v>
      </c>
      <c r="J1456" s="161" t="s">
        <v>42</v>
      </c>
      <c r="K1456" s="161" t="s">
        <v>1142</v>
      </c>
      <c r="L1456" s="161">
        <v>100</v>
      </c>
      <c r="M1456" s="161" t="s">
        <v>1063</v>
      </c>
      <c r="N1456" s="158" t="s">
        <v>36</v>
      </c>
      <c r="O1456" s="161"/>
    </row>
    <row r="1457" spans="1:15" ht="15" customHeight="1">
      <c r="A1457" s="161">
        <v>1456</v>
      </c>
      <c r="B1457" s="162">
        <v>60000000812</v>
      </c>
      <c r="C1457" s="158" t="s">
        <v>154</v>
      </c>
      <c r="D1457" s="158" t="s">
        <v>20</v>
      </c>
      <c r="E1457" s="161" t="s">
        <v>2039</v>
      </c>
      <c r="F1457" s="161">
        <v>510</v>
      </c>
      <c r="G1457" s="161">
        <v>510</v>
      </c>
      <c r="H1457" s="161">
        <v>1</v>
      </c>
      <c r="I1457" s="161" t="s">
        <v>309</v>
      </c>
      <c r="J1457" s="161" t="s">
        <v>42</v>
      </c>
      <c r="K1457" s="161">
        <v>52</v>
      </c>
      <c r="L1457" s="161">
        <v>170</v>
      </c>
      <c r="M1457" s="161" t="s">
        <v>1154</v>
      </c>
      <c r="N1457" s="158" t="s">
        <v>36</v>
      </c>
      <c r="O1457" s="161"/>
    </row>
    <row r="1458" spans="1:15" ht="15" customHeight="1">
      <c r="A1458" s="161">
        <v>1457</v>
      </c>
      <c r="B1458" s="162">
        <v>60000000816</v>
      </c>
      <c r="C1458" s="158" t="s">
        <v>154</v>
      </c>
      <c r="D1458" s="158" t="s">
        <v>20</v>
      </c>
      <c r="E1458" s="161" t="s">
        <v>2039</v>
      </c>
      <c r="F1458" s="161">
        <v>478</v>
      </c>
      <c r="G1458" s="161">
        <v>478</v>
      </c>
      <c r="H1458" s="161">
        <v>1</v>
      </c>
      <c r="I1458" s="161" t="s">
        <v>309</v>
      </c>
      <c r="J1458" s="161" t="s">
        <v>42</v>
      </c>
      <c r="K1458" s="161">
        <v>48</v>
      </c>
      <c r="L1458" s="161">
        <v>170</v>
      </c>
      <c r="M1458" s="161" t="s">
        <v>1154</v>
      </c>
      <c r="N1458" s="158" t="s">
        <v>36</v>
      </c>
      <c r="O1458" s="161"/>
    </row>
    <row r="1459" spans="1:15" ht="15" customHeight="1">
      <c r="A1459" s="161">
        <v>1458</v>
      </c>
      <c r="B1459" s="162">
        <v>60000000811</v>
      </c>
      <c r="C1459" s="158" t="s">
        <v>64</v>
      </c>
      <c r="D1459" s="158" t="s">
        <v>20</v>
      </c>
      <c r="E1459" s="161" t="s">
        <v>2037</v>
      </c>
      <c r="F1459" s="161">
        <v>340</v>
      </c>
      <c r="G1459" s="161">
        <v>340</v>
      </c>
      <c r="H1459" s="161">
        <v>1</v>
      </c>
      <c r="I1459" s="161" t="s">
        <v>309</v>
      </c>
      <c r="J1459" s="161" t="s">
        <v>67</v>
      </c>
      <c r="K1459" s="161" t="s">
        <v>828</v>
      </c>
      <c r="L1459" s="161">
        <v>90</v>
      </c>
      <c r="M1459" s="161" t="s">
        <v>1046</v>
      </c>
      <c r="N1459" s="158" t="s">
        <v>149</v>
      </c>
      <c r="O1459" s="161"/>
    </row>
    <row r="1460" spans="1:15" ht="15" customHeight="1">
      <c r="A1460" s="161">
        <v>1459</v>
      </c>
      <c r="B1460" s="162">
        <v>60000000809</v>
      </c>
      <c r="C1460" s="158" t="s">
        <v>154</v>
      </c>
      <c r="D1460" s="158" t="s">
        <v>20</v>
      </c>
      <c r="E1460" s="161" t="s">
        <v>2039</v>
      </c>
      <c r="F1460" s="161">
        <v>496</v>
      </c>
      <c r="G1460" s="161">
        <v>496</v>
      </c>
      <c r="H1460" s="161">
        <v>1</v>
      </c>
      <c r="I1460" s="161" t="s">
        <v>309</v>
      </c>
      <c r="J1460" s="161" t="s">
        <v>42</v>
      </c>
      <c r="K1460" s="161">
        <v>50</v>
      </c>
      <c r="L1460" s="161">
        <v>170</v>
      </c>
      <c r="M1460" s="161" t="s">
        <v>1154</v>
      </c>
      <c r="N1460" s="158" t="s">
        <v>36</v>
      </c>
      <c r="O1460" s="161"/>
    </row>
    <row r="1461" spans="1:15" ht="15" customHeight="1">
      <c r="A1461" s="161">
        <v>1460</v>
      </c>
      <c r="B1461" s="162">
        <v>60000000810</v>
      </c>
      <c r="C1461" s="158" t="s">
        <v>52</v>
      </c>
      <c r="D1461" s="158" t="s">
        <v>20</v>
      </c>
      <c r="E1461" s="161" t="s">
        <v>2037</v>
      </c>
      <c r="F1461" s="161">
        <v>236</v>
      </c>
      <c r="G1461" s="161">
        <v>236</v>
      </c>
      <c r="H1461" s="161">
        <v>1</v>
      </c>
      <c r="I1461" s="161" t="s">
        <v>309</v>
      </c>
      <c r="J1461" s="161" t="s">
        <v>42</v>
      </c>
      <c r="K1461" s="161" t="s">
        <v>825</v>
      </c>
      <c r="L1461" s="161">
        <v>90</v>
      </c>
      <c r="M1461" s="161" t="s">
        <v>1144</v>
      </c>
      <c r="N1461" s="158" t="s">
        <v>25</v>
      </c>
      <c r="O1461" s="161"/>
    </row>
    <row r="1462" spans="1:15" ht="15" customHeight="1">
      <c r="A1462" s="161">
        <v>1461</v>
      </c>
      <c r="B1462" s="162">
        <v>60000000808</v>
      </c>
      <c r="C1462" s="158" t="s">
        <v>64</v>
      </c>
      <c r="D1462" s="158" t="s">
        <v>20</v>
      </c>
      <c r="E1462" s="161" t="s">
        <v>2037</v>
      </c>
      <c r="F1462" s="161">
        <v>510</v>
      </c>
      <c r="G1462" s="161">
        <v>510</v>
      </c>
      <c r="H1462" s="161">
        <v>1</v>
      </c>
      <c r="I1462" s="161" t="s">
        <v>309</v>
      </c>
      <c r="J1462" s="161" t="s">
        <v>67</v>
      </c>
      <c r="K1462" s="161" t="s">
        <v>828</v>
      </c>
      <c r="L1462" s="161">
        <v>80</v>
      </c>
      <c r="M1462" s="161" t="s">
        <v>1144</v>
      </c>
      <c r="N1462" s="158" t="s">
        <v>36</v>
      </c>
      <c r="O1462" s="161"/>
    </row>
    <row r="1463" spans="1:15" ht="15" customHeight="1">
      <c r="A1463" s="161">
        <v>1462</v>
      </c>
      <c r="B1463" s="162">
        <v>60000000813</v>
      </c>
      <c r="C1463" s="158" t="s">
        <v>315</v>
      </c>
      <c r="D1463" s="158" t="s">
        <v>20</v>
      </c>
      <c r="E1463" s="161" t="s">
        <v>2039</v>
      </c>
      <c r="F1463" s="161">
        <v>226</v>
      </c>
      <c r="G1463" s="161">
        <v>226</v>
      </c>
      <c r="H1463" s="161">
        <v>1</v>
      </c>
      <c r="I1463" s="161" t="s">
        <v>309</v>
      </c>
      <c r="J1463" s="161" t="s">
        <v>67</v>
      </c>
      <c r="K1463" s="161" t="s">
        <v>1148</v>
      </c>
      <c r="L1463" s="161">
        <v>70</v>
      </c>
      <c r="M1463" s="161" t="s">
        <v>1144</v>
      </c>
      <c r="N1463" s="158" t="s">
        <v>36</v>
      </c>
      <c r="O1463" s="161"/>
    </row>
    <row r="1464" spans="1:15" ht="15" customHeight="1">
      <c r="A1464" s="161">
        <v>1463</v>
      </c>
      <c r="B1464" s="162">
        <v>60000000814</v>
      </c>
      <c r="C1464" s="158" t="s">
        <v>34</v>
      </c>
      <c r="D1464" s="158" t="s">
        <v>20</v>
      </c>
      <c r="E1464" s="161" t="s">
        <v>2038</v>
      </c>
      <c r="F1464" s="161">
        <v>1004</v>
      </c>
      <c r="G1464" s="161">
        <v>1004</v>
      </c>
      <c r="H1464" s="161">
        <v>1</v>
      </c>
      <c r="I1464" s="161" t="s">
        <v>309</v>
      </c>
      <c r="J1464" s="161" t="s">
        <v>42</v>
      </c>
      <c r="K1464" s="161" t="s">
        <v>1142</v>
      </c>
      <c r="L1464" s="161">
        <v>180</v>
      </c>
      <c r="M1464" s="161" t="s">
        <v>1038</v>
      </c>
      <c r="N1464" s="158" t="s">
        <v>36</v>
      </c>
      <c r="O1464" s="161"/>
    </row>
    <row r="1465" spans="1:15" ht="15" customHeight="1">
      <c r="A1465" s="161">
        <v>1464</v>
      </c>
      <c r="B1465" s="162">
        <v>60000000806</v>
      </c>
      <c r="C1465" s="158" t="s">
        <v>52</v>
      </c>
      <c r="D1465" s="158" t="s">
        <v>20</v>
      </c>
      <c r="E1465" s="161" t="s">
        <v>2037</v>
      </c>
      <c r="F1465" s="161">
        <v>350</v>
      </c>
      <c r="G1465" s="161">
        <v>350</v>
      </c>
      <c r="H1465" s="161">
        <v>1</v>
      </c>
      <c r="I1465" s="161" t="s">
        <v>309</v>
      </c>
      <c r="J1465" s="161" t="s">
        <v>42</v>
      </c>
      <c r="K1465" s="161" t="s">
        <v>1142</v>
      </c>
      <c r="L1465" s="161">
        <v>100</v>
      </c>
      <c r="M1465" s="161" t="s">
        <v>1063</v>
      </c>
      <c r="N1465" s="158" t="s">
        <v>149</v>
      </c>
      <c r="O1465" s="161"/>
    </row>
    <row r="1466" spans="1:15" ht="15" customHeight="1">
      <c r="A1466" s="161">
        <v>1465</v>
      </c>
      <c r="B1466" s="162">
        <v>60000000807</v>
      </c>
      <c r="C1466" s="158" t="s">
        <v>52</v>
      </c>
      <c r="D1466" s="158" t="s">
        <v>20</v>
      </c>
      <c r="E1466" s="161" t="s">
        <v>2037</v>
      </c>
      <c r="F1466" s="161">
        <v>364</v>
      </c>
      <c r="G1466" s="161">
        <v>364</v>
      </c>
      <c r="H1466" s="161">
        <v>1</v>
      </c>
      <c r="I1466" s="161" t="s">
        <v>309</v>
      </c>
      <c r="J1466" s="161" t="s">
        <v>42</v>
      </c>
      <c r="K1466" s="161" t="s">
        <v>1148</v>
      </c>
      <c r="L1466" s="161">
        <v>100</v>
      </c>
      <c r="M1466" s="161" t="s">
        <v>1063</v>
      </c>
      <c r="N1466" s="158" t="s">
        <v>149</v>
      </c>
      <c r="O1466" s="161"/>
    </row>
    <row r="1467" spans="1:15" ht="15" customHeight="1">
      <c r="A1467" s="161">
        <v>1466</v>
      </c>
      <c r="B1467" s="162">
        <v>60000000815</v>
      </c>
      <c r="C1467" s="158" t="s">
        <v>47</v>
      </c>
      <c r="D1467" s="158" t="s">
        <v>20</v>
      </c>
      <c r="E1467" s="161" t="s">
        <v>2039</v>
      </c>
      <c r="F1467" s="161">
        <v>142</v>
      </c>
      <c r="G1467" s="161">
        <v>142</v>
      </c>
      <c r="H1467" s="161">
        <v>1</v>
      </c>
      <c r="I1467" s="161" t="s">
        <v>309</v>
      </c>
      <c r="J1467" s="161" t="s">
        <v>42</v>
      </c>
      <c r="K1467" s="161">
        <v>48</v>
      </c>
      <c r="L1467" s="161">
        <v>100</v>
      </c>
      <c r="M1467" s="161" t="s">
        <v>1038</v>
      </c>
      <c r="N1467" s="158" t="s">
        <v>36</v>
      </c>
      <c r="O1467" s="161"/>
    </row>
    <row r="1468" spans="1:15" ht="15" customHeight="1">
      <c r="A1468" s="161">
        <v>1467</v>
      </c>
      <c r="B1468" s="162">
        <v>60000000817</v>
      </c>
      <c r="C1468" s="158" t="s">
        <v>64</v>
      </c>
      <c r="D1468" s="158" t="s">
        <v>20</v>
      </c>
      <c r="E1468" s="161" t="s">
        <v>2039</v>
      </c>
      <c r="F1468" s="161">
        <v>344</v>
      </c>
      <c r="G1468" s="161">
        <v>344</v>
      </c>
      <c r="H1468" s="161">
        <v>1</v>
      </c>
      <c r="I1468" s="161" t="s">
        <v>309</v>
      </c>
      <c r="J1468" s="161" t="s">
        <v>42</v>
      </c>
      <c r="K1468" s="161">
        <v>50</v>
      </c>
      <c r="L1468" s="161">
        <v>150</v>
      </c>
      <c r="M1468" s="161" t="s">
        <v>1038</v>
      </c>
      <c r="N1468" s="158" t="s">
        <v>36</v>
      </c>
      <c r="O1468" s="161"/>
    </row>
    <row r="1469" spans="1:15" ht="15" customHeight="1">
      <c r="A1469" s="161">
        <v>1468</v>
      </c>
      <c r="B1469" s="162">
        <v>60000000819</v>
      </c>
      <c r="C1469" s="158" t="s">
        <v>64</v>
      </c>
      <c r="D1469" s="158" t="s">
        <v>20</v>
      </c>
      <c r="E1469" s="161" t="s">
        <v>2039</v>
      </c>
      <c r="F1469" s="161">
        <v>334</v>
      </c>
      <c r="G1469" s="161">
        <v>334</v>
      </c>
      <c r="H1469" s="161">
        <v>1</v>
      </c>
      <c r="I1469" s="161" t="s">
        <v>309</v>
      </c>
      <c r="J1469" s="161" t="s">
        <v>42</v>
      </c>
      <c r="K1469" s="161" t="s">
        <v>828</v>
      </c>
      <c r="L1469" s="161">
        <v>150</v>
      </c>
      <c r="M1469" s="161" t="s">
        <v>1038</v>
      </c>
      <c r="N1469" s="158" t="s">
        <v>36</v>
      </c>
      <c r="O1469" s="161"/>
    </row>
    <row r="1470" spans="1:15" ht="15" customHeight="1">
      <c r="A1470" s="161">
        <v>1469</v>
      </c>
      <c r="B1470" s="162">
        <v>60000000818</v>
      </c>
      <c r="C1470" s="158" t="s">
        <v>47</v>
      </c>
      <c r="D1470" s="158" t="s">
        <v>20</v>
      </c>
      <c r="E1470" s="161" t="s">
        <v>2039</v>
      </c>
      <c r="F1470" s="161">
        <v>138</v>
      </c>
      <c r="G1470" s="161">
        <v>138</v>
      </c>
      <c r="H1470" s="161">
        <v>1</v>
      </c>
      <c r="I1470" s="161" t="s">
        <v>309</v>
      </c>
      <c r="J1470" s="161" t="s">
        <v>42</v>
      </c>
      <c r="K1470" s="161">
        <v>46</v>
      </c>
      <c r="L1470" s="161">
        <v>100</v>
      </c>
      <c r="M1470" s="161" t="s">
        <v>1155</v>
      </c>
      <c r="N1470" s="158" t="s">
        <v>36</v>
      </c>
      <c r="O1470" s="161"/>
    </row>
    <row r="1471" spans="1:15" ht="15" customHeight="1">
      <c r="A1471" s="161">
        <v>1470</v>
      </c>
      <c r="B1471" s="162">
        <v>60000000820</v>
      </c>
      <c r="C1471" s="158" t="s">
        <v>316</v>
      </c>
      <c r="D1471" s="158" t="s">
        <v>20</v>
      </c>
      <c r="E1471" s="161" t="s">
        <v>2037</v>
      </c>
      <c r="F1471" s="161">
        <v>154</v>
      </c>
      <c r="G1471" s="161">
        <v>154</v>
      </c>
      <c r="H1471" s="161">
        <v>1</v>
      </c>
      <c r="I1471" s="161" t="s">
        <v>309</v>
      </c>
      <c r="J1471" s="161" t="s">
        <v>42</v>
      </c>
      <c r="K1471" s="161" t="s">
        <v>858</v>
      </c>
      <c r="L1471" s="161">
        <v>79.900000000000006</v>
      </c>
      <c r="M1471" s="161" t="s">
        <v>1063</v>
      </c>
      <c r="N1471" s="158" t="s">
        <v>36</v>
      </c>
      <c r="O1471" s="161"/>
    </row>
    <row r="1472" spans="1:15" ht="15" customHeight="1">
      <c r="A1472" s="161">
        <v>1471</v>
      </c>
      <c r="B1472" s="162">
        <v>60000000821</v>
      </c>
      <c r="C1472" s="158" t="s">
        <v>316</v>
      </c>
      <c r="D1472" s="158" t="s">
        <v>20</v>
      </c>
      <c r="E1472" s="161" t="s">
        <v>2037</v>
      </c>
      <c r="F1472" s="161">
        <v>152</v>
      </c>
      <c r="G1472" s="161">
        <v>152</v>
      </c>
      <c r="H1472" s="161">
        <v>1</v>
      </c>
      <c r="I1472" s="161" t="s">
        <v>309</v>
      </c>
      <c r="J1472" s="161" t="s">
        <v>42</v>
      </c>
      <c r="K1472" s="161" t="s">
        <v>858</v>
      </c>
      <c r="L1472" s="161">
        <v>79.900000000000006</v>
      </c>
      <c r="M1472" s="161" t="s">
        <v>1063</v>
      </c>
      <c r="N1472" s="158" t="s">
        <v>36</v>
      </c>
      <c r="O1472" s="161"/>
    </row>
    <row r="1473" spans="1:15" ht="15" customHeight="1">
      <c r="A1473" s="161">
        <v>1472</v>
      </c>
      <c r="B1473" s="162">
        <v>60000000822</v>
      </c>
      <c r="C1473" s="158" t="s">
        <v>64</v>
      </c>
      <c r="D1473" s="158" t="s">
        <v>20</v>
      </c>
      <c r="E1473" s="161" t="s">
        <v>2037</v>
      </c>
      <c r="F1473" s="161">
        <v>300</v>
      </c>
      <c r="G1473" s="161">
        <v>300</v>
      </c>
      <c r="H1473" s="161">
        <v>1</v>
      </c>
      <c r="I1473" s="161" t="s">
        <v>309</v>
      </c>
      <c r="J1473" s="161" t="s">
        <v>42</v>
      </c>
      <c r="K1473" s="156" t="s">
        <v>858</v>
      </c>
      <c r="L1473" s="161">
        <v>139.9</v>
      </c>
      <c r="M1473" s="161" t="s">
        <v>1063</v>
      </c>
      <c r="N1473" s="158" t="s">
        <v>36</v>
      </c>
      <c r="O1473" s="161"/>
    </row>
    <row r="1474" spans="1:15" ht="15" customHeight="1">
      <c r="A1474" s="161">
        <v>1473</v>
      </c>
      <c r="B1474" s="162">
        <v>60000000823</v>
      </c>
      <c r="C1474" s="158" t="s">
        <v>64</v>
      </c>
      <c r="D1474" s="158" t="s">
        <v>20</v>
      </c>
      <c r="E1474" s="161" t="s">
        <v>2037</v>
      </c>
      <c r="F1474" s="161">
        <v>554</v>
      </c>
      <c r="G1474" s="161">
        <v>554</v>
      </c>
      <c r="H1474" s="161">
        <v>1</v>
      </c>
      <c r="I1474" s="161" t="s">
        <v>309</v>
      </c>
      <c r="J1474" s="161" t="s">
        <v>42</v>
      </c>
      <c r="K1474" s="156" t="s">
        <v>858</v>
      </c>
      <c r="L1474" s="161">
        <v>179.9</v>
      </c>
      <c r="M1474" s="161" t="s">
        <v>1063</v>
      </c>
      <c r="N1474" s="158" t="s">
        <v>36</v>
      </c>
      <c r="O1474" s="161"/>
    </row>
    <row r="1475" spans="1:15" ht="15" customHeight="1">
      <c r="A1475" s="161">
        <v>1474</v>
      </c>
      <c r="B1475" s="162">
        <v>60000000824</v>
      </c>
      <c r="C1475" s="158" t="s">
        <v>64</v>
      </c>
      <c r="D1475" s="158" t="s">
        <v>20</v>
      </c>
      <c r="E1475" s="161" t="s">
        <v>2037</v>
      </c>
      <c r="F1475" s="161">
        <v>508</v>
      </c>
      <c r="G1475" s="161">
        <v>508</v>
      </c>
      <c r="H1475" s="161">
        <v>1</v>
      </c>
      <c r="I1475" s="161" t="s">
        <v>309</v>
      </c>
      <c r="J1475" s="161" t="s">
        <v>42</v>
      </c>
      <c r="K1475" s="156" t="s">
        <v>858</v>
      </c>
      <c r="L1475" s="161">
        <v>179.9</v>
      </c>
      <c r="M1475" s="161" t="s">
        <v>1063</v>
      </c>
      <c r="N1475" s="158" t="s">
        <v>36</v>
      </c>
      <c r="O1475" s="161"/>
    </row>
    <row r="1476" spans="1:15" ht="15" customHeight="1">
      <c r="A1476" s="161">
        <v>1475</v>
      </c>
      <c r="B1476" s="162">
        <v>60000000825</v>
      </c>
      <c r="C1476" s="158" t="s">
        <v>64</v>
      </c>
      <c r="D1476" s="158" t="s">
        <v>20</v>
      </c>
      <c r="E1476" s="161" t="s">
        <v>2037</v>
      </c>
      <c r="F1476" s="161">
        <v>592</v>
      </c>
      <c r="G1476" s="161">
        <v>592</v>
      </c>
      <c r="H1476" s="161">
        <v>1</v>
      </c>
      <c r="I1476" s="161" t="s">
        <v>309</v>
      </c>
      <c r="J1476" s="161" t="s">
        <v>42</v>
      </c>
      <c r="K1476" s="156" t="s">
        <v>825</v>
      </c>
      <c r="L1476" s="161">
        <v>179.9</v>
      </c>
      <c r="M1476" s="161" t="s">
        <v>1063</v>
      </c>
      <c r="N1476" s="158" t="s">
        <v>36</v>
      </c>
      <c r="O1476" s="161"/>
    </row>
    <row r="1477" spans="1:15" ht="15" customHeight="1">
      <c r="A1477" s="161">
        <v>1476</v>
      </c>
      <c r="B1477" s="162">
        <v>60000000826</v>
      </c>
      <c r="C1477" s="158" t="s">
        <v>64</v>
      </c>
      <c r="D1477" s="158" t="s">
        <v>20</v>
      </c>
      <c r="E1477" s="161" t="s">
        <v>2037</v>
      </c>
      <c r="F1477" s="161">
        <v>272</v>
      </c>
      <c r="G1477" s="161">
        <v>272</v>
      </c>
      <c r="H1477" s="161">
        <v>1</v>
      </c>
      <c r="I1477" s="161" t="s">
        <v>309</v>
      </c>
      <c r="J1477" s="161" t="s">
        <v>42</v>
      </c>
      <c r="K1477" s="156" t="s">
        <v>821</v>
      </c>
      <c r="L1477" s="161">
        <v>129.9</v>
      </c>
      <c r="M1477" s="161" t="s">
        <v>1063</v>
      </c>
      <c r="N1477" s="158" t="s">
        <v>36</v>
      </c>
      <c r="O1477" s="161"/>
    </row>
    <row r="1478" spans="1:15" ht="15" customHeight="1">
      <c r="A1478" s="161">
        <v>1477</v>
      </c>
      <c r="B1478" s="162">
        <v>60000000827</v>
      </c>
      <c r="C1478" s="158" t="s">
        <v>52</v>
      </c>
      <c r="D1478" s="158" t="s">
        <v>20</v>
      </c>
      <c r="E1478" s="161" t="s">
        <v>2037</v>
      </c>
      <c r="F1478" s="161">
        <v>162</v>
      </c>
      <c r="G1478" s="161">
        <v>162</v>
      </c>
      <c r="H1478" s="161">
        <v>1</v>
      </c>
      <c r="I1478" s="161" t="s">
        <v>309</v>
      </c>
      <c r="J1478" s="161" t="s">
        <v>67</v>
      </c>
      <c r="K1478" s="156" t="s">
        <v>810</v>
      </c>
      <c r="L1478" s="161">
        <v>49.9</v>
      </c>
      <c r="M1478" s="161" t="s">
        <v>1046</v>
      </c>
      <c r="N1478" s="158" t="s">
        <v>36</v>
      </c>
      <c r="O1478" s="161"/>
    </row>
    <row r="1479" spans="1:15" ht="15" customHeight="1">
      <c r="A1479" s="161">
        <v>1478</v>
      </c>
      <c r="B1479" s="162">
        <v>60000000828</v>
      </c>
      <c r="C1479" s="158" t="s">
        <v>52</v>
      </c>
      <c r="D1479" s="158" t="s">
        <v>20</v>
      </c>
      <c r="E1479" s="161" t="s">
        <v>2037</v>
      </c>
      <c r="F1479" s="161">
        <v>162</v>
      </c>
      <c r="G1479" s="161">
        <v>162</v>
      </c>
      <c r="H1479" s="161">
        <v>1</v>
      </c>
      <c r="I1479" s="161" t="s">
        <v>309</v>
      </c>
      <c r="J1479" s="161" t="s">
        <v>67</v>
      </c>
      <c r="K1479" s="156" t="s">
        <v>810</v>
      </c>
      <c r="L1479" s="161">
        <v>49.9</v>
      </c>
      <c r="M1479" s="161" t="s">
        <v>1046</v>
      </c>
      <c r="N1479" s="158" t="s">
        <v>36</v>
      </c>
      <c r="O1479" s="161"/>
    </row>
    <row r="1480" spans="1:15" ht="15" customHeight="1">
      <c r="A1480" s="161">
        <v>1479</v>
      </c>
      <c r="B1480" s="162">
        <v>60000000829</v>
      </c>
      <c r="C1480" s="158" t="s">
        <v>64</v>
      </c>
      <c r="D1480" s="158" t="s">
        <v>20</v>
      </c>
      <c r="E1480" s="161" t="s">
        <v>2037</v>
      </c>
      <c r="F1480" s="161">
        <v>446</v>
      </c>
      <c r="G1480" s="161">
        <v>446</v>
      </c>
      <c r="H1480" s="161">
        <v>1</v>
      </c>
      <c r="I1480" s="161" t="s">
        <v>309</v>
      </c>
      <c r="J1480" s="161" t="s">
        <v>67</v>
      </c>
      <c r="K1480" s="156" t="s">
        <v>821</v>
      </c>
      <c r="L1480" s="161">
        <v>99.9</v>
      </c>
      <c r="M1480" s="161" t="s">
        <v>1038</v>
      </c>
      <c r="N1480" s="158" t="s">
        <v>149</v>
      </c>
      <c r="O1480" s="161"/>
    </row>
    <row r="1481" spans="1:15" ht="15" customHeight="1">
      <c r="A1481" s="161">
        <v>1480</v>
      </c>
      <c r="B1481" s="162">
        <v>60000000830</v>
      </c>
      <c r="C1481" s="158" t="s">
        <v>47</v>
      </c>
      <c r="D1481" s="158" t="s">
        <v>20</v>
      </c>
      <c r="E1481" s="161" t="s">
        <v>2037</v>
      </c>
      <c r="F1481" s="161">
        <v>240</v>
      </c>
      <c r="G1481" s="161">
        <v>240</v>
      </c>
      <c r="H1481" s="161">
        <v>1</v>
      </c>
      <c r="I1481" s="161" t="s">
        <v>309</v>
      </c>
      <c r="J1481" s="161" t="s">
        <v>42</v>
      </c>
      <c r="K1481" s="156" t="s">
        <v>810</v>
      </c>
      <c r="L1481" s="161">
        <v>89.9</v>
      </c>
      <c r="M1481" s="161" t="s">
        <v>1038</v>
      </c>
      <c r="N1481" s="158" t="s">
        <v>36</v>
      </c>
      <c r="O1481" s="161"/>
    </row>
    <row r="1482" spans="1:15" ht="15" customHeight="1">
      <c r="A1482" s="161">
        <v>1481</v>
      </c>
      <c r="B1482" s="162">
        <v>60000000831</v>
      </c>
      <c r="C1482" s="158" t="s">
        <v>64</v>
      </c>
      <c r="D1482" s="158" t="s">
        <v>20</v>
      </c>
      <c r="E1482" s="161" t="s">
        <v>2037</v>
      </c>
      <c r="F1482" s="161">
        <v>341</v>
      </c>
      <c r="G1482" s="161">
        <v>341</v>
      </c>
      <c r="H1482" s="161">
        <v>1</v>
      </c>
      <c r="I1482" s="161" t="s">
        <v>309</v>
      </c>
      <c r="J1482" s="161" t="s">
        <v>67</v>
      </c>
      <c r="K1482" s="156" t="s">
        <v>828</v>
      </c>
      <c r="L1482" s="161">
        <v>89.9</v>
      </c>
      <c r="M1482" s="161" t="s">
        <v>1050</v>
      </c>
      <c r="N1482" s="158" t="s">
        <v>149</v>
      </c>
      <c r="O1482" s="161"/>
    </row>
    <row r="1483" spans="1:15" ht="15" customHeight="1">
      <c r="A1483" s="161">
        <v>1482</v>
      </c>
      <c r="B1483" s="162">
        <v>60000000832</v>
      </c>
      <c r="C1483" s="158" t="s">
        <v>47</v>
      </c>
      <c r="D1483" s="158" t="s">
        <v>20</v>
      </c>
      <c r="E1483" s="161" t="s">
        <v>2037</v>
      </c>
      <c r="F1483" s="161">
        <v>166</v>
      </c>
      <c r="G1483" s="161">
        <v>166</v>
      </c>
      <c r="H1483" s="161">
        <v>1</v>
      </c>
      <c r="I1483" s="161" t="s">
        <v>309</v>
      </c>
      <c r="J1483" s="161" t="s">
        <v>67</v>
      </c>
      <c r="K1483" s="156" t="s">
        <v>1156</v>
      </c>
      <c r="L1483" s="161">
        <v>59.9</v>
      </c>
      <c r="M1483" s="161" t="s">
        <v>1157</v>
      </c>
      <c r="N1483" s="158" t="s">
        <v>36</v>
      </c>
      <c r="O1483" s="161"/>
    </row>
    <row r="1484" spans="1:15" ht="15" customHeight="1">
      <c r="A1484" s="161">
        <v>1483</v>
      </c>
      <c r="B1484" s="162">
        <v>60000000833</v>
      </c>
      <c r="C1484" s="158" t="s">
        <v>64</v>
      </c>
      <c r="D1484" s="158" t="s">
        <v>20</v>
      </c>
      <c r="E1484" s="161" t="s">
        <v>2037</v>
      </c>
      <c r="F1484" s="161">
        <v>478</v>
      </c>
      <c r="G1484" s="161">
        <v>478</v>
      </c>
      <c r="H1484" s="161">
        <v>1</v>
      </c>
      <c r="I1484" s="161" t="s">
        <v>309</v>
      </c>
      <c r="J1484" s="161" t="s">
        <v>42</v>
      </c>
      <c r="K1484" s="156" t="s">
        <v>828</v>
      </c>
      <c r="L1484" s="161">
        <v>129.9</v>
      </c>
      <c r="M1484" s="161" t="s">
        <v>1038</v>
      </c>
      <c r="N1484" s="158" t="s">
        <v>36</v>
      </c>
      <c r="O1484" s="161"/>
    </row>
    <row r="1485" spans="1:15" ht="15" customHeight="1">
      <c r="A1485" s="161">
        <v>1484</v>
      </c>
      <c r="B1485" s="162">
        <v>60000000834</v>
      </c>
      <c r="C1485" s="158" t="s">
        <v>52</v>
      </c>
      <c r="D1485" s="158" t="s">
        <v>20</v>
      </c>
      <c r="E1485" s="161" t="s">
        <v>2037</v>
      </c>
      <c r="F1485" s="161">
        <v>126</v>
      </c>
      <c r="G1485" s="161">
        <v>126</v>
      </c>
      <c r="H1485" s="161">
        <v>1</v>
      </c>
      <c r="I1485" s="161" t="s">
        <v>309</v>
      </c>
      <c r="J1485" s="161" t="s">
        <v>67</v>
      </c>
      <c r="K1485" s="156" t="s">
        <v>825</v>
      </c>
      <c r="L1485" s="161">
        <v>49.9</v>
      </c>
      <c r="M1485" s="161" t="s">
        <v>1046</v>
      </c>
      <c r="N1485" s="158" t="s">
        <v>36</v>
      </c>
      <c r="O1485" s="161"/>
    </row>
    <row r="1486" spans="1:15" ht="15" customHeight="1">
      <c r="A1486" s="161">
        <v>1485</v>
      </c>
      <c r="B1486" s="162">
        <v>60000000835</v>
      </c>
      <c r="C1486" s="158" t="s">
        <v>47</v>
      </c>
      <c r="D1486" s="158" t="s">
        <v>20</v>
      </c>
      <c r="E1486" s="161" t="s">
        <v>2037</v>
      </c>
      <c r="F1486" s="161">
        <v>184</v>
      </c>
      <c r="G1486" s="161">
        <v>184</v>
      </c>
      <c r="H1486" s="161">
        <v>1</v>
      </c>
      <c r="I1486" s="161" t="s">
        <v>309</v>
      </c>
      <c r="J1486" s="161" t="s">
        <v>42</v>
      </c>
      <c r="K1486" s="156" t="s">
        <v>821</v>
      </c>
      <c r="L1486" s="161">
        <v>99.9</v>
      </c>
      <c r="M1486" s="161" t="s">
        <v>1046</v>
      </c>
      <c r="N1486" s="158" t="s">
        <v>36</v>
      </c>
      <c r="O1486" s="161"/>
    </row>
    <row r="1487" spans="1:15" ht="15" customHeight="1">
      <c r="A1487" s="161">
        <v>1486</v>
      </c>
      <c r="B1487" s="162">
        <v>60000000836</v>
      </c>
      <c r="C1487" s="158" t="s">
        <v>47</v>
      </c>
      <c r="D1487" s="158" t="s">
        <v>20</v>
      </c>
      <c r="E1487" s="161" t="s">
        <v>2037</v>
      </c>
      <c r="F1487" s="161">
        <v>162</v>
      </c>
      <c r="G1487" s="161">
        <v>162</v>
      </c>
      <c r="H1487" s="161">
        <v>1</v>
      </c>
      <c r="I1487" s="161" t="s">
        <v>309</v>
      </c>
      <c r="J1487" s="161" t="s">
        <v>42</v>
      </c>
      <c r="K1487" s="156" t="s">
        <v>828</v>
      </c>
      <c r="L1487" s="161">
        <v>69.900000000000006</v>
      </c>
      <c r="M1487" s="161" t="s">
        <v>1046</v>
      </c>
      <c r="N1487" s="158" t="s">
        <v>36</v>
      </c>
      <c r="O1487" s="161"/>
    </row>
    <row r="1488" spans="1:15" ht="15" customHeight="1">
      <c r="A1488" s="161">
        <v>1487</v>
      </c>
      <c r="B1488" s="162">
        <v>60000000837</v>
      </c>
      <c r="C1488" s="158" t="s">
        <v>52</v>
      </c>
      <c r="D1488" s="158" t="s">
        <v>20</v>
      </c>
      <c r="E1488" s="161" t="s">
        <v>2037</v>
      </c>
      <c r="F1488" s="161">
        <v>426</v>
      </c>
      <c r="G1488" s="161">
        <v>426</v>
      </c>
      <c r="H1488" s="161">
        <v>1</v>
      </c>
      <c r="I1488" s="161" t="s">
        <v>309</v>
      </c>
      <c r="J1488" s="161" t="s">
        <v>42</v>
      </c>
      <c r="K1488" s="161">
        <v>52</v>
      </c>
      <c r="L1488" s="161">
        <v>89.9</v>
      </c>
      <c r="M1488" s="161" t="s">
        <v>1158</v>
      </c>
      <c r="N1488" s="158" t="s">
        <v>36</v>
      </c>
      <c r="O1488" s="161"/>
    </row>
    <row r="1489" spans="1:26" ht="15" customHeight="1">
      <c r="A1489" s="161">
        <v>1488</v>
      </c>
      <c r="B1489" s="162">
        <v>60000000838</v>
      </c>
      <c r="C1489" s="158" t="s">
        <v>52</v>
      </c>
      <c r="D1489" s="158" t="s">
        <v>20</v>
      </c>
      <c r="E1489" s="161" t="s">
        <v>2037</v>
      </c>
      <c r="F1489" s="161">
        <v>402</v>
      </c>
      <c r="G1489" s="161">
        <v>402</v>
      </c>
      <c r="H1489" s="161">
        <v>1</v>
      </c>
      <c r="I1489" s="161" t="s">
        <v>309</v>
      </c>
      <c r="J1489" s="161" t="s">
        <v>42</v>
      </c>
      <c r="K1489" s="161">
        <v>48</v>
      </c>
      <c r="L1489" s="161">
        <v>89.9</v>
      </c>
      <c r="M1489" s="161" t="s">
        <v>1158</v>
      </c>
      <c r="N1489" s="158" t="s">
        <v>36</v>
      </c>
      <c r="O1489" s="161"/>
    </row>
    <row r="1490" spans="1:26" ht="15" customHeight="1">
      <c r="A1490" s="161">
        <v>1489</v>
      </c>
      <c r="B1490" s="162">
        <v>60000000839</v>
      </c>
      <c r="C1490" s="158" t="s">
        <v>64</v>
      </c>
      <c r="D1490" s="158" t="s">
        <v>20</v>
      </c>
      <c r="E1490" s="161" t="s">
        <v>2037</v>
      </c>
      <c r="F1490" s="161">
        <v>320</v>
      </c>
      <c r="G1490" s="161">
        <v>320</v>
      </c>
      <c r="H1490" s="161">
        <v>1</v>
      </c>
      <c r="I1490" s="161" t="s">
        <v>309</v>
      </c>
      <c r="J1490" s="161" t="s">
        <v>42</v>
      </c>
      <c r="K1490" s="156" t="s">
        <v>821</v>
      </c>
      <c r="L1490" s="161">
        <v>139.9</v>
      </c>
      <c r="M1490" s="161" t="s">
        <v>1048</v>
      </c>
      <c r="N1490" s="158" t="s">
        <v>36</v>
      </c>
      <c r="O1490" s="161"/>
    </row>
    <row r="1491" spans="1:26" ht="15" customHeight="1">
      <c r="A1491" s="161">
        <v>1490</v>
      </c>
      <c r="B1491" s="162">
        <v>60000000840</v>
      </c>
      <c r="C1491" s="158" t="s">
        <v>64</v>
      </c>
      <c r="D1491" s="158" t="s">
        <v>20</v>
      </c>
      <c r="E1491" s="161" t="s">
        <v>2037</v>
      </c>
      <c r="F1491" s="161">
        <v>296</v>
      </c>
      <c r="G1491" s="161">
        <v>296</v>
      </c>
      <c r="H1491" s="161">
        <v>1</v>
      </c>
      <c r="I1491" s="161" t="s">
        <v>309</v>
      </c>
      <c r="J1491" s="161" t="s">
        <v>42</v>
      </c>
      <c r="K1491" s="156" t="s">
        <v>858</v>
      </c>
      <c r="L1491" s="161">
        <v>129.9</v>
      </c>
      <c r="M1491" s="161" t="s">
        <v>1038</v>
      </c>
      <c r="N1491" s="158" t="s">
        <v>25</v>
      </c>
      <c r="O1491" s="161"/>
    </row>
    <row r="1492" spans="1:26" ht="15" customHeight="1">
      <c r="A1492" s="161">
        <v>1491</v>
      </c>
      <c r="B1492" s="162">
        <v>60000000841</v>
      </c>
      <c r="C1492" s="158" t="s">
        <v>64</v>
      </c>
      <c r="D1492" s="158" t="s">
        <v>20</v>
      </c>
      <c r="E1492" s="161" t="s">
        <v>2037</v>
      </c>
      <c r="F1492" s="161">
        <v>370</v>
      </c>
      <c r="G1492" s="161">
        <v>370</v>
      </c>
      <c r="H1492" s="161">
        <v>1</v>
      </c>
      <c r="I1492" s="161" t="s">
        <v>309</v>
      </c>
      <c r="J1492" s="161" t="s">
        <v>67</v>
      </c>
      <c r="K1492" s="156" t="s">
        <v>858</v>
      </c>
      <c r="L1492" s="161">
        <v>89.9</v>
      </c>
      <c r="M1492" s="161" t="s">
        <v>1157</v>
      </c>
      <c r="N1492" s="158" t="s">
        <v>36</v>
      </c>
      <c r="O1492" s="161"/>
    </row>
    <row r="1493" spans="1:26" ht="15" customHeight="1">
      <c r="A1493" s="161">
        <v>1492</v>
      </c>
      <c r="B1493" s="162">
        <v>60000000842</v>
      </c>
      <c r="C1493" s="158" t="s">
        <v>64</v>
      </c>
      <c r="D1493" s="158" t="s">
        <v>20</v>
      </c>
      <c r="E1493" s="161" t="s">
        <v>2037</v>
      </c>
      <c r="F1493" s="161">
        <v>494</v>
      </c>
      <c r="G1493" s="161">
        <v>494</v>
      </c>
      <c r="H1493" s="161">
        <v>1</v>
      </c>
      <c r="I1493" s="161" t="s">
        <v>309</v>
      </c>
      <c r="J1493" s="161" t="s">
        <v>42</v>
      </c>
      <c r="K1493" s="156">
        <v>49</v>
      </c>
      <c r="L1493" s="161">
        <v>169.9</v>
      </c>
      <c r="M1493" s="161" t="s">
        <v>1053</v>
      </c>
      <c r="N1493" s="158" t="s">
        <v>36</v>
      </c>
      <c r="O1493" s="161"/>
    </row>
    <row r="1494" spans="1:26" ht="15" customHeight="1">
      <c r="A1494" s="164">
        <v>1493</v>
      </c>
      <c r="B1494" s="168">
        <v>60000000843</v>
      </c>
      <c r="C1494" s="158" t="s">
        <v>64</v>
      </c>
      <c r="D1494" s="158" t="s">
        <v>20</v>
      </c>
      <c r="E1494" s="164" t="s">
        <v>2038</v>
      </c>
      <c r="F1494" s="164">
        <v>760</v>
      </c>
      <c r="G1494" s="164">
        <v>760</v>
      </c>
      <c r="H1494" s="164">
        <v>1</v>
      </c>
      <c r="I1494" s="164" t="s">
        <v>309</v>
      </c>
      <c r="J1494" s="164" t="s">
        <v>42</v>
      </c>
      <c r="K1494" s="164" t="s">
        <v>810</v>
      </c>
      <c r="L1494" s="164">
        <v>16.899999999999999</v>
      </c>
      <c r="M1494" s="164" t="s">
        <v>1048</v>
      </c>
      <c r="N1494" s="158" t="s">
        <v>36</v>
      </c>
      <c r="O1494" s="164"/>
      <c r="P1494" s="167"/>
      <c r="Q1494" s="167"/>
      <c r="R1494" s="167"/>
      <c r="S1494" s="167"/>
      <c r="T1494" s="167"/>
      <c r="U1494" s="167"/>
      <c r="V1494" s="167"/>
      <c r="W1494" s="167"/>
      <c r="X1494" s="167"/>
      <c r="Y1494" s="167"/>
      <c r="Z1494" s="167"/>
    </row>
    <row r="1495" spans="1:26" ht="15" customHeight="1">
      <c r="A1495" s="161">
        <v>1494</v>
      </c>
      <c r="B1495" s="162">
        <v>60000000844</v>
      </c>
      <c r="C1495" s="158" t="s">
        <v>47</v>
      </c>
      <c r="D1495" s="158" t="s">
        <v>20</v>
      </c>
      <c r="E1495" s="161" t="s">
        <v>2037</v>
      </c>
      <c r="F1495" s="161">
        <v>196</v>
      </c>
      <c r="G1495" s="161">
        <v>196</v>
      </c>
      <c r="H1495" s="161">
        <v>1</v>
      </c>
      <c r="I1495" s="161" t="s">
        <v>309</v>
      </c>
      <c r="J1495" s="161" t="s">
        <v>42</v>
      </c>
      <c r="K1495" s="156" t="s">
        <v>810</v>
      </c>
      <c r="L1495" s="161">
        <v>69.900000000000006</v>
      </c>
      <c r="M1495" s="161" t="s">
        <v>1048</v>
      </c>
      <c r="N1495" s="158" t="s">
        <v>36</v>
      </c>
      <c r="O1495" s="161"/>
    </row>
    <row r="1496" spans="1:26" ht="15" customHeight="1">
      <c r="A1496" s="161">
        <v>1495</v>
      </c>
      <c r="B1496" s="162">
        <v>60000000845</v>
      </c>
      <c r="C1496" s="158" t="s">
        <v>64</v>
      </c>
      <c r="D1496" s="158" t="s">
        <v>20</v>
      </c>
      <c r="E1496" s="161" t="s">
        <v>2037</v>
      </c>
      <c r="F1496" s="161">
        <v>368</v>
      </c>
      <c r="G1496" s="161">
        <v>368</v>
      </c>
      <c r="H1496" s="161">
        <v>1</v>
      </c>
      <c r="I1496" s="161" t="s">
        <v>309</v>
      </c>
      <c r="J1496" s="161" t="s">
        <v>42</v>
      </c>
      <c r="K1496" s="156" t="s">
        <v>858</v>
      </c>
      <c r="L1496" s="161">
        <v>109.9</v>
      </c>
      <c r="M1496" s="161" t="s">
        <v>1048</v>
      </c>
      <c r="N1496" s="158" t="s">
        <v>36</v>
      </c>
      <c r="O1496" s="161"/>
    </row>
    <row r="1497" spans="1:26" ht="15" customHeight="1">
      <c r="A1497" s="161">
        <v>1496</v>
      </c>
      <c r="B1497" s="162">
        <v>60000000846</v>
      </c>
      <c r="C1497" s="158" t="s">
        <v>183</v>
      </c>
      <c r="D1497" s="158" t="s">
        <v>20</v>
      </c>
      <c r="E1497" s="161" t="s">
        <v>2037</v>
      </c>
      <c r="F1497" s="161">
        <v>634</v>
      </c>
      <c r="G1497" s="161">
        <v>634</v>
      </c>
      <c r="H1497" s="161">
        <v>1</v>
      </c>
      <c r="I1497" s="161" t="s">
        <v>309</v>
      </c>
      <c r="J1497" s="161" t="s">
        <v>42</v>
      </c>
      <c r="K1497" s="156" t="s">
        <v>825</v>
      </c>
      <c r="L1497" s="161">
        <v>129.9</v>
      </c>
      <c r="M1497" s="161" t="s">
        <v>1048</v>
      </c>
      <c r="N1497" s="158" t="s">
        <v>36</v>
      </c>
      <c r="O1497" s="161"/>
    </row>
    <row r="1498" spans="1:26" ht="15" customHeight="1">
      <c r="A1498" s="161">
        <v>1497</v>
      </c>
      <c r="B1498" s="162">
        <v>60000000847</v>
      </c>
      <c r="C1498" s="158" t="s">
        <v>52</v>
      </c>
      <c r="D1498" s="158" t="s">
        <v>20</v>
      </c>
      <c r="E1498" s="161" t="s">
        <v>2037</v>
      </c>
      <c r="F1498" s="161">
        <v>113</v>
      </c>
      <c r="G1498" s="161">
        <v>113</v>
      </c>
      <c r="H1498" s="161">
        <v>1</v>
      </c>
      <c r="I1498" s="161" t="s">
        <v>309</v>
      </c>
      <c r="J1498" s="161" t="s">
        <v>42</v>
      </c>
      <c r="K1498" s="161" t="s">
        <v>920</v>
      </c>
      <c r="L1498" s="161">
        <v>99.9</v>
      </c>
      <c r="M1498" s="161" t="s">
        <v>1048</v>
      </c>
      <c r="N1498" s="158" t="s">
        <v>36</v>
      </c>
      <c r="O1498" s="161"/>
    </row>
    <row r="1499" spans="1:26" ht="15" customHeight="1">
      <c r="A1499" s="161">
        <v>1498</v>
      </c>
      <c r="B1499" s="162">
        <v>60000000848</v>
      </c>
      <c r="C1499" s="158" t="s">
        <v>47</v>
      </c>
      <c r="D1499" s="158" t="s">
        <v>20</v>
      </c>
      <c r="E1499" s="161" t="s">
        <v>2037</v>
      </c>
      <c r="F1499" s="161">
        <v>356</v>
      </c>
      <c r="G1499" s="161">
        <v>356</v>
      </c>
      <c r="H1499" s="161">
        <v>1</v>
      </c>
      <c r="I1499" s="161" t="s">
        <v>309</v>
      </c>
      <c r="J1499" s="161" t="s">
        <v>42</v>
      </c>
      <c r="K1499" s="156" t="s">
        <v>821</v>
      </c>
      <c r="L1499" s="161">
        <v>99.9</v>
      </c>
      <c r="M1499" s="161" t="s">
        <v>1048</v>
      </c>
      <c r="N1499" s="158" t="s">
        <v>36</v>
      </c>
      <c r="O1499" s="161"/>
    </row>
    <row r="1500" spans="1:26" ht="15" customHeight="1">
      <c r="A1500" s="161">
        <v>1499</v>
      </c>
      <c r="B1500" s="162">
        <v>60000000849</v>
      </c>
      <c r="C1500" s="158" t="s">
        <v>183</v>
      </c>
      <c r="D1500" s="158" t="s">
        <v>20</v>
      </c>
      <c r="E1500" s="161" t="s">
        <v>2037</v>
      </c>
      <c r="F1500" s="161">
        <v>598</v>
      </c>
      <c r="G1500" s="161">
        <v>598</v>
      </c>
      <c r="H1500" s="161">
        <v>1</v>
      </c>
      <c r="I1500" s="161" t="s">
        <v>309</v>
      </c>
      <c r="J1500" s="161" t="s">
        <v>42</v>
      </c>
      <c r="K1500" s="156">
        <v>50</v>
      </c>
      <c r="L1500" s="161">
        <v>159.9</v>
      </c>
      <c r="M1500" s="161" t="s">
        <v>1038</v>
      </c>
      <c r="N1500" s="158" t="s">
        <v>36</v>
      </c>
      <c r="O1500" s="161"/>
    </row>
    <row r="1501" spans="1:26" ht="15" customHeight="1">
      <c r="A1501" s="161">
        <v>1500</v>
      </c>
      <c r="B1501" s="162">
        <v>60000000850</v>
      </c>
      <c r="C1501" s="158" t="s">
        <v>183</v>
      </c>
      <c r="D1501" s="158" t="s">
        <v>20</v>
      </c>
      <c r="E1501" s="161" t="s">
        <v>2037</v>
      </c>
      <c r="F1501" s="161">
        <v>528</v>
      </c>
      <c r="G1501" s="161">
        <v>528</v>
      </c>
      <c r="H1501" s="161">
        <v>1</v>
      </c>
      <c r="I1501" s="161" t="s">
        <v>309</v>
      </c>
      <c r="J1501" s="161" t="s">
        <v>42</v>
      </c>
      <c r="K1501" s="156" t="s">
        <v>858</v>
      </c>
      <c r="L1501" s="161">
        <v>219.9</v>
      </c>
      <c r="M1501" s="161" t="s">
        <v>1038</v>
      </c>
      <c r="N1501" s="158" t="s">
        <v>36</v>
      </c>
      <c r="O1501" s="161"/>
    </row>
    <row r="1502" spans="1:26" ht="15" customHeight="1">
      <c r="A1502" s="164">
        <v>1501</v>
      </c>
      <c r="B1502" s="168">
        <v>60000000851</v>
      </c>
      <c r="C1502" s="158" t="s">
        <v>183</v>
      </c>
      <c r="D1502" s="158" t="s">
        <v>20</v>
      </c>
      <c r="E1502" s="164" t="s">
        <v>2037</v>
      </c>
      <c r="F1502" s="164">
        <v>390</v>
      </c>
      <c r="G1502" s="164">
        <v>390</v>
      </c>
      <c r="H1502" s="164">
        <v>1</v>
      </c>
      <c r="I1502" s="164" t="s">
        <v>309</v>
      </c>
      <c r="J1502" s="164" t="s">
        <v>67</v>
      </c>
      <c r="K1502" s="164" t="s">
        <v>825</v>
      </c>
      <c r="L1502" s="164">
        <v>89.9</v>
      </c>
      <c r="M1502" s="164" t="s">
        <v>1158</v>
      </c>
      <c r="N1502" s="158" t="s">
        <v>178</v>
      </c>
      <c r="O1502" s="164"/>
      <c r="P1502" s="167"/>
      <c r="Q1502" s="167"/>
      <c r="R1502" s="167"/>
      <c r="S1502" s="167"/>
      <c r="T1502" s="167"/>
      <c r="U1502" s="167"/>
      <c r="V1502" s="167"/>
      <c r="W1502" s="167"/>
      <c r="X1502" s="167"/>
      <c r="Y1502" s="167"/>
      <c r="Z1502" s="167"/>
    </row>
    <row r="1503" spans="1:26" ht="15" customHeight="1">
      <c r="A1503" s="161">
        <v>1502</v>
      </c>
      <c r="B1503" s="162">
        <v>60000000852</v>
      </c>
      <c r="C1503" s="158" t="s">
        <v>183</v>
      </c>
      <c r="D1503" s="158" t="s">
        <v>20</v>
      </c>
      <c r="E1503" s="161" t="s">
        <v>2037</v>
      </c>
      <c r="F1503" s="161">
        <v>294</v>
      </c>
      <c r="G1503" s="161">
        <v>294</v>
      </c>
      <c r="H1503" s="161">
        <v>1</v>
      </c>
      <c r="I1503" s="161" t="s">
        <v>309</v>
      </c>
      <c r="J1503" s="161" t="s">
        <v>67</v>
      </c>
      <c r="K1503" s="156" t="s">
        <v>858</v>
      </c>
      <c r="L1503" s="161">
        <v>89.9</v>
      </c>
      <c r="M1503" s="161" t="s">
        <v>1050</v>
      </c>
      <c r="N1503" s="158" t="s">
        <v>149</v>
      </c>
      <c r="O1503" s="161"/>
    </row>
    <row r="1504" spans="1:26" ht="15" customHeight="1">
      <c r="A1504" s="161">
        <v>1503</v>
      </c>
      <c r="B1504" s="162">
        <v>60000000853</v>
      </c>
      <c r="C1504" s="158" t="s">
        <v>52</v>
      </c>
      <c r="D1504" s="158" t="s">
        <v>20</v>
      </c>
      <c r="E1504" s="161" t="s">
        <v>2037</v>
      </c>
      <c r="F1504" s="161">
        <v>246</v>
      </c>
      <c r="G1504" s="161">
        <v>246</v>
      </c>
      <c r="H1504" s="161">
        <v>1</v>
      </c>
      <c r="I1504" s="161" t="s">
        <v>309</v>
      </c>
      <c r="J1504" s="161" t="s">
        <v>67</v>
      </c>
      <c r="K1504" s="156" t="s">
        <v>858</v>
      </c>
      <c r="L1504" s="161">
        <v>69.900000000000006</v>
      </c>
      <c r="M1504" s="161" t="s">
        <v>1050</v>
      </c>
      <c r="N1504" s="158" t="s">
        <v>36</v>
      </c>
      <c r="O1504" s="161"/>
    </row>
    <row r="1505" spans="1:26" ht="15" customHeight="1">
      <c r="A1505" s="161">
        <v>1504</v>
      </c>
      <c r="B1505" s="162">
        <v>60000000854</v>
      </c>
      <c r="C1505" s="158" t="s">
        <v>14</v>
      </c>
      <c r="D1505" s="158" t="s">
        <v>20</v>
      </c>
      <c r="E1505" s="161" t="s">
        <v>2037</v>
      </c>
      <c r="F1505" s="161">
        <v>142</v>
      </c>
      <c r="G1505" s="161">
        <v>142</v>
      </c>
      <c r="H1505" s="161">
        <v>1</v>
      </c>
      <c r="I1505" s="161" t="s">
        <v>309</v>
      </c>
      <c r="J1505" s="161" t="s">
        <v>42</v>
      </c>
      <c r="K1505" s="161" t="s">
        <v>858</v>
      </c>
      <c r="L1505" s="161">
        <v>99.9</v>
      </c>
      <c r="M1505" s="161" t="s">
        <v>1159</v>
      </c>
      <c r="N1505" s="158" t="s">
        <v>36</v>
      </c>
      <c r="O1505" s="161"/>
    </row>
    <row r="1506" spans="1:26" ht="15" customHeight="1">
      <c r="A1506" s="161">
        <v>1505</v>
      </c>
      <c r="B1506" s="162">
        <v>60000000855</v>
      </c>
      <c r="C1506" s="158" t="s">
        <v>14</v>
      </c>
      <c r="D1506" s="158" t="s">
        <v>20</v>
      </c>
      <c r="E1506" s="161" t="s">
        <v>2037</v>
      </c>
      <c r="F1506" s="161">
        <v>142</v>
      </c>
      <c r="G1506" s="161">
        <v>142</v>
      </c>
      <c r="H1506" s="161">
        <v>1</v>
      </c>
      <c r="I1506" s="161" t="s">
        <v>309</v>
      </c>
      <c r="J1506" s="161" t="s">
        <v>42</v>
      </c>
      <c r="K1506" s="156" t="s">
        <v>825</v>
      </c>
      <c r="L1506" s="161">
        <v>99.9</v>
      </c>
      <c r="M1506" s="161" t="s">
        <v>1159</v>
      </c>
      <c r="N1506" s="158" t="s">
        <v>36</v>
      </c>
      <c r="O1506" s="161"/>
    </row>
    <row r="1507" spans="1:26" ht="15" customHeight="1">
      <c r="A1507" s="161">
        <v>1506</v>
      </c>
      <c r="B1507" s="162">
        <v>60000000856</v>
      </c>
      <c r="C1507" s="158" t="s">
        <v>14</v>
      </c>
      <c r="D1507" s="158" t="s">
        <v>20</v>
      </c>
      <c r="E1507" s="161" t="s">
        <v>2037</v>
      </c>
      <c r="F1507" s="161">
        <v>234</v>
      </c>
      <c r="G1507" s="161">
        <v>234</v>
      </c>
      <c r="H1507" s="161">
        <v>1</v>
      </c>
      <c r="I1507" s="161" t="s">
        <v>309</v>
      </c>
      <c r="J1507" s="161" t="s">
        <v>67</v>
      </c>
      <c r="K1507" s="156" t="s">
        <v>825</v>
      </c>
      <c r="L1507" s="161">
        <v>69.900000000000006</v>
      </c>
      <c r="M1507" s="161" t="s">
        <v>1160</v>
      </c>
      <c r="N1507" s="158" t="s">
        <v>36</v>
      </c>
      <c r="O1507" s="161"/>
    </row>
    <row r="1508" spans="1:26" ht="15" customHeight="1">
      <c r="A1508" s="161">
        <v>1507</v>
      </c>
      <c r="B1508" s="162">
        <v>60000000857</v>
      </c>
      <c r="C1508" s="158" t="s">
        <v>183</v>
      </c>
      <c r="D1508" s="158" t="s">
        <v>20</v>
      </c>
      <c r="E1508" s="161" t="s">
        <v>2037</v>
      </c>
      <c r="F1508" s="161">
        <v>388</v>
      </c>
      <c r="G1508" s="161">
        <v>388</v>
      </c>
      <c r="H1508" s="161">
        <v>1</v>
      </c>
      <c r="I1508" s="161" t="s">
        <v>309</v>
      </c>
      <c r="J1508" s="161" t="s">
        <v>67</v>
      </c>
      <c r="K1508" s="156" t="s">
        <v>810</v>
      </c>
      <c r="L1508" s="161">
        <v>89.9</v>
      </c>
      <c r="M1508" s="161" t="s">
        <v>1048</v>
      </c>
      <c r="N1508" s="158" t="s">
        <v>149</v>
      </c>
      <c r="O1508" s="161"/>
    </row>
    <row r="1509" spans="1:26" ht="15" customHeight="1">
      <c r="A1509" s="161">
        <v>1508</v>
      </c>
      <c r="B1509" s="162">
        <v>60000000858</v>
      </c>
      <c r="C1509" s="158" t="s">
        <v>52</v>
      </c>
      <c r="D1509" s="158" t="s">
        <v>20</v>
      </c>
      <c r="E1509" s="161" t="s">
        <v>2037</v>
      </c>
      <c r="F1509" s="161">
        <v>380</v>
      </c>
      <c r="G1509" s="161">
        <v>380</v>
      </c>
      <c r="H1509" s="161">
        <v>1</v>
      </c>
      <c r="I1509" s="161" t="s">
        <v>309</v>
      </c>
      <c r="J1509" s="161" t="s">
        <v>42</v>
      </c>
      <c r="K1509" s="156" t="s">
        <v>810</v>
      </c>
      <c r="L1509" s="161">
        <v>109.9</v>
      </c>
      <c r="M1509" s="161" t="s">
        <v>1038</v>
      </c>
      <c r="N1509" s="158" t="s">
        <v>36</v>
      </c>
      <c r="O1509" s="161"/>
    </row>
    <row r="1510" spans="1:26" ht="15" customHeight="1">
      <c r="A1510" s="161">
        <v>1509</v>
      </c>
      <c r="B1510" s="162">
        <v>60000000859</v>
      </c>
      <c r="C1510" s="158" t="s">
        <v>52</v>
      </c>
      <c r="D1510" s="158" t="s">
        <v>20</v>
      </c>
      <c r="E1510" s="161" t="s">
        <v>2037</v>
      </c>
      <c r="F1510" s="161">
        <v>308</v>
      </c>
      <c r="G1510" s="161">
        <v>308</v>
      </c>
      <c r="H1510" s="161">
        <v>1</v>
      </c>
      <c r="I1510" s="161" t="s">
        <v>309</v>
      </c>
      <c r="J1510" s="161" t="s">
        <v>42</v>
      </c>
      <c r="K1510" s="156" t="s">
        <v>810</v>
      </c>
      <c r="L1510" s="161">
        <v>89.9</v>
      </c>
      <c r="M1510" s="161" t="s">
        <v>1109</v>
      </c>
      <c r="N1510" s="158" t="s">
        <v>149</v>
      </c>
      <c r="O1510" s="161"/>
    </row>
    <row r="1511" spans="1:26" ht="15" customHeight="1">
      <c r="A1511" s="161">
        <v>1510</v>
      </c>
      <c r="B1511" s="162">
        <v>60000000860</v>
      </c>
      <c r="C1511" s="158" t="s">
        <v>52</v>
      </c>
      <c r="D1511" s="158" t="s">
        <v>20</v>
      </c>
      <c r="E1511" s="161" t="s">
        <v>2037</v>
      </c>
      <c r="F1511" s="161">
        <v>316</v>
      </c>
      <c r="G1511" s="161">
        <v>316</v>
      </c>
      <c r="H1511" s="161">
        <v>1</v>
      </c>
      <c r="I1511" s="161" t="s">
        <v>309</v>
      </c>
      <c r="J1511" s="161" t="s">
        <v>42</v>
      </c>
      <c r="K1511" s="156" t="s">
        <v>825</v>
      </c>
      <c r="L1511" s="161">
        <v>89.9</v>
      </c>
      <c r="M1511" s="161" t="s">
        <v>1109</v>
      </c>
      <c r="N1511" s="158" t="s">
        <v>149</v>
      </c>
      <c r="O1511" s="161"/>
    </row>
    <row r="1512" spans="1:26" ht="15" customHeight="1">
      <c r="A1512" s="161">
        <v>1511</v>
      </c>
      <c r="B1512" s="162">
        <v>60000000861</v>
      </c>
      <c r="C1512" s="158" t="s">
        <v>14</v>
      </c>
      <c r="D1512" s="158" t="s">
        <v>20</v>
      </c>
      <c r="E1512" s="161" t="s">
        <v>2037</v>
      </c>
      <c r="F1512" s="161">
        <v>144</v>
      </c>
      <c r="G1512" s="161">
        <v>144</v>
      </c>
      <c r="H1512" s="161">
        <v>1</v>
      </c>
      <c r="I1512" s="161" t="s">
        <v>309</v>
      </c>
      <c r="J1512" s="161" t="s">
        <v>317</v>
      </c>
      <c r="K1512" s="156" t="s">
        <v>821</v>
      </c>
      <c r="L1512" s="161">
        <v>39.9</v>
      </c>
      <c r="M1512" s="161" t="s">
        <v>1038</v>
      </c>
      <c r="N1512" s="158" t="s">
        <v>313</v>
      </c>
      <c r="O1512" s="161"/>
    </row>
    <row r="1513" spans="1:26" ht="15" customHeight="1">
      <c r="A1513" s="161">
        <v>1512</v>
      </c>
      <c r="B1513" s="162">
        <v>60000000862</v>
      </c>
      <c r="C1513" s="158" t="s">
        <v>14</v>
      </c>
      <c r="D1513" s="158" t="s">
        <v>20</v>
      </c>
      <c r="E1513" s="161" t="s">
        <v>2037</v>
      </c>
      <c r="F1513" s="161">
        <v>188</v>
      </c>
      <c r="G1513" s="161">
        <v>188</v>
      </c>
      <c r="H1513" s="161">
        <v>1</v>
      </c>
      <c r="I1513" s="161" t="s">
        <v>309</v>
      </c>
      <c r="J1513" s="161" t="s">
        <v>67</v>
      </c>
      <c r="K1513" s="156" t="s">
        <v>825</v>
      </c>
      <c r="L1513" s="161">
        <v>59.9</v>
      </c>
      <c r="M1513" s="161" t="s">
        <v>1038</v>
      </c>
      <c r="N1513" s="158" t="s">
        <v>25</v>
      </c>
      <c r="O1513" s="161"/>
    </row>
    <row r="1514" spans="1:26" ht="15" customHeight="1">
      <c r="A1514" s="161">
        <v>1513</v>
      </c>
      <c r="B1514" s="162">
        <v>60000000863</v>
      </c>
      <c r="C1514" s="158" t="s">
        <v>69</v>
      </c>
      <c r="D1514" s="158" t="s">
        <v>20</v>
      </c>
      <c r="E1514" s="161" t="s">
        <v>2037</v>
      </c>
      <c r="F1514" s="161">
        <v>124</v>
      </c>
      <c r="G1514" s="161">
        <v>124</v>
      </c>
      <c r="H1514" s="161">
        <v>1</v>
      </c>
      <c r="I1514" s="161" t="s">
        <v>309</v>
      </c>
      <c r="J1514" s="161" t="s">
        <v>67</v>
      </c>
      <c r="K1514" s="156" t="s">
        <v>810</v>
      </c>
      <c r="L1514" s="161">
        <v>49.9</v>
      </c>
      <c r="M1514" s="161" t="s">
        <v>1046</v>
      </c>
      <c r="N1514" s="158" t="s">
        <v>25</v>
      </c>
      <c r="O1514" s="161"/>
    </row>
    <row r="1515" spans="1:26" ht="15" customHeight="1">
      <c r="A1515" s="161">
        <v>1514</v>
      </c>
      <c r="B1515" s="162">
        <v>60000000864</v>
      </c>
      <c r="C1515" s="158" t="s">
        <v>52</v>
      </c>
      <c r="D1515" s="158" t="s">
        <v>20</v>
      </c>
      <c r="E1515" s="161" t="s">
        <v>2037</v>
      </c>
      <c r="F1515" s="161">
        <v>214</v>
      </c>
      <c r="G1515" s="161">
        <v>214</v>
      </c>
      <c r="H1515" s="161">
        <v>1</v>
      </c>
      <c r="I1515" s="161" t="s">
        <v>309</v>
      </c>
      <c r="J1515" s="161" t="s">
        <v>67</v>
      </c>
      <c r="K1515" s="156" t="s">
        <v>821</v>
      </c>
      <c r="L1515" s="161">
        <v>59.9</v>
      </c>
      <c r="M1515" s="161" t="s">
        <v>1046</v>
      </c>
      <c r="N1515" s="158" t="s">
        <v>25</v>
      </c>
      <c r="O1515" s="161"/>
    </row>
    <row r="1516" spans="1:26" ht="15" customHeight="1">
      <c r="A1516" s="164">
        <v>1515</v>
      </c>
      <c r="B1516" s="168">
        <v>60000000865</v>
      </c>
      <c r="C1516" s="158" t="s">
        <v>58</v>
      </c>
      <c r="D1516" s="158" t="s">
        <v>20</v>
      </c>
      <c r="E1516" s="164" t="s">
        <v>2037</v>
      </c>
      <c r="F1516" s="164">
        <v>358</v>
      </c>
      <c r="G1516" s="164">
        <v>358</v>
      </c>
      <c r="H1516" s="164">
        <v>1</v>
      </c>
      <c r="I1516" s="164" t="s">
        <v>309</v>
      </c>
      <c r="J1516" s="164" t="s">
        <v>42</v>
      </c>
      <c r="K1516" s="164" t="s">
        <v>858</v>
      </c>
      <c r="L1516" s="164">
        <v>109.9</v>
      </c>
      <c r="M1516" s="164" t="s">
        <v>1160</v>
      </c>
      <c r="N1516" s="158" t="s">
        <v>117</v>
      </c>
      <c r="O1516" s="164"/>
      <c r="P1516" s="167"/>
      <c r="Q1516" s="167"/>
      <c r="R1516" s="167"/>
      <c r="S1516" s="167"/>
      <c r="T1516" s="167"/>
      <c r="U1516" s="167"/>
      <c r="V1516" s="167"/>
      <c r="W1516" s="167"/>
      <c r="X1516" s="167"/>
      <c r="Y1516" s="167"/>
      <c r="Z1516" s="167"/>
    </row>
    <row r="1517" spans="1:26" ht="15" customHeight="1">
      <c r="A1517" s="161">
        <v>1516</v>
      </c>
      <c r="B1517" s="162">
        <v>60000000866</v>
      </c>
      <c r="C1517" s="158" t="s">
        <v>14</v>
      </c>
      <c r="D1517" s="158" t="s">
        <v>20</v>
      </c>
      <c r="E1517" s="161" t="s">
        <v>2037</v>
      </c>
      <c r="F1517" s="161">
        <v>176</v>
      </c>
      <c r="G1517" s="161">
        <v>176</v>
      </c>
      <c r="H1517" s="161">
        <v>1</v>
      </c>
      <c r="I1517" s="161" t="s">
        <v>309</v>
      </c>
      <c r="J1517" s="161" t="s">
        <v>67</v>
      </c>
      <c r="K1517" s="156" t="s">
        <v>810</v>
      </c>
      <c r="L1517" s="161">
        <v>35.9</v>
      </c>
      <c r="M1517" s="161" t="s">
        <v>1157</v>
      </c>
      <c r="N1517" s="158" t="s">
        <v>36</v>
      </c>
      <c r="O1517" s="161"/>
    </row>
    <row r="1518" spans="1:26" ht="15" customHeight="1">
      <c r="A1518" s="161">
        <v>1517</v>
      </c>
      <c r="B1518" s="162">
        <v>60000000867</v>
      </c>
      <c r="C1518" s="158" t="s">
        <v>14</v>
      </c>
      <c r="D1518" s="158" t="s">
        <v>20</v>
      </c>
      <c r="E1518" s="161" t="s">
        <v>2037</v>
      </c>
      <c r="F1518" s="161">
        <v>106</v>
      </c>
      <c r="G1518" s="161">
        <v>106</v>
      </c>
      <c r="H1518" s="161">
        <v>1</v>
      </c>
      <c r="I1518" s="161" t="s">
        <v>309</v>
      </c>
      <c r="J1518" s="161" t="s">
        <v>42</v>
      </c>
      <c r="K1518" s="156">
        <v>48</v>
      </c>
      <c r="L1518" s="161">
        <v>69.900000000000006</v>
      </c>
      <c r="M1518" s="161" t="s">
        <v>1053</v>
      </c>
      <c r="N1518" s="158" t="s">
        <v>36</v>
      </c>
      <c r="O1518" s="161"/>
    </row>
    <row r="1519" spans="1:26" ht="15" customHeight="1">
      <c r="A1519" s="161">
        <v>1518</v>
      </c>
      <c r="B1519" s="162">
        <v>60000000868</v>
      </c>
      <c r="C1519" s="158" t="s">
        <v>183</v>
      </c>
      <c r="D1519" s="158" t="s">
        <v>20</v>
      </c>
      <c r="E1519" s="161" t="s">
        <v>2037</v>
      </c>
      <c r="F1519" s="161">
        <v>526</v>
      </c>
      <c r="G1519" s="161">
        <v>526</v>
      </c>
      <c r="H1519" s="161">
        <v>1</v>
      </c>
      <c r="I1519" s="161" t="s">
        <v>309</v>
      </c>
      <c r="J1519" s="161" t="s">
        <v>42</v>
      </c>
      <c r="K1519" s="156" t="s">
        <v>821</v>
      </c>
      <c r="L1519" s="161">
        <v>169.9</v>
      </c>
      <c r="M1519" s="161" t="s">
        <v>1063</v>
      </c>
      <c r="N1519" s="158" t="s">
        <v>149</v>
      </c>
      <c r="O1519" s="161"/>
    </row>
    <row r="1520" spans="1:26" ht="15" customHeight="1">
      <c r="A1520" s="161">
        <v>1519</v>
      </c>
      <c r="B1520" s="162">
        <v>60000000869</v>
      </c>
      <c r="C1520" s="158" t="s">
        <v>50</v>
      </c>
      <c r="D1520" s="158" t="s">
        <v>20</v>
      </c>
      <c r="E1520" s="161" t="s">
        <v>2037</v>
      </c>
      <c r="F1520" s="161">
        <v>294</v>
      </c>
      <c r="G1520" s="161">
        <v>294</v>
      </c>
      <c r="H1520" s="161">
        <v>1</v>
      </c>
      <c r="I1520" s="161" t="s">
        <v>309</v>
      </c>
      <c r="J1520" s="161" t="s">
        <v>42</v>
      </c>
      <c r="K1520" s="156" t="s">
        <v>828</v>
      </c>
      <c r="L1520" s="161">
        <v>89.9</v>
      </c>
      <c r="M1520" s="161" t="s">
        <v>1157</v>
      </c>
      <c r="N1520" s="158" t="s">
        <v>36</v>
      </c>
      <c r="O1520" s="161"/>
    </row>
    <row r="1521" spans="1:15" ht="15" customHeight="1">
      <c r="A1521" s="161">
        <v>1520</v>
      </c>
      <c r="B1521" s="162">
        <v>60000000870</v>
      </c>
      <c r="C1521" s="158" t="s">
        <v>50</v>
      </c>
      <c r="D1521" s="158" t="s">
        <v>20</v>
      </c>
      <c r="E1521" s="161" t="s">
        <v>2037</v>
      </c>
      <c r="F1521" s="161">
        <v>268</v>
      </c>
      <c r="G1521" s="161">
        <v>268</v>
      </c>
      <c r="H1521" s="161">
        <v>1</v>
      </c>
      <c r="I1521" s="161" t="s">
        <v>309</v>
      </c>
      <c r="J1521" s="161" t="s">
        <v>42</v>
      </c>
      <c r="K1521" s="156" t="s">
        <v>825</v>
      </c>
      <c r="L1521" s="161">
        <v>89.9</v>
      </c>
      <c r="M1521" s="161" t="s">
        <v>1157</v>
      </c>
      <c r="N1521" s="158" t="s">
        <v>36</v>
      </c>
      <c r="O1521" s="161"/>
    </row>
    <row r="1522" spans="1:15" ht="15" customHeight="1">
      <c r="A1522" s="161">
        <v>1521</v>
      </c>
      <c r="B1522" s="162">
        <v>60000000871</v>
      </c>
      <c r="C1522" s="158" t="s">
        <v>69</v>
      </c>
      <c r="D1522" s="158" t="s">
        <v>20</v>
      </c>
      <c r="E1522" s="161" t="s">
        <v>2037</v>
      </c>
      <c r="F1522" s="161">
        <v>186</v>
      </c>
      <c r="G1522" s="161">
        <v>186</v>
      </c>
      <c r="H1522" s="161">
        <v>1</v>
      </c>
      <c r="I1522" s="161" t="s">
        <v>309</v>
      </c>
      <c r="J1522" s="161" t="s">
        <v>42</v>
      </c>
      <c r="K1522" s="156" t="s">
        <v>858</v>
      </c>
      <c r="L1522" s="161">
        <v>79.900000000000006</v>
      </c>
      <c r="M1522" s="161" t="s">
        <v>1157</v>
      </c>
      <c r="N1522" s="158" t="s">
        <v>149</v>
      </c>
      <c r="O1522" s="161"/>
    </row>
    <row r="1523" spans="1:15" ht="15" customHeight="1">
      <c r="A1523" s="161">
        <v>1522</v>
      </c>
      <c r="B1523" s="162">
        <v>60000000872</v>
      </c>
      <c r="C1523" s="158" t="s">
        <v>69</v>
      </c>
      <c r="D1523" s="158" t="s">
        <v>20</v>
      </c>
      <c r="E1523" s="161" t="s">
        <v>2037</v>
      </c>
      <c r="F1523" s="161">
        <v>108</v>
      </c>
      <c r="G1523" s="161">
        <v>108</v>
      </c>
      <c r="H1523" s="161">
        <v>1</v>
      </c>
      <c r="I1523" s="161" t="s">
        <v>309</v>
      </c>
      <c r="J1523" s="161" t="s">
        <v>67</v>
      </c>
      <c r="K1523" s="156" t="s">
        <v>858</v>
      </c>
      <c r="L1523" s="161">
        <v>49.9</v>
      </c>
      <c r="M1523" s="161" t="s">
        <v>1046</v>
      </c>
      <c r="N1523" s="158" t="s">
        <v>25</v>
      </c>
      <c r="O1523" s="161"/>
    </row>
    <row r="1524" spans="1:15" ht="15" customHeight="1">
      <c r="A1524" s="161">
        <v>1523</v>
      </c>
      <c r="B1524" s="162">
        <v>60000000873</v>
      </c>
      <c r="C1524" s="158" t="s">
        <v>69</v>
      </c>
      <c r="D1524" s="158" t="s">
        <v>20</v>
      </c>
      <c r="E1524" s="161" t="s">
        <v>2037</v>
      </c>
      <c r="F1524" s="161">
        <v>322</v>
      </c>
      <c r="G1524" s="161">
        <v>322</v>
      </c>
      <c r="H1524" s="161">
        <v>1</v>
      </c>
      <c r="I1524" s="161" t="s">
        <v>309</v>
      </c>
      <c r="J1524" s="161" t="s">
        <v>42</v>
      </c>
      <c r="K1524" s="156" t="s">
        <v>828</v>
      </c>
      <c r="L1524" s="161">
        <v>89.9</v>
      </c>
      <c r="M1524" s="161" t="s">
        <v>1050</v>
      </c>
      <c r="N1524" s="158" t="s">
        <v>149</v>
      </c>
      <c r="O1524" s="161"/>
    </row>
    <row r="1525" spans="1:15" ht="15" customHeight="1">
      <c r="A1525" s="161">
        <v>1524</v>
      </c>
      <c r="B1525" s="162">
        <v>60000000874</v>
      </c>
      <c r="C1525" s="158" t="s">
        <v>69</v>
      </c>
      <c r="D1525" s="158" t="s">
        <v>20</v>
      </c>
      <c r="E1525" s="161" t="s">
        <v>2037</v>
      </c>
      <c r="F1525" s="161">
        <v>198</v>
      </c>
      <c r="G1525" s="161">
        <v>198</v>
      </c>
      <c r="H1525" s="161">
        <v>1</v>
      </c>
      <c r="I1525" s="161" t="s">
        <v>309</v>
      </c>
      <c r="J1525" s="161" t="s">
        <v>42</v>
      </c>
      <c r="K1525" s="156" t="s">
        <v>858</v>
      </c>
      <c r="L1525" s="161">
        <v>129.9</v>
      </c>
      <c r="M1525" s="161" t="s">
        <v>1159</v>
      </c>
      <c r="N1525" s="158" t="s">
        <v>36</v>
      </c>
      <c r="O1525" s="161"/>
    </row>
    <row r="1526" spans="1:15" ht="15" customHeight="1">
      <c r="A1526" s="161">
        <v>1525</v>
      </c>
      <c r="B1526" s="162">
        <v>60000000875</v>
      </c>
      <c r="C1526" s="158" t="s">
        <v>14</v>
      </c>
      <c r="D1526" s="158" t="s">
        <v>20</v>
      </c>
      <c r="E1526" s="161" t="s">
        <v>2037</v>
      </c>
      <c r="F1526" s="161">
        <v>120</v>
      </c>
      <c r="G1526" s="161">
        <v>120</v>
      </c>
      <c r="H1526" s="161">
        <v>1</v>
      </c>
      <c r="I1526" s="161" t="s">
        <v>309</v>
      </c>
      <c r="J1526" s="161" t="s">
        <v>317</v>
      </c>
      <c r="K1526" s="156" t="s">
        <v>810</v>
      </c>
      <c r="L1526" s="161">
        <v>29.9</v>
      </c>
      <c r="M1526" s="161" t="s">
        <v>1046</v>
      </c>
      <c r="N1526" s="158" t="s">
        <v>149</v>
      </c>
      <c r="O1526" s="161"/>
    </row>
    <row r="1527" spans="1:15" ht="15" customHeight="1">
      <c r="A1527" s="161">
        <v>1526</v>
      </c>
      <c r="B1527" s="162">
        <v>60000000876</v>
      </c>
      <c r="C1527" s="158" t="s">
        <v>52</v>
      </c>
      <c r="D1527" s="158" t="s">
        <v>20</v>
      </c>
      <c r="E1527" s="161" t="s">
        <v>2037</v>
      </c>
      <c r="F1527" s="161">
        <v>266</v>
      </c>
      <c r="G1527" s="161">
        <v>266</v>
      </c>
      <c r="H1527" s="161">
        <v>1</v>
      </c>
      <c r="I1527" s="161" t="s">
        <v>309</v>
      </c>
      <c r="J1527" s="161" t="s">
        <v>42</v>
      </c>
      <c r="K1527" s="156" t="s">
        <v>810</v>
      </c>
      <c r="L1527" s="161">
        <v>109.9</v>
      </c>
      <c r="M1527" s="161" t="s">
        <v>1161</v>
      </c>
      <c r="N1527" s="158" t="s">
        <v>318</v>
      </c>
      <c r="O1527" s="161"/>
    </row>
    <row r="1528" spans="1:15" ht="15" customHeight="1">
      <c r="A1528" s="161">
        <v>1527</v>
      </c>
      <c r="B1528" s="162">
        <v>60000000877</v>
      </c>
      <c r="C1528" s="158" t="s">
        <v>154</v>
      </c>
      <c r="D1528" s="158" t="s">
        <v>20</v>
      </c>
      <c r="E1528" s="161" t="s">
        <v>2037</v>
      </c>
      <c r="F1528" s="161">
        <v>486</v>
      </c>
      <c r="G1528" s="161">
        <v>486</v>
      </c>
      <c r="H1528" s="161">
        <v>1</v>
      </c>
      <c r="I1528" s="161" t="s">
        <v>309</v>
      </c>
      <c r="J1528" s="161" t="s">
        <v>42</v>
      </c>
      <c r="K1528" s="156" t="s">
        <v>810</v>
      </c>
      <c r="L1528" s="161">
        <v>149.9</v>
      </c>
      <c r="M1528" s="161" t="s">
        <v>1048</v>
      </c>
      <c r="N1528" s="158" t="s">
        <v>36</v>
      </c>
      <c r="O1528" s="161"/>
    </row>
    <row r="1529" spans="1:15" ht="15" customHeight="1">
      <c r="A1529" s="161">
        <v>1528</v>
      </c>
      <c r="B1529" s="162">
        <v>60000000878</v>
      </c>
      <c r="C1529" s="158" t="s">
        <v>64</v>
      </c>
      <c r="D1529" s="158" t="s">
        <v>20</v>
      </c>
      <c r="E1529" s="161" t="s">
        <v>2037</v>
      </c>
      <c r="F1529" s="161">
        <v>226</v>
      </c>
      <c r="G1529" s="161">
        <v>226</v>
      </c>
      <c r="H1529" s="161">
        <v>1</v>
      </c>
      <c r="I1529" s="161" t="s">
        <v>309</v>
      </c>
      <c r="J1529" s="161" t="s">
        <v>42</v>
      </c>
      <c r="K1529" s="156" t="s">
        <v>825</v>
      </c>
      <c r="L1529" s="161">
        <v>109.9</v>
      </c>
      <c r="M1529" s="161" t="s">
        <v>1053</v>
      </c>
      <c r="N1529" s="158" t="s">
        <v>36</v>
      </c>
      <c r="O1529" s="161"/>
    </row>
    <row r="1530" spans="1:15" ht="15" customHeight="1">
      <c r="A1530" s="161">
        <v>1529</v>
      </c>
      <c r="B1530" s="162">
        <v>60000000879</v>
      </c>
      <c r="C1530" s="158" t="s">
        <v>64</v>
      </c>
      <c r="D1530" s="158" t="s">
        <v>20</v>
      </c>
      <c r="E1530" s="161" t="s">
        <v>2037</v>
      </c>
      <c r="F1530" s="161">
        <v>488</v>
      </c>
      <c r="G1530" s="161">
        <v>488</v>
      </c>
      <c r="H1530" s="161">
        <v>1</v>
      </c>
      <c r="I1530" s="161" t="s">
        <v>309</v>
      </c>
      <c r="J1530" s="161" t="s">
        <v>42</v>
      </c>
      <c r="K1530" s="156">
        <v>52</v>
      </c>
      <c r="L1530" s="161">
        <v>159.9</v>
      </c>
      <c r="M1530" s="161" t="s">
        <v>1053</v>
      </c>
      <c r="N1530" s="158" t="s">
        <v>36</v>
      </c>
      <c r="O1530" s="161"/>
    </row>
    <row r="1531" spans="1:15" ht="15" customHeight="1">
      <c r="A1531" s="161">
        <v>1530</v>
      </c>
      <c r="B1531" s="162">
        <v>60000000880</v>
      </c>
      <c r="C1531" s="158" t="s">
        <v>308</v>
      </c>
      <c r="D1531" s="158" t="s">
        <v>20</v>
      </c>
      <c r="E1531" s="161" t="s">
        <v>2032</v>
      </c>
      <c r="F1531" s="161">
        <v>450</v>
      </c>
      <c r="G1531" s="161">
        <v>450</v>
      </c>
      <c r="H1531" s="161">
        <v>1</v>
      </c>
      <c r="I1531" s="161" t="s">
        <v>309</v>
      </c>
      <c r="J1531" s="161" t="s">
        <v>42</v>
      </c>
      <c r="K1531" s="161">
        <v>36</v>
      </c>
      <c r="L1531" s="161"/>
      <c r="M1531" s="161" t="s">
        <v>1050</v>
      </c>
      <c r="N1531" s="158" t="s">
        <v>54</v>
      </c>
      <c r="O1531" s="161"/>
    </row>
    <row r="1532" spans="1:15" ht="15" customHeight="1">
      <c r="A1532" s="161">
        <v>1531</v>
      </c>
      <c r="B1532" s="162">
        <v>60000000881</v>
      </c>
      <c r="C1532" s="158" t="s">
        <v>308</v>
      </c>
      <c r="D1532" s="158" t="s">
        <v>20</v>
      </c>
      <c r="E1532" s="161" t="s">
        <v>2032</v>
      </c>
      <c r="F1532" s="161">
        <v>440</v>
      </c>
      <c r="G1532" s="161">
        <v>440</v>
      </c>
      <c r="H1532" s="161">
        <v>1</v>
      </c>
      <c r="I1532" s="161" t="s">
        <v>309</v>
      </c>
      <c r="J1532" s="161" t="s">
        <v>42</v>
      </c>
      <c r="K1532" s="161">
        <v>38</v>
      </c>
      <c r="L1532" s="161"/>
      <c r="M1532" s="161" t="s">
        <v>1160</v>
      </c>
      <c r="N1532" s="158" t="s">
        <v>54</v>
      </c>
      <c r="O1532" s="161"/>
    </row>
    <row r="1533" spans="1:15" ht="15" customHeight="1">
      <c r="A1533" s="161">
        <v>1532</v>
      </c>
      <c r="B1533" s="162">
        <v>60000000882</v>
      </c>
      <c r="C1533" s="158" t="s">
        <v>308</v>
      </c>
      <c r="D1533" s="158" t="s">
        <v>20</v>
      </c>
      <c r="E1533" s="161" t="s">
        <v>2032</v>
      </c>
      <c r="F1533" s="161">
        <v>488</v>
      </c>
      <c r="G1533" s="161">
        <v>488</v>
      </c>
      <c r="H1533" s="161">
        <v>1</v>
      </c>
      <c r="I1533" s="161" t="s">
        <v>309</v>
      </c>
      <c r="J1533" s="161" t="s">
        <v>42</v>
      </c>
      <c r="K1533" s="161">
        <v>39</v>
      </c>
      <c r="L1533" s="161"/>
      <c r="M1533" s="161" t="s">
        <v>1050</v>
      </c>
      <c r="N1533" s="158" t="s">
        <v>54</v>
      </c>
      <c r="O1533" s="161"/>
    </row>
    <row r="1534" spans="1:15" ht="15" customHeight="1">
      <c r="A1534" s="161">
        <v>1533</v>
      </c>
      <c r="B1534" s="162">
        <v>60000000883</v>
      </c>
      <c r="C1534" s="158" t="s">
        <v>308</v>
      </c>
      <c r="D1534" s="158" t="s">
        <v>20</v>
      </c>
      <c r="E1534" s="161" t="s">
        <v>2032</v>
      </c>
      <c r="F1534" s="161">
        <v>430</v>
      </c>
      <c r="G1534" s="161">
        <v>430</v>
      </c>
      <c r="H1534" s="161">
        <v>1</v>
      </c>
      <c r="I1534" s="161" t="s">
        <v>309</v>
      </c>
      <c r="J1534" s="161" t="s">
        <v>42</v>
      </c>
      <c r="K1534" s="161">
        <v>37</v>
      </c>
      <c r="L1534" s="161"/>
      <c r="M1534" s="161" t="s">
        <v>1160</v>
      </c>
      <c r="N1534" s="158" t="s">
        <v>54</v>
      </c>
      <c r="O1534" s="161"/>
    </row>
    <row r="1535" spans="1:15" ht="15" customHeight="1">
      <c r="A1535" s="161">
        <v>1534</v>
      </c>
      <c r="B1535" s="162">
        <v>60000000884</v>
      </c>
      <c r="C1535" s="158" t="s">
        <v>308</v>
      </c>
      <c r="D1535" s="158" t="s">
        <v>20</v>
      </c>
      <c r="E1535" s="161" t="s">
        <v>2032</v>
      </c>
      <c r="F1535" s="161">
        <v>462</v>
      </c>
      <c r="G1535" s="161">
        <v>462</v>
      </c>
      <c r="H1535" s="161">
        <v>1</v>
      </c>
      <c r="I1535" s="161" t="s">
        <v>309</v>
      </c>
      <c r="J1535" s="161" t="s">
        <v>42</v>
      </c>
      <c r="K1535" s="161">
        <v>37</v>
      </c>
      <c r="L1535" s="161"/>
      <c r="M1535" s="161" t="s">
        <v>1050</v>
      </c>
      <c r="N1535" s="158" t="s">
        <v>54</v>
      </c>
      <c r="O1535" s="161"/>
    </row>
    <row r="1536" spans="1:15" ht="15" customHeight="1">
      <c r="A1536" s="161">
        <v>1535</v>
      </c>
      <c r="B1536" s="162">
        <v>60000000885</v>
      </c>
      <c r="C1536" s="158" t="s">
        <v>308</v>
      </c>
      <c r="D1536" s="158" t="s">
        <v>20</v>
      </c>
      <c r="E1536" s="161" t="s">
        <v>2032</v>
      </c>
      <c r="F1536" s="161">
        <v>480</v>
      </c>
      <c r="G1536" s="161">
        <v>480</v>
      </c>
      <c r="H1536" s="161">
        <v>1</v>
      </c>
      <c r="I1536" s="161" t="s">
        <v>309</v>
      </c>
      <c r="J1536" s="161" t="s">
        <v>42</v>
      </c>
      <c r="K1536" s="161">
        <v>39</v>
      </c>
      <c r="L1536" s="161"/>
      <c r="M1536" s="161" t="s">
        <v>1038</v>
      </c>
      <c r="N1536" s="158" t="s">
        <v>54</v>
      </c>
      <c r="O1536" s="161"/>
    </row>
    <row r="1537" spans="1:15" ht="15" customHeight="1">
      <c r="A1537" s="161">
        <v>1536</v>
      </c>
      <c r="B1537" s="162">
        <v>60000000886</v>
      </c>
      <c r="C1537" s="158" t="s">
        <v>314</v>
      </c>
      <c r="D1537" s="158" t="s">
        <v>20</v>
      </c>
      <c r="E1537" s="161" t="s">
        <v>2037</v>
      </c>
      <c r="F1537" s="161">
        <v>48</v>
      </c>
      <c r="G1537" s="161">
        <v>48</v>
      </c>
      <c r="H1537" s="161">
        <v>1</v>
      </c>
      <c r="I1537" s="161" t="s">
        <v>309</v>
      </c>
      <c r="J1537" s="161" t="s">
        <v>42</v>
      </c>
      <c r="K1537" s="161"/>
      <c r="L1537" s="161">
        <v>35.9</v>
      </c>
      <c r="M1537" s="161" t="s">
        <v>1063</v>
      </c>
      <c r="N1537" s="158" t="s">
        <v>36</v>
      </c>
      <c r="O1537" s="161"/>
    </row>
    <row r="1538" spans="1:15" ht="15" customHeight="1">
      <c r="A1538" s="161">
        <v>1537</v>
      </c>
      <c r="B1538" s="162">
        <v>60000000887</v>
      </c>
      <c r="C1538" s="158" t="s">
        <v>158</v>
      </c>
      <c r="D1538" s="158" t="s">
        <v>20</v>
      </c>
      <c r="E1538" s="161" t="s">
        <v>2032</v>
      </c>
      <c r="F1538" s="161">
        <v>122</v>
      </c>
      <c r="G1538" s="161">
        <v>122</v>
      </c>
      <c r="H1538" s="161">
        <v>1</v>
      </c>
      <c r="I1538" s="161" t="s">
        <v>309</v>
      </c>
      <c r="J1538" s="161" t="s">
        <v>172</v>
      </c>
      <c r="K1538" s="161"/>
      <c r="L1538" s="161">
        <v>29.9</v>
      </c>
      <c r="M1538" s="161" t="s">
        <v>1063</v>
      </c>
      <c r="N1538" s="158" t="s">
        <v>36</v>
      </c>
      <c r="O1538" s="161"/>
    </row>
    <row r="1539" spans="1:15" ht="15" customHeight="1">
      <c r="A1539" s="161">
        <v>1538</v>
      </c>
      <c r="B1539" s="162">
        <v>60000000888</v>
      </c>
      <c r="C1539" s="158" t="s">
        <v>158</v>
      </c>
      <c r="D1539" s="158" t="s">
        <v>20</v>
      </c>
      <c r="E1539" s="161" t="s">
        <v>2032</v>
      </c>
      <c r="F1539" s="161">
        <v>36</v>
      </c>
      <c r="G1539" s="161">
        <v>36</v>
      </c>
      <c r="H1539" s="161">
        <v>1</v>
      </c>
      <c r="I1539" s="161" t="s">
        <v>309</v>
      </c>
      <c r="J1539" s="161" t="s">
        <v>172</v>
      </c>
      <c r="K1539" s="161"/>
      <c r="L1539" s="161"/>
      <c r="M1539" s="161" t="s">
        <v>1048</v>
      </c>
      <c r="N1539" s="158" t="s">
        <v>126</v>
      </c>
      <c r="O1539" s="161"/>
    </row>
    <row r="1540" spans="1:15" ht="15" customHeight="1">
      <c r="A1540" s="161">
        <v>1539</v>
      </c>
      <c r="B1540" s="162">
        <v>60000000889</v>
      </c>
      <c r="C1540" s="158" t="s">
        <v>183</v>
      </c>
      <c r="D1540" s="158" t="s">
        <v>55</v>
      </c>
      <c r="E1540" s="161" t="s">
        <v>2037</v>
      </c>
      <c r="F1540" s="161">
        <v>70</v>
      </c>
      <c r="G1540" s="161">
        <v>70</v>
      </c>
      <c r="H1540" s="161">
        <v>1</v>
      </c>
      <c r="I1540" s="161" t="s">
        <v>319</v>
      </c>
      <c r="J1540" s="161" t="s">
        <v>12</v>
      </c>
      <c r="K1540" s="161" t="s">
        <v>1163</v>
      </c>
      <c r="L1540" s="161">
        <v>23.95</v>
      </c>
      <c r="M1540" s="161" t="s">
        <v>1038</v>
      </c>
      <c r="N1540" s="158" t="s">
        <v>25</v>
      </c>
      <c r="O1540" s="161"/>
    </row>
    <row r="1541" spans="1:15" ht="15" customHeight="1">
      <c r="A1541" s="161">
        <v>1540</v>
      </c>
      <c r="B1541" s="162">
        <v>60000000890</v>
      </c>
      <c r="C1541" s="158" t="s">
        <v>50</v>
      </c>
      <c r="D1541" s="158" t="s">
        <v>320</v>
      </c>
      <c r="E1541" s="161" t="s">
        <v>2037</v>
      </c>
      <c r="F1541" s="161">
        <v>108</v>
      </c>
      <c r="G1541" s="161">
        <v>108</v>
      </c>
      <c r="H1541" s="161">
        <v>1</v>
      </c>
      <c r="I1541" s="161" t="s">
        <v>319</v>
      </c>
      <c r="J1541" s="161" t="s">
        <v>12</v>
      </c>
      <c r="K1541" s="161" t="s">
        <v>1164</v>
      </c>
      <c r="L1541" s="161">
        <v>17.95</v>
      </c>
      <c r="M1541" s="161" t="s">
        <v>1038</v>
      </c>
      <c r="N1541" s="158" t="s">
        <v>25</v>
      </c>
      <c r="O1541" s="161"/>
    </row>
    <row r="1542" spans="1:15" ht="15" customHeight="1">
      <c r="A1542" s="161">
        <v>1541</v>
      </c>
      <c r="B1542" s="162">
        <v>60000000891</v>
      </c>
      <c r="C1542" s="158" t="s">
        <v>321</v>
      </c>
      <c r="D1542" s="158" t="s">
        <v>55</v>
      </c>
      <c r="E1542" s="161" t="s">
        <v>2037</v>
      </c>
      <c r="F1542" s="161">
        <v>98</v>
      </c>
      <c r="G1542" s="161">
        <v>98</v>
      </c>
      <c r="H1542" s="161">
        <v>1</v>
      </c>
      <c r="I1542" s="161" t="s">
        <v>319</v>
      </c>
      <c r="J1542" s="161" t="s">
        <v>12</v>
      </c>
      <c r="K1542" s="161" t="s">
        <v>1163</v>
      </c>
      <c r="L1542" s="161">
        <v>21.95</v>
      </c>
      <c r="M1542" s="161" t="s">
        <v>1046</v>
      </c>
      <c r="N1542" s="158" t="s">
        <v>25</v>
      </c>
      <c r="O1542" s="161"/>
    </row>
    <row r="1543" spans="1:15" ht="15" customHeight="1">
      <c r="A1543" s="161">
        <v>1542</v>
      </c>
      <c r="B1543" s="162">
        <v>60000000892</v>
      </c>
      <c r="C1543" s="158" t="s">
        <v>64</v>
      </c>
      <c r="D1543" s="158" t="s">
        <v>55</v>
      </c>
      <c r="E1543" s="161" t="s">
        <v>2037</v>
      </c>
      <c r="F1543" s="161">
        <v>60</v>
      </c>
      <c r="G1543" s="161">
        <v>60</v>
      </c>
      <c r="H1543" s="161">
        <v>1</v>
      </c>
      <c r="I1543" s="161" t="s">
        <v>319</v>
      </c>
      <c r="J1543" s="161" t="s">
        <v>317</v>
      </c>
      <c r="K1543" s="161" t="s">
        <v>1165</v>
      </c>
      <c r="L1543" s="161">
        <v>21.95</v>
      </c>
      <c r="M1543" s="161" t="s">
        <v>1053</v>
      </c>
      <c r="N1543" s="158" t="s">
        <v>149</v>
      </c>
      <c r="O1543" s="161"/>
    </row>
    <row r="1544" spans="1:15" ht="15" customHeight="1">
      <c r="A1544" s="161">
        <v>1543</v>
      </c>
      <c r="B1544" s="162">
        <v>60000000893</v>
      </c>
      <c r="C1544" s="158" t="s">
        <v>14</v>
      </c>
      <c r="D1544" s="158" t="s">
        <v>320</v>
      </c>
      <c r="E1544" s="161" t="s">
        <v>2037</v>
      </c>
      <c r="F1544" s="161">
        <v>80</v>
      </c>
      <c r="G1544" s="161">
        <v>80</v>
      </c>
      <c r="H1544" s="161">
        <v>1</v>
      </c>
      <c r="I1544" s="161" t="s">
        <v>319</v>
      </c>
      <c r="J1544" s="161" t="s">
        <v>317</v>
      </c>
      <c r="K1544" s="161" t="s">
        <v>1166</v>
      </c>
      <c r="L1544" s="161">
        <v>9.9499999999999993</v>
      </c>
      <c r="M1544" s="161" t="s">
        <v>1063</v>
      </c>
      <c r="N1544" s="158" t="s">
        <v>25</v>
      </c>
      <c r="O1544" s="161"/>
    </row>
    <row r="1545" spans="1:15" ht="15" customHeight="1">
      <c r="A1545" s="161">
        <v>1544</v>
      </c>
      <c r="B1545" s="162">
        <v>60000000894</v>
      </c>
      <c r="C1545" s="158" t="s">
        <v>322</v>
      </c>
      <c r="D1545" s="158" t="s">
        <v>23</v>
      </c>
      <c r="E1545" s="161" t="s">
        <v>2037</v>
      </c>
      <c r="F1545" s="161">
        <v>88</v>
      </c>
      <c r="G1545" s="161">
        <v>88</v>
      </c>
      <c r="H1545" s="161">
        <v>1</v>
      </c>
      <c r="I1545" s="161" t="s">
        <v>319</v>
      </c>
      <c r="J1545" s="161" t="s">
        <v>317</v>
      </c>
      <c r="K1545" s="161" t="s">
        <v>1167</v>
      </c>
      <c r="L1545" s="161">
        <v>21.95</v>
      </c>
      <c r="M1545" s="161" t="s">
        <v>1168</v>
      </c>
      <c r="N1545" s="158" t="s">
        <v>25</v>
      </c>
      <c r="O1545" s="161"/>
    </row>
    <row r="1546" spans="1:15" ht="15" customHeight="1">
      <c r="A1546" s="161">
        <v>1545</v>
      </c>
      <c r="B1546" s="162">
        <v>60000000895</v>
      </c>
      <c r="C1546" s="158" t="s">
        <v>115</v>
      </c>
      <c r="D1546" s="158" t="s">
        <v>55</v>
      </c>
      <c r="E1546" s="161" t="s">
        <v>2037</v>
      </c>
      <c r="F1546" s="161">
        <v>172</v>
      </c>
      <c r="G1546" s="161">
        <v>172</v>
      </c>
      <c r="H1546" s="161">
        <v>1</v>
      </c>
      <c r="I1546" s="161" t="s">
        <v>319</v>
      </c>
      <c r="J1546" s="161" t="s">
        <v>12</v>
      </c>
      <c r="K1546" s="161" t="s">
        <v>1169</v>
      </c>
      <c r="L1546" s="161">
        <v>21.95</v>
      </c>
      <c r="M1546" s="161" t="s">
        <v>1160</v>
      </c>
      <c r="N1546" s="158" t="s">
        <v>25</v>
      </c>
      <c r="O1546" s="161"/>
    </row>
    <row r="1547" spans="1:15" ht="15" customHeight="1">
      <c r="A1547" s="161">
        <v>1546</v>
      </c>
      <c r="B1547" s="162">
        <v>60000000896</v>
      </c>
      <c r="C1547" s="158" t="s">
        <v>69</v>
      </c>
      <c r="D1547" s="158" t="s">
        <v>23</v>
      </c>
      <c r="E1547" s="161" t="s">
        <v>2037</v>
      </c>
      <c r="F1547" s="161">
        <v>68</v>
      </c>
      <c r="G1547" s="161">
        <v>68</v>
      </c>
      <c r="H1547" s="161">
        <v>1</v>
      </c>
      <c r="I1547" s="161" t="s">
        <v>319</v>
      </c>
      <c r="J1547" s="161" t="s">
        <v>12</v>
      </c>
      <c r="K1547" s="161" t="s">
        <v>1166</v>
      </c>
      <c r="L1547" s="161"/>
      <c r="M1547" s="161" t="s">
        <v>1048</v>
      </c>
      <c r="N1547" s="158" t="s">
        <v>25</v>
      </c>
      <c r="O1547" s="161"/>
    </row>
    <row r="1548" spans="1:15" ht="15" customHeight="1">
      <c r="A1548" s="161">
        <v>1547</v>
      </c>
      <c r="B1548" s="162">
        <v>60000000897</v>
      </c>
      <c r="C1548" s="158" t="s">
        <v>69</v>
      </c>
      <c r="D1548" s="158" t="s">
        <v>23</v>
      </c>
      <c r="E1548" s="161" t="s">
        <v>2037</v>
      </c>
      <c r="F1548" s="161">
        <v>118</v>
      </c>
      <c r="G1548" s="161">
        <v>118</v>
      </c>
      <c r="H1548" s="161">
        <v>1</v>
      </c>
      <c r="I1548" s="161" t="s">
        <v>319</v>
      </c>
      <c r="J1548" s="161" t="s">
        <v>12</v>
      </c>
      <c r="K1548" s="161" t="s">
        <v>1170</v>
      </c>
      <c r="L1548" s="161">
        <v>17.95</v>
      </c>
      <c r="M1548" s="161" t="s">
        <v>1160</v>
      </c>
      <c r="N1548" s="158" t="s">
        <v>25</v>
      </c>
      <c r="O1548" s="161"/>
    </row>
    <row r="1549" spans="1:15" ht="15" customHeight="1">
      <c r="A1549" s="161">
        <v>1548</v>
      </c>
      <c r="B1549" s="162">
        <v>60000000898</v>
      </c>
      <c r="C1549" s="158" t="s">
        <v>69</v>
      </c>
      <c r="D1549" s="158" t="s">
        <v>55</v>
      </c>
      <c r="E1549" s="161" t="s">
        <v>2037</v>
      </c>
      <c r="F1549" s="161">
        <v>176</v>
      </c>
      <c r="G1549" s="161">
        <v>176</v>
      </c>
      <c r="H1549" s="161">
        <v>1</v>
      </c>
      <c r="I1549" s="161" t="s">
        <v>319</v>
      </c>
      <c r="J1549" s="161" t="s">
        <v>12</v>
      </c>
      <c r="K1549" s="161" t="s">
        <v>1170</v>
      </c>
      <c r="L1549" s="161">
        <v>21.95</v>
      </c>
      <c r="M1549" s="161" t="s">
        <v>1160</v>
      </c>
      <c r="N1549" s="158" t="s">
        <v>25</v>
      </c>
      <c r="O1549" s="161"/>
    </row>
    <row r="1550" spans="1:15" ht="15" customHeight="1">
      <c r="A1550" s="161">
        <v>1549</v>
      </c>
      <c r="B1550" s="162">
        <v>60000000906</v>
      </c>
      <c r="C1550" s="158" t="s">
        <v>69</v>
      </c>
      <c r="D1550" s="158" t="s">
        <v>23</v>
      </c>
      <c r="E1550" s="161" t="s">
        <v>2037</v>
      </c>
      <c r="F1550" s="161">
        <v>60</v>
      </c>
      <c r="G1550" s="161">
        <v>60</v>
      </c>
      <c r="H1550" s="161">
        <v>1</v>
      </c>
      <c r="I1550" s="161" t="s">
        <v>319</v>
      </c>
      <c r="J1550" s="161" t="s">
        <v>12</v>
      </c>
      <c r="K1550" s="161" t="s">
        <v>1163</v>
      </c>
      <c r="L1550" s="161">
        <v>9.9499999999999993</v>
      </c>
      <c r="M1550" s="161" t="s">
        <v>1048</v>
      </c>
      <c r="N1550" s="158" t="s">
        <v>25</v>
      </c>
      <c r="O1550" s="161"/>
    </row>
    <row r="1551" spans="1:15" ht="15" customHeight="1">
      <c r="A1551" s="161">
        <v>1550</v>
      </c>
      <c r="B1551" s="162">
        <v>60000000907</v>
      </c>
      <c r="C1551" s="158" t="s">
        <v>69</v>
      </c>
      <c r="D1551" s="158" t="s">
        <v>23</v>
      </c>
      <c r="E1551" s="161" t="s">
        <v>2037</v>
      </c>
      <c r="F1551" s="161">
        <v>90</v>
      </c>
      <c r="G1551" s="161">
        <v>90</v>
      </c>
      <c r="H1551" s="161">
        <v>1</v>
      </c>
      <c r="I1551" s="161" t="s">
        <v>319</v>
      </c>
      <c r="J1551" s="161" t="s">
        <v>12</v>
      </c>
      <c r="K1551" s="161" t="s">
        <v>1171</v>
      </c>
      <c r="L1551" s="161">
        <v>9.9499999999999993</v>
      </c>
      <c r="M1551" s="161" t="s">
        <v>1038</v>
      </c>
      <c r="N1551" s="158" t="s">
        <v>25</v>
      </c>
      <c r="O1551" s="161"/>
    </row>
    <row r="1552" spans="1:15" ht="15" customHeight="1">
      <c r="A1552" s="161">
        <v>1551</v>
      </c>
      <c r="B1552" s="162">
        <v>60000000908</v>
      </c>
      <c r="C1552" s="158" t="s">
        <v>115</v>
      </c>
      <c r="D1552" s="158" t="s">
        <v>55</v>
      </c>
      <c r="E1552" s="161" t="s">
        <v>2037</v>
      </c>
      <c r="F1552" s="161">
        <v>190</v>
      </c>
      <c r="G1552" s="161">
        <v>190</v>
      </c>
      <c r="H1552" s="161">
        <v>1</v>
      </c>
      <c r="I1552" s="161" t="s">
        <v>319</v>
      </c>
      <c r="J1552" s="161" t="s">
        <v>12</v>
      </c>
      <c r="K1552" s="161" t="s">
        <v>1171</v>
      </c>
      <c r="L1552" s="161">
        <v>21.95</v>
      </c>
      <c r="M1552" s="161" t="s">
        <v>1038</v>
      </c>
      <c r="N1552" s="158" t="s">
        <v>25</v>
      </c>
      <c r="O1552" s="161"/>
    </row>
    <row r="1553" spans="1:15" ht="15" customHeight="1">
      <c r="A1553" s="161">
        <v>1552</v>
      </c>
      <c r="B1553" s="162">
        <v>60000000909</v>
      </c>
      <c r="C1553" s="158" t="s">
        <v>69</v>
      </c>
      <c r="D1553" s="158" t="s">
        <v>23</v>
      </c>
      <c r="E1553" s="161" t="s">
        <v>2037</v>
      </c>
      <c r="F1553" s="161">
        <v>100</v>
      </c>
      <c r="G1553" s="161">
        <v>100</v>
      </c>
      <c r="H1553" s="161">
        <v>1</v>
      </c>
      <c r="I1553" s="161" t="s">
        <v>319</v>
      </c>
      <c r="J1553" s="161" t="s">
        <v>12</v>
      </c>
      <c r="K1553" s="161" t="s">
        <v>1172</v>
      </c>
      <c r="L1553" s="161">
        <v>9.9499999999999993</v>
      </c>
      <c r="M1553" s="161" t="s">
        <v>1048</v>
      </c>
      <c r="N1553" s="158" t="s">
        <v>25</v>
      </c>
      <c r="O1553" s="161"/>
    </row>
    <row r="1554" spans="1:15" ht="15" customHeight="1">
      <c r="A1554" s="161">
        <v>1553</v>
      </c>
      <c r="B1554" s="162">
        <v>60000000910</v>
      </c>
      <c r="C1554" s="158" t="s">
        <v>69</v>
      </c>
      <c r="D1554" s="158" t="s">
        <v>23</v>
      </c>
      <c r="E1554" s="161" t="s">
        <v>2037</v>
      </c>
      <c r="F1554" s="161">
        <v>132</v>
      </c>
      <c r="G1554" s="161">
        <v>132</v>
      </c>
      <c r="H1554" s="161">
        <v>1</v>
      </c>
      <c r="I1554" s="161" t="s">
        <v>319</v>
      </c>
      <c r="J1554" s="161" t="s">
        <v>12</v>
      </c>
      <c r="K1554" s="161" t="s">
        <v>1173</v>
      </c>
      <c r="L1554" s="161">
        <v>11.95</v>
      </c>
      <c r="M1554" s="161" t="s">
        <v>1048</v>
      </c>
      <c r="N1554" s="158" t="s">
        <v>25</v>
      </c>
      <c r="O1554" s="161"/>
    </row>
    <row r="1555" spans="1:15" ht="15" customHeight="1">
      <c r="A1555" s="161">
        <v>1554</v>
      </c>
      <c r="B1555" s="162">
        <v>60000000911</v>
      </c>
      <c r="C1555" s="158" t="s">
        <v>69</v>
      </c>
      <c r="D1555" s="158" t="s">
        <v>23</v>
      </c>
      <c r="E1555" s="161" t="s">
        <v>2037</v>
      </c>
      <c r="F1555" s="161">
        <v>148</v>
      </c>
      <c r="G1555" s="161">
        <v>148</v>
      </c>
      <c r="H1555" s="161">
        <v>1</v>
      </c>
      <c r="I1555" s="161" t="s">
        <v>319</v>
      </c>
      <c r="J1555" s="161" t="s">
        <v>12</v>
      </c>
      <c r="K1555" s="161" t="s">
        <v>1174</v>
      </c>
      <c r="L1555" s="161">
        <v>19.95</v>
      </c>
      <c r="M1555" s="161" t="s">
        <v>1160</v>
      </c>
      <c r="N1555" s="158" t="s">
        <v>25</v>
      </c>
      <c r="O1555" s="161"/>
    </row>
    <row r="1556" spans="1:15" ht="15" customHeight="1">
      <c r="A1556" s="161">
        <v>1555</v>
      </c>
      <c r="B1556" s="162">
        <v>60000000912</v>
      </c>
      <c r="C1556" s="158" t="s">
        <v>69</v>
      </c>
      <c r="D1556" s="158" t="s">
        <v>55</v>
      </c>
      <c r="E1556" s="161" t="s">
        <v>2037</v>
      </c>
      <c r="F1556" s="161">
        <v>44</v>
      </c>
      <c r="G1556" s="161">
        <v>44</v>
      </c>
      <c r="H1556" s="161">
        <v>1</v>
      </c>
      <c r="I1556" s="161" t="s">
        <v>319</v>
      </c>
      <c r="J1556" s="161" t="s">
        <v>12</v>
      </c>
      <c r="K1556" s="161" t="s">
        <v>1176</v>
      </c>
      <c r="L1556" s="161"/>
      <c r="M1556" s="161" t="s">
        <v>1063</v>
      </c>
      <c r="N1556" s="158" t="s">
        <v>36</v>
      </c>
      <c r="O1556" s="161"/>
    </row>
    <row r="1557" spans="1:15" ht="15" customHeight="1">
      <c r="A1557" s="161">
        <v>1556</v>
      </c>
      <c r="B1557" s="162">
        <v>60000000913</v>
      </c>
      <c r="C1557" s="158" t="s">
        <v>46</v>
      </c>
      <c r="D1557" s="158" t="s">
        <v>55</v>
      </c>
      <c r="E1557" s="161" t="s">
        <v>2037</v>
      </c>
      <c r="F1557" s="161">
        <v>52</v>
      </c>
      <c r="G1557" s="161">
        <v>52</v>
      </c>
      <c r="H1557" s="161">
        <v>1</v>
      </c>
      <c r="I1557" s="161" t="s">
        <v>319</v>
      </c>
      <c r="J1557" s="161" t="s">
        <v>12</v>
      </c>
      <c r="K1557" s="161" t="s">
        <v>1165</v>
      </c>
      <c r="L1557" s="161">
        <v>15.95</v>
      </c>
      <c r="M1557" s="161" t="s">
        <v>1063</v>
      </c>
      <c r="N1557" s="158" t="s">
        <v>36</v>
      </c>
      <c r="O1557" s="161"/>
    </row>
    <row r="1558" spans="1:15" ht="15" customHeight="1">
      <c r="A1558" s="161">
        <v>1557</v>
      </c>
      <c r="B1558" s="162">
        <v>60000000914</v>
      </c>
      <c r="C1558" s="158" t="s">
        <v>310</v>
      </c>
      <c r="D1558" s="158" t="s">
        <v>320</v>
      </c>
      <c r="E1558" s="161" t="s">
        <v>2037</v>
      </c>
      <c r="F1558" s="161">
        <v>32</v>
      </c>
      <c r="G1558" s="161">
        <v>32</v>
      </c>
      <c r="H1558" s="161">
        <v>1</v>
      </c>
      <c r="I1558" s="161" t="s">
        <v>319</v>
      </c>
      <c r="J1558" s="161" t="s">
        <v>12</v>
      </c>
      <c r="K1558" s="161" t="s">
        <v>1166</v>
      </c>
      <c r="L1558" s="161">
        <v>15.9</v>
      </c>
      <c r="M1558" s="161" t="s">
        <v>1063</v>
      </c>
      <c r="N1558" s="158" t="s">
        <v>25</v>
      </c>
      <c r="O1558" s="161"/>
    </row>
    <row r="1559" spans="1:15" ht="15" customHeight="1">
      <c r="A1559" s="161">
        <v>1558</v>
      </c>
      <c r="B1559" s="162">
        <v>60000000915</v>
      </c>
      <c r="C1559" s="158" t="s">
        <v>62</v>
      </c>
      <c r="D1559" s="158" t="s">
        <v>323</v>
      </c>
      <c r="E1559" s="161" t="s">
        <v>2037</v>
      </c>
      <c r="F1559" s="161">
        <v>58</v>
      </c>
      <c r="G1559" s="161">
        <v>58</v>
      </c>
      <c r="H1559" s="161">
        <v>1</v>
      </c>
      <c r="I1559" s="161" t="s">
        <v>319</v>
      </c>
      <c r="J1559" s="161" t="s">
        <v>12</v>
      </c>
      <c r="K1559" s="161" t="s">
        <v>1177</v>
      </c>
      <c r="L1559" s="161">
        <v>21.95</v>
      </c>
      <c r="M1559" s="161" t="s">
        <v>1038</v>
      </c>
      <c r="N1559" s="158" t="s">
        <v>25</v>
      </c>
      <c r="O1559" s="161"/>
    </row>
    <row r="1560" spans="1:15" ht="15" customHeight="1">
      <c r="A1560" s="161">
        <v>1559</v>
      </c>
      <c r="B1560" s="162">
        <v>60000000916</v>
      </c>
      <c r="C1560" s="158" t="s">
        <v>69</v>
      </c>
      <c r="D1560" s="158" t="s">
        <v>55</v>
      </c>
      <c r="E1560" s="161" t="s">
        <v>2037</v>
      </c>
      <c r="F1560" s="161">
        <v>44</v>
      </c>
      <c r="G1560" s="161">
        <v>44</v>
      </c>
      <c r="H1560" s="161">
        <v>1</v>
      </c>
      <c r="I1560" s="161" t="s">
        <v>319</v>
      </c>
      <c r="J1560" s="161" t="s">
        <v>12</v>
      </c>
      <c r="K1560" s="161" t="s">
        <v>1178</v>
      </c>
      <c r="L1560" s="161"/>
      <c r="M1560" s="161" t="s">
        <v>1063</v>
      </c>
      <c r="N1560" s="158" t="s">
        <v>25</v>
      </c>
      <c r="O1560" s="161"/>
    </row>
    <row r="1561" spans="1:15" ht="15" customHeight="1">
      <c r="A1561" s="161">
        <v>1560</v>
      </c>
      <c r="B1561" s="162">
        <v>60000000917</v>
      </c>
      <c r="C1561" s="158" t="s">
        <v>183</v>
      </c>
      <c r="D1561" s="158" t="s">
        <v>55</v>
      </c>
      <c r="E1561" s="161" t="s">
        <v>2037</v>
      </c>
      <c r="F1561" s="161">
        <v>130</v>
      </c>
      <c r="G1561" s="161">
        <v>130</v>
      </c>
      <c r="H1561" s="161">
        <v>1</v>
      </c>
      <c r="I1561" s="161" t="s">
        <v>319</v>
      </c>
      <c r="J1561" s="161" t="s">
        <v>12</v>
      </c>
      <c r="K1561" s="161" t="s">
        <v>1179</v>
      </c>
      <c r="L1561" s="161"/>
      <c r="M1561" s="161" t="s">
        <v>1055</v>
      </c>
      <c r="N1561" s="158" t="s">
        <v>25</v>
      </c>
      <c r="O1561" s="161"/>
    </row>
    <row r="1562" spans="1:15" ht="15" customHeight="1">
      <c r="A1562" s="161">
        <v>1561</v>
      </c>
      <c r="B1562" s="162">
        <v>60000000918</v>
      </c>
      <c r="C1562" s="158" t="s">
        <v>64</v>
      </c>
      <c r="D1562" s="158" t="s">
        <v>320</v>
      </c>
      <c r="E1562" s="161" t="s">
        <v>2037</v>
      </c>
      <c r="F1562" s="161">
        <v>132</v>
      </c>
      <c r="G1562" s="161">
        <v>132</v>
      </c>
      <c r="H1562" s="161">
        <v>1</v>
      </c>
      <c r="I1562" s="161" t="s">
        <v>319</v>
      </c>
      <c r="J1562" s="161" t="s">
        <v>317</v>
      </c>
      <c r="K1562" s="161" t="s">
        <v>1166</v>
      </c>
      <c r="L1562" s="161">
        <v>29.95</v>
      </c>
      <c r="M1562" s="161" t="s">
        <v>1046</v>
      </c>
      <c r="N1562" s="158" t="s">
        <v>25</v>
      </c>
      <c r="O1562" s="161"/>
    </row>
    <row r="1563" spans="1:15" ht="15" customHeight="1">
      <c r="A1563" s="161">
        <v>1562</v>
      </c>
      <c r="B1563" s="162">
        <v>60000000919</v>
      </c>
      <c r="C1563" s="158" t="s">
        <v>69</v>
      </c>
      <c r="D1563" s="158" t="s">
        <v>23</v>
      </c>
      <c r="E1563" s="161" t="s">
        <v>2037</v>
      </c>
      <c r="F1563" s="161">
        <v>154</v>
      </c>
      <c r="G1563" s="161">
        <v>154</v>
      </c>
      <c r="H1563" s="161">
        <v>1</v>
      </c>
      <c r="I1563" s="161" t="s">
        <v>319</v>
      </c>
      <c r="J1563" s="161" t="s">
        <v>12</v>
      </c>
      <c r="K1563" s="161" t="s">
        <v>1172</v>
      </c>
      <c r="L1563" s="161">
        <v>13.95</v>
      </c>
      <c r="M1563" s="161" t="s">
        <v>1038</v>
      </c>
      <c r="N1563" s="158" t="s">
        <v>25</v>
      </c>
      <c r="O1563" s="161"/>
    </row>
    <row r="1564" spans="1:15" ht="15" customHeight="1">
      <c r="A1564" s="161">
        <v>1563</v>
      </c>
      <c r="B1564" s="162">
        <v>60000000920</v>
      </c>
      <c r="C1564" s="158" t="s">
        <v>69</v>
      </c>
      <c r="D1564" s="158" t="s">
        <v>23</v>
      </c>
      <c r="E1564" s="161" t="s">
        <v>2037</v>
      </c>
      <c r="F1564" s="161">
        <v>146</v>
      </c>
      <c r="G1564" s="161">
        <v>146</v>
      </c>
      <c r="H1564" s="161">
        <v>1</v>
      </c>
      <c r="I1564" s="161" t="s">
        <v>319</v>
      </c>
      <c r="J1564" s="161" t="s">
        <v>12</v>
      </c>
      <c r="K1564" s="161" t="s">
        <v>1171</v>
      </c>
      <c r="L1564" s="161">
        <v>13.95</v>
      </c>
      <c r="M1564" s="161" t="s">
        <v>1038</v>
      </c>
      <c r="N1564" s="158" t="s">
        <v>25</v>
      </c>
      <c r="O1564" s="161"/>
    </row>
    <row r="1565" spans="1:15" ht="15" customHeight="1">
      <c r="A1565" s="161">
        <v>1564</v>
      </c>
      <c r="B1565" s="162">
        <v>60000000921</v>
      </c>
      <c r="C1565" s="158" t="s">
        <v>69</v>
      </c>
      <c r="D1565" s="158" t="s">
        <v>23</v>
      </c>
      <c r="E1565" s="161" t="s">
        <v>2037</v>
      </c>
      <c r="F1565" s="161">
        <v>88</v>
      </c>
      <c r="G1565" s="161">
        <v>88</v>
      </c>
      <c r="H1565" s="161">
        <v>1</v>
      </c>
      <c r="I1565" s="161" t="s">
        <v>319</v>
      </c>
      <c r="J1565" s="161" t="s">
        <v>12</v>
      </c>
      <c r="K1565" s="161" t="s">
        <v>1180</v>
      </c>
      <c r="L1565" s="161">
        <v>9.9499999999999993</v>
      </c>
      <c r="M1565" s="161" t="s">
        <v>1038</v>
      </c>
      <c r="N1565" s="158" t="s">
        <v>25</v>
      </c>
      <c r="O1565" s="161"/>
    </row>
    <row r="1566" spans="1:15" ht="15" customHeight="1">
      <c r="A1566" s="161">
        <v>1565</v>
      </c>
      <c r="B1566" s="162">
        <v>60000000922</v>
      </c>
      <c r="C1566" s="158" t="s">
        <v>52</v>
      </c>
      <c r="D1566" s="158" t="s">
        <v>23</v>
      </c>
      <c r="E1566" s="161" t="s">
        <v>2037</v>
      </c>
      <c r="F1566" s="161">
        <v>136</v>
      </c>
      <c r="G1566" s="161">
        <v>136</v>
      </c>
      <c r="H1566" s="161">
        <v>1</v>
      </c>
      <c r="I1566" s="161" t="s">
        <v>319</v>
      </c>
      <c r="J1566" s="161" t="s">
        <v>12</v>
      </c>
      <c r="K1566" s="161" t="s">
        <v>1178</v>
      </c>
      <c r="L1566" s="161">
        <v>15.95</v>
      </c>
      <c r="M1566" s="161" t="s">
        <v>1038</v>
      </c>
      <c r="N1566" s="158" t="s">
        <v>25</v>
      </c>
      <c r="O1566" s="161"/>
    </row>
    <row r="1567" spans="1:15" ht="15" customHeight="1">
      <c r="A1567" s="161">
        <v>1566</v>
      </c>
      <c r="B1567" s="162">
        <v>60000000923</v>
      </c>
      <c r="C1567" s="158" t="s">
        <v>69</v>
      </c>
      <c r="D1567" s="158" t="s">
        <v>23</v>
      </c>
      <c r="E1567" s="161" t="s">
        <v>2037</v>
      </c>
      <c r="F1567" s="161">
        <v>56</v>
      </c>
      <c r="G1567" s="161">
        <v>56</v>
      </c>
      <c r="H1567" s="161">
        <v>1</v>
      </c>
      <c r="I1567" s="161" t="s">
        <v>319</v>
      </c>
      <c r="J1567" s="161" t="s">
        <v>12</v>
      </c>
      <c r="K1567" s="161" t="s">
        <v>1178</v>
      </c>
      <c r="L1567" s="161">
        <v>11.95</v>
      </c>
      <c r="M1567" s="161" t="s">
        <v>1040</v>
      </c>
      <c r="N1567" s="158" t="s">
        <v>25</v>
      </c>
      <c r="O1567" s="161"/>
    </row>
    <row r="1568" spans="1:15" ht="15" customHeight="1">
      <c r="A1568" s="161">
        <v>1567</v>
      </c>
      <c r="B1568" s="162">
        <v>60000000924</v>
      </c>
      <c r="C1568" s="158" t="s">
        <v>324</v>
      </c>
      <c r="D1568" s="158" t="s">
        <v>55</v>
      </c>
      <c r="E1568" s="161" t="s">
        <v>2037</v>
      </c>
      <c r="F1568" s="161">
        <v>28</v>
      </c>
      <c r="G1568" s="161">
        <v>28</v>
      </c>
      <c r="H1568" s="161">
        <v>1</v>
      </c>
      <c r="I1568" s="161" t="s">
        <v>319</v>
      </c>
      <c r="J1568" s="161" t="s">
        <v>317</v>
      </c>
      <c r="K1568" s="161" t="s">
        <v>1182</v>
      </c>
      <c r="L1568" s="161">
        <v>9.9499999999999993</v>
      </c>
      <c r="M1568" s="161" t="s">
        <v>1063</v>
      </c>
      <c r="N1568" s="158" t="s">
        <v>25</v>
      </c>
      <c r="O1568" s="161"/>
    </row>
    <row r="1569" spans="1:15" ht="15" customHeight="1">
      <c r="A1569" s="161">
        <v>1568</v>
      </c>
      <c r="B1569" s="162">
        <v>60000000925</v>
      </c>
      <c r="C1569" s="158" t="s">
        <v>183</v>
      </c>
      <c r="D1569" s="158" t="s">
        <v>323</v>
      </c>
      <c r="E1569" s="161" t="s">
        <v>2037</v>
      </c>
      <c r="F1569" s="161">
        <v>62</v>
      </c>
      <c r="G1569" s="161">
        <v>62</v>
      </c>
      <c r="H1569" s="161">
        <v>1</v>
      </c>
      <c r="I1569" s="161" t="s">
        <v>319</v>
      </c>
      <c r="J1569" s="161" t="s">
        <v>317</v>
      </c>
      <c r="K1569" s="161" t="s">
        <v>1183</v>
      </c>
      <c r="L1569" s="161">
        <v>15.95</v>
      </c>
      <c r="M1569" s="161" t="s">
        <v>1046</v>
      </c>
      <c r="N1569" s="158" t="s">
        <v>25</v>
      </c>
      <c r="O1569" s="161"/>
    </row>
    <row r="1570" spans="1:15" ht="15" customHeight="1">
      <c r="A1570" s="161">
        <v>1569</v>
      </c>
      <c r="B1570" s="162">
        <v>60000000926</v>
      </c>
      <c r="C1570" s="158" t="s">
        <v>324</v>
      </c>
      <c r="D1570" s="158" t="s">
        <v>55</v>
      </c>
      <c r="E1570" s="161" t="s">
        <v>2037</v>
      </c>
      <c r="F1570" s="161">
        <v>32</v>
      </c>
      <c r="G1570" s="161">
        <v>32</v>
      </c>
      <c r="H1570" s="161">
        <v>1</v>
      </c>
      <c r="I1570" s="161" t="s">
        <v>319</v>
      </c>
      <c r="J1570" s="161" t="s">
        <v>317</v>
      </c>
      <c r="K1570" s="161" t="s">
        <v>1184</v>
      </c>
      <c r="L1570" s="161"/>
      <c r="M1570" s="161" t="s">
        <v>1046</v>
      </c>
      <c r="N1570" s="158" t="s">
        <v>25</v>
      </c>
      <c r="O1570" s="161"/>
    </row>
    <row r="1571" spans="1:15" ht="15" customHeight="1">
      <c r="A1571" s="161">
        <v>1570</v>
      </c>
      <c r="B1571" s="162">
        <v>60000000927</v>
      </c>
      <c r="C1571" s="158" t="s">
        <v>218</v>
      </c>
      <c r="D1571" s="158" t="s">
        <v>320</v>
      </c>
      <c r="E1571" s="161" t="s">
        <v>2037</v>
      </c>
      <c r="F1571" s="161">
        <v>36</v>
      </c>
      <c r="G1571" s="161">
        <v>36</v>
      </c>
      <c r="H1571" s="161">
        <v>1</v>
      </c>
      <c r="I1571" s="161" t="s">
        <v>319</v>
      </c>
      <c r="J1571" s="161" t="s">
        <v>317</v>
      </c>
      <c r="K1571" s="161" t="s">
        <v>1184</v>
      </c>
      <c r="L1571" s="161">
        <v>23.95</v>
      </c>
      <c r="M1571" s="161" t="s">
        <v>1063</v>
      </c>
      <c r="N1571" s="158" t="s">
        <v>25</v>
      </c>
      <c r="O1571" s="161"/>
    </row>
    <row r="1572" spans="1:15" ht="15" customHeight="1">
      <c r="A1572" s="161">
        <v>1571</v>
      </c>
      <c r="B1572" s="162">
        <v>60000000928</v>
      </c>
      <c r="C1572" s="158" t="s">
        <v>69</v>
      </c>
      <c r="D1572" s="158" t="s">
        <v>55</v>
      </c>
      <c r="E1572" s="161" t="s">
        <v>2037</v>
      </c>
      <c r="F1572" s="161">
        <v>110</v>
      </c>
      <c r="G1572" s="161">
        <v>110</v>
      </c>
      <c r="H1572" s="161">
        <v>1</v>
      </c>
      <c r="I1572" s="161" t="s">
        <v>319</v>
      </c>
      <c r="J1572" s="161" t="s">
        <v>12</v>
      </c>
      <c r="K1572" s="161" t="s">
        <v>1185</v>
      </c>
      <c r="L1572" s="161">
        <v>11.95</v>
      </c>
      <c r="M1572" s="161" t="s">
        <v>1063</v>
      </c>
      <c r="N1572" s="158" t="s">
        <v>25</v>
      </c>
      <c r="O1572" s="161"/>
    </row>
    <row r="1573" spans="1:15" ht="15" customHeight="1">
      <c r="A1573" s="161">
        <v>1572</v>
      </c>
      <c r="B1573" s="162">
        <v>60000000929</v>
      </c>
      <c r="C1573" s="158" t="s">
        <v>46</v>
      </c>
      <c r="D1573" s="158" t="s">
        <v>323</v>
      </c>
      <c r="E1573" s="161" t="s">
        <v>2037</v>
      </c>
      <c r="F1573" s="161">
        <v>48</v>
      </c>
      <c r="G1573" s="161">
        <v>48</v>
      </c>
      <c r="H1573" s="161">
        <v>1</v>
      </c>
      <c r="I1573" s="161" t="s">
        <v>319</v>
      </c>
      <c r="J1573" s="161" t="s">
        <v>317</v>
      </c>
      <c r="K1573" s="161" t="s">
        <v>1187</v>
      </c>
      <c r="L1573" s="161">
        <v>23.95</v>
      </c>
      <c r="M1573" s="161" t="s">
        <v>1046</v>
      </c>
      <c r="N1573" s="158" t="s">
        <v>25</v>
      </c>
      <c r="O1573" s="161"/>
    </row>
    <row r="1574" spans="1:15" ht="15" customHeight="1">
      <c r="A1574" s="161">
        <v>1573</v>
      </c>
      <c r="B1574" s="162">
        <v>60000000930</v>
      </c>
      <c r="C1574" s="158" t="s">
        <v>324</v>
      </c>
      <c r="D1574" s="158" t="s">
        <v>23</v>
      </c>
      <c r="E1574" s="161" t="s">
        <v>2037</v>
      </c>
      <c r="F1574" s="161">
        <v>42</v>
      </c>
      <c r="G1574" s="161">
        <v>42</v>
      </c>
      <c r="H1574" s="161">
        <v>1</v>
      </c>
      <c r="I1574" s="161" t="s">
        <v>319</v>
      </c>
      <c r="J1574" s="161" t="s">
        <v>12</v>
      </c>
      <c r="K1574" s="161" t="s">
        <v>1187</v>
      </c>
      <c r="L1574" s="161">
        <v>0</v>
      </c>
      <c r="M1574" s="161" t="s">
        <v>1055</v>
      </c>
      <c r="N1574" s="158" t="s">
        <v>25</v>
      </c>
      <c r="O1574" s="161"/>
    </row>
    <row r="1575" spans="1:15" ht="15" customHeight="1">
      <c r="A1575" s="161">
        <v>1574</v>
      </c>
      <c r="B1575" s="162">
        <v>60000000931</v>
      </c>
      <c r="C1575" s="158" t="s">
        <v>183</v>
      </c>
      <c r="D1575" s="158" t="s">
        <v>323</v>
      </c>
      <c r="E1575" s="161" t="s">
        <v>2037</v>
      </c>
      <c r="F1575" s="161">
        <v>64</v>
      </c>
      <c r="G1575" s="161">
        <v>64</v>
      </c>
      <c r="H1575" s="161">
        <v>1</v>
      </c>
      <c r="I1575" s="161" t="s">
        <v>319</v>
      </c>
      <c r="J1575" s="161" t="s">
        <v>317</v>
      </c>
      <c r="K1575" s="161" t="s">
        <v>943</v>
      </c>
      <c r="L1575" s="161">
        <v>17.95</v>
      </c>
      <c r="M1575" s="161" t="s">
        <v>1046</v>
      </c>
      <c r="N1575" s="158" t="s">
        <v>25</v>
      </c>
      <c r="O1575" s="161"/>
    </row>
    <row r="1576" spans="1:15" ht="15" customHeight="1">
      <c r="A1576" s="161">
        <v>1575</v>
      </c>
      <c r="B1576" s="162">
        <v>60000002303</v>
      </c>
      <c r="C1576" s="158" t="s">
        <v>154</v>
      </c>
      <c r="D1576" s="158" t="s">
        <v>23</v>
      </c>
      <c r="E1576" s="161" t="s">
        <v>2039</v>
      </c>
      <c r="F1576" s="161">
        <v>282</v>
      </c>
      <c r="G1576" s="161">
        <v>282</v>
      </c>
      <c r="H1576" s="161">
        <v>1</v>
      </c>
      <c r="I1576" s="161" t="s">
        <v>319</v>
      </c>
      <c r="J1576" s="161" t="s">
        <v>317</v>
      </c>
      <c r="K1576" s="161" t="s">
        <v>1190</v>
      </c>
      <c r="L1576" s="161">
        <v>46.95</v>
      </c>
      <c r="M1576" s="161" t="s">
        <v>1057</v>
      </c>
      <c r="N1576" s="158" t="s">
        <v>36</v>
      </c>
      <c r="O1576" s="161"/>
    </row>
    <row r="1577" spans="1:15" ht="15" customHeight="1">
      <c r="A1577" s="161">
        <v>1576</v>
      </c>
      <c r="B1577" s="162">
        <v>60000000932</v>
      </c>
      <c r="C1577" s="158" t="s">
        <v>154</v>
      </c>
      <c r="D1577" s="158" t="s">
        <v>23</v>
      </c>
      <c r="E1577" s="161" t="s">
        <v>2039</v>
      </c>
      <c r="F1577" s="161">
        <v>184</v>
      </c>
      <c r="G1577" s="161">
        <v>184</v>
      </c>
      <c r="H1577" s="161">
        <v>1</v>
      </c>
      <c r="I1577" s="161" t="s">
        <v>319</v>
      </c>
      <c r="J1577" s="161" t="s">
        <v>317</v>
      </c>
      <c r="K1577" s="161" t="s">
        <v>1191</v>
      </c>
      <c r="L1577" s="161">
        <v>39.950000000000003</v>
      </c>
      <c r="M1577" s="161" t="s">
        <v>1057</v>
      </c>
      <c r="N1577" s="158" t="s">
        <v>36</v>
      </c>
      <c r="O1577" s="161"/>
    </row>
    <row r="1578" spans="1:15" ht="15" customHeight="1">
      <c r="A1578" s="161">
        <v>1577</v>
      </c>
      <c r="B1578" s="162">
        <v>60000000933</v>
      </c>
      <c r="C1578" s="158" t="s">
        <v>69</v>
      </c>
      <c r="D1578" s="158" t="s">
        <v>23</v>
      </c>
      <c r="E1578" s="161" t="s">
        <v>2037</v>
      </c>
      <c r="F1578" s="161">
        <v>140</v>
      </c>
      <c r="G1578" s="161">
        <v>140</v>
      </c>
      <c r="H1578" s="161">
        <v>1</v>
      </c>
      <c r="I1578" s="161" t="s">
        <v>319</v>
      </c>
      <c r="J1578" s="161" t="s">
        <v>12</v>
      </c>
      <c r="K1578" s="161" t="s">
        <v>1192</v>
      </c>
      <c r="L1578" s="161">
        <v>19.95</v>
      </c>
      <c r="M1578" s="161" t="s">
        <v>1077</v>
      </c>
      <c r="N1578" s="158" t="s">
        <v>25</v>
      </c>
      <c r="O1578" s="161"/>
    </row>
    <row r="1579" spans="1:15" ht="15" customHeight="1">
      <c r="A1579" s="161">
        <v>1578</v>
      </c>
      <c r="B1579" s="162">
        <v>60000000934</v>
      </c>
      <c r="C1579" s="158" t="s">
        <v>109</v>
      </c>
      <c r="D1579" s="158" t="s">
        <v>23</v>
      </c>
      <c r="E1579" s="161" t="s">
        <v>2039</v>
      </c>
      <c r="F1579" s="161">
        <v>326</v>
      </c>
      <c r="G1579" s="161">
        <v>326</v>
      </c>
      <c r="H1579" s="161">
        <v>1</v>
      </c>
      <c r="I1579" s="161" t="s">
        <v>319</v>
      </c>
      <c r="J1579" s="161" t="s">
        <v>12</v>
      </c>
      <c r="K1579" s="161" t="s">
        <v>1193</v>
      </c>
      <c r="L1579" s="161">
        <v>25.95</v>
      </c>
      <c r="M1579" s="161" t="s">
        <v>1055</v>
      </c>
      <c r="N1579" s="158" t="s">
        <v>25</v>
      </c>
      <c r="O1579" s="161"/>
    </row>
    <row r="1580" spans="1:15" ht="15" customHeight="1">
      <c r="A1580" s="161">
        <v>1579</v>
      </c>
      <c r="B1580" s="162">
        <v>60000000935</v>
      </c>
      <c r="C1580" s="158" t="s">
        <v>52</v>
      </c>
      <c r="D1580" s="158" t="s">
        <v>55</v>
      </c>
      <c r="E1580" s="161" t="s">
        <v>2037</v>
      </c>
      <c r="F1580" s="161">
        <v>226</v>
      </c>
      <c r="G1580" s="161">
        <v>226</v>
      </c>
      <c r="H1580" s="161">
        <v>1</v>
      </c>
      <c r="I1580" s="161" t="s">
        <v>319</v>
      </c>
      <c r="J1580" s="161" t="s">
        <v>12</v>
      </c>
      <c r="K1580" s="161" t="s">
        <v>923</v>
      </c>
      <c r="L1580" s="161">
        <v>0</v>
      </c>
      <c r="M1580" s="161" t="s">
        <v>1063</v>
      </c>
      <c r="N1580" s="158" t="s">
        <v>25</v>
      </c>
      <c r="O1580" s="161"/>
    </row>
    <row r="1581" spans="1:15" ht="15" customHeight="1">
      <c r="A1581" s="161">
        <v>1580</v>
      </c>
      <c r="B1581" s="162">
        <v>60000000936</v>
      </c>
      <c r="C1581" s="158" t="s">
        <v>110</v>
      </c>
      <c r="D1581" s="158" t="s">
        <v>55</v>
      </c>
      <c r="E1581" s="161" t="s">
        <v>2039</v>
      </c>
      <c r="F1581" s="161">
        <v>260</v>
      </c>
      <c r="G1581" s="161">
        <v>260</v>
      </c>
      <c r="H1581" s="161">
        <v>1</v>
      </c>
      <c r="I1581" s="161" t="s">
        <v>319</v>
      </c>
      <c r="J1581" s="161" t="s">
        <v>12</v>
      </c>
      <c r="K1581" s="161" t="s">
        <v>1030</v>
      </c>
      <c r="L1581" s="161">
        <v>29.95</v>
      </c>
      <c r="M1581" s="161" t="s">
        <v>1071</v>
      </c>
      <c r="N1581" s="158" t="s">
        <v>25</v>
      </c>
      <c r="O1581" s="161"/>
    </row>
    <row r="1582" spans="1:15" ht="15" customHeight="1">
      <c r="A1582" s="161">
        <v>1581</v>
      </c>
      <c r="B1582" s="162">
        <v>60000000937</v>
      </c>
      <c r="C1582" s="158" t="s">
        <v>47</v>
      </c>
      <c r="D1582" s="158" t="s">
        <v>23</v>
      </c>
      <c r="E1582" s="161" t="s">
        <v>2037</v>
      </c>
      <c r="F1582" s="161">
        <v>52</v>
      </c>
      <c r="G1582" s="161">
        <v>52</v>
      </c>
      <c r="H1582" s="161">
        <v>1</v>
      </c>
      <c r="I1582" s="161" t="s">
        <v>319</v>
      </c>
      <c r="J1582" s="161" t="s">
        <v>317</v>
      </c>
      <c r="K1582" s="161" t="s">
        <v>1176</v>
      </c>
      <c r="L1582" s="161">
        <v>21.95</v>
      </c>
      <c r="M1582" s="161" t="s">
        <v>1195</v>
      </c>
      <c r="N1582" s="158" t="s">
        <v>36</v>
      </c>
      <c r="O1582" s="161"/>
    </row>
    <row r="1583" spans="1:15" ht="15" customHeight="1">
      <c r="A1583" s="161">
        <v>1582</v>
      </c>
      <c r="B1583" s="162">
        <v>60000000938</v>
      </c>
      <c r="C1583" s="158" t="s">
        <v>69</v>
      </c>
      <c r="D1583" s="158" t="s">
        <v>23</v>
      </c>
      <c r="E1583" s="161" t="s">
        <v>2037</v>
      </c>
      <c r="F1583" s="161">
        <v>72</v>
      </c>
      <c r="G1583" s="161">
        <v>72</v>
      </c>
      <c r="H1583" s="161">
        <v>1</v>
      </c>
      <c r="I1583" s="161" t="s">
        <v>319</v>
      </c>
      <c r="J1583" s="161" t="s">
        <v>317</v>
      </c>
      <c r="K1583" s="161" t="s">
        <v>1176</v>
      </c>
      <c r="L1583" s="161">
        <v>19.95</v>
      </c>
      <c r="M1583" s="161" t="s">
        <v>1057</v>
      </c>
      <c r="N1583" s="158" t="s">
        <v>25</v>
      </c>
      <c r="O1583" s="161"/>
    </row>
    <row r="1584" spans="1:15" ht="15" customHeight="1">
      <c r="A1584" s="161">
        <v>1583</v>
      </c>
      <c r="B1584" s="162">
        <v>60000000939</v>
      </c>
      <c r="C1584" s="158" t="s">
        <v>218</v>
      </c>
      <c r="D1584" s="158" t="s">
        <v>323</v>
      </c>
      <c r="E1584" s="161" t="s">
        <v>2037</v>
      </c>
      <c r="F1584" s="161">
        <v>46</v>
      </c>
      <c r="G1584" s="161">
        <v>46</v>
      </c>
      <c r="H1584" s="161">
        <v>1</v>
      </c>
      <c r="I1584" s="161" t="s">
        <v>319</v>
      </c>
      <c r="J1584" s="161" t="s">
        <v>12</v>
      </c>
      <c r="K1584" s="161" t="s">
        <v>1196</v>
      </c>
      <c r="L1584" s="161">
        <v>11.95</v>
      </c>
      <c r="M1584" s="161" t="s">
        <v>1055</v>
      </c>
      <c r="N1584" s="158" t="s">
        <v>25</v>
      </c>
      <c r="O1584" s="161"/>
    </row>
    <row r="1585" spans="1:26" ht="15" customHeight="1">
      <c r="A1585" s="161">
        <v>1584</v>
      </c>
      <c r="B1585" s="162">
        <v>60000000940</v>
      </c>
      <c r="C1585" s="158" t="s">
        <v>64</v>
      </c>
      <c r="D1585" s="158" t="s">
        <v>55</v>
      </c>
      <c r="E1585" s="161" t="s">
        <v>2037</v>
      </c>
      <c r="F1585" s="161">
        <v>66</v>
      </c>
      <c r="G1585" s="161">
        <v>66</v>
      </c>
      <c r="H1585" s="161">
        <v>1</v>
      </c>
      <c r="I1585" s="161" t="s">
        <v>319</v>
      </c>
      <c r="J1585" s="161" t="s">
        <v>317</v>
      </c>
      <c r="K1585" s="161" t="s">
        <v>1197</v>
      </c>
      <c r="L1585" s="161">
        <v>0</v>
      </c>
      <c r="M1585" s="161" t="s">
        <v>1198</v>
      </c>
      <c r="N1585" s="158" t="s">
        <v>25</v>
      </c>
      <c r="O1585" s="161"/>
    </row>
    <row r="1586" spans="1:26" ht="15" customHeight="1">
      <c r="A1586" s="161">
        <v>1585</v>
      </c>
      <c r="B1586" s="162">
        <v>60000000941</v>
      </c>
      <c r="C1586" s="158" t="s">
        <v>324</v>
      </c>
      <c r="D1586" s="158" t="s">
        <v>55</v>
      </c>
      <c r="E1586" s="161" t="s">
        <v>2037</v>
      </c>
      <c r="F1586" s="161">
        <v>40</v>
      </c>
      <c r="G1586" s="161">
        <v>40</v>
      </c>
      <c r="H1586" s="161">
        <v>1</v>
      </c>
      <c r="I1586" s="161" t="s">
        <v>319</v>
      </c>
      <c r="J1586" s="161" t="s">
        <v>12</v>
      </c>
      <c r="K1586" s="161" t="s">
        <v>1199</v>
      </c>
      <c r="L1586" s="161">
        <v>6.95</v>
      </c>
      <c r="M1586" s="161" t="s">
        <v>1063</v>
      </c>
      <c r="N1586" s="158" t="s">
        <v>25</v>
      </c>
      <c r="O1586" s="161"/>
    </row>
    <row r="1587" spans="1:26" ht="15" customHeight="1">
      <c r="A1587" s="161">
        <v>1586</v>
      </c>
      <c r="B1587" s="162">
        <v>60000000942</v>
      </c>
      <c r="C1587" s="158" t="s">
        <v>52</v>
      </c>
      <c r="D1587" s="158" t="s">
        <v>23</v>
      </c>
      <c r="E1587" s="161" t="s">
        <v>2039</v>
      </c>
      <c r="F1587" s="161">
        <v>64</v>
      </c>
      <c r="G1587" s="161">
        <v>64</v>
      </c>
      <c r="H1587" s="161">
        <v>1</v>
      </c>
      <c r="I1587" s="161" t="s">
        <v>319</v>
      </c>
      <c r="J1587" s="161" t="s">
        <v>317</v>
      </c>
      <c r="K1587" s="161">
        <v>3</v>
      </c>
      <c r="L1587" s="161">
        <v>0</v>
      </c>
      <c r="M1587" s="161" t="s">
        <v>1200</v>
      </c>
      <c r="N1587" s="158" t="s">
        <v>25</v>
      </c>
      <c r="O1587" s="161"/>
    </row>
    <row r="1588" spans="1:26" ht="15" customHeight="1">
      <c r="A1588" s="161">
        <v>1588</v>
      </c>
      <c r="B1588" s="162">
        <v>60000000944</v>
      </c>
      <c r="C1588" s="158" t="s">
        <v>64</v>
      </c>
      <c r="D1588" s="158" t="s">
        <v>55</v>
      </c>
      <c r="E1588" s="161" t="s">
        <v>2037</v>
      </c>
      <c r="F1588" s="161">
        <v>132</v>
      </c>
      <c r="G1588" s="161">
        <v>132</v>
      </c>
      <c r="H1588" s="161">
        <v>1</v>
      </c>
      <c r="I1588" s="161" t="s">
        <v>319</v>
      </c>
      <c r="J1588" s="161" t="s">
        <v>317</v>
      </c>
      <c r="K1588" s="161">
        <v>36</v>
      </c>
      <c r="L1588" s="161">
        <v>35.950000000000003</v>
      </c>
      <c r="M1588" s="161" t="s">
        <v>1071</v>
      </c>
      <c r="N1588" s="158" t="s">
        <v>36</v>
      </c>
      <c r="O1588" s="161"/>
    </row>
    <row r="1589" spans="1:26" ht="15" customHeight="1">
      <c r="A1589" s="161">
        <v>1589</v>
      </c>
      <c r="B1589" s="162">
        <v>60000000945</v>
      </c>
      <c r="C1589" s="158" t="s">
        <v>193</v>
      </c>
      <c r="D1589" s="158" t="s">
        <v>55</v>
      </c>
      <c r="E1589" s="161" t="s">
        <v>2037</v>
      </c>
      <c r="F1589" s="161">
        <v>162</v>
      </c>
      <c r="G1589" s="161">
        <v>162</v>
      </c>
      <c r="H1589" s="161">
        <v>1</v>
      </c>
      <c r="I1589" s="161" t="s">
        <v>319</v>
      </c>
      <c r="J1589" s="161" t="s">
        <v>12</v>
      </c>
      <c r="K1589" s="161" t="s">
        <v>1199</v>
      </c>
      <c r="L1589" s="161">
        <v>21.95</v>
      </c>
      <c r="M1589" s="161" t="s">
        <v>1105</v>
      </c>
      <c r="N1589" s="158" t="s">
        <v>25</v>
      </c>
      <c r="O1589" s="161"/>
    </row>
    <row r="1590" spans="1:26" ht="15" customHeight="1">
      <c r="A1590" s="161">
        <v>1590</v>
      </c>
      <c r="B1590" s="162">
        <v>60000000946</v>
      </c>
      <c r="C1590" s="158" t="s">
        <v>155</v>
      </c>
      <c r="D1590" s="158" t="s">
        <v>23</v>
      </c>
      <c r="E1590" s="161" t="s">
        <v>2037</v>
      </c>
      <c r="F1590" s="161">
        <v>114</v>
      </c>
      <c r="G1590" s="161">
        <v>114</v>
      </c>
      <c r="H1590" s="161">
        <v>1</v>
      </c>
      <c r="I1590" s="161" t="s">
        <v>319</v>
      </c>
      <c r="J1590" s="161" t="s">
        <v>317</v>
      </c>
      <c r="K1590" s="161" t="s">
        <v>1023</v>
      </c>
      <c r="L1590" s="161">
        <v>27.95</v>
      </c>
      <c r="M1590" s="161" t="s">
        <v>1057</v>
      </c>
      <c r="N1590" s="158" t="s">
        <v>25</v>
      </c>
      <c r="O1590" s="161"/>
    </row>
    <row r="1591" spans="1:26" ht="15" customHeight="1">
      <c r="A1591" s="161">
        <v>1591</v>
      </c>
      <c r="B1591" s="162">
        <v>60000000947</v>
      </c>
      <c r="C1591" s="158" t="s">
        <v>183</v>
      </c>
      <c r="D1591" s="158" t="s">
        <v>320</v>
      </c>
      <c r="E1591" s="161" t="s">
        <v>2040</v>
      </c>
      <c r="F1591" s="161">
        <v>124</v>
      </c>
      <c r="G1591" s="161">
        <v>124</v>
      </c>
      <c r="H1591" s="161">
        <v>1</v>
      </c>
      <c r="I1591" s="161" t="s">
        <v>319</v>
      </c>
      <c r="J1591" s="161" t="s">
        <v>317</v>
      </c>
      <c r="K1591" s="161" t="s">
        <v>1187</v>
      </c>
      <c r="L1591" s="161">
        <v>15.95</v>
      </c>
      <c r="M1591" s="161" t="s">
        <v>1061</v>
      </c>
      <c r="N1591" s="158" t="s">
        <v>25</v>
      </c>
      <c r="O1591" s="161"/>
    </row>
    <row r="1592" spans="1:26" ht="15" customHeight="1">
      <c r="A1592" s="161">
        <v>1592</v>
      </c>
      <c r="B1592" s="162">
        <v>60000000948</v>
      </c>
      <c r="C1592" s="158" t="s">
        <v>69</v>
      </c>
      <c r="D1592" s="158" t="s">
        <v>23</v>
      </c>
      <c r="E1592" s="161" t="s">
        <v>2037</v>
      </c>
      <c r="F1592" s="161">
        <v>86</v>
      </c>
      <c r="G1592" s="161">
        <v>86</v>
      </c>
      <c r="H1592" s="161">
        <v>1</v>
      </c>
      <c r="I1592" s="161" t="s">
        <v>319</v>
      </c>
      <c r="J1592" s="161" t="s">
        <v>12</v>
      </c>
      <c r="K1592" s="161" t="s">
        <v>1202</v>
      </c>
      <c r="L1592" s="161">
        <v>0</v>
      </c>
      <c r="M1592" s="161" t="s">
        <v>1033</v>
      </c>
      <c r="N1592" s="158" t="s">
        <v>25</v>
      </c>
      <c r="O1592" s="161"/>
    </row>
    <row r="1593" spans="1:26" ht="15" customHeight="1">
      <c r="A1593" s="161">
        <v>1593</v>
      </c>
      <c r="B1593" s="162">
        <v>60000000949</v>
      </c>
      <c r="C1593" s="158" t="s">
        <v>154</v>
      </c>
      <c r="D1593" s="158" t="s">
        <v>23</v>
      </c>
      <c r="E1593" s="161" t="s">
        <v>2039</v>
      </c>
      <c r="F1593" s="161">
        <v>376</v>
      </c>
      <c r="G1593" s="161">
        <v>376</v>
      </c>
      <c r="H1593" s="161">
        <v>1</v>
      </c>
      <c r="I1593" s="161" t="s">
        <v>319</v>
      </c>
      <c r="J1593" s="161" t="s">
        <v>317</v>
      </c>
      <c r="K1593" s="161" t="s">
        <v>1203</v>
      </c>
      <c r="L1593" s="161">
        <v>49.95</v>
      </c>
      <c r="M1593" s="161" t="s">
        <v>1204</v>
      </c>
      <c r="N1593" s="158" t="s">
        <v>25</v>
      </c>
      <c r="O1593" s="161"/>
    </row>
    <row r="1594" spans="1:26" ht="15" customHeight="1">
      <c r="A1594" s="161">
        <v>1594</v>
      </c>
      <c r="B1594" s="162">
        <v>60000000950</v>
      </c>
      <c r="C1594" s="158" t="s">
        <v>324</v>
      </c>
      <c r="D1594" s="158" t="s">
        <v>55</v>
      </c>
      <c r="E1594" s="161" t="s">
        <v>2037</v>
      </c>
      <c r="F1594" s="161">
        <v>40</v>
      </c>
      <c r="G1594" s="161">
        <v>40</v>
      </c>
      <c r="H1594" s="161">
        <v>1</v>
      </c>
      <c r="I1594" s="161" t="s">
        <v>319</v>
      </c>
      <c r="J1594" s="161" t="s">
        <v>317</v>
      </c>
      <c r="K1594" s="161" t="s">
        <v>1205</v>
      </c>
      <c r="L1594" s="161">
        <v>7.95</v>
      </c>
      <c r="M1594" s="161" t="s">
        <v>1206</v>
      </c>
      <c r="N1594" s="158" t="s">
        <v>25</v>
      </c>
      <c r="O1594" s="161"/>
    </row>
    <row r="1595" spans="1:26" ht="15" customHeight="1">
      <c r="A1595" s="161">
        <v>1595</v>
      </c>
      <c r="B1595" s="162">
        <v>60000000951</v>
      </c>
      <c r="C1595" s="158" t="s">
        <v>52</v>
      </c>
      <c r="D1595" s="158" t="s">
        <v>55</v>
      </c>
      <c r="E1595" s="161" t="s">
        <v>2037</v>
      </c>
      <c r="F1595" s="161">
        <v>86</v>
      </c>
      <c r="G1595" s="161">
        <v>86</v>
      </c>
      <c r="H1595" s="161">
        <v>1</v>
      </c>
      <c r="I1595" s="161" t="s">
        <v>319</v>
      </c>
      <c r="J1595" s="161" t="s">
        <v>12</v>
      </c>
      <c r="K1595" s="161" t="s">
        <v>1207</v>
      </c>
      <c r="L1595" s="161">
        <v>7.95</v>
      </c>
      <c r="M1595" s="161" t="s">
        <v>1071</v>
      </c>
      <c r="N1595" s="158" t="s">
        <v>25</v>
      </c>
      <c r="O1595" s="161"/>
    </row>
    <row r="1596" spans="1:26" ht="15" customHeight="1">
      <c r="A1596" s="164">
        <v>1596</v>
      </c>
      <c r="B1596" s="168">
        <v>60000000952</v>
      </c>
      <c r="C1596" s="158" t="s">
        <v>109</v>
      </c>
      <c r="D1596" s="158" t="s">
        <v>23</v>
      </c>
      <c r="E1596" s="164" t="s">
        <v>2039</v>
      </c>
      <c r="F1596" s="164">
        <v>200</v>
      </c>
      <c r="G1596" s="164">
        <v>200</v>
      </c>
      <c r="H1596" s="164">
        <v>1</v>
      </c>
      <c r="I1596" s="164" t="s">
        <v>319</v>
      </c>
      <c r="J1596" s="164" t="s">
        <v>12</v>
      </c>
      <c r="K1596" s="164" t="s">
        <v>1208</v>
      </c>
      <c r="L1596" s="164">
        <v>19.95</v>
      </c>
      <c r="M1596" s="164" t="s">
        <v>1105</v>
      </c>
      <c r="N1596" s="158" t="s">
        <v>25</v>
      </c>
      <c r="O1596" s="164"/>
      <c r="P1596" s="167"/>
      <c r="Q1596" s="167"/>
      <c r="R1596" s="167"/>
      <c r="S1596" s="167"/>
      <c r="T1596" s="167"/>
      <c r="U1596" s="167"/>
      <c r="V1596" s="167"/>
      <c r="W1596" s="167"/>
      <c r="X1596" s="167"/>
      <c r="Y1596" s="167"/>
      <c r="Z1596" s="167"/>
    </row>
    <row r="1597" spans="1:26" ht="15" customHeight="1">
      <c r="A1597" s="161">
        <v>1597</v>
      </c>
      <c r="B1597" s="162">
        <v>60000000953</v>
      </c>
      <c r="C1597" s="158" t="s">
        <v>62</v>
      </c>
      <c r="D1597" s="158" t="s">
        <v>55</v>
      </c>
      <c r="E1597" s="161" t="s">
        <v>2040</v>
      </c>
      <c r="F1597" s="161">
        <v>200</v>
      </c>
      <c r="G1597" s="161">
        <v>200</v>
      </c>
      <c r="H1597" s="161">
        <v>1</v>
      </c>
      <c r="I1597" s="161" t="s">
        <v>319</v>
      </c>
      <c r="J1597" s="161" t="s">
        <v>325</v>
      </c>
      <c r="K1597" s="161" t="s">
        <v>1208</v>
      </c>
      <c r="L1597" s="161">
        <v>29.95</v>
      </c>
      <c r="M1597" s="161" t="s">
        <v>1071</v>
      </c>
      <c r="N1597" s="158" t="s">
        <v>156</v>
      </c>
      <c r="O1597" s="161"/>
    </row>
    <row r="1598" spans="1:26" ht="15" customHeight="1">
      <c r="A1598" s="161">
        <v>1598</v>
      </c>
      <c r="B1598" s="162">
        <v>60000000954</v>
      </c>
      <c r="C1598" s="158" t="s">
        <v>218</v>
      </c>
      <c r="D1598" s="158" t="s">
        <v>55</v>
      </c>
      <c r="E1598" s="161" t="s">
        <v>2037</v>
      </c>
      <c r="F1598" s="161">
        <v>86</v>
      </c>
      <c r="G1598" s="161">
        <v>86</v>
      </c>
      <c r="H1598" s="161">
        <v>1</v>
      </c>
      <c r="I1598" s="161" t="s">
        <v>319</v>
      </c>
      <c r="J1598" s="161" t="s">
        <v>12</v>
      </c>
      <c r="K1598" s="161" t="s">
        <v>1202</v>
      </c>
      <c r="L1598" s="161">
        <v>21.95</v>
      </c>
      <c r="M1598" s="161" t="s">
        <v>1071</v>
      </c>
      <c r="N1598" s="158" t="s">
        <v>25</v>
      </c>
      <c r="O1598" s="161"/>
    </row>
    <row r="1599" spans="1:26" ht="15" customHeight="1">
      <c r="A1599" s="161">
        <v>1599</v>
      </c>
      <c r="B1599" s="162">
        <v>60000000955</v>
      </c>
      <c r="C1599" s="158" t="s">
        <v>218</v>
      </c>
      <c r="D1599" s="158" t="s">
        <v>55</v>
      </c>
      <c r="E1599" s="161" t="s">
        <v>2037</v>
      </c>
      <c r="F1599" s="161">
        <v>78</v>
      </c>
      <c r="G1599" s="161">
        <v>78</v>
      </c>
      <c r="H1599" s="161">
        <v>1</v>
      </c>
      <c r="I1599" s="161" t="s">
        <v>319</v>
      </c>
      <c r="J1599" s="161" t="s">
        <v>12</v>
      </c>
      <c r="K1599" s="161" t="s">
        <v>1209</v>
      </c>
      <c r="L1599" s="161">
        <v>21.95</v>
      </c>
      <c r="M1599" s="161" t="s">
        <v>1071</v>
      </c>
      <c r="N1599" s="158" t="s">
        <v>25</v>
      </c>
      <c r="O1599" s="161"/>
    </row>
    <row r="1600" spans="1:26" ht="15" customHeight="1">
      <c r="A1600" s="161">
        <v>1600</v>
      </c>
      <c r="B1600" s="162">
        <v>60000000956</v>
      </c>
      <c r="C1600" s="158" t="s">
        <v>115</v>
      </c>
      <c r="D1600" s="158" t="s">
        <v>23</v>
      </c>
      <c r="E1600" s="161" t="s">
        <v>2037</v>
      </c>
      <c r="F1600" s="161">
        <v>84</v>
      </c>
      <c r="G1600" s="161">
        <v>84</v>
      </c>
      <c r="H1600" s="161">
        <v>1</v>
      </c>
      <c r="I1600" s="161" t="s">
        <v>319</v>
      </c>
      <c r="J1600" s="161" t="s">
        <v>12</v>
      </c>
      <c r="K1600" s="161" t="s">
        <v>1210</v>
      </c>
      <c r="L1600" s="161">
        <v>17.95</v>
      </c>
      <c r="M1600" s="161" t="s">
        <v>1057</v>
      </c>
      <c r="N1600" s="158" t="s">
        <v>25</v>
      </c>
      <c r="O1600" s="161"/>
    </row>
    <row r="1601" spans="1:15" ht="15" customHeight="1">
      <c r="A1601" s="161">
        <v>1601</v>
      </c>
      <c r="B1601" s="162">
        <v>60000000957</v>
      </c>
      <c r="C1601" s="158" t="s">
        <v>193</v>
      </c>
      <c r="D1601" s="158" t="s">
        <v>55</v>
      </c>
      <c r="E1601" s="161" t="s">
        <v>2039</v>
      </c>
      <c r="F1601" s="161">
        <v>188</v>
      </c>
      <c r="G1601" s="161">
        <v>188</v>
      </c>
      <c r="H1601" s="161">
        <v>1</v>
      </c>
      <c r="I1601" s="161" t="s">
        <v>319</v>
      </c>
      <c r="J1601" s="161" t="s">
        <v>12</v>
      </c>
      <c r="K1601" s="161" t="s">
        <v>1202</v>
      </c>
      <c r="L1601" s="161">
        <v>21.95</v>
      </c>
      <c r="M1601" s="161" t="s">
        <v>1105</v>
      </c>
      <c r="N1601" s="158" t="s">
        <v>25</v>
      </c>
      <c r="O1601" s="161"/>
    </row>
    <row r="1602" spans="1:15" ht="15" customHeight="1">
      <c r="A1602" s="161">
        <v>1602</v>
      </c>
      <c r="B1602" s="162">
        <v>60000000958</v>
      </c>
      <c r="C1602" s="158" t="s">
        <v>69</v>
      </c>
      <c r="D1602" s="158" t="s">
        <v>23</v>
      </c>
      <c r="E1602" s="161" t="s">
        <v>2037</v>
      </c>
      <c r="F1602" s="161">
        <v>52</v>
      </c>
      <c r="G1602" s="161">
        <v>52</v>
      </c>
      <c r="H1602" s="161">
        <v>1</v>
      </c>
      <c r="I1602" s="161" t="s">
        <v>319</v>
      </c>
      <c r="J1602" s="161" t="s">
        <v>12</v>
      </c>
      <c r="K1602" s="161" t="s">
        <v>1211</v>
      </c>
      <c r="L1602" s="161">
        <v>4.95</v>
      </c>
      <c r="M1602" s="161" t="s">
        <v>1061</v>
      </c>
      <c r="N1602" s="158" t="s">
        <v>25</v>
      </c>
      <c r="O1602" s="161"/>
    </row>
    <row r="1603" spans="1:15" ht="15" customHeight="1">
      <c r="A1603" s="161">
        <v>1603</v>
      </c>
      <c r="B1603" s="162">
        <v>60000000959</v>
      </c>
      <c r="C1603" s="158" t="s">
        <v>193</v>
      </c>
      <c r="D1603" s="158" t="s">
        <v>55</v>
      </c>
      <c r="E1603" s="161" t="s">
        <v>2039</v>
      </c>
      <c r="F1603" s="161">
        <v>152</v>
      </c>
      <c r="G1603" s="161">
        <v>152</v>
      </c>
      <c r="H1603" s="161">
        <v>1</v>
      </c>
      <c r="I1603" s="161" t="s">
        <v>319</v>
      </c>
      <c r="J1603" s="161" t="s">
        <v>12</v>
      </c>
      <c r="K1603" s="161" t="s">
        <v>1212</v>
      </c>
      <c r="L1603" s="161">
        <v>21.95</v>
      </c>
      <c r="M1603" s="161" t="s">
        <v>1206</v>
      </c>
      <c r="N1603" s="158" t="s">
        <v>25</v>
      </c>
      <c r="O1603" s="161"/>
    </row>
    <row r="1604" spans="1:15" ht="15" customHeight="1">
      <c r="A1604" s="161">
        <v>1604</v>
      </c>
      <c r="B1604" s="162">
        <v>60000000960</v>
      </c>
      <c r="C1604" s="158" t="s">
        <v>69</v>
      </c>
      <c r="D1604" s="158" t="s">
        <v>23</v>
      </c>
      <c r="E1604" s="161" t="s">
        <v>2037</v>
      </c>
      <c r="F1604" s="161">
        <v>84</v>
      </c>
      <c r="G1604" s="161">
        <v>84</v>
      </c>
      <c r="H1604" s="161">
        <v>1</v>
      </c>
      <c r="I1604" s="161" t="s">
        <v>319</v>
      </c>
      <c r="J1604" s="161" t="s">
        <v>12</v>
      </c>
      <c r="K1604" s="161" t="s">
        <v>1209</v>
      </c>
      <c r="L1604" s="161">
        <v>0</v>
      </c>
      <c r="M1604" s="161" t="s">
        <v>1033</v>
      </c>
      <c r="N1604" s="158" t="s">
        <v>25</v>
      </c>
      <c r="O1604" s="161"/>
    </row>
    <row r="1605" spans="1:15" ht="15" customHeight="1">
      <c r="A1605" s="161">
        <v>1605</v>
      </c>
      <c r="B1605" s="162">
        <v>60000000961</v>
      </c>
      <c r="C1605" s="158" t="s">
        <v>64</v>
      </c>
      <c r="D1605" s="158" t="s">
        <v>55</v>
      </c>
      <c r="E1605" s="161" t="s">
        <v>2037</v>
      </c>
      <c r="F1605" s="161">
        <v>368</v>
      </c>
      <c r="G1605" s="161">
        <v>368</v>
      </c>
      <c r="H1605" s="161">
        <v>1</v>
      </c>
      <c r="I1605" s="161" t="s">
        <v>319</v>
      </c>
      <c r="J1605" s="161" t="s">
        <v>317</v>
      </c>
      <c r="K1605" s="161" t="s">
        <v>1203</v>
      </c>
      <c r="L1605" s="161">
        <v>48.95</v>
      </c>
      <c r="M1605" s="161" t="s">
        <v>1213</v>
      </c>
      <c r="N1605" s="158" t="s">
        <v>25</v>
      </c>
      <c r="O1605" s="161"/>
    </row>
    <row r="1606" spans="1:15" ht="15" customHeight="1">
      <c r="A1606" s="161">
        <v>1606</v>
      </c>
      <c r="B1606" s="162">
        <v>60000000962</v>
      </c>
      <c r="C1606" s="158" t="s">
        <v>115</v>
      </c>
      <c r="D1606" s="158" t="s">
        <v>23</v>
      </c>
      <c r="E1606" s="161" t="s">
        <v>2037</v>
      </c>
      <c r="F1606" s="161">
        <v>160</v>
      </c>
      <c r="G1606" s="161">
        <v>160</v>
      </c>
      <c r="H1606" s="161">
        <v>1</v>
      </c>
      <c r="I1606" s="161" t="s">
        <v>319</v>
      </c>
      <c r="J1606" s="161" t="s">
        <v>12</v>
      </c>
      <c r="K1606" s="161" t="s">
        <v>1212</v>
      </c>
      <c r="L1606" s="161">
        <v>21.95</v>
      </c>
      <c r="M1606" s="161" t="s">
        <v>1061</v>
      </c>
      <c r="N1606" s="158" t="s">
        <v>25</v>
      </c>
      <c r="O1606" s="161"/>
    </row>
    <row r="1607" spans="1:15" ht="15" customHeight="1">
      <c r="A1607" s="161">
        <v>1607</v>
      </c>
      <c r="B1607" s="162">
        <v>60000000963</v>
      </c>
      <c r="C1607" s="158" t="s">
        <v>326</v>
      </c>
      <c r="D1607" s="158" t="s">
        <v>55</v>
      </c>
      <c r="E1607" s="161" t="s">
        <v>2039</v>
      </c>
      <c r="F1607" s="161">
        <v>164</v>
      </c>
      <c r="G1607" s="161">
        <v>164</v>
      </c>
      <c r="H1607" s="161">
        <v>1</v>
      </c>
      <c r="I1607" s="161" t="s">
        <v>319</v>
      </c>
      <c r="J1607" s="161" t="s">
        <v>317</v>
      </c>
      <c r="K1607" s="161" t="s">
        <v>1214</v>
      </c>
      <c r="L1607" s="161">
        <v>11.95</v>
      </c>
      <c r="M1607" s="161" t="s">
        <v>1080</v>
      </c>
      <c r="N1607" s="158" t="s">
        <v>25</v>
      </c>
      <c r="O1607" s="161"/>
    </row>
    <row r="1608" spans="1:15" ht="15" customHeight="1">
      <c r="A1608" s="161">
        <v>1608</v>
      </c>
      <c r="B1608" s="162">
        <v>60000000964</v>
      </c>
      <c r="C1608" s="158" t="s">
        <v>46</v>
      </c>
      <c r="D1608" s="158" t="s">
        <v>55</v>
      </c>
      <c r="E1608" s="161" t="s">
        <v>2037</v>
      </c>
      <c r="F1608" s="161">
        <v>124</v>
      </c>
      <c r="G1608" s="161">
        <v>124</v>
      </c>
      <c r="H1608" s="161">
        <v>1</v>
      </c>
      <c r="I1608" s="161" t="s">
        <v>319</v>
      </c>
      <c r="J1608" s="161" t="s">
        <v>12</v>
      </c>
      <c r="K1608" s="161" t="s">
        <v>1215</v>
      </c>
      <c r="L1608" s="161">
        <v>13.95</v>
      </c>
      <c r="M1608" s="161" t="s">
        <v>1071</v>
      </c>
      <c r="N1608" s="158" t="s">
        <v>25</v>
      </c>
      <c r="O1608" s="161"/>
    </row>
    <row r="1609" spans="1:15" ht="15" customHeight="1">
      <c r="A1609" s="161">
        <v>1609</v>
      </c>
      <c r="B1609" s="162">
        <v>60000000965</v>
      </c>
      <c r="C1609" s="158" t="s">
        <v>46</v>
      </c>
      <c r="D1609" s="158" t="s">
        <v>55</v>
      </c>
      <c r="E1609" s="161" t="s">
        <v>2037</v>
      </c>
      <c r="F1609" s="161">
        <v>116</v>
      </c>
      <c r="G1609" s="161">
        <v>116</v>
      </c>
      <c r="H1609" s="161">
        <v>1</v>
      </c>
      <c r="I1609" s="161" t="s">
        <v>319</v>
      </c>
      <c r="J1609" s="161" t="s">
        <v>48</v>
      </c>
      <c r="K1609" s="161" t="s">
        <v>1215</v>
      </c>
      <c r="L1609" s="161">
        <v>15.95</v>
      </c>
      <c r="M1609" s="161" t="s">
        <v>1071</v>
      </c>
      <c r="N1609" s="158" t="s">
        <v>25</v>
      </c>
      <c r="O1609" s="161"/>
    </row>
    <row r="1610" spans="1:15" ht="15" customHeight="1">
      <c r="A1610" s="161">
        <v>1610</v>
      </c>
      <c r="B1610" s="162">
        <v>60000001110</v>
      </c>
      <c r="C1610" s="158" t="s">
        <v>46</v>
      </c>
      <c r="D1610" s="158" t="s">
        <v>20</v>
      </c>
      <c r="E1610" s="3" t="s">
        <v>2027</v>
      </c>
      <c r="F1610" s="3">
        <v>322</v>
      </c>
      <c r="G1610" s="3">
        <v>322</v>
      </c>
      <c r="H1610" s="3">
        <v>1</v>
      </c>
      <c r="I1610" s="3" t="s">
        <v>309</v>
      </c>
      <c r="J1610" s="3" t="s">
        <v>42</v>
      </c>
      <c r="K1610" s="3" t="s">
        <v>858</v>
      </c>
      <c r="L1610" s="3">
        <v>109.9</v>
      </c>
      <c r="M1610" s="3" t="s">
        <v>1063</v>
      </c>
      <c r="N1610" s="158" t="s">
        <v>36</v>
      </c>
      <c r="O1610" s="175">
        <v>0.96</v>
      </c>
    </row>
    <row r="1611" spans="1:15" ht="15" customHeight="1">
      <c r="A1611" s="161">
        <v>1611</v>
      </c>
      <c r="B1611" s="162">
        <v>60000001104</v>
      </c>
      <c r="C1611" s="158" t="s">
        <v>64</v>
      </c>
      <c r="D1611" s="158" t="s">
        <v>20</v>
      </c>
      <c r="E1611" s="3" t="s">
        <v>2027</v>
      </c>
      <c r="F1611" s="3">
        <v>404</v>
      </c>
      <c r="G1611" s="3">
        <v>404</v>
      </c>
      <c r="H1611" s="3">
        <v>1</v>
      </c>
      <c r="I1611" s="3" t="s">
        <v>309</v>
      </c>
      <c r="J1611" s="3" t="s">
        <v>42</v>
      </c>
      <c r="K1611" s="3" t="s">
        <v>858</v>
      </c>
      <c r="L1611" s="3">
        <v>100</v>
      </c>
      <c r="M1611" s="3" t="s">
        <v>1038</v>
      </c>
      <c r="N1611" s="158" t="s">
        <v>174</v>
      </c>
      <c r="O1611" s="3"/>
    </row>
    <row r="1612" spans="1:15" ht="15" customHeight="1">
      <c r="A1612" s="161">
        <v>1612</v>
      </c>
      <c r="B1612" s="162">
        <v>60000001118</v>
      </c>
      <c r="C1612" s="158" t="s">
        <v>154</v>
      </c>
      <c r="D1612" s="158" t="s">
        <v>20</v>
      </c>
      <c r="E1612" s="3" t="s">
        <v>2029</v>
      </c>
      <c r="F1612" s="3">
        <v>154</v>
      </c>
      <c r="G1612" s="3">
        <v>154</v>
      </c>
      <c r="H1612" s="3">
        <v>1</v>
      </c>
      <c r="I1612" s="3" t="s">
        <v>309</v>
      </c>
      <c r="J1612" s="3" t="s">
        <v>42</v>
      </c>
      <c r="K1612" s="3" t="s">
        <v>825</v>
      </c>
      <c r="L1612" s="3">
        <v>80</v>
      </c>
      <c r="M1612" s="3" t="s">
        <v>1195</v>
      </c>
      <c r="N1612" s="158" t="s">
        <v>36</v>
      </c>
      <c r="O1612" s="3"/>
    </row>
    <row r="1613" spans="1:15" ht="15" customHeight="1">
      <c r="A1613" s="161">
        <v>1613</v>
      </c>
      <c r="B1613" s="162">
        <v>60000001088</v>
      </c>
      <c r="C1613" s="158" t="s">
        <v>64</v>
      </c>
      <c r="D1613" s="158" t="s">
        <v>20</v>
      </c>
      <c r="E1613" s="3" t="s">
        <v>2027</v>
      </c>
      <c r="F1613" s="3">
        <v>354</v>
      </c>
      <c r="G1613" s="3">
        <v>354</v>
      </c>
      <c r="H1613" s="3">
        <v>1</v>
      </c>
      <c r="I1613" s="3" t="s">
        <v>309</v>
      </c>
      <c r="J1613" s="3" t="s">
        <v>42</v>
      </c>
      <c r="K1613" s="3" t="s">
        <v>858</v>
      </c>
      <c r="L1613" s="3">
        <v>130</v>
      </c>
      <c r="M1613" s="3" t="s">
        <v>1063</v>
      </c>
      <c r="N1613" s="158" t="s">
        <v>36</v>
      </c>
      <c r="O1613" s="3"/>
    </row>
    <row r="1614" spans="1:15" ht="15" customHeight="1">
      <c r="A1614" s="161">
        <v>1614</v>
      </c>
      <c r="B1614" s="162">
        <v>60000001120</v>
      </c>
      <c r="C1614" s="158" t="s">
        <v>47</v>
      </c>
      <c r="D1614" s="158" t="s">
        <v>20</v>
      </c>
      <c r="E1614" s="3" t="s">
        <v>2029</v>
      </c>
      <c r="F1614" s="3">
        <v>134</v>
      </c>
      <c r="G1614" s="3">
        <v>134</v>
      </c>
      <c r="H1614" s="3">
        <v>1</v>
      </c>
      <c r="I1614" s="3" t="s">
        <v>309</v>
      </c>
      <c r="J1614" s="3" t="s">
        <v>42</v>
      </c>
      <c r="K1614" s="3" t="s">
        <v>810</v>
      </c>
      <c r="L1614" s="3">
        <v>100</v>
      </c>
      <c r="M1614" s="3" t="s">
        <v>1040</v>
      </c>
      <c r="N1614" s="158" t="s">
        <v>327</v>
      </c>
      <c r="O1614" s="3"/>
    </row>
    <row r="1615" spans="1:15" ht="15" customHeight="1">
      <c r="A1615" s="161">
        <v>1615</v>
      </c>
      <c r="B1615" s="162">
        <v>60000001102</v>
      </c>
      <c r="C1615" s="158" t="s">
        <v>183</v>
      </c>
      <c r="D1615" s="158" t="s">
        <v>20</v>
      </c>
      <c r="E1615" s="3" t="s">
        <v>2027</v>
      </c>
      <c r="F1615" s="3">
        <v>592</v>
      </c>
      <c r="G1615" s="3">
        <v>592</v>
      </c>
      <c r="H1615" s="3">
        <v>1</v>
      </c>
      <c r="I1615" s="3" t="s">
        <v>309</v>
      </c>
      <c r="J1615" s="3" t="s">
        <v>42</v>
      </c>
      <c r="K1615" s="3" t="s">
        <v>821</v>
      </c>
      <c r="L1615" s="3">
        <v>170</v>
      </c>
      <c r="M1615" s="3" t="s">
        <v>1046</v>
      </c>
      <c r="N1615" s="158" t="s">
        <v>36</v>
      </c>
      <c r="O1615" s="3"/>
    </row>
    <row r="1616" spans="1:15" ht="15" customHeight="1">
      <c r="A1616" s="161">
        <v>1616</v>
      </c>
      <c r="B1616" s="162">
        <v>60000001121</v>
      </c>
      <c r="C1616" s="158" t="s">
        <v>47</v>
      </c>
      <c r="D1616" s="158" t="s">
        <v>20</v>
      </c>
      <c r="E1616" s="3" t="s">
        <v>2029</v>
      </c>
      <c r="F1616" s="3">
        <v>136</v>
      </c>
      <c r="G1616" s="3">
        <v>136</v>
      </c>
      <c r="H1616" s="3">
        <v>1</v>
      </c>
      <c r="I1616" s="3" t="s">
        <v>309</v>
      </c>
      <c r="J1616" s="3" t="s">
        <v>42</v>
      </c>
      <c r="K1616" s="3" t="s">
        <v>825</v>
      </c>
      <c r="L1616" s="3">
        <v>170</v>
      </c>
      <c r="M1616" s="3" t="s">
        <v>1040</v>
      </c>
      <c r="N1616" s="158" t="s">
        <v>327</v>
      </c>
      <c r="O1616" s="3"/>
    </row>
    <row r="1617" spans="1:15" ht="15" customHeight="1">
      <c r="A1617" s="161">
        <v>1617</v>
      </c>
      <c r="B1617" s="162">
        <v>60000001058</v>
      </c>
      <c r="C1617" s="158" t="s">
        <v>50</v>
      </c>
      <c r="D1617" s="158" t="s">
        <v>20</v>
      </c>
      <c r="E1617" s="199" t="s">
        <v>2027</v>
      </c>
      <c r="F1617" s="199">
        <v>304</v>
      </c>
      <c r="G1617" s="199">
        <v>304</v>
      </c>
      <c r="H1617" s="199">
        <v>1</v>
      </c>
      <c r="I1617" s="199" t="s">
        <v>309</v>
      </c>
      <c r="J1617" s="199" t="s">
        <v>42</v>
      </c>
      <c r="K1617" s="199" t="s">
        <v>810</v>
      </c>
      <c r="L1617" s="199">
        <v>119</v>
      </c>
      <c r="M1617" s="199" t="s">
        <v>1053</v>
      </c>
      <c r="N1617" s="158" t="s">
        <v>36</v>
      </c>
      <c r="O1617" s="3"/>
    </row>
    <row r="1618" spans="1:15" ht="15" customHeight="1">
      <c r="A1618" s="161">
        <v>1618</v>
      </c>
      <c r="B1618" s="162">
        <v>60000001105</v>
      </c>
      <c r="C1618" s="158" t="s">
        <v>183</v>
      </c>
      <c r="D1618" s="158" t="s">
        <v>20</v>
      </c>
      <c r="E1618" s="3" t="s">
        <v>2027</v>
      </c>
      <c r="F1618" s="3">
        <v>500</v>
      </c>
      <c r="G1618" s="3">
        <v>500</v>
      </c>
      <c r="H1618" s="3">
        <v>1</v>
      </c>
      <c r="I1618" s="3" t="s">
        <v>309</v>
      </c>
      <c r="J1618" s="3" t="s">
        <v>42</v>
      </c>
      <c r="K1618" s="3" t="s">
        <v>825</v>
      </c>
      <c r="L1618" s="3">
        <v>160</v>
      </c>
      <c r="M1618" s="3" t="s">
        <v>1038</v>
      </c>
      <c r="N1618" s="158" t="s">
        <v>36</v>
      </c>
      <c r="O1618" s="3"/>
    </row>
    <row r="1619" spans="1:15" ht="15" customHeight="1">
      <c r="A1619" s="161">
        <v>1619</v>
      </c>
      <c r="B1619" s="162">
        <v>60000001092</v>
      </c>
      <c r="C1619" s="158" t="s">
        <v>14</v>
      </c>
      <c r="D1619" s="158" t="s">
        <v>20</v>
      </c>
      <c r="E1619" s="3" t="s">
        <v>2029</v>
      </c>
      <c r="F1619" s="3">
        <v>182</v>
      </c>
      <c r="G1619" s="3">
        <v>182</v>
      </c>
      <c r="H1619" s="3">
        <v>1</v>
      </c>
      <c r="I1619" s="3" t="s">
        <v>309</v>
      </c>
      <c r="J1619" s="3" t="s">
        <v>42</v>
      </c>
      <c r="K1619" s="3" t="s">
        <v>825</v>
      </c>
      <c r="L1619" s="3">
        <v>60</v>
      </c>
      <c r="M1619" s="3" t="s">
        <v>1195</v>
      </c>
      <c r="N1619" s="158" t="s">
        <v>25</v>
      </c>
      <c r="O1619" s="3"/>
    </row>
    <row r="1620" spans="1:15" ht="15" customHeight="1">
      <c r="A1620" s="161">
        <v>1620</v>
      </c>
      <c r="B1620" s="162">
        <v>60000001122</v>
      </c>
      <c r="C1620" s="158" t="s">
        <v>14</v>
      </c>
      <c r="D1620" s="158" t="s">
        <v>20</v>
      </c>
      <c r="E1620" s="3" t="s">
        <v>2029</v>
      </c>
      <c r="F1620" s="3">
        <v>168</v>
      </c>
      <c r="G1620" s="3">
        <v>168</v>
      </c>
      <c r="H1620" s="3">
        <v>1</v>
      </c>
      <c r="I1620" s="3" t="s">
        <v>309</v>
      </c>
      <c r="J1620" s="3" t="s">
        <v>42</v>
      </c>
      <c r="K1620" s="3" t="s">
        <v>858</v>
      </c>
      <c r="L1620" s="3">
        <v>60</v>
      </c>
      <c r="M1620" s="3" t="s">
        <v>1195</v>
      </c>
      <c r="N1620" s="158" t="s">
        <v>25</v>
      </c>
      <c r="O1620" s="3"/>
    </row>
    <row r="1621" spans="1:15" ht="15" customHeight="1">
      <c r="A1621" s="161">
        <v>1621</v>
      </c>
      <c r="B1621" s="162">
        <v>60000001100</v>
      </c>
      <c r="C1621" s="158" t="s">
        <v>50</v>
      </c>
      <c r="D1621" s="158" t="s">
        <v>20</v>
      </c>
      <c r="E1621" s="3" t="s">
        <v>2027</v>
      </c>
      <c r="F1621" s="3">
        <v>280</v>
      </c>
      <c r="G1621" s="3">
        <v>280</v>
      </c>
      <c r="H1621" s="3">
        <v>1</v>
      </c>
      <c r="I1621" s="3" t="s">
        <v>309</v>
      </c>
      <c r="J1621" s="3" t="s">
        <v>42</v>
      </c>
      <c r="K1621" s="3" t="s">
        <v>821</v>
      </c>
      <c r="L1621" s="3">
        <v>80</v>
      </c>
      <c r="M1621" s="3" t="s">
        <v>1038</v>
      </c>
      <c r="N1621" s="158" t="s">
        <v>25</v>
      </c>
      <c r="O1621" s="3"/>
    </row>
    <row r="1622" spans="1:15" ht="15" customHeight="1">
      <c r="A1622" s="161">
        <v>1622</v>
      </c>
      <c r="B1622" s="162">
        <v>60000001101</v>
      </c>
      <c r="C1622" s="158" t="s">
        <v>64</v>
      </c>
      <c r="D1622" s="158" t="s">
        <v>20</v>
      </c>
      <c r="E1622" s="3" t="s">
        <v>2027</v>
      </c>
      <c r="F1622" s="3">
        <v>290</v>
      </c>
      <c r="G1622" s="3">
        <v>290</v>
      </c>
      <c r="H1622" s="3">
        <v>1</v>
      </c>
      <c r="I1622" s="3" t="s">
        <v>309</v>
      </c>
      <c r="J1622" s="3" t="s">
        <v>42</v>
      </c>
      <c r="K1622" s="3" t="s">
        <v>810</v>
      </c>
      <c r="L1622" s="3">
        <v>140</v>
      </c>
      <c r="M1622" s="3" t="s">
        <v>1053</v>
      </c>
      <c r="N1622" s="158" t="s">
        <v>36</v>
      </c>
      <c r="O1622" s="3"/>
    </row>
    <row r="1623" spans="1:15" ht="15" customHeight="1">
      <c r="A1623" s="161">
        <v>1623</v>
      </c>
      <c r="B1623" s="162">
        <v>60000001128</v>
      </c>
      <c r="C1623" s="158" t="s">
        <v>314</v>
      </c>
      <c r="D1623" s="158" t="s">
        <v>20</v>
      </c>
      <c r="E1623" s="3" t="s">
        <v>2027</v>
      </c>
      <c r="F1623" s="3">
        <v>128</v>
      </c>
      <c r="G1623" s="3">
        <v>128</v>
      </c>
      <c r="H1623" s="3">
        <v>1</v>
      </c>
      <c r="I1623" s="3" t="s">
        <v>309</v>
      </c>
      <c r="J1623" s="3" t="s">
        <v>42</v>
      </c>
      <c r="K1623" s="3" t="s">
        <v>825</v>
      </c>
      <c r="L1623" s="3">
        <v>36</v>
      </c>
      <c r="M1623" s="3" t="s">
        <v>1108</v>
      </c>
      <c r="N1623" s="158" t="s">
        <v>36</v>
      </c>
      <c r="O1623" s="3"/>
    </row>
    <row r="1624" spans="1:15" ht="15" customHeight="1">
      <c r="A1624" s="161">
        <v>1624</v>
      </c>
      <c r="B1624" s="162">
        <v>60000001127</v>
      </c>
      <c r="C1624" s="158" t="s">
        <v>22</v>
      </c>
      <c r="D1624" s="158" t="s">
        <v>20</v>
      </c>
      <c r="E1624" s="3" t="s">
        <v>2027</v>
      </c>
      <c r="F1624" s="3">
        <v>304</v>
      </c>
      <c r="G1624" s="3">
        <v>304</v>
      </c>
      <c r="H1624" s="3">
        <v>1</v>
      </c>
      <c r="I1624" s="3" t="s">
        <v>309</v>
      </c>
      <c r="J1624" s="3" t="s">
        <v>42</v>
      </c>
      <c r="K1624" s="3" t="s">
        <v>828</v>
      </c>
      <c r="L1624" s="3">
        <v>110</v>
      </c>
      <c r="M1624" s="3" t="s">
        <v>1144</v>
      </c>
      <c r="N1624" s="158" t="s">
        <v>181</v>
      </c>
      <c r="O1624" s="3"/>
    </row>
    <row r="1625" spans="1:15" ht="15" customHeight="1">
      <c r="A1625" s="161">
        <v>1625</v>
      </c>
      <c r="B1625" s="162">
        <v>60000001051</v>
      </c>
      <c r="C1625" s="158" t="s">
        <v>171</v>
      </c>
      <c r="D1625" s="158" t="s">
        <v>20</v>
      </c>
      <c r="E1625" s="199" t="s">
        <v>2027</v>
      </c>
      <c r="F1625" s="199">
        <v>68</v>
      </c>
      <c r="G1625" s="199">
        <v>68</v>
      </c>
      <c r="H1625" s="199">
        <v>1</v>
      </c>
      <c r="I1625" s="199" t="s">
        <v>309</v>
      </c>
      <c r="J1625" s="199" t="s">
        <v>42</v>
      </c>
      <c r="K1625" s="199" t="s">
        <v>825</v>
      </c>
      <c r="L1625" s="199">
        <v>70</v>
      </c>
      <c r="M1625" s="199" t="s">
        <v>1048</v>
      </c>
      <c r="N1625" s="158" t="s">
        <v>36</v>
      </c>
      <c r="O1625" s="3"/>
    </row>
    <row r="1626" spans="1:15" ht="15" customHeight="1">
      <c r="A1626" s="161">
        <v>1626</v>
      </c>
      <c r="B1626" s="162">
        <v>60000001052</v>
      </c>
      <c r="C1626" s="158" t="s">
        <v>22</v>
      </c>
      <c r="D1626" s="158" t="s">
        <v>20</v>
      </c>
      <c r="E1626" s="199" t="s">
        <v>2027</v>
      </c>
      <c r="F1626" s="199">
        <v>520</v>
      </c>
      <c r="G1626" s="199">
        <v>520</v>
      </c>
      <c r="H1626" s="199">
        <v>1</v>
      </c>
      <c r="I1626" s="199" t="s">
        <v>309</v>
      </c>
      <c r="J1626" s="199" t="s">
        <v>42</v>
      </c>
      <c r="K1626" s="199">
        <v>48</v>
      </c>
      <c r="L1626" s="199">
        <v>120</v>
      </c>
      <c r="M1626" s="199" t="s">
        <v>1038</v>
      </c>
      <c r="N1626" s="158" t="s">
        <v>36</v>
      </c>
      <c r="O1626" s="3"/>
    </row>
    <row r="1627" spans="1:15" ht="15" customHeight="1">
      <c r="A1627" s="161">
        <v>1627</v>
      </c>
      <c r="B1627" s="162">
        <v>60000001062</v>
      </c>
      <c r="C1627" s="158" t="s">
        <v>22</v>
      </c>
      <c r="D1627" s="158" t="s">
        <v>20</v>
      </c>
      <c r="E1627" s="199" t="s">
        <v>2029</v>
      </c>
      <c r="F1627" s="199">
        <v>316</v>
      </c>
      <c r="G1627" s="199">
        <v>316</v>
      </c>
      <c r="H1627" s="199">
        <v>1</v>
      </c>
      <c r="I1627" s="199" t="s">
        <v>309</v>
      </c>
      <c r="J1627" s="199" t="s">
        <v>42</v>
      </c>
      <c r="K1627" s="199" t="s">
        <v>821</v>
      </c>
      <c r="L1627" s="199">
        <v>100</v>
      </c>
      <c r="M1627" s="199" t="s">
        <v>1195</v>
      </c>
      <c r="N1627" s="158" t="s">
        <v>25</v>
      </c>
      <c r="O1627" s="3"/>
    </row>
    <row r="1628" spans="1:15" ht="15" customHeight="1">
      <c r="A1628" s="161">
        <v>1628</v>
      </c>
      <c r="B1628" s="162">
        <v>60000001060</v>
      </c>
      <c r="C1628" s="158" t="s">
        <v>22</v>
      </c>
      <c r="D1628" s="158" t="s">
        <v>20</v>
      </c>
      <c r="E1628" s="199" t="s">
        <v>2029</v>
      </c>
      <c r="F1628" s="199">
        <v>318</v>
      </c>
      <c r="G1628" s="199">
        <v>318</v>
      </c>
      <c r="H1628" s="199">
        <v>1</v>
      </c>
      <c r="I1628" s="199" t="s">
        <v>309</v>
      </c>
      <c r="J1628" s="199" t="s">
        <v>42</v>
      </c>
      <c r="K1628" s="199" t="s">
        <v>858</v>
      </c>
      <c r="L1628" s="199">
        <v>80</v>
      </c>
      <c r="M1628" s="199" t="s">
        <v>1048</v>
      </c>
      <c r="N1628" s="158" t="s">
        <v>36</v>
      </c>
      <c r="O1628" s="3"/>
    </row>
    <row r="1629" spans="1:15" ht="15" customHeight="1">
      <c r="A1629" s="161">
        <v>1629</v>
      </c>
      <c r="B1629" s="162">
        <v>60000001063</v>
      </c>
      <c r="C1629" s="158" t="s">
        <v>22</v>
      </c>
      <c r="D1629" s="158" t="s">
        <v>20</v>
      </c>
      <c r="E1629" s="199" t="s">
        <v>2029</v>
      </c>
      <c r="F1629" s="199">
        <v>398</v>
      </c>
      <c r="G1629" s="199">
        <v>398</v>
      </c>
      <c r="H1629" s="199">
        <v>1</v>
      </c>
      <c r="I1629" s="199" t="s">
        <v>309</v>
      </c>
      <c r="J1629" s="199" t="s">
        <v>42</v>
      </c>
      <c r="K1629" s="199" t="s">
        <v>825</v>
      </c>
      <c r="L1629" s="199">
        <v>0</v>
      </c>
      <c r="M1629" s="199" t="s">
        <v>1063</v>
      </c>
      <c r="N1629" s="158" t="s">
        <v>36</v>
      </c>
      <c r="O1629" s="3"/>
    </row>
    <row r="1630" spans="1:15" ht="15" customHeight="1">
      <c r="A1630" s="161">
        <v>1630</v>
      </c>
      <c r="B1630" s="162">
        <v>60000001064</v>
      </c>
      <c r="C1630" s="158" t="s">
        <v>22</v>
      </c>
      <c r="D1630" s="158" t="s">
        <v>20</v>
      </c>
      <c r="E1630" s="199" t="s">
        <v>2027</v>
      </c>
      <c r="F1630" s="199">
        <v>298</v>
      </c>
      <c r="G1630" s="199">
        <v>298</v>
      </c>
      <c r="H1630" s="199">
        <v>1</v>
      </c>
      <c r="I1630" s="199" t="s">
        <v>309</v>
      </c>
      <c r="J1630" s="199" t="s">
        <v>42</v>
      </c>
      <c r="K1630" s="199" t="s">
        <v>858</v>
      </c>
      <c r="L1630" s="199">
        <v>90</v>
      </c>
      <c r="M1630" s="199" t="s">
        <v>1038</v>
      </c>
      <c r="N1630" s="158" t="s">
        <v>25</v>
      </c>
      <c r="O1630" s="3"/>
    </row>
    <row r="1631" spans="1:15" ht="15" customHeight="1">
      <c r="A1631" s="161">
        <v>1631</v>
      </c>
      <c r="B1631" s="162">
        <v>60000001065</v>
      </c>
      <c r="C1631" s="158" t="s">
        <v>22</v>
      </c>
      <c r="D1631" s="158" t="s">
        <v>20</v>
      </c>
      <c r="E1631" s="199" t="s">
        <v>2027</v>
      </c>
      <c r="F1631" s="199">
        <v>218</v>
      </c>
      <c r="G1631" s="199">
        <v>218</v>
      </c>
      <c r="H1631" s="199">
        <v>1</v>
      </c>
      <c r="I1631" s="199" t="s">
        <v>309</v>
      </c>
      <c r="J1631" s="199" t="s">
        <v>42</v>
      </c>
      <c r="K1631" s="199" t="s">
        <v>810</v>
      </c>
      <c r="L1631" s="199">
        <v>90</v>
      </c>
      <c r="M1631" s="199" t="s">
        <v>1077</v>
      </c>
      <c r="N1631" s="158" t="s">
        <v>36</v>
      </c>
      <c r="O1631" s="3"/>
    </row>
    <row r="1632" spans="1:15" ht="15" customHeight="1">
      <c r="A1632" s="161">
        <v>1632</v>
      </c>
      <c r="B1632" s="162">
        <v>60000001068</v>
      </c>
      <c r="C1632" s="158" t="s">
        <v>22</v>
      </c>
      <c r="D1632" s="158" t="s">
        <v>20</v>
      </c>
      <c r="E1632" s="199" t="s">
        <v>2027</v>
      </c>
      <c r="F1632" s="199">
        <v>386</v>
      </c>
      <c r="G1632" s="199">
        <v>386</v>
      </c>
      <c r="H1632" s="199">
        <v>1</v>
      </c>
      <c r="I1632" s="199" t="s">
        <v>309</v>
      </c>
      <c r="J1632" s="199" t="s">
        <v>42</v>
      </c>
      <c r="K1632" s="199" t="s">
        <v>821</v>
      </c>
      <c r="L1632" s="199">
        <v>100</v>
      </c>
      <c r="M1632" s="199" t="s">
        <v>1046</v>
      </c>
      <c r="N1632" s="158" t="s">
        <v>36</v>
      </c>
      <c r="O1632" s="3"/>
    </row>
    <row r="1633" spans="1:15" ht="15" customHeight="1">
      <c r="A1633" s="161">
        <v>1633</v>
      </c>
      <c r="B1633" s="162">
        <v>60000001066</v>
      </c>
      <c r="C1633" s="158" t="s">
        <v>22</v>
      </c>
      <c r="D1633" s="158" t="s">
        <v>20</v>
      </c>
      <c r="E1633" s="199" t="s">
        <v>2027</v>
      </c>
      <c r="F1633" s="199">
        <v>318</v>
      </c>
      <c r="G1633" s="199">
        <v>318</v>
      </c>
      <c r="H1633" s="199">
        <v>1</v>
      </c>
      <c r="I1633" s="199" t="s">
        <v>309</v>
      </c>
      <c r="J1633" s="199" t="s">
        <v>42</v>
      </c>
      <c r="K1633" s="199" t="s">
        <v>858</v>
      </c>
      <c r="L1633" s="199">
        <v>80</v>
      </c>
      <c r="M1633" s="199" t="s">
        <v>1048</v>
      </c>
      <c r="N1633" s="158" t="s">
        <v>36</v>
      </c>
      <c r="O1633" s="3"/>
    </row>
    <row r="1634" spans="1:15" ht="15" customHeight="1">
      <c r="A1634" s="161">
        <v>1634</v>
      </c>
      <c r="B1634" s="162">
        <v>60000001067</v>
      </c>
      <c r="C1634" s="158" t="s">
        <v>22</v>
      </c>
      <c r="D1634" s="158" t="s">
        <v>20</v>
      </c>
      <c r="E1634" s="199" t="s">
        <v>2027</v>
      </c>
      <c r="F1634" s="199">
        <v>352</v>
      </c>
      <c r="G1634" s="199">
        <v>352</v>
      </c>
      <c r="H1634" s="199">
        <v>1</v>
      </c>
      <c r="I1634" s="199" t="s">
        <v>309</v>
      </c>
      <c r="J1634" s="199" t="s">
        <v>42</v>
      </c>
      <c r="K1634" s="199" t="s">
        <v>858</v>
      </c>
      <c r="L1634" s="199">
        <v>90</v>
      </c>
      <c r="M1634" s="199" t="s">
        <v>1108</v>
      </c>
      <c r="N1634" s="158" t="s">
        <v>36</v>
      </c>
      <c r="O1634" s="3"/>
    </row>
    <row r="1635" spans="1:15" ht="15" customHeight="1">
      <c r="A1635" s="161">
        <v>1635</v>
      </c>
      <c r="B1635" s="162">
        <v>60000001076</v>
      </c>
      <c r="C1635" s="158" t="s">
        <v>328</v>
      </c>
      <c r="D1635" s="158" t="s">
        <v>20</v>
      </c>
      <c r="E1635" s="3" t="s">
        <v>2029</v>
      </c>
      <c r="F1635" s="3">
        <v>164</v>
      </c>
      <c r="G1635" s="3">
        <v>164</v>
      </c>
      <c r="H1635" s="3">
        <v>1</v>
      </c>
      <c r="I1635" s="3" t="s">
        <v>309</v>
      </c>
      <c r="J1635" s="3" t="s">
        <v>42</v>
      </c>
      <c r="K1635" s="3" t="s">
        <v>828</v>
      </c>
      <c r="L1635" s="3">
        <v>80</v>
      </c>
      <c r="M1635" s="3" t="s">
        <v>1195</v>
      </c>
      <c r="N1635" s="158" t="s">
        <v>36</v>
      </c>
      <c r="O1635" s="3"/>
    </row>
    <row r="1636" spans="1:15" ht="15" customHeight="1">
      <c r="A1636" s="161">
        <v>1636</v>
      </c>
      <c r="B1636" s="162">
        <v>60000001057</v>
      </c>
      <c r="C1636" s="158" t="s">
        <v>328</v>
      </c>
      <c r="D1636" s="158" t="s">
        <v>20</v>
      </c>
      <c r="E1636" s="199" t="s">
        <v>2029</v>
      </c>
      <c r="F1636" s="199">
        <v>254</v>
      </c>
      <c r="G1636" s="199">
        <v>254</v>
      </c>
      <c r="H1636" s="199">
        <v>1</v>
      </c>
      <c r="I1636" s="199" t="s">
        <v>309</v>
      </c>
      <c r="J1636" s="199" t="s">
        <v>42</v>
      </c>
      <c r="K1636" s="199" t="s">
        <v>821</v>
      </c>
      <c r="L1636" s="199">
        <v>90</v>
      </c>
      <c r="M1636" s="199" t="s">
        <v>1195</v>
      </c>
      <c r="N1636" s="158" t="s">
        <v>36</v>
      </c>
      <c r="O1636" s="3"/>
    </row>
    <row r="1637" spans="1:15" ht="15" customHeight="1">
      <c r="A1637" s="161">
        <v>1637</v>
      </c>
      <c r="B1637" s="162">
        <v>60000001079</v>
      </c>
      <c r="C1637" s="158" t="s">
        <v>183</v>
      </c>
      <c r="D1637" s="158" t="s">
        <v>20</v>
      </c>
      <c r="E1637" s="3" t="s">
        <v>2027</v>
      </c>
      <c r="F1637" s="3">
        <v>434</v>
      </c>
      <c r="G1637" s="3">
        <v>434</v>
      </c>
      <c r="H1637" s="3">
        <v>1</v>
      </c>
      <c r="I1637" s="3" t="s">
        <v>309</v>
      </c>
      <c r="J1637" s="3" t="s">
        <v>42</v>
      </c>
      <c r="K1637" s="3" t="s">
        <v>810</v>
      </c>
      <c r="L1637" s="3">
        <v>100</v>
      </c>
      <c r="M1637" s="3" t="s">
        <v>1077</v>
      </c>
      <c r="N1637" s="158" t="s">
        <v>180</v>
      </c>
      <c r="O1637" s="3"/>
    </row>
    <row r="1638" spans="1:15" ht="15" customHeight="1">
      <c r="A1638" s="161">
        <v>1638</v>
      </c>
      <c r="B1638" s="162">
        <v>60000001074</v>
      </c>
      <c r="C1638" s="158" t="s">
        <v>154</v>
      </c>
      <c r="D1638" s="158" t="s">
        <v>20</v>
      </c>
      <c r="E1638" s="3" t="s">
        <v>2029</v>
      </c>
      <c r="F1638" s="3">
        <v>464</v>
      </c>
      <c r="G1638" s="3">
        <v>464</v>
      </c>
      <c r="H1638" s="3">
        <v>1</v>
      </c>
      <c r="I1638" s="3" t="s">
        <v>309</v>
      </c>
      <c r="J1638" s="3" t="s">
        <v>42</v>
      </c>
      <c r="K1638" s="3" t="s">
        <v>858</v>
      </c>
      <c r="L1638" s="3">
        <v>150</v>
      </c>
      <c r="M1638" s="3" t="s">
        <v>1048</v>
      </c>
      <c r="N1638" s="158" t="s">
        <v>36</v>
      </c>
      <c r="O1638" s="3"/>
    </row>
    <row r="1639" spans="1:15" ht="15" customHeight="1">
      <c r="A1639" s="161">
        <v>1639</v>
      </c>
      <c r="B1639" s="162">
        <v>60000001073</v>
      </c>
      <c r="C1639" s="158" t="s">
        <v>154</v>
      </c>
      <c r="D1639" s="158" t="s">
        <v>20</v>
      </c>
      <c r="E1639" s="3" t="s">
        <v>2027</v>
      </c>
      <c r="F1639" s="176">
        <v>666</v>
      </c>
      <c r="G1639" s="176">
        <v>666</v>
      </c>
      <c r="H1639" s="3">
        <v>1</v>
      </c>
      <c r="I1639" s="3" t="s">
        <v>309</v>
      </c>
      <c r="J1639" s="3" t="s">
        <v>42</v>
      </c>
      <c r="K1639" s="3">
        <v>52</v>
      </c>
      <c r="L1639" s="3">
        <v>160</v>
      </c>
      <c r="M1639" s="3" t="s">
        <v>1108</v>
      </c>
      <c r="N1639" s="158" t="s">
        <v>36</v>
      </c>
      <c r="O1639" s="3"/>
    </row>
    <row r="1640" spans="1:15" ht="15" customHeight="1">
      <c r="A1640" s="3"/>
      <c r="B1640" s="162">
        <v>60000001038</v>
      </c>
      <c r="C1640" s="158" t="s">
        <v>22</v>
      </c>
      <c r="D1640" s="158" t="s">
        <v>20</v>
      </c>
      <c r="E1640" s="199" t="s">
        <v>2027</v>
      </c>
      <c r="F1640" s="199">
        <v>356</v>
      </c>
      <c r="G1640" s="199">
        <v>356</v>
      </c>
      <c r="H1640" s="199">
        <v>1</v>
      </c>
      <c r="I1640" s="199" t="s">
        <v>309</v>
      </c>
      <c r="J1640" s="199" t="s">
        <v>42</v>
      </c>
      <c r="K1640" s="199" t="s">
        <v>810</v>
      </c>
      <c r="L1640" s="199">
        <v>100</v>
      </c>
      <c r="M1640" s="199" t="s">
        <v>1063</v>
      </c>
      <c r="N1640" s="158" t="s">
        <v>149</v>
      </c>
      <c r="O1640" s="3"/>
    </row>
    <row r="1641" spans="1:15" ht="15" customHeight="1">
      <c r="A1641" s="3"/>
      <c r="B1641" s="162">
        <v>60000001039</v>
      </c>
      <c r="C1641" s="158" t="s">
        <v>64</v>
      </c>
      <c r="D1641" s="158" t="s">
        <v>20</v>
      </c>
      <c r="E1641" s="199" t="s">
        <v>2029</v>
      </c>
      <c r="F1641" s="199">
        <v>404</v>
      </c>
      <c r="G1641" s="199">
        <v>404</v>
      </c>
      <c r="H1641" s="199">
        <v>1</v>
      </c>
      <c r="I1641" s="199" t="s">
        <v>309</v>
      </c>
      <c r="J1641" s="199" t="s">
        <v>42</v>
      </c>
      <c r="K1641" s="199" t="s">
        <v>821</v>
      </c>
      <c r="L1641" s="199">
        <v>90</v>
      </c>
      <c r="M1641" s="199" t="s">
        <v>1040</v>
      </c>
      <c r="N1641" s="158" t="s">
        <v>36</v>
      </c>
      <c r="O1641" s="3"/>
    </row>
    <row r="1642" spans="1:15" ht="15" customHeight="1">
      <c r="A1642" s="3"/>
      <c r="B1642" s="162">
        <v>60000001041</v>
      </c>
      <c r="C1642" s="158" t="s">
        <v>50</v>
      </c>
      <c r="D1642" s="158" t="s">
        <v>20</v>
      </c>
      <c r="E1642" s="199" t="s">
        <v>2029</v>
      </c>
      <c r="F1642" s="199">
        <v>392</v>
      </c>
      <c r="G1642" s="199">
        <v>392</v>
      </c>
      <c r="H1642" s="199">
        <v>1</v>
      </c>
      <c r="I1642" s="199" t="s">
        <v>309</v>
      </c>
      <c r="J1642" s="199" t="s">
        <v>42</v>
      </c>
      <c r="K1642" s="199" t="s">
        <v>828</v>
      </c>
      <c r="L1642" s="199">
        <v>110</v>
      </c>
      <c r="M1642" s="199" t="s">
        <v>1206</v>
      </c>
      <c r="N1642" s="158" t="s">
        <v>36</v>
      </c>
      <c r="O1642" s="3"/>
    </row>
    <row r="1643" spans="1:15" ht="15" customHeight="1">
      <c r="A1643" s="3"/>
      <c r="B1643" s="162">
        <v>60000001050</v>
      </c>
      <c r="C1643" s="158" t="s">
        <v>154</v>
      </c>
      <c r="D1643" s="158" t="s">
        <v>20</v>
      </c>
      <c r="E1643" s="199" t="s">
        <v>2029</v>
      </c>
      <c r="F1643" s="199">
        <v>438</v>
      </c>
      <c r="G1643" s="199">
        <v>438</v>
      </c>
      <c r="H1643" s="199">
        <v>1</v>
      </c>
      <c r="I1643" s="199" t="s">
        <v>309</v>
      </c>
      <c r="J1643" s="199" t="s">
        <v>42</v>
      </c>
      <c r="K1643" s="199" t="s">
        <v>825</v>
      </c>
      <c r="L1643" s="199">
        <v>130</v>
      </c>
      <c r="M1643" s="199" t="s">
        <v>1038</v>
      </c>
      <c r="N1643" s="158" t="s">
        <v>149</v>
      </c>
      <c r="O1643" s="3"/>
    </row>
    <row r="1644" spans="1:15" ht="15" customHeight="1">
      <c r="A1644" s="3"/>
      <c r="B1644" s="162">
        <v>60000001043</v>
      </c>
      <c r="C1644" s="158" t="s">
        <v>154</v>
      </c>
      <c r="D1644" s="158" t="s">
        <v>20</v>
      </c>
      <c r="E1644" s="199" t="s">
        <v>2029</v>
      </c>
      <c r="F1644" s="199">
        <v>284</v>
      </c>
      <c r="G1644" s="199">
        <v>284</v>
      </c>
      <c r="H1644" s="199">
        <v>1</v>
      </c>
      <c r="I1644" s="199" t="s">
        <v>309</v>
      </c>
      <c r="J1644" s="199" t="s">
        <v>42</v>
      </c>
      <c r="K1644" s="199" t="s">
        <v>810</v>
      </c>
      <c r="L1644" s="199">
        <v>130</v>
      </c>
      <c r="M1644" s="199" t="s">
        <v>1195</v>
      </c>
      <c r="N1644" s="158" t="s">
        <v>25</v>
      </c>
      <c r="O1644" s="3"/>
    </row>
    <row r="1645" spans="1:15" ht="15" customHeight="1">
      <c r="A1645" s="3"/>
      <c r="B1645" s="162">
        <v>60000001047</v>
      </c>
      <c r="C1645" s="158" t="s">
        <v>14</v>
      </c>
      <c r="D1645" s="158" t="s">
        <v>20</v>
      </c>
      <c r="E1645" s="199" t="s">
        <v>2027</v>
      </c>
      <c r="F1645" s="199">
        <v>160</v>
      </c>
      <c r="G1645" s="199">
        <v>160</v>
      </c>
      <c r="H1645" s="199">
        <v>1</v>
      </c>
      <c r="I1645" s="199" t="s">
        <v>309</v>
      </c>
      <c r="J1645" s="199" t="s">
        <v>42</v>
      </c>
      <c r="K1645" s="199" t="s">
        <v>825</v>
      </c>
      <c r="L1645" s="199">
        <v>70</v>
      </c>
      <c r="M1645" s="199" t="s">
        <v>1204</v>
      </c>
      <c r="N1645" s="158" t="s">
        <v>149</v>
      </c>
      <c r="O1645" s="3"/>
    </row>
    <row r="1646" spans="1:15" ht="15" customHeight="1">
      <c r="A1646" s="3"/>
      <c r="B1646" s="162">
        <v>60000001044</v>
      </c>
      <c r="C1646" s="158" t="s">
        <v>14</v>
      </c>
      <c r="D1646" s="158" t="s">
        <v>20</v>
      </c>
      <c r="E1646" s="199" t="s">
        <v>2027</v>
      </c>
      <c r="F1646" s="199">
        <v>160</v>
      </c>
      <c r="G1646" s="199">
        <v>160</v>
      </c>
      <c r="H1646" s="199">
        <v>1</v>
      </c>
      <c r="I1646" s="199" t="s">
        <v>309</v>
      </c>
      <c r="J1646" s="199" t="s">
        <v>42</v>
      </c>
      <c r="K1646" s="199" t="s">
        <v>825</v>
      </c>
      <c r="L1646" s="199">
        <v>70</v>
      </c>
      <c r="M1646" s="199" t="s">
        <v>1204</v>
      </c>
      <c r="N1646" s="158" t="s">
        <v>149</v>
      </c>
      <c r="O1646" s="3"/>
    </row>
    <row r="1647" spans="1:15" ht="15" customHeight="1">
      <c r="A1647" s="3"/>
      <c r="B1647" s="162">
        <v>60000001048</v>
      </c>
      <c r="C1647" s="158" t="s">
        <v>22</v>
      </c>
      <c r="D1647" s="158" t="s">
        <v>20</v>
      </c>
      <c r="E1647" s="199" t="s">
        <v>2027</v>
      </c>
      <c r="F1647" s="199">
        <v>318</v>
      </c>
      <c r="G1647" s="199">
        <v>318</v>
      </c>
      <c r="H1647" s="199">
        <v>1</v>
      </c>
      <c r="I1647" s="199" t="s">
        <v>309</v>
      </c>
      <c r="J1647" s="199" t="s">
        <v>42</v>
      </c>
      <c r="K1647" s="199" t="s">
        <v>858</v>
      </c>
      <c r="L1647" s="199">
        <v>90</v>
      </c>
      <c r="M1647" s="199" t="s">
        <v>1038</v>
      </c>
      <c r="N1647" s="158" t="s">
        <v>36</v>
      </c>
      <c r="O1647" s="3"/>
    </row>
    <row r="1648" spans="1:15" ht="15" customHeight="1">
      <c r="A1648" s="3"/>
      <c r="B1648" s="162">
        <v>60000001042</v>
      </c>
      <c r="C1648" s="158" t="s">
        <v>69</v>
      </c>
      <c r="D1648" s="158" t="s">
        <v>20</v>
      </c>
      <c r="E1648" s="199" t="s">
        <v>2027</v>
      </c>
      <c r="F1648" s="199">
        <v>194</v>
      </c>
      <c r="G1648" s="199">
        <v>194</v>
      </c>
      <c r="H1648" s="199">
        <v>1</v>
      </c>
      <c r="I1648" s="199" t="s">
        <v>309</v>
      </c>
      <c r="J1648" s="199" t="s">
        <v>42</v>
      </c>
      <c r="K1648" s="199" t="s">
        <v>821</v>
      </c>
      <c r="L1648" s="199">
        <v>70</v>
      </c>
      <c r="M1648" s="199" t="s">
        <v>1144</v>
      </c>
      <c r="N1648" s="158" t="s">
        <v>149</v>
      </c>
      <c r="O1648" s="3"/>
    </row>
    <row r="1649" spans="1:15" ht="15" customHeight="1">
      <c r="A1649" s="3"/>
      <c r="B1649" s="162">
        <v>60000001040</v>
      </c>
      <c r="C1649" s="158" t="s">
        <v>64</v>
      </c>
      <c r="D1649" s="158" t="s">
        <v>20</v>
      </c>
      <c r="E1649" s="199" t="s">
        <v>2027</v>
      </c>
      <c r="F1649" s="199">
        <v>252</v>
      </c>
      <c r="G1649" s="199">
        <v>252</v>
      </c>
      <c r="H1649" s="199">
        <v>1</v>
      </c>
      <c r="I1649" s="199" t="s">
        <v>309</v>
      </c>
      <c r="J1649" s="199" t="s">
        <v>42</v>
      </c>
      <c r="K1649" s="199" t="s">
        <v>821</v>
      </c>
      <c r="L1649" s="199">
        <v>110</v>
      </c>
      <c r="M1649" s="199" t="s">
        <v>1144</v>
      </c>
      <c r="N1649" s="158" t="s">
        <v>36</v>
      </c>
      <c r="O1649" s="3"/>
    </row>
    <row r="1650" spans="1:15" ht="15" customHeight="1">
      <c r="A1650" s="3"/>
      <c r="B1650" s="162">
        <v>60000001049</v>
      </c>
      <c r="C1650" s="158" t="s">
        <v>50</v>
      </c>
      <c r="D1650" s="158" t="s">
        <v>20</v>
      </c>
      <c r="E1650" s="199" t="s">
        <v>2027</v>
      </c>
      <c r="F1650" s="199">
        <v>502</v>
      </c>
      <c r="G1650" s="199">
        <v>502</v>
      </c>
      <c r="H1650" s="199">
        <v>1</v>
      </c>
      <c r="I1650" s="199" t="s">
        <v>309</v>
      </c>
      <c r="J1650" s="199" t="s">
        <v>42</v>
      </c>
      <c r="K1650" s="199" t="s">
        <v>810</v>
      </c>
      <c r="L1650" s="199">
        <v>130</v>
      </c>
      <c r="M1650" s="199" t="s">
        <v>1063</v>
      </c>
      <c r="N1650" s="158" t="s">
        <v>36</v>
      </c>
      <c r="O1650" s="3"/>
    </row>
    <row r="1651" spans="1:15" ht="15" customHeight="1">
      <c r="A1651" s="3"/>
      <c r="B1651" s="162">
        <v>60000001046</v>
      </c>
      <c r="C1651" s="158" t="s">
        <v>22</v>
      </c>
      <c r="D1651" s="158" t="s">
        <v>20</v>
      </c>
      <c r="E1651" s="199" t="s">
        <v>2032</v>
      </c>
      <c r="F1651" s="199">
        <v>432</v>
      </c>
      <c r="G1651" s="199">
        <v>432</v>
      </c>
      <c r="H1651" s="199">
        <v>1</v>
      </c>
      <c r="I1651" s="199" t="s">
        <v>309</v>
      </c>
      <c r="J1651" s="199" t="s">
        <v>42</v>
      </c>
      <c r="K1651" s="199" t="s">
        <v>858</v>
      </c>
      <c r="L1651" s="199">
        <v>80</v>
      </c>
      <c r="M1651" s="199" t="s">
        <v>1204</v>
      </c>
      <c r="N1651" s="158" t="s">
        <v>25</v>
      </c>
      <c r="O1651" s="3"/>
    </row>
    <row r="1652" spans="1:15" ht="15" customHeight="1">
      <c r="A1652" s="3"/>
      <c r="B1652" s="162">
        <v>60000001045</v>
      </c>
      <c r="C1652" s="158" t="s">
        <v>64</v>
      </c>
      <c r="D1652" s="158" t="s">
        <v>20</v>
      </c>
      <c r="E1652" s="199" t="s">
        <v>2027</v>
      </c>
      <c r="F1652" s="199">
        <v>352</v>
      </c>
      <c r="G1652" s="199">
        <v>352</v>
      </c>
      <c r="H1652" s="199">
        <v>1</v>
      </c>
      <c r="I1652" s="199" t="s">
        <v>309</v>
      </c>
      <c r="J1652" s="199" t="s">
        <v>42</v>
      </c>
      <c r="K1652" s="199" t="s">
        <v>858</v>
      </c>
      <c r="L1652" s="199">
        <v>170</v>
      </c>
      <c r="M1652" s="199" t="s">
        <v>1063</v>
      </c>
      <c r="N1652" s="158" t="s">
        <v>36</v>
      </c>
      <c r="O1652" s="3"/>
    </row>
    <row r="1653" spans="1:15" ht="15" customHeight="1">
      <c r="A1653" s="3"/>
      <c r="B1653" s="162">
        <v>60000001054</v>
      </c>
      <c r="C1653" s="158" t="s">
        <v>183</v>
      </c>
      <c r="D1653" s="158" t="s">
        <v>20</v>
      </c>
      <c r="E1653" s="199" t="s">
        <v>2027</v>
      </c>
      <c r="F1653" s="199">
        <v>502</v>
      </c>
      <c r="G1653" s="199">
        <v>502</v>
      </c>
      <c r="H1653" s="199">
        <v>1</v>
      </c>
      <c r="I1653" s="199" t="s">
        <v>309</v>
      </c>
      <c r="J1653" s="199" t="s">
        <v>42</v>
      </c>
      <c r="K1653" s="199" t="s">
        <v>858</v>
      </c>
      <c r="L1653" s="199">
        <v>160</v>
      </c>
      <c r="M1653" s="199" t="s">
        <v>1063</v>
      </c>
      <c r="N1653" s="158" t="s">
        <v>36</v>
      </c>
      <c r="O1653" s="3"/>
    </row>
    <row r="1654" spans="1:15" ht="15" customHeight="1">
      <c r="A1654" s="3"/>
      <c r="B1654" s="162">
        <v>60000001053</v>
      </c>
      <c r="C1654" s="158" t="s">
        <v>183</v>
      </c>
      <c r="D1654" s="158" t="s">
        <v>20</v>
      </c>
      <c r="E1654" s="199" t="s">
        <v>2029</v>
      </c>
      <c r="F1654" s="199">
        <v>722</v>
      </c>
      <c r="G1654" s="199">
        <v>722</v>
      </c>
      <c r="H1654" s="199">
        <v>1</v>
      </c>
      <c r="I1654" s="199" t="s">
        <v>309</v>
      </c>
      <c r="J1654" s="199" t="s">
        <v>42</v>
      </c>
      <c r="K1654" s="199" t="s">
        <v>828</v>
      </c>
      <c r="L1654" s="199">
        <v>140</v>
      </c>
      <c r="M1654" s="199" t="s">
        <v>1204</v>
      </c>
      <c r="N1654" s="158" t="s">
        <v>36</v>
      </c>
      <c r="O1654" s="3"/>
    </row>
    <row r="1655" spans="1:15" ht="15" customHeight="1">
      <c r="A1655" s="3"/>
      <c r="B1655" s="162">
        <v>60000001016</v>
      </c>
      <c r="C1655" s="158" t="s">
        <v>49</v>
      </c>
      <c r="D1655" s="158" t="s">
        <v>20</v>
      </c>
      <c r="E1655" s="199" t="s">
        <v>2027</v>
      </c>
      <c r="F1655" s="199">
        <v>176</v>
      </c>
      <c r="G1655" s="199">
        <v>176</v>
      </c>
      <c r="H1655" s="199">
        <v>1</v>
      </c>
      <c r="I1655" s="199" t="s">
        <v>309</v>
      </c>
      <c r="J1655" s="199" t="s">
        <v>42</v>
      </c>
      <c r="K1655" s="199" t="s">
        <v>1217</v>
      </c>
      <c r="L1655" s="199">
        <v>50</v>
      </c>
      <c r="M1655" s="199" t="s">
        <v>1108</v>
      </c>
      <c r="N1655" s="158" t="s">
        <v>149</v>
      </c>
      <c r="O1655" s="3"/>
    </row>
    <row r="1656" spans="1:15" ht="15" customHeight="1">
      <c r="A1656" s="3"/>
      <c r="B1656" s="162">
        <v>60000001018</v>
      </c>
      <c r="C1656" s="158" t="s">
        <v>64</v>
      </c>
      <c r="D1656" s="158" t="s">
        <v>20</v>
      </c>
      <c r="E1656" s="199" t="s">
        <v>2027</v>
      </c>
      <c r="F1656" s="199">
        <v>316</v>
      </c>
      <c r="G1656" s="199">
        <v>316</v>
      </c>
      <c r="H1656" s="199">
        <v>1</v>
      </c>
      <c r="I1656" s="199" t="s">
        <v>309</v>
      </c>
      <c r="J1656" s="199" t="s">
        <v>42</v>
      </c>
      <c r="K1656" s="199" t="s">
        <v>858</v>
      </c>
      <c r="L1656" s="199">
        <v>100</v>
      </c>
      <c r="M1656" s="199" t="s">
        <v>1204</v>
      </c>
      <c r="N1656" s="158" t="s">
        <v>149</v>
      </c>
      <c r="O1656" s="3"/>
    </row>
    <row r="1657" spans="1:15" ht="15" customHeight="1">
      <c r="A1657" s="3"/>
      <c r="B1657" s="162">
        <v>60000001015</v>
      </c>
      <c r="C1657" s="158" t="s">
        <v>64</v>
      </c>
      <c r="D1657" s="158" t="s">
        <v>20</v>
      </c>
      <c r="E1657" s="199" t="s">
        <v>2027</v>
      </c>
      <c r="F1657" s="199">
        <v>544</v>
      </c>
      <c r="G1657" s="199">
        <v>544</v>
      </c>
      <c r="H1657" s="199">
        <v>1</v>
      </c>
      <c r="I1657" s="199" t="s">
        <v>309</v>
      </c>
      <c r="J1657" s="199" t="s">
        <v>42</v>
      </c>
      <c r="K1657" s="199">
        <v>46</v>
      </c>
      <c r="L1657" s="199">
        <v>160</v>
      </c>
      <c r="M1657" s="199" t="s">
        <v>1048</v>
      </c>
      <c r="N1657" s="158" t="s">
        <v>36</v>
      </c>
      <c r="O1657" s="3"/>
    </row>
    <row r="1658" spans="1:15" ht="15" customHeight="1">
      <c r="A1658" s="3"/>
      <c r="B1658" s="162">
        <v>60000001026</v>
      </c>
      <c r="C1658" s="158" t="s">
        <v>14</v>
      </c>
      <c r="D1658" s="158" t="s">
        <v>20</v>
      </c>
      <c r="E1658" s="199" t="s">
        <v>2027</v>
      </c>
      <c r="F1658" s="199">
        <v>122</v>
      </c>
      <c r="G1658" s="199">
        <v>122</v>
      </c>
      <c r="H1658" s="199">
        <v>1</v>
      </c>
      <c r="I1658" s="199" t="s">
        <v>309</v>
      </c>
      <c r="J1658" s="199" t="s">
        <v>42</v>
      </c>
      <c r="K1658" s="199" t="s">
        <v>825</v>
      </c>
      <c r="L1658" s="199">
        <v>50</v>
      </c>
      <c r="M1658" s="199" t="s">
        <v>1063</v>
      </c>
      <c r="N1658" s="158" t="s">
        <v>36</v>
      </c>
      <c r="O1658" s="3"/>
    </row>
    <row r="1659" spans="1:15" ht="15" customHeight="1">
      <c r="A1659" s="3"/>
      <c r="B1659" s="162">
        <v>60000001027</v>
      </c>
      <c r="C1659" s="158" t="s">
        <v>14</v>
      </c>
      <c r="D1659" s="158" t="s">
        <v>20</v>
      </c>
      <c r="E1659" s="199" t="s">
        <v>2027</v>
      </c>
      <c r="F1659" s="199">
        <v>122</v>
      </c>
      <c r="G1659" s="199">
        <v>122</v>
      </c>
      <c r="H1659" s="199">
        <v>1</v>
      </c>
      <c r="I1659" s="199" t="s">
        <v>309</v>
      </c>
      <c r="J1659" s="199" t="s">
        <v>42</v>
      </c>
      <c r="K1659" s="199" t="s">
        <v>825</v>
      </c>
      <c r="L1659" s="199">
        <v>50</v>
      </c>
      <c r="M1659" s="199" t="s">
        <v>1063</v>
      </c>
      <c r="N1659" s="158" t="s">
        <v>36</v>
      </c>
      <c r="O1659" s="3"/>
    </row>
    <row r="1660" spans="1:15" ht="15" customHeight="1">
      <c r="A1660" s="3"/>
      <c r="B1660" s="162">
        <v>60000001014</v>
      </c>
      <c r="C1660" s="158" t="s">
        <v>47</v>
      </c>
      <c r="D1660" s="158" t="s">
        <v>20</v>
      </c>
      <c r="E1660" s="199" t="s">
        <v>2029</v>
      </c>
      <c r="F1660" s="199">
        <v>332</v>
      </c>
      <c r="G1660" s="199">
        <v>332</v>
      </c>
      <c r="H1660" s="199">
        <v>1</v>
      </c>
      <c r="I1660" s="199" t="s">
        <v>309</v>
      </c>
      <c r="J1660" s="199" t="s">
        <v>42</v>
      </c>
      <c r="K1660" s="199" t="s">
        <v>858</v>
      </c>
      <c r="L1660" s="199">
        <v>90</v>
      </c>
      <c r="M1660" s="199" t="s">
        <v>1077</v>
      </c>
      <c r="N1660" s="158" t="s">
        <v>36</v>
      </c>
      <c r="O1660" s="3"/>
    </row>
    <row r="1661" spans="1:15" ht="15" customHeight="1">
      <c r="A1661" s="3"/>
      <c r="B1661" s="162">
        <v>60000001010</v>
      </c>
      <c r="C1661" s="158" t="s">
        <v>47</v>
      </c>
      <c r="D1661" s="158" t="s">
        <v>20</v>
      </c>
      <c r="E1661" s="199" t="s">
        <v>2029</v>
      </c>
      <c r="F1661" s="199">
        <v>236</v>
      </c>
      <c r="G1661" s="199">
        <v>236</v>
      </c>
      <c r="H1661" s="199">
        <v>1</v>
      </c>
      <c r="I1661" s="199" t="s">
        <v>309</v>
      </c>
      <c r="J1661" s="199" t="s">
        <v>42</v>
      </c>
      <c r="K1661" s="199" t="s">
        <v>821</v>
      </c>
      <c r="L1661" s="199">
        <v>70</v>
      </c>
      <c r="M1661" s="199" t="s">
        <v>1077</v>
      </c>
      <c r="N1661" s="158" t="s">
        <v>36</v>
      </c>
      <c r="O1661" s="3"/>
    </row>
    <row r="1662" spans="1:15" ht="15" customHeight="1">
      <c r="A1662" s="3"/>
      <c r="B1662" s="162">
        <v>60000001011</v>
      </c>
      <c r="C1662" s="158" t="s">
        <v>14</v>
      </c>
      <c r="D1662" s="158" t="s">
        <v>20</v>
      </c>
      <c r="E1662" s="199" t="s">
        <v>2029</v>
      </c>
      <c r="F1662" s="199">
        <v>176</v>
      </c>
      <c r="G1662" s="199">
        <v>176</v>
      </c>
      <c r="H1662" s="199">
        <v>1</v>
      </c>
      <c r="I1662" s="199" t="s">
        <v>309</v>
      </c>
      <c r="J1662" s="199" t="s">
        <v>42</v>
      </c>
      <c r="K1662" s="199" t="s">
        <v>810</v>
      </c>
      <c r="L1662" s="199">
        <v>60</v>
      </c>
      <c r="M1662" s="199" t="s">
        <v>1195</v>
      </c>
      <c r="N1662" s="158" t="s">
        <v>25</v>
      </c>
      <c r="O1662" s="3"/>
    </row>
    <row r="1663" spans="1:15" ht="15" customHeight="1">
      <c r="A1663" s="3"/>
      <c r="B1663" s="162">
        <v>60000001025</v>
      </c>
      <c r="C1663" s="158" t="s">
        <v>64</v>
      </c>
      <c r="D1663" s="158" t="s">
        <v>20</v>
      </c>
      <c r="E1663" s="199" t="s">
        <v>2027</v>
      </c>
      <c r="F1663" s="199">
        <v>296</v>
      </c>
      <c r="G1663" s="199">
        <v>296</v>
      </c>
      <c r="H1663" s="199">
        <v>1</v>
      </c>
      <c r="I1663" s="199" t="s">
        <v>309</v>
      </c>
      <c r="J1663" s="199" t="s">
        <v>42</v>
      </c>
      <c r="K1663" s="199" t="s">
        <v>810</v>
      </c>
      <c r="L1663" s="199">
        <v>80</v>
      </c>
      <c r="M1663" s="199" t="s">
        <v>1033</v>
      </c>
      <c r="N1663" s="158" t="s">
        <v>13</v>
      </c>
      <c r="O1663" s="3"/>
    </row>
    <row r="1664" spans="1:15" ht="15" customHeight="1">
      <c r="A1664" s="3"/>
      <c r="B1664" s="162">
        <v>60000001033</v>
      </c>
      <c r="C1664" s="158" t="s">
        <v>64</v>
      </c>
      <c r="D1664" s="158" t="s">
        <v>20</v>
      </c>
      <c r="E1664" s="199" t="s">
        <v>2027</v>
      </c>
      <c r="F1664" s="199">
        <v>472</v>
      </c>
      <c r="G1664" s="199">
        <v>472</v>
      </c>
      <c r="H1664" s="199">
        <v>1</v>
      </c>
      <c r="I1664" s="199" t="s">
        <v>309</v>
      </c>
      <c r="J1664" s="199" t="s">
        <v>42</v>
      </c>
      <c r="K1664" s="199">
        <v>54</v>
      </c>
      <c r="L1664" s="199">
        <v>90</v>
      </c>
      <c r="M1664" s="199" t="s">
        <v>1145</v>
      </c>
      <c r="N1664" s="158" t="s">
        <v>36</v>
      </c>
      <c r="O1664" s="3"/>
    </row>
    <row r="1665" spans="1:15" ht="15" customHeight="1">
      <c r="A1665" s="3"/>
      <c r="B1665" s="162">
        <v>60000001034</v>
      </c>
      <c r="C1665" s="158" t="s">
        <v>154</v>
      </c>
      <c r="D1665" s="158" t="s">
        <v>20</v>
      </c>
      <c r="E1665" s="199" t="s">
        <v>2029</v>
      </c>
      <c r="F1665" s="199">
        <v>496</v>
      </c>
      <c r="G1665" s="199">
        <v>496</v>
      </c>
      <c r="H1665" s="199">
        <v>1</v>
      </c>
      <c r="I1665" s="199" t="s">
        <v>309</v>
      </c>
      <c r="J1665" s="199" t="s">
        <v>42</v>
      </c>
      <c r="K1665" s="199" t="s">
        <v>821</v>
      </c>
      <c r="L1665" s="199">
        <v>150</v>
      </c>
      <c r="M1665" s="199" t="s">
        <v>1145</v>
      </c>
      <c r="N1665" s="158" t="s">
        <v>36</v>
      </c>
      <c r="O1665" s="3"/>
    </row>
    <row r="1666" spans="1:15" ht="15" customHeight="1">
      <c r="A1666" s="3"/>
      <c r="B1666" s="162">
        <v>60000001035</v>
      </c>
      <c r="C1666" s="158" t="s">
        <v>154</v>
      </c>
      <c r="D1666" s="158" t="s">
        <v>20</v>
      </c>
      <c r="E1666" s="199" t="s">
        <v>2029</v>
      </c>
      <c r="F1666" s="199">
        <v>434</v>
      </c>
      <c r="G1666" s="199">
        <v>434</v>
      </c>
      <c r="H1666" s="199">
        <v>1</v>
      </c>
      <c r="I1666" s="199" t="s">
        <v>309</v>
      </c>
      <c r="J1666" s="199" t="s">
        <v>42</v>
      </c>
      <c r="K1666" s="199" t="s">
        <v>858</v>
      </c>
      <c r="L1666" s="199">
        <v>170</v>
      </c>
      <c r="M1666" s="199" t="s">
        <v>1063</v>
      </c>
      <c r="N1666" s="158" t="s">
        <v>36</v>
      </c>
      <c r="O1666" s="3"/>
    </row>
    <row r="1667" spans="1:15" ht="15" customHeight="1">
      <c r="A1667" s="3"/>
      <c r="B1667" s="162">
        <v>60000001036</v>
      </c>
      <c r="C1667" s="158" t="s">
        <v>47</v>
      </c>
      <c r="D1667" s="158" t="s">
        <v>20</v>
      </c>
      <c r="E1667" s="199" t="s">
        <v>2029</v>
      </c>
      <c r="F1667" s="199">
        <v>128</v>
      </c>
      <c r="G1667" s="199">
        <v>128</v>
      </c>
      <c r="H1667" s="199">
        <v>1</v>
      </c>
      <c r="I1667" s="199" t="s">
        <v>309</v>
      </c>
      <c r="J1667" s="199" t="s">
        <v>42</v>
      </c>
      <c r="K1667" s="199" t="s">
        <v>810</v>
      </c>
      <c r="L1667" s="199">
        <v>90</v>
      </c>
      <c r="M1667" s="199" t="s">
        <v>1053</v>
      </c>
      <c r="N1667" s="158" t="s">
        <v>36</v>
      </c>
      <c r="O1667" s="3"/>
    </row>
    <row r="1668" spans="1:15" ht="15" customHeight="1">
      <c r="A1668" s="3"/>
      <c r="B1668" s="162">
        <v>60000001032</v>
      </c>
      <c r="C1668" s="158" t="s">
        <v>22</v>
      </c>
      <c r="D1668" s="158" t="s">
        <v>20</v>
      </c>
      <c r="E1668" s="199" t="s">
        <v>2027</v>
      </c>
      <c r="F1668" s="199">
        <v>214</v>
      </c>
      <c r="G1668" s="199">
        <v>214</v>
      </c>
      <c r="H1668" s="199">
        <v>1</v>
      </c>
      <c r="I1668" s="199" t="s">
        <v>309</v>
      </c>
      <c r="J1668" s="199" t="s">
        <v>42</v>
      </c>
      <c r="K1668" s="199" t="s">
        <v>821</v>
      </c>
      <c r="L1668" s="199">
        <v>60</v>
      </c>
      <c r="M1668" s="199" t="s">
        <v>1046</v>
      </c>
      <c r="N1668" s="158" t="s">
        <v>25</v>
      </c>
      <c r="O1668" s="3"/>
    </row>
    <row r="1669" spans="1:15" ht="15" customHeight="1">
      <c r="A1669" s="3"/>
      <c r="B1669" s="162">
        <v>60000001037</v>
      </c>
      <c r="C1669" s="158" t="s">
        <v>50</v>
      </c>
      <c r="D1669" s="158" t="s">
        <v>20</v>
      </c>
      <c r="E1669" s="199" t="s">
        <v>2027</v>
      </c>
      <c r="F1669" s="199">
        <v>482</v>
      </c>
      <c r="G1669" s="199">
        <v>482</v>
      </c>
      <c r="H1669" s="199">
        <v>1</v>
      </c>
      <c r="I1669" s="199" t="s">
        <v>309</v>
      </c>
      <c r="J1669" s="199" t="s">
        <v>42</v>
      </c>
      <c r="K1669" s="199" t="s">
        <v>858</v>
      </c>
      <c r="L1669" s="199">
        <v>140</v>
      </c>
      <c r="M1669" s="199" t="s">
        <v>1204</v>
      </c>
      <c r="N1669" s="158" t="s">
        <v>36</v>
      </c>
      <c r="O1669" s="3"/>
    </row>
    <row r="1670" spans="1:15" ht="15" customHeight="1">
      <c r="A1670" s="3"/>
      <c r="B1670" s="162">
        <v>60000001090</v>
      </c>
      <c r="C1670" s="158" t="s">
        <v>64</v>
      </c>
      <c r="D1670" s="158" t="s">
        <v>20</v>
      </c>
      <c r="E1670" s="3" t="s">
        <v>2027</v>
      </c>
      <c r="F1670" s="3">
        <v>784</v>
      </c>
      <c r="G1670" s="3">
        <v>784</v>
      </c>
      <c r="H1670" s="3">
        <v>1</v>
      </c>
      <c r="I1670" s="3" t="s">
        <v>309</v>
      </c>
      <c r="J1670" s="3" t="s">
        <v>42</v>
      </c>
      <c r="K1670" s="3" t="s">
        <v>821</v>
      </c>
      <c r="L1670" s="3">
        <v>200</v>
      </c>
      <c r="M1670" s="3" t="s">
        <v>1048</v>
      </c>
      <c r="N1670" s="158" t="s">
        <v>36</v>
      </c>
      <c r="O1670" s="3"/>
    </row>
    <row r="1671" spans="1:15" ht="15" customHeight="1">
      <c r="A1671" s="3"/>
      <c r="B1671" s="162">
        <v>60000001103</v>
      </c>
      <c r="C1671" s="158" t="s">
        <v>47</v>
      </c>
      <c r="D1671" s="158" t="s">
        <v>20</v>
      </c>
      <c r="E1671" s="3" t="s">
        <v>2027</v>
      </c>
      <c r="F1671" s="3">
        <v>180</v>
      </c>
      <c r="G1671" s="3">
        <v>180</v>
      </c>
      <c r="H1671" s="3">
        <v>1</v>
      </c>
      <c r="I1671" s="3" t="s">
        <v>309</v>
      </c>
      <c r="J1671" s="3" t="s">
        <v>42</v>
      </c>
      <c r="K1671" s="3" t="s">
        <v>825</v>
      </c>
      <c r="L1671" s="3">
        <v>60</v>
      </c>
      <c r="M1671" s="3" t="s">
        <v>1040</v>
      </c>
      <c r="N1671" s="158" t="s">
        <v>149</v>
      </c>
      <c r="O1671" s="3"/>
    </row>
    <row r="1672" spans="1:15" ht="15" customHeight="1">
      <c r="A1672" s="3"/>
      <c r="B1672" s="162">
        <v>60000001106</v>
      </c>
      <c r="C1672" s="158" t="s">
        <v>64</v>
      </c>
      <c r="D1672" s="158" t="s">
        <v>20</v>
      </c>
      <c r="E1672" s="3" t="s">
        <v>2027</v>
      </c>
      <c r="F1672" s="3">
        <v>556</v>
      </c>
      <c r="G1672" s="3">
        <v>556</v>
      </c>
      <c r="H1672" s="3">
        <v>1</v>
      </c>
      <c r="I1672" s="3" t="s">
        <v>309</v>
      </c>
      <c r="J1672" s="3" t="s">
        <v>42</v>
      </c>
      <c r="K1672" s="3" t="s">
        <v>810</v>
      </c>
      <c r="L1672" s="3">
        <v>220</v>
      </c>
      <c r="M1672" s="3" t="s">
        <v>1038</v>
      </c>
      <c r="N1672" s="158" t="s">
        <v>36</v>
      </c>
      <c r="O1672" s="3"/>
    </row>
    <row r="1673" spans="1:15" ht="15" customHeight="1">
      <c r="A1673" s="3"/>
      <c r="B1673" s="162">
        <v>60000001107</v>
      </c>
      <c r="C1673" s="158" t="s">
        <v>22</v>
      </c>
      <c r="D1673" s="158" t="s">
        <v>20</v>
      </c>
      <c r="E1673" s="3" t="s">
        <v>2027</v>
      </c>
      <c r="F1673" s="3">
        <v>370</v>
      </c>
      <c r="G1673" s="3">
        <v>370</v>
      </c>
      <c r="H1673" s="3">
        <v>1</v>
      </c>
      <c r="I1673" s="3" t="s">
        <v>309</v>
      </c>
      <c r="J1673" s="3" t="s">
        <v>42</v>
      </c>
      <c r="K1673" s="3" t="s">
        <v>858</v>
      </c>
      <c r="L1673" s="3">
        <v>80</v>
      </c>
      <c r="M1673" s="3" t="s">
        <v>1063</v>
      </c>
      <c r="N1673" s="158" t="s">
        <v>36</v>
      </c>
      <c r="O1673" s="3"/>
    </row>
    <row r="1674" spans="1:15" ht="15" customHeight="1">
      <c r="A1674" s="3"/>
      <c r="B1674" s="162">
        <v>60000001111</v>
      </c>
      <c r="C1674" s="158" t="s">
        <v>64</v>
      </c>
      <c r="D1674" s="158" t="s">
        <v>20</v>
      </c>
      <c r="E1674" s="3" t="s">
        <v>2027</v>
      </c>
      <c r="F1674" s="3">
        <v>264</v>
      </c>
      <c r="G1674" s="3">
        <v>264</v>
      </c>
      <c r="H1674" s="3">
        <v>1</v>
      </c>
      <c r="I1674" s="3" t="s">
        <v>309</v>
      </c>
      <c r="J1674" s="3" t="s">
        <v>42</v>
      </c>
      <c r="K1674" s="3">
        <v>46</v>
      </c>
      <c r="L1674" s="3">
        <v>130</v>
      </c>
      <c r="M1674" s="3" t="s">
        <v>1033</v>
      </c>
      <c r="N1674" s="158" t="s">
        <v>25</v>
      </c>
      <c r="O1674" s="3"/>
    </row>
    <row r="1675" spans="1:15" ht="15" customHeight="1">
      <c r="A1675" s="3"/>
      <c r="B1675" s="162">
        <v>60000001113</v>
      </c>
      <c r="C1675" s="158" t="s">
        <v>50</v>
      </c>
      <c r="D1675" s="158" t="s">
        <v>20</v>
      </c>
      <c r="E1675" s="3" t="s">
        <v>2027</v>
      </c>
      <c r="F1675" s="3">
        <v>162</v>
      </c>
      <c r="G1675" s="3">
        <v>162</v>
      </c>
      <c r="H1675" s="3">
        <v>1</v>
      </c>
      <c r="I1675" s="3" t="s">
        <v>309</v>
      </c>
      <c r="J1675" s="3" t="s">
        <v>42</v>
      </c>
      <c r="K1675" s="3" t="s">
        <v>825</v>
      </c>
      <c r="L1675" s="3">
        <v>50</v>
      </c>
      <c r="M1675" s="3" t="s">
        <v>1046</v>
      </c>
      <c r="N1675" s="158" t="s">
        <v>25</v>
      </c>
      <c r="O1675" s="3"/>
    </row>
    <row r="1676" spans="1:15" ht="15" customHeight="1">
      <c r="A1676" s="3"/>
      <c r="B1676" s="162">
        <v>60000001112</v>
      </c>
      <c r="C1676" s="158" t="s">
        <v>50</v>
      </c>
      <c r="D1676" s="158" t="s">
        <v>20</v>
      </c>
      <c r="E1676" s="3" t="s">
        <v>2027</v>
      </c>
      <c r="F1676" s="3">
        <v>162</v>
      </c>
      <c r="G1676" s="3">
        <v>162</v>
      </c>
      <c r="H1676" s="3">
        <v>1</v>
      </c>
      <c r="I1676" s="3" t="s">
        <v>309</v>
      </c>
      <c r="J1676" s="3" t="s">
        <v>42</v>
      </c>
      <c r="K1676" s="3" t="s">
        <v>825</v>
      </c>
      <c r="L1676" s="3">
        <v>50</v>
      </c>
      <c r="M1676" s="3" t="s">
        <v>1046</v>
      </c>
      <c r="N1676" s="158" t="s">
        <v>25</v>
      </c>
      <c r="O1676" s="3"/>
    </row>
    <row r="1677" spans="1:15" ht="15" customHeight="1">
      <c r="A1677" s="3"/>
      <c r="B1677" s="162">
        <v>60000001089</v>
      </c>
      <c r="C1677" s="158" t="s">
        <v>69</v>
      </c>
      <c r="D1677" s="158" t="s">
        <v>20</v>
      </c>
      <c r="E1677" s="3" t="s">
        <v>2027</v>
      </c>
      <c r="F1677" s="3">
        <v>146</v>
      </c>
      <c r="G1677" s="3">
        <v>146</v>
      </c>
      <c r="H1677" s="3">
        <v>1</v>
      </c>
      <c r="I1677" s="3" t="s">
        <v>309</v>
      </c>
      <c r="J1677" s="3" t="s">
        <v>42</v>
      </c>
      <c r="K1677" s="3" t="s">
        <v>858</v>
      </c>
      <c r="L1677" s="3">
        <v>50</v>
      </c>
      <c r="M1677" s="3" t="s">
        <v>1038</v>
      </c>
      <c r="N1677" s="158" t="s">
        <v>192</v>
      </c>
      <c r="O1677" s="3"/>
    </row>
    <row r="1678" spans="1:15" ht="15" customHeight="1">
      <c r="A1678" s="3"/>
      <c r="B1678" s="162">
        <v>60000001091</v>
      </c>
      <c r="C1678" s="158" t="s">
        <v>64</v>
      </c>
      <c r="D1678" s="158" t="s">
        <v>20</v>
      </c>
      <c r="E1678" s="3" t="s">
        <v>2029</v>
      </c>
      <c r="F1678" s="3">
        <v>220</v>
      </c>
      <c r="G1678" s="3">
        <v>220</v>
      </c>
      <c r="H1678" s="3">
        <v>1</v>
      </c>
      <c r="I1678" s="3" t="s">
        <v>309</v>
      </c>
      <c r="J1678" s="3" t="s">
        <v>42</v>
      </c>
      <c r="K1678" s="3" t="s">
        <v>821</v>
      </c>
      <c r="L1678" s="3">
        <v>130</v>
      </c>
      <c r="M1678" s="3" t="s">
        <v>1144</v>
      </c>
      <c r="N1678" s="158" t="s">
        <v>36</v>
      </c>
      <c r="O1678" s="3"/>
    </row>
    <row r="1679" spans="1:15" ht="15" customHeight="1">
      <c r="A1679" s="3"/>
      <c r="B1679" s="162">
        <v>60000001116</v>
      </c>
      <c r="C1679" s="158" t="s">
        <v>154</v>
      </c>
      <c r="D1679" s="158" t="s">
        <v>20</v>
      </c>
      <c r="E1679" s="3" t="s">
        <v>2029</v>
      </c>
      <c r="F1679" s="3">
        <v>446</v>
      </c>
      <c r="G1679" s="3">
        <v>446</v>
      </c>
      <c r="H1679" s="3">
        <v>1</v>
      </c>
      <c r="I1679" s="3" t="s">
        <v>309</v>
      </c>
      <c r="J1679" s="3" t="s">
        <v>42</v>
      </c>
      <c r="K1679" s="3">
        <v>46</v>
      </c>
      <c r="L1679" s="3">
        <v>170</v>
      </c>
      <c r="M1679" s="3" t="s">
        <v>1144</v>
      </c>
      <c r="N1679" s="158" t="s">
        <v>36</v>
      </c>
      <c r="O1679" s="3"/>
    </row>
    <row r="1680" spans="1:15" ht="15" customHeight="1">
      <c r="A1680" s="3"/>
      <c r="B1680" s="162">
        <v>60000001115</v>
      </c>
      <c r="C1680" s="158" t="s">
        <v>154</v>
      </c>
      <c r="D1680" s="158" t="s">
        <v>20</v>
      </c>
      <c r="E1680" s="3" t="s">
        <v>2029</v>
      </c>
      <c r="F1680" s="3">
        <v>306</v>
      </c>
      <c r="G1680" s="3">
        <v>306</v>
      </c>
      <c r="H1680" s="3">
        <v>1</v>
      </c>
      <c r="I1680" s="3" t="s">
        <v>309</v>
      </c>
      <c r="J1680" s="3" t="s">
        <v>42</v>
      </c>
      <c r="K1680" s="3" t="s">
        <v>858</v>
      </c>
      <c r="L1680" s="3">
        <v>100</v>
      </c>
      <c r="M1680" s="3" t="s">
        <v>1048</v>
      </c>
      <c r="N1680" s="158" t="s">
        <v>36</v>
      </c>
      <c r="O1680" s="3"/>
    </row>
    <row r="1681" spans="1:15" ht="15" customHeight="1">
      <c r="A1681" s="3"/>
      <c r="B1681" s="162">
        <v>60000001114</v>
      </c>
      <c r="C1681" s="158" t="s">
        <v>64</v>
      </c>
      <c r="D1681" s="158" t="s">
        <v>20</v>
      </c>
      <c r="E1681" s="3" t="s">
        <v>2027</v>
      </c>
      <c r="F1681" s="3">
        <v>564</v>
      </c>
      <c r="G1681" s="3">
        <v>564</v>
      </c>
      <c r="H1681" s="3">
        <v>1</v>
      </c>
      <c r="I1681" s="3" t="s">
        <v>309</v>
      </c>
      <c r="J1681" s="3" t="s">
        <v>42</v>
      </c>
      <c r="K1681" s="3" t="s">
        <v>810</v>
      </c>
      <c r="L1681" s="3">
        <v>220</v>
      </c>
      <c r="M1681" s="3" t="s">
        <v>1048</v>
      </c>
      <c r="N1681" s="158" t="s">
        <v>36</v>
      </c>
      <c r="O1681" s="3"/>
    </row>
    <row r="1682" spans="1:15" ht="15" customHeight="1">
      <c r="A1682" s="3"/>
      <c r="B1682" s="162">
        <v>60000001117</v>
      </c>
      <c r="C1682" s="158" t="s">
        <v>64</v>
      </c>
      <c r="D1682" s="158" t="s">
        <v>20</v>
      </c>
      <c r="E1682" s="3" t="s">
        <v>2027</v>
      </c>
      <c r="F1682" s="3">
        <v>544</v>
      </c>
      <c r="G1682" s="3">
        <v>544</v>
      </c>
      <c r="H1682" s="3">
        <v>1</v>
      </c>
      <c r="I1682" s="3" t="s">
        <v>309</v>
      </c>
      <c r="J1682" s="3" t="s">
        <v>42</v>
      </c>
      <c r="K1682" s="3" t="s">
        <v>810</v>
      </c>
      <c r="L1682" s="3">
        <v>170</v>
      </c>
      <c r="M1682" s="3" t="s">
        <v>1063</v>
      </c>
      <c r="N1682" s="158" t="s">
        <v>36</v>
      </c>
      <c r="O1682" s="3"/>
    </row>
    <row r="1683" spans="1:15" ht="15" customHeight="1">
      <c r="A1683" s="3"/>
      <c r="B1683" s="162">
        <v>60000001109</v>
      </c>
      <c r="C1683" s="158" t="s">
        <v>64</v>
      </c>
      <c r="D1683" s="158" t="s">
        <v>20</v>
      </c>
      <c r="E1683" s="3" t="s">
        <v>2027</v>
      </c>
      <c r="F1683" s="3">
        <v>394</v>
      </c>
      <c r="G1683" s="3">
        <v>394</v>
      </c>
      <c r="H1683" s="3">
        <v>1</v>
      </c>
      <c r="I1683" s="3" t="s">
        <v>309</v>
      </c>
      <c r="J1683" s="3" t="s">
        <v>42</v>
      </c>
      <c r="K1683" s="3" t="s">
        <v>858</v>
      </c>
      <c r="L1683" s="3">
        <v>160</v>
      </c>
      <c r="M1683" s="3" t="s">
        <v>1063</v>
      </c>
      <c r="N1683" s="158" t="s">
        <v>36</v>
      </c>
      <c r="O1683" s="3"/>
    </row>
    <row r="1684" spans="1:15" ht="15" customHeight="1">
      <c r="A1684" s="3"/>
      <c r="B1684" s="162">
        <v>60000001119</v>
      </c>
      <c r="C1684" s="158" t="s">
        <v>64</v>
      </c>
      <c r="D1684" s="158" t="s">
        <v>20</v>
      </c>
      <c r="E1684" s="3" t="s">
        <v>2027</v>
      </c>
      <c r="F1684" s="3">
        <v>426</v>
      </c>
      <c r="G1684" s="3">
        <v>426</v>
      </c>
      <c r="H1684" s="3">
        <v>1</v>
      </c>
      <c r="I1684" s="3" t="s">
        <v>309</v>
      </c>
      <c r="J1684" s="3" t="s">
        <v>42</v>
      </c>
      <c r="K1684" s="3" t="s">
        <v>810</v>
      </c>
      <c r="L1684" s="3">
        <v>170</v>
      </c>
      <c r="M1684" s="3" t="s">
        <v>1204</v>
      </c>
      <c r="N1684" s="158" t="s">
        <v>36</v>
      </c>
      <c r="O1684" s="3"/>
    </row>
    <row r="1685" spans="1:15" ht="15" customHeight="1">
      <c r="A1685" s="3"/>
      <c r="B1685" s="3">
        <v>60000001083</v>
      </c>
      <c r="C1685" s="158" t="s">
        <v>50</v>
      </c>
      <c r="D1685" s="158" t="s">
        <v>20</v>
      </c>
      <c r="E1685" s="3" t="s">
        <v>2027</v>
      </c>
      <c r="F1685" s="3">
        <v>292</v>
      </c>
      <c r="G1685" s="3">
        <v>292</v>
      </c>
      <c r="H1685" s="3">
        <v>1</v>
      </c>
      <c r="I1685" s="3" t="s">
        <v>309</v>
      </c>
      <c r="J1685" s="3" t="s">
        <v>42</v>
      </c>
      <c r="K1685" s="3" t="s">
        <v>858</v>
      </c>
      <c r="L1685" s="3">
        <v>80</v>
      </c>
      <c r="M1685" s="3" t="s">
        <v>1052</v>
      </c>
      <c r="N1685" s="158" t="s">
        <v>200</v>
      </c>
      <c r="O1685" s="3"/>
    </row>
    <row r="1686" spans="1:15" ht="15" customHeight="1">
      <c r="A1686" s="3"/>
      <c r="B1686" s="3">
        <v>60000001082</v>
      </c>
      <c r="C1686" s="158" t="s">
        <v>64</v>
      </c>
      <c r="D1686" s="158" t="s">
        <v>20</v>
      </c>
      <c r="E1686" s="3" t="s">
        <v>2027</v>
      </c>
      <c r="F1686" s="3">
        <v>314</v>
      </c>
      <c r="G1686" s="3">
        <v>314</v>
      </c>
      <c r="H1686" s="3">
        <v>1</v>
      </c>
      <c r="I1686" s="3" t="s">
        <v>309</v>
      </c>
      <c r="J1686" s="3" t="s">
        <v>42</v>
      </c>
      <c r="K1686" s="3" t="s">
        <v>858</v>
      </c>
      <c r="L1686" s="3">
        <v>100</v>
      </c>
      <c r="M1686" s="3" t="s">
        <v>1046</v>
      </c>
      <c r="N1686" s="158" t="s">
        <v>13</v>
      </c>
      <c r="O1686" s="3"/>
    </row>
    <row r="1687" spans="1:15" ht="15" customHeight="1">
      <c r="A1687" s="3"/>
      <c r="B1687" s="3">
        <v>60000001080</v>
      </c>
      <c r="C1687" s="158" t="s">
        <v>64</v>
      </c>
      <c r="D1687" s="158" t="s">
        <v>20</v>
      </c>
      <c r="E1687" s="3" t="s">
        <v>2027</v>
      </c>
      <c r="F1687" s="3">
        <v>644</v>
      </c>
      <c r="G1687" s="3">
        <v>644</v>
      </c>
      <c r="H1687" s="3">
        <v>1</v>
      </c>
      <c r="I1687" s="3" t="s">
        <v>309</v>
      </c>
      <c r="J1687" s="3" t="s">
        <v>42</v>
      </c>
      <c r="K1687" s="3" t="s">
        <v>858</v>
      </c>
      <c r="L1687" s="3">
        <v>200</v>
      </c>
      <c r="M1687" s="3" t="s">
        <v>1200</v>
      </c>
      <c r="N1687" s="158" t="s">
        <v>36</v>
      </c>
      <c r="O1687" s="3"/>
    </row>
    <row r="1688" spans="1:15" ht="15" customHeight="1">
      <c r="A1688" s="3"/>
      <c r="B1688" s="3">
        <v>60000001077</v>
      </c>
      <c r="C1688" s="158" t="s">
        <v>64</v>
      </c>
      <c r="D1688" s="158" t="s">
        <v>20</v>
      </c>
      <c r="E1688" s="3" t="s">
        <v>2027</v>
      </c>
      <c r="F1688" s="3">
        <v>440</v>
      </c>
      <c r="G1688" s="3">
        <v>440</v>
      </c>
      <c r="H1688" s="3">
        <v>1</v>
      </c>
      <c r="I1688" s="3" t="s">
        <v>309</v>
      </c>
      <c r="J1688" s="3" t="s">
        <v>42</v>
      </c>
      <c r="K1688" s="3" t="s">
        <v>810</v>
      </c>
      <c r="L1688" s="3">
        <v>170</v>
      </c>
      <c r="M1688" s="3" t="s">
        <v>1063</v>
      </c>
      <c r="N1688" s="158" t="s">
        <v>36</v>
      </c>
      <c r="O1688" s="3"/>
    </row>
    <row r="1689" spans="1:15" ht="15" customHeight="1">
      <c r="A1689" s="3"/>
      <c r="B1689" s="3">
        <v>60000001084</v>
      </c>
      <c r="C1689" s="158" t="s">
        <v>183</v>
      </c>
      <c r="D1689" s="158" t="s">
        <v>20</v>
      </c>
      <c r="E1689" s="3" t="s">
        <v>2027</v>
      </c>
      <c r="F1689" s="3">
        <v>592</v>
      </c>
      <c r="G1689" s="3">
        <v>592</v>
      </c>
      <c r="H1689" s="3">
        <v>1</v>
      </c>
      <c r="I1689" s="3" t="s">
        <v>309</v>
      </c>
      <c r="J1689" s="3" t="s">
        <v>42</v>
      </c>
      <c r="K1689" s="3" t="s">
        <v>828</v>
      </c>
      <c r="L1689" s="3">
        <v>220</v>
      </c>
      <c r="M1689" s="3" t="s">
        <v>1077</v>
      </c>
      <c r="N1689" s="158" t="s">
        <v>36</v>
      </c>
      <c r="O1689" s="3"/>
    </row>
    <row r="1690" spans="1:15" ht="15" customHeight="1">
      <c r="A1690" s="3"/>
      <c r="B1690" s="3">
        <v>60000001081</v>
      </c>
      <c r="C1690" s="158" t="s">
        <v>64</v>
      </c>
      <c r="D1690" s="158" t="s">
        <v>20</v>
      </c>
      <c r="E1690" s="3" t="s">
        <v>2027</v>
      </c>
      <c r="F1690" s="3">
        <v>422</v>
      </c>
      <c r="G1690" s="3">
        <v>422</v>
      </c>
      <c r="H1690" s="3">
        <v>1</v>
      </c>
      <c r="I1690" s="3" t="s">
        <v>309</v>
      </c>
      <c r="J1690" s="3" t="s">
        <v>42</v>
      </c>
      <c r="K1690" s="3" t="s">
        <v>828</v>
      </c>
      <c r="L1690" s="3">
        <v>90</v>
      </c>
      <c r="M1690" s="3" t="s">
        <v>1046</v>
      </c>
      <c r="N1690" s="158" t="s">
        <v>149</v>
      </c>
      <c r="O1690" s="3"/>
    </row>
    <row r="1691" spans="1:15" ht="15" customHeight="1">
      <c r="A1691" s="3"/>
      <c r="B1691" s="3">
        <v>60000001078</v>
      </c>
      <c r="C1691" s="158" t="s">
        <v>64</v>
      </c>
      <c r="D1691" s="158" t="s">
        <v>20</v>
      </c>
      <c r="E1691" s="3" t="s">
        <v>2027</v>
      </c>
      <c r="F1691" s="3">
        <v>402</v>
      </c>
      <c r="G1691" s="3">
        <v>402</v>
      </c>
      <c r="H1691" s="3">
        <v>1</v>
      </c>
      <c r="I1691" s="3" t="s">
        <v>309</v>
      </c>
      <c r="J1691" s="3" t="s">
        <v>42</v>
      </c>
      <c r="K1691" s="3" t="s">
        <v>810</v>
      </c>
      <c r="L1691" s="3">
        <v>130</v>
      </c>
      <c r="M1691" s="3" t="s">
        <v>1195</v>
      </c>
      <c r="N1691" s="158" t="s">
        <v>36</v>
      </c>
      <c r="O1691" s="3"/>
    </row>
    <row r="1692" spans="1:15" ht="15" customHeight="1">
      <c r="A1692" s="3"/>
      <c r="B1692" s="199">
        <v>60000001069</v>
      </c>
      <c r="C1692" s="158" t="s">
        <v>22</v>
      </c>
      <c r="D1692" s="158" t="s">
        <v>20</v>
      </c>
      <c r="E1692" s="199" t="s">
        <v>2027</v>
      </c>
      <c r="F1692" s="199">
        <v>302</v>
      </c>
      <c r="G1692" s="199">
        <v>302</v>
      </c>
      <c r="H1692" s="199">
        <v>1</v>
      </c>
      <c r="I1692" s="199" t="s">
        <v>309</v>
      </c>
      <c r="J1692" s="199" t="s">
        <v>42</v>
      </c>
      <c r="K1692" s="199" t="s">
        <v>828</v>
      </c>
      <c r="L1692" s="199">
        <v>110</v>
      </c>
      <c r="M1692" s="199" t="s">
        <v>1077</v>
      </c>
      <c r="N1692" s="158" t="s">
        <v>181</v>
      </c>
      <c r="O1692" s="3"/>
    </row>
    <row r="1693" spans="1:15" ht="15" customHeight="1">
      <c r="A1693" s="3"/>
      <c r="B1693" s="199">
        <v>60000001072</v>
      </c>
      <c r="C1693" s="158" t="s">
        <v>154</v>
      </c>
      <c r="D1693" s="158" t="s">
        <v>20</v>
      </c>
      <c r="E1693" s="199" t="s">
        <v>2029</v>
      </c>
      <c r="F1693" s="199">
        <v>480</v>
      </c>
      <c r="G1693" s="199">
        <v>480</v>
      </c>
      <c r="H1693" s="199">
        <v>1</v>
      </c>
      <c r="I1693" s="199" t="s">
        <v>309</v>
      </c>
      <c r="J1693" s="199" t="s">
        <v>42</v>
      </c>
      <c r="K1693" s="199" t="s">
        <v>858</v>
      </c>
      <c r="L1693" s="199">
        <v>150</v>
      </c>
      <c r="M1693" s="199" t="s">
        <v>1053</v>
      </c>
      <c r="N1693" s="158" t="s">
        <v>203</v>
      </c>
      <c r="O1693" s="3"/>
    </row>
    <row r="1694" spans="1:15" ht="15" customHeight="1">
      <c r="A1694" s="3"/>
      <c r="B1694" s="3">
        <v>60000001086</v>
      </c>
      <c r="C1694" s="158" t="s">
        <v>154</v>
      </c>
      <c r="D1694" s="158" t="s">
        <v>20</v>
      </c>
      <c r="E1694" s="3" t="s">
        <v>2029</v>
      </c>
      <c r="F1694" s="3">
        <v>494</v>
      </c>
      <c r="G1694" s="3">
        <v>494</v>
      </c>
      <c r="H1694" s="3">
        <v>1</v>
      </c>
      <c r="I1694" s="3" t="s">
        <v>309</v>
      </c>
      <c r="J1694" s="3" t="s">
        <v>42</v>
      </c>
      <c r="K1694" s="3" t="s">
        <v>858</v>
      </c>
      <c r="L1694" s="3">
        <v>180</v>
      </c>
      <c r="M1694" s="3" t="s">
        <v>1063</v>
      </c>
      <c r="N1694" s="158" t="s">
        <v>36</v>
      </c>
      <c r="O1694" s="3"/>
    </row>
    <row r="1695" spans="1:15" ht="15" customHeight="1">
      <c r="A1695" s="3"/>
      <c r="B1695" s="3">
        <v>60000001085</v>
      </c>
      <c r="C1695" s="158" t="s">
        <v>64</v>
      </c>
      <c r="D1695" s="158" t="s">
        <v>20</v>
      </c>
      <c r="E1695" s="3" t="s">
        <v>2029</v>
      </c>
      <c r="F1695" s="3">
        <v>298</v>
      </c>
      <c r="G1695" s="3">
        <v>298</v>
      </c>
      <c r="H1695" s="3">
        <v>1</v>
      </c>
      <c r="I1695" s="3" t="s">
        <v>309</v>
      </c>
      <c r="J1695" s="3" t="s">
        <v>42</v>
      </c>
      <c r="K1695" s="3" t="s">
        <v>810</v>
      </c>
      <c r="L1695" s="3">
        <v>130</v>
      </c>
      <c r="M1695" s="3" t="s">
        <v>1053</v>
      </c>
      <c r="N1695" s="158" t="s">
        <v>36</v>
      </c>
      <c r="O1695" s="3"/>
    </row>
    <row r="1696" spans="1:15" ht="15" customHeight="1">
      <c r="A1696" s="3"/>
      <c r="B1696" s="199">
        <v>60000001070</v>
      </c>
      <c r="C1696" s="158" t="s">
        <v>154</v>
      </c>
      <c r="D1696" s="158" t="s">
        <v>20</v>
      </c>
      <c r="E1696" s="199" t="s">
        <v>2029</v>
      </c>
      <c r="F1696" s="199">
        <v>658</v>
      </c>
      <c r="G1696" s="199">
        <v>658</v>
      </c>
      <c r="H1696" s="199">
        <v>1</v>
      </c>
      <c r="I1696" s="199" t="s">
        <v>309</v>
      </c>
      <c r="J1696" s="199" t="s">
        <v>42</v>
      </c>
      <c r="K1696" s="199">
        <v>46</v>
      </c>
      <c r="L1696" s="199">
        <v>170</v>
      </c>
      <c r="M1696" s="199" t="s">
        <v>1048</v>
      </c>
      <c r="N1696" s="158" t="s">
        <v>36</v>
      </c>
      <c r="O1696" s="3"/>
    </row>
    <row r="1697" spans="1:15" ht="15" customHeight="1">
      <c r="A1697" s="3"/>
      <c r="B1697" s="3">
        <v>60000001087</v>
      </c>
      <c r="C1697" s="158" t="s">
        <v>46</v>
      </c>
      <c r="D1697" s="158" t="s">
        <v>20</v>
      </c>
      <c r="E1697" s="3" t="s">
        <v>2027</v>
      </c>
      <c r="F1697" s="3">
        <v>180</v>
      </c>
      <c r="G1697" s="3">
        <v>180</v>
      </c>
      <c r="H1697" s="3">
        <v>1</v>
      </c>
      <c r="I1697" s="3" t="s">
        <v>309</v>
      </c>
      <c r="J1697" s="3" t="s">
        <v>42</v>
      </c>
      <c r="K1697" s="3">
        <v>54</v>
      </c>
      <c r="L1697" s="3">
        <v>70</v>
      </c>
      <c r="M1697" s="3" t="s">
        <v>1046</v>
      </c>
      <c r="N1697" s="158" t="s">
        <v>25</v>
      </c>
      <c r="O1697" s="3"/>
    </row>
    <row r="1698" spans="1:15" ht="15" customHeight="1">
      <c r="A1698" s="3"/>
      <c r="B1698" s="199">
        <v>60000001057</v>
      </c>
      <c r="C1698" s="158" t="s">
        <v>64</v>
      </c>
      <c r="D1698" s="158" t="s">
        <v>20</v>
      </c>
      <c r="E1698" s="199" t="s">
        <v>2029</v>
      </c>
      <c r="F1698" s="199">
        <v>340</v>
      </c>
      <c r="G1698" s="199">
        <v>340</v>
      </c>
      <c r="H1698" s="199">
        <v>1</v>
      </c>
      <c r="I1698" s="199" t="s">
        <v>309</v>
      </c>
      <c r="J1698" s="199" t="s">
        <v>42</v>
      </c>
      <c r="K1698" s="199">
        <v>52</v>
      </c>
      <c r="L1698" s="199">
        <v>150</v>
      </c>
      <c r="M1698" s="199" t="s">
        <v>1038</v>
      </c>
      <c r="N1698" s="158" t="s">
        <v>36</v>
      </c>
      <c r="O1698" s="3"/>
    </row>
    <row r="1699" spans="1:15" ht="15" customHeight="1">
      <c r="A1699" s="3"/>
      <c r="B1699" s="199">
        <v>60000001059</v>
      </c>
      <c r="C1699" s="158" t="s">
        <v>64</v>
      </c>
      <c r="D1699" s="158" t="s">
        <v>20</v>
      </c>
      <c r="E1699" s="199" t="s">
        <v>2029</v>
      </c>
      <c r="F1699" s="199">
        <v>288</v>
      </c>
      <c r="G1699" s="199">
        <v>288</v>
      </c>
      <c r="H1699" s="199">
        <v>1</v>
      </c>
      <c r="I1699" s="199" t="s">
        <v>309</v>
      </c>
      <c r="J1699" s="199" t="s">
        <v>42</v>
      </c>
      <c r="K1699" s="199">
        <v>46</v>
      </c>
      <c r="L1699" s="199">
        <v>150</v>
      </c>
      <c r="M1699" s="199" t="s">
        <v>1038</v>
      </c>
      <c r="N1699" s="158" t="s">
        <v>36</v>
      </c>
      <c r="O1699" s="3"/>
    </row>
    <row r="1700" spans="1:15" ht="15" customHeight="1">
      <c r="A1700" s="3"/>
      <c r="B1700" s="162">
        <v>60000001108</v>
      </c>
      <c r="C1700" s="158" t="s">
        <v>154</v>
      </c>
      <c r="D1700" s="158" t="s">
        <v>20</v>
      </c>
      <c r="E1700" s="3" t="s">
        <v>2027</v>
      </c>
      <c r="F1700" s="3">
        <v>324</v>
      </c>
      <c r="G1700" s="3">
        <v>324</v>
      </c>
      <c r="H1700" s="3">
        <v>1</v>
      </c>
      <c r="I1700" s="3" t="s">
        <v>309</v>
      </c>
      <c r="J1700" s="3" t="s">
        <v>42</v>
      </c>
      <c r="K1700" s="3" t="s">
        <v>858</v>
      </c>
      <c r="L1700" s="3">
        <v>150</v>
      </c>
      <c r="M1700" s="3" t="s">
        <v>1144</v>
      </c>
      <c r="N1700" s="158" t="s">
        <v>181</v>
      </c>
      <c r="O1700" s="3"/>
    </row>
    <row r="1701" spans="1:15" ht="15" customHeight="1">
      <c r="A1701" s="3"/>
      <c r="B1701" s="162">
        <v>60000001126</v>
      </c>
      <c r="C1701" s="158" t="s">
        <v>62</v>
      </c>
      <c r="D1701" s="158" t="s">
        <v>20</v>
      </c>
      <c r="E1701" s="3" t="s">
        <v>2026</v>
      </c>
      <c r="F1701" s="3">
        <v>1106</v>
      </c>
      <c r="G1701" s="3">
        <v>1106</v>
      </c>
      <c r="H1701" s="3">
        <v>1</v>
      </c>
      <c r="I1701" s="3" t="s">
        <v>309</v>
      </c>
      <c r="J1701" s="3" t="s">
        <v>42</v>
      </c>
      <c r="K1701" s="3" t="s">
        <v>810</v>
      </c>
      <c r="L1701" s="3">
        <v>180</v>
      </c>
      <c r="M1701" s="3" t="s">
        <v>1046</v>
      </c>
      <c r="N1701" s="158" t="s">
        <v>36</v>
      </c>
      <c r="O1701" s="3"/>
    </row>
    <row r="1702" spans="1:15" ht="15" customHeight="1">
      <c r="A1702" s="199"/>
      <c r="B1702" s="199" t="s">
        <v>1219</v>
      </c>
      <c r="C1702" s="158" t="s">
        <v>64</v>
      </c>
      <c r="D1702" s="158" t="s">
        <v>20</v>
      </c>
      <c r="E1702" s="199" t="s">
        <v>2027</v>
      </c>
      <c r="F1702" s="199">
        <v>276</v>
      </c>
      <c r="G1702" s="199">
        <v>276</v>
      </c>
      <c r="H1702" s="199">
        <v>1</v>
      </c>
      <c r="I1702" s="199" t="s">
        <v>309</v>
      </c>
      <c r="J1702" s="199" t="s">
        <v>42</v>
      </c>
      <c r="K1702" s="199">
        <v>50</v>
      </c>
      <c r="L1702" s="199">
        <v>130</v>
      </c>
      <c r="M1702" s="199" t="s">
        <v>1040</v>
      </c>
      <c r="N1702" s="158" t="s">
        <v>25</v>
      </c>
      <c r="O1702" s="199"/>
    </row>
    <row r="1703" spans="1:15" ht="15" customHeight="1">
      <c r="A1703" s="199"/>
      <c r="B1703" s="199" t="s">
        <v>1220</v>
      </c>
      <c r="C1703" s="158" t="s">
        <v>22</v>
      </c>
      <c r="D1703" s="158" t="s">
        <v>20</v>
      </c>
      <c r="E1703" s="199" t="s">
        <v>2027</v>
      </c>
      <c r="F1703" s="199">
        <v>256</v>
      </c>
      <c r="G1703" s="199">
        <v>256</v>
      </c>
      <c r="H1703" s="199">
        <v>1</v>
      </c>
      <c r="I1703" s="199" t="s">
        <v>309</v>
      </c>
      <c r="J1703" s="199" t="s">
        <v>42</v>
      </c>
      <c r="K1703" s="199" t="s">
        <v>810</v>
      </c>
      <c r="L1703" s="199">
        <v>80</v>
      </c>
      <c r="M1703" s="199" t="s">
        <v>1063</v>
      </c>
      <c r="N1703" s="158" t="s">
        <v>36</v>
      </c>
      <c r="O1703" s="199"/>
    </row>
    <row r="1704" spans="1:15" ht="15" customHeight="1">
      <c r="A1704" s="199"/>
      <c r="B1704" s="199" t="s">
        <v>1221</v>
      </c>
      <c r="C1704" s="158" t="s">
        <v>22</v>
      </c>
      <c r="D1704" s="158" t="s">
        <v>20</v>
      </c>
      <c r="E1704" s="199" t="s">
        <v>2029</v>
      </c>
      <c r="F1704" s="199">
        <v>414</v>
      </c>
      <c r="G1704" s="199">
        <v>414</v>
      </c>
      <c r="H1704" s="199">
        <v>1</v>
      </c>
      <c r="I1704" s="199" t="s">
        <v>309</v>
      </c>
      <c r="J1704" s="199" t="s">
        <v>42</v>
      </c>
      <c r="K1704" s="199">
        <v>52</v>
      </c>
      <c r="L1704" s="199">
        <v>90</v>
      </c>
      <c r="M1704" s="199" t="s">
        <v>1045</v>
      </c>
      <c r="N1704" s="158" t="s">
        <v>36</v>
      </c>
      <c r="O1704" s="199"/>
    </row>
    <row r="1705" spans="1:15" ht="15" customHeight="1">
      <c r="A1705" s="199"/>
      <c r="B1705" s="199" t="s">
        <v>1222</v>
      </c>
      <c r="C1705" s="158" t="s">
        <v>62</v>
      </c>
      <c r="D1705" s="158" t="s">
        <v>20</v>
      </c>
      <c r="E1705" s="199" t="s">
        <v>2026</v>
      </c>
      <c r="F1705" s="199">
        <v>984</v>
      </c>
      <c r="G1705" s="199">
        <v>984</v>
      </c>
      <c r="H1705" s="199">
        <v>1</v>
      </c>
      <c r="I1705" s="199" t="s">
        <v>309</v>
      </c>
      <c r="J1705" s="199" t="s">
        <v>42</v>
      </c>
      <c r="K1705" s="199" t="s">
        <v>825</v>
      </c>
      <c r="L1705" s="199">
        <v>180</v>
      </c>
      <c r="M1705" s="199" t="s">
        <v>1045</v>
      </c>
      <c r="N1705" s="158" t="s">
        <v>36</v>
      </c>
      <c r="O1705" s="199"/>
    </row>
    <row r="1706" spans="1:15" ht="15" customHeight="1">
      <c r="A1706" s="199"/>
      <c r="B1706" s="199" t="s">
        <v>1223</v>
      </c>
      <c r="C1706" s="158" t="s">
        <v>154</v>
      </c>
      <c r="D1706" s="158" t="s">
        <v>20</v>
      </c>
      <c r="E1706" s="199" t="s">
        <v>2029</v>
      </c>
      <c r="F1706" s="199">
        <v>426</v>
      </c>
      <c r="G1706" s="199">
        <v>426</v>
      </c>
      <c r="H1706" s="199">
        <v>1</v>
      </c>
      <c r="I1706" s="199" t="s">
        <v>309</v>
      </c>
      <c r="J1706" s="199" t="s">
        <v>42</v>
      </c>
      <c r="K1706" s="199" t="s">
        <v>810</v>
      </c>
      <c r="L1706" s="199">
        <v>130</v>
      </c>
      <c r="M1706" s="199" t="s">
        <v>1045</v>
      </c>
      <c r="N1706" s="158" t="s">
        <v>36</v>
      </c>
      <c r="O1706" s="199"/>
    </row>
    <row r="1707" spans="1:15" ht="15" customHeight="1">
      <c r="A1707" s="199"/>
      <c r="B1707" s="199" t="s">
        <v>1224</v>
      </c>
      <c r="C1707" s="158" t="s">
        <v>62</v>
      </c>
      <c r="D1707" s="158" t="s">
        <v>20</v>
      </c>
      <c r="E1707" s="199" t="s">
        <v>2029</v>
      </c>
      <c r="F1707" s="199">
        <v>192</v>
      </c>
      <c r="G1707" s="199">
        <v>192</v>
      </c>
      <c r="H1707" s="199">
        <v>1</v>
      </c>
      <c r="I1707" s="199" t="s">
        <v>309</v>
      </c>
      <c r="J1707" s="199" t="s">
        <v>42</v>
      </c>
      <c r="K1707" s="199" t="s">
        <v>858</v>
      </c>
      <c r="L1707" s="199">
        <v>80</v>
      </c>
      <c r="M1707" s="199" t="s">
        <v>1108</v>
      </c>
      <c r="N1707" s="158" t="s">
        <v>36</v>
      </c>
      <c r="O1707" s="199"/>
    </row>
    <row r="1708" spans="1:15" ht="15" customHeight="1">
      <c r="A1708" s="199"/>
      <c r="B1708" s="199" t="s">
        <v>1225</v>
      </c>
      <c r="C1708" s="158" t="s">
        <v>155</v>
      </c>
      <c r="D1708" s="158" t="s">
        <v>20</v>
      </c>
      <c r="E1708" s="199" t="s">
        <v>2027</v>
      </c>
      <c r="F1708" s="199">
        <v>220</v>
      </c>
      <c r="G1708" s="199">
        <v>220</v>
      </c>
      <c r="H1708" s="199">
        <v>1</v>
      </c>
      <c r="I1708" s="199" t="s">
        <v>309</v>
      </c>
      <c r="J1708" s="199" t="s">
        <v>42</v>
      </c>
      <c r="K1708" s="199" t="s">
        <v>858</v>
      </c>
      <c r="L1708" s="199">
        <v>110</v>
      </c>
      <c r="M1708" s="199" t="s">
        <v>1033</v>
      </c>
      <c r="N1708" s="158" t="s">
        <v>149</v>
      </c>
      <c r="O1708" s="199"/>
    </row>
    <row r="1709" spans="1:15" ht="15" customHeight="1">
      <c r="A1709" s="199"/>
      <c r="B1709" s="199" t="s">
        <v>1226</v>
      </c>
      <c r="C1709" s="158" t="s">
        <v>64</v>
      </c>
      <c r="D1709" s="158" t="s">
        <v>20</v>
      </c>
      <c r="E1709" s="199" t="s">
        <v>2027</v>
      </c>
      <c r="F1709" s="199">
        <v>566</v>
      </c>
      <c r="G1709" s="199">
        <v>566</v>
      </c>
      <c r="H1709" s="199">
        <v>1</v>
      </c>
      <c r="I1709" s="199" t="s">
        <v>309</v>
      </c>
      <c r="J1709" s="199" t="s">
        <v>42</v>
      </c>
      <c r="K1709" s="199" t="s">
        <v>821</v>
      </c>
      <c r="L1709" s="199">
        <v>200</v>
      </c>
      <c r="M1709" s="199" t="s">
        <v>1108</v>
      </c>
      <c r="N1709" s="158" t="s">
        <v>36</v>
      </c>
      <c r="O1709" s="199"/>
    </row>
    <row r="1710" spans="1:15" ht="15" customHeight="1">
      <c r="A1710" s="199"/>
      <c r="B1710" s="199" t="s">
        <v>1227</v>
      </c>
      <c r="C1710" s="158" t="s">
        <v>22</v>
      </c>
      <c r="D1710" s="158" t="s">
        <v>20</v>
      </c>
      <c r="E1710" s="199" t="s">
        <v>2027</v>
      </c>
      <c r="F1710" s="199">
        <v>262</v>
      </c>
      <c r="G1710" s="199">
        <v>262</v>
      </c>
      <c r="H1710" s="199">
        <v>1</v>
      </c>
      <c r="I1710" s="199" t="s">
        <v>309</v>
      </c>
      <c r="J1710" s="199" t="s">
        <v>42</v>
      </c>
      <c r="K1710" s="199" t="s">
        <v>858</v>
      </c>
      <c r="L1710" s="199">
        <v>110</v>
      </c>
      <c r="M1710" s="199" t="s">
        <v>1144</v>
      </c>
      <c r="N1710" s="158" t="s">
        <v>181</v>
      </c>
      <c r="O1710" s="199"/>
    </row>
    <row r="1711" spans="1:15" ht="15" customHeight="1">
      <c r="A1711" s="199"/>
      <c r="B1711" s="199" t="s">
        <v>1228</v>
      </c>
      <c r="C1711" s="158" t="s">
        <v>154</v>
      </c>
      <c r="D1711" s="158" t="s">
        <v>20</v>
      </c>
      <c r="E1711" s="199" t="s">
        <v>2026</v>
      </c>
      <c r="F1711" s="199">
        <v>608</v>
      </c>
      <c r="G1711" s="199">
        <v>608</v>
      </c>
      <c r="H1711" s="199">
        <v>1</v>
      </c>
      <c r="I1711" s="199" t="s">
        <v>309</v>
      </c>
      <c r="J1711" s="199" t="s">
        <v>42</v>
      </c>
      <c r="K1711" s="199" t="s">
        <v>858</v>
      </c>
      <c r="L1711" s="199">
        <v>110</v>
      </c>
      <c r="M1711" s="199" t="s">
        <v>1063</v>
      </c>
      <c r="N1711" s="158" t="s">
        <v>36</v>
      </c>
      <c r="O1711" s="199"/>
    </row>
    <row r="1712" spans="1:15" ht="15" customHeight="1">
      <c r="A1712" s="199"/>
      <c r="B1712" s="199" t="s">
        <v>1229</v>
      </c>
      <c r="C1712" s="158" t="s">
        <v>14</v>
      </c>
      <c r="D1712" s="158" t="s">
        <v>20</v>
      </c>
      <c r="E1712" s="199" t="s">
        <v>2029</v>
      </c>
      <c r="F1712" s="199">
        <v>336</v>
      </c>
      <c r="G1712" s="199">
        <v>336</v>
      </c>
      <c r="H1712" s="199">
        <v>1</v>
      </c>
      <c r="I1712" s="199" t="s">
        <v>309</v>
      </c>
      <c r="J1712" s="199" t="s">
        <v>42</v>
      </c>
      <c r="K1712" s="199" t="s">
        <v>858</v>
      </c>
      <c r="L1712" s="199">
        <v>110</v>
      </c>
      <c r="M1712" s="199" t="s">
        <v>1144</v>
      </c>
      <c r="N1712" s="158" t="s">
        <v>117</v>
      </c>
      <c r="O1712" s="199"/>
    </row>
    <row r="1713" spans="1:15" ht="15" customHeight="1">
      <c r="A1713" s="199"/>
      <c r="B1713" s="199" t="s">
        <v>1230</v>
      </c>
      <c r="C1713" s="158" t="s">
        <v>22</v>
      </c>
      <c r="D1713" s="158" t="s">
        <v>20</v>
      </c>
      <c r="E1713" s="199" t="s">
        <v>2029</v>
      </c>
      <c r="F1713" s="199">
        <v>482</v>
      </c>
      <c r="G1713" s="199">
        <v>482</v>
      </c>
      <c r="H1713" s="199">
        <v>1</v>
      </c>
      <c r="I1713" s="199" t="s">
        <v>309</v>
      </c>
      <c r="J1713" s="199" t="s">
        <v>42</v>
      </c>
      <c r="K1713" s="199">
        <v>46</v>
      </c>
      <c r="L1713" s="199">
        <v>200</v>
      </c>
      <c r="M1713" s="199" t="s">
        <v>1155</v>
      </c>
      <c r="N1713" s="158" t="s">
        <v>36</v>
      </c>
      <c r="O1713" s="199"/>
    </row>
    <row r="1714" spans="1:15" ht="15" customHeight="1">
      <c r="A1714" s="199"/>
      <c r="B1714" s="199" t="s">
        <v>1231</v>
      </c>
      <c r="C1714" s="158" t="s">
        <v>329</v>
      </c>
      <c r="D1714" s="158" t="s">
        <v>20</v>
      </c>
      <c r="E1714" s="199" t="s">
        <v>2027</v>
      </c>
      <c r="F1714" s="199">
        <v>228</v>
      </c>
      <c r="G1714" s="199">
        <v>228</v>
      </c>
      <c r="H1714" s="199">
        <v>1</v>
      </c>
      <c r="I1714" s="199" t="s">
        <v>309</v>
      </c>
      <c r="J1714" s="199" t="s">
        <v>42</v>
      </c>
      <c r="K1714" s="199" t="s">
        <v>825</v>
      </c>
      <c r="L1714" s="199">
        <v>80</v>
      </c>
      <c r="M1714" s="199" t="s">
        <v>1155</v>
      </c>
      <c r="N1714" s="158" t="s">
        <v>36</v>
      </c>
      <c r="O1714" s="199"/>
    </row>
    <row r="1715" spans="1:15" ht="15" customHeight="1">
      <c r="A1715" s="199"/>
      <c r="B1715" s="199" t="s">
        <v>1232</v>
      </c>
      <c r="C1715" s="158" t="s">
        <v>64</v>
      </c>
      <c r="D1715" s="158" t="s">
        <v>20</v>
      </c>
      <c r="E1715" s="199" t="s">
        <v>2029</v>
      </c>
      <c r="F1715" s="199">
        <v>478</v>
      </c>
      <c r="G1715" s="199">
        <v>478</v>
      </c>
      <c r="H1715" s="199">
        <v>1</v>
      </c>
      <c r="I1715" s="199" t="s">
        <v>309</v>
      </c>
      <c r="J1715" s="199" t="s">
        <v>42</v>
      </c>
      <c r="K1715" s="199" t="s">
        <v>828</v>
      </c>
      <c r="L1715" s="199">
        <v>110</v>
      </c>
      <c r="M1715" s="199" t="s">
        <v>1155</v>
      </c>
      <c r="N1715" s="158" t="s">
        <v>36</v>
      </c>
      <c r="O1715" s="199"/>
    </row>
    <row r="1716" spans="1:15" ht="15" customHeight="1">
      <c r="A1716" s="199"/>
      <c r="B1716" s="199" t="s">
        <v>1233</v>
      </c>
      <c r="C1716" s="158" t="s">
        <v>328</v>
      </c>
      <c r="D1716" s="158" t="s">
        <v>20</v>
      </c>
      <c r="E1716" s="199" t="s">
        <v>2027</v>
      </c>
      <c r="F1716" s="199">
        <v>416</v>
      </c>
      <c r="G1716" s="199">
        <v>416</v>
      </c>
      <c r="H1716" s="199">
        <v>1</v>
      </c>
      <c r="I1716" s="199" t="s">
        <v>309</v>
      </c>
      <c r="J1716" s="199" t="s">
        <v>42</v>
      </c>
      <c r="K1716" s="199" t="s">
        <v>810</v>
      </c>
      <c r="L1716" s="199">
        <v>140</v>
      </c>
      <c r="M1716" s="199" t="s">
        <v>1048</v>
      </c>
      <c r="N1716" s="158" t="s">
        <v>149</v>
      </c>
      <c r="O1716" s="199"/>
    </row>
    <row r="1717" spans="1:15" ht="15" customHeight="1">
      <c r="A1717" s="199"/>
      <c r="B1717" s="199" t="s">
        <v>1234</v>
      </c>
      <c r="C1717" s="158" t="s">
        <v>329</v>
      </c>
      <c r="D1717" s="158" t="s">
        <v>20</v>
      </c>
      <c r="E1717" s="199" t="s">
        <v>2027</v>
      </c>
      <c r="F1717" s="199">
        <v>164</v>
      </c>
      <c r="G1717" s="199">
        <v>164</v>
      </c>
      <c r="H1717" s="199">
        <v>1</v>
      </c>
      <c r="I1717" s="199" t="s">
        <v>309</v>
      </c>
      <c r="J1717" s="199" t="s">
        <v>42</v>
      </c>
      <c r="K1717" s="199" t="s">
        <v>828</v>
      </c>
      <c r="L1717" s="199">
        <v>70</v>
      </c>
      <c r="M1717" s="199" t="s">
        <v>1149</v>
      </c>
      <c r="N1717" s="158" t="s">
        <v>149</v>
      </c>
      <c r="O1717" s="199"/>
    </row>
    <row r="1718" spans="1:15" ht="15" customHeight="1">
      <c r="A1718" s="199"/>
      <c r="B1718" s="199" t="s">
        <v>1235</v>
      </c>
      <c r="C1718" s="158" t="s">
        <v>69</v>
      </c>
      <c r="D1718" s="158" t="s">
        <v>20</v>
      </c>
      <c r="E1718" s="199" t="s">
        <v>2027</v>
      </c>
      <c r="F1718" s="199">
        <v>90</v>
      </c>
      <c r="G1718" s="199">
        <v>90</v>
      </c>
      <c r="H1718" s="199">
        <v>1</v>
      </c>
      <c r="I1718" s="199" t="s">
        <v>309</v>
      </c>
      <c r="J1718" s="199" t="s">
        <v>67</v>
      </c>
      <c r="K1718" s="199" t="s">
        <v>858</v>
      </c>
      <c r="L1718" s="199">
        <v>50</v>
      </c>
      <c r="M1718" s="199" t="s">
        <v>1204</v>
      </c>
      <c r="N1718" s="158" t="s">
        <v>170</v>
      </c>
      <c r="O1718" s="199"/>
    </row>
    <row r="1719" spans="1:15" ht="15" customHeight="1">
      <c r="A1719" s="199"/>
      <c r="B1719" s="199" t="s">
        <v>1236</v>
      </c>
      <c r="C1719" s="158" t="s">
        <v>14</v>
      </c>
      <c r="D1719" s="158" t="s">
        <v>20</v>
      </c>
      <c r="E1719" s="199" t="s">
        <v>2027</v>
      </c>
      <c r="F1719" s="199">
        <v>430</v>
      </c>
      <c r="G1719" s="199">
        <v>430</v>
      </c>
      <c r="H1719" s="199">
        <v>1</v>
      </c>
      <c r="I1719" s="199" t="s">
        <v>309</v>
      </c>
      <c r="J1719" s="199" t="s">
        <v>42</v>
      </c>
      <c r="K1719" s="199" t="s">
        <v>821</v>
      </c>
      <c r="L1719" s="199">
        <v>130</v>
      </c>
      <c r="M1719" s="199" t="s">
        <v>1063</v>
      </c>
      <c r="N1719" s="158" t="s">
        <v>36</v>
      </c>
      <c r="O1719" s="199"/>
    </row>
    <row r="1720" spans="1:15" ht="15" customHeight="1">
      <c r="A1720" s="199"/>
      <c r="B1720" s="199" t="s">
        <v>1237</v>
      </c>
      <c r="C1720" s="158" t="s">
        <v>22</v>
      </c>
      <c r="D1720" s="158" t="s">
        <v>20</v>
      </c>
      <c r="E1720" s="199" t="s">
        <v>2027</v>
      </c>
      <c r="F1720" s="199">
        <v>282</v>
      </c>
      <c r="G1720" s="199">
        <v>282</v>
      </c>
      <c r="H1720" s="199">
        <v>1</v>
      </c>
      <c r="I1720" s="199" t="s">
        <v>309</v>
      </c>
      <c r="J1720" s="199" t="s">
        <v>42</v>
      </c>
      <c r="K1720" s="199">
        <v>52</v>
      </c>
      <c r="L1720" s="199">
        <v>0</v>
      </c>
      <c r="M1720" s="199" t="s">
        <v>1033</v>
      </c>
      <c r="N1720" s="158" t="s">
        <v>149</v>
      </c>
      <c r="O1720" s="199"/>
    </row>
    <row r="1721" spans="1:15" ht="15" customHeight="1">
      <c r="A1721" s="199"/>
      <c r="B1721" s="199" t="s">
        <v>1238</v>
      </c>
      <c r="C1721" s="158" t="s">
        <v>22</v>
      </c>
      <c r="D1721" s="158" t="s">
        <v>20</v>
      </c>
      <c r="E1721" s="199" t="s">
        <v>2027</v>
      </c>
      <c r="F1721" s="199">
        <v>392</v>
      </c>
      <c r="G1721" s="199">
        <v>392</v>
      </c>
      <c r="H1721" s="199">
        <v>1</v>
      </c>
      <c r="I1721" s="199" t="s">
        <v>309</v>
      </c>
      <c r="J1721" s="199" t="s">
        <v>42</v>
      </c>
      <c r="K1721" s="199">
        <v>48</v>
      </c>
      <c r="L1721" s="199">
        <v>170</v>
      </c>
      <c r="M1721" s="199" t="s">
        <v>1108</v>
      </c>
      <c r="N1721" s="158" t="s">
        <v>203</v>
      </c>
      <c r="O1721" s="199"/>
    </row>
    <row r="1722" spans="1:15" ht="15" customHeight="1">
      <c r="A1722" s="199"/>
      <c r="B1722" s="199" t="s">
        <v>1239</v>
      </c>
      <c r="C1722" s="158" t="s">
        <v>64</v>
      </c>
      <c r="D1722" s="158" t="s">
        <v>20</v>
      </c>
      <c r="E1722" s="199" t="s">
        <v>2027</v>
      </c>
      <c r="F1722" s="199">
        <v>658</v>
      </c>
      <c r="G1722" s="199">
        <v>658</v>
      </c>
      <c r="H1722" s="199">
        <v>1</v>
      </c>
      <c r="I1722" s="199" t="s">
        <v>309</v>
      </c>
      <c r="J1722" s="199" t="s">
        <v>42</v>
      </c>
      <c r="K1722" s="199" t="s">
        <v>810</v>
      </c>
      <c r="L1722" s="199">
        <v>200</v>
      </c>
      <c r="M1722" s="199" t="s">
        <v>1195</v>
      </c>
      <c r="N1722" s="158" t="s">
        <v>36</v>
      </c>
      <c r="O1722" s="199"/>
    </row>
    <row r="1723" spans="1:15" ht="15" customHeight="1">
      <c r="A1723" s="199"/>
      <c r="B1723" s="199" t="s">
        <v>1224</v>
      </c>
      <c r="C1723" s="158" t="s">
        <v>64</v>
      </c>
      <c r="D1723" s="158" t="s">
        <v>20</v>
      </c>
      <c r="E1723" s="199" t="s">
        <v>2027</v>
      </c>
      <c r="F1723" s="199">
        <v>572</v>
      </c>
      <c r="G1723" s="199">
        <v>572</v>
      </c>
      <c r="H1723" s="199">
        <v>1</v>
      </c>
      <c r="I1723" s="199" t="s">
        <v>309</v>
      </c>
      <c r="J1723" s="199" t="s">
        <v>42</v>
      </c>
      <c r="K1723" s="199" t="s">
        <v>821</v>
      </c>
      <c r="L1723" s="199">
        <v>170</v>
      </c>
      <c r="M1723" s="199" t="s">
        <v>1063</v>
      </c>
      <c r="N1723" s="158" t="s">
        <v>36</v>
      </c>
      <c r="O1723" s="199"/>
    </row>
    <row r="1724" spans="1:15" ht="15" customHeight="1">
      <c r="A1724" s="199"/>
      <c r="B1724" s="199" t="s">
        <v>1240</v>
      </c>
      <c r="C1724" s="158" t="s">
        <v>329</v>
      </c>
      <c r="D1724" s="158" t="s">
        <v>20</v>
      </c>
      <c r="E1724" s="199" t="s">
        <v>2027</v>
      </c>
      <c r="F1724" s="199">
        <v>122</v>
      </c>
      <c r="G1724" s="199">
        <v>122</v>
      </c>
      <c r="H1724" s="199">
        <v>1</v>
      </c>
      <c r="I1724" s="199" t="s">
        <v>309</v>
      </c>
      <c r="J1724" s="199" t="s">
        <v>42</v>
      </c>
      <c r="K1724" s="199" t="s">
        <v>858</v>
      </c>
      <c r="L1724" s="199">
        <v>80</v>
      </c>
      <c r="M1724" s="199" t="s">
        <v>1063</v>
      </c>
      <c r="N1724" s="158" t="s">
        <v>36</v>
      </c>
      <c r="O1724" s="199"/>
    </row>
    <row r="1725" spans="1:15" ht="15" customHeight="1">
      <c r="A1725" s="199"/>
      <c r="B1725" s="199" t="s">
        <v>1241</v>
      </c>
      <c r="C1725" s="158" t="s">
        <v>329</v>
      </c>
      <c r="D1725" s="158" t="s">
        <v>20</v>
      </c>
      <c r="E1725" s="199" t="s">
        <v>2027</v>
      </c>
      <c r="F1725" s="199">
        <v>122</v>
      </c>
      <c r="G1725" s="199">
        <v>122</v>
      </c>
      <c r="H1725" s="199">
        <v>1</v>
      </c>
      <c r="I1725" s="199" t="s">
        <v>309</v>
      </c>
      <c r="J1725" s="199" t="s">
        <v>42</v>
      </c>
      <c r="K1725" s="199" t="s">
        <v>810</v>
      </c>
      <c r="L1725" s="199">
        <v>80</v>
      </c>
      <c r="M1725" s="199" t="s">
        <v>1063</v>
      </c>
      <c r="N1725" s="158" t="s">
        <v>36</v>
      </c>
      <c r="O1725" s="199"/>
    </row>
    <row r="1726" spans="1:15" ht="15" customHeight="1">
      <c r="A1726" s="199"/>
      <c r="B1726" s="199" t="s">
        <v>1242</v>
      </c>
      <c r="C1726" s="158" t="s">
        <v>64</v>
      </c>
      <c r="D1726" s="158" t="s">
        <v>20</v>
      </c>
      <c r="E1726" s="199" t="s">
        <v>2029</v>
      </c>
      <c r="F1726" s="199">
        <v>342</v>
      </c>
      <c r="G1726" s="199">
        <v>342</v>
      </c>
      <c r="H1726" s="199">
        <v>1</v>
      </c>
      <c r="I1726" s="199" t="s">
        <v>309</v>
      </c>
      <c r="J1726" s="199" t="s">
        <v>42</v>
      </c>
      <c r="K1726" s="199" t="s">
        <v>828</v>
      </c>
      <c r="L1726" s="199">
        <v>110</v>
      </c>
      <c r="M1726" s="199" t="s">
        <v>1058</v>
      </c>
      <c r="N1726" s="158" t="s">
        <v>25</v>
      </c>
      <c r="O1726" s="199"/>
    </row>
    <row r="1727" spans="1:15" ht="15" customHeight="1">
      <c r="A1727" s="199"/>
      <c r="B1727" s="199" t="s">
        <v>1243</v>
      </c>
      <c r="C1727" s="158" t="s">
        <v>64</v>
      </c>
      <c r="D1727" s="158" t="s">
        <v>20</v>
      </c>
      <c r="E1727" s="199" t="s">
        <v>2027</v>
      </c>
      <c r="F1727" s="199">
        <v>280</v>
      </c>
      <c r="G1727" s="199">
        <v>280</v>
      </c>
      <c r="H1727" s="199">
        <v>1</v>
      </c>
      <c r="I1727" s="199" t="s">
        <v>309</v>
      </c>
      <c r="J1727" s="199" t="s">
        <v>42</v>
      </c>
      <c r="K1727" s="199" t="s">
        <v>810</v>
      </c>
      <c r="L1727" s="199">
        <v>130</v>
      </c>
      <c r="M1727" s="199" t="s">
        <v>1063</v>
      </c>
      <c r="N1727" s="158" t="s">
        <v>36</v>
      </c>
      <c r="O1727" s="199"/>
    </row>
    <row r="1728" spans="1:15" ht="15" customHeight="1">
      <c r="A1728" s="199"/>
      <c r="B1728" s="199" t="s">
        <v>1244</v>
      </c>
      <c r="C1728" s="158" t="s">
        <v>50</v>
      </c>
      <c r="D1728" s="158" t="s">
        <v>20</v>
      </c>
      <c r="E1728" s="199" t="s">
        <v>2027</v>
      </c>
      <c r="F1728" s="199">
        <v>256</v>
      </c>
      <c r="G1728" s="199">
        <v>256</v>
      </c>
      <c r="H1728" s="199">
        <v>1</v>
      </c>
      <c r="I1728" s="199" t="s">
        <v>309</v>
      </c>
      <c r="J1728" s="199" t="s">
        <v>42</v>
      </c>
      <c r="K1728" s="199" t="s">
        <v>825</v>
      </c>
      <c r="L1728" s="199">
        <v>120</v>
      </c>
      <c r="M1728" s="199" t="s">
        <v>1040</v>
      </c>
      <c r="N1728" s="158" t="s">
        <v>25</v>
      </c>
      <c r="O1728" s="199"/>
    </row>
    <row r="1729" spans="1:15" ht="15" customHeight="1">
      <c r="A1729" s="199"/>
      <c r="B1729" s="199" t="s">
        <v>1245</v>
      </c>
      <c r="C1729" s="158" t="s">
        <v>62</v>
      </c>
      <c r="D1729" s="158" t="s">
        <v>20</v>
      </c>
      <c r="E1729" s="199" t="s">
        <v>2027</v>
      </c>
      <c r="F1729" s="199">
        <v>450</v>
      </c>
      <c r="G1729" s="199">
        <v>450</v>
      </c>
      <c r="H1729" s="199">
        <v>1</v>
      </c>
      <c r="I1729" s="199" t="s">
        <v>309</v>
      </c>
      <c r="J1729" s="199" t="s">
        <v>42</v>
      </c>
      <c r="K1729" s="199">
        <v>54</v>
      </c>
      <c r="L1729" s="199">
        <v>110</v>
      </c>
      <c r="M1729" s="199" t="s">
        <v>1206</v>
      </c>
      <c r="N1729" s="158" t="s">
        <v>36</v>
      </c>
      <c r="O1729" s="199"/>
    </row>
    <row r="1730" spans="1:15" ht="15" customHeight="1">
      <c r="A1730" s="199"/>
      <c r="B1730" s="199">
        <v>40000000201</v>
      </c>
      <c r="C1730" s="158" t="s">
        <v>46</v>
      </c>
      <c r="D1730" s="158" t="s">
        <v>55</v>
      </c>
      <c r="E1730" s="199" t="s">
        <v>2027</v>
      </c>
      <c r="F1730" s="199">
        <v>76</v>
      </c>
      <c r="G1730" s="199">
        <v>76</v>
      </c>
      <c r="H1730" s="199">
        <v>1</v>
      </c>
      <c r="I1730" s="199" t="s">
        <v>330</v>
      </c>
      <c r="J1730" s="199" t="s">
        <v>12</v>
      </c>
      <c r="K1730" s="199" t="s">
        <v>1212</v>
      </c>
      <c r="L1730" s="199">
        <v>12</v>
      </c>
      <c r="M1730" s="199" t="s">
        <v>1046</v>
      </c>
      <c r="N1730" s="158" t="s">
        <v>25</v>
      </c>
      <c r="O1730" s="199"/>
    </row>
    <row r="1731" spans="1:15" ht="15" customHeight="1">
      <c r="A1731" s="199"/>
      <c r="B1731" s="199" t="s">
        <v>1246</v>
      </c>
      <c r="C1731" s="158" t="s">
        <v>46</v>
      </c>
      <c r="D1731" s="158" t="s">
        <v>55</v>
      </c>
      <c r="E1731" s="199" t="s">
        <v>2027</v>
      </c>
      <c r="F1731" s="199">
        <v>72</v>
      </c>
      <c r="G1731" s="199">
        <v>72</v>
      </c>
      <c r="H1731" s="199">
        <v>1</v>
      </c>
      <c r="I1731" s="199" t="s">
        <v>330</v>
      </c>
      <c r="J1731" s="199" t="s">
        <v>12</v>
      </c>
      <c r="K1731" s="204">
        <v>46148</v>
      </c>
      <c r="L1731" s="199">
        <v>12</v>
      </c>
      <c r="M1731" s="199" t="s">
        <v>1046</v>
      </c>
      <c r="N1731" s="158" t="s">
        <v>25</v>
      </c>
      <c r="O1731" s="199"/>
    </row>
    <row r="1732" spans="1:15" ht="15" customHeight="1">
      <c r="A1732" s="199"/>
      <c r="B1732" s="199" t="s">
        <v>1247</v>
      </c>
      <c r="C1732" s="158" t="s">
        <v>46</v>
      </c>
      <c r="D1732" s="158" t="s">
        <v>55</v>
      </c>
      <c r="E1732" s="199" t="s">
        <v>2027</v>
      </c>
      <c r="F1732" s="199">
        <v>98</v>
      </c>
      <c r="G1732" s="199">
        <v>98</v>
      </c>
      <c r="H1732" s="199">
        <v>1</v>
      </c>
      <c r="I1732" s="199" t="s">
        <v>330</v>
      </c>
      <c r="J1732" s="199" t="s">
        <v>12</v>
      </c>
      <c r="K1732" s="204">
        <v>46306</v>
      </c>
      <c r="L1732" s="199">
        <v>14</v>
      </c>
      <c r="M1732" s="199" t="s">
        <v>1046</v>
      </c>
      <c r="N1732" s="158" t="s">
        <v>25</v>
      </c>
      <c r="O1732" s="199"/>
    </row>
    <row r="1733" spans="1:15" ht="15" customHeight="1">
      <c r="A1733" s="199"/>
      <c r="B1733" s="199" t="s">
        <v>1248</v>
      </c>
      <c r="C1733" s="158" t="s">
        <v>46</v>
      </c>
      <c r="D1733" s="158" t="s">
        <v>55</v>
      </c>
      <c r="E1733" s="199" t="s">
        <v>2027</v>
      </c>
      <c r="F1733" s="199">
        <v>76</v>
      </c>
      <c r="G1733" s="199">
        <v>76</v>
      </c>
      <c r="H1733" s="199">
        <v>1</v>
      </c>
      <c r="I1733" s="199" t="s">
        <v>330</v>
      </c>
      <c r="J1733" s="199" t="s">
        <v>12</v>
      </c>
      <c r="K1733" s="204">
        <v>46180</v>
      </c>
      <c r="L1733" s="199">
        <v>12</v>
      </c>
      <c r="M1733" s="199" t="s">
        <v>1046</v>
      </c>
      <c r="N1733" s="158" t="s">
        <v>25</v>
      </c>
      <c r="O1733" s="199"/>
    </row>
    <row r="1734" spans="1:15" ht="15" customHeight="1">
      <c r="A1734" s="199"/>
      <c r="B1734" s="199" t="s">
        <v>1249</v>
      </c>
      <c r="C1734" s="158" t="s">
        <v>331</v>
      </c>
      <c r="D1734" s="158" t="s">
        <v>23</v>
      </c>
      <c r="E1734" s="199" t="s">
        <v>2027</v>
      </c>
      <c r="F1734" s="199">
        <v>198</v>
      </c>
      <c r="G1734" s="199">
        <v>198</v>
      </c>
      <c r="H1734" s="199">
        <v>1</v>
      </c>
      <c r="I1734" s="199" t="s">
        <v>330</v>
      </c>
      <c r="J1734" s="199" t="s">
        <v>12</v>
      </c>
      <c r="K1734" s="204">
        <v>46338</v>
      </c>
      <c r="L1734" s="199">
        <v>0</v>
      </c>
      <c r="M1734" s="199" t="s">
        <v>1046</v>
      </c>
      <c r="N1734" s="158" t="s">
        <v>25</v>
      </c>
      <c r="O1734" s="199"/>
    </row>
    <row r="1735" spans="1:15" ht="15" customHeight="1">
      <c r="A1735" s="199"/>
      <c r="B1735" s="199" t="s">
        <v>1250</v>
      </c>
      <c r="C1735" s="158" t="s">
        <v>331</v>
      </c>
      <c r="D1735" s="158" t="s">
        <v>23</v>
      </c>
      <c r="E1735" s="199" t="s">
        <v>2027</v>
      </c>
      <c r="F1735" s="199">
        <v>174</v>
      </c>
      <c r="G1735" s="199">
        <v>174</v>
      </c>
      <c r="H1735" s="199">
        <v>1</v>
      </c>
      <c r="I1735" s="199" t="s">
        <v>330</v>
      </c>
      <c r="J1735" s="199" t="s">
        <v>12</v>
      </c>
      <c r="K1735" s="204">
        <v>46275</v>
      </c>
      <c r="L1735" s="199">
        <v>16</v>
      </c>
      <c r="M1735" s="199" t="s">
        <v>1046</v>
      </c>
      <c r="N1735" s="158" t="s">
        <v>25</v>
      </c>
      <c r="O1735" s="199"/>
    </row>
    <row r="1736" spans="1:15" ht="15" customHeight="1">
      <c r="A1736" s="199"/>
      <c r="B1736" s="199" t="s">
        <v>1251</v>
      </c>
      <c r="C1736" s="158" t="s">
        <v>46</v>
      </c>
      <c r="D1736" s="158" t="s">
        <v>55</v>
      </c>
      <c r="E1736" s="199" t="s">
        <v>2027</v>
      </c>
      <c r="F1736" s="199">
        <v>62</v>
      </c>
      <c r="G1736" s="199">
        <v>62</v>
      </c>
      <c r="H1736" s="199">
        <v>1</v>
      </c>
      <c r="I1736" s="199" t="s">
        <v>330</v>
      </c>
      <c r="J1736" s="199" t="s">
        <v>12</v>
      </c>
      <c r="K1736" s="204">
        <v>46180</v>
      </c>
      <c r="L1736" s="199">
        <v>8</v>
      </c>
      <c r="M1736" s="199" t="s">
        <v>1063</v>
      </c>
      <c r="N1736" s="158" t="s">
        <v>25</v>
      </c>
      <c r="O1736" s="199"/>
    </row>
    <row r="1737" spans="1:15" ht="15" customHeight="1">
      <c r="A1737" s="199"/>
      <c r="B1737" s="199" t="s">
        <v>1252</v>
      </c>
      <c r="C1737" s="158" t="s">
        <v>46</v>
      </c>
      <c r="D1737" s="158" t="s">
        <v>55</v>
      </c>
      <c r="E1737" s="199" t="s">
        <v>2027</v>
      </c>
      <c r="F1737" s="199">
        <v>64</v>
      </c>
      <c r="G1737" s="199">
        <v>64</v>
      </c>
      <c r="H1737" s="199">
        <v>1</v>
      </c>
      <c r="I1737" s="199" t="s">
        <v>330</v>
      </c>
      <c r="J1737" s="199" t="s">
        <v>12</v>
      </c>
      <c r="K1737" s="204">
        <v>46211</v>
      </c>
      <c r="L1737" s="199">
        <v>8</v>
      </c>
      <c r="M1737" s="199" t="s">
        <v>1063</v>
      </c>
      <c r="N1737" s="158" t="s">
        <v>25</v>
      </c>
      <c r="O1737" s="199"/>
    </row>
    <row r="1738" spans="1:15" ht="15" customHeight="1">
      <c r="A1738" s="199"/>
      <c r="B1738" s="199" t="s">
        <v>1253</v>
      </c>
      <c r="C1738" s="158" t="s">
        <v>46</v>
      </c>
      <c r="D1738" s="158" t="s">
        <v>55</v>
      </c>
      <c r="E1738" s="199" t="s">
        <v>2027</v>
      </c>
      <c r="F1738" s="199">
        <v>64</v>
      </c>
      <c r="G1738" s="199">
        <v>64</v>
      </c>
      <c r="H1738" s="199">
        <v>1</v>
      </c>
      <c r="I1738" s="199" t="s">
        <v>330</v>
      </c>
      <c r="J1738" s="199" t="s">
        <v>12</v>
      </c>
      <c r="K1738" s="204">
        <v>46211</v>
      </c>
      <c r="L1738" s="199">
        <v>8</v>
      </c>
      <c r="M1738" s="199" t="s">
        <v>1063</v>
      </c>
      <c r="N1738" s="158" t="s">
        <v>25</v>
      </c>
      <c r="O1738" s="199"/>
    </row>
    <row r="1739" spans="1:15" ht="15" customHeight="1">
      <c r="A1739" s="199"/>
      <c r="B1739" s="199" t="s">
        <v>1254</v>
      </c>
      <c r="C1739" s="158" t="s">
        <v>46</v>
      </c>
      <c r="D1739" s="158" t="s">
        <v>23</v>
      </c>
      <c r="E1739" s="199" t="s">
        <v>2027</v>
      </c>
      <c r="F1739" s="199">
        <v>56</v>
      </c>
      <c r="G1739" s="199">
        <v>56</v>
      </c>
      <c r="H1739" s="199">
        <v>1</v>
      </c>
      <c r="I1739" s="199" t="s">
        <v>330</v>
      </c>
      <c r="J1739" s="199" t="s">
        <v>18</v>
      </c>
      <c r="K1739" s="199" t="s">
        <v>2041</v>
      </c>
      <c r="L1739" s="199">
        <v>12</v>
      </c>
      <c r="M1739" s="199" t="s">
        <v>1058</v>
      </c>
      <c r="N1739" s="158" t="s">
        <v>25</v>
      </c>
      <c r="O1739" s="199"/>
    </row>
    <row r="1740" spans="1:15" ht="15" customHeight="1">
      <c r="A1740" s="199"/>
      <c r="B1740" s="199" t="s">
        <v>1255</v>
      </c>
      <c r="C1740" s="158" t="s">
        <v>46</v>
      </c>
      <c r="D1740" s="158" t="s">
        <v>23</v>
      </c>
      <c r="E1740" s="199" t="s">
        <v>2027</v>
      </c>
      <c r="F1740" s="199">
        <v>56</v>
      </c>
      <c r="G1740" s="199">
        <v>56</v>
      </c>
      <c r="H1740" s="199">
        <v>1</v>
      </c>
      <c r="I1740" s="199" t="s">
        <v>330</v>
      </c>
      <c r="J1740" s="199" t="s">
        <v>18</v>
      </c>
      <c r="K1740" s="199" t="s">
        <v>2041</v>
      </c>
      <c r="L1740" s="199">
        <v>12</v>
      </c>
      <c r="M1740" s="199" t="s">
        <v>1058</v>
      </c>
      <c r="N1740" s="158" t="s">
        <v>25</v>
      </c>
      <c r="O1740" s="199"/>
    </row>
    <row r="1741" spans="1:15" ht="15" customHeight="1">
      <c r="A1741" s="199"/>
      <c r="B1741" s="199" t="s">
        <v>1256</v>
      </c>
      <c r="C1741" s="158" t="s">
        <v>154</v>
      </c>
      <c r="D1741" s="158" t="s">
        <v>23</v>
      </c>
      <c r="E1741" s="199" t="s">
        <v>2027</v>
      </c>
      <c r="F1741" s="199">
        <v>312</v>
      </c>
      <c r="G1741" s="199">
        <v>312</v>
      </c>
      <c r="H1741" s="199">
        <v>1</v>
      </c>
      <c r="I1741" s="199" t="s">
        <v>330</v>
      </c>
      <c r="J1741" s="199" t="s">
        <v>18</v>
      </c>
      <c r="K1741" s="199" t="s">
        <v>1207</v>
      </c>
      <c r="L1741" s="199">
        <v>50</v>
      </c>
      <c r="M1741" s="199" t="s">
        <v>2042</v>
      </c>
      <c r="N1741" s="158" t="s">
        <v>25</v>
      </c>
      <c r="O1741" s="199"/>
    </row>
    <row r="1742" spans="1:15" ht="15" customHeight="1">
      <c r="A1742" s="199"/>
      <c r="B1742" s="199" t="s">
        <v>1257</v>
      </c>
      <c r="C1742" s="158" t="s">
        <v>154</v>
      </c>
      <c r="D1742" s="158" t="s">
        <v>23</v>
      </c>
      <c r="E1742" s="199" t="s">
        <v>2027</v>
      </c>
      <c r="F1742" s="199">
        <v>244</v>
      </c>
      <c r="G1742" s="199">
        <v>244</v>
      </c>
      <c r="H1742" s="199">
        <v>1</v>
      </c>
      <c r="I1742" s="199" t="s">
        <v>330</v>
      </c>
      <c r="J1742" s="199" t="s">
        <v>18</v>
      </c>
      <c r="K1742" s="199" t="s">
        <v>1202</v>
      </c>
      <c r="L1742" s="199">
        <v>47</v>
      </c>
      <c r="M1742" s="199" t="s">
        <v>2042</v>
      </c>
      <c r="N1742" s="158" t="s">
        <v>25</v>
      </c>
      <c r="O1742" s="199"/>
    </row>
    <row r="1743" spans="1:15" ht="15" customHeight="1">
      <c r="A1743" s="199"/>
      <c r="B1743" s="199" t="s">
        <v>1258</v>
      </c>
      <c r="C1743" s="158" t="s">
        <v>69</v>
      </c>
      <c r="D1743" s="158" t="s">
        <v>23</v>
      </c>
      <c r="E1743" s="199" t="s">
        <v>2027</v>
      </c>
      <c r="F1743" s="199">
        <v>66</v>
      </c>
      <c r="G1743" s="199">
        <v>66</v>
      </c>
      <c r="H1743" s="199">
        <v>1</v>
      </c>
      <c r="I1743" s="199" t="s">
        <v>330</v>
      </c>
      <c r="J1743" s="199" t="s">
        <v>12</v>
      </c>
      <c r="K1743" s="199" t="s">
        <v>1212</v>
      </c>
      <c r="L1743" s="199">
        <v>0</v>
      </c>
      <c r="M1743" s="199" t="s">
        <v>1038</v>
      </c>
      <c r="N1743" s="158" t="s">
        <v>25</v>
      </c>
      <c r="O1743" s="199"/>
    </row>
    <row r="1744" spans="1:15" ht="15" customHeight="1">
      <c r="A1744" s="199"/>
      <c r="B1744" s="199" t="s">
        <v>1259</v>
      </c>
      <c r="C1744" s="158" t="s">
        <v>331</v>
      </c>
      <c r="D1744" s="158" t="s">
        <v>23</v>
      </c>
      <c r="E1744" s="199" t="s">
        <v>2027</v>
      </c>
      <c r="F1744" s="199">
        <v>106</v>
      </c>
      <c r="G1744" s="199">
        <v>106</v>
      </c>
      <c r="H1744" s="199">
        <v>1</v>
      </c>
      <c r="I1744" s="199" t="s">
        <v>330</v>
      </c>
      <c r="J1744" s="199" t="s">
        <v>12</v>
      </c>
      <c r="K1744" s="199" t="s">
        <v>2043</v>
      </c>
      <c r="L1744" s="199">
        <v>12</v>
      </c>
      <c r="M1744" s="199" t="s">
        <v>1038</v>
      </c>
      <c r="N1744" s="158" t="s">
        <v>25</v>
      </c>
      <c r="O1744" s="199"/>
    </row>
    <row r="1745" spans="1:15" ht="15" customHeight="1">
      <c r="A1745" s="199"/>
      <c r="B1745" s="199" t="s">
        <v>1260</v>
      </c>
      <c r="C1745" s="158" t="s">
        <v>155</v>
      </c>
      <c r="D1745" s="158" t="s">
        <v>55</v>
      </c>
      <c r="E1745" s="199" t="s">
        <v>2026</v>
      </c>
      <c r="F1745" s="199">
        <v>162</v>
      </c>
      <c r="G1745" s="199">
        <v>162</v>
      </c>
      <c r="H1745" s="199">
        <v>1</v>
      </c>
      <c r="I1745" s="199" t="s">
        <v>330</v>
      </c>
      <c r="J1745" s="199" t="s">
        <v>108</v>
      </c>
      <c r="K1745" s="199" t="s">
        <v>2044</v>
      </c>
      <c r="L1745" s="199">
        <v>24</v>
      </c>
      <c r="M1745" s="199" t="s">
        <v>1206</v>
      </c>
      <c r="N1745" s="158" t="s">
        <v>36</v>
      </c>
      <c r="O1745" s="199"/>
    </row>
    <row r="1746" spans="1:15" ht="15" customHeight="1">
      <c r="A1746" s="199"/>
      <c r="B1746" s="199" t="s">
        <v>1262</v>
      </c>
      <c r="C1746" s="158" t="s">
        <v>69</v>
      </c>
      <c r="D1746" s="158" t="s">
        <v>23</v>
      </c>
      <c r="E1746" s="199" t="s">
        <v>2027</v>
      </c>
      <c r="F1746" s="199">
        <v>98</v>
      </c>
      <c r="G1746" s="199">
        <v>98</v>
      </c>
      <c r="H1746" s="199">
        <v>1</v>
      </c>
      <c r="I1746" s="199" t="s">
        <v>330</v>
      </c>
      <c r="J1746" s="199" t="s">
        <v>12</v>
      </c>
      <c r="K1746" s="204">
        <v>46211</v>
      </c>
      <c r="L1746" s="199">
        <v>0</v>
      </c>
      <c r="M1746" s="199" t="s">
        <v>1038</v>
      </c>
      <c r="N1746" s="158" t="s">
        <v>25</v>
      </c>
      <c r="O1746" s="199"/>
    </row>
    <row r="1747" spans="1:15" ht="15" customHeight="1">
      <c r="A1747" s="199"/>
      <c r="B1747" s="199" t="s">
        <v>1263</v>
      </c>
      <c r="C1747" s="158" t="s">
        <v>69</v>
      </c>
      <c r="D1747" s="158" t="s">
        <v>23</v>
      </c>
      <c r="E1747" s="199" t="s">
        <v>2027</v>
      </c>
      <c r="F1747" s="199">
        <v>82</v>
      </c>
      <c r="G1747" s="199">
        <v>82</v>
      </c>
      <c r="H1747" s="199">
        <v>1</v>
      </c>
      <c r="I1747" s="199" t="s">
        <v>330</v>
      </c>
      <c r="J1747" s="199" t="s">
        <v>12</v>
      </c>
      <c r="K1747" s="199" t="s">
        <v>2043</v>
      </c>
      <c r="L1747" s="199">
        <v>10</v>
      </c>
      <c r="M1747" s="199" t="s">
        <v>1038</v>
      </c>
      <c r="N1747" s="158" t="s">
        <v>25</v>
      </c>
      <c r="O1747" s="199"/>
    </row>
    <row r="1748" spans="1:15" ht="15" customHeight="1">
      <c r="A1748" s="199"/>
      <c r="B1748" s="199" t="s">
        <v>1264</v>
      </c>
      <c r="C1748" s="158" t="s">
        <v>22</v>
      </c>
      <c r="D1748" s="158" t="s">
        <v>23</v>
      </c>
      <c r="E1748" s="199" t="s">
        <v>2026</v>
      </c>
      <c r="F1748" s="199">
        <v>194</v>
      </c>
      <c r="G1748" s="199">
        <v>144</v>
      </c>
      <c r="H1748" s="199">
        <v>1</v>
      </c>
      <c r="I1748" s="199" t="s">
        <v>330</v>
      </c>
      <c r="J1748" s="199" t="s">
        <v>12</v>
      </c>
      <c r="K1748" s="199" t="s">
        <v>2045</v>
      </c>
      <c r="L1748" s="199">
        <v>22</v>
      </c>
      <c r="M1748" s="199" t="s">
        <v>2042</v>
      </c>
      <c r="N1748" s="158" t="s">
        <v>25</v>
      </c>
      <c r="O1748" s="199"/>
    </row>
    <row r="1749" spans="1:15" ht="15" customHeight="1">
      <c r="A1749" s="199"/>
      <c r="B1749" s="199" t="s">
        <v>1265</v>
      </c>
      <c r="C1749" s="158" t="s">
        <v>22</v>
      </c>
      <c r="D1749" s="158" t="s">
        <v>23</v>
      </c>
      <c r="E1749" s="199" t="s">
        <v>2026</v>
      </c>
      <c r="F1749" s="199">
        <v>192</v>
      </c>
      <c r="G1749" s="199">
        <v>192</v>
      </c>
      <c r="H1749" s="199">
        <v>1</v>
      </c>
      <c r="I1749" s="199" t="s">
        <v>330</v>
      </c>
      <c r="J1749" s="199" t="s">
        <v>12</v>
      </c>
      <c r="K1749" s="199" t="s">
        <v>2045</v>
      </c>
      <c r="L1749" s="199">
        <v>22</v>
      </c>
      <c r="M1749" s="199" t="s">
        <v>2042</v>
      </c>
      <c r="N1749" s="158" t="s">
        <v>25</v>
      </c>
      <c r="O1749" s="199"/>
    </row>
    <row r="1750" spans="1:15" ht="15" customHeight="1">
      <c r="A1750" s="199"/>
      <c r="B1750" s="199" t="s">
        <v>1266</v>
      </c>
      <c r="C1750" s="158" t="s">
        <v>46</v>
      </c>
      <c r="D1750" s="158" t="s">
        <v>55</v>
      </c>
      <c r="E1750" s="199" t="s">
        <v>2027</v>
      </c>
      <c r="F1750" s="199">
        <v>36</v>
      </c>
      <c r="G1750" s="199">
        <v>36</v>
      </c>
      <c r="H1750" s="199">
        <v>1</v>
      </c>
      <c r="I1750" s="199" t="s">
        <v>330</v>
      </c>
      <c r="J1750" s="199" t="s">
        <v>12</v>
      </c>
      <c r="K1750" s="199" t="s">
        <v>2043</v>
      </c>
      <c r="L1750" s="199">
        <v>10</v>
      </c>
      <c r="M1750" s="199" t="s">
        <v>1063</v>
      </c>
      <c r="N1750" s="158" t="s">
        <v>25</v>
      </c>
      <c r="O1750" s="199"/>
    </row>
    <row r="1751" spans="1:15" ht="15" customHeight="1">
      <c r="A1751" s="199"/>
      <c r="B1751" s="199" t="s">
        <v>1267</v>
      </c>
      <c r="C1751" s="158" t="s">
        <v>46</v>
      </c>
      <c r="D1751" s="158" t="s">
        <v>55</v>
      </c>
      <c r="E1751" s="199" t="s">
        <v>2027</v>
      </c>
      <c r="F1751" s="199">
        <v>40</v>
      </c>
      <c r="G1751" s="199">
        <v>40</v>
      </c>
      <c r="H1751" s="199">
        <v>1</v>
      </c>
      <c r="I1751" s="199" t="s">
        <v>330</v>
      </c>
      <c r="J1751" s="199" t="s">
        <v>12</v>
      </c>
      <c r="K1751" s="199" t="s">
        <v>2044</v>
      </c>
      <c r="L1751" s="199">
        <v>10</v>
      </c>
      <c r="M1751" s="199" t="s">
        <v>1063</v>
      </c>
      <c r="N1751" s="158" t="s">
        <v>25</v>
      </c>
      <c r="O1751" s="199"/>
    </row>
    <row r="1752" spans="1:15" ht="15" customHeight="1">
      <c r="A1752" s="199"/>
      <c r="B1752" s="199" t="s">
        <v>1268</v>
      </c>
      <c r="C1752" s="158" t="s">
        <v>46</v>
      </c>
      <c r="D1752" s="158" t="s">
        <v>55</v>
      </c>
      <c r="E1752" s="199" t="s">
        <v>2027</v>
      </c>
      <c r="F1752" s="199">
        <v>34</v>
      </c>
      <c r="G1752" s="199">
        <v>34</v>
      </c>
      <c r="H1752" s="199">
        <v>1</v>
      </c>
      <c r="I1752" s="199" t="s">
        <v>330</v>
      </c>
      <c r="J1752" s="199" t="s">
        <v>12</v>
      </c>
      <c r="K1752" s="199" t="s">
        <v>2046</v>
      </c>
      <c r="L1752" s="199">
        <v>7</v>
      </c>
      <c r="M1752" s="199" t="s">
        <v>1063</v>
      </c>
      <c r="N1752" s="158" t="s">
        <v>25</v>
      </c>
      <c r="O1752" s="199"/>
    </row>
    <row r="1753" spans="1:15" ht="15" customHeight="1">
      <c r="A1753" s="199"/>
      <c r="B1753" s="199" t="s">
        <v>1269</v>
      </c>
      <c r="C1753" s="158" t="s">
        <v>46</v>
      </c>
      <c r="D1753" s="158" t="s">
        <v>55</v>
      </c>
      <c r="E1753" s="199" t="s">
        <v>2027</v>
      </c>
      <c r="F1753" s="199">
        <v>40</v>
      </c>
      <c r="G1753" s="199">
        <v>40</v>
      </c>
      <c r="H1753" s="199">
        <v>1</v>
      </c>
      <c r="I1753" s="199" t="s">
        <v>330</v>
      </c>
      <c r="J1753" s="199" t="s">
        <v>12</v>
      </c>
      <c r="K1753" s="199" t="s">
        <v>2044</v>
      </c>
      <c r="L1753" s="199">
        <v>7</v>
      </c>
      <c r="M1753" s="199" t="s">
        <v>1063</v>
      </c>
      <c r="N1753" s="158" t="s">
        <v>25</v>
      </c>
      <c r="O1753" s="199"/>
    </row>
    <row r="1754" spans="1:15" ht="15" customHeight="1">
      <c r="A1754" s="199"/>
      <c r="B1754" s="199" t="s">
        <v>1270</v>
      </c>
      <c r="C1754" s="158" t="s">
        <v>14</v>
      </c>
      <c r="D1754" s="158" t="s">
        <v>55</v>
      </c>
      <c r="E1754" s="199" t="s">
        <v>2027</v>
      </c>
      <c r="F1754" s="199">
        <v>90</v>
      </c>
      <c r="G1754" s="199">
        <v>90</v>
      </c>
      <c r="H1754" s="199">
        <v>1</v>
      </c>
      <c r="I1754" s="199" t="s">
        <v>330</v>
      </c>
      <c r="J1754" s="199" t="s">
        <v>18</v>
      </c>
      <c r="K1754" s="199" t="s">
        <v>1212</v>
      </c>
      <c r="L1754" s="199">
        <v>22</v>
      </c>
      <c r="M1754" s="199" t="s">
        <v>1108</v>
      </c>
      <c r="N1754" s="158" t="s">
        <v>36</v>
      </c>
      <c r="O1754" s="199"/>
    </row>
    <row r="1755" spans="1:15" ht="15" customHeight="1">
      <c r="A1755" s="199"/>
      <c r="B1755" s="199" t="s">
        <v>1271</v>
      </c>
      <c r="C1755" s="158" t="s">
        <v>14</v>
      </c>
      <c r="D1755" s="158" t="s">
        <v>55</v>
      </c>
      <c r="E1755" s="199" t="s">
        <v>2027</v>
      </c>
      <c r="F1755" s="199">
        <v>128</v>
      </c>
      <c r="G1755" s="199">
        <v>128</v>
      </c>
      <c r="H1755" s="199">
        <v>1</v>
      </c>
      <c r="I1755" s="199" t="s">
        <v>330</v>
      </c>
      <c r="J1755" s="199" t="s">
        <v>18</v>
      </c>
      <c r="K1755" s="204">
        <v>46369</v>
      </c>
      <c r="L1755" s="199">
        <v>0</v>
      </c>
      <c r="M1755" s="199" t="s">
        <v>1108</v>
      </c>
      <c r="N1755" s="158" t="s">
        <v>36</v>
      </c>
      <c r="O1755" s="199"/>
    </row>
    <row r="1756" spans="1:15" ht="15" customHeight="1">
      <c r="A1756" s="199"/>
      <c r="B1756" s="199" t="s">
        <v>1272</v>
      </c>
      <c r="C1756" s="158" t="s">
        <v>69</v>
      </c>
      <c r="D1756" s="158" t="s">
        <v>23</v>
      </c>
      <c r="E1756" s="199" t="s">
        <v>2027</v>
      </c>
      <c r="F1756" s="199">
        <v>86</v>
      </c>
      <c r="G1756" s="199">
        <v>86</v>
      </c>
      <c r="H1756" s="199">
        <v>1</v>
      </c>
      <c r="I1756" s="199" t="s">
        <v>330</v>
      </c>
      <c r="J1756" s="199" t="s">
        <v>12</v>
      </c>
      <c r="K1756" s="199" t="s">
        <v>2043</v>
      </c>
      <c r="L1756" s="199">
        <v>10</v>
      </c>
      <c r="M1756" s="199" t="s">
        <v>1038</v>
      </c>
      <c r="N1756" s="158" t="s">
        <v>25</v>
      </c>
      <c r="O1756" s="199"/>
    </row>
    <row r="1757" spans="1:15" ht="15" customHeight="1">
      <c r="A1757" s="199"/>
      <c r="B1757" s="199" t="s">
        <v>1273</v>
      </c>
      <c r="C1757" s="158" t="s">
        <v>69</v>
      </c>
      <c r="D1757" s="158" t="s">
        <v>23</v>
      </c>
      <c r="E1757" s="199" t="s">
        <v>2027</v>
      </c>
      <c r="F1757" s="199">
        <v>80</v>
      </c>
      <c r="G1757" s="199">
        <v>80</v>
      </c>
      <c r="H1757" s="199">
        <v>1</v>
      </c>
      <c r="I1757" s="199" t="s">
        <v>330</v>
      </c>
      <c r="J1757" s="199" t="s">
        <v>12</v>
      </c>
      <c r="K1757" s="199" t="s">
        <v>2047</v>
      </c>
      <c r="L1757" s="199">
        <v>10</v>
      </c>
      <c r="M1757" s="199" t="s">
        <v>1038</v>
      </c>
      <c r="N1757" s="158" t="s">
        <v>25</v>
      </c>
      <c r="O1757" s="199"/>
    </row>
    <row r="1758" spans="1:15" ht="15" customHeight="1">
      <c r="A1758" s="199"/>
      <c r="B1758" s="199" t="s">
        <v>1274</v>
      </c>
      <c r="C1758" s="158" t="s">
        <v>22</v>
      </c>
      <c r="D1758" s="158" t="s">
        <v>23</v>
      </c>
      <c r="E1758" s="199" t="s">
        <v>2027</v>
      </c>
      <c r="F1758" s="199">
        <v>338</v>
      </c>
      <c r="G1758" s="199">
        <v>338</v>
      </c>
      <c r="H1758" s="199">
        <v>1</v>
      </c>
      <c r="I1758" s="199" t="s">
        <v>330</v>
      </c>
      <c r="J1758" s="199" t="s">
        <v>12</v>
      </c>
      <c r="K1758" s="204">
        <v>46369</v>
      </c>
      <c r="L1758" s="199">
        <v>22</v>
      </c>
      <c r="M1758" s="199" t="s">
        <v>1038</v>
      </c>
      <c r="N1758" s="158" t="s">
        <v>25</v>
      </c>
      <c r="O1758" s="199"/>
    </row>
    <row r="1759" spans="1:15" ht="15" customHeight="1">
      <c r="A1759" s="199"/>
      <c r="B1759" s="199" t="s">
        <v>1275</v>
      </c>
      <c r="C1759" s="158" t="s">
        <v>22</v>
      </c>
      <c r="D1759" s="158" t="s">
        <v>23</v>
      </c>
      <c r="E1759" s="199" t="s">
        <v>2027</v>
      </c>
      <c r="F1759" s="199">
        <v>352</v>
      </c>
      <c r="G1759" s="199">
        <v>352</v>
      </c>
      <c r="H1759" s="199">
        <v>1</v>
      </c>
      <c r="I1759" s="199" t="s">
        <v>330</v>
      </c>
      <c r="J1759" s="199" t="s">
        <v>12</v>
      </c>
      <c r="K1759" s="199" t="s">
        <v>1215</v>
      </c>
      <c r="L1759" s="199">
        <v>22</v>
      </c>
      <c r="M1759" s="199" t="s">
        <v>1038</v>
      </c>
      <c r="N1759" s="158" t="s">
        <v>25</v>
      </c>
      <c r="O1759" s="199"/>
    </row>
    <row r="1760" spans="1:15" ht="15" customHeight="1">
      <c r="A1760" s="199"/>
      <c r="B1760" s="199" t="s">
        <v>1276</v>
      </c>
      <c r="C1760" s="158" t="s">
        <v>46</v>
      </c>
      <c r="D1760" s="158" t="s">
        <v>55</v>
      </c>
      <c r="E1760" s="199" t="s">
        <v>2027</v>
      </c>
      <c r="F1760" s="199">
        <v>56</v>
      </c>
      <c r="G1760" s="199">
        <v>56</v>
      </c>
      <c r="H1760" s="199">
        <v>1</v>
      </c>
      <c r="I1760" s="199" t="s">
        <v>330</v>
      </c>
      <c r="J1760" s="199" t="s">
        <v>12</v>
      </c>
      <c r="K1760" s="199" t="s">
        <v>2046</v>
      </c>
      <c r="L1760" s="199">
        <v>18</v>
      </c>
      <c r="M1760" s="199" t="s">
        <v>1063</v>
      </c>
      <c r="N1760" s="158" t="s">
        <v>72</v>
      </c>
      <c r="O1760" s="199"/>
    </row>
    <row r="1761" spans="1:15" ht="15" customHeight="1">
      <c r="A1761" s="199"/>
      <c r="B1761" s="199" t="s">
        <v>1277</v>
      </c>
      <c r="C1761" s="158" t="s">
        <v>46</v>
      </c>
      <c r="D1761" s="158" t="s">
        <v>55</v>
      </c>
      <c r="E1761" s="199" t="s">
        <v>2027</v>
      </c>
      <c r="F1761" s="199">
        <v>64</v>
      </c>
      <c r="G1761" s="199">
        <v>64</v>
      </c>
      <c r="H1761" s="199">
        <v>1</v>
      </c>
      <c r="I1761" s="199" t="s">
        <v>330</v>
      </c>
      <c r="J1761" s="199" t="s">
        <v>12</v>
      </c>
      <c r="K1761" s="199" t="s">
        <v>2044</v>
      </c>
      <c r="L1761" s="199">
        <v>18</v>
      </c>
      <c r="M1761" s="199" t="s">
        <v>1063</v>
      </c>
      <c r="N1761" s="158" t="s">
        <v>72</v>
      </c>
      <c r="O1761" s="199"/>
    </row>
    <row r="1762" spans="1:15" ht="15" customHeight="1">
      <c r="A1762" s="199"/>
      <c r="B1762" s="199" t="s">
        <v>1278</v>
      </c>
      <c r="C1762" s="158" t="s">
        <v>46</v>
      </c>
      <c r="D1762" s="158" t="s">
        <v>55</v>
      </c>
      <c r="E1762" s="199" t="s">
        <v>2027</v>
      </c>
      <c r="F1762" s="199">
        <v>62</v>
      </c>
      <c r="G1762" s="199">
        <v>62</v>
      </c>
      <c r="H1762" s="199">
        <v>1</v>
      </c>
      <c r="I1762" s="199" t="s">
        <v>330</v>
      </c>
      <c r="J1762" s="199" t="s">
        <v>12</v>
      </c>
      <c r="K1762" s="199" t="s">
        <v>2043</v>
      </c>
      <c r="L1762" s="199">
        <v>18</v>
      </c>
      <c r="M1762" s="199" t="s">
        <v>1063</v>
      </c>
      <c r="N1762" s="158" t="s">
        <v>72</v>
      </c>
      <c r="O1762" s="199"/>
    </row>
    <row r="1763" spans="1:15" ht="15" customHeight="1">
      <c r="A1763" s="199"/>
      <c r="B1763" s="199" t="s">
        <v>1279</v>
      </c>
      <c r="C1763" s="158" t="s">
        <v>46</v>
      </c>
      <c r="D1763" s="158" t="s">
        <v>55</v>
      </c>
      <c r="E1763" s="199" t="s">
        <v>2027</v>
      </c>
      <c r="F1763" s="199">
        <v>62</v>
      </c>
      <c r="G1763" s="199">
        <v>62</v>
      </c>
      <c r="H1763" s="199">
        <v>1</v>
      </c>
      <c r="I1763" s="199" t="s">
        <v>330</v>
      </c>
      <c r="J1763" s="199" t="s">
        <v>12</v>
      </c>
      <c r="K1763" s="199" t="s">
        <v>2043</v>
      </c>
      <c r="L1763" s="199">
        <v>18</v>
      </c>
      <c r="M1763" s="199" t="s">
        <v>1063</v>
      </c>
      <c r="N1763" s="158" t="s">
        <v>72</v>
      </c>
      <c r="O1763" s="199"/>
    </row>
    <row r="1764" spans="1:15" ht="15" customHeight="1">
      <c r="A1764" s="199"/>
      <c r="B1764" s="199" t="s">
        <v>1280</v>
      </c>
      <c r="C1764" s="158" t="s">
        <v>50</v>
      </c>
      <c r="D1764" s="158" t="s">
        <v>55</v>
      </c>
      <c r="E1764" s="199" t="s">
        <v>2027</v>
      </c>
      <c r="F1764" s="199">
        <v>96</v>
      </c>
      <c r="G1764" s="199">
        <v>96</v>
      </c>
      <c r="H1764" s="199">
        <v>1</v>
      </c>
      <c r="I1764" s="199" t="s">
        <v>330</v>
      </c>
      <c r="J1764" s="199" t="s">
        <v>12</v>
      </c>
      <c r="K1764" s="199" t="s">
        <v>2044</v>
      </c>
      <c r="L1764" s="199">
        <v>16</v>
      </c>
      <c r="M1764" s="199" t="s">
        <v>1063</v>
      </c>
      <c r="N1764" s="158" t="s">
        <v>72</v>
      </c>
      <c r="O1764" s="199"/>
    </row>
    <row r="1765" spans="1:15" ht="15" customHeight="1">
      <c r="A1765" s="199"/>
      <c r="B1765" s="199" t="s">
        <v>1281</v>
      </c>
      <c r="C1765" s="158" t="s">
        <v>50</v>
      </c>
      <c r="D1765" s="158" t="s">
        <v>55</v>
      </c>
      <c r="E1765" s="199" t="s">
        <v>2027</v>
      </c>
      <c r="F1765" s="199">
        <v>94</v>
      </c>
      <c r="G1765" s="199">
        <v>94</v>
      </c>
      <c r="H1765" s="199">
        <v>1</v>
      </c>
      <c r="I1765" s="199" t="s">
        <v>330</v>
      </c>
      <c r="J1765" s="199" t="s">
        <v>12</v>
      </c>
      <c r="K1765" s="199" t="s">
        <v>2043</v>
      </c>
      <c r="L1765" s="199">
        <v>16</v>
      </c>
      <c r="M1765" s="199" t="s">
        <v>1063</v>
      </c>
      <c r="N1765" s="158" t="s">
        <v>72</v>
      </c>
      <c r="O1765" s="199"/>
    </row>
    <row r="1766" spans="1:15" ht="15" customHeight="1">
      <c r="A1766" s="199"/>
      <c r="B1766" s="199" t="s">
        <v>1282</v>
      </c>
      <c r="C1766" s="158" t="s">
        <v>69</v>
      </c>
      <c r="D1766" s="158" t="s">
        <v>55</v>
      </c>
      <c r="E1766" s="199" t="s">
        <v>2027</v>
      </c>
      <c r="F1766" s="199">
        <v>86</v>
      </c>
      <c r="G1766" s="199">
        <v>86</v>
      </c>
      <c r="H1766" s="199">
        <v>1</v>
      </c>
      <c r="I1766" s="199" t="s">
        <v>330</v>
      </c>
      <c r="J1766" s="199" t="s">
        <v>18</v>
      </c>
      <c r="K1766" s="204">
        <v>46275</v>
      </c>
      <c r="L1766" s="199">
        <v>9</v>
      </c>
      <c r="M1766" s="199" t="s">
        <v>1063</v>
      </c>
      <c r="N1766" s="158" t="s">
        <v>25</v>
      </c>
      <c r="O1766" s="199"/>
    </row>
    <row r="1767" spans="1:15" ht="15" customHeight="1">
      <c r="A1767" s="199"/>
      <c r="B1767" s="199" t="s">
        <v>1283</v>
      </c>
      <c r="C1767" s="158" t="s">
        <v>69</v>
      </c>
      <c r="D1767" s="158" t="s">
        <v>55</v>
      </c>
      <c r="E1767" s="199" t="s">
        <v>2027</v>
      </c>
      <c r="F1767" s="199">
        <v>78</v>
      </c>
      <c r="G1767" s="199">
        <v>78</v>
      </c>
      <c r="H1767" s="199">
        <v>1</v>
      </c>
      <c r="I1767" s="199" t="s">
        <v>330</v>
      </c>
      <c r="J1767" s="199" t="s">
        <v>18</v>
      </c>
      <c r="K1767" s="204">
        <v>46306</v>
      </c>
      <c r="L1767" s="199">
        <v>9</v>
      </c>
      <c r="M1767" s="199" t="s">
        <v>1063</v>
      </c>
      <c r="N1767" s="158" t="s">
        <v>25</v>
      </c>
      <c r="O1767" s="199"/>
    </row>
    <row r="1768" spans="1:15" ht="15" customHeight="1">
      <c r="A1768" s="199"/>
      <c r="B1768" s="199" t="s">
        <v>1284</v>
      </c>
      <c r="C1768" s="158" t="s">
        <v>69</v>
      </c>
      <c r="D1768" s="158" t="s">
        <v>55</v>
      </c>
      <c r="E1768" s="199" t="s">
        <v>2027</v>
      </c>
      <c r="F1768" s="199">
        <v>66</v>
      </c>
      <c r="G1768" s="199">
        <v>66</v>
      </c>
      <c r="H1768" s="199">
        <v>1</v>
      </c>
      <c r="I1768" s="199" t="s">
        <v>330</v>
      </c>
      <c r="J1768" s="199" t="s">
        <v>12</v>
      </c>
      <c r="K1768" s="199" t="s">
        <v>1207</v>
      </c>
      <c r="L1768" s="199">
        <v>0</v>
      </c>
      <c r="M1768" s="199" t="s">
        <v>1063</v>
      </c>
      <c r="N1768" s="158" t="s">
        <v>25</v>
      </c>
      <c r="O1768" s="199"/>
    </row>
    <row r="1769" spans="1:15" ht="15" customHeight="1">
      <c r="A1769" s="199"/>
      <c r="B1769" s="199" t="s">
        <v>1285</v>
      </c>
      <c r="C1769" s="158" t="s">
        <v>69</v>
      </c>
      <c r="D1769" s="158" t="s">
        <v>55</v>
      </c>
      <c r="E1769" s="199" t="s">
        <v>2027</v>
      </c>
      <c r="F1769" s="199">
        <v>58</v>
      </c>
      <c r="G1769" s="199">
        <v>58</v>
      </c>
      <c r="H1769" s="199">
        <v>1</v>
      </c>
      <c r="I1769" s="199" t="s">
        <v>330</v>
      </c>
      <c r="J1769" s="199" t="s">
        <v>12</v>
      </c>
      <c r="K1769" s="199" t="s">
        <v>2048</v>
      </c>
      <c r="L1769" s="199">
        <v>0</v>
      </c>
      <c r="M1769" s="199" t="s">
        <v>1063</v>
      </c>
      <c r="N1769" s="158" t="s">
        <v>25</v>
      </c>
      <c r="O1769" s="199"/>
    </row>
    <row r="1770" spans="1:15" ht="15" customHeight="1">
      <c r="A1770" s="199"/>
      <c r="B1770" s="199" t="s">
        <v>1286</v>
      </c>
      <c r="C1770" s="158" t="s">
        <v>155</v>
      </c>
      <c r="D1770" s="158" t="s">
        <v>23</v>
      </c>
      <c r="E1770" s="199" t="s">
        <v>2027</v>
      </c>
      <c r="F1770" s="199">
        <v>120</v>
      </c>
      <c r="G1770" s="199">
        <v>120</v>
      </c>
      <c r="H1770" s="199">
        <v>1</v>
      </c>
      <c r="I1770" s="199" t="s">
        <v>330</v>
      </c>
      <c r="J1770" s="199" t="s">
        <v>18</v>
      </c>
      <c r="K1770" s="204">
        <v>46338</v>
      </c>
      <c r="L1770" s="199">
        <v>28</v>
      </c>
      <c r="M1770" s="199" t="s">
        <v>1038</v>
      </c>
      <c r="N1770" s="158" t="s">
        <v>25</v>
      </c>
      <c r="O1770" s="199"/>
    </row>
    <row r="1771" spans="1:15" ht="15" customHeight="1">
      <c r="A1771" s="199"/>
      <c r="B1771" s="199" t="s">
        <v>1287</v>
      </c>
      <c r="C1771" s="158" t="s">
        <v>155</v>
      </c>
      <c r="D1771" s="158" t="s">
        <v>23</v>
      </c>
      <c r="E1771" s="199" t="s">
        <v>2027</v>
      </c>
      <c r="F1771" s="199">
        <v>132</v>
      </c>
      <c r="G1771" s="199">
        <v>132</v>
      </c>
      <c r="H1771" s="199">
        <v>1</v>
      </c>
      <c r="I1771" s="199" t="s">
        <v>330</v>
      </c>
      <c r="J1771" s="199" t="s">
        <v>18</v>
      </c>
      <c r="K1771" s="199" t="s">
        <v>1215</v>
      </c>
      <c r="L1771" s="199">
        <v>28</v>
      </c>
      <c r="M1771" s="199" t="s">
        <v>1038</v>
      </c>
      <c r="N1771" s="158" t="s">
        <v>25</v>
      </c>
      <c r="O1771" s="199"/>
    </row>
    <row r="1772" spans="1:15" ht="15" customHeight="1">
      <c r="A1772" s="199"/>
      <c r="B1772" s="199" t="s">
        <v>1288</v>
      </c>
      <c r="C1772" s="158" t="s">
        <v>324</v>
      </c>
      <c r="D1772" s="158" t="s">
        <v>55</v>
      </c>
      <c r="E1772" s="199" t="s">
        <v>2027</v>
      </c>
      <c r="F1772" s="199">
        <v>40</v>
      </c>
      <c r="G1772" s="199">
        <v>40</v>
      </c>
      <c r="H1772" s="199">
        <v>1</v>
      </c>
      <c r="I1772" s="199" t="s">
        <v>330</v>
      </c>
      <c r="J1772" s="199" t="s">
        <v>18</v>
      </c>
      <c r="K1772" s="199" t="s">
        <v>2049</v>
      </c>
      <c r="L1772" s="199">
        <v>20</v>
      </c>
      <c r="M1772" s="199" t="s">
        <v>1046</v>
      </c>
      <c r="N1772" s="158" t="s">
        <v>25</v>
      </c>
      <c r="O1772" s="199"/>
    </row>
    <row r="1773" spans="1:15" ht="15" customHeight="1">
      <c r="A1773" s="199"/>
      <c r="B1773" s="199" t="s">
        <v>1289</v>
      </c>
      <c r="C1773" s="158" t="s">
        <v>324</v>
      </c>
      <c r="D1773" s="158" t="s">
        <v>55</v>
      </c>
      <c r="E1773" s="199" t="s">
        <v>2027</v>
      </c>
      <c r="F1773" s="199">
        <v>42</v>
      </c>
      <c r="G1773" s="199">
        <v>42</v>
      </c>
      <c r="H1773" s="199">
        <v>1</v>
      </c>
      <c r="I1773" s="199" t="s">
        <v>330</v>
      </c>
      <c r="J1773" s="199" t="s">
        <v>18</v>
      </c>
      <c r="K1773" s="199" t="s">
        <v>2041</v>
      </c>
      <c r="L1773" s="199">
        <v>20</v>
      </c>
      <c r="M1773" s="199" t="s">
        <v>1046</v>
      </c>
      <c r="N1773" s="158" t="s">
        <v>25</v>
      </c>
      <c r="O1773" s="199"/>
    </row>
    <row r="1774" spans="1:15" ht="15" customHeight="1">
      <c r="A1774" s="199"/>
      <c r="B1774" s="199" t="s">
        <v>1290</v>
      </c>
      <c r="C1774" s="158" t="s">
        <v>183</v>
      </c>
      <c r="D1774" s="158" t="s">
        <v>55</v>
      </c>
      <c r="E1774" s="199" t="s">
        <v>2027</v>
      </c>
      <c r="F1774" s="199">
        <v>70</v>
      </c>
      <c r="G1774" s="199">
        <v>70</v>
      </c>
      <c r="H1774" s="199">
        <v>1</v>
      </c>
      <c r="I1774" s="199" t="s">
        <v>330</v>
      </c>
      <c r="J1774" s="199" t="s">
        <v>18</v>
      </c>
      <c r="K1774" s="199" t="s">
        <v>2050</v>
      </c>
      <c r="L1774" s="199">
        <v>18</v>
      </c>
      <c r="M1774" s="199" t="s">
        <v>1046</v>
      </c>
      <c r="N1774" s="158" t="s">
        <v>25</v>
      </c>
      <c r="O1774" s="199"/>
    </row>
    <row r="1775" spans="1:15" ht="15" customHeight="1">
      <c r="A1775" s="199"/>
      <c r="B1775" s="199" t="s">
        <v>1291</v>
      </c>
      <c r="C1775" s="158" t="s">
        <v>73</v>
      </c>
      <c r="D1775" s="158" t="s">
        <v>55</v>
      </c>
      <c r="E1775" s="199" t="s">
        <v>2027</v>
      </c>
      <c r="F1775" s="199">
        <v>118</v>
      </c>
      <c r="G1775" s="199">
        <v>118</v>
      </c>
      <c r="H1775" s="199">
        <v>1</v>
      </c>
      <c r="I1775" s="199" t="s">
        <v>330</v>
      </c>
      <c r="J1775" s="199" t="s">
        <v>18</v>
      </c>
      <c r="K1775" s="199" t="s">
        <v>825</v>
      </c>
      <c r="L1775" s="199">
        <v>14</v>
      </c>
      <c r="M1775" s="199" t="s">
        <v>1038</v>
      </c>
      <c r="N1775" s="158" t="s">
        <v>25</v>
      </c>
      <c r="O1775" s="199"/>
    </row>
    <row r="1776" spans="1:15" ht="15" customHeight="1">
      <c r="A1776" s="199"/>
      <c r="B1776" s="199" t="s">
        <v>1292</v>
      </c>
      <c r="C1776" s="158" t="s">
        <v>73</v>
      </c>
      <c r="D1776" s="158" t="s">
        <v>55</v>
      </c>
      <c r="E1776" s="199" t="s">
        <v>2027</v>
      </c>
      <c r="F1776" s="199">
        <v>96</v>
      </c>
      <c r="G1776" s="199">
        <v>96</v>
      </c>
      <c r="H1776" s="199">
        <v>1</v>
      </c>
      <c r="I1776" s="199" t="s">
        <v>330</v>
      </c>
      <c r="J1776" s="199" t="s">
        <v>18</v>
      </c>
      <c r="K1776" s="199" t="s">
        <v>821</v>
      </c>
      <c r="L1776" s="199">
        <v>14</v>
      </c>
      <c r="M1776" s="199" t="s">
        <v>1038</v>
      </c>
      <c r="N1776" s="158" t="s">
        <v>25</v>
      </c>
      <c r="O1776" s="199"/>
    </row>
    <row r="1777" spans="1:15" ht="15" customHeight="1">
      <c r="A1777" s="199"/>
      <c r="B1777" s="199" t="s">
        <v>1293</v>
      </c>
      <c r="C1777" s="158" t="s">
        <v>73</v>
      </c>
      <c r="D1777" s="158" t="s">
        <v>55</v>
      </c>
      <c r="E1777" s="199" t="s">
        <v>2027</v>
      </c>
      <c r="F1777" s="199">
        <v>94</v>
      </c>
      <c r="G1777" s="199">
        <v>94</v>
      </c>
      <c r="H1777" s="199">
        <v>1</v>
      </c>
      <c r="I1777" s="199" t="s">
        <v>330</v>
      </c>
      <c r="J1777" s="199" t="s">
        <v>18</v>
      </c>
      <c r="K1777" s="199" t="s">
        <v>821</v>
      </c>
      <c r="L1777" s="199">
        <v>14</v>
      </c>
      <c r="M1777" s="199" t="s">
        <v>1038</v>
      </c>
      <c r="N1777" s="158" t="s">
        <v>25</v>
      </c>
      <c r="O1777" s="199"/>
    </row>
    <row r="1778" spans="1:15" ht="15" customHeight="1">
      <c r="A1778" s="199"/>
      <c r="B1778" s="199" t="s">
        <v>1294</v>
      </c>
      <c r="C1778" s="158" t="s">
        <v>73</v>
      </c>
      <c r="D1778" s="158" t="s">
        <v>55</v>
      </c>
      <c r="E1778" s="199" t="s">
        <v>2027</v>
      </c>
      <c r="F1778" s="199">
        <v>96</v>
      </c>
      <c r="G1778" s="199">
        <v>96</v>
      </c>
      <c r="H1778" s="199">
        <v>1</v>
      </c>
      <c r="I1778" s="199" t="s">
        <v>330</v>
      </c>
      <c r="J1778" s="199" t="s">
        <v>18</v>
      </c>
      <c r="K1778" s="199" t="s">
        <v>821</v>
      </c>
      <c r="L1778" s="199">
        <v>14</v>
      </c>
      <c r="M1778" s="199" t="s">
        <v>1038</v>
      </c>
      <c r="N1778" s="158" t="s">
        <v>25</v>
      </c>
      <c r="O1778" s="199"/>
    </row>
    <row r="1779" spans="1:15" ht="15" customHeight="1">
      <c r="A1779" s="199"/>
      <c r="B1779" s="199" t="s">
        <v>1295</v>
      </c>
      <c r="C1779" s="158" t="s">
        <v>69</v>
      </c>
      <c r="D1779" s="158" t="s">
        <v>55</v>
      </c>
      <c r="E1779" s="199" t="s">
        <v>2027</v>
      </c>
      <c r="F1779" s="199">
        <v>36</v>
      </c>
      <c r="G1779" s="199">
        <v>36</v>
      </c>
      <c r="H1779" s="199">
        <v>1</v>
      </c>
      <c r="I1779" s="199" t="s">
        <v>330</v>
      </c>
      <c r="J1779" s="199" t="s">
        <v>12</v>
      </c>
      <c r="K1779" s="199" t="s">
        <v>2043</v>
      </c>
      <c r="L1779" s="199">
        <v>0</v>
      </c>
      <c r="M1779" s="199" t="s">
        <v>1063</v>
      </c>
      <c r="N1779" s="158" t="s">
        <v>25</v>
      </c>
      <c r="O1779" s="199"/>
    </row>
    <row r="1780" spans="1:15" ht="15" customHeight="1">
      <c r="A1780" s="199"/>
      <c r="B1780" s="199" t="s">
        <v>1296</v>
      </c>
      <c r="C1780" s="158" t="s">
        <v>69</v>
      </c>
      <c r="D1780" s="158" t="s">
        <v>55</v>
      </c>
      <c r="E1780" s="199" t="s">
        <v>2027</v>
      </c>
      <c r="F1780" s="199">
        <v>36</v>
      </c>
      <c r="G1780" s="199">
        <v>36</v>
      </c>
      <c r="H1780" s="199">
        <v>1</v>
      </c>
      <c r="I1780" s="199" t="s">
        <v>330</v>
      </c>
      <c r="J1780" s="199" t="s">
        <v>12</v>
      </c>
      <c r="K1780" s="199" t="s">
        <v>2044</v>
      </c>
      <c r="L1780" s="199">
        <v>0</v>
      </c>
      <c r="M1780" s="199" t="s">
        <v>1063</v>
      </c>
      <c r="N1780" s="158" t="s">
        <v>25</v>
      </c>
      <c r="O1780" s="199"/>
    </row>
    <row r="1781" spans="1:15" ht="15" customHeight="1">
      <c r="A1781" s="199"/>
      <c r="B1781" s="199" t="s">
        <v>1297</v>
      </c>
      <c r="C1781" s="158" t="s">
        <v>46</v>
      </c>
      <c r="D1781" s="158" t="s">
        <v>23</v>
      </c>
      <c r="E1781" s="199" t="s">
        <v>2026</v>
      </c>
      <c r="F1781" s="199">
        <v>72</v>
      </c>
      <c r="G1781" s="199">
        <v>72</v>
      </c>
      <c r="H1781" s="199">
        <v>1</v>
      </c>
      <c r="I1781" s="199" t="s">
        <v>330</v>
      </c>
      <c r="J1781" s="199" t="s">
        <v>12</v>
      </c>
      <c r="K1781" s="199" t="s">
        <v>2043</v>
      </c>
      <c r="L1781" s="199">
        <v>7</v>
      </c>
      <c r="M1781" s="199" t="s">
        <v>1038</v>
      </c>
      <c r="N1781" s="158" t="s">
        <v>25</v>
      </c>
      <c r="O1781" s="199"/>
    </row>
    <row r="1782" spans="1:15" ht="15" customHeight="1">
      <c r="A1782" s="199"/>
      <c r="B1782" s="199" t="s">
        <v>1298</v>
      </c>
      <c r="C1782" s="158" t="s">
        <v>46</v>
      </c>
      <c r="D1782" s="158" t="s">
        <v>23</v>
      </c>
      <c r="E1782" s="199" t="s">
        <v>2026</v>
      </c>
      <c r="F1782" s="199">
        <v>74</v>
      </c>
      <c r="G1782" s="199">
        <v>74</v>
      </c>
      <c r="H1782" s="199">
        <v>1</v>
      </c>
      <c r="I1782" s="199" t="s">
        <v>330</v>
      </c>
      <c r="J1782" s="199" t="s">
        <v>12</v>
      </c>
      <c r="K1782" s="199" t="s">
        <v>2043</v>
      </c>
      <c r="L1782" s="199">
        <v>7</v>
      </c>
      <c r="M1782" s="199" t="s">
        <v>1038</v>
      </c>
      <c r="N1782" s="158" t="s">
        <v>25</v>
      </c>
      <c r="O1782" s="199"/>
    </row>
    <row r="1783" spans="1:15" ht="15" customHeight="1">
      <c r="A1783" s="199"/>
      <c r="B1783" s="199" t="s">
        <v>1299</v>
      </c>
      <c r="C1783" s="158" t="s">
        <v>154</v>
      </c>
      <c r="D1783" s="158" t="s">
        <v>23</v>
      </c>
      <c r="E1783" s="199" t="s">
        <v>2026</v>
      </c>
      <c r="F1783" s="199">
        <v>174</v>
      </c>
      <c r="G1783" s="199">
        <v>174</v>
      </c>
      <c r="H1783" s="199">
        <v>1</v>
      </c>
      <c r="I1783" s="199" t="s">
        <v>330</v>
      </c>
      <c r="J1783" s="199" t="s">
        <v>18</v>
      </c>
      <c r="K1783" s="199" t="s">
        <v>2051</v>
      </c>
      <c r="L1783" s="199">
        <v>40</v>
      </c>
      <c r="M1783" s="199" t="s">
        <v>1038</v>
      </c>
      <c r="N1783" s="158" t="s">
        <v>36</v>
      </c>
      <c r="O1783" s="199"/>
    </row>
    <row r="1784" spans="1:15" ht="15" customHeight="1">
      <c r="A1784" s="199"/>
      <c r="B1784" s="199" t="s">
        <v>1300</v>
      </c>
      <c r="C1784" s="158" t="s">
        <v>154</v>
      </c>
      <c r="D1784" s="158" t="s">
        <v>23</v>
      </c>
      <c r="E1784" s="199" t="s">
        <v>2026</v>
      </c>
      <c r="F1784" s="199">
        <v>242</v>
      </c>
      <c r="G1784" s="199">
        <v>242</v>
      </c>
      <c r="H1784" s="199">
        <v>1</v>
      </c>
      <c r="I1784" s="199" t="s">
        <v>330</v>
      </c>
      <c r="J1784" s="199" t="s">
        <v>18</v>
      </c>
      <c r="K1784" s="199" t="s">
        <v>1208</v>
      </c>
      <c r="L1784" s="199">
        <v>47</v>
      </c>
      <c r="M1784" s="199" t="s">
        <v>1038</v>
      </c>
      <c r="N1784" s="158" t="s">
        <v>36</v>
      </c>
      <c r="O1784" s="199"/>
    </row>
    <row r="1785" spans="1:15" ht="15" customHeight="1">
      <c r="A1785" s="199"/>
      <c r="B1785" s="199" t="s">
        <v>1301</v>
      </c>
      <c r="C1785" s="158" t="s">
        <v>154</v>
      </c>
      <c r="D1785" s="158" t="s">
        <v>23</v>
      </c>
      <c r="E1785" s="199" t="s">
        <v>2026</v>
      </c>
      <c r="F1785" s="199">
        <v>400</v>
      </c>
      <c r="G1785" s="199">
        <v>400</v>
      </c>
      <c r="H1785" s="199">
        <v>1</v>
      </c>
      <c r="I1785" s="199" t="s">
        <v>330</v>
      </c>
      <c r="J1785" s="199" t="s">
        <v>18</v>
      </c>
      <c r="K1785" s="199" t="s">
        <v>1203</v>
      </c>
      <c r="L1785" s="199">
        <v>50</v>
      </c>
      <c r="M1785" s="199" t="s">
        <v>1038</v>
      </c>
      <c r="N1785" s="158" t="s">
        <v>36</v>
      </c>
      <c r="O1785" s="199"/>
    </row>
    <row r="1786" spans="1:15" ht="15" customHeight="1">
      <c r="A1786" s="199"/>
      <c r="B1786" s="199" t="s">
        <v>1302</v>
      </c>
      <c r="C1786" s="158" t="s">
        <v>46</v>
      </c>
      <c r="D1786" s="158" t="s">
        <v>55</v>
      </c>
      <c r="E1786" s="199" t="s">
        <v>2027</v>
      </c>
      <c r="F1786" s="199">
        <v>28</v>
      </c>
      <c r="G1786" s="199">
        <v>28</v>
      </c>
      <c r="H1786" s="199">
        <v>1</v>
      </c>
      <c r="I1786" s="199" t="s">
        <v>330</v>
      </c>
      <c r="J1786" s="199" t="s">
        <v>12</v>
      </c>
      <c r="K1786" s="199" t="s">
        <v>2043</v>
      </c>
      <c r="L1786" s="199">
        <v>16</v>
      </c>
      <c r="M1786" s="199" t="s">
        <v>1063</v>
      </c>
      <c r="N1786" s="158" t="s">
        <v>25</v>
      </c>
      <c r="O1786" s="199"/>
    </row>
    <row r="1787" spans="1:15" ht="15" customHeight="1">
      <c r="A1787" s="199"/>
      <c r="B1787" s="199" t="s">
        <v>1303</v>
      </c>
      <c r="C1787" s="158" t="s">
        <v>46</v>
      </c>
      <c r="D1787" s="158" t="s">
        <v>55</v>
      </c>
      <c r="E1787" s="199" t="s">
        <v>2027</v>
      </c>
      <c r="F1787" s="199">
        <v>34</v>
      </c>
      <c r="G1787" s="199">
        <v>34</v>
      </c>
      <c r="H1787" s="199">
        <v>1</v>
      </c>
      <c r="I1787" s="199" t="s">
        <v>330</v>
      </c>
      <c r="J1787" s="199" t="s">
        <v>12</v>
      </c>
      <c r="K1787" s="199" t="s">
        <v>2052</v>
      </c>
      <c r="L1787" s="199">
        <v>16</v>
      </c>
      <c r="M1787" s="199" t="s">
        <v>1063</v>
      </c>
      <c r="N1787" s="158" t="s">
        <v>25</v>
      </c>
      <c r="O1787" s="199"/>
    </row>
    <row r="1788" spans="1:15" ht="15" customHeight="1">
      <c r="A1788" s="199"/>
      <c r="B1788" s="199" t="s">
        <v>1304</v>
      </c>
      <c r="C1788" s="158" t="s">
        <v>46</v>
      </c>
      <c r="D1788" s="158" t="s">
        <v>23</v>
      </c>
      <c r="E1788" s="199" t="s">
        <v>2027</v>
      </c>
      <c r="F1788" s="199">
        <v>116</v>
      </c>
      <c r="G1788" s="199">
        <v>116</v>
      </c>
      <c r="H1788" s="199">
        <v>1</v>
      </c>
      <c r="I1788" s="199" t="s">
        <v>330</v>
      </c>
      <c r="J1788" s="199" t="s">
        <v>12</v>
      </c>
      <c r="K1788" s="199" t="s">
        <v>1207</v>
      </c>
      <c r="L1788" s="199">
        <v>16</v>
      </c>
      <c r="M1788" s="199" t="s">
        <v>1046</v>
      </c>
      <c r="N1788" s="158" t="s">
        <v>25</v>
      </c>
      <c r="O1788" s="199"/>
    </row>
    <row r="1789" spans="1:15" ht="15" customHeight="1">
      <c r="A1789" s="199"/>
      <c r="B1789" s="199" t="s">
        <v>1305</v>
      </c>
      <c r="C1789" s="158" t="s">
        <v>46</v>
      </c>
      <c r="D1789" s="158" t="s">
        <v>23</v>
      </c>
      <c r="E1789" s="199" t="s">
        <v>2027</v>
      </c>
      <c r="F1789" s="199">
        <v>96</v>
      </c>
      <c r="G1789" s="199">
        <v>96</v>
      </c>
      <c r="H1789" s="199">
        <v>1</v>
      </c>
      <c r="I1789" s="199" t="s">
        <v>330</v>
      </c>
      <c r="J1789" s="199" t="s">
        <v>12</v>
      </c>
      <c r="K1789" s="199" t="s">
        <v>1212</v>
      </c>
      <c r="L1789" s="199">
        <v>14</v>
      </c>
      <c r="M1789" s="199" t="s">
        <v>1046</v>
      </c>
      <c r="N1789" s="158" t="s">
        <v>25</v>
      </c>
      <c r="O1789" s="199"/>
    </row>
    <row r="1790" spans="1:15" ht="15" customHeight="1">
      <c r="A1790" s="199"/>
      <c r="B1790" s="199" t="s">
        <v>1306</v>
      </c>
      <c r="C1790" s="158" t="s">
        <v>64</v>
      </c>
      <c r="D1790" s="158" t="s">
        <v>55</v>
      </c>
      <c r="E1790" s="199" t="s">
        <v>2027</v>
      </c>
      <c r="F1790" s="199">
        <v>344</v>
      </c>
      <c r="G1790" s="199">
        <v>344</v>
      </c>
      <c r="H1790" s="199">
        <v>1</v>
      </c>
      <c r="I1790" s="199" t="s">
        <v>330</v>
      </c>
      <c r="J1790" s="199" t="s">
        <v>18</v>
      </c>
      <c r="K1790" s="199" t="s">
        <v>1214</v>
      </c>
      <c r="L1790" s="199">
        <v>49</v>
      </c>
      <c r="M1790" s="199" t="s">
        <v>1038</v>
      </c>
      <c r="N1790" s="158" t="s">
        <v>25</v>
      </c>
      <c r="O1790" s="199"/>
    </row>
    <row r="1791" spans="1:15" ht="15" customHeight="1">
      <c r="A1791" s="199"/>
      <c r="B1791" s="199" t="s">
        <v>1307</v>
      </c>
      <c r="C1791" s="158" t="s">
        <v>64</v>
      </c>
      <c r="D1791" s="158" t="s">
        <v>55</v>
      </c>
      <c r="E1791" s="199" t="s">
        <v>2027</v>
      </c>
      <c r="F1791" s="199">
        <v>382</v>
      </c>
      <c r="G1791" s="199">
        <v>382</v>
      </c>
      <c r="H1791" s="199">
        <v>1</v>
      </c>
      <c r="I1791" s="199" t="s">
        <v>330</v>
      </c>
      <c r="J1791" s="199" t="s">
        <v>18</v>
      </c>
      <c r="K1791" s="199" t="s">
        <v>2053</v>
      </c>
      <c r="L1791" s="199">
        <v>49</v>
      </c>
      <c r="M1791" s="199" t="s">
        <v>1038</v>
      </c>
      <c r="N1791" s="158" t="s">
        <v>25</v>
      </c>
      <c r="O1791" s="199"/>
    </row>
    <row r="1792" spans="1:15" ht="15" customHeight="1">
      <c r="A1792" s="199"/>
      <c r="B1792" s="199" t="s">
        <v>1308</v>
      </c>
      <c r="C1792" s="158" t="s">
        <v>69</v>
      </c>
      <c r="D1792" s="158" t="s">
        <v>23</v>
      </c>
      <c r="E1792" s="199" t="s">
        <v>2027</v>
      </c>
      <c r="F1792" s="199">
        <v>66</v>
      </c>
      <c r="G1792" s="199">
        <v>66</v>
      </c>
      <c r="H1792" s="199">
        <v>1</v>
      </c>
      <c r="I1792" s="199" t="s">
        <v>330</v>
      </c>
      <c r="J1792" s="199" t="s">
        <v>12</v>
      </c>
      <c r="K1792" s="199" t="s">
        <v>1212</v>
      </c>
      <c r="L1792" s="199">
        <v>0</v>
      </c>
      <c r="M1792" s="199" t="s">
        <v>1048</v>
      </c>
      <c r="N1792" s="158" t="s">
        <v>25</v>
      </c>
      <c r="O1792" s="199"/>
    </row>
    <row r="1793" spans="1:15" ht="15" customHeight="1">
      <c r="A1793" s="199"/>
      <c r="B1793" s="199" t="s">
        <v>1309</v>
      </c>
      <c r="C1793" s="158" t="s">
        <v>69</v>
      </c>
      <c r="D1793" s="158" t="s">
        <v>23</v>
      </c>
      <c r="E1793" s="199" t="s">
        <v>2027</v>
      </c>
      <c r="F1793" s="199">
        <v>66</v>
      </c>
      <c r="G1793" s="199">
        <v>66</v>
      </c>
      <c r="H1793" s="199">
        <v>1</v>
      </c>
      <c r="I1793" s="199" t="s">
        <v>330</v>
      </c>
      <c r="J1793" s="199" t="s">
        <v>12</v>
      </c>
      <c r="K1793" s="199" t="s">
        <v>1212</v>
      </c>
      <c r="L1793" s="199">
        <v>0</v>
      </c>
      <c r="M1793" s="199" t="s">
        <v>1048</v>
      </c>
      <c r="N1793" s="158" t="s">
        <v>25</v>
      </c>
      <c r="O1793" s="199"/>
    </row>
    <row r="1794" spans="1:15" ht="15" customHeight="1">
      <c r="A1794" s="199"/>
      <c r="B1794" s="199" t="s">
        <v>1310</v>
      </c>
      <c r="C1794" s="158" t="s">
        <v>324</v>
      </c>
      <c r="D1794" s="158" t="s">
        <v>23</v>
      </c>
      <c r="E1794" s="199" t="s">
        <v>2027</v>
      </c>
      <c r="F1794" s="199">
        <v>56</v>
      </c>
      <c r="G1794" s="199">
        <v>56</v>
      </c>
      <c r="H1794" s="199">
        <v>1</v>
      </c>
      <c r="I1794" s="199" t="s">
        <v>330</v>
      </c>
      <c r="J1794" s="199" t="s">
        <v>12</v>
      </c>
      <c r="K1794" s="199" t="s">
        <v>2046</v>
      </c>
      <c r="L1794" s="199">
        <v>8</v>
      </c>
      <c r="M1794" s="199" t="s">
        <v>1048</v>
      </c>
      <c r="N1794" s="158" t="s">
        <v>25</v>
      </c>
      <c r="O1794" s="199"/>
    </row>
    <row r="1795" spans="1:15" ht="15" customHeight="1">
      <c r="A1795" s="199"/>
      <c r="B1795" s="199" t="s">
        <v>1311</v>
      </c>
      <c r="C1795" s="158" t="s">
        <v>324</v>
      </c>
      <c r="D1795" s="158" t="s">
        <v>23</v>
      </c>
      <c r="E1795" s="199" t="s">
        <v>2027</v>
      </c>
      <c r="F1795" s="199">
        <v>54</v>
      </c>
      <c r="G1795" s="199">
        <v>54</v>
      </c>
      <c r="H1795" s="199">
        <v>1</v>
      </c>
      <c r="I1795" s="199" t="s">
        <v>330</v>
      </c>
      <c r="J1795" s="199" t="s">
        <v>12</v>
      </c>
      <c r="K1795" s="199" t="s">
        <v>2046</v>
      </c>
      <c r="L1795" s="199">
        <v>8</v>
      </c>
      <c r="M1795" s="199" t="s">
        <v>1048</v>
      </c>
      <c r="N1795" s="158" t="s">
        <v>25</v>
      </c>
      <c r="O1795" s="199"/>
    </row>
    <row r="1796" spans="1:15" ht="15" customHeight="1">
      <c r="A1796" s="199"/>
      <c r="B1796" s="199" t="s">
        <v>1312</v>
      </c>
      <c r="C1796" s="158" t="s">
        <v>69</v>
      </c>
      <c r="D1796" s="158" t="s">
        <v>23</v>
      </c>
      <c r="E1796" s="199" t="s">
        <v>2027</v>
      </c>
      <c r="F1796" s="199">
        <v>56</v>
      </c>
      <c r="G1796" s="199">
        <v>56</v>
      </c>
      <c r="H1796" s="199">
        <v>1</v>
      </c>
      <c r="I1796" s="199" t="s">
        <v>330</v>
      </c>
      <c r="J1796" s="199" t="s">
        <v>12</v>
      </c>
      <c r="K1796" s="199" t="s">
        <v>2051</v>
      </c>
      <c r="L1796" s="199">
        <v>8</v>
      </c>
      <c r="M1796" s="199" t="s">
        <v>1048</v>
      </c>
      <c r="N1796" s="158" t="s">
        <v>25</v>
      </c>
      <c r="O1796" s="199"/>
    </row>
    <row r="1797" spans="1:15" ht="15" customHeight="1">
      <c r="A1797" s="199"/>
      <c r="B1797" s="199" t="s">
        <v>1313</v>
      </c>
      <c r="C1797" s="158" t="s">
        <v>69</v>
      </c>
      <c r="D1797" s="158" t="s">
        <v>23</v>
      </c>
      <c r="E1797" s="199" t="s">
        <v>2027</v>
      </c>
      <c r="F1797" s="199">
        <v>56</v>
      </c>
      <c r="G1797" s="199">
        <v>56</v>
      </c>
      <c r="H1797" s="199">
        <v>1</v>
      </c>
      <c r="I1797" s="199" t="s">
        <v>330</v>
      </c>
      <c r="J1797" s="199" t="s">
        <v>12</v>
      </c>
      <c r="K1797" s="199" t="s">
        <v>2051</v>
      </c>
      <c r="L1797" s="199">
        <v>8</v>
      </c>
      <c r="M1797" s="199" t="s">
        <v>1048</v>
      </c>
      <c r="N1797" s="158" t="s">
        <v>25</v>
      </c>
      <c r="O1797" s="199"/>
    </row>
    <row r="1798" spans="1:15" ht="15" customHeight="1">
      <c r="A1798" s="199"/>
      <c r="B1798" s="199" t="s">
        <v>1314</v>
      </c>
      <c r="C1798" s="158" t="s">
        <v>324</v>
      </c>
      <c r="D1798" s="158" t="s">
        <v>55</v>
      </c>
      <c r="E1798" s="199" t="s">
        <v>2027</v>
      </c>
      <c r="F1798" s="199">
        <v>30</v>
      </c>
      <c r="G1798" s="199">
        <v>30</v>
      </c>
      <c r="H1798" s="199">
        <v>1</v>
      </c>
      <c r="I1798" s="199" t="s">
        <v>330</v>
      </c>
      <c r="J1798" s="199" t="s">
        <v>18</v>
      </c>
      <c r="K1798" s="199" t="s">
        <v>2041</v>
      </c>
      <c r="L1798" s="199">
        <v>10</v>
      </c>
      <c r="M1798" s="199" t="s">
        <v>1063</v>
      </c>
      <c r="N1798" s="158" t="s">
        <v>25</v>
      </c>
      <c r="O1798" s="199"/>
    </row>
    <row r="1799" spans="1:15" ht="15" customHeight="1">
      <c r="A1799" s="199"/>
      <c r="B1799" s="199" t="s">
        <v>1315</v>
      </c>
      <c r="C1799" s="158" t="s">
        <v>69</v>
      </c>
      <c r="D1799" s="158" t="s">
        <v>55</v>
      </c>
      <c r="E1799" s="199" t="s">
        <v>2027</v>
      </c>
      <c r="F1799" s="199">
        <v>26</v>
      </c>
      <c r="G1799" s="199">
        <v>26</v>
      </c>
      <c r="H1799" s="199">
        <v>1</v>
      </c>
      <c r="I1799" s="199" t="s">
        <v>330</v>
      </c>
      <c r="J1799" s="199" t="s">
        <v>18</v>
      </c>
      <c r="K1799" s="199" t="s">
        <v>2051</v>
      </c>
      <c r="L1799" s="199">
        <v>10</v>
      </c>
      <c r="M1799" s="199" t="s">
        <v>1063</v>
      </c>
      <c r="N1799" s="158" t="s">
        <v>25</v>
      </c>
      <c r="O1799" s="199"/>
    </row>
    <row r="1800" spans="1:15" ht="15" customHeight="1">
      <c r="A1800" s="199"/>
      <c r="B1800" s="199" t="s">
        <v>1316</v>
      </c>
      <c r="C1800" s="158" t="s">
        <v>332</v>
      </c>
      <c r="D1800" s="158" t="s">
        <v>23</v>
      </c>
      <c r="E1800" s="199" t="s">
        <v>2026</v>
      </c>
      <c r="F1800" s="199">
        <v>144</v>
      </c>
      <c r="G1800" s="199">
        <v>144</v>
      </c>
      <c r="H1800" s="199">
        <v>1</v>
      </c>
      <c r="I1800" s="199" t="s">
        <v>330</v>
      </c>
      <c r="J1800" s="199" t="s">
        <v>12</v>
      </c>
      <c r="K1800" s="199" t="s">
        <v>1207</v>
      </c>
      <c r="L1800" s="199">
        <v>9</v>
      </c>
      <c r="M1800" s="199" t="s">
        <v>1058</v>
      </c>
      <c r="N1800" s="158" t="s">
        <v>25</v>
      </c>
      <c r="O1800" s="199"/>
    </row>
    <row r="1801" spans="1:15" ht="15" customHeight="1">
      <c r="A1801" s="199"/>
      <c r="B1801" s="199" t="s">
        <v>1317</v>
      </c>
      <c r="C1801" s="158" t="s">
        <v>332</v>
      </c>
      <c r="D1801" s="158" t="s">
        <v>23</v>
      </c>
      <c r="E1801" s="199" t="s">
        <v>2026</v>
      </c>
      <c r="F1801" s="199">
        <v>164</v>
      </c>
      <c r="G1801" s="199">
        <v>164</v>
      </c>
      <c r="H1801" s="199">
        <v>1</v>
      </c>
      <c r="I1801" s="199" t="s">
        <v>330</v>
      </c>
      <c r="J1801" s="199" t="s">
        <v>12</v>
      </c>
      <c r="K1801" s="199" t="s">
        <v>1214</v>
      </c>
      <c r="L1801" s="199">
        <v>9</v>
      </c>
      <c r="M1801" s="199" t="s">
        <v>1058</v>
      </c>
      <c r="N1801" s="158" t="s">
        <v>25</v>
      </c>
      <c r="O1801" s="199"/>
    </row>
    <row r="1802" spans="1:15" ht="15" customHeight="1">
      <c r="A1802" s="199"/>
      <c r="B1802" s="199" t="s">
        <v>1318</v>
      </c>
      <c r="C1802" s="158" t="s">
        <v>114</v>
      </c>
      <c r="D1802" s="158" t="s">
        <v>55</v>
      </c>
      <c r="E1802" s="199" t="s">
        <v>2027</v>
      </c>
      <c r="F1802" s="199">
        <v>84</v>
      </c>
      <c r="G1802" s="199">
        <v>84</v>
      </c>
      <c r="H1802" s="199">
        <v>1</v>
      </c>
      <c r="I1802" s="199" t="s">
        <v>330</v>
      </c>
      <c r="J1802" s="199" t="s">
        <v>12</v>
      </c>
      <c r="K1802" s="199" t="s">
        <v>1214</v>
      </c>
      <c r="L1802" s="199">
        <v>12</v>
      </c>
      <c r="M1802" s="199" t="s">
        <v>1048</v>
      </c>
      <c r="N1802" s="158" t="s">
        <v>25</v>
      </c>
      <c r="O1802" s="199"/>
    </row>
    <row r="1803" spans="1:15" ht="15" customHeight="1">
      <c r="A1803" s="199"/>
      <c r="B1803" s="199" t="s">
        <v>1319</v>
      </c>
      <c r="C1803" s="158" t="s">
        <v>114</v>
      </c>
      <c r="D1803" s="158" t="s">
        <v>55</v>
      </c>
      <c r="E1803" s="199" t="s">
        <v>2027</v>
      </c>
      <c r="F1803" s="199">
        <v>90</v>
      </c>
      <c r="G1803" s="199">
        <v>90</v>
      </c>
      <c r="H1803" s="199">
        <v>1</v>
      </c>
      <c r="I1803" s="199" t="s">
        <v>330</v>
      </c>
      <c r="J1803" s="199" t="s">
        <v>12</v>
      </c>
      <c r="K1803" s="199" t="s">
        <v>2053</v>
      </c>
      <c r="L1803" s="199">
        <v>12</v>
      </c>
      <c r="M1803" s="199" t="s">
        <v>1048</v>
      </c>
      <c r="N1803" s="158" t="s">
        <v>25</v>
      </c>
      <c r="O1803" s="199"/>
    </row>
    <row r="1804" spans="1:15" ht="15" customHeight="1">
      <c r="A1804" s="199"/>
      <c r="B1804" s="199" t="s">
        <v>1320</v>
      </c>
      <c r="C1804" s="158" t="s">
        <v>73</v>
      </c>
      <c r="D1804" s="158" t="s">
        <v>55</v>
      </c>
      <c r="E1804" s="199" t="s">
        <v>2027</v>
      </c>
      <c r="F1804" s="199">
        <v>98</v>
      </c>
      <c r="G1804" s="199">
        <v>98</v>
      </c>
      <c r="H1804" s="199">
        <v>1</v>
      </c>
      <c r="I1804" s="199" t="s">
        <v>330</v>
      </c>
      <c r="J1804" s="199" t="s">
        <v>18</v>
      </c>
      <c r="K1804" s="199" t="s">
        <v>821</v>
      </c>
      <c r="L1804" s="199">
        <v>14</v>
      </c>
      <c r="M1804" s="199" t="s">
        <v>1155</v>
      </c>
      <c r="N1804" s="158" t="s">
        <v>25</v>
      </c>
      <c r="O1804" s="199"/>
    </row>
    <row r="1805" spans="1:15" ht="15" customHeight="1">
      <c r="A1805" s="199"/>
      <c r="B1805" s="199" t="s">
        <v>1321</v>
      </c>
      <c r="C1805" s="158" t="s">
        <v>46</v>
      </c>
      <c r="D1805" s="158" t="s">
        <v>55</v>
      </c>
      <c r="E1805" s="199" t="s">
        <v>2027</v>
      </c>
      <c r="F1805" s="199">
        <v>86</v>
      </c>
      <c r="G1805" s="199">
        <v>86</v>
      </c>
      <c r="H1805" s="199">
        <v>1</v>
      </c>
      <c r="I1805" s="199" t="s">
        <v>330</v>
      </c>
      <c r="J1805" s="199" t="s">
        <v>12</v>
      </c>
      <c r="K1805" s="204">
        <v>46085</v>
      </c>
      <c r="L1805" s="199">
        <v>14</v>
      </c>
      <c r="M1805" s="199" t="s">
        <v>1046</v>
      </c>
      <c r="N1805" s="158" t="s">
        <v>25</v>
      </c>
      <c r="O1805" s="199"/>
    </row>
    <row r="1806" spans="1:15" ht="15" customHeight="1">
      <c r="A1806" s="199"/>
      <c r="B1806" s="199" t="s">
        <v>1322</v>
      </c>
      <c r="C1806" s="158" t="s">
        <v>46</v>
      </c>
      <c r="D1806" s="158" t="s">
        <v>55</v>
      </c>
      <c r="E1806" s="199" t="s">
        <v>2027</v>
      </c>
      <c r="F1806" s="199">
        <v>88</v>
      </c>
      <c r="G1806" s="199">
        <v>88</v>
      </c>
      <c r="H1806" s="199">
        <v>1</v>
      </c>
      <c r="I1806" s="199" t="s">
        <v>330</v>
      </c>
      <c r="J1806" s="199" t="s">
        <v>12</v>
      </c>
      <c r="K1806" s="204">
        <v>46117</v>
      </c>
      <c r="L1806" s="199">
        <v>14</v>
      </c>
      <c r="M1806" s="199" t="s">
        <v>1046</v>
      </c>
      <c r="N1806" s="158" t="s">
        <v>25</v>
      </c>
      <c r="O1806" s="199"/>
    </row>
    <row r="1807" spans="1:15" ht="15" customHeight="1">
      <c r="A1807" s="199"/>
      <c r="B1807" s="199" t="s">
        <v>1323</v>
      </c>
      <c r="C1807" s="158" t="s">
        <v>64</v>
      </c>
      <c r="D1807" s="158" t="s">
        <v>55</v>
      </c>
      <c r="E1807" s="199" t="s">
        <v>2027</v>
      </c>
      <c r="F1807" s="199">
        <v>104</v>
      </c>
      <c r="G1807" s="199">
        <v>104</v>
      </c>
      <c r="H1807" s="199">
        <v>1</v>
      </c>
      <c r="I1807" s="199" t="s">
        <v>330</v>
      </c>
      <c r="J1807" s="199" t="s">
        <v>18</v>
      </c>
      <c r="K1807" s="199" t="s">
        <v>2045</v>
      </c>
      <c r="L1807" s="199">
        <v>33</v>
      </c>
      <c r="M1807" s="199" t="s">
        <v>1063</v>
      </c>
      <c r="N1807" s="158" t="s">
        <v>36</v>
      </c>
      <c r="O1807" s="199"/>
    </row>
    <row r="1808" spans="1:15" ht="15" customHeight="1">
      <c r="A1808" s="199"/>
      <c r="B1808" s="199" t="s">
        <v>1324</v>
      </c>
      <c r="C1808" s="158" t="s">
        <v>64</v>
      </c>
      <c r="D1808" s="158" t="s">
        <v>55</v>
      </c>
      <c r="E1808" s="199" t="s">
        <v>2027</v>
      </c>
      <c r="F1808" s="199">
        <v>100</v>
      </c>
      <c r="G1808" s="199">
        <v>100</v>
      </c>
      <c r="H1808" s="199">
        <v>1</v>
      </c>
      <c r="I1808" s="199" t="s">
        <v>330</v>
      </c>
      <c r="J1808" s="199" t="s">
        <v>18</v>
      </c>
      <c r="K1808" s="199" t="s">
        <v>2045</v>
      </c>
      <c r="L1808" s="199">
        <v>33</v>
      </c>
      <c r="M1808" s="199" t="s">
        <v>1063</v>
      </c>
      <c r="N1808" s="158" t="s">
        <v>36</v>
      </c>
      <c r="O1808" s="199"/>
    </row>
    <row r="1809" spans="1:15" ht="15" customHeight="1">
      <c r="A1809" s="199"/>
      <c r="B1809" s="199" t="s">
        <v>1325</v>
      </c>
      <c r="C1809" s="158" t="s">
        <v>50</v>
      </c>
      <c r="D1809" s="158" t="s">
        <v>55</v>
      </c>
      <c r="E1809" s="199" t="s">
        <v>2027</v>
      </c>
      <c r="F1809" s="199">
        <v>90</v>
      </c>
      <c r="G1809" s="199">
        <v>90</v>
      </c>
      <c r="H1809" s="199">
        <v>1</v>
      </c>
      <c r="I1809" s="199" t="s">
        <v>330</v>
      </c>
      <c r="J1809" s="199" t="s">
        <v>12</v>
      </c>
      <c r="K1809" s="199" t="s">
        <v>2043</v>
      </c>
      <c r="L1809" s="199">
        <v>16</v>
      </c>
      <c r="M1809" s="199" t="s">
        <v>1063</v>
      </c>
      <c r="N1809" s="158" t="s">
        <v>36</v>
      </c>
      <c r="O1809" s="199"/>
    </row>
    <row r="1810" spans="1:15" ht="15" customHeight="1">
      <c r="A1810" s="199"/>
      <c r="B1810" s="199" t="s">
        <v>1326</v>
      </c>
      <c r="C1810" s="158" t="s">
        <v>50</v>
      </c>
      <c r="D1810" s="158" t="s">
        <v>55</v>
      </c>
      <c r="E1810" s="199" t="s">
        <v>2027</v>
      </c>
      <c r="F1810" s="199">
        <v>78</v>
      </c>
      <c r="G1810" s="199">
        <v>78</v>
      </c>
      <c r="H1810" s="199">
        <v>1</v>
      </c>
      <c r="I1810" s="199" t="s">
        <v>330</v>
      </c>
      <c r="J1810" s="199" t="s">
        <v>12</v>
      </c>
      <c r="K1810" s="199" t="s">
        <v>2046</v>
      </c>
      <c r="L1810" s="199">
        <v>16</v>
      </c>
      <c r="M1810" s="199" t="s">
        <v>1063</v>
      </c>
      <c r="N1810" s="158" t="s">
        <v>36</v>
      </c>
      <c r="O1810" s="199"/>
    </row>
    <row r="1811" spans="1:15" ht="15" customHeight="1">
      <c r="A1811" s="199"/>
      <c r="B1811" s="199" t="s">
        <v>1327</v>
      </c>
      <c r="C1811" s="158" t="s">
        <v>69</v>
      </c>
      <c r="D1811" s="158" t="s">
        <v>23</v>
      </c>
      <c r="E1811" s="199" t="s">
        <v>2027</v>
      </c>
      <c r="F1811" s="199">
        <v>138</v>
      </c>
      <c r="G1811" s="199">
        <v>138</v>
      </c>
      <c r="H1811" s="199">
        <v>1</v>
      </c>
      <c r="I1811" s="199" t="s">
        <v>330</v>
      </c>
      <c r="J1811" s="199" t="s">
        <v>12</v>
      </c>
      <c r="K1811" s="199" t="s">
        <v>1207</v>
      </c>
      <c r="L1811" s="199">
        <v>12</v>
      </c>
      <c r="M1811" s="199" t="s">
        <v>1058</v>
      </c>
      <c r="N1811" s="158" t="s">
        <v>25</v>
      </c>
      <c r="O1811" s="199"/>
    </row>
    <row r="1812" spans="1:15" ht="15" customHeight="1">
      <c r="A1812" s="199"/>
      <c r="B1812" s="199" t="s">
        <v>1328</v>
      </c>
      <c r="C1812" s="158" t="s">
        <v>69</v>
      </c>
      <c r="D1812" s="158" t="s">
        <v>23</v>
      </c>
      <c r="E1812" s="199" t="s">
        <v>2027</v>
      </c>
      <c r="F1812" s="199">
        <v>134</v>
      </c>
      <c r="G1812" s="199">
        <v>134</v>
      </c>
      <c r="H1812" s="199">
        <v>1</v>
      </c>
      <c r="I1812" s="199" t="s">
        <v>330</v>
      </c>
      <c r="J1812" s="199" t="s">
        <v>12</v>
      </c>
      <c r="K1812" s="199" t="s">
        <v>1207</v>
      </c>
      <c r="L1812" s="199">
        <v>12</v>
      </c>
      <c r="M1812" s="199" t="s">
        <v>1058</v>
      </c>
      <c r="N1812" s="158" t="s">
        <v>25</v>
      </c>
      <c r="O1812" s="199"/>
    </row>
    <row r="1813" spans="1:15" ht="15" customHeight="1">
      <c r="A1813" s="199"/>
      <c r="B1813" s="199" t="s">
        <v>1329</v>
      </c>
      <c r="C1813" s="158" t="s">
        <v>154</v>
      </c>
      <c r="D1813" s="158" t="s">
        <v>55</v>
      </c>
      <c r="E1813" s="199" t="s">
        <v>2026</v>
      </c>
      <c r="F1813" s="199">
        <v>242</v>
      </c>
      <c r="G1813" s="199">
        <v>242</v>
      </c>
      <c r="H1813" s="199">
        <v>1</v>
      </c>
      <c r="I1813" s="199" t="s">
        <v>330</v>
      </c>
      <c r="J1813" s="199" t="s">
        <v>12</v>
      </c>
      <c r="K1813" s="199" t="s">
        <v>1208</v>
      </c>
      <c r="L1813" s="199">
        <v>30</v>
      </c>
      <c r="M1813" s="199" t="s">
        <v>1155</v>
      </c>
      <c r="N1813" s="158" t="s">
        <v>25</v>
      </c>
      <c r="O1813" s="199"/>
    </row>
    <row r="1814" spans="1:15" ht="15" customHeight="1">
      <c r="A1814" s="199"/>
      <c r="B1814" s="199" t="s">
        <v>1330</v>
      </c>
      <c r="C1814" s="158" t="s">
        <v>154</v>
      </c>
      <c r="D1814" s="158" t="s">
        <v>55</v>
      </c>
      <c r="E1814" s="199" t="s">
        <v>2026</v>
      </c>
      <c r="F1814" s="199">
        <v>262</v>
      </c>
      <c r="G1814" s="199">
        <v>262</v>
      </c>
      <c r="H1814" s="199">
        <v>1</v>
      </c>
      <c r="I1814" s="199" t="s">
        <v>330</v>
      </c>
      <c r="J1814" s="199" t="s">
        <v>12</v>
      </c>
      <c r="K1814" s="199" t="s">
        <v>1202</v>
      </c>
      <c r="L1814" s="199">
        <v>0</v>
      </c>
      <c r="M1814" s="199" t="s">
        <v>1155</v>
      </c>
      <c r="N1814" s="158" t="s">
        <v>25</v>
      </c>
      <c r="O1814" s="199"/>
    </row>
    <row r="1815" spans="1:15" ht="15" customHeight="1">
      <c r="A1815" s="199"/>
      <c r="B1815" s="199" t="s">
        <v>1331</v>
      </c>
      <c r="C1815" s="158" t="s">
        <v>154</v>
      </c>
      <c r="D1815" s="158" t="s">
        <v>23</v>
      </c>
      <c r="E1815" s="199" t="s">
        <v>2026</v>
      </c>
      <c r="F1815" s="199">
        <v>266</v>
      </c>
      <c r="G1815" s="199">
        <v>266</v>
      </c>
      <c r="H1815" s="199">
        <v>1</v>
      </c>
      <c r="I1815" s="199" t="s">
        <v>330</v>
      </c>
      <c r="J1815" s="199" t="s">
        <v>18</v>
      </c>
      <c r="K1815" s="199" t="s">
        <v>1202</v>
      </c>
      <c r="L1815" s="199">
        <v>47</v>
      </c>
      <c r="M1815" s="199" t="s">
        <v>1155</v>
      </c>
      <c r="N1815" s="158" t="s">
        <v>36</v>
      </c>
      <c r="O1815" s="199"/>
    </row>
    <row r="1816" spans="1:15" ht="15" customHeight="1">
      <c r="A1816" s="199"/>
      <c r="B1816" s="199" t="s">
        <v>1332</v>
      </c>
      <c r="C1816" s="158" t="s">
        <v>332</v>
      </c>
      <c r="D1816" s="158" t="s">
        <v>23</v>
      </c>
      <c r="E1816" s="199" t="s">
        <v>2026</v>
      </c>
      <c r="F1816" s="199">
        <v>180</v>
      </c>
      <c r="G1816" s="199">
        <v>180</v>
      </c>
      <c r="H1816" s="199">
        <v>1</v>
      </c>
      <c r="I1816" s="199" t="s">
        <v>330</v>
      </c>
      <c r="J1816" s="199" t="s">
        <v>12</v>
      </c>
      <c r="K1816" s="199" t="s">
        <v>2053</v>
      </c>
      <c r="L1816" s="199">
        <v>12</v>
      </c>
      <c r="M1816" s="199" t="s">
        <v>1073</v>
      </c>
      <c r="N1816" s="158" t="s">
        <v>25</v>
      </c>
      <c r="O1816" s="199"/>
    </row>
    <row r="1817" spans="1:15" ht="15" customHeight="1">
      <c r="A1817" s="199"/>
      <c r="B1817" s="199" t="s">
        <v>1333</v>
      </c>
      <c r="C1817" s="158" t="s">
        <v>109</v>
      </c>
      <c r="D1817" s="158" t="s">
        <v>23</v>
      </c>
      <c r="E1817" s="199" t="s">
        <v>2027</v>
      </c>
      <c r="F1817" s="199">
        <v>350</v>
      </c>
      <c r="G1817" s="199">
        <v>350</v>
      </c>
      <c r="H1817" s="199">
        <v>1</v>
      </c>
      <c r="I1817" s="199" t="s">
        <v>330</v>
      </c>
      <c r="J1817" s="199" t="s">
        <v>12</v>
      </c>
      <c r="K1817" s="199" t="s">
        <v>2048</v>
      </c>
      <c r="L1817" s="199">
        <v>28</v>
      </c>
      <c r="M1817" s="199" t="s">
        <v>1155</v>
      </c>
      <c r="N1817" s="158" t="s">
        <v>25</v>
      </c>
      <c r="O1817" s="199"/>
    </row>
    <row r="1818" spans="1:15" ht="15" customHeight="1">
      <c r="A1818" s="199"/>
      <c r="B1818" s="199" t="s">
        <v>1334</v>
      </c>
      <c r="C1818" s="158" t="s">
        <v>109</v>
      </c>
      <c r="D1818" s="158" t="s">
        <v>23</v>
      </c>
      <c r="E1818" s="199" t="s">
        <v>2027</v>
      </c>
      <c r="F1818" s="199">
        <v>292</v>
      </c>
      <c r="G1818" s="199">
        <v>292</v>
      </c>
      <c r="H1818" s="199">
        <v>1</v>
      </c>
      <c r="I1818" s="199" t="s">
        <v>330</v>
      </c>
      <c r="J1818" s="199" t="s">
        <v>12</v>
      </c>
      <c r="K1818" s="204">
        <v>46275</v>
      </c>
      <c r="L1818" s="199">
        <v>28</v>
      </c>
      <c r="M1818" s="199" t="s">
        <v>1155</v>
      </c>
      <c r="N1818" s="158" t="s">
        <v>25</v>
      </c>
      <c r="O1818" s="199"/>
    </row>
    <row r="1819" spans="1:15" ht="15" customHeight="1">
      <c r="A1819" s="199"/>
      <c r="B1819" s="199" t="s">
        <v>1335</v>
      </c>
      <c r="C1819" s="158" t="s">
        <v>69</v>
      </c>
      <c r="D1819" s="158" t="s">
        <v>23</v>
      </c>
      <c r="E1819" s="199" t="s">
        <v>2027</v>
      </c>
      <c r="F1819" s="199">
        <v>92</v>
      </c>
      <c r="G1819" s="199">
        <v>92</v>
      </c>
      <c r="H1819" s="199">
        <v>1</v>
      </c>
      <c r="I1819" s="199" t="s">
        <v>330</v>
      </c>
      <c r="J1819" s="199" t="s">
        <v>12</v>
      </c>
      <c r="K1819" s="199" t="s">
        <v>2044</v>
      </c>
      <c r="L1819" s="199">
        <v>19</v>
      </c>
      <c r="M1819" s="199" t="s">
        <v>1155</v>
      </c>
      <c r="N1819" s="158" t="s">
        <v>25</v>
      </c>
      <c r="O1819" s="199"/>
    </row>
    <row r="1820" spans="1:15" ht="15" customHeight="1">
      <c r="A1820" s="199"/>
      <c r="B1820" s="199" t="s">
        <v>1336</v>
      </c>
      <c r="C1820" s="158" t="s">
        <v>154</v>
      </c>
      <c r="D1820" s="158" t="s">
        <v>23</v>
      </c>
      <c r="E1820" s="199" t="s">
        <v>2026</v>
      </c>
      <c r="F1820" s="199">
        <v>232</v>
      </c>
      <c r="G1820" s="199">
        <v>232</v>
      </c>
      <c r="H1820" s="199">
        <v>1</v>
      </c>
      <c r="I1820" s="199" t="s">
        <v>330</v>
      </c>
      <c r="J1820" s="199" t="s">
        <v>12</v>
      </c>
      <c r="K1820" s="199" t="s">
        <v>2044</v>
      </c>
      <c r="L1820" s="199">
        <v>30</v>
      </c>
      <c r="M1820" s="199" t="s">
        <v>2042</v>
      </c>
      <c r="N1820" s="158" t="s">
        <v>25</v>
      </c>
      <c r="O1820" s="199"/>
    </row>
    <row r="1821" spans="1:15" ht="15" customHeight="1">
      <c r="A1821" s="199"/>
      <c r="B1821" s="199" t="s">
        <v>1337</v>
      </c>
      <c r="C1821" s="158" t="s">
        <v>69</v>
      </c>
      <c r="D1821" s="158" t="s">
        <v>23</v>
      </c>
      <c r="E1821" s="199" t="s">
        <v>2027</v>
      </c>
      <c r="F1821" s="199">
        <v>84</v>
      </c>
      <c r="G1821" s="199">
        <v>84</v>
      </c>
      <c r="H1821" s="199">
        <v>1</v>
      </c>
      <c r="I1821" s="199" t="s">
        <v>330</v>
      </c>
      <c r="J1821" s="199" t="s">
        <v>12</v>
      </c>
      <c r="K1821" s="199" t="s">
        <v>2043</v>
      </c>
      <c r="L1821" s="199">
        <v>12</v>
      </c>
      <c r="M1821" s="199" t="s">
        <v>1052</v>
      </c>
      <c r="N1821" s="158" t="s">
        <v>36</v>
      </c>
      <c r="O1821" s="199"/>
    </row>
    <row r="1822" spans="1:15" ht="15" customHeight="1">
      <c r="A1822" s="199"/>
      <c r="B1822" s="199" t="s">
        <v>1339</v>
      </c>
      <c r="C1822" s="158" t="s">
        <v>171</v>
      </c>
      <c r="D1822" s="158" t="s">
        <v>55</v>
      </c>
      <c r="E1822" s="199" t="s">
        <v>2027</v>
      </c>
      <c r="F1822" s="199">
        <v>94</v>
      </c>
      <c r="G1822" s="199">
        <v>94</v>
      </c>
      <c r="H1822" s="199">
        <v>1</v>
      </c>
      <c r="I1822" s="199" t="s">
        <v>330</v>
      </c>
      <c r="J1822" s="199" t="s">
        <v>18</v>
      </c>
      <c r="K1822" s="199" t="s">
        <v>2048</v>
      </c>
      <c r="L1822" s="199">
        <v>24</v>
      </c>
      <c r="M1822" s="199" t="s">
        <v>1063</v>
      </c>
      <c r="N1822" s="158" t="s">
        <v>36</v>
      </c>
      <c r="O1822" s="199"/>
    </row>
    <row r="1823" spans="1:15" ht="15" customHeight="1">
      <c r="A1823" s="199"/>
      <c r="B1823" s="199" t="s">
        <v>1340</v>
      </c>
      <c r="C1823" s="158" t="s">
        <v>69</v>
      </c>
      <c r="D1823" s="158" t="s">
        <v>55</v>
      </c>
      <c r="E1823" s="199" t="s">
        <v>2027</v>
      </c>
      <c r="F1823" s="199">
        <v>32</v>
      </c>
      <c r="G1823" s="199">
        <v>32</v>
      </c>
      <c r="H1823" s="199">
        <v>1</v>
      </c>
      <c r="I1823" s="199" t="s">
        <v>330</v>
      </c>
      <c r="J1823" s="199" t="s">
        <v>12</v>
      </c>
      <c r="K1823" s="199" t="s">
        <v>2051</v>
      </c>
      <c r="L1823" s="199">
        <v>8</v>
      </c>
      <c r="M1823" s="199" t="s">
        <v>1108</v>
      </c>
      <c r="N1823" s="158" t="s">
        <v>25</v>
      </c>
      <c r="O1823" s="199"/>
    </row>
    <row r="1824" spans="1:15" ht="15" customHeight="1">
      <c r="A1824" s="199"/>
      <c r="B1824" s="199" t="s">
        <v>1341</v>
      </c>
      <c r="C1824" s="158" t="s">
        <v>22</v>
      </c>
      <c r="D1824" s="158" t="s">
        <v>20</v>
      </c>
      <c r="E1824" s="199" t="s">
        <v>2027</v>
      </c>
      <c r="F1824" s="199">
        <v>300</v>
      </c>
      <c r="G1824" s="199">
        <v>300</v>
      </c>
      <c r="H1824" s="199">
        <v>1</v>
      </c>
      <c r="I1824" s="199" t="s">
        <v>330</v>
      </c>
      <c r="J1824" s="199" t="s">
        <v>18</v>
      </c>
      <c r="K1824" s="199" t="s">
        <v>2053</v>
      </c>
      <c r="L1824" s="199">
        <v>28</v>
      </c>
      <c r="M1824" s="199" t="s">
        <v>1206</v>
      </c>
      <c r="N1824" s="158" t="s">
        <v>36</v>
      </c>
      <c r="O1824" s="199"/>
    </row>
    <row r="1825" spans="1:26" ht="15" customHeight="1">
      <c r="A1825" s="199"/>
      <c r="B1825" s="199" t="s">
        <v>1342</v>
      </c>
      <c r="C1825" s="158" t="s">
        <v>64</v>
      </c>
      <c r="D1825" s="158" t="s">
        <v>55</v>
      </c>
      <c r="E1825" s="199" t="s">
        <v>2027</v>
      </c>
      <c r="F1825" s="199">
        <v>62</v>
      </c>
      <c r="G1825" s="199">
        <v>62</v>
      </c>
      <c r="H1825" s="199">
        <v>1</v>
      </c>
      <c r="I1825" s="199" t="s">
        <v>330</v>
      </c>
      <c r="J1825" s="199" t="s">
        <v>18</v>
      </c>
      <c r="K1825" s="199" t="s">
        <v>2051</v>
      </c>
      <c r="L1825" s="199">
        <v>22</v>
      </c>
      <c r="M1825" s="199" t="s">
        <v>2054</v>
      </c>
      <c r="N1825" s="158" t="s">
        <v>149</v>
      </c>
      <c r="O1825" s="199"/>
    </row>
    <row r="1826" spans="1:26" ht="15" customHeight="1">
      <c r="A1826" s="199"/>
      <c r="B1826" s="199" t="s">
        <v>1343</v>
      </c>
      <c r="C1826" s="158" t="s">
        <v>69</v>
      </c>
      <c r="D1826" s="158" t="s">
        <v>55</v>
      </c>
      <c r="E1826" s="199" t="s">
        <v>2027</v>
      </c>
      <c r="F1826" s="199">
        <v>66</v>
      </c>
      <c r="G1826" s="199">
        <v>66</v>
      </c>
      <c r="H1826" s="199">
        <v>1</v>
      </c>
      <c r="I1826" s="199" t="s">
        <v>330</v>
      </c>
      <c r="J1826" s="199" t="s">
        <v>12</v>
      </c>
      <c r="K1826" s="199" t="s">
        <v>2048</v>
      </c>
      <c r="L1826" s="199">
        <v>8</v>
      </c>
      <c r="M1826" s="199" t="s">
        <v>1048</v>
      </c>
      <c r="N1826" s="158" t="s">
        <v>25</v>
      </c>
      <c r="O1826" s="199"/>
    </row>
    <row r="1827" spans="1:26" ht="15" customHeight="1">
      <c r="A1827" s="199"/>
      <c r="B1827" s="199" t="s">
        <v>1344</v>
      </c>
      <c r="C1827" s="158" t="s">
        <v>22</v>
      </c>
      <c r="D1827" s="158" t="s">
        <v>23</v>
      </c>
      <c r="E1827" s="199" t="s">
        <v>2027</v>
      </c>
      <c r="F1827" s="199">
        <v>172</v>
      </c>
      <c r="G1827" s="199">
        <v>172</v>
      </c>
      <c r="H1827" s="199">
        <v>1</v>
      </c>
      <c r="I1827" s="199" t="s">
        <v>330</v>
      </c>
      <c r="J1827" s="199" t="s">
        <v>12</v>
      </c>
      <c r="K1827" s="199" t="s">
        <v>1207</v>
      </c>
      <c r="L1827" s="199">
        <v>20</v>
      </c>
      <c r="M1827" s="199" t="s">
        <v>1038</v>
      </c>
      <c r="N1827" s="158" t="s">
        <v>25</v>
      </c>
      <c r="O1827" s="199"/>
    </row>
    <row r="1828" spans="1:26" ht="15" customHeight="1">
      <c r="A1828" s="199"/>
      <c r="B1828" s="199" t="s">
        <v>1345</v>
      </c>
      <c r="C1828" s="158" t="s">
        <v>155</v>
      </c>
      <c r="D1828" s="158" t="s">
        <v>23</v>
      </c>
      <c r="E1828" s="199" t="s">
        <v>2027</v>
      </c>
      <c r="F1828" s="199">
        <v>134</v>
      </c>
      <c r="G1828" s="199">
        <v>134</v>
      </c>
      <c r="H1828" s="199">
        <v>1</v>
      </c>
      <c r="I1828" s="199" t="s">
        <v>330</v>
      </c>
      <c r="J1828" s="199" t="s">
        <v>18</v>
      </c>
      <c r="K1828" s="199" t="s">
        <v>1207</v>
      </c>
      <c r="L1828" s="199">
        <v>28</v>
      </c>
      <c r="M1828" s="199" t="s">
        <v>1038</v>
      </c>
      <c r="N1828" s="158" t="s">
        <v>36</v>
      </c>
      <c r="O1828" s="199"/>
    </row>
    <row r="1829" spans="1:26" ht="15" customHeight="1">
      <c r="A1829" s="199"/>
      <c r="B1829" s="199" t="s">
        <v>1346</v>
      </c>
      <c r="C1829" s="158" t="s">
        <v>64</v>
      </c>
      <c r="D1829" s="158" t="s">
        <v>55</v>
      </c>
      <c r="E1829" s="199" t="s">
        <v>2027</v>
      </c>
      <c r="F1829" s="199">
        <v>360</v>
      </c>
      <c r="G1829" s="199">
        <v>360</v>
      </c>
      <c r="H1829" s="199">
        <v>1</v>
      </c>
      <c r="I1829" s="199" t="s">
        <v>330</v>
      </c>
      <c r="J1829" s="199" t="s">
        <v>18</v>
      </c>
      <c r="K1829" s="204">
        <v>46338</v>
      </c>
      <c r="L1829" s="199">
        <v>46</v>
      </c>
      <c r="M1829" s="199" t="s">
        <v>1195</v>
      </c>
      <c r="N1829" s="158" t="s">
        <v>36</v>
      </c>
      <c r="O1829" s="199"/>
    </row>
    <row r="1830" spans="1:26" ht="15" customHeight="1">
      <c r="A1830" s="199"/>
      <c r="B1830" s="199" t="s">
        <v>1347</v>
      </c>
      <c r="C1830" s="158" t="s">
        <v>22</v>
      </c>
      <c r="D1830" s="158" t="s">
        <v>55</v>
      </c>
      <c r="E1830" s="199" t="s">
        <v>2027</v>
      </c>
      <c r="F1830" s="199">
        <v>286</v>
      </c>
      <c r="G1830" s="199">
        <v>286</v>
      </c>
      <c r="H1830" s="199">
        <v>1</v>
      </c>
      <c r="I1830" s="199" t="s">
        <v>330</v>
      </c>
      <c r="J1830" s="199" t="s">
        <v>18</v>
      </c>
      <c r="K1830" s="204">
        <v>46369</v>
      </c>
      <c r="L1830" s="199">
        <v>28</v>
      </c>
      <c r="M1830" s="199" t="s">
        <v>1063</v>
      </c>
      <c r="N1830" s="158" t="s">
        <v>25</v>
      </c>
      <c r="O1830" s="199"/>
    </row>
    <row r="1831" spans="1:26" ht="15" customHeight="1">
      <c r="A1831" s="199"/>
      <c r="B1831" s="199" t="s">
        <v>1348</v>
      </c>
      <c r="C1831" s="158" t="s">
        <v>332</v>
      </c>
      <c r="D1831" s="158" t="s">
        <v>55</v>
      </c>
      <c r="E1831" s="199" t="s">
        <v>2026</v>
      </c>
      <c r="F1831" s="199">
        <v>176</v>
      </c>
      <c r="G1831" s="199">
        <v>176</v>
      </c>
      <c r="H1831" s="199">
        <v>1</v>
      </c>
      <c r="I1831" s="199" t="s">
        <v>330</v>
      </c>
      <c r="J1831" s="199" t="s">
        <v>18</v>
      </c>
      <c r="K1831" s="204">
        <v>46369</v>
      </c>
      <c r="L1831" s="199">
        <v>12</v>
      </c>
      <c r="M1831" s="199" t="s">
        <v>1063</v>
      </c>
      <c r="N1831" s="158" t="s">
        <v>25</v>
      </c>
      <c r="O1831" s="199"/>
    </row>
    <row r="1832" spans="1:26" ht="15" customHeight="1">
      <c r="A1832" s="199"/>
      <c r="B1832" s="199" t="s">
        <v>1349</v>
      </c>
      <c r="C1832" s="158" t="s">
        <v>62</v>
      </c>
      <c r="D1832" s="158" t="s">
        <v>55</v>
      </c>
      <c r="E1832" s="199" t="s">
        <v>2026</v>
      </c>
      <c r="F1832" s="199">
        <v>234</v>
      </c>
      <c r="G1832" s="199">
        <v>234</v>
      </c>
      <c r="H1832" s="199">
        <v>1</v>
      </c>
      <c r="I1832" s="199" t="s">
        <v>330</v>
      </c>
      <c r="J1832" s="199" t="s">
        <v>12</v>
      </c>
      <c r="K1832" s="204">
        <v>46056</v>
      </c>
      <c r="L1832" s="199">
        <v>30</v>
      </c>
      <c r="M1832" s="199" t="s">
        <v>1155</v>
      </c>
      <c r="N1832" s="158" t="s">
        <v>25</v>
      </c>
      <c r="O1832" s="199"/>
    </row>
    <row r="1833" spans="1:26" ht="15" customHeight="1">
      <c r="A1833" s="199"/>
      <c r="B1833" s="199" t="s">
        <v>1350</v>
      </c>
      <c r="C1833" s="158" t="s">
        <v>332</v>
      </c>
      <c r="D1833" s="158" t="s">
        <v>55</v>
      </c>
      <c r="E1833" s="199" t="s">
        <v>2026</v>
      </c>
      <c r="F1833" s="199">
        <v>240</v>
      </c>
      <c r="G1833" s="199">
        <v>240</v>
      </c>
      <c r="H1833" s="199">
        <v>1</v>
      </c>
      <c r="I1833" s="199" t="s">
        <v>330</v>
      </c>
      <c r="J1833" s="199" t="s">
        <v>12</v>
      </c>
      <c r="K1833" s="204">
        <v>46369</v>
      </c>
      <c r="L1833" s="199">
        <v>24</v>
      </c>
      <c r="M1833" s="199" t="s">
        <v>1063</v>
      </c>
      <c r="N1833" s="158" t="s">
        <v>25</v>
      </c>
      <c r="O1833" s="199"/>
    </row>
    <row r="1834" spans="1:26" ht="15" customHeight="1">
      <c r="A1834" s="199"/>
      <c r="B1834" s="199" t="s">
        <v>1351</v>
      </c>
      <c r="C1834" s="158" t="s">
        <v>50</v>
      </c>
      <c r="D1834" s="158" t="s">
        <v>55</v>
      </c>
      <c r="E1834" s="199" t="s">
        <v>2027</v>
      </c>
      <c r="F1834" s="199">
        <v>202</v>
      </c>
      <c r="G1834" s="199">
        <v>202</v>
      </c>
      <c r="H1834" s="199">
        <v>1</v>
      </c>
      <c r="I1834" s="199" t="s">
        <v>330</v>
      </c>
      <c r="J1834" s="199" t="s">
        <v>12</v>
      </c>
      <c r="K1834" s="204">
        <v>46211</v>
      </c>
      <c r="L1834" s="199">
        <v>22</v>
      </c>
      <c r="M1834" s="199" t="s">
        <v>2042</v>
      </c>
      <c r="N1834" s="158" t="s">
        <v>25</v>
      </c>
      <c r="O1834" s="199"/>
    </row>
    <row r="1835" spans="1:26" ht="15" customHeight="1">
      <c r="A1835" s="199"/>
      <c r="B1835" s="200" t="s">
        <v>1352</v>
      </c>
      <c r="C1835" s="158" t="s">
        <v>64</v>
      </c>
      <c r="D1835" s="158" t="s">
        <v>55</v>
      </c>
      <c r="E1835" s="200" t="s">
        <v>2027</v>
      </c>
      <c r="F1835" s="200">
        <v>178</v>
      </c>
      <c r="G1835" s="200">
        <v>178</v>
      </c>
      <c r="H1835" s="199">
        <v>1</v>
      </c>
      <c r="I1835" s="199" t="s">
        <v>330</v>
      </c>
      <c r="J1835" s="199" t="s">
        <v>12</v>
      </c>
      <c r="K1835" s="205">
        <v>46338</v>
      </c>
      <c r="L1835" s="200">
        <v>22</v>
      </c>
      <c r="M1835" s="200" t="s">
        <v>1052</v>
      </c>
      <c r="N1835" s="158" t="s">
        <v>25</v>
      </c>
      <c r="O1835" s="200"/>
      <c r="P1835" s="177"/>
      <c r="Q1835" s="177"/>
      <c r="R1835" s="177"/>
      <c r="S1835" s="177"/>
      <c r="T1835" s="177"/>
      <c r="U1835" s="177"/>
      <c r="V1835" s="177"/>
      <c r="W1835" s="177"/>
      <c r="X1835" s="177"/>
      <c r="Y1835" s="177"/>
      <c r="Z1835" s="177"/>
    </row>
    <row r="1836" spans="1:26" ht="15" customHeight="1">
      <c r="A1836" s="199"/>
      <c r="B1836" s="200" t="s">
        <v>1353</v>
      </c>
      <c r="C1836" s="158" t="s">
        <v>332</v>
      </c>
      <c r="D1836" s="158" t="s">
        <v>55</v>
      </c>
      <c r="E1836" s="200" t="s">
        <v>2026</v>
      </c>
      <c r="F1836" s="200">
        <v>172</v>
      </c>
      <c r="G1836" s="200">
        <v>172</v>
      </c>
      <c r="H1836" s="199">
        <v>1</v>
      </c>
      <c r="I1836" s="199" t="s">
        <v>330</v>
      </c>
      <c r="J1836" s="199" t="s">
        <v>12</v>
      </c>
      <c r="K1836" s="205">
        <v>46369</v>
      </c>
      <c r="L1836" s="200">
        <v>16</v>
      </c>
      <c r="M1836" s="200" t="s">
        <v>1168</v>
      </c>
      <c r="N1836" s="158" t="s">
        <v>25</v>
      </c>
      <c r="O1836" s="200"/>
      <c r="P1836" s="177"/>
      <c r="Q1836" s="177"/>
      <c r="R1836" s="177"/>
      <c r="S1836" s="177"/>
      <c r="T1836" s="177"/>
      <c r="U1836" s="177"/>
      <c r="V1836" s="177"/>
      <c r="W1836" s="177"/>
      <c r="X1836" s="177"/>
      <c r="Y1836" s="177"/>
      <c r="Z1836" s="177"/>
    </row>
    <row r="1837" spans="1:26" ht="15" customHeight="1">
      <c r="A1837" s="199"/>
      <c r="B1837" s="200" t="s">
        <v>1354</v>
      </c>
      <c r="C1837" s="158" t="s">
        <v>69</v>
      </c>
      <c r="D1837" s="158" t="s">
        <v>55</v>
      </c>
      <c r="E1837" s="200" t="s">
        <v>2027</v>
      </c>
      <c r="F1837" s="200">
        <v>34</v>
      </c>
      <c r="G1837" s="200">
        <v>34</v>
      </c>
      <c r="H1837" s="199">
        <v>1</v>
      </c>
      <c r="I1837" s="199" t="s">
        <v>330</v>
      </c>
      <c r="J1837" s="199" t="s">
        <v>12</v>
      </c>
      <c r="K1837" s="200" t="s">
        <v>2051</v>
      </c>
      <c r="L1837" s="200">
        <v>8</v>
      </c>
      <c r="M1837" s="200" t="s">
        <v>1046</v>
      </c>
      <c r="N1837" s="158" t="s">
        <v>25</v>
      </c>
      <c r="O1837" s="200"/>
      <c r="P1837" s="177"/>
      <c r="Q1837" s="177"/>
      <c r="R1837" s="177"/>
      <c r="S1837" s="177"/>
      <c r="T1837" s="177"/>
      <c r="U1837" s="177"/>
      <c r="V1837" s="177"/>
      <c r="W1837" s="177"/>
      <c r="X1837" s="177"/>
      <c r="Y1837" s="177"/>
      <c r="Z1837" s="177"/>
    </row>
    <row r="1838" spans="1:26" ht="15" customHeight="1">
      <c r="A1838" s="199"/>
      <c r="B1838" s="200" t="s">
        <v>1355</v>
      </c>
      <c r="C1838" s="158" t="s">
        <v>171</v>
      </c>
      <c r="D1838" s="158" t="s">
        <v>55</v>
      </c>
      <c r="E1838" s="200" t="s">
        <v>2027</v>
      </c>
      <c r="F1838" s="200">
        <v>110</v>
      </c>
      <c r="G1838" s="200">
        <v>110</v>
      </c>
      <c r="H1838" s="199">
        <v>1</v>
      </c>
      <c r="I1838" s="199" t="s">
        <v>330</v>
      </c>
      <c r="J1838" s="200" t="s">
        <v>18</v>
      </c>
      <c r="K1838" s="205">
        <v>46275</v>
      </c>
      <c r="L1838" s="200">
        <v>24</v>
      </c>
      <c r="M1838" s="200" t="s">
        <v>1063</v>
      </c>
      <c r="N1838" s="158" t="s">
        <v>36</v>
      </c>
      <c r="O1838" s="200"/>
      <c r="P1838" s="177"/>
      <c r="Q1838" s="177"/>
      <c r="R1838" s="177"/>
      <c r="S1838" s="177"/>
      <c r="T1838" s="177"/>
      <c r="U1838" s="177"/>
      <c r="V1838" s="177"/>
      <c r="W1838" s="177"/>
      <c r="X1838" s="177"/>
      <c r="Y1838" s="177"/>
      <c r="Z1838" s="177"/>
    </row>
    <row r="1839" spans="1:26" ht="15" customHeight="1">
      <c r="A1839" s="199"/>
      <c r="B1839" s="200" t="s">
        <v>1356</v>
      </c>
      <c r="C1839" s="158" t="s">
        <v>324</v>
      </c>
      <c r="D1839" s="158" t="s">
        <v>55</v>
      </c>
      <c r="E1839" s="200" t="s">
        <v>2027</v>
      </c>
      <c r="F1839" s="200">
        <v>36</v>
      </c>
      <c r="G1839" s="200">
        <v>36</v>
      </c>
      <c r="H1839" s="199">
        <v>1</v>
      </c>
      <c r="I1839" s="199" t="s">
        <v>330</v>
      </c>
      <c r="J1839" s="200" t="s">
        <v>18</v>
      </c>
      <c r="K1839" s="200" t="s">
        <v>2050</v>
      </c>
      <c r="L1839" s="200">
        <v>0</v>
      </c>
      <c r="M1839" s="200" t="s">
        <v>1063</v>
      </c>
      <c r="N1839" s="158" t="s">
        <v>25</v>
      </c>
      <c r="O1839" s="200"/>
      <c r="P1839" s="177"/>
      <c r="Q1839" s="177"/>
      <c r="R1839" s="177"/>
      <c r="S1839" s="177"/>
      <c r="T1839" s="177"/>
      <c r="U1839" s="177"/>
      <c r="V1839" s="177"/>
      <c r="W1839" s="177"/>
      <c r="X1839" s="177"/>
      <c r="Y1839" s="177"/>
      <c r="Z1839" s="177"/>
    </row>
    <row r="1840" spans="1:26" ht="15" customHeight="1">
      <c r="A1840" s="199"/>
      <c r="B1840" s="200" t="s">
        <v>1357</v>
      </c>
      <c r="C1840" s="158" t="s">
        <v>332</v>
      </c>
      <c r="D1840" s="158" t="s">
        <v>23</v>
      </c>
      <c r="E1840" s="200" t="s">
        <v>2026</v>
      </c>
      <c r="F1840" s="200">
        <v>54</v>
      </c>
      <c r="G1840" s="200">
        <v>54</v>
      </c>
      <c r="H1840" s="199">
        <v>1</v>
      </c>
      <c r="I1840" s="199" t="s">
        <v>330</v>
      </c>
      <c r="J1840" s="199" t="s">
        <v>12</v>
      </c>
      <c r="K1840" s="200" t="s">
        <v>2041</v>
      </c>
      <c r="L1840" s="200">
        <v>7</v>
      </c>
      <c r="M1840" s="200" t="s">
        <v>1038</v>
      </c>
      <c r="N1840" s="158" t="s">
        <v>25</v>
      </c>
      <c r="O1840" s="200"/>
      <c r="P1840" s="177"/>
      <c r="Q1840" s="177"/>
      <c r="R1840" s="177"/>
      <c r="S1840" s="177"/>
      <c r="T1840" s="177"/>
      <c r="U1840" s="177"/>
      <c r="V1840" s="177"/>
      <c r="W1840" s="177"/>
      <c r="X1840" s="177"/>
      <c r="Y1840" s="177"/>
      <c r="Z1840" s="177"/>
    </row>
    <row r="1841" spans="1:26" ht="15" customHeight="1">
      <c r="A1841" s="199"/>
      <c r="B1841" s="200" t="s">
        <v>1358</v>
      </c>
      <c r="C1841" s="158" t="s">
        <v>324</v>
      </c>
      <c r="D1841" s="158" t="s">
        <v>23</v>
      </c>
      <c r="E1841" s="200" t="s">
        <v>2027</v>
      </c>
      <c r="F1841" s="200">
        <v>68</v>
      </c>
      <c r="G1841" s="200">
        <v>68</v>
      </c>
      <c r="H1841" s="199">
        <v>1</v>
      </c>
      <c r="I1841" s="199" t="s">
        <v>330</v>
      </c>
      <c r="J1841" s="199" t="s">
        <v>12</v>
      </c>
      <c r="K1841" s="200" t="s">
        <v>2046</v>
      </c>
      <c r="L1841" s="200">
        <v>10</v>
      </c>
      <c r="M1841" s="200" t="s">
        <v>1046</v>
      </c>
      <c r="N1841" s="158" t="s">
        <v>25</v>
      </c>
      <c r="O1841" s="200"/>
      <c r="P1841" s="177"/>
      <c r="Q1841" s="177"/>
      <c r="R1841" s="177"/>
      <c r="S1841" s="177"/>
      <c r="T1841" s="177"/>
      <c r="U1841" s="177"/>
      <c r="V1841" s="177"/>
      <c r="W1841" s="177"/>
      <c r="X1841" s="177"/>
      <c r="Y1841" s="177"/>
      <c r="Z1841" s="177"/>
    </row>
    <row r="1842" spans="1:26" ht="15" customHeight="1">
      <c r="A1842" s="199"/>
      <c r="B1842" s="200" t="s">
        <v>1359</v>
      </c>
      <c r="C1842" s="158" t="s">
        <v>324</v>
      </c>
      <c r="D1842" s="158" t="s">
        <v>23</v>
      </c>
      <c r="E1842" s="200" t="s">
        <v>2027</v>
      </c>
      <c r="F1842" s="200">
        <v>72</v>
      </c>
      <c r="G1842" s="200">
        <v>72</v>
      </c>
      <c r="H1842" s="199">
        <v>1</v>
      </c>
      <c r="I1842" s="199" t="s">
        <v>330</v>
      </c>
      <c r="J1842" s="199" t="s">
        <v>12</v>
      </c>
      <c r="K1842" s="200" t="s">
        <v>2046</v>
      </c>
      <c r="L1842" s="200">
        <v>12</v>
      </c>
      <c r="M1842" s="200" t="s">
        <v>1052</v>
      </c>
      <c r="N1842" s="158" t="s">
        <v>36</v>
      </c>
      <c r="O1842" s="200"/>
      <c r="P1842" s="177"/>
      <c r="Q1842" s="177"/>
      <c r="R1842" s="177"/>
      <c r="S1842" s="177"/>
      <c r="T1842" s="177"/>
      <c r="U1842" s="177"/>
      <c r="V1842" s="177"/>
      <c r="W1842" s="177"/>
      <c r="X1842" s="177"/>
      <c r="Y1842" s="177"/>
      <c r="Z1842" s="177"/>
    </row>
    <row r="1843" spans="1:26" ht="15" customHeight="1">
      <c r="A1843" s="199"/>
      <c r="B1843" s="200" t="s">
        <v>1360</v>
      </c>
      <c r="C1843" s="158" t="s">
        <v>46</v>
      </c>
      <c r="D1843" s="158" t="s">
        <v>55</v>
      </c>
      <c r="E1843" s="200" t="s">
        <v>2027</v>
      </c>
      <c r="F1843" s="200">
        <v>74</v>
      </c>
      <c r="G1843" s="200">
        <v>74</v>
      </c>
      <c r="H1843" s="199">
        <v>1</v>
      </c>
      <c r="I1843" s="199" t="s">
        <v>330</v>
      </c>
      <c r="J1843" s="199" t="s">
        <v>12</v>
      </c>
      <c r="K1843" s="205">
        <v>46275</v>
      </c>
      <c r="L1843" s="200">
        <v>16</v>
      </c>
      <c r="M1843" s="200" t="s">
        <v>1133</v>
      </c>
      <c r="N1843" s="158" t="s">
        <v>25</v>
      </c>
      <c r="O1843" s="200"/>
      <c r="P1843" s="177"/>
      <c r="Q1843" s="177"/>
      <c r="R1843" s="177"/>
      <c r="S1843" s="177"/>
      <c r="T1843" s="177"/>
      <c r="U1843" s="177"/>
      <c r="V1843" s="177"/>
      <c r="W1843" s="177"/>
      <c r="X1843" s="177"/>
      <c r="Y1843" s="177"/>
      <c r="Z1843" s="177"/>
    </row>
    <row r="1844" spans="1:26" ht="15" customHeight="1">
      <c r="A1844" s="199"/>
      <c r="B1844" s="200" t="s">
        <v>1361</v>
      </c>
      <c r="C1844" s="158" t="s">
        <v>114</v>
      </c>
      <c r="D1844" s="158" t="s">
        <v>55</v>
      </c>
      <c r="E1844" s="200" t="s">
        <v>2027</v>
      </c>
      <c r="F1844" s="200">
        <v>118</v>
      </c>
      <c r="G1844" s="200">
        <v>118</v>
      </c>
      <c r="H1844" s="199">
        <v>1</v>
      </c>
      <c r="I1844" s="199" t="s">
        <v>330</v>
      </c>
      <c r="J1844" s="199" t="s">
        <v>12</v>
      </c>
      <c r="K1844" s="205">
        <v>46275</v>
      </c>
      <c r="L1844" s="200">
        <v>14</v>
      </c>
      <c r="M1844" s="200" t="s">
        <v>1108</v>
      </c>
      <c r="N1844" s="158" t="s">
        <v>25</v>
      </c>
      <c r="O1844" s="200"/>
      <c r="P1844" s="177"/>
      <c r="Q1844" s="177"/>
      <c r="R1844" s="177"/>
      <c r="S1844" s="177"/>
      <c r="T1844" s="177"/>
      <c r="U1844" s="177"/>
      <c r="V1844" s="177"/>
      <c r="W1844" s="177"/>
      <c r="X1844" s="177"/>
      <c r="Y1844" s="177"/>
      <c r="Z1844" s="177"/>
    </row>
    <row r="1845" spans="1:26" ht="15" customHeight="1">
      <c r="A1845" s="199"/>
      <c r="B1845" s="200" t="s">
        <v>1362</v>
      </c>
      <c r="C1845" s="158" t="s">
        <v>69</v>
      </c>
      <c r="D1845" s="158" t="s">
        <v>23</v>
      </c>
      <c r="E1845" s="200" t="s">
        <v>2027</v>
      </c>
      <c r="F1845" s="200">
        <v>156</v>
      </c>
      <c r="G1845" s="200">
        <v>156</v>
      </c>
      <c r="H1845" s="199">
        <v>1</v>
      </c>
      <c r="I1845" s="199" t="s">
        <v>330</v>
      </c>
      <c r="J1845" s="199" t="s">
        <v>12</v>
      </c>
      <c r="K1845" s="205">
        <v>46275</v>
      </c>
      <c r="L1845" s="200">
        <v>20</v>
      </c>
      <c r="M1845" s="200" t="s">
        <v>1058</v>
      </c>
      <c r="N1845" s="158" t="s">
        <v>25</v>
      </c>
      <c r="O1845" s="200"/>
      <c r="P1845" s="177"/>
      <c r="Q1845" s="177"/>
      <c r="R1845" s="177"/>
      <c r="S1845" s="177"/>
      <c r="T1845" s="177"/>
      <c r="U1845" s="177"/>
      <c r="V1845" s="177"/>
      <c r="W1845" s="177"/>
      <c r="X1845" s="177"/>
      <c r="Y1845" s="177"/>
      <c r="Z1845" s="177"/>
    </row>
    <row r="1846" spans="1:26" ht="15" customHeight="1">
      <c r="A1846" s="199"/>
      <c r="B1846" s="200" t="s">
        <v>1363</v>
      </c>
      <c r="C1846" s="158" t="s">
        <v>69</v>
      </c>
      <c r="D1846" s="158" t="s">
        <v>23</v>
      </c>
      <c r="E1846" s="200" t="s">
        <v>2027</v>
      </c>
      <c r="F1846" s="200">
        <v>206</v>
      </c>
      <c r="G1846" s="200">
        <v>206</v>
      </c>
      <c r="H1846" s="199">
        <v>1</v>
      </c>
      <c r="I1846" s="199" t="s">
        <v>330</v>
      </c>
      <c r="J1846" s="199" t="s">
        <v>12</v>
      </c>
      <c r="K1846" s="205">
        <v>46369</v>
      </c>
      <c r="L1846" s="200">
        <v>16</v>
      </c>
      <c r="M1846" s="200" t="s">
        <v>1058</v>
      </c>
      <c r="N1846" s="158" t="s">
        <v>36</v>
      </c>
      <c r="O1846" s="200"/>
      <c r="P1846" s="177"/>
      <c r="Q1846" s="177"/>
      <c r="R1846" s="177"/>
      <c r="S1846" s="177"/>
      <c r="T1846" s="177"/>
      <c r="U1846" s="177"/>
      <c r="V1846" s="177"/>
      <c r="W1846" s="177"/>
      <c r="X1846" s="177"/>
      <c r="Y1846" s="177"/>
      <c r="Z1846" s="177"/>
    </row>
    <row r="1847" spans="1:26" ht="15" customHeight="1">
      <c r="A1847" s="199"/>
      <c r="B1847" s="200" t="s">
        <v>1364</v>
      </c>
      <c r="C1847" s="158" t="s">
        <v>73</v>
      </c>
      <c r="D1847" s="158" t="s">
        <v>55</v>
      </c>
      <c r="E1847" s="200" t="s">
        <v>2027</v>
      </c>
      <c r="F1847" s="200">
        <v>272</v>
      </c>
      <c r="G1847" s="200">
        <v>272</v>
      </c>
      <c r="H1847" s="199">
        <v>1</v>
      </c>
      <c r="I1847" s="199" t="s">
        <v>330</v>
      </c>
      <c r="J1847" s="199" t="s">
        <v>12</v>
      </c>
      <c r="K1847" s="200" t="s">
        <v>1215</v>
      </c>
      <c r="L1847" s="200">
        <v>24</v>
      </c>
      <c r="M1847" s="200" t="s">
        <v>2042</v>
      </c>
      <c r="N1847" s="158" t="s">
        <v>25</v>
      </c>
      <c r="O1847" s="200"/>
      <c r="P1847" s="177"/>
      <c r="Q1847" s="177"/>
      <c r="R1847" s="177"/>
      <c r="S1847" s="177"/>
      <c r="T1847" s="177"/>
      <c r="U1847" s="177"/>
      <c r="V1847" s="177"/>
      <c r="W1847" s="177"/>
      <c r="X1847" s="177"/>
      <c r="Y1847" s="177"/>
      <c r="Z1847" s="177"/>
    </row>
    <row r="1848" spans="1:26" ht="15" customHeight="1">
      <c r="A1848" s="199"/>
      <c r="B1848" s="200" t="s">
        <v>1366</v>
      </c>
      <c r="C1848" s="158" t="s">
        <v>183</v>
      </c>
      <c r="D1848" s="158" t="s">
        <v>23</v>
      </c>
      <c r="E1848" s="200" t="s">
        <v>2027</v>
      </c>
      <c r="F1848" s="200">
        <v>64</v>
      </c>
      <c r="G1848" s="200">
        <v>64</v>
      </c>
      <c r="H1848" s="199">
        <v>1</v>
      </c>
      <c r="I1848" s="199" t="s">
        <v>330</v>
      </c>
      <c r="J1848" s="200" t="s">
        <v>18</v>
      </c>
      <c r="K1848" s="200" t="s">
        <v>2055</v>
      </c>
      <c r="L1848" s="200">
        <v>0</v>
      </c>
      <c r="M1848" s="200" t="s">
        <v>1195</v>
      </c>
      <c r="N1848" s="158" t="s">
        <v>25</v>
      </c>
      <c r="O1848" s="200"/>
      <c r="P1848" s="177"/>
      <c r="Q1848" s="177"/>
      <c r="R1848" s="177"/>
      <c r="S1848" s="177"/>
      <c r="T1848" s="177"/>
      <c r="U1848" s="177"/>
      <c r="V1848" s="177"/>
      <c r="W1848" s="177"/>
      <c r="X1848" s="177"/>
      <c r="Y1848" s="177"/>
      <c r="Z1848" s="177"/>
    </row>
    <row r="1849" spans="1:26" ht="15" customHeight="1">
      <c r="A1849" s="199"/>
      <c r="B1849" s="200" t="s">
        <v>1367</v>
      </c>
      <c r="C1849" s="158" t="s">
        <v>69</v>
      </c>
      <c r="D1849" s="158" t="s">
        <v>23</v>
      </c>
      <c r="E1849" s="200" t="s">
        <v>2027</v>
      </c>
      <c r="F1849" s="200">
        <v>140</v>
      </c>
      <c r="G1849" s="200">
        <v>140</v>
      </c>
      <c r="H1849" s="199">
        <v>1</v>
      </c>
      <c r="I1849" s="199" t="s">
        <v>330</v>
      </c>
      <c r="J1849" s="199" t="s">
        <v>12</v>
      </c>
      <c r="K1849" s="205">
        <v>46211</v>
      </c>
      <c r="L1849" s="200">
        <v>20</v>
      </c>
      <c r="M1849" s="200" t="s">
        <v>1048</v>
      </c>
      <c r="N1849" s="158" t="s">
        <v>25</v>
      </c>
      <c r="O1849" s="200"/>
      <c r="P1849" s="177"/>
      <c r="Q1849" s="177"/>
      <c r="R1849" s="177"/>
      <c r="S1849" s="177"/>
      <c r="T1849" s="177"/>
      <c r="U1849" s="177"/>
      <c r="V1849" s="177"/>
      <c r="W1849" s="177"/>
      <c r="X1849" s="177"/>
      <c r="Y1849" s="177"/>
      <c r="Z1849" s="177"/>
    </row>
    <row r="1850" spans="1:26" ht="15" customHeight="1">
      <c r="A1850" s="199"/>
      <c r="B1850" s="200" t="s">
        <v>1368</v>
      </c>
      <c r="C1850" s="158" t="s">
        <v>46</v>
      </c>
      <c r="D1850" s="158" t="s">
        <v>23</v>
      </c>
      <c r="E1850" s="200" t="s">
        <v>2027</v>
      </c>
      <c r="F1850" s="199">
        <v>64</v>
      </c>
      <c r="G1850" s="199">
        <v>64</v>
      </c>
      <c r="H1850" s="199">
        <v>1</v>
      </c>
      <c r="I1850" s="199" t="s">
        <v>330</v>
      </c>
      <c r="J1850" s="199" t="s">
        <v>12</v>
      </c>
      <c r="K1850" s="199" t="s">
        <v>2056</v>
      </c>
      <c r="L1850" s="199">
        <v>12</v>
      </c>
      <c r="M1850" s="199" t="s">
        <v>1046</v>
      </c>
      <c r="N1850" s="158" t="s">
        <v>25</v>
      </c>
      <c r="O1850" s="199"/>
    </row>
    <row r="1851" spans="1:26" ht="15" customHeight="1">
      <c r="A1851" s="199"/>
      <c r="B1851" s="200" t="s">
        <v>1369</v>
      </c>
      <c r="C1851" s="158" t="s">
        <v>69</v>
      </c>
      <c r="D1851" s="158" t="s">
        <v>23</v>
      </c>
      <c r="E1851" s="200" t="s">
        <v>2027</v>
      </c>
      <c r="F1851" s="199">
        <v>96</v>
      </c>
      <c r="G1851" s="199">
        <v>96</v>
      </c>
      <c r="H1851" s="199">
        <v>1</v>
      </c>
      <c r="I1851" s="199" t="s">
        <v>330</v>
      </c>
      <c r="J1851" s="199" t="s">
        <v>12</v>
      </c>
      <c r="K1851" s="199" t="s">
        <v>2056</v>
      </c>
      <c r="L1851" s="199">
        <v>0</v>
      </c>
      <c r="M1851" s="199" t="s">
        <v>1058</v>
      </c>
      <c r="N1851" s="158" t="s">
        <v>25</v>
      </c>
      <c r="O1851" s="199"/>
    </row>
    <row r="1852" spans="1:26" ht="15" customHeight="1">
      <c r="A1852" s="199"/>
      <c r="B1852" s="200" t="s">
        <v>1370</v>
      </c>
      <c r="C1852" s="158" t="s">
        <v>64</v>
      </c>
      <c r="D1852" s="158" t="s">
        <v>55</v>
      </c>
      <c r="E1852" s="200" t="s">
        <v>2027</v>
      </c>
      <c r="F1852" s="199">
        <v>144</v>
      </c>
      <c r="G1852" s="199">
        <v>144</v>
      </c>
      <c r="H1852" s="199">
        <v>1</v>
      </c>
      <c r="I1852" s="199" t="s">
        <v>330</v>
      </c>
      <c r="J1852" s="200" t="s">
        <v>18</v>
      </c>
      <c r="K1852" s="199" t="s">
        <v>2043</v>
      </c>
      <c r="L1852" s="199">
        <v>30</v>
      </c>
      <c r="M1852" s="199" t="s">
        <v>1046</v>
      </c>
      <c r="N1852" s="158" t="s">
        <v>149</v>
      </c>
      <c r="O1852" s="199"/>
    </row>
    <row r="1853" spans="1:26" ht="15" customHeight="1">
      <c r="A1853" s="199"/>
      <c r="B1853" s="200" t="s">
        <v>1371</v>
      </c>
      <c r="C1853" s="158" t="s">
        <v>46</v>
      </c>
      <c r="D1853" s="158" t="s">
        <v>55</v>
      </c>
      <c r="E1853" s="200" t="s">
        <v>2027</v>
      </c>
      <c r="F1853" s="199">
        <v>64</v>
      </c>
      <c r="G1853" s="199">
        <v>64</v>
      </c>
      <c r="H1853" s="199">
        <v>1</v>
      </c>
      <c r="I1853" s="199" t="s">
        <v>330</v>
      </c>
      <c r="J1853" s="199" t="s">
        <v>12</v>
      </c>
      <c r="K1853" s="199" t="s">
        <v>2057</v>
      </c>
      <c r="L1853" s="199">
        <v>14</v>
      </c>
      <c r="M1853" s="199" t="s">
        <v>1046</v>
      </c>
      <c r="N1853" s="158" t="s">
        <v>25</v>
      </c>
      <c r="O1853" s="199"/>
    </row>
    <row r="1854" spans="1:26" ht="15" customHeight="1">
      <c r="A1854" s="199"/>
      <c r="B1854" s="200" t="s">
        <v>1372</v>
      </c>
      <c r="C1854" s="158" t="s">
        <v>333</v>
      </c>
      <c r="D1854" s="158" t="s">
        <v>23</v>
      </c>
      <c r="E1854" s="200" t="s">
        <v>2027</v>
      </c>
      <c r="F1854" s="199">
        <v>74</v>
      </c>
      <c r="G1854" s="199">
        <v>74</v>
      </c>
      <c r="H1854" s="199">
        <v>1</v>
      </c>
      <c r="I1854" s="199" t="s">
        <v>330</v>
      </c>
      <c r="J1854" s="199" t="s">
        <v>12</v>
      </c>
      <c r="K1854" s="199" t="s">
        <v>2046</v>
      </c>
      <c r="L1854" s="199">
        <v>10</v>
      </c>
      <c r="M1854" s="199" t="s">
        <v>1048</v>
      </c>
      <c r="N1854" s="158" t="s">
        <v>25</v>
      </c>
      <c r="O1854" s="199"/>
    </row>
    <row r="1855" spans="1:26" ht="15" customHeight="1">
      <c r="A1855" s="199"/>
      <c r="B1855" s="200" t="s">
        <v>1373</v>
      </c>
      <c r="C1855" s="158" t="s">
        <v>46</v>
      </c>
      <c r="D1855" s="158" t="s">
        <v>23</v>
      </c>
      <c r="E1855" s="200" t="s">
        <v>2027</v>
      </c>
      <c r="F1855" s="199">
        <v>58</v>
      </c>
      <c r="G1855" s="199">
        <v>58</v>
      </c>
      <c r="H1855" s="199">
        <v>1</v>
      </c>
      <c r="I1855" s="199" t="s">
        <v>330</v>
      </c>
      <c r="J1855" s="199" t="s">
        <v>12</v>
      </c>
      <c r="K1855" s="199" t="s">
        <v>2046</v>
      </c>
      <c r="L1855" s="199">
        <v>12</v>
      </c>
      <c r="M1855" s="199" t="s">
        <v>1048</v>
      </c>
      <c r="N1855" s="158" t="s">
        <v>25</v>
      </c>
      <c r="O1855" s="199"/>
    </row>
    <row r="1856" spans="1:26" ht="15" customHeight="1">
      <c r="A1856" s="199"/>
      <c r="B1856" s="200" t="s">
        <v>1374</v>
      </c>
      <c r="C1856" s="158" t="s">
        <v>334</v>
      </c>
      <c r="D1856" s="158" t="s">
        <v>55</v>
      </c>
      <c r="E1856" s="200" t="s">
        <v>2027</v>
      </c>
      <c r="F1856" s="199">
        <v>176</v>
      </c>
      <c r="G1856" s="199">
        <v>176</v>
      </c>
      <c r="H1856" s="199">
        <v>1</v>
      </c>
      <c r="I1856" s="199" t="s">
        <v>330</v>
      </c>
      <c r="J1856" s="199" t="s">
        <v>12</v>
      </c>
      <c r="K1856" s="199" t="s">
        <v>2058</v>
      </c>
      <c r="L1856" s="199">
        <v>0</v>
      </c>
      <c r="M1856" s="199" t="s">
        <v>1038</v>
      </c>
      <c r="N1856" s="158" t="s">
        <v>25</v>
      </c>
      <c r="O1856" s="199"/>
    </row>
    <row r="1857" spans="1:15" ht="15" customHeight="1">
      <c r="A1857" s="199"/>
      <c r="B1857" s="200" t="s">
        <v>1375</v>
      </c>
      <c r="C1857" s="158" t="s">
        <v>155</v>
      </c>
      <c r="D1857" s="158" t="s">
        <v>23</v>
      </c>
      <c r="E1857" s="199" t="s">
        <v>2026</v>
      </c>
      <c r="F1857" s="199">
        <v>116</v>
      </c>
      <c r="G1857" s="199">
        <v>116</v>
      </c>
      <c r="H1857" s="199">
        <v>1</v>
      </c>
      <c r="I1857" s="199" t="s">
        <v>330</v>
      </c>
      <c r="J1857" s="199" t="s">
        <v>108</v>
      </c>
      <c r="K1857" s="199" t="s">
        <v>2059</v>
      </c>
      <c r="L1857" s="199">
        <v>24</v>
      </c>
      <c r="M1857" s="199" t="s">
        <v>1038</v>
      </c>
      <c r="N1857" s="158" t="s">
        <v>156</v>
      </c>
      <c r="O1857" s="199"/>
    </row>
    <row r="1858" spans="1:15" ht="15" customHeight="1">
      <c r="A1858" s="199"/>
      <c r="B1858" s="200" t="s">
        <v>1376</v>
      </c>
      <c r="C1858" s="158" t="s">
        <v>64</v>
      </c>
      <c r="D1858" s="158" t="s">
        <v>55</v>
      </c>
      <c r="E1858" s="199" t="s">
        <v>2027</v>
      </c>
      <c r="F1858" s="199">
        <v>296</v>
      </c>
      <c r="G1858" s="199">
        <v>296</v>
      </c>
      <c r="H1858" s="199">
        <v>1</v>
      </c>
      <c r="I1858" s="199" t="s">
        <v>330</v>
      </c>
      <c r="J1858" s="200" t="s">
        <v>18</v>
      </c>
      <c r="K1858" s="199" t="s">
        <v>2053</v>
      </c>
      <c r="L1858" s="199">
        <v>46</v>
      </c>
      <c r="M1858" s="199" t="s">
        <v>1046</v>
      </c>
      <c r="N1858" s="158" t="s">
        <v>149</v>
      </c>
      <c r="O1858" s="199"/>
    </row>
    <row r="1859" spans="1:15" ht="15" customHeight="1">
      <c r="A1859" s="199"/>
      <c r="B1859" s="200" t="s">
        <v>1377</v>
      </c>
      <c r="C1859" s="158" t="s">
        <v>47</v>
      </c>
      <c r="D1859" s="158" t="s">
        <v>55</v>
      </c>
      <c r="E1859" s="199" t="s">
        <v>2027</v>
      </c>
      <c r="F1859" s="199">
        <v>62</v>
      </c>
      <c r="G1859" s="199">
        <v>62</v>
      </c>
      <c r="H1859" s="199">
        <v>1</v>
      </c>
      <c r="I1859" s="199" t="s">
        <v>330</v>
      </c>
      <c r="J1859" s="200" t="s">
        <v>18</v>
      </c>
      <c r="K1859" s="199" t="s">
        <v>2044</v>
      </c>
      <c r="L1859" s="199">
        <v>22</v>
      </c>
      <c r="M1859" s="199" t="s">
        <v>1046</v>
      </c>
      <c r="N1859" s="158" t="s">
        <v>25</v>
      </c>
      <c r="O1859" s="199"/>
    </row>
    <row r="1860" spans="1:15" ht="15" customHeight="1">
      <c r="A1860" s="199"/>
      <c r="B1860" s="200" t="s">
        <v>1378</v>
      </c>
      <c r="C1860" s="158" t="s">
        <v>46</v>
      </c>
      <c r="D1860" s="158" t="s">
        <v>23</v>
      </c>
      <c r="E1860" s="199" t="s">
        <v>2027</v>
      </c>
      <c r="F1860" s="199">
        <v>52</v>
      </c>
      <c r="G1860" s="199">
        <v>52</v>
      </c>
      <c r="H1860" s="199">
        <v>1</v>
      </c>
      <c r="I1860" s="199" t="s">
        <v>330</v>
      </c>
      <c r="J1860" s="199" t="s">
        <v>12</v>
      </c>
      <c r="K1860" s="199" t="s">
        <v>2046</v>
      </c>
      <c r="L1860" s="199">
        <v>12</v>
      </c>
      <c r="M1860" s="199" t="s">
        <v>1046</v>
      </c>
      <c r="N1860" s="158" t="s">
        <v>25</v>
      </c>
      <c r="O1860" s="199"/>
    </row>
    <row r="1861" spans="1:15" ht="15" customHeight="1">
      <c r="A1861" s="199"/>
      <c r="B1861" s="200" t="s">
        <v>1379</v>
      </c>
      <c r="C1861" s="158" t="s">
        <v>69</v>
      </c>
      <c r="D1861" s="158" t="s">
        <v>23</v>
      </c>
      <c r="E1861" s="199" t="s">
        <v>2027</v>
      </c>
      <c r="F1861" s="199">
        <v>92</v>
      </c>
      <c r="G1861" s="199">
        <v>92</v>
      </c>
      <c r="H1861" s="199">
        <v>1</v>
      </c>
      <c r="I1861" s="199" t="s">
        <v>330</v>
      </c>
      <c r="J1861" s="199" t="s">
        <v>12</v>
      </c>
      <c r="K1861" s="199" t="s">
        <v>1208</v>
      </c>
      <c r="L1861" s="199">
        <v>14</v>
      </c>
      <c r="M1861" s="199" t="s">
        <v>1038</v>
      </c>
      <c r="N1861" s="158" t="s">
        <v>25</v>
      </c>
      <c r="O1861" s="199"/>
    </row>
    <row r="1862" spans="1:15" ht="15" customHeight="1">
      <c r="A1862" s="199"/>
      <c r="B1862" s="200" t="s">
        <v>1380</v>
      </c>
      <c r="C1862" s="158" t="s">
        <v>69</v>
      </c>
      <c r="D1862" s="158" t="s">
        <v>23</v>
      </c>
      <c r="E1862" s="199" t="s">
        <v>2027</v>
      </c>
      <c r="F1862" s="199">
        <v>122</v>
      </c>
      <c r="G1862" s="199">
        <v>122</v>
      </c>
      <c r="H1862" s="199">
        <v>1</v>
      </c>
      <c r="I1862" s="199" t="s">
        <v>330</v>
      </c>
      <c r="J1862" s="199" t="s">
        <v>12</v>
      </c>
      <c r="K1862" s="204">
        <v>46369</v>
      </c>
      <c r="L1862" s="199">
        <v>14</v>
      </c>
      <c r="M1862" s="199" t="s">
        <v>1038</v>
      </c>
      <c r="N1862" s="158" t="s">
        <v>25</v>
      </c>
      <c r="O1862" s="199"/>
    </row>
    <row r="1863" spans="1:15" ht="15" customHeight="1">
      <c r="A1863" s="199"/>
      <c r="B1863" s="200" t="s">
        <v>1381</v>
      </c>
      <c r="C1863" s="158" t="s">
        <v>69</v>
      </c>
      <c r="D1863" s="158" t="s">
        <v>23</v>
      </c>
      <c r="E1863" s="199" t="s">
        <v>2027</v>
      </c>
      <c r="F1863" s="199">
        <v>60</v>
      </c>
      <c r="G1863" s="199">
        <v>60</v>
      </c>
      <c r="H1863" s="199">
        <v>1</v>
      </c>
      <c r="I1863" s="199" t="s">
        <v>330</v>
      </c>
      <c r="J1863" s="199" t="s">
        <v>12</v>
      </c>
      <c r="K1863" s="204">
        <v>46369</v>
      </c>
      <c r="L1863" s="199">
        <v>12</v>
      </c>
      <c r="M1863" s="199" t="s">
        <v>1038</v>
      </c>
      <c r="N1863" s="158" t="s">
        <v>25</v>
      </c>
      <c r="O1863" s="199"/>
    </row>
    <row r="1864" spans="1:15" ht="15" customHeight="1">
      <c r="A1864" s="199"/>
      <c r="B1864" s="200" t="s">
        <v>1382</v>
      </c>
      <c r="C1864" s="158" t="s">
        <v>183</v>
      </c>
      <c r="D1864" s="158" t="s">
        <v>23</v>
      </c>
      <c r="E1864" s="199" t="s">
        <v>2025</v>
      </c>
      <c r="F1864" s="199">
        <v>92</v>
      </c>
      <c r="G1864" s="199">
        <v>92</v>
      </c>
      <c r="H1864" s="199">
        <v>1</v>
      </c>
      <c r="I1864" s="199" t="s">
        <v>330</v>
      </c>
      <c r="J1864" s="200" t="s">
        <v>18</v>
      </c>
      <c r="K1864" s="199" t="s">
        <v>2049</v>
      </c>
      <c r="L1864" s="199">
        <v>0</v>
      </c>
      <c r="M1864" s="199" t="s">
        <v>1195</v>
      </c>
      <c r="N1864" s="158" t="s">
        <v>25</v>
      </c>
      <c r="O1864" s="199"/>
    </row>
    <row r="1865" spans="1:15" ht="15" customHeight="1">
      <c r="A1865" s="199"/>
      <c r="B1865" s="200" t="s">
        <v>1383</v>
      </c>
      <c r="C1865" s="158" t="s">
        <v>64</v>
      </c>
      <c r="D1865" s="158" t="s">
        <v>55</v>
      </c>
      <c r="E1865" s="199" t="s">
        <v>2027</v>
      </c>
      <c r="F1865" s="199">
        <v>80</v>
      </c>
      <c r="G1865" s="199">
        <v>80</v>
      </c>
      <c r="H1865" s="199">
        <v>1</v>
      </c>
      <c r="I1865" s="199" t="s">
        <v>330</v>
      </c>
      <c r="J1865" s="200" t="s">
        <v>18</v>
      </c>
      <c r="K1865" s="199" t="s">
        <v>2060</v>
      </c>
      <c r="L1865" s="199">
        <v>30</v>
      </c>
      <c r="M1865" s="199" t="s">
        <v>1063</v>
      </c>
      <c r="N1865" s="158" t="s">
        <v>36</v>
      </c>
      <c r="O1865" s="199"/>
    </row>
    <row r="1866" spans="1:15" ht="15" customHeight="1">
      <c r="A1866" s="199"/>
      <c r="B1866" s="200" t="s">
        <v>1384</v>
      </c>
      <c r="C1866" s="158" t="s">
        <v>46</v>
      </c>
      <c r="D1866" s="158" t="s">
        <v>55</v>
      </c>
      <c r="E1866" s="199" t="s">
        <v>2027</v>
      </c>
      <c r="F1866" s="199">
        <v>110</v>
      </c>
      <c r="G1866" s="199">
        <v>110</v>
      </c>
      <c r="H1866" s="199">
        <v>1</v>
      </c>
      <c r="I1866" s="199" t="s">
        <v>330</v>
      </c>
      <c r="J1866" s="199" t="s">
        <v>12</v>
      </c>
      <c r="K1866" s="199" t="s">
        <v>2053</v>
      </c>
      <c r="L1866" s="199">
        <v>16</v>
      </c>
      <c r="M1866" s="199" t="s">
        <v>1046</v>
      </c>
      <c r="N1866" s="158" t="s">
        <v>25</v>
      </c>
      <c r="O1866" s="199"/>
    </row>
    <row r="1867" spans="1:15" ht="15" customHeight="1">
      <c r="A1867" s="199"/>
      <c r="B1867" s="200" t="s">
        <v>1385</v>
      </c>
      <c r="C1867" s="158" t="s">
        <v>335</v>
      </c>
      <c r="D1867" s="158" t="s">
        <v>23</v>
      </c>
      <c r="E1867" s="199" t="s">
        <v>2027</v>
      </c>
      <c r="F1867" s="199">
        <v>236</v>
      </c>
      <c r="G1867" s="199">
        <v>236</v>
      </c>
      <c r="H1867" s="199">
        <v>1</v>
      </c>
      <c r="I1867" s="199" t="s">
        <v>330</v>
      </c>
      <c r="J1867" s="199" t="s">
        <v>12</v>
      </c>
      <c r="K1867" s="199" t="s">
        <v>2060</v>
      </c>
      <c r="L1867" s="199">
        <v>24</v>
      </c>
      <c r="M1867" s="199" t="s">
        <v>1195</v>
      </c>
      <c r="N1867" s="158" t="s">
        <v>25</v>
      </c>
      <c r="O1867" s="199"/>
    </row>
    <row r="1868" spans="1:15" ht="15" customHeight="1">
      <c r="A1868" s="199"/>
      <c r="B1868" s="200" t="s">
        <v>1386</v>
      </c>
      <c r="C1868" s="158" t="s">
        <v>69</v>
      </c>
      <c r="D1868" s="158" t="s">
        <v>55</v>
      </c>
      <c r="E1868" s="199" t="s">
        <v>2027</v>
      </c>
      <c r="F1868" s="199">
        <v>62</v>
      </c>
      <c r="G1868" s="199">
        <v>62</v>
      </c>
      <c r="H1868" s="199">
        <v>1</v>
      </c>
      <c r="I1868" s="199" t="s">
        <v>330</v>
      </c>
      <c r="J1868" s="199" t="s">
        <v>12</v>
      </c>
      <c r="K1868" s="199" t="s">
        <v>1207</v>
      </c>
      <c r="L1868" s="199">
        <v>0</v>
      </c>
      <c r="M1868" s="199" t="s">
        <v>1063</v>
      </c>
      <c r="N1868" s="158" t="s">
        <v>25</v>
      </c>
      <c r="O1868" s="199"/>
    </row>
    <row r="1869" spans="1:15" ht="15" customHeight="1">
      <c r="A1869" s="199"/>
      <c r="B1869" s="200" t="s">
        <v>1387</v>
      </c>
      <c r="C1869" s="158" t="s">
        <v>332</v>
      </c>
      <c r="D1869" s="158" t="s">
        <v>55</v>
      </c>
      <c r="E1869" s="199" t="s">
        <v>2026</v>
      </c>
      <c r="F1869" s="199">
        <v>60</v>
      </c>
      <c r="G1869" s="199">
        <v>60</v>
      </c>
      <c r="H1869" s="199">
        <v>1</v>
      </c>
      <c r="I1869" s="199" t="s">
        <v>330</v>
      </c>
      <c r="J1869" s="199" t="s">
        <v>12</v>
      </c>
      <c r="K1869" s="199" t="s">
        <v>2043</v>
      </c>
      <c r="L1869" s="199">
        <v>7</v>
      </c>
      <c r="M1869" s="199" t="s">
        <v>1046</v>
      </c>
      <c r="N1869" s="158" t="s">
        <v>25</v>
      </c>
      <c r="O1869" s="199"/>
    </row>
    <row r="1870" spans="1:15" ht="15" customHeight="1">
      <c r="A1870" s="199"/>
      <c r="B1870" s="200" t="s">
        <v>1388</v>
      </c>
      <c r="C1870" s="158" t="s">
        <v>58</v>
      </c>
      <c r="D1870" s="158" t="s">
        <v>55</v>
      </c>
      <c r="E1870" s="199" t="s">
        <v>2025</v>
      </c>
      <c r="F1870" s="199">
        <v>106</v>
      </c>
      <c r="G1870" s="199">
        <v>106</v>
      </c>
      <c r="H1870" s="199">
        <v>1</v>
      </c>
      <c r="I1870" s="199" t="s">
        <v>330</v>
      </c>
      <c r="J1870" s="200" t="s">
        <v>18</v>
      </c>
      <c r="K1870" s="199" t="s">
        <v>2045</v>
      </c>
      <c r="L1870" s="199">
        <v>24</v>
      </c>
      <c r="M1870" s="199" t="s">
        <v>1052</v>
      </c>
      <c r="N1870" s="158" t="s">
        <v>25</v>
      </c>
      <c r="O1870" s="199"/>
    </row>
    <row r="1871" spans="1:15" ht="15" customHeight="1">
      <c r="A1871" s="199"/>
      <c r="B1871" s="200" t="s">
        <v>1389</v>
      </c>
      <c r="C1871" s="158" t="s">
        <v>324</v>
      </c>
      <c r="D1871" s="158" t="s">
        <v>55</v>
      </c>
      <c r="E1871" s="199" t="s">
        <v>2027</v>
      </c>
      <c r="F1871" s="199">
        <v>44</v>
      </c>
      <c r="G1871" s="199">
        <v>44</v>
      </c>
      <c r="H1871" s="199">
        <v>1</v>
      </c>
      <c r="I1871" s="199" t="s">
        <v>330</v>
      </c>
      <c r="J1871" s="200" t="s">
        <v>18</v>
      </c>
      <c r="K1871" s="199" t="s">
        <v>2041</v>
      </c>
      <c r="L1871" s="199">
        <v>14</v>
      </c>
      <c r="M1871" s="199" t="s">
        <v>1063</v>
      </c>
      <c r="N1871" s="158" t="s">
        <v>25</v>
      </c>
      <c r="O1871" s="199"/>
    </row>
    <row r="1872" spans="1:15" ht="15" customHeight="1">
      <c r="A1872" s="199"/>
      <c r="B1872" s="200" t="s">
        <v>1390</v>
      </c>
      <c r="C1872" s="158" t="s">
        <v>154</v>
      </c>
      <c r="D1872" s="158" t="s">
        <v>55</v>
      </c>
      <c r="E1872" s="199" t="s">
        <v>2026</v>
      </c>
      <c r="F1872" s="199">
        <v>162</v>
      </c>
      <c r="G1872" s="199">
        <v>162</v>
      </c>
      <c r="H1872" s="199">
        <v>1</v>
      </c>
      <c r="I1872" s="199" t="s">
        <v>330</v>
      </c>
      <c r="J1872" s="200" t="s">
        <v>18</v>
      </c>
      <c r="K1872" s="199" t="s">
        <v>1208</v>
      </c>
      <c r="L1872" s="199">
        <v>40</v>
      </c>
      <c r="M1872" s="199" t="s">
        <v>1206</v>
      </c>
      <c r="N1872" s="158" t="s">
        <v>36</v>
      </c>
      <c r="O1872" s="199"/>
    </row>
    <row r="1873" spans="1:15" ht="15" customHeight="1">
      <c r="A1873" s="199"/>
      <c r="B1873" s="200" t="s">
        <v>1392</v>
      </c>
      <c r="C1873" s="158" t="s">
        <v>64</v>
      </c>
      <c r="D1873" s="158" t="s">
        <v>55</v>
      </c>
      <c r="E1873" s="199" t="s">
        <v>2027</v>
      </c>
      <c r="F1873" s="199">
        <v>40</v>
      </c>
      <c r="G1873" s="199">
        <v>40</v>
      </c>
      <c r="H1873" s="199">
        <v>1</v>
      </c>
      <c r="I1873" s="199" t="s">
        <v>330</v>
      </c>
      <c r="J1873" s="200" t="s">
        <v>18</v>
      </c>
      <c r="K1873" s="199" t="s">
        <v>2041</v>
      </c>
      <c r="L1873" s="199">
        <v>18</v>
      </c>
      <c r="M1873" s="199" t="s">
        <v>1046</v>
      </c>
      <c r="N1873" s="158" t="s">
        <v>13</v>
      </c>
      <c r="O1873" s="199"/>
    </row>
    <row r="1874" spans="1:15" ht="15" customHeight="1">
      <c r="A1874" s="199"/>
      <c r="B1874" s="200" t="s">
        <v>1393</v>
      </c>
      <c r="C1874" s="158" t="s">
        <v>171</v>
      </c>
      <c r="D1874" s="158" t="s">
        <v>55</v>
      </c>
      <c r="E1874" s="199" t="s">
        <v>2027</v>
      </c>
      <c r="F1874" s="199">
        <v>64</v>
      </c>
      <c r="G1874" s="199">
        <v>64</v>
      </c>
      <c r="H1874" s="199">
        <v>1</v>
      </c>
      <c r="I1874" s="199" t="s">
        <v>330</v>
      </c>
      <c r="J1874" s="200" t="s">
        <v>18</v>
      </c>
      <c r="K1874" s="199" t="s">
        <v>2045</v>
      </c>
      <c r="L1874" s="199">
        <v>22</v>
      </c>
      <c r="M1874" s="199" t="s">
        <v>1064</v>
      </c>
      <c r="N1874" s="158" t="s">
        <v>36</v>
      </c>
      <c r="O1874" s="199"/>
    </row>
    <row r="1875" spans="1:15" ht="15" customHeight="1">
      <c r="A1875" s="199"/>
      <c r="B1875" s="200" t="s">
        <v>1394</v>
      </c>
      <c r="C1875" s="158" t="s">
        <v>64</v>
      </c>
      <c r="D1875" s="158" t="s">
        <v>55</v>
      </c>
      <c r="E1875" s="199" t="s">
        <v>2027</v>
      </c>
      <c r="F1875" s="199">
        <v>238</v>
      </c>
      <c r="G1875" s="199">
        <v>238</v>
      </c>
      <c r="H1875" s="199">
        <v>1</v>
      </c>
      <c r="I1875" s="199" t="s">
        <v>330</v>
      </c>
      <c r="J1875" s="200" t="s">
        <v>18</v>
      </c>
      <c r="K1875" s="199" t="s">
        <v>1207</v>
      </c>
      <c r="L1875" s="199">
        <v>46</v>
      </c>
      <c r="M1875" s="199" t="s">
        <v>1046</v>
      </c>
      <c r="N1875" s="158" t="s">
        <v>149</v>
      </c>
      <c r="O1875" s="199"/>
    </row>
    <row r="1876" spans="1:15" ht="15" customHeight="1">
      <c r="A1876" s="199"/>
      <c r="B1876" s="200" t="s">
        <v>1395</v>
      </c>
      <c r="C1876" s="158" t="s">
        <v>58</v>
      </c>
      <c r="D1876" s="158" t="s">
        <v>55</v>
      </c>
      <c r="E1876" s="199" t="s">
        <v>2025</v>
      </c>
      <c r="F1876" s="199">
        <v>148</v>
      </c>
      <c r="G1876" s="199">
        <v>148</v>
      </c>
      <c r="H1876" s="199">
        <v>1</v>
      </c>
      <c r="I1876" s="199" t="s">
        <v>330</v>
      </c>
      <c r="J1876" s="200" t="s">
        <v>18</v>
      </c>
      <c r="K1876" s="199" t="s">
        <v>2050</v>
      </c>
      <c r="L1876" s="199">
        <v>26</v>
      </c>
      <c r="M1876" s="199" t="s">
        <v>1046</v>
      </c>
      <c r="N1876" s="158" t="s">
        <v>25</v>
      </c>
      <c r="O1876" s="199"/>
    </row>
    <row r="1877" spans="1:15" ht="15" customHeight="1">
      <c r="A1877" s="199"/>
      <c r="B1877" s="200" t="s">
        <v>1396</v>
      </c>
      <c r="C1877" s="158" t="s">
        <v>46</v>
      </c>
      <c r="D1877" s="158" t="s">
        <v>55</v>
      </c>
      <c r="E1877" s="199" t="s">
        <v>2027</v>
      </c>
      <c r="F1877" s="199">
        <v>78</v>
      </c>
      <c r="G1877" s="199">
        <v>78</v>
      </c>
      <c r="H1877" s="199">
        <v>1</v>
      </c>
      <c r="I1877" s="199" t="s">
        <v>330</v>
      </c>
      <c r="J1877" s="199" t="s">
        <v>12</v>
      </c>
      <c r="K1877" s="199" t="s">
        <v>2061</v>
      </c>
      <c r="L1877" s="199">
        <v>9</v>
      </c>
      <c r="M1877" s="199" t="s">
        <v>1046</v>
      </c>
      <c r="N1877" s="158" t="s">
        <v>25</v>
      </c>
      <c r="O1877" s="199"/>
    </row>
    <row r="1878" spans="1:15" ht="15" customHeight="1">
      <c r="A1878" s="199"/>
      <c r="B1878" s="200" t="s">
        <v>1397</v>
      </c>
      <c r="C1878" s="158" t="s">
        <v>64</v>
      </c>
      <c r="D1878" s="158" t="s">
        <v>55</v>
      </c>
      <c r="E1878" s="199" t="s">
        <v>2025</v>
      </c>
      <c r="F1878" s="199">
        <v>136</v>
      </c>
      <c r="G1878" s="199">
        <v>136</v>
      </c>
      <c r="H1878" s="199">
        <v>1</v>
      </c>
      <c r="I1878" s="199" t="s">
        <v>330</v>
      </c>
      <c r="J1878" s="200" t="s">
        <v>18</v>
      </c>
      <c r="K1878" s="199" t="s">
        <v>2049</v>
      </c>
      <c r="L1878" s="199">
        <v>0</v>
      </c>
      <c r="M1878" s="199" t="s">
        <v>1063</v>
      </c>
      <c r="N1878" s="158" t="s">
        <v>25</v>
      </c>
      <c r="O1878" s="199"/>
    </row>
    <row r="1879" spans="1:15" ht="15" customHeight="1">
      <c r="A1879" s="199"/>
      <c r="B1879" s="200" t="s">
        <v>1398</v>
      </c>
      <c r="C1879" s="158" t="s">
        <v>331</v>
      </c>
      <c r="D1879" s="158" t="s">
        <v>23</v>
      </c>
      <c r="E1879" s="199" t="s">
        <v>2027</v>
      </c>
      <c r="F1879" s="199">
        <v>164</v>
      </c>
      <c r="G1879" s="199">
        <v>164</v>
      </c>
      <c r="H1879" s="199">
        <v>1</v>
      </c>
      <c r="I1879" s="199" t="s">
        <v>330</v>
      </c>
      <c r="J1879" s="199" t="s">
        <v>12</v>
      </c>
      <c r="K1879" s="199" t="s">
        <v>2058</v>
      </c>
      <c r="L1879" s="199">
        <v>18</v>
      </c>
      <c r="M1879" s="199" t="s">
        <v>2042</v>
      </c>
      <c r="N1879" s="158" t="s">
        <v>25</v>
      </c>
      <c r="O1879" s="199"/>
    </row>
    <row r="1880" spans="1:15" ht="15" customHeight="1">
      <c r="A1880" s="199"/>
      <c r="B1880" s="200" t="s">
        <v>1399</v>
      </c>
      <c r="C1880" s="158" t="s">
        <v>154</v>
      </c>
      <c r="D1880" s="158" t="s">
        <v>23</v>
      </c>
      <c r="E1880" s="199" t="s">
        <v>2026</v>
      </c>
      <c r="F1880" s="199">
        <v>230</v>
      </c>
      <c r="G1880" s="199">
        <v>230</v>
      </c>
      <c r="H1880" s="199">
        <v>1</v>
      </c>
      <c r="I1880" s="199" t="s">
        <v>330</v>
      </c>
      <c r="J1880" s="199" t="s">
        <v>12</v>
      </c>
      <c r="K1880" s="199" t="s">
        <v>2044</v>
      </c>
      <c r="L1880" s="199">
        <v>30</v>
      </c>
      <c r="M1880" s="199" t="s">
        <v>2042</v>
      </c>
      <c r="N1880" s="158" t="s">
        <v>25</v>
      </c>
      <c r="O1880" s="199"/>
    </row>
    <row r="1881" spans="1:15" ht="15" customHeight="1">
      <c r="A1881" s="199"/>
      <c r="B1881" s="200" t="s">
        <v>1400</v>
      </c>
      <c r="C1881" s="158" t="s">
        <v>46</v>
      </c>
      <c r="D1881" s="158" t="s">
        <v>55</v>
      </c>
      <c r="E1881" s="199" t="s">
        <v>2026</v>
      </c>
      <c r="F1881" s="199">
        <v>62</v>
      </c>
      <c r="G1881" s="199">
        <v>62</v>
      </c>
      <c r="H1881" s="199">
        <v>1</v>
      </c>
      <c r="I1881" s="199" t="s">
        <v>330</v>
      </c>
      <c r="J1881" s="199" t="s">
        <v>12</v>
      </c>
      <c r="K1881" s="199" t="s">
        <v>2043</v>
      </c>
      <c r="L1881" s="199">
        <v>7</v>
      </c>
      <c r="M1881" s="199" t="s">
        <v>1046</v>
      </c>
      <c r="N1881" s="158" t="s">
        <v>25</v>
      </c>
      <c r="O1881" s="199"/>
    </row>
    <row r="1882" spans="1:15" ht="15" customHeight="1">
      <c r="A1882" s="199"/>
      <c r="B1882" s="200" t="s">
        <v>1401</v>
      </c>
      <c r="C1882" s="158" t="s">
        <v>155</v>
      </c>
      <c r="D1882" s="158" t="s">
        <v>55</v>
      </c>
      <c r="E1882" s="199" t="s">
        <v>2027</v>
      </c>
      <c r="F1882" s="199">
        <v>102</v>
      </c>
      <c r="G1882" s="199">
        <v>102</v>
      </c>
      <c r="H1882" s="199">
        <v>1</v>
      </c>
      <c r="I1882" s="199" t="s">
        <v>330</v>
      </c>
      <c r="J1882" s="199" t="s">
        <v>12</v>
      </c>
      <c r="K1882" s="199" t="s">
        <v>2044</v>
      </c>
      <c r="L1882" s="199">
        <v>22</v>
      </c>
      <c r="M1882" s="199" t="s">
        <v>1046</v>
      </c>
      <c r="N1882" s="158" t="s">
        <v>25</v>
      </c>
      <c r="O1882" s="199"/>
    </row>
    <row r="1883" spans="1:15" ht="15" customHeight="1">
      <c r="A1883" s="199"/>
      <c r="B1883" s="200" t="s">
        <v>1402</v>
      </c>
      <c r="C1883" s="158" t="s">
        <v>22</v>
      </c>
      <c r="D1883" s="158" t="s">
        <v>55</v>
      </c>
      <c r="E1883" s="199" t="s">
        <v>2027</v>
      </c>
      <c r="F1883" s="199">
        <v>134</v>
      </c>
      <c r="G1883" s="199">
        <v>134</v>
      </c>
      <c r="H1883" s="199">
        <v>1</v>
      </c>
      <c r="I1883" s="199" t="s">
        <v>330</v>
      </c>
      <c r="J1883" s="200" t="s">
        <v>18</v>
      </c>
      <c r="K1883" s="204">
        <v>46056</v>
      </c>
      <c r="L1883" s="199">
        <v>26</v>
      </c>
      <c r="M1883" s="199" t="s">
        <v>2042</v>
      </c>
      <c r="N1883" s="158" t="s">
        <v>149</v>
      </c>
      <c r="O1883" s="199"/>
    </row>
    <row r="1884" spans="1:15" ht="15" customHeight="1">
      <c r="A1884" s="199"/>
      <c r="B1884" s="200" t="s">
        <v>1403</v>
      </c>
      <c r="C1884" s="158" t="s">
        <v>22</v>
      </c>
      <c r="D1884" s="158" t="s">
        <v>55</v>
      </c>
      <c r="E1884" s="199" t="s">
        <v>2027</v>
      </c>
      <c r="F1884" s="199">
        <v>162</v>
      </c>
      <c r="G1884" s="199">
        <v>162</v>
      </c>
      <c r="H1884" s="199">
        <v>1</v>
      </c>
      <c r="I1884" s="199" t="s">
        <v>330</v>
      </c>
      <c r="J1884" s="200" t="s">
        <v>18</v>
      </c>
      <c r="K1884" s="199" t="s">
        <v>1202</v>
      </c>
      <c r="L1884" s="199">
        <v>26</v>
      </c>
      <c r="M1884" s="199" t="s">
        <v>2042</v>
      </c>
      <c r="N1884" s="158" t="s">
        <v>149</v>
      </c>
      <c r="O1884" s="199"/>
    </row>
    <row r="1885" spans="1:15" ht="15" customHeight="1">
      <c r="A1885" s="199"/>
      <c r="B1885" s="200" t="s">
        <v>1405</v>
      </c>
      <c r="C1885" s="158" t="s">
        <v>46</v>
      </c>
      <c r="D1885" s="158" t="s">
        <v>55</v>
      </c>
      <c r="E1885" s="199" t="s">
        <v>2026</v>
      </c>
      <c r="F1885" s="199">
        <v>72</v>
      </c>
      <c r="G1885" s="199">
        <v>72</v>
      </c>
      <c r="H1885" s="199">
        <v>1</v>
      </c>
      <c r="I1885" s="199" t="s">
        <v>330</v>
      </c>
      <c r="J1885" s="199" t="s">
        <v>12</v>
      </c>
      <c r="K1885" s="199" t="s">
        <v>2045</v>
      </c>
      <c r="L1885" s="199">
        <v>0</v>
      </c>
      <c r="M1885" s="199" t="s">
        <v>1046</v>
      </c>
      <c r="N1885" s="158" t="s">
        <v>25</v>
      </c>
      <c r="O1885" s="199"/>
    </row>
    <row r="1886" spans="1:15" ht="15" customHeight="1">
      <c r="A1886" s="199"/>
      <c r="B1886" s="200" t="s">
        <v>1406</v>
      </c>
      <c r="C1886" s="158" t="s">
        <v>115</v>
      </c>
      <c r="D1886" s="158" t="s">
        <v>55</v>
      </c>
      <c r="E1886" s="199" t="s">
        <v>2027</v>
      </c>
      <c r="F1886" s="199">
        <v>52</v>
      </c>
      <c r="G1886" s="199">
        <v>52</v>
      </c>
      <c r="H1886" s="199">
        <v>1</v>
      </c>
      <c r="I1886" s="199" t="s">
        <v>330</v>
      </c>
      <c r="J1886" s="199" t="s">
        <v>12</v>
      </c>
      <c r="K1886" s="199" t="s">
        <v>2044</v>
      </c>
      <c r="L1886" s="199">
        <v>16</v>
      </c>
      <c r="M1886" s="199" t="s">
        <v>1155</v>
      </c>
      <c r="N1886" s="158" t="s">
        <v>25</v>
      </c>
      <c r="O1886" s="199"/>
    </row>
    <row r="1887" spans="1:15" ht="15" customHeight="1">
      <c r="A1887" s="199"/>
      <c r="B1887" s="200" t="s">
        <v>1407</v>
      </c>
      <c r="C1887" s="158" t="s">
        <v>324</v>
      </c>
      <c r="D1887" s="158" t="s">
        <v>55</v>
      </c>
      <c r="E1887" s="199" t="s">
        <v>2027</v>
      </c>
      <c r="F1887" s="199">
        <v>36</v>
      </c>
      <c r="G1887" s="199">
        <v>36</v>
      </c>
      <c r="H1887" s="199">
        <v>1</v>
      </c>
      <c r="I1887" s="199" t="s">
        <v>330</v>
      </c>
      <c r="J1887" s="199" t="s">
        <v>12</v>
      </c>
      <c r="K1887" s="199" t="s">
        <v>2041</v>
      </c>
      <c r="L1887" s="199">
        <v>0</v>
      </c>
      <c r="M1887" s="199" t="s">
        <v>1108</v>
      </c>
      <c r="N1887" s="158" t="s">
        <v>25</v>
      </c>
      <c r="O1887" s="199"/>
    </row>
    <row r="1888" spans="1:15" ht="15" customHeight="1">
      <c r="A1888" s="199"/>
      <c r="B1888" s="200" t="s">
        <v>1408</v>
      </c>
      <c r="C1888" s="158" t="s">
        <v>324</v>
      </c>
      <c r="D1888" s="158" t="s">
        <v>55</v>
      </c>
      <c r="E1888" s="199" t="s">
        <v>2027</v>
      </c>
      <c r="F1888" s="199">
        <v>35</v>
      </c>
      <c r="G1888" s="199">
        <v>35</v>
      </c>
      <c r="H1888" s="199">
        <v>1</v>
      </c>
      <c r="I1888" s="199" t="s">
        <v>330</v>
      </c>
      <c r="J1888" s="199" t="s">
        <v>12</v>
      </c>
      <c r="K1888" s="199" t="s">
        <v>2046</v>
      </c>
      <c r="L1888" s="199">
        <v>14</v>
      </c>
      <c r="M1888" s="199" t="s">
        <v>1108</v>
      </c>
      <c r="N1888" s="158" t="s">
        <v>25</v>
      </c>
      <c r="O1888" s="199"/>
    </row>
    <row r="1889" spans="1:15" ht="15" customHeight="1">
      <c r="A1889" s="199"/>
      <c r="B1889" s="200" t="s">
        <v>1409</v>
      </c>
      <c r="C1889" s="158" t="s">
        <v>69</v>
      </c>
      <c r="D1889" s="158" t="s">
        <v>55</v>
      </c>
      <c r="E1889" s="199" t="s">
        <v>2027</v>
      </c>
      <c r="F1889" s="199">
        <v>36</v>
      </c>
      <c r="G1889" s="199">
        <v>36</v>
      </c>
      <c r="H1889" s="199">
        <v>1</v>
      </c>
      <c r="I1889" s="199" t="s">
        <v>330</v>
      </c>
      <c r="J1889" s="199" t="s">
        <v>12</v>
      </c>
      <c r="K1889" s="199" t="s">
        <v>2044</v>
      </c>
      <c r="L1889" s="199">
        <v>0</v>
      </c>
      <c r="M1889" s="199" t="s">
        <v>1046</v>
      </c>
      <c r="N1889" s="158" t="s">
        <v>25</v>
      </c>
      <c r="O1889" s="199"/>
    </row>
    <row r="1890" spans="1:15" ht="15" customHeight="1">
      <c r="A1890" s="199"/>
      <c r="B1890" s="200" t="s">
        <v>1410</v>
      </c>
      <c r="C1890" s="158" t="s">
        <v>183</v>
      </c>
      <c r="D1890" s="158" t="s">
        <v>55</v>
      </c>
      <c r="E1890" s="199" t="s">
        <v>2027</v>
      </c>
      <c r="F1890" s="199">
        <v>64</v>
      </c>
      <c r="G1890" s="199">
        <v>64</v>
      </c>
      <c r="H1890" s="199">
        <v>1</v>
      </c>
      <c r="I1890" s="199" t="s">
        <v>330</v>
      </c>
      <c r="J1890" s="200" t="s">
        <v>18</v>
      </c>
      <c r="K1890" s="199" t="s">
        <v>2049</v>
      </c>
      <c r="L1890" s="199">
        <v>18</v>
      </c>
      <c r="M1890" s="199" t="s">
        <v>1052</v>
      </c>
      <c r="N1890" s="158" t="s">
        <v>25</v>
      </c>
      <c r="O1890" s="199"/>
    </row>
    <row r="1891" spans="1:15" ht="15" customHeight="1">
      <c r="A1891" s="199"/>
      <c r="B1891" s="200" t="s">
        <v>1411</v>
      </c>
      <c r="C1891" s="158" t="s">
        <v>183</v>
      </c>
      <c r="D1891" s="158" t="s">
        <v>55</v>
      </c>
      <c r="E1891" s="199" t="s">
        <v>2027</v>
      </c>
      <c r="F1891" s="199">
        <v>62</v>
      </c>
      <c r="G1891" s="199">
        <v>62</v>
      </c>
      <c r="H1891" s="199">
        <v>1</v>
      </c>
      <c r="I1891" s="199" t="s">
        <v>330</v>
      </c>
      <c r="J1891" s="200" t="s">
        <v>18</v>
      </c>
      <c r="K1891" s="199" t="s">
        <v>2062</v>
      </c>
      <c r="L1891" s="199">
        <v>18</v>
      </c>
      <c r="M1891" s="199" t="s">
        <v>1052</v>
      </c>
      <c r="N1891" s="158" t="s">
        <v>25</v>
      </c>
      <c r="O1891" s="199"/>
    </row>
    <row r="1892" spans="1:15" ht="15" customHeight="1">
      <c r="A1892" s="199"/>
      <c r="B1892" s="200" t="s">
        <v>1412</v>
      </c>
      <c r="C1892" s="158" t="s">
        <v>22</v>
      </c>
      <c r="D1892" s="158" t="s">
        <v>55</v>
      </c>
      <c r="E1892" s="199" t="s">
        <v>2027</v>
      </c>
      <c r="F1892" s="199">
        <v>31</v>
      </c>
      <c r="G1892" s="199">
        <v>31</v>
      </c>
      <c r="H1892" s="199">
        <v>1</v>
      </c>
      <c r="I1892" s="199" t="s">
        <v>330</v>
      </c>
      <c r="J1892" s="199" t="s">
        <v>12</v>
      </c>
      <c r="K1892" s="204">
        <v>46369</v>
      </c>
      <c r="L1892" s="199">
        <v>11</v>
      </c>
      <c r="M1892" s="199" t="s">
        <v>1206</v>
      </c>
      <c r="N1892" s="158" t="s">
        <v>25</v>
      </c>
      <c r="O1892" s="199"/>
    </row>
    <row r="1893" spans="1:15" ht="15" customHeight="1">
      <c r="A1893" s="199"/>
      <c r="B1893" s="200" t="s">
        <v>1413</v>
      </c>
      <c r="C1893" s="158" t="s">
        <v>336</v>
      </c>
      <c r="D1893" s="158" t="s">
        <v>23</v>
      </c>
      <c r="E1893" s="199" t="s">
        <v>2027</v>
      </c>
      <c r="F1893" s="199">
        <v>38</v>
      </c>
      <c r="G1893" s="199">
        <v>38</v>
      </c>
      <c r="H1893" s="199">
        <v>1</v>
      </c>
      <c r="I1893" s="199" t="s">
        <v>330</v>
      </c>
      <c r="J1893" s="200" t="s">
        <v>18</v>
      </c>
      <c r="K1893" s="199" t="s">
        <v>2041</v>
      </c>
      <c r="L1893" s="199">
        <v>22</v>
      </c>
      <c r="M1893" s="199" t="s">
        <v>2042</v>
      </c>
      <c r="N1893" s="158" t="s">
        <v>260</v>
      </c>
      <c r="O1893" s="199"/>
    </row>
    <row r="1894" spans="1:15" ht="15" customHeight="1">
      <c r="A1894" s="199"/>
      <c r="B1894" s="200" t="s">
        <v>1415</v>
      </c>
      <c r="C1894" s="158" t="s">
        <v>337</v>
      </c>
      <c r="D1894" s="158" t="s">
        <v>23</v>
      </c>
      <c r="E1894" s="199" t="s">
        <v>2027</v>
      </c>
      <c r="F1894" s="199">
        <v>38</v>
      </c>
      <c r="G1894" s="199">
        <v>38</v>
      </c>
      <c r="H1894" s="199">
        <v>1</v>
      </c>
      <c r="I1894" s="199" t="s">
        <v>330</v>
      </c>
      <c r="J1894" s="200" t="s">
        <v>18</v>
      </c>
      <c r="K1894" s="199" t="s">
        <v>2041</v>
      </c>
      <c r="L1894" s="199">
        <v>22</v>
      </c>
      <c r="M1894" s="199" t="s">
        <v>2042</v>
      </c>
      <c r="N1894" s="158" t="s">
        <v>260</v>
      </c>
      <c r="O1894" s="199"/>
    </row>
    <row r="1895" spans="1:15" ht="15" customHeight="1">
      <c r="A1895" s="199"/>
      <c r="B1895" s="200" t="s">
        <v>1416</v>
      </c>
      <c r="C1895" s="158" t="s">
        <v>331</v>
      </c>
      <c r="D1895" s="158" t="s">
        <v>23</v>
      </c>
      <c r="E1895" s="199" t="s">
        <v>2027</v>
      </c>
      <c r="F1895" s="199">
        <v>156</v>
      </c>
      <c r="G1895" s="199">
        <v>156</v>
      </c>
      <c r="H1895" s="199">
        <v>1</v>
      </c>
      <c r="I1895" s="199" t="s">
        <v>330</v>
      </c>
      <c r="J1895" s="199" t="s">
        <v>12</v>
      </c>
      <c r="K1895" s="199" t="s">
        <v>1202</v>
      </c>
      <c r="L1895" s="199">
        <v>18</v>
      </c>
      <c r="M1895" s="199" t="s">
        <v>2042</v>
      </c>
      <c r="N1895" s="158" t="s">
        <v>25</v>
      </c>
      <c r="O1895" s="199"/>
    </row>
    <row r="1896" spans="1:15" ht="15" customHeight="1">
      <c r="A1896" s="199"/>
      <c r="B1896" s="200" t="s">
        <v>1417</v>
      </c>
      <c r="C1896" s="158" t="s">
        <v>69</v>
      </c>
      <c r="D1896" s="158" t="s">
        <v>23</v>
      </c>
      <c r="E1896" s="199" t="s">
        <v>2027</v>
      </c>
      <c r="F1896" s="199">
        <v>36</v>
      </c>
      <c r="G1896" s="199">
        <v>36</v>
      </c>
      <c r="H1896" s="199">
        <v>1</v>
      </c>
      <c r="I1896" s="199" t="s">
        <v>330</v>
      </c>
      <c r="J1896" s="199" t="s">
        <v>108</v>
      </c>
      <c r="K1896" s="199" t="s">
        <v>2043</v>
      </c>
      <c r="L1896" s="199">
        <v>16</v>
      </c>
      <c r="M1896" s="199" t="s">
        <v>1058</v>
      </c>
      <c r="N1896" s="158" t="s">
        <v>36</v>
      </c>
      <c r="O1896" s="199"/>
    </row>
    <row r="1897" spans="1:15" ht="15" customHeight="1">
      <c r="A1897" s="199"/>
      <c r="B1897" s="200" t="s">
        <v>1418</v>
      </c>
      <c r="C1897" s="158" t="s">
        <v>183</v>
      </c>
      <c r="D1897" s="158" t="s">
        <v>23</v>
      </c>
      <c r="E1897" s="199" t="s">
        <v>2027</v>
      </c>
      <c r="F1897" s="199">
        <v>66</v>
      </c>
      <c r="G1897" s="199">
        <v>66</v>
      </c>
      <c r="H1897" s="199">
        <v>1</v>
      </c>
      <c r="I1897" s="199" t="s">
        <v>330</v>
      </c>
      <c r="J1897" s="200" t="s">
        <v>18</v>
      </c>
      <c r="K1897" s="199" t="s">
        <v>2049</v>
      </c>
      <c r="L1897" s="199">
        <v>0</v>
      </c>
      <c r="M1897" s="199" t="s">
        <v>1046</v>
      </c>
      <c r="N1897" s="158" t="s">
        <v>25</v>
      </c>
      <c r="O1897" s="199"/>
    </row>
    <row r="1898" spans="1:15" ht="15" customHeight="1">
      <c r="A1898" s="199"/>
      <c r="B1898" s="200" t="s">
        <v>1419</v>
      </c>
      <c r="C1898" s="158" t="s">
        <v>69</v>
      </c>
      <c r="D1898" s="158" t="s">
        <v>23</v>
      </c>
      <c r="E1898" s="199" t="s">
        <v>2027</v>
      </c>
      <c r="F1898" s="199">
        <v>128</v>
      </c>
      <c r="G1898" s="199">
        <v>128</v>
      </c>
      <c r="H1898" s="199">
        <v>1</v>
      </c>
      <c r="I1898" s="199" t="s">
        <v>330</v>
      </c>
      <c r="J1898" s="199" t="s">
        <v>12</v>
      </c>
      <c r="K1898" s="199" t="s">
        <v>1209</v>
      </c>
      <c r="L1898" s="199">
        <v>14</v>
      </c>
      <c r="M1898" s="199" t="s">
        <v>1058</v>
      </c>
      <c r="N1898" s="158" t="s">
        <v>36</v>
      </c>
      <c r="O1898" s="199"/>
    </row>
    <row r="1899" spans="1:15" ht="15" customHeight="1">
      <c r="A1899" s="199"/>
      <c r="B1899" s="200" t="s">
        <v>1420</v>
      </c>
      <c r="C1899" s="158" t="s">
        <v>324</v>
      </c>
      <c r="D1899" s="158" t="s">
        <v>23</v>
      </c>
      <c r="E1899" s="199" t="s">
        <v>2027</v>
      </c>
      <c r="F1899" s="199">
        <v>50</v>
      </c>
      <c r="G1899" s="199">
        <v>50</v>
      </c>
      <c r="H1899" s="199">
        <v>1</v>
      </c>
      <c r="I1899" s="199" t="s">
        <v>330</v>
      </c>
      <c r="J1899" s="199" t="s">
        <v>12</v>
      </c>
      <c r="K1899" s="199" t="s">
        <v>2046</v>
      </c>
      <c r="L1899" s="199">
        <v>10</v>
      </c>
      <c r="M1899" s="199" t="s">
        <v>1048</v>
      </c>
      <c r="N1899" s="158" t="s">
        <v>25</v>
      </c>
      <c r="O1899" s="199"/>
    </row>
    <row r="1900" spans="1:15" ht="15" customHeight="1">
      <c r="A1900" s="199"/>
      <c r="B1900" s="200" t="s">
        <v>1421</v>
      </c>
      <c r="C1900" s="158" t="s">
        <v>324</v>
      </c>
      <c r="D1900" s="158" t="s">
        <v>23</v>
      </c>
      <c r="E1900" s="199" t="s">
        <v>2027</v>
      </c>
      <c r="F1900" s="199">
        <v>44</v>
      </c>
      <c r="G1900" s="199">
        <v>44</v>
      </c>
      <c r="H1900" s="199">
        <v>1</v>
      </c>
      <c r="I1900" s="199" t="s">
        <v>330</v>
      </c>
      <c r="J1900" s="199" t="s">
        <v>12</v>
      </c>
      <c r="K1900" s="199" t="s">
        <v>2046</v>
      </c>
      <c r="L1900" s="199">
        <v>5</v>
      </c>
      <c r="M1900" s="199" t="s">
        <v>1048</v>
      </c>
      <c r="N1900" s="158" t="s">
        <v>25</v>
      </c>
      <c r="O1900" s="199"/>
    </row>
    <row r="1901" spans="1:15" ht="15" customHeight="1">
      <c r="A1901" s="199"/>
      <c r="B1901" s="200" t="s">
        <v>1422</v>
      </c>
      <c r="C1901" s="158" t="s">
        <v>114</v>
      </c>
      <c r="D1901" s="158" t="s">
        <v>55</v>
      </c>
      <c r="E1901" s="199" t="s">
        <v>2027</v>
      </c>
      <c r="F1901" s="199">
        <v>36</v>
      </c>
      <c r="G1901" s="199">
        <v>36</v>
      </c>
      <c r="H1901" s="199">
        <v>1</v>
      </c>
      <c r="I1901" s="199" t="s">
        <v>330</v>
      </c>
      <c r="J1901" s="199" t="s">
        <v>12</v>
      </c>
      <c r="K1901" s="199" t="s">
        <v>2043</v>
      </c>
      <c r="L1901" s="199">
        <v>0</v>
      </c>
      <c r="M1901" s="199" t="s">
        <v>1046</v>
      </c>
      <c r="N1901" s="158" t="s">
        <v>25</v>
      </c>
      <c r="O1901" s="199"/>
    </row>
    <row r="1902" spans="1:15" ht="15" customHeight="1">
      <c r="A1902" s="199"/>
      <c r="B1902" s="200" t="s">
        <v>1423</v>
      </c>
      <c r="C1902" s="158" t="s">
        <v>114</v>
      </c>
      <c r="D1902" s="158" t="s">
        <v>55</v>
      </c>
      <c r="E1902" s="199" t="s">
        <v>2027</v>
      </c>
      <c r="F1902" s="199">
        <v>36</v>
      </c>
      <c r="G1902" s="199">
        <v>36</v>
      </c>
      <c r="H1902" s="199">
        <v>1</v>
      </c>
      <c r="I1902" s="199" t="s">
        <v>330</v>
      </c>
      <c r="J1902" s="199" t="s">
        <v>12</v>
      </c>
      <c r="K1902" s="199" t="s">
        <v>2043</v>
      </c>
      <c r="L1902" s="199">
        <v>0</v>
      </c>
      <c r="M1902" s="199" t="s">
        <v>1046</v>
      </c>
      <c r="N1902" s="158" t="s">
        <v>25</v>
      </c>
      <c r="O1902" s="199"/>
    </row>
    <row r="1903" spans="1:15" ht="15" customHeight="1">
      <c r="A1903" s="199"/>
      <c r="B1903" s="200" t="s">
        <v>1424</v>
      </c>
      <c r="C1903" s="158" t="s">
        <v>338</v>
      </c>
      <c r="D1903" s="158" t="s">
        <v>55</v>
      </c>
      <c r="E1903" s="199" t="s">
        <v>2027</v>
      </c>
      <c r="F1903" s="199">
        <v>34</v>
      </c>
      <c r="G1903" s="199">
        <v>34</v>
      </c>
      <c r="H1903" s="199">
        <v>1</v>
      </c>
      <c r="I1903" s="199" t="s">
        <v>330</v>
      </c>
      <c r="J1903" s="199" t="s">
        <v>12</v>
      </c>
      <c r="K1903" s="199" t="s">
        <v>2050</v>
      </c>
      <c r="L1903" s="199">
        <v>8</v>
      </c>
      <c r="M1903" s="199" t="s">
        <v>1046</v>
      </c>
      <c r="N1903" s="158" t="s">
        <v>25</v>
      </c>
      <c r="O1903" s="199"/>
    </row>
    <row r="1904" spans="1:15" ht="15" customHeight="1">
      <c r="A1904" s="199"/>
      <c r="B1904" s="200" t="s">
        <v>1425</v>
      </c>
      <c r="C1904" s="158" t="s">
        <v>114</v>
      </c>
      <c r="D1904" s="158" t="s">
        <v>55</v>
      </c>
      <c r="E1904" s="199" t="s">
        <v>2027</v>
      </c>
      <c r="F1904" s="199">
        <v>70</v>
      </c>
      <c r="G1904" s="199">
        <v>70</v>
      </c>
      <c r="H1904" s="199">
        <v>1</v>
      </c>
      <c r="I1904" s="199" t="s">
        <v>330</v>
      </c>
      <c r="J1904" s="199" t="s">
        <v>12</v>
      </c>
      <c r="K1904" s="199" t="s">
        <v>1202</v>
      </c>
      <c r="L1904" s="199">
        <v>7</v>
      </c>
      <c r="M1904" s="199" t="s">
        <v>1046</v>
      </c>
      <c r="N1904" s="158" t="s">
        <v>25</v>
      </c>
      <c r="O1904" s="199"/>
    </row>
    <row r="1905" spans="1:15" ht="15" customHeight="1">
      <c r="A1905" s="199"/>
      <c r="B1905" s="200" t="s">
        <v>1426</v>
      </c>
      <c r="C1905" s="158" t="s">
        <v>46</v>
      </c>
      <c r="D1905" s="158" t="s">
        <v>55</v>
      </c>
      <c r="E1905" s="199" t="s">
        <v>2027</v>
      </c>
      <c r="F1905" s="199">
        <v>52</v>
      </c>
      <c r="G1905" s="199">
        <v>52</v>
      </c>
      <c r="H1905" s="199">
        <v>1</v>
      </c>
      <c r="I1905" s="199" t="s">
        <v>330</v>
      </c>
      <c r="J1905" s="199" t="s">
        <v>12</v>
      </c>
      <c r="K1905" s="199" t="s">
        <v>1209</v>
      </c>
      <c r="L1905" s="199">
        <v>8</v>
      </c>
      <c r="M1905" s="199" t="s">
        <v>1046</v>
      </c>
      <c r="N1905" s="158" t="s">
        <v>25</v>
      </c>
      <c r="O1905" s="199"/>
    </row>
    <row r="1906" spans="1:15" ht="15" customHeight="1">
      <c r="A1906" s="199"/>
      <c r="B1906" s="200" t="s">
        <v>1427</v>
      </c>
      <c r="C1906" s="158" t="s">
        <v>109</v>
      </c>
      <c r="D1906" s="158" t="s">
        <v>23</v>
      </c>
      <c r="E1906" s="199" t="s">
        <v>2027</v>
      </c>
      <c r="F1906" s="199">
        <v>210</v>
      </c>
      <c r="G1906" s="199">
        <v>210</v>
      </c>
      <c r="H1906" s="199">
        <v>1</v>
      </c>
      <c r="I1906" s="199" t="s">
        <v>330</v>
      </c>
      <c r="J1906" s="199" t="s">
        <v>12</v>
      </c>
      <c r="K1906" s="199" t="s">
        <v>2060</v>
      </c>
      <c r="L1906" s="199">
        <v>26</v>
      </c>
      <c r="M1906" s="199" t="s">
        <v>2042</v>
      </c>
      <c r="N1906" s="158" t="s">
        <v>25</v>
      </c>
      <c r="O1906" s="199"/>
    </row>
    <row r="1907" spans="1:15" ht="15" customHeight="1">
      <c r="A1907" s="199"/>
      <c r="B1907" s="200" t="s">
        <v>1428</v>
      </c>
      <c r="C1907" s="158" t="s">
        <v>46</v>
      </c>
      <c r="D1907" s="158" t="s">
        <v>55</v>
      </c>
      <c r="E1907" s="199" t="s">
        <v>2027</v>
      </c>
      <c r="F1907" s="199">
        <v>74</v>
      </c>
      <c r="G1907" s="199">
        <v>74</v>
      </c>
      <c r="H1907" s="199">
        <v>1</v>
      </c>
      <c r="I1907" s="199" t="s">
        <v>330</v>
      </c>
      <c r="J1907" s="199" t="s">
        <v>12</v>
      </c>
      <c r="K1907" s="199" t="s">
        <v>1207</v>
      </c>
      <c r="L1907" s="199">
        <v>16</v>
      </c>
      <c r="M1907" s="199" t="s">
        <v>1046</v>
      </c>
      <c r="N1907" s="158" t="s">
        <v>25</v>
      </c>
      <c r="O1907" s="199"/>
    </row>
    <row r="1908" spans="1:15" ht="15" customHeight="1">
      <c r="A1908" s="199"/>
      <c r="B1908" s="200" t="s">
        <v>1429</v>
      </c>
      <c r="C1908" s="158" t="s">
        <v>332</v>
      </c>
      <c r="D1908" s="158" t="s">
        <v>23</v>
      </c>
      <c r="E1908" s="199" t="s">
        <v>2026</v>
      </c>
      <c r="F1908" s="199">
        <v>110</v>
      </c>
      <c r="G1908" s="199">
        <v>110</v>
      </c>
      <c r="H1908" s="199">
        <v>1</v>
      </c>
      <c r="I1908" s="199" t="s">
        <v>330</v>
      </c>
      <c r="J1908" s="199" t="s">
        <v>12</v>
      </c>
      <c r="K1908" s="199" t="s">
        <v>1212</v>
      </c>
      <c r="L1908" s="199">
        <v>10</v>
      </c>
      <c r="M1908" s="199" t="s">
        <v>1038</v>
      </c>
      <c r="N1908" s="158" t="s">
        <v>25</v>
      </c>
      <c r="O1908" s="199"/>
    </row>
    <row r="1909" spans="1:15" ht="15" customHeight="1">
      <c r="A1909" s="199"/>
      <c r="B1909" s="200" t="s">
        <v>1430</v>
      </c>
      <c r="C1909" s="158" t="s">
        <v>46</v>
      </c>
      <c r="D1909" s="158" t="s">
        <v>23</v>
      </c>
      <c r="E1909" s="199" t="s">
        <v>2027</v>
      </c>
      <c r="F1909" s="199">
        <v>90</v>
      </c>
      <c r="G1909" s="199">
        <v>90</v>
      </c>
      <c r="H1909" s="199">
        <v>1</v>
      </c>
      <c r="I1909" s="199" t="s">
        <v>330</v>
      </c>
      <c r="J1909" s="199" t="s">
        <v>48</v>
      </c>
      <c r="K1909" s="199" t="s">
        <v>1212</v>
      </c>
      <c r="L1909" s="199">
        <v>14</v>
      </c>
      <c r="M1909" s="199" t="s">
        <v>1058</v>
      </c>
      <c r="N1909" s="158" t="s">
        <v>25</v>
      </c>
      <c r="O1909" s="199"/>
    </row>
    <row r="1910" spans="1:15" ht="15" customHeight="1">
      <c r="A1910" s="199"/>
      <c r="B1910" s="200" t="s">
        <v>1431</v>
      </c>
      <c r="C1910" s="158" t="s">
        <v>46</v>
      </c>
      <c r="D1910" s="158" t="s">
        <v>23</v>
      </c>
      <c r="E1910" s="199" t="s">
        <v>2027</v>
      </c>
      <c r="F1910" s="199">
        <v>58</v>
      </c>
      <c r="G1910" s="199">
        <v>58</v>
      </c>
      <c r="H1910" s="199">
        <v>1</v>
      </c>
      <c r="I1910" s="199" t="s">
        <v>330</v>
      </c>
      <c r="J1910" s="199" t="s">
        <v>12</v>
      </c>
      <c r="K1910" s="199" t="s">
        <v>2051</v>
      </c>
      <c r="L1910" s="199">
        <v>12</v>
      </c>
      <c r="M1910" s="199" t="s">
        <v>1046</v>
      </c>
      <c r="N1910" s="158" t="s">
        <v>25</v>
      </c>
      <c r="O1910" s="199"/>
    </row>
    <row r="1911" spans="1:15" ht="15" customHeight="1">
      <c r="A1911" s="199"/>
      <c r="B1911" s="200" t="s">
        <v>1432</v>
      </c>
      <c r="C1911" s="158" t="s">
        <v>46</v>
      </c>
      <c r="D1911" s="158" t="s">
        <v>55</v>
      </c>
      <c r="E1911" s="199" t="s">
        <v>2027</v>
      </c>
      <c r="F1911" s="199">
        <v>104</v>
      </c>
      <c r="G1911" s="199">
        <v>104</v>
      </c>
      <c r="H1911" s="199">
        <v>1</v>
      </c>
      <c r="I1911" s="199" t="s">
        <v>330</v>
      </c>
      <c r="J1911" s="199" t="s">
        <v>12</v>
      </c>
      <c r="K1911" s="204">
        <v>46275</v>
      </c>
      <c r="L1911" s="199">
        <v>14</v>
      </c>
      <c r="M1911" s="199" t="s">
        <v>1063</v>
      </c>
      <c r="N1911" s="158" t="s">
        <v>36</v>
      </c>
      <c r="O1911" s="199"/>
    </row>
    <row r="1912" spans="1:15" ht="15" customHeight="1">
      <c r="A1912" s="199"/>
      <c r="B1912" s="200" t="s">
        <v>1433</v>
      </c>
      <c r="C1912" s="158" t="s">
        <v>109</v>
      </c>
      <c r="D1912" s="158" t="s">
        <v>23</v>
      </c>
      <c r="E1912" s="199" t="s">
        <v>2026</v>
      </c>
      <c r="F1912" s="199">
        <v>370</v>
      </c>
      <c r="G1912" s="199">
        <v>370</v>
      </c>
      <c r="H1912" s="199">
        <v>1</v>
      </c>
      <c r="I1912" s="199" t="s">
        <v>330</v>
      </c>
      <c r="J1912" s="199" t="s">
        <v>12</v>
      </c>
      <c r="K1912" s="204">
        <v>46369</v>
      </c>
      <c r="L1912" s="199">
        <v>30</v>
      </c>
      <c r="M1912" s="199" t="s">
        <v>1046</v>
      </c>
      <c r="N1912" s="158" t="s">
        <v>25</v>
      </c>
      <c r="O1912" s="199"/>
    </row>
    <row r="1913" spans="1:15" ht="15" customHeight="1">
      <c r="A1913" s="199"/>
      <c r="B1913" s="200" t="s">
        <v>1434</v>
      </c>
      <c r="C1913" s="158" t="s">
        <v>64</v>
      </c>
      <c r="D1913" s="158" t="s">
        <v>55</v>
      </c>
      <c r="E1913" s="199" t="s">
        <v>2027</v>
      </c>
      <c r="F1913" s="199">
        <v>114</v>
      </c>
      <c r="G1913" s="199">
        <v>114</v>
      </c>
      <c r="H1913" s="199">
        <v>1</v>
      </c>
      <c r="I1913" s="199" t="s">
        <v>330</v>
      </c>
      <c r="J1913" s="200" t="s">
        <v>18</v>
      </c>
      <c r="K1913" s="199" t="s">
        <v>2044</v>
      </c>
      <c r="L1913" s="199">
        <v>0</v>
      </c>
      <c r="M1913" s="199" t="s">
        <v>1063</v>
      </c>
      <c r="N1913" s="158" t="s">
        <v>36</v>
      </c>
      <c r="O1913" s="199"/>
    </row>
    <row r="1914" spans="1:15" ht="15" customHeight="1">
      <c r="A1914" s="199"/>
      <c r="B1914" s="200" t="s">
        <v>1435</v>
      </c>
      <c r="C1914" s="158" t="s">
        <v>64</v>
      </c>
      <c r="D1914" s="158" t="s">
        <v>55</v>
      </c>
      <c r="E1914" s="199" t="s">
        <v>2027</v>
      </c>
      <c r="F1914" s="199">
        <v>68</v>
      </c>
      <c r="G1914" s="199">
        <v>68</v>
      </c>
      <c r="H1914" s="199">
        <v>1</v>
      </c>
      <c r="I1914" s="199" t="s">
        <v>330</v>
      </c>
      <c r="J1914" s="200" t="s">
        <v>18</v>
      </c>
      <c r="K1914" s="199" t="s">
        <v>2050</v>
      </c>
      <c r="L1914" s="199">
        <v>28</v>
      </c>
      <c r="M1914" s="199" t="s">
        <v>1063</v>
      </c>
      <c r="N1914" s="158" t="s">
        <v>25</v>
      </c>
      <c r="O1914" s="199"/>
    </row>
    <row r="1915" spans="1:15" ht="15" customHeight="1">
      <c r="A1915" s="199"/>
      <c r="B1915" s="200" t="s">
        <v>1436</v>
      </c>
      <c r="C1915" s="158" t="s">
        <v>69</v>
      </c>
      <c r="D1915" s="158" t="s">
        <v>55</v>
      </c>
      <c r="E1915" s="199" t="s">
        <v>2027</v>
      </c>
      <c r="F1915" s="199">
        <v>68</v>
      </c>
      <c r="G1915" s="199">
        <v>68</v>
      </c>
      <c r="H1915" s="199">
        <v>1</v>
      </c>
      <c r="I1915" s="199" t="s">
        <v>330</v>
      </c>
      <c r="J1915" s="199" t="s">
        <v>12</v>
      </c>
      <c r="K1915" s="204">
        <v>46306</v>
      </c>
      <c r="L1915" s="199">
        <v>8</v>
      </c>
      <c r="M1915" s="199" t="s">
        <v>1063</v>
      </c>
      <c r="N1915" s="158" t="s">
        <v>25</v>
      </c>
      <c r="O1915" s="199"/>
    </row>
    <row r="1916" spans="1:15" ht="15" customHeight="1">
      <c r="A1916" s="199"/>
      <c r="B1916" s="200" t="s">
        <v>1437</v>
      </c>
      <c r="C1916" s="158" t="s">
        <v>109</v>
      </c>
      <c r="D1916" s="158" t="s">
        <v>23</v>
      </c>
      <c r="E1916" s="199" t="s">
        <v>2026</v>
      </c>
      <c r="F1916" s="199">
        <v>284</v>
      </c>
      <c r="G1916" s="199">
        <v>284</v>
      </c>
      <c r="H1916" s="199">
        <v>1</v>
      </c>
      <c r="I1916" s="199" t="s">
        <v>330</v>
      </c>
      <c r="J1916" s="199" t="s">
        <v>12</v>
      </c>
      <c r="K1916" s="204">
        <v>46211</v>
      </c>
      <c r="L1916" s="199">
        <v>28</v>
      </c>
      <c r="M1916" s="199" t="s">
        <v>1046</v>
      </c>
      <c r="N1916" s="158" t="s">
        <v>25</v>
      </c>
      <c r="O1916" s="199"/>
    </row>
    <row r="1917" spans="1:15" ht="15" customHeight="1">
      <c r="A1917" s="199"/>
      <c r="B1917" s="200" t="s">
        <v>1438</v>
      </c>
      <c r="C1917" s="158" t="s">
        <v>109</v>
      </c>
      <c r="D1917" s="158" t="s">
        <v>55</v>
      </c>
      <c r="E1917" s="199" t="s">
        <v>2027</v>
      </c>
      <c r="F1917" s="199">
        <v>208</v>
      </c>
      <c r="G1917" s="199">
        <v>208</v>
      </c>
      <c r="H1917" s="199">
        <v>1</v>
      </c>
      <c r="I1917" s="199" t="s">
        <v>330</v>
      </c>
      <c r="J1917" s="199" t="s">
        <v>12</v>
      </c>
      <c r="K1917" s="204">
        <v>46117</v>
      </c>
      <c r="L1917" s="199">
        <v>20</v>
      </c>
      <c r="M1917" s="199" t="s">
        <v>1046</v>
      </c>
      <c r="N1917" s="158" t="s">
        <v>25</v>
      </c>
      <c r="O1917" s="199"/>
    </row>
    <row r="1918" spans="1:15" ht="15" customHeight="1">
      <c r="A1918" s="199"/>
      <c r="B1918" s="200" t="s">
        <v>1439</v>
      </c>
      <c r="C1918" s="158" t="s">
        <v>64</v>
      </c>
      <c r="D1918" s="158" t="s">
        <v>55</v>
      </c>
      <c r="E1918" s="199" t="s">
        <v>2027</v>
      </c>
      <c r="F1918" s="199">
        <v>226</v>
      </c>
      <c r="G1918" s="199">
        <v>226</v>
      </c>
      <c r="H1918" s="199">
        <v>1</v>
      </c>
      <c r="I1918" s="199" t="s">
        <v>330</v>
      </c>
      <c r="J1918" s="200" t="s">
        <v>18</v>
      </c>
      <c r="K1918" s="204">
        <v>46306</v>
      </c>
      <c r="L1918" s="199">
        <v>49</v>
      </c>
      <c r="M1918" s="199" t="s">
        <v>2042</v>
      </c>
      <c r="N1918" s="158" t="s">
        <v>36</v>
      </c>
      <c r="O1918" s="199"/>
    </row>
    <row r="1919" spans="1:15" ht="15" customHeight="1">
      <c r="A1919" s="199"/>
      <c r="B1919" s="200" t="s">
        <v>1440</v>
      </c>
      <c r="C1919" s="158" t="s">
        <v>47</v>
      </c>
      <c r="D1919" s="158" t="s">
        <v>23</v>
      </c>
      <c r="E1919" s="199" t="s">
        <v>2027</v>
      </c>
      <c r="F1919" s="199">
        <v>64</v>
      </c>
      <c r="G1919" s="199">
        <v>64</v>
      </c>
      <c r="H1919" s="199">
        <v>1</v>
      </c>
      <c r="I1919" s="199" t="s">
        <v>330</v>
      </c>
      <c r="J1919" s="199" t="s">
        <v>48</v>
      </c>
      <c r="K1919" s="204">
        <v>46085</v>
      </c>
      <c r="L1919" s="199">
        <v>24</v>
      </c>
      <c r="M1919" s="199" t="s">
        <v>1048</v>
      </c>
      <c r="N1919" s="158" t="s">
        <v>25</v>
      </c>
      <c r="O1919" s="199"/>
    </row>
    <row r="1920" spans="1:15" ht="15" customHeight="1">
      <c r="A1920" s="199"/>
      <c r="B1920" s="200" t="s">
        <v>1441</v>
      </c>
      <c r="C1920" s="158" t="s">
        <v>64</v>
      </c>
      <c r="D1920" s="158" t="s">
        <v>55</v>
      </c>
      <c r="E1920" s="199" t="s">
        <v>2027</v>
      </c>
      <c r="F1920" s="199">
        <v>120</v>
      </c>
      <c r="G1920" s="199">
        <v>120</v>
      </c>
      <c r="H1920" s="199">
        <v>1</v>
      </c>
      <c r="I1920" s="199" t="s">
        <v>330</v>
      </c>
      <c r="J1920" s="200" t="s">
        <v>18</v>
      </c>
      <c r="K1920" s="199" t="s">
        <v>2044</v>
      </c>
      <c r="L1920" s="199">
        <v>36</v>
      </c>
      <c r="M1920" s="199" t="s">
        <v>1046</v>
      </c>
      <c r="N1920" s="158" t="s">
        <v>36</v>
      </c>
      <c r="O1920" s="199"/>
    </row>
    <row r="1921" spans="1:15" ht="15" customHeight="1">
      <c r="A1921" s="199"/>
      <c r="B1921" s="200" t="s">
        <v>1442</v>
      </c>
      <c r="C1921" s="158" t="s">
        <v>64</v>
      </c>
      <c r="D1921" s="158" t="s">
        <v>55</v>
      </c>
      <c r="E1921" s="199" t="s">
        <v>2027</v>
      </c>
      <c r="F1921" s="199">
        <v>286</v>
      </c>
      <c r="G1921" s="199">
        <v>286</v>
      </c>
      <c r="H1921" s="199">
        <v>1</v>
      </c>
      <c r="I1921" s="199" t="s">
        <v>330</v>
      </c>
      <c r="J1921" s="200" t="s">
        <v>18</v>
      </c>
      <c r="K1921" s="204">
        <v>46369</v>
      </c>
      <c r="L1921" s="199">
        <v>46</v>
      </c>
      <c r="M1921" s="199" t="s">
        <v>1046</v>
      </c>
      <c r="N1921" s="158" t="s">
        <v>149</v>
      </c>
      <c r="O1921" s="199"/>
    </row>
    <row r="1922" spans="1:15" ht="15" customHeight="1">
      <c r="A1922" s="199"/>
      <c r="B1922" s="200" t="s">
        <v>1443</v>
      </c>
      <c r="C1922" s="158" t="s">
        <v>46</v>
      </c>
      <c r="D1922" s="158" t="s">
        <v>23</v>
      </c>
      <c r="E1922" s="199" t="s">
        <v>2027</v>
      </c>
      <c r="F1922" s="199">
        <v>94</v>
      </c>
      <c r="G1922" s="199">
        <v>94</v>
      </c>
      <c r="H1922" s="199">
        <v>1</v>
      </c>
      <c r="I1922" s="199" t="s">
        <v>330</v>
      </c>
      <c r="J1922" s="199" t="s">
        <v>12</v>
      </c>
      <c r="K1922" s="204">
        <v>46211</v>
      </c>
      <c r="L1922" s="199">
        <v>18</v>
      </c>
      <c r="M1922" s="199" t="s">
        <v>1046</v>
      </c>
      <c r="N1922" s="158" t="s">
        <v>25</v>
      </c>
      <c r="O1922" s="199"/>
    </row>
    <row r="1923" spans="1:15" ht="15" customHeight="1">
      <c r="A1923" s="199"/>
      <c r="B1923" s="200" t="s">
        <v>1444</v>
      </c>
      <c r="C1923" s="158" t="s">
        <v>183</v>
      </c>
      <c r="D1923" s="158" t="s">
        <v>23</v>
      </c>
      <c r="E1923" s="199" t="s">
        <v>2027</v>
      </c>
      <c r="F1923" s="199">
        <v>60</v>
      </c>
      <c r="G1923" s="199">
        <v>60</v>
      </c>
      <c r="H1923" s="199">
        <v>1</v>
      </c>
      <c r="I1923" s="199" t="s">
        <v>330</v>
      </c>
      <c r="J1923" s="200" t="s">
        <v>18</v>
      </c>
      <c r="K1923" s="199" t="s">
        <v>2062</v>
      </c>
      <c r="L1923" s="199">
        <v>18</v>
      </c>
      <c r="M1923" s="199" t="s">
        <v>1046</v>
      </c>
      <c r="N1923" s="158" t="s">
        <v>25</v>
      </c>
      <c r="O1923" s="199"/>
    </row>
    <row r="1924" spans="1:15" ht="15" customHeight="1">
      <c r="A1924" s="199"/>
      <c r="B1924" s="200" t="s">
        <v>1445</v>
      </c>
      <c r="C1924" s="158" t="s">
        <v>46</v>
      </c>
      <c r="D1924" s="158" t="s">
        <v>55</v>
      </c>
      <c r="E1924" s="199" t="s">
        <v>2027</v>
      </c>
      <c r="F1924" s="199">
        <v>34</v>
      </c>
      <c r="G1924" s="199">
        <v>34</v>
      </c>
      <c r="H1924" s="199">
        <v>1</v>
      </c>
      <c r="I1924" s="199" t="s">
        <v>330</v>
      </c>
      <c r="J1924" s="200" t="s">
        <v>18</v>
      </c>
      <c r="K1924" s="199" t="s">
        <v>2049</v>
      </c>
      <c r="L1924" s="199">
        <v>12</v>
      </c>
      <c r="M1924" s="199" t="s">
        <v>1063</v>
      </c>
      <c r="N1924" s="158" t="s">
        <v>25</v>
      </c>
      <c r="O1924" s="199"/>
    </row>
    <row r="1925" spans="1:15" ht="15" customHeight="1">
      <c r="A1925" s="199"/>
      <c r="B1925" s="200" t="s">
        <v>1446</v>
      </c>
      <c r="C1925" s="158" t="s">
        <v>69</v>
      </c>
      <c r="D1925" s="158" t="s">
        <v>23</v>
      </c>
      <c r="E1925" s="199" t="s">
        <v>2027</v>
      </c>
      <c r="F1925" s="199">
        <v>146</v>
      </c>
      <c r="G1925" s="199">
        <v>146</v>
      </c>
      <c r="H1925" s="199">
        <v>1</v>
      </c>
      <c r="I1925" s="199" t="s">
        <v>330</v>
      </c>
      <c r="J1925" s="199" t="s">
        <v>12</v>
      </c>
      <c r="K1925" s="204">
        <v>46211</v>
      </c>
      <c r="L1925" s="199">
        <v>18</v>
      </c>
      <c r="M1925" s="199" t="s">
        <v>1058</v>
      </c>
      <c r="N1925" s="158" t="s">
        <v>25</v>
      </c>
      <c r="O1925" s="199"/>
    </row>
    <row r="1926" spans="1:15" ht="15" customHeight="1">
      <c r="A1926" s="199"/>
      <c r="B1926" s="200" t="s">
        <v>1447</v>
      </c>
      <c r="C1926" s="158" t="s">
        <v>69</v>
      </c>
      <c r="D1926" s="158" t="s">
        <v>23</v>
      </c>
      <c r="E1926" s="199" t="s">
        <v>2027</v>
      </c>
      <c r="F1926" s="199">
        <v>134</v>
      </c>
      <c r="G1926" s="199">
        <v>134</v>
      </c>
      <c r="H1926" s="199">
        <v>1</v>
      </c>
      <c r="I1926" s="199" t="s">
        <v>330</v>
      </c>
      <c r="J1926" s="199" t="s">
        <v>12</v>
      </c>
      <c r="K1926" s="199" t="s">
        <v>1212</v>
      </c>
      <c r="L1926" s="199">
        <v>18</v>
      </c>
      <c r="M1926" s="199" t="s">
        <v>1058</v>
      </c>
      <c r="N1926" s="158" t="s">
        <v>25</v>
      </c>
      <c r="O1926" s="199"/>
    </row>
    <row r="1927" spans="1:15" ht="15" customHeight="1">
      <c r="A1927" s="199"/>
      <c r="B1927" s="200" t="s">
        <v>1448</v>
      </c>
      <c r="C1927" s="158" t="s">
        <v>69</v>
      </c>
      <c r="D1927" s="158" t="s">
        <v>23</v>
      </c>
      <c r="E1927" s="199" t="s">
        <v>2027</v>
      </c>
      <c r="F1927" s="199">
        <v>136</v>
      </c>
      <c r="G1927" s="199">
        <v>136</v>
      </c>
      <c r="H1927" s="199">
        <v>1</v>
      </c>
      <c r="I1927" s="199" t="s">
        <v>330</v>
      </c>
      <c r="J1927" s="199" t="s">
        <v>12</v>
      </c>
      <c r="K1927" s="199" t="s">
        <v>1212</v>
      </c>
      <c r="L1927" s="199">
        <v>18</v>
      </c>
      <c r="M1927" s="199" t="s">
        <v>1058</v>
      </c>
      <c r="N1927" s="158" t="s">
        <v>25</v>
      </c>
      <c r="O1927" s="199"/>
    </row>
    <row r="1928" spans="1:15" ht="15" customHeight="1">
      <c r="A1928" s="199"/>
      <c r="B1928" s="200" t="s">
        <v>1449</v>
      </c>
      <c r="C1928" s="158" t="s">
        <v>46</v>
      </c>
      <c r="D1928" s="158" t="s">
        <v>23</v>
      </c>
      <c r="E1928" s="199" t="s">
        <v>2027</v>
      </c>
      <c r="F1928" s="199">
        <v>90</v>
      </c>
      <c r="G1928" s="199">
        <v>90</v>
      </c>
      <c r="H1928" s="199">
        <v>1</v>
      </c>
      <c r="I1928" s="199" t="s">
        <v>330</v>
      </c>
      <c r="J1928" s="199" t="s">
        <v>12</v>
      </c>
      <c r="K1928" s="199" t="s">
        <v>1212</v>
      </c>
      <c r="L1928" s="199">
        <v>14</v>
      </c>
      <c r="M1928" s="199" t="s">
        <v>1058</v>
      </c>
      <c r="N1928" s="158" t="s">
        <v>25</v>
      </c>
      <c r="O1928" s="199"/>
    </row>
    <row r="1929" spans="1:15" ht="15" customHeight="1">
      <c r="A1929" s="199"/>
      <c r="B1929" s="200" t="s">
        <v>1450</v>
      </c>
      <c r="C1929" s="158" t="s">
        <v>73</v>
      </c>
      <c r="D1929" s="158" t="s">
        <v>23</v>
      </c>
      <c r="E1929" s="199" t="s">
        <v>2027</v>
      </c>
      <c r="F1929" s="199">
        <v>66</v>
      </c>
      <c r="G1929" s="199">
        <v>66</v>
      </c>
      <c r="H1929" s="199">
        <v>1</v>
      </c>
      <c r="I1929" s="199" t="s">
        <v>330</v>
      </c>
      <c r="J1929" s="200" t="s">
        <v>18</v>
      </c>
      <c r="K1929" s="199" t="s">
        <v>825</v>
      </c>
      <c r="L1929" s="199">
        <v>12</v>
      </c>
      <c r="M1929" s="199" t="s">
        <v>1155</v>
      </c>
      <c r="N1929" s="158" t="s">
        <v>196</v>
      </c>
      <c r="O1929" s="199"/>
    </row>
    <row r="1930" spans="1:15" ht="15" customHeight="1">
      <c r="A1930" s="199"/>
      <c r="B1930" s="200" t="s">
        <v>1451</v>
      </c>
      <c r="C1930" s="158" t="s">
        <v>73</v>
      </c>
      <c r="D1930" s="158" t="s">
        <v>23</v>
      </c>
      <c r="E1930" s="199" t="s">
        <v>2027</v>
      </c>
      <c r="F1930" s="199">
        <v>68</v>
      </c>
      <c r="G1930" s="199">
        <v>68</v>
      </c>
      <c r="H1930" s="199">
        <v>1</v>
      </c>
      <c r="I1930" s="199" t="s">
        <v>330</v>
      </c>
      <c r="J1930" s="200" t="s">
        <v>18</v>
      </c>
      <c r="K1930" s="199" t="s">
        <v>825</v>
      </c>
      <c r="L1930" s="199">
        <v>12</v>
      </c>
      <c r="M1930" s="199" t="s">
        <v>1155</v>
      </c>
      <c r="N1930" s="158" t="s">
        <v>196</v>
      </c>
      <c r="O1930" s="199"/>
    </row>
    <row r="1931" spans="1:15" ht="15" customHeight="1">
      <c r="A1931" s="199"/>
      <c r="B1931" s="200" t="s">
        <v>1452</v>
      </c>
      <c r="C1931" s="158" t="s">
        <v>155</v>
      </c>
      <c r="D1931" s="158" t="s">
        <v>23</v>
      </c>
      <c r="E1931" s="199" t="s">
        <v>2027</v>
      </c>
      <c r="F1931" s="199">
        <v>76</v>
      </c>
      <c r="G1931" s="199">
        <v>76</v>
      </c>
      <c r="H1931" s="199">
        <v>1</v>
      </c>
      <c r="I1931" s="199" t="s">
        <v>330</v>
      </c>
      <c r="J1931" s="200" t="s">
        <v>18</v>
      </c>
      <c r="K1931" s="204">
        <v>46056</v>
      </c>
      <c r="L1931" s="199">
        <v>26</v>
      </c>
      <c r="M1931" s="199" t="s">
        <v>1155</v>
      </c>
      <c r="N1931" s="158" t="s">
        <v>25</v>
      </c>
      <c r="O1931" s="199"/>
    </row>
    <row r="1932" spans="1:15" ht="15" customHeight="1">
      <c r="A1932" s="199"/>
      <c r="B1932" s="200" t="s">
        <v>1453</v>
      </c>
      <c r="C1932" s="158" t="s">
        <v>155</v>
      </c>
      <c r="D1932" s="158" t="s">
        <v>23</v>
      </c>
      <c r="E1932" s="199" t="s">
        <v>2027</v>
      </c>
      <c r="F1932" s="199">
        <v>100</v>
      </c>
      <c r="G1932" s="199">
        <v>100</v>
      </c>
      <c r="H1932" s="199">
        <v>1</v>
      </c>
      <c r="I1932" s="199" t="s">
        <v>330</v>
      </c>
      <c r="J1932" s="200" t="s">
        <v>18</v>
      </c>
      <c r="K1932" s="204">
        <v>46211</v>
      </c>
      <c r="L1932" s="199">
        <v>26</v>
      </c>
      <c r="M1932" s="199" t="s">
        <v>1155</v>
      </c>
      <c r="N1932" s="158" t="s">
        <v>25</v>
      </c>
      <c r="O1932" s="199"/>
    </row>
    <row r="1933" spans="1:15" ht="15" customHeight="1">
      <c r="A1933" s="199"/>
      <c r="B1933" s="200" t="s">
        <v>1454</v>
      </c>
      <c r="C1933" s="158" t="s">
        <v>155</v>
      </c>
      <c r="D1933" s="158" t="s">
        <v>23</v>
      </c>
      <c r="E1933" s="199" t="s">
        <v>2027</v>
      </c>
      <c r="F1933" s="199">
        <v>110</v>
      </c>
      <c r="G1933" s="199">
        <v>110</v>
      </c>
      <c r="H1933" s="199">
        <v>1</v>
      </c>
      <c r="I1933" s="199" t="s">
        <v>330</v>
      </c>
      <c r="J1933" s="200" t="s">
        <v>18</v>
      </c>
      <c r="K1933" s="204">
        <v>46275</v>
      </c>
      <c r="L1933" s="199">
        <v>28</v>
      </c>
      <c r="M1933" s="199" t="s">
        <v>1155</v>
      </c>
      <c r="N1933" s="158" t="s">
        <v>25</v>
      </c>
      <c r="O1933" s="199"/>
    </row>
    <row r="1934" spans="1:15" ht="15" customHeight="1">
      <c r="A1934" s="199"/>
      <c r="B1934" s="200" t="s">
        <v>1455</v>
      </c>
      <c r="C1934" s="158" t="s">
        <v>155</v>
      </c>
      <c r="D1934" s="158" t="s">
        <v>23</v>
      </c>
      <c r="E1934" s="199" t="s">
        <v>2027</v>
      </c>
      <c r="F1934" s="199">
        <v>120</v>
      </c>
      <c r="G1934" s="199">
        <v>120</v>
      </c>
      <c r="H1934" s="199">
        <v>1</v>
      </c>
      <c r="I1934" s="199" t="s">
        <v>330</v>
      </c>
      <c r="J1934" s="200" t="s">
        <v>18</v>
      </c>
      <c r="K1934" s="204">
        <v>46338</v>
      </c>
      <c r="L1934" s="199">
        <v>28</v>
      </c>
      <c r="M1934" s="199" t="s">
        <v>1155</v>
      </c>
      <c r="N1934" s="158" t="s">
        <v>25</v>
      </c>
      <c r="O1934" s="199"/>
    </row>
    <row r="1935" spans="1:15" ht="15" customHeight="1">
      <c r="A1935" s="199"/>
      <c r="B1935" s="200" t="s">
        <v>1456</v>
      </c>
      <c r="C1935" s="158" t="s">
        <v>46</v>
      </c>
      <c r="D1935" s="158" t="s">
        <v>23</v>
      </c>
      <c r="E1935" s="199" t="s">
        <v>2027</v>
      </c>
      <c r="F1935" s="199">
        <v>52</v>
      </c>
      <c r="G1935" s="199">
        <v>52</v>
      </c>
      <c r="H1935" s="199">
        <v>1</v>
      </c>
      <c r="I1935" s="199" t="s">
        <v>330</v>
      </c>
      <c r="J1935" s="200" t="s">
        <v>18</v>
      </c>
      <c r="K1935" s="199" t="s">
        <v>2041</v>
      </c>
      <c r="L1935" s="199">
        <v>10</v>
      </c>
      <c r="M1935" s="199" t="s">
        <v>1048</v>
      </c>
      <c r="N1935" s="158" t="s">
        <v>25</v>
      </c>
      <c r="O1935" s="199"/>
    </row>
    <row r="1936" spans="1:15" ht="15" customHeight="1">
      <c r="A1936" s="199"/>
      <c r="B1936" s="200" t="s">
        <v>1457</v>
      </c>
      <c r="C1936" s="158" t="s">
        <v>46</v>
      </c>
      <c r="D1936" s="158" t="s">
        <v>23</v>
      </c>
      <c r="E1936" s="199" t="s">
        <v>2027</v>
      </c>
      <c r="F1936" s="199">
        <v>52</v>
      </c>
      <c r="G1936" s="199">
        <v>52</v>
      </c>
      <c r="H1936" s="199">
        <v>1</v>
      </c>
      <c r="I1936" s="199" t="s">
        <v>330</v>
      </c>
      <c r="J1936" s="200" t="s">
        <v>18</v>
      </c>
      <c r="K1936" s="199" t="s">
        <v>2041</v>
      </c>
      <c r="L1936" s="199">
        <v>10</v>
      </c>
      <c r="M1936" s="199" t="s">
        <v>1048</v>
      </c>
      <c r="N1936" s="158" t="s">
        <v>25</v>
      </c>
      <c r="O1936" s="199"/>
    </row>
    <row r="1937" spans="1:15" ht="15" customHeight="1">
      <c r="A1937" s="199"/>
      <c r="B1937" s="200" t="s">
        <v>1458</v>
      </c>
      <c r="C1937" s="158" t="s">
        <v>183</v>
      </c>
      <c r="D1937" s="158" t="s">
        <v>23</v>
      </c>
      <c r="E1937" s="199" t="s">
        <v>2027</v>
      </c>
      <c r="F1937" s="199">
        <v>60</v>
      </c>
      <c r="G1937" s="199">
        <v>60</v>
      </c>
      <c r="H1937" s="199">
        <v>1</v>
      </c>
      <c r="I1937" s="199" t="s">
        <v>330</v>
      </c>
      <c r="J1937" s="200" t="s">
        <v>18</v>
      </c>
      <c r="K1937" s="199" t="s">
        <v>2050</v>
      </c>
      <c r="L1937" s="199">
        <v>12</v>
      </c>
      <c r="M1937" s="199" t="s">
        <v>1046</v>
      </c>
      <c r="N1937" s="158" t="s">
        <v>25</v>
      </c>
      <c r="O1937" s="199"/>
    </row>
    <row r="1938" spans="1:15" ht="15" customHeight="1">
      <c r="A1938" s="199"/>
      <c r="B1938" s="200" t="s">
        <v>1459</v>
      </c>
      <c r="C1938" s="158" t="s">
        <v>114</v>
      </c>
      <c r="D1938" s="158" t="s">
        <v>55</v>
      </c>
      <c r="E1938" s="199" t="s">
        <v>2027</v>
      </c>
      <c r="F1938" s="199">
        <v>54</v>
      </c>
      <c r="G1938" s="199">
        <v>54</v>
      </c>
      <c r="H1938" s="199">
        <v>1</v>
      </c>
      <c r="I1938" s="199" t="s">
        <v>330</v>
      </c>
      <c r="J1938" s="200" t="s">
        <v>18</v>
      </c>
      <c r="K1938" s="199" t="s">
        <v>2044</v>
      </c>
      <c r="L1938" s="199">
        <v>8</v>
      </c>
      <c r="M1938" s="199" t="s">
        <v>1155</v>
      </c>
      <c r="N1938" s="158" t="s">
        <v>25</v>
      </c>
      <c r="O1938" s="199"/>
    </row>
    <row r="1939" spans="1:15" ht="15" customHeight="1">
      <c r="A1939" s="199"/>
      <c r="B1939" s="200" t="s">
        <v>1460</v>
      </c>
      <c r="C1939" s="158" t="s">
        <v>69</v>
      </c>
      <c r="D1939" s="158" t="s">
        <v>23</v>
      </c>
      <c r="E1939" s="199" t="s">
        <v>2027</v>
      </c>
      <c r="F1939" s="199">
        <v>164</v>
      </c>
      <c r="G1939" s="199">
        <v>164</v>
      </c>
      <c r="H1939" s="199">
        <v>1</v>
      </c>
      <c r="I1939" s="199" t="s">
        <v>330</v>
      </c>
      <c r="J1939" s="199" t="s">
        <v>12</v>
      </c>
      <c r="K1939" s="204">
        <v>46306</v>
      </c>
      <c r="L1939" s="199">
        <v>22</v>
      </c>
      <c r="M1939" s="199" t="s">
        <v>1048</v>
      </c>
      <c r="N1939" s="158" t="s">
        <v>25</v>
      </c>
      <c r="O1939" s="199"/>
    </row>
    <row r="1940" spans="1:15" ht="15" customHeight="1">
      <c r="A1940" s="199"/>
      <c r="B1940" s="200" t="s">
        <v>1461</v>
      </c>
      <c r="C1940" s="158" t="s">
        <v>69</v>
      </c>
      <c r="D1940" s="158" t="s">
        <v>23</v>
      </c>
      <c r="E1940" s="199" t="s">
        <v>2027</v>
      </c>
      <c r="F1940" s="199">
        <v>52</v>
      </c>
      <c r="G1940" s="199">
        <v>52</v>
      </c>
      <c r="H1940" s="199">
        <v>1</v>
      </c>
      <c r="I1940" s="199" t="s">
        <v>330</v>
      </c>
      <c r="J1940" s="199" t="s">
        <v>108</v>
      </c>
      <c r="K1940" s="204">
        <v>46180</v>
      </c>
      <c r="L1940" s="199">
        <v>18</v>
      </c>
      <c r="M1940" s="199" t="s">
        <v>1059</v>
      </c>
      <c r="N1940" s="158" t="s">
        <v>36</v>
      </c>
      <c r="O1940" s="199"/>
    </row>
    <row r="1941" spans="1:15" ht="15" customHeight="1">
      <c r="A1941" s="199"/>
      <c r="B1941" s="200" t="s">
        <v>1462</v>
      </c>
      <c r="C1941" s="158" t="s">
        <v>69</v>
      </c>
      <c r="D1941" s="158" t="s">
        <v>23</v>
      </c>
      <c r="E1941" s="199" t="s">
        <v>2027</v>
      </c>
      <c r="F1941" s="199">
        <v>48</v>
      </c>
      <c r="G1941" s="199">
        <v>48</v>
      </c>
      <c r="H1941" s="199">
        <v>1</v>
      </c>
      <c r="I1941" s="199" t="s">
        <v>330</v>
      </c>
      <c r="J1941" s="199" t="s">
        <v>108</v>
      </c>
      <c r="K1941" s="204">
        <v>46085</v>
      </c>
      <c r="L1941" s="199">
        <v>18</v>
      </c>
      <c r="M1941" s="199" t="s">
        <v>1059</v>
      </c>
      <c r="N1941" s="158" t="s">
        <v>36</v>
      </c>
      <c r="O1941" s="199"/>
    </row>
    <row r="1942" spans="1:15" ht="15" customHeight="1">
      <c r="A1942" s="199"/>
      <c r="B1942" s="200" t="s">
        <v>1463</v>
      </c>
      <c r="C1942" s="158" t="s">
        <v>69</v>
      </c>
      <c r="D1942" s="158" t="s">
        <v>55</v>
      </c>
      <c r="E1942" s="199" t="s">
        <v>2027</v>
      </c>
      <c r="F1942" s="199">
        <v>76</v>
      </c>
      <c r="G1942" s="199">
        <v>76</v>
      </c>
      <c r="H1942" s="199">
        <v>1</v>
      </c>
      <c r="I1942" s="199" t="s">
        <v>330</v>
      </c>
      <c r="J1942" s="200" t="s">
        <v>18</v>
      </c>
      <c r="K1942" s="204">
        <v>46211</v>
      </c>
      <c r="L1942" s="199">
        <v>8</v>
      </c>
      <c r="M1942" s="199" t="s">
        <v>1063</v>
      </c>
      <c r="N1942" s="158" t="s">
        <v>25</v>
      </c>
      <c r="O1942" s="199"/>
    </row>
    <row r="1943" spans="1:15" ht="15" customHeight="1">
      <c r="A1943" s="199"/>
      <c r="B1943" s="200" t="s">
        <v>1464</v>
      </c>
      <c r="C1943" s="158" t="s">
        <v>69</v>
      </c>
      <c r="D1943" s="158" t="s">
        <v>55</v>
      </c>
      <c r="E1943" s="199" t="s">
        <v>2027</v>
      </c>
      <c r="F1943" s="199">
        <v>76</v>
      </c>
      <c r="G1943" s="199">
        <v>76</v>
      </c>
      <c r="H1943" s="199">
        <v>1</v>
      </c>
      <c r="I1943" s="199" t="s">
        <v>330</v>
      </c>
      <c r="J1943" s="200" t="s">
        <v>18</v>
      </c>
      <c r="K1943" s="204">
        <v>46211</v>
      </c>
      <c r="L1943" s="199">
        <v>8</v>
      </c>
      <c r="M1943" s="199" t="s">
        <v>1063</v>
      </c>
      <c r="N1943" s="158" t="s">
        <v>25</v>
      </c>
      <c r="O1943" s="199"/>
    </row>
    <row r="1944" spans="1:15" ht="15" customHeight="1">
      <c r="A1944" s="199"/>
      <c r="B1944" s="200" t="s">
        <v>1465</v>
      </c>
      <c r="C1944" s="158" t="s">
        <v>69</v>
      </c>
      <c r="D1944" s="158" t="s">
        <v>55</v>
      </c>
      <c r="E1944" s="199" t="s">
        <v>2027</v>
      </c>
      <c r="F1944" s="199">
        <v>60</v>
      </c>
      <c r="G1944" s="199">
        <v>60</v>
      </c>
      <c r="H1944" s="199">
        <v>1</v>
      </c>
      <c r="I1944" s="199" t="s">
        <v>330</v>
      </c>
      <c r="J1944" s="200" t="s">
        <v>18</v>
      </c>
      <c r="K1944" s="204">
        <v>46180</v>
      </c>
      <c r="L1944" s="199">
        <v>8</v>
      </c>
      <c r="M1944" s="199" t="s">
        <v>1063</v>
      </c>
      <c r="N1944" s="158" t="s">
        <v>25</v>
      </c>
      <c r="O1944" s="199"/>
    </row>
    <row r="1945" spans="1:15" ht="15" customHeight="1">
      <c r="A1945" s="199"/>
      <c r="B1945" s="200" t="s">
        <v>1466</v>
      </c>
      <c r="C1945" s="158" t="s">
        <v>69</v>
      </c>
      <c r="D1945" s="158" t="s">
        <v>55</v>
      </c>
      <c r="E1945" s="199" t="s">
        <v>2027</v>
      </c>
      <c r="F1945" s="199">
        <v>78</v>
      </c>
      <c r="G1945" s="199">
        <v>78</v>
      </c>
      <c r="H1945" s="199">
        <v>1</v>
      </c>
      <c r="I1945" s="199" t="s">
        <v>330</v>
      </c>
      <c r="J1945" s="200" t="s">
        <v>18</v>
      </c>
      <c r="K1945" s="204">
        <v>46275</v>
      </c>
      <c r="L1945" s="199">
        <v>9</v>
      </c>
      <c r="M1945" s="199" t="s">
        <v>1063</v>
      </c>
      <c r="N1945" s="158" t="s">
        <v>25</v>
      </c>
      <c r="O1945" s="199"/>
    </row>
    <row r="1946" spans="1:15" ht="15" customHeight="1">
      <c r="A1946" s="199"/>
      <c r="B1946" s="200" t="s">
        <v>1467</v>
      </c>
      <c r="C1946" s="158" t="s">
        <v>46</v>
      </c>
      <c r="D1946" s="158" t="s">
        <v>55</v>
      </c>
      <c r="E1946" s="199" t="s">
        <v>2027</v>
      </c>
      <c r="F1946" s="199">
        <v>46</v>
      </c>
      <c r="G1946" s="199">
        <v>46</v>
      </c>
      <c r="H1946" s="199">
        <v>1</v>
      </c>
      <c r="I1946" s="199" t="s">
        <v>330</v>
      </c>
      <c r="J1946" s="200" t="s">
        <v>18</v>
      </c>
      <c r="K1946" s="199" t="s">
        <v>2051</v>
      </c>
      <c r="L1946" s="199">
        <v>8</v>
      </c>
      <c r="M1946" s="199" t="s">
        <v>1064</v>
      </c>
      <c r="N1946" s="158" t="s">
        <v>25</v>
      </c>
      <c r="O1946" s="199"/>
    </row>
    <row r="1947" spans="1:15" ht="15" customHeight="1">
      <c r="A1947" s="199"/>
      <c r="B1947" s="200" t="s">
        <v>1468</v>
      </c>
      <c r="C1947" s="158" t="s">
        <v>46</v>
      </c>
      <c r="D1947" s="158" t="s">
        <v>55</v>
      </c>
      <c r="E1947" s="199" t="s">
        <v>2027</v>
      </c>
      <c r="F1947" s="199">
        <v>50</v>
      </c>
      <c r="G1947" s="199">
        <v>50</v>
      </c>
      <c r="H1947" s="199">
        <v>1</v>
      </c>
      <c r="I1947" s="199" t="s">
        <v>330</v>
      </c>
      <c r="J1947" s="200" t="s">
        <v>18</v>
      </c>
      <c r="K1947" s="199" t="s">
        <v>2044</v>
      </c>
      <c r="L1947" s="199">
        <v>8</v>
      </c>
      <c r="M1947" s="199" t="s">
        <v>1064</v>
      </c>
      <c r="N1947" s="158" t="s">
        <v>25</v>
      </c>
      <c r="O1947" s="199"/>
    </row>
    <row r="1948" spans="1:15" ht="15" customHeight="1">
      <c r="A1948" s="199"/>
      <c r="B1948" s="200" t="s">
        <v>1469</v>
      </c>
      <c r="C1948" s="158" t="s">
        <v>46</v>
      </c>
      <c r="D1948" s="158" t="s">
        <v>55</v>
      </c>
      <c r="E1948" s="199" t="s">
        <v>2027</v>
      </c>
      <c r="F1948" s="199">
        <v>54</v>
      </c>
      <c r="G1948" s="199">
        <v>54</v>
      </c>
      <c r="H1948" s="199">
        <v>1</v>
      </c>
      <c r="I1948" s="199" t="s">
        <v>330</v>
      </c>
      <c r="J1948" s="200" t="s">
        <v>18</v>
      </c>
      <c r="K1948" s="199" t="s">
        <v>2044</v>
      </c>
      <c r="L1948" s="199">
        <v>8</v>
      </c>
      <c r="M1948" s="199" t="s">
        <v>1064</v>
      </c>
      <c r="N1948" s="158" t="s">
        <v>25</v>
      </c>
      <c r="O1948" s="199"/>
    </row>
    <row r="1949" spans="1:15" ht="15" customHeight="1">
      <c r="A1949" s="199"/>
      <c r="B1949" s="200" t="s">
        <v>1470</v>
      </c>
      <c r="C1949" s="158" t="s">
        <v>46</v>
      </c>
      <c r="D1949" s="158" t="s">
        <v>55</v>
      </c>
      <c r="E1949" s="199" t="s">
        <v>2027</v>
      </c>
      <c r="F1949" s="199">
        <v>52</v>
      </c>
      <c r="G1949" s="199">
        <v>52</v>
      </c>
      <c r="H1949" s="199">
        <v>1</v>
      </c>
      <c r="I1949" s="199" t="s">
        <v>330</v>
      </c>
      <c r="J1949" s="200" t="s">
        <v>18</v>
      </c>
      <c r="K1949" s="199" t="s">
        <v>2044</v>
      </c>
      <c r="L1949" s="199">
        <v>8</v>
      </c>
      <c r="M1949" s="199" t="s">
        <v>1064</v>
      </c>
      <c r="N1949" s="158" t="s">
        <v>25</v>
      </c>
      <c r="O1949" s="199"/>
    </row>
    <row r="1950" spans="1:15" ht="15" customHeight="1">
      <c r="A1950" s="199"/>
      <c r="B1950" s="200" t="s">
        <v>1471</v>
      </c>
      <c r="C1950" s="158" t="s">
        <v>46</v>
      </c>
      <c r="D1950" s="158" t="s">
        <v>55</v>
      </c>
      <c r="E1950" s="199" t="s">
        <v>2027</v>
      </c>
      <c r="F1950" s="199">
        <v>42</v>
      </c>
      <c r="G1950" s="199">
        <v>42</v>
      </c>
      <c r="H1950" s="199">
        <v>1</v>
      </c>
      <c r="I1950" s="199" t="s">
        <v>330</v>
      </c>
      <c r="J1950" s="200" t="s">
        <v>18</v>
      </c>
      <c r="K1950" s="199" t="s">
        <v>2046</v>
      </c>
      <c r="L1950" s="199">
        <v>8</v>
      </c>
      <c r="M1950" s="199" t="s">
        <v>1048</v>
      </c>
      <c r="N1950" s="158" t="s">
        <v>25</v>
      </c>
      <c r="O1950" s="199"/>
    </row>
    <row r="1951" spans="1:15" ht="15" customHeight="1">
      <c r="A1951" s="199"/>
      <c r="B1951" s="200" t="s">
        <v>1472</v>
      </c>
      <c r="C1951" s="158" t="s">
        <v>46</v>
      </c>
      <c r="D1951" s="158" t="s">
        <v>55</v>
      </c>
      <c r="E1951" s="199" t="s">
        <v>2027</v>
      </c>
      <c r="F1951" s="199">
        <v>42</v>
      </c>
      <c r="G1951" s="199">
        <v>42</v>
      </c>
      <c r="H1951" s="199">
        <v>1</v>
      </c>
      <c r="I1951" s="199" t="s">
        <v>330</v>
      </c>
      <c r="J1951" s="200" t="s">
        <v>18</v>
      </c>
      <c r="K1951" s="199" t="s">
        <v>2046</v>
      </c>
      <c r="L1951" s="199">
        <v>8</v>
      </c>
      <c r="M1951" s="199" t="s">
        <v>1048</v>
      </c>
      <c r="N1951" s="158" t="s">
        <v>25</v>
      </c>
      <c r="O1951" s="199"/>
    </row>
    <row r="1952" spans="1:15" ht="15" customHeight="1">
      <c r="A1952" s="199"/>
      <c r="B1952" s="200" t="s">
        <v>1473</v>
      </c>
      <c r="C1952" s="158" t="s">
        <v>22</v>
      </c>
      <c r="D1952" s="158" t="s">
        <v>55</v>
      </c>
      <c r="E1952" s="199" t="s">
        <v>2027</v>
      </c>
      <c r="F1952" s="199">
        <v>192</v>
      </c>
      <c r="G1952" s="199">
        <v>192</v>
      </c>
      <c r="H1952" s="199">
        <v>1</v>
      </c>
      <c r="I1952" s="199" t="s">
        <v>330</v>
      </c>
      <c r="J1952" s="200" t="s">
        <v>18</v>
      </c>
      <c r="K1952" s="204">
        <v>46180</v>
      </c>
      <c r="L1952" s="199">
        <v>26</v>
      </c>
      <c r="M1952" s="199" t="s">
        <v>1063</v>
      </c>
      <c r="N1952" s="158" t="s">
        <v>25</v>
      </c>
      <c r="O1952" s="199"/>
    </row>
    <row r="1953" spans="1:15" ht="15" customHeight="1">
      <c r="A1953" s="199"/>
      <c r="B1953" s="200" t="s">
        <v>1474</v>
      </c>
      <c r="C1953" s="158" t="s">
        <v>22</v>
      </c>
      <c r="D1953" s="158" t="s">
        <v>55</v>
      </c>
      <c r="E1953" s="199" t="s">
        <v>2027</v>
      </c>
      <c r="F1953" s="199">
        <v>242</v>
      </c>
      <c r="G1953" s="199">
        <v>242</v>
      </c>
      <c r="H1953" s="199">
        <v>1</v>
      </c>
      <c r="I1953" s="199" t="s">
        <v>330</v>
      </c>
      <c r="J1953" s="200" t="s">
        <v>18</v>
      </c>
      <c r="K1953" s="204">
        <v>46275</v>
      </c>
      <c r="L1953" s="199">
        <v>28</v>
      </c>
      <c r="M1953" s="199" t="s">
        <v>1063</v>
      </c>
      <c r="N1953" s="158" t="s">
        <v>25</v>
      </c>
      <c r="O1953" s="199"/>
    </row>
    <row r="1954" spans="1:15" ht="15" customHeight="1">
      <c r="A1954" s="199"/>
      <c r="B1954" s="200" t="s">
        <v>1475</v>
      </c>
      <c r="C1954" s="158" t="s">
        <v>183</v>
      </c>
      <c r="D1954" s="158" t="s">
        <v>23</v>
      </c>
      <c r="E1954" s="199" t="s">
        <v>2026</v>
      </c>
      <c r="F1954" s="199">
        <v>80</v>
      </c>
      <c r="G1954" s="199">
        <v>80</v>
      </c>
      <c r="H1954" s="199">
        <v>1</v>
      </c>
      <c r="I1954" s="199" t="s">
        <v>330</v>
      </c>
      <c r="J1954" s="200" t="s">
        <v>18</v>
      </c>
      <c r="K1954" s="199" t="s">
        <v>2051</v>
      </c>
      <c r="L1954" s="199">
        <v>0</v>
      </c>
      <c r="M1954" s="199" t="s">
        <v>1046</v>
      </c>
      <c r="N1954" s="158" t="s">
        <v>25</v>
      </c>
      <c r="O1954" s="199"/>
    </row>
    <row r="1955" spans="1:15" ht="15" customHeight="1">
      <c r="A1955" s="199"/>
      <c r="B1955" s="200" t="s">
        <v>1476</v>
      </c>
      <c r="C1955" s="158" t="s">
        <v>69</v>
      </c>
      <c r="D1955" s="158" t="s">
        <v>23</v>
      </c>
      <c r="E1955" s="199" t="s">
        <v>2027</v>
      </c>
      <c r="F1955" s="199">
        <v>70</v>
      </c>
      <c r="G1955" s="199">
        <v>70</v>
      </c>
      <c r="H1955" s="199">
        <v>1</v>
      </c>
      <c r="I1955" s="199" t="s">
        <v>330</v>
      </c>
      <c r="J1955" s="199" t="s">
        <v>12</v>
      </c>
      <c r="K1955" s="204">
        <v>46180</v>
      </c>
      <c r="L1955" s="199">
        <v>0</v>
      </c>
      <c r="M1955" s="199" t="s">
        <v>1155</v>
      </c>
      <c r="N1955" s="158" t="s">
        <v>25</v>
      </c>
      <c r="O1955" s="199"/>
    </row>
    <row r="1956" spans="1:15" ht="15" customHeight="1">
      <c r="A1956" s="199"/>
      <c r="B1956" s="200" t="s">
        <v>1477</v>
      </c>
      <c r="C1956" s="158" t="s">
        <v>69</v>
      </c>
      <c r="D1956" s="158" t="s">
        <v>23</v>
      </c>
      <c r="E1956" s="199" t="s">
        <v>2027</v>
      </c>
      <c r="F1956" s="199">
        <v>66</v>
      </c>
      <c r="G1956" s="199">
        <v>66</v>
      </c>
      <c r="H1956" s="199">
        <v>1</v>
      </c>
      <c r="I1956" s="199" t="s">
        <v>330</v>
      </c>
      <c r="J1956" s="199" t="s">
        <v>12</v>
      </c>
      <c r="K1956" s="204">
        <v>46180</v>
      </c>
      <c r="L1956" s="199">
        <v>0</v>
      </c>
      <c r="M1956" s="199" t="s">
        <v>1155</v>
      </c>
      <c r="N1956" s="158" t="s">
        <v>25</v>
      </c>
      <c r="O1956" s="199"/>
    </row>
    <row r="1957" spans="1:15" ht="15" customHeight="1">
      <c r="A1957" s="199"/>
      <c r="B1957" s="200" t="s">
        <v>1478</v>
      </c>
      <c r="C1957" s="158" t="s">
        <v>69</v>
      </c>
      <c r="D1957" s="158" t="s">
        <v>23</v>
      </c>
      <c r="E1957" s="199" t="s">
        <v>2027</v>
      </c>
      <c r="F1957" s="199">
        <v>84</v>
      </c>
      <c r="G1957" s="199">
        <v>84</v>
      </c>
      <c r="H1957" s="199">
        <v>1</v>
      </c>
      <c r="I1957" s="199" t="s">
        <v>330</v>
      </c>
      <c r="J1957" s="199" t="s">
        <v>12</v>
      </c>
      <c r="K1957" s="204">
        <v>46275</v>
      </c>
      <c r="L1957" s="199">
        <v>0</v>
      </c>
      <c r="M1957" s="199" t="s">
        <v>1155</v>
      </c>
      <c r="N1957" s="158" t="s">
        <v>25</v>
      </c>
      <c r="O1957" s="199"/>
    </row>
    <row r="1958" spans="1:15" ht="15" customHeight="1">
      <c r="A1958" s="199"/>
      <c r="B1958" s="200" t="s">
        <v>1479</v>
      </c>
      <c r="C1958" s="158" t="s">
        <v>46</v>
      </c>
      <c r="D1958" s="158" t="s">
        <v>23</v>
      </c>
      <c r="E1958" s="199" t="s">
        <v>2027</v>
      </c>
      <c r="F1958" s="199">
        <v>58</v>
      </c>
      <c r="G1958" s="199">
        <v>58</v>
      </c>
      <c r="H1958" s="199">
        <v>1</v>
      </c>
      <c r="I1958" s="199" t="s">
        <v>330</v>
      </c>
      <c r="J1958" s="199" t="s">
        <v>12</v>
      </c>
      <c r="K1958" s="199" t="s">
        <v>2046</v>
      </c>
      <c r="L1958" s="199">
        <v>10</v>
      </c>
      <c r="M1958" s="199" t="s">
        <v>1046</v>
      </c>
      <c r="N1958" s="158" t="s">
        <v>25</v>
      </c>
      <c r="O1958" s="199"/>
    </row>
    <row r="1959" spans="1:15" ht="15" customHeight="1">
      <c r="A1959" s="199"/>
      <c r="B1959" s="200" t="s">
        <v>1480</v>
      </c>
      <c r="C1959" s="158" t="s">
        <v>46</v>
      </c>
      <c r="D1959" s="158" t="s">
        <v>23</v>
      </c>
      <c r="E1959" s="199" t="s">
        <v>2027</v>
      </c>
      <c r="F1959" s="199">
        <v>76</v>
      </c>
      <c r="G1959" s="199">
        <v>76</v>
      </c>
      <c r="H1959" s="199">
        <v>1</v>
      </c>
      <c r="I1959" s="199" t="s">
        <v>330</v>
      </c>
      <c r="J1959" s="199" t="s">
        <v>12</v>
      </c>
      <c r="K1959" s="199" t="s">
        <v>2045</v>
      </c>
      <c r="L1959" s="199">
        <v>10</v>
      </c>
      <c r="M1959" s="199" t="s">
        <v>1046</v>
      </c>
      <c r="N1959" s="158" t="s">
        <v>25</v>
      </c>
      <c r="O1959" s="199"/>
    </row>
    <row r="1960" spans="1:15" ht="15" customHeight="1">
      <c r="A1960" s="199"/>
      <c r="B1960" s="200" t="s">
        <v>1481</v>
      </c>
      <c r="C1960" s="158" t="s">
        <v>46</v>
      </c>
      <c r="D1960" s="158" t="s">
        <v>23</v>
      </c>
      <c r="E1960" s="199" t="s">
        <v>2027</v>
      </c>
      <c r="F1960" s="199">
        <v>72</v>
      </c>
      <c r="G1960" s="199">
        <v>72</v>
      </c>
      <c r="H1960" s="199">
        <v>1</v>
      </c>
      <c r="I1960" s="199" t="s">
        <v>330</v>
      </c>
      <c r="J1960" s="199" t="s">
        <v>12</v>
      </c>
      <c r="K1960" s="199" t="s">
        <v>2044</v>
      </c>
      <c r="L1960" s="199">
        <v>10</v>
      </c>
      <c r="M1960" s="199" t="s">
        <v>1046</v>
      </c>
      <c r="N1960" s="158" t="s">
        <v>25</v>
      </c>
      <c r="O1960" s="199"/>
    </row>
    <row r="1961" spans="1:15" ht="15" customHeight="1">
      <c r="A1961" s="199"/>
      <c r="B1961" s="200" t="s">
        <v>1482</v>
      </c>
      <c r="C1961" s="158" t="s">
        <v>332</v>
      </c>
      <c r="D1961" s="158" t="s">
        <v>55</v>
      </c>
      <c r="E1961" s="199" t="s">
        <v>2026</v>
      </c>
      <c r="F1961" s="199">
        <v>120</v>
      </c>
      <c r="G1961" s="199">
        <v>120</v>
      </c>
      <c r="H1961" s="199">
        <v>1</v>
      </c>
      <c r="I1961" s="199" t="s">
        <v>330</v>
      </c>
      <c r="J1961" s="200" t="s">
        <v>18</v>
      </c>
      <c r="K1961" s="204">
        <v>46211</v>
      </c>
      <c r="L1961" s="199">
        <v>10</v>
      </c>
      <c r="M1961" s="199" t="s">
        <v>1064</v>
      </c>
      <c r="N1961" s="158" t="s">
        <v>25</v>
      </c>
      <c r="O1961" s="199"/>
    </row>
    <row r="1962" spans="1:15" ht="15" customHeight="1">
      <c r="A1962" s="199"/>
      <c r="B1962" s="200" t="s">
        <v>1483</v>
      </c>
      <c r="C1962" s="158" t="s">
        <v>332</v>
      </c>
      <c r="D1962" s="158" t="s">
        <v>55</v>
      </c>
      <c r="E1962" s="199" t="s">
        <v>2026</v>
      </c>
      <c r="F1962" s="199">
        <v>158</v>
      </c>
      <c r="G1962" s="199">
        <v>158</v>
      </c>
      <c r="H1962" s="199">
        <v>1</v>
      </c>
      <c r="I1962" s="199" t="s">
        <v>330</v>
      </c>
      <c r="J1962" s="200" t="s">
        <v>18</v>
      </c>
      <c r="K1962" s="204">
        <v>46338</v>
      </c>
      <c r="L1962" s="199">
        <v>12</v>
      </c>
      <c r="M1962" s="199" t="s">
        <v>1064</v>
      </c>
      <c r="N1962" s="158" t="s">
        <v>25</v>
      </c>
      <c r="O1962" s="199"/>
    </row>
    <row r="1963" spans="1:15" ht="15" customHeight="1">
      <c r="A1963" s="199"/>
      <c r="B1963" s="200" t="s">
        <v>1484</v>
      </c>
      <c r="C1963" s="158" t="s">
        <v>155</v>
      </c>
      <c r="D1963" s="158" t="s">
        <v>23</v>
      </c>
      <c r="E1963" s="199" t="s">
        <v>2027</v>
      </c>
      <c r="F1963" s="199">
        <v>82</v>
      </c>
      <c r="G1963" s="199">
        <v>82</v>
      </c>
      <c r="H1963" s="199">
        <v>1</v>
      </c>
      <c r="I1963" s="199" t="s">
        <v>330</v>
      </c>
      <c r="J1963" s="200" t="s">
        <v>18</v>
      </c>
      <c r="K1963" s="204">
        <v>46117</v>
      </c>
      <c r="L1963" s="199">
        <v>26</v>
      </c>
      <c r="M1963" s="199" t="s">
        <v>1038</v>
      </c>
      <c r="N1963" s="158" t="s">
        <v>25</v>
      </c>
      <c r="O1963" s="199"/>
    </row>
    <row r="1964" spans="1:15" ht="15" customHeight="1">
      <c r="A1964" s="199"/>
      <c r="B1964" s="200" t="s">
        <v>1485</v>
      </c>
      <c r="C1964" s="158" t="s">
        <v>155</v>
      </c>
      <c r="D1964" s="158" t="s">
        <v>23</v>
      </c>
      <c r="E1964" s="199" t="s">
        <v>2027</v>
      </c>
      <c r="F1964" s="199">
        <v>86</v>
      </c>
      <c r="G1964" s="199">
        <v>86</v>
      </c>
      <c r="H1964" s="199">
        <v>1</v>
      </c>
      <c r="I1964" s="199" t="s">
        <v>330</v>
      </c>
      <c r="J1964" s="200" t="s">
        <v>18</v>
      </c>
      <c r="K1964" s="204">
        <v>46148</v>
      </c>
      <c r="L1964" s="199">
        <v>26</v>
      </c>
      <c r="M1964" s="199" t="s">
        <v>1038</v>
      </c>
      <c r="N1964" s="158" t="s">
        <v>25</v>
      </c>
      <c r="O1964" s="199"/>
    </row>
    <row r="1965" spans="1:15" ht="15" customHeight="1">
      <c r="A1965" s="199"/>
      <c r="B1965" s="200" t="s">
        <v>1486</v>
      </c>
      <c r="C1965" s="158" t="s">
        <v>155</v>
      </c>
      <c r="D1965" s="158" t="s">
        <v>23</v>
      </c>
      <c r="E1965" s="199" t="s">
        <v>2027</v>
      </c>
      <c r="F1965" s="199">
        <v>108</v>
      </c>
      <c r="G1965" s="199">
        <v>108</v>
      </c>
      <c r="H1965" s="199">
        <v>1</v>
      </c>
      <c r="I1965" s="199" t="s">
        <v>330</v>
      </c>
      <c r="J1965" s="200" t="s">
        <v>18</v>
      </c>
      <c r="K1965" s="204">
        <v>46275</v>
      </c>
      <c r="L1965" s="199">
        <v>28</v>
      </c>
      <c r="M1965" s="199" t="s">
        <v>1038</v>
      </c>
      <c r="N1965" s="158" t="s">
        <v>25</v>
      </c>
      <c r="O1965" s="199"/>
    </row>
    <row r="1966" spans="1:15" ht="15" customHeight="1">
      <c r="A1966" s="199"/>
      <c r="B1966" s="200" t="s">
        <v>1487</v>
      </c>
      <c r="C1966" s="158" t="s">
        <v>69</v>
      </c>
      <c r="D1966" s="158" t="s">
        <v>23</v>
      </c>
      <c r="E1966" s="199" t="s">
        <v>2027</v>
      </c>
      <c r="F1966" s="199">
        <v>180</v>
      </c>
      <c r="G1966" s="199">
        <v>180</v>
      </c>
      <c r="H1966" s="199">
        <v>1</v>
      </c>
      <c r="I1966" s="199" t="s">
        <v>330</v>
      </c>
      <c r="J1966" s="200" t="s">
        <v>18</v>
      </c>
      <c r="K1966" s="204">
        <v>46338</v>
      </c>
      <c r="L1966" s="199">
        <v>0</v>
      </c>
      <c r="M1966" s="199" t="s">
        <v>1038</v>
      </c>
      <c r="N1966" s="158" t="s">
        <v>25</v>
      </c>
      <c r="O1966" s="199"/>
    </row>
    <row r="1967" spans="1:15" ht="15" customHeight="1">
      <c r="A1967" s="199"/>
      <c r="B1967" s="200" t="s">
        <v>1488</v>
      </c>
      <c r="C1967" s="158" t="s">
        <v>46</v>
      </c>
      <c r="D1967" s="158" t="s">
        <v>55</v>
      </c>
      <c r="E1967" s="199" t="s">
        <v>2027</v>
      </c>
      <c r="F1967" s="199">
        <v>42</v>
      </c>
      <c r="G1967" s="199">
        <v>42</v>
      </c>
      <c r="H1967" s="199">
        <v>1</v>
      </c>
      <c r="I1967" s="199" t="s">
        <v>330</v>
      </c>
      <c r="J1967" s="200" t="s">
        <v>18</v>
      </c>
      <c r="K1967" s="204">
        <v>46056</v>
      </c>
      <c r="L1967" s="199">
        <v>8</v>
      </c>
      <c r="M1967" s="199" t="s">
        <v>1046</v>
      </c>
      <c r="N1967" s="158" t="s">
        <v>25</v>
      </c>
      <c r="O1967" s="199"/>
    </row>
    <row r="1968" spans="1:15" ht="15" customHeight="1">
      <c r="A1968" s="199"/>
      <c r="B1968" s="200" t="s">
        <v>1489</v>
      </c>
      <c r="C1968" s="158" t="s">
        <v>46</v>
      </c>
      <c r="D1968" s="158" t="s">
        <v>55</v>
      </c>
      <c r="E1968" s="199" t="s">
        <v>2027</v>
      </c>
      <c r="F1968" s="199">
        <v>86</v>
      </c>
      <c r="G1968" s="199">
        <v>86</v>
      </c>
      <c r="H1968" s="199">
        <v>1</v>
      </c>
      <c r="I1968" s="199" t="s">
        <v>330</v>
      </c>
      <c r="J1968" s="200" t="s">
        <v>18</v>
      </c>
      <c r="K1968" s="199" t="s">
        <v>1215</v>
      </c>
      <c r="L1968" s="199">
        <v>9</v>
      </c>
      <c r="M1968" s="199" t="s">
        <v>1046</v>
      </c>
      <c r="N1968" s="158" t="s">
        <v>25</v>
      </c>
      <c r="O1968" s="199"/>
    </row>
    <row r="1969" spans="1:15" ht="15" customHeight="1">
      <c r="A1969" s="199"/>
      <c r="B1969" s="200" t="s">
        <v>1490</v>
      </c>
      <c r="C1969" s="158" t="s">
        <v>46</v>
      </c>
      <c r="D1969" s="158" t="s">
        <v>23</v>
      </c>
      <c r="E1969" s="199" t="s">
        <v>2027</v>
      </c>
      <c r="F1969" s="199">
        <v>56</v>
      </c>
      <c r="G1969" s="199">
        <v>56</v>
      </c>
      <c r="H1969" s="199">
        <v>1</v>
      </c>
      <c r="I1969" s="199" t="s">
        <v>330</v>
      </c>
      <c r="J1969" s="199" t="s">
        <v>12</v>
      </c>
      <c r="K1969" s="199" t="s">
        <v>2051</v>
      </c>
      <c r="L1969" s="199">
        <v>7</v>
      </c>
      <c r="M1969" s="199" t="s">
        <v>1058</v>
      </c>
      <c r="N1969" s="158" t="s">
        <v>25</v>
      </c>
      <c r="O1969" s="199"/>
    </row>
    <row r="1970" spans="1:15" ht="15" customHeight="1">
      <c r="A1970" s="199"/>
      <c r="B1970" s="200" t="s">
        <v>1491</v>
      </c>
      <c r="C1970" s="158" t="s">
        <v>336</v>
      </c>
      <c r="D1970" s="158" t="s">
        <v>23</v>
      </c>
      <c r="E1970" s="199" t="s">
        <v>2027</v>
      </c>
      <c r="F1970" s="199">
        <v>36</v>
      </c>
      <c r="G1970" s="199">
        <v>36</v>
      </c>
      <c r="H1970" s="199">
        <v>1</v>
      </c>
      <c r="I1970" s="199" t="s">
        <v>330</v>
      </c>
      <c r="J1970" s="200" t="s">
        <v>18</v>
      </c>
      <c r="K1970" s="199" t="s">
        <v>2050</v>
      </c>
      <c r="L1970" s="199">
        <v>22</v>
      </c>
      <c r="M1970" s="199" t="s">
        <v>2042</v>
      </c>
      <c r="N1970" s="158" t="s">
        <v>260</v>
      </c>
      <c r="O1970" s="199"/>
    </row>
    <row r="1971" spans="1:15" ht="15" customHeight="1">
      <c r="A1971" s="199"/>
      <c r="B1971" s="200" t="s">
        <v>1492</v>
      </c>
      <c r="C1971" s="158" t="s">
        <v>155</v>
      </c>
      <c r="D1971" s="158" t="s">
        <v>23</v>
      </c>
      <c r="E1971" s="199" t="s">
        <v>2027</v>
      </c>
      <c r="F1971" s="199">
        <v>58</v>
      </c>
      <c r="G1971" s="199">
        <v>58</v>
      </c>
      <c r="H1971" s="199">
        <v>1</v>
      </c>
      <c r="I1971" s="199" t="s">
        <v>330</v>
      </c>
      <c r="J1971" s="200" t="s">
        <v>18</v>
      </c>
      <c r="K1971" s="199" t="s">
        <v>2052</v>
      </c>
      <c r="L1971" s="199">
        <v>24</v>
      </c>
      <c r="M1971" s="199" t="s">
        <v>2042</v>
      </c>
      <c r="N1971" s="158" t="s">
        <v>260</v>
      </c>
      <c r="O1971" s="199"/>
    </row>
    <row r="1972" spans="1:15" ht="15" customHeight="1">
      <c r="A1972" s="199"/>
      <c r="B1972" s="200" t="s">
        <v>1493</v>
      </c>
      <c r="C1972" s="158" t="s">
        <v>155</v>
      </c>
      <c r="D1972" s="158" t="s">
        <v>23</v>
      </c>
      <c r="E1972" s="199" t="s">
        <v>2027</v>
      </c>
      <c r="F1972" s="199">
        <v>60</v>
      </c>
      <c r="G1972" s="199">
        <v>60</v>
      </c>
      <c r="H1972" s="199">
        <v>1</v>
      </c>
      <c r="I1972" s="199" t="s">
        <v>330</v>
      </c>
      <c r="J1972" s="200" t="s">
        <v>18</v>
      </c>
      <c r="K1972" s="199" t="s">
        <v>2045</v>
      </c>
      <c r="L1972" s="199">
        <v>0</v>
      </c>
      <c r="M1972" s="199" t="s">
        <v>2042</v>
      </c>
      <c r="N1972" s="158" t="s">
        <v>260</v>
      </c>
      <c r="O1972" s="199"/>
    </row>
    <row r="1973" spans="1:15" ht="15" customHeight="1">
      <c r="A1973" s="199"/>
      <c r="B1973" s="200" t="s">
        <v>1494</v>
      </c>
      <c r="C1973" s="158" t="s">
        <v>69</v>
      </c>
      <c r="D1973" s="158" t="s">
        <v>23</v>
      </c>
      <c r="E1973" s="199" t="s">
        <v>2027</v>
      </c>
      <c r="F1973" s="199">
        <v>66</v>
      </c>
      <c r="G1973" s="199">
        <v>66</v>
      </c>
      <c r="H1973" s="199">
        <v>1</v>
      </c>
      <c r="I1973" s="199" t="s">
        <v>330</v>
      </c>
      <c r="J1973" s="200" t="s">
        <v>18</v>
      </c>
      <c r="K1973" s="199" t="s">
        <v>2045</v>
      </c>
      <c r="L1973" s="199">
        <v>20</v>
      </c>
      <c r="M1973" s="199" t="s">
        <v>2042</v>
      </c>
      <c r="N1973" s="158" t="s">
        <v>260</v>
      </c>
      <c r="O1973" s="199"/>
    </row>
    <row r="1974" spans="1:15" ht="15" customHeight="1">
      <c r="A1974" s="199"/>
      <c r="B1974" s="200" t="s">
        <v>1496</v>
      </c>
      <c r="C1974" s="158" t="s">
        <v>314</v>
      </c>
      <c r="D1974" s="158" t="s">
        <v>55</v>
      </c>
      <c r="E1974" s="199" t="s">
        <v>2027</v>
      </c>
      <c r="F1974" s="199">
        <v>28</v>
      </c>
      <c r="G1974" s="199">
        <v>28</v>
      </c>
      <c r="H1974" s="199">
        <v>1</v>
      </c>
      <c r="I1974" s="199" t="s">
        <v>330</v>
      </c>
      <c r="J1974" s="200" t="s">
        <v>18</v>
      </c>
      <c r="K1974" s="199" t="s">
        <v>1150</v>
      </c>
      <c r="L1974" s="199">
        <v>14</v>
      </c>
      <c r="M1974" s="199" t="s">
        <v>1063</v>
      </c>
      <c r="N1974" s="158" t="s">
        <v>36</v>
      </c>
      <c r="O1974" s="199"/>
    </row>
    <row r="1975" spans="1:15" ht="15" customHeight="1">
      <c r="A1975" s="199"/>
      <c r="B1975" s="200" t="s">
        <v>1498</v>
      </c>
      <c r="C1975" s="158" t="s">
        <v>314</v>
      </c>
      <c r="D1975" s="158" t="s">
        <v>55</v>
      </c>
      <c r="E1975" s="199" t="s">
        <v>2027</v>
      </c>
      <c r="F1975" s="199">
        <v>28</v>
      </c>
      <c r="G1975" s="199">
        <v>28</v>
      </c>
      <c r="H1975" s="199">
        <v>1</v>
      </c>
      <c r="I1975" s="199" t="s">
        <v>330</v>
      </c>
      <c r="J1975" s="200" t="s">
        <v>18</v>
      </c>
      <c r="K1975" s="199" t="s">
        <v>1150</v>
      </c>
      <c r="L1975" s="199">
        <v>14</v>
      </c>
      <c r="M1975" s="199" t="s">
        <v>1063</v>
      </c>
      <c r="N1975" s="158" t="s">
        <v>36</v>
      </c>
      <c r="O1975" s="199"/>
    </row>
    <row r="1976" spans="1:15" ht="15" customHeight="1">
      <c r="A1976" s="199"/>
      <c r="B1976" s="200" t="s">
        <v>1499</v>
      </c>
      <c r="C1976" s="158" t="s">
        <v>154</v>
      </c>
      <c r="D1976" s="158" t="s">
        <v>23</v>
      </c>
      <c r="E1976" s="199" t="s">
        <v>2026</v>
      </c>
      <c r="F1976" s="199">
        <v>356</v>
      </c>
      <c r="G1976" s="199">
        <v>356</v>
      </c>
      <c r="H1976" s="199">
        <v>1</v>
      </c>
      <c r="I1976" s="199" t="s">
        <v>330</v>
      </c>
      <c r="J1976" s="200" t="s">
        <v>18</v>
      </c>
      <c r="K1976" s="204">
        <v>46338</v>
      </c>
      <c r="L1976" s="199">
        <v>20</v>
      </c>
      <c r="M1976" s="199" t="s">
        <v>1038</v>
      </c>
      <c r="N1976" s="158" t="s">
        <v>25</v>
      </c>
      <c r="O1976" s="199"/>
    </row>
    <row r="1977" spans="1:15" ht="15" customHeight="1">
      <c r="A1977" s="199"/>
      <c r="B1977" s="200" t="s">
        <v>1500</v>
      </c>
      <c r="C1977" s="158" t="s">
        <v>154</v>
      </c>
      <c r="D1977" s="158" t="s">
        <v>23</v>
      </c>
      <c r="E1977" s="199" t="s">
        <v>2026</v>
      </c>
      <c r="F1977" s="199">
        <v>356</v>
      </c>
      <c r="G1977" s="199">
        <v>356</v>
      </c>
      <c r="H1977" s="199">
        <v>1</v>
      </c>
      <c r="I1977" s="199" t="s">
        <v>330</v>
      </c>
      <c r="J1977" s="200" t="s">
        <v>18</v>
      </c>
      <c r="K1977" s="204">
        <v>46338</v>
      </c>
      <c r="L1977" s="199">
        <v>50</v>
      </c>
      <c r="M1977" s="199" t="s">
        <v>1038</v>
      </c>
      <c r="N1977" s="158" t="s">
        <v>25</v>
      </c>
      <c r="O1977" s="199"/>
    </row>
    <row r="1978" spans="1:15" ht="15" customHeight="1">
      <c r="A1978" s="199"/>
      <c r="B1978" s="200" t="s">
        <v>1501</v>
      </c>
      <c r="C1978" s="158" t="s">
        <v>154</v>
      </c>
      <c r="D1978" s="158" t="s">
        <v>55</v>
      </c>
      <c r="E1978" s="199" t="s">
        <v>2027</v>
      </c>
      <c r="F1978" s="199">
        <v>36</v>
      </c>
      <c r="G1978" s="199">
        <v>36</v>
      </c>
      <c r="H1978" s="199">
        <v>1</v>
      </c>
      <c r="I1978" s="199" t="s">
        <v>330</v>
      </c>
      <c r="J1978" s="200" t="s">
        <v>18</v>
      </c>
      <c r="K1978" s="199" t="s">
        <v>2050</v>
      </c>
      <c r="L1978" s="199">
        <v>12</v>
      </c>
      <c r="M1978" s="199" t="s">
        <v>1046</v>
      </c>
      <c r="N1978" s="158" t="s">
        <v>25</v>
      </c>
      <c r="O1978" s="199"/>
    </row>
    <row r="1979" spans="1:15" ht="15" customHeight="1">
      <c r="A1979" s="199"/>
      <c r="B1979" s="200" t="s">
        <v>1502</v>
      </c>
      <c r="C1979" s="158" t="s">
        <v>154</v>
      </c>
      <c r="D1979" s="158" t="s">
        <v>55</v>
      </c>
      <c r="E1979" s="199" t="s">
        <v>2027</v>
      </c>
      <c r="F1979" s="199">
        <v>36</v>
      </c>
      <c r="G1979" s="199">
        <v>36</v>
      </c>
      <c r="H1979" s="199">
        <v>1</v>
      </c>
      <c r="I1979" s="199" t="s">
        <v>330</v>
      </c>
      <c r="J1979" s="200" t="s">
        <v>18</v>
      </c>
      <c r="K1979" s="199" t="s">
        <v>2050</v>
      </c>
      <c r="L1979" s="199">
        <v>12</v>
      </c>
      <c r="M1979" s="199" t="s">
        <v>1046</v>
      </c>
      <c r="N1979" s="158" t="s">
        <v>25</v>
      </c>
      <c r="O1979" s="199"/>
    </row>
    <row r="1980" spans="1:15" ht="15" customHeight="1">
      <c r="A1980" s="199"/>
      <c r="B1980" s="200" t="s">
        <v>1503</v>
      </c>
      <c r="C1980" s="158" t="s">
        <v>46</v>
      </c>
      <c r="D1980" s="158" t="s">
        <v>55</v>
      </c>
      <c r="E1980" s="199" t="s">
        <v>2027</v>
      </c>
      <c r="F1980" s="199">
        <v>40</v>
      </c>
      <c r="G1980" s="199">
        <v>40</v>
      </c>
      <c r="H1980" s="199">
        <v>1</v>
      </c>
      <c r="I1980" s="199" t="s">
        <v>330</v>
      </c>
      <c r="J1980" s="199" t="s">
        <v>12</v>
      </c>
      <c r="K1980" s="199" t="s">
        <v>2046</v>
      </c>
      <c r="L1980" s="199">
        <v>10</v>
      </c>
      <c r="M1980" s="199" t="s">
        <v>1046</v>
      </c>
      <c r="N1980" s="158" t="s">
        <v>25</v>
      </c>
      <c r="O1980" s="199"/>
    </row>
    <row r="1981" spans="1:15" ht="15" customHeight="1">
      <c r="A1981" s="199"/>
      <c r="B1981" s="200" t="s">
        <v>1504</v>
      </c>
      <c r="C1981" s="158" t="s">
        <v>46</v>
      </c>
      <c r="D1981" s="158" t="s">
        <v>55</v>
      </c>
      <c r="E1981" s="199" t="s">
        <v>2027</v>
      </c>
      <c r="F1981" s="199">
        <v>40</v>
      </c>
      <c r="G1981" s="199">
        <v>40</v>
      </c>
      <c r="H1981" s="199">
        <v>1</v>
      </c>
      <c r="I1981" s="199" t="s">
        <v>330</v>
      </c>
      <c r="J1981" s="199" t="s">
        <v>12</v>
      </c>
      <c r="K1981" s="199" t="s">
        <v>2046</v>
      </c>
      <c r="L1981" s="199">
        <v>10</v>
      </c>
      <c r="M1981" s="199" t="s">
        <v>1046</v>
      </c>
      <c r="N1981" s="158" t="s">
        <v>25</v>
      </c>
      <c r="O1981" s="199"/>
    </row>
    <row r="1982" spans="1:15" ht="15" customHeight="1">
      <c r="A1982" s="199"/>
      <c r="B1982" s="200" t="s">
        <v>1505</v>
      </c>
      <c r="C1982" s="158" t="s">
        <v>332</v>
      </c>
      <c r="D1982" s="158" t="s">
        <v>55</v>
      </c>
      <c r="E1982" s="199" t="s">
        <v>2026</v>
      </c>
      <c r="F1982" s="199">
        <v>62</v>
      </c>
      <c r="G1982" s="199">
        <v>62</v>
      </c>
      <c r="H1982" s="199">
        <v>1</v>
      </c>
      <c r="I1982" s="199" t="s">
        <v>330</v>
      </c>
      <c r="J1982" s="199" t="s">
        <v>12</v>
      </c>
      <c r="K1982" s="199" t="s">
        <v>2046</v>
      </c>
      <c r="L1982" s="199">
        <v>12</v>
      </c>
      <c r="M1982" s="199" t="s">
        <v>1046</v>
      </c>
      <c r="N1982" s="158" t="s">
        <v>25</v>
      </c>
      <c r="O1982" s="199"/>
    </row>
    <row r="1983" spans="1:15" ht="15" customHeight="1">
      <c r="A1983" s="199"/>
      <c r="B1983" s="200" t="s">
        <v>1506</v>
      </c>
      <c r="C1983" s="158" t="s">
        <v>332</v>
      </c>
      <c r="D1983" s="158" t="s">
        <v>55</v>
      </c>
      <c r="E1983" s="199" t="s">
        <v>2026</v>
      </c>
      <c r="F1983" s="199">
        <v>62</v>
      </c>
      <c r="G1983" s="199">
        <v>62</v>
      </c>
      <c r="H1983" s="199">
        <v>1</v>
      </c>
      <c r="I1983" s="199" t="s">
        <v>330</v>
      </c>
      <c r="J1983" s="199" t="s">
        <v>12</v>
      </c>
      <c r="K1983" s="199" t="s">
        <v>2046</v>
      </c>
      <c r="L1983" s="199">
        <v>12</v>
      </c>
      <c r="M1983" s="199" t="s">
        <v>1046</v>
      </c>
      <c r="N1983" s="158" t="s">
        <v>25</v>
      </c>
      <c r="O1983" s="199"/>
    </row>
    <row r="1984" spans="1:15" ht="15" customHeight="1">
      <c r="A1984" s="199"/>
      <c r="B1984" s="200" t="s">
        <v>1507</v>
      </c>
      <c r="C1984" s="158" t="s">
        <v>47</v>
      </c>
      <c r="D1984" s="158" t="s">
        <v>55</v>
      </c>
      <c r="E1984" s="199" t="s">
        <v>2026</v>
      </c>
      <c r="F1984" s="199">
        <v>52</v>
      </c>
      <c r="G1984" s="199">
        <v>52</v>
      </c>
      <c r="H1984" s="199">
        <v>1</v>
      </c>
      <c r="I1984" s="199" t="s">
        <v>330</v>
      </c>
      <c r="J1984" s="200" t="s">
        <v>18</v>
      </c>
      <c r="K1984" s="199" t="s">
        <v>2046</v>
      </c>
      <c r="L1984" s="199">
        <v>22</v>
      </c>
      <c r="M1984" s="199" t="s">
        <v>1046</v>
      </c>
      <c r="N1984" s="158" t="s">
        <v>25</v>
      </c>
      <c r="O1984" s="199"/>
    </row>
    <row r="1985" spans="1:15" ht="15" customHeight="1">
      <c r="A1985" s="199"/>
      <c r="B1985" s="200" t="s">
        <v>1508</v>
      </c>
      <c r="C1985" s="158" t="s">
        <v>73</v>
      </c>
      <c r="D1985" s="158" t="s">
        <v>23</v>
      </c>
      <c r="E1985" s="199" t="s">
        <v>2026</v>
      </c>
      <c r="F1985" s="199">
        <v>22</v>
      </c>
      <c r="G1985" s="199">
        <v>22</v>
      </c>
      <c r="H1985" s="199">
        <v>1</v>
      </c>
      <c r="I1985" s="199" t="s">
        <v>330</v>
      </c>
      <c r="J1985" s="200" t="s">
        <v>18</v>
      </c>
      <c r="K1985" s="199">
        <v>46</v>
      </c>
      <c r="L1985" s="199">
        <v>10</v>
      </c>
      <c r="M1985" s="199" t="s">
        <v>1038</v>
      </c>
      <c r="N1985" s="158" t="s">
        <v>25</v>
      </c>
      <c r="O1985" s="199"/>
    </row>
    <row r="1986" spans="1:15" ht="15" customHeight="1">
      <c r="A1986" s="199"/>
      <c r="B1986" s="200" t="s">
        <v>1509</v>
      </c>
      <c r="C1986" s="158" t="s">
        <v>73</v>
      </c>
      <c r="D1986" s="158" t="s">
        <v>23</v>
      </c>
      <c r="E1986" s="199" t="s">
        <v>2026</v>
      </c>
      <c r="F1986" s="199">
        <v>22</v>
      </c>
      <c r="G1986" s="199">
        <v>22</v>
      </c>
      <c r="H1986" s="199">
        <v>1</v>
      </c>
      <c r="I1986" s="199" t="s">
        <v>330</v>
      </c>
      <c r="J1986" s="200" t="s">
        <v>18</v>
      </c>
      <c r="K1986" s="199">
        <v>46</v>
      </c>
      <c r="L1986" s="199">
        <v>10</v>
      </c>
      <c r="M1986" s="199" t="s">
        <v>1038</v>
      </c>
      <c r="N1986" s="158" t="s">
        <v>25</v>
      </c>
      <c r="O1986" s="199"/>
    </row>
    <row r="1987" spans="1:15" ht="15" customHeight="1">
      <c r="A1987" s="199"/>
      <c r="B1987" s="200" t="s">
        <v>1510</v>
      </c>
      <c r="C1987" s="158" t="s">
        <v>73</v>
      </c>
      <c r="D1987" s="158" t="s">
        <v>55</v>
      </c>
      <c r="E1987" s="199" t="s">
        <v>2026</v>
      </c>
      <c r="F1987" s="199">
        <v>52</v>
      </c>
      <c r="G1987" s="199">
        <v>52</v>
      </c>
      <c r="H1987" s="199">
        <v>1</v>
      </c>
      <c r="I1987" s="199" t="s">
        <v>330</v>
      </c>
      <c r="J1987" s="200" t="s">
        <v>18</v>
      </c>
      <c r="K1987" s="199" t="s">
        <v>821</v>
      </c>
      <c r="L1987" s="199">
        <v>10</v>
      </c>
      <c r="M1987" s="199" t="s">
        <v>1195</v>
      </c>
      <c r="N1987" s="158" t="s">
        <v>25</v>
      </c>
      <c r="O1987" s="199"/>
    </row>
    <row r="1988" spans="1:15" ht="15" customHeight="1">
      <c r="A1988" s="199"/>
      <c r="B1988" s="200" t="s">
        <v>1511</v>
      </c>
      <c r="C1988" s="158" t="s">
        <v>73</v>
      </c>
      <c r="D1988" s="158" t="s">
        <v>55</v>
      </c>
      <c r="E1988" s="199" t="s">
        <v>2026</v>
      </c>
      <c r="F1988" s="199">
        <v>54</v>
      </c>
      <c r="G1988" s="199">
        <v>54</v>
      </c>
      <c r="H1988" s="199">
        <v>1</v>
      </c>
      <c r="I1988" s="199" t="s">
        <v>330</v>
      </c>
      <c r="J1988" s="200" t="s">
        <v>18</v>
      </c>
      <c r="K1988" s="199" t="s">
        <v>821</v>
      </c>
      <c r="L1988" s="199">
        <v>10</v>
      </c>
      <c r="M1988" s="199" t="s">
        <v>1195</v>
      </c>
      <c r="N1988" s="158" t="s">
        <v>25</v>
      </c>
      <c r="O1988" s="199"/>
    </row>
    <row r="1989" spans="1:15" ht="15" customHeight="1">
      <c r="A1989" s="199"/>
      <c r="B1989" s="200" t="s">
        <v>1512</v>
      </c>
      <c r="C1989" s="158" t="s">
        <v>69</v>
      </c>
      <c r="D1989" s="158" t="s">
        <v>55</v>
      </c>
      <c r="E1989" s="199" t="s">
        <v>2027</v>
      </c>
      <c r="F1989" s="199">
        <v>40</v>
      </c>
      <c r="G1989" s="199">
        <v>40</v>
      </c>
      <c r="H1989" s="199">
        <v>1</v>
      </c>
      <c r="I1989" s="199" t="s">
        <v>330</v>
      </c>
      <c r="J1989" s="199" t="s">
        <v>12</v>
      </c>
      <c r="K1989" s="199" t="s">
        <v>2051</v>
      </c>
      <c r="L1989" s="199">
        <v>5</v>
      </c>
      <c r="M1989" s="199" t="s">
        <v>1063</v>
      </c>
      <c r="N1989" s="158" t="s">
        <v>25</v>
      </c>
      <c r="O1989" s="199"/>
    </row>
    <row r="1990" spans="1:15" ht="15" customHeight="1">
      <c r="A1990" s="199"/>
      <c r="B1990" s="200" t="s">
        <v>1513</v>
      </c>
      <c r="C1990" s="158" t="s">
        <v>69</v>
      </c>
      <c r="D1990" s="158" t="s">
        <v>55</v>
      </c>
      <c r="E1990" s="199" t="s">
        <v>2027</v>
      </c>
      <c r="F1990" s="199">
        <v>44</v>
      </c>
      <c r="G1990" s="199">
        <v>44</v>
      </c>
      <c r="H1990" s="199">
        <v>1</v>
      </c>
      <c r="I1990" s="199" t="s">
        <v>330</v>
      </c>
      <c r="J1990" s="199" t="s">
        <v>12</v>
      </c>
      <c r="K1990" s="199" t="s">
        <v>2043</v>
      </c>
      <c r="L1990" s="199">
        <v>5</v>
      </c>
      <c r="M1990" s="199" t="s">
        <v>1063</v>
      </c>
      <c r="N1990" s="158" t="s">
        <v>25</v>
      </c>
      <c r="O1990" s="199"/>
    </row>
    <row r="1991" spans="1:15" ht="15" customHeight="1">
      <c r="A1991" s="199"/>
      <c r="B1991" s="200" t="s">
        <v>1514</v>
      </c>
      <c r="C1991" s="158" t="s">
        <v>46</v>
      </c>
      <c r="D1991" s="158" t="s">
        <v>23</v>
      </c>
      <c r="E1991" s="199" t="s">
        <v>2027</v>
      </c>
      <c r="F1991" s="199">
        <v>104</v>
      </c>
      <c r="G1991" s="199">
        <v>104</v>
      </c>
      <c r="H1991" s="199">
        <v>1</v>
      </c>
      <c r="I1991" s="199" t="s">
        <v>330</v>
      </c>
      <c r="J1991" s="199" t="s">
        <v>12</v>
      </c>
      <c r="K1991" s="204">
        <v>46369</v>
      </c>
      <c r="L1991" s="199">
        <v>9</v>
      </c>
      <c r="M1991" s="199" t="s">
        <v>1048</v>
      </c>
      <c r="N1991" s="158" t="s">
        <v>25</v>
      </c>
      <c r="O1991" s="199"/>
    </row>
    <row r="1992" spans="1:15" ht="15" customHeight="1">
      <c r="A1992" s="199"/>
      <c r="B1992" s="200" t="s">
        <v>1515</v>
      </c>
      <c r="C1992" s="158" t="s">
        <v>46</v>
      </c>
      <c r="D1992" s="158" t="s">
        <v>23</v>
      </c>
      <c r="E1992" s="199" t="s">
        <v>2027</v>
      </c>
      <c r="F1992" s="199">
        <v>88</v>
      </c>
      <c r="G1992" s="199">
        <v>88</v>
      </c>
      <c r="H1992" s="199">
        <v>1</v>
      </c>
      <c r="I1992" s="199" t="s">
        <v>330</v>
      </c>
      <c r="J1992" s="199" t="s">
        <v>12</v>
      </c>
      <c r="K1992" s="204">
        <v>46275</v>
      </c>
      <c r="L1992" s="199">
        <v>9</v>
      </c>
      <c r="M1992" s="199" t="s">
        <v>1048</v>
      </c>
      <c r="N1992" s="158" t="s">
        <v>25</v>
      </c>
      <c r="O1992" s="199"/>
    </row>
    <row r="1993" spans="1:15" ht="15" customHeight="1">
      <c r="A1993" s="199"/>
      <c r="B1993" s="200" t="s">
        <v>1516</v>
      </c>
      <c r="C1993" s="158" t="s">
        <v>50</v>
      </c>
      <c r="D1993" s="158" t="s">
        <v>55</v>
      </c>
      <c r="E1993" s="199" t="s">
        <v>2027</v>
      </c>
      <c r="F1993" s="199">
        <v>96</v>
      </c>
      <c r="G1993" s="199">
        <v>96</v>
      </c>
      <c r="H1993" s="199">
        <v>1</v>
      </c>
      <c r="I1993" s="199" t="s">
        <v>330</v>
      </c>
      <c r="J1993" s="199" t="s">
        <v>12</v>
      </c>
      <c r="K1993" s="199" t="s">
        <v>2044</v>
      </c>
      <c r="L1993" s="199">
        <v>16</v>
      </c>
      <c r="M1993" s="199" t="s">
        <v>1063</v>
      </c>
      <c r="N1993" s="158" t="s">
        <v>36</v>
      </c>
      <c r="O1993" s="199"/>
    </row>
    <row r="1994" spans="1:15" ht="15" customHeight="1">
      <c r="A1994" s="199"/>
      <c r="B1994" s="200" t="s">
        <v>1517</v>
      </c>
      <c r="C1994" s="158" t="s">
        <v>50</v>
      </c>
      <c r="D1994" s="158" t="s">
        <v>55</v>
      </c>
      <c r="E1994" s="199" t="s">
        <v>2027</v>
      </c>
      <c r="F1994" s="199">
        <v>98</v>
      </c>
      <c r="G1994" s="199">
        <v>98</v>
      </c>
      <c r="H1994" s="199">
        <v>1</v>
      </c>
      <c r="I1994" s="199" t="s">
        <v>330</v>
      </c>
      <c r="J1994" s="199" t="s">
        <v>12</v>
      </c>
      <c r="K1994" s="199" t="s">
        <v>2044</v>
      </c>
      <c r="L1994" s="199">
        <v>16</v>
      </c>
      <c r="M1994" s="199" t="s">
        <v>1063</v>
      </c>
      <c r="N1994" s="158" t="s">
        <v>36</v>
      </c>
      <c r="O1994" s="199"/>
    </row>
    <row r="1995" spans="1:15" ht="15" customHeight="1">
      <c r="A1995" s="199"/>
      <c r="B1995" s="200" t="s">
        <v>1518</v>
      </c>
      <c r="C1995" s="158" t="s">
        <v>339</v>
      </c>
      <c r="D1995" s="158" t="s">
        <v>55</v>
      </c>
      <c r="E1995" s="199" t="s">
        <v>2027</v>
      </c>
      <c r="F1995" s="199">
        <v>28</v>
      </c>
      <c r="G1995" s="199">
        <v>28</v>
      </c>
      <c r="H1995" s="199">
        <v>1</v>
      </c>
      <c r="I1995" s="199" t="s">
        <v>330</v>
      </c>
      <c r="J1995" s="199" t="s">
        <v>67</v>
      </c>
      <c r="K1995" s="199" t="s">
        <v>2043</v>
      </c>
      <c r="L1995" s="199">
        <v>8</v>
      </c>
      <c r="M1995" s="199" t="s">
        <v>1052</v>
      </c>
      <c r="N1995" s="158" t="s">
        <v>25</v>
      </c>
      <c r="O1995" s="199"/>
    </row>
    <row r="1996" spans="1:15" ht="15" customHeight="1">
      <c r="A1996" s="199"/>
      <c r="B1996" s="200" t="s">
        <v>1519</v>
      </c>
      <c r="C1996" s="158" t="s">
        <v>339</v>
      </c>
      <c r="D1996" s="158" t="s">
        <v>55</v>
      </c>
      <c r="E1996" s="199" t="s">
        <v>2027</v>
      </c>
      <c r="F1996" s="199">
        <v>30</v>
      </c>
      <c r="G1996" s="199">
        <v>30</v>
      </c>
      <c r="H1996" s="199">
        <v>1</v>
      </c>
      <c r="I1996" s="199" t="s">
        <v>330</v>
      </c>
      <c r="J1996" s="199" t="s">
        <v>67</v>
      </c>
      <c r="K1996" s="199" t="s">
        <v>2045</v>
      </c>
      <c r="L1996" s="199">
        <v>8</v>
      </c>
      <c r="M1996" s="199" t="s">
        <v>1052</v>
      </c>
      <c r="N1996" s="158" t="s">
        <v>25</v>
      </c>
      <c r="O1996" s="199"/>
    </row>
    <row r="1997" spans="1:15" ht="15" customHeight="1">
      <c r="A1997" s="199"/>
      <c r="B1997" s="200" t="s">
        <v>1520</v>
      </c>
      <c r="C1997" s="158" t="s">
        <v>46</v>
      </c>
      <c r="D1997" s="158" t="s">
        <v>23</v>
      </c>
      <c r="E1997" s="199" t="s">
        <v>2027</v>
      </c>
      <c r="F1997" s="199">
        <v>92</v>
      </c>
      <c r="G1997" s="199">
        <v>92</v>
      </c>
      <c r="H1997" s="199">
        <v>1</v>
      </c>
      <c r="I1997" s="199" t="s">
        <v>330</v>
      </c>
      <c r="J1997" s="199" t="s">
        <v>48</v>
      </c>
      <c r="K1997" s="204">
        <v>46180</v>
      </c>
      <c r="L1997" s="199">
        <v>0</v>
      </c>
      <c r="M1997" s="199" t="s">
        <v>1058</v>
      </c>
      <c r="N1997" s="158" t="s">
        <v>25</v>
      </c>
      <c r="O1997" s="199"/>
    </row>
    <row r="1998" spans="1:15" ht="15" customHeight="1">
      <c r="A1998" s="199"/>
      <c r="B1998" s="200" t="s">
        <v>1521</v>
      </c>
      <c r="C1998" s="158" t="s">
        <v>46</v>
      </c>
      <c r="D1998" s="158" t="s">
        <v>23</v>
      </c>
      <c r="E1998" s="199" t="s">
        <v>2027</v>
      </c>
      <c r="F1998" s="199">
        <v>110</v>
      </c>
      <c r="G1998" s="199">
        <v>110</v>
      </c>
      <c r="H1998" s="199">
        <v>1</v>
      </c>
      <c r="I1998" s="199" t="s">
        <v>330</v>
      </c>
      <c r="J1998" s="199" t="s">
        <v>48</v>
      </c>
      <c r="K1998" s="204">
        <v>46275</v>
      </c>
      <c r="L1998" s="199">
        <v>16</v>
      </c>
      <c r="M1998" s="199" t="s">
        <v>1058</v>
      </c>
      <c r="N1998" s="158" t="s">
        <v>25</v>
      </c>
      <c r="O1998" s="199"/>
    </row>
    <row r="1999" spans="1:15" ht="15" customHeight="1">
      <c r="A1999" s="199"/>
      <c r="B1999" s="200" t="s">
        <v>1522</v>
      </c>
      <c r="C1999" s="158" t="s">
        <v>332</v>
      </c>
      <c r="D1999" s="158" t="s">
        <v>55</v>
      </c>
      <c r="E1999" s="199" t="s">
        <v>2026</v>
      </c>
      <c r="F1999" s="199">
        <v>72</v>
      </c>
      <c r="G1999" s="199">
        <v>72</v>
      </c>
      <c r="H1999" s="199">
        <v>1</v>
      </c>
      <c r="I1999" s="199" t="s">
        <v>330</v>
      </c>
      <c r="J1999" s="199" t="s">
        <v>12</v>
      </c>
      <c r="K1999" s="199" t="s">
        <v>2045</v>
      </c>
      <c r="L1999" s="199">
        <v>7</v>
      </c>
      <c r="M1999" s="199" t="s">
        <v>1046</v>
      </c>
      <c r="N1999" s="158" t="s">
        <v>25</v>
      </c>
      <c r="O1999" s="199"/>
    </row>
    <row r="2000" spans="1:15" ht="15" customHeight="1">
      <c r="A2000" s="199"/>
      <c r="B2000" s="199" t="s">
        <v>1523</v>
      </c>
      <c r="C2000" s="158" t="s">
        <v>154</v>
      </c>
      <c r="D2000" s="158" t="s">
        <v>23</v>
      </c>
      <c r="E2000" s="199" t="s">
        <v>2026</v>
      </c>
      <c r="F2000" s="199">
        <v>350</v>
      </c>
      <c r="G2000" s="199">
        <v>350</v>
      </c>
      <c r="H2000" s="199">
        <v>1</v>
      </c>
      <c r="I2000" s="199" t="s">
        <v>330</v>
      </c>
      <c r="J2000" s="200" t="s">
        <v>18</v>
      </c>
      <c r="K2000" s="204">
        <v>46338</v>
      </c>
      <c r="L2000" s="199">
        <v>50</v>
      </c>
      <c r="M2000" s="199" t="s">
        <v>2042</v>
      </c>
      <c r="N2000" s="158" t="s">
        <v>25</v>
      </c>
      <c r="O2000" s="199"/>
    </row>
    <row r="2001" spans="1:15" ht="15" customHeight="1">
      <c r="A2001" s="199"/>
      <c r="B2001" s="199" t="s">
        <v>1524</v>
      </c>
      <c r="C2001" s="158" t="s">
        <v>154</v>
      </c>
      <c r="D2001" s="158" t="s">
        <v>23</v>
      </c>
      <c r="E2001" s="199" t="s">
        <v>2026</v>
      </c>
      <c r="F2001" s="199">
        <v>392</v>
      </c>
      <c r="G2001" s="199">
        <v>392</v>
      </c>
      <c r="H2001" s="199">
        <v>1</v>
      </c>
      <c r="I2001" s="199" t="s">
        <v>330</v>
      </c>
      <c r="J2001" s="200" t="s">
        <v>18</v>
      </c>
      <c r="K2001" s="199" t="s">
        <v>1215</v>
      </c>
      <c r="L2001" s="199">
        <v>50</v>
      </c>
      <c r="M2001" s="199" t="s">
        <v>2042</v>
      </c>
      <c r="N2001" s="158" t="s">
        <v>25</v>
      </c>
      <c r="O2001" s="199"/>
    </row>
    <row r="2002" spans="1:15" ht="15" customHeight="1">
      <c r="A2002" s="199"/>
      <c r="B2002" s="199" t="s">
        <v>1525</v>
      </c>
      <c r="C2002" s="158" t="s">
        <v>328</v>
      </c>
      <c r="D2002" s="158" t="s">
        <v>55</v>
      </c>
      <c r="E2002" s="199" t="s">
        <v>2029</v>
      </c>
      <c r="F2002" s="199">
        <v>48</v>
      </c>
      <c r="G2002" s="199">
        <v>48</v>
      </c>
      <c r="H2002" s="199">
        <v>1</v>
      </c>
      <c r="I2002" s="199" t="s">
        <v>330</v>
      </c>
      <c r="J2002" s="200" t="s">
        <v>18</v>
      </c>
      <c r="K2002" s="199" t="s">
        <v>2043</v>
      </c>
      <c r="L2002" s="199">
        <v>22</v>
      </c>
      <c r="M2002" s="199" t="s">
        <v>2042</v>
      </c>
      <c r="N2002" s="158" t="s">
        <v>149</v>
      </c>
      <c r="O2002" s="199"/>
    </row>
    <row r="2003" spans="1:15" ht="15" customHeight="1">
      <c r="A2003" s="199"/>
      <c r="B2003" s="199" t="s">
        <v>1527</v>
      </c>
      <c r="C2003" s="158" t="s">
        <v>328</v>
      </c>
      <c r="D2003" s="158" t="s">
        <v>55</v>
      </c>
      <c r="E2003" s="199" t="s">
        <v>2029</v>
      </c>
      <c r="F2003" s="199">
        <v>56</v>
      </c>
      <c r="G2003" s="199">
        <v>56</v>
      </c>
      <c r="H2003" s="199">
        <v>1</v>
      </c>
      <c r="I2003" s="199" t="s">
        <v>330</v>
      </c>
      <c r="J2003" s="200" t="s">
        <v>18</v>
      </c>
      <c r="K2003" s="199" t="s">
        <v>2045</v>
      </c>
      <c r="L2003" s="199">
        <v>22</v>
      </c>
      <c r="M2003" s="199" t="s">
        <v>2042</v>
      </c>
      <c r="N2003" s="158" t="s">
        <v>149</v>
      </c>
      <c r="O2003" s="199"/>
    </row>
    <row r="2004" spans="1:15" ht="15" customHeight="1">
      <c r="A2004" s="199"/>
      <c r="B2004" s="199" t="s">
        <v>1528</v>
      </c>
      <c r="C2004" s="158" t="s">
        <v>328</v>
      </c>
      <c r="D2004" s="158" t="s">
        <v>55</v>
      </c>
      <c r="E2004" s="199" t="s">
        <v>2029</v>
      </c>
      <c r="F2004" s="199">
        <v>52</v>
      </c>
      <c r="G2004" s="199">
        <v>52</v>
      </c>
      <c r="H2004" s="199">
        <v>1</v>
      </c>
      <c r="I2004" s="199" t="s">
        <v>330</v>
      </c>
      <c r="J2004" s="200" t="s">
        <v>18</v>
      </c>
      <c r="K2004" s="199" t="s">
        <v>2052</v>
      </c>
      <c r="L2004" s="199">
        <v>22</v>
      </c>
      <c r="M2004" s="199" t="s">
        <v>2042</v>
      </c>
      <c r="N2004" s="158" t="s">
        <v>149</v>
      </c>
      <c r="O2004" s="199"/>
    </row>
    <row r="2005" spans="1:15" ht="15" customHeight="1">
      <c r="A2005" s="199"/>
      <c r="B2005" s="199" t="s">
        <v>1529</v>
      </c>
      <c r="C2005" s="158" t="s">
        <v>46</v>
      </c>
      <c r="D2005" s="158" t="s">
        <v>23</v>
      </c>
      <c r="E2005" s="199" t="s">
        <v>2027</v>
      </c>
      <c r="F2005" s="199">
        <v>80</v>
      </c>
      <c r="G2005" s="199">
        <v>80</v>
      </c>
      <c r="H2005" s="199">
        <v>1</v>
      </c>
      <c r="I2005" s="199" t="s">
        <v>330</v>
      </c>
      <c r="J2005" s="199" t="s">
        <v>12</v>
      </c>
      <c r="K2005" s="199" t="s">
        <v>2058</v>
      </c>
      <c r="L2005" s="199">
        <v>0</v>
      </c>
      <c r="M2005" s="199" t="s">
        <v>1058</v>
      </c>
      <c r="N2005" s="158" t="s">
        <v>25</v>
      </c>
      <c r="O2005" s="199"/>
    </row>
    <row r="2006" spans="1:15" ht="15" customHeight="1">
      <c r="A2006" s="199"/>
      <c r="B2006" s="199" t="s">
        <v>1530</v>
      </c>
      <c r="C2006" s="158" t="s">
        <v>46</v>
      </c>
      <c r="D2006" s="158" t="s">
        <v>23</v>
      </c>
      <c r="E2006" s="199" t="s">
        <v>2027</v>
      </c>
      <c r="F2006" s="199">
        <v>106</v>
      </c>
      <c r="G2006" s="199">
        <v>106</v>
      </c>
      <c r="H2006" s="199">
        <v>1</v>
      </c>
      <c r="I2006" s="199" t="s">
        <v>330</v>
      </c>
      <c r="J2006" s="199" t="s">
        <v>12</v>
      </c>
      <c r="K2006" s="199" t="s">
        <v>1203</v>
      </c>
      <c r="L2006" s="199">
        <v>0</v>
      </c>
      <c r="M2006" s="199" t="s">
        <v>1058</v>
      </c>
      <c r="N2006" s="158" t="s">
        <v>25</v>
      </c>
      <c r="O2006" s="199"/>
    </row>
    <row r="2007" spans="1:15" ht="15" customHeight="1">
      <c r="A2007" s="199"/>
      <c r="B2007" s="199" t="s">
        <v>1531</v>
      </c>
      <c r="C2007" s="158" t="s">
        <v>339</v>
      </c>
      <c r="D2007" s="158" t="s">
        <v>55</v>
      </c>
      <c r="E2007" s="199" t="s">
        <v>2027</v>
      </c>
      <c r="F2007" s="199">
        <v>32</v>
      </c>
      <c r="G2007" s="199">
        <v>32</v>
      </c>
      <c r="H2007" s="199">
        <v>1</v>
      </c>
      <c r="I2007" s="199" t="s">
        <v>330</v>
      </c>
      <c r="J2007" s="199" t="s">
        <v>67</v>
      </c>
      <c r="K2007" s="199" t="s">
        <v>2048</v>
      </c>
      <c r="L2007" s="199">
        <v>9</v>
      </c>
      <c r="M2007" s="199" t="s">
        <v>1046</v>
      </c>
      <c r="N2007" s="158" t="s">
        <v>25</v>
      </c>
      <c r="O2007" s="199"/>
    </row>
    <row r="2008" spans="1:15" ht="15" customHeight="1">
      <c r="A2008" s="199"/>
      <c r="B2008" s="199" t="s">
        <v>1532</v>
      </c>
      <c r="C2008" s="158" t="s">
        <v>49</v>
      </c>
      <c r="D2008" s="158" t="s">
        <v>23</v>
      </c>
      <c r="E2008" s="199" t="s">
        <v>2025</v>
      </c>
      <c r="F2008" s="199">
        <v>118</v>
      </c>
      <c r="G2008" s="199">
        <v>118</v>
      </c>
      <c r="H2008" s="199">
        <v>1</v>
      </c>
      <c r="I2008" s="199" t="s">
        <v>330</v>
      </c>
      <c r="J2008" s="199" t="s">
        <v>12</v>
      </c>
      <c r="K2008" s="199" t="s">
        <v>2045</v>
      </c>
      <c r="L2008" s="199">
        <v>24</v>
      </c>
      <c r="M2008" s="199" t="s">
        <v>1038</v>
      </c>
      <c r="N2008" s="158" t="s">
        <v>25</v>
      </c>
      <c r="O2008" s="199"/>
    </row>
    <row r="2009" spans="1:15" ht="15" customHeight="1">
      <c r="A2009" s="199"/>
      <c r="B2009" s="199" t="s">
        <v>1533</v>
      </c>
      <c r="C2009" s="158" t="s">
        <v>49</v>
      </c>
      <c r="D2009" s="158" t="s">
        <v>23</v>
      </c>
      <c r="E2009" s="199" t="s">
        <v>2025</v>
      </c>
      <c r="F2009" s="199">
        <v>120</v>
      </c>
      <c r="G2009" s="199">
        <v>120</v>
      </c>
      <c r="H2009" s="199">
        <v>1</v>
      </c>
      <c r="I2009" s="199" t="s">
        <v>330</v>
      </c>
      <c r="J2009" s="199" t="s">
        <v>12</v>
      </c>
      <c r="K2009" s="199" t="s">
        <v>2045</v>
      </c>
      <c r="L2009" s="199">
        <v>24</v>
      </c>
      <c r="M2009" s="199" t="s">
        <v>1038</v>
      </c>
      <c r="N2009" s="158" t="s">
        <v>25</v>
      </c>
      <c r="O2009" s="199"/>
    </row>
    <row r="2010" spans="1:15" ht="15" customHeight="1">
      <c r="A2010" s="199"/>
      <c r="B2010" s="199" t="s">
        <v>1534</v>
      </c>
      <c r="C2010" s="158" t="s">
        <v>62</v>
      </c>
      <c r="D2010" s="158" t="s">
        <v>55</v>
      </c>
      <c r="E2010" s="199" t="s">
        <v>2025</v>
      </c>
      <c r="F2010" s="199">
        <v>370</v>
      </c>
      <c r="G2010" s="199">
        <v>370</v>
      </c>
      <c r="H2010" s="199">
        <v>1</v>
      </c>
      <c r="I2010" s="199" t="s">
        <v>330</v>
      </c>
      <c r="J2010" s="199" t="s">
        <v>108</v>
      </c>
      <c r="K2010" s="199" t="s">
        <v>2059</v>
      </c>
      <c r="L2010" s="199">
        <v>45</v>
      </c>
      <c r="M2010" s="199" t="s">
        <v>1033</v>
      </c>
      <c r="N2010" s="158" t="s">
        <v>149</v>
      </c>
      <c r="O2010" s="199"/>
    </row>
    <row r="2011" spans="1:15" ht="15" customHeight="1">
      <c r="A2011" s="199"/>
      <c r="B2011" s="199" t="s">
        <v>1536</v>
      </c>
      <c r="C2011" s="158" t="s">
        <v>62</v>
      </c>
      <c r="D2011" s="158" t="s">
        <v>55</v>
      </c>
      <c r="E2011" s="199" t="s">
        <v>2025</v>
      </c>
      <c r="F2011" s="199">
        <v>466</v>
      </c>
      <c r="G2011" s="199">
        <v>466</v>
      </c>
      <c r="H2011" s="199">
        <v>1</v>
      </c>
      <c r="I2011" s="199" t="s">
        <v>330</v>
      </c>
      <c r="J2011" s="199" t="s">
        <v>108</v>
      </c>
      <c r="K2011" s="199" t="s">
        <v>1208</v>
      </c>
      <c r="L2011" s="199">
        <v>50</v>
      </c>
      <c r="M2011" s="199" t="s">
        <v>1033</v>
      </c>
      <c r="N2011" s="158" t="s">
        <v>149</v>
      </c>
      <c r="O2011" s="199"/>
    </row>
    <row r="2012" spans="1:15" ht="15" customHeight="1">
      <c r="A2012" s="199"/>
      <c r="B2012" s="199" t="s">
        <v>1537</v>
      </c>
      <c r="C2012" s="158" t="s">
        <v>69</v>
      </c>
      <c r="D2012" s="158" t="s">
        <v>23</v>
      </c>
      <c r="E2012" s="199" t="s">
        <v>2027</v>
      </c>
      <c r="F2012" s="199">
        <v>106</v>
      </c>
      <c r="G2012" s="199">
        <v>106</v>
      </c>
      <c r="H2012" s="199">
        <v>1</v>
      </c>
      <c r="I2012" s="199" t="s">
        <v>330</v>
      </c>
      <c r="J2012" s="199" t="s">
        <v>12</v>
      </c>
      <c r="K2012" s="199" t="s">
        <v>1212</v>
      </c>
      <c r="L2012" s="199">
        <v>16</v>
      </c>
      <c r="M2012" s="199" t="s">
        <v>1155</v>
      </c>
      <c r="N2012" s="158" t="s">
        <v>25</v>
      </c>
      <c r="O2012" s="199"/>
    </row>
    <row r="2013" spans="1:15" ht="15" customHeight="1">
      <c r="A2013" s="199"/>
      <c r="B2013" s="199" t="s">
        <v>1538</v>
      </c>
      <c r="C2013" s="158" t="s">
        <v>22</v>
      </c>
      <c r="D2013" s="158" t="s">
        <v>23</v>
      </c>
      <c r="E2013" s="199" t="s">
        <v>2025</v>
      </c>
      <c r="F2013" s="199">
        <v>314</v>
      </c>
      <c r="G2013" s="199">
        <v>314</v>
      </c>
      <c r="H2013" s="199">
        <v>1</v>
      </c>
      <c r="I2013" s="199" t="s">
        <v>330</v>
      </c>
      <c r="J2013" s="199" t="s">
        <v>12</v>
      </c>
      <c r="K2013" s="199" t="s">
        <v>1207</v>
      </c>
      <c r="L2013" s="199">
        <v>30</v>
      </c>
      <c r="M2013" s="199" t="s">
        <v>1046</v>
      </c>
      <c r="N2013" s="158" t="s">
        <v>25</v>
      </c>
      <c r="O2013" s="199"/>
    </row>
    <row r="2014" spans="1:15" ht="15" customHeight="1">
      <c r="A2014" s="199"/>
      <c r="B2014" s="199" t="s">
        <v>1539</v>
      </c>
      <c r="C2014" s="158" t="s">
        <v>340</v>
      </c>
      <c r="D2014" s="158" t="s">
        <v>55</v>
      </c>
      <c r="E2014" s="199" t="s">
        <v>2027</v>
      </c>
      <c r="F2014" s="199">
        <v>350</v>
      </c>
      <c r="G2014" s="199">
        <v>350</v>
      </c>
      <c r="H2014" s="199">
        <v>1</v>
      </c>
      <c r="I2014" s="199" t="s">
        <v>330</v>
      </c>
      <c r="J2014" s="199" t="s">
        <v>12</v>
      </c>
      <c r="K2014" s="199" t="s">
        <v>1202</v>
      </c>
      <c r="L2014" s="199">
        <v>0</v>
      </c>
      <c r="M2014" s="199" t="s">
        <v>1038</v>
      </c>
      <c r="N2014" s="158" t="s">
        <v>25</v>
      </c>
      <c r="O2014" s="199"/>
    </row>
    <row r="2015" spans="1:15" ht="15" customHeight="1">
      <c r="A2015" s="199"/>
      <c r="B2015" s="199" t="s">
        <v>1540</v>
      </c>
      <c r="C2015" s="158" t="s">
        <v>22</v>
      </c>
      <c r="D2015" s="158" t="s">
        <v>55</v>
      </c>
      <c r="E2015" s="199" t="s">
        <v>2027</v>
      </c>
      <c r="F2015" s="199">
        <v>310</v>
      </c>
      <c r="G2015" s="199">
        <v>310</v>
      </c>
      <c r="H2015" s="199">
        <v>1</v>
      </c>
      <c r="I2015" s="199" t="s">
        <v>330</v>
      </c>
      <c r="J2015" s="199" t="s">
        <v>12</v>
      </c>
      <c r="K2015" s="204">
        <v>46306</v>
      </c>
      <c r="L2015" s="199">
        <v>22</v>
      </c>
      <c r="M2015" s="199" t="s">
        <v>2042</v>
      </c>
      <c r="N2015" s="158" t="s">
        <v>25</v>
      </c>
      <c r="O2015" s="199"/>
    </row>
    <row r="2016" spans="1:15" ht="15" customHeight="1">
      <c r="A2016" s="199"/>
      <c r="B2016" s="199" t="s">
        <v>1541</v>
      </c>
      <c r="C2016" s="158" t="s">
        <v>22</v>
      </c>
      <c r="D2016" s="158" t="s">
        <v>55</v>
      </c>
      <c r="E2016" s="199" t="s">
        <v>2027</v>
      </c>
      <c r="F2016" s="199">
        <v>200</v>
      </c>
      <c r="G2016" s="199">
        <v>200</v>
      </c>
      <c r="H2016" s="199">
        <v>1</v>
      </c>
      <c r="I2016" s="199" t="s">
        <v>330</v>
      </c>
      <c r="J2016" s="199" t="s">
        <v>12</v>
      </c>
      <c r="K2016" s="204">
        <v>46085</v>
      </c>
      <c r="L2016" s="199">
        <v>20</v>
      </c>
      <c r="M2016" s="199" t="s">
        <v>2042</v>
      </c>
      <c r="N2016" s="158" t="s">
        <v>25</v>
      </c>
      <c r="O2016" s="199"/>
    </row>
    <row r="2017" spans="1:15" ht="15" customHeight="1">
      <c r="A2017" s="199"/>
      <c r="B2017" s="199" t="s">
        <v>1542</v>
      </c>
      <c r="C2017" s="158" t="s">
        <v>22</v>
      </c>
      <c r="D2017" s="158" t="s">
        <v>55</v>
      </c>
      <c r="E2017" s="199" t="s">
        <v>2027</v>
      </c>
      <c r="F2017" s="199">
        <v>272</v>
      </c>
      <c r="G2017" s="199">
        <v>272</v>
      </c>
      <c r="H2017" s="199">
        <v>1</v>
      </c>
      <c r="I2017" s="199" t="s">
        <v>330</v>
      </c>
      <c r="J2017" s="199" t="s">
        <v>12</v>
      </c>
      <c r="K2017" s="204">
        <v>46243</v>
      </c>
      <c r="L2017" s="199">
        <v>22</v>
      </c>
      <c r="M2017" s="199" t="s">
        <v>2042</v>
      </c>
      <c r="N2017" s="158" t="s">
        <v>25</v>
      </c>
      <c r="O2017" s="199"/>
    </row>
    <row r="2018" spans="1:15" ht="15" customHeight="1">
      <c r="A2018" s="199"/>
      <c r="B2018" s="199" t="s">
        <v>1543</v>
      </c>
      <c r="C2018" s="158" t="s">
        <v>64</v>
      </c>
      <c r="D2018" s="158" t="s">
        <v>55</v>
      </c>
      <c r="E2018" s="199" t="s">
        <v>2027</v>
      </c>
      <c r="F2018" s="199">
        <v>148</v>
      </c>
      <c r="G2018" s="199">
        <v>148</v>
      </c>
      <c r="H2018" s="199">
        <v>1</v>
      </c>
      <c r="I2018" s="199" t="s">
        <v>330</v>
      </c>
      <c r="J2018" s="200" t="s">
        <v>18</v>
      </c>
      <c r="K2018" s="204">
        <v>46338</v>
      </c>
      <c r="L2018" s="199">
        <v>28</v>
      </c>
      <c r="M2018" s="199" t="s">
        <v>1064</v>
      </c>
      <c r="N2018" s="158" t="s">
        <v>25</v>
      </c>
      <c r="O2018" s="199"/>
    </row>
    <row r="2019" spans="1:15" ht="15" customHeight="1">
      <c r="A2019" s="199"/>
      <c r="B2019" s="199" t="s">
        <v>1544</v>
      </c>
      <c r="C2019" s="158" t="s">
        <v>22</v>
      </c>
      <c r="D2019" s="158" t="s">
        <v>23</v>
      </c>
      <c r="E2019" s="199" t="s">
        <v>2027</v>
      </c>
      <c r="F2019" s="199">
        <v>184</v>
      </c>
      <c r="G2019" s="199">
        <v>184</v>
      </c>
      <c r="H2019" s="199">
        <v>1</v>
      </c>
      <c r="I2019" s="199" t="s">
        <v>330</v>
      </c>
      <c r="J2019" s="200" t="s">
        <v>18</v>
      </c>
      <c r="K2019" s="204">
        <v>46211</v>
      </c>
      <c r="L2019" s="199">
        <v>28</v>
      </c>
      <c r="M2019" s="199" t="s">
        <v>2042</v>
      </c>
      <c r="N2019" s="158" t="s">
        <v>25</v>
      </c>
      <c r="O2019" s="199"/>
    </row>
    <row r="2020" spans="1:15" ht="15" customHeight="1">
      <c r="A2020" s="199"/>
      <c r="B2020" s="199" t="s">
        <v>1545</v>
      </c>
      <c r="C2020" s="158" t="s">
        <v>22</v>
      </c>
      <c r="D2020" s="158" t="s">
        <v>23</v>
      </c>
      <c r="E2020" s="199" t="s">
        <v>2025</v>
      </c>
      <c r="F2020" s="199">
        <v>64</v>
      </c>
      <c r="G2020" s="199">
        <v>64</v>
      </c>
      <c r="H2020" s="199">
        <v>1</v>
      </c>
      <c r="I2020" s="199" t="s">
        <v>330</v>
      </c>
      <c r="J2020" s="200" t="s">
        <v>18</v>
      </c>
      <c r="K2020" s="199" t="s">
        <v>2041</v>
      </c>
      <c r="L2020" s="199">
        <v>0</v>
      </c>
      <c r="M2020" s="199" t="s">
        <v>1073</v>
      </c>
      <c r="N2020" s="158" t="s">
        <v>25</v>
      </c>
      <c r="O2020" s="199"/>
    </row>
    <row r="2021" spans="1:15" ht="15" customHeight="1">
      <c r="A2021" s="199"/>
      <c r="B2021" s="199" t="s">
        <v>1546</v>
      </c>
      <c r="C2021" s="158" t="s">
        <v>46</v>
      </c>
      <c r="D2021" s="158" t="s">
        <v>55</v>
      </c>
      <c r="E2021" s="199" t="s">
        <v>2027</v>
      </c>
      <c r="F2021" s="199">
        <v>98</v>
      </c>
      <c r="G2021" s="199">
        <v>98</v>
      </c>
      <c r="H2021" s="199">
        <v>1</v>
      </c>
      <c r="I2021" s="199" t="s">
        <v>330</v>
      </c>
      <c r="J2021" s="199" t="s">
        <v>12</v>
      </c>
      <c r="K2021" s="204">
        <v>46369</v>
      </c>
      <c r="L2021" s="199">
        <v>18</v>
      </c>
      <c r="M2021" s="199" t="s">
        <v>1048</v>
      </c>
      <c r="N2021" s="158" t="s">
        <v>25</v>
      </c>
      <c r="O2021" s="199"/>
    </row>
    <row r="2022" spans="1:15" ht="15" customHeight="1">
      <c r="A2022" s="199"/>
      <c r="B2022" s="199" t="s">
        <v>1547</v>
      </c>
      <c r="C2022" s="158" t="s">
        <v>171</v>
      </c>
      <c r="D2022" s="158" t="s">
        <v>55</v>
      </c>
      <c r="E2022" s="199" t="s">
        <v>2027</v>
      </c>
      <c r="F2022" s="199">
        <v>78</v>
      </c>
      <c r="G2022" s="199">
        <v>78</v>
      </c>
      <c r="H2022" s="199">
        <v>1</v>
      </c>
      <c r="I2022" s="199" t="s">
        <v>330</v>
      </c>
      <c r="J2022" s="200" t="s">
        <v>18</v>
      </c>
      <c r="K2022" s="199" t="s">
        <v>1209</v>
      </c>
      <c r="L2022" s="199">
        <v>24</v>
      </c>
      <c r="M2022" s="199" t="s">
        <v>1064</v>
      </c>
      <c r="N2022" s="158" t="s">
        <v>36</v>
      </c>
      <c r="O2022" s="199"/>
    </row>
    <row r="2023" spans="1:15" ht="15" customHeight="1">
      <c r="A2023" s="199"/>
      <c r="B2023" s="199" t="s">
        <v>1548</v>
      </c>
      <c r="C2023" s="158" t="s">
        <v>335</v>
      </c>
      <c r="D2023" s="158" t="s">
        <v>23</v>
      </c>
      <c r="E2023" s="199" t="s">
        <v>2027</v>
      </c>
      <c r="F2023" s="199">
        <v>304</v>
      </c>
      <c r="G2023" s="199">
        <v>304</v>
      </c>
      <c r="H2023" s="199">
        <v>1</v>
      </c>
      <c r="I2023" s="199" t="s">
        <v>330</v>
      </c>
      <c r="J2023" s="199" t="s">
        <v>12</v>
      </c>
      <c r="K2023" s="204">
        <v>46148</v>
      </c>
      <c r="L2023" s="199">
        <v>28</v>
      </c>
      <c r="M2023" s="199" t="s">
        <v>1038</v>
      </c>
      <c r="N2023" s="158" t="s">
        <v>25</v>
      </c>
      <c r="O2023" s="199"/>
    </row>
    <row r="2024" spans="1:15" ht="15" customHeight="1">
      <c r="A2024" s="199"/>
      <c r="B2024" s="199" t="s">
        <v>1549</v>
      </c>
      <c r="C2024" s="158" t="s">
        <v>154</v>
      </c>
      <c r="D2024" s="158" t="s">
        <v>23</v>
      </c>
      <c r="E2024" s="199" t="s">
        <v>2026</v>
      </c>
      <c r="F2024" s="199">
        <v>222</v>
      </c>
      <c r="G2024" s="199">
        <v>222</v>
      </c>
      <c r="H2024" s="199">
        <v>1</v>
      </c>
      <c r="I2024" s="199" t="s">
        <v>330</v>
      </c>
      <c r="J2024" s="199" t="s">
        <v>12</v>
      </c>
      <c r="K2024" s="199" t="s">
        <v>2043</v>
      </c>
      <c r="L2024" s="199">
        <v>30</v>
      </c>
      <c r="M2024" s="199" t="s">
        <v>1040</v>
      </c>
      <c r="N2024" s="158" t="s">
        <v>25</v>
      </c>
      <c r="O2024" s="199"/>
    </row>
    <row r="2025" spans="1:15" ht="15" customHeight="1">
      <c r="A2025" s="199"/>
      <c r="B2025" s="199" t="s">
        <v>1550</v>
      </c>
      <c r="C2025" s="158" t="s">
        <v>46</v>
      </c>
      <c r="D2025" s="158" t="s">
        <v>55</v>
      </c>
      <c r="E2025" s="199" t="s">
        <v>2027</v>
      </c>
      <c r="F2025" s="199">
        <v>46</v>
      </c>
      <c r="G2025" s="199">
        <v>46</v>
      </c>
      <c r="H2025" s="199">
        <v>1</v>
      </c>
      <c r="I2025" s="199" t="s">
        <v>330</v>
      </c>
      <c r="J2025" s="199" t="s">
        <v>12</v>
      </c>
      <c r="K2025" s="199" t="s">
        <v>2044</v>
      </c>
      <c r="L2025" s="199">
        <v>10</v>
      </c>
      <c r="M2025" s="199" t="s">
        <v>1046</v>
      </c>
      <c r="N2025" s="158" t="s">
        <v>25</v>
      </c>
      <c r="O2025" s="199"/>
    </row>
    <row r="2026" spans="1:15" ht="15" customHeight="1">
      <c r="A2026" s="199"/>
      <c r="B2026" s="199" t="s">
        <v>1551</v>
      </c>
      <c r="C2026" s="158" t="s">
        <v>332</v>
      </c>
      <c r="D2026" s="158" t="s">
        <v>23</v>
      </c>
      <c r="E2026" s="199" t="s">
        <v>2026</v>
      </c>
      <c r="F2026" s="199">
        <v>48</v>
      </c>
      <c r="G2026" s="199">
        <v>48</v>
      </c>
      <c r="H2026" s="199">
        <v>1</v>
      </c>
      <c r="I2026" s="199" t="s">
        <v>330</v>
      </c>
      <c r="J2026" s="200" t="s">
        <v>18</v>
      </c>
      <c r="K2026" s="199" t="s">
        <v>2049</v>
      </c>
      <c r="L2026" s="199">
        <v>10</v>
      </c>
      <c r="M2026" s="199" t="s">
        <v>1046</v>
      </c>
      <c r="N2026" s="158" t="s">
        <v>25</v>
      </c>
      <c r="O2026" s="199"/>
    </row>
    <row r="2027" spans="1:15" ht="15" customHeight="1">
      <c r="A2027" s="199"/>
      <c r="B2027" s="199" t="s">
        <v>1552</v>
      </c>
      <c r="C2027" s="158" t="s">
        <v>64</v>
      </c>
      <c r="D2027" s="158" t="s">
        <v>55</v>
      </c>
      <c r="E2027" s="199" t="s">
        <v>2027</v>
      </c>
      <c r="F2027" s="199">
        <v>134</v>
      </c>
      <c r="G2027" s="199">
        <v>134</v>
      </c>
      <c r="H2027" s="199">
        <v>1</v>
      </c>
      <c r="I2027" s="199" t="s">
        <v>330</v>
      </c>
      <c r="J2027" s="199" t="s">
        <v>12</v>
      </c>
      <c r="K2027" s="199" t="s">
        <v>2048</v>
      </c>
      <c r="L2027" s="199">
        <v>20</v>
      </c>
      <c r="M2027" s="199" t="s">
        <v>1052</v>
      </c>
      <c r="N2027" s="158" t="s">
        <v>25</v>
      </c>
      <c r="O2027" s="199"/>
    </row>
    <row r="2028" spans="1:15" ht="15" customHeight="1">
      <c r="A2028" s="199"/>
      <c r="B2028" s="199" t="s">
        <v>1553</v>
      </c>
      <c r="C2028" s="158" t="s">
        <v>69</v>
      </c>
      <c r="D2028" s="158" t="s">
        <v>23</v>
      </c>
      <c r="E2028" s="199" t="s">
        <v>2027</v>
      </c>
      <c r="F2028" s="199">
        <v>284</v>
      </c>
      <c r="G2028" s="199">
        <v>284</v>
      </c>
      <c r="H2028" s="199">
        <v>1</v>
      </c>
      <c r="I2028" s="199" t="s">
        <v>330</v>
      </c>
      <c r="J2028" s="199" t="s">
        <v>12</v>
      </c>
      <c r="K2028" s="199" t="s">
        <v>2058</v>
      </c>
      <c r="L2028" s="199">
        <v>24</v>
      </c>
      <c r="M2028" s="199" t="s">
        <v>1033</v>
      </c>
      <c r="N2028" s="158" t="s">
        <v>25</v>
      </c>
      <c r="O2028" s="199"/>
    </row>
    <row r="2029" spans="1:15" ht="15" customHeight="1">
      <c r="A2029" s="199"/>
      <c r="B2029" s="199" t="s">
        <v>1554</v>
      </c>
      <c r="C2029" s="158" t="s">
        <v>183</v>
      </c>
      <c r="D2029" s="158" t="s">
        <v>23</v>
      </c>
      <c r="E2029" s="199" t="s">
        <v>2027</v>
      </c>
      <c r="F2029" s="199">
        <v>222</v>
      </c>
      <c r="G2029" s="199">
        <v>222</v>
      </c>
      <c r="H2029" s="199">
        <v>1</v>
      </c>
      <c r="I2029" s="199" t="s">
        <v>330</v>
      </c>
      <c r="J2029" s="199" t="s">
        <v>12</v>
      </c>
      <c r="K2029" s="199" t="s">
        <v>2044</v>
      </c>
      <c r="L2029" s="199">
        <v>30</v>
      </c>
      <c r="M2029" s="199" t="s">
        <v>1038</v>
      </c>
      <c r="N2029" s="158" t="s">
        <v>25</v>
      </c>
      <c r="O2029" s="199"/>
    </row>
    <row r="2030" spans="1:15" ht="15" customHeight="1">
      <c r="A2030" s="199"/>
      <c r="B2030" s="199" t="s">
        <v>1555</v>
      </c>
      <c r="C2030" s="158" t="s">
        <v>341</v>
      </c>
      <c r="D2030" s="158" t="s">
        <v>23</v>
      </c>
      <c r="E2030" s="199" t="s">
        <v>2025</v>
      </c>
      <c r="F2030" s="199">
        <v>96</v>
      </c>
      <c r="G2030" s="199">
        <v>96</v>
      </c>
      <c r="H2030" s="199">
        <v>1</v>
      </c>
      <c r="I2030" s="199" t="s">
        <v>330</v>
      </c>
      <c r="J2030" s="200" t="s">
        <v>18</v>
      </c>
      <c r="K2030" s="199" t="s">
        <v>2049</v>
      </c>
      <c r="L2030" s="199">
        <v>14</v>
      </c>
      <c r="M2030" s="199" t="s">
        <v>1038</v>
      </c>
      <c r="N2030" s="158" t="s">
        <v>25</v>
      </c>
      <c r="O2030" s="199"/>
    </row>
    <row r="2031" spans="1:15" ht="15" customHeight="1">
      <c r="A2031" s="199"/>
      <c r="B2031" s="199" t="s">
        <v>1556</v>
      </c>
      <c r="C2031" s="158" t="s">
        <v>69</v>
      </c>
      <c r="D2031" s="158" t="s">
        <v>23</v>
      </c>
      <c r="E2031" s="199" t="s">
        <v>2027</v>
      </c>
      <c r="F2031" s="199">
        <v>232</v>
      </c>
      <c r="G2031" s="199">
        <v>232</v>
      </c>
      <c r="H2031" s="199">
        <v>1</v>
      </c>
      <c r="I2031" s="199" t="s">
        <v>330</v>
      </c>
      <c r="J2031" s="199" t="s">
        <v>12</v>
      </c>
      <c r="K2031" s="199" t="s">
        <v>1209</v>
      </c>
      <c r="L2031" s="199">
        <v>22</v>
      </c>
      <c r="M2031" s="199" t="s">
        <v>1033</v>
      </c>
      <c r="N2031" s="158" t="s">
        <v>25</v>
      </c>
      <c r="O2031" s="199"/>
    </row>
    <row r="2032" spans="1:15" ht="15" customHeight="1">
      <c r="A2032" s="199"/>
      <c r="B2032" s="199" t="s">
        <v>1557</v>
      </c>
      <c r="C2032" s="158" t="s">
        <v>114</v>
      </c>
      <c r="D2032" s="158" t="s">
        <v>55</v>
      </c>
      <c r="E2032" s="199" t="s">
        <v>2027</v>
      </c>
      <c r="F2032" s="199">
        <v>54</v>
      </c>
      <c r="G2032" s="199">
        <v>54</v>
      </c>
      <c r="H2032" s="199">
        <v>1</v>
      </c>
      <c r="I2032" s="199" t="s">
        <v>330</v>
      </c>
      <c r="J2032" s="199" t="s">
        <v>12</v>
      </c>
      <c r="K2032" s="199" t="s">
        <v>1208</v>
      </c>
      <c r="L2032" s="199">
        <v>0</v>
      </c>
      <c r="M2032" s="199" t="s">
        <v>1033</v>
      </c>
      <c r="N2032" s="158" t="s">
        <v>25</v>
      </c>
      <c r="O2032" s="199"/>
    </row>
    <row r="2033" spans="1:15" ht="15" customHeight="1">
      <c r="A2033" s="199"/>
      <c r="B2033" s="199" t="s">
        <v>1558</v>
      </c>
      <c r="C2033" s="158" t="s">
        <v>49</v>
      </c>
      <c r="D2033" s="158" t="s">
        <v>55</v>
      </c>
      <c r="E2033" s="199" t="s">
        <v>2025</v>
      </c>
      <c r="F2033" s="199">
        <v>130</v>
      </c>
      <c r="G2033" s="199">
        <v>130</v>
      </c>
      <c r="H2033" s="199">
        <v>1</v>
      </c>
      <c r="I2033" s="199" t="s">
        <v>330</v>
      </c>
      <c r="J2033" s="199" t="s">
        <v>12</v>
      </c>
      <c r="K2033" s="199" t="s">
        <v>1208</v>
      </c>
      <c r="L2033" s="199">
        <v>0</v>
      </c>
      <c r="M2033" s="199" t="s">
        <v>1053</v>
      </c>
      <c r="N2033" s="158" t="s">
        <v>25</v>
      </c>
      <c r="O2033" s="199"/>
    </row>
    <row r="2034" spans="1:15" ht="15" customHeight="1">
      <c r="A2034" s="199"/>
      <c r="B2034" s="199" t="s">
        <v>1559</v>
      </c>
      <c r="C2034" s="158" t="s">
        <v>49</v>
      </c>
      <c r="D2034" s="158" t="s">
        <v>55</v>
      </c>
      <c r="E2034" s="199" t="s">
        <v>2025</v>
      </c>
      <c r="F2034" s="199">
        <v>148</v>
      </c>
      <c r="G2034" s="199">
        <v>148</v>
      </c>
      <c r="H2034" s="199">
        <v>1</v>
      </c>
      <c r="I2034" s="199" t="s">
        <v>330</v>
      </c>
      <c r="J2034" s="199" t="s">
        <v>12</v>
      </c>
      <c r="K2034" s="199" t="s">
        <v>1202</v>
      </c>
      <c r="L2034" s="199">
        <v>28</v>
      </c>
      <c r="M2034" s="199" t="s">
        <v>1053</v>
      </c>
      <c r="N2034" s="158" t="s">
        <v>25</v>
      </c>
      <c r="O2034" s="199"/>
    </row>
    <row r="2035" spans="1:15" ht="15" customHeight="1">
      <c r="A2035" s="199"/>
      <c r="B2035" s="199" t="s">
        <v>1560</v>
      </c>
      <c r="C2035" s="158" t="s">
        <v>46</v>
      </c>
      <c r="D2035" s="158" t="s">
        <v>23</v>
      </c>
      <c r="E2035" s="199" t="s">
        <v>2027</v>
      </c>
      <c r="F2035" s="199">
        <v>66</v>
      </c>
      <c r="G2035" s="199">
        <v>66</v>
      </c>
      <c r="H2035" s="199">
        <v>1</v>
      </c>
      <c r="I2035" s="199" t="s">
        <v>330</v>
      </c>
      <c r="J2035" s="199" t="s">
        <v>12</v>
      </c>
      <c r="K2035" s="199" t="s">
        <v>2043</v>
      </c>
      <c r="L2035" s="199">
        <v>8</v>
      </c>
      <c r="M2035" s="199" t="s">
        <v>1048</v>
      </c>
      <c r="N2035" s="158" t="s">
        <v>25</v>
      </c>
      <c r="O2035" s="199"/>
    </row>
    <row r="2036" spans="1:15" ht="15" customHeight="1">
      <c r="A2036" s="199"/>
      <c r="B2036" s="199" t="s">
        <v>1561</v>
      </c>
      <c r="C2036" s="158" t="s">
        <v>64</v>
      </c>
      <c r="D2036" s="158" t="s">
        <v>55</v>
      </c>
      <c r="E2036" s="199" t="s">
        <v>2027</v>
      </c>
      <c r="F2036" s="199">
        <v>340</v>
      </c>
      <c r="G2036" s="199">
        <v>340</v>
      </c>
      <c r="H2036" s="199">
        <v>1</v>
      </c>
      <c r="I2036" s="199" t="s">
        <v>330</v>
      </c>
      <c r="J2036" s="200" t="s">
        <v>18</v>
      </c>
      <c r="K2036" s="199" t="s">
        <v>2061</v>
      </c>
      <c r="L2036" s="199">
        <v>0</v>
      </c>
      <c r="M2036" s="199" t="s">
        <v>1195</v>
      </c>
      <c r="N2036" s="158" t="s">
        <v>36</v>
      </c>
      <c r="O2036" s="199"/>
    </row>
    <row r="2037" spans="1:15" ht="15" customHeight="1">
      <c r="A2037" s="199"/>
      <c r="B2037" s="199" t="s">
        <v>1562</v>
      </c>
      <c r="C2037" s="158" t="s">
        <v>64</v>
      </c>
      <c r="D2037" s="158" t="s">
        <v>55</v>
      </c>
      <c r="E2037" s="199" t="s">
        <v>2027</v>
      </c>
      <c r="F2037" s="199">
        <v>140</v>
      </c>
      <c r="G2037" s="199">
        <v>140</v>
      </c>
      <c r="H2037" s="199">
        <v>1</v>
      </c>
      <c r="I2037" s="199" t="s">
        <v>330</v>
      </c>
      <c r="J2037" s="200" t="s">
        <v>18</v>
      </c>
      <c r="K2037" s="199" t="s">
        <v>2052</v>
      </c>
      <c r="L2037" s="199">
        <v>36</v>
      </c>
      <c r="M2037" s="199" t="s">
        <v>1048</v>
      </c>
      <c r="N2037" s="158" t="s">
        <v>36</v>
      </c>
      <c r="O2037" s="199"/>
    </row>
    <row r="2038" spans="1:15" ht="15" customHeight="1">
      <c r="A2038" s="199"/>
      <c r="B2038" s="199" t="s">
        <v>1563</v>
      </c>
      <c r="C2038" s="158" t="s">
        <v>342</v>
      </c>
      <c r="D2038" s="158" t="s">
        <v>55</v>
      </c>
      <c r="E2038" s="199" t="s">
        <v>2029</v>
      </c>
      <c r="F2038" s="199">
        <v>42</v>
      </c>
      <c r="G2038" s="199">
        <v>42</v>
      </c>
      <c r="H2038" s="199">
        <v>1</v>
      </c>
      <c r="I2038" s="199" t="s">
        <v>330</v>
      </c>
      <c r="J2038" s="200" t="s">
        <v>18</v>
      </c>
      <c r="K2038" s="199" t="s">
        <v>2046</v>
      </c>
      <c r="L2038" s="199">
        <v>22</v>
      </c>
      <c r="M2038" s="199" t="s">
        <v>1048</v>
      </c>
      <c r="N2038" s="158" t="s">
        <v>149</v>
      </c>
      <c r="O2038" s="199"/>
    </row>
    <row r="2039" spans="1:15" ht="15" customHeight="1">
      <c r="A2039" s="199"/>
      <c r="B2039" s="199" t="s">
        <v>1564</v>
      </c>
      <c r="C2039" s="158" t="s">
        <v>50</v>
      </c>
      <c r="D2039" s="158" t="s">
        <v>55</v>
      </c>
      <c r="E2039" s="199" t="s">
        <v>2027</v>
      </c>
      <c r="F2039" s="199">
        <v>172</v>
      </c>
      <c r="G2039" s="199">
        <v>172</v>
      </c>
      <c r="H2039" s="199">
        <v>1</v>
      </c>
      <c r="I2039" s="199" t="s">
        <v>330</v>
      </c>
      <c r="J2039" s="199" t="s">
        <v>12</v>
      </c>
      <c r="K2039" s="199" t="s">
        <v>1209</v>
      </c>
      <c r="L2039" s="199">
        <v>22</v>
      </c>
      <c r="M2039" s="199" t="s">
        <v>2042</v>
      </c>
      <c r="N2039" s="158" t="s">
        <v>25</v>
      </c>
      <c r="O2039" s="199"/>
    </row>
    <row r="2040" spans="1:15" ht="15" customHeight="1">
      <c r="A2040" s="199"/>
      <c r="B2040" s="199" t="s">
        <v>1565</v>
      </c>
      <c r="C2040" s="158" t="s">
        <v>50</v>
      </c>
      <c r="D2040" s="158" t="s">
        <v>55</v>
      </c>
      <c r="E2040" s="199" t="s">
        <v>2027</v>
      </c>
      <c r="F2040" s="199">
        <v>202</v>
      </c>
      <c r="G2040" s="199">
        <v>202</v>
      </c>
      <c r="H2040" s="199">
        <v>1</v>
      </c>
      <c r="I2040" s="199" t="s">
        <v>330</v>
      </c>
      <c r="J2040" s="199" t="s">
        <v>12</v>
      </c>
      <c r="K2040" s="199" t="s">
        <v>2048</v>
      </c>
      <c r="L2040" s="199">
        <v>22</v>
      </c>
      <c r="M2040" s="199" t="s">
        <v>2042</v>
      </c>
      <c r="N2040" s="158" t="s">
        <v>25</v>
      </c>
      <c r="O2040" s="199"/>
    </row>
    <row r="2041" spans="1:15" ht="15" customHeight="1">
      <c r="A2041" s="199"/>
      <c r="B2041" s="199" t="s">
        <v>1566</v>
      </c>
      <c r="C2041" s="158" t="s">
        <v>69</v>
      </c>
      <c r="D2041" s="158" t="s">
        <v>23</v>
      </c>
      <c r="E2041" s="199" t="s">
        <v>2027</v>
      </c>
      <c r="F2041" s="199">
        <v>172</v>
      </c>
      <c r="G2041" s="199">
        <v>172</v>
      </c>
      <c r="H2041" s="199">
        <v>1</v>
      </c>
      <c r="I2041" s="199" t="s">
        <v>330</v>
      </c>
      <c r="J2041" s="199" t="s">
        <v>12</v>
      </c>
      <c r="K2041" s="199" t="s">
        <v>1214</v>
      </c>
      <c r="L2041" s="199">
        <v>20</v>
      </c>
      <c r="M2041" s="199" t="s">
        <v>1058</v>
      </c>
      <c r="N2041" s="158" t="s">
        <v>25</v>
      </c>
      <c r="O2041" s="199"/>
    </row>
    <row r="2042" spans="1:15" ht="15" customHeight="1">
      <c r="A2042" s="199"/>
      <c r="B2042" s="199" t="s">
        <v>1567</v>
      </c>
      <c r="C2042" s="158" t="s">
        <v>46</v>
      </c>
      <c r="D2042" s="158" t="s">
        <v>55</v>
      </c>
      <c r="E2042" s="199" t="s">
        <v>2027</v>
      </c>
      <c r="F2042" s="199">
        <v>130</v>
      </c>
      <c r="G2042" s="199">
        <v>130</v>
      </c>
      <c r="H2042" s="199">
        <v>1</v>
      </c>
      <c r="I2042" s="199" t="s">
        <v>330</v>
      </c>
      <c r="J2042" s="199" t="s">
        <v>12</v>
      </c>
      <c r="K2042" s="199" t="s">
        <v>1203</v>
      </c>
      <c r="L2042" s="199">
        <v>14</v>
      </c>
      <c r="M2042" s="199" t="s">
        <v>1046</v>
      </c>
      <c r="N2042" s="158" t="s">
        <v>25</v>
      </c>
      <c r="O2042" s="199"/>
    </row>
    <row r="2043" spans="1:15" ht="15" customHeight="1">
      <c r="A2043" s="199"/>
      <c r="B2043" s="199" t="s">
        <v>1568</v>
      </c>
      <c r="C2043" s="158" t="s">
        <v>46</v>
      </c>
      <c r="D2043" s="158" t="s">
        <v>55</v>
      </c>
      <c r="E2043" s="199" t="s">
        <v>2027</v>
      </c>
      <c r="F2043" s="199">
        <v>136</v>
      </c>
      <c r="G2043" s="199">
        <v>136</v>
      </c>
      <c r="H2043" s="199">
        <v>1</v>
      </c>
      <c r="I2043" s="199" t="s">
        <v>330</v>
      </c>
      <c r="J2043" s="199" t="s">
        <v>12</v>
      </c>
      <c r="K2043" s="199" t="s">
        <v>2053</v>
      </c>
      <c r="L2043" s="199">
        <v>14</v>
      </c>
      <c r="M2043" s="199" t="s">
        <v>1046</v>
      </c>
      <c r="N2043" s="158" t="s">
        <v>25</v>
      </c>
      <c r="O2043" s="199"/>
    </row>
    <row r="2044" spans="1:15" ht="15" customHeight="1">
      <c r="A2044" s="199"/>
      <c r="B2044" s="199" t="s">
        <v>1569</v>
      </c>
      <c r="C2044" s="158" t="s">
        <v>22</v>
      </c>
      <c r="D2044" s="158" t="s">
        <v>55</v>
      </c>
      <c r="E2044" s="199" t="s">
        <v>2027</v>
      </c>
      <c r="F2044" s="199">
        <v>100</v>
      </c>
      <c r="G2044" s="199">
        <v>100</v>
      </c>
      <c r="H2044" s="199">
        <v>1</v>
      </c>
      <c r="I2044" s="199" t="s">
        <v>330</v>
      </c>
      <c r="J2044" s="199" t="s">
        <v>12</v>
      </c>
      <c r="K2044" s="199" t="s">
        <v>2046</v>
      </c>
      <c r="L2044" s="199">
        <v>28</v>
      </c>
      <c r="M2044" s="199" t="s">
        <v>1038</v>
      </c>
      <c r="N2044" s="158" t="s">
        <v>25</v>
      </c>
      <c r="O2044" s="199"/>
    </row>
    <row r="2045" spans="1:15" ht="15" customHeight="1">
      <c r="A2045" s="199"/>
      <c r="B2045" s="199" t="s">
        <v>1570</v>
      </c>
      <c r="C2045" s="158" t="s">
        <v>46</v>
      </c>
      <c r="D2045" s="158" t="s">
        <v>55</v>
      </c>
      <c r="E2045" s="199" t="s">
        <v>2027</v>
      </c>
      <c r="F2045" s="199">
        <v>30</v>
      </c>
      <c r="G2045" s="199">
        <v>30</v>
      </c>
      <c r="H2045" s="199">
        <v>1</v>
      </c>
      <c r="I2045" s="199" t="s">
        <v>330</v>
      </c>
      <c r="J2045" s="200" t="s">
        <v>18</v>
      </c>
      <c r="K2045" s="199" t="s">
        <v>2049</v>
      </c>
      <c r="L2045" s="199">
        <v>0</v>
      </c>
      <c r="M2045" s="199" t="s">
        <v>1046</v>
      </c>
      <c r="N2045" s="158" t="s">
        <v>25</v>
      </c>
      <c r="O2045" s="199"/>
    </row>
    <row r="2046" spans="1:15" ht="15" customHeight="1">
      <c r="A2046" s="199"/>
      <c r="B2046" s="199" t="s">
        <v>1571</v>
      </c>
      <c r="C2046" s="158" t="s">
        <v>46</v>
      </c>
      <c r="D2046" s="158" t="s">
        <v>55</v>
      </c>
      <c r="E2046" s="199" t="s">
        <v>2027</v>
      </c>
      <c r="F2046" s="199">
        <v>34</v>
      </c>
      <c r="G2046" s="199">
        <v>34</v>
      </c>
      <c r="H2046" s="199">
        <v>1</v>
      </c>
      <c r="I2046" s="199" t="s">
        <v>330</v>
      </c>
      <c r="J2046" s="200" t="s">
        <v>18</v>
      </c>
      <c r="K2046" s="199" t="s">
        <v>2050</v>
      </c>
      <c r="L2046" s="199">
        <v>10</v>
      </c>
      <c r="M2046" s="199" t="s">
        <v>1046</v>
      </c>
      <c r="N2046" s="158" t="s">
        <v>25</v>
      </c>
      <c r="O2046" s="199"/>
    </row>
    <row r="2047" spans="1:15" ht="15" customHeight="1">
      <c r="A2047" s="199"/>
      <c r="B2047" s="199" t="s">
        <v>1572</v>
      </c>
      <c r="C2047" s="158" t="s">
        <v>339</v>
      </c>
      <c r="D2047" s="158" t="s">
        <v>23</v>
      </c>
      <c r="E2047" s="199" t="s">
        <v>2026</v>
      </c>
      <c r="F2047" s="199">
        <v>64</v>
      </c>
      <c r="G2047" s="199">
        <v>64</v>
      </c>
      <c r="H2047" s="199">
        <v>1</v>
      </c>
      <c r="I2047" s="199" t="s">
        <v>330</v>
      </c>
      <c r="J2047" s="199" t="s">
        <v>67</v>
      </c>
      <c r="K2047" s="204">
        <v>46338</v>
      </c>
      <c r="L2047" s="199">
        <v>9</v>
      </c>
      <c r="M2047" s="199" t="s">
        <v>1053</v>
      </c>
      <c r="N2047" s="158" t="s">
        <v>25</v>
      </c>
      <c r="O2047" s="199"/>
    </row>
    <row r="2048" spans="1:15" ht="15" customHeight="1">
      <c r="A2048" s="199"/>
      <c r="B2048" s="199" t="s">
        <v>1573</v>
      </c>
      <c r="C2048" s="158" t="s">
        <v>183</v>
      </c>
      <c r="D2048" s="158" t="s">
        <v>55</v>
      </c>
      <c r="E2048" s="199" t="s">
        <v>2027</v>
      </c>
      <c r="F2048" s="199">
        <v>164</v>
      </c>
      <c r="G2048" s="199">
        <v>164</v>
      </c>
      <c r="H2048" s="199">
        <v>1</v>
      </c>
      <c r="I2048" s="199" t="s">
        <v>330</v>
      </c>
      <c r="J2048" s="199" t="s">
        <v>12</v>
      </c>
      <c r="K2048" s="199" t="s">
        <v>2045</v>
      </c>
      <c r="L2048" s="199">
        <v>22</v>
      </c>
      <c r="M2048" s="199" t="s">
        <v>1038</v>
      </c>
      <c r="N2048" s="158" t="s">
        <v>25</v>
      </c>
      <c r="O2048" s="199"/>
    </row>
    <row r="2049" spans="1:15" ht="15" customHeight="1">
      <c r="A2049" s="199"/>
      <c r="B2049" s="199" t="s">
        <v>1574</v>
      </c>
      <c r="C2049" s="158" t="s">
        <v>22</v>
      </c>
      <c r="D2049" s="158" t="s">
        <v>23</v>
      </c>
      <c r="E2049" s="199" t="s">
        <v>2026</v>
      </c>
      <c r="F2049" s="199">
        <v>254</v>
      </c>
      <c r="G2049" s="199">
        <v>254</v>
      </c>
      <c r="H2049" s="199">
        <v>1</v>
      </c>
      <c r="I2049" s="199" t="s">
        <v>330</v>
      </c>
      <c r="J2049" s="199" t="s">
        <v>12</v>
      </c>
      <c r="K2049" s="199" t="s">
        <v>1212</v>
      </c>
      <c r="L2049" s="199">
        <v>22</v>
      </c>
      <c r="M2049" s="199" t="s">
        <v>1038</v>
      </c>
      <c r="N2049" s="158" t="s">
        <v>25</v>
      </c>
      <c r="O2049" s="199"/>
    </row>
    <row r="2050" spans="1:15" ht="15" customHeight="1">
      <c r="A2050" s="199"/>
      <c r="B2050" s="199" t="s">
        <v>1575</v>
      </c>
      <c r="C2050" s="158" t="s">
        <v>22</v>
      </c>
      <c r="D2050" s="158" t="s">
        <v>23</v>
      </c>
      <c r="E2050" s="199" t="s">
        <v>2027</v>
      </c>
      <c r="F2050" s="199">
        <v>206</v>
      </c>
      <c r="G2050" s="199">
        <v>206</v>
      </c>
      <c r="H2050" s="199">
        <v>1</v>
      </c>
      <c r="I2050" s="199" t="s">
        <v>330</v>
      </c>
      <c r="J2050" s="200" t="s">
        <v>18</v>
      </c>
      <c r="K2050" s="204">
        <v>46275</v>
      </c>
      <c r="L2050" s="199">
        <v>30</v>
      </c>
      <c r="M2050" s="199" t="s">
        <v>2042</v>
      </c>
      <c r="N2050" s="158" t="s">
        <v>25</v>
      </c>
      <c r="O2050" s="199"/>
    </row>
    <row r="2051" spans="1:15" ht="15" customHeight="1">
      <c r="A2051" s="199"/>
      <c r="B2051" s="199" t="s">
        <v>1576</v>
      </c>
      <c r="C2051" s="158" t="s">
        <v>73</v>
      </c>
      <c r="D2051" s="158" t="s">
        <v>55</v>
      </c>
      <c r="E2051" s="199" t="s">
        <v>2026</v>
      </c>
      <c r="F2051" s="199">
        <v>38</v>
      </c>
      <c r="G2051" s="199">
        <v>38</v>
      </c>
      <c r="H2051" s="199">
        <v>1</v>
      </c>
      <c r="I2051" s="199" t="s">
        <v>330</v>
      </c>
      <c r="J2051" s="200" t="s">
        <v>18</v>
      </c>
      <c r="K2051" s="199" t="s">
        <v>825</v>
      </c>
      <c r="L2051" s="199">
        <v>10</v>
      </c>
      <c r="M2051" s="199" t="s">
        <v>1063</v>
      </c>
      <c r="N2051" s="158" t="s">
        <v>25</v>
      </c>
      <c r="O2051" s="199"/>
    </row>
    <row r="2052" spans="1:15" ht="15" customHeight="1">
      <c r="A2052" s="199"/>
      <c r="B2052" s="199" t="s">
        <v>1577</v>
      </c>
      <c r="C2052" s="158" t="s">
        <v>171</v>
      </c>
      <c r="D2052" s="158" t="s">
        <v>55</v>
      </c>
      <c r="E2052" s="199" t="s">
        <v>2027</v>
      </c>
      <c r="F2052" s="199">
        <v>54</v>
      </c>
      <c r="G2052" s="199">
        <v>54</v>
      </c>
      <c r="H2052" s="199">
        <v>1</v>
      </c>
      <c r="I2052" s="199" t="s">
        <v>330</v>
      </c>
      <c r="J2052" s="200" t="s">
        <v>18</v>
      </c>
      <c r="K2052" s="199">
        <v>18</v>
      </c>
      <c r="L2052" s="199">
        <v>22</v>
      </c>
      <c r="M2052" s="199" t="s">
        <v>1053</v>
      </c>
      <c r="N2052" s="158" t="s">
        <v>36</v>
      </c>
      <c r="O2052" s="199"/>
    </row>
    <row r="2053" spans="1:15" ht="15" customHeight="1">
      <c r="A2053" s="199"/>
      <c r="B2053" s="199" t="s">
        <v>1578</v>
      </c>
      <c r="C2053" s="158" t="s">
        <v>171</v>
      </c>
      <c r="D2053" s="158" t="s">
        <v>55</v>
      </c>
      <c r="E2053" s="199" t="s">
        <v>2027</v>
      </c>
      <c r="F2053" s="199">
        <v>58</v>
      </c>
      <c r="G2053" s="199">
        <v>58</v>
      </c>
      <c r="H2053" s="199">
        <v>1</v>
      </c>
      <c r="I2053" s="199" t="s">
        <v>330</v>
      </c>
      <c r="J2053" s="200" t="s">
        <v>18</v>
      </c>
      <c r="K2053" s="199">
        <v>24</v>
      </c>
      <c r="L2053" s="199">
        <v>22</v>
      </c>
      <c r="M2053" s="199" t="s">
        <v>1053</v>
      </c>
      <c r="N2053" s="158" t="s">
        <v>36</v>
      </c>
      <c r="O2053" s="199"/>
    </row>
    <row r="2054" spans="1:15" ht="15" customHeight="1">
      <c r="A2054" s="199"/>
      <c r="B2054" s="199" t="s">
        <v>1579</v>
      </c>
      <c r="C2054" s="158" t="s">
        <v>64</v>
      </c>
      <c r="D2054" s="158" t="s">
        <v>55</v>
      </c>
      <c r="E2054" s="199" t="s">
        <v>2027</v>
      </c>
      <c r="F2054" s="199">
        <v>164</v>
      </c>
      <c r="G2054" s="199">
        <v>164</v>
      </c>
      <c r="H2054" s="199">
        <v>1</v>
      </c>
      <c r="I2054" s="199" t="s">
        <v>330</v>
      </c>
      <c r="J2054" s="200" t="s">
        <v>18</v>
      </c>
      <c r="K2054" s="204">
        <v>46369</v>
      </c>
      <c r="L2054" s="199">
        <v>33</v>
      </c>
      <c r="M2054" s="199" t="s">
        <v>1063</v>
      </c>
      <c r="N2054" s="158" t="s">
        <v>36</v>
      </c>
      <c r="O2054" s="199"/>
    </row>
    <row r="2055" spans="1:15" ht="15" customHeight="1">
      <c r="A2055" s="199"/>
      <c r="B2055" s="199" t="s">
        <v>1580</v>
      </c>
      <c r="C2055" s="158" t="s">
        <v>62</v>
      </c>
      <c r="D2055" s="158" t="s">
        <v>55</v>
      </c>
      <c r="E2055" s="199" t="s">
        <v>2026</v>
      </c>
      <c r="F2055" s="199">
        <v>144</v>
      </c>
      <c r="G2055" s="199">
        <v>144</v>
      </c>
      <c r="H2055" s="199">
        <v>1</v>
      </c>
      <c r="I2055" s="199" t="s">
        <v>330</v>
      </c>
      <c r="J2055" s="199" t="s">
        <v>12</v>
      </c>
      <c r="K2055" s="199" t="s">
        <v>2041</v>
      </c>
      <c r="L2055" s="199">
        <v>26</v>
      </c>
      <c r="M2055" s="199" t="s">
        <v>1046</v>
      </c>
      <c r="N2055" s="158" t="s">
        <v>25</v>
      </c>
      <c r="O2055" s="199"/>
    </row>
    <row r="2056" spans="1:15" ht="15" customHeight="1">
      <c r="A2056" s="199"/>
      <c r="B2056" s="199" t="s">
        <v>1581</v>
      </c>
      <c r="C2056" s="158" t="s">
        <v>46</v>
      </c>
      <c r="D2056" s="158" t="s">
        <v>55</v>
      </c>
      <c r="E2056" s="199" t="s">
        <v>2027</v>
      </c>
      <c r="F2056" s="199">
        <v>58</v>
      </c>
      <c r="G2056" s="199">
        <v>58</v>
      </c>
      <c r="H2056" s="199">
        <v>1</v>
      </c>
      <c r="I2056" s="199" t="s">
        <v>330</v>
      </c>
      <c r="J2056" s="199" t="s">
        <v>12</v>
      </c>
      <c r="K2056" s="199" t="s">
        <v>2052</v>
      </c>
      <c r="L2056" s="199">
        <v>16</v>
      </c>
      <c r="M2056" s="199" t="s">
        <v>1046</v>
      </c>
      <c r="N2056" s="158" t="s">
        <v>25</v>
      </c>
      <c r="O2056" s="199"/>
    </row>
    <row r="2057" spans="1:15" ht="15" customHeight="1">
      <c r="A2057" s="199"/>
      <c r="B2057" s="199" t="s">
        <v>1582</v>
      </c>
      <c r="C2057" s="158" t="s">
        <v>324</v>
      </c>
      <c r="D2057" s="158" t="s">
        <v>55</v>
      </c>
      <c r="E2057" s="199" t="s">
        <v>2027</v>
      </c>
      <c r="F2057" s="199">
        <v>34</v>
      </c>
      <c r="G2057" s="199">
        <v>34</v>
      </c>
      <c r="H2057" s="199">
        <v>1</v>
      </c>
      <c r="I2057" s="199" t="s">
        <v>330</v>
      </c>
      <c r="J2057" s="199" t="s">
        <v>12</v>
      </c>
      <c r="K2057" s="199" t="s">
        <v>2046</v>
      </c>
      <c r="L2057" s="199">
        <v>0</v>
      </c>
      <c r="M2057" s="199" t="s">
        <v>1058</v>
      </c>
      <c r="N2057" s="158" t="s">
        <v>25</v>
      </c>
      <c r="O2057" s="199"/>
    </row>
    <row r="2058" spans="1:15" ht="15" customHeight="1">
      <c r="A2058" s="199"/>
      <c r="B2058" s="199" t="s">
        <v>1583</v>
      </c>
      <c r="C2058" s="158" t="s">
        <v>46</v>
      </c>
      <c r="D2058" s="158" t="s">
        <v>55</v>
      </c>
      <c r="E2058" s="199" t="s">
        <v>2027</v>
      </c>
      <c r="F2058" s="199">
        <v>38</v>
      </c>
      <c r="G2058" s="199">
        <v>38</v>
      </c>
      <c r="H2058" s="199">
        <v>1</v>
      </c>
      <c r="I2058" s="199" t="s">
        <v>330</v>
      </c>
      <c r="J2058" s="200" t="s">
        <v>18</v>
      </c>
      <c r="K2058" s="199" t="s">
        <v>2049</v>
      </c>
      <c r="L2058" s="199">
        <v>12</v>
      </c>
      <c r="M2058" s="199" t="s">
        <v>1046</v>
      </c>
      <c r="N2058" s="158" t="s">
        <v>25</v>
      </c>
      <c r="O2058" s="199"/>
    </row>
    <row r="2059" spans="1:15" ht="15" customHeight="1">
      <c r="A2059" s="199"/>
      <c r="B2059" s="199" t="s">
        <v>1584</v>
      </c>
      <c r="C2059" s="158" t="s">
        <v>328</v>
      </c>
      <c r="D2059" s="158" t="s">
        <v>55</v>
      </c>
      <c r="E2059" s="199" t="s">
        <v>2026</v>
      </c>
      <c r="F2059" s="199">
        <v>112</v>
      </c>
      <c r="G2059" s="199">
        <v>112</v>
      </c>
      <c r="H2059" s="199">
        <v>1</v>
      </c>
      <c r="I2059" s="199" t="s">
        <v>330</v>
      </c>
      <c r="J2059" s="200" t="s">
        <v>18</v>
      </c>
      <c r="K2059" s="199" t="s">
        <v>2043</v>
      </c>
      <c r="L2059" s="199">
        <v>22</v>
      </c>
      <c r="M2059" s="199" t="s">
        <v>1046</v>
      </c>
      <c r="N2059" s="158" t="s">
        <v>149</v>
      </c>
      <c r="O2059" s="199"/>
    </row>
    <row r="2060" spans="1:15" ht="15" customHeight="1">
      <c r="A2060" s="199"/>
      <c r="B2060" s="199" t="s">
        <v>1585</v>
      </c>
      <c r="C2060" s="158" t="s">
        <v>155</v>
      </c>
      <c r="D2060" s="158" t="s">
        <v>55</v>
      </c>
      <c r="E2060" s="199" t="s">
        <v>2029</v>
      </c>
      <c r="F2060" s="199">
        <v>96</v>
      </c>
      <c r="G2060" s="199">
        <v>96</v>
      </c>
      <c r="H2060" s="199">
        <v>1</v>
      </c>
      <c r="I2060" s="199" t="s">
        <v>330</v>
      </c>
      <c r="J2060" s="199" t="s">
        <v>12</v>
      </c>
      <c r="K2060" s="199" t="s">
        <v>2043</v>
      </c>
      <c r="L2060" s="199">
        <v>22</v>
      </c>
      <c r="M2060" s="199" t="s">
        <v>1046</v>
      </c>
      <c r="N2060" s="158" t="s">
        <v>25</v>
      </c>
      <c r="O2060" s="199"/>
    </row>
    <row r="2061" spans="1:15" ht="15" customHeight="1">
      <c r="A2061" s="199"/>
      <c r="B2061" s="199" t="s">
        <v>1586</v>
      </c>
      <c r="C2061" s="158" t="s">
        <v>46</v>
      </c>
      <c r="D2061" s="158" t="s">
        <v>23</v>
      </c>
      <c r="E2061" s="199" t="s">
        <v>2027</v>
      </c>
      <c r="F2061" s="199">
        <v>52</v>
      </c>
      <c r="G2061" s="199">
        <v>52</v>
      </c>
      <c r="H2061" s="199">
        <v>1</v>
      </c>
      <c r="I2061" s="199" t="s">
        <v>330</v>
      </c>
      <c r="J2061" s="199" t="s">
        <v>12</v>
      </c>
      <c r="K2061" s="199" t="s">
        <v>2043</v>
      </c>
      <c r="L2061" s="199">
        <v>14</v>
      </c>
      <c r="M2061" s="199" t="s">
        <v>1046</v>
      </c>
      <c r="N2061" s="158" t="s">
        <v>25</v>
      </c>
      <c r="O2061" s="199"/>
    </row>
    <row r="2062" spans="1:15" ht="15" customHeight="1">
      <c r="A2062" s="199"/>
      <c r="B2062" s="199" t="s">
        <v>1587</v>
      </c>
      <c r="C2062" s="158" t="s">
        <v>69</v>
      </c>
      <c r="D2062" s="158" t="s">
        <v>23</v>
      </c>
      <c r="E2062" s="199" t="s">
        <v>2027</v>
      </c>
      <c r="F2062" s="199">
        <v>42</v>
      </c>
      <c r="G2062" s="199">
        <v>42</v>
      </c>
      <c r="H2062" s="199">
        <v>1</v>
      </c>
      <c r="I2062" s="199" t="s">
        <v>330</v>
      </c>
      <c r="J2062" s="199" t="s">
        <v>12</v>
      </c>
      <c r="K2062" s="199" t="s">
        <v>2047</v>
      </c>
      <c r="L2062" s="199">
        <v>0</v>
      </c>
      <c r="M2062" s="199" t="s">
        <v>1048</v>
      </c>
      <c r="N2062" s="158" t="s">
        <v>25</v>
      </c>
      <c r="O2062" s="199"/>
    </row>
    <row r="2063" spans="1:15" ht="15" customHeight="1">
      <c r="A2063" s="199"/>
      <c r="B2063" s="199" t="s">
        <v>1588</v>
      </c>
      <c r="C2063" s="158" t="s">
        <v>69</v>
      </c>
      <c r="D2063" s="158" t="s">
        <v>23</v>
      </c>
      <c r="E2063" s="199" t="s">
        <v>2027</v>
      </c>
      <c r="F2063" s="199">
        <v>52</v>
      </c>
      <c r="G2063" s="199">
        <v>52</v>
      </c>
      <c r="H2063" s="199">
        <v>1</v>
      </c>
      <c r="I2063" s="199" t="s">
        <v>330</v>
      </c>
      <c r="J2063" s="199" t="s">
        <v>12</v>
      </c>
      <c r="K2063" s="199" t="s">
        <v>2045</v>
      </c>
      <c r="L2063" s="199">
        <v>0</v>
      </c>
      <c r="M2063" s="199" t="s">
        <v>1058</v>
      </c>
      <c r="N2063" s="158" t="s">
        <v>25</v>
      </c>
      <c r="O2063" s="199"/>
    </row>
    <row r="2064" spans="1:15" ht="15" customHeight="1">
      <c r="A2064" s="199"/>
      <c r="B2064" s="199" t="s">
        <v>1589</v>
      </c>
      <c r="C2064" s="158" t="s">
        <v>324</v>
      </c>
      <c r="D2064" s="158" t="s">
        <v>23</v>
      </c>
      <c r="E2064" s="199" t="s">
        <v>2027</v>
      </c>
      <c r="F2064" s="199">
        <v>36</v>
      </c>
      <c r="G2064" s="199">
        <v>36</v>
      </c>
      <c r="H2064" s="199">
        <v>1</v>
      </c>
      <c r="I2064" s="199" t="s">
        <v>330</v>
      </c>
      <c r="J2064" s="199" t="s">
        <v>12</v>
      </c>
      <c r="K2064" s="199" t="s">
        <v>2046</v>
      </c>
      <c r="L2064" s="199">
        <v>0</v>
      </c>
      <c r="M2064" s="199" t="s">
        <v>1048</v>
      </c>
      <c r="N2064" s="158" t="s">
        <v>25</v>
      </c>
      <c r="O2064" s="199"/>
    </row>
    <row r="2065" spans="1:15" ht="15" customHeight="1">
      <c r="A2065" s="199"/>
      <c r="B2065" s="199" t="s">
        <v>1590</v>
      </c>
      <c r="C2065" s="158" t="s">
        <v>46</v>
      </c>
      <c r="D2065" s="158" t="s">
        <v>23</v>
      </c>
      <c r="E2065" s="199" t="s">
        <v>2027</v>
      </c>
      <c r="F2065" s="199">
        <v>96</v>
      </c>
      <c r="G2065" s="199">
        <v>96</v>
      </c>
      <c r="H2065" s="199">
        <v>1</v>
      </c>
      <c r="I2065" s="199" t="s">
        <v>330</v>
      </c>
      <c r="J2065" s="199" t="s">
        <v>12</v>
      </c>
      <c r="K2065" s="199" t="s">
        <v>2048</v>
      </c>
      <c r="L2065" s="199">
        <v>12</v>
      </c>
      <c r="M2065" s="199" t="s">
        <v>1048</v>
      </c>
      <c r="N2065" s="158" t="s">
        <v>25</v>
      </c>
      <c r="O2065" s="199"/>
    </row>
    <row r="2066" spans="1:15" ht="15" customHeight="1">
      <c r="A2066" s="199"/>
      <c r="B2066" s="199" t="s">
        <v>1591</v>
      </c>
      <c r="C2066" s="158" t="s">
        <v>69</v>
      </c>
      <c r="D2066" s="158" t="s">
        <v>23</v>
      </c>
      <c r="E2066" s="199" t="s">
        <v>2027</v>
      </c>
      <c r="F2066" s="199">
        <v>126</v>
      </c>
      <c r="G2066" s="199">
        <v>126</v>
      </c>
      <c r="H2066" s="199">
        <v>1</v>
      </c>
      <c r="I2066" s="199" t="s">
        <v>330</v>
      </c>
      <c r="J2066" s="199" t="s">
        <v>12</v>
      </c>
      <c r="K2066" s="199" t="s">
        <v>1209</v>
      </c>
      <c r="L2066" s="199">
        <v>20</v>
      </c>
      <c r="M2066" s="199" t="s">
        <v>1048</v>
      </c>
      <c r="N2066" s="158" t="s">
        <v>25</v>
      </c>
      <c r="O2066" s="199"/>
    </row>
    <row r="2067" spans="1:15" ht="15" customHeight="1">
      <c r="A2067" s="199"/>
      <c r="B2067" s="199" t="s">
        <v>1592</v>
      </c>
      <c r="C2067" s="158" t="s">
        <v>332</v>
      </c>
      <c r="D2067" s="158" t="s">
        <v>23</v>
      </c>
      <c r="E2067" s="199" t="s">
        <v>2029</v>
      </c>
      <c r="F2067" s="199">
        <v>50</v>
      </c>
      <c r="G2067" s="199">
        <v>50</v>
      </c>
      <c r="H2067" s="199">
        <v>1</v>
      </c>
      <c r="I2067" s="199" t="s">
        <v>330</v>
      </c>
      <c r="J2067" s="200" t="s">
        <v>18</v>
      </c>
      <c r="K2067" s="199" t="s">
        <v>2050</v>
      </c>
      <c r="L2067" s="199">
        <v>0</v>
      </c>
      <c r="M2067" s="199" t="s">
        <v>1046</v>
      </c>
      <c r="N2067" s="158" t="s">
        <v>25</v>
      </c>
      <c r="O2067" s="199"/>
    </row>
    <row r="2068" spans="1:15" ht="15" customHeight="1">
      <c r="A2068" s="199"/>
      <c r="B2068" s="199" t="s">
        <v>1593</v>
      </c>
      <c r="C2068" s="158" t="s">
        <v>46</v>
      </c>
      <c r="D2068" s="158" t="s">
        <v>55</v>
      </c>
      <c r="E2068" s="199" t="s">
        <v>2027</v>
      </c>
      <c r="F2068" s="199">
        <v>32</v>
      </c>
      <c r="G2068" s="199">
        <v>32</v>
      </c>
      <c r="H2068" s="199">
        <v>1</v>
      </c>
      <c r="I2068" s="199" t="s">
        <v>330</v>
      </c>
      <c r="J2068" s="200" t="s">
        <v>18</v>
      </c>
      <c r="K2068" s="199" t="s">
        <v>2050</v>
      </c>
      <c r="L2068" s="199">
        <v>22</v>
      </c>
      <c r="M2068" s="199" t="s">
        <v>1046</v>
      </c>
      <c r="N2068" s="158" t="s">
        <v>25</v>
      </c>
      <c r="O2068" s="199"/>
    </row>
    <row r="2069" spans="1:15" ht="15" customHeight="1">
      <c r="A2069" s="199"/>
      <c r="B2069" s="199" t="s">
        <v>1594</v>
      </c>
      <c r="C2069" s="158" t="s">
        <v>69</v>
      </c>
      <c r="D2069" s="158" t="s">
        <v>23</v>
      </c>
      <c r="E2069" s="199" t="s">
        <v>2027</v>
      </c>
      <c r="F2069" s="199">
        <v>58</v>
      </c>
      <c r="G2069" s="199">
        <v>58</v>
      </c>
      <c r="H2069" s="199">
        <v>1</v>
      </c>
      <c r="I2069" s="199" t="s">
        <v>330</v>
      </c>
      <c r="J2069" s="199" t="s">
        <v>12</v>
      </c>
      <c r="K2069" s="199" t="s">
        <v>1203</v>
      </c>
      <c r="L2069" s="199">
        <v>0</v>
      </c>
      <c r="M2069" s="199" t="s">
        <v>1033</v>
      </c>
      <c r="N2069" s="158" t="s">
        <v>25</v>
      </c>
      <c r="O2069" s="199"/>
    </row>
    <row r="2070" spans="1:15" ht="15" customHeight="1">
      <c r="A2070" s="199"/>
      <c r="B2070" s="199" t="s">
        <v>1595</v>
      </c>
      <c r="C2070" s="158" t="s">
        <v>46</v>
      </c>
      <c r="D2070" s="158" t="s">
        <v>55</v>
      </c>
      <c r="E2070" s="199" t="s">
        <v>2027</v>
      </c>
      <c r="F2070" s="199">
        <v>40</v>
      </c>
      <c r="G2070" s="199">
        <v>40</v>
      </c>
      <c r="H2070" s="199">
        <v>1</v>
      </c>
      <c r="I2070" s="199" t="s">
        <v>330</v>
      </c>
      <c r="J2070" s="199" t="s">
        <v>12</v>
      </c>
      <c r="K2070" s="199" t="s">
        <v>2052</v>
      </c>
      <c r="L2070" s="199">
        <v>10</v>
      </c>
      <c r="M2070" s="199" t="s">
        <v>1063</v>
      </c>
      <c r="N2070" s="158" t="s">
        <v>25</v>
      </c>
      <c r="O2070" s="199"/>
    </row>
    <row r="2071" spans="1:15" ht="15" customHeight="1">
      <c r="A2071" s="199"/>
      <c r="B2071" s="199" t="s">
        <v>1596</v>
      </c>
      <c r="C2071" s="158" t="s">
        <v>324</v>
      </c>
      <c r="D2071" s="158" t="s">
        <v>23</v>
      </c>
      <c r="E2071" s="199" t="s">
        <v>2027</v>
      </c>
      <c r="F2071" s="199">
        <v>44</v>
      </c>
      <c r="G2071" s="199">
        <v>44</v>
      </c>
      <c r="H2071" s="199">
        <v>1</v>
      </c>
      <c r="I2071" s="199" t="s">
        <v>330</v>
      </c>
      <c r="J2071" s="200" t="s">
        <v>18</v>
      </c>
      <c r="K2071" s="199" t="s">
        <v>2041</v>
      </c>
      <c r="L2071" s="199">
        <v>14</v>
      </c>
      <c r="M2071" s="199" t="s">
        <v>1058</v>
      </c>
      <c r="N2071" s="158" t="s">
        <v>25</v>
      </c>
      <c r="O2071" s="199"/>
    </row>
    <row r="2072" spans="1:15" ht="15" customHeight="1">
      <c r="A2072" s="199"/>
      <c r="B2072" s="199" t="s">
        <v>1597</v>
      </c>
      <c r="C2072" s="158" t="s">
        <v>47</v>
      </c>
      <c r="D2072" s="158" t="s">
        <v>55</v>
      </c>
      <c r="E2072" s="199" t="s">
        <v>2027</v>
      </c>
      <c r="F2072" s="199">
        <v>38</v>
      </c>
      <c r="G2072" s="199">
        <v>38</v>
      </c>
      <c r="H2072" s="199">
        <v>1</v>
      </c>
      <c r="I2072" s="199" t="s">
        <v>330</v>
      </c>
      <c r="J2072" s="200" t="s">
        <v>18</v>
      </c>
      <c r="K2072" s="199" t="s">
        <v>2050</v>
      </c>
      <c r="L2072" s="199">
        <v>0</v>
      </c>
      <c r="M2072" s="199" t="s">
        <v>1046</v>
      </c>
      <c r="N2072" s="158" t="s">
        <v>25</v>
      </c>
      <c r="O2072" s="199"/>
    </row>
    <row r="2073" spans="1:15" ht="15" customHeight="1">
      <c r="A2073" s="199"/>
      <c r="B2073" s="199" t="s">
        <v>1598</v>
      </c>
      <c r="C2073" s="158" t="s">
        <v>22</v>
      </c>
      <c r="D2073" s="158" t="s">
        <v>23</v>
      </c>
      <c r="E2073" s="199" t="s">
        <v>2026</v>
      </c>
      <c r="F2073" s="199">
        <v>168</v>
      </c>
      <c r="G2073" s="199">
        <v>168</v>
      </c>
      <c r="H2073" s="199">
        <v>1</v>
      </c>
      <c r="I2073" s="199" t="s">
        <v>330</v>
      </c>
      <c r="J2073" s="199" t="s">
        <v>12</v>
      </c>
      <c r="K2073" s="199" t="s">
        <v>1208</v>
      </c>
      <c r="L2073" s="199">
        <v>0</v>
      </c>
      <c r="M2073" s="199" t="s">
        <v>1033</v>
      </c>
      <c r="N2073" s="158" t="s">
        <v>25</v>
      </c>
      <c r="O2073" s="199"/>
    </row>
    <row r="2074" spans="1:15" ht="15" customHeight="1">
      <c r="A2074" s="199"/>
      <c r="B2074" s="199" t="s">
        <v>1599</v>
      </c>
      <c r="C2074" s="158" t="s">
        <v>69</v>
      </c>
      <c r="D2074" s="158" t="s">
        <v>23</v>
      </c>
      <c r="E2074" s="199" t="s">
        <v>2027</v>
      </c>
      <c r="F2074" s="199">
        <v>214</v>
      </c>
      <c r="G2074" s="199">
        <v>214</v>
      </c>
      <c r="H2074" s="199">
        <v>1</v>
      </c>
      <c r="I2074" s="199" t="s">
        <v>330</v>
      </c>
      <c r="J2074" s="199" t="s">
        <v>12</v>
      </c>
      <c r="K2074" s="199" t="s">
        <v>1202</v>
      </c>
      <c r="L2074" s="199">
        <v>20</v>
      </c>
      <c r="M2074" s="199" t="s">
        <v>1038</v>
      </c>
      <c r="N2074" s="158" t="s">
        <v>25</v>
      </c>
      <c r="O2074" s="199"/>
    </row>
    <row r="2075" spans="1:15" ht="15" customHeight="1">
      <c r="A2075" s="199"/>
      <c r="B2075" s="199" t="s">
        <v>1600</v>
      </c>
      <c r="C2075" s="158" t="s">
        <v>50</v>
      </c>
      <c r="D2075" s="158" t="s">
        <v>55</v>
      </c>
      <c r="E2075" s="199" t="s">
        <v>2027</v>
      </c>
      <c r="F2075" s="199">
        <v>108</v>
      </c>
      <c r="G2075" s="199">
        <v>108</v>
      </c>
      <c r="H2075" s="199">
        <v>1</v>
      </c>
      <c r="I2075" s="199" t="s">
        <v>330</v>
      </c>
      <c r="J2075" s="199" t="s">
        <v>12</v>
      </c>
      <c r="K2075" s="199" t="s">
        <v>2046</v>
      </c>
      <c r="L2075" s="199">
        <v>18</v>
      </c>
      <c r="M2075" s="199" t="s">
        <v>1195</v>
      </c>
      <c r="N2075" s="158" t="s">
        <v>25</v>
      </c>
      <c r="O2075" s="199"/>
    </row>
    <row r="2076" spans="1:15" ht="15" customHeight="1">
      <c r="A2076" s="199"/>
      <c r="B2076" s="199" t="s">
        <v>1601</v>
      </c>
      <c r="C2076" s="158" t="s">
        <v>328</v>
      </c>
      <c r="D2076" s="158" t="s">
        <v>55</v>
      </c>
      <c r="E2076" s="199" t="s">
        <v>2029</v>
      </c>
      <c r="F2076" s="199">
        <v>110</v>
      </c>
      <c r="G2076" s="199">
        <v>110</v>
      </c>
      <c r="H2076" s="199">
        <v>1</v>
      </c>
      <c r="I2076" s="199" t="s">
        <v>330</v>
      </c>
      <c r="J2076" s="200" t="s">
        <v>18</v>
      </c>
      <c r="K2076" s="199" t="s">
        <v>2048</v>
      </c>
      <c r="L2076" s="199">
        <v>24</v>
      </c>
      <c r="M2076" s="199" t="s">
        <v>1038</v>
      </c>
      <c r="N2076" s="158" t="s">
        <v>149</v>
      </c>
      <c r="O2076" s="199"/>
    </row>
    <row r="2077" spans="1:15" ht="15" customHeight="1">
      <c r="A2077" s="199"/>
      <c r="B2077" s="199" t="s">
        <v>1602</v>
      </c>
      <c r="C2077" s="158" t="s">
        <v>22</v>
      </c>
      <c r="D2077" s="158" t="s">
        <v>55</v>
      </c>
      <c r="E2077" s="199" t="s">
        <v>2029</v>
      </c>
      <c r="F2077" s="199">
        <v>158</v>
      </c>
      <c r="G2077" s="199">
        <v>158</v>
      </c>
      <c r="H2077" s="199">
        <v>1</v>
      </c>
      <c r="I2077" s="199" t="s">
        <v>330</v>
      </c>
      <c r="J2077" s="200" t="s">
        <v>18</v>
      </c>
      <c r="K2077" s="199" t="s">
        <v>1208</v>
      </c>
      <c r="L2077" s="199">
        <v>26</v>
      </c>
      <c r="M2077" s="199" t="s">
        <v>1206</v>
      </c>
      <c r="N2077" s="158" t="s">
        <v>36</v>
      </c>
      <c r="O2077" s="199"/>
    </row>
    <row r="2078" spans="1:15" ht="15" customHeight="1">
      <c r="A2078" s="199"/>
      <c r="B2078" s="199" t="s">
        <v>1603</v>
      </c>
      <c r="C2078" s="158" t="s">
        <v>22</v>
      </c>
      <c r="D2078" s="158" t="s">
        <v>55</v>
      </c>
      <c r="E2078" s="199" t="s">
        <v>2029</v>
      </c>
      <c r="F2078" s="199">
        <v>110</v>
      </c>
      <c r="G2078" s="199">
        <v>110</v>
      </c>
      <c r="H2078" s="199">
        <v>1</v>
      </c>
      <c r="I2078" s="199" t="s">
        <v>330</v>
      </c>
      <c r="J2078" s="200" t="s">
        <v>18</v>
      </c>
      <c r="K2078" s="199" t="s">
        <v>1208</v>
      </c>
      <c r="L2078" s="199">
        <v>24</v>
      </c>
      <c r="M2078" s="199" t="s">
        <v>1033</v>
      </c>
      <c r="N2078" s="158" t="s">
        <v>36</v>
      </c>
      <c r="O2078" s="199"/>
    </row>
    <row r="2079" spans="1:15" ht="15" customHeight="1">
      <c r="A2079" s="199"/>
      <c r="B2079" s="199" t="s">
        <v>1604</v>
      </c>
      <c r="C2079" s="158" t="s">
        <v>46</v>
      </c>
      <c r="D2079" s="158" t="s">
        <v>23</v>
      </c>
      <c r="E2079" s="199" t="s">
        <v>2027</v>
      </c>
      <c r="F2079" s="199">
        <v>68</v>
      </c>
      <c r="G2079" s="199">
        <v>68</v>
      </c>
      <c r="H2079" s="199">
        <v>1</v>
      </c>
      <c r="I2079" s="199" t="s">
        <v>330</v>
      </c>
      <c r="J2079" s="199" t="s">
        <v>12</v>
      </c>
      <c r="K2079" s="199" t="s">
        <v>2043</v>
      </c>
      <c r="L2079" s="199">
        <v>12</v>
      </c>
      <c r="M2079" s="199" t="s">
        <v>1046</v>
      </c>
      <c r="N2079" s="158" t="s">
        <v>25</v>
      </c>
      <c r="O2079" s="199"/>
    </row>
    <row r="2080" spans="1:15" ht="15" customHeight="1">
      <c r="A2080" s="199"/>
      <c r="B2080" s="199" t="s">
        <v>1605</v>
      </c>
      <c r="C2080" s="158" t="s">
        <v>171</v>
      </c>
      <c r="D2080" s="158" t="s">
        <v>55</v>
      </c>
      <c r="E2080" s="199" t="s">
        <v>2027</v>
      </c>
      <c r="F2080" s="199">
        <v>34</v>
      </c>
      <c r="G2080" s="199">
        <v>34</v>
      </c>
      <c r="H2080" s="199">
        <v>1</v>
      </c>
      <c r="I2080" s="199" t="s">
        <v>330</v>
      </c>
      <c r="J2080" s="200" t="s">
        <v>18</v>
      </c>
      <c r="K2080" s="199" t="s">
        <v>2052</v>
      </c>
      <c r="L2080" s="199">
        <v>14</v>
      </c>
      <c r="M2080" s="199" t="s">
        <v>1195</v>
      </c>
      <c r="N2080" s="158" t="s">
        <v>36</v>
      </c>
      <c r="O2080" s="199"/>
    </row>
    <row r="2081" spans="1:15" ht="15" customHeight="1">
      <c r="A2081" s="199"/>
      <c r="B2081" s="199" t="s">
        <v>1606</v>
      </c>
      <c r="C2081" s="158" t="s">
        <v>324</v>
      </c>
      <c r="D2081" s="158" t="s">
        <v>55</v>
      </c>
      <c r="E2081" s="199" t="s">
        <v>2027</v>
      </c>
      <c r="F2081" s="199">
        <v>36</v>
      </c>
      <c r="G2081" s="199">
        <v>36</v>
      </c>
      <c r="H2081" s="199">
        <v>1</v>
      </c>
      <c r="I2081" s="199" t="s">
        <v>330</v>
      </c>
      <c r="J2081" s="200" t="s">
        <v>18</v>
      </c>
      <c r="K2081" s="199" t="s">
        <v>2050</v>
      </c>
      <c r="L2081" s="199">
        <v>0</v>
      </c>
      <c r="M2081" s="199" t="s">
        <v>1195</v>
      </c>
      <c r="N2081" s="158" t="s">
        <v>25</v>
      </c>
      <c r="O2081" s="199"/>
    </row>
    <row r="2082" spans="1:15" ht="15" customHeight="1">
      <c r="A2082" s="199"/>
      <c r="B2082" s="199" t="s">
        <v>1607</v>
      </c>
      <c r="C2082" s="158" t="s">
        <v>69</v>
      </c>
      <c r="D2082" s="158" t="s">
        <v>23</v>
      </c>
      <c r="E2082" s="199" t="s">
        <v>2027</v>
      </c>
      <c r="F2082" s="199">
        <v>48</v>
      </c>
      <c r="G2082" s="199">
        <v>48</v>
      </c>
      <c r="H2082" s="199">
        <v>1</v>
      </c>
      <c r="I2082" s="199" t="s">
        <v>330</v>
      </c>
      <c r="J2082" s="199" t="s">
        <v>12</v>
      </c>
      <c r="K2082" s="199" t="s">
        <v>2043</v>
      </c>
      <c r="L2082" s="199">
        <v>0</v>
      </c>
      <c r="M2082" s="199" t="s">
        <v>1155</v>
      </c>
      <c r="N2082" s="158" t="s">
        <v>25</v>
      </c>
      <c r="O2082" s="199"/>
    </row>
    <row r="2083" spans="1:15" ht="15" customHeight="1">
      <c r="A2083" s="199"/>
      <c r="B2083" s="199" t="s">
        <v>1608</v>
      </c>
      <c r="C2083" s="158" t="s">
        <v>73</v>
      </c>
      <c r="D2083" s="158" t="s">
        <v>23</v>
      </c>
      <c r="E2083" s="199" t="s">
        <v>2029</v>
      </c>
      <c r="F2083" s="199">
        <v>30</v>
      </c>
      <c r="G2083" s="199">
        <v>30</v>
      </c>
      <c r="H2083" s="199">
        <v>1</v>
      </c>
      <c r="I2083" s="199" t="s">
        <v>330</v>
      </c>
      <c r="J2083" s="200" t="s">
        <v>18</v>
      </c>
      <c r="K2083" s="199">
        <v>48</v>
      </c>
      <c r="L2083" s="199">
        <v>12</v>
      </c>
      <c r="M2083" s="199" t="s">
        <v>1048</v>
      </c>
      <c r="N2083" s="158" t="s">
        <v>25</v>
      </c>
      <c r="O2083" s="199"/>
    </row>
    <row r="2084" spans="1:15" ht="15" customHeight="1">
      <c r="A2084" s="199"/>
      <c r="B2084" s="199" t="s">
        <v>1609</v>
      </c>
      <c r="C2084" s="158" t="s">
        <v>324</v>
      </c>
      <c r="D2084" s="158" t="s">
        <v>55</v>
      </c>
      <c r="E2084" s="199" t="s">
        <v>2027</v>
      </c>
      <c r="F2084" s="199">
        <v>32</v>
      </c>
      <c r="G2084" s="199">
        <v>32</v>
      </c>
      <c r="H2084" s="199">
        <v>1</v>
      </c>
      <c r="I2084" s="199" t="s">
        <v>330</v>
      </c>
      <c r="J2084" s="199" t="s">
        <v>12</v>
      </c>
      <c r="K2084" s="199" t="s">
        <v>2046</v>
      </c>
      <c r="L2084" s="199">
        <v>0</v>
      </c>
      <c r="M2084" s="199" t="s">
        <v>1046</v>
      </c>
      <c r="N2084" s="158" t="s">
        <v>25</v>
      </c>
      <c r="O2084" s="199"/>
    </row>
    <row r="2085" spans="1:15" ht="15" customHeight="1">
      <c r="A2085" s="199"/>
      <c r="B2085" s="199" t="s">
        <v>1610</v>
      </c>
      <c r="C2085" s="158" t="s">
        <v>73</v>
      </c>
      <c r="D2085" s="158" t="s">
        <v>55</v>
      </c>
      <c r="E2085" s="199" t="s">
        <v>2027</v>
      </c>
      <c r="F2085" s="199">
        <v>96</v>
      </c>
      <c r="G2085" s="199">
        <v>96</v>
      </c>
      <c r="H2085" s="199">
        <v>1</v>
      </c>
      <c r="I2085" s="199" t="s">
        <v>330</v>
      </c>
      <c r="J2085" s="200" t="s">
        <v>18</v>
      </c>
      <c r="K2085" s="199" t="s">
        <v>821</v>
      </c>
      <c r="L2085" s="199">
        <v>14</v>
      </c>
      <c r="M2085" s="199" t="s">
        <v>1038</v>
      </c>
      <c r="N2085" s="158" t="s">
        <v>25</v>
      </c>
      <c r="O2085" s="199"/>
    </row>
    <row r="2086" spans="1:15" ht="15" customHeight="1">
      <c r="A2086" s="199"/>
      <c r="B2086" s="199" t="s">
        <v>1611</v>
      </c>
      <c r="C2086" s="158" t="s">
        <v>69</v>
      </c>
      <c r="D2086" s="158" t="s">
        <v>23</v>
      </c>
      <c r="E2086" s="199" t="s">
        <v>2027</v>
      </c>
      <c r="F2086" s="199">
        <v>72</v>
      </c>
      <c r="G2086" s="199">
        <v>72</v>
      </c>
      <c r="H2086" s="199">
        <v>1</v>
      </c>
      <c r="I2086" s="199" t="s">
        <v>330</v>
      </c>
      <c r="J2086" s="200" t="s">
        <v>18</v>
      </c>
      <c r="K2086" s="199" t="s">
        <v>2043</v>
      </c>
      <c r="L2086" s="199">
        <v>20</v>
      </c>
      <c r="M2086" s="199">
        <v>1</v>
      </c>
      <c r="N2086" s="158" t="s">
        <v>25</v>
      </c>
      <c r="O2086" s="199"/>
    </row>
    <row r="2087" spans="1:15" ht="15" customHeight="1">
      <c r="A2087" s="199"/>
      <c r="B2087" s="199" t="s">
        <v>1612</v>
      </c>
      <c r="C2087" s="158" t="s">
        <v>114</v>
      </c>
      <c r="D2087" s="158" t="s">
        <v>55</v>
      </c>
      <c r="E2087" s="199" t="s">
        <v>2027</v>
      </c>
      <c r="F2087" s="199">
        <v>76</v>
      </c>
      <c r="G2087" s="199">
        <v>76</v>
      </c>
      <c r="H2087" s="199">
        <v>1</v>
      </c>
      <c r="I2087" s="199" t="s">
        <v>330</v>
      </c>
      <c r="J2087" s="199" t="s">
        <v>12</v>
      </c>
      <c r="K2087" s="199" t="s">
        <v>1202</v>
      </c>
      <c r="L2087" s="199">
        <v>7</v>
      </c>
      <c r="M2087" s="199" t="s">
        <v>1033</v>
      </c>
      <c r="N2087" s="158" t="s">
        <v>25</v>
      </c>
      <c r="O2087" s="199"/>
    </row>
    <row r="2088" spans="1:15" ht="15" customHeight="1">
      <c r="A2088" s="199"/>
      <c r="B2088" s="199" t="s">
        <v>1613</v>
      </c>
      <c r="C2088" s="158" t="s">
        <v>46</v>
      </c>
      <c r="D2088" s="158" t="s">
        <v>55</v>
      </c>
      <c r="E2088" s="199" t="s">
        <v>2027</v>
      </c>
      <c r="F2088" s="199">
        <v>38</v>
      </c>
      <c r="G2088" s="199">
        <v>38</v>
      </c>
      <c r="H2088" s="199">
        <v>1</v>
      </c>
      <c r="I2088" s="199" t="s">
        <v>330</v>
      </c>
      <c r="J2088" s="200" t="s">
        <v>18</v>
      </c>
      <c r="K2088" s="199" t="s">
        <v>2049</v>
      </c>
      <c r="L2088" s="199">
        <v>28</v>
      </c>
      <c r="M2088" s="199" t="s">
        <v>1046</v>
      </c>
      <c r="N2088" s="158" t="s">
        <v>25</v>
      </c>
      <c r="O2088" s="199"/>
    </row>
    <row r="2089" spans="1:15" ht="15" customHeight="1">
      <c r="A2089" s="199"/>
      <c r="B2089" s="199" t="s">
        <v>1614</v>
      </c>
      <c r="C2089" s="158" t="s">
        <v>339</v>
      </c>
      <c r="D2089" s="158" t="s">
        <v>23</v>
      </c>
      <c r="E2089" s="199" t="s">
        <v>2026</v>
      </c>
      <c r="F2089" s="199">
        <v>22</v>
      </c>
      <c r="G2089" s="199">
        <v>22</v>
      </c>
      <c r="H2089" s="199">
        <v>1</v>
      </c>
      <c r="I2089" s="199" t="s">
        <v>330</v>
      </c>
      <c r="J2089" s="199" t="s">
        <v>67</v>
      </c>
      <c r="K2089" s="199" t="s">
        <v>2043</v>
      </c>
      <c r="L2089" s="199">
        <v>8</v>
      </c>
      <c r="M2089" s="199" t="s">
        <v>1038</v>
      </c>
      <c r="N2089" s="158" t="s">
        <v>25</v>
      </c>
      <c r="O2089" s="199"/>
    </row>
    <row r="2090" spans="1:15" ht="15" customHeight="1">
      <c r="A2090" s="199"/>
      <c r="B2090" s="199" t="s">
        <v>1615</v>
      </c>
      <c r="C2090" s="158" t="s">
        <v>339</v>
      </c>
      <c r="D2090" s="158" t="s">
        <v>23</v>
      </c>
      <c r="E2090" s="199" t="s">
        <v>2026</v>
      </c>
      <c r="F2090" s="199">
        <v>24</v>
      </c>
      <c r="G2090" s="199">
        <v>24</v>
      </c>
      <c r="H2090" s="199">
        <v>1</v>
      </c>
      <c r="I2090" s="199" t="s">
        <v>330</v>
      </c>
      <c r="J2090" s="199" t="s">
        <v>67</v>
      </c>
      <c r="K2090" s="199" t="s">
        <v>2063</v>
      </c>
      <c r="L2090" s="199">
        <v>8</v>
      </c>
      <c r="M2090" s="199" t="s">
        <v>1038</v>
      </c>
      <c r="N2090" s="158" t="s">
        <v>13</v>
      </c>
      <c r="O2090" s="199"/>
    </row>
    <row r="2091" spans="1:15" ht="15" customHeight="1">
      <c r="A2091" s="199"/>
      <c r="B2091" s="199" t="s">
        <v>1616</v>
      </c>
      <c r="C2091" s="158" t="s">
        <v>64</v>
      </c>
      <c r="D2091" s="158" t="s">
        <v>55</v>
      </c>
      <c r="E2091" s="199" t="s">
        <v>2027</v>
      </c>
      <c r="F2091" s="199">
        <v>114</v>
      </c>
      <c r="G2091" s="199">
        <v>114</v>
      </c>
      <c r="H2091" s="199">
        <v>1</v>
      </c>
      <c r="I2091" s="199" t="s">
        <v>330</v>
      </c>
      <c r="J2091" s="199" t="s">
        <v>18</v>
      </c>
      <c r="K2091" s="199" t="s">
        <v>2064</v>
      </c>
      <c r="L2091" s="199">
        <v>30</v>
      </c>
      <c r="M2091" s="199" t="s">
        <v>1063</v>
      </c>
      <c r="N2091" s="158" t="s">
        <v>36</v>
      </c>
      <c r="O2091" s="199"/>
    </row>
    <row r="2092" spans="1:15" ht="15" customHeight="1">
      <c r="A2092" s="199"/>
      <c r="B2092" s="199" t="s">
        <v>1617</v>
      </c>
      <c r="C2092" s="158" t="s">
        <v>171</v>
      </c>
      <c r="D2092" s="158" t="s">
        <v>55</v>
      </c>
      <c r="E2092" s="199" t="s">
        <v>2027</v>
      </c>
      <c r="F2092" s="199">
        <v>26</v>
      </c>
      <c r="G2092" s="199">
        <v>26</v>
      </c>
      <c r="H2092" s="199">
        <v>1</v>
      </c>
      <c r="I2092" s="199" t="s">
        <v>330</v>
      </c>
      <c r="J2092" s="199" t="s">
        <v>18</v>
      </c>
      <c r="K2092" s="199" t="s">
        <v>1203</v>
      </c>
      <c r="L2092" s="199"/>
      <c r="M2092" s="199" t="s">
        <v>1063</v>
      </c>
      <c r="N2092" s="158" t="s">
        <v>36</v>
      </c>
      <c r="O2092" s="199"/>
    </row>
    <row r="2093" spans="1:15" ht="15" customHeight="1">
      <c r="A2093" s="199"/>
      <c r="B2093" s="199" t="s">
        <v>1618</v>
      </c>
      <c r="C2093" s="158" t="s">
        <v>324</v>
      </c>
      <c r="D2093" s="158" t="s">
        <v>23</v>
      </c>
      <c r="E2093" s="199" t="s">
        <v>2027</v>
      </c>
      <c r="F2093" s="199">
        <v>40</v>
      </c>
      <c r="G2093" s="199">
        <v>40</v>
      </c>
      <c r="H2093" s="199">
        <v>1</v>
      </c>
      <c r="I2093" s="199" t="s">
        <v>330</v>
      </c>
      <c r="J2093" s="199" t="s">
        <v>12</v>
      </c>
      <c r="K2093" s="199" t="s">
        <v>2065</v>
      </c>
      <c r="L2093" s="199"/>
      <c r="M2093" s="199" t="s">
        <v>1059</v>
      </c>
      <c r="N2093" s="158" t="s">
        <v>25</v>
      </c>
      <c r="O2093" s="199"/>
    </row>
    <row r="2094" spans="1:15" ht="15" customHeight="1">
      <c r="A2094" s="199"/>
      <c r="B2094" s="199" t="s">
        <v>1619</v>
      </c>
      <c r="C2094" s="158" t="s">
        <v>46</v>
      </c>
      <c r="D2094" s="158" t="s">
        <v>23</v>
      </c>
      <c r="E2094" s="199" t="s">
        <v>2027</v>
      </c>
      <c r="F2094" s="199">
        <v>46</v>
      </c>
      <c r="G2094" s="199">
        <v>46</v>
      </c>
      <c r="H2094" s="199">
        <v>1</v>
      </c>
      <c r="I2094" s="199" t="s">
        <v>330</v>
      </c>
      <c r="J2094" s="199" t="s">
        <v>12</v>
      </c>
      <c r="K2094" s="199" t="s">
        <v>2065</v>
      </c>
      <c r="L2094" s="199">
        <v>12</v>
      </c>
      <c r="M2094" s="199" t="s">
        <v>1046</v>
      </c>
      <c r="N2094" s="158" t="s">
        <v>25</v>
      </c>
      <c r="O2094" s="199"/>
    </row>
    <row r="2095" spans="1:15" ht="15" customHeight="1">
      <c r="A2095" s="199"/>
      <c r="B2095" s="199" t="s">
        <v>1620</v>
      </c>
      <c r="C2095" s="158" t="s">
        <v>183</v>
      </c>
      <c r="D2095" s="158" t="s">
        <v>23</v>
      </c>
      <c r="E2095" s="199" t="s">
        <v>2027</v>
      </c>
      <c r="F2095" s="199">
        <v>78</v>
      </c>
      <c r="G2095" s="199">
        <v>78</v>
      </c>
      <c r="H2095" s="199">
        <v>1</v>
      </c>
      <c r="I2095" s="199" t="s">
        <v>330</v>
      </c>
      <c r="J2095" s="199" t="s">
        <v>12</v>
      </c>
      <c r="K2095" s="199" t="s">
        <v>2066</v>
      </c>
      <c r="L2095" s="199">
        <v>24</v>
      </c>
      <c r="M2095" s="199" t="s">
        <v>2042</v>
      </c>
      <c r="N2095" s="158" t="s">
        <v>25</v>
      </c>
      <c r="O2095" s="199"/>
    </row>
    <row r="2096" spans="1:15" ht="15" customHeight="1">
      <c r="A2096" s="199"/>
      <c r="B2096" s="199" t="s">
        <v>1621</v>
      </c>
      <c r="C2096" s="158" t="s">
        <v>64</v>
      </c>
      <c r="D2096" s="158" t="s">
        <v>55</v>
      </c>
      <c r="E2096" s="199" t="s">
        <v>2027</v>
      </c>
      <c r="F2096" s="199">
        <v>70</v>
      </c>
      <c r="G2096" s="199">
        <v>70</v>
      </c>
      <c r="H2096" s="199">
        <v>1</v>
      </c>
      <c r="I2096" s="199" t="s">
        <v>330</v>
      </c>
      <c r="J2096" s="199" t="s">
        <v>12</v>
      </c>
      <c r="K2096" s="199" t="s">
        <v>2067</v>
      </c>
      <c r="L2096" s="199">
        <v>16</v>
      </c>
      <c r="M2096" s="199" t="s">
        <v>1038</v>
      </c>
      <c r="N2096" s="158" t="s">
        <v>25</v>
      </c>
      <c r="O2096" s="199"/>
    </row>
    <row r="2097" spans="1:15" ht="15" customHeight="1">
      <c r="A2097" s="199"/>
      <c r="B2097" s="199" t="s">
        <v>1622</v>
      </c>
      <c r="C2097" s="158" t="s">
        <v>46</v>
      </c>
      <c r="D2097" s="158" t="s">
        <v>55</v>
      </c>
      <c r="E2097" s="199" t="s">
        <v>2027</v>
      </c>
      <c r="F2097" s="199">
        <v>36</v>
      </c>
      <c r="G2097" s="199">
        <v>36</v>
      </c>
      <c r="H2097" s="199">
        <v>1</v>
      </c>
      <c r="I2097" s="199" t="s">
        <v>330</v>
      </c>
      <c r="J2097" s="199" t="s">
        <v>12</v>
      </c>
      <c r="K2097" s="199" t="s">
        <v>2065</v>
      </c>
      <c r="L2097" s="199">
        <v>12</v>
      </c>
      <c r="M2097" s="199" t="s">
        <v>1046</v>
      </c>
      <c r="N2097" s="158" t="s">
        <v>25</v>
      </c>
      <c r="O2097" s="199"/>
    </row>
    <row r="2098" spans="1:15" ht="15" customHeight="1">
      <c r="A2098" s="199"/>
      <c r="B2098" s="199" t="s">
        <v>1623</v>
      </c>
      <c r="C2098" s="158" t="s">
        <v>46</v>
      </c>
      <c r="D2098" s="158" t="s">
        <v>23</v>
      </c>
      <c r="E2098" s="199" t="s">
        <v>2027</v>
      </c>
      <c r="F2098" s="199">
        <v>78</v>
      </c>
      <c r="G2098" s="199">
        <v>78</v>
      </c>
      <c r="H2098" s="199">
        <v>1</v>
      </c>
      <c r="I2098" s="199" t="s">
        <v>330</v>
      </c>
      <c r="J2098" s="199" t="s">
        <v>12</v>
      </c>
      <c r="K2098" s="199" t="s">
        <v>2064</v>
      </c>
      <c r="L2098" s="199">
        <v>18</v>
      </c>
      <c r="M2098" s="199" t="s">
        <v>1046</v>
      </c>
      <c r="N2098" s="158" t="s">
        <v>25</v>
      </c>
      <c r="O2098" s="199"/>
    </row>
    <row r="2099" spans="1:15" ht="15" customHeight="1">
      <c r="A2099" s="199"/>
      <c r="B2099" s="199" t="s">
        <v>1624</v>
      </c>
      <c r="C2099" s="158" t="s">
        <v>183</v>
      </c>
      <c r="D2099" s="158" t="s">
        <v>55</v>
      </c>
      <c r="E2099" s="199" t="s">
        <v>2029</v>
      </c>
      <c r="F2099" s="199">
        <v>52</v>
      </c>
      <c r="G2099" s="199">
        <v>52</v>
      </c>
      <c r="H2099" s="199">
        <v>1</v>
      </c>
      <c r="I2099" s="199" t="s">
        <v>330</v>
      </c>
      <c r="J2099" s="199" t="s">
        <v>18</v>
      </c>
      <c r="K2099" s="199" t="s">
        <v>2066</v>
      </c>
      <c r="L2099" s="199">
        <v>10</v>
      </c>
      <c r="M2099" s="199" t="s">
        <v>1046</v>
      </c>
      <c r="N2099" s="158" t="s">
        <v>25</v>
      </c>
      <c r="O2099" s="199"/>
    </row>
    <row r="2100" spans="1:15" ht="15" customHeight="1">
      <c r="A2100" s="199"/>
      <c r="B2100" s="199" t="s">
        <v>1625</v>
      </c>
      <c r="C2100" s="158" t="s">
        <v>58</v>
      </c>
      <c r="D2100" s="158" t="s">
        <v>23</v>
      </c>
      <c r="E2100" s="199" t="s">
        <v>2029</v>
      </c>
      <c r="F2100" s="199">
        <v>92</v>
      </c>
      <c r="G2100" s="199">
        <v>92</v>
      </c>
      <c r="H2100" s="199">
        <v>1</v>
      </c>
      <c r="I2100" s="199" t="s">
        <v>330</v>
      </c>
      <c r="J2100" s="199" t="s">
        <v>18</v>
      </c>
      <c r="K2100" s="199" t="s">
        <v>2068</v>
      </c>
      <c r="L2100" s="199">
        <v>28</v>
      </c>
      <c r="M2100" s="199" t="s">
        <v>1052</v>
      </c>
      <c r="N2100" s="158" t="s">
        <v>25</v>
      </c>
      <c r="O2100" s="199"/>
    </row>
    <row r="2101" spans="1:15" ht="15" customHeight="1">
      <c r="A2101" s="199"/>
      <c r="B2101" s="199" t="s">
        <v>1626</v>
      </c>
      <c r="C2101" s="158" t="s">
        <v>46</v>
      </c>
      <c r="D2101" s="158" t="s">
        <v>23</v>
      </c>
      <c r="E2101" s="199" t="s">
        <v>2027</v>
      </c>
      <c r="F2101" s="199">
        <v>80</v>
      </c>
      <c r="G2101" s="199">
        <v>80</v>
      </c>
      <c r="H2101" s="199">
        <v>1</v>
      </c>
      <c r="I2101" s="199" t="s">
        <v>330</v>
      </c>
      <c r="J2101" s="199" t="s">
        <v>12</v>
      </c>
      <c r="K2101" s="199" t="s">
        <v>2069</v>
      </c>
      <c r="L2101" s="199">
        <v>12</v>
      </c>
      <c r="M2101" s="199" t="s">
        <v>1046</v>
      </c>
      <c r="N2101" s="158" t="s">
        <v>25</v>
      </c>
      <c r="O2101" s="199"/>
    </row>
    <row r="2102" spans="1:15" ht="15" customHeight="1">
      <c r="A2102" s="199"/>
      <c r="B2102" s="199" t="s">
        <v>1627</v>
      </c>
      <c r="C2102" s="158" t="s">
        <v>46</v>
      </c>
      <c r="D2102" s="158" t="s">
        <v>55</v>
      </c>
      <c r="E2102" s="199" t="s">
        <v>2027</v>
      </c>
      <c r="F2102" s="199">
        <v>38</v>
      </c>
      <c r="G2102" s="199">
        <v>38</v>
      </c>
      <c r="H2102" s="199">
        <v>1</v>
      </c>
      <c r="I2102" s="199" t="s">
        <v>330</v>
      </c>
      <c r="J2102" s="199" t="s">
        <v>18</v>
      </c>
      <c r="K2102" s="199" t="s">
        <v>2066</v>
      </c>
      <c r="L2102" s="199">
        <v>22</v>
      </c>
      <c r="M2102" s="199" t="s">
        <v>1046</v>
      </c>
      <c r="N2102" s="158" t="s">
        <v>25</v>
      </c>
      <c r="O2102" s="199"/>
    </row>
    <row r="2103" spans="1:15" ht="15" customHeight="1">
      <c r="A2103" s="199"/>
      <c r="B2103" s="199" t="s">
        <v>1628</v>
      </c>
      <c r="C2103" s="158" t="s">
        <v>58</v>
      </c>
      <c r="D2103" s="158" t="s">
        <v>55</v>
      </c>
      <c r="E2103" s="199" t="s">
        <v>2026</v>
      </c>
      <c r="F2103" s="199">
        <v>108</v>
      </c>
      <c r="G2103" s="199">
        <v>108</v>
      </c>
      <c r="H2103" s="199">
        <v>1</v>
      </c>
      <c r="I2103" s="199" t="s">
        <v>330</v>
      </c>
      <c r="J2103" s="199" t="s">
        <v>12</v>
      </c>
      <c r="K2103" s="199" t="s">
        <v>2070</v>
      </c>
      <c r="L2103" s="199">
        <v>20</v>
      </c>
      <c r="M2103" s="199" t="s">
        <v>1063</v>
      </c>
      <c r="N2103" s="158" t="s">
        <v>25</v>
      </c>
      <c r="O2103" s="199"/>
    </row>
    <row r="2104" spans="1:15" ht="15" customHeight="1">
      <c r="A2104" s="199"/>
      <c r="B2104" s="199" t="s">
        <v>1629</v>
      </c>
      <c r="C2104" s="158" t="s">
        <v>62</v>
      </c>
      <c r="D2104" s="158" t="s">
        <v>55</v>
      </c>
      <c r="E2104" s="199" t="s">
        <v>2026</v>
      </c>
      <c r="F2104" s="199">
        <v>224</v>
      </c>
      <c r="G2104" s="199">
        <v>224</v>
      </c>
      <c r="H2104" s="199">
        <v>1</v>
      </c>
      <c r="I2104" s="199" t="s">
        <v>330</v>
      </c>
      <c r="J2104" s="199" t="s">
        <v>12</v>
      </c>
      <c r="K2104" s="199" t="s">
        <v>2071</v>
      </c>
      <c r="L2104" s="199">
        <v>30</v>
      </c>
      <c r="M2104" s="199" t="s">
        <v>1046</v>
      </c>
      <c r="N2104" s="158" t="s">
        <v>25</v>
      </c>
      <c r="O2104" s="199"/>
    </row>
    <row r="2105" spans="1:15" ht="15" customHeight="1">
      <c r="A2105" s="199"/>
      <c r="B2105" s="199" t="s">
        <v>1630</v>
      </c>
      <c r="C2105" s="158" t="s">
        <v>69</v>
      </c>
      <c r="D2105" s="158" t="s">
        <v>23</v>
      </c>
      <c r="E2105" s="199" t="s">
        <v>2027</v>
      </c>
      <c r="F2105" s="199">
        <v>827</v>
      </c>
      <c r="G2105" s="199">
        <v>827</v>
      </c>
      <c r="H2105" s="199">
        <v>1</v>
      </c>
      <c r="I2105" s="199" t="s">
        <v>330</v>
      </c>
      <c r="J2105" s="199" t="s">
        <v>12</v>
      </c>
      <c r="K2105" s="199">
        <v>24</v>
      </c>
      <c r="L2105" s="199">
        <v>18</v>
      </c>
      <c r="M2105" s="199" t="s">
        <v>1038</v>
      </c>
      <c r="N2105" s="158" t="s">
        <v>25</v>
      </c>
      <c r="O2105" s="199"/>
    </row>
    <row r="2106" spans="1:15" ht="15" customHeight="1">
      <c r="A2106" s="199"/>
      <c r="B2106" s="199" t="s">
        <v>1631</v>
      </c>
      <c r="C2106" s="158" t="s">
        <v>69</v>
      </c>
      <c r="D2106" s="158" t="s">
        <v>23</v>
      </c>
      <c r="E2106" s="199" t="s">
        <v>2027</v>
      </c>
      <c r="F2106" s="199">
        <v>132</v>
      </c>
      <c r="G2106" s="199">
        <v>132</v>
      </c>
      <c r="H2106" s="199">
        <v>1</v>
      </c>
      <c r="I2106" s="199" t="s">
        <v>330</v>
      </c>
      <c r="J2106" s="199" t="s">
        <v>12</v>
      </c>
      <c r="K2106" s="204">
        <v>46211</v>
      </c>
      <c r="L2106" s="199">
        <v>18</v>
      </c>
      <c r="M2106" s="199" t="s">
        <v>2042</v>
      </c>
      <c r="N2106" s="158" t="s">
        <v>25</v>
      </c>
      <c r="O2106" s="199"/>
    </row>
    <row r="2107" spans="1:15" ht="15" customHeight="1">
      <c r="A2107" s="199"/>
      <c r="B2107" s="199" t="s">
        <v>1632</v>
      </c>
      <c r="C2107" s="158" t="s">
        <v>69</v>
      </c>
      <c r="D2107" s="158" t="s">
        <v>23</v>
      </c>
      <c r="E2107" s="199" t="s">
        <v>2027</v>
      </c>
      <c r="F2107" s="199">
        <v>130</v>
      </c>
      <c r="G2107" s="199">
        <v>130</v>
      </c>
      <c r="H2107" s="199">
        <v>1</v>
      </c>
      <c r="I2107" s="199" t="s">
        <v>330</v>
      </c>
      <c r="J2107" s="199" t="s">
        <v>12</v>
      </c>
      <c r="K2107" s="204">
        <v>46211</v>
      </c>
      <c r="L2107" s="199">
        <v>18</v>
      </c>
      <c r="M2107" s="199" t="s">
        <v>2042</v>
      </c>
      <c r="N2107" s="158" t="s">
        <v>25</v>
      </c>
      <c r="O2107" s="199"/>
    </row>
    <row r="2108" spans="1:15" ht="15" customHeight="1">
      <c r="A2108" s="199"/>
      <c r="B2108" s="199" t="s">
        <v>1633</v>
      </c>
      <c r="C2108" s="158" t="s">
        <v>183</v>
      </c>
      <c r="D2108" s="158" t="s">
        <v>55</v>
      </c>
      <c r="E2108" s="199" t="s">
        <v>2025</v>
      </c>
      <c r="F2108" s="199">
        <v>144</v>
      </c>
      <c r="G2108" s="199">
        <v>144</v>
      </c>
      <c r="H2108" s="199">
        <v>1</v>
      </c>
      <c r="I2108" s="199" t="s">
        <v>330</v>
      </c>
      <c r="J2108" s="199" t="s">
        <v>18</v>
      </c>
      <c r="K2108" s="199" t="s">
        <v>2065</v>
      </c>
      <c r="L2108" s="199">
        <v>22</v>
      </c>
      <c r="M2108" s="199" t="s">
        <v>1063</v>
      </c>
      <c r="N2108" s="158" t="s">
        <v>25</v>
      </c>
      <c r="O2108" s="199"/>
    </row>
    <row r="2109" spans="1:15" ht="15" customHeight="1">
      <c r="A2109" s="199"/>
      <c r="B2109" s="199" t="s">
        <v>1634</v>
      </c>
      <c r="C2109" s="158" t="s">
        <v>64</v>
      </c>
      <c r="D2109" s="158" t="s">
        <v>55</v>
      </c>
      <c r="E2109" s="199" t="s">
        <v>2027</v>
      </c>
      <c r="F2109" s="199">
        <v>128</v>
      </c>
      <c r="G2109" s="199">
        <v>128</v>
      </c>
      <c r="H2109" s="199">
        <v>1</v>
      </c>
      <c r="I2109" s="199" t="s">
        <v>330</v>
      </c>
      <c r="J2109" s="199" t="s">
        <v>18</v>
      </c>
      <c r="K2109" s="199" t="s">
        <v>2069</v>
      </c>
      <c r="L2109" s="199">
        <v>36</v>
      </c>
      <c r="M2109" s="199" t="s">
        <v>1063</v>
      </c>
      <c r="N2109" s="158" t="s">
        <v>36</v>
      </c>
      <c r="O2109" s="199"/>
    </row>
    <row r="2110" spans="1:15" ht="15" customHeight="1">
      <c r="A2110" s="199"/>
      <c r="B2110" s="199" t="s">
        <v>1635</v>
      </c>
      <c r="C2110" s="158" t="s">
        <v>64</v>
      </c>
      <c r="D2110" s="158" t="s">
        <v>55</v>
      </c>
      <c r="E2110" s="199" t="s">
        <v>2027</v>
      </c>
      <c r="F2110" s="199">
        <v>82</v>
      </c>
      <c r="G2110" s="199">
        <v>82</v>
      </c>
      <c r="H2110" s="199">
        <v>1</v>
      </c>
      <c r="I2110" s="199" t="s">
        <v>330</v>
      </c>
      <c r="J2110" s="199" t="s">
        <v>18</v>
      </c>
      <c r="K2110" s="199" t="s">
        <v>2072</v>
      </c>
      <c r="L2110" s="199">
        <v>33</v>
      </c>
      <c r="M2110" s="199" t="s">
        <v>1063</v>
      </c>
      <c r="N2110" s="158" t="s">
        <v>36</v>
      </c>
      <c r="O2110" s="199"/>
    </row>
    <row r="2111" spans="1:15" ht="15" customHeight="1">
      <c r="A2111" s="199"/>
      <c r="B2111" s="199" t="s">
        <v>1636</v>
      </c>
      <c r="C2111" s="158" t="s">
        <v>14</v>
      </c>
      <c r="D2111" s="158" t="s">
        <v>55</v>
      </c>
      <c r="E2111" s="199" t="s">
        <v>2029</v>
      </c>
      <c r="F2111" s="199">
        <v>178</v>
      </c>
      <c r="G2111" s="199">
        <v>178</v>
      </c>
      <c r="H2111" s="199">
        <v>1</v>
      </c>
      <c r="I2111" s="199" t="s">
        <v>330</v>
      </c>
      <c r="J2111" s="199" t="s">
        <v>18</v>
      </c>
      <c r="K2111" s="199" t="s">
        <v>1207</v>
      </c>
      <c r="L2111" s="199"/>
      <c r="M2111" s="199" t="s">
        <v>1063</v>
      </c>
      <c r="N2111" s="158" t="s">
        <v>36</v>
      </c>
      <c r="O2111" s="199"/>
    </row>
    <row r="2112" spans="1:15" ht="15" customHeight="1">
      <c r="A2112" s="199"/>
      <c r="B2112" s="199" t="s">
        <v>1637</v>
      </c>
      <c r="C2112" s="158" t="s">
        <v>69</v>
      </c>
      <c r="D2112" s="158" t="s">
        <v>55</v>
      </c>
      <c r="E2112" s="199" t="s">
        <v>2027</v>
      </c>
      <c r="F2112" s="199">
        <v>64</v>
      </c>
      <c r="G2112" s="199">
        <v>64</v>
      </c>
      <c r="H2112" s="199">
        <v>1</v>
      </c>
      <c r="I2112" s="199" t="s">
        <v>330</v>
      </c>
      <c r="J2112" s="199" t="s">
        <v>12</v>
      </c>
      <c r="K2112" s="199" t="s">
        <v>2073</v>
      </c>
      <c r="L2112" s="199"/>
      <c r="M2112" s="199" t="s">
        <v>1063</v>
      </c>
      <c r="N2112" s="158" t="s">
        <v>25</v>
      </c>
      <c r="O2112" s="199"/>
    </row>
    <row r="2113" spans="1:15" ht="15" customHeight="1">
      <c r="A2113" s="199"/>
      <c r="B2113" s="199" t="s">
        <v>1638</v>
      </c>
      <c r="C2113" s="158" t="s">
        <v>69</v>
      </c>
      <c r="D2113" s="158" t="s">
        <v>55</v>
      </c>
      <c r="E2113" s="199" t="s">
        <v>2027</v>
      </c>
      <c r="F2113" s="199">
        <v>78</v>
      </c>
      <c r="G2113" s="199">
        <v>78</v>
      </c>
      <c r="H2113" s="199">
        <v>1</v>
      </c>
      <c r="I2113" s="199" t="s">
        <v>330</v>
      </c>
      <c r="J2113" s="199" t="s">
        <v>12</v>
      </c>
      <c r="K2113" s="199" t="s">
        <v>2074</v>
      </c>
      <c r="L2113" s="199"/>
      <c r="M2113" s="199" t="s">
        <v>1063</v>
      </c>
      <c r="N2113" s="158" t="s">
        <v>25</v>
      </c>
      <c r="O2113" s="199"/>
    </row>
    <row r="2114" spans="1:15" ht="15" customHeight="1">
      <c r="A2114" s="199"/>
      <c r="B2114" s="199" t="s">
        <v>1639</v>
      </c>
      <c r="C2114" s="158" t="s">
        <v>73</v>
      </c>
      <c r="D2114" s="158" t="s">
        <v>23</v>
      </c>
      <c r="E2114" s="199" t="s">
        <v>2029</v>
      </c>
      <c r="F2114" s="199">
        <v>34</v>
      </c>
      <c r="G2114" s="199">
        <v>34</v>
      </c>
      <c r="H2114" s="199">
        <v>1</v>
      </c>
      <c r="I2114" s="199" t="s">
        <v>330</v>
      </c>
      <c r="J2114" s="199" t="s">
        <v>18</v>
      </c>
      <c r="K2114" s="199">
        <v>48</v>
      </c>
      <c r="L2114" s="199"/>
      <c r="M2114" s="199" t="s">
        <v>1046</v>
      </c>
      <c r="N2114" s="158" t="s">
        <v>25</v>
      </c>
      <c r="O2114" s="199"/>
    </row>
    <row r="2115" spans="1:15" ht="15" customHeight="1">
      <c r="A2115" s="199"/>
      <c r="B2115" s="199" t="s">
        <v>1640</v>
      </c>
      <c r="C2115" s="158" t="s">
        <v>183</v>
      </c>
      <c r="D2115" s="158" t="s">
        <v>23</v>
      </c>
      <c r="E2115" s="199" t="s">
        <v>2026</v>
      </c>
      <c r="F2115" s="199">
        <v>134</v>
      </c>
      <c r="G2115" s="199">
        <v>134</v>
      </c>
      <c r="H2115" s="199">
        <v>1</v>
      </c>
      <c r="I2115" s="199" t="s">
        <v>330</v>
      </c>
      <c r="J2115" s="199" t="s">
        <v>18</v>
      </c>
      <c r="K2115" s="199" t="s">
        <v>2065</v>
      </c>
      <c r="L2115" s="199">
        <v>20</v>
      </c>
      <c r="M2115" s="199" t="s">
        <v>1038</v>
      </c>
      <c r="N2115" s="158" t="s">
        <v>25</v>
      </c>
      <c r="O2115" s="199"/>
    </row>
    <row r="2116" spans="1:15" ht="15" customHeight="1">
      <c r="A2116" s="199"/>
      <c r="B2116" s="199" t="s">
        <v>1641</v>
      </c>
      <c r="C2116" s="158" t="s">
        <v>46</v>
      </c>
      <c r="D2116" s="158" t="s">
        <v>23</v>
      </c>
      <c r="E2116" s="199" t="s">
        <v>2027</v>
      </c>
      <c r="F2116" s="199">
        <v>48</v>
      </c>
      <c r="G2116" s="199">
        <v>48</v>
      </c>
      <c r="H2116" s="199">
        <v>1</v>
      </c>
      <c r="I2116" s="199" t="s">
        <v>330</v>
      </c>
      <c r="J2116" s="199" t="s">
        <v>12</v>
      </c>
      <c r="K2116" s="199" t="s">
        <v>2070</v>
      </c>
      <c r="L2116" s="199">
        <v>7</v>
      </c>
      <c r="M2116" s="199" t="s">
        <v>1052</v>
      </c>
      <c r="N2116" s="158" t="s">
        <v>25</v>
      </c>
      <c r="O2116" s="199"/>
    </row>
    <row r="2117" spans="1:15" ht="15" customHeight="1">
      <c r="A2117" s="199"/>
      <c r="B2117" s="199" t="s">
        <v>1642</v>
      </c>
      <c r="C2117" s="158" t="s">
        <v>46</v>
      </c>
      <c r="D2117" s="158" t="s">
        <v>23</v>
      </c>
      <c r="E2117" s="199" t="s">
        <v>2027</v>
      </c>
      <c r="F2117" s="199">
        <v>58</v>
      </c>
      <c r="G2117" s="199">
        <v>58</v>
      </c>
      <c r="H2117" s="199">
        <v>1</v>
      </c>
      <c r="I2117" s="199" t="s">
        <v>330</v>
      </c>
      <c r="J2117" s="199" t="s">
        <v>12</v>
      </c>
      <c r="K2117" s="199" t="s">
        <v>2070</v>
      </c>
      <c r="L2117" s="199">
        <v>8</v>
      </c>
      <c r="M2117" s="199" t="s">
        <v>1038</v>
      </c>
      <c r="N2117" s="158" t="s">
        <v>25</v>
      </c>
      <c r="O2117" s="199"/>
    </row>
    <row r="2118" spans="1:15" ht="15" customHeight="1">
      <c r="A2118" s="199"/>
      <c r="B2118" s="199" t="s">
        <v>1643</v>
      </c>
      <c r="C2118" s="158" t="s">
        <v>47</v>
      </c>
      <c r="D2118" s="158" t="s">
        <v>23</v>
      </c>
      <c r="E2118" s="199" t="s">
        <v>2027</v>
      </c>
      <c r="F2118" s="199">
        <v>126</v>
      </c>
      <c r="G2118" s="199">
        <v>126</v>
      </c>
      <c r="H2118" s="199">
        <v>1</v>
      </c>
      <c r="I2118" s="199" t="s">
        <v>330</v>
      </c>
      <c r="J2118" s="199" t="s">
        <v>18</v>
      </c>
      <c r="K2118" s="204">
        <v>46338</v>
      </c>
      <c r="L2118" s="199">
        <v>26</v>
      </c>
      <c r="M2118" s="199" t="s">
        <v>1046</v>
      </c>
      <c r="N2118" s="158" t="s">
        <v>25</v>
      </c>
      <c r="O2118" s="199"/>
    </row>
    <row r="2119" spans="1:15" ht="15" customHeight="1">
      <c r="A2119" s="199"/>
      <c r="B2119" s="199" t="s">
        <v>1645</v>
      </c>
      <c r="C2119" s="158" t="s">
        <v>22</v>
      </c>
      <c r="D2119" s="158" t="s">
        <v>23</v>
      </c>
      <c r="E2119" s="199" t="s">
        <v>2026</v>
      </c>
      <c r="F2119" s="199">
        <v>320</v>
      </c>
      <c r="G2119" s="199">
        <v>320</v>
      </c>
      <c r="H2119" s="199">
        <v>1</v>
      </c>
      <c r="I2119" s="199" t="s">
        <v>330</v>
      </c>
      <c r="J2119" s="199" t="s">
        <v>12</v>
      </c>
      <c r="K2119" s="199" t="s">
        <v>1215</v>
      </c>
      <c r="L2119" s="199">
        <v>11</v>
      </c>
      <c r="M2119" s="199" t="s">
        <v>1059</v>
      </c>
      <c r="N2119" s="158" t="s">
        <v>25</v>
      </c>
      <c r="O2119" s="199"/>
    </row>
    <row r="2120" spans="1:15" ht="15" customHeight="1">
      <c r="A2120" s="199"/>
      <c r="B2120" s="199" t="s">
        <v>1646</v>
      </c>
      <c r="C2120" s="158" t="s">
        <v>335</v>
      </c>
      <c r="D2120" s="158" t="s">
        <v>23</v>
      </c>
      <c r="E2120" s="199" t="s">
        <v>2026</v>
      </c>
      <c r="F2120" s="199">
        <v>340</v>
      </c>
      <c r="G2120" s="199">
        <v>340</v>
      </c>
      <c r="H2120" s="199">
        <v>1</v>
      </c>
      <c r="I2120" s="199" t="s">
        <v>330</v>
      </c>
      <c r="J2120" s="199" t="s">
        <v>12</v>
      </c>
      <c r="K2120" s="199" t="s">
        <v>1215</v>
      </c>
      <c r="L2120" s="199">
        <v>26</v>
      </c>
      <c r="M2120" s="199" t="s">
        <v>2042</v>
      </c>
      <c r="N2120" s="158" t="s">
        <v>25</v>
      </c>
      <c r="O2120" s="199"/>
    </row>
    <row r="2121" spans="1:15" ht="15" customHeight="1">
      <c r="A2121" s="199"/>
      <c r="B2121" s="199" t="s">
        <v>1647</v>
      </c>
      <c r="C2121" s="158" t="s">
        <v>335</v>
      </c>
      <c r="D2121" s="158" t="s">
        <v>23</v>
      </c>
      <c r="E2121" s="199" t="s">
        <v>2027</v>
      </c>
      <c r="F2121" s="199">
        <v>174</v>
      </c>
      <c r="G2121" s="199">
        <v>174</v>
      </c>
      <c r="H2121" s="199">
        <v>1</v>
      </c>
      <c r="I2121" s="199" t="s">
        <v>330</v>
      </c>
      <c r="J2121" s="199" t="s">
        <v>18</v>
      </c>
      <c r="K2121" s="199" t="s">
        <v>2075</v>
      </c>
      <c r="L2121" s="199">
        <v>28</v>
      </c>
      <c r="M2121" s="199" t="s">
        <v>1038</v>
      </c>
      <c r="N2121" s="158" t="s">
        <v>25</v>
      </c>
      <c r="O2121" s="199"/>
    </row>
    <row r="2122" spans="1:15" ht="15" customHeight="1">
      <c r="A2122" s="199"/>
      <c r="B2122" s="199" t="s">
        <v>1649</v>
      </c>
      <c r="C2122" s="158" t="s">
        <v>335</v>
      </c>
      <c r="D2122" s="158" t="s">
        <v>55</v>
      </c>
      <c r="E2122" s="199" t="s">
        <v>2027</v>
      </c>
      <c r="F2122" s="199">
        <v>214</v>
      </c>
      <c r="G2122" s="199">
        <v>214</v>
      </c>
      <c r="H2122" s="199">
        <v>1</v>
      </c>
      <c r="I2122" s="199" t="s">
        <v>330</v>
      </c>
      <c r="J2122" s="199" t="s">
        <v>12</v>
      </c>
      <c r="K2122" s="207" t="s">
        <v>2071</v>
      </c>
      <c r="L2122" s="199">
        <v>16</v>
      </c>
      <c r="M2122" s="199" t="s">
        <v>1046</v>
      </c>
      <c r="N2122" s="158" t="s">
        <v>25</v>
      </c>
      <c r="O2122" s="199"/>
    </row>
    <row r="2123" spans="1:15" ht="15" customHeight="1">
      <c r="A2123" s="199"/>
      <c r="B2123" s="199" t="s">
        <v>1650</v>
      </c>
      <c r="C2123" s="158" t="s">
        <v>314</v>
      </c>
      <c r="D2123" s="158" t="s">
        <v>55</v>
      </c>
      <c r="E2123" s="199" t="s">
        <v>2029</v>
      </c>
      <c r="F2123" s="199">
        <v>40</v>
      </c>
      <c r="G2123" s="199">
        <v>40</v>
      </c>
      <c r="H2123" s="199">
        <v>1</v>
      </c>
      <c r="I2123" s="199" t="s">
        <v>330</v>
      </c>
      <c r="J2123" s="199" t="s">
        <v>18</v>
      </c>
      <c r="K2123" s="199" t="s">
        <v>1150</v>
      </c>
      <c r="L2123" s="199">
        <v>14</v>
      </c>
      <c r="M2123" s="199" t="s">
        <v>1038</v>
      </c>
      <c r="N2123" s="158" t="s">
        <v>36</v>
      </c>
      <c r="O2123" s="199"/>
    </row>
    <row r="2124" spans="1:15" ht="15" customHeight="1">
      <c r="A2124" s="199"/>
      <c r="B2124" s="199" t="s">
        <v>1651</v>
      </c>
      <c r="C2124" s="158" t="s">
        <v>166</v>
      </c>
      <c r="D2124" s="158" t="s">
        <v>55</v>
      </c>
      <c r="E2124" s="199" t="s">
        <v>2027</v>
      </c>
      <c r="F2124" s="199">
        <v>28</v>
      </c>
      <c r="G2124" s="199">
        <v>28</v>
      </c>
      <c r="H2124" s="199">
        <v>1</v>
      </c>
      <c r="I2124" s="199" t="s">
        <v>330</v>
      </c>
      <c r="J2124" s="199" t="s">
        <v>67</v>
      </c>
      <c r="K2124" s="199" t="s">
        <v>2076</v>
      </c>
      <c r="L2124" s="199">
        <v>6</v>
      </c>
      <c r="M2124" s="199" t="s">
        <v>1046</v>
      </c>
      <c r="N2124" s="158" t="s">
        <v>25</v>
      </c>
      <c r="O2124" s="199"/>
    </row>
    <row r="2125" spans="1:15" ht="15" customHeight="1">
      <c r="A2125" s="199"/>
      <c r="B2125" s="199" t="s">
        <v>1652</v>
      </c>
      <c r="C2125" s="158" t="s">
        <v>46</v>
      </c>
      <c r="D2125" s="158" t="s">
        <v>55</v>
      </c>
      <c r="E2125" s="199" t="s">
        <v>2026</v>
      </c>
      <c r="F2125" s="199">
        <v>170</v>
      </c>
      <c r="G2125" s="199">
        <v>170</v>
      </c>
      <c r="H2125" s="199">
        <v>1</v>
      </c>
      <c r="I2125" s="199" t="s">
        <v>330</v>
      </c>
      <c r="J2125" s="199" t="s">
        <v>18</v>
      </c>
      <c r="K2125" s="199" t="s">
        <v>2076</v>
      </c>
      <c r="L2125" s="199">
        <v>26</v>
      </c>
      <c r="M2125" s="199" t="s">
        <v>1046</v>
      </c>
      <c r="N2125" s="158" t="s">
        <v>36</v>
      </c>
      <c r="O2125" s="199"/>
    </row>
    <row r="2126" spans="1:15" ht="15" customHeight="1">
      <c r="A2126" s="199"/>
      <c r="B2126" s="199" t="s">
        <v>1654</v>
      </c>
      <c r="C2126" s="158" t="s">
        <v>69</v>
      </c>
      <c r="D2126" s="158" t="s">
        <v>23</v>
      </c>
      <c r="E2126" s="199" t="s">
        <v>2027</v>
      </c>
      <c r="F2126" s="199">
        <v>60</v>
      </c>
      <c r="G2126" s="199">
        <v>60</v>
      </c>
      <c r="H2126" s="199">
        <v>1</v>
      </c>
      <c r="I2126" s="199" t="s">
        <v>330</v>
      </c>
      <c r="J2126" s="199" t="s">
        <v>12</v>
      </c>
      <c r="K2126" s="199" t="s">
        <v>2077</v>
      </c>
      <c r="L2126" s="199">
        <v>0</v>
      </c>
      <c r="M2126" s="199" t="s">
        <v>1073</v>
      </c>
      <c r="N2126" s="158" t="s">
        <v>25</v>
      </c>
      <c r="O2126" s="199"/>
    </row>
    <row r="2127" spans="1:15" ht="15" customHeight="1">
      <c r="A2127" s="199"/>
      <c r="B2127" s="199" t="s">
        <v>1655</v>
      </c>
      <c r="C2127" s="158" t="s">
        <v>259</v>
      </c>
      <c r="D2127" s="158" t="s">
        <v>23</v>
      </c>
      <c r="E2127" s="199" t="s">
        <v>2027</v>
      </c>
      <c r="F2127" s="199">
        <v>38</v>
      </c>
      <c r="G2127" s="199">
        <v>38</v>
      </c>
      <c r="H2127" s="199">
        <v>1</v>
      </c>
      <c r="I2127" s="199" t="s">
        <v>330</v>
      </c>
      <c r="J2127" s="199" t="s">
        <v>18</v>
      </c>
      <c r="K2127" s="199" t="s">
        <v>2070</v>
      </c>
      <c r="L2127" s="199">
        <v>14</v>
      </c>
      <c r="M2127" s="199" t="s">
        <v>1038</v>
      </c>
      <c r="N2127" s="158" t="s">
        <v>36</v>
      </c>
      <c r="O2127" s="199"/>
    </row>
    <row r="2128" spans="1:15" ht="15" customHeight="1">
      <c r="A2128" s="199"/>
      <c r="B2128" s="199" t="s">
        <v>1656</v>
      </c>
      <c r="C2128" s="158" t="s">
        <v>324</v>
      </c>
      <c r="D2128" s="158" t="s">
        <v>23</v>
      </c>
      <c r="E2128" s="199" t="s">
        <v>2027</v>
      </c>
      <c r="F2128" s="199">
        <v>50</v>
      </c>
      <c r="G2128" s="199">
        <v>50</v>
      </c>
      <c r="H2128" s="199">
        <v>1</v>
      </c>
      <c r="I2128" s="199" t="s">
        <v>330</v>
      </c>
      <c r="J2128" s="199" t="s">
        <v>18</v>
      </c>
      <c r="K2128" s="199" t="s">
        <v>2066</v>
      </c>
      <c r="L2128" s="199">
        <v>0</v>
      </c>
      <c r="M2128" s="199" t="s">
        <v>2042</v>
      </c>
      <c r="N2128" s="158" t="s">
        <v>25</v>
      </c>
      <c r="O2128" s="199"/>
    </row>
    <row r="2129" spans="1:15" ht="15" customHeight="1">
      <c r="A2129" s="199"/>
      <c r="B2129" s="199" t="s">
        <v>1657</v>
      </c>
      <c r="C2129" s="158" t="s">
        <v>324</v>
      </c>
      <c r="D2129" s="158" t="s">
        <v>23</v>
      </c>
      <c r="E2129" s="199" t="s">
        <v>2027</v>
      </c>
      <c r="F2129" s="199">
        <v>50</v>
      </c>
      <c r="G2129" s="199">
        <v>50</v>
      </c>
      <c r="H2129" s="199">
        <v>1</v>
      </c>
      <c r="I2129" s="199" t="s">
        <v>330</v>
      </c>
      <c r="J2129" s="199" t="s">
        <v>18</v>
      </c>
      <c r="K2129" s="199" t="s">
        <v>2066</v>
      </c>
      <c r="L2129" s="199">
        <v>20</v>
      </c>
      <c r="M2129" s="199" t="s">
        <v>2042</v>
      </c>
      <c r="N2129" s="158" t="s">
        <v>25</v>
      </c>
      <c r="O2129" s="199"/>
    </row>
    <row r="2130" spans="1:15" ht="15" customHeight="1">
      <c r="A2130" s="199"/>
      <c r="B2130" s="199" t="s">
        <v>1658</v>
      </c>
      <c r="C2130" s="158" t="s">
        <v>324</v>
      </c>
      <c r="D2130" s="158" t="s">
        <v>55</v>
      </c>
      <c r="E2130" s="199" t="s">
        <v>2027</v>
      </c>
      <c r="F2130" s="199">
        <v>30</v>
      </c>
      <c r="G2130" s="199">
        <v>30</v>
      </c>
      <c r="H2130" s="199">
        <v>1</v>
      </c>
      <c r="I2130" s="199" t="s">
        <v>330</v>
      </c>
      <c r="J2130" s="199" t="s">
        <v>18</v>
      </c>
      <c r="K2130" s="199" t="s">
        <v>2068</v>
      </c>
      <c r="L2130" s="199">
        <v>10</v>
      </c>
      <c r="M2130" s="199" t="s">
        <v>1046</v>
      </c>
      <c r="N2130" s="158" t="s">
        <v>25</v>
      </c>
      <c r="O2130" s="199"/>
    </row>
    <row r="2131" spans="1:15" ht="15" customHeight="1">
      <c r="A2131" s="199"/>
      <c r="B2131" s="199" t="s">
        <v>1659</v>
      </c>
      <c r="C2131" s="158" t="s">
        <v>46</v>
      </c>
      <c r="D2131" s="158" t="s">
        <v>23</v>
      </c>
      <c r="E2131" s="199" t="s">
        <v>2027</v>
      </c>
      <c r="F2131" s="199">
        <v>52</v>
      </c>
      <c r="G2131" s="199">
        <v>52</v>
      </c>
      <c r="H2131" s="199">
        <v>1</v>
      </c>
      <c r="I2131" s="199" t="s">
        <v>330</v>
      </c>
      <c r="J2131" s="199" t="s">
        <v>12</v>
      </c>
      <c r="K2131" s="199" t="s">
        <v>2070</v>
      </c>
      <c r="L2131" s="199">
        <v>12</v>
      </c>
      <c r="M2131" s="199" t="s">
        <v>1052</v>
      </c>
      <c r="N2131" s="158" t="s">
        <v>25</v>
      </c>
      <c r="O2131" s="199"/>
    </row>
    <row r="2132" spans="1:15" ht="15" customHeight="1">
      <c r="A2132" s="199"/>
      <c r="B2132" s="199" t="s">
        <v>1660</v>
      </c>
      <c r="C2132" s="158" t="s">
        <v>343</v>
      </c>
      <c r="D2132" s="158" t="s">
        <v>23</v>
      </c>
      <c r="E2132" s="199" t="s">
        <v>2027</v>
      </c>
      <c r="F2132" s="199">
        <v>44</v>
      </c>
      <c r="G2132" s="199">
        <v>44</v>
      </c>
      <c r="H2132" s="199">
        <v>1</v>
      </c>
      <c r="I2132" s="199" t="s">
        <v>330</v>
      </c>
      <c r="J2132" s="199" t="s">
        <v>12</v>
      </c>
      <c r="K2132" s="199" t="s">
        <v>2070</v>
      </c>
      <c r="L2132" s="199">
        <v>0</v>
      </c>
      <c r="M2132" s="199" t="s">
        <v>1048</v>
      </c>
      <c r="N2132" s="158" t="s">
        <v>25</v>
      </c>
      <c r="O2132" s="199"/>
    </row>
    <row r="2133" spans="1:15" ht="15" customHeight="1">
      <c r="A2133" s="199"/>
      <c r="B2133" s="199" t="s">
        <v>1661</v>
      </c>
      <c r="C2133" s="158" t="s">
        <v>46</v>
      </c>
      <c r="D2133" s="158" t="s">
        <v>23</v>
      </c>
      <c r="E2133" s="199" t="s">
        <v>2027</v>
      </c>
      <c r="F2133" s="199">
        <v>64</v>
      </c>
      <c r="G2133" s="199">
        <v>64</v>
      </c>
      <c r="H2133" s="199">
        <v>1</v>
      </c>
      <c r="I2133" s="199" t="s">
        <v>330</v>
      </c>
      <c r="J2133" s="199" t="s">
        <v>12</v>
      </c>
      <c r="K2133" s="199" t="s">
        <v>2070</v>
      </c>
      <c r="L2133" s="199">
        <v>8</v>
      </c>
      <c r="M2133" s="199" t="s">
        <v>1048</v>
      </c>
      <c r="N2133" s="158" t="s">
        <v>25</v>
      </c>
      <c r="O2133" s="199"/>
    </row>
    <row r="2134" spans="1:15" ht="15" customHeight="1">
      <c r="A2134" s="199"/>
      <c r="B2134" s="199" t="s">
        <v>1662</v>
      </c>
      <c r="C2134" s="158" t="s">
        <v>335</v>
      </c>
      <c r="D2134" s="158" t="s">
        <v>55</v>
      </c>
      <c r="E2134" s="199" t="s">
        <v>2027</v>
      </c>
      <c r="F2134" s="199">
        <v>204</v>
      </c>
      <c r="G2134" s="199">
        <v>204</v>
      </c>
      <c r="H2134" s="199">
        <v>1</v>
      </c>
      <c r="I2134" s="199" t="s">
        <v>330</v>
      </c>
      <c r="J2134" s="199" t="s">
        <v>12</v>
      </c>
      <c r="K2134" s="199" t="s">
        <v>2071</v>
      </c>
      <c r="L2134" s="199">
        <v>26</v>
      </c>
      <c r="M2134" s="199" t="s">
        <v>1048</v>
      </c>
      <c r="N2134" s="158" t="s">
        <v>25</v>
      </c>
      <c r="O2134" s="199"/>
    </row>
    <row r="2135" spans="1:15" ht="15" customHeight="1">
      <c r="A2135" s="199"/>
      <c r="B2135" s="199" t="s">
        <v>1663</v>
      </c>
      <c r="C2135" s="158" t="s">
        <v>46</v>
      </c>
      <c r="D2135" s="158" t="s">
        <v>55</v>
      </c>
      <c r="E2135" s="199" t="s">
        <v>2027</v>
      </c>
      <c r="F2135" s="199">
        <v>62</v>
      </c>
      <c r="G2135" s="199">
        <v>62</v>
      </c>
      <c r="H2135" s="199">
        <v>1</v>
      </c>
      <c r="I2135" s="199" t="s">
        <v>330</v>
      </c>
      <c r="J2135" s="199" t="s">
        <v>12</v>
      </c>
      <c r="K2135" s="199" t="s">
        <v>2060</v>
      </c>
      <c r="L2135" s="199">
        <v>18</v>
      </c>
      <c r="M2135" s="199" t="s">
        <v>1053</v>
      </c>
      <c r="N2135" s="158" t="s">
        <v>25</v>
      </c>
      <c r="O2135" s="199"/>
    </row>
    <row r="2136" spans="1:15" ht="15" customHeight="1">
      <c r="A2136" s="199"/>
      <c r="B2136" s="199" t="s">
        <v>1664</v>
      </c>
      <c r="C2136" s="158" t="s">
        <v>69</v>
      </c>
      <c r="D2136" s="158" t="s">
        <v>55</v>
      </c>
      <c r="E2136" s="199" t="s">
        <v>2027</v>
      </c>
      <c r="F2136" s="199">
        <v>44</v>
      </c>
      <c r="G2136" s="199">
        <v>44</v>
      </c>
      <c r="H2136" s="199">
        <v>1</v>
      </c>
      <c r="I2136" s="199" t="s">
        <v>330</v>
      </c>
      <c r="J2136" s="199" t="s">
        <v>12</v>
      </c>
      <c r="K2136" s="199" t="s">
        <v>2060</v>
      </c>
      <c r="L2136" s="199">
        <v>0</v>
      </c>
      <c r="M2136" s="199" t="s">
        <v>1063</v>
      </c>
      <c r="N2136" s="158" t="s">
        <v>25</v>
      </c>
      <c r="O2136" s="199"/>
    </row>
    <row r="2137" spans="1:15" ht="15" customHeight="1">
      <c r="A2137" s="199"/>
      <c r="B2137" s="199" t="s">
        <v>1665</v>
      </c>
      <c r="C2137" s="158" t="s">
        <v>46</v>
      </c>
      <c r="D2137" s="158" t="s">
        <v>55</v>
      </c>
      <c r="E2137" s="199" t="s">
        <v>2027</v>
      </c>
      <c r="F2137" s="199">
        <v>64</v>
      </c>
      <c r="G2137" s="199">
        <v>64</v>
      </c>
      <c r="H2137" s="199">
        <v>1</v>
      </c>
      <c r="I2137" s="199" t="s">
        <v>330</v>
      </c>
      <c r="J2137" s="199" t="s">
        <v>12</v>
      </c>
      <c r="K2137" s="199" t="s">
        <v>2065</v>
      </c>
      <c r="L2137" s="199">
        <v>16</v>
      </c>
      <c r="M2137" s="199" t="s">
        <v>1064</v>
      </c>
      <c r="N2137" s="158" t="s">
        <v>25</v>
      </c>
      <c r="O2137" s="199"/>
    </row>
    <row r="2138" spans="1:15" ht="15" customHeight="1">
      <c r="A2138" s="199"/>
      <c r="B2138" s="199" t="s">
        <v>1666</v>
      </c>
      <c r="C2138" s="158" t="s">
        <v>46</v>
      </c>
      <c r="D2138" s="158" t="s">
        <v>55</v>
      </c>
      <c r="E2138" s="199" t="s">
        <v>2027</v>
      </c>
      <c r="F2138" s="199">
        <v>96</v>
      </c>
      <c r="G2138" s="199">
        <v>96</v>
      </c>
      <c r="H2138" s="199">
        <v>1</v>
      </c>
      <c r="I2138" s="199" t="s">
        <v>330</v>
      </c>
      <c r="J2138" s="199" t="s">
        <v>12</v>
      </c>
      <c r="K2138" s="199" t="s">
        <v>2064</v>
      </c>
      <c r="L2138" s="199">
        <v>12</v>
      </c>
      <c r="M2138" s="199" t="s">
        <v>1063</v>
      </c>
      <c r="N2138" s="158" t="s">
        <v>36</v>
      </c>
      <c r="O2138" s="199"/>
    </row>
    <row r="2139" spans="1:15" ht="15" customHeight="1">
      <c r="A2139" s="199"/>
      <c r="B2139" s="199" t="s">
        <v>1667</v>
      </c>
      <c r="C2139" s="158" t="s">
        <v>69</v>
      </c>
      <c r="D2139" s="158" t="s">
        <v>23</v>
      </c>
      <c r="E2139" s="199" t="s">
        <v>2027</v>
      </c>
      <c r="F2139" s="199">
        <v>160</v>
      </c>
      <c r="G2139" s="199">
        <v>160</v>
      </c>
      <c r="H2139" s="199">
        <v>1</v>
      </c>
      <c r="I2139" s="199" t="s">
        <v>330</v>
      </c>
      <c r="J2139" s="199" t="s">
        <v>12</v>
      </c>
      <c r="K2139" s="199" t="s">
        <v>2078</v>
      </c>
      <c r="L2139" s="199">
        <v>20</v>
      </c>
      <c r="M2139" s="199" t="s">
        <v>1038</v>
      </c>
      <c r="N2139" s="158" t="s">
        <v>25</v>
      </c>
      <c r="O2139" s="199"/>
    </row>
    <row r="2140" spans="1:15" ht="15" customHeight="1">
      <c r="A2140" s="199"/>
      <c r="B2140" s="199" t="s">
        <v>1668</v>
      </c>
      <c r="C2140" s="158" t="s">
        <v>46</v>
      </c>
      <c r="D2140" s="158" t="s">
        <v>23</v>
      </c>
      <c r="E2140" s="199" t="s">
        <v>2027</v>
      </c>
      <c r="F2140" s="199">
        <v>78</v>
      </c>
      <c r="G2140" s="199">
        <v>78</v>
      </c>
      <c r="H2140" s="199">
        <v>1</v>
      </c>
      <c r="I2140" s="199" t="s">
        <v>330</v>
      </c>
      <c r="J2140" s="199" t="s">
        <v>12</v>
      </c>
      <c r="K2140" s="199" t="s">
        <v>2075</v>
      </c>
      <c r="L2140" s="199">
        <v>16</v>
      </c>
      <c r="M2140" s="199" t="s">
        <v>2042</v>
      </c>
      <c r="N2140" s="158" t="s">
        <v>25</v>
      </c>
      <c r="O2140" s="199"/>
    </row>
    <row r="2141" spans="1:15" ht="15" customHeight="1">
      <c r="A2141" s="199"/>
      <c r="B2141" s="199" t="s">
        <v>1669</v>
      </c>
      <c r="C2141" s="158" t="s">
        <v>331</v>
      </c>
      <c r="D2141" s="158" t="s">
        <v>23</v>
      </c>
      <c r="E2141" s="199" t="s">
        <v>2027</v>
      </c>
      <c r="F2141" s="199">
        <v>98</v>
      </c>
      <c r="G2141" s="199">
        <v>98</v>
      </c>
      <c r="H2141" s="199">
        <v>1</v>
      </c>
      <c r="I2141" s="199" t="s">
        <v>330</v>
      </c>
      <c r="J2141" s="199" t="s">
        <v>12</v>
      </c>
      <c r="K2141" s="199" t="s">
        <v>2079</v>
      </c>
      <c r="L2141" s="199">
        <v>12</v>
      </c>
      <c r="M2141" s="199" t="s">
        <v>1046</v>
      </c>
      <c r="N2141" s="158" t="s">
        <v>25</v>
      </c>
      <c r="O2141" s="199"/>
    </row>
    <row r="2142" spans="1:15" ht="15" customHeight="1">
      <c r="A2142" s="199"/>
      <c r="B2142" s="199" t="s">
        <v>1670</v>
      </c>
      <c r="C2142" s="158" t="s">
        <v>332</v>
      </c>
      <c r="D2142" s="158" t="s">
        <v>55</v>
      </c>
      <c r="E2142" s="199" t="s">
        <v>2026</v>
      </c>
      <c r="F2142" s="199">
        <v>92</v>
      </c>
      <c r="G2142" s="199">
        <v>92</v>
      </c>
      <c r="H2142" s="199">
        <v>1</v>
      </c>
      <c r="I2142" s="199" t="s">
        <v>330</v>
      </c>
      <c r="J2142" s="199" t="s">
        <v>18</v>
      </c>
      <c r="K2142" s="199" t="s">
        <v>2044</v>
      </c>
      <c r="L2142" s="199">
        <v>10</v>
      </c>
      <c r="M2142" s="199" t="s">
        <v>1063</v>
      </c>
      <c r="N2142" s="158" t="s">
        <v>25</v>
      </c>
      <c r="O2142" s="199"/>
    </row>
    <row r="2143" spans="1:15" ht="15" customHeight="1">
      <c r="A2143" s="199"/>
      <c r="B2143" s="199" t="s">
        <v>1671</v>
      </c>
      <c r="C2143" s="158" t="s">
        <v>154</v>
      </c>
      <c r="D2143" s="158" t="s">
        <v>23</v>
      </c>
      <c r="E2143" s="199" t="s">
        <v>2026</v>
      </c>
      <c r="F2143" s="199">
        <v>318</v>
      </c>
      <c r="G2143" s="199">
        <v>318</v>
      </c>
      <c r="H2143" s="199">
        <v>1</v>
      </c>
      <c r="I2143" s="199" t="s">
        <v>330</v>
      </c>
      <c r="J2143" s="199" t="s">
        <v>18</v>
      </c>
      <c r="K2143" s="199" t="s">
        <v>2076</v>
      </c>
      <c r="L2143" s="199">
        <v>50</v>
      </c>
      <c r="M2143" s="199" t="s">
        <v>1038</v>
      </c>
      <c r="N2143" s="158" t="s">
        <v>25</v>
      </c>
      <c r="O2143" s="199"/>
    </row>
    <row r="2144" spans="1:15" ht="15" customHeight="1">
      <c r="A2144" s="199"/>
      <c r="B2144" s="199" t="s">
        <v>1672</v>
      </c>
      <c r="C2144" s="158" t="s">
        <v>50</v>
      </c>
      <c r="D2144" s="158" t="s">
        <v>55</v>
      </c>
      <c r="E2144" s="199" t="s">
        <v>2027</v>
      </c>
      <c r="F2144" s="199">
        <v>100</v>
      </c>
      <c r="G2144" s="199">
        <v>100</v>
      </c>
      <c r="H2144" s="199">
        <v>1</v>
      </c>
      <c r="I2144" s="199" t="s">
        <v>330</v>
      </c>
      <c r="J2144" s="199" t="s">
        <v>18</v>
      </c>
      <c r="K2144" s="199" t="s">
        <v>2064</v>
      </c>
      <c r="L2144" s="199">
        <v>26</v>
      </c>
      <c r="M2144" s="199" t="s">
        <v>1046</v>
      </c>
      <c r="N2144" s="158" t="s">
        <v>36</v>
      </c>
      <c r="O2144" s="199"/>
    </row>
    <row r="2145" spans="1:15" ht="15" customHeight="1">
      <c r="A2145" s="199"/>
      <c r="B2145" s="199" t="s">
        <v>1673</v>
      </c>
      <c r="C2145" s="158" t="s">
        <v>49</v>
      </c>
      <c r="D2145" s="158" t="s">
        <v>55</v>
      </c>
      <c r="E2145" s="199" t="s">
        <v>2025</v>
      </c>
      <c r="F2145" s="199">
        <v>138</v>
      </c>
      <c r="G2145" s="199">
        <v>138</v>
      </c>
      <c r="H2145" s="199">
        <v>1</v>
      </c>
      <c r="I2145" s="199" t="s">
        <v>330</v>
      </c>
      <c r="J2145" s="199" t="s">
        <v>18</v>
      </c>
      <c r="K2145" s="199" t="s">
        <v>2076</v>
      </c>
      <c r="L2145" s="199">
        <v>14</v>
      </c>
      <c r="M2145" s="199" t="s">
        <v>1053</v>
      </c>
      <c r="N2145" s="158" t="s">
        <v>25</v>
      </c>
      <c r="O2145" s="199"/>
    </row>
    <row r="2146" spans="1:15" ht="15" customHeight="1">
      <c r="A2146" s="199"/>
      <c r="B2146" s="199" t="s">
        <v>1674</v>
      </c>
      <c r="C2146" s="158" t="s">
        <v>69</v>
      </c>
      <c r="D2146" s="158" t="s">
        <v>23</v>
      </c>
      <c r="E2146" s="199" t="s">
        <v>2027</v>
      </c>
      <c r="F2146" s="199">
        <v>88</v>
      </c>
      <c r="G2146" s="199">
        <v>88</v>
      </c>
      <c r="H2146" s="199">
        <v>1</v>
      </c>
      <c r="I2146" s="199" t="s">
        <v>330</v>
      </c>
      <c r="J2146" s="199" t="s">
        <v>12</v>
      </c>
      <c r="K2146" s="199" t="s">
        <v>2070</v>
      </c>
      <c r="L2146" s="199">
        <v>20</v>
      </c>
      <c r="M2146" s="199" t="s">
        <v>1038</v>
      </c>
      <c r="N2146" s="158" t="s">
        <v>25</v>
      </c>
      <c r="O2146" s="199"/>
    </row>
    <row r="2147" spans="1:15" ht="15" customHeight="1">
      <c r="A2147" s="199"/>
      <c r="B2147" s="199" t="s">
        <v>1675</v>
      </c>
      <c r="C2147" s="158" t="s">
        <v>46</v>
      </c>
      <c r="D2147" s="158" t="s">
        <v>23</v>
      </c>
      <c r="E2147" s="199" t="s">
        <v>2027</v>
      </c>
      <c r="F2147" s="199">
        <v>78</v>
      </c>
      <c r="G2147" s="199">
        <v>78</v>
      </c>
      <c r="H2147" s="199">
        <v>1</v>
      </c>
      <c r="I2147" s="199" t="s">
        <v>330</v>
      </c>
      <c r="J2147" s="199" t="s">
        <v>12</v>
      </c>
      <c r="K2147" s="199" t="s">
        <v>2080</v>
      </c>
      <c r="L2147" s="199">
        <v>10</v>
      </c>
      <c r="M2147" s="199" t="s">
        <v>1052</v>
      </c>
      <c r="N2147" s="158" t="s">
        <v>36</v>
      </c>
      <c r="O2147" s="199"/>
    </row>
    <row r="2148" spans="1:15" ht="15" customHeight="1">
      <c r="A2148" s="199"/>
      <c r="B2148" s="199" t="s">
        <v>1676</v>
      </c>
      <c r="C2148" s="158" t="s">
        <v>22</v>
      </c>
      <c r="D2148" s="158" t="s">
        <v>23</v>
      </c>
      <c r="E2148" s="199" t="s">
        <v>2027</v>
      </c>
      <c r="F2148" s="199">
        <v>110</v>
      </c>
      <c r="G2148" s="199">
        <v>110</v>
      </c>
      <c r="H2148" s="199">
        <v>1</v>
      </c>
      <c r="I2148" s="199" t="s">
        <v>330</v>
      </c>
      <c r="J2148" s="199" t="s">
        <v>12</v>
      </c>
      <c r="K2148" s="199" t="s">
        <v>2081</v>
      </c>
      <c r="L2148" s="199">
        <v>18</v>
      </c>
      <c r="M2148" s="199" t="s">
        <v>1038</v>
      </c>
      <c r="N2148" s="158" t="s">
        <v>25</v>
      </c>
      <c r="O2148" s="199"/>
    </row>
    <row r="2149" spans="1:15" ht="15" customHeight="1">
      <c r="A2149" s="199"/>
      <c r="B2149" s="199" t="s">
        <v>1677</v>
      </c>
      <c r="C2149" s="158" t="s">
        <v>344</v>
      </c>
      <c r="D2149" s="158" t="s">
        <v>23</v>
      </c>
      <c r="E2149" s="199" t="s">
        <v>2027</v>
      </c>
      <c r="F2149" s="199">
        <v>36</v>
      </c>
      <c r="G2149" s="199">
        <v>36</v>
      </c>
      <c r="H2149" s="199">
        <v>1</v>
      </c>
      <c r="I2149" s="199" t="s">
        <v>330</v>
      </c>
      <c r="J2149" s="199" t="s">
        <v>67</v>
      </c>
      <c r="K2149" s="199" t="s">
        <v>2063</v>
      </c>
      <c r="L2149" s="199">
        <v>12</v>
      </c>
      <c r="M2149" s="199" t="s">
        <v>1053</v>
      </c>
      <c r="N2149" s="158" t="s">
        <v>25</v>
      </c>
      <c r="O2149" s="199"/>
    </row>
    <row r="2150" spans="1:15" ht="15" customHeight="1">
      <c r="A2150" s="199"/>
      <c r="B2150" s="199" t="s">
        <v>1678</v>
      </c>
      <c r="C2150" s="158" t="s">
        <v>46</v>
      </c>
      <c r="D2150" s="158" t="s">
        <v>55</v>
      </c>
      <c r="E2150" s="199" t="s">
        <v>2027</v>
      </c>
      <c r="F2150" s="199">
        <v>42</v>
      </c>
      <c r="G2150" s="199">
        <v>42</v>
      </c>
      <c r="H2150" s="199">
        <v>1</v>
      </c>
      <c r="I2150" s="199" t="s">
        <v>330</v>
      </c>
      <c r="J2150" s="199" t="s">
        <v>18</v>
      </c>
      <c r="K2150" s="199" t="s">
        <v>2068</v>
      </c>
      <c r="L2150" s="199">
        <v>28</v>
      </c>
      <c r="M2150" s="199" t="s">
        <v>1046</v>
      </c>
      <c r="N2150" s="158" t="s">
        <v>25</v>
      </c>
      <c r="O2150" s="199"/>
    </row>
    <row r="2151" spans="1:15" ht="15" customHeight="1">
      <c r="A2151" s="199"/>
      <c r="B2151" s="199" t="s">
        <v>1679</v>
      </c>
      <c r="C2151" s="158" t="s">
        <v>22</v>
      </c>
      <c r="D2151" s="158" t="s">
        <v>55</v>
      </c>
      <c r="E2151" s="199" t="s">
        <v>2025</v>
      </c>
      <c r="F2151" s="199">
        <v>108</v>
      </c>
      <c r="G2151" s="199">
        <v>108</v>
      </c>
      <c r="H2151" s="199">
        <v>1</v>
      </c>
      <c r="I2151" s="199" t="s">
        <v>330</v>
      </c>
      <c r="J2151" s="199" t="s">
        <v>12</v>
      </c>
      <c r="K2151" s="199" t="s">
        <v>2070</v>
      </c>
      <c r="L2151" s="199">
        <v>0</v>
      </c>
      <c r="M2151" s="199" t="s">
        <v>1033</v>
      </c>
      <c r="N2151" s="158" t="s">
        <v>25</v>
      </c>
      <c r="O2151" s="199"/>
    </row>
    <row r="2152" spans="1:15" ht="15" customHeight="1">
      <c r="A2152" s="199"/>
      <c r="B2152" s="199" t="s">
        <v>1680</v>
      </c>
      <c r="C2152" s="158" t="s">
        <v>47</v>
      </c>
      <c r="D2152" s="158" t="s">
        <v>23</v>
      </c>
      <c r="E2152" s="199" t="s">
        <v>2027</v>
      </c>
      <c r="F2152" s="199">
        <v>50</v>
      </c>
      <c r="G2152" s="199">
        <v>50</v>
      </c>
      <c r="H2152" s="199">
        <v>1</v>
      </c>
      <c r="I2152" s="199" t="s">
        <v>330</v>
      </c>
      <c r="J2152" s="199" t="s">
        <v>18</v>
      </c>
      <c r="K2152" s="199" t="s">
        <v>2070</v>
      </c>
      <c r="L2152" s="199">
        <v>22</v>
      </c>
      <c r="M2152" s="199" t="s">
        <v>1038</v>
      </c>
      <c r="N2152" s="158" t="s">
        <v>36</v>
      </c>
      <c r="O2152" s="199"/>
    </row>
    <row r="2153" spans="1:15" ht="15" customHeight="1">
      <c r="A2153" s="199"/>
      <c r="B2153" s="199" t="s">
        <v>1681</v>
      </c>
      <c r="C2153" s="158" t="s">
        <v>62</v>
      </c>
      <c r="D2153" s="158" t="s">
        <v>55</v>
      </c>
      <c r="E2153" s="199" t="s">
        <v>2026</v>
      </c>
      <c r="F2153" s="199">
        <v>248</v>
      </c>
      <c r="G2153" s="199">
        <v>248</v>
      </c>
      <c r="H2153" s="199">
        <v>1</v>
      </c>
      <c r="I2153" s="199" t="s">
        <v>330</v>
      </c>
      <c r="J2153" s="199" t="s">
        <v>12</v>
      </c>
      <c r="K2153" s="199" t="s">
        <v>2077</v>
      </c>
      <c r="L2153" s="199">
        <v>30</v>
      </c>
      <c r="M2153" s="199" t="s">
        <v>1038</v>
      </c>
      <c r="N2153" s="158" t="s">
        <v>25</v>
      </c>
      <c r="O2153" s="199"/>
    </row>
    <row r="2154" spans="1:15" ht="15" customHeight="1">
      <c r="A2154" s="199"/>
      <c r="B2154" s="199" t="s">
        <v>1682</v>
      </c>
      <c r="C2154" s="158" t="s">
        <v>335</v>
      </c>
      <c r="D2154" s="158" t="s">
        <v>55</v>
      </c>
      <c r="E2154" s="199" t="s">
        <v>2027</v>
      </c>
      <c r="F2154" s="199">
        <v>188</v>
      </c>
      <c r="G2154" s="199">
        <v>188</v>
      </c>
      <c r="H2154" s="199">
        <v>1</v>
      </c>
      <c r="I2154" s="199" t="s">
        <v>330</v>
      </c>
      <c r="J2154" s="199" t="s">
        <v>12</v>
      </c>
      <c r="K2154" s="199" t="s">
        <v>2063</v>
      </c>
      <c r="L2154" s="199">
        <v>20</v>
      </c>
      <c r="M2154" s="199" t="s">
        <v>1038</v>
      </c>
      <c r="N2154" s="158" t="s">
        <v>25</v>
      </c>
      <c r="O2154" s="199"/>
    </row>
    <row r="2155" spans="1:15" ht="15" customHeight="1">
      <c r="A2155" s="199"/>
      <c r="B2155" s="199" t="s">
        <v>1683</v>
      </c>
      <c r="C2155" s="158" t="s">
        <v>345</v>
      </c>
      <c r="D2155" s="158" t="s">
        <v>55</v>
      </c>
      <c r="E2155" s="199" t="s">
        <v>2026</v>
      </c>
      <c r="F2155" s="199">
        <v>146</v>
      </c>
      <c r="G2155" s="199">
        <v>146</v>
      </c>
      <c r="H2155" s="199">
        <v>1</v>
      </c>
      <c r="I2155" s="199" t="s">
        <v>330</v>
      </c>
      <c r="J2155" s="199" t="s">
        <v>12</v>
      </c>
      <c r="K2155" s="199" t="s">
        <v>2066</v>
      </c>
      <c r="L2155" s="199">
        <v>28</v>
      </c>
      <c r="M2155" s="199" t="s">
        <v>1038</v>
      </c>
      <c r="N2155" s="158" t="s">
        <v>25</v>
      </c>
      <c r="O2155" s="199"/>
    </row>
    <row r="2156" spans="1:15" ht="15" customHeight="1">
      <c r="A2156" s="199"/>
      <c r="B2156" s="199" t="s">
        <v>1684</v>
      </c>
      <c r="C2156" s="158" t="s">
        <v>50</v>
      </c>
      <c r="D2156" s="158" t="s">
        <v>55</v>
      </c>
      <c r="E2156" s="199" t="s">
        <v>2027</v>
      </c>
      <c r="F2156" s="199">
        <v>252</v>
      </c>
      <c r="G2156" s="199">
        <v>252</v>
      </c>
      <c r="H2156" s="199">
        <v>1</v>
      </c>
      <c r="I2156" s="199" t="s">
        <v>330</v>
      </c>
      <c r="J2156" s="199" t="s">
        <v>12</v>
      </c>
      <c r="K2156" s="199" t="s">
        <v>2073</v>
      </c>
      <c r="L2156" s="199">
        <v>0</v>
      </c>
      <c r="M2156" s="199" t="s">
        <v>1038</v>
      </c>
      <c r="N2156" s="158" t="s">
        <v>25</v>
      </c>
      <c r="O2156" s="199"/>
    </row>
    <row r="2157" spans="1:15" ht="15" customHeight="1">
      <c r="A2157" s="199"/>
      <c r="B2157" s="199" t="s">
        <v>1685</v>
      </c>
      <c r="C2157" s="158" t="s">
        <v>22</v>
      </c>
      <c r="D2157" s="158" t="s">
        <v>23</v>
      </c>
      <c r="E2157" s="199" t="s">
        <v>2027</v>
      </c>
      <c r="F2157" s="199">
        <v>128</v>
      </c>
      <c r="G2157" s="199">
        <v>128</v>
      </c>
      <c r="H2157" s="199">
        <v>1</v>
      </c>
      <c r="I2157" s="199" t="s">
        <v>330</v>
      </c>
      <c r="J2157" s="199" t="s">
        <v>12</v>
      </c>
      <c r="K2157" s="199" t="s">
        <v>2070</v>
      </c>
      <c r="L2157" s="199">
        <v>10</v>
      </c>
      <c r="M2157" s="199" t="s">
        <v>1048</v>
      </c>
      <c r="N2157" s="158" t="s">
        <v>25</v>
      </c>
      <c r="O2157" s="199"/>
    </row>
    <row r="2158" spans="1:15" ht="15" customHeight="1">
      <c r="A2158" s="199"/>
      <c r="B2158" s="199" t="s">
        <v>1686</v>
      </c>
      <c r="C2158" s="158" t="s">
        <v>324</v>
      </c>
      <c r="D2158" s="158" t="s">
        <v>23</v>
      </c>
      <c r="E2158" s="199" t="s">
        <v>2027</v>
      </c>
      <c r="F2158" s="199">
        <v>40</v>
      </c>
      <c r="G2158" s="199">
        <v>40</v>
      </c>
      <c r="H2158" s="199">
        <v>1</v>
      </c>
      <c r="I2158" s="199" t="s">
        <v>330</v>
      </c>
      <c r="J2158" s="199" t="s">
        <v>12</v>
      </c>
      <c r="K2158" s="199" t="s">
        <v>2082</v>
      </c>
      <c r="L2158" s="199">
        <v>0</v>
      </c>
      <c r="M2158" s="199" t="s">
        <v>1048</v>
      </c>
      <c r="N2158" s="158" t="s">
        <v>25</v>
      </c>
      <c r="O2158" s="199"/>
    </row>
    <row r="2159" spans="1:15" ht="15" customHeight="1">
      <c r="A2159" s="199"/>
      <c r="B2159" s="199" t="s">
        <v>1687</v>
      </c>
      <c r="C2159" s="158" t="s">
        <v>73</v>
      </c>
      <c r="D2159" s="158" t="s">
        <v>23</v>
      </c>
      <c r="E2159" s="199" t="s">
        <v>2027</v>
      </c>
      <c r="F2159" s="199">
        <v>22</v>
      </c>
      <c r="G2159" s="199">
        <v>22</v>
      </c>
      <c r="H2159" s="199">
        <v>1</v>
      </c>
      <c r="I2159" s="199" t="s">
        <v>330</v>
      </c>
      <c r="J2159" s="199" t="s">
        <v>18</v>
      </c>
      <c r="K2159" s="199">
        <v>50</v>
      </c>
      <c r="L2159" s="199">
        <v>10</v>
      </c>
      <c r="M2159" s="199" t="s">
        <v>1073</v>
      </c>
      <c r="N2159" s="158" t="s">
        <v>25</v>
      </c>
      <c r="O2159" s="199"/>
    </row>
    <row r="2160" spans="1:15" ht="15" customHeight="1">
      <c r="A2160" s="199"/>
      <c r="B2160" s="199" t="s">
        <v>1688</v>
      </c>
      <c r="C2160" s="158" t="s">
        <v>46</v>
      </c>
      <c r="D2160" s="158" t="s">
        <v>23</v>
      </c>
      <c r="E2160" s="199" t="s">
        <v>2027</v>
      </c>
      <c r="F2160" s="199">
        <v>78</v>
      </c>
      <c r="G2160" s="199">
        <v>78</v>
      </c>
      <c r="H2160" s="199">
        <v>1</v>
      </c>
      <c r="I2160" s="199" t="s">
        <v>330</v>
      </c>
      <c r="J2160" s="199" t="s">
        <v>12</v>
      </c>
      <c r="K2160" s="199" t="s">
        <v>2077</v>
      </c>
      <c r="L2160" s="199">
        <v>18</v>
      </c>
      <c r="M2160" s="199" t="s">
        <v>1052</v>
      </c>
      <c r="N2160" s="158" t="s">
        <v>25</v>
      </c>
      <c r="O2160" s="199"/>
    </row>
    <row r="2161" spans="1:15" ht="15" customHeight="1">
      <c r="A2161" s="199"/>
      <c r="B2161" s="199" t="s">
        <v>1689</v>
      </c>
      <c r="C2161" s="158" t="s">
        <v>46</v>
      </c>
      <c r="D2161" s="158" t="s">
        <v>23</v>
      </c>
      <c r="E2161" s="199" t="s">
        <v>2027</v>
      </c>
      <c r="F2161" s="199">
        <v>168</v>
      </c>
      <c r="G2161" s="199">
        <v>168</v>
      </c>
      <c r="H2161" s="199">
        <v>1</v>
      </c>
      <c r="I2161" s="199" t="s">
        <v>330</v>
      </c>
      <c r="J2161" s="199" t="s">
        <v>12</v>
      </c>
      <c r="K2161" s="199" t="s">
        <v>2083</v>
      </c>
      <c r="L2161" s="199">
        <v>18</v>
      </c>
      <c r="M2161" s="199" t="s">
        <v>1058</v>
      </c>
      <c r="N2161" s="158" t="s">
        <v>36</v>
      </c>
      <c r="O2161" s="199"/>
    </row>
    <row r="2162" spans="1:15" ht="15" customHeight="1">
      <c r="A2162" s="199"/>
      <c r="B2162" s="199" t="s">
        <v>1690</v>
      </c>
      <c r="C2162" s="158" t="s">
        <v>332</v>
      </c>
      <c r="D2162" s="158" t="s">
        <v>23</v>
      </c>
      <c r="E2162" s="199" t="s">
        <v>2025</v>
      </c>
      <c r="F2162" s="199">
        <v>90</v>
      </c>
      <c r="G2162" s="199">
        <v>90</v>
      </c>
      <c r="H2162" s="199">
        <v>1</v>
      </c>
      <c r="I2162" s="199" t="s">
        <v>330</v>
      </c>
      <c r="J2162" s="199" t="s">
        <v>18</v>
      </c>
      <c r="K2162" s="199" t="s">
        <v>2070</v>
      </c>
      <c r="L2162" s="199">
        <v>0</v>
      </c>
      <c r="M2162" s="199" t="s">
        <v>1038</v>
      </c>
      <c r="N2162" s="158" t="s">
        <v>25</v>
      </c>
      <c r="O2162" s="199"/>
    </row>
    <row r="2163" spans="1:15" ht="15" customHeight="1">
      <c r="A2163" s="199"/>
      <c r="B2163" s="199" t="s">
        <v>1691</v>
      </c>
      <c r="C2163" s="158" t="s">
        <v>64</v>
      </c>
      <c r="D2163" s="158" t="s">
        <v>55</v>
      </c>
      <c r="E2163" s="199" t="s">
        <v>2027</v>
      </c>
      <c r="F2163" s="199">
        <v>82</v>
      </c>
      <c r="G2163" s="199">
        <v>82</v>
      </c>
      <c r="H2163" s="199">
        <v>1</v>
      </c>
      <c r="I2163" s="199" t="s">
        <v>330</v>
      </c>
      <c r="J2163" s="199" t="s">
        <v>18</v>
      </c>
      <c r="K2163" s="199" t="s">
        <v>2068</v>
      </c>
      <c r="L2163" s="199">
        <v>28</v>
      </c>
      <c r="M2163" s="199" t="s">
        <v>1053</v>
      </c>
      <c r="N2163" s="158" t="s">
        <v>181</v>
      </c>
      <c r="O2163" s="199"/>
    </row>
    <row r="2164" spans="1:15" ht="15" customHeight="1">
      <c r="A2164" s="199"/>
      <c r="B2164" s="199" t="s">
        <v>1692</v>
      </c>
      <c r="C2164" s="158" t="s">
        <v>46</v>
      </c>
      <c r="D2164" s="158" t="s">
        <v>55</v>
      </c>
      <c r="E2164" s="199" t="s">
        <v>2027</v>
      </c>
      <c r="F2164" s="199">
        <v>46</v>
      </c>
      <c r="G2164" s="199">
        <v>46</v>
      </c>
      <c r="H2164" s="199">
        <v>1</v>
      </c>
      <c r="I2164" s="199" t="s">
        <v>330</v>
      </c>
      <c r="J2164" s="199" t="s">
        <v>18</v>
      </c>
      <c r="K2164" s="199" t="s">
        <v>2068</v>
      </c>
      <c r="L2164" s="199">
        <v>30</v>
      </c>
      <c r="M2164" s="199" t="s">
        <v>1046</v>
      </c>
      <c r="N2164" s="158" t="s">
        <v>25</v>
      </c>
      <c r="O2164" s="199"/>
    </row>
    <row r="2165" spans="1:15" ht="15" customHeight="1">
      <c r="A2165" s="199"/>
      <c r="B2165" s="199" t="s">
        <v>1693</v>
      </c>
      <c r="C2165" s="158" t="s">
        <v>22</v>
      </c>
      <c r="D2165" s="158" t="s">
        <v>55</v>
      </c>
      <c r="E2165" s="199" t="s">
        <v>2026</v>
      </c>
      <c r="F2165" s="199">
        <v>80</v>
      </c>
      <c r="G2165" s="199">
        <v>80</v>
      </c>
      <c r="H2165" s="199">
        <v>1</v>
      </c>
      <c r="I2165" s="199" t="s">
        <v>330</v>
      </c>
      <c r="J2165" s="199" t="s">
        <v>12</v>
      </c>
      <c r="K2165" s="199" t="s">
        <v>2067</v>
      </c>
      <c r="L2165" s="199">
        <v>8</v>
      </c>
      <c r="M2165" s="199" t="s">
        <v>1063</v>
      </c>
      <c r="N2165" s="158" t="s">
        <v>25</v>
      </c>
      <c r="O2165" s="199"/>
    </row>
    <row r="2166" spans="1:15" ht="15" customHeight="1">
      <c r="A2166" s="199"/>
      <c r="B2166" s="199" t="s">
        <v>1694</v>
      </c>
      <c r="C2166" s="158" t="s">
        <v>329</v>
      </c>
      <c r="D2166" s="158" t="s">
        <v>55</v>
      </c>
      <c r="E2166" s="199" t="s">
        <v>2027</v>
      </c>
      <c r="F2166" s="199">
        <v>74</v>
      </c>
      <c r="G2166" s="199">
        <v>74</v>
      </c>
      <c r="H2166" s="199">
        <v>1</v>
      </c>
      <c r="I2166" s="199" t="s">
        <v>330</v>
      </c>
      <c r="J2166" s="199" t="s">
        <v>18</v>
      </c>
      <c r="K2166" s="199" t="s">
        <v>2060</v>
      </c>
      <c r="L2166" s="199">
        <v>22</v>
      </c>
      <c r="M2166" s="199" t="s">
        <v>1063</v>
      </c>
      <c r="N2166" s="158" t="s">
        <v>181</v>
      </c>
      <c r="O2166" s="199"/>
    </row>
    <row r="2167" spans="1:15" ht="15" customHeight="1">
      <c r="A2167" s="199"/>
      <c r="B2167" s="199" t="s">
        <v>1696</v>
      </c>
      <c r="C2167" s="158" t="s">
        <v>73</v>
      </c>
      <c r="D2167" s="158" t="s">
        <v>55</v>
      </c>
      <c r="E2167" s="199" t="s">
        <v>2029</v>
      </c>
      <c r="F2167" s="199">
        <v>50</v>
      </c>
      <c r="G2167" s="199">
        <v>50</v>
      </c>
      <c r="H2167" s="199">
        <v>1</v>
      </c>
      <c r="I2167" s="199" t="s">
        <v>330</v>
      </c>
      <c r="J2167" s="199" t="s">
        <v>18</v>
      </c>
      <c r="K2167" s="199" t="s">
        <v>821</v>
      </c>
      <c r="L2167" s="199">
        <v>10</v>
      </c>
      <c r="M2167" s="199" t="s">
        <v>1063</v>
      </c>
      <c r="N2167" s="158" t="s">
        <v>25</v>
      </c>
      <c r="O2167" s="199"/>
    </row>
    <row r="2168" spans="1:15" ht="15" customHeight="1">
      <c r="A2168" s="199"/>
      <c r="B2168" s="199" t="s">
        <v>1697</v>
      </c>
      <c r="C2168" s="158" t="s">
        <v>73</v>
      </c>
      <c r="D2168" s="158" t="s">
        <v>23</v>
      </c>
      <c r="E2168" s="199" t="s">
        <v>2029</v>
      </c>
      <c r="F2168" s="199">
        <v>22</v>
      </c>
      <c r="G2168" s="199">
        <v>22</v>
      </c>
      <c r="H2168" s="199">
        <v>1</v>
      </c>
      <c r="I2168" s="199" t="s">
        <v>330</v>
      </c>
      <c r="J2168" s="199" t="s">
        <v>18</v>
      </c>
      <c r="K2168" s="199">
        <v>46</v>
      </c>
      <c r="L2168" s="199">
        <v>10</v>
      </c>
      <c r="M2168" s="199" t="s">
        <v>1038</v>
      </c>
      <c r="N2168" s="158" t="s">
        <v>25</v>
      </c>
      <c r="O2168" s="199"/>
    </row>
    <row r="2169" spans="1:15" ht="15" customHeight="1">
      <c r="A2169" s="199"/>
      <c r="B2169" s="199" t="s">
        <v>1698</v>
      </c>
      <c r="C2169" s="158" t="s">
        <v>69</v>
      </c>
      <c r="D2169" s="158" t="s">
        <v>55</v>
      </c>
      <c r="E2169" s="199" t="s">
        <v>2027</v>
      </c>
      <c r="F2169" s="199">
        <v>40</v>
      </c>
      <c r="G2169" s="199">
        <v>40</v>
      </c>
      <c r="H2169" s="199">
        <v>1</v>
      </c>
      <c r="I2169" s="199" t="s">
        <v>330</v>
      </c>
      <c r="J2169" s="199" t="s">
        <v>12</v>
      </c>
      <c r="K2169" s="199" t="s">
        <v>2063</v>
      </c>
      <c r="L2169" s="199">
        <v>0</v>
      </c>
      <c r="M2169" s="199" t="s">
        <v>1063</v>
      </c>
      <c r="N2169" s="158" t="s">
        <v>25</v>
      </c>
      <c r="O2169" s="199"/>
    </row>
    <row r="2170" spans="1:15" ht="15" customHeight="1">
      <c r="A2170" s="199"/>
      <c r="B2170" s="199" t="s">
        <v>1699</v>
      </c>
      <c r="C2170" s="158" t="s">
        <v>183</v>
      </c>
      <c r="D2170" s="158" t="s">
        <v>55</v>
      </c>
      <c r="E2170" s="199" t="s">
        <v>2027</v>
      </c>
      <c r="F2170" s="199">
        <v>72</v>
      </c>
      <c r="G2170" s="199">
        <v>72</v>
      </c>
      <c r="H2170" s="199">
        <v>1</v>
      </c>
      <c r="I2170" s="199" t="s">
        <v>330</v>
      </c>
      <c r="J2170" s="199" t="s">
        <v>12</v>
      </c>
      <c r="K2170" s="199" t="s">
        <v>2063</v>
      </c>
      <c r="L2170" s="199">
        <v>24</v>
      </c>
      <c r="M2170" s="199" t="s">
        <v>1038</v>
      </c>
      <c r="N2170" s="158" t="s">
        <v>25</v>
      </c>
      <c r="O2170" s="199"/>
    </row>
    <row r="2171" spans="1:15" ht="15" customHeight="1">
      <c r="A2171" s="199"/>
      <c r="B2171" s="199" t="s">
        <v>1700</v>
      </c>
      <c r="C2171" s="158" t="s">
        <v>342</v>
      </c>
      <c r="D2171" s="158" t="s">
        <v>55</v>
      </c>
      <c r="E2171" s="199" t="s">
        <v>2029</v>
      </c>
      <c r="F2171" s="199">
        <v>38</v>
      </c>
      <c r="G2171" s="199">
        <v>38</v>
      </c>
      <c r="H2171" s="199">
        <v>1</v>
      </c>
      <c r="I2171" s="199" t="s">
        <v>330</v>
      </c>
      <c r="J2171" s="199" t="s">
        <v>18</v>
      </c>
      <c r="K2171" s="199" t="s">
        <v>2066</v>
      </c>
      <c r="L2171" s="199">
        <v>20</v>
      </c>
      <c r="M2171" s="199" t="s">
        <v>1046</v>
      </c>
      <c r="N2171" s="158" t="s">
        <v>25</v>
      </c>
      <c r="O2171" s="199"/>
    </row>
    <row r="2172" spans="1:15" ht="15" customHeight="1">
      <c r="A2172" s="199"/>
      <c r="B2172" s="199" t="s">
        <v>1702</v>
      </c>
      <c r="C2172" s="158" t="s">
        <v>46</v>
      </c>
      <c r="D2172" s="158" t="s">
        <v>23</v>
      </c>
      <c r="E2172" s="199" t="s">
        <v>2027</v>
      </c>
      <c r="F2172" s="199">
        <v>46</v>
      </c>
      <c r="G2172" s="199">
        <v>46</v>
      </c>
      <c r="H2172" s="199">
        <v>1</v>
      </c>
      <c r="I2172" s="199" t="s">
        <v>330</v>
      </c>
      <c r="J2172" s="199" t="s">
        <v>12</v>
      </c>
      <c r="K2172" s="199" t="s">
        <v>2065</v>
      </c>
      <c r="L2172" s="199">
        <v>7</v>
      </c>
      <c r="M2172" s="199" t="s">
        <v>1048</v>
      </c>
      <c r="N2172" s="158" t="s">
        <v>25</v>
      </c>
      <c r="O2172" s="199"/>
    </row>
    <row r="2173" spans="1:15" ht="15" customHeight="1">
      <c r="A2173" s="199"/>
      <c r="B2173" s="199" t="s">
        <v>1703</v>
      </c>
      <c r="C2173" s="158" t="s">
        <v>69</v>
      </c>
      <c r="D2173" s="158" t="s">
        <v>23</v>
      </c>
      <c r="E2173" s="199" t="s">
        <v>2027</v>
      </c>
      <c r="F2173" s="199">
        <v>60</v>
      </c>
      <c r="G2173" s="199">
        <v>60</v>
      </c>
      <c r="H2173" s="199">
        <v>1</v>
      </c>
      <c r="I2173" s="199" t="s">
        <v>330</v>
      </c>
      <c r="J2173" s="199" t="s">
        <v>12</v>
      </c>
      <c r="K2173" s="199" t="s">
        <v>2070</v>
      </c>
      <c r="L2173" s="199">
        <v>12</v>
      </c>
      <c r="M2173" s="199" t="s">
        <v>1040</v>
      </c>
      <c r="N2173" s="158" t="s">
        <v>25</v>
      </c>
      <c r="O2173" s="199"/>
    </row>
    <row r="2174" spans="1:15" ht="15" customHeight="1">
      <c r="A2174" s="199"/>
      <c r="B2174" s="199" t="s">
        <v>1704</v>
      </c>
      <c r="C2174" s="158" t="s">
        <v>69</v>
      </c>
      <c r="D2174" s="158" t="s">
        <v>23</v>
      </c>
      <c r="E2174" s="199" t="s">
        <v>2027</v>
      </c>
      <c r="F2174" s="199">
        <v>54</v>
      </c>
      <c r="G2174" s="199">
        <v>54</v>
      </c>
      <c r="H2174" s="199">
        <v>1</v>
      </c>
      <c r="I2174" s="199" t="s">
        <v>330</v>
      </c>
      <c r="J2174" s="199" t="s">
        <v>18</v>
      </c>
      <c r="K2174" s="199" t="s">
        <v>1207</v>
      </c>
      <c r="L2174" s="199">
        <v>16</v>
      </c>
      <c r="M2174" s="199" t="s">
        <v>1038</v>
      </c>
      <c r="N2174" s="158" t="s">
        <v>36</v>
      </c>
      <c r="O2174" s="199"/>
    </row>
    <row r="2175" spans="1:15" ht="15" customHeight="1">
      <c r="A2175" s="199"/>
      <c r="B2175" s="199" t="s">
        <v>1705</v>
      </c>
      <c r="C2175" s="158" t="s">
        <v>69</v>
      </c>
      <c r="D2175" s="158" t="s">
        <v>55</v>
      </c>
      <c r="E2175" s="199" t="s">
        <v>2027</v>
      </c>
      <c r="F2175" s="199">
        <v>68</v>
      </c>
      <c r="G2175" s="199">
        <v>68</v>
      </c>
      <c r="H2175" s="199">
        <v>1</v>
      </c>
      <c r="I2175" s="199" t="s">
        <v>330</v>
      </c>
      <c r="J2175" s="199" t="s">
        <v>12</v>
      </c>
      <c r="K2175" s="199" t="s">
        <v>2075</v>
      </c>
      <c r="L2175" s="199">
        <v>12</v>
      </c>
      <c r="M2175" s="199" t="s">
        <v>1052</v>
      </c>
      <c r="N2175" s="158" t="s">
        <v>25</v>
      </c>
      <c r="O2175" s="199"/>
    </row>
    <row r="2176" spans="1:15" ht="15" customHeight="1">
      <c r="A2176" s="199"/>
      <c r="B2176" s="199" t="s">
        <v>1706</v>
      </c>
      <c r="C2176" s="158" t="s">
        <v>46</v>
      </c>
      <c r="D2176" s="158" t="s">
        <v>55</v>
      </c>
      <c r="E2176" s="199" t="s">
        <v>2027</v>
      </c>
      <c r="F2176" s="199">
        <v>30</v>
      </c>
      <c r="G2176" s="199">
        <v>30</v>
      </c>
      <c r="H2176" s="199">
        <v>1</v>
      </c>
      <c r="I2176" s="199" t="s">
        <v>330</v>
      </c>
      <c r="J2176" s="199" t="s">
        <v>18</v>
      </c>
      <c r="K2176" s="199" t="s">
        <v>2084</v>
      </c>
      <c r="L2176" s="199">
        <v>10</v>
      </c>
      <c r="M2176" s="199" t="s">
        <v>1046</v>
      </c>
      <c r="N2176" s="158" t="s">
        <v>25</v>
      </c>
      <c r="O2176" s="199"/>
    </row>
    <row r="2177" spans="1:15" ht="15" customHeight="1">
      <c r="A2177" s="199"/>
      <c r="B2177" s="199" t="s">
        <v>1707</v>
      </c>
      <c r="C2177" s="158" t="s">
        <v>69</v>
      </c>
      <c r="D2177" s="158" t="s">
        <v>23</v>
      </c>
      <c r="E2177" s="199" t="s">
        <v>2027</v>
      </c>
      <c r="F2177" s="199">
        <v>78</v>
      </c>
      <c r="G2177" s="199">
        <v>78</v>
      </c>
      <c r="H2177" s="199">
        <v>1</v>
      </c>
      <c r="I2177" s="199" t="s">
        <v>330</v>
      </c>
      <c r="J2177" s="199" t="s">
        <v>12</v>
      </c>
      <c r="K2177" s="199" t="s">
        <v>2075</v>
      </c>
      <c r="L2177" s="199">
        <v>0</v>
      </c>
      <c r="M2177" s="199" t="s">
        <v>1033</v>
      </c>
      <c r="N2177" s="158" t="s">
        <v>25</v>
      </c>
      <c r="O2177" s="199"/>
    </row>
    <row r="2178" spans="1:15" ht="15" customHeight="1">
      <c r="A2178" s="199"/>
      <c r="B2178" s="199" t="s">
        <v>1708</v>
      </c>
      <c r="C2178" s="158" t="s">
        <v>46</v>
      </c>
      <c r="D2178" s="158" t="s">
        <v>23</v>
      </c>
      <c r="E2178" s="199" t="s">
        <v>2027</v>
      </c>
      <c r="F2178" s="199">
        <v>96</v>
      </c>
      <c r="G2178" s="199">
        <v>96</v>
      </c>
      <c r="H2178" s="199">
        <v>1</v>
      </c>
      <c r="I2178" s="199" t="s">
        <v>330</v>
      </c>
      <c r="J2178" s="199" t="s">
        <v>12</v>
      </c>
      <c r="K2178" s="199" t="s">
        <v>2075</v>
      </c>
      <c r="L2178" s="199">
        <v>0</v>
      </c>
      <c r="M2178" s="199" t="s">
        <v>1052</v>
      </c>
      <c r="N2178" s="158" t="s">
        <v>36</v>
      </c>
      <c r="O2178" s="199"/>
    </row>
    <row r="2179" spans="1:15" ht="15" customHeight="1">
      <c r="A2179" s="199"/>
      <c r="B2179" s="199" t="s">
        <v>1709</v>
      </c>
      <c r="C2179" s="158" t="s">
        <v>69</v>
      </c>
      <c r="D2179" s="158" t="s">
        <v>23</v>
      </c>
      <c r="E2179" s="199" t="s">
        <v>2027</v>
      </c>
      <c r="F2179" s="199">
        <v>52</v>
      </c>
      <c r="G2179" s="199">
        <v>52</v>
      </c>
      <c r="H2179" s="199">
        <v>1</v>
      </c>
      <c r="I2179" s="199" t="s">
        <v>330</v>
      </c>
      <c r="J2179" s="199" t="s">
        <v>12</v>
      </c>
      <c r="K2179" s="199" t="s">
        <v>2077</v>
      </c>
      <c r="L2179" s="199">
        <v>0</v>
      </c>
      <c r="M2179" s="199" t="s">
        <v>1053</v>
      </c>
      <c r="N2179" s="158" t="s">
        <v>25</v>
      </c>
      <c r="O2179" s="199"/>
    </row>
    <row r="2180" spans="1:15" ht="15" customHeight="1">
      <c r="A2180" s="199"/>
      <c r="B2180" s="199" t="s">
        <v>1710</v>
      </c>
      <c r="C2180" s="158" t="s">
        <v>46</v>
      </c>
      <c r="D2180" s="158" t="s">
        <v>23</v>
      </c>
      <c r="E2180" s="199" t="s">
        <v>2027</v>
      </c>
      <c r="F2180" s="199">
        <v>48</v>
      </c>
      <c r="G2180" s="199">
        <v>48</v>
      </c>
      <c r="H2180" s="199">
        <v>1</v>
      </c>
      <c r="I2180" s="199" t="s">
        <v>330</v>
      </c>
      <c r="J2180" s="199" t="s">
        <v>18</v>
      </c>
      <c r="K2180" s="199" t="s">
        <v>2068</v>
      </c>
      <c r="L2180" s="199">
        <v>10</v>
      </c>
      <c r="M2180" s="199" t="s">
        <v>1038</v>
      </c>
      <c r="N2180" s="158" t="s">
        <v>25</v>
      </c>
      <c r="O2180" s="199"/>
    </row>
    <row r="2181" spans="1:15" ht="15" customHeight="1">
      <c r="A2181" s="199"/>
      <c r="B2181" s="199" t="s">
        <v>1711</v>
      </c>
      <c r="C2181" s="158" t="s">
        <v>155</v>
      </c>
      <c r="D2181" s="158" t="s">
        <v>55</v>
      </c>
      <c r="E2181" s="199" t="s">
        <v>2029</v>
      </c>
      <c r="F2181" s="199">
        <v>100</v>
      </c>
      <c r="G2181" s="199">
        <v>100</v>
      </c>
      <c r="H2181" s="199">
        <v>1</v>
      </c>
      <c r="I2181" s="199" t="s">
        <v>330</v>
      </c>
      <c r="J2181" s="199" t="s">
        <v>12</v>
      </c>
      <c r="K2181" s="199" t="s">
        <v>2063</v>
      </c>
      <c r="L2181" s="199">
        <v>0</v>
      </c>
      <c r="M2181" s="199" t="s">
        <v>1046</v>
      </c>
      <c r="N2181" s="158" t="s">
        <v>25</v>
      </c>
      <c r="O2181" s="199"/>
    </row>
    <row r="2182" spans="1:15" ht="15" customHeight="1">
      <c r="A2182" s="199"/>
      <c r="B2182" s="199" t="s">
        <v>1712</v>
      </c>
      <c r="C2182" s="158" t="s">
        <v>46</v>
      </c>
      <c r="D2182" s="158" t="s">
        <v>55</v>
      </c>
      <c r="E2182" s="199" t="s">
        <v>2027</v>
      </c>
      <c r="F2182" s="199">
        <v>74</v>
      </c>
      <c r="G2182" s="199">
        <v>74</v>
      </c>
      <c r="H2182" s="199">
        <v>1</v>
      </c>
      <c r="I2182" s="199" t="s">
        <v>330</v>
      </c>
      <c r="J2182" s="199" t="s">
        <v>12</v>
      </c>
      <c r="K2182" s="199" t="s">
        <v>2077</v>
      </c>
      <c r="L2182" s="199">
        <v>22</v>
      </c>
      <c r="M2182" s="199" t="s">
        <v>1046</v>
      </c>
      <c r="N2182" s="158" t="s">
        <v>25</v>
      </c>
      <c r="O2182" s="199"/>
    </row>
    <row r="2183" spans="1:15" ht="15" customHeight="1">
      <c r="A2183" s="199"/>
      <c r="B2183" s="199" t="s">
        <v>1713</v>
      </c>
      <c r="C2183" s="158" t="s">
        <v>346</v>
      </c>
      <c r="D2183" s="158" t="s">
        <v>55</v>
      </c>
      <c r="E2183" s="199" t="s">
        <v>2027</v>
      </c>
      <c r="F2183" s="199">
        <v>70</v>
      </c>
      <c r="G2183" s="199">
        <v>70</v>
      </c>
      <c r="H2183" s="199">
        <v>1</v>
      </c>
      <c r="I2183" s="199" t="s">
        <v>330</v>
      </c>
      <c r="J2183" s="199" t="s">
        <v>18</v>
      </c>
      <c r="K2183" s="199" t="s">
        <v>2068</v>
      </c>
      <c r="L2183" s="199">
        <v>0</v>
      </c>
      <c r="M2183" s="199" t="s">
        <v>1063</v>
      </c>
      <c r="N2183" s="158" t="s">
        <v>36</v>
      </c>
      <c r="O2183" s="199"/>
    </row>
    <row r="2184" spans="1:15" ht="15" customHeight="1">
      <c r="A2184" s="199"/>
      <c r="B2184" s="199" t="s">
        <v>1714</v>
      </c>
      <c r="C2184" s="158" t="s">
        <v>183</v>
      </c>
      <c r="D2184" s="158" t="s">
        <v>55</v>
      </c>
      <c r="E2184" s="199" t="s">
        <v>2027</v>
      </c>
      <c r="F2184" s="199">
        <v>96</v>
      </c>
      <c r="G2184" s="199">
        <v>96</v>
      </c>
      <c r="H2184" s="199">
        <v>1</v>
      </c>
      <c r="I2184" s="199" t="s">
        <v>330</v>
      </c>
      <c r="J2184" s="199" t="s">
        <v>18</v>
      </c>
      <c r="K2184" s="199" t="s">
        <v>2063</v>
      </c>
      <c r="L2184" s="199">
        <v>26</v>
      </c>
      <c r="M2184" s="199" t="s">
        <v>2042</v>
      </c>
      <c r="N2184" s="158" t="s">
        <v>149</v>
      </c>
      <c r="O2184" s="199"/>
    </row>
    <row r="2185" spans="1:15" ht="15" customHeight="1">
      <c r="A2185" s="199"/>
      <c r="B2185" s="199" t="s">
        <v>1716</v>
      </c>
      <c r="C2185" s="158" t="s">
        <v>69</v>
      </c>
      <c r="D2185" s="158" t="s">
        <v>23</v>
      </c>
      <c r="E2185" s="199" t="s">
        <v>2027</v>
      </c>
      <c r="F2185" s="199">
        <v>46</v>
      </c>
      <c r="G2185" s="199">
        <v>46</v>
      </c>
      <c r="H2185" s="199">
        <v>1</v>
      </c>
      <c r="I2185" s="199" t="s">
        <v>330</v>
      </c>
      <c r="J2185" s="199" t="s">
        <v>12</v>
      </c>
      <c r="K2185" s="199" t="s">
        <v>2070</v>
      </c>
      <c r="L2185" s="199">
        <v>0</v>
      </c>
      <c r="M2185" s="199" t="s">
        <v>1038</v>
      </c>
      <c r="N2185" s="158" t="s">
        <v>25</v>
      </c>
      <c r="O2185" s="199"/>
    </row>
    <row r="2186" spans="1:15" ht="15" customHeight="1">
      <c r="A2186" s="199"/>
      <c r="B2186" s="199" t="s">
        <v>1717</v>
      </c>
      <c r="C2186" s="158" t="s">
        <v>183</v>
      </c>
      <c r="D2186" s="158" t="s">
        <v>55</v>
      </c>
      <c r="E2186" s="199" t="s">
        <v>2027</v>
      </c>
      <c r="F2186" s="199">
        <v>68</v>
      </c>
      <c r="G2186" s="199">
        <v>68</v>
      </c>
      <c r="H2186" s="199">
        <v>1</v>
      </c>
      <c r="I2186" s="199" t="s">
        <v>330</v>
      </c>
      <c r="J2186" s="199" t="s">
        <v>12</v>
      </c>
      <c r="K2186" s="199" t="s">
        <v>2070</v>
      </c>
      <c r="L2186" s="199">
        <v>24</v>
      </c>
      <c r="M2186" s="199" t="s">
        <v>1038</v>
      </c>
      <c r="N2186" s="158" t="s">
        <v>25</v>
      </c>
      <c r="O2186" s="199"/>
    </row>
    <row r="2187" spans="1:15" ht="15" customHeight="1">
      <c r="A2187" s="199"/>
      <c r="B2187" s="199" t="s">
        <v>1718</v>
      </c>
      <c r="C2187" s="158" t="s">
        <v>46</v>
      </c>
      <c r="D2187" s="158" t="s">
        <v>23</v>
      </c>
      <c r="E2187" s="199" t="s">
        <v>2027</v>
      </c>
      <c r="F2187" s="199">
        <v>62</v>
      </c>
      <c r="G2187" s="199">
        <v>62</v>
      </c>
      <c r="H2187" s="199">
        <v>1</v>
      </c>
      <c r="I2187" s="199" t="s">
        <v>330</v>
      </c>
      <c r="J2187" s="199" t="s">
        <v>12</v>
      </c>
      <c r="K2187" s="199" t="s">
        <v>2070</v>
      </c>
      <c r="L2187" s="199">
        <v>12</v>
      </c>
      <c r="M2187" s="199" t="s">
        <v>1038</v>
      </c>
      <c r="N2187" s="158" t="s">
        <v>25</v>
      </c>
      <c r="O2187" s="199"/>
    </row>
    <row r="2188" spans="1:15" ht="15" customHeight="1">
      <c r="A2188" s="199"/>
      <c r="B2188" s="199" t="s">
        <v>1719</v>
      </c>
      <c r="C2188" s="158" t="s">
        <v>46</v>
      </c>
      <c r="D2188" s="158" t="s">
        <v>55</v>
      </c>
      <c r="E2188" s="199" t="s">
        <v>2027</v>
      </c>
      <c r="F2188" s="199">
        <v>62</v>
      </c>
      <c r="G2188" s="199">
        <v>62</v>
      </c>
      <c r="H2188" s="199">
        <v>1</v>
      </c>
      <c r="I2188" s="199" t="s">
        <v>330</v>
      </c>
      <c r="J2188" s="199" t="s">
        <v>12</v>
      </c>
      <c r="K2188" s="199" t="s">
        <v>2075</v>
      </c>
      <c r="L2188" s="199">
        <v>8</v>
      </c>
      <c r="M2188" s="199" t="s">
        <v>1063</v>
      </c>
      <c r="N2188" s="158" t="s">
        <v>25</v>
      </c>
      <c r="O2188" s="199"/>
    </row>
    <row r="2189" spans="1:15" ht="15" customHeight="1">
      <c r="A2189" s="199"/>
      <c r="B2189" s="199" t="s">
        <v>1720</v>
      </c>
      <c r="C2189" s="158" t="s">
        <v>69</v>
      </c>
      <c r="D2189" s="158" t="s">
        <v>55</v>
      </c>
      <c r="E2189" s="199" t="s">
        <v>2027</v>
      </c>
      <c r="F2189" s="199">
        <v>98</v>
      </c>
      <c r="G2189" s="199">
        <v>98</v>
      </c>
      <c r="H2189" s="199">
        <v>1</v>
      </c>
      <c r="I2189" s="199" t="s">
        <v>330</v>
      </c>
      <c r="J2189" s="199" t="s">
        <v>18</v>
      </c>
      <c r="K2189" s="199" t="s">
        <v>2083</v>
      </c>
      <c r="L2189" s="199">
        <v>9</v>
      </c>
      <c r="M2189" s="199" t="s">
        <v>1063</v>
      </c>
      <c r="N2189" s="158" t="s">
        <v>25</v>
      </c>
      <c r="O2189" s="199"/>
    </row>
    <row r="2190" spans="1:15" ht="15" customHeight="1">
      <c r="A2190" s="199"/>
      <c r="B2190" s="199" t="s">
        <v>1721</v>
      </c>
      <c r="C2190" s="158" t="s">
        <v>332</v>
      </c>
      <c r="D2190" s="158" t="s">
        <v>55</v>
      </c>
      <c r="E2190" s="199" t="s">
        <v>2026</v>
      </c>
      <c r="F2190" s="199">
        <v>50</v>
      </c>
      <c r="G2190" s="199">
        <v>50</v>
      </c>
      <c r="H2190" s="199">
        <v>1</v>
      </c>
      <c r="I2190" s="199" t="s">
        <v>330</v>
      </c>
      <c r="J2190" s="199" t="s">
        <v>12</v>
      </c>
      <c r="K2190" s="199" t="s">
        <v>2065</v>
      </c>
      <c r="L2190" s="199">
        <v>10</v>
      </c>
      <c r="M2190" s="199" t="s">
        <v>1046</v>
      </c>
      <c r="N2190" s="158" t="s">
        <v>25</v>
      </c>
      <c r="O2190" s="199"/>
    </row>
    <row r="2191" spans="1:15" ht="15" customHeight="1">
      <c r="A2191" s="199"/>
      <c r="B2191" s="199" t="s">
        <v>1722</v>
      </c>
      <c r="C2191" s="158" t="s">
        <v>46</v>
      </c>
      <c r="D2191" s="158" t="s">
        <v>55</v>
      </c>
      <c r="E2191" s="199" t="s">
        <v>2027</v>
      </c>
      <c r="F2191" s="199">
        <v>104</v>
      </c>
      <c r="G2191" s="199">
        <v>104</v>
      </c>
      <c r="H2191" s="199">
        <v>1</v>
      </c>
      <c r="I2191" s="199" t="s">
        <v>330</v>
      </c>
      <c r="J2191" s="199" t="s">
        <v>12</v>
      </c>
      <c r="K2191" s="199" t="s">
        <v>2073</v>
      </c>
      <c r="L2191" s="199">
        <v>20</v>
      </c>
      <c r="M2191" s="199" t="s">
        <v>1046</v>
      </c>
      <c r="N2191" s="158" t="s">
        <v>25</v>
      </c>
      <c r="O2191" s="199"/>
    </row>
    <row r="2192" spans="1:15" ht="15" customHeight="1">
      <c r="A2192" s="199"/>
      <c r="B2192" s="199" t="s">
        <v>1723</v>
      </c>
      <c r="C2192" s="158" t="s">
        <v>155</v>
      </c>
      <c r="D2192" s="158" t="s">
        <v>23</v>
      </c>
      <c r="E2192" s="199" t="s">
        <v>2026</v>
      </c>
      <c r="F2192" s="199">
        <v>128</v>
      </c>
      <c r="G2192" s="199">
        <v>128</v>
      </c>
      <c r="H2192" s="199">
        <v>1</v>
      </c>
      <c r="I2192" s="199" t="s">
        <v>330</v>
      </c>
      <c r="J2192" s="199" t="s">
        <v>108</v>
      </c>
      <c r="K2192" s="199" t="s">
        <v>2071</v>
      </c>
      <c r="L2192" s="199">
        <v>0</v>
      </c>
      <c r="M2192" s="199" t="s">
        <v>1038</v>
      </c>
      <c r="N2192" s="158" t="s">
        <v>36</v>
      </c>
      <c r="O2192" s="199"/>
    </row>
    <row r="2193" spans="1:15" ht="15" customHeight="1">
      <c r="A2193" s="199"/>
      <c r="B2193" s="199" t="s">
        <v>1724</v>
      </c>
      <c r="C2193" s="158" t="s">
        <v>69</v>
      </c>
      <c r="D2193" s="158" t="s">
        <v>23</v>
      </c>
      <c r="E2193" s="199" t="s">
        <v>2027</v>
      </c>
      <c r="F2193" s="199">
        <v>186</v>
      </c>
      <c r="G2193" s="199">
        <v>186</v>
      </c>
      <c r="H2193" s="199">
        <v>1</v>
      </c>
      <c r="I2193" s="199" t="s">
        <v>330</v>
      </c>
      <c r="J2193" s="199" t="s">
        <v>296</v>
      </c>
      <c r="K2193" s="199" t="s">
        <v>2076</v>
      </c>
      <c r="L2193" s="199">
        <v>24</v>
      </c>
      <c r="M2193" s="199" t="s">
        <v>1048</v>
      </c>
      <c r="N2193" s="158" t="s">
        <v>25</v>
      </c>
      <c r="O2193" s="199"/>
    </row>
    <row r="2194" spans="1:15" ht="15" customHeight="1">
      <c r="A2194" s="199"/>
      <c r="B2194" s="199" t="s">
        <v>1726</v>
      </c>
      <c r="C2194" s="158" t="s">
        <v>69</v>
      </c>
      <c r="D2194" s="158" t="s">
        <v>23</v>
      </c>
      <c r="E2194" s="199" t="s">
        <v>2027</v>
      </c>
      <c r="F2194" s="199">
        <v>162</v>
      </c>
      <c r="G2194" s="199">
        <v>162</v>
      </c>
      <c r="H2194" s="199">
        <v>1</v>
      </c>
      <c r="I2194" s="199" t="s">
        <v>330</v>
      </c>
      <c r="J2194" s="199" t="s">
        <v>12</v>
      </c>
      <c r="K2194" s="199" t="s">
        <v>2075</v>
      </c>
      <c r="L2194" s="199">
        <v>22</v>
      </c>
      <c r="M2194" s="199" t="s">
        <v>1048</v>
      </c>
      <c r="N2194" s="158" t="s">
        <v>25</v>
      </c>
      <c r="O2194" s="199"/>
    </row>
    <row r="2195" spans="1:15" ht="15" customHeight="1">
      <c r="A2195" s="199"/>
      <c r="B2195" s="199" t="s">
        <v>1727</v>
      </c>
      <c r="C2195" s="158" t="s">
        <v>46</v>
      </c>
      <c r="D2195" s="158" t="s">
        <v>55</v>
      </c>
      <c r="E2195" s="199" t="s">
        <v>2027</v>
      </c>
      <c r="F2195" s="199">
        <v>56</v>
      </c>
      <c r="G2195" s="199">
        <v>56</v>
      </c>
      <c r="H2195" s="199">
        <v>1</v>
      </c>
      <c r="I2195" s="199" t="s">
        <v>330</v>
      </c>
      <c r="J2195" s="199" t="s">
        <v>12</v>
      </c>
      <c r="K2195" s="199" t="s">
        <v>1209</v>
      </c>
      <c r="L2195" s="199">
        <v>0</v>
      </c>
      <c r="M2195" s="199" t="s">
        <v>1048</v>
      </c>
      <c r="N2195" s="158" t="s">
        <v>25</v>
      </c>
      <c r="O2195" s="199"/>
    </row>
    <row r="2196" spans="1:15" ht="15" customHeight="1">
      <c r="A2196" s="199"/>
      <c r="B2196" s="199" t="s">
        <v>1728</v>
      </c>
      <c r="C2196" s="158" t="s">
        <v>69</v>
      </c>
      <c r="D2196" s="158" t="s">
        <v>55</v>
      </c>
      <c r="E2196" s="199" t="s">
        <v>2027</v>
      </c>
      <c r="F2196" s="199">
        <v>60</v>
      </c>
      <c r="G2196" s="199">
        <v>60</v>
      </c>
      <c r="H2196" s="199">
        <v>1</v>
      </c>
      <c r="I2196" s="199" t="s">
        <v>330</v>
      </c>
      <c r="J2196" s="199" t="s">
        <v>12</v>
      </c>
      <c r="K2196" s="199" t="s">
        <v>2075</v>
      </c>
      <c r="L2196" s="199">
        <v>8</v>
      </c>
      <c r="M2196" s="199" t="s">
        <v>1048</v>
      </c>
      <c r="N2196" s="158" t="s">
        <v>25</v>
      </c>
      <c r="O2196" s="199"/>
    </row>
    <row r="2197" spans="1:15" ht="15" customHeight="1">
      <c r="A2197" s="199"/>
      <c r="B2197" s="199" t="s">
        <v>1729</v>
      </c>
      <c r="C2197" s="158" t="s">
        <v>22</v>
      </c>
      <c r="D2197" s="158" t="s">
        <v>55</v>
      </c>
      <c r="E2197" s="199" t="s">
        <v>2027</v>
      </c>
      <c r="F2197" s="199">
        <v>118</v>
      </c>
      <c r="G2197" s="199">
        <v>118</v>
      </c>
      <c r="H2197" s="199">
        <v>1</v>
      </c>
      <c r="I2197" s="199" t="s">
        <v>330</v>
      </c>
      <c r="J2197" s="199" t="s">
        <v>18</v>
      </c>
      <c r="K2197" s="199" t="s">
        <v>1209</v>
      </c>
      <c r="L2197" s="199">
        <v>24</v>
      </c>
      <c r="M2197" s="199" t="s">
        <v>1033</v>
      </c>
      <c r="N2197" s="158" t="s">
        <v>36</v>
      </c>
      <c r="O2197" s="199"/>
    </row>
    <row r="2198" spans="1:15" ht="15" customHeight="1">
      <c r="A2198" s="199"/>
      <c r="B2198" s="199" t="s">
        <v>1730</v>
      </c>
      <c r="C2198" s="158" t="s">
        <v>69</v>
      </c>
      <c r="D2198" s="158" t="s">
        <v>55</v>
      </c>
      <c r="E2198" s="199" t="s">
        <v>2025</v>
      </c>
      <c r="F2198" s="199">
        <v>84</v>
      </c>
      <c r="G2198" s="199">
        <v>84</v>
      </c>
      <c r="H2198" s="199">
        <v>1</v>
      </c>
      <c r="I2198" s="199" t="s">
        <v>330</v>
      </c>
      <c r="J2198" s="199" t="s">
        <v>18</v>
      </c>
      <c r="K2198" s="199" t="s">
        <v>2070</v>
      </c>
      <c r="L2198" s="199">
        <v>20</v>
      </c>
      <c r="M2198" s="199" t="s">
        <v>2042</v>
      </c>
      <c r="N2198" s="158" t="s">
        <v>25</v>
      </c>
      <c r="O2198" s="199"/>
    </row>
    <row r="2199" spans="1:15" ht="15" customHeight="1">
      <c r="A2199" s="199"/>
      <c r="B2199" s="199" t="s">
        <v>1731</v>
      </c>
      <c r="C2199" s="158" t="s">
        <v>69</v>
      </c>
      <c r="D2199" s="158" t="s">
        <v>23</v>
      </c>
      <c r="E2199" s="199" t="s">
        <v>2027</v>
      </c>
      <c r="F2199" s="199">
        <v>42</v>
      </c>
      <c r="G2199" s="199">
        <v>42</v>
      </c>
      <c r="H2199" s="199">
        <v>1</v>
      </c>
      <c r="I2199" s="199" t="s">
        <v>330</v>
      </c>
      <c r="J2199" s="199" t="s">
        <v>12</v>
      </c>
      <c r="K2199" s="199" t="s">
        <v>2082</v>
      </c>
      <c r="L2199" s="199">
        <v>0</v>
      </c>
      <c r="M2199" s="199" t="s">
        <v>1059</v>
      </c>
      <c r="N2199" s="158" t="s">
        <v>25</v>
      </c>
      <c r="O2199" s="199"/>
    </row>
    <row r="2200" spans="1:15" ht="15" customHeight="1">
      <c r="A2200" s="199"/>
      <c r="B2200" s="199" t="s">
        <v>1732</v>
      </c>
      <c r="C2200" s="158" t="s">
        <v>46</v>
      </c>
      <c r="D2200" s="158" t="s">
        <v>23</v>
      </c>
      <c r="E2200" s="199" t="s">
        <v>2026</v>
      </c>
      <c r="F2200" s="199">
        <v>170</v>
      </c>
      <c r="G2200" s="199">
        <v>170</v>
      </c>
      <c r="H2200" s="199">
        <v>1</v>
      </c>
      <c r="I2200" s="199" t="s">
        <v>330</v>
      </c>
      <c r="J2200" s="199" t="s">
        <v>12</v>
      </c>
      <c r="K2200" s="199" t="s">
        <v>2085</v>
      </c>
      <c r="L2200" s="199">
        <v>9</v>
      </c>
      <c r="M2200" s="199" t="s">
        <v>1038</v>
      </c>
      <c r="N2200" s="158" t="s">
        <v>25</v>
      </c>
      <c r="O2200" s="199"/>
    </row>
    <row r="2201" spans="1:15" ht="15" customHeight="1">
      <c r="A2201" s="199"/>
      <c r="B2201" s="199" t="s">
        <v>1733</v>
      </c>
      <c r="C2201" s="158" t="s">
        <v>324</v>
      </c>
      <c r="D2201" s="158" t="s">
        <v>23</v>
      </c>
      <c r="E2201" s="199" t="s">
        <v>2027</v>
      </c>
      <c r="F2201" s="199">
        <v>74</v>
      </c>
      <c r="G2201" s="199">
        <v>74</v>
      </c>
      <c r="H2201" s="199">
        <v>1</v>
      </c>
      <c r="I2201" s="199" t="s">
        <v>330</v>
      </c>
      <c r="J2201" s="199" t="s">
        <v>12</v>
      </c>
      <c r="K2201" s="199" t="s">
        <v>2065</v>
      </c>
      <c r="L2201" s="199">
        <v>18</v>
      </c>
      <c r="M2201" s="199" t="s">
        <v>1073</v>
      </c>
      <c r="N2201" s="158" t="s">
        <v>25</v>
      </c>
      <c r="O2201" s="199"/>
    </row>
    <row r="2202" spans="1:15" ht="15" customHeight="1">
      <c r="A2202" s="199"/>
      <c r="B2202" s="199" t="s">
        <v>1734</v>
      </c>
      <c r="C2202" s="158" t="s">
        <v>62</v>
      </c>
      <c r="D2202" s="158" t="s">
        <v>23</v>
      </c>
      <c r="E2202" s="199" t="s">
        <v>2025</v>
      </c>
      <c r="F2202" s="199">
        <v>240</v>
      </c>
      <c r="G2202" s="199">
        <v>240</v>
      </c>
      <c r="H2202" s="199">
        <v>1</v>
      </c>
      <c r="I2202" s="199" t="s">
        <v>330</v>
      </c>
      <c r="J2202" s="199" t="s">
        <v>108</v>
      </c>
      <c r="K2202" s="199" t="s">
        <v>2086</v>
      </c>
      <c r="L2202" s="199">
        <v>28</v>
      </c>
      <c r="M2202" s="199" t="s">
        <v>1038</v>
      </c>
      <c r="N2202" s="158" t="s">
        <v>36</v>
      </c>
      <c r="O2202" s="199"/>
    </row>
    <row r="2203" spans="1:15" ht="15" customHeight="1">
      <c r="A2203" s="199"/>
      <c r="B2203" s="199" t="s">
        <v>1735</v>
      </c>
      <c r="C2203" s="158" t="s">
        <v>62</v>
      </c>
      <c r="D2203" s="158" t="s">
        <v>23</v>
      </c>
      <c r="E2203" s="199" t="s">
        <v>2026</v>
      </c>
      <c r="F2203" s="199">
        <v>166</v>
      </c>
      <c r="G2203" s="199">
        <v>166</v>
      </c>
      <c r="H2203" s="199">
        <v>1</v>
      </c>
      <c r="I2203" s="199" t="s">
        <v>330</v>
      </c>
      <c r="J2203" s="199" t="s">
        <v>108</v>
      </c>
      <c r="K2203" s="199" t="s">
        <v>2082</v>
      </c>
      <c r="L2203" s="199">
        <v>33</v>
      </c>
      <c r="M2203" s="199" t="s">
        <v>1038</v>
      </c>
      <c r="N2203" s="158" t="s">
        <v>36</v>
      </c>
      <c r="O2203" s="199"/>
    </row>
    <row r="2204" spans="1:15" ht="15" customHeight="1">
      <c r="A2204" s="199"/>
      <c r="B2204" s="199" t="s">
        <v>1736</v>
      </c>
      <c r="C2204" s="158" t="s">
        <v>64</v>
      </c>
      <c r="D2204" s="158" t="s">
        <v>55</v>
      </c>
      <c r="E2204" s="199" t="s">
        <v>2027</v>
      </c>
      <c r="F2204" s="199">
        <v>74</v>
      </c>
      <c r="G2204" s="199">
        <v>74</v>
      </c>
      <c r="H2204" s="199">
        <v>1</v>
      </c>
      <c r="I2204" s="199" t="s">
        <v>330</v>
      </c>
      <c r="J2204" s="199" t="s">
        <v>18</v>
      </c>
      <c r="K2204" s="199" t="s">
        <v>2066</v>
      </c>
      <c r="L2204" s="199">
        <v>28</v>
      </c>
      <c r="M2204" s="199" t="s">
        <v>1052</v>
      </c>
      <c r="N2204" s="158" t="s">
        <v>181</v>
      </c>
      <c r="O2204" s="199"/>
    </row>
    <row r="2205" spans="1:15" ht="15" customHeight="1">
      <c r="A2205" s="199"/>
      <c r="B2205" s="199" t="s">
        <v>1737</v>
      </c>
      <c r="C2205" s="158" t="s">
        <v>64</v>
      </c>
      <c r="D2205" s="158" t="s">
        <v>55</v>
      </c>
      <c r="E2205" s="199" t="s">
        <v>2027</v>
      </c>
      <c r="F2205" s="199">
        <v>74</v>
      </c>
      <c r="G2205" s="199">
        <v>74</v>
      </c>
      <c r="H2205" s="199">
        <v>1</v>
      </c>
      <c r="I2205" s="199" t="s">
        <v>330</v>
      </c>
      <c r="J2205" s="199" t="s">
        <v>18</v>
      </c>
      <c r="K2205" s="199" t="s">
        <v>2066</v>
      </c>
      <c r="L2205" s="199">
        <v>28</v>
      </c>
      <c r="M2205" s="199" t="s">
        <v>1052</v>
      </c>
      <c r="N2205" s="158" t="s">
        <v>181</v>
      </c>
      <c r="O2205" s="199"/>
    </row>
    <row r="2206" spans="1:15" ht="15" customHeight="1">
      <c r="A2206" s="199"/>
      <c r="B2206" s="199" t="s">
        <v>1738</v>
      </c>
      <c r="C2206" s="158" t="s">
        <v>173</v>
      </c>
      <c r="D2206" s="158" t="s">
        <v>55</v>
      </c>
      <c r="E2206" s="199" t="s">
        <v>2027</v>
      </c>
      <c r="F2206" s="199">
        <v>26</v>
      </c>
      <c r="G2206" s="199">
        <v>26</v>
      </c>
      <c r="H2206" s="199">
        <v>1</v>
      </c>
      <c r="I2206" s="199" t="s">
        <v>330</v>
      </c>
      <c r="J2206" s="199" t="s">
        <v>18</v>
      </c>
      <c r="K2206" s="199" t="s">
        <v>2084</v>
      </c>
      <c r="L2206" s="199">
        <v>0</v>
      </c>
      <c r="M2206" s="199" t="s">
        <v>1063</v>
      </c>
      <c r="N2206" s="158" t="s">
        <v>25</v>
      </c>
      <c r="O2206" s="199"/>
    </row>
    <row r="2207" spans="1:15" ht="15" customHeight="1">
      <c r="A2207" s="199"/>
      <c r="B2207" s="199" t="s">
        <v>1739</v>
      </c>
      <c r="C2207" s="158" t="s">
        <v>173</v>
      </c>
      <c r="D2207" s="158" t="s">
        <v>55</v>
      </c>
      <c r="E2207" s="199" t="s">
        <v>2027</v>
      </c>
      <c r="F2207" s="199">
        <v>28</v>
      </c>
      <c r="G2207" s="199">
        <v>28</v>
      </c>
      <c r="H2207" s="199">
        <v>1</v>
      </c>
      <c r="I2207" s="199" t="s">
        <v>330</v>
      </c>
      <c r="J2207" s="199" t="s">
        <v>18</v>
      </c>
      <c r="K2207" s="199" t="s">
        <v>2068</v>
      </c>
      <c r="L2207" s="199">
        <v>0</v>
      </c>
      <c r="M2207" s="199" t="s">
        <v>1063</v>
      </c>
      <c r="N2207" s="158" t="s">
        <v>25</v>
      </c>
      <c r="O2207" s="199"/>
    </row>
    <row r="2208" spans="1:15" ht="15" customHeight="1">
      <c r="A2208" s="199"/>
      <c r="B2208" s="199" t="s">
        <v>1740</v>
      </c>
      <c r="C2208" s="158" t="s">
        <v>46</v>
      </c>
      <c r="D2208" s="158" t="s">
        <v>55</v>
      </c>
      <c r="E2208" s="199" t="s">
        <v>2027</v>
      </c>
      <c r="F2208" s="199">
        <v>78</v>
      </c>
      <c r="G2208" s="199">
        <v>78</v>
      </c>
      <c r="H2208" s="199">
        <v>1</v>
      </c>
      <c r="I2208" s="199" t="s">
        <v>330</v>
      </c>
      <c r="J2208" s="199" t="s">
        <v>12</v>
      </c>
      <c r="K2208" s="199" t="s">
        <v>2075</v>
      </c>
      <c r="L2208" s="199">
        <v>12</v>
      </c>
      <c r="M2208" s="199" t="s">
        <v>1046</v>
      </c>
      <c r="N2208" s="158" t="s">
        <v>25</v>
      </c>
      <c r="O2208" s="199"/>
    </row>
    <row r="2209" spans="1:15" ht="15" customHeight="1">
      <c r="A2209" s="199"/>
      <c r="B2209" s="199" t="s">
        <v>1741</v>
      </c>
      <c r="C2209" s="158" t="s">
        <v>46</v>
      </c>
      <c r="D2209" s="158" t="s">
        <v>55</v>
      </c>
      <c r="E2209" s="199" t="s">
        <v>2027</v>
      </c>
      <c r="F2209" s="199">
        <v>80</v>
      </c>
      <c r="G2209" s="199">
        <v>80</v>
      </c>
      <c r="H2209" s="199">
        <v>1</v>
      </c>
      <c r="I2209" s="199" t="s">
        <v>330</v>
      </c>
      <c r="J2209" s="199" t="s">
        <v>12</v>
      </c>
      <c r="K2209" s="199" t="s">
        <v>2064</v>
      </c>
      <c r="L2209" s="199">
        <v>12</v>
      </c>
      <c r="M2209" s="199" t="s">
        <v>1046</v>
      </c>
      <c r="N2209" s="158" t="s">
        <v>25</v>
      </c>
      <c r="O2209" s="199"/>
    </row>
    <row r="2210" spans="1:15" ht="15" customHeight="1">
      <c r="A2210" s="199"/>
      <c r="B2210" s="199" t="s">
        <v>1742</v>
      </c>
      <c r="C2210" s="158" t="s">
        <v>64</v>
      </c>
      <c r="D2210" s="158" t="s">
        <v>55</v>
      </c>
      <c r="E2210" s="199" t="s">
        <v>2027</v>
      </c>
      <c r="F2210" s="199">
        <v>108</v>
      </c>
      <c r="G2210" s="199">
        <v>108</v>
      </c>
      <c r="H2210" s="199">
        <v>1</v>
      </c>
      <c r="I2210" s="199" t="s">
        <v>330</v>
      </c>
      <c r="J2210" s="199" t="s">
        <v>18</v>
      </c>
      <c r="K2210" s="199" t="s">
        <v>1207</v>
      </c>
      <c r="L2210" s="199">
        <v>30</v>
      </c>
      <c r="M2210" s="199" t="s">
        <v>1063</v>
      </c>
      <c r="N2210" s="158" t="s">
        <v>25</v>
      </c>
      <c r="O2210" s="199"/>
    </row>
    <row r="2211" spans="1:15" ht="15" customHeight="1">
      <c r="A2211" s="199"/>
      <c r="B2211" s="199" t="s">
        <v>1743</v>
      </c>
      <c r="C2211" s="158" t="s">
        <v>347</v>
      </c>
      <c r="D2211" s="158" t="s">
        <v>23</v>
      </c>
      <c r="E2211" s="199" t="s">
        <v>2027</v>
      </c>
      <c r="F2211" s="199">
        <v>82</v>
      </c>
      <c r="G2211" s="199">
        <v>82</v>
      </c>
      <c r="H2211" s="199">
        <v>1</v>
      </c>
      <c r="I2211" s="199" t="s">
        <v>330</v>
      </c>
      <c r="J2211" s="199" t="s">
        <v>12</v>
      </c>
      <c r="K2211" s="199" t="s">
        <v>2065</v>
      </c>
      <c r="L2211" s="199">
        <v>14</v>
      </c>
      <c r="M2211" s="199" t="s">
        <v>1048</v>
      </c>
      <c r="N2211" s="158" t="s">
        <v>25</v>
      </c>
      <c r="O2211" s="199"/>
    </row>
    <row r="2212" spans="1:15" ht="15" customHeight="1">
      <c r="A2212" s="199"/>
      <c r="B2212" s="199" t="s">
        <v>1744</v>
      </c>
      <c r="C2212" s="158" t="s">
        <v>46</v>
      </c>
      <c r="D2212" s="158" t="s">
        <v>23</v>
      </c>
      <c r="E2212" s="199" t="s">
        <v>2027</v>
      </c>
      <c r="F2212" s="199">
        <v>64</v>
      </c>
      <c r="G2212" s="199">
        <v>64</v>
      </c>
      <c r="H2212" s="199">
        <v>1</v>
      </c>
      <c r="I2212" s="199" t="s">
        <v>330</v>
      </c>
      <c r="J2212" s="199" t="s">
        <v>12</v>
      </c>
      <c r="K2212" s="199" t="s">
        <v>2082</v>
      </c>
      <c r="L2212" s="199">
        <v>12</v>
      </c>
      <c r="M2212" s="199" t="s">
        <v>1048</v>
      </c>
      <c r="N2212" s="158" t="s">
        <v>25</v>
      </c>
      <c r="O2212" s="199"/>
    </row>
    <row r="2213" spans="1:15" ht="15" customHeight="1">
      <c r="A2213" s="199"/>
      <c r="B2213" s="199" t="s">
        <v>1745</v>
      </c>
      <c r="C2213" s="158" t="s">
        <v>46</v>
      </c>
      <c r="D2213" s="158" t="s">
        <v>23</v>
      </c>
      <c r="E2213" s="199" t="s">
        <v>2027</v>
      </c>
      <c r="F2213" s="199">
        <v>62</v>
      </c>
      <c r="G2213" s="199">
        <v>62</v>
      </c>
      <c r="H2213" s="199">
        <v>1</v>
      </c>
      <c r="I2213" s="199" t="s">
        <v>330</v>
      </c>
      <c r="J2213" s="199" t="s">
        <v>12</v>
      </c>
      <c r="K2213" s="199" t="s">
        <v>2082</v>
      </c>
      <c r="L2213" s="199">
        <v>12</v>
      </c>
      <c r="M2213" s="199" t="s">
        <v>1048</v>
      </c>
      <c r="N2213" s="158" t="s">
        <v>25</v>
      </c>
      <c r="O2213" s="199"/>
    </row>
    <row r="2214" spans="1:15" ht="15" customHeight="1">
      <c r="A2214" s="199"/>
      <c r="B2214" s="199" t="s">
        <v>1746</v>
      </c>
      <c r="C2214" s="158" t="s">
        <v>46</v>
      </c>
      <c r="D2214" s="158" t="s">
        <v>55</v>
      </c>
      <c r="E2214" s="199" t="s">
        <v>2027</v>
      </c>
      <c r="F2214" s="199">
        <v>74</v>
      </c>
      <c r="G2214" s="199">
        <v>74</v>
      </c>
      <c r="H2214" s="199">
        <v>1</v>
      </c>
      <c r="I2214" s="199" t="s">
        <v>330</v>
      </c>
      <c r="J2214" s="199" t="s">
        <v>12</v>
      </c>
      <c r="K2214" s="199" t="s">
        <v>2075</v>
      </c>
      <c r="L2214" s="199">
        <v>8</v>
      </c>
      <c r="M2214" s="199" t="s">
        <v>1038</v>
      </c>
      <c r="N2214" s="158" t="s">
        <v>25</v>
      </c>
      <c r="O2214" s="199"/>
    </row>
    <row r="2215" spans="1:15" ht="15" customHeight="1">
      <c r="A2215" s="199"/>
      <c r="B2215" s="199" t="s">
        <v>1747</v>
      </c>
      <c r="C2215" s="158" t="s">
        <v>46</v>
      </c>
      <c r="D2215" s="158" t="s">
        <v>55</v>
      </c>
      <c r="E2215" s="199" t="s">
        <v>2027</v>
      </c>
      <c r="F2215" s="199">
        <v>82</v>
      </c>
      <c r="G2215" s="199">
        <v>82</v>
      </c>
      <c r="H2215" s="199">
        <v>1</v>
      </c>
      <c r="I2215" s="199" t="s">
        <v>330</v>
      </c>
      <c r="J2215" s="199" t="s">
        <v>12</v>
      </c>
      <c r="K2215" s="199" t="s">
        <v>2064</v>
      </c>
      <c r="L2215" s="199">
        <v>8</v>
      </c>
      <c r="M2215" s="199" t="s">
        <v>1038</v>
      </c>
      <c r="N2215" s="158" t="s">
        <v>25</v>
      </c>
      <c r="O2215" s="199"/>
    </row>
    <row r="2216" spans="1:15" ht="15" customHeight="1">
      <c r="A2216" s="199"/>
      <c r="B2216" s="199" t="s">
        <v>1748</v>
      </c>
      <c r="C2216" s="158" t="s">
        <v>114</v>
      </c>
      <c r="D2216" s="158" t="s">
        <v>55</v>
      </c>
      <c r="E2216" s="199" t="s">
        <v>2027</v>
      </c>
      <c r="F2216" s="199">
        <v>48</v>
      </c>
      <c r="G2216" s="199">
        <v>48</v>
      </c>
      <c r="H2216" s="199">
        <v>1</v>
      </c>
      <c r="I2216" s="199" t="s">
        <v>330</v>
      </c>
      <c r="J2216" s="199" t="s">
        <v>18</v>
      </c>
      <c r="K2216" s="199" t="s">
        <v>2070</v>
      </c>
      <c r="L2216" s="199">
        <v>8</v>
      </c>
      <c r="M2216" s="199" t="s">
        <v>1038</v>
      </c>
      <c r="N2216" s="158" t="s">
        <v>25</v>
      </c>
      <c r="O2216" s="199"/>
    </row>
    <row r="2217" spans="1:15" ht="15" customHeight="1">
      <c r="A2217" s="199"/>
      <c r="B2217" s="199" t="s">
        <v>1749</v>
      </c>
      <c r="C2217" s="158" t="s">
        <v>324</v>
      </c>
      <c r="D2217" s="158" t="s">
        <v>55</v>
      </c>
      <c r="E2217" s="199" t="s">
        <v>2027</v>
      </c>
      <c r="F2217" s="199">
        <v>36</v>
      </c>
      <c r="G2217" s="199">
        <v>36</v>
      </c>
      <c r="H2217" s="199">
        <v>1</v>
      </c>
      <c r="I2217" s="199" t="s">
        <v>330</v>
      </c>
      <c r="J2217" s="199" t="s">
        <v>18</v>
      </c>
      <c r="K2217" s="199" t="s">
        <v>2066</v>
      </c>
      <c r="L2217" s="199">
        <v>0</v>
      </c>
      <c r="M2217" s="199" t="s">
        <v>1195</v>
      </c>
      <c r="N2217" s="158" t="s">
        <v>25</v>
      </c>
      <c r="O2217" s="199"/>
    </row>
    <row r="2218" spans="1:15" ht="15" customHeight="1">
      <c r="A2218" s="199"/>
      <c r="B2218" s="199" t="s">
        <v>1750</v>
      </c>
      <c r="C2218" s="158" t="s">
        <v>46</v>
      </c>
      <c r="D2218" s="158" t="s">
        <v>55</v>
      </c>
      <c r="E2218" s="199" t="s">
        <v>2027</v>
      </c>
      <c r="F2218" s="199">
        <v>74</v>
      </c>
      <c r="G2218" s="199">
        <v>74</v>
      </c>
      <c r="H2218" s="199">
        <v>1</v>
      </c>
      <c r="I2218" s="199" t="s">
        <v>330</v>
      </c>
      <c r="J2218" s="199" t="s">
        <v>12</v>
      </c>
      <c r="K2218" s="199" t="s">
        <v>2064</v>
      </c>
      <c r="L2218" s="199">
        <v>12</v>
      </c>
      <c r="M2218" s="199" t="s">
        <v>1195</v>
      </c>
      <c r="N2218" s="158" t="s">
        <v>25</v>
      </c>
      <c r="O2218" s="199"/>
    </row>
    <row r="2219" spans="1:15" ht="15" customHeight="1">
      <c r="A2219" s="199"/>
      <c r="B2219" s="199" t="s">
        <v>1751</v>
      </c>
      <c r="C2219" s="158" t="s">
        <v>69</v>
      </c>
      <c r="D2219" s="158" t="s">
        <v>55</v>
      </c>
      <c r="E2219" s="199" t="s">
        <v>2027</v>
      </c>
      <c r="F2219" s="199">
        <v>72</v>
      </c>
      <c r="G2219" s="199">
        <v>72</v>
      </c>
      <c r="H2219" s="199">
        <v>1</v>
      </c>
      <c r="I2219" s="199" t="s">
        <v>330</v>
      </c>
      <c r="J2219" s="199" t="s">
        <v>12</v>
      </c>
      <c r="K2219" s="199" t="s">
        <v>2064</v>
      </c>
      <c r="L2219" s="199">
        <v>0</v>
      </c>
      <c r="M2219" s="199" t="s">
        <v>1048</v>
      </c>
      <c r="N2219" s="158" t="s">
        <v>25</v>
      </c>
      <c r="O2219" s="199"/>
    </row>
    <row r="2220" spans="1:15" ht="15" customHeight="1">
      <c r="A2220" s="199"/>
      <c r="B2220" s="199" t="s">
        <v>1752</v>
      </c>
      <c r="C2220" s="158" t="s">
        <v>46</v>
      </c>
      <c r="D2220" s="158" t="s">
        <v>23</v>
      </c>
      <c r="E2220" s="199" t="s">
        <v>2027</v>
      </c>
      <c r="F2220" s="199">
        <v>52</v>
      </c>
      <c r="G2220" s="199">
        <v>52</v>
      </c>
      <c r="H2220" s="199">
        <v>1</v>
      </c>
      <c r="I2220" s="199" t="s">
        <v>330</v>
      </c>
      <c r="J2220" s="199" t="s">
        <v>18</v>
      </c>
      <c r="K2220" s="199" t="s">
        <v>2068</v>
      </c>
      <c r="L2220" s="199">
        <v>10</v>
      </c>
      <c r="M2220" s="199" t="s">
        <v>1048</v>
      </c>
      <c r="N2220" s="158" t="s">
        <v>25</v>
      </c>
      <c r="O2220" s="199"/>
    </row>
    <row r="2221" spans="1:15" ht="15" customHeight="1">
      <c r="A2221" s="199"/>
      <c r="B2221" s="199" t="s">
        <v>1753</v>
      </c>
      <c r="C2221" s="158" t="s">
        <v>46</v>
      </c>
      <c r="D2221" s="158" t="s">
        <v>23</v>
      </c>
      <c r="E2221" s="199" t="s">
        <v>2027</v>
      </c>
      <c r="F2221" s="199">
        <v>52</v>
      </c>
      <c r="G2221" s="199">
        <v>52</v>
      </c>
      <c r="H2221" s="199">
        <v>1</v>
      </c>
      <c r="I2221" s="199" t="s">
        <v>330</v>
      </c>
      <c r="J2221" s="199" t="s">
        <v>18</v>
      </c>
      <c r="K2221" s="199" t="s">
        <v>2068</v>
      </c>
      <c r="L2221" s="199">
        <v>10</v>
      </c>
      <c r="M2221" s="199" t="s">
        <v>1048</v>
      </c>
      <c r="N2221" s="158" t="s">
        <v>25</v>
      </c>
      <c r="O2221" s="199"/>
    </row>
    <row r="2222" spans="1:15" ht="15" customHeight="1">
      <c r="A2222" s="199"/>
      <c r="B2222" s="199" t="s">
        <v>1754</v>
      </c>
      <c r="C2222" s="158" t="s">
        <v>46</v>
      </c>
      <c r="D2222" s="158" t="s">
        <v>23</v>
      </c>
      <c r="E2222" s="199" t="s">
        <v>2027</v>
      </c>
      <c r="F2222" s="199">
        <v>52</v>
      </c>
      <c r="G2222" s="199">
        <v>52</v>
      </c>
      <c r="H2222" s="199">
        <v>1</v>
      </c>
      <c r="I2222" s="199" t="s">
        <v>330</v>
      </c>
      <c r="J2222" s="199" t="s">
        <v>18</v>
      </c>
      <c r="K2222" s="199" t="s">
        <v>2068</v>
      </c>
      <c r="L2222" s="199">
        <v>10</v>
      </c>
      <c r="M2222" s="199" t="s">
        <v>1048</v>
      </c>
      <c r="N2222" s="158" t="s">
        <v>25</v>
      </c>
      <c r="O2222" s="199"/>
    </row>
    <row r="2223" spans="1:15" ht="15" customHeight="1">
      <c r="A2223" s="199"/>
      <c r="B2223" s="199" t="s">
        <v>1755</v>
      </c>
      <c r="C2223" s="158" t="s">
        <v>46</v>
      </c>
      <c r="D2223" s="158" t="s">
        <v>23</v>
      </c>
      <c r="E2223" s="199" t="s">
        <v>2027</v>
      </c>
      <c r="F2223" s="199">
        <v>54</v>
      </c>
      <c r="G2223" s="199">
        <v>54</v>
      </c>
      <c r="H2223" s="199">
        <v>1</v>
      </c>
      <c r="I2223" s="199" t="s">
        <v>330</v>
      </c>
      <c r="J2223" s="199" t="s">
        <v>18</v>
      </c>
      <c r="K2223" s="199" t="s">
        <v>2068</v>
      </c>
      <c r="L2223" s="199">
        <v>10</v>
      </c>
      <c r="M2223" s="199" t="s">
        <v>1048</v>
      </c>
      <c r="N2223" s="158" t="s">
        <v>25</v>
      </c>
      <c r="O2223" s="199"/>
    </row>
    <row r="2224" spans="1:15" ht="15" customHeight="1">
      <c r="A2224" s="199"/>
      <c r="B2224" s="199" t="s">
        <v>1756</v>
      </c>
      <c r="C2224" s="158" t="s">
        <v>46</v>
      </c>
      <c r="D2224" s="158" t="s">
        <v>55</v>
      </c>
      <c r="E2224" s="199" t="s">
        <v>2027</v>
      </c>
      <c r="F2224" s="199">
        <v>52</v>
      </c>
      <c r="G2224" s="199">
        <v>52</v>
      </c>
      <c r="H2224" s="199">
        <v>1</v>
      </c>
      <c r="I2224" s="199" t="s">
        <v>330</v>
      </c>
      <c r="J2224" s="199" t="s">
        <v>12</v>
      </c>
      <c r="K2224" s="199"/>
      <c r="L2224" s="199">
        <v>8</v>
      </c>
      <c r="M2224" s="199" t="s">
        <v>1063</v>
      </c>
      <c r="N2224" s="158" t="s">
        <v>25</v>
      </c>
      <c r="O2224" s="199"/>
    </row>
    <row r="2225" spans="1:15" ht="15" customHeight="1">
      <c r="A2225" s="199"/>
      <c r="B2225" s="199" t="s">
        <v>1757</v>
      </c>
      <c r="C2225" s="158" t="s">
        <v>73</v>
      </c>
      <c r="D2225" s="158" t="s">
        <v>55</v>
      </c>
      <c r="E2225" s="199" t="s">
        <v>2026</v>
      </c>
      <c r="F2225" s="199">
        <v>50</v>
      </c>
      <c r="G2225" s="199">
        <v>50</v>
      </c>
      <c r="H2225" s="199">
        <v>1</v>
      </c>
      <c r="I2225" s="199" t="s">
        <v>330</v>
      </c>
      <c r="J2225" s="199" t="s">
        <v>18</v>
      </c>
      <c r="K2225" s="199" t="s">
        <v>821</v>
      </c>
      <c r="L2225" s="199">
        <v>10</v>
      </c>
      <c r="M2225" s="199" t="s">
        <v>1063</v>
      </c>
      <c r="N2225" s="158" t="s">
        <v>25</v>
      </c>
      <c r="O2225" s="199"/>
    </row>
    <row r="2226" spans="1:15" ht="15" customHeight="1">
      <c r="A2226" s="199"/>
      <c r="B2226" s="199" t="s">
        <v>1758</v>
      </c>
      <c r="C2226" s="158" t="s">
        <v>64</v>
      </c>
      <c r="D2226" s="158" t="s">
        <v>55</v>
      </c>
      <c r="E2226" s="199" t="s">
        <v>2027</v>
      </c>
      <c r="F2226" s="199">
        <v>320</v>
      </c>
      <c r="G2226" s="199">
        <v>320</v>
      </c>
      <c r="H2226" s="199">
        <v>1</v>
      </c>
      <c r="I2226" s="199" t="s">
        <v>330</v>
      </c>
      <c r="J2226" s="199" t="s">
        <v>18</v>
      </c>
      <c r="K2226" s="199" t="s">
        <v>1207</v>
      </c>
      <c r="L2226" s="199">
        <v>46</v>
      </c>
      <c r="M2226" s="199" t="s">
        <v>1195</v>
      </c>
      <c r="N2226" s="158" t="s">
        <v>36</v>
      </c>
      <c r="O2226" s="199"/>
    </row>
    <row r="2227" spans="1:15" ht="15" customHeight="1">
      <c r="A2227" s="199"/>
      <c r="B2227" s="199" t="s">
        <v>1759</v>
      </c>
      <c r="C2227" s="158" t="s">
        <v>332</v>
      </c>
      <c r="D2227" s="158" t="s">
        <v>55</v>
      </c>
      <c r="E2227" s="199" t="s">
        <v>2026</v>
      </c>
      <c r="F2227" s="199">
        <v>185</v>
      </c>
      <c r="G2227" s="199">
        <v>185</v>
      </c>
      <c r="H2227" s="199">
        <v>1</v>
      </c>
      <c r="I2227" s="199" t="s">
        <v>330</v>
      </c>
      <c r="J2227" s="199" t="s">
        <v>18</v>
      </c>
      <c r="K2227" s="199" t="s">
        <v>2053</v>
      </c>
      <c r="L2227" s="199">
        <v>14</v>
      </c>
      <c r="M2227" s="199" t="s">
        <v>2087</v>
      </c>
      <c r="N2227" s="158" t="s">
        <v>25</v>
      </c>
      <c r="O2227" s="199"/>
    </row>
    <row r="2228" spans="1:15" ht="15" customHeight="1">
      <c r="A2228" s="199"/>
      <c r="B2228" s="199" t="s">
        <v>1760</v>
      </c>
      <c r="C2228" s="158" t="s">
        <v>46</v>
      </c>
      <c r="D2228" s="158" t="s">
        <v>23</v>
      </c>
      <c r="E2228" s="199" t="s">
        <v>2027</v>
      </c>
      <c r="F2228" s="199">
        <v>50</v>
      </c>
      <c r="G2228" s="199">
        <v>50</v>
      </c>
      <c r="H2228" s="199">
        <v>1</v>
      </c>
      <c r="I2228" s="199" t="s">
        <v>330</v>
      </c>
      <c r="J2228" s="199" t="s">
        <v>12</v>
      </c>
      <c r="K2228" s="199" t="s">
        <v>2082</v>
      </c>
      <c r="L2228" s="199">
        <v>14</v>
      </c>
      <c r="M2228" s="199" t="s">
        <v>1071</v>
      </c>
      <c r="N2228" s="158" t="s">
        <v>25</v>
      </c>
      <c r="O2228" s="199"/>
    </row>
    <row r="2229" spans="1:15" ht="15" customHeight="1">
      <c r="A2229" s="199"/>
      <c r="B2229" s="199" t="s">
        <v>1761</v>
      </c>
      <c r="C2229" s="158" t="s">
        <v>69</v>
      </c>
      <c r="D2229" s="158" t="s">
        <v>55</v>
      </c>
      <c r="E2229" s="199" t="s">
        <v>2027</v>
      </c>
      <c r="F2229" s="199">
        <v>80</v>
      </c>
      <c r="G2229" s="199">
        <v>80</v>
      </c>
      <c r="H2229" s="199">
        <v>1</v>
      </c>
      <c r="I2229" s="199" t="s">
        <v>330</v>
      </c>
      <c r="J2229" s="199" t="s">
        <v>12</v>
      </c>
      <c r="K2229" s="199" t="s">
        <v>2085</v>
      </c>
      <c r="L2229" s="199">
        <v>0</v>
      </c>
      <c r="M2229" s="199" t="s">
        <v>1057</v>
      </c>
      <c r="N2229" s="158" t="s">
        <v>25</v>
      </c>
      <c r="O2229" s="199"/>
    </row>
    <row r="2230" spans="1:15" ht="15" customHeight="1">
      <c r="A2230" s="199"/>
      <c r="B2230" s="199" t="s">
        <v>1762</v>
      </c>
      <c r="C2230" s="158" t="s">
        <v>46</v>
      </c>
      <c r="D2230" s="158" t="s">
        <v>55</v>
      </c>
      <c r="E2230" s="199" t="s">
        <v>2027</v>
      </c>
      <c r="F2230" s="199">
        <v>110</v>
      </c>
      <c r="G2230" s="199">
        <v>110</v>
      </c>
      <c r="H2230" s="199">
        <v>1</v>
      </c>
      <c r="I2230" s="199" t="s">
        <v>330</v>
      </c>
      <c r="J2230" s="199" t="s">
        <v>12</v>
      </c>
      <c r="K2230" s="199" t="s">
        <v>2085</v>
      </c>
      <c r="L2230" s="199">
        <v>18</v>
      </c>
      <c r="M2230" s="199" t="s">
        <v>1071</v>
      </c>
      <c r="N2230" s="158" t="s">
        <v>25</v>
      </c>
      <c r="O2230" s="199"/>
    </row>
    <row r="2231" spans="1:15" ht="15" customHeight="1">
      <c r="A2231" s="199"/>
      <c r="B2231" s="199" t="s">
        <v>1763</v>
      </c>
      <c r="C2231" s="158" t="s">
        <v>348</v>
      </c>
      <c r="D2231" s="158" t="s">
        <v>55</v>
      </c>
      <c r="E2231" s="199" t="s">
        <v>2027</v>
      </c>
      <c r="F2231" s="199">
        <v>40</v>
      </c>
      <c r="G2231" s="199">
        <v>40</v>
      </c>
      <c r="H2231" s="199">
        <v>1</v>
      </c>
      <c r="I2231" s="199" t="s">
        <v>330</v>
      </c>
      <c r="J2231" s="199" t="s">
        <v>18</v>
      </c>
      <c r="K2231" s="199" t="s">
        <v>2066</v>
      </c>
      <c r="L2231" s="199">
        <v>14</v>
      </c>
      <c r="M2231" s="199" t="s">
        <v>1080</v>
      </c>
      <c r="N2231" s="158" t="s">
        <v>25</v>
      </c>
      <c r="O2231" s="199"/>
    </row>
    <row r="2232" spans="1:15" ht="15" customHeight="1">
      <c r="A2232" s="199"/>
      <c r="B2232" s="199" t="s">
        <v>1764</v>
      </c>
      <c r="C2232" s="158" t="s">
        <v>64</v>
      </c>
      <c r="D2232" s="158" t="s">
        <v>55</v>
      </c>
      <c r="E2232" s="199" t="s">
        <v>2027</v>
      </c>
      <c r="F2232" s="199">
        <v>160</v>
      </c>
      <c r="G2232" s="199">
        <v>160</v>
      </c>
      <c r="H2232" s="199">
        <v>1</v>
      </c>
      <c r="I2232" s="199" t="s">
        <v>330</v>
      </c>
      <c r="J2232" s="199" t="s">
        <v>18</v>
      </c>
      <c r="K2232" s="199" t="s">
        <v>2083</v>
      </c>
      <c r="L2232" s="199">
        <v>24</v>
      </c>
      <c r="M2232" s="199" t="s">
        <v>1080</v>
      </c>
      <c r="N2232" s="158" t="s">
        <v>25</v>
      </c>
      <c r="O2232" s="199"/>
    </row>
    <row r="2233" spans="1:15" ht="15" customHeight="1">
      <c r="A2233" s="199"/>
      <c r="B2233" s="199" t="s">
        <v>1765</v>
      </c>
      <c r="C2233" s="158" t="s">
        <v>324</v>
      </c>
      <c r="D2233" s="158" t="s">
        <v>55</v>
      </c>
      <c r="E2233" s="199" t="s">
        <v>2027</v>
      </c>
      <c r="F2233" s="199">
        <v>30</v>
      </c>
      <c r="G2233" s="199">
        <v>30</v>
      </c>
      <c r="H2233" s="199">
        <v>1</v>
      </c>
      <c r="I2233" s="199" t="s">
        <v>330</v>
      </c>
      <c r="J2233" s="199" t="s">
        <v>18</v>
      </c>
      <c r="K2233" s="199" t="s">
        <v>2068</v>
      </c>
      <c r="L2233" s="199">
        <v>10</v>
      </c>
      <c r="M2233" s="199" t="s">
        <v>1071</v>
      </c>
      <c r="N2233" s="158" t="s">
        <v>25</v>
      </c>
      <c r="O2233" s="199"/>
    </row>
    <row r="2234" spans="1:15" ht="15" customHeight="1">
      <c r="A2234" s="199"/>
      <c r="B2234" s="199" t="s">
        <v>1766</v>
      </c>
      <c r="C2234" s="158" t="s">
        <v>46</v>
      </c>
      <c r="D2234" s="158" t="s">
        <v>23</v>
      </c>
      <c r="E2234" s="199" t="s">
        <v>2027</v>
      </c>
      <c r="F2234" s="199">
        <v>80</v>
      </c>
      <c r="G2234" s="199">
        <v>80</v>
      </c>
      <c r="H2234" s="199">
        <v>1</v>
      </c>
      <c r="I2234" s="199" t="s">
        <v>330</v>
      </c>
      <c r="J2234" s="199" t="s">
        <v>12</v>
      </c>
      <c r="K2234" s="199" t="s">
        <v>2064</v>
      </c>
      <c r="L2234" s="199">
        <v>16</v>
      </c>
      <c r="M2234" s="199" t="s">
        <v>2042</v>
      </c>
      <c r="N2234" s="158" t="s">
        <v>25</v>
      </c>
      <c r="O2234" s="199"/>
    </row>
    <row r="2235" spans="1:15" ht="15" customHeight="1">
      <c r="A2235" s="199"/>
      <c r="B2235" s="199" t="s">
        <v>1767</v>
      </c>
      <c r="C2235" s="158" t="s">
        <v>332</v>
      </c>
      <c r="D2235" s="158" t="s">
        <v>23</v>
      </c>
      <c r="E2235" s="199" t="s">
        <v>2026</v>
      </c>
      <c r="F2235" s="199">
        <v>120</v>
      </c>
      <c r="G2235" s="199">
        <v>120</v>
      </c>
      <c r="H2235" s="199">
        <v>1</v>
      </c>
      <c r="I2235" s="199" t="s">
        <v>330</v>
      </c>
      <c r="J2235" s="199" t="s">
        <v>12</v>
      </c>
      <c r="K2235" s="199" t="s">
        <v>2048</v>
      </c>
      <c r="L2235" s="199">
        <v>10</v>
      </c>
      <c r="M2235" s="199" t="s">
        <v>1057</v>
      </c>
      <c r="N2235" s="158" t="s">
        <v>25</v>
      </c>
      <c r="O2235" s="199"/>
    </row>
    <row r="2236" spans="1:15" ht="15" customHeight="1">
      <c r="A2236" s="199"/>
      <c r="B2236" s="199" t="s">
        <v>1768</v>
      </c>
      <c r="C2236" s="158" t="s">
        <v>183</v>
      </c>
      <c r="D2236" s="158" t="s">
        <v>23</v>
      </c>
      <c r="E2236" s="199" t="s">
        <v>2026</v>
      </c>
      <c r="F2236" s="199">
        <v>60</v>
      </c>
      <c r="G2236" s="199">
        <v>60</v>
      </c>
      <c r="H2236" s="199">
        <v>1</v>
      </c>
      <c r="I2236" s="199" t="s">
        <v>330</v>
      </c>
      <c r="J2236" s="199" t="s">
        <v>18</v>
      </c>
      <c r="K2236" s="199" t="s">
        <v>2065</v>
      </c>
      <c r="L2236" s="199">
        <v>22</v>
      </c>
      <c r="M2236" s="199" t="s">
        <v>1071</v>
      </c>
      <c r="N2236" s="158" t="s">
        <v>25</v>
      </c>
      <c r="O2236" s="199"/>
    </row>
    <row r="2237" spans="1:15" ht="15" customHeight="1">
      <c r="A2237" s="199"/>
      <c r="B2237" s="199" t="s">
        <v>1769</v>
      </c>
      <c r="C2237" s="158" t="s">
        <v>332</v>
      </c>
      <c r="D2237" s="158" t="s">
        <v>55</v>
      </c>
      <c r="E2237" s="199" t="s">
        <v>2026</v>
      </c>
      <c r="F2237" s="199">
        <v>150</v>
      </c>
      <c r="G2237" s="199">
        <v>150</v>
      </c>
      <c r="H2237" s="199">
        <v>1</v>
      </c>
      <c r="I2237" s="199" t="s">
        <v>330</v>
      </c>
      <c r="J2237" s="199" t="s">
        <v>18</v>
      </c>
      <c r="K2237" s="199" t="s">
        <v>2078</v>
      </c>
      <c r="L2237" s="199">
        <v>12</v>
      </c>
      <c r="M2237" s="199" t="s">
        <v>2088</v>
      </c>
      <c r="N2237" s="158" t="s">
        <v>25</v>
      </c>
      <c r="O2237" s="199"/>
    </row>
    <row r="2238" spans="1:15" ht="15" customHeight="1">
      <c r="A2238" s="199"/>
      <c r="B2238" s="199" t="s">
        <v>1770</v>
      </c>
      <c r="C2238" s="158" t="s">
        <v>109</v>
      </c>
      <c r="D2238" s="158" t="s">
        <v>55</v>
      </c>
      <c r="E2238" s="199" t="s">
        <v>2026</v>
      </c>
      <c r="F2238" s="199">
        <v>340</v>
      </c>
      <c r="G2238" s="199">
        <v>340</v>
      </c>
      <c r="H2238" s="199">
        <v>1</v>
      </c>
      <c r="I2238" s="199" t="s">
        <v>330</v>
      </c>
      <c r="J2238" s="199" t="s">
        <v>12</v>
      </c>
      <c r="K2238" s="204">
        <v>46275</v>
      </c>
      <c r="L2238" s="199">
        <v>26</v>
      </c>
      <c r="M2238" s="207" t="s">
        <v>1057</v>
      </c>
      <c r="N2238" s="158" t="s">
        <v>25</v>
      </c>
      <c r="O2238" s="199"/>
    </row>
    <row r="2239" spans="1:15" ht="15" customHeight="1">
      <c r="A2239" s="199"/>
      <c r="B2239" s="199" t="s">
        <v>1771</v>
      </c>
      <c r="C2239" s="158" t="s">
        <v>69</v>
      </c>
      <c r="D2239" s="158" t="s">
        <v>55</v>
      </c>
      <c r="E2239" s="199" t="s">
        <v>2027</v>
      </c>
      <c r="F2239" s="199">
        <v>140</v>
      </c>
      <c r="G2239" s="199">
        <v>140</v>
      </c>
      <c r="H2239" s="199">
        <v>1</v>
      </c>
      <c r="I2239" s="199" t="s">
        <v>330</v>
      </c>
      <c r="J2239" s="199" t="s">
        <v>12</v>
      </c>
      <c r="K2239" s="199" t="s">
        <v>1209</v>
      </c>
      <c r="L2239" s="199">
        <v>20</v>
      </c>
      <c r="M2239" s="199" t="s">
        <v>1057</v>
      </c>
      <c r="N2239" s="158" t="s">
        <v>25</v>
      </c>
      <c r="O2239" s="199"/>
    </row>
    <row r="2240" spans="1:15" ht="15" customHeight="1">
      <c r="A2240" s="199"/>
      <c r="B2240" s="199" t="s">
        <v>1772</v>
      </c>
      <c r="C2240" s="158" t="s">
        <v>22</v>
      </c>
      <c r="D2240" s="158" t="s">
        <v>23</v>
      </c>
      <c r="E2240" s="199" t="s">
        <v>2027</v>
      </c>
      <c r="F2240" s="199">
        <v>155</v>
      </c>
      <c r="G2240" s="199">
        <v>155</v>
      </c>
      <c r="H2240" s="199">
        <v>1</v>
      </c>
      <c r="I2240" s="199" t="s">
        <v>330</v>
      </c>
      <c r="J2240" s="199" t="s">
        <v>12</v>
      </c>
      <c r="K2240" s="199" t="s">
        <v>2082</v>
      </c>
      <c r="L2240" s="199">
        <v>22</v>
      </c>
      <c r="M2240" s="199" t="s">
        <v>1061</v>
      </c>
      <c r="N2240" s="158" t="s">
        <v>25</v>
      </c>
      <c r="O2240" s="199"/>
    </row>
    <row r="2241" spans="1:15" ht="15" customHeight="1">
      <c r="A2241" s="199"/>
      <c r="B2241" s="199" t="s">
        <v>1773</v>
      </c>
      <c r="C2241" s="158" t="s">
        <v>46</v>
      </c>
      <c r="D2241" s="158" t="s">
        <v>55</v>
      </c>
      <c r="E2241" s="199" t="s">
        <v>2027</v>
      </c>
      <c r="F2241" s="199">
        <v>40</v>
      </c>
      <c r="G2241" s="199">
        <v>40</v>
      </c>
      <c r="H2241" s="199">
        <v>1</v>
      </c>
      <c r="I2241" s="199" t="s">
        <v>330</v>
      </c>
      <c r="J2241" s="199" t="s">
        <v>18</v>
      </c>
      <c r="K2241" s="199" t="s">
        <v>2066</v>
      </c>
      <c r="L2241" s="199">
        <v>0</v>
      </c>
      <c r="M2241" s="199" t="s">
        <v>1071</v>
      </c>
      <c r="N2241" s="158" t="s">
        <v>25</v>
      </c>
      <c r="O2241" s="199"/>
    </row>
    <row r="2242" spans="1:15" ht="15" customHeight="1">
      <c r="A2242" s="199"/>
      <c r="B2242" s="199" t="s">
        <v>1774</v>
      </c>
      <c r="C2242" s="158" t="s">
        <v>22</v>
      </c>
      <c r="D2242" s="158" t="s">
        <v>55</v>
      </c>
      <c r="E2242" s="199" t="s">
        <v>2027</v>
      </c>
      <c r="F2242" s="199">
        <v>500</v>
      </c>
      <c r="G2242" s="199">
        <v>500</v>
      </c>
      <c r="H2242" s="199">
        <v>1</v>
      </c>
      <c r="I2242" s="199" t="s">
        <v>330</v>
      </c>
      <c r="J2242" s="199" t="s">
        <v>18</v>
      </c>
      <c r="K2242" s="199" t="s">
        <v>1150</v>
      </c>
      <c r="L2242" s="199">
        <v>12</v>
      </c>
      <c r="M2242" s="199" t="s">
        <v>1080</v>
      </c>
      <c r="N2242" s="158" t="s">
        <v>25</v>
      </c>
      <c r="O2242" s="199"/>
    </row>
    <row r="2243" spans="1:15" ht="15" customHeight="1">
      <c r="A2243" s="199"/>
      <c r="B2243" s="199" t="s">
        <v>1775</v>
      </c>
      <c r="C2243" s="158" t="s">
        <v>69</v>
      </c>
      <c r="D2243" s="158" t="s">
        <v>55</v>
      </c>
      <c r="E2243" s="199" t="s">
        <v>2027</v>
      </c>
      <c r="F2243" s="199">
        <v>30</v>
      </c>
      <c r="G2243" s="199">
        <v>30</v>
      </c>
      <c r="H2243" s="199">
        <v>1</v>
      </c>
      <c r="I2243" s="199" t="s">
        <v>330</v>
      </c>
      <c r="J2243" s="199" t="s">
        <v>18</v>
      </c>
      <c r="K2243" s="199" t="s">
        <v>2066</v>
      </c>
      <c r="L2243" s="199">
        <v>0</v>
      </c>
      <c r="M2243" s="199" t="s">
        <v>1052</v>
      </c>
      <c r="N2243" s="158" t="s">
        <v>25</v>
      </c>
      <c r="O2243" s="199"/>
    </row>
    <row r="2244" spans="1:15" ht="15" customHeight="1">
      <c r="A2244" s="199"/>
      <c r="B2244" s="199" t="s">
        <v>1776</v>
      </c>
      <c r="C2244" s="158" t="s">
        <v>73</v>
      </c>
      <c r="D2244" s="158" t="s">
        <v>55</v>
      </c>
      <c r="E2244" s="199" t="s">
        <v>2027</v>
      </c>
      <c r="F2244" s="199">
        <v>20</v>
      </c>
      <c r="G2244" s="199">
        <v>20</v>
      </c>
      <c r="H2244" s="199">
        <v>1</v>
      </c>
      <c r="I2244" s="199" t="s">
        <v>330</v>
      </c>
      <c r="J2244" s="199" t="s">
        <v>18</v>
      </c>
      <c r="K2244" s="199">
        <v>48</v>
      </c>
      <c r="L2244" s="199">
        <v>0</v>
      </c>
      <c r="M2244" s="199" t="s">
        <v>1073</v>
      </c>
      <c r="N2244" s="158" t="s">
        <v>25</v>
      </c>
      <c r="O2244" s="199"/>
    </row>
    <row r="2245" spans="1:15" ht="15" customHeight="1">
      <c r="A2245" s="199"/>
      <c r="B2245" s="199" t="s">
        <v>1777</v>
      </c>
      <c r="C2245" s="158" t="s">
        <v>46</v>
      </c>
      <c r="D2245" s="158" t="s">
        <v>23</v>
      </c>
      <c r="E2245" s="199" t="s">
        <v>2027</v>
      </c>
      <c r="F2245" s="199">
        <v>65</v>
      </c>
      <c r="G2245" s="199">
        <v>65</v>
      </c>
      <c r="H2245" s="199">
        <v>1</v>
      </c>
      <c r="I2245" s="199" t="s">
        <v>330</v>
      </c>
      <c r="J2245" s="199" t="s">
        <v>12</v>
      </c>
      <c r="K2245" s="199">
        <v>12</v>
      </c>
      <c r="L2245" s="199">
        <v>12</v>
      </c>
      <c r="M2245" s="199" t="s">
        <v>1057</v>
      </c>
      <c r="N2245" s="158" t="s">
        <v>25</v>
      </c>
      <c r="O2245" s="199"/>
    </row>
    <row r="2246" spans="1:15" ht="15" customHeight="1">
      <c r="A2246" s="199"/>
      <c r="B2246" s="199" t="s">
        <v>1778</v>
      </c>
      <c r="C2246" s="158" t="s">
        <v>73</v>
      </c>
      <c r="D2246" s="158" t="s">
        <v>55</v>
      </c>
      <c r="E2246" s="199" t="s">
        <v>2027</v>
      </c>
      <c r="F2246" s="199">
        <v>50</v>
      </c>
      <c r="G2246" s="199">
        <v>50</v>
      </c>
      <c r="H2246" s="199">
        <v>1</v>
      </c>
      <c r="I2246" s="199" t="s">
        <v>330</v>
      </c>
      <c r="J2246" s="199" t="s">
        <v>18</v>
      </c>
      <c r="K2246" s="199" t="s">
        <v>821</v>
      </c>
      <c r="L2246" s="199">
        <v>10</v>
      </c>
      <c r="M2246" s="199" t="s">
        <v>1071</v>
      </c>
      <c r="N2246" s="158" t="s">
        <v>25</v>
      </c>
      <c r="O2246" s="199"/>
    </row>
    <row r="2247" spans="1:15" ht="15" customHeight="1">
      <c r="A2247" s="199"/>
      <c r="B2247" s="199" t="s">
        <v>1779</v>
      </c>
      <c r="C2247" s="158" t="s">
        <v>349</v>
      </c>
      <c r="D2247" s="158" t="s">
        <v>23</v>
      </c>
      <c r="E2247" s="199" t="s">
        <v>2027</v>
      </c>
      <c r="F2247" s="199">
        <v>90</v>
      </c>
      <c r="G2247" s="199">
        <v>90</v>
      </c>
      <c r="H2247" s="199">
        <v>1</v>
      </c>
      <c r="I2247" s="199" t="s">
        <v>330</v>
      </c>
      <c r="J2247" s="199" t="s">
        <v>18</v>
      </c>
      <c r="K2247" s="199" t="s">
        <v>2068</v>
      </c>
      <c r="L2247" s="199">
        <v>22</v>
      </c>
      <c r="M2247" s="199" t="s">
        <v>1052</v>
      </c>
      <c r="N2247" s="158" t="s">
        <v>25</v>
      </c>
      <c r="O2247" s="199"/>
    </row>
    <row r="2248" spans="1:15" ht="15" customHeight="1">
      <c r="A2248" s="199"/>
      <c r="B2248" s="199" t="s">
        <v>1781</v>
      </c>
      <c r="C2248" s="158" t="s">
        <v>109</v>
      </c>
      <c r="D2248" s="158" t="s">
        <v>55</v>
      </c>
      <c r="E2248" s="199" t="s">
        <v>2027</v>
      </c>
      <c r="F2248" s="199">
        <v>220</v>
      </c>
      <c r="G2248" s="199">
        <v>220</v>
      </c>
      <c r="H2248" s="199">
        <v>1</v>
      </c>
      <c r="I2248" s="199" t="s">
        <v>330</v>
      </c>
      <c r="J2248" s="199" t="s">
        <v>12</v>
      </c>
      <c r="K2248" s="199" t="s">
        <v>1202</v>
      </c>
      <c r="L2248" s="199">
        <v>20</v>
      </c>
      <c r="M2248" s="199" t="s">
        <v>1071</v>
      </c>
      <c r="N2248" s="158" t="s">
        <v>25</v>
      </c>
      <c r="O2248" s="199"/>
    </row>
    <row r="2249" spans="1:15" ht="15" customHeight="1">
      <c r="A2249" s="199"/>
      <c r="B2249" s="199" t="s">
        <v>1782</v>
      </c>
      <c r="C2249" s="158" t="s">
        <v>114</v>
      </c>
      <c r="D2249" s="158" t="s">
        <v>55</v>
      </c>
      <c r="E2249" s="199" t="s">
        <v>2027</v>
      </c>
      <c r="F2249" s="199">
        <v>109</v>
      </c>
      <c r="G2249" s="199">
        <v>109</v>
      </c>
      <c r="H2249" s="199">
        <v>1</v>
      </c>
      <c r="I2249" s="199" t="s">
        <v>330</v>
      </c>
      <c r="J2249" s="199" t="s">
        <v>12</v>
      </c>
      <c r="K2249" s="199" t="s">
        <v>2073</v>
      </c>
      <c r="L2249" s="199">
        <v>8</v>
      </c>
      <c r="M2249" s="199" t="s">
        <v>1071</v>
      </c>
      <c r="N2249" s="158" t="s">
        <v>25</v>
      </c>
      <c r="O2249" s="199"/>
    </row>
    <row r="2250" spans="1:15" ht="15" customHeight="1">
      <c r="A2250" s="199"/>
      <c r="B2250" s="199" t="s">
        <v>1783</v>
      </c>
      <c r="C2250" s="158" t="s">
        <v>46</v>
      </c>
      <c r="D2250" s="158" t="s">
        <v>23</v>
      </c>
      <c r="E2250" s="199" t="s">
        <v>2027</v>
      </c>
      <c r="F2250" s="199">
        <v>50</v>
      </c>
      <c r="G2250" s="199">
        <v>50</v>
      </c>
      <c r="H2250" s="199">
        <v>1</v>
      </c>
      <c r="I2250" s="199" t="s">
        <v>330</v>
      </c>
      <c r="J2250" s="199" t="s">
        <v>12</v>
      </c>
      <c r="K2250" s="199" t="s">
        <v>2072</v>
      </c>
      <c r="L2250" s="207">
        <v>0</v>
      </c>
      <c r="M2250" s="199" t="s">
        <v>1071</v>
      </c>
      <c r="N2250" s="158" t="s">
        <v>25</v>
      </c>
      <c r="O2250" s="199"/>
    </row>
    <row r="2251" spans="1:15" ht="15" customHeight="1">
      <c r="A2251" s="199"/>
      <c r="B2251" s="199" t="s">
        <v>1784</v>
      </c>
      <c r="C2251" s="158" t="s">
        <v>46</v>
      </c>
      <c r="D2251" s="158" t="s">
        <v>55</v>
      </c>
      <c r="E2251" s="199" t="s">
        <v>2027</v>
      </c>
      <c r="F2251" s="199">
        <v>90</v>
      </c>
      <c r="G2251" s="199">
        <v>90</v>
      </c>
      <c r="H2251" s="199">
        <v>1</v>
      </c>
      <c r="I2251" s="199" t="s">
        <v>330</v>
      </c>
      <c r="J2251" s="199" t="s">
        <v>12</v>
      </c>
      <c r="K2251" s="199" t="s">
        <v>2083</v>
      </c>
      <c r="L2251" s="199">
        <v>16</v>
      </c>
      <c r="M2251" s="199" t="s">
        <v>1071</v>
      </c>
      <c r="N2251" s="158" t="s">
        <v>25</v>
      </c>
      <c r="O2251" s="199"/>
    </row>
    <row r="2252" spans="1:15" ht="15" customHeight="1">
      <c r="A2252" s="199"/>
      <c r="B2252" s="199" t="s">
        <v>1785</v>
      </c>
      <c r="C2252" s="158" t="s">
        <v>332</v>
      </c>
      <c r="D2252" s="158" t="s">
        <v>55</v>
      </c>
      <c r="E2252" s="199" t="s">
        <v>2026</v>
      </c>
      <c r="F2252" s="199">
        <v>80</v>
      </c>
      <c r="G2252" s="199">
        <v>80</v>
      </c>
      <c r="H2252" s="199">
        <v>1</v>
      </c>
      <c r="I2252" s="199" t="s">
        <v>330</v>
      </c>
      <c r="J2252" s="199" t="s">
        <v>12</v>
      </c>
      <c r="K2252" s="199" t="s">
        <v>2070</v>
      </c>
      <c r="L2252" s="199">
        <v>20</v>
      </c>
      <c r="M2252" s="199" t="s">
        <v>2088</v>
      </c>
      <c r="N2252" s="158" t="s">
        <v>25</v>
      </c>
      <c r="O2252" s="199"/>
    </row>
    <row r="2253" spans="1:15" ht="15" customHeight="1">
      <c r="A2253" s="199"/>
      <c r="B2253" s="199" t="s">
        <v>1786</v>
      </c>
      <c r="C2253" s="158" t="s">
        <v>114</v>
      </c>
      <c r="D2253" s="158" t="s">
        <v>55</v>
      </c>
      <c r="E2253" s="199" t="s">
        <v>2026</v>
      </c>
      <c r="F2253" s="199">
        <v>65</v>
      </c>
      <c r="G2253" s="199">
        <v>65</v>
      </c>
      <c r="H2253" s="199">
        <v>1</v>
      </c>
      <c r="I2253" s="199" t="s">
        <v>330</v>
      </c>
      <c r="J2253" s="199" t="s">
        <v>12</v>
      </c>
      <c r="K2253" s="199" t="s">
        <v>2070</v>
      </c>
      <c r="L2253" s="199">
        <v>0</v>
      </c>
      <c r="M2253" s="199" t="s">
        <v>2088</v>
      </c>
      <c r="N2253" s="158" t="s">
        <v>25</v>
      </c>
      <c r="O2253" s="199"/>
    </row>
    <row r="2254" spans="1:15" ht="15" customHeight="1">
      <c r="A2254" s="199"/>
      <c r="B2254" s="199" t="s">
        <v>1787</v>
      </c>
      <c r="C2254" s="158" t="s">
        <v>46</v>
      </c>
      <c r="D2254" s="158" t="s">
        <v>23</v>
      </c>
      <c r="E2254" s="199" t="s">
        <v>2027</v>
      </c>
      <c r="F2254" s="199">
        <v>65</v>
      </c>
      <c r="G2254" s="199">
        <v>65</v>
      </c>
      <c r="H2254" s="199">
        <v>1</v>
      </c>
      <c r="I2254" s="199" t="s">
        <v>330</v>
      </c>
      <c r="J2254" s="199" t="s">
        <v>12</v>
      </c>
      <c r="K2254" s="204">
        <v>46085</v>
      </c>
      <c r="L2254" s="199">
        <v>16</v>
      </c>
      <c r="M2254" s="199" t="s">
        <v>1033</v>
      </c>
      <c r="N2254" s="158" t="s">
        <v>25</v>
      </c>
      <c r="O2254" s="199"/>
    </row>
    <row r="2255" spans="1:15" ht="15" customHeight="1">
      <c r="A2255" s="199"/>
      <c r="B2255" s="199" t="s">
        <v>1788</v>
      </c>
      <c r="C2255" s="158" t="s">
        <v>46</v>
      </c>
      <c r="D2255" s="158" t="s">
        <v>23</v>
      </c>
      <c r="E2255" s="199" t="s">
        <v>2027</v>
      </c>
      <c r="F2255" s="199">
        <v>50</v>
      </c>
      <c r="G2255" s="199">
        <v>50</v>
      </c>
      <c r="H2255" s="199">
        <v>1</v>
      </c>
      <c r="I2255" s="199" t="s">
        <v>330</v>
      </c>
      <c r="J2255" s="199" t="s">
        <v>12</v>
      </c>
      <c r="K2255" s="199" t="s">
        <v>2082</v>
      </c>
      <c r="L2255" s="199">
        <v>14</v>
      </c>
      <c r="M2255" s="199" t="s">
        <v>1071</v>
      </c>
      <c r="N2255" s="158" t="s">
        <v>25</v>
      </c>
      <c r="O2255" s="199"/>
    </row>
    <row r="2256" spans="1:15" ht="15" customHeight="1">
      <c r="A2256" s="199"/>
      <c r="B2256" s="199" t="s">
        <v>1789</v>
      </c>
      <c r="C2256" s="158" t="s">
        <v>46</v>
      </c>
      <c r="D2256" s="158" t="s">
        <v>23</v>
      </c>
      <c r="E2256" s="199" t="s">
        <v>2027</v>
      </c>
      <c r="F2256" s="199">
        <v>50</v>
      </c>
      <c r="G2256" s="199">
        <v>50</v>
      </c>
      <c r="H2256" s="199">
        <v>1</v>
      </c>
      <c r="I2256" s="199" t="s">
        <v>330</v>
      </c>
      <c r="J2256" s="199" t="s">
        <v>12</v>
      </c>
      <c r="K2256" s="199" t="s">
        <v>2070</v>
      </c>
      <c r="L2256" s="199">
        <v>12</v>
      </c>
      <c r="M2256" s="199" t="s">
        <v>1071</v>
      </c>
      <c r="N2256" s="158" t="s">
        <v>25</v>
      </c>
      <c r="O2256" s="199"/>
    </row>
    <row r="2257" spans="1:15" ht="15" customHeight="1">
      <c r="A2257" s="199"/>
      <c r="B2257" s="199" t="s">
        <v>1790</v>
      </c>
      <c r="C2257" s="158" t="s">
        <v>69</v>
      </c>
      <c r="D2257" s="158" t="s">
        <v>23</v>
      </c>
      <c r="E2257" s="199" t="s">
        <v>2027</v>
      </c>
      <c r="F2257" s="199">
        <v>45</v>
      </c>
      <c r="G2257" s="199">
        <v>45</v>
      </c>
      <c r="H2257" s="199">
        <v>1</v>
      </c>
      <c r="I2257" s="199" t="s">
        <v>330</v>
      </c>
      <c r="J2257" s="199" t="s">
        <v>12</v>
      </c>
      <c r="K2257" s="199" t="s">
        <v>2070</v>
      </c>
      <c r="L2257" s="199">
        <v>0</v>
      </c>
      <c r="M2257" s="199" t="s">
        <v>1057</v>
      </c>
      <c r="N2257" s="158" t="s">
        <v>25</v>
      </c>
      <c r="O2257" s="199"/>
    </row>
    <row r="2258" spans="1:15" ht="15" customHeight="1">
      <c r="A2258" s="199"/>
      <c r="B2258" s="199" t="s">
        <v>1791</v>
      </c>
      <c r="C2258" s="158" t="s">
        <v>73</v>
      </c>
      <c r="D2258" s="158" t="s">
        <v>23</v>
      </c>
      <c r="E2258" s="199" t="s">
        <v>2027</v>
      </c>
      <c r="F2258" s="199">
        <v>20</v>
      </c>
      <c r="G2258" s="199">
        <v>20</v>
      </c>
      <c r="H2258" s="199">
        <v>1</v>
      </c>
      <c r="I2258" s="199" t="s">
        <v>330</v>
      </c>
      <c r="J2258" s="199" t="s">
        <v>18</v>
      </c>
      <c r="K2258" s="199">
        <v>46</v>
      </c>
      <c r="L2258" s="199">
        <v>12</v>
      </c>
      <c r="M2258" s="199" t="s">
        <v>1073</v>
      </c>
      <c r="N2258" s="158" t="s">
        <v>25</v>
      </c>
      <c r="O2258" s="199"/>
    </row>
    <row r="2259" spans="1:15" ht="15" customHeight="1">
      <c r="A2259" s="199"/>
      <c r="B2259" s="199" t="s">
        <v>1792</v>
      </c>
      <c r="C2259" s="158" t="s">
        <v>155</v>
      </c>
      <c r="D2259" s="158" t="s">
        <v>55</v>
      </c>
      <c r="E2259" s="199" t="s">
        <v>2025</v>
      </c>
      <c r="F2259" s="199">
        <v>60</v>
      </c>
      <c r="G2259" s="199">
        <v>60</v>
      </c>
      <c r="H2259" s="199">
        <v>1</v>
      </c>
      <c r="I2259" s="199" t="s">
        <v>330</v>
      </c>
      <c r="J2259" s="199" t="s">
        <v>18</v>
      </c>
      <c r="K2259" s="199" t="s">
        <v>2071</v>
      </c>
      <c r="L2259" s="199">
        <v>18</v>
      </c>
      <c r="M2259" s="199" t="s">
        <v>1061</v>
      </c>
      <c r="N2259" s="158" t="s">
        <v>25</v>
      </c>
      <c r="O2259" s="199"/>
    </row>
    <row r="2260" spans="1:15" ht="15" customHeight="1">
      <c r="A2260" s="199"/>
      <c r="B2260" s="199" t="s">
        <v>1794</v>
      </c>
      <c r="C2260" s="158" t="s">
        <v>46</v>
      </c>
      <c r="D2260" s="158" t="s">
        <v>23</v>
      </c>
      <c r="E2260" s="199" t="s">
        <v>2027</v>
      </c>
      <c r="F2260" s="199">
        <v>40</v>
      </c>
      <c r="G2260" s="199">
        <v>40</v>
      </c>
      <c r="H2260" s="199">
        <v>1</v>
      </c>
      <c r="I2260" s="199" t="s">
        <v>330</v>
      </c>
      <c r="J2260" s="199" t="s">
        <v>18</v>
      </c>
      <c r="K2260" s="199" t="s">
        <v>2084</v>
      </c>
      <c r="L2260" s="199">
        <v>10</v>
      </c>
      <c r="M2260" s="199" t="s">
        <v>1057</v>
      </c>
      <c r="N2260" s="158" t="s">
        <v>25</v>
      </c>
      <c r="O2260" s="199"/>
    </row>
    <row r="2261" spans="1:15" ht="15" customHeight="1">
      <c r="A2261" s="199"/>
      <c r="B2261" s="199" t="s">
        <v>1795</v>
      </c>
      <c r="C2261" s="158" t="s">
        <v>349</v>
      </c>
      <c r="D2261" s="158" t="s">
        <v>55</v>
      </c>
      <c r="E2261" s="199" t="s">
        <v>2027</v>
      </c>
      <c r="F2261" s="199">
        <v>60</v>
      </c>
      <c r="G2261" s="199">
        <v>60</v>
      </c>
      <c r="H2261" s="199">
        <v>1</v>
      </c>
      <c r="I2261" s="199" t="s">
        <v>330</v>
      </c>
      <c r="J2261" s="199" t="s">
        <v>18</v>
      </c>
      <c r="K2261" s="199" t="s">
        <v>2068</v>
      </c>
      <c r="L2261" s="199">
        <v>0</v>
      </c>
      <c r="M2261" s="199" t="s">
        <v>1080</v>
      </c>
      <c r="N2261" s="158" t="s">
        <v>25</v>
      </c>
      <c r="O2261" s="199"/>
    </row>
    <row r="2262" spans="1:15" ht="15" customHeight="1">
      <c r="A2262" s="199"/>
      <c r="B2262" s="199" t="s">
        <v>1796</v>
      </c>
      <c r="C2262" s="158" t="s">
        <v>329</v>
      </c>
      <c r="D2262" s="158" t="s">
        <v>55</v>
      </c>
      <c r="E2262" s="199" t="s">
        <v>2027</v>
      </c>
      <c r="F2262" s="199">
        <v>45</v>
      </c>
      <c r="G2262" s="199">
        <v>45</v>
      </c>
      <c r="H2262" s="199">
        <v>1</v>
      </c>
      <c r="I2262" s="199" t="s">
        <v>330</v>
      </c>
      <c r="J2262" s="199" t="s">
        <v>18</v>
      </c>
      <c r="K2262" s="199" t="s">
        <v>1150</v>
      </c>
      <c r="L2262" s="199">
        <v>10</v>
      </c>
      <c r="M2262" s="199" t="s">
        <v>1080</v>
      </c>
      <c r="N2262" s="158" t="s">
        <v>25</v>
      </c>
      <c r="O2262" s="199"/>
    </row>
    <row r="2263" spans="1:15" ht="15" customHeight="1">
      <c r="A2263" s="199"/>
      <c r="B2263" s="199" t="s">
        <v>1797</v>
      </c>
      <c r="C2263" s="158" t="s">
        <v>350</v>
      </c>
      <c r="D2263" s="158" t="s">
        <v>55</v>
      </c>
      <c r="E2263" s="199" t="s">
        <v>2027</v>
      </c>
      <c r="F2263" s="199">
        <v>15</v>
      </c>
      <c r="G2263" s="199">
        <v>15</v>
      </c>
      <c r="H2263" s="199">
        <v>1</v>
      </c>
      <c r="I2263" s="199" t="s">
        <v>330</v>
      </c>
      <c r="J2263" s="199" t="s">
        <v>18</v>
      </c>
      <c r="K2263" s="199" t="s">
        <v>1150</v>
      </c>
      <c r="L2263" s="199">
        <v>6</v>
      </c>
      <c r="M2263" s="199" t="s">
        <v>2088</v>
      </c>
      <c r="N2263" s="158" t="s">
        <v>25</v>
      </c>
      <c r="O2263" s="199"/>
    </row>
    <row r="2264" spans="1:15" ht="15" customHeight="1">
      <c r="A2264" s="199"/>
      <c r="B2264" s="199" t="s">
        <v>1798</v>
      </c>
      <c r="C2264" s="158" t="s">
        <v>350</v>
      </c>
      <c r="D2264" s="158" t="s">
        <v>55</v>
      </c>
      <c r="E2264" s="199" t="s">
        <v>2027</v>
      </c>
      <c r="F2264" s="199">
        <v>15</v>
      </c>
      <c r="G2264" s="199">
        <v>15</v>
      </c>
      <c r="H2264" s="199">
        <v>1</v>
      </c>
      <c r="I2264" s="199" t="s">
        <v>330</v>
      </c>
      <c r="J2264" s="199" t="s">
        <v>18</v>
      </c>
      <c r="K2264" s="199" t="s">
        <v>1150</v>
      </c>
      <c r="L2264" s="199">
        <v>8</v>
      </c>
      <c r="M2264" s="199" t="s">
        <v>1071</v>
      </c>
      <c r="N2264" s="158" t="s">
        <v>25</v>
      </c>
      <c r="O2264" s="199"/>
    </row>
    <row r="2265" spans="1:15" ht="15" customHeight="1">
      <c r="A2265" s="199"/>
      <c r="B2265" s="199" t="s">
        <v>1799</v>
      </c>
      <c r="C2265" s="158" t="s">
        <v>342</v>
      </c>
      <c r="D2265" s="158" t="s">
        <v>55</v>
      </c>
      <c r="E2265" s="199" t="s">
        <v>2027</v>
      </c>
      <c r="F2265" s="199">
        <v>45</v>
      </c>
      <c r="G2265" s="199">
        <v>45</v>
      </c>
      <c r="H2265" s="199">
        <v>1</v>
      </c>
      <c r="I2265" s="199" t="s">
        <v>330</v>
      </c>
      <c r="J2265" s="199" t="s">
        <v>18</v>
      </c>
      <c r="K2265" s="199" t="s">
        <v>2068</v>
      </c>
      <c r="L2265" s="199">
        <v>12</v>
      </c>
      <c r="M2265" s="199" t="s">
        <v>1071</v>
      </c>
      <c r="N2265" s="158" t="s">
        <v>25</v>
      </c>
      <c r="O2265" s="199"/>
    </row>
    <row r="2266" spans="1:15" ht="15" customHeight="1">
      <c r="A2266" s="199"/>
      <c r="B2266" s="199" t="s">
        <v>1800</v>
      </c>
      <c r="C2266" s="158" t="s">
        <v>338</v>
      </c>
      <c r="D2266" s="158" t="s">
        <v>55</v>
      </c>
      <c r="E2266" s="199" t="s">
        <v>2027</v>
      </c>
      <c r="F2266" s="199">
        <v>35</v>
      </c>
      <c r="G2266" s="199">
        <v>35</v>
      </c>
      <c r="H2266" s="199">
        <v>1</v>
      </c>
      <c r="I2266" s="199" t="s">
        <v>330</v>
      </c>
      <c r="J2266" s="199" t="s">
        <v>12</v>
      </c>
      <c r="K2266" s="199" t="s">
        <v>2068</v>
      </c>
      <c r="L2266" s="199">
        <v>95</v>
      </c>
      <c r="M2266" s="199" t="s">
        <v>1071</v>
      </c>
      <c r="N2266" s="158" t="s">
        <v>25</v>
      </c>
      <c r="O2266" s="199"/>
    </row>
    <row r="2267" spans="1:15" ht="15" customHeight="1">
      <c r="A2267" s="199"/>
      <c r="B2267" s="199" t="s">
        <v>1801</v>
      </c>
      <c r="C2267" s="158" t="s">
        <v>22</v>
      </c>
      <c r="D2267" s="158" t="s">
        <v>23</v>
      </c>
      <c r="E2267" s="199" t="s">
        <v>2027</v>
      </c>
      <c r="F2267" s="199">
        <v>65</v>
      </c>
      <c r="G2267" s="199">
        <v>65</v>
      </c>
      <c r="H2267" s="199">
        <v>1</v>
      </c>
      <c r="I2267" s="199" t="s">
        <v>330</v>
      </c>
      <c r="J2267" s="199" t="s">
        <v>18</v>
      </c>
      <c r="K2267" s="199" t="s">
        <v>2084</v>
      </c>
      <c r="L2267" s="199">
        <v>12</v>
      </c>
      <c r="M2267" s="199" t="s">
        <v>1057</v>
      </c>
      <c r="N2267" s="158" t="s">
        <v>25</v>
      </c>
      <c r="O2267" s="199"/>
    </row>
    <row r="2268" spans="1:15" ht="15" customHeight="1">
      <c r="A2268" s="199"/>
      <c r="B2268" s="199" t="s">
        <v>1802</v>
      </c>
      <c r="C2268" s="158" t="s">
        <v>351</v>
      </c>
      <c r="D2268" s="158" t="s">
        <v>23</v>
      </c>
      <c r="E2268" s="199" t="s">
        <v>2027</v>
      </c>
      <c r="F2268" s="199">
        <v>120</v>
      </c>
      <c r="G2268" s="199">
        <v>120</v>
      </c>
      <c r="H2268" s="199">
        <v>1</v>
      </c>
      <c r="I2268" s="199" t="s">
        <v>330</v>
      </c>
      <c r="J2268" s="199" t="s">
        <v>48</v>
      </c>
      <c r="K2268" s="199" t="s">
        <v>2068</v>
      </c>
      <c r="L2268" s="199">
        <v>14</v>
      </c>
      <c r="M2268" s="199" t="s">
        <v>1057</v>
      </c>
      <c r="N2268" s="158" t="s">
        <v>25</v>
      </c>
      <c r="O2268" s="199"/>
    </row>
    <row r="2269" spans="1:15" ht="15" customHeight="1">
      <c r="A2269" s="199"/>
      <c r="B2269" s="199" t="s">
        <v>1803</v>
      </c>
      <c r="C2269" s="158" t="s">
        <v>352</v>
      </c>
      <c r="D2269" s="158" t="s">
        <v>55</v>
      </c>
      <c r="E2269" s="199" t="s">
        <v>2027</v>
      </c>
      <c r="F2269" s="199">
        <v>155</v>
      </c>
      <c r="G2269" s="199">
        <v>155</v>
      </c>
      <c r="H2269" s="199">
        <v>1</v>
      </c>
      <c r="I2269" s="199" t="s">
        <v>330</v>
      </c>
      <c r="J2269" s="199" t="s">
        <v>48</v>
      </c>
      <c r="K2269" s="199" t="s">
        <v>2070</v>
      </c>
      <c r="L2269" s="199">
        <v>14</v>
      </c>
      <c r="M2269" s="199" t="s">
        <v>1080</v>
      </c>
      <c r="N2269" s="158" t="s">
        <v>25</v>
      </c>
      <c r="O2269" s="199"/>
    </row>
    <row r="2270" spans="1:15" ht="15" customHeight="1">
      <c r="A2270" s="199"/>
      <c r="B2270" s="199" t="s">
        <v>1805</v>
      </c>
      <c r="C2270" s="158" t="s">
        <v>351</v>
      </c>
      <c r="D2270" s="158" t="s">
        <v>23</v>
      </c>
      <c r="E2270" s="199" t="s">
        <v>2027</v>
      </c>
      <c r="F2270" s="199">
        <v>95</v>
      </c>
      <c r="G2270" s="199">
        <v>95</v>
      </c>
      <c r="H2270" s="199">
        <v>1</v>
      </c>
      <c r="I2270" s="199" t="s">
        <v>330</v>
      </c>
      <c r="J2270" s="199" t="s">
        <v>48</v>
      </c>
      <c r="K2270" s="199" t="s">
        <v>2084</v>
      </c>
      <c r="L2270" s="199">
        <v>14</v>
      </c>
      <c r="M2270" s="199" t="s">
        <v>1071</v>
      </c>
      <c r="N2270" s="158" t="s">
        <v>25</v>
      </c>
      <c r="O2270" s="199"/>
    </row>
    <row r="2271" spans="1:15" ht="15" customHeight="1">
      <c r="A2271" s="199"/>
      <c r="B2271" s="199" t="s">
        <v>1806</v>
      </c>
      <c r="C2271" s="158" t="s">
        <v>349</v>
      </c>
      <c r="D2271" s="158" t="s">
        <v>23</v>
      </c>
      <c r="E2271" s="199" t="s">
        <v>2027</v>
      </c>
      <c r="F2271" s="199">
        <v>90</v>
      </c>
      <c r="G2271" s="199">
        <v>90</v>
      </c>
      <c r="H2271" s="199">
        <v>1</v>
      </c>
      <c r="I2271" s="199" t="s">
        <v>330</v>
      </c>
      <c r="J2271" s="199" t="s">
        <v>48</v>
      </c>
      <c r="K2271" s="199" t="s">
        <v>2089</v>
      </c>
      <c r="L2271" s="199">
        <v>12</v>
      </c>
      <c r="M2271" s="199" t="s">
        <v>1071</v>
      </c>
      <c r="N2271" s="158" t="s">
        <v>25</v>
      </c>
      <c r="O2271" s="199"/>
    </row>
    <row r="2272" spans="1:15" ht="15" customHeight="1">
      <c r="A2272" s="199"/>
      <c r="B2272" s="199" t="s">
        <v>1807</v>
      </c>
      <c r="C2272" s="158" t="s">
        <v>46</v>
      </c>
      <c r="D2272" s="158" t="s">
        <v>55</v>
      </c>
      <c r="E2272" s="199" t="s">
        <v>2027</v>
      </c>
      <c r="F2272" s="199">
        <v>165</v>
      </c>
      <c r="G2272" s="199">
        <v>165</v>
      </c>
      <c r="H2272" s="199">
        <v>1</v>
      </c>
      <c r="I2272" s="199" t="s">
        <v>330</v>
      </c>
      <c r="J2272" s="199" t="s">
        <v>48</v>
      </c>
      <c r="K2272" s="199" t="s">
        <v>2083</v>
      </c>
      <c r="L2272" s="199">
        <v>14</v>
      </c>
      <c r="M2272" s="199" t="s">
        <v>1080</v>
      </c>
      <c r="N2272" s="158" t="s">
        <v>25</v>
      </c>
      <c r="O2272" s="199"/>
    </row>
    <row r="2273" spans="1:15" ht="15" customHeight="1">
      <c r="A2273" s="199"/>
      <c r="B2273" s="199" t="s">
        <v>1808</v>
      </c>
      <c r="C2273" s="158" t="s">
        <v>166</v>
      </c>
      <c r="D2273" s="158" t="s">
        <v>55</v>
      </c>
      <c r="E2273" s="199" t="s">
        <v>2026</v>
      </c>
      <c r="F2273" s="199">
        <v>35</v>
      </c>
      <c r="G2273" s="199">
        <v>35</v>
      </c>
      <c r="H2273" s="199">
        <v>1</v>
      </c>
      <c r="I2273" s="199" t="s">
        <v>330</v>
      </c>
      <c r="J2273" s="199" t="s">
        <v>42</v>
      </c>
      <c r="K2273" s="199" t="s">
        <v>2073</v>
      </c>
      <c r="L2273" s="199">
        <v>10</v>
      </c>
      <c r="M2273" s="199" t="s">
        <v>1071</v>
      </c>
      <c r="N2273" s="158" t="s">
        <v>36</v>
      </c>
      <c r="O2273" s="199"/>
    </row>
    <row r="2274" spans="1:15" ht="15" customHeight="1">
      <c r="A2274" s="199"/>
      <c r="B2274" s="199" t="s">
        <v>1809</v>
      </c>
      <c r="C2274" s="158" t="s">
        <v>166</v>
      </c>
      <c r="D2274" s="158" t="s">
        <v>55</v>
      </c>
      <c r="E2274" s="199" t="s">
        <v>2026</v>
      </c>
      <c r="F2274" s="199">
        <v>40</v>
      </c>
      <c r="G2274" s="199">
        <v>40</v>
      </c>
      <c r="H2274" s="199">
        <v>1</v>
      </c>
      <c r="I2274" s="199" t="s">
        <v>330</v>
      </c>
      <c r="J2274" s="199" t="s">
        <v>42</v>
      </c>
      <c r="K2274" s="199" t="s">
        <v>2085</v>
      </c>
      <c r="L2274" s="199">
        <v>10</v>
      </c>
      <c r="M2274" s="199" t="s">
        <v>1071</v>
      </c>
      <c r="N2274" s="158" t="s">
        <v>36</v>
      </c>
      <c r="O2274" s="199"/>
    </row>
    <row r="2275" spans="1:15" ht="15" customHeight="1">
      <c r="A2275" s="199"/>
      <c r="B2275" s="199" t="s">
        <v>1810</v>
      </c>
      <c r="C2275" s="158" t="s">
        <v>353</v>
      </c>
      <c r="D2275" s="158" t="s">
        <v>55</v>
      </c>
      <c r="E2275" s="199" t="s">
        <v>2026</v>
      </c>
      <c r="F2275" s="199">
        <v>40</v>
      </c>
      <c r="G2275" s="199">
        <v>40</v>
      </c>
      <c r="H2275" s="199">
        <v>1</v>
      </c>
      <c r="I2275" s="199" t="s">
        <v>330</v>
      </c>
      <c r="J2275" s="199" t="s">
        <v>42</v>
      </c>
      <c r="K2275" s="199" t="s">
        <v>2085</v>
      </c>
      <c r="L2275" s="199">
        <v>10</v>
      </c>
      <c r="M2275" s="199" t="s">
        <v>1071</v>
      </c>
      <c r="N2275" s="158" t="s">
        <v>36</v>
      </c>
      <c r="O2275" s="199"/>
    </row>
    <row r="2276" spans="1:15" ht="15" customHeight="1">
      <c r="A2276" s="199"/>
      <c r="B2276" s="199" t="s">
        <v>1812</v>
      </c>
      <c r="C2276" s="158" t="s">
        <v>353</v>
      </c>
      <c r="D2276" s="158" t="s">
        <v>55</v>
      </c>
      <c r="E2276" s="199" t="s">
        <v>2026</v>
      </c>
      <c r="F2276" s="199">
        <v>35</v>
      </c>
      <c r="G2276" s="199">
        <v>35</v>
      </c>
      <c r="H2276" s="199">
        <v>1</v>
      </c>
      <c r="I2276" s="199" t="s">
        <v>330</v>
      </c>
      <c r="J2276" s="199" t="s">
        <v>42</v>
      </c>
      <c r="K2276" s="199" t="s">
        <v>2064</v>
      </c>
      <c r="L2276" s="199">
        <v>10</v>
      </c>
      <c r="M2276" s="199" t="s">
        <v>1071</v>
      </c>
      <c r="N2276" s="158" t="s">
        <v>36</v>
      </c>
      <c r="O2276" s="199"/>
    </row>
    <row r="2277" spans="1:15" ht="15" customHeight="1">
      <c r="A2277" s="199"/>
      <c r="B2277" s="199" t="s">
        <v>1813</v>
      </c>
      <c r="C2277" s="158" t="s">
        <v>166</v>
      </c>
      <c r="D2277" s="158" t="s">
        <v>55</v>
      </c>
      <c r="E2277" s="199" t="s">
        <v>2027</v>
      </c>
      <c r="F2277" s="199">
        <v>20</v>
      </c>
      <c r="G2277" s="199">
        <v>20</v>
      </c>
      <c r="H2277" s="199">
        <v>1</v>
      </c>
      <c r="I2277" s="199" t="s">
        <v>330</v>
      </c>
      <c r="J2277" s="199" t="s">
        <v>42</v>
      </c>
      <c r="K2277" s="199" t="s">
        <v>1150</v>
      </c>
      <c r="L2277" s="199">
        <v>13</v>
      </c>
      <c r="M2277" s="199" t="s">
        <v>1071</v>
      </c>
      <c r="N2277" s="158" t="s">
        <v>354</v>
      </c>
      <c r="O2277" s="199"/>
    </row>
    <row r="2278" spans="1:15" ht="15" customHeight="1">
      <c r="A2278" s="199"/>
      <c r="B2278" s="199" t="s">
        <v>1814</v>
      </c>
      <c r="C2278" s="158" t="s">
        <v>166</v>
      </c>
      <c r="D2278" s="158" t="s">
        <v>55</v>
      </c>
      <c r="E2278" s="199" t="s">
        <v>2027</v>
      </c>
      <c r="F2278" s="199">
        <v>25</v>
      </c>
      <c r="G2278" s="199">
        <v>25</v>
      </c>
      <c r="H2278" s="199">
        <v>1</v>
      </c>
      <c r="I2278" s="199" t="s">
        <v>330</v>
      </c>
      <c r="J2278" s="199" t="s">
        <v>42</v>
      </c>
      <c r="K2278" s="199" t="s">
        <v>2070</v>
      </c>
      <c r="L2278" s="199">
        <v>13</v>
      </c>
      <c r="M2278" s="199" t="s">
        <v>1071</v>
      </c>
      <c r="N2278" s="158" t="s">
        <v>355</v>
      </c>
      <c r="O2278" s="199"/>
    </row>
    <row r="2279" spans="1:15" ht="15" customHeight="1">
      <c r="A2279" s="199"/>
      <c r="B2279" s="199" t="s">
        <v>1815</v>
      </c>
      <c r="C2279" s="158" t="s">
        <v>353</v>
      </c>
      <c r="D2279" s="158" t="s">
        <v>55</v>
      </c>
      <c r="E2279" s="199" t="s">
        <v>2027</v>
      </c>
      <c r="F2279" s="199">
        <v>20</v>
      </c>
      <c r="G2279" s="199">
        <v>20</v>
      </c>
      <c r="H2279" s="199">
        <v>1</v>
      </c>
      <c r="I2279" s="199" t="s">
        <v>330</v>
      </c>
      <c r="J2279" s="199" t="s">
        <v>42</v>
      </c>
      <c r="K2279" s="199" t="s">
        <v>1150</v>
      </c>
      <c r="L2279" s="199">
        <v>10</v>
      </c>
      <c r="M2279" s="199" t="s">
        <v>1071</v>
      </c>
      <c r="N2279" s="158" t="s">
        <v>356</v>
      </c>
      <c r="O2279" s="199"/>
    </row>
    <row r="2280" spans="1:15" ht="15" customHeight="1">
      <c r="A2280" s="199"/>
      <c r="B2280" s="199" t="s">
        <v>1816</v>
      </c>
      <c r="C2280" s="158" t="s">
        <v>353</v>
      </c>
      <c r="D2280" s="158" t="s">
        <v>55</v>
      </c>
      <c r="E2280" s="199" t="s">
        <v>2027</v>
      </c>
      <c r="F2280" s="199">
        <v>25</v>
      </c>
      <c r="G2280" s="199">
        <v>25</v>
      </c>
      <c r="H2280" s="199">
        <v>1</v>
      </c>
      <c r="I2280" s="199" t="s">
        <v>330</v>
      </c>
      <c r="J2280" s="199" t="s">
        <v>42</v>
      </c>
      <c r="K2280" s="199" t="s">
        <v>2063</v>
      </c>
      <c r="L2280" s="199">
        <v>10</v>
      </c>
      <c r="M2280" s="199" t="s">
        <v>1071</v>
      </c>
      <c r="N2280" s="158" t="s">
        <v>356</v>
      </c>
      <c r="O2280" s="199"/>
    </row>
    <row r="2281" spans="1:15" ht="15" customHeight="1">
      <c r="A2281" s="199"/>
      <c r="B2281" s="199" t="s">
        <v>1817</v>
      </c>
      <c r="C2281" s="158" t="s">
        <v>166</v>
      </c>
      <c r="D2281" s="158" t="s">
        <v>55</v>
      </c>
      <c r="E2281" s="199" t="s">
        <v>2027</v>
      </c>
      <c r="F2281" s="199">
        <v>20</v>
      </c>
      <c r="G2281" s="199">
        <v>20</v>
      </c>
      <c r="H2281" s="199">
        <v>1</v>
      </c>
      <c r="I2281" s="199" t="s">
        <v>330</v>
      </c>
      <c r="J2281" s="199" t="s">
        <v>42</v>
      </c>
      <c r="K2281" s="199" t="s">
        <v>2090</v>
      </c>
      <c r="L2281" s="199">
        <v>6</v>
      </c>
      <c r="M2281" s="199" t="s">
        <v>1071</v>
      </c>
      <c r="N2281" s="158" t="s">
        <v>356</v>
      </c>
      <c r="O2281" s="199"/>
    </row>
    <row r="2282" spans="1:15" ht="15" customHeight="1">
      <c r="A2282" s="199"/>
      <c r="B2282" s="199" t="s">
        <v>1818</v>
      </c>
      <c r="C2282" s="158" t="s">
        <v>40</v>
      </c>
      <c r="D2282" s="158" t="s">
        <v>55</v>
      </c>
      <c r="E2282" s="199" t="s">
        <v>2027</v>
      </c>
      <c r="F2282" s="199">
        <v>75</v>
      </c>
      <c r="G2282" s="199">
        <v>75</v>
      </c>
      <c r="H2282" s="199">
        <v>1</v>
      </c>
      <c r="I2282" s="199" t="s">
        <v>330</v>
      </c>
      <c r="J2282" s="199" t="s">
        <v>18</v>
      </c>
      <c r="K2282" s="199" t="s">
        <v>2091</v>
      </c>
      <c r="L2282" s="199">
        <v>20</v>
      </c>
      <c r="M2282" s="199" t="s">
        <v>2088</v>
      </c>
      <c r="N2282" s="158" t="s">
        <v>357</v>
      </c>
      <c r="O2282" s="199"/>
    </row>
    <row r="2283" spans="1:15" ht="15" customHeight="1">
      <c r="A2283" s="199"/>
      <c r="B2283" s="199" t="s">
        <v>1819</v>
      </c>
      <c r="C2283" s="158" t="s">
        <v>40</v>
      </c>
      <c r="D2283" s="158" t="s">
        <v>55</v>
      </c>
      <c r="E2283" s="199" t="s">
        <v>2027</v>
      </c>
      <c r="F2283" s="199">
        <v>60</v>
      </c>
      <c r="G2283" s="199">
        <v>60</v>
      </c>
      <c r="H2283" s="199">
        <v>1</v>
      </c>
      <c r="I2283" s="199" t="s">
        <v>330</v>
      </c>
      <c r="J2283" s="199" t="s">
        <v>18</v>
      </c>
      <c r="K2283" s="199" t="s">
        <v>2091</v>
      </c>
      <c r="L2283" s="199">
        <v>20</v>
      </c>
      <c r="M2283" s="199" t="s">
        <v>1073</v>
      </c>
      <c r="N2283" s="158" t="s">
        <v>358</v>
      </c>
      <c r="O2283" s="199"/>
    </row>
    <row r="2284" spans="1:15" ht="15" customHeight="1">
      <c r="A2284" s="199"/>
      <c r="B2284" s="199" t="s">
        <v>1820</v>
      </c>
      <c r="C2284" s="158" t="s">
        <v>40</v>
      </c>
      <c r="D2284" s="158" t="s">
        <v>55</v>
      </c>
      <c r="E2284" s="199" t="s">
        <v>2027</v>
      </c>
      <c r="F2284" s="199">
        <v>60</v>
      </c>
      <c r="G2284" s="199">
        <v>60</v>
      </c>
      <c r="H2284" s="199">
        <v>1</v>
      </c>
      <c r="I2284" s="199" t="s">
        <v>330</v>
      </c>
      <c r="J2284" s="199" t="s">
        <v>18</v>
      </c>
      <c r="K2284" s="199" t="s">
        <v>2091</v>
      </c>
      <c r="L2284" s="199">
        <v>20</v>
      </c>
      <c r="M2284" s="199" t="s">
        <v>1073</v>
      </c>
      <c r="N2284" s="158" t="s">
        <v>358</v>
      </c>
      <c r="O2284" s="199"/>
    </row>
    <row r="2285" spans="1:15" ht="15" customHeight="1">
      <c r="A2285" s="199"/>
      <c r="B2285" s="199" t="s">
        <v>1821</v>
      </c>
      <c r="C2285" s="158" t="s">
        <v>46</v>
      </c>
      <c r="D2285" s="158" t="s">
        <v>23</v>
      </c>
      <c r="E2285" s="199" t="s">
        <v>2027</v>
      </c>
      <c r="F2285" s="199">
        <v>50</v>
      </c>
      <c r="G2285" s="199">
        <v>50</v>
      </c>
      <c r="H2285" s="199">
        <v>1</v>
      </c>
      <c r="I2285" s="199" t="s">
        <v>330</v>
      </c>
      <c r="J2285" s="199" t="s">
        <v>18</v>
      </c>
      <c r="K2285" s="199" t="s">
        <v>2068</v>
      </c>
      <c r="L2285" s="199">
        <v>10</v>
      </c>
      <c r="M2285" s="199" t="s">
        <v>1061</v>
      </c>
      <c r="N2285" s="158" t="s">
        <v>25</v>
      </c>
      <c r="O2285" s="199"/>
    </row>
    <row r="2286" spans="1:15" ht="15" customHeight="1">
      <c r="A2286" s="199"/>
      <c r="B2286" s="199" t="s">
        <v>1822</v>
      </c>
      <c r="C2286" s="158" t="s">
        <v>46</v>
      </c>
      <c r="D2286" s="158" t="s">
        <v>23</v>
      </c>
      <c r="E2286" s="199" t="s">
        <v>2027</v>
      </c>
      <c r="F2286" s="199">
        <v>40</v>
      </c>
      <c r="G2286" s="199">
        <v>40</v>
      </c>
      <c r="H2286" s="199">
        <v>1</v>
      </c>
      <c r="I2286" s="199" t="s">
        <v>330</v>
      </c>
      <c r="J2286" s="199" t="s">
        <v>18</v>
      </c>
      <c r="K2286" s="199" t="s">
        <v>2065</v>
      </c>
      <c r="L2286" s="199">
        <v>12</v>
      </c>
      <c r="M2286" s="199" t="s">
        <v>1071</v>
      </c>
      <c r="N2286" s="158" t="s">
        <v>25</v>
      </c>
      <c r="O2286" s="199"/>
    </row>
    <row r="2287" spans="1:15" ht="15" customHeight="1">
      <c r="A2287" s="199"/>
      <c r="B2287" s="199" t="s">
        <v>1823</v>
      </c>
      <c r="C2287" s="158" t="s">
        <v>338</v>
      </c>
      <c r="D2287" s="158" t="s">
        <v>55</v>
      </c>
      <c r="E2287" s="199" t="s">
        <v>2027</v>
      </c>
      <c r="F2287" s="199">
        <v>35</v>
      </c>
      <c r="G2287" s="199">
        <v>35</v>
      </c>
      <c r="H2287" s="199">
        <v>1</v>
      </c>
      <c r="I2287" s="199" t="s">
        <v>330</v>
      </c>
      <c r="J2287" s="199" t="s">
        <v>12</v>
      </c>
      <c r="K2287" s="199" t="s">
        <v>2068</v>
      </c>
      <c r="L2287" s="199">
        <v>8</v>
      </c>
      <c r="M2287" s="199" t="s">
        <v>1071</v>
      </c>
      <c r="N2287" s="158" t="s">
        <v>25</v>
      </c>
      <c r="O2287" s="199"/>
    </row>
    <row r="2288" spans="1:15" ht="15" customHeight="1">
      <c r="A2288" s="199"/>
      <c r="B2288" s="199" t="s">
        <v>1824</v>
      </c>
      <c r="C2288" s="158" t="s">
        <v>69</v>
      </c>
      <c r="D2288" s="158" t="s">
        <v>23</v>
      </c>
      <c r="E2288" s="199" t="s">
        <v>2027</v>
      </c>
      <c r="F2288" s="199">
        <v>40</v>
      </c>
      <c r="G2288" s="199">
        <v>40</v>
      </c>
      <c r="H2288" s="199">
        <v>1</v>
      </c>
      <c r="I2288" s="199" t="s">
        <v>330</v>
      </c>
      <c r="J2288" s="199" t="s">
        <v>12</v>
      </c>
      <c r="K2288" s="199" t="s">
        <v>2071</v>
      </c>
      <c r="L2288" s="199">
        <v>0</v>
      </c>
      <c r="M2288" s="199" t="s">
        <v>1033</v>
      </c>
      <c r="N2288" s="158" t="s">
        <v>25</v>
      </c>
      <c r="O2288" s="199"/>
    </row>
    <row r="2289" spans="1:15" ht="15" customHeight="1">
      <c r="A2289" s="199"/>
      <c r="B2289" s="199" t="s">
        <v>1825</v>
      </c>
      <c r="C2289" s="158" t="s">
        <v>46</v>
      </c>
      <c r="D2289" s="158" t="s">
        <v>23</v>
      </c>
      <c r="E2289" s="199" t="s">
        <v>2027</v>
      </c>
      <c r="F2289" s="199">
        <v>40</v>
      </c>
      <c r="G2289" s="199">
        <v>40</v>
      </c>
      <c r="H2289" s="199">
        <v>1</v>
      </c>
      <c r="I2289" s="199" t="s">
        <v>330</v>
      </c>
      <c r="J2289" s="199" t="s">
        <v>12</v>
      </c>
      <c r="K2289" s="199" t="s">
        <v>2084</v>
      </c>
      <c r="L2289" s="199">
        <v>7</v>
      </c>
      <c r="M2289" s="199" t="s">
        <v>1071</v>
      </c>
      <c r="N2289" s="158" t="s">
        <v>25</v>
      </c>
      <c r="O2289" s="199"/>
    </row>
    <row r="2290" spans="1:15" ht="15" customHeight="1">
      <c r="A2290" s="199"/>
      <c r="B2290" s="199" t="s">
        <v>1826</v>
      </c>
      <c r="C2290" s="158" t="s">
        <v>73</v>
      </c>
      <c r="D2290" s="158" t="s">
        <v>23</v>
      </c>
      <c r="E2290" s="199" t="s">
        <v>2027</v>
      </c>
      <c r="F2290" s="199">
        <v>20</v>
      </c>
      <c r="G2290" s="199">
        <v>20</v>
      </c>
      <c r="H2290" s="199">
        <v>1</v>
      </c>
      <c r="I2290" s="199" t="s">
        <v>330</v>
      </c>
      <c r="J2290" s="199" t="s">
        <v>18</v>
      </c>
      <c r="K2290" s="199">
        <v>39</v>
      </c>
      <c r="L2290" s="199">
        <v>6</v>
      </c>
      <c r="M2290" s="199" t="s">
        <v>1195</v>
      </c>
      <c r="N2290" s="158" t="s">
        <v>25</v>
      </c>
      <c r="O2290" s="199"/>
    </row>
    <row r="2291" spans="1:15" ht="15" customHeight="1">
      <c r="A2291" s="199"/>
      <c r="B2291" s="199" t="s">
        <v>1827</v>
      </c>
      <c r="C2291" s="158" t="s">
        <v>166</v>
      </c>
      <c r="D2291" s="158" t="s">
        <v>23</v>
      </c>
      <c r="E2291" s="199" t="s">
        <v>2025</v>
      </c>
      <c r="F2291" s="199">
        <v>30</v>
      </c>
      <c r="G2291" s="199">
        <v>30</v>
      </c>
      <c r="H2291" s="199">
        <v>1</v>
      </c>
      <c r="I2291" s="199" t="s">
        <v>330</v>
      </c>
      <c r="J2291" s="199" t="s">
        <v>67</v>
      </c>
      <c r="K2291" s="199" t="s">
        <v>2063</v>
      </c>
      <c r="L2291" s="199">
        <v>6</v>
      </c>
      <c r="M2291" s="199" t="s">
        <v>2092</v>
      </c>
      <c r="N2291" s="158" t="s">
        <v>25</v>
      </c>
      <c r="O2291" s="199"/>
    </row>
    <row r="2292" spans="1:15" ht="15" customHeight="1">
      <c r="A2292" s="199"/>
      <c r="B2292" s="199" t="s">
        <v>1828</v>
      </c>
      <c r="C2292" s="158" t="s">
        <v>166</v>
      </c>
      <c r="D2292" s="158" t="s">
        <v>23</v>
      </c>
      <c r="E2292" s="199" t="s">
        <v>2027</v>
      </c>
      <c r="F2292" s="199">
        <v>15</v>
      </c>
      <c r="G2292" s="199">
        <v>15</v>
      </c>
      <c r="H2292" s="199">
        <v>1</v>
      </c>
      <c r="I2292" s="199" t="s">
        <v>330</v>
      </c>
      <c r="J2292" s="199" t="s">
        <v>67</v>
      </c>
      <c r="K2292" s="199" t="s">
        <v>2093</v>
      </c>
      <c r="L2292" s="199">
        <v>5</v>
      </c>
      <c r="M2292" s="199" t="s">
        <v>1071</v>
      </c>
      <c r="N2292" s="158" t="s">
        <v>25</v>
      </c>
      <c r="O2292" s="199"/>
    </row>
    <row r="2293" spans="1:15" ht="15" customHeight="1">
      <c r="A2293" s="199"/>
      <c r="B2293" s="199" t="s">
        <v>1829</v>
      </c>
      <c r="C2293" s="158" t="s">
        <v>344</v>
      </c>
      <c r="D2293" s="158" t="s">
        <v>23</v>
      </c>
      <c r="E2293" s="199" t="s">
        <v>2027</v>
      </c>
      <c r="F2293" s="199">
        <v>35</v>
      </c>
      <c r="G2293" s="199">
        <v>35</v>
      </c>
      <c r="H2293" s="199">
        <v>1</v>
      </c>
      <c r="I2293" s="199" t="s">
        <v>330</v>
      </c>
      <c r="J2293" s="199" t="s">
        <v>67</v>
      </c>
      <c r="K2293" s="199" t="s">
        <v>2073</v>
      </c>
      <c r="L2293" s="199">
        <v>13</v>
      </c>
      <c r="M2293" s="199" t="s">
        <v>1071</v>
      </c>
      <c r="N2293" s="158" t="s">
        <v>25</v>
      </c>
      <c r="O2293" s="199"/>
    </row>
    <row r="2294" spans="1:15" ht="15" customHeight="1">
      <c r="A2294" s="199"/>
      <c r="B2294" s="199" t="s">
        <v>1830</v>
      </c>
      <c r="C2294" s="158" t="s">
        <v>166</v>
      </c>
      <c r="D2294" s="158" t="s">
        <v>55</v>
      </c>
      <c r="E2294" s="199" t="s">
        <v>2027</v>
      </c>
      <c r="F2294" s="199">
        <v>45</v>
      </c>
      <c r="G2294" s="199">
        <v>45</v>
      </c>
      <c r="H2294" s="199">
        <v>1</v>
      </c>
      <c r="I2294" s="199" t="s">
        <v>330</v>
      </c>
      <c r="J2294" s="199" t="s">
        <v>67</v>
      </c>
      <c r="K2294" s="199" t="s">
        <v>2076</v>
      </c>
      <c r="L2294" s="199">
        <v>9</v>
      </c>
      <c r="M2294" s="199" t="s">
        <v>1080</v>
      </c>
      <c r="N2294" s="158" t="s">
        <v>25</v>
      </c>
      <c r="O2294" s="199"/>
    </row>
    <row r="2295" spans="1:15" ht="15" customHeight="1">
      <c r="A2295" s="199"/>
      <c r="B2295" s="199" t="s">
        <v>1831</v>
      </c>
      <c r="C2295" s="158" t="s">
        <v>339</v>
      </c>
      <c r="D2295" s="158" t="s">
        <v>55</v>
      </c>
      <c r="E2295" s="199" t="s">
        <v>2027</v>
      </c>
      <c r="F2295" s="199">
        <v>30</v>
      </c>
      <c r="G2295" s="199">
        <v>30</v>
      </c>
      <c r="H2295" s="199">
        <v>1</v>
      </c>
      <c r="I2295" s="199" t="s">
        <v>330</v>
      </c>
      <c r="J2295" s="199" t="s">
        <v>67</v>
      </c>
      <c r="K2295" s="199">
        <v>36</v>
      </c>
      <c r="L2295" s="199">
        <v>8</v>
      </c>
      <c r="M2295" s="199" t="s">
        <v>1052</v>
      </c>
      <c r="N2295" s="158" t="s">
        <v>25</v>
      </c>
      <c r="O2295" s="199"/>
    </row>
    <row r="2296" spans="1:15" ht="15" customHeight="1">
      <c r="A2296" s="199"/>
      <c r="B2296" s="199" t="s">
        <v>1832</v>
      </c>
      <c r="C2296" s="158" t="s">
        <v>166</v>
      </c>
      <c r="D2296" s="158" t="s">
        <v>55</v>
      </c>
      <c r="E2296" s="199" t="s">
        <v>2027</v>
      </c>
      <c r="F2296" s="199">
        <v>10</v>
      </c>
      <c r="G2296" s="199">
        <v>10</v>
      </c>
      <c r="H2296" s="199">
        <v>1</v>
      </c>
      <c r="I2296" s="199" t="s">
        <v>330</v>
      </c>
      <c r="J2296" s="199" t="s">
        <v>67</v>
      </c>
      <c r="K2296" s="199" t="s">
        <v>2094</v>
      </c>
      <c r="L2296" s="199">
        <v>6</v>
      </c>
      <c r="M2296" s="199" t="s">
        <v>1071</v>
      </c>
      <c r="N2296" s="158" t="s">
        <v>25</v>
      </c>
      <c r="O2296" s="199"/>
    </row>
    <row r="2297" spans="1:15" ht="15" customHeight="1">
      <c r="A2297" s="199"/>
      <c r="B2297" s="199" t="s">
        <v>1833</v>
      </c>
      <c r="C2297" s="158" t="s">
        <v>166</v>
      </c>
      <c r="D2297" s="158" t="s">
        <v>55</v>
      </c>
      <c r="E2297" s="199" t="s">
        <v>2027</v>
      </c>
      <c r="F2297" s="199">
        <v>10</v>
      </c>
      <c r="G2297" s="199">
        <v>10</v>
      </c>
      <c r="H2297" s="199">
        <v>1</v>
      </c>
      <c r="I2297" s="199" t="s">
        <v>330</v>
      </c>
      <c r="J2297" s="199" t="s">
        <v>67</v>
      </c>
      <c r="K2297" s="199" t="s">
        <v>2094</v>
      </c>
      <c r="L2297" s="199">
        <v>5</v>
      </c>
      <c r="M2297" s="199" t="s">
        <v>1071</v>
      </c>
      <c r="N2297" s="158" t="s">
        <v>25</v>
      </c>
      <c r="O2297" s="199"/>
    </row>
    <row r="2298" spans="1:15" ht="15" customHeight="1">
      <c r="A2298" s="199"/>
      <c r="B2298" s="199" t="s">
        <v>1834</v>
      </c>
      <c r="C2298" s="158" t="s">
        <v>166</v>
      </c>
      <c r="D2298" s="158" t="s">
        <v>55</v>
      </c>
      <c r="E2298" s="199" t="s">
        <v>2027</v>
      </c>
      <c r="F2298" s="199">
        <v>10</v>
      </c>
      <c r="G2298" s="199">
        <v>10</v>
      </c>
      <c r="H2298" s="199">
        <v>1</v>
      </c>
      <c r="I2298" s="199" t="s">
        <v>330</v>
      </c>
      <c r="J2298" s="199" t="s">
        <v>67</v>
      </c>
      <c r="K2298" s="199" t="s">
        <v>2093</v>
      </c>
      <c r="L2298" s="199">
        <v>5</v>
      </c>
      <c r="M2298" s="199" t="s">
        <v>1052</v>
      </c>
      <c r="N2298" s="158" t="s">
        <v>25</v>
      </c>
      <c r="O2298" s="199"/>
    </row>
    <row r="2299" spans="1:15" ht="15" customHeight="1">
      <c r="A2299" s="199"/>
      <c r="B2299" s="199" t="s">
        <v>1835</v>
      </c>
      <c r="C2299" s="158" t="s">
        <v>73</v>
      </c>
      <c r="D2299" s="158" t="s">
        <v>55</v>
      </c>
      <c r="E2299" s="199" t="s">
        <v>2027</v>
      </c>
      <c r="F2299" s="199">
        <v>45</v>
      </c>
      <c r="G2299" s="199">
        <v>45</v>
      </c>
      <c r="H2299" s="199">
        <v>1</v>
      </c>
      <c r="I2299" s="199" t="s">
        <v>330</v>
      </c>
      <c r="J2299" s="199" t="s">
        <v>18</v>
      </c>
      <c r="K2299" s="199" t="s">
        <v>825</v>
      </c>
      <c r="L2299" s="199">
        <v>10</v>
      </c>
      <c r="M2299" s="199" t="s">
        <v>1071</v>
      </c>
      <c r="N2299" s="158" t="s">
        <v>25</v>
      </c>
      <c r="O2299" s="199"/>
    </row>
    <row r="2300" spans="1:15" ht="15" customHeight="1">
      <c r="A2300" s="199"/>
      <c r="B2300" s="199" t="s">
        <v>1836</v>
      </c>
      <c r="C2300" s="158" t="s">
        <v>350</v>
      </c>
      <c r="D2300" s="158" t="s">
        <v>55</v>
      </c>
      <c r="E2300" s="199" t="s">
        <v>2027</v>
      </c>
      <c r="F2300" s="199">
        <v>5</v>
      </c>
      <c r="G2300" s="199">
        <v>5</v>
      </c>
      <c r="H2300" s="199">
        <v>1</v>
      </c>
      <c r="I2300" s="199" t="s">
        <v>330</v>
      </c>
      <c r="J2300" s="199" t="s">
        <v>18</v>
      </c>
      <c r="K2300" s="199" t="s">
        <v>1150</v>
      </c>
      <c r="L2300" s="199">
        <v>6</v>
      </c>
      <c r="M2300" s="199" t="s">
        <v>1080</v>
      </c>
      <c r="N2300" s="158" t="s">
        <v>359</v>
      </c>
      <c r="O2300" s="199"/>
    </row>
    <row r="2301" spans="1:15" ht="15" customHeight="1">
      <c r="A2301" s="199"/>
      <c r="B2301" s="199" t="s">
        <v>1837</v>
      </c>
      <c r="C2301" s="158" t="s">
        <v>350</v>
      </c>
      <c r="D2301" s="158" t="s">
        <v>55</v>
      </c>
      <c r="E2301" s="199" t="s">
        <v>2027</v>
      </c>
      <c r="F2301" s="199">
        <v>5</v>
      </c>
      <c r="G2301" s="199">
        <v>5</v>
      </c>
      <c r="H2301" s="199">
        <v>1</v>
      </c>
      <c r="I2301" s="199" t="s">
        <v>330</v>
      </c>
      <c r="J2301" s="199" t="s">
        <v>18</v>
      </c>
      <c r="K2301" s="199" t="s">
        <v>1150</v>
      </c>
      <c r="L2301" s="199">
        <v>6</v>
      </c>
      <c r="M2301" s="199" t="s">
        <v>1080</v>
      </c>
      <c r="N2301" s="158" t="s">
        <v>359</v>
      </c>
      <c r="O2301" s="199"/>
    </row>
    <row r="2302" spans="1:15" ht="15" customHeight="1">
      <c r="A2302" s="199"/>
      <c r="B2302" s="199" t="s">
        <v>1838</v>
      </c>
      <c r="C2302" s="158" t="s">
        <v>350</v>
      </c>
      <c r="D2302" s="158" t="s">
        <v>55</v>
      </c>
      <c r="E2302" s="199" t="s">
        <v>2027</v>
      </c>
      <c r="F2302" s="199">
        <v>5</v>
      </c>
      <c r="G2302" s="199">
        <v>5</v>
      </c>
      <c r="H2302" s="199">
        <v>1</v>
      </c>
      <c r="I2302" s="199" t="s">
        <v>330</v>
      </c>
      <c r="J2302" s="199" t="s">
        <v>18</v>
      </c>
      <c r="K2302" s="199" t="s">
        <v>1150</v>
      </c>
      <c r="L2302" s="199">
        <v>6</v>
      </c>
      <c r="M2302" s="199" t="s">
        <v>1080</v>
      </c>
      <c r="N2302" s="158" t="s">
        <v>359</v>
      </c>
      <c r="O2302" s="199"/>
    </row>
    <row r="2303" spans="1:15" ht="15" customHeight="1">
      <c r="A2303" s="199"/>
      <c r="B2303" s="199" t="s">
        <v>1839</v>
      </c>
      <c r="C2303" s="158" t="s">
        <v>350</v>
      </c>
      <c r="D2303" s="158" t="s">
        <v>55</v>
      </c>
      <c r="E2303" s="199" t="s">
        <v>2027</v>
      </c>
      <c r="F2303" s="199">
        <v>25</v>
      </c>
      <c r="G2303" s="199">
        <v>25</v>
      </c>
      <c r="H2303" s="199">
        <v>1</v>
      </c>
      <c r="I2303" s="199" t="s">
        <v>330</v>
      </c>
      <c r="J2303" s="199" t="s">
        <v>18</v>
      </c>
      <c r="K2303" s="199" t="s">
        <v>1150</v>
      </c>
      <c r="L2303" s="199">
        <v>6</v>
      </c>
      <c r="M2303" s="199" t="s">
        <v>2088</v>
      </c>
      <c r="N2303" s="158" t="s">
        <v>25</v>
      </c>
      <c r="O2303" s="199"/>
    </row>
    <row r="2304" spans="1:15" ht="15" customHeight="1">
      <c r="A2304" s="199"/>
      <c r="B2304" s="199" t="s">
        <v>1840</v>
      </c>
      <c r="C2304" s="158" t="s">
        <v>360</v>
      </c>
      <c r="D2304" s="158" t="s">
        <v>23</v>
      </c>
      <c r="E2304" s="199" t="s">
        <v>2027</v>
      </c>
      <c r="F2304" s="199">
        <v>5</v>
      </c>
      <c r="G2304" s="199">
        <v>5</v>
      </c>
      <c r="H2304" s="199">
        <v>1</v>
      </c>
      <c r="I2304" s="199" t="s">
        <v>330</v>
      </c>
      <c r="J2304" s="199" t="s">
        <v>18</v>
      </c>
      <c r="K2304" s="199"/>
      <c r="L2304" s="199"/>
      <c r="M2304" s="199" t="s">
        <v>2042</v>
      </c>
      <c r="N2304" s="158" t="s">
        <v>25</v>
      </c>
      <c r="O2304" s="199"/>
    </row>
    <row r="2305" spans="1:15" ht="15" customHeight="1">
      <c r="A2305" s="199"/>
      <c r="B2305" s="199" t="s">
        <v>1841</v>
      </c>
      <c r="C2305" s="158" t="s">
        <v>166</v>
      </c>
      <c r="D2305" s="158" t="s">
        <v>55</v>
      </c>
      <c r="E2305" s="199" t="s">
        <v>2025</v>
      </c>
      <c r="F2305" s="199">
        <v>15</v>
      </c>
      <c r="G2305" s="199">
        <v>15</v>
      </c>
      <c r="H2305" s="199">
        <v>1</v>
      </c>
      <c r="I2305" s="199" t="s">
        <v>330</v>
      </c>
      <c r="J2305" s="199" t="s">
        <v>18</v>
      </c>
      <c r="K2305" s="199" t="s">
        <v>2082</v>
      </c>
      <c r="L2305" s="199">
        <v>6</v>
      </c>
      <c r="M2305" s="199" t="s">
        <v>1080</v>
      </c>
      <c r="N2305" s="158" t="s">
        <v>25</v>
      </c>
      <c r="O2305" s="199"/>
    </row>
    <row r="2306" spans="1:15" ht="15" customHeight="1">
      <c r="A2306" s="199"/>
      <c r="B2306" s="199" t="s">
        <v>1843</v>
      </c>
      <c r="C2306" s="158" t="s">
        <v>40</v>
      </c>
      <c r="D2306" s="158" t="s">
        <v>55</v>
      </c>
      <c r="E2306" s="199" t="s">
        <v>2027</v>
      </c>
      <c r="F2306" s="199">
        <v>80</v>
      </c>
      <c r="G2306" s="199">
        <v>80</v>
      </c>
      <c r="H2306" s="199">
        <v>1</v>
      </c>
      <c r="I2306" s="199" t="s">
        <v>330</v>
      </c>
      <c r="J2306" s="199" t="s">
        <v>67</v>
      </c>
      <c r="K2306" s="199">
        <v>17</v>
      </c>
      <c r="L2306" s="199">
        <v>20</v>
      </c>
      <c r="M2306" s="199" t="s">
        <v>1080</v>
      </c>
      <c r="N2306" s="158" t="s">
        <v>361</v>
      </c>
      <c r="O2306" s="199"/>
    </row>
    <row r="2307" spans="1:15" ht="15" customHeight="1">
      <c r="A2307" s="199"/>
      <c r="B2307" s="199" t="s">
        <v>1844</v>
      </c>
      <c r="C2307" s="158" t="s">
        <v>40</v>
      </c>
      <c r="D2307" s="158" t="s">
        <v>55</v>
      </c>
      <c r="E2307" s="199" t="s">
        <v>2027</v>
      </c>
      <c r="F2307" s="199">
        <v>70</v>
      </c>
      <c r="G2307" s="199">
        <v>70</v>
      </c>
      <c r="H2307" s="199">
        <v>1</v>
      </c>
      <c r="I2307" s="199" t="s">
        <v>330</v>
      </c>
      <c r="J2307" s="199" t="s">
        <v>18</v>
      </c>
      <c r="K2307" s="199">
        <v>16</v>
      </c>
      <c r="L2307" s="199">
        <v>20</v>
      </c>
      <c r="M2307" s="199" t="s">
        <v>2088</v>
      </c>
      <c r="N2307" s="158" t="s">
        <v>361</v>
      </c>
      <c r="O2307" s="199"/>
    </row>
    <row r="2308" spans="1:15" ht="15" customHeight="1">
      <c r="A2308" s="199"/>
      <c r="B2308" s="199" t="s">
        <v>1845</v>
      </c>
      <c r="C2308" s="158" t="s">
        <v>49</v>
      </c>
      <c r="D2308" s="158" t="s">
        <v>10</v>
      </c>
      <c r="E2308" s="199" t="s">
        <v>2027</v>
      </c>
      <c r="F2308" s="199">
        <v>485</v>
      </c>
      <c r="G2308" s="199">
        <v>485</v>
      </c>
      <c r="H2308" s="199">
        <v>1</v>
      </c>
      <c r="I2308" s="199" t="s">
        <v>362</v>
      </c>
      <c r="J2308" s="199" t="s">
        <v>363</v>
      </c>
      <c r="K2308" s="199" t="s">
        <v>810</v>
      </c>
      <c r="L2308" s="199">
        <v>0</v>
      </c>
      <c r="M2308" s="199" t="s">
        <v>2095</v>
      </c>
      <c r="N2308" s="158" t="s">
        <v>113</v>
      </c>
      <c r="O2308" s="199"/>
    </row>
    <row r="2309" spans="1:15" ht="15" customHeight="1">
      <c r="A2309" s="199"/>
      <c r="B2309" s="199" t="s">
        <v>1847</v>
      </c>
      <c r="C2309" s="158" t="s">
        <v>109</v>
      </c>
      <c r="D2309" s="158" t="s">
        <v>10</v>
      </c>
      <c r="E2309" s="199" t="s">
        <v>2027</v>
      </c>
      <c r="F2309" s="199">
        <v>795</v>
      </c>
      <c r="G2309" s="199">
        <v>795</v>
      </c>
      <c r="H2309" s="199">
        <v>1</v>
      </c>
      <c r="I2309" s="199" t="s">
        <v>362</v>
      </c>
      <c r="J2309" s="199" t="s">
        <v>363</v>
      </c>
      <c r="K2309" s="199">
        <v>58</v>
      </c>
      <c r="L2309" s="199">
        <v>0</v>
      </c>
      <c r="M2309" s="199" t="s">
        <v>1033</v>
      </c>
      <c r="N2309" s="158" t="s">
        <v>25</v>
      </c>
      <c r="O2309" s="199"/>
    </row>
    <row r="2310" spans="1:15" ht="15" customHeight="1">
      <c r="A2310" s="199"/>
      <c r="B2310" s="199" t="s">
        <v>1848</v>
      </c>
      <c r="C2310" s="158" t="s">
        <v>109</v>
      </c>
      <c r="D2310" s="158" t="s">
        <v>20</v>
      </c>
      <c r="E2310" s="199" t="s">
        <v>2026</v>
      </c>
      <c r="F2310" s="199">
        <v>830</v>
      </c>
      <c r="G2310" s="199">
        <v>830</v>
      </c>
      <c r="H2310" s="199">
        <v>1</v>
      </c>
      <c r="I2310" s="199" t="s">
        <v>362</v>
      </c>
      <c r="J2310" s="199" t="s">
        <v>363</v>
      </c>
      <c r="K2310" s="199">
        <v>32</v>
      </c>
      <c r="L2310" s="199">
        <v>0</v>
      </c>
      <c r="M2310" s="199" t="s">
        <v>1040</v>
      </c>
      <c r="N2310" s="158" t="s">
        <v>25</v>
      </c>
      <c r="O2310" s="199"/>
    </row>
    <row r="2311" spans="1:15" ht="15" customHeight="1">
      <c r="A2311" s="199"/>
      <c r="B2311" s="199" t="s">
        <v>1849</v>
      </c>
      <c r="C2311" s="158" t="s">
        <v>120</v>
      </c>
      <c r="D2311" s="158" t="s">
        <v>20</v>
      </c>
      <c r="E2311" s="199" t="s">
        <v>2026</v>
      </c>
      <c r="F2311" s="199">
        <v>235</v>
      </c>
      <c r="G2311" s="199">
        <v>235</v>
      </c>
      <c r="H2311" s="199">
        <v>1</v>
      </c>
      <c r="I2311" s="199" t="s">
        <v>362</v>
      </c>
      <c r="J2311" s="199" t="s">
        <v>363</v>
      </c>
      <c r="K2311" s="199"/>
      <c r="L2311" s="199">
        <v>0</v>
      </c>
      <c r="M2311" s="199" t="s">
        <v>1057</v>
      </c>
      <c r="N2311" s="158" t="s">
        <v>25</v>
      </c>
      <c r="O2311" s="199"/>
    </row>
    <row r="2312" spans="1:15" ht="15" customHeight="1">
      <c r="A2312" s="199"/>
      <c r="B2312" s="199" t="s">
        <v>1850</v>
      </c>
      <c r="C2312" s="158" t="s">
        <v>62</v>
      </c>
      <c r="D2312" s="158" t="s">
        <v>20</v>
      </c>
      <c r="E2312" s="199" t="s">
        <v>2026</v>
      </c>
      <c r="F2312" s="199">
        <v>615</v>
      </c>
      <c r="G2312" s="199">
        <v>615</v>
      </c>
      <c r="H2312" s="199">
        <v>1</v>
      </c>
      <c r="I2312" s="199" t="s">
        <v>362</v>
      </c>
      <c r="J2312" s="199" t="s">
        <v>363</v>
      </c>
      <c r="K2312" s="199">
        <v>48</v>
      </c>
      <c r="L2312" s="199">
        <v>0</v>
      </c>
      <c r="M2312" s="199" t="s">
        <v>1033</v>
      </c>
      <c r="N2312" s="158" t="s">
        <v>36</v>
      </c>
      <c r="O2312" s="199"/>
    </row>
    <row r="2313" spans="1:15" ht="15" customHeight="1">
      <c r="A2313" s="199"/>
      <c r="B2313" s="199" t="s">
        <v>1851</v>
      </c>
      <c r="C2313" s="158" t="s">
        <v>49</v>
      </c>
      <c r="D2313" s="158" t="s">
        <v>10</v>
      </c>
      <c r="E2313" s="199" t="s">
        <v>2026</v>
      </c>
      <c r="F2313" s="199">
        <v>285</v>
      </c>
      <c r="G2313" s="199">
        <v>285</v>
      </c>
      <c r="H2313" s="199">
        <v>1</v>
      </c>
      <c r="I2313" s="199" t="s">
        <v>362</v>
      </c>
      <c r="J2313" s="199" t="s">
        <v>363</v>
      </c>
      <c r="K2313" s="199" t="s">
        <v>810</v>
      </c>
      <c r="L2313" s="199">
        <v>0</v>
      </c>
      <c r="M2313" s="199" t="s">
        <v>1033</v>
      </c>
      <c r="N2313" s="158" t="s">
        <v>25</v>
      </c>
      <c r="O2313" s="199"/>
    </row>
    <row r="2314" spans="1:15" ht="15" customHeight="1">
      <c r="A2314" s="199"/>
      <c r="B2314" s="199" t="s">
        <v>1852</v>
      </c>
      <c r="C2314" s="158" t="s">
        <v>22</v>
      </c>
      <c r="D2314" s="158" t="s">
        <v>20</v>
      </c>
      <c r="E2314" s="199" t="s">
        <v>2027</v>
      </c>
      <c r="F2314" s="199">
        <v>405</v>
      </c>
      <c r="G2314" s="199">
        <v>405</v>
      </c>
      <c r="H2314" s="199">
        <v>1</v>
      </c>
      <c r="I2314" s="199" t="s">
        <v>362</v>
      </c>
      <c r="J2314" s="199" t="s">
        <v>363</v>
      </c>
      <c r="K2314" s="199">
        <v>34</v>
      </c>
      <c r="L2314" s="199">
        <v>0</v>
      </c>
      <c r="M2314" s="199" t="s">
        <v>1033</v>
      </c>
      <c r="N2314" s="158" t="s">
        <v>36</v>
      </c>
      <c r="O2314" s="199"/>
    </row>
    <row r="2315" spans="1:15" ht="15" customHeight="1">
      <c r="A2315" s="199"/>
      <c r="B2315" s="199" t="s">
        <v>1853</v>
      </c>
      <c r="C2315" s="158" t="s">
        <v>47</v>
      </c>
      <c r="D2315" s="158" t="s">
        <v>10</v>
      </c>
      <c r="E2315" s="199" t="s">
        <v>2026</v>
      </c>
      <c r="F2315" s="199">
        <v>315</v>
      </c>
      <c r="G2315" s="199">
        <v>315</v>
      </c>
      <c r="H2315" s="199">
        <v>1</v>
      </c>
      <c r="I2315" s="199" t="s">
        <v>362</v>
      </c>
      <c r="J2315" s="199" t="s">
        <v>363</v>
      </c>
      <c r="K2315" s="199" t="s">
        <v>2096</v>
      </c>
      <c r="L2315" s="199">
        <v>0</v>
      </c>
      <c r="M2315" s="199" t="s">
        <v>1059</v>
      </c>
      <c r="N2315" s="158" t="s">
        <v>25</v>
      </c>
      <c r="O2315" s="199"/>
    </row>
    <row r="2316" spans="1:15" ht="15" customHeight="1">
      <c r="A2316" s="199"/>
      <c r="B2316" s="199" t="s">
        <v>1854</v>
      </c>
      <c r="C2316" s="158" t="s">
        <v>49</v>
      </c>
      <c r="D2316" s="158" t="s">
        <v>10</v>
      </c>
      <c r="E2316" s="199" t="s">
        <v>2025</v>
      </c>
      <c r="F2316" s="199">
        <v>520</v>
      </c>
      <c r="G2316" s="199">
        <v>520</v>
      </c>
      <c r="H2316" s="199">
        <v>1</v>
      </c>
      <c r="I2316" s="199" t="s">
        <v>362</v>
      </c>
      <c r="J2316" s="199" t="s">
        <v>363</v>
      </c>
      <c r="K2316" s="199" t="s">
        <v>828</v>
      </c>
      <c r="L2316" s="199">
        <v>0</v>
      </c>
      <c r="M2316" s="199" t="s">
        <v>2097</v>
      </c>
      <c r="N2316" s="158" t="s">
        <v>25</v>
      </c>
      <c r="O2316" s="199"/>
    </row>
    <row r="2317" spans="1:15" ht="15" customHeight="1">
      <c r="A2317" s="199"/>
      <c r="B2317" s="199" t="s">
        <v>1855</v>
      </c>
      <c r="C2317" s="158" t="s">
        <v>64</v>
      </c>
      <c r="D2317" s="158" t="s">
        <v>20</v>
      </c>
      <c r="E2317" s="199" t="s">
        <v>2025</v>
      </c>
      <c r="F2317" s="199">
        <v>670</v>
      </c>
      <c r="G2317" s="199">
        <v>670</v>
      </c>
      <c r="H2317" s="199">
        <v>1</v>
      </c>
      <c r="I2317" s="199" t="s">
        <v>362</v>
      </c>
      <c r="J2317" s="199" t="s">
        <v>363</v>
      </c>
      <c r="K2317" s="199" t="s">
        <v>821</v>
      </c>
      <c r="L2317" s="199">
        <v>0</v>
      </c>
      <c r="M2317" s="199" t="s">
        <v>2097</v>
      </c>
      <c r="N2317" s="158" t="s">
        <v>364</v>
      </c>
      <c r="O2317" s="199"/>
    </row>
    <row r="2318" spans="1:15" ht="15" customHeight="1">
      <c r="A2318" s="199"/>
      <c r="B2318" s="199" t="s">
        <v>1856</v>
      </c>
      <c r="C2318" s="158" t="s">
        <v>109</v>
      </c>
      <c r="D2318" s="158" t="s">
        <v>10</v>
      </c>
      <c r="E2318" s="199" t="s">
        <v>2027</v>
      </c>
      <c r="F2318" s="199">
        <v>605</v>
      </c>
      <c r="G2318" s="199">
        <v>605</v>
      </c>
      <c r="H2318" s="199">
        <v>1</v>
      </c>
      <c r="I2318" s="199" t="s">
        <v>362</v>
      </c>
      <c r="J2318" s="199" t="s">
        <v>363</v>
      </c>
      <c r="K2318" s="199">
        <v>50</v>
      </c>
      <c r="L2318" s="199">
        <v>0</v>
      </c>
      <c r="M2318" s="199" t="s">
        <v>1033</v>
      </c>
      <c r="N2318" s="158" t="s">
        <v>25</v>
      </c>
      <c r="O2318" s="199"/>
    </row>
    <row r="2319" spans="1:15" ht="15" customHeight="1">
      <c r="A2319" s="199"/>
      <c r="B2319" s="199" t="s">
        <v>1857</v>
      </c>
      <c r="C2319" s="158" t="s">
        <v>64</v>
      </c>
      <c r="D2319" s="158" t="s">
        <v>20</v>
      </c>
      <c r="E2319" s="199" t="s">
        <v>2026</v>
      </c>
      <c r="F2319" s="199">
        <v>395</v>
      </c>
      <c r="G2319" s="199">
        <v>395</v>
      </c>
      <c r="H2319" s="199">
        <v>1</v>
      </c>
      <c r="I2319" s="199" t="s">
        <v>362</v>
      </c>
      <c r="J2319" s="199" t="s">
        <v>363</v>
      </c>
      <c r="K2319" s="199" t="s">
        <v>858</v>
      </c>
      <c r="L2319" s="199">
        <v>0</v>
      </c>
      <c r="M2319" s="199" t="s">
        <v>1033</v>
      </c>
      <c r="N2319" s="158" t="s">
        <v>149</v>
      </c>
      <c r="O2319" s="199"/>
    </row>
    <row r="2320" spans="1:15" ht="15" customHeight="1">
      <c r="A2320" s="199"/>
      <c r="B2320" s="199" t="s">
        <v>1858</v>
      </c>
      <c r="C2320" s="158" t="s">
        <v>49</v>
      </c>
      <c r="D2320" s="158" t="s">
        <v>20</v>
      </c>
      <c r="E2320" s="199" t="s">
        <v>2025</v>
      </c>
      <c r="F2320" s="199">
        <v>275</v>
      </c>
      <c r="G2320" s="199">
        <v>275</v>
      </c>
      <c r="H2320" s="199">
        <v>1</v>
      </c>
      <c r="I2320" s="199" t="s">
        <v>362</v>
      </c>
      <c r="J2320" s="199" t="s">
        <v>363</v>
      </c>
      <c r="K2320" s="199" t="s">
        <v>810</v>
      </c>
      <c r="L2320" s="199">
        <v>0</v>
      </c>
      <c r="M2320" s="199" t="s">
        <v>1071</v>
      </c>
      <c r="N2320" s="158" t="s">
        <v>365</v>
      </c>
      <c r="O2320" s="199"/>
    </row>
    <row r="2321" spans="1:15" ht="15" customHeight="1">
      <c r="A2321" s="199"/>
      <c r="B2321" s="199" t="s">
        <v>1859</v>
      </c>
      <c r="C2321" s="158" t="s">
        <v>109</v>
      </c>
      <c r="D2321" s="158" t="s">
        <v>10</v>
      </c>
      <c r="E2321" s="199" t="s">
        <v>2027</v>
      </c>
      <c r="F2321" s="199">
        <v>725</v>
      </c>
      <c r="G2321" s="199">
        <v>725</v>
      </c>
      <c r="H2321" s="199">
        <v>1</v>
      </c>
      <c r="I2321" s="199" t="s">
        <v>362</v>
      </c>
      <c r="J2321" s="199" t="s">
        <v>363</v>
      </c>
      <c r="K2321" s="199">
        <v>58</v>
      </c>
      <c r="L2321" s="199">
        <v>0</v>
      </c>
      <c r="M2321" s="199" t="s">
        <v>1057</v>
      </c>
      <c r="N2321" s="158" t="s">
        <v>25</v>
      </c>
      <c r="O2321" s="199"/>
    </row>
    <row r="2322" spans="1:15" ht="15" customHeight="1">
      <c r="A2322" s="199"/>
      <c r="B2322" s="199" t="s">
        <v>1860</v>
      </c>
      <c r="C2322" s="158" t="s">
        <v>109</v>
      </c>
      <c r="D2322" s="158" t="s">
        <v>10</v>
      </c>
      <c r="E2322" s="199" t="s">
        <v>2027</v>
      </c>
      <c r="F2322" s="199">
        <v>760</v>
      </c>
      <c r="G2322" s="199">
        <v>760</v>
      </c>
      <c r="H2322" s="199">
        <v>1</v>
      </c>
      <c r="I2322" s="199" t="s">
        <v>362</v>
      </c>
      <c r="J2322" s="199" t="s">
        <v>363</v>
      </c>
      <c r="K2322" s="199">
        <v>50</v>
      </c>
      <c r="L2322" s="199">
        <v>0</v>
      </c>
      <c r="M2322" s="199" t="s">
        <v>1057</v>
      </c>
      <c r="N2322" s="158" t="s">
        <v>25</v>
      </c>
      <c r="O2322" s="199"/>
    </row>
    <row r="2323" spans="1:15" ht="15" customHeight="1">
      <c r="A2323" s="199"/>
      <c r="B2323" s="199" t="s">
        <v>1861</v>
      </c>
      <c r="C2323" s="158" t="s">
        <v>49</v>
      </c>
      <c r="D2323" s="158" t="s">
        <v>20</v>
      </c>
      <c r="E2323" s="199" t="s">
        <v>2025</v>
      </c>
      <c r="F2323" s="199">
        <v>580</v>
      </c>
      <c r="G2323" s="199">
        <v>580</v>
      </c>
      <c r="H2323" s="199">
        <v>1</v>
      </c>
      <c r="I2323" s="199" t="s">
        <v>362</v>
      </c>
      <c r="J2323" s="199" t="s">
        <v>363</v>
      </c>
      <c r="K2323" s="199" t="s">
        <v>821</v>
      </c>
      <c r="L2323" s="199">
        <v>0</v>
      </c>
      <c r="M2323" s="199" t="s">
        <v>2092</v>
      </c>
      <c r="N2323" s="158" t="s">
        <v>364</v>
      </c>
      <c r="O2323" s="199"/>
    </row>
    <row r="2324" spans="1:15" ht="15" customHeight="1">
      <c r="A2324" s="199"/>
      <c r="B2324" s="199" t="s">
        <v>1862</v>
      </c>
      <c r="C2324" s="158" t="s">
        <v>22</v>
      </c>
      <c r="D2324" s="158" t="s">
        <v>20</v>
      </c>
      <c r="E2324" s="199" t="s">
        <v>2027</v>
      </c>
      <c r="F2324" s="199">
        <v>520</v>
      </c>
      <c r="G2324" s="199">
        <v>520</v>
      </c>
      <c r="H2324" s="199">
        <v>1</v>
      </c>
      <c r="I2324" s="199" t="s">
        <v>362</v>
      </c>
      <c r="J2324" s="199" t="s">
        <v>363</v>
      </c>
      <c r="K2324" s="199" t="s">
        <v>821</v>
      </c>
      <c r="L2324" s="199">
        <v>0</v>
      </c>
      <c r="M2324" s="199" t="s">
        <v>2042</v>
      </c>
      <c r="N2324" s="158" t="s">
        <v>25</v>
      </c>
      <c r="O2324" s="199"/>
    </row>
    <row r="2325" spans="1:15" ht="15" customHeight="1">
      <c r="A2325" s="199"/>
      <c r="B2325" s="199" t="s">
        <v>1863</v>
      </c>
      <c r="C2325" s="158" t="s">
        <v>58</v>
      </c>
      <c r="D2325" s="158" t="s">
        <v>20</v>
      </c>
      <c r="E2325" s="199" t="s">
        <v>2025</v>
      </c>
      <c r="F2325" s="199">
        <v>430</v>
      </c>
      <c r="G2325" s="199">
        <v>430</v>
      </c>
      <c r="H2325" s="199">
        <v>1</v>
      </c>
      <c r="I2325" s="199" t="s">
        <v>362</v>
      </c>
      <c r="J2325" s="199" t="s">
        <v>363</v>
      </c>
      <c r="K2325" s="199" t="s">
        <v>828</v>
      </c>
      <c r="L2325" s="199">
        <v>0</v>
      </c>
      <c r="M2325" s="199" t="s">
        <v>1059</v>
      </c>
      <c r="N2325" s="158" t="s">
        <v>36</v>
      </c>
      <c r="O2325" s="199"/>
    </row>
    <row r="2326" spans="1:15" ht="15" customHeight="1">
      <c r="A2326" s="199"/>
      <c r="B2326" s="199" t="s">
        <v>1864</v>
      </c>
      <c r="C2326" s="158" t="s">
        <v>62</v>
      </c>
      <c r="D2326" s="158" t="s">
        <v>10</v>
      </c>
      <c r="E2326" s="199" t="s">
        <v>2025</v>
      </c>
      <c r="F2326" s="199">
        <v>1050</v>
      </c>
      <c r="G2326" s="199">
        <v>1050</v>
      </c>
      <c r="H2326" s="199">
        <v>1</v>
      </c>
      <c r="I2326" s="199" t="s">
        <v>362</v>
      </c>
      <c r="J2326" s="199" t="s">
        <v>363</v>
      </c>
      <c r="K2326" s="199" t="s">
        <v>2096</v>
      </c>
      <c r="L2326" s="199">
        <v>0</v>
      </c>
      <c r="M2326" s="199" t="s">
        <v>2098</v>
      </c>
      <c r="N2326" s="158" t="s">
        <v>36</v>
      </c>
      <c r="O2326" s="199"/>
    </row>
    <row r="2327" spans="1:15" ht="15" customHeight="1">
      <c r="A2327" s="199"/>
      <c r="B2327" s="199" t="s">
        <v>1865</v>
      </c>
      <c r="C2327" s="158" t="s">
        <v>49</v>
      </c>
      <c r="D2327" s="158" t="s">
        <v>20</v>
      </c>
      <c r="E2327" s="199" t="s">
        <v>2025</v>
      </c>
      <c r="F2327" s="199">
        <v>670</v>
      </c>
      <c r="G2327" s="199">
        <v>670</v>
      </c>
      <c r="H2327" s="199">
        <v>1</v>
      </c>
      <c r="I2327" s="199" t="s">
        <v>362</v>
      </c>
      <c r="J2327" s="199" t="s">
        <v>363</v>
      </c>
      <c r="K2327" s="199" t="s">
        <v>821</v>
      </c>
      <c r="L2327" s="199">
        <v>0</v>
      </c>
      <c r="M2327" s="199" t="s">
        <v>1033</v>
      </c>
      <c r="N2327" s="158" t="s">
        <v>36</v>
      </c>
      <c r="O2327" s="199"/>
    </row>
    <row r="2328" spans="1:15" ht="15" customHeight="1">
      <c r="A2328" s="199"/>
      <c r="B2328" s="199" t="s">
        <v>1866</v>
      </c>
      <c r="C2328" s="158" t="s">
        <v>49</v>
      </c>
      <c r="D2328" s="158" t="s">
        <v>20</v>
      </c>
      <c r="E2328" s="199" t="s">
        <v>2025</v>
      </c>
      <c r="F2328" s="199">
        <v>430</v>
      </c>
      <c r="G2328" s="199">
        <v>430</v>
      </c>
      <c r="H2328" s="199">
        <v>1</v>
      </c>
      <c r="I2328" s="199" t="s">
        <v>362</v>
      </c>
      <c r="J2328" s="199" t="s">
        <v>363</v>
      </c>
      <c r="K2328" s="199" t="s">
        <v>828</v>
      </c>
      <c r="L2328" s="199">
        <v>0</v>
      </c>
      <c r="M2328" s="199" t="s">
        <v>2099</v>
      </c>
      <c r="N2328" s="158" t="s">
        <v>366</v>
      </c>
      <c r="O2328" s="199"/>
    </row>
    <row r="2329" spans="1:15" ht="15" customHeight="1">
      <c r="A2329" s="199"/>
      <c r="B2329" s="199" t="s">
        <v>1867</v>
      </c>
      <c r="C2329" s="158" t="s">
        <v>64</v>
      </c>
      <c r="D2329" s="158" t="s">
        <v>20</v>
      </c>
      <c r="E2329" s="199" t="s">
        <v>2026</v>
      </c>
      <c r="F2329" s="199">
        <v>860</v>
      </c>
      <c r="G2329" s="199">
        <v>860</v>
      </c>
      <c r="H2329" s="199">
        <v>1</v>
      </c>
      <c r="I2329" s="199" t="s">
        <v>362</v>
      </c>
      <c r="J2329" s="199" t="s">
        <v>363</v>
      </c>
      <c r="K2329" s="199">
        <v>52</v>
      </c>
      <c r="L2329" s="199">
        <v>0</v>
      </c>
      <c r="M2329" s="199" t="s">
        <v>1061</v>
      </c>
      <c r="N2329" s="158" t="s">
        <v>36</v>
      </c>
      <c r="O2329" s="199"/>
    </row>
    <row r="2330" spans="1:15" ht="15" customHeight="1">
      <c r="A2330" s="199"/>
      <c r="B2330" s="199" t="s">
        <v>1868</v>
      </c>
      <c r="C2330" s="158" t="s">
        <v>22</v>
      </c>
      <c r="D2330" s="158" t="s">
        <v>20</v>
      </c>
      <c r="E2330" s="199" t="s">
        <v>2027</v>
      </c>
      <c r="F2330" s="199">
        <v>445</v>
      </c>
      <c r="G2330" s="199">
        <v>445</v>
      </c>
      <c r="H2330" s="199">
        <v>1</v>
      </c>
      <c r="I2330" s="199" t="s">
        <v>362</v>
      </c>
      <c r="J2330" s="199" t="s">
        <v>363</v>
      </c>
      <c r="K2330" s="199" t="s">
        <v>821</v>
      </c>
      <c r="L2330" s="199">
        <v>0</v>
      </c>
      <c r="M2330" s="199" t="s">
        <v>2092</v>
      </c>
      <c r="N2330" s="158" t="s">
        <v>25</v>
      </c>
      <c r="O2330" s="199"/>
    </row>
    <row r="2331" spans="1:15" ht="15" customHeight="1">
      <c r="A2331" s="199"/>
      <c r="B2331" s="199" t="s">
        <v>1869</v>
      </c>
      <c r="C2331" s="158" t="s">
        <v>49</v>
      </c>
      <c r="D2331" s="158" t="s">
        <v>20</v>
      </c>
      <c r="E2331" s="199" t="s">
        <v>2025</v>
      </c>
      <c r="F2331" s="199">
        <v>460</v>
      </c>
      <c r="G2331" s="199">
        <v>460</v>
      </c>
      <c r="H2331" s="199">
        <v>1</v>
      </c>
      <c r="I2331" s="199" t="s">
        <v>362</v>
      </c>
      <c r="J2331" s="199" t="s">
        <v>363</v>
      </c>
      <c r="K2331" s="199" t="s">
        <v>828</v>
      </c>
      <c r="L2331" s="199">
        <v>0</v>
      </c>
      <c r="M2331" s="199" t="s">
        <v>1057</v>
      </c>
      <c r="N2331" s="158" t="s">
        <v>25</v>
      </c>
      <c r="O2331" s="199"/>
    </row>
    <row r="2332" spans="1:15" ht="15" customHeight="1">
      <c r="A2332" s="199"/>
      <c r="B2332" s="199" t="s">
        <v>1870</v>
      </c>
      <c r="C2332" s="158" t="s">
        <v>49</v>
      </c>
      <c r="D2332" s="158" t="s">
        <v>20</v>
      </c>
      <c r="E2332" s="199" t="s">
        <v>2025</v>
      </c>
      <c r="F2332" s="199">
        <v>575</v>
      </c>
      <c r="G2332" s="199">
        <v>575</v>
      </c>
      <c r="H2332" s="199">
        <v>1</v>
      </c>
      <c r="I2332" s="199" t="s">
        <v>362</v>
      </c>
      <c r="J2332" s="199" t="s">
        <v>363</v>
      </c>
      <c r="K2332" s="199" t="s">
        <v>828</v>
      </c>
      <c r="L2332" s="199">
        <v>0</v>
      </c>
      <c r="M2332" s="199" t="s">
        <v>2042</v>
      </c>
      <c r="N2332" s="158" t="s">
        <v>367</v>
      </c>
      <c r="O2332" s="199"/>
    </row>
    <row r="2333" spans="1:15" ht="15" customHeight="1">
      <c r="A2333" s="199"/>
      <c r="B2333" s="199" t="s">
        <v>1871</v>
      </c>
      <c r="C2333" s="158" t="s">
        <v>22</v>
      </c>
      <c r="D2333" s="158" t="s">
        <v>20</v>
      </c>
      <c r="E2333" s="199" t="s">
        <v>2025</v>
      </c>
      <c r="F2333" s="199">
        <v>355</v>
      </c>
      <c r="G2333" s="199">
        <v>355</v>
      </c>
      <c r="H2333" s="199">
        <v>1</v>
      </c>
      <c r="I2333" s="199" t="s">
        <v>362</v>
      </c>
      <c r="J2333" s="199" t="s">
        <v>363</v>
      </c>
      <c r="K2333" s="199" t="s">
        <v>825</v>
      </c>
      <c r="L2333" s="199">
        <v>0</v>
      </c>
      <c r="M2333" s="199" t="s">
        <v>1033</v>
      </c>
      <c r="N2333" s="158" t="s">
        <v>36</v>
      </c>
      <c r="O2333" s="199"/>
    </row>
    <row r="2334" spans="1:15" ht="15" customHeight="1">
      <c r="A2334" s="199"/>
      <c r="B2334" s="199" t="s">
        <v>1872</v>
      </c>
      <c r="C2334" s="158" t="s">
        <v>22</v>
      </c>
      <c r="D2334" s="158" t="s">
        <v>10</v>
      </c>
      <c r="E2334" s="199" t="s">
        <v>2026</v>
      </c>
      <c r="F2334" s="199">
        <v>510</v>
      </c>
      <c r="G2334" s="199">
        <v>510</v>
      </c>
      <c r="H2334" s="199">
        <v>1</v>
      </c>
      <c r="I2334" s="199" t="s">
        <v>362</v>
      </c>
      <c r="J2334" s="199" t="s">
        <v>363</v>
      </c>
      <c r="K2334" s="199">
        <v>50</v>
      </c>
      <c r="L2334" s="199">
        <v>0</v>
      </c>
      <c r="M2334" s="199" t="s">
        <v>1061</v>
      </c>
      <c r="N2334" s="158" t="s">
        <v>36</v>
      </c>
      <c r="O2334" s="199"/>
    </row>
    <row r="2335" spans="1:15" ht="15" customHeight="1">
      <c r="A2335" s="199"/>
      <c r="B2335" s="199" t="s">
        <v>1873</v>
      </c>
      <c r="C2335" s="158" t="s">
        <v>109</v>
      </c>
      <c r="D2335" s="158" t="s">
        <v>10</v>
      </c>
      <c r="E2335" s="199" t="s">
        <v>2027</v>
      </c>
      <c r="F2335" s="199">
        <v>440</v>
      </c>
      <c r="G2335" s="199">
        <v>440</v>
      </c>
      <c r="H2335" s="199">
        <v>1</v>
      </c>
      <c r="I2335" s="199" t="s">
        <v>362</v>
      </c>
      <c r="J2335" s="199" t="s">
        <v>363</v>
      </c>
      <c r="K2335" s="199">
        <v>58</v>
      </c>
      <c r="L2335" s="199">
        <v>0</v>
      </c>
      <c r="M2335" s="199" t="s">
        <v>1033</v>
      </c>
      <c r="N2335" s="158" t="s">
        <v>25</v>
      </c>
      <c r="O2335" s="199"/>
    </row>
    <row r="2336" spans="1:15" ht="15" customHeight="1">
      <c r="A2336" s="199"/>
      <c r="B2336" s="199" t="s">
        <v>1874</v>
      </c>
      <c r="C2336" s="158" t="s">
        <v>155</v>
      </c>
      <c r="D2336" s="158" t="s">
        <v>10</v>
      </c>
      <c r="E2336" s="199" t="s">
        <v>2025</v>
      </c>
      <c r="F2336" s="199">
        <v>725</v>
      </c>
      <c r="G2336" s="199">
        <v>725</v>
      </c>
      <c r="H2336" s="199">
        <v>1</v>
      </c>
      <c r="I2336" s="199" t="s">
        <v>362</v>
      </c>
      <c r="J2336" s="199" t="s">
        <v>363</v>
      </c>
      <c r="K2336" s="199" t="s">
        <v>959</v>
      </c>
      <c r="L2336" s="199">
        <v>0</v>
      </c>
      <c r="M2336" s="199" t="s">
        <v>1057</v>
      </c>
      <c r="N2336" s="158" t="s">
        <v>36</v>
      </c>
      <c r="O2336" s="199"/>
    </row>
    <row r="2337" spans="1:15" ht="15" customHeight="1">
      <c r="A2337" s="199"/>
      <c r="B2337" s="199" t="s">
        <v>1876</v>
      </c>
      <c r="C2337" s="158" t="s">
        <v>109</v>
      </c>
      <c r="D2337" s="158" t="s">
        <v>10</v>
      </c>
      <c r="E2337" s="199" t="s">
        <v>2026</v>
      </c>
      <c r="F2337" s="199">
        <v>830</v>
      </c>
      <c r="G2337" s="199">
        <v>830</v>
      </c>
      <c r="H2337" s="199">
        <v>1</v>
      </c>
      <c r="I2337" s="199" t="s">
        <v>362</v>
      </c>
      <c r="J2337" s="199" t="s">
        <v>363</v>
      </c>
      <c r="K2337" s="199">
        <v>48</v>
      </c>
      <c r="L2337" s="199">
        <v>0</v>
      </c>
      <c r="M2337" s="199" t="s">
        <v>1057</v>
      </c>
      <c r="N2337" s="158" t="s">
        <v>25</v>
      </c>
      <c r="O2337" s="199"/>
    </row>
    <row r="2338" spans="1:15" ht="15" customHeight="1">
      <c r="A2338" s="199"/>
      <c r="B2338" s="199" t="s">
        <v>1877</v>
      </c>
      <c r="C2338" s="158" t="s">
        <v>109</v>
      </c>
      <c r="D2338" s="158" t="s">
        <v>20</v>
      </c>
      <c r="E2338" s="199" t="s">
        <v>2027</v>
      </c>
      <c r="F2338" s="199">
        <v>440</v>
      </c>
      <c r="G2338" s="199">
        <v>440</v>
      </c>
      <c r="H2338" s="199">
        <v>1</v>
      </c>
      <c r="I2338" s="199" t="s">
        <v>362</v>
      </c>
      <c r="J2338" s="199" t="s">
        <v>363</v>
      </c>
      <c r="K2338" s="199">
        <v>36</v>
      </c>
      <c r="L2338" s="199">
        <v>0</v>
      </c>
      <c r="M2338" s="199" t="s">
        <v>1057</v>
      </c>
      <c r="N2338" s="158" t="s">
        <v>25</v>
      </c>
      <c r="O2338" s="199"/>
    </row>
    <row r="2339" spans="1:15" ht="15" customHeight="1">
      <c r="A2339" s="199"/>
      <c r="B2339" s="199" t="s">
        <v>1878</v>
      </c>
      <c r="C2339" s="158" t="s">
        <v>109</v>
      </c>
      <c r="D2339" s="158" t="s">
        <v>20</v>
      </c>
      <c r="E2339" s="199" t="s">
        <v>2027</v>
      </c>
      <c r="F2339" s="199">
        <v>470</v>
      </c>
      <c r="G2339" s="199">
        <v>470</v>
      </c>
      <c r="H2339" s="199">
        <v>1</v>
      </c>
      <c r="I2339" s="199" t="s">
        <v>362</v>
      </c>
      <c r="J2339" s="199" t="s">
        <v>363</v>
      </c>
      <c r="K2339" s="199">
        <v>34</v>
      </c>
      <c r="L2339" s="199">
        <v>0</v>
      </c>
      <c r="M2339" s="199" t="s">
        <v>1057</v>
      </c>
      <c r="N2339" s="158" t="s">
        <v>25</v>
      </c>
      <c r="O2339" s="199"/>
    </row>
    <row r="2340" spans="1:15" ht="15" customHeight="1">
      <c r="A2340" s="199"/>
      <c r="B2340" s="199" t="s">
        <v>1879</v>
      </c>
      <c r="C2340" s="158" t="s">
        <v>109</v>
      </c>
      <c r="D2340" s="158" t="s">
        <v>10</v>
      </c>
      <c r="E2340" s="199" t="s">
        <v>2027</v>
      </c>
      <c r="F2340" s="199">
        <v>765</v>
      </c>
      <c r="G2340" s="199">
        <v>765</v>
      </c>
      <c r="H2340" s="199">
        <v>1</v>
      </c>
      <c r="I2340" s="199" t="s">
        <v>362</v>
      </c>
      <c r="J2340" s="199" t="s">
        <v>363</v>
      </c>
      <c r="K2340" s="199">
        <v>54</v>
      </c>
      <c r="L2340" s="199">
        <v>0</v>
      </c>
      <c r="M2340" s="199" t="s">
        <v>1033</v>
      </c>
      <c r="N2340" s="158" t="s">
        <v>25</v>
      </c>
      <c r="O2340" s="199"/>
    </row>
    <row r="2341" spans="1:15" ht="15" customHeight="1">
      <c r="A2341" s="199"/>
      <c r="B2341" s="199" t="s">
        <v>1880</v>
      </c>
      <c r="C2341" s="158" t="s">
        <v>109</v>
      </c>
      <c r="D2341" s="158" t="s">
        <v>10</v>
      </c>
      <c r="E2341" s="199" t="s">
        <v>2027</v>
      </c>
      <c r="F2341" s="199">
        <v>570</v>
      </c>
      <c r="G2341" s="199">
        <v>570</v>
      </c>
      <c r="H2341" s="199">
        <v>1</v>
      </c>
      <c r="I2341" s="199" t="s">
        <v>362</v>
      </c>
      <c r="J2341" s="199" t="s">
        <v>363</v>
      </c>
      <c r="K2341" s="199">
        <v>40</v>
      </c>
      <c r="L2341" s="199">
        <v>0</v>
      </c>
      <c r="M2341" s="199" t="s">
        <v>1057</v>
      </c>
      <c r="N2341" s="158" t="s">
        <v>25</v>
      </c>
      <c r="O2341" s="199"/>
    </row>
    <row r="2342" spans="1:15" ht="15" customHeight="1">
      <c r="A2342" s="199"/>
      <c r="B2342" s="199" t="s">
        <v>1881</v>
      </c>
      <c r="C2342" s="158" t="s">
        <v>22</v>
      </c>
      <c r="D2342" s="158" t="s">
        <v>10</v>
      </c>
      <c r="E2342" s="199" t="s">
        <v>2025</v>
      </c>
      <c r="F2342" s="199">
        <v>590</v>
      </c>
      <c r="G2342" s="199">
        <v>590</v>
      </c>
      <c r="H2342" s="199">
        <v>1</v>
      </c>
      <c r="I2342" s="199" t="s">
        <v>362</v>
      </c>
      <c r="J2342" s="199" t="s">
        <v>363</v>
      </c>
      <c r="K2342" s="199" t="s">
        <v>2100</v>
      </c>
      <c r="L2342" s="199">
        <v>0</v>
      </c>
      <c r="M2342" s="199" t="s">
        <v>2092</v>
      </c>
      <c r="N2342" s="158" t="s">
        <v>25</v>
      </c>
      <c r="O2342" s="199"/>
    </row>
    <row r="2343" spans="1:15" ht="15" customHeight="1">
      <c r="A2343" s="199"/>
      <c r="B2343" s="199" t="s">
        <v>1882</v>
      </c>
      <c r="C2343" s="158" t="s">
        <v>109</v>
      </c>
      <c r="D2343" s="158" t="s">
        <v>10</v>
      </c>
      <c r="E2343" s="199" t="s">
        <v>2027</v>
      </c>
      <c r="F2343" s="199">
        <v>870</v>
      </c>
      <c r="G2343" s="199">
        <v>870</v>
      </c>
      <c r="H2343" s="199">
        <v>1</v>
      </c>
      <c r="I2343" s="199" t="s">
        <v>362</v>
      </c>
      <c r="J2343" s="199" t="s">
        <v>363</v>
      </c>
      <c r="K2343" s="199">
        <v>52</v>
      </c>
      <c r="L2343" s="199">
        <v>0</v>
      </c>
      <c r="M2343" s="199" t="s">
        <v>1033</v>
      </c>
      <c r="N2343" s="158" t="s">
        <v>25</v>
      </c>
      <c r="O2343" s="199"/>
    </row>
    <row r="2344" spans="1:15" ht="15" customHeight="1">
      <c r="A2344" s="199"/>
      <c r="B2344" s="199" t="s">
        <v>1883</v>
      </c>
      <c r="C2344" s="158" t="s">
        <v>22</v>
      </c>
      <c r="D2344" s="158" t="s">
        <v>10</v>
      </c>
      <c r="E2344" s="199" t="s">
        <v>2027</v>
      </c>
      <c r="F2344" s="199">
        <v>630</v>
      </c>
      <c r="G2344" s="199">
        <v>630</v>
      </c>
      <c r="H2344" s="199">
        <v>1</v>
      </c>
      <c r="I2344" s="199" t="s">
        <v>362</v>
      </c>
      <c r="J2344" s="199" t="s">
        <v>363</v>
      </c>
      <c r="K2344" s="199">
        <v>32</v>
      </c>
      <c r="L2344" s="199">
        <v>0</v>
      </c>
      <c r="M2344" s="199" t="s">
        <v>1033</v>
      </c>
      <c r="N2344" s="158" t="s">
        <v>25</v>
      </c>
      <c r="O2344" s="199"/>
    </row>
    <row r="2345" spans="1:15" ht="15" customHeight="1">
      <c r="A2345" s="199"/>
      <c r="B2345" s="199" t="s">
        <v>1884</v>
      </c>
      <c r="C2345" s="158" t="s">
        <v>22</v>
      </c>
      <c r="D2345" s="158" t="s">
        <v>20</v>
      </c>
      <c r="E2345" s="199" t="s">
        <v>2026</v>
      </c>
      <c r="F2345" s="199">
        <v>300</v>
      </c>
      <c r="G2345" s="199">
        <v>300</v>
      </c>
      <c r="H2345" s="199">
        <v>1</v>
      </c>
      <c r="I2345" s="199" t="s">
        <v>362</v>
      </c>
      <c r="J2345" s="199" t="s">
        <v>363</v>
      </c>
      <c r="K2345" s="199">
        <v>58</v>
      </c>
      <c r="L2345" s="199">
        <v>0</v>
      </c>
      <c r="M2345" s="199" t="s">
        <v>1033</v>
      </c>
      <c r="N2345" s="158" t="s">
        <v>36</v>
      </c>
      <c r="O2345" s="199"/>
    </row>
    <row r="2346" spans="1:15" ht="15" customHeight="1">
      <c r="A2346" s="199"/>
      <c r="B2346" s="199" t="s">
        <v>1885</v>
      </c>
      <c r="C2346" s="158" t="s">
        <v>49</v>
      </c>
      <c r="D2346" s="158" t="s">
        <v>10</v>
      </c>
      <c r="E2346" s="199" t="s">
        <v>2025</v>
      </c>
      <c r="F2346" s="199">
        <v>600</v>
      </c>
      <c r="G2346" s="199">
        <v>600</v>
      </c>
      <c r="H2346" s="199">
        <v>1</v>
      </c>
      <c r="I2346" s="199" t="s">
        <v>362</v>
      </c>
      <c r="J2346" s="199" t="s">
        <v>363</v>
      </c>
      <c r="K2346" s="199" t="s">
        <v>948</v>
      </c>
      <c r="L2346" s="199">
        <v>0</v>
      </c>
      <c r="M2346" s="199" t="s">
        <v>1057</v>
      </c>
      <c r="N2346" s="158" t="s">
        <v>364</v>
      </c>
      <c r="O2346" s="199"/>
    </row>
    <row r="2347" spans="1:15" ht="15" customHeight="1">
      <c r="A2347" s="199"/>
      <c r="B2347" s="199" t="s">
        <v>1886</v>
      </c>
      <c r="C2347" s="158" t="s">
        <v>155</v>
      </c>
      <c r="D2347" s="158" t="s">
        <v>10</v>
      </c>
      <c r="E2347" s="199" t="s">
        <v>2025</v>
      </c>
      <c r="F2347" s="199">
        <v>505</v>
      </c>
      <c r="G2347" s="199">
        <v>505</v>
      </c>
      <c r="H2347" s="199">
        <v>1</v>
      </c>
      <c r="I2347" s="199" t="s">
        <v>362</v>
      </c>
      <c r="J2347" s="199" t="s">
        <v>363</v>
      </c>
      <c r="K2347" s="199" t="s">
        <v>959</v>
      </c>
      <c r="L2347" s="199">
        <v>0</v>
      </c>
      <c r="M2347" s="199" t="s">
        <v>1033</v>
      </c>
      <c r="N2347" s="158" t="s">
        <v>25</v>
      </c>
      <c r="O2347" s="199"/>
    </row>
    <row r="2348" spans="1:15" ht="15" customHeight="1">
      <c r="A2348" s="199"/>
      <c r="B2348" s="199" t="s">
        <v>1888</v>
      </c>
      <c r="C2348" s="158" t="s">
        <v>62</v>
      </c>
      <c r="D2348" s="158" t="s">
        <v>10</v>
      </c>
      <c r="E2348" s="199" t="s">
        <v>2026</v>
      </c>
      <c r="F2348" s="199">
        <v>1065</v>
      </c>
      <c r="G2348" s="199">
        <v>1065</v>
      </c>
      <c r="H2348" s="199">
        <v>1</v>
      </c>
      <c r="I2348" s="199" t="s">
        <v>362</v>
      </c>
      <c r="J2348" s="199" t="s">
        <v>363</v>
      </c>
      <c r="K2348" s="199" t="s">
        <v>2096</v>
      </c>
      <c r="L2348" s="199">
        <v>0</v>
      </c>
      <c r="M2348" s="199" t="s">
        <v>1057</v>
      </c>
      <c r="N2348" s="158" t="s">
        <v>36</v>
      </c>
      <c r="O2348" s="199"/>
    </row>
    <row r="2349" spans="1:15" ht="15" customHeight="1">
      <c r="A2349" s="199"/>
      <c r="B2349" s="199" t="s">
        <v>1889</v>
      </c>
      <c r="C2349" s="158" t="s">
        <v>62</v>
      </c>
      <c r="D2349" s="158" t="s">
        <v>10</v>
      </c>
      <c r="E2349" s="199" t="s">
        <v>2025</v>
      </c>
      <c r="F2349" s="199">
        <v>2070</v>
      </c>
      <c r="G2349" s="199">
        <v>2070</v>
      </c>
      <c r="H2349" s="199">
        <v>1</v>
      </c>
      <c r="I2349" s="199" t="s">
        <v>362</v>
      </c>
      <c r="J2349" s="199" t="s">
        <v>363</v>
      </c>
      <c r="K2349" s="199" t="s">
        <v>2096</v>
      </c>
      <c r="L2349" s="199">
        <v>0</v>
      </c>
      <c r="M2349" s="199" t="s">
        <v>1057</v>
      </c>
      <c r="N2349" s="158" t="s">
        <v>368</v>
      </c>
      <c r="O2349" s="199"/>
    </row>
    <row r="2350" spans="1:15" ht="15" customHeight="1">
      <c r="A2350" s="199"/>
      <c r="B2350" s="199" t="s">
        <v>1891</v>
      </c>
      <c r="C2350" s="158" t="s">
        <v>49</v>
      </c>
      <c r="D2350" s="158" t="s">
        <v>10</v>
      </c>
      <c r="E2350" s="199" t="s">
        <v>2025</v>
      </c>
      <c r="F2350" s="199">
        <v>825</v>
      </c>
      <c r="G2350" s="199">
        <v>825</v>
      </c>
      <c r="H2350" s="199">
        <v>1</v>
      </c>
      <c r="I2350" s="199" t="s">
        <v>362</v>
      </c>
      <c r="J2350" s="199" t="s">
        <v>363</v>
      </c>
      <c r="K2350" s="199" t="s">
        <v>948</v>
      </c>
      <c r="L2350" s="199">
        <v>0</v>
      </c>
      <c r="M2350" s="199" t="s">
        <v>1061</v>
      </c>
      <c r="N2350" s="158" t="s">
        <v>25</v>
      </c>
      <c r="O2350" s="199"/>
    </row>
    <row r="2351" spans="1:15" ht="15" customHeight="1">
      <c r="A2351" s="199"/>
      <c r="B2351" s="199" t="s">
        <v>1892</v>
      </c>
      <c r="C2351" s="158" t="s">
        <v>49</v>
      </c>
      <c r="D2351" s="158" t="s">
        <v>20</v>
      </c>
      <c r="E2351" s="199" t="s">
        <v>2025</v>
      </c>
      <c r="F2351" s="199">
        <v>325</v>
      </c>
      <c r="G2351" s="199">
        <v>325</v>
      </c>
      <c r="H2351" s="199">
        <v>1</v>
      </c>
      <c r="I2351" s="199" t="s">
        <v>362</v>
      </c>
      <c r="J2351" s="199" t="s">
        <v>363</v>
      </c>
      <c r="K2351" s="199" t="s">
        <v>810</v>
      </c>
      <c r="L2351" s="199">
        <v>0</v>
      </c>
      <c r="M2351" s="199" t="s">
        <v>1057</v>
      </c>
      <c r="N2351" s="158" t="s">
        <v>149</v>
      </c>
      <c r="O2351" s="199"/>
    </row>
    <row r="2352" spans="1:15" ht="15" customHeight="1">
      <c r="A2352" s="199"/>
      <c r="B2352" s="199" t="s">
        <v>1893</v>
      </c>
      <c r="C2352" s="158" t="s">
        <v>49</v>
      </c>
      <c r="D2352" s="158" t="s">
        <v>20</v>
      </c>
      <c r="E2352" s="199" t="s">
        <v>2025</v>
      </c>
      <c r="F2352" s="199">
        <v>340</v>
      </c>
      <c r="G2352" s="199">
        <v>340</v>
      </c>
      <c r="H2352" s="199">
        <v>1</v>
      </c>
      <c r="I2352" s="199" t="s">
        <v>362</v>
      </c>
      <c r="J2352" s="199" t="s">
        <v>363</v>
      </c>
      <c r="K2352" s="199" t="s">
        <v>825</v>
      </c>
      <c r="L2352" s="199">
        <v>0</v>
      </c>
      <c r="M2352" s="199" t="s">
        <v>2092</v>
      </c>
      <c r="N2352" s="158" t="s">
        <v>364</v>
      </c>
      <c r="O2352" s="199"/>
    </row>
    <row r="2353" spans="1:15" ht="15" customHeight="1">
      <c r="A2353" s="199"/>
      <c r="B2353" s="199" t="s">
        <v>1894</v>
      </c>
      <c r="C2353" s="158" t="s">
        <v>154</v>
      </c>
      <c r="D2353" s="158" t="s">
        <v>20</v>
      </c>
      <c r="E2353" s="199" t="s">
        <v>2026</v>
      </c>
      <c r="F2353" s="199">
        <v>565</v>
      </c>
      <c r="G2353" s="199">
        <v>565</v>
      </c>
      <c r="H2353" s="199">
        <v>1</v>
      </c>
      <c r="I2353" s="199" t="s">
        <v>362</v>
      </c>
      <c r="J2353" s="199" t="s">
        <v>363</v>
      </c>
      <c r="K2353" s="199">
        <v>38</v>
      </c>
      <c r="L2353" s="199">
        <v>0</v>
      </c>
      <c r="M2353" s="199" t="s">
        <v>2092</v>
      </c>
      <c r="N2353" s="158" t="s">
        <v>36</v>
      </c>
      <c r="O2353" s="199"/>
    </row>
    <row r="2354" spans="1:15" ht="15" customHeight="1">
      <c r="A2354" s="199"/>
      <c r="B2354" s="199" t="s">
        <v>1896</v>
      </c>
      <c r="C2354" s="158" t="s">
        <v>49</v>
      </c>
      <c r="D2354" s="158" t="s">
        <v>20</v>
      </c>
      <c r="E2354" s="199" t="s">
        <v>2025</v>
      </c>
      <c r="F2354" s="199">
        <v>745</v>
      </c>
      <c r="G2354" s="199">
        <v>745</v>
      </c>
      <c r="H2354" s="199">
        <v>1</v>
      </c>
      <c r="I2354" s="199" t="s">
        <v>362</v>
      </c>
      <c r="J2354" s="199" t="s">
        <v>363</v>
      </c>
      <c r="K2354" s="199" t="s">
        <v>828</v>
      </c>
      <c r="L2354" s="199">
        <v>0</v>
      </c>
      <c r="M2354" s="199" t="s">
        <v>2042</v>
      </c>
      <c r="N2354" s="158" t="s">
        <v>113</v>
      </c>
      <c r="O2354" s="199"/>
    </row>
    <row r="2355" spans="1:15" ht="15" customHeight="1">
      <c r="A2355" s="199"/>
      <c r="B2355" s="199" t="s">
        <v>1897</v>
      </c>
      <c r="C2355" s="158" t="s">
        <v>49</v>
      </c>
      <c r="D2355" s="158" t="s">
        <v>20</v>
      </c>
      <c r="E2355" s="199" t="s">
        <v>2026</v>
      </c>
      <c r="F2355" s="199">
        <v>390</v>
      </c>
      <c r="G2355" s="199">
        <v>390</v>
      </c>
      <c r="H2355" s="199">
        <v>1</v>
      </c>
      <c r="I2355" s="199" t="s">
        <v>362</v>
      </c>
      <c r="J2355" s="199" t="s">
        <v>363</v>
      </c>
      <c r="K2355" s="199" t="s">
        <v>948</v>
      </c>
      <c r="L2355" s="199">
        <v>0</v>
      </c>
      <c r="M2355" s="199" t="s">
        <v>1059</v>
      </c>
      <c r="N2355" s="158" t="s">
        <v>149</v>
      </c>
      <c r="O2355" s="199"/>
    </row>
    <row r="2356" spans="1:15" ht="15" customHeight="1">
      <c r="A2356" s="199"/>
      <c r="B2356" s="199" t="s">
        <v>1898</v>
      </c>
      <c r="C2356" s="158" t="s">
        <v>22</v>
      </c>
      <c r="D2356" s="158" t="s">
        <v>10</v>
      </c>
      <c r="E2356" s="199" t="s">
        <v>2025</v>
      </c>
      <c r="F2356" s="199">
        <v>505</v>
      </c>
      <c r="G2356" s="199">
        <v>505</v>
      </c>
      <c r="H2356" s="199">
        <v>1</v>
      </c>
      <c r="I2356" s="199" t="s">
        <v>362</v>
      </c>
      <c r="J2356" s="199" t="s">
        <v>363</v>
      </c>
      <c r="K2356" s="199">
        <v>50</v>
      </c>
      <c r="L2356" s="199">
        <v>0</v>
      </c>
      <c r="M2356" s="199" t="s">
        <v>1061</v>
      </c>
      <c r="N2356" s="158" t="s">
        <v>25</v>
      </c>
      <c r="O2356" s="199"/>
    </row>
    <row r="2357" spans="1:15" ht="15" customHeight="1">
      <c r="A2357" s="199"/>
      <c r="B2357" s="199" t="s">
        <v>1899</v>
      </c>
      <c r="C2357" s="158" t="s">
        <v>49</v>
      </c>
      <c r="D2357" s="158" t="s">
        <v>20</v>
      </c>
      <c r="E2357" s="199" t="s">
        <v>2026</v>
      </c>
      <c r="F2357" s="199">
        <v>219</v>
      </c>
      <c r="G2357" s="199">
        <v>219</v>
      </c>
      <c r="H2357" s="199">
        <v>1</v>
      </c>
      <c r="I2357" s="199" t="s">
        <v>362</v>
      </c>
      <c r="J2357" s="199" t="s">
        <v>363</v>
      </c>
      <c r="K2357" s="199" t="s">
        <v>821</v>
      </c>
      <c r="L2357" s="199">
        <v>0</v>
      </c>
      <c r="M2357" s="199" t="s">
        <v>1059</v>
      </c>
      <c r="N2357" s="158" t="s">
        <v>25</v>
      </c>
      <c r="O2357" s="199"/>
    </row>
    <row r="2358" spans="1:15" ht="15" customHeight="1">
      <c r="A2358" s="199"/>
      <c r="B2358" s="199" t="s">
        <v>1900</v>
      </c>
      <c r="C2358" s="158" t="s">
        <v>109</v>
      </c>
      <c r="D2358" s="158" t="s">
        <v>20</v>
      </c>
      <c r="E2358" s="199" t="s">
        <v>2026</v>
      </c>
      <c r="F2358" s="199">
        <v>975</v>
      </c>
      <c r="G2358" s="199">
        <v>975</v>
      </c>
      <c r="H2358" s="199">
        <v>1</v>
      </c>
      <c r="I2358" s="199" t="s">
        <v>362</v>
      </c>
      <c r="J2358" s="199" t="s">
        <v>363</v>
      </c>
      <c r="K2358" s="199">
        <v>30</v>
      </c>
      <c r="L2358" s="199">
        <v>0</v>
      </c>
      <c r="M2358" s="199" t="s">
        <v>1057</v>
      </c>
      <c r="N2358" s="158" t="s">
        <v>25</v>
      </c>
      <c r="O2358" s="199"/>
    </row>
    <row r="2359" spans="1:15" ht="15" customHeight="1">
      <c r="A2359" s="199"/>
      <c r="B2359" s="199" t="s">
        <v>1901</v>
      </c>
      <c r="C2359" s="158" t="s">
        <v>49</v>
      </c>
      <c r="D2359" s="158" t="s">
        <v>10</v>
      </c>
      <c r="E2359" s="199" t="s">
        <v>2025</v>
      </c>
      <c r="F2359" s="199">
        <v>560</v>
      </c>
      <c r="G2359" s="199">
        <v>560</v>
      </c>
      <c r="H2359" s="199">
        <v>1</v>
      </c>
      <c r="I2359" s="199" t="s">
        <v>362</v>
      </c>
      <c r="J2359" s="199" t="s">
        <v>363</v>
      </c>
      <c r="K2359" s="199" t="s">
        <v>821</v>
      </c>
      <c r="L2359" s="199">
        <v>0</v>
      </c>
      <c r="M2359" s="199" t="s">
        <v>1040</v>
      </c>
      <c r="N2359" s="158" t="s">
        <v>366</v>
      </c>
      <c r="O2359" s="199"/>
    </row>
    <row r="2360" spans="1:15" ht="15" customHeight="1">
      <c r="A2360" s="199"/>
      <c r="B2360" s="199" t="s">
        <v>1902</v>
      </c>
      <c r="C2360" s="158" t="s">
        <v>49</v>
      </c>
      <c r="D2360" s="158" t="s">
        <v>10</v>
      </c>
      <c r="E2360" s="199" t="s">
        <v>2025</v>
      </c>
      <c r="F2360" s="199">
        <v>390</v>
      </c>
      <c r="G2360" s="199">
        <v>390</v>
      </c>
      <c r="H2360" s="199">
        <v>1</v>
      </c>
      <c r="I2360" s="199" t="s">
        <v>362</v>
      </c>
      <c r="J2360" s="199" t="s">
        <v>363</v>
      </c>
      <c r="K2360" s="199" t="s">
        <v>825</v>
      </c>
      <c r="L2360" s="199">
        <v>0</v>
      </c>
      <c r="M2360" s="199" t="s">
        <v>1057</v>
      </c>
      <c r="N2360" s="158" t="s">
        <v>25</v>
      </c>
      <c r="O2360" s="199"/>
    </row>
    <row r="2361" spans="1:15" ht="15" customHeight="1">
      <c r="A2361" s="199"/>
      <c r="B2361" s="199" t="s">
        <v>1903</v>
      </c>
      <c r="C2361" s="158" t="s">
        <v>22</v>
      </c>
      <c r="D2361" s="158" t="s">
        <v>10</v>
      </c>
      <c r="E2361" s="199" t="s">
        <v>2027</v>
      </c>
      <c r="F2361" s="199">
        <v>675</v>
      </c>
      <c r="G2361" s="199">
        <v>675</v>
      </c>
      <c r="H2361" s="199">
        <v>1</v>
      </c>
      <c r="I2361" s="199" t="s">
        <v>362</v>
      </c>
      <c r="J2361" s="199" t="s">
        <v>363</v>
      </c>
      <c r="K2361" s="199">
        <v>52</v>
      </c>
      <c r="L2361" s="199">
        <v>0</v>
      </c>
      <c r="M2361" s="199" t="s">
        <v>2092</v>
      </c>
      <c r="N2361" s="158" t="s">
        <v>25</v>
      </c>
      <c r="O2361" s="199"/>
    </row>
    <row r="2362" spans="1:15" ht="15" customHeight="1">
      <c r="A2362" s="199"/>
      <c r="B2362" s="199" t="s">
        <v>1904</v>
      </c>
      <c r="C2362" s="158" t="s">
        <v>314</v>
      </c>
      <c r="D2362" s="158" t="s">
        <v>20</v>
      </c>
      <c r="E2362" s="199" t="s">
        <v>2025</v>
      </c>
      <c r="F2362" s="199">
        <v>250</v>
      </c>
      <c r="G2362" s="199">
        <v>250</v>
      </c>
      <c r="H2362" s="199">
        <v>1</v>
      </c>
      <c r="I2362" s="199" t="s">
        <v>362</v>
      </c>
      <c r="J2362" s="199" t="s">
        <v>363</v>
      </c>
      <c r="K2362" s="199"/>
      <c r="L2362" s="199">
        <v>0</v>
      </c>
      <c r="M2362" s="199" t="s">
        <v>2092</v>
      </c>
      <c r="N2362" s="158" t="s">
        <v>36</v>
      </c>
      <c r="O2362" s="199"/>
    </row>
    <row r="2363" spans="1:15" ht="15" customHeight="1">
      <c r="A2363" s="199"/>
      <c r="B2363" s="199" t="s">
        <v>1906</v>
      </c>
      <c r="C2363" s="158" t="s">
        <v>62</v>
      </c>
      <c r="D2363" s="158" t="s">
        <v>10</v>
      </c>
      <c r="E2363" s="199" t="s">
        <v>2025</v>
      </c>
      <c r="F2363" s="199">
        <v>1370</v>
      </c>
      <c r="G2363" s="199">
        <v>1370</v>
      </c>
      <c r="H2363" s="199">
        <v>1</v>
      </c>
      <c r="I2363" s="199" t="s">
        <v>362</v>
      </c>
      <c r="J2363" s="199" t="s">
        <v>363</v>
      </c>
      <c r="K2363" s="199" t="s">
        <v>821</v>
      </c>
      <c r="L2363" s="199">
        <v>0</v>
      </c>
      <c r="M2363" s="199" t="s">
        <v>1033</v>
      </c>
      <c r="N2363" s="158" t="s">
        <v>369</v>
      </c>
      <c r="O2363" s="199"/>
    </row>
    <row r="2364" spans="1:15" ht="15" customHeight="1">
      <c r="A2364" s="199"/>
      <c r="B2364" s="199" t="s">
        <v>1907</v>
      </c>
      <c r="C2364" s="158" t="s">
        <v>22</v>
      </c>
      <c r="D2364" s="158" t="s">
        <v>10</v>
      </c>
      <c r="E2364" s="199" t="s">
        <v>2026</v>
      </c>
      <c r="F2364" s="199">
        <v>780</v>
      </c>
      <c r="G2364" s="199">
        <v>780</v>
      </c>
      <c r="H2364" s="199">
        <v>1</v>
      </c>
      <c r="I2364" s="199" t="s">
        <v>362</v>
      </c>
      <c r="J2364" s="199" t="s">
        <v>363</v>
      </c>
      <c r="K2364" s="199">
        <v>40</v>
      </c>
      <c r="L2364" s="199">
        <v>0</v>
      </c>
      <c r="M2364" s="199" t="s">
        <v>1061</v>
      </c>
      <c r="N2364" s="158" t="s">
        <v>25</v>
      </c>
      <c r="O2364" s="199"/>
    </row>
    <row r="2365" spans="1:15" ht="15" customHeight="1">
      <c r="A2365" s="199"/>
      <c r="B2365" s="199" t="s">
        <v>1908</v>
      </c>
      <c r="C2365" s="158" t="s">
        <v>22</v>
      </c>
      <c r="D2365" s="158" t="s">
        <v>10</v>
      </c>
      <c r="E2365" s="199" t="s">
        <v>2026</v>
      </c>
      <c r="F2365" s="199">
        <v>740</v>
      </c>
      <c r="G2365" s="199">
        <v>740</v>
      </c>
      <c r="H2365" s="199">
        <v>1</v>
      </c>
      <c r="I2365" s="199" t="s">
        <v>362</v>
      </c>
      <c r="J2365" s="199" t="s">
        <v>363</v>
      </c>
      <c r="K2365" s="199">
        <v>32</v>
      </c>
      <c r="L2365" s="199">
        <v>0</v>
      </c>
      <c r="M2365" s="199" t="s">
        <v>2042</v>
      </c>
      <c r="N2365" s="158" t="s">
        <v>25</v>
      </c>
      <c r="O2365" s="199"/>
    </row>
    <row r="2366" spans="1:15" ht="15" customHeight="1">
      <c r="A2366" s="199"/>
      <c r="B2366" s="199" t="s">
        <v>1909</v>
      </c>
      <c r="C2366" s="158" t="s">
        <v>22</v>
      </c>
      <c r="D2366" s="158" t="s">
        <v>10</v>
      </c>
      <c r="E2366" s="199" t="s">
        <v>2027</v>
      </c>
      <c r="F2366" s="199">
        <v>705</v>
      </c>
      <c r="G2366" s="199">
        <v>705</v>
      </c>
      <c r="H2366" s="199">
        <v>1</v>
      </c>
      <c r="I2366" s="199" t="s">
        <v>362</v>
      </c>
      <c r="J2366" s="199" t="s">
        <v>363</v>
      </c>
      <c r="K2366" s="199">
        <v>52</v>
      </c>
      <c r="L2366" s="199">
        <v>0</v>
      </c>
      <c r="M2366" s="199" t="s">
        <v>1033</v>
      </c>
      <c r="N2366" s="158" t="s">
        <v>25</v>
      </c>
      <c r="O2366" s="199"/>
    </row>
    <row r="2367" spans="1:15" ht="15" customHeight="1">
      <c r="A2367" s="199"/>
      <c r="B2367" s="199" t="s">
        <v>1910</v>
      </c>
      <c r="C2367" s="158" t="s">
        <v>49</v>
      </c>
      <c r="D2367" s="158" t="s">
        <v>20</v>
      </c>
      <c r="E2367" s="199" t="s">
        <v>2025</v>
      </c>
      <c r="F2367" s="199">
        <v>370</v>
      </c>
      <c r="G2367" s="199">
        <v>370</v>
      </c>
      <c r="H2367" s="199">
        <v>1</v>
      </c>
      <c r="I2367" s="199" t="s">
        <v>362</v>
      </c>
      <c r="J2367" s="199" t="s">
        <v>363</v>
      </c>
      <c r="K2367" s="199" t="s">
        <v>825</v>
      </c>
      <c r="L2367" s="199">
        <v>0</v>
      </c>
      <c r="M2367" s="199" t="s">
        <v>2092</v>
      </c>
      <c r="N2367" s="158" t="s">
        <v>366</v>
      </c>
      <c r="O2367" s="199"/>
    </row>
    <row r="2368" spans="1:15" ht="15" customHeight="1">
      <c r="A2368" s="199"/>
      <c r="B2368" s="199" t="s">
        <v>1911</v>
      </c>
      <c r="C2368" s="158" t="s">
        <v>22</v>
      </c>
      <c r="D2368" s="158" t="s">
        <v>20</v>
      </c>
      <c r="E2368" s="199" t="s">
        <v>2026</v>
      </c>
      <c r="F2368" s="199">
        <v>585</v>
      </c>
      <c r="G2368" s="199">
        <v>585</v>
      </c>
      <c r="H2368" s="199">
        <v>1</v>
      </c>
      <c r="I2368" s="199" t="s">
        <v>362</v>
      </c>
      <c r="J2368" s="199" t="s">
        <v>363</v>
      </c>
      <c r="K2368" s="199">
        <v>28</v>
      </c>
      <c r="L2368" s="199">
        <v>0</v>
      </c>
      <c r="M2368" s="199" t="s">
        <v>1057</v>
      </c>
      <c r="N2368" s="158" t="s">
        <v>25</v>
      </c>
      <c r="O2368" s="199"/>
    </row>
    <row r="2369" spans="1:15" ht="15" customHeight="1">
      <c r="A2369" s="199"/>
      <c r="B2369" s="199" t="s">
        <v>1912</v>
      </c>
      <c r="C2369" s="158" t="s">
        <v>22</v>
      </c>
      <c r="D2369" s="158" t="s">
        <v>20</v>
      </c>
      <c r="E2369" s="199" t="s">
        <v>2027</v>
      </c>
      <c r="F2369" s="199">
        <v>555</v>
      </c>
      <c r="G2369" s="199">
        <v>555</v>
      </c>
      <c r="H2369" s="199">
        <v>1</v>
      </c>
      <c r="I2369" s="199" t="s">
        <v>362</v>
      </c>
      <c r="J2369" s="199" t="s">
        <v>363</v>
      </c>
      <c r="K2369" s="199">
        <v>34</v>
      </c>
      <c r="L2369" s="199">
        <v>0</v>
      </c>
      <c r="M2369" s="199" t="s">
        <v>1033</v>
      </c>
      <c r="N2369" s="158" t="s">
        <v>25</v>
      </c>
      <c r="O2369" s="199"/>
    </row>
    <row r="2370" spans="1:15" ht="15" customHeight="1">
      <c r="A2370" s="199"/>
      <c r="B2370" s="199" t="s">
        <v>1913</v>
      </c>
      <c r="C2370" s="158" t="s">
        <v>22</v>
      </c>
      <c r="D2370" s="158" t="s">
        <v>10</v>
      </c>
      <c r="E2370" s="199" t="s">
        <v>2025</v>
      </c>
      <c r="F2370" s="199">
        <v>665</v>
      </c>
      <c r="G2370" s="199">
        <v>665</v>
      </c>
      <c r="H2370" s="199">
        <v>1</v>
      </c>
      <c r="I2370" s="199" t="s">
        <v>362</v>
      </c>
      <c r="J2370" s="199" t="s">
        <v>363</v>
      </c>
      <c r="K2370" s="199">
        <v>58</v>
      </c>
      <c r="L2370" s="199">
        <v>0</v>
      </c>
      <c r="M2370" s="199" t="s">
        <v>2042</v>
      </c>
      <c r="N2370" s="158" t="s">
        <v>25</v>
      </c>
      <c r="O2370" s="199"/>
    </row>
    <row r="2371" spans="1:15" ht="15" customHeight="1">
      <c r="A2371" s="199"/>
      <c r="B2371" s="199" t="s">
        <v>1914</v>
      </c>
      <c r="C2371" s="158" t="s">
        <v>58</v>
      </c>
      <c r="D2371" s="158" t="s">
        <v>20</v>
      </c>
      <c r="E2371" s="199" t="s">
        <v>2025</v>
      </c>
      <c r="F2371" s="199">
        <v>465</v>
      </c>
      <c r="G2371" s="199">
        <v>465</v>
      </c>
      <c r="H2371" s="199">
        <v>1</v>
      </c>
      <c r="I2371" s="199" t="s">
        <v>362</v>
      </c>
      <c r="J2371" s="199" t="s">
        <v>363</v>
      </c>
      <c r="K2371" s="199" t="s">
        <v>948</v>
      </c>
      <c r="L2371" s="199">
        <v>0</v>
      </c>
      <c r="M2371" s="199" t="s">
        <v>1080</v>
      </c>
      <c r="N2371" s="158" t="s">
        <v>36</v>
      </c>
      <c r="O2371" s="199"/>
    </row>
    <row r="2372" spans="1:15" ht="15" customHeight="1">
      <c r="A2372" s="199"/>
      <c r="B2372" s="199" t="s">
        <v>1915</v>
      </c>
      <c r="C2372" s="158" t="s">
        <v>50</v>
      </c>
      <c r="D2372" s="158" t="s">
        <v>20</v>
      </c>
      <c r="E2372" s="199" t="s">
        <v>2025</v>
      </c>
      <c r="F2372" s="199">
        <v>180</v>
      </c>
      <c r="G2372" s="199">
        <v>180</v>
      </c>
      <c r="H2372" s="199">
        <v>1</v>
      </c>
      <c r="I2372" s="199" t="s">
        <v>362</v>
      </c>
      <c r="J2372" s="199" t="s">
        <v>363</v>
      </c>
      <c r="K2372" s="199" t="s">
        <v>858</v>
      </c>
      <c r="L2372" s="199">
        <v>0</v>
      </c>
      <c r="M2372" s="199"/>
      <c r="N2372" s="158" t="s">
        <v>113</v>
      </c>
      <c r="O2372" s="199"/>
    </row>
    <row r="2373" spans="1:15" ht="15" customHeight="1">
      <c r="A2373" s="199"/>
      <c r="B2373" s="199" t="s">
        <v>1916</v>
      </c>
      <c r="C2373" s="158" t="s">
        <v>120</v>
      </c>
      <c r="D2373" s="158" t="s">
        <v>20</v>
      </c>
      <c r="E2373" s="199" t="s">
        <v>2027</v>
      </c>
      <c r="F2373" s="199">
        <v>100</v>
      </c>
      <c r="G2373" s="199">
        <v>100</v>
      </c>
      <c r="H2373" s="199">
        <v>1</v>
      </c>
      <c r="I2373" s="199" t="s">
        <v>362</v>
      </c>
      <c r="J2373" s="199" t="s">
        <v>363</v>
      </c>
      <c r="K2373" s="199"/>
      <c r="L2373" s="199">
        <v>0</v>
      </c>
      <c r="M2373" s="199" t="s">
        <v>1033</v>
      </c>
      <c r="N2373" s="158" t="s">
        <v>25</v>
      </c>
      <c r="O2373" s="199"/>
    </row>
    <row r="2374" spans="1:15" ht="15" customHeight="1">
      <c r="A2374" s="199"/>
      <c r="B2374" s="199" t="s">
        <v>1917</v>
      </c>
      <c r="C2374" s="158" t="s">
        <v>49</v>
      </c>
      <c r="D2374" s="158" t="s">
        <v>20</v>
      </c>
      <c r="E2374" s="199" t="s">
        <v>2026</v>
      </c>
      <c r="F2374" s="199">
        <v>140</v>
      </c>
      <c r="G2374" s="199">
        <v>140</v>
      </c>
      <c r="H2374" s="199">
        <v>1</v>
      </c>
      <c r="I2374" s="199" t="s">
        <v>362</v>
      </c>
      <c r="J2374" s="199" t="s">
        <v>363</v>
      </c>
      <c r="K2374" s="199" t="s">
        <v>858</v>
      </c>
      <c r="L2374" s="199">
        <v>0</v>
      </c>
      <c r="M2374" s="199" t="s">
        <v>1057</v>
      </c>
      <c r="N2374" s="158" t="s">
        <v>370</v>
      </c>
      <c r="O2374" s="199"/>
    </row>
    <row r="2375" spans="1:15" ht="15" customHeight="1">
      <c r="A2375" s="199"/>
      <c r="B2375" s="199" t="s">
        <v>1918</v>
      </c>
      <c r="C2375" s="158" t="s">
        <v>50</v>
      </c>
      <c r="D2375" s="158" t="s">
        <v>20</v>
      </c>
      <c r="E2375" s="199" t="s">
        <v>2025</v>
      </c>
      <c r="F2375" s="199">
        <v>315</v>
      </c>
      <c r="G2375" s="199">
        <v>315</v>
      </c>
      <c r="H2375" s="199">
        <v>1</v>
      </c>
      <c r="I2375" s="199" t="s">
        <v>362</v>
      </c>
      <c r="J2375" s="199" t="s">
        <v>363</v>
      </c>
      <c r="K2375" s="199" t="s">
        <v>825</v>
      </c>
      <c r="L2375" s="199">
        <v>0</v>
      </c>
      <c r="M2375" s="199"/>
      <c r="N2375" s="158" t="s">
        <v>113</v>
      </c>
      <c r="O2375" s="199"/>
    </row>
    <row r="2376" spans="1:15" ht="15" customHeight="1">
      <c r="A2376" s="199"/>
      <c r="B2376" s="199" t="s">
        <v>1919</v>
      </c>
      <c r="C2376" s="158" t="s">
        <v>49</v>
      </c>
      <c r="D2376" s="158" t="s">
        <v>10</v>
      </c>
      <c r="E2376" s="199" t="s">
        <v>2025</v>
      </c>
      <c r="F2376" s="199">
        <v>575</v>
      </c>
      <c r="G2376" s="199">
        <v>575</v>
      </c>
      <c r="H2376" s="199">
        <v>1</v>
      </c>
      <c r="I2376" s="199" t="s">
        <v>362</v>
      </c>
      <c r="J2376" s="199" t="s">
        <v>363</v>
      </c>
      <c r="K2376" s="199" t="s">
        <v>2096</v>
      </c>
      <c r="L2376" s="199">
        <v>0</v>
      </c>
      <c r="M2376" s="199" t="s">
        <v>2042</v>
      </c>
      <c r="N2376" s="158" t="s">
        <v>13</v>
      </c>
      <c r="O2376" s="199"/>
    </row>
    <row r="2377" spans="1:15" ht="15" customHeight="1">
      <c r="A2377" s="199"/>
      <c r="B2377" s="199" t="s">
        <v>1920</v>
      </c>
      <c r="C2377" s="158" t="s">
        <v>22</v>
      </c>
      <c r="D2377" s="158" t="s">
        <v>20</v>
      </c>
      <c r="E2377" s="199" t="s">
        <v>2026</v>
      </c>
      <c r="F2377" s="199">
        <v>450</v>
      </c>
      <c r="G2377" s="199">
        <v>450</v>
      </c>
      <c r="H2377" s="199">
        <v>1</v>
      </c>
      <c r="I2377" s="199" t="s">
        <v>362</v>
      </c>
      <c r="J2377" s="199" t="s">
        <v>363</v>
      </c>
      <c r="K2377" s="199">
        <v>40</v>
      </c>
      <c r="L2377" s="199">
        <v>0</v>
      </c>
      <c r="M2377" s="199" t="s">
        <v>2088</v>
      </c>
      <c r="N2377" s="158" t="s">
        <v>149</v>
      </c>
      <c r="O2377" s="199"/>
    </row>
    <row r="2378" spans="1:15" ht="15" customHeight="1">
      <c r="A2378" s="199"/>
      <c r="B2378" s="199" t="s">
        <v>1921</v>
      </c>
      <c r="C2378" s="158" t="s">
        <v>22</v>
      </c>
      <c r="D2378" s="158" t="s">
        <v>20</v>
      </c>
      <c r="E2378" s="199" t="s">
        <v>2026</v>
      </c>
      <c r="F2378" s="199">
        <v>445</v>
      </c>
      <c r="G2378" s="199">
        <v>445</v>
      </c>
      <c r="H2378" s="199">
        <v>1</v>
      </c>
      <c r="I2378" s="199" t="s">
        <v>362</v>
      </c>
      <c r="J2378" s="199" t="s">
        <v>363</v>
      </c>
      <c r="K2378" s="199">
        <v>44</v>
      </c>
      <c r="L2378" s="199">
        <v>0</v>
      </c>
      <c r="M2378" s="199" t="s">
        <v>2088</v>
      </c>
      <c r="N2378" s="158" t="s">
        <v>196</v>
      </c>
      <c r="O2378" s="199"/>
    </row>
    <row r="2379" spans="1:15" ht="15" customHeight="1">
      <c r="A2379" s="199"/>
      <c r="B2379" s="199" t="s">
        <v>1922</v>
      </c>
      <c r="C2379" s="158" t="s">
        <v>22</v>
      </c>
      <c r="D2379" s="158" t="s">
        <v>10</v>
      </c>
      <c r="E2379" s="199" t="s">
        <v>2027</v>
      </c>
      <c r="F2379" s="199">
        <v>265</v>
      </c>
      <c r="G2379" s="199">
        <v>265</v>
      </c>
      <c r="H2379" s="199">
        <v>1</v>
      </c>
      <c r="I2379" s="199" t="s">
        <v>362</v>
      </c>
      <c r="J2379" s="199" t="s">
        <v>363</v>
      </c>
      <c r="K2379" s="199" t="s">
        <v>828</v>
      </c>
      <c r="L2379" s="199">
        <v>0</v>
      </c>
      <c r="M2379" s="199" t="s">
        <v>1057</v>
      </c>
      <c r="N2379" s="158" t="s">
        <v>25</v>
      </c>
      <c r="O2379" s="199"/>
    </row>
    <row r="2380" spans="1:15" ht="15" customHeight="1">
      <c r="A2380" s="199"/>
      <c r="B2380" s="199" t="s">
        <v>1923</v>
      </c>
      <c r="C2380" s="158" t="s">
        <v>49</v>
      </c>
      <c r="D2380" s="158" t="s">
        <v>10</v>
      </c>
      <c r="E2380" s="199" t="s">
        <v>2026</v>
      </c>
      <c r="F2380" s="199">
        <v>195</v>
      </c>
      <c r="G2380" s="199">
        <v>195</v>
      </c>
      <c r="H2380" s="199">
        <v>1</v>
      </c>
      <c r="I2380" s="199" t="s">
        <v>362</v>
      </c>
      <c r="J2380" s="199" t="s">
        <v>363</v>
      </c>
      <c r="K2380" s="199" t="s">
        <v>828</v>
      </c>
      <c r="L2380" s="199">
        <v>0</v>
      </c>
      <c r="M2380" s="199" t="s">
        <v>1057</v>
      </c>
      <c r="N2380" s="158" t="s">
        <v>25</v>
      </c>
      <c r="O2380" s="199"/>
    </row>
    <row r="2381" spans="1:15" ht="15" customHeight="1">
      <c r="A2381" s="199"/>
      <c r="B2381" s="199" t="s">
        <v>1924</v>
      </c>
      <c r="C2381" s="158" t="s">
        <v>22</v>
      </c>
      <c r="D2381" s="158" t="s">
        <v>20</v>
      </c>
      <c r="E2381" s="199" t="s">
        <v>2027</v>
      </c>
      <c r="F2381" s="199">
        <v>710</v>
      </c>
      <c r="G2381" s="199">
        <v>710</v>
      </c>
      <c r="H2381" s="199">
        <v>1</v>
      </c>
      <c r="I2381" s="199" t="s">
        <v>362</v>
      </c>
      <c r="J2381" s="199" t="s">
        <v>363</v>
      </c>
      <c r="K2381" s="199">
        <v>36</v>
      </c>
      <c r="L2381" s="199">
        <v>0</v>
      </c>
      <c r="M2381" s="199" t="s">
        <v>2092</v>
      </c>
      <c r="N2381" s="158" t="s">
        <v>25</v>
      </c>
      <c r="O2381" s="199"/>
    </row>
    <row r="2382" spans="1:15" ht="15" customHeight="1">
      <c r="A2382" s="199"/>
      <c r="B2382" s="199" t="s">
        <v>1925</v>
      </c>
      <c r="C2382" s="158" t="s">
        <v>22</v>
      </c>
      <c r="D2382" s="158" t="s">
        <v>20</v>
      </c>
      <c r="E2382" s="199" t="s">
        <v>2027</v>
      </c>
      <c r="F2382" s="199">
        <v>525</v>
      </c>
      <c r="G2382" s="199">
        <v>525</v>
      </c>
      <c r="H2382" s="199">
        <v>1</v>
      </c>
      <c r="I2382" s="199" t="s">
        <v>362</v>
      </c>
      <c r="J2382" s="199" t="s">
        <v>363</v>
      </c>
      <c r="K2382" s="199">
        <v>34</v>
      </c>
      <c r="L2382" s="199">
        <v>0</v>
      </c>
      <c r="M2382" s="199" t="s">
        <v>1033</v>
      </c>
      <c r="N2382" s="158" t="s">
        <v>25</v>
      </c>
      <c r="O2382" s="199"/>
    </row>
    <row r="2383" spans="1:15" ht="15" customHeight="1">
      <c r="A2383" s="199"/>
      <c r="B2383" s="199" t="s">
        <v>1926</v>
      </c>
      <c r="C2383" s="158" t="s">
        <v>49</v>
      </c>
      <c r="D2383" s="158" t="s">
        <v>20</v>
      </c>
      <c r="E2383" s="199" t="s">
        <v>2025</v>
      </c>
      <c r="F2383" s="199">
        <v>370</v>
      </c>
      <c r="G2383" s="199">
        <v>370</v>
      </c>
      <c r="H2383" s="199">
        <v>1</v>
      </c>
      <c r="I2383" s="199" t="s">
        <v>362</v>
      </c>
      <c r="J2383" s="199" t="s">
        <v>363</v>
      </c>
      <c r="K2383" s="199" t="s">
        <v>821</v>
      </c>
      <c r="L2383" s="199">
        <v>0</v>
      </c>
      <c r="M2383" s="199" t="s">
        <v>1059</v>
      </c>
      <c r="N2383" s="158" t="s">
        <v>192</v>
      </c>
      <c r="O2383" s="199"/>
    </row>
    <row r="2384" spans="1:15" ht="15" customHeight="1">
      <c r="A2384" s="199"/>
      <c r="B2384" s="199" t="s">
        <v>1927</v>
      </c>
      <c r="C2384" s="158" t="s">
        <v>49</v>
      </c>
      <c r="D2384" s="158" t="s">
        <v>20</v>
      </c>
      <c r="E2384" s="199" t="s">
        <v>2025</v>
      </c>
      <c r="F2384" s="199">
        <v>585</v>
      </c>
      <c r="G2384" s="199">
        <v>585</v>
      </c>
      <c r="H2384" s="199">
        <v>1</v>
      </c>
      <c r="I2384" s="199" t="s">
        <v>362</v>
      </c>
      <c r="J2384" s="199" t="s">
        <v>363</v>
      </c>
      <c r="K2384" s="199" t="s">
        <v>821</v>
      </c>
      <c r="L2384" s="199">
        <v>0</v>
      </c>
      <c r="M2384" s="199" t="s">
        <v>2042</v>
      </c>
      <c r="N2384" s="158" t="s">
        <v>366</v>
      </c>
      <c r="O2384" s="199"/>
    </row>
    <row r="2385" spans="1:15" ht="15" customHeight="1">
      <c r="A2385" s="199"/>
      <c r="B2385" s="199" t="s">
        <v>1928</v>
      </c>
      <c r="C2385" s="158" t="s">
        <v>109</v>
      </c>
      <c r="D2385" s="158" t="s">
        <v>20</v>
      </c>
      <c r="E2385" s="199" t="s">
        <v>2027</v>
      </c>
      <c r="F2385" s="199">
        <v>735</v>
      </c>
      <c r="G2385" s="199">
        <v>735</v>
      </c>
      <c r="H2385" s="199">
        <v>1</v>
      </c>
      <c r="I2385" s="199" t="s">
        <v>362</v>
      </c>
      <c r="J2385" s="199" t="s">
        <v>363</v>
      </c>
      <c r="K2385" s="199">
        <v>38</v>
      </c>
      <c r="L2385" s="199">
        <v>0</v>
      </c>
      <c r="M2385" s="199" t="s">
        <v>1033</v>
      </c>
      <c r="N2385" s="158" t="s">
        <v>25</v>
      </c>
      <c r="O2385" s="199"/>
    </row>
    <row r="2386" spans="1:15" ht="15" customHeight="1">
      <c r="A2386" s="199"/>
      <c r="B2386" s="199" t="s">
        <v>1929</v>
      </c>
      <c r="C2386" s="158" t="s">
        <v>22</v>
      </c>
      <c r="D2386" s="158" t="s">
        <v>10</v>
      </c>
      <c r="E2386" s="199" t="s">
        <v>2027</v>
      </c>
      <c r="F2386" s="199">
        <v>470</v>
      </c>
      <c r="G2386" s="199">
        <v>470</v>
      </c>
      <c r="H2386" s="199">
        <v>1</v>
      </c>
      <c r="I2386" s="199" t="s">
        <v>362</v>
      </c>
      <c r="J2386" s="199" t="s">
        <v>363</v>
      </c>
      <c r="K2386" s="199">
        <v>23</v>
      </c>
      <c r="L2386" s="199">
        <v>0</v>
      </c>
      <c r="M2386" s="199" t="s">
        <v>1061</v>
      </c>
      <c r="N2386" s="158" t="s">
        <v>25</v>
      </c>
      <c r="O2386" s="199"/>
    </row>
    <row r="2387" spans="1:15" ht="15" customHeight="1">
      <c r="A2387" s="199"/>
      <c r="B2387" s="199" t="s">
        <v>1930</v>
      </c>
      <c r="C2387" s="158" t="s">
        <v>22</v>
      </c>
      <c r="D2387" s="158" t="s">
        <v>10</v>
      </c>
      <c r="E2387" s="199" t="s">
        <v>2027</v>
      </c>
      <c r="F2387" s="199">
        <v>735</v>
      </c>
      <c r="G2387" s="199">
        <v>735</v>
      </c>
      <c r="H2387" s="199">
        <v>1</v>
      </c>
      <c r="I2387" s="199" t="s">
        <v>362</v>
      </c>
      <c r="J2387" s="199" t="s">
        <v>363</v>
      </c>
      <c r="K2387" s="199">
        <v>27</v>
      </c>
      <c r="L2387" s="199">
        <v>0</v>
      </c>
      <c r="M2387" s="199" t="s">
        <v>1061</v>
      </c>
      <c r="N2387" s="158" t="s">
        <v>25</v>
      </c>
      <c r="O2387" s="199"/>
    </row>
    <row r="2388" spans="1:15" ht="15" customHeight="1">
      <c r="A2388" s="199"/>
      <c r="B2388" s="199" t="s">
        <v>1931</v>
      </c>
      <c r="C2388" s="158" t="s">
        <v>64</v>
      </c>
      <c r="D2388" s="158" t="s">
        <v>20</v>
      </c>
      <c r="E2388" s="199" t="s">
        <v>2025</v>
      </c>
      <c r="F2388" s="199">
        <v>640</v>
      </c>
      <c r="G2388" s="199">
        <v>640</v>
      </c>
      <c r="H2388" s="199">
        <v>1</v>
      </c>
      <c r="I2388" s="199" t="s">
        <v>362</v>
      </c>
      <c r="J2388" s="199" t="s">
        <v>363</v>
      </c>
      <c r="K2388" s="199" t="s">
        <v>821</v>
      </c>
      <c r="L2388" s="199">
        <v>0</v>
      </c>
      <c r="M2388" s="199" t="s">
        <v>2101</v>
      </c>
      <c r="N2388" s="158" t="s">
        <v>25</v>
      </c>
      <c r="O2388" s="199"/>
    </row>
    <row r="2389" spans="1:15" ht="15" customHeight="1">
      <c r="A2389" s="199"/>
      <c r="B2389" s="199" t="s">
        <v>1932</v>
      </c>
      <c r="C2389" s="158" t="s">
        <v>62</v>
      </c>
      <c r="D2389" s="158" t="s">
        <v>10</v>
      </c>
      <c r="E2389" s="199" t="s">
        <v>2025</v>
      </c>
      <c r="F2389" s="199">
        <v>680</v>
      </c>
      <c r="G2389" s="199">
        <v>680</v>
      </c>
      <c r="H2389" s="199">
        <v>1</v>
      </c>
      <c r="I2389" s="199" t="s">
        <v>362</v>
      </c>
      <c r="J2389" s="199" t="s">
        <v>363</v>
      </c>
      <c r="K2389" s="199" t="s">
        <v>825</v>
      </c>
      <c r="L2389" s="199">
        <v>0</v>
      </c>
      <c r="M2389" s="199" t="s">
        <v>2092</v>
      </c>
      <c r="N2389" s="158" t="s">
        <v>36</v>
      </c>
      <c r="O2389" s="199"/>
    </row>
    <row r="2390" spans="1:15" ht="15" customHeight="1">
      <c r="A2390" s="199"/>
      <c r="B2390" s="199" t="s">
        <v>1933</v>
      </c>
      <c r="C2390" s="158" t="s">
        <v>49</v>
      </c>
      <c r="D2390" s="158" t="s">
        <v>10</v>
      </c>
      <c r="E2390" s="199" t="s">
        <v>2025</v>
      </c>
      <c r="F2390" s="199">
        <v>755</v>
      </c>
      <c r="G2390" s="199">
        <v>755</v>
      </c>
      <c r="H2390" s="199">
        <v>1</v>
      </c>
      <c r="I2390" s="199" t="s">
        <v>362</v>
      </c>
      <c r="J2390" s="199" t="s">
        <v>363</v>
      </c>
      <c r="K2390" s="199" t="s">
        <v>828</v>
      </c>
      <c r="L2390" s="199">
        <v>0</v>
      </c>
      <c r="M2390" s="199" t="s">
        <v>1061</v>
      </c>
      <c r="N2390" s="158" t="s">
        <v>37</v>
      </c>
      <c r="O2390" s="199"/>
    </row>
    <row r="2391" spans="1:15" ht="15" customHeight="1">
      <c r="A2391" s="199"/>
      <c r="B2391" s="199" t="s">
        <v>1934</v>
      </c>
      <c r="C2391" s="158" t="s">
        <v>49</v>
      </c>
      <c r="D2391" s="158" t="s">
        <v>20</v>
      </c>
      <c r="E2391" s="199" t="s">
        <v>2025</v>
      </c>
      <c r="F2391" s="199">
        <v>755</v>
      </c>
      <c r="G2391" s="199">
        <v>755</v>
      </c>
      <c r="H2391" s="199">
        <v>1</v>
      </c>
      <c r="I2391" s="199" t="s">
        <v>362</v>
      </c>
      <c r="J2391" s="199" t="s">
        <v>363</v>
      </c>
      <c r="K2391" s="199" t="s">
        <v>828</v>
      </c>
      <c r="L2391" s="199">
        <v>0</v>
      </c>
      <c r="M2391" s="199" t="s">
        <v>2095</v>
      </c>
      <c r="N2391" s="158" t="s">
        <v>113</v>
      </c>
      <c r="O2391" s="199"/>
    </row>
    <row r="2392" spans="1:15" ht="15" customHeight="1">
      <c r="A2392" s="199"/>
      <c r="B2392" s="199" t="s">
        <v>1935</v>
      </c>
      <c r="C2392" s="158" t="s">
        <v>50</v>
      </c>
      <c r="D2392" s="158" t="s">
        <v>20</v>
      </c>
      <c r="E2392" s="199" t="s">
        <v>2027</v>
      </c>
      <c r="F2392" s="199">
        <v>350</v>
      </c>
      <c r="G2392" s="199">
        <v>350</v>
      </c>
      <c r="H2392" s="199">
        <v>1</v>
      </c>
      <c r="I2392" s="199" t="s">
        <v>362</v>
      </c>
      <c r="J2392" s="199" t="s">
        <v>363</v>
      </c>
      <c r="K2392" s="199">
        <v>48</v>
      </c>
      <c r="L2392" s="199">
        <v>0</v>
      </c>
      <c r="M2392" s="199" t="s">
        <v>1033</v>
      </c>
      <c r="N2392" s="158" t="s">
        <v>36</v>
      </c>
      <c r="O2392" s="199"/>
    </row>
    <row r="2393" spans="1:15" ht="15" customHeight="1">
      <c r="A2393" s="199"/>
      <c r="B2393" s="199" t="s">
        <v>1936</v>
      </c>
      <c r="C2393" s="158" t="s">
        <v>22</v>
      </c>
      <c r="D2393" s="158" t="s">
        <v>20</v>
      </c>
      <c r="E2393" s="199" t="s">
        <v>2027</v>
      </c>
      <c r="F2393" s="199">
        <v>460</v>
      </c>
      <c r="G2393" s="199">
        <v>460</v>
      </c>
      <c r="H2393" s="199">
        <v>1</v>
      </c>
      <c r="I2393" s="199" t="s">
        <v>362</v>
      </c>
      <c r="J2393" s="199" t="s">
        <v>363</v>
      </c>
      <c r="K2393" s="199">
        <v>44</v>
      </c>
      <c r="L2393" s="199">
        <v>0</v>
      </c>
      <c r="M2393" s="199" t="s">
        <v>2092</v>
      </c>
      <c r="N2393" s="158" t="s">
        <v>25</v>
      </c>
      <c r="O2393" s="199"/>
    </row>
    <row r="2394" spans="1:15" ht="15" customHeight="1">
      <c r="A2394" s="199"/>
      <c r="B2394" s="199" t="s">
        <v>1937</v>
      </c>
      <c r="C2394" s="158" t="s">
        <v>22</v>
      </c>
      <c r="D2394" s="158" t="s">
        <v>20</v>
      </c>
      <c r="E2394" s="199" t="s">
        <v>2027</v>
      </c>
      <c r="F2394" s="199">
        <v>395</v>
      </c>
      <c r="G2394" s="199">
        <v>395</v>
      </c>
      <c r="H2394" s="199">
        <v>1</v>
      </c>
      <c r="I2394" s="199" t="s">
        <v>362</v>
      </c>
      <c r="J2394" s="199" t="s">
        <v>363</v>
      </c>
      <c r="K2394" s="199">
        <v>34</v>
      </c>
      <c r="L2394" s="199">
        <v>0</v>
      </c>
      <c r="M2394" s="199" t="s">
        <v>2088</v>
      </c>
      <c r="N2394" s="158" t="s">
        <v>149</v>
      </c>
      <c r="O2394" s="199"/>
    </row>
    <row r="2395" spans="1:15" ht="15" customHeight="1">
      <c r="A2395" s="199"/>
      <c r="B2395" s="199" t="s">
        <v>1938</v>
      </c>
      <c r="C2395" s="158" t="s">
        <v>62</v>
      </c>
      <c r="D2395" s="158" t="s">
        <v>20</v>
      </c>
      <c r="E2395" s="199" t="s">
        <v>2025</v>
      </c>
      <c r="F2395" s="199">
        <v>900</v>
      </c>
      <c r="G2395" s="199">
        <v>900</v>
      </c>
      <c r="H2395" s="199">
        <v>1</v>
      </c>
      <c r="I2395" s="199" t="s">
        <v>362</v>
      </c>
      <c r="J2395" s="199" t="s">
        <v>363</v>
      </c>
      <c r="K2395" s="199" t="s">
        <v>810</v>
      </c>
      <c r="L2395" s="199">
        <v>0</v>
      </c>
      <c r="M2395" s="199" t="s">
        <v>2092</v>
      </c>
      <c r="N2395" s="158" t="s">
        <v>36</v>
      </c>
      <c r="O2395" s="199"/>
    </row>
    <row r="2396" spans="1:15" ht="15" customHeight="1">
      <c r="A2396" s="199"/>
      <c r="B2396" s="199" t="s">
        <v>1939</v>
      </c>
      <c r="C2396" s="158" t="s">
        <v>49</v>
      </c>
      <c r="D2396" s="158" t="s">
        <v>20</v>
      </c>
      <c r="E2396" s="199" t="s">
        <v>2025</v>
      </c>
      <c r="F2396" s="199">
        <v>360</v>
      </c>
      <c r="G2396" s="199">
        <v>360</v>
      </c>
      <c r="H2396" s="199">
        <v>1</v>
      </c>
      <c r="I2396" s="199" t="s">
        <v>362</v>
      </c>
      <c r="J2396" s="199" t="s">
        <v>363</v>
      </c>
      <c r="K2396" s="199" t="s">
        <v>821</v>
      </c>
      <c r="L2396" s="199">
        <v>0</v>
      </c>
      <c r="M2396" s="199" t="s">
        <v>1059</v>
      </c>
      <c r="N2396" s="158" t="s">
        <v>113</v>
      </c>
      <c r="O2396" s="199"/>
    </row>
    <row r="2397" spans="1:15" ht="15" customHeight="1">
      <c r="A2397" s="199"/>
      <c r="B2397" s="199" t="s">
        <v>1940</v>
      </c>
      <c r="C2397" s="158" t="s">
        <v>22</v>
      </c>
      <c r="D2397" s="158" t="s">
        <v>20</v>
      </c>
      <c r="E2397" s="199" t="s">
        <v>2027</v>
      </c>
      <c r="F2397" s="199">
        <v>420</v>
      </c>
      <c r="G2397" s="199">
        <v>420</v>
      </c>
      <c r="H2397" s="199">
        <v>1</v>
      </c>
      <c r="I2397" s="199" t="s">
        <v>362</v>
      </c>
      <c r="J2397" s="199" t="s">
        <v>363</v>
      </c>
      <c r="K2397" s="199">
        <v>38</v>
      </c>
      <c r="L2397" s="199">
        <v>0</v>
      </c>
      <c r="M2397" s="199" t="s">
        <v>1061</v>
      </c>
      <c r="N2397" s="158" t="s">
        <v>36</v>
      </c>
      <c r="O2397" s="199"/>
    </row>
    <row r="2398" spans="1:15" ht="15" customHeight="1">
      <c r="A2398" s="199"/>
      <c r="B2398" s="199" t="s">
        <v>1941</v>
      </c>
      <c r="C2398" s="158" t="s">
        <v>49</v>
      </c>
      <c r="D2398" s="158" t="s">
        <v>20</v>
      </c>
      <c r="E2398" s="199" t="s">
        <v>2025</v>
      </c>
      <c r="F2398" s="199">
        <v>740</v>
      </c>
      <c r="G2398" s="199">
        <v>740</v>
      </c>
      <c r="H2398" s="199">
        <v>1</v>
      </c>
      <c r="I2398" s="199" t="s">
        <v>362</v>
      </c>
      <c r="J2398" s="199" t="s">
        <v>363</v>
      </c>
      <c r="K2398" s="199" t="s">
        <v>828</v>
      </c>
      <c r="L2398" s="199">
        <v>0</v>
      </c>
      <c r="M2398" s="199" t="s">
        <v>1052</v>
      </c>
      <c r="N2398" s="158" t="s">
        <v>36</v>
      </c>
      <c r="O2398" s="199"/>
    </row>
    <row r="2399" spans="1:15" ht="15" customHeight="1">
      <c r="A2399" s="199"/>
      <c r="B2399" s="199" t="s">
        <v>1942</v>
      </c>
      <c r="C2399" s="158" t="s">
        <v>22</v>
      </c>
      <c r="D2399" s="158" t="s">
        <v>20</v>
      </c>
      <c r="E2399" s="199" t="s">
        <v>2026</v>
      </c>
      <c r="F2399" s="199">
        <v>500</v>
      </c>
      <c r="G2399" s="199">
        <v>500</v>
      </c>
      <c r="H2399" s="199">
        <v>1</v>
      </c>
      <c r="I2399" s="199" t="s">
        <v>362</v>
      </c>
      <c r="J2399" s="199" t="s">
        <v>363</v>
      </c>
      <c r="K2399" s="199">
        <v>48</v>
      </c>
      <c r="L2399" s="199">
        <v>0</v>
      </c>
      <c r="M2399" s="199" t="s">
        <v>2092</v>
      </c>
      <c r="N2399" s="158" t="s">
        <v>25</v>
      </c>
      <c r="O2399" s="199"/>
    </row>
    <row r="2400" spans="1:15" ht="15" customHeight="1">
      <c r="A2400" s="199"/>
      <c r="B2400" s="199" t="s">
        <v>1943</v>
      </c>
      <c r="C2400" s="158" t="s">
        <v>22</v>
      </c>
      <c r="D2400" s="158" t="s">
        <v>10</v>
      </c>
      <c r="E2400" s="199" t="s">
        <v>2026</v>
      </c>
      <c r="F2400" s="199">
        <v>850</v>
      </c>
      <c r="G2400" s="199">
        <v>850</v>
      </c>
      <c r="H2400" s="199">
        <v>1</v>
      </c>
      <c r="I2400" s="199" t="s">
        <v>362</v>
      </c>
      <c r="J2400" s="199" t="s">
        <v>363</v>
      </c>
      <c r="K2400" s="199" t="s">
        <v>821</v>
      </c>
      <c r="L2400" s="199">
        <v>0</v>
      </c>
      <c r="M2400" s="199" t="s">
        <v>1033</v>
      </c>
      <c r="N2400" s="158" t="s">
        <v>25</v>
      </c>
      <c r="O2400" s="199"/>
    </row>
    <row r="2401" spans="1:15" ht="15" customHeight="1">
      <c r="A2401" s="199"/>
      <c r="B2401" s="199" t="s">
        <v>1944</v>
      </c>
      <c r="C2401" s="158" t="s">
        <v>22</v>
      </c>
      <c r="D2401" s="158" t="s">
        <v>10</v>
      </c>
      <c r="E2401" s="199" t="s">
        <v>2026</v>
      </c>
      <c r="F2401" s="199">
        <v>865</v>
      </c>
      <c r="G2401" s="199">
        <v>865</v>
      </c>
      <c r="H2401" s="199">
        <v>1</v>
      </c>
      <c r="I2401" s="199" t="s">
        <v>362</v>
      </c>
      <c r="J2401" s="199" t="s">
        <v>363</v>
      </c>
      <c r="K2401" s="199" t="s">
        <v>821</v>
      </c>
      <c r="L2401" s="199">
        <v>0</v>
      </c>
      <c r="M2401" s="199" t="s">
        <v>2092</v>
      </c>
      <c r="N2401" s="158" t="s">
        <v>25</v>
      </c>
      <c r="O2401" s="199"/>
    </row>
    <row r="2402" spans="1:15" ht="15" customHeight="1">
      <c r="A2402" s="199"/>
      <c r="B2402" s="199" t="s">
        <v>1945</v>
      </c>
      <c r="C2402" s="158" t="s">
        <v>22</v>
      </c>
      <c r="D2402" s="158" t="s">
        <v>10</v>
      </c>
      <c r="E2402" s="199" t="s">
        <v>2026</v>
      </c>
      <c r="F2402" s="199">
        <v>315</v>
      </c>
      <c r="G2402" s="199">
        <v>315</v>
      </c>
      <c r="H2402" s="199">
        <v>1</v>
      </c>
      <c r="I2402" s="199" t="s">
        <v>362</v>
      </c>
      <c r="J2402" s="199" t="s">
        <v>363</v>
      </c>
      <c r="K2402" s="199" t="s">
        <v>821</v>
      </c>
      <c r="L2402" s="199">
        <v>0</v>
      </c>
      <c r="M2402" s="199" t="s">
        <v>1057</v>
      </c>
      <c r="N2402" s="158" t="s">
        <v>25</v>
      </c>
      <c r="O2402" s="199"/>
    </row>
    <row r="2403" spans="1:15" ht="15" customHeight="1">
      <c r="A2403" s="199"/>
      <c r="B2403" s="199" t="s">
        <v>1946</v>
      </c>
      <c r="C2403" s="158" t="s">
        <v>22</v>
      </c>
      <c r="D2403" s="158" t="s">
        <v>10</v>
      </c>
      <c r="E2403" s="199" t="s">
        <v>2025</v>
      </c>
      <c r="F2403" s="199">
        <v>635</v>
      </c>
      <c r="G2403" s="199">
        <v>635</v>
      </c>
      <c r="H2403" s="199">
        <v>1</v>
      </c>
      <c r="I2403" s="199" t="s">
        <v>362</v>
      </c>
      <c r="J2403" s="199" t="s">
        <v>363</v>
      </c>
      <c r="K2403" s="199" t="s">
        <v>821</v>
      </c>
      <c r="L2403" s="199">
        <v>0</v>
      </c>
      <c r="M2403" s="199" t="s">
        <v>2092</v>
      </c>
      <c r="N2403" s="158" t="s">
        <v>36</v>
      </c>
      <c r="O2403" s="199"/>
    </row>
    <row r="2404" spans="1:15" ht="15" customHeight="1">
      <c r="A2404" s="199"/>
      <c r="B2404" s="199" t="s">
        <v>1947</v>
      </c>
      <c r="C2404" s="158" t="s">
        <v>49</v>
      </c>
      <c r="D2404" s="158" t="s">
        <v>10</v>
      </c>
      <c r="E2404" s="199" t="s">
        <v>2025</v>
      </c>
      <c r="F2404" s="199">
        <v>580</v>
      </c>
      <c r="G2404" s="199">
        <v>580</v>
      </c>
      <c r="H2404" s="199">
        <v>1</v>
      </c>
      <c r="I2404" s="199" t="s">
        <v>362</v>
      </c>
      <c r="J2404" s="199" t="s">
        <v>363</v>
      </c>
      <c r="K2404" s="199" t="s">
        <v>948</v>
      </c>
      <c r="L2404" s="199">
        <v>0</v>
      </c>
      <c r="M2404" s="199" t="s">
        <v>2101</v>
      </c>
      <c r="N2404" s="158" t="s">
        <v>364</v>
      </c>
      <c r="O2404" s="199"/>
    </row>
    <row r="2405" spans="1:15" ht="15" customHeight="1">
      <c r="A2405" s="199"/>
      <c r="B2405" s="199" t="s">
        <v>1948</v>
      </c>
      <c r="C2405" s="158" t="s">
        <v>49</v>
      </c>
      <c r="D2405" s="158" t="s">
        <v>10</v>
      </c>
      <c r="E2405" s="199" t="s">
        <v>2025</v>
      </c>
      <c r="F2405" s="199">
        <v>375</v>
      </c>
      <c r="G2405" s="199">
        <v>375</v>
      </c>
      <c r="H2405" s="199">
        <v>1</v>
      </c>
      <c r="I2405" s="199" t="s">
        <v>362</v>
      </c>
      <c r="J2405" s="199" t="s">
        <v>363</v>
      </c>
      <c r="K2405" s="199" t="s">
        <v>825</v>
      </c>
      <c r="L2405" s="199">
        <v>0</v>
      </c>
      <c r="M2405" s="199" t="s">
        <v>1057</v>
      </c>
      <c r="N2405" s="158" t="s">
        <v>25</v>
      </c>
      <c r="O2405" s="199"/>
    </row>
    <row r="2406" spans="1:15" ht="15" customHeight="1">
      <c r="A2406" s="199"/>
      <c r="B2406" s="199" t="s">
        <v>1949</v>
      </c>
      <c r="C2406" s="158" t="s">
        <v>22</v>
      </c>
      <c r="D2406" s="158" t="s">
        <v>20</v>
      </c>
      <c r="E2406" s="199" t="s">
        <v>2026</v>
      </c>
      <c r="F2406" s="199">
        <v>525</v>
      </c>
      <c r="G2406" s="199">
        <v>525</v>
      </c>
      <c r="H2406" s="199">
        <v>1</v>
      </c>
      <c r="I2406" s="199" t="s">
        <v>362</v>
      </c>
      <c r="J2406" s="199" t="s">
        <v>363</v>
      </c>
      <c r="K2406" s="199" t="s">
        <v>821</v>
      </c>
      <c r="L2406" s="199">
        <v>0</v>
      </c>
      <c r="M2406" s="199" t="s">
        <v>2101</v>
      </c>
      <c r="N2406" s="158" t="s">
        <v>36</v>
      </c>
      <c r="O2406" s="199"/>
    </row>
    <row r="2407" spans="1:15" ht="15" customHeight="1">
      <c r="A2407" s="199"/>
      <c r="B2407" s="199" t="s">
        <v>1950</v>
      </c>
      <c r="C2407" s="158" t="s">
        <v>22</v>
      </c>
      <c r="D2407" s="158" t="s">
        <v>10</v>
      </c>
      <c r="E2407" s="199" t="s">
        <v>2027</v>
      </c>
      <c r="F2407" s="199">
        <v>625</v>
      </c>
      <c r="G2407" s="199">
        <v>625</v>
      </c>
      <c r="H2407" s="199">
        <v>1</v>
      </c>
      <c r="I2407" s="199" t="s">
        <v>362</v>
      </c>
      <c r="J2407" s="199" t="s">
        <v>363</v>
      </c>
      <c r="K2407" s="199">
        <v>28</v>
      </c>
      <c r="L2407" s="199">
        <v>0</v>
      </c>
      <c r="M2407" s="199" t="s">
        <v>1057</v>
      </c>
      <c r="N2407" s="158" t="s">
        <v>25</v>
      </c>
      <c r="O2407" s="199"/>
    </row>
    <row r="2408" spans="1:15" ht="15" customHeight="1">
      <c r="A2408" s="199"/>
      <c r="B2408" s="199" t="s">
        <v>1951</v>
      </c>
      <c r="C2408" s="158" t="s">
        <v>120</v>
      </c>
      <c r="D2408" s="158" t="s">
        <v>20</v>
      </c>
      <c r="E2408" s="199" t="s">
        <v>2027</v>
      </c>
      <c r="F2408" s="199">
        <v>145</v>
      </c>
      <c r="G2408" s="199">
        <v>145</v>
      </c>
      <c r="H2408" s="199">
        <v>1</v>
      </c>
      <c r="I2408" s="199" t="s">
        <v>362</v>
      </c>
      <c r="J2408" s="199" t="s">
        <v>363</v>
      </c>
      <c r="K2408" s="199"/>
      <c r="L2408" s="199">
        <v>0</v>
      </c>
      <c r="M2408" s="199" t="s">
        <v>1061</v>
      </c>
      <c r="N2408" s="158" t="s">
        <v>25</v>
      </c>
      <c r="O2408" s="199"/>
    </row>
    <row r="2409" spans="1:15" ht="15" customHeight="1">
      <c r="A2409" s="199"/>
      <c r="B2409" s="199" t="s">
        <v>1952</v>
      </c>
      <c r="C2409" s="158" t="s">
        <v>22</v>
      </c>
      <c r="D2409" s="158" t="s">
        <v>10</v>
      </c>
      <c r="E2409" s="199" t="s">
        <v>2027</v>
      </c>
      <c r="F2409" s="199">
        <v>410</v>
      </c>
      <c r="G2409" s="199">
        <v>410</v>
      </c>
      <c r="H2409" s="199">
        <v>1</v>
      </c>
      <c r="I2409" s="199" t="s">
        <v>362</v>
      </c>
      <c r="J2409" s="199" t="s">
        <v>363</v>
      </c>
      <c r="K2409" s="199" t="s">
        <v>959</v>
      </c>
      <c r="L2409" s="199">
        <v>0</v>
      </c>
      <c r="M2409" s="199" t="s">
        <v>1033</v>
      </c>
      <c r="N2409" s="158" t="s">
        <v>36</v>
      </c>
      <c r="O2409" s="199"/>
    </row>
    <row r="2410" spans="1:15" ht="15" customHeight="1">
      <c r="A2410" s="199"/>
      <c r="B2410" s="199" t="s">
        <v>1953</v>
      </c>
      <c r="C2410" s="158" t="s">
        <v>371</v>
      </c>
      <c r="D2410" s="158" t="s">
        <v>10</v>
      </c>
      <c r="E2410" s="199" t="s">
        <v>2025</v>
      </c>
      <c r="F2410" s="199">
        <v>50</v>
      </c>
      <c r="G2410" s="199">
        <v>50</v>
      </c>
      <c r="H2410" s="199">
        <v>1</v>
      </c>
      <c r="I2410" s="199" t="s">
        <v>362</v>
      </c>
      <c r="J2410" s="199" t="s">
        <v>363</v>
      </c>
      <c r="K2410" s="199" t="s">
        <v>828</v>
      </c>
      <c r="L2410" s="199">
        <v>0</v>
      </c>
      <c r="M2410" s="199" t="s">
        <v>1033</v>
      </c>
      <c r="N2410" s="158" t="s">
        <v>113</v>
      </c>
      <c r="O2410" s="199"/>
    </row>
    <row r="2411" spans="1:15" ht="15" customHeight="1">
      <c r="A2411" s="199"/>
      <c r="B2411" s="199" t="s">
        <v>1954</v>
      </c>
      <c r="C2411" s="158" t="s">
        <v>49</v>
      </c>
      <c r="D2411" s="158" t="s">
        <v>20</v>
      </c>
      <c r="E2411" s="199" t="s">
        <v>2025</v>
      </c>
      <c r="F2411" s="199">
        <v>220</v>
      </c>
      <c r="G2411" s="199">
        <v>220</v>
      </c>
      <c r="H2411" s="199">
        <v>1</v>
      </c>
      <c r="I2411" s="199" t="s">
        <v>362</v>
      </c>
      <c r="J2411" s="199" t="s">
        <v>363</v>
      </c>
      <c r="K2411" s="199" t="s">
        <v>821</v>
      </c>
      <c r="L2411" s="199">
        <v>0</v>
      </c>
      <c r="M2411" s="199" t="s">
        <v>1059</v>
      </c>
      <c r="N2411" s="158" t="s">
        <v>36</v>
      </c>
      <c r="O2411" s="199"/>
    </row>
    <row r="2412" spans="1:15" ht="15" customHeight="1">
      <c r="A2412" s="199"/>
      <c r="B2412" s="199" t="s">
        <v>1955</v>
      </c>
      <c r="C2412" s="158" t="s">
        <v>62</v>
      </c>
      <c r="D2412" s="158" t="s">
        <v>10</v>
      </c>
      <c r="E2412" s="199" t="s">
        <v>2025</v>
      </c>
      <c r="F2412" s="199">
        <v>1035</v>
      </c>
      <c r="G2412" s="199">
        <v>1035</v>
      </c>
      <c r="H2412" s="199">
        <v>1</v>
      </c>
      <c r="I2412" s="199" t="s">
        <v>362</v>
      </c>
      <c r="J2412" s="199" t="s">
        <v>363</v>
      </c>
      <c r="K2412" s="208"/>
      <c r="L2412" s="199">
        <v>0</v>
      </c>
      <c r="M2412" s="199" t="s">
        <v>1057</v>
      </c>
      <c r="N2412" s="158" t="s">
        <v>368</v>
      </c>
      <c r="O2412" s="199"/>
    </row>
    <row r="2413" spans="1:15" ht="15" customHeight="1">
      <c r="A2413" s="199"/>
      <c r="B2413" s="199" t="s">
        <v>1956</v>
      </c>
      <c r="C2413" s="158" t="s">
        <v>22</v>
      </c>
      <c r="D2413" s="158" t="s">
        <v>10</v>
      </c>
      <c r="E2413" s="199" t="s">
        <v>2026</v>
      </c>
      <c r="F2413" s="199">
        <v>750</v>
      </c>
      <c r="G2413" s="199">
        <v>750</v>
      </c>
      <c r="H2413" s="199">
        <v>1</v>
      </c>
      <c r="I2413" s="199" t="s">
        <v>362</v>
      </c>
      <c r="J2413" s="199" t="s">
        <v>363</v>
      </c>
      <c r="K2413" s="199">
        <v>52</v>
      </c>
      <c r="L2413" s="199">
        <v>0</v>
      </c>
      <c r="M2413" s="199" t="s">
        <v>1033</v>
      </c>
      <c r="N2413" s="158" t="s">
        <v>25</v>
      </c>
      <c r="O2413" s="199"/>
    </row>
    <row r="2414" spans="1:15" ht="15" customHeight="1">
      <c r="A2414" s="199"/>
      <c r="B2414" s="199" t="s">
        <v>1957</v>
      </c>
      <c r="C2414" s="158" t="s">
        <v>22</v>
      </c>
      <c r="D2414" s="158" t="s">
        <v>10</v>
      </c>
      <c r="E2414" s="199" t="s">
        <v>2026</v>
      </c>
      <c r="F2414" s="199">
        <v>740</v>
      </c>
      <c r="G2414" s="199">
        <v>740</v>
      </c>
      <c r="H2414" s="199">
        <v>1</v>
      </c>
      <c r="I2414" s="199" t="s">
        <v>362</v>
      </c>
      <c r="J2414" s="199" t="s">
        <v>363</v>
      </c>
      <c r="K2414" s="199">
        <v>34</v>
      </c>
      <c r="L2414" s="199">
        <v>0</v>
      </c>
      <c r="M2414" s="199" t="s">
        <v>1057</v>
      </c>
      <c r="N2414" s="158" t="s">
        <v>25</v>
      </c>
      <c r="O2414" s="199"/>
    </row>
    <row r="2415" spans="1:15" ht="15" customHeight="1">
      <c r="A2415" s="199"/>
      <c r="B2415" s="199" t="s">
        <v>1958</v>
      </c>
      <c r="C2415" s="158" t="s">
        <v>372</v>
      </c>
      <c r="D2415" s="158" t="s">
        <v>10</v>
      </c>
      <c r="E2415" s="199" t="s">
        <v>2026</v>
      </c>
      <c r="F2415" s="199">
        <v>810</v>
      </c>
      <c r="G2415" s="199">
        <v>810</v>
      </c>
      <c r="H2415" s="199">
        <v>1</v>
      </c>
      <c r="I2415" s="199" t="s">
        <v>362</v>
      </c>
      <c r="J2415" s="199" t="s">
        <v>363</v>
      </c>
      <c r="K2415" s="199" t="s">
        <v>959</v>
      </c>
      <c r="L2415" s="199">
        <v>0</v>
      </c>
      <c r="M2415" s="199" t="s">
        <v>1057</v>
      </c>
      <c r="N2415" s="158" t="s">
        <v>25</v>
      </c>
      <c r="O2415" s="199"/>
    </row>
    <row r="2416" spans="1:15" ht="15" customHeight="1">
      <c r="A2416" s="199"/>
      <c r="B2416" s="199" t="s">
        <v>1959</v>
      </c>
      <c r="C2416" s="158" t="s">
        <v>22</v>
      </c>
      <c r="D2416" s="158" t="s">
        <v>10</v>
      </c>
      <c r="E2416" s="199" t="s">
        <v>2026</v>
      </c>
      <c r="F2416" s="199">
        <v>760</v>
      </c>
      <c r="G2416" s="199">
        <v>760</v>
      </c>
      <c r="H2416" s="199">
        <v>1</v>
      </c>
      <c r="I2416" s="199" t="s">
        <v>362</v>
      </c>
      <c r="J2416" s="199" t="s">
        <v>363</v>
      </c>
      <c r="K2416" s="199">
        <v>50</v>
      </c>
      <c r="L2416" s="199">
        <v>0</v>
      </c>
      <c r="M2416" s="199" t="s">
        <v>1057</v>
      </c>
      <c r="N2416" s="158" t="s">
        <v>25</v>
      </c>
      <c r="O2416" s="199"/>
    </row>
    <row r="2417" spans="1:15" ht="15" customHeight="1">
      <c r="A2417" s="199"/>
      <c r="B2417" s="199" t="s">
        <v>1960</v>
      </c>
      <c r="C2417" s="158" t="s">
        <v>64</v>
      </c>
      <c r="D2417" s="158" t="s">
        <v>20</v>
      </c>
      <c r="E2417" s="199" t="s">
        <v>2027</v>
      </c>
      <c r="F2417" s="199">
        <v>370</v>
      </c>
      <c r="G2417" s="199">
        <v>370</v>
      </c>
      <c r="H2417" s="199">
        <v>1</v>
      </c>
      <c r="I2417" s="199" t="s">
        <v>362</v>
      </c>
      <c r="J2417" s="199" t="s">
        <v>363</v>
      </c>
      <c r="K2417" s="199">
        <v>36</v>
      </c>
      <c r="L2417" s="199">
        <v>0</v>
      </c>
      <c r="M2417" s="199" t="s">
        <v>1033</v>
      </c>
      <c r="N2417" s="158" t="s">
        <v>36</v>
      </c>
      <c r="O2417" s="199"/>
    </row>
    <row r="2418" spans="1:15" ht="15" customHeight="1">
      <c r="A2418" s="199"/>
      <c r="B2418" s="199" t="s">
        <v>1961</v>
      </c>
      <c r="C2418" s="158" t="s">
        <v>22</v>
      </c>
      <c r="D2418" s="158" t="s">
        <v>10</v>
      </c>
      <c r="E2418" s="199" t="s">
        <v>2026</v>
      </c>
      <c r="F2418" s="199">
        <v>820</v>
      </c>
      <c r="G2418" s="199">
        <v>820</v>
      </c>
      <c r="H2418" s="199">
        <v>1</v>
      </c>
      <c r="I2418" s="199" t="s">
        <v>362</v>
      </c>
      <c r="J2418" s="199" t="s">
        <v>363</v>
      </c>
      <c r="K2418" s="199">
        <v>58</v>
      </c>
      <c r="L2418" s="199">
        <v>0</v>
      </c>
      <c r="M2418" s="199" t="s">
        <v>1033</v>
      </c>
      <c r="N2418" s="158" t="s">
        <v>25</v>
      </c>
      <c r="O2418" s="199"/>
    </row>
    <row r="2419" spans="1:15" ht="15" customHeight="1">
      <c r="A2419" s="199"/>
      <c r="B2419" s="199" t="s">
        <v>1962</v>
      </c>
      <c r="C2419" s="158" t="s">
        <v>73</v>
      </c>
      <c r="D2419" s="158" t="s">
        <v>20</v>
      </c>
      <c r="E2419" s="199" t="s">
        <v>2025</v>
      </c>
      <c r="F2419" s="199">
        <v>90</v>
      </c>
      <c r="G2419" s="199">
        <v>90</v>
      </c>
      <c r="H2419" s="199">
        <v>1</v>
      </c>
      <c r="I2419" s="199" t="s">
        <v>362</v>
      </c>
      <c r="J2419" s="199" t="s">
        <v>363</v>
      </c>
      <c r="K2419" s="199">
        <v>60</v>
      </c>
      <c r="L2419" s="199">
        <v>0</v>
      </c>
      <c r="M2419" s="199" t="s">
        <v>1033</v>
      </c>
      <c r="N2419" s="158" t="s">
        <v>36</v>
      </c>
      <c r="O2419" s="199"/>
    </row>
    <row r="2420" spans="1:15" ht="15" customHeight="1">
      <c r="A2420" s="199"/>
      <c r="B2420" s="199" t="s">
        <v>1964</v>
      </c>
      <c r="C2420" s="158" t="s">
        <v>49</v>
      </c>
      <c r="D2420" s="158" t="s">
        <v>20</v>
      </c>
      <c r="E2420" s="199" t="s">
        <v>2025</v>
      </c>
      <c r="F2420" s="199">
        <v>155</v>
      </c>
      <c r="G2420" s="199">
        <v>155</v>
      </c>
      <c r="H2420" s="199">
        <v>1</v>
      </c>
      <c r="I2420" s="199" t="s">
        <v>362</v>
      </c>
      <c r="J2420" s="199" t="s">
        <v>363</v>
      </c>
      <c r="K2420" s="199" t="s">
        <v>825</v>
      </c>
      <c r="L2420" s="199">
        <v>0</v>
      </c>
      <c r="M2420" s="199" t="s">
        <v>1071</v>
      </c>
      <c r="N2420" s="158" t="s">
        <v>373</v>
      </c>
      <c r="O2420" s="199"/>
    </row>
    <row r="2421" spans="1:15" ht="15" customHeight="1">
      <c r="A2421" s="199"/>
      <c r="B2421" s="199" t="s">
        <v>1965</v>
      </c>
      <c r="C2421" s="158" t="s">
        <v>120</v>
      </c>
      <c r="D2421" s="158" t="s">
        <v>20</v>
      </c>
      <c r="E2421" s="199" t="s">
        <v>2027</v>
      </c>
      <c r="F2421" s="199">
        <v>105</v>
      </c>
      <c r="G2421" s="199">
        <v>105</v>
      </c>
      <c r="H2421" s="199">
        <v>1</v>
      </c>
      <c r="I2421" s="199" t="s">
        <v>362</v>
      </c>
      <c r="J2421" s="199" t="s">
        <v>363</v>
      </c>
      <c r="K2421" s="199"/>
      <c r="L2421" s="199">
        <v>0</v>
      </c>
      <c r="M2421" s="199" t="s">
        <v>2042</v>
      </c>
      <c r="N2421" s="158" t="s">
        <v>25</v>
      </c>
      <c r="O2421" s="199"/>
    </row>
    <row r="2422" spans="1:15" ht="15" customHeight="1">
      <c r="A2422" s="199"/>
      <c r="B2422" s="199" t="s">
        <v>1966</v>
      </c>
      <c r="C2422" s="158" t="s">
        <v>314</v>
      </c>
      <c r="D2422" s="158" t="s">
        <v>10</v>
      </c>
      <c r="E2422" s="199" t="s">
        <v>2025</v>
      </c>
      <c r="F2422" s="199">
        <v>105</v>
      </c>
      <c r="G2422" s="199">
        <v>105</v>
      </c>
      <c r="H2422" s="199">
        <v>1</v>
      </c>
      <c r="I2422" s="199" t="s">
        <v>362</v>
      </c>
      <c r="J2422" s="199" t="s">
        <v>363</v>
      </c>
      <c r="K2422" s="199" t="s">
        <v>959</v>
      </c>
      <c r="L2422" s="199">
        <v>0</v>
      </c>
      <c r="M2422" s="199" t="s">
        <v>2092</v>
      </c>
      <c r="N2422" s="158" t="s">
        <v>36</v>
      </c>
      <c r="O2422" s="199"/>
    </row>
    <row r="2423" spans="1:15" ht="15" customHeight="1">
      <c r="A2423" s="199"/>
      <c r="B2423" s="199" t="s">
        <v>1967</v>
      </c>
      <c r="C2423" s="158" t="s">
        <v>173</v>
      </c>
      <c r="D2423" s="158" t="s">
        <v>10</v>
      </c>
      <c r="E2423" s="199" t="s">
        <v>2027</v>
      </c>
      <c r="F2423" s="199">
        <v>125</v>
      </c>
      <c r="G2423" s="199">
        <v>125</v>
      </c>
      <c r="H2423" s="199">
        <v>1</v>
      </c>
      <c r="I2423" s="199" t="s">
        <v>362</v>
      </c>
      <c r="J2423" s="199" t="s">
        <v>48</v>
      </c>
      <c r="K2423" s="199" t="s">
        <v>2085</v>
      </c>
      <c r="L2423" s="199">
        <v>13</v>
      </c>
      <c r="M2423" s="199" t="s">
        <v>1057</v>
      </c>
      <c r="N2423" s="158" t="s">
        <v>25</v>
      </c>
      <c r="O2423" s="199"/>
    </row>
    <row r="2424" spans="1:15" ht="15" customHeight="1">
      <c r="A2424" s="199"/>
      <c r="B2424" s="199" t="s">
        <v>1968</v>
      </c>
      <c r="C2424" s="158" t="s">
        <v>49</v>
      </c>
      <c r="D2424" s="158" t="s">
        <v>10</v>
      </c>
      <c r="E2424" s="199" t="s">
        <v>2025</v>
      </c>
      <c r="F2424" s="199">
        <v>710</v>
      </c>
      <c r="G2424" s="199">
        <v>710</v>
      </c>
      <c r="H2424" s="199">
        <v>1</v>
      </c>
      <c r="I2424" s="199" t="s">
        <v>362</v>
      </c>
      <c r="J2424" s="199" t="s">
        <v>363</v>
      </c>
      <c r="K2424" s="199" t="s">
        <v>828</v>
      </c>
      <c r="L2424" s="199">
        <v>0</v>
      </c>
      <c r="M2424" s="199" t="s">
        <v>2092</v>
      </c>
      <c r="N2424" s="158" t="s">
        <v>374</v>
      </c>
      <c r="O2424" s="199"/>
    </row>
    <row r="2425" spans="1:15" ht="15" customHeight="1">
      <c r="A2425" s="199"/>
      <c r="B2425" s="199" t="s">
        <v>1969</v>
      </c>
      <c r="C2425" s="158" t="s">
        <v>22</v>
      </c>
      <c r="D2425" s="158" t="s">
        <v>20</v>
      </c>
      <c r="E2425" s="199" t="s">
        <v>2027</v>
      </c>
      <c r="F2425" s="199">
        <v>480</v>
      </c>
      <c r="G2425" s="199">
        <v>480</v>
      </c>
      <c r="H2425" s="199">
        <v>1</v>
      </c>
      <c r="I2425" s="199" t="s">
        <v>362</v>
      </c>
      <c r="J2425" s="199" t="s">
        <v>363</v>
      </c>
      <c r="K2425" s="199">
        <v>34</v>
      </c>
      <c r="L2425" s="199">
        <v>0</v>
      </c>
      <c r="M2425" s="199" t="s">
        <v>1033</v>
      </c>
      <c r="N2425" s="158" t="s">
        <v>25</v>
      </c>
      <c r="O2425" s="199"/>
    </row>
    <row r="2426" spans="1:15" ht="15" customHeight="1">
      <c r="A2426" s="199"/>
      <c r="B2426" s="199" t="s">
        <v>1970</v>
      </c>
      <c r="C2426" s="158" t="s">
        <v>49</v>
      </c>
      <c r="D2426" s="158" t="s">
        <v>10</v>
      </c>
      <c r="E2426" s="199" t="s">
        <v>2025</v>
      </c>
      <c r="F2426" s="199">
        <v>420</v>
      </c>
      <c r="G2426" s="199">
        <v>420</v>
      </c>
      <c r="H2426" s="199">
        <v>1</v>
      </c>
      <c r="I2426" s="199" t="s">
        <v>362</v>
      </c>
      <c r="J2426" s="199" t="s">
        <v>363</v>
      </c>
      <c r="K2426" s="199" t="s">
        <v>825</v>
      </c>
      <c r="L2426" s="199">
        <v>0</v>
      </c>
      <c r="M2426" s="199" t="s">
        <v>1057</v>
      </c>
      <c r="N2426" s="158" t="s">
        <v>368</v>
      </c>
      <c r="O2426" s="199"/>
    </row>
    <row r="2427" spans="1:15" ht="15" customHeight="1">
      <c r="A2427" s="199"/>
      <c r="B2427" s="199" t="s">
        <v>1971</v>
      </c>
      <c r="C2427" s="158" t="s">
        <v>49</v>
      </c>
      <c r="D2427" s="158" t="s">
        <v>10</v>
      </c>
      <c r="E2427" s="199" t="s">
        <v>2025</v>
      </c>
      <c r="F2427" s="199">
        <v>425</v>
      </c>
      <c r="G2427" s="199">
        <v>425</v>
      </c>
      <c r="H2427" s="199">
        <v>1</v>
      </c>
      <c r="I2427" s="199" t="s">
        <v>362</v>
      </c>
      <c r="J2427" s="199" t="s">
        <v>363</v>
      </c>
      <c r="K2427" s="199" t="s">
        <v>825</v>
      </c>
      <c r="L2427" s="199">
        <v>0</v>
      </c>
      <c r="M2427" s="199" t="s">
        <v>1057</v>
      </c>
      <c r="N2427" s="158" t="s">
        <v>368</v>
      </c>
      <c r="O2427" s="199"/>
    </row>
    <row r="2428" spans="1:15" ht="15" customHeight="1">
      <c r="A2428" s="199"/>
      <c r="B2428" s="199" t="s">
        <v>1972</v>
      </c>
      <c r="C2428" s="158" t="s">
        <v>22</v>
      </c>
      <c r="D2428" s="158" t="s">
        <v>20</v>
      </c>
      <c r="E2428" s="199" t="s">
        <v>2026</v>
      </c>
      <c r="F2428" s="199">
        <v>630</v>
      </c>
      <c r="G2428" s="199">
        <v>630</v>
      </c>
      <c r="H2428" s="199">
        <v>1</v>
      </c>
      <c r="I2428" s="199" t="s">
        <v>362</v>
      </c>
      <c r="J2428" s="199" t="s">
        <v>363</v>
      </c>
      <c r="K2428" s="199">
        <v>34</v>
      </c>
      <c r="L2428" s="199">
        <v>0</v>
      </c>
      <c r="M2428" s="199" t="s">
        <v>1033</v>
      </c>
      <c r="N2428" s="158" t="s">
        <v>36</v>
      </c>
      <c r="O2428" s="199"/>
    </row>
    <row r="2429" spans="1:15" ht="15" customHeight="1">
      <c r="A2429" s="199"/>
      <c r="B2429" s="199" t="s">
        <v>1973</v>
      </c>
      <c r="C2429" s="158" t="s">
        <v>22</v>
      </c>
      <c r="D2429" s="158" t="s">
        <v>20</v>
      </c>
      <c r="E2429" s="199" t="s">
        <v>2026</v>
      </c>
      <c r="F2429" s="199">
        <v>470</v>
      </c>
      <c r="G2429" s="199">
        <v>470</v>
      </c>
      <c r="H2429" s="199">
        <v>1</v>
      </c>
      <c r="I2429" s="199" t="s">
        <v>362</v>
      </c>
      <c r="J2429" s="199" t="s">
        <v>363</v>
      </c>
      <c r="K2429" s="199">
        <v>34</v>
      </c>
      <c r="L2429" s="199">
        <v>0</v>
      </c>
      <c r="M2429" s="199" t="s">
        <v>1033</v>
      </c>
      <c r="N2429" s="158" t="s">
        <v>25</v>
      </c>
      <c r="O2429" s="199"/>
    </row>
    <row r="2430" spans="1:15" ht="15" customHeight="1">
      <c r="A2430" s="199"/>
      <c r="B2430" s="199" t="s">
        <v>1974</v>
      </c>
      <c r="C2430" s="158" t="s">
        <v>49</v>
      </c>
      <c r="D2430" s="158" t="s">
        <v>10</v>
      </c>
      <c r="E2430" s="199" t="s">
        <v>2025</v>
      </c>
      <c r="F2430" s="199">
        <v>550</v>
      </c>
      <c r="G2430" s="199">
        <v>550</v>
      </c>
      <c r="H2430" s="199">
        <v>1</v>
      </c>
      <c r="I2430" s="199" t="s">
        <v>362</v>
      </c>
      <c r="J2430" s="199" t="s">
        <v>363</v>
      </c>
      <c r="K2430" s="199" t="s">
        <v>2102</v>
      </c>
      <c r="L2430" s="199">
        <v>0</v>
      </c>
      <c r="M2430" s="199" t="s">
        <v>2042</v>
      </c>
      <c r="N2430" s="158" t="s">
        <v>25</v>
      </c>
      <c r="O2430" s="199"/>
    </row>
    <row r="2431" spans="1:15" ht="15" customHeight="1">
      <c r="A2431" s="199"/>
      <c r="B2431" s="199" t="s">
        <v>1975</v>
      </c>
      <c r="C2431" s="158" t="s">
        <v>73</v>
      </c>
      <c r="D2431" s="158" t="s">
        <v>20</v>
      </c>
      <c r="E2431" s="199" t="s">
        <v>2025</v>
      </c>
      <c r="F2431" s="199">
        <v>110</v>
      </c>
      <c r="G2431" s="199">
        <v>110</v>
      </c>
      <c r="H2431" s="199">
        <v>1</v>
      </c>
      <c r="I2431" s="199" t="s">
        <v>362</v>
      </c>
      <c r="J2431" s="199" t="s">
        <v>363</v>
      </c>
      <c r="K2431" s="199"/>
      <c r="L2431" s="199">
        <v>0</v>
      </c>
      <c r="M2431" s="199" t="s">
        <v>2042</v>
      </c>
      <c r="N2431" s="158" t="s">
        <v>36</v>
      </c>
      <c r="O2431" s="199"/>
    </row>
    <row r="2432" spans="1:15" ht="15" customHeight="1">
      <c r="A2432" s="199"/>
      <c r="B2432" s="199" t="s">
        <v>1976</v>
      </c>
      <c r="C2432" s="158" t="s">
        <v>49</v>
      </c>
      <c r="D2432" s="158" t="s">
        <v>10</v>
      </c>
      <c r="E2432" s="199" t="s">
        <v>2025</v>
      </c>
      <c r="F2432" s="199">
        <v>785</v>
      </c>
      <c r="G2432" s="199">
        <v>785</v>
      </c>
      <c r="H2432" s="199">
        <v>1</v>
      </c>
      <c r="I2432" s="199" t="s">
        <v>362</v>
      </c>
      <c r="J2432" s="199" t="s">
        <v>363</v>
      </c>
      <c r="K2432" s="199" t="s">
        <v>2102</v>
      </c>
      <c r="L2432" s="199">
        <v>0</v>
      </c>
      <c r="M2432" s="199" t="s">
        <v>1071</v>
      </c>
      <c r="N2432" s="158" t="s">
        <v>25</v>
      </c>
      <c r="O2432" s="199"/>
    </row>
    <row r="2433" spans="1:26" ht="15" customHeight="1">
      <c r="A2433" s="199"/>
      <c r="B2433" s="199" t="s">
        <v>1977</v>
      </c>
      <c r="C2433" s="158" t="s">
        <v>22</v>
      </c>
      <c r="D2433" s="158" t="s">
        <v>20</v>
      </c>
      <c r="E2433" s="199" t="s">
        <v>2027</v>
      </c>
      <c r="F2433" s="199">
        <v>510</v>
      </c>
      <c r="G2433" s="199">
        <v>510</v>
      </c>
      <c r="H2433" s="199">
        <v>1</v>
      </c>
      <c r="I2433" s="199" t="s">
        <v>362</v>
      </c>
      <c r="J2433" s="199" t="s">
        <v>363</v>
      </c>
      <c r="K2433" s="199">
        <v>34</v>
      </c>
      <c r="L2433" s="199">
        <v>0</v>
      </c>
      <c r="M2433" s="199" t="s">
        <v>1033</v>
      </c>
      <c r="N2433" s="158" t="s">
        <v>25</v>
      </c>
      <c r="O2433" s="199"/>
    </row>
    <row r="2434" spans="1:26" ht="15" customHeight="1">
      <c r="A2434" s="199"/>
      <c r="B2434" s="199" t="s">
        <v>1978</v>
      </c>
      <c r="C2434" s="158" t="s">
        <v>58</v>
      </c>
      <c r="D2434" s="158" t="s">
        <v>20</v>
      </c>
      <c r="E2434" s="199" t="s">
        <v>2025</v>
      </c>
      <c r="F2434" s="199">
        <v>455</v>
      </c>
      <c r="G2434" s="199">
        <v>455</v>
      </c>
      <c r="H2434" s="199">
        <v>1</v>
      </c>
      <c r="I2434" s="199" t="s">
        <v>362</v>
      </c>
      <c r="J2434" s="199" t="s">
        <v>363</v>
      </c>
      <c r="K2434" s="199" t="s">
        <v>948</v>
      </c>
      <c r="L2434" s="199">
        <v>0</v>
      </c>
      <c r="M2434" s="199" t="s">
        <v>2092</v>
      </c>
      <c r="N2434" s="158" t="s">
        <v>36</v>
      </c>
      <c r="O2434" s="199"/>
    </row>
    <row r="2435" spans="1:26" ht="15" customHeight="1">
      <c r="A2435" s="199"/>
      <c r="B2435" s="199" t="s">
        <v>1979</v>
      </c>
      <c r="C2435" s="158" t="s">
        <v>58</v>
      </c>
      <c r="D2435" s="158" t="s">
        <v>20</v>
      </c>
      <c r="E2435" s="199" t="s">
        <v>2025</v>
      </c>
      <c r="F2435" s="199">
        <v>300</v>
      </c>
      <c r="G2435" s="199">
        <v>300</v>
      </c>
      <c r="H2435" s="199">
        <v>1</v>
      </c>
      <c r="I2435" s="199" t="s">
        <v>362</v>
      </c>
      <c r="J2435" s="199" t="s">
        <v>363</v>
      </c>
      <c r="K2435" s="199" t="s">
        <v>810</v>
      </c>
      <c r="L2435" s="199">
        <v>0</v>
      </c>
      <c r="M2435" s="199" t="s">
        <v>1033</v>
      </c>
      <c r="N2435" s="158" t="s">
        <v>375</v>
      </c>
      <c r="O2435" s="199"/>
    </row>
    <row r="2436" spans="1:26" ht="15" customHeight="1">
      <c r="A2436" s="199"/>
      <c r="B2436" s="199" t="s">
        <v>1981</v>
      </c>
      <c r="C2436" s="158" t="s">
        <v>49</v>
      </c>
      <c r="D2436" s="158" t="s">
        <v>20</v>
      </c>
      <c r="E2436" s="199" t="s">
        <v>2026</v>
      </c>
      <c r="F2436" s="199">
        <v>340</v>
      </c>
      <c r="G2436" s="199">
        <v>340</v>
      </c>
      <c r="H2436" s="199">
        <v>1</v>
      </c>
      <c r="I2436" s="199" t="s">
        <v>362</v>
      </c>
      <c r="J2436" s="199" t="s">
        <v>363</v>
      </c>
      <c r="K2436" s="199" t="s">
        <v>810</v>
      </c>
      <c r="L2436" s="199">
        <v>0</v>
      </c>
      <c r="M2436" s="199" t="s">
        <v>1059</v>
      </c>
      <c r="N2436" s="158" t="s">
        <v>36</v>
      </c>
      <c r="O2436" s="199"/>
    </row>
    <row r="2437" spans="1:26" ht="15" customHeight="1">
      <c r="A2437" s="199"/>
      <c r="B2437" s="199" t="s">
        <v>1982</v>
      </c>
      <c r="C2437" s="158" t="s">
        <v>73</v>
      </c>
      <c r="D2437" s="158" t="s">
        <v>10</v>
      </c>
      <c r="E2437" s="199" t="s">
        <v>2025</v>
      </c>
      <c r="F2437" s="199">
        <v>85</v>
      </c>
      <c r="G2437" s="199">
        <v>85</v>
      </c>
      <c r="H2437" s="199">
        <v>1</v>
      </c>
      <c r="I2437" s="199" t="s">
        <v>362</v>
      </c>
      <c r="J2437" s="199" t="s">
        <v>363</v>
      </c>
      <c r="K2437" s="199"/>
      <c r="L2437" s="199">
        <v>0</v>
      </c>
      <c r="M2437" s="199" t="s">
        <v>1061</v>
      </c>
      <c r="N2437" s="158" t="s">
        <v>36</v>
      </c>
      <c r="O2437" s="199"/>
    </row>
    <row r="2438" spans="1:26" ht="15" customHeight="1">
      <c r="A2438" s="199"/>
      <c r="B2438" s="199" t="s">
        <v>1984</v>
      </c>
      <c r="C2438" s="158" t="s">
        <v>49</v>
      </c>
      <c r="D2438" s="158" t="s">
        <v>20</v>
      </c>
      <c r="E2438" s="199" t="s">
        <v>2025</v>
      </c>
      <c r="F2438" s="199">
        <v>310</v>
      </c>
      <c r="G2438" s="199">
        <v>310</v>
      </c>
      <c r="H2438" s="199">
        <v>1</v>
      </c>
      <c r="I2438" s="199" t="s">
        <v>362</v>
      </c>
      <c r="J2438" s="199" t="s">
        <v>363</v>
      </c>
      <c r="K2438" s="199" t="s">
        <v>858</v>
      </c>
      <c r="L2438" s="199">
        <v>0</v>
      </c>
      <c r="M2438" s="199" t="s">
        <v>1057</v>
      </c>
      <c r="N2438" s="158" t="s">
        <v>174</v>
      </c>
      <c r="O2438" s="199"/>
    </row>
    <row r="2439" spans="1:26" ht="15" customHeight="1">
      <c r="A2439" s="199"/>
      <c r="B2439" s="199" t="s">
        <v>1985</v>
      </c>
      <c r="C2439" s="158" t="s">
        <v>9</v>
      </c>
      <c r="D2439" s="158" t="s">
        <v>20</v>
      </c>
      <c r="E2439" s="199" t="s">
        <v>2025</v>
      </c>
      <c r="F2439" s="199">
        <v>340</v>
      </c>
      <c r="G2439" s="199">
        <v>340</v>
      </c>
      <c r="H2439" s="199">
        <v>1</v>
      </c>
      <c r="I2439" s="199" t="s">
        <v>362</v>
      </c>
      <c r="J2439" s="199" t="s">
        <v>363</v>
      </c>
      <c r="K2439" s="199" t="s">
        <v>821</v>
      </c>
      <c r="L2439" s="199">
        <v>0</v>
      </c>
      <c r="M2439" s="199" t="s">
        <v>1033</v>
      </c>
      <c r="N2439" s="158" t="s">
        <v>25</v>
      </c>
      <c r="O2439" s="199"/>
    </row>
    <row r="2440" spans="1:26" ht="15" customHeight="1">
      <c r="A2440" s="199"/>
      <c r="B2440" s="199" t="s">
        <v>1987</v>
      </c>
      <c r="C2440" s="158" t="s">
        <v>22</v>
      </c>
      <c r="D2440" s="158" t="s">
        <v>20</v>
      </c>
      <c r="E2440" s="199" t="s">
        <v>2026</v>
      </c>
      <c r="F2440" s="199">
        <v>750</v>
      </c>
      <c r="G2440" s="199">
        <v>750</v>
      </c>
      <c r="H2440" s="199">
        <v>1</v>
      </c>
      <c r="I2440" s="199" t="s">
        <v>362</v>
      </c>
      <c r="J2440" s="199" t="s">
        <v>363</v>
      </c>
      <c r="K2440" s="199">
        <v>32</v>
      </c>
      <c r="L2440" s="199">
        <v>0</v>
      </c>
      <c r="M2440" s="199" t="s">
        <v>1033</v>
      </c>
      <c r="N2440" s="158" t="s">
        <v>25</v>
      </c>
      <c r="O2440" s="199"/>
    </row>
    <row r="2441" spans="1:26" ht="15" customHeight="1">
      <c r="A2441" s="199"/>
      <c r="B2441" s="199" t="s">
        <v>1988</v>
      </c>
      <c r="C2441" s="158" t="s">
        <v>49</v>
      </c>
      <c r="D2441" s="158" t="s">
        <v>20</v>
      </c>
      <c r="E2441" s="199" t="s">
        <v>2025</v>
      </c>
      <c r="F2441" s="199">
        <v>165</v>
      </c>
      <c r="G2441" s="199">
        <v>165</v>
      </c>
      <c r="H2441" s="199">
        <v>1</v>
      </c>
      <c r="I2441" s="199" t="s">
        <v>362</v>
      </c>
      <c r="J2441" s="199" t="s">
        <v>363</v>
      </c>
      <c r="K2441" s="199" t="s">
        <v>858</v>
      </c>
      <c r="L2441" s="199">
        <v>0</v>
      </c>
      <c r="M2441" s="199" t="s">
        <v>1033</v>
      </c>
      <c r="N2441" s="158" t="s">
        <v>113</v>
      </c>
      <c r="O2441" s="199"/>
    </row>
    <row r="2442" spans="1:26" ht="15" customHeight="1">
      <c r="A2442" s="199"/>
      <c r="B2442" s="199" t="s">
        <v>1989</v>
      </c>
      <c r="C2442" s="158" t="s">
        <v>22</v>
      </c>
      <c r="D2442" s="158" t="s">
        <v>10</v>
      </c>
      <c r="E2442" s="199" t="s">
        <v>2026</v>
      </c>
      <c r="F2442" s="199">
        <v>790</v>
      </c>
      <c r="G2442" s="199">
        <v>790</v>
      </c>
      <c r="H2442" s="199">
        <v>1</v>
      </c>
      <c r="I2442" s="199" t="s">
        <v>362</v>
      </c>
      <c r="J2442" s="199" t="s">
        <v>363</v>
      </c>
      <c r="K2442" s="199">
        <v>58</v>
      </c>
      <c r="L2442" s="199">
        <v>0</v>
      </c>
      <c r="M2442" s="199" t="s">
        <v>2092</v>
      </c>
      <c r="N2442" s="158" t="s">
        <v>25</v>
      </c>
      <c r="O2442" s="199"/>
    </row>
    <row r="2443" spans="1:26" ht="15" customHeight="1">
      <c r="A2443" s="199"/>
      <c r="B2443" s="199" t="s">
        <v>1990</v>
      </c>
      <c r="C2443" s="158" t="s">
        <v>22</v>
      </c>
      <c r="D2443" s="158" t="s">
        <v>10</v>
      </c>
      <c r="E2443" s="199" t="s">
        <v>2026</v>
      </c>
      <c r="F2443" s="199">
        <v>920</v>
      </c>
      <c r="G2443" s="199">
        <v>920</v>
      </c>
      <c r="H2443" s="199">
        <v>1</v>
      </c>
      <c r="I2443" s="199" t="s">
        <v>362</v>
      </c>
      <c r="J2443" s="199" t="s">
        <v>363</v>
      </c>
      <c r="K2443" s="199" t="s">
        <v>2100</v>
      </c>
      <c r="L2443" s="199">
        <v>0</v>
      </c>
      <c r="M2443" s="199" t="s">
        <v>1033</v>
      </c>
      <c r="N2443" s="158" t="s">
        <v>25</v>
      </c>
      <c r="O2443" s="199"/>
    </row>
    <row r="2444" spans="1:26" ht="15" customHeight="1">
      <c r="A2444" s="199"/>
      <c r="B2444" s="199" t="s">
        <v>1991</v>
      </c>
      <c r="C2444" s="158" t="s">
        <v>22</v>
      </c>
      <c r="D2444" s="158" t="s">
        <v>10</v>
      </c>
      <c r="E2444" s="199" t="s">
        <v>2026</v>
      </c>
      <c r="F2444" s="199">
        <v>635</v>
      </c>
      <c r="G2444" s="199">
        <v>635</v>
      </c>
      <c r="H2444" s="199">
        <v>1</v>
      </c>
      <c r="I2444" s="199" t="s">
        <v>362</v>
      </c>
      <c r="J2444" s="199" t="s">
        <v>363</v>
      </c>
      <c r="K2444" s="199">
        <v>32</v>
      </c>
      <c r="L2444" s="199">
        <v>0</v>
      </c>
      <c r="M2444" s="199" t="s">
        <v>1033</v>
      </c>
      <c r="N2444" s="158" t="s">
        <v>25</v>
      </c>
      <c r="O2444" s="199"/>
    </row>
    <row r="2445" spans="1:26" ht="15" customHeight="1">
      <c r="A2445" s="199"/>
      <c r="B2445" s="199" t="s">
        <v>1992</v>
      </c>
      <c r="C2445" s="158" t="s">
        <v>22</v>
      </c>
      <c r="D2445" s="158" t="s">
        <v>10</v>
      </c>
      <c r="E2445" s="199" t="s">
        <v>2026</v>
      </c>
      <c r="F2445" s="199">
        <v>645</v>
      </c>
      <c r="G2445" s="199">
        <v>645</v>
      </c>
      <c r="H2445" s="199">
        <v>1</v>
      </c>
      <c r="I2445" s="199" t="s">
        <v>362</v>
      </c>
      <c r="J2445" s="199" t="s">
        <v>363</v>
      </c>
      <c r="K2445" s="199">
        <v>32</v>
      </c>
      <c r="L2445" s="199">
        <v>0</v>
      </c>
      <c r="M2445" s="199" t="s">
        <v>1057</v>
      </c>
      <c r="N2445" s="158" t="s">
        <v>25</v>
      </c>
      <c r="O2445" s="199"/>
    </row>
    <row r="2446" spans="1:26" ht="15" customHeight="1">
      <c r="A2446" s="199"/>
      <c r="B2446" s="199" t="s">
        <v>1993</v>
      </c>
      <c r="C2446" s="158" t="s">
        <v>158</v>
      </c>
      <c r="D2446" s="158" t="s">
        <v>10</v>
      </c>
      <c r="E2446" s="199" t="s">
        <v>2029</v>
      </c>
      <c r="F2446" s="199">
        <v>70</v>
      </c>
      <c r="G2446" s="199">
        <v>70</v>
      </c>
      <c r="H2446" s="199">
        <v>1</v>
      </c>
      <c r="I2446" s="199" t="s">
        <v>362</v>
      </c>
      <c r="J2446" s="199" t="s">
        <v>363</v>
      </c>
      <c r="K2446" s="199"/>
      <c r="L2446" s="199">
        <v>0</v>
      </c>
      <c r="M2446" s="199" t="s">
        <v>1033</v>
      </c>
      <c r="N2446" s="158" t="s">
        <v>36</v>
      </c>
      <c r="O2446" s="199"/>
    </row>
    <row r="2447" spans="1:26" ht="15" customHeight="1">
      <c r="A2447" s="199"/>
      <c r="B2447" s="199" t="s">
        <v>1995</v>
      </c>
      <c r="C2447" s="158" t="s">
        <v>80</v>
      </c>
      <c r="D2447" s="158" t="s">
        <v>20</v>
      </c>
      <c r="E2447" s="199" t="s">
        <v>2025</v>
      </c>
      <c r="F2447" s="199">
        <v>730</v>
      </c>
      <c r="G2447" s="199">
        <v>730</v>
      </c>
      <c r="H2447" s="199">
        <v>1</v>
      </c>
      <c r="I2447" s="199" t="s">
        <v>362</v>
      </c>
      <c r="J2447" s="199" t="s">
        <v>363</v>
      </c>
      <c r="K2447" s="199">
        <v>36</v>
      </c>
      <c r="L2447" s="199"/>
      <c r="M2447" s="199" t="s">
        <v>2092</v>
      </c>
      <c r="N2447" s="158" t="s">
        <v>376</v>
      </c>
      <c r="O2447" s="199"/>
    </row>
    <row r="2448" spans="1:26" ht="15" customHeight="1">
      <c r="A2448" s="200"/>
      <c r="B2448" s="209" t="s">
        <v>2526</v>
      </c>
      <c r="C2448" s="158" t="s">
        <v>64</v>
      </c>
      <c r="D2448" s="158" t="s">
        <v>20</v>
      </c>
      <c r="E2448" s="180" t="s">
        <v>2027</v>
      </c>
      <c r="F2448" s="181">
        <v>512</v>
      </c>
      <c r="G2448" s="181">
        <v>512</v>
      </c>
      <c r="H2448" s="180">
        <v>1</v>
      </c>
      <c r="I2448" s="180" t="s">
        <v>377</v>
      </c>
      <c r="J2448" s="180" t="s">
        <v>48</v>
      </c>
      <c r="K2448" s="180" t="s">
        <v>828</v>
      </c>
      <c r="L2448" s="181">
        <v>79.900000000000006</v>
      </c>
      <c r="M2448" s="182" t="s">
        <v>1105</v>
      </c>
      <c r="N2448" s="171" t="s">
        <v>36</v>
      </c>
      <c r="O2448" s="200"/>
      <c r="P2448" s="177"/>
      <c r="Q2448" s="177"/>
      <c r="R2448" s="177"/>
      <c r="S2448" s="177"/>
      <c r="T2448" s="177"/>
      <c r="U2448" s="177"/>
      <c r="V2448" s="177"/>
      <c r="W2448" s="177"/>
      <c r="X2448" s="177"/>
      <c r="Y2448" s="177"/>
      <c r="Z2448" s="177"/>
    </row>
    <row r="2449" spans="1:26" ht="15" customHeight="1">
      <c r="A2449" s="200"/>
      <c r="B2449" s="209" t="s">
        <v>2527</v>
      </c>
      <c r="C2449" s="158" t="s">
        <v>328</v>
      </c>
      <c r="D2449" s="158" t="s">
        <v>20</v>
      </c>
      <c r="E2449" s="180" t="s">
        <v>2029</v>
      </c>
      <c r="F2449" s="181">
        <v>130</v>
      </c>
      <c r="G2449" s="181">
        <v>130</v>
      </c>
      <c r="H2449" s="180">
        <v>1</v>
      </c>
      <c r="I2449" s="180" t="s">
        <v>377</v>
      </c>
      <c r="J2449" s="180" t="s">
        <v>48</v>
      </c>
      <c r="K2449" s="180" t="s">
        <v>825</v>
      </c>
      <c r="L2449" s="181">
        <v>49.9</v>
      </c>
      <c r="M2449" s="182" t="s">
        <v>1206</v>
      </c>
      <c r="N2449" s="171" t="s">
        <v>36</v>
      </c>
      <c r="O2449" s="200"/>
      <c r="P2449" s="177"/>
      <c r="Q2449" s="177"/>
      <c r="R2449" s="177"/>
      <c r="S2449" s="177"/>
      <c r="T2449" s="177"/>
      <c r="U2449" s="177"/>
      <c r="V2449" s="177"/>
      <c r="W2449" s="177"/>
      <c r="X2449" s="177"/>
      <c r="Y2449" s="177"/>
      <c r="Z2449" s="177"/>
    </row>
    <row r="2450" spans="1:26" ht="15" customHeight="1">
      <c r="A2450" s="200"/>
      <c r="B2450" s="209" t="s">
        <v>2528</v>
      </c>
      <c r="C2450" s="158" t="s">
        <v>64</v>
      </c>
      <c r="D2450" s="158" t="s">
        <v>20</v>
      </c>
      <c r="E2450" s="180" t="s">
        <v>2027</v>
      </c>
      <c r="F2450" s="181">
        <v>290</v>
      </c>
      <c r="G2450" s="181">
        <v>290</v>
      </c>
      <c r="H2450" s="180">
        <v>1</v>
      </c>
      <c r="I2450" s="180" t="s">
        <v>377</v>
      </c>
      <c r="J2450" s="180" t="s">
        <v>48</v>
      </c>
      <c r="K2450" s="180" t="s">
        <v>821</v>
      </c>
      <c r="L2450" s="181">
        <v>89.9</v>
      </c>
      <c r="M2450" s="182" t="s">
        <v>2103</v>
      </c>
      <c r="N2450" s="171" t="s">
        <v>149</v>
      </c>
      <c r="O2450" s="200"/>
      <c r="P2450" s="177"/>
      <c r="Q2450" s="177"/>
      <c r="R2450" s="177"/>
      <c r="S2450" s="177"/>
      <c r="T2450" s="177"/>
      <c r="U2450" s="177"/>
      <c r="V2450" s="177"/>
      <c r="W2450" s="177"/>
      <c r="X2450" s="177"/>
      <c r="Y2450" s="177"/>
      <c r="Z2450" s="177"/>
    </row>
    <row r="2451" spans="1:26" ht="15" customHeight="1">
      <c r="A2451" s="200"/>
      <c r="B2451" s="209" t="s">
        <v>2529</v>
      </c>
      <c r="C2451" s="158" t="s">
        <v>64</v>
      </c>
      <c r="D2451" s="158" t="s">
        <v>20</v>
      </c>
      <c r="E2451" s="180" t="s">
        <v>2027</v>
      </c>
      <c r="F2451" s="181">
        <v>662</v>
      </c>
      <c r="G2451" s="181">
        <v>662</v>
      </c>
      <c r="H2451" s="180">
        <v>1</v>
      </c>
      <c r="I2451" s="180" t="s">
        <v>377</v>
      </c>
      <c r="J2451" s="180" t="s">
        <v>48</v>
      </c>
      <c r="K2451" s="180" t="s">
        <v>858</v>
      </c>
      <c r="L2451" s="181">
        <v>69.900000000000006</v>
      </c>
      <c r="M2451" s="182" t="s">
        <v>1206</v>
      </c>
      <c r="N2451" s="171" t="s">
        <v>36</v>
      </c>
      <c r="O2451" s="200"/>
      <c r="P2451" s="177"/>
      <c r="Q2451" s="177"/>
      <c r="R2451" s="177"/>
      <c r="S2451" s="177"/>
      <c r="T2451" s="177"/>
      <c r="U2451" s="177"/>
      <c r="V2451" s="177"/>
      <c r="W2451" s="177"/>
      <c r="X2451" s="177"/>
      <c r="Y2451" s="177"/>
      <c r="Z2451" s="177"/>
    </row>
    <row r="2452" spans="1:26" ht="15" customHeight="1">
      <c r="A2452" s="200"/>
      <c r="B2452" s="209" t="s">
        <v>2530</v>
      </c>
      <c r="C2452" s="158" t="s">
        <v>378</v>
      </c>
      <c r="D2452" s="158" t="s">
        <v>20</v>
      </c>
      <c r="E2452" s="180" t="s">
        <v>2027</v>
      </c>
      <c r="F2452" s="181">
        <v>460</v>
      </c>
      <c r="G2452" s="181">
        <v>460</v>
      </c>
      <c r="H2452" s="180">
        <v>1</v>
      </c>
      <c r="I2452" s="180" t="s">
        <v>377</v>
      </c>
      <c r="J2452" s="180" t="s">
        <v>48</v>
      </c>
      <c r="K2452" s="180" t="s">
        <v>810</v>
      </c>
      <c r="L2452" s="181">
        <v>159.9</v>
      </c>
      <c r="M2452" s="182" t="s">
        <v>1057</v>
      </c>
      <c r="N2452" s="171" t="s">
        <v>36</v>
      </c>
      <c r="O2452" s="200"/>
      <c r="P2452" s="177"/>
      <c r="Q2452" s="177"/>
      <c r="R2452" s="177"/>
      <c r="S2452" s="177"/>
      <c r="T2452" s="177"/>
      <c r="U2452" s="177"/>
      <c r="V2452" s="177"/>
      <c r="W2452" s="177"/>
      <c r="X2452" s="177"/>
      <c r="Y2452" s="177"/>
      <c r="Z2452" s="177"/>
    </row>
    <row r="2453" spans="1:26" ht="15" customHeight="1">
      <c r="A2453" s="200"/>
      <c r="B2453" s="209" t="s">
        <v>2531</v>
      </c>
      <c r="C2453" s="158" t="s">
        <v>379</v>
      </c>
      <c r="D2453" s="158" t="s">
        <v>20</v>
      </c>
      <c r="E2453" s="180" t="s">
        <v>2027</v>
      </c>
      <c r="F2453" s="181">
        <v>212</v>
      </c>
      <c r="G2453" s="181">
        <v>212</v>
      </c>
      <c r="H2453" s="180">
        <v>1</v>
      </c>
      <c r="I2453" s="180" t="s">
        <v>377</v>
      </c>
      <c r="J2453" s="180" t="s">
        <v>48</v>
      </c>
      <c r="K2453" s="180" t="s">
        <v>821</v>
      </c>
      <c r="L2453" s="181">
        <v>69.900000000000006</v>
      </c>
      <c r="M2453" s="182" t="s">
        <v>1206</v>
      </c>
      <c r="N2453" s="171" t="s">
        <v>36</v>
      </c>
      <c r="O2453" s="200"/>
      <c r="P2453" s="177"/>
      <c r="Q2453" s="177"/>
      <c r="R2453" s="177"/>
      <c r="S2453" s="177"/>
      <c r="T2453" s="177"/>
      <c r="U2453" s="177"/>
      <c r="V2453" s="177"/>
      <c r="W2453" s="177"/>
      <c r="X2453" s="177"/>
      <c r="Y2453" s="177"/>
      <c r="Z2453" s="177"/>
    </row>
    <row r="2454" spans="1:26" ht="15" customHeight="1">
      <c r="A2454" s="200"/>
      <c r="B2454" s="209" t="s">
        <v>2532</v>
      </c>
      <c r="C2454" s="158" t="s">
        <v>64</v>
      </c>
      <c r="D2454" s="158" t="s">
        <v>20</v>
      </c>
      <c r="E2454" s="180" t="s">
        <v>2027</v>
      </c>
      <c r="F2454" s="181">
        <v>412</v>
      </c>
      <c r="G2454" s="181">
        <v>412</v>
      </c>
      <c r="H2454" s="180">
        <v>1</v>
      </c>
      <c r="I2454" s="180" t="s">
        <v>377</v>
      </c>
      <c r="J2454" s="180" t="s">
        <v>48</v>
      </c>
      <c r="K2454" s="180" t="s">
        <v>821</v>
      </c>
      <c r="L2454" s="181">
        <v>89.9</v>
      </c>
      <c r="M2454" s="182" t="s">
        <v>2103</v>
      </c>
      <c r="N2454" s="171" t="s">
        <v>149</v>
      </c>
      <c r="O2454" s="200"/>
      <c r="P2454" s="177"/>
      <c r="Q2454" s="177"/>
      <c r="R2454" s="177"/>
      <c r="S2454" s="177"/>
      <c r="T2454" s="177"/>
      <c r="U2454" s="177"/>
      <c r="V2454" s="177"/>
      <c r="W2454" s="177"/>
      <c r="X2454" s="177"/>
      <c r="Y2454" s="177"/>
      <c r="Z2454" s="177"/>
    </row>
    <row r="2455" spans="1:26" ht="15" customHeight="1">
      <c r="A2455" s="200"/>
      <c r="B2455" s="209" t="s">
        <v>2533</v>
      </c>
      <c r="C2455" s="158" t="s">
        <v>379</v>
      </c>
      <c r="D2455" s="158" t="s">
        <v>20</v>
      </c>
      <c r="E2455" s="180" t="s">
        <v>2027</v>
      </c>
      <c r="F2455" s="181">
        <v>64</v>
      </c>
      <c r="G2455" s="181">
        <v>64</v>
      </c>
      <c r="H2455" s="180">
        <v>1</v>
      </c>
      <c r="I2455" s="180" t="s">
        <v>377</v>
      </c>
      <c r="J2455" s="180" t="s">
        <v>48</v>
      </c>
      <c r="K2455" s="180" t="s">
        <v>810</v>
      </c>
      <c r="L2455" s="181">
        <v>79.900000000000006</v>
      </c>
      <c r="M2455" s="182" t="s">
        <v>1080</v>
      </c>
      <c r="N2455" s="171" t="s">
        <v>36</v>
      </c>
      <c r="O2455" s="200"/>
      <c r="P2455" s="177"/>
      <c r="Q2455" s="177"/>
      <c r="R2455" s="177"/>
      <c r="S2455" s="177"/>
      <c r="T2455" s="177"/>
      <c r="U2455" s="177"/>
      <c r="V2455" s="177"/>
      <c r="W2455" s="177"/>
      <c r="X2455" s="177"/>
      <c r="Y2455" s="177"/>
      <c r="Z2455" s="177"/>
    </row>
    <row r="2456" spans="1:26" ht="15" customHeight="1">
      <c r="A2456" s="200"/>
      <c r="B2456" s="179" t="s">
        <v>2534</v>
      </c>
      <c r="C2456" s="158" t="s">
        <v>378</v>
      </c>
      <c r="D2456" s="158" t="s">
        <v>20</v>
      </c>
      <c r="E2456" s="180" t="s">
        <v>2027</v>
      </c>
      <c r="F2456" s="181">
        <v>550</v>
      </c>
      <c r="G2456" s="181">
        <v>550</v>
      </c>
      <c r="H2456" s="180">
        <v>1</v>
      </c>
      <c r="I2456" s="180" t="s">
        <v>377</v>
      </c>
      <c r="J2456" s="180" t="s">
        <v>48</v>
      </c>
      <c r="K2456" s="180" t="s">
        <v>858</v>
      </c>
      <c r="L2456" s="181">
        <v>139.9</v>
      </c>
      <c r="M2456" s="182" t="s">
        <v>1080</v>
      </c>
      <c r="N2456" s="171" t="s">
        <v>36</v>
      </c>
      <c r="O2456" s="200"/>
      <c r="P2456" s="177"/>
      <c r="Q2456" s="177"/>
      <c r="R2456" s="177"/>
      <c r="S2456" s="177"/>
      <c r="T2456" s="177"/>
      <c r="U2456" s="177"/>
      <c r="V2456" s="177"/>
      <c r="W2456" s="177"/>
      <c r="X2456" s="177"/>
      <c r="Y2456" s="177"/>
      <c r="Z2456" s="177"/>
    </row>
    <row r="2457" spans="1:26" ht="15" customHeight="1">
      <c r="A2457" s="200"/>
      <c r="B2457" s="179" t="s">
        <v>2535</v>
      </c>
      <c r="C2457" s="158" t="s">
        <v>64</v>
      </c>
      <c r="D2457" s="158" t="s">
        <v>20</v>
      </c>
      <c r="E2457" s="180" t="s">
        <v>2027</v>
      </c>
      <c r="F2457" s="181">
        <v>654</v>
      </c>
      <c r="G2457" s="181">
        <v>654</v>
      </c>
      <c r="H2457" s="180">
        <v>1</v>
      </c>
      <c r="I2457" s="180" t="s">
        <v>377</v>
      </c>
      <c r="J2457" s="180" t="s">
        <v>48</v>
      </c>
      <c r="K2457" s="180" t="s">
        <v>858</v>
      </c>
      <c r="L2457" s="181">
        <v>199.9</v>
      </c>
      <c r="M2457" s="182" t="s">
        <v>1204</v>
      </c>
      <c r="N2457" s="171" t="s">
        <v>36</v>
      </c>
      <c r="O2457" s="200"/>
      <c r="P2457" s="177"/>
      <c r="Q2457" s="177"/>
      <c r="R2457" s="177"/>
      <c r="S2457" s="177"/>
      <c r="T2457" s="177"/>
      <c r="U2457" s="177"/>
      <c r="V2457" s="177"/>
      <c r="W2457" s="177"/>
      <c r="X2457" s="177"/>
      <c r="Y2457" s="177"/>
      <c r="Z2457" s="177"/>
    </row>
    <row r="2458" spans="1:26" ht="15" customHeight="1">
      <c r="A2458" s="200"/>
      <c r="B2458" s="179" t="s">
        <v>2536</v>
      </c>
      <c r="C2458" s="158" t="s">
        <v>64</v>
      </c>
      <c r="D2458" s="158" t="s">
        <v>20</v>
      </c>
      <c r="E2458" s="180" t="s">
        <v>2027</v>
      </c>
      <c r="F2458" s="181">
        <v>518</v>
      </c>
      <c r="G2458" s="181">
        <v>518</v>
      </c>
      <c r="H2458" s="180">
        <v>1</v>
      </c>
      <c r="I2458" s="180" t="s">
        <v>377</v>
      </c>
      <c r="J2458" s="180" t="s">
        <v>48</v>
      </c>
      <c r="K2458" s="180" t="s">
        <v>828</v>
      </c>
      <c r="L2458" s="181">
        <v>79.900000000000006</v>
      </c>
      <c r="M2458" s="182" t="s">
        <v>2103</v>
      </c>
      <c r="N2458" s="171" t="s">
        <v>36</v>
      </c>
      <c r="O2458" s="200"/>
      <c r="P2458" s="177"/>
      <c r="Q2458" s="177"/>
      <c r="R2458" s="177"/>
      <c r="S2458" s="177"/>
      <c r="T2458" s="177"/>
      <c r="U2458" s="177"/>
      <c r="V2458" s="177"/>
      <c r="W2458" s="177"/>
      <c r="X2458" s="177"/>
      <c r="Y2458" s="177"/>
      <c r="Z2458" s="177"/>
    </row>
    <row r="2459" spans="1:26" ht="15" customHeight="1">
      <c r="A2459" s="200"/>
      <c r="B2459" s="179" t="s">
        <v>2537</v>
      </c>
      <c r="C2459" s="158" t="s">
        <v>64</v>
      </c>
      <c r="D2459" s="158" t="s">
        <v>20</v>
      </c>
      <c r="E2459" s="180" t="s">
        <v>2027</v>
      </c>
      <c r="F2459" s="181">
        <v>534</v>
      </c>
      <c r="G2459" s="181">
        <v>534</v>
      </c>
      <c r="H2459" s="180">
        <v>1</v>
      </c>
      <c r="I2459" s="180" t="s">
        <v>377</v>
      </c>
      <c r="J2459" s="180" t="s">
        <v>48</v>
      </c>
      <c r="K2459" s="180" t="s">
        <v>810</v>
      </c>
      <c r="L2459" s="181">
        <v>169.9</v>
      </c>
      <c r="M2459" s="182" t="s">
        <v>1080</v>
      </c>
      <c r="N2459" s="171" t="s">
        <v>149</v>
      </c>
      <c r="O2459" s="200"/>
      <c r="P2459" s="177"/>
      <c r="Q2459" s="177"/>
      <c r="R2459" s="177"/>
      <c r="S2459" s="177"/>
      <c r="T2459" s="177"/>
      <c r="U2459" s="177"/>
      <c r="V2459" s="177"/>
      <c r="W2459" s="177"/>
      <c r="X2459" s="177"/>
      <c r="Y2459" s="177"/>
      <c r="Z2459" s="177"/>
    </row>
    <row r="2460" spans="1:26" ht="15" customHeight="1">
      <c r="A2460" s="200"/>
      <c r="B2460" s="179" t="s">
        <v>2538</v>
      </c>
      <c r="C2460" s="158" t="s">
        <v>46</v>
      </c>
      <c r="D2460" s="158" t="s">
        <v>20</v>
      </c>
      <c r="E2460" s="180" t="s">
        <v>2027</v>
      </c>
      <c r="F2460" s="181">
        <v>180</v>
      </c>
      <c r="G2460" s="181">
        <v>180</v>
      </c>
      <c r="H2460" s="180">
        <v>1</v>
      </c>
      <c r="I2460" s="180" t="s">
        <v>377</v>
      </c>
      <c r="J2460" s="180" t="s">
        <v>48</v>
      </c>
      <c r="K2460" s="180" t="s">
        <v>810</v>
      </c>
      <c r="L2460" s="181">
        <v>35.9</v>
      </c>
      <c r="M2460" s="182" t="s">
        <v>1071</v>
      </c>
      <c r="N2460" s="171" t="s">
        <v>170</v>
      </c>
      <c r="O2460" s="200"/>
      <c r="P2460" s="177"/>
      <c r="Q2460" s="177"/>
      <c r="R2460" s="177"/>
      <c r="S2460" s="177"/>
      <c r="T2460" s="177"/>
      <c r="U2460" s="177"/>
      <c r="V2460" s="177"/>
      <c r="W2460" s="177"/>
      <c r="X2460" s="177"/>
      <c r="Y2460" s="177"/>
      <c r="Z2460" s="177"/>
    </row>
    <row r="2461" spans="1:26" ht="15" customHeight="1">
      <c r="A2461" s="200"/>
      <c r="B2461" s="179" t="s">
        <v>2539</v>
      </c>
      <c r="C2461" s="158" t="s">
        <v>22</v>
      </c>
      <c r="D2461" s="158" t="s">
        <v>20</v>
      </c>
      <c r="E2461" s="180" t="s">
        <v>2027</v>
      </c>
      <c r="F2461" s="181">
        <v>306</v>
      </c>
      <c r="G2461" s="181">
        <v>306</v>
      </c>
      <c r="H2461" s="180">
        <v>1</v>
      </c>
      <c r="I2461" s="180" t="s">
        <v>377</v>
      </c>
      <c r="J2461" s="180" t="s">
        <v>48</v>
      </c>
      <c r="K2461" s="180" t="s">
        <v>828</v>
      </c>
      <c r="L2461" s="181">
        <v>0</v>
      </c>
      <c r="M2461" s="182" t="s">
        <v>1080</v>
      </c>
      <c r="N2461" s="171" t="s">
        <v>36</v>
      </c>
      <c r="O2461" s="200"/>
      <c r="P2461" s="177"/>
      <c r="Q2461" s="177"/>
      <c r="R2461" s="177"/>
      <c r="S2461" s="177"/>
      <c r="T2461" s="177"/>
      <c r="U2461" s="177"/>
      <c r="V2461" s="177"/>
      <c r="W2461" s="177"/>
      <c r="X2461" s="177"/>
      <c r="Y2461" s="177"/>
      <c r="Z2461" s="177"/>
    </row>
    <row r="2462" spans="1:26" ht="15" customHeight="1">
      <c r="A2462" s="200"/>
      <c r="B2462" s="179" t="s">
        <v>2540</v>
      </c>
      <c r="C2462" s="158" t="s">
        <v>50</v>
      </c>
      <c r="D2462" s="158" t="s">
        <v>20</v>
      </c>
      <c r="E2462" s="180" t="s">
        <v>2027</v>
      </c>
      <c r="F2462" s="181">
        <v>162</v>
      </c>
      <c r="G2462" s="181">
        <v>162</v>
      </c>
      <c r="H2462" s="180">
        <v>1</v>
      </c>
      <c r="I2462" s="180" t="s">
        <v>377</v>
      </c>
      <c r="J2462" s="180" t="s">
        <v>48</v>
      </c>
      <c r="K2462" s="180" t="s">
        <v>810</v>
      </c>
      <c r="L2462" s="181">
        <v>49.9</v>
      </c>
      <c r="M2462" s="182" t="s">
        <v>1204</v>
      </c>
      <c r="N2462" s="171" t="s">
        <v>25</v>
      </c>
      <c r="O2462" s="200"/>
      <c r="P2462" s="177"/>
      <c r="Q2462" s="177"/>
      <c r="R2462" s="177"/>
      <c r="S2462" s="177"/>
      <c r="T2462" s="177"/>
      <c r="U2462" s="177"/>
      <c r="V2462" s="177"/>
      <c r="W2462" s="177"/>
      <c r="X2462" s="177"/>
      <c r="Y2462" s="177"/>
      <c r="Z2462" s="177"/>
    </row>
    <row r="2463" spans="1:26" ht="15" customHeight="1">
      <c r="A2463" s="200"/>
      <c r="B2463" s="183" t="s">
        <v>2541</v>
      </c>
      <c r="C2463" s="184" t="s">
        <v>379</v>
      </c>
      <c r="D2463" s="184" t="s">
        <v>20</v>
      </c>
      <c r="E2463" s="185" t="s">
        <v>2027</v>
      </c>
      <c r="F2463" s="186">
        <v>116</v>
      </c>
      <c r="G2463" s="186">
        <v>116</v>
      </c>
      <c r="H2463" s="185">
        <v>1</v>
      </c>
      <c r="I2463" s="185" t="s">
        <v>377</v>
      </c>
      <c r="J2463" s="185" t="s">
        <v>42</v>
      </c>
      <c r="K2463" s="185">
        <v>46</v>
      </c>
      <c r="L2463" s="186">
        <v>59.9</v>
      </c>
      <c r="M2463" s="187" t="s">
        <v>1071</v>
      </c>
      <c r="N2463" s="184" t="s">
        <v>36</v>
      </c>
      <c r="O2463" s="199"/>
    </row>
    <row r="2464" spans="1:26" ht="15" customHeight="1">
      <c r="A2464" s="200"/>
      <c r="B2464" s="188" t="s">
        <v>2542</v>
      </c>
      <c r="C2464" s="184" t="s">
        <v>379</v>
      </c>
      <c r="D2464" s="163" t="s">
        <v>20</v>
      </c>
      <c r="E2464" s="189" t="s">
        <v>2027</v>
      </c>
      <c r="F2464" s="190">
        <v>126</v>
      </c>
      <c r="G2464" s="190">
        <v>126</v>
      </c>
      <c r="H2464" s="189">
        <v>1</v>
      </c>
      <c r="I2464" s="189" t="s">
        <v>377</v>
      </c>
      <c r="J2464" s="185" t="s">
        <v>42</v>
      </c>
      <c r="K2464" s="189">
        <v>52</v>
      </c>
      <c r="L2464" s="190">
        <v>59.9</v>
      </c>
      <c r="M2464" s="191" t="s">
        <v>1071</v>
      </c>
      <c r="N2464" s="163" t="s">
        <v>36</v>
      </c>
      <c r="O2464" s="199"/>
    </row>
    <row r="2465" spans="1:15" ht="15" customHeight="1">
      <c r="A2465" s="200"/>
      <c r="B2465" s="183" t="s">
        <v>2543</v>
      </c>
      <c r="C2465" s="184" t="s">
        <v>378</v>
      </c>
      <c r="D2465" s="184" t="s">
        <v>20</v>
      </c>
      <c r="E2465" s="185" t="s">
        <v>2027</v>
      </c>
      <c r="F2465" s="186">
        <v>484</v>
      </c>
      <c r="G2465" s="186">
        <v>484</v>
      </c>
      <c r="H2465" s="185">
        <v>1</v>
      </c>
      <c r="I2465" s="185" t="s">
        <v>377</v>
      </c>
      <c r="J2465" s="185" t="s">
        <v>42</v>
      </c>
      <c r="K2465" s="185" t="s">
        <v>810</v>
      </c>
      <c r="L2465" s="186">
        <v>139.9</v>
      </c>
      <c r="M2465" s="187" t="s">
        <v>1033</v>
      </c>
      <c r="N2465" s="184" t="s">
        <v>36</v>
      </c>
      <c r="O2465" s="199"/>
    </row>
    <row r="2466" spans="1:15" ht="15" customHeight="1">
      <c r="A2466" s="200"/>
      <c r="B2466" s="188" t="s">
        <v>2544</v>
      </c>
      <c r="C2466" s="163" t="s">
        <v>158</v>
      </c>
      <c r="D2466" s="163" t="s">
        <v>20</v>
      </c>
      <c r="E2466" s="189" t="s">
        <v>2104</v>
      </c>
      <c r="F2466" s="190">
        <v>124</v>
      </c>
      <c r="G2466" s="190">
        <v>124</v>
      </c>
      <c r="H2466" s="189">
        <v>1</v>
      </c>
      <c r="I2466" s="189" t="s">
        <v>377</v>
      </c>
      <c r="J2466" s="185" t="s">
        <v>42</v>
      </c>
      <c r="K2466" s="189" t="s">
        <v>1150</v>
      </c>
      <c r="L2466" s="190">
        <v>29.9</v>
      </c>
      <c r="M2466" s="191" t="s">
        <v>1080</v>
      </c>
      <c r="N2466" s="163" t="s">
        <v>36</v>
      </c>
      <c r="O2466" s="199"/>
    </row>
    <row r="2467" spans="1:15" ht="15" customHeight="1">
      <c r="A2467" s="200"/>
      <c r="B2467" s="183" t="s">
        <v>2545</v>
      </c>
      <c r="C2467" s="184" t="s">
        <v>64</v>
      </c>
      <c r="D2467" s="184" t="s">
        <v>20</v>
      </c>
      <c r="E2467" s="185" t="s">
        <v>2027</v>
      </c>
      <c r="F2467" s="186">
        <v>794</v>
      </c>
      <c r="G2467" s="186">
        <v>794</v>
      </c>
      <c r="H2467" s="185">
        <v>1</v>
      </c>
      <c r="I2467" s="185" t="s">
        <v>377</v>
      </c>
      <c r="J2467" s="185" t="s">
        <v>42</v>
      </c>
      <c r="K2467" s="185" t="s">
        <v>810</v>
      </c>
      <c r="L2467" s="186">
        <v>169.9</v>
      </c>
      <c r="M2467" s="187" t="s">
        <v>1206</v>
      </c>
      <c r="N2467" s="184" t="s">
        <v>36</v>
      </c>
      <c r="O2467" s="199"/>
    </row>
    <row r="2468" spans="1:15" ht="15" customHeight="1">
      <c r="A2468" s="200"/>
      <c r="B2468" s="188" t="s">
        <v>2546</v>
      </c>
      <c r="C2468" s="163" t="s">
        <v>154</v>
      </c>
      <c r="D2468" s="163" t="s">
        <v>20</v>
      </c>
      <c r="E2468" s="189" t="s">
        <v>2026</v>
      </c>
      <c r="F2468" s="190">
        <v>486</v>
      </c>
      <c r="G2468" s="190">
        <v>486</v>
      </c>
      <c r="H2468" s="189">
        <v>1</v>
      </c>
      <c r="I2468" s="189" t="s">
        <v>377</v>
      </c>
      <c r="J2468" s="185" t="s">
        <v>42</v>
      </c>
      <c r="K2468" s="189" t="s">
        <v>810</v>
      </c>
      <c r="L2468" s="190">
        <v>129.9</v>
      </c>
      <c r="M2468" s="191" t="s">
        <v>1206</v>
      </c>
      <c r="N2468" s="163" t="s">
        <v>36</v>
      </c>
      <c r="O2468" s="199"/>
    </row>
    <row r="2469" spans="1:15" ht="15" customHeight="1">
      <c r="A2469" s="200"/>
      <c r="B2469" s="183" t="s">
        <v>2547</v>
      </c>
      <c r="C2469" s="184" t="s">
        <v>379</v>
      </c>
      <c r="D2469" s="184" t="s">
        <v>20</v>
      </c>
      <c r="E2469" s="185" t="s">
        <v>2027</v>
      </c>
      <c r="F2469" s="186">
        <v>240</v>
      </c>
      <c r="G2469" s="186">
        <v>240</v>
      </c>
      <c r="H2469" s="185">
        <v>1</v>
      </c>
      <c r="I2469" s="185" t="s">
        <v>377</v>
      </c>
      <c r="J2469" s="185" t="s">
        <v>42</v>
      </c>
      <c r="K2469" s="185" t="s">
        <v>821</v>
      </c>
      <c r="L2469" s="186">
        <v>89.9</v>
      </c>
      <c r="M2469" s="187" t="s">
        <v>2103</v>
      </c>
      <c r="N2469" s="184" t="s">
        <v>36</v>
      </c>
      <c r="O2469" s="199"/>
    </row>
    <row r="2470" spans="1:15" ht="15" customHeight="1">
      <c r="A2470" s="200"/>
      <c r="B2470" s="188" t="s">
        <v>2548</v>
      </c>
      <c r="C2470" s="163" t="s">
        <v>14</v>
      </c>
      <c r="D2470" s="163" t="s">
        <v>20</v>
      </c>
      <c r="E2470" s="189" t="s">
        <v>2029</v>
      </c>
      <c r="F2470" s="190">
        <v>144</v>
      </c>
      <c r="G2470" s="190">
        <v>144</v>
      </c>
      <c r="H2470" s="189">
        <v>1</v>
      </c>
      <c r="I2470" s="189" t="s">
        <v>377</v>
      </c>
      <c r="J2470" s="185" t="s">
        <v>42</v>
      </c>
      <c r="K2470" s="189">
        <v>52</v>
      </c>
      <c r="L2470" s="190">
        <v>89.9</v>
      </c>
      <c r="M2470" s="191" t="s">
        <v>2095</v>
      </c>
      <c r="N2470" s="163" t="s">
        <v>36</v>
      </c>
      <c r="O2470" s="199"/>
    </row>
    <row r="2471" spans="1:15" ht="15" customHeight="1">
      <c r="A2471" s="200"/>
      <c r="B2471" s="183" t="s">
        <v>2549</v>
      </c>
      <c r="C2471" s="184" t="s">
        <v>14</v>
      </c>
      <c r="D2471" s="184" t="s">
        <v>20</v>
      </c>
      <c r="E2471" s="185" t="s">
        <v>2029</v>
      </c>
      <c r="F2471" s="186">
        <v>170</v>
      </c>
      <c r="G2471" s="186">
        <v>170</v>
      </c>
      <c r="H2471" s="185">
        <v>1</v>
      </c>
      <c r="I2471" s="185" t="s">
        <v>377</v>
      </c>
      <c r="J2471" s="185" t="s">
        <v>42</v>
      </c>
      <c r="K2471" s="185" t="s">
        <v>858</v>
      </c>
      <c r="L2471" s="186">
        <v>59.9</v>
      </c>
      <c r="M2471" s="187" t="s">
        <v>1195</v>
      </c>
      <c r="N2471" s="184" t="s">
        <v>25</v>
      </c>
      <c r="O2471" s="199"/>
    </row>
    <row r="2472" spans="1:15" ht="15" customHeight="1">
      <c r="A2472" s="200"/>
      <c r="B2472" s="188" t="s">
        <v>2550</v>
      </c>
      <c r="C2472" s="163" t="s">
        <v>14</v>
      </c>
      <c r="D2472" s="163" t="s">
        <v>20</v>
      </c>
      <c r="E2472" s="189" t="s">
        <v>2029</v>
      </c>
      <c r="F2472" s="190">
        <v>166</v>
      </c>
      <c r="G2472" s="190">
        <v>166</v>
      </c>
      <c r="H2472" s="189">
        <v>1</v>
      </c>
      <c r="I2472" s="189" t="s">
        <v>377</v>
      </c>
      <c r="J2472" s="185" t="s">
        <v>42</v>
      </c>
      <c r="K2472" s="189" t="s">
        <v>858</v>
      </c>
      <c r="L2472" s="190">
        <v>59.9</v>
      </c>
      <c r="M2472" s="191" t="s">
        <v>1071</v>
      </c>
      <c r="N2472" s="163" t="s">
        <v>25</v>
      </c>
      <c r="O2472" s="199"/>
    </row>
    <row r="2473" spans="1:15" ht="15" customHeight="1">
      <c r="A2473" s="200"/>
      <c r="B2473" s="183" t="s">
        <v>2551</v>
      </c>
      <c r="C2473" s="184" t="s">
        <v>62</v>
      </c>
      <c r="D2473" s="184" t="s">
        <v>20</v>
      </c>
      <c r="E2473" s="185" t="s">
        <v>2029</v>
      </c>
      <c r="F2473" s="186">
        <v>394</v>
      </c>
      <c r="G2473" s="186">
        <v>394</v>
      </c>
      <c r="H2473" s="185">
        <v>1</v>
      </c>
      <c r="I2473" s="185" t="s">
        <v>377</v>
      </c>
      <c r="J2473" s="185" t="s">
        <v>42</v>
      </c>
      <c r="K2473" s="185" t="s">
        <v>828</v>
      </c>
      <c r="L2473" s="186">
        <v>179.9</v>
      </c>
      <c r="M2473" s="187" t="s">
        <v>2105</v>
      </c>
      <c r="N2473" s="184" t="s">
        <v>36</v>
      </c>
      <c r="O2473" s="199"/>
    </row>
    <row r="2474" spans="1:15" ht="15" customHeight="1">
      <c r="A2474" s="200"/>
      <c r="B2474" s="188" t="s">
        <v>2552</v>
      </c>
      <c r="C2474" s="163" t="s">
        <v>62</v>
      </c>
      <c r="D2474" s="163" t="s">
        <v>20</v>
      </c>
      <c r="E2474" s="189" t="s">
        <v>2029</v>
      </c>
      <c r="F2474" s="190">
        <v>622</v>
      </c>
      <c r="G2474" s="190">
        <v>622</v>
      </c>
      <c r="H2474" s="189">
        <v>1</v>
      </c>
      <c r="I2474" s="189" t="s">
        <v>377</v>
      </c>
      <c r="J2474" s="185" t="s">
        <v>42</v>
      </c>
      <c r="K2474" s="189" t="s">
        <v>810</v>
      </c>
      <c r="L2474" s="190">
        <v>179.9</v>
      </c>
      <c r="M2474" s="187" t="s">
        <v>1195</v>
      </c>
      <c r="N2474" s="163" t="s">
        <v>36</v>
      </c>
      <c r="O2474" s="199"/>
    </row>
    <row r="2475" spans="1:15" ht="15" customHeight="1">
      <c r="A2475" s="200"/>
      <c r="B2475" s="183" t="s">
        <v>2553</v>
      </c>
      <c r="C2475" s="184" t="s">
        <v>154</v>
      </c>
      <c r="D2475" s="184" t="s">
        <v>20</v>
      </c>
      <c r="E2475" s="185" t="s">
        <v>2029</v>
      </c>
      <c r="F2475" s="186">
        <v>492</v>
      </c>
      <c r="G2475" s="186">
        <v>492</v>
      </c>
      <c r="H2475" s="185">
        <v>1</v>
      </c>
      <c r="I2475" s="185" t="s">
        <v>377</v>
      </c>
      <c r="J2475" s="185" t="s">
        <v>42</v>
      </c>
      <c r="K2475" s="185" t="s">
        <v>828</v>
      </c>
      <c r="L2475" s="186">
        <v>149.9</v>
      </c>
      <c r="M2475" s="191" t="s">
        <v>1058</v>
      </c>
      <c r="N2475" s="184" t="s">
        <v>36</v>
      </c>
      <c r="O2475" s="199"/>
    </row>
    <row r="2476" spans="1:15" ht="15" customHeight="1">
      <c r="A2476" s="200"/>
      <c r="B2476" s="188" t="s">
        <v>2554</v>
      </c>
      <c r="C2476" s="163" t="s">
        <v>154</v>
      </c>
      <c r="D2476" s="163" t="s">
        <v>20</v>
      </c>
      <c r="E2476" s="189" t="s">
        <v>2029</v>
      </c>
      <c r="F2476" s="190">
        <v>492</v>
      </c>
      <c r="G2476" s="190">
        <v>492</v>
      </c>
      <c r="H2476" s="189">
        <v>1</v>
      </c>
      <c r="I2476" s="189" t="s">
        <v>377</v>
      </c>
      <c r="J2476" s="185" t="s">
        <v>42</v>
      </c>
      <c r="K2476" s="189" t="s">
        <v>858</v>
      </c>
      <c r="L2476" s="190">
        <v>159.9</v>
      </c>
      <c r="M2476" s="207" t="s">
        <v>1080</v>
      </c>
      <c r="N2476" s="163" t="s">
        <v>36</v>
      </c>
      <c r="O2476" s="199"/>
    </row>
    <row r="2477" spans="1:15" ht="15" customHeight="1">
      <c r="A2477" s="200"/>
      <c r="B2477" s="183" t="s">
        <v>2555</v>
      </c>
      <c r="C2477" s="184" t="s">
        <v>328</v>
      </c>
      <c r="D2477" s="184" t="s">
        <v>20</v>
      </c>
      <c r="E2477" s="185" t="s">
        <v>2029</v>
      </c>
      <c r="F2477" s="186">
        <v>374</v>
      </c>
      <c r="G2477" s="186">
        <v>374</v>
      </c>
      <c r="H2477" s="185">
        <v>1</v>
      </c>
      <c r="I2477" s="185" t="s">
        <v>377</v>
      </c>
      <c r="J2477" s="185" t="s">
        <v>42</v>
      </c>
      <c r="K2477" s="185">
        <v>48</v>
      </c>
      <c r="L2477" s="186">
        <v>109.9</v>
      </c>
      <c r="M2477" s="187" t="s">
        <v>1033</v>
      </c>
      <c r="N2477" s="184" t="s">
        <v>36</v>
      </c>
      <c r="O2477" s="199"/>
    </row>
    <row r="2478" spans="1:15" ht="15" customHeight="1">
      <c r="A2478" s="200"/>
      <c r="B2478" s="183" t="s">
        <v>2556</v>
      </c>
      <c r="C2478" s="184" t="s">
        <v>22</v>
      </c>
      <c r="D2478" s="184" t="s">
        <v>20</v>
      </c>
      <c r="E2478" s="185" t="s">
        <v>2027</v>
      </c>
      <c r="F2478" s="186">
        <v>336</v>
      </c>
      <c r="G2478" s="186">
        <v>336</v>
      </c>
      <c r="H2478" s="185">
        <v>1</v>
      </c>
      <c r="I2478" s="185" t="s">
        <v>377</v>
      </c>
      <c r="J2478" s="185" t="s">
        <v>42</v>
      </c>
      <c r="K2478" s="185" t="s">
        <v>858</v>
      </c>
      <c r="L2478" s="186">
        <v>99.9</v>
      </c>
      <c r="M2478" s="187" t="s">
        <v>1080</v>
      </c>
      <c r="N2478" s="184" t="s">
        <v>149</v>
      </c>
      <c r="O2478" s="199"/>
    </row>
    <row r="2479" spans="1:15" ht="15" customHeight="1">
      <c r="A2479" s="200"/>
      <c r="B2479" s="188" t="s">
        <v>2557</v>
      </c>
      <c r="C2479" s="184" t="s">
        <v>22</v>
      </c>
      <c r="D2479" s="163" t="s">
        <v>20</v>
      </c>
      <c r="E2479" s="189" t="s">
        <v>2027</v>
      </c>
      <c r="F2479" s="190">
        <v>224</v>
      </c>
      <c r="G2479" s="190">
        <v>224</v>
      </c>
      <c r="H2479" s="189">
        <v>1</v>
      </c>
      <c r="I2479" s="189" t="s">
        <v>377</v>
      </c>
      <c r="J2479" s="185" t="s">
        <v>42</v>
      </c>
      <c r="K2479" s="189" t="s">
        <v>858</v>
      </c>
      <c r="L2479" s="190">
        <v>59.9</v>
      </c>
      <c r="M2479" s="191" t="s">
        <v>2101</v>
      </c>
      <c r="N2479" s="163" t="s">
        <v>149</v>
      </c>
      <c r="O2479" s="199"/>
    </row>
    <row r="2480" spans="1:15" ht="15" customHeight="1">
      <c r="A2480" s="200"/>
      <c r="B2480" s="183" t="s">
        <v>2558</v>
      </c>
      <c r="C2480" s="184" t="s">
        <v>22</v>
      </c>
      <c r="D2480" s="184" t="s">
        <v>20</v>
      </c>
      <c r="E2480" s="185" t="s">
        <v>2027</v>
      </c>
      <c r="F2480" s="186">
        <v>302</v>
      </c>
      <c r="G2480" s="186">
        <v>302</v>
      </c>
      <c r="H2480" s="185">
        <v>1</v>
      </c>
      <c r="I2480" s="185" t="s">
        <v>377</v>
      </c>
      <c r="J2480" s="185" t="s">
        <v>67</v>
      </c>
      <c r="K2480" s="185" t="s">
        <v>858</v>
      </c>
      <c r="L2480" s="186">
        <v>69.900000000000006</v>
      </c>
      <c r="M2480" s="187" t="s">
        <v>1033</v>
      </c>
      <c r="N2480" s="184" t="s">
        <v>36</v>
      </c>
      <c r="O2480" s="199"/>
    </row>
    <row r="2481" spans="1:15" ht="15" customHeight="1">
      <c r="A2481" s="200"/>
      <c r="B2481" s="188" t="s">
        <v>2559</v>
      </c>
      <c r="C2481" s="184" t="s">
        <v>22</v>
      </c>
      <c r="D2481" s="163" t="s">
        <v>20</v>
      </c>
      <c r="E2481" s="189" t="s">
        <v>2027</v>
      </c>
      <c r="F2481" s="190">
        <v>288</v>
      </c>
      <c r="G2481" s="190">
        <v>288</v>
      </c>
      <c r="H2481" s="189">
        <v>1</v>
      </c>
      <c r="I2481" s="189" t="s">
        <v>377</v>
      </c>
      <c r="J2481" s="185" t="s">
        <v>67</v>
      </c>
      <c r="K2481" s="189" t="s">
        <v>858</v>
      </c>
      <c r="L2481" s="190">
        <v>69.900000000000006</v>
      </c>
      <c r="M2481" s="191" t="s">
        <v>1033</v>
      </c>
      <c r="N2481" s="163" t="s">
        <v>36</v>
      </c>
      <c r="O2481" s="199"/>
    </row>
    <row r="2482" spans="1:15" ht="15" customHeight="1">
      <c r="A2482" s="200"/>
      <c r="B2482" s="183" t="s">
        <v>2560</v>
      </c>
      <c r="C2482" s="184" t="s">
        <v>22</v>
      </c>
      <c r="D2482" s="184" t="s">
        <v>20</v>
      </c>
      <c r="E2482" s="185" t="s">
        <v>2027</v>
      </c>
      <c r="F2482" s="186">
        <v>250</v>
      </c>
      <c r="G2482" s="186">
        <v>250</v>
      </c>
      <c r="H2482" s="185">
        <v>1</v>
      </c>
      <c r="I2482" s="185" t="s">
        <v>377</v>
      </c>
      <c r="J2482" s="185" t="s">
        <v>42</v>
      </c>
      <c r="K2482" s="185" t="s">
        <v>828</v>
      </c>
      <c r="L2482" s="186">
        <v>89.9</v>
      </c>
      <c r="M2482" s="187" t="s">
        <v>1204</v>
      </c>
      <c r="N2482" s="184" t="s">
        <v>25</v>
      </c>
      <c r="O2482" s="199"/>
    </row>
    <row r="2483" spans="1:15" ht="15" customHeight="1">
      <c r="A2483" s="200"/>
      <c r="B2483" s="188" t="s">
        <v>2561</v>
      </c>
      <c r="C2483" s="184" t="s">
        <v>22</v>
      </c>
      <c r="D2483" s="163" t="s">
        <v>20</v>
      </c>
      <c r="E2483" s="189" t="s">
        <v>2027</v>
      </c>
      <c r="F2483" s="190">
        <v>242</v>
      </c>
      <c r="G2483" s="190">
        <v>242</v>
      </c>
      <c r="H2483" s="189">
        <v>1</v>
      </c>
      <c r="I2483" s="189" t="s">
        <v>377</v>
      </c>
      <c r="J2483" s="185" t="s">
        <v>42</v>
      </c>
      <c r="K2483" s="189" t="s">
        <v>821</v>
      </c>
      <c r="L2483" s="190">
        <v>89.9</v>
      </c>
      <c r="M2483" s="191" t="s">
        <v>1204</v>
      </c>
      <c r="N2483" s="184" t="s">
        <v>25</v>
      </c>
      <c r="O2483" s="199"/>
    </row>
    <row r="2484" spans="1:15" ht="15" customHeight="1">
      <c r="A2484" s="200"/>
      <c r="B2484" s="183" t="s">
        <v>2562</v>
      </c>
      <c r="C2484" s="184" t="s">
        <v>154</v>
      </c>
      <c r="D2484" s="184" t="s">
        <v>20</v>
      </c>
      <c r="E2484" s="185" t="s">
        <v>2026</v>
      </c>
      <c r="F2484" s="186">
        <v>458</v>
      </c>
      <c r="G2484" s="186">
        <v>458</v>
      </c>
      <c r="H2484" s="185">
        <v>1</v>
      </c>
      <c r="I2484" s="185" t="s">
        <v>377</v>
      </c>
      <c r="J2484" s="185" t="s">
        <v>42</v>
      </c>
      <c r="K2484" s="185" t="s">
        <v>810</v>
      </c>
      <c r="L2484" s="186">
        <v>159.9</v>
      </c>
      <c r="M2484" s="187" t="s">
        <v>1206</v>
      </c>
      <c r="N2484" s="184" t="s">
        <v>36</v>
      </c>
      <c r="O2484" s="199"/>
    </row>
    <row r="2485" spans="1:15" ht="15" customHeight="1">
      <c r="A2485" s="200"/>
      <c r="B2485" s="188" t="s">
        <v>2563</v>
      </c>
      <c r="C2485" s="163" t="s">
        <v>154</v>
      </c>
      <c r="D2485" s="163" t="s">
        <v>20</v>
      </c>
      <c r="E2485" s="189" t="s">
        <v>2026</v>
      </c>
      <c r="F2485" s="190">
        <v>444</v>
      </c>
      <c r="G2485" s="190">
        <v>444</v>
      </c>
      <c r="H2485" s="189">
        <v>1</v>
      </c>
      <c r="I2485" s="189" t="s">
        <v>377</v>
      </c>
      <c r="J2485" s="185" t="s">
        <v>42</v>
      </c>
      <c r="K2485" s="189" t="s">
        <v>828</v>
      </c>
      <c r="L2485" s="190">
        <v>119.9</v>
      </c>
      <c r="M2485" s="191" t="s">
        <v>2103</v>
      </c>
      <c r="N2485" s="163" t="s">
        <v>36</v>
      </c>
      <c r="O2485" s="199"/>
    </row>
    <row r="2486" spans="1:15" ht="15" customHeight="1">
      <c r="A2486" s="200"/>
      <c r="B2486" s="183" t="s">
        <v>2564</v>
      </c>
      <c r="C2486" s="184" t="s">
        <v>328</v>
      </c>
      <c r="D2486" s="184" t="s">
        <v>20</v>
      </c>
      <c r="E2486" s="185" t="s">
        <v>2029</v>
      </c>
      <c r="F2486" s="186">
        <v>334</v>
      </c>
      <c r="G2486" s="186">
        <v>334</v>
      </c>
      <c r="H2486" s="185">
        <v>1</v>
      </c>
      <c r="I2486" s="185" t="s">
        <v>377</v>
      </c>
      <c r="J2486" s="185" t="s">
        <v>42</v>
      </c>
      <c r="K2486" s="185" t="s">
        <v>810</v>
      </c>
      <c r="L2486" s="186">
        <v>129.9</v>
      </c>
      <c r="M2486" s="187" t="s">
        <v>1057</v>
      </c>
      <c r="N2486" s="184" t="s">
        <v>36</v>
      </c>
      <c r="O2486" s="199"/>
    </row>
    <row r="2487" spans="1:15" ht="15" customHeight="1">
      <c r="A2487" s="200"/>
      <c r="B2487" s="188" t="s">
        <v>2565</v>
      </c>
      <c r="C2487" s="163" t="s">
        <v>328</v>
      </c>
      <c r="D2487" s="163" t="s">
        <v>20</v>
      </c>
      <c r="E2487" s="189" t="s">
        <v>2029</v>
      </c>
      <c r="F2487" s="190">
        <v>196</v>
      </c>
      <c r="G2487" s="190">
        <v>196</v>
      </c>
      <c r="H2487" s="189">
        <v>1</v>
      </c>
      <c r="I2487" s="189" t="s">
        <v>377</v>
      </c>
      <c r="J2487" s="185" t="s">
        <v>42</v>
      </c>
      <c r="K2487" s="189" t="s">
        <v>810</v>
      </c>
      <c r="L2487" s="190">
        <v>79.900000000000006</v>
      </c>
      <c r="M2487" s="191" t="s">
        <v>2088</v>
      </c>
      <c r="N2487" s="163" t="s">
        <v>36</v>
      </c>
      <c r="O2487" s="199"/>
    </row>
    <row r="2488" spans="1:15" ht="15" customHeight="1">
      <c r="A2488" s="200"/>
      <c r="B2488" s="183" t="s">
        <v>2566</v>
      </c>
      <c r="C2488" s="184" t="s">
        <v>378</v>
      </c>
      <c r="D2488" s="184" t="s">
        <v>20</v>
      </c>
      <c r="E2488" s="185" t="s">
        <v>2027</v>
      </c>
      <c r="F2488" s="186">
        <v>492</v>
      </c>
      <c r="G2488" s="186">
        <v>492</v>
      </c>
      <c r="H2488" s="185">
        <v>1</v>
      </c>
      <c r="I2488" s="185" t="s">
        <v>377</v>
      </c>
      <c r="J2488" s="185" t="s">
        <v>42</v>
      </c>
      <c r="K2488" s="185" t="s">
        <v>821</v>
      </c>
      <c r="L2488" s="186">
        <v>129.9</v>
      </c>
      <c r="M2488" s="187" t="s">
        <v>1071</v>
      </c>
      <c r="N2488" s="184" t="s">
        <v>36</v>
      </c>
      <c r="O2488" s="199"/>
    </row>
    <row r="2489" spans="1:15" ht="15" customHeight="1">
      <c r="A2489" s="200"/>
      <c r="B2489" s="188" t="s">
        <v>2567</v>
      </c>
      <c r="C2489" s="163" t="s">
        <v>47</v>
      </c>
      <c r="D2489" s="163" t="s">
        <v>20</v>
      </c>
      <c r="E2489" s="189" t="s">
        <v>2029</v>
      </c>
      <c r="F2489" s="190">
        <v>150</v>
      </c>
      <c r="G2489" s="190">
        <v>150</v>
      </c>
      <c r="H2489" s="189">
        <v>1</v>
      </c>
      <c r="I2489" s="189" t="s">
        <v>377</v>
      </c>
      <c r="J2489" s="185" t="s">
        <v>42</v>
      </c>
      <c r="K2489" s="189">
        <v>46</v>
      </c>
      <c r="L2489" s="190">
        <v>59.9</v>
      </c>
      <c r="M2489" s="191" t="s">
        <v>1071</v>
      </c>
      <c r="N2489" s="163" t="s">
        <v>36</v>
      </c>
      <c r="O2489" s="199"/>
    </row>
    <row r="2490" spans="1:15" ht="15" customHeight="1">
      <c r="A2490" s="200"/>
      <c r="B2490" s="183" t="s">
        <v>2568</v>
      </c>
      <c r="C2490" s="184" t="s">
        <v>379</v>
      </c>
      <c r="D2490" s="184" t="s">
        <v>20</v>
      </c>
      <c r="E2490" s="185" t="s">
        <v>2027</v>
      </c>
      <c r="F2490" s="186">
        <v>160</v>
      </c>
      <c r="G2490" s="186">
        <v>160</v>
      </c>
      <c r="H2490" s="185">
        <v>1</v>
      </c>
      <c r="I2490" s="185" t="s">
        <v>377</v>
      </c>
      <c r="J2490" s="185" t="s">
        <v>42</v>
      </c>
      <c r="K2490" s="185" t="s">
        <v>858</v>
      </c>
      <c r="L2490" s="186">
        <v>69.900000000000006</v>
      </c>
      <c r="M2490" s="187" t="s">
        <v>1057</v>
      </c>
      <c r="N2490" s="184" t="s">
        <v>36</v>
      </c>
      <c r="O2490" s="199"/>
    </row>
    <row r="2491" spans="1:15" ht="15" customHeight="1">
      <c r="A2491" s="200"/>
      <c r="B2491" s="188" t="s">
        <v>2569</v>
      </c>
      <c r="C2491" s="163" t="s">
        <v>328</v>
      </c>
      <c r="D2491" s="163" t="s">
        <v>20</v>
      </c>
      <c r="E2491" s="189" t="s">
        <v>2029</v>
      </c>
      <c r="F2491" s="190">
        <v>348</v>
      </c>
      <c r="G2491" s="190">
        <v>348</v>
      </c>
      <c r="H2491" s="189">
        <v>1</v>
      </c>
      <c r="I2491" s="189" t="s">
        <v>377</v>
      </c>
      <c r="J2491" s="185" t="s">
        <v>42</v>
      </c>
      <c r="K2491" s="189" t="s">
        <v>858</v>
      </c>
      <c r="L2491" s="190">
        <v>109.9</v>
      </c>
      <c r="M2491" s="191" t="s">
        <v>2103</v>
      </c>
      <c r="N2491" s="163" t="s">
        <v>117</v>
      </c>
      <c r="O2491" s="199"/>
    </row>
    <row r="2492" spans="1:15" ht="15" customHeight="1">
      <c r="A2492" s="200"/>
      <c r="B2492" s="183" t="s">
        <v>2570</v>
      </c>
      <c r="C2492" s="184" t="s">
        <v>22</v>
      </c>
      <c r="D2492" s="184" t="s">
        <v>20</v>
      </c>
      <c r="E2492" s="185" t="s">
        <v>2027</v>
      </c>
      <c r="F2492" s="186">
        <v>268</v>
      </c>
      <c r="G2492" s="186">
        <v>268</v>
      </c>
      <c r="H2492" s="185">
        <v>1</v>
      </c>
      <c r="I2492" s="185" t="s">
        <v>377</v>
      </c>
      <c r="J2492" s="185" t="s">
        <v>42</v>
      </c>
      <c r="K2492" s="185" t="s">
        <v>828</v>
      </c>
      <c r="L2492" s="186">
        <v>89.9</v>
      </c>
      <c r="M2492" s="187" t="s">
        <v>2042</v>
      </c>
      <c r="N2492" s="184" t="s">
        <v>25</v>
      </c>
      <c r="O2492" s="199"/>
    </row>
    <row r="2493" spans="1:15" ht="15" customHeight="1">
      <c r="A2493" s="200"/>
      <c r="B2493" s="183" t="s">
        <v>2571</v>
      </c>
      <c r="C2493" s="184" t="s">
        <v>14</v>
      </c>
      <c r="D2493" s="184" t="s">
        <v>20</v>
      </c>
      <c r="E2493" s="185" t="s">
        <v>2027</v>
      </c>
      <c r="F2493" s="186">
        <v>96</v>
      </c>
      <c r="G2493" s="186">
        <v>96</v>
      </c>
      <c r="H2493" s="185">
        <v>1</v>
      </c>
      <c r="I2493" s="185" t="s">
        <v>377</v>
      </c>
      <c r="J2493" s="185" t="s">
        <v>42</v>
      </c>
      <c r="K2493" s="185">
        <v>44</v>
      </c>
      <c r="L2493" s="186">
        <v>69.900000000000006</v>
      </c>
      <c r="M2493" s="187" t="s">
        <v>2095</v>
      </c>
      <c r="N2493" s="184" t="s">
        <v>36</v>
      </c>
      <c r="O2493" s="199"/>
    </row>
    <row r="2494" spans="1:15" ht="15" customHeight="1">
      <c r="A2494" s="200"/>
      <c r="B2494" s="188" t="s">
        <v>2535</v>
      </c>
      <c r="C2494" s="163" t="s">
        <v>379</v>
      </c>
      <c r="D2494" s="163" t="s">
        <v>20</v>
      </c>
      <c r="E2494" s="189" t="s">
        <v>2027</v>
      </c>
      <c r="F2494" s="190">
        <v>366</v>
      </c>
      <c r="G2494" s="190">
        <v>366</v>
      </c>
      <c r="H2494" s="189">
        <v>1</v>
      </c>
      <c r="I2494" s="189" t="s">
        <v>377</v>
      </c>
      <c r="J2494" s="185" t="s">
        <v>42</v>
      </c>
      <c r="K2494" s="189" t="s">
        <v>821</v>
      </c>
      <c r="L2494" s="190">
        <v>99.9</v>
      </c>
      <c r="M2494" s="191" t="s">
        <v>1080</v>
      </c>
      <c r="N2494" s="163" t="s">
        <v>36</v>
      </c>
      <c r="O2494" s="199"/>
    </row>
    <row r="2495" spans="1:15" ht="15" customHeight="1">
      <c r="A2495" s="200"/>
      <c r="B2495" s="183" t="s">
        <v>2572</v>
      </c>
      <c r="C2495" s="184" t="s">
        <v>50</v>
      </c>
      <c r="D2495" s="184" t="s">
        <v>20</v>
      </c>
      <c r="E2495" s="185" t="s">
        <v>2027</v>
      </c>
      <c r="F2495" s="186">
        <v>354</v>
      </c>
      <c r="G2495" s="186">
        <v>354</v>
      </c>
      <c r="H2495" s="185">
        <v>1</v>
      </c>
      <c r="I2495" s="185" t="s">
        <v>377</v>
      </c>
      <c r="J2495" s="185" t="s">
        <v>42</v>
      </c>
      <c r="K2495" s="185" t="s">
        <v>810</v>
      </c>
      <c r="L2495" s="186">
        <v>139.9</v>
      </c>
      <c r="M2495" s="187" t="s">
        <v>2095</v>
      </c>
      <c r="N2495" s="184" t="s">
        <v>36</v>
      </c>
      <c r="O2495" s="199"/>
    </row>
    <row r="2496" spans="1:15" ht="15" customHeight="1">
      <c r="A2496" s="200"/>
      <c r="B2496" s="188" t="s">
        <v>2573</v>
      </c>
      <c r="C2496" s="163" t="s">
        <v>378</v>
      </c>
      <c r="D2496" s="163" t="s">
        <v>20</v>
      </c>
      <c r="E2496" s="189" t="s">
        <v>2029</v>
      </c>
      <c r="F2496" s="190">
        <v>636</v>
      </c>
      <c r="G2496" s="190">
        <v>636</v>
      </c>
      <c r="H2496" s="189">
        <v>1</v>
      </c>
      <c r="I2496" s="189" t="s">
        <v>377</v>
      </c>
      <c r="J2496" s="185" t="s">
        <v>42</v>
      </c>
      <c r="K2496" s="189">
        <v>48</v>
      </c>
      <c r="L2496" s="190">
        <v>129.9</v>
      </c>
      <c r="M2496" s="191" t="s">
        <v>1033</v>
      </c>
      <c r="N2496" s="163" t="s">
        <v>36</v>
      </c>
      <c r="O2496" s="199"/>
    </row>
    <row r="2497" spans="1:15" ht="15" customHeight="1">
      <c r="A2497" s="200"/>
      <c r="B2497" s="183" t="s">
        <v>2574</v>
      </c>
      <c r="C2497" s="163" t="s">
        <v>379</v>
      </c>
      <c r="D2497" s="184" t="s">
        <v>20</v>
      </c>
      <c r="E2497" s="185" t="s">
        <v>2027</v>
      </c>
      <c r="F2497" s="186">
        <v>110</v>
      </c>
      <c r="G2497" s="186">
        <v>110</v>
      </c>
      <c r="H2497" s="185">
        <v>1</v>
      </c>
      <c r="I2497" s="185" t="s">
        <v>377</v>
      </c>
      <c r="J2497" s="185" t="s">
        <v>42</v>
      </c>
      <c r="K2497" s="185" t="s">
        <v>825</v>
      </c>
      <c r="L2497" s="186">
        <v>89.9</v>
      </c>
      <c r="M2497" s="187" t="s">
        <v>2042</v>
      </c>
      <c r="N2497" s="184" t="s">
        <v>36</v>
      </c>
      <c r="O2497" s="199"/>
    </row>
    <row r="2498" spans="1:15" ht="15" customHeight="1">
      <c r="A2498" s="200"/>
      <c r="B2498" s="188" t="s">
        <v>2575</v>
      </c>
      <c r="C2498" s="163" t="s">
        <v>328</v>
      </c>
      <c r="D2498" s="163" t="s">
        <v>20</v>
      </c>
      <c r="E2498" s="189" t="s">
        <v>2029</v>
      </c>
      <c r="F2498" s="190">
        <v>148</v>
      </c>
      <c r="G2498" s="190">
        <v>148</v>
      </c>
      <c r="H2498" s="189">
        <v>1</v>
      </c>
      <c r="I2498" s="189" t="s">
        <v>377</v>
      </c>
      <c r="J2498" s="185" t="s">
        <v>42</v>
      </c>
      <c r="K2498" s="189" t="s">
        <v>858</v>
      </c>
      <c r="L2498" s="190">
        <v>79.900000000000006</v>
      </c>
      <c r="M2498" s="191" t="s">
        <v>1206</v>
      </c>
      <c r="N2498" s="163" t="s">
        <v>36</v>
      </c>
      <c r="O2498" s="199"/>
    </row>
    <row r="2499" spans="1:15" ht="15" customHeight="1">
      <c r="A2499" s="200"/>
      <c r="B2499" s="183" t="s">
        <v>2576</v>
      </c>
      <c r="C2499" s="184" t="s">
        <v>64</v>
      </c>
      <c r="D2499" s="184" t="s">
        <v>20</v>
      </c>
      <c r="E2499" s="185" t="s">
        <v>2027</v>
      </c>
      <c r="F2499" s="186">
        <v>416</v>
      </c>
      <c r="G2499" s="186">
        <v>416</v>
      </c>
      <c r="H2499" s="185">
        <v>1</v>
      </c>
      <c r="I2499" s="185" t="s">
        <v>377</v>
      </c>
      <c r="J2499" s="185" t="s">
        <v>42</v>
      </c>
      <c r="K2499" s="185" t="s">
        <v>858</v>
      </c>
      <c r="L2499" s="186">
        <v>169.9</v>
      </c>
      <c r="M2499" s="187" t="s">
        <v>1204</v>
      </c>
      <c r="N2499" s="184" t="s">
        <v>36</v>
      </c>
      <c r="O2499" s="199"/>
    </row>
    <row r="2500" spans="1:15" ht="15" customHeight="1">
      <c r="A2500" s="200"/>
      <c r="B2500" s="188" t="s">
        <v>2577</v>
      </c>
      <c r="C2500" s="163" t="s">
        <v>64</v>
      </c>
      <c r="D2500" s="163" t="s">
        <v>20</v>
      </c>
      <c r="E2500" s="189" t="s">
        <v>2027</v>
      </c>
      <c r="F2500" s="190">
        <v>554</v>
      </c>
      <c r="G2500" s="190">
        <v>554</v>
      </c>
      <c r="H2500" s="189">
        <v>1</v>
      </c>
      <c r="I2500" s="189" t="s">
        <v>377</v>
      </c>
      <c r="J2500" s="185" t="s">
        <v>42</v>
      </c>
      <c r="K2500" s="189" t="s">
        <v>858</v>
      </c>
      <c r="L2500" s="190">
        <v>179.9</v>
      </c>
      <c r="M2500" s="191" t="s">
        <v>1080</v>
      </c>
      <c r="N2500" s="163" t="s">
        <v>149</v>
      </c>
      <c r="O2500" s="199"/>
    </row>
    <row r="2501" spans="1:15" ht="15" customHeight="1">
      <c r="A2501" s="200"/>
      <c r="B2501" s="183" t="s">
        <v>2578</v>
      </c>
      <c r="C2501" s="184" t="s">
        <v>64</v>
      </c>
      <c r="D2501" s="184" t="s">
        <v>20</v>
      </c>
      <c r="E2501" s="185" t="s">
        <v>2027</v>
      </c>
      <c r="F2501" s="186">
        <v>296</v>
      </c>
      <c r="G2501" s="186">
        <v>296</v>
      </c>
      <c r="H2501" s="185">
        <v>1</v>
      </c>
      <c r="I2501" s="185" t="s">
        <v>377</v>
      </c>
      <c r="J2501" s="185" t="s">
        <v>42</v>
      </c>
      <c r="K2501" s="185" t="s">
        <v>810</v>
      </c>
      <c r="L2501" s="186">
        <v>79.900000000000006</v>
      </c>
      <c r="M2501" s="187" t="s">
        <v>1052</v>
      </c>
      <c r="N2501" s="184" t="s">
        <v>72</v>
      </c>
      <c r="O2501" s="199"/>
    </row>
    <row r="2502" spans="1:15" ht="15" customHeight="1">
      <c r="A2502" s="200"/>
      <c r="B2502" s="188" t="s">
        <v>2579</v>
      </c>
      <c r="C2502" s="163" t="s">
        <v>14</v>
      </c>
      <c r="D2502" s="163" t="s">
        <v>20</v>
      </c>
      <c r="E2502" s="189" t="s">
        <v>2029</v>
      </c>
      <c r="F2502" s="190">
        <v>190</v>
      </c>
      <c r="G2502" s="190">
        <v>190</v>
      </c>
      <c r="H2502" s="189">
        <v>1</v>
      </c>
      <c r="I2502" s="189" t="s">
        <v>377</v>
      </c>
      <c r="J2502" s="185" t="s">
        <v>42</v>
      </c>
      <c r="K2502" s="189">
        <v>52</v>
      </c>
      <c r="L2502" s="190">
        <v>99.9</v>
      </c>
      <c r="M2502" s="191" t="s">
        <v>1033</v>
      </c>
      <c r="N2502" s="163" t="s">
        <v>36</v>
      </c>
      <c r="O2502" s="199"/>
    </row>
    <row r="2503" spans="1:15" ht="15" customHeight="1">
      <c r="A2503" s="200"/>
      <c r="B2503" s="183" t="s">
        <v>2580</v>
      </c>
      <c r="C2503" s="184" t="s">
        <v>50</v>
      </c>
      <c r="D2503" s="184" t="s">
        <v>20</v>
      </c>
      <c r="E2503" s="185" t="s">
        <v>2027</v>
      </c>
      <c r="F2503" s="186">
        <v>162</v>
      </c>
      <c r="G2503" s="186">
        <v>162</v>
      </c>
      <c r="H2503" s="185">
        <v>1</v>
      </c>
      <c r="I2503" s="185" t="s">
        <v>377</v>
      </c>
      <c r="J2503" s="185" t="s">
        <v>42</v>
      </c>
      <c r="K2503" s="185" t="s">
        <v>810</v>
      </c>
      <c r="L2503" s="186">
        <v>49.9</v>
      </c>
      <c r="M2503" s="187" t="s">
        <v>1204</v>
      </c>
      <c r="N2503" s="184" t="s">
        <v>25</v>
      </c>
      <c r="O2503" s="199"/>
    </row>
    <row r="2504" spans="1:15" ht="15" customHeight="1">
      <c r="A2504" s="200"/>
      <c r="B2504" s="188" t="s">
        <v>2581</v>
      </c>
      <c r="C2504" s="163" t="s">
        <v>50</v>
      </c>
      <c r="D2504" s="163" t="s">
        <v>20</v>
      </c>
      <c r="E2504" s="189" t="s">
        <v>2027</v>
      </c>
      <c r="F2504" s="190">
        <v>162</v>
      </c>
      <c r="G2504" s="190">
        <v>162</v>
      </c>
      <c r="H2504" s="189">
        <v>1</v>
      </c>
      <c r="I2504" s="189" t="s">
        <v>377</v>
      </c>
      <c r="J2504" s="185" t="s">
        <v>42</v>
      </c>
      <c r="K2504" s="189" t="s">
        <v>810</v>
      </c>
      <c r="L2504" s="190">
        <v>49.9</v>
      </c>
      <c r="M2504" s="191" t="s">
        <v>1204</v>
      </c>
      <c r="N2504" s="163" t="s">
        <v>25</v>
      </c>
      <c r="O2504" s="199"/>
    </row>
    <row r="2505" spans="1:15" ht="15" customHeight="1">
      <c r="A2505" s="200"/>
      <c r="B2505" s="183" t="s">
        <v>2582</v>
      </c>
      <c r="C2505" s="184" t="s">
        <v>22</v>
      </c>
      <c r="D2505" s="184" t="s">
        <v>20</v>
      </c>
      <c r="E2505" s="185" t="s">
        <v>2027</v>
      </c>
      <c r="F2505" s="186">
        <v>204</v>
      </c>
      <c r="G2505" s="186">
        <v>204</v>
      </c>
      <c r="H2505" s="185">
        <v>1</v>
      </c>
      <c r="I2505" s="185" t="s">
        <v>377</v>
      </c>
      <c r="J2505" s="185" t="s">
        <v>42</v>
      </c>
      <c r="K2505" s="185" t="s">
        <v>858</v>
      </c>
      <c r="L2505" s="186">
        <v>59.9</v>
      </c>
      <c r="M2505" s="187" t="s">
        <v>1204</v>
      </c>
      <c r="N2505" s="184" t="s">
        <v>25</v>
      </c>
      <c r="O2505" s="199"/>
    </row>
    <row r="2506" spans="1:15" ht="15" customHeight="1">
      <c r="A2506" s="200"/>
      <c r="B2506" s="188" t="s">
        <v>2583</v>
      </c>
      <c r="C2506" s="184" t="s">
        <v>22</v>
      </c>
      <c r="D2506" s="163" t="s">
        <v>20</v>
      </c>
      <c r="E2506" s="189" t="s">
        <v>2027</v>
      </c>
      <c r="F2506" s="190">
        <v>312</v>
      </c>
      <c r="G2506" s="190">
        <v>312</v>
      </c>
      <c r="H2506" s="189">
        <v>1</v>
      </c>
      <c r="I2506" s="189" t="s">
        <v>377</v>
      </c>
      <c r="J2506" s="185" t="s">
        <v>42</v>
      </c>
      <c r="K2506" s="189" t="s">
        <v>810</v>
      </c>
      <c r="L2506" s="190">
        <v>79.900000000000006</v>
      </c>
      <c r="M2506" s="191" t="s">
        <v>2088</v>
      </c>
      <c r="N2506" s="163" t="s">
        <v>36</v>
      </c>
      <c r="O2506" s="199"/>
    </row>
    <row r="2507" spans="1:15" ht="15" customHeight="1">
      <c r="A2507" s="200"/>
      <c r="B2507" s="183" t="s">
        <v>2584</v>
      </c>
      <c r="C2507" s="184" t="s">
        <v>22</v>
      </c>
      <c r="D2507" s="184" t="s">
        <v>20</v>
      </c>
      <c r="E2507" s="185" t="s">
        <v>2027</v>
      </c>
      <c r="F2507" s="186">
        <v>296</v>
      </c>
      <c r="G2507" s="186">
        <v>296</v>
      </c>
      <c r="H2507" s="185">
        <v>1</v>
      </c>
      <c r="I2507" s="185" t="s">
        <v>377</v>
      </c>
      <c r="J2507" s="185" t="s">
        <v>42</v>
      </c>
      <c r="K2507" s="185" t="s">
        <v>858</v>
      </c>
      <c r="L2507" s="186">
        <v>79.900000000000006</v>
      </c>
      <c r="M2507" s="187" t="s">
        <v>1204</v>
      </c>
      <c r="N2507" s="184" t="s">
        <v>117</v>
      </c>
      <c r="O2507" s="199"/>
    </row>
    <row r="2508" spans="1:15" ht="15" customHeight="1">
      <c r="A2508" s="200"/>
      <c r="B2508" s="183" t="s">
        <v>2585</v>
      </c>
      <c r="C2508" s="184" t="s">
        <v>69</v>
      </c>
      <c r="D2508" s="184" t="s">
        <v>20</v>
      </c>
      <c r="E2508" s="185" t="s">
        <v>2027</v>
      </c>
      <c r="F2508" s="186">
        <v>108</v>
      </c>
      <c r="G2508" s="186">
        <v>108</v>
      </c>
      <c r="H2508" s="185">
        <v>1</v>
      </c>
      <c r="I2508" s="185" t="s">
        <v>377</v>
      </c>
      <c r="J2508" s="185" t="s">
        <v>42</v>
      </c>
      <c r="K2508" s="185" t="s">
        <v>858</v>
      </c>
      <c r="L2508" s="186">
        <v>49.9</v>
      </c>
      <c r="M2508" s="187" t="s">
        <v>1071</v>
      </c>
      <c r="N2508" s="184" t="s">
        <v>25</v>
      </c>
      <c r="O2508" s="199"/>
    </row>
    <row r="2509" spans="1:15" ht="15" customHeight="1">
      <c r="A2509" s="200"/>
      <c r="B2509" s="188" t="s">
        <v>2586</v>
      </c>
      <c r="C2509" s="163" t="s">
        <v>379</v>
      </c>
      <c r="D2509" s="163" t="s">
        <v>20</v>
      </c>
      <c r="E2509" s="189" t="s">
        <v>2027</v>
      </c>
      <c r="F2509" s="190">
        <v>134</v>
      </c>
      <c r="G2509" s="190">
        <v>134</v>
      </c>
      <c r="H2509" s="189">
        <v>1</v>
      </c>
      <c r="I2509" s="189" t="s">
        <v>377</v>
      </c>
      <c r="J2509" s="185" t="s">
        <v>42</v>
      </c>
      <c r="K2509" s="189" t="s">
        <v>810</v>
      </c>
      <c r="L2509" s="190">
        <v>49.9</v>
      </c>
      <c r="M2509" s="191" t="s">
        <v>1052</v>
      </c>
      <c r="N2509" s="163" t="s">
        <v>36</v>
      </c>
      <c r="O2509" s="199"/>
    </row>
    <row r="2510" spans="1:15" ht="15" customHeight="1">
      <c r="A2510" s="200"/>
      <c r="B2510" s="183" t="s">
        <v>2587</v>
      </c>
      <c r="C2510" s="184" t="s">
        <v>46</v>
      </c>
      <c r="D2510" s="184" t="s">
        <v>20</v>
      </c>
      <c r="E2510" s="185" t="s">
        <v>2027</v>
      </c>
      <c r="F2510" s="186">
        <v>206</v>
      </c>
      <c r="G2510" s="186">
        <v>206</v>
      </c>
      <c r="H2510" s="185">
        <v>1</v>
      </c>
      <c r="I2510" s="185" t="s">
        <v>377</v>
      </c>
      <c r="J2510" s="185" t="s">
        <v>42</v>
      </c>
      <c r="K2510" s="185" t="s">
        <v>821</v>
      </c>
      <c r="L2510" s="186">
        <v>35.9</v>
      </c>
      <c r="M2510" s="187" t="s">
        <v>1071</v>
      </c>
      <c r="N2510" s="184" t="s">
        <v>170</v>
      </c>
      <c r="O2510" s="199"/>
    </row>
    <row r="2511" spans="1:15" ht="15" customHeight="1">
      <c r="A2511" s="200"/>
      <c r="B2511" s="188" t="s">
        <v>2588</v>
      </c>
      <c r="C2511" s="163" t="s">
        <v>328</v>
      </c>
      <c r="D2511" s="163" t="s">
        <v>20</v>
      </c>
      <c r="E2511" s="189" t="s">
        <v>2026</v>
      </c>
      <c r="F2511" s="190">
        <v>418</v>
      </c>
      <c r="G2511" s="190">
        <v>418</v>
      </c>
      <c r="H2511" s="189">
        <v>1</v>
      </c>
      <c r="I2511" s="189" t="s">
        <v>377</v>
      </c>
      <c r="J2511" s="185" t="s">
        <v>42</v>
      </c>
      <c r="K2511" s="189" t="s">
        <v>821</v>
      </c>
      <c r="L2511" s="190">
        <v>109.9</v>
      </c>
      <c r="M2511" s="191" t="s">
        <v>1061</v>
      </c>
      <c r="N2511" s="163" t="s">
        <v>149</v>
      </c>
      <c r="O2511" s="199"/>
    </row>
    <row r="2512" spans="1:15" ht="15" customHeight="1">
      <c r="A2512" s="200"/>
      <c r="B2512" s="183" t="s">
        <v>2589</v>
      </c>
      <c r="C2512" s="184" t="s">
        <v>64</v>
      </c>
      <c r="D2512" s="184" t="s">
        <v>20</v>
      </c>
      <c r="E2512" s="185" t="s">
        <v>2029</v>
      </c>
      <c r="F2512" s="186">
        <v>364</v>
      </c>
      <c r="G2512" s="186">
        <v>364</v>
      </c>
      <c r="H2512" s="185">
        <v>1</v>
      </c>
      <c r="I2512" s="185" t="s">
        <v>377</v>
      </c>
      <c r="J2512" s="185" t="s">
        <v>42</v>
      </c>
      <c r="K2512" s="185" t="s">
        <v>825</v>
      </c>
      <c r="L2512" s="186">
        <v>169.9</v>
      </c>
      <c r="M2512" s="187" t="s">
        <v>1080</v>
      </c>
      <c r="N2512" s="184" t="s">
        <v>203</v>
      </c>
      <c r="O2512" s="199"/>
    </row>
    <row r="2513" spans="1:15" ht="15" customHeight="1">
      <c r="A2513" s="200"/>
      <c r="B2513" s="188" t="s">
        <v>2590</v>
      </c>
      <c r="C2513" s="163" t="s">
        <v>379</v>
      </c>
      <c r="D2513" s="163" t="s">
        <v>20</v>
      </c>
      <c r="E2513" s="189" t="s">
        <v>2027</v>
      </c>
      <c r="F2513" s="190">
        <v>62</v>
      </c>
      <c r="G2513" s="190">
        <v>62</v>
      </c>
      <c r="H2513" s="189">
        <v>1</v>
      </c>
      <c r="I2513" s="189" t="s">
        <v>377</v>
      </c>
      <c r="J2513" s="185" t="s">
        <v>42</v>
      </c>
      <c r="K2513" s="189" t="s">
        <v>810</v>
      </c>
      <c r="L2513" s="190">
        <v>79.900000000000006</v>
      </c>
      <c r="M2513" s="191" t="s">
        <v>1080</v>
      </c>
      <c r="N2513" s="163" t="s">
        <v>36</v>
      </c>
      <c r="O2513" s="199"/>
    </row>
    <row r="2514" spans="1:15" ht="15" customHeight="1">
      <c r="A2514" s="200"/>
      <c r="B2514" s="183" t="s">
        <v>2591</v>
      </c>
      <c r="C2514" s="184" t="s">
        <v>64</v>
      </c>
      <c r="D2514" s="184" t="s">
        <v>20</v>
      </c>
      <c r="E2514" s="185" t="s">
        <v>2029</v>
      </c>
      <c r="F2514" s="186">
        <v>550</v>
      </c>
      <c r="G2514" s="186">
        <v>550</v>
      </c>
      <c r="H2514" s="185">
        <v>1</v>
      </c>
      <c r="I2514" s="185" t="s">
        <v>377</v>
      </c>
      <c r="J2514" s="185" t="s">
        <v>42</v>
      </c>
      <c r="K2514" s="185" t="s">
        <v>825</v>
      </c>
      <c r="L2514" s="186">
        <v>199.9</v>
      </c>
      <c r="M2514" s="187" t="s">
        <v>2088</v>
      </c>
      <c r="N2514" s="184" t="s">
        <v>36</v>
      </c>
      <c r="O2514" s="199"/>
    </row>
    <row r="2515" spans="1:15" ht="15" customHeight="1">
      <c r="A2515" s="200"/>
      <c r="B2515" s="188" t="s">
        <v>2592</v>
      </c>
      <c r="C2515" s="163" t="s">
        <v>64</v>
      </c>
      <c r="D2515" s="163" t="s">
        <v>20</v>
      </c>
      <c r="E2515" s="189" t="s">
        <v>2027</v>
      </c>
      <c r="F2515" s="190">
        <v>254</v>
      </c>
      <c r="G2515" s="190">
        <v>254</v>
      </c>
      <c r="H2515" s="189">
        <v>1</v>
      </c>
      <c r="I2515" s="189" t="s">
        <v>377</v>
      </c>
      <c r="J2515" s="185" t="s">
        <v>42</v>
      </c>
      <c r="K2515" s="189" t="s">
        <v>828</v>
      </c>
      <c r="L2515" s="190">
        <v>119.9</v>
      </c>
      <c r="M2515" s="191" t="s">
        <v>2101</v>
      </c>
      <c r="N2515" s="163" t="s">
        <v>25</v>
      </c>
      <c r="O2515" s="199"/>
    </row>
    <row r="2516" spans="1:15" ht="15" customHeight="1">
      <c r="A2516" s="200"/>
      <c r="B2516" s="183" t="s">
        <v>2593</v>
      </c>
      <c r="C2516" s="184" t="s">
        <v>155</v>
      </c>
      <c r="D2516" s="184" t="s">
        <v>20</v>
      </c>
      <c r="E2516" s="185" t="s">
        <v>2027</v>
      </c>
      <c r="F2516" s="186">
        <v>232</v>
      </c>
      <c r="G2516" s="186">
        <v>232</v>
      </c>
      <c r="H2516" s="185">
        <v>1</v>
      </c>
      <c r="I2516" s="185" t="s">
        <v>377</v>
      </c>
      <c r="J2516" s="185" t="s">
        <v>42</v>
      </c>
      <c r="K2516" s="185" t="s">
        <v>810</v>
      </c>
      <c r="L2516" s="186">
        <v>109.9</v>
      </c>
      <c r="M2516" s="187" t="s">
        <v>1033</v>
      </c>
      <c r="N2516" s="184" t="s">
        <v>149</v>
      </c>
      <c r="O2516" s="199"/>
    </row>
    <row r="2517" spans="1:15" ht="15" customHeight="1">
      <c r="A2517" s="200"/>
      <c r="B2517" s="188" t="s">
        <v>2594</v>
      </c>
      <c r="C2517" s="163" t="s">
        <v>47</v>
      </c>
      <c r="D2517" s="163" t="s">
        <v>20</v>
      </c>
      <c r="E2517" s="189" t="s">
        <v>2029</v>
      </c>
      <c r="F2517" s="190">
        <v>160</v>
      </c>
      <c r="G2517" s="190">
        <v>160</v>
      </c>
      <c r="H2517" s="189">
        <v>1</v>
      </c>
      <c r="I2517" s="189" t="s">
        <v>377</v>
      </c>
      <c r="J2517" s="185" t="s">
        <v>42</v>
      </c>
      <c r="K2517" s="189" t="s">
        <v>825</v>
      </c>
      <c r="L2517" s="190">
        <v>59.9</v>
      </c>
      <c r="M2517" s="191" t="s">
        <v>1071</v>
      </c>
      <c r="N2517" s="163" t="s">
        <v>36</v>
      </c>
      <c r="O2517" s="199"/>
    </row>
    <row r="2518" spans="1:15" ht="15" customHeight="1">
      <c r="A2518" s="200"/>
      <c r="B2518" s="183" t="s">
        <v>2595</v>
      </c>
      <c r="C2518" s="184" t="s">
        <v>46</v>
      </c>
      <c r="D2518" s="184" t="s">
        <v>20</v>
      </c>
      <c r="E2518" s="185" t="s">
        <v>2027</v>
      </c>
      <c r="F2518" s="186">
        <v>114</v>
      </c>
      <c r="G2518" s="186">
        <v>114</v>
      </c>
      <c r="H2518" s="185">
        <v>1</v>
      </c>
      <c r="I2518" s="185" t="s">
        <v>377</v>
      </c>
      <c r="J2518" s="185" t="s">
        <v>42</v>
      </c>
      <c r="K2518" s="185" t="s">
        <v>810</v>
      </c>
      <c r="L2518" s="186">
        <v>49.9</v>
      </c>
      <c r="M2518" s="187" t="s">
        <v>1071</v>
      </c>
      <c r="N2518" s="184" t="s">
        <v>25</v>
      </c>
      <c r="O2518" s="199"/>
    </row>
    <row r="2519" spans="1:15" ht="15" customHeight="1">
      <c r="A2519" s="200"/>
      <c r="B2519" s="188" t="s">
        <v>2596</v>
      </c>
      <c r="C2519" s="163" t="s">
        <v>328</v>
      </c>
      <c r="D2519" s="163" t="s">
        <v>20</v>
      </c>
      <c r="E2519" s="189" t="s">
        <v>2029</v>
      </c>
      <c r="F2519" s="190">
        <v>406</v>
      </c>
      <c r="G2519" s="190">
        <v>406</v>
      </c>
      <c r="H2519" s="189">
        <v>1</v>
      </c>
      <c r="I2519" s="189" t="s">
        <v>377</v>
      </c>
      <c r="J2519" s="185" t="s">
        <v>42</v>
      </c>
      <c r="K2519" s="189">
        <v>46</v>
      </c>
      <c r="L2519" s="190">
        <v>109.9</v>
      </c>
      <c r="M2519" s="191" t="s">
        <v>1057</v>
      </c>
      <c r="N2519" s="163" t="s">
        <v>36</v>
      </c>
      <c r="O2519" s="199"/>
    </row>
    <row r="2520" spans="1:15" ht="15" customHeight="1">
      <c r="A2520" s="200"/>
      <c r="B2520" s="183" t="s">
        <v>2597</v>
      </c>
      <c r="C2520" s="184" t="s">
        <v>378</v>
      </c>
      <c r="D2520" s="184" t="s">
        <v>20</v>
      </c>
      <c r="E2520" s="185" t="s">
        <v>2027</v>
      </c>
      <c r="F2520" s="186">
        <v>528</v>
      </c>
      <c r="G2520" s="186">
        <v>528</v>
      </c>
      <c r="H2520" s="185">
        <v>1</v>
      </c>
      <c r="I2520" s="185" t="s">
        <v>377</v>
      </c>
      <c r="J2520" s="185" t="s">
        <v>42</v>
      </c>
      <c r="K2520" s="185">
        <v>46</v>
      </c>
      <c r="L2520" s="186">
        <v>159.9</v>
      </c>
      <c r="M2520" s="187" t="s">
        <v>1057</v>
      </c>
      <c r="N2520" s="184" t="s">
        <v>36</v>
      </c>
      <c r="O2520" s="199"/>
    </row>
    <row r="2521" spans="1:15" ht="15" customHeight="1">
      <c r="A2521" s="200"/>
      <c r="B2521" s="188" t="s">
        <v>2598</v>
      </c>
      <c r="C2521" s="163" t="s">
        <v>378</v>
      </c>
      <c r="D2521" s="163" t="s">
        <v>20</v>
      </c>
      <c r="E2521" s="189" t="s">
        <v>2027</v>
      </c>
      <c r="F2521" s="190">
        <v>474</v>
      </c>
      <c r="G2521" s="190">
        <v>474</v>
      </c>
      <c r="H2521" s="189">
        <v>1</v>
      </c>
      <c r="I2521" s="189" t="s">
        <v>377</v>
      </c>
      <c r="J2521" s="185" t="s">
        <v>42</v>
      </c>
      <c r="K2521" s="189" t="s">
        <v>858</v>
      </c>
      <c r="L2521" s="190">
        <v>199.9</v>
      </c>
      <c r="M2521" s="191" t="s">
        <v>1080</v>
      </c>
      <c r="N2521" s="163" t="s">
        <v>36</v>
      </c>
      <c r="O2521" s="199"/>
    </row>
    <row r="2522" spans="1:15" ht="15" customHeight="1">
      <c r="A2522" s="200"/>
      <c r="B2522" s="183" t="s">
        <v>2599</v>
      </c>
      <c r="C2522" s="184" t="s">
        <v>379</v>
      </c>
      <c r="D2522" s="184" t="s">
        <v>20</v>
      </c>
      <c r="E2522" s="185" t="s">
        <v>2027</v>
      </c>
      <c r="F2522" s="186">
        <v>348</v>
      </c>
      <c r="G2522" s="186">
        <v>348</v>
      </c>
      <c r="H2522" s="185">
        <v>1</v>
      </c>
      <c r="I2522" s="185" t="s">
        <v>377</v>
      </c>
      <c r="J2522" s="185" t="s">
        <v>42</v>
      </c>
      <c r="K2522" s="185" t="s">
        <v>825</v>
      </c>
      <c r="L2522" s="186">
        <v>109.9</v>
      </c>
      <c r="M2522" s="187" t="s">
        <v>1080</v>
      </c>
      <c r="N2522" s="184" t="s">
        <v>36</v>
      </c>
      <c r="O2522" s="199"/>
    </row>
    <row r="2523" spans="1:15" ht="15" customHeight="1">
      <c r="A2523" s="200"/>
      <c r="B2523" s="183" t="s">
        <v>2600</v>
      </c>
      <c r="C2523" s="184" t="s">
        <v>64</v>
      </c>
      <c r="D2523" s="184" t="s">
        <v>20</v>
      </c>
      <c r="E2523" s="185" t="s">
        <v>2027</v>
      </c>
      <c r="F2523" s="186">
        <v>616</v>
      </c>
      <c r="G2523" s="186">
        <v>616</v>
      </c>
      <c r="H2523" s="185">
        <v>1</v>
      </c>
      <c r="I2523" s="185" t="s">
        <v>377</v>
      </c>
      <c r="J2523" s="185" t="s">
        <v>42</v>
      </c>
      <c r="K2523" s="185">
        <v>52</v>
      </c>
      <c r="L2523" s="186">
        <v>249.9</v>
      </c>
      <c r="M2523" s="187" t="s">
        <v>2088</v>
      </c>
      <c r="N2523" s="184" t="s">
        <v>36</v>
      </c>
      <c r="O2523" s="3"/>
    </row>
    <row r="2524" spans="1:15" ht="15" customHeight="1">
      <c r="A2524" s="200"/>
      <c r="B2524" s="188" t="s">
        <v>2601</v>
      </c>
      <c r="C2524" s="163" t="s">
        <v>64</v>
      </c>
      <c r="D2524" s="163" t="s">
        <v>20</v>
      </c>
      <c r="E2524" s="189" t="s">
        <v>2027</v>
      </c>
      <c r="F2524" s="190">
        <v>388</v>
      </c>
      <c r="G2524" s="190">
        <v>388</v>
      </c>
      <c r="H2524" s="189">
        <v>1</v>
      </c>
      <c r="I2524" s="189" t="s">
        <v>377</v>
      </c>
      <c r="J2524" s="185" t="s">
        <v>42</v>
      </c>
      <c r="K2524" s="189" t="s">
        <v>821</v>
      </c>
      <c r="L2524" s="190">
        <v>109.9</v>
      </c>
      <c r="M2524" s="191" t="s">
        <v>1105</v>
      </c>
      <c r="N2524" s="163" t="s">
        <v>36</v>
      </c>
      <c r="O2524" s="3"/>
    </row>
    <row r="2525" spans="1:15" ht="15" customHeight="1">
      <c r="A2525" s="200"/>
      <c r="B2525" s="183" t="s">
        <v>2602</v>
      </c>
      <c r="C2525" s="184" t="s">
        <v>64</v>
      </c>
      <c r="D2525" s="184" t="s">
        <v>20</v>
      </c>
      <c r="E2525" s="185" t="s">
        <v>2029</v>
      </c>
      <c r="F2525" s="186">
        <v>380</v>
      </c>
      <c r="G2525" s="186">
        <v>380</v>
      </c>
      <c r="H2525" s="185">
        <v>1</v>
      </c>
      <c r="I2525" s="185" t="s">
        <v>377</v>
      </c>
      <c r="J2525" s="185" t="s">
        <v>42</v>
      </c>
      <c r="K2525" s="185" t="s">
        <v>810</v>
      </c>
      <c r="L2525" s="186">
        <v>89.9</v>
      </c>
      <c r="M2525" s="187" t="s">
        <v>2101</v>
      </c>
      <c r="N2525" s="184" t="s">
        <v>36</v>
      </c>
      <c r="O2525" s="3"/>
    </row>
    <row r="2526" spans="1:15" ht="15" customHeight="1">
      <c r="A2526" s="200"/>
      <c r="B2526" s="188" t="s">
        <v>2603</v>
      </c>
      <c r="C2526" s="163" t="s">
        <v>64</v>
      </c>
      <c r="D2526" s="163" t="s">
        <v>20</v>
      </c>
      <c r="E2526" s="189" t="s">
        <v>2029</v>
      </c>
      <c r="F2526" s="190">
        <v>432</v>
      </c>
      <c r="G2526" s="190">
        <v>432</v>
      </c>
      <c r="H2526" s="189">
        <v>1</v>
      </c>
      <c r="I2526" s="189" t="s">
        <v>377</v>
      </c>
      <c r="J2526" s="185" t="s">
        <v>42</v>
      </c>
      <c r="K2526" s="189" t="s">
        <v>810</v>
      </c>
      <c r="L2526" s="190">
        <v>139.9</v>
      </c>
      <c r="M2526" s="191" t="s">
        <v>1057</v>
      </c>
      <c r="N2526" s="163" t="s">
        <v>156</v>
      </c>
      <c r="O2526" s="3"/>
    </row>
    <row r="2527" spans="1:15" ht="15" customHeight="1">
      <c r="A2527" s="200"/>
      <c r="B2527" s="183" t="s">
        <v>2604</v>
      </c>
      <c r="C2527" s="184" t="s">
        <v>379</v>
      </c>
      <c r="D2527" s="184" t="s">
        <v>20</v>
      </c>
      <c r="E2527" s="185" t="s">
        <v>2027</v>
      </c>
      <c r="F2527" s="186">
        <v>114</v>
      </c>
      <c r="G2527" s="186">
        <v>114</v>
      </c>
      <c r="H2527" s="185">
        <v>1</v>
      </c>
      <c r="I2527" s="185" t="s">
        <v>377</v>
      </c>
      <c r="J2527" s="185" t="s">
        <v>42</v>
      </c>
      <c r="K2527" s="185" t="s">
        <v>810</v>
      </c>
      <c r="L2527" s="186">
        <v>99.9</v>
      </c>
      <c r="M2527" s="187" t="s">
        <v>1033</v>
      </c>
      <c r="N2527" s="184" t="s">
        <v>36</v>
      </c>
      <c r="O2527" s="3"/>
    </row>
    <row r="2528" spans="1:15" ht="15" customHeight="1">
      <c r="A2528" s="200"/>
      <c r="B2528" s="188" t="s">
        <v>2605</v>
      </c>
      <c r="C2528" s="163" t="s">
        <v>64</v>
      </c>
      <c r="D2528" s="163" t="s">
        <v>20</v>
      </c>
      <c r="E2528" s="189" t="s">
        <v>2027</v>
      </c>
      <c r="F2528" s="190">
        <v>436</v>
      </c>
      <c r="G2528" s="190">
        <v>436</v>
      </c>
      <c r="H2528" s="189">
        <v>1</v>
      </c>
      <c r="I2528" s="189" t="s">
        <v>377</v>
      </c>
      <c r="J2528" s="185" t="s">
        <v>42</v>
      </c>
      <c r="K2528" s="189" t="s">
        <v>810</v>
      </c>
      <c r="L2528" s="190">
        <v>179.9</v>
      </c>
      <c r="M2528" s="191" t="s">
        <v>2095</v>
      </c>
      <c r="N2528" s="163" t="s">
        <v>36</v>
      </c>
      <c r="O2528" s="3"/>
    </row>
    <row r="2529" spans="1:15" ht="15" customHeight="1">
      <c r="A2529" s="200"/>
      <c r="B2529" s="183" t="s">
        <v>2606</v>
      </c>
      <c r="C2529" s="184" t="s">
        <v>314</v>
      </c>
      <c r="D2529" s="184" t="s">
        <v>20</v>
      </c>
      <c r="E2529" s="185" t="s">
        <v>2027</v>
      </c>
      <c r="F2529" s="186">
        <v>154</v>
      </c>
      <c r="G2529" s="186">
        <v>154</v>
      </c>
      <c r="H2529" s="185">
        <v>1</v>
      </c>
      <c r="I2529" s="185" t="s">
        <v>377</v>
      </c>
      <c r="J2529" s="185" t="s">
        <v>42</v>
      </c>
      <c r="K2529" s="185" t="s">
        <v>1150</v>
      </c>
      <c r="L2529" s="186">
        <v>59.9</v>
      </c>
      <c r="M2529" s="187" t="s">
        <v>1080</v>
      </c>
      <c r="N2529" s="184" t="s">
        <v>36</v>
      </c>
      <c r="O2529" s="3"/>
    </row>
    <row r="2530" spans="1:15" ht="15" customHeight="1">
      <c r="A2530" s="200"/>
      <c r="B2530" s="188" t="s">
        <v>2607</v>
      </c>
      <c r="C2530" s="184" t="s">
        <v>379</v>
      </c>
      <c r="D2530" s="163" t="s">
        <v>20</v>
      </c>
      <c r="E2530" s="189" t="s">
        <v>2027</v>
      </c>
      <c r="F2530" s="190">
        <v>188</v>
      </c>
      <c r="G2530" s="190">
        <v>188</v>
      </c>
      <c r="H2530" s="189">
        <v>1</v>
      </c>
      <c r="I2530" s="189" t="s">
        <v>377</v>
      </c>
      <c r="J2530" s="185" t="s">
        <v>42</v>
      </c>
      <c r="K2530" s="189" t="s">
        <v>825</v>
      </c>
      <c r="L2530" s="190">
        <v>69.900000000000006</v>
      </c>
      <c r="M2530" s="191" t="s">
        <v>1206</v>
      </c>
      <c r="N2530" s="163" t="s">
        <v>36</v>
      </c>
      <c r="O2530" s="3"/>
    </row>
    <row r="2531" spans="1:15" ht="15" customHeight="1">
      <c r="A2531" s="200"/>
      <c r="B2531" s="183" t="s">
        <v>2608</v>
      </c>
      <c r="C2531" s="184" t="s">
        <v>14</v>
      </c>
      <c r="D2531" s="184" t="s">
        <v>20</v>
      </c>
      <c r="E2531" s="185" t="s">
        <v>2027</v>
      </c>
      <c r="F2531" s="186">
        <v>128</v>
      </c>
      <c r="G2531" s="186">
        <v>128</v>
      </c>
      <c r="H2531" s="185">
        <v>1</v>
      </c>
      <c r="I2531" s="185" t="s">
        <v>377</v>
      </c>
      <c r="J2531" s="185" t="s">
        <v>42</v>
      </c>
      <c r="K2531" s="185" t="s">
        <v>810</v>
      </c>
      <c r="L2531" s="186">
        <v>79.900000000000006</v>
      </c>
      <c r="M2531" s="187" t="s">
        <v>2095</v>
      </c>
      <c r="N2531" s="184" t="s">
        <v>36</v>
      </c>
      <c r="O2531" s="3"/>
    </row>
    <row r="2532" spans="1:15" ht="15" customHeight="1">
      <c r="A2532" s="200"/>
      <c r="B2532" s="188" t="s">
        <v>2609</v>
      </c>
      <c r="C2532" s="163" t="s">
        <v>46</v>
      </c>
      <c r="D2532" s="163" t="s">
        <v>20</v>
      </c>
      <c r="E2532" s="189" t="s">
        <v>2027</v>
      </c>
      <c r="F2532" s="190">
        <v>136</v>
      </c>
      <c r="G2532" s="190">
        <v>136</v>
      </c>
      <c r="H2532" s="189">
        <v>1</v>
      </c>
      <c r="I2532" s="189" t="s">
        <v>377</v>
      </c>
      <c r="J2532" s="185" t="s">
        <v>42</v>
      </c>
      <c r="K2532" s="189" t="s">
        <v>810</v>
      </c>
      <c r="L2532" s="190">
        <v>49.9</v>
      </c>
      <c r="M2532" s="191" t="s">
        <v>1071</v>
      </c>
      <c r="N2532" s="163" t="s">
        <v>25</v>
      </c>
      <c r="O2532" s="3"/>
    </row>
    <row r="2533" spans="1:15" ht="15" customHeight="1">
      <c r="A2533" s="200"/>
      <c r="B2533" s="183" t="s">
        <v>2610</v>
      </c>
      <c r="C2533" s="184" t="s">
        <v>64</v>
      </c>
      <c r="D2533" s="184" t="s">
        <v>20</v>
      </c>
      <c r="E2533" s="185" t="s">
        <v>2027</v>
      </c>
      <c r="F2533" s="186">
        <v>320</v>
      </c>
      <c r="G2533" s="186">
        <v>320</v>
      </c>
      <c r="H2533" s="185">
        <v>1</v>
      </c>
      <c r="I2533" s="185" t="s">
        <v>377</v>
      </c>
      <c r="J2533" s="185" t="s">
        <v>42</v>
      </c>
      <c r="K2533" s="185" t="s">
        <v>810</v>
      </c>
      <c r="L2533" s="186">
        <v>99.9</v>
      </c>
      <c r="M2533" s="187" t="s">
        <v>2106</v>
      </c>
      <c r="N2533" s="184" t="s">
        <v>72</v>
      </c>
      <c r="O2533" s="199"/>
    </row>
    <row r="2534" spans="1:15" ht="15" customHeight="1">
      <c r="A2534" s="200"/>
      <c r="B2534" s="188" t="s">
        <v>2611</v>
      </c>
      <c r="C2534" s="163" t="s">
        <v>46</v>
      </c>
      <c r="D2534" s="163" t="s">
        <v>20</v>
      </c>
      <c r="E2534" s="189" t="s">
        <v>2027</v>
      </c>
      <c r="F2534" s="190">
        <v>144</v>
      </c>
      <c r="G2534" s="190">
        <v>144</v>
      </c>
      <c r="H2534" s="189">
        <v>1</v>
      </c>
      <c r="I2534" s="189" t="s">
        <v>377</v>
      </c>
      <c r="J2534" s="185" t="s">
        <v>42</v>
      </c>
      <c r="K2534" s="189" t="s">
        <v>810</v>
      </c>
      <c r="L2534" s="190">
        <v>49.9</v>
      </c>
      <c r="M2534" s="191" t="s">
        <v>2103</v>
      </c>
      <c r="N2534" s="163" t="s">
        <v>149</v>
      </c>
      <c r="O2534" s="3"/>
    </row>
    <row r="2535" spans="1:15" ht="15" customHeight="1">
      <c r="A2535" s="200"/>
      <c r="B2535" s="183" t="s">
        <v>2612</v>
      </c>
      <c r="C2535" s="184" t="s">
        <v>379</v>
      </c>
      <c r="D2535" s="184" t="s">
        <v>20</v>
      </c>
      <c r="E2535" s="185" t="s">
        <v>2027</v>
      </c>
      <c r="F2535" s="186">
        <v>120</v>
      </c>
      <c r="G2535" s="186">
        <v>120</v>
      </c>
      <c r="H2535" s="185">
        <v>1</v>
      </c>
      <c r="I2535" s="185" t="s">
        <v>377</v>
      </c>
      <c r="J2535" s="185" t="s">
        <v>42</v>
      </c>
      <c r="K2535" s="185" t="s">
        <v>858</v>
      </c>
      <c r="L2535" s="186">
        <v>79.900000000000006</v>
      </c>
      <c r="M2535" s="187" t="s">
        <v>1080</v>
      </c>
      <c r="N2535" s="184" t="s">
        <v>36</v>
      </c>
      <c r="O2535" s="199"/>
    </row>
    <row r="2536" spans="1:15" ht="15" customHeight="1">
      <c r="A2536" s="200"/>
      <c r="B2536" s="188" t="s">
        <v>2613</v>
      </c>
      <c r="C2536" s="184" t="s">
        <v>379</v>
      </c>
      <c r="D2536" s="163" t="s">
        <v>20</v>
      </c>
      <c r="E2536" s="189" t="s">
        <v>2027</v>
      </c>
      <c r="F2536" s="190">
        <v>124</v>
      </c>
      <c r="G2536" s="190">
        <v>124</v>
      </c>
      <c r="H2536" s="189">
        <v>1</v>
      </c>
      <c r="I2536" s="189" t="s">
        <v>377</v>
      </c>
      <c r="J2536" s="185" t="s">
        <v>42</v>
      </c>
      <c r="K2536" s="189" t="s">
        <v>825</v>
      </c>
      <c r="L2536" s="190">
        <v>79.900000000000006</v>
      </c>
      <c r="M2536" s="191" t="s">
        <v>1080</v>
      </c>
      <c r="N2536" s="163" t="s">
        <v>36</v>
      </c>
      <c r="O2536" s="199"/>
    </row>
    <row r="2537" spans="1:15" ht="15" customHeight="1">
      <c r="A2537" s="200"/>
      <c r="B2537" s="183" t="s">
        <v>2614</v>
      </c>
      <c r="C2537" s="184" t="s">
        <v>50</v>
      </c>
      <c r="D2537" s="184" t="s">
        <v>20</v>
      </c>
      <c r="E2537" s="185" t="s">
        <v>2027</v>
      </c>
      <c r="F2537" s="186">
        <v>496</v>
      </c>
      <c r="G2537" s="186">
        <v>496</v>
      </c>
      <c r="H2537" s="185">
        <v>1</v>
      </c>
      <c r="I2537" s="185" t="s">
        <v>377</v>
      </c>
      <c r="J2537" s="185" t="s">
        <v>42</v>
      </c>
      <c r="K2537" s="185" t="s">
        <v>810</v>
      </c>
      <c r="L2537" s="186">
        <v>129.9</v>
      </c>
      <c r="M2537" s="187" t="s">
        <v>1080</v>
      </c>
      <c r="N2537" s="184" t="s">
        <v>36</v>
      </c>
      <c r="O2537" s="199"/>
    </row>
    <row r="2538" spans="1:15" ht="15" customHeight="1">
      <c r="A2538" s="200"/>
      <c r="B2538" s="183" t="s">
        <v>2615</v>
      </c>
      <c r="C2538" s="184" t="s">
        <v>14</v>
      </c>
      <c r="D2538" s="184" t="s">
        <v>20</v>
      </c>
      <c r="E2538" s="185" t="s">
        <v>2027</v>
      </c>
      <c r="F2538" s="186">
        <v>316</v>
      </c>
      <c r="G2538" s="186">
        <v>316</v>
      </c>
      <c r="H2538" s="185">
        <v>1</v>
      </c>
      <c r="I2538" s="185" t="s">
        <v>377</v>
      </c>
      <c r="J2538" s="185" t="s">
        <v>42</v>
      </c>
      <c r="K2538" s="185" t="s">
        <v>828</v>
      </c>
      <c r="L2538" s="186">
        <v>119.9</v>
      </c>
      <c r="M2538" s="187" t="s">
        <v>2101</v>
      </c>
      <c r="N2538" s="184" t="s">
        <v>25</v>
      </c>
      <c r="O2538" s="199"/>
    </row>
    <row r="2539" spans="1:15" ht="15" customHeight="1">
      <c r="A2539" s="200"/>
      <c r="B2539" s="188" t="s">
        <v>2616</v>
      </c>
      <c r="C2539" s="163" t="s">
        <v>64</v>
      </c>
      <c r="D2539" s="163" t="s">
        <v>20</v>
      </c>
      <c r="E2539" s="189" t="s">
        <v>2027</v>
      </c>
      <c r="F2539" s="190">
        <v>300</v>
      </c>
      <c r="G2539" s="190">
        <v>300</v>
      </c>
      <c r="H2539" s="189">
        <v>1</v>
      </c>
      <c r="I2539" s="189" t="s">
        <v>377</v>
      </c>
      <c r="J2539" s="185" t="s">
        <v>42</v>
      </c>
      <c r="K2539" s="189" t="s">
        <v>858</v>
      </c>
      <c r="L2539" s="190">
        <v>139.9</v>
      </c>
      <c r="M2539" s="191" t="s">
        <v>1080</v>
      </c>
      <c r="N2539" s="163" t="s">
        <v>149</v>
      </c>
      <c r="O2539" s="199"/>
    </row>
    <row r="2540" spans="1:15" ht="15" customHeight="1">
      <c r="A2540" s="200"/>
      <c r="B2540" s="183" t="s">
        <v>2617</v>
      </c>
      <c r="C2540" s="184" t="s">
        <v>64</v>
      </c>
      <c r="D2540" s="184" t="s">
        <v>20</v>
      </c>
      <c r="E2540" s="185" t="s">
        <v>2027</v>
      </c>
      <c r="F2540" s="186">
        <v>108</v>
      </c>
      <c r="G2540" s="186">
        <v>108</v>
      </c>
      <c r="H2540" s="185">
        <v>1</v>
      </c>
      <c r="I2540" s="185" t="s">
        <v>377</v>
      </c>
      <c r="J2540" s="185" t="s">
        <v>42</v>
      </c>
      <c r="K2540" s="185" t="s">
        <v>821</v>
      </c>
      <c r="L2540" s="186">
        <v>169.9</v>
      </c>
      <c r="M2540" s="187" t="s">
        <v>1206</v>
      </c>
      <c r="N2540" s="184" t="s">
        <v>36</v>
      </c>
      <c r="O2540" s="199"/>
    </row>
    <row r="2541" spans="1:15" ht="15" customHeight="1">
      <c r="A2541" s="200"/>
      <c r="B2541" s="188" t="s">
        <v>2618</v>
      </c>
      <c r="C2541" s="163" t="s">
        <v>64</v>
      </c>
      <c r="D2541" s="163" t="s">
        <v>20</v>
      </c>
      <c r="E2541" s="189" t="s">
        <v>2027</v>
      </c>
      <c r="F2541" s="190">
        <v>306</v>
      </c>
      <c r="G2541" s="190">
        <v>306</v>
      </c>
      <c r="H2541" s="189">
        <v>1</v>
      </c>
      <c r="I2541" s="189" t="s">
        <v>377</v>
      </c>
      <c r="J2541" s="185" t="s">
        <v>42</v>
      </c>
      <c r="K2541" s="189" t="s">
        <v>821</v>
      </c>
      <c r="L2541" s="190">
        <v>129.9</v>
      </c>
      <c r="M2541" s="191" t="s">
        <v>1080</v>
      </c>
      <c r="N2541" s="163" t="s">
        <v>36</v>
      </c>
      <c r="O2541" s="199"/>
    </row>
    <row r="2542" spans="1:15" ht="15" customHeight="1">
      <c r="A2542" s="200"/>
      <c r="B2542" s="183" t="s">
        <v>2619</v>
      </c>
      <c r="C2542" s="184" t="s">
        <v>22</v>
      </c>
      <c r="D2542" s="184" t="s">
        <v>20</v>
      </c>
      <c r="E2542" s="185" t="s">
        <v>2027</v>
      </c>
      <c r="F2542" s="186">
        <v>202</v>
      </c>
      <c r="G2542" s="186">
        <v>202</v>
      </c>
      <c r="H2542" s="185">
        <v>1</v>
      </c>
      <c r="I2542" s="185" t="s">
        <v>377</v>
      </c>
      <c r="J2542" s="185" t="s">
        <v>67</v>
      </c>
      <c r="K2542" s="185" t="s">
        <v>810</v>
      </c>
      <c r="L2542" s="186">
        <v>79.900000000000006</v>
      </c>
      <c r="M2542" s="187" t="s">
        <v>1204</v>
      </c>
      <c r="N2542" s="184" t="s">
        <v>25</v>
      </c>
      <c r="O2542" s="199"/>
    </row>
    <row r="2543" spans="1:15" ht="15" customHeight="1">
      <c r="A2543" s="200"/>
      <c r="B2543" s="188" t="s">
        <v>2620</v>
      </c>
      <c r="C2543" s="163" t="s">
        <v>50</v>
      </c>
      <c r="D2543" s="163" t="s">
        <v>20</v>
      </c>
      <c r="E2543" s="189" t="s">
        <v>2027</v>
      </c>
      <c r="F2543" s="190">
        <v>166</v>
      </c>
      <c r="G2543" s="190">
        <v>166</v>
      </c>
      <c r="H2543" s="189">
        <v>1</v>
      </c>
      <c r="I2543" s="189" t="s">
        <v>377</v>
      </c>
      <c r="J2543" s="185" t="s">
        <v>67</v>
      </c>
      <c r="K2543" s="189" t="s">
        <v>825</v>
      </c>
      <c r="L2543" s="190">
        <v>49.9</v>
      </c>
      <c r="M2543" s="191" t="s">
        <v>1204</v>
      </c>
      <c r="N2543" s="163" t="s">
        <v>25</v>
      </c>
      <c r="O2543" s="199"/>
    </row>
    <row r="2544" spans="1:15" ht="15" customHeight="1">
      <c r="A2544" s="200"/>
      <c r="B2544" s="183" t="s">
        <v>2621</v>
      </c>
      <c r="C2544" s="184" t="s">
        <v>47</v>
      </c>
      <c r="D2544" s="184" t="s">
        <v>20</v>
      </c>
      <c r="E2544" s="185" t="s">
        <v>2029</v>
      </c>
      <c r="F2544" s="186">
        <v>130</v>
      </c>
      <c r="G2544" s="186">
        <v>130</v>
      </c>
      <c r="H2544" s="185">
        <v>1</v>
      </c>
      <c r="I2544" s="185" t="s">
        <v>377</v>
      </c>
      <c r="J2544" s="185" t="s">
        <v>42</v>
      </c>
      <c r="K2544" s="185" t="s">
        <v>858</v>
      </c>
      <c r="L2544" s="186">
        <v>99.9</v>
      </c>
      <c r="M2544" s="187" t="s">
        <v>2101</v>
      </c>
      <c r="N2544" s="184" t="s">
        <v>36</v>
      </c>
      <c r="O2544" s="199"/>
    </row>
    <row r="2545" spans="1:15" ht="15" customHeight="1">
      <c r="A2545" s="200"/>
      <c r="B2545" s="188" t="s">
        <v>2622</v>
      </c>
      <c r="C2545" s="184" t="s">
        <v>22</v>
      </c>
      <c r="D2545" s="163" t="s">
        <v>20</v>
      </c>
      <c r="E2545" s="189" t="s">
        <v>2029</v>
      </c>
      <c r="F2545" s="190">
        <v>396</v>
      </c>
      <c r="G2545" s="190">
        <v>396</v>
      </c>
      <c r="H2545" s="189">
        <v>1</v>
      </c>
      <c r="I2545" s="189" t="s">
        <v>377</v>
      </c>
      <c r="J2545" s="185" t="s">
        <v>42</v>
      </c>
      <c r="K2545" s="189" t="s">
        <v>828</v>
      </c>
      <c r="L2545" s="190">
        <v>59.9</v>
      </c>
      <c r="M2545" s="191" t="s">
        <v>2107</v>
      </c>
      <c r="N2545" s="163" t="s">
        <v>36</v>
      </c>
      <c r="O2545" s="199"/>
    </row>
    <row r="2546" spans="1:15" ht="15" customHeight="1">
      <c r="A2546" s="200"/>
      <c r="B2546" s="183" t="s">
        <v>2623</v>
      </c>
      <c r="C2546" s="184" t="s">
        <v>64</v>
      </c>
      <c r="D2546" s="184" t="s">
        <v>20</v>
      </c>
      <c r="E2546" s="185" t="s">
        <v>2027</v>
      </c>
      <c r="F2546" s="186">
        <v>548</v>
      </c>
      <c r="G2546" s="186">
        <v>548</v>
      </c>
      <c r="H2546" s="185">
        <v>1</v>
      </c>
      <c r="I2546" s="185" t="s">
        <v>377</v>
      </c>
      <c r="J2546" s="185" t="s">
        <v>42</v>
      </c>
      <c r="K2546" s="185" t="s">
        <v>810</v>
      </c>
      <c r="L2546" s="186">
        <v>219.9</v>
      </c>
      <c r="M2546" s="187" t="s">
        <v>2108</v>
      </c>
      <c r="N2546" s="184" t="s">
        <v>36</v>
      </c>
      <c r="O2546" s="199"/>
    </row>
    <row r="2547" spans="1:15" ht="15" customHeight="1">
      <c r="A2547" s="200"/>
      <c r="B2547" s="188" t="s">
        <v>2624</v>
      </c>
      <c r="C2547" s="163" t="s">
        <v>46</v>
      </c>
      <c r="D2547" s="163" t="s">
        <v>20</v>
      </c>
      <c r="E2547" s="185" t="s">
        <v>2027</v>
      </c>
      <c r="F2547" s="190">
        <v>196</v>
      </c>
      <c r="G2547" s="190">
        <v>196</v>
      </c>
      <c r="H2547" s="189">
        <v>1</v>
      </c>
      <c r="I2547" s="189" t="s">
        <v>377</v>
      </c>
      <c r="J2547" s="189" t="s">
        <v>67</v>
      </c>
      <c r="K2547" s="189" t="s">
        <v>821</v>
      </c>
      <c r="L2547" s="190">
        <v>35.9</v>
      </c>
      <c r="M2547" s="191" t="s">
        <v>1080</v>
      </c>
      <c r="N2547" s="163" t="s">
        <v>170</v>
      </c>
      <c r="O2547" s="199"/>
    </row>
    <row r="2548" spans="1:15" ht="15" customHeight="1">
      <c r="A2548" s="200"/>
      <c r="B2548" s="183" t="s">
        <v>2625</v>
      </c>
      <c r="C2548" s="184" t="s">
        <v>64</v>
      </c>
      <c r="D2548" s="184" t="s">
        <v>20</v>
      </c>
      <c r="E2548" s="185" t="s">
        <v>2027</v>
      </c>
      <c r="F2548" s="186">
        <v>262</v>
      </c>
      <c r="G2548" s="186">
        <v>262</v>
      </c>
      <c r="H2548" s="185">
        <v>1</v>
      </c>
      <c r="I2548" s="185" t="s">
        <v>377</v>
      </c>
      <c r="J2548" s="185" t="s">
        <v>42</v>
      </c>
      <c r="K2548" s="185" t="s">
        <v>828</v>
      </c>
      <c r="L2548" s="186">
        <v>149.9</v>
      </c>
      <c r="M2548" s="187" t="s">
        <v>1057</v>
      </c>
      <c r="N2548" s="184" t="s">
        <v>36</v>
      </c>
      <c r="O2548" s="199"/>
    </row>
    <row r="2549" spans="1:15" ht="15" customHeight="1">
      <c r="A2549" s="200"/>
      <c r="B2549" s="188" t="s">
        <v>2626</v>
      </c>
      <c r="C2549" s="163" t="s">
        <v>64</v>
      </c>
      <c r="D2549" s="163" t="s">
        <v>20</v>
      </c>
      <c r="E2549" s="185" t="s">
        <v>2027</v>
      </c>
      <c r="F2549" s="190">
        <v>188</v>
      </c>
      <c r="G2549" s="190">
        <v>188</v>
      </c>
      <c r="H2549" s="189">
        <v>1</v>
      </c>
      <c r="I2549" s="189" t="s">
        <v>377</v>
      </c>
      <c r="J2549" s="185" t="s">
        <v>42</v>
      </c>
      <c r="K2549" s="189" t="s">
        <v>858</v>
      </c>
      <c r="L2549" s="190">
        <v>119.9</v>
      </c>
      <c r="M2549" s="191" t="s">
        <v>2103</v>
      </c>
      <c r="N2549" s="163" t="s">
        <v>36</v>
      </c>
      <c r="O2549" s="199"/>
    </row>
    <row r="2550" spans="1:15" ht="15" customHeight="1">
      <c r="A2550" s="200"/>
      <c r="B2550" s="183" t="s">
        <v>2627</v>
      </c>
      <c r="C2550" s="184" t="s">
        <v>328</v>
      </c>
      <c r="D2550" s="184" t="s">
        <v>20</v>
      </c>
      <c r="E2550" s="185" t="s">
        <v>2029</v>
      </c>
      <c r="F2550" s="186">
        <v>348</v>
      </c>
      <c r="G2550" s="186">
        <v>348</v>
      </c>
      <c r="H2550" s="185">
        <v>1</v>
      </c>
      <c r="I2550" s="185" t="s">
        <v>377</v>
      </c>
      <c r="J2550" s="185" t="s">
        <v>42</v>
      </c>
      <c r="K2550" s="185" t="s">
        <v>825</v>
      </c>
      <c r="L2550" s="186">
        <v>99.9</v>
      </c>
      <c r="M2550" s="187" t="s">
        <v>1206</v>
      </c>
      <c r="N2550" s="184" t="s">
        <v>36</v>
      </c>
      <c r="O2550" s="199"/>
    </row>
    <row r="2551" spans="1:15" ht="15" customHeight="1">
      <c r="A2551" s="200"/>
      <c r="B2551" s="188" t="s">
        <v>2628</v>
      </c>
      <c r="C2551" s="163" t="s">
        <v>14</v>
      </c>
      <c r="D2551" s="163" t="s">
        <v>20</v>
      </c>
      <c r="E2551" s="189" t="s">
        <v>2027</v>
      </c>
      <c r="F2551" s="190">
        <v>156</v>
      </c>
      <c r="G2551" s="190">
        <v>156</v>
      </c>
      <c r="H2551" s="189">
        <v>1</v>
      </c>
      <c r="I2551" s="189" t="s">
        <v>377</v>
      </c>
      <c r="J2551" s="189" t="s">
        <v>67</v>
      </c>
      <c r="K2551" s="189" t="s">
        <v>858</v>
      </c>
      <c r="L2551" s="190">
        <v>59.9</v>
      </c>
      <c r="M2551" s="191" t="s">
        <v>2101</v>
      </c>
      <c r="N2551" s="163" t="s">
        <v>149</v>
      </c>
      <c r="O2551" s="199"/>
    </row>
    <row r="2552" spans="1:15" ht="15" customHeight="1">
      <c r="A2552" s="200"/>
      <c r="B2552" s="183" t="s">
        <v>2629</v>
      </c>
      <c r="C2552" s="184" t="s">
        <v>64</v>
      </c>
      <c r="D2552" s="184" t="s">
        <v>20</v>
      </c>
      <c r="E2552" s="189" t="s">
        <v>2027</v>
      </c>
      <c r="F2552" s="186">
        <v>520</v>
      </c>
      <c r="G2552" s="186">
        <v>520</v>
      </c>
      <c r="H2552" s="185">
        <v>1</v>
      </c>
      <c r="I2552" s="185" t="s">
        <v>377</v>
      </c>
      <c r="J2552" s="185" t="s">
        <v>42</v>
      </c>
      <c r="K2552" s="185" t="s">
        <v>858</v>
      </c>
      <c r="L2552" s="186">
        <v>169.9</v>
      </c>
      <c r="M2552" s="187" t="s">
        <v>1080</v>
      </c>
      <c r="N2552" s="184" t="s">
        <v>149</v>
      </c>
      <c r="O2552" s="199"/>
    </row>
    <row r="2553" spans="1:15" ht="15" customHeight="1">
      <c r="A2553" s="200"/>
      <c r="B2553" s="183" t="s">
        <v>2630</v>
      </c>
      <c r="C2553" s="184" t="s">
        <v>69</v>
      </c>
      <c r="D2553" s="184" t="s">
        <v>20</v>
      </c>
      <c r="E2553" s="185" t="s">
        <v>2027</v>
      </c>
      <c r="F2553" s="186">
        <v>106</v>
      </c>
      <c r="G2553" s="186">
        <v>106</v>
      </c>
      <c r="H2553" s="185">
        <v>1</v>
      </c>
      <c r="I2553" s="185" t="s">
        <v>377</v>
      </c>
      <c r="J2553" s="185" t="s">
        <v>67</v>
      </c>
      <c r="K2553" s="185" t="s">
        <v>858</v>
      </c>
      <c r="L2553" s="186">
        <v>49.9</v>
      </c>
      <c r="M2553" s="187" t="s">
        <v>1204</v>
      </c>
      <c r="N2553" s="184" t="s">
        <v>25</v>
      </c>
      <c r="O2553" s="199"/>
    </row>
    <row r="2554" spans="1:15" ht="15" customHeight="1">
      <c r="A2554" s="200"/>
      <c r="B2554" s="188" t="s">
        <v>2631</v>
      </c>
      <c r="C2554" s="163" t="s">
        <v>22</v>
      </c>
      <c r="D2554" s="163" t="s">
        <v>20</v>
      </c>
      <c r="E2554" s="185" t="s">
        <v>2027</v>
      </c>
      <c r="F2554" s="190">
        <v>92</v>
      </c>
      <c r="G2554" s="190">
        <v>92</v>
      </c>
      <c r="H2554" s="189">
        <v>1</v>
      </c>
      <c r="I2554" s="189" t="s">
        <v>377</v>
      </c>
      <c r="J2554" s="185" t="s">
        <v>67</v>
      </c>
      <c r="K2554" s="189" t="s">
        <v>858</v>
      </c>
      <c r="L2554" s="190">
        <v>49.9</v>
      </c>
      <c r="M2554" s="191" t="s">
        <v>1057</v>
      </c>
      <c r="N2554" s="163" t="s">
        <v>170</v>
      </c>
      <c r="O2554" s="199"/>
    </row>
    <row r="2555" spans="1:15" ht="15" customHeight="1">
      <c r="A2555" s="200"/>
      <c r="B2555" s="183" t="s">
        <v>2632</v>
      </c>
      <c r="C2555" s="184" t="s">
        <v>64</v>
      </c>
      <c r="D2555" s="184" t="s">
        <v>20</v>
      </c>
      <c r="E2555" s="185" t="s">
        <v>2027</v>
      </c>
      <c r="F2555" s="186">
        <v>402</v>
      </c>
      <c r="G2555" s="186">
        <v>402</v>
      </c>
      <c r="H2555" s="185">
        <v>1</v>
      </c>
      <c r="I2555" s="185" t="s">
        <v>377</v>
      </c>
      <c r="J2555" s="185" t="s">
        <v>42</v>
      </c>
      <c r="K2555" s="185" t="s">
        <v>821</v>
      </c>
      <c r="L2555" s="186">
        <v>169.9</v>
      </c>
      <c r="M2555" s="187" t="s">
        <v>1080</v>
      </c>
      <c r="N2555" s="184" t="s">
        <v>36</v>
      </c>
      <c r="O2555" s="199"/>
    </row>
    <row r="2556" spans="1:15" ht="15" customHeight="1">
      <c r="A2556" s="200"/>
      <c r="B2556" s="188" t="s">
        <v>2633</v>
      </c>
      <c r="C2556" s="163" t="s">
        <v>378</v>
      </c>
      <c r="D2556" s="163" t="s">
        <v>20</v>
      </c>
      <c r="E2556" s="189" t="s">
        <v>2026</v>
      </c>
      <c r="F2556" s="190">
        <v>520</v>
      </c>
      <c r="G2556" s="190">
        <v>520</v>
      </c>
      <c r="H2556" s="189">
        <v>1</v>
      </c>
      <c r="I2556" s="189" t="s">
        <v>377</v>
      </c>
      <c r="J2556" s="185" t="s">
        <v>42</v>
      </c>
      <c r="K2556" s="189" t="s">
        <v>828</v>
      </c>
      <c r="L2556" s="190">
        <v>49.9</v>
      </c>
      <c r="M2556" s="191" t="s">
        <v>2107</v>
      </c>
      <c r="N2556" s="163" t="s">
        <v>25</v>
      </c>
      <c r="O2556" s="199"/>
    </row>
    <row r="2557" spans="1:15" ht="15" customHeight="1">
      <c r="A2557" s="200"/>
      <c r="B2557" s="183" t="s">
        <v>2634</v>
      </c>
      <c r="C2557" s="184" t="s">
        <v>379</v>
      </c>
      <c r="D2557" s="184" t="s">
        <v>20</v>
      </c>
      <c r="E2557" s="185" t="s">
        <v>2027</v>
      </c>
      <c r="F2557" s="186">
        <v>230</v>
      </c>
      <c r="G2557" s="186">
        <v>230</v>
      </c>
      <c r="H2557" s="185">
        <v>1</v>
      </c>
      <c r="I2557" s="185" t="s">
        <v>377</v>
      </c>
      <c r="J2557" s="185" t="s">
        <v>42</v>
      </c>
      <c r="K2557" s="185" t="s">
        <v>810</v>
      </c>
      <c r="L2557" s="186">
        <v>109.9</v>
      </c>
      <c r="M2557" s="187" t="s">
        <v>1033</v>
      </c>
      <c r="N2557" s="184" t="s">
        <v>149</v>
      </c>
      <c r="O2557" s="199"/>
    </row>
    <row r="2558" spans="1:15" ht="15" customHeight="1">
      <c r="A2558" s="200"/>
      <c r="B2558" s="188" t="s">
        <v>2635</v>
      </c>
      <c r="C2558" s="163" t="s">
        <v>22</v>
      </c>
      <c r="D2558" s="163" t="s">
        <v>20</v>
      </c>
      <c r="E2558" s="185" t="s">
        <v>2027</v>
      </c>
      <c r="F2558" s="190">
        <v>418</v>
      </c>
      <c r="G2558" s="190">
        <v>418</v>
      </c>
      <c r="H2558" s="189">
        <v>1</v>
      </c>
      <c r="I2558" s="189" t="s">
        <v>377</v>
      </c>
      <c r="J2558" s="185" t="s">
        <v>42</v>
      </c>
      <c r="K2558" s="189">
        <v>48</v>
      </c>
      <c r="L2558" s="190">
        <v>99.9</v>
      </c>
      <c r="M2558" s="191" t="s">
        <v>2088</v>
      </c>
      <c r="N2558" s="163" t="s">
        <v>36</v>
      </c>
      <c r="O2558" s="199"/>
    </row>
    <row r="2559" spans="1:15" ht="15" customHeight="1">
      <c r="A2559" s="200"/>
      <c r="B2559" s="183" t="s">
        <v>2636</v>
      </c>
      <c r="C2559" s="184" t="s">
        <v>154</v>
      </c>
      <c r="D2559" s="184" t="s">
        <v>20</v>
      </c>
      <c r="E2559" s="185" t="s">
        <v>2026</v>
      </c>
      <c r="F2559" s="186">
        <v>488</v>
      </c>
      <c r="G2559" s="186">
        <v>488</v>
      </c>
      <c r="H2559" s="185">
        <v>1</v>
      </c>
      <c r="I2559" s="185" t="s">
        <v>377</v>
      </c>
      <c r="J2559" s="185" t="s">
        <v>42</v>
      </c>
      <c r="K2559" s="185" t="s">
        <v>858</v>
      </c>
      <c r="L2559" s="186">
        <v>179.9</v>
      </c>
      <c r="M2559" s="187" t="s">
        <v>1080</v>
      </c>
      <c r="N2559" s="184" t="s">
        <v>149</v>
      </c>
      <c r="O2559" s="199"/>
    </row>
    <row r="2560" spans="1:15" ht="15" customHeight="1">
      <c r="A2560" s="200"/>
      <c r="B2560" s="188" t="s">
        <v>2637</v>
      </c>
      <c r="C2560" s="163" t="s">
        <v>154</v>
      </c>
      <c r="D2560" s="163" t="s">
        <v>20</v>
      </c>
      <c r="E2560" s="185" t="s">
        <v>2026</v>
      </c>
      <c r="F2560" s="190">
        <v>512</v>
      </c>
      <c r="G2560" s="190">
        <v>512</v>
      </c>
      <c r="H2560" s="189">
        <v>1</v>
      </c>
      <c r="I2560" s="189" t="s">
        <v>377</v>
      </c>
      <c r="J2560" s="185" t="s">
        <v>42</v>
      </c>
      <c r="K2560" s="189" t="s">
        <v>810</v>
      </c>
      <c r="L2560" s="190">
        <v>179.9</v>
      </c>
      <c r="M2560" s="191" t="s">
        <v>1080</v>
      </c>
      <c r="N2560" s="184" t="s">
        <v>149</v>
      </c>
      <c r="O2560" s="199"/>
    </row>
    <row r="2561" spans="1:15" ht="15" customHeight="1">
      <c r="A2561" s="200"/>
      <c r="B2561" s="183" t="s">
        <v>2638</v>
      </c>
      <c r="C2561" s="184" t="s">
        <v>22</v>
      </c>
      <c r="D2561" s="184" t="s">
        <v>20</v>
      </c>
      <c r="E2561" s="185" t="s">
        <v>2027</v>
      </c>
      <c r="F2561" s="186">
        <v>388</v>
      </c>
      <c r="G2561" s="186">
        <v>388</v>
      </c>
      <c r="H2561" s="185">
        <v>1</v>
      </c>
      <c r="I2561" s="185" t="s">
        <v>377</v>
      </c>
      <c r="J2561" s="185" t="s">
        <v>42</v>
      </c>
      <c r="K2561" s="185" t="s">
        <v>821</v>
      </c>
      <c r="L2561" s="186">
        <v>99.9</v>
      </c>
      <c r="M2561" s="187" t="s">
        <v>1080</v>
      </c>
      <c r="N2561" s="184" t="s">
        <v>149</v>
      </c>
      <c r="O2561" s="199"/>
    </row>
    <row r="2562" spans="1:15" ht="15" customHeight="1">
      <c r="A2562" s="200"/>
      <c r="B2562" s="188" t="s">
        <v>2639</v>
      </c>
      <c r="C2562" s="163" t="s">
        <v>22</v>
      </c>
      <c r="D2562" s="163" t="s">
        <v>20</v>
      </c>
      <c r="E2562" s="185" t="s">
        <v>2027</v>
      </c>
      <c r="F2562" s="190">
        <v>362</v>
      </c>
      <c r="G2562" s="190">
        <v>362</v>
      </c>
      <c r="H2562" s="189">
        <v>1</v>
      </c>
      <c r="I2562" s="189" t="s">
        <v>377</v>
      </c>
      <c r="J2562" s="185" t="s">
        <v>42</v>
      </c>
      <c r="K2562" s="189" t="s">
        <v>825</v>
      </c>
      <c r="L2562" s="190">
        <v>99.9</v>
      </c>
      <c r="M2562" s="191" t="s">
        <v>1080</v>
      </c>
      <c r="N2562" s="184" t="s">
        <v>149</v>
      </c>
      <c r="O2562" s="199"/>
    </row>
    <row r="2563" spans="1:15" ht="15" customHeight="1">
      <c r="A2563" s="200"/>
      <c r="B2563" s="183" t="s">
        <v>2640</v>
      </c>
      <c r="C2563" s="184" t="s">
        <v>64</v>
      </c>
      <c r="D2563" s="184" t="s">
        <v>20</v>
      </c>
      <c r="E2563" s="185" t="s">
        <v>2027</v>
      </c>
      <c r="F2563" s="186">
        <v>282</v>
      </c>
      <c r="G2563" s="186">
        <v>282</v>
      </c>
      <c r="H2563" s="185">
        <v>1</v>
      </c>
      <c r="I2563" s="185" t="s">
        <v>377</v>
      </c>
      <c r="J2563" s="185" t="s">
        <v>67</v>
      </c>
      <c r="K2563" s="185" t="s">
        <v>858</v>
      </c>
      <c r="L2563" s="186">
        <v>79.900000000000006</v>
      </c>
      <c r="M2563" s="187" t="s">
        <v>1080</v>
      </c>
      <c r="N2563" s="184" t="s">
        <v>13</v>
      </c>
      <c r="O2563" s="199"/>
    </row>
    <row r="2564" spans="1:15" ht="15" customHeight="1">
      <c r="A2564" s="200"/>
      <c r="B2564" s="188" t="s">
        <v>2641</v>
      </c>
      <c r="C2564" s="163" t="s">
        <v>328</v>
      </c>
      <c r="D2564" s="163" t="s">
        <v>20</v>
      </c>
      <c r="E2564" s="189" t="s">
        <v>2029</v>
      </c>
      <c r="F2564" s="190">
        <v>352</v>
      </c>
      <c r="G2564" s="190">
        <v>352</v>
      </c>
      <c r="H2564" s="189">
        <v>1</v>
      </c>
      <c r="I2564" s="189" t="s">
        <v>377</v>
      </c>
      <c r="J2564" s="189" t="s">
        <v>42</v>
      </c>
      <c r="K2564" s="189">
        <v>50</v>
      </c>
      <c r="L2564" s="190">
        <v>89.9</v>
      </c>
      <c r="M2564" s="191" t="s">
        <v>1206</v>
      </c>
      <c r="N2564" s="163" t="s">
        <v>36</v>
      </c>
      <c r="O2564" s="199"/>
    </row>
    <row r="2565" spans="1:15" ht="15" customHeight="1">
      <c r="A2565" s="200"/>
      <c r="B2565" s="183" t="s">
        <v>2642</v>
      </c>
      <c r="C2565" s="184" t="s">
        <v>154</v>
      </c>
      <c r="D2565" s="184" t="s">
        <v>20</v>
      </c>
      <c r="E2565" s="185" t="s">
        <v>2026</v>
      </c>
      <c r="F2565" s="186">
        <v>462</v>
      </c>
      <c r="G2565" s="186">
        <v>462</v>
      </c>
      <c r="H2565" s="185">
        <v>1</v>
      </c>
      <c r="I2565" s="185" t="s">
        <v>377</v>
      </c>
      <c r="J2565" s="189" t="s">
        <v>42</v>
      </c>
      <c r="K2565" s="185" t="s">
        <v>858</v>
      </c>
      <c r="L2565" s="186">
        <v>149.9</v>
      </c>
      <c r="M2565" s="187" t="s">
        <v>2108</v>
      </c>
      <c r="N2565" s="184" t="s">
        <v>36</v>
      </c>
      <c r="O2565" s="199"/>
    </row>
    <row r="2566" spans="1:15" ht="15" customHeight="1">
      <c r="A2566" s="200"/>
      <c r="B2566" s="188" t="s">
        <v>2643</v>
      </c>
      <c r="C2566" s="163" t="s">
        <v>22</v>
      </c>
      <c r="D2566" s="163" t="s">
        <v>20</v>
      </c>
      <c r="E2566" s="189" t="s">
        <v>2027</v>
      </c>
      <c r="F2566" s="190">
        <v>210</v>
      </c>
      <c r="G2566" s="190">
        <v>210</v>
      </c>
      <c r="H2566" s="189">
        <v>1</v>
      </c>
      <c r="I2566" s="189" t="s">
        <v>377</v>
      </c>
      <c r="J2566" s="189" t="s">
        <v>42</v>
      </c>
      <c r="K2566" s="189" t="s">
        <v>858</v>
      </c>
      <c r="L2566" s="190">
        <v>89.9</v>
      </c>
      <c r="M2566" s="191" t="s">
        <v>2103</v>
      </c>
      <c r="N2566" s="184" t="s">
        <v>25</v>
      </c>
      <c r="O2566" s="199"/>
    </row>
    <row r="2567" spans="1:15" ht="15" customHeight="1">
      <c r="A2567" s="200"/>
      <c r="B2567" s="183" t="s">
        <v>2644</v>
      </c>
      <c r="C2567" s="184" t="s">
        <v>64</v>
      </c>
      <c r="D2567" s="184" t="s">
        <v>20</v>
      </c>
      <c r="E2567" s="185" t="s">
        <v>2027</v>
      </c>
      <c r="F2567" s="186">
        <v>566</v>
      </c>
      <c r="G2567" s="186">
        <v>566</v>
      </c>
      <c r="H2567" s="185">
        <v>1</v>
      </c>
      <c r="I2567" s="185" t="s">
        <v>377</v>
      </c>
      <c r="J2567" s="185" t="s">
        <v>42</v>
      </c>
      <c r="K2567" s="185" t="s">
        <v>825</v>
      </c>
      <c r="L2567" s="186">
        <v>159</v>
      </c>
      <c r="M2567" s="187" t="s">
        <v>1195</v>
      </c>
      <c r="N2567" s="184" t="s">
        <v>36</v>
      </c>
      <c r="O2567" s="199"/>
    </row>
    <row r="2568" spans="1:15" ht="15" customHeight="1">
      <c r="A2568" s="200"/>
      <c r="B2568" s="188" t="s">
        <v>2645</v>
      </c>
      <c r="C2568" s="163" t="s">
        <v>64</v>
      </c>
      <c r="D2568" s="163" t="s">
        <v>20</v>
      </c>
      <c r="E2568" s="185" t="s">
        <v>2027</v>
      </c>
      <c r="F2568" s="190">
        <v>350</v>
      </c>
      <c r="G2568" s="190">
        <v>350</v>
      </c>
      <c r="H2568" s="189">
        <v>1</v>
      </c>
      <c r="I2568" s="189" t="s">
        <v>377</v>
      </c>
      <c r="J2568" s="185" t="s">
        <v>42</v>
      </c>
      <c r="K2568" s="189" t="s">
        <v>828</v>
      </c>
      <c r="L2568" s="190">
        <v>109.9</v>
      </c>
      <c r="M2568" s="191" t="s">
        <v>2042</v>
      </c>
      <c r="N2568" s="163" t="s">
        <v>36</v>
      </c>
      <c r="O2568" s="199"/>
    </row>
    <row r="2569" spans="1:15" ht="15" customHeight="1">
      <c r="A2569" s="200"/>
      <c r="B2569" s="183" t="s">
        <v>2646</v>
      </c>
      <c r="C2569" s="184" t="s">
        <v>47</v>
      </c>
      <c r="D2569" s="184" t="s">
        <v>20</v>
      </c>
      <c r="E2569" s="185" t="s">
        <v>2027</v>
      </c>
      <c r="F2569" s="186">
        <v>140</v>
      </c>
      <c r="G2569" s="186">
        <v>140</v>
      </c>
      <c r="H2569" s="185">
        <v>1</v>
      </c>
      <c r="I2569" s="185" t="s">
        <v>377</v>
      </c>
      <c r="J2569" s="185" t="s">
        <v>42</v>
      </c>
      <c r="K2569" s="185">
        <v>46</v>
      </c>
      <c r="L2569" s="186">
        <v>99.9</v>
      </c>
      <c r="M2569" s="187" t="s">
        <v>1057</v>
      </c>
      <c r="N2569" s="184" t="s">
        <v>36</v>
      </c>
      <c r="O2569" s="199"/>
    </row>
    <row r="2570" spans="1:15" ht="15" customHeight="1">
      <c r="A2570" s="200"/>
      <c r="B2570" s="188" t="s">
        <v>2647</v>
      </c>
      <c r="C2570" s="163" t="s">
        <v>64</v>
      </c>
      <c r="D2570" s="163" t="s">
        <v>20</v>
      </c>
      <c r="E2570" s="185" t="s">
        <v>2027</v>
      </c>
      <c r="F2570" s="190">
        <v>320</v>
      </c>
      <c r="G2570" s="190">
        <v>320</v>
      </c>
      <c r="H2570" s="189">
        <v>1</v>
      </c>
      <c r="I2570" s="189" t="s">
        <v>377</v>
      </c>
      <c r="J2570" s="185" t="s">
        <v>42</v>
      </c>
      <c r="K2570" s="189" t="s">
        <v>828</v>
      </c>
      <c r="L2570" s="190">
        <v>99.9</v>
      </c>
      <c r="M2570" s="191" t="s">
        <v>1204</v>
      </c>
      <c r="N2570" s="163" t="s">
        <v>149</v>
      </c>
      <c r="O2570" s="199"/>
    </row>
    <row r="2571" spans="1:15" ht="15" customHeight="1">
      <c r="A2571" s="200"/>
      <c r="B2571" s="183" t="s">
        <v>2648</v>
      </c>
      <c r="C2571" s="184" t="s">
        <v>64</v>
      </c>
      <c r="D2571" s="184" t="s">
        <v>20</v>
      </c>
      <c r="E2571" s="185" t="s">
        <v>2027</v>
      </c>
      <c r="F2571" s="186">
        <v>634</v>
      </c>
      <c r="G2571" s="186">
        <v>634</v>
      </c>
      <c r="H2571" s="185">
        <v>1</v>
      </c>
      <c r="I2571" s="185" t="s">
        <v>377</v>
      </c>
      <c r="J2571" s="185" t="s">
        <v>42</v>
      </c>
      <c r="K2571" s="185">
        <v>48</v>
      </c>
      <c r="L2571" s="186">
        <v>179.9</v>
      </c>
      <c r="M2571" s="187" t="s">
        <v>1080</v>
      </c>
      <c r="N2571" s="184" t="s">
        <v>149</v>
      </c>
      <c r="O2571" s="199"/>
    </row>
    <row r="2572" spans="1:15" ht="15" customHeight="1">
      <c r="A2572" s="200"/>
      <c r="B2572" s="188" t="s">
        <v>2649</v>
      </c>
      <c r="C2572" s="163" t="s">
        <v>64</v>
      </c>
      <c r="D2572" s="163" t="s">
        <v>20</v>
      </c>
      <c r="E2572" s="185" t="s">
        <v>2027</v>
      </c>
      <c r="F2572" s="190">
        <v>372</v>
      </c>
      <c r="G2572" s="190">
        <v>372</v>
      </c>
      <c r="H2572" s="189">
        <v>1</v>
      </c>
      <c r="I2572" s="189" t="s">
        <v>377</v>
      </c>
      <c r="J2572" s="185" t="s">
        <v>42</v>
      </c>
      <c r="K2572" s="189" t="s">
        <v>821</v>
      </c>
      <c r="L2572" s="190">
        <v>119.9</v>
      </c>
      <c r="M2572" s="191" t="s">
        <v>1105</v>
      </c>
      <c r="N2572" s="163" t="s">
        <v>36</v>
      </c>
      <c r="O2572" s="199"/>
    </row>
    <row r="2573" spans="1:15" ht="15" customHeight="1">
      <c r="A2573" s="200"/>
      <c r="B2573" s="183" t="s">
        <v>2650</v>
      </c>
      <c r="C2573" s="184" t="s">
        <v>46</v>
      </c>
      <c r="D2573" s="184" t="s">
        <v>20</v>
      </c>
      <c r="E2573" s="185" t="s">
        <v>2027</v>
      </c>
      <c r="F2573" s="186">
        <v>140</v>
      </c>
      <c r="G2573" s="186">
        <v>140</v>
      </c>
      <c r="H2573" s="185">
        <v>1</v>
      </c>
      <c r="I2573" s="185" t="s">
        <v>377</v>
      </c>
      <c r="J2573" s="185" t="s">
        <v>18</v>
      </c>
      <c r="K2573" s="185" t="s">
        <v>825</v>
      </c>
      <c r="L2573" s="186">
        <v>39.9</v>
      </c>
      <c r="M2573" s="187" t="s">
        <v>1033</v>
      </c>
      <c r="N2573" s="184" t="s">
        <v>391</v>
      </c>
      <c r="O2573" s="199"/>
    </row>
    <row r="2574" spans="1:15" ht="15" customHeight="1">
      <c r="A2574" s="200"/>
      <c r="B2574" s="188" t="s">
        <v>2651</v>
      </c>
      <c r="C2574" s="163" t="s">
        <v>392</v>
      </c>
      <c r="D2574" s="163" t="s">
        <v>20</v>
      </c>
      <c r="E2574" s="189" t="s">
        <v>2026</v>
      </c>
      <c r="F2574" s="190">
        <v>946</v>
      </c>
      <c r="G2574" s="190">
        <v>946</v>
      </c>
      <c r="H2574" s="189">
        <v>1</v>
      </c>
      <c r="I2574" s="189" t="s">
        <v>377</v>
      </c>
      <c r="J2574" s="189" t="s">
        <v>42</v>
      </c>
      <c r="K2574" s="189" t="s">
        <v>858</v>
      </c>
      <c r="L2574" s="190">
        <v>179.9</v>
      </c>
      <c r="M2574" s="191" t="s">
        <v>1204</v>
      </c>
      <c r="N2574" s="163" t="s">
        <v>36</v>
      </c>
      <c r="O2574" s="199"/>
    </row>
    <row r="2575" spans="1:15" ht="15" customHeight="1">
      <c r="A2575" s="200"/>
      <c r="B2575" s="183" t="s">
        <v>2652</v>
      </c>
      <c r="C2575" s="184" t="s">
        <v>47</v>
      </c>
      <c r="D2575" s="184" t="s">
        <v>20</v>
      </c>
      <c r="E2575" s="185" t="s">
        <v>2027</v>
      </c>
      <c r="F2575" s="186">
        <v>168</v>
      </c>
      <c r="G2575" s="186">
        <v>168</v>
      </c>
      <c r="H2575" s="185">
        <v>1</v>
      </c>
      <c r="I2575" s="185" t="s">
        <v>377</v>
      </c>
      <c r="J2575" s="185" t="s">
        <v>67</v>
      </c>
      <c r="K2575" s="185" t="s">
        <v>828</v>
      </c>
      <c r="L2575" s="186">
        <v>69.900000000000006</v>
      </c>
      <c r="M2575" s="187" t="s">
        <v>2103</v>
      </c>
      <c r="N2575" s="184" t="s">
        <v>180</v>
      </c>
      <c r="O2575" s="199"/>
    </row>
    <row r="2576" spans="1:15" ht="15" customHeight="1">
      <c r="A2576" s="200"/>
      <c r="B2576" s="188" t="s">
        <v>2653</v>
      </c>
      <c r="C2576" s="163" t="s">
        <v>64</v>
      </c>
      <c r="D2576" s="163" t="s">
        <v>20</v>
      </c>
      <c r="E2576" s="185" t="s">
        <v>2027</v>
      </c>
      <c r="F2576" s="190">
        <v>226</v>
      </c>
      <c r="G2576" s="190">
        <v>226</v>
      </c>
      <c r="H2576" s="189">
        <v>1</v>
      </c>
      <c r="I2576" s="189" t="s">
        <v>377</v>
      </c>
      <c r="J2576" s="189" t="s">
        <v>42</v>
      </c>
      <c r="K2576" s="189" t="s">
        <v>821</v>
      </c>
      <c r="L2576" s="190">
        <v>129.9</v>
      </c>
      <c r="M2576" s="191" t="s">
        <v>2101</v>
      </c>
      <c r="N2576" s="163" t="s">
        <v>36</v>
      </c>
      <c r="O2576" s="199"/>
    </row>
    <row r="2577" spans="1:15" ht="15" customHeight="1">
      <c r="A2577" s="200"/>
      <c r="B2577" s="183" t="s">
        <v>2654</v>
      </c>
      <c r="C2577" s="184" t="s">
        <v>22</v>
      </c>
      <c r="D2577" s="184" t="s">
        <v>20</v>
      </c>
      <c r="E2577" s="185" t="s">
        <v>2027</v>
      </c>
      <c r="F2577" s="186">
        <v>222</v>
      </c>
      <c r="G2577" s="186">
        <v>222</v>
      </c>
      <c r="H2577" s="185">
        <v>1</v>
      </c>
      <c r="I2577" s="185" t="s">
        <v>377</v>
      </c>
      <c r="J2577" s="189" t="s">
        <v>42</v>
      </c>
      <c r="K2577" s="185" t="s">
        <v>810</v>
      </c>
      <c r="L2577" s="186">
        <v>89.9</v>
      </c>
      <c r="M2577" s="187" t="s">
        <v>2103</v>
      </c>
      <c r="N2577" s="184" t="s">
        <v>25</v>
      </c>
      <c r="O2577" s="199"/>
    </row>
    <row r="2578" spans="1:15" ht="15" customHeight="1">
      <c r="A2578" s="200"/>
      <c r="B2578" s="188" t="s">
        <v>2655</v>
      </c>
      <c r="C2578" s="163" t="s">
        <v>64</v>
      </c>
      <c r="D2578" s="163" t="s">
        <v>20</v>
      </c>
      <c r="E2578" s="185" t="s">
        <v>2027</v>
      </c>
      <c r="F2578" s="190">
        <v>470</v>
      </c>
      <c r="G2578" s="190">
        <v>470</v>
      </c>
      <c r="H2578" s="189">
        <v>1</v>
      </c>
      <c r="I2578" s="189" t="s">
        <v>377</v>
      </c>
      <c r="J2578" s="189" t="s">
        <v>42</v>
      </c>
      <c r="K2578" s="189" t="s">
        <v>828</v>
      </c>
      <c r="L2578" s="190">
        <v>189.9</v>
      </c>
      <c r="M2578" s="191" t="s">
        <v>1204</v>
      </c>
      <c r="N2578" s="163" t="s">
        <v>149</v>
      </c>
      <c r="O2578" s="199"/>
    </row>
    <row r="2579" spans="1:15" ht="15" customHeight="1">
      <c r="A2579" s="200"/>
      <c r="B2579" s="185" t="s">
        <v>2656</v>
      </c>
      <c r="C2579" s="184" t="s">
        <v>69</v>
      </c>
      <c r="D2579" s="184" t="s">
        <v>20</v>
      </c>
      <c r="E2579" s="185" t="s">
        <v>2027</v>
      </c>
      <c r="F2579" s="186">
        <v>130</v>
      </c>
      <c r="G2579" s="186">
        <v>130</v>
      </c>
      <c r="H2579" s="185">
        <v>1</v>
      </c>
      <c r="I2579" s="185" t="s">
        <v>377</v>
      </c>
      <c r="J2579" s="185" t="s">
        <v>67</v>
      </c>
      <c r="K2579" s="185" t="s">
        <v>828</v>
      </c>
      <c r="L2579" s="186">
        <v>49.9</v>
      </c>
      <c r="M2579" s="187" t="s">
        <v>1071</v>
      </c>
      <c r="N2579" s="184" t="s">
        <v>25</v>
      </c>
      <c r="O2579" s="199"/>
    </row>
    <row r="2580" spans="1:15" ht="15" customHeight="1">
      <c r="A2580" s="200"/>
      <c r="B2580" s="188" t="s">
        <v>2657</v>
      </c>
      <c r="C2580" s="163" t="s">
        <v>328</v>
      </c>
      <c r="D2580" s="163" t="s">
        <v>20</v>
      </c>
      <c r="E2580" s="189" t="s">
        <v>2029</v>
      </c>
      <c r="F2580" s="190">
        <v>428</v>
      </c>
      <c r="G2580" s="190">
        <v>428</v>
      </c>
      <c r="H2580" s="189">
        <v>1</v>
      </c>
      <c r="I2580" s="189" t="s">
        <v>377</v>
      </c>
      <c r="J2580" s="189" t="s">
        <v>42</v>
      </c>
      <c r="K2580" s="189">
        <v>50</v>
      </c>
      <c r="L2580" s="190">
        <v>109.9</v>
      </c>
      <c r="M2580" s="191" t="s">
        <v>1204</v>
      </c>
      <c r="N2580" s="163" t="s">
        <v>36</v>
      </c>
      <c r="O2580" s="199"/>
    </row>
    <row r="2581" spans="1:15" ht="15" customHeight="1">
      <c r="A2581" s="200"/>
      <c r="B2581" s="183" t="s">
        <v>2658</v>
      </c>
      <c r="C2581" s="184" t="s">
        <v>14</v>
      </c>
      <c r="D2581" s="184" t="s">
        <v>20</v>
      </c>
      <c r="E2581" s="185" t="s">
        <v>2027</v>
      </c>
      <c r="F2581" s="186">
        <v>102</v>
      </c>
      <c r="G2581" s="186">
        <v>102</v>
      </c>
      <c r="H2581" s="185">
        <v>1</v>
      </c>
      <c r="I2581" s="185" t="s">
        <v>377</v>
      </c>
      <c r="J2581" s="189" t="s">
        <v>42</v>
      </c>
      <c r="K2581" s="185">
        <v>46</v>
      </c>
      <c r="L2581" s="186">
        <v>29.9</v>
      </c>
      <c r="M2581" s="187" t="s">
        <v>2109</v>
      </c>
      <c r="N2581" s="184" t="s">
        <v>36</v>
      </c>
      <c r="O2581" s="199"/>
    </row>
    <row r="2582" spans="1:15" ht="15" customHeight="1">
      <c r="A2582" s="200"/>
      <c r="B2582" s="183" t="s">
        <v>2659</v>
      </c>
      <c r="C2582" s="184" t="s">
        <v>379</v>
      </c>
      <c r="D2582" s="184" t="s">
        <v>20</v>
      </c>
      <c r="E2582" s="185" t="s">
        <v>2027</v>
      </c>
      <c r="F2582" s="186">
        <v>128</v>
      </c>
      <c r="G2582" s="186">
        <v>128</v>
      </c>
      <c r="H2582" s="185">
        <v>1</v>
      </c>
      <c r="I2582" s="185" t="s">
        <v>377</v>
      </c>
      <c r="J2582" s="185" t="s">
        <v>42</v>
      </c>
      <c r="K2582" s="185" t="s">
        <v>825</v>
      </c>
      <c r="L2582" s="186">
        <v>49.9</v>
      </c>
      <c r="M2582" s="187" t="s">
        <v>2110</v>
      </c>
      <c r="N2582" s="184" t="s">
        <v>36</v>
      </c>
      <c r="O2582" s="199"/>
    </row>
    <row r="2583" spans="1:15" ht="15" customHeight="1">
      <c r="A2583" s="200"/>
      <c r="B2583" s="188" t="s">
        <v>2660</v>
      </c>
      <c r="C2583" s="163" t="s">
        <v>328</v>
      </c>
      <c r="D2583" s="163" t="s">
        <v>20</v>
      </c>
      <c r="E2583" s="189" t="s">
        <v>2029</v>
      </c>
      <c r="F2583" s="190">
        <v>200</v>
      </c>
      <c r="G2583" s="190">
        <v>200</v>
      </c>
      <c r="H2583" s="189">
        <v>1</v>
      </c>
      <c r="I2583" s="189" t="s">
        <v>377</v>
      </c>
      <c r="J2583" s="189" t="s">
        <v>18</v>
      </c>
      <c r="K2583" s="189" t="s">
        <v>2111</v>
      </c>
      <c r="L2583" s="190">
        <v>44.95</v>
      </c>
      <c r="M2583" s="191" t="s">
        <v>2042</v>
      </c>
      <c r="N2583" s="163" t="s">
        <v>149</v>
      </c>
      <c r="O2583" s="199"/>
    </row>
    <row r="2584" spans="1:15" ht="15" customHeight="1">
      <c r="A2584" s="200"/>
      <c r="B2584" s="183" t="s">
        <v>2661</v>
      </c>
      <c r="C2584" s="184" t="s">
        <v>22</v>
      </c>
      <c r="D2584" s="184" t="s">
        <v>20</v>
      </c>
      <c r="E2584" s="185" t="s">
        <v>2027</v>
      </c>
      <c r="F2584" s="186">
        <v>192</v>
      </c>
      <c r="G2584" s="186">
        <v>192</v>
      </c>
      <c r="H2584" s="185">
        <v>1</v>
      </c>
      <c r="I2584" s="185" t="s">
        <v>377</v>
      </c>
      <c r="J2584" s="185" t="s">
        <v>67</v>
      </c>
      <c r="K2584" s="185" t="s">
        <v>821</v>
      </c>
      <c r="L2584" s="186">
        <v>69.900000000000006</v>
      </c>
      <c r="M2584" s="187" t="s">
        <v>2042</v>
      </c>
      <c r="N2584" s="184" t="s">
        <v>170</v>
      </c>
      <c r="O2584" s="199"/>
    </row>
    <row r="2585" spans="1:15" ht="15" customHeight="1">
      <c r="A2585" s="200"/>
      <c r="B2585" s="188" t="s">
        <v>2662</v>
      </c>
      <c r="C2585" s="163" t="s">
        <v>14</v>
      </c>
      <c r="D2585" s="163" t="s">
        <v>20</v>
      </c>
      <c r="E2585" s="185" t="s">
        <v>2027</v>
      </c>
      <c r="F2585" s="190">
        <v>298</v>
      </c>
      <c r="G2585" s="190">
        <v>298</v>
      </c>
      <c r="H2585" s="189">
        <v>1</v>
      </c>
      <c r="I2585" s="189" t="s">
        <v>377</v>
      </c>
      <c r="J2585" s="189" t="s">
        <v>67</v>
      </c>
      <c r="K2585" s="189" t="s">
        <v>821</v>
      </c>
      <c r="L2585" s="190">
        <v>69.900000000000006</v>
      </c>
      <c r="M2585" s="191" t="s">
        <v>2042</v>
      </c>
      <c r="N2585" s="163" t="s">
        <v>36</v>
      </c>
      <c r="O2585" s="199"/>
    </row>
    <row r="2586" spans="1:15" ht="15" customHeight="1">
      <c r="A2586" s="200"/>
      <c r="B2586" s="183" t="s">
        <v>2663</v>
      </c>
      <c r="C2586" s="184" t="s">
        <v>64</v>
      </c>
      <c r="D2586" s="184" t="s">
        <v>20</v>
      </c>
      <c r="E2586" s="185" t="s">
        <v>2027</v>
      </c>
      <c r="F2586" s="186">
        <v>288</v>
      </c>
      <c r="G2586" s="186">
        <v>288</v>
      </c>
      <c r="H2586" s="185">
        <v>1</v>
      </c>
      <c r="I2586" s="185" t="s">
        <v>377</v>
      </c>
      <c r="J2586" s="185" t="s">
        <v>42</v>
      </c>
      <c r="K2586" s="185" t="s">
        <v>858</v>
      </c>
      <c r="L2586" s="186">
        <v>99.9</v>
      </c>
      <c r="M2586" s="187" t="s">
        <v>2112</v>
      </c>
      <c r="N2586" s="184" t="s">
        <v>149</v>
      </c>
      <c r="O2586" s="199"/>
    </row>
    <row r="2587" spans="1:15" ht="15" customHeight="1">
      <c r="A2587" s="200"/>
      <c r="B2587" s="188" t="s">
        <v>2664</v>
      </c>
      <c r="C2587" s="163" t="s">
        <v>64</v>
      </c>
      <c r="D2587" s="163" t="s">
        <v>20</v>
      </c>
      <c r="E2587" s="185" t="s">
        <v>2027</v>
      </c>
      <c r="F2587" s="190">
        <v>400</v>
      </c>
      <c r="G2587" s="190">
        <v>400</v>
      </c>
      <c r="H2587" s="189">
        <v>1</v>
      </c>
      <c r="I2587" s="189" t="s">
        <v>377</v>
      </c>
      <c r="J2587" s="185" t="s">
        <v>42</v>
      </c>
      <c r="K2587" s="189" t="s">
        <v>858</v>
      </c>
      <c r="L2587" s="190">
        <v>199.9</v>
      </c>
      <c r="M2587" s="191" t="s">
        <v>2095</v>
      </c>
      <c r="N2587" s="163" t="s">
        <v>25</v>
      </c>
      <c r="O2587" s="199"/>
    </row>
    <row r="2588" spans="1:15" ht="15" customHeight="1">
      <c r="A2588" s="200"/>
      <c r="B2588" s="183" t="s">
        <v>2665</v>
      </c>
      <c r="C2588" s="184" t="s">
        <v>22</v>
      </c>
      <c r="D2588" s="184" t="s">
        <v>20</v>
      </c>
      <c r="E2588" s="185" t="s">
        <v>2027</v>
      </c>
      <c r="F2588" s="186">
        <v>390</v>
      </c>
      <c r="G2588" s="186">
        <v>390</v>
      </c>
      <c r="H2588" s="185">
        <v>1</v>
      </c>
      <c r="I2588" s="185" t="s">
        <v>377</v>
      </c>
      <c r="J2588" s="185" t="s">
        <v>42</v>
      </c>
      <c r="K2588" s="185" t="s">
        <v>810</v>
      </c>
      <c r="L2588" s="186">
        <v>79.900000000000006</v>
      </c>
      <c r="M2588" s="187" t="s">
        <v>1080</v>
      </c>
      <c r="N2588" s="184" t="s">
        <v>36</v>
      </c>
      <c r="O2588" s="199"/>
    </row>
    <row r="2589" spans="1:15" ht="15" customHeight="1">
      <c r="A2589" s="200"/>
      <c r="B2589" s="188" t="s">
        <v>2666</v>
      </c>
      <c r="C2589" s="163" t="s">
        <v>22</v>
      </c>
      <c r="D2589" s="163" t="s">
        <v>20</v>
      </c>
      <c r="E2589" s="185" t="s">
        <v>2027</v>
      </c>
      <c r="F2589" s="190">
        <v>360</v>
      </c>
      <c r="G2589" s="190">
        <v>360</v>
      </c>
      <c r="H2589" s="189">
        <v>1</v>
      </c>
      <c r="I2589" s="189" t="s">
        <v>377</v>
      </c>
      <c r="J2589" s="185" t="s">
        <v>42</v>
      </c>
      <c r="K2589" s="189" t="s">
        <v>810</v>
      </c>
      <c r="L2589" s="190">
        <v>89.9</v>
      </c>
      <c r="M2589" s="191" t="s">
        <v>2088</v>
      </c>
      <c r="N2589" s="163" t="s">
        <v>36</v>
      </c>
      <c r="O2589" s="199"/>
    </row>
    <row r="2590" spans="1:15" ht="15" customHeight="1">
      <c r="A2590" s="200"/>
      <c r="B2590" s="183" t="s">
        <v>2667</v>
      </c>
      <c r="C2590" s="184" t="s">
        <v>64</v>
      </c>
      <c r="D2590" s="184" t="s">
        <v>20</v>
      </c>
      <c r="E2590" s="185" t="s">
        <v>2027</v>
      </c>
      <c r="F2590" s="186">
        <v>414</v>
      </c>
      <c r="G2590" s="186">
        <v>414</v>
      </c>
      <c r="H2590" s="185">
        <v>1</v>
      </c>
      <c r="I2590" s="185" t="s">
        <v>377</v>
      </c>
      <c r="J2590" s="185" t="s">
        <v>42</v>
      </c>
      <c r="K2590" s="185" t="s">
        <v>858</v>
      </c>
      <c r="L2590" s="186">
        <v>109.9</v>
      </c>
      <c r="M2590" s="187" t="s">
        <v>2109</v>
      </c>
      <c r="N2590" s="184" t="s">
        <v>149</v>
      </c>
      <c r="O2590" s="199"/>
    </row>
    <row r="2591" spans="1:15" ht="15" customHeight="1">
      <c r="A2591" s="200"/>
      <c r="B2591" s="188" t="s">
        <v>2668</v>
      </c>
      <c r="C2591" s="163" t="s">
        <v>14</v>
      </c>
      <c r="D2591" s="163" t="s">
        <v>20</v>
      </c>
      <c r="E2591" s="185" t="s">
        <v>2027</v>
      </c>
      <c r="F2591" s="190">
        <v>182</v>
      </c>
      <c r="G2591" s="190">
        <v>182</v>
      </c>
      <c r="H2591" s="189">
        <v>1</v>
      </c>
      <c r="I2591" s="189" t="s">
        <v>377</v>
      </c>
      <c r="J2591" s="189" t="s">
        <v>67</v>
      </c>
      <c r="K2591" s="189" t="s">
        <v>825</v>
      </c>
      <c r="L2591" s="190">
        <v>89.9</v>
      </c>
      <c r="M2591" s="191" t="s">
        <v>2113</v>
      </c>
      <c r="N2591" s="163" t="s">
        <v>25</v>
      </c>
      <c r="O2591" s="199"/>
    </row>
    <row r="2592" spans="1:15" ht="15" customHeight="1">
      <c r="A2592" s="200"/>
      <c r="B2592" s="183" t="s">
        <v>2669</v>
      </c>
      <c r="C2592" s="184" t="s">
        <v>378</v>
      </c>
      <c r="D2592" s="184" t="s">
        <v>20</v>
      </c>
      <c r="E2592" s="185" t="s">
        <v>2027</v>
      </c>
      <c r="F2592" s="186">
        <v>498</v>
      </c>
      <c r="G2592" s="186">
        <v>498</v>
      </c>
      <c r="H2592" s="185">
        <v>1</v>
      </c>
      <c r="I2592" s="185" t="s">
        <v>377</v>
      </c>
      <c r="J2592" s="185" t="s">
        <v>42</v>
      </c>
      <c r="K2592" s="185" t="s">
        <v>825</v>
      </c>
      <c r="L2592" s="186">
        <v>159.9</v>
      </c>
      <c r="M2592" s="187" t="s">
        <v>1057</v>
      </c>
      <c r="N2592" s="184" t="s">
        <v>36</v>
      </c>
      <c r="O2592" s="199"/>
    </row>
    <row r="2593" spans="1:15" ht="15" customHeight="1">
      <c r="A2593" s="200"/>
      <c r="B2593" s="188" t="s">
        <v>2670</v>
      </c>
      <c r="C2593" s="163" t="s">
        <v>378</v>
      </c>
      <c r="D2593" s="163" t="s">
        <v>20</v>
      </c>
      <c r="E2593" s="185" t="s">
        <v>2027</v>
      </c>
      <c r="F2593" s="190">
        <v>426</v>
      </c>
      <c r="G2593" s="190">
        <v>426</v>
      </c>
      <c r="H2593" s="189">
        <v>1</v>
      </c>
      <c r="I2593" s="189" t="s">
        <v>377</v>
      </c>
      <c r="J2593" s="185" t="s">
        <v>42</v>
      </c>
      <c r="K2593" s="189">
        <v>46</v>
      </c>
      <c r="L2593" s="190">
        <v>159.9</v>
      </c>
      <c r="M2593" s="191" t="s">
        <v>1057</v>
      </c>
      <c r="N2593" s="163" t="s">
        <v>36</v>
      </c>
      <c r="O2593" s="199"/>
    </row>
    <row r="2594" spans="1:15" ht="15" customHeight="1">
      <c r="A2594" s="200"/>
      <c r="B2594" s="183" t="s">
        <v>2671</v>
      </c>
      <c r="C2594" s="184" t="s">
        <v>328</v>
      </c>
      <c r="D2594" s="184" t="s">
        <v>20</v>
      </c>
      <c r="E2594" s="185" t="s">
        <v>2029</v>
      </c>
      <c r="F2594" s="186">
        <v>172</v>
      </c>
      <c r="G2594" s="186">
        <v>172</v>
      </c>
      <c r="H2594" s="185">
        <v>1</v>
      </c>
      <c r="I2594" s="185" t="s">
        <v>377</v>
      </c>
      <c r="J2594" s="185" t="s">
        <v>42</v>
      </c>
      <c r="K2594" s="185" t="s">
        <v>821</v>
      </c>
      <c r="L2594" s="186">
        <v>79.900000000000006</v>
      </c>
      <c r="M2594" s="187" t="s">
        <v>1206</v>
      </c>
      <c r="N2594" s="184" t="s">
        <v>36</v>
      </c>
      <c r="O2594" s="199"/>
    </row>
    <row r="2595" spans="1:15" ht="15" customHeight="1">
      <c r="A2595" s="200"/>
      <c r="B2595" s="188" t="s">
        <v>2672</v>
      </c>
      <c r="C2595" s="163" t="s">
        <v>328</v>
      </c>
      <c r="D2595" s="163" t="s">
        <v>20</v>
      </c>
      <c r="E2595" s="189" t="s">
        <v>2029</v>
      </c>
      <c r="F2595" s="190">
        <v>342</v>
      </c>
      <c r="G2595" s="190">
        <v>342</v>
      </c>
      <c r="H2595" s="189">
        <v>1</v>
      </c>
      <c r="I2595" s="189" t="s">
        <v>377</v>
      </c>
      <c r="J2595" s="189" t="s">
        <v>67</v>
      </c>
      <c r="K2595" s="189" t="s">
        <v>810</v>
      </c>
      <c r="L2595" s="190">
        <v>89.9</v>
      </c>
      <c r="M2595" s="191" t="s">
        <v>2042</v>
      </c>
      <c r="N2595" s="163" t="s">
        <v>36</v>
      </c>
      <c r="O2595" s="199"/>
    </row>
    <row r="2596" spans="1:15" ht="15" customHeight="1">
      <c r="A2596" s="200"/>
      <c r="B2596" s="183" t="s">
        <v>2673</v>
      </c>
      <c r="C2596" s="184" t="s">
        <v>64</v>
      </c>
      <c r="D2596" s="184" t="s">
        <v>20</v>
      </c>
      <c r="E2596" s="185" t="s">
        <v>2029</v>
      </c>
      <c r="F2596" s="186">
        <v>328</v>
      </c>
      <c r="G2596" s="186">
        <v>328</v>
      </c>
      <c r="H2596" s="185">
        <v>1</v>
      </c>
      <c r="I2596" s="185" t="s">
        <v>377</v>
      </c>
      <c r="J2596" s="185" t="s">
        <v>42</v>
      </c>
      <c r="K2596" s="185" t="s">
        <v>858</v>
      </c>
      <c r="L2596" s="186">
        <v>189.9</v>
      </c>
      <c r="M2596" s="187" t="s">
        <v>2095</v>
      </c>
      <c r="N2596" s="184" t="s">
        <v>36</v>
      </c>
      <c r="O2596" s="199"/>
    </row>
    <row r="2597" spans="1:15" ht="15" customHeight="1">
      <c r="A2597" s="200"/>
      <c r="B2597" s="183" t="s">
        <v>2674</v>
      </c>
      <c r="C2597" s="184" t="s">
        <v>314</v>
      </c>
      <c r="D2597" s="184" t="s">
        <v>20</v>
      </c>
      <c r="E2597" s="185" t="s">
        <v>2029</v>
      </c>
      <c r="F2597" s="186">
        <v>46</v>
      </c>
      <c r="G2597" s="186">
        <v>46</v>
      </c>
      <c r="H2597" s="185">
        <v>1</v>
      </c>
      <c r="I2597" s="185" t="s">
        <v>377</v>
      </c>
      <c r="J2597" s="185" t="s">
        <v>18</v>
      </c>
      <c r="K2597" s="185" t="s">
        <v>1150</v>
      </c>
      <c r="L2597" s="186">
        <v>35.9</v>
      </c>
      <c r="M2597" s="187" t="s">
        <v>2109</v>
      </c>
      <c r="N2597" s="184" t="s">
        <v>36</v>
      </c>
      <c r="O2597" s="199"/>
    </row>
    <row r="2598" spans="1:15" ht="15" customHeight="1">
      <c r="A2598" s="200"/>
      <c r="B2598" s="188" t="s">
        <v>2675</v>
      </c>
      <c r="C2598" s="163" t="s">
        <v>22</v>
      </c>
      <c r="D2598" s="163" t="s">
        <v>20</v>
      </c>
      <c r="E2598" s="189" t="s">
        <v>2027</v>
      </c>
      <c r="F2598" s="190">
        <v>232</v>
      </c>
      <c r="G2598" s="190">
        <v>232</v>
      </c>
      <c r="H2598" s="189">
        <v>1</v>
      </c>
      <c r="I2598" s="189" t="s">
        <v>377</v>
      </c>
      <c r="J2598" s="189" t="s">
        <v>42</v>
      </c>
      <c r="K2598" s="189" t="s">
        <v>858</v>
      </c>
      <c r="L2598" s="190">
        <v>59.9</v>
      </c>
      <c r="M2598" s="191" t="s">
        <v>2101</v>
      </c>
      <c r="N2598" s="163" t="s">
        <v>149</v>
      </c>
      <c r="O2598" s="199"/>
    </row>
    <row r="2599" spans="1:15" ht="15" customHeight="1">
      <c r="A2599" s="200"/>
      <c r="B2599" s="183" t="s">
        <v>2676</v>
      </c>
      <c r="C2599" s="184" t="s">
        <v>64</v>
      </c>
      <c r="D2599" s="184" t="s">
        <v>20</v>
      </c>
      <c r="E2599" s="185" t="s">
        <v>2027</v>
      </c>
      <c r="F2599" s="186">
        <v>274</v>
      </c>
      <c r="G2599" s="186">
        <v>274</v>
      </c>
      <c r="H2599" s="185">
        <v>1</v>
      </c>
      <c r="I2599" s="185" t="s">
        <v>377</v>
      </c>
      <c r="J2599" s="189" t="s">
        <v>42</v>
      </c>
      <c r="K2599" s="185">
        <v>50</v>
      </c>
      <c r="L2599" s="186">
        <v>129.9</v>
      </c>
      <c r="M2599" s="187" t="s">
        <v>2101</v>
      </c>
      <c r="N2599" s="184" t="s">
        <v>25</v>
      </c>
      <c r="O2599" s="199"/>
    </row>
    <row r="2600" spans="1:15" ht="15" customHeight="1">
      <c r="A2600" s="200"/>
      <c r="B2600" s="188" t="s">
        <v>2677</v>
      </c>
      <c r="C2600" s="163" t="s">
        <v>378</v>
      </c>
      <c r="D2600" s="163" t="s">
        <v>20</v>
      </c>
      <c r="E2600" s="189" t="s">
        <v>2027</v>
      </c>
      <c r="F2600" s="190">
        <v>562</v>
      </c>
      <c r="G2600" s="190">
        <v>562</v>
      </c>
      <c r="H2600" s="189">
        <v>1</v>
      </c>
      <c r="I2600" s="189" t="s">
        <v>377</v>
      </c>
      <c r="J2600" s="189" t="s">
        <v>42</v>
      </c>
      <c r="K2600" s="189" t="s">
        <v>825</v>
      </c>
      <c r="L2600" s="190">
        <v>149.9</v>
      </c>
      <c r="M2600" s="191" t="s">
        <v>1033</v>
      </c>
      <c r="N2600" s="163" t="s">
        <v>36</v>
      </c>
      <c r="O2600" s="199"/>
    </row>
    <row r="2601" spans="1:15" ht="15" customHeight="1">
      <c r="A2601" s="200"/>
      <c r="B2601" s="183" t="s">
        <v>2678</v>
      </c>
      <c r="C2601" s="184" t="s">
        <v>47</v>
      </c>
      <c r="D2601" s="184" t="s">
        <v>20</v>
      </c>
      <c r="E2601" s="185" t="s">
        <v>2029</v>
      </c>
      <c r="F2601" s="186">
        <v>156</v>
      </c>
      <c r="G2601" s="186">
        <v>156</v>
      </c>
      <c r="H2601" s="185">
        <v>1</v>
      </c>
      <c r="I2601" s="185" t="s">
        <v>377</v>
      </c>
      <c r="J2601" s="189" t="s">
        <v>42</v>
      </c>
      <c r="K2601" s="185">
        <v>52</v>
      </c>
      <c r="L2601" s="186">
        <v>99.9</v>
      </c>
      <c r="M2601" s="187" t="s">
        <v>2095</v>
      </c>
      <c r="N2601" s="184" t="s">
        <v>36</v>
      </c>
      <c r="O2601" s="199"/>
    </row>
    <row r="2602" spans="1:15" ht="15" customHeight="1">
      <c r="A2602" s="200"/>
      <c r="B2602" s="188" t="s">
        <v>2679</v>
      </c>
      <c r="C2602" s="163" t="s">
        <v>22</v>
      </c>
      <c r="D2602" s="163" t="s">
        <v>20</v>
      </c>
      <c r="E2602" s="189" t="s">
        <v>2027</v>
      </c>
      <c r="F2602" s="190">
        <v>366</v>
      </c>
      <c r="G2602" s="190">
        <v>366</v>
      </c>
      <c r="H2602" s="189">
        <v>1</v>
      </c>
      <c r="I2602" s="189" t="s">
        <v>377</v>
      </c>
      <c r="J2602" s="189" t="s">
        <v>42</v>
      </c>
      <c r="K2602" s="189" t="s">
        <v>825</v>
      </c>
      <c r="L2602" s="190">
        <v>99.9</v>
      </c>
      <c r="M2602" s="191" t="s">
        <v>1080</v>
      </c>
      <c r="N2602" s="184" t="s">
        <v>149</v>
      </c>
      <c r="O2602" s="199"/>
    </row>
    <row r="2603" spans="1:15" ht="15" customHeight="1">
      <c r="A2603" s="200"/>
      <c r="B2603" s="183" t="s">
        <v>2680</v>
      </c>
      <c r="C2603" s="184" t="s">
        <v>46</v>
      </c>
      <c r="D2603" s="184" t="s">
        <v>20</v>
      </c>
      <c r="E2603" s="185" t="s">
        <v>2027</v>
      </c>
      <c r="F2603" s="186">
        <v>206</v>
      </c>
      <c r="G2603" s="186">
        <v>206</v>
      </c>
      <c r="H2603" s="185">
        <v>1</v>
      </c>
      <c r="I2603" s="185" t="s">
        <v>377</v>
      </c>
      <c r="J2603" s="185" t="s">
        <v>67</v>
      </c>
      <c r="K2603" s="185" t="s">
        <v>821</v>
      </c>
      <c r="L2603" s="186">
        <v>35.9</v>
      </c>
      <c r="M2603" s="187" t="s">
        <v>1071</v>
      </c>
      <c r="N2603" s="184" t="s">
        <v>170</v>
      </c>
      <c r="O2603" s="199"/>
    </row>
    <row r="2604" spans="1:15" ht="15" customHeight="1">
      <c r="A2604" s="200"/>
      <c r="B2604" s="188" t="s">
        <v>2681</v>
      </c>
      <c r="C2604" s="163" t="s">
        <v>64</v>
      </c>
      <c r="D2604" s="163" t="s">
        <v>20</v>
      </c>
      <c r="E2604" s="189" t="s">
        <v>2027</v>
      </c>
      <c r="F2604" s="190">
        <v>318</v>
      </c>
      <c r="G2604" s="190">
        <v>318</v>
      </c>
      <c r="H2604" s="189">
        <v>1</v>
      </c>
      <c r="I2604" s="189" t="s">
        <v>377</v>
      </c>
      <c r="J2604" s="189" t="s">
        <v>42</v>
      </c>
      <c r="K2604" s="189" t="s">
        <v>825</v>
      </c>
      <c r="L2604" s="190">
        <v>89.9</v>
      </c>
      <c r="M2604" s="191" t="s">
        <v>1057</v>
      </c>
      <c r="N2604" s="163" t="s">
        <v>36</v>
      </c>
      <c r="O2604" s="199"/>
    </row>
    <row r="2605" spans="1:15" ht="15" customHeight="1">
      <c r="A2605" s="200"/>
      <c r="B2605" s="183" t="s">
        <v>2682</v>
      </c>
      <c r="C2605" s="184" t="s">
        <v>314</v>
      </c>
      <c r="D2605" s="184" t="s">
        <v>20</v>
      </c>
      <c r="E2605" s="185" t="s">
        <v>2114</v>
      </c>
      <c r="F2605" s="186">
        <v>242</v>
      </c>
      <c r="G2605" s="186">
        <v>242</v>
      </c>
      <c r="H2605" s="185">
        <v>1</v>
      </c>
      <c r="I2605" s="185" t="s">
        <v>377</v>
      </c>
      <c r="J2605" s="189" t="s">
        <v>42</v>
      </c>
      <c r="K2605" s="185" t="s">
        <v>1150</v>
      </c>
      <c r="L2605" s="186">
        <v>69.900000000000006</v>
      </c>
      <c r="M2605" s="187" t="s">
        <v>2088</v>
      </c>
      <c r="N2605" s="184" t="s">
        <v>149</v>
      </c>
      <c r="O2605" s="199"/>
    </row>
    <row r="2606" spans="1:15" ht="15" customHeight="1">
      <c r="A2606" s="200"/>
      <c r="B2606" s="188" t="s">
        <v>2683</v>
      </c>
      <c r="C2606" s="163" t="s">
        <v>46</v>
      </c>
      <c r="D2606" s="163" t="s">
        <v>20</v>
      </c>
      <c r="E2606" s="189" t="s">
        <v>2027</v>
      </c>
      <c r="F2606" s="190">
        <v>152</v>
      </c>
      <c r="G2606" s="190">
        <v>152</v>
      </c>
      <c r="H2606" s="189">
        <v>1</v>
      </c>
      <c r="I2606" s="189" t="s">
        <v>377</v>
      </c>
      <c r="J2606" s="189" t="s">
        <v>42</v>
      </c>
      <c r="K2606" s="189" t="s">
        <v>821</v>
      </c>
      <c r="L2606" s="190">
        <v>49.9</v>
      </c>
      <c r="M2606" s="191" t="s">
        <v>1071</v>
      </c>
      <c r="N2606" s="163" t="s">
        <v>25</v>
      </c>
      <c r="O2606" s="199"/>
    </row>
    <row r="2607" spans="1:15" ht="15" customHeight="1">
      <c r="A2607" s="200"/>
      <c r="B2607" s="183" t="s">
        <v>2684</v>
      </c>
      <c r="C2607" s="184" t="s">
        <v>14</v>
      </c>
      <c r="D2607" s="184" t="s">
        <v>20</v>
      </c>
      <c r="E2607" s="185" t="s">
        <v>2027</v>
      </c>
      <c r="F2607" s="186">
        <v>114</v>
      </c>
      <c r="G2607" s="186">
        <v>114</v>
      </c>
      <c r="H2607" s="185">
        <v>1</v>
      </c>
      <c r="I2607" s="185" t="s">
        <v>377</v>
      </c>
      <c r="J2607" s="185" t="s">
        <v>18</v>
      </c>
      <c r="K2607" s="185" t="s">
        <v>1217</v>
      </c>
      <c r="L2607" s="186">
        <v>49.9</v>
      </c>
      <c r="M2607" s="187" t="s">
        <v>2088</v>
      </c>
      <c r="N2607" s="184" t="s">
        <v>149</v>
      </c>
      <c r="O2607" s="199"/>
    </row>
    <row r="2608" spans="1:15" ht="15" customHeight="1">
      <c r="A2608" s="200"/>
      <c r="B2608" s="188" t="s">
        <v>2685</v>
      </c>
      <c r="C2608" s="163" t="s">
        <v>69</v>
      </c>
      <c r="D2608" s="163" t="s">
        <v>20</v>
      </c>
      <c r="E2608" s="189" t="s">
        <v>2027</v>
      </c>
      <c r="F2608" s="190">
        <v>178</v>
      </c>
      <c r="G2608" s="190">
        <v>178</v>
      </c>
      <c r="H2608" s="189">
        <v>1</v>
      </c>
      <c r="I2608" s="189" t="s">
        <v>377</v>
      </c>
      <c r="J2608" s="189" t="s">
        <v>67</v>
      </c>
      <c r="K2608" s="189" t="s">
        <v>828</v>
      </c>
      <c r="L2608" s="190">
        <v>79.900000000000006</v>
      </c>
      <c r="M2608" s="191" t="s">
        <v>2042</v>
      </c>
      <c r="N2608" s="163" t="s">
        <v>180</v>
      </c>
      <c r="O2608" s="199"/>
    </row>
    <row r="2609" spans="1:15" ht="15" customHeight="1">
      <c r="A2609" s="200"/>
      <c r="B2609" s="183" t="s">
        <v>2686</v>
      </c>
      <c r="C2609" s="184" t="s">
        <v>64</v>
      </c>
      <c r="D2609" s="184" t="s">
        <v>20</v>
      </c>
      <c r="E2609" s="185" t="s">
        <v>2027</v>
      </c>
      <c r="F2609" s="186">
        <v>312</v>
      </c>
      <c r="G2609" s="186">
        <v>312</v>
      </c>
      <c r="H2609" s="185">
        <v>1</v>
      </c>
      <c r="I2609" s="185" t="s">
        <v>377</v>
      </c>
      <c r="J2609" s="185" t="s">
        <v>42</v>
      </c>
      <c r="K2609" s="185" t="s">
        <v>858</v>
      </c>
      <c r="L2609" s="186">
        <v>139.9</v>
      </c>
      <c r="M2609" s="191" t="s">
        <v>1080</v>
      </c>
      <c r="N2609" s="184" t="s">
        <v>36</v>
      </c>
      <c r="O2609" s="199"/>
    </row>
    <row r="2610" spans="1:15" ht="15" customHeight="1">
      <c r="A2610" s="200"/>
      <c r="B2610" s="188" t="s">
        <v>2687</v>
      </c>
      <c r="C2610" s="163" t="s">
        <v>154</v>
      </c>
      <c r="D2610" s="163" t="s">
        <v>20</v>
      </c>
      <c r="E2610" s="189" t="s">
        <v>2026</v>
      </c>
      <c r="F2610" s="190">
        <v>406</v>
      </c>
      <c r="G2610" s="190">
        <v>406</v>
      </c>
      <c r="H2610" s="189">
        <v>1</v>
      </c>
      <c r="I2610" s="189" t="s">
        <v>377</v>
      </c>
      <c r="J2610" s="185" t="s">
        <v>42</v>
      </c>
      <c r="K2610" s="189" t="s">
        <v>810</v>
      </c>
      <c r="L2610" s="190">
        <v>159.9</v>
      </c>
      <c r="M2610" s="191" t="s">
        <v>1080</v>
      </c>
      <c r="N2610" s="163" t="s">
        <v>149</v>
      </c>
      <c r="O2610" s="199"/>
    </row>
    <row r="2611" spans="1:15" ht="15" customHeight="1">
      <c r="A2611" s="200"/>
      <c r="B2611" s="183" t="s">
        <v>2688</v>
      </c>
      <c r="C2611" s="184" t="s">
        <v>328</v>
      </c>
      <c r="D2611" s="184" t="s">
        <v>20</v>
      </c>
      <c r="E2611" s="185" t="s">
        <v>2029</v>
      </c>
      <c r="F2611" s="186">
        <v>158</v>
      </c>
      <c r="G2611" s="186">
        <v>158</v>
      </c>
      <c r="H2611" s="185">
        <v>1</v>
      </c>
      <c r="I2611" s="185" t="s">
        <v>377</v>
      </c>
      <c r="J2611" s="185" t="s">
        <v>42</v>
      </c>
      <c r="K2611" s="185" t="s">
        <v>810</v>
      </c>
      <c r="L2611" s="186">
        <v>79.900000000000006</v>
      </c>
      <c r="M2611" s="191" t="s">
        <v>1080</v>
      </c>
      <c r="N2611" s="184" t="s">
        <v>36</v>
      </c>
      <c r="O2611" s="199"/>
    </row>
    <row r="2612" spans="1:15" ht="15" customHeight="1">
      <c r="A2612" s="200"/>
      <c r="B2612" s="183" t="s">
        <v>2689</v>
      </c>
      <c r="C2612" s="184" t="s">
        <v>154</v>
      </c>
      <c r="D2612" s="184" t="s">
        <v>20</v>
      </c>
      <c r="E2612" s="185" t="s">
        <v>2026</v>
      </c>
      <c r="F2612" s="186">
        <v>518</v>
      </c>
      <c r="G2612" s="186">
        <v>518</v>
      </c>
      <c r="H2612" s="185">
        <v>1</v>
      </c>
      <c r="I2612" s="185" t="s">
        <v>377</v>
      </c>
      <c r="J2612" s="185" t="s">
        <v>42</v>
      </c>
      <c r="K2612" s="185" t="s">
        <v>858</v>
      </c>
      <c r="L2612" s="186">
        <v>159.9</v>
      </c>
      <c r="M2612" s="187" t="s">
        <v>1057</v>
      </c>
      <c r="N2612" s="184" t="s">
        <v>36</v>
      </c>
      <c r="O2612" s="199"/>
    </row>
    <row r="2613" spans="1:15" ht="15" customHeight="1">
      <c r="A2613" s="200"/>
      <c r="B2613" s="188" t="s">
        <v>2690</v>
      </c>
      <c r="C2613" s="163" t="s">
        <v>50</v>
      </c>
      <c r="D2613" s="163" t="s">
        <v>20</v>
      </c>
      <c r="E2613" s="189" t="s">
        <v>2027</v>
      </c>
      <c r="F2613" s="190">
        <v>260</v>
      </c>
      <c r="G2613" s="190">
        <v>260</v>
      </c>
      <c r="H2613" s="189">
        <v>1</v>
      </c>
      <c r="I2613" s="189" t="s">
        <v>377</v>
      </c>
      <c r="J2613" s="185" t="s">
        <v>42</v>
      </c>
      <c r="K2613" s="189" t="s">
        <v>825</v>
      </c>
      <c r="L2613" s="190">
        <v>89.9</v>
      </c>
      <c r="M2613" s="191" t="s">
        <v>1195</v>
      </c>
      <c r="N2613" s="163" t="s">
        <v>36</v>
      </c>
      <c r="O2613" s="199"/>
    </row>
    <row r="2614" spans="1:15" ht="15" customHeight="1">
      <c r="A2614" s="200"/>
      <c r="B2614" s="183" t="s">
        <v>2691</v>
      </c>
      <c r="C2614" s="184" t="s">
        <v>14</v>
      </c>
      <c r="D2614" s="184" t="s">
        <v>20</v>
      </c>
      <c r="E2614" s="185" t="s">
        <v>2029</v>
      </c>
      <c r="F2614" s="186">
        <v>166</v>
      </c>
      <c r="G2614" s="186">
        <v>166</v>
      </c>
      <c r="H2614" s="185">
        <v>1</v>
      </c>
      <c r="I2614" s="185" t="s">
        <v>377</v>
      </c>
      <c r="J2614" s="185" t="s">
        <v>42</v>
      </c>
      <c r="K2614" s="185" t="s">
        <v>858</v>
      </c>
      <c r="L2614" s="186">
        <v>59.9</v>
      </c>
      <c r="M2614" s="187" t="s">
        <v>1195</v>
      </c>
      <c r="N2614" s="184" t="s">
        <v>25</v>
      </c>
      <c r="O2614" s="199"/>
    </row>
    <row r="2615" spans="1:15" ht="15" customHeight="1">
      <c r="A2615" s="200"/>
      <c r="B2615" s="188" t="s">
        <v>2692</v>
      </c>
      <c r="C2615" s="163" t="s">
        <v>64</v>
      </c>
      <c r="D2615" s="163" t="s">
        <v>20</v>
      </c>
      <c r="E2615" s="189" t="s">
        <v>2029</v>
      </c>
      <c r="F2615" s="190">
        <v>222</v>
      </c>
      <c r="G2615" s="190">
        <v>222</v>
      </c>
      <c r="H2615" s="189">
        <v>1</v>
      </c>
      <c r="I2615" s="189" t="s">
        <v>377</v>
      </c>
      <c r="J2615" s="185" t="s">
        <v>42</v>
      </c>
      <c r="K2615" s="189" t="s">
        <v>858</v>
      </c>
      <c r="L2615" s="190">
        <v>119.9</v>
      </c>
      <c r="M2615" s="191" t="s">
        <v>2101</v>
      </c>
      <c r="N2615" s="184" t="s">
        <v>36</v>
      </c>
      <c r="O2615" s="199"/>
    </row>
    <row r="2616" spans="1:15" ht="15" customHeight="1">
      <c r="A2616" s="200"/>
      <c r="B2616" s="183" t="s">
        <v>2693</v>
      </c>
      <c r="C2616" s="184" t="s">
        <v>64</v>
      </c>
      <c r="D2616" s="184" t="s">
        <v>20</v>
      </c>
      <c r="E2616" s="185" t="s">
        <v>2029</v>
      </c>
      <c r="F2616" s="186">
        <v>342</v>
      </c>
      <c r="G2616" s="186">
        <v>342</v>
      </c>
      <c r="H2616" s="185">
        <v>1</v>
      </c>
      <c r="I2616" s="185" t="s">
        <v>377</v>
      </c>
      <c r="J2616" s="185" t="s">
        <v>42</v>
      </c>
      <c r="K2616" s="185" t="s">
        <v>828</v>
      </c>
      <c r="L2616" s="186">
        <v>139.9</v>
      </c>
      <c r="M2616" s="187" t="s">
        <v>1206</v>
      </c>
      <c r="N2616" s="184" t="s">
        <v>36</v>
      </c>
      <c r="O2616" s="199"/>
    </row>
    <row r="2617" spans="1:15" ht="15" customHeight="1">
      <c r="A2617" s="200"/>
      <c r="B2617" s="188" t="s">
        <v>2694</v>
      </c>
      <c r="C2617" s="163" t="s">
        <v>64</v>
      </c>
      <c r="D2617" s="163" t="s">
        <v>20</v>
      </c>
      <c r="E2617" s="189" t="s">
        <v>2027</v>
      </c>
      <c r="F2617" s="190">
        <v>444</v>
      </c>
      <c r="G2617" s="190">
        <v>444</v>
      </c>
      <c r="H2617" s="189">
        <v>1</v>
      </c>
      <c r="I2617" s="189" t="s">
        <v>377</v>
      </c>
      <c r="J2617" s="185" t="s">
        <v>42</v>
      </c>
      <c r="K2617" s="189" t="s">
        <v>821</v>
      </c>
      <c r="L2617" s="190">
        <v>99.9</v>
      </c>
      <c r="M2617" s="191" t="s">
        <v>1057</v>
      </c>
      <c r="N2617" s="163" t="s">
        <v>192</v>
      </c>
      <c r="O2617" s="199"/>
    </row>
    <row r="2618" spans="1:15" ht="15" customHeight="1">
      <c r="A2618" s="200"/>
      <c r="B2618" s="183" t="s">
        <v>2695</v>
      </c>
      <c r="C2618" s="184" t="s">
        <v>64</v>
      </c>
      <c r="D2618" s="184" t="s">
        <v>20</v>
      </c>
      <c r="E2618" s="185" t="s">
        <v>2027</v>
      </c>
      <c r="F2618" s="186">
        <v>384</v>
      </c>
      <c r="G2618" s="186">
        <v>384</v>
      </c>
      <c r="H2618" s="185">
        <v>1</v>
      </c>
      <c r="I2618" s="185" t="s">
        <v>377</v>
      </c>
      <c r="J2618" s="185" t="s">
        <v>42</v>
      </c>
      <c r="K2618" s="185" t="s">
        <v>858</v>
      </c>
      <c r="L2618" s="186">
        <v>109.9</v>
      </c>
      <c r="M2618" s="187" t="s">
        <v>1080</v>
      </c>
      <c r="N2618" s="184" t="s">
        <v>36</v>
      </c>
      <c r="O2618" s="199"/>
    </row>
    <row r="2619" spans="1:15" ht="15" customHeight="1">
      <c r="A2619" s="200"/>
      <c r="B2619" s="188" t="s">
        <v>2696</v>
      </c>
      <c r="C2619" s="163" t="s">
        <v>64</v>
      </c>
      <c r="D2619" s="163" t="s">
        <v>20</v>
      </c>
      <c r="E2619" s="189" t="s">
        <v>2027</v>
      </c>
      <c r="F2619" s="190">
        <v>318</v>
      </c>
      <c r="G2619" s="190">
        <v>318</v>
      </c>
      <c r="H2619" s="189">
        <v>1</v>
      </c>
      <c r="I2619" s="189" t="s">
        <v>377</v>
      </c>
      <c r="J2619" s="185" t="s">
        <v>42</v>
      </c>
      <c r="K2619" s="189" t="s">
        <v>858</v>
      </c>
      <c r="L2619" s="190">
        <v>109.9</v>
      </c>
      <c r="M2619" s="191" t="s">
        <v>2042</v>
      </c>
      <c r="N2619" s="163" t="s">
        <v>25</v>
      </c>
      <c r="O2619" s="199"/>
    </row>
    <row r="2620" spans="1:15" ht="15" customHeight="1">
      <c r="A2620" s="200"/>
      <c r="B2620" s="183" t="s">
        <v>2697</v>
      </c>
      <c r="C2620" s="184" t="s">
        <v>14</v>
      </c>
      <c r="D2620" s="184" t="s">
        <v>20</v>
      </c>
      <c r="E2620" s="185" t="s">
        <v>2029</v>
      </c>
      <c r="F2620" s="186">
        <v>234</v>
      </c>
      <c r="G2620" s="186">
        <v>234</v>
      </c>
      <c r="H2620" s="185">
        <v>1</v>
      </c>
      <c r="I2620" s="185" t="s">
        <v>377</v>
      </c>
      <c r="J2620" s="185" t="s">
        <v>67</v>
      </c>
      <c r="K2620" s="185" t="s">
        <v>2115</v>
      </c>
      <c r="L2620" s="186">
        <v>69.900000000000006</v>
      </c>
      <c r="M2620" s="187" t="s">
        <v>2101</v>
      </c>
      <c r="N2620" s="184" t="s">
        <v>36</v>
      </c>
      <c r="O2620" s="199"/>
    </row>
    <row r="2621" spans="1:15" ht="15" customHeight="1">
      <c r="A2621" s="200"/>
      <c r="B2621" s="188" t="s">
        <v>2698</v>
      </c>
      <c r="C2621" s="163" t="s">
        <v>328</v>
      </c>
      <c r="D2621" s="163" t="s">
        <v>20</v>
      </c>
      <c r="E2621" s="189" t="s">
        <v>2029</v>
      </c>
      <c r="F2621" s="190">
        <v>356</v>
      </c>
      <c r="G2621" s="190">
        <v>356</v>
      </c>
      <c r="H2621" s="189">
        <v>1</v>
      </c>
      <c r="I2621" s="189" t="s">
        <v>377</v>
      </c>
      <c r="J2621" s="189" t="s">
        <v>42</v>
      </c>
      <c r="K2621" s="189" t="s">
        <v>810</v>
      </c>
      <c r="L2621" s="190">
        <v>109.9</v>
      </c>
      <c r="M2621" s="191" t="s">
        <v>2103</v>
      </c>
      <c r="N2621" s="163" t="s">
        <v>117</v>
      </c>
      <c r="O2621" s="199"/>
    </row>
    <row r="2622" spans="1:15" ht="15" customHeight="1">
      <c r="A2622" s="200"/>
      <c r="B2622" s="183" t="s">
        <v>2699</v>
      </c>
      <c r="C2622" s="184" t="s">
        <v>64</v>
      </c>
      <c r="D2622" s="184" t="s">
        <v>20</v>
      </c>
      <c r="E2622" s="185" t="s">
        <v>2027</v>
      </c>
      <c r="F2622" s="186">
        <v>288</v>
      </c>
      <c r="G2622" s="186">
        <v>288</v>
      </c>
      <c r="H2622" s="185">
        <v>1</v>
      </c>
      <c r="I2622" s="185" t="s">
        <v>377</v>
      </c>
      <c r="J2622" s="185" t="s">
        <v>67</v>
      </c>
      <c r="K2622" s="185" t="s">
        <v>810</v>
      </c>
      <c r="L2622" s="186">
        <v>79.900000000000006</v>
      </c>
      <c r="M2622" s="187" t="s">
        <v>1080</v>
      </c>
      <c r="N2622" s="184" t="s">
        <v>13</v>
      </c>
      <c r="O2622" s="199"/>
    </row>
    <row r="2623" spans="1:15" ht="15" customHeight="1">
      <c r="A2623" s="200"/>
      <c r="B2623" s="188" t="s">
        <v>2700</v>
      </c>
      <c r="C2623" s="163" t="s">
        <v>64</v>
      </c>
      <c r="D2623" s="163" t="s">
        <v>20</v>
      </c>
      <c r="E2623" s="189" t="s">
        <v>2027</v>
      </c>
      <c r="F2623" s="190">
        <v>500</v>
      </c>
      <c r="G2623" s="190">
        <v>500</v>
      </c>
      <c r="H2623" s="189">
        <v>1</v>
      </c>
      <c r="I2623" s="189" t="s">
        <v>377</v>
      </c>
      <c r="J2623" s="189" t="s">
        <v>42</v>
      </c>
      <c r="K2623" s="189" t="s">
        <v>858</v>
      </c>
      <c r="L2623" s="190">
        <v>219.9</v>
      </c>
      <c r="M2623" s="191" t="s">
        <v>1204</v>
      </c>
      <c r="N2623" s="184" t="s">
        <v>36</v>
      </c>
      <c r="O2623" s="199"/>
    </row>
    <row r="2624" spans="1:15" ht="15" customHeight="1">
      <c r="A2624" s="200"/>
      <c r="B2624" s="183" t="s">
        <v>2701</v>
      </c>
      <c r="C2624" s="184" t="s">
        <v>64</v>
      </c>
      <c r="D2624" s="184" t="s">
        <v>20</v>
      </c>
      <c r="E2624" s="185" t="s">
        <v>2027</v>
      </c>
      <c r="F2624" s="186">
        <v>414</v>
      </c>
      <c r="G2624" s="186">
        <v>414</v>
      </c>
      <c r="H2624" s="185">
        <v>1</v>
      </c>
      <c r="I2624" s="185" t="s">
        <v>377</v>
      </c>
      <c r="J2624" s="185" t="s">
        <v>42</v>
      </c>
      <c r="K2624" s="185" t="s">
        <v>825</v>
      </c>
      <c r="L2624" s="186">
        <v>199.9</v>
      </c>
      <c r="M2624" s="187" t="s">
        <v>2095</v>
      </c>
      <c r="N2624" s="184" t="s">
        <v>36</v>
      </c>
      <c r="O2624" s="199"/>
    </row>
    <row r="2625" spans="1:15" ht="15" customHeight="1">
      <c r="A2625" s="200"/>
      <c r="B2625" s="188" t="s">
        <v>2702</v>
      </c>
      <c r="C2625" s="163" t="s">
        <v>69</v>
      </c>
      <c r="D2625" s="163" t="s">
        <v>20</v>
      </c>
      <c r="E2625" s="189" t="s">
        <v>2027</v>
      </c>
      <c r="F2625" s="190">
        <v>422</v>
      </c>
      <c r="G2625" s="190">
        <v>422</v>
      </c>
      <c r="H2625" s="189">
        <v>1</v>
      </c>
      <c r="I2625" s="189" t="s">
        <v>377</v>
      </c>
      <c r="J2625" s="189" t="s">
        <v>67</v>
      </c>
      <c r="K2625" s="189" t="s">
        <v>825</v>
      </c>
      <c r="L2625" s="190">
        <v>49.9</v>
      </c>
      <c r="M2625" s="191" t="s">
        <v>1071</v>
      </c>
      <c r="N2625" s="163" t="s">
        <v>25</v>
      </c>
      <c r="O2625" s="199"/>
    </row>
    <row r="2626" spans="1:15" ht="15" customHeight="1">
      <c r="A2626" s="200"/>
      <c r="B2626" s="183" t="s">
        <v>2703</v>
      </c>
      <c r="C2626" s="184" t="s">
        <v>22</v>
      </c>
      <c r="D2626" s="184" t="s">
        <v>20</v>
      </c>
      <c r="E2626" s="185" t="s">
        <v>2027</v>
      </c>
      <c r="F2626" s="186">
        <v>200</v>
      </c>
      <c r="G2626" s="186">
        <v>200</v>
      </c>
      <c r="H2626" s="185">
        <v>1</v>
      </c>
      <c r="I2626" s="185" t="s">
        <v>377</v>
      </c>
      <c r="J2626" s="185" t="s">
        <v>67</v>
      </c>
      <c r="K2626" s="185" t="s">
        <v>858</v>
      </c>
      <c r="L2626" s="186">
        <v>59.9</v>
      </c>
      <c r="M2626" s="187" t="s">
        <v>1204</v>
      </c>
      <c r="N2626" s="184" t="s">
        <v>25</v>
      </c>
      <c r="O2626" s="199"/>
    </row>
    <row r="2627" spans="1:15" ht="15" customHeight="1">
      <c r="A2627" s="200"/>
      <c r="B2627" s="183" t="s">
        <v>2704</v>
      </c>
      <c r="C2627" s="184" t="s">
        <v>154</v>
      </c>
      <c r="D2627" s="184" t="s">
        <v>20</v>
      </c>
      <c r="E2627" s="185" t="s">
        <v>2026</v>
      </c>
      <c r="F2627" s="186">
        <v>488</v>
      </c>
      <c r="G2627" s="186">
        <v>488</v>
      </c>
      <c r="H2627" s="185">
        <v>1</v>
      </c>
      <c r="I2627" s="185" t="s">
        <v>377</v>
      </c>
      <c r="J2627" s="185" t="s">
        <v>42</v>
      </c>
      <c r="K2627" s="185" t="s">
        <v>858</v>
      </c>
      <c r="L2627" s="186">
        <v>179.9</v>
      </c>
      <c r="M2627" s="187" t="s">
        <v>1080</v>
      </c>
      <c r="N2627" s="184" t="s">
        <v>149</v>
      </c>
      <c r="O2627" s="199"/>
    </row>
    <row r="2628" spans="1:15" ht="15" customHeight="1">
      <c r="A2628" s="200"/>
      <c r="B2628" s="188" t="s">
        <v>2705</v>
      </c>
      <c r="C2628" s="163" t="s">
        <v>154</v>
      </c>
      <c r="D2628" s="163" t="s">
        <v>20</v>
      </c>
      <c r="E2628" s="189" t="s">
        <v>2026</v>
      </c>
      <c r="F2628" s="190">
        <v>474</v>
      </c>
      <c r="G2628" s="190">
        <v>474</v>
      </c>
      <c r="H2628" s="189">
        <v>1</v>
      </c>
      <c r="I2628" s="189" t="s">
        <v>377</v>
      </c>
      <c r="J2628" s="189" t="s">
        <v>42</v>
      </c>
      <c r="K2628" s="189" t="s">
        <v>825</v>
      </c>
      <c r="L2628" s="190">
        <v>99.9</v>
      </c>
      <c r="M2628" s="191" t="s">
        <v>1206</v>
      </c>
      <c r="N2628" s="163" t="s">
        <v>36</v>
      </c>
      <c r="O2628" s="3"/>
    </row>
    <row r="2629" spans="1:15" ht="15" customHeight="1">
      <c r="A2629" s="200"/>
      <c r="B2629" s="183" t="s">
        <v>2706</v>
      </c>
      <c r="C2629" s="184" t="s">
        <v>328</v>
      </c>
      <c r="D2629" s="184" t="s">
        <v>20</v>
      </c>
      <c r="E2629" s="185" t="s">
        <v>2029</v>
      </c>
      <c r="F2629" s="186">
        <v>222</v>
      </c>
      <c r="G2629" s="186">
        <v>222</v>
      </c>
      <c r="H2629" s="185">
        <v>1</v>
      </c>
      <c r="I2629" s="185" t="s">
        <v>377</v>
      </c>
      <c r="J2629" s="185" t="s">
        <v>42</v>
      </c>
      <c r="K2629" s="185" t="s">
        <v>858</v>
      </c>
      <c r="L2629" s="186">
        <v>19.899999999999999</v>
      </c>
      <c r="M2629" s="187" t="s">
        <v>1105</v>
      </c>
      <c r="N2629" s="163" t="s">
        <v>36</v>
      </c>
      <c r="O2629" s="199"/>
    </row>
    <row r="2630" spans="1:15" ht="15" customHeight="1">
      <c r="A2630" s="200"/>
      <c r="B2630" s="188" t="s">
        <v>2707</v>
      </c>
      <c r="C2630" s="163" t="s">
        <v>64</v>
      </c>
      <c r="D2630" s="163" t="s">
        <v>20</v>
      </c>
      <c r="E2630" s="189" t="s">
        <v>2027</v>
      </c>
      <c r="F2630" s="190">
        <v>562</v>
      </c>
      <c r="G2630" s="190">
        <v>562</v>
      </c>
      <c r="H2630" s="189">
        <v>1</v>
      </c>
      <c r="I2630" s="189" t="s">
        <v>377</v>
      </c>
      <c r="J2630" s="189" t="s">
        <v>42</v>
      </c>
      <c r="K2630" s="189" t="s">
        <v>858</v>
      </c>
      <c r="L2630" s="190">
        <v>219.9</v>
      </c>
      <c r="M2630" s="191" t="s">
        <v>1206</v>
      </c>
      <c r="N2630" s="163" t="s">
        <v>36</v>
      </c>
      <c r="O2630" s="199"/>
    </row>
    <row r="2631" spans="1:15" ht="15" customHeight="1">
      <c r="A2631" s="200"/>
      <c r="B2631" s="183" t="s">
        <v>2708</v>
      </c>
      <c r="C2631" s="184" t="s">
        <v>14</v>
      </c>
      <c r="D2631" s="184" t="s">
        <v>20</v>
      </c>
      <c r="E2631" s="185" t="s">
        <v>2029</v>
      </c>
      <c r="F2631" s="186">
        <v>220</v>
      </c>
      <c r="G2631" s="186">
        <v>220</v>
      </c>
      <c r="H2631" s="185">
        <v>1</v>
      </c>
      <c r="I2631" s="185" t="s">
        <v>377</v>
      </c>
      <c r="J2631" s="185" t="s">
        <v>42</v>
      </c>
      <c r="K2631" s="185" t="s">
        <v>810</v>
      </c>
      <c r="L2631" s="186">
        <v>69.900000000000006</v>
      </c>
      <c r="M2631" s="187" t="s">
        <v>1105</v>
      </c>
      <c r="N2631" s="163" t="s">
        <v>36</v>
      </c>
      <c r="O2631" s="199"/>
    </row>
    <row r="2632" spans="1:15" ht="15" customHeight="1">
      <c r="A2632" s="200"/>
      <c r="B2632" s="188" t="s">
        <v>2709</v>
      </c>
      <c r="C2632" s="163" t="s">
        <v>328</v>
      </c>
      <c r="D2632" s="163" t="s">
        <v>20</v>
      </c>
      <c r="E2632" s="189" t="s">
        <v>2029</v>
      </c>
      <c r="F2632" s="190">
        <v>414</v>
      </c>
      <c r="G2632" s="190">
        <v>414</v>
      </c>
      <c r="H2632" s="189">
        <v>1</v>
      </c>
      <c r="I2632" s="189" t="s">
        <v>377</v>
      </c>
      <c r="J2632" s="189" t="s">
        <v>42</v>
      </c>
      <c r="K2632" s="189" t="s">
        <v>810</v>
      </c>
      <c r="L2632" s="190">
        <v>129.9</v>
      </c>
      <c r="M2632" s="191" t="s">
        <v>1204</v>
      </c>
      <c r="N2632" s="163" t="s">
        <v>36</v>
      </c>
      <c r="O2632" s="3"/>
    </row>
    <row r="2633" spans="1:15" ht="15" customHeight="1">
      <c r="A2633" s="200"/>
      <c r="B2633" s="183" t="s">
        <v>2710</v>
      </c>
      <c r="C2633" s="184" t="s">
        <v>14</v>
      </c>
      <c r="D2633" s="184" t="s">
        <v>20</v>
      </c>
      <c r="E2633" s="185" t="s">
        <v>2027</v>
      </c>
      <c r="F2633" s="186">
        <v>110</v>
      </c>
      <c r="G2633" s="186">
        <v>110</v>
      </c>
      <c r="H2633" s="185">
        <v>1</v>
      </c>
      <c r="I2633" s="185" t="s">
        <v>377</v>
      </c>
      <c r="J2633" s="185" t="s">
        <v>42</v>
      </c>
      <c r="K2633" s="185">
        <v>48</v>
      </c>
      <c r="L2633" s="186">
        <v>89.9</v>
      </c>
      <c r="M2633" s="187" t="s">
        <v>1080</v>
      </c>
      <c r="N2633" s="163" t="s">
        <v>36</v>
      </c>
      <c r="O2633" s="199"/>
    </row>
    <row r="2634" spans="1:15" ht="15" customHeight="1">
      <c r="A2634" s="200"/>
      <c r="B2634" s="188" t="s">
        <v>2711</v>
      </c>
      <c r="C2634" s="163" t="s">
        <v>22</v>
      </c>
      <c r="D2634" s="163" t="s">
        <v>20</v>
      </c>
      <c r="E2634" s="189" t="s">
        <v>2029</v>
      </c>
      <c r="F2634" s="190">
        <v>274</v>
      </c>
      <c r="G2634" s="190">
        <v>274</v>
      </c>
      <c r="H2634" s="189">
        <v>1</v>
      </c>
      <c r="I2634" s="189" t="s">
        <v>377</v>
      </c>
      <c r="J2634" s="189" t="s">
        <v>42</v>
      </c>
      <c r="K2634" s="189" t="s">
        <v>810</v>
      </c>
      <c r="L2634" s="190">
        <v>89.9</v>
      </c>
      <c r="M2634" s="187" t="s">
        <v>1080</v>
      </c>
      <c r="N2634" s="163" t="s">
        <v>36</v>
      </c>
      <c r="O2634" s="3"/>
    </row>
    <row r="2635" spans="1:15" ht="15" customHeight="1">
      <c r="A2635" s="200"/>
      <c r="B2635" s="183" t="s">
        <v>2712</v>
      </c>
      <c r="C2635" s="184" t="s">
        <v>64</v>
      </c>
      <c r="D2635" s="184" t="s">
        <v>20</v>
      </c>
      <c r="E2635" s="185" t="s">
        <v>2027</v>
      </c>
      <c r="F2635" s="186">
        <v>296</v>
      </c>
      <c r="G2635" s="186">
        <v>296</v>
      </c>
      <c r="H2635" s="185">
        <v>1</v>
      </c>
      <c r="I2635" s="185" t="s">
        <v>377</v>
      </c>
      <c r="J2635" s="185" t="s">
        <v>42</v>
      </c>
      <c r="K2635" s="185" t="s">
        <v>810</v>
      </c>
      <c r="L2635" s="186">
        <v>129.9</v>
      </c>
      <c r="M2635" s="187" t="s">
        <v>1080</v>
      </c>
      <c r="N2635" s="163" t="s">
        <v>36</v>
      </c>
      <c r="O2635" s="199"/>
    </row>
    <row r="2636" spans="1:15" ht="15" customHeight="1">
      <c r="A2636" s="200"/>
      <c r="B2636" s="188" t="s">
        <v>2713</v>
      </c>
      <c r="C2636" s="163" t="s">
        <v>64</v>
      </c>
      <c r="D2636" s="163" t="s">
        <v>20</v>
      </c>
      <c r="E2636" s="189" t="s">
        <v>2027</v>
      </c>
      <c r="F2636" s="190">
        <v>248</v>
      </c>
      <c r="G2636" s="190">
        <v>248</v>
      </c>
      <c r="H2636" s="189">
        <v>1</v>
      </c>
      <c r="I2636" s="189" t="s">
        <v>377</v>
      </c>
      <c r="J2636" s="189" t="s">
        <v>42</v>
      </c>
      <c r="K2636" s="189">
        <v>48</v>
      </c>
      <c r="L2636" s="190">
        <v>129.9</v>
      </c>
      <c r="M2636" s="191" t="s">
        <v>1033</v>
      </c>
      <c r="N2636" s="163" t="s">
        <v>25</v>
      </c>
      <c r="O2636" s="199"/>
    </row>
    <row r="2637" spans="1:15" ht="15" customHeight="1">
      <c r="A2637" s="200"/>
      <c r="B2637" s="183" t="s">
        <v>2714</v>
      </c>
      <c r="C2637" s="184" t="s">
        <v>64</v>
      </c>
      <c r="D2637" s="184" t="s">
        <v>20</v>
      </c>
      <c r="E2637" s="185" t="s">
        <v>2027</v>
      </c>
      <c r="F2637" s="186">
        <v>298</v>
      </c>
      <c r="G2637" s="186">
        <v>298</v>
      </c>
      <c r="H2637" s="185">
        <v>1</v>
      </c>
      <c r="I2637" s="185" t="s">
        <v>377</v>
      </c>
      <c r="J2637" s="185" t="s">
        <v>42</v>
      </c>
      <c r="K2637" s="185" t="s">
        <v>858</v>
      </c>
      <c r="L2637" s="186">
        <v>79.900000000000006</v>
      </c>
      <c r="M2637" s="187" t="s">
        <v>1033</v>
      </c>
      <c r="N2637" s="184" t="s">
        <v>13</v>
      </c>
      <c r="O2637" s="199"/>
    </row>
    <row r="2638" spans="1:15" ht="15" customHeight="1">
      <c r="A2638" s="200"/>
      <c r="B2638" s="188" t="s">
        <v>2715</v>
      </c>
      <c r="C2638" s="163" t="s">
        <v>328</v>
      </c>
      <c r="D2638" s="163" t="s">
        <v>20</v>
      </c>
      <c r="E2638" s="189" t="s">
        <v>2029</v>
      </c>
      <c r="F2638" s="190">
        <v>72</v>
      </c>
      <c r="G2638" s="190">
        <v>72</v>
      </c>
      <c r="H2638" s="189">
        <v>1</v>
      </c>
      <c r="I2638" s="189" t="s">
        <v>377</v>
      </c>
      <c r="J2638" s="189" t="s">
        <v>42</v>
      </c>
      <c r="K2638" s="189" t="s">
        <v>821</v>
      </c>
      <c r="L2638" s="190">
        <v>99.9</v>
      </c>
      <c r="M2638" s="191" t="s">
        <v>2088</v>
      </c>
      <c r="N2638" s="163" t="s">
        <v>36</v>
      </c>
      <c r="O2638" s="199"/>
    </row>
    <row r="2639" spans="1:15" ht="15" customHeight="1">
      <c r="A2639" s="200"/>
      <c r="B2639" s="183" t="s">
        <v>2716</v>
      </c>
      <c r="C2639" s="184" t="s">
        <v>379</v>
      </c>
      <c r="D2639" s="184" t="s">
        <v>20</v>
      </c>
      <c r="E2639" s="185" t="s">
        <v>2027</v>
      </c>
      <c r="F2639" s="186">
        <v>344</v>
      </c>
      <c r="G2639" s="186">
        <v>344</v>
      </c>
      <c r="H2639" s="185">
        <v>1</v>
      </c>
      <c r="I2639" s="185" t="s">
        <v>377</v>
      </c>
      <c r="J2639" s="185" t="s">
        <v>42</v>
      </c>
      <c r="K2639" s="185" t="s">
        <v>825</v>
      </c>
      <c r="L2639" s="186">
        <v>109.9</v>
      </c>
      <c r="M2639" s="187" t="s">
        <v>1080</v>
      </c>
      <c r="N2639" s="163" t="s">
        <v>36</v>
      </c>
      <c r="O2639" s="199"/>
    </row>
    <row r="2640" spans="1:15" ht="15" customHeight="1">
      <c r="A2640" s="200"/>
      <c r="B2640" s="188" t="s">
        <v>2717</v>
      </c>
      <c r="C2640" s="163" t="s">
        <v>22</v>
      </c>
      <c r="D2640" s="163" t="s">
        <v>20</v>
      </c>
      <c r="E2640" s="189" t="s">
        <v>2027</v>
      </c>
      <c r="F2640" s="190">
        <v>354</v>
      </c>
      <c r="G2640" s="190">
        <v>354</v>
      </c>
      <c r="H2640" s="189">
        <v>1</v>
      </c>
      <c r="I2640" s="189" t="s">
        <v>377</v>
      </c>
      <c r="J2640" s="189" t="s">
        <v>42</v>
      </c>
      <c r="K2640" s="189" t="s">
        <v>858</v>
      </c>
      <c r="L2640" s="190">
        <v>89.9</v>
      </c>
      <c r="M2640" s="191" t="s">
        <v>2088</v>
      </c>
      <c r="N2640" s="163" t="s">
        <v>36</v>
      </c>
      <c r="O2640" s="199"/>
    </row>
    <row r="2641" spans="1:15" ht="15" customHeight="1">
      <c r="A2641" s="200"/>
      <c r="B2641" s="183" t="s">
        <v>2718</v>
      </c>
      <c r="C2641" s="184" t="s">
        <v>379</v>
      </c>
      <c r="D2641" s="184" t="s">
        <v>20</v>
      </c>
      <c r="E2641" s="185" t="s">
        <v>2027</v>
      </c>
      <c r="F2641" s="186">
        <v>138</v>
      </c>
      <c r="G2641" s="186">
        <v>138</v>
      </c>
      <c r="H2641" s="185">
        <v>1</v>
      </c>
      <c r="I2641" s="185" t="s">
        <v>377</v>
      </c>
      <c r="J2641" s="185" t="s">
        <v>42</v>
      </c>
      <c r="K2641" s="185" t="s">
        <v>821</v>
      </c>
      <c r="L2641" s="186">
        <v>49.9</v>
      </c>
      <c r="M2641" s="187" t="s">
        <v>2088</v>
      </c>
      <c r="N2641" s="163" t="s">
        <v>36</v>
      </c>
      <c r="O2641" s="199"/>
    </row>
    <row r="2642" spans="1:15" ht="15" customHeight="1">
      <c r="A2642" s="200"/>
      <c r="B2642" s="183" t="s">
        <v>2719</v>
      </c>
      <c r="C2642" s="184" t="s">
        <v>22</v>
      </c>
      <c r="D2642" s="184" t="s">
        <v>20</v>
      </c>
      <c r="E2642" s="185" t="s">
        <v>2027</v>
      </c>
      <c r="F2642" s="186">
        <v>106</v>
      </c>
      <c r="G2642" s="186">
        <v>106</v>
      </c>
      <c r="H2642" s="185">
        <v>1</v>
      </c>
      <c r="I2642" s="185" t="s">
        <v>377</v>
      </c>
      <c r="J2642" s="185" t="s">
        <v>42</v>
      </c>
      <c r="K2642" s="185" t="s">
        <v>810</v>
      </c>
      <c r="L2642" s="186">
        <v>99.9</v>
      </c>
      <c r="M2642" s="187" t="s">
        <v>1206</v>
      </c>
      <c r="N2642" s="184" t="s">
        <v>36</v>
      </c>
      <c r="O2642" s="3"/>
    </row>
    <row r="2643" spans="1:15" ht="15" customHeight="1">
      <c r="A2643" s="200"/>
      <c r="B2643" s="188" t="s">
        <v>1999</v>
      </c>
      <c r="C2643" s="163" t="s">
        <v>64</v>
      </c>
      <c r="D2643" s="163" t="s">
        <v>20</v>
      </c>
      <c r="E2643" s="189" t="s">
        <v>2027</v>
      </c>
      <c r="F2643" s="190">
        <v>172</v>
      </c>
      <c r="G2643" s="190">
        <v>172</v>
      </c>
      <c r="H2643" s="189">
        <v>1</v>
      </c>
      <c r="I2643" s="189" t="s">
        <v>377</v>
      </c>
      <c r="J2643" s="185" t="s">
        <v>42</v>
      </c>
      <c r="K2643" s="189" t="s">
        <v>858</v>
      </c>
      <c r="L2643" s="190">
        <v>89.9</v>
      </c>
      <c r="M2643" s="191" t="s">
        <v>1071</v>
      </c>
      <c r="N2643" s="163" t="s">
        <v>25</v>
      </c>
      <c r="O2643" s="3"/>
    </row>
    <row r="2644" spans="1:15" ht="15" customHeight="1">
      <c r="A2644" s="200"/>
      <c r="B2644" s="183" t="s">
        <v>2720</v>
      </c>
      <c r="C2644" s="184" t="s">
        <v>64</v>
      </c>
      <c r="D2644" s="184" t="s">
        <v>20</v>
      </c>
      <c r="E2644" s="185" t="s">
        <v>2027</v>
      </c>
      <c r="F2644" s="186">
        <v>366</v>
      </c>
      <c r="G2644" s="186">
        <v>366</v>
      </c>
      <c r="H2644" s="185">
        <v>1</v>
      </c>
      <c r="I2644" s="185" t="s">
        <v>377</v>
      </c>
      <c r="J2644" s="185" t="s">
        <v>42</v>
      </c>
      <c r="K2644" s="185" t="s">
        <v>821</v>
      </c>
      <c r="L2644" s="186">
        <v>99.9</v>
      </c>
      <c r="M2644" s="187" t="s">
        <v>1071</v>
      </c>
      <c r="N2644" s="184" t="s">
        <v>25</v>
      </c>
      <c r="O2644" s="3"/>
    </row>
    <row r="2645" spans="1:15" ht="15" customHeight="1">
      <c r="A2645" s="200"/>
      <c r="B2645" s="188" t="s">
        <v>2721</v>
      </c>
      <c r="C2645" s="163" t="s">
        <v>64</v>
      </c>
      <c r="D2645" s="163" t="s">
        <v>20</v>
      </c>
      <c r="E2645" s="189" t="s">
        <v>2027</v>
      </c>
      <c r="F2645" s="190">
        <v>304</v>
      </c>
      <c r="G2645" s="190">
        <v>304</v>
      </c>
      <c r="H2645" s="189">
        <v>1</v>
      </c>
      <c r="I2645" s="189" t="s">
        <v>377</v>
      </c>
      <c r="J2645" s="185" t="s">
        <v>42</v>
      </c>
      <c r="K2645" s="189" t="s">
        <v>810</v>
      </c>
      <c r="L2645" s="190">
        <v>129.9</v>
      </c>
      <c r="M2645" s="191" t="s">
        <v>1080</v>
      </c>
      <c r="N2645" s="163" t="s">
        <v>36</v>
      </c>
      <c r="O2645" s="3"/>
    </row>
    <row r="2646" spans="1:15" ht="15" customHeight="1">
      <c r="A2646" s="200"/>
      <c r="B2646" s="183" t="s">
        <v>2722</v>
      </c>
      <c r="C2646" s="184" t="s">
        <v>314</v>
      </c>
      <c r="D2646" s="184" t="s">
        <v>20</v>
      </c>
      <c r="E2646" s="185" t="s">
        <v>2027</v>
      </c>
      <c r="F2646" s="186">
        <v>150</v>
      </c>
      <c r="G2646" s="186">
        <v>150</v>
      </c>
      <c r="H2646" s="185">
        <v>1</v>
      </c>
      <c r="I2646" s="185" t="s">
        <v>377</v>
      </c>
      <c r="J2646" s="185" t="s">
        <v>42</v>
      </c>
      <c r="K2646" s="185" t="s">
        <v>1150</v>
      </c>
      <c r="L2646" s="186">
        <v>59.9</v>
      </c>
      <c r="M2646" s="191" t="s">
        <v>1080</v>
      </c>
      <c r="N2646" s="184" t="s">
        <v>36</v>
      </c>
      <c r="O2646" s="3"/>
    </row>
    <row r="2647" spans="1:15" ht="15" customHeight="1">
      <c r="A2647" s="200"/>
      <c r="B2647" s="188" t="s">
        <v>2604</v>
      </c>
      <c r="C2647" s="163" t="s">
        <v>50</v>
      </c>
      <c r="D2647" s="163" t="s">
        <v>20</v>
      </c>
      <c r="E2647" s="189" t="s">
        <v>2027</v>
      </c>
      <c r="F2647" s="190">
        <v>318</v>
      </c>
      <c r="G2647" s="190">
        <v>318</v>
      </c>
      <c r="H2647" s="189">
        <v>1</v>
      </c>
      <c r="I2647" s="189" t="s">
        <v>377</v>
      </c>
      <c r="J2647" s="185" t="s">
        <v>42</v>
      </c>
      <c r="K2647" s="189" t="s">
        <v>825</v>
      </c>
      <c r="L2647" s="190">
        <v>119.9</v>
      </c>
      <c r="M2647" s="191" t="s">
        <v>2095</v>
      </c>
      <c r="N2647" s="163" t="s">
        <v>36</v>
      </c>
      <c r="O2647" s="3"/>
    </row>
    <row r="2648" spans="1:15" ht="15" customHeight="1">
      <c r="A2648" s="200"/>
      <c r="B2648" s="183" t="s">
        <v>2723</v>
      </c>
      <c r="C2648" s="184" t="s">
        <v>379</v>
      </c>
      <c r="D2648" s="184" t="s">
        <v>20</v>
      </c>
      <c r="E2648" s="185" t="s">
        <v>2027</v>
      </c>
      <c r="F2648" s="186">
        <v>142</v>
      </c>
      <c r="G2648" s="186">
        <v>142</v>
      </c>
      <c r="H2648" s="185">
        <v>1</v>
      </c>
      <c r="I2648" s="185" t="s">
        <v>377</v>
      </c>
      <c r="J2648" s="185" t="s">
        <v>42</v>
      </c>
      <c r="K2648" s="185" t="s">
        <v>825</v>
      </c>
      <c r="L2648" s="186">
        <v>69.900000000000006</v>
      </c>
      <c r="M2648" s="187" t="s">
        <v>1057</v>
      </c>
      <c r="N2648" s="184" t="s">
        <v>36</v>
      </c>
      <c r="O2648" s="3"/>
    </row>
    <row r="2649" spans="1:15" ht="15" customHeight="1">
      <c r="A2649" s="200"/>
      <c r="B2649" s="188" t="s">
        <v>2724</v>
      </c>
      <c r="C2649" s="163" t="s">
        <v>378</v>
      </c>
      <c r="D2649" s="163" t="s">
        <v>20</v>
      </c>
      <c r="E2649" s="189" t="s">
        <v>2027</v>
      </c>
      <c r="F2649" s="190">
        <v>462</v>
      </c>
      <c r="G2649" s="190">
        <v>462</v>
      </c>
      <c r="H2649" s="189">
        <v>1</v>
      </c>
      <c r="I2649" s="189" t="s">
        <v>377</v>
      </c>
      <c r="J2649" s="185" t="s">
        <v>42</v>
      </c>
      <c r="K2649" s="189" t="s">
        <v>821</v>
      </c>
      <c r="L2649" s="190">
        <v>99.9</v>
      </c>
      <c r="M2649" s="191" t="s">
        <v>1105</v>
      </c>
      <c r="N2649" s="163" t="s">
        <v>180</v>
      </c>
      <c r="O2649" s="3"/>
    </row>
    <row r="2650" spans="1:15" ht="15" customHeight="1">
      <c r="A2650" s="200"/>
      <c r="B2650" s="183" t="s">
        <v>2725</v>
      </c>
      <c r="C2650" s="184" t="s">
        <v>64</v>
      </c>
      <c r="D2650" s="184" t="s">
        <v>20</v>
      </c>
      <c r="E2650" s="185" t="s">
        <v>2027</v>
      </c>
      <c r="F2650" s="186">
        <v>422</v>
      </c>
      <c r="G2650" s="186">
        <v>422</v>
      </c>
      <c r="H2650" s="185">
        <v>1</v>
      </c>
      <c r="I2650" s="185" t="s">
        <v>377</v>
      </c>
      <c r="J2650" s="185" t="s">
        <v>42</v>
      </c>
      <c r="K2650" s="185" t="s">
        <v>810</v>
      </c>
      <c r="L2650" s="186">
        <v>179.9</v>
      </c>
      <c r="M2650" s="187" t="s">
        <v>2095</v>
      </c>
      <c r="N2650" s="184" t="s">
        <v>36</v>
      </c>
      <c r="O2650" s="3"/>
    </row>
    <row r="2651" spans="1:15" ht="15" customHeight="1">
      <c r="A2651" s="200"/>
      <c r="B2651" s="188" t="s">
        <v>2726</v>
      </c>
      <c r="C2651" s="163" t="s">
        <v>14</v>
      </c>
      <c r="D2651" s="163" t="s">
        <v>20</v>
      </c>
      <c r="E2651" s="189" t="s">
        <v>2027</v>
      </c>
      <c r="F2651" s="190">
        <v>130</v>
      </c>
      <c r="G2651" s="190">
        <v>130</v>
      </c>
      <c r="H2651" s="189">
        <v>1</v>
      </c>
      <c r="I2651" s="189" t="s">
        <v>377</v>
      </c>
      <c r="J2651" s="185" t="s">
        <v>42</v>
      </c>
      <c r="K2651" s="189" t="s">
        <v>810</v>
      </c>
      <c r="L2651" s="190">
        <v>79.900000000000006</v>
      </c>
      <c r="M2651" s="191" t="s">
        <v>2095</v>
      </c>
      <c r="N2651" s="163" t="s">
        <v>36</v>
      </c>
      <c r="O2651" s="3"/>
    </row>
    <row r="2652" spans="1:15" ht="15" customHeight="1">
      <c r="A2652" s="200"/>
      <c r="B2652" s="183" t="s">
        <v>2601</v>
      </c>
      <c r="C2652" s="184" t="s">
        <v>64</v>
      </c>
      <c r="D2652" s="184" t="s">
        <v>20</v>
      </c>
      <c r="E2652" s="185" t="s">
        <v>2027</v>
      </c>
      <c r="F2652" s="186">
        <v>620</v>
      </c>
      <c r="G2652" s="186">
        <v>620</v>
      </c>
      <c r="H2652" s="185">
        <v>1</v>
      </c>
      <c r="I2652" s="185" t="s">
        <v>377</v>
      </c>
      <c r="J2652" s="185" t="s">
        <v>42</v>
      </c>
      <c r="K2652" s="185">
        <v>48</v>
      </c>
      <c r="L2652" s="186">
        <v>179.9</v>
      </c>
      <c r="M2652" s="187" t="s">
        <v>1080</v>
      </c>
      <c r="N2652" s="184" t="s">
        <v>149</v>
      </c>
      <c r="O2652" s="3"/>
    </row>
    <row r="2653" spans="1:15" ht="15" customHeight="1">
      <c r="A2653" s="200"/>
      <c r="B2653" s="188" t="s">
        <v>2727</v>
      </c>
      <c r="C2653" s="163" t="s">
        <v>14</v>
      </c>
      <c r="D2653" s="163" t="s">
        <v>20</v>
      </c>
      <c r="E2653" s="189" t="s">
        <v>2027</v>
      </c>
      <c r="F2653" s="190">
        <v>138</v>
      </c>
      <c r="G2653" s="190">
        <v>138</v>
      </c>
      <c r="H2653" s="189">
        <v>1</v>
      </c>
      <c r="I2653" s="189" t="s">
        <v>377</v>
      </c>
      <c r="J2653" s="185" t="s">
        <v>42</v>
      </c>
      <c r="K2653" s="189" t="s">
        <v>858</v>
      </c>
      <c r="L2653" s="190">
        <v>89.9</v>
      </c>
      <c r="M2653" s="191" t="s">
        <v>1105</v>
      </c>
      <c r="N2653" s="163" t="s">
        <v>180</v>
      </c>
      <c r="O2653" s="3"/>
    </row>
    <row r="2654" spans="1:15" ht="15" customHeight="1">
      <c r="A2654" s="200"/>
      <c r="B2654" s="183" t="s">
        <v>2728</v>
      </c>
      <c r="C2654" s="184" t="s">
        <v>14</v>
      </c>
      <c r="D2654" s="184" t="s">
        <v>20</v>
      </c>
      <c r="E2654" s="185" t="s">
        <v>2027</v>
      </c>
      <c r="F2654" s="186">
        <v>88</v>
      </c>
      <c r="G2654" s="186">
        <v>88</v>
      </c>
      <c r="H2654" s="185">
        <v>1</v>
      </c>
      <c r="I2654" s="185" t="s">
        <v>377</v>
      </c>
      <c r="J2654" s="185" t="s">
        <v>42</v>
      </c>
      <c r="K2654" s="185" t="s">
        <v>810</v>
      </c>
      <c r="L2654" s="186">
        <v>69.900000000000006</v>
      </c>
      <c r="M2654" s="187" t="s">
        <v>1105</v>
      </c>
      <c r="N2654" s="184" t="s">
        <v>149</v>
      </c>
      <c r="O2654" s="3"/>
    </row>
    <row r="2655" spans="1:15" ht="15" customHeight="1">
      <c r="A2655" s="200"/>
      <c r="B2655" s="188" t="s">
        <v>2729</v>
      </c>
      <c r="C2655" s="163" t="s">
        <v>64</v>
      </c>
      <c r="D2655" s="163" t="s">
        <v>20</v>
      </c>
      <c r="E2655" s="189" t="s">
        <v>2027</v>
      </c>
      <c r="F2655" s="190">
        <v>366</v>
      </c>
      <c r="G2655" s="190">
        <v>366</v>
      </c>
      <c r="H2655" s="189">
        <v>1</v>
      </c>
      <c r="I2655" s="189" t="s">
        <v>377</v>
      </c>
      <c r="J2655" s="185" t="s">
        <v>42</v>
      </c>
      <c r="K2655" s="189" t="s">
        <v>858</v>
      </c>
      <c r="L2655" s="190">
        <v>87.9</v>
      </c>
      <c r="M2655" s="191" t="s">
        <v>1204</v>
      </c>
      <c r="N2655" s="163" t="s">
        <v>149</v>
      </c>
      <c r="O2655" s="3"/>
    </row>
    <row r="2656" spans="1:15" ht="15" customHeight="1">
      <c r="A2656" s="200"/>
      <c r="B2656" s="183" t="s">
        <v>2730</v>
      </c>
      <c r="C2656" s="184" t="s">
        <v>64</v>
      </c>
      <c r="D2656" s="184" t="s">
        <v>20</v>
      </c>
      <c r="E2656" s="185" t="s">
        <v>2027</v>
      </c>
      <c r="F2656" s="186">
        <v>468</v>
      </c>
      <c r="G2656" s="186">
        <v>468</v>
      </c>
      <c r="H2656" s="185">
        <v>1</v>
      </c>
      <c r="I2656" s="185" t="s">
        <v>377</v>
      </c>
      <c r="J2656" s="185" t="s">
        <v>42</v>
      </c>
      <c r="K2656" s="185">
        <v>48</v>
      </c>
      <c r="L2656" s="186">
        <v>159.9</v>
      </c>
      <c r="M2656" s="187" t="s">
        <v>2095</v>
      </c>
      <c r="N2656" s="184" t="s">
        <v>36</v>
      </c>
      <c r="O2656" s="3"/>
    </row>
    <row r="2657" spans="1:15" ht="15" customHeight="1">
      <c r="A2657" s="200"/>
      <c r="B2657" s="183" t="s">
        <v>2731</v>
      </c>
      <c r="C2657" s="184" t="s">
        <v>308</v>
      </c>
      <c r="D2657" s="184" t="s">
        <v>20</v>
      </c>
      <c r="E2657" s="185" t="s">
        <v>2027</v>
      </c>
      <c r="F2657" s="186">
        <v>470</v>
      </c>
      <c r="G2657" s="186">
        <v>826</v>
      </c>
      <c r="H2657" s="185">
        <v>1</v>
      </c>
      <c r="I2657" s="185" t="s">
        <v>377</v>
      </c>
      <c r="J2657" s="185" t="s">
        <v>42</v>
      </c>
      <c r="K2657" s="185">
        <v>38</v>
      </c>
      <c r="L2657" s="186">
        <v>99.9</v>
      </c>
      <c r="M2657" s="187" t="s">
        <v>1033</v>
      </c>
      <c r="N2657" s="184" t="s">
        <v>409</v>
      </c>
      <c r="O2657" s="199"/>
    </row>
    <row r="2658" spans="1:15" ht="15" customHeight="1">
      <c r="A2658" s="200"/>
      <c r="B2658" s="188" t="s">
        <v>2732</v>
      </c>
      <c r="C2658" s="184" t="s">
        <v>308</v>
      </c>
      <c r="D2658" s="163" t="s">
        <v>20</v>
      </c>
      <c r="E2658" s="189" t="s">
        <v>2027</v>
      </c>
      <c r="F2658" s="190">
        <v>410</v>
      </c>
      <c r="G2658" s="190">
        <v>740</v>
      </c>
      <c r="H2658" s="189">
        <v>1</v>
      </c>
      <c r="I2658" s="189" t="s">
        <v>377</v>
      </c>
      <c r="J2658" s="189" t="s">
        <v>317</v>
      </c>
      <c r="K2658" s="189">
        <v>36</v>
      </c>
      <c r="L2658" s="190">
        <v>99.9</v>
      </c>
      <c r="M2658" s="191" t="s">
        <v>1080</v>
      </c>
      <c r="N2658" s="163" t="s">
        <v>410</v>
      </c>
      <c r="O2658" s="199"/>
    </row>
    <row r="2659" spans="1:15" ht="15" customHeight="1">
      <c r="A2659" s="200"/>
      <c r="B2659" s="183" t="s">
        <v>2733</v>
      </c>
      <c r="C2659" s="184" t="s">
        <v>308</v>
      </c>
      <c r="D2659" s="184" t="s">
        <v>20</v>
      </c>
      <c r="E2659" s="185" t="s">
        <v>2027</v>
      </c>
      <c r="F2659" s="186">
        <v>414</v>
      </c>
      <c r="G2659" s="186">
        <v>730</v>
      </c>
      <c r="H2659" s="185">
        <v>1</v>
      </c>
      <c r="I2659" s="185" t="s">
        <v>377</v>
      </c>
      <c r="J2659" s="189" t="s">
        <v>317</v>
      </c>
      <c r="K2659" s="185">
        <v>37</v>
      </c>
      <c r="L2659" s="186">
        <v>99.9</v>
      </c>
      <c r="M2659" s="187" t="s">
        <v>1033</v>
      </c>
      <c r="N2659" s="184" t="s">
        <v>411</v>
      </c>
      <c r="O2659" s="199"/>
    </row>
    <row r="2660" spans="1:15" ht="15" customHeight="1">
      <c r="A2660" s="200"/>
      <c r="B2660" s="188" t="s">
        <v>2734</v>
      </c>
      <c r="C2660" s="184" t="s">
        <v>308</v>
      </c>
      <c r="D2660" s="163" t="s">
        <v>20</v>
      </c>
      <c r="E2660" s="189" t="s">
        <v>2027</v>
      </c>
      <c r="F2660" s="190">
        <v>476</v>
      </c>
      <c r="G2660" s="190">
        <v>808</v>
      </c>
      <c r="H2660" s="189">
        <v>1</v>
      </c>
      <c r="I2660" s="189" t="s">
        <v>377</v>
      </c>
      <c r="J2660" s="189" t="s">
        <v>317</v>
      </c>
      <c r="K2660" s="189">
        <v>38</v>
      </c>
      <c r="L2660" s="190">
        <v>99.9</v>
      </c>
      <c r="M2660" s="191" t="s">
        <v>1033</v>
      </c>
      <c r="N2660" s="163" t="s">
        <v>409</v>
      </c>
      <c r="O2660" s="199"/>
    </row>
    <row r="2661" spans="1:15" ht="15" customHeight="1">
      <c r="A2661" s="200"/>
      <c r="B2661" s="183" t="s">
        <v>2735</v>
      </c>
      <c r="C2661" s="184" t="s">
        <v>308</v>
      </c>
      <c r="D2661" s="184" t="s">
        <v>20</v>
      </c>
      <c r="E2661" s="185" t="s">
        <v>2027</v>
      </c>
      <c r="F2661" s="186">
        <v>432</v>
      </c>
      <c r="G2661" s="186">
        <v>784</v>
      </c>
      <c r="H2661" s="185">
        <v>1</v>
      </c>
      <c r="I2661" s="185" t="s">
        <v>377</v>
      </c>
      <c r="J2661" s="189" t="s">
        <v>317</v>
      </c>
      <c r="K2661" s="185">
        <v>36</v>
      </c>
      <c r="L2661" s="186">
        <v>99.9</v>
      </c>
      <c r="M2661" s="187" t="s">
        <v>1033</v>
      </c>
      <c r="N2661" s="163" t="s">
        <v>409</v>
      </c>
      <c r="O2661" s="199"/>
    </row>
    <row r="2662" spans="1:15" ht="15" customHeight="1">
      <c r="A2662" s="200"/>
      <c r="B2662" s="188" t="s">
        <v>2736</v>
      </c>
      <c r="C2662" s="184" t="s">
        <v>308</v>
      </c>
      <c r="D2662" s="163" t="s">
        <v>20</v>
      </c>
      <c r="E2662" s="189" t="s">
        <v>2027</v>
      </c>
      <c r="F2662" s="190">
        <v>466</v>
      </c>
      <c r="G2662" s="190">
        <v>816</v>
      </c>
      <c r="H2662" s="189">
        <v>1</v>
      </c>
      <c r="I2662" s="189" t="s">
        <v>377</v>
      </c>
      <c r="J2662" s="189" t="s">
        <v>317</v>
      </c>
      <c r="K2662" s="189">
        <v>39</v>
      </c>
      <c r="L2662" s="190">
        <v>99.9</v>
      </c>
      <c r="M2662" s="191" t="s">
        <v>1080</v>
      </c>
      <c r="N2662" s="163" t="s">
        <v>412</v>
      </c>
      <c r="O2662" s="199"/>
    </row>
    <row r="2663" spans="1:15" ht="15" customHeight="1">
      <c r="A2663" s="200"/>
      <c r="B2663" s="183" t="s">
        <v>2737</v>
      </c>
      <c r="C2663" s="184" t="s">
        <v>308</v>
      </c>
      <c r="D2663" s="184" t="s">
        <v>20</v>
      </c>
      <c r="E2663" s="185" t="s">
        <v>2027</v>
      </c>
      <c r="F2663" s="186">
        <v>418</v>
      </c>
      <c r="G2663" s="186">
        <v>704</v>
      </c>
      <c r="H2663" s="185">
        <v>1</v>
      </c>
      <c r="I2663" s="185" t="s">
        <v>377</v>
      </c>
      <c r="J2663" s="189" t="s">
        <v>317</v>
      </c>
      <c r="K2663" s="185">
        <v>38</v>
      </c>
      <c r="L2663" s="186">
        <v>99.9</v>
      </c>
      <c r="M2663" s="187" t="s">
        <v>2042</v>
      </c>
      <c r="N2663" s="184" t="s">
        <v>413</v>
      </c>
      <c r="O2663" s="199"/>
    </row>
    <row r="2664" spans="1:15" ht="15" customHeight="1">
      <c r="A2664" s="200"/>
      <c r="B2664" s="188" t="s">
        <v>2738</v>
      </c>
      <c r="C2664" s="184" t="s">
        <v>308</v>
      </c>
      <c r="D2664" s="163" t="s">
        <v>20</v>
      </c>
      <c r="E2664" s="189" t="s">
        <v>2027</v>
      </c>
      <c r="F2664" s="190">
        <v>438</v>
      </c>
      <c r="G2664" s="190">
        <v>778</v>
      </c>
      <c r="H2664" s="189">
        <v>1</v>
      </c>
      <c r="I2664" s="189" t="s">
        <v>377</v>
      </c>
      <c r="J2664" s="189" t="s">
        <v>317</v>
      </c>
      <c r="K2664" s="189">
        <v>39</v>
      </c>
      <c r="L2664" s="190">
        <v>99.9</v>
      </c>
      <c r="M2664" s="191" t="s">
        <v>1080</v>
      </c>
      <c r="N2664" s="184" t="s">
        <v>413</v>
      </c>
      <c r="O2664" s="199"/>
    </row>
    <row r="2665" spans="1:15" ht="15" customHeight="1">
      <c r="A2665" s="200"/>
      <c r="B2665" s="183" t="s">
        <v>2739</v>
      </c>
      <c r="C2665" s="184" t="s">
        <v>308</v>
      </c>
      <c r="D2665" s="184" t="s">
        <v>20</v>
      </c>
      <c r="E2665" s="185" t="s">
        <v>2027</v>
      </c>
      <c r="F2665" s="186">
        <v>424</v>
      </c>
      <c r="G2665" s="186">
        <v>766</v>
      </c>
      <c r="H2665" s="185">
        <v>1</v>
      </c>
      <c r="I2665" s="185" t="s">
        <v>377</v>
      </c>
      <c r="J2665" s="189" t="s">
        <v>317</v>
      </c>
      <c r="K2665" s="185">
        <v>37</v>
      </c>
      <c r="L2665" s="186">
        <v>99.9</v>
      </c>
      <c r="M2665" s="187" t="s">
        <v>1080</v>
      </c>
      <c r="N2665" s="184" t="s">
        <v>413</v>
      </c>
      <c r="O2665" s="199"/>
    </row>
    <row r="2666" spans="1:15" ht="15" customHeight="1">
      <c r="A2666" s="200"/>
      <c r="B2666" s="188" t="s">
        <v>2740</v>
      </c>
      <c r="C2666" s="184" t="s">
        <v>308</v>
      </c>
      <c r="D2666" s="163" t="s">
        <v>20</v>
      </c>
      <c r="E2666" s="189" t="s">
        <v>2027</v>
      </c>
      <c r="F2666" s="190">
        <v>442</v>
      </c>
      <c r="G2666" s="190">
        <v>766</v>
      </c>
      <c r="H2666" s="189">
        <v>1</v>
      </c>
      <c r="I2666" s="189" t="s">
        <v>377</v>
      </c>
      <c r="J2666" s="189" t="s">
        <v>317</v>
      </c>
      <c r="K2666" s="189">
        <v>38</v>
      </c>
      <c r="L2666" s="190">
        <v>99.9</v>
      </c>
      <c r="M2666" s="191" t="s">
        <v>1080</v>
      </c>
      <c r="N2666" s="184" t="s">
        <v>413</v>
      </c>
      <c r="O2666" s="199"/>
    </row>
    <row r="2667" spans="1:15" ht="15" customHeight="1">
      <c r="A2667" s="200"/>
      <c r="B2667" s="183" t="s">
        <v>2741</v>
      </c>
      <c r="C2667" s="184" t="s">
        <v>308</v>
      </c>
      <c r="D2667" s="184" t="s">
        <v>20</v>
      </c>
      <c r="E2667" s="185" t="s">
        <v>2027</v>
      </c>
      <c r="F2667" s="186">
        <v>392</v>
      </c>
      <c r="G2667" s="186">
        <v>702</v>
      </c>
      <c r="H2667" s="185">
        <v>1</v>
      </c>
      <c r="I2667" s="185" t="s">
        <v>377</v>
      </c>
      <c r="J2667" s="189" t="s">
        <v>317</v>
      </c>
      <c r="K2667" s="185">
        <v>37</v>
      </c>
      <c r="L2667" s="186">
        <v>89.9</v>
      </c>
      <c r="M2667" s="187" t="s">
        <v>2042</v>
      </c>
      <c r="N2667" s="184" t="s">
        <v>413</v>
      </c>
      <c r="O2667" s="199"/>
    </row>
    <row r="2668" spans="1:15" ht="15" customHeight="1">
      <c r="A2668" s="200"/>
      <c r="B2668" s="188" t="s">
        <v>2742</v>
      </c>
      <c r="C2668" s="158" t="s">
        <v>414</v>
      </c>
      <c r="D2668" s="163" t="s">
        <v>20</v>
      </c>
      <c r="E2668" s="189" t="s">
        <v>2029</v>
      </c>
      <c r="F2668" s="190">
        <v>594</v>
      </c>
      <c r="G2668" s="190">
        <v>886</v>
      </c>
      <c r="H2668" s="189">
        <v>1</v>
      </c>
      <c r="I2668" s="189" t="s">
        <v>377</v>
      </c>
      <c r="J2668" s="189" t="s">
        <v>317</v>
      </c>
      <c r="K2668" s="189">
        <v>40</v>
      </c>
      <c r="L2668" s="190">
        <v>99.9</v>
      </c>
      <c r="M2668" s="191" t="s">
        <v>2042</v>
      </c>
      <c r="N2668" s="184" t="s">
        <v>413</v>
      </c>
      <c r="O2668" s="199"/>
    </row>
    <row r="2669" spans="1:15" ht="15" customHeight="1">
      <c r="A2669" s="200"/>
      <c r="B2669" s="183" t="s">
        <v>2743</v>
      </c>
      <c r="C2669" s="158" t="s">
        <v>414</v>
      </c>
      <c r="D2669" s="184" t="s">
        <v>20</v>
      </c>
      <c r="E2669" s="185" t="s">
        <v>2029</v>
      </c>
      <c r="F2669" s="186">
        <v>536</v>
      </c>
      <c r="G2669" s="186">
        <v>830</v>
      </c>
      <c r="H2669" s="185">
        <v>1</v>
      </c>
      <c r="I2669" s="185" t="s">
        <v>377</v>
      </c>
      <c r="J2669" s="189" t="s">
        <v>317</v>
      </c>
      <c r="K2669" s="185">
        <v>38</v>
      </c>
      <c r="L2669" s="186">
        <v>159.9</v>
      </c>
      <c r="M2669" s="187" t="s">
        <v>1080</v>
      </c>
      <c r="N2669" s="184" t="s">
        <v>415</v>
      </c>
      <c r="O2669" s="199"/>
    </row>
    <row r="2670" spans="1:15" ht="15" customHeight="1">
      <c r="A2670" s="200"/>
      <c r="B2670" s="188" t="s">
        <v>2744</v>
      </c>
      <c r="C2670" s="158" t="s">
        <v>414</v>
      </c>
      <c r="D2670" s="163" t="s">
        <v>20</v>
      </c>
      <c r="E2670" s="189" t="s">
        <v>2029</v>
      </c>
      <c r="F2670" s="190">
        <v>556</v>
      </c>
      <c r="G2670" s="190">
        <v>850</v>
      </c>
      <c r="H2670" s="189">
        <v>1</v>
      </c>
      <c r="I2670" s="189" t="s">
        <v>377</v>
      </c>
      <c r="J2670" s="189" t="s">
        <v>317</v>
      </c>
      <c r="K2670" s="189">
        <v>39</v>
      </c>
      <c r="L2670" s="190">
        <v>159.9</v>
      </c>
      <c r="M2670" s="191" t="s">
        <v>1080</v>
      </c>
      <c r="N2670" s="184" t="s">
        <v>415</v>
      </c>
      <c r="O2670" s="199"/>
    </row>
    <row r="2671" spans="1:15" ht="15" customHeight="1">
      <c r="A2671" s="200"/>
      <c r="B2671" s="183" t="s">
        <v>2745</v>
      </c>
      <c r="C2671" s="184" t="s">
        <v>314</v>
      </c>
      <c r="D2671" s="184" t="s">
        <v>20</v>
      </c>
      <c r="E2671" s="185" t="s">
        <v>2029</v>
      </c>
      <c r="F2671" s="186">
        <v>40</v>
      </c>
      <c r="G2671" s="186">
        <v>268</v>
      </c>
      <c r="H2671" s="185">
        <v>1</v>
      </c>
      <c r="I2671" s="185" t="s">
        <v>377</v>
      </c>
      <c r="J2671" s="189" t="s">
        <v>317</v>
      </c>
      <c r="K2671" s="185" t="s">
        <v>1150</v>
      </c>
      <c r="L2671" s="186">
        <v>59.9</v>
      </c>
      <c r="M2671" s="187" t="s">
        <v>2095</v>
      </c>
      <c r="N2671" s="184" t="s">
        <v>25</v>
      </c>
      <c r="O2671" s="199"/>
    </row>
    <row r="2672" spans="1:15" ht="15" customHeight="1">
      <c r="A2672" s="200"/>
      <c r="B2672" s="183" t="s">
        <v>2746</v>
      </c>
      <c r="C2672" s="184" t="s">
        <v>22</v>
      </c>
      <c r="D2672" s="184" t="s">
        <v>20</v>
      </c>
      <c r="E2672" s="185" t="s">
        <v>2037</v>
      </c>
      <c r="F2672" s="186">
        <v>192</v>
      </c>
      <c r="G2672" s="186">
        <v>192</v>
      </c>
      <c r="H2672" s="185">
        <v>1</v>
      </c>
      <c r="I2672" s="185" t="s">
        <v>377</v>
      </c>
      <c r="J2672" s="185" t="s">
        <v>67</v>
      </c>
      <c r="K2672" s="185" t="s">
        <v>858</v>
      </c>
      <c r="L2672" s="186">
        <v>59.9</v>
      </c>
      <c r="M2672" s="187" t="s">
        <v>1071</v>
      </c>
      <c r="N2672" s="184" t="s">
        <v>25</v>
      </c>
      <c r="O2672" s="199"/>
    </row>
    <row r="2673" spans="1:15" ht="15" customHeight="1">
      <c r="A2673" s="200"/>
      <c r="B2673" s="188" t="s">
        <v>2747</v>
      </c>
      <c r="C2673" s="163" t="s">
        <v>22</v>
      </c>
      <c r="D2673" s="163" t="s">
        <v>20</v>
      </c>
      <c r="E2673" s="185" t="s">
        <v>2037</v>
      </c>
      <c r="F2673" s="190">
        <v>426</v>
      </c>
      <c r="G2673" s="190">
        <v>426</v>
      </c>
      <c r="H2673" s="189">
        <v>1</v>
      </c>
      <c r="I2673" s="189" t="s">
        <v>377</v>
      </c>
      <c r="J2673" s="189" t="s">
        <v>42</v>
      </c>
      <c r="K2673" s="189" t="s">
        <v>858</v>
      </c>
      <c r="L2673" s="190">
        <v>109.9</v>
      </c>
      <c r="M2673" s="191" t="s">
        <v>1057</v>
      </c>
      <c r="N2673" s="163" t="s">
        <v>36</v>
      </c>
      <c r="O2673" s="199"/>
    </row>
    <row r="2674" spans="1:15" ht="15" customHeight="1">
      <c r="A2674" s="200"/>
      <c r="B2674" s="183" t="s">
        <v>2748</v>
      </c>
      <c r="C2674" s="184" t="s">
        <v>328</v>
      </c>
      <c r="D2674" s="184" t="s">
        <v>20</v>
      </c>
      <c r="E2674" s="185" t="s">
        <v>2039</v>
      </c>
      <c r="F2674" s="186">
        <v>268</v>
      </c>
      <c r="G2674" s="186">
        <v>268</v>
      </c>
      <c r="H2674" s="185">
        <v>1</v>
      </c>
      <c r="I2674" s="185" t="s">
        <v>377</v>
      </c>
      <c r="J2674" s="189" t="s">
        <v>42</v>
      </c>
      <c r="K2674" s="185" t="s">
        <v>828</v>
      </c>
      <c r="L2674" s="186">
        <v>89.9</v>
      </c>
      <c r="M2674" s="187" t="s">
        <v>1195</v>
      </c>
      <c r="N2674" s="184" t="s">
        <v>36</v>
      </c>
      <c r="O2674" s="199"/>
    </row>
    <row r="2675" spans="1:15" ht="15" customHeight="1">
      <c r="A2675" s="200"/>
      <c r="B2675" s="188" t="s">
        <v>2749</v>
      </c>
      <c r="C2675" s="163" t="s">
        <v>22</v>
      </c>
      <c r="D2675" s="163" t="s">
        <v>20</v>
      </c>
      <c r="E2675" s="189" t="s">
        <v>2037</v>
      </c>
      <c r="F2675" s="190">
        <v>400</v>
      </c>
      <c r="G2675" s="190">
        <v>400</v>
      </c>
      <c r="H2675" s="189">
        <v>1</v>
      </c>
      <c r="I2675" s="189" t="s">
        <v>377</v>
      </c>
      <c r="J2675" s="189" t="s">
        <v>42</v>
      </c>
      <c r="K2675" s="189" t="s">
        <v>828</v>
      </c>
      <c r="L2675" s="190">
        <v>99.9</v>
      </c>
      <c r="M2675" s="191" t="s">
        <v>1206</v>
      </c>
      <c r="N2675" s="163" t="s">
        <v>36</v>
      </c>
      <c r="O2675" s="199"/>
    </row>
    <row r="2676" spans="1:15" ht="15" customHeight="1">
      <c r="A2676" s="200"/>
      <c r="B2676" s="183" t="s">
        <v>2750</v>
      </c>
      <c r="C2676" s="184" t="s">
        <v>64</v>
      </c>
      <c r="D2676" s="184" t="s">
        <v>20</v>
      </c>
      <c r="E2676" s="185" t="s">
        <v>2037</v>
      </c>
      <c r="F2676" s="186">
        <v>434</v>
      </c>
      <c r="G2676" s="186">
        <v>434</v>
      </c>
      <c r="H2676" s="185">
        <v>1</v>
      </c>
      <c r="I2676" s="185" t="s">
        <v>377</v>
      </c>
      <c r="J2676" s="189" t="s">
        <v>42</v>
      </c>
      <c r="K2676" s="185">
        <v>48</v>
      </c>
      <c r="L2676" s="186">
        <v>169.9</v>
      </c>
      <c r="M2676" s="187" t="s">
        <v>2095</v>
      </c>
      <c r="N2676" s="184" t="s">
        <v>36</v>
      </c>
      <c r="O2676" s="199"/>
    </row>
    <row r="2677" spans="1:15" ht="15" customHeight="1">
      <c r="A2677" s="200"/>
      <c r="B2677" s="188" t="s">
        <v>2751</v>
      </c>
      <c r="C2677" s="163" t="s">
        <v>328</v>
      </c>
      <c r="D2677" s="163" t="s">
        <v>20</v>
      </c>
      <c r="E2677" s="189" t="s">
        <v>2039</v>
      </c>
      <c r="F2677" s="190">
        <v>356</v>
      </c>
      <c r="G2677" s="190">
        <v>356</v>
      </c>
      <c r="H2677" s="189">
        <v>1</v>
      </c>
      <c r="I2677" s="189" t="s">
        <v>377</v>
      </c>
      <c r="J2677" s="189" t="s">
        <v>42</v>
      </c>
      <c r="K2677" s="189" t="s">
        <v>858</v>
      </c>
      <c r="L2677" s="190">
        <v>199.9</v>
      </c>
      <c r="M2677" s="191" t="s">
        <v>2042</v>
      </c>
      <c r="N2677" s="184" t="s">
        <v>36</v>
      </c>
      <c r="O2677" s="199"/>
    </row>
    <row r="2678" spans="1:15" ht="15" customHeight="1">
      <c r="A2678" s="200"/>
      <c r="B2678" s="183" t="s">
        <v>2752</v>
      </c>
      <c r="C2678" s="184" t="s">
        <v>50</v>
      </c>
      <c r="D2678" s="184" t="s">
        <v>20</v>
      </c>
      <c r="E2678" s="185" t="s">
        <v>2037</v>
      </c>
      <c r="F2678" s="186">
        <v>182</v>
      </c>
      <c r="G2678" s="186">
        <v>182</v>
      </c>
      <c r="H2678" s="185">
        <v>1</v>
      </c>
      <c r="I2678" s="185" t="s">
        <v>377</v>
      </c>
      <c r="J2678" s="185" t="s">
        <v>67</v>
      </c>
      <c r="K2678" s="185" t="s">
        <v>828</v>
      </c>
      <c r="L2678" s="186">
        <v>49.9</v>
      </c>
      <c r="M2678" s="187" t="s">
        <v>1204</v>
      </c>
      <c r="N2678" s="184" t="s">
        <v>25</v>
      </c>
      <c r="O2678" s="199"/>
    </row>
    <row r="2679" spans="1:15" ht="15" customHeight="1">
      <c r="A2679" s="200"/>
      <c r="B2679" s="188" t="s">
        <v>2753</v>
      </c>
      <c r="C2679" s="163" t="s">
        <v>50</v>
      </c>
      <c r="D2679" s="163" t="s">
        <v>20</v>
      </c>
      <c r="E2679" s="189" t="s">
        <v>2037</v>
      </c>
      <c r="F2679" s="190">
        <v>166</v>
      </c>
      <c r="G2679" s="190">
        <v>166</v>
      </c>
      <c r="H2679" s="189">
        <v>1</v>
      </c>
      <c r="I2679" s="189" t="s">
        <v>377</v>
      </c>
      <c r="J2679" s="189" t="s">
        <v>67</v>
      </c>
      <c r="K2679" s="189" t="s">
        <v>825</v>
      </c>
      <c r="L2679" s="190">
        <v>49.9</v>
      </c>
      <c r="M2679" s="191" t="s">
        <v>1204</v>
      </c>
      <c r="N2679" s="163" t="s">
        <v>25</v>
      </c>
      <c r="O2679" s="199"/>
    </row>
    <row r="2680" spans="1:15" ht="15" customHeight="1">
      <c r="A2680" s="200"/>
      <c r="B2680" s="183" t="s">
        <v>2754</v>
      </c>
      <c r="C2680" s="184" t="s">
        <v>46</v>
      </c>
      <c r="D2680" s="184" t="s">
        <v>20</v>
      </c>
      <c r="E2680" s="185" t="s">
        <v>2037</v>
      </c>
      <c r="F2680" s="186">
        <v>150</v>
      </c>
      <c r="G2680" s="186">
        <v>150</v>
      </c>
      <c r="H2680" s="185">
        <v>1</v>
      </c>
      <c r="I2680" s="185" t="s">
        <v>377</v>
      </c>
      <c r="J2680" s="185" t="s">
        <v>317</v>
      </c>
      <c r="K2680" s="185" t="s">
        <v>821</v>
      </c>
      <c r="L2680" s="186">
        <v>39.9</v>
      </c>
      <c r="M2680" s="187" t="s">
        <v>1033</v>
      </c>
      <c r="N2680" s="184" t="s">
        <v>416</v>
      </c>
      <c r="O2680" s="199"/>
    </row>
    <row r="2681" spans="1:15" ht="15" customHeight="1">
      <c r="A2681" s="200"/>
      <c r="B2681" s="188" t="s">
        <v>2755</v>
      </c>
      <c r="C2681" s="163" t="s">
        <v>64</v>
      </c>
      <c r="D2681" s="163" t="s">
        <v>20</v>
      </c>
      <c r="E2681" s="189" t="s">
        <v>2037</v>
      </c>
      <c r="F2681" s="190">
        <v>570</v>
      </c>
      <c r="G2681" s="190">
        <v>570</v>
      </c>
      <c r="H2681" s="189">
        <v>1</v>
      </c>
      <c r="I2681" s="189" t="s">
        <v>377</v>
      </c>
      <c r="J2681" s="189" t="s">
        <v>42</v>
      </c>
      <c r="K2681" s="189" t="s">
        <v>821</v>
      </c>
      <c r="L2681" s="190">
        <v>169.9</v>
      </c>
      <c r="M2681" s="191" t="s">
        <v>1080</v>
      </c>
      <c r="N2681" s="163" t="s">
        <v>36</v>
      </c>
      <c r="O2681" s="199"/>
    </row>
    <row r="2682" spans="1:15" ht="15" customHeight="1">
      <c r="A2682" s="200"/>
      <c r="B2682" s="183" t="s">
        <v>2756</v>
      </c>
      <c r="C2682" s="184" t="s">
        <v>379</v>
      </c>
      <c r="D2682" s="184" t="s">
        <v>20</v>
      </c>
      <c r="E2682" s="185" t="s">
        <v>2037</v>
      </c>
      <c r="F2682" s="186">
        <v>114</v>
      </c>
      <c r="G2682" s="186">
        <v>114</v>
      </c>
      <c r="H2682" s="185">
        <v>1</v>
      </c>
      <c r="I2682" s="185" t="s">
        <v>377</v>
      </c>
      <c r="J2682" s="189" t="s">
        <v>42</v>
      </c>
      <c r="K2682" s="185" t="s">
        <v>825</v>
      </c>
      <c r="L2682" s="186">
        <v>89.9</v>
      </c>
      <c r="M2682" s="187" t="s">
        <v>1057</v>
      </c>
      <c r="N2682" s="184" t="s">
        <v>36</v>
      </c>
      <c r="O2682" s="199"/>
    </row>
    <row r="2683" spans="1:15" ht="15" customHeight="1">
      <c r="A2683" s="200"/>
      <c r="B2683" s="188" t="s">
        <v>2757</v>
      </c>
      <c r="C2683" s="163" t="s">
        <v>64</v>
      </c>
      <c r="D2683" s="163" t="s">
        <v>20</v>
      </c>
      <c r="E2683" s="189" t="s">
        <v>2037</v>
      </c>
      <c r="F2683" s="190">
        <v>360</v>
      </c>
      <c r="G2683" s="190">
        <v>360</v>
      </c>
      <c r="H2683" s="189">
        <v>1</v>
      </c>
      <c r="I2683" s="189" t="s">
        <v>377</v>
      </c>
      <c r="J2683" s="189" t="s">
        <v>42</v>
      </c>
      <c r="K2683" s="189" t="s">
        <v>858</v>
      </c>
      <c r="L2683" s="190">
        <v>129.9</v>
      </c>
      <c r="M2683" s="191" t="s">
        <v>1195</v>
      </c>
      <c r="N2683" s="163" t="s">
        <v>36</v>
      </c>
      <c r="O2683" s="199"/>
    </row>
    <row r="2684" spans="1:15" ht="15" customHeight="1">
      <c r="A2684" s="200"/>
      <c r="B2684" s="183" t="s">
        <v>2669</v>
      </c>
      <c r="C2684" s="184" t="s">
        <v>328</v>
      </c>
      <c r="D2684" s="184" t="s">
        <v>20</v>
      </c>
      <c r="E2684" s="185" t="s">
        <v>2039</v>
      </c>
      <c r="F2684" s="186">
        <v>234</v>
      </c>
      <c r="G2684" s="186">
        <v>234</v>
      </c>
      <c r="H2684" s="185">
        <v>1</v>
      </c>
      <c r="I2684" s="185" t="s">
        <v>377</v>
      </c>
      <c r="J2684" s="189" t="s">
        <v>42</v>
      </c>
      <c r="K2684" s="185" t="s">
        <v>858</v>
      </c>
      <c r="L2684" s="186">
        <v>89.9</v>
      </c>
      <c r="M2684" s="187" t="s">
        <v>2107</v>
      </c>
      <c r="N2684" s="184" t="s">
        <v>36</v>
      </c>
      <c r="O2684" s="199"/>
    </row>
    <row r="2685" spans="1:15" ht="15" customHeight="1">
      <c r="A2685" s="200"/>
      <c r="B2685" s="188" t="s">
        <v>2758</v>
      </c>
      <c r="C2685" s="163" t="s">
        <v>314</v>
      </c>
      <c r="D2685" s="163" t="s">
        <v>20</v>
      </c>
      <c r="E2685" s="189" t="s">
        <v>2039</v>
      </c>
      <c r="F2685" s="190">
        <v>156</v>
      </c>
      <c r="G2685" s="190">
        <v>166</v>
      </c>
      <c r="H2685" s="189">
        <v>1</v>
      </c>
      <c r="I2685" s="189" t="s">
        <v>377</v>
      </c>
      <c r="J2685" s="189" t="s">
        <v>42</v>
      </c>
      <c r="K2685" s="189" t="s">
        <v>1150</v>
      </c>
      <c r="L2685" s="190">
        <v>59.9</v>
      </c>
      <c r="M2685" s="191" t="s">
        <v>1080</v>
      </c>
      <c r="N2685" s="163" t="s">
        <v>36</v>
      </c>
      <c r="O2685" s="199"/>
    </row>
    <row r="2686" spans="1:15" ht="15" customHeight="1">
      <c r="A2686" s="200"/>
      <c r="B2686" s="183" t="s">
        <v>2759</v>
      </c>
      <c r="C2686" s="184" t="s">
        <v>22</v>
      </c>
      <c r="D2686" s="184" t="s">
        <v>20</v>
      </c>
      <c r="E2686" s="185" t="s">
        <v>2037</v>
      </c>
      <c r="F2686" s="186">
        <v>376</v>
      </c>
      <c r="G2686" s="186">
        <v>376</v>
      </c>
      <c r="H2686" s="185">
        <v>1</v>
      </c>
      <c r="I2686" s="185" t="s">
        <v>377</v>
      </c>
      <c r="J2686" s="189" t="s">
        <v>42</v>
      </c>
      <c r="K2686" s="185" t="s">
        <v>821</v>
      </c>
      <c r="L2686" s="186">
        <v>99.9</v>
      </c>
      <c r="M2686" s="187" t="s">
        <v>2116</v>
      </c>
      <c r="N2686" s="184" t="s">
        <v>149</v>
      </c>
      <c r="O2686" s="199"/>
    </row>
    <row r="2687" spans="1:15" ht="15" customHeight="1">
      <c r="A2687" s="200"/>
      <c r="B2687" s="183" t="s">
        <v>2760</v>
      </c>
      <c r="C2687" s="184" t="s">
        <v>64</v>
      </c>
      <c r="D2687" s="184" t="s">
        <v>20</v>
      </c>
      <c r="E2687" s="185" t="s">
        <v>2029</v>
      </c>
      <c r="F2687" s="186">
        <v>258</v>
      </c>
      <c r="G2687" s="186">
        <v>258</v>
      </c>
      <c r="H2687" s="185">
        <v>1</v>
      </c>
      <c r="I2687" s="185" t="s">
        <v>377</v>
      </c>
      <c r="J2687" s="189" t="s">
        <v>42</v>
      </c>
      <c r="K2687" s="185">
        <v>46</v>
      </c>
      <c r="L2687" s="186">
        <v>129.9</v>
      </c>
      <c r="M2687" s="187" t="s">
        <v>2101</v>
      </c>
      <c r="N2687" s="184" t="s">
        <v>25</v>
      </c>
      <c r="O2687" s="199"/>
    </row>
    <row r="2688" spans="1:15" ht="15" customHeight="1">
      <c r="A2688" s="200"/>
      <c r="B2688" s="188" t="s">
        <v>2761</v>
      </c>
      <c r="C2688" s="163" t="s">
        <v>64</v>
      </c>
      <c r="D2688" s="163" t="s">
        <v>20</v>
      </c>
      <c r="E2688" s="189" t="s">
        <v>2029</v>
      </c>
      <c r="F2688" s="190">
        <v>222</v>
      </c>
      <c r="G2688" s="190">
        <v>222</v>
      </c>
      <c r="H2688" s="189">
        <v>1</v>
      </c>
      <c r="I2688" s="189" t="s">
        <v>377</v>
      </c>
      <c r="J2688" s="189" t="s">
        <v>42</v>
      </c>
      <c r="K2688" s="189" t="s">
        <v>858</v>
      </c>
      <c r="L2688" s="190">
        <v>119.9</v>
      </c>
      <c r="M2688" s="191" t="s">
        <v>2101</v>
      </c>
      <c r="N2688" s="163" t="s">
        <v>25</v>
      </c>
      <c r="O2688" s="199"/>
    </row>
    <row r="2689" spans="1:26" ht="15" customHeight="1">
      <c r="A2689" s="200"/>
      <c r="B2689" s="183" t="s">
        <v>2762</v>
      </c>
      <c r="C2689" s="184" t="s">
        <v>69</v>
      </c>
      <c r="D2689" s="184" t="s">
        <v>20</v>
      </c>
      <c r="E2689" s="185" t="s">
        <v>2027</v>
      </c>
      <c r="F2689" s="186">
        <v>144</v>
      </c>
      <c r="G2689" s="186">
        <v>144</v>
      </c>
      <c r="H2689" s="185">
        <v>1</v>
      </c>
      <c r="I2689" s="185" t="s">
        <v>377</v>
      </c>
      <c r="J2689" s="189" t="s">
        <v>42</v>
      </c>
      <c r="K2689" s="185" t="s">
        <v>858</v>
      </c>
      <c r="L2689" s="186">
        <v>59.9</v>
      </c>
      <c r="M2689" s="187" t="s">
        <v>1105</v>
      </c>
      <c r="N2689" s="184" t="s">
        <v>180</v>
      </c>
      <c r="O2689" s="199"/>
    </row>
    <row r="2690" spans="1:26" ht="15" customHeight="1">
      <c r="A2690" s="200"/>
      <c r="B2690" s="188" t="s">
        <v>2763</v>
      </c>
      <c r="C2690" s="163" t="s">
        <v>64</v>
      </c>
      <c r="D2690" s="163" t="s">
        <v>20</v>
      </c>
      <c r="E2690" s="189" t="s">
        <v>2027</v>
      </c>
      <c r="F2690" s="190">
        <v>326</v>
      </c>
      <c r="G2690" s="190">
        <v>326</v>
      </c>
      <c r="H2690" s="189">
        <v>1</v>
      </c>
      <c r="I2690" s="189" t="s">
        <v>377</v>
      </c>
      <c r="J2690" s="189" t="s">
        <v>67</v>
      </c>
      <c r="K2690" s="189" t="s">
        <v>828</v>
      </c>
      <c r="L2690" s="190">
        <v>89.9</v>
      </c>
      <c r="M2690" s="191" t="s">
        <v>2103</v>
      </c>
      <c r="N2690" s="163" t="s">
        <v>149</v>
      </c>
      <c r="O2690" s="199"/>
    </row>
    <row r="2691" spans="1:26" ht="15" customHeight="1">
      <c r="A2691" s="200"/>
      <c r="B2691" s="183" t="s">
        <v>2764</v>
      </c>
      <c r="C2691" s="184" t="s">
        <v>154</v>
      </c>
      <c r="D2691" s="184" t="s">
        <v>20</v>
      </c>
      <c r="E2691" s="185" t="s">
        <v>2026</v>
      </c>
      <c r="F2691" s="186">
        <v>550</v>
      </c>
      <c r="G2691" s="186">
        <v>550</v>
      </c>
      <c r="H2691" s="185">
        <v>1</v>
      </c>
      <c r="I2691" s="185" t="s">
        <v>377</v>
      </c>
      <c r="J2691" s="185" t="s">
        <v>42</v>
      </c>
      <c r="K2691" s="185" t="s">
        <v>821</v>
      </c>
      <c r="L2691" s="186">
        <v>1479.9</v>
      </c>
      <c r="M2691" s="187" t="s">
        <v>1080</v>
      </c>
      <c r="N2691" s="184" t="s">
        <v>36</v>
      </c>
      <c r="O2691" s="199"/>
    </row>
    <row r="2692" spans="1:26" ht="15" customHeight="1">
      <c r="A2692" s="200"/>
      <c r="B2692" s="188" t="s">
        <v>2765</v>
      </c>
      <c r="C2692" s="163" t="s">
        <v>64</v>
      </c>
      <c r="D2692" s="163" t="s">
        <v>20</v>
      </c>
      <c r="E2692" s="189" t="s">
        <v>2027</v>
      </c>
      <c r="F2692" s="190">
        <v>350</v>
      </c>
      <c r="G2692" s="190">
        <v>350</v>
      </c>
      <c r="H2692" s="189">
        <v>1</v>
      </c>
      <c r="I2692" s="189" t="s">
        <v>377</v>
      </c>
      <c r="J2692" s="185" t="s">
        <v>42</v>
      </c>
      <c r="K2692" s="189" t="s">
        <v>810</v>
      </c>
      <c r="L2692" s="190">
        <v>229.9</v>
      </c>
      <c r="M2692" s="191" t="s">
        <v>1080</v>
      </c>
      <c r="N2692" s="163" t="s">
        <v>36</v>
      </c>
      <c r="O2692" s="199"/>
    </row>
    <row r="2693" spans="1:26" ht="15" customHeight="1">
      <c r="A2693" s="200"/>
      <c r="B2693" s="183" t="s">
        <v>2766</v>
      </c>
      <c r="C2693" s="184" t="s">
        <v>64</v>
      </c>
      <c r="D2693" s="184" t="s">
        <v>20</v>
      </c>
      <c r="E2693" s="185" t="s">
        <v>2027</v>
      </c>
      <c r="F2693" s="186">
        <v>436</v>
      </c>
      <c r="G2693" s="186">
        <v>436</v>
      </c>
      <c r="H2693" s="185">
        <v>1</v>
      </c>
      <c r="I2693" s="185" t="s">
        <v>377</v>
      </c>
      <c r="J2693" s="185" t="s">
        <v>42</v>
      </c>
      <c r="K2693" s="185" t="s">
        <v>858</v>
      </c>
      <c r="L2693" s="186">
        <v>179.9</v>
      </c>
      <c r="M2693" s="187" t="s">
        <v>2095</v>
      </c>
      <c r="N2693" s="184" t="s">
        <v>36</v>
      </c>
      <c r="O2693" s="199"/>
    </row>
    <row r="2694" spans="1:26" ht="15" customHeight="1">
      <c r="A2694" s="200"/>
      <c r="B2694" s="188" t="s">
        <v>2767</v>
      </c>
      <c r="C2694" s="163" t="s">
        <v>64</v>
      </c>
      <c r="D2694" s="163" t="s">
        <v>20</v>
      </c>
      <c r="E2694" s="189" t="s">
        <v>2027</v>
      </c>
      <c r="F2694" s="190">
        <v>382</v>
      </c>
      <c r="G2694" s="190">
        <v>382</v>
      </c>
      <c r="H2694" s="189">
        <v>1</v>
      </c>
      <c r="I2694" s="189" t="s">
        <v>377</v>
      </c>
      <c r="J2694" s="185" t="s">
        <v>42</v>
      </c>
      <c r="K2694" s="189" t="s">
        <v>810</v>
      </c>
      <c r="L2694" s="190">
        <v>169.9</v>
      </c>
      <c r="M2694" s="191" t="s">
        <v>1204</v>
      </c>
      <c r="N2694" s="163" t="s">
        <v>36</v>
      </c>
      <c r="O2694" s="199"/>
    </row>
    <row r="2695" spans="1:26" ht="15" customHeight="1">
      <c r="A2695" s="200"/>
      <c r="B2695" s="183" t="s">
        <v>2768</v>
      </c>
      <c r="C2695" s="184" t="s">
        <v>64</v>
      </c>
      <c r="D2695" s="184" t="s">
        <v>20</v>
      </c>
      <c r="E2695" s="185" t="s">
        <v>2027</v>
      </c>
      <c r="F2695" s="186">
        <v>342</v>
      </c>
      <c r="G2695" s="186">
        <v>342</v>
      </c>
      <c r="H2695" s="185">
        <v>1</v>
      </c>
      <c r="I2695" s="185" t="s">
        <v>377</v>
      </c>
      <c r="J2695" s="185" t="s">
        <v>42</v>
      </c>
      <c r="K2695" s="185" t="s">
        <v>858</v>
      </c>
      <c r="L2695" s="186">
        <v>109.9</v>
      </c>
      <c r="M2695" s="187" t="s">
        <v>1206</v>
      </c>
      <c r="N2695" s="184" t="s">
        <v>25</v>
      </c>
      <c r="O2695" s="199"/>
    </row>
    <row r="2696" spans="1:26" ht="15" customHeight="1">
      <c r="A2696" s="200"/>
      <c r="B2696" s="188" t="s">
        <v>2769</v>
      </c>
      <c r="C2696" s="163" t="s">
        <v>379</v>
      </c>
      <c r="D2696" s="163" t="s">
        <v>20</v>
      </c>
      <c r="E2696" s="189" t="s">
        <v>2027</v>
      </c>
      <c r="F2696" s="190">
        <v>332</v>
      </c>
      <c r="G2696" s="190">
        <v>332</v>
      </c>
      <c r="H2696" s="189">
        <v>1</v>
      </c>
      <c r="I2696" s="189" t="s">
        <v>377</v>
      </c>
      <c r="J2696" s="185" t="s">
        <v>42</v>
      </c>
      <c r="K2696" s="189" t="s">
        <v>810</v>
      </c>
      <c r="L2696" s="190">
        <v>109.9</v>
      </c>
      <c r="M2696" s="191" t="s">
        <v>1080</v>
      </c>
      <c r="N2696" s="163" t="s">
        <v>36</v>
      </c>
      <c r="O2696" s="199"/>
    </row>
    <row r="2697" spans="1:26" ht="15" customHeight="1">
      <c r="A2697" s="200"/>
      <c r="B2697" s="183" t="s">
        <v>2770</v>
      </c>
      <c r="C2697" s="184" t="s">
        <v>22</v>
      </c>
      <c r="D2697" s="184" t="s">
        <v>20</v>
      </c>
      <c r="E2697" s="185" t="s">
        <v>2027</v>
      </c>
      <c r="F2697" s="186">
        <v>170</v>
      </c>
      <c r="G2697" s="186">
        <v>170</v>
      </c>
      <c r="H2697" s="185">
        <v>1</v>
      </c>
      <c r="I2697" s="185" t="s">
        <v>377</v>
      </c>
      <c r="J2697" s="185" t="s">
        <v>67</v>
      </c>
      <c r="K2697" s="185" t="s">
        <v>810</v>
      </c>
      <c r="L2697" s="186">
        <v>89.9</v>
      </c>
      <c r="M2697" s="187" t="s">
        <v>1105</v>
      </c>
      <c r="N2697" s="184" t="s">
        <v>170</v>
      </c>
      <c r="O2697" s="199"/>
    </row>
    <row r="2698" spans="1:26" ht="15" customHeight="1">
      <c r="A2698" s="200"/>
      <c r="B2698" s="188" t="s">
        <v>2771</v>
      </c>
      <c r="C2698" s="163" t="s">
        <v>64</v>
      </c>
      <c r="D2698" s="163" t="s">
        <v>20</v>
      </c>
      <c r="E2698" s="189" t="s">
        <v>2027</v>
      </c>
      <c r="F2698" s="190">
        <v>188</v>
      </c>
      <c r="G2698" s="190">
        <v>188</v>
      </c>
      <c r="H2698" s="189">
        <v>1</v>
      </c>
      <c r="I2698" s="189" t="s">
        <v>377</v>
      </c>
      <c r="J2698" s="189" t="s">
        <v>42</v>
      </c>
      <c r="K2698" s="189" t="s">
        <v>810</v>
      </c>
      <c r="L2698" s="190">
        <v>119.9</v>
      </c>
      <c r="M2698" s="191" t="s">
        <v>2103</v>
      </c>
      <c r="N2698" s="163" t="s">
        <v>36</v>
      </c>
      <c r="O2698" s="199"/>
    </row>
    <row r="2699" spans="1:26" ht="15" customHeight="1">
      <c r="A2699" s="200"/>
      <c r="B2699" s="183" t="s">
        <v>2772</v>
      </c>
      <c r="C2699" s="184" t="s">
        <v>155</v>
      </c>
      <c r="D2699" s="184" t="s">
        <v>20</v>
      </c>
      <c r="E2699" s="185" t="s">
        <v>2027</v>
      </c>
      <c r="F2699" s="186">
        <v>158</v>
      </c>
      <c r="G2699" s="186">
        <v>158</v>
      </c>
      <c r="H2699" s="185">
        <v>1</v>
      </c>
      <c r="I2699" s="185" t="s">
        <v>377</v>
      </c>
      <c r="J2699" s="185" t="s">
        <v>67</v>
      </c>
      <c r="K2699" s="185" t="s">
        <v>858</v>
      </c>
      <c r="L2699" s="186">
        <v>58.99</v>
      </c>
      <c r="M2699" s="187" t="s">
        <v>2101</v>
      </c>
      <c r="N2699" s="184" t="s">
        <v>149</v>
      </c>
      <c r="O2699" s="199"/>
    </row>
    <row r="2700" spans="1:26" ht="15" customHeight="1">
      <c r="A2700" s="200"/>
      <c r="B2700" s="188" t="s">
        <v>2773</v>
      </c>
      <c r="C2700" s="163" t="s">
        <v>379</v>
      </c>
      <c r="D2700" s="163" t="s">
        <v>20</v>
      </c>
      <c r="E2700" s="189" t="s">
        <v>2027</v>
      </c>
      <c r="F2700" s="190">
        <v>92</v>
      </c>
      <c r="G2700" s="190">
        <v>92</v>
      </c>
      <c r="H2700" s="189">
        <v>1</v>
      </c>
      <c r="I2700" s="189" t="s">
        <v>377</v>
      </c>
      <c r="J2700" s="189" t="s">
        <v>42</v>
      </c>
      <c r="K2700" s="189" t="s">
        <v>858</v>
      </c>
      <c r="L2700" s="190">
        <v>99.9</v>
      </c>
      <c r="M2700" s="191" t="s">
        <v>2117</v>
      </c>
      <c r="N2700" s="163" t="s">
        <v>36</v>
      </c>
      <c r="O2700" s="199"/>
    </row>
    <row r="2701" spans="1:26" ht="15" customHeight="1">
      <c r="A2701" s="200"/>
      <c r="B2701" s="183" t="s">
        <v>2774</v>
      </c>
      <c r="C2701" s="184" t="s">
        <v>379</v>
      </c>
      <c r="D2701" s="184" t="s">
        <v>20</v>
      </c>
      <c r="E2701" s="185" t="s">
        <v>2027</v>
      </c>
      <c r="F2701" s="186">
        <v>214</v>
      </c>
      <c r="G2701" s="186">
        <v>214</v>
      </c>
      <c r="H2701" s="185">
        <v>1</v>
      </c>
      <c r="I2701" s="185" t="s">
        <v>377</v>
      </c>
      <c r="J2701" s="185" t="s">
        <v>42</v>
      </c>
      <c r="K2701" s="185" t="s">
        <v>825</v>
      </c>
      <c r="L2701" s="186">
        <v>69.900000000000006</v>
      </c>
      <c r="M2701" s="187" t="s">
        <v>1057</v>
      </c>
      <c r="N2701" s="184" t="s">
        <v>36</v>
      </c>
      <c r="O2701" s="199"/>
    </row>
    <row r="2702" spans="1:26" ht="15" customHeight="1">
      <c r="A2702" s="192"/>
      <c r="B2702" s="193">
        <v>40000001114</v>
      </c>
      <c r="C2702" s="158" t="s">
        <v>132</v>
      </c>
      <c r="D2702" s="158" t="s">
        <v>20</v>
      </c>
      <c r="E2702" s="194" t="s">
        <v>2118</v>
      </c>
      <c r="F2702" s="193">
        <v>420</v>
      </c>
      <c r="G2702" s="193">
        <v>420</v>
      </c>
      <c r="H2702" s="192"/>
      <c r="I2702" s="194" t="s">
        <v>417</v>
      </c>
      <c r="J2702" s="194" t="s">
        <v>2119</v>
      </c>
      <c r="K2702" s="194">
        <v>38</v>
      </c>
      <c r="L2702" s="194"/>
      <c r="M2702" s="194" t="s">
        <v>814</v>
      </c>
      <c r="N2702" s="158" t="s">
        <v>419</v>
      </c>
      <c r="O2702" s="192"/>
      <c r="P2702" s="195"/>
      <c r="Q2702" s="195"/>
      <c r="R2702" s="195"/>
      <c r="S2702" s="195"/>
      <c r="T2702" s="195"/>
      <c r="U2702" s="195"/>
      <c r="V2702" s="195"/>
      <c r="W2702" s="195"/>
      <c r="X2702" s="195"/>
      <c r="Y2702" s="195"/>
      <c r="Z2702" s="195"/>
    </row>
    <row r="2703" spans="1:26" ht="15" customHeight="1">
      <c r="A2703" s="192"/>
      <c r="B2703" s="193">
        <v>60000000483</v>
      </c>
      <c r="C2703" s="158" t="s">
        <v>420</v>
      </c>
      <c r="D2703" s="158" t="s">
        <v>20</v>
      </c>
      <c r="E2703" s="194" t="s">
        <v>2118</v>
      </c>
      <c r="F2703" s="193">
        <v>210</v>
      </c>
      <c r="G2703" s="193">
        <v>210</v>
      </c>
      <c r="H2703" s="192"/>
      <c r="I2703" s="194" t="s">
        <v>194</v>
      </c>
      <c r="J2703" s="194" t="s">
        <v>421</v>
      </c>
      <c r="K2703" s="194">
        <v>34</v>
      </c>
      <c r="L2703" s="194">
        <v>0</v>
      </c>
      <c r="M2703" s="194"/>
      <c r="N2703" s="158" t="s">
        <v>422</v>
      </c>
      <c r="O2703" s="192"/>
      <c r="P2703" s="195"/>
      <c r="Q2703" s="195"/>
      <c r="R2703" s="195"/>
      <c r="S2703" s="195"/>
      <c r="T2703" s="195"/>
      <c r="U2703" s="195"/>
      <c r="V2703" s="195"/>
      <c r="W2703" s="195"/>
      <c r="X2703" s="195"/>
      <c r="Y2703" s="195"/>
      <c r="Z2703" s="195"/>
    </row>
    <row r="2704" spans="1:26" ht="15" customHeight="1">
      <c r="A2704" s="192"/>
      <c r="B2704" s="193">
        <v>60000000484</v>
      </c>
      <c r="C2704" s="158" t="s">
        <v>423</v>
      </c>
      <c r="D2704" s="158" t="s">
        <v>20</v>
      </c>
      <c r="E2704" s="194" t="s">
        <v>2118</v>
      </c>
      <c r="F2704" s="193">
        <v>248</v>
      </c>
      <c r="G2704" s="193">
        <v>248</v>
      </c>
      <c r="H2704" s="192"/>
      <c r="I2704" s="194" t="s">
        <v>194</v>
      </c>
      <c r="J2704" s="194" t="s">
        <v>424</v>
      </c>
      <c r="K2704" s="194">
        <v>0</v>
      </c>
      <c r="L2704" s="194">
        <v>0</v>
      </c>
      <c r="M2704" s="194" t="s">
        <v>2004</v>
      </c>
      <c r="N2704" s="158" t="s">
        <v>425</v>
      </c>
      <c r="O2704" s="192"/>
      <c r="P2704" s="195"/>
      <c r="Q2704" s="195"/>
      <c r="R2704" s="195"/>
      <c r="S2704" s="195"/>
      <c r="T2704" s="195"/>
      <c r="U2704" s="195"/>
      <c r="V2704" s="195"/>
      <c r="W2704" s="195"/>
      <c r="X2704" s="195"/>
      <c r="Y2704" s="195"/>
      <c r="Z2704" s="195"/>
    </row>
    <row r="2705" spans="1:26" ht="15" customHeight="1">
      <c r="A2705" s="192"/>
      <c r="B2705" s="193">
        <v>60000000485</v>
      </c>
      <c r="C2705" s="158" t="s">
        <v>426</v>
      </c>
      <c r="D2705" s="158" t="s">
        <v>20</v>
      </c>
      <c r="E2705" s="194" t="s">
        <v>2118</v>
      </c>
      <c r="F2705" s="193">
        <v>154</v>
      </c>
      <c r="G2705" s="193">
        <v>154</v>
      </c>
      <c r="H2705" s="192"/>
      <c r="I2705" s="194" t="s">
        <v>194</v>
      </c>
      <c r="J2705" s="194" t="s">
        <v>427</v>
      </c>
      <c r="K2705" s="194">
        <v>34</v>
      </c>
      <c r="L2705" s="194">
        <v>0</v>
      </c>
      <c r="M2705" s="194" t="s">
        <v>1035</v>
      </c>
      <c r="N2705" s="158" t="s">
        <v>422</v>
      </c>
      <c r="O2705" s="192"/>
      <c r="P2705" s="195"/>
      <c r="Q2705" s="195"/>
      <c r="R2705" s="195"/>
      <c r="S2705" s="195"/>
      <c r="T2705" s="195"/>
      <c r="U2705" s="195"/>
      <c r="V2705" s="195"/>
      <c r="W2705" s="195"/>
      <c r="X2705" s="195"/>
      <c r="Y2705" s="195"/>
      <c r="Z2705" s="195"/>
    </row>
    <row r="2706" spans="1:26" ht="15" customHeight="1">
      <c r="A2706" s="192"/>
      <c r="B2706" s="193">
        <v>60000000486</v>
      </c>
      <c r="C2706" s="158" t="s">
        <v>426</v>
      </c>
      <c r="D2706" s="158" t="s">
        <v>20</v>
      </c>
      <c r="E2706" s="194" t="s">
        <v>2118</v>
      </c>
      <c r="F2706" s="193">
        <v>228</v>
      </c>
      <c r="G2706" s="193">
        <v>228</v>
      </c>
      <c r="H2706" s="192"/>
      <c r="I2706" s="194" t="s">
        <v>194</v>
      </c>
      <c r="J2706" s="194" t="s">
        <v>428</v>
      </c>
      <c r="K2706" s="194">
        <v>36</v>
      </c>
      <c r="L2706" s="194">
        <v>0</v>
      </c>
      <c r="M2706" s="194" t="s">
        <v>811</v>
      </c>
      <c r="N2706" s="158" t="s">
        <v>425</v>
      </c>
      <c r="O2706" s="192"/>
      <c r="P2706" s="195"/>
      <c r="Q2706" s="195"/>
      <c r="R2706" s="195"/>
      <c r="S2706" s="195"/>
      <c r="T2706" s="195"/>
      <c r="U2706" s="195"/>
      <c r="V2706" s="195"/>
      <c r="W2706" s="195"/>
      <c r="X2706" s="195"/>
      <c r="Y2706" s="195"/>
      <c r="Z2706" s="195"/>
    </row>
    <row r="2707" spans="1:26" ht="15" customHeight="1">
      <c r="A2707" s="192"/>
      <c r="B2707" s="193">
        <v>60000000487</v>
      </c>
      <c r="C2707" s="158" t="s">
        <v>426</v>
      </c>
      <c r="D2707" s="158" t="s">
        <v>20</v>
      </c>
      <c r="E2707" s="194" t="s">
        <v>2118</v>
      </c>
      <c r="F2707" s="193">
        <v>220</v>
      </c>
      <c r="G2707" s="193">
        <v>220</v>
      </c>
      <c r="H2707" s="192"/>
      <c r="I2707" s="194" t="s">
        <v>194</v>
      </c>
      <c r="J2707" s="194" t="s">
        <v>428</v>
      </c>
      <c r="K2707" s="194">
        <v>38</v>
      </c>
      <c r="L2707" s="194">
        <v>0</v>
      </c>
      <c r="M2707" s="194" t="s">
        <v>811</v>
      </c>
      <c r="N2707" s="158" t="s">
        <v>425</v>
      </c>
      <c r="O2707" s="192"/>
      <c r="P2707" s="195"/>
      <c r="Q2707" s="195"/>
      <c r="R2707" s="195"/>
      <c r="S2707" s="195"/>
      <c r="T2707" s="195"/>
      <c r="U2707" s="195"/>
      <c r="V2707" s="195"/>
      <c r="W2707" s="195"/>
      <c r="X2707" s="195"/>
      <c r="Y2707" s="195"/>
      <c r="Z2707" s="195"/>
    </row>
    <row r="2708" spans="1:26" ht="15" customHeight="1">
      <c r="A2708" s="192"/>
      <c r="B2708" s="193">
        <v>60000000488</v>
      </c>
      <c r="C2708" s="158" t="s">
        <v>426</v>
      </c>
      <c r="D2708" s="158" t="s">
        <v>20</v>
      </c>
      <c r="E2708" s="194" t="s">
        <v>2118</v>
      </c>
      <c r="F2708" s="193">
        <v>262</v>
      </c>
      <c r="G2708" s="193">
        <v>262</v>
      </c>
      <c r="H2708" s="192"/>
      <c r="I2708" s="194" t="s">
        <v>194</v>
      </c>
      <c r="J2708" s="194" t="s">
        <v>429</v>
      </c>
      <c r="K2708" s="194">
        <v>38</v>
      </c>
      <c r="L2708" s="194">
        <v>0</v>
      </c>
      <c r="M2708" s="194" t="s">
        <v>814</v>
      </c>
      <c r="N2708" s="158" t="s">
        <v>425</v>
      </c>
      <c r="O2708" s="192"/>
      <c r="P2708" s="195"/>
      <c r="Q2708" s="195"/>
      <c r="R2708" s="195"/>
      <c r="S2708" s="195"/>
      <c r="T2708" s="195"/>
      <c r="U2708" s="195"/>
      <c r="V2708" s="195"/>
      <c r="W2708" s="195"/>
      <c r="X2708" s="195"/>
      <c r="Y2708" s="195"/>
      <c r="Z2708" s="195"/>
    </row>
    <row r="2709" spans="1:26" ht="15" customHeight="1">
      <c r="A2709" s="192"/>
      <c r="B2709" s="193">
        <v>60000000490</v>
      </c>
      <c r="C2709" s="158" t="s">
        <v>430</v>
      </c>
      <c r="D2709" s="158" t="s">
        <v>20</v>
      </c>
      <c r="E2709" s="194" t="s">
        <v>2118</v>
      </c>
      <c r="F2709" s="193">
        <v>476</v>
      </c>
      <c r="G2709" s="193">
        <v>476</v>
      </c>
      <c r="H2709" s="192"/>
      <c r="I2709" s="194" t="s">
        <v>194</v>
      </c>
      <c r="J2709" s="194" t="s">
        <v>2119</v>
      </c>
      <c r="K2709" s="194">
        <v>32</v>
      </c>
      <c r="L2709" s="194">
        <v>0</v>
      </c>
      <c r="M2709" s="194" t="s">
        <v>814</v>
      </c>
      <c r="N2709" s="158" t="s">
        <v>431</v>
      </c>
      <c r="O2709" s="192"/>
      <c r="P2709" s="195"/>
      <c r="Q2709" s="195"/>
      <c r="R2709" s="195"/>
      <c r="S2709" s="195"/>
      <c r="T2709" s="195"/>
      <c r="U2709" s="195"/>
      <c r="V2709" s="195"/>
      <c r="W2709" s="195"/>
      <c r="X2709" s="195"/>
      <c r="Y2709" s="195"/>
      <c r="Z2709" s="195"/>
    </row>
    <row r="2710" spans="1:26" ht="15" customHeight="1">
      <c r="A2710" s="192"/>
      <c r="B2710" s="193">
        <v>60000000492</v>
      </c>
      <c r="C2710" s="158" t="s">
        <v>426</v>
      </c>
      <c r="D2710" s="158" t="s">
        <v>20</v>
      </c>
      <c r="E2710" s="194" t="s">
        <v>2118</v>
      </c>
      <c r="F2710" s="193">
        <v>542</v>
      </c>
      <c r="G2710" s="193">
        <v>542</v>
      </c>
      <c r="H2710" s="192"/>
      <c r="I2710" s="194" t="s">
        <v>194</v>
      </c>
      <c r="J2710" s="194" t="s">
        <v>2119</v>
      </c>
      <c r="K2710" s="194">
        <v>38</v>
      </c>
      <c r="L2710" s="194">
        <v>0</v>
      </c>
      <c r="M2710" s="194" t="s">
        <v>1033</v>
      </c>
      <c r="N2710" s="158" t="s">
        <v>425</v>
      </c>
      <c r="O2710" s="192"/>
      <c r="P2710" s="195"/>
      <c r="Q2710" s="195"/>
      <c r="R2710" s="195"/>
      <c r="S2710" s="195"/>
      <c r="T2710" s="195"/>
      <c r="U2710" s="195"/>
      <c r="V2710" s="195"/>
      <c r="W2710" s="195"/>
      <c r="X2710" s="195"/>
      <c r="Y2710" s="195"/>
      <c r="Z2710" s="195"/>
    </row>
    <row r="2711" spans="1:26" ht="15" customHeight="1">
      <c r="A2711" s="192"/>
      <c r="B2711" s="193">
        <v>60000000493</v>
      </c>
      <c r="C2711" s="158" t="s">
        <v>426</v>
      </c>
      <c r="D2711" s="158" t="s">
        <v>20</v>
      </c>
      <c r="E2711" s="194" t="s">
        <v>2118</v>
      </c>
      <c r="F2711" s="193">
        <v>214</v>
      </c>
      <c r="G2711" s="193">
        <v>214</v>
      </c>
      <c r="H2711" s="192"/>
      <c r="I2711" s="194" t="s">
        <v>194</v>
      </c>
      <c r="J2711" s="194" t="s">
        <v>428</v>
      </c>
      <c r="K2711" s="194">
        <v>36</v>
      </c>
      <c r="L2711" s="194">
        <v>0</v>
      </c>
      <c r="M2711" s="194" t="s">
        <v>1033</v>
      </c>
      <c r="N2711" s="158" t="s">
        <v>431</v>
      </c>
      <c r="O2711" s="192"/>
      <c r="P2711" s="195"/>
      <c r="Q2711" s="195"/>
      <c r="R2711" s="195"/>
      <c r="S2711" s="195"/>
      <c r="T2711" s="195"/>
      <c r="U2711" s="195"/>
      <c r="V2711" s="195"/>
      <c r="W2711" s="195"/>
      <c r="X2711" s="195"/>
      <c r="Y2711" s="195"/>
      <c r="Z2711" s="195"/>
    </row>
    <row r="2712" spans="1:26" ht="15" customHeight="1">
      <c r="A2712" s="192"/>
      <c r="B2712" s="193">
        <v>60000000494</v>
      </c>
      <c r="C2712" s="158" t="s">
        <v>426</v>
      </c>
      <c r="D2712" s="158" t="s">
        <v>20</v>
      </c>
      <c r="E2712" s="194" t="s">
        <v>2118</v>
      </c>
      <c r="F2712" s="193">
        <v>332</v>
      </c>
      <c r="G2712" s="193">
        <v>332</v>
      </c>
      <c r="H2712" s="192"/>
      <c r="I2712" s="194" t="s">
        <v>194</v>
      </c>
      <c r="J2712" s="194" t="s">
        <v>428</v>
      </c>
      <c r="K2712" s="194">
        <v>42</v>
      </c>
      <c r="L2712" s="194">
        <v>0</v>
      </c>
      <c r="M2712" s="194" t="s">
        <v>2004</v>
      </c>
      <c r="N2712" s="158" t="s">
        <v>432</v>
      </c>
      <c r="O2712" s="192"/>
      <c r="P2712" s="195"/>
      <c r="Q2712" s="195"/>
      <c r="R2712" s="195"/>
      <c r="S2712" s="195"/>
      <c r="T2712" s="195"/>
      <c r="U2712" s="195"/>
      <c r="V2712" s="195"/>
      <c r="W2712" s="195"/>
      <c r="X2712" s="195"/>
      <c r="Y2712" s="195"/>
      <c r="Z2712" s="195"/>
    </row>
    <row r="2713" spans="1:26" ht="15" customHeight="1">
      <c r="A2713" s="192"/>
      <c r="B2713" s="193">
        <v>60000000495</v>
      </c>
      <c r="C2713" s="158" t="s">
        <v>426</v>
      </c>
      <c r="D2713" s="158" t="s">
        <v>20</v>
      </c>
      <c r="E2713" s="194" t="s">
        <v>2118</v>
      </c>
      <c r="F2713" s="193">
        <v>220</v>
      </c>
      <c r="G2713" s="193">
        <v>220</v>
      </c>
      <c r="H2713" s="192"/>
      <c r="I2713" s="194" t="s">
        <v>194</v>
      </c>
      <c r="J2713" s="194" t="s">
        <v>433</v>
      </c>
      <c r="K2713" s="194">
        <v>44</v>
      </c>
      <c r="L2713" s="194">
        <v>0</v>
      </c>
      <c r="M2713" s="194" t="s">
        <v>1033</v>
      </c>
      <c r="N2713" s="158" t="s">
        <v>425</v>
      </c>
      <c r="O2713" s="192"/>
      <c r="P2713" s="195"/>
      <c r="Q2713" s="195"/>
      <c r="R2713" s="195"/>
      <c r="S2713" s="195"/>
      <c r="T2713" s="195"/>
      <c r="U2713" s="195"/>
      <c r="V2713" s="195"/>
      <c r="W2713" s="195"/>
      <c r="X2713" s="195"/>
      <c r="Y2713" s="195"/>
      <c r="Z2713" s="195"/>
    </row>
    <row r="2714" spans="1:26" ht="15" customHeight="1">
      <c r="A2714" s="192"/>
      <c r="B2714" s="193">
        <v>60000000496</v>
      </c>
      <c r="C2714" s="158" t="s">
        <v>426</v>
      </c>
      <c r="D2714" s="158" t="s">
        <v>20</v>
      </c>
      <c r="E2714" s="194" t="s">
        <v>2118</v>
      </c>
      <c r="F2714" s="193">
        <v>220</v>
      </c>
      <c r="G2714" s="193">
        <v>220</v>
      </c>
      <c r="H2714" s="192"/>
      <c r="I2714" s="194" t="s">
        <v>194</v>
      </c>
      <c r="J2714" s="194" t="s">
        <v>433</v>
      </c>
      <c r="K2714" s="194">
        <v>44</v>
      </c>
      <c r="L2714" s="194">
        <v>0</v>
      </c>
      <c r="M2714" s="194" t="s">
        <v>1033</v>
      </c>
      <c r="N2714" s="158" t="s">
        <v>425</v>
      </c>
      <c r="O2714" s="192"/>
      <c r="P2714" s="195"/>
      <c r="Q2714" s="195"/>
      <c r="R2714" s="195"/>
      <c r="S2714" s="195"/>
      <c r="T2714" s="195"/>
      <c r="U2714" s="195"/>
      <c r="V2714" s="195"/>
      <c r="W2714" s="195"/>
      <c r="X2714" s="195"/>
      <c r="Y2714" s="195"/>
      <c r="Z2714" s="195"/>
    </row>
    <row r="2715" spans="1:26" ht="15" customHeight="1">
      <c r="A2715" s="192"/>
      <c r="B2715" s="193">
        <v>60000000497</v>
      </c>
      <c r="C2715" s="158" t="s">
        <v>426</v>
      </c>
      <c r="D2715" s="158" t="s">
        <v>20</v>
      </c>
      <c r="E2715" s="194" t="s">
        <v>2118</v>
      </c>
      <c r="F2715" s="193">
        <v>294</v>
      </c>
      <c r="G2715" s="193">
        <v>294</v>
      </c>
      <c r="H2715" s="192"/>
      <c r="I2715" s="194" t="s">
        <v>194</v>
      </c>
      <c r="J2715" s="194" t="s">
        <v>433</v>
      </c>
      <c r="K2715" s="194">
        <v>54</v>
      </c>
      <c r="L2715" s="194">
        <v>0</v>
      </c>
      <c r="M2715" s="194" t="s">
        <v>1033</v>
      </c>
      <c r="N2715" s="158" t="s">
        <v>425</v>
      </c>
      <c r="O2715" s="192"/>
      <c r="P2715" s="195"/>
      <c r="Q2715" s="195"/>
      <c r="R2715" s="195"/>
      <c r="S2715" s="195"/>
      <c r="T2715" s="195"/>
      <c r="U2715" s="195"/>
      <c r="V2715" s="195"/>
      <c r="W2715" s="195"/>
      <c r="X2715" s="195"/>
      <c r="Y2715" s="195"/>
      <c r="Z2715" s="195"/>
    </row>
    <row r="2716" spans="1:26" ht="15" customHeight="1">
      <c r="A2716" s="192"/>
      <c r="B2716" s="193">
        <v>60000000498</v>
      </c>
      <c r="C2716" s="158" t="s">
        <v>434</v>
      </c>
      <c r="D2716" s="158" t="s">
        <v>20</v>
      </c>
      <c r="E2716" s="194" t="s">
        <v>2118</v>
      </c>
      <c r="F2716" s="193">
        <v>110</v>
      </c>
      <c r="G2716" s="193">
        <v>110</v>
      </c>
      <c r="H2716" s="192"/>
      <c r="I2716" s="194" t="s">
        <v>194</v>
      </c>
      <c r="J2716" s="194" t="s">
        <v>2119</v>
      </c>
      <c r="K2716" s="194">
        <v>0</v>
      </c>
      <c r="L2716" s="194">
        <v>0</v>
      </c>
      <c r="M2716" s="194" t="s">
        <v>2004</v>
      </c>
      <c r="N2716" s="158" t="s">
        <v>425</v>
      </c>
      <c r="O2716" s="192"/>
      <c r="P2716" s="195"/>
      <c r="Q2716" s="195"/>
      <c r="R2716" s="195"/>
      <c r="S2716" s="195"/>
      <c r="T2716" s="195"/>
      <c r="U2716" s="195"/>
      <c r="V2716" s="195"/>
      <c r="W2716" s="195"/>
      <c r="X2716" s="195"/>
      <c r="Y2716" s="195"/>
      <c r="Z2716" s="195"/>
    </row>
    <row r="2717" spans="1:26" ht="15" customHeight="1">
      <c r="A2717" s="192"/>
      <c r="B2717" s="193">
        <v>60000000499</v>
      </c>
      <c r="C2717" s="158" t="s">
        <v>423</v>
      </c>
      <c r="D2717" s="158" t="s">
        <v>20</v>
      </c>
      <c r="E2717" s="194" t="s">
        <v>2118</v>
      </c>
      <c r="F2717" s="193">
        <v>244</v>
      </c>
      <c r="G2717" s="193">
        <v>244</v>
      </c>
      <c r="H2717" s="192"/>
      <c r="I2717" s="194" t="s">
        <v>194</v>
      </c>
      <c r="J2717" s="194" t="s">
        <v>424</v>
      </c>
      <c r="K2717" s="194">
        <v>0</v>
      </c>
      <c r="L2717" s="194">
        <v>0</v>
      </c>
      <c r="M2717" s="194" t="s">
        <v>2004</v>
      </c>
      <c r="N2717" s="158" t="s">
        <v>425</v>
      </c>
      <c r="O2717" s="192"/>
      <c r="P2717" s="195"/>
      <c r="Q2717" s="195"/>
      <c r="R2717" s="195"/>
      <c r="S2717" s="195"/>
      <c r="T2717" s="195"/>
      <c r="U2717" s="195"/>
      <c r="V2717" s="195"/>
      <c r="W2717" s="195"/>
      <c r="X2717" s="195"/>
      <c r="Y2717" s="195"/>
      <c r="Z2717" s="195"/>
    </row>
    <row r="2718" spans="1:26" ht="15" customHeight="1">
      <c r="A2718" s="192"/>
      <c r="B2718" s="193">
        <v>60000000500</v>
      </c>
      <c r="C2718" s="158" t="s">
        <v>426</v>
      </c>
      <c r="D2718" s="158" t="s">
        <v>20</v>
      </c>
      <c r="E2718" s="194" t="s">
        <v>2118</v>
      </c>
      <c r="F2718" s="193">
        <v>156</v>
      </c>
      <c r="G2718" s="193">
        <v>156</v>
      </c>
      <c r="H2718" s="192"/>
      <c r="I2718" s="194" t="s">
        <v>194</v>
      </c>
      <c r="J2718" s="194" t="s">
        <v>2119</v>
      </c>
      <c r="K2718" s="194">
        <v>34</v>
      </c>
      <c r="L2718" s="194">
        <v>0</v>
      </c>
      <c r="M2718" s="194" t="s">
        <v>1032</v>
      </c>
      <c r="N2718" s="158" t="s">
        <v>435</v>
      </c>
      <c r="O2718" s="192"/>
      <c r="P2718" s="195"/>
      <c r="Q2718" s="195"/>
      <c r="R2718" s="195"/>
      <c r="S2718" s="195"/>
      <c r="T2718" s="195"/>
      <c r="U2718" s="195"/>
      <c r="V2718" s="195"/>
      <c r="W2718" s="195"/>
      <c r="X2718" s="195"/>
      <c r="Y2718" s="195"/>
      <c r="Z2718" s="195"/>
    </row>
    <row r="2719" spans="1:26" ht="15" customHeight="1">
      <c r="A2719" s="192"/>
      <c r="B2719" s="193">
        <v>60000000519</v>
      </c>
      <c r="C2719" s="158" t="s">
        <v>329</v>
      </c>
      <c r="D2719" s="158" t="s">
        <v>20</v>
      </c>
      <c r="E2719" s="194" t="s">
        <v>2118</v>
      </c>
      <c r="F2719" s="193">
        <v>60</v>
      </c>
      <c r="G2719" s="193">
        <v>60</v>
      </c>
      <c r="H2719" s="192"/>
      <c r="I2719" s="194" t="s">
        <v>194</v>
      </c>
      <c r="J2719" s="194" t="s">
        <v>436</v>
      </c>
      <c r="K2719" s="194">
        <v>36</v>
      </c>
      <c r="L2719" s="194"/>
      <c r="M2719" s="194" t="s">
        <v>814</v>
      </c>
      <c r="N2719" s="158" t="s">
        <v>435</v>
      </c>
      <c r="O2719" s="192"/>
      <c r="P2719" s="195"/>
      <c r="Q2719" s="195"/>
      <c r="R2719" s="195"/>
      <c r="S2719" s="195"/>
      <c r="T2719" s="195"/>
      <c r="U2719" s="195"/>
      <c r="V2719" s="195"/>
      <c r="W2719" s="195"/>
      <c r="X2719" s="195"/>
      <c r="Y2719" s="195"/>
      <c r="Z2719" s="195"/>
    </row>
    <row r="2720" spans="1:26" ht="15" customHeight="1">
      <c r="A2720" s="192"/>
      <c r="B2720" s="201">
        <v>60000000966</v>
      </c>
      <c r="C2720" s="158" t="s">
        <v>437</v>
      </c>
      <c r="D2720" s="158" t="s">
        <v>20</v>
      </c>
      <c r="E2720" s="202" t="s">
        <v>2120</v>
      </c>
      <c r="F2720" s="201">
        <v>174</v>
      </c>
      <c r="G2720" s="201">
        <v>174</v>
      </c>
      <c r="H2720" s="203"/>
      <c r="I2720" s="202" t="s">
        <v>438</v>
      </c>
      <c r="J2720" s="202" t="s">
        <v>436</v>
      </c>
      <c r="K2720" s="202" t="s">
        <v>978</v>
      </c>
      <c r="L2720" s="202">
        <v>0</v>
      </c>
      <c r="M2720" s="202" t="s">
        <v>2004</v>
      </c>
      <c r="N2720" s="196"/>
      <c r="O2720" s="192"/>
      <c r="P2720" s="195"/>
      <c r="Q2720" s="195"/>
      <c r="R2720" s="195"/>
      <c r="S2720" s="195"/>
      <c r="T2720" s="195"/>
      <c r="U2720" s="195"/>
      <c r="V2720" s="195"/>
      <c r="W2720" s="195"/>
      <c r="X2720" s="195"/>
      <c r="Y2720" s="195"/>
      <c r="Z2720" s="195"/>
    </row>
    <row r="2721" spans="1:26" ht="15" customHeight="1">
      <c r="A2721" s="192"/>
      <c r="B2721" s="201">
        <v>60000000967</v>
      </c>
      <c r="C2721" s="158" t="s">
        <v>420</v>
      </c>
      <c r="D2721" s="158" t="s">
        <v>55</v>
      </c>
      <c r="E2721" s="202" t="s">
        <v>2120</v>
      </c>
      <c r="F2721" s="201">
        <v>172</v>
      </c>
      <c r="G2721" s="201">
        <v>172</v>
      </c>
      <c r="H2721" s="203"/>
      <c r="I2721" s="202" t="s">
        <v>438</v>
      </c>
      <c r="J2721" s="202" t="s">
        <v>436</v>
      </c>
      <c r="K2721" s="202" t="s">
        <v>2006</v>
      </c>
      <c r="L2721" s="202">
        <v>0</v>
      </c>
      <c r="M2721" s="202" t="s">
        <v>811</v>
      </c>
      <c r="N2721" s="158" t="s">
        <v>439</v>
      </c>
      <c r="O2721" s="192"/>
      <c r="P2721" s="195"/>
      <c r="Q2721" s="195"/>
      <c r="R2721" s="195"/>
      <c r="S2721" s="195"/>
      <c r="T2721" s="195"/>
      <c r="U2721" s="195"/>
      <c r="V2721" s="195"/>
      <c r="W2721" s="195"/>
      <c r="X2721" s="195"/>
      <c r="Y2721" s="195"/>
      <c r="Z2721" s="195"/>
    </row>
    <row r="2722" spans="1:26" ht="15" customHeight="1">
      <c r="A2722" s="192"/>
      <c r="B2722" s="201">
        <v>60000000968</v>
      </c>
      <c r="C2722" s="158" t="s">
        <v>420</v>
      </c>
      <c r="D2722" s="158" t="s">
        <v>20</v>
      </c>
      <c r="E2722" s="202" t="s">
        <v>2120</v>
      </c>
      <c r="F2722" s="201">
        <v>518</v>
      </c>
      <c r="G2722" s="201">
        <v>518</v>
      </c>
      <c r="H2722" s="203"/>
      <c r="I2722" s="202" t="s">
        <v>438</v>
      </c>
      <c r="J2722" s="202" t="s">
        <v>440</v>
      </c>
      <c r="K2722" s="202">
        <v>34</v>
      </c>
      <c r="L2722" s="202">
        <v>0</v>
      </c>
      <c r="M2722" s="202" t="s">
        <v>811</v>
      </c>
      <c r="N2722" s="158" t="s">
        <v>439</v>
      </c>
      <c r="O2722" s="192"/>
      <c r="P2722" s="195"/>
      <c r="Q2722" s="195"/>
      <c r="R2722" s="195"/>
      <c r="S2722" s="195"/>
      <c r="T2722" s="195"/>
      <c r="U2722" s="195"/>
      <c r="V2722" s="195"/>
      <c r="W2722" s="195"/>
      <c r="X2722" s="195"/>
      <c r="Y2722" s="195"/>
      <c r="Z2722" s="195"/>
    </row>
    <row r="2723" spans="1:26" ht="15" customHeight="1">
      <c r="A2723" s="192"/>
      <c r="B2723" s="201">
        <v>60000000969</v>
      </c>
      <c r="C2723" s="158" t="s">
        <v>420</v>
      </c>
      <c r="D2723" s="158" t="s">
        <v>10</v>
      </c>
      <c r="E2723" s="202" t="s">
        <v>2120</v>
      </c>
      <c r="F2723" s="201">
        <v>378</v>
      </c>
      <c r="G2723" s="201">
        <v>378</v>
      </c>
      <c r="H2723" s="203"/>
      <c r="I2723" s="202" t="s">
        <v>438</v>
      </c>
      <c r="J2723" s="202" t="s">
        <v>436</v>
      </c>
      <c r="K2723" s="202" t="s">
        <v>2007</v>
      </c>
      <c r="L2723" s="202">
        <v>0</v>
      </c>
      <c r="M2723" s="202" t="s">
        <v>2008</v>
      </c>
      <c r="N2723" s="158" t="s">
        <v>441</v>
      </c>
      <c r="O2723" s="192"/>
      <c r="P2723" s="195"/>
      <c r="Q2723" s="195"/>
      <c r="R2723" s="195"/>
      <c r="S2723" s="195"/>
      <c r="T2723" s="195"/>
      <c r="U2723" s="195"/>
      <c r="V2723" s="195"/>
      <c r="W2723" s="195"/>
      <c r="X2723" s="195"/>
      <c r="Y2723" s="195"/>
      <c r="Z2723" s="195"/>
    </row>
    <row r="2724" spans="1:26" ht="15" customHeight="1">
      <c r="A2724" s="192"/>
      <c r="B2724" s="201">
        <v>60000000970</v>
      </c>
      <c r="C2724" s="158" t="s">
        <v>442</v>
      </c>
      <c r="D2724" s="158" t="s">
        <v>20</v>
      </c>
      <c r="E2724" s="202" t="s">
        <v>2118</v>
      </c>
      <c r="F2724" s="201">
        <v>96</v>
      </c>
      <c r="G2724" s="201">
        <v>96</v>
      </c>
      <c r="H2724" s="203"/>
      <c r="I2724" s="202" t="s">
        <v>438</v>
      </c>
      <c r="J2724" s="202" t="s">
        <v>436</v>
      </c>
      <c r="K2724" s="202">
        <v>34</v>
      </c>
      <c r="L2724" s="202">
        <v>0</v>
      </c>
      <c r="M2724" s="202" t="s">
        <v>1035</v>
      </c>
      <c r="N2724" s="158" t="s">
        <v>431</v>
      </c>
      <c r="O2724" s="192"/>
      <c r="P2724" s="195"/>
      <c r="Q2724" s="195"/>
      <c r="R2724" s="195"/>
      <c r="S2724" s="195"/>
      <c r="T2724" s="195"/>
      <c r="U2724" s="195"/>
      <c r="V2724" s="195"/>
      <c r="W2724" s="195"/>
      <c r="X2724" s="195"/>
      <c r="Y2724" s="195"/>
      <c r="Z2724" s="195"/>
    </row>
    <row r="2725" spans="1:26" ht="15" customHeight="1">
      <c r="A2725" s="192"/>
      <c r="B2725" s="201">
        <v>60000000971</v>
      </c>
      <c r="C2725" s="158" t="s">
        <v>443</v>
      </c>
      <c r="D2725" s="158" t="s">
        <v>20</v>
      </c>
      <c r="E2725" s="202" t="s">
        <v>2118</v>
      </c>
      <c r="F2725" s="201">
        <v>62</v>
      </c>
      <c r="G2725" s="201">
        <v>62</v>
      </c>
      <c r="H2725" s="203"/>
      <c r="I2725" s="202" t="s">
        <v>438</v>
      </c>
      <c r="J2725" s="202" t="s">
        <v>436</v>
      </c>
      <c r="K2725" s="202" t="s">
        <v>825</v>
      </c>
      <c r="L2725" s="202">
        <v>0</v>
      </c>
      <c r="M2725" s="202" t="s">
        <v>2009</v>
      </c>
      <c r="N2725" s="158" t="s">
        <v>425</v>
      </c>
      <c r="O2725" s="192"/>
      <c r="P2725" s="195"/>
      <c r="Q2725" s="195"/>
      <c r="R2725" s="195"/>
      <c r="S2725" s="195"/>
      <c r="T2725" s="195"/>
      <c r="U2725" s="195"/>
      <c r="V2725" s="195"/>
      <c r="W2725" s="195"/>
      <c r="X2725" s="195"/>
      <c r="Y2725" s="195"/>
      <c r="Z2725" s="195"/>
    </row>
    <row r="2726" spans="1:26" ht="15" customHeight="1">
      <c r="A2726" s="192"/>
      <c r="B2726" s="201">
        <v>60000000972</v>
      </c>
      <c r="C2726" s="158" t="s">
        <v>444</v>
      </c>
      <c r="D2726" s="158" t="s">
        <v>55</v>
      </c>
      <c r="E2726" s="202" t="s">
        <v>2120</v>
      </c>
      <c r="F2726" s="201">
        <v>94</v>
      </c>
      <c r="G2726" s="201">
        <v>94</v>
      </c>
      <c r="H2726" s="203"/>
      <c r="I2726" s="202" t="s">
        <v>438</v>
      </c>
      <c r="J2726" s="202" t="s">
        <v>436</v>
      </c>
      <c r="K2726" s="206">
        <v>46148</v>
      </c>
      <c r="L2726" s="202">
        <v>0</v>
      </c>
      <c r="M2726" s="202" t="s">
        <v>814</v>
      </c>
      <c r="N2726" s="158" t="s">
        <v>445</v>
      </c>
      <c r="O2726" s="192"/>
      <c r="P2726" s="195"/>
      <c r="Q2726" s="195"/>
      <c r="R2726" s="195"/>
      <c r="S2726" s="195"/>
      <c r="T2726" s="195"/>
      <c r="U2726" s="195"/>
      <c r="V2726" s="195"/>
      <c r="W2726" s="195"/>
      <c r="X2726" s="195"/>
      <c r="Y2726" s="195"/>
      <c r="Z2726" s="195"/>
    </row>
    <row r="2727" spans="1:26" ht="15" customHeight="1">
      <c r="A2727" s="192"/>
      <c r="B2727" s="201">
        <v>60000000973</v>
      </c>
      <c r="C2727" s="158" t="s">
        <v>444</v>
      </c>
      <c r="D2727" s="158" t="s">
        <v>20</v>
      </c>
      <c r="E2727" s="202" t="s">
        <v>2118</v>
      </c>
      <c r="F2727" s="201">
        <v>134</v>
      </c>
      <c r="G2727" s="201">
        <v>134</v>
      </c>
      <c r="H2727" s="203"/>
      <c r="I2727" s="202" t="s">
        <v>438</v>
      </c>
      <c r="J2727" s="202" t="s">
        <v>436</v>
      </c>
      <c r="K2727" s="202" t="s">
        <v>821</v>
      </c>
      <c r="L2727" s="202">
        <v>0</v>
      </c>
      <c r="M2727" s="202" t="s">
        <v>2009</v>
      </c>
      <c r="N2727" s="158" t="s">
        <v>446</v>
      </c>
      <c r="O2727" s="192"/>
      <c r="P2727" s="195"/>
      <c r="Q2727" s="195"/>
      <c r="R2727" s="195"/>
      <c r="S2727" s="195"/>
      <c r="T2727" s="195"/>
      <c r="U2727" s="195"/>
      <c r="V2727" s="195"/>
      <c r="W2727" s="195"/>
      <c r="X2727" s="195"/>
      <c r="Y2727" s="195"/>
      <c r="Z2727" s="195"/>
    </row>
    <row r="2728" spans="1:26" ht="15" customHeight="1">
      <c r="A2728" s="192"/>
      <c r="B2728" s="201">
        <v>60000000974</v>
      </c>
      <c r="C2728" s="158" t="s">
        <v>444</v>
      </c>
      <c r="D2728" s="158" t="s">
        <v>10</v>
      </c>
      <c r="E2728" s="202" t="s">
        <v>2118</v>
      </c>
      <c r="F2728" s="201">
        <v>146</v>
      </c>
      <c r="G2728" s="201">
        <v>146</v>
      </c>
      <c r="H2728" s="203"/>
      <c r="I2728" s="202" t="s">
        <v>438</v>
      </c>
      <c r="J2728" s="202" t="s">
        <v>436</v>
      </c>
      <c r="K2728" s="202" t="s">
        <v>810</v>
      </c>
      <c r="L2728" s="202">
        <v>0</v>
      </c>
      <c r="M2728" s="202" t="s">
        <v>2010</v>
      </c>
      <c r="N2728" s="158" t="s">
        <v>445</v>
      </c>
      <c r="O2728" s="192"/>
      <c r="P2728" s="195"/>
      <c r="Q2728" s="195"/>
      <c r="R2728" s="195"/>
      <c r="S2728" s="195"/>
      <c r="T2728" s="195"/>
      <c r="U2728" s="195"/>
      <c r="V2728" s="195"/>
      <c r="W2728" s="195"/>
      <c r="X2728" s="195"/>
      <c r="Y2728" s="195"/>
      <c r="Z2728" s="195"/>
    </row>
    <row r="2729" spans="1:26" ht="15" customHeight="1">
      <c r="A2729" s="192"/>
      <c r="B2729" s="201">
        <v>60000000975</v>
      </c>
      <c r="C2729" s="158" t="s">
        <v>443</v>
      </c>
      <c r="D2729" s="158" t="s">
        <v>20</v>
      </c>
      <c r="E2729" s="202" t="s">
        <v>2118</v>
      </c>
      <c r="F2729" s="201">
        <v>274</v>
      </c>
      <c r="G2729" s="201">
        <v>274</v>
      </c>
      <c r="H2729" s="203"/>
      <c r="I2729" s="202" t="s">
        <v>438</v>
      </c>
      <c r="J2729" s="202" t="s">
        <v>436</v>
      </c>
      <c r="K2729" s="202">
        <v>36</v>
      </c>
      <c r="L2729" s="202">
        <v>0</v>
      </c>
      <c r="M2729" s="202" t="s">
        <v>1033</v>
      </c>
      <c r="N2729" s="158" t="s">
        <v>425</v>
      </c>
      <c r="O2729" s="192"/>
      <c r="P2729" s="195"/>
      <c r="Q2729" s="195"/>
      <c r="R2729" s="195"/>
      <c r="S2729" s="195"/>
      <c r="T2729" s="195"/>
      <c r="U2729" s="195"/>
      <c r="V2729" s="195"/>
      <c r="W2729" s="195"/>
      <c r="X2729" s="195"/>
      <c r="Y2729" s="195"/>
      <c r="Z2729" s="195"/>
    </row>
    <row r="2730" spans="1:26" ht="15" customHeight="1">
      <c r="A2730" s="192"/>
      <c r="B2730" s="201">
        <v>60000000976</v>
      </c>
      <c r="C2730" s="158" t="s">
        <v>447</v>
      </c>
      <c r="D2730" s="158" t="s">
        <v>20</v>
      </c>
      <c r="E2730" s="202" t="s">
        <v>2118</v>
      </c>
      <c r="F2730" s="201">
        <v>38</v>
      </c>
      <c r="G2730" s="201">
        <v>38</v>
      </c>
      <c r="H2730" s="203"/>
      <c r="I2730" s="202" t="s">
        <v>438</v>
      </c>
      <c r="J2730" s="202" t="s">
        <v>436</v>
      </c>
      <c r="K2730" s="202" t="s">
        <v>858</v>
      </c>
      <c r="L2730" s="202">
        <v>0</v>
      </c>
      <c r="M2730" s="202" t="s">
        <v>1032</v>
      </c>
      <c r="N2730" s="158" t="s">
        <v>422</v>
      </c>
      <c r="O2730" s="192"/>
      <c r="P2730" s="195"/>
      <c r="Q2730" s="195"/>
      <c r="R2730" s="195"/>
      <c r="S2730" s="195"/>
      <c r="T2730" s="195"/>
      <c r="U2730" s="195"/>
      <c r="V2730" s="195"/>
      <c r="W2730" s="195"/>
      <c r="X2730" s="195"/>
      <c r="Y2730" s="195"/>
      <c r="Z2730" s="195"/>
    </row>
    <row r="2731" spans="1:26" ht="15" customHeight="1">
      <c r="A2731" s="192"/>
      <c r="B2731" s="201">
        <v>60000000977</v>
      </c>
      <c r="C2731" s="158" t="s">
        <v>329</v>
      </c>
      <c r="D2731" s="158" t="s">
        <v>20</v>
      </c>
      <c r="E2731" s="202" t="s">
        <v>2118</v>
      </c>
      <c r="F2731" s="201">
        <v>46</v>
      </c>
      <c r="G2731" s="201">
        <v>46</v>
      </c>
      <c r="H2731" s="203"/>
      <c r="I2731" s="202" t="s">
        <v>438</v>
      </c>
      <c r="J2731" s="202" t="s">
        <v>436</v>
      </c>
      <c r="K2731" s="202" t="s">
        <v>825</v>
      </c>
      <c r="L2731" s="202">
        <v>0</v>
      </c>
      <c r="M2731" s="202" t="s">
        <v>2011</v>
      </c>
      <c r="N2731" s="158" t="s">
        <v>435</v>
      </c>
      <c r="O2731" s="192"/>
      <c r="P2731" s="195"/>
      <c r="Q2731" s="195"/>
      <c r="R2731" s="195"/>
      <c r="S2731" s="195"/>
      <c r="T2731" s="195"/>
      <c r="U2731" s="195"/>
      <c r="V2731" s="195"/>
      <c r="W2731" s="195"/>
      <c r="X2731" s="195"/>
      <c r="Y2731" s="195"/>
      <c r="Z2731" s="195"/>
    </row>
    <row r="2732" spans="1:26" ht="15" customHeight="1">
      <c r="A2732" s="192"/>
      <c r="B2732" s="201">
        <v>60000000978</v>
      </c>
      <c r="C2732" s="158" t="s">
        <v>420</v>
      </c>
      <c r="D2732" s="158" t="s">
        <v>55</v>
      </c>
      <c r="E2732" s="202" t="s">
        <v>2121</v>
      </c>
      <c r="F2732" s="201">
        <v>84</v>
      </c>
      <c r="G2732" s="201">
        <v>84</v>
      </c>
      <c r="H2732" s="203"/>
      <c r="I2732" s="202" t="s">
        <v>438</v>
      </c>
      <c r="J2732" s="202" t="s">
        <v>436</v>
      </c>
      <c r="K2732" s="202" t="s">
        <v>2012</v>
      </c>
      <c r="L2732" s="202">
        <v>0</v>
      </c>
      <c r="M2732" s="202" t="s">
        <v>2013</v>
      </c>
      <c r="N2732" s="158" t="s">
        <v>448</v>
      </c>
      <c r="O2732" s="192"/>
      <c r="P2732" s="195"/>
      <c r="Q2732" s="195"/>
      <c r="R2732" s="195"/>
      <c r="S2732" s="195"/>
      <c r="T2732" s="195"/>
      <c r="U2732" s="195"/>
      <c r="V2732" s="195"/>
      <c r="W2732" s="195"/>
      <c r="X2732" s="195"/>
      <c r="Y2732" s="195"/>
      <c r="Z2732" s="195"/>
    </row>
    <row r="2733" spans="1:26" ht="15" customHeight="1">
      <c r="A2733" s="192"/>
      <c r="B2733" s="201">
        <v>60000000979</v>
      </c>
      <c r="C2733" s="158" t="s">
        <v>449</v>
      </c>
      <c r="D2733" s="158" t="s">
        <v>10</v>
      </c>
      <c r="E2733" s="202" t="s">
        <v>2122</v>
      </c>
      <c r="F2733" s="201">
        <v>174</v>
      </c>
      <c r="G2733" s="201">
        <v>174</v>
      </c>
      <c r="H2733" s="203"/>
      <c r="I2733" s="202" t="s">
        <v>438</v>
      </c>
      <c r="J2733" s="202" t="s">
        <v>436</v>
      </c>
      <c r="K2733" s="202">
        <v>90</v>
      </c>
      <c r="L2733" s="202">
        <v>0</v>
      </c>
      <c r="M2733" s="202" t="s">
        <v>1033</v>
      </c>
      <c r="N2733" s="158" t="s">
        <v>450</v>
      </c>
      <c r="O2733" s="192"/>
      <c r="P2733" s="195"/>
      <c r="Q2733" s="195"/>
      <c r="R2733" s="195"/>
      <c r="S2733" s="195"/>
      <c r="T2733" s="195"/>
      <c r="U2733" s="195"/>
      <c r="V2733" s="195"/>
      <c r="W2733" s="195"/>
      <c r="X2733" s="195"/>
      <c r="Y2733" s="195"/>
      <c r="Z2733" s="195"/>
    </row>
    <row r="2734" spans="1:26" ht="15" customHeight="1">
      <c r="A2734" s="192"/>
      <c r="B2734" s="201">
        <v>60000000980</v>
      </c>
      <c r="C2734" s="158" t="s">
        <v>451</v>
      </c>
      <c r="D2734" s="158" t="s">
        <v>20</v>
      </c>
      <c r="E2734" s="202" t="s">
        <v>2120</v>
      </c>
      <c r="F2734" s="201">
        <v>188</v>
      </c>
      <c r="G2734" s="201">
        <v>188</v>
      </c>
      <c r="H2734" s="203"/>
      <c r="I2734" s="202" t="s">
        <v>438</v>
      </c>
      <c r="J2734" s="202" t="s">
        <v>436</v>
      </c>
      <c r="K2734" s="202" t="s">
        <v>821</v>
      </c>
      <c r="L2734" s="202">
        <v>0</v>
      </c>
      <c r="M2734" s="202" t="s">
        <v>2009</v>
      </c>
      <c r="N2734" s="158" t="s">
        <v>452</v>
      </c>
      <c r="O2734" s="192"/>
      <c r="P2734" s="195"/>
      <c r="Q2734" s="195"/>
      <c r="R2734" s="195"/>
      <c r="S2734" s="195"/>
      <c r="T2734" s="195"/>
      <c r="U2734" s="195"/>
      <c r="V2734" s="195"/>
      <c r="W2734" s="195"/>
      <c r="X2734" s="195"/>
      <c r="Y2734" s="195"/>
      <c r="Z2734" s="195"/>
    </row>
    <row r="2735" spans="1:26" ht="15" customHeight="1">
      <c r="A2735" s="192"/>
      <c r="B2735" s="201">
        <v>60000000981</v>
      </c>
      <c r="C2735" s="158" t="s">
        <v>453</v>
      </c>
      <c r="D2735" s="158" t="s">
        <v>23</v>
      </c>
      <c r="E2735" s="202" t="s">
        <v>2118</v>
      </c>
      <c r="F2735" s="201">
        <v>104</v>
      </c>
      <c r="G2735" s="201">
        <v>104</v>
      </c>
      <c r="H2735" s="203"/>
      <c r="I2735" s="202" t="s">
        <v>438</v>
      </c>
      <c r="J2735" s="202" t="s">
        <v>436</v>
      </c>
      <c r="K2735" s="206">
        <v>46148</v>
      </c>
      <c r="L2735" s="202">
        <v>0</v>
      </c>
      <c r="M2735" s="202" t="s">
        <v>2008</v>
      </c>
      <c r="N2735" s="158" t="s">
        <v>439</v>
      </c>
      <c r="O2735" s="192"/>
      <c r="P2735" s="195"/>
      <c r="Q2735" s="195"/>
      <c r="R2735" s="195"/>
      <c r="S2735" s="195"/>
      <c r="T2735" s="195"/>
      <c r="U2735" s="195"/>
      <c r="V2735" s="195"/>
      <c r="W2735" s="195"/>
      <c r="X2735" s="195"/>
      <c r="Y2735" s="195"/>
      <c r="Z2735" s="195"/>
    </row>
    <row r="2736" spans="1:26" ht="15" customHeight="1">
      <c r="A2736" s="192"/>
      <c r="B2736" s="201">
        <v>60000000982</v>
      </c>
      <c r="C2736" s="158" t="s">
        <v>454</v>
      </c>
      <c r="D2736" s="158" t="s">
        <v>20</v>
      </c>
      <c r="E2736" s="202" t="s">
        <v>2118</v>
      </c>
      <c r="F2736" s="201">
        <v>272</v>
      </c>
      <c r="G2736" s="201">
        <v>272</v>
      </c>
      <c r="H2736" s="203"/>
      <c r="I2736" s="202" t="s">
        <v>438</v>
      </c>
      <c r="J2736" s="202" t="s">
        <v>436</v>
      </c>
      <c r="K2736" s="202">
        <v>38</v>
      </c>
      <c r="L2736" s="202">
        <v>0</v>
      </c>
      <c r="M2736" s="202" t="s">
        <v>2014</v>
      </c>
      <c r="N2736" s="158" t="s">
        <v>455</v>
      </c>
      <c r="O2736" s="192"/>
      <c r="P2736" s="195"/>
      <c r="Q2736" s="195"/>
      <c r="R2736" s="195"/>
      <c r="S2736" s="195"/>
      <c r="T2736" s="195"/>
      <c r="U2736" s="195"/>
      <c r="V2736" s="195"/>
      <c r="W2736" s="195"/>
      <c r="X2736" s="195"/>
      <c r="Y2736" s="195"/>
      <c r="Z2736" s="195"/>
    </row>
    <row r="2737" spans="1:26" ht="15" customHeight="1">
      <c r="A2737" s="192"/>
      <c r="B2737" s="201">
        <v>60000000983</v>
      </c>
      <c r="C2737" s="158" t="s">
        <v>453</v>
      </c>
      <c r="D2737" s="158" t="s">
        <v>10</v>
      </c>
      <c r="E2737" s="202" t="s">
        <v>2118</v>
      </c>
      <c r="F2737" s="201">
        <v>136</v>
      </c>
      <c r="G2737" s="201">
        <v>136</v>
      </c>
      <c r="H2737" s="203"/>
      <c r="I2737" s="202" t="s">
        <v>438</v>
      </c>
      <c r="J2737" s="202" t="s">
        <v>436</v>
      </c>
      <c r="K2737" s="202" t="s">
        <v>828</v>
      </c>
      <c r="L2737" s="202">
        <v>0</v>
      </c>
      <c r="M2737" s="202" t="s">
        <v>814</v>
      </c>
      <c r="N2737" s="158" t="s">
        <v>445</v>
      </c>
      <c r="O2737" s="192"/>
      <c r="P2737" s="195"/>
      <c r="Q2737" s="195"/>
      <c r="R2737" s="195"/>
      <c r="S2737" s="195"/>
      <c r="T2737" s="195"/>
      <c r="U2737" s="195"/>
      <c r="V2737" s="195"/>
      <c r="W2737" s="195"/>
      <c r="X2737" s="195"/>
      <c r="Y2737" s="195"/>
      <c r="Z2737" s="195"/>
    </row>
    <row r="2738" spans="1:26" ht="15" customHeight="1">
      <c r="A2738" s="192"/>
      <c r="B2738" s="201">
        <v>60000000984</v>
      </c>
      <c r="C2738" s="158" t="s">
        <v>453</v>
      </c>
      <c r="D2738" s="158" t="s">
        <v>10</v>
      </c>
      <c r="E2738" s="202" t="s">
        <v>2118</v>
      </c>
      <c r="F2738" s="201">
        <v>120</v>
      </c>
      <c r="G2738" s="201">
        <v>120</v>
      </c>
      <c r="H2738" s="203"/>
      <c r="I2738" s="202" t="s">
        <v>438</v>
      </c>
      <c r="J2738" s="202" t="s">
        <v>436</v>
      </c>
      <c r="K2738" s="202" t="s">
        <v>810</v>
      </c>
      <c r="L2738" s="202">
        <v>0</v>
      </c>
      <c r="M2738" s="202" t="s">
        <v>1033</v>
      </c>
      <c r="N2738" s="158" t="s">
        <v>445</v>
      </c>
      <c r="O2738" s="192"/>
      <c r="P2738" s="195"/>
      <c r="Q2738" s="195"/>
      <c r="R2738" s="195"/>
      <c r="S2738" s="195"/>
      <c r="T2738" s="195"/>
      <c r="U2738" s="195"/>
      <c r="V2738" s="195"/>
      <c r="W2738" s="195"/>
      <c r="X2738" s="195"/>
      <c r="Y2738" s="195"/>
      <c r="Z2738" s="195"/>
    </row>
    <row r="2739" spans="1:26" ht="15" customHeight="1">
      <c r="A2739" s="192"/>
      <c r="B2739" s="201">
        <v>60000000985</v>
      </c>
      <c r="C2739" s="158" t="s">
        <v>420</v>
      </c>
      <c r="D2739" s="158" t="s">
        <v>20</v>
      </c>
      <c r="E2739" s="202" t="s">
        <v>2121</v>
      </c>
      <c r="F2739" s="201">
        <v>228</v>
      </c>
      <c r="G2739" s="201">
        <v>228</v>
      </c>
      <c r="H2739" s="203"/>
      <c r="I2739" s="202" t="s">
        <v>438</v>
      </c>
      <c r="J2739" s="202" t="s">
        <v>436</v>
      </c>
      <c r="K2739" s="202" t="s">
        <v>978</v>
      </c>
      <c r="L2739" s="202">
        <v>0</v>
      </c>
      <c r="M2739" s="202" t="s">
        <v>811</v>
      </c>
      <c r="N2739" s="158" t="s">
        <v>439</v>
      </c>
      <c r="O2739" s="192"/>
      <c r="P2739" s="195"/>
      <c r="Q2739" s="195"/>
      <c r="R2739" s="195"/>
      <c r="S2739" s="195"/>
      <c r="T2739" s="195"/>
      <c r="U2739" s="195"/>
      <c r="V2739" s="195"/>
      <c r="W2739" s="195"/>
      <c r="X2739" s="195"/>
      <c r="Y2739" s="195"/>
      <c r="Z2739" s="195"/>
    </row>
    <row r="2740" spans="1:26" ht="15" customHeight="1">
      <c r="A2740" s="192"/>
      <c r="B2740" s="201">
        <v>60000000986</v>
      </c>
      <c r="C2740" s="158" t="s">
        <v>420</v>
      </c>
      <c r="D2740" s="158" t="s">
        <v>55</v>
      </c>
      <c r="E2740" s="202" t="s">
        <v>2121</v>
      </c>
      <c r="F2740" s="201">
        <v>102</v>
      </c>
      <c r="G2740" s="201">
        <v>102</v>
      </c>
      <c r="H2740" s="203"/>
      <c r="I2740" s="202" t="s">
        <v>438</v>
      </c>
      <c r="J2740" s="202" t="s">
        <v>436</v>
      </c>
      <c r="K2740" s="206">
        <v>46148</v>
      </c>
      <c r="L2740" s="202">
        <v>0</v>
      </c>
      <c r="M2740" s="202" t="s">
        <v>2013</v>
      </c>
      <c r="N2740" s="158" t="s">
        <v>456</v>
      </c>
      <c r="O2740" s="192"/>
      <c r="P2740" s="195"/>
      <c r="Q2740" s="195"/>
      <c r="R2740" s="195"/>
      <c r="S2740" s="195"/>
      <c r="T2740" s="195"/>
      <c r="U2740" s="195"/>
      <c r="V2740" s="195"/>
      <c r="W2740" s="195"/>
      <c r="X2740" s="195"/>
      <c r="Y2740" s="195"/>
      <c r="Z2740" s="195"/>
    </row>
    <row r="2741" spans="1:26" ht="15" customHeight="1">
      <c r="A2741" s="192"/>
      <c r="B2741" s="201">
        <v>60000000987</v>
      </c>
      <c r="C2741" s="158" t="s">
        <v>453</v>
      </c>
      <c r="D2741" s="158" t="s">
        <v>10</v>
      </c>
      <c r="E2741" s="202" t="s">
        <v>2118</v>
      </c>
      <c r="F2741" s="201">
        <v>128</v>
      </c>
      <c r="G2741" s="201">
        <v>128</v>
      </c>
      <c r="H2741" s="203"/>
      <c r="I2741" s="202" t="s">
        <v>438</v>
      </c>
      <c r="J2741" s="202" t="s">
        <v>436</v>
      </c>
      <c r="K2741" s="202" t="s">
        <v>825</v>
      </c>
      <c r="L2741" s="202">
        <v>0</v>
      </c>
      <c r="M2741" s="202" t="s">
        <v>2010</v>
      </c>
      <c r="N2741" s="158" t="s">
        <v>439</v>
      </c>
      <c r="O2741" s="192"/>
      <c r="P2741" s="195"/>
      <c r="Q2741" s="195"/>
      <c r="R2741" s="195"/>
      <c r="S2741" s="195"/>
      <c r="T2741" s="195"/>
      <c r="U2741" s="195"/>
      <c r="V2741" s="195"/>
      <c r="W2741" s="195"/>
      <c r="X2741" s="195"/>
      <c r="Y2741" s="195"/>
      <c r="Z2741" s="195"/>
    </row>
    <row r="2742" spans="1:26" ht="15" customHeight="1">
      <c r="A2742" s="192"/>
      <c r="B2742" s="201">
        <v>60000000988</v>
      </c>
      <c r="C2742" s="158" t="s">
        <v>341</v>
      </c>
      <c r="D2742" s="158" t="s">
        <v>457</v>
      </c>
      <c r="E2742" s="202" t="s">
        <v>2123</v>
      </c>
      <c r="F2742" s="201">
        <v>502</v>
      </c>
      <c r="G2742" s="201">
        <v>502</v>
      </c>
      <c r="H2742" s="203"/>
      <c r="I2742" s="202" t="s">
        <v>438</v>
      </c>
      <c r="J2742" s="202" t="s">
        <v>436</v>
      </c>
      <c r="K2742" s="202" t="s">
        <v>810</v>
      </c>
      <c r="L2742" s="202">
        <v>0</v>
      </c>
      <c r="M2742" s="202" t="s">
        <v>1032</v>
      </c>
      <c r="N2742" s="158" t="s">
        <v>448</v>
      </c>
      <c r="O2742" s="192"/>
      <c r="P2742" s="195"/>
      <c r="Q2742" s="195"/>
      <c r="R2742" s="195"/>
      <c r="S2742" s="195"/>
      <c r="T2742" s="195"/>
      <c r="U2742" s="195"/>
      <c r="V2742" s="195"/>
      <c r="W2742" s="195"/>
      <c r="X2742" s="195"/>
      <c r="Y2742" s="195"/>
      <c r="Z2742" s="195"/>
    </row>
    <row r="2743" spans="1:26" ht="15" customHeight="1">
      <c r="A2743" s="192"/>
      <c r="B2743" s="201">
        <v>60000000989</v>
      </c>
      <c r="C2743" s="158" t="s">
        <v>420</v>
      </c>
      <c r="D2743" s="158" t="s">
        <v>20</v>
      </c>
      <c r="E2743" s="202" t="s">
        <v>2121</v>
      </c>
      <c r="F2743" s="201">
        <v>322</v>
      </c>
      <c r="G2743" s="201">
        <v>322</v>
      </c>
      <c r="H2743" s="203"/>
      <c r="I2743" s="202" t="s">
        <v>438</v>
      </c>
      <c r="J2743" s="202" t="s">
        <v>436</v>
      </c>
      <c r="K2743" s="202">
        <v>46</v>
      </c>
      <c r="L2743" s="202">
        <v>0</v>
      </c>
      <c r="M2743" s="202" t="s">
        <v>2015</v>
      </c>
      <c r="N2743" s="158" t="s">
        <v>422</v>
      </c>
      <c r="O2743" s="192"/>
      <c r="P2743" s="195"/>
      <c r="Q2743" s="195"/>
      <c r="R2743" s="195"/>
      <c r="S2743" s="195"/>
      <c r="T2743" s="195"/>
      <c r="U2743" s="195"/>
      <c r="V2743" s="195"/>
      <c r="W2743" s="195"/>
      <c r="X2743" s="195"/>
      <c r="Y2743" s="195"/>
      <c r="Z2743" s="195"/>
    </row>
    <row r="2744" spans="1:26" ht="15" customHeight="1">
      <c r="A2744" s="192"/>
      <c r="B2744" s="201">
        <v>60000000990</v>
      </c>
      <c r="C2744" s="158" t="s">
        <v>453</v>
      </c>
      <c r="D2744" s="158" t="s">
        <v>10</v>
      </c>
      <c r="E2744" s="202" t="s">
        <v>2118</v>
      </c>
      <c r="F2744" s="201">
        <v>134</v>
      </c>
      <c r="G2744" s="201">
        <v>134</v>
      </c>
      <c r="H2744" s="203"/>
      <c r="I2744" s="202" t="s">
        <v>438</v>
      </c>
      <c r="J2744" s="202" t="s">
        <v>436</v>
      </c>
      <c r="K2744" s="202" t="s">
        <v>810</v>
      </c>
      <c r="L2744" s="202">
        <v>0</v>
      </c>
      <c r="M2744" s="202" t="s">
        <v>2011</v>
      </c>
      <c r="N2744" s="158" t="s">
        <v>439</v>
      </c>
      <c r="O2744" s="192"/>
      <c r="P2744" s="195"/>
      <c r="Q2744" s="195"/>
      <c r="R2744" s="195"/>
      <c r="S2744" s="195"/>
      <c r="T2744" s="195"/>
      <c r="U2744" s="195"/>
      <c r="V2744" s="195"/>
      <c r="W2744" s="195"/>
      <c r="X2744" s="195"/>
      <c r="Y2744" s="195"/>
      <c r="Z2744" s="195"/>
    </row>
    <row r="2745" spans="1:26" ht="15" customHeight="1">
      <c r="A2745" s="192"/>
      <c r="B2745" s="201">
        <v>60000000991</v>
      </c>
      <c r="C2745" s="158" t="s">
        <v>458</v>
      </c>
      <c r="D2745" s="158" t="s">
        <v>55</v>
      </c>
      <c r="E2745" s="202" t="s">
        <v>2120</v>
      </c>
      <c r="F2745" s="201">
        <v>82</v>
      </c>
      <c r="G2745" s="201">
        <v>82</v>
      </c>
      <c r="H2745" s="203"/>
      <c r="I2745" s="202" t="s">
        <v>438</v>
      </c>
      <c r="J2745" s="202" t="s">
        <v>436</v>
      </c>
      <c r="K2745" s="206">
        <v>46148</v>
      </c>
      <c r="L2745" s="202">
        <v>0</v>
      </c>
      <c r="M2745" s="202" t="s">
        <v>1033</v>
      </c>
      <c r="N2745" s="158" t="s">
        <v>439</v>
      </c>
      <c r="O2745" s="192"/>
      <c r="P2745" s="195"/>
      <c r="Q2745" s="195"/>
      <c r="R2745" s="195"/>
      <c r="S2745" s="195"/>
      <c r="T2745" s="195"/>
      <c r="U2745" s="195"/>
      <c r="V2745" s="195"/>
      <c r="W2745" s="195"/>
      <c r="X2745" s="195"/>
      <c r="Y2745" s="195"/>
      <c r="Z2745" s="195"/>
    </row>
    <row r="2746" spans="1:26" ht="15" customHeight="1">
      <c r="A2746" s="192"/>
      <c r="B2746" s="201">
        <v>60000000992</v>
      </c>
      <c r="C2746" s="158" t="s">
        <v>459</v>
      </c>
      <c r="D2746" s="158" t="s">
        <v>20</v>
      </c>
      <c r="E2746" s="202" t="s">
        <v>2118</v>
      </c>
      <c r="F2746" s="201">
        <v>156</v>
      </c>
      <c r="G2746" s="201">
        <v>156</v>
      </c>
      <c r="H2746" s="203"/>
      <c r="I2746" s="202" t="s">
        <v>438</v>
      </c>
      <c r="J2746" s="202" t="s">
        <v>436</v>
      </c>
      <c r="K2746" s="202" t="s">
        <v>825</v>
      </c>
      <c r="L2746" s="202">
        <v>0</v>
      </c>
      <c r="M2746" s="202" t="s">
        <v>814</v>
      </c>
      <c r="N2746" s="158" t="s">
        <v>448</v>
      </c>
      <c r="O2746" s="192"/>
      <c r="P2746" s="195"/>
      <c r="Q2746" s="195"/>
      <c r="R2746" s="195"/>
      <c r="S2746" s="195"/>
      <c r="T2746" s="195"/>
      <c r="U2746" s="195"/>
      <c r="V2746" s="195"/>
      <c r="W2746" s="195"/>
      <c r="X2746" s="195"/>
      <c r="Y2746" s="195"/>
      <c r="Z2746" s="195"/>
    </row>
    <row r="2747" spans="1:26" ht="15" customHeight="1">
      <c r="A2747" s="192"/>
      <c r="B2747" s="201">
        <v>60000000993</v>
      </c>
      <c r="C2747" s="158" t="s">
        <v>460</v>
      </c>
      <c r="D2747" s="158" t="s">
        <v>20</v>
      </c>
      <c r="E2747" s="202" t="s">
        <v>2118</v>
      </c>
      <c r="F2747" s="201">
        <v>58</v>
      </c>
      <c r="G2747" s="201">
        <v>58</v>
      </c>
      <c r="H2747" s="203"/>
      <c r="I2747" s="202" t="s">
        <v>438</v>
      </c>
      <c r="J2747" s="202" t="s">
        <v>436</v>
      </c>
      <c r="K2747" s="202" t="s">
        <v>810</v>
      </c>
      <c r="L2747" s="202">
        <v>0</v>
      </c>
      <c r="M2747" s="202" t="s">
        <v>1032</v>
      </c>
      <c r="N2747" s="158" t="s">
        <v>422</v>
      </c>
      <c r="O2747" s="192"/>
      <c r="P2747" s="195"/>
      <c r="Q2747" s="195"/>
      <c r="R2747" s="195"/>
      <c r="S2747" s="195"/>
      <c r="T2747" s="195"/>
      <c r="U2747" s="195"/>
      <c r="V2747" s="195"/>
      <c r="W2747" s="195"/>
      <c r="X2747" s="195"/>
      <c r="Y2747" s="195"/>
      <c r="Z2747" s="195"/>
    </row>
    <row r="2748" spans="1:26" ht="15" customHeight="1">
      <c r="A2748" s="192"/>
      <c r="B2748" s="201">
        <v>60000000994</v>
      </c>
      <c r="C2748" s="158" t="s">
        <v>453</v>
      </c>
      <c r="D2748" s="158" t="s">
        <v>20</v>
      </c>
      <c r="E2748" s="202" t="s">
        <v>2118</v>
      </c>
      <c r="F2748" s="201">
        <v>128</v>
      </c>
      <c r="G2748" s="201">
        <v>128</v>
      </c>
      <c r="H2748" s="203"/>
      <c r="I2748" s="202" t="s">
        <v>438</v>
      </c>
      <c r="J2748" s="202" t="s">
        <v>436</v>
      </c>
      <c r="K2748" s="202" t="s">
        <v>825</v>
      </c>
      <c r="L2748" s="202">
        <v>0</v>
      </c>
      <c r="M2748" s="202" t="s">
        <v>1033</v>
      </c>
      <c r="N2748" s="158" t="s">
        <v>439</v>
      </c>
      <c r="O2748" s="192"/>
      <c r="P2748" s="195"/>
      <c r="Q2748" s="195"/>
      <c r="R2748" s="195"/>
      <c r="S2748" s="195"/>
      <c r="T2748" s="195"/>
      <c r="U2748" s="195"/>
      <c r="V2748" s="195"/>
      <c r="W2748" s="195"/>
      <c r="X2748" s="195"/>
      <c r="Y2748" s="195"/>
      <c r="Z2748" s="195"/>
    </row>
    <row r="2749" spans="1:26" ht="15" customHeight="1">
      <c r="A2749" s="192"/>
      <c r="B2749" s="201">
        <v>60000000995</v>
      </c>
      <c r="C2749" s="158" t="s">
        <v>453</v>
      </c>
      <c r="D2749" s="158" t="s">
        <v>10</v>
      </c>
      <c r="E2749" s="202" t="s">
        <v>2118</v>
      </c>
      <c r="F2749" s="201">
        <v>164</v>
      </c>
      <c r="G2749" s="201">
        <v>164</v>
      </c>
      <c r="H2749" s="203"/>
      <c r="I2749" s="202" t="s">
        <v>438</v>
      </c>
      <c r="J2749" s="202" t="s">
        <v>436</v>
      </c>
      <c r="K2749" s="202" t="s">
        <v>978</v>
      </c>
      <c r="L2749" s="202">
        <v>0</v>
      </c>
      <c r="M2749" s="202" t="s">
        <v>1033</v>
      </c>
      <c r="N2749" s="158" t="s">
        <v>439</v>
      </c>
      <c r="O2749" s="192"/>
      <c r="P2749" s="195"/>
      <c r="Q2749" s="195"/>
      <c r="R2749" s="195"/>
      <c r="S2749" s="195"/>
      <c r="T2749" s="195"/>
      <c r="U2749" s="195"/>
      <c r="V2749" s="195"/>
      <c r="W2749" s="195"/>
      <c r="X2749" s="195"/>
      <c r="Y2749" s="195"/>
      <c r="Z2749" s="195"/>
    </row>
    <row r="2750" spans="1:26" ht="15" customHeight="1">
      <c r="A2750" s="192"/>
      <c r="B2750" s="201">
        <v>60000000996</v>
      </c>
      <c r="C2750" s="158" t="s">
        <v>442</v>
      </c>
      <c r="D2750" s="158" t="s">
        <v>10</v>
      </c>
      <c r="E2750" s="202" t="s">
        <v>2118</v>
      </c>
      <c r="F2750" s="201">
        <v>208</v>
      </c>
      <c r="G2750" s="201">
        <v>208</v>
      </c>
      <c r="H2750" s="203"/>
      <c r="I2750" s="202" t="s">
        <v>438</v>
      </c>
      <c r="J2750" s="202" t="s">
        <v>436</v>
      </c>
      <c r="K2750" s="202" t="s">
        <v>821</v>
      </c>
      <c r="L2750" s="202">
        <v>0</v>
      </c>
      <c r="M2750" s="202" t="s">
        <v>2011</v>
      </c>
      <c r="N2750" s="158" t="s">
        <v>461</v>
      </c>
      <c r="O2750" s="192"/>
      <c r="P2750" s="195"/>
      <c r="Q2750" s="195"/>
      <c r="R2750" s="195"/>
      <c r="S2750" s="195"/>
      <c r="T2750" s="195"/>
      <c r="U2750" s="195"/>
      <c r="V2750" s="195"/>
      <c r="W2750" s="195"/>
      <c r="X2750" s="195"/>
      <c r="Y2750" s="195"/>
      <c r="Z2750" s="195"/>
    </row>
    <row r="2751" spans="1:26" ht="15" customHeight="1">
      <c r="A2751" s="192"/>
      <c r="B2751" s="201">
        <v>60000000997</v>
      </c>
      <c r="C2751" s="158" t="s">
        <v>453</v>
      </c>
      <c r="D2751" s="158" t="s">
        <v>20</v>
      </c>
      <c r="E2751" s="202" t="s">
        <v>2118</v>
      </c>
      <c r="F2751" s="201">
        <v>134</v>
      </c>
      <c r="G2751" s="201">
        <v>134</v>
      </c>
      <c r="H2751" s="203"/>
      <c r="I2751" s="202" t="s">
        <v>438</v>
      </c>
      <c r="J2751" s="202" t="s">
        <v>436</v>
      </c>
      <c r="K2751" s="202" t="s">
        <v>821</v>
      </c>
      <c r="L2751" s="202">
        <v>0</v>
      </c>
      <c r="M2751" s="202" t="s">
        <v>2010</v>
      </c>
      <c r="N2751" s="158" t="s">
        <v>439</v>
      </c>
      <c r="O2751" s="192"/>
      <c r="P2751" s="195"/>
      <c r="Q2751" s="195"/>
      <c r="R2751" s="195"/>
      <c r="S2751" s="195"/>
      <c r="T2751" s="195"/>
      <c r="U2751" s="195"/>
      <c r="V2751" s="195"/>
      <c r="W2751" s="195"/>
      <c r="X2751" s="195"/>
      <c r="Y2751" s="195"/>
      <c r="Z2751" s="195"/>
    </row>
    <row r="2752" spans="1:26" ht="15" customHeight="1">
      <c r="A2752" s="192"/>
      <c r="B2752" s="201">
        <v>60000000998</v>
      </c>
      <c r="C2752" s="158" t="s">
        <v>443</v>
      </c>
      <c r="D2752" s="158" t="s">
        <v>20</v>
      </c>
      <c r="E2752" s="202" t="s">
        <v>2118</v>
      </c>
      <c r="F2752" s="201">
        <v>144</v>
      </c>
      <c r="G2752" s="201">
        <v>144</v>
      </c>
      <c r="H2752" s="203"/>
      <c r="I2752" s="202" t="s">
        <v>438</v>
      </c>
      <c r="J2752" s="202" t="s">
        <v>436</v>
      </c>
      <c r="K2752" s="202" t="s">
        <v>810</v>
      </c>
      <c r="L2752" s="202">
        <v>0</v>
      </c>
      <c r="M2752" s="202" t="s">
        <v>2016</v>
      </c>
      <c r="N2752" s="158" t="s">
        <v>422</v>
      </c>
      <c r="O2752" s="192"/>
      <c r="P2752" s="195"/>
      <c r="Q2752" s="195"/>
      <c r="R2752" s="195"/>
      <c r="S2752" s="195"/>
      <c r="T2752" s="195"/>
      <c r="U2752" s="195"/>
      <c r="V2752" s="195"/>
      <c r="W2752" s="195"/>
      <c r="X2752" s="195"/>
      <c r="Y2752" s="195"/>
      <c r="Z2752" s="195"/>
    </row>
    <row r="2753" spans="1:26" ht="15" customHeight="1">
      <c r="A2753" s="192"/>
      <c r="B2753" s="201">
        <v>60000000999</v>
      </c>
      <c r="C2753" s="158" t="s">
        <v>453</v>
      </c>
      <c r="D2753" s="158" t="s">
        <v>55</v>
      </c>
      <c r="E2753" s="202" t="s">
        <v>2118</v>
      </c>
      <c r="F2753" s="201">
        <v>78</v>
      </c>
      <c r="G2753" s="201">
        <v>78</v>
      </c>
      <c r="H2753" s="203"/>
      <c r="I2753" s="202" t="s">
        <v>438</v>
      </c>
      <c r="J2753" s="202" t="s">
        <v>436</v>
      </c>
      <c r="K2753" s="206">
        <v>46211</v>
      </c>
      <c r="L2753" s="202">
        <v>0</v>
      </c>
      <c r="M2753" s="202" t="s">
        <v>2009</v>
      </c>
      <c r="N2753" s="158" t="s">
        <v>445</v>
      </c>
      <c r="O2753" s="192"/>
      <c r="P2753" s="195"/>
      <c r="Q2753" s="195"/>
      <c r="R2753" s="195"/>
      <c r="S2753" s="195"/>
      <c r="T2753" s="195"/>
      <c r="U2753" s="195"/>
      <c r="V2753" s="195"/>
      <c r="W2753" s="195"/>
      <c r="X2753" s="195"/>
      <c r="Y2753" s="195"/>
      <c r="Z2753" s="195"/>
    </row>
    <row r="2754" spans="1:26" ht="15" customHeight="1">
      <c r="A2754" s="192"/>
      <c r="B2754" s="201">
        <v>60000001000</v>
      </c>
      <c r="C2754" s="158" t="s">
        <v>453</v>
      </c>
      <c r="D2754" s="158" t="s">
        <v>20</v>
      </c>
      <c r="E2754" s="202" t="s">
        <v>2118</v>
      </c>
      <c r="F2754" s="201">
        <v>54</v>
      </c>
      <c r="G2754" s="201">
        <v>54</v>
      </c>
      <c r="H2754" s="203"/>
      <c r="I2754" s="202" t="s">
        <v>438</v>
      </c>
      <c r="J2754" s="202" t="s">
        <v>436</v>
      </c>
      <c r="K2754" s="202" t="s">
        <v>858</v>
      </c>
      <c r="L2754" s="202">
        <v>0</v>
      </c>
      <c r="M2754" s="202" t="s">
        <v>811</v>
      </c>
      <c r="N2754" s="158" t="s">
        <v>422</v>
      </c>
      <c r="O2754" s="192"/>
      <c r="P2754" s="195"/>
      <c r="Q2754" s="195"/>
      <c r="R2754" s="195"/>
      <c r="S2754" s="195"/>
      <c r="T2754" s="195"/>
      <c r="U2754" s="195"/>
      <c r="V2754" s="195"/>
      <c r="W2754" s="195"/>
      <c r="X2754" s="195"/>
      <c r="Y2754" s="195"/>
      <c r="Z2754" s="195"/>
    </row>
    <row r="2755" spans="1:26" ht="15" customHeight="1">
      <c r="A2755" s="192"/>
      <c r="B2755" s="201">
        <v>60000001001</v>
      </c>
      <c r="C2755" s="158" t="s">
        <v>462</v>
      </c>
      <c r="D2755" s="158" t="s">
        <v>20</v>
      </c>
      <c r="E2755" s="202" t="s">
        <v>2118</v>
      </c>
      <c r="F2755" s="201">
        <v>62</v>
      </c>
      <c r="G2755" s="201">
        <v>62</v>
      </c>
      <c r="H2755" s="203"/>
      <c r="I2755" s="202" t="s">
        <v>438</v>
      </c>
      <c r="J2755" s="202" t="s">
        <v>436</v>
      </c>
      <c r="K2755" s="202" t="s">
        <v>858</v>
      </c>
      <c r="L2755" s="202">
        <v>0</v>
      </c>
      <c r="M2755" s="202" t="s">
        <v>2017</v>
      </c>
      <c r="N2755" s="158" t="s">
        <v>422</v>
      </c>
      <c r="O2755" s="192"/>
      <c r="P2755" s="195"/>
      <c r="Q2755" s="195"/>
      <c r="R2755" s="195"/>
      <c r="S2755" s="195"/>
      <c r="T2755" s="195"/>
      <c r="U2755" s="195"/>
      <c r="V2755" s="195"/>
      <c r="W2755" s="195"/>
      <c r="X2755" s="195"/>
      <c r="Y2755" s="195"/>
      <c r="Z2755" s="195"/>
    </row>
    <row r="2756" spans="1:26" ht="15" customHeight="1">
      <c r="A2756" s="192"/>
      <c r="B2756" s="201">
        <v>60000001002</v>
      </c>
      <c r="C2756" s="158" t="s">
        <v>454</v>
      </c>
      <c r="D2756" s="158" t="s">
        <v>20</v>
      </c>
      <c r="E2756" s="202" t="s">
        <v>2118</v>
      </c>
      <c r="F2756" s="201">
        <v>264</v>
      </c>
      <c r="G2756" s="201">
        <v>264</v>
      </c>
      <c r="H2756" s="203"/>
      <c r="I2756" s="202" t="s">
        <v>438</v>
      </c>
      <c r="J2756" s="202" t="s">
        <v>436</v>
      </c>
      <c r="K2756" s="202">
        <v>37</v>
      </c>
      <c r="L2756" s="202">
        <v>0</v>
      </c>
      <c r="M2756" s="202" t="s">
        <v>1033</v>
      </c>
      <c r="N2756" s="158" t="s">
        <v>463</v>
      </c>
      <c r="O2756" s="192"/>
      <c r="P2756" s="195"/>
      <c r="Q2756" s="195"/>
      <c r="R2756" s="195"/>
      <c r="S2756" s="195"/>
      <c r="T2756" s="195"/>
      <c r="U2756" s="195"/>
      <c r="V2756" s="195"/>
      <c r="W2756" s="195"/>
      <c r="X2756" s="195"/>
      <c r="Y2756" s="195"/>
      <c r="Z2756" s="195"/>
    </row>
    <row r="2757" spans="1:26" ht="15" customHeight="1">
      <c r="A2757" s="192"/>
      <c r="B2757" s="201">
        <v>60000001003</v>
      </c>
      <c r="C2757" s="158" t="s">
        <v>426</v>
      </c>
      <c r="D2757" s="158" t="s">
        <v>20</v>
      </c>
      <c r="E2757" s="202" t="s">
        <v>2118</v>
      </c>
      <c r="F2757" s="201">
        <v>398</v>
      </c>
      <c r="G2757" s="201">
        <v>398</v>
      </c>
      <c r="H2757" s="203"/>
      <c r="I2757" s="202" t="s">
        <v>438</v>
      </c>
      <c r="J2757" s="202" t="s">
        <v>436</v>
      </c>
      <c r="K2757" s="202" t="s">
        <v>978</v>
      </c>
      <c r="L2757" s="202">
        <v>0</v>
      </c>
      <c r="M2757" s="202" t="s">
        <v>2010</v>
      </c>
      <c r="N2757" s="158" t="s">
        <v>464</v>
      </c>
      <c r="O2757" s="192"/>
      <c r="P2757" s="195"/>
      <c r="Q2757" s="195"/>
      <c r="R2757" s="195"/>
      <c r="S2757" s="195"/>
      <c r="T2757" s="195"/>
      <c r="U2757" s="195"/>
      <c r="V2757" s="195"/>
      <c r="W2757" s="195"/>
      <c r="X2757" s="195"/>
      <c r="Y2757" s="195"/>
      <c r="Z2757" s="195"/>
    </row>
    <row r="2758" spans="1:26" ht="15" customHeight="1">
      <c r="A2758" s="192"/>
      <c r="B2758" s="201">
        <v>60000001004</v>
      </c>
      <c r="C2758" s="158" t="s">
        <v>465</v>
      </c>
      <c r="D2758" s="158" t="s">
        <v>55</v>
      </c>
      <c r="E2758" s="202" t="s">
        <v>2118</v>
      </c>
      <c r="F2758" s="201">
        <v>42</v>
      </c>
      <c r="G2758" s="201">
        <v>42</v>
      </c>
      <c r="H2758" s="203"/>
      <c r="I2758" s="202" t="s">
        <v>438</v>
      </c>
      <c r="J2758" s="202" t="s">
        <v>436</v>
      </c>
      <c r="K2758" s="206">
        <v>46148</v>
      </c>
      <c r="L2758" s="202">
        <v>0</v>
      </c>
      <c r="M2758" s="202" t="s">
        <v>814</v>
      </c>
      <c r="N2758" s="158" t="s">
        <v>439</v>
      </c>
      <c r="O2758" s="192"/>
      <c r="P2758" s="195"/>
      <c r="Q2758" s="195"/>
      <c r="R2758" s="195"/>
      <c r="S2758" s="195"/>
      <c r="T2758" s="195"/>
      <c r="U2758" s="195"/>
      <c r="V2758" s="195"/>
      <c r="W2758" s="195"/>
      <c r="X2758" s="195"/>
      <c r="Y2758" s="195"/>
      <c r="Z2758" s="195"/>
    </row>
    <row r="2759" spans="1:26" ht="15" customHeight="1">
      <c r="A2759" s="192"/>
      <c r="B2759" s="201">
        <v>60000001005</v>
      </c>
      <c r="C2759" s="158" t="s">
        <v>466</v>
      </c>
      <c r="D2759" s="158" t="s">
        <v>20</v>
      </c>
      <c r="E2759" s="202" t="s">
        <v>2120</v>
      </c>
      <c r="F2759" s="201">
        <v>678</v>
      </c>
      <c r="G2759" s="201">
        <v>678</v>
      </c>
      <c r="H2759" s="203"/>
      <c r="I2759" s="202" t="s">
        <v>467</v>
      </c>
      <c r="J2759" s="202" t="s">
        <v>468</v>
      </c>
      <c r="K2759" s="202">
        <v>48</v>
      </c>
      <c r="L2759" s="202">
        <v>159.9</v>
      </c>
      <c r="M2759" s="202" t="s">
        <v>2008</v>
      </c>
      <c r="N2759" s="158" t="s">
        <v>422</v>
      </c>
      <c r="O2759" s="192"/>
      <c r="P2759" s="195"/>
      <c r="Q2759" s="195"/>
      <c r="R2759" s="195"/>
      <c r="S2759" s="195"/>
      <c r="T2759" s="195"/>
      <c r="U2759" s="195"/>
      <c r="V2759" s="195"/>
      <c r="W2759" s="195"/>
      <c r="X2759" s="195"/>
      <c r="Y2759" s="195"/>
      <c r="Z2759" s="195"/>
    </row>
    <row r="2760" spans="1:26" ht="15" customHeight="1">
      <c r="A2760" s="192"/>
      <c r="B2760" s="201">
        <v>60000001006</v>
      </c>
      <c r="C2760" s="158" t="s">
        <v>466</v>
      </c>
      <c r="D2760" s="158" t="s">
        <v>20</v>
      </c>
      <c r="E2760" s="202" t="s">
        <v>2120</v>
      </c>
      <c r="F2760" s="201">
        <v>642</v>
      </c>
      <c r="G2760" s="201">
        <v>642</v>
      </c>
      <c r="H2760" s="203"/>
      <c r="I2760" s="202" t="s">
        <v>467</v>
      </c>
      <c r="J2760" s="202" t="s">
        <v>468</v>
      </c>
      <c r="K2760" s="202">
        <v>48</v>
      </c>
      <c r="L2760" s="202">
        <v>169.9</v>
      </c>
      <c r="M2760" s="202" t="s">
        <v>1032</v>
      </c>
      <c r="N2760" s="158" t="s">
        <v>425</v>
      </c>
      <c r="O2760" s="192"/>
      <c r="P2760" s="195"/>
      <c r="Q2760" s="195"/>
      <c r="R2760" s="195"/>
      <c r="S2760" s="195"/>
      <c r="T2760" s="195"/>
      <c r="U2760" s="195"/>
      <c r="V2760" s="195"/>
      <c r="W2760" s="195"/>
      <c r="X2760" s="195"/>
      <c r="Y2760" s="195"/>
      <c r="Z2760" s="195"/>
    </row>
    <row r="2761" spans="1:26" ht="15" customHeight="1">
      <c r="A2761" s="192"/>
      <c r="B2761" s="201">
        <v>60000001007</v>
      </c>
      <c r="C2761" s="158" t="s">
        <v>466</v>
      </c>
      <c r="D2761" s="158" t="s">
        <v>20</v>
      </c>
      <c r="E2761" s="202" t="s">
        <v>2121</v>
      </c>
      <c r="F2761" s="201">
        <v>464</v>
      </c>
      <c r="G2761" s="201">
        <v>464</v>
      </c>
      <c r="H2761" s="203"/>
      <c r="I2761" s="202" t="s">
        <v>467</v>
      </c>
      <c r="J2761" s="202" t="s">
        <v>468</v>
      </c>
      <c r="K2761" s="202" t="s">
        <v>821</v>
      </c>
      <c r="L2761" s="202">
        <v>129.9</v>
      </c>
      <c r="M2761" s="202" t="s">
        <v>2014</v>
      </c>
      <c r="N2761" s="158" t="s">
        <v>446</v>
      </c>
      <c r="O2761" s="192"/>
      <c r="P2761" s="195"/>
      <c r="Q2761" s="195"/>
      <c r="R2761" s="195"/>
      <c r="S2761" s="195"/>
      <c r="T2761" s="195"/>
      <c r="U2761" s="195"/>
      <c r="V2761" s="195"/>
      <c r="W2761" s="195"/>
      <c r="X2761" s="195"/>
      <c r="Y2761" s="195"/>
      <c r="Z2761" s="195"/>
    </row>
    <row r="2762" spans="1:26" ht="15" customHeight="1">
      <c r="A2762" s="192"/>
      <c r="B2762" s="201">
        <v>60000001008</v>
      </c>
      <c r="C2762" s="158" t="s">
        <v>426</v>
      </c>
      <c r="D2762" s="158" t="s">
        <v>20</v>
      </c>
      <c r="E2762" s="202" t="s">
        <v>2120</v>
      </c>
      <c r="F2762" s="201">
        <v>518</v>
      </c>
      <c r="G2762" s="201">
        <v>518</v>
      </c>
      <c r="H2762" s="203"/>
      <c r="I2762" s="202" t="s">
        <v>467</v>
      </c>
      <c r="J2762" s="202" t="s">
        <v>468</v>
      </c>
      <c r="K2762" s="202" t="s">
        <v>828</v>
      </c>
      <c r="L2762" s="202">
        <v>119.9</v>
      </c>
      <c r="M2762" s="202" t="s">
        <v>811</v>
      </c>
      <c r="N2762" s="158" t="s">
        <v>469</v>
      </c>
      <c r="O2762" s="192"/>
      <c r="P2762" s="195"/>
      <c r="Q2762" s="195"/>
      <c r="R2762" s="195"/>
      <c r="S2762" s="195"/>
      <c r="T2762" s="195"/>
      <c r="U2762" s="195"/>
      <c r="V2762" s="195"/>
      <c r="W2762" s="195"/>
      <c r="X2762" s="195"/>
      <c r="Y2762" s="195"/>
      <c r="Z2762" s="195"/>
    </row>
    <row r="2763" spans="1:26" ht="15" customHeight="1">
      <c r="A2763" s="192"/>
      <c r="B2763" s="201">
        <v>60000001009</v>
      </c>
      <c r="C2763" s="158" t="s">
        <v>442</v>
      </c>
      <c r="D2763" s="158" t="s">
        <v>20</v>
      </c>
      <c r="E2763" s="202" t="s">
        <v>2118</v>
      </c>
      <c r="F2763" s="201">
        <v>188</v>
      </c>
      <c r="G2763" s="201">
        <v>188</v>
      </c>
      <c r="H2763" s="203"/>
      <c r="I2763" s="202" t="s">
        <v>467</v>
      </c>
      <c r="J2763" s="202" t="s">
        <v>468</v>
      </c>
      <c r="K2763" s="202" t="s">
        <v>858</v>
      </c>
      <c r="L2763" s="202">
        <v>79.900000000000006</v>
      </c>
      <c r="M2763" s="202" t="s">
        <v>2015</v>
      </c>
      <c r="N2763" s="158" t="s">
        <v>470</v>
      </c>
      <c r="O2763" s="192"/>
      <c r="P2763" s="195"/>
      <c r="Q2763" s="195"/>
      <c r="R2763" s="195"/>
      <c r="S2763" s="195"/>
      <c r="T2763" s="195"/>
      <c r="U2763" s="195"/>
      <c r="V2763" s="195"/>
      <c r="W2763" s="195"/>
      <c r="X2763" s="195"/>
      <c r="Y2763" s="195"/>
      <c r="Z2763" s="195"/>
    </row>
    <row r="2764" spans="1:26" ht="15" customHeight="1">
      <c r="A2764" s="192"/>
      <c r="B2764" s="201">
        <v>60000001012</v>
      </c>
      <c r="C2764" s="158" t="s">
        <v>420</v>
      </c>
      <c r="D2764" s="158" t="s">
        <v>20</v>
      </c>
      <c r="E2764" s="202" t="s">
        <v>2118</v>
      </c>
      <c r="F2764" s="201">
        <v>320</v>
      </c>
      <c r="G2764" s="201">
        <v>320</v>
      </c>
      <c r="H2764" s="203"/>
      <c r="I2764" s="202" t="s">
        <v>467</v>
      </c>
      <c r="J2764" s="202" t="s">
        <v>468</v>
      </c>
      <c r="K2764" s="202" t="s">
        <v>821</v>
      </c>
      <c r="L2764" s="202">
        <v>89.9</v>
      </c>
      <c r="M2764" s="202" t="s">
        <v>2014</v>
      </c>
      <c r="N2764" s="158" t="s">
        <v>471</v>
      </c>
      <c r="O2764" s="192"/>
      <c r="P2764" s="195"/>
      <c r="Q2764" s="195"/>
      <c r="R2764" s="195"/>
      <c r="S2764" s="195"/>
      <c r="T2764" s="195"/>
      <c r="U2764" s="195"/>
      <c r="V2764" s="195"/>
      <c r="W2764" s="195"/>
      <c r="X2764" s="195"/>
      <c r="Y2764" s="195"/>
      <c r="Z2764" s="195"/>
    </row>
    <row r="2765" spans="1:26" ht="15" customHeight="1">
      <c r="A2765" s="192"/>
      <c r="B2765" s="201">
        <v>60000001013</v>
      </c>
      <c r="C2765" s="158" t="s">
        <v>444</v>
      </c>
      <c r="D2765" s="158" t="s">
        <v>20</v>
      </c>
      <c r="E2765" s="202" t="s">
        <v>2121</v>
      </c>
      <c r="F2765" s="201">
        <v>352</v>
      </c>
      <c r="G2765" s="201">
        <v>352</v>
      </c>
      <c r="H2765" s="203"/>
      <c r="I2765" s="202" t="s">
        <v>467</v>
      </c>
      <c r="J2765" s="202" t="s">
        <v>468</v>
      </c>
      <c r="K2765" s="202" t="s">
        <v>825</v>
      </c>
      <c r="L2765" s="202">
        <v>89.9</v>
      </c>
      <c r="M2765" s="202" t="s">
        <v>2015</v>
      </c>
      <c r="N2765" s="158" t="s">
        <v>425</v>
      </c>
      <c r="O2765" s="192"/>
      <c r="P2765" s="195"/>
      <c r="Q2765" s="195"/>
      <c r="R2765" s="195"/>
      <c r="S2765" s="195"/>
      <c r="T2765" s="195"/>
      <c r="U2765" s="195"/>
      <c r="V2765" s="195"/>
      <c r="W2765" s="195"/>
      <c r="X2765" s="195"/>
      <c r="Y2765" s="195"/>
      <c r="Z2765" s="195"/>
    </row>
    <row r="2766" spans="1:26" ht="15" customHeight="1">
      <c r="A2766" s="192"/>
      <c r="B2766" s="201">
        <v>60000001017</v>
      </c>
      <c r="C2766" s="158" t="s">
        <v>472</v>
      </c>
      <c r="D2766" s="158" t="s">
        <v>20</v>
      </c>
      <c r="E2766" s="202" t="s">
        <v>2118</v>
      </c>
      <c r="F2766" s="201">
        <v>116</v>
      </c>
      <c r="G2766" s="201">
        <v>116</v>
      </c>
      <c r="H2766" s="203"/>
      <c r="I2766" s="202" t="s">
        <v>467</v>
      </c>
      <c r="J2766" s="202" t="s">
        <v>468</v>
      </c>
      <c r="K2766" s="202" t="s">
        <v>810</v>
      </c>
      <c r="L2766" s="202">
        <v>49.9</v>
      </c>
      <c r="M2766" s="202" t="s">
        <v>814</v>
      </c>
      <c r="N2766" s="158" t="s">
        <v>439</v>
      </c>
      <c r="O2766" s="192"/>
      <c r="P2766" s="195"/>
      <c r="Q2766" s="195"/>
      <c r="R2766" s="195"/>
      <c r="S2766" s="195"/>
      <c r="T2766" s="195"/>
      <c r="U2766" s="195"/>
      <c r="V2766" s="195"/>
      <c r="W2766" s="195"/>
      <c r="X2766" s="195"/>
      <c r="Y2766" s="195"/>
      <c r="Z2766" s="195"/>
    </row>
    <row r="2767" spans="1:26" ht="15" customHeight="1">
      <c r="A2767" s="192"/>
      <c r="B2767" s="201">
        <v>60000001019</v>
      </c>
      <c r="C2767" s="158" t="s">
        <v>426</v>
      </c>
      <c r="D2767" s="158" t="s">
        <v>20</v>
      </c>
      <c r="E2767" s="202" t="s">
        <v>2118</v>
      </c>
      <c r="F2767" s="201">
        <v>524</v>
      </c>
      <c r="G2767" s="201">
        <v>524</v>
      </c>
      <c r="H2767" s="203"/>
      <c r="I2767" s="202" t="s">
        <v>467</v>
      </c>
      <c r="J2767" s="202" t="s">
        <v>468</v>
      </c>
      <c r="K2767" s="202">
        <v>58</v>
      </c>
      <c r="L2767" s="202">
        <v>189.9</v>
      </c>
      <c r="M2767" s="202" t="s">
        <v>2008</v>
      </c>
      <c r="N2767" s="158" t="s">
        <v>473</v>
      </c>
      <c r="O2767" s="192"/>
      <c r="P2767" s="195"/>
      <c r="Q2767" s="195"/>
      <c r="R2767" s="195"/>
      <c r="S2767" s="195"/>
      <c r="T2767" s="195"/>
      <c r="U2767" s="195"/>
      <c r="V2767" s="195"/>
      <c r="W2767" s="195"/>
      <c r="X2767" s="195"/>
      <c r="Y2767" s="195"/>
      <c r="Z2767" s="195"/>
    </row>
    <row r="2768" spans="1:26" ht="15" customHeight="1">
      <c r="A2768" s="192"/>
      <c r="B2768" s="201">
        <v>60000001020</v>
      </c>
      <c r="C2768" s="158" t="s">
        <v>444</v>
      </c>
      <c r="D2768" s="158" t="s">
        <v>20</v>
      </c>
      <c r="E2768" s="202" t="s">
        <v>2121</v>
      </c>
      <c r="F2768" s="201">
        <v>178</v>
      </c>
      <c r="G2768" s="201">
        <v>178</v>
      </c>
      <c r="H2768" s="203"/>
      <c r="I2768" s="202" t="s">
        <v>467</v>
      </c>
      <c r="J2768" s="202" t="s">
        <v>468</v>
      </c>
      <c r="K2768" s="202" t="s">
        <v>828</v>
      </c>
      <c r="L2768" s="202">
        <v>69.900000000000006</v>
      </c>
      <c r="M2768" s="202" t="s">
        <v>2009</v>
      </c>
      <c r="N2768" s="158" t="s">
        <v>425</v>
      </c>
      <c r="O2768" s="192"/>
      <c r="P2768" s="195"/>
      <c r="Q2768" s="195"/>
      <c r="R2768" s="195"/>
      <c r="S2768" s="195"/>
      <c r="T2768" s="195"/>
      <c r="U2768" s="195"/>
      <c r="V2768" s="195"/>
      <c r="W2768" s="195"/>
      <c r="X2768" s="195"/>
      <c r="Y2768" s="195"/>
      <c r="Z2768" s="195"/>
    </row>
    <row r="2769" spans="1:26" ht="15" customHeight="1">
      <c r="A2769" s="192"/>
      <c r="B2769" s="201">
        <v>60000001021</v>
      </c>
      <c r="C2769" s="158" t="s">
        <v>426</v>
      </c>
      <c r="D2769" s="158" t="s">
        <v>20</v>
      </c>
      <c r="E2769" s="202" t="s">
        <v>2118</v>
      </c>
      <c r="F2769" s="201">
        <v>296</v>
      </c>
      <c r="G2769" s="201">
        <v>296</v>
      </c>
      <c r="H2769" s="203"/>
      <c r="I2769" s="202" t="s">
        <v>467</v>
      </c>
      <c r="J2769" s="202" t="s">
        <v>468</v>
      </c>
      <c r="K2769" s="202" t="s">
        <v>858</v>
      </c>
      <c r="L2769" s="202">
        <v>99.9</v>
      </c>
      <c r="M2769" s="202" t="s">
        <v>1033</v>
      </c>
      <c r="N2769" s="158" t="s">
        <v>422</v>
      </c>
      <c r="O2769" s="192"/>
      <c r="P2769" s="195"/>
      <c r="Q2769" s="195"/>
      <c r="R2769" s="195"/>
      <c r="S2769" s="195"/>
      <c r="T2769" s="195"/>
      <c r="U2769" s="195"/>
      <c r="V2769" s="195"/>
      <c r="W2769" s="195"/>
      <c r="X2769" s="195"/>
      <c r="Y2769" s="195"/>
      <c r="Z2769" s="195"/>
    </row>
    <row r="2770" spans="1:26" ht="15" customHeight="1">
      <c r="A2770" s="192"/>
      <c r="B2770" s="201">
        <v>60000001022</v>
      </c>
      <c r="C2770" s="158" t="s">
        <v>442</v>
      </c>
      <c r="D2770" s="158" t="s">
        <v>20</v>
      </c>
      <c r="E2770" s="202" t="s">
        <v>2118</v>
      </c>
      <c r="F2770" s="201">
        <v>114</v>
      </c>
      <c r="G2770" s="201">
        <v>114</v>
      </c>
      <c r="H2770" s="203"/>
      <c r="I2770" s="202" t="s">
        <v>467</v>
      </c>
      <c r="J2770" s="202" t="s">
        <v>468</v>
      </c>
      <c r="K2770" s="202" t="s">
        <v>810</v>
      </c>
      <c r="L2770" s="202">
        <v>49.9</v>
      </c>
      <c r="M2770" s="202" t="s">
        <v>2008</v>
      </c>
      <c r="N2770" s="158" t="s">
        <v>439</v>
      </c>
      <c r="O2770" s="192"/>
      <c r="P2770" s="195"/>
      <c r="Q2770" s="195"/>
      <c r="R2770" s="195"/>
      <c r="S2770" s="195"/>
      <c r="T2770" s="195"/>
      <c r="U2770" s="195"/>
      <c r="V2770" s="195"/>
      <c r="W2770" s="195"/>
      <c r="X2770" s="195"/>
      <c r="Y2770" s="195"/>
      <c r="Z2770" s="195"/>
    </row>
    <row r="2771" spans="1:26" ht="15" customHeight="1">
      <c r="A2771" s="192"/>
      <c r="B2771" s="201">
        <v>60000001023</v>
      </c>
      <c r="C2771" s="158" t="s">
        <v>420</v>
      </c>
      <c r="D2771" s="158" t="s">
        <v>20</v>
      </c>
      <c r="E2771" s="202" t="s">
        <v>2121</v>
      </c>
      <c r="F2771" s="201">
        <v>238</v>
      </c>
      <c r="G2771" s="201">
        <v>238</v>
      </c>
      <c r="H2771" s="203"/>
      <c r="I2771" s="202" t="s">
        <v>467</v>
      </c>
      <c r="J2771" s="202" t="s">
        <v>468</v>
      </c>
      <c r="K2771" s="202" t="s">
        <v>821</v>
      </c>
      <c r="L2771" s="202">
        <v>89.9</v>
      </c>
      <c r="M2771" s="202" t="s">
        <v>2013</v>
      </c>
      <c r="N2771" s="158" t="s">
        <v>474</v>
      </c>
      <c r="O2771" s="192"/>
      <c r="P2771" s="195"/>
      <c r="Q2771" s="195"/>
      <c r="R2771" s="195"/>
      <c r="S2771" s="195"/>
      <c r="T2771" s="195"/>
      <c r="U2771" s="195"/>
      <c r="V2771" s="195"/>
      <c r="W2771" s="195"/>
      <c r="X2771" s="195"/>
      <c r="Y2771" s="195"/>
      <c r="Z2771" s="195"/>
    </row>
    <row r="2772" spans="1:26" ht="15" customHeight="1">
      <c r="A2772" s="192"/>
      <c r="B2772" s="201">
        <v>60000001024</v>
      </c>
      <c r="C2772" s="158" t="s">
        <v>437</v>
      </c>
      <c r="D2772" s="158" t="s">
        <v>20</v>
      </c>
      <c r="E2772" s="202" t="s">
        <v>2118</v>
      </c>
      <c r="F2772" s="201">
        <v>114</v>
      </c>
      <c r="G2772" s="201">
        <v>114</v>
      </c>
      <c r="H2772" s="203"/>
      <c r="I2772" s="202" t="s">
        <v>467</v>
      </c>
      <c r="J2772" s="202" t="s">
        <v>468</v>
      </c>
      <c r="K2772" s="202" t="s">
        <v>858</v>
      </c>
      <c r="L2772" s="202">
        <v>79.900000000000006</v>
      </c>
      <c r="M2772" s="202" t="s">
        <v>1035</v>
      </c>
      <c r="N2772" s="158" t="s">
        <v>425</v>
      </c>
      <c r="O2772" s="192"/>
      <c r="P2772" s="195"/>
      <c r="Q2772" s="195"/>
      <c r="R2772" s="195"/>
      <c r="S2772" s="195"/>
      <c r="T2772" s="195"/>
      <c r="U2772" s="195"/>
      <c r="V2772" s="195"/>
      <c r="W2772" s="195"/>
      <c r="X2772" s="195"/>
      <c r="Y2772" s="195"/>
      <c r="Z2772" s="195"/>
    </row>
    <row r="2773" spans="1:26" ht="15" customHeight="1">
      <c r="A2773" s="192"/>
      <c r="B2773" s="201">
        <v>60000001028</v>
      </c>
      <c r="C2773" s="158" t="s">
        <v>466</v>
      </c>
      <c r="D2773" s="158" t="s">
        <v>20</v>
      </c>
      <c r="E2773" s="202" t="s">
        <v>2121</v>
      </c>
      <c r="F2773" s="201">
        <v>470</v>
      </c>
      <c r="G2773" s="201">
        <v>470</v>
      </c>
      <c r="H2773" s="203"/>
      <c r="I2773" s="202" t="s">
        <v>467</v>
      </c>
      <c r="J2773" s="202" t="s">
        <v>468</v>
      </c>
      <c r="K2773" s="202" t="s">
        <v>825</v>
      </c>
      <c r="L2773" s="202">
        <v>149.9</v>
      </c>
      <c r="M2773" s="202" t="s">
        <v>1036</v>
      </c>
      <c r="N2773" s="158" t="s">
        <v>425</v>
      </c>
      <c r="O2773" s="192"/>
      <c r="P2773" s="195"/>
      <c r="Q2773" s="195"/>
      <c r="R2773" s="195"/>
      <c r="S2773" s="195"/>
      <c r="T2773" s="195"/>
      <c r="U2773" s="195"/>
      <c r="V2773" s="195"/>
      <c r="W2773" s="195"/>
      <c r="X2773" s="195"/>
      <c r="Y2773" s="195"/>
      <c r="Z2773" s="195"/>
    </row>
    <row r="2774" spans="1:26" ht="15" customHeight="1">
      <c r="A2774" s="192"/>
      <c r="B2774" s="201">
        <v>60000001029</v>
      </c>
      <c r="C2774" s="158" t="s">
        <v>475</v>
      </c>
      <c r="D2774" s="158" t="s">
        <v>20</v>
      </c>
      <c r="E2774" s="202" t="s">
        <v>2120</v>
      </c>
      <c r="F2774" s="201">
        <v>438</v>
      </c>
      <c r="G2774" s="201">
        <v>438</v>
      </c>
      <c r="H2774" s="203"/>
      <c r="I2774" s="202" t="s">
        <v>467</v>
      </c>
      <c r="J2774" s="202" t="s">
        <v>468</v>
      </c>
      <c r="K2774" s="202">
        <v>52</v>
      </c>
      <c r="L2774" s="202">
        <v>89.9</v>
      </c>
      <c r="M2774" s="202" t="s">
        <v>2008</v>
      </c>
      <c r="N2774" s="158" t="s">
        <v>422</v>
      </c>
      <c r="O2774" s="192"/>
      <c r="P2774" s="195"/>
      <c r="Q2774" s="195"/>
      <c r="R2774" s="195"/>
      <c r="S2774" s="195"/>
      <c r="T2774" s="195"/>
      <c r="U2774" s="195"/>
      <c r="V2774" s="195"/>
      <c r="W2774" s="195"/>
      <c r="X2774" s="195"/>
      <c r="Y2774" s="195"/>
      <c r="Z2774" s="195"/>
    </row>
    <row r="2775" spans="1:26" ht="15" customHeight="1">
      <c r="A2775" s="192"/>
      <c r="B2775" s="201">
        <v>60000001030</v>
      </c>
      <c r="C2775" s="158" t="s">
        <v>426</v>
      </c>
      <c r="D2775" s="158" t="s">
        <v>20</v>
      </c>
      <c r="E2775" s="202" t="s">
        <v>2118</v>
      </c>
      <c r="F2775" s="201">
        <v>200</v>
      </c>
      <c r="G2775" s="201">
        <v>200</v>
      </c>
      <c r="H2775" s="203"/>
      <c r="I2775" s="202" t="s">
        <v>467</v>
      </c>
      <c r="J2775" s="202" t="s">
        <v>468</v>
      </c>
      <c r="K2775" s="202" t="s">
        <v>810</v>
      </c>
      <c r="L2775" s="202">
        <v>149.9</v>
      </c>
      <c r="M2775" s="202" t="s">
        <v>2015</v>
      </c>
      <c r="N2775" s="158" t="s">
        <v>431</v>
      </c>
      <c r="O2775" s="192"/>
      <c r="P2775" s="195"/>
      <c r="Q2775" s="195"/>
      <c r="R2775" s="195"/>
      <c r="S2775" s="195"/>
      <c r="T2775" s="195"/>
      <c r="U2775" s="195"/>
      <c r="V2775" s="195"/>
      <c r="W2775" s="195"/>
      <c r="X2775" s="195"/>
      <c r="Y2775" s="195"/>
      <c r="Z2775" s="195"/>
    </row>
    <row r="2776" spans="1:26" ht="15" customHeight="1">
      <c r="A2776" s="192"/>
      <c r="B2776" s="201">
        <v>60000001031</v>
      </c>
      <c r="C2776" s="158" t="s">
        <v>420</v>
      </c>
      <c r="D2776" s="158" t="s">
        <v>20</v>
      </c>
      <c r="E2776" s="202" t="s">
        <v>2118</v>
      </c>
      <c r="F2776" s="201">
        <v>210</v>
      </c>
      <c r="G2776" s="201">
        <v>210</v>
      </c>
      <c r="H2776" s="203"/>
      <c r="I2776" s="202" t="s">
        <v>467</v>
      </c>
      <c r="J2776" s="202" t="s">
        <v>468</v>
      </c>
      <c r="K2776" s="202" t="s">
        <v>825</v>
      </c>
      <c r="L2776" s="202">
        <v>59.9</v>
      </c>
      <c r="M2776" s="202" t="s">
        <v>814</v>
      </c>
      <c r="N2776" s="158" t="s">
        <v>439</v>
      </c>
      <c r="O2776" s="192"/>
      <c r="P2776" s="195"/>
      <c r="Q2776" s="195"/>
      <c r="R2776" s="195"/>
      <c r="S2776" s="195"/>
      <c r="T2776" s="195"/>
      <c r="U2776" s="195"/>
      <c r="V2776" s="195"/>
      <c r="W2776" s="195"/>
      <c r="X2776" s="195"/>
      <c r="Y2776" s="195"/>
      <c r="Z2776" s="195"/>
    </row>
    <row r="2777" spans="1:26" ht="15" customHeight="1">
      <c r="A2777" s="3"/>
      <c r="B2777" s="197"/>
      <c r="C2777" s="158"/>
      <c r="D2777" s="185"/>
      <c r="E2777" s="185"/>
      <c r="F2777" s="186"/>
      <c r="G2777" s="186"/>
      <c r="H2777" s="185"/>
      <c r="I2777" s="185"/>
      <c r="J2777" s="185"/>
      <c r="K2777" s="185"/>
      <c r="L2777" s="186"/>
      <c r="M2777" s="187"/>
      <c r="N2777" s="187"/>
      <c r="O2777" s="3"/>
    </row>
    <row r="2778" spans="1:26" ht="15" customHeight="1">
      <c r="A2778" s="3"/>
      <c r="B2778" s="198"/>
      <c r="C2778" s="158"/>
      <c r="D2778" s="189"/>
      <c r="E2778" s="189"/>
      <c r="F2778" s="190"/>
      <c r="G2778" s="190"/>
      <c r="H2778" s="189"/>
      <c r="I2778" s="189"/>
      <c r="J2778" s="189"/>
      <c r="K2778" s="189"/>
      <c r="L2778" s="190"/>
      <c r="M2778" s="191"/>
      <c r="N2778" s="191"/>
      <c r="O2778" s="3"/>
    </row>
    <row r="2779" spans="1:26" ht="15" customHeight="1">
      <c r="A2779" s="3"/>
      <c r="B2779" s="197"/>
      <c r="C2779" s="158"/>
      <c r="D2779" s="185"/>
      <c r="E2779" s="185"/>
      <c r="F2779" s="186"/>
      <c r="G2779" s="186"/>
      <c r="H2779" s="185"/>
      <c r="I2779" s="185"/>
      <c r="J2779" s="185"/>
      <c r="K2779" s="185"/>
      <c r="L2779" s="186"/>
      <c r="M2779" s="187"/>
      <c r="N2779" s="187"/>
      <c r="O2779" s="3"/>
    </row>
    <row r="2780" spans="1:26" ht="15" customHeight="1">
      <c r="A2780" s="3"/>
      <c r="B2780" s="198"/>
      <c r="C2780" s="158"/>
      <c r="D2780" s="189"/>
      <c r="E2780" s="189"/>
      <c r="F2780" s="190"/>
      <c r="G2780" s="190"/>
      <c r="H2780" s="189"/>
      <c r="I2780" s="189"/>
      <c r="J2780" s="189"/>
      <c r="K2780" s="189"/>
      <c r="L2780" s="190"/>
      <c r="M2780" s="191"/>
      <c r="N2780" s="191"/>
      <c r="O2780" s="3"/>
    </row>
    <row r="2781" spans="1:26" ht="15" customHeight="1">
      <c r="A2781" s="3"/>
      <c r="B2781" s="197"/>
      <c r="C2781" s="158"/>
      <c r="D2781" s="185"/>
      <c r="E2781" s="185"/>
      <c r="F2781" s="186"/>
      <c r="G2781" s="186"/>
      <c r="H2781" s="185"/>
      <c r="I2781" s="185"/>
      <c r="J2781" s="185"/>
      <c r="K2781" s="185"/>
      <c r="L2781" s="186"/>
      <c r="M2781" s="187"/>
      <c r="N2781" s="187"/>
      <c r="O2781" s="3"/>
    </row>
    <row r="2782" spans="1:26" ht="15" customHeight="1">
      <c r="A2782" s="3"/>
      <c r="B2782" s="198"/>
      <c r="C2782" s="191"/>
      <c r="D2782" s="189"/>
      <c r="E2782" s="189"/>
      <c r="F2782" s="190"/>
      <c r="G2782" s="190"/>
      <c r="H2782" s="189"/>
      <c r="I2782" s="189"/>
      <c r="J2782" s="189"/>
      <c r="K2782" s="189"/>
      <c r="L2782" s="190"/>
      <c r="M2782" s="191"/>
      <c r="N2782" s="191"/>
      <c r="O2782" s="3"/>
    </row>
    <row r="2783" spans="1:26" ht="15" customHeight="1">
      <c r="A2783" s="3"/>
      <c r="B2783" s="197"/>
      <c r="C2783" s="187"/>
      <c r="D2783" s="185"/>
      <c r="E2783" s="185"/>
      <c r="F2783" s="186"/>
      <c r="G2783" s="186"/>
      <c r="H2783" s="185"/>
      <c r="I2783" s="185"/>
      <c r="J2783" s="185"/>
      <c r="K2783" s="185"/>
      <c r="L2783" s="186"/>
      <c r="M2783" s="187"/>
      <c r="N2783" s="187"/>
      <c r="O2783" s="3"/>
    </row>
    <row r="2784" spans="1:26" ht="15" customHeight="1">
      <c r="A2784" s="3"/>
      <c r="B2784" s="198"/>
      <c r="C2784" s="191"/>
      <c r="D2784" s="189"/>
      <c r="E2784" s="189"/>
      <c r="F2784" s="190"/>
      <c r="G2784" s="190"/>
      <c r="H2784" s="189"/>
      <c r="I2784" s="189"/>
      <c r="J2784" s="189"/>
      <c r="K2784" s="189"/>
      <c r="L2784" s="190"/>
      <c r="M2784" s="191"/>
      <c r="N2784" s="191"/>
      <c r="O2784" s="3"/>
    </row>
    <row r="2785" spans="1:15" ht="15" customHeight="1">
      <c r="A2785" s="3"/>
      <c r="B2785" s="197"/>
      <c r="C2785" s="187"/>
      <c r="D2785" s="185"/>
      <c r="E2785" s="185"/>
      <c r="F2785" s="186"/>
      <c r="G2785" s="186"/>
      <c r="H2785" s="185"/>
      <c r="I2785" s="185"/>
      <c r="J2785" s="185"/>
      <c r="K2785" s="185"/>
      <c r="L2785" s="186"/>
      <c r="M2785" s="187"/>
      <c r="N2785" s="187"/>
      <c r="O2785" s="3"/>
    </row>
    <row r="2786" spans="1:15" ht="15" customHeight="1">
      <c r="A2786" s="3"/>
      <c r="B2786" s="198"/>
      <c r="C2786" s="191"/>
      <c r="D2786" s="189"/>
      <c r="E2786" s="189"/>
      <c r="F2786" s="190"/>
      <c r="G2786" s="190"/>
      <c r="H2786" s="189"/>
      <c r="I2786" s="189"/>
      <c r="J2786" s="189"/>
      <c r="K2786" s="189"/>
      <c r="L2786" s="190"/>
      <c r="M2786" s="191"/>
      <c r="N2786" s="191"/>
      <c r="O2786" s="3"/>
    </row>
    <row r="2787" spans="1:15" ht="15" customHeight="1">
      <c r="A2787" s="3"/>
      <c r="B2787" s="197"/>
      <c r="C2787" s="187"/>
      <c r="D2787" s="185"/>
      <c r="E2787" s="185"/>
      <c r="F2787" s="186"/>
      <c r="G2787" s="186"/>
      <c r="H2787" s="185"/>
      <c r="I2787" s="185"/>
      <c r="J2787" s="185"/>
      <c r="K2787" s="185"/>
      <c r="L2787" s="186"/>
      <c r="M2787" s="187"/>
      <c r="N2787" s="187"/>
      <c r="O2787" s="3"/>
    </row>
    <row r="2788" spans="1:15" ht="15" customHeight="1">
      <c r="A2788" s="3"/>
      <c r="B2788" s="198"/>
      <c r="C2788" s="191"/>
      <c r="D2788" s="189"/>
      <c r="E2788" s="189"/>
      <c r="F2788" s="190"/>
      <c r="G2788" s="190"/>
      <c r="H2788" s="189"/>
      <c r="I2788" s="189"/>
      <c r="J2788" s="189"/>
      <c r="K2788" s="189"/>
      <c r="L2788" s="190"/>
      <c r="M2788" s="191"/>
      <c r="N2788" s="191"/>
      <c r="O2788" s="3"/>
    </row>
    <row r="2789" spans="1:15" ht="15" customHeight="1">
      <c r="A2789" s="3"/>
      <c r="B2789" s="197"/>
      <c r="C2789" s="187"/>
      <c r="D2789" s="185"/>
      <c r="E2789" s="185"/>
      <c r="F2789" s="186"/>
      <c r="G2789" s="186"/>
      <c r="H2789" s="185"/>
      <c r="I2789" s="185"/>
      <c r="J2789" s="185"/>
      <c r="K2789" s="185"/>
      <c r="L2789" s="186"/>
      <c r="M2789" s="187"/>
      <c r="N2789" s="187"/>
      <c r="O2789" s="3"/>
    </row>
    <row r="2790" spans="1:15" ht="15" customHeight="1">
      <c r="A2790" s="3"/>
      <c r="B2790" s="198"/>
      <c r="C2790" s="191"/>
      <c r="D2790" s="189"/>
      <c r="E2790" s="189"/>
      <c r="F2790" s="190"/>
      <c r="G2790" s="190"/>
      <c r="H2790" s="189"/>
      <c r="I2790" s="189"/>
      <c r="J2790" s="189"/>
      <c r="K2790" s="189"/>
      <c r="L2790" s="190"/>
      <c r="M2790" s="191"/>
      <c r="N2790" s="191"/>
      <c r="O2790" s="3"/>
    </row>
    <row r="2791" spans="1:15" ht="15" customHeight="1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</row>
    <row r="2792" spans="1:15" ht="15" customHeight="1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</row>
    <row r="2793" spans="1:15" ht="15" customHeight="1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</row>
    <row r="2794" spans="1:15" ht="15" customHeight="1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</row>
    <row r="2795" spans="1:15" ht="15" customHeight="1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</row>
    <row r="2796" spans="1:15" ht="15" customHeight="1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</row>
    <row r="2797" spans="1:15" ht="15" customHeight="1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</row>
    <row r="2798" spans="1:15" ht="15" customHeight="1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</row>
    <row r="2799" spans="1:15" ht="15" customHeight="1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</row>
    <row r="2800" spans="1:15" ht="15" customHeight="1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</row>
    <row r="2801" spans="1:15" ht="15" customHeight="1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</row>
    <row r="2802" spans="1:15" ht="15" customHeight="1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</row>
    <row r="2803" spans="1:15" ht="15" customHeight="1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</row>
    <row r="2804" spans="1:15" ht="15" customHeight="1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</row>
    <row r="2805" spans="1:15" ht="15" customHeight="1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</row>
    <row r="2806" spans="1:15" ht="15" customHeight="1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</row>
    <row r="2807" spans="1:15" ht="15" customHeight="1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</row>
    <row r="2808" spans="1:15" ht="15" customHeight="1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</row>
    <row r="2809" spans="1:15" ht="15" customHeight="1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</row>
    <row r="2810" spans="1:15" ht="15" customHeight="1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</row>
    <row r="2811" spans="1:15" ht="15" customHeight="1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</row>
    <row r="2812" spans="1:15" ht="15" customHeight="1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</row>
    <row r="2813" spans="1:15" ht="15" customHeight="1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</row>
    <row r="2814" spans="1:15" ht="15" customHeight="1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</row>
    <row r="2815" spans="1:15" ht="15" customHeight="1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</row>
    <row r="2816" spans="1:15" ht="15" customHeight="1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</row>
    <row r="2817" spans="1:15" ht="15" customHeight="1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</row>
    <row r="2818" spans="1:15" ht="15" customHeight="1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</row>
    <row r="2819" spans="1:15" ht="15" customHeight="1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</row>
    <row r="2820" spans="1:15" ht="15" customHeight="1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</row>
    <row r="2821" spans="1:15" ht="15" customHeight="1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</row>
    <row r="2822" spans="1:15" ht="15" customHeight="1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</row>
    <row r="2823" spans="1:15" ht="15" customHeight="1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</row>
    <row r="2824" spans="1:15" ht="15" customHeight="1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</row>
    <row r="2825" spans="1:15" ht="15" customHeight="1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</row>
    <row r="2826" spans="1:15" ht="15" customHeight="1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</row>
    <row r="2827" spans="1:15" ht="15" customHeight="1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</row>
    <row r="2828" spans="1:15" ht="15" customHeight="1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</row>
    <row r="2829" spans="1:15" ht="15" customHeight="1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</row>
    <row r="2830" spans="1:15" ht="15" customHeight="1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</row>
    <row r="2831" spans="1:15" ht="15" customHeight="1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</row>
    <row r="2832" spans="1:15" ht="15" customHeight="1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</row>
    <row r="2833" spans="1:15" ht="15" customHeight="1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</row>
    <row r="2834" spans="1:15" ht="15" customHeight="1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</row>
    <row r="2835" spans="1:15" ht="15" customHeight="1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</row>
    <row r="2836" spans="1:15" ht="15" customHeight="1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</row>
    <row r="2837" spans="1:15" ht="15" customHeight="1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</row>
    <row r="2838" spans="1:15" ht="15" customHeight="1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</row>
    <row r="2839" spans="1:15" ht="15" customHeight="1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</row>
    <row r="2840" spans="1:15" ht="15" customHeight="1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</row>
    <row r="2841" spans="1:15" ht="15" customHeight="1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</row>
    <row r="2842" spans="1:15" ht="15" customHeight="1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</row>
    <row r="2843" spans="1:15" ht="15" customHeight="1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</row>
    <row r="2844" spans="1:15" ht="15" customHeight="1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</row>
    <row r="2845" spans="1:15" ht="15" customHeight="1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</row>
    <row r="2846" spans="1:15" ht="15" customHeight="1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</row>
    <row r="2847" spans="1:15" ht="15" customHeight="1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</row>
    <row r="2848" spans="1:15" ht="15" customHeight="1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</row>
    <row r="2849" spans="1:15" ht="15" customHeight="1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</row>
    <row r="2850" spans="1:15" ht="15" customHeight="1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</row>
    <row r="2851" spans="1:15" ht="15" customHeight="1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</row>
    <row r="2852" spans="1:15" ht="15" customHeight="1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</row>
    <row r="2853" spans="1:15" ht="15" customHeight="1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</row>
    <row r="2854" spans="1:15" ht="15" customHeight="1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</row>
    <row r="2855" spans="1:15" ht="15" customHeight="1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</row>
    <row r="2856" spans="1:15" ht="15" customHeight="1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</row>
    <row r="2857" spans="1:15" ht="15" customHeight="1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</row>
    <row r="2858" spans="1:15" ht="15" customHeight="1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</row>
    <row r="2859" spans="1:15" ht="15" customHeight="1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</row>
    <row r="2860" spans="1:15" ht="15" customHeight="1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</row>
    <row r="2861" spans="1:15" ht="15" customHeight="1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</row>
    <row r="2862" spans="1:15" ht="15" customHeight="1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</row>
    <row r="2863" spans="1:15" ht="15" customHeight="1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</row>
    <row r="2864" spans="1:15" ht="15" customHeight="1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</row>
    <row r="2865" spans="1:15" ht="15" customHeight="1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</row>
    <row r="2866" spans="1:15" ht="15" customHeight="1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</row>
    <row r="2867" spans="1:15" ht="15" customHeight="1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</row>
    <row r="2868" spans="1:15" ht="15" customHeight="1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</row>
    <row r="2869" spans="1:15" ht="15" customHeight="1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</row>
    <row r="2870" spans="1:15" ht="15" customHeight="1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</row>
    <row r="2871" spans="1:15" ht="15" customHeight="1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</row>
    <row r="2872" spans="1:15" ht="15" customHeight="1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</row>
    <row r="2873" spans="1:15" ht="15" customHeight="1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</row>
    <row r="2874" spans="1:15" ht="15" customHeight="1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</row>
    <row r="2875" spans="1:15" ht="15" customHeight="1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</row>
    <row r="2876" spans="1:15" ht="15" customHeight="1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</row>
    <row r="2877" spans="1:15" ht="15" customHeight="1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</row>
    <row r="2878" spans="1:15" ht="15" customHeight="1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</row>
    <row r="2879" spans="1:15" ht="15" customHeight="1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</row>
    <row r="2880" spans="1:15" ht="15" customHeight="1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</row>
    <row r="2881" spans="1:15" ht="15" customHeight="1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</row>
    <row r="2882" spans="1:15" ht="15" customHeight="1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</row>
    <row r="2883" spans="1:15" ht="15" customHeight="1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</row>
    <row r="2884" spans="1:15" ht="15" customHeight="1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</row>
    <row r="2885" spans="1:15" ht="15" customHeight="1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</row>
    <row r="2886" spans="1:15" ht="15" customHeight="1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</row>
    <row r="2887" spans="1:15" ht="15" customHeight="1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</row>
    <row r="2888" spans="1:15" ht="15" customHeight="1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</row>
    <row r="2889" spans="1:15" ht="15" customHeight="1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</row>
    <row r="2890" spans="1:15" ht="15" customHeight="1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</row>
    <row r="2891" spans="1:15" ht="15" customHeight="1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</row>
    <row r="2892" spans="1:15" ht="15" customHeight="1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</row>
    <row r="2893" spans="1:15" ht="15" customHeight="1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</row>
    <row r="2894" spans="1:15" ht="15" customHeight="1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</row>
    <row r="2895" spans="1:15" ht="15" customHeight="1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</row>
    <row r="2896" spans="1:15" ht="15" customHeight="1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</row>
    <row r="2897" spans="1:15" ht="15" customHeight="1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</row>
    <row r="2898" spans="1:15" ht="15" customHeight="1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</row>
    <row r="2899" spans="1:15" ht="15" customHeight="1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</row>
    <row r="2900" spans="1:15" ht="15" customHeight="1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</row>
    <row r="2901" spans="1:15" ht="15" customHeight="1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</row>
    <row r="2902" spans="1:15" ht="15" customHeight="1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</row>
    <row r="2903" spans="1:15" ht="15" customHeight="1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</row>
    <row r="2904" spans="1:15" ht="15" customHeight="1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</row>
    <row r="2905" spans="1:15" ht="15" customHeight="1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</row>
    <row r="2906" spans="1:15" ht="15" customHeight="1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</row>
    <row r="2907" spans="1:15" ht="15" customHeight="1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</row>
    <row r="2908" spans="1:15" ht="15" customHeight="1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</row>
    <row r="2909" spans="1:15" ht="15" customHeight="1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</row>
    <row r="2910" spans="1:15" ht="15" customHeight="1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</row>
    <row r="2911" spans="1:15" ht="15" customHeight="1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</row>
    <row r="2912" spans="1:15" ht="15" customHeight="1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</row>
    <row r="2913" spans="1:15" ht="15" customHeight="1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</row>
    <row r="2914" spans="1:15" ht="15" customHeight="1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</row>
    <row r="2915" spans="1:15" ht="15" customHeight="1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</row>
    <row r="2916" spans="1:15" ht="15" customHeight="1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</row>
    <row r="2917" spans="1:15" ht="15" customHeight="1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</row>
    <row r="2918" spans="1:15" ht="15" customHeight="1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</row>
    <row r="2919" spans="1:15" ht="15" customHeight="1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</row>
    <row r="2920" spans="1:15" ht="15" customHeight="1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</row>
    <row r="2921" spans="1:15" ht="15" customHeight="1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</row>
    <row r="2922" spans="1:15" ht="15" customHeight="1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</row>
    <row r="2923" spans="1:15" ht="15" customHeight="1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</row>
    <row r="2924" spans="1:15" ht="15" customHeight="1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</row>
    <row r="2925" spans="1:15" ht="15" customHeight="1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</row>
    <row r="2926" spans="1:15" ht="15" customHeight="1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</row>
    <row r="2927" spans="1:15" ht="15" customHeight="1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</row>
    <row r="2928" spans="1:15" ht="15" customHeight="1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</row>
    <row r="2929" spans="1:15" ht="15" customHeight="1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</row>
    <row r="2930" spans="1:15" ht="15" customHeight="1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</row>
    <row r="2931" spans="1:15" ht="15" customHeight="1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</row>
    <row r="2932" spans="1:15" ht="15" customHeight="1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</row>
    <row r="2933" spans="1:15" ht="15" customHeight="1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</row>
    <row r="2934" spans="1:15" ht="15" customHeight="1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</row>
    <row r="2935" spans="1:15" ht="15" customHeight="1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</row>
    <row r="2936" spans="1:15" ht="15" customHeight="1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</row>
    <row r="2937" spans="1:15" ht="15" customHeight="1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</row>
    <row r="2938" spans="1:15" ht="15" customHeight="1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</row>
    <row r="2939" spans="1:15" ht="15" customHeight="1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</row>
    <row r="2940" spans="1:15" ht="15" customHeight="1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</row>
    <row r="2941" spans="1:15" ht="15" customHeight="1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</row>
    <row r="2942" spans="1:15" ht="15" customHeight="1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</row>
    <row r="2943" spans="1:15" ht="15" customHeight="1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</row>
    <row r="2944" spans="1:15" ht="15" customHeight="1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</row>
    <row r="2945" spans="1:15" ht="15" customHeight="1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</row>
    <row r="2946" spans="1:15" ht="15" customHeight="1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</row>
    <row r="2947" spans="1:15" ht="15" customHeight="1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</row>
    <row r="2948" spans="1:15" ht="15" customHeight="1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</row>
    <row r="2949" spans="1:15" ht="15" customHeight="1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</row>
    <row r="2950" spans="1:15" ht="15" customHeight="1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</row>
    <row r="2951" spans="1:15" ht="15" customHeight="1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</row>
    <row r="2952" spans="1:15" ht="15" customHeight="1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</row>
    <row r="2953" spans="1:15" ht="15" customHeight="1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</row>
    <row r="2954" spans="1:15" ht="15" customHeight="1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</row>
    <row r="2955" spans="1:15" ht="15" customHeight="1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</row>
    <row r="2956" spans="1:15" ht="15" customHeight="1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</row>
    <row r="2957" spans="1:15" ht="15" customHeight="1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</row>
    <row r="2958" spans="1:15" ht="15" customHeight="1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</row>
    <row r="2959" spans="1:15" ht="15" customHeight="1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</row>
    <row r="2960" spans="1:15" ht="15" customHeight="1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</row>
    <row r="2961" spans="1:15" ht="15" customHeight="1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</row>
    <row r="2962" spans="1:15" ht="15" customHeight="1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</row>
    <row r="2963" spans="1:15" ht="15" customHeight="1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</row>
    <row r="2964" spans="1:15" ht="15" customHeight="1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</row>
    <row r="2965" spans="1:15" ht="15" customHeight="1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</row>
    <row r="2966" spans="1:15" ht="15" customHeight="1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</row>
    <row r="2967" spans="1:15" ht="15" customHeight="1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</row>
    <row r="2968" spans="1:15" ht="15" customHeight="1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</row>
    <row r="2969" spans="1:15" ht="15" customHeight="1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</row>
    <row r="2970" spans="1:15" ht="15" customHeight="1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</row>
    <row r="2971" spans="1:15" ht="15" customHeight="1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</row>
    <row r="2972" spans="1:15" ht="15" customHeight="1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</row>
    <row r="2973" spans="1:15" ht="15" customHeight="1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</row>
    <row r="2974" spans="1:15" ht="15" customHeight="1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</row>
    <row r="2975" spans="1:15" ht="15" customHeight="1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</row>
    <row r="2976" spans="1:15" ht="15" customHeight="1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</row>
    <row r="2977" spans="1:15" ht="15" customHeight="1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</row>
    <row r="2978" spans="1:15" ht="15" customHeight="1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</row>
    <row r="2979" spans="1:15" ht="15" customHeight="1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</row>
    <row r="2980" spans="1:15" ht="15" customHeight="1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</row>
    <row r="2981" spans="1:15" ht="15" customHeight="1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</row>
    <row r="2982" spans="1:15" ht="15" customHeight="1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</row>
    <row r="2983" spans="1:15" ht="15" customHeight="1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</row>
    <row r="2984" spans="1:15" ht="15" customHeight="1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</row>
    <row r="2985" spans="1:15" ht="15" customHeight="1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</row>
    <row r="2986" spans="1:15" ht="15" customHeight="1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</row>
    <row r="2987" spans="1:15" ht="15" customHeight="1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</row>
    <row r="2988" spans="1:15" ht="15" customHeight="1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</row>
    <row r="2989" spans="1:15" ht="15" customHeight="1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</row>
    <row r="2990" spans="1:15" ht="15" customHeight="1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</row>
    <row r="2991" spans="1:15" ht="15" customHeight="1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</row>
    <row r="2992" spans="1:15" ht="15" customHeight="1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</row>
    <row r="2993" spans="1:15" ht="15" customHeight="1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</row>
    <row r="2994" spans="1:15" ht="15" customHeight="1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</row>
    <row r="2995" spans="1:15" ht="15" customHeight="1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</row>
    <row r="2996" spans="1:15" ht="15" customHeight="1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</row>
    <row r="2997" spans="1:15" ht="15" customHeight="1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</row>
    <row r="2998" spans="1:15" ht="15" customHeight="1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</row>
    <row r="2999" spans="1:15" ht="15" customHeight="1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</row>
    <row r="3000" spans="1:15" ht="15" customHeight="1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</row>
    <row r="3001" spans="1:15" ht="15" customHeight="1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</row>
    <row r="3002" spans="1:15" ht="15" customHeight="1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</row>
    <row r="3003" spans="1:15" ht="15" customHeight="1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</row>
    <row r="3004" spans="1:15" ht="15" customHeight="1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</row>
    <row r="3005" spans="1:15" ht="15" customHeight="1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</row>
    <row r="3006" spans="1:15" ht="15" customHeight="1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</row>
    <row r="3007" spans="1:15" ht="15" customHeight="1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</row>
    <row r="3008" spans="1:15" ht="15" customHeight="1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</row>
    <row r="3009" spans="1:15" ht="15" customHeight="1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</row>
    <row r="3010" spans="1:15" ht="15" customHeight="1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</row>
    <row r="3011" spans="1:15" ht="15" customHeight="1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</row>
    <row r="3012" spans="1:15" ht="15" customHeight="1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</row>
    <row r="3013" spans="1:15" ht="15" customHeight="1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</row>
    <row r="3014" spans="1:15" ht="15" customHeight="1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</row>
    <row r="3015" spans="1:15" ht="15" customHeight="1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</row>
    <row r="3016" spans="1:15" ht="15" customHeight="1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</row>
    <row r="3017" spans="1:15" ht="15" customHeight="1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</row>
    <row r="3018" spans="1:15" ht="15" customHeight="1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</row>
    <row r="3019" spans="1:15" ht="15" customHeight="1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</row>
    <row r="3020" spans="1:15" ht="15" customHeight="1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</row>
    <row r="3021" spans="1:15" ht="15" customHeight="1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</row>
    <row r="3022" spans="1:15" ht="15" customHeight="1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</row>
    <row r="3023" spans="1:15" ht="15" customHeight="1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</row>
    <row r="3024" spans="1:15" ht="15" customHeight="1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</row>
    <row r="3025" spans="1:15" ht="15" customHeight="1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</row>
    <row r="3026" spans="1:15" ht="15" customHeight="1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</row>
    <row r="3027" spans="1:15" ht="15" customHeight="1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</row>
    <row r="3028" spans="1:15" ht="15" customHeight="1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</row>
    <row r="3029" spans="1:15" ht="15" customHeight="1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</row>
    <row r="3030" spans="1:15" ht="15" customHeight="1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</row>
    <row r="3031" spans="1:15" ht="15" customHeight="1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</row>
    <row r="3032" spans="1:15" ht="15" customHeight="1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</row>
    <row r="3033" spans="1:15" ht="15" customHeight="1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</row>
    <row r="3034" spans="1:15" ht="15" customHeight="1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</row>
    <row r="3035" spans="1:15" ht="15" customHeight="1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</row>
    <row r="3036" spans="1:15" ht="15" customHeight="1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</row>
    <row r="3037" spans="1:15" ht="15" customHeight="1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</row>
    <row r="3038" spans="1:15" ht="15" customHeight="1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</row>
    <row r="3039" spans="1:15" ht="15" customHeight="1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</row>
    <row r="3040" spans="1:15" ht="15" customHeight="1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</row>
    <row r="3041" spans="1:15" ht="15" customHeight="1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</row>
    <row r="3042" spans="1:15" ht="15" customHeight="1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</row>
    <row r="3043" spans="1:15" ht="15" customHeight="1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</row>
    <row r="3044" spans="1:15" ht="15" customHeight="1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</row>
    <row r="3045" spans="1:15" ht="15" customHeight="1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</row>
    <row r="3046" spans="1:15" ht="15" customHeight="1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</row>
    <row r="3047" spans="1:15" ht="15" customHeight="1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</row>
    <row r="3048" spans="1:15" ht="15" customHeight="1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</row>
    <row r="3049" spans="1:15" ht="15" customHeight="1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</row>
    <row r="3050" spans="1:15" ht="15" customHeight="1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</row>
    <row r="3051" spans="1:15" ht="15" customHeight="1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</row>
    <row r="3052" spans="1:15" ht="15" customHeight="1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</row>
    <row r="3053" spans="1:15" ht="15" customHeight="1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</row>
    <row r="3054" spans="1:15" ht="15" customHeight="1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</row>
    <row r="3055" spans="1:15" ht="15" customHeight="1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</row>
    <row r="3056" spans="1:15" ht="15" customHeight="1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</row>
    <row r="3057" spans="1:15" ht="15" customHeight="1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</row>
    <row r="3058" spans="1:15" ht="15" customHeight="1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</row>
    <row r="3059" spans="1:15" ht="15" customHeight="1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</row>
    <row r="3060" spans="1:15" ht="15" customHeight="1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</row>
    <row r="3061" spans="1:15" ht="15" customHeight="1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</row>
    <row r="3062" spans="1:15" ht="15" customHeight="1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</row>
    <row r="3063" spans="1:15" ht="15" customHeight="1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</row>
    <row r="3064" spans="1:15" ht="15" customHeight="1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</row>
    <row r="3065" spans="1:15" ht="15" customHeight="1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</row>
    <row r="3066" spans="1:15" ht="15" customHeight="1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</row>
    <row r="3067" spans="1:15" ht="15" customHeight="1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</row>
    <row r="3068" spans="1:15" ht="15" customHeight="1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</row>
    <row r="3069" spans="1:15" ht="15" customHeight="1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</row>
    <row r="3070" spans="1:15" ht="15" customHeight="1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</row>
    <row r="3071" spans="1:15" ht="15" customHeight="1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</row>
    <row r="3072" spans="1:15" ht="15" customHeight="1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</row>
    <row r="3073" spans="1:15" ht="15" customHeight="1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</row>
    <row r="3074" spans="1:15" ht="15" customHeight="1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</row>
    <row r="3075" spans="1:15" ht="15" customHeight="1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</row>
    <row r="3076" spans="1:15" ht="15" customHeight="1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</row>
    <row r="3077" spans="1:15" ht="15" customHeight="1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</row>
    <row r="3078" spans="1:15" ht="15" customHeight="1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</row>
    <row r="3079" spans="1:15" ht="15" customHeight="1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</row>
    <row r="3080" spans="1:15" ht="15" customHeight="1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</row>
    <row r="3081" spans="1:15" ht="15" customHeight="1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</row>
    <row r="3082" spans="1:15" ht="15" customHeight="1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</row>
    <row r="3083" spans="1:15" ht="15" customHeight="1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</row>
    <row r="3084" spans="1:15" ht="15" customHeight="1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</row>
    <row r="3085" spans="1:15" ht="15" customHeight="1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</row>
    <row r="3086" spans="1:15" ht="15" customHeight="1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</row>
    <row r="3087" spans="1:15" ht="15" customHeight="1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</row>
    <row r="3088" spans="1:15" ht="15" customHeight="1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</row>
    <row r="3089" spans="1:15" ht="15" customHeight="1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</row>
    <row r="3090" spans="1:15" ht="15" customHeight="1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</row>
    <row r="3091" spans="1:15" ht="15" customHeight="1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</row>
    <row r="3092" spans="1:15" ht="15" customHeight="1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</row>
    <row r="3093" spans="1:15" ht="15" customHeight="1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</row>
    <row r="3094" spans="1:15" ht="15" customHeight="1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</row>
    <row r="3095" spans="1:15" ht="15" customHeight="1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</row>
    <row r="3096" spans="1:15" ht="15" customHeight="1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</row>
    <row r="3097" spans="1:15" ht="15" customHeight="1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</row>
    <row r="3098" spans="1:15" ht="15" customHeight="1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</row>
    <row r="3099" spans="1:15" ht="15" customHeight="1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</row>
    <row r="3100" spans="1:15" ht="15" customHeight="1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</row>
    <row r="3101" spans="1:15" ht="15" customHeight="1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</row>
    <row r="3102" spans="1:15" ht="15" customHeight="1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</row>
    <row r="3103" spans="1:15" ht="15" customHeight="1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</row>
    <row r="3104" spans="1:15" ht="15" customHeight="1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</row>
    <row r="3105" spans="1:15" ht="15" customHeight="1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</row>
    <row r="3106" spans="1:15" ht="15" customHeight="1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</row>
    <row r="3107" spans="1:15" ht="15" customHeight="1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</row>
    <row r="3108" spans="1:15" ht="15" customHeight="1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</row>
    <row r="3109" spans="1:15" ht="15" customHeight="1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</row>
    <row r="3110" spans="1:15" ht="15" customHeight="1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</row>
    <row r="3111" spans="1:15" ht="15" customHeight="1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</row>
    <row r="3112" spans="1:15" ht="15" customHeight="1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</row>
    <row r="3113" spans="1:15" ht="15" customHeight="1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</row>
    <row r="3114" spans="1:15" ht="15" customHeight="1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</row>
    <row r="3115" spans="1:15" ht="15" customHeight="1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</row>
    <row r="3116" spans="1:15" ht="15" customHeight="1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</row>
    <row r="3117" spans="1:15" ht="15" customHeight="1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</row>
    <row r="3118" spans="1:15" ht="15" customHeight="1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</row>
    <row r="3119" spans="1:15" ht="15" customHeight="1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</row>
    <row r="3120" spans="1:15" ht="15" customHeight="1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</row>
    <row r="3121" spans="1:15" ht="15" customHeight="1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</row>
    <row r="3122" spans="1:15" ht="15" customHeight="1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</row>
    <row r="3123" spans="1:15" ht="15" customHeight="1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</row>
    <row r="3124" spans="1:15" ht="15" customHeight="1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</row>
    <row r="3125" spans="1:15" ht="15" customHeight="1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</row>
    <row r="3126" spans="1:15" ht="15" customHeight="1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</row>
    <row r="3127" spans="1:15" ht="15" customHeight="1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</row>
    <row r="3128" spans="1:15" ht="15" customHeight="1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</row>
    <row r="3129" spans="1:15" ht="15" customHeight="1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</row>
    <row r="3130" spans="1:15" ht="15" customHeight="1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</row>
    <row r="3131" spans="1:15" ht="15" customHeight="1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</row>
    <row r="3132" spans="1:15" ht="15" customHeight="1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</row>
    <row r="3133" spans="1:15" ht="15" customHeight="1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</row>
    <row r="3134" spans="1:15" ht="15" customHeight="1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</row>
    <row r="3135" spans="1:15" ht="15" customHeight="1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</row>
    <row r="3136" spans="1:15" ht="15" customHeight="1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</row>
    <row r="3137" spans="1:15" ht="15" customHeight="1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</row>
    <row r="3138" spans="1:15" ht="15" customHeight="1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</row>
    <row r="3139" spans="1:15" ht="15" customHeight="1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</row>
    <row r="3140" spans="1:15" ht="15" customHeight="1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</row>
    <row r="3141" spans="1:15" ht="15" customHeight="1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</row>
    <row r="3142" spans="1:15" ht="15" customHeight="1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</row>
    <row r="3143" spans="1:15" ht="15" customHeight="1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</row>
    <row r="3144" spans="1:15" ht="15" customHeight="1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</row>
    <row r="3145" spans="1:15" ht="15" customHeight="1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</row>
    <row r="3146" spans="1:15" ht="15" customHeight="1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</row>
    <row r="3147" spans="1:15" ht="15" customHeight="1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</row>
    <row r="3148" spans="1:15" ht="15" customHeight="1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</row>
    <row r="3149" spans="1:15" ht="15" customHeight="1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</row>
    <row r="3150" spans="1:15" ht="15" customHeight="1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</row>
    <row r="3151" spans="1:15" ht="15" customHeight="1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</row>
    <row r="3152" spans="1:15" ht="15" customHeight="1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</row>
    <row r="3153" spans="1:15" ht="15" customHeight="1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</row>
    <row r="3154" spans="1:15" ht="15" customHeight="1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</row>
    <row r="3155" spans="1:15" ht="15" customHeight="1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</row>
    <row r="3156" spans="1:15" ht="15" customHeight="1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</row>
    <row r="3157" spans="1:15" ht="15" customHeight="1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</row>
    <row r="3158" spans="1:15" ht="15" customHeight="1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</row>
    <row r="3159" spans="1:15" ht="15" customHeight="1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</row>
    <row r="3160" spans="1:15" ht="15" customHeight="1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</row>
    <row r="3161" spans="1:15" ht="15" customHeight="1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</row>
    <row r="3162" spans="1:15" ht="15" customHeight="1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</row>
    <row r="3163" spans="1:15" ht="15" customHeight="1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</row>
    <row r="3164" spans="1:15" ht="15" customHeight="1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</row>
    <row r="3165" spans="1:15" ht="15" customHeight="1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</row>
    <row r="3166" spans="1:15" ht="15" customHeight="1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</row>
    <row r="3167" spans="1:15" ht="15" customHeight="1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</row>
    <row r="3168" spans="1:15" ht="15" customHeight="1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</row>
    <row r="3169" spans="1:15" ht="15" customHeight="1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</row>
    <row r="3170" spans="1:15" ht="15" customHeight="1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</row>
    <row r="3171" spans="1:15" ht="15" customHeight="1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</row>
    <row r="3172" spans="1:15" ht="15" customHeight="1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</row>
    <row r="3173" spans="1:15" ht="15" customHeight="1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</row>
    <row r="3174" spans="1:15" ht="15" customHeight="1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</row>
    <row r="3175" spans="1:15" ht="15" customHeight="1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</row>
    <row r="3176" spans="1:15" ht="15" customHeight="1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</row>
    <row r="3177" spans="1:15" ht="15" customHeight="1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</row>
    <row r="3178" spans="1:15" ht="15" customHeight="1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</row>
    <row r="3179" spans="1:15" ht="15" customHeight="1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</row>
    <row r="3180" spans="1:15" ht="15" customHeight="1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</row>
    <row r="3181" spans="1:15" ht="15" customHeight="1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</row>
    <row r="3182" spans="1:15" ht="15" customHeight="1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</row>
    <row r="3183" spans="1:15" ht="15" customHeight="1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</row>
    <row r="3184" spans="1:15" ht="15" customHeight="1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</row>
    <row r="3185" spans="1:15" ht="15" customHeight="1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</row>
    <row r="3186" spans="1:15" ht="15" customHeight="1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</row>
    <row r="3187" spans="1:15" ht="15" customHeight="1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</row>
    <row r="3188" spans="1:15" ht="15" customHeight="1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</row>
    <row r="3189" spans="1:15" ht="15" customHeight="1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</row>
    <row r="3190" spans="1:15" ht="15" customHeight="1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</row>
    <row r="3191" spans="1:15" ht="15" customHeight="1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</row>
    <row r="3192" spans="1:15" ht="15" customHeight="1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</row>
    <row r="3193" spans="1:15" ht="15" customHeight="1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</row>
    <row r="3194" spans="1:15" ht="15" customHeight="1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</row>
    <row r="3195" spans="1:15" ht="15" customHeight="1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</row>
    <row r="3196" spans="1:15" ht="15" customHeight="1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</row>
    <row r="3197" spans="1:15" ht="15" customHeight="1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</row>
    <row r="3198" spans="1:15" ht="15" customHeight="1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</row>
    <row r="3199" spans="1:15" ht="15" customHeight="1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</row>
    <row r="3200" spans="1:15" ht="15" customHeight="1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</row>
    <row r="3201" spans="1:15" ht="15" customHeight="1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</row>
    <row r="3202" spans="1:15" ht="15" customHeight="1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</row>
    <row r="3203" spans="1:15" ht="15" customHeight="1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</row>
    <row r="3204" spans="1:15" ht="15" customHeight="1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</row>
    <row r="3205" spans="1:15" ht="15" customHeight="1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</row>
    <row r="3206" spans="1:15" ht="15" customHeight="1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</row>
    <row r="3207" spans="1:15" ht="15" customHeight="1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</row>
    <row r="3208" spans="1:15" ht="15" customHeight="1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</row>
    <row r="3209" spans="1:15" ht="15" customHeight="1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</row>
    <row r="3210" spans="1:15" ht="15" customHeight="1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</row>
    <row r="3211" spans="1:15" ht="15" customHeight="1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</row>
    <row r="3212" spans="1:15" ht="15" customHeight="1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</row>
    <row r="3213" spans="1:15" ht="15" customHeight="1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</row>
    <row r="3214" spans="1:15" ht="15" customHeight="1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</row>
    <row r="3215" spans="1:15" ht="15" customHeight="1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</row>
    <row r="3216" spans="1:15" ht="15" customHeight="1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</row>
    <row r="3217" spans="1:15" ht="15" customHeight="1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</row>
    <row r="3218" spans="1:15" ht="15" customHeight="1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</row>
    <row r="3219" spans="1:15" ht="15" customHeight="1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</row>
    <row r="3220" spans="1:15" ht="15" customHeight="1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</row>
    <row r="3221" spans="1:15" ht="15" customHeight="1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</row>
    <row r="3222" spans="1:15" ht="15" customHeight="1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</row>
    <row r="3223" spans="1:15" ht="15" customHeight="1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</row>
    <row r="3224" spans="1:15" ht="15" customHeight="1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</row>
    <row r="3225" spans="1:15" ht="15" customHeight="1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</row>
    <row r="3226" spans="1:15" ht="15" customHeight="1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</row>
    <row r="3227" spans="1:15" ht="15" customHeight="1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</row>
    <row r="3228" spans="1:15" ht="15" customHeight="1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</row>
    <row r="3229" spans="1:15" ht="15" customHeight="1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</row>
    <row r="3230" spans="1:15" ht="15" customHeight="1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</row>
    <row r="3231" spans="1:15" ht="15" customHeight="1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</row>
    <row r="3232" spans="1:15" ht="15" customHeight="1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</row>
    <row r="3233" spans="1:15" ht="15" customHeight="1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</row>
    <row r="3234" spans="1:15" ht="15" customHeight="1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</row>
    <row r="3235" spans="1:15" ht="15" customHeight="1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</row>
    <row r="3236" spans="1:15" ht="15" customHeight="1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</row>
    <row r="3237" spans="1:15" ht="15" customHeight="1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</row>
    <row r="3238" spans="1:15" ht="15" customHeight="1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</row>
    <row r="3239" spans="1:15" ht="15" customHeight="1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</row>
    <row r="3240" spans="1:15" ht="15" customHeight="1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</row>
    <row r="3241" spans="1:15" ht="15" customHeight="1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</row>
    <row r="3242" spans="1:15" ht="15" customHeight="1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</row>
    <row r="3243" spans="1:15" ht="15" customHeight="1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</row>
    <row r="3244" spans="1:15" ht="15" customHeight="1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</row>
    <row r="3245" spans="1:15" ht="15" customHeight="1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</row>
    <row r="3246" spans="1:15" ht="15" customHeight="1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</row>
    <row r="3247" spans="1:15" ht="15" customHeight="1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</row>
    <row r="3248" spans="1:15" ht="15" customHeight="1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</row>
    <row r="3249" spans="1:15" ht="15" customHeight="1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</row>
    <row r="3250" spans="1:15" ht="15" customHeight="1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</row>
    <row r="3251" spans="1:15" ht="15" customHeight="1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</row>
    <row r="3252" spans="1:15" ht="15" customHeight="1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</row>
    <row r="3253" spans="1:15" ht="15" customHeight="1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</row>
    <row r="3254" spans="1:15" ht="15" customHeight="1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</row>
    <row r="3255" spans="1:15" ht="15" customHeight="1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</row>
    <row r="3256" spans="1:15" ht="15" customHeight="1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</row>
    <row r="3257" spans="1:15" ht="15" customHeight="1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</row>
    <row r="3258" spans="1:15" ht="15" customHeight="1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</row>
    <row r="3259" spans="1:15" ht="15" customHeight="1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</row>
    <row r="3260" spans="1:15" ht="15" customHeight="1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</row>
    <row r="3261" spans="1:15" ht="15" customHeight="1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</row>
    <row r="3262" spans="1:15" ht="15" customHeight="1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</row>
    <row r="3263" spans="1:15" ht="15" customHeight="1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</row>
    <row r="3264" spans="1:15" ht="15" customHeight="1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</row>
    <row r="3265" spans="1:15" ht="15" customHeight="1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</row>
    <row r="3266" spans="1:15" ht="15" customHeight="1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</row>
    <row r="3267" spans="1:15" ht="15" customHeight="1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</row>
    <row r="3268" spans="1:15" ht="15" customHeight="1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</row>
    <row r="3269" spans="1:15" ht="15" customHeight="1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</row>
    <row r="3270" spans="1:15" ht="15" customHeight="1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</row>
    <row r="3271" spans="1:15" ht="15" customHeight="1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</row>
    <row r="3272" spans="1:15" ht="15" customHeight="1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</row>
    <row r="3273" spans="1:15" ht="15" customHeight="1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</row>
    <row r="3274" spans="1:15" ht="15" customHeight="1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</row>
    <row r="3275" spans="1:15" ht="15" customHeight="1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</row>
    <row r="3276" spans="1:15" ht="15" customHeight="1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</row>
    <row r="3277" spans="1:15" ht="15" customHeight="1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</row>
    <row r="3278" spans="1:15" ht="15" customHeight="1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</row>
    <row r="3279" spans="1:15" ht="15" customHeight="1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</row>
    <row r="3280" spans="1:15" ht="15" customHeight="1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</row>
    <row r="3281" spans="1:15" ht="15" customHeight="1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</row>
    <row r="3282" spans="1:15" ht="15" customHeight="1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</row>
    <row r="3283" spans="1:15" ht="15" customHeight="1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</row>
    <row r="3284" spans="1:15" ht="15" customHeight="1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</row>
    <row r="3285" spans="1:15" ht="15" customHeight="1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</row>
    <row r="3286" spans="1:15" ht="15" customHeight="1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</row>
    <row r="3287" spans="1:15" ht="15" customHeight="1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</row>
    <row r="3288" spans="1:15" ht="15" customHeight="1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</row>
    <row r="3289" spans="1:15" ht="15" customHeight="1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</row>
    <row r="3290" spans="1:15" ht="15" customHeight="1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</row>
    <row r="3291" spans="1:15" ht="15" customHeight="1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</row>
    <row r="3292" spans="1:15" ht="15" customHeight="1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</row>
    <row r="3293" spans="1:15" ht="15" customHeight="1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</row>
    <row r="3294" spans="1:15" ht="15" customHeight="1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</row>
    <row r="3295" spans="1:15" ht="15" customHeight="1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</row>
    <row r="3296" spans="1:15" ht="15" customHeight="1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</row>
    <row r="3297" spans="1:15" ht="15" customHeight="1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</row>
    <row r="3298" spans="1:15" ht="15" customHeight="1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</row>
    <row r="3299" spans="1:15" ht="15" customHeight="1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</row>
    <row r="3300" spans="1:15" ht="15" customHeight="1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</row>
    <row r="3301" spans="1:15" ht="15" customHeight="1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</row>
    <row r="3302" spans="1:15" ht="15" customHeight="1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</row>
    <row r="3303" spans="1:15" ht="15" customHeight="1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</row>
    <row r="3304" spans="1:15" ht="15" customHeight="1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</row>
    <row r="3305" spans="1:15" ht="15" customHeight="1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</row>
    <row r="3306" spans="1:15" ht="15" customHeight="1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</row>
    <row r="3307" spans="1:15" ht="15" customHeight="1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</row>
    <row r="3308" spans="1:15" ht="15" customHeight="1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</row>
    <row r="3309" spans="1:15" ht="15" customHeight="1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</row>
    <row r="3310" spans="1:15" ht="15" customHeight="1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</row>
    <row r="3311" spans="1:15" ht="15" customHeight="1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</row>
    <row r="3312" spans="1:15" ht="15" customHeight="1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</row>
    <row r="3313" spans="1:15" ht="15" customHeight="1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</row>
    <row r="3314" spans="1:15" ht="15" customHeight="1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</row>
    <row r="3315" spans="1:15" ht="15" customHeight="1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</row>
    <row r="3316" spans="1:15" ht="15" customHeight="1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</row>
    <row r="3317" spans="1:15" ht="15" customHeight="1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</row>
    <row r="3318" spans="1:15" ht="15" customHeight="1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</row>
    <row r="3319" spans="1:15" ht="15" customHeight="1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</row>
    <row r="3320" spans="1:15" ht="15" customHeight="1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</row>
    <row r="3321" spans="1:15" ht="15" customHeight="1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</row>
    <row r="3322" spans="1:15" ht="15" customHeight="1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</row>
    <row r="3323" spans="1:15" ht="15" customHeight="1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</row>
    <row r="3324" spans="1:15" ht="15" customHeight="1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</row>
    <row r="3325" spans="1:15" ht="15" customHeight="1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</row>
    <row r="3326" spans="1:15" ht="15" customHeight="1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</row>
    <row r="3327" spans="1:15" ht="15" customHeight="1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</row>
    <row r="3328" spans="1:15" ht="15" customHeight="1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</row>
    <row r="3329" spans="1:15" ht="15" customHeight="1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</row>
    <row r="3330" spans="1:15" ht="15" customHeight="1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</row>
    <row r="3331" spans="1:15" ht="15" customHeight="1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</row>
    <row r="3332" spans="1:15" ht="15" customHeight="1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</row>
    <row r="3333" spans="1:15" ht="15" customHeight="1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</row>
    <row r="3334" spans="1:15" ht="15" customHeight="1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</row>
    <row r="3335" spans="1:15" ht="15" customHeight="1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</row>
    <row r="3336" spans="1:15" ht="15" customHeight="1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</row>
    <row r="3337" spans="1:15" ht="15" customHeight="1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</row>
    <row r="3338" spans="1:15" ht="15" customHeight="1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</row>
    <row r="3339" spans="1:15" ht="15" customHeight="1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</row>
    <row r="3340" spans="1:15" ht="15" customHeight="1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</row>
    <row r="3341" spans="1:15" ht="15" customHeight="1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</row>
    <row r="3342" spans="1:15" ht="15" customHeight="1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</row>
    <row r="3343" spans="1:15" ht="15" customHeight="1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</row>
    <row r="3344" spans="1:15" ht="15" customHeight="1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</row>
    <row r="3345" spans="1:15" ht="15" customHeight="1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</row>
    <row r="3346" spans="1:15" ht="15" customHeight="1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</row>
    <row r="3347" spans="1:15" ht="15" customHeight="1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</row>
    <row r="3348" spans="1:15" ht="15" customHeight="1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</row>
    <row r="3349" spans="1:15" ht="15" customHeight="1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</row>
    <row r="3350" spans="1:15" ht="15" customHeight="1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</row>
    <row r="3351" spans="1:15" ht="15" customHeight="1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</row>
    <row r="3352" spans="1:15" ht="15" customHeight="1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</row>
    <row r="3353" spans="1:15" ht="15" customHeight="1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</row>
    <row r="3354" spans="1:15" ht="15" customHeight="1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</row>
    <row r="3355" spans="1:15" ht="15" customHeight="1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</row>
    <row r="3356" spans="1:15" ht="15" customHeight="1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</row>
    <row r="3357" spans="1:15" ht="15" customHeight="1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</row>
    <row r="3358" spans="1:15" ht="15" customHeight="1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</row>
    <row r="3359" spans="1:15" ht="15" customHeight="1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</row>
    <row r="3360" spans="1:15" ht="15" customHeight="1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</row>
    <row r="3361" spans="1:15" ht="15" customHeight="1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</row>
    <row r="3362" spans="1:15" ht="15" customHeight="1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</row>
    <row r="3363" spans="1:15" ht="15" customHeight="1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</row>
    <row r="3364" spans="1:15" ht="15" customHeight="1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</row>
    <row r="3365" spans="1:15" ht="15" customHeight="1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</row>
    <row r="3366" spans="1:15" ht="15" customHeight="1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</row>
    <row r="3367" spans="1:15" ht="15" customHeight="1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</row>
    <row r="3368" spans="1:15" ht="15" customHeight="1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</row>
    <row r="3369" spans="1:15" ht="15" customHeight="1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</row>
    <row r="3370" spans="1:15" ht="15" customHeight="1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</row>
    <row r="3371" spans="1:15" ht="15" customHeight="1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</row>
    <row r="3372" spans="1:15" ht="15" customHeight="1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</row>
    <row r="3373" spans="1:15" ht="15" customHeight="1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</row>
    <row r="3374" spans="1:15" ht="15" customHeight="1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</row>
    <row r="3375" spans="1:15" ht="15" customHeight="1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</row>
    <row r="3376" spans="1:15" ht="15" customHeight="1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</row>
    <row r="3377" spans="1:15" ht="15" customHeight="1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</row>
    <row r="3378" spans="1:15" ht="15" customHeight="1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</row>
    <row r="3379" spans="1:15" ht="15" customHeight="1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</row>
    <row r="3380" spans="1:15" ht="15" customHeight="1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</row>
    <row r="3381" spans="1:15" ht="15" customHeight="1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</row>
    <row r="3382" spans="1:15" ht="15" customHeight="1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</row>
    <row r="3383" spans="1:15" ht="15" customHeight="1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</row>
    <row r="3384" spans="1:15" ht="15" customHeight="1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</row>
    <row r="3385" spans="1:15" ht="15" customHeight="1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</row>
    <row r="3386" spans="1:15" ht="15" customHeight="1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</row>
    <row r="3387" spans="1:15" ht="15" customHeight="1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</row>
    <row r="3388" spans="1:15" ht="15" customHeight="1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</row>
    <row r="3389" spans="1:15" ht="15" customHeight="1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</row>
    <row r="3390" spans="1:15" ht="15" customHeight="1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</row>
    <row r="3391" spans="1:15" ht="15" customHeight="1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</row>
    <row r="3392" spans="1:15" ht="15" customHeight="1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</row>
    <row r="3393" spans="1:15" ht="15" customHeight="1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</row>
    <row r="3394" spans="1:15" ht="15" customHeight="1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</row>
    <row r="3395" spans="1:15" ht="15" customHeight="1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</row>
    <row r="3396" spans="1:15" ht="15" customHeight="1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</row>
    <row r="3397" spans="1:15" ht="15" customHeight="1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</row>
    <row r="3398" spans="1:15" ht="15" customHeight="1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</row>
    <row r="3399" spans="1:15" ht="15" customHeight="1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</row>
    <row r="3400" spans="1:15" ht="15" customHeight="1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</row>
    <row r="3401" spans="1:15" ht="15" customHeight="1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</row>
    <row r="3402" spans="1:15" ht="15" customHeight="1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</row>
    <row r="3403" spans="1:15" ht="15" customHeight="1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</row>
    <row r="3404" spans="1:15" ht="15" customHeight="1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</row>
    <row r="3405" spans="1:15" ht="15" customHeight="1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</row>
    <row r="3406" spans="1:15" ht="15" customHeight="1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</row>
    <row r="3407" spans="1:15" ht="15" customHeight="1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</row>
    <row r="3408" spans="1:15" ht="15" customHeight="1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</row>
    <row r="3409" spans="1:15" ht="15" customHeight="1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</row>
    <row r="3410" spans="1:15" ht="15" customHeight="1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</row>
    <row r="3411" spans="1:15" ht="15" customHeight="1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</row>
    <row r="3412" spans="1:15" ht="15" customHeight="1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</row>
    <row r="3413" spans="1:15" ht="15" customHeight="1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</row>
    <row r="3414" spans="1:15" ht="15" customHeight="1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</row>
    <row r="3415" spans="1:15" ht="15" customHeight="1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</row>
    <row r="3416" spans="1:15" ht="15" customHeight="1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</row>
    <row r="3417" spans="1:15" ht="15" customHeight="1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</row>
    <row r="3418" spans="1:15" ht="15" customHeight="1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</row>
    <row r="3419" spans="1:15" ht="15" customHeight="1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</row>
    <row r="3420" spans="1:15" ht="15" customHeight="1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</row>
    <row r="3421" spans="1:15" ht="15" customHeight="1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</row>
    <row r="3422" spans="1:15" ht="15" customHeight="1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</row>
    <row r="3423" spans="1:15" ht="15" customHeight="1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</row>
    <row r="3424" spans="1:15" ht="15" customHeight="1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</row>
    <row r="3425" spans="1:15" ht="15" customHeight="1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</row>
    <row r="3426" spans="1:15" ht="15" customHeight="1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</row>
    <row r="3427" spans="1:15" ht="15" customHeight="1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</row>
    <row r="3428" spans="1:15" ht="15" customHeight="1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</row>
    <row r="3429" spans="1:15" ht="15" customHeight="1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</row>
    <row r="3430" spans="1:15" ht="15" customHeight="1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</row>
    <row r="3431" spans="1:15" ht="15" customHeight="1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</row>
    <row r="3432" spans="1:15" ht="15" customHeight="1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</row>
    <row r="3433" spans="1:15" ht="15" customHeight="1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</row>
    <row r="3434" spans="1:15" ht="15" customHeight="1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</row>
    <row r="3435" spans="1:15" ht="15" customHeight="1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</row>
    <row r="3436" spans="1:15" ht="15" customHeight="1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</row>
    <row r="3437" spans="1:15" ht="15" customHeight="1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</row>
    <row r="3438" spans="1:15" ht="15" customHeight="1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</row>
    <row r="3439" spans="1:15" ht="15" customHeight="1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</row>
    <row r="3440" spans="1:15" ht="15" customHeight="1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</row>
    <row r="3441" spans="1:15" ht="15" customHeight="1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</row>
    <row r="3442" spans="1:15" ht="15" customHeight="1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</row>
    <row r="3443" spans="1:15" ht="15" customHeight="1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</row>
    <row r="3444" spans="1:15" ht="15" customHeight="1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</row>
    <row r="3445" spans="1:15" ht="15" customHeight="1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</row>
    <row r="3446" spans="1:15" ht="15" customHeight="1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</row>
    <row r="3447" spans="1:15" ht="15" customHeight="1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</row>
    <row r="3448" spans="1:15" ht="15" customHeight="1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</row>
    <row r="3449" spans="1:15" ht="15" customHeight="1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</row>
    <row r="3450" spans="1:15" ht="15" customHeight="1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</row>
    <row r="3451" spans="1:15" ht="15" customHeight="1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</row>
    <row r="3452" spans="1:15" ht="15" customHeight="1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</row>
    <row r="3453" spans="1:15" ht="15" customHeight="1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</row>
    <row r="3454" spans="1:15" ht="15" customHeight="1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</row>
    <row r="3455" spans="1:15" ht="15" customHeight="1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</row>
    <row r="3456" spans="1:15" ht="15" customHeight="1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</row>
    <row r="3457" spans="1:15" ht="15" customHeight="1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</row>
    <row r="3458" spans="1:15" ht="15" customHeight="1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</row>
    <row r="3459" spans="1:15" ht="15" customHeight="1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</row>
    <row r="3460" spans="1:15" ht="15" customHeight="1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</row>
    <row r="3461" spans="1:15" ht="15" customHeight="1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</row>
    <row r="3462" spans="1:15" ht="15" customHeight="1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</row>
    <row r="3463" spans="1:15" ht="15" customHeight="1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</row>
    <row r="3464" spans="1:15" ht="15" customHeight="1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</row>
    <row r="3465" spans="1:15" ht="15" customHeight="1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</row>
    <row r="3466" spans="1:15" ht="15" customHeight="1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</row>
    <row r="3467" spans="1:15" ht="15" customHeight="1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</row>
    <row r="3468" spans="1:15" ht="15" customHeight="1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</row>
    <row r="3469" spans="1:15" ht="15" customHeight="1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</row>
    <row r="3470" spans="1:15" ht="15" customHeight="1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</row>
    <row r="3471" spans="1:15" ht="15" customHeight="1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</row>
    <row r="3472" spans="1:15" ht="15" customHeight="1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</row>
    <row r="3473" spans="1:15" ht="15" customHeight="1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</row>
    <row r="3474" spans="1:15" ht="15" customHeight="1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</row>
    <row r="3475" spans="1:15" ht="15" customHeight="1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</row>
    <row r="3476" spans="1:15" ht="15" customHeight="1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</row>
    <row r="3477" spans="1:15" ht="15" customHeight="1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</row>
    <row r="3478" spans="1:15" ht="15" customHeight="1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</row>
    <row r="3479" spans="1:15" ht="15" customHeight="1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</row>
    <row r="3480" spans="1:15" ht="15" customHeight="1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</row>
    <row r="3481" spans="1:15" ht="15" customHeight="1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</row>
    <row r="3482" spans="1:15" ht="15" customHeight="1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</row>
    <row r="3483" spans="1:15" ht="15" customHeight="1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</row>
    <row r="3484" spans="1:15" ht="15" customHeight="1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</row>
    <row r="3485" spans="1:15" ht="15" customHeight="1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</row>
    <row r="3486" spans="1:15" ht="15" customHeight="1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</row>
    <row r="3487" spans="1:15" ht="15" customHeight="1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</row>
    <row r="3488" spans="1:15" ht="15" customHeight="1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</row>
    <row r="3489" spans="1:15" ht="15" customHeight="1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</row>
    <row r="3490" spans="1:15" ht="15" customHeight="1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</row>
    <row r="3491" spans="1:15" ht="15" customHeight="1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</row>
    <row r="3492" spans="1:15" ht="15" customHeight="1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</row>
    <row r="3493" spans="1:15" ht="15" customHeight="1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</row>
    <row r="3494" spans="1:15" ht="15" customHeight="1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</row>
    <row r="3495" spans="1:15" ht="15" customHeight="1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</row>
    <row r="3496" spans="1:15" ht="15" customHeight="1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</row>
    <row r="3497" spans="1:15" ht="15" customHeight="1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</row>
    <row r="3498" spans="1:15" ht="15" customHeight="1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</row>
    <row r="3499" spans="1:15" ht="15" customHeight="1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</row>
    <row r="3500" spans="1:15" ht="15" customHeight="1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</row>
    <row r="3501" spans="1:15" ht="15" customHeight="1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</row>
    <row r="3502" spans="1:15" ht="15" customHeight="1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</row>
    <row r="3503" spans="1:15" ht="15" customHeight="1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</row>
    <row r="3504" spans="1:15" ht="15" customHeight="1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</row>
    <row r="3505" spans="1:15" ht="15" customHeight="1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</row>
    <row r="3506" spans="1:15" ht="15" customHeight="1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</row>
    <row r="3507" spans="1:15" ht="15" customHeight="1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</row>
    <row r="3508" spans="1:15" ht="15" customHeight="1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</row>
    <row r="3509" spans="1:15" ht="15" customHeight="1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</row>
    <row r="3510" spans="1:15" ht="15" customHeight="1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</row>
    <row r="3511" spans="1:15" ht="15" customHeight="1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</row>
    <row r="3512" spans="1:15" ht="15" customHeight="1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</row>
    <row r="3513" spans="1:15" ht="15" customHeight="1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</row>
    <row r="3514" spans="1:15" ht="15" customHeight="1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</row>
    <row r="3515" spans="1:15" ht="15" customHeight="1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</row>
    <row r="3516" spans="1:15" ht="15" customHeight="1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</row>
    <row r="3517" spans="1:15" ht="15" customHeight="1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</row>
    <row r="3518" spans="1:15" ht="15" customHeight="1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</row>
    <row r="3519" spans="1:15" ht="15" customHeight="1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</row>
    <row r="3520" spans="1:15" ht="15" customHeight="1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</row>
    <row r="3521" spans="1:15" ht="15" customHeight="1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</row>
    <row r="3522" spans="1:15" ht="15" customHeight="1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</row>
    <row r="3523" spans="1:15" ht="15" customHeight="1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</row>
    <row r="3524" spans="1:15" ht="15" customHeight="1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</row>
    <row r="3525" spans="1:15" ht="15" customHeight="1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</row>
    <row r="3526" spans="1:15" ht="15" customHeight="1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</row>
    <row r="3527" spans="1:15" ht="15" customHeight="1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</row>
    <row r="3528" spans="1:15" ht="15" customHeight="1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</row>
    <row r="3529" spans="1:15" ht="15" customHeight="1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</row>
    <row r="3530" spans="1:15" ht="15" customHeight="1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</row>
    <row r="3531" spans="1:15" ht="15" customHeight="1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</row>
    <row r="3532" spans="1:15" ht="15" customHeight="1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</row>
    <row r="3533" spans="1:15" ht="15" customHeight="1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</row>
    <row r="3534" spans="1:15" ht="15" customHeight="1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</row>
    <row r="3535" spans="1:15" ht="15" customHeight="1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</row>
    <row r="3536" spans="1:15" ht="15" customHeight="1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</row>
    <row r="3537" spans="1:15" ht="15" customHeight="1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</row>
    <row r="3538" spans="1:15" ht="15" customHeight="1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</row>
    <row r="3539" spans="1:15" ht="15" customHeight="1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</row>
    <row r="3540" spans="1:15" ht="15" customHeight="1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</row>
    <row r="3541" spans="1:15" ht="15" customHeight="1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</row>
    <row r="3542" spans="1:15" ht="15" customHeight="1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</row>
    <row r="3543" spans="1:15" ht="15" customHeight="1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</row>
    <row r="3544" spans="1:15" ht="15" customHeight="1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</row>
    <row r="3545" spans="1:15" ht="15" customHeight="1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</row>
    <row r="3546" spans="1:15" ht="15" customHeight="1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</row>
    <row r="3547" spans="1:15" ht="15" customHeight="1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</row>
    <row r="3548" spans="1:15" ht="15" customHeight="1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</row>
    <row r="3549" spans="1:15" ht="15" customHeight="1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</row>
    <row r="3550" spans="1:15" ht="15" customHeight="1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</row>
    <row r="3551" spans="1:15" ht="15" customHeight="1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</row>
    <row r="3552" spans="1:15" ht="15" customHeight="1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</row>
    <row r="3553" spans="1:15" ht="15" customHeight="1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</row>
    <row r="3554" spans="1:15" ht="15" customHeight="1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</row>
    <row r="3555" spans="1:15" ht="15" customHeight="1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</row>
    <row r="3556" spans="1:15" ht="15" customHeight="1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</row>
    <row r="3557" spans="1:15" ht="15" customHeight="1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</row>
    <row r="3558" spans="1:15" ht="15" customHeight="1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</row>
    <row r="3559" spans="1:15" ht="15" customHeight="1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</row>
    <row r="3560" spans="1:15" ht="15" customHeight="1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</row>
    <row r="3561" spans="1:15" ht="15" customHeight="1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</row>
    <row r="3562" spans="1:15" ht="15" customHeight="1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</row>
    <row r="3563" spans="1:15" ht="15" customHeight="1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</row>
    <row r="3564" spans="1:15" ht="15" customHeight="1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</row>
    <row r="3565" spans="1:15" ht="15" customHeight="1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</row>
    <row r="3566" spans="1:15" ht="15" customHeight="1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</row>
    <row r="3567" spans="1:15" ht="15" customHeight="1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</row>
    <row r="3568" spans="1:15" ht="15" customHeight="1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</row>
    <row r="3569" spans="1:15" ht="15" customHeight="1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</row>
    <row r="3570" spans="1:15" ht="15" customHeight="1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</row>
    <row r="3571" spans="1:15" ht="15" customHeight="1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</row>
    <row r="3572" spans="1:15" ht="15" customHeight="1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</row>
    <row r="3573" spans="1:15" ht="15" customHeight="1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</row>
    <row r="3574" spans="1:15" ht="15" customHeight="1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</row>
    <row r="3575" spans="1:15" ht="15" customHeight="1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</row>
    <row r="3576" spans="1:15" ht="15" customHeight="1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</row>
    <row r="3577" spans="1:15" ht="15" customHeight="1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</row>
    <row r="3578" spans="1:15" ht="15" customHeight="1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</row>
    <row r="3579" spans="1:15" ht="15" customHeight="1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</row>
    <row r="3580" spans="1:15" ht="15" customHeight="1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</row>
    <row r="3581" spans="1:15" ht="15" customHeight="1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</row>
    <row r="3582" spans="1:15" ht="15" customHeight="1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</row>
    <row r="3583" spans="1:15" ht="15" customHeight="1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</row>
    <row r="3584" spans="1:15" ht="15" customHeight="1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</row>
    <row r="3585" spans="1:15" ht="15" customHeight="1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</row>
    <row r="3586" spans="1:15" ht="15" customHeight="1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</row>
    <row r="3587" spans="1:15" ht="15" customHeight="1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</row>
    <row r="3588" spans="1:15" ht="15" customHeight="1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</row>
    <row r="3589" spans="1:15" ht="15" customHeight="1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</row>
  </sheetData>
  <autoFilter ref="A1:Z2776" xr:uid="{00000000-0009-0000-0000-000008000000}"/>
  <conditionalFormatting sqref="B1:B2776 B2791:B3589">
    <cfRule type="expression" dxfId="5" priority="1">
      <formula>COUNTIF($B$2:$B$4976, B2)&gt;1</formula>
    </cfRule>
  </conditionalFormatting>
  <dataValidations count="6">
    <dataValidation type="list" allowBlank="1" showErrorMessage="1" sqref="D1610:D2499" xr:uid="{00000000-0002-0000-0800-000000000000}">
      <formula1>"Աղջիկ,Կանացի,մանկական,մանկական - աղջիկ,մանկական - տղա,մինչև 1 աղջիկ,մինչև 1 մանկական,մինչև 1 տղա,յունիսեքս,Տղա,Տղամարդկանց"</formula1>
    </dataValidation>
    <dataValidation type="list" allowBlank="1" showErrorMessage="1" sqref="C1610:C2225" xr:uid="{00000000-0002-0000-0800-000001000000}">
      <formula1>"35-ից բաձր կոշիկ,35-ից բարձր բարձրակրունկ կոշիկ,35-ից բարձր կիսաճտքավոր կոշիկ,35-ից բարձր հողաթափ,ակնոց,անթև բլուզ,անթև շապիկ,անձրևազգեստ,արևային ակնոց,բաճկոն,բլուզ,բոդի,գիշերազգեստ,գլխարկ,գոտի,գուլպա,դասական տաբատ,դրամապանակ,երեկոյան զգեստ,երկարաթև բլուզ"&amp;",զգեստ,ժակետ,ժիլետ,լողազգեստ,լողազգեստ կրծկալ,լողավարտիք,խալաթ,կարճ տաբատ,կեդ 35-ից բարձր,կեդ մինչև 35,կիսաճտքավոր կոշիկ մինչև 35,կիսաշրջազգեստ,կոմբինեզոն,կոշիկ մինչև 35,կոստյում/հավաքածու,կրծկալ,կրոկս մինչև 35,հեռախոսի պատյան սեթ 2,Հուդի,մայկա,մանկական,յ"&amp;"աքեդ,Յոգայի գորգ,Յուբկա,ներքնազգեստ,շապիկ,շապիկ երկարաթև,Շարֆ,շոր,Շորտ,շորտ + շապիկ,շորտ գինս,շրջազգեստ,ուգգի,ուսապարկ,Պայուսակ,Պանամա, գլխարկ,Պիդջակ,Պիժամա,Պոլո,Ջինսե Բաճկոն,ջինսե ժիլետ,Ջինսե Կիսաշրջազգեստ,Ջինսե Շորտ,Ջինսե վերնաշապիկ,Ջինսե տաբատ,Սաբո,սան"&amp;"դալ,սեթ 2 գիշերազգեստ,սեթ 3 շապիկ + տաբատ + գլխարկ,Սպորտային անթև շապիկ,Սպորտային Կոշիկ,սվիտեր,Վարտիք,Վերարկու,Վերնաշապիկ,Վոդոլազկա,տաբատ,տաբատ գինս,Տաբատ գոտիով,Տոպ,Տոպ + շորտ,Տոպ սեթ,տրիկո,ցանցավոր զգեստ,քարտաբանակ,կարդիգան,գուլպա 2 զույկ,Ջինսե սառաֆոն,"&amp;"գուլպա 3 զույգ"</formula1>
    </dataValidation>
    <dataValidation type="list" allowBlank="1" showErrorMessage="1" sqref="J1610:J2507" xr:uid="{00000000-0002-0000-0800-000002000000}">
      <formula1>"Albania,anhayt,Australia,Bangladesh,Brazil,Britania,Bulgaria,China,Colombia,Egypt,France,Gambodia,Georgia,Goduras,India,Italy,K. H. P,Kambodia,Madagaskar,Mauritania,Mauritius,Mexico,Moldova,Morocco,Myanmar,Nicaragua,North Macedonia,P.R.C,Pakistan,PI.R.C,P"&amp;"oland,Portugalia,Romania,Shri Lanka,Shrilanka,Spain,Tunis,Turkey,UK,Ukraine,Unknown,Vietnam,Germany"</formula1>
    </dataValidation>
    <dataValidation type="list" allowBlank="1" showErrorMessage="1" sqref="N1610:N2225" xr:uid="{00000000-0002-0000-0800-000003000000}">
      <formula1>"plasticպլաստմասսա,textileտակը ռետին, վրան կտոր,ալյումինում,ակացու պոլիմեր,ակրիլ,ակրիլ/բամբակ,ակրիլ/բուրդ,անհայտ,արհեստական կաշի,բամբակ,բամբակ/ակրիլ,բամբակ/լինեն,բամբակ/լիոցել,բամբակ/մոդալ,բամբակ/պոլիեսթեր,բամբակ/պոլիեսթեր/Էլաստոդին,բամբակ/վիսկոզ,բուրդ,բու"&amp;"րդ/ակրիլ,բուրդ/լիոցել,բուրդ/վիսկոզ,էլաստան,էլաստան/բամբուկ,էլաստան/պոլիեսթեր,թավիշ,թուղթ,լինեն,լինեն/բամբակ,լինեն/վիսկոզ,լինոն/բամբակ,լիոսել,կաշի,կտոր,կտոր/ռեզին,կտոր/ռետին,մոդալ,մոդալ/պոլիեսթեր,նիլոն,պլաստմասսա,պոլիակրիլ,պոլիակրիլ/պոլիեսթեր,պոլիամիդ,պոլի"&amp;"եսթեր,պոլիեսթեր/բամբակ,պոլիեսթեր/ռաթթան,պոլիեսթեր/վիսկոզ,պոլիմեր/կաշի,պոլիուրեթան,պոլիվինիլքլորիդ- ՊՎՔ,ռայոն,ռետին,վիսկոզ,վիսկոզ/բամբակ,վիսկոզ/լիոցել,վիսկոզ/պոլիեսթեր,տակը պոլիմեր, վրան արհեստական կաշի,տակը պոլիմեր, վրան զամշ,տակը պոլիմեր, վրան կաշի,տակը "&amp;"պոլիմեր, վրան կտոր,տակը ռետին, վրան արհեստական կաշի,տակը ռետին, վրան բուրդ,տակը ռետին, վրան կաշի,տակը ռետին, վրան կտոր,տակը ռետին, վրան ռետին,տակը սիլիկոն, վրան կտոր,տակը փայտ, վրան արհեստական կաշի,ֆիբրա Մետալիկա"</formula1>
    </dataValidation>
    <dataValidation type="list" allowBlank="1" showErrorMessage="1" sqref="M1610:M2224" xr:uid="{00000000-0002-0000-0800-000004000000}">
      <formula1>"1,Artsataguyn,bac kapuyt,bac moxraguyn,bac narnjaguyn,bej,bej/sev,Blue,bordo,burgundi,darchnaguyn,deghin,erknaguyn,Green,Guynzguyn,Ivory,kamir,Kanach,kanach/kapuyt,kanach/spitak,kanch,kaputyt/sev,Kapuyt,kapuyt/gcavor,kapuyt/moxraguyn,kapuyt/narnjaguyn,kap"&amp;"uyt/spitak,karichnvi/kapuyt,Karmir,karmir/kaput,Katnaguyn,khaki,Kremaguyn,limonaguyn,manushakagun,manushakaguyn,moxraguyn,moxraguyn/spitak,mug kapuyt,Multi,narnjaguyn,Pink,Seri,Sev,sev/arcataguyn,sev/spitak,Shakanakaguyn,shakanakaguyn/spitak,shkanakaguyn,"&amp;"Spitak,spitak/kanach,spitak/kapuyt,tigrovka,vadaguyn/bac kapuyt,Vardaguyn,White,xaki,zebra,Արծաթագույն,բաց կապույտ,բաց մոխրագույն,բեժ,Գույնզգույն,Դարչնագույն,դեղին,Խակ կանաչ,Կաթնագույն,Կաթնագույն գծավոր,Կաթնագույն փայլուն,Կաթնագուն,Կանաչ,Կանաչ - Սպիտակ,Կա"&amp;"նաչ ծաղիկներով,Կապույտ,Կապույտ ծաղկավոր,կապույտ,ծախիկներով,Կապույտ,ծաղիկներով,Կապոււյտ,կարմիր,Կրեմագույն,կրեմագույն,վարդագույն ծախիկներով,կօֆեագուն,կօֆեագուն-Նարնջագույն,Մանուշակ,Մանուշակագույն,Մոխրագույն,մուգ կապույտ,մուք կապույտ,նարնջագույն,Շականակագույ"&amp;"ն,Շականակագույն-Ոսկեգույն,Ոսկեգույն,սև,սև ծաղիկներով,սև ու սպիտակ,սև,սպիտակ նշաներով,սև․գծավոր․ծաղիկներով,Սպիտակ,սպիտակ ծաղկավոր,սպիտակ կապույտ,Սպիտակ Շակ․ գծերով,Սպիտակ Շականակագույն,Սպիտակ-,սպիտակ,կանաչ գծերով,սպիտակ,կապույտ ծաղիկներով,սպիտակ,սև գծերով,"&amp;"վագռակագույն,Վարդագույն,Փայլուն Կաթնագույն,փիրուզագույն,փիրուզագույն ծաղկավոր,ծաղկավոր"</formula1>
    </dataValidation>
    <dataValidation type="list" allowBlank="1" showErrorMessage="1" sqref="E1610:E2501" xr:uid="{00000000-0002-0000-0800-000005000000}">
      <formula1>"all seasons,Ամառ,Աշուն,Գարուն,Ձմեռ"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94"/>
  <sheetViews>
    <sheetView topLeftCell="A16" workbookViewId="0">
      <selection activeCell="A133" sqref="A133:XFD153"/>
    </sheetView>
  </sheetViews>
  <sheetFormatPr defaultRowHeight="23.25" customHeight="1"/>
  <cols>
    <col min="1" max="1" width="13.85546875" style="126" customWidth="1"/>
    <col min="2" max="2" width="17.140625" style="126" customWidth="1"/>
    <col min="3" max="3" width="34.85546875" style="126" customWidth="1"/>
    <col min="4" max="15" width="9.140625" style="126"/>
    <col min="16" max="16" width="16" style="126" customWidth="1"/>
    <col min="17" max="16384" width="9.140625" style="126"/>
  </cols>
  <sheetData>
    <row r="1" spans="1:22" s="246" customFormat="1" ht="23.25" customHeight="1">
      <c r="A1" s="17" t="s">
        <v>0</v>
      </c>
      <c r="B1" s="48" t="s">
        <v>477</v>
      </c>
      <c r="C1" s="127" t="s">
        <v>478</v>
      </c>
      <c r="D1" s="127" t="s">
        <v>1</v>
      </c>
      <c r="E1" s="127" t="s">
        <v>3969</v>
      </c>
      <c r="F1" s="5" t="s">
        <v>797</v>
      </c>
      <c r="G1" s="5" t="s">
        <v>798</v>
      </c>
      <c r="H1" s="5" t="s">
        <v>800</v>
      </c>
      <c r="I1" s="5" t="s">
        <v>799</v>
      </c>
      <c r="J1" s="5" t="s">
        <v>801</v>
      </c>
      <c r="K1" s="5" t="s">
        <v>3970</v>
      </c>
      <c r="L1" s="5" t="s">
        <v>802</v>
      </c>
      <c r="M1" s="5" t="s">
        <v>3971</v>
      </c>
      <c r="N1" s="128" t="s">
        <v>803</v>
      </c>
      <c r="O1" s="128" t="s">
        <v>3972</v>
      </c>
      <c r="P1" s="17" t="s">
        <v>804</v>
      </c>
      <c r="Q1" s="17" t="s">
        <v>805</v>
      </c>
      <c r="R1" s="17" t="s">
        <v>806</v>
      </c>
      <c r="S1" s="17" t="s">
        <v>4291</v>
      </c>
      <c r="T1" s="17" t="s">
        <v>807</v>
      </c>
      <c r="U1" s="17" t="s">
        <v>808</v>
      </c>
      <c r="V1" s="17" t="s">
        <v>4292</v>
      </c>
    </row>
    <row r="2" spans="1:22" ht="23.25" customHeight="1">
      <c r="A2" s="132" t="s">
        <v>5473</v>
      </c>
      <c r="B2" s="290">
        <v>64041990000</v>
      </c>
      <c r="C2" s="270" t="s">
        <v>6972</v>
      </c>
      <c r="D2" s="143" t="s">
        <v>3973</v>
      </c>
      <c r="E2" s="144">
        <v>465</v>
      </c>
      <c r="F2" s="16" t="s">
        <v>3848</v>
      </c>
      <c r="G2" s="273">
        <v>420</v>
      </c>
      <c r="H2" s="273">
        <v>645</v>
      </c>
      <c r="I2" s="273">
        <v>1</v>
      </c>
      <c r="J2" s="273" t="s">
        <v>7805</v>
      </c>
      <c r="K2" s="144">
        <v>769</v>
      </c>
      <c r="L2" s="144" t="s">
        <v>424</v>
      </c>
      <c r="M2" s="144">
        <v>7579</v>
      </c>
      <c r="N2" s="144" t="s">
        <v>4299</v>
      </c>
      <c r="O2" s="144" t="s">
        <v>4285</v>
      </c>
      <c r="P2" s="141" t="s">
        <v>7643</v>
      </c>
      <c r="Q2" s="141"/>
      <c r="R2" s="273">
        <v>40</v>
      </c>
      <c r="S2" s="141">
        <v>79</v>
      </c>
      <c r="T2" s="141">
        <v>49.99</v>
      </c>
      <c r="U2" s="141" t="s">
        <v>1033</v>
      </c>
      <c r="V2" s="141">
        <v>20</v>
      </c>
    </row>
    <row r="3" spans="1:22" ht="23.25" customHeight="1">
      <c r="A3" s="132" t="s">
        <v>5474</v>
      </c>
      <c r="B3" s="290">
        <v>64041990000</v>
      </c>
      <c r="C3" s="270" t="s">
        <v>6972</v>
      </c>
      <c r="D3" s="143" t="s">
        <v>3973</v>
      </c>
      <c r="E3" s="144">
        <v>465</v>
      </c>
      <c r="F3" s="16" t="s">
        <v>3848</v>
      </c>
      <c r="G3" s="273">
        <v>365</v>
      </c>
      <c r="H3" s="273">
        <v>645</v>
      </c>
      <c r="I3" s="273">
        <v>1</v>
      </c>
      <c r="J3" s="273" t="s">
        <v>7805</v>
      </c>
      <c r="K3" s="144">
        <v>769</v>
      </c>
      <c r="L3" s="144" t="s">
        <v>424</v>
      </c>
      <c r="M3" s="144">
        <v>7579</v>
      </c>
      <c r="N3" s="144" t="s">
        <v>4299</v>
      </c>
      <c r="O3" s="144" t="s">
        <v>4285</v>
      </c>
      <c r="P3" s="141" t="s">
        <v>7643</v>
      </c>
      <c r="Q3" s="141"/>
      <c r="R3" s="273">
        <v>37</v>
      </c>
      <c r="S3" s="141">
        <v>282</v>
      </c>
      <c r="T3" s="141">
        <v>49.99</v>
      </c>
      <c r="U3" s="141" t="s">
        <v>1033</v>
      </c>
      <c r="V3" s="141">
        <v>20</v>
      </c>
    </row>
    <row r="4" spans="1:22" ht="23.25" customHeight="1">
      <c r="A4" s="132" t="s">
        <v>5475</v>
      </c>
      <c r="B4" s="291">
        <v>64041990000</v>
      </c>
      <c r="C4" s="262" t="s">
        <v>6973</v>
      </c>
      <c r="D4" s="143" t="s">
        <v>3681</v>
      </c>
      <c r="E4" s="144">
        <v>66</v>
      </c>
      <c r="F4" s="16" t="s">
        <v>3848</v>
      </c>
      <c r="G4" s="273">
        <v>520</v>
      </c>
      <c r="H4" s="273">
        <v>700</v>
      </c>
      <c r="I4" s="273">
        <v>1</v>
      </c>
      <c r="J4" s="273" t="s">
        <v>7805</v>
      </c>
      <c r="K4" s="144">
        <v>769</v>
      </c>
      <c r="L4" s="144" t="s">
        <v>468</v>
      </c>
      <c r="M4" s="144">
        <v>1760</v>
      </c>
      <c r="N4" s="144" t="s">
        <v>7829</v>
      </c>
      <c r="O4" s="144" t="s">
        <v>7822</v>
      </c>
      <c r="P4" s="141" t="s">
        <v>7643</v>
      </c>
      <c r="Q4" s="141"/>
      <c r="R4" s="273">
        <v>38</v>
      </c>
      <c r="S4" s="141">
        <v>64</v>
      </c>
      <c r="T4" s="141">
        <v>49.99</v>
      </c>
      <c r="U4" s="141" t="s">
        <v>1033</v>
      </c>
      <c r="V4" s="141">
        <v>20</v>
      </c>
    </row>
    <row r="5" spans="1:22" ht="23.25" customHeight="1">
      <c r="A5" s="132" t="s">
        <v>5476</v>
      </c>
      <c r="B5" s="292">
        <v>64039998000</v>
      </c>
      <c r="C5" s="268" t="s">
        <v>6974</v>
      </c>
      <c r="D5" s="143" t="s">
        <v>3681</v>
      </c>
      <c r="E5" s="144">
        <v>66</v>
      </c>
      <c r="F5" s="16" t="s">
        <v>3848</v>
      </c>
      <c r="G5" s="273">
        <v>260</v>
      </c>
      <c r="H5" s="273">
        <v>435</v>
      </c>
      <c r="I5" s="273">
        <v>1</v>
      </c>
      <c r="J5" s="273" t="s">
        <v>7805</v>
      </c>
      <c r="K5" s="144">
        <v>769</v>
      </c>
      <c r="L5" s="144" t="s">
        <v>468</v>
      </c>
      <c r="M5" s="144">
        <v>1760</v>
      </c>
      <c r="N5" s="144" t="s">
        <v>7830</v>
      </c>
      <c r="O5" s="144" t="s">
        <v>7816</v>
      </c>
      <c r="P5" s="141" t="s">
        <v>7643</v>
      </c>
      <c r="Q5" s="141"/>
      <c r="R5" s="273">
        <v>38</v>
      </c>
      <c r="S5" s="141">
        <v>64</v>
      </c>
      <c r="T5" s="141">
        <v>39.99</v>
      </c>
      <c r="U5" s="141" t="s">
        <v>2099</v>
      </c>
      <c r="V5" s="141">
        <v>21</v>
      </c>
    </row>
    <row r="6" spans="1:22" ht="23.25" customHeight="1">
      <c r="A6" s="132" t="s">
        <v>5477</v>
      </c>
      <c r="B6" s="292">
        <v>64039998000</v>
      </c>
      <c r="C6" s="268" t="s">
        <v>6975</v>
      </c>
      <c r="D6" s="143" t="s">
        <v>3672</v>
      </c>
      <c r="E6" s="144">
        <v>55</v>
      </c>
      <c r="F6" s="16" t="s">
        <v>3848</v>
      </c>
      <c r="G6" s="273">
        <v>375</v>
      </c>
      <c r="H6" s="273">
        <v>630</v>
      </c>
      <c r="I6" s="273">
        <v>1</v>
      </c>
      <c r="J6" s="273" t="s">
        <v>7805</v>
      </c>
      <c r="K6" s="144">
        <v>769</v>
      </c>
      <c r="L6" s="144" t="s">
        <v>424</v>
      </c>
      <c r="M6" s="144">
        <v>7579</v>
      </c>
      <c r="N6" s="144" t="s">
        <v>7831</v>
      </c>
      <c r="O6" s="144" t="s">
        <v>7817</v>
      </c>
      <c r="P6" s="141" t="s">
        <v>7643</v>
      </c>
      <c r="Q6" s="141"/>
      <c r="R6" s="273">
        <v>36</v>
      </c>
      <c r="S6" s="141">
        <v>52</v>
      </c>
      <c r="T6" s="141">
        <v>49.99</v>
      </c>
      <c r="U6" s="141" t="s">
        <v>2103</v>
      </c>
      <c r="V6" s="141">
        <v>23</v>
      </c>
    </row>
    <row r="7" spans="1:22" ht="23.25" customHeight="1">
      <c r="A7" s="132" t="s">
        <v>5478</v>
      </c>
      <c r="B7" s="290">
        <v>64039998000</v>
      </c>
      <c r="C7" s="270" t="s">
        <v>6976</v>
      </c>
      <c r="D7" s="143" t="s">
        <v>3682</v>
      </c>
      <c r="E7" s="144">
        <v>67</v>
      </c>
      <c r="F7" s="16" t="s">
        <v>3848</v>
      </c>
      <c r="G7" s="273">
        <v>670</v>
      </c>
      <c r="H7" s="273">
        <v>950</v>
      </c>
      <c r="I7" s="273">
        <v>1</v>
      </c>
      <c r="J7" s="273" t="s">
        <v>7805</v>
      </c>
      <c r="K7" s="144">
        <v>769</v>
      </c>
      <c r="L7" s="144" t="s">
        <v>3915</v>
      </c>
      <c r="M7" s="144">
        <v>7497</v>
      </c>
      <c r="N7" s="144" t="s">
        <v>7832</v>
      </c>
      <c r="O7" s="144" t="s">
        <v>7819</v>
      </c>
      <c r="P7" s="141" t="s">
        <v>7643</v>
      </c>
      <c r="Q7" s="141"/>
      <c r="R7" s="273">
        <v>39</v>
      </c>
      <c r="S7" s="141">
        <v>275</v>
      </c>
      <c r="T7" s="141">
        <v>64.989999999999995</v>
      </c>
      <c r="U7" s="141" t="s">
        <v>1071</v>
      </c>
      <c r="V7" s="141">
        <v>12</v>
      </c>
    </row>
    <row r="8" spans="1:22" ht="23.25" customHeight="1">
      <c r="A8" s="132" t="s">
        <v>5479</v>
      </c>
      <c r="B8" s="291">
        <v>64039911000</v>
      </c>
      <c r="C8" s="262" t="s">
        <v>2475</v>
      </c>
      <c r="D8" s="143" t="s">
        <v>3973</v>
      </c>
      <c r="E8" s="144">
        <v>465</v>
      </c>
      <c r="F8" s="16" t="s">
        <v>3848</v>
      </c>
      <c r="G8" s="273">
        <v>585</v>
      </c>
      <c r="H8" s="273">
        <v>845</v>
      </c>
      <c r="I8" s="273">
        <v>1</v>
      </c>
      <c r="J8" s="273" t="s">
        <v>7805</v>
      </c>
      <c r="K8" s="144">
        <v>769</v>
      </c>
      <c r="L8" s="144" t="s">
        <v>424</v>
      </c>
      <c r="M8" s="144">
        <v>7579</v>
      </c>
      <c r="N8" s="144" t="s">
        <v>7833</v>
      </c>
      <c r="O8" s="144" t="s">
        <v>7817</v>
      </c>
      <c r="P8" s="141" t="s">
        <v>7643</v>
      </c>
      <c r="Q8" s="141"/>
      <c r="R8" s="273">
        <v>36</v>
      </c>
      <c r="S8" s="141">
        <v>52</v>
      </c>
      <c r="T8" s="141">
        <v>59.99</v>
      </c>
      <c r="U8" s="141" t="s">
        <v>1105</v>
      </c>
      <c r="V8" s="141">
        <v>16</v>
      </c>
    </row>
    <row r="9" spans="1:22" ht="23.25" customHeight="1">
      <c r="A9" s="132" t="s">
        <v>5480</v>
      </c>
      <c r="B9" s="291">
        <v>64039911000</v>
      </c>
      <c r="C9" s="262" t="s">
        <v>2475</v>
      </c>
      <c r="D9" s="143" t="s">
        <v>3973</v>
      </c>
      <c r="E9" s="144">
        <v>465</v>
      </c>
      <c r="F9" s="16" t="s">
        <v>3848</v>
      </c>
      <c r="G9" s="273">
        <v>480</v>
      </c>
      <c r="H9" s="273">
        <v>740</v>
      </c>
      <c r="I9" s="273">
        <v>1</v>
      </c>
      <c r="J9" s="273" t="s">
        <v>7805</v>
      </c>
      <c r="K9" s="144">
        <v>769</v>
      </c>
      <c r="L9" s="144" t="s">
        <v>424</v>
      </c>
      <c r="M9" s="144">
        <v>7579</v>
      </c>
      <c r="N9" s="144" t="s">
        <v>7833</v>
      </c>
      <c r="O9" s="144" t="s">
        <v>7817</v>
      </c>
      <c r="P9" s="141" t="s">
        <v>7643</v>
      </c>
      <c r="Q9" s="141"/>
      <c r="R9" s="273">
        <v>40</v>
      </c>
      <c r="S9" s="141">
        <v>79</v>
      </c>
      <c r="T9" s="141">
        <v>59.99</v>
      </c>
      <c r="U9" s="141" t="s">
        <v>1033</v>
      </c>
      <c r="V9" s="141">
        <v>20</v>
      </c>
    </row>
    <row r="10" spans="1:22" ht="23.25" customHeight="1">
      <c r="A10" s="132" t="s">
        <v>5481</v>
      </c>
      <c r="B10" s="292">
        <v>64029931000</v>
      </c>
      <c r="C10" s="268" t="s">
        <v>2456</v>
      </c>
      <c r="D10" s="143" t="s">
        <v>3973</v>
      </c>
      <c r="E10" s="144">
        <v>465</v>
      </c>
      <c r="F10" s="16" t="s">
        <v>3848</v>
      </c>
      <c r="G10" s="273">
        <v>395</v>
      </c>
      <c r="H10" s="273">
        <v>620</v>
      </c>
      <c r="I10" s="273">
        <v>1</v>
      </c>
      <c r="J10" s="273" t="s">
        <v>7805</v>
      </c>
      <c r="K10" s="144">
        <v>769</v>
      </c>
      <c r="L10" s="144" t="s">
        <v>424</v>
      </c>
      <c r="M10" s="144">
        <v>7579</v>
      </c>
      <c r="N10" s="144" t="s">
        <v>4301</v>
      </c>
      <c r="O10" s="144" t="s">
        <v>4282</v>
      </c>
      <c r="P10" s="141" t="s">
        <v>7643</v>
      </c>
      <c r="Q10" s="141"/>
      <c r="R10" s="273">
        <v>37</v>
      </c>
      <c r="S10" s="141">
        <v>282</v>
      </c>
      <c r="T10" s="141">
        <v>59.99</v>
      </c>
      <c r="U10" s="141" t="s">
        <v>7784</v>
      </c>
      <c r="V10" s="141">
        <v>22</v>
      </c>
    </row>
    <row r="11" spans="1:22" ht="23.25" customHeight="1">
      <c r="A11" s="132" t="s">
        <v>5482</v>
      </c>
      <c r="B11" s="291">
        <v>64041910000</v>
      </c>
      <c r="C11" s="262" t="s">
        <v>6977</v>
      </c>
      <c r="D11" s="143" t="s">
        <v>454</v>
      </c>
      <c r="E11" s="144">
        <v>310</v>
      </c>
      <c r="F11" s="16" t="s">
        <v>3848</v>
      </c>
      <c r="G11" s="273">
        <v>315</v>
      </c>
      <c r="H11" s="273">
        <v>550</v>
      </c>
      <c r="I11" s="273">
        <v>1</v>
      </c>
      <c r="J11" s="273" t="s">
        <v>7805</v>
      </c>
      <c r="K11" s="144">
        <v>769</v>
      </c>
      <c r="L11" s="144" t="s">
        <v>428</v>
      </c>
      <c r="M11" s="144">
        <v>7505</v>
      </c>
      <c r="N11" s="144" t="s">
        <v>4444</v>
      </c>
      <c r="O11" s="144" t="s">
        <v>4371</v>
      </c>
      <c r="P11" s="141" t="s">
        <v>7643</v>
      </c>
      <c r="Q11" s="141"/>
      <c r="R11" s="273">
        <v>37</v>
      </c>
      <c r="S11" s="141">
        <v>282</v>
      </c>
      <c r="T11" s="141">
        <v>29.99</v>
      </c>
      <c r="U11" s="141" t="s">
        <v>1033</v>
      </c>
      <c r="V11" s="141">
        <v>20</v>
      </c>
    </row>
    <row r="12" spans="1:22" ht="23.25" customHeight="1">
      <c r="A12" s="132" t="s">
        <v>5483</v>
      </c>
      <c r="B12" s="290">
        <v>64041990000</v>
      </c>
      <c r="C12" s="270" t="s">
        <v>6978</v>
      </c>
      <c r="D12" s="143" t="s">
        <v>3973</v>
      </c>
      <c r="E12" s="144">
        <v>465</v>
      </c>
      <c r="F12" s="16" t="s">
        <v>3848</v>
      </c>
      <c r="G12" s="273">
        <v>490</v>
      </c>
      <c r="H12" s="273">
        <v>785</v>
      </c>
      <c r="I12" s="273">
        <v>1</v>
      </c>
      <c r="J12" s="273" t="s">
        <v>7805</v>
      </c>
      <c r="K12" s="144">
        <v>769</v>
      </c>
      <c r="L12" s="144" t="s">
        <v>428</v>
      </c>
      <c r="M12" s="144">
        <v>7505</v>
      </c>
      <c r="N12" s="144" t="s">
        <v>7829</v>
      </c>
      <c r="O12" s="144" t="s">
        <v>7822</v>
      </c>
      <c r="P12" s="141" t="s">
        <v>7643</v>
      </c>
      <c r="Q12" s="141"/>
      <c r="R12" s="273">
        <v>38</v>
      </c>
      <c r="S12" s="141">
        <v>64</v>
      </c>
      <c r="T12" s="141">
        <v>39.99</v>
      </c>
      <c r="U12" s="141" t="s">
        <v>1080</v>
      </c>
      <c r="V12" s="141">
        <v>13</v>
      </c>
    </row>
    <row r="13" spans="1:22" ht="23.25" customHeight="1">
      <c r="A13" s="132" t="s">
        <v>5484</v>
      </c>
      <c r="B13" s="290">
        <v>64041990000</v>
      </c>
      <c r="C13" s="270" t="s">
        <v>6972</v>
      </c>
      <c r="D13" s="143" t="s">
        <v>3973</v>
      </c>
      <c r="E13" s="144">
        <v>465</v>
      </c>
      <c r="F13" s="16" t="s">
        <v>3848</v>
      </c>
      <c r="G13" s="273">
        <v>400</v>
      </c>
      <c r="H13" s="273">
        <v>665</v>
      </c>
      <c r="I13" s="273">
        <v>1</v>
      </c>
      <c r="J13" s="273" t="s">
        <v>7805</v>
      </c>
      <c r="K13" s="144">
        <v>769</v>
      </c>
      <c r="L13" s="144" t="s">
        <v>424</v>
      </c>
      <c r="M13" s="144">
        <v>7579</v>
      </c>
      <c r="N13" s="144" t="s">
        <v>7829</v>
      </c>
      <c r="O13" s="144" t="s">
        <v>7822</v>
      </c>
      <c r="P13" s="141" t="s">
        <v>7643</v>
      </c>
      <c r="Q13" s="141"/>
      <c r="R13" s="273">
        <v>37</v>
      </c>
      <c r="S13" s="141">
        <v>282</v>
      </c>
      <c r="T13" s="141">
        <v>59.99</v>
      </c>
      <c r="U13" s="141" t="s">
        <v>2103</v>
      </c>
      <c r="V13" s="141">
        <v>23</v>
      </c>
    </row>
    <row r="14" spans="1:22" ht="23.25" customHeight="1">
      <c r="A14" s="132" t="s">
        <v>5485</v>
      </c>
      <c r="B14" s="290">
        <v>64041990000</v>
      </c>
      <c r="C14" s="270" t="s">
        <v>6972</v>
      </c>
      <c r="D14" s="143" t="s">
        <v>3973</v>
      </c>
      <c r="E14" s="144">
        <v>465</v>
      </c>
      <c r="F14" s="16" t="s">
        <v>3848</v>
      </c>
      <c r="G14" s="273">
        <v>570</v>
      </c>
      <c r="H14" s="273">
        <v>845</v>
      </c>
      <c r="I14" s="273">
        <v>1</v>
      </c>
      <c r="J14" s="273" t="s">
        <v>7805</v>
      </c>
      <c r="K14" s="144">
        <v>769</v>
      </c>
      <c r="L14" s="144" t="s">
        <v>424</v>
      </c>
      <c r="M14" s="144">
        <v>7579</v>
      </c>
      <c r="N14" s="144" t="s">
        <v>4299</v>
      </c>
      <c r="O14" s="144" t="s">
        <v>4285</v>
      </c>
      <c r="P14" s="141" t="s">
        <v>7643</v>
      </c>
      <c r="Q14" s="141"/>
      <c r="R14" s="273">
        <v>37</v>
      </c>
      <c r="S14" s="141">
        <v>282</v>
      </c>
      <c r="T14" s="141">
        <v>59.99</v>
      </c>
      <c r="U14" s="141" t="s">
        <v>1033</v>
      </c>
      <c r="V14" s="141">
        <v>20</v>
      </c>
    </row>
    <row r="15" spans="1:22" ht="23.25" customHeight="1">
      <c r="A15" s="132" t="s">
        <v>5486</v>
      </c>
      <c r="B15" s="290">
        <v>64041990000</v>
      </c>
      <c r="C15" s="270" t="s">
        <v>6979</v>
      </c>
      <c r="D15" s="143" t="s">
        <v>3672</v>
      </c>
      <c r="E15" s="144">
        <v>55</v>
      </c>
      <c r="F15" s="16" t="s">
        <v>3848</v>
      </c>
      <c r="G15" s="273">
        <v>665</v>
      </c>
      <c r="H15" s="273">
        <v>920</v>
      </c>
      <c r="I15" s="273">
        <v>1</v>
      </c>
      <c r="J15" s="273" t="s">
        <v>7805</v>
      </c>
      <c r="K15" s="144">
        <v>769</v>
      </c>
      <c r="L15" s="144" t="s">
        <v>428</v>
      </c>
      <c r="M15" s="144">
        <v>7505</v>
      </c>
      <c r="N15" s="144" t="s">
        <v>4299</v>
      </c>
      <c r="O15" s="144" t="s">
        <v>4285</v>
      </c>
      <c r="P15" s="141" t="s">
        <v>7643</v>
      </c>
      <c r="Q15" s="141"/>
      <c r="R15" s="273">
        <v>36</v>
      </c>
      <c r="S15" s="141">
        <v>52</v>
      </c>
      <c r="T15" s="141">
        <v>49.99</v>
      </c>
      <c r="U15" s="126" t="s">
        <v>3916</v>
      </c>
      <c r="V15" s="141">
        <v>10</v>
      </c>
    </row>
    <row r="16" spans="1:22" ht="23.25" customHeight="1">
      <c r="A16" s="132" t="s">
        <v>5487</v>
      </c>
      <c r="B16" s="290">
        <v>64041990000</v>
      </c>
      <c r="C16" s="270" t="s">
        <v>6980</v>
      </c>
      <c r="D16" s="143" t="s">
        <v>3973</v>
      </c>
      <c r="E16" s="144">
        <v>465</v>
      </c>
      <c r="F16" s="16" t="s">
        <v>3848</v>
      </c>
      <c r="G16" s="273">
        <v>545</v>
      </c>
      <c r="H16" s="273">
        <v>810</v>
      </c>
      <c r="I16" s="273">
        <v>1</v>
      </c>
      <c r="J16" s="273" t="s">
        <v>7805</v>
      </c>
      <c r="K16" s="144">
        <v>769</v>
      </c>
      <c r="L16" s="144" t="s">
        <v>3915</v>
      </c>
      <c r="M16" s="144">
        <v>7497</v>
      </c>
      <c r="N16" s="144" t="s">
        <v>4444</v>
      </c>
      <c r="O16" s="144" t="s">
        <v>4371</v>
      </c>
      <c r="P16" s="141" t="s">
        <v>7643</v>
      </c>
      <c r="Q16" s="141"/>
      <c r="R16" s="273">
        <v>40</v>
      </c>
      <c r="S16" s="141">
        <v>79</v>
      </c>
      <c r="T16" s="141">
        <v>44.99</v>
      </c>
      <c r="U16" s="141" t="s">
        <v>1033</v>
      </c>
      <c r="V16" s="141">
        <v>20</v>
      </c>
    </row>
    <row r="17" spans="1:22" ht="23.25" customHeight="1">
      <c r="A17" s="132" t="s">
        <v>5488</v>
      </c>
      <c r="B17" s="292">
        <v>64039998000</v>
      </c>
      <c r="C17" s="268" t="s">
        <v>6975</v>
      </c>
      <c r="D17" s="143" t="s">
        <v>3672</v>
      </c>
      <c r="E17" s="144">
        <v>55</v>
      </c>
      <c r="F17" s="16" t="s">
        <v>3848</v>
      </c>
      <c r="G17" s="273">
        <v>350</v>
      </c>
      <c r="H17" s="273">
        <v>570</v>
      </c>
      <c r="I17" s="273">
        <v>1</v>
      </c>
      <c r="J17" s="273" t="s">
        <v>7805</v>
      </c>
      <c r="K17" s="144">
        <v>769</v>
      </c>
      <c r="L17" s="144" t="s">
        <v>424</v>
      </c>
      <c r="M17" s="144">
        <v>7579</v>
      </c>
      <c r="N17" s="144" t="s">
        <v>7833</v>
      </c>
      <c r="O17" s="144" t="s">
        <v>7817</v>
      </c>
      <c r="P17" s="141" t="s">
        <v>7643</v>
      </c>
      <c r="Q17" s="141"/>
      <c r="R17" s="273">
        <v>37</v>
      </c>
      <c r="S17" s="141">
        <v>282</v>
      </c>
      <c r="T17" s="141">
        <v>52.99</v>
      </c>
      <c r="U17" s="141" t="s">
        <v>2103</v>
      </c>
      <c r="V17" s="141">
        <v>23</v>
      </c>
    </row>
    <row r="18" spans="1:22" ht="23.25" customHeight="1">
      <c r="A18" s="132" t="s">
        <v>5489</v>
      </c>
      <c r="B18" s="290">
        <v>64029991000</v>
      </c>
      <c r="C18" s="264" t="s">
        <v>837</v>
      </c>
      <c r="D18" s="143" t="s">
        <v>3681</v>
      </c>
      <c r="E18" s="144">
        <v>66</v>
      </c>
      <c r="F18" s="16" t="s">
        <v>3848</v>
      </c>
      <c r="G18" s="273">
        <v>360</v>
      </c>
      <c r="H18" s="273">
        <v>585</v>
      </c>
      <c r="I18" s="273">
        <v>1</v>
      </c>
      <c r="J18" s="273" t="s">
        <v>7805</v>
      </c>
      <c r="K18" s="144">
        <v>769</v>
      </c>
      <c r="L18" s="144" t="s">
        <v>3915</v>
      </c>
      <c r="M18" s="144">
        <v>7497</v>
      </c>
      <c r="N18" s="144" t="s">
        <v>7834</v>
      </c>
      <c r="O18" s="144" t="s">
        <v>7813</v>
      </c>
      <c r="P18" s="141" t="s">
        <v>7643</v>
      </c>
      <c r="Q18" s="141"/>
      <c r="R18" s="273">
        <v>35</v>
      </c>
      <c r="S18" s="141">
        <v>217</v>
      </c>
      <c r="T18" s="141">
        <v>39.99</v>
      </c>
      <c r="U18" s="141" t="s">
        <v>1033</v>
      </c>
      <c r="V18" s="141">
        <v>20</v>
      </c>
    </row>
    <row r="19" spans="1:22" ht="23.25" customHeight="1">
      <c r="A19" s="132" t="s">
        <v>5490</v>
      </c>
      <c r="B19" s="292">
        <v>64029998000</v>
      </c>
      <c r="C19" s="268" t="s">
        <v>6981</v>
      </c>
      <c r="D19" s="143" t="s">
        <v>3681</v>
      </c>
      <c r="E19" s="144">
        <v>66</v>
      </c>
      <c r="F19" s="16" t="s">
        <v>3848</v>
      </c>
      <c r="G19" s="273">
        <v>330</v>
      </c>
      <c r="H19" s="273">
        <v>615</v>
      </c>
      <c r="I19" s="273">
        <v>1</v>
      </c>
      <c r="J19" s="273" t="s">
        <v>7805</v>
      </c>
      <c r="K19" s="144">
        <v>769</v>
      </c>
      <c r="L19" s="144" t="s">
        <v>424</v>
      </c>
      <c r="M19" s="144">
        <v>7579</v>
      </c>
      <c r="N19" s="144" t="s">
        <v>7835</v>
      </c>
      <c r="O19" s="144" t="s">
        <v>7815</v>
      </c>
      <c r="P19" s="141" t="s">
        <v>7643</v>
      </c>
      <c r="Q19" s="141"/>
      <c r="R19" s="273">
        <v>38</v>
      </c>
      <c r="S19" s="141">
        <v>64</v>
      </c>
      <c r="T19" s="141">
        <v>49.99</v>
      </c>
      <c r="U19" s="141" t="s">
        <v>7784</v>
      </c>
      <c r="V19" s="141">
        <v>22</v>
      </c>
    </row>
    <row r="20" spans="1:22" ht="23.25" customHeight="1">
      <c r="A20" s="132" t="s">
        <v>5491</v>
      </c>
      <c r="B20" s="291">
        <v>64039911000</v>
      </c>
      <c r="C20" s="262" t="s">
        <v>6982</v>
      </c>
      <c r="D20" s="143" t="s">
        <v>3973</v>
      </c>
      <c r="E20" s="144">
        <v>465</v>
      </c>
      <c r="F20" s="16" t="s">
        <v>3848</v>
      </c>
      <c r="G20" s="273">
        <v>555</v>
      </c>
      <c r="H20" s="273">
        <v>805</v>
      </c>
      <c r="I20" s="273">
        <v>1</v>
      </c>
      <c r="J20" s="273" t="s">
        <v>7805</v>
      </c>
      <c r="K20" s="144">
        <v>769</v>
      </c>
      <c r="L20" s="144" t="s">
        <v>424</v>
      </c>
      <c r="M20" s="144">
        <v>7579</v>
      </c>
      <c r="N20" s="144" t="s">
        <v>7836</v>
      </c>
      <c r="O20" s="144" t="s">
        <v>4289</v>
      </c>
      <c r="P20" s="141" t="s">
        <v>7643</v>
      </c>
      <c r="Q20" s="141"/>
      <c r="R20" s="273">
        <v>40</v>
      </c>
      <c r="S20" s="141">
        <v>79</v>
      </c>
      <c r="T20" s="141">
        <v>65.989999999999995</v>
      </c>
      <c r="U20" s="141" t="s">
        <v>1059</v>
      </c>
      <c r="V20" s="141">
        <v>1</v>
      </c>
    </row>
    <row r="21" spans="1:22" ht="23.25" customHeight="1">
      <c r="A21" s="132" t="s">
        <v>5492</v>
      </c>
      <c r="B21" s="290">
        <v>64041990000</v>
      </c>
      <c r="C21" s="270" t="s">
        <v>6972</v>
      </c>
      <c r="D21" s="143" t="s">
        <v>3973</v>
      </c>
      <c r="E21" s="144">
        <v>465</v>
      </c>
      <c r="F21" s="16" t="s">
        <v>3848</v>
      </c>
      <c r="G21" s="273">
        <v>505</v>
      </c>
      <c r="H21" s="273">
        <v>800</v>
      </c>
      <c r="I21" s="273">
        <v>1</v>
      </c>
      <c r="J21" s="273" t="s">
        <v>7805</v>
      </c>
      <c r="K21" s="144">
        <v>769</v>
      </c>
      <c r="L21" s="144" t="s">
        <v>3915</v>
      </c>
      <c r="M21" s="144">
        <v>7497</v>
      </c>
      <c r="N21" s="144" t="s">
        <v>7837</v>
      </c>
      <c r="O21" s="144" t="s">
        <v>7823</v>
      </c>
      <c r="P21" s="141" t="s">
        <v>7643</v>
      </c>
      <c r="Q21" s="141"/>
      <c r="R21" s="273">
        <v>39</v>
      </c>
      <c r="S21" s="141">
        <v>275</v>
      </c>
      <c r="T21" s="141">
        <v>39.99</v>
      </c>
      <c r="U21" s="141" t="s">
        <v>1080</v>
      </c>
      <c r="V21" s="141">
        <v>13</v>
      </c>
    </row>
    <row r="22" spans="1:22" ht="23.25" customHeight="1">
      <c r="A22" s="132" t="s">
        <v>5493</v>
      </c>
      <c r="B22" s="292">
        <v>64039998000</v>
      </c>
      <c r="C22" s="268" t="s">
        <v>6983</v>
      </c>
      <c r="D22" s="143" t="s">
        <v>3681</v>
      </c>
      <c r="E22" s="144">
        <v>66</v>
      </c>
      <c r="F22" s="16" t="s">
        <v>3848</v>
      </c>
      <c r="G22" s="273">
        <v>420</v>
      </c>
      <c r="H22" s="273">
        <v>680</v>
      </c>
      <c r="I22" s="273">
        <v>1</v>
      </c>
      <c r="J22" s="273" t="s">
        <v>7805</v>
      </c>
      <c r="K22" s="144">
        <v>769</v>
      </c>
      <c r="L22" s="144" t="s">
        <v>3915</v>
      </c>
      <c r="M22" s="144">
        <v>7497</v>
      </c>
      <c r="N22" s="144" t="s">
        <v>7838</v>
      </c>
      <c r="O22" s="144" t="s">
        <v>7825</v>
      </c>
      <c r="P22" s="141" t="s">
        <v>7643</v>
      </c>
      <c r="Q22" s="141"/>
      <c r="R22" s="273">
        <v>38</v>
      </c>
      <c r="S22" s="141">
        <v>64</v>
      </c>
      <c r="T22" s="141">
        <v>49.99</v>
      </c>
      <c r="U22" s="141" t="s">
        <v>1071</v>
      </c>
      <c r="V22" s="141">
        <v>12</v>
      </c>
    </row>
    <row r="23" spans="1:22" ht="23.25" customHeight="1">
      <c r="A23" s="132" t="s">
        <v>5494</v>
      </c>
      <c r="B23" s="292">
        <v>64029998000</v>
      </c>
      <c r="C23" s="268" t="s">
        <v>6984</v>
      </c>
      <c r="D23" s="143" t="s">
        <v>3681</v>
      </c>
      <c r="E23" s="144">
        <v>66</v>
      </c>
      <c r="F23" s="16" t="s">
        <v>3848</v>
      </c>
      <c r="G23" s="273">
        <v>380</v>
      </c>
      <c r="H23" s="273">
        <v>620</v>
      </c>
      <c r="I23" s="273">
        <v>1</v>
      </c>
      <c r="J23" s="273" t="s">
        <v>7805</v>
      </c>
      <c r="K23" s="144">
        <v>769</v>
      </c>
      <c r="L23" s="144" t="s">
        <v>424</v>
      </c>
      <c r="M23" s="144">
        <v>7579</v>
      </c>
      <c r="N23" s="144" t="s">
        <v>7834</v>
      </c>
      <c r="O23" s="144" t="s">
        <v>7813</v>
      </c>
      <c r="P23" s="141" t="s">
        <v>7643</v>
      </c>
      <c r="Q23" s="141"/>
      <c r="R23" s="273">
        <v>38</v>
      </c>
      <c r="S23" s="141">
        <v>64</v>
      </c>
      <c r="T23" s="141">
        <v>49.99</v>
      </c>
      <c r="U23" s="141" t="s">
        <v>1033</v>
      </c>
      <c r="V23" s="141">
        <v>20</v>
      </c>
    </row>
    <row r="24" spans="1:22" ht="23.25" customHeight="1">
      <c r="A24" s="132" t="s">
        <v>5495</v>
      </c>
      <c r="B24" s="292">
        <v>64029931000</v>
      </c>
      <c r="C24" s="268" t="s">
        <v>2456</v>
      </c>
      <c r="D24" s="143" t="s">
        <v>3973</v>
      </c>
      <c r="E24" s="144">
        <v>465</v>
      </c>
      <c r="F24" s="16" t="s">
        <v>3848</v>
      </c>
      <c r="G24" s="273">
        <v>355</v>
      </c>
      <c r="H24" s="273">
        <v>610</v>
      </c>
      <c r="I24" s="273">
        <v>1</v>
      </c>
      <c r="J24" s="273" t="s">
        <v>7805</v>
      </c>
      <c r="K24" s="144">
        <v>769</v>
      </c>
      <c r="L24" s="144" t="s">
        <v>424</v>
      </c>
      <c r="M24" s="144">
        <v>7579</v>
      </c>
      <c r="N24" s="144" t="s">
        <v>4301</v>
      </c>
      <c r="O24" s="144" t="s">
        <v>4282</v>
      </c>
      <c r="P24" s="141" t="s">
        <v>7643</v>
      </c>
      <c r="Q24" s="141"/>
      <c r="R24" s="273">
        <v>36</v>
      </c>
      <c r="S24" s="141">
        <v>52</v>
      </c>
      <c r="T24" s="141">
        <v>59.99</v>
      </c>
      <c r="U24" s="141" t="s">
        <v>2099</v>
      </c>
      <c r="V24" s="141">
        <v>21</v>
      </c>
    </row>
    <row r="25" spans="1:22" ht="23.25" customHeight="1">
      <c r="A25" s="132" t="s">
        <v>5496</v>
      </c>
      <c r="B25" s="292">
        <v>64029998000</v>
      </c>
      <c r="C25" s="268" t="s">
        <v>6984</v>
      </c>
      <c r="D25" s="143" t="s">
        <v>3681</v>
      </c>
      <c r="E25" s="144">
        <v>66</v>
      </c>
      <c r="F25" s="16" t="s">
        <v>3848</v>
      </c>
      <c r="G25" s="273">
        <v>390</v>
      </c>
      <c r="H25" s="273">
        <v>655</v>
      </c>
      <c r="I25" s="273">
        <v>1</v>
      </c>
      <c r="J25" s="273" t="s">
        <v>7805</v>
      </c>
      <c r="K25" s="144">
        <v>769</v>
      </c>
      <c r="L25" s="144" t="s">
        <v>424</v>
      </c>
      <c r="M25" s="144">
        <v>7579</v>
      </c>
      <c r="N25" s="144" t="s">
        <v>7839</v>
      </c>
      <c r="O25" s="144" t="s">
        <v>7813</v>
      </c>
      <c r="P25" s="141" t="s">
        <v>7643</v>
      </c>
      <c r="Q25" s="141"/>
      <c r="R25" s="273">
        <v>39</v>
      </c>
      <c r="S25" s="141">
        <v>275</v>
      </c>
      <c r="T25" s="141">
        <v>49.99</v>
      </c>
      <c r="U25" s="141" t="s">
        <v>1071</v>
      </c>
      <c r="V25" s="141">
        <v>12</v>
      </c>
    </row>
    <row r="26" spans="1:22" ht="23.25" customHeight="1">
      <c r="A26" s="132" t="s">
        <v>5497</v>
      </c>
      <c r="B26" s="290">
        <v>64041990000</v>
      </c>
      <c r="C26" s="270" t="s">
        <v>6972</v>
      </c>
      <c r="D26" s="143" t="s">
        <v>3973</v>
      </c>
      <c r="E26" s="144">
        <v>465</v>
      </c>
      <c r="F26" s="16" t="s">
        <v>3848</v>
      </c>
      <c r="G26" s="273">
        <v>400</v>
      </c>
      <c r="H26" s="273">
        <v>600</v>
      </c>
      <c r="I26" s="273">
        <v>1</v>
      </c>
      <c r="J26" s="273" t="s">
        <v>7805</v>
      </c>
      <c r="K26" s="144">
        <v>769</v>
      </c>
      <c r="L26" s="144" t="s">
        <v>424</v>
      </c>
      <c r="M26" s="144">
        <v>7579</v>
      </c>
      <c r="N26" s="144" t="s">
        <v>4299</v>
      </c>
      <c r="O26" s="144" t="s">
        <v>4285</v>
      </c>
      <c r="P26" s="141" t="s">
        <v>7643</v>
      </c>
      <c r="Q26" s="141"/>
      <c r="R26" s="273">
        <v>35</v>
      </c>
      <c r="S26" s="141">
        <v>217</v>
      </c>
      <c r="T26" s="141">
        <v>49.99</v>
      </c>
      <c r="U26" s="141" t="s">
        <v>1059</v>
      </c>
      <c r="V26" s="141">
        <v>1</v>
      </c>
    </row>
    <row r="27" spans="1:22" ht="23.25" customHeight="1">
      <c r="A27" s="132" t="s">
        <v>5498</v>
      </c>
      <c r="B27" s="292">
        <v>64029931000</v>
      </c>
      <c r="C27" s="268" t="s">
        <v>6985</v>
      </c>
      <c r="D27" s="143" t="s">
        <v>3973</v>
      </c>
      <c r="E27" s="144">
        <v>465</v>
      </c>
      <c r="F27" s="16" t="s">
        <v>3848</v>
      </c>
      <c r="G27" s="273">
        <v>445</v>
      </c>
      <c r="H27" s="273">
        <v>685</v>
      </c>
      <c r="I27" s="273">
        <v>1</v>
      </c>
      <c r="J27" s="273" t="s">
        <v>7805</v>
      </c>
      <c r="K27" s="144">
        <v>769</v>
      </c>
      <c r="L27" s="144" t="s">
        <v>424</v>
      </c>
      <c r="M27" s="144">
        <v>7579</v>
      </c>
      <c r="N27" s="144" t="s">
        <v>7835</v>
      </c>
      <c r="O27" s="144" t="s">
        <v>7815</v>
      </c>
      <c r="P27" s="141" t="s">
        <v>7643</v>
      </c>
      <c r="Q27" s="141"/>
      <c r="R27" s="273">
        <v>37</v>
      </c>
      <c r="S27" s="141">
        <v>282</v>
      </c>
      <c r="T27" s="141">
        <v>59.99</v>
      </c>
      <c r="U27" s="141" t="s">
        <v>1059</v>
      </c>
      <c r="V27" s="141">
        <v>1</v>
      </c>
    </row>
    <row r="28" spans="1:22" ht="23.25" customHeight="1">
      <c r="A28" s="132" t="s">
        <v>5499</v>
      </c>
      <c r="B28" s="290">
        <v>64041990000</v>
      </c>
      <c r="C28" s="270" t="s">
        <v>6972</v>
      </c>
      <c r="D28" s="143" t="s">
        <v>3973</v>
      </c>
      <c r="E28" s="144">
        <v>465</v>
      </c>
      <c r="F28" s="16" t="s">
        <v>3848</v>
      </c>
      <c r="G28" s="273">
        <v>370</v>
      </c>
      <c r="H28" s="273">
        <v>515</v>
      </c>
      <c r="I28" s="273">
        <v>1</v>
      </c>
      <c r="J28" s="273" t="s">
        <v>7805</v>
      </c>
      <c r="K28" s="144">
        <v>769</v>
      </c>
      <c r="L28" s="144" t="s">
        <v>424</v>
      </c>
      <c r="M28" s="144">
        <v>7579</v>
      </c>
      <c r="N28" s="144" t="s">
        <v>4299</v>
      </c>
      <c r="O28" s="144" t="s">
        <v>4285</v>
      </c>
      <c r="P28" s="141" t="s">
        <v>7643</v>
      </c>
      <c r="Q28" s="141"/>
      <c r="R28" s="273">
        <v>37</v>
      </c>
      <c r="S28" s="141">
        <v>282</v>
      </c>
      <c r="T28" s="141">
        <v>49.99</v>
      </c>
      <c r="U28" s="141" t="s">
        <v>2103</v>
      </c>
      <c r="V28" s="141">
        <v>23</v>
      </c>
    </row>
    <row r="29" spans="1:22" ht="23.25" customHeight="1">
      <c r="A29" s="132" t="s">
        <v>5500</v>
      </c>
      <c r="B29" s="290">
        <v>64041990000</v>
      </c>
      <c r="C29" s="270" t="s">
        <v>6972</v>
      </c>
      <c r="D29" s="143" t="s">
        <v>3973</v>
      </c>
      <c r="E29" s="144">
        <v>465</v>
      </c>
      <c r="F29" s="16" t="s">
        <v>3848</v>
      </c>
      <c r="G29" s="273">
        <v>400</v>
      </c>
      <c r="H29" s="273">
        <v>630</v>
      </c>
      <c r="I29" s="273">
        <v>1</v>
      </c>
      <c r="J29" s="273" t="s">
        <v>7805</v>
      </c>
      <c r="K29" s="144">
        <v>769</v>
      </c>
      <c r="L29" s="144" t="s">
        <v>424</v>
      </c>
      <c r="M29" s="144">
        <v>7579</v>
      </c>
      <c r="N29" s="144" t="s">
        <v>4299</v>
      </c>
      <c r="O29" s="144" t="s">
        <v>4285</v>
      </c>
      <c r="P29" s="141" t="s">
        <v>7643</v>
      </c>
      <c r="Q29" s="141"/>
      <c r="R29" s="273">
        <v>40</v>
      </c>
      <c r="S29" s="141">
        <v>79</v>
      </c>
      <c r="T29" s="141">
        <v>59.99</v>
      </c>
      <c r="U29" s="141" t="s">
        <v>2099</v>
      </c>
      <c r="V29" s="141">
        <v>21</v>
      </c>
    </row>
    <row r="30" spans="1:22" ht="23.25" customHeight="1">
      <c r="A30" s="132" t="s">
        <v>5501</v>
      </c>
      <c r="B30" s="292">
        <v>64029998000</v>
      </c>
      <c r="C30" s="268" t="s">
        <v>6981</v>
      </c>
      <c r="D30" s="143" t="s">
        <v>3681</v>
      </c>
      <c r="E30" s="144">
        <v>66</v>
      </c>
      <c r="F30" s="16" t="s">
        <v>3848</v>
      </c>
      <c r="G30" s="273">
        <v>545</v>
      </c>
      <c r="H30" s="273">
        <v>790</v>
      </c>
      <c r="I30" s="273">
        <v>1</v>
      </c>
      <c r="J30" s="273" t="s">
        <v>7805</v>
      </c>
      <c r="K30" s="144">
        <v>769</v>
      </c>
      <c r="L30" s="144" t="s">
        <v>424</v>
      </c>
      <c r="M30" s="144">
        <v>7579</v>
      </c>
      <c r="N30" s="144" t="s">
        <v>7835</v>
      </c>
      <c r="O30" s="144" t="s">
        <v>7815</v>
      </c>
      <c r="P30" s="141" t="s">
        <v>7643</v>
      </c>
      <c r="Q30" s="141"/>
      <c r="R30" s="273">
        <v>38</v>
      </c>
      <c r="S30" s="141">
        <v>64</v>
      </c>
      <c r="T30" s="141">
        <v>59.99</v>
      </c>
      <c r="U30" s="141" t="s">
        <v>2088</v>
      </c>
      <c r="V30" s="141">
        <v>7</v>
      </c>
    </row>
    <row r="31" spans="1:22" ht="23.25" customHeight="1">
      <c r="A31" s="132" t="s">
        <v>5502</v>
      </c>
      <c r="B31" s="292">
        <v>64039998000</v>
      </c>
      <c r="C31" s="268" t="s">
        <v>6986</v>
      </c>
      <c r="D31" s="143" t="s">
        <v>3672</v>
      </c>
      <c r="E31" s="144">
        <v>55</v>
      </c>
      <c r="F31" s="16" t="s">
        <v>3848</v>
      </c>
      <c r="G31" s="273">
        <v>380</v>
      </c>
      <c r="H31" s="273">
        <v>600</v>
      </c>
      <c r="I31" s="273">
        <v>1</v>
      </c>
      <c r="J31" s="273" t="s">
        <v>7805</v>
      </c>
      <c r="K31" s="144">
        <v>769</v>
      </c>
      <c r="L31" s="144" t="s">
        <v>428</v>
      </c>
      <c r="M31" s="144">
        <v>7505</v>
      </c>
      <c r="N31" s="144" t="s">
        <v>7840</v>
      </c>
      <c r="O31" s="144" t="s">
        <v>7816</v>
      </c>
      <c r="P31" s="141" t="s">
        <v>7643</v>
      </c>
      <c r="Q31" s="141"/>
      <c r="R31" s="273">
        <v>38</v>
      </c>
      <c r="S31" s="141">
        <v>64</v>
      </c>
      <c r="T31" s="141">
        <v>39.99</v>
      </c>
      <c r="U31" s="141" t="s">
        <v>2103</v>
      </c>
      <c r="V31" s="141">
        <v>23</v>
      </c>
    </row>
    <row r="32" spans="1:22" ht="23.25" customHeight="1">
      <c r="A32" s="132" t="s">
        <v>5503</v>
      </c>
      <c r="B32" s="290">
        <v>64041990000</v>
      </c>
      <c r="C32" s="270" t="s">
        <v>6972</v>
      </c>
      <c r="D32" s="143" t="s">
        <v>3973</v>
      </c>
      <c r="E32" s="144">
        <v>465</v>
      </c>
      <c r="F32" s="16" t="s">
        <v>3848</v>
      </c>
      <c r="G32" s="273">
        <v>390</v>
      </c>
      <c r="H32" s="273">
        <v>645</v>
      </c>
      <c r="I32" s="273">
        <v>1</v>
      </c>
      <c r="J32" s="273" t="s">
        <v>7805</v>
      </c>
      <c r="K32" s="144">
        <v>769</v>
      </c>
      <c r="L32" s="144" t="s">
        <v>424</v>
      </c>
      <c r="M32" s="144">
        <v>7579</v>
      </c>
      <c r="N32" s="144" t="s">
        <v>4299</v>
      </c>
      <c r="O32" s="144" t="s">
        <v>4285</v>
      </c>
      <c r="P32" s="141" t="s">
        <v>7643</v>
      </c>
      <c r="Q32" s="141"/>
      <c r="R32" s="273">
        <v>38</v>
      </c>
      <c r="S32" s="141">
        <v>64</v>
      </c>
      <c r="T32" s="141">
        <v>49.99</v>
      </c>
      <c r="U32" s="141" t="s">
        <v>1071</v>
      </c>
      <c r="V32" s="141">
        <v>12</v>
      </c>
    </row>
    <row r="33" spans="1:22" ht="23.25" customHeight="1">
      <c r="A33" s="132" t="s">
        <v>5504</v>
      </c>
      <c r="B33" s="292">
        <v>64029998000</v>
      </c>
      <c r="C33" s="268" t="s">
        <v>6981</v>
      </c>
      <c r="D33" s="143" t="s">
        <v>3681</v>
      </c>
      <c r="E33" s="144">
        <v>66</v>
      </c>
      <c r="F33" s="16" t="s">
        <v>3848</v>
      </c>
      <c r="G33" s="273">
        <v>520</v>
      </c>
      <c r="H33" s="273">
        <v>800</v>
      </c>
      <c r="I33" s="273">
        <v>1</v>
      </c>
      <c r="J33" s="273" t="s">
        <v>7805</v>
      </c>
      <c r="K33" s="144">
        <v>769</v>
      </c>
      <c r="L33" s="144" t="s">
        <v>424</v>
      </c>
      <c r="M33" s="144">
        <v>7579</v>
      </c>
      <c r="N33" s="144" t="s">
        <v>7835</v>
      </c>
      <c r="O33" s="144" t="s">
        <v>7815</v>
      </c>
      <c r="P33" s="141" t="s">
        <v>7643</v>
      </c>
      <c r="Q33" s="141"/>
      <c r="R33" s="273">
        <v>38</v>
      </c>
      <c r="S33" s="141">
        <v>64</v>
      </c>
      <c r="T33" s="141">
        <v>59.99</v>
      </c>
      <c r="U33" s="141" t="s">
        <v>2088</v>
      </c>
      <c r="V33" s="141">
        <v>7</v>
      </c>
    </row>
    <row r="34" spans="1:22" ht="23.25" customHeight="1">
      <c r="A34" s="132" t="s">
        <v>5505</v>
      </c>
      <c r="B34" s="291">
        <v>64041990000</v>
      </c>
      <c r="C34" s="262" t="s">
        <v>6987</v>
      </c>
      <c r="D34" s="143" t="s">
        <v>3681</v>
      </c>
      <c r="E34" s="144">
        <v>66</v>
      </c>
      <c r="F34" s="16" t="s">
        <v>3848</v>
      </c>
      <c r="G34" s="273">
        <v>415</v>
      </c>
      <c r="H34" s="273">
        <v>620</v>
      </c>
      <c r="I34" s="273">
        <v>1</v>
      </c>
      <c r="J34" s="273" t="s">
        <v>7805</v>
      </c>
      <c r="K34" s="144">
        <v>769</v>
      </c>
      <c r="L34" s="144" t="s">
        <v>568</v>
      </c>
      <c r="M34" s="144">
        <v>9001</v>
      </c>
      <c r="N34" s="144" t="s">
        <v>4299</v>
      </c>
      <c r="O34" s="144" t="s">
        <v>4285</v>
      </c>
      <c r="P34" s="141" t="s">
        <v>7643</v>
      </c>
      <c r="Q34" s="141"/>
      <c r="R34" s="273">
        <v>38</v>
      </c>
      <c r="S34" s="141">
        <v>64</v>
      </c>
      <c r="T34" s="141">
        <v>49.99</v>
      </c>
      <c r="U34" s="141" t="s">
        <v>1107</v>
      </c>
      <c r="V34" s="141">
        <v>1</v>
      </c>
    </row>
    <row r="35" spans="1:22" ht="23.25" customHeight="1">
      <c r="A35" s="132" t="s">
        <v>5506</v>
      </c>
      <c r="B35" s="291">
        <v>64039911000</v>
      </c>
      <c r="C35" s="262" t="s">
        <v>6988</v>
      </c>
      <c r="D35" s="143" t="s">
        <v>3973</v>
      </c>
      <c r="E35" s="144">
        <v>465</v>
      </c>
      <c r="F35" s="16" t="s">
        <v>3848</v>
      </c>
      <c r="G35" s="273">
        <v>360</v>
      </c>
      <c r="H35" s="273">
        <v>695</v>
      </c>
      <c r="I35" s="273">
        <v>1</v>
      </c>
      <c r="J35" s="273" t="s">
        <v>7805</v>
      </c>
      <c r="K35" s="144">
        <v>769</v>
      </c>
      <c r="L35" s="144" t="s">
        <v>2939</v>
      </c>
      <c r="M35" s="144">
        <v>7510</v>
      </c>
      <c r="N35" s="144" t="s">
        <v>7841</v>
      </c>
      <c r="O35" s="144" t="s">
        <v>7817</v>
      </c>
      <c r="P35" s="141" t="s">
        <v>7643</v>
      </c>
      <c r="Q35" s="141"/>
      <c r="R35" s="273">
        <v>37</v>
      </c>
      <c r="S35" s="141">
        <v>282</v>
      </c>
      <c r="T35" s="141">
        <v>59.99</v>
      </c>
      <c r="U35" s="141" t="s">
        <v>2103</v>
      </c>
      <c r="V35" s="141">
        <v>23</v>
      </c>
    </row>
    <row r="36" spans="1:22" ht="23.25" customHeight="1">
      <c r="A36" s="132" t="s">
        <v>5507</v>
      </c>
      <c r="B36" s="290">
        <v>64041990000</v>
      </c>
      <c r="C36" s="270" t="s">
        <v>6972</v>
      </c>
      <c r="D36" s="143" t="s">
        <v>3973</v>
      </c>
      <c r="E36" s="144">
        <v>465</v>
      </c>
      <c r="F36" s="16" t="s">
        <v>3848</v>
      </c>
      <c r="G36" s="273">
        <v>450</v>
      </c>
      <c r="H36" s="273">
        <v>710</v>
      </c>
      <c r="I36" s="273">
        <v>1</v>
      </c>
      <c r="J36" s="273" t="s">
        <v>7805</v>
      </c>
      <c r="K36" s="144">
        <v>769</v>
      </c>
      <c r="L36" s="144" t="s">
        <v>424</v>
      </c>
      <c r="M36" s="144">
        <v>7579</v>
      </c>
      <c r="N36" s="144" t="s">
        <v>4299</v>
      </c>
      <c r="O36" s="144" t="s">
        <v>4285</v>
      </c>
      <c r="P36" s="141" t="s">
        <v>7643</v>
      </c>
      <c r="Q36" s="141"/>
      <c r="R36" s="273">
        <v>37</v>
      </c>
      <c r="S36" s="141">
        <v>282</v>
      </c>
      <c r="T36" s="141">
        <v>59.99</v>
      </c>
      <c r="U36" s="141" t="s">
        <v>7784</v>
      </c>
      <c r="V36" s="141">
        <v>22</v>
      </c>
    </row>
    <row r="37" spans="1:22" ht="23.25" customHeight="1">
      <c r="A37" s="132" t="s">
        <v>5508</v>
      </c>
      <c r="B37" s="292">
        <v>64029998000</v>
      </c>
      <c r="C37" s="268" t="s">
        <v>6981</v>
      </c>
      <c r="D37" s="143" t="s">
        <v>3681</v>
      </c>
      <c r="E37" s="144">
        <v>66</v>
      </c>
      <c r="F37" s="16" t="s">
        <v>3848</v>
      </c>
      <c r="G37" s="273">
        <v>480</v>
      </c>
      <c r="H37" s="273">
        <v>750</v>
      </c>
      <c r="I37" s="273">
        <v>1</v>
      </c>
      <c r="J37" s="273" t="s">
        <v>7805</v>
      </c>
      <c r="K37" s="144">
        <v>769</v>
      </c>
      <c r="L37" s="144" t="s">
        <v>424</v>
      </c>
      <c r="M37" s="144">
        <v>7579</v>
      </c>
      <c r="N37" s="144" t="s">
        <v>7835</v>
      </c>
      <c r="O37" s="144" t="s">
        <v>7815</v>
      </c>
      <c r="P37" s="141" t="s">
        <v>7643</v>
      </c>
      <c r="Q37" s="141"/>
      <c r="R37" s="273">
        <v>36</v>
      </c>
      <c r="S37" s="141">
        <v>52</v>
      </c>
      <c r="T37" s="141">
        <v>59.99</v>
      </c>
      <c r="U37" s="141" t="s">
        <v>1033</v>
      </c>
      <c r="V37" s="141">
        <v>20</v>
      </c>
    </row>
    <row r="38" spans="1:22" ht="23.25" customHeight="1">
      <c r="A38" s="132" t="s">
        <v>5509</v>
      </c>
      <c r="B38" s="290">
        <v>64041990000</v>
      </c>
      <c r="C38" s="270" t="s">
        <v>6972</v>
      </c>
      <c r="D38" s="143" t="s">
        <v>3973</v>
      </c>
      <c r="E38" s="144">
        <v>465</v>
      </c>
      <c r="F38" s="16" t="s">
        <v>3848</v>
      </c>
      <c r="G38" s="273">
        <v>525</v>
      </c>
      <c r="H38" s="273">
        <v>770</v>
      </c>
      <c r="I38" s="273">
        <v>1</v>
      </c>
      <c r="J38" s="273" t="s">
        <v>7805</v>
      </c>
      <c r="K38" s="144">
        <v>769</v>
      </c>
      <c r="L38" s="144" t="s">
        <v>424</v>
      </c>
      <c r="M38" s="144">
        <v>7579</v>
      </c>
      <c r="N38" s="144" t="s">
        <v>4299</v>
      </c>
      <c r="O38" s="144" t="s">
        <v>4285</v>
      </c>
      <c r="P38" s="141" t="s">
        <v>7643</v>
      </c>
      <c r="Q38" s="141"/>
      <c r="R38" s="273">
        <v>35</v>
      </c>
      <c r="S38" s="141">
        <v>217</v>
      </c>
      <c r="T38" s="141">
        <v>59.99</v>
      </c>
      <c r="U38" s="141" t="s">
        <v>1033</v>
      </c>
      <c r="V38" s="141">
        <v>20</v>
      </c>
    </row>
    <row r="39" spans="1:22" ht="23.25" customHeight="1">
      <c r="A39" s="132" t="s">
        <v>5510</v>
      </c>
      <c r="B39" s="290">
        <v>64041990000</v>
      </c>
      <c r="C39" s="270" t="s">
        <v>6972</v>
      </c>
      <c r="D39" s="143" t="s">
        <v>3973</v>
      </c>
      <c r="E39" s="144">
        <v>465</v>
      </c>
      <c r="F39" s="16" t="s">
        <v>3848</v>
      </c>
      <c r="G39" s="273">
        <v>380</v>
      </c>
      <c r="H39" s="273">
        <v>605</v>
      </c>
      <c r="I39" s="273">
        <v>1</v>
      </c>
      <c r="J39" s="273" t="s">
        <v>7805</v>
      </c>
      <c r="K39" s="144">
        <v>769</v>
      </c>
      <c r="L39" s="144" t="s">
        <v>424</v>
      </c>
      <c r="M39" s="144">
        <v>7579</v>
      </c>
      <c r="N39" s="144" t="s">
        <v>4299</v>
      </c>
      <c r="O39" s="144" t="s">
        <v>4285</v>
      </c>
      <c r="P39" s="141" t="s">
        <v>7643</v>
      </c>
      <c r="Q39" s="141"/>
      <c r="R39" s="273">
        <v>38</v>
      </c>
      <c r="S39" s="141">
        <v>64</v>
      </c>
      <c r="T39" s="141">
        <v>39.99</v>
      </c>
      <c r="U39" s="141" t="s">
        <v>1107</v>
      </c>
      <c r="V39" s="141">
        <v>1</v>
      </c>
    </row>
    <row r="40" spans="1:22" ht="23.25" customHeight="1">
      <c r="A40" s="132" t="s">
        <v>5511</v>
      </c>
      <c r="B40" s="292">
        <v>64029998000</v>
      </c>
      <c r="C40" s="268" t="s">
        <v>2466</v>
      </c>
      <c r="D40" s="143" t="s">
        <v>3681</v>
      </c>
      <c r="E40" s="144">
        <v>66</v>
      </c>
      <c r="F40" s="16" t="s">
        <v>3848</v>
      </c>
      <c r="G40" s="273">
        <v>340</v>
      </c>
      <c r="H40" s="273">
        <v>550</v>
      </c>
      <c r="I40" s="273">
        <v>1</v>
      </c>
      <c r="J40" s="273" t="s">
        <v>7805</v>
      </c>
      <c r="K40" s="144">
        <v>769</v>
      </c>
      <c r="L40" s="144" t="s">
        <v>428</v>
      </c>
      <c r="M40" s="144">
        <v>7505</v>
      </c>
      <c r="N40" s="144" t="s">
        <v>7842</v>
      </c>
      <c r="O40" s="144" t="s">
        <v>7810</v>
      </c>
      <c r="P40" s="141" t="s">
        <v>7643</v>
      </c>
      <c r="Q40" s="141"/>
      <c r="R40" s="273">
        <v>40</v>
      </c>
      <c r="S40" s="141">
        <v>79</v>
      </c>
      <c r="T40" s="141">
        <v>49.99</v>
      </c>
      <c r="U40" s="141" t="s">
        <v>1033</v>
      </c>
      <c r="V40" s="141">
        <v>20</v>
      </c>
    </row>
    <row r="41" spans="1:22" ht="23.25" customHeight="1">
      <c r="A41" s="132" t="s">
        <v>5512</v>
      </c>
      <c r="B41" s="291">
        <v>64039911000</v>
      </c>
      <c r="C41" s="262" t="s">
        <v>6988</v>
      </c>
      <c r="D41" s="143" t="s">
        <v>3973</v>
      </c>
      <c r="E41" s="144">
        <v>465</v>
      </c>
      <c r="F41" s="16" t="s">
        <v>3848</v>
      </c>
      <c r="G41" s="273">
        <v>585</v>
      </c>
      <c r="H41" s="273">
        <v>865</v>
      </c>
      <c r="I41" s="273">
        <v>1</v>
      </c>
      <c r="J41" s="273" t="s">
        <v>7805</v>
      </c>
      <c r="K41" s="144">
        <v>769</v>
      </c>
      <c r="L41" s="144" t="s">
        <v>433</v>
      </c>
      <c r="M41" s="144">
        <v>1815</v>
      </c>
      <c r="N41" s="144" t="s">
        <v>7831</v>
      </c>
      <c r="O41" s="144" t="s">
        <v>7817</v>
      </c>
      <c r="P41" s="141" t="s">
        <v>7643</v>
      </c>
      <c r="Q41" s="141"/>
      <c r="R41" s="273">
        <v>36</v>
      </c>
      <c r="S41" s="141">
        <v>52</v>
      </c>
      <c r="T41" s="141">
        <v>79.989999999999995</v>
      </c>
      <c r="U41" s="141" t="s">
        <v>2092</v>
      </c>
      <c r="V41" s="141">
        <v>8</v>
      </c>
    </row>
    <row r="42" spans="1:22" ht="23.25" customHeight="1">
      <c r="A42" s="132" t="s">
        <v>5513</v>
      </c>
      <c r="B42" s="290">
        <v>64041990000</v>
      </c>
      <c r="C42" s="270" t="s">
        <v>6972</v>
      </c>
      <c r="D42" s="143" t="s">
        <v>3973</v>
      </c>
      <c r="E42" s="144">
        <v>465</v>
      </c>
      <c r="F42" s="16" t="s">
        <v>3848</v>
      </c>
      <c r="G42" s="273">
        <v>395</v>
      </c>
      <c r="H42" s="273">
        <v>625</v>
      </c>
      <c r="I42" s="273">
        <v>1</v>
      </c>
      <c r="J42" s="273" t="s">
        <v>7805</v>
      </c>
      <c r="K42" s="144">
        <v>769</v>
      </c>
      <c r="L42" s="144" t="s">
        <v>424</v>
      </c>
      <c r="M42" s="144">
        <v>7579</v>
      </c>
      <c r="N42" s="144" t="s">
        <v>4299</v>
      </c>
      <c r="O42" s="219" t="s">
        <v>3930</v>
      </c>
      <c r="P42" s="141" t="s">
        <v>7643</v>
      </c>
      <c r="Q42" s="141"/>
      <c r="R42" s="273">
        <v>35</v>
      </c>
      <c r="S42" s="141">
        <v>217</v>
      </c>
      <c r="T42" s="141">
        <v>49.99</v>
      </c>
      <c r="U42" s="141" t="s">
        <v>2099</v>
      </c>
      <c r="V42" s="141">
        <v>21</v>
      </c>
    </row>
    <row r="43" spans="1:22" ht="23.25" customHeight="1">
      <c r="A43" s="132" t="s">
        <v>5514</v>
      </c>
      <c r="B43" s="290">
        <v>64041990000</v>
      </c>
      <c r="C43" s="270" t="s">
        <v>6972</v>
      </c>
      <c r="D43" s="143" t="s">
        <v>3973</v>
      </c>
      <c r="E43" s="144">
        <v>465</v>
      </c>
      <c r="F43" s="16" t="s">
        <v>3848</v>
      </c>
      <c r="G43" s="273">
        <v>360</v>
      </c>
      <c r="H43" s="273">
        <v>695</v>
      </c>
      <c r="I43" s="273">
        <v>1</v>
      </c>
      <c r="J43" s="273" t="s">
        <v>7805</v>
      </c>
      <c r="K43" s="144">
        <v>769</v>
      </c>
      <c r="L43" s="144" t="s">
        <v>424</v>
      </c>
      <c r="M43" s="144">
        <v>7579</v>
      </c>
      <c r="N43" s="144" t="s">
        <v>4299</v>
      </c>
      <c r="O43" s="144" t="s">
        <v>4285</v>
      </c>
      <c r="P43" s="141" t="s">
        <v>7643</v>
      </c>
      <c r="Q43" s="141"/>
      <c r="R43" s="273">
        <v>36</v>
      </c>
      <c r="S43" s="141">
        <v>52</v>
      </c>
      <c r="T43" s="141">
        <v>39.99</v>
      </c>
      <c r="U43" s="141" t="s">
        <v>1059</v>
      </c>
      <c r="V43" s="141">
        <v>1</v>
      </c>
    </row>
    <row r="44" spans="1:22" ht="23.25" customHeight="1">
      <c r="A44" s="132" t="s">
        <v>5515</v>
      </c>
      <c r="B44" s="291">
        <v>64039911000</v>
      </c>
      <c r="C44" s="262" t="s">
        <v>2475</v>
      </c>
      <c r="D44" s="143" t="s">
        <v>3973</v>
      </c>
      <c r="E44" s="144">
        <v>465</v>
      </c>
      <c r="F44" s="16" t="s">
        <v>3848</v>
      </c>
      <c r="G44" s="273">
        <v>485</v>
      </c>
      <c r="H44" s="273">
        <v>620</v>
      </c>
      <c r="I44" s="273">
        <v>1</v>
      </c>
      <c r="J44" s="273" t="s">
        <v>7805</v>
      </c>
      <c r="K44" s="144">
        <v>769</v>
      </c>
      <c r="L44" s="144" t="s">
        <v>424</v>
      </c>
      <c r="M44" s="144">
        <v>7579</v>
      </c>
      <c r="N44" s="144" t="s">
        <v>7841</v>
      </c>
      <c r="O44" s="144" t="s">
        <v>7817</v>
      </c>
      <c r="P44" s="141" t="s">
        <v>7643</v>
      </c>
      <c r="Q44" s="141"/>
      <c r="R44" s="273">
        <v>39</v>
      </c>
      <c r="S44" s="141">
        <v>275</v>
      </c>
      <c r="T44" s="141">
        <v>59.99</v>
      </c>
      <c r="U44" s="141" t="s">
        <v>2103</v>
      </c>
      <c r="V44" s="141">
        <v>23</v>
      </c>
    </row>
    <row r="45" spans="1:22" ht="23.25" customHeight="1">
      <c r="A45" s="132" t="s">
        <v>5516</v>
      </c>
      <c r="B45" s="290">
        <v>64041990000</v>
      </c>
      <c r="C45" s="270" t="s">
        <v>6972</v>
      </c>
      <c r="D45" s="143" t="s">
        <v>3973</v>
      </c>
      <c r="E45" s="144">
        <v>465</v>
      </c>
      <c r="F45" s="16" t="s">
        <v>3848</v>
      </c>
      <c r="G45" s="273">
        <v>400</v>
      </c>
      <c r="H45" s="273">
        <v>645</v>
      </c>
      <c r="I45" s="273">
        <v>1</v>
      </c>
      <c r="J45" s="273" t="s">
        <v>7805</v>
      </c>
      <c r="K45" s="144">
        <v>769</v>
      </c>
      <c r="L45" s="144" t="s">
        <v>424</v>
      </c>
      <c r="M45" s="144">
        <v>7579</v>
      </c>
      <c r="N45" s="144" t="s">
        <v>4299</v>
      </c>
      <c r="O45" s="144" t="s">
        <v>4285</v>
      </c>
      <c r="P45" s="141" t="s">
        <v>7643</v>
      </c>
      <c r="Q45" s="141"/>
      <c r="R45" s="273">
        <v>35</v>
      </c>
      <c r="S45" s="141">
        <v>217</v>
      </c>
      <c r="T45" s="141">
        <v>49.99</v>
      </c>
      <c r="U45" s="141" t="s">
        <v>1052</v>
      </c>
      <c r="V45" s="141">
        <v>3</v>
      </c>
    </row>
    <row r="46" spans="1:22" ht="23.25" customHeight="1">
      <c r="A46" s="132" t="s">
        <v>5517</v>
      </c>
      <c r="B46" s="292">
        <v>64029931000</v>
      </c>
      <c r="C46" s="268" t="s">
        <v>2456</v>
      </c>
      <c r="D46" s="143" t="s">
        <v>3973</v>
      </c>
      <c r="E46" s="144">
        <v>465</v>
      </c>
      <c r="F46" s="16" t="s">
        <v>3848</v>
      </c>
      <c r="G46" s="273">
        <v>370</v>
      </c>
      <c r="H46" s="273">
        <v>605</v>
      </c>
      <c r="I46" s="273">
        <v>1</v>
      </c>
      <c r="J46" s="273" t="s">
        <v>7805</v>
      </c>
      <c r="K46" s="144">
        <v>769</v>
      </c>
      <c r="L46" s="144" t="s">
        <v>424</v>
      </c>
      <c r="M46" s="144">
        <v>7579</v>
      </c>
      <c r="N46" s="144" t="s">
        <v>4301</v>
      </c>
      <c r="O46" s="144" t="s">
        <v>4282</v>
      </c>
      <c r="P46" s="141" t="s">
        <v>7643</v>
      </c>
      <c r="Q46" s="141"/>
      <c r="R46" s="273">
        <v>37</v>
      </c>
      <c r="S46" s="141">
        <v>282</v>
      </c>
      <c r="T46" s="141">
        <v>59.99</v>
      </c>
      <c r="U46" s="141" t="s">
        <v>2099</v>
      </c>
      <c r="V46" s="141">
        <v>21</v>
      </c>
    </row>
    <row r="47" spans="1:22" ht="23.25" customHeight="1">
      <c r="A47" s="132" t="s">
        <v>5518</v>
      </c>
      <c r="B47" s="292">
        <v>64029931000</v>
      </c>
      <c r="C47" s="268" t="s">
        <v>2456</v>
      </c>
      <c r="D47" s="143" t="s">
        <v>3973</v>
      </c>
      <c r="E47" s="144">
        <v>465</v>
      </c>
      <c r="F47" s="16" t="s">
        <v>3848</v>
      </c>
      <c r="G47" s="273">
        <v>445</v>
      </c>
      <c r="H47" s="273">
        <v>705</v>
      </c>
      <c r="I47" s="273">
        <v>1</v>
      </c>
      <c r="J47" s="273" t="s">
        <v>7167</v>
      </c>
      <c r="K47" s="144">
        <v>760</v>
      </c>
      <c r="L47" s="144" t="s">
        <v>424</v>
      </c>
      <c r="M47" s="144">
        <v>7579</v>
      </c>
      <c r="N47" s="144" t="s">
        <v>4301</v>
      </c>
      <c r="O47" s="144" t="s">
        <v>4282</v>
      </c>
      <c r="P47" s="141" t="s">
        <v>7643</v>
      </c>
      <c r="Q47" s="141"/>
      <c r="R47" s="273">
        <v>38</v>
      </c>
      <c r="S47" s="141">
        <v>64</v>
      </c>
      <c r="T47" s="141">
        <v>39.99</v>
      </c>
      <c r="U47" s="141" t="s">
        <v>1059</v>
      </c>
      <c r="V47" s="141">
        <v>1</v>
      </c>
    </row>
    <row r="48" spans="1:22" ht="23.25" customHeight="1">
      <c r="A48" s="132" t="s">
        <v>5519</v>
      </c>
      <c r="B48" s="292">
        <v>64029998000</v>
      </c>
      <c r="C48" s="268" t="s">
        <v>6989</v>
      </c>
      <c r="D48" s="143" t="s">
        <v>3681</v>
      </c>
      <c r="E48" s="144">
        <v>66</v>
      </c>
      <c r="F48" s="16" t="s">
        <v>3848</v>
      </c>
      <c r="G48" s="273">
        <v>395</v>
      </c>
      <c r="H48" s="273">
        <v>530</v>
      </c>
      <c r="I48" s="273">
        <v>1</v>
      </c>
      <c r="J48" s="273" t="s">
        <v>7167</v>
      </c>
      <c r="K48" s="144">
        <v>760</v>
      </c>
      <c r="L48" s="144" t="s">
        <v>468</v>
      </c>
      <c r="M48" s="144">
        <v>1760</v>
      </c>
      <c r="N48" s="144" t="s">
        <v>4301</v>
      </c>
      <c r="O48" s="144" t="s">
        <v>4282</v>
      </c>
      <c r="P48" s="141" t="s">
        <v>7643</v>
      </c>
      <c r="Q48" s="141"/>
      <c r="R48" s="273">
        <v>37</v>
      </c>
      <c r="S48" s="141">
        <v>282</v>
      </c>
      <c r="T48" s="141">
        <v>29.99</v>
      </c>
      <c r="U48" s="141" t="s">
        <v>1071</v>
      </c>
      <c r="V48" s="141">
        <v>12</v>
      </c>
    </row>
    <row r="49" spans="1:22" ht="23.25" customHeight="1">
      <c r="A49" s="132" t="s">
        <v>5520</v>
      </c>
      <c r="B49" s="290">
        <v>64041990000</v>
      </c>
      <c r="C49" s="270" t="s">
        <v>6978</v>
      </c>
      <c r="D49" s="143" t="s">
        <v>3973</v>
      </c>
      <c r="E49" s="144">
        <v>465</v>
      </c>
      <c r="F49" s="16" t="s">
        <v>3848</v>
      </c>
      <c r="G49" s="273">
        <v>380</v>
      </c>
      <c r="H49" s="273">
        <v>590</v>
      </c>
      <c r="I49" s="273">
        <v>1</v>
      </c>
      <c r="J49" s="273" t="s">
        <v>7167</v>
      </c>
      <c r="K49" s="144">
        <v>760</v>
      </c>
      <c r="L49" s="144" t="s">
        <v>7193</v>
      </c>
      <c r="M49" s="144">
        <v>7495</v>
      </c>
      <c r="N49" s="144" t="s">
        <v>7843</v>
      </c>
      <c r="O49" s="144" t="s">
        <v>7820</v>
      </c>
      <c r="P49" s="141" t="s">
        <v>7643</v>
      </c>
      <c r="Q49" s="141"/>
      <c r="R49" s="273">
        <v>36</v>
      </c>
      <c r="S49" s="141">
        <v>52</v>
      </c>
      <c r="T49" s="141">
        <v>35.99</v>
      </c>
      <c r="U49" s="141" t="s">
        <v>1052</v>
      </c>
      <c r="V49" s="141">
        <v>3</v>
      </c>
    </row>
    <row r="50" spans="1:22" ht="23.25" customHeight="1">
      <c r="A50" s="132" t="s">
        <v>5521</v>
      </c>
      <c r="B50" s="290">
        <v>64041990000</v>
      </c>
      <c r="C50" s="270" t="s">
        <v>6972</v>
      </c>
      <c r="D50" s="143" t="s">
        <v>3973</v>
      </c>
      <c r="E50" s="144">
        <v>465</v>
      </c>
      <c r="F50" s="16" t="s">
        <v>3848</v>
      </c>
      <c r="G50" s="273">
        <v>360</v>
      </c>
      <c r="H50" s="273">
        <v>560</v>
      </c>
      <c r="I50" s="273">
        <v>1</v>
      </c>
      <c r="J50" s="273" t="s">
        <v>7167</v>
      </c>
      <c r="K50" s="144">
        <v>760</v>
      </c>
      <c r="L50" s="144" t="s">
        <v>468</v>
      </c>
      <c r="M50" s="144">
        <v>1760</v>
      </c>
      <c r="N50" s="144" t="s">
        <v>4299</v>
      </c>
      <c r="O50" s="144" t="s">
        <v>4285</v>
      </c>
      <c r="P50" s="141" t="s">
        <v>7643</v>
      </c>
      <c r="Q50" s="141"/>
      <c r="R50" s="273">
        <v>36</v>
      </c>
      <c r="S50" s="141">
        <v>52</v>
      </c>
      <c r="T50" s="141">
        <v>55.99</v>
      </c>
      <c r="U50" s="141" t="s">
        <v>1033</v>
      </c>
      <c r="V50" s="141">
        <v>20</v>
      </c>
    </row>
    <row r="51" spans="1:22" ht="23.25" customHeight="1">
      <c r="A51" s="132" t="s">
        <v>5522</v>
      </c>
      <c r="B51" s="292">
        <v>64029931000</v>
      </c>
      <c r="C51" s="268" t="s">
        <v>6990</v>
      </c>
      <c r="D51" s="143" t="s">
        <v>3973</v>
      </c>
      <c r="E51" s="144">
        <v>465</v>
      </c>
      <c r="F51" s="16" t="s">
        <v>3848</v>
      </c>
      <c r="G51" s="273">
        <v>455</v>
      </c>
      <c r="H51" s="273">
        <v>695</v>
      </c>
      <c r="I51" s="273">
        <v>1</v>
      </c>
      <c r="J51" s="273" t="s">
        <v>7167</v>
      </c>
      <c r="K51" s="144">
        <v>760</v>
      </c>
      <c r="L51" s="144" t="s">
        <v>3915</v>
      </c>
      <c r="M51" s="144">
        <v>7497</v>
      </c>
      <c r="N51" s="144" t="s">
        <v>7842</v>
      </c>
      <c r="O51" s="144" t="s">
        <v>7810</v>
      </c>
      <c r="P51" s="141" t="s">
        <v>7643</v>
      </c>
      <c r="Q51" s="141"/>
      <c r="R51" s="273">
        <v>40</v>
      </c>
      <c r="S51" s="141">
        <v>79</v>
      </c>
      <c r="T51" s="141">
        <v>35.99</v>
      </c>
      <c r="U51" s="141" t="s">
        <v>1052</v>
      </c>
      <c r="V51" s="141">
        <v>3</v>
      </c>
    </row>
    <row r="52" spans="1:22" ht="23.25" customHeight="1">
      <c r="A52" s="132" t="s">
        <v>5523</v>
      </c>
      <c r="B52" s="290">
        <v>64041990000</v>
      </c>
      <c r="C52" s="270" t="s">
        <v>6980</v>
      </c>
      <c r="D52" s="143" t="s">
        <v>3973</v>
      </c>
      <c r="E52" s="144">
        <v>465</v>
      </c>
      <c r="F52" s="16" t="s">
        <v>3848</v>
      </c>
      <c r="G52" s="273">
        <v>495</v>
      </c>
      <c r="H52" s="273">
        <v>695</v>
      </c>
      <c r="I52" s="273">
        <v>1</v>
      </c>
      <c r="J52" s="273" t="s">
        <v>7167</v>
      </c>
      <c r="K52" s="144">
        <v>760</v>
      </c>
      <c r="L52" s="144" t="s">
        <v>3915</v>
      </c>
      <c r="M52" s="144">
        <v>7497</v>
      </c>
      <c r="N52" s="144" t="s">
        <v>4444</v>
      </c>
      <c r="O52" s="144" t="s">
        <v>4371</v>
      </c>
      <c r="P52" s="141" t="s">
        <v>7643</v>
      </c>
      <c r="Q52" s="141"/>
      <c r="R52" s="273">
        <v>36</v>
      </c>
      <c r="S52" s="141">
        <v>52</v>
      </c>
      <c r="T52" s="141">
        <v>35.99</v>
      </c>
      <c r="U52" s="141" t="s">
        <v>1071</v>
      </c>
      <c r="V52" s="141">
        <v>12</v>
      </c>
    </row>
    <row r="53" spans="1:22" ht="23.25" customHeight="1">
      <c r="A53" s="132" t="s">
        <v>5524</v>
      </c>
      <c r="B53" s="291">
        <v>64041990000</v>
      </c>
      <c r="C53" s="262" t="s">
        <v>6991</v>
      </c>
      <c r="D53" s="143" t="s">
        <v>3681</v>
      </c>
      <c r="E53" s="144">
        <v>66</v>
      </c>
      <c r="F53" s="16" t="s">
        <v>3848</v>
      </c>
      <c r="G53" s="273">
        <v>345</v>
      </c>
      <c r="H53" s="273">
        <v>565</v>
      </c>
      <c r="I53" s="273">
        <v>1</v>
      </c>
      <c r="J53" s="273" t="s">
        <v>7167</v>
      </c>
      <c r="K53" s="144">
        <v>760</v>
      </c>
      <c r="L53" s="144" t="s">
        <v>3915</v>
      </c>
      <c r="M53" s="144">
        <v>7497</v>
      </c>
      <c r="N53" s="144" t="s">
        <v>4444</v>
      </c>
      <c r="O53" s="144" t="s">
        <v>4371</v>
      </c>
      <c r="P53" s="141" t="s">
        <v>7643</v>
      </c>
      <c r="Q53" s="141"/>
      <c r="R53" s="273">
        <v>39</v>
      </c>
      <c r="S53" s="141">
        <v>275</v>
      </c>
      <c r="T53" s="141">
        <v>35.99</v>
      </c>
      <c r="U53" s="141" t="s">
        <v>1033</v>
      </c>
      <c r="V53" s="141">
        <v>20</v>
      </c>
    </row>
    <row r="54" spans="1:22" ht="23.25" customHeight="1">
      <c r="A54" s="132" t="s">
        <v>5525</v>
      </c>
      <c r="B54" s="292">
        <v>64029931000</v>
      </c>
      <c r="C54" s="268" t="s">
        <v>6990</v>
      </c>
      <c r="D54" s="143" t="s">
        <v>3973</v>
      </c>
      <c r="E54" s="144">
        <v>465</v>
      </c>
      <c r="F54" s="16" t="s">
        <v>3848</v>
      </c>
      <c r="G54" s="273">
        <v>425</v>
      </c>
      <c r="H54" s="273">
        <v>680</v>
      </c>
      <c r="I54" s="273">
        <v>1</v>
      </c>
      <c r="J54" s="273" t="s">
        <v>7167</v>
      </c>
      <c r="K54" s="144">
        <v>760</v>
      </c>
      <c r="L54" s="144" t="s">
        <v>3915</v>
      </c>
      <c r="M54" s="144">
        <v>7497</v>
      </c>
      <c r="N54" s="144" t="s">
        <v>7842</v>
      </c>
      <c r="O54" s="219" t="s">
        <v>3937</v>
      </c>
      <c r="P54" s="141" t="s">
        <v>7643</v>
      </c>
      <c r="Q54" s="141"/>
      <c r="R54" s="273">
        <v>38</v>
      </c>
      <c r="S54" s="141">
        <v>64</v>
      </c>
      <c r="T54" s="141">
        <v>39.99</v>
      </c>
      <c r="U54" s="141" t="s">
        <v>1059</v>
      </c>
      <c r="V54" s="141">
        <v>1</v>
      </c>
    </row>
    <row r="55" spans="1:22" ht="23.25" customHeight="1">
      <c r="A55" s="132" t="s">
        <v>5526</v>
      </c>
      <c r="B55" s="290">
        <v>64041990000</v>
      </c>
      <c r="C55" s="270" t="s">
        <v>6972</v>
      </c>
      <c r="D55" s="143" t="s">
        <v>3973</v>
      </c>
      <c r="E55" s="144">
        <v>465</v>
      </c>
      <c r="F55" s="16" t="s">
        <v>3848</v>
      </c>
      <c r="G55" s="273">
        <v>435</v>
      </c>
      <c r="H55" s="273">
        <v>645</v>
      </c>
      <c r="I55" s="273">
        <v>1</v>
      </c>
      <c r="J55" s="273" t="s">
        <v>7167</v>
      </c>
      <c r="K55" s="144">
        <v>760</v>
      </c>
      <c r="L55" s="144" t="s">
        <v>468</v>
      </c>
      <c r="M55" s="144">
        <v>1760</v>
      </c>
      <c r="N55" s="144" t="s">
        <v>4299</v>
      </c>
      <c r="O55" s="144" t="s">
        <v>4285</v>
      </c>
      <c r="P55" s="141" t="s">
        <v>7643</v>
      </c>
      <c r="Q55" s="141"/>
      <c r="R55" s="273">
        <v>40</v>
      </c>
      <c r="S55" s="141">
        <v>79</v>
      </c>
      <c r="T55" s="141">
        <v>49.99</v>
      </c>
      <c r="U55" s="141" t="s">
        <v>2103</v>
      </c>
      <c r="V55" s="141">
        <v>23</v>
      </c>
    </row>
    <row r="56" spans="1:22" ht="23.25" customHeight="1">
      <c r="A56" s="132" t="s">
        <v>5527</v>
      </c>
      <c r="B56" s="290">
        <v>64041990000</v>
      </c>
      <c r="C56" s="270" t="s">
        <v>6972</v>
      </c>
      <c r="D56" s="143" t="s">
        <v>3973</v>
      </c>
      <c r="E56" s="144">
        <v>465</v>
      </c>
      <c r="F56" s="16" t="s">
        <v>3848</v>
      </c>
      <c r="G56" s="273">
        <v>410</v>
      </c>
      <c r="H56" s="273">
        <v>640</v>
      </c>
      <c r="I56" s="273">
        <v>1</v>
      </c>
      <c r="J56" s="273" t="s">
        <v>7167</v>
      </c>
      <c r="K56" s="144">
        <v>760</v>
      </c>
      <c r="L56" s="144" t="s">
        <v>424</v>
      </c>
      <c r="M56" s="144">
        <v>7579</v>
      </c>
      <c r="N56" s="144" t="s">
        <v>4299</v>
      </c>
      <c r="O56" s="144" t="s">
        <v>4285</v>
      </c>
      <c r="P56" s="141" t="s">
        <v>7643</v>
      </c>
      <c r="Q56" s="141"/>
      <c r="R56" s="273">
        <v>36</v>
      </c>
      <c r="S56" s="141">
        <v>52</v>
      </c>
      <c r="T56" s="141">
        <v>49.99</v>
      </c>
      <c r="U56" s="141" t="s">
        <v>1059</v>
      </c>
      <c r="V56" s="141">
        <v>1</v>
      </c>
    </row>
    <row r="57" spans="1:22" ht="23.25" customHeight="1">
      <c r="A57" s="132" t="s">
        <v>5528</v>
      </c>
      <c r="B57" s="290">
        <v>64041990000</v>
      </c>
      <c r="C57" s="270" t="s">
        <v>6972</v>
      </c>
      <c r="D57" s="143" t="s">
        <v>3973</v>
      </c>
      <c r="E57" s="144">
        <v>465</v>
      </c>
      <c r="F57" s="16" t="s">
        <v>3848</v>
      </c>
      <c r="G57" s="273">
        <v>480</v>
      </c>
      <c r="H57" s="273">
        <v>675</v>
      </c>
      <c r="I57" s="273">
        <v>1</v>
      </c>
      <c r="J57" s="273" t="s">
        <v>7167</v>
      </c>
      <c r="K57" s="144">
        <v>760</v>
      </c>
      <c r="L57" s="144" t="s">
        <v>468</v>
      </c>
      <c r="M57" s="144">
        <v>1760</v>
      </c>
      <c r="N57" s="144" t="s">
        <v>4299</v>
      </c>
      <c r="O57" s="219" t="s">
        <v>3937</v>
      </c>
      <c r="P57" s="141" t="s">
        <v>7643</v>
      </c>
      <c r="Q57" s="141"/>
      <c r="R57" s="273">
        <v>37</v>
      </c>
      <c r="S57" s="141">
        <v>282</v>
      </c>
      <c r="T57" s="141">
        <v>49.99</v>
      </c>
      <c r="U57" s="141" t="s">
        <v>7784</v>
      </c>
      <c r="V57" s="141">
        <v>22</v>
      </c>
    </row>
    <row r="58" spans="1:22" ht="23.25" customHeight="1">
      <c r="A58" s="132" t="s">
        <v>5529</v>
      </c>
      <c r="B58" s="290">
        <v>64041990000</v>
      </c>
      <c r="C58" s="270" t="s">
        <v>6972</v>
      </c>
      <c r="D58" s="143" t="s">
        <v>3973</v>
      </c>
      <c r="E58" s="144">
        <v>465</v>
      </c>
      <c r="F58" s="16" t="s">
        <v>3848</v>
      </c>
      <c r="G58" s="273">
        <v>405</v>
      </c>
      <c r="H58" s="273">
        <v>595</v>
      </c>
      <c r="I58" s="273">
        <v>1</v>
      </c>
      <c r="J58" s="273" t="s">
        <v>7167</v>
      </c>
      <c r="K58" s="144">
        <v>760</v>
      </c>
      <c r="L58" s="144" t="s">
        <v>468</v>
      </c>
      <c r="M58" s="144">
        <v>1760</v>
      </c>
      <c r="N58" s="144" t="s">
        <v>4299</v>
      </c>
      <c r="O58" s="144" t="s">
        <v>4285</v>
      </c>
      <c r="P58" s="141" t="s">
        <v>7643</v>
      </c>
      <c r="Q58" s="141"/>
      <c r="R58" s="273">
        <v>39</v>
      </c>
      <c r="S58" s="141">
        <v>275</v>
      </c>
      <c r="T58" s="141">
        <v>49.99</v>
      </c>
      <c r="U58" s="141" t="s">
        <v>1033</v>
      </c>
      <c r="V58" s="141">
        <v>20</v>
      </c>
    </row>
    <row r="59" spans="1:22" ht="23.25" customHeight="1">
      <c r="A59" s="132" t="s">
        <v>5530</v>
      </c>
      <c r="B59" s="290">
        <v>64041990000</v>
      </c>
      <c r="C59" s="270" t="s">
        <v>6972</v>
      </c>
      <c r="D59" s="143" t="s">
        <v>3973</v>
      </c>
      <c r="E59" s="144">
        <v>465</v>
      </c>
      <c r="F59" s="16" t="s">
        <v>3848</v>
      </c>
      <c r="G59" s="273">
        <v>640</v>
      </c>
      <c r="H59" s="273">
        <v>870</v>
      </c>
      <c r="I59" s="273">
        <v>1</v>
      </c>
      <c r="J59" s="273" t="s">
        <v>7167</v>
      </c>
      <c r="K59" s="144">
        <v>760</v>
      </c>
      <c r="L59" s="144" t="s">
        <v>3915</v>
      </c>
      <c r="M59" s="144">
        <v>7497</v>
      </c>
      <c r="N59" s="144" t="s">
        <v>4299</v>
      </c>
      <c r="O59" s="144" t="s">
        <v>4285</v>
      </c>
      <c r="P59" s="141" t="s">
        <v>7643</v>
      </c>
      <c r="Q59" s="141"/>
      <c r="R59" s="273">
        <v>40</v>
      </c>
      <c r="S59" s="141">
        <v>79</v>
      </c>
      <c r="T59" s="141">
        <v>39.99</v>
      </c>
      <c r="U59" s="141" t="s">
        <v>2103</v>
      </c>
      <c r="V59" s="141">
        <v>23</v>
      </c>
    </row>
    <row r="60" spans="1:22" ht="23.25" customHeight="1">
      <c r="A60" s="132" t="s">
        <v>5531</v>
      </c>
      <c r="B60" s="290">
        <v>64041990000</v>
      </c>
      <c r="C60" s="270" t="s">
        <v>6972</v>
      </c>
      <c r="D60" s="143" t="s">
        <v>3973</v>
      </c>
      <c r="E60" s="144">
        <v>465</v>
      </c>
      <c r="F60" s="16" t="s">
        <v>3848</v>
      </c>
      <c r="G60" s="273">
        <v>585</v>
      </c>
      <c r="H60" s="273">
        <v>815</v>
      </c>
      <c r="I60" s="273">
        <v>1</v>
      </c>
      <c r="J60" s="273" t="s">
        <v>7167</v>
      </c>
      <c r="K60" s="144">
        <v>760</v>
      </c>
      <c r="L60" s="144" t="s">
        <v>3915</v>
      </c>
      <c r="M60" s="144">
        <v>7497</v>
      </c>
      <c r="N60" s="144" t="s">
        <v>4299</v>
      </c>
      <c r="O60" s="218" t="s">
        <v>3929</v>
      </c>
      <c r="P60" s="141" t="s">
        <v>7643</v>
      </c>
      <c r="Q60" s="141"/>
      <c r="R60" s="273">
        <v>38</v>
      </c>
      <c r="S60" s="141">
        <v>64</v>
      </c>
      <c r="T60" s="141">
        <v>39.99</v>
      </c>
      <c r="U60" s="141" t="s">
        <v>2103</v>
      </c>
      <c r="V60" s="141">
        <v>23</v>
      </c>
    </row>
    <row r="61" spans="1:22" ht="23.25" customHeight="1">
      <c r="A61" s="132" t="s">
        <v>5532</v>
      </c>
      <c r="B61" s="292">
        <v>64029931000</v>
      </c>
      <c r="C61" s="268" t="s">
        <v>2456</v>
      </c>
      <c r="D61" s="143" t="s">
        <v>3973</v>
      </c>
      <c r="E61" s="144">
        <v>465</v>
      </c>
      <c r="F61" s="16" t="s">
        <v>3848</v>
      </c>
      <c r="G61" s="273">
        <v>505</v>
      </c>
      <c r="H61" s="273">
        <v>680</v>
      </c>
      <c r="I61" s="273">
        <v>1</v>
      </c>
      <c r="J61" s="273" t="s">
        <v>7168</v>
      </c>
      <c r="K61" s="144">
        <v>904</v>
      </c>
      <c r="L61" s="144" t="s">
        <v>568</v>
      </c>
      <c r="M61" s="144">
        <v>9001</v>
      </c>
      <c r="N61" s="144" t="s">
        <v>4301</v>
      </c>
      <c r="O61" s="144" t="s">
        <v>4282</v>
      </c>
      <c r="P61" s="141" t="s">
        <v>7643</v>
      </c>
      <c r="Q61" s="141"/>
      <c r="R61" s="273">
        <v>41</v>
      </c>
      <c r="S61" s="141">
        <v>288</v>
      </c>
      <c r="T61" s="141">
        <v>79.900000000000006</v>
      </c>
      <c r="U61" s="141" t="s">
        <v>1033</v>
      </c>
      <c r="V61" s="141">
        <v>20</v>
      </c>
    </row>
    <row r="62" spans="1:22" ht="23.25" customHeight="1">
      <c r="A62" s="132" t="s">
        <v>5533</v>
      </c>
      <c r="B62" s="292">
        <v>64029998000</v>
      </c>
      <c r="C62" s="268" t="s">
        <v>6992</v>
      </c>
      <c r="D62" s="143" t="s">
        <v>3672</v>
      </c>
      <c r="E62" s="144">
        <v>55</v>
      </c>
      <c r="F62" s="16" t="s">
        <v>3848</v>
      </c>
      <c r="G62" s="273">
        <v>475</v>
      </c>
      <c r="H62" s="273">
        <v>650</v>
      </c>
      <c r="I62" s="273">
        <v>1</v>
      </c>
      <c r="J62" s="273" t="s">
        <v>7167</v>
      </c>
      <c r="K62" s="144">
        <v>760</v>
      </c>
      <c r="L62" s="144" t="s">
        <v>3915</v>
      </c>
      <c r="M62" s="144">
        <v>7497</v>
      </c>
      <c r="N62" s="144" t="s">
        <v>7842</v>
      </c>
      <c r="O62" s="144" t="s">
        <v>7810</v>
      </c>
      <c r="P62" s="141" t="s">
        <v>7643</v>
      </c>
      <c r="Q62" s="141"/>
      <c r="R62" s="273">
        <v>36</v>
      </c>
      <c r="S62" s="141">
        <v>52</v>
      </c>
      <c r="T62" s="141">
        <v>39.99</v>
      </c>
      <c r="U62" s="141" t="s">
        <v>1033</v>
      </c>
      <c r="V62" s="141">
        <v>20</v>
      </c>
    </row>
    <row r="63" spans="1:22" ht="23.25" customHeight="1">
      <c r="A63" s="132" t="s">
        <v>5534</v>
      </c>
      <c r="B63" s="291">
        <v>64041990000</v>
      </c>
      <c r="C63" s="262" t="s">
        <v>6993</v>
      </c>
      <c r="D63" s="143" t="s">
        <v>3682</v>
      </c>
      <c r="E63" s="144">
        <v>67</v>
      </c>
      <c r="F63" s="16" t="s">
        <v>3848</v>
      </c>
      <c r="G63" s="273">
        <v>370</v>
      </c>
      <c r="H63" s="273">
        <v>830</v>
      </c>
      <c r="I63" s="273">
        <v>1</v>
      </c>
      <c r="J63" s="273" t="s">
        <v>7169</v>
      </c>
      <c r="K63" s="144">
        <v>905</v>
      </c>
      <c r="L63" s="144" t="s">
        <v>568</v>
      </c>
      <c r="M63" s="144">
        <v>9001</v>
      </c>
      <c r="N63" s="144" t="s">
        <v>7844</v>
      </c>
      <c r="O63" s="144" t="s">
        <v>7822</v>
      </c>
      <c r="P63" s="141" t="s">
        <v>7643</v>
      </c>
      <c r="Q63" s="141"/>
      <c r="R63" s="273">
        <v>36</v>
      </c>
      <c r="S63" s="141">
        <v>52</v>
      </c>
      <c r="T63" s="141">
        <v>55.99</v>
      </c>
      <c r="U63" s="141" t="s">
        <v>1071</v>
      </c>
      <c r="V63" s="141">
        <v>12</v>
      </c>
    </row>
    <row r="64" spans="1:22" ht="23.25" customHeight="1">
      <c r="A64" s="132" t="s">
        <v>5535</v>
      </c>
      <c r="B64" s="290">
        <v>64041990000</v>
      </c>
      <c r="C64" s="270" t="s">
        <v>6972</v>
      </c>
      <c r="D64" s="143" t="s">
        <v>3973</v>
      </c>
      <c r="E64" s="144">
        <v>465</v>
      </c>
      <c r="F64" s="16" t="s">
        <v>3848</v>
      </c>
      <c r="G64" s="273">
        <v>520</v>
      </c>
      <c r="H64" s="273">
        <v>520</v>
      </c>
      <c r="I64" s="273">
        <v>1</v>
      </c>
      <c r="J64" s="273" t="s">
        <v>7170</v>
      </c>
      <c r="K64" s="144">
        <v>906</v>
      </c>
      <c r="L64" s="144" t="s">
        <v>3915</v>
      </c>
      <c r="M64" s="144">
        <v>7497</v>
      </c>
      <c r="N64" s="144" t="s">
        <v>4299</v>
      </c>
      <c r="O64" s="144" t="s">
        <v>4285</v>
      </c>
      <c r="P64" s="141" t="s">
        <v>7643</v>
      </c>
      <c r="Q64" s="141"/>
      <c r="R64" s="273">
        <v>38</v>
      </c>
      <c r="S64" s="141">
        <v>64</v>
      </c>
      <c r="T64" s="141">
        <v>0</v>
      </c>
      <c r="U64" s="141" t="s">
        <v>1033</v>
      </c>
      <c r="V64" s="141">
        <v>20</v>
      </c>
    </row>
    <row r="65" spans="1:22" ht="23.25" customHeight="1">
      <c r="A65" s="132" t="s">
        <v>5536</v>
      </c>
      <c r="B65" s="292">
        <v>64029998000</v>
      </c>
      <c r="C65" s="268" t="s">
        <v>2469</v>
      </c>
      <c r="D65" s="143" t="s">
        <v>3682</v>
      </c>
      <c r="E65" s="144">
        <v>67</v>
      </c>
      <c r="F65" s="16" t="s">
        <v>3848</v>
      </c>
      <c r="G65" s="273">
        <v>705</v>
      </c>
      <c r="H65" s="273">
        <v>900</v>
      </c>
      <c r="I65" s="273">
        <v>1</v>
      </c>
      <c r="J65" s="273" t="s">
        <v>7170</v>
      </c>
      <c r="K65" s="144">
        <v>906</v>
      </c>
      <c r="L65" s="144" t="s">
        <v>468</v>
      </c>
      <c r="M65" s="144">
        <v>1760</v>
      </c>
      <c r="N65" s="144" t="s">
        <v>7842</v>
      </c>
      <c r="O65" s="144" t="s">
        <v>7810</v>
      </c>
      <c r="P65" s="141" t="s">
        <v>7643</v>
      </c>
      <c r="Q65" s="141"/>
      <c r="R65" s="273">
        <v>36</v>
      </c>
      <c r="S65" s="141">
        <v>52</v>
      </c>
      <c r="T65" s="141">
        <v>49.99</v>
      </c>
      <c r="U65" s="141" t="s">
        <v>1071</v>
      </c>
      <c r="V65" s="141">
        <v>12</v>
      </c>
    </row>
    <row r="66" spans="1:22" ht="23.25" customHeight="1">
      <c r="A66" s="132" t="s">
        <v>5537</v>
      </c>
      <c r="B66" s="291">
        <v>64041990000</v>
      </c>
      <c r="C66" s="262" t="s">
        <v>6991</v>
      </c>
      <c r="D66" s="143" t="s">
        <v>3681</v>
      </c>
      <c r="E66" s="144">
        <v>66</v>
      </c>
      <c r="F66" s="16" t="s">
        <v>3848</v>
      </c>
      <c r="G66" s="273">
        <v>730</v>
      </c>
      <c r="H66" s="273">
        <v>905</v>
      </c>
      <c r="I66" s="273">
        <v>1</v>
      </c>
      <c r="J66" s="273" t="s">
        <v>7170</v>
      </c>
      <c r="K66" s="144">
        <v>906</v>
      </c>
      <c r="L66" s="144" t="s">
        <v>3915</v>
      </c>
      <c r="M66" s="144">
        <v>7497</v>
      </c>
      <c r="N66" s="144" t="s">
        <v>4444</v>
      </c>
      <c r="O66" s="144" t="s">
        <v>4371</v>
      </c>
      <c r="P66" s="141" t="s">
        <v>7643</v>
      </c>
      <c r="Q66" s="141"/>
      <c r="R66" s="273">
        <v>38</v>
      </c>
      <c r="S66" s="141">
        <v>64</v>
      </c>
      <c r="T66" s="141">
        <v>44.99</v>
      </c>
      <c r="U66" s="141" t="s">
        <v>2103</v>
      </c>
      <c r="V66" s="141">
        <v>23</v>
      </c>
    </row>
    <row r="67" spans="1:22" ht="23.25" customHeight="1">
      <c r="A67" s="132" t="s">
        <v>5538</v>
      </c>
      <c r="B67" s="292">
        <v>64029998000</v>
      </c>
      <c r="C67" s="268" t="s">
        <v>6989</v>
      </c>
      <c r="D67" s="143" t="s">
        <v>3681</v>
      </c>
      <c r="E67" s="144">
        <v>66</v>
      </c>
      <c r="F67" s="16" t="s">
        <v>3848</v>
      </c>
      <c r="G67" s="273">
        <v>450</v>
      </c>
      <c r="H67" s="273">
        <v>605</v>
      </c>
      <c r="I67" s="273">
        <v>1</v>
      </c>
      <c r="J67" s="273" t="s">
        <v>7170</v>
      </c>
      <c r="K67" s="144">
        <v>906</v>
      </c>
      <c r="L67" s="144" t="s">
        <v>468</v>
      </c>
      <c r="M67" s="144">
        <v>1760</v>
      </c>
      <c r="N67" s="144" t="s">
        <v>4301</v>
      </c>
      <c r="O67" s="219" t="s">
        <v>3932</v>
      </c>
      <c r="P67" s="141" t="s">
        <v>7643</v>
      </c>
      <c r="Q67" s="141"/>
      <c r="R67" s="273">
        <v>38</v>
      </c>
      <c r="S67" s="141">
        <v>64</v>
      </c>
      <c r="T67" s="141">
        <v>39.99</v>
      </c>
      <c r="U67" s="141" t="s">
        <v>1071</v>
      </c>
      <c r="V67" s="141">
        <v>12</v>
      </c>
    </row>
    <row r="68" spans="1:22" ht="23.25" customHeight="1">
      <c r="A68" s="132" t="s">
        <v>5539</v>
      </c>
      <c r="B68" s="290">
        <v>64041990000</v>
      </c>
      <c r="C68" s="270" t="s">
        <v>6972</v>
      </c>
      <c r="D68" s="143" t="s">
        <v>3973</v>
      </c>
      <c r="E68" s="144">
        <v>465</v>
      </c>
      <c r="F68" s="16" t="s">
        <v>3848</v>
      </c>
      <c r="G68" s="273">
        <v>505</v>
      </c>
      <c r="H68" s="273">
        <v>765</v>
      </c>
      <c r="I68" s="273">
        <v>1</v>
      </c>
      <c r="J68" s="273" t="s">
        <v>7170</v>
      </c>
      <c r="K68" s="144">
        <v>906</v>
      </c>
      <c r="L68" s="144" t="s">
        <v>424</v>
      </c>
      <c r="M68" s="144">
        <v>7579</v>
      </c>
      <c r="N68" s="144" t="s">
        <v>4299</v>
      </c>
      <c r="O68" s="144" t="s">
        <v>4285</v>
      </c>
      <c r="P68" s="141" t="s">
        <v>7643</v>
      </c>
      <c r="Q68" s="141"/>
      <c r="R68" s="273">
        <v>38</v>
      </c>
      <c r="S68" s="141">
        <v>64</v>
      </c>
      <c r="T68" s="141">
        <v>49.99</v>
      </c>
      <c r="U68" s="141" t="s">
        <v>2103</v>
      </c>
      <c r="V68" s="141">
        <v>23</v>
      </c>
    </row>
    <row r="69" spans="1:22" ht="23.25" customHeight="1">
      <c r="A69" s="132" t="s">
        <v>5540</v>
      </c>
      <c r="B69" s="290">
        <v>64041990000</v>
      </c>
      <c r="C69" s="270" t="s">
        <v>6972</v>
      </c>
      <c r="D69" s="143" t="s">
        <v>3973</v>
      </c>
      <c r="E69" s="144">
        <v>465</v>
      </c>
      <c r="F69" s="16" t="s">
        <v>3848</v>
      </c>
      <c r="G69" s="273">
        <v>470</v>
      </c>
      <c r="H69" s="273">
        <v>690</v>
      </c>
      <c r="I69" s="273">
        <v>1</v>
      </c>
      <c r="J69" s="273" t="s">
        <v>7170</v>
      </c>
      <c r="K69" s="144">
        <v>906</v>
      </c>
      <c r="L69" s="144" t="s">
        <v>424</v>
      </c>
      <c r="M69" s="144">
        <v>7579</v>
      </c>
      <c r="N69" s="144" t="s">
        <v>4299</v>
      </c>
      <c r="O69" s="219" t="s">
        <v>3930</v>
      </c>
      <c r="P69" s="141" t="s">
        <v>7643</v>
      </c>
      <c r="Q69" s="141"/>
      <c r="R69" s="273">
        <v>37</v>
      </c>
      <c r="S69" s="141">
        <v>282</v>
      </c>
      <c r="T69" s="141">
        <v>49.99</v>
      </c>
      <c r="U69" s="141" t="s">
        <v>7784</v>
      </c>
      <c r="V69" s="141">
        <v>22</v>
      </c>
    </row>
    <row r="70" spans="1:22" ht="23.25" customHeight="1">
      <c r="A70" s="132" t="s">
        <v>5541</v>
      </c>
      <c r="B70" s="290">
        <v>64041990000</v>
      </c>
      <c r="C70" s="270" t="s">
        <v>6972</v>
      </c>
      <c r="D70" s="143" t="s">
        <v>3973</v>
      </c>
      <c r="E70" s="144">
        <v>465</v>
      </c>
      <c r="F70" s="16" t="s">
        <v>3848</v>
      </c>
      <c r="G70" s="273">
        <v>475</v>
      </c>
      <c r="H70" s="273">
        <v>775</v>
      </c>
      <c r="I70" s="273">
        <v>1</v>
      </c>
      <c r="J70" s="273" t="s">
        <v>7170</v>
      </c>
      <c r="K70" s="144">
        <v>906</v>
      </c>
      <c r="L70" s="144" t="s">
        <v>424</v>
      </c>
      <c r="M70" s="144">
        <v>7579</v>
      </c>
      <c r="N70" s="144" t="s">
        <v>4299</v>
      </c>
      <c r="O70" s="144" t="s">
        <v>4285</v>
      </c>
      <c r="P70" s="141" t="s">
        <v>7643</v>
      </c>
      <c r="Q70" s="141"/>
      <c r="R70" s="273">
        <v>38</v>
      </c>
      <c r="S70" s="141">
        <v>64</v>
      </c>
      <c r="T70" s="141">
        <v>49.99</v>
      </c>
      <c r="U70" s="141" t="s">
        <v>1107</v>
      </c>
      <c r="V70" s="141">
        <v>1</v>
      </c>
    </row>
    <row r="71" spans="1:22" ht="23.25" customHeight="1">
      <c r="A71" s="132" t="s">
        <v>5542</v>
      </c>
      <c r="B71" s="291">
        <v>64041990000</v>
      </c>
      <c r="C71" s="262" t="s">
        <v>6993</v>
      </c>
      <c r="D71" s="143" t="s">
        <v>3682</v>
      </c>
      <c r="E71" s="144">
        <v>67</v>
      </c>
      <c r="F71" s="16" t="s">
        <v>3848</v>
      </c>
      <c r="G71" s="273">
        <v>555</v>
      </c>
      <c r="H71" s="273">
        <v>815</v>
      </c>
      <c r="I71" s="273">
        <v>1</v>
      </c>
      <c r="J71" s="273" t="s">
        <v>7170</v>
      </c>
      <c r="K71" s="144">
        <v>906</v>
      </c>
      <c r="L71" s="144" t="s">
        <v>3915</v>
      </c>
      <c r="M71" s="144">
        <v>7497</v>
      </c>
      <c r="N71" s="144" t="s">
        <v>7845</v>
      </c>
      <c r="O71" s="144" t="s">
        <v>7826</v>
      </c>
      <c r="P71" s="141" t="s">
        <v>7643</v>
      </c>
      <c r="Q71" s="141"/>
      <c r="R71" s="273">
        <v>38</v>
      </c>
      <c r="S71" s="141">
        <v>64</v>
      </c>
      <c r="T71" s="141">
        <v>34.99</v>
      </c>
      <c r="U71" s="141" t="s">
        <v>1033</v>
      </c>
      <c r="V71" s="141">
        <v>20</v>
      </c>
    </row>
    <row r="72" spans="1:22" ht="23.25" customHeight="1">
      <c r="A72" s="132" t="s">
        <v>5543</v>
      </c>
      <c r="B72" s="292">
        <v>64029998000</v>
      </c>
      <c r="C72" s="268" t="s">
        <v>6994</v>
      </c>
      <c r="D72" s="143" t="s">
        <v>3681</v>
      </c>
      <c r="E72" s="144">
        <v>66</v>
      </c>
      <c r="F72" s="16" t="s">
        <v>3848</v>
      </c>
      <c r="G72" s="273">
        <v>480</v>
      </c>
      <c r="H72" s="273">
        <v>695</v>
      </c>
      <c r="I72" s="273">
        <v>1</v>
      </c>
      <c r="J72" s="273" t="s">
        <v>7170</v>
      </c>
      <c r="K72" s="144">
        <v>906</v>
      </c>
      <c r="L72" s="144" t="s">
        <v>3915</v>
      </c>
      <c r="M72" s="144">
        <v>7497</v>
      </c>
      <c r="N72" s="144" t="s">
        <v>4301</v>
      </c>
      <c r="O72" s="144" t="s">
        <v>4282</v>
      </c>
      <c r="P72" s="141" t="s">
        <v>7643</v>
      </c>
      <c r="Q72" s="141"/>
      <c r="R72" s="273">
        <v>38</v>
      </c>
      <c r="S72" s="141">
        <v>64</v>
      </c>
      <c r="T72" s="141">
        <v>34.99</v>
      </c>
      <c r="U72" s="141" t="s">
        <v>1071</v>
      </c>
      <c r="V72" s="141">
        <v>12</v>
      </c>
    </row>
    <row r="73" spans="1:22" ht="23.25" customHeight="1">
      <c r="A73" s="132" t="s">
        <v>5544</v>
      </c>
      <c r="B73" s="290">
        <v>64041990000</v>
      </c>
      <c r="C73" s="270" t="s">
        <v>6972</v>
      </c>
      <c r="D73" s="143" t="s">
        <v>3973</v>
      </c>
      <c r="E73" s="144">
        <v>465</v>
      </c>
      <c r="F73" s="16" t="s">
        <v>3848</v>
      </c>
      <c r="G73" s="273">
        <v>470</v>
      </c>
      <c r="H73" s="273">
        <v>705</v>
      </c>
      <c r="I73" s="273">
        <v>1</v>
      </c>
      <c r="J73" s="273" t="s">
        <v>7170</v>
      </c>
      <c r="K73" s="144">
        <v>906</v>
      </c>
      <c r="L73" s="144" t="s">
        <v>424</v>
      </c>
      <c r="M73" s="144">
        <v>7579</v>
      </c>
      <c r="N73" s="144" t="s">
        <v>4299</v>
      </c>
      <c r="O73" s="144" t="s">
        <v>4285</v>
      </c>
      <c r="P73" s="141" t="s">
        <v>7643</v>
      </c>
      <c r="Q73" s="141"/>
      <c r="R73" s="273">
        <v>37</v>
      </c>
      <c r="S73" s="141">
        <v>282</v>
      </c>
      <c r="T73" s="141">
        <v>49.99</v>
      </c>
      <c r="U73" s="141" t="s">
        <v>2103</v>
      </c>
      <c r="V73" s="141">
        <v>23</v>
      </c>
    </row>
    <row r="74" spans="1:22" ht="23.25" customHeight="1">
      <c r="A74" s="132" t="s">
        <v>5545</v>
      </c>
      <c r="B74" s="292">
        <v>64039998000</v>
      </c>
      <c r="C74" s="268" t="s">
        <v>6983</v>
      </c>
      <c r="D74" s="143" t="s">
        <v>3681</v>
      </c>
      <c r="E74" s="144">
        <v>66</v>
      </c>
      <c r="F74" s="16" t="s">
        <v>3848</v>
      </c>
      <c r="G74" s="273">
        <v>640</v>
      </c>
      <c r="H74" s="273">
        <v>880</v>
      </c>
      <c r="I74" s="273">
        <v>1</v>
      </c>
      <c r="J74" s="273" t="s">
        <v>7171</v>
      </c>
      <c r="K74" s="144">
        <v>907</v>
      </c>
      <c r="L74" s="144" t="s">
        <v>2948</v>
      </c>
      <c r="M74" s="144">
        <v>7550</v>
      </c>
      <c r="N74" s="144" t="s">
        <v>7841</v>
      </c>
      <c r="O74" s="144" t="s">
        <v>7817</v>
      </c>
      <c r="P74" s="141" t="s">
        <v>7643</v>
      </c>
      <c r="Q74" s="141"/>
      <c r="R74" s="273">
        <v>39</v>
      </c>
      <c r="S74" s="141">
        <v>275</v>
      </c>
      <c r="T74" s="141">
        <v>39.99</v>
      </c>
      <c r="U74" s="141" t="s">
        <v>1052</v>
      </c>
      <c r="V74" s="141">
        <v>3</v>
      </c>
    </row>
    <row r="75" spans="1:22" ht="23.25" customHeight="1">
      <c r="A75" s="132" t="s">
        <v>5546</v>
      </c>
      <c r="B75" s="292">
        <v>64039998000</v>
      </c>
      <c r="C75" s="268" t="s">
        <v>6995</v>
      </c>
      <c r="D75" s="143" t="s">
        <v>3681</v>
      </c>
      <c r="E75" s="144">
        <v>66</v>
      </c>
      <c r="F75" s="16" t="s">
        <v>3848</v>
      </c>
      <c r="G75" s="273">
        <v>535</v>
      </c>
      <c r="H75" s="273">
        <v>775</v>
      </c>
      <c r="I75" s="273">
        <v>1</v>
      </c>
      <c r="J75" s="273" t="s">
        <v>7171</v>
      </c>
      <c r="K75" s="144">
        <v>907</v>
      </c>
      <c r="L75" s="144" t="s">
        <v>428</v>
      </c>
      <c r="M75" s="144">
        <v>7505</v>
      </c>
      <c r="N75" s="144" t="s">
        <v>7841</v>
      </c>
      <c r="O75" s="144" t="s">
        <v>7817</v>
      </c>
      <c r="P75" s="141" t="s">
        <v>7643</v>
      </c>
      <c r="Q75" s="141"/>
      <c r="R75" s="273">
        <v>36</v>
      </c>
      <c r="S75" s="141">
        <v>52</v>
      </c>
      <c r="T75" s="141">
        <v>49.99</v>
      </c>
      <c r="U75" s="126" t="s">
        <v>3916</v>
      </c>
      <c r="V75" s="141">
        <v>10</v>
      </c>
    </row>
    <row r="76" spans="1:22" ht="23.25" customHeight="1">
      <c r="A76" s="132" t="s">
        <v>5547</v>
      </c>
      <c r="B76" s="292">
        <v>64039998000</v>
      </c>
      <c r="C76" s="268" t="s">
        <v>6995</v>
      </c>
      <c r="D76" s="143" t="s">
        <v>3681</v>
      </c>
      <c r="E76" s="144">
        <v>66</v>
      </c>
      <c r="F76" s="16" t="s">
        <v>3848</v>
      </c>
      <c r="G76" s="273">
        <v>535</v>
      </c>
      <c r="H76" s="273">
        <v>710</v>
      </c>
      <c r="I76" s="273">
        <v>1</v>
      </c>
      <c r="J76" s="273" t="s">
        <v>7171</v>
      </c>
      <c r="K76" s="144">
        <v>907</v>
      </c>
      <c r="L76" s="144" t="s">
        <v>428</v>
      </c>
      <c r="M76" s="144">
        <v>7505</v>
      </c>
      <c r="N76" s="144" t="s">
        <v>7841</v>
      </c>
      <c r="O76" s="144" t="s">
        <v>7817</v>
      </c>
      <c r="P76" s="141" t="s">
        <v>7643</v>
      </c>
      <c r="Q76" s="141"/>
      <c r="R76" s="273">
        <v>36</v>
      </c>
      <c r="S76" s="141">
        <v>52</v>
      </c>
      <c r="T76" s="141">
        <v>49.99</v>
      </c>
      <c r="U76" s="141" t="s">
        <v>1033</v>
      </c>
      <c r="V76" s="141">
        <v>20</v>
      </c>
    </row>
    <row r="77" spans="1:22" ht="23.25" customHeight="1">
      <c r="A77" s="132" t="s">
        <v>5548</v>
      </c>
      <c r="B77" s="291">
        <v>64039991000</v>
      </c>
      <c r="C77" s="262" t="s">
        <v>6996</v>
      </c>
      <c r="D77" s="143" t="s">
        <v>3973</v>
      </c>
      <c r="E77" s="144">
        <v>465</v>
      </c>
      <c r="F77" s="16" t="s">
        <v>3848</v>
      </c>
      <c r="G77" s="273">
        <v>440</v>
      </c>
      <c r="H77" s="273">
        <v>750</v>
      </c>
      <c r="I77" s="273">
        <v>1</v>
      </c>
      <c r="J77" s="273" t="s">
        <v>7172</v>
      </c>
      <c r="K77" s="144">
        <v>908</v>
      </c>
      <c r="L77" s="144" t="s">
        <v>468</v>
      </c>
      <c r="M77" s="144">
        <v>1760</v>
      </c>
      <c r="N77" s="144" t="s">
        <v>7841</v>
      </c>
      <c r="O77" s="144" t="s">
        <v>7817</v>
      </c>
      <c r="P77" s="141" t="s">
        <v>7643</v>
      </c>
      <c r="Q77" s="141"/>
      <c r="R77" s="273">
        <v>35</v>
      </c>
      <c r="S77" s="141">
        <v>217</v>
      </c>
      <c r="T77" s="141">
        <v>35</v>
      </c>
      <c r="U77" s="141" t="s">
        <v>2088</v>
      </c>
      <c r="V77" s="141">
        <v>7</v>
      </c>
    </row>
    <row r="78" spans="1:22" ht="23.25" customHeight="1">
      <c r="A78" s="132" t="s">
        <v>5549</v>
      </c>
      <c r="B78" s="292">
        <v>64029931000</v>
      </c>
      <c r="C78" s="268" t="s">
        <v>6985</v>
      </c>
      <c r="D78" s="143" t="s">
        <v>3973</v>
      </c>
      <c r="E78" s="144">
        <v>465</v>
      </c>
      <c r="F78" s="16" t="s">
        <v>3848</v>
      </c>
      <c r="G78" s="273">
        <v>440</v>
      </c>
      <c r="H78" s="273">
        <v>650</v>
      </c>
      <c r="I78" s="273">
        <v>1</v>
      </c>
      <c r="J78" s="273" t="s">
        <v>7173</v>
      </c>
      <c r="K78" s="144">
        <v>909</v>
      </c>
      <c r="L78" s="144" t="s">
        <v>468</v>
      </c>
      <c r="M78" s="144">
        <v>1760</v>
      </c>
      <c r="N78" s="144" t="s">
        <v>7846</v>
      </c>
      <c r="O78" s="144" t="s">
        <v>7815</v>
      </c>
      <c r="P78" s="141" t="s">
        <v>7643</v>
      </c>
      <c r="Q78" s="141"/>
      <c r="R78" s="273">
        <v>37</v>
      </c>
      <c r="S78" s="141">
        <v>282</v>
      </c>
      <c r="T78" s="141">
        <v>39.99</v>
      </c>
      <c r="U78" s="141" t="s">
        <v>1033</v>
      </c>
      <c r="V78" s="141">
        <v>20</v>
      </c>
    </row>
    <row r="79" spans="1:22" ht="23.25" customHeight="1">
      <c r="A79" s="132" t="s">
        <v>5550</v>
      </c>
      <c r="B79" s="291">
        <v>64039911000</v>
      </c>
      <c r="C79" s="262" t="s">
        <v>6997</v>
      </c>
      <c r="D79" s="143" t="s">
        <v>3973</v>
      </c>
      <c r="E79" s="144">
        <v>465</v>
      </c>
      <c r="F79" s="16" t="s">
        <v>3848</v>
      </c>
      <c r="G79" s="273">
        <v>450</v>
      </c>
      <c r="H79" s="273">
        <v>690</v>
      </c>
      <c r="I79" s="273">
        <v>1</v>
      </c>
      <c r="J79" s="273" t="s">
        <v>7174</v>
      </c>
      <c r="K79" s="144">
        <v>910</v>
      </c>
      <c r="L79" s="144" t="s">
        <v>424</v>
      </c>
      <c r="M79" s="144">
        <v>7579</v>
      </c>
      <c r="N79" s="144" t="s">
        <v>7830</v>
      </c>
      <c r="O79" s="144" t="s">
        <v>7816</v>
      </c>
      <c r="P79" s="141" t="s">
        <v>7643</v>
      </c>
      <c r="Q79" s="141"/>
      <c r="R79" s="273">
        <v>37</v>
      </c>
      <c r="S79" s="141">
        <v>282</v>
      </c>
      <c r="T79" s="141">
        <v>65.989999999999995</v>
      </c>
      <c r="U79" s="141" t="s">
        <v>2103</v>
      </c>
      <c r="V79" s="141">
        <v>23</v>
      </c>
    </row>
    <row r="80" spans="1:22" ht="23.25" customHeight="1">
      <c r="A80" s="132" t="s">
        <v>5551</v>
      </c>
      <c r="B80" s="291">
        <v>64039911000</v>
      </c>
      <c r="C80" s="262" t="s">
        <v>6997</v>
      </c>
      <c r="D80" s="143" t="s">
        <v>3973</v>
      </c>
      <c r="E80" s="144">
        <v>465</v>
      </c>
      <c r="F80" s="16" t="s">
        <v>3848</v>
      </c>
      <c r="G80" s="273">
        <v>490</v>
      </c>
      <c r="H80" s="273">
        <v>680</v>
      </c>
      <c r="I80" s="273">
        <v>1</v>
      </c>
      <c r="J80" s="273" t="s">
        <v>7174</v>
      </c>
      <c r="K80" s="144">
        <v>910</v>
      </c>
      <c r="L80" s="144" t="s">
        <v>424</v>
      </c>
      <c r="M80" s="144">
        <v>7579</v>
      </c>
      <c r="N80" s="144" t="s">
        <v>7830</v>
      </c>
      <c r="O80" s="144" t="s">
        <v>7816</v>
      </c>
      <c r="P80" s="141" t="s">
        <v>7643</v>
      </c>
      <c r="Q80" s="141"/>
      <c r="R80" s="273">
        <v>40</v>
      </c>
      <c r="S80" s="141">
        <v>79</v>
      </c>
      <c r="T80" s="141">
        <v>65.989999999999995</v>
      </c>
      <c r="U80" s="141" t="s">
        <v>2103</v>
      </c>
      <c r="V80" s="141">
        <v>23</v>
      </c>
    </row>
    <row r="81" spans="1:22" ht="23.25" customHeight="1">
      <c r="A81" s="132" t="s">
        <v>5552</v>
      </c>
      <c r="B81" s="291">
        <v>64041990000</v>
      </c>
      <c r="C81" s="262" t="s">
        <v>6998</v>
      </c>
      <c r="D81" s="143" t="s">
        <v>7847</v>
      </c>
      <c r="E81" s="144">
        <v>478</v>
      </c>
      <c r="F81" s="16" t="s">
        <v>3848</v>
      </c>
      <c r="G81" s="273">
        <v>400</v>
      </c>
      <c r="H81" s="273">
        <v>520</v>
      </c>
      <c r="I81" s="273">
        <v>1</v>
      </c>
      <c r="J81" s="273" t="s">
        <v>7175</v>
      </c>
      <c r="K81" s="144">
        <v>911</v>
      </c>
      <c r="L81" s="144" t="s">
        <v>468</v>
      </c>
      <c r="M81" s="144">
        <v>1760</v>
      </c>
      <c r="N81" s="144" t="s">
        <v>4299</v>
      </c>
      <c r="O81" s="144" t="s">
        <v>4285</v>
      </c>
      <c r="P81" s="141" t="s">
        <v>7643</v>
      </c>
      <c r="Q81" s="141"/>
      <c r="R81" s="273">
        <v>39</v>
      </c>
      <c r="S81" s="141">
        <v>275</v>
      </c>
      <c r="T81" s="141">
        <v>24.99</v>
      </c>
      <c r="U81" s="141" t="s">
        <v>1057</v>
      </c>
      <c r="V81" s="141">
        <v>5</v>
      </c>
    </row>
    <row r="82" spans="1:22" ht="23.25" customHeight="1">
      <c r="A82" s="132" t="s">
        <v>5553</v>
      </c>
      <c r="B82" s="291">
        <v>64041990000</v>
      </c>
      <c r="C82" s="262" t="s">
        <v>6999</v>
      </c>
      <c r="D82" s="143" t="s">
        <v>3681</v>
      </c>
      <c r="E82" s="144">
        <v>66</v>
      </c>
      <c r="F82" s="16" t="s">
        <v>3848</v>
      </c>
      <c r="G82" s="273">
        <v>300</v>
      </c>
      <c r="H82" s="273">
        <v>300</v>
      </c>
      <c r="I82" s="273">
        <v>1</v>
      </c>
      <c r="J82" s="273" t="s">
        <v>7176</v>
      </c>
      <c r="K82" s="144">
        <v>912</v>
      </c>
      <c r="L82" s="144" t="s">
        <v>468</v>
      </c>
      <c r="M82" s="144">
        <v>1760</v>
      </c>
      <c r="N82" s="144" t="s">
        <v>4444</v>
      </c>
      <c r="O82" s="144" t="s">
        <v>4371</v>
      </c>
      <c r="P82" s="141" t="s">
        <v>7643</v>
      </c>
      <c r="Q82" s="141"/>
      <c r="R82" s="273">
        <v>37</v>
      </c>
      <c r="S82" s="141">
        <v>282</v>
      </c>
      <c r="T82" s="141">
        <v>0</v>
      </c>
      <c r="U82" s="141" t="s">
        <v>2103</v>
      </c>
      <c r="V82" s="141">
        <v>23</v>
      </c>
    </row>
    <row r="83" spans="1:22" ht="23.25" customHeight="1">
      <c r="A83" s="132" t="s">
        <v>5554</v>
      </c>
      <c r="B83" s="291">
        <v>64041990000</v>
      </c>
      <c r="C83" s="262" t="s">
        <v>7000</v>
      </c>
      <c r="D83" s="143" t="s">
        <v>3682</v>
      </c>
      <c r="E83" s="144">
        <v>67</v>
      </c>
      <c r="F83" s="16" t="s">
        <v>3848</v>
      </c>
      <c r="G83" s="273">
        <v>570</v>
      </c>
      <c r="H83" s="273">
        <v>785</v>
      </c>
      <c r="I83" s="273">
        <v>1</v>
      </c>
      <c r="J83" s="273" t="s">
        <v>7177</v>
      </c>
      <c r="K83" s="144">
        <v>913</v>
      </c>
      <c r="L83" s="144" t="s">
        <v>7193</v>
      </c>
      <c r="M83" s="144">
        <v>7495</v>
      </c>
      <c r="N83" s="144" t="s">
        <v>4444</v>
      </c>
      <c r="O83" s="144" t="s">
        <v>4371</v>
      </c>
      <c r="P83" s="141" t="s">
        <v>7643</v>
      </c>
      <c r="Q83" s="141"/>
      <c r="R83" s="273">
        <v>38</v>
      </c>
      <c r="S83" s="141">
        <v>64</v>
      </c>
      <c r="T83" s="141">
        <v>0</v>
      </c>
      <c r="U83" s="141" t="s">
        <v>1033</v>
      </c>
      <c r="V83" s="141">
        <v>20</v>
      </c>
    </row>
    <row r="84" spans="1:22" ht="23.25" customHeight="1">
      <c r="A84" s="132" t="s">
        <v>5555</v>
      </c>
      <c r="B84" s="292">
        <v>64041990000</v>
      </c>
      <c r="C84" s="262" t="s">
        <v>6991</v>
      </c>
      <c r="D84" s="143" t="s">
        <v>3681</v>
      </c>
      <c r="E84" s="144">
        <v>66</v>
      </c>
      <c r="F84" s="16" t="s">
        <v>3848</v>
      </c>
      <c r="G84" s="273">
        <v>830</v>
      </c>
      <c r="H84" s="273">
        <v>985</v>
      </c>
      <c r="I84" s="273">
        <v>1</v>
      </c>
      <c r="J84" s="277" t="s">
        <v>7178</v>
      </c>
      <c r="K84" s="144">
        <v>914</v>
      </c>
      <c r="L84" s="144" t="s">
        <v>3915</v>
      </c>
      <c r="M84" s="144">
        <v>7497</v>
      </c>
      <c r="N84" s="144" t="s">
        <v>4444</v>
      </c>
      <c r="O84" s="144" t="s">
        <v>4371</v>
      </c>
      <c r="P84" s="141" t="s">
        <v>7643</v>
      </c>
      <c r="Q84" s="141"/>
      <c r="R84" s="273">
        <v>38</v>
      </c>
      <c r="S84" s="141">
        <v>64</v>
      </c>
      <c r="T84" s="141">
        <v>29.99</v>
      </c>
      <c r="U84" s="141" t="s">
        <v>1033</v>
      </c>
      <c r="V84" s="141">
        <v>20</v>
      </c>
    </row>
    <row r="85" spans="1:22" ht="23.25" customHeight="1">
      <c r="A85" s="132" t="s">
        <v>6456</v>
      </c>
      <c r="B85" s="291">
        <v>64039911000</v>
      </c>
      <c r="C85" s="262" t="s">
        <v>2475</v>
      </c>
      <c r="D85" s="143" t="s">
        <v>3973</v>
      </c>
      <c r="E85" s="144">
        <v>465</v>
      </c>
      <c r="F85" s="16" t="s">
        <v>3848</v>
      </c>
      <c r="G85" s="273">
        <v>410</v>
      </c>
      <c r="H85" s="273">
        <v>575</v>
      </c>
      <c r="I85" s="273">
        <v>1</v>
      </c>
      <c r="J85" s="273" t="s">
        <v>7805</v>
      </c>
      <c r="K85" s="144">
        <v>769</v>
      </c>
      <c r="L85" s="144" t="s">
        <v>568</v>
      </c>
      <c r="M85" s="144">
        <v>9001</v>
      </c>
      <c r="N85" s="144" t="s">
        <v>7831</v>
      </c>
      <c r="O85" s="144" t="s">
        <v>7817</v>
      </c>
      <c r="P85" s="141" t="s">
        <v>7643</v>
      </c>
      <c r="Q85" s="141"/>
      <c r="R85" s="273">
        <v>37</v>
      </c>
      <c r="S85" s="141">
        <v>282</v>
      </c>
      <c r="T85" s="141">
        <v>49.99</v>
      </c>
      <c r="U85" s="141" t="s">
        <v>1080</v>
      </c>
      <c r="V85" s="141">
        <v>13</v>
      </c>
    </row>
    <row r="86" spans="1:22" ht="23.25" customHeight="1">
      <c r="A86" s="132" t="s">
        <v>6457</v>
      </c>
      <c r="B86" s="292">
        <v>64039998000</v>
      </c>
      <c r="C86" s="268" t="s">
        <v>6995</v>
      </c>
      <c r="D86" s="143" t="s">
        <v>3681</v>
      </c>
      <c r="E86" s="144">
        <v>66</v>
      </c>
      <c r="F86" s="16" t="s">
        <v>3848</v>
      </c>
      <c r="G86" s="273">
        <v>270</v>
      </c>
      <c r="H86" s="273">
        <v>620</v>
      </c>
      <c r="I86" s="273">
        <v>1</v>
      </c>
      <c r="J86" s="273" t="s">
        <v>7805</v>
      </c>
      <c r="K86" s="144">
        <v>769</v>
      </c>
      <c r="L86" s="144" t="s">
        <v>428</v>
      </c>
      <c r="M86" s="144">
        <v>7505</v>
      </c>
      <c r="N86" s="144" t="s">
        <v>7848</v>
      </c>
      <c r="O86" s="144" t="s">
        <v>7819</v>
      </c>
      <c r="P86" s="141" t="s">
        <v>7643</v>
      </c>
      <c r="Q86" s="141"/>
      <c r="R86" s="273">
        <v>36</v>
      </c>
      <c r="S86" s="141">
        <v>52</v>
      </c>
      <c r="T86" s="141">
        <v>39.99</v>
      </c>
      <c r="U86" s="141" t="s">
        <v>1071</v>
      </c>
      <c r="V86" s="141">
        <v>12</v>
      </c>
    </row>
    <row r="87" spans="1:22" ht="23.25" customHeight="1">
      <c r="A87" s="132" t="s">
        <v>6458</v>
      </c>
      <c r="B87" s="290">
        <v>64039950000</v>
      </c>
      <c r="C87" s="264" t="s">
        <v>7069</v>
      </c>
      <c r="D87" s="143" t="s">
        <v>454</v>
      </c>
      <c r="E87" s="144">
        <v>310</v>
      </c>
      <c r="F87" s="16" t="s">
        <v>3848</v>
      </c>
      <c r="G87" s="273">
        <v>465</v>
      </c>
      <c r="H87" s="273">
        <v>710</v>
      </c>
      <c r="I87" s="273">
        <v>1</v>
      </c>
      <c r="J87" s="273" t="s">
        <v>7805</v>
      </c>
      <c r="K87" s="144">
        <v>769</v>
      </c>
      <c r="L87" s="144" t="s">
        <v>428</v>
      </c>
      <c r="M87" s="144">
        <v>7505</v>
      </c>
      <c r="N87" s="144" t="s">
        <v>7831</v>
      </c>
      <c r="O87" s="144" t="s">
        <v>7817</v>
      </c>
      <c r="P87" s="141" t="s">
        <v>7643</v>
      </c>
      <c r="Q87" s="141"/>
      <c r="R87" s="273">
        <v>37</v>
      </c>
      <c r="S87" s="141">
        <v>282</v>
      </c>
      <c r="T87" s="141">
        <v>39.99</v>
      </c>
      <c r="U87" s="141" t="s">
        <v>1071</v>
      </c>
      <c r="V87" s="141">
        <v>12</v>
      </c>
    </row>
    <row r="88" spans="1:22" ht="23.25" customHeight="1">
      <c r="A88" s="132" t="s">
        <v>6459</v>
      </c>
      <c r="B88" s="292">
        <v>64039998000</v>
      </c>
      <c r="C88" s="268" t="s">
        <v>6995</v>
      </c>
      <c r="D88" s="143" t="s">
        <v>3681</v>
      </c>
      <c r="E88" s="144">
        <v>66</v>
      </c>
      <c r="F88" s="16" t="s">
        <v>3848</v>
      </c>
      <c r="G88" s="273">
        <v>360</v>
      </c>
      <c r="H88" s="273">
        <v>495</v>
      </c>
      <c r="I88" s="273">
        <v>1</v>
      </c>
      <c r="J88" s="273" t="s">
        <v>7805</v>
      </c>
      <c r="K88" s="144">
        <v>769</v>
      </c>
      <c r="L88" s="144" t="s">
        <v>568</v>
      </c>
      <c r="M88" s="144">
        <v>9001</v>
      </c>
      <c r="N88" s="144" t="s">
        <v>7831</v>
      </c>
      <c r="O88" s="144" t="s">
        <v>7817</v>
      </c>
      <c r="P88" s="141" t="s">
        <v>7643</v>
      </c>
      <c r="Q88" s="141"/>
      <c r="R88" s="273">
        <v>38</v>
      </c>
      <c r="S88" s="141">
        <v>64</v>
      </c>
      <c r="T88" s="141">
        <v>0</v>
      </c>
      <c r="U88" s="141" t="s">
        <v>1033</v>
      </c>
      <c r="V88" s="141">
        <v>20</v>
      </c>
    </row>
    <row r="89" spans="1:22" ht="23.25" customHeight="1">
      <c r="A89" s="132" t="s">
        <v>6460</v>
      </c>
      <c r="B89" s="292">
        <v>64029931000</v>
      </c>
      <c r="C89" s="268" t="s">
        <v>2456</v>
      </c>
      <c r="D89" s="143" t="s">
        <v>3973</v>
      </c>
      <c r="E89" s="144">
        <v>465</v>
      </c>
      <c r="F89" s="16" t="s">
        <v>3848</v>
      </c>
      <c r="G89" s="273">
        <v>430</v>
      </c>
      <c r="H89" s="273">
        <v>675</v>
      </c>
      <c r="I89" s="273">
        <v>1</v>
      </c>
      <c r="J89" s="273" t="s">
        <v>7805</v>
      </c>
      <c r="K89" s="144">
        <v>769</v>
      </c>
      <c r="L89" s="144" t="s">
        <v>424</v>
      </c>
      <c r="M89" s="144">
        <v>7579</v>
      </c>
      <c r="N89" s="144" t="s">
        <v>7849</v>
      </c>
      <c r="O89" s="144">
        <v>104</v>
      </c>
      <c r="P89" s="141" t="s">
        <v>7643</v>
      </c>
      <c r="Q89" s="141"/>
      <c r="R89" s="273">
        <v>38</v>
      </c>
      <c r="S89" s="141">
        <v>64</v>
      </c>
      <c r="T89" s="141">
        <v>39.99</v>
      </c>
      <c r="U89" s="141" t="s">
        <v>2092</v>
      </c>
      <c r="V89" s="141">
        <v>8</v>
      </c>
    </row>
    <row r="90" spans="1:22" ht="23.25" customHeight="1">
      <c r="A90" s="132" t="s">
        <v>6461</v>
      </c>
      <c r="B90" s="292">
        <v>64029931000</v>
      </c>
      <c r="C90" s="268" t="s">
        <v>2456</v>
      </c>
      <c r="D90" s="143" t="s">
        <v>3973</v>
      </c>
      <c r="E90" s="144">
        <v>465</v>
      </c>
      <c r="F90" s="16" t="s">
        <v>3848</v>
      </c>
      <c r="G90" s="273">
        <v>385</v>
      </c>
      <c r="H90" s="273">
        <v>580</v>
      </c>
      <c r="I90" s="273">
        <v>1</v>
      </c>
      <c r="J90" s="273" t="s">
        <v>7805</v>
      </c>
      <c r="K90" s="144">
        <v>769</v>
      </c>
      <c r="L90" s="144" t="s">
        <v>424</v>
      </c>
      <c r="M90" s="144">
        <v>7579</v>
      </c>
      <c r="N90" s="144" t="s">
        <v>7850</v>
      </c>
      <c r="O90" s="144" t="s">
        <v>7807</v>
      </c>
      <c r="P90" s="141" t="s">
        <v>7643</v>
      </c>
      <c r="Q90" s="141"/>
      <c r="R90" s="273">
        <v>37</v>
      </c>
      <c r="S90" s="141">
        <v>282</v>
      </c>
      <c r="T90" s="141">
        <v>43.99</v>
      </c>
      <c r="U90" s="141" t="s">
        <v>2099</v>
      </c>
      <c r="V90" s="141">
        <v>21</v>
      </c>
    </row>
    <row r="91" spans="1:22" ht="23.25" customHeight="1">
      <c r="A91" s="132" t="s">
        <v>6462</v>
      </c>
      <c r="B91" s="290">
        <v>64039998000</v>
      </c>
      <c r="C91" s="270" t="s">
        <v>7070</v>
      </c>
      <c r="D91" s="143" t="s">
        <v>3682</v>
      </c>
      <c r="E91" s="144">
        <v>67</v>
      </c>
      <c r="F91" s="16" t="s">
        <v>3848</v>
      </c>
      <c r="G91" s="273">
        <v>520</v>
      </c>
      <c r="H91" s="273">
        <v>800</v>
      </c>
      <c r="I91" s="273">
        <v>1</v>
      </c>
      <c r="J91" s="273" t="s">
        <v>7805</v>
      </c>
      <c r="K91" s="144">
        <v>769</v>
      </c>
      <c r="L91" s="144" t="s">
        <v>440</v>
      </c>
      <c r="M91" s="144">
        <v>7485</v>
      </c>
      <c r="N91" s="144" t="s">
        <v>7831</v>
      </c>
      <c r="O91" s="144" t="s">
        <v>7817</v>
      </c>
      <c r="P91" s="141" t="s">
        <v>7643</v>
      </c>
      <c r="Q91" s="141"/>
      <c r="R91" s="273">
        <v>37</v>
      </c>
      <c r="S91" s="141">
        <v>282</v>
      </c>
      <c r="T91" s="141">
        <v>59.99</v>
      </c>
      <c r="U91" s="141" t="s">
        <v>2103</v>
      </c>
      <c r="V91" s="141">
        <v>23</v>
      </c>
    </row>
    <row r="92" spans="1:22" ht="23.25" customHeight="1">
      <c r="A92" s="132" t="s">
        <v>6463</v>
      </c>
      <c r="B92" s="292">
        <v>64039998000</v>
      </c>
      <c r="C92" s="268" t="s">
        <v>7071</v>
      </c>
      <c r="D92" s="143" t="s">
        <v>3672</v>
      </c>
      <c r="E92" s="144">
        <v>55</v>
      </c>
      <c r="F92" s="16" t="s">
        <v>3848</v>
      </c>
      <c r="G92" s="273">
        <v>395</v>
      </c>
      <c r="H92" s="273">
        <v>590</v>
      </c>
      <c r="I92" s="273">
        <v>1</v>
      </c>
      <c r="J92" s="273" t="s">
        <v>7805</v>
      </c>
      <c r="K92" s="144">
        <v>769</v>
      </c>
      <c r="L92" s="144" t="s">
        <v>3915</v>
      </c>
      <c r="M92" s="144">
        <v>7497</v>
      </c>
      <c r="N92" s="144" t="s">
        <v>7831</v>
      </c>
      <c r="O92" s="144" t="s">
        <v>7817</v>
      </c>
      <c r="P92" s="141" t="s">
        <v>7643</v>
      </c>
      <c r="Q92" s="141"/>
      <c r="R92" s="273">
        <v>36</v>
      </c>
      <c r="S92" s="141">
        <v>52</v>
      </c>
      <c r="T92" s="141">
        <v>54.99</v>
      </c>
      <c r="U92" s="141" t="s">
        <v>1033</v>
      </c>
      <c r="V92" s="141">
        <v>20</v>
      </c>
    </row>
    <row r="93" spans="1:22" ht="23.25" customHeight="1">
      <c r="A93" s="132" t="s">
        <v>6464</v>
      </c>
      <c r="B93" s="254">
        <v>64041990000</v>
      </c>
      <c r="C93" s="262" t="s">
        <v>6993</v>
      </c>
      <c r="D93" s="143" t="s">
        <v>3682</v>
      </c>
      <c r="E93" s="144">
        <v>67</v>
      </c>
      <c r="F93" s="16" t="s">
        <v>3848</v>
      </c>
      <c r="G93" s="273">
        <v>685</v>
      </c>
      <c r="H93" s="273">
        <v>875</v>
      </c>
      <c r="I93" s="273">
        <v>1</v>
      </c>
      <c r="J93" s="273" t="s">
        <v>7805</v>
      </c>
      <c r="K93" s="144">
        <v>769</v>
      </c>
      <c r="L93" s="144" t="s">
        <v>3915</v>
      </c>
      <c r="M93" s="144">
        <v>7497</v>
      </c>
      <c r="N93" s="144" t="s">
        <v>7851</v>
      </c>
      <c r="O93" s="144" t="s">
        <v>7821</v>
      </c>
      <c r="P93" s="141" t="s">
        <v>7643</v>
      </c>
      <c r="Q93" s="141"/>
      <c r="R93" s="273">
        <v>38</v>
      </c>
      <c r="S93" s="141">
        <v>64</v>
      </c>
      <c r="T93" s="141">
        <v>49.99</v>
      </c>
      <c r="U93" s="141" t="s">
        <v>7784</v>
      </c>
      <c r="V93" s="141">
        <v>22</v>
      </c>
    </row>
    <row r="94" spans="1:22" ht="23.25" customHeight="1">
      <c r="A94" s="132" t="s">
        <v>6465</v>
      </c>
      <c r="B94" s="292">
        <v>64039998000</v>
      </c>
      <c r="C94" s="268" t="s">
        <v>6995</v>
      </c>
      <c r="D94" s="143" t="s">
        <v>3681</v>
      </c>
      <c r="E94" s="144">
        <v>66</v>
      </c>
      <c r="F94" s="16" t="s">
        <v>3848</v>
      </c>
      <c r="G94" s="273">
        <v>495</v>
      </c>
      <c r="H94" s="273">
        <v>640</v>
      </c>
      <c r="I94" s="273">
        <v>1</v>
      </c>
      <c r="J94" s="273" t="s">
        <v>7805</v>
      </c>
      <c r="K94" s="144">
        <v>769</v>
      </c>
      <c r="L94" s="144" t="s">
        <v>7197</v>
      </c>
      <c r="M94" s="144">
        <v>1822</v>
      </c>
      <c r="N94" s="144" t="s">
        <v>7831</v>
      </c>
      <c r="O94" s="144" t="s">
        <v>7817</v>
      </c>
      <c r="P94" s="141" t="s">
        <v>7643</v>
      </c>
      <c r="Q94" s="141"/>
      <c r="R94" s="273">
        <v>38</v>
      </c>
      <c r="S94" s="141">
        <v>64</v>
      </c>
      <c r="T94" s="141">
        <v>49.99</v>
      </c>
      <c r="U94" s="141" t="s">
        <v>1033</v>
      </c>
      <c r="V94" s="141">
        <v>20</v>
      </c>
    </row>
    <row r="95" spans="1:22" ht="23.25" customHeight="1">
      <c r="A95" s="132" t="s">
        <v>6466</v>
      </c>
      <c r="B95" s="290">
        <v>64039998000</v>
      </c>
      <c r="C95" s="270" t="s">
        <v>6976</v>
      </c>
      <c r="D95" s="143" t="s">
        <v>3682</v>
      </c>
      <c r="E95" s="144">
        <v>67</v>
      </c>
      <c r="F95" s="16" t="s">
        <v>3848</v>
      </c>
      <c r="G95" s="273">
        <v>590</v>
      </c>
      <c r="H95" s="273">
        <v>775</v>
      </c>
      <c r="I95" s="273">
        <v>1</v>
      </c>
      <c r="J95" s="273" t="s">
        <v>7805</v>
      </c>
      <c r="K95" s="144">
        <v>769</v>
      </c>
      <c r="L95" s="144" t="s">
        <v>2948</v>
      </c>
      <c r="M95" s="144">
        <v>7550</v>
      </c>
      <c r="N95" s="144" t="s">
        <v>7831</v>
      </c>
      <c r="O95" s="144" t="s">
        <v>7817</v>
      </c>
      <c r="P95" s="141" t="s">
        <v>7643</v>
      </c>
      <c r="Q95" s="141"/>
      <c r="R95" s="273">
        <v>39</v>
      </c>
      <c r="S95" s="141">
        <v>275</v>
      </c>
      <c r="T95" s="141">
        <v>54.99</v>
      </c>
      <c r="U95" s="141" t="s">
        <v>1105</v>
      </c>
      <c r="V95" s="141">
        <v>16</v>
      </c>
    </row>
    <row r="96" spans="1:22" ht="23.25" customHeight="1">
      <c r="A96" s="132" t="s">
        <v>6467</v>
      </c>
      <c r="B96" s="292">
        <v>64039998000</v>
      </c>
      <c r="C96" s="268" t="s">
        <v>6983</v>
      </c>
      <c r="D96" s="143" t="s">
        <v>3681</v>
      </c>
      <c r="E96" s="144">
        <v>66</v>
      </c>
      <c r="F96" s="16" t="s">
        <v>3848</v>
      </c>
      <c r="G96" s="273">
        <v>425</v>
      </c>
      <c r="H96" s="273">
        <v>640</v>
      </c>
      <c r="I96" s="273">
        <v>1</v>
      </c>
      <c r="J96" s="273" t="s">
        <v>7805</v>
      </c>
      <c r="K96" s="144">
        <v>769</v>
      </c>
      <c r="L96" s="144" t="s">
        <v>468</v>
      </c>
      <c r="M96" s="144">
        <v>1760</v>
      </c>
      <c r="N96" s="144" t="s">
        <v>7831</v>
      </c>
      <c r="O96" s="144" t="s">
        <v>7817</v>
      </c>
      <c r="P96" s="141" t="s">
        <v>7643</v>
      </c>
      <c r="Q96" s="141"/>
      <c r="R96" s="273">
        <v>39</v>
      </c>
      <c r="S96" s="141">
        <v>275</v>
      </c>
      <c r="T96" s="141">
        <v>49.99</v>
      </c>
      <c r="U96" s="141" t="s">
        <v>1033</v>
      </c>
      <c r="V96" s="141">
        <v>20</v>
      </c>
    </row>
    <row r="97" spans="1:22" ht="23.25" customHeight="1">
      <c r="A97" s="132" t="s">
        <v>6468</v>
      </c>
      <c r="B97" s="292">
        <v>64039998000</v>
      </c>
      <c r="C97" s="268" t="s">
        <v>6986</v>
      </c>
      <c r="D97" s="143" t="s">
        <v>3672</v>
      </c>
      <c r="E97" s="144">
        <v>55</v>
      </c>
      <c r="F97" s="16" t="s">
        <v>3848</v>
      </c>
      <c r="G97" s="273">
        <v>665</v>
      </c>
      <c r="H97" s="273">
        <v>920</v>
      </c>
      <c r="I97" s="273">
        <v>1</v>
      </c>
      <c r="J97" s="273" t="s">
        <v>7805</v>
      </c>
      <c r="K97" s="144">
        <v>769</v>
      </c>
      <c r="L97" s="144" t="s">
        <v>428</v>
      </c>
      <c r="M97" s="144">
        <v>7505</v>
      </c>
      <c r="N97" s="144" t="s">
        <v>7831</v>
      </c>
      <c r="O97" s="144" t="s">
        <v>7817</v>
      </c>
      <c r="P97" s="141" t="s">
        <v>7643</v>
      </c>
      <c r="Q97" s="141"/>
      <c r="R97" s="273">
        <v>38</v>
      </c>
      <c r="S97" s="141">
        <v>64</v>
      </c>
      <c r="T97" s="141">
        <v>49.99</v>
      </c>
      <c r="U97" s="141" t="s">
        <v>1105</v>
      </c>
      <c r="V97" s="141">
        <v>16</v>
      </c>
    </row>
    <row r="98" spans="1:22" ht="23.25" customHeight="1">
      <c r="A98" s="132" t="s">
        <v>6469</v>
      </c>
      <c r="B98" s="291">
        <v>64039911000</v>
      </c>
      <c r="C98" s="262" t="s">
        <v>2475</v>
      </c>
      <c r="D98" s="143" t="s">
        <v>3973</v>
      </c>
      <c r="E98" s="144">
        <v>465</v>
      </c>
      <c r="F98" s="16" t="s">
        <v>3848</v>
      </c>
      <c r="G98" s="273">
        <v>455</v>
      </c>
      <c r="H98" s="273">
        <v>720</v>
      </c>
      <c r="I98" s="273">
        <v>1</v>
      </c>
      <c r="J98" s="273" t="s">
        <v>7805</v>
      </c>
      <c r="K98" s="144">
        <v>769</v>
      </c>
      <c r="L98" s="144" t="s">
        <v>428</v>
      </c>
      <c r="M98" s="144">
        <v>7505</v>
      </c>
      <c r="N98" s="144" t="s">
        <v>7831</v>
      </c>
      <c r="O98" s="144" t="s">
        <v>7817</v>
      </c>
      <c r="P98" s="141" t="s">
        <v>7643</v>
      </c>
      <c r="Q98" s="141"/>
      <c r="R98" s="273">
        <v>36</v>
      </c>
      <c r="S98" s="141">
        <v>52</v>
      </c>
      <c r="T98" s="141">
        <v>59.99</v>
      </c>
      <c r="U98" s="141" t="s">
        <v>1033</v>
      </c>
      <c r="V98" s="141">
        <v>20</v>
      </c>
    </row>
    <row r="99" spans="1:22" ht="23.25" customHeight="1">
      <c r="A99" s="132" t="s">
        <v>6470</v>
      </c>
      <c r="B99" s="292">
        <v>64039998000</v>
      </c>
      <c r="C99" s="268" t="s">
        <v>7071</v>
      </c>
      <c r="D99" s="143" t="s">
        <v>3672</v>
      </c>
      <c r="E99" s="144">
        <v>55</v>
      </c>
      <c r="F99" s="16" t="s">
        <v>3848</v>
      </c>
      <c r="G99" s="273">
        <v>415</v>
      </c>
      <c r="H99" s="273">
        <v>610</v>
      </c>
      <c r="I99" s="273">
        <v>1</v>
      </c>
      <c r="J99" s="273" t="s">
        <v>7805</v>
      </c>
      <c r="K99" s="144">
        <v>769</v>
      </c>
      <c r="L99" s="144" t="s">
        <v>3915</v>
      </c>
      <c r="M99" s="144">
        <v>7497</v>
      </c>
      <c r="N99" s="144" t="s">
        <v>7831</v>
      </c>
      <c r="O99" s="144" t="s">
        <v>7817</v>
      </c>
      <c r="P99" s="141" t="s">
        <v>7643</v>
      </c>
      <c r="Q99" s="141"/>
      <c r="R99" s="273">
        <v>37</v>
      </c>
      <c r="S99" s="141">
        <v>282</v>
      </c>
      <c r="T99" s="141">
        <v>54.99</v>
      </c>
      <c r="U99" s="141" t="s">
        <v>1071</v>
      </c>
      <c r="V99" s="141">
        <v>12</v>
      </c>
    </row>
    <row r="100" spans="1:22" ht="23.25" customHeight="1">
      <c r="A100" s="132" t="s">
        <v>6471</v>
      </c>
      <c r="B100" s="291">
        <v>64041910000</v>
      </c>
      <c r="C100" s="262" t="s">
        <v>7072</v>
      </c>
      <c r="D100" s="143" t="s">
        <v>454</v>
      </c>
      <c r="E100" s="144">
        <v>310</v>
      </c>
      <c r="F100" s="16" t="s">
        <v>3848</v>
      </c>
      <c r="G100" s="273">
        <v>370</v>
      </c>
      <c r="H100" s="273">
        <v>480</v>
      </c>
      <c r="I100" s="273">
        <v>1</v>
      </c>
      <c r="J100" s="273" t="s">
        <v>7180</v>
      </c>
      <c r="K100" s="144">
        <v>915</v>
      </c>
      <c r="L100" s="144" t="s">
        <v>468</v>
      </c>
      <c r="M100" s="144">
        <v>1760</v>
      </c>
      <c r="N100" s="144" t="s">
        <v>7852</v>
      </c>
      <c r="O100" s="144" t="s">
        <v>4285</v>
      </c>
      <c r="P100" s="141" t="s">
        <v>7643</v>
      </c>
      <c r="Q100" s="141"/>
      <c r="R100" s="273">
        <v>39</v>
      </c>
      <c r="S100" s="141">
        <v>275</v>
      </c>
      <c r="T100" s="141">
        <v>17.989999999999998</v>
      </c>
      <c r="U100" s="141" t="s">
        <v>1080</v>
      </c>
      <c r="V100" s="141">
        <v>13</v>
      </c>
    </row>
    <row r="101" spans="1:22" ht="23.25" customHeight="1">
      <c r="A101" s="132" t="s">
        <v>6472</v>
      </c>
      <c r="B101" s="291">
        <v>64041990000</v>
      </c>
      <c r="C101" s="262" t="s">
        <v>6973</v>
      </c>
      <c r="D101" s="143" t="s">
        <v>3680</v>
      </c>
      <c r="E101" s="144">
        <v>65</v>
      </c>
      <c r="F101" s="16" t="s">
        <v>3848</v>
      </c>
      <c r="G101" s="273">
        <v>460</v>
      </c>
      <c r="H101" s="273">
        <v>615</v>
      </c>
      <c r="I101" s="273">
        <v>1</v>
      </c>
      <c r="J101" s="273" t="s">
        <v>7180</v>
      </c>
      <c r="K101" s="144">
        <v>915</v>
      </c>
      <c r="L101" s="144" t="s">
        <v>468</v>
      </c>
      <c r="M101" s="144">
        <v>1760</v>
      </c>
      <c r="N101" s="144" t="s">
        <v>7852</v>
      </c>
      <c r="O101" s="144" t="s">
        <v>4285</v>
      </c>
      <c r="P101" s="141" t="s">
        <v>7643</v>
      </c>
      <c r="Q101" s="141"/>
      <c r="R101" s="273">
        <v>39</v>
      </c>
      <c r="S101" s="141">
        <v>275</v>
      </c>
      <c r="T101" s="141">
        <v>32.99</v>
      </c>
      <c r="U101" s="141" t="s">
        <v>7784</v>
      </c>
      <c r="V101" s="141">
        <v>22</v>
      </c>
    </row>
    <row r="102" spans="1:22" ht="23.25" customHeight="1">
      <c r="A102" s="132" t="s">
        <v>6473</v>
      </c>
      <c r="B102" s="290">
        <v>64041990000</v>
      </c>
      <c r="C102" s="262" t="s">
        <v>6993</v>
      </c>
      <c r="D102" s="143" t="s">
        <v>7853</v>
      </c>
      <c r="E102" s="144">
        <v>474</v>
      </c>
      <c r="F102" s="16" t="s">
        <v>3848</v>
      </c>
      <c r="G102" s="273">
        <v>680</v>
      </c>
      <c r="H102" s="273">
        <v>870</v>
      </c>
      <c r="I102" s="273">
        <v>1</v>
      </c>
      <c r="J102" s="273" t="s">
        <v>7181</v>
      </c>
      <c r="K102" s="144">
        <v>916</v>
      </c>
      <c r="L102" s="144" t="s">
        <v>3915</v>
      </c>
      <c r="M102" s="144">
        <v>7497</v>
      </c>
      <c r="N102" s="144" t="s">
        <v>7852</v>
      </c>
      <c r="O102" s="144" t="s">
        <v>4285</v>
      </c>
      <c r="P102" s="141" t="s">
        <v>7643</v>
      </c>
      <c r="Q102" s="141"/>
      <c r="R102" s="273">
        <v>37</v>
      </c>
      <c r="S102" s="141">
        <v>282</v>
      </c>
      <c r="T102" s="141">
        <v>44.99</v>
      </c>
      <c r="U102" s="141" t="s">
        <v>1071</v>
      </c>
      <c r="V102" s="141">
        <v>12</v>
      </c>
    </row>
    <row r="103" spans="1:22" ht="23.25" customHeight="1">
      <c r="A103" s="132" t="s">
        <v>6474</v>
      </c>
      <c r="B103" s="290">
        <v>64039998000</v>
      </c>
      <c r="C103" s="270" t="s">
        <v>6976</v>
      </c>
      <c r="D103" s="143" t="s">
        <v>3682</v>
      </c>
      <c r="E103" s="144">
        <v>67</v>
      </c>
      <c r="F103" s="16" t="s">
        <v>3848</v>
      </c>
      <c r="G103" s="273">
        <v>475</v>
      </c>
      <c r="H103" s="273">
        <v>630</v>
      </c>
      <c r="I103" s="273">
        <v>1</v>
      </c>
      <c r="J103" s="273" t="s">
        <v>7182</v>
      </c>
      <c r="K103" s="144">
        <v>917</v>
      </c>
      <c r="L103" s="144" t="s">
        <v>3915</v>
      </c>
      <c r="M103" s="144">
        <v>7497</v>
      </c>
      <c r="N103" s="144" t="s">
        <v>7854</v>
      </c>
      <c r="O103" s="144" t="s">
        <v>7819</v>
      </c>
      <c r="P103" s="141" t="s">
        <v>7643</v>
      </c>
      <c r="Q103" s="141"/>
      <c r="R103" s="273">
        <v>39</v>
      </c>
      <c r="S103" s="141">
        <v>275</v>
      </c>
      <c r="T103" s="141">
        <v>44.99</v>
      </c>
      <c r="U103" s="141" t="s">
        <v>1033</v>
      </c>
      <c r="V103" s="141">
        <v>20</v>
      </c>
    </row>
    <row r="104" spans="1:22" ht="23.25" customHeight="1">
      <c r="A104" s="132" t="s">
        <v>6475</v>
      </c>
      <c r="B104" s="254">
        <v>64041990000</v>
      </c>
      <c r="C104" s="262" t="s">
        <v>6973</v>
      </c>
      <c r="D104" s="143" t="s">
        <v>3680</v>
      </c>
      <c r="E104" s="144">
        <v>65</v>
      </c>
      <c r="F104" s="16" t="s">
        <v>3848</v>
      </c>
      <c r="G104" s="273">
        <v>255</v>
      </c>
      <c r="H104" s="273">
        <v>335</v>
      </c>
      <c r="I104" s="273">
        <v>1</v>
      </c>
      <c r="J104" s="273" t="s">
        <v>7183</v>
      </c>
      <c r="K104" s="144">
        <v>918</v>
      </c>
      <c r="L104" s="144" t="s">
        <v>468</v>
      </c>
      <c r="M104" s="144">
        <v>1760</v>
      </c>
      <c r="N104" s="144" t="s">
        <v>7851</v>
      </c>
      <c r="O104" s="144" t="s">
        <v>7821</v>
      </c>
      <c r="P104" s="141" t="s">
        <v>7643</v>
      </c>
      <c r="Q104" s="141"/>
      <c r="R104" s="273">
        <v>37</v>
      </c>
      <c r="S104" s="141">
        <v>282</v>
      </c>
      <c r="T104" s="141">
        <v>14.99</v>
      </c>
      <c r="U104" s="141" t="s">
        <v>1033</v>
      </c>
      <c r="V104" s="141">
        <v>20</v>
      </c>
    </row>
    <row r="105" spans="1:22" ht="23.25" customHeight="1">
      <c r="A105" s="132" t="s">
        <v>6476</v>
      </c>
      <c r="B105" s="290">
        <v>64029910000</v>
      </c>
      <c r="C105" s="264" t="s">
        <v>7073</v>
      </c>
      <c r="D105" s="143" t="s">
        <v>454</v>
      </c>
      <c r="E105" s="144">
        <v>310</v>
      </c>
      <c r="F105" s="16" t="s">
        <v>3848</v>
      </c>
      <c r="G105" s="273">
        <v>395</v>
      </c>
      <c r="H105" s="273">
        <v>510</v>
      </c>
      <c r="I105" s="273">
        <v>1</v>
      </c>
      <c r="J105" s="273" t="s">
        <v>7184</v>
      </c>
      <c r="K105" s="144">
        <v>919</v>
      </c>
      <c r="L105" s="144" t="s">
        <v>2881</v>
      </c>
      <c r="M105" s="144">
        <v>3225</v>
      </c>
      <c r="N105" s="144" t="s">
        <v>3870</v>
      </c>
      <c r="O105" s="144">
        <v>41</v>
      </c>
      <c r="P105" s="141" t="s">
        <v>7643</v>
      </c>
      <c r="Q105" s="141"/>
      <c r="R105" s="273">
        <v>38</v>
      </c>
      <c r="S105" s="141">
        <v>64</v>
      </c>
      <c r="T105" s="141">
        <v>22.99</v>
      </c>
      <c r="U105" s="141" t="s">
        <v>1206</v>
      </c>
      <c r="V105" s="141">
        <v>14</v>
      </c>
    </row>
    <row r="106" spans="1:22" ht="23.25" customHeight="1">
      <c r="A106" s="132" t="s">
        <v>6477</v>
      </c>
      <c r="B106" s="291">
        <v>64041910000</v>
      </c>
      <c r="C106" s="262" t="s">
        <v>7072</v>
      </c>
      <c r="D106" s="143" t="s">
        <v>454</v>
      </c>
      <c r="E106" s="144">
        <v>310</v>
      </c>
      <c r="F106" s="16" t="s">
        <v>3848</v>
      </c>
      <c r="G106" s="273">
        <v>200</v>
      </c>
      <c r="H106" s="273">
        <v>335</v>
      </c>
      <c r="I106" s="273">
        <v>1</v>
      </c>
      <c r="J106" s="273" t="s">
        <v>7182</v>
      </c>
      <c r="K106" s="144">
        <v>917</v>
      </c>
      <c r="L106" s="144" t="s">
        <v>468</v>
      </c>
      <c r="M106" s="144">
        <v>1760</v>
      </c>
      <c r="N106" s="144" t="s">
        <v>7852</v>
      </c>
      <c r="O106" s="144" t="s">
        <v>4285</v>
      </c>
      <c r="P106" s="141" t="s">
        <v>7643</v>
      </c>
      <c r="Q106" s="141"/>
      <c r="R106" s="273">
        <v>36</v>
      </c>
      <c r="S106" s="141">
        <v>52</v>
      </c>
      <c r="T106" s="141">
        <v>27.99</v>
      </c>
      <c r="U106" s="141" t="s">
        <v>7784</v>
      </c>
      <c r="V106" s="141">
        <v>22</v>
      </c>
    </row>
    <row r="107" spans="1:22" ht="23.25" customHeight="1">
      <c r="A107" s="132" t="s">
        <v>6478</v>
      </c>
      <c r="B107" s="292">
        <v>64029998000</v>
      </c>
      <c r="C107" s="268" t="s">
        <v>6989</v>
      </c>
      <c r="D107" s="143" t="s">
        <v>3681</v>
      </c>
      <c r="E107" s="144">
        <v>66</v>
      </c>
      <c r="F107" s="16" t="s">
        <v>3848</v>
      </c>
      <c r="G107" s="273">
        <v>390</v>
      </c>
      <c r="H107" s="273">
        <v>520</v>
      </c>
      <c r="I107" s="273">
        <v>1</v>
      </c>
      <c r="J107" s="273" t="s">
        <v>7185</v>
      </c>
      <c r="K107" s="144">
        <v>920</v>
      </c>
      <c r="L107" s="144" t="s">
        <v>468</v>
      </c>
      <c r="M107" s="144">
        <v>1760</v>
      </c>
      <c r="N107" s="144" t="s">
        <v>7855</v>
      </c>
      <c r="O107" s="144" t="s">
        <v>7812</v>
      </c>
      <c r="P107" s="141" t="s">
        <v>7643</v>
      </c>
      <c r="Q107" s="141"/>
      <c r="R107" s="273">
        <v>38</v>
      </c>
      <c r="S107" s="141">
        <v>64</v>
      </c>
      <c r="T107" s="141">
        <v>29.99</v>
      </c>
      <c r="U107" s="141" t="s">
        <v>1071</v>
      </c>
      <c r="V107" s="141">
        <v>12</v>
      </c>
    </row>
    <row r="108" spans="1:22" ht="23.25" customHeight="1">
      <c r="A108" s="132" t="s">
        <v>6479</v>
      </c>
      <c r="B108" s="290">
        <v>64039998000</v>
      </c>
      <c r="C108" s="270" t="s">
        <v>6890</v>
      </c>
      <c r="D108" s="143" t="s">
        <v>3682</v>
      </c>
      <c r="E108" s="144">
        <v>67</v>
      </c>
      <c r="F108" s="16" t="s">
        <v>3848</v>
      </c>
      <c r="G108" s="273">
        <v>725</v>
      </c>
      <c r="H108" s="273">
        <v>725</v>
      </c>
      <c r="I108" s="273">
        <v>1</v>
      </c>
      <c r="J108" s="273" t="s">
        <v>7186</v>
      </c>
      <c r="K108" s="144">
        <v>921</v>
      </c>
      <c r="L108" s="144" t="s">
        <v>468</v>
      </c>
      <c r="M108" s="144">
        <v>1760</v>
      </c>
      <c r="N108" s="144" t="s">
        <v>7830</v>
      </c>
      <c r="O108" s="144" t="s">
        <v>7816</v>
      </c>
      <c r="P108" s="141" t="s">
        <v>7643</v>
      </c>
      <c r="Q108" s="141"/>
      <c r="R108" s="273">
        <v>38</v>
      </c>
      <c r="S108" s="141">
        <v>64</v>
      </c>
      <c r="T108" s="141">
        <v>89.9</v>
      </c>
      <c r="U108" s="141" t="s">
        <v>1057</v>
      </c>
      <c r="V108" s="141">
        <v>5</v>
      </c>
    </row>
    <row r="109" spans="1:22" ht="23.25" customHeight="1">
      <c r="A109" s="132" t="s">
        <v>6480</v>
      </c>
      <c r="B109" s="292">
        <v>64029998000</v>
      </c>
      <c r="C109" s="268" t="s">
        <v>7074</v>
      </c>
      <c r="D109" s="143" t="s">
        <v>3682</v>
      </c>
      <c r="E109" s="144">
        <v>67</v>
      </c>
      <c r="F109" s="16" t="s">
        <v>3848</v>
      </c>
      <c r="G109" s="273">
        <v>685</v>
      </c>
      <c r="H109" s="273">
        <v>1055</v>
      </c>
      <c r="I109" s="273">
        <v>1</v>
      </c>
      <c r="J109" s="273" t="s">
        <v>7167</v>
      </c>
      <c r="K109" s="144">
        <v>760</v>
      </c>
      <c r="L109" s="144" t="s">
        <v>568</v>
      </c>
      <c r="M109" s="144">
        <v>9001</v>
      </c>
      <c r="N109" s="144" t="s">
        <v>4301</v>
      </c>
      <c r="O109" s="144" t="s">
        <v>4282</v>
      </c>
      <c r="P109" s="141" t="s">
        <v>7643</v>
      </c>
      <c r="Q109" s="141"/>
      <c r="R109" s="273">
        <v>39</v>
      </c>
      <c r="S109" s="141">
        <v>275</v>
      </c>
      <c r="T109" s="141">
        <v>39.99</v>
      </c>
      <c r="U109" s="141" t="s">
        <v>1033</v>
      </c>
      <c r="V109" s="141">
        <v>20</v>
      </c>
    </row>
    <row r="110" spans="1:22" ht="23.25" customHeight="1">
      <c r="A110" s="132" t="s">
        <v>6481</v>
      </c>
      <c r="B110" s="292">
        <v>64029998000</v>
      </c>
      <c r="C110" s="268" t="s">
        <v>6989</v>
      </c>
      <c r="D110" s="143" t="s">
        <v>3681</v>
      </c>
      <c r="E110" s="144">
        <v>66</v>
      </c>
      <c r="F110" s="16" t="s">
        <v>3848</v>
      </c>
      <c r="G110" s="273">
        <v>395</v>
      </c>
      <c r="H110" s="273">
        <v>580</v>
      </c>
      <c r="I110" s="273">
        <v>1</v>
      </c>
      <c r="J110" s="273" t="s">
        <v>7167</v>
      </c>
      <c r="K110" s="144">
        <v>760</v>
      </c>
      <c r="L110" s="144" t="s">
        <v>468</v>
      </c>
      <c r="M110" s="144">
        <v>1760</v>
      </c>
      <c r="N110" s="144" t="s">
        <v>4301</v>
      </c>
      <c r="O110" s="144" t="s">
        <v>4282</v>
      </c>
      <c r="P110" s="141" t="s">
        <v>7643</v>
      </c>
      <c r="Q110" s="141"/>
      <c r="R110" s="273">
        <v>39</v>
      </c>
      <c r="S110" s="141">
        <v>275</v>
      </c>
      <c r="T110" s="141">
        <v>44.99</v>
      </c>
      <c r="U110" s="141" t="s">
        <v>1071</v>
      </c>
      <c r="V110" s="141">
        <v>12</v>
      </c>
    </row>
    <row r="111" spans="1:22" ht="23.25" customHeight="1">
      <c r="A111" s="132" t="s">
        <v>6482</v>
      </c>
      <c r="B111" s="292">
        <v>64029998000</v>
      </c>
      <c r="C111" s="268" t="s">
        <v>6931</v>
      </c>
      <c r="D111" s="143" t="s">
        <v>3672</v>
      </c>
      <c r="E111" s="144">
        <v>55</v>
      </c>
      <c r="F111" s="16" t="s">
        <v>3848</v>
      </c>
      <c r="G111" s="273">
        <v>380</v>
      </c>
      <c r="H111" s="273">
        <v>560</v>
      </c>
      <c r="I111" s="273">
        <v>1</v>
      </c>
      <c r="J111" s="273" t="s">
        <v>7167</v>
      </c>
      <c r="K111" s="144">
        <v>760</v>
      </c>
      <c r="L111" s="144" t="s">
        <v>3915</v>
      </c>
      <c r="M111" s="144">
        <v>7497</v>
      </c>
      <c r="N111" s="144" t="s">
        <v>4301</v>
      </c>
      <c r="O111" s="144" t="s">
        <v>4282</v>
      </c>
      <c r="P111" s="141" t="s">
        <v>7643</v>
      </c>
      <c r="Q111" s="141"/>
      <c r="R111" s="273">
        <v>38</v>
      </c>
      <c r="S111" s="141">
        <v>64</v>
      </c>
      <c r="T111" s="141">
        <v>34.99</v>
      </c>
      <c r="U111" s="141" t="s">
        <v>1033</v>
      </c>
      <c r="V111" s="141">
        <v>20</v>
      </c>
    </row>
    <row r="112" spans="1:22" ht="23.25" customHeight="1">
      <c r="A112" s="132" t="s">
        <v>6483</v>
      </c>
      <c r="B112" s="292">
        <v>64029998000</v>
      </c>
      <c r="C112" s="268" t="s">
        <v>6989</v>
      </c>
      <c r="D112" s="143" t="s">
        <v>3681</v>
      </c>
      <c r="E112" s="144">
        <v>66</v>
      </c>
      <c r="F112" s="16" t="s">
        <v>3848</v>
      </c>
      <c r="G112" s="273">
        <v>280</v>
      </c>
      <c r="H112" s="273">
        <v>430</v>
      </c>
      <c r="I112" s="273">
        <v>1</v>
      </c>
      <c r="J112" s="273" t="s">
        <v>7167</v>
      </c>
      <c r="K112" s="144">
        <v>760</v>
      </c>
      <c r="L112" s="144" t="s">
        <v>468</v>
      </c>
      <c r="M112" s="144">
        <v>1760</v>
      </c>
      <c r="N112" s="144" t="s">
        <v>7856</v>
      </c>
      <c r="O112" s="144" t="s">
        <v>4282</v>
      </c>
      <c r="P112" s="141" t="s">
        <v>7643</v>
      </c>
      <c r="Q112" s="141"/>
      <c r="R112" s="273">
        <v>37</v>
      </c>
      <c r="S112" s="141">
        <v>282</v>
      </c>
      <c r="T112" s="141">
        <v>34.99</v>
      </c>
      <c r="U112" s="141" t="s">
        <v>1080</v>
      </c>
      <c r="V112" s="141">
        <v>13</v>
      </c>
    </row>
    <row r="113" spans="1:22" ht="23.25" customHeight="1">
      <c r="A113" s="132" t="s">
        <v>6484</v>
      </c>
      <c r="B113" s="292">
        <v>64029998000</v>
      </c>
      <c r="C113" s="268" t="s">
        <v>6994</v>
      </c>
      <c r="D113" s="143" t="s">
        <v>3681</v>
      </c>
      <c r="E113" s="144">
        <v>66</v>
      </c>
      <c r="F113" s="16" t="s">
        <v>3848</v>
      </c>
      <c r="G113" s="273">
        <v>620</v>
      </c>
      <c r="H113" s="273">
        <v>845</v>
      </c>
      <c r="I113" s="273">
        <v>1</v>
      </c>
      <c r="J113" s="273" t="s">
        <v>7167</v>
      </c>
      <c r="K113" s="144">
        <v>760</v>
      </c>
      <c r="L113" s="144" t="s">
        <v>3915</v>
      </c>
      <c r="M113" s="144">
        <v>7497</v>
      </c>
      <c r="N113" s="144" t="s">
        <v>7856</v>
      </c>
      <c r="O113" s="144" t="s">
        <v>4282</v>
      </c>
      <c r="P113" s="141" t="s">
        <v>7643</v>
      </c>
      <c r="Q113" s="141"/>
      <c r="R113" s="273">
        <v>39</v>
      </c>
      <c r="S113" s="141">
        <v>275</v>
      </c>
      <c r="T113" s="141">
        <v>39.99</v>
      </c>
      <c r="U113" s="141" t="s">
        <v>2092</v>
      </c>
      <c r="V113" s="141">
        <v>8</v>
      </c>
    </row>
    <row r="114" spans="1:22" ht="23.25" customHeight="1">
      <c r="A114" s="132" t="s">
        <v>6485</v>
      </c>
      <c r="B114" s="292">
        <v>64029998000</v>
      </c>
      <c r="C114" s="268" t="s">
        <v>6994</v>
      </c>
      <c r="D114" s="143" t="s">
        <v>3681</v>
      </c>
      <c r="E114" s="144">
        <v>66</v>
      </c>
      <c r="F114" s="16" t="s">
        <v>3848</v>
      </c>
      <c r="G114" s="273">
        <v>295</v>
      </c>
      <c r="H114" s="273">
        <v>400</v>
      </c>
      <c r="I114" s="273">
        <v>1</v>
      </c>
      <c r="J114" s="273" t="s">
        <v>7167</v>
      </c>
      <c r="K114" s="144">
        <v>760</v>
      </c>
      <c r="L114" s="144" t="s">
        <v>3915</v>
      </c>
      <c r="M114" s="144">
        <v>7497</v>
      </c>
      <c r="N114" s="144" t="s">
        <v>7856</v>
      </c>
      <c r="O114" s="144" t="s">
        <v>4282</v>
      </c>
      <c r="P114" s="141" t="s">
        <v>7643</v>
      </c>
      <c r="Q114" s="141"/>
      <c r="R114" s="273">
        <v>38</v>
      </c>
      <c r="S114" s="141">
        <v>64</v>
      </c>
      <c r="T114" s="141">
        <v>29.99</v>
      </c>
      <c r="U114" s="141" t="s">
        <v>1033</v>
      </c>
      <c r="V114" s="141">
        <v>20</v>
      </c>
    </row>
    <row r="115" spans="1:22" ht="23.25" customHeight="1">
      <c r="A115" s="132" t="s">
        <v>6486</v>
      </c>
      <c r="B115" s="292">
        <v>64029998000</v>
      </c>
      <c r="C115" s="268" t="s">
        <v>6989</v>
      </c>
      <c r="D115" s="143" t="s">
        <v>3681</v>
      </c>
      <c r="E115" s="144">
        <v>66</v>
      </c>
      <c r="F115" s="16" t="s">
        <v>3848</v>
      </c>
      <c r="G115" s="273">
        <v>375</v>
      </c>
      <c r="H115" s="273">
        <v>440</v>
      </c>
      <c r="I115" s="273">
        <v>1</v>
      </c>
      <c r="J115" s="273" t="s">
        <v>7167</v>
      </c>
      <c r="K115" s="144">
        <v>760</v>
      </c>
      <c r="L115" s="144" t="s">
        <v>468</v>
      </c>
      <c r="M115" s="144">
        <v>1760</v>
      </c>
      <c r="N115" s="144" t="s">
        <v>7856</v>
      </c>
      <c r="O115" s="144" t="s">
        <v>4282</v>
      </c>
      <c r="P115" s="141" t="s">
        <v>7643</v>
      </c>
      <c r="Q115" s="141"/>
      <c r="R115" s="273">
        <v>37</v>
      </c>
      <c r="S115" s="141">
        <v>282</v>
      </c>
      <c r="T115" s="141">
        <v>34.99</v>
      </c>
      <c r="U115" s="141" t="s">
        <v>1080</v>
      </c>
      <c r="V115" s="141">
        <v>13</v>
      </c>
    </row>
    <row r="116" spans="1:22" ht="23.25" customHeight="1">
      <c r="A116" s="132" t="s">
        <v>6487</v>
      </c>
      <c r="B116" s="291">
        <v>64041990000</v>
      </c>
      <c r="C116" s="262" t="s">
        <v>6973</v>
      </c>
      <c r="D116" s="143" t="s">
        <v>3681</v>
      </c>
      <c r="E116" s="144">
        <v>66</v>
      </c>
      <c r="F116" s="16" t="s">
        <v>3848</v>
      </c>
      <c r="G116" s="273">
        <v>460</v>
      </c>
      <c r="H116" s="273">
        <v>590</v>
      </c>
      <c r="I116" s="273">
        <v>1</v>
      </c>
      <c r="J116" s="273" t="s">
        <v>7167</v>
      </c>
      <c r="K116" s="144">
        <v>760</v>
      </c>
      <c r="L116" s="144" t="s">
        <v>3915</v>
      </c>
      <c r="M116" s="144">
        <v>7497</v>
      </c>
      <c r="N116" s="144" t="s">
        <v>7852</v>
      </c>
      <c r="O116" s="144" t="s">
        <v>4285</v>
      </c>
      <c r="P116" s="141" t="s">
        <v>7643</v>
      </c>
      <c r="Q116" s="141"/>
      <c r="R116" s="273">
        <v>37</v>
      </c>
      <c r="S116" s="141">
        <v>282</v>
      </c>
      <c r="T116" s="141">
        <v>29.99</v>
      </c>
      <c r="U116" s="141" t="s">
        <v>1052</v>
      </c>
      <c r="V116" s="141">
        <v>3</v>
      </c>
    </row>
    <row r="117" spans="1:22" ht="23.25" customHeight="1">
      <c r="A117" s="132" t="s">
        <v>6488</v>
      </c>
      <c r="B117" s="292">
        <v>64029998000</v>
      </c>
      <c r="C117" s="268" t="s">
        <v>6931</v>
      </c>
      <c r="D117" s="143" t="s">
        <v>3672</v>
      </c>
      <c r="E117" s="144">
        <v>55</v>
      </c>
      <c r="F117" s="16" t="s">
        <v>3848</v>
      </c>
      <c r="G117" s="273">
        <v>200</v>
      </c>
      <c r="H117" s="273">
        <v>390</v>
      </c>
      <c r="I117" s="273">
        <v>1</v>
      </c>
      <c r="J117" s="273" t="s">
        <v>7167</v>
      </c>
      <c r="K117" s="144">
        <v>760</v>
      </c>
      <c r="L117" s="144" t="s">
        <v>3915</v>
      </c>
      <c r="M117" s="144">
        <v>7497</v>
      </c>
      <c r="N117" s="144" t="s">
        <v>4301</v>
      </c>
      <c r="O117" s="144" t="s">
        <v>4282</v>
      </c>
      <c r="P117" s="141" t="s">
        <v>7643</v>
      </c>
      <c r="Q117" s="141"/>
      <c r="R117" s="273">
        <v>37</v>
      </c>
      <c r="S117" s="141">
        <v>282</v>
      </c>
      <c r="T117" s="141">
        <v>24.99</v>
      </c>
      <c r="U117" s="141" t="s">
        <v>1059</v>
      </c>
      <c r="V117" s="141">
        <v>1</v>
      </c>
    </row>
    <row r="118" spans="1:22" ht="23.25" customHeight="1">
      <c r="A118" s="132" t="s">
        <v>6489</v>
      </c>
      <c r="B118" s="292">
        <v>64029998000</v>
      </c>
      <c r="C118" s="268" t="s">
        <v>6994</v>
      </c>
      <c r="D118" s="143" t="s">
        <v>3681</v>
      </c>
      <c r="E118" s="144">
        <v>66</v>
      </c>
      <c r="F118" s="16" t="s">
        <v>3848</v>
      </c>
      <c r="G118" s="273">
        <v>495</v>
      </c>
      <c r="H118" s="273">
        <v>610</v>
      </c>
      <c r="I118" s="273">
        <v>1</v>
      </c>
      <c r="J118" s="273" t="s">
        <v>7167</v>
      </c>
      <c r="K118" s="144">
        <v>760</v>
      </c>
      <c r="L118" s="144" t="s">
        <v>3915</v>
      </c>
      <c r="M118" s="144">
        <v>7497</v>
      </c>
      <c r="N118" s="144" t="s">
        <v>4301</v>
      </c>
      <c r="O118" s="144" t="s">
        <v>4282</v>
      </c>
      <c r="P118" s="141" t="s">
        <v>7643</v>
      </c>
      <c r="Q118" s="141"/>
      <c r="R118" s="273">
        <v>39</v>
      </c>
      <c r="S118" s="141">
        <v>275</v>
      </c>
      <c r="T118" s="141">
        <v>39.99</v>
      </c>
      <c r="U118" s="141" t="s">
        <v>1033</v>
      </c>
      <c r="V118" s="141">
        <v>20</v>
      </c>
    </row>
    <row r="119" spans="1:22" ht="23.25" customHeight="1">
      <c r="A119" s="132" t="s">
        <v>6490</v>
      </c>
      <c r="B119" s="292">
        <v>64029998000</v>
      </c>
      <c r="C119" s="268" t="s">
        <v>7075</v>
      </c>
      <c r="D119" s="143" t="s">
        <v>7857</v>
      </c>
      <c r="E119" s="144">
        <v>476</v>
      </c>
      <c r="F119" s="16" t="s">
        <v>3848</v>
      </c>
      <c r="G119" s="273">
        <v>630</v>
      </c>
      <c r="H119" s="273">
        <v>1030</v>
      </c>
      <c r="I119" s="273">
        <v>1</v>
      </c>
      <c r="J119" s="273" t="s">
        <v>7167</v>
      </c>
      <c r="K119" s="144">
        <v>760</v>
      </c>
      <c r="L119" s="144" t="s">
        <v>3915</v>
      </c>
      <c r="M119" s="144">
        <v>7497</v>
      </c>
      <c r="N119" s="144" t="s">
        <v>4301</v>
      </c>
      <c r="O119" s="144" t="s">
        <v>4282</v>
      </c>
      <c r="P119" s="141" t="s">
        <v>7643</v>
      </c>
      <c r="Q119" s="141"/>
      <c r="R119" s="273">
        <v>37</v>
      </c>
      <c r="S119" s="141">
        <v>282</v>
      </c>
      <c r="T119" s="141">
        <v>39.99</v>
      </c>
      <c r="U119" s="141" t="s">
        <v>2103</v>
      </c>
      <c r="V119" s="141">
        <v>23</v>
      </c>
    </row>
    <row r="120" spans="1:22" ht="23.25" customHeight="1">
      <c r="A120" s="132" t="s">
        <v>6491</v>
      </c>
      <c r="B120" s="292">
        <v>64029998000</v>
      </c>
      <c r="C120" s="268" t="s">
        <v>2467</v>
      </c>
      <c r="D120" s="143" t="s">
        <v>3681</v>
      </c>
      <c r="E120" s="144">
        <v>66</v>
      </c>
      <c r="F120" s="16" t="s">
        <v>3848</v>
      </c>
      <c r="G120" s="273">
        <v>525</v>
      </c>
      <c r="H120" s="273">
        <v>695</v>
      </c>
      <c r="I120" s="273">
        <v>1</v>
      </c>
      <c r="J120" s="273" t="s">
        <v>7169</v>
      </c>
      <c r="K120" s="144">
        <v>905</v>
      </c>
      <c r="L120" s="144" t="s">
        <v>568</v>
      </c>
      <c r="M120" s="144">
        <v>9001</v>
      </c>
      <c r="N120" s="144" t="s">
        <v>4301</v>
      </c>
      <c r="O120" s="144" t="s">
        <v>4282</v>
      </c>
      <c r="P120" s="141" t="s">
        <v>7643</v>
      </c>
      <c r="Q120" s="141"/>
      <c r="R120" s="273">
        <v>39</v>
      </c>
      <c r="S120" s="141">
        <v>275</v>
      </c>
      <c r="T120" s="141">
        <v>49.99</v>
      </c>
      <c r="U120" s="141" t="s">
        <v>2103</v>
      </c>
      <c r="V120" s="141">
        <v>23</v>
      </c>
    </row>
    <row r="121" spans="1:22" ht="23.25" customHeight="1">
      <c r="A121" s="132" t="s">
        <v>6492</v>
      </c>
      <c r="B121" s="292">
        <v>64029931000</v>
      </c>
      <c r="C121" s="268" t="s">
        <v>2456</v>
      </c>
      <c r="D121" s="143" t="s">
        <v>3973</v>
      </c>
      <c r="E121" s="144">
        <v>465</v>
      </c>
      <c r="F121" s="16" t="s">
        <v>3848</v>
      </c>
      <c r="G121" s="273">
        <v>465</v>
      </c>
      <c r="H121" s="273">
        <v>755</v>
      </c>
      <c r="I121" s="273">
        <v>1</v>
      </c>
      <c r="J121" s="273" t="s">
        <v>7169</v>
      </c>
      <c r="K121" s="144">
        <v>905</v>
      </c>
      <c r="L121" s="144" t="s">
        <v>568</v>
      </c>
      <c r="M121" s="144">
        <v>9001</v>
      </c>
      <c r="N121" s="144" t="s">
        <v>4301</v>
      </c>
      <c r="O121" s="144" t="s">
        <v>4282</v>
      </c>
      <c r="P121" s="141" t="s">
        <v>7643</v>
      </c>
      <c r="Q121" s="141"/>
      <c r="R121" s="273">
        <v>39</v>
      </c>
      <c r="S121" s="141">
        <v>275</v>
      </c>
      <c r="T121" s="141">
        <v>69.989999999999995</v>
      </c>
      <c r="U121" s="141" t="s">
        <v>2103</v>
      </c>
      <c r="V121" s="141">
        <v>23</v>
      </c>
    </row>
    <row r="122" spans="1:22" ht="23.25" customHeight="1">
      <c r="A122" s="132" t="s">
        <v>6493</v>
      </c>
      <c r="B122" s="292">
        <v>64029998000</v>
      </c>
      <c r="C122" s="268" t="s">
        <v>6994</v>
      </c>
      <c r="D122" s="143" t="s">
        <v>3681</v>
      </c>
      <c r="E122" s="144">
        <v>66</v>
      </c>
      <c r="F122" s="16" t="s">
        <v>3848</v>
      </c>
      <c r="G122" s="273">
        <v>410</v>
      </c>
      <c r="H122" s="273">
        <v>600</v>
      </c>
      <c r="I122" s="273">
        <v>1</v>
      </c>
      <c r="J122" s="273" t="s">
        <v>7187</v>
      </c>
      <c r="K122" s="144">
        <v>922</v>
      </c>
      <c r="L122" s="144" t="s">
        <v>3915</v>
      </c>
      <c r="M122" s="144">
        <v>7497</v>
      </c>
      <c r="N122" s="144" t="s">
        <v>4301</v>
      </c>
      <c r="O122" s="144" t="s">
        <v>4282</v>
      </c>
      <c r="P122" s="141" t="s">
        <v>7643</v>
      </c>
      <c r="Q122" s="141"/>
      <c r="R122" s="273">
        <v>37</v>
      </c>
      <c r="S122" s="141">
        <v>282</v>
      </c>
      <c r="T122" s="141">
        <v>39.99</v>
      </c>
      <c r="U122" s="141" t="s">
        <v>1033</v>
      </c>
      <c r="V122" s="141">
        <v>20</v>
      </c>
    </row>
    <row r="123" spans="1:22" ht="23.25" customHeight="1">
      <c r="A123" s="132" t="s">
        <v>6494</v>
      </c>
      <c r="B123" s="292">
        <v>64029998000</v>
      </c>
      <c r="C123" s="268" t="s">
        <v>7076</v>
      </c>
      <c r="D123" s="143" t="s">
        <v>3672</v>
      </c>
      <c r="E123" s="144">
        <v>55</v>
      </c>
      <c r="F123" s="16" t="s">
        <v>3848</v>
      </c>
      <c r="G123" s="273">
        <v>265</v>
      </c>
      <c r="H123" s="273">
        <v>485</v>
      </c>
      <c r="I123" s="273">
        <v>1</v>
      </c>
      <c r="J123" s="273" t="s">
        <v>7188</v>
      </c>
      <c r="K123" s="144">
        <v>923</v>
      </c>
      <c r="L123" s="144" t="s">
        <v>2948</v>
      </c>
      <c r="M123" s="144">
        <v>7550</v>
      </c>
      <c r="N123" s="144" t="s">
        <v>4301</v>
      </c>
      <c r="O123" s="144" t="s">
        <v>4282</v>
      </c>
      <c r="P123" s="141" t="s">
        <v>7643</v>
      </c>
      <c r="Q123" s="141"/>
      <c r="R123" s="273">
        <v>37</v>
      </c>
      <c r="S123" s="141">
        <v>282</v>
      </c>
      <c r="T123" s="141">
        <v>39.99</v>
      </c>
      <c r="U123" s="141" t="s">
        <v>1033</v>
      </c>
      <c r="V123" s="141">
        <v>20</v>
      </c>
    </row>
    <row r="124" spans="1:22" ht="23.25" customHeight="1">
      <c r="A124" s="132" t="s">
        <v>6495</v>
      </c>
      <c r="B124" s="292">
        <v>64029931000</v>
      </c>
      <c r="C124" s="268" t="s">
        <v>6990</v>
      </c>
      <c r="D124" s="143" t="s">
        <v>3973</v>
      </c>
      <c r="E124" s="144">
        <v>465</v>
      </c>
      <c r="F124" s="16" t="s">
        <v>3848</v>
      </c>
      <c r="G124" s="273">
        <v>795</v>
      </c>
      <c r="H124" s="273">
        <v>975</v>
      </c>
      <c r="I124" s="273">
        <v>1</v>
      </c>
      <c r="J124" s="273" t="s">
        <v>7167</v>
      </c>
      <c r="K124" s="144">
        <v>760</v>
      </c>
      <c r="L124" s="144" t="s">
        <v>3915</v>
      </c>
      <c r="M124" s="144">
        <v>7497</v>
      </c>
      <c r="N124" s="144" t="s">
        <v>7858</v>
      </c>
      <c r="O124" s="144" t="s">
        <v>7814</v>
      </c>
      <c r="P124" s="141" t="s">
        <v>7643</v>
      </c>
      <c r="Q124" s="141"/>
      <c r="R124" s="273">
        <v>40</v>
      </c>
      <c r="S124" s="141">
        <v>79</v>
      </c>
      <c r="T124" s="141">
        <v>39.99</v>
      </c>
      <c r="U124" s="141" t="s">
        <v>2103</v>
      </c>
      <c r="V124" s="141">
        <v>23</v>
      </c>
    </row>
    <row r="125" spans="1:22" ht="23.25" customHeight="1">
      <c r="A125" s="132" t="s">
        <v>6496</v>
      </c>
      <c r="B125" s="291">
        <v>64039911000</v>
      </c>
      <c r="C125" s="262" t="s">
        <v>2475</v>
      </c>
      <c r="D125" s="143" t="s">
        <v>3973</v>
      </c>
      <c r="E125" s="144">
        <v>465</v>
      </c>
      <c r="F125" s="16" t="s">
        <v>3848</v>
      </c>
      <c r="G125" s="273">
        <v>495</v>
      </c>
      <c r="H125" s="273">
        <v>800</v>
      </c>
      <c r="I125" s="273">
        <v>1</v>
      </c>
      <c r="J125" s="273" t="s">
        <v>7805</v>
      </c>
      <c r="K125" s="144">
        <v>769</v>
      </c>
      <c r="L125" s="144" t="s">
        <v>428</v>
      </c>
      <c r="M125" s="144">
        <v>7505</v>
      </c>
      <c r="N125" s="144" t="s">
        <v>7831</v>
      </c>
      <c r="O125" s="144" t="s">
        <v>7817</v>
      </c>
      <c r="P125" s="141" t="s">
        <v>7643</v>
      </c>
      <c r="Q125" s="141"/>
      <c r="R125" s="273">
        <v>37</v>
      </c>
      <c r="S125" s="141">
        <v>282</v>
      </c>
      <c r="T125" s="141">
        <v>39.99</v>
      </c>
      <c r="U125" s="141" t="s">
        <v>1033</v>
      </c>
      <c r="V125" s="141">
        <v>20</v>
      </c>
    </row>
    <row r="126" spans="1:22" ht="23.25" customHeight="1">
      <c r="A126" s="132" t="s">
        <v>6497</v>
      </c>
      <c r="B126" s="291">
        <v>64039911000</v>
      </c>
      <c r="C126" s="262" t="s">
        <v>2475</v>
      </c>
      <c r="D126" s="143" t="s">
        <v>3973</v>
      </c>
      <c r="E126" s="144">
        <v>465</v>
      </c>
      <c r="F126" s="16" t="s">
        <v>3848</v>
      </c>
      <c r="G126" s="273">
        <v>590</v>
      </c>
      <c r="H126" s="273">
        <v>830</v>
      </c>
      <c r="I126" s="273">
        <v>1</v>
      </c>
      <c r="J126" s="273" t="s">
        <v>7805</v>
      </c>
      <c r="K126" s="144">
        <v>769</v>
      </c>
      <c r="L126" s="144" t="s">
        <v>468</v>
      </c>
      <c r="M126" s="144">
        <v>1760</v>
      </c>
      <c r="N126" s="144" t="s">
        <v>7831</v>
      </c>
      <c r="O126" s="144" t="s">
        <v>7817</v>
      </c>
      <c r="P126" s="141" t="s">
        <v>7643</v>
      </c>
      <c r="Q126" s="141"/>
      <c r="R126" s="273">
        <v>39</v>
      </c>
      <c r="S126" s="141">
        <v>275</v>
      </c>
      <c r="T126" s="141">
        <v>59.99</v>
      </c>
      <c r="U126" s="141" t="s">
        <v>1058</v>
      </c>
      <c r="V126" s="141">
        <v>9</v>
      </c>
    </row>
    <row r="127" spans="1:22" ht="23.25" customHeight="1">
      <c r="A127" s="132" t="s">
        <v>6498</v>
      </c>
      <c r="B127" s="291">
        <v>64039911000</v>
      </c>
      <c r="C127" s="262" t="s">
        <v>7077</v>
      </c>
      <c r="D127" s="143" t="s">
        <v>3973</v>
      </c>
      <c r="E127" s="144">
        <v>465</v>
      </c>
      <c r="F127" s="16" t="s">
        <v>3848</v>
      </c>
      <c r="G127" s="273">
        <v>725</v>
      </c>
      <c r="H127" s="273">
        <v>910</v>
      </c>
      <c r="I127" s="273">
        <v>1</v>
      </c>
      <c r="J127" s="273" t="s">
        <v>7805</v>
      </c>
      <c r="K127" s="144">
        <v>769</v>
      </c>
      <c r="L127" s="144" t="s">
        <v>3915</v>
      </c>
      <c r="M127" s="144">
        <v>7497</v>
      </c>
      <c r="N127" s="144" t="s">
        <v>7830</v>
      </c>
      <c r="O127" s="144" t="s">
        <v>7816</v>
      </c>
      <c r="P127" s="141" t="s">
        <v>7643</v>
      </c>
      <c r="Q127" s="141"/>
      <c r="R127" s="273">
        <v>38</v>
      </c>
      <c r="S127" s="141">
        <v>64</v>
      </c>
      <c r="T127" s="141">
        <v>49.99</v>
      </c>
      <c r="U127" s="141" t="s">
        <v>2088</v>
      </c>
      <c r="V127" s="141">
        <v>7</v>
      </c>
    </row>
    <row r="128" spans="1:22" ht="23.25" customHeight="1">
      <c r="A128" s="132" t="s">
        <v>6499</v>
      </c>
      <c r="B128" s="292">
        <v>64039998000</v>
      </c>
      <c r="C128" s="268" t="s">
        <v>6995</v>
      </c>
      <c r="D128" s="143" t="s">
        <v>3681</v>
      </c>
      <c r="E128" s="144">
        <v>66</v>
      </c>
      <c r="F128" s="16" t="s">
        <v>3848</v>
      </c>
      <c r="G128" s="273">
        <v>310</v>
      </c>
      <c r="H128" s="273">
        <v>630</v>
      </c>
      <c r="I128" s="273">
        <v>1</v>
      </c>
      <c r="J128" s="273" t="s">
        <v>7805</v>
      </c>
      <c r="K128" s="144">
        <v>769</v>
      </c>
      <c r="L128" s="144" t="s">
        <v>428</v>
      </c>
      <c r="M128" s="144">
        <v>7505</v>
      </c>
      <c r="N128" s="144" t="s">
        <v>7859</v>
      </c>
      <c r="O128" s="144" t="s">
        <v>7819</v>
      </c>
      <c r="P128" s="141" t="s">
        <v>7643</v>
      </c>
      <c r="Q128" s="141"/>
      <c r="R128" s="273">
        <v>39</v>
      </c>
      <c r="S128" s="141">
        <v>275</v>
      </c>
      <c r="T128" s="141">
        <v>39.99</v>
      </c>
      <c r="U128" s="141" t="s">
        <v>1071</v>
      </c>
      <c r="V128" s="141">
        <v>12</v>
      </c>
    </row>
    <row r="129" spans="1:22" ht="23.25" customHeight="1">
      <c r="A129" s="132" t="s">
        <v>6500</v>
      </c>
      <c r="B129" s="290">
        <v>64041990000</v>
      </c>
      <c r="C129" s="270" t="s">
        <v>6980</v>
      </c>
      <c r="D129" s="143" t="s">
        <v>3973</v>
      </c>
      <c r="E129" s="144">
        <v>465</v>
      </c>
      <c r="F129" s="16" t="s">
        <v>3848</v>
      </c>
      <c r="G129" s="273">
        <v>480</v>
      </c>
      <c r="H129" s="273">
        <v>755</v>
      </c>
      <c r="I129" s="273">
        <v>1</v>
      </c>
      <c r="J129" s="273" t="s">
        <v>7805</v>
      </c>
      <c r="K129" s="144">
        <v>769</v>
      </c>
      <c r="L129" s="144" t="s">
        <v>3915</v>
      </c>
      <c r="M129" s="144">
        <v>7497</v>
      </c>
      <c r="N129" s="144" t="s">
        <v>7860</v>
      </c>
      <c r="O129" s="144" t="s">
        <v>7824</v>
      </c>
      <c r="P129" s="141" t="s">
        <v>7643</v>
      </c>
      <c r="Q129" s="141"/>
      <c r="R129" s="273">
        <v>40</v>
      </c>
      <c r="S129" s="141">
        <v>79</v>
      </c>
      <c r="T129" s="141">
        <v>49.99</v>
      </c>
      <c r="U129" s="141" t="s">
        <v>1033</v>
      </c>
      <c r="V129" s="141">
        <v>20</v>
      </c>
    </row>
    <row r="130" spans="1:22" ht="23.25" customHeight="1">
      <c r="A130" s="132" t="s">
        <v>6501</v>
      </c>
      <c r="B130" s="292">
        <v>64029998000</v>
      </c>
      <c r="C130" s="268" t="s">
        <v>2466</v>
      </c>
      <c r="D130" s="143" t="s">
        <v>3681</v>
      </c>
      <c r="E130" s="144">
        <v>66</v>
      </c>
      <c r="F130" s="16" t="s">
        <v>3848</v>
      </c>
      <c r="G130" s="273">
        <v>335</v>
      </c>
      <c r="H130" s="273">
        <v>535</v>
      </c>
      <c r="I130" s="273">
        <v>1</v>
      </c>
      <c r="J130" s="273" t="s">
        <v>7805</v>
      </c>
      <c r="K130" s="144">
        <v>769</v>
      </c>
      <c r="L130" s="144" t="s">
        <v>568</v>
      </c>
      <c r="M130" s="144">
        <v>9001</v>
      </c>
      <c r="N130" s="144" t="s">
        <v>7842</v>
      </c>
      <c r="O130" s="144" t="s">
        <v>7810</v>
      </c>
      <c r="P130" s="141" t="s">
        <v>7643</v>
      </c>
      <c r="Q130" s="141"/>
      <c r="R130" s="273">
        <v>37</v>
      </c>
      <c r="S130" s="141">
        <v>282</v>
      </c>
      <c r="T130" s="141">
        <v>49.99</v>
      </c>
      <c r="U130" s="141" t="s">
        <v>7784</v>
      </c>
      <c r="V130" s="141">
        <v>22</v>
      </c>
    </row>
    <row r="131" spans="1:22" ht="23.25" customHeight="1">
      <c r="A131" s="132" t="s">
        <v>6502</v>
      </c>
      <c r="B131" s="292">
        <v>64029998000</v>
      </c>
      <c r="C131" s="268" t="s">
        <v>7078</v>
      </c>
      <c r="D131" s="143" t="s">
        <v>3672</v>
      </c>
      <c r="E131" s="144">
        <v>55</v>
      </c>
      <c r="F131" s="16" t="s">
        <v>3848</v>
      </c>
      <c r="G131" s="273">
        <v>365</v>
      </c>
      <c r="H131" s="273">
        <v>570</v>
      </c>
      <c r="I131" s="273">
        <v>1</v>
      </c>
      <c r="J131" s="273" t="s">
        <v>7805</v>
      </c>
      <c r="K131" s="144">
        <v>769</v>
      </c>
      <c r="L131" s="144" t="s">
        <v>428</v>
      </c>
      <c r="M131" s="144">
        <v>7505</v>
      </c>
      <c r="N131" s="144" t="s">
        <v>7842</v>
      </c>
      <c r="O131" s="144" t="s">
        <v>7810</v>
      </c>
      <c r="P131" s="141" t="s">
        <v>7643</v>
      </c>
      <c r="Q131" s="141"/>
      <c r="R131" s="273">
        <v>37</v>
      </c>
      <c r="S131" s="141">
        <v>282</v>
      </c>
      <c r="T131" s="141">
        <v>39.99</v>
      </c>
      <c r="U131" s="141" t="s">
        <v>2103</v>
      </c>
      <c r="V131" s="141">
        <v>23</v>
      </c>
    </row>
    <row r="132" spans="1:22" ht="23.25" customHeight="1">
      <c r="A132" s="132" t="s">
        <v>6503</v>
      </c>
      <c r="B132" s="292">
        <v>64029998000</v>
      </c>
      <c r="C132" s="268" t="s">
        <v>7078</v>
      </c>
      <c r="D132" s="143" t="s">
        <v>3672</v>
      </c>
      <c r="E132" s="144">
        <v>55</v>
      </c>
      <c r="F132" s="16" t="s">
        <v>3848</v>
      </c>
      <c r="G132" s="273">
        <v>350</v>
      </c>
      <c r="H132" s="273">
        <v>375</v>
      </c>
      <c r="I132" s="273">
        <v>1</v>
      </c>
      <c r="J132" s="273" t="s">
        <v>7805</v>
      </c>
      <c r="K132" s="144">
        <v>769</v>
      </c>
      <c r="L132" s="144" t="s">
        <v>428</v>
      </c>
      <c r="M132" s="144">
        <v>7505</v>
      </c>
      <c r="N132" s="144" t="s">
        <v>7842</v>
      </c>
      <c r="O132" s="144" t="s">
        <v>7810</v>
      </c>
      <c r="P132" s="141" t="s">
        <v>7643</v>
      </c>
      <c r="Q132" s="141"/>
      <c r="R132" s="273">
        <v>36</v>
      </c>
      <c r="S132" s="141">
        <v>52</v>
      </c>
      <c r="T132" s="141">
        <v>39.99</v>
      </c>
      <c r="U132" s="141" t="s">
        <v>1059</v>
      </c>
      <c r="V132" s="141">
        <v>1</v>
      </c>
    </row>
    <row r="133" spans="1:22" ht="23.25" customHeight="1">
      <c r="A133" s="132" t="s">
        <v>6505</v>
      </c>
      <c r="B133" s="292">
        <v>64029998000</v>
      </c>
      <c r="C133" s="268" t="s">
        <v>7078</v>
      </c>
      <c r="D133" s="143" t="s">
        <v>3672</v>
      </c>
      <c r="E133" s="144">
        <v>55</v>
      </c>
      <c r="F133" s="16" t="s">
        <v>3848</v>
      </c>
      <c r="G133" s="273">
        <v>355</v>
      </c>
      <c r="H133" s="273">
        <v>560</v>
      </c>
      <c r="I133" s="273">
        <v>1</v>
      </c>
      <c r="J133" s="273" t="s">
        <v>7805</v>
      </c>
      <c r="K133" s="144">
        <v>769</v>
      </c>
      <c r="L133" s="144" t="s">
        <v>428</v>
      </c>
      <c r="M133" s="144">
        <v>7505</v>
      </c>
      <c r="N133" s="144" t="s">
        <v>7842</v>
      </c>
      <c r="O133" s="144" t="s">
        <v>7810</v>
      </c>
      <c r="P133" s="141" t="s">
        <v>7643</v>
      </c>
      <c r="Q133" s="141"/>
      <c r="R133" s="273">
        <v>37</v>
      </c>
      <c r="S133" s="141">
        <v>282</v>
      </c>
      <c r="T133" s="141">
        <v>39.99</v>
      </c>
      <c r="U133" s="141" t="s">
        <v>1059</v>
      </c>
      <c r="V133" s="141">
        <v>1</v>
      </c>
    </row>
    <row r="134" spans="1:22" ht="23.25" customHeight="1">
      <c r="A134" s="132" t="s">
        <v>6506</v>
      </c>
      <c r="B134" s="292">
        <v>64029998000</v>
      </c>
      <c r="C134" s="268" t="s">
        <v>7078</v>
      </c>
      <c r="D134" s="143" t="s">
        <v>3672</v>
      </c>
      <c r="E134" s="144">
        <v>55</v>
      </c>
      <c r="F134" s="16" t="s">
        <v>3848</v>
      </c>
      <c r="G134" s="273">
        <v>375</v>
      </c>
      <c r="H134" s="273">
        <v>580</v>
      </c>
      <c r="I134" s="273">
        <v>1</v>
      </c>
      <c r="J134" s="273" t="s">
        <v>7805</v>
      </c>
      <c r="K134" s="144">
        <v>769</v>
      </c>
      <c r="L134" s="144" t="s">
        <v>428</v>
      </c>
      <c r="M134" s="144">
        <v>7505</v>
      </c>
      <c r="N134" s="144" t="s">
        <v>7842</v>
      </c>
      <c r="O134" s="144" t="s">
        <v>7810</v>
      </c>
      <c r="P134" s="141" t="s">
        <v>7643</v>
      </c>
      <c r="Q134" s="141"/>
      <c r="R134" s="273">
        <v>39</v>
      </c>
      <c r="S134" s="141">
        <v>275</v>
      </c>
      <c r="T134" s="141">
        <v>39.99</v>
      </c>
      <c r="U134" s="141" t="s">
        <v>1033</v>
      </c>
      <c r="V134" s="141">
        <v>20</v>
      </c>
    </row>
    <row r="135" spans="1:22" ht="23.25" customHeight="1">
      <c r="A135" s="132" t="s">
        <v>6507</v>
      </c>
      <c r="B135" s="292">
        <v>64029998000</v>
      </c>
      <c r="C135" s="268" t="s">
        <v>6992</v>
      </c>
      <c r="D135" s="143" t="s">
        <v>3672</v>
      </c>
      <c r="E135" s="144">
        <v>55</v>
      </c>
      <c r="F135" s="16" t="s">
        <v>3848</v>
      </c>
      <c r="G135" s="273">
        <v>255</v>
      </c>
      <c r="H135" s="273">
        <v>385</v>
      </c>
      <c r="I135" s="273">
        <v>1</v>
      </c>
      <c r="J135" s="273" t="s">
        <v>7805</v>
      </c>
      <c r="K135" s="144">
        <v>769</v>
      </c>
      <c r="L135" s="144" t="s">
        <v>468</v>
      </c>
      <c r="M135" s="144">
        <v>1760</v>
      </c>
      <c r="N135" s="144" t="s">
        <v>7842</v>
      </c>
      <c r="O135" s="144" t="s">
        <v>7810</v>
      </c>
      <c r="P135" s="141" t="s">
        <v>7643</v>
      </c>
      <c r="Q135" s="141"/>
      <c r="R135" s="273">
        <v>36</v>
      </c>
      <c r="S135" s="141">
        <v>52</v>
      </c>
      <c r="T135" s="141">
        <v>39.99</v>
      </c>
      <c r="U135" s="141" t="s">
        <v>1071</v>
      </c>
      <c r="V135" s="141">
        <v>12</v>
      </c>
    </row>
    <row r="136" spans="1:22" ht="23.25" customHeight="1">
      <c r="A136" s="132" t="s">
        <v>6508</v>
      </c>
      <c r="B136" s="292">
        <v>64029998000</v>
      </c>
      <c r="C136" s="268" t="s">
        <v>7078</v>
      </c>
      <c r="D136" s="143" t="s">
        <v>3672</v>
      </c>
      <c r="E136" s="144">
        <v>55</v>
      </c>
      <c r="F136" s="16" t="s">
        <v>3848</v>
      </c>
      <c r="G136" s="273">
        <v>320</v>
      </c>
      <c r="H136" s="273">
        <v>520</v>
      </c>
      <c r="I136" s="273">
        <v>1</v>
      </c>
      <c r="J136" s="273" t="s">
        <v>7805</v>
      </c>
      <c r="K136" s="144">
        <v>769</v>
      </c>
      <c r="L136" s="144" t="s">
        <v>428</v>
      </c>
      <c r="M136" s="144">
        <v>7505</v>
      </c>
      <c r="N136" s="144" t="s">
        <v>7842</v>
      </c>
      <c r="O136" s="144" t="s">
        <v>7810</v>
      </c>
      <c r="P136" s="141" t="s">
        <v>7643</v>
      </c>
      <c r="Q136" s="141"/>
      <c r="R136" s="273">
        <v>37</v>
      </c>
      <c r="S136" s="141">
        <v>282</v>
      </c>
      <c r="T136" s="141">
        <v>44.99</v>
      </c>
      <c r="U136" s="141" t="s">
        <v>1033</v>
      </c>
      <c r="V136" s="141">
        <v>20</v>
      </c>
    </row>
    <row r="137" spans="1:22" ht="23.25" customHeight="1">
      <c r="A137" s="132" t="s">
        <v>6509</v>
      </c>
      <c r="B137" s="292">
        <v>64029998000</v>
      </c>
      <c r="C137" s="268" t="s">
        <v>7078</v>
      </c>
      <c r="D137" s="143" t="s">
        <v>3672</v>
      </c>
      <c r="E137" s="144">
        <v>55</v>
      </c>
      <c r="F137" s="16" t="s">
        <v>3848</v>
      </c>
      <c r="G137" s="273">
        <v>335</v>
      </c>
      <c r="H137" s="273">
        <v>530</v>
      </c>
      <c r="I137" s="273">
        <v>1</v>
      </c>
      <c r="J137" s="273" t="s">
        <v>7805</v>
      </c>
      <c r="K137" s="144">
        <v>769</v>
      </c>
      <c r="L137" s="144" t="s">
        <v>428</v>
      </c>
      <c r="M137" s="144">
        <v>7505</v>
      </c>
      <c r="N137" s="144" t="s">
        <v>7842</v>
      </c>
      <c r="O137" s="144" t="s">
        <v>7810</v>
      </c>
      <c r="P137" s="141" t="s">
        <v>7643</v>
      </c>
      <c r="Q137" s="293">
        <v>1000321</v>
      </c>
      <c r="R137" s="273">
        <v>36</v>
      </c>
      <c r="S137" s="141">
        <v>52</v>
      </c>
      <c r="T137" s="141">
        <v>39.99</v>
      </c>
      <c r="U137" s="141" t="s">
        <v>1033</v>
      </c>
      <c r="V137" s="141">
        <v>20</v>
      </c>
    </row>
    <row r="138" spans="1:22" ht="23.25" customHeight="1">
      <c r="A138" s="132" t="s">
        <v>6510</v>
      </c>
      <c r="B138" s="292">
        <v>64039998000</v>
      </c>
      <c r="C138" s="268" t="s">
        <v>7079</v>
      </c>
      <c r="D138" s="143" t="s">
        <v>3672</v>
      </c>
      <c r="E138" s="144">
        <v>55</v>
      </c>
      <c r="F138" s="16" t="s">
        <v>3848</v>
      </c>
      <c r="G138" s="273">
        <v>600</v>
      </c>
      <c r="H138" s="273">
        <v>800</v>
      </c>
      <c r="I138" s="273">
        <v>1</v>
      </c>
      <c r="J138" s="273" t="s">
        <v>7805</v>
      </c>
      <c r="K138" s="144">
        <v>769</v>
      </c>
      <c r="L138" s="144" t="s">
        <v>468</v>
      </c>
      <c r="M138" s="144">
        <v>1760</v>
      </c>
      <c r="N138" s="144" t="s">
        <v>7831</v>
      </c>
      <c r="O138" s="144" t="s">
        <v>7817</v>
      </c>
      <c r="P138" s="141" t="s">
        <v>7643</v>
      </c>
      <c r="Q138" s="293">
        <v>1000321</v>
      </c>
      <c r="R138" s="273">
        <v>37</v>
      </c>
      <c r="S138" s="141">
        <v>282</v>
      </c>
      <c r="T138" s="141">
        <v>49.99</v>
      </c>
      <c r="U138" s="141" t="s">
        <v>2103</v>
      </c>
      <c r="V138" s="141">
        <v>23</v>
      </c>
    </row>
    <row r="139" spans="1:22" ht="23.25" customHeight="1">
      <c r="A139" s="132" t="s">
        <v>6511</v>
      </c>
      <c r="B139" s="292">
        <v>64039998000</v>
      </c>
      <c r="C139" s="268" t="s">
        <v>6983</v>
      </c>
      <c r="D139" s="143" t="s">
        <v>3681</v>
      </c>
      <c r="E139" s="144">
        <v>66</v>
      </c>
      <c r="F139" s="16" t="s">
        <v>3848</v>
      </c>
      <c r="G139" s="273">
        <v>470</v>
      </c>
      <c r="H139" s="273">
        <v>725</v>
      </c>
      <c r="I139" s="273">
        <v>1</v>
      </c>
      <c r="J139" s="273" t="s">
        <v>7173</v>
      </c>
      <c r="K139" s="144">
        <v>909</v>
      </c>
      <c r="L139" s="144" t="s">
        <v>2948</v>
      </c>
      <c r="M139" s="144">
        <v>7550</v>
      </c>
      <c r="N139" s="144" t="s">
        <v>7831</v>
      </c>
      <c r="O139" s="144" t="s">
        <v>7817</v>
      </c>
      <c r="P139" s="141" t="s">
        <v>7643</v>
      </c>
      <c r="Q139" s="293">
        <v>1000321</v>
      </c>
      <c r="R139" s="273">
        <v>39</v>
      </c>
      <c r="S139" s="141">
        <v>275</v>
      </c>
      <c r="T139" s="141">
        <v>49.99</v>
      </c>
      <c r="U139" s="141" t="s">
        <v>1033</v>
      </c>
      <c r="V139" s="141">
        <v>20</v>
      </c>
    </row>
    <row r="140" spans="1:22" ht="23.25" customHeight="1">
      <c r="A140" s="132" t="s">
        <v>6512</v>
      </c>
      <c r="B140" s="292">
        <v>64039998000</v>
      </c>
      <c r="C140" s="268" t="s">
        <v>7071</v>
      </c>
      <c r="D140" s="143" t="s">
        <v>3672</v>
      </c>
      <c r="E140" s="144">
        <v>55</v>
      </c>
      <c r="F140" s="16" t="s">
        <v>3848</v>
      </c>
      <c r="G140" s="273">
        <v>545</v>
      </c>
      <c r="H140" s="273">
        <v>765</v>
      </c>
      <c r="I140" s="273">
        <v>1</v>
      </c>
      <c r="J140" s="273" t="s">
        <v>7173</v>
      </c>
      <c r="K140" s="144">
        <v>909</v>
      </c>
      <c r="L140" s="144" t="s">
        <v>2948</v>
      </c>
      <c r="M140" s="144">
        <v>7550</v>
      </c>
      <c r="N140" s="144" t="s">
        <v>7831</v>
      </c>
      <c r="O140" s="144" t="s">
        <v>7817</v>
      </c>
      <c r="P140" s="141" t="s">
        <v>7643</v>
      </c>
      <c r="Q140" s="293">
        <v>1000321</v>
      </c>
      <c r="R140" s="273">
        <v>38</v>
      </c>
      <c r="S140" s="141">
        <v>64</v>
      </c>
      <c r="T140" s="141">
        <v>49.99</v>
      </c>
      <c r="U140" s="141" t="s">
        <v>7784</v>
      </c>
      <c r="V140" s="141">
        <v>22</v>
      </c>
    </row>
    <row r="141" spans="1:22" ht="23.25" customHeight="1">
      <c r="A141" s="132" t="s">
        <v>6513</v>
      </c>
      <c r="B141" s="290">
        <v>64041990000</v>
      </c>
      <c r="C141" s="270" t="s">
        <v>7080</v>
      </c>
      <c r="D141" s="143" t="s">
        <v>3672</v>
      </c>
      <c r="E141" s="144">
        <v>55</v>
      </c>
      <c r="F141" s="16" t="s">
        <v>3848</v>
      </c>
      <c r="G141" s="273">
        <v>380</v>
      </c>
      <c r="H141" s="273">
        <v>585</v>
      </c>
      <c r="I141" s="273">
        <v>1</v>
      </c>
      <c r="J141" s="273" t="s">
        <v>7173</v>
      </c>
      <c r="K141" s="144">
        <v>909</v>
      </c>
      <c r="L141" s="144" t="s">
        <v>3915</v>
      </c>
      <c r="M141" s="144">
        <v>7497</v>
      </c>
      <c r="N141" s="144" t="s">
        <v>7861</v>
      </c>
      <c r="O141" s="144" t="s">
        <v>7809</v>
      </c>
      <c r="P141" s="141" t="s">
        <v>7643</v>
      </c>
      <c r="Q141" s="293">
        <v>1000321</v>
      </c>
      <c r="R141" s="273">
        <v>37</v>
      </c>
      <c r="S141" s="141">
        <v>282</v>
      </c>
      <c r="T141" s="141">
        <v>34.99</v>
      </c>
      <c r="U141" s="141" t="s">
        <v>1033</v>
      </c>
      <c r="V141" s="141">
        <v>20</v>
      </c>
    </row>
    <row r="142" spans="1:22" ht="23.25" customHeight="1">
      <c r="A142" s="132" t="s">
        <v>6514</v>
      </c>
      <c r="B142" s="292">
        <v>64039998000</v>
      </c>
      <c r="C142" s="268" t="s">
        <v>7071</v>
      </c>
      <c r="D142" s="143" t="s">
        <v>3672</v>
      </c>
      <c r="E142" s="144">
        <v>55</v>
      </c>
      <c r="F142" s="16" t="s">
        <v>3848</v>
      </c>
      <c r="G142" s="273">
        <v>540</v>
      </c>
      <c r="H142" s="273">
        <v>750</v>
      </c>
      <c r="I142" s="273">
        <v>1</v>
      </c>
      <c r="J142" s="273" t="s">
        <v>7173</v>
      </c>
      <c r="K142" s="144">
        <v>909</v>
      </c>
      <c r="L142" s="144" t="s">
        <v>2948</v>
      </c>
      <c r="M142" s="144">
        <v>7550</v>
      </c>
      <c r="N142" s="144" t="s">
        <v>7831</v>
      </c>
      <c r="O142" s="144" t="s">
        <v>7817</v>
      </c>
      <c r="P142" s="141" t="s">
        <v>7643</v>
      </c>
      <c r="Q142" s="293">
        <v>1000321</v>
      </c>
      <c r="R142" s="273">
        <v>40</v>
      </c>
      <c r="S142" s="141">
        <v>79</v>
      </c>
      <c r="T142" s="141">
        <v>39.99</v>
      </c>
      <c r="U142" s="141" t="s">
        <v>2103</v>
      </c>
      <c r="V142" s="141">
        <v>23</v>
      </c>
    </row>
    <row r="143" spans="1:22" ht="23.25" customHeight="1">
      <c r="A143" s="132" t="s">
        <v>6515</v>
      </c>
      <c r="B143" s="290">
        <v>64041990000</v>
      </c>
      <c r="C143" s="262" t="s">
        <v>6993</v>
      </c>
      <c r="D143" s="143" t="s">
        <v>7853</v>
      </c>
      <c r="E143" s="144">
        <v>474</v>
      </c>
      <c r="F143" s="16" t="s">
        <v>3848</v>
      </c>
      <c r="G143" s="273">
        <v>785</v>
      </c>
      <c r="H143" s="273">
        <v>945</v>
      </c>
      <c r="I143" s="273">
        <v>1</v>
      </c>
      <c r="J143" s="273" t="s">
        <v>7178</v>
      </c>
      <c r="K143" s="144">
        <v>914</v>
      </c>
      <c r="L143" s="144" t="s">
        <v>3915</v>
      </c>
      <c r="M143" s="144">
        <v>7497</v>
      </c>
      <c r="N143" s="144" t="s">
        <v>7852</v>
      </c>
      <c r="O143" s="144" t="s">
        <v>4285</v>
      </c>
      <c r="P143" s="141" t="s">
        <v>7643</v>
      </c>
      <c r="Q143" s="293">
        <v>1000321</v>
      </c>
      <c r="R143" s="273">
        <v>38</v>
      </c>
      <c r="S143" s="141">
        <v>64</v>
      </c>
      <c r="T143" s="141">
        <v>29.99</v>
      </c>
      <c r="U143" s="141" t="s">
        <v>1033</v>
      </c>
      <c r="V143" s="141">
        <v>20</v>
      </c>
    </row>
    <row r="144" spans="1:22" ht="23.25" customHeight="1">
      <c r="A144" s="132" t="s">
        <v>6516</v>
      </c>
      <c r="B144" s="290">
        <v>64041990000</v>
      </c>
      <c r="C144" s="262" t="s">
        <v>6993</v>
      </c>
      <c r="D144" s="143" t="s">
        <v>7853</v>
      </c>
      <c r="E144" s="144">
        <v>474</v>
      </c>
      <c r="F144" s="16" t="s">
        <v>3848</v>
      </c>
      <c r="G144" s="273">
        <v>770</v>
      </c>
      <c r="H144" s="273">
        <v>920</v>
      </c>
      <c r="I144" s="273">
        <v>1</v>
      </c>
      <c r="J144" s="273" t="s">
        <v>7178</v>
      </c>
      <c r="K144" s="144">
        <v>914</v>
      </c>
      <c r="L144" s="144" t="s">
        <v>3915</v>
      </c>
      <c r="M144" s="144">
        <v>7497</v>
      </c>
      <c r="N144" s="144" t="s">
        <v>7852</v>
      </c>
      <c r="O144" s="144" t="s">
        <v>4285</v>
      </c>
      <c r="P144" s="141" t="s">
        <v>7643</v>
      </c>
      <c r="Q144" s="293">
        <v>1000321</v>
      </c>
      <c r="R144" s="273">
        <v>37</v>
      </c>
      <c r="S144" s="141">
        <v>282</v>
      </c>
      <c r="T144" s="141">
        <v>29.99</v>
      </c>
      <c r="U144" s="141" t="s">
        <v>1033</v>
      </c>
      <c r="V144" s="141">
        <v>20</v>
      </c>
    </row>
    <row r="145" spans="1:22" ht="23.25" customHeight="1">
      <c r="A145" s="132" t="s">
        <v>6517</v>
      </c>
      <c r="B145" s="290">
        <v>64041990000</v>
      </c>
      <c r="C145" s="262" t="s">
        <v>6993</v>
      </c>
      <c r="D145" s="143" t="s">
        <v>7853</v>
      </c>
      <c r="E145" s="144">
        <v>474</v>
      </c>
      <c r="F145" s="16" t="s">
        <v>3848</v>
      </c>
      <c r="G145" s="273">
        <v>800</v>
      </c>
      <c r="H145" s="273">
        <v>955</v>
      </c>
      <c r="I145" s="273">
        <v>1</v>
      </c>
      <c r="J145" s="273" t="s">
        <v>7178</v>
      </c>
      <c r="K145" s="144">
        <v>914</v>
      </c>
      <c r="L145" s="144" t="s">
        <v>3915</v>
      </c>
      <c r="M145" s="144">
        <v>7497</v>
      </c>
      <c r="N145" s="144" t="s">
        <v>7852</v>
      </c>
      <c r="O145" s="144" t="s">
        <v>4285</v>
      </c>
      <c r="P145" s="141" t="s">
        <v>7643</v>
      </c>
      <c r="Q145" s="293">
        <v>1000321</v>
      </c>
      <c r="R145" s="273">
        <v>38</v>
      </c>
      <c r="S145" s="141">
        <v>64</v>
      </c>
      <c r="T145" s="141">
        <v>29.99</v>
      </c>
      <c r="U145" s="141" t="s">
        <v>1033</v>
      </c>
      <c r="V145" s="141">
        <v>20</v>
      </c>
    </row>
    <row r="146" spans="1:22" ht="23.25" customHeight="1">
      <c r="A146" s="132" t="s">
        <v>6518</v>
      </c>
      <c r="B146" s="290">
        <v>64041990000</v>
      </c>
      <c r="C146" s="262" t="s">
        <v>6993</v>
      </c>
      <c r="D146" s="143" t="s">
        <v>7853</v>
      </c>
      <c r="E146" s="144">
        <v>474</v>
      </c>
      <c r="F146" s="16" t="s">
        <v>3848</v>
      </c>
      <c r="G146" s="273">
        <v>740</v>
      </c>
      <c r="H146" s="273">
        <v>905</v>
      </c>
      <c r="I146" s="273">
        <v>1</v>
      </c>
      <c r="J146" s="273" t="s">
        <v>7178</v>
      </c>
      <c r="K146" s="144">
        <v>914</v>
      </c>
      <c r="L146" s="144" t="s">
        <v>3915</v>
      </c>
      <c r="M146" s="144">
        <v>7497</v>
      </c>
      <c r="N146" s="144" t="s">
        <v>7852</v>
      </c>
      <c r="O146" s="144" t="s">
        <v>4285</v>
      </c>
      <c r="P146" s="141" t="s">
        <v>7643</v>
      </c>
      <c r="Q146" s="293">
        <v>1000321</v>
      </c>
      <c r="R146" s="273">
        <v>37</v>
      </c>
      <c r="S146" s="141">
        <v>282</v>
      </c>
      <c r="T146" s="141">
        <v>29.99</v>
      </c>
      <c r="U146" s="141" t="s">
        <v>1033</v>
      </c>
      <c r="V146" s="141">
        <v>20</v>
      </c>
    </row>
    <row r="147" spans="1:22" ht="23.25" customHeight="1">
      <c r="A147" s="132" t="s">
        <v>6519</v>
      </c>
      <c r="B147" s="291">
        <v>64041990000</v>
      </c>
      <c r="C147" s="262" t="s">
        <v>6993</v>
      </c>
      <c r="D147" s="143" t="s">
        <v>3682</v>
      </c>
      <c r="E147" s="144">
        <v>67</v>
      </c>
      <c r="F147" s="16" t="s">
        <v>3848</v>
      </c>
      <c r="G147" s="273">
        <v>260</v>
      </c>
      <c r="H147" s="273">
        <v>965</v>
      </c>
      <c r="I147" s="273">
        <v>1</v>
      </c>
      <c r="J147" s="273" t="s">
        <v>7178</v>
      </c>
      <c r="K147" s="144">
        <v>914</v>
      </c>
      <c r="L147" s="144" t="s">
        <v>3915</v>
      </c>
      <c r="M147" s="144">
        <v>7497</v>
      </c>
      <c r="N147" s="144" t="s">
        <v>7852</v>
      </c>
      <c r="O147" s="144" t="s">
        <v>4285</v>
      </c>
      <c r="P147" s="141" t="s">
        <v>7643</v>
      </c>
      <c r="Q147" s="293">
        <v>1000321</v>
      </c>
      <c r="R147" s="273">
        <v>37</v>
      </c>
      <c r="S147" s="141">
        <v>282</v>
      </c>
      <c r="T147" s="141">
        <v>29.99</v>
      </c>
      <c r="U147" s="141" t="s">
        <v>1105</v>
      </c>
      <c r="V147" s="141">
        <v>16</v>
      </c>
    </row>
    <row r="148" spans="1:22" ht="23.25" customHeight="1">
      <c r="A148" s="132" t="s">
        <v>6521</v>
      </c>
      <c r="B148" s="290">
        <v>64039998000</v>
      </c>
      <c r="C148" s="270" t="s">
        <v>6976</v>
      </c>
      <c r="D148" s="143" t="s">
        <v>3682</v>
      </c>
      <c r="E148" s="144">
        <v>67</v>
      </c>
      <c r="F148" s="16" t="s">
        <v>3848</v>
      </c>
      <c r="G148" s="273">
        <v>505</v>
      </c>
      <c r="H148" s="273">
        <v>785</v>
      </c>
      <c r="I148" s="273">
        <v>1</v>
      </c>
      <c r="J148" s="273" t="s">
        <v>7171</v>
      </c>
      <c r="K148" s="144">
        <v>907</v>
      </c>
      <c r="L148" s="144" t="s">
        <v>2948</v>
      </c>
      <c r="M148" s="144">
        <v>7550</v>
      </c>
      <c r="N148" s="144" t="s">
        <v>7831</v>
      </c>
      <c r="O148" s="144" t="s">
        <v>7817</v>
      </c>
      <c r="P148" s="141" t="s">
        <v>7643</v>
      </c>
      <c r="Q148" s="293">
        <v>1000321</v>
      </c>
      <c r="R148" s="273">
        <v>39</v>
      </c>
      <c r="S148" s="141">
        <v>275</v>
      </c>
      <c r="T148" s="141">
        <v>59.99</v>
      </c>
      <c r="U148" s="141" t="s">
        <v>1057</v>
      </c>
      <c r="V148" s="141">
        <v>5</v>
      </c>
    </row>
    <row r="149" spans="1:22" ht="23.25" customHeight="1">
      <c r="A149" s="132" t="s">
        <v>6522</v>
      </c>
      <c r="B149" s="292">
        <v>64039998000</v>
      </c>
      <c r="C149" s="268" t="s">
        <v>6983</v>
      </c>
      <c r="D149" s="143" t="s">
        <v>3681</v>
      </c>
      <c r="E149" s="144">
        <v>66</v>
      </c>
      <c r="F149" s="16" t="s">
        <v>3848</v>
      </c>
      <c r="G149" s="273">
        <v>685</v>
      </c>
      <c r="H149" s="273">
        <v>920</v>
      </c>
      <c r="I149" s="273">
        <v>1</v>
      </c>
      <c r="J149" s="273" t="s">
        <v>7171</v>
      </c>
      <c r="K149" s="144">
        <v>907</v>
      </c>
      <c r="L149" s="144" t="s">
        <v>2948</v>
      </c>
      <c r="M149" s="144">
        <v>7550</v>
      </c>
      <c r="N149" s="144" t="s">
        <v>7831</v>
      </c>
      <c r="O149" s="144" t="s">
        <v>7817</v>
      </c>
      <c r="P149" s="141" t="s">
        <v>7643</v>
      </c>
      <c r="Q149" s="293">
        <v>1000321</v>
      </c>
      <c r="R149" s="273">
        <v>39</v>
      </c>
      <c r="S149" s="141">
        <v>275</v>
      </c>
      <c r="T149" s="141">
        <v>34.99</v>
      </c>
      <c r="U149" s="126" t="s">
        <v>3916</v>
      </c>
      <c r="V149" s="141">
        <v>10</v>
      </c>
    </row>
    <row r="150" spans="1:22" ht="23.25" customHeight="1">
      <c r="A150" s="132" t="s">
        <v>6523</v>
      </c>
      <c r="B150" s="290">
        <v>64041990000</v>
      </c>
      <c r="C150" s="270" t="s">
        <v>7080</v>
      </c>
      <c r="D150" s="143" t="s">
        <v>3672</v>
      </c>
      <c r="E150" s="144">
        <v>55</v>
      </c>
      <c r="F150" s="16" t="s">
        <v>3848</v>
      </c>
      <c r="G150" s="273">
        <v>510</v>
      </c>
      <c r="H150" s="273">
        <v>740</v>
      </c>
      <c r="I150" s="273">
        <v>1</v>
      </c>
      <c r="J150" s="273" t="s">
        <v>7170</v>
      </c>
      <c r="K150" s="144">
        <v>906</v>
      </c>
      <c r="L150" s="144" t="s">
        <v>3915</v>
      </c>
      <c r="M150" s="144">
        <v>7497</v>
      </c>
      <c r="N150" s="144" t="s">
        <v>7862</v>
      </c>
      <c r="O150" s="144" t="s">
        <v>7809</v>
      </c>
      <c r="P150" s="141" t="s">
        <v>7643</v>
      </c>
      <c r="Q150" s="293">
        <v>1000321</v>
      </c>
      <c r="R150" s="273">
        <v>37</v>
      </c>
      <c r="S150" s="141">
        <v>282</v>
      </c>
      <c r="T150" s="141">
        <v>39.99</v>
      </c>
      <c r="U150" s="141" t="s">
        <v>1071</v>
      </c>
      <c r="V150" s="141">
        <v>12</v>
      </c>
    </row>
    <row r="151" spans="1:22" ht="23.25" customHeight="1">
      <c r="A151" s="132" t="s">
        <v>6524</v>
      </c>
      <c r="B151" s="292">
        <v>64029931000</v>
      </c>
      <c r="C151" s="268" t="s">
        <v>7082</v>
      </c>
      <c r="D151" s="143" t="s">
        <v>3973</v>
      </c>
      <c r="E151" s="144">
        <v>465</v>
      </c>
      <c r="F151" s="16" t="s">
        <v>3848</v>
      </c>
      <c r="G151" s="273">
        <v>420</v>
      </c>
      <c r="H151" s="273">
        <v>635</v>
      </c>
      <c r="I151" s="273">
        <v>1</v>
      </c>
      <c r="J151" s="273" t="s">
        <v>7170</v>
      </c>
      <c r="K151" s="144">
        <v>906</v>
      </c>
      <c r="L151" s="144" t="s">
        <v>3915</v>
      </c>
      <c r="M151" s="144">
        <v>7497</v>
      </c>
      <c r="N151" s="144" t="s">
        <v>7862</v>
      </c>
      <c r="O151" s="144" t="s">
        <v>7809</v>
      </c>
      <c r="P151" s="141" t="s">
        <v>7643</v>
      </c>
      <c r="Q151" s="293">
        <v>1000321</v>
      </c>
      <c r="R151" s="273">
        <v>37</v>
      </c>
      <c r="S151" s="141">
        <v>282</v>
      </c>
      <c r="T151" s="141">
        <v>34.99</v>
      </c>
      <c r="U151" s="141" t="s">
        <v>1071</v>
      </c>
      <c r="V151" s="141">
        <v>12</v>
      </c>
    </row>
    <row r="152" spans="1:22" ht="23.25" customHeight="1">
      <c r="A152" s="132" t="s">
        <v>6525</v>
      </c>
      <c r="B152" s="290">
        <v>64041990000</v>
      </c>
      <c r="C152" s="270" t="s">
        <v>7080</v>
      </c>
      <c r="D152" s="143" t="s">
        <v>3672</v>
      </c>
      <c r="E152" s="144">
        <v>55</v>
      </c>
      <c r="F152" s="16" t="s">
        <v>3848</v>
      </c>
      <c r="G152" s="273">
        <v>420</v>
      </c>
      <c r="H152" s="273">
        <v>720</v>
      </c>
      <c r="I152" s="273">
        <v>1</v>
      </c>
      <c r="J152" s="273" t="s">
        <v>7170</v>
      </c>
      <c r="K152" s="144">
        <v>906</v>
      </c>
      <c r="L152" s="144" t="s">
        <v>3915</v>
      </c>
      <c r="M152" s="144">
        <v>7497</v>
      </c>
      <c r="N152" s="144" t="s">
        <v>7862</v>
      </c>
      <c r="O152" s="144" t="s">
        <v>7809</v>
      </c>
      <c r="P152" s="141" t="s">
        <v>7643</v>
      </c>
      <c r="Q152" s="293">
        <v>1000321</v>
      </c>
      <c r="R152" s="273">
        <v>38</v>
      </c>
      <c r="S152" s="141">
        <v>64</v>
      </c>
      <c r="T152" s="141">
        <v>34.99</v>
      </c>
      <c r="U152" s="141" t="s">
        <v>1080</v>
      </c>
      <c r="V152" s="141">
        <v>13</v>
      </c>
    </row>
    <row r="153" spans="1:22" ht="23.25" customHeight="1">
      <c r="A153" s="132" t="s">
        <v>6526</v>
      </c>
      <c r="B153" s="291">
        <v>64041990000</v>
      </c>
      <c r="C153" s="262" t="s">
        <v>6973</v>
      </c>
      <c r="D153" s="143" t="s">
        <v>3680</v>
      </c>
      <c r="E153" s="144">
        <v>65</v>
      </c>
      <c r="F153" s="16" t="s">
        <v>3848</v>
      </c>
      <c r="G153" s="273">
        <v>720</v>
      </c>
      <c r="H153" s="273">
        <v>895</v>
      </c>
      <c r="I153" s="273">
        <v>1</v>
      </c>
      <c r="J153" s="273" t="s">
        <v>7170</v>
      </c>
      <c r="K153" s="144">
        <v>906</v>
      </c>
      <c r="L153" s="144" t="s">
        <v>3915</v>
      </c>
      <c r="M153" s="144">
        <v>7497</v>
      </c>
      <c r="N153" s="144" t="s">
        <v>7852</v>
      </c>
      <c r="O153" s="144" t="s">
        <v>4285</v>
      </c>
      <c r="P153" s="141" t="s">
        <v>7643</v>
      </c>
      <c r="Q153" s="293">
        <v>1000321</v>
      </c>
      <c r="R153" s="273">
        <v>38</v>
      </c>
      <c r="S153" s="141">
        <v>64</v>
      </c>
      <c r="T153" s="141">
        <v>44.99</v>
      </c>
      <c r="U153" s="141" t="s">
        <v>1033</v>
      </c>
      <c r="V153" s="141">
        <v>20</v>
      </c>
    </row>
    <row r="154" spans="1:22" ht="23.25" customHeight="1">
      <c r="A154" s="132" t="s">
        <v>6527</v>
      </c>
      <c r="B154" s="292">
        <v>64039998000</v>
      </c>
      <c r="C154" s="268" t="s">
        <v>6983</v>
      </c>
      <c r="D154" s="143" t="s">
        <v>3680</v>
      </c>
      <c r="E154" s="144">
        <v>65</v>
      </c>
      <c r="F154" s="16" t="s">
        <v>3848</v>
      </c>
      <c r="G154" s="273">
        <v>490</v>
      </c>
      <c r="H154" s="273">
        <v>690</v>
      </c>
      <c r="I154" s="273">
        <v>1</v>
      </c>
      <c r="J154" s="273" t="s">
        <v>7173</v>
      </c>
      <c r="K154" s="144">
        <v>909</v>
      </c>
      <c r="L154" s="144" t="s">
        <v>2948</v>
      </c>
      <c r="M154" s="144">
        <v>7550</v>
      </c>
      <c r="N154" s="144" t="s">
        <v>7831</v>
      </c>
      <c r="O154" s="144" t="s">
        <v>7817</v>
      </c>
      <c r="P154" s="141" t="s">
        <v>7643</v>
      </c>
      <c r="Q154" s="293">
        <v>1000321</v>
      </c>
      <c r="R154" s="273">
        <v>39</v>
      </c>
      <c r="S154" s="141">
        <v>275</v>
      </c>
      <c r="T154" s="141">
        <v>39.99</v>
      </c>
      <c r="U154" s="141" t="s">
        <v>1061</v>
      </c>
      <c r="V154" s="141">
        <v>4</v>
      </c>
    </row>
    <row r="155" spans="1:22" ht="23.25" customHeight="1">
      <c r="A155" s="132" t="s">
        <v>6528</v>
      </c>
      <c r="B155" s="292">
        <v>64039998000</v>
      </c>
      <c r="C155" s="268" t="s">
        <v>6983</v>
      </c>
      <c r="D155" s="143" t="s">
        <v>3680</v>
      </c>
      <c r="E155" s="144">
        <v>65</v>
      </c>
      <c r="F155" s="16" t="s">
        <v>3848</v>
      </c>
      <c r="G155" s="273">
        <v>480</v>
      </c>
      <c r="H155" s="273">
        <v>690</v>
      </c>
      <c r="I155" s="273">
        <v>1</v>
      </c>
      <c r="J155" s="273" t="s">
        <v>7173</v>
      </c>
      <c r="K155" s="144">
        <v>909</v>
      </c>
      <c r="L155" s="144" t="s">
        <v>2948</v>
      </c>
      <c r="M155" s="144">
        <v>7550</v>
      </c>
      <c r="N155" s="144" t="s">
        <v>7831</v>
      </c>
      <c r="O155" s="144" t="s">
        <v>7817</v>
      </c>
      <c r="P155" s="141" t="s">
        <v>7643</v>
      </c>
      <c r="Q155" s="293">
        <v>1000321</v>
      </c>
      <c r="R155" s="273">
        <v>39</v>
      </c>
      <c r="S155" s="141">
        <v>275</v>
      </c>
      <c r="T155" s="141">
        <v>39.99</v>
      </c>
      <c r="U155" s="141" t="s">
        <v>1057</v>
      </c>
      <c r="V155" s="141">
        <v>5</v>
      </c>
    </row>
    <row r="156" spans="1:22" ht="23.25" customHeight="1">
      <c r="A156" s="132" t="s">
        <v>6529</v>
      </c>
      <c r="B156" s="292">
        <v>64029998000</v>
      </c>
      <c r="C156" s="268" t="s">
        <v>6994</v>
      </c>
      <c r="D156" s="143" t="s">
        <v>3681</v>
      </c>
      <c r="E156" s="144">
        <v>66</v>
      </c>
      <c r="F156" s="16" t="s">
        <v>3848</v>
      </c>
      <c r="G156" s="273">
        <v>340</v>
      </c>
      <c r="H156" s="273">
        <v>480</v>
      </c>
      <c r="I156" s="273">
        <v>1</v>
      </c>
      <c r="J156" s="273" t="s">
        <v>7189</v>
      </c>
      <c r="K156" s="144">
        <v>924</v>
      </c>
      <c r="L156" s="144" t="s">
        <v>3915</v>
      </c>
      <c r="M156" s="144">
        <v>7497</v>
      </c>
      <c r="N156" s="144" t="s">
        <v>7862</v>
      </c>
      <c r="O156" s="144" t="s">
        <v>7809</v>
      </c>
      <c r="P156" s="141" t="s">
        <v>7643</v>
      </c>
      <c r="Q156" s="293">
        <v>1000321</v>
      </c>
      <c r="R156" s="273">
        <v>39</v>
      </c>
      <c r="S156" s="141">
        <v>275</v>
      </c>
      <c r="T156" s="141">
        <v>39.99</v>
      </c>
      <c r="U156" s="141" t="s">
        <v>1080</v>
      </c>
      <c r="V156" s="141">
        <v>13</v>
      </c>
    </row>
    <row r="157" spans="1:22" ht="23.25" customHeight="1">
      <c r="A157" s="132" t="s">
        <v>6530</v>
      </c>
      <c r="B157" s="292">
        <v>64029998000</v>
      </c>
      <c r="C157" s="268" t="s">
        <v>6994</v>
      </c>
      <c r="D157" s="143" t="s">
        <v>3681</v>
      </c>
      <c r="E157" s="144">
        <v>66</v>
      </c>
      <c r="F157" s="16" t="s">
        <v>3848</v>
      </c>
      <c r="G157" s="273">
        <v>310</v>
      </c>
      <c r="H157" s="273">
        <v>440</v>
      </c>
      <c r="I157" s="273">
        <v>1</v>
      </c>
      <c r="J157" s="273" t="s">
        <v>7189</v>
      </c>
      <c r="K157" s="144">
        <v>924</v>
      </c>
      <c r="L157" s="144" t="s">
        <v>3915</v>
      </c>
      <c r="M157" s="144">
        <v>7497</v>
      </c>
      <c r="N157" s="144" t="s">
        <v>7862</v>
      </c>
      <c r="O157" s="144" t="s">
        <v>7809</v>
      </c>
      <c r="P157" s="141" t="s">
        <v>7643</v>
      </c>
      <c r="Q157" s="293">
        <v>1000321</v>
      </c>
      <c r="R157" s="273">
        <v>37</v>
      </c>
      <c r="S157" s="141">
        <v>282</v>
      </c>
      <c r="T157" s="141">
        <v>19.989999999999998</v>
      </c>
      <c r="U157" s="141" t="s">
        <v>1033</v>
      </c>
      <c r="V157" s="141">
        <v>20</v>
      </c>
    </row>
    <row r="158" spans="1:22" ht="23.25" customHeight="1">
      <c r="A158" s="132" t="s">
        <v>6531</v>
      </c>
      <c r="B158" s="290">
        <v>64041990000</v>
      </c>
      <c r="C158" s="262" t="s">
        <v>6993</v>
      </c>
      <c r="D158" s="143" t="s">
        <v>7853</v>
      </c>
      <c r="E158" s="144">
        <v>474</v>
      </c>
      <c r="F158" s="16" t="s">
        <v>3848</v>
      </c>
      <c r="G158" s="273">
        <v>800</v>
      </c>
      <c r="H158" s="273">
        <v>945</v>
      </c>
      <c r="I158" s="273">
        <v>1</v>
      </c>
      <c r="J158" s="273" t="s">
        <v>7190</v>
      </c>
      <c r="K158" s="144">
        <v>925</v>
      </c>
      <c r="L158" s="144" t="s">
        <v>3915</v>
      </c>
      <c r="M158" s="144">
        <v>7497</v>
      </c>
      <c r="N158" s="144" t="s">
        <v>7852</v>
      </c>
      <c r="O158" s="144" t="s">
        <v>4285</v>
      </c>
      <c r="P158" s="141" t="s">
        <v>7643</v>
      </c>
      <c r="Q158" s="293">
        <v>1000321</v>
      </c>
      <c r="R158" s="273">
        <v>37</v>
      </c>
      <c r="S158" s="141">
        <v>282</v>
      </c>
      <c r="T158" s="141">
        <v>49.99</v>
      </c>
      <c r="U158" s="141" t="s">
        <v>1071</v>
      </c>
      <c r="V158" s="141">
        <v>12</v>
      </c>
    </row>
    <row r="159" spans="1:22" ht="23.25" customHeight="1">
      <c r="A159" s="132" t="s">
        <v>6532</v>
      </c>
      <c r="B159" s="292">
        <v>64029998000</v>
      </c>
      <c r="C159" s="268" t="s">
        <v>6994</v>
      </c>
      <c r="D159" s="143" t="s">
        <v>3681</v>
      </c>
      <c r="E159" s="144">
        <v>66</v>
      </c>
      <c r="F159" s="16" t="s">
        <v>3848</v>
      </c>
      <c r="G159" s="273">
        <v>320</v>
      </c>
      <c r="H159" s="273">
        <v>425</v>
      </c>
      <c r="I159" s="273">
        <v>1</v>
      </c>
      <c r="J159" s="273" t="s">
        <v>7190</v>
      </c>
      <c r="K159" s="144">
        <v>925</v>
      </c>
      <c r="L159" s="144" t="s">
        <v>3915</v>
      </c>
      <c r="M159" s="144">
        <v>7497</v>
      </c>
      <c r="N159" s="144" t="s">
        <v>7862</v>
      </c>
      <c r="O159" s="144" t="s">
        <v>7809</v>
      </c>
      <c r="P159" s="141" t="s">
        <v>7643</v>
      </c>
      <c r="Q159" s="293">
        <v>1000321</v>
      </c>
      <c r="R159" s="273">
        <v>37</v>
      </c>
      <c r="S159" s="141">
        <v>282</v>
      </c>
      <c r="T159" s="141">
        <v>29.99</v>
      </c>
      <c r="U159" s="141" t="s">
        <v>1052</v>
      </c>
      <c r="V159" s="141">
        <v>3</v>
      </c>
    </row>
    <row r="160" spans="1:22" ht="23.25" customHeight="1">
      <c r="A160" s="132" t="s">
        <v>6533</v>
      </c>
      <c r="B160" s="292">
        <v>64029998000</v>
      </c>
      <c r="C160" s="268" t="s">
        <v>6994</v>
      </c>
      <c r="D160" s="143" t="s">
        <v>3681</v>
      </c>
      <c r="E160" s="144">
        <v>66</v>
      </c>
      <c r="F160" s="16" t="s">
        <v>3848</v>
      </c>
      <c r="G160" s="273">
        <v>305</v>
      </c>
      <c r="H160" s="273">
        <v>420</v>
      </c>
      <c r="I160" s="273">
        <v>1</v>
      </c>
      <c r="J160" s="273" t="s">
        <v>7190</v>
      </c>
      <c r="K160" s="144">
        <v>925</v>
      </c>
      <c r="L160" s="144" t="s">
        <v>3915</v>
      </c>
      <c r="M160" s="144">
        <v>7497</v>
      </c>
      <c r="N160" s="144" t="s">
        <v>7862</v>
      </c>
      <c r="O160" s="144" t="s">
        <v>7809</v>
      </c>
      <c r="P160" s="141" t="s">
        <v>7643</v>
      </c>
      <c r="Q160" s="293">
        <v>1000321</v>
      </c>
      <c r="R160" s="273">
        <v>37</v>
      </c>
      <c r="S160" s="141">
        <v>282</v>
      </c>
      <c r="T160" s="141">
        <v>29.99</v>
      </c>
      <c r="U160" s="141" t="s">
        <v>1057</v>
      </c>
      <c r="V160" s="141">
        <v>5</v>
      </c>
    </row>
    <row r="161" spans="1:22" ht="23.25" customHeight="1">
      <c r="A161" s="132" t="s">
        <v>6534</v>
      </c>
      <c r="B161" s="291">
        <v>64041990000</v>
      </c>
      <c r="C161" s="262" t="s">
        <v>6973</v>
      </c>
      <c r="D161" s="143" t="s">
        <v>3681</v>
      </c>
      <c r="E161" s="144">
        <v>66</v>
      </c>
      <c r="F161" s="16" t="s">
        <v>3848</v>
      </c>
      <c r="G161" s="273">
        <v>420</v>
      </c>
      <c r="H161" s="273">
        <v>550</v>
      </c>
      <c r="I161" s="273">
        <v>1</v>
      </c>
      <c r="J161" s="273" t="s">
        <v>7190</v>
      </c>
      <c r="K161" s="144">
        <v>925</v>
      </c>
      <c r="L161" s="144" t="s">
        <v>3915</v>
      </c>
      <c r="M161" s="144">
        <v>7497</v>
      </c>
      <c r="N161" s="144" t="s">
        <v>7852</v>
      </c>
      <c r="O161" s="144" t="s">
        <v>4285</v>
      </c>
      <c r="P161" s="141" t="s">
        <v>7643</v>
      </c>
      <c r="Q161" s="293">
        <v>1000321</v>
      </c>
      <c r="R161" s="273">
        <v>37</v>
      </c>
      <c r="S161" s="141">
        <v>282</v>
      </c>
      <c r="T161" s="141">
        <v>39.99</v>
      </c>
      <c r="U161" s="141" t="s">
        <v>2103</v>
      </c>
      <c r="V161" s="141">
        <v>23</v>
      </c>
    </row>
    <row r="162" spans="1:22" ht="23.25" customHeight="1">
      <c r="A162" s="132" t="s">
        <v>6535</v>
      </c>
      <c r="B162" s="292">
        <v>64039998000</v>
      </c>
      <c r="C162" s="268" t="s">
        <v>6983</v>
      </c>
      <c r="D162" s="143" t="s">
        <v>3681</v>
      </c>
      <c r="E162" s="144">
        <v>66</v>
      </c>
      <c r="F162" s="16" t="s">
        <v>3848</v>
      </c>
      <c r="G162" s="273">
        <v>655</v>
      </c>
      <c r="H162" s="273">
        <v>865</v>
      </c>
      <c r="I162" s="273">
        <v>1</v>
      </c>
      <c r="J162" s="273" t="s">
        <v>7191</v>
      </c>
      <c r="K162" s="144">
        <v>926</v>
      </c>
      <c r="L162" s="144" t="s">
        <v>3915</v>
      </c>
      <c r="M162" s="144">
        <v>7497</v>
      </c>
      <c r="N162" s="144" t="s">
        <v>7831</v>
      </c>
      <c r="O162" s="144" t="s">
        <v>7817</v>
      </c>
      <c r="P162" s="141" t="s">
        <v>7643</v>
      </c>
      <c r="Q162" s="293">
        <v>1000321</v>
      </c>
      <c r="R162" s="273">
        <v>38</v>
      </c>
      <c r="S162" s="141">
        <v>64</v>
      </c>
      <c r="T162" s="141">
        <v>69.900000000000006</v>
      </c>
      <c r="U162" s="141" t="s">
        <v>7784</v>
      </c>
      <c r="V162" s="141">
        <v>22</v>
      </c>
    </row>
    <row r="163" spans="1:22" ht="23.25" customHeight="1">
      <c r="A163" s="132" t="s">
        <v>6536</v>
      </c>
      <c r="B163" s="292">
        <v>64039998000</v>
      </c>
      <c r="C163" s="268" t="s">
        <v>7083</v>
      </c>
      <c r="D163" s="143" t="s">
        <v>3681</v>
      </c>
      <c r="E163" s="144">
        <v>66</v>
      </c>
      <c r="F163" s="16" t="s">
        <v>3848</v>
      </c>
      <c r="G163" s="273">
        <v>500</v>
      </c>
      <c r="H163" s="273">
        <v>715</v>
      </c>
      <c r="I163" s="273">
        <v>1</v>
      </c>
      <c r="J163" s="273" t="s">
        <v>7191</v>
      </c>
      <c r="K163" s="144">
        <v>926</v>
      </c>
      <c r="L163" s="144" t="s">
        <v>3915</v>
      </c>
      <c r="M163" s="144">
        <v>7497</v>
      </c>
      <c r="N163" s="144" t="s">
        <v>7863</v>
      </c>
      <c r="O163" s="144" t="s">
        <v>7817</v>
      </c>
      <c r="P163" s="141" t="s">
        <v>7643</v>
      </c>
      <c r="Q163" s="293">
        <v>1000321</v>
      </c>
      <c r="R163" s="273">
        <v>38</v>
      </c>
      <c r="S163" s="141">
        <v>64</v>
      </c>
      <c r="T163" s="141">
        <v>69.900000000000006</v>
      </c>
      <c r="U163" s="141" t="s">
        <v>1033</v>
      </c>
      <c r="V163" s="141">
        <v>20</v>
      </c>
    </row>
    <row r="164" spans="1:22" ht="23.25" customHeight="1">
      <c r="A164" s="132" t="s">
        <v>6537</v>
      </c>
      <c r="B164" s="292">
        <v>64039998000</v>
      </c>
      <c r="C164" s="268" t="s">
        <v>7083</v>
      </c>
      <c r="D164" s="143" t="s">
        <v>3681</v>
      </c>
      <c r="E164" s="144">
        <v>66</v>
      </c>
      <c r="F164" s="16" t="s">
        <v>3848</v>
      </c>
      <c r="G164" s="273">
        <v>545</v>
      </c>
      <c r="H164" s="273">
        <v>765</v>
      </c>
      <c r="I164" s="273">
        <v>1</v>
      </c>
      <c r="J164" s="273" t="s">
        <v>7191</v>
      </c>
      <c r="K164" s="144">
        <v>926</v>
      </c>
      <c r="L164" s="144" t="s">
        <v>3915</v>
      </c>
      <c r="M164" s="144">
        <v>7497</v>
      </c>
      <c r="N164" s="144" t="s">
        <v>7863</v>
      </c>
      <c r="O164" s="144" t="s">
        <v>7817</v>
      </c>
      <c r="P164" s="141" t="s">
        <v>7643</v>
      </c>
      <c r="Q164" s="293">
        <v>1000321</v>
      </c>
      <c r="R164" s="273">
        <v>38</v>
      </c>
      <c r="S164" s="141">
        <v>64</v>
      </c>
      <c r="T164" s="141">
        <v>69.900000000000006</v>
      </c>
      <c r="U164" s="141" t="s">
        <v>1033</v>
      </c>
      <c r="V164" s="141">
        <v>20</v>
      </c>
    </row>
    <row r="165" spans="1:22" ht="23.25" customHeight="1">
      <c r="A165" s="132" t="s">
        <v>6538</v>
      </c>
      <c r="B165" s="290">
        <v>64041990000</v>
      </c>
      <c r="C165" s="270" t="s">
        <v>7084</v>
      </c>
      <c r="D165" s="143" t="s">
        <v>7853</v>
      </c>
      <c r="E165" s="144">
        <v>474</v>
      </c>
      <c r="F165" s="16" t="s">
        <v>3848</v>
      </c>
      <c r="G165" s="273">
        <v>710</v>
      </c>
      <c r="H165" s="273">
        <v>955</v>
      </c>
      <c r="I165" s="273">
        <v>1</v>
      </c>
      <c r="J165" s="273" t="s">
        <v>41</v>
      </c>
      <c r="K165" s="144">
        <v>883</v>
      </c>
      <c r="L165" s="144" t="s">
        <v>468</v>
      </c>
      <c r="M165" s="144">
        <v>1760</v>
      </c>
      <c r="N165" s="144" t="s">
        <v>4299</v>
      </c>
      <c r="O165" s="144" t="s">
        <v>4285</v>
      </c>
      <c r="P165" s="141" t="s">
        <v>7643</v>
      </c>
      <c r="Q165" s="293">
        <v>1000321</v>
      </c>
      <c r="R165" s="273">
        <v>37</v>
      </c>
      <c r="S165" s="141">
        <v>282</v>
      </c>
      <c r="T165" s="141">
        <v>89.9</v>
      </c>
      <c r="U165" s="141" t="s">
        <v>2103</v>
      </c>
      <c r="V165" s="141">
        <v>23</v>
      </c>
    </row>
    <row r="166" spans="1:22" ht="23.25" customHeight="1">
      <c r="A166" s="132" t="s">
        <v>6539</v>
      </c>
      <c r="B166" s="291">
        <v>64041990000</v>
      </c>
      <c r="C166" s="262" t="s">
        <v>6973</v>
      </c>
      <c r="D166" s="143" t="s">
        <v>3681</v>
      </c>
      <c r="E166" s="144">
        <v>66</v>
      </c>
      <c r="F166" s="16" t="s">
        <v>3848</v>
      </c>
      <c r="G166" s="273">
        <v>319</v>
      </c>
      <c r="H166" s="273">
        <v>495</v>
      </c>
      <c r="I166" s="273">
        <v>1</v>
      </c>
      <c r="J166" s="273" t="s">
        <v>7192</v>
      </c>
      <c r="K166" s="144">
        <v>927</v>
      </c>
      <c r="L166" s="144" t="s">
        <v>7193</v>
      </c>
      <c r="M166" s="144">
        <v>7495</v>
      </c>
      <c r="N166" s="144" t="s">
        <v>4299</v>
      </c>
      <c r="O166" s="144" t="s">
        <v>4285</v>
      </c>
      <c r="P166" s="141" t="s">
        <v>7643</v>
      </c>
      <c r="Q166" s="293">
        <v>1000321</v>
      </c>
      <c r="R166" s="273">
        <v>36</v>
      </c>
      <c r="S166" s="141">
        <v>52</v>
      </c>
      <c r="T166" s="141">
        <v>39.99</v>
      </c>
      <c r="U166" s="141" t="s">
        <v>1080</v>
      </c>
      <c r="V166" s="141">
        <v>13</v>
      </c>
    </row>
    <row r="167" spans="1:22" ht="23.25" customHeight="1">
      <c r="A167" s="132" t="s">
        <v>6540</v>
      </c>
      <c r="B167" s="291">
        <v>64041990000</v>
      </c>
      <c r="C167" s="262" t="s">
        <v>6973</v>
      </c>
      <c r="D167" s="143" t="s">
        <v>3681</v>
      </c>
      <c r="E167" s="144">
        <v>66</v>
      </c>
      <c r="F167" s="16" t="s">
        <v>3848</v>
      </c>
      <c r="G167" s="273">
        <v>325</v>
      </c>
      <c r="H167" s="273">
        <v>520</v>
      </c>
      <c r="I167" s="273">
        <v>1</v>
      </c>
      <c r="J167" s="273" t="s">
        <v>7192</v>
      </c>
      <c r="K167" s="144">
        <v>927</v>
      </c>
      <c r="L167" s="144" t="s">
        <v>7193</v>
      </c>
      <c r="M167" s="144">
        <v>7495</v>
      </c>
      <c r="N167" s="144" t="s">
        <v>4299</v>
      </c>
      <c r="O167" s="144" t="s">
        <v>4285</v>
      </c>
      <c r="P167" s="141" t="s">
        <v>7643</v>
      </c>
      <c r="Q167" s="293">
        <v>1000321</v>
      </c>
      <c r="R167" s="273">
        <v>37</v>
      </c>
      <c r="S167" s="141">
        <v>282</v>
      </c>
      <c r="T167" s="141">
        <v>39.99</v>
      </c>
      <c r="U167" s="141" t="s">
        <v>1080</v>
      </c>
      <c r="V167" s="141">
        <v>13</v>
      </c>
    </row>
    <row r="168" spans="1:22" ht="23.25" customHeight="1">
      <c r="A168" s="132" t="s">
        <v>6541</v>
      </c>
      <c r="B168" s="291">
        <v>64041990000</v>
      </c>
      <c r="C168" s="262" t="s">
        <v>6973</v>
      </c>
      <c r="D168" s="143" t="s">
        <v>3681</v>
      </c>
      <c r="E168" s="144">
        <v>66</v>
      </c>
      <c r="F168" s="16" t="s">
        <v>3848</v>
      </c>
      <c r="G168" s="273">
        <v>325</v>
      </c>
      <c r="H168" s="273">
        <v>505</v>
      </c>
      <c r="I168" s="273">
        <v>1</v>
      </c>
      <c r="J168" s="273" t="s">
        <v>7192</v>
      </c>
      <c r="K168" s="144">
        <v>927</v>
      </c>
      <c r="L168" s="144" t="s">
        <v>7193</v>
      </c>
      <c r="M168" s="144">
        <v>7495</v>
      </c>
      <c r="N168" s="144" t="s">
        <v>4299</v>
      </c>
      <c r="O168" s="144" t="s">
        <v>4285</v>
      </c>
      <c r="P168" s="141" t="s">
        <v>7643</v>
      </c>
      <c r="Q168" s="293">
        <v>1000321</v>
      </c>
      <c r="R168" s="273">
        <v>37</v>
      </c>
      <c r="S168" s="141">
        <v>282</v>
      </c>
      <c r="T168" s="141">
        <v>39.99</v>
      </c>
      <c r="U168" s="141" t="s">
        <v>1080</v>
      </c>
      <c r="V168" s="141">
        <v>13</v>
      </c>
    </row>
    <row r="169" spans="1:22" ht="23.25" customHeight="1">
      <c r="A169" s="132" t="s">
        <v>6542</v>
      </c>
      <c r="B169" s="292">
        <v>64039998000</v>
      </c>
      <c r="C169" s="268" t="s">
        <v>6995</v>
      </c>
      <c r="D169" s="143" t="s">
        <v>3681</v>
      </c>
      <c r="E169" s="144">
        <v>66</v>
      </c>
      <c r="F169" s="16" t="s">
        <v>3848</v>
      </c>
      <c r="G169" s="273">
        <v>275</v>
      </c>
      <c r="H169" s="273">
        <v>435</v>
      </c>
      <c r="I169" s="273">
        <v>1</v>
      </c>
      <c r="J169" s="273" t="s">
        <v>7167</v>
      </c>
      <c r="K169" s="144">
        <v>760</v>
      </c>
      <c r="L169" s="144" t="s">
        <v>2777</v>
      </c>
      <c r="M169" s="144">
        <v>1704</v>
      </c>
      <c r="N169" s="144" t="s">
        <v>7831</v>
      </c>
      <c r="O169" s="144" t="s">
        <v>7817</v>
      </c>
      <c r="P169" s="141" t="s">
        <v>7643</v>
      </c>
      <c r="Q169" s="293">
        <v>1000321</v>
      </c>
      <c r="R169" s="273">
        <v>37</v>
      </c>
      <c r="S169" s="141">
        <v>282</v>
      </c>
      <c r="T169" s="141">
        <v>29.99</v>
      </c>
      <c r="U169" s="126" t="s">
        <v>3916</v>
      </c>
      <c r="V169" s="141">
        <v>10</v>
      </c>
    </row>
    <row r="170" spans="1:22" ht="23.25" customHeight="1">
      <c r="A170" s="132" t="s">
        <v>6543</v>
      </c>
      <c r="B170" s="290">
        <v>64041990000</v>
      </c>
      <c r="C170" s="270" t="s">
        <v>7080</v>
      </c>
      <c r="D170" s="143" t="s">
        <v>3672</v>
      </c>
      <c r="E170" s="144">
        <v>55</v>
      </c>
      <c r="F170" s="16" t="s">
        <v>3848</v>
      </c>
      <c r="G170" s="273">
        <v>500</v>
      </c>
      <c r="H170" s="273">
        <v>700</v>
      </c>
      <c r="I170" s="273">
        <v>1</v>
      </c>
      <c r="J170" s="273" t="s">
        <v>7167</v>
      </c>
      <c r="K170" s="144">
        <v>760</v>
      </c>
      <c r="L170" s="144" t="s">
        <v>3915</v>
      </c>
      <c r="M170" s="144">
        <v>7497</v>
      </c>
      <c r="N170" s="144" t="s">
        <v>7862</v>
      </c>
      <c r="O170" s="144" t="s">
        <v>7809</v>
      </c>
      <c r="P170" s="141" t="s">
        <v>7643</v>
      </c>
      <c r="Q170" s="293">
        <v>1000321</v>
      </c>
      <c r="R170" s="273">
        <v>36</v>
      </c>
      <c r="S170" s="141">
        <v>52</v>
      </c>
      <c r="T170" s="141">
        <v>39.99</v>
      </c>
      <c r="U170" s="141" t="s">
        <v>1033</v>
      </c>
      <c r="V170" s="141">
        <v>20</v>
      </c>
    </row>
    <row r="171" spans="1:22" ht="23.25" customHeight="1">
      <c r="A171" s="132" t="s">
        <v>6544</v>
      </c>
      <c r="B171" s="292">
        <v>64029998000</v>
      </c>
      <c r="C171" s="268" t="s">
        <v>6994</v>
      </c>
      <c r="D171" s="143" t="s">
        <v>3681</v>
      </c>
      <c r="E171" s="144">
        <v>66</v>
      </c>
      <c r="F171" s="16" t="s">
        <v>3848</v>
      </c>
      <c r="G171" s="273">
        <v>640</v>
      </c>
      <c r="H171" s="273">
        <v>880</v>
      </c>
      <c r="I171" s="273">
        <v>1</v>
      </c>
      <c r="J171" s="273" t="s">
        <v>7167</v>
      </c>
      <c r="K171" s="144">
        <v>760</v>
      </c>
      <c r="L171" s="144" t="s">
        <v>3915</v>
      </c>
      <c r="M171" s="144">
        <v>7497</v>
      </c>
      <c r="N171" s="144" t="s">
        <v>7862</v>
      </c>
      <c r="O171" s="144" t="s">
        <v>7809</v>
      </c>
      <c r="P171" s="141" t="s">
        <v>7643</v>
      </c>
      <c r="Q171" s="293">
        <v>1000321</v>
      </c>
      <c r="R171" s="273">
        <v>40</v>
      </c>
      <c r="S171" s="141">
        <v>79</v>
      </c>
      <c r="T171" s="141">
        <v>39.99</v>
      </c>
      <c r="U171" s="141" t="s">
        <v>2099</v>
      </c>
      <c r="V171" s="141">
        <v>21</v>
      </c>
    </row>
    <row r="172" spans="1:22" ht="23.25" customHeight="1">
      <c r="A172" s="132" t="s">
        <v>6545</v>
      </c>
      <c r="B172" s="290">
        <v>64041990000</v>
      </c>
      <c r="C172" s="270" t="s">
        <v>7080</v>
      </c>
      <c r="D172" s="143" t="s">
        <v>3672</v>
      </c>
      <c r="E172" s="144">
        <v>55</v>
      </c>
      <c r="F172" s="16" t="s">
        <v>3848</v>
      </c>
      <c r="G172" s="273">
        <v>620</v>
      </c>
      <c r="H172" s="273">
        <v>935</v>
      </c>
      <c r="I172" s="273">
        <v>1</v>
      </c>
      <c r="J172" s="273" t="s">
        <v>7167</v>
      </c>
      <c r="K172" s="144">
        <v>760</v>
      </c>
      <c r="L172" s="144" t="s">
        <v>3915</v>
      </c>
      <c r="M172" s="144">
        <v>7497</v>
      </c>
      <c r="N172" s="144" t="s">
        <v>7862</v>
      </c>
      <c r="O172" s="144" t="s">
        <v>7809</v>
      </c>
      <c r="P172" s="141" t="s">
        <v>7643</v>
      </c>
      <c r="Q172" s="293">
        <v>1000321</v>
      </c>
      <c r="R172" s="273">
        <v>40</v>
      </c>
      <c r="S172" s="141">
        <v>79</v>
      </c>
      <c r="T172" s="141">
        <v>39.99</v>
      </c>
      <c r="U172" s="141" t="s">
        <v>1071</v>
      </c>
      <c r="V172" s="141">
        <v>12</v>
      </c>
    </row>
    <row r="173" spans="1:22" ht="23.25" customHeight="1">
      <c r="A173" s="132" t="s">
        <v>6546</v>
      </c>
      <c r="B173" s="292">
        <v>64029998000</v>
      </c>
      <c r="C173" s="268" t="s">
        <v>6994</v>
      </c>
      <c r="D173" s="143" t="s">
        <v>3681</v>
      </c>
      <c r="E173" s="144">
        <v>66</v>
      </c>
      <c r="F173" s="16" t="s">
        <v>3848</v>
      </c>
      <c r="G173" s="273">
        <v>585</v>
      </c>
      <c r="H173" s="273">
        <v>770</v>
      </c>
      <c r="I173" s="273">
        <v>1</v>
      </c>
      <c r="J173" s="273" t="s">
        <v>7167</v>
      </c>
      <c r="K173" s="144">
        <v>760</v>
      </c>
      <c r="L173" s="144" t="s">
        <v>3915</v>
      </c>
      <c r="M173" s="144">
        <v>7497</v>
      </c>
      <c r="N173" s="144" t="s">
        <v>7862</v>
      </c>
      <c r="O173" s="144" t="s">
        <v>7809</v>
      </c>
      <c r="P173" s="141" t="s">
        <v>7643</v>
      </c>
      <c r="Q173" s="293">
        <v>1000321</v>
      </c>
      <c r="R173" s="273">
        <v>37</v>
      </c>
      <c r="S173" s="141">
        <v>282</v>
      </c>
      <c r="T173" s="141">
        <v>39.99</v>
      </c>
      <c r="U173" s="141" t="s">
        <v>1071</v>
      </c>
      <c r="V173" s="141">
        <v>12</v>
      </c>
    </row>
    <row r="174" spans="1:22" ht="23.25" customHeight="1">
      <c r="A174" s="132" t="s">
        <v>6547</v>
      </c>
      <c r="B174" s="254">
        <v>64029998000</v>
      </c>
      <c r="C174" s="271" t="s">
        <v>663</v>
      </c>
      <c r="D174" s="143" t="s">
        <v>3680</v>
      </c>
      <c r="E174" s="144">
        <v>65</v>
      </c>
      <c r="F174" s="16" t="s">
        <v>3848</v>
      </c>
      <c r="G174" s="273">
        <v>390</v>
      </c>
      <c r="H174" s="273">
        <v>590</v>
      </c>
      <c r="I174" s="273">
        <v>1</v>
      </c>
      <c r="J174" s="273" t="s">
        <v>7167</v>
      </c>
      <c r="K174" s="144">
        <v>760</v>
      </c>
      <c r="L174" s="144" t="s">
        <v>468</v>
      </c>
      <c r="M174" s="144">
        <v>1760</v>
      </c>
      <c r="N174" s="144" t="s">
        <v>7862</v>
      </c>
      <c r="O174" s="144" t="s">
        <v>7809</v>
      </c>
      <c r="P174" s="141" t="s">
        <v>7643</v>
      </c>
      <c r="Q174" s="293">
        <v>1000321</v>
      </c>
      <c r="R174" s="273">
        <v>37</v>
      </c>
      <c r="S174" s="141">
        <v>282</v>
      </c>
      <c r="T174" s="141">
        <v>29.99</v>
      </c>
      <c r="U174" s="141" t="s">
        <v>1206</v>
      </c>
      <c r="V174" s="141">
        <v>14</v>
      </c>
    </row>
    <row r="175" spans="1:22" ht="23.25" customHeight="1">
      <c r="A175" s="132" t="s">
        <v>6548</v>
      </c>
      <c r="B175" s="292">
        <v>64029998000</v>
      </c>
      <c r="C175" s="268" t="s">
        <v>2467</v>
      </c>
      <c r="D175" s="143" t="s">
        <v>3681</v>
      </c>
      <c r="E175" s="144">
        <v>66</v>
      </c>
      <c r="F175" s="16" t="s">
        <v>3848</v>
      </c>
      <c r="G175" s="273">
        <v>550</v>
      </c>
      <c r="H175" s="273">
        <v>755</v>
      </c>
      <c r="I175" s="273">
        <v>1</v>
      </c>
      <c r="J175" s="273" t="s">
        <v>7167</v>
      </c>
      <c r="K175" s="144">
        <v>760</v>
      </c>
      <c r="L175" s="144" t="s">
        <v>568</v>
      </c>
      <c r="M175" s="144">
        <v>9001</v>
      </c>
      <c r="N175" s="144" t="s">
        <v>7862</v>
      </c>
      <c r="O175" s="144" t="s">
        <v>7809</v>
      </c>
      <c r="P175" s="141" t="s">
        <v>7643</v>
      </c>
      <c r="Q175" s="293">
        <v>1000321</v>
      </c>
      <c r="R175" s="273">
        <v>36</v>
      </c>
      <c r="S175" s="141">
        <v>52</v>
      </c>
      <c r="T175" s="141">
        <v>39.99</v>
      </c>
      <c r="U175" s="141" t="s">
        <v>1033</v>
      </c>
      <c r="V175" s="141">
        <v>20</v>
      </c>
    </row>
    <row r="176" spans="1:22" ht="23.25" customHeight="1">
      <c r="A176" s="132" t="s">
        <v>6549</v>
      </c>
      <c r="B176" s="292">
        <v>64029998000</v>
      </c>
      <c r="C176" s="268" t="s">
        <v>6994</v>
      </c>
      <c r="D176" s="143" t="s">
        <v>3681</v>
      </c>
      <c r="E176" s="144">
        <v>66</v>
      </c>
      <c r="F176" s="16" t="s">
        <v>3848</v>
      </c>
      <c r="G176" s="273">
        <v>310</v>
      </c>
      <c r="H176" s="273">
        <v>550</v>
      </c>
      <c r="I176" s="273">
        <v>1</v>
      </c>
      <c r="J176" s="273" t="s">
        <v>7167</v>
      </c>
      <c r="K176" s="144">
        <v>760</v>
      </c>
      <c r="L176" s="144" t="s">
        <v>3915</v>
      </c>
      <c r="M176" s="144">
        <v>7497</v>
      </c>
      <c r="N176" s="144" t="s">
        <v>7864</v>
      </c>
      <c r="O176" s="144">
        <v>104</v>
      </c>
      <c r="P176" s="141" t="s">
        <v>7643</v>
      </c>
      <c r="Q176" s="293">
        <v>1000321</v>
      </c>
      <c r="R176" s="273">
        <v>37</v>
      </c>
      <c r="S176" s="141">
        <v>282</v>
      </c>
      <c r="T176" s="141">
        <v>34.99</v>
      </c>
      <c r="U176" s="141" t="s">
        <v>1033</v>
      </c>
      <c r="V176" s="141">
        <v>20</v>
      </c>
    </row>
    <row r="177" spans="1:22" ht="23.25" customHeight="1">
      <c r="A177" s="132" t="s">
        <v>6550</v>
      </c>
      <c r="B177" s="292">
        <v>64029998000</v>
      </c>
      <c r="C177" s="268" t="s">
        <v>6994</v>
      </c>
      <c r="D177" s="143" t="s">
        <v>3681</v>
      </c>
      <c r="E177" s="144">
        <v>66</v>
      </c>
      <c r="F177" s="16" t="s">
        <v>3848</v>
      </c>
      <c r="G177" s="273">
        <v>290</v>
      </c>
      <c r="H177" s="273">
        <v>455</v>
      </c>
      <c r="I177" s="273">
        <v>1</v>
      </c>
      <c r="J177" s="273" t="s">
        <v>7167</v>
      </c>
      <c r="K177" s="144">
        <v>760</v>
      </c>
      <c r="L177" s="144" t="s">
        <v>3915</v>
      </c>
      <c r="M177" s="144">
        <v>7497</v>
      </c>
      <c r="N177" s="144" t="s">
        <v>7862</v>
      </c>
      <c r="O177" s="144" t="s">
        <v>7809</v>
      </c>
      <c r="P177" s="141" t="s">
        <v>7643</v>
      </c>
      <c r="Q177" s="293">
        <v>1000321</v>
      </c>
      <c r="R177" s="273">
        <v>36</v>
      </c>
      <c r="S177" s="141">
        <v>52</v>
      </c>
      <c r="T177" s="141">
        <v>34.99</v>
      </c>
      <c r="U177" s="141" t="s">
        <v>1071</v>
      </c>
      <c r="V177" s="141">
        <v>12</v>
      </c>
    </row>
    <row r="178" spans="1:22" ht="23.25" customHeight="1">
      <c r="A178" s="132" t="s">
        <v>6551</v>
      </c>
      <c r="B178" s="291">
        <v>64041990000</v>
      </c>
      <c r="C178" s="262" t="s">
        <v>6973</v>
      </c>
      <c r="D178" s="143" t="s">
        <v>3681</v>
      </c>
      <c r="E178" s="144">
        <v>66</v>
      </c>
      <c r="F178" s="16" t="s">
        <v>3848</v>
      </c>
      <c r="G178" s="273">
        <v>490</v>
      </c>
      <c r="H178" s="273">
        <v>619</v>
      </c>
      <c r="I178" s="273">
        <v>1</v>
      </c>
      <c r="J178" s="273" t="s">
        <v>7167</v>
      </c>
      <c r="K178" s="144">
        <v>760</v>
      </c>
      <c r="L178" s="144" t="s">
        <v>3915</v>
      </c>
      <c r="M178" s="144">
        <v>7497</v>
      </c>
      <c r="N178" s="144" t="s">
        <v>4299</v>
      </c>
      <c r="O178" s="144" t="s">
        <v>4285</v>
      </c>
      <c r="P178" s="141" t="s">
        <v>7643</v>
      </c>
      <c r="Q178" s="293">
        <v>1000321</v>
      </c>
      <c r="R178" s="273">
        <v>39</v>
      </c>
      <c r="S178" s="141">
        <v>275</v>
      </c>
      <c r="T178" s="141">
        <v>29.99</v>
      </c>
      <c r="U178" s="141" t="s">
        <v>1058</v>
      </c>
      <c r="V178" s="141">
        <v>9</v>
      </c>
    </row>
    <row r="179" spans="1:22" ht="23.25" customHeight="1">
      <c r="A179" s="132" t="s">
        <v>6552</v>
      </c>
      <c r="B179" s="292">
        <v>64029998000</v>
      </c>
      <c r="C179" s="268" t="s">
        <v>6994</v>
      </c>
      <c r="D179" s="143" t="s">
        <v>3681</v>
      </c>
      <c r="E179" s="144">
        <v>66</v>
      </c>
      <c r="F179" s="16" t="s">
        <v>3848</v>
      </c>
      <c r="G179" s="273">
        <v>295</v>
      </c>
      <c r="H179" s="273">
        <v>390</v>
      </c>
      <c r="I179" s="273">
        <v>1</v>
      </c>
      <c r="J179" s="273" t="s">
        <v>7167</v>
      </c>
      <c r="K179" s="144">
        <v>760</v>
      </c>
      <c r="L179" s="144" t="s">
        <v>3915</v>
      </c>
      <c r="M179" s="144">
        <v>7497</v>
      </c>
      <c r="N179" s="144" t="s">
        <v>4301</v>
      </c>
      <c r="O179" s="144" t="s">
        <v>4282</v>
      </c>
      <c r="P179" s="141" t="s">
        <v>7643</v>
      </c>
      <c r="Q179" s="293">
        <v>1000321</v>
      </c>
      <c r="R179" s="273">
        <v>38</v>
      </c>
      <c r="S179" s="141">
        <v>64</v>
      </c>
      <c r="T179" s="141">
        <v>29.99</v>
      </c>
      <c r="U179" s="141" t="s">
        <v>1071</v>
      </c>
      <c r="V179" s="141">
        <v>12</v>
      </c>
    </row>
    <row r="180" spans="1:22" ht="23.25" customHeight="1">
      <c r="A180" s="132" t="s">
        <v>6553</v>
      </c>
      <c r="B180" s="291">
        <v>64039911000</v>
      </c>
      <c r="C180" s="262" t="s">
        <v>2475</v>
      </c>
      <c r="D180" s="143" t="s">
        <v>3973</v>
      </c>
      <c r="E180" s="144">
        <v>465</v>
      </c>
      <c r="F180" s="16" t="s">
        <v>3848</v>
      </c>
      <c r="G180" s="273">
        <v>455</v>
      </c>
      <c r="H180" s="273">
        <v>660</v>
      </c>
      <c r="I180" s="273">
        <v>1</v>
      </c>
      <c r="J180" s="273" t="s">
        <v>7805</v>
      </c>
      <c r="K180" s="144">
        <v>769</v>
      </c>
      <c r="L180" s="144" t="s">
        <v>568</v>
      </c>
      <c r="M180" s="144">
        <v>9001</v>
      </c>
      <c r="N180" s="144" t="s">
        <v>7831</v>
      </c>
      <c r="O180" s="144" t="s">
        <v>7817</v>
      </c>
      <c r="P180" s="141" t="s">
        <v>7643</v>
      </c>
      <c r="Q180" s="293">
        <v>1000321</v>
      </c>
      <c r="R180" s="273">
        <v>37</v>
      </c>
      <c r="S180" s="141">
        <v>282</v>
      </c>
      <c r="T180" s="141">
        <v>59.99</v>
      </c>
      <c r="U180" s="141" t="s">
        <v>1059</v>
      </c>
      <c r="V180" s="141">
        <v>1</v>
      </c>
    </row>
    <row r="181" spans="1:22" ht="23.25" customHeight="1">
      <c r="A181" s="132" t="s">
        <v>6554</v>
      </c>
      <c r="B181" s="290">
        <v>64039950000</v>
      </c>
      <c r="C181" s="264" t="s">
        <v>7085</v>
      </c>
      <c r="D181" s="143" t="s">
        <v>454</v>
      </c>
      <c r="E181" s="144">
        <v>310</v>
      </c>
      <c r="F181" s="16" t="s">
        <v>3848</v>
      </c>
      <c r="G181" s="273">
        <v>450</v>
      </c>
      <c r="H181" s="273">
        <v>690</v>
      </c>
      <c r="I181" s="273">
        <v>1</v>
      </c>
      <c r="J181" s="273" t="s">
        <v>7805</v>
      </c>
      <c r="K181" s="144">
        <v>769</v>
      </c>
      <c r="L181" s="144" t="s">
        <v>428</v>
      </c>
      <c r="M181" s="144">
        <v>7505</v>
      </c>
      <c r="N181" s="144" t="s">
        <v>7830</v>
      </c>
      <c r="O181" s="144" t="s">
        <v>7816</v>
      </c>
      <c r="P181" s="141" t="s">
        <v>7643</v>
      </c>
      <c r="Q181" s="293">
        <v>1000321</v>
      </c>
      <c r="R181" s="273">
        <v>36</v>
      </c>
      <c r="S181" s="141">
        <v>52</v>
      </c>
      <c r="T181" s="141">
        <v>39.99</v>
      </c>
      <c r="U181" s="141" t="s">
        <v>1033</v>
      </c>
      <c r="V181" s="141">
        <v>20</v>
      </c>
    </row>
    <row r="182" spans="1:22" ht="23.25" customHeight="1">
      <c r="A182" s="132" t="s">
        <v>6555</v>
      </c>
      <c r="B182" s="290">
        <v>64041990000</v>
      </c>
      <c r="C182" s="270" t="s">
        <v>6972</v>
      </c>
      <c r="D182" s="143" t="s">
        <v>3973</v>
      </c>
      <c r="E182" s="144">
        <v>465</v>
      </c>
      <c r="F182" s="16" t="s">
        <v>3848</v>
      </c>
      <c r="G182" s="273">
        <v>475</v>
      </c>
      <c r="H182" s="273">
        <v>685</v>
      </c>
      <c r="I182" s="273">
        <v>1</v>
      </c>
      <c r="J182" s="273" t="s">
        <v>7805</v>
      </c>
      <c r="K182" s="144">
        <v>769</v>
      </c>
      <c r="L182" s="144" t="s">
        <v>424</v>
      </c>
      <c r="M182" s="144">
        <v>7579</v>
      </c>
      <c r="N182" s="144" t="s">
        <v>7865</v>
      </c>
      <c r="O182" s="144" t="s">
        <v>7823</v>
      </c>
      <c r="P182" s="141" t="s">
        <v>7643</v>
      </c>
      <c r="Q182" s="293">
        <v>1000321</v>
      </c>
      <c r="R182" s="273">
        <v>38</v>
      </c>
      <c r="S182" s="141">
        <v>64</v>
      </c>
      <c r="T182" s="141">
        <v>49.99</v>
      </c>
      <c r="U182" s="141" t="s">
        <v>1033</v>
      </c>
      <c r="V182" s="141">
        <v>20</v>
      </c>
    </row>
    <row r="183" spans="1:22" ht="23.25" customHeight="1">
      <c r="A183" s="132" t="s">
        <v>6556</v>
      </c>
      <c r="B183" s="292">
        <v>64029931000</v>
      </c>
      <c r="C183" s="268" t="s">
        <v>7086</v>
      </c>
      <c r="D183" s="143" t="s">
        <v>3973</v>
      </c>
      <c r="E183" s="144">
        <v>465</v>
      </c>
      <c r="F183" s="16" t="s">
        <v>3848</v>
      </c>
      <c r="G183" s="273">
        <v>680</v>
      </c>
      <c r="H183" s="273">
        <v>875</v>
      </c>
      <c r="I183" s="273">
        <v>1</v>
      </c>
      <c r="J183" s="273" t="s">
        <v>7805</v>
      </c>
      <c r="K183" s="144">
        <v>769</v>
      </c>
      <c r="L183" s="144" t="s">
        <v>3915</v>
      </c>
      <c r="M183" s="144">
        <v>7497</v>
      </c>
      <c r="N183" s="144" t="s">
        <v>7866</v>
      </c>
      <c r="O183" s="144" t="s">
        <v>7827</v>
      </c>
      <c r="P183" s="141" t="s">
        <v>7643</v>
      </c>
      <c r="Q183" s="293">
        <v>1000321</v>
      </c>
      <c r="R183" s="273">
        <v>39</v>
      </c>
      <c r="S183" s="141">
        <v>275</v>
      </c>
      <c r="T183" s="141">
        <v>39.99</v>
      </c>
      <c r="U183" s="141" t="s">
        <v>2103</v>
      </c>
      <c r="V183" s="141">
        <v>23</v>
      </c>
    </row>
    <row r="184" spans="1:22" ht="23.25" customHeight="1">
      <c r="A184" s="132" t="s">
        <v>6557</v>
      </c>
      <c r="B184" s="291">
        <v>64039911000</v>
      </c>
      <c r="C184" s="262" t="s">
        <v>2475</v>
      </c>
      <c r="D184" s="143" t="s">
        <v>3973</v>
      </c>
      <c r="E184" s="144">
        <v>465</v>
      </c>
      <c r="F184" s="16" t="s">
        <v>3848</v>
      </c>
      <c r="G184" s="273">
        <v>525</v>
      </c>
      <c r="H184" s="273">
        <v>720</v>
      </c>
      <c r="I184" s="273">
        <v>1</v>
      </c>
      <c r="J184" s="273" t="s">
        <v>7805</v>
      </c>
      <c r="K184" s="144">
        <v>769</v>
      </c>
      <c r="L184" s="144" t="s">
        <v>428</v>
      </c>
      <c r="M184" s="144">
        <v>7505</v>
      </c>
      <c r="N184" s="144" t="s">
        <v>7831</v>
      </c>
      <c r="O184" s="144" t="s">
        <v>7817</v>
      </c>
      <c r="P184" s="141" t="s">
        <v>7643</v>
      </c>
      <c r="Q184" s="293">
        <v>1000321</v>
      </c>
      <c r="R184" s="273">
        <v>40</v>
      </c>
      <c r="S184" s="141">
        <v>79</v>
      </c>
      <c r="T184" s="141">
        <v>59.99</v>
      </c>
      <c r="U184" s="141" t="s">
        <v>1052</v>
      </c>
      <c r="V184" s="141">
        <v>3</v>
      </c>
    </row>
    <row r="185" spans="1:22" ht="23.25" customHeight="1">
      <c r="A185" s="132" t="s">
        <v>6558</v>
      </c>
      <c r="B185" s="290">
        <v>64041990000</v>
      </c>
      <c r="C185" s="270" t="s">
        <v>7087</v>
      </c>
      <c r="D185" s="143" t="s">
        <v>3973</v>
      </c>
      <c r="E185" s="144">
        <v>465</v>
      </c>
      <c r="F185" s="16" t="s">
        <v>3848</v>
      </c>
      <c r="G185" s="273">
        <v>565</v>
      </c>
      <c r="H185" s="273">
        <v>735</v>
      </c>
      <c r="I185" s="273">
        <v>1</v>
      </c>
      <c r="J185" s="273" t="s">
        <v>7805</v>
      </c>
      <c r="K185" s="144">
        <v>769</v>
      </c>
      <c r="L185" s="144" t="s">
        <v>568</v>
      </c>
      <c r="M185" s="144">
        <v>9001</v>
      </c>
      <c r="N185" s="144" t="s">
        <v>7867</v>
      </c>
      <c r="O185" s="144" t="s">
        <v>7828</v>
      </c>
      <c r="P185" s="141" t="s">
        <v>7643</v>
      </c>
      <c r="Q185" s="293">
        <v>1000321</v>
      </c>
      <c r="R185" s="273">
        <v>39</v>
      </c>
      <c r="S185" s="141">
        <v>275</v>
      </c>
      <c r="T185" s="141">
        <v>59.99</v>
      </c>
      <c r="U185" s="126" t="s">
        <v>3916</v>
      </c>
      <c r="V185" s="141">
        <v>10</v>
      </c>
    </row>
    <row r="186" spans="1:22" ht="23.25" customHeight="1">
      <c r="A186" s="132" t="s">
        <v>6559</v>
      </c>
      <c r="B186" s="292">
        <v>64039998000</v>
      </c>
      <c r="C186" s="268" t="s">
        <v>6983</v>
      </c>
      <c r="D186" s="143" t="s">
        <v>3681</v>
      </c>
      <c r="E186" s="144">
        <v>66</v>
      </c>
      <c r="F186" s="16" t="s">
        <v>3848</v>
      </c>
      <c r="G186" s="273">
        <v>230</v>
      </c>
      <c r="H186" s="273">
        <v>430</v>
      </c>
      <c r="I186" s="273">
        <v>1</v>
      </c>
      <c r="J186" s="273" t="s">
        <v>7805</v>
      </c>
      <c r="K186" s="144">
        <v>769</v>
      </c>
      <c r="L186" s="144" t="s">
        <v>468</v>
      </c>
      <c r="M186" s="144">
        <v>1760</v>
      </c>
      <c r="N186" s="144" t="s">
        <v>7831</v>
      </c>
      <c r="O186" s="144" t="s">
        <v>7817</v>
      </c>
      <c r="P186" s="141" t="s">
        <v>7643</v>
      </c>
      <c r="Q186" s="293">
        <v>1000321</v>
      </c>
      <c r="R186" s="273">
        <v>36</v>
      </c>
      <c r="S186" s="141">
        <v>52</v>
      </c>
      <c r="T186" s="141">
        <v>36.99</v>
      </c>
      <c r="U186" s="141" t="s">
        <v>1061</v>
      </c>
      <c r="V186" s="141">
        <v>4</v>
      </c>
    </row>
    <row r="187" spans="1:22" ht="23.25" customHeight="1">
      <c r="A187" s="132" t="s">
        <v>6560</v>
      </c>
      <c r="B187" s="291">
        <v>64039911000</v>
      </c>
      <c r="C187" s="262" t="s">
        <v>2475</v>
      </c>
      <c r="D187" s="143" t="s">
        <v>3973</v>
      </c>
      <c r="E187" s="144">
        <v>465</v>
      </c>
      <c r="F187" s="16" t="s">
        <v>3848</v>
      </c>
      <c r="G187" s="273">
        <v>455</v>
      </c>
      <c r="H187" s="273">
        <v>650</v>
      </c>
      <c r="I187" s="273">
        <v>1</v>
      </c>
      <c r="J187" s="273" t="s">
        <v>7805</v>
      </c>
      <c r="K187" s="144">
        <v>769</v>
      </c>
      <c r="L187" s="144" t="s">
        <v>424</v>
      </c>
      <c r="M187" s="144">
        <v>7579</v>
      </c>
      <c r="N187" s="144" t="s">
        <v>7831</v>
      </c>
      <c r="O187" s="144" t="s">
        <v>7817</v>
      </c>
      <c r="P187" s="141" t="s">
        <v>7643</v>
      </c>
      <c r="Q187" s="293">
        <v>1000321</v>
      </c>
      <c r="R187" s="273">
        <v>38</v>
      </c>
      <c r="S187" s="141">
        <v>64</v>
      </c>
      <c r="T187" s="141">
        <v>59.99</v>
      </c>
      <c r="U187" s="141" t="s">
        <v>1080</v>
      </c>
      <c r="V187" s="141">
        <v>13</v>
      </c>
    </row>
    <row r="188" spans="1:22" ht="23.25" customHeight="1">
      <c r="A188" s="132" t="s">
        <v>6561</v>
      </c>
      <c r="B188" s="292">
        <v>64039998000</v>
      </c>
      <c r="C188" s="268" t="s">
        <v>6995</v>
      </c>
      <c r="D188" s="143" t="s">
        <v>3681</v>
      </c>
      <c r="E188" s="144">
        <v>66</v>
      </c>
      <c r="F188" s="16" t="s">
        <v>3848</v>
      </c>
      <c r="G188" s="273">
        <v>365</v>
      </c>
      <c r="H188" s="273">
        <v>555</v>
      </c>
      <c r="I188" s="273">
        <v>1</v>
      </c>
      <c r="J188" s="273" t="s">
        <v>7805</v>
      </c>
      <c r="K188" s="144">
        <v>769</v>
      </c>
      <c r="L188" s="144" t="s">
        <v>428</v>
      </c>
      <c r="M188" s="144">
        <v>7505</v>
      </c>
      <c r="N188" s="144" t="s">
        <v>7831</v>
      </c>
      <c r="O188" s="144" t="s">
        <v>7817</v>
      </c>
      <c r="P188" s="141" t="s">
        <v>7643</v>
      </c>
      <c r="Q188" s="293">
        <v>1000321</v>
      </c>
      <c r="R188" s="273">
        <v>38</v>
      </c>
      <c r="S188" s="141">
        <v>64</v>
      </c>
      <c r="T188" s="141">
        <v>49.99</v>
      </c>
      <c r="U188" s="141" t="s">
        <v>1080</v>
      </c>
      <c r="V188" s="141">
        <v>13</v>
      </c>
    </row>
    <row r="189" spans="1:22" ht="23.25" customHeight="1">
      <c r="A189" s="132" t="s">
        <v>6562</v>
      </c>
      <c r="B189" s="291">
        <v>64039911000</v>
      </c>
      <c r="C189" s="262" t="s">
        <v>6988</v>
      </c>
      <c r="D189" s="143" t="s">
        <v>3973</v>
      </c>
      <c r="E189" s="144">
        <v>465</v>
      </c>
      <c r="F189" s="16" t="s">
        <v>3848</v>
      </c>
      <c r="G189" s="273">
        <v>785</v>
      </c>
      <c r="H189" s="273">
        <v>1005</v>
      </c>
      <c r="I189" s="273">
        <v>1</v>
      </c>
      <c r="J189" s="273" t="s">
        <v>7805</v>
      </c>
      <c r="K189" s="144">
        <v>769</v>
      </c>
      <c r="L189" s="144" t="s">
        <v>3915</v>
      </c>
      <c r="M189" s="144">
        <v>7497</v>
      </c>
      <c r="N189" s="144" t="s">
        <v>7831</v>
      </c>
      <c r="O189" s="144" t="s">
        <v>7817</v>
      </c>
      <c r="P189" s="141" t="s">
        <v>7643</v>
      </c>
      <c r="Q189" s="293">
        <v>1000321</v>
      </c>
      <c r="R189" s="273">
        <v>40</v>
      </c>
      <c r="S189" s="141">
        <v>79</v>
      </c>
      <c r="T189" s="141">
        <v>49.99</v>
      </c>
      <c r="U189" s="141" t="s">
        <v>1061</v>
      </c>
      <c r="V189" s="141">
        <v>4</v>
      </c>
    </row>
    <row r="190" spans="1:22" ht="23.25" customHeight="1">
      <c r="A190" s="132" t="s">
        <v>6563</v>
      </c>
      <c r="B190" s="291">
        <v>64039911000</v>
      </c>
      <c r="C190" s="262" t="s">
        <v>2475</v>
      </c>
      <c r="D190" s="143" t="s">
        <v>3973</v>
      </c>
      <c r="E190" s="144">
        <v>465</v>
      </c>
      <c r="F190" s="16" t="s">
        <v>3848</v>
      </c>
      <c r="G190" s="273">
        <v>435</v>
      </c>
      <c r="H190" s="273">
        <v>695</v>
      </c>
      <c r="I190" s="273">
        <v>1</v>
      </c>
      <c r="J190" s="273" t="s">
        <v>7805</v>
      </c>
      <c r="K190" s="144">
        <v>769</v>
      </c>
      <c r="L190" s="144" t="s">
        <v>468</v>
      </c>
      <c r="M190" s="144">
        <v>1760</v>
      </c>
      <c r="N190" s="144" t="s">
        <v>7831</v>
      </c>
      <c r="O190" s="144" t="s">
        <v>7817</v>
      </c>
      <c r="P190" s="141" t="s">
        <v>7643</v>
      </c>
      <c r="Q190" s="293">
        <v>1000321</v>
      </c>
      <c r="R190" s="273">
        <v>37</v>
      </c>
      <c r="S190" s="141">
        <v>282</v>
      </c>
      <c r="T190" s="141">
        <v>49.99</v>
      </c>
      <c r="U190" s="141" t="s">
        <v>2099</v>
      </c>
      <c r="V190" s="141">
        <v>21</v>
      </c>
    </row>
    <row r="191" spans="1:22" ht="23.25" customHeight="1">
      <c r="A191" s="132" t="s">
        <v>6564</v>
      </c>
      <c r="B191" s="290">
        <v>64041990000</v>
      </c>
      <c r="C191" s="270" t="s">
        <v>6972</v>
      </c>
      <c r="D191" s="143" t="s">
        <v>3973</v>
      </c>
      <c r="E191" s="144">
        <v>465</v>
      </c>
      <c r="F191" s="16" t="s">
        <v>3848</v>
      </c>
      <c r="G191" s="273">
        <v>420</v>
      </c>
      <c r="H191" s="273">
        <v>625</v>
      </c>
      <c r="I191" s="273">
        <v>1</v>
      </c>
      <c r="J191" s="273" t="s">
        <v>7805</v>
      </c>
      <c r="K191" s="144">
        <v>769</v>
      </c>
      <c r="L191" s="144" t="s">
        <v>424</v>
      </c>
      <c r="M191" s="144">
        <v>7579</v>
      </c>
      <c r="N191" s="144" t="s">
        <v>7868</v>
      </c>
      <c r="O191" s="144" t="s">
        <v>4285</v>
      </c>
      <c r="P191" s="141" t="s">
        <v>7643</v>
      </c>
      <c r="Q191" s="293">
        <v>1000321</v>
      </c>
      <c r="R191" s="273">
        <v>40</v>
      </c>
      <c r="S191" s="141">
        <v>79</v>
      </c>
      <c r="T191" s="141">
        <v>49.99</v>
      </c>
      <c r="U191" s="141" t="s">
        <v>1033</v>
      </c>
      <c r="V191" s="141">
        <v>20</v>
      </c>
    </row>
    <row r="192" spans="1:22" ht="23.25" customHeight="1">
      <c r="A192" s="132" t="s">
        <v>6565</v>
      </c>
      <c r="B192" s="292">
        <v>64039998000</v>
      </c>
      <c r="C192" s="268" t="s">
        <v>6983</v>
      </c>
      <c r="D192" s="143" t="s">
        <v>3681</v>
      </c>
      <c r="E192" s="144">
        <v>66</v>
      </c>
      <c r="F192" s="16" t="s">
        <v>3848</v>
      </c>
      <c r="G192" s="273">
        <v>665</v>
      </c>
      <c r="H192" s="273">
        <v>870</v>
      </c>
      <c r="I192" s="273">
        <v>1</v>
      </c>
      <c r="J192" s="273" t="s">
        <v>7805</v>
      </c>
      <c r="K192" s="144">
        <v>769</v>
      </c>
      <c r="L192" s="144" t="s">
        <v>468</v>
      </c>
      <c r="M192" s="144">
        <v>1760</v>
      </c>
      <c r="N192" s="144" t="s">
        <v>7831</v>
      </c>
      <c r="O192" s="144" t="s">
        <v>7817</v>
      </c>
      <c r="P192" s="141" t="s">
        <v>7643</v>
      </c>
      <c r="Q192" s="293">
        <v>1000321</v>
      </c>
      <c r="R192" s="273">
        <v>38</v>
      </c>
      <c r="S192" s="141">
        <v>64</v>
      </c>
      <c r="T192" s="141">
        <v>59.99</v>
      </c>
      <c r="U192" s="141" t="s">
        <v>2099</v>
      </c>
      <c r="V192" s="141">
        <v>21</v>
      </c>
    </row>
    <row r="193" spans="1:22" ht="23.25" customHeight="1">
      <c r="A193" s="132" t="s">
        <v>6566</v>
      </c>
      <c r="B193" s="291">
        <v>64039911000</v>
      </c>
      <c r="C193" s="262" t="s">
        <v>2475</v>
      </c>
      <c r="D193" s="143" t="s">
        <v>3973</v>
      </c>
      <c r="E193" s="144">
        <v>465</v>
      </c>
      <c r="F193" s="16" t="s">
        <v>3848</v>
      </c>
      <c r="G193" s="273">
        <v>545</v>
      </c>
      <c r="H193" s="273">
        <v>885</v>
      </c>
      <c r="I193" s="273">
        <v>1</v>
      </c>
      <c r="J193" s="273" t="s">
        <v>7805</v>
      </c>
      <c r="K193" s="144">
        <v>769</v>
      </c>
      <c r="L193" s="144" t="s">
        <v>428</v>
      </c>
      <c r="M193" s="144">
        <v>7505</v>
      </c>
      <c r="N193" s="144" t="s">
        <v>7831</v>
      </c>
      <c r="O193" s="144" t="s">
        <v>7817</v>
      </c>
      <c r="P193" s="141" t="s">
        <v>7643</v>
      </c>
      <c r="Q193" s="293">
        <v>1000321</v>
      </c>
      <c r="R193" s="273">
        <v>39</v>
      </c>
      <c r="S193" s="141">
        <v>275</v>
      </c>
      <c r="T193" s="141">
        <v>59.99</v>
      </c>
      <c r="U193" s="126" t="s">
        <v>3916</v>
      </c>
      <c r="V193" s="141">
        <v>10</v>
      </c>
    </row>
    <row r="194" spans="1:22" ht="23.25" customHeight="1">
      <c r="A194" s="132" t="s">
        <v>6567</v>
      </c>
      <c r="B194" s="290">
        <v>64041990000</v>
      </c>
      <c r="C194" s="270" t="s">
        <v>6972</v>
      </c>
      <c r="D194" s="143" t="s">
        <v>3973</v>
      </c>
      <c r="E194" s="144">
        <v>465</v>
      </c>
      <c r="F194" s="16" t="s">
        <v>3848</v>
      </c>
      <c r="G194" s="273">
        <v>490</v>
      </c>
      <c r="H194" s="273">
        <v>770</v>
      </c>
      <c r="I194" s="273">
        <v>1</v>
      </c>
      <c r="J194" s="273" t="s">
        <v>7805</v>
      </c>
      <c r="K194" s="144">
        <v>769</v>
      </c>
      <c r="L194" s="144" t="s">
        <v>3915</v>
      </c>
      <c r="M194" s="144">
        <v>7497</v>
      </c>
      <c r="N194" s="144" t="s">
        <v>7869</v>
      </c>
      <c r="O194" s="144" t="s">
        <v>7823</v>
      </c>
      <c r="P194" s="141" t="s">
        <v>7643</v>
      </c>
      <c r="Q194" s="293">
        <v>1000321</v>
      </c>
      <c r="R194" s="273">
        <v>38</v>
      </c>
      <c r="S194" s="141">
        <v>64</v>
      </c>
      <c r="T194" s="141">
        <v>39.99</v>
      </c>
      <c r="U194" s="141" t="s">
        <v>1080</v>
      </c>
      <c r="V194" s="141">
        <v>13</v>
      </c>
    </row>
  </sheetData>
  <autoFilter ref="A1:V194" xr:uid="{00000000-0009-0000-0000-000003000000}"/>
  <conditionalFormatting sqref="A1">
    <cfRule type="duplicateValues" dxfId="4" priority="3"/>
  </conditionalFormatting>
  <conditionalFormatting sqref="A1:A1048576">
    <cfRule type="duplicateValues" dxfId="3" priority="1"/>
  </conditionalFormatting>
  <conditionalFormatting sqref="A2:A194">
    <cfRule type="duplicateValues" dxfId="2" priority="5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4"/>
  <sheetViews>
    <sheetView tabSelected="1" workbookViewId="0">
      <pane ySplit="1" topLeftCell="A5" activePane="bottomLeft" state="frozen"/>
      <selection pane="bottomLeft" activeCell="A239" sqref="A239"/>
    </sheetView>
  </sheetViews>
  <sheetFormatPr defaultRowHeight="12.75"/>
  <cols>
    <col min="1" max="1" width="48.28515625" bestFit="1" customWidth="1"/>
    <col min="2" max="2" width="4.7109375" bestFit="1" customWidth="1"/>
    <col min="3" max="3" width="33.42578125" bestFit="1" customWidth="1"/>
    <col min="4" max="4" width="37.140625" bestFit="1" customWidth="1"/>
    <col min="5" max="5" width="33.42578125" bestFit="1" customWidth="1"/>
    <col min="7" max="7" width="48.28515625" bestFit="1" customWidth="1"/>
  </cols>
  <sheetData>
    <row r="1" spans="1:5">
      <c r="A1" s="16" t="s">
        <v>3642</v>
      </c>
      <c r="B1" s="16" t="s">
        <v>2775</v>
      </c>
    </row>
    <row r="2" spans="1:5">
      <c r="A2" s="16" t="s">
        <v>457</v>
      </c>
      <c r="B2" s="16">
        <v>1</v>
      </c>
    </row>
    <row r="3" spans="1:5">
      <c r="A3" s="16" t="s">
        <v>3643</v>
      </c>
      <c r="B3" s="16">
        <v>2</v>
      </c>
      <c r="C3" t="s">
        <v>7903</v>
      </c>
      <c r="E3" s="294"/>
    </row>
    <row r="4" spans="1:5">
      <c r="A4" s="16" t="s">
        <v>3644</v>
      </c>
      <c r="B4" s="16">
        <v>3</v>
      </c>
      <c r="C4" t="s">
        <v>7904</v>
      </c>
      <c r="E4" s="294"/>
    </row>
    <row r="5" spans="1:5">
      <c r="A5" s="16" t="s">
        <v>434</v>
      </c>
      <c r="B5" s="16">
        <v>5</v>
      </c>
      <c r="C5" t="s">
        <v>7905</v>
      </c>
      <c r="E5" s="294"/>
    </row>
    <row r="6" spans="1:5">
      <c r="A6" s="16" t="s">
        <v>449</v>
      </c>
      <c r="B6" s="16">
        <v>6</v>
      </c>
      <c r="C6" t="s">
        <v>7906</v>
      </c>
      <c r="E6" s="294"/>
    </row>
    <row r="7" spans="1:5">
      <c r="A7" s="16" t="s">
        <v>3645</v>
      </c>
      <c r="B7" s="16">
        <v>7</v>
      </c>
      <c r="C7" t="s">
        <v>7907</v>
      </c>
      <c r="E7" s="294"/>
    </row>
    <row r="8" spans="1:5">
      <c r="A8" s="16" t="s">
        <v>3646</v>
      </c>
      <c r="B8" s="16">
        <v>8</v>
      </c>
      <c r="C8" t="s">
        <v>7908</v>
      </c>
      <c r="E8" s="294"/>
    </row>
    <row r="9" spans="1:5">
      <c r="A9" s="16" t="s">
        <v>3647</v>
      </c>
      <c r="B9" s="16">
        <v>10</v>
      </c>
      <c r="C9" t="s">
        <v>7909</v>
      </c>
      <c r="E9" s="294"/>
    </row>
    <row r="10" spans="1:5">
      <c r="A10" s="16" t="s">
        <v>3648</v>
      </c>
      <c r="B10" s="16">
        <v>11</v>
      </c>
      <c r="C10" t="s">
        <v>7910</v>
      </c>
      <c r="E10" s="294"/>
    </row>
    <row r="11" spans="1:5">
      <c r="A11" s="16" t="s">
        <v>423</v>
      </c>
      <c r="B11" s="16">
        <v>12</v>
      </c>
      <c r="C11" t="s">
        <v>7911</v>
      </c>
      <c r="E11" s="294"/>
    </row>
    <row r="12" spans="1:5">
      <c r="A12" s="16" t="s">
        <v>3649</v>
      </c>
      <c r="B12" s="16">
        <v>13</v>
      </c>
      <c r="C12" t="s">
        <v>7912</v>
      </c>
      <c r="E12" s="294"/>
    </row>
    <row r="13" spans="1:5">
      <c r="A13" s="16" t="s">
        <v>3650</v>
      </c>
      <c r="B13" s="16">
        <v>14</v>
      </c>
      <c r="C13" t="s">
        <v>7913</v>
      </c>
      <c r="E13" s="294"/>
    </row>
    <row r="14" spans="1:5">
      <c r="A14" s="16" t="s">
        <v>458</v>
      </c>
      <c r="B14" s="16">
        <v>15</v>
      </c>
      <c r="C14" t="s">
        <v>7914</v>
      </c>
      <c r="E14" s="294"/>
    </row>
    <row r="15" spans="1:5">
      <c r="A15" s="16" t="s">
        <v>3651</v>
      </c>
      <c r="B15" s="16">
        <v>16</v>
      </c>
      <c r="C15" t="s">
        <v>8073</v>
      </c>
      <c r="E15" s="294"/>
    </row>
    <row r="16" spans="1:5">
      <c r="A16" s="16" t="s">
        <v>316</v>
      </c>
      <c r="B16" s="16">
        <v>17</v>
      </c>
      <c r="C16" t="s">
        <v>7915</v>
      </c>
      <c r="E16" s="294"/>
    </row>
    <row r="17" spans="1:5">
      <c r="A17" s="16" t="s">
        <v>341</v>
      </c>
      <c r="B17" s="16">
        <v>18</v>
      </c>
      <c r="C17" t="s">
        <v>7916</v>
      </c>
      <c r="E17" s="294"/>
    </row>
    <row r="18" spans="1:5">
      <c r="A18" s="16" t="s">
        <v>3652</v>
      </c>
      <c r="B18" s="16">
        <v>19</v>
      </c>
      <c r="C18" t="s">
        <v>8134</v>
      </c>
      <c r="E18" s="294"/>
    </row>
    <row r="19" spans="1:5">
      <c r="A19" s="221" t="s">
        <v>465</v>
      </c>
      <c r="B19" s="16">
        <v>20</v>
      </c>
      <c r="C19" t="s">
        <v>7917</v>
      </c>
      <c r="E19" s="294"/>
    </row>
    <row r="20" spans="1:5">
      <c r="A20" s="16" t="s">
        <v>3653</v>
      </c>
      <c r="B20" s="16">
        <v>21</v>
      </c>
      <c r="C20" t="s">
        <v>8135</v>
      </c>
      <c r="E20" s="294"/>
    </row>
    <row r="21" spans="1:5">
      <c r="A21" s="16" t="s">
        <v>3654</v>
      </c>
      <c r="B21" s="16">
        <v>22</v>
      </c>
      <c r="C21" t="s">
        <v>8136</v>
      </c>
      <c r="E21" s="294"/>
    </row>
    <row r="22" spans="1:5">
      <c r="A22" s="16" t="s">
        <v>3655</v>
      </c>
      <c r="B22" s="16">
        <v>23</v>
      </c>
      <c r="C22" t="s">
        <v>7918</v>
      </c>
      <c r="E22" s="294"/>
    </row>
    <row r="23" spans="1:5">
      <c r="A23" s="16" t="s">
        <v>442</v>
      </c>
      <c r="B23" s="16">
        <v>24</v>
      </c>
      <c r="C23" t="s">
        <v>7919</v>
      </c>
      <c r="E23" s="294"/>
    </row>
    <row r="24" spans="1:5">
      <c r="A24" s="16" t="s">
        <v>3656</v>
      </c>
      <c r="B24" s="16">
        <v>27</v>
      </c>
      <c r="C24" t="s">
        <v>8074</v>
      </c>
      <c r="E24" s="294"/>
    </row>
    <row r="25" spans="1:5">
      <c r="A25" s="16" t="s">
        <v>3657</v>
      </c>
      <c r="B25" s="16">
        <v>29</v>
      </c>
      <c r="C25" t="s">
        <v>7920</v>
      </c>
      <c r="E25" s="294"/>
    </row>
    <row r="26" spans="1:5">
      <c r="A26" s="16" t="s">
        <v>3658</v>
      </c>
      <c r="B26" s="16">
        <v>32</v>
      </c>
      <c r="C26" t="s">
        <v>7921</v>
      </c>
      <c r="E26" s="294"/>
    </row>
    <row r="27" spans="1:5">
      <c r="A27" s="16" t="s">
        <v>3659</v>
      </c>
      <c r="B27" s="16">
        <v>34</v>
      </c>
      <c r="C27" t="s">
        <v>8075</v>
      </c>
      <c r="E27" s="294"/>
    </row>
    <row r="28" spans="1:5">
      <c r="A28" s="16" t="s">
        <v>3660</v>
      </c>
      <c r="B28" s="16">
        <v>38</v>
      </c>
      <c r="C28" t="s">
        <v>7922</v>
      </c>
      <c r="E28" s="294"/>
    </row>
    <row r="29" spans="1:5">
      <c r="A29" s="16" t="s">
        <v>3661</v>
      </c>
      <c r="B29" s="16">
        <v>39</v>
      </c>
      <c r="C29" t="s">
        <v>7923</v>
      </c>
      <c r="E29" s="294"/>
    </row>
    <row r="30" spans="1:5">
      <c r="A30" s="16" t="s">
        <v>3662</v>
      </c>
      <c r="B30" s="16">
        <v>40</v>
      </c>
      <c r="C30" t="s">
        <v>8076</v>
      </c>
      <c r="E30" s="294"/>
    </row>
    <row r="31" spans="1:5">
      <c r="A31" s="16" t="s">
        <v>3663</v>
      </c>
      <c r="B31" s="16">
        <v>41</v>
      </c>
      <c r="C31" t="s">
        <v>8077</v>
      </c>
      <c r="E31" s="294"/>
    </row>
    <row r="32" spans="1:5">
      <c r="A32" s="16" t="s">
        <v>3664</v>
      </c>
      <c r="B32" s="16">
        <v>42</v>
      </c>
      <c r="C32" t="s">
        <v>7924</v>
      </c>
      <c r="E32" s="294"/>
    </row>
    <row r="33" spans="1:5">
      <c r="A33" s="16" t="s">
        <v>426</v>
      </c>
      <c r="B33" s="16">
        <v>43</v>
      </c>
      <c r="C33" t="s">
        <v>8078</v>
      </c>
      <c r="E33" s="294"/>
    </row>
    <row r="34" spans="1:5">
      <c r="A34" s="16" t="s">
        <v>3665</v>
      </c>
      <c r="B34" s="16">
        <v>44</v>
      </c>
      <c r="C34" t="s">
        <v>7925</v>
      </c>
      <c r="E34" s="294"/>
    </row>
    <row r="35" spans="1:5">
      <c r="A35" s="221" t="s">
        <v>3666</v>
      </c>
      <c r="B35" s="16">
        <v>46</v>
      </c>
      <c r="C35" t="s">
        <v>7926</v>
      </c>
      <c r="E35" s="294"/>
    </row>
    <row r="36" spans="1:5">
      <c r="A36" s="16" t="s">
        <v>462</v>
      </c>
      <c r="B36" s="16">
        <v>47</v>
      </c>
      <c r="C36" t="s">
        <v>8079</v>
      </c>
      <c r="E36" s="294"/>
    </row>
    <row r="37" spans="1:5">
      <c r="A37" s="221" t="s">
        <v>3667</v>
      </c>
      <c r="B37" s="16">
        <v>48</v>
      </c>
      <c r="C37" t="s">
        <v>7927</v>
      </c>
      <c r="E37" s="294"/>
    </row>
    <row r="38" spans="1:5">
      <c r="A38" s="221" t="s">
        <v>460</v>
      </c>
      <c r="B38" s="16">
        <v>49</v>
      </c>
      <c r="C38" t="s">
        <v>7928</v>
      </c>
      <c r="E38" s="294"/>
    </row>
    <row r="39" spans="1:5">
      <c r="A39" s="16" t="s">
        <v>3668</v>
      </c>
      <c r="B39" s="16">
        <v>50</v>
      </c>
      <c r="C39" t="s">
        <v>7928</v>
      </c>
      <c r="E39" s="294"/>
    </row>
    <row r="40" spans="1:5">
      <c r="A40" s="16" t="s">
        <v>3669</v>
      </c>
      <c r="B40" s="16">
        <v>51</v>
      </c>
      <c r="C40" t="s">
        <v>8080</v>
      </c>
      <c r="E40" s="294"/>
    </row>
    <row r="41" spans="1:5">
      <c r="A41" s="16" t="s">
        <v>3670</v>
      </c>
      <c r="B41" s="16">
        <v>52</v>
      </c>
      <c r="C41" t="s">
        <v>7929</v>
      </c>
      <c r="E41" s="294"/>
    </row>
    <row r="42" spans="1:5">
      <c r="A42" s="16" t="s">
        <v>443</v>
      </c>
      <c r="B42" s="16">
        <v>53</v>
      </c>
      <c r="C42" t="s">
        <v>7930</v>
      </c>
      <c r="E42" s="294"/>
    </row>
    <row r="43" spans="1:5">
      <c r="A43" s="16" t="s">
        <v>3671</v>
      </c>
      <c r="B43" s="16">
        <v>54</v>
      </c>
      <c r="C43" t="s">
        <v>7931</v>
      </c>
      <c r="E43" s="294"/>
    </row>
    <row r="44" spans="1:5">
      <c r="A44" s="16" t="s">
        <v>3672</v>
      </c>
      <c r="B44" s="16">
        <v>55</v>
      </c>
      <c r="C44" t="s">
        <v>7932</v>
      </c>
      <c r="E44" s="294"/>
    </row>
    <row r="45" spans="1:5">
      <c r="A45" s="16" t="s">
        <v>3673</v>
      </c>
      <c r="B45" s="16">
        <v>56</v>
      </c>
      <c r="C45" t="s">
        <v>7933</v>
      </c>
      <c r="E45" s="294"/>
    </row>
    <row r="46" spans="1:5">
      <c r="A46" s="16" t="s">
        <v>3674</v>
      </c>
      <c r="B46" s="16">
        <v>57</v>
      </c>
      <c r="C46" t="s">
        <v>8081</v>
      </c>
      <c r="E46" s="294"/>
    </row>
    <row r="47" spans="1:5">
      <c r="A47" s="16" t="s">
        <v>3675</v>
      </c>
      <c r="B47" s="16">
        <v>59</v>
      </c>
      <c r="C47" t="s">
        <v>8082</v>
      </c>
      <c r="E47" s="294"/>
    </row>
    <row r="48" spans="1:5">
      <c r="A48" s="16" t="s">
        <v>3676</v>
      </c>
      <c r="B48" s="16">
        <v>60</v>
      </c>
      <c r="C48" t="s">
        <v>7934</v>
      </c>
      <c r="E48" s="294"/>
    </row>
    <row r="49" spans="1:5">
      <c r="A49" s="16" t="s">
        <v>3677</v>
      </c>
      <c r="B49" s="16">
        <v>61</v>
      </c>
      <c r="C49" t="s">
        <v>7935</v>
      </c>
      <c r="E49" s="294"/>
    </row>
    <row r="50" spans="1:5">
      <c r="A50" s="16" t="s">
        <v>3678</v>
      </c>
      <c r="B50" s="16">
        <v>62</v>
      </c>
      <c r="C50" t="s">
        <v>7936</v>
      </c>
      <c r="E50" s="294"/>
    </row>
    <row r="51" spans="1:5">
      <c r="A51" s="16" t="s">
        <v>3679</v>
      </c>
      <c r="B51" s="16">
        <v>63</v>
      </c>
      <c r="C51" t="s">
        <v>7937</v>
      </c>
      <c r="E51" s="294"/>
    </row>
    <row r="52" spans="1:5">
      <c r="A52" s="221" t="s">
        <v>3680</v>
      </c>
      <c r="B52" s="16">
        <v>65</v>
      </c>
      <c r="C52" t="s">
        <v>7938</v>
      </c>
      <c r="E52" s="294"/>
    </row>
    <row r="53" spans="1:5">
      <c r="A53" s="16" t="s">
        <v>3681</v>
      </c>
      <c r="B53" s="16">
        <v>66</v>
      </c>
      <c r="C53" t="s">
        <v>7939</v>
      </c>
      <c r="E53" s="294"/>
    </row>
    <row r="54" spans="1:5">
      <c r="A54" s="16" t="s">
        <v>3682</v>
      </c>
      <c r="B54" s="16">
        <v>67</v>
      </c>
      <c r="C54" t="s">
        <v>7940</v>
      </c>
      <c r="E54" s="294"/>
    </row>
    <row r="55" spans="1:5">
      <c r="A55" s="16" t="s">
        <v>3683</v>
      </c>
      <c r="B55" s="16">
        <v>68</v>
      </c>
      <c r="C55" t="s">
        <v>7941</v>
      </c>
      <c r="E55" s="294"/>
    </row>
    <row r="56" spans="1:5">
      <c r="A56" s="16" t="s">
        <v>3684</v>
      </c>
      <c r="B56" s="16">
        <v>69</v>
      </c>
      <c r="C56" t="s">
        <v>7942</v>
      </c>
      <c r="E56" s="294"/>
    </row>
    <row r="57" spans="1:5">
      <c r="A57" s="16" t="s">
        <v>3685</v>
      </c>
      <c r="B57" s="16">
        <v>70</v>
      </c>
      <c r="C57" t="s">
        <v>7943</v>
      </c>
      <c r="E57" s="294"/>
    </row>
    <row r="58" spans="1:5">
      <c r="A58" s="16" t="s">
        <v>453</v>
      </c>
      <c r="B58" s="16">
        <v>73</v>
      </c>
      <c r="C58" t="s">
        <v>7944</v>
      </c>
      <c r="E58" s="294"/>
    </row>
    <row r="59" spans="1:5">
      <c r="A59" s="16" t="s">
        <v>3686</v>
      </c>
      <c r="B59" s="16">
        <v>74</v>
      </c>
      <c r="C59" t="s">
        <v>7945</v>
      </c>
      <c r="E59" s="294"/>
    </row>
    <row r="60" spans="1:5">
      <c r="A60" s="16" t="s">
        <v>437</v>
      </c>
      <c r="B60" s="16">
        <v>77</v>
      </c>
      <c r="C60" t="s">
        <v>7946</v>
      </c>
      <c r="E60" s="294"/>
    </row>
    <row r="61" spans="1:5">
      <c r="A61" s="16" t="s">
        <v>3687</v>
      </c>
      <c r="B61" s="16">
        <v>80</v>
      </c>
      <c r="C61" t="s">
        <v>7947</v>
      </c>
      <c r="E61" s="294"/>
    </row>
    <row r="62" spans="1:5">
      <c r="A62" s="16" t="s">
        <v>444</v>
      </c>
      <c r="B62" s="16">
        <v>82</v>
      </c>
      <c r="C62" t="s">
        <v>7976</v>
      </c>
      <c r="E62" s="294"/>
    </row>
    <row r="63" spans="1:5">
      <c r="A63" s="16" t="s">
        <v>3688</v>
      </c>
      <c r="B63" s="16">
        <v>83</v>
      </c>
      <c r="C63" t="s">
        <v>8083</v>
      </c>
      <c r="E63" s="294"/>
    </row>
    <row r="64" spans="1:5">
      <c r="A64" s="16" t="s">
        <v>451</v>
      </c>
      <c r="B64" s="16">
        <v>84</v>
      </c>
      <c r="C64" t="s">
        <v>7948</v>
      </c>
      <c r="E64" s="294"/>
    </row>
    <row r="65" spans="1:5">
      <c r="A65" s="16" t="s">
        <v>3689</v>
      </c>
      <c r="B65" s="16">
        <v>86</v>
      </c>
      <c r="C65" t="s">
        <v>7949</v>
      </c>
      <c r="E65" s="294"/>
    </row>
    <row r="66" spans="1:5">
      <c r="A66" s="16" t="s">
        <v>335</v>
      </c>
      <c r="B66" s="16">
        <v>87</v>
      </c>
      <c r="C66" t="s">
        <v>7950</v>
      </c>
      <c r="E66" s="294"/>
    </row>
    <row r="67" spans="1:5">
      <c r="A67" s="16" t="s">
        <v>459</v>
      </c>
      <c r="B67" s="16">
        <v>88</v>
      </c>
      <c r="C67" t="s">
        <v>7951</v>
      </c>
      <c r="E67" s="294"/>
    </row>
    <row r="68" spans="1:5">
      <c r="A68" s="16" t="s">
        <v>3690</v>
      </c>
      <c r="B68" s="16">
        <v>89</v>
      </c>
      <c r="C68" t="s">
        <v>8084</v>
      </c>
      <c r="E68" s="294"/>
    </row>
    <row r="69" spans="1:5">
      <c r="A69" s="16" t="s">
        <v>3691</v>
      </c>
      <c r="B69" s="16">
        <v>91</v>
      </c>
      <c r="C69" t="s">
        <v>8085</v>
      </c>
      <c r="E69" s="294"/>
    </row>
    <row r="70" spans="1:5">
      <c r="A70" s="16" t="s">
        <v>3692</v>
      </c>
      <c r="B70" s="16">
        <v>92</v>
      </c>
      <c r="C70" t="s">
        <v>7943</v>
      </c>
      <c r="E70" s="294"/>
    </row>
    <row r="71" spans="1:5">
      <c r="A71" s="16" t="s">
        <v>420</v>
      </c>
      <c r="B71" s="16">
        <v>93</v>
      </c>
      <c r="C71" t="s">
        <v>7952</v>
      </c>
      <c r="E71" s="294"/>
    </row>
    <row r="72" spans="1:5">
      <c r="A72" s="16" t="s">
        <v>3693</v>
      </c>
      <c r="B72" s="16">
        <v>94</v>
      </c>
      <c r="C72" t="s">
        <v>7953</v>
      </c>
      <c r="E72" s="294"/>
    </row>
    <row r="73" spans="1:5">
      <c r="A73" s="16" t="s">
        <v>3694</v>
      </c>
      <c r="B73" s="16">
        <v>95</v>
      </c>
      <c r="C73" t="s">
        <v>7954</v>
      </c>
      <c r="E73" s="294"/>
    </row>
    <row r="74" spans="1:5">
      <c r="A74" s="16" t="s">
        <v>475</v>
      </c>
      <c r="B74" s="16">
        <v>96</v>
      </c>
      <c r="C74" t="s">
        <v>7955</v>
      </c>
      <c r="E74" s="294"/>
    </row>
    <row r="75" spans="1:5">
      <c r="A75" s="16" t="s">
        <v>3695</v>
      </c>
      <c r="B75" s="16">
        <v>97</v>
      </c>
      <c r="C75" t="s">
        <v>7956</v>
      </c>
      <c r="E75" s="294"/>
    </row>
    <row r="76" spans="1:5">
      <c r="A76" s="16" t="s">
        <v>3696</v>
      </c>
      <c r="B76" s="16">
        <v>98</v>
      </c>
      <c r="C76" t="s">
        <v>8086</v>
      </c>
      <c r="E76" s="294"/>
    </row>
    <row r="77" spans="1:5">
      <c r="A77" s="16" t="s">
        <v>3697</v>
      </c>
      <c r="B77" s="16">
        <v>99</v>
      </c>
      <c r="C77" t="s">
        <v>8087</v>
      </c>
      <c r="E77" s="294"/>
    </row>
    <row r="78" spans="1:5">
      <c r="A78" s="16" t="s">
        <v>3698</v>
      </c>
      <c r="B78" s="16">
        <v>100</v>
      </c>
      <c r="C78" t="s">
        <v>7957</v>
      </c>
      <c r="E78" s="294"/>
    </row>
    <row r="79" spans="1:5">
      <c r="A79" s="16" t="s">
        <v>3699</v>
      </c>
      <c r="B79" s="16">
        <v>102</v>
      </c>
      <c r="C79" t="s">
        <v>7900</v>
      </c>
      <c r="E79" s="294"/>
    </row>
    <row r="80" spans="1:5">
      <c r="A80" s="16" t="s">
        <v>3700</v>
      </c>
      <c r="B80" s="16">
        <v>107</v>
      </c>
      <c r="C80" t="s">
        <v>8088</v>
      </c>
      <c r="E80" s="294"/>
    </row>
    <row r="81" spans="1:5">
      <c r="A81" s="16" t="s">
        <v>3701</v>
      </c>
      <c r="B81" s="16">
        <v>109</v>
      </c>
      <c r="C81" t="s">
        <v>8089</v>
      </c>
      <c r="E81" s="294"/>
    </row>
    <row r="82" spans="1:5">
      <c r="A82" s="16" t="s">
        <v>3702</v>
      </c>
      <c r="B82" s="16">
        <v>110</v>
      </c>
      <c r="C82" t="s">
        <v>7958</v>
      </c>
      <c r="E82" s="294"/>
    </row>
    <row r="83" spans="1:5">
      <c r="A83" s="16" t="s">
        <v>3703</v>
      </c>
      <c r="B83" s="16">
        <v>139</v>
      </c>
      <c r="C83" t="s">
        <v>7919</v>
      </c>
      <c r="E83" s="294"/>
    </row>
    <row r="84" spans="1:5">
      <c r="A84" s="16" t="s">
        <v>3704</v>
      </c>
      <c r="B84" s="16">
        <v>151</v>
      </c>
      <c r="C84" t="s">
        <v>8090</v>
      </c>
      <c r="E84" s="294"/>
    </row>
    <row r="85" spans="1:5">
      <c r="A85" s="16" t="s">
        <v>466</v>
      </c>
      <c r="B85" s="16">
        <v>153</v>
      </c>
      <c r="C85" t="s">
        <v>7913</v>
      </c>
      <c r="E85" s="294"/>
    </row>
    <row r="86" spans="1:5">
      <c r="A86" s="16" t="s">
        <v>3705</v>
      </c>
      <c r="B86" s="16">
        <v>168</v>
      </c>
      <c r="C86" t="s">
        <v>8091</v>
      </c>
      <c r="E86" s="294"/>
    </row>
    <row r="87" spans="1:5">
      <c r="A87" s="16" t="s">
        <v>3706</v>
      </c>
      <c r="B87" s="16">
        <v>169</v>
      </c>
      <c r="C87" t="s">
        <v>7959</v>
      </c>
      <c r="E87" s="294"/>
    </row>
    <row r="88" spans="1:5">
      <c r="A88" s="16" t="s">
        <v>3707</v>
      </c>
      <c r="B88" s="16">
        <v>171</v>
      </c>
      <c r="C88" t="s">
        <v>7960</v>
      </c>
      <c r="E88" s="294"/>
    </row>
    <row r="89" spans="1:5">
      <c r="A89" s="16" t="s">
        <v>3708</v>
      </c>
      <c r="B89" s="16">
        <v>173</v>
      </c>
      <c r="C89" t="s">
        <v>7961</v>
      </c>
      <c r="E89" s="294"/>
    </row>
    <row r="90" spans="1:5">
      <c r="A90" s="16" t="s">
        <v>3709</v>
      </c>
      <c r="B90" s="16">
        <v>178</v>
      </c>
      <c r="C90" t="s">
        <v>7962</v>
      </c>
      <c r="E90" s="294"/>
    </row>
    <row r="91" spans="1:5">
      <c r="A91" s="16" t="s">
        <v>3710</v>
      </c>
      <c r="B91" s="16">
        <v>179</v>
      </c>
      <c r="C91" t="s">
        <v>7963</v>
      </c>
      <c r="E91" s="294"/>
    </row>
    <row r="92" spans="1:5">
      <c r="A92" s="16" t="s">
        <v>3711</v>
      </c>
      <c r="B92" s="16">
        <v>182</v>
      </c>
      <c r="C92" t="s">
        <v>7964</v>
      </c>
      <c r="E92" s="294"/>
    </row>
    <row r="93" spans="1:5">
      <c r="A93" s="16" t="s">
        <v>3712</v>
      </c>
      <c r="B93" s="16">
        <v>186</v>
      </c>
      <c r="C93" t="s">
        <v>7965</v>
      </c>
      <c r="E93" s="294"/>
    </row>
    <row r="94" spans="1:5">
      <c r="A94" s="16" t="s">
        <v>3713</v>
      </c>
      <c r="B94" s="16">
        <v>187</v>
      </c>
      <c r="C94" t="s">
        <v>7966</v>
      </c>
      <c r="E94" s="294"/>
    </row>
    <row r="95" spans="1:5">
      <c r="A95" s="16" t="s">
        <v>3714</v>
      </c>
      <c r="B95" s="16">
        <v>188</v>
      </c>
      <c r="C95" t="s">
        <v>7967</v>
      </c>
      <c r="E95" s="294"/>
    </row>
    <row r="96" spans="1:5">
      <c r="A96" s="16" t="s">
        <v>3715</v>
      </c>
      <c r="B96" s="16">
        <v>189</v>
      </c>
      <c r="C96" t="s">
        <v>7968</v>
      </c>
      <c r="E96" s="294"/>
    </row>
    <row r="97" spans="1:5">
      <c r="A97" s="16" t="s">
        <v>430</v>
      </c>
      <c r="B97" s="16">
        <v>193</v>
      </c>
      <c r="C97" t="s">
        <v>8092</v>
      </c>
      <c r="E97" s="294"/>
    </row>
    <row r="98" spans="1:5">
      <c r="A98" s="16" t="s">
        <v>3716</v>
      </c>
      <c r="B98" s="16">
        <v>198</v>
      </c>
      <c r="C98" t="s">
        <v>7969</v>
      </c>
      <c r="E98" s="294"/>
    </row>
    <row r="99" spans="1:5">
      <c r="A99" s="16" t="s">
        <v>3717</v>
      </c>
      <c r="B99" s="16">
        <v>206</v>
      </c>
      <c r="C99" t="s">
        <v>7970</v>
      </c>
      <c r="E99" s="294"/>
    </row>
    <row r="100" spans="1:5">
      <c r="A100" s="16" t="s">
        <v>3718</v>
      </c>
      <c r="B100" s="16">
        <v>217</v>
      </c>
      <c r="C100" t="s">
        <v>7971</v>
      </c>
      <c r="E100" s="294"/>
    </row>
    <row r="101" spans="1:5">
      <c r="A101" s="16" t="s">
        <v>3719</v>
      </c>
      <c r="B101" s="16">
        <v>221</v>
      </c>
      <c r="C101" t="s">
        <v>8093</v>
      </c>
      <c r="E101" s="294"/>
    </row>
    <row r="102" spans="1:5">
      <c r="A102" s="16" t="s">
        <v>3720</v>
      </c>
      <c r="B102" s="16">
        <v>226</v>
      </c>
      <c r="C102" t="s">
        <v>8094</v>
      </c>
      <c r="E102" s="294"/>
    </row>
    <row r="103" spans="1:5">
      <c r="A103" s="16" t="s">
        <v>3721</v>
      </c>
      <c r="B103" s="16">
        <v>230</v>
      </c>
      <c r="C103" t="s">
        <v>7972</v>
      </c>
      <c r="E103" s="294"/>
    </row>
    <row r="104" spans="1:5">
      <c r="A104" s="16" t="s">
        <v>3722</v>
      </c>
      <c r="B104" s="16">
        <v>233</v>
      </c>
      <c r="C104" t="s">
        <v>7973</v>
      </c>
      <c r="E104" s="294"/>
    </row>
    <row r="105" spans="1:5">
      <c r="A105" s="221" t="s">
        <v>3723</v>
      </c>
      <c r="B105" s="16">
        <v>235</v>
      </c>
      <c r="C105" t="s">
        <v>7974</v>
      </c>
      <c r="E105" s="294"/>
    </row>
    <row r="106" spans="1:5">
      <c r="A106" s="16" t="s">
        <v>3724</v>
      </c>
      <c r="B106" s="16">
        <v>236</v>
      </c>
      <c r="C106" t="s">
        <v>7975</v>
      </c>
      <c r="E106" s="294"/>
    </row>
    <row r="107" spans="1:5">
      <c r="A107" s="16" t="s">
        <v>3725</v>
      </c>
      <c r="B107" s="16">
        <v>238</v>
      </c>
      <c r="C107" t="s">
        <v>8095</v>
      </c>
      <c r="E107" s="294"/>
    </row>
    <row r="108" spans="1:5">
      <c r="A108" s="221" t="s">
        <v>329</v>
      </c>
      <c r="B108" s="16">
        <v>249</v>
      </c>
      <c r="C108" t="s">
        <v>7976</v>
      </c>
      <c r="E108" s="294"/>
    </row>
    <row r="109" spans="1:5">
      <c r="A109" s="16" t="s">
        <v>3726</v>
      </c>
      <c r="B109" s="16">
        <v>262</v>
      </c>
      <c r="C109" t="s">
        <v>8096</v>
      </c>
      <c r="E109" s="294"/>
    </row>
    <row r="110" spans="1:5">
      <c r="A110" s="16" t="s">
        <v>3727</v>
      </c>
      <c r="B110" s="16">
        <v>264</v>
      </c>
      <c r="C110" t="s">
        <v>7977</v>
      </c>
      <c r="E110" s="294"/>
    </row>
    <row r="111" spans="1:5">
      <c r="A111" s="16" t="s">
        <v>3728</v>
      </c>
      <c r="B111" s="16">
        <v>265</v>
      </c>
      <c r="C111" t="s">
        <v>7978</v>
      </c>
      <c r="E111" s="294"/>
    </row>
    <row r="112" spans="1:5">
      <c r="A112" s="16" t="s">
        <v>3729</v>
      </c>
      <c r="B112" s="16">
        <v>269</v>
      </c>
      <c r="C112" t="s">
        <v>7979</v>
      </c>
      <c r="E112" s="294"/>
    </row>
    <row r="113" spans="1:5">
      <c r="A113" s="16" t="s">
        <v>3730</v>
      </c>
      <c r="B113" s="16">
        <v>271</v>
      </c>
      <c r="C113" t="s">
        <v>7980</v>
      </c>
      <c r="E113" s="294"/>
    </row>
    <row r="114" spans="1:5">
      <c r="A114" s="16" t="s">
        <v>3731</v>
      </c>
      <c r="B114" s="16">
        <v>272</v>
      </c>
      <c r="C114" t="s">
        <v>7981</v>
      </c>
      <c r="E114" s="294"/>
    </row>
    <row r="115" spans="1:5">
      <c r="A115" s="16" t="s">
        <v>3732</v>
      </c>
      <c r="B115" s="16">
        <v>273</v>
      </c>
      <c r="C115" t="s">
        <v>7982</v>
      </c>
      <c r="E115" s="294"/>
    </row>
    <row r="116" spans="1:5">
      <c r="A116" s="16" t="s">
        <v>3733</v>
      </c>
      <c r="B116" s="16">
        <v>274</v>
      </c>
      <c r="C116" t="s">
        <v>7983</v>
      </c>
      <c r="E116" s="294"/>
    </row>
    <row r="117" spans="1:5">
      <c r="A117" s="16" t="s">
        <v>3734</v>
      </c>
      <c r="B117" s="16">
        <v>275</v>
      </c>
      <c r="C117" t="s">
        <v>7984</v>
      </c>
      <c r="E117" s="294"/>
    </row>
    <row r="118" spans="1:5">
      <c r="A118" s="16" t="s">
        <v>3735</v>
      </c>
      <c r="B118" s="16">
        <v>276</v>
      </c>
      <c r="C118" t="s">
        <v>7985</v>
      </c>
      <c r="E118" s="294"/>
    </row>
    <row r="119" spans="1:5">
      <c r="A119" s="16" t="s">
        <v>3736</v>
      </c>
      <c r="B119" s="16">
        <v>277</v>
      </c>
      <c r="C119" t="s">
        <v>7986</v>
      </c>
      <c r="E119" s="294"/>
    </row>
    <row r="120" spans="1:5">
      <c r="A120" s="16" t="s">
        <v>3737</v>
      </c>
      <c r="B120" s="16">
        <v>278</v>
      </c>
      <c r="C120" t="s">
        <v>7987</v>
      </c>
      <c r="E120" s="294"/>
    </row>
    <row r="121" spans="1:5">
      <c r="A121" s="16" t="s">
        <v>3738</v>
      </c>
      <c r="B121" s="16">
        <v>279</v>
      </c>
      <c r="C121" t="s">
        <v>7988</v>
      </c>
      <c r="E121" s="294"/>
    </row>
    <row r="122" spans="1:5">
      <c r="A122" s="16" t="s">
        <v>3739</v>
      </c>
      <c r="B122" s="16">
        <v>280</v>
      </c>
      <c r="C122" t="s">
        <v>7989</v>
      </c>
      <c r="E122" s="294"/>
    </row>
    <row r="123" spans="1:5">
      <c r="A123" s="16" t="s">
        <v>3740</v>
      </c>
      <c r="B123" s="16">
        <v>281</v>
      </c>
      <c r="C123" t="s">
        <v>7990</v>
      </c>
      <c r="E123" s="294"/>
    </row>
    <row r="124" spans="1:5">
      <c r="A124" s="16" t="s">
        <v>3741</v>
      </c>
      <c r="B124" s="16">
        <v>282</v>
      </c>
      <c r="C124" t="s">
        <v>7991</v>
      </c>
      <c r="E124" s="294"/>
    </row>
    <row r="125" spans="1:5">
      <c r="A125" s="16" t="s">
        <v>3742</v>
      </c>
      <c r="B125" s="16">
        <v>283</v>
      </c>
      <c r="C125" t="s">
        <v>7992</v>
      </c>
      <c r="E125" s="294"/>
    </row>
    <row r="126" spans="1:5">
      <c r="A126" s="16" t="s">
        <v>3743</v>
      </c>
      <c r="B126" s="16">
        <v>284</v>
      </c>
      <c r="C126" t="s">
        <v>7993</v>
      </c>
      <c r="E126" s="294"/>
    </row>
    <row r="127" spans="1:5">
      <c r="A127" s="16" t="s">
        <v>3744</v>
      </c>
      <c r="B127" s="16">
        <v>285</v>
      </c>
      <c r="C127" t="s">
        <v>7994</v>
      </c>
      <c r="E127" s="294"/>
    </row>
    <row r="128" spans="1:5">
      <c r="A128" s="16" t="s">
        <v>3745</v>
      </c>
      <c r="B128" s="16">
        <v>286</v>
      </c>
      <c r="C128" t="s">
        <v>8097</v>
      </c>
      <c r="E128" s="294"/>
    </row>
    <row r="129" spans="1:5">
      <c r="A129" s="16" t="s">
        <v>3746</v>
      </c>
      <c r="B129" s="16">
        <v>287</v>
      </c>
      <c r="C129" t="s">
        <v>7995</v>
      </c>
      <c r="E129" s="294"/>
    </row>
    <row r="130" spans="1:5">
      <c r="A130" s="16" t="s">
        <v>3747</v>
      </c>
      <c r="B130" s="16">
        <v>289</v>
      </c>
      <c r="C130" t="s">
        <v>7996</v>
      </c>
      <c r="E130" s="294"/>
    </row>
    <row r="131" spans="1:5">
      <c r="A131" s="16" t="s">
        <v>3748</v>
      </c>
      <c r="B131" s="16">
        <v>290</v>
      </c>
      <c r="C131" t="s">
        <v>7997</v>
      </c>
      <c r="E131" s="294"/>
    </row>
    <row r="132" spans="1:5">
      <c r="A132" s="16" t="s">
        <v>3749</v>
      </c>
      <c r="B132" s="16">
        <v>291</v>
      </c>
      <c r="C132" t="s">
        <v>7998</v>
      </c>
      <c r="E132" s="294"/>
    </row>
    <row r="133" spans="1:5">
      <c r="A133" s="16" t="s">
        <v>3750</v>
      </c>
      <c r="B133" s="16">
        <v>292</v>
      </c>
      <c r="C133" t="s">
        <v>7999</v>
      </c>
      <c r="E133" s="294"/>
    </row>
    <row r="134" spans="1:5">
      <c r="A134" s="16" t="s">
        <v>3751</v>
      </c>
      <c r="B134" s="16">
        <v>293</v>
      </c>
      <c r="C134" t="s">
        <v>8000</v>
      </c>
      <c r="E134" s="294"/>
    </row>
    <row r="135" spans="1:5">
      <c r="A135" s="16" t="s">
        <v>3752</v>
      </c>
      <c r="B135" s="16">
        <v>294</v>
      </c>
      <c r="C135" t="s">
        <v>8001</v>
      </c>
      <c r="E135" s="294"/>
    </row>
    <row r="136" spans="1:5">
      <c r="A136" s="16" t="s">
        <v>3753</v>
      </c>
      <c r="B136" s="16">
        <v>295</v>
      </c>
      <c r="C136" t="s">
        <v>8002</v>
      </c>
      <c r="E136" s="294"/>
    </row>
    <row r="137" spans="1:5">
      <c r="A137" s="16" t="s">
        <v>3754</v>
      </c>
      <c r="B137" s="16">
        <v>296</v>
      </c>
      <c r="C137" t="s">
        <v>8098</v>
      </c>
      <c r="E137" s="294"/>
    </row>
    <row r="138" spans="1:5">
      <c r="A138" s="16" t="s">
        <v>3755</v>
      </c>
      <c r="B138" s="16">
        <v>297</v>
      </c>
      <c r="C138" t="s">
        <v>8003</v>
      </c>
      <c r="E138" s="294"/>
    </row>
    <row r="139" spans="1:5">
      <c r="A139" s="16" t="s">
        <v>3756</v>
      </c>
      <c r="B139" s="16">
        <v>298</v>
      </c>
      <c r="C139" t="s">
        <v>8004</v>
      </c>
      <c r="E139" s="294"/>
    </row>
    <row r="140" spans="1:5">
      <c r="A140" s="16" t="s">
        <v>3757</v>
      </c>
      <c r="B140" s="16">
        <v>299</v>
      </c>
      <c r="C140" t="s">
        <v>8005</v>
      </c>
      <c r="E140" s="294"/>
    </row>
    <row r="141" spans="1:5">
      <c r="A141" s="16" t="s">
        <v>3758</v>
      </c>
      <c r="B141" s="16">
        <v>300</v>
      </c>
      <c r="C141" t="s">
        <v>8006</v>
      </c>
      <c r="E141" s="294"/>
    </row>
    <row r="142" spans="1:5">
      <c r="A142" s="16" t="s">
        <v>3759</v>
      </c>
      <c r="B142" s="16">
        <v>301</v>
      </c>
      <c r="C142" t="s">
        <v>8099</v>
      </c>
      <c r="E142" s="294"/>
    </row>
    <row r="143" spans="1:5">
      <c r="A143" s="16" t="s">
        <v>3760</v>
      </c>
      <c r="B143" s="16">
        <v>302</v>
      </c>
      <c r="C143" t="s">
        <v>8100</v>
      </c>
      <c r="E143" s="294"/>
    </row>
    <row r="144" spans="1:5">
      <c r="A144" s="16" t="s">
        <v>3761</v>
      </c>
      <c r="B144" s="16">
        <v>303</v>
      </c>
      <c r="C144" t="s">
        <v>8101</v>
      </c>
      <c r="E144" s="294"/>
    </row>
    <row r="145" spans="1:5">
      <c r="A145" s="16" t="s">
        <v>3762</v>
      </c>
      <c r="B145" s="16">
        <v>304</v>
      </c>
      <c r="C145" t="s">
        <v>8007</v>
      </c>
      <c r="E145" s="294"/>
    </row>
    <row r="146" spans="1:5">
      <c r="A146" s="16" t="s">
        <v>3763</v>
      </c>
      <c r="B146" s="16">
        <v>305</v>
      </c>
      <c r="C146" t="s">
        <v>7922</v>
      </c>
      <c r="E146" s="294"/>
    </row>
    <row r="147" spans="1:5">
      <c r="A147" s="16" t="s">
        <v>3764</v>
      </c>
      <c r="B147" s="16">
        <v>306</v>
      </c>
      <c r="C147" t="s">
        <v>8008</v>
      </c>
      <c r="E147" s="294"/>
    </row>
    <row r="148" spans="1:5">
      <c r="A148" s="16" t="s">
        <v>3765</v>
      </c>
      <c r="B148" s="16">
        <v>307</v>
      </c>
      <c r="C148" t="s">
        <v>8009</v>
      </c>
      <c r="E148" s="294"/>
    </row>
    <row r="149" spans="1:5">
      <c r="A149" s="16" t="s">
        <v>3766</v>
      </c>
      <c r="B149" s="16">
        <v>308</v>
      </c>
      <c r="C149" t="s">
        <v>8010</v>
      </c>
      <c r="E149" s="294"/>
    </row>
    <row r="150" spans="1:5">
      <c r="A150" s="16" t="s">
        <v>3767</v>
      </c>
      <c r="B150" s="16">
        <v>309</v>
      </c>
      <c r="C150" t="s">
        <v>8011</v>
      </c>
      <c r="E150" s="294"/>
    </row>
    <row r="151" spans="1:5">
      <c r="A151" s="16" t="s">
        <v>454</v>
      </c>
      <c r="B151" s="16">
        <v>310</v>
      </c>
      <c r="C151" t="s">
        <v>8012</v>
      </c>
      <c r="E151" s="294"/>
    </row>
    <row r="152" spans="1:5">
      <c r="A152" s="16" t="s">
        <v>3768</v>
      </c>
      <c r="B152" s="16">
        <v>311</v>
      </c>
      <c r="C152" t="s">
        <v>8102</v>
      </c>
      <c r="E152" s="294"/>
    </row>
    <row r="153" spans="1:5">
      <c r="A153" s="16" t="s">
        <v>3769</v>
      </c>
      <c r="B153" s="16">
        <v>312</v>
      </c>
      <c r="C153" t="s">
        <v>8013</v>
      </c>
      <c r="E153" s="294"/>
    </row>
    <row r="154" spans="1:5">
      <c r="A154" s="16" t="s">
        <v>3770</v>
      </c>
      <c r="B154" s="16">
        <v>313</v>
      </c>
      <c r="C154" t="s">
        <v>8103</v>
      </c>
      <c r="E154" s="294"/>
    </row>
    <row r="155" spans="1:5">
      <c r="A155" s="16" t="s">
        <v>3771</v>
      </c>
      <c r="B155" s="16">
        <v>314</v>
      </c>
      <c r="C155" t="s">
        <v>8014</v>
      </c>
      <c r="E155" s="294"/>
    </row>
    <row r="156" spans="1:5">
      <c r="A156" s="16" t="s">
        <v>3772</v>
      </c>
      <c r="B156" s="16">
        <v>315</v>
      </c>
      <c r="C156" t="s">
        <v>8104</v>
      </c>
      <c r="E156" s="294"/>
    </row>
    <row r="157" spans="1:5">
      <c r="A157" s="16" t="s">
        <v>3773</v>
      </c>
      <c r="B157" s="16">
        <v>316</v>
      </c>
      <c r="C157" t="s">
        <v>8105</v>
      </c>
      <c r="E157" s="294"/>
    </row>
    <row r="158" spans="1:5">
      <c r="A158" s="16" t="s">
        <v>3774</v>
      </c>
      <c r="B158" s="16">
        <v>317</v>
      </c>
      <c r="C158" t="s">
        <v>8015</v>
      </c>
      <c r="E158" s="294"/>
    </row>
    <row r="159" spans="1:5">
      <c r="A159" s="16" t="s">
        <v>3775</v>
      </c>
      <c r="B159" s="16">
        <v>318</v>
      </c>
      <c r="C159" t="s">
        <v>8016</v>
      </c>
      <c r="E159" s="294"/>
    </row>
    <row r="160" spans="1:5">
      <c r="A160" s="16" t="s">
        <v>3776</v>
      </c>
      <c r="B160" s="16">
        <v>319</v>
      </c>
      <c r="C160" t="s">
        <v>8017</v>
      </c>
      <c r="E160" s="294"/>
    </row>
    <row r="161" spans="1:5">
      <c r="A161" s="16" t="s">
        <v>3777</v>
      </c>
      <c r="B161" s="16">
        <v>320</v>
      </c>
      <c r="C161" t="s">
        <v>8106</v>
      </c>
      <c r="E161" s="294"/>
    </row>
    <row r="162" spans="1:5">
      <c r="A162" s="16" t="s">
        <v>3778</v>
      </c>
      <c r="B162" s="16">
        <v>322</v>
      </c>
      <c r="C162" t="s">
        <v>8020</v>
      </c>
      <c r="E162" s="294"/>
    </row>
    <row r="163" spans="1:5">
      <c r="A163" s="221" t="s">
        <v>3779</v>
      </c>
      <c r="B163" s="16">
        <v>339</v>
      </c>
      <c r="C163" t="s">
        <v>8018</v>
      </c>
      <c r="E163" s="294"/>
    </row>
    <row r="164" spans="1:5">
      <c r="A164" s="16" t="s">
        <v>3780</v>
      </c>
      <c r="B164" s="16">
        <v>342</v>
      </c>
      <c r="C164" t="s">
        <v>8019</v>
      </c>
      <c r="E164" s="294"/>
    </row>
    <row r="165" spans="1:5">
      <c r="A165" s="16" t="s">
        <v>3781</v>
      </c>
      <c r="B165" s="16">
        <v>344</v>
      </c>
      <c r="C165" t="s">
        <v>8020</v>
      </c>
      <c r="E165" s="294"/>
    </row>
    <row r="166" spans="1:5">
      <c r="A166" s="16" t="s">
        <v>3782</v>
      </c>
      <c r="B166" s="16">
        <v>345</v>
      </c>
      <c r="C166" t="s">
        <v>8021</v>
      </c>
      <c r="E166" s="294"/>
    </row>
    <row r="167" spans="1:5">
      <c r="A167" s="16" t="s">
        <v>3783</v>
      </c>
      <c r="B167" s="16">
        <v>346</v>
      </c>
      <c r="C167" t="s">
        <v>8107</v>
      </c>
      <c r="E167" s="294"/>
    </row>
    <row r="168" spans="1:5">
      <c r="A168" s="16" t="s">
        <v>3784</v>
      </c>
      <c r="B168" s="16">
        <v>361</v>
      </c>
      <c r="C168" t="s">
        <v>8022</v>
      </c>
      <c r="E168" s="294"/>
    </row>
    <row r="169" spans="1:5">
      <c r="A169" s="16" t="s">
        <v>447</v>
      </c>
      <c r="B169" s="16">
        <v>375</v>
      </c>
      <c r="C169" t="s">
        <v>8023</v>
      </c>
      <c r="E169" s="294"/>
    </row>
    <row r="170" spans="1:5">
      <c r="A170" s="16" t="s">
        <v>3785</v>
      </c>
      <c r="B170" s="16">
        <v>404</v>
      </c>
      <c r="C170" t="s">
        <v>8108</v>
      </c>
      <c r="E170" s="294"/>
    </row>
    <row r="171" spans="1:5">
      <c r="A171" s="16" t="s">
        <v>3786</v>
      </c>
      <c r="B171" s="16">
        <v>403</v>
      </c>
      <c r="C171" t="s">
        <v>7925</v>
      </c>
      <c r="E171" s="294"/>
    </row>
    <row r="172" spans="1:5">
      <c r="A172" s="16" t="s">
        <v>3787</v>
      </c>
      <c r="B172" s="16">
        <v>402</v>
      </c>
      <c r="C172" t="s">
        <v>3787</v>
      </c>
      <c r="E172" s="294"/>
    </row>
    <row r="173" spans="1:5">
      <c r="A173" s="16" t="s">
        <v>3788</v>
      </c>
      <c r="B173" s="16">
        <v>399</v>
      </c>
      <c r="C173" t="s">
        <v>3788</v>
      </c>
      <c r="E173" s="294"/>
    </row>
    <row r="174" spans="1:5">
      <c r="A174" s="16" t="s">
        <v>3789</v>
      </c>
      <c r="B174" s="16">
        <v>400</v>
      </c>
      <c r="C174" t="s">
        <v>3789</v>
      </c>
      <c r="E174" s="294"/>
    </row>
    <row r="175" spans="1:5">
      <c r="A175" s="16" t="s">
        <v>3790</v>
      </c>
      <c r="B175" s="16">
        <v>401</v>
      </c>
      <c r="C175" t="s">
        <v>8024</v>
      </c>
      <c r="E175" s="294"/>
    </row>
    <row r="176" spans="1:5">
      <c r="A176" s="16" t="s">
        <v>3791</v>
      </c>
      <c r="B176" s="16">
        <v>405</v>
      </c>
      <c r="C176" t="s">
        <v>8025</v>
      </c>
      <c r="E176" s="294"/>
    </row>
    <row r="177" spans="1:5">
      <c r="A177" s="16" t="s">
        <v>3792</v>
      </c>
      <c r="B177" s="16">
        <v>406</v>
      </c>
      <c r="C177" t="s">
        <v>8026</v>
      </c>
      <c r="E177" s="294"/>
    </row>
    <row r="178" spans="1:5">
      <c r="A178" s="16" t="s">
        <v>3793</v>
      </c>
      <c r="B178" s="16">
        <v>407</v>
      </c>
      <c r="C178" t="s">
        <v>7915</v>
      </c>
      <c r="E178" s="294"/>
    </row>
    <row r="179" spans="1:5">
      <c r="A179" s="16" t="s">
        <v>3794</v>
      </c>
      <c r="B179" s="16">
        <v>408</v>
      </c>
      <c r="C179" t="s">
        <v>8027</v>
      </c>
      <c r="E179" s="294"/>
    </row>
    <row r="180" spans="1:5">
      <c r="A180" s="16" t="s">
        <v>3698</v>
      </c>
      <c r="B180" s="16">
        <v>409</v>
      </c>
      <c r="C180" t="s">
        <v>8028</v>
      </c>
      <c r="E180" s="294"/>
    </row>
    <row r="181" spans="1:5">
      <c r="A181" s="16" t="s">
        <v>3795</v>
      </c>
      <c r="B181" s="16">
        <v>410</v>
      </c>
      <c r="C181" t="s">
        <v>8029</v>
      </c>
      <c r="E181" s="294"/>
    </row>
    <row r="182" spans="1:5">
      <c r="A182" s="16" t="s">
        <v>3796</v>
      </c>
      <c r="B182" s="16">
        <v>411</v>
      </c>
      <c r="C182" t="s">
        <v>8030</v>
      </c>
      <c r="E182" s="294"/>
    </row>
    <row r="183" spans="1:5">
      <c r="A183" s="16" t="s">
        <v>3797</v>
      </c>
      <c r="B183" s="16">
        <v>412</v>
      </c>
      <c r="C183" t="s">
        <v>8031</v>
      </c>
      <c r="E183" s="294"/>
    </row>
    <row r="184" spans="1:5">
      <c r="A184" s="16" t="s">
        <v>3798</v>
      </c>
      <c r="B184" s="16">
        <v>413</v>
      </c>
      <c r="C184" t="s">
        <v>8032</v>
      </c>
      <c r="E184" s="294"/>
    </row>
    <row r="185" spans="1:5">
      <c r="A185" s="16" t="s">
        <v>3799</v>
      </c>
      <c r="B185" s="16">
        <v>414</v>
      </c>
      <c r="C185" t="s">
        <v>8033</v>
      </c>
      <c r="E185" s="294"/>
    </row>
    <row r="186" spans="1:5">
      <c r="A186" s="16" t="s">
        <v>3800</v>
      </c>
      <c r="B186" s="16">
        <v>415</v>
      </c>
      <c r="C186" t="s">
        <v>8034</v>
      </c>
      <c r="E186" s="294"/>
    </row>
    <row r="187" spans="1:5">
      <c r="A187" s="16" t="s">
        <v>3801</v>
      </c>
      <c r="B187" s="16">
        <v>416</v>
      </c>
      <c r="C187" t="s">
        <v>8035</v>
      </c>
      <c r="E187" s="294"/>
    </row>
    <row r="188" spans="1:5">
      <c r="A188" s="16" t="s">
        <v>3802</v>
      </c>
      <c r="B188" s="16">
        <v>417</v>
      </c>
      <c r="C188" t="s">
        <v>8036</v>
      </c>
      <c r="E188" s="294"/>
    </row>
    <row r="189" spans="1:5">
      <c r="A189" s="16" t="s">
        <v>3803</v>
      </c>
      <c r="B189" s="16">
        <v>418</v>
      </c>
      <c r="C189" t="s">
        <v>8037</v>
      </c>
      <c r="E189" s="294"/>
    </row>
    <row r="190" spans="1:5">
      <c r="A190" s="16" t="s">
        <v>3804</v>
      </c>
      <c r="B190" s="16">
        <v>419</v>
      </c>
      <c r="C190" t="s">
        <v>8038</v>
      </c>
      <c r="E190" s="294"/>
    </row>
    <row r="191" spans="1:5">
      <c r="A191" s="16" t="s">
        <v>3805</v>
      </c>
      <c r="B191" s="16">
        <v>420</v>
      </c>
      <c r="C191" t="s">
        <v>8039</v>
      </c>
      <c r="E191" s="294"/>
    </row>
    <row r="192" spans="1:5">
      <c r="A192" s="16" t="s">
        <v>3806</v>
      </c>
      <c r="B192" s="16">
        <v>421</v>
      </c>
      <c r="C192" t="s">
        <v>8040</v>
      </c>
      <c r="E192" s="294"/>
    </row>
    <row r="193" spans="1:5">
      <c r="A193" s="16" t="s">
        <v>3807</v>
      </c>
      <c r="B193" s="16">
        <v>422</v>
      </c>
      <c r="C193" t="s">
        <v>8109</v>
      </c>
      <c r="E193" s="294"/>
    </row>
    <row r="194" spans="1:5">
      <c r="A194" s="16" t="s">
        <v>3808</v>
      </c>
      <c r="B194" s="16">
        <v>423</v>
      </c>
      <c r="C194" t="s">
        <v>8041</v>
      </c>
      <c r="E194" s="294"/>
    </row>
    <row r="195" spans="1:5">
      <c r="A195" s="16" t="s">
        <v>3809</v>
      </c>
      <c r="B195" s="16">
        <v>424</v>
      </c>
      <c r="C195" t="s">
        <v>8042</v>
      </c>
      <c r="E195" s="294"/>
    </row>
    <row r="196" spans="1:5">
      <c r="A196" s="16" t="s">
        <v>3802</v>
      </c>
      <c r="B196" s="16">
        <v>425</v>
      </c>
      <c r="C196" t="s">
        <v>8036</v>
      </c>
      <c r="E196" s="294"/>
    </row>
    <row r="197" spans="1:5">
      <c r="A197" s="16" t="s">
        <v>3810</v>
      </c>
      <c r="B197" s="16">
        <v>426</v>
      </c>
      <c r="C197" t="s">
        <v>8043</v>
      </c>
      <c r="E197" s="294"/>
    </row>
    <row r="198" spans="1:5">
      <c r="A198" s="16" t="s">
        <v>3811</v>
      </c>
      <c r="B198" s="16">
        <v>427</v>
      </c>
      <c r="C198" t="s">
        <v>8110</v>
      </c>
      <c r="E198" s="294"/>
    </row>
    <row r="199" spans="1:5">
      <c r="A199" s="16" t="s">
        <v>3812</v>
      </c>
      <c r="B199" s="16">
        <v>428</v>
      </c>
      <c r="C199" t="s">
        <v>8044</v>
      </c>
      <c r="E199" s="294"/>
    </row>
    <row r="200" spans="1:5">
      <c r="A200" s="16" t="s">
        <v>3813</v>
      </c>
      <c r="B200" s="16">
        <v>429</v>
      </c>
      <c r="C200" t="s">
        <v>8045</v>
      </c>
      <c r="E200" s="294"/>
    </row>
    <row r="201" spans="1:5">
      <c r="A201" s="16" t="s">
        <v>3814</v>
      </c>
      <c r="B201" s="16">
        <v>430</v>
      </c>
      <c r="C201" t="s">
        <v>8046</v>
      </c>
      <c r="E201" s="294"/>
    </row>
    <row r="202" spans="1:5">
      <c r="A202" s="16" t="s">
        <v>3815</v>
      </c>
      <c r="B202" s="16">
        <v>431</v>
      </c>
      <c r="C202" t="s">
        <v>8047</v>
      </c>
      <c r="E202" s="294"/>
    </row>
    <row r="203" spans="1:5">
      <c r="A203" s="16" t="s">
        <v>3816</v>
      </c>
      <c r="B203" s="16">
        <v>432</v>
      </c>
      <c r="C203" t="s">
        <v>8048</v>
      </c>
      <c r="E203" s="294"/>
    </row>
    <row r="204" spans="1:5">
      <c r="A204" s="16" t="s">
        <v>3817</v>
      </c>
      <c r="B204" s="16">
        <v>433</v>
      </c>
      <c r="C204" t="s">
        <v>8049</v>
      </c>
      <c r="E204" s="294"/>
    </row>
    <row r="205" spans="1:5">
      <c r="A205" s="16" t="s">
        <v>3818</v>
      </c>
      <c r="B205" s="16">
        <v>434</v>
      </c>
      <c r="C205" t="s">
        <v>8050</v>
      </c>
      <c r="E205" s="294"/>
    </row>
    <row r="206" spans="1:5">
      <c r="A206" s="16" t="s">
        <v>3819</v>
      </c>
      <c r="B206" s="16">
        <v>435</v>
      </c>
      <c r="C206" t="s">
        <v>8051</v>
      </c>
      <c r="E206" s="294"/>
    </row>
    <row r="207" spans="1:5">
      <c r="A207" s="16" t="s">
        <v>3820</v>
      </c>
      <c r="B207" s="16">
        <v>436</v>
      </c>
      <c r="C207" t="s">
        <v>8052</v>
      </c>
      <c r="E207" s="294"/>
    </row>
    <row r="208" spans="1:5">
      <c r="A208" s="16" t="s">
        <v>3821</v>
      </c>
      <c r="B208" s="16">
        <v>437</v>
      </c>
      <c r="C208" t="s">
        <v>8111</v>
      </c>
      <c r="E208" s="294"/>
    </row>
    <row r="209" spans="1:5">
      <c r="A209" s="16" t="s">
        <v>3822</v>
      </c>
      <c r="B209" s="16">
        <v>438</v>
      </c>
      <c r="C209" t="s">
        <v>8053</v>
      </c>
      <c r="E209" s="294"/>
    </row>
    <row r="210" spans="1:5">
      <c r="A210" s="16" t="s">
        <v>3823</v>
      </c>
      <c r="B210" s="16">
        <v>439</v>
      </c>
      <c r="C210" t="s">
        <v>8054</v>
      </c>
      <c r="E210" s="294"/>
    </row>
    <row r="211" spans="1:5">
      <c r="A211" s="16" t="s">
        <v>3824</v>
      </c>
      <c r="B211" s="16">
        <v>440</v>
      </c>
      <c r="C211" t="s">
        <v>8055</v>
      </c>
      <c r="E211" s="294"/>
    </row>
    <row r="212" spans="1:5">
      <c r="A212" s="16" t="s">
        <v>3825</v>
      </c>
      <c r="B212" s="16">
        <v>441</v>
      </c>
      <c r="C212" t="s">
        <v>8056</v>
      </c>
      <c r="E212" s="294"/>
    </row>
    <row r="213" spans="1:5">
      <c r="A213" s="16" t="s">
        <v>3826</v>
      </c>
      <c r="B213" s="16">
        <v>442</v>
      </c>
      <c r="C213" t="s">
        <v>8112</v>
      </c>
      <c r="E213" s="294"/>
    </row>
    <row r="214" spans="1:5">
      <c r="A214" s="16" t="s">
        <v>3827</v>
      </c>
      <c r="B214" s="16">
        <v>443</v>
      </c>
      <c r="C214" t="s">
        <v>8057</v>
      </c>
      <c r="E214" s="294"/>
    </row>
    <row r="215" spans="1:5">
      <c r="A215" s="16" t="s">
        <v>3828</v>
      </c>
      <c r="B215" s="16">
        <v>444</v>
      </c>
      <c r="C215" t="s">
        <v>8058</v>
      </c>
      <c r="E215" s="294"/>
    </row>
    <row r="216" spans="1:5">
      <c r="A216" s="16" t="s">
        <v>3829</v>
      </c>
      <c r="B216" s="16">
        <v>445</v>
      </c>
      <c r="C216" t="s">
        <v>8059</v>
      </c>
      <c r="E216" s="294"/>
    </row>
    <row r="217" spans="1:5">
      <c r="A217" s="16" t="s">
        <v>3830</v>
      </c>
      <c r="B217" s="16">
        <v>446</v>
      </c>
      <c r="C217" t="s">
        <v>8060</v>
      </c>
      <c r="E217" s="294"/>
    </row>
    <row r="218" spans="1:5">
      <c r="A218" s="16" t="s">
        <v>3831</v>
      </c>
      <c r="B218" s="16">
        <v>447</v>
      </c>
      <c r="C218" t="s">
        <v>8061</v>
      </c>
      <c r="E218" s="294"/>
    </row>
    <row r="219" spans="1:5">
      <c r="A219" s="16" t="s">
        <v>3832</v>
      </c>
      <c r="B219" s="16">
        <v>448</v>
      </c>
      <c r="C219" t="s">
        <v>8062</v>
      </c>
      <c r="E219" s="294"/>
    </row>
    <row r="220" spans="1:5">
      <c r="A220" s="16" t="s">
        <v>3833</v>
      </c>
      <c r="B220" s="16">
        <v>449</v>
      </c>
      <c r="C220" t="s">
        <v>8113</v>
      </c>
      <c r="E220" s="294"/>
    </row>
    <row r="221" spans="1:5">
      <c r="A221" s="16" t="s">
        <v>3834</v>
      </c>
      <c r="B221" s="16">
        <v>450</v>
      </c>
      <c r="C221" t="s">
        <v>8114</v>
      </c>
      <c r="E221" s="294"/>
    </row>
    <row r="222" spans="1:5">
      <c r="A222" s="16" t="s">
        <v>3835</v>
      </c>
      <c r="B222" s="16">
        <v>451</v>
      </c>
      <c r="C222" t="s">
        <v>8063</v>
      </c>
      <c r="E222" s="294"/>
    </row>
    <row r="223" spans="1:5">
      <c r="A223" s="16" t="s">
        <v>3836</v>
      </c>
      <c r="B223" s="16">
        <v>452</v>
      </c>
      <c r="C223" t="s">
        <v>8064</v>
      </c>
      <c r="E223" s="294"/>
    </row>
    <row r="224" spans="1:5">
      <c r="A224" s="16" t="s">
        <v>3837</v>
      </c>
      <c r="B224" s="16">
        <v>453</v>
      </c>
      <c r="C224" t="s">
        <v>8072</v>
      </c>
      <c r="E224" s="294"/>
    </row>
    <row r="225" spans="1:5">
      <c r="A225" s="16" t="s">
        <v>3838</v>
      </c>
      <c r="B225" s="16">
        <v>454</v>
      </c>
      <c r="C225" t="s">
        <v>8115</v>
      </c>
      <c r="E225" s="294"/>
    </row>
    <row r="226" spans="1:5">
      <c r="A226" s="16" t="s">
        <v>3839</v>
      </c>
      <c r="B226" s="16">
        <v>455</v>
      </c>
      <c r="C226" t="s">
        <v>8116</v>
      </c>
      <c r="E226" s="294"/>
    </row>
    <row r="227" spans="1:5">
      <c r="A227" s="16" t="s">
        <v>472</v>
      </c>
      <c r="B227" s="16">
        <v>456</v>
      </c>
      <c r="C227" t="s">
        <v>8117</v>
      </c>
      <c r="E227" s="294"/>
    </row>
    <row r="228" spans="1:5">
      <c r="A228" s="16" t="s">
        <v>3840</v>
      </c>
      <c r="B228" s="16">
        <v>457</v>
      </c>
      <c r="C228" t="s">
        <v>8065</v>
      </c>
      <c r="E228" s="294"/>
    </row>
    <row r="229" spans="1:5">
      <c r="A229" s="16" t="s">
        <v>3841</v>
      </c>
      <c r="B229" s="16">
        <v>458</v>
      </c>
      <c r="C229" t="s">
        <v>8118</v>
      </c>
      <c r="E229" s="294"/>
    </row>
    <row r="230" spans="1:5">
      <c r="A230" s="16" t="s">
        <v>3842</v>
      </c>
      <c r="B230" s="16">
        <v>459</v>
      </c>
      <c r="C230" t="s">
        <v>8119</v>
      </c>
      <c r="E230" s="294"/>
    </row>
    <row r="231" spans="1:5">
      <c r="A231" s="16" t="s">
        <v>3843</v>
      </c>
      <c r="B231" s="16">
        <v>460</v>
      </c>
      <c r="C231" t="s">
        <v>8120</v>
      </c>
      <c r="E231" s="294"/>
    </row>
    <row r="232" spans="1:5">
      <c r="A232" s="16" t="s">
        <v>3844</v>
      </c>
      <c r="B232" s="16">
        <v>461</v>
      </c>
      <c r="C232" t="s">
        <v>8066</v>
      </c>
      <c r="E232" s="294"/>
    </row>
    <row r="233" spans="1:5">
      <c r="A233" s="16" t="s">
        <v>3845</v>
      </c>
      <c r="B233" s="16">
        <v>462</v>
      </c>
      <c r="C233" t="s">
        <v>8067</v>
      </c>
      <c r="E233" s="294"/>
    </row>
    <row r="234" spans="1:5" ht="15">
      <c r="A234" s="210" t="s">
        <v>3913</v>
      </c>
      <c r="B234" s="220">
        <v>463</v>
      </c>
      <c r="C234" t="s">
        <v>7919</v>
      </c>
      <c r="E234" s="294"/>
    </row>
    <row r="235" spans="1:5">
      <c r="A235" s="222" t="s">
        <v>3914</v>
      </c>
      <c r="B235" s="220">
        <v>464</v>
      </c>
      <c r="C235" t="s">
        <v>8068</v>
      </c>
      <c r="E235" s="294"/>
    </row>
    <row r="236" spans="1:5">
      <c r="A236" s="220" t="s">
        <v>3973</v>
      </c>
      <c r="B236" s="220">
        <v>465</v>
      </c>
      <c r="C236" t="s">
        <v>8121</v>
      </c>
      <c r="E236" s="294"/>
    </row>
    <row r="237" spans="1:5">
      <c r="A237" s="220" t="s">
        <v>58</v>
      </c>
      <c r="B237" s="220">
        <v>466</v>
      </c>
      <c r="C237" t="s">
        <v>7913</v>
      </c>
      <c r="E237" s="294"/>
    </row>
    <row r="238" spans="1:5">
      <c r="A238" s="220" t="s">
        <v>3974</v>
      </c>
      <c r="B238" s="220">
        <v>467</v>
      </c>
      <c r="C238" t="s">
        <v>8122</v>
      </c>
      <c r="E238" s="294"/>
    </row>
    <row r="239" spans="1:5">
      <c r="A239" s="220" t="s">
        <v>4305</v>
      </c>
      <c r="B239" s="220">
        <v>468</v>
      </c>
      <c r="C239" t="s">
        <v>8069</v>
      </c>
      <c r="E239" s="294"/>
    </row>
    <row r="240" spans="1:5">
      <c r="A240" s="220" t="s">
        <v>4306</v>
      </c>
      <c r="B240" s="220">
        <v>469</v>
      </c>
      <c r="C240" t="s">
        <v>8123</v>
      </c>
      <c r="E240" s="294"/>
    </row>
    <row r="241" spans="1:5">
      <c r="A241" s="220" t="s">
        <v>4307</v>
      </c>
      <c r="B241" s="220">
        <v>470</v>
      </c>
      <c r="C241" t="s">
        <v>8124</v>
      </c>
      <c r="E241" s="294"/>
    </row>
    <row r="242" spans="1:5" ht="15">
      <c r="A242" s="280" t="s">
        <v>7133</v>
      </c>
      <c r="B242" s="281">
        <v>471</v>
      </c>
      <c r="C242" t="s">
        <v>8125</v>
      </c>
      <c r="E242" s="294"/>
    </row>
    <row r="243" spans="1:5">
      <c r="A243" s="282" t="s">
        <v>7796</v>
      </c>
      <c r="B243" s="281">
        <v>472</v>
      </c>
      <c r="C243" t="s">
        <v>7914</v>
      </c>
      <c r="E243" s="294"/>
    </row>
    <row r="244" spans="1:5" ht="15">
      <c r="A244" s="283" t="s">
        <v>7130</v>
      </c>
      <c r="B244" s="281">
        <v>473</v>
      </c>
      <c r="C244" t="s">
        <v>8126</v>
      </c>
      <c r="E244" s="294"/>
    </row>
    <row r="245" spans="1:5">
      <c r="A245" s="281" t="s">
        <v>7148</v>
      </c>
      <c r="B245" s="281">
        <v>474</v>
      </c>
      <c r="C245" t="s">
        <v>8127</v>
      </c>
      <c r="E245" s="294"/>
    </row>
    <row r="246" spans="1:5">
      <c r="A246" s="281" t="s">
        <v>7800</v>
      </c>
      <c r="B246" s="281">
        <v>475</v>
      </c>
      <c r="C246" t="s">
        <v>8070</v>
      </c>
      <c r="E246" s="294"/>
    </row>
    <row r="247" spans="1:5" ht="15">
      <c r="A247" s="280" t="s">
        <v>7120</v>
      </c>
      <c r="B247" s="281">
        <v>476</v>
      </c>
      <c r="C247" t="s">
        <v>8128</v>
      </c>
      <c r="E247" s="294"/>
    </row>
    <row r="248" spans="1:5" ht="15">
      <c r="A248" s="280" t="s">
        <v>7135</v>
      </c>
      <c r="B248" s="281">
        <v>477</v>
      </c>
      <c r="C248" t="s">
        <v>8129</v>
      </c>
      <c r="E248" s="294"/>
    </row>
    <row r="249" spans="1:5">
      <c r="A249" s="281" t="s">
        <v>7132</v>
      </c>
      <c r="B249" s="281">
        <v>478</v>
      </c>
      <c r="C249" t="s">
        <v>8130</v>
      </c>
      <c r="E249" s="294"/>
    </row>
    <row r="250" spans="1:5">
      <c r="A250" s="281" t="s">
        <v>7802</v>
      </c>
      <c r="B250" s="281">
        <v>479</v>
      </c>
      <c r="C250" t="s">
        <v>8131</v>
      </c>
      <c r="E250" s="294"/>
    </row>
    <row r="251" spans="1:5">
      <c r="A251" s="281" t="s">
        <v>7149</v>
      </c>
      <c r="B251" s="281">
        <v>480</v>
      </c>
      <c r="C251" t="s">
        <v>8132</v>
      </c>
      <c r="E251" s="294"/>
    </row>
    <row r="252" spans="1:5" ht="15">
      <c r="A252" s="280" t="s">
        <v>7090</v>
      </c>
      <c r="B252" s="281">
        <v>481</v>
      </c>
      <c r="C252" t="s">
        <v>8133</v>
      </c>
      <c r="E252" s="294"/>
    </row>
    <row r="253" spans="1:5">
      <c r="A253" s="281" t="s">
        <v>7804</v>
      </c>
      <c r="B253" s="281">
        <v>482</v>
      </c>
      <c r="C253" t="s">
        <v>8071</v>
      </c>
      <c r="E253" s="294"/>
    </row>
    <row r="254" spans="1:5">
      <c r="E254" s="294"/>
    </row>
  </sheetData>
  <autoFilter ref="A1:E254" xr:uid="{00000000-0001-0000-0900-000000000000}"/>
  <sortState xmlns:xlrd2="http://schemas.microsoft.com/office/spreadsheetml/2017/richdata2" ref="G2:I253">
    <sortCondition ref="I2:I253"/>
  </sortState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08"/>
  <sheetViews>
    <sheetView workbookViewId="0">
      <pane xSplit="1" ySplit="1" topLeftCell="B745" activePane="bottomRight" state="frozen"/>
      <selection pane="topRight" activeCell="B1" sqref="B1"/>
      <selection pane="bottomLeft" activeCell="A2" sqref="A2"/>
      <selection pane="bottomRight" activeCell="D751" sqref="D751"/>
    </sheetView>
  </sheetViews>
  <sheetFormatPr defaultRowHeight="12.75"/>
  <cols>
    <col min="1" max="1" width="16.85546875" customWidth="1"/>
    <col min="2" max="2" width="14.42578125" customWidth="1"/>
  </cols>
  <sheetData>
    <row r="1" spans="1:7">
      <c r="A1" s="16" t="s">
        <v>478</v>
      </c>
      <c r="B1" s="16" t="s">
        <v>2775</v>
      </c>
    </row>
    <row r="2" spans="1:7">
      <c r="A2" s="16" t="s">
        <v>1846</v>
      </c>
      <c r="B2" s="16">
        <v>2</v>
      </c>
    </row>
    <row r="3" spans="1:7">
      <c r="A3" s="16" t="s">
        <v>2988</v>
      </c>
      <c r="B3" s="16">
        <v>3</v>
      </c>
    </row>
    <row r="4" spans="1:7">
      <c r="A4" s="16" t="s">
        <v>2989</v>
      </c>
      <c r="B4" s="16">
        <v>4</v>
      </c>
    </row>
    <row r="5" spans="1:7">
      <c r="A5" s="16" t="s">
        <v>2990</v>
      </c>
      <c r="B5" s="16">
        <v>5</v>
      </c>
    </row>
    <row r="6" spans="1:7">
      <c r="A6" s="16" t="s">
        <v>2991</v>
      </c>
      <c r="B6" s="16">
        <v>6</v>
      </c>
    </row>
    <row r="7" spans="1:7">
      <c r="A7" s="16" t="s">
        <v>2992</v>
      </c>
      <c r="B7" s="16">
        <v>7</v>
      </c>
    </row>
    <row r="8" spans="1:7">
      <c r="A8" s="16" t="s">
        <v>2993</v>
      </c>
      <c r="B8" s="16">
        <v>9</v>
      </c>
    </row>
    <row r="9" spans="1:7">
      <c r="A9" s="16" t="s">
        <v>2994</v>
      </c>
      <c r="B9" s="16">
        <v>10</v>
      </c>
    </row>
    <row r="10" spans="1:7" ht="15">
      <c r="A10" s="16" t="s">
        <v>2995</v>
      </c>
      <c r="B10" s="16">
        <v>12</v>
      </c>
      <c r="G10" s="285" t="s">
        <v>7168</v>
      </c>
    </row>
    <row r="11" spans="1:7" ht="15">
      <c r="A11" s="16" t="s">
        <v>2996</v>
      </c>
      <c r="B11" s="16">
        <v>13</v>
      </c>
      <c r="G11" s="285" t="s">
        <v>7169</v>
      </c>
    </row>
    <row r="12" spans="1:7" ht="15">
      <c r="A12" s="16" t="s">
        <v>2997</v>
      </c>
      <c r="B12" s="16">
        <v>14</v>
      </c>
      <c r="G12" s="285" t="s">
        <v>7170</v>
      </c>
    </row>
    <row r="13" spans="1:7" ht="15">
      <c r="A13" s="16" t="s">
        <v>2998</v>
      </c>
      <c r="B13" s="16">
        <v>16</v>
      </c>
      <c r="G13" s="285" t="s">
        <v>7171</v>
      </c>
    </row>
    <row r="14" spans="1:7" ht="15">
      <c r="A14" s="16" t="s">
        <v>2999</v>
      </c>
      <c r="B14" s="16">
        <v>17</v>
      </c>
      <c r="G14" s="285" t="s">
        <v>7172</v>
      </c>
    </row>
    <row r="15" spans="1:7" ht="15">
      <c r="A15" s="16" t="s">
        <v>3000</v>
      </c>
      <c r="B15" s="16">
        <v>18</v>
      </c>
      <c r="G15" s="285" t="s">
        <v>7173</v>
      </c>
    </row>
    <row r="16" spans="1:7" ht="15">
      <c r="A16" s="16" t="s">
        <v>3001</v>
      </c>
      <c r="B16" s="16">
        <v>20</v>
      </c>
      <c r="G16" s="285" t="s">
        <v>7174</v>
      </c>
    </row>
    <row r="17" spans="1:7" ht="15">
      <c r="A17" s="16" t="s">
        <v>3002</v>
      </c>
      <c r="B17" s="16">
        <v>21</v>
      </c>
      <c r="G17" s="285" t="s">
        <v>7175</v>
      </c>
    </row>
    <row r="18" spans="1:7" ht="15">
      <c r="A18" s="16" t="s">
        <v>3003</v>
      </c>
      <c r="B18" s="16">
        <v>23</v>
      </c>
      <c r="G18" s="285" t="s">
        <v>7176</v>
      </c>
    </row>
    <row r="19" spans="1:7" ht="15">
      <c r="A19" s="16" t="s">
        <v>3004</v>
      </c>
      <c r="B19" s="16">
        <v>24</v>
      </c>
      <c r="G19" s="285" t="s">
        <v>7177</v>
      </c>
    </row>
    <row r="20" spans="1:7" ht="15">
      <c r="A20" s="16" t="s">
        <v>3005</v>
      </c>
      <c r="B20" s="16">
        <v>25</v>
      </c>
      <c r="G20" s="285" t="s">
        <v>7178</v>
      </c>
    </row>
    <row r="21" spans="1:7" ht="15">
      <c r="A21" s="16" t="s">
        <v>3006</v>
      </c>
      <c r="B21" s="16">
        <v>26</v>
      </c>
      <c r="G21" s="285" t="s">
        <v>7180</v>
      </c>
    </row>
    <row r="22" spans="1:7" ht="15">
      <c r="A22" s="16" t="s">
        <v>3007</v>
      </c>
      <c r="B22" s="16">
        <v>27</v>
      </c>
      <c r="G22" s="285" t="s">
        <v>7181</v>
      </c>
    </row>
    <row r="23" spans="1:7" ht="15">
      <c r="A23" s="16" t="s">
        <v>3008</v>
      </c>
      <c r="B23" s="16">
        <v>28</v>
      </c>
      <c r="G23" s="285" t="s">
        <v>7182</v>
      </c>
    </row>
    <row r="24" spans="1:7" ht="15">
      <c r="A24" s="16" t="s">
        <v>3009</v>
      </c>
      <c r="B24" s="16">
        <v>29</v>
      </c>
      <c r="G24" s="285" t="s">
        <v>7183</v>
      </c>
    </row>
    <row r="25" spans="1:7" ht="15">
      <c r="A25" s="16" t="s">
        <v>3010</v>
      </c>
      <c r="B25" s="16">
        <v>30</v>
      </c>
      <c r="G25" s="285" t="s">
        <v>7184</v>
      </c>
    </row>
    <row r="26" spans="1:7" ht="15">
      <c r="A26" s="16" t="s">
        <v>3011</v>
      </c>
      <c r="B26" s="16">
        <v>31</v>
      </c>
      <c r="G26" s="285" t="s">
        <v>7185</v>
      </c>
    </row>
    <row r="27" spans="1:7" ht="15">
      <c r="A27" s="16" t="s">
        <v>3012</v>
      </c>
      <c r="B27" s="16">
        <v>32</v>
      </c>
      <c r="G27" s="285" t="s">
        <v>7186</v>
      </c>
    </row>
    <row r="28" spans="1:7" ht="15">
      <c r="A28" s="16" t="s">
        <v>3013</v>
      </c>
      <c r="B28" s="16">
        <v>33</v>
      </c>
      <c r="G28" s="285" t="s">
        <v>7187</v>
      </c>
    </row>
    <row r="29" spans="1:7" ht="15">
      <c r="A29" s="16" t="s">
        <v>3014</v>
      </c>
      <c r="B29" s="16">
        <v>35</v>
      </c>
      <c r="G29" s="285" t="s">
        <v>7188</v>
      </c>
    </row>
    <row r="30" spans="1:7" ht="15">
      <c r="A30" s="16" t="s">
        <v>3015</v>
      </c>
      <c r="B30" s="16">
        <v>36</v>
      </c>
      <c r="G30" s="285" t="s">
        <v>7189</v>
      </c>
    </row>
    <row r="31" spans="1:7" ht="15">
      <c r="A31" s="16" t="s">
        <v>3016</v>
      </c>
      <c r="B31" s="16">
        <v>38</v>
      </c>
      <c r="G31" s="285" t="s">
        <v>7190</v>
      </c>
    </row>
    <row r="32" spans="1:7" ht="15">
      <c r="A32" s="16" t="s">
        <v>3017</v>
      </c>
      <c r="B32" s="16">
        <v>39</v>
      </c>
      <c r="G32" s="285" t="s">
        <v>7191</v>
      </c>
    </row>
    <row r="33" spans="1:7" ht="15">
      <c r="A33" s="16" t="s">
        <v>3018</v>
      </c>
      <c r="B33" s="16">
        <v>40</v>
      </c>
      <c r="G33" s="285" t="s">
        <v>7192</v>
      </c>
    </row>
    <row r="34" spans="1:7">
      <c r="A34" s="16" t="s">
        <v>3019</v>
      </c>
      <c r="B34" s="16">
        <v>41</v>
      </c>
      <c r="G34" s="237"/>
    </row>
    <row r="35" spans="1:7">
      <c r="A35" s="16" t="s">
        <v>3020</v>
      </c>
      <c r="B35" s="16">
        <v>42</v>
      </c>
      <c r="G35" s="237"/>
    </row>
    <row r="36" spans="1:7">
      <c r="A36" s="16" t="s">
        <v>3021</v>
      </c>
      <c r="B36" s="16">
        <v>43</v>
      </c>
      <c r="G36" s="237"/>
    </row>
    <row r="37" spans="1:7">
      <c r="A37" s="16" t="s">
        <v>3022</v>
      </c>
      <c r="B37" s="16">
        <v>44</v>
      </c>
      <c r="G37" s="237"/>
    </row>
    <row r="38" spans="1:7">
      <c r="A38" s="16" t="s">
        <v>3023</v>
      </c>
      <c r="B38" s="16">
        <v>45</v>
      </c>
      <c r="G38" s="237"/>
    </row>
    <row r="39" spans="1:7">
      <c r="A39" s="16" t="s">
        <v>3024</v>
      </c>
      <c r="B39" s="16">
        <v>46</v>
      </c>
      <c r="G39" s="237"/>
    </row>
    <row r="40" spans="1:7">
      <c r="A40" s="16" t="s">
        <v>3025</v>
      </c>
      <c r="B40" s="16">
        <v>47</v>
      </c>
      <c r="G40" s="237"/>
    </row>
    <row r="41" spans="1:7">
      <c r="A41" s="16" t="s">
        <v>3026</v>
      </c>
      <c r="B41" s="16">
        <v>48</v>
      </c>
      <c r="G41" s="237"/>
    </row>
    <row r="42" spans="1:7">
      <c r="A42" s="16" t="s">
        <v>3027</v>
      </c>
      <c r="B42" s="16">
        <v>49</v>
      </c>
      <c r="G42" s="237"/>
    </row>
    <row r="43" spans="1:7">
      <c r="A43" s="16" t="s">
        <v>3028</v>
      </c>
      <c r="B43" s="16">
        <v>50</v>
      </c>
      <c r="G43" s="237"/>
    </row>
    <row r="44" spans="1:7">
      <c r="A44" s="16" t="s">
        <v>3029</v>
      </c>
      <c r="B44" s="16">
        <v>52</v>
      </c>
      <c r="G44" s="237"/>
    </row>
    <row r="45" spans="1:7">
      <c r="A45" s="16" t="s">
        <v>3030</v>
      </c>
      <c r="B45" s="16">
        <v>53</v>
      </c>
      <c r="G45" s="237"/>
    </row>
    <row r="46" spans="1:7">
      <c r="A46" s="16" t="s">
        <v>3031</v>
      </c>
      <c r="B46" s="16">
        <v>54</v>
      </c>
      <c r="G46" s="237"/>
    </row>
    <row r="47" spans="1:7">
      <c r="A47" s="16" t="s">
        <v>3032</v>
      </c>
      <c r="B47" s="16">
        <v>55</v>
      </c>
      <c r="G47" s="237"/>
    </row>
    <row r="48" spans="1:7">
      <c r="A48" s="16" t="s">
        <v>3033</v>
      </c>
      <c r="B48" s="16">
        <v>56</v>
      </c>
      <c r="G48" s="237"/>
    </row>
    <row r="49" spans="1:7">
      <c r="A49" s="16" t="s">
        <v>2023</v>
      </c>
      <c r="B49" s="16">
        <v>57</v>
      </c>
      <c r="G49" s="237"/>
    </row>
    <row r="50" spans="1:7">
      <c r="A50" s="16" t="s">
        <v>3034</v>
      </c>
      <c r="B50" s="16">
        <v>58</v>
      </c>
      <c r="G50" s="237"/>
    </row>
    <row r="51" spans="1:7">
      <c r="A51" s="16" t="s">
        <v>3035</v>
      </c>
      <c r="B51" s="16">
        <v>59</v>
      </c>
      <c r="G51" s="237"/>
    </row>
    <row r="52" spans="1:7">
      <c r="A52" s="16" t="s">
        <v>3036</v>
      </c>
      <c r="B52" s="16">
        <v>60</v>
      </c>
      <c r="G52" s="237"/>
    </row>
    <row r="53" spans="1:7">
      <c r="A53" s="16" t="s">
        <v>3037</v>
      </c>
      <c r="B53" s="16">
        <v>61</v>
      </c>
      <c r="G53" s="237"/>
    </row>
    <row r="54" spans="1:7">
      <c r="A54" s="16" t="s">
        <v>2015</v>
      </c>
      <c r="B54" s="16">
        <v>63</v>
      </c>
      <c r="G54" s="237"/>
    </row>
    <row r="55" spans="1:7">
      <c r="A55" s="16" t="s">
        <v>3038</v>
      </c>
      <c r="B55" s="16">
        <v>64</v>
      </c>
      <c r="G55" s="237"/>
    </row>
    <row r="56" spans="1:7">
      <c r="A56" s="16" t="s">
        <v>3039</v>
      </c>
      <c r="B56" s="16">
        <v>65</v>
      </c>
      <c r="G56" s="237"/>
    </row>
    <row r="57" spans="1:7">
      <c r="A57" s="16" t="s">
        <v>3040</v>
      </c>
      <c r="B57" s="16">
        <v>67</v>
      </c>
      <c r="G57" s="237"/>
    </row>
    <row r="58" spans="1:7">
      <c r="A58" s="16" t="s">
        <v>3041</v>
      </c>
      <c r="B58" s="16">
        <v>68</v>
      </c>
      <c r="G58" s="237"/>
    </row>
    <row r="59" spans="1:7">
      <c r="A59" s="16" t="s">
        <v>3042</v>
      </c>
      <c r="B59" s="16">
        <v>69</v>
      </c>
      <c r="G59" s="237"/>
    </row>
    <row r="60" spans="1:7">
      <c r="A60" s="16" t="s">
        <v>3043</v>
      </c>
      <c r="B60" s="16">
        <v>71</v>
      </c>
      <c r="G60" s="237"/>
    </row>
    <row r="61" spans="1:7">
      <c r="A61" s="16" t="s">
        <v>3044</v>
      </c>
      <c r="B61" s="16">
        <v>72</v>
      </c>
      <c r="G61" s="237"/>
    </row>
    <row r="62" spans="1:7">
      <c r="A62" s="16" t="s">
        <v>3045</v>
      </c>
      <c r="B62" s="16">
        <v>73</v>
      </c>
      <c r="G62" s="237"/>
    </row>
    <row r="63" spans="1:7">
      <c r="A63" s="16" t="s">
        <v>3046</v>
      </c>
      <c r="B63" s="16">
        <v>74</v>
      </c>
      <c r="G63" s="237"/>
    </row>
    <row r="64" spans="1:7">
      <c r="A64" s="16" t="s">
        <v>3047</v>
      </c>
      <c r="B64" s="16">
        <v>77</v>
      </c>
      <c r="G64" s="237"/>
    </row>
    <row r="65" spans="1:7">
      <c r="A65" s="16" t="s">
        <v>3048</v>
      </c>
      <c r="B65" s="16">
        <v>78</v>
      </c>
      <c r="G65" s="237"/>
    </row>
    <row r="66" spans="1:7">
      <c r="A66" s="16" t="s">
        <v>3049</v>
      </c>
      <c r="B66" s="16">
        <v>79</v>
      </c>
      <c r="G66" s="237"/>
    </row>
    <row r="67" spans="1:7">
      <c r="A67" s="16" t="s">
        <v>3050</v>
      </c>
      <c r="B67" s="16">
        <v>81</v>
      </c>
      <c r="G67" s="237"/>
    </row>
    <row r="68" spans="1:7">
      <c r="A68" s="16" t="s">
        <v>3051</v>
      </c>
      <c r="B68" s="16">
        <v>82</v>
      </c>
      <c r="G68" s="237"/>
    </row>
    <row r="69" spans="1:7">
      <c r="A69" s="16" t="s">
        <v>3052</v>
      </c>
      <c r="B69" s="16">
        <v>83</v>
      </c>
      <c r="G69" s="237"/>
    </row>
    <row r="70" spans="1:7">
      <c r="A70" s="16" t="s">
        <v>3053</v>
      </c>
      <c r="B70" s="16">
        <v>84</v>
      </c>
      <c r="G70" s="237"/>
    </row>
    <row r="71" spans="1:7">
      <c r="A71" s="16" t="s">
        <v>3054</v>
      </c>
      <c r="B71" s="16">
        <v>85</v>
      </c>
      <c r="G71" s="237"/>
    </row>
    <row r="72" spans="1:7">
      <c r="A72" s="16" t="s">
        <v>3055</v>
      </c>
      <c r="B72" s="16">
        <v>86</v>
      </c>
      <c r="G72" s="237"/>
    </row>
    <row r="73" spans="1:7">
      <c r="A73" s="16" t="s">
        <v>3056</v>
      </c>
      <c r="B73" s="16">
        <v>87</v>
      </c>
      <c r="G73" s="237"/>
    </row>
    <row r="74" spans="1:7">
      <c r="A74" s="16" t="s">
        <v>3057</v>
      </c>
      <c r="B74" s="16">
        <v>89</v>
      </c>
      <c r="G74" s="237"/>
    </row>
    <row r="75" spans="1:7">
      <c r="A75" s="16" t="s">
        <v>3058</v>
      </c>
      <c r="B75" s="16">
        <v>90</v>
      </c>
      <c r="G75" s="237"/>
    </row>
    <row r="76" spans="1:7">
      <c r="A76" s="16" t="s">
        <v>3059</v>
      </c>
      <c r="B76" s="16">
        <v>91</v>
      </c>
      <c r="G76" s="237"/>
    </row>
    <row r="77" spans="1:7">
      <c r="A77" s="16" t="s">
        <v>3060</v>
      </c>
      <c r="B77" s="16">
        <v>96</v>
      </c>
      <c r="G77" s="237"/>
    </row>
    <row r="78" spans="1:7">
      <c r="A78" s="16" t="s">
        <v>3061</v>
      </c>
      <c r="B78" s="16">
        <v>98</v>
      </c>
    </row>
    <row r="79" spans="1:7">
      <c r="A79" s="16" t="s">
        <v>3062</v>
      </c>
      <c r="B79" s="16">
        <v>100</v>
      </c>
    </row>
    <row r="80" spans="1:7">
      <c r="A80" s="16" t="s">
        <v>3063</v>
      </c>
      <c r="B80" s="16">
        <v>101</v>
      </c>
    </row>
    <row r="81" spans="1:2">
      <c r="A81" s="16" t="s">
        <v>3064</v>
      </c>
      <c r="B81" s="16">
        <v>102</v>
      </c>
    </row>
    <row r="82" spans="1:2">
      <c r="A82" s="16" t="s">
        <v>3065</v>
      </c>
      <c r="B82" s="16">
        <v>104</v>
      </c>
    </row>
    <row r="83" spans="1:2">
      <c r="A83" s="16" t="s">
        <v>3066</v>
      </c>
      <c r="B83" s="16">
        <v>105</v>
      </c>
    </row>
    <row r="84" spans="1:2">
      <c r="A84" s="16" t="s">
        <v>3067</v>
      </c>
      <c r="B84" s="16">
        <v>106</v>
      </c>
    </row>
    <row r="85" spans="1:2">
      <c r="A85" s="16" t="s">
        <v>3068</v>
      </c>
      <c r="B85" s="16">
        <v>107</v>
      </c>
    </row>
    <row r="86" spans="1:2">
      <c r="A86" s="16" t="s">
        <v>3069</v>
      </c>
      <c r="B86" s="16">
        <v>108</v>
      </c>
    </row>
    <row r="87" spans="1:2">
      <c r="A87" s="16" t="s">
        <v>3070</v>
      </c>
      <c r="B87" s="16">
        <v>109</v>
      </c>
    </row>
    <row r="88" spans="1:2">
      <c r="A88" s="16" t="s">
        <v>3071</v>
      </c>
      <c r="B88" s="16">
        <v>110</v>
      </c>
    </row>
    <row r="89" spans="1:2">
      <c r="A89" s="16" t="s">
        <v>3072</v>
      </c>
      <c r="B89" s="16">
        <v>111</v>
      </c>
    </row>
    <row r="90" spans="1:2">
      <c r="A90" s="16" t="s">
        <v>3073</v>
      </c>
      <c r="B90" s="16">
        <v>112</v>
      </c>
    </row>
    <row r="91" spans="1:2">
      <c r="A91" s="16" t="s">
        <v>3074</v>
      </c>
      <c r="B91" s="16">
        <v>113</v>
      </c>
    </row>
    <row r="92" spans="1:2">
      <c r="A92" s="16" t="s">
        <v>3075</v>
      </c>
      <c r="B92" s="16">
        <v>114</v>
      </c>
    </row>
    <row r="93" spans="1:2">
      <c r="A93" s="16" t="s">
        <v>3076</v>
      </c>
      <c r="B93" s="16">
        <v>115</v>
      </c>
    </row>
    <row r="94" spans="1:2">
      <c r="A94" s="16" t="s">
        <v>3077</v>
      </c>
      <c r="B94" s="16">
        <v>117</v>
      </c>
    </row>
    <row r="95" spans="1:2">
      <c r="A95" s="16" t="s">
        <v>3078</v>
      </c>
      <c r="B95" s="16">
        <v>119</v>
      </c>
    </row>
    <row r="96" spans="1:2">
      <c r="A96" s="16" t="s">
        <v>3079</v>
      </c>
      <c r="B96" s="16">
        <v>120</v>
      </c>
    </row>
    <row r="97" spans="1:2">
      <c r="A97" s="16" t="s">
        <v>3080</v>
      </c>
      <c r="B97" s="16">
        <v>121</v>
      </c>
    </row>
    <row r="98" spans="1:2">
      <c r="A98" s="16" t="s">
        <v>3081</v>
      </c>
      <c r="B98" s="16">
        <v>122</v>
      </c>
    </row>
    <row r="99" spans="1:2">
      <c r="A99" s="16" t="s">
        <v>3082</v>
      </c>
      <c r="B99" s="16">
        <v>123</v>
      </c>
    </row>
    <row r="100" spans="1:2">
      <c r="A100" s="16" t="s">
        <v>3083</v>
      </c>
      <c r="B100" s="16">
        <v>124</v>
      </c>
    </row>
    <row r="101" spans="1:2">
      <c r="A101" s="16" t="s">
        <v>3084</v>
      </c>
      <c r="B101" s="16">
        <v>125</v>
      </c>
    </row>
    <row r="102" spans="1:2">
      <c r="A102" s="16" t="s">
        <v>3085</v>
      </c>
      <c r="B102" s="16">
        <v>126</v>
      </c>
    </row>
    <row r="103" spans="1:2">
      <c r="A103" s="16" t="s">
        <v>3086</v>
      </c>
      <c r="B103" s="16">
        <v>127</v>
      </c>
    </row>
    <row r="104" spans="1:2">
      <c r="A104" s="16" t="s">
        <v>3087</v>
      </c>
      <c r="B104" s="16">
        <v>128</v>
      </c>
    </row>
    <row r="105" spans="1:2">
      <c r="A105" s="16" t="s">
        <v>3088</v>
      </c>
      <c r="B105" s="16">
        <v>129</v>
      </c>
    </row>
    <row r="106" spans="1:2">
      <c r="A106" s="16" t="s">
        <v>3089</v>
      </c>
      <c r="B106" s="16">
        <v>130</v>
      </c>
    </row>
    <row r="107" spans="1:2">
      <c r="A107" s="16" t="s">
        <v>3090</v>
      </c>
      <c r="B107" s="16">
        <v>131</v>
      </c>
    </row>
    <row r="108" spans="1:2">
      <c r="A108" s="16" t="s">
        <v>3091</v>
      </c>
      <c r="B108" s="16">
        <v>132</v>
      </c>
    </row>
    <row r="109" spans="1:2">
      <c r="A109" s="16" t="s">
        <v>3092</v>
      </c>
      <c r="B109" s="16">
        <v>133</v>
      </c>
    </row>
    <row r="110" spans="1:2">
      <c r="A110" s="16" t="s">
        <v>3093</v>
      </c>
      <c r="B110" s="16">
        <v>135</v>
      </c>
    </row>
    <row r="111" spans="1:2">
      <c r="A111" s="16" t="s">
        <v>3094</v>
      </c>
      <c r="B111" s="16">
        <v>136</v>
      </c>
    </row>
    <row r="112" spans="1:2">
      <c r="A112" s="16" t="s">
        <v>3095</v>
      </c>
      <c r="B112" s="16">
        <v>137</v>
      </c>
    </row>
    <row r="113" spans="1:2">
      <c r="A113" s="16" t="s">
        <v>3096</v>
      </c>
      <c r="B113" s="16">
        <v>138</v>
      </c>
    </row>
    <row r="114" spans="1:2">
      <c r="A114" s="16" t="s">
        <v>3097</v>
      </c>
      <c r="B114" s="16">
        <v>139</v>
      </c>
    </row>
    <row r="115" spans="1:2">
      <c r="A115" s="16" t="s">
        <v>3098</v>
      </c>
      <c r="B115" s="16">
        <v>140</v>
      </c>
    </row>
    <row r="116" spans="1:2">
      <c r="A116" s="16" t="s">
        <v>3099</v>
      </c>
      <c r="B116" s="16">
        <v>141</v>
      </c>
    </row>
    <row r="117" spans="1:2">
      <c r="A117" s="16" t="s">
        <v>3100</v>
      </c>
      <c r="B117" s="16">
        <v>142</v>
      </c>
    </row>
    <row r="118" spans="1:2">
      <c r="A118" s="16" t="s">
        <v>3101</v>
      </c>
      <c r="B118" s="16">
        <v>143</v>
      </c>
    </row>
    <row r="119" spans="1:2">
      <c r="A119" s="16" t="s">
        <v>3102</v>
      </c>
      <c r="B119" s="16">
        <v>144</v>
      </c>
    </row>
    <row r="120" spans="1:2">
      <c r="A120" s="16" t="s">
        <v>3103</v>
      </c>
      <c r="B120" s="16">
        <v>145</v>
      </c>
    </row>
    <row r="121" spans="1:2">
      <c r="A121" s="16" t="s">
        <v>3104</v>
      </c>
      <c r="B121" s="16">
        <v>146</v>
      </c>
    </row>
    <row r="122" spans="1:2">
      <c r="A122" s="16" t="s">
        <v>3105</v>
      </c>
      <c r="B122" s="16">
        <v>147</v>
      </c>
    </row>
    <row r="123" spans="1:2">
      <c r="A123" s="16" t="s">
        <v>3106</v>
      </c>
      <c r="B123" s="16">
        <v>148</v>
      </c>
    </row>
    <row r="124" spans="1:2">
      <c r="A124" s="16" t="s">
        <v>3107</v>
      </c>
      <c r="B124" s="16">
        <v>149</v>
      </c>
    </row>
    <row r="125" spans="1:2">
      <c r="A125" s="16" t="s">
        <v>3108</v>
      </c>
      <c r="B125" s="16">
        <v>150</v>
      </c>
    </row>
    <row r="126" spans="1:2">
      <c r="A126" s="16" t="s">
        <v>3109</v>
      </c>
      <c r="B126" s="16">
        <v>151</v>
      </c>
    </row>
    <row r="127" spans="1:2">
      <c r="A127" s="16" t="s">
        <v>3110</v>
      </c>
      <c r="B127" s="16">
        <v>153</v>
      </c>
    </row>
    <row r="128" spans="1:2">
      <c r="A128" s="16" t="s">
        <v>3111</v>
      </c>
      <c r="B128" s="16">
        <v>154</v>
      </c>
    </row>
    <row r="129" spans="1:2">
      <c r="A129" s="16" t="s">
        <v>3112</v>
      </c>
      <c r="B129" s="16">
        <v>155</v>
      </c>
    </row>
    <row r="130" spans="1:2">
      <c r="A130" s="16" t="s">
        <v>3113</v>
      </c>
      <c r="B130" s="16">
        <v>156</v>
      </c>
    </row>
    <row r="131" spans="1:2">
      <c r="A131" s="16" t="s">
        <v>3114</v>
      </c>
      <c r="B131" s="16">
        <v>157</v>
      </c>
    </row>
    <row r="132" spans="1:2">
      <c r="A132" s="16" t="s">
        <v>3115</v>
      </c>
      <c r="B132" s="16">
        <v>158</v>
      </c>
    </row>
    <row r="133" spans="1:2">
      <c r="A133" s="16" t="s">
        <v>3116</v>
      </c>
      <c r="B133" s="16">
        <v>160</v>
      </c>
    </row>
    <row r="134" spans="1:2">
      <c r="A134" s="16" t="s">
        <v>3117</v>
      </c>
      <c r="B134" s="16">
        <v>162</v>
      </c>
    </row>
    <row r="135" spans="1:2">
      <c r="A135" s="16" t="s">
        <v>3118</v>
      </c>
      <c r="B135" s="16">
        <v>164</v>
      </c>
    </row>
    <row r="136" spans="1:2">
      <c r="A136" s="16" t="s">
        <v>3119</v>
      </c>
      <c r="B136" s="16">
        <v>165</v>
      </c>
    </row>
    <row r="137" spans="1:2">
      <c r="A137" s="16" t="s">
        <v>3120</v>
      </c>
      <c r="B137" s="16">
        <v>166</v>
      </c>
    </row>
    <row r="138" spans="1:2">
      <c r="A138" s="16" t="s">
        <v>3121</v>
      </c>
      <c r="B138" s="16">
        <v>167</v>
      </c>
    </row>
    <row r="139" spans="1:2">
      <c r="A139" s="16" t="s">
        <v>3122</v>
      </c>
      <c r="B139" s="16">
        <v>172</v>
      </c>
    </row>
    <row r="140" spans="1:2">
      <c r="A140" s="16" t="s">
        <v>3123</v>
      </c>
      <c r="B140" s="16">
        <v>173</v>
      </c>
    </row>
    <row r="141" spans="1:2">
      <c r="A141" s="16" t="s">
        <v>3124</v>
      </c>
      <c r="B141" s="16">
        <v>174</v>
      </c>
    </row>
    <row r="142" spans="1:2">
      <c r="A142" s="16" t="s">
        <v>3125</v>
      </c>
      <c r="B142" s="16">
        <v>175</v>
      </c>
    </row>
    <row r="143" spans="1:2">
      <c r="A143" s="16" t="s">
        <v>3126</v>
      </c>
      <c r="B143" s="16">
        <v>176</v>
      </c>
    </row>
    <row r="144" spans="1:2">
      <c r="A144" s="16" t="s">
        <v>3127</v>
      </c>
      <c r="B144" s="16">
        <v>178</v>
      </c>
    </row>
    <row r="145" spans="1:2">
      <c r="A145" s="16" t="s">
        <v>3128</v>
      </c>
      <c r="B145" s="16">
        <v>179</v>
      </c>
    </row>
    <row r="146" spans="1:2">
      <c r="A146" s="16" t="s">
        <v>3129</v>
      </c>
      <c r="B146" s="16">
        <v>181</v>
      </c>
    </row>
    <row r="147" spans="1:2">
      <c r="A147" s="16" t="s">
        <v>3130</v>
      </c>
      <c r="B147" s="16">
        <v>182</v>
      </c>
    </row>
    <row r="148" spans="1:2">
      <c r="A148" s="16" t="s">
        <v>3131</v>
      </c>
      <c r="B148" s="16">
        <v>183</v>
      </c>
    </row>
    <row r="149" spans="1:2">
      <c r="A149" s="16" t="s">
        <v>3132</v>
      </c>
      <c r="B149" s="16">
        <v>184</v>
      </c>
    </row>
    <row r="150" spans="1:2">
      <c r="A150" s="16" t="s">
        <v>246</v>
      </c>
      <c r="B150" s="16">
        <v>188</v>
      </c>
    </row>
    <row r="151" spans="1:2">
      <c r="A151" s="16" t="s">
        <v>3133</v>
      </c>
      <c r="B151" s="16">
        <v>189</v>
      </c>
    </row>
    <row r="152" spans="1:2">
      <c r="A152" s="16" t="s">
        <v>3134</v>
      </c>
      <c r="B152" s="16">
        <v>190</v>
      </c>
    </row>
    <row r="153" spans="1:2">
      <c r="A153" s="16" t="s">
        <v>3135</v>
      </c>
      <c r="B153" s="16">
        <v>192</v>
      </c>
    </row>
    <row r="154" spans="1:2">
      <c r="A154" s="16" t="s">
        <v>3136</v>
      </c>
      <c r="B154" s="16">
        <v>193</v>
      </c>
    </row>
    <row r="155" spans="1:2">
      <c r="A155" s="16" t="s">
        <v>3137</v>
      </c>
      <c r="B155" s="16">
        <v>197</v>
      </c>
    </row>
    <row r="156" spans="1:2">
      <c r="A156" s="16" t="s">
        <v>3138</v>
      </c>
      <c r="B156" s="16">
        <v>200</v>
      </c>
    </row>
    <row r="157" spans="1:2">
      <c r="A157" s="16" t="s">
        <v>3139</v>
      </c>
      <c r="B157" s="16">
        <v>203</v>
      </c>
    </row>
    <row r="158" spans="1:2">
      <c r="A158" s="16" t="s">
        <v>3140</v>
      </c>
      <c r="B158" s="16">
        <v>209</v>
      </c>
    </row>
    <row r="159" spans="1:2">
      <c r="A159" s="16" t="s">
        <v>3141</v>
      </c>
      <c r="B159" s="16">
        <v>210</v>
      </c>
    </row>
    <row r="160" spans="1:2">
      <c r="A160" s="16" t="s">
        <v>3142</v>
      </c>
      <c r="B160" s="16">
        <v>214</v>
      </c>
    </row>
    <row r="161" spans="1:2">
      <c r="A161" s="16" t="s">
        <v>3143</v>
      </c>
      <c r="B161" s="16">
        <v>215</v>
      </c>
    </row>
    <row r="162" spans="1:2">
      <c r="A162" s="16" t="s">
        <v>3144</v>
      </c>
      <c r="B162" s="16">
        <v>216</v>
      </c>
    </row>
    <row r="163" spans="1:2">
      <c r="A163" s="16" t="s">
        <v>3145</v>
      </c>
      <c r="B163" s="16">
        <v>217</v>
      </c>
    </row>
    <row r="164" spans="1:2">
      <c r="A164" s="16" t="s">
        <v>3146</v>
      </c>
      <c r="B164" s="16">
        <v>220</v>
      </c>
    </row>
    <row r="165" spans="1:2">
      <c r="A165" s="16" t="s">
        <v>3147</v>
      </c>
      <c r="B165" s="16">
        <v>230</v>
      </c>
    </row>
    <row r="166" spans="1:2">
      <c r="A166" s="16" t="s">
        <v>3148</v>
      </c>
      <c r="B166" s="16">
        <v>233</v>
      </c>
    </row>
    <row r="167" spans="1:2">
      <c r="A167" s="16" t="s">
        <v>3149</v>
      </c>
      <c r="B167" s="16">
        <v>234</v>
      </c>
    </row>
    <row r="168" spans="1:2">
      <c r="A168" s="16" t="s">
        <v>3150</v>
      </c>
      <c r="B168" s="16">
        <v>235</v>
      </c>
    </row>
    <row r="169" spans="1:2">
      <c r="A169" s="16" t="s">
        <v>3151</v>
      </c>
      <c r="B169" s="16">
        <v>237</v>
      </c>
    </row>
    <row r="170" spans="1:2">
      <c r="A170" s="16" t="s">
        <v>3152</v>
      </c>
      <c r="B170" s="16">
        <v>238</v>
      </c>
    </row>
    <row r="171" spans="1:2">
      <c r="A171" s="16" t="s">
        <v>3153</v>
      </c>
      <c r="B171" s="16">
        <v>239</v>
      </c>
    </row>
    <row r="172" spans="1:2">
      <c r="A172" s="16" t="s">
        <v>3154</v>
      </c>
      <c r="B172" s="16">
        <v>241</v>
      </c>
    </row>
    <row r="173" spans="1:2">
      <c r="A173" s="16" t="s">
        <v>3155</v>
      </c>
      <c r="B173" s="16">
        <v>242</v>
      </c>
    </row>
    <row r="174" spans="1:2">
      <c r="A174" s="16" t="s">
        <v>3156</v>
      </c>
      <c r="B174" s="16">
        <v>243</v>
      </c>
    </row>
    <row r="175" spans="1:2">
      <c r="A175" s="16" t="s">
        <v>3157</v>
      </c>
      <c r="B175" s="16">
        <v>244</v>
      </c>
    </row>
    <row r="176" spans="1:2">
      <c r="A176" s="16" t="s">
        <v>3158</v>
      </c>
      <c r="B176" s="16">
        <v>245</v>
      </c>
    </row>
    <row r="177" spans="1:2">
      <c r="A177" s="16" t="s">
        <v>3159</v>
      </c>
      <c r="B177" s="16">
        <v>246</v>
      </c>
    </row>
    <row r="178" spans="1:2">
      <c r="A178" s="16" t="s">
        <v>3160</v>
      </c>
      <c r="B178" s="16">
        <v>247</v>
      </c>
    </row>
    <row r="179" spans="1:2">
      <c r="A179" s="16" t="s">
        <v>3161</v>
      </c>
      <c r="B179" s="16">
        <v>248</v>
      </c>
    </row>
    <row r="180" spans="1:2">
      <c r="A180" s="16" t="s">
        <v>3162</v>
      </c>
      <c r="B180" s="16">
        <v>249</v>
      </c>
    </row>
    <row r="181" spans="1:2">
      <c r="A181" s="16" t="s">
        <v>3163</v>
      </c>
      <c r="B181" s="16">
        <v>250</v>
      </c>
    </row>
    <row r="182" spans="1:2">
      <c r="A182" s="16" t="s">
        <v>3164</v>
      </c>
      <c r="B182" s="16">
        <v>253</v>
      </c>
    </row>
    <row r="183" spans="1:2">
      <c r="A183" s="16" t="s">
        <v>3165</v>
      </c>
      <c r="B183" s="16">
        <v>254</v>
      </c>
    </row>
    <row r="184" spans="1:2">
      <c r="A184" s="16" t="s">
        <v>3166</v>
      </c>
      <c r="B184" s="16">
        <v>255</v>
      </c>
    </row>
    <row r="185" spans="1:2">
      <c r="A185" s="16" t="s">
        <v>3167</v>
      </c>
      <c r="B185" s="16">
        <v>257</v>
      </c>
    </row>
    <row r="186" spans="1:2">
      <c r="A186" s="16" t="s">
        <v>3168</v>
      </c>
      <c r="B186" s="16">
        <v>259</v>
      </c>
    </row>
    <row r="187" spans="1:2">
      <c r="A187" s="16" t="s">
        <v>3169</v>
      </c>
      <c r="B187" s="16">
        <v>265</v>
      </c>
    </row>
    <row r="188" spans="1:2">
      <c r="A188" s="16" t="s">
        <v>3170</v>
      </c>
      <c r="B188" s="16">
        <v>267</v>
      </c>
    </row>
    <row r="189" spans="1:2">
      <c r="A189" s="16" t="s">
        <v>3171</v>
      </c>
      <c r="B189" s="16">
        <v>269</v>
      </c>
    </row>
    <row r="190" spans="1:2">
      <c r="A190" s="16" t="s">
        <v>3172</v>
      </c>
      <c r="B190" s="16">
        <v>271</v>
      </c>
    </row>
    <row r="191" spans="1:2">
      <c r="A191" s="16" t="s">
        <v>3173</v>
      </c>
      <c r="B191" s="16">
        <v>273</v>
      </c>
    </row>
    <row r="192" spans="1:2">
      <c r="A192" s="16" t="s">
        <v>3174</v>
      </c>
      <c r="B192" s="16">
        <v>274</v>
      </c>
    </row>
    <row r="193" spans="1:2">
      <c r="A193" s="16" t="s">
        <v>3175</v>
      </c>
      <c r="B193" s="16">
        <v>275</v>
      </c>
    </row>
    <row r="194" spans="1:2">
      <c r="A194" s="16" t="s">
        <v>3176</v>
      </c>
      <c r="B194" s="16">
        <v>280</v>
      </c>
    </row>
    <row r="195" spans="1:2">
      <c r="A195" s="16" t="s">
        <v>3177</v>
      </c>
      <c r="B195" s="16">
        <v>281</v>
      </c>
    </row>
    <row r="196" spans="1:2">
      <c r="A196" s="16" t="s">
        <v>3178</v>
      </c>
      <c r="B196" s="16">
        <v>282</v>
      </c>
    </row>
    <row r="197" spans="1:2">
      <c r="A197" s="16" t="s">
        <v>3179</v>
      </c>
      <c r="B197" s="16">
        <v>285</v>
      </c>
    </row>
    <row r="198" spans="1:2">
      <c r="A198" s="16" t="s">
        <v>3180</v>
      </c>
      <c r="B198" s="16">
        <v>286</v>
      </c>
    </row>
    <row r="199" spans="1:2">
      <c r="A199" s="16" t="s">
        <v>3181</v>
      </c>
      <c r="B199" s="16">
        <v>287</v>
      </c>
    </row>
    <row r="200" spans="1:2">
      <c r="A200" s="16" t="s">
        <v>3182</v>
      </c>
      <c r="B200" s="16">
        <v>288</v>
      </c>
    </row>
    <row r="201" spans="1:2">
      <c r="A201" s="16" t="s">
        <v>3183</v>
      </c>
      <c r="B201" s="16">
        <v>289</v>
      </c>
    </row>
    <row r="202" spans="1:2">
      <c r="A202" s="16" t="s">
        <v>3184</v>
      </c>
      <c r="B202" s="16">
        <v>290</v>
      </c>
    </row>
    <row r="203" spans="1:2">
      <c r="A203" s="16" t="s">
        <v>3185</v>
      </c>
      <c r="B203" s="16">
        <v>291</v>
      </c>
    </row>
    <row r="204" spans="1:2">
      <c r="A204" s="16" t="s">
        <v>3186</v>
      </c>
      <c r="B204" s="16">
        <v>292</v>
      </c>
    </row>
    <row r="205" spans="1:2">
      <c r="A205" s="16" t="s">
        <v>31</v>
      </c>
      <c r="B205" s="16">
        <v>296</v>
      </c>
    </row>
    <row r="206" spans="1:2">
      <c r="A206" s="16" t="s">
        <v>3187</v>
      </c>
      <c r="B206" s="16">
        <v>297</v>
      </c>
    </row>
    <row r="207" spans="1:2">
      <c r="A207" s="16" t="s">
        <v>3188</v>
      </c>
      <c r="B207" s="16">
        <v>298</v>
      </c>
    </row>
    <row r="208" spans="1:2">
      <c r="A208" s="16" t="s">
        <v>3189</v>
      </c>
      <c r="B208" s="16">
        <v>299</v>
      </c>
    </row>
    <row r="209" spans="1:2">
      <c r="A209" s="16" t="s">
        <v>1036</v>
      </c>
      <c r="B209" s="16">
        <v>300</v>
      </c>
    </row>
    <row r="210" spans="1:2">
      <c r="A210" s="16" t="s">
        <v>3190</v>
      </c>
      <c r="B210" s="16">
        <v>301</v>
      </c>
    </row>
    <row r="211" spans="1:2">
      <c r="A211" s="16" t="s">
        <v>3191</v>
      </c>
      <c r="B211" s="16">
        <v>302</v>
      </c>
    </row>
    <row r="212" spans="1:2">
      <c r="A212" s="16" t="s">
        <v>3192</v>
      </c>
      <c r="B212" s="16">
        <v>304</v>
      </c>
    </row>
    <row r="213" spans="1:2">
      <c r="A213" s="16" t="s">
        <v>3193</v>
      </c>
      <c r="B213" s="16">
        <v>305</v>
      </c>
    </row>
    <row r="214" spans="1:2">
      <c r="A214" s="16" t="s">
        <v>3194</v>
      </c>
      <c r="B214" s="16">
        <v>307</v>
      </c>
    </row>
    <row r="215" spans="1:2">
      <c r="A215" s="16" t="s">
        <v>3195</v>
      </c>
      <c r="B215" s="16">
        <v>312</v>
      </c>
    </row>
    <row r="216" spans="1:2">
      <c r="A216" s="16" t="s">
        <v>3196</v>
      </c>
      <c r="B216" s="16">
        <v>313</v>
      </c>
    </row>
    <row r="217" spans="1:2">
      <c r="A217" s="16" t="s">
        <v>3197</v>
      </c>
      <c r="B217" s="16">
        <v>319</v>
      </c>
    </row>
    <row r="218" spans="1:2">
      <c r="A218" s="16" t="s">
        <v>3198</v>
      </c>
      <c r="B218" s="16">
        <v>320</v>
      </c>
    </row>
    <row r="219" spans="1:2">
      <c r="A219" s="16" t="s">
        <v>3199</v>
      </c>
      <c r="B219" s="16">
        <v>321</v>
      </c>
    </row>
    <row r="220" spans="1:2">
      <c r="A220" s="16" t="s">
        <v>3200</v>
      </c>
      <c r="B220" s="16">
        <v>322</v>
      </c>
    </row>
    <row r="221" spans="1:2">
      <c r="A221" s="16" t="s">
        <v>3201</v>
      </c>
      <c r="B221" s="16">
        <v>323</v>
      </c>
    </row>
    <row r="222" spans="1:2">
      <c r="A222" s="16" t="s">
        <v>3202</v>
      </c>
      <c r="B222" s="16">
        <v>324</v>
      </c>
    </row>
    <row r="223" spans="1:2">
      <c r="A223" s="16" t="s">
        <v>3203</v>
      </c>
      <c r="B223" s="16">
        <v>328</v>
      </c>
    </row>
    <row r="224" spans="1:2">
      <c r="A224" s="16" t="s">
        <v>3204</v>
      </c>
      <c r="B224" s="16">
        <v>330</v>
      </c>
    </row>
    <row r="225" spans="1:2">
      <c r="A225" s="16" t="s">
        <v>3205</v>
      </c>
      <c r="B225" s="16">
        <v>332</v>
      </c>
    </row>
    <row r="226" spans="1:2">
      <c r="A226" s="16" t="s">
        <v>3206</v>
      </c>
      <c r="B226" s="16">
        <v>333</v>
      </c>
    </row>
    <row r="227" spans="1:2">
      <c r="A227" s="16" t="s">
        <v>3207</v>
      </c>
      <c r="B227" s="16">
        <v>336</v>
      </c>
    </row>
    <row r="228" spans="1:2">
      <c r="A228" s="16" t="s">
        <v>3208</v>
      </c>
      <c r="B228" s="16">
        <v>337</v>
      </c>
    </row>
    <row r="229" spans="1:2">
      <c r="A229" s="16" t="s">
        <v>3209</v>
      </c>
      <c r="B229" s="16">
        <v>339</v>
      </c>
    </row>
    <row r="230" spans="1:2">
      <c r="A230" s="16" t="s">
        <v>3210</v>
      </c>
      <c r="B230" s="16">
        <v>340</v>
      </c>
    </row>
    <row r="231" spans="1:2">
      <c r="A231" s="16" t="s">
        <v>3211</v>
      </c>
      <c r="B231" s="16">
        <v>341</v>
      </c>
    </row>
    <row r="232" spans="1:2">
      <c r="A232" s="16" t="s">
        <v>3212</v>
      </c>
      <c r="B232" s="16">
        <v>343</v>
      </c>
    </row>
    <row r="233" spans="1:2">
      <c r="A233" s="16" t="s">
        <v>3213</v>
      </c>
      <c r="B233" s="16">
        <v>344</v>
      </c>
    </row>
    <row r="234" spans="1:2">
      <c r="A234" s="16" t="s">
        <v>3214</v>
      </c>
      <c r="B234" s="16">
        <v>346</v>
      </c>
    </row>
    <row r="235" spans="1:2">
      <c r="A235" s="16" t="s">
        <v>3215</v>
      </c>
      <c r="B235" s="16">
        <v>350</v>
      </c>
    </row>
    <row r="236" spans="1:2">
      <c r="A236" s="16" t="s">
        <v>3216</v>
      </c>
      <c r="B236" s="16">
        <v>352</v>
      </c>
    </row>
    <row r="237" spans="1:2">
      <c r="A237" s="16" t="s">
        <v>3217</v>
      </c>
      <c r="B237" s="16">
        <v>355</v>
      </c>
    </row>
    <row r="238" spans="1:2">
      <c r="A238" s="16" t="s">
        <v>3218</v>
      </c>
      <c r="B238" s="16">
        <v>356</v>
      </c>
    </row>
    <row r="239" spans="1:2">
      <c r="A239" s="16" t="s">
        <v>3219</v>
      </c>
      <c r="B239" s="16">
        <v>357</v>
      </c>
    </row>
    <row r="240" spans="1:2">
      <c r="A240" s="16" t="s">
        <v>3220</v>
      </c>
      <c r="B240" s="16">
        <v>359</v>
      </c>
    </row>
    <row r="241" spans="1:2">
      <c r="A241" s="16" t="s">
        <v>3221</v>
      </c>
      <c r="B241" s="16">
        <v>360</v>
      </c>
    </row>
    <row r="242" spans="1:2">
      <c r="A242" s="16" t="s">
        <v>3222</v>
      </c>
      <c r="B242" s="16">
        <v>361</v>
      </c>
    </row>
    <row r="243" spans="1:2">
      <c r="A243" s="16" t="s">
        <v>3223</v>
      </c>
      <c r="B243" s="16">
        <v>362</v>
      </c>
    </row>
    <row r="244" spans="1:2">
      <c r="A244" s="16" t="s">
        <v>3224</v>
      </c>
      <c r="B244" s="16">
        <v>363</v>
      </c>
    </row>
    <row r="245" spans="1:2">
      <c r="A245" s="16" t="s">
        <v>3225</v>
      </c>
      <c r="B245" s="16">
        <v>364</v>
      </c>
    </row>
    <row r="246" spans="1:2">
      <c r="A246" s="16" t="s">
        <v>3226</v>
      </c>
      <c r="B246" s="16">
        <v>366</v>
      </c>
    </row>
    <row r="247" spans="1:2">
      <c r="A247" s="16" t="s">
        <v>3227</v>
      </c>
      <c r="B247" s="16">
        <v>369</v>
      </c>
    </row>
    <row r="248" spans="1:2">
      <c r="A248" s="16" t="s">
        <v>3228</v>
      </c>
      <c r="B248" s="16">
        <v>371</v>
      </c>
    </row>
    <row r="249" spans="1:2">
      <c r="A249" s="16" t="s">
        <v>3229</v>
      </c>
      <c r="B249" s="16">
        <v>372</v>
      </c>
    </row>
    <row r="250" spans="1:2">
      <c r="A250" s="16" t="s">
        <v>3230</v>
      </c>
      <c r="B250" s="16">
        <v>373</v>
      </c>
    </row>
    <row r="251" spans="1:2">
      <c r="A251" s="16" t="s">
        <v>3231</v>
      </c>
      <c r="B251" s="16">
        <v>374</v>
      </c>
    </row>
    <row r="252" spans="1:2">
      <c r="A252" s="16" t="s">
        <v>3232</v>
      </c>
      <c r="B252" s="16">
        <v>375</v>
      </c>
    </row>
    <row r="253" spans="1:2">
      <c r="A253" s="16" t="s">
        <v>3233</v>
      </c>
      <c r="B253" s="16">
        <v>376</v>
      </c>
    </row>
    <row r="254" spans="1:2">
      <c r="A254" s="16" t="s">
        <v>3234</v>
      </c>
      <c r="B254" s="16">
        <v>377</v>
      </c>
    </row>
    <row r="255" spans="1:2">
      <c r="A255" s="16" t="s">
        <v>3235</v>
      </c>
      <c r="B255" s="16">
        <v>378</v>
      </c>
    </row>
    <row r="256" spans="1:2">
      <c r="A256" s="16" t="s">
        <v>3236</v>
      </c>
      <c r="B256" s="16">
        <v>379</v>
      </c>
    </row>
    <row r="257" spans="1:2">
      <c r="A257" s="16" t="s">
        <v>3237</v>
      </c>
      <c r="B257" s="16">
        <v>380</v>
      </c>
    </row>
    <row r="258" spans="1:2">
      <c r="A258" s="16" t="s">
        <v>3238</v>
      </c>
      <c r="B258" s="16">
        <v>381</v>
      </c>
    </row>
    <row r="259" spans="1:2">
      <c r="A259" s="16" t="s">
        <v>3239</v>
      </c>
      <c r="B259" s="16">
        <v>382</v>
      </c>
    </row>
    <row r="260" spans="1:2">
      <c r="A260" s="16" t="s">
        <v>3240</v>
      </c>
      <c r="B260" s="16">
        <v>383</v>
      </c>
    </row>
    <row r="261" spans="1:2">
      <c r="A261" s="16" t="s">
        <v>3241</v>
      </c>
      <c r="B261" s="16">
        <v>386</v>
      </c>
    </row>
    <row r="262" spans="1:2">
      <c r="A262" s="16" t="s">
        <v>3242</v>
      </c>
      <c r="B262" s="16">
        <v>387</v>
      </c>
    </row>
    <row r="263" spans="1:2">
      <c r="A263" s="16" t="s">
        <v>3243</v>
      </c>
      <c r="B263" s="16">
        <v>389</v>
      </c>
    </row>
    <row r="264" spans="1:2">
      <c r="A264" s="16" t="s">
        <v>3244</v>
      </c>
      <c r="B264" s="16">
        <v>392</v>
      </c>
    </row>
    <row r="265" spans="1:2">
      <c r="A265" s="16" t="s">
        <v>3245</v>
      </c>
      <c r="B265" s="16">
        <v>395</v>
      </c>
    </row>
    <row r="266" spans="1:2">
      <c r="A266" s="16" t="s">
        <v>3246</v>
      </c>
      <c r="B266" s="16">
        <v>396</v>
      </c>
    </row>
    <row r="267" spans="1:2">
      <c r="A267" s="16" t="s">
        <v>3247</v>
      </c>
      <c r="B267" s="16">
        <v>397</v>
      </c>
    </row>
    <row r="268" spans="1:2">
      <c r="A268" s="16" t="s">
        <v>3248</v>
      </c>
      <c r="B268" s="16">
        <v>398</v>
      </c>
    </row>
    <row r="269" spans="1:2">
      <c r="A269" s="16" t="s">
        <v>3249</v>
      </c>
      <c r="B269" s="16">
        <v>404</v>
      </c>
    </row>
    <row r="270" spans="1:2">
      <c r="A270" s="16" t="s">
        <v>3250</v>
      </c>
      <c r="B270" s="16">
        <v>406</v>
      </c>
    </row>
    <row r="271" spans="1:2">
      <c r="A271" s="16" t="s">
        <v>3251</v>
      </c>
      <c r="B271" s="16">
        <v>407</v>
      </c>
    </row>
    <row r="272" spans="1:2">
      <c r="A272" s="16" t="s">
        <v>3252</v>
      </c>
      <c r="B272" s="16">
        <v>408</v>
      </c>
    </row>
    <row r="273" spans="1:2">
      <c r="A273" s="16" t="s">
        <v>3253</v>
      </c>
      <c r="B273" s="16">
        <v>409</v>
      </c>
    </row>
    <row r="274" spans="1:2">
      <c r="A274" s="16" t="s">
        <v>3254</v>
      </c>
      <c r="B274" s="16">
        <v>411</v>
      </c>
    </row>
    <row r="275" spans="1:2">
      <c r="A275" s="16" t="s">
        <v>3255</v>
      </c>
      <c r="B275" s="16">
        <v>412</v>
      </c>
    </row>
    <row r="276" spans="1:2">
      <c r="A276" s="16" t="s">
        <v>3256</v>
      </c>
      <c r="B276" s="16">
        <v>413</v>
      </c>
    </row>
    <row r="277" spans="1:2">
      <c r="A277" s="16" t="s">
        <v>3257</v>
      </c>
      <c r="B277" s="16">
        <v>414</v>
      </c>
    </row>
    <row r="278" spans="1:2">
      <c r="A278" s="16" t="s">
        <v>3258</v>
      </c>
      <c r="B278" s="16">
        <v>415</v>
      </c>
    </row>
    <row r="279" spans="1:2">
      <c r="A279" s="16" t="s">
        <v>3259</v>
      </c>
      <c r="B279" s="16">
        <v>416</v>
      </c>
    </row>
    <row r="280" spans="1:2">
      <c r="A280" s="16" t="s">
        <v>3260</v>
      </c>
      <c r="B280" s="16">
        <v>417</v>
      </c>
    </row>
    <row r="281" spans="1:2">
      <c r="A281" s="16" t="s">
        <v>3261</v>
      </c>
      <c r="B281" s="16">
        <v>419</v>
      </c>
    </row>
    <row r="282" spans="1:2">
      <c r="A282" s="16" t="s">
        <v>3262</v>
      </c>
      <c r="B282" s="16">
        <v>420</v>
      </c>
    </row>
    <row r="283" spans="1:2">
      <c r="A283" s="16" t="s">
        <v>3263</v>
      </c>
      <c r="B283" s="16">
        <v>423</v>
      </c>
    </row>
    <row r="284" spans="1:2">
      <c r="A284" s="16" t="s">
        <v>3264</v>
      </c>
      <c r="B284" s="16">
        <v>424</v>
      </c>
    </row>
    <row r="285" spans="1:2">
      <c r="A285" s="16" t="s">
        <v>3265</v>
      </c>
      <c r="B285" s="16">
        <v>425</v>
      </c>
    </row>
    <row r="286" spans="1:2">
      <c r="A286" s="16" t="s">
        <v>3266</v>
      </c>
      <c r="B286" s="16">
        <v>426</v>
      </c>
    </row>
    <row r="287" spans="1:2">
      <c r="A287" s="16" t="s">
        <v>3267</v>
      </c>
      <c r="B287" s="16">
        <v>431</v>
      </c>
    </row>
    <row r="288" spans="1:2">
      <c r="A288" s="16" t="s">
        <v>3268</v>
      </c>
      <c r="B288" s="16">
        <v>432</v>
      </c>
    </row>
    <row r="289" spans="1:2">
      <c r="A289" s="16" t="s">
        <v>3269</v>
      </c>
      <c r="B289" s="16">
        <v>433</v>
      </c>
    </row>
    <row r="290" spans="1:2">
      <c r="A290" s="16" t="s">
        <v>252</v>
      </c>
      <c r="B290" s="16">
        <v>434</v>
      </c>
    </row>
    <row r="291" spans="1:2">
      <c r="A291" s="16" t="s">
        <v>3270</v>
      </c>
      <c r="B291" s="16">
        <v>435</v>
      </c>
    </row>
    <row r="292" spans="1:2">
      <c r="A292" s="16" t="s">
        <v>3271</v>
      </c>
      <c r="B292" s="16">
        <v>436</v>
      </c>
    </row>
    <row r="293" spans="1:2">
      <c r="A293" s="16" t="s">
        <v>3272</v>
      </c>
      <c r="B293" s="16">
        <v>437</v>
      </c>
    </row>
    <row r="294" spans="1:2">
      <c r="A294" s="16" t="s">
        <v>3273</v>
      </c>
      <c r="B294" s="16">
        <v>438</v>
      </c>
    </row>
    <row r="295" spans="1:2">
      <c r="A295" s="16" t="s">
        <v>3274</v>
      </c>
      <c r="B295" s="16">
        <v>439</v>
      </c>
    </row>
    <row r="296" spans="1:2">
      <c r="A296" s="16" t="s">
        <v>3275</v>
      </c>
      <c r="B296" s="16">
        <v>440</v>
      </c>
    </row>
    <row r="297" spans="1:2">
      <c r="A297" s="16" t="s">
        <v>244</v>
      </c>
      <c r="B297" s="16">
        <v>441</v>
      </c>
    </row>
    <row r="298" spans="1:2">
      <c r="A298" s="16" t="s">
        <v>3276</v>
      </c>
      <c r="B298" s="16">
        <v>442</v>
      </c>
    </row>
    <row r="299" spans="1:2">
      <c r="A299" s="16" t="s">
        <v>3277</v>
      </c>
      <c r="B299" s="16">
        <v>443</v>
      </c>
    </row>
    <row r="300" spans="1:2">
      <c r="A300" s="16" t="s">
        <v>3278</v>
      </c>
      <c r="B300" s="16">
        <v>448</v>
      </c>
    </row>
    <row r="301" spans="1:2">
      <c r="A301" s="16" t="s">
        <v>3279</v>
      </c>
      <c r="B301" s="16">
        <v>449</v>
      </c>
    </row>
    <row r="302" spans="1:2">
      <c r="A302" s="16" t="s">
        <v>3280</v>
      </c>
      <c r="B302" s="16">
        <v>450</v>
      </c>
    </row>
    <row r="303" spans="1:2">
      <c r="A303" s="16" t="s">
        <v>3281</v>
      </c>
      <c r="B303" s="16">
        <v>451</v>
      </c>
    </row>
    <row r="304" spans="1:2">
      <c r="A304" s="16" t="s">
        <v>3221</v>
      </c>
      <c r="B304" s="16">
        <v>452</v>
      </c>
    </row>
    <row r="305" spans="1:2">
      <c r="A305" s="16" t="s">
        <v>3282</v>
      </c>
      <c r="B305" s="16">
        <v>454</v>
      </c>
    </row>
    <row r="306" spans="1:2">
      <c r="A306" s="16" t="s">
        <v>3283</v>
      </c>
      <c r="B306" s="16">
        <v>457</v>
      </c>
    </row>
    <row r="307" spans="1:2">
      <c r="A307" s="16" t="s">
        <v>3090</v>
      </c>
      <c r="B307" s="16">
        <v>458</v>
      </c>
    </row>
    <row r="308" spans="1:2">
      <c r="A308" s="16" t="s">
        <v>3284</v>
      </c>
      <c r="B308" s="16">
        <v>459</v>
      </c>
    </row>
    <row r="309" spans="1:2">
      <c r="A309" s="16" t="s">
        <v>3285</v>
      </c>
      <c r="B309" s="16">
        <v>460</v>
      </c>
    </row>
    <row r="310" spans="1:2">
      <c r="A310" s="16" t="s">
        <v>3286</v>
      </c>
      <c r="B310" s="16">
        <v>461</v>
      </c>
    </row>
    <row r="311" spans="1:2">
      <c r="A311" s="16" t="s">
        <v>3287</v>
      </c>
      <c r="B311" s="16">
        <v>462</v>
      </c>
    </row>
    <row r="312" spans="1:2">
      <c r="A312" s="16" t="s">
        <v>3288</v>
      </c>
      <c r="B312" s="16">
        <v>463</v>
      </c>
    </row>
    <row r="313" spans="1:2">
      <c r="A313" s="16" t="s">
        <v>3289</v>
      </c>
      <c r="B313" s="16">
        <v>464</v>
      </c>
    </row>
    <row r="314" spans="1:2">
      <c r="A314" s="16" t="s">
        <v>3290</v>
      </c>
      <c r="B314" s="16">
        <v>465</v>
      </c>
    </row>
    <row r="315" spans="1:2">
      <c r="A315" s="16" t="s">
        <v>3291</v>
      </c>
      <c r="B315" s="16">
        <v>466</v>
      </c>
    </row>
    <row r="316" spans="1:2">
      <c r="A316" s="16" t="s">
        <v>3292</v>
      </c>
      <c r="B316" s="16">
        <v>467</v>
      </c>
    </row>
    <row r="317" spans="1:2">
      <c r="A317" s="16" t="s">
        <v>240</v>
      </c>
      <c r="B317" s="16">
        <v>468</v>
      </c>
    </row>
    <row r="318" spans="1:2">
      <c r="A318" s="16" t="s">
        <v>3293</v>
      </c>
      <c r="B318" s="16">
        <v>469</v>
      </c>
    </row>
    <row r="319" spans="1:2">
      <c r="A319" s="16" t="s">
        <v>3294</v>
      </c>
      <c r="B319" s="16">
        <v>470</v>
      </c>
    </row>
    <row r="320" spans="1:2">
      <c r="A320" s="16" t="s">
        <v>3295</v>
      </c>
      <c r="B320" s="16">
        <v>473</v>
      </c>
    </row>
    <row r="321" spans="1:2">
      <c r="A321" s="16" t="s">
        <v>3296</v>
      </c>
      <c r="B321" s="16">
        <v>474</v>
      </c>
    </row>
    <row r="322" spans="1:2">
      <c r="A322" s="16" t="s">
        <v>3297</v>
      </c>
      <c r="B322" s="16">
        <v>475</v>
      </c>
    </row>
    <row r="323" spans="1:2">
      <c r="A323" s="16" t="s">
        <v>3298</v>
      </c>
      <c r="B323" s="16">
        <v>476</v>
      </c>
    </row>
    <row r="324" spans="1:2">
      <c r="A324" s="16" t="s">
        <v>3299</v>
      </c>
      <c r="B324" s="16">
        <v>477</v>
      </c>
    </row>
    <row r="325" spans="1:2">
      <c r="A325" s="16" t="s">
        <v>3300</v>
      </c>
      <c r="B325" s="16">
        <v>478</v>
      </c>
    </row>
    <row r="326" spans="1:2">
      <c r="A326" s="16" t="s">
        <v>3301</v>
      </c>
      <c r="B326" s="16">
        <v>479</v>
      </c>
    </row>
    <row r="327" spans="1:2">
      <c r="A327" s="16" t="s">
        <v>3302</v>
      </c>
      <c r="B327" s="16">
        <v>483</v>
      </c>
    </row>
    <row r="328" spans="1:2">
      <c r="A328" s="16" t="s">
        <v>3303</v>
      </c>
      <c r="B328" s="16">
        <v>484</v>
      </c>
    </row>
    <row r="329" spans="1:2">
      <c r="A329" s="16" t="s">
        <v>3304</v>
      </c>
      <c r="B329" s="16">
        <v>485</v>
      </c>
    </row>
    <row r="330" spans="1:2">
      <c r="A330" s="16" t="s">
        <v>178</v>
      </c>
      <c r="B330" s="16">
        <v>486</v>
      </c>
    </row>
    <row r="331" spans="1:2">
      <c r="A331" s="16" t="s">
        <v>3305</v>
      </c>
      <c r="B331" s="16">
        <v>487</v>
      </c>
    </row>
    <row r="332" spans="1:2">
      <c r="A332" s="16" t="s">
        <v>3306</v>
      </c>
      <c r="B332" s="16">
        <v>488</v>
      </c>
    </row>
    <row r="333" spans="1:2">
      <c r="A333" s="16" t="s">
        <v>3307</v>
      </c>
      <c r="B333" s="16">
        <v>489</v>
      </c>
    </row>
    <row r="334" spans="1:2">
      <c r="A334" s="16" t="s">
        <v>3308</v>
      </c>
      <c r="B334" s="16">
        <v>490</v>
      </c>
    </row>
    <row r="335" spans="1:2">
      <c r="A335" s="16" t="s">
        <v>3309</v>
      </c>
      <c r="B335" s="16">
        <v>491</v>
      </c>
    </row>
    <row r="336" spans="1:2">
      <c r="A336" s="16" t="s">
        <v>3310</v>
      </c>
      <c r="B336" s="16">
        <v>492</v>
      </c>
    </row>
    <row r="337" spans="1:2">
      <c r="A337" s="16" t="s">
        <v>3311</v>
      </c>
      <c r="B337" s="16">
        <v>494</v>
      </c>
    </row>
    <row r="338" spans="1:2">
      <c r="A338" s="16" t="s">
        <v>3312</v>
      </c>
      <c r="B338" s="16">
        <v>495</v>
      </c>
    </row>
    <row r="339" spans="1:2">
      <c r="A339" s="16" t="s">
        <v>3313</v>
      </c>
      <c r="B339" s="16">
        <v>496</v>
      </c>
    </row>
    <row r="340" spans="1:2">
      <c r="A340" s="16" t="s">
        <v>467</v>
      </c>
      <c r="B340" s="16">
        <v>497</v>
      </c>
    </row>
    <row r="341" spans="1:2">
      <c r="A341" s="16" t="s">
        <v>3314</v>
      </c>
      <c r="B341" s="16">
        <v>498</v>
      </c>
    </row>
    <row r="342" spans="1:2">
      <c r="A342" s="16" t="s">
        <v>3315</v>
      </c>
      <c r="B342" s="16">
        <v>499</v>
      </c>
    </row>
    <row r="343" spans="1:2">
      <c r="A343" s="16" t="s">
        <v>3316</v>
      </c>
      <c r="B343" s="16">
        <v>500</v>
      </c>
    </row>
    <row r="344" spans="1:2">
      <c r="A344" s="16" t="s">
        <v>3317</v>
      </c>
      <c r="B344" s="16">
        <v>501</v>
      </c>
    </row>
    <row r="345" spans="1:2">
      <c r="A345" s="16" t="s">
        <v>3318</v>
      </c>
      <c r="B345" s="16">
        <v>502</v>
      </c>
    </row>
    <row r="346" spans="1:2">
      <c r="A346" s="16" t="s">
        <v>3319</v>
      </c>
      <c r="B346" s="16">
        <v>503</v>
      </c>
    </row>
    <row r="347" spans="1:2">
      <c r="A347" s="16" t="s">
        <v>3320</v>
      </c>
      <c r="B347" s="16">
        <v>504</v>
      </c>
    </row>
    <row r="348" spans="1:2">
      <c r="A348" s="16" t="s">
        <v>3321</v>
      </c>
      <c r="B348" s="16">
        <v>505</v>
      </c>
    </row>
    <row r="349" spans="1:2">
      <c r="A349" s="16" t="s">
        <v>3322</v>
      </c>
      <c r="B349" s="16">
        <v>506</v>
      </c>
    </row>
    <row r="350" spans="1:2">
      <c r="A350" s="16" t="s">
        <v>3323</v>
      </c>
      <c r="B350" s="16">
        <v>507</v>
      </c>
    </row>
    <row r="351" spans="1:2">
      <c r="A351" s="16" t="s">
        <v>3324</v>
      </c>
      <c r="B351" s="16">
        <v>509</v>
      </c>
    </row>
    <row r="352" spans="1:2">
      <c r="A352" s="16" t="s">
        <v>3325</v>
      </c>
      <c r="B352" s="16">
        <v>510</v>
      </c>
    </row>
    <row r="353" spans="1:2">
      <c r="A353" s="16" t="s">
        <v>3326</v>
      </c>
      <c r="B353" s="16">
        <v>511</v>
      </c>
    </row>
    <row r="354" spans="1:2">
      <c r="A354" s="16" t="s">
        <v>3327</v>
      </c>
      <c r="B354" s="16">
        <v>512</v>
      </c>
    </row>
    <row r="355" spans="1:2">
      <c r="A355" s="16" t="s">
        <v>3328</v>
      </c>
      <c r="B355" s="16">
        <v>513</v>
      </c>
    </row>
    <row r="356" spans="1:2">
      <c r="A356" s="16" t="s">
        <v>3329</v>
      </c>
      <c r="B356" s="16">
        <v>515</v>
      </c>
    </row>
    <row r="357" spans="1:2">
      <c r="A357" s="16" t="s">
        <v>3330</v>
      </c>
      <c r="B357" s="16">
        <v>516</v>
      </c>
    </row>
    <row r="358" spans="1:2">
      <c r="A358" s="16" t="s">
        <v>3331</v>
      </c>
      <c r="B358" s="16">
        <v>517</v>
      </c>
    </row>
    <row r="359" spans="1:2">
      <c r="A359" s="16" t="s">
        <v>3332</v>
      </c>
      <c r="B359" s="16">
        <v>518</v>
      </c>
    </row>
    <row r="360" spans="1:2">
      <c r="A360" s="16" t="s">
        <v>3333</v>
      </c>
      <c r="B360" s="16">
        <v>519</v>
      </c>
    </row>
    <row r="361" spans="1:2">
      <c r="A361" s="16" t="s">
        <v>3334</v>
      </c>
      <c r="B361" s="16">
        <v>520</v>
      </c>
    </row>
    <row r="362" spans="1:2">
      <c r="A362" s="16" t="s">
        <v>3335</v>
      </c>
      <c r="B362" s="16">
        <v>521</v>
      </c>
    </row>
    <row r="363" spans="1:2">
      <c r="A363" s="16" t="s">
        <v>3336</v>
      </c>
      <c r="B363" s="16">
        <v>522</v>
      </c>
    </row>
    <row r="364" spans="1:2">
      <c r="A364" s="16" t="s">
        <v>3337</v>
      </c>
      <c r="B364" s="16">
        <v>523</v>
      </c>
    </row>
    <row r="365" spans="1:2">
      <c r="A365" s="16" t="s">
        <v>3338</v>
      </c>
      <c r="B365" s="16">
        <v>524</v>
      </c>
    </row>
    <row r="366" spans="1:2">
      <c r="A366" s="16" t="s">
        <v>3339</v>
      </c>
      <c r="B366" s="16">
        <v>525</v>
      </c>
    </row>
    <row r="367" spans="1:2">
      <c r="A367" s="16" t="s">
        <v>3340</v>
      </c>
      <c r="B367" s="16">
        <v>526</v>
      </c>
    </row>
    <row r="368" spans="1:2">
      <c r="A368" s="16" t="s">
        <v>3341</v>
      </c>
      <c r="B368" s="16">
        <v>527</v>
      </c>
    </row>
    <row r="369" spans="1:2">
      <c r="A369" s="16" t="s">
        <v>3342</v>
      </c>
      <c r="B369" s="16">
        <v>528</v>
      </c>
    </row>
    <row r="370" spans="1:2">
      <c r="A370" s="16" t="s">
        <v>3343</v>
      </c>
      <c r="B370" s="16">
        <v>529</v>
      </c>
    </row>
    <row r="371" spans="1:2">
      <c r="A371" s="16" t="s">
        <v>3344</v>
      </c>
      <c r="B371" s="16">
        <v>530</v>
      </c>
    </row>
    <row r="372" spans="1:2">
      <c r="A372" s="16" t="s">
        <v>3345</v>
      </c>
      <c r="B372" s="16">
        <v>531</v>
      </c>
    </row>
    <row r="373" spans="1:2">
      <c r="A373" s="16" t="s">
        <v>3346</v>
      </c>
      <c r="B373" s="16">
        <v>532</v>
      </c>
    </row>
    <row r="374" spans="1:2">
      <c r="A374" s="16" t="s">
        <v>3347</v>
      </c>
      <c r="B374" s="16">
        <v>533</v>
      </c>
    </row>
    <row r="375" spans="1:2">
      <c r="A375" s="16" t="s">
        <v>3348</v>
      </c>
      <c r="B375" s="16">
        <v>534</v>
      </c>
    </row>
    <row r="376" spans="1:2">
      <c r="A376" s="16" t="s">
        <v>3349</v>
      </c>
      <c r="B376" s="16">
        <v>535</v>
      </c>
    </row>
    <row r="377" spans="1:2">
      <c r="A377" s="16" t="s">
        <v>3350</v>
      </c>
      <c r="B377" s="16">
        <v>536</v>
      </c>
    </row>
    <row r="378" spans="1:2">
      <c r="A378" s="16" t="s">
        <v>3351</v>
      </c>
      <c r="B378" s="16">
        <v>537</v>
      </c>
    </row>
    <row r="379" spans="1:2">
      <c r="A379" s="16" t="s">
        <v>3352</v>
      </c>
      <c r="B379" s="16">
        <v>538</v>
      </c>
    </row>
    <row r="380" spans="1:2">
      <c r="A380" s="16" t="s">
        <v>3353</v>
      </c>
      <c r="B380" s="16">
        <v>539</v>
      </c>
    </row>
    <row r="381" spans="1:2">
      <c r="A381" s="16" t="s">
        <v>148</v>
      </c>
      <c r="B381" s="16">
        <v>540</v>
      </c>
    </row>
    <row r="382" spans="1:2">
      <c r="A382" s="16" t="s">
        <v>3354</v>
      </c>
      <c r="B382" s="16">
        <v>541</v>
      </c>
    </row>
    <row r="383" spans="1:2">
      <c r="A383" s="16" t="s">
        <v>3355</v>
      </c>
      <c r="B383" s="16">
        <v>542</v>
      </c>
    </row>
    <row r="384" spans="1:2">
      <c r="A384" s="16" t="s">
        <v>3356</v>
      </c>
      <c r="B384" s="16">
        <v>543</v>
      </c>
    </row>
    <row r="385" spans="1:2">
      <c r="A385" s="16" t="s">
        <v>3357</v>
      </c>
      <c r="B385" s="16">
        <v>544</v>
      </c>
    </row>
    <row r="386" spans="1:2">
      <c r="A386" s="16" t="s">
        <v>3358</v>
      </c>
      <c r="B386" s="16">
        <v>545</v>
      </c>
    </row>
    <row r="387" spans="1:2">
      <c r="A387" s="16" t="s">
        <v>3359</v>
      </c>
      <c r="B387" s="16">
        <v>546</v>
      </c>
    </row>
    <row r="388" spans="1:2">
      <c r="A388" s="16" t="s">
        <v>3360</v>
      </c>
      <c r="B388" s="16">
        <v>547</v>
      </c>
    </row>
    <row r="389" spans="1:2">
      <c r="A389" s="16" t="s">
        <v>3361</v>
      </c>
      <c r="B389" s="16">
        <v>548</v>
      </c>
    </row>
    <row r="390" spans="1:2">
      <c r="A390" s="16" t="s">
        <v>3362</v>
      </c>
      <c r="B390" s="16">
        <v>549</v>
      </c>
    </row>
    <row r="391" spans="1:2">
      <c r="A391" s="16" t="s">
        <v>3363</v>
      </c>
      <c r="B391" s="16">
        <v>550</v>
      </c>
    </row>
    <row r="392" spans="1:2">
      <c r="A392" s="16" t="s">
        <v>3364</v>
      </c>
      <c r="B392" s="16">
        <v>551</v>
      </c>
    </row>
    <row r="393" spans="1:2">
      <c r="A393" s="16" t="s">
        <v>3365</v>
      </c>
      <c r="B393" s="16">
        <v>552</v>
      </c>
    </row>
    <row r="394" spans="1:2">
      <c r="A394" s="16" t="s">
        <v>3366</v>
      </c>
      <c r="B394" s="16">
        <v>553</v>
      </c>
    </row>
    <row r="395" spans="1:2">
      <c r="A395" s="16" t="s">
        <v>3367</v>
      </c>
      <c r="B395" s="16">
        <v>554</v>
      </c>
    </row>
    <row r="396" spans="1:2">
      <c r="A396" s="16" t="s">
        <v>3368</v>
      </c>
      <c r="B396" s="16">
        <v>555</v>
      </c>
    </row>
    <row r="397" spans="1:2">
      <c r="A397" s="16" t="s">
        <v>3369</v>
      </c>
      <c r="B397" s="16">
        <v>556</v>
      </c>
    </row>
    <row r="398" spans="1:2">
      <c r="A398" s="16" t="s">
        <v>3370</v>
      </c>
      <c r="B398" s="16">
        <v>557</v>
      </c>
    </row>
    <row r="399" spans="1:2">
      <c r="A399" s="16" t="s">
        <v>3371</v>
      </c>
      <c r="B399" s="16">
        <v>558</v>
      </c>
    </row>
    <row r="400" spans="1:2">
      <c r="A400" s="16" t="s">
        <v>3372</v>
      </c>
      <c r="B400" s="16">
        <v>559</v>
      </c>
    </row>
    <row r="401" spans="1:2">
      <c r="A401" s="16" t="s">
        <v>3373</v>
      </c>
      <c r="B401" s="16">
        <v>560</v>
      </c>
    </row>
    <row r="402" spans="1:2">
      <c r="A402" s="16" t="s">
        <v>3374</v>
      </c>
      <c r="B402" s="16">
        <v>561</v>
      </c>
    </row>
    <row r="403" spans="1:2">
      <c r="A403" s="16" t="s">
        <v>3375</v>
      </c>
      <c r="B403" s="16">
        <v>562</v>
      </c>
    </row>
    <row r="404" spans="1:2">
      <c r="A404" s="16" t="s">
        <v>3376</v>
      </c>
      <c r="B404" s="16">
        <v>563</v>
      </c>
    </row>
    <row r="405" spans="1:2">
      <c r="A405" s="16" t="s">
        <v>3377</v>
      </c>
      <c r="B405" s="16">
        <v>565</v>
      </c>
    </row>
    <row r="406" spans="1:2">
      <c r="A406" s="16" t="s">
        <v>3378</v>
      </c>
      <c r="B406" s="16">
        <v>566</v>
      </c>
    </row>
    <row r="407" spans="1:2">
      <c r="A407" s="16" t="s">
        <v>3379</v>
      </c>
      <c r="B407" s="16">
        <v>567</v>
      </c>
    </row>
    <row r="408" spans="1:2">
      <c r="A408" s="16" t="s">
        <v>3380</v>
      </c>
      <c r="B408" s="16">
        <v>568</v>
      </c>
    </row>
    <row r="409" spans="1:2">
      <c r="A409" s="16" t="s">
        <v>3381</v>
      </c>
      <c r="B409" s="16">
        <v>570</v>
      </c>
    </row>
    <row r="410" spans="1:2">
      <c r="A410" s="16" t="s">
        <v>3382</v>
      </c>
      <c r="B410" s="16">
        <v>571</v>
      </c>
    </row>
    <row r="411" spans="1:2">
      <c r="A411" s="16" t="s">
        <v>3383</v>
      </c>
      <c r="B411" s="16">
        <v>572</v>
      </c>
    </row>
    <row r="412" spans="1:2">
      <c r="A412" s="16" t="s">
        <v>3384</v>
      </c>
      <c r="B412" s="16">
        <v>573</v>
      </c>
    </row>
    <row r="413" spans="1:2">
      <c r="A413" s="16" t="s">
        <v>3385</v>
      </c>
      <c r="B413" s="16">
        <v>574</v>
      </c>
    </row>
    <row r="414" spans="1:2">
      <c r="A414" s="16" t="s">
        <v>3386</v>
      </c>
      <c r="B414" s="16">
        <v>575</v>
      </c>
    </row>
    <row r="415" spans="1:2">
      <c r="A415" s="16" t="s">
        <v>3387</v>
      </c>
      <c r="B415" s="16">
        <v>576</v>
      </c>
    </row>
    <row r="416" spans="1:2">
      <c r="A416" s="16" t="s">
        <v>3388</v>
      </c>
      <c r="B416" s="16">
        <v>577</v>
      </c>
    </row>
    <row r="417" spans="1:2">
      <c r="A417" s="16" t="s">
        <v>3389</v>
      </c>
      <c r="B417" s="16">
        <v>578</v>
      </c>
    </row>
    <row r="418" spans="1:2">
      <c r="A418" s="16" t="s">
        <v>3390</v>
      </c>
      <c r="B418" s="16">
        <v>579</v>
      </c>
    </row>
    <row r="419" spans="1:2">
      <c r="A419" s="16" t="s">
        <v>3391</v>
      </c>
      <c r="B419" s="16">
        <v>580</v>
      </c>
    </row>
    <row r="420" spans="1:2">
      <c r="A420" s="16" t="s">
        <v>3392</v>
      </c>
      <c r="B420" s="16">
        <v>581</v>
      </c>
    </row>
    <row r="421" spans="1:2">
      <c r="A421" s="16" t="s">
        <v>3393</v>
      </c>
      <c r="B421" s="16">
        <v>582</v>
      </c>
    </row>
    <row r="422" spans="1:2">
      <c r="A422" s="16" t="s">
        <v>3394</v>
      </c>
      <c r="B422" s="16">
        <v>583</v>
      </c>
    </row>
    <row r="423" spans="1:2">
      <c r="A423" s="16" t="s">
        <v>3395</v>
      </c>
      <c r="B423" s="16">
        <v>584</v>
      </c>
    </row>
    <row r="424" spans="1:2">
      <c r="A424" s="16" t="s">
        <v>3396</v>
      </c>
      <c r="B424" s="16">
        <v>585</v>
      </c>
    </row>
    <row r="425" spans="1:2">
      <c r="A425" s="16" t="s">
        <v>3397</v>
      </c>
      <c r="B425" s="16">
        <v>586</v>
      </c>
    </row>
    <row r="426" spans="1:2">
      <c r="A426" s="16" t="s">
        <v>3398</v>
      </c>
      <c r="B426" s="16">
        <v>587</v>
      </c>
    </row>
    <row r="427" spans="1:2">
      <c r="A427" s="16" t="s">
        <v>3399</v>
      </c>
      <c r="B427" s="16">
        <v>588</v>
      </c>
    </row>
    <row r="428" spans="1:2">
      <c r="A428" s="16" t="s">
        <v>3400</v>
      </c>
      <c r="B428" s="16">
        <v>589</v>
      </c>
    </row>
    <row r="429" spans="1:2">
      <c r="A429" s="16" t="s">
        <v>3401</v>
      </c>
      <c r="B429" s="16">
        <v>590</v>
      </c>
    </row>
    <row r="430" spans="1:2">
      <c r="A430" s="16" t="s">
        <v>1846</v>
      </c>
      <c r="B430" s="16">
        <v>592</v>
      </c>
    </row>
    <row r="431" spans="1:2">
      <c r="A431" s="16" t="s">
        <v>3402</v>
      </c>
      <c r="B431" s="16">
        <v>593</v>
      </c>
    </row>
    <row r="432" spans="1:2">
      <c r="A432" s="16" t="s">
        <v>3403</v>
      </c>
      <c r="B432" s="16">
        <v>594</v>
      </c>
    </row>
    <row r="433" spans="1:2">
      <c r="A433" s="16" t="s">
        <v>3404</v>
      </c>
      <c r="B433" s="16">
        <v>595</v>
      </c>
    </row>
    <row r="434" spans="1:2">
      <c r="A434" s="16" t="s">
        <v>3405</v>
      </c>
      <c r="B434" s="16">
        <v>596</v>
      </c>
    </row>
    <row r="435" spans="1:2">
      <c r="A435" s="16" t="s">
        <v>3406</v>
      </c>
      <c r="B435" s="16">
        <v>597</v>
      </c>
    </row>
    <row r="436" spans="1:2">
      <c r="A436" s="16" t="s">
        <v>3407</v>
      </c>
      <c r="B436" s="16">
        <v>598</v>
      </c>
    </row>
    <row r="437" spans="1:2">
      <c r="A437" s="16" t="s">
        <v>3408</v>
      </c>
      <c r="B437" s="16">
        <v>599</v>
      </c>
    </row>
    <row r="438" spans="1:2">
      <c r="A438" s="16" t="s">
        <v>3409</v>
      </c>
      <c r="B438" s="16">
        <v>600</v>
      </c>
    </row>
    <row r="439" spans="1:2">
      <c r="A439" s="16" t="s">
        <v>3410</v>
      </c>
      <c r="B439" s="16">
        <v>602</v>
      </c>
    </row>
    <row r="440" spans="1:2">
      <c r="A440" s="16" t="s">
        <v>3411</v>
      </c>
      <c r="B440" s="16">
        <v>603</v>
      </c>
    </row>
    <row r="441" spans="1:2">
      <c r="A441" s="16" t="s">
        <v>3412</v>
      </c>
      <c r="B441" s="16">
        <v>604</v>
      </c>
    </row>
    <row r="442" spans="1:2">
      <c r="A442" s="16" t="s">
        <v>3413</v>
      </c>
      <c r="B442" s="16">
        <v>605</v>
      </c>
    </row>
    <row r="443" spans="1:2">
      <c r="A443" s="16" t="s">
        <v>3414</v>
      </c>
      <c r="B443" s="16">
        <v>606</v>
      </c>
    </row>
    <row r="444" spans="1:2">
      <c r="A444" s="16" t="s">
        <v>3415</v>
      </c>
      <c r="B444" s="16">
        <v>607</v>
      </c>
    </row>
    <row r="445" spans="1:2">
      <c r="A445" s="16" t="s">
        <v>3416</v>
      </c>
      <c r="B445" s="16">
        <v>608</v>
      </c>
    </row>
    <row r="446" spans="1:2">
      <c r="A446" s="16" t="s">
        <v>3417</v>
      </c>
      <c r="B446" s="16">
        <v>609</v>
      </c>
    </row>
    <row r="447" spans="1:2">
      <c r="A447" s="16" t="s">
        <v>3418</v>
      </c>
      <c r="B447" s="16">
        <v>610</v>
      </c>
    </row>
    <row r="448" spans="1:2">
      <c r="A448" s="16" t="s">
        <v>3419</v>
      </c>
      <c r="B448" s="16">
        <v>611</v>
      </c>
    </row>
    <row r="449" spans="1:2">
      <c r="A449" s="16" t="s">
        <v>3420</v>
      </c>
      <c r="B449" s="16">
        <v>612</v>
      </c>
    </row>
    <row r="450" spans="1:2">
      <c r="A450" s="16" t="s">
        <v>3421</v>
      </c>
      <c r="B450" s="16">
        <v>613</v>
      </c>
    </row>
    <row r="451" spans="1:2">
      <c r="A451" s="16" t="s">
        <v>3422</v>
      </c>
      <c r="B451" s="16">
        <v>614</v>
      </c>
    </row>
    <row r="452" spans="1:2">
      <c r="A452" s="16" t="s">
        <v>3423</v>
      </c>
      <c r="B452" s="16">
        <v>615</v>
      </c>
    </row>
    <row r="453" spans="1:2">
      <c r="A453" s="16" t="s">
        <v>3424</v>
      </c>
      <c r="B453" s="16">
        <v>616</v>
      </c>
    </row>
    <row r="454" spans="1:2">
      <c r="A454" s="16" t="s">
        <v>3425</v>
      </c>
      <c r="B454" s="16">
        <v>617</v>
      </c>
    </row>
    <row r="455" spans="1:2">
      <c r="A455" s="16" t="s">
        <v>3426</v>
      </c>
      <c r="B455" s="16">
        <v>618</v>
      </c>
    </row>
    <row r="456" spans="1:2">
      <c r="A456" s="16" t="s">
        <v>3427</v>
      </c>
      <c r="B456" s="16">
        <v>619</v>
      </c>
    </row>
    <row r="457" spans="1:2">
      <c r="A457" s="16" t="s">
        <v>3428</v>
      </c>
      <c r="B457" s="16">
        <v>620</v>
      </c>
    </row>
    <row r="458" spans="1:2">
      <c r="A458" s="16" t="s">
        <v>3429</v>
      </c>
      <c r="B458" s="16">
        <v>621</v>
      </c>
    </row>
    <row r="459" spans="1:2">
      <c r="A459" s="16" t="s">
        <v>3430</v>
      </c>
      <c r="B459" s="16">
        <v>622</v>
      </c>
    </row>
    <row r="460" spans="1:2">
      <c r="A460" s="16" t="s">
        <v>3431</v>
      </c>
      <c r="B460" s="16">
        <v>623</v>
      </c>
    </row>
    <row r="461" spans="1:2">
      <c r="A461" s="16" t="s">
        <v>3432</v>
      </c>
      <c r="B461" s="16">
        <v>624</v>
      </c>
    </row>
    <row r="462" spans="1:2">
      <c r="A462" s="16" t="s">
        <v>3433</v>
      </c>
      <c r="B462" s="16">
        <v>625</v>
      </c>
    </row>
    <row r="463" spans="1:2">
      <c r="A463" s="16" t="s">
        <v>3434</v>
      </c>
      <c r="B463" s="16">
        <v>626</v>
      </c>
    </row>
    <row r="464" spans="1:2">
      <c r="A464" s="16" t="s">
        <v>3435</v>
      </c>
      <c r="B464" s="16">
        <v>627</v>
      </c>
    </row>
    <row r="465" spans="1:2">
      <c r="A465" s="16" t="s">
        <v>3436</v>
      </c>
      <c r="B465" s="16">
        <v>628</v>
      </c>
    </row>
    <row r="466" spans="1:2">
      <c r="A466" s="16" t="s">
        <v>3437</v>
      </c>
      <c r="B466" s="16">
        <v>629</v>
      </c>
    </row>
    <row r="467" spans="1:2">
      <c r="A467" s="16" t="s">
        <v>3438</v>
      </c>
      <c r="B467" s="16">
        <v>630</v>
      </c>
    </row>
    <row r="468" spans="1:2">
      <c r="A468" s="16" t="s">
        <v>3439</v>
      </c>
      <c r="B468" s="16">
        <v>631</v>
      </c>
    </row>
    <row r="469" spans="1:2">
      <c r="A469" s="16" t="s">
        <v>3440</v>
      </c>
      <c r="B469" s="16">
        <v>632</v>
      </c>
    </row>
    <row r="470" spans="1:2">
      <c r="A470" s="16" t="s">
        <v>3441</v>
      </c>
      <c r="B470" s="16">
        <v>633</v>
      </c>
    </row>
    <row r="471" spans="1:2">
      <c r="A471" s="16" t="s">
        <v>3442</v>
      </c>
      <c r="B471" s="16">
        <v>634</v>
      </c>
    </row>
    <row r="472" spans="1:2">
      <c r="A472" s="16" t="s">
        <v>3443</v>
      </c>
      <c r="B472" s="16">
        <v>635</v>
      </c>
    </row>
    <row r="473" spans="1:2">
      <c r="A473" s="16" t="s">
        <v>3444</v>
      </c>
      <c r="B473" s="16">
        <v>636</v>
      </c>
    </row>
    <row r="474" spans="1:2">
      <c r="A474" s="16" t="s">
        <v>3445</v>
      </c>
      <c r="B474" s="16">
        <v>637</v>
      </c>
    </row>
    <row r="475" spans="1:2">
      <c r="A475" s="16" t="s">
        <v>3446</v>
      </c>
      <c r="B475" s="16">
        <v>638</v>
      </c>
    </row>
    <row r="476" spans="1:2">
      <c r="A476" s="16" t="s">
        <v>3447</v>
      </c>
      <c r="B476" s="16">
        <v>639</v>
      </c>
    </row>
    <row r="477" spans="1:2">
      <c r="A477" s="16" t="s">
        <v>3448</v>
      </c>
      <c r="B477" s="16">
        <v>640</v>
      </c>
    </row>
    <row r="478" spans="1:2">
      <c r="A478" s="16" t="s">
        <v>3449</v>
      </c>
      <c r="B478" s="16">
        <v>641</v>
      </c>
    </row>
    <row r="479" spans="1:2">
      <c r="A479" s="16" t="s">
        <v>3450</v>
      </c>
      <c r="B479" s="16">
        <v>642</v>
      </c>
    </row>
    <row r="480" spans="1:2">
      <c r="A480" s="16" t="s">
        <v>3451</v>
      </c>
      <c r="B480" s="16">
        <v>643</v>
      </c>
    </row>
    <row r="481" spans="1:2">
      <c r="A481" s="16" t="s">
        <v>3452</v>
      </c>
      <c r="B481" s="16">
        <v>644</v>
      </c>
    </row>
    <row r="482" spans="1:2">
      <c r="A482" s="16" t="s">
        <v>3453</v>
      </c>
      <c r="B482" s="16">
        <v>645</v>
      </c>
    </row>
    <row r="483" spans="1:2">
      <c r="A483" s="16" t="s">
        <v>3454</v>
      </c>
      <c r="B483" s="16">
        <v>646</v>
      </c>
    </row>
    <row r="484" spans="1:2">
      <c r="A484" s="16" t="s">
        <v>3455</v>
      </c>
      <c r="B484" s="16">
        <v>647</v>
      </c>
    </row>
    <row r="485" spans="1:2">
      <c r="A485" s="16" t="s">
        <v>3456</v>
      </c>
      <c r="B485" s="16">
        <v>648</v>
      </c>
    </row>
    <row r="486" spans="1:2">
      <c r="A486" s="16" t="s">
        <v>3457</v>
      </c>
      <c r="B486" s="16">
        <v>649</v>
      </c>
    </row>
    <row r="487" spans="1:2">
      <c r="A487" s="16" t="s">
        <v>3458</v>
      </c>
      <c r="B487" s="16">
        <v>650</v>
      </c>
    </row>
    <row r="488" spans="1:2">
      <c r="A488" s="16" t="s">
        <v>3459</v>
      </c>
      <c r="B488" s="16">
        <v>651</v>
      </c>
    </row>
    <row r="489" spans="1:2">
      <c r="A489" s="16" t="s">
        <v>3460</v>
      </c>
      <c r="B489" s="16">
        <v>652</v>
      </c>
    </row>
    <row r="490" spans="1:2">
      <c r="A490" s="16" t="s">
        <v>3461</v>
      </c>
      <c r="B490" s="16">
        <v>653</v>
      </c>
    </row>
    <row r="491" spans="1:2">
      <c r="A491" s="16" t="s">
        <v>3462</v>
      </c>
      <c r="B491" s="16">
        <v>654</v>
      </c>
    </row>
    <row r="492" spans="1:2">
      <c r="A492" s="16" t="s">
        <v>3463</v>
      </c>
      <c r="B492" s="16">
        <v>655</v>
      </c>
    </row>
    <row r="493" spans="1:2">
      <c r="A493" s="16" t="s">
        <v>3464</v>
      </c>
      <c r="B493" s="16">
        <v>656</v>
      </c>
    </row>
    <row r="494" spans="1:2">
      <c r="A494" s="16" t="s">
        <v>3465</v>
      </c>
      <c r="B494" s="16">
        <v>657</v>
      </c>
    </row>
    <row r="495" spans="1:2">
      <c r="A495" s="16" t="s">
        <v>3466</v>
      </c>
      <c r="B495" s="16">
        <v>658</v>
      </c>
    </row>
    <row r="496" spans="1:2">
      <c r="A496" s="16" t="s">
        <v>3467</v>
      </c>
      <c r="B496" s="16">
        <v>659</v>
      </c>
    </row>
    <row r="497" spans="1:2">
      <c r="A497" s="16" t="s">
        <v>3468</v>
      </c>
      <c r="B497" s="16">
        <v>660</v>
      </c>
    </row>
    <row r="498" spans="1:2">
      <c r="A498" s="16" t="s">
        <v>3469</v>
      </c>
      <c r="B498" s="16">
        <v>661</v>
      </c>
    </row>
    <row r="499" spans="1:2">
      <c r="A499" s="16" t="s">
        <v>3470</v>
      </c>
      <c r="B499" s="16">
        <v>662</v>
      </c>
    </row>
    <row r="500" spans="1:2">
      <c r="A500" s="16" t="s">
        <v>3471</v>
      </c>
      <c r="B500" s="16">
        <v>663</v>
      </c>
    </row>
    <row r="501" spans="1:2">
      <c r="A501" s="16" t="s">
        <v>3472</v>
      </c>
      <c r="B501" s="16">
        <v>664</v>
      </c>
    </row>
    <row r="502" spans="1:2">
      <c r="A502" s="16" t="s">
        <v>3473</v>
      </c>
      <c r="B502" s="16">
        <v>665</v>
      </c>
    </row>
    <row r="503" spans="1:2">
      <c r="A503" s="16" t="s">
        <v>3474</v>
      </c>
      <c r="B503" s="16">
        <v>666</v>
      </c>
    </row>
    <row r="504" spans="1:2">
      <c r="A504" s="16" t="s">
        <v>3475</v>
      </c>
      <c r="B504" s="16">
        <v>667</v>
      </c>
    </row>
    <row r="505" spans="1:2">
      <c r="A505" s="16" t="s">
        <v>3476</v>
      </c>
      <c r="B505" s="16">
        <v>668</v>
      </c>
    </row>
    <row r="506" spans="1:2">
      <c r="A506" s="16" t="s">
        <v>3477</v>
      </c>
      <c r="B506" s="16">
        <v>669</v>
      </c>
    </row>
    <row r="507" spans="1:2">
      <c r="A507" s="16" t="s">
        <v>3478</v>
      </c>
      <c r="B507" s="16">
        <v>670</v>
      </c>
    </row>
    <row r="508" spans="1:2">
      <c r="A508" s="16" t="s">
        <v>3479</v>
      </c>
      <c r="B508" s="16">
        <v>671</v>
      </c>
    </row>
    <row r="509" spans="1:2">
      <c r="A509" s="16" t="s">
        <v>3480</v>
      </c>
      <c r="B509" s="16">
        <v>672</v>
      </c>
    </row>
    <row r="510" spans="1:2">
      <c r="A510" s="16" t="s">
        <v>3481</v>
      </c>
      <c r="B510" s="16">
        <v>673</v>
      </c>
    </row>
    <row r="511" spans="1:2">
      <c r="A511" s="16" t="s">
        <v>3482</v>
      </c>
      <c r="B511" s="16">
        <v>674</v>
      </c>
    </row>
    <row r="512" spans="1:2">
      <c r="A512" s="16" t="s">
        <v>3483</v>
      </c>
      <c r="B512" s="16">
        <v>675</v>
      </c>
    </row>
    <row r="513" spans="1:2">
      <c r="A513" s="16" t="s">
        <v>3484</v>
      </c>
      <c r="B513" s="16">
        <v>676</v>
      </c>
    </row>
    <row r="514" spans="1:2">
      <c r="A514" s="16" t="s">
        <v>3485</v>
      </c>
      <c r="B514" s="16">
        <v>677</v>
      </c>
    </row>
    <row r="515" spans="1:2">
      <c r="A515" s="16" t="s">
        <v>3486</v>
      </c>
      <c r="B515" s="16">
        <v>678</v>
      </c>
    </row>
    <row r="516" spans="1:2">
      <c r="A516" s="16" t="s">
        <v>3487</v>
      </c>
      <c r="B516" s="16">
        <v>679</v>
      </c>
    </row>
    <row r="517" spans="1:2">
      <c r="A517" s="16" t="s">
        <v>3488</v>
      </c>
      <c r="B517" s="16">
        <v>680</v>
      </c>
    </row>
    <row r="518" spans="1:2">
      <c r="A518" s="16" t="s">
        <v>3489</v>
      </c>
      <c r="B518" s="16">
        <v>681</v>
      </c>
    </row>
    <row r="519" spans="1:2">
      <c r="A519" s="16" t="s">
        <v>3490</v>
      </c>
      <c r="B519" s="16">
        <v>682</v>
      </c>
    </row>
    <row r="520" spans="1:2">
      <c r="A520" s="16" t="s">
        <v>3491</v>
      </c>
      <c r="B520" s="16">
        <v>683</v>
      </c>
    </row>
    <row r="521" spans="1:2">
      <c r="A521" s="16" t="s">
        <v>3492</v>
      </c>
      <c r="B521" s="16">
        <v>684</v>
      </c>
    </row>
    <row r="522" spans="1:2">
      <c r="A522" s="16" t="s">
        <v>3493</v>
      </c>
      <c r="B522" s="16">
        <v>685</v>
      </c>
    </row>
    <row r="523" spans="1:2">
      <c r="A523" s="16" t="s">
        <v>3494</v>
      </c>
      <c r="B523" s="16">
        <v>686</v>
      </c>
    </row>
    <row r="524" spans="1:2">
      <c r="A524" s="16" t="s">
        <v>3495</v>
      </c>
      <c r="B524" s="16">
        <v>687</v>
      </c>
    </row>
    <row r="525" spans="1:2">
      <c r="A525" s="16" t="s">
        <v>3496</v>
      </c>
      <c r="B525" s="16">
        <v>688</v>
      </c>
    </row>
    <row r="526" spans="1:2">
      <c r="A526" s="16" t="s">
        <v>3497</v>
      </c>
      <c r="B526" s="16">
        <v>689</v>
      </c>
    </row>
    <row r="527" spans="1:2">
      <c r="A527" s="16" t="s">
        <v>3498</v>
      </c>
      <c r="B527" s="16">
        <v>690</v>
      </c>
    </row>
    <row r="528" spans="1:2">
      <c r="A528" s="16" t="s">
        <v>3499</v>
      </c>
      <c r="B528" s="16">
        <v>691</v>
      </c>
    </row>
    <row r="529" spans="1:2">
      <c r="A529" s="16" t="s">
        <v>3500</v>
      </c>
      <c r="B529" s="16">
        <v>692</v>
      </c>
    </row>
    <row r="530" spans="1:2">
      <c r="A530" s="16" t="s">
        <v>3501</v>
      </c>
      <c r="B530" s="16">
        <v>693</v>
      </c>
    </row>
    <row r="531" spans="1:2">
      <c r="A531" s="16" t="s">
        <v>3502</v>
      </c>
      <c r="B531" s="16">
        <v>694</v>
      </c>
    </row>
    <row r="532" spans="1:2">
      <c r="A532" s="16" t="s">
        <v>3503</v>
      </c>
      <c r="B532" s="16">
        <v>695</v>
      </c>
    </row>
    <row r="533" spans="1:2">
      <c r="A533" s="16" t="s">
        <v>3504</v>
      </c>
      <c r="B533" s="16">
        <v>696</v>
      </c>
    </row>
    <row r="534" spans="1:2">
      <c r="A534" s="16" t="s">
        <v>3505</v>
      </c>
      <c r="B534" s="16">
        <v>697</v>
      </c>
    </row>
    <row r="535" spans="1:2">
      <c r="A535" s="16" t="s">
        <v>3506</v>
      </c>
      <c r="B535" s="16">
        <v>698</v>
      </c>
    </row>
    <row r="536" spans="1:2">
      <c r="A536" s="16" t="s">
        <v>3507</v>
      </c>
      <c r="B536" s="16">
        <v>699</v>
      </c>
    </row>
    <row r="537" spans="1:2">
      <c r="A537" s="16" t="s">
        <v>3508</v>
      </c>
      <c r="B537" s="16">
        <v>700</v>
      </c>
    </row>
    <row r="538" spans="1:2">
      <c r="A538" s="16" t="s">
        <v>3509</v>
      </c>
      <c r="B538" s="16">
        <v>701</v>
      </c>
    </row>
    <row r="539" spans="1:2">
      <c r="A539" s="16" t="s">
        <v>3510</v>
      </c>
      <c r="B539" s="16">
        <v>702</v>
      </c>
    </row>
    <row r="540" spans="1:2">
      <c r="A540" s="16" t="s">
        <v>3511</v>
      </c>
      <c r="B540" s="16">
        <v>703</v>
      </c>
    </row>
    <row r="541" spans="1:2">
      <c r="A541" s="16" t="s">
        <v>3512</v>
      </c>
      <c r="B541" s="16">
        <v>704</v>
      </c>
    </row>
    <row r="542" spans="1:2">
      <c r="A542" s="16" t="s">
        <v>3513</v>
      </c>
      <c r="B542" s="16">
        <v>705</v>
      </c>
    </row>
    <row r="543" spans="1:2">
      <c r="A543" s="16" t="s">
        <v>3514</v>
      </c>
      <c r="B543" s="16">
        <v>706</v>
      </c>
    </row>
    <row r="544" spans="1:2">
      <c r="A544" s="16" t="s">
        <v>3515</v>
      </c>
      <c r="B544" s="16">
        <v>707</v>
      </c>
    </row>
    <row r="545" spans="1:2">
      <c r="A545" s="16" t="s">
        <v>3516</v>
      </c>
      <c r="B545" s="16">
        <v>708</v>
      </c>
    </row>
    <row r="546" spans="1:2">
      <c r="A546" s="16" t="s">
        <v>3517</v>
      </c>
      <c r="B546" s="16">
        <v>709</v>
      </c>
    </row>
    <row r="547" spans="1:2">
      <c r="A547" s="16" t="s">
        <v>3518</v>
      </c>
      <c r="B547" s="16">
        <v>710</v>
      </c>
    </row>
    <row r="548" spans="1:2">
      <c r="A548" s="16" t="s">
        <v>3519</v>
      </c>
      <c r="B548" s="16">
        <v>711</v>
      </c>
    </row>
    <row r="549" spans="1:2">
      <c r="A549" s="16" t="s">
        <v>3520</v>
      </c>
      <c r="B549" s="16">
        <v>712</v>
      </c>
    </row>
    <row r="550" spans="1:2">
      <c r="A550" s="16" t="s">
        <v>3521</v>
      </c>
      <c r="B550" s="16">
        <v>713</v>
      </c>
    </row>
    <row r="551" spans="1:2">
      <c r="A551" s="16" t="s">
        <v>3522</v>
      </c>
      <c r="B551" s="16">
        <v>714</v>
      </c>
    </row>
    <row r="552" spans="1:2">
      <c r="A552" s="16" t="s">
        <v>3523</v>
      </c>
      <c r="B552" s="16">
        <v>715</v>
      </c>
    </row>
    <row r="553" spans="1:2">
      <c r="A553" s="16" t="s">
        <v>3524</v>
      </c>
      <c r="B553" s="16">
        <v>716</v>
      </c>
    </row>
    <row r="554" spans="1:2">
      <c r="A554" s="16" t="s">
        <v>3525</v>
      </c>
      <c r="B554" s="16">
        <v>717</v>
      </c>
    </row>
    <row r="555" spans="1:2">
      <c r="A555" s="16" t="s">
        <v>3526</v>
      </c>
      <c r="B555" s="16">
        <v>718</v>
      </c>
    </row>
    <row r="556" spans="1:2">
      <c r="A556" s="16" t="s">
        <v>3527</v>
      </c>
      <c r="B556" s="16">
        <v>719</v>
      </c>
    </row>
    <row r="557" spans="1:2">
      <c r="A557" s="16" t="s">
        <v>3528</v>
      </c>
      <c r="B557" s="16">
        <v>720</v>
      </c>
    </row>
    <row r="558" spans="1:2">
      <c r="A558" s="16" t="s">
        <v>3529</v>
      </c>
      <c r="B558" s="16">
        <v>721</v>
      </c>
    </row>
    <row r="559" spans="1:2">
      <c r="A559" s="16" t="s">
        <v>3530</v>
      </c>
      <c r="B559" s="16">
        <v>722</v>
      </c>
    </row>
    <row r="560" spans="1:2">
      <c r="A560" s="16" t="s">
        <v>3531</v>
      </c>
      <c r="B560" s="16">
        <v>723</v>
      </c>
    </row>
    <row r="561" spans="1:2">
      <c r="A561" s="16" t="s">
        <v>3532</v>
      </c>
      <c r="B561" s="16">
        <v>724</v>
      </c>
    </row>
    <row r="562" spans="1:2">
      <c r="A562" s="16" t="s">
        <v>3533</v>
      </c>
      <c r="B562" s="16">
        <v>725</v>
      </c>
    </row>
    <row r="563" spans="1:2">
      <c r="A563" s="16" t="s">
        <v>3534</v>
      </c>
      <c r="B563" s="16">
        <v>726</v>
      </c>
    </row>
    <row r="564" spans="1:2">
      <c r="A564" s="16" t="s">
        <v>3535</v>
      </c>
      <c r="B564" s="16">
        <v>727</v>
      </c>
    </row>
    <row r="565" spans="1:2">
      <c r="A565" s="16" t="s">
        <v>3536</v>
      </c>
      <c r="B565" s="16">
        <v>728</v>
      </c>
    </row>
    <row r="566" spans="1:2">
      <c r="A566" s="16" t="s">
        <v>3537</v>
      </c>
      <c r="B566" s="16">
        <v>729</v>
      </c>
    </row>
    <row r="567" spans="1:2">
      <c r="A567" s="16" t="s">
        <v>3538</v>
      </c>
      <c r="B567" s="16">
        <v>730</v>
      </c>
    </row>
    <row r="568" spans="1:2">
      <c r="A568" s="16" t="s">
        <v>3539</v>
      </c>
      <c r="B568" s="16">
        <v>731</v>
      </c>
    </row>
    <row r="569" spans="1:2">
      <c r="A569" s="16" t="s">
        <v>3540</v>
      </c>
      <c r="B569" s="16">
        <v>732</v>
      </c>
    </row>
    <row r="570" spans="1:2">
      <c r="A570" s="16" t="s">
        <v>3541</v>
      </c>
      <c r="B570" s="16">
        <v>733</v>
      </c>
    </row>
    <row r="571" spans="1:2">
      <c r="A571" s="16" t="s">
        <v>3542</v>
      </c>
      <c r="B571" s="16">
        <v>734</v>
      </c>
    </row>
    <row r="572" spans="1:2">
      <c r="A572" s="16" t="s">
        <v>3543</v>
      </c>
      <c r="B572" s="16">
        <v>735</v>
      </c>
    </row>
    <row r="573" spans="1:2">
      <c r="A573" s="16" t="s">
        <v>3544</v>
      </c>
      <c r="B573" s="16">
        <v>736</v>
      </c>
    </row>
    <row r="574" spans="1:2">
      <c r="A574" s="16" t="s">
        <v>3545</v>
      </c>
      <c r="B574" s="16">
        <v>737</v>
      </c>
    </row>
    <row r="575" spans="1:2">
      <c r="A575" s="16" t="s">
        <v>3546</v>
      </c>
      <c r="B575" s="16">
        <v>738</v>
      </c>
    </row>
    <row r="576" spans="1:2">
      <c r="A576" s="16" t="s">
        <v>3547</v>
      </c>
      <c r="B576" s="16">
        <v>739</v>
      </c>
    </row>
    <row r="577" spans="1:2">
      <c r="A577" s="16" t="s">
        <v>3548</v>
      </c>
      <c r="B577" s="16">
        <v>740</v>
      </c>
    </row>
    <row r="578" spans="1:2">
      <c r="A578" s="16" t="s">
        <v>3549</v>
      </c>
      <c r="B578" s="16">
        <v>741</v>
      </c>
    </row>
    <row r="579" spans="1:2">
      <c r="A579" s="16" t="s">
        <v>3550</v>
      </c>
      <c r="B579" s="16">
        <v>742</v>
      </c>
    </row>
    <row r="580" spans="1:2">
      <c r="A580" s="221" t="s">
        <v>3551</v>
      </c>
      <c r="B580" s="16">
        <v>743</v>
      </c>
    </row>
    <row r="581" spans="1:2">
      <c r="A581" s="16" t="s">
        <v>3552</v>
      </c>
      <c r="B581" s="16">
        <v>744</v>
      </c>
    </row>
    <row r="582" spans="1:2">
      <c r="A582" s="16" t="s">
        <v>3553</v>
      </c>
      <c r="B582" s="16">
        <v>745</v>
      </c>
    </row>
    <row r="583" spans="1:2">
      <c r="A583" s="16" t="s">
        <v>3554</v>
      </c>
      <c r="B583" s="16">
        <v>746</v>
      </c>
    </row>
    <row r="584" spans="1:2">
      <c r="A584" s="16" t="s">
        <v>3555</v>
      </c>
      <c r="B584" s="16">
        <v>747</v>
      </c>
    </row>
    <row r="585" spans="1:2">
      <c r="A585" s="16" t="s">
        <v>3556</v>
      </c>
      <c r="B585" s="16">
        <v>748</v>
      </c>
    </row>
    <row r="586" spans="1:2">
      <c r="A586" s="16" t="s">
        <v>3557</v>
      </c>
      <c r="B586" s="16">
        <v>749</v>
      </c>
    </row>
    <row r="587" spans="1:2">
      <c r="A587" s="16" t="s">
        <v>3558</v>
      </c>
      <c r="B587" s="16">
        <v>750</v>
      </c>
    </row>
    <row r="588" spans="1:2">
      <c r="A588" s="16" t="s">
        <v>3559</v>
      </c>
      <c r="B588" s="16">
        <v>751</v>
      </c>
    </row>
    <row r="589" spans="1:2">
      <c r="A589" s="16" t="s">
        <v>3560</v>
      </c>
      <c r="B589" s="16">
        <v>752</v>
      </c>
    </row>
    <row r="590" spans="1:2">
      <c r="A590" s="16" t="s">
        <v>3561</v>
      </c>
      <c r="B590" s="16">
        <v>753</v>
      </c>
    </row>
    <row r="591" spans="1:2">
      <c r="A591" s="16" t="s">
        <v>3562</v>
      </c>
      <c r="B591" s="16">
        <v>754</v>
      </c>
    </row>
    <row r="592" spans="1:2">
      <c r="A592" s="16" t="s">
        <v>3563</v>
      </c>
      <c r="B592" s="16">
        <v>755</v>
      </c>
    </row>
    <row r="593" spans="1:2">
      <c r="A593" s="16" t="s">
        <v>3564</v>
      </c>
      <c r="B593" s="16">
        <v>756</v>
      </c>
    </row>
    <row r="594" spans="1:2">
      <c r="A594" s="16" t="s">
        <v>3565</v>
      </c>
      <c r="B594" s="16">
        <v>757</v>
      </c>
    </row>
    <row r="595" spans="1:2">
      <c r="A595" s="16" t="s">
        <v>3566</v>
      </c>
      <c r="B595" s="16">
        <v>758</v>
      </c>
    </row>
    <row r="596" spans="1:2">
      <c r="A596" s="16" t="s">
        <v>3567</v>
      </c>
      <c r="B596" s="16">
        <v>759</v>
      </c>
    </row>
    <row r="597" spans="1:2">
      <c r="A597" s="16" t="s">
        <v>3568</v>
      </c>
      <c r="B597" s="16">
        <v>760</v>
      </c>
    </row>
    <row r="598" spans="1:2">
      <c r="A598" s="16" t="s">
        <v>3569</v>
      </c>
      <c r="B598" s="16">
        <v>761</v>
      </c>
    </row>
    <row r="599" spans="1:2">
      <c r="A599" s="16" t="s">
        <v>3570</v>
      </c>
      <c r="B599" s="16">
        <v>762</v>
      </c>
    </row>
    <row r="600" spans="1:2">
      <c r="A600" s="16" t="s">
        <v>417</v>
      </c>
      <c r="B600" s="16">
        <v>763</v>
      </c>
    </row>
    <row r="601" spans="1:2">
      <c r="A601" s="16" t="s">
        <v>3571</v>
      </c>
      <c r="B601" s="16">
        <v>764</v>
      </c>
    </row>
    <row r="602" spans="1:2">
      <c r="A602" s="16" t="s">
        <v>3572</v>
      </c>
      <c r="B602" s="16">
        <v>765</v>
      </c>
    </row>
    <row r="603" spans="1:2">
      <c r="A603" s="16" t="s">
        <v>3573</v>
      </c>
      <c r="B603" s="16">
        <v>766</v>
      </c>
    </row>
    <row r="604" spans="1:2">
      <c r="A604" s="16" t="s">
        <v>3574</v>
      </c>
      <c r="B604" s="16">
        <v>767</v>
      </c>
    </row>
    <row r="605" spans="1:2">
      <c r="A605" s="16" t="s">
        <v>208</v>
      </c>
      <c r="B605" s="16">
        <v>768</v>
      </c>
    </row>
    <row r="606" spans="1:2">
      <c r="A606" s="16" t="s">
        <v>3575</v>
      </c>
      <c r="B606" s="16">
        <v>769</v>
      </c>
    </row>
    <row r="607" spans="1:2">
      <c r="A607" s="16" t="s">
        <v>3576</v>
      </c>
      <c r="B607" s="16">
        <v>770</v>
      </c>
    </row>
    <row r="608" spans="1:2">
      <c r="A608" s="16" t="s">
        <v>3577</v>
      </c>
      <c r="B608" s="16">
        <v>771</v>
      </c>
    </row>
    <row r="609" spans="1:2">
      <c r="A609" s="16" t="s">
        <v>3578</v>
      </c>
      <c r="B609" s="16">
        <v>772</v>
      </c>
    </row>
    <row r="610" spans="1:2">
      <c r="A610" s="16" t="s">
        <v>3579</v>
      </c>
      <c r="B610" s="16">
        <v>773</v>
      </c>
    </row>
    <row r="611" spans="1:2">
      <c r="A611" s="16" t="s">
        <v>3580</v>
      </c>
      <c r="B611" s="16">
        <v>774</v>
      </c>
    </row>
    <row r="612" spans="1:2">
      <c r="A612" s="16" t="s">
        <v>3581</v>
      </c>
      <c r="B612" s="16">
        <v>775</v>
      </c>
    </row>
    <row r="613" spans="1:2">
      <c r="A613" s="16" t="s">
        <v>3582</v>
      </c>
      <c r="B613" s="16">
        <v>776</v>
      </c>
    </row>
    <row r="614" spans="1:2">
      <c r="A614" s="16" t="s">
        <v>3583</v>
      </c>
      <c r="B614" s="16">
        <v>777</v>
      </c>
    </row>
    <row r="615" spans="1:2">
      <c r="A615" s="16" t="s">
        <v>3584</v>
      </c>
      <c r="B615" s="16">
        <v>778</v>
      </c>
    </row>
    <row r="616" spans="1:2">
      <c r="A616" s="16" t="s">
        <v>3585</v>
      </c>
      <c r="B616" s="16">
        <v>779</v>
      </c>
    </row>
    <row r="617" spans="1:2">
      <c r="A617" s="16" t="s">
        <v>3586</v>
      </c>
      <c r="B617" s="16">
        <v>780</v>
      </c>
    </row>
    <row r="618" spans="1:2">
      <c r="A618" s="16" t="s">
        <v>3587</v>
      </c>
      <c r="B618" s="16">
        <v>781</v>
      </c>
    </row>
    <row r="619" spans="1:2">
      <c r="A619" s="16" t="s">
        <v>3588</v>
      </c>
      <c r="B619" s="16">
        <v>782</v>
      </c>
    </row>
    <row r="620" spans="1:2">
      <c r="A620" s="16" t="s">
        <v>3589</v>
      </c>
      <c r="B620" s="16">
        <v>783</v>
      </c>
    </row>
    <row r="621" spans="1:2">
      <c r="A621" s="16" t="s">
        <v>3590</v>
      </c>
      <c r="B621" s="16">
        <v>784</v>
      </c>
    </row>
    <row r="622" spans="1:2">
      <c r="A622" s="16" t="s">
        <v>3591</v>
      </c>
      <c r="B622" s="16">
        <v>785</v>
      </c>
    </row>
    <row r="623" spans="1:2">
      <c r="A623" s="16" t="s">
        <v>3592</v>
      </c>
      <c r="B623" s="16">
        <v>786</v>
      </c>
    </row>
    <row r="624" spans="1:2">
      <c r="A624" s="16" t="s">
        <v>3593</v>
      </c>
      <c r="B624" s="16">
        <v>787</v>
      </c>
    </row>
    <row r="625" spans="1:2">
      <c r="A625" s="16" t="s">
        <v>3594</v>
      </c>
      <c r="B625" s="16">
        <v>788</v>
      </c>
    </row>
    <row r="626" spans="1:2">
      <c r="A626" s="16" t="s">
        <v>3595</v>
      </c>
      <c r="B626" s="16">
        <v>789</v>
      </c>
    </row>
    <row r="627" spans="1:2">
      <c r="A627" s="16" t="s">
        <v>3596</v>
      </c>
      <c r="B627" s="16">
        <v>790</v>
      </c>
    </row>
    <row r="628" spans="1:2">
      <c r="A628" s="16" t="s">
        <v>3597</v>
      </c>
      <c r="B628" s="16">
        <v>791</v>
      </c>
    </row>
    <row r="629" spans="1:2">
      <c r="A629" s="16" t="s">
        <v>3598</v>
      </c>
      <c r="B629" s="16">
        <v>792</v>
      </c>
    </row>
    <row r="630" spans="1:2">
      <c r="A630" s="16" t="s">
        <v>3599</v>
      </c>
      <c r="B630" s="16">
        <v>793</v>
      </c>
    </row>
    <row r="631" spans="1:2">
      <c r="A631" s="16" t="s">
        <v>3600</v>
      </c>
      <c r="B631" s="16">
        <v>794</v>
      </c>
    </row>
    <row r="632" spans="1:2">
      <c r="A632" s="16" t="s">
        <v>104</v>
      </c>
      <c r="B632" s="16">
        <v>795</v>
      </c>
    </row>
    <row r="633" spans="1:2">
      <c r="A633" s="16" t="s">
        <v>3601</v>
      </c>
      <c r="B633" s="16">
        <v>796</v>
      </c>
    </row>
    <row r="634" spans="1:2">
      <c r="A634" s="16" t="s">
        <v>3602</v>
      </c>
      <c r="B634" s="16">
        <v>797</v>
      </c>
    </row>
    <row r="635" spans="1:2">
      <c r="A635" s="16" t="s">
        <v>3603</v>
      </c>
      <c r="B635" s="16">
        <v>798</v>
      </c>
    </row>
    <row r="636" spans="1:2">
      <c r="A636" s="16" t="s">
        <v>3604</v>
      </c>
      <c r="B636" s="16">
        <v>799</v>
      </c>
    </row>
    <row r="637" spans="1:2">
      <c r="A637" s="16" t="s">
        <v>3605</v>
      </c>
      <c r="B637" s="16">
        <v>800</v>
      </c>
    </row>
    <row r="638" spans="1:2">
      <c r="A638" s="16" t="s">
        <v>145</v>
      </c>
      <c r="B638" s="16">
        <v>801</v>
      </c>
    </row>
    <row r="639" spans="1:2">
      <c r="A639" s="16" t="s">
        <v>3606</v>
      </c>
      <c r="B639" s="16">
        <v>802</v>
      </c>
    </row>
    <row r="640" spans="1:2">
      <c r="A640" s="16" t="s">
        <v>3607</v>
      </c>
      <c r="B640" s="16">
        <v>803</v>
      </c>
    </row>
    <row r="641" spans="1:2">
      <c r="A641" s="16" t="s">
        <v>3608</v>
      </c>
      <c r="B641" s="16">
        <v>804</v>
      </c>
    </row>
    <row r="642" spans="1:2">
      <c r="A642" s="16" t="s">
        <v>3609</v>
      </c>
      <c r="B642" s="16">
        <v>805</v>
      </c>
    </row>
    <row r="643" spans="1:2">
      <c r="A643" s="16" t="s">
        <v>3610</v>
      </c>
      <c r="B643" s="16">
        <v>806</v>
      </c>
    </row>
    <row r="644" spans="1:2">
      <c r="A644" s="16" t="s">
        <v>3611</v>
      </c>
      <c r="B644" s="16">
        <v>807</v>
      </c>
    </row>
    <row r="645" spans="1:2">
      <c r="A645" s="16" t="s">
        <v>194</v>
      </c>
      <c r="B645" s="16">
        <v>808</v>
      </c>
    </row>
    <row r="646" spans="1:2">
      <c r="A646" s="16" t="s">
        <v>3612</v>
      </c>
      <c r="B646" s="16">
        <v>809</v>
      </c>
    </row>
    <row r="647" spans="1:2">
      <c r="A647" s="16" t="s">
        <v>3613</v>
      </c>
      <c r="B647" s="16">
        <v>810</v>
      </c>
    </row>
    <row r="648" spans="1:2">
      <c r="A648" s="16" t="s">
        <v>3614</v>
      </c>
      <c r="B648" s="16">
        <v>811</v>
      </c>
    </row>
    <row r="649" spans="1:2">
      <c r="A649" s="16" t="s">
        <v>3615</v>
      </c>
      <c r="B649" s="16">
        <v>812</v>
      </c>
    </row>
    <row r="650" spans="1:2">
      <c r="A650" s="16" t="s">
        <v>3616</v>
      </c>
      <c r="B650" s="16">
        <v>813</v>
      </c>
    </row>
    <row r="651" spans="1:2">
      <c r="A651" s="16" t="s">
        <v>3617</v>
      </c>
      <c r="B651" s="16">
        <v>814</v>
      </c>
    </row>
    <row r="652" spans="1:2">
      <c r="A652" s="16" t="s">
        <v>3618</v>
      </c>
      <c r="B652" s="16">
        <v>815</v>
      </c>
    </row>
    <row r="653" spans="1:2">
      <c r="A653" s="16" t="s">
        <v>3619</v>
      </c>
      <c r="B653" s="16">
        <v>816</v>
      </c>
    </row>
    <row r="654" spans="1:2">
      <c r="A654" s="16" t="s">
        <v>3620</v>
      </c>
      <c r="B654" s="16">
        <v>817</v>
      </c>
    </row>
    <row r="655" spans="1:2">
      <c r="A655" s="16" t="s">
        <v>3621</v>
      </c>
      <c r="B655" s="16">
        <v>818</v>
      </c>
    </row>
    <row r="656" spans="1:2">
      <c r="A656" s="16" t="s">
        <v>207</v>
      </c>
      <c r="B656" s="16">
        <v>819</v>
      </c>
    </row>
    <row r="657" spans="1:2">
      <c r="A657" s="16" t="s">
        <v>3622</v>
      </c>
      <c r="B657" s="16">
        <v>820</v>
      </c>
    </row>
    <row r="658" spans="1:2">
      <c r="A658" s="16" t="s">
        <v>3623</v>
      </c>
      <c r="B658" s="16">
        <v>821</v>
      </c>
    </row>
    <row r="659" spans="1:2">
      <c r="A659" s="16" t="s">
        <v>3624</v>
      </c>
      <c r="B659" s="16">
        <v>822</v>
      </c>
    </row>
    <row r="660" spans="1:2">
      <c r="A660" s="16" t="s">
        <v>438</v>
      </c>
      <c r="B660" s="16">
        <v>823</v>
      </c>
    </row>
    <row r="661" spans="1:2">
      <c r="A661" s="16" t="s">
        <v>3625</v>
      </c>
      <c r="B661" s="16">
        <v>824</v>
      </c>
    </row>
    <row r="662" spans="1:2">
      <c r="A662" s="16" t="s">
        <v>3626</v>
      </c>
      <c r="B662" s="16">
        <v>825</v>
      </c>
    </row>
    <row r="663" spans="1:2">
      <c r="A663" s="16" t="s">
        <v>3627</v>
      </c>
      <c r="B663" s="16">
        <v>826</v>
      </c>
    </row>
    <row r="664" spans="1:2">
      <c r="A664" s="16" t="s">
        <v>3628</v>
      </c>
      <c r="B664" s="16">
        <v>827</v>
      </c>
    </row>
    <row r="665" spans="1:2">
      <c r="A665" s="16" t="s">
        <v>3629</v>
      </c>
      <c r="B665" s="16">
        <v>828</v>
      </c>
    </row>
    <row r="666" spans="1:2">
      <c r="A666" s="16" t="s">
        <v>3630</v>
      </c>
      <c r="B666" s="16">
        <v>829</v>
      </c>
    </row>
    <row r="667" spans="1:2">
      <c r="A667" s="16" t="s">
        <v>3631</v>
      </c>
      <c r="B667" s="16">
        <v>830</v>
      </c>
    </row>
    <row r="668" spans="1:2">
      <c r="A668" s="16" t="s">
        <v>3632</v>
      </c>
      <c r="B668" s="16">
        <v>831</v>
      </c>
    </row>
    <row r="669" spans="1:2">
      <c r="A669" s="16" t="s">
        <v>3633</v>
      </c>
      <c r="B669" s="16">
        <v>832</v>
      </c>
    </row>
    <row r="670" spans="1:2">
      <c r="A670" s="16" t="s">
        <v>3634</v>
      </c>
      <c r="B670" s="16">
        <v>833</v>
      </c>
    </row>
    <row r="671" spans="1:2">
      <c r="A671" s="16" t="s">
        <v>3635</v>
      </c>
      <c r="B671" s="16">
        <v>834</v>
      </c>
    </row>
    <row r="672" spans="1:2">
      <c r="A672" s="16" t="s">
        <v>3636</v>
      </c>
      <c r="B672" s="16">
        <v>835</v>
      </c>
    </row>
    <row r="673" spans="1:2">
      <c r="A673" s="16" t="s">
        <v>3637</v>
      </c>
      <c r="B673" s="16">
        <v>836</v>
      </c>
    </row>
    <row r="674" spans="1:2">
      <c r="A674" s="16" t="s">
        <v>3638</v>
      </c>
      <c r="B674" s="16">
        <v>837</v>
      </c>
    </row>
    <row r="675" spans="1:2">
      <c r="A675" s="16" t="s">
        <v>3639</v>
      </c>
      <c r="B675" s="16">
        <v>838</v>
      </c>
    </row>
    <row r="676" spans="1:2">
      <c r="A676" s="16" t="s">
        <v>3640</v>
      </c>
      <c r="B676" s="16">
        <v>839</v>
      </c>
    </row>
    <row r="677" spans="1:2">
      <c r="A677" s="16" t="s">
        <v>3641</v>
      </c>
      <c r="B677" s="16">
        <v>840</v>
      </c>
    </row>
    <row r="678" spans="1:2">
      <c r="A678" s="220" t="s">
        <v>213</v>
      </c>
      <c r="B678" s="220">
        <v>841</v>
      </c>
    </row>
    <row r="679" spans="1:2" ht="15">
      <c r="A679" s="210" t="s">
        <v>214</v>
      </c>
      <c r="B679" s="220">
        <v>842</v>
      </c>
    </row>
    <row r="680" spans="1:2" ht="15">
      <c r="A680" s="210" t="s">
        <v>215</v>
      </c>
      <c r="B680" s="220">
        <v>843</v>
      </c>
    </row>
    <row r="681" spans="1:2" ht="15">
      <c r="A681" s="210" t="s">
        <v>217</v>
      </c>
      <c r="B681" s="220">
        <v>844</v>
      </c>
    </row>
    <row r="682" spans="1:2">
      <c r="A682" s="220" t="s">
        <v>219</v>
      </c>
      <c r="B682" s="220">
        <v>845</v>
      </c>
    </row>
    <row r="683" spans="1:2">
      <c r="A683" s="220" t="s">
        <v>220</v>
      </c>
      <c r="B683" s="220">
        <v>846</v>
      </c>
    </row>
    <row r="684" spans="1:2">
      <c r="A684" s="220" t="s">
        <v>221</v>
      </c>
      <c r="B684" s="220">
        <v>847</v>
      </c>
    </row>
    <row r="685" spans="1:2" ht="15">
      <c r="A685" s="210" t="s">
        <v>222</v>
      </c>
      <c r="B685" s="220">
        <v>848</v>
      </c>
    </row>
    <row r="686" spans="1:2" ht="15">
      <c r="A686" s="210" t="s">
        <v>224</v>
      </c>
      <c r="B686" s="220">
        <v>849</v>
      </c>
    </row>
    <row r="687" spans="1:2" ht="15">
      <c r="A687" s="210" t="s">
        <v>225</v>
      </c>
      <c r="B687" s="220">
        <v>850</v>
      </c>
    </row>
    <row r="688" spans="1:2" ht="15">
      <c r="A688" s="210" t="s">
        <v>226</v>
      </c>
      <c r="B688" s="220">
        <v>851</v>
      </c>
    </row>
    <row r="689" spans="1:2">
      <c r="A689" s="220" t="s">
        <v>230</v>
      </c>
      <c r="B689" s="220">
        <v>852</v>
      </c>
    </row>
    <row r="690" spans="1:2">
      <c r="A690" s="220" t="s">
        <v>231</v>
      </c>
      <c r="B690" s="220">
        <v>853</v>
      </c>
    </row>
    <row r="691" spans="1:2">
      <c r="A691" s="220" t="s">
        <v>232</v>
      </c>
      <c r="B691" s="220">
        <v>854</v>
      </c>
    </row>
    <row r="692" spans="1:2">
      <c r="A692" s="220" t="s">
        <v>233</v>
      </c>
      <c r="B692" s="220">
        <v>855</v>
      </c>
    </row>
    <row r="693" spans="1:2">
      <c r="A693" s="220" t="s">
        <v>235</v>
      </c>
      <c r="B693" s="220">
        <v>856</v>
      </c>
    </row>
    <row r="694" spans="1:2">
      <c r="A694" s="220" t="s">
        <v>237</v>
      </c>
      <c r="B694" s="220">
        <v>857</v>
      </c>
    </row>
    <row r="695" spans="1:2" ht="15">
      <c r="A695" s="210" t="s">
        <v>238</v>
      </c>
      <c r="B695" s="220">
        <v>858</v>
      </c>
    </row>
    <row r="696" spans="1:2">
      <c r="A696" s="220" t="s">
        <v>250</v>
      </c>
      <c r="B696" s="220">
        <v>859</v>
      </c>
    </row>
    <row r="697" spans="1:2" ht="15">
      <c r="A697" s="210" t="s">
        <v>251</v>
      </c>
      <c r="B697" s="220">
        <v>860</v>
      </c>
    </row>
    <row r="698" spans="1:2" ht="15">
      <c r="A698" s="210" t="s">
        <v>256</v>
      </c>
      <c r="B698" s="220">
        <v>861</v>
      </c>
    </row>
    <row r="699" spans="1:2" ht="15">
      <c r="A699" s="210" t="s">
        <v>257</v>
      </c>
      <c r="B699" s="220">
        <v>862</v>
      </c>
    </row>
    <row r="700" spans="1:2" ht="15">
      <c r="A700" s="210" t="s">
        <v>258</v>
      </c>
      <c r="B700" s="220">
        <v>863</v>
      </c>
    </row>
    <row r="701" spans="1:2" ht="15">
      <c r="A701" s="210" t="s">
        <v>261</v>
      </c>
      <c r="B701" s="220">
        <v>864</v>
      </c>
    </row>
    <row r="702" spans="1:2" ht="15">
      <c r="A702" s="210" t="s">
        <v>263</v>
      </c>
      <c r="B702" s="220">
        <v>865</v>
      </c>
    </row>
    <row r="703" spans="1:2">
      <c r="A703" s="220" t="s">
        <v>265</v>
      </c>
      <c r="B703" s="220">
        <v>866</v>
      </c>
    </row>
    <row r="704" spans="1:2">
      <c r="A704" s="220" t="s">
        <v>271</v>
      </c>
      <c r="B704" s="220">
        <v>867</v>
      </c>
    </row>
    <row r="705" spans="1:2">
      <c r="A705" s="220" t="s">
        <v>273</v>
      </c>
      <c r="B705" s="220">
        <v>868</v>
      </c>
    </row>
    <row r="706" spans="1:2" ht="15">
      <c r="A706" s="210" t="s">
        <v>277</v>
      </c>
      <c r="B706" s="220">
        <v>869</v>
      </c>
    </row>
    <row r="707" spans="1:2">
      <c r="A707" s="220" t="s">
        <v>278</v>
      </c>
      <c r="B707" s="220">
        <v>870</v>
      </c>
    </row>
    <row r="708" spans="1:2" ht="15">
      <c r="A708" s="210" t="s">
        <v>287</v>
      </c>
      <c r="B708" s="220">
        <v>871</v>
      </c>
    </row>
    <row r="709" spans="1:2" ht="15">
      <c r="A709" s="210" t="s">
        <v>288</v>
      </c>
      <c r="B709" s="220">
        <v>872</v>
      </c>
    </row>
    <row r="710" spans="1:2" ht="15">
      <c r="A710" s="210" t="s">
        <v>289</v>
      </c>
      <c r="B710" s="220">
        <v>873</v>
      </c>
    </row>
    <row r="711" spans="1:2" ht="15">
      <c r="A711" s="210" t="s">
        <v>290</v>
      </c>
      <c r="B711" s="220">
        <v>874</v>
      </c>
    </row>
    <row r="712" spans="1:2" ht="15">
      <c r="A712" s="210" t="s">
        <v>292</v>
      </c>
      <c r="B712" s="220">
        <v>875</v>
      </c>
    </row>
    <row r="713" spans="1:2" ht="15">
      <c r="A713" s="210" t="s">
        <v>297</v>
      </c>
      <c r="B713" s="220">
        <v>876</v>
      </c>
    </row>
    <row r="714" spans="1:2" ht="15">
      <c r="A714" s="210" t="s">
        <v>298</v>
      </c>
      <c r="B714" s="220">
        <v>877</v>
      </c>
    </row>
    <row r="715" spans="1:2" ht="15">
      <c r="A715" s="210" t="s">
        <v>304</v>
      </c>
      <c r="B715" s="220">
        <v>878</v>
      </c>
    </row>
    <row r="716" spans="1:2" ht="15">
      <c r="A716" s="210" t="s">
        <v>306</v>
      </c>
      <c r="B716" s="220">
        <v>879</v>
      </c>
    </row>
    <row r="717" spans="1:2" ht="15">
      <c r="A717" s="210" t="s">
        <v>296</v>
      </c>
      <c r="B717" s="220">
        <v>880</v>
      </c>
    </row>
    <row r="718" spans="1:2">
      <c r="A718" s="16" t="s">
        <v>11</v>
      </c>
      <c r="B718" s="220">
        <v>881</v>
      </c>
    </row>
    <row r="719" spans="1:2" ht="15">
      <c r="A719" s="144" t="s">
        <v>26</v>
      </c>
      <c r="B719" s="220">
        <v>882</v>
      </c>
    </row>
    <row r="720" spans="1:2" ht="15">
      <c r="A720" s="144" t="s">
        <v>41</v>
      </c>
      <c r="B720" s="220">
        <v>883</v>
      </c>
    </row>
    <row r="721" spans="1:2">
      <c r="A721" s="16" t="s">
        <v>75</v>
      </c>
      <c r="B721" s="220">
        <v>884</v>
      </c>
    </row>
    <row r="722" spans="1:2">
      <c r="A722" s="16" t="s">
        <v>91</v>
      </c>
      <c r="B722" s="220">
        <v>885</v>
      </c>
    </row>
    <row r="723" spans="1:2">
      <c r="A723" s="16" t="s">
        <v>93</v>
      </c>
      <c r="B723" s="220">
        <v>886</v>
      </c>
    </row>
    <row r="724" spans="1:2">
      <c r="A724" s="16" t="s">
        <v>118</v>
      </c>
      <c r="B724" s="220">
        <v>887</v>
      </c>
    </row>
    <row r="725" spans="1:2">
      <c r="A725" s="16" t="s">
        <v>111</v>
      </c>
      <c r="B725" s="220">
        <v>888</v>
      </c>
    </row>
    <row r="726" spans="1:2">
      <c r="A726" s="16" t="s">
        <v>133</v>
      </c>
      <c r="B726" s="220">
        <v>889</v>
      </c>
    </row>
    <row r="727" spans="1:2">
      <c r="A727" s="16" t="s">
        <v>81</v>
      </c>
      <c r="B727" s="220">
        <v>890</v>
      </c>
    </row>
    <row r="728" spans="1:2">
      <c r="A728" s="16" t="s">
        <v>89</v>
      </c>
      <c r="B728" s="220">
        <v>891</v>
      </c>
    </row>
    <row r="729" spans="1:2">
      <c r="A729" s="16" t="s">
        <v>84</v>
      </c>
      <c r="B729" s="220">
        <v>892</v>
      </c>
    </row>
    <row r="730" spans="1:2">
      <c r="A730" s="16" t="s">
        <v>79</v>
      </c>
      <c r="B730" s="220">
        <v>893</v>
      </c>
    </row>
    <row r="731" spans="1:2">
      <c r="A731" s="16" t="s">
        <v>121</v>
      </c>
      <c r="B731" s="220">
        <v>894</v>
      </c>
    </row>
    <row r="732" spans="1:2">
      <c r="A732" s="16" t="s">
        <v>85</v>
      </c>
      <c r="B732" s="220">
        <v>895</v>
      </c>
    </row>
    <row r="733" spans="1:2">
      <c r="A733" s="16" t="s">
        <v>4313</v>
      </c>
      <c r="B733" s="220">
        <v>896</v>
      </c>
    </row>
    <row r="734" spans="1:2">
      <c r="A734" s="16" t="s">
        <v>135</v>
      </c>
      <c r="B734" s="220">
        <v>897</v>
      </c>
    </row>
    <row r="735" spans="1:2">
      <c r="A735" s="16" t="s">
        <v>59</v>
      </c>
      <c r="B735" s="220">
        <v>898</v>
      </c>
    </row>
    <row r="736" spans="1:2">
      <c r="A736" s="16" t="s">
        <v>107</v>
      </c>
      <c r="B736" s="220">
        <v>899</v>
      </c>
    </row>
    <row r="737" spans="1:2">
      <c r="A737" s="16" t="s">
        <v>144</v>
      </c>
      <c r="B737" s="220">
        <v>900</v>
      </c>
    </row>
    <row r="738" spans="1:2">
      <c r="A738" s="16" t="s">
        <v>99</v>
      </c>
      <c r="B738" s="220">
        <v>901</v>
      </c>
    </row>
    <row r="739" spans="1:2">
      <c r="A739" s="16" t="s">
        <v>123</v>
      </c>
      <c r="B739" s="220">
        <v>902</v>
      </c>
    </row>
    <row r="740" spans="1:2">
      <c r="A740" s="16" t="s">
        <v>146</v>
      </c>
      <c r="B740" s="220">
        <v>903</v>
      </c>
    </row>
    <row r="741" spans="1:2" ht="15">
      <c r="A741" s="280" t="s">
        <v>7168</v>
      </c>
      <c r="B741" s="281">
        <v>904</v>
      </c>
    </row>
    <row r="742" spans="1:2" ht="15">
      <c r="A742" s="280" t="s">
        <v>7169</v>
      </c>
      <c r="B742" s="281">
        <v>905</v>
      </c>
    </row>
    <row r="743" spans="1:2" ht="15">
      <c r="A743" s="280" t="s">
        <v>7170</v>
      </c>
      <c r="B743" s="281">
        <v>906</v>
      </c>
    </row>
    <row r="744" spans="1:2" ht="15">
      <c r="A744" s="280" t="s">
        <v>7171</v>
      </c>
      <c r="B744" s="281">
        <v>907</v>
      </c>
    </row>
    <row r="745" spans="1:2" ht="15">
      <c r="A745" s="280" t="s">
        <v>7172</v>
      </c>
      <c r="B745" s="281">
        <v>908</v>
      </c>
    </row>
    <row r="746" spans="1:2" ht="15">
      <c r="A746" s="280" t="s">
        <v>7173</v>
      </c>
      <c r="B746" s="281">
        <v>909</v>
      </c>
    </row>
    <row r="747" spans="1:2" ht="15">
      <c r="A747" s="280" t="s">
        <v>7174</v>
      </c>
      <c r="B747" s="281">
        <v>910</v>
      </c>
    </row>
    <row r="748" spans="1:2" ht="15">
      <c r="A748" s="280" t="s">
        <v>7175</v>
      </c>
      <c r="B748" s="281">
        <v>911</v>
      </c>
    </row>
    <row r="749" spans="1:2" ht="15">
      <c r="A749" s="280" t="s">
        <v>7176</v>
      </c>
      <c r="B749" s="281">
        <v>912</v>
      </c>
    </row>
    <row r="750" spans="1:2" ht="15">
      <c r="A750" s="280" t="s">
        <v>7177</v>
      </c>
      <c r="B750" s="281">
        <v>913</v>
      </c>
    </row>
    <row r="751" spans="1:2" ht="15">
      <c r="A751" s="280" t="s">
        <v>7178</v>
      </c>
      <c r="B751" s="281">
        <v>914</v>
      </c>
    </row>
    <row r="752" spans="1:2" ht="15">
      <c r="A752" s="280" t="s">
        <v>7180</v>
      </c>
      <c r="B752" s="281">
        <v>915</v>
      </c>
    </row>
    <row r="753" spans="1:2" ht="15">
      <c r="A753" s="280" t="s">
        <v>7181</v>
      </c>
      <c r="B753" s="281">
        <v>916</v>
      </c>
    </row>
    <row r="754" spans="1:2" ht="15">
      <c r="A754" s="280" t="s">
        <v>7182</v>
      </c>
      <c r="B754" s="281">
        <v>917</v>
      </c>
    </row>
    <row r="755" spans="1:2" ht="15">
      <c r="A755" s="280" t="s">
        <v>7183</v>
      </c>
      <c r="B755" s="281">
        <v>918</v>
      </c>
    </row>
    <row r="756" spans="1:2" ht="15">
      <c r="A756" s="280" t="s">
        <v>7184</v>
      </c>
      <c r="B756" s="281">
        <v>919</v>
      </c>
    </row>
    <row r="757" spans="1:2" ht="15">
      <c r="A757" s="280" t="s">
        <v>7185</v>
      </c>
      <c r="B757" s="281">
        <v>920</v>
      </c>
    </row>
    <row r="758" spans="1:2" ht="15">
      <c r="A758" s="280" t="s">
        <v>7186</v>
      </c>
      <c r="B758" s="281">
        <v>921</v>
      </c>
    </row>
    <row r="759" spans="1:2" ht="15">
      <c r="A759" s="280" t="s">
        <v>7187</v>
      </c>
      <c r="B759" s="281">
        <v>922</v>
      </c>
    </row>
    <row r="760" spans="1:2" ht="15">
      <c r="A760" s="280" t="s">
        <v>7188</v>
      </c>
      <c r="B760" s="281">
        <v>923</v>
      </c>
    </row>
    <row r="761" spans="1:2" ht="15">
      <c r="A761" s="280" t="s">
        <v>7189</v>
      </c>
      <c r="B761" s="281">
        <v>924</v>
      </c>
    </row>
    <row r="762" spans="1:2" ht="15">
      <c r="A762" s="280" t="s">
        <v>7190</v>
      </c>
      <c r="B762" s="281">
        <v>925</v>
      </c>
    </row>
    <row r="763" spans="1:2" ht="15">
      <c r="A763" s="280" t="s">
        <v>7191</v>
      </c>
      <c r="B763" s="281">
        <v>926</v>
      </c>
    </row>
    <row r="764" spans="1:2" ht="15">
      <c r="A764" s="280" t="s">
        <v>7192</v>
      </c>
      <c r="B764" s="281">
        <v>927</v>
      </c>
    </row>
    <row r="765" spans="1:2">
      <c r="A765" s="237"/>
    </row>
    <row r="766" spans="1:2">
      <c r="A766" s="237"/>
    </row>
    <row r="767" spans="1:2">
      <c r="A767" s="237"/>
    </row>
    <row r="768" spans="1:2">
      <c r="A768" s="237"/>
    </row>
    <row r="769" spans="1:1">
      <c r="A769" s="237"/>
    </row>
    <row r="770" spans="1:1">
      <c r="A770" s="237"/>
    </row>
    <row r="771" spans="1:1">
      <c r="A771" s="237"/>
    </row>
    <row r="772" spans="1:1">
      <c r="A772" s="237"/>
    </row>
    <row r="773" spans="1:1">
      <c r="A773" s="237"/>
    </row>
    <row r="774" spans="1:1">
      <c r="A774" s="237"/>
    </row>
    <row r="775" spans="1:1">
      <c r="A775" s="237"/>
    </row>
    <row r="776" spans="1:1">
      <c r="A776" s="237"/>
    </row>
    <row r="777" spans="1:1">
      <c r="A777" s="237"/>
    </row>
    <row r="778" spans="1:1">
      <c r="A778" s="237"/>
    </row>
    <row r="779" spans="1:1">
      <c r="A779" s="237"/>
    </row>
    <row r="780" spans="1:1">
      <c r="A780" s="237"/>
    </row>
    <row r="781" spans="1:1">
      <c r="A781" s="237"/>
    </row>
    <row r="782" spans="1:1">
      <c r="A782" s="237"/>
    </row>
    <row r="783" spans="1:1">
      <c r="A783" s="237"/>
    </row>
    <row r="784" spans="1:1">
      <c r="A784" s="237"/>
    </row>
    <row r="785" spans="1:1">
      <c r="A785" s="237"/>
    </row>
    <row r="786" spans="1:1">
      <c r="A786" s="237"/>
    </row>
    <row r="787" spans="1:1">
      <c r="A787" s="237"/>
    </row>
    <row r="788" spans="1:1">
      <c r="A788" s="237"/>
    </row>
    <row r="789" spans="1:1">
      <c r="A789" s="237"/>
    </row>
    <row r="790" spans="1:1">
      <c r="A790" s="237"/>
    </row>
    <row r="791" spans="1:1">
      <c r="A791" s="237"/>
    </row>
    <row r="792" spans="1:1">
      <c r="A792" s="237"/>
    </row>
    <row r="793" spans="1:1">
      <c r="A793" s="237"/>
    </row>
    <row r="794" spans="1:1">
      <c r="A794" s="237"/>
    </row>
    <row r="795" spans="1:1">
      <c r="A795" s="237"/>
    </row>
    <row r="796" spans="1:1">
      <c r="A796" s="237"/>
    </row>
    <row r="797" spans="1:1">
      <c r="A797" s="237"/>
    </row>
    <row r="798" spans="1:1">
      <c r="A798" s="237"/>
    </row>
    <row r="799" spans="1:1">
      <c r="A799" s="237"/>
    </row>
    <row r="800" spans="1:1">
      <c r="A800" s="237"/>
    </row>
    <row r="801" spans="1:1">
      <c r="A801" s="237"/>
    </row>
    <row r="802" spans="1:1">
      <c r="A802" s="237"/>
    </row>
    <row r="803" spans="1:1">
      <c r="A803" s="237"/>
    </row>
    <row r="804" spans="1:1">
      <c r="A804" s="237"/>
    </row>
    <row r="805" spans="1:1">
      <c r="A805" s="237"/>
    </row>
    <row r="806" spans="1:1">
      <c r="A806" s="237"/>
    </row>
    <row r="807" spans="1:1">
      <c r="A807" s="237"/>
    </row>
    <row r="808" spans="1:1">
      <c r="A808" s="237"/>
    </row>
  </sheetData>
  <autoFilter ref="A1:B746" xr:uid="{00000000-0009-0000-0000-00000A000000}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27"/>
  <sheetViews>
    <sheetView workbookViewId="0">
      <pane ySplit="1" topLeftCell="A2" activePane="bottomLeft" state="frozen"/>
      <selection pane="bottomLeft" activeCell="A227" sqref="A227"/>
    </sheetView>
  </sheetViews>
  <sheetFormatPr defaultRowHeight="12.75"/>
  <cols>
    <col min="1" max="1" width="17.28515625" customWidth="1"/>
  </cols>
  <sheetData>
    <row r="1" spans="1:2" ht="14.25">
      <c r="A1" s="223" t="s">
        <v>2776</v>
      </c>
      <c r="B1" s="223" t="s">
        <v>2775</v>
      </c>
    </row>
    <row r="2" spans="1:2" ht="14.25">
      <c r="A2" s="223" t="s">
        <v>2777</v>
      </c>
      <c r="B2" s="223">
        <v>1704</v>
      </c>
    </row>
    <row r="3" spans="1:2" ht="14.25">
      <c r="A3" s="223" t="s">
        <v>2778</v>
      </c>
      <c r="B3" s="223">
        <v>1705</v>
      </c>
    </row>
    <row r="4" spans="1:2" ht="14.25">
      <c r="A4" s="223" t="s">
        <v>2779</v>
      </c>
      <c r="B4" s="223">
        <v>1706</v>
      </c>
    </row>
    <row r="5" spans="1:2" ht="14.25">
      <c r="A5" s="223" t="s">
        <v>2780</v>
      </c>
      <c r="B5" s="223">
        <v>1707</v>
      </c>
    </row>
    <row r="6" spans="1:2" ht="14.25">
      <c r="A6" s="223" t="s">
        <v>2781</v>
      </c>
      <c r="B6" s="223">
        <v>1710</v>
      </c>
    </row>
    <row r="7" spans="1:2" ht="14.25">
      <c r="A7" s="223" t="s">
        <v>2782</v>
      </c>
      <c r="B7" s="223">
        <v>1713</v>
      </c>
    </row>
    <row r="8" spans="1:2" ht="14.25">
      <c r="A8" s="223" t="s">
        <v>2783</v>
      </c>
      <c r="B8" s="223">
        <v>1715</v>
      </c>
    </row>
    <row r="9" spans="1:2" ht="14.25">
      <c r="A9" s="223" t="s">
        <v>2784</v>
      </c>
      <c r="B9" s="223">
        <v>1718</v>
      </c>
    </row>
    <row r="10" spans="1:2" ht="14.25">
      <c r="A10" s="223" t="s">
        <v>2785</v>
      </c>
      <c r="B10" s="223">
        <v>1719</v>
      </c>
    </row>
    <row r="11" spans="1:2" ht="14.25">
      <c r="A11" s="223" t="s">
        <v>2786</v>
      </c>
      <c r="B11" s="223">
        <v>1720</v>
      </c>
    </row>
    <row r="12" spans="1:2" ht="14.25">
      <c r="A12" s="223" t="s">
        <v>2787</v>
      </c>
      <c r="B12" s="223">
        <v>1725</v>
      </c>
    </row>
    <row r="13" spans="1:2" ht="14.25">
      <c r="A13" s="223" t="s">
        <v>2788</v>
      </c>
      <c r="B13" s="223">
        <v>1727</v>
      </c>
    </row>
    <row r="14" spans="1:2" ht="14.25">
      <c r="A14" s="223" t="s">
        <v>2789</v>
      </c>
      <c r="B14" s="223">
        <v>1730</v>
      </c>
    </row>
    <row r="15" spans="1:2" ht="14.25">
      <c r="A15" s="223" t="s">
        <v>2790</v>
      </c>
      <c r="B15" s="223">
        <v>1735</v>
      </c>
    </row>
    <row r="16" spans="1:2" ht="14.25">
      <c r="A16" s="223" t="s">
        <v>2791</v>
      </c>
      <c r="B16" s="223">
        <v>1736</v>
      </c>
    </row>
    <row r="17" spans="1:2" ht="14.25">
      <c r="A17" s="223" t="s">
        <v>2792</v>
      </c>
      <c r="B17" s="223">
        <v>1737</v>
      </c>
    </row>
    <row r="18" spans="1:2" ht="14.25">
      <c r="A18" s="223" t="s">
        <v>2793</v>
      </c>
      <c r="B18" s="223">
        <v>1740</v>
      </c>
    </row>
    <row r="19" spans="1:2" ht="14.25">
      <c r="A19" s="223" t="s">
        <v>2794</v>
      </c>
      <c r="B19" s="223">
        <v>1742</v>
      </c>
    </row>
    <row r="20" spans="1:2" ht="14.25">
      <c r="A20" s="223" t="s">
        <v>2795</v>
      </c>
      <c r="B20" s="223">
        <v>1743</v>
      </c>
    </row>
    <row r="21" spans="1:2" ht="14.25">
      <c r="A21" s="229" t="s">
        <v>2796</v>
      </c>
      <c r="B21" s="223">
        <v>1745</v>
      </c>
    </row>
    <row r="22" spans="1:2" ht="14.25">
      <c r="A22" s="223" t="s">
        <v>2797</v>
      </c>
      <c r="B22" s="223">
        <v>1750</v>
      </c>
    </row>
    <row r="23" spans="1:2" ht="14.25">
      <c r="A23" s="223" t="s">
        <v>2798</v>
      </c>
      <c r="B23" s="223">
        <v>1755</v>
      </c>
    </row>
    <row r="24" spans="1:2" ht="14.25">
      <c r="A24" s="223" t="s">
        <v>468</v>
      </c>
      <c r="B24" s="223">
        <v>1760</v>
      </c>
    </row>
    <row r="25" spans="1:2" ht="14.25">
      <c r="A25" s="223" t="s">
        <v>2799</v>
      </c>
      <c r="B25" s="223">
        <v>1765</v>
      </c>
    </row>
    <row r="26" spans="1:2" ht="14.25">
      <c r="A26" s="223" t="s">
        <v>2800</v>
      </c>
      <c r="B26" s="223">
        <v>1766</v>
      </c>
    </row>
    <row r="27" spans="1:2" ht="14.25">
      <c r="A27" s="223" t="s">
        <v>2801</v>
      </c>
      <c r="B27" s="223">
        <v>1767</v>
      </c>
    </row>
    <row r="28" spans="1:2" ht="14.25">
      <c r="A28" s="223" t="s">
        <v>2802</v>
      </c>
      <c r="B28" s="223">
        <v>1768</v>
      </c>
    </row>
    <row r="29" spans="1:2" ht="14.25">
      <c r="A29" s="223" t="s">
        <v>2803</v>
      </c>
      <c r="B29" s="223">
        <v>1769</v>
      </c>
    </row>
    <row r="30" spans="1:2" ht="14.25">
      <c r="A30" s="223" t="s">
        <v>2804</v>
      </c>
      <c r="B30" s="223">
        <v>1770</v>
      </c>
    </row>
    <row r="31" spans="1:2" ht="14.25">
      <c r="A31" s="223" t="s">
        <v>2805</v>
      </c>
      <c r="B31" s="223">
        <v>1772</v>
      </c>
    </row>
    <row r="32" spans="1:2" ht="14.25">
      <c r="A32" s="223" t="s">
        <v>2806</v>
      </c>
      <c r="B32" s="223">
        <v>1774</v>
      </c>
    </row>
    <row r="33" spans="1:2" ht="14.25">
      <c r="A33" s="223" t="s">
        <v>2807</v>
      </c>
      <c r="B33" s="223">
        <v>1775</v>
      </c>
    </row>
    <row r="34" spans="1:2" ht="14.25">
      <c r="A34" s="223" t="s">
        <v>2808</v>
      </c>
      <c r="B34" s="223">
        <v>1776</v>
      </c>
    </row>
    <row r="35" spans="1:2" ht="14.25">
      <c r="A35" s="223" t="s">
        <v>2809</v>
      </c>
      <c r="B35" s="223">
        <v>1777</v>
      </c>
    </row>
    <row r="36" spans="1:2" ht="14.25">
      <c r="A36" s="223" t="s">
        <v>2810</v>
      </c>
      <c r="B36" s="223">
        <v>1778</v>
      </c>
    </row>
    <row r="37" spans="1:2" ht="14.25">
      <c r="A37" s="223" t="s">
        <v>2811</v>
      </c>
      <c r="B37" s="223">
        <v>1780</v>
      </c>
    </row>
    <row r="38" spans="1:2" ht="14.25">
      <c r="A38" s="223" t="s">
        <v>2812</v>
      </c>
      <c r="B38" s="223">
        <v>1782</v>
      </c>
    </row>
    <row r="39" spans="1:2" ht="14.25">
      <c r="A39" s="223" t="s">
        <v>2813</v>
      </c>
      <c r="B39" s="223">
        <v>1785</v>
      </c>
    </row>
    <row r="40" spans="1:2" ht="14.25">
      <c r="A40" s="223" t="s">
        <v>2814</v>
      </c>
      <c r="B40" s="223">
        <v>1790</v>
      </c>
    </row>
    <row r="41" spans="1:2" ht="14.25">
      <c r="A41" s="223" t="s">
        <v>2815</v>
      </c>
      <c r="B41" s="223">
        <v>1795</v>
      </c>
    </row>
    <row r="42" spans="1:2" ht="14.25">
      <c r="A42" s="223" t="s">
        <v>2816</v>
      </c>
      <c r="B42" s="223">
        <v>1800</v>
      </c>
    </row>
    <row r="43" spans="1:2" ht="14.25">
      <c r="A43" s="223" t="s">
        <v>2817</v>
      </c>
      <c r="B43" s="223">
        <v>1805</v>
      </c>
    </row>
    <row r="44" spans="1:2" ht="14.25">
      <c r="A44" s="229" t="s">
        <v>2818</v>
      </c>
      <c r="B44" s="223">
        <v>1810</v>
      </c>
    </row>
    <row r="45" spans="1:2" ht="14.25">
      <c r="A45" s="223" t="s">
        <v>433</v>
      </c>
      <c r="B45" s="223">
        <v>1815</v>
      </c>
    </row>
    <row r="46" spans="1:2" ht="14.25">
      <c r="A46" s="223" t="s">
        <v>2819</v>
      </c>
      <c r="B46" s="223">
        <v>1816</v>
      </c>
    </row>
    <row r="47" spans="1:2" ht="14.25">
      <c r="A47" s="223" t="s">
        <v>2820</v>
      </c>
      <c r="B47" s="223">
        <v>1820</v>
      </c>
    </row>
    <row r="48" spans="1:2" ht="14.25">
      <c r="A48" s="223" t="s">
        <v>2821</v>
      </c>
      <c r="B48" s="223">
        <v>1822</v>
      </c>
    </row>
    <row r="49" spans="1:2" ht="14.25">
      <c r="A49" s="223" t="s">
        <v>2822</v>
      </c>
      <c r="B49" s="223">
        <v>1825</v>
      </c>
    </row>
    <row r="50" spans="1:2" ht="14.25">
      <c r="A50" s="223" t="s">
        <v>2823</v>
      </c>
      <c r="B50" s="223">
        <v>1826</v>
      </c>
    </row>
    <row r="51" spans="1:2" ht="14.25">
      <c r="A51" s="223" t="s">
        <v>2824</v>
      </c>
      <c r="B51" s="223">
        <v>1827</v>
      </c>
    </row>
    <row r="52" spans="1:2" ht="14.25">
      <c r="A52" s="223" t="s">
        <v>2825</v>
      </c>
      <c r="B52" s="223">
        <v>1830</v>
      </c>
    </row>
    <row r="53" spans="1:2" ht="14.25">
      <c r="A53" s="223" t="s">
        <v>2826</v>
      </c>
      <c r="B53" s="223">
        <v>1834</v>
      </c>
    </row>
    <row r="54" spans="1:2" ht="14.25">
      <c r="A54" s="223" t="s">
        <v>2827</v>
      </c>
      <c r="B54" s="223">
        <v>1835</v>
      </c>
    </row>
    <row r="55" spans="1:2" ht="14.25">
      <c r="A55" s="223" t="s">
        <v>436</v>
      </c>
      <c r="B55" s="223">
        <v>1840</v>
      </c>
    </row>
    <row r="56" spans="1:2" ht="14.25">
      <c r="A56" s="223" t="s">
        <v>427</v>
      </c>
      <c r="B56" s="223">
        <v>1847</v>
      </c>
    </row>
    <row r="57" spans="1:2" ht="14.25">
      <c r="A57" s="223" t="s">
        <v>2828</v>
      </c>
      <c r="B57" s="223">
        <v>1850</v>
      </c>
    </row>
    <row r="58" spans="1:2" ht="14.25">
      <c r="A58" s="223" t="s">
        <v>2829</v>
      </c>
      <c r="B58" s="223">
        <v>1852</v>
      </c>
    </row>
    <row r="59" spans="1:2" ht="14.25">
      <c r="A59" s="223" t="s">
        <v>2830</v>
      </c>
      <c r="B59" s="223">
        <v>1855</v>
      </c>
    </row>
    <row r="60" spans="1:2" ht="14.25">
      <c r="A60" s="223" t="s">
        <v>2831</v>
      </c>
      <c r="B60" s="223">
        <v>2000</v>
      </c>
    </row>
    <row r="61" spans="1:2" ht="14.25">
      <c r="A61" s="223" t="s">
        <v>2832</v>
      </c>
      <c r="B61" s="223">
        <v>2005</v>
      </c>
    </row>
    <row r="62" spans="1:2" ht="14.25">
      <c r="A62" s="223" t="s">
        <v>2833</v>
      </c>
      <c r="B62" s="223">
        <v>2010</v>
      </c>
    </row>
    <row r="63" spans="1:2" ht="14.25">
      <c r="A63" s="223" t="s">
        <v>2834</v>
      </c>
      <c r="B63" s="223">
        <v>2015</v>
      </c>
    </row>
    <row r="64" spans="1:2" ht="14.25">
      <c r="A64" s="223" t="s">
        <v>2835</v>
      </c>
      <c r="B64" s="223">
        <v>2020</v>
      </c>
    </row>
    <row r="65" spans="1:2" ht="14.25">
      <c r="A65" s="223" t="s">
        <v>2836</v>
      </c>
      <c r="B65" s="223">
        <v>2025</v>
      </c>
    </row>
    <row r="66" spans="1:2" ht="14.25">
      <c r="A66" s="223" t="s">
        <v>2837</v>
      </c>
      <c r="B66" s="223">
        <v>2030</v>
      </c>
    </row>
    <row r="67" spans="1:2" ht="14.25">
      <c r="A67" s="223" t="s">
        <v>2838</v>
      </c>
      <c r="B67" s="223">
        <v>2035</v>
      </c>
    </row>
    <row r="68" spans="1:2" ht="14.25">
      <c r="A68" s="223" t="s">
        <v>2839</v>
      </c>
      <c r="B68" s="223">
        <v>2040</v>
      </c>
    </row>
    <row r="69" spans="1:2" ht="14.25">
      <c r="A69" s="223" t="s">
        <v>2840</v>
      </c>
      <c r="B69" s="223">
        <v>2045</v>
      </c>
    </row>
    <row r="70" spans="1:2" ht="14.25">
      <c r="A70" s="223" t="s">
        <v>2841</v>
      </c>
      <c r="B70" s="223">
        <v>2050</v>
      </c>
    </row>
    <row r="71" spans="1:2" ht="14.25">
      <c r="A71" s="223" t="s">
        <v>2842</v>
      </c>
      <c r="B71" s="223">
        <v>2055</v>
      </c>
    </row>
    <row r="72" spans="1:2" ht="14.25">
      <c r="A72" s="223" t="s">
        <v>2843</v>
      </c>
      <c r="B72" s="223">
        <v>2060</v>
      </c>
    </row>
    <row r="73" spans="1:2" ht="14.25">
      <c r="A73" s="223" t="s">
        <v>2844</v>
      </c>
      <c r="B73" s="223">
        <v>2062</v>
      </c>
    </row>
    <row r="74" spans="1:2" ht="14.25">
      <c r="A74" s="223" t="s">
        <v>2845</v>
      </c>
      <c r="B74" s="223">
        <v>2065</v>
      </c>
    </row>
    <row r="75" spans="1:2" ht="14.25">
      <c r="A75" s="223" t="s">
        <v>2846</v>
      </c>
      <c r="B75" s="223">
        <v>2070</v>
      </c>
    </row>
    <row r="76" spans="1:2" ht="14.25">
      <c r="A76" s="223" t="s">
        <v>2847</v>
      </c>
      <c r="B76" s="223">
        <v>2072</v>
      </c>
    </row>
    <row r="77" spans="1:2" ht="14.25">
      <c r="A77" s="223" t="s">
        <v>2848</v>
      </c>
      <c r="B77" s="223">
        <v>2075</v>
      </c>
    </row>
    <row r="78" spans="1:2" ht="14.25">
      <c r="A78" s="223" t="s">
        <v>2808</v>
      </c>
      <c r="B78" s="223">
        <v>2077</v>
      </c>
    </row>
    <row r="79" spans="1:2" ht="14.25">
      <c r="A79" s="223" t="s">
        <v>2849</v>
      </c>
      <c r="B79" s="223">
        <v>2080</v>
      </c>
    </row>
    <row r="80" spans="1:2" ht="14.25">
      <c r="A80" s="223" t="s">
        <v>2850</v>
      </c>
      <c r="B80" s="223">
        <v>2085</v>
      </c>
    </row>
    <row r="81" spans="1:2" ht="14.25">
      <c r="A81" s="223" t="s">
        <v>2851</v>
      </c>
      <c r="B81" s="223">
        <v>2090</v>
      </c>
    </row>
    <row r="82" spans="1:2" ht="14.25">
      <c r="A82" s="223" t="s">
        <v>2852</v>
      </c>
      <c r="B82" s="223">
        <v>2095</v>
      </c>
    </row>
    <row r="83" spans="1:2" ht="14.25">
      <c r="A83" s="223" t="s">
        <v>2853</v>
      </c>
      <c r="B83" s="223">
        <v>2100</v>
      </c>
    </row>
    <row r="84" spans="1:2" ht="14.25">
      <c r="A84" s="223" t="s">
        <v>2854</v>
      </c>
      <c r="B84" s="223">
        <v>2102</v>
      </c>
    </row>
    <row r="85" spans="1:2" ht="14.25">
      <c r="A85" s="223" t="s">
        <v>2855</v>
      </c>
      <c r="B85" s="223">
        <v>2105</v>
      </c>
    </row>
    <row r="86" spans="1:2" ht="14.25">
      <c r="A86" s="223" t="s">
        <v>421</v>
      </c>
      <c r="B86" s="223">
        <v>2110</v>
      </c>
    </row>
    <row r="87" spans="1:2" ht="14.25">
      <c r="A87" s="223" t="s">
        <v>2856</v>
      </c>
      <c r="B87" s="223">
        <v>2115</v>
      </c>
    </row>
    <row r="88" spans="1:2" ht="14.25">
      <c r="A88" s="223" t="s">
        <v>2857</v>
      </c>
      <c r="B88" s="223">
        <v>2120</v>
      </c>
    </row>
    <row r="89" spans="1:2" ht="14.25">
      <c r="A89" s="223" t="s">
        <v>2858</v>
      </c>
      <c r="B89" s="223">
        <v>2125</v>
      </c>
    </row>
    <row r="90" spans="1:2" ht="14.25">
      <c r="A90" s="223" t="s">
        <v>2859</v>
      </c>
      <c r="B90" s="223">
        <v>2130</v>
      </c>
    </row>
    <row r="91" spans="1:2" ht="14.25">
      <c r="A91" s="223" t="s">
        <v>2860</v>
      </c>
      <c r="B91" s="223">
        <v>2135</v>
      </c>
    </row>
    <row r="92" spans="1:2" ht="14.25">
      <c r="A92" s="223" t="s">
        <v>2861</v>
      </c>
      <c r="B92" s="223">
        <v>2140</v>
      </c>
    </row>
    <row r="93" spans="1:2" ht="14.25">
      <c r="A93" s="223" t="s">
        <v>2862</v>
      </c>
      <c r="B93" s="223">
        <v>2142</v>
      </c>
    </row>
    <row r="94" spans="1:2" ht="14.25">
      <c r="A94" s="223" t="s">
        <v>2863</v>
      </c>
      <c r="B94" s="223">
        <v>2145</v>
      </c>
    </row>
    <row r="95" spans="1:2" ht="14.25">
      <c r="A95" s="223" t="s">
        <v>2864</v>
      </c>
      <c r="B95" s="223">
        <v>2150</v>
      </c>
    </row>
    <row r="96" spans="1:2" ht="14.25">
      <c r="A96" s="223" t="s">
        <v>2865</v>
      </c>
      <c r="B96" s="223">
        <v>2155</v>
      </c>
    </row>
    <row r="97" spans="1:2" ht="14.25">
      <c r="A97" s="223" t="s">
        <v>2866</v>
      </c>
      <c r="B97" s="223">
        <v>2157</v>
      </c>
    </row>
    <row r="98" spans="1:2" ht="14.25">
      <c r="A98" s="223" t="s">
        <v>2867</v>
      </c>
      <c r="B98" s="223">
        <v>2160</v>
      </c>
    </row>
    <row r="99" spans="1:2" ht="14.25">
      <c r="A99" s="223" t="s">
        <v>2868</v>
      </c>
      <c r="B99" s="223">
        <v>2165</v>
      </c>
    </row>
    <row r="100" spans="1:2" ht="14.25">
      <c r="A100" s="223" t="s">
        <v>2869</v>
      </c>
      <c r="B100" s="223">
        <v>2170</v>
      </c>
    </row>
    <row r="101" spans="1:2" ht="14.25">
      <c r="A101" s="223" t="s">
        <v>2870</v>
      </c>
      <c r="B101" s="223">
        <v>2175</v>
      </c>
    </row>
    <row r="102" spans="1:2" ht="14.25">
      <c r="A102" s="223" t="s">
        <v>2871</v>
      </c>
      <c r="B102" s="223">
        <v>2180</v>
      </c>
    </row>
    <row r="103" spans="1:2" ht="14.25">
      <c r="A103" s="229" t="s">
        <v>2872</v>
      </c>
      <c r="B103" s="223">
        <v>2185</v>
      </c>
    </row>
    <row r="104" spans="1:2" ht="14.25">
      <c r="A104" s="223" t="s">
        <v>2873</v>
      </c>
      <c r="B104" s="223">
        <v>2190</v>
      </c>
    </row>
    <row r="105" spans="1:2" ht="14.25">
      <c r="A105" s="223" t="s">
        <v>2874</v>
      </c>
      <c r="B105" s="223">
        <v>2195</v>
      </c>
    </row>
    <row r="106" spans="1:2" ht="14.25">
      <c r="A106" s="223" t="s">
        <v>2875</v>
      </c>
      <c r="B106" s="223">
        <v>2197</v>
      </c>
    </row>
    <row r="107" spans="1:2" ht="14.25">
      <c r="A107" s="223" t="s">
        <v>2876</v>
      </c>
      <c r="B107" s="223">
        <v>2200</v>
      </c>
    </row>
    <row r="108" spans="1:2" ht="14.25">
      <c r="A108" s="223" t="s">
        <v>2877</v>
      </c>
      <c r="B108" s="223">
        <v>2205</v>
      </c>
    </row>
    <row r="109" spans="1:2" ht="14.25">
      <c r="A109" s="223" t="s">
        <v>2878</v>
      </c>
      <c r="B109" s="223">
        <v>2210</v>
      </c>
    </row>
    <row r="110" spans="1:2" ht="14.25">
      <c r="A110" s="223" t="s">
        <v>2879</v>
      </c>
      <c r="B110" s="223">
        <v>3215</v>
      </c>
    </row>
    <row r="111" spans="1:2" ht="14.25">
      <c r="A111" s="223" t="s">
        <v>2880</v>
      </c>
      <c r="B111" s="223">
        <v>3220</v>
      </c>
    </row>
    <row r="112" spans="1:2" ht="14.25">
      <c r="A112" s="223" t="s">
        <v>2881</v>
      </c>
      <c r="B112" s="223">
        <v>3225</v>
      </c>
    </row>
    <row r="113" spans="1:2" ht="14.25">
      <c r="A113" s="223" t="s">
        <v>2882</v>
      </c>
      <c r="B113" s="223">
        <v>4230</v>
      </c>
    </row>
    <row r="114" spans="1:2" ht="14.25">
      <c r="A114" s="223" t="s">
        <v>2883</v>
      </c>
      <c r="B114" s="223">
        <v>4235</v>
      </c>
    </row>
    <row r="115" spans="1:2" ht="14.25">
      <c r="A115" s="223" t="s">
        <v>2884</v>
      </c>
      <c r="B115" s="223">
        <v>4240</v>
      </c>
    </row>
    <row r="116" spans="1:2" ht="14.25">
      <c r="A116" s="223" t="s">
        <v>2885</v>
      </c>
      <c r="B116" s="223">
        <v>4245</v>
      </c>
    </row>
    <row r="117" spans="1:2" ht="14.25">
      <c r="A117" s="223" t="s">
        <v>2886</v>
      </c>
      <c r="B117" s="223">
        <v>4250</v>
      </c>
    </row>
    <row r="118" spans="1:2" ht="14.25">
      <c r="A118" s="223" t="s">
        <v>2887</v>
      </c>
      <c r="B118" s="223">
        <v>4255</v>
      </c>
    </row>
    <row r="119" spans="1:2" ht="14.25">
      <c r="A119" s="223" t="s">
        <v>2888</v>
      </c>
      <c r="B119" s="223">
        <v>4260</v>
      </c>
    </row>
    <row r="120" spans="1:2" ht="14.25">
      <c r="A120" s="223" t="s">
        <v>2889</v>
      </c>
      <c r="B120" s="223">
        <v>4265</v>
      </c>
    </row>
    <row r="121" spans="1:2" ht="14.25">
      <c r="A121" s="223" t="s">
        <v>2890</v>
      </c>
      <c r="B121" s="223">
        <v>4270</v>
      </c>
    </row>
    <row r="122" spans="1:2" ht="14.25">
      <c r="A122" s="223" t="s">
        <v>2891</v>
      </c>
      <c r="B122" s="223">
        <v>4275</v>
      </c>
    </row>
    <row r="123" spans="1:2" ht="14.25">
      <c r="A123" s="223" t="s">
        <v>2892</v>
      </c>
      <c r="B123" s="223">
        <v>4280</v>
      </c>
    </row>
    <row r="124" spans="1:2" ht="14.25">
      <c r="A124" s="223" t="s">
        <v>2893</v>
      </c>
      <c r="B124" s="223">
        <v>4285</v>
      </c>
    </row>
    <row r="125" spans="1:2" ht="14.25">
      <c r="A125" s="223" t="s">
        <v>2894</v>
      </c>
      <c r="B125" s="223">
        <v>4290</v>
      </c>
    </row>
    <row r="126" spans="1:2" ht="14.25">
      <c r="A126" s="223" t="s">
        <v>2895</v>
      </c>
      <c r="B126" s="223">
        <v>5295</v>
      </c>
    </row>
    <row r="127" spans="1:2" ht="14.25">
      <c r="A127" s="223" t="s">
        <v>2896</v>
      </c>
      <c r="B127" s="223">
        <v>5300</v>
      </c>
    </row>
    <row r="128" spans="1:2" ht="14.25">
      <c r="A128" s="223" t="s">
        <v>2897</v>
      </c>
      <c r="B128" s="223">
        <v>5305</v>
      </c>
    </row>
    <row r="129" spans="1:2" ht="14.25">
      <c r="A129" s="223" t="s">
        <v>2898</v>
      </c>
      <c r="B129" s="223">
        <v>5310</v>
      </c>
    </row>
    <row r="130" spans="1:2" ht="14.25">
      <c r="A130" s="223" t="s">
        <v>2899</v>
      </c>
      <c r="B130" s="223">
        <v>5312</v>
      </c>
    </row>
    <row r="131" spans="1:2" ht="14.25">
      <c r="A131" s="223" t="s">
        <v>2900</v>
      </c>
      <c r="B131" s="223">
        <v>5315</v>
      </c>
    </row>
    <row r="132" spans="1:2" ht="14.25">
      <c r="A132" s="223" t="s">
        <v>2901</v>
      </c>
      <c r="B132" s="223">
        <v>5320</v>
      </c>
    </row>
    <row r="133" spans="1:2" ht="14.25">
      <c r="A133" s="223" t="s">
        <v>2902</v>
      </c>
      <c r="B133" s="223">
        <v>6325</v>
      </c>
    </row>
    <row r="134" spans="1:2" ht="14.25">
      <c r="A134" s="223" t="s">
        <v>2903</v>
      </c>
      <c r="B134" s="223">
        <v>6330</v>
      </c>
    </row>
    <row r="135" spans="1:2" ht="14.25">
      <c r="A135" s="223" t="s">
        <v>2904</v>
      </c>
      <c r="B135" s="223">
        <v>6335</v>
      </c>
    </row>
    <row r="136" spans="1:2" ht="14.25">
      <c r="A136" s="223" t="s">
        <v>2905</v>
      </c>
      <c r="B136" s="223">
        <v>6340</v>
      </c>
    </row>
    <row r="137" spans="1:2" ht="14.25">
      <c r="A137" s="223" t="s">
        <v>2906</v>
      </c>
      <c r="B137" s="223">
        <v>6345</v>
      </c>
    </row>
    <row r="138" spans="1:2" ht="14.25">
      <c r="A138" s="223" t="s">
        <v>2907</v>
      </c>
      <c r="B138" s="223">
        <v>6350</v>
      </c>
    </row>
    <row r="139" spans="1:2" ht="14.25">
      <c r="A139" s="223" t="s">
        <v>2908</v>
      </c>
      <c r="B139" s="223">
        <v>6355</v>
      </c>
    </row>
    <row r="140" spans="1:2" ht="14.25">
      <c r="A140" s="223" t="s">
        <v>2909</v>
      </c>
      <c r="B140" s="223">
        <v>6360</v>
      </c>
    </row>
    <row r="141" spans="1:2" ht="14.25">
      <c r="A141" s="223" t="s">
        <v>2910</v>
      </c>
      <c r="B141" s="223">
        <v>6365</v>
      </c>
    </row>
    <row r="142" spans="1:2" ht="14.25">
      <c r="A142" s="223" t="s">
        <v>2911</v>
      </c>
      <c r="B142" s="223">
        <v>6370</v>
      </c>
    </row>
    <row r="143" spans="1:2" ht="14.25">
      <c r="A143" s="223" t="s">
        <v>2912</v>
      </c>
      <c r="B143" s="223">
        <v>6375</v>
      </c>
    </row>
    <row r="144" spans="1:2" ht="14.25">
      <c r="A144" s="223" t="s">
        <v>2913</v>
      </c>
      <c r="B144" s="223">
        <v>6380</v>
      </c>
    </row>
    <row r="145" spans="1:2" ht="14.25">
      <c r="A145" s="223" t="s">
        <v>2914</v>
      </c>
      <c r="B145" s="223">
        <v>6385</v>
      </c>
    </row>
    <row r="146" spans="1:2" ht="14.25">
      <c r="A146" s="223" t="s">
        <v>2915</v>
      </c>
      <c r="B146" s="223">
        <v>6390</v>
      </c>
    </row>
    <row r="147" spans="1:2" ht="14.25">
      <c r="A147" s="223" t="s">
        <v>2916</v>
      </c>
      <c r="B147" s="223">
        <v>6395</v>
      </c>
    </row>
    <row r="148" spans="1:2" ht="14.25">
      <c r="A148" s="223" t="s">
        <v>2917</v>
      </c>
      <c r="B148" s="223">
        <v>6396</v>
      </c>
    </row>
    <row r="149" spans="1:2" ht="14.25">
      <c r="A149" s="223" t="s">
        <v>2918</v>
      </c>
      <c r="B149" s="223">
        <v>6400</v>
      </c>
    </row>
    <row r="150" spans="1:2" ht="14.25">
      <c r="A150" s="223" t="s">
        <v>2919</v>
      </c>
      <c r="B150" s="223">
        <v>6405</v>
      </c>
    </row>
    <row r="151" spans="1:2" ht="14.25">
      <c r="A151" s="223" t="s">
        <v>2920</v>
      </c>
      <c r="B151" s="223">
        <v>6415</v>
      </c>
    </row>
    <row r="152" spans="1:2" ht="14.25">
      <c r="A152" s="223" t="s">
        <v>2921</v>
      </c>
      <c r="B152" s="223">
        <v>6420</v>
      </c>
    </row>
    <row r="153" spans="1:2" ht="14.25">
      <c r="A153" s="223" t="s">
        <v>2922</v>
      </c>
      <c r="B153" s="223">
        <v>6425</v>
      </c>
    </row>
    <row r="154" spans="1:2" ht="14.25">
      <c r="A154" s="223" t="s">
        <v>2923</v>
      </c>
      <c r="B154" s="223">
        <v>6427</v>
      </c>
    </row>
    <row r="155" spans="1:2" ht="14.25">
      <c r="A155" s="223" t="s">
        <v>2924</v>
      </c>
      <c r="B155" s="223">
        <v>6430</v>
      </c>
    </row>
    <row r="156" spans="1:2" ht="14.25">
      <c r="A156" s="223" t="s">
        <v>2925</v>
      </c>
      <c r="B156" s="223">
        <v>6435</v>
      </c>
    </row>
    <row r="157" spans="1:2" ht="14.25">
      <c r="A157" s="223" t="s">
        <v>2926</v>
      </c>
      <c r="B157" s="223">
        <v>6440</v>
      </c>
    </row>
    <row r="158" spans="1:2" ht="14.25">
      <c r="A158" s="223" t="s">
        <v>2927</v>
      </c>
      <c r="B158" s="223">
        <v>6445</v>
      </c>
    </row>
    <row r="159" spans="1:2" ht="14.25">
      <c r="A159" s="223" t="s">
        <v>2928</v>
      </c>
      <c r="B159" s="223">
        <v>6450</v>
      </c>
    </row>
    <row r="160" spans="1:2" ht="14.25">
      <c r="A160" s="223" t="s">
        <v>2929</v>
      </c>
      <c r="B160" s="223">
        <v>6455</v>
      </c>
    </row>
    <row r="161" spans="1:2" ht="14.25">
      <c r="A161" s="223" t="s">
        <v>2930</v>
      </c>
      <c r="B161" s="223">
        <v>6460</v>
      </c>
    </row>
    <row r="162" spans="1:2" ht="14.25">
      <c r="A162" s="223" t="s">
        <v>2931</v>
      </c>
      <c r="B162" s="223">
        <v>6462</v>
      </c>
    </row>
    <row r="163" spans="1:2" ht="14.25">
      <c r="A163" s="223" t="s">
        <v>2932</v>
      </c>
      <c r="B163" s="223">
        <v>6465</v>
      </c>
    </row>
    <row r="164" spans="1:2" ht="14.25">
      <c r="A164" s="223" t="s">
        <v>2933</v>
      </c>
      <c r="B164" s="223">
        <v>6470</v>
      </c>
    </row>
    <row r="165" spans="1:2" ht="14.25">
      <c r="A165" s="223" t="s">
        <v>2934</v>
      </c>
      <c r="B165" s="223">
        <v>7475</v>
      </c>
    </row>
    <row r="166" spans="1:2" ht="14.25">
      <c r="A166" s="223" t="s">
        <v>2935</v>
      </c>
      <c r="B166" s="223">
        <v>7480</v>
      </c>
    </row>
    <row r="167" spans="1:2" ht="14.25">
      <c r="A167" s="223" t="s">
        <v>440</v>
      </c>
      <c r="B167" s="223">
        <v>7485</v>
      </c>
    </row>
    <row r="168" spans="1:2" ht="14.25">
      <c r="A168" s="223" t="s">
        <v>2936</v>
      </c>
      <c r="B168" s="223">
        <v>7490</v>
      </c>
    </row>
    <row r="169" spans="1:2" ht="14.25">
      <c r="A169" s="286" t="s">
        <v>2937</v>
      </c>
      <c r="B169" s="223">
        <v>7495</v>
      </c>
    </row>
    <row r="170" spans="1:2" ht="14.25">
      <c r="A170" s="224" t="s">
        <v>3915</v>
      </c>
      <c r="B170" s="223">
        <v>7497</v>
      </c>
    </row>
    <row r="171" spans="1:2" ht="14.25">
      <c r="A171" s="223" t="s">
        <v>2938</v>
      </c>
      <c r="B171" s="223">
        <v>7500</v>
      </c>
    </row>
    <row r="172" spans="1:2" ht="14.25">
      <c r="A172" s="223" t="s">
        <v>428</v>
      </c>
      <c r="B172" s="223">
        <v>7505</v>
      </c>
    </row>
    <row r="173" spans="1:2" ht="14.25">
      <c r="A173" s="223" t="s">
        <v>2939</v>
      </c>
      <c r="B173" s="223">
        <v>7510</v>
      </c>
    </row>
    <row r="174" spans="1:2" ht="14.25">
      <c r="A174" s="223" t="s">
        <v>2940</v>
      </c>
      <c r="B174" s="223">
        <v>7515</v>
      </c>
    </row>
    <row r="175" spans="1:2" ht="14.25">
      <c r="A175" s="223" t="s">
        <v>2941</v>
      </c>
      <c r="B175" s="223">
        <v>7522</v>
      </c>
    </row>
    <row r="176" spans="1:2" ht="14.25">
      <c r="A176" s="223" t="s">
        <v>2942</v>
      </c>
      <c r="B176" s="223">
        <v>7523</v>
      </c>
    </row>
    <row r="177" spans="1:2" ht="14.25">
      <c r="A177" s="223" t="s">
        <v>2943</v>
      </c>
      <c r="B177" s="223">
        <v>7525</v>
      </c>
    </row>
    <row r="178" spans="1:2" ht="14.25">
      <c r="A178" s="223" t="s">
        <v>2944</v>
      </c>
      <c r="B178" s="223">
        <v>7535</v>
      </c>
    </row>
    <row r="179" spans="1:2" ht="14.25">
      <c r="A179" s="223" t="s">
        <v>2945</v>
      </c>
      <c r="B179" s="223">
        <v>7540</v>
      </c>
    </row>
    <row r="180" spans="1:2" ht="14.25">
      <c r="A180" s="223" t="s">
        <v>2946</v>
      </c>
      <c r="B180" s="223">
        <v>7542</v>
      </c>
    </row>
    <row r="181" spans="1:2" ht="14.25">
      <c r="A181" s="223" t="s">
        <v>2947</v>
      </c>
      <c r="B181" s="223">
        <v>7545</v>
      </c>
    </row>
    <row r="182" spans="1:2" ht="14.25">
      <c r="A182" s="223" t="s">
        <v>2948</v>
      </c>
      <c r="B182" s="223">
        <v>7550</v>
      </c>
    </row>
    <row r="183" spans="1:2" ht="14.25">
      <c r="A183" s="223" t="s">
        <v>2949</v>
      </c>
      <c r="B183" s="223">
        <v>7555</v>
      </c>
    </row>
    <row r="184" spans="1:2" ht="14.25">
      <c r="A184" s="223" t="s">
        <v>2950</v>
      </c>
      <c r="B184" s="223">
        <v>7560</v>
      </c>
    </row>
    <row r="185" spans="1:2" ht="14.25">
      <c r="A185" s="229" t="s">
        <v>429</v>
      </c>
      <c r="B185" s="223">
        <v>7565</v>
      </c>
    </row>
    <row r="186" spans="1:2" ht="14.25">
      <c r="A186" s="223" t="s">
        <v>2951</v>
      </c>
      <c r="B186" s="223">
        <v>7567</v>
      </c>
    </row>
    <row r="187" spans="1:2" ht="14.25">
      <c r="A187" s="223" t="s">
        <v>2952</v>
      </c>
      <c r="B187" s="223">
        <v>7570</v>
      </c>
    </row>
    <row r="188" spans="1:2" ht="14.25">
      <c r="A188" s="223" t="s">
        <v>2953</v>
      </c>
      <c r="B188" s="223">
        <v>7575</v>
      </c>
    </row>
    <row r="189" spans="1:2" ht="14.25">
      <c r="A189" s="223" t="s">
        <v>2954</v>
      </c>
      <c r="B189" s="223">
        <v>7578</v>
      </c>
    </row>
    <row r="190" spans="1:2" ht="14.25">
      <c r="A190" s="242" t="s">
        <v>424</v>
      </c>
      <c r="B190" s="223">
        <v>7579</v>
      </c>
    </row>
    <row r="191" spans="1:2" ht="14.25">
      <c r="A191" s="223" t="s">
        <v>2955</v>
      </c>
      <c r="B191" s="223">
        <v>7580</v>
      </c>
    </row>
    <row r="192" spans="1:2" ht="14.25">
      <c r="A192" s="223" t="s">
        <v>2956</v>
      </c>
      <c r="B192" s="223">
        <v>7585</v>
      </c>
    </row>
    <row r="193" spans="1:2" ht="14.25">
      <c r="A193" s="223" t="s">
        <v>2957</v>
      </c>
      <c r="B193" s="223">
        <v>7590</v>
      </c>
    </row>
    <row r="194" spans="1:2" ht="14.25">
      <c r="A194" s="223" t="s">
        <v>2958</v>
      </c>
      <c r="B194" s="223">
        <v>7592</v>
      </c>
    </row>
    <row r="195" spans="1:2" ht="14.25">
      <c r="A195" s="223" t="s">
        <v>2959</v>
      </c>
      <c r="B195" s="223">
        <v>7595</v>
      </c>
    </row>
    <row r="196" spans="1:2" ht="14.25">
      <c r="A196" s="223" t="s">
        <v>2960</v>
      </c>
      <c r="B196" s="223">
        <v>7600</v>
      </c>
    </row>
    <row r="197" spans="1:2" ht="14.25">
      <c r="A197" s="223" t="s">
        <v>2961</v>
      </c>
      <c r="B197" s="223">
        <v>7605</v>
      </c>
    </row>
    <row r="198" spans="1:2" ht="14.25">
      <c r="A198" s="223" t="s">
        <v>2962</v>
      </c>
      <c r="B198" s="223">
        <v>7610</v>
      </c>
    </row>
    <row r="199" spans="1:2" ht="14.25">
      <c r="A199" s="223" t="s">
        <v>2963</v>
      </c>
      <c r="B199" s="223">
        <v>7612</v>
      </c>
    </row>
    <row r="200" spans="1:2" ht="14.25">
      <c r="A200" s="223" t="s">
        <v>2964</v>
      </c>
      <c r="B200" s="223">
        <v>7613</v>
      </c>
    </row>
    <row r="201" spans="1:2" ht="14.25">
      <c r="A201" s="223" t="s">
        <v>2965</v>
      </c>
      <c r="B201" s="223">
        <v>7615</v>
      </c>
    </row>
    <row r="202" spans="1:2" ht="14.25">
      <c r="A202" s="223" t="s">
        <v>2966</v>
      </c>
      <c r="B202" s="223">
        <v>8625</v>
      </c>
    </row>
    <row r="203" spans="1:2" ht="14.25">
      <c r="A203" s="223" t="s">
        <v>2967</v>
      </c>
      <c r="B203" s="223">
        <v>8630</v>
      </c>
    </row>
    <row r="204" spans="1:2" ht="14.25">
      <c r="A204" s="223" t="s">
        <v>2968</v>
      </c>
      <c r="B204" s="223">
        <v>8635</v>
      </c>
    </row>
    <row r="205" spans="1:2" ht="14.25">
      <c r="A205" s="223" t="s">
        <v>2969</v>
      </c>
      <c r="B205" s="223">
        <v>8640</v>
      </c>
    </row>
    <row r="206" spans="1:2" ht="14.25">
      <c r="A206" s="223" t="s">
        <v>2970</v>
      </c>
      <c r="B206" s="223">
        <v>8645</v>
      </c>
    </row>
    <row r="207" spans="1:2" ht="14.25">
      <c r="A207" s="223" t="s">
        <v>2971</v>
      </c>
      <c r="B207" s="223">
        <v>8650</v>
      </c>
    </row>
    <row r="208" spans="1:2" ht="14.25">
      <c r="A208" s="223" t="s">
        <v>2972</v>
      </c>
      <c r="B208" s="223">
        <v>8655</v>
      </c>
    </row>
    <row r="209" spans="1:2" ht="14.25">
      <c r="A209" s="223" t="s">
        <v>2973</v>
      </c>
      <c r="B209" s="223">
        <v>8660</v>
      </c>
    </row>
    <row r="210" spans="1:2" ht="14.25">
      <c r="A210" s="223" t="s">
        <v>2974</v>
      </c>
      <c r="B210" s="223">
        <v>8662</v>
      </c>
    </row>
    <row r="211" spans="1:2" ht="14.25">
      <c r="A211" s="223" t="s">
        <v>2975</v>
      </c>
      <c r="B211" s="223">
        <v>8665</v>
      </c>
    </row>
    <row r="212" spans="1:2" ht="14.25">
      <c r="A212" s="223" t="s">
        <v>2976</v>
      </c>
      <c r="B212" s="223">
        <v>8670</v>
      </c>
    </row>
    <row r="213" spans="1:2" ht="14.25">
      <c r="A213" s="223" t="s">
        <v>2977</v>
      </c>
      <c r="B213" s="223">
        <v>8675</v>
      </c>
    </row>
    <row r="214" spans="1:2" ht="14.25">
      <c r="A214" s="223" t="s">
        <v>2978</v>
      </c>
      <c r="B214" s="223">
        <v>8680</v>
      </c>
    </row>
    <row r="215" spans="1:2" ht="14.25">
      <c r="A215" s="223" t="s">
        <v>2979</v>
      </c>
      <c r="B215" s="223">
        <v>8685</v>
      </c>
    </row>
    <row r="216" spans="1:2" ht="14.25">
      <c r="A216" s="223" t="s">
        <v>2980</v>
      </c>
      <c r="B216" s="223">
        <v>8690</v>
      </c>
    </row>
    <row r="217" spans="1:2" ht="14.25">
      <c r="A217" s="223" t="s">
        <v>2981</v>
      </c>
      <c r="B217" s="223">
        <v>8692</v>
      </c>
    </row>
    <row r="218" spans="1:2" ht="14.25">
      <c r="A218" s="223" t="s">
        <v>2982</v>
      </c>
      <c r="B218" s="223">
        <v>8695</v>
      </c>
    </row>
    <row r="219" spans="1:2" ht="14.25">
      <c r="A219" s="223" t="s">
        <v>2983</v>
      </c>
      <c r="B219" s="223">
        <v>8700</v>
      </c>
    </row>
    <row r="220" spans="1:2" ht="14.25">
      <c r="A220" s="223" t="s">
        <v>2984</v>
      </c>
      <c r="B220" s="223">
        <v>7577</v>
      </c>
    </row>
    <row r="221" spans="1:2" ht="14.25">
      <c r="A221" s="229" t="s">
        <v>2985</v>
      </c>
      <c r="B221" s="223">
        <v>9001</v>
      </c>
    </row>
    <row r="222" spans="1:2" ht="14.25">
      <c r="A222" s="223" t="s">
        <v>2986</v>
      </c>
      <c r="B222" s="223">
        <v>8999</v>
      </c>
    </row>
    <row r="223" spans="1:2" ht="14.25">
      <c r="A223" s="223" t="s">
        <v>296</v>
      </c>
      <c r="B223" s="223">
        <v>9003</v>
      </c>
    </row>
    <row r="224" spans="1:2" ht="14.25">
      <c r="A224" s="223" t="s">
        <v>2987</v>
      </c>
      <c r="B224" s="223">
        <v>9002</v>
      </c>
    </row>
    <row r="225" spans="1:2" ht="14.25">
      <c r="A225" s="286" t="s">
        <v>568</v>
      </c>
      <c r="B225" s="223">
        <v>9001</v>
      </c>
    </row>
    <row r="226" spans="1:2" ht="14.25">
      <c r="A226" t="s">
        <v>7193</v>
      </c>
      <c r="B226" s="223">
        <v>7495</v>
      </c>
    </row>
    <row r="227" spans="1:2" ht="14.25">
      <c r="A227" t="s">
        <v>7197</v>
      </c>
      <c r="B227" s="223">
        <v>1822</v>
      </c>
    </row>
  </sheetData>
  <autoFilter ref="A1:B227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"/>
  <sheetViews>
    <sheetView workbookViewId="0">
      <pane ySplit="1" topLeftCell="A2" activePane="bottomLeft" state="frozen"/>
      <selection pane="bottomLeft" activeCell="C2" sqref="C2:C8"/>
    </sheetView>
  </sheetViews>
  <sheetFormatPr defaultRowHeight="12.75"/>
  <cols>
    <col min="1" max="1" width="22.7109375" customWidth="1"/>
    <col min="2" max="2" width="14.85546875" customWidth="1"/>
  </cols>
  <sheetData>
    <row r="1" spans="1:3">
      <c r="A1" s="16" t="s">
        <v>3846</v>
      </c>
      <c r="B1" s="16" t="s">
        <v>2775</v>
      </c>
    </row>
    <row r="2" spans="1:3">
      <c r="A2" s="16" t="s">
        <v>3847</v>
      </c>
      <c r="B2" s="16">
        <v>1</v>
      </c>
      <c r="C2" t="s">
        <v>7897</v>
      </c>
    </row>
    <row r="3" spans="1:3">
      <c r="A3" s="16" t="s">
        <v>3848</v>
      </c>
      <c r="B3" s="16">
        <v>2</v>
      </c>
      <c r="C3" t="s">
        <v>7898</v>
      </c>
    </row>
    <row r="4" spans="1:3">
      <c r="A4" s="16" t="s">
        <v>3656</v>
      </c>
      <c r="B4" s="16">
        <v>3</v>
      </c>
      <c r="C4" t="s">
        <v>7899</v>
      </c>
    </row>
    <row r="5" spans="1:3">
      <c r="A5" s="221" t="s">
        <v>3699</v>
      </c>
      <c r="B5" s="16">
        <v>4</v>
      </c>
      <c r="C5" t="s">
        <v>7900</v>
      </c>
    </row>
    <row r="6" spans="1:3">
      <c r="A6" s="16" t="s">
        <v>457</v>
      </c>
      <c r="B6" s="16">
        <v>5</v>
      </c>
      <c r="C6" t="s">
        <v>457</v>
      </c>
    </row>
    <row r="7" spans="1:3">
      <c r="A7" s="222" t="s">
        <v>3849</v>
      </c>
      <c r="B7" s="220">
        <v>6</v>
      </c>
      <c r="C7" t="s">
        <v>7901</v>
      </c>
    </row>
    <row r="8" spans="1:3">
      <c r="A8" s="222" t="s">
        <v>3850</v>
      </c>
      <c r="B8" s="220">
        <v>7</v>
      </c>
      <c r="C8" t="s">
        <v>7902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94"/>
  <sheetViews>
    <sheetView workbookViewId="0">
      <pane xSplit="1" ySplit="1" topLeftCell="B176" activePane="bottomRight" state="frozen"/>
      <selection pane="topRight" activeCell="B1" sqref="B1"/>
      <selection pane="bottomLeft" activeCell="A2" sqref="A2"/>
      <selection pane="bottomRight" activeCell="C183" sqref="C183"/>
    </sheetView>
  </sheetViews>
  <sheetFormatPr defaultRowHeight="12.75"/>
  <cols>
    <col min="1" max="1" width="60.140625" customWidth="1"/>
    <col min="2" max="2" width="18" customWidth="1"/>
  </cols>
  <sheetData>
    <row r="1" spans="1:7">
      <c r="A1" s="16" t="s">
        <v>478</v>
      </c>
      <c r="B1" s="16" t="s">
        <v>2775</v>
      </c>
    </row>
    <row r="2" spans="1:7">
      <c r="A2" s="16" t="s">
        <v>435</v>
      </c>
      <c r="B2" s="16">
        <v>2</v>
      </c>
    </row>
    <row r="3" spans="1:7">
      <c r="A3" s="16" t="s">
        <v>3851</v>
      </c>
      <c r="B3" s="16">
        <v>3</v>
      </c>
    </row>
    <row r="4" spans="1:7">
      <c r="A4" s="16" t="s">
        <v>3852</v>
      </c>
      <c r="B4" s="16">
        <v>5</v>
      </c>
    </row>
    <row r="5" spans="1:7">
      <c r="A5" s="16" t="s">
        <v>3853</v>
      </c>
      <c r="B5" s="16">
        <v>7</v>
      </c>
    </row>
    <row r="6" spans="1:7">
      <c r="A6" s="16" t="s">
        <v>3854</v>
      </c>
      <c r="B6" s="16">
        <v>8</v>
      </c>
    </row>
    <row r="7" spans="1:7">
      <c r="A7" s="16" t="s">
        <v>439</v>
      </c>
      <c r="B7" s="16">
        <v>9</v>
      </c>
    </row>
    <row r="8" spans="1:7">
      <c r="A8" s="16" t="s">
        <v>3855</v>
      </c>
      <c r="B8" s="16">
        <v>11</v>
      </c>
    </row>
    <row r="9" spans="1:7">
      <c r="A9" s="221" t="s">
        <v>3856</v>
      </c>
      <c r="B9" s="16">
        <v>13</v>
      </c>
    </row>
    <row r="10" spans="1:7">
      <c r="A10" s="16" t="s">
        <v>3857</v>
      </c>
      <c r="B10" s="16">
        <v>14</v>
      </c>
    </row>
    <row r="11" spans="1:7" ht="15">
      <c r="A11" s="16" t="s">
        <v>3858</v>
      </c>
      <c r="B11" s="16">
        <v>19</v>
      </c>
      <c r="G11" s="144" t="s">
        <v>7294</v>
      </c>
    </row>
    <row r="12" spans="1:7" ht="15">
      <c r="A12" s="16" t="s">
        <v>3859</v>
      </c>
      <c r="B12" s="16">
        <v>20</v>
      </c>
      <c r="G12" s="144" t="s">
        <v>7295</v>
      </c>
    </row>
    <row r="13" spans="1:7" ht="15">
      <c r="A13" s="16" t="s">
        <v>3860</v>
      </c>
      <c r="B13" s="16">
        <v>22</v>
      </c>
      <c r="G13" s="144" t="s">
        <v>7296</v>
      </c>
    </row>
    <row r="14" spans="1:7" ht="15">
      <c r="A14" s="16" t="s">
        <v>3861</v>
      </c>
      <c r="B14" s="16">
        <v>23</v>
      </c>
      <c r="G14" s="144" t="s">
        <v>7297</v>
      </c>
    </row>
    <row r="15" spans="1:7" ht="15">
      <c r="A15" s="16" t="s">
        <v>3790</v>
      </c>
      <c r="B15" s="16">
        <v>25</v>
      </c>
      <c r="G15" s="144" t="s">
        <v>7305</v>
      </c>
    </row>
    <row r="16" spans="1:7" ht="15">
      <c r="A16" s="16" t="s">
        <v>3862</v>
      </c>
      <c r="B16" s="16">
        <v>27</v>
      </c>
      <c r="G16" s="144" t="s">
        <v>7306</v>
      </c>
    </row>
    <row r="17" spans="1:7" ht="15">
      <c r="A17" s="16" t="s">
        <v>3863</v>
      </c>
      <c r="B17" s="16">
        <v>29</v>
      </c>
      <c r="G17" s="144" t="s">
        <v>7308</v>
      </c>
    </row>
    <row r="18" spans="1:7" ht="15">
      <c r="A18" s="16" t="s">
        <v>3864</v>
      </c>
      <c r="B18" s="16">
        <v>30</v>
      </c>
      <c r="G18" s="144" t="s">
        <v>7554</v>
      </c>
    </row>
    <row r="19" spans="1:7" ht="15">
      <c r="A19" s="16" t="s">
        <v>3865</v>
      </c>
      <c r="B19" s="16">
        <v>32</v>
      </c>
      <c r="G19" s="144" t="s">
        <v>7557</v>
      </c>
    </row>
    <row r="20" spans="1:7" ht="15">
      <c r="A20" s="16" t="s">
        <v>3866</v>
      </c>
      <c r="B20" s="16">
        <v>34</v>
      </c>
      <c r="G20" s="144" t="s">
        <v>7559</v>
      </c>
    </row>
    <row r="21" spans="1:7" ht="15">
      <c r="A21" s="16" t="s">
        <v>3867</v>
      </c>
      <c r="B21" s="16">
        <v>36</v>
      </c>
      <c r="G21" s="144" t="s">
        <v>7563</v>
      </c>
    </row>
    <row r="22" spans="1:7" ht="15">
      <c r="A22" s="16" t="s">
        <v>425</v>
      </c>
      <c r="B22" s="16">
        <v>37</v>
      </c>
      <c r="G22" s="144" t="s">
        <v>7567</v>
      </c>
    </row>
    <row r="23" spans="1:7">
      <c r="A23" s="16" t="s">
        <v>3868</v>
      </c>
      <c r="B23" s="16">
        <v>39</v>
      </c>
    </row>
    <row r="24" spans="1:7">
      <c r="A24" s="16" t="s">
        <v>3869</v>
      </c>
      <c r="B24" s="16">
        <v>40</v>
      </c>
    </row>
    <row r="25" spans="1:7">
      <c r="A25" s="16" t="s">
        <v>3870</v>
      </c>
      <c r="B25" s="16">
        <v>41</v>
      </c>
    </row>
    <row r="26" spans="1:7">
      <c r="A26" s="16" t="s">
        <v>3871</v>
      </c>
      <c r="B26" s="16">
        <v>42</v>
      </c>
    </row>
    <row r="27" spans="1:7">
      <c r="A27" s="16" t="s">
        <v>3872</v>
      </c>
      <c r="B27" s="16">
        <v>44</v>
      </c>
    </row>
    <row r="28" spans="1:7">
      <c r="A28" s="16" t="s">
        <v>3873</v>
      </c>
      <c r="B28" s="16">
        <v>48</v>
      </c>
    </row>
    <row r="29" spans="1:7">
      <c r="A29" s="16" t="s">
        <v>3874</v>
      </c>
      <c r="B29" s="16">
        <v>50</v>
      </c>
    </row>
    <row r="30" spans="1:7">
      <c r="A30" s="16" t="s">
        <v>3875</v>
      </c>
      <c r="B30" s="16">
        <v>51</v>
      </c>
    </row>
    <row r="31" spans="1:7">
      <c r="A31" s="16" t="s">
        <v>431</v>
      </c>
      <c r="B31" s="16">
        <v>53</v>
      </c>
    </row>
    <row r="32" spans="1:7">
      <c r="A32" s="16" t="s">
        <v>3876</v>
      </c>
      <c r="B32" s="16">
        <v>54</v>
      </c>
    </row>
    <row r="33" spans="1:2">
      <c r="A33" s="16" t="s">
        <v>3877</v>
      </c>
      <c r="B33" s="16">
        <v>55</v>
      </c>
    </row>
    <row r="34" spans="1:2">
      <c r="A34" s="16" t="s">
        <v>3878</v>
      </c>
      <c r="B34" s="16">
        <v>56</v>
      </c>
    </row>
    <row r="35" spans="1:2">
      <c r="A35" s="16" t="s">
        <v>3879</v>
      </c>
      <c r="B35" s="16">
        <v>57</v>
      </c>
    </row>
    <row r="36" spans="1:2">
      <c r="A36" s="16" t="s">
        <v>3880</v>
      </c>
      <c r="B36" s="16">
        <v>58</v>
      </c>
    </row>
    <row r="37" spans="1:2">
      <c r="A37" s="16" t="s">
        <v>3881</v>
      </c>
      <c r="B37" s="16">
        <v>59</v>
      </c>
    </row>
    <row r="38" spans="1:2">
      <c r="A38" s="16" t="s">
        <v>450</v>
      </c>
      <c r="B38" s="16">
        <v>60</v>
      </c>
    </row>
    <row r="39" spans="1:2">
      <c r="A39" s="16" t="s">
        <v>3882</v>
      </c>
      <c r="B39" s="16">
        <v>61</v>
      </c>
    </row>
    <row r="40" spans="1:2">
      <c r="A40" s="16" t="s">
        <v>3883</v>
      </c>
      <c r="B40" s="16">
        <v>62</v>
      </c>
    </row>
    <row r="41" spans="1:2">
      <c r="A41" s="16" t="s">
        <v>3884</v>
      </c>
      <c r="B41" s="16">
        <v>63</v>
      </c>
    </row>
    <row r="42" spans="1:2">
      <c r="A42" s="16" t="s">
        <v>3885</v>
      </c>
      <c r="B42" s="16">
        <v>64</v>
      </c>
    </row>
    <row r="43" spans="1:2">
      <c r="A43" s="16" t="s">
        <v>3886</v>
      </c>
      <c r="B43" s="16">
        <v>65</v>
      </c>
    </row>
    <row r="44" spans="1:2">
      <c r="A44" s="16" t="s">
        <v>3887</v>
      </c>
      <c r="B44" s="16">
        <v>66</v>
      </c>
    </row>
    <row r="45" spans="1:2">
      <c r="A45" s="16" t="s">
        <v>3888</v>
      </c>
      <c r="B45" s="16">
        <v>67</v>
      </c>
    </row>
    <row r="46" spans="1:2">
      <c r="A46" s="16" t="s">
        <v>3889</v>
      </c>
      <c r="B46" s="16">
        <v>68</v>
      </c>
    </row>
    <row r="47" spans="1:2">
      <c r="A47" s="16" t="s">
        <v>3890</v>
      </c>
      <c r="B47" s="16">
        <v>69</v>
      </c>
    </row>
    <row r="48" spans="1:2">
      <c r="A48" s="16" t="s">
        <v>445</v>
      </c>
      <c r="B48" s="16">
        <v>70</v>
      </c>
    </row>
    <row r="49" spans="1:2">
      <c r="A49" s="16" t="s">
        <v>3891</v>
      </c>
      <c r="B49" s="16">
        <v>71</v>
      </c>
    </row>
    <row r="50" spans="1:2">
      <c r="A50" s="16" t="s">
        <v>3892</v>
      </c>
      <c r="B50" s="16">
        <v>72</v>
      </c>
    </row>
    <row r="51" spans="1:2">
      <c r="A51" s="16" t="s">
        <v>3893</v>
      </c>
      <c r="B51" s="16">
        <v>73</v>
      </c>
    </row>
    <row r="52" spans="1:2">
      <c r="A52" s="16" t="s">
        <v>3894</v>
      </c>
      <c r="B52" s="16">
        <v>74</v>
      </c>
    </row>
    <row r="53" spans="1:2">
      <c r="A53" s="16" t="s">
        <v>3895</v>
      </c>
      <c r="B53" s="16">
        <v>75</v>
      </c>
    </row>
    <row r="54" spans="1:2">
      <c r="A54" s="16" t="s">
        <v>3896</v>
      </c>
      <c r="B54" s="16">
        <v>76</v>
      </c>
    </row>
    <row r="55" spans="1:2">
      <c r="A55" s="16" t="s">
        <v>456</v>
      </c>
      <c r="B55" s="16">
        <v>77</v>
      </c>
    </row>
    <row r="56" spans="1:2">
      <c r="A56" s="16" t="s">
        <v>3897</v>
      </c>
      <c r="B56" s="16">
        <v>78</v>
      </c>
    </row>
    <row r="57" spans="1:2">
      <c r="A57" s="16" t="s">
        <v>3898</v>
      </c>
      <c r="B57" s="16">
        <v>79</v>
      </c>
    </row>
    <row r="58" spans="1:2">
      <c r="A58" s="16" t="s">
        <v>3899</v>
      </c>
      <c r="B58" s="16">
        <v>80</v>
      </c>
    </row>
    <row r="59" spans="1:2">
      <c r="A59" s="16" t="s">
        <v>3900</v>
      </c>
      <c r="B59" s="16">
        <v>81</v>
      </c>
    </row>
    <row r="60" spans="1:2">
      <c r="A60" s="16" t="s">
        <v>3901</v>
      </c>
      <c r="B60" s="16">
        <v>82</v>
      </c>
    </row>
    <row r="61" spans="1:2">
      <c r="A61" s="16" t="s">
        <v>3902</v>
      </c>
      <c r="B61" s="16">
        <v>83</v>
      </c>
    </row>
    <row r="62" spans="1:2">
      <c r="A62" s="16" t="s">
        <v>3903</v>
      </c>
      <c r="B62" s="16">
        <v>84</v>
      </c>
    </row>
    <row r="63" spans="1:2">
      <c r="A63" s="16" t="s">
        <v>3904</v>
      </c>
      <c r="B63" s="16">
        <v>85</v>
      </c>
    </row>
    <row r="64" spans="1:2">
      <c r="A64" s="16" t="s">
        <v>3905</v>
      </c>
      <c r="B64" s="16">
        <v>86</v>
      </c>
    </row>
    <row r="65" spans="1:2">
      <c r="A65" s="16" t="s">
        <v>3906</v>
      </c>
      <c r="B65" s="16">
        <v>87</v>
      </c>
    </row>
    <row r="66" spans="1:2">
      <c r="A66" s="16" t="s">
        <v>3907</v>
      </c>
      <c r="B66" s="16">
        <v>88</v>
      </c>
    </row>
    <row r="67" spans="1:2">
      <c r="A67" s="16" t="s">
        <v>3908</v>
      </c>
      <c r="B67" s="16">
        <v>89</v>
      </c>
    </row>
    <row r="68" spans="1:2">
      <c r="A68" s="16" t="s">
        <v>3909</v>
      </c>
      <c r="B68" s="16">
        <v>90</v>
      </c>
    </row>
    <row r="69" spans="1:2">
      <c r="A69" s="16" t="s">
        <v>3910</v>
      </c>
      <c r="B69" s="16">
        <v>91</v>
      </c>
    </row>
    <row r="70" spans="1:2">
      <c r="A70" s="16" t="s">
        <v>3911</v>
      </c>
      <c r="B70" s="16">
        <v>92</v>
      </c>
    </row>
    <row r="71" spans="1:2">
      <c r="A71" s="16" t="s">
        <v>455</v>
      </c>
      <c r="B71" s="16">
        <v>93</v>
      </c>
    </row>
    <row r="72" spans="1:2">
      <c r="A72" s="220" t="s">
        <v>3923</v>
      </c>
      <c r="B72" s="220">
        <v>94</v>
      </c>
    </row>
    <row r="73" spans="1:2">
      <c r="A73" s="220" t="s">
        <v>3922</v>
      </c>
      <c r="B73" s="220">
        <v>95</v>
      </c>
    </row>
    <row r="74" spans="1:2">
      <c r="A74" s="220" t="s">
        <v>3921</v>
      </c>
      <c r="B74" s="220">
        <v>96</v>
      </c>
    </row>
    <row r="75" spans="1:2">
      <c r="A75" s="220" t="s">
        <v>3924</v>
      </c>
      <c r="B75" s="220">
        <v>97</v>
      </c>
    </row>
    <row r="76" spans="1:2">
      <c r="A76" s="220" t="s">
        <v>3925</v>
      </c>
      <c r="B76" s="220">
        <v>98</v>
      </c>
    </row>
    <row r="77" spans="1:2">
      <c r="A77" s="220" t="s">
        <v>3926</v>
      </c>
      <c r="B77" s="220">
        <v>99</v>
      </c>
    </row>
    <row r="78" spans="1:2">
      <c r="A78" s="220" t="s">
        <v>3931</v>
      </c>
      <c r="B78" s="220">
        <v>100</v>
      </c>
    </row>
    <row r="79" spans="1:2">
      <c r="A79" s="220" t="s">
        <v>3938</v>
      </c>
      <c r="B79" s="220">
        <v>101</v>
      </c>
    </row>
    <row r="80" spans="1:2">
      <c r="A80" s="220" t="s">
        <v>3944</v>
      </c>
      <c r="B80" s="220">
        <v>102</v>
      </c>
    </row>
    <row r="81" spans="1:2">
      <c r="A81" s="220" t="s">
        <v>3975</v>
      </c>
      <c r="B81" s="220">
        <v>103</v>
      </c>
    </row>
    <row r="82" spans="1:2" s="216" customFormat="1">
      <c r="A82" s="220" t="s">
        <v>45</v>
      </c>
      <c r="B82" s="220">
        <v>104</v>
      </c>
    </row>
    <row r="83" spans="1:2" s="216" customFormat="1">
      <c r="A83" s="220" t="s">
        <v>4287</v>
      </c>
      <c r="B83" s="220">
        <v>105</v>
      </c>
    </row>
    <row r="84" spans="1:2" s="225" customFormat="1">
      <c r="A84" s="220" t="s">
        <v>369</v>
      </c>
      <c r="B84" s="220">
        <v>106</v>
      </c>
    </row>
    <row r="85" spans="1:2" s="228" customFormat="1" ht="15">
      <c r="A85" s="210" t="s">
        <v>61</v>
      </c>
      <c r="B85" s="220">
        <v>107</v>
      </c>
    </row>
    <row r="86" spans="1:2" s="228" customFormat="1" ht="15">
      <c r="A86" s="210" t="s">
        <v>4344</v>
      </c>
      <c r="B86" s="220">
        <v>108</v>
      </c>
    </row>
    <row r="87" spans="1:2">
      <c r="A87" s="284" t="s">
        <v>7806</v>
      </c>
      <c r="B87" s="284">
        <v>109</v>
      </c>
    </row>
    <row r="88" spans="1:2" s="245" customFormat="1" ht="15">
      <c r="A88" s="288" t="s">
        <v>7811</v>
      </c>
      <c r="B88" s="281">
        <v>110</v>
      </c>
    </row>
    <row r="89" spans="1:2" s="245" customFormat="1" ht="15">
      <c r="A89" s="288" t="s">
        <v>7818</v>
      </c>
      <c r="B89" s="281">
        <v>111</v>
      </c>
    </row>
    <row r="90" spans="1:2">
      <c r="A90" s="16" t="s">
        <v>196</v>
      </c>
      <c r="B90" s="16" t="s">
        <v>3927</v>
      </c>
    </row>
    <row r="91" spans="1:2">
      <c r="A91" s="16" t="s">
        <v>198</v>
      </c>
      <c r="B91" s="16" t="s">
        <v>3928</v>
      </c>
    </row>
    <row r="92" spans="1:2">
      <c r="A92" s="16" t="s">
        <v>192</v>
      </c>
      <c r="B92" s="16" t="s">
        <v>3937</v>
      </c>
    </row>
    <row r="93" spans="1:2">
      <c r="A93" s="16" t="s">
        <v>200</v>
      </c>
      <c r="B93" s="16" t="s">
        <v>3933</v>
      </c>
    </row>
    <row r="94" spans="1:2">
      <c r="A94" s="16" t="s">
        <v>206</v>
      </c>
      <c r="B94" s="16" t="s">
        <v>3936</v>
      </c>
    </row>
    <row r="95" spans="1:2">
      <c r="A95" s="16" t="s">
        <v>13</v>
      </c>
      <c r="B95" s="16" t="s">
        <v>3930</v>
      </c>
    </row>
    <row r="96" spans="1:2">
      <c r="A96" s="16" t="s">
        <v>174</v>
      </c>
      <c r="B96" s="16" t="s">
        <v>3937</v>
      </c>
    </row>
    <row r="97" spans="1:2">
      <c r="A97" s="16" t="s">
        <v>37</v>
      </c>
      <c r="B97" s="16" t="s">
        <v>3929</v>
      </c>
    </row>
    <row r="98" spans="1:2">
      <c r="A98" s="16" t="s">
        <v>248</v>
      </c>
      <c r="B98" s="16" t="s">
        <v>3932</v>
      </c>
    </row>
    <row r="99" spans="1:2">
      <c r="A99" s="16" t="s">
        <v>260</v>
      </c>
      <c r="B99" s="16" t="s">
        <v>3934</v>
      </c>
    </row>
    <row r="100" spans="1:2">
      <c r="A100" s="16" t="s">
        <v>72</v>
      </c>
      <c r="B100" s="16" t="s">
        <v>3935</v>
      </c>
    </row>
    <row r="101" spans="1:2">
      <c r="A101" s="16" t="s">
        <v>281</v>
      </c>
      <c r="B101" s="16" t="s">
        <v>3934</v>
      </c>
    </row>
    <row r="102" spans="1:2">
      <c r="A102" s="16" t="s">
        <v>3940</v>
      </c>
      <c r="B102" s="16" t="s">
        <v>3939</v>
      </c>
    </row>
    <row r="103" spans="1:2">
      <c r="A103" s="16" t="s">
        <v>3941</v>
      </c>
      <c r="B103" s="16" t="s">
        <v>3942</v>
      </c>
    </row>
    <row r="104" spans="1:2">
      <c r="A104" s="16" t="s">
        <v>3945</v>
      </c>
      <c r="B104" s="16" t="s">
        <v>3943</v>
      </c>
    </row>
    <row r="105" spans="1:2">
      <c r="A105" s="16" t="s">
        <v>3946</v>
      </c>
      <c r="B105" s="16" t="s">
        <v>3947</v>
      </c>
    </row>
    <row r="106" spans="1:2">
      <c r="A106" s="16" t="s">
        <v>422</v>
      </c>
      <c r="B106" s="16" t="s">
        <v>3928</v>
      </c>
    </row>
    <row r="107" spans="1:2">
      <c r="A107" s="16" t="s">
        <v>4267</v>
      </c>
      <c r="B107" s="16" t="s">
        <v>4269</v>
      </c>
    </row>
    <row r="108" spans="1:2">
      <c r="A108" s="16" t="s">
        <v>181</v>
      </c>
      <c r="B108" s="16" t="s">
        <v>4272</v>
      </c>
    </row>
    <row r="109" spans="1:2">
      <c r="A109" s="16" t="s">
        <v>4273</v>
      </c>
      <c r="B109" s="16" t="s">
        <v>4274</v>
      </c>
    </row>
    <row r="110" spans="1:2">
      <c r="A110" s="16" t="s">
        <v>4275</v>
      </c>
      <c r="B110" s="16" t="s">
        <v>4276</v>
      </c>
    </row>
    <row r="111" spans="1:2">
      <c r="A111" s="16" t="s">
        <v>4277</v>
      </c>
      <c r="B111" s="16" t="s">
        <v>4278</v>
      </c>
    </row>
    <row r="112" spans="1:2">
      <c r="A112" s="16" t="s">
        <v>4279</v>
      </c>
      <c r="B112" s="16" t="s">
        <v>4280</v>
      </c>
    </row>
    <row r="113" spans="1:2">
      <c r="A113" s="16" t="s">
        <v>4263</v>
      </c>
      <c r="B113" s="16" t="s">
        <v>4282</v>
      </c>
    </row>
    <row r="114" spans="1:2">
      <c r="A114" s="16" t="s">
        <v>4283</v>
      </c>
      <c r="B114" s="16" t="s">
        <v>4284</v>
      </c>
    </row>
    <row r="115" spans="1:2">
      <c r="A115" s="16" t="s">
        <v>4262</v>
      </c>
      <c r="B115" s="16" t="s">
        <v>4285</v>
      </c>
    </row>
    <row r="116" spans="1:2">
      <c r="A116" s="16" t="s">
        <v>4286</v>
      </c>
      <c r="B116" s="16" t="s">
        <v>4288</v>
      </c>
    </row>
    <row r="117" spans="1:2">
      <c r="A117" s="16" t="s">
        <v>4264</v>
      </c>
      <c r="B117" s="16" t="s">
        <v>4289</v>
      </c>
    </row>
    <row r="118" spans="1:2">
      <c r="A118" s="16" t="s">
        <v>365</v>
      </c>
      <c r="B118" s="16" t="s">
        <v>4317</v>
      </c>
    </row>
    <row r="119" spans="1:2">
      <c r="A119" s="16" t="s">
        <v>364</v>
      </c>
      <c r="B119" s="16" t="s">
        <v>4318</v>
      </c>
    </row>
    <row r="120" spans="1:2" ht="15">
      <c r="A120" s="144" t="s">
        <v>4326</v>
      </c>
      <c r="B120" s="231" t="s">
        <v>4333</v>
      </c>
    </row>
    <row r="121" spans="1:2" ht="15">
      <c r="A121" s="144" t="s">
        <v>4335</v>
      </c>
      <c r="B121" s="233" t="s">
        <v>4336</v>
      </c>
    </row>
    <row r="122" spans="1:2" ht="15">
      <c r="A122" s="144" t="s">
        <v>182</v>
      </c>
      <c r="B122" s="231" t="s">
        <v>4337</v>
      </c>
    </row>
    <row r="123" spans="1:2">
      <c r="A123" s="16" t="s">
        <v>4319</v>
      </c>
      <c r="B123" s="16" t="s">
        <v>4338</v>
      </c>
    </row>
    <row r="124" spans="1:2" ht="15">
      <c r="A124" s="144" t="s">
        <v>4320</v>
      </c>
      <c r="B124" s="16" t="s">
        <v>4339</v>
      </c>
    </row>
    <row r="125" spans="1:2" ht="15">
      <c r="A125" s="144" t="s">
        <v>4334</v>
      </c>
      <c r="B125" s="232" t="s">
        <v>4348</v>
      </c>
    </row>
    <row r="126" spans="1:2">
      <c r="A126" s="234" t="s">
        <v>4281</v>
      </c>
      <c r="B126" s="235">
        <v>104</v>
      </c>
    </row>
    <row r="127" spans="1:2" ht="15">
      <c r="A127" s="144" t="s">
        <v>4261</v>
      </c>
      <c r="B127" s="16" t="s">
        <v>4265</v>
      </c>
    </row>
    <row r="128" spans="1:2" ht="15">
      <c r="A128" s="144" t="s">
        <v>4340</v>
      </c>
      <c r="B128" s="231" t="s">
        <v>4341</v>
      </c>
    </row>
    <row r="129" spans="1:2" ht="15">
      <c r="A129" s="144" t="s">
        <v>66</v>
      </c>
      <c r="B129" s="231" t="s">
        <v>4342</v>
      </c>
    </row>
    <row r="130" spans="1:2" ht="15">
      <c r="A130" s="144" t="s">
        <v>4321</v>
      </c>
      <c r="B130" s="231" t="s">
        <v>3947</v>
      </c>
    </row>
    <row r="131" spans="1:2" ht="15">
      <c r="A131" s="144" t="s">
        <v>4322</v>
      </c>
      <c r="B131" s="231" t="s">
        <v>4364</v>
      </c>
    </row>
    <row r="132" spans="1:2" ht="15">
      <c r="A132" s="144" t="s">
        <v>4323</v>
      </c>
      <c r="B132" s="231" t="s">
        <v>4343</v>
      </c>
    </row>
    <row r="133" spans="1:2" ht="15">
      <c r="A133" s="144" t="s">
        <v>4324</v>
      </c>
      <c r="B133" s="16" t="s">
        <v>4345</v>
      </c>
    </row>
    <row r="134" spans="1:2" ht="15">
      <c r="A134" s="144" t="s">
        <v>4325</v>
      </c>
      <c r="B134" s="16" t="s">
        <v>4343</v>
      </c>
    </row>
    <row r="135" spans="1:2" ht="15">
      <c r="A135" s="144" t="s">
        <v>106</v>
      </c>
      <c r="B135" s="16" t="s">
        <v>4346</v>
      </c>
    </row>
    <row r="136" spans="1:2" ht="15">
      <c r="A136" s="144" t="s">
        <v>4327</v>
      </c>
      <c r="B136" s="231" t="s">
        <v>4347</v>
      </c>
    </row>
    <row r="137" spans="1:2" ht="15">
      <c r="A137" s="144" t="s">
        <v>4328</v>
      </c>
      <c r="B137" s="231" t="s">
        <v>4338</v>
      </c>
    </row>
    <row r="138" spans="1:2" ht="15">
      <c r="A138" s="144" t="s">
        <v>4329</v>
      </c>
      <c r="B138" s="231" t="s">
        <v>4349</v>
      </c>
    </row>
    <row r="139" spans="1:2" ht="15">
      <c r="A139" s="141" t="s">
        <v>4350</v>
      </c>
      <c r="B139" s="16" t="s">
        <v>4351</v>
      </c>
    </row>
    <row r="140" spans="1:2" ht="15">
      <c r="A140" s="144" t="s">
        <v>163</v>
      </c>
      <c r="B140" s="232" t="s">
        <v>4352</v>
      </c>
    </row>
    <row r="141" spans="1:2" ht="15">
      <c r="A141" s="144" t="s">
        <v>4330</v>
      </c>
      <c r="B141" s="231" t="s">
        <v>4354</v>
      </c>
    </row>
    <row r="142" spans="1:2" ht="15">
      <c r="A142" s="144" t="s">
        <v>180</v>
      </c>
      <c r="B142" s="236" t="s">
        <v>4271</v>
      </c>
    </row>
    <row r="143" spans="1:2" ht="15">
      <c r="A143" s="144" t="s">
        <v>4331</v>
      </c>
      <c r="B143" s="231" t="s">
        <v>4354</v>
      </c>
    </row>
    <row r="144" spans="1:2" ht="15">
      <c r="A144" s="144" t="s">
        <v>4357</v>
      </c>
      <c r="B144" s="233" t="s">
        <v>4355</v>
      </c>
    </row>
    <row r="145" spans="1:2" ht="15">
      <c r="A145" s="144" t="s">
        <v>4332</v>
      </c>
      <c r="B145" s="233" t="s">
        <v>4360</v>
      </c>
    </row>
    <row r="146" spans="1:2" ht="15">
      <c r="A146" s="141" t="s">
        <v>367</v>
      </c>
      <c r="B146" s="231" t="s">
        <v>4366</v>
      </c>
    </row>
    <row r="147" spans="1:2" ht="15">
      <c r="A147" s="144" t="s">
        <v>368</v>
      </c>
      <c r="B147" s="231" t="s">
        <v>4365</v>
      </c>
    </row>
    <row r="148" spans="1:2" ht="15">
      <c r="A148" s="144" t="s">
        <v>370</v>
      </c>
      <c r="B148" s="233" t="s">
        <v>4367</v>
      </c>
    </row>
    <row r="149" spans="1:2" ht="15">
      <c r="A149" s="144" t="s">
        <v>374</v>
      </c>
      <c r="B149" s="236" t="s">
        <v>4353</v>
      </c>
    </row>
    <row r="150" spans="1:2" ht="15">
      <c r="A150" s="144" t="s">
        <v>375</v>
      </c>
      <c r="B150" s="236" t="s">
        <v>4358</v>
      </c>
    </row>
    <row r="151" spans="1:2" ht="15">
      <c r="A151" s="141" t="s">
        <v>4368</v>
      </c>
      <c r="B151" s="231" t="s">
        <v>4369</v>
      </c>
    </row>
    <row r="152" spans="1:2" ht="15">
      <c r="A152" s="144" t="s">
        <v>4370</v>
      </c>
      <c r="B152" s="233" t="s">
        <v>4371</v>
      </c>
    </row>
    <row r="153" spans="1:2" ht="15">
      <c r="A153" s="144" t="s">
        <v>419</v>
      </c>
      <c r="B153" s="231" t="s">
        <v>4361</v>
      </c>
    </row>
    <row r="154" spans="1:2" ht="15">
      <c r="A154" s="144" t="s">
        <v>446</v>
      </c>
      <c r="B154" s="236" t="s">
        <v>3937</v>
      </c>
    </row>
    <row r="155" spans="1:2" ht="15">
      <c r="A155" s="144" t="s">
        <v>452</v>
      </c>
      <c r="B155" s="236" t="s">
        <v>4359</v>
      </c>
    </row>
    <row r="156" spans="1:2" ht="15">
      <c r="A156" s="144" t="s">
        <v>4362</v>
      </c>
      <c r="B156" s="231" t="s">
        <v>3935</v>
      </c>
    </row>
    <row r="157" spans="1:2" ht="15">
      <c r="A157" s="144" t="s">
        <v>4363</v>
      </c>
      <c r="B157" s="231" t="s">
        <v>4372</v>
      </c>
    </row>
    <row r="158" spans="1:2" ht="15">
      <c r="A158" s="144" t="s">
        <v>464</v>
      </c>
      <c r="B158" s="236" t="s">
        <v>4356</v>
      </c>
    </row>
    <row r="159" spans="1:2">
      <c r="A159" t="s">
        <v>7808</v>
      </c>
      <c r="B159" s="16" t="s">
        <v>4289</v>
      </c>
    </row>
    <row r="160" spans="1:2" ht="15">
      <c r="A160" s="144" t="s">
        <v>7555</v>
      </c>
      <c r="B160">
        <v>104</v>
      </c>
    </row>
    <row r="161" spans="1:3" ht="15">
      <c r="A161" s="144" t="s">
        <v>7300</v>
      </c>
      <c r="B161" t="s">
        <v>7813</v>
      </c>
    </row>
    <row r="162" spans="1:3" ht="15">
      <c r="A162" s="144" t="s">
        <v>7301</v>
      </c>
      <c r="B162" s="245" t="s">
        <v>7815</v>
      </c>
    </row>
    <row r="163" spans="1:3" ht="15">
      <c r="A163" s="144" t="s">
        <v>7304</v>
      </c>
      <c r="B163" s="245" t="s">
        <v>7813</v>
      </c>
    </row>
    <row r="164" spans="1:3" ht="15">
      <c r="A164" s="144" t="s">
        <v>7307</v>
      </c>
      <c r="B164" s="245" t="s">
        <v>7810</v>
      </c>
    </row>
    <row r="165" spans="1:3" ht="15">
      <c r="A165" s="144" t="s">
        <v>7311</v>
      </c>
      <c r="B165" s="245" t="s">
        <v>7815</v>
      </c>
    </row>
    <row r="166" spans="1:3" ht="15">
      <c r="A166" s="144" t="s">
        <v>7560</v>
      </c>
      <c r="B166" s="245" t="s">
        <v>7812</v>
      </c>
    </row>
    <row r="167" spans="1:3" ht="15">
      <c r="A167" s="144" t="s">
        <v>7561</v>
      </c>
      <c r="B167" s="245" t="s">
        <v>4282</v>
      </c>
    </row>
    <row r="168" spans="1:3" ht="15">
      <c r="A168" s="144" t="s">
        <v>7562</v>
      </c>
      <c r="B168" s="245" t="s">
        <v>7814</v>
      </c>
    </row>
    <row r="169" spans="1:3" ht="15">
      <c r="A169" s="144" t="s">
        <v>7566</v>
      </c>
      <c r="B169" s="287" t="s">
        <v>7809</v>
      </c>
    </row>
    <row r="170" spans="1:3" ht="15">
      <c r="A170" s="144" t="s">
        <v>7294</v>
      </c>
      <c r="B170" s="126" t="s">
        <v>7816</v>
      </c>
    </row>
    <row r="171" spans="1:3" ht="15">
      <c r="A171" s="144" t="s">
        <v>7295</v>
      </c>
      <c r="B171" s="126" t="s">
        <v>7817</v>
      </c>
    </row>
    <row r="172" spans="1:3" ht="15">
      <c r="A172" s="144" t="s">
        <v>7296</v>
      </c>
      <c r="B172" s="126" t="s">
        <v>7819</v>
      </c>
    </row>
    <row r="173" spans="1:3" ht="15">
      <c r="A173" s="144" t="s">
        <v>7297</v>
      </c>
      <c r="B173" s="126" t="s">
        <v>7817</v>
      </c>
    </row>
    <row r="174" spans="1:3" ht="15">
      <c r="A174" s="144" t="s">
        <v>7305</v>
      </c>
      <c r="B174" s="126" t="s">
        <v>7816</v>
      </c>
    </row>
    <row r="175" spans="1:3" ht="15">
      <c r="A175" s="144" t="s">
        <v>7306</v>
      </c>
      <c r="B175" s="126" t="s">
        <v>7817</v>
      </c>
    </row>
    <row r="176" spans="1:3" ht="15">
      <c r="A176" s="144" t="s">
        <v>7308</v>
      </c>
      <c r="B176" t="s">
        <v>7820</v>
      </c>
      <c r="C176" t="s">
        <v>7879</v>
      </c>
    </row>
    <row r="177" spans="1:3" ht="15">
      <c r="A177" s="144" t="s">
        <v>7554</v>
      </c>
      <c r="B177" s="126" t="s">
        <v>7819</v>
      </c>
      <c r="C177" t="s">
        <v>7880</v>
      </c>
    </row>
    <row r="178" spans="1:3" ht="15">
      <c r="A178" s="144" t="s">
        <v>7557</v>
      </c>
      <c r="B178" s="126" t="s">
        <v>7821</v>
      </c>
      <c r="C178" t="s">
        <v>7881</v>
      </c>
    </row>
    <row r="179" spans="1:3" ht="15">
      <c r="A179" s="144" t="s">
        <v>7559</v>
      </c>
      <c r="B179" s="126" t="s">
        <v>7819</v>
      </c>
      <c r="C179" t="s">
        <v>7882</v>
      </c>
    </row>
    <row r="180" spans="1:3" ht="15">
      <c r="A180" s="144" t="s">
        <v>7563</v>
      </c>
      <c r="B180" s="126" t="s">
        <v>7819</v>
      </c>
      <c r="C180" t="s">
        <v>7883</v>
      </c>
    </row>
    <row r="181" spans="1:3" ht="15">
      <c r="A181" s="144" t="s">
        <v>7567</v>
      </c>
      <c r="B181" s="126" t="s">
        <v>7817</v>
      </c>
      <c r="C181" t="s">
        <v>7884</v>
      </c>
    </row>
    <row r="182" spans="1:3" ht="15">
      <c r="A182" s="144" t="s">
        <v>7293</v>
      </c>
      <c r="B182" s="126" t="s">
        <v>7822</v>
      </c>
      <c r="C182" t="s">
        <v>7885</v>
      </c>
    </row>
    <row r="183" spans="1:3" ht="15">
      <c r="A183" s="144" t="s">
        <v>7302</v>
      </c>
      <c r="B183" s="126" t="s">
        <v>7823</v>
      </c>
      <c r="C183" t="s">
        <v>7886</v>
      </c>
    </row>
    <row r="184" spans="1:3" ht="15">
      <c r="A184" s="144" t="s">
        <v>7303</v>
      </c>
      <c r="B184" t="s">
        <v>7825</v>
      </c>
      <c r="C184" t="s">
        <v>7887</v>
      </c>
    </row>
    <row r="185" spans="1:3" ht="15">
      <c r="A185" s="144" t="s">
        <v>7309</v>
      </c>
      <c r="B185" t="s">
        <v>7822</v>
      </c>
      <c r="C185" t="s">
        <v>7888</v>
      </c>
    </row>
    <row r="186" spans="1:3" ht="15">
      <c r="A186" s="144" t="s">
        <v>7310</v>
      </c>
      <c r="B186" s="126" t="s">
        <v>7826</v>
      </c>
      <c r="C186" t="s">
        <v>7889</v>
      </c>
    </row>
    <row r="187" spans="1:3" ht="15">
      <c r="A187" s="144" t="s">
        <v>7558</v>
      </c>
      <c r="B187" s="126" t="s">
        <v>4285</v>
      </c>
      <c r="C187" t="s">
        <v>7890</v>
      </c>
    </row>
    <row r="188" spans="1:3" ht="15">
      <c r="A188" s="144" t="s">
        <v>7564</v>
      </c>
      <c r="B188" t="s">
        <v>7824</v>
      </c>
      <c r="C188" t="s">
        <v>7891</v>
      </c>
    </row>
    <row r="189" spans="1:3" ht="15">
      <c r="A189" s="144" t="s">
        <v>7565</v>
      </c>
      <c r="B189" t="s">
        <v>7809</v>
      </c>
      <c r="C189" t="s">
        <v>7892</v>
      </c>
    </row>
    <row r="190" spans="1:3" ht="15">
      <c r="A190" s="144" t="s">
        <v>7570</v>
      </c>
      <c r="B190" s="245" t="s">
        <v>7823</v>
      </c>
      <c r="C190" t="s">
        <v>7886</v>
      </c>
    </row>
    <row r="191" spans="1:3" ht="15">
      <c r="A191" s="144" t="s">
        <v>7571</v>
      </c>
      <c r="B191" t="s">
        <v>7827</v>
      </c>
      <c r="C191" t="s">
        <v>7893</v>
      </c>
    </row>
    <row r="192" spans="1:3" ht="15">
      <c r="A192" s="144" t="s">
        <v>7572</v>
      </c>
      <c r="B192" t="s">
        <v>7828</v>
      </c>
      <c r="C192" t="s">
        <v>7894</v>
      </c>
    </row>
    <row r="193" spans="1:3" ht="15">
      <c r="A193" s="144" t="s">
        <v>7573</v>
      </c>
      <c r="B193" t="s">
        <v>4285</v>
      </c>
      <c r="C193" t="s">
        <v>7895</v>
      </c>
    </row>
    <row r="194" spans="1:3" ht="15">
      <c r="A194" s="144" t="s">
        <v>7574</v>
      </c>
      <c r="B194" s="245" t="s">
        <v>7823</v>
      </c>
      <c r="C194" t="s">
        <v>7896</v>
      </c>
    </row>
  </sheetData>
  <autoFilter ref="A1:B194" xr:uid="{00000000-0009-0000-0000-00000D000000}"/>
  <conditionalFormatting sqref="A195:A1048576 A1:A86 A88:A158">
    <cfRule type="duplicateValues" dxfId="0" priority="4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6"/>
  <sheetViews>
    <sheetView workbookViewId="0">
      <pane ySplit="1" topLeftCell="A8" activePane="bottomLeft" state="frozen"/>
      <selection pane="bottomLeft" activeCell="F14" sqref="F14"/>
    </sheetView>
  </sheetViews>
  <sheetFormatPr defaultRowHeight="12.75"/>
  <cols>
    <col min="1" max="1" width="25.28515625" customWidth="1"/>
    <col min="3" max="3" width="11" bestFit="1" customWidth="1"/>
  </cols>
  <sheetData>
    <row r="1" spans="1:3">
      <c r="A1" s="216" t="s">
        <v>3846</v>
      </c>
      <c r="B1" s="216" t="s">
        <v>2775</v>
      </c>
    </row>
    <row r="2" spans="1:3">
      <c r="A2" s="216" t="s">
        <v>1107</v>
      </c>
      <c r="B2" s="216">
        <v>1</v>
      </c>
    </row>
    <row r="3" spans="1:3">
      <c r="A3" s="216" t="s">
        <v>1055</v>
      </c>
      <c r="B3" s="216">
        <v>3</v>
      </c>
    </row>
    <row r="4" spans="1:3">
      <c r="A4" s="216" t="s">
        <v>1048</v>
      </c>
      <c r="B4" s="216">
        <v>4</v>
      </c>
    </row>
    <row r="5" spans="1:3">
      <c r="A5" s="216" t="s">
        <v>1038</v>
      </c>
      <c r="B5" s="216">
        <v>5</v>
      </c>
    </row>
    <row r="6" spans="1:3">
      <c r="A6" s="216" t="s">
        <v>1064</v>
      </c>
      <c r="B6" s="216">
        <v>7</v>
      </c>
    </row>
    <row r="7" spans="1:3">
      <c r="A7" s="216" t="s">
        <v>1073</v>
      </c>
      <c r="B7" s="216">
        <v>8</v>
      </c>
    </row>
    <row r="8" spans="1:3">
      <c r="A8" s="216" t="s">
        <v>1109</v>
      </c>
      <c r="B8" s="216">
        <v>9</v>
      </c>
      <c r="C8" t="s">
        <v>2014</v>
      </c>
    </row>
    <row r="9" spans="1:3">
      <c r="A9" s="216" t="s">
        <v>3916</v>
      </c>
      <c r="B9" s="216">
        <v>10</v>
      </c>
      <c r="C9" t="s">
        <v>2004</v>
      </c>
    </row>
    <row r="10" spans="1:3">
      <c r="A10" s="216" t="s">
        <v>1046</v>
      </c>
      <c r="B10" s="216">
        <v>12</v>
      </c>
      <c r="C10" t="s">
        <v>814</v>
      </c>
    </row>
    <row r="11" spans="1:3">
      <c r="A11" s="216" t="s">
        <v>1063</v>
      </c>
      <c r="B11" s="216">
        <v>13</v>
      </c>
      <c r="C11" t="s">
        <v>1036</v>
      </c>
    </row>
    <row r="12" spans="1:3">
      <c r="A12" s="216" t="s">
        <v>3920</v>
      </c>
      <c r="B12" s="216">
        <v>14</v>
      </c>
      <c r="C12" t="s">
        <v>3538</v>
      </c>
    </row>
    <row r="13" spans="1:3">
      <c r="A13" s="216" t="s">
        <v>3978</v>
      </c>
      <c r="B13" s="216">
        <v>15</v>
      </c>
      <c r="C13" t="s">
        <v>1034</v>
      </c>
    </row>
    <row r="14" spans="1:3">
      <c r="A14" s="216" t="s">
        <v>1077</v>
      </c>
      <c r="B14" s="216">
        <v>16</v>
      </c>
      <c r="C14" t="s">
        <v>2015</v>
      </c>
    </row>
    <row r="15" spans="1:3">
      <c r="A15" s="216" t="s">
        <v>1053</v>
      </c>
      <c r="B15" s="216">
        <v>17</v>
      </c>
      <c r="C15" t="s">
        <v>7870</v>
      </c>
    </row>
    <row r="16" spans="1:3">
      <c r="A16" s="216" t="s">
        <v>3977</v>
      </c>
      <c r="B16" s="216">
        <v>19</v>
      </c>
      <c r="C16" t="s">
        <v>7871</v>
      </c>
    </row>
    <row r="17" spans="1:3">
      <c r="A17" s="216" t="s">
        <v>1050</v>
      </c>
      <c r="B17" s="216">
        <v>20</v>
      </c>
      <c r="C17" t="s">
        <v>7871</v>
      </c>
    </row>
    <row r="18" spans="1:3">
      <c r="A18" s="216" t="s">
        <v>1138</v>
      </c>
      <c r="B18" s="216">
        <v>21</v>
      </c>
      <c r="C18" t="s">
        <v>7872</v>
      </c>
    </row>
    <row r="19" spans="1:3">
      <c r="A19" s="216" t="s">
        <v>936</v>
      </c>
      <c r="B19" s="216">
        <v>22</v>
      </c>
      <c r="C19" t="s">
        <v>2016</v>
      </c>
    </row>
    <row r="20" spans="1:3">
      <c r="A20" s="216" t="s">
        <v>1144</v>
      </c>
      <c r="B20" s="216">
        <v>23</v>
      </c>
      <c r="C20" t="s">
        <v>7873</v>
      </c>
    </row>
    <row r="21" spans="1:3">
      <c r="A21" s="216" t="s">
        <v>3979</v>
      </c>
      <c r="B21" s="216">
        <v>24</v>
      </c>
      <c r="C21" t="s">
        <v>7874</v>
      </c>
    </row>
    <row r="22" spans="1:3">
      <c r="A22" s="216" t="s">
        <v>3980</v>
      </c>
      <c r="B22" s="216">
        <v>25</v>
      </c>
      <c r="C22" t="s">
        <v>7875</v>
      </c>
    </row>
    <row r="23" spans="1:3">
      <c r="A23" s="216" t="s">
        <v>3918</v>
      </c>
      <c r="B23" s="216">
        <v>26</v>
      </c>
      <c r="C23" t="s">
        <v>2011</v>
      </c>
    </row>
    <row r="24" spans="1:3">
      <c r="A24" s="216" t="s">
        <v>3981</v>
      </c>
      <c r="B24" s="216">
        <v>27</v>
      </c>
      <c r="C24" t="s">
        <v>7876</v>
      </c>
    </row>
    <row r="25" spans="1:3">
      <c r="A25" s="216" t="s">
        <v>3982</v>
      </c>
      <c r="B25" s="216">
        <v>28</v>
      </c>
      <c r="C25" t="s">
        <v>7877</v>
      </c>
    </row>
    <row r="26" spans="1:3">
      <c r="A26" s="215" t="s">
        <v>4373</v>
      </c>
      <c r="B26" s="215">
        <v>29</v>
      </c>
      <c r="C26" t="s">
        <v>7878</v>
      </c>
    </row>
  </sheetData>
  <autoFilter ref="A1:B1" xr:uid="{00000000-0009-0000-0000-00000E000000}">
    <sortState xmlns:xlrd2="http://schemas.microsoft.com/office/spreadsheetml/2017/richdata2" ref="A2:B25">
      <sortCondition ref="B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181"/>
  <sheetViews>
    <sheetView workbookViewId="0">
      <pane ySplit="1" topLeftCell="A2" activePane="bottomLeft" state="frozen"/>
      <selection pane="bottomLeft" activeCell="E9" sqref="E9"/>
    </sheetView>
  </sheetViews>
  <sheetFormatPr defaultRowHeight="12.75"/>
  <cols>
    <col min="1" max="1" width="21" style="216" customWidth="1"/>
    <col min="2" max="2" width="9.140625" style="216"/>
  </cols>
  <sheetData>
    <row r="1" spans="1:7">
      <c r="A1" s="16" t="s">
        <v>478</v>
      </c>
      <c r="B1" s="16" t="s">
        <v>2775</v>
      </c>
    </row>
    <row r="2" spans="1:7">
      <c r="A2" s="16" t="s">
        <v>858</v>
      </c>
      <c r="B2" s="16">
        <v>1</v>
      </c>
      <c r="F2" s="16">
        <v>0</v>
      </c>
      <c r="G2" s="16">
        <v>4</v>
      </c>
    </row>
    <row r="3" spans="1:7" ht="15">
      <c r="A3" s="16">
        <v>18</v>
      </c>
      <c r="B3" s="16">
        <v>2</v>
      </c>
      <c r="F3" s="226">
        <v>0</v>
      </c>
      <c r="G3" s="220">
        <v>587</v>
      </c>
    </row>
    <row r="4" spans="1:7">
      <c r="A4" s="16" t="s">
        <v>821</v>
      </c>
      <c r="B4" s="16">
        <v>3</v>
      </c>
      <c r="F4" s="227">
        <v>1</v>
      </c>
      <c r="G4" s="220">
        <v>622</v>
      </c>
    </row>
    <row r="5" spans="1:7">
      <c r="A5" s="16">
        <v>0</v>
      </c>
      <c r="B5" s="16">
        <v>4</v>
      </c>
      <c r="F5" s="16">
        <v>2</v>
      </c>
      <c r="G5" s="16">
        <v>12</v>
      </c>
    </row>
    <row r="6" spans="1:7">
      <c r="A6" s="16" t="s">
        <v>3985</v>
      </c>
      <c r="B6" s="16">
        <v>5</v>
      </c>
      <c r="F6" s="16">
        <v>3</v>
      </c>
      <c r="G6" s="16">
        <v>19</v>
      </c>
    </row>
    <row r="7" spans="1:7">
      <c r="A7" s="16">
        <v>10</v>
      </c>
      <c r="B7" s="16">
        <v>6</v>
      </c>
      <c r="F7" s="16">
        <v>4</v>
      </c>
      <c r="G7" s="16">
        <v>75</v>
      </c>
    </row>
    <row r="8" spans="1:7">
      <c r="A8" s="16">
        <v>12</v>
      </c>
      <c r="B8" s="16">
        <v>7</v>
      </c>
      <c r="F8" s="16">
        <v>5</v>
      </c>
      <c r="G8" s="16">
        <v>104</v>
      </c>
    </row>
    <row r="9" spans="1:7">
      <c r="A9" s="16">
        <v>14</v>
      </c>
      <c r="B9" s="16">
        <v>8</v>
      </c>
      <c r="F9" s="16">
        <v>6</v>
      </c>
      <c r="G9" s="16">
        <v>110</v>
      </c>
    </row>
    <row r="10" spans="1:7">
      <c r="A10" s="16">
        <v>16</v>
      </c>
      <c r="B10" s="16">
        <v>9</v>
      </c>
      <c r="F10" s="227">
        <v>6</v>
      </c>
      <c r="G10" s="220">
        <v>619</v>
      </c>
    </row>
    <row r="11" spans="1:7">
      <c r="A11" s="16">
        <v>2</v>
      </c>
      <c r="B11" s="16">
        <v>12</v>
      </c>
      <c r="F11" s="16">
        <v>7</v>
      </c>
      <c r="G11" s="16">
        <v>301</v>
      </c>
    </row>
    <row r="12" spans="1:7">
      <c r="A12" s="16">
        <v>20</v>
      </c>
      <c r="B12" s="16">
        <v>13</v>
      </c>
      <c r="F12" s="16">
        <v>8</v>
      </c>
      <c r="G12" s="16">
        <v>112</v>
      </c>
    </row>
    <row r="13" spans="1:7">
      <c r="A13" s="16">
        <v>22</v>
      </c>
      <c r="B13" s="16">
        <v>14</v>
      </c>
      <c r="F13" s="16">
        <v>8</v>
      </c>
      <c r="G13" s="16">
        <v>113</v>
      </c>
    </row>
    <row r="14" spans="1:7">
      <c r="A14" s="16">
        <v>24</v>
      </c>
      <c r="B14" s="16">
        <v>15</v>
      </c>
      <c r="F14" s="16">
        <v>10</v>
      </c>
      <c r="G14" s="16">
        <v>6</v>
      </c>
    </row>
    <row r="15" spans="1:7">
      <c r="A15" s="16" t="s">
        <v>4048</v>
      </c>
      <c r="B15" s="16">
        <v>16</v>
      </c>
      <c r="F15" s="227">
        <v>10</v>
      </c>
      <c r="G15" s="220">
        <v>616</v>
      </c>
    </row>
    <row r="16" spans="1:7">
      <c r="A16" s="16">
        <v>28</v>
      </c>
      <c r="B16" s="16">
        <v>17</v>
      </c>
      <c r="F16" s="16">
        <v>12</v>
      </c>
      <c r="G16" s="16">
        <v>7</v>
      </c>
    </row>
    <row r="17" spans="1:7">
      <c r="A17" s="16">
        <v>3</v>
      </c>
      <c r="B17" s="16">
        <v>19</v>
      </c>
      <c r="F17" s="227">
        <v>12</v>
      </c>
      <c r="G17" s="220">
        <v>604</v>
      </c>
    </row>
    <row r="18" spans="1:7">
      <c r="A18" s="16">
        <v>30</v>
      </c>
      <c r="B18" s="16">
        <v>22</v>
      </c>
      <c r="F18" s="16">
        <v>14</v>
      </c>
      <c r="G18" s="16">
        <v>8</v>
      </c>
    </row>
    <row r="19" spans="1:7">
      <c r="A19" s="16">
        <v>32</v>
      </c>
      <c r="B19" s="16">
        <v>31</v>
      </c>
      <c r="F19" s="16">
        <v>16</v>
      </c>
      <c r="G19" s="16">
        <v>9</v>
      </c>
    </row>
    <row r="20" spans="1:7">
      <c r="A20" s="16">
        <v>34</v>
      </c>
      <c r="B20" s="16">
        <v>41</v>
      </c>
      <c r="F20" s="16">
        <v>17</v>
      </c>
      <c r="G20" s="16">
        <v>369</v>
      </c>
    </row>
    <row r="21" spans="1:7">
      <c r="A21" s="16">
        <v>36</v>
      </c>
      <c r="B21" s="16">
        <v>52</v>
      </c>
      <c r="F21" s="16">
        <v>18</v>
      </c>
      <c r="G21" s="16">
        <v>2</v>
      </c>
    </row>
    <row r="22" spans="1:7">
      <c r="A22" s="16" t="s">
        <v>4102</v>
      </c>
      <c r="B22" s="16">
        <v>54</v>
      </c>
      <c r="F22" s="227">
        <v>18</v>
      </c>
      <c r="G22" s="220">
        <v>602</v>
      </c>
    </row>
    <row r="23" spans="1:7">
      <c r="A23" s="16">
        <v>38</v>
      </c>
      <c r="B23" s="16">
        <v>64</v>
      </c>
      <c r="F23" s="16">
        <v>19</v>
      </c>
      <c r="G23" s="16">
        <v>370</v>
      </c>
    </row>
    <row r="24" spans="1:7">
      <c r="A24" s="16">
        <v>4</v>
      </c>
      <c r="B24" s="16">
        <v>75</v>
      </c>
      <c r="F24" s="16">
        <v>20</v>
      </c>
      <c r="G24" s="16">
        <v>13</v>
      </c>
    </row>
    <row r="25" spans="1:7">
      <c r="A25" s="16">
        <v>40</v>
      </c>
      <c r="B25" s="16">
        <v>79</v>
      </c>
      <c r="F25" s="227">
        <v>20</v>
      </c>
      <c r="G25" s="220">
        <v>603</v>
      </c>
    </row>
    <row r="26" spans="1:7">
      <c r="A26" s="16">
        <v>42</v>
      </c>
      <c r="B26" s="16">
        <v>88</v>
      </c>
      <c r="F26" s="16">
        <v>21</v>
      </c>
      <c r="G26" s="16">
        <v>549</v>
      </c>
    </row>
    <row r="27" spans="1:7">
      <c r="A27" s="16">
        <v>44</v>
      </c>
      <c r="B27" s="16">
        <v>95</v>
      </c>
      <c r="F27" s="16">
        <v>22</v>
      </c>
      <c r="G27" s="16">
        <v>14</v>
      </c>
    </row>
    <row r="28" spans="1:7">
      <c r="A28" s="16">
        <v>46</v>
      </c>
      <c r="B28" s="16">
        <v>99</v>
      </c>
      <c r="F28" s="16">
        <v>23</v>
      </c>
      <c r="G28" s="16">
        <v>253</v>
      </c>
    </row>
    <row r="29" spans="1:7">
      <c r="A29" s="16">
        <v>46</v>
      </c>
      <c r="B29" s="16">
        <v>100</v>
      </c>
      <c r="F29" s="16">
        <v>24</v>
      </c>
      <c r="G29" s="16">
        <v>15</v>
      </c>
    </row>
    <row r="30" spans="1:7">
      <c r="A30" s="16">
        <v>48</v>
      </c>
      <c r="B30" s="16">
        <v>101</v>
      </c>
      <c r="F30" s="16">
        <v>25</v>
      </c>
      <c r="G30" s="16">
        <v>249</v>
      </c>
    </row>
    <row r="31" spans="1:7">
      <c r="A31" s="16">
        <v>5</v>
      </c>
      <c r="B31" s="16">
        <v>104</v>
      </c>
      <c r="F31" s="16">
        <v>26</v>
      </c>
      <c r="G31" s="16">
        <v>484</v>
      </c>
    </row>
    <row r="32" spans="1:7">
      <c r="A32" s="16">
        <v>50</v>
      </c>
      <c r="B32" s="16">
        <v>105</v>
      </c>
      <c r="F32" s="16">
        <v>27</v>
      </c>
      <c r="G32" s="16">
        <v>239</v>
      </c>
    </row>
    <row r="33" spans="1:7">
      <c r="A33" s="16">
        <v>52</v>
      </c>
      <c r="B33" s="16">
        <v>106</v>
      </c>
      <c r="F33" s="16">
        <v>28</v>
      </c>
      <c r="G33" s="16">
        <v>17</v>
      </c>
    </row>
    <row r="34" spans="1:7">
      <c r="A34" s="16">
        <v>54</v>
      </c>
      <c r="B34" s="16">
        <v>107</v>
      </c>
      <c r="F34" s="16">
        <v>29</v>
      </c>
      <c r="G34" s="16">
        <v>133</v>
      </c>
    </row>
    <row r="35" spans="1:7">
      <c r="A35" s="16">
        <v>56</v>
      </c>
      <c r="B35" s="16">
        <v>108</v>
      </c>
      <c r="F35" s="16">
        <v>30</v>
      </c>
      <c r="G35" s="16">
        <v>22</v>
      </c>
    </row>
    <row r="36" spans="1:7">
      <c r="A36" s="16">
        <v>6</v>
      </c>
      <c r="B36" s="16">
        <v>110</v>
      </c>
      <c r="F36" s="16">
        <v>31</v>
      </c>
      <c r="G36" s="16">
        <v>140</v>
      </c>
    </row>
    <row r="37" spans="1:7">
      <c r="A37" s="16">
        <v>8</v>
      </c>
      <c r="B37" s="16">
        <v>112</v>
      </c>
      <c r="F37" s="16">
        <v>32</v>
      </c>
      <c r="G37" s="16">
        <v>31</v>
      </c>
    </row>
    <row r="38" spans="1:7">
      <c r="A38" s="16">
        <v>8</v>
      </c>
      <c r="B38" s="16">
        <v>113</v>
      </c>
      <c r="F38" s="227">
        <v>32</v>
      </c>
      <c r="G38" s="220">
        <v>596</v>
      </c>
    </row>
    <row r="39" spans="1:7">
      <c r="A39" s="16" t="s">
        <v>4184</v>
      </c>
      <c r="B39" s="16">
        <v>117</v>
      </c>
      <c r="F39" s="16">
        <v>33</v>
      </c>
      <c r="G39" s="16">
        <v>243</v>
      </c>
    </row>
    <row r="40" spans="1:7">
      <c r="A40" s="16" t="s">
        <v>4196</v>
      </c>
      <c r="B40" s="16">
        <v>118</v>
      </c>
      <c r="F40" s="16">
        <v>34</v>
      </c>
      <c r="G40" s="16">
        <v>41</v>
      </c>
    </row>
    <row r="41" spans="1:7">
      <c r="A41" s="16" t="s">
        <v>825</v>
      </c>
      <c r="B41" s="16">
        <v>119</v>
      </c>
      <c r="F41" s="227">
        <v>34</v>
      </c>
      <c r="G41" s="220">
        <v>595</v>
      </c>
    </row>
    <row r="42" spans="1:7">
      <c r="A42" s="16" t="s">
        <v>4203</v>
      </c>
      <c r="B42" s="16">
        <v>120</v>
      </c>
      <c r="F42" s="16">
        <v>35</v>
      </c>
      <c r="G42" s="16">
        <v>217</v>
      </c>
    </row>
    <row r="43" spans="1:7">
      <c r="A43" s="16" t="s">
        <v>810</v>
      </c>
      <c r="B43" s="16">
        <v>122</v>
      </c>
      <c r="F43" s="16">
        <v>36</v>
      </c>
      <c r="G43" s="16">
        <v>52</v>
      </c>
    </row>
    <row r="44" spans="1:7" ht="15">
      <c r="A44" s="16" t="s">
        <v>828</v>
      </c>
      <c r="B44" s="16">
        <v>124</v>
      </c>
      <c r="F44" s="226">
        <v>36</v>
      </c>
      <c r="G44" s="220">
        <v>584</v>
      </c>
    </row>
    <row r="45" spans="1:7">
      <c r="A45" s="16" t="s">
        <v>858</v>
      </c>
      <c r="B45" s="16">
        <v>125</v>
      </c>
      <c r="F45" s="16">
        <v>36.5</v>
      </c>
      <c r="G45" s="16">
        <v>294</v>
      </c>
    </row>
    <row r="46" spans="1:7">
      <c r="A46" s="16" t="s">
        <v>978</v>
      </c>
      <c r="B46" s="16">
        <v>126</v>
      </c>
      <c r="F46" s="16">
        <v>37</v>
      </c>
      <c r="G46" s="16">
        <v>282</v>
      </c>
    </row>
    <row r="47" spans="1:7" ht="15">
      <c r="A47" s="16" t="s">
        <v>1016</v>
      </c>
      <c r="B47" s="16">
        <v>127</v>
      </c>
      <c r="F47" s="226">
        <v>37</v>
      </c>
      <c r="G47" s="220">
        <v>586</v>
      </c>
    </row>
    <row r="48" spans="1:7">
      <c r="A48" s="16" t="s">
        <v>4242</v>
      </c>
      <c r="B48" s="16">
        <v>128</v>
      </c>
      <c r="F48" s="16">
        <v>37.5</v>
      </c>
      <c r="G48" s="16">
        <v>287</v>
      </c>
    </row>
    <row r="49" spans="1:7">
      <c r="A49" s="16">
        <v>29</v>
      </c>
      <c r="B49" s="16">
        <v>133</v>
      </c>
      <c r="F49" s="16">
        <v>38</v>
      </c>
      <c r="G49" s="16">
        <v>64</v>
      </c>
    </row>
    <row r="50" spans="1:7">
      <c r="A50" s="16" t="s">
        <v>4062</v>
      </c>
      <c r="B50" s="16">
        <v>134</v>
      </c>
      <c r="F50" s="16">
        <v>38</v>
      </c>
      <c r="G50" s="16">
        <v>358</v>
      </c>
    </row>
    <row r="51" spans="1:7" ht="15">
      <c r="A51" s="16" t="s">
        <v>4065</v>
      </c>
      <c r="B51" s="16">
        <v>135</v>
      </c>
      <c r="F51" s="226">
        <v>38</v>
      </c>
      <c r="G51" s="220">
        <v>575</v>
      </c>
    </row>
    <row r="52" spans="1:7">
      <c r="A52" s="16" t="s">
        <v>4081</v>
      </c>
      <c r="B52" s="16">
        <v>136</v>
      </c>
      <c r="F52" s="16">
        <v>38.5</v>
      </c>
      <c r="G52" s="16">
        <v>567</v>
      </c>
    </row>
    <row r="53" spans="1:7">
      <c r="A53" s="16" t="s">
        <v>4053</v>
      </c>
      <c r="B53" s="16">
        <v>137</v>
      </c>
      <c r="F53" s="16">
        <v>39</v>
      </c>
      <c r="G53" s="16">
        <v>275</v>
      </c>
    </row>
    <row r="54" spans="1:7" ht="15">
      <c r="A54" s="16" t="s">
        <v>4073</v>
      </c>
      <c r="B54" s="16">
        <v>138</v>
      </c>
      <c r="F54" s="226">
        <v>39</v>
      </c>
      <c r="G54" s="220">
        <v>585</v>
      </c>
    </row>
    <row r="55" spans="1:7">
      <c r="A55" s="16" t="s">
        <v>4058</v>
      </c>
      <c r="B55" s="16">
        <v>139</v>
      </c>
      <c r="F55" s="16">
        <v>39.5</v>
      </c>
      <c r="G55" s="16">
        <v>359</v>
      </c>
    </row>
    <row r="56" spans="1:7">
      <c r="A56" s="16">
        <v>31</v>
      </c>
      <c r="B56" s="16">
        <v>140</v>
      </c>
      <c r="F56" s="16">
        <v>40</v>
      </c>
      <c r="G56" s="16">
        <v>79</v>
      </c>
    </row>
    <row r="57" spans="1:7">
      <c r="A57" s="16" t="s">
        <v>4202</v>
      </c>
      <c r="B57" s="16">
        <v>141</v>
      </c>
      <c r="F57" s="16">
        <v>40</v>
      </c>
      <c r="G57" s="16">
        <v>357</v>
      </c>
    </row>
    <row r="58" spans="1:7" ht="15">
      <c r="A58" s="16" t="s">
        <v>4195</v>
      </c>
      <c r="B58" s="16">
        <v>143</v>
      </c>
      <c r="F58" s="226">
        <v>40</v>
      </c>
      <c r="G58" s="220">
        <v>592</v>
      </c>
    </row>
    <row r="59" spans="1:7" ht="15">
      <c r="A59" s="16" t="s">
        <v>1217</v>
      </c>
      <c r="B59" s="16">
        <v>144</v>
      </c>
      <c r="F59" s="226">
        <v>40.5</v>
      </c>
      <c r="G59" s="220">
        <v>658</v>
      </c>
    </row>
    <row r="60" spans="1:7">
      <c r="A60" s="16" t="s">
        <v>4103</v>
      </c>
      <c r="B60" s="16">
        <v>145</v>
      </c>
      <c r="F60" s="16">
        <v>41</v>
      </c>
      <c r="G60" s="16">
        <v>288</v>
      </c>
    </row>
    <row r="61" spans="1:7">
      <c r="A61" s="16" t="s">
        <v>4078</v>
      </c>
      <c r="B61" s="16">
        <v>147</v>
      </c>
      <c r="F61" s="227">
        <v>41</v>
      </c>
      <c r="G61" s="220">
        <v>631</v>
      </c>
    </row>
    <row r="62" spans="1:7">
      <c r="A62" s="16" t="s">
        <v>4241</v>
      </c>
      <c r="B62" s="16">
        <v>148</v>
      </c>
      <c r="F62" s="16">
        <v>42</v>
      </c>
      <c r="G62" s="16">
        <v>88</v>
      </c>
    </row>
    <row r="63" spans="1:7">
      <c r="A63" s="16" t="s">
        <v>4080</v>
      </c>
      <c r="B63" s="16">
        <v>149</v>
      </c>
      <c r="F63" s="227">
        <v>42</v>
      </c>
      <c r="G63" s="220">
        <v>594</v>
      </c>
    </row>
    <row r="64" spans="1:7">
      <c r="A64" s="16" t="s">
        <v>4079</v>
      </c>
      <c r="B64" s="16">
        <v>150</v>
      </c>
      <c r="F64" s="227">
        <v>42</v>
      </c>
      <c r="G64" s="220">
        <v>620</v>
      </c>
    </row>
    <row r="65" spans="1:7">
      <c r="A65" s="16" t="s">
        <v>3991</v>
      </c>
      <c r="B65" s="16">
        <v>151</v>
      </c>
      <c r="F65" s="16">
        <v>43</v>
      </c>
      <c r="G65" s="16">
        <v>289</v>
      </c>
    </row>
    <row r="66" spans="1:7">
      <c r="A66" s="16" t="s">
        <v>4205</v>
      </c>
      <c r="B66" s="16">
        <v>152</v>
      </c>
      <c r="F66" s="227">
        <v>43</v>
      </c>
      <c r="G66" s="220">
        <v>627</v>
      </c>
    </row>
    <row r="67" spans="1:7">
      <c r="A67" s="16">
        <v>86</v>
      </c>
      <c r="B67" s="16">
        <v>153</v>
      </c>
      <c r="F67" s="16">
        <v>44</v>
      </c>
      <c r="G67" s="16">
        <v>95</v>
      </c>
    </row>
    <row r="68" spans="1:7" ht="15">
      <c r="A68" s="16">
        <v>176</v>
      </c>
      <c r="B68" s="16">
        <v>154</v>
      </c>
      <c r="F68" s="226">
        <v>44</v>
      </c>
      <c r="G68" s="220">
        <v>589</v>
      </c>
    </row>
    <row r="69" spans="1:7">
      <c r="A69" s="16" t="s">
        <v>4214</v>
      </c>
      <c r="B69" s="16">
        <v>155</v>
      </c>
      <c r="F69" s="16">
        <v>45</v>
      </c>
      <c r="G69" s="16">
        <v>283</v>
      </c>
    </row>
    <row r="70" spans="1:7">
      <c r="A70" s="16">
        <v>62</v>
      </c>
      <c r="B70" s="16">
        <v>156</v>
      </c>
      <c r="F70" s="227">
        <v>45</v>
      </c>
      <c r="G70" s="220">
        <v>624</v>
      </c>
    </row>
    <row r="71" spans="1:7">
      <c r="A71" s="16" t="s">
        <v>4004</v>
      </c>
      <c r="B71" s="16">
        <v>157</v>
      </c>
      <c r="F71" s="16">
        <v>46</v>
      </c>
      <c r="G71" s="16">
        <v>99</v>
      </c>
    </row>
    <row r="72" spans="1:7">
      <c r="A72" s="16">
        <v>68</v>
      </c>
      <c r="B72" s="16">
        <v>159</v>
      </c>
      <c r="F72" s="16">
        <v>46</v>
      </c>
      <c r="G72" s="16">
        <v>100</v>
      </c>
    </row>
    <row r="73" spans="1:7" ht="15">
      <c r="A73" s="16" t="s">
        <v>4138</v>
      </c>
      <c r="B73" s="16">
        <v>160</v>
      </c>
      <c r="F73" s="226">
        <v>46</v>
      </c>
      <c r="G73" s="220">
        <v>577</v>
      </c>
    </row>
    <row r="74" spans="1:7" ht="15">
      <c r="A74" s="16" t="s">
        <v>4025</v>
      </c>
      <c r="B74" s="16">
        <v>161</v>
      </c>
      <c r="F74" s="226">
        <v>47</v>
      </c>
      <c r="G74" s="220">
        <v>659</v>
      </c>
    </row>
    <row r="75" spans="1:7">
      <c r="A75" s="16">
        <v>140</v>
      </c>
      <c r="B75" s="16">
        <v>162</v>
      </c>
      <c r="F75" s="16">
        <v>48</v>
      </c>
      <c r="G75" s="16">
        <v>101</v>
      </c>
    </row>
    <row r="76" spans="1:7" ht="15">
      <c r="A76" s="16" t="s">
        <v>3996</v>
      </c>
      <c r="B76" s="16">
        <v>163</v>
      </c>
      <c r="F76" s="226">
        <v>48</v>
      </c>
      <c r="G76" s="220">
        <v>578</v>
      </c>
    </row>
    <row r="77" spans="1:7" ht="15">
      <c r="A77" s="16">
        <v>134</v>
      </c>
      <c r="B77" s="16">
        <v>164</v>
      </c>
      <c r="F77" s="226">
        <v>49</v>
      </c>
      <c r="G77" s="220">
        <v>582</v>
      </c>
    </row>
    <row r="78" spans="1:7">
      <c r="A78" s="16" t="s">
        <v>959</v>
      </c>
      <c r="B78" s="16">
        <v>165</v>
      </c>
      <c r="F78" s="16">
        <v>50</v>
      </c>
      <c r="G78" s="16">
        <v>105</v>
      </c>
    </row>
    <row r="79" spans="1:7" ht="15">
      <c r="A79" s="16" t="s">
        <v>4130</v>
      </c>
      <c r="B79" s="16">
        <v>166</v>
      </c>
      <c r="F79" s="226">
        <v>50</v>
      </c>
      <c r="G79" s="220">
        <v>576</v>
      </c>
    </row>
    <row r="80" spans="1:7">
      <c r="A80" s="16" t="s">
        <v>4183</v>
      </c>
      <c r="B80" s="16">
        <v>167</v>
      </c>
      <c r="F80" s="16">
        <v>52</v>
      </c>
      <c r="G80" s="16">
        <v>106</v>
      </c>
    </row>
    <row r="81" spans="1:7" ht="15">
      <c r="A81" s="16" t="s">
        <v>2096</v>
      </c>
      <c r="B81" s="16">
        <v>168</v>
      </c>
      <c r="F81" s="226">
        <v>52</v>
      </c>
      <c r="G81" s="220">
        <v>580</v>
      </c>
    </row>
    <row r="82" spans="1:7">
      <c r="A82" s="16" t="s">
        <v>4121</v>
      </c>
      <c r="B82" s="16">
        <v>169</v>
      </c>
      <c r="F82" s="16">
        <v>54</v>
      </c>
      <c r="G82" s="16">
        <v>107</v>
      </c>
    </row>
    <row r="83" spans="1:7" ht="15">
      <c r="A83" s="16" t="s">
        <v>4209</v>
      </c>
      <c r="B83" s="16">
        <v>170</v>
      </c>
      <c r="F83" s="226">
        <v>54</v>
      </c>
      <c r="G83" s="220">
        <v>588</v>
      </c>
    </row>
    <row r="84" spans="1:7">
      <c r="A84" s="16" t="s">
        <v>4227</v>
      </c>
      <c r="B84" s="16">
        <v>171</v>
      </c>
      <c r="F84" s="16">
        <v>56</v>
      </c>
      <c r="G84" s="16">
        <v>108</v>
      </c>
    </row>
    <row r="85" spans="1:7">
      <c r="A85" s="16" t="s">
        <v>4224</v>
      </c>
      <c r="B85" s="16">
        <v>172</v>
      </c>
      <c r="F85" s="227">
        <v>56</v>
      </c>
      <c r="G85" s="220">
        <v>610</v>
      </c>
    </row>
    <row r="86" spans="1:7">
      <c r="A86" s="16">
        <v>74</v>
      </c>
      <c r="B86" s="16">
        <v>173</v>
      </c>
      <c r="F86" s="16">
        <v>58</v>
      </c>
      <c r="G86" s="16">
        <v>219</v>
      </c>
    </row>
    <row r="87" spans="1:7" ht="15">
      <c r="A87" s="16">
        <v>92</v>
      </c>
      <c r="B87" s="16">
        <v>174</v>
      </c>
      <c r="F87" s="226">
        <v>58</v>
      </c>
      <c r="G87" s="220">
        <v>593</v>
      </c>
    </row>
    <row r="88" spans="1:7">
      <c r="A88" s="16" t="s">
        <v>4207</v>
      </c>
      <c r="B88" s="16">
        <v>175</v>
      </c>
      <c r="F88" s="16">
        <v>60</v>
      </c>
      <c r="G88" s="16">
        <v>207</v>
      </c>
    </row>
    <row r="89" spans="1:7">
      <c r="A89" s="16" t="s">
        <v>4206</v>
      </c>
      <c r="B89" s="16">
        <v>176</v>
      </c>
      <c r="F89" s="16">
        <v>62</v>
      </c>
      <c r="G89" s="16">
        <v>156</v>
      </c>
    </row>
    <row r="90" spans="1:7">
      <c r="A90" s="16" t="s">
        <v>4210</v>
      </c>
      <c r="B90" s="16">
        <v>177</v>
      </c>
      <c r="F90" s="16">
        <v>64</v>
      </c>
      <c r="G90" s="16">
        <v>539</v>
      </c>
    </row>
    <row r="91" spans="1:7">
      <c r="A91" s="16">
        <v>158</v>
      </c>
      <c r="B91" s="16">
        <v>178</v>
      </c>
      <c r="F91" s="16">
        <v>68</v>
      </c>
      <c r="G91" s="16">
        <v>159</v>
      </c>
    </row>
    <row r="92" spans="1:7">
      <c r="A92" s="16">
        <v>98</v>
      </c>
      <c r="B92" s="16">
        <v>179</v>
      </c>
      <c r="F92" s="16">
        <v>69</v>
      </c>
      <c r="G92" s="16">
        <v>475</v>
      </c>
    </row>
    <row r="93" spans="1:7">
      <c r="A93" s="16" t="s">
        <v>4215</v>
      </c>
      <c r="B93" s="16">
        <v>180</v>
      </c>
      <c r="F93" s="16">
        <v>74</v>
      </c>
      <c r="G93" s="16">
        <v>173</v>
      </c>
    </row>
    <row r="94" spans="1:7">
      <c r="A94" s="16">
        <v>146</v>
      </c>
      <c r="B94" s="16">
        <v>181</v>
      </c>
      <c r="F94" s="16">
        <v>80</v>
      </c>
      <c r="G94" s="16">
        <v>182</v>
      </c>
    </row>
    <row r="95" spans="1:7">
      <c r="A95" s="16">
        <v>80</v>
      </c>
      <c r="B95" s="16">
        <v>182</v>
      </c>
      <c r="F95" s="16">
        <v>85</v>
      </c>
      <c r="G95" s="16">
        <v>476</v>
      </c>
    </row>
    <row r="96" spans="1:7">
      <c r="A96" s="16">
        <v>164</v>
      </c>
      <c r="B96" s="16">
        <v>184</v>
      </c>
      <c r="F96" s="16">
        <v>86</v>
      </c>
      <c r="G96" s="16">
        <v>153</v>
      </c>
    </row>
    <row r="97" spans="1:7">
      <c r="A97" s="16" t="s">
        <v>4228</v>
      </c>
      <c r="B97" s="16">
        <v>185</v>
      </c>
      <c r="F97" s="16">
        <v>90</v>
      </c>
      <c r="G97" s="16">
        <v>436</v>
      </c>
    </row>
    <row r="98" spans="1:7">
      <c r="A98" s="16">
        <v>104</v>
      </c>
      <c r="B98" s="16">
        <v>186</v>
      </c>
      <c r="F98" s="16">
        <v>91</v>
      </c>
      <c r="G98" s="16">
        <v>522</v>
      </c>
    </row>
    <row r="99" spans="1:7">
      <c r="A99" s="16" t="s">
        <v>4204</v>
      </c>
      <c r="B99" s="16">
        <v>188</v>
      </c>
      <c r="F99" s="16">
        <v>92</v>
      </c>
      <c r="G99" s="16">
        <v>174</v>
      </c>
    </row>
    <row r="100" spans="1:7">
      <c r="A100" s="16" t="s">
        <v>4024</v>
      </c>
      <c r="B100" s="16">
        <v>189</v>
      </c>
      <c r="F100" s="16">
        <v>98</v>
      </c>
      <c r="G100" s="16">
        <v>179</v>
      </c>
    </row>
    <row r="101" spans="1:7">
      <c r="A101" s="16" t="s">
        <v>4225</v>
      </c>
      <c r="B101" s="16">
        <v>190</v>
      </c>
      <c r="F101" s="16">
        <v>102</v>
      </c>
      <c r="G101" s="16">
        <v>434</v>
      </c>
    </row>
    <row r="102" spans="1:7">
      <c r="A102" s="16" t="s">
        <v>4218</v>
      </c>
      <c r="B102" s="16">
        <v>191</v>
      </c>
      <c r="F102" s="16">
        <v>104</v>
      </c>
      <c r="G102" s="16">
        <v>186</v>
      </c>
    </row>
    <row r="103" spans="1:7">
      <c r="A103" s="16" t="s">
        <v>4211</v>
      </c>
      <c r="B103" s="16">
        <v>192</v>
      </c>
      <c r="F103" s="16">
        <v>105</v>
      </c>
      <c r="G103" s="16">
        <v>521</v>
      </c>
    </row>
    <row r="104" spans="1:7">
      <c r="A104" s="16" t="s">
        <v>4219</v>
      </c>
      <c r="B104" s="16">
        <v>193</v>
      </c>
      <c r="F104" s="16">
        <v>110</v>
      </c>
      <c r="G104" s="16">
        <v>431</v>
      </c>
    </row>
    <row r="105" spans="1:7">
      <c r="A105" s="16" t="s">
        <v>4221</v>
      </c>
      <c r="B105" s="16">
        <v>194</v>
      </c>
      <c r="F105" s="16">
        <v>116</v>
      </c>
      <c r="G105" s="16">
        <v>433</v>
      </c>
    </row>
    <row r="106" spans="1:7">
      <c r="A106" s="16" t="s">
        <v>4220</v>
      </c>
      <c r="B106" s="16">
        <v>195</v>
      </c>
      <c r="F106" s="16">
        <v>122</v>
      </c>
      <c r="G106" s="16">
        <v>430</v>
      </c>
    </row>
    <row r="107" spans="1:7">
      <c r="A107" s="16" t="s">
        <v>4208</v>
      </c>
      <c r="B107" s="16">
        <v>196</v>
      </c>
      <c r="F107" s="16">
        <v>128</v>
      </c>
      <c r="G107" s="16">
        <v>429</v>
      </c>
    </row>
    <row r="108" spans="1:7">
      <c r="A108" s="16" t="s">
        <v>4213</v>
      </c>
      <c r="B108" s="16">
        <v>197</v>
      </c>
      <c r="F108" s="16">
        <v>134</v>
      </c>
      <c r="G108" s="16">
        <v>164</v>
      </c>
    </row>
    <row r="109" spans="1:7">
      <c r="A109" s="16" t="s">
        <v>4212</v>
      </c>
      <c r="B109" s="16">
        <v>198</v>
      </c>
      <c r="F109" s="16">
        <v>140</v>
      </c>
      <c r="G109" s="16">
        <v>162</v>
      </c>
    </row>
    <row r="110" spans="1:7">
      <c r="A110" s="16" t="s">
        <v>4222</v>
      </c>
      <c r="B110" s="16">
        <v>199</v>
      </c>
      <c r="F110" s="16">
        <v>146</v>
      </c>
      <c r="G110" s="16">
        <v>181</v>
      </c>
    </row>
    <row r="111" spans="1:7">
      <c r="A111" s="16" t="s">
        <v>4223</v>
      </c>
      <c r="B111" s="16">
        <v>200</v>
      </c>
      <c r="F111" s="16">
        <v>152</v>
      </c>
      <c r="G111" s="16">
        <v>432</v>
      </c>
    </row>
    <row r="112" spans="1:7">
      <c r="A112" s="16" t="s">
        <v>4232</v>
      </c>
      <c r="B112" s="16">
        <v>201</v>
      </c>
      <c r="F112" s="16">
        <v>155</v>
      </c>
      <c r="G112" s="16">
        <v>470</v>
      </c>
    </row>
    <row r="113" spans="1:7">
      <c r="A113" s="16" t="s">
        <v>4091</v>
      </c>
      <c r="B113" s="16">
        <v>202</v>
      </c>
      <c r="F113" s="16">
        <v>158</v>
      </c>
      <c r="G113" s="16">
        <v>178</v>
      </c>
    </row>
    <row r="114" spans="1:7">
      <c r="A114" s="16" t="s">
        <v>4111</v>
      </c>
      <c r="B114" s="16">
        <v>203</v>
      </c>
      <c r="F114" s="16">
        <v>164</v>
      </c>
      <c r="G114" s="16">
        <v>184</v>
      </c>
    </row>
    <row r="115" spans="1:7">
      <c r="A115" s="16" t="s">
        <v>4135</v>
      </c>
      <c r="B115" s="16">
        <v>204</v>
      </c>
      <c r="F115" s="16">
        <v>170</v>
      </c>
      <c r="G115" s="16">
        <v>441</v>
      </c>
    </row>
    <row r="116" spans="1:7">
      <c r="A116" s="16">
        <v>60</v>
      </c>
      <c r="B116" s="16">
        <v>207</v>
      </c>
      <c r="F116" s="16">
        <v>176</v>
      </c>
      <c r="G116" s="16">
        <v>154</v>
      </c>
    </row>
    <row r="117" spans="1:7" ht="15">
      <c r="A117" s="16" t="s">
        <v>4217</v>
      </c>
      <c r="B117" s="16">
        <v>208</v>
      </c>
      <c r="F117" s="239" t="s">
        <v>4376</v>
      </c>
      <c r="G117" s="220">
        <v>702</v>
      </c>
    </row>
    <row r="118" spans="1:7" ht="15">
      <c r="A118" s="16" t="s">
        <v>4101</v>
      </c>
      <c r="B118" s="16">
        <v>210</v>
      </c>
      <c r="F118" s="239" t="s">
        <v>4377</v>
      </c>
      <c r="G118" s="220">
        <v>703</v>
      </c>
    </row>
    <row r="119" spans="1:7" ht="15">
      <c r="A119" s="16" t="s">
        <v>4084</v>
      </c>
      <c r="B119" s="16">
        <v>211</v>
      </c>
      <c r="F119" s="239" t="s">
        <v>4378</v>
      </c>
      <c r="G119" s="220">
        <v>684</v>
      </c>
    </row>
    <row r="120" spans="1:7">
      <c r="A120" s="16" t="s">
        <v>4086</v>
      </c>
      <c r="B120" s="16">
        <v>212</v>
      </c>
      <c r="F120" s="16" t="s">
        <v>4137</v>
      </c>
      <c r="G120" s="16">
        <v>529</v>
      </c>
    </row>
    <row r="121" spans="1:7">
      <c r="A121" s="16" t="s">
        <v>4076</v>
      </c>
      <c r="B121" s="16">
        <v>213</v>
      </c>
      <c r="F121" s="16" t="s">
        <v>4145</v>
      </c>
      <c r="G121" s="16">
        <v>480</v>
      </c>
    </row>
    <row r="122" spans="1:7">
      <c r="A122" s="16" t="s">
        <v>4047</v>
      </c>
      <c r="B122" s="16">
        <v>214</v>
      </c>
      <c r="F122" s="16" t="s">
        <v>4144</v>
      </c>
      <c r="G122" s="16">
        <v>565</v>
      </c>
    </row>
    <row r="123" spans="1:7">
      <c r="A123" s="16" t="s">
        <v>4226</v>
      </c>
      <c r="B123" s="16">
        <v>215</v>
      </c>
      <c r="F123" s="16" t="s">
        <v>4153</v>
      </c>
      <c r="G123" s="16">
        <v>472</v>
      </c>
    </row>
    <row r="124" spans="1:7" ht="15">
      <c r="A124" s="16" t="s">
        <v>4097</v>
      </c>
      <c r="B124" s="16">
        <v>216</v>
      </c>
      <c r="F124" s="239" t="s">
        <v>4379</v>
      </c>
      <c r="G124" s="220">
        <v>681</v>
      </c>
    </row>
    <row r="125" spans="1:7">
      <c r="A125" s="16">
        <v>35</v>
      </c>
      <c r="B125" s="16">
        <v>217</v>
      </c>
      <c r="F125" s="16" t="s">
        <v>4167</v>
      </c>
      <c r="G125" s="16">
        <v>281</v>
      </c>
    </row>
    <row r="126" spans="1:7">
      <c r="A126" s="16">
        <v>58</v>
      </c>
      <c r="B126" s="16">
        <v>219</v>
      </c>
      <c r="F126" s="16" t="s">
        <v>4178</v>
      </c>
      <c r="G126" s="16">
        <v>461</v>
      </c>
    </row>
    <row r="127" spans="1:7" ht="15">
      <c r="A127" s="16" t="s">
        <v>4168</v>
      </c>
      <c r="B127" s="16">
        <v>220</v>
      </c>
      <c r="F127" s="240" t="s">
        <v>4380</v>
      </c>
      <c r="G127" s="220">
        <v>666</v>
      </c>
    </row>
    <row r="128" spans="1:7" ht="15">
      <c r="A128" s="16" t="s">
        <v>4162</v>
      </c>
      <c r="B128" s="16">
        <v>223</v>
      </c>
      <c r="F128" s="239" t="s">
        <v>4381</v>
      </c>
      <c r="G128" s="220">
        <v>669</v>
      </c>
    </row>
    <row r="129" spans="1:7">
      <c r="A129" s="16" t="s">
        <v>4156</v>
      </c>
      <c r="B129" s="16">
        <v>225</v>
      </c>
      <c r="F129" s="16" t="s">
        <v>3986</v>
      </c>
      <c r="G129" s="16">
        <v>479</v>
      </c>
    </row>
    <row r="130" spans="1:7" ht="15">
      <c r="A130" s="16" t="s">
        <v>1092</v>
      </c>
      <c r="B130" s="16">
        <v>226</v>
      </c>
      <c r="F130" s="238" t="s">
        <v>4382</v>
      </c>
      <c r="G130" s="234">
        <v>467</v>
      </c>
    </row>
    <row r="131" spans="1:7" ht="15">
      <c r="A131" s="16" t="s">
        <v>4216</v>
      </c>
      <c r="B131" s="16">
        <v>229</v>
      </c>
      <c r="F131" s="239" t="s">
        <v>4383</v>
      </c>
      <c r="G131" s="220">
        <v>664</v>
      </c>
    </row>
    <row r="132" spans="1:7">
      <c r="A132" s="16" t="s">
        <v>4020</v>
      </c>
      <c r="B132" s="16">
        <v>231</v>
      </c>
      <c r="F132" s="16" t="s">
        <v>3998</v>
      </c>
      <c r="G132" s="16">
        <v>279</v>
      </c>
    </row>
    <row r="133" spans="1:7">
      <c r="A133" s="16" t="s">
        <v>4230</v>
      </c>
      <c r="B133" s="16">
        <v>232</v>
      </c>
      <c r="F133" s="16" t="s">
        <v>4028</v>
      </c>
      <c r="G133" s="16">
        <v>393</v>
      </c>
    </row>
    <row r="134" spans="1:7">
      <c r="A134" s="16" t="s">
        <v>919</v>
      </c>
      <c r="B134" s="16">
        <v>233</v>
      </c>
      <c r="F134" s="16" t="s">
        <v>4028</v>
      </c>
      <c r="G134" s="16">
        <v>491</v>
      </c>
    </row>
    <row r="135" spans="1:7">
      <c r="A135" s="16" t="s">
        <v>4061</v>
      </c>
      <c r="B135" s="16">
        <v>234</v>
      </c>
      <c r="F135" s="16" t="s">
        <v>4028</v>
      </c>
      <c r="G135" s="16">
        <v>492</v>
      </c>
    </row>
    <row r="136" spans="1:7">
      <c r="A136" s="16" t="s">
        <v>4060</v>
      </c>
      <c r="B136" s="16">
        <v>235</v>
      </c>
      <c r="F136" s="16" t="s">
        <v>4028</v>
      </c>
      <c r="G136" s="16">
        <v>493</v>
      </c>
    </row>
    <row r="137" spans="1:7">
      <c r="A137" s="16" t="s">
        <v>4049</v>
      </c>
      <c r="B137" s="16">
        <v>237</v>
      </c>
      <c r="F137" s="16" t="s">
        <v>4028</v>
      </c>
      <c r="G137" s="16">
        <v>494</v>
      </c>
    </row>
    <row r="138" spans="1:7">
      <c r="A138" s="16" t="s">
        <v>1021</v>
      </c>
      <c r="B138" s="16">
        <v>238</v>
      </c>
      <c r="F138" s="16" t="s">
        <v>4028</v>
      </c>
      <c r="G138" s="16">
        <v>495</v>
      </c>
    </row>
    <row r="139" spans="1:7" ht="15">
      <c r="A139" s="16">
        <v>27</v>
      </c>
      <c r="B139" s="16">
        <v>239</v>
      </c>
      <c r="F139" s="226" t="s">
        <v>2089</v>
      </c>
      <c r="G139" s="220">
        <v>634</v>
      </c>
    </row>
    <row r="140" spans="1:7" ht="15">
      <c r="A140" s="16" t="s">
        <v>4119</v>
      </c>
      <c r="B140" s="16">
        <v>240</v>
      </c>
      <c r="F140" s="226" t="s">
        <v>2094</v>
      </c>
      <c r="G140" s="220">
        <v>635</v>
      </c>
    </row>
    <row r="141" spans="1:7">
      <c r="A141" s="16" t="s">
        <v>4064</v>
      </c>
      <c r="B141" s="16">
        <v>241</v>
      </c>
      <c r="F141" s="16" t="s">
        <v>3984</v>
      </c>
      <c r="G141" s="16">
        <v>566</v>
      </c>
    </row>
    <row r="142" spans="1:7" ht="15">
      <c r="A142" s="16" t="s">
        <v>4051</v>
      </c>
      <c r="B142" s="16">
        <v>242</v>
      </c>
      <c r="F142" s="226" t="s">
        <v>2062</v>
      </c>
      <c r="G142" s="220">
        <v>634</v>
      </c>
    </row>
    <row r="143" spans="1:7" ht="15">
      <c r="A143" s="16">
        <v>33</v>
      </c>
      <c r="B143" s="16">
        <v>243</v>
      </c>
      <c r="F143" s="226" t="s">
        <v>4393</v>
      </c>
      <c r="G143" s="220">
        <v>706</v>
      </c>
    </row>
    <row r="144" spans="1:7" ht="15">
      <c r="A144" s="16" t="s">
        <v>4043</v>
      </c>
      <c r="B144" s="16">
        <v>244</v>
      </c>
      <c r="F144" s="226" t="s">
        <v>2084</v>
      </c>
      <c r="G144" s="220">
        <v>636</v>
      </c>
    </row>
    <row r="145" spans="1:7">
      <c r="A145" s="16" t="s">
        <v>4057</v>
      </c>
      <c r="B145" s="16">
        <v>245</v>
      </c>
      <c r="F145" s="16" t="s">
        <v>3987</v>
      </c>
      <c r="G145" s="16">
        <v>516</v>
      </c>
    </row>
    <row r="146" spans="1:7">
      <c r="A146" s="16" t="s">
        <v>4041</v>
      </c>
      <c r="B146" s="16">
        <v>246</v>
      </c>
      <c r="F146" s="16" t="s">
        <v>3988</v>
      </c>
      <c r="G146" s="16">
        <v>418</v>
      </c>
    </row>
    <row r="147" spans="1:7">
      <c r="A147" s="16" t="s">
        <v>4113</v>
      </c>
      <c r="B147" s="16">
        <v>247</v>
      </c>
      <c r="F147" s="16" t="s">
        <v>3989</v>
      </c>
      <c r="G147" s="16">
        <v>407</v>
      </c>
    </row>
    <row r="148" spans="1:7">
      <c r="A148" s="16" t="s">
        <v>4109</v>
      </c>
      <c r="B148" s="16">
        <v>248</v>
      </c>
      <c r="F148" s="16" t="s">
        <v>3990</v>
      </c>
      <c r="G148" s="16">
        <v>520</v>
      </c>
    </row>
    <row r="149" spans="1:7" ht="15">
      <c r="A149" s="16">
        <v>25</v>
      </c>
      <c r="B149" s="16">
        <v>249</v>
      </c>
      <c r="F149" s="226" t="s">
        <v>4398</v>
      </c>
      <c r="G149" s="220">
        <v>669</v>
      </c>
    </row>
    <row r="150" spans="1:7" ht="15">
      <c r="A150" s="16" t="s">
        <v>4050</v>
      </c>
      <c r="B150" s="16">
        <v>250</v>
      </c>
      <c r="F150" s="226" t="s">
        <v>1023</v>
      </c>
      <c r="G150" s="220">
        <v>669</v>
      </c>
    </row>
    <row r="151" spans="1:7" ht="15">
      <c r="A151" s="16" t="s">
        <v>4229</v>
      </c>
      <c r="B151" s="16">
        <v>252</v>
      </c>
      <c r="F151" s="226" t="s">
        <v>1169</v>
      </c>
      <c r="G151" s="220">
        <v>690</v>
      </c>
    </row>
    <row r="152" spans="1:7" ht="15">
      <c r="A152" s="16">
        <v>23</v>
      </c>
      <c r="B152" s="16">
        <v>253</v>
      </c>
      <c r="F152" s="226" t="s">
        <v>880</v>
      </c>
      <c r="G152" s="220">
        <v>655</v>
      </c>
    </row>
    <row r="153" spans="1:7">
      <c r="A153" s="16" t="s">
        <v>4143</v>
      </c>
      <c r="B153" s="16">
        <v>256</v>
      </c>
      <c r="F153" s="16" t="s">
        <v>3991</v>
      </c>
      <c r="G153" s="16">
        <v>151</v>
      </c>
    </row>
    <row r="154" spans="1:7">
      <c r="A154" s="16" t="s">
        <v>959</v>
      </c>
      <c r="B154" s="16">
        <v>257</v>
      </c>
      <c r="F154" s="16" t="s">
        <v>3992</v>
      </c>
      <c r="G154" s="16">
        <v>375</v>
      </c>
    </row>
    <row r="155" spans="1:7" ht="15">
      <c r="A155" s="16" t="s">
        <v>4186</v>
      </c>
      <c r="B155" s="16">
        <v>259</v>
      </c>
      <c r="F155" s="226" t="s">
        <v>1170</v>
      </c>
      <c r="G155" s="220">
        <v>691</v>
      </c>
    </row>
    <row r="156" spans="1:7">
      <c r="A156" s="16" t="s">
        <v>4100</v>
      </c>
      <c r="B156" s="16">
        <v>260</v>
      </c>
      <c r="F156" s="16" t="s">
        <v>3993</v>
      </c>
      <c r="G156" s="16">
        <v>524</v>
      </c>
    </row>
    <row r="157" spans="1:7">
      <c r="A157" s="16" t="s">
        <v>4237</v>
      </c>
      <c r="B157" s="16">
        <v>262</v>
      </c>
      <c r="F157" s="16" t="s">
        <v>3994</v>
      </c>
      <c r="G157" s="16">
        <v>309</v>
      </c>
    </row>
    <row r="158" spans="1:7" ht="15">
      <c r="A158" s="16" t="s">
        <v>4037</v>
      </c>
      <c r="B158" s="16">
        <v>263</v>
      </c>
      <c r="F158" s="141" t="s">
        <v>4394</v>
      </c>
      <c r="G158" s="234">
        <v>467</v>
      </c>
    </row>
    <row r="159" spans="1:7" ht="15">
      <c r="A159" s="16" t="s">
        <v>4128</v>
      </c>
      <c r="B159" s="16">
        <v>267</v>
      </c>
      <c r="F159" s="141" t="s">
        <v>929</v>
      </c>
      <c r="G159" s="234">
        <v>467</v>
      </c>
    </row>
    <row r="160" spans="1:7">
      <c r="A160" s="16" t="s">
        <v>4132</v>
      </c>
      <c r="B160" s="16">
        <v>268</v>
      </c>
      <c r="F160" s="16" t="s">
        <v>2006</v>
      </c>
      <c r="G160" s="16">
        <v>467</v>
      </c>
    </row>
    <row r="161" spans="1:7">
      <c r="A161" s="16" t="s">
        <v>4129</v>
      </c>
      <c r="B161" s="16">
        <v>269</v>
      </c>
      <c r="F161" s="16" t="s">
        <v>3995</v>
      </c>
      <c r="G161" s="16">
        <v>540</v>
      </c>
    </row>
    <row r="162" spans="1:7" ht="15">
      <c r="A162" s="16" t="s">
        <v>4088</v>
      </c>
      <c r="B162" s="16">
        <v>270</v>
      </c>
      <c r="F162" s="226" t="s">
        <v>1180</v>
      </c>
      <c r="G162" s="220">
        <v>700</v>
      </c>
    </row>
    <row r="163" spans="1:7">
      <c r="A163" s="16" t="s">
        <v>2102</v>
      </c>
      <c r="B163" s="16">
        <v>274</v>
      </c>
      <c r="F163" s="16" t="s">
        <v>3996</v>
      </c>
      <c r="G163" s="16">
        <v>163</v>
      </c>
    </row>
    <row r="164" spans="1:7" ht="15">
      <c r="A164" s="16">
        <v>39</v>
      </c>
      <c r="B164" s="16">
        <v>275</v>
      </c>
      <c r="F164" s="226" t="s">
        <v>2082</v>
      </c>
      <c r="G164" s="220">
        <v>637</v>
      </c>
    </row>
    <row r="165" spans="1:7" ht="15">
      <c r="A165" s="16" t="s">
        <v>4040</v>
      </c>
      <c r="B165" s="16">
        <v>276</v>
      </c>
      <c r="F165" s="226" t="s">
        <v>1179</v>
      </c>
      <c r="G165" s="220">
        <v>699</v>
      </c>
    </row>
    <row r="166" spans="1:7">
      <c r="A166" s="16" t="s">
        <v>4033</v>
      </c>
      <c r="B166" s="16">
        <v>277</v>
      </c>
      <c r="F166" s="16" t="s">
        <v>3983</v>
      </c>
      <c r="G166" s="16">
        <v>446</v>
      </c>
    </row>
    <row r="167" spans="1:7">
      <c r="A167" s="16" t="s">
        <v>4027</v>
      </c>
      <c r="B167" s="16">
        <v>278</v>
      </c>
      <c r="F167" s="16" t="s">
        <v>3999</v>
      </c>
      <c r="G167" s="16">
        <v>364</v>
      </c>
    </row>
    <row r="168" spans="1:7">
      <c r="A168" s="16" t="s">
        <v>3998</v>
      </c>
      <c r="B168" s="16">
        <v>279</v>
      </c>
      <c r="F168" s="16" t="s">
        <v>4000</v>
      </c>
      <c r="G168" s="16">
        <v>397</v>
      </c>
    </row>
    <row r="169" spans="1:7">
      <c r="A169" s="16" t="s">
        <v>4239</v>
      </c>
      <c r="B169" s="16">
        <v>280</v>
      </c>
      <c r="F169" s="16" t="s">
        <v>4001</v>
      </c>
      <c r="G169" s="16">
        <v>388</v>
      </c>
    </row>
    <row r="170" spans="1:7">
      <c r="A170" s="16" t="s">
        <v>4167</v>
      </c>
      <c r="B170" s="16">
        <v>281</v>
      </c>
      <c r="F170" s="16" t="s">
        <v>4002</v>
      </c>
      <c r="G170" s="16">
        <v>541</v>
      </c>
    </row>
    <row r="171" spans="1:7" ht="15">
      <c r="A171" s="16">
        <v>37</v>
      </c>
      <c r="B171" s="16">
        <v>282</v>
      </c>
      <c r="F171" s="226" t="s">
        <v>4402</v>
      </c>
      <c r="G171" s="220">
        <v>664</v>
      </c>
    </row>
    <row r="172" spans="1:7" ht="15">
      <c r="A172" s="16">
        <v>45</v>
      </c>
      <c r="B172" s="16">
        <v>283</v>
      </c>
      <c r="F172" s="226" t="s">
        <v>923</v>
      </c>
      <c r="G172" s="220">
        <v>664</v>
      </c>
    </row>
    <row r="173" spans="1:7" ht="15">
      <c r="A173" s="16" t="s">
        <v>4059</v>
      </c>
      <c r="B173" s="16">
        <v>284</v>
      </c>
      <c r="F173" s="226" t="s">
        <v>4395</v>
      </c>
      <c r="G173" s="220">
        <v>664</v>
      </c>
    </row>
    <row r="174" spans="1:7" ht="15">
      <c r="A174" s="16" t="s">
        <v>4124</v>
      </c>
      <c r="B174" s="16">
        <v>285</v>
      </c>
      <c r="F174" s="226" t="s">
        <v>2090</v>
      </c>
      <c r="G174" s="220">
        <v>638</v>
      </c>
    </row>
    <row r="175" spans="1:7">
      <c r="A175" s="16" t="s">
        <v>4185</v>
      </c>
      <c r="B175" s="16">
        <v>286</v>
      </c>
      <c r="F175" s="16" t="s">
        <v>3997</v>
      </c>
      <c r="G175" s="16">
        <v>336</v>
      </c>
    </row>
    <row r="176" spans="1:7" ht="15">
      <c r="A176" s="16">
        <v>37.5</v>
      </c>
      <c r="B176" s="16">
        <v>287</v>
      </c>
      <c r="F176" s="226" t="s">
        <v>1171</v>
      </c>
      <c r="G176" s="220">
        <v>692</v>
      </c>
    </row>
    <row r="177" spans="1:7">
      <c r="A177" s="16">
        <v>41</v>
      </c>
      <c r="B177" s="16">
        <v>288</v>
      </c>
      <c r="F177" s="16" t="s">
        <v>4003</v>
      </c>
      <c r="G177" s="16">
        <v>438</v>
      </c>
    </row>
    <row r="178" spans="1:7" ht="15">
      <c r="A178" s="16">
        <v>43</v>
      </c>
      <c r="B178" s="16">
        <v>289</v>
      </c>
      <c r="F178" s="226" t="s">
        <v>1190</v>
      </c>
      <c r="G178" s="220">
        <v>701</v>
      </c>
    </row>
    <row r="179" spans="1:7" ht="15">
      <c r="A179" s="16">
        <v>36.5</v>
      </c>
      <c r="B179" s="16">
        <v>294</v>
      </c>
      <c r="F179" s="226" t="s">
        <v>1172</v>
      </c>
      <c r="G179" s="220">
        <v>693</v>
      </c>
    </row>
    <row r="180" spans="1:7" ht="15">
      <c r="A180" s="16">
        <v>7</v>
      </c>
      <c r="B180" s="16">
        <v>301</v>
      </c>
      <c r="F180" s="226" t="s">
        <v>878</v>
      </c>
      <c r="G180" s="220">
        <v>654</v>
      </c>
    </row>
    <row r="181" spans="1:7">
      <c r="A181" s="16" t="s">
        <v>4094</v>
      </c>
      <c r="B181" s="16">
        <v>304</v>
      </c>
      <c r="F181" s="16" t="s">
        <v>4005</v>
      </c>
      <c r="G181" s="16">
        <v>562</v>
      </c>
    </row>
    <row r="182" spans="1:7">
      <c r="A182" s="16" t="s">
        <v>4117</v>
      </c>
      <c r="B182" s="16">
        <v>305</v>
      </c>
      <c r="F182" s="16" t="s">
        <v>4004</v>
      </c>
      <c r="G182" s="16">
        <v>157</v>
      </c>
    </row>
    <row r="183" spans="1:7" ht="15">
      <c r="A183" s="16" t="s">
        <v>4182</v>
      </c>
      <c r="B183" s="16">
        <v>307</v>
      </c>
      <c r="F183" s="226" t="s">
        <v>1178</v>
      </c>
      <c r="G183" s="220">
        <v>698</v>
      </c>
    </row>
    <row r="184" spans="1:7" ht="15">
      <c r="A184" s="16" t="s">
        <v>3994</v>
      </c>
      <c r="B184" s="16">
        <v>309</v>
      </c>
      <c r="F184" s="226" t="s">
        <v>4390</v>
      </c>
      <c r="G184" s="220">
        <v>708</v>
      </c>
    </row>
    <row r="185" spans="1:7" ht="15">
      <c r="A185" s="16" t="s">
        <v>4260</v>
      </c>
      <c r="B185" s="16">
        <v>310</v>
      </c>
      <c r="F185" s="226" t="s">
        <v>2047</v>
      </c>
      <c r="G185" s="220">
        <v>637</v>
      </c>
    </row>
    <row r="186" spans="1:7" ht="15">
      <c r="A186" s="16" t="s">
        <v>4259</v>
      </c>
      <c r="B186" s="16">
        <v>311</v>
      </c>
      <c r="F186" s="226" t="s">
        <v>1210</v>
      </c>
      <c r="G186" s="220">
        <v>698</v>
      </c>
    </row>
    <row r="187" spans="1:7">
      <c r="A187" s="16" t="s">
        <v>4131</v>
      </c>
      <c r="B187" s="16">
        <v>316</v>
      </c>
      <c r="F187" s="16" t="s">
        <v>4006</v>
      </c>
      <c r="G187" s="16">
        <v>462</v>
      </c>
    </row>
    <row r="188" spans="1:7">
      <c r="A188" s="16" t="s">
        <v>4105</v>
      </c>
      <c r="B188" s="16">
        <v>317</v>
      </c>
      <c r="F188" s="16" t="s">
        <v>4007</v>
      </c>
      <c r="G188" s="16">
        <v>411</v>
      </c>
    </row>
    <row r="189" spans="1:7" ht="15">
      <c r="A189" s="16" t="s">
        <v>4118</v>
      </c>
      <c r="B189" s="16">
        <v>318</v>
      </c>
      <c r="F189" s="226" t="s">
        <v>1215</v>
      </c>
      <c r="G189" s="220">
        <v>704</v>
      </c>
    </row>
    <row r="190" spans="1:7" ht="15">
      <c r="A190" s="16" t="s">
        <v>4082</v>
      </c>
      <c r="B190" s="16">
        <v>319</v>
      </c>
      <c r="F190" s="226" t="s">
        <v>4403</v>
      </c>
      <c r="G190" s="220">
        <v>704</v>
      </c>
    </row>
    <row r="191" spans="1:7" ht="15">
      <c r="A191" s="16" t="s">
        <v>4236</v>
      </c>
      <c r="B191" s="16">
        <v>320</v>
      </c>
      <c r="F191" s="226" t="s">
        <v>4388</v>
      </c>
      <c r="G191" s="220">
        <v>704</v>
      </c>
    </row>
    <row r="192" spans="1:7">
      <c r="A192" s="16" t="s">
        <v>4066</v>
      </c>
      <c r="B192" s="16">
        <v>321</v>
      </c>
      <c r="F192" s="16" t="s">
        <v>4009</v>
      </c>
      <c r="G192" s="16">
        <v>337</v>
      </c>
    </row>
    <row r="193" spans="1:7">
      <c r="A193" s="16" t="s">
        <v>4233</v>
      </c>
      <c r="B193" s="16">
        <v>322</v>
      </c>
      <c r="F193" s="16" t="s">
        <v>4008</v>
      </c>
      <c r="G193" s="16">
        <v>523</v>
      </c>
    </row>
    <row r="194" spans="1:7">
      <c r="A194" s="16" t="s">
        <v>4175</v>
      </c>
      <c r="B194" s="16">
        <v>323</v>
      </c>
      <c r="F194" s="16" t="s">
        <v>4010</v>
      </c>
      <c r="G194" s="16">
        <v>381</v>
      </c>
    </row>
    <row r="195" spans="1:7">
      <c r="A195" s="16" t="s">
        <v>4056</v>
      </c>
      <c r="B195" s="16">
        <v>324</v>
      </c>
      <c r="F195" s="16" t="s">
        <v>4010</v>
      </c>
      <c r="G195" s="16">
        <v>386</v>
      </c>
    </row>
    <row r="196" spans="1:7">
      <c r="A196" s="16" t="s">
        <v>4200</v>
      </c>
      <c r="B196" s="16">
        <v>325</v>
      </c>
      <c r="F196" s="16" t="s">
        <v>4011</v>
      </c>
      <c r="G196" s="16">
        <v>368</v>
      </c>
    </row>
    <row r="197" spans="1:7" ht="15">
      <c r="A197" s="16" t="s">
        <v>4235</v>
      </c>
      <c r="B197" s="16">
        <v>326</v>
      </c>
      <c r="F197" s="226" t="s">
        <v>1174</v>
      </c>
      <c r="G197" s="220">
        <v>695</v>
      </c>
    </row>
    <row r="198" spans="1:7">
      <c r="A198" s="16" t="s">
        <v>948</v>
      </c>
      <c r="B198" s="16">
        <v>327</v>
      </c>
      <c r="F198" s="16" t="s">
        <v>4014</v>
      </c>
      <c r="G198" s="16">
        <v>387</v>
      </c>
    </row>
    <row r="199" spans="1:7">
      <c r="A199" s="16" t="s">
        <v>4198</v>
      </c>
      <c r="B199" s="16">
        <v>328</v>
      </c>
      <c r="F199" s="16" t="s">
        <v>4015</v>
      </c>
      <c r="G199" s="16">
        <v>456</v>
      </c>
    </row>
    <row r="200" spans="1:7">
      <c r="A200" s="16" t="s">
        <v>4187</v>
      </c>
      <c r="B200" s="16">
        <v>332</v>
      </c>
      <c r="F200" s="16" t="s">
        <v>4012</v>
      </c>
      <c r="G200" s="16">
        <v>362</v>
      </c>
    </row>
    <row r="201" spans="1:7">
      <c r="A201" s="16" t="s">
        <v>4188</v>
      </c>
      <c r="B201" s="16">
        <v>333</v>
      </c>
      <c r="F201" s="16" t="s">
        <v>4013</v>
      </c>
      <c r="G201" s="16">
        <v>481</v>
      </c>
    </row>
    <row r="202" spans="1:7">
      <c r="A202" s="16" t="s">
        <v>4197</v>
      </c>
      <c r="B202" s="16">
        <v>335</v>
      </c>
      <c r="F202" s="16" t="s">
        <v>4016</v>
      </c>
      <c r="G202" s="16">
        <v>396</v>
      </c>
    </row>
    <row r="203" spans="1:7">
      <c r="A203" s="16" t="s">
        <v>3997</v>
      </c>
      <c r="B203" s="16">
        <v>336</v>
      </c>
      <c r="F203" s="16" t="s">
        <v>4017</v>
      </c>
      <c r="G203" s="16">
        <v>399</v>
      </c>
    </row>
    <row r="204" spans="1:7">
      <c r="A204" s="16" t="s">
        <v>4009</v>
      </c>
      <c r="B204" s="16">
        <v>337</v>
      </c>
      <c r="F204" s="16" t="s">
        <v>4018</v>
      </c>
      <c r="G204" s="16">
        <v>457</v>
      </c>
    </row>
    <row r="205" spans="1:7">
      <c r="A205" s="16" t="s">
        <v>2100</v>
      </c>
      <c r="B205" s="16">
        <v>339</v>
      </c>
      <c r="F205" s="16" t="s">
        <v>4019</v>
      </c>
      <c r="G205" s="16">
        <v>435</v>
      </c>
    </row>
    <row r="206" spans="1:7">
      <c r="A206" s="16" t="s">
        <v>4189</v>
      </c>
      <c r="B206" s="16">
        <v>341</v>
      </c>
      <c r="F206" s="227" t="s">
        <v>1056</v>
      </c>
      <c r="G206" s="220">
        <v>600</v>
      </c>
    </row>
    <row r="207" spans="1:7">
      <c r="A207" s="16" t="s">
        <v>4199</v>
      </c>
      <c r="B207" s="16">
        <v>343</v>
      </c>
      <c r="F207" s="16" t="s">
        <v>4022</v>
      </c>
      <c r="G207" s="16">
        <v>382</v>
      </c>
    </row>
    <row r="208" spans="1:7">
      <c r="A208" s="16" t="s">
        <v>4090</v>
      </c>
      <c r="B208" s="16">
        <v>344</v>
      </c>
      <c r="F208" s="16" t="s">
        <v>4022</v>
      </c>
      <c r="G208" s="16">
        <v>385</v>
      </c>
    </row>
    <row r="209" spans="1:7">
      <c r="A209" s="16" t="s">
        <v>4240</v>
      </c>
      <c r="B209" s="16">
        <v>348</v>
      </c>
      <c r="F209" s="16" t="s">
        <v>4023</v>
      </c>
      <c r="G209" s="16">
        <v>398</v>
      </c>
    </row>
    <row r="210" spans="1:7">
      <c r="A210" s="16" t="s">
        <v>4077</v>
      </c>
      <c r="B210" s="16">
        <v>353</v>
      </c>
      <c r="F210" s="16" t="s">
        <v>4020</v>
      </c>
      <c r="G210" s="16">
        <v>231</v>
      </c>
    </row>
    <row r="211" spans="1:7">
      <c r="A211" s="16">
        <v>40</v>
      </c>
      <c r="B211" s="16">
        <v>357</v>
      </c>
      <c r="F211" s="16" t="s">
        <v>4021</v>
      </c>
      <c r="G211" s="16">
        <v>360</v>
      </c>
    </row>
    <row r="212" spans="1:7">
      <c r="A212" s="16">
        <v>38</v>
      </c>
      <c r="B212" s="16">
        <v>358</v>
      </c>
      <c r="F212" s="16" t="s">
        <v>4024</v>
      </c>
      <c r="G212" s="16">
        <v>189</v>
      </c>
    </row>
    <row r="213" spans="1:7" ht="15">
      <c r="A213" s="16">
        <v>39.5</v>
      </c>
      <c r="B213" s="16">
        <v>359</v>
      </c>
      <c r="F213" s="226" t="s">
        <v>1173</v>
      </c>
      <c r="G213" s="220">
        <v>694</v>
      </c>
    </row>
    <row r="214" spans="1:7">
      <c r="A214" s="16" t="s">
        <v>4021</v>
      </c>
      <c r="B214" s="16">
        <v>360</v>
      </c>
      <c r="F214" s="16" t="s">
        <v>4025</v>
      </c>
      <c r="G214" s="16">
        <v>161</v>
      </c>
    </row>
    <row r="215" spans="1:7">
      <c r="A215" s="16" t="s">
        <v>4012</v>
      </c>
      <c r="B215" s="16">
        <v>362</v>
      </c>
      <c r="F215" s="16" t="s">
        <v>4026</v>
      </c>
      <c r="G215" s="16">
        <v>560</v>
      </c>
    </row>
    <row r="216" spans="1:7" ht="15">
      <c r="A216" s="16" t="s">
        <v>3999</v>
      </c>
      <c r="B216" s="16">
        <v>364</v>
      </c>
      <c r="F216" s="226" t="s">
        <v>881</v>
      </c>
      <c r="G216" s="220">
        <v>656</v>
      </c>
    </row>
    <row r="217" spans="1:7" ht="15">
      <c r="A217" s="16" t="s">
        <v>4067</v>
      </c>
      <c r="B217" s="16">
        <v>365</v>
      </c>
      <c r="F217" s="226" t="s">
        <v>4404</v>
      </c>
      <c r="G217" s="220">
        <v>709</v>
      </c>
    </row>
    <row r="218" spans="1:7">
      <c r="A218" s="16" t="s">
        <v>4136</v>
      </c>
      <c r="B218" s="16">
        <v>366</v>
      </c>
      <c r="F218" s="16" t="s">
        <v>4027</v>
      </c>
      <c r="G218" s="16">
        <v>278</v>
      </c>
    </row>
    <row r="219" spans="1:7">
      <c r="A219" s="16" t="s">
        <v>1184</v>
      </c>
      <c r="B219" s="16">
        <v>367</v>
      </c>
      <c r="F219" s="16" t="s">
        <v>4029</v>
      </c>
      <c r="G219" s="16">
        <v>552</v>
      </c>
    </row>
    <row r="220" spans="1:7">
      <c r="A220" s="16" t="s">
        <v>4011</v>
      </c>
      <c r="B220" s="16">
        <v>368</v>
      </c>
      <c r="F220" s="227" t="s">
        <v>1141</v>
      </c>
      <c r="G220" s="220">
        <v>632</v>
      </c>
    </row>
    <row r="221" spans="1:7" ht="15">
      <c r="A221" s="16">
        <v>17</v>
      </c>
      <c r="B221" s="16">
        <v>369</v>
      </c>
      <c r="F221" s="226" t="s">
        <v>2070</v>
      </c>
      <c r="G221" s="220">
        <v>639</v>
      </c>
    </row>
    <row r="222" spans="1:7">
      <c r="A222" s="16">
        <v>19</v>
      </c>
      <c r="B222" s="16">
        <v>370</v>
      </c>
      <c r="F222" s="16" t="s">
        <v>4030</v>
      </c>
      <c r="G222" s="16">
        <v>380</v>
      </c>
    </row>
    <row r="223" spans="1:7">
      <c r="A223" s="16" t="s">
        <v>4108</v>
      </c>
      <c r="B223" s="16">
        <v>372</v>
      </c>
      <c r="F223" s="16" t="s">
        <v>4031</v>
      </c>
      <c r="G223" s="16">
        <v>400</v>
      </c>
    </row>
    <row r="224" spans="1:7" ht="15">
      <c r="A224" s="16" t="s">
        <v>4099</v>
      </c>
      <c r="B224" s="16">
        <v>373</v>
      </c>
      <c r="F224" s="226" t="s">
        <v>1176</v>
      </c>
      <c r="G224" s="220">
        <v>696</v>
      </c>
    </row>
    <row r="225" spans="1:7" ht="15">
      <c r="A225" s="16" t="s">
        <v>3992</v>
      </c>
      <c r="B225" s="16">
        <v>375</v>
      </c>
      <c r="F225" s="226" t="s">
        <v>4389</v>
      </c>
      <c r="G225" s="220">
        <v>707</v>
      </c>
    </row>
    <row r="226" spans="1:7" ht="15">
      <c r="A226" s="16" t="s">
        <v>821</v>
      </c>
      <c r="B226" s="16">
        <v>376</v>
      </c>
      <c r="F226" s="226" t="s">
        <v>2043</v>
      </c>
      <c r="G226" s="220">
        <v>639</v>
      </c>
    </row>
    <row r="227" spans="1:7" ht="15">
      <c r="A227" s="16" t="s">
        <v>4238</v>
      </c>
      <c r="B227" s="16">
        <v>377</v>
      </c>
      <c r="F227" s="226" t="s">
        <v>1211</v>
      </c>
      <c r="G227" s="220">
        <v>696</v>
      </c>
    </row>
    <row r="228" spans="1:7" ht="15">
      <c r="A228" s="16" t="s">
        <v>4234</v>
      </c>
      <c r="B228" s="16">
        <v>378</v>
      </c>
      <c r="F228" s="226" t="s">
        <v>943</v>
      </c>
      <c r="G228" s="220">
        <v>668</v>
      </c>
    </row>
    <row r="229" spans="1:7">
      <c r="A229" s="16" t="s">
        <v>4030</v>
      </c>
      <c r="B229" s="16">
        <v>380</v>
      </c>
      <c r="F229" s="227" t="s">
        <v>1079</v>
      </c>
      <c r="G229" s="220">
        <v>608</v>
      </c>
    </row>
    <row r="230" spans="1:7">
      <c r="A230" s="16" t="s">
        <v>4010</v>
      </c>
      <c r="B230" s="16">
        <v>381</v>
      </c>
      <c r="F230" s="16" t="s">
        <v>3985</v>
      </c>
      <c r="G230" s="16">
        <v>5</v>
      </c>
    </row>
    <row r="231" spans="1:7" ht="15">
      <c r="A231" s="16" t="s">
        <v>4022</v>
      </c>
      <c r="B231" s="16">
        <v>382</v>
      </c>
      <c r="F231" s="226" t="s">
        <v>4387</v>
      </c>
      <c r="G231" s="220">
        <v>706</v>
      </c>
    </row>
    <row r="232" spans="1:7" ht="15">
      <c r="A232" s="16" t="s">
        <v>4042</v>
      </c>
      <c r="B232" s="16">
        <v>383</v>
      </c>
      <c r="F232" s="226" t="s">
        <v>2049</v>
      </c>
      <c r="G232" s="220">
        <v>636</v>
      </c>
    </row>
    <row r="233" spans="1:7" ht="15">
      <c r="A233" s="16" t="s">
        <v>4034</v>
      </c>
      <c r="B233" s="16">
        <v>384</v>
      </c>
      <c r="F233" s="226" t="s">
        <v>4399</v>
      </c>
      <c r="G233" s="220">
        <v>705</v>
      </c>
    </row>
    <row r="234" spans="1:7">
      <c r="A234" s="16" t="s">
        <v>4022</v>
      </c>
      <c r="B234" s="16">
        <v>385</v>
      </c>
      <c r="F234" s="16" t="s">
        <v>4032</v>
      </c>
      <c r="G234" s="16">
        <v>468</v>
      </c>
    </row>
    <row r="235" spans="1:7">
      <c r="A235" s="16" t="s">
        <v>4010</v>
      </c>
      <c r="B235" s="16">
        <v>386</v>
      </c>
      <c r="F235" s="16" t="s">
        <v>4033</v>
      </c>
      <c r="G235" s="16">
        <v>277</v>
      </c>
    </row>
    <row r="236" spans="1:7">
      <c r="A236" s="16" t="s">
        <v>4014</v>
      </c>
      <c r="B236" s="16">
        <v>387</v>
      </c>
      <c r="F236" s="16" t="s">
        <v>4034</v>
      </c>
      <c r="G236" s="16">
        <v>384</v>
      </c>
    </row>
    <row r="237" spans="1:7">
      <c r="A237" s="16" t="s">
        <v>4001</v>
      </c>
      <c r="B237" s="16">
        <v>388</v>
      </c>
      <c r="F237" s="16" t="s">
        <v>4035</v>
      </c>
      <c r="G237" s="16">
        <v>392</v>
      </c>
    </row>
    <row r="238" spans="1:7">
      <c r="A238" s="16" t="s">
        <v>4170</v>
      </c>
      <c r="B238" s="16">
        <v>389</v>
      </c>
      <c r="F238" s="16" t="s">
        <v>4036</v>
      </c>
      <c r="G238" s="16">
        <v>459</v>
      </c>
    </row>
    <row r="239" spans="1:7">
      <c r="A239" s="16" t="s">
        <v>4142</v>
      </c>
      <c r="B239" s="16">
        <v>390</v>
      </c>
      <c r="F239" s="16" t="s">
        <v>4037</v>
      </c>
      <c r="G239" s="16">
        <v>263</v>
      </c>
    </row>
    <row r="240" spans="1:7" ht="15">
      <c r="A240" s="16" t="s">
        <v>4139</v>
      </c>
      <c r="B240" s="16">
        <v>391</v>
      </c>
      <c r="F240" s="226" t="s">
        <v>4401</v>
      </c>
      <c r="G240" s="220">
        <v>702</v>
      </c>
    </row>
    <row r="241" spans="1:7">
      <c r="A241" s="16" t="s">
        <v>4035</v>
      </c>
      <c r="B241" s="16">
        <v>392</v>
      </c>
      <c r="F241" s="16" t="s">
        <v>4038</v>
      </c>
      <c r="G241" s="16">
        <v>485</v>
      </c>
    </row>
    <row r="242" spans="1:7">
      <c r="A242" s="16" t="s">
        <v>4028</v>
      </c>
      <c r="B242" s="16">
        <v>393</v>
      </c>
      <c r="F242" s="16" t="s">
        <v>4039</v>
      </c>
      <c r="G242" s="16">
        <v>483</v>
      </c>
    </row>
    <row r="243" spans="1:7" ht="15">
      <c r="A243" s="16" t="s">
        <v>4140</v>
      </c>
      <c r="B243" s="16">
        <v>394</v>
      </c>
      <c r="F243" s="226" t="s">
        <v>1199</v>
      </c>
      <c r="G243" s="220">
        <v>702</v>
      </c>
    </row>
    <row r="244" spans="1:7" ht="15">
      <c r="A244" s="16" t="s">
        <v>4141</v>
      </c>
      <c r="B244" s="16">
        <v>395</v>
      </c>
      <c r="F244" s="226" t="s">
        <v>2063</v>
      </c>
      <c r="G244" s="220">
        <v>640</v>
      </c>
    </row>
    <row r="245" spans="1:7">
      <c r="A245" s="16" t="s">
        <v>4016</v>
      </c>
      <c r="B245" s="16">
        <v>396</v>
      </c>
      <c r="F245" s="16" t="s">
        <v>4040</v>
      </c>
      <c r="G245" s="16">
        <v>276</v>
      </c>
    </row>
    <row r="246" spans="1:7">
      <c r="A246" s="16" t="s">
        <v>4000</v>
      </c>
      <c r="B246" s="16">
        <v>397</v>
      </c>
      <c r="F246" s="16" t="s">
        <v>4041</v>
      </c>
      <c r="G246" s="16">
        <v>246</v>
      </c>
    </row>
    <row r="247" spans="1:7">
      <c r="A247" s="16" t="s">
        <v>4023</v>
      </c>
      <c r="B247" s="16">
        <v>398</v>
      </c>
      <c r="F247" s="16" t="s">
        <v>4042</v>
      </c>
      <c r="G247" s="16">
        <v>383</v>
      </c>
    </row>
    <row r="248" spans="1:7">
      <c r="A248" s="16" t="s">
        <v>4017</v>
      </c>
      <c r="B248" s="16">
        <v>399</v>
      </c>
      <c r="F248" s="16" t="s">
        <v>4043</v>
      </c>
      <c r="G248" s="16">
        <v>244</v>
      </c>
    </row>
    <row r="249" spans="1:7" ht="15">
      <c r="A249" s="16" t="s">
        <v>4031</v>
      </c>
      <c r="B249" s="16">
        <v>400</v>
      </c>
      <c r="F249" s="226" t="s">
        <v>2052</v>
      </c>
      <c r="G249" s="220">
        <v>640</v>
      </c>
    </row>
    <row r="250" spans="1:7">
      <c r="A250" s="16" t="s">
        <v>4112</v>
      </c>
      <c r="B250" s="16">
        <v>401</v>
      </c>
      <c r="F250" s="16" t="s">
        <v>4046</v>
      </c>
      <c r="G250" s="16">
        <v>564</v>
      </c>
    </row>
    <row r="251" spans="1:7">
      <c r="A251" s="16" t="s">
        <v>4122</v>
      </c>
      <c r="B251" s="16">
        <v>402</v>
      </c>
      <c r="F251" s="16" t="s">
        <v>4044</v>
      </c>
      <c r="G251" s="16">
        <v>477</v>
      </c>
    </row>
    <row r="252" spans="1:7">
      <c r="A252" s="16" t="s">
        <v>4071</v>
      </c>
      <c r="B252" s="16">
        <v>406</v>
      </c>
      <c r="F252" s="16" t="s">
        <v>4045</v>
      </c>
      <c r="G252" s="16">
        <v>488</v>
      </c>
    </row>
    <row r="253" spans="1:7">
      <c r="A253" s="16" t="s">
        <v>3989</v>
      </c>
      <c r="B253" s="16">
        <v>407</v>
      </c>
      <c r="F253" s="16" t="s">
        <v>4047</v>
      </c>
      <c r="G253" s="16">
        <v>214</v>
      </c>
    </row>
    <row r="254" spans="1:7" ht="15">
      <c r="A254" s="16" t="s">
        <v>4147</v>
      </c>
      <c r="B254" s="16">
        <v>408</v>
      </c>
      <c r="F254" s="226" t="s">
        <v>2086</v>
      </c>
      <c r="G254" s="220">
        <v>641</v>
      </c>
    </row>
    <row r="255" spans="1:7">
      <c r="A255" s="16" t="s">
        <v>4157</v>
      </c>
      <c r="B255" s="16">
        <v>409</v>
      </c>
      <c r="F255" s="227" t="s">
        <v>1135</v>
      </c>
      <c r="G255" s="220">
        <v>629</v>
      </c>
    </row>
    <row r="256" spans="1:7">
      <c r="A256" s="16" t="s">
        <v>4007</v>
      </c>
      <c r="B256" s="16">
        <v>411</v>
      </c>
      <c r="F256" s="16" t="s">
        <v>4049</v>
      </c>
      <c r="G256" s="16">
        <v>237</v>
      </c>
    </row>
    <row r="257" spans="1:7">
      <c r="A257" s="16" t="s">
        <v>4158</v>
      </c>
      <c r="B257" s="16">
        <v>417</v>
      </c>
      <c r="F257" s="16" t="s">
        <v>4050</v>
      </c>
      <c r="G257" s="16">
        <v>250</v>
      </c>
    </row>
    <row r="258" spans="1:7">
      <c r="A258" s="16" t="s">
        <v>3988</v>
      </c>
      <c r="B258" s="16">
        <v>418</v>
      </c>
      <c r="F258" s="16" t="s">
        <v>4051</v>
      </c>
      <c r="G258" s="16">
        <v>242</v>
      </c>
    </row>
    <row r="259" spans="1:7">
      <c r="A259" s="16" t="s">
        <v>4179</v>
      </c>
      <c r="B259" s="16">
        <v>419</v>
      </c>
      <c r="F259" s="16" t="s">
        <v>4048</v>
      </c>
      <c r="G259" s="16">
        <v>16</v>
      </c>
    </row>
    <row r="260" spans="1:7">
      <c r="A260" s="16" t="s">
        <v>4052</v>
      </c>
      <c r="B260" s="16">
        <v>421</v>
      </c>
      <c r="F260" s="16" t="s">
        <v>4052</v>
      </c>
      <c r="G260" s="16">
        <v>421</v>
      </c>
    </row>
    <row r="261" spans="1:7">
      <c r="A261" s="16" t="s">
        <v>4159</v>
      </c>
      <c r="B261" s="16">
        <v>423</v>
      </c>
      <c r="F261" s="16" t="s">
        <v>4053</v>
      </c>
      <c r="G261" s="16">
        <v>137</v>
      </c>
    </row>
    <row r="262" spans="1:7">
      <c r="A262" s="16" t="s">
        <v>4148</v>
      </c>
      <c r="B262" s="16">
        <v>424</v>
      </c>
      <c r="F262" s="16" t="s">
        <v>4055</v>
      </c>
      <c r="G262" s="16">
        <v>563</v>
      </c>
    </row>
    <row r="263" spans="1:7">
      <c r="A263" s="16" t="s">
        <v>4149</v>
      </c>
      <c r="B263" s="16">
        <v>425</v>
      </c>
      <c r="F263" s="16" t="s">
        <v>4056</v>
      </c>
      <c r="G263" s="16">
        <v>324</v>
      </c>
    </row>
    <row r="264" spans="1:7">
      <c r="A264" s="16" t="s">
        <v>4180</v>
      </c>
      <c r="B264" s="16">
        <v>427</v>
      </c>
      <c r="F264" s="16" t="s">
        <v>4057</v>
      </c>
      <c r="G264" s="16">
        <v>245</v>
      </c>
    </row>
    <row r="265" spans="1:7">
      <c r="A265" s="16">
        <v>128</v>
      </c>
      <c r="B265" s="16">
        <v>429</v>
      </c>
      <c r="F265" s="16" t="s">
        <v>4054</v>
      </c>
      <c r="G265" s="16">
        <v>478</v>
      </c>
    </row>
    <row r="266" spans="1:7">
      <c r="A266" s="16">
        <v>122</v>
      </c>
      <c r="B266" s="16">
        <v>430</v>
      </c>
      <c r="F266" s="16" t="s">
        <v>4058</v>
      </c>
      <c r="G266" s="16">
        <v>139</v>
      </c>
    </row>
    <row r="267" spans="1:7">
      <c r="A267" s="16">
        <v>110</v>
      </c>
      <c r="B267" s="16">
        <v>431</v>
      </c>
      <c r="F267" s="16" t="s">
        <v>4059</v>
      </c>
      <c r="G267" s="16">
        <v>284</v>
      </c>
    </row>
    <row r="268" spans="1:7">
      <c r="A268" s="16">
        <v>152</v>
      </c>
      <c r="B268" s="16">
        <v>432</v>
      </c>
      <c r="F268" s="16" t="s">
        <v>4060</v>
      </c>
      <c r="G268" s="16">
        <v>235</v>
      </c>
    </row>
    <row r="269" spans="1:7">
      <c r="A269" s="16">
        <v>116</v>
      </c>
      <c r="B269" s="16">
        <v>433</v>
      </c>
      <c r="F269" s="16" t="s">
        <v>4061</v>
      </c>
      <c r="G269" s="16">
        <v>234</v>
      </c>
    </row>
    <row r="270" spans="1:7">
      <c r="A270" s="16">
        <v>102</v>
      </c>
      <c r="B270" s="16">
        <v>434</v>
      </c>
      <c r="F270" s="16" t="s">
        <v>4062</v>
      </c>
      <c r="G270" s="16">
        <v>134</v>
      </c>
    </row>
    <row r="271" spans="1:7" ht="15">
      <c r="A271" s="16" t="s">
        <v>4019</v>
      </c>
      <c r="B271" s="16">
        <v>435</v>
      </c>
      <c r="F271" s="226" t="s">
        <v>860</v>
      </c>
      <c r="G271" s="220">
        <v>648</v>
      </c>
    </row>
    <row r="272" spans="1:7">
      <c r="A272" s="16">
        <v>90</v>
      </c>
      <c r="B272" s="16">
        <v>436</v>
      </c>
      <c r="F272" s="16" t="s">
        <v>4064</v>
      </c>
      <c r="G272" s="16">
        <v>241</v>
      </c>
    </row>
    <row r="273" spans="1:7">
      <c r="A273" s="16" t="s">
        <v>4160</v>
      </c>
      <c r="B273" s="16">
        <v>437</v>
      </c>
      <c r="F273" s="16" t="s">
        <v>919</v>
      </c>
      <c r="G273" s="16">
        <v>233</v>
      </c>
    </row>
    <row r="274" spans="1:7">
      <c r="A274" s="16" t="s">
        <v>4003</v>
      </c>
      <c r="B274" s="16">
        <v>438</v>
      </c>
      <c r="F274" s="16" t="s">
        <v>4063</v>
      </c>
      <c r="G274" s="16">
        <v>487</v>
      </c>
    </row>
    <row r="275" spans="1:7">
      <c r="A275" s="16" t="s">
        <v>4174</v>
      </c>
      <c r="B275" s="16">
        <v>439</v>
      </c>
      <c r="F275" s="16" t="s">
        <v>4065</v>
      </c>
      <c r="G275" s="16">
        <v>135</v>
      </c>
    </row>
    <row r="276" spans="1:7">
      <c r="A276" s="16" t="s">
        <v>4116</v>
      </c>
      <c r="B276" s="16">
        <v>440</v>
      </c>
      <c r="F276" s="16" t="s">
        <v>4066</v>
      </c>
      <c r="G276" s="16">
        <v>321</v>
      </c>
    </row>
    <row r="277" spans="1:7">
      <c r="A277" s="16">
        <v>170</v>
      </c>
      <c r="B277" s="16">
        <v>441</v>
      </c>
      <c r="F277" s="16" t="s">
        <v>948</v>
      </c>
      <c r="G277" s="16">
        <v>327</v>
      </c>
    </row>
    <row r="278" spans="1:7" ht="15">
      <c r="A278" s="16" t="s">
        <v>4089</v>
      </c>
      <c r="B278" s="16">
        <v>442</v>
      </c>
      <c r="F278" s="226" t="s">
        <v>4386</v>
      </c>
      <c r="G278" s="220">
        <v>705</v>
      </c>
    </row>
    <row r="279" spans="1:7">
      <c r="A279" s="16" t="s">
        <v>4070</v>
      </c>
      <c r="B279" s="16">
        <v>443</v>
      </c>
      <c r="F279" s="16" t="s">
        <v>4067</v>
      </c>
      <c r="G279" s="16">
        <v>365</v>
      </c>
    </row>
    <row r="280" spans="1:7" ht="15">
      <c r="A280" s="16" t="s">
        <v>4133</v>
      </c>
      <c r="B280" s="16">
        <v>445</v>
      </c>
      <c r="F280" s="226" t="s">
        <v>2066</v>
      </c>
      <c r="G280" s="220">
        <v>642</v>
      </c>
    </row>
    <row r="281" spans="1:7" ht="15">
      <c r="A281" s="16" t="s">
        <v>3983</v>
      </c>
      <c r="B281" s="16">
        <v>446</v>
      </c>
      <c r="F281" s="226" t="s">
        <v>865</v>
      </c>
      <c r="G281" s="220">
        <v>650</v>
      </c>
    </row>
    <row r="282" spans="1:7">
      <c r="A282" s="16" t="s">
        <v>4150</v>
      </c>
      <c r="B282" s="16">
        <v>447</v>
      </c>
      <c r="F282" s="16" t="s">
        <v>4069</v>
      </c>
      <c r="G282" s="16">
        <v>553</v>
      </c>
    </row>
    <row r="283" spans="1:7">
      <c r="A283" s="16" t="s">
        <v>4123</v>
      </c>
      <c r="B283" s="16">
        <v>449</v>
      </c>
      <c r="F283" s="16" t="s">
        <v>4070</v>
      </c>
      <c r="G283" s="16">
        <v>443</v>
      </c>
    </row>
    <row r="284" spans="1:7">
      <c r="A284" s="16" t="s">
        <v>4072</v>
      </c>
      <c r="B284" s="16">
        <v>451</v>
      </c>
      <c r="F284" s="16" t="s">
        <v>4068</v>
      </c>
      <c r="G284" s="16">
        <v>530</v>
      </c>
    </row>
    <row r="285" spans="1:7">
      <c r="A285" s="16" t="s">
        <v>4123</v>
      </c>
      <c r="B285" s="16">
        <v>452</v>
      </c>
      <c r="F285" s="16" t="s">
        <v>1021</v>
      </c>
      <c r="G285" s="16">
        <v>238</v>
      </c>
    </row>
    <row r="286" spans="1:7" ht="15">
      <c r="A286" s="16" t="s">
        <v>4164</v>
      </c>
      <c r="B286" s="16">
        <v>454</v>
      </c>
      <c r="F286" s="226" t="s">
        <v>1020</v>
      </c>
      <c r="G286" s="220">
        <v>683</v>
      </c>
    </row>
    <row r="287" spans="1:7">
      <c r="A287" s="16" t="s">
        <v>4015</v>
      </c>
      <c r="B287" s="16">
        <v>456</v>
      </c>
      <c r="F287" s="16" t="s">
        <v>4071</v>
      </c>
      <c r="G287" s="16">
        <v>406</v>
      </c>
    </row>
    <row r="288" spans="1:7">
      <c r="A288" s="16" t="s">
        <v>4018</v>
      </c>
      <c r="B288" s="16">
        <v>457</v>
      </c>
      <c r="F288" s="16" t="s">
        <v>4072</v>
      </c>
      <c r="G288" s="16">
        <v>451</v>
      </c>
    </row>
    <row r="289" spans="1:7">
      <c r="A289" s="16" t="s">
        <v>4036</v>
      </c>
      <c r="B289" s="16">
        <v>459</v>
      </c>
      <c r="F289" s="227" t="s">
        <v>4375</v>
      </c>
      <c r="G289" s="220">
        <v>612</v>
      </c>
    </row>
    <row r="290" spans="1:7">
      <c r="A290" s="16" t="s">
        <v>4178</v>
      </c>
      <c r="B290" s="16">
        <v>461</v>
      </c>
      <c r="F290" s="16" t="s">
        <v>4073</v>
      </c>
      <c r="G290" s="16">
        <v>138</v>
      </c>
    </row>
    <row r="291" spans="1:7">
      <c r="A291" s="16" t="s">
        <v>4006</v>
      </c>
      <c r="B291" s="16">
        <v>462</v>
      </c>
      <c r="F291" s="16" t="s">
        <v>4076</v>
      </c>
      <c r="G291" s="16">
        <v>213</v>
      </c>
    </row>
    <row r="292" spans="1:7">
      <c r="A292" s="16" t="s">
        <v>4176</v>
      </c>
      <c r="B292" s="16">
        <v>464</v>
      </c>
      <c r="F292" s="16" t="s">
        <v>4077</v>
      </c>
      <c r="G292" s="16">
        <v>353</v>
      </c>
    </row>
    <row r="293" spans="1:7">
      <c r="A293" s="16" t="s">
        <v>4085</v>
      </c>
      <c r="B293" s="16">
        <v>465</v>
      </c>
      <c r="F293" s="16" t="s">
        <v>4074</v>
      </c>
      <c r="G293" s="16">
        <v>486</v>
      </c>
    </row>
    <row r="294" spans="1:7">
      <c r="A294" s="16" t="s">
        <v>4231</v>
      </c>
      <c r="B294" s="16">
        <v>466</v>
      </c>
      <c r="F294" s="16" t="s">
        <v>4075</v>
      </c>
      <c r="G294" s="16">
        <v>536</v>
      </c>
    </row>
    <row r="295" spans="1:7">
      <c r="A295" s="16" t="s">
        <v>2006</v>
      </c>
      <c r="B295" s="16">
        <v>467</v>
      </c>
      <c r="F295" s="16" t="s">
        <v>4078</v>
      </c>
      <c r="G295" s="16">
        <v>147</v>
      </c>
    </row>
    <row r="296" spans="1:7" ht="15">
      <c r="A296" s="141" t="s">
        <v>929</v>
      </c>
      <c r="B296" s="234">
        <v>467</v>
      </c>
      <c r="F296" s="226" t="s">
        <v>871</v>
      </c>
      <c r="G296" s="220">
        <v>652</v>
      </c>
    </row>
    <row r="297" spans="1:7" ht="15">
      <c r="A297" s="238" t="s">
        <v>4382</v>
      </c>
      <c r="B297" s="234">
        <v>467</v>
      </c>
      <c r="F297" s="16" t="s">
        <v>4079</v>
      </c>
      <c r="G297" s="16">
        <v>150</v>
      </c>
    </row>
    <row r="298" spans="1:7" ht="15">
      <c r="A298" s="141" t="s">
        <v>4394</v>
      </c>
      <c r="B298" s="234">
        <v>467</v>
      </c>
      <c r="F298" s="16" t="s">
        <v>4080</v>
      </c>
      <c r="G298" s="16">
        <v>149</v>
      </c>
    </row>
    <row r="299" spans="1:7" ht="15">
      <c r="A299" s="16" t="s">
        <v>4032</v>
      </c>
      <c r="B299" s="16">
        <v>468</v>
      </c>
      <c r="F299" s="226" t="s">
        <v>1019</v>
      </c>
      <c r="G299" s="220">
        <v>682</v>
      </c>
    </row>
    <row r="300" spans="1:7">
      <c r="A300" s="16">
        <v>155</v>
      </c>
      <c r="B300" s="16">
        <v>470</v>
      </c>
      <c r="F300" s="227" t="s">
        <v>1043</v>
      </c>
      <c r="G300" s="220">
        <v>597</v>
      </c>
    </row>
    <row r="301" spans="1:7">
      <c r="A301" s="16" t="s">
        <v>4169</v>
      </c>
      <c r="B301" s="16">
        <v>471</v>
      </c>
      <c r="F301" s="16" t="s">
        <v>4081</v>
      </c>
      <c r="G301" s="16">
        <v>136</v>
      </c>
    </row>
    <row r="302" spans="1:7">
      <c r="A302" s="16" t="s">
        <v>4153</v>
      </c>
      <c r="B302" s="16">
        <v>472</v>
      </c>
      <c r="F302" s="16" t="s">
        <v>4082</v>
      </c>
      <c r="G302" s="16">
        <v>319</v>
      </c>
    </row>
    <row r="303" spans="1:7" ht="15">
      <c r="A303" s="141" t="s">
        <v>1030</v>
      </c>
      <c r="B303" s="16">
        <v>472</v>
      </c>
      <c r="F303" s="226" t="s">
        <v>863</v>
      </c>
      <c r="G303" s="220">
        <v>649</v>
      </c>
    </row>
    <row r="304" spans="1:7" ht="15">
      <c r="A304" s="141" t="s">
        <v>4391</v>
      </c>
      <c r="B304" s="16">
        <v>472</v>
      </c>
      <c r="F304" s="16" t="s">
        <v>4084</v>
      </c>
      <c r="G304" s="16">
        <v>211</v>
      </c>
    </row>
    <row r="305" spans="1:7">
      <c r="A305" s="16" t="s">
        <v>4087</v>
      </c>
      <c r="B305" s="16">
        <v>473</v>
      </c>
      <c r="F305" s="16" t="s">
        <v>4083</v>
      </c>
      <c r="G305" s="16">
        <v>489</v>
      </c>
    </row>
    <row r="306" spans="1:7">
      <c r="A306" s="16">
        <v>69</v>
      </c>
      <c r="B306" s="16">
        <v>475</v>
      </c>
      <c r="F306" s="16" t="s">
        <v>4085</v>
      </c>
      <c r="G306" s="16">
        <v>465</v>
      </c>
    </row>
    <row r="307" spans="1:7">
      <c r="A307" s="16">
        <v>85</v>
      </c>
      <c r="B307" s="16">
        <v>476</v>
      </c>
      <c r="F307" s="16" t="s">
        <v>4086</v>
      </c>
      <c r="G307" s="16">
        <v>212</v>
      </c>
    </row>
    <row r="308" spans="1:7" ht="15">
      <c r="A308" s="16" t="s">
        <v>4044</v>
      </c>
      <c r="B308" s="16">
        <v>477</v>
      </c>
      <c r="F308" s="226" t="s">
        <v>876</v>
      </c>
      <c r="G308" s="220">
        <v>653</v>
      </c>
    </row>
    <row r="309" spans="1:7" ht="15">
      <c r="A309" s="16" t="s">
        <v>4054</v>
      </c>
      <c r="B309" s="16">
        <v>478</v>
      </c>
      <c r="F309" s="226" t="s">
        <v>4397</v>
      </c>
      <c r="G309" s="220">
        <v>703</v>
      </c>
    </row>
    <row r="310" spans="1:7">
      <c r="A310" s="16" t="s">
        <v>3986</v>
      </c>
      <c r="B310" s="16">
        <v>479</v>
      </c>
      <c r="F310" s="16" t="s">
        <v>4087</v>
      </c>
      <c r="G310" s="16">
        <v>473</v>
      </c>
    </row>
    <row r="311" spans="1:7">
      <c r="A311" s="16" t="s">
        <v>4145</v>
      </c>
      <c r="B311" s="16">
        <v>480</v>
      </c>
      <c r="F311" s="16" t="s">
        <v>4088</v>
      </c>
      <c r="G311" s="16">
        <v>270</v>
      </c>
    </row>
    <row r="312" spans="1:7" ht="15">
      <c r="A312" s="141" t="s">
        <v>4385</v>
      </c>
      <c r="B312" s="16">
        <v>480</v>
      </c>
      <c r="F312" s="16" t="s">
        <v>4089</v>
      </c>
      <c r="G312" s="16">
        <v>442</v>
      </c>
    </row>
    <row r="313" spans="1:7" ht="15">
      <c r="A313" s="141" t="s">
        <v>4396</v>
      </c>
      <c r="B313" s="234">
        <v>480</v>
      </c>
      <c r="F313" s="16" t="s">
        <v>4090</v>
      </c>
      <c r="G313" s="16">
        <v>344</v>
      </c>
    </row>
    <row r="314" spans="1:7">
      <c r="A314" s="16" t="s">
        <v>4013</v>
      </c>
      <c r="B314" s="16">
        <v>481</v>
      </c>
      <c r="F314" s="227" t="s">
        <v>1085</v>
      </c>
      <c r="G314" s="220">
        <v>609</v>
      </c>
    </row>
    <row r="315" spans="1:7">
      <c r="A315" s="16" t="s">
        <v>4039</v>
      </c>
      <c r="B315" s="16">
        <v>483</v>
      </c>
      <c r="F315" s="16" t="s">
        <v>4091</v>
      </c>
      <c r="G315" s="16">
        <v>202</v>
      </c>
    </row>
    <row r="316" spans="1:7" ht="15">
      <c r="A316" s="16">
        <v>26</v>
      </c>
      <c r="B316" s="16">
        <v>484</v>
      </c>
      <c r="F316" s="226" t="s">
        <v>4384</v>
      </c>
      <c r="G316" s="220">
        <v>703</v>
      </c>
    </row>
    <row r="317" spans="1:7">
      <c r="A317" s="16" t="s">
        <v>4038</v>
      </c>
      <c r="B317" s="16">
        <v>485</v>
      </c>
      <c r="F317" s="16" t="s">
        <v>4095</v>
      </c>
      <c r="G317" s="16">
        <v>528</v>
      </c>
    </row>
    <row r="318" spans="1:7">
      <c r="A318" s="16" t="s">
        <v>4074</v>
      </c>
      <c r="B318" s="16">
        <v>486</v>
      </c>
      <c r="F318" s="16" t="s">
        <v>4092</v>
      </c>
      <c r="G318" s="16">
        <v>538</v>
      </c>
    </row>
    <row r="319" spans="1:7">
      <c r="A319" s="16" t="s">
        <v>4063</v>
      </c>
      <c r="B319" s="16">
        <v>487</v>
      </c>
      <c r="F319" s="16" t="s">
        <v>4093</v>
      </c>
      <c r="G319" s="16">
        <v>537</v>
      </c>
    </row>
    <row r="320" spans="1:7">
      <c r="A320" s="16" t="s">
        <v>4045</v>
      </c>
      <c r="B320" s="16">
        <v>488</v>
      </c>
      <c r="F320" s="16" t="s">
        <v>1028</v>
      </c>
      <c r="G320" s="16">
        <v>534</v>
      </c>
    </row>
    <row r="321" spans="1:7">
      <c r="A321" s="16" t="s">
        <v>4083</v>
      </c>
      <c r="B321" s="16">
        <v>489</v>
      </c>
      <c r="F321" s="16" t="s">
        <v>4094</v>
      </c>
      <c r="G321" s="16">
        <v>304</v>
      </c>
    </row>
    <row r="322" spans="1:7" ht="15">
      <c r="A322" s="16" t="s">
        <v>4028</v>
      </c>
      <c r="B322" s="16">
        <v>491</v>
      </c>
      <c r="F322" s="226" t="s">
        <v>2069</v>
      </c>
      <c r="G322" s="220">
        <v>643</v>
      </c>
    </row>
    <row r="323" spans="1:7" ht="15">
      <c r="A323" s="16" t="s">
        <v>4028</v>
      </c>
      <c r="B323" s="16">
        <v>492</v>
      </c>
      <c r="F323" s="226" t="s">
        <v>2093</v>
      </c>
      <c r="G323" s="220">
        <v>644</v>
      </c>
    </row>
    <row r="324" spans="1:7">
      <c r="A324" s="16" t="s">
        <v>4028</v>
      </c>
      <c r="B324" s="16">
        <v>493</v>
      </c>
      <c r="F324" s="16" t="s">
        <v>4098</v>
      </c>
      <c r="G324" s="16">
        <v>527</v>
      </c>
    </row>
    <row r="325" spans="1:7">
      <c r="A325" s="16" t="s">
        <v>4028</v>
      </c>
      <c r="B325" s="16">
        <v>494</v>
      </c>
      <c r="F325" s="16" t="s">
        <v>4099</v>
      </c>
      <c r="G325" s="16">
        <v>373</v>
      </c>
    </row>
    <row r="326" spans="1:7">
      <c r="A326" s="16" t="s">
        <v>4028</v>
      </c>
      <c r="B326" s="16">
        <v>495</v>
      </c>
      <c r="F326" s="16" t="s">
        <v>4100</v>
      </c>
      <c r="G326" s="16">
        <v>260</v>
      </c>
    </row>
    <row r="327" spans="1:7">
      <c r="A327" s="16" t="s">
        <v>4125</v>
      </c>
      <c r="B327" s="16">
        <v>496</v>
      </c>
      <c r="F327" s="16" t="s">
        <v>4101</v>
      </c>
      <c r="G327" s="16">
        <v>210</v>
      </c>
    </row>
    <row r="328" spans="1:7">
      <c r="A328" s="16" t="s">
        <v>1011</v>
      </c>
      <c r="B328" s="16">
        <v>497</v>
      </c>
      <c r="F328" s="16" t="s">
        <v>2007</v>
      </c>
      <c r="G328" s="16">
        <v>532</v>
      </c>
    </row>
    <row r="329" spans="1:7" ht="15">
      <c r="A329" s="16" t="s">
        <v>4258</v>
      </c>
      <c r="B329" s="16">
        <v>498</v>
      </c>
      <c r="F329" s="226" t="s">
        <v>1001</v>
      </c>
      <c r="G329" s="220">
        <v>672</v>
      </c>
    </row>
    <row r="330" spans="1:7">
      <c r="A330" s="16" t="s">
        <v>4257</v>
      </c>
      <c r="B330" s="16">
        <v>499</v>
      </c>
      <c r="F330" s="16" t="s">
        <v>4096</v>
      </c>
      <c r="G330" s="16">
        <v>533</v>
      </c>
    </row>
    <row r="331" spans="1:7">
      <c r="A331" s="16" t="s">
        <v>4254</v>
      </c>
      <c r="B331" s="16">
        <v>500</v>
      </c>
      <c r="F331" s="16" t="s">
        <v>4097</v>
      </c>
      <c r="G331" s="16">
        <v>216</v>
      </c>
    </row>
    <row r="332" spans="1:7">
      <c r="A332" s="16" t="s">
        <v>4106</v>
      </c>
      <c r="B332" s="16">
        <v>501</v>
      </c>
      <c r="F332" s="227" t="s">
        <v>1103</v>
      </c>
      <c r="G332" s="220">
        <v>618</v>
      </c>
    </row>
    <row r="333" spans="1:7">
      <c r="A333" s="16" t="s">
        <v>4251</v>
      </c>
      <c r="B333" s="16">
        <v>502</v>
      </c>
      <c r="F333" s="227" t="s">
        <v>1110</v>
      </c>
      <c r="G333" s="220">
        <v>623</v>
      </c>
    </row>
    <row r="334" spans="1:7">
      <c r="A334" s="16" t="s">
        <v>4250</v>
      </c>
      <c r="B334" s="16">
        <v>503</v>
      </c>
      <c r="F334" s="16" t="s">
        <v>4102</v>
      </c>
      <c r="G334" s="16">
        <v>54</v>
      </c>
    </row>
    <row r="335" spans="1:7">
      <c r="A335" s="16" t="s">
        <v>4249</v>
      </c>
      <c r="B335" s="16">
        <v>504</v>
      </c>
      <c r="F335" s="227" t="s">
        <v>1102</v>
      </c>
      <c r="G335" s="220">
        <v>617</v>
      </c>
    </row>
    <row r="336" spans="1:7">
      <c r="A336" s="16" t="s">
        <v>4253</v>
      </c>
      <c r="B336" s="16">
        <v>505</v>
      </c>
      <c r="F336" s="16" t="s">
        <v>4103</v>
      </c>
      <c r="G336" s="16">
        <v>145</v>
      </c>
    </row>
    <row r="337" spans="1:7" ht="15">
      <c r="A337" s="16" t="s">
        <v>4255</v>
      </c>
      <c r="B337" s="16">
        <v>506</v>
      </c>
      <c r="F337" s="226" t="s">
        <v>2045</v>
      </c>
      <c r="G337" s="220">
        <v>643</v>
      </c>
    </row>
    <row r="338" spans="1:7">
      <c r="A338" s="16" t="s">
        <v>4252</v>
      </c>
      <c r="B338" s="16">
        <v>507</v>
      </c>
      <c r="F338" s="16" t="s">
        <v>4104</v>
      </c>
      <c r="G338" s="16">
        <v>508</v>
      </c>
    </row>
    <row r="339" spans="1:7">
      <c r="A339" s="16" t="s">
        <v>4104</v>
      </c>
      <c r="B339" s="16">
        <v>508</v>
      </c>
      <c r="F339" s="16" t="s">
        <v>4105</v>
      </c>
      <c r="G339" s="16">
        <v>317</v>
      </c>
    </row>
    <row r="340" spans="1:7">
      <c r="A340" s="16" t="s">
        <v>4114</v>
      </c>
      <c r="B340" s="16">
        <v>509</v>
      </c>
      <c r="F340" s="16" t="s">
        <v>4106</v>
      </c>
      <c r="G340" s="16">
        <v>501</v>
      </c>
    </row>
    <row r="341" spans="1:7">
      <c r="A341" s="16" t="s">
        <v>4126</v>
      </c>
      <c r="B341" s="16">
        <v>510</v>
      </c>
      <c r="F341" s="16" t="s">
        <v>4108</v>
      </c>
      <c r="G341" s="16">
        <v>372</v>
      </c>
    </row>
    <row r="342" spans="1:7">
      <c r="A342" s="16" t="s">
        <v>4256</v>
      </c>
      <c r="B342" s="16">
        <v>511</v>
      </c>
      <c r="F342" s="16" t="s">
        <v>4109</v>
      </c>
      <c r="G342" s="16">
        <v>248</v>
      </c>
    </row>
    <row r="343" spans="1:7">
      <c r="A343" s="16" t="s">
        <v>4246</v>
      </c>
      <c r="B343" s="16">
        <v>512</v>
      </c>
      <c r="F343" s="16" t="s">
        <v>4110</v>
      </c>
      <c r="G343" s="16">
        <v>558</v>
      </c>
    </row>
    <row r="344" spans="1:7">
      <c r="A344" s="16" t="s">
        <v>4247</v>
      </c>
      <c r="B344" s="16">
        <v>513</v>
      </c>
      <c r="F344" s="16" t="s">
        <v>4111</v>
      </c>
      <c r="G344" s="16">
        <v>203</v>
      </c>
    </row>
    <row r="345" spans="1:7" ht="15">
      <c r="A345" s="16" t="s">
        <v>4245</v>
      </c>
      <c r="B345" s="16">
        <v>514</v>
      </c>
      <c r="F345" s="226" t="s">
        <v>997</v>
      </c>
      <c r="G345" s="220">
        <v>671</v>
      </c>
    </row>
    <row r="346" spans="1:7">
      <c r="A346" s="16" t="s">
        <v>4166</v>
      </c>
      <c r="B346" s="16">
        <v>515</v>
      </c>
      <c r="F346" s="16" t="s">
        <v>4107</v>
      </c>
      <c r="G346" s="16">
        <v>535</v>
      </c>
    </row>
    <row r="347" spans="1:7">
      <c r="A347" s="16" t="s">
        <v>3987</v>
      </c>
      <c r="B347" s="16">
        <v>516</v>
      </c>
      <c r="F347" s="16" t="s">
        <v>4112</v>
      </c>
      <c r="G347" s="16">
        <v>401</v>
      </c>
    </row>
    <row r="348" spans="1:7">
      <c r="A348" s="16" t="s">
        <v>4177</v>
      </c>
      <c r="B348" s="16">
        <v>517</v>
      </c>
      <c r="F348" s="16" t="s">
        <v>4113</v>
      </c>
      <c r="G348" s="16">
        <v>247</v>
      </c>
    </row>
    <row r="349" spans="1:7">
      <c r="A349" s="16" t="s">
        <v>4154</v>
      </c>
      <c r="B349" s="16">
        <v>518</v>
      </c>
      <c r="F349" s="16" t="s">
        <v>4114</v>
      </c>
      <c r="G349" s="16">
        <v>509</v>
      </c>
    </row>
    <row r="350" spans="1:7">
      <c r="A350" s="16" t="s">
        <v>4146</v>
      </c>
      <c r="B350" s="16">
        <v>519</v>
      </c>
      <c r="F350" s="16" t="s">
        <v>4115</v>
      </c>
      <c r="G350" s="16">
        <v>526</v>
      </c>
    </row>
    <row r="351" spans="1:7">
      <c r="A351" s="16" t="s">
        <v>3990</v>
      </c>
      <c r="B351" s="16">
        <v>520</v>
      </c>
      <c r="F351" s="16" t="s">
        <v>4116</v>
      </c>
      <c r="G351" s="16">
        <v>440</v>
      </c>
    </row>
    <row r="352" spans="1:7">
      <c r="A352" s="16">
        <v>105</v>
      </c>
      <c r="B352" s="16">
        <v>521</v>
      </c>
      <c r="F352" s="16" t="s">
        <v>4117</v>
      </c>
      <c r="G352" s="16">
        <v>305</v>
      </c>
    </row>
    <row r="353" spans="1:7">
      <c r="A353" s="16">
        <v>91</v>
      </c>
      <c r="B353" s="16">
        <v>522</v>
      </c>
      <c r="F353" s="16" t="s">
        <v>959</v>
      </c>
      <c r="G353" s="16">
        <v>165</v>
      </c>
    </row>
    <row r="354" spans="1:7">
      <c r="A354" s="16" t="s">
        <v>4008</v>
      </c>
      <c r="B354" s="16">
        <v>523</v>
      </c>
      <c r="F354" s="16" t="s">
        <v>959</v>
      </c>
      <c r="G354" s="16">
        <v>257</v>
      </c>
    </row>
    <row r="355" spans="1:7" ht="15">
      <c r="A355" s="16" t="s">
        <v>3993</v>
      </c>
      <c r="B355" s="16">
        <v>524</v>
      </c>
      <c r="F355" s="226" t="s">
        <v>2050</v>
      </c>
      <c r="G355" s="220">
        <v>642</v>
      </c>
    </row>
    <row r="356" spans="1:7">
      <c r="A356" s="16" t="s">
        <v>4151</v>
      </c>
      <c r="B356" s="16">
        <v>525</v>
      </c>
      <c r="F356" s="16" t="s">
        <v>4118</v>
      </c>
      <c r="G356" s="16">
        <v>318</v>
      </c>
    </row>
    <row r="357" spans="1:7">
      <c r="A357" s="16" t="s">
        <v>4115</v>
      </c>
      <c r="B357" s="16">
        <v>526</v>
      </c>
      <c r="F357" s="16" t="s">
        <v>4119</v>
      </c>
      <c r="G357" s="16">
        <v>240</v>
      </c>
    </row>
    <row r="358" spans="1:7">
      <c r="A358" s="16" t="s">
        <v>4098</v>
      </c>
      <c r="B358" s="16">
        <v>527</v>
      </c>
      <c r="F358" s="16" t="s">
        <v>4120</v>
      </c>
      <c r="G358" s="16">
        <v>559</v>
      </c>
    </row>
    <row r="359" spans="1:7">
      <c r="A359" s="16" t="s">
        <v>4095</v>
      </c>
      <c r="B359" s="16">
        <v>528</v>
      </c>
      <c r="F359" s="16" t="s">
        <v>4121</v>
      </c>
      <c r="G359" s="16">
        <v>169</v>
      </c>
    </row>
    <row r="360" spans="1:7">
      <c r="A360" s="16" t="s">
        <v>4137</v>
      </c>
      <c r="B360" s="16">
        <v>529</v>
      </c>
      <c r="F360" s="227" t="s">
        <v>1044</v>
      </c>
      <c r="G360" s="220">
        <v>598</v>
      </c>
    </row>
    <row r="361" spans="1:7" ht="15">
      <c r="A361" s="141" t="s">
        <v>1014</v>
      </c>
      <c r="B361" s="16">
        <v>529</v>
      </c>
      <c r="F361" s="227" t="s">
        <v>1051</v>
      </c>
      <c r="G361" s="220">
        <v>599</v>
      </c>
    </row>
    <row r="362" spans="1:7" ht="15">
      <c r="A362" s="141" t="s">
        <v>4400</v>
      </c>
      <c r="B362" s="16">
        <v>529</v>
      </c>
      <c r="F362" s="16" t="s">
        <v>4122</v>
      </c>
      <c r="G362" s="16">
        <v>402</v>
      </c>
    </row>
    <row r="363" spans="1:7">
      <c r="A363" s="16" t="s">
        <v>4068</v>
      </c>
      <c r="B363" s="16">
        <v>530</v>
      </c>
      <c r="F363" s="16" t="s">
        <v>4123</v>
      </c>
      <c r="G363" s="16">
        <v>449</v>
      </c>
    </row>
    <row r="364" spans="1:7">
      <c r="A364" s="16" t="s">
        <v>2007</v>
      </c>
      <c r="B364" s="16">
        <v>532</v>
      </c>
      <c r="F364" s="16" t="s">
        <v>4123</v>
      </c>
      <c r="G364" s="16">
        <v>452</v>
      </c>
    </row>
    <row r="365" spans="1:7">
      <c r="A365" s="16" t="s">
        <v>4096</v>
      </c>
      <c r="B365" s="16">
        <v>533</v>
      </c>
      <c r="F365" s="16" t="s">
        <v>4124</v>
      </c>
      <c r="G365" s="16">
        <v>285</v>
      </c>
    </row>
    <row r="366" spans="1:7">
      <c r="A366" s="16" t="s">
        <v>1028</v>
      </c>
      <c r="B366" s="16">
        <v>534</v>
      </c>
      <c r="F366" s="16" t="s">
        <v>1011</v>
      </c>
      <c r="G366" s="16">
        <v>497</v>
      </c>
    </row>
    <row r="367" spans="1:7">
      <c r="A367" s="16" t="s">
        <v>4107</v>
      </c>
      <c r="B367" s="16">
        <v>535</v>
      </c>
      <c r="F367" s="16" t="s">
        <v>4125</v>
      </c>
      <c r="G367" s="16">
        <v>496</v>
      </c>
    </row>
    <row r="368" spans="1:7">
      <c r="A368" s="16" t="s">
        <v>4075</v>
      </c>
      <c r="B368" s="16">
        <v>536</v>
      </c>
      <c r="F368" s="16" t="s">
        <v>4126</v>
      </c>
      <c r="G368" s="16">
        <v>510</v>
      </c>
    </row>
    <row r="369" spans="1:7">
      <c r="A369" s="16" t="s">
        <v>4093</v>
      </c>
      <c r="B369" s="16">
        <v>537</v>
      </c>
      <c r="F369" s="16" t="s">
        <v>4127</v>
      </c>
      <c r="G369" s="16">
        <v>557</v>
      </c>
    </row>
    <row r="370" spans="1:7">
      <c r="A370" s="16" t="s">
        <v>4092</v>
      </c>
      <c r="B370" s="16">
        <v>538</v>
      </c>
      <c r="F370" s="16" t="s">
        <v>4128</v>
      </c>
      <c r="G370" s="16">
        <v>267</v>
      </c>
    </row>
    <row r="371" spans="1:7">
      <c r="A371" s="16">
        <v>64</v>
      </c>
      <c r="B371" s="16">
        <v>539</v>
      </c>
      <c r="F371" s="16" t="s">
        <v>4129</v>
      </c>
      <c r="G371" s="16">
        <v>269</v>
      </c>
    </row>
    <row r="372" spans="1:7">
      <c r="A372" s="16" t="s">
        <v>3995</v>
      </c>
      <c r="B372" s="16">
        <v>540</v>
      </c>
      <c r="F372" s="16" t="s">
        <v>4130</v>
      </c>
      <c r="G372" s="16">
        <v>166</v>
      </c>
    </row>
    <row r="373" spans="1:7" ht="15">
      <c r="A373" s="16" t="s">
        <v>4002</v>
      </c>
      <c r="B373" s="16">
        <v>541</v>
      </c>
      <c r="F373" s="226" t="s">
        <v>4392</v>
      </c>
      <c r="G373" s="220">
        <v>684</v>
      </c>
    </row>
    <row r="374" spans="1:7">
      <c r="A374" s="16" t="s">
        <v>4173</v>
      </c>
      <c r="B374" s="16">
        <v>542</v>
      </c>
      <c r="F374" s="16" t="s">
        <v>4131</v>
      </c>
      <c r="G374" s="16">
        <v>316</v>
      </c>
    </row>
    <row r="375" spans="1:7" ht="15">
      <c r="A375" s="16" t="s">
        <v>4165</v>
      </c>
      <c r="B375" s="16">
        <v>543</v>
      </c>
      <c r="F375" s="226" t="s">
        <v>1025</v>
      </c>
      <c r="G375" s="220">
        <v>684</v>
      </c>
    </row>
    <row r="376" spans="1:7">
      <c r="A376" s="16" t="s">
        <v>4181</v>
      </c>
      <c r="B376" s="16">
        <v>544</v>
      </c>
      <c r="F376" s="16" t="s">
        <v>4132</v>
      </c>
      <c r="G376" s="16">
        <v>268</v>
      </c>
    </row>
    <row r="377" spans="1:7">
      <c r="A377" s="16" t="s">
        <v>4171</v>
      </c>
      <c r="B377" s="16">
        <v>545</v>
      </c>
      <c r="F377" s="16" t="s">
        <v>4133</v>
      </c>
      <c r="G377" s="16">
        <v>445</v>
      </c>
    </row>
    <row r="378" spans="1:7" ht="15">
      <c r="A378" s="16" t="s">
        <v>4155</v>
      </c>
      <c r="B378" s="16">
        <v>546</v>
      </c>
      <c r="F378" s="226" t="s">
        <v>922</v>
      </c>
      <c r="G378" s="220">
        <v>663</v>
      </c>
    </row>
    <row r="379" spans="1:7">
      <c r="A379" s="16" t="s">
        <v>4152</v>
      </c>
      <c r="B379" s="16">
        <v>547</v>
      </c>
      <c r="F379" s="16" t="s">
        <v>4134</v>
      </c>
      <c r="G379" s="16">
        <v>561</v>
      </c>
    </row>
    <row r="380" spans="1:7">
      <c r="A380" s="16" t="s">
        <v>4161</v>
      </c>
      <c r="B380" s="16">
        <v>548</v>
      </c>
      <c r="F380" s="16" t="s">
        <v>4135</v>
      </c>
      <c r="G380" s="16">
        <v>204</v>
      </c>
    </row>
    <row r="381" spans="1:7">
      <c r="A381" s="16">
        <v>21</v>
      </c>
      <c r="B381" s="16">
        <v>549</v>
      </c>
      <c r="F381" s="16" t="s">
        <v>2102</v>
      </c>
      <c r="G381" s="16">
        <v>274</v>
      </c>
    </row>
    <row r="382" spans="1:7">
      <c r="A382" s="16" t="s">
        <v>4193</v>
      </c>
      <c r="B382" s="16">
        <v>550</v>
      </c>
      <c r="F382" s="16" t="s">
        <v>4136</v>
      </c>
      <c r="G382" s="16">
        <v>366</v>
      </c>
    </row>
    <row r="383" spans="1:7">
      <c r="A383" s="16" t="s">
        <v>4201</v>
      </c>
      <c r="B383" s="16">
        <v>551</v>
      </c>
      <c r="F383" s="227" t="s">
        <v>1074</v>
      </c>
      <c r="G383" s="220">
        <v>606</v>
      </c>
    </row>
    <row r="384" spans="1:7">
      <c r="A384" s="16" t="s">
        <v>4029</v>
      </c>
      <c r="B384" s="16">
        <v>552</v>
      </c>
      <c r="F384" s="16" t="s">
        <v>4138</v>
      </c>
      <c r="G384" s="16">
        <v>160</v>
      </c>
    </row>
    <row r="385" spans="1:7">
      <c r="A385" s="16" t="s">
        <v>4069</v>
      </c>
      <c r="B385" s="16">
        <v>553</v>
      </c>
      <c r="F385" s="16" t="s">
        <v>4139</v>
      </c>
      <c r="G385" s="16">
        <v>391</v>
      </c>
    </row>
    <row r="386" spans="1:7">
      <c r="A386" s="16" t="s">
        <v>4172</v>
      </c>
      <c r="B386" s="16">
        <v>554</v>
      </c>
      <c r="F386" s="16" t="s">
        <v>4140</v>
      </c>
      <c r="G386" s="16">
        <v>394</v>
      </c>
    </row>
    <row r="387" spans="1:7">
      <c r="A387" s="16" t="s">
        <v>4163</v>
      </c>
      <c r="B387" s="16">
        <v>555</v>
      </c>
      <c r="F387" s="16" t="s">
        <v>4141</v>
      </c>
      <c r="G387" s="16">
        <v>395</v>
      </c>
    </row>
    <row r="388" spans="1:7">
      <c r="A388" s="16" t="s">
        <v>2012</v>
      </c>
      <c r="B388" s="16">
        <v>556</v>
      </c>
      <c r="F388" s="16" t="s">
        <v>4142</v>
      </c>
      <c r="G388" s="16">
        <v>390</v>
      </c>
    </row>
    <row r="389" spans="1:7" ht="15">
      <c r="A389" s="16" t="s">
        <v>4127</v>
      </c>
      <c r="B389" s="16">
        <v>557</v>
      </c>
      <c r="F389" s="226" t="s">
        <v>2055</v>
      </c>
      <c r="G389" s="220">
        <v>645</v>
      </c>
    </row>
    <row r="390" spans="1:7">
      <c r="A390" s="16" t="s">
        <v>4110</v>
      </c>
      <c r="B390" s="16">
        <v>558</v>
      </c>
      <c r="F390" s="16" t="s">
        <v>4143</v>
      </c>
      <c r="G390" s="16">
        <v>256</v>
      </c>
    </row>
    <row r="391" spans="1:7" ht="15">
      <c r="A391" s="16" t="s">
        <v>4120</v>
      </c>
      <c r="B391" s="16">
        <v>559</v>
      </c>
      <c r="F391" s="226" t="s">
        <v>1177</v>
      </c>
      <c r="G391" s="220">
        <v>697</v>
      </c>
    </row>
    <row r="392" spans="1:7" ht="15">
      <c r="A392" s="16" t="s">
        <v>4026</v>
      </c>
      <c r="B392" s="16">
        <v>560</v>
      </c>
      <c r="F392" s="141" t="s">
        <v>4400</v>
      </c>
      <c r="G392" s="16">
        <v>529</v>
      </c>
    </row>
    <row r="393" spans="1:7" ht="15">
      <c r="A393" s="16" t="s">
        <v>4134</v>
      </c>
      <c r="B393" s="16">
        <v>561</v>
      </c>
      <c r="F393" s="141" t="s">
        <v>1014</v>
      </c>
      <c r="G393" s="16">
        <v>529</v>
      </c>
    </row>
    <row r="394" spans="1:7">
      <c r="A394" s="16" t="s">
        <v>4005</v>
      </c>
      <c r="B394" s="16">
        <v>562</v>
      </c>
      <c r="F394" s="16" t="s">
        <v>2100</v>
      </c>
      <c r="G394" s="16">
        <v>339</v>
      </c>
    </row>
    <row r="395" spans="1:7" ht="15">
      <c r="A395" s="16" t="s">
        <v>4055</v>
      </c>
      <c r="B395" s="16">
        <v>563</v>
      </c>
      <c r="F395" s="226" t="s">
        <v>2068</v>
      </c>
      <c r="G395" s="220">
        <v>646</v>
      </c>
    </row>
    <row r="396" spans="1:7">
      <c r="A396" s="16" t="s">
        <v>4046</v>
      </c>
      <c r="B396" s="16">
        <v>564</v>
      </c>
      <c r="F396" s="16" t="s">
        <v>4146</v>
      </c>
      <c r="G396" s="16">
        <v>519</v>
      </c>
    </row>
    <row r="397" spans="1:7">
      <c r="A397" s="16" t="s">
        <v>4144</v>
      </c>
      <c r="B397" s="16">
        <v>565</v>
      </c>
      <c r="F397" s="16" t="s">
        <v>4147</v>
      </c>
      <c r="G397" s="16">
        <v>408</v>
      </c>
    </row>
    <row r="398" spans="1:7">
      <c r="A398" s="16" t="s">
        <v>3984</v>
      </c>
      <c r="B398" s="16">
        <v>566</v>
      </c>
      <c r="F398" s="16" t="s">
        <v>4148</v>
      </c>
      <c r="G398" s="16">
        <v>424</v>
      </c>
    </row>
    <row r="399" spans="1:7">
      <c r="A399" s="16">
        <v>38.5</v>
      </c>
      <c r="B399" s="16">
        <v>567</v>
      </c>
      <c r="F399" s="16" t="s">
        <v>4149</v>
      </c>
      <c r="G399" s="16">
        <v>425</v>
      </c>
    </row>
    <row r="400" spans="1:7">
      <c r="A400" s="16" t="s">
        <v>4190</v>
      </c>
      <c r="B400" s="16">
        <v>568</v>
      </c>
      <c r="F400" s="16" t="s">
        <v>4150</v>
      </c>
      <c r="G400" s="16">
        <v>447</v>
      </c>
    </row>
    <row r="401" spans="1:7" ht="15">
      <c r="A401" s="16" t="s">
        <v>4194</v>
      </c>
      <c r="B401" s="16">
        <v>569</v>
      </c>
      <c r="F401" s="226" t="s">
        <v>1167</v>
      </c>
      <c r="G401" s="220">
        <v>689</v>
      </c>
    </row>
    <row r="402" spans="1:7">
      <c r="A402" s="16" t="s">
        <v>4191</v>
      </c>
      <c r="B402" s="16">
        <v>570</v>
      </c>
      <c r="F402" s="16" t="s">
        <v>4151</v>
      </c>
      <c r="G402" s="16">
        <v>525</v>
      </c>
    </row>
    <row r="403" spans="1:7">
      <c r="A403" s="16" t="s">
        <v>4192</v>
      </c>
      <c r="B403" s="16">
        <v>571</v>
      </c>
      <c r="F403" s="16" t="s">
        <v>4152</v>
      </c>
      <c r="G403" s="16">
        <v>547</v>
      </c>
    </row>
    <row r="404" spans="1:7" ht="15">
      <c r="A404" s="16" t="s">
        <v>4244</v>
      </c>
      <c r="B404" s="16">
        <v>572</v>
      </c>
      <c r="F404" s="141" t="s">
        <v>4396</v>
      </c>
      <c r="G404" s="234">
        <v>480</v>
      </c>
    </row>
    <row r="405" spans="1:7" ht="15">
      <c r="A405" s="16" t="s">
        <v>4243</v>
      </c>
      <c r="B405" s="16">
        <v>573</v>
      </c>
      <c r="F405" s="141" t="s">
        <v>4385</v>
      </c>
      <c r="G405" s="16">
        <v>480</v>
      </c>
    </row>
    <row r="406" spans="1:7" ht="15">
      <c r="A406" s="16" t="s">
        <v>4248</v>
      </c>
      <c r="B406" s="16">
        <v>574</v>
      </c>
      <c r="F406" s="226" t="s">
        <v>1012</v>
      </c>
      <c r="G406" s="220">
        <v>680</v>
      </c>
    </row>
    <row r="407" spans="1:7" ht="15">
      <c r="A407" s="226">
        <v>38</v>
      </c>
      <c r="B407" s="220">
        <v>575</v>
      </c>
      <c r="F407" s="16" t="s">
        <v>1184</v>
      </c>
      <c r="G407" s="16">
        <v>367</v>
      </c>
    </row>
    <row r="408" spans="1:7" ht="15">
      <c r="A408" s="226">
        <v>50</v>
      </c>
      <c r="B408" s="220">
        <v>576</v>
      </c>
      <c r="F408" s="16" t="s">
        <v>2096</v>
      </c>
      <c r="G408" s="16">
        <v>168</v>
      </c>
    </row>
    <row r="409" spans="1:7" ht="15">
      <c r="A409" s="226">
        <v>46</v>
      </c>
      <c r="B409" s="220">
        <v>577</v>
      </c>
      <c r="F409" s="226" t="s">
        <v>2041</v>
      </c>
      <c r="G409" s="220">
        <v>646</v>
      </c>
    </row>
    <row r="410" spans="1:7" ht="15">
      <c r="A410" s="226">
        <v>48</v>
      </c>
      <c r="B410" s="220">
        <v>578</v>
      </c>
      <c r="F410" s="16" t="s">
        <v>4154</v>
      </c>
      <c r="G410" s="16">
        <v>518</v>
      </c>
    </row>
    <row r="411" spans="1:7" ht="15">
      <c r="A411" s="226" t="s">
        <v>1150</v>
      </c>
      <c r="B411" s="220">
        <v>579</v>
      </c>
      <c r="F411" s="16" t="s">
        <v>4155</v>
      </c>
      <c r="G411" s="16">
        <v>546</v>
      </c>
    </row>
    <row r="412" spans="1:7" ht="15">
      <c r="A412" s="226">
        <v>52</v>
      </c>
      <c r="B412" s="220">
        <v>580</v>
      </c>
      <c r="F412" s="16" t="s">
        <v>4156</v>
      </c>
      <c r="G412" s="16">
        <v>225</v>
      </c>
    </row>
    <row r="413" spans="1:7" ht="15">
      <c r="A413" s="226" t="s">
        <v>1156</v>
      </c>
      <c r="B413" s="220">
        <v>581</v>
      </c>
      <c r="F413" s="16" t="s">
        <v>1092</v>
      </c>
      <c r="G413" s="16">
        <v>226</v>
      </c>
    </row>
    <row r="414" spans="1:7" ht="15">
      <c r="A414" s="226">
        <v>49</v>
      </c>
      <c r="B414" s="220">
        <v>582</v>
      </c>
      <c r="F414" s="16" t="s">
        <v>4157</v>
      </c>
      <c r="G414" s="16">
        <v>409</v>
      </c>
    </row>
    <row r="415" spans="1:7" ht="15">
      <c r="A415" s="226" t="s">
        <v>920</v>
      </c>
      <c r="B415" s="220">
        <v>583</v>
      </c>
      <c r="F415" s="16" t="s">
        <v>4158</v>
      </c>
      <c r="G415" s="16">
        <v>417</v>
      </c>
    </row>
    <row r="416" spans="1:7" ht="15">
      <c r="A416" s="226">
        <v>36</v>
      </c>
      <c r="B416" s="220">
        <v>584</v>
      </c>
      <c r="F416" s="16" t="s">
        <v>4159</v>
      </c>
      <c r="G416" s="16">
        <v>423</v>
      </c>
    </row>
    <row r="417" spans="1:7" ht="15">
      <c r="A417" s="226">
        <v>39</v>
      </c>
      <c r="B417" s="220">
        <v>585</v>
      </c>
      <c r="F417" s="227" t="s">
        <v>1062</v>
      </c>
      <c r="G417" s="220">
        <v>601</v>
      </c>
    </row>
    <row r="418" spans="1:7" ht="15">
      <c r="A418" s="226">
        <v>37</v>
      </c>
      <c r="B418" s="220">
        <v>586</v>
      </c>
      <c r="F418" s="226" t="s">
        <v>1164</v>
      </c>
      <c r="G418" s="220">
        <v>686</v>
      </c>
    </row>
    <row r="419" spans="1:7" ht="15">
      <c r="A419" s="226">
        <v>0</v>
      </c>
      <c r="B419" s="220">
        <v>587</v>
      </c>
      <c r="F419" s="16" t="s">
        <v>4160</v>
      </c>
      <c r="G419" s="16">
        <v>437</v>
      </c>
    </row>
    <row r="420" spans="1:7" ht="15">
      <c r="A420" s="226">
        <v>54</v>
      </c>
      <c r="B420" s="220">
        <v>588</v>
      </c>
      <c r="F420" s="16" t="s">
        <v>4161</v>
      </c>
      <c r="G420" s="16">
        <v>548</v>
      </c>
    </row>
    <row r="421" spans="1:7" ht="15">
      <c r="A421" s="226">
        <v>44</v>
      </c>
      <c r="B421" s="220">
        <v>589</v>
      </c>
      <c r="F421" s="16" t="s">
        <v>4162</v>
      </c>
      <c r="G421" s="16">
        <v>223</v>
      </c>
    </row>
    <row r="422" spans="1:7" ht="15">
      <c r="A422" s="226" t="s">
        <v>2111</v>
      </c>
      <c r="B422" s="220">
        <v>590</v>
      </c>
      <c r="F422" s="16" t="s">
        <v>4163</v>
      </c>
      <c r="G422" s="16">
        <v>555</v>
      </c>
    </row>
    <row r="423" spans="1:7" ht="15">
      <c r="A423" s="226" t="s">
        <v>2115</v>
      </c>
      <c r="B423" s="220">
        <v>591</v>
      </c>
      <c r="F423" s="16" t="s">
        <v>4164</v>
      </c>
      <c r="G423" s="16">
        <v>454</v>
      </c>
    </row>
    <row r="424" spans="1:7" ht="15">
      <c r="A424" s="226">
        <v>40</v>
      </c>
      <c r="B424" s="220">
        <v>592</v>
      </c>
      <c r="F424" s="16" t="s">
        <v>4165</v>
      </c>
      <c r="G424" s="16">
        <v>543</v>
      </c>
    </row>
    <row r="425" spans="1:7" ht="15">
      <c r="A425" s="226">
        <v>58</v>
      </c>
      <c r="B425" s="220">
        <v>593</v>
      </c>
      <c r="F425" s="141" t="s">
        <v>4391</v>
      </c>
      <c r="G425" s="16">
        <v>472</v>
      </c>
    </row>
    <row r="426" spans="1:7" ht="15">
      <c r="A426" s="227">
        <v>42</v>
      </c>
      <c r="B426" s="220">
        <v>594</v>
      </c>
      <c r="F426" s="141" t="s">
        <v>1030</v>
      </c>
      <c r="G426" s="16">
        <v>472</v>
      </c>
    </row>
    <row r="427" spans="1:7">
      <c r="A427" s="227">
        <v>34</v>
      </c>
      <c r="B427" s="220">
        <v>595</v>
      </c>
      <c r="F427" s="16" t="s">
        <v>4166</v>
      </c>
      <c r="G427" s="16">
        <v>515</v>
      </c>
    </row>
    <row r="428" spans="1:7" ht="15">
      <c r="A428" s="227">
        <v>32</v>
      </c>
      <c r="B428" s="220">
        <v>596</v>
      </c>
      <c r="F428" s="226" t="s">
        <v>1166</v>
      </c>
      <c r="G428" s="220">
        <v>688</v>
      </c>
    </row>
    <row r="429" spans="1:7">
      <c r="A429" s="227" t="s">
        <v>1043</v>
      </c>
      <c r="B429" s="220">
        <v>597</v>
      </c>
      <c r="F429" s="16" t="s">
        <v>4168</v>
      </c>
      <c r="G429" s="16">
        <v>220</v>
      </c>
    </row>
    <row r="430" spans="1:7">
      <c r="A430" s="227" t="s">
        <v>1044</v>
      </c>
      <c r="B430" s="220">
        <v>598</v>
      </c>
      <c r="F430" s="227" t="s">
        <v>1137</v>
      </c>
      <c r="G430" s="220">
        <v>630</v>
      </c>
    </row>
    <row r="431" spans="1:7">
      <c r="A431" s="227" t="s">
        <v>1051</v>
      </c>
      <c r="B431" s="220">
        <v>599</v>
      </c>
      <c r="F431" s="16" t="s">
        <v>4169</v>
      </c>
      <c r="G431" s="16">
        <v>471</v>
      </c>
    </row>
    <row r="432" spans="1:7">
      <c r="A432" s="227" t="s">
        <v>1056</v>
      </c>
      <c r="B432" s="220">
        <v>600</v>
      </c>
      <c r="F432" s="16" t="s">
        <v>4170</v>
      </c>
      <c r="G432" s="16">
        <v>389</v>
      </c>
    </row>
    <row r="433" spans="1:7">
      <c r="A433" s="227" t="s">
        <v>1062</v>
      </c>
      <c r="B433" s="220">
        <v>601</v>
      </c>
      <c r="F433" s="16" t="s">
        <v>4171</v>
      </c>
      <c r="G433" s="16">
        <v>545</v>
      </c>
    </row>
    <row r="434" spans="1:7">
      <c r="A434" s="227">
        <v>18</v>
      </c>
      <c r="B434" s="220">
        <v>602</v>
      </c>
      <c r="F434" s="16" t="s">
        <v>2012</v>
      </c>
      <c r="G434" s="16">
        <v>556</v>
      </c>
    </row>
    <row r="435" spans="1:7">
      <c r="A435" s="227">
        <v>20</v>
      </c>
      <c r="B435" s="220">
        <v>603</v>
      </c>
      <c r="F435" s="16" t="s">
        <v>4172</v>
      </c>
      <c r="G435" s="16">
        <v>554</v>
      </c>
    </row>
    <row r="436" spans="1:7">
      <c r="A436" s="227">
        <v>12</v>
      </c>
      <c r="B436" s="220">
        <v>604</v>
      </c>
      <c r="F436" s="16" t="s">
        <v>4173</v>
      </c>
      <c r="G436" s="16">
        <v>542</v>
      </c>
    </row>
    <row r="437" spans="1:7" ht="15">
      <c r="A437" s="227" t="s">
        <v>1072</v>
      </c>
      <c r="B437" s="220">
        <v>605</v>
      </c>
      <c r="F437" s="226" t="s">
        <v>1165</v>
      </c>
      <c r="G437" s="220">
        <v>687</v>
      </c>
    </row>
    <row r="438" spans="1:7">
      <c r="A438" s="227" t="s">
        <v>1074</v>
      </c>
      <c r="B438" s="220">
        <v>606</v>
      </c>
      <c r="F438" s="16" t="s">
        <v>4174</v>
      </c>
      <c r="G438" s="16">
        <v>439</v>
      </c>
    </row>
    <row r="439" spans="1:7" ht="15">
      <c r="A439" s="227" t="s">
        <v>1075</v>
      </c>
      <c r="B439" s="220">
        <v>607</v>
      </c>
      <c r="F439" s="226" t="s">
        <v>1013</v>
      </c>
      <c r="G439" s="220">
        <v>681</v>
      </c>
    </row>
    <row r="440" spans="1:7">
      <c r="A440" s="227" t="s">
        <v>1079</v>
      </c>
      <c r="B440" s="220">
        <v>608</v>
      </c>
      <c r="F440" s="16" t="s">
        <v>4175</v>
      </c>
      <c r="G440" s="16">
        <v>323</v>
      </c>
    </row>
    <row r="441" spans="1:7" ht="15">
      <c r="A441" s="227" t="s">
        <v>1085</v>
      </c>
      <c r="B441" s="220">
        <v>609</v>
      </c>
      <c r="F441" s="226" t="s">
        <v>2065</v>
      </c>
      <c r="G441" s="220">
        <v>647</v>
      </c>
    </row>
    <row r="442" spans="1:7" ht="15">
      <c r="A442" s="227">
        <v>56</v>
      </c>
      <c r="B442" s="220">
        <v>610</v>
      </c>
      <c r="F442" s="226" t="s">
        <v>2067</v>
      </c>
      <c r="G442" s="220">
        <v>647</v>
      </c>
    </row>
    <row r="443" spans="1:7">
      <c r="A443" s="227" t="s">
        <v>1088</v>
      </c>
      <c r="B443" s="220">
        <v>611</v>
      </c>
      <c r="F443" s="16" t="s">
        <v>4177</v>
      </c>
      <c r="G443" s="16">
        <v>517</v>
      </c>
    </row>
    <row r="444" spans="1:7">
      <c r="A444" s="227" t="s">
        <v>4375</v>
      </c>
      <c r="B444" s="220">
        <v>612</v>
      </c>
      <c r="F444" s="16" t="s">
        <v>4179</v>
      </c>
      <c r="G444" s="16">
        <v>419</v>
      </c>
    </row>
    <row r="445" spans="1:7">
      <c r="A445" s="227" t="s">
        <v>1091</v>
      </c>
      <c r="B445" s="220">
        <v>613</v>
      </c>
      <c r="F445" s="16" t="s">
        <v>4180</v>
      </c>
      <c r="G445" s="16">
        <v>427</v>
      </c>
    </row>
    <row r="446" spans="1:7">
      <c r="A446" s="227" t="s">
        <v>1095</v>
      </c>
      <c r="B446" s="220">
        <v>614</v>
      </c>
      <c r="F446" s="16" t="s">
        <v>4181</v>
      </c>
      <c r="G446" s="16">
        <v>544</v>
      </c>
    </row>
    <row r="447" spans="1:7" ht="15">
      <c r="A447" s="227" t="s">
        <v>1097</v>
      </c>
      <c r="B447" s="220">
        <v>615</v>
      </c>
      <c r="F447" s="226" t="s">
        <v>1185</v>
      </c>
      <c r="G447" s="220">
        <v>666</v>
      </c>
    </row>
    <row r="448" spans="1:7" ht="15">
      <c r="A448" s="227">
        <v>10</v>
      </c>
      <c r="B448" s="220">
        <v>616</v>
      </c>
      <c r="F448" s="226" t="s">
        <v>930</v>
      </c>
      <c r="G448" s="220">
        <v>666</v>
      </c>
    </row>
    <row r="449" spans="1:7">
      <c r="A449" s="227" t="s">
        <v>1102</v>
      </c>
      <c r="B449" s="220">
        <v>617</v>
      </c>
      <c r="F449" s="16" t="s">
        <v>4176</v>
      </c>
      <c r="G449" s="16">
        <v>464</v>
      </c>
    </row>
    <row r="450" spans="1:7" ht="15">
      <c r="A450" s="227" t="s">
        <v>1103</v>
      </c>
      <c r="B450" s="220">
        <v>618</v>
      </c>
      <c r="F450" s="226" t="s">
        <v>1163</v>
      </c>
      <c r="G450" s="220">
        <v>685</v>
      </c>
    </row>
    <row r="451" spans="1:7" ht="15">
      <c r="A451" s="227">
        <v>6</v>
      </c>
      <c r="B451" s="220">
        <v>619</v>
      </c>
      <c r="F451" s="226" t="s">
        <v>916</v>
      </c>
      <c r="G451" s="220">
        <v>662</v>
      </c>
    </row>
    <row r="452" spans="1:7">
      <c r="A452" s="227">
        <v>42</v>
      </c>
      <c r="B452" s="220">
        <v>620</v>
      </c>
      <c r="F452" s="16" t="s">
        <v>4182</v>
      </c>
      <c r="G452" s="16">
        <v>307</v>
      </c>
    </row>
    <row r="453" spans="1:7">
      <c r="A453" s="227" t="s">
        <v>1104</v>
      </c>
      <c r="B453" s="220">
        <v>621</v>
      </c>
      <c r="F453" s="16" t="s">
        <v>4183</v>
      </c>
      <c r="G453" s="16">
        <v>167</v>
      </c>
    </row>
    <row r="454" spans="1:7" ht="15">
      <c r="A454" s="227">
        <v>1</v>
      </c>
      <c r="B454" s="220">
        <v>622</v>
      </c>
      <c r="F454" s="226" t="s">
        <v>1196</v>
      </c>
      <c r="G454" s="220">
        <v>647</v>
      </c>
    </row>
    <row r="455" spans="1:7" ht="15">
      <c r="A455" s="227" t="s">
        <v>1110</v>
      </c>
      <c r="B455" s="220">
        <v>623</v>
      </c>
      <c r="F455" s="226" t="s">
        <v>2046</v>
      </c>
      <c r="G455" s="220">
        <v>647</v>
      </c>
    </row>
    <row r="456" spans="1:7" ht="15">
      <c r="A456" s="227">
        <v>45</v>
      </c>
      <c r="B456" s="220">
        <v>624</v>
      </c>
      <c r="F456" s="226" t="s">
        <v>1205</v>
      </c>
      <c r="G456" s="220">
        <v>647</v>
      </c>
    </row>
    <row r="457" spans="1:7">
      <c r="A457" s="227" t="s">
        <v>1122</v>
      </c>
      <c r="B457" s="220">
        <v>625</v>
      </c>
      <c r="F457" s="16" t="s">
        <v>4184</v>
      </c>
      <c r="G457" s="16">
        <v>117</v>
      </c>
    </row>
    <row r="458" spans="1:7">
      <c r="A458" s="227" t="s">
        <v>1127</v>
      </c>
      <c r="B458" s="220">
        <v>626</v>
      </c>
      <c r="F458" s="16" t="s">
        <v>4185</v>
      </c>
      <c r="G458" s="16">
        <v>286</v>
      </c>
    </row>
    <row r="459" spans="1:7">
      <c r="A459" s="227">
        <v>43</v>
      </c>
      <c r="B459" s="220">
        <v>627</v>
      </c>
      <c r="F459" s="16" t="s">
        <v>4186</v>
      </c>
      <c r="G459" s="16">
        <v>259</v>
      </c>
    </row>
    <row r="460" spans="1:7">
      <c r="A460" s="227" t="s">
        <v>1129</v>
      </c>
      <c r="B460" s="220">
        <v>628</v>
      </c>
      <c r="F460" s="16" t="s">
        <v>821</v>
      </c>
      <c r="G460" s="16">
        <v>3</v>
      </c>
    </row>
    <row r="461" spans="1:7">
      <c r="A461" s="227" t="s">
        <v>1135</v>
      </c>
      <c r="B461" s="220">
        <v>629</v>
      </c>
      <c r="F461" s="16" t="s">
        <v>821</v>
      </c>
      <c r="G461" s="16">
        <v>376</v>
      </c>
    </row>
    <row r="462" spans="1:7">
      <c r="A462" s="227" t="s">
        <v>1137</v>
      </c>
      <c r="B462" s="220">
        <v>630</v>
      </c>
      <c r="F462" s="16" t="s">
        <v>4187</v>
      </c>
      <c r="G462" s="16">
        <v>332</v>
      </c>
    </row>
    <row r="463" spans="1:7">
      <c r="A463" s="227">
        <v>41</v>
      </c>
      <c r="B463" s="220">
        <v>631</v>
      </c>
      <c r="F463" s="16" t="s">
        <v>4188</v>
      </c>
      <c r="G463" s="16">
        <v>333</v>
      </c>
    </row>
    <row r="464" spans="1:7">
      <c r="A464" s="227" t="s">
        <v>1141</v>
      </c>
      <c r="B464" s="220">
        <v>632</v>
      </c>
      <c r="F464" s="16" t="s">
        <v>4189</v>
      </c>
      <c r="G464" s="16">
        <v>341</v>
      </c>
    </row>
    <row r="465" spans="1:7" ht="15">
      <c r="A465" s="226" t="s">
        <v>815</v>
      </c>
      <c r="B465" s="220">
        <v>633</v>
      </c>
      <c r="F465" s="16" t="s">
        <v>4190</v>
      </c>
      <c r="G465" s="16">
        <v>568</v>
      </c>
    </row>
    <row r="466" spans="1:7" ht="15">
      <c r="A466" s="226" t="s">
        <v>2089</v>
      </c>
      <c r="B466" s="220">
        <v>634</v>
      </c>
      <c r="F466" s="16" t="s">
        <v>4191</v>
      </c>
      <c r="G466" s="16">
        <v>570</v>
      </c>
    </row>
    <row r="467" spans="1:7" ht="15">
      <c r="A467" s="226" t="s">
        <v>2062</v>
      </c>
      <c r="B467" s="220">
        <v>634</v>
      </c>
      <c r="F467" s="226" t="s">
        <v>925</v>
      </c>
      <c r="G467" s="220">
        <v>665</v>
      </c>
    </row>
    <row r="468" spans="1:7" ht="15">
      <c r="A468" s="226" t="s">
        <v>2094</v>
      </c>
      <c r="B468" s="220">
        <v>635</v>
      </c>
      <c r="F468" s="226" t="s">
        <v>933</v>
      </c>
      <c r="G468" s="220">
        <v>667</v>
      </c>
    </row>
    <row r="469" spans="1:7" ht="15">
      <c r="A469" s="226" t="s">
        <v>2084</v>
      </c>
      <c r="B469" s="220">
        <v>636</v>
      </c>
      <c r="F469" s="16" t="s">
        <v>4192</v>
      </c>
      <c r="G469" s="16">
        <v>571</v>
      </c>
    </row>
    <row r="470" spans="1:7" ht="15">
      <c r="A470" s="226" t="s">
        <v>2049</v>
      </c>
      <c r="B470" s="220">
        <v>636</v>
      </c>
      <c r="F470" s="16" t="s">
        <v>4193</v>
      </c>
      <c r="G470" s="16">
        <v>550</v>
      </c>
    </row>
    <row r="471" spans="1:7" ht="15">
      <c r="A471" s="226" t="s">
        <v>2082</v>
      </c>
      <c r="B471" s="220">
        <v>637</v>
      </c>
      <c r="F471" s="16" t="s">
        <v>4194</v>
      </c>
      <c r="G471" s="16">
        <v>569</v>
      </c>
    </row>
    <row r="472" spans="1:7" ht="15">
      <c r="A472" s="226" t="s">
        <v>2047</v>
      </c>
      <c r="B472" s="220">
        <v>637</v>
      </c>
      <c r="F472" s="16" t="s">
        <v>4195</v>
      </c>
      <c r="G472" s="16">
        <v>143</v>
      </c>
    </row>
    <row r="473" spans="1:7" ht="15">
      <c r="A473" s="226" t="s">
        <v>2090</v>
      </c>
      <c r="B473" s="220">
        <v>638</v>
      </c>
      <c r="F473" s="16" t="s">
        <v>4196</v>
      </c>
      <c r="G473" s="16">
        <v>118</v>
      </c>
    </row>
    <row r="474" spans="1:7" ht="15">
      <c r="A474" s="226" t="s">
        <v>2070</v>
      </c>
      <c r="B474" s="220">
        <v>639</v>
      </c>
      <c r="F474" s="16" t="s">
        <v>825</v>
      </c>
      <c r="G474" s="16">
        <v>119</v>
      </c>
    </row>
    <row r="475" spans="1:7" ht="15">
      <c r="A475" s="226" t="s">
        <v>2043</v>
      </c>
      <c r="B475" s="220">
        <v>639</v>
      </c>
      <c r="F475" s="16" t="s">
        <v>4197</v>
      </c>
      <c r="G475" s="16">
        <v>335</v>
      </c>
    </row>
    <row r="476" spans="1:7" ht="15">
      <c r="A476" s="226" t="s">
        <v>2063</v>
      </c>
      <c r="B476" s="220">
        <v>640</v>
      </c>
      <c r="F476" s="16" t="s">
        <v>4198</v>
      </c>
      <c r="G476" s="16">
        <v>328</v>
      </c>
    </row>
    <row r="477" spans="1:7" ht="15">
      <c r="A477" s="226" t="s">
        <v>2052</v>
      </c>
      <c r="B477" s="220">
        <v>640</v>
      </c>
      <c r="F477" s="16" t="s">
        <v>4199</v>
      </c>
      <c r="G477" s="16">
        <v>343</v>
      </c>
    </row>
    <row r="478" spans="1:7" ht="15">
      <c r="A478" s="226" t="s">
        <v>2086</v>
      </c>
      <c r="B478" s="220">
        <v>641</v>
      </c>
      <c r="F478" s="16" t="s">
        <v>4200</v>
      </c>
      <c r="G478" s="16">
        <v>325</v>
      </c>
    </row>
    <row r="479" spans="1:7" ht="15">
      <c r="A479" s="226" t="s">
        <v>2066</v>
      </c>
      <c r="B479" s="220">
        <v>642</v>
      </c>
      <c r="F479" s="16" t="s">
        <v>4201</v>
      </c>
      <c r="G479" s="16">
        <v>551</v>
      </c>
    </row>
    <row r="480" spans="1:7" ht="15">
      <c r="A480" s="226" t="s">
        <v>2050</v>
      </c>
      <c r="B480" s="220">
        <v>642</v>
      </c>
      <c r="F480" s="16" t="s">
        <v>4202</v>
      </c>
      <c r="G480" s="16">
        <v>141</v>
      </c>
    </row>
    <row r="481" spans="1:7" ht="15">
      <c r="A481" s="226" t="s">
        <v>2069</v>
      </c>
      <c r="B481" s="220">
        <v>643</v>
      </c>
      <c r="F481" s="16" t="s">
        <v>4203</v>
      </c>
      <c r="G481" s="16">
        <v>120</v>
      </c>
    </row>
    <row r="482" spans="1:7" ht="15">
      <c r="A482" s="226" t="s">
        <v>2045</v>
      </c>
      <c r="B482" s="220">
        <v>643</v>
      </c>
      <c r="F482" s="16" t="s">
        <v>4259</v>
      </c>
      <c r="G482" s="16">
        <v>311</v>
      </c>
    </row>
    <row r="483" spans="1:7" ht="15">
      <c r="A483" s="226" t="s">
        <v>2093</v>
      </c>
      <c r="B483" s="220">
        <v>644</v>
      </c>
      <c r="F483" s="227" t="s">
        <v>1127</v>
      </c>
      <c r="G483" s="220">
        <v>626</v>
      </c>
    </row>
    <row r="484" spans="1:7" ht="15">
      <c r="A484" s="226" t="s">
        <v>2055</v>
      </c>
      <c r="B484" s="220">
        <v>645</v>
      </c>
      <c r="F484" s="16" t="s">
        <v>810</v>
      </c>
      <c r="G484" s="16">
        <v>122</v>
      </c>
    </row>
    <row r="485" spans="1:7" ht="15">
      <c r="A485" s="226" t="s">
        <v>2068</v>
      </c>
      <c r="B485" s="220">
        <v>646</v>
      </c>
      <c r="F485" s="16" t="s">
        <v>1217</v>
      </c>
      <c r="G485" s="16">
        <v>144</v>
      </c>
    </row>
    <row r="486" spans="1:7" ht="15">
      <c r="A486" s="226" t="s">
        <v>2041</v>
      </c>
      <c r="B486" s="220">
        <v>646</v>
      </c>
      <c r="F486" s="227" t="s">
        <v>1122</v>
      </c>
      <c r="G486" s="220">
        <v>625</v>
      </c>
    </row>
    <row r="487" spans="1:7" ht="15">
      <c r="A487" s="226" t="s">
        <v>2065</v>
      </c>
      <c r="B487" s="220">
        <v>647</v>
      </c>
      <c r="F487" s="227" t="s">
        <v>1104</v>
      </c>
      <c r="G487" s="220">
        <v>621</v>
      </c>
    </row>
    <row r="488" spans="1:7" ht="15">
      <c r="A488" s="226" t="s">
        <v>2067</v>
      </c>
      <c r="B488" s="220">
        <v>647</v>
      </c>
      <c r="F488" s="226" t="s">
        <v>994</v>
      </c>
      <c r="G488" s="220">
        <v>670</v>
      </c>
    </row>
    <row r="489" spans="1:7" ht="15">
      <c r="A489" s="226" t="s">
        <v>2046</v>
      </c>
      <c r="B489" s="220">
        <v>647</v>
      </c>
      <c r="F489" s="226" t="s">
        <v>1156</v>
      </c>
      <c r="G489" s="220">
        <v>581</v>
      </c>
    </row>
    <row r="490" spans="1:7" ht="15">
      <c r="A490" s="226" t="s">
        <v>1196</v>
      </c>
      <c r="B490" s="220">
        <v>647</v>
      </c>
      <c r="F490" s="226" t="s">
        <v>1150</v>
      </c>
      <c r="G490" s="220">
        <v>579</v>
      </c>
    </row>
    <row r="491" spans="1:7" ht="15">
      <c r="A491" s="226" t="s">
        <v>1205</v>
      </c>
      <c r="B491" s="220">
        <v>647</v>
      </c>
      <c r="F491" s="16" t="s">
        <v>4204</v>
      </c>
      <c r="G491" s="16">
        <v>188</v>
      </c>
    </row>
    <row r="492" spans="1:7" ht="15">
      <c r="A492" s="226" t="s">
        <v>860</v>
      </c>
      <c r="B492" s="220">
        <v>648</v>
      </c>
      <c r="F492" s="16" t="s">
        <v>4205</v>
      </c>
      <c r="G492" s="16">
        <v>152</v>
      </c>
    </row>
    <row r="493" spans="1:7" ht="15">
      <c r="A493" s="226" t="s">
        <v>863</v>
      </c>
      <c r="B493" s="220">
        <v>649</v>
      </c>
      <c r="F493" s="16" t="s">
        <v>4206</v>
      </c>
      <c r="G493" s="16">
        <v>176</v>
      </c>
    </row>
    <row r="494" spans="1:7" ht="15">
      <c r="A494" s="226" t="s">
        <v>865</v>
      </c>
      <c r="B494" s="220">
        <v>650</v>
      </c>
      <c r="F494" s="16" t="s">
        <v>4207</v>
      </c>
      <c r="G494" s="16">
        <v>175</v>
      </c>
    </row>
    <row r="495" spans="1:7" ht="15">
      <c r="A495" s="226" t="s">
        <v>866</v>
      </c>
      <c r="B495" s="220">
        <v>651</v>
      </c>
      <c r="F495" s="16" t="s">
        <v>4208</v>
      </c>
      <c r="G495" s="16">
        <v>196</v>
      </c>
    </row>
    <row r="496" spans="1:7" ht="15">
      <c r="A496" s="226" t="s">
        <v>871</v>
      </c>
      <c r="B496" s="220">
        <v>652</v>
      </c>
      <c r="F496" s="16" t="s">
        <v>4209</v>
      </c>
      <c r="G496" s="16">
        <v>170</v>
      </c>
    </row>
    <row r="497" spans="1:7" ht="15">
      <c r="A497" s="226" t="s">
        <v>876</v>
      </c>
      <c r="B497" s="220">
        <v>653</v>
      </c>
      <c r="F497" s="16" t="s">
        <v>4210</v>
      </c>
      <c r="G497" s="16">
        <v>177</v>
      </c>
    </row>
    <row r="498" spans="1:7" ht="15">
      <c r="A498" s="226" t="s">
        <v>878</v>
      </c>
      <c r="B498" s="220">
        <v>654</v>
      </c>
      <c r="F498" s="16" t="s">
        <v>4211</v>
      </c>
      <c r="G498" s="16">
        <v>192</v>
      </c>
    </row>
    <row r="499" spans="1:7" ht="15">
      <c r="A499" s="226" t="s">
        <v>880</v>
      </c>
      <c r="B499" s="220">
        <v>655</v>
      </c>
      <c r="F499" s="16" t="s">
        <v>4212</v>
      </c>
      <c r="G499" s="16">
        <v>198</v>
      </c>
    </row>
    <row r="500" spans="1:7" ht="15">
      <c r="A500" s="226" t="s">
        <v>881</v>
      </c>
      <c r="B500" s="220">
        <v>656</v>
      </c>
      <c r="F500" s="16" t="s">
        <v>4213</v>
      </c>
      <c r="G500" s="16">
        <v>197</v>
      </c>
    </row>
    <row r="501" spans="1:7" ht="15">
      <c r="A501" s="226" t="s">
        <v>882</v>
      </c>
      <c r="B501" s="220">
        <v>657</v>
      </c>
      <c r="F501" s="16" t="s">
        <v>4214</v>
      </c>
      <c r="G501" s="16">
        <v>155</v>
      </c>
    </row>
    <row r="502" spans="1:7" ht="15">
      <c r="A502" s="226">
        <v>40.5</v>
      </c>
      <c r="B502" s="220">
        <v>658</v>
      </c>
      <c r="F502" s="16" t="s">
        <v>4215</v>
      </c>
      <c r="G502" s="16">
        <v>180</v>
      </c>
    </row>
    <row r="503" spans="1:7" ht="15">
      <c r="A503" s="226">
        <v>47</v>
      </c>
      <c r="B503" s="220">
        <v>659</v>
      </c>
      <c r="F503" s="16" t="s">
        <v>4216</v>
      </c>
      <c r="G503" s="16">
        <v>229</v>
      </c>
    </row>
    <row r="504" spans="1:7" ht="15">
      <c r="A504" s="226" t="s">
        <v>913</v>
      </c>
      <c r="B504" s="220">
        <v>660</v>
      </c>
      <c r="F504" s="16" t="s">
        <v>4217</v>
      </c>
      <c r="G504" s="16">
        <v>208</v>
      </c>
    </row>
    <row r="505" spans="1:7" ht="15">
      <c r="A505" s="226" t="s">
        <v>914</v>
      </c>
      <c r="B505" s="220">
        <v>661</v>
      </c>
      <c r="F505" s="16" t="s">
        <v>4218</v>
      </c>
      <c r="G505" s="16">
        <v>191</v>
      </c>
    </row>
    <row r="506" spans="1:7" ht="15">
      <c r="A506" s="226" t="s">
        <v>916</v>
      </c>
      <c r="B506" s="220">
        <v>662</v>
      </c>
      <c r="F506" s="16" t="s">
        <v>4219</v>
      </c>
      <c r="G506" s="16">
        <v>193</v>
      </c>
    </row>
    <row r="507" spans="1:7" ht="15">
      <c r="A507" s="226" t="s">
        <v>922</v>
      </c>
      <c r="B507" s="220">
        <v>663</v>
      </c>
      <c r="F507" s="16" t="s">
        <v>4220</v>
      </c>
      <c r="G507" s="16">
        <v>195</v>
      </c>
    </row>
    <row r="508" spans="1:7" ht="15">
      <c r="A508" s="226" t="s">
        <v>923</v>
      </c>
      <c r="B508" s="220">
        <v>664</v>
      </c>
      <c r="F508" s="16" t="s">
        <v>4221</v>
      </c>
      <c r="G508" s="16">
        <v>194</v>
      </c>
    </row>
    <row r="509" spans="1:7" ht="15">
      <c r="A509" s="239" t="s">
        <v>4383</v>
      </c>
      <c r="B509" s="220">
        <v>664</v>
      </c>
      <c r="F509" s="16" t="s">
        <v>4222</v>
      </c>
      <c r="G509" s="16">
        <v>199</v>
      </c>
    </row>
    <row r="510" spans="1:7" ht="15">
      <c r="A510" s="226" t="s">
        <v>4395</v>
      </c>
      <c r="B510" s="220">
        <v>664</v>
      </c>
      <c r="F510" s="16" t="s">
        <v>4223</v>
      </c>
      <c r="G510" s="16">
        <v>200</v>
      </c>
    </row>
    <row r="511" spans="1:7" ht="15">
      <c r="A511" s="226" t="s">
        <v>4402</v>
      </c>
      <c r="B511" s="220">
        <v>664</v>
      </c>
      <c r="F511" s="16" t="s">
        <v>4224</v>
      </c>
      <c r="G511" s="16">
        <v>172</v>
      </c>
    </row>
    <row r="512" spans="1:7" ht="15">
      <c r="A512" s="226" t="s">
        <v>925</v>
      </c>
      <c r="B512" s="220">
        <v>665</v>
      </c>
      <c r="F512" s="227" t="s">
        <v>1129</v>
      </c>
      <c r="G512" s="220">
        <v>628</v>
      </c>
    </row>
    <row r="513" spans="1:7" ht="15">
      <c r="A513" s="226" t="s">
        <v>930</v>
      </c>
      <c r="B513" s="220">
        <v>666</v>
      </c>
      <c r="F513" s="16" t="s">
        <v>4225</v>
      </c>
      <c r="G513" s="16">
        <v>190</v>
      </c>
    </row>
    <row r="514" spans="1:7" ht="15">
      <c r="A514" s="226" t="s">
        <v>1185</v>
      </c>
      <c r="B514" s="220">
        <v>666</v>
      </c>
      <c r="F514" s="16" t="s">
        <v>4226</v>
      </c>
      <c r="G514" s="16">
        <v>215</v>
      </c>
    </row>
    <row r="515" spans="1:7" ht="15">
      <c r="A515" s="240" t="s">
        <v>4380</v>
      </c>
      <c r="B515" s="220">
        <v>666</v>
      </c>
      <c r="F515" s="16" t="s">
        <v>4227</v>
      </c>
      <c r="G515" s="16">
        <v>171</v>
      </c>
    </row>
    <row r="516" spans="1:7" ht="15">
      <c r="A516" s="226" t="s">
        <v>933</v>
      </c>
      <c r="B516" s="220">
        <v>667</v>
      </c>
      <c r="F516" s="16" t="s">
        <v>4228</v>
      </c>
      <c r="G516" s="16">
        <v>185</v>
      </c>
    </row>
    <row r="517" spans="1:7" ht="15">
      <c r="A517" s="226" t="s">
        <v>943</v>
      </c>
      <c r="B517" s="220">
        <v>668</v>
      </c>
      <c r="F517" s="227" t="s">
        <v>1095</v>
      </c>
      <c r="G517" s="220">
        <v>614</v>
      </c>
    </row>
    <row r="518" spans="1:7" ht="15">
      <c r="A518" s="226" t="s">
        <v>1023</v>
      </c>
      <c r="B518" s="220">
        <v>669</v>
      </c>
      <c r="F518" s="227" t="s">
        <v>1075</v>
      </c>
      <c r="G518" s="220">
        <v>607</v>
      </c>
    </row>
    <row r="519" spans="1:7" ht="15">
      <c r="A519" s="239" t="s">
        <v>4381</v>
      </c>
      <c r="B519" s="220">
        <v>669</v>
      </c>
      <c r="F519" s="227" t="s">
        <v>1091</v>
      </c>
      <c r="G519" s="220">
        <v>613</v>
      </c>
    </row>
    <row r="520" spans="1:7" ht="15">
      <c r="A520" s="226" t="s">
        <v>4398</v>
      </c>
      <c r="B520" s="220">
        <v>669</v>
      </c>
      <c r="F520" s="227" t="s">
        <v>1097</v>
      </c>
      <c r="G520" s="220">
        <v>615</v>
      </c>
    </row>
    <row r="521" spans="1:7" ht="15">
      <c r="A521" s="226" t="s">
        <v>994</v>
      </c>
      <c r="B521" s="220">
        <v>670</v>
      </c>
      <c r="F521" s="227" t="s">
        <v>1072</v>
      </c>
      <c r="G521" s="220">
        <v>605</v>
      </c>
    </row>
    <row r="522" spans="1:7" ht="15">
      <c r="A522" s="226" t="s">
        <v>997</v>
      </c>
      <c r="B522" s="220">
        <v>671</v>
      </c>
      <c r="F522" s="227" t="s">
        <v>1088</v>
      </c>
      <c r="G522" s="220">
        <v>611</v>
      </c>
    </row>
    <row r="523" spans="1:7" ht="15">
      <c r="A523" s="226" t="s">
        <v>1001</v>
      </c>
      <c r="B523" s="220">
        <v>672</v>
      </c>
      <c r="F523" s="16" t="s">
        <v>4260</v>
      </c>
      <c r="G523" s="16">
        <v>310</v>
      </c>
    </row>
    <row r="524" spans="1:7" ht="15">
      <c r="A524" s="226" t="s">
        <v>1012</v>
      </c>
      <c r="B524" s="220">
        <v>680</v>
      </c>
      <c r="F524" s="226" t="s">
        <v>815</v>
      </c>
      <c r="G524" s="220">
        <v>633</v>
      </c>
    </row>
    <row r="525" spans="1:7" ht="15">
      <c r="A525" s="226" t="s">
        <v>1013</v>
      </c>
      <c r="B525" s="220">
        <v>681</v>
      </c>
      <c r="F525" s="226" t="s">
        <v>866</v>
      </c>
      <c r="G525" s="220">
        <v>651</v>
      </c>
    </row>
    <row r="526" spans="1:7" ht="15">
      <c r="A526" s="239" t="s">
        <v>4379</v>
      </c>
      <c r="B526" s="220">
        <v>681</v>
      </c>
      <c r="F526" s="226" t="s">
        <v>882</v>
      </c>
      <c r="G526" s="220">
        <v>657</v>
      </c>
    </row>
    <row r="527" spans="1:7" ht="15">
      <c r="A527" s="226" t="s">
        <v>1019</v>
      </c>
      <c r="B527" s="220">
        <v>682</v>
      </c>
      <c r="F527" s="16" t="s">
        <v>4229</v>
      </c>
      <c r="G527" s="16">
        <v>252</v>
      </c>
    </row>
    <row r="528" spans="1:7" ht="15">
      <c r="A528" s="226" t="s">
        <v>1020</v>
      </c>
      <c r="B528" s="220">
        <v>683</v>
      </c>
      <c r="F528" s="16" t="s">
        <v>4230</v>
      </c>
      <c r="G528" s="16">
        <v>232</v>
      </c>
    </row>
    <row r="529" spans="1:7" ht="15">
      <c r="A529" s="226" t="s">
        <v>1025</v>
      </c>
      <c r="B529" s="220">
        <v>684</v>
      </c>
      <c r="F529" s="16" t="s">
        <v>4231</v>
      </c>
      <c r="G529" s="16">
        <v>466</v>
      </c>
    </row>
    <row r="530" spans="1:7" ht="15">
      <c r="A530" s="239" t="s">
        <v>4378</v>
      </c>
      <c r="B530" s="220">
        <v>684</v>
      </c>
      <c r="F530" s="16" t="s">
        <v>4232</v>
      </c>
      <c r="G530" s="16">
        <v>201</v>
      </c>
    </row>
    <row r="531" spans="1:7" ht="15">
      <c r="A531" s="226" t="s">
        <v>4392</v>
      </c>
      <c r="B531" s="220">
        <v>684</v>
      </c>
      <c r="F531" s="16" t="s">
        <v>4233</v>
      </c>
      <c r="G531" s="16">
        <v>322</v>
      </c>
    </row>
    <row r="532" spans="1:7" ht="15">
      <c r="A532" s="226" t="s">
        <v>1163</v>
      </c>
      <c r="B532" s="220">
        <v>685</v>
      </c>
      <c r="F532" s="226" t="s">
        <v>914</v>
      </c>
      <c r="G532" s="220">
        <v>661</v>
      </c>
    </row>
    <row r="533" spans="1:7" ht="15">
      <c r="A533" s="226" t="s">
        <v>1164</v>
      </c>
      <c r="B533" s="220">
        <v>686</v>
      </c>
      <c r="F533" s="16" t="s">
        <v>4234</v>
      </c>
      <c r="G533" s="16">
        <v>378</v>
      </c>
    </row>
    <row r="534" spans="1:7" ht="15">
      <c r="A534" s="226" t="s">
        <v>1165</v>
      </c>
      <c r="B534" s="220">
        <v>687</v>
      </c>
      <c r="F534" s="16" t="s">
        <v>4235</v>
      </c>
      <c r="G534" s="16">
        <v>326</v>
      </c>
    </row>
    <row r="535" spans="1:7" ht="15">
      <c r="A535" s="226" t="s">
        <v>1166</v>
      </c>
      <c r="B535" s="220">
        <v>688</v>
      </c>
      <c r="F535" s="16" t="s">
        <v>4236</v>
      </c>
      <c r="G535" s="16">
        <v>320</v>
      </c>
    </row>
    <row r="536" spans="1:7" ht="15">
      <c r="A536" s="226" t="s">
        <v>1167</v>
      </c>
      <c r="B536" s="220">
        <v>689</v>
      </c>
      <c r="F536" s="226" t="s">
        <v>913</v>
      </c>
      <c r="G536" s="220">
        <v>660</v>
      </c>
    </row>
    <row r="537" spans="1:7" ht="15">
      <c r="A537" s="226" t="s">
        <v>1169</v>
      </c>
      <c r="B537" s="220">
        <v>690</v>
      </c>
      <c r="F537" s="16" t="s">
        <v>4237</v>
      </c>
      <c r="G537" s="16">
        <v>262</v>
      </c>
    </row>
    <row r="538" spans="1:7" ht="15">
      <c r="A538" s="226" t="s">
        <v>1170</v>
      </c>
      <c r="B538" s="220">
        <v>691</v>
      </c>
      <c r="F538" s="16" t="s">
        <v>4238</v>
      </c>
      <c r="G538" s="16">
        <v>377</v>
      </c>
    </row>
    <row r="539" spans="1:7" ht="15">
      <c r="A539" s="226" t="s">
        <v>1171</v>
      </c>
      <c r="B539" s="220">
        <v>692</v>
      </c>
      <c r="F539" s="16" t="s">
        <v>4239</v>
      </c>
      <c r="G539" s="16">
        <v>280</v>
      </c>
    </row>
    <row r="540" spans="1:7" ht="15">
      <c r="A540" s="226" t="s">
        <v>1172</v>
      </c>
      <c r="B540" s="220">
        <v>693</v>
      </c>
      <c r="F540" s="226" t="s">
        <v>2115</v>
      </c>
      <c r="G540" s="220">
        <v>591</v>
      </c>
    </row>
    <row r="541" spans="1:7" ht="15">
      <c r="A541" s="226" t="s">
        <v>1173</v>
      </c>
      <c r="B541" s="220">
        <v>694</v>
      </c>
      <c r="F541" s="16" t="s">
        <v>828</v>
      </c>
      <c r="G541" s="16">
        <v>124</v>
      </c>
    </row>
    <row r="542" spans="1:7" ht="15">
      <c r="A542" s="226" t="s">
        <v>1174</v>
      </c>
      <c r="B542" s="220">
        <v>695</v>
      </c>
      <c r="F542" s="16" t="s">
        <v>4240</v>
      </c>
      <c r="G542" s="16">
        <v>348</v>
      </c>
    </row>
    <row r="543" spans="1:7" ht="15">
      <c r="A543" s="226" t="s">
        <v>1176</v>
      </c>
      <c r="B543" s="220">
        <v>696</v>
      </c>
      <c r="F543" s="16" t="s">
        <v>858</v>
      </c>
      <c r="G543" s="16">
        <v>1</v>
      </c>
    </row>
    <row r="544" spans="1:7" ht="15">
      <c r="A544" s="226" t="s">
        <v>1211</v>
      </c>
      <c r="B544" s="220">
        <v>696</v>
      </c>
      <c r="F544" s="16" t="s">
        <v>858</v>
      </c>
      <c r="G544" s="16">
        <v>125</v>
      </c>
    </row>
    <row r="545" spans="1:7" ht="15">
      <c r="A545" s="226" t="s">
        <v>1177</v>
      </c>
      <c r="B545" s="220">
        <v>697</v>
      </c>
      <c r="F545" s="226" t="s">
        <v>2111</v>
      </c>
      <c r="G545" s="220">
        <v>590</v>
      </c>
    </row>
    <row r="546" spans="1:7" ht="15">
      <c r="A546" s="226" t="s">
        <v>1178</v>
      </c>
      <c r="B546" s="220">
        <v>698</v>
      </c>
      <c r="F546" s="16" t="s">
        <v>4241</v>
      </c>
      <c r="G546" s="16">
        <v>148</v>
      </c>
    </row>
    <row r="547" spans="1:7" ht="15">
      <c r="A547" s="226" t="s">
        <v>1210</v>
      </c>
      <c r="B547" s="220">
        <v>698</v>
      </c>
      <c r="F547" s="16" t="s">
        <v>978</v>
      </c>
      <c r="G547" s="16">
        <v>126</v>
      </c>
    </row>
    <row r="548" spans="1:7" ht="15">
      <c r="A548" s="226" t="s">
        <v>1179</v>
      </c>
      <c r="B548" s="220">
        <v>699</v>
      </c>
      <c r="F548" s="16" t="s">
        <v>1016</v>
      </c>
      <c r="G548" s="16">
        <v>127</v>
      </c>
    </row>
    <row r="549" spans="1:7" ht="15">
      <c r="A549" s="226" t="s">
        <v>1180</v>
      </c>
      <c r="B549" s="220">
        <v>700</v>
      </c>
      <c r="F549" s="16" t="s">
        <v>4242</v>
      </c>
      <c r="G549" s="16">
        <v>128</v>
      </c>
    </row>
    <row r="550" spans="1:7" ht="15">
      <c r="A550" s="226" t="s">
        <v>1190</v>
      </c>
      <c r="B550" s="220">
        <v>701</v>
      </c>
      <c r="F550" s="226" t="s">
        <v>920</v>
      </c>
      <c r="G550" s="220">
        <v>583</v>
      </c>
    </row>
    <row r="551" spans="1:7" ht="15">
      <c r="A551" s="226" t="s">
        <v>1199</v>
      </c>
      <c r="B551" s="220">
        <v>702</v>
      </c>
      <c r="F551" s="16" t="s">
        <v>4243</v>
      </c>
      <c r="G551" s="16">
        <v>573</v>
      </c>
    </row>
    <row r="552" spans="1:7" ht="15">
      <c r="A552" s="239" t="s">
        <v>4376</v>
      </c>
      <c r="B552" s="220">
        <v>702</v>
      </c>
      <c r="F552" s="16" t="s">
        <v>4244</v>
      </c>
      <c r="G552" s="16">
        <v>572</v>
      </c>
    </row>
    <row r="553" spans="1:7" ht="15">
      <c r="A553" s="226" t="s">
        <v>4401</v>
      </c>
      <c r="B553" s="220">
        <v>702</v>
      </c>
      <c r="F553" s="16" t="s">
        <v>4245</v>
      </c>
      <c r="G553" s="16">
        <v>514</v>
      </c>
    </row>
    <row r="554" spans="1:7" ht="15">
      <c r="A554" s="226" t="s">
        <v>4384</v>
      </c>
      <c r="B554" s="220">
        <v>703</v>
      </c>
      <c r="F554" s="16" t="s">
        <v>4246</v>
      </c>
      <c r="G554" s="16">
        <v>512</v>
      </c>
    </row>
    <row r="555" spans="1:7" ht="15">
      <c r="A555" s="239" t="s">
        <v>4377</v>
      </c>
      <c r="B555" s="220">
        <v>703</v>
      </c>
      <c r="F555" s="16" t="s">
        <v>4247</v>
      </c>
      <c r="G555" s="16">
        <v>513</v>
      </c>
    </row>
    <row r="556" spans="1:7" ht="15">
      <c r="A556" s="226" t="s">
        <v>4397</v>
      </c>
      <c r="B556" s="220">
        <v>703</v>
      </c>
      <c r="F556" s="16" t="s">
        <v>4248</v>
      </c>
      <c r="G556" s="16">
        <v>574</v>
      </c>
    </row>
    <row r="557" spans="1:7" ht="15">
      <c r="A557" s="226" t="s">
        <v>1215</v>
      </c>
      <c r="B557" s="220">
        <v>704</v>
      </c>
      <c r="F557" s="16" t="s">
        <v>4249</v>
      </c>
      <c r="G557" s="16">
        <v>504</v>
      </c>
    </row>
    <row r="558" spans="1:7" ht="15">
      <c r="A558" s="226" t="s">
        <v>4388</v>
      </c>
      <c r="B558" s="220">
        <v>704</v>
      </c>
      <c r="F558" s="16" t="s">
        <v>4250</v>
      </c>
      <c r="G558" s="16">
        <v>503</v>
      </c>
    </row>
    <row r="559" spans="1:7" ht="15">
      <c r="A559" s="226" t="s">
        <v>4403</v>
      </c>
      <c r="B559" s="220">
        <v>704</v>
      </c>
      <c r="F559" s="16" t="s">
        <v>4251</v>
      </c>
      <c r="G559" s="16">
        <v>502</v>
      </c>
    </row>
    <row r="560" spans="1:7" ht="15">
      <c r="A560" s="226" t="s">
        <v>4386</v>
      </c>
      <c r="B560" s="220">
        <v>705</v>
      </c>
      <c r="F560" s="16" t="s">
        <v>4252</v>
      </c>
      <c r="G560" s="16">
        <v>507</v>
      </c>
    </row>
    <row r="561" spans="1:7" ht="15">
      <c r="A561" s="226" t="s">
        <v>4399</v>
      </c>
      <c r="B561" s="220">
        <v>705</v>
      </c>
      <c r="F561" s="16" t="s">
        <v>4253</v>
      </c>
      <c r="G561" s="16">
        <v>505</v>
      </c>
    </row>
    <row r="562" spans="1:7" ht="15">
      <c r="A562" s="226" t="s">
        <v>4387</v>
      </c>
      <c r="B562" s="220">
        <v>706</v>
      </c>
      <c r="F562" s="16" t="s">
        <v>4254</v>
      </c>
      <c r="G562" s="16">
        <v>500</v>
      </c>
    </row>
    <row r="563" spans="1:7" ht="15">
      <c r="A563" s="226" t="s">
        <v>4393</v>
      </c>
      <c r="B563" s="220">
        <v>706</v>
      </c>
      <c r="F563" s="16" t="s">
        <v>4255</v>
      </c>
      <c r="G563" s="16">
        <v>506</v>
      </c>
    </row>
    <row r="564" spans="1:7" ht="15">
      <c r="A564" s="226" t="s">
        <v>4389</v>
      </c>
      <c r="B564" s="220">
        <v>707</v>
      </c>
      <c r="F564" s="16" t="s">
        <v>4256</v>
      </c>
      <c r="G564" s="16">
        <v>511</v>
      </c>
    </row>
    <row r="565" spans="1:7" ht="15">
      <c r="A565" s="226" t="s">
        <v>4390</v>
      </c>
      <c r="B565" s="220">
        <v>708</v>
      </c>
      <c r="F565" s="16" t="s">
        <v>4257</v>
      </c>
      <c r="G565" s="16">
        <v>499</v>
      </c>
    </row>
    <row r="566" spans="1:7" ht="15">
      <c r="A566" s="226" t="s">
        <v>4404</v>
      </c>
      <c r="B566" s="220">
        <v>709</v>
      </c>
      <c r="F566" s="16" t="s">
        <v>4258</v>
      </c>
      <c r="G566" s="16">
        <v>498</v>
      </c>
    </row>
    <row r="567" spans="1:7">
      <c r="A567"/>
      <c r="B567"/>
    </row>
    <row r="568" spans="1:7">
      <c r="A568"/>
      <c r="B568"/>
    </row>
    <row r="569" spans="1:7">
      <c r="A569"/>
      <c r="B569"/>
    </row>
    <row r="570" spans="1:7">
      <c r="A570"/>
      <c r="B570"/>
    </row>
    <row r="571" spans="1:7">
      <c r="A571"/>
      <c r="B571"/>
    </row>
    <row r="572" spans="1:7">
      <c r="A572"/>
      <c r="B572"/>
    </row>
    <row r="573" spans="1:7">
      <c r="A573"/>
      <c r="B573"/>
    </row>
    <row r="574" spans="1:7">
      <c r="A574"/>
      <c r="B574"/>
    </row>
    <row r="575" spans="1:7">
      <c r="A575"/>
      <c r="B575"/>
    </row>
    <row r="576" spans="1:7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  <row r="666" spans="1:2">
      <c r="A666"/>
      <c r="B666"/>
    </row>
    <row r="667" spans="1:2">
      <c r="A667"/>
      <c r="B667"/>
    </row>
    <row r="668" spans="1:2">
      <c r="A668"/>
      <c r="B668"/>
    </row>
    <row r="669" spans="1:2">
      <c r="A669"/>
      <c r="B669"/>
    </row>
    <row r="670" spans="1:2">
      <c r="A670"/>
      <c r="B670"/>
    </row>
    <row r="671" spans="1:2">
      <c r="A671"/>
      <c r="B671"/>
    </row>
    <row r="672" spans="1:2">
      <c r="A672"/>
      <c r="B672"/>
    </row>
    <row r="673" spans="1:2">
      <c r="A673"/>
      <c r="B673"/>
    </row>
    <row r="674" spans="1:2">
      <c r="A674"/>
      <c r="B674"/>
    </row>
    <row r="675" spans="1:2">
      <c r="A675"/>
      <c r="B675"/>
    </row>
    <row r="676" spans="1:2">
      <c r="A676"/>
      <c r="B676"/>
    </row>
    <row r="677" spans="1:2">
      <c r="A677"/>
      <c r="B677"/>
    </row>
    <row r="678" spans="1:2">
      <c r="A678"/>
      <c r="B678"/>
    </row>
    <row r="679" spans="1:2">
      <c r="A679"/>
      <c r="B679"/>
    </row>
    <row r="680" spans="1:2">
      <c r="A680"/>
      <c r="B680"/>
    </row>
    <row r="681" spans="1:2">
      <c r="A681"/>
      <c r="B681"/>
    </row>
    <row r="682" spans="1:2">
      <c r="A682"/>
      <c r="B682"/>
    </row>
    <row r="683" spans="1:2">
      <c r="A683"/>
      <c r="B683"/>
    </row>
    <row r="684" spans="1:2">
      <c r="A684"/>
      <c r="B684"/>
    </row>
    <row r="685" spans="1:2">
      <c r="A685"/>
    </row>
    <row r="686" spans="1:2">
      <c r="A686"/>
    </row>
    <row r="687" spans="1:2">
      <c r="A687"/>
    </row>
    <row r="688" spans="1:2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</sheetData>
  <autoFilter ref="A1:B609" xr:uid="{00000000-0009-0000-0000-00000F000000}">
    <sortState xmlns:xlrd2="http://schemas.microsoft.com/office/spreadsheetml/2017/richdata2" ref="A2:B609">
      <sortCondition ref="B1"/>
    </sortState>
  </autoFilter>
  <sortState xmlns:xlrd2="http://schemas.microsoft.com/office/spreadsheetml/2017/richdata2" ref="F2:G566">
    <sortCondition ref="F2:F566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67"/>
  <sheetViews>
    <sheetView workbookViewId="0">
      <pane xSplit="2" ySplit="1" topLeftCell="C563" activePane="bottomRight" state="frozen"/>
      <selection pane="topRight" activeCell="C1" sqref="C1"/>
      <selection pane="bottomLeft" activeCell="A2" sqref="A2"/>
      <selection pane="bottomRight" activeCell="J566" sqref="J566"/>
    </sheetView>
  </sheetViews>
  <sheetFormatPr defaultColWidth="8.85546875" defaultRowHeight="12.75"/>
  <cols>
    <col min="1" max="1" width="5.85546875" style="61" customWidth="1"/>
    <col min="2" max="2" width="15.7109375" style="122" customWidth="1"/>
    <col min="3" max="3" width="53" style="123" customWidth="1"/>
    <col min="4" max="4" width="12.140625" style="61" customWidth="1"/>
    <col min="5" max="7" width="15" style="61" customWidth="1"/>
    <col min="8" max="8" width="15.85546875" style="61" customWidth="1"/>
    <col min="9" max="9" width="13.140625" style="61" customWidth="1"/>
    <col min="10" max="10" width="12.42578125" style="61" customWidth="1"/>
    <col min="11" max="11" width="23.42578125" style="123" customWidth="1"/>
    <col min="12" max="12" width="16.28515625" style="61" customWidth="1"/>
    <col min="13" max="13" width="10.5703125" style="61" bestFit="1" customWidth="1"/>
    <col min="14" max="14" width="9.5703125" style="124" bestFit="1" customWidth="1"/>
    <col min="15" max="15" width="8.85546875" style="61" customWidth="1"/>
    <col min="16" max="16384" width="8.85546875" style="61"/>
  </cols>
  <sheetData>
    <row r="1" spans="1:14" ht="51" customHeight="1">
      <c r="A1" s="74" t="s">
        <v>476</v>
      </c>
      <c r="B1" s="74" t="s">
        <v>2124</v>
      </c>
      <c r="C1" s="74" t="s">
        <v>2125</v>
      </c>
      <c r="D1" s="74" t="s">
        <v>5</v>
      </c>
      <c r="E1" s="74" t="s">
        <v>2126</v>
      </c>
      <c r="F1" s="74" t="s">
        <v>2127</v>
      </c>
      <c r="G1" s="74" t="s">
        <v>2128</v>
      </c>
      <c r="H1" s="74" t="s">
        <v>2129</v>
      </c>
      <c r="I1" s="74" t="s">
        <v>2130</v>
      </c>
      <c r="J1" s="74" t="s">
        <v>2131</v>
      </c>
      <c r="K1" s="74" t="s">
        <v>6</v>
      </c>
      <c r="L1" s="74" t="s">
        <v>7</v>
      </c>
      <c r="M1" s="74" t="s">
        <v>2132</v>
      </c>
      <c r="N1" s="75" t="s">
        <v>2133</v>
      </c>
    </row>
    <row r="2" spans="1:14" s="86" customFormat="1" ht="15.75" customHeight="1">
      <c r="A2" s="76">
        <v>1</v>
      </c>
      <c r="B2" s="77">
        <v>39262000000</v>
      </c>
      <c r="C2" s="78" t="s">
        <v>2134</v>
      </c>
      <c r="D2" s="79">
        <v>1</v>
      </c>
      <c r="E2" s="79"/>
      <c r="F2" s="79"/>
      <c r="G2" s="80">
        <v>0.26</v>
      </c>
      <c r="H2" s="80">
        <v>0.26</v>
      </c>
      <c r="I2" s="81">
        <v>0.26800000000000002</v>
      </c>
      <c r="J2" s="81">
        <v>0.26800000000000002</v>
      </c>
      <c r="K2" s="82" t="s">
        <v>168</v>
      </c>
      <c r="L2" s="83" t="s">
        <v>67</v>
      </c>
      <c r="M2" s="84">
        <v>18</v>
      </c>
      <c r="N2" s="85">
        <f t="shared" ref="N2:N65" si="0">G2*M2</f>
        <v>4.68</v>
      </c>
    </row>
    <row r="3" spans="1:14" s="86" customFormat="1" ht="15.75" customHeight="1">
      <c r="A3" s="76">
        <v>2</v>
      </c>
      <c r="B3" s="77">
        <v>39269092000</v>
      </c>
      <c r="C3" s="78" t="s">
        <v>2135</v>
      </c>
      <c r="D3" s="79">
        <v>1</v>
      </c>
      <c r="E3" s="79"/>
      <c r="F3" s="79"/>
      <c r="G3" s="80">
        <v>0.93</v>
      </c>
      <c r="H3" s="80">
        <v>0.93</v>
      </c>
      <c r="I3" s="81">
        <v>0.93799999999999994</v>
      </c>
      <c r="J3" s="81">
        <v>0.93799999999999994</v>
      </c>
      <c r="K3" s="82" t="s">
        <v>306</v>
      </c>
      <c r="L3" s="83" t="s">
        <v>568</v>
      </c>
      <c r="M3" s="84">
        <v>18</v>
      </c>
      <c r="N3" s="85">
        <f t="shared" si="0"/>
        <v>16.740000000000002</v>
      </c>
    </row>
    <row r="4" spans="1:14" s="86" customFormat="1" ht="15.75" customHeight="1">
      <c r="A4" s="76">
        <v>3</v>
      </c>
      <c r="B4" s="87">
        <v>42022210000</v>
      </c>
      <c r="C4" s="88" t="s">
        <v>2136</v>
      </c>
      <c r="D4" s="79">
        <v>1</v>
      </c>
      <c r="E4" s="79"/>
      <c r="F4" s="79"/>
      <c r="G4" s="80">
        <v>0.3</v>
      </c>
      <c r="H4" s="80">
        <v>0.3</v>
      </c>
      <c r="I4" s="81">
        <v>0.312</v>
      </c>
      <c r="J4" s="81">
        <v>0.312</v>
      </c>
      <c r="K4" s="82" t="s">
        <v>216</v>
      </c>
      <c r="L4" s="83" t="s">
        <v>18</v>
      </c>
      <c r="M4" s="84">
        <v>18</v>
      </c>
      <c r="N4" s="85">
        <f t="shared" si="0"/>
        <v>5.3999999999999995</v>
      </c>
    </row>
    <row r="5" spans="1:14" s="86" customFormat="1" ht="15.75" customHeight="1">
      <c r="A5" s="76">
        <v>4</v>
      </c>
      <c r="B5" s="87">
        <v>42022210000</v>
      </c>
      <c r="C5" s="88" t="s">
        <v>2136</v>
      </c>
      <c r="D5" s="79">
        <v>1</v>
      </c>
      <c r="E5" s="79"/>
      <c r="F5" s="79"/>
      <c r="G5" s="80">
        <v>0.18</v>
      </c>
      <c r="H5" s="80">
        <v>0.18</v>
      </c>
      <c r="I5" s="81">
        <v>0.19400000000000001</v>
      </c>
      <c r="J5" s="81">
        <v>0.19400000000000001</v>
      </c>
      <c r="K5" s="82" t="s">
        <v>168</v>
      </c>
      <c r="L5" s="83" t="s">
        <v>67</v>
      </c>
      <c r="M5" s="84">
        <v>18</v>
      </c>
      <c r="N5" s="85">
        <f t="shared" si="0"/>
        <v>3.2399999999999998</v>
      </c>
    </row>
    <row r="6" spans="1:14" s="86" customFormat="1" ht="30" customHeight="1" collapsed="1">
      <c r="A6" s="76">
        <v>5</v>
      </c>
      <c r="B6" s="87">
        <v>42022210000</v>
      </c>
      <c r="C6" s="89" t="s">
        <v>2137</v>
      </c>
      <c r="D6" s="90">
        <v>2</v>
      </c>
      <c r="E6" s="90"/>
      <c r="F6" s="79"/>
      <c r="G6" s="91">
        <v>0.48</v>
      </c>
      <c r="H6" s="80">
        <v>0.48</v>
      </c>
      <c r="I6" s="81">
        <v>0.49199999999999999</v>
      </c>
      <c r="J6" s="81">
        <v>0.49199999999999999</v>
      </c>
      <c r="K6" s="82" t="s">
        <v>194</v>
      </c>
      <c r="L6" s="83" t="s">
        <v>32</v>
      </c>
      <c r="M6" s="84">
        <v>18</v>
      </c>
      <c r="N6" s="85">
        <f t="shared" si="0"/>
        <v>8.64</v>
      </c>
    </row>
    <row r="7" spans="1:14" s="86" customFormat="1" ht="30" customHeight="1" collapsed="1">
      <c r="A7" s="76">
        <v>6</v>
      </c>
      <c r="B7" s="87">
        <v>42022210000</v>
      </c>
      <c r="C7" s="89" t="s">
        <v>2138</v>
      </c>
      <c r="D7" s="79">
        <v>2</v>
      </c>
      <c r="E7" s="79"/>
      <c r="F7" s="79"/>
      <c r="G7" s="80">
        <v>0.56999999999999995</v>
      </c>
      <c r="H7" s="80">
        <v>0.56999999999999995</v>
      </c>
      <c r="I7" s="81">
        <v>0.57799999999999996</v>
      </c>
      <c r="J7" s="81">
        <v>0.57799999999999996</v>
      </c>
      <c r="K7" s="82" t="s">
        <v>148</v>
      </c>
      <c r="L7" s="83" t="s">
        <v>18</v>
      </c>
      <c r="M7" s="84">
        <v>18</v>
      </c>
      <c r="N7" s="85">
        <f t="shared" si="0"/>
        <v>10.26</v>
      </c>
    </row>
    <row r="8" spans="1:14" s="86" customFormat="1" ht="30" customHeight="1" collapsed="1">
      <c r="A8" s="76">
        <v>7</v>
      </c>
      <c r="B8" s="92">
        <v>42022290000</v>
      </c>
      <c r="C8" s="88" t="s">
        <v>2139</v>
      </c>
      <c r="D8" s="79">
        <v>4</v>
      </c>
      <c r="E8" s="79"/>
      <c r="F8" s="79"/>
      <c r="G8" s="80">
        <v>0.57999999999999996</v>
      </c>
      <c r="H8" s="80">
        <v>0.57999999999999996</v>
      </c>
      <c r="I8" s="81">
        <v>0.58499999999999996</v>
      </c>
      <c r="J8" s="81">
        <v>0.58499999999999996</v>
      </c>
      <c r="K8" s="82" t="s">
        <v>362</v>
      </c>
      <c r="L8" s="83" t="s">
        <v>363</v>
      </c>
      <c r="M8" s="84">
        <v>18</v>
      </c>
      <c r="N8" s="85">
        <f t="shared" si="0"/>
        <v>10.44</v>
      </c>
    </row>
    <row r="9" spans="1:14" s="86" customFormat="1" ht="30" customHeight="1" collapsed="1">
      <c r="A9" s="76">
        <v>8</v>
      </c>
      <c r="B9" s="77">
        <v>42022290000</v>
      </c>
      <c r="C9" s="78" t="s">
        <v>2140</v>
      </c>
      <c r="D9" s="79">
        <v>2</v>
      </c>
      <c r="E9" s="79"/>
      <c r="F9" s="79"/>
      <c r="G9" s="80">
        <v>1.08</v>
      </c>
      <c r="H9" s="80">
        <v>1.08</v>
      </c>
      <c r="I9" s="81">
        <v>1.0900000000000001</v>
      </c>
      <c r="J9" s="81">
        <v>1.0900000000000001</v>
      </c>
      <c r="K9" s="82" t="s">
        <v>148</v>
      </c>
      <c r="L9" s="83" t="s">
        <v>18</v>
      </c>
      <c r="M9" s="84">
        <v>18</v>
      </c>
      <c r="N9" s="85">
        <f t="shared" si="0"/>
        <v>19.440000000000001</v>
      </c>
    </row>
    <row r="10" spans="1:14" s="86" customFormat="1" ht="30" customHeight="1">
      <c r="A10" s="76">
        <v>9</v>
      </c>
      <c r="B10" s="92">
        <v>42022290000</v>
      </c>
      <c r="C10" s="89" t="s">
        <v>2141</v>
      </c>
      <c r="D10" s="79">
        <v>1</v>
      </c>
      <c r="E10" s="79"/>
      <c r="F10" s="79"/>
      <c r="G10" s="80">
        <v>0.8</v>
      </c>
      <c r="H10" s="80">
        <v>0.8</v>
      </c>
      <c r="I10" s="81">
        <v>0.81200000000000006</v>
      </c>
      <c r="J10" s="81">
        <v>0.81200000000000006</v>
      </c>
      <c r="K10" s="82" t="s">
        <v>121</v>
      </c>
      <c r="L10" s="83" t="s">
        <v>32</v>
      </c>
      <c r="M10" s="84">
        <v>18</v>
      </c>
      <c r="N10" s="85">
        <f t="shared" si="0"/>
        <v>14.4</v>
      </c>
    </row>
    <row r="11" spans="1:14" s="86" customFormat="1" ht="30" customHeight="1">
      <c r="A11" s="76">
        <v>10</v>
      </c>
      <c r="B11" s="87">
        <v>42022900000</v>
      </c>
      <c r="C11" s="89" t="s">
        <v>1047</v>
      </c>
      <c r="D11" s="79">
        <v>1</v>
      </c>
      <c r="E11" s="79"/>
      <c r="F11" s="79"/>
      <c r="G11" s="80">
        <v>0.24</v>
      </c>
      <c r="H11" s="80">
        <v>0.24</v>
      </c>
      <c r="I11" s="81">
        <v>0.246</v>
      </c>
      <c r="J11" s="81">
        <v>0.246</v>
      </c>
      <c r="K11" s="82" t="s">
        <v>194</v>
      </c>
      <c r="L11" s="83" t="s">
        <v>199</v>
      </c>
      <c r="M11" s="84">
        <v>18</v>
      </c>
      <c r="N11" s="85">
        <f t="shared" si="0"/>
        <v>4.32</v>
      </c>
    </row>
    <row r="12" spans="1:14" s="86" customFormat="1" ht="30" customHeight="1" collapsed="1">
      <c r="A12" s="76">
        <v>11</v>
      </c>
      <c r="B12" s="87">
        <v>42022900000</v>
      </c>
      <c r="C12" s="89" t="s">
        <v>638</v>
      </c>
      <c r="D12" s="79">
        <v>2</v>
      </c>
      <c r="E12" s="79"/>
      <c r="F12" s="79"/>
      <c r="G12" s="80">
        <v>0.48</v>
      </c>
      <c r="H12" s="80">
        <v>0.48</v>
      </c>
      <c r="I12" s="81">
        <v>0.49199999999999999</v>
      </c>
      <c r="J12" s="81">
        <v>0.49199999999999999</v>
      </c>
      <c r="K12" s="82" t="s">
        <v>194</v>
      </c>
      <c r="L12" s="83" t="s">
        <v>32</v>
      </c>
      <c r="M12" s="84">
        <v>18</v>
      </c>
      <c r="N12" s="85">
        <f t="shared" si="0"/>
        <v>8.64</v>
      </c>
    </row>
    <row r="13" spans="1:14" s="86" customFormat="1" ht="30" customHeight="1" collapsed="1">
      <c r="A13" s="76">
        <v>12</v>
      </c>
      <c r="B13" s="87">
        <v>42023100000</v>
      </c>
      <c r="C13" s="88" t="s">
        <v>531</v>
      </c>
      <c r="D13" s="79">
        <v>3</v>
      </c>
      <c r="E13" s="79"/>
      <c r="F13" s="79"/>
      <c r="G13" s="80">
        <v>0.17</v>
      </c>
      <c r="H13" s="80">
        <v>0.17</v>
      </c>
      <c r="I13" s="81">
        <v>0.182</v>
      </c>
      <c r="J13" s="81">
        <v>0.35799999999999998</v>
      </c>
      <c r="K13" s="82" t="s">
        <v>148</v>
      </c>
      <c r="L13" s="83" t="s">
        <v>42</v>
      </c>
      <c r="M13" s="84">
        <v>18</v>
      </c>
      <c r="N13" s="85">
        <f t="shared" si="0"/>
        <v>3.06</v>
      </c>
    </row>
    <row r="14" spans="1:14" s="86" customFormat="1" ht="30" customHeight="1" collapsed="1">
      <c r="A14" s="76">
        <v>13</v>
      </c>
      <c r="B14" s="87">
        <v>42023100000</v>
      </c>
      <c r="C14" s="88" t="s">
        <v>531</v>
      </c>
      <c r="D14" s="79">
        <v>2</v>
      </c>
      <c r="E14" s="79"/>
      <c r="F14" s="79"/>
      <c r="G14" s="80">
        <v>0.34</v>
      </c>
      <c r="H14" s="80">
        <v>0.34</v>
      </c>
      <c r="I14" s="81">
        <v>0.34799999999999998</v>
      </c>
      <c r="J14" s="81">
        <v>0.34799999999999998</v>
      </c>
      <c r="K14" s="82" t="s">
        <v>99</v>
      </c>
      <c r="L14" s="83" t="s">
        <v>27</v>
      </c>
      <c r="M14" s="84">
        <v>18</v>
      </c>
      <c r="N14" s="85">
        <f t="shared" si="0"/>
        <v>6.12</v>
      </c>
    </row>
    <row r="15" spans="1:14" s="86" customFormat="1" ht="30" customHeight="1">
      <c r="A15" s="76">
        <v>14</v>
      </c>
      <c r="B15" s="87">
        <v>42023100000</v>
      </c>
      <c r="C15" s="88" t="s">
        <v>2142</v>
      </c>
      <c r="D15" s="79">
        <v>1</v>
      </c>
      <c r="E15" s="79"/>
      <c r="F15" s="79"/>
      <c r="G15" s="80">
        <v>0.02</v>
      </c>
      <c r="H15" s="80">
        <v>0.02</v>
      </c>
      <c r="I15" s="81">
        <v>0.02</v>
      </c>
      <c r="J15" s="81">
        <v>5.6000000000000001E-2</v>
      </c>
      <c r="K15" s="82" t="s">
        <v>148</v>
      </c>
      <c r="L15" s="83" t="s">
        <v>42</v>
      </c>
      <c r="M15" s="84">
        <v>18</v>
      </c>
      <c r="N15" s="85">
        <f t="shared" si="0"/>
        <v>0.36</v>
      </c>
    </row>
    <row r="16" spans="1:14" s="86" customFormat="1" ht="30" customHeight="1" collapsed="1">
      <c r="A16" s="76">
        <v>15</v>
      </c>
      <c r="B16" s="92">
        <v>42023210000</v>
      </c>
      <c r="C16" s="88" t="s">
        <v>2143</v>
      </c>
      <c r="D16" s="93">
        <v>3</v>
      </c>
      <c r="E16" s="93"/>
      <c r="F16" s="79"/>
      <c r="G16" s="94">
        <v>0.12</v>
      </c>
      <c r="H16" s="80">
        <v>0.12</v>
      </c>
      <c r="I16" s="81">
        <v>0.126</v>
      </c>
      <c r="J16" s="81">
        <v>0.126</v>
      </c>
      <c r="K16" s="82" t="s">
        <v>2144</v>
      </c>
      <c r="L16" s="83" t="s">
        <v>568</v>
      </c>
      <c r="M16" s="84">
        <v>18</v>
      </c>
      <c r="N16" s="85">
        <f t="shared" si="0"/>
        <v>2.16</v>
      </c>
    </row>
    <row r="17" spans="1:14" s="86" customFormat="1" ht="15.75" customHeight="1" collapsed="1">
      <c r="A17" s="76">
        <v>16</v>
      </c>
      <c r="B17" s="77">
        <v>42033000000</v>
      </c>
      <c r="C17" s="78" t="s">
        <v>2145</v>
      </c>
      <c r="D17" s="79">
        <v>2</v>
      </c>
      <c r="E17" s="79"/>
      <c r="F17" s="79"/>
      <c r="G17" s="80">
        <v>0.25</v>
      </c>
      <c r="H17" s="80">
        <v>0.25</v>
      </c>
      <c r="I17" s="81">
        <v>0.25800000000000001</v>
      </c>
      <c r="J17" s="81">
        <v>0.25800000000000001</v>
      </c>
      <c r="K17" s="82" t="s">
        <v>148</v>
      </c>
      <c r="L17" s="83" t="s">
        <v>42</v>
      </c>
      <c r="M17" s="84">
        <v>18</v>
      </c>
      <c r="N17" s="85">
        <f t="shared" si="0"/>
        <v>4.5</v>
      </c>
    </row>
    <row r="18" spans="1:14" s="86" customFormat="1" ht="30" customHeight="1">
      <c r="A18" s="76">
        <v>17</v>
      </c>
      <c r="B18" s="87">
        <v>61032200000</v>
      </c>
      <c r="C18" s="89" t="s">
        <v>2146</v>
      </c>
      <c r="D18" s="79">
        <v>1</v>
      </c>
      <c r="E18" s="79"/>
      <c r="F18" s="79"/>
      <c r="G18" s="80">
        <v>0.8</v>
      </c>
      <c r="H18" s="80">
        <v>0.8</v>
      </c>
      <c r="I18" s="81">
        <v>0.81</v>
      </c>
      <c r="J18" s="81">
        <v>0.81</v>
      </c>
      <c r="K18" s="82" t="s">
        <v>362</v>
      </c>
      <c r="L18" s="83" t="s">
        <v>363</v>
      </c>
      <c r="M18" s="84">
        <v>18</v>
      </c>
      <c r="N18" s="85">
        <f t="shared" si="0"/>
        <v>14.4</v>
      </c>
    </row>
    <row r="19" spans="1:14" s="86" customFormat="1" ht="30" customHeight="1" collapsed="1">
      <c r="A19" s="76">
        <v>18</v>
      </c>
      <c r="B19" s="87">
        <v>61032200000</v>
      </c>
      <c r="C19" s="89" t="s">
        <v>2147</v>
      </c>
      <c r="D19" s="79">
        <v>6</v>
      </c>
      <c r="E19" s="79"/>
      <c r="F19" s="79"/>
      <c r="G19" s="80">
        <v>0.89</v>
      </c>
      <c r="H19" s="80">
        <v>0.89</v>
      </c>
      <c r="I19" s="81">
        <v>0.89600000000000002</v>
      </c>
      <c r="J19" s="81">
        <v>0.89600000000000002</v>
      </c>
      <c r="K19" s="82" t="s">
        <v>330</v>
      </c>
      <c r="L19" s="83" t="s">
        <v>12</v>
      </c>
      <c r="M19" s="84">
        <v>18</v>
      </c>
      <c r="N19" s="85">
        <f t="shared" si="0"/>
        <v>16.02</v>
      </c>
    </row>
    <row r="20" spans="1:14" s="86" customFormat="1" ht="30" customHeight="1" collapsed="1">
      <c r="A20" s="76">
        <v>19</v>
      </c>
      <c r="B20" s="77">
        <v>61033200000</v>
      </c>
      <c r="C20" s="78" t="s">
        <v>2148</v>
      </c>
      <c r="D20" s="79">
        <v>3</v>
      </c>
      <c r="E20" s="79"/>
      <c r="F20" s="79"/>
      <c r="G20" s="80">
        <v>1.1100000000000001</v>
      </c>
      <c r="H20" s="80">
        <v>1.1100000000000001</v>
      </c>
      <c r="I20" s="81">
        <v>1.1220000000000001</v>
      </c>
      <c r="J20" s="81">
        <v>1.1220000000000001</v>
      </c>
      <c r="K20" s="82" t="s">
        <v>2149</v>
      </c>
      <c r="L20" s="83" t="s">
        <v>18</v>
      </c>
      <c r="M20" s="84">
        <v>18</v>
      </c>
      <c r="N20" s="85">
        <f t="shared" si="0"/>
        <v>19.98</v>
      </c>
    </row>
    <row r="21" spans="1:14" s="86" customFormat="1" ht="30" customHeight="1" collapsed="1">
      <c r="A21" s="76">
        <v>20</v>
      </c>
      <c r="B21" s="77">
        <v>61033200000</v>
      </c>
      <c r="C21" s="78" t="s">
        <v>505</v>
      </c>
      <c r="D21" s="79">
        <v>2</v>
      </c>
      <c r="E21" s="79"/>
      <c r="F21" s="79"/>
      <c r="G21" s="80">
        <v>1.1000000000000001</v>
      </c>
      <c r="H21" s="80">
        <v>1.1000000000000001</v>
      </c>
      <c r="I21" s="81">
        <v>1.1060000000000001</v>
      </c>
      <c r="J21" s="81">
        <v>1.1060000000000001</v>
      </c>
      <c r="K21" s="82" t="s">
        <v>2150</v>
      </c>
      <c r="L21" s="83" t="s">
        <v>12</v>
      </c>
      <c r="M21" s="84">
        <v>18</v>
      </c>
      <c r="N21" s="85">
        <f t="shared" si="0"/>
        <v>19.8</v>
      </c>
    </row>
    <row r="22" spans="1:14" s="86" customFormat="1" ht="30" customHeight="1" collapsed="1">
      <c r="A22" s="76">
        <v>21</v>
      </c>
      <c r="B22" s="77">
        <v>61033200000</v>
      </c>
      <c r="C22" s="78" t="s">
        <v>505</v>
      </c>
      <c r="D22" s="79">
        <v>16</v>
      </c>
      <c r="E22" s="79"/>
      <c r="F22" s="79"/>
      <c r="G22" s="80">
        <v>8.43</v>
      </c>
      <c r="H22" s="80">
        <v>8.43</v>
      </c>
      <c r="I22" s="81">
        <v>8.9379999999999988</v>
      </c>
      <c r="J22" s="81">
        <v>8.9379999999999988</v>
      </c>
      <c r="K22" s="82" t="s">
        <v>148</v>
      </c>
      <c r="L22" s="83" t="s">
        <v>63</v>
      </c>
      <c r="M22" s="84">
        <v>18</v>
      </c>
      <c r="N22" s="85">
        <f t="shared" si="0"/>
        <v>151.74</v>
      </c>
    </row>
    <row r="23" spans="1:14" s="86" customFormat="1" ht="15.75" customHeight="1" collapsed="1">
      <c r="A23" s="76">
        <v>22</v>
      </c>
      <c r="B23" s="77">
        <v>61033200000</v>
      </c>
      <c r="C23" s="78" t="s">
        <v>2151</v>
      </c>
      <c r="D23" s="79">
        <v>3</v>
      </c>
      <c r="E23" s="79"/>
      <c r="F23" s="79"/>
      <c r="G23" s="80">
        <v>0.67</v>
      </c>
      <c r="H23" s="80">
        <v>0.67</v>
      </c>
      <c r="I23" s="81">
        <v>0.68400000000000005</v>
      </c>
      <c r="J23" s="81">
        <v>0.68400000000000005</v>
      </c>
      <c r="K23" s="82" t="s">
        <v>330</v>
      </c>
      <c r="L23" s="83" t="s">
        <v>12</v>
      </c>
      <c r="M23" s="84">
        <v>18</v>
      </c>
      <c r="N23" s="85">
        <f t="shared" si="0"/>
        <v>12.06</v>
      </c>
    </row>
    <row r="24" spans="1:14" s="86" customFormat="1" ht="15.75" customHeight="1" collapsed="1">
      <c r="A24" s="76">
        <v>23</v>
      </c>
      <c r="B24" s="77">
        <v>61033200000</v>
      </c>
      <c r="C24" s="78" t="s">
        <v>2151</v>
      </c>
      <c r="D24" s="79">
        <v>8</v>
      </c>
      <c r="E24" s="79"/>
      <c r="F24" s="79"/>
      <c r="G24" s="80">
        <v>2.69</v>
      </c>
      <c r="H24" s="80">
        <v>2.69</v>
      </c>
      <c r="I24" s="81">
        <v>2.7040000000000002</v>
      </c>
      <c r="J24" s="81">
        <v>2.7040000000000002</v>
      </c>
      <c r="K24" s="82" t="s">
        <v>2152</v>
      </c>
      <c r="L24" s="83" t="s">
        <v>18</v>
      </c>
      <c r="M24" s="84">
        <v>18</v>
      </c>
      <c r="N24" s="85">
        <f t="shared" si="0"/>
        <v>48.42</v>
      </c>
    </row>
    <row r="25" spans="1:14" s="86" customFormat="1" ht="15.75" customHeight="1">
      <c r="A25" s="76">
        <v>24</v>
      </c>
      <c r="B25" s="77">
        <v>61033300000</v>
      </c>
      <c r="C25" s="78" t="s">
        <v>2153</v>
      </c>
      <c r="D25" s="79">
        <v>1</v>
      </c>
      <c r="E25" s="79"/>
      <c r="F25" s="79"/>
      <c r="G25" s="80">
        <v>0.47</v>
      </c>
      <c r="H25" s="80">
        <v>0.47</v>
      </c>
      <c r="I25" s="81">
        <v>0.47599999999999998</v>
      </c>
      <c r="J25" s="81">
        <v>0.47599999999999998</v>
      </c>
      <c r="K25" s="82" t="s">
        <v>59</v>
      </c>
      <c r="L25" s="83" t="s">
        <v>60</v>
      </c>
      <c r="M25" s="84">
        <v>18</v>
      </c>
      <c r="N25" s="85">
        <f t="shared" si="0"/>
        <v>8.4599999999999991</v>
      </c>
    </row>
    <row r="26" spans="1:14" s="86" customFormat="1" ht="15.75" customHeight="1">
      <c r="A26" s="76">
        <v>25</v>
      </c>
      <c r="B26" s="77">
        <v>61033300000</v>
      </c>
      <c r="C26" s="78" t="s">
        <v>2154</v>
      </c>
      <c r="D26" s="79">
        <v>1</v>
      </c>
      <c r="E26" s="79"/>
      <c r="F26" s="79"/>
      <c r="G26" s="80">
        <v>0.57999999999999996</v>
      </c>
      <c r="H26" s="80">
        <v>0.57999999999999996</v>
      </c>
      <c r="I26" s="81">
        <v>0.59399999999999997</v>
      </c>
      <c r="J26" s="81">
        <v>0.59399999999999997</v>
      </c>
      <c r="K26" s="82" t="s">
        <v>148</v>
      </c>
      <c r="L26" s="83" t="s">
        <v>63</v>
      </c>
      <c r="M26" s="84">
        <v>18</v>
      </c>
      <c r="N26" s="85">
        <f t="shared" si="0"/>
        <v>10.44</v>
      </c>
    </row>
    <row r="27" spans="1:14" s="86" customFormat="1" ht="30" customHeight="1" collapsed="1">
      <c r="A27" s="76">
        <v>26</v>
      </c>
      <c r="B27" s="77">
        <v>61033300000</v>
      </c>
      <c r="C27" s="78" t="s">
        <v>2155</v>
      </c>
      <c r="D27" s="79">
        <v>3</v>
      </c>
      <c r="E27" s="79"/>
      <c r="F27" s="79"/>
      <c r="G27" s="80">
        <v>2.29</v>
      </c>
      <c r="H27" s="80">
        <v>2.29</v>
      </c>
      <c r="I27" s="81">
        <v>2.302</v>
      </c>
      <c r="J27" s="81">
        <v>2.302</v>
      </c>
      <c r="K27" s="82" t="s">
        <v>148</v>
      </c>
      <c r="L27" s="83" t="s">
        <v>42</v>
      </c>
      <c r="M27" s="84">
        <v>18</v>
      </c>
      <c r="N27" s="85">
        <f t="shared" si="0"/>
        <v>41.22</v>
      </c>
    </row>
    <row r="28" spans="1:14" s="86" customFormat="1" ht="15.75" customHeight="1" collapsed="1">
      <c r="A28" s="76">
        <v>27</v>
      </c>
      <c r="B28" s="77">
        <v>61033300000</v>
      </c>
      <c r="C28" s="78" t="s">
        <v>2156</v>
      </c>
      <c r="D28" s="79">
        <v>6</v>
      </c>
      <c r="E28" s="79"/>
      <c r="F28" s="79"/>
      <c r="G28" s="80">
        <v>1.54</v>
      </c>
      <c r="H28" s="80">
        <v>1.54</v>
      </c>
      <c r="I28" s="81">
        <v>1.548</v>
      </c>
      <c r="J28" s="81">
        <v>1.548</v>
      </c>
      <c r="K28" s="82" t="s">
        <v>2152</v>
      </c>
      <c r="L28" s="83" t="s">
        <v>18</v>
      </c>
      <c r="M28" s="84">
        <v>18</v>
      </c>
      <c r="N28" s="85">
        <f t="shared" si="0"/>
        <v>27.72</v>
      </c>
    </row>
    <row r="29" spans="1:14" s="86" customFormat="1" ht="30" customHeight="1" collapsed="1">
      <c r="A29" s="76">
        <v>28</v>
      </c>
      <c r="B29" s="77">
        <v>61034200090</v>
      </c>
      <c r="C29" s="78" t="s">
        <v>725</v>
      </c>
      <c r="D29" s="79">
        <v>2</v>
      </c>
      <c r="E29" s="79"/>
      <c r="F29" s="79"/>
      <c r="G29" s="80">
        <v>0.28999999999999998</v>
      </c>
      <c r="H29" s="80">
        <v>0.28999999999999998</v>
      </c>
      <c r="I29" s="81">
        <v>0.3</v>
      </c>
      <c r="J29" s="81">
        <v>0.3</v>
      </c>
      <c r="K29" s="82" t="s">
        <v>330</v>
      </c>
      <c r="L29" s="83" t="s">
        <v>12</v>
      </c>
      <c r="M29" s="84">
        <v>18</v>
      </c>
      <c r="N29" s="85">
        <f t="shared" si="0"/>
        <v>5.22</v>
      </c>
    </row>
    <row r="30" spans="1:14" s="86" customFormat="1" ht="30" customHeight="1" collapsed="1">
      <c r="A30" s="76">
        <v>29</v>
      </c>
      <c r="B30" s="77">
        <v>61034200090</v>
      </c>
      <c r="C30" s="78" t="s">
        <v>725</v>
      </c>
      <c r="D30" s="79">
        <v>8</v>
      </c>
      <c r="E30" s="79"/>
      <c r="F30" s="79"/>
      <c r="G30" s="80">
        <v>0.61</v>
      </c>
      <c r="H30" s="80">
        <v>0.61</v>
      </c>
      <c r="I30" s="81">
        <v>0.6160000000000001</v>
      </c>
      <c r="J30" s="81">
        <v>0.6160000000000001</v>
      </c>
      <c r="K30" s="82" t="s">
        <v>330</v>
      </c>
      <c r="L30" s="83" t="s">
        <v>18</v>
      </c>
      <c r="M30" s="84">
        <v>18</v>
      </c>
      <c r="N30" s="85">
        <f t="shared" si="0"/>
        <v>10.98</v>
      </c>
    </row>
    <row r="31" spans="1:14" s="86" customFormat="1" ht="15.75" customHeight="1">
      <c r="A31" s="76">
        <v>30</v>
      </c>
      <c r="B31" s="77">
        <v>61034200090</v>
      </c>
      <c r="C31" s="78" t="s">
        <v>2157</v>
      </c>
      <c r="D31" s="79">
        <v>1</v>
      </c>
      <c r="E31" s="79"/>
      <c r="F31" s="79"/>
      <c r="G31" s="80">
        <v>0.18</v>
      </c>
      <c r="H31" s="80">
        <v>0.18</v>
      </c>
      <c r="I31" s="81">
        <v>0.186</v>
      </c>
      <c r="J31" s="81">
        <v>0.186</v>
      </c>
      <c r="K31" s="82" t="s">
        <v>330</v>
      </c>
      <c r="L31" s="83" t="s">
        <v>568</v>
      </c>
      <c r="M31" s="84">
        <v>18</v>
      </c>
      <c r="N31" s="85">
        <f t="shared" si="0"/>
        <v>3.2399999999999998</v>
      </c>
    </row>
    <row r="32" spans="1:14" s="86" customFormat="1" ht="15.75" customHeight="1" collapsed="1">
      <c r="A32" s="76">
        <v>31</v>
      </c>
      <c r="B32" s="77">
        <v>61034200090</v>
      </c>
      <c r="C32" s="78" t="s">
        <v>2158</v>
      </c>
      <c r="D32" s="79">
        <v>66</v>
      </c>
      <c r="E32" s="79"/>
      <c r="F32" s="79"/>
      <c r="G32" s="80">
        <v>7.66</v>
      </c>
      <c r="H32" s="80">
        <v>7.66</v>
      </c>
      <c r="I32" s="81">
        <v>7.6679999999999966</v>
      </c>
      <c r="J32" s="81">
        <v>7.6679999999999966</v>
      </c>
      <c r="K32" s="82" t="s">
        <v>2159</v>
      </c>
      <c r="L32" s="83" t="s">
        <v>12</v>
      </c>
      <c r="M32" s="84">
        <v>18</v>
      </c>
      <c r="N32" s="85">
        <f t="shared" si="0"/>
        <v>137.88</v>
      </c>
    </row>
    <row r="33" spans="1:14" s="86" customFormat="1" ht="15.75" customHeight="1" collapsed="1">
      <c r="A33" s="76">
        <v>32</v>
      </c>
      <c r="B33" s="77">
        <v>61034200090</v>
      </c>
      <c r="C33" s="78" t="s">
        <v>2158</v>
      </c>
      <c r="D33" s="79">
        <v>3</v>
      </c>
      <c r="E33" s="79"/>
      <c r="F33" s="79"/>
      <c r="G33" s="80">
        <v>0.31</v>
      </c>
      <c r="H33" s="80">
        <v>0.31</v>
      </c>
      <c r="I33" s="81">
        <v>0.32400000000000001</v>
      </c>
      <c r="J33" s="81">
        <v>0.32400000000000001</v>
      </c>
      <c r="K33" s="82" t="s">
        <v>2152</v>
      </c>
      <c r="L33" s="83" t="s">
        <v>18</v>
      </c>
      <c r="M33" s="84">
        <v>18</v>
      </c>
      <c r="N33" s="85">
        <f t="shared" si="0"/>
        <v>5.58</v>
      </c>
    </row>
    <row r="34" spans="1:14" s="86" customFormat="1" ht="30" customHeight="1" collapsed="1">
      <c r="A34" s="76">
        <v>33</v>
      </c>
      <c r="B34" s="77">
        <v>61034200090</v>
      </c>
      <c r="C34" s="78" t="s">
        <v>707</v>
      </c>
      <c r="D34" s="79">
        <v>2</v>
      </c>
      <c r="E34" s="79"/>
      <c r="F34" s="79"/>
      <c r="G34" s="80">
        <v>0.23</v>
      </c>
      <c r="H34" s="80">
        <v>0.23</v>
      </c>
      <c r="I34" s="81">
        <v>0.24399999999999999</v>
      </c>
      <c r="J34" s="81">
        <v>0.24399999999999999</v>
      </c>
      <c r="K34" s="82" t="s">
        <v>319</v>
      </c>
      <c r="L34" s="83" t="s">
        <v>12</v>
      </c>
      <c r="M34" s="84">
        <v>18</v>
      </c>
      <c r="N34" s="85">
        <f t="shared" si="0"/>
        <v>4.1400000000000006</v>
      </c>
    </row>
    <row r="35" spans="1:14" s="86" customFormat="1" ht="15.75" customHeight="1">
      <c r="A35" s="76">
        <v>34</v>
      </c>
      <c r="B35" s="77">
        <v>61034300090</v>
      </c>
      <c r="C35" s="78" t="s">
        <v>2160</v>
      </c>
      <c r="D35" s="79">
        <v>1</v>
      </c>
      <c r="E35" s="79"/>
      <c r="F35" s="79"/>
      <c r="G35" s="80">
        <v>0.21</v>
      </c>
      <c r="H35" s="80">
        <v>0.21</v>
      </c>
      <c r="I35" s="81">
        <v>0.218</v>
      </c>
      <c r="J35" s="81">
        <v>0.218</v>
      </c>
      <c r="K35" s="82" t="s">
        <v>168</v>
      </c>
      <c r="L35" s="83" t="s">
        <v>176</v>
      </c>
      <c r="M35" s="84">
        <v>18</v>
      </c>
      <c r="N35" s="85">
        <f t="shared" si="0"/>
        <v>3.78</v>
      </c>
    </row>
    <row r="36" spans="1:14" s="86" customFormat="1" ht="15.75" customHeight="1" collapsed="1">
      <c r="A36" s="76">
        <v>35</v>
      </c>
      <c r="B36" s="77">
        <v>61034300090</v>
      </c>
      <c r="C36" s="78" t="s">
        <v>2161</v>
      </c>
      <c r="D36" s="90">
        <v>4</v>
      </c>
      <c r="E36" s="90"/>
      <c r="F36" s="79"/>
      <c r="G36" s="91">
        <v>0.82</v>
      </c>
      <c r="H36" s="80">
        <v>0.82</v>
      </c>
      <c r="I36" s="81">
        <v>0.82799999999999996</v>
      </c>
      <c r="J36" s="81">
        <v>0.82799999999999996</v>
      </c>
      <c r="K36" s="82" t="s">
        <v>2162</v>
      </c>
      <c r="L36" s="83" t="s">
        <v>67</v>
      </c>
      <c r="M36" s="84">
        <v>18</v>
      </c>
      <c r="N36" s="85">
        <f t="shared" si="0"/>
        <v>14.76</v>
      </c>
    </row>
    <row r="37" spans="1:14" s="86" customFormat="1" ht="15.75" customHeight="1">
      <c r="A37" s="76">
        <v>36</v>
      </c>
      <c r="B37" s="77">
        <v>61034300090</v>
      </c>
      <c r="C37" s="78" t="s">
        <v>2163</v>
      </c>
      <c r="D37" s="79">
        <v>1</v>
      </c>
      <c r="E37" s="79"/>
      <c r="F37" s="79"/>
      <c r="G37" s="80">
        <v>0.05</v>
      </c>
      <c r="H37" s="80">
        <v>0.05</v>
      </c>
      <c r="I37" s="81">
        <v>5.3999999999999999E-2</v>
      </c>
      <c r="J37" s="81">
        <v>5.3999999999999999E-2</v>
      </c>
      <c r="K37" s="82" t="s">
        <v>330</v>
      </c>
      <c r="L37" s="83" t="s">
        <v>18</v>
      </c>
      <c r="M37" s="84">
        <v>18</v>
      </c>
      <c r="N37" s="85">
        <f t="shared" si="0"/>
        <v>0.9</v>
      </c>
    </row>
    <row r="38" spans="1:14" s="86" customFormat="1" ht="15.75" customHeight="1" collapsed="1">
      <c r="A38" s="76">
        <v>37</v>
      </c>
      <c r="B38" s="77">
        <v>61034300090</v>
      </c>
      <c r="C38" s="78" t="s">
        <v>2164</v>
      </c>
      <c r="D38" s="79">
        <v>3</v>
      </c>
      <c r="E38" s="79"/>
      <c r="F38" s="79"/>
      <c r="G38" s="80">
        <v>0.41</v>
      </c>
      <c r="H38" s="80">
        <v>0.41</v>
      </c>
      <c r="I38" s="81">
        <v>0.41799999999999998</v>
      </c>
      <c r="J38" s="81">
        <v>0.41799999999999998</v>
      </c>
      <c r="K38" s="82" t="s">
        <v>330</v>
      </c>
      <c r="L38" s="83" t="s">
        <v>12</v>
      </c>
      <c r="M38" s="84">
        <v>18</v>
      </c>
      <c r="N38" s="85">
        <f t="shared" si="0"/>
        <v>7.38</v>
      </c>
    </row>
    <row r="39" spans="1:14" s="86" customFormat="1" ht="15.75" customHeight="1" collapsed="1">
      <c r="A39" s="76">
        <v>38</v>
      </c>
      <c r="B39" s="77">
        <v>61034300090</v>
      </c>
      <c r="C39" s="78" t="s">
        <v>2164</v>
      </c>
      <c r="D39" s="79">
        <v>3</v>
      </c>
      <c r="E39" s="79"/>
      <c r="F39" s="79"/>
      <c r="G39" s="80">
        <v>0.13</v>
      </c>
      <c r="H39" s="80">
        <v>0.13</v>
      </c>
      <c r="I39" s="81">
        <v>0.13600000000000001</v>
      </c>
      <c r="J39" s="81">
        <v>0.13600000000000001</v>
      </c>
      <c r="K39" s="82" t="s">
        <v>330</v>
      </c>
      <c r="L39" s="83" t="s">
        <v>108</v>
      </c>
      <c r="M39" s="84">
        <v>18</v>
      </c>
      <c r="N39" s="85">
        <f t="shared" si="0"/>
        <v>2.34</v>
      </c>
    </row>
    <row r="40" spans="1:14" s="86" customFormat="1" ht="30" customHeight="1">
      <c r="A40" s="76">
        <v>39</v>
      </c>
      <c r="B40" s="77">
        <v>61034900090</v>
      </c>
      <c r="C40" s="78" t="s">
        <v>2165</v>
      </c>
      <c r="D40" s="79">
        <v>1</v>
      </c>
      <c r="E40" s="79"/>
      <c r="F40" s="79"/>
      <c r="G40" s="80">
        <v>0.26</v>
      </c>
      <c r="H40" s="80">
        <v>0.26</v>
      </c>
      <c r="I40" s="81">
        <v>0.27400000000000002</v>
      </c>
      <c r="J40" s="81">
        <v>0.27400000000000002</v>
      </c>
      <c r="K40" s="82" t="s">
        <v>168</v>
      </c>
      <c r="L40" s="83" t="s">
        <v>67</v>
      </c>
      <c r="M40" s="84">
        <v>18</v>
      </c>
      <c r="N40" s="85">
        <f t="shared" si="0"/>
        <v>4.68</v>
      </c>
    </row>
    <row r="41" spans="1:14" s="86" customFormat="1" ht="15.75" customHeight="1">
      <c r="A41" s="76">
        <v>40</v>
      </c>
      <c r="B41" s="77">
        <v>61034900090</v>
      </c>
      <c r="C41" s="78" t="s">
        <v>2166</v>
      </c>
      <c r="D41" s="79">
        <v>1</v>
      </c>
      <c r="E41" s="79"/>
      <c r="F41" s="79"/>
      <c r="G41" s="80">
        <v>7.0000000000000007E-2</v>
      </c>
      <c r="H41" s="80">
        <v>7.0000000000000007E-2</v>
      </c>
      <c r="I41" s="81">
        <v>6.6000000000000003E-2</v>
      </c>
      <c r="J41" s="81">
        <v>6.6000000000000003E-2</v>
      </c>
      <c r="K41" s="82" t="s">
        <v>330</v>
      </c>
      <c r="L41" s="83" t="s">
        <v>18</v>
      </c>
      <c r="M41" s="84">
        <v>18</v>
      </c>
      <c r="N41" s="85">
        <f t="shared" si="0"/>
        <v>1.2600000000000002</v>
      </c>
    </row>
    <row r="42" spans="1:14" s="86" customFormat="1" ht="30" customHeight="1">
      <c r="A42" s="76">
        <v>41</v>
      </c>
      <c r="B42" s="87">
        <v>61042200000</v>
      </c>
      <c r="C42" s="89" t="s">
        <v>2167</v>
      </c>
      <c r="D42" s="79">
        <v>1</v>
      </c>
      <c r="E42" s="79"/>
      <c r="F42" s="79"/>
      <c r="G42" s="80">
        <v>0.17</v>
      </c>
      <c r="H42" s="80">
        <v>0.17</v>
      </c>
      <c r="I42" s="81">
        <v>0.182</v>
      </c>
      <c r="J42" s="81">
        <v>0.182</v>
      </c>
      <c r="K42" s="82" t="s">
        <v>257</v>
      </c>
      <c r="L42" s="83" t="s">
        <v>48</v>
      </c>
      <c r="M42" s="84">
        <v>18</v>
      </c>
      <c r="N42" s="85">
        <f t="shared" si="0"/>
        <v>3.06</v>
      </c>
    </row>
    <row r="43" spans="1:14" s="86" customFormat="1" ht="30" customHeight="1">
      <c r="A43" s="76">
        <v>42</v>
      </c>
      <c r="B43" s="92">
        <v>61042200000</v>
      </c>
      <c r="C43" s="89" t="s">
        <v>2168</v>
      </c>
      <c r="D43" s="79">
        <v>1</v>
      </c>
      <c r="E43" s="79"/>
      <c r="F43" s="79"/>
      <c r="G43" s="80">
        <v>0.17</v>
      </c>
      <c r="H43" s="80">
        <v>0.17</v>
      </c>
      <c r="I43" s="81">
        <v>0.18</v>
      </c>
      <c r="J43" s="81">
        <v>0.18</v>
      </c>
      <c r="K43" s="82" t="s">
        <v>2144</v>
      </c>
      <c r="L43" s="83" t="s">
        <v>147</v>
      </c>
      <c r="M43" s="84">
        <v>18</v>
      </c>
      <c r="N43" s="85">
        <f t="shared" si="0"/>
        <v>3.06</v>
      </c>
    </row>
    <row r="44" spans="1:14" s="86" customFormat="1" ht="30" customHeight="1">
      <c r="A44" s="76">
        <v>43</v>
      </c>
      <c r="B44" s="87">
        <v>61042300000</v>
      </c>
      <c r="C44" s="89" t="s">
        <v>2169</v>
      </c>
      <c r="D44" s="79">
        <v>1</v>
      </c>
      <c r="E44" s="79"/>
      <c r="F44" s="79"/>
      <c r="G44" s="80">
        <v>0.39</v>
      </c>
      <c r="H44" s="80">
        <v>0.39</v>
      </c>
      <c r="I44" s="81">
        <v>0.40400000000000003</v>
      </c>
      <c r="J44" s="81">
        <v>0.40400000000000003</v>
      </c>
      <c r="K44" s="82" t="s">
        <v>168</v>
      </c>
      <c r="L44" s="83" t="s">
        <v>67</v>
      </c>
      <c r="M44" s="84">
        <v>18</v>
      </c>
      <c r="N44" s="85">
        <f t="shared" si="0"/>
        <v>7.0200000000000005</v>
      </c>
    </row>
    <row r="45" spans="1:14" s="86" customFormat="1" ht="15.75" customHeight="1">
      <c r="A45" s="76">
        <v>44</v>
      </c>
      <c r="B45" s="77">
        <v>61043200000</v>
      </c>
      <c r="C45" s="78" t="s">
        <v>2170</v>
      </c>
      <c r="D45" s="79">
        <v>1</v>
      </c>
      <c r="E45" s="79"/>
      <c r="F45" s="79"/>
      <c r="G45" s="80">
        <v>0.1</v>
      </c>
      <c r="H45" s="80">
        <v>0.1</v>
      </c>
      <c r="I45" s="81">
        <v>0.108</v>
      </c>
      <c r="J45" s="81">
        <v>0.108</v>
      </c>
      <c r="K45" s="82" t="s">
        <v>330</v>
      </c>
      <c r="L45" s="83" t="s">
        <v>12</v>
      </c>
      <c r="M45" s="84">
        <v>18</v>
      </c>
      <c r="N45" s="85">
        <f t="shared" si="0"/>
        <v>1.8</v>
      </c>
    </row>
    <row r="46" spans="1:14" s="86" customFormat="1" ht="15.75" customHeight="1" collapsed="1">
      <c r="A46" s="76">
        <v>45</v>
      </c>
      <c r="B46" s="77">
        <v>61043200000</v>
      </c>
      <c r="C46" s="78" t="s">
        <v>2170</v>
      </c>
      <c r="D46" s="79">
        <v>2</v>
      </c>
      <c r="E46" s="79"/>
      <c r="F46" s="79"/>
      <c r="G46" s="80">
        <v>0.24</v>
      </c>
      <c r="H46" s="80">
        <v>0.24</v>
      </c>
      <c r="I46" s="81">
        <v>0.254</v>
      </c>
      <c r="J46" s="81">
        <v>0.254</v>
      </c>
      <c r="K46" s="82" t="s">
        <v>330</v>
      </c>
      <c r="L46" s="83" t="s">
        <v>18</v>
      </c>
      <c r="M46" s="84">
        <v>18</v>
      </c>
      <c r="N46" s="85">
        <f t="shared" si="0"/>
        <v>4.32</v>
      </c>
    </row>
    <row r="47" spans="1:14" s="86" customFormat="1" ht="15.75" customHeight="1" collapsed="1">
      <c r="A47" s="76">
        <v>46</v>
      </c>
      <c r="B47" s="77">
        <v>61043200000</v>
      </c>
      <c r="C47" s="78" t="s">
        <v>718</v>
      </c>
      <c r="D47" s="79">
        <v>2</v>
      </c>
      <c r="E47" s="79"/>
      <c r="F47" s="79"/>
      <c r="G47" s="80">
        <v>0.49</v>
      </c>
      <c r="H47" s="80">
        <v>0.49</v>
      </c>
      <c r="I47" s="81">
        <v>0.504</v>
      </c>
      <c r="J47" s="81">
        <v>0.504</v>
      </c>
      <c r="K47" s="82" t="s">
        <v>330</v>
      </c>
      <c r="L47" s="83" t="s">
        <v>12</v>
      </c>
      <c r="M47" s="84">
        <v>18</v>
      </c>
      <c r="N47" s="85">
        <f t="shared" si="0"/>
        <v>8.82</v>
      </c>
    </row>
    <row r="48" spans="1:14" s="86" customFormat="1" ht="15.75" customHeight="1" collapsed="1">
      <c r="A48" s="76">
        <v>47</v>
      </c>
      <c r="B48" s="77">
        <v>61043200000</v>
      </c>
      <c r="C48" s="78" t="s">
        <v>718</v>
      </c>
      <c r="D48" s="79">
        <v>2</v>
      </c>
      <c r="E48" s="79"/>
      <c r="F48" s="79"/>
      <c r="G48" s="80">
        <v>7.0000000000000007E-2</v>
      </c>
      <c r="H48" s="80">
        <v>7.0000000000000007E-2</v>
      </c>
      <c r="I48" s="81">
        <v>7.1999999999999995E-2</v>
      </c>
      <c r="J48" s="81">
        <v>7.1999999999999995E-2</v>
      </c>
      <c r="K48" s="82" t="s">
        <v>330</v>
      </c>
      <c r="L48" s="83" t="s">
        <v>18</v>
      </c>
      <c r="M48" s="84">
        <v>18</v>
      </c>
      <c r="N48" s="85">
        <f t="shared" si="0"/>
        <v>1.2600000000000002</v>
      </c>
    </row>
    <row r="49" spans="1:14" s="86" customFormat="1" ht="15.75" customHeight="1">
      <c r="A49" s="76">
        <v>48</v>
      </c>
      <c r="B49" s="77">
        <v>61043200000</v>
      </c>
      <c r="C49" s="78" t="s">
        <v>1131</v>
      </c>
      <c r="D49" s="79">
        <v>1</v>
      </c>
      <c r="E49" s="79"/>
      <c r="F49" s="79"/>
      <c r="G49" s="80">
        <v>0.27</v>
      </c>
      <c r="H49" s="80">
        <v>0.27</v>
      </c>
      <c r="I49" s="81">
        <v>0.28399999999999997</v>
      </c>
      <c r="J49" s="81">
        <v>0.28399999999999997</v>
      </c>
      <c r="K49" s="82" t="s">
        <v>2171</v>
      </c>
      <c r="L49" s="83" t="s">
        <v>42</v>
      </c>
      <c r="M49" s="84">
        <v>18</v>
      </c>
      <c r="N49" s="85">
        <f t="shared" si="0"/>
        <v>4.8600000000000003</v>
      </c>
    </row>
    <row r="50" spans="1:14" s="86" customFormat="1" ht="15.75" customHeight="1">
      <c r="A50" s="76">
        <v>49</v>
      </c>
      <c r="B50" s="77">
        <v>61043200000</v>
      </c>
      <c r="C50" s="78" t="s">
        <v>1131</v>
      </c>
      <c r="D50" s="79">
        <v>1</v>
      </c>
      <c r="E50" s="79"/>
      <c r="F50" s="79"/>
      <c r="G50" s="80">
        <v>0.19</v>
      </c>
      <c r="H50" s="80">
        <v>0.19</v>
      </c>
      <c r="I50" s="81">
        <v>0.19600000000000001</v>
      </c>
      <c r="J50" s="81">
        <v>0.19600000000000001</v>
      </c>
      <c r="K50" s="82" t="s">
        <v>194</v>
      </c>
      <c r="L50" s="83" t="s">
        <v>199</v>
      </c>
      <c r="M50" s="84">
        <v>18</v>
      </c>
      <c r="N50" s="85">
        <f t="shared" si="0"/>
        <v>3.42</v>
      </c>
    </row>
    <row r="51" spans="1:14" s="86" customFormat="1" ht="15.75" customHeight="1">
      <c r="A51" s="76">
        <v>50</v>
      </c>
      <c r="B51" s="77">
        <v>61043300000</v>
      </c>
      <c r="C51" s="78" t="s">
        <v>1391</v>
      </c>
      <c r="D51" s="79">
        <v>1</v>
      </c>
      <c r="E51" s="79"/>
      <c r="F51" s="79"/>
      <c r="G51" s="80">
        <v>0.15</v>
      </c>
      <c r="H51" s="80">
        <v>0.15</v>
      </c>
      <c r="I51" s="81">
        <v>0.16200000000000001</v>
      </c>
      <c r="J51" s="81">
        <v>0.16200000000000001</v>
      </c>
      <c r="K51" s="82" t="s">
        <v>330</v>
      </c>
      <c r="L51" s="83" t="s">
        <v>18</v>
      </c>
      <c r="M51" s="84">
        <v>18</v>
      </c>
      <c r="N51" s="85">
        <f t="shared" si="0"/>
        <v>2.6999999999999997</v>
      </c>
    </row>
    <row r="52" spans="1:14" s="86" customFormat="1" ht="15.75" customHeight="1">
      <c r="A52" s="76">
        <v>51</v>
      </c>
      <c r="B52" s="77">
        <v>61043300000</v>
      </c>
      <c r="C52" s="78" t="s">
        <v>2172</v>
      </c>
      <c r="D52" s="79">
        <v>1</v>
      </c>
      <c r="E52" s="79"/>
      <c r="F52" s="79"/>
      <c r="G52" s="80">
        <v>0.35</v>
      </c>
      <c r="H52" s="80">
        <v>0.35</v>
      </c>
      <c r="I52" s="81">
        <v>0.35799999999999998</v>
      </c>
      <c r="J52" s="81">
        <v>0.35799999999999998</v>
      </c>
      <c r="K52" s="82" t="s">
        <v>2171</v>
      </c>
      <c r="L52" s="83" t="s">
        <v>42</v>
      </c>
      <c r="M52" s="84">
        <v>18</v>
      </c>
      <c r="N52" s="85">
        <f t="shared" si="0"/>
        <v>6.3</v>
      </c>
    </row>
    <row r="53" spans="1:14" s="86" customFormat="1" ht="15.75" customHeight="1">
      <c r="A53" s="76">
        <v>52</v>
      </c>
      <c r="B53" s="77">
        <v>61043300000</v>
      </c>
      <c r="C53" s="78" t="s">
        <v>2172</v>
      </c>
      <c r="D53" s="79">
        <v>1</v>
      </c>
      <c r="E53" s="79"/>
      <c r="F53" s="79"/>
      <c r="G53" s="80">
        <v>0.47</v>
      </c>
      <c r="H53" s="80">
        <v>0.47</v>
      </c>
      <c r="I53" s="81">
        <v>0.47599999999999998</v>
      </c>
      <c r="J53" s="81">
        <v>0.47599999999999998</v>
      </c>
      <c r="K53" s="82" t="s">
        <v>59</v>
      </c>
      <c r="L53" s="83" t="s">
        <v>60</v>
      </c>
      <c r="M53" s="84">
        <v>18</v>
      </c>
      <c r="N53" s="85">
        <f t="shared" si="0"/>
        <v>8.4599999999999991</v>
      </c>
    </row>
    <row r="54" spans="1:14" s="86" customFormat="1" ht="15.75" customHeight="1" collapsed="1">
      <c r="A54" s="76">
        <v>53</v>
      </c>
      <c r="B54" s="77">
        <v>61043300000</v>
      </c>
      <c r="C54" s="78" t="s">
        <v>2173</v>
      </c>
      <c r="D54" s="79">
        <v>3</v>
      </c>
      <c r="E54" s="79"/>
      <c r="F54" s="79"/>
      <c r="G54" s="80">
        <v>0.69</v>
      </c>
      <c r="H54" s="80">
        <v>0.69</v>
      </c>
      <c r="I54" s="81">
        <v>0.70200000000000007</v>
      </c>
      <c r="J54" s="81">
        <v>0.70200000000000007</v>
      </c>
      <c r="K54" s="82" t="s">
        <v>35</v>
      </c>
      <c r="L54" s="83" t="s">
        <v>18</v>
      </c>
      <c r="M54" s="84">
        <v>18</v>
      </c>
      <c r="N54" s="85">
        <f t="shared" si="0"/>
        <v>12.419999999999998</v>
      </c>
    </row>
    <row r="55" spans="1:14" s="86" customFormat="1" ht="15.75" customHeight="1" collapsed="1">
      <c r="A55" s="76">
        <v>54</v>
      </c>
      <c r="B55" s="77">
        <v>61043300000</v>
      </c>
      <c r="C55" s="78" t="s">
        <v>2173</v>
      </c>
      <c r="D55" s="79">
        <v>3</v>
      </c>
      <c r="E55" s="79"/>
      <c r="F55" s="79"/>
      <c r="G55" s="80">
        <v>1.34</v>
      </c>
      <c r="H55" s="80">
        <v>1.34</v>
      </c>
      <c r="I55" s="81">
        <v>1.35</v>
      </c>
      <c r="J55" s="81">
        <v>1.35</v>
      </c>
      <c r="K55" s="82" t="s">
        <v>362</v>
      </c>
      <c r="L55" s="83" t="s">
        <v>363</v>
      </c>
      <c r="M55" s="84">
        <v>18</v>
      </c>
      <c r="N55" s="85">
        <f t="shared" si="0"/>
        <v>24.12</v>
      </c>
    </row>
    <row r="56" spans="1:14" s="86" customFormat="1" ht="15.75" customHeight="1" collapsed="1">
      <c r="A56" s="76">
        <v>55</v>
      </c>
      <c r="B56" s="77">
        <v>61043300000</v>
      </c>
      <c r="C56" s="78" t="s">
        <v>2173</v>
      </c>
      <c r="D56" s="79">
        <v>2</v>
      </c>
      <c r="E56" s="79"/>
      <c r="F56" s="79"/>
      <c r="G56" s="80">
        <v>0.89</v>
      </c>
      <c r="H56" s="80">
        <v>0.89</v>
      </c>
      <c r="I56" s="81">
        <v>0.89799999999999991</v>
      </c>
      <c r="J56" s="81">
        <v>0.89799999999999991</v>
      </c>
      <c r="K56" s="82" t="s">
        <v>59</v>
      </c>
      <c r="L56" s="95" t="s">
        <v>509</v>
      </c>
      <c r="M56" s="84">
        <v>18</v>
      </c>
      <c r="N56" s="85">
        <f t="shared" si="0"/>
        <v>16.02</v>
      </c>
    </row>
    <row r="57" spans="1:14" s="86" customFormat="1" ht="15.75" customHeight="1">
      <c r="A57" s="76">
        <v>56</v>
      </c>
      <c r="B57" s="77">
        <v>61043300000</v>
      </c>
      <c r="C57" s="78" t="s">
        <v>1895</v>
      </c>
      <c r="D57" s="79">
        <v>1</v>
      </c>
      <c r="E57" s="79"/>
      <c r="F57" s="79"/>
      <c r="G57" s="80">
        <v>0.56000000000000005</v>
      </c>
      <c r="H57" s="80">
        <v>0.56000000000000005</v>
      </c>
      <c r="I57" s="81">
        <v>0.56499999999999995</v>
      </c>
      <c r="J57" s="81">
        <v>0.56499999999999995</v>
      </c>
      <c r="K57" s="82" t="s">
        <v>362</v>
      </c>
      <c r="L57" s="83" t="s">
        <v>363</v>
      </c>
      <c r="M57" s="84">
        <v>18</v>
      </c>
      <c r="N57" s="85">
        <f t="shared" si="0"/>
        <v>10.080000000000002</v>
      </c>
    </row>
    <row r="58" spans="1:14" s="86" customFormat="1" ht="30" customHeight="1" collapsed="1">
      <c r="A58" s="76">
        <v>57</v>
      </c>
      <c r="B58" s="77">
        <v>61043300000</v>
      </c>
      <c r="C58" s="78" t="s">
        <v>569</v>
      </c>
      <c r="D58" s="90">
        <v>51</v>
      </c>
      <c r="E58" s="90">
        <v>1</v>
      </c>
      <c r="F58" s="79">
        <v>1</v>
      </c>
      <c r="G58" s="91">
        <v>21.28</v>
      </c>
      <c r="H58" s="80">
        <f>22.49+22+2</f>
        <v>46.489999999999995</v>
      </c>
      <c r="I58" s="81">
        <v>22.488</v>
      </c>
      <c r="J58" s="81">
        <v>22.488</v>
      </c>
      <c r="K58" s="82" t="s">
        <v>2174</v>
      </c>
      <c r="L58" s="83" t="s">
        <v>42</v>
      </c>
      <c r="M58" s="84">
        <v>18</v>
      </c>
      <c r="N58" s="85">
        <f t="shared" si="0"/>
        <v>383.04</v>
      </c>
    </row>
    <row r="59" spans="1:14" s="86" customFormat="1" ht="30" customHeight="1">
      <c r="A59" s="76">
        <v>58</v>
      </c>
      <c r="B59" s="77">
        <v>61043900000</v>
      </c>
      <c r="C59" s="78" t="s">
        <v>2175</v>
      </c>
      <c r="D59" s="79">
        <v>1</v>
      </c>
      <c r="E59" s="79"/>
      <c r="F59" s="79"/>
      <c r="G59" s="80">
        <v>0.28999999999999998</v>
      </c>
      <c r="H59" s="80">
        <v>0.28999999999999998</v>
      </c>
      <c r="I59" s="81">
        <v>0.3</v>
      </c>
      <c r="J59" s="81">
        <v>0.3</v>
      </c>
      <c r="K59" s="82" t="s">
        <v>362</v>
      </c>
      <c r="L59" s="83" t="s">
        <v>363</v>
      </c>
      <c r="M59" s="84">
        <v>18</v>
      </c>
      <c r="N59" s="85">
        <f t="shared" si="0"/>
        <v>5.22</v>
      </c>
    </row>
    <row r="60" spans="1:14" s="86" customFormat="1" ht="30" customHeight="1">
      <c r="A60" s="76">
        <v>59</v>
      </c>
      <c r="B60" s="77">
        <v>61043900000</v>
      </c>
      <c r="C60" s="78" t="s">
        <v>2175</v>
      </c>
      <c r="D60" s="79">
        <v>1</v>
      </c>
      <c r="E60" s="79"/>
      <c r="F60" s="79"/>
      <c r="G60" s="80">
        <v>0.4</v>
      </c>
      <c r="H60" s="80">
        <v>0.4</v>
      </c>
      <c r="I60" s="81">
        <v>0.41199999999999998</v>
      </c>
      <c r="J60" s="81">
        <v>0.41199999999999998</v>
      </c>
      <c r="K60" s="82" t="s">
        <v>2171</v>
      </c>
      <c r="L60" s="83" t="s">
        <v>42</v>
      </c>
      <c r="M60" s="84">
        <v>18</v>
      </c>
      <c r="N60" s="85">
        <f t="shared" si="0"/>
        <v>7.2</v>
      </c>
    </row>
    <row r="61" spans="1:14" s="86" customFormat="1" ht="15.75" customHeight="1">
      <c r="A61" s="76">
        <v>60</v>
      </c>
      <c r="B61" s="77">
        <v>61043900000</v>
      </c>
      <c r="C61" s="78" t="s">
        <v>711</v>
      </c>
      <c r="D61" s="79">
        <v>1</v>
      </c>
      <c r="E61" s="79"/>
      <c r="F61" s="79"/>
      <c r="G61" s="80">
        <v>0.31</v>
      </c>
      <c r="H61" s="80">
        <v>0.31</v>
      </c>
      <c r="I61" s="81">
        <v>0.32400000000000001</v>
      </c>
      <c r="J61" s="81">
        <v>0.32400000000000001</v>
      </c>
      <c r="K61" s="82" t="s">
        <v>2171</v>
      </c>
      <c r="L61" s="83" t="s">
        <v>42</v>
      </c>
      <c r="M61" s="84">
        <v>18</v>
      </c>
      <c r="N61" s="85">
        <f t="shared" si="0"/>
        <v>5.58</v>
      </c>
    </row>
    <row r="62" spans="1:14" s="86" customFormat="1" ht="30" customHeight="1" collapsed="1">
      <c r="A62" s="76">
        <v>61</v>
      </c>
      <c r="B62" s="77">
        <v>61043900000</v>
      </c>
      <c r="C62" s="78" t="s">
        <v>675</v>
      </c>
      <c r="D62" s="90">
        <v>7</v>
      </c>
      <c r="E62" s="90"/>
      <c r="F62" s="79"/>
      <c r="G62" s="91">
        <v>3.33</v>
      </c>
      <c r="H62" s="80">
        <v>3.33</v>
      </c>
      <c r="I62" s="81">
        <v>3.3359999999999999</v>
      </c>
      <c r="J62" s="96">
        <v>3.3359999999999999</v>
      </c>
      <c r="K62" s="97" t="s">
        <v>2176</v>
      </c>
      <c r="L62" s="83" t="s">
        <v>42</v>
      </c>
      <c r="M62" s="84">
        <v>18</v>
      </c>
      <c r="N62" s="85">
        <f t="shared" si="0"/>
        <v>59.94</v>
      </c>
    </row>
    <row r="63" spans="1:14" s="86" customFormat="1" ht="45" customHeight="1" collapsed="1">
      <c r="A63" s="76">
        <v>62</v>
      </c>
      <c r="B63" s="77">
        <v>61044200000</v>
      </c>
      <c r="C63" s="78" t="s">
        <v>867</v>
      </c>
      <c r="D63" s="79">
        <v>14</v>
      </c>
      <c r="E63" s="79"/>
      <c r="F63" s="79"/>
      <c r="G63" s="80">
        <v>3.78</v>
      </c>
      <c r="H63" s="80">
        <v>3.78</v>
      </c>
      <c r="I63" s="81">
        <v>3.786</v>
      </c>
      <c r="J63" s="81">
        <v>3.786</v>
      </c>
      <c r="K63" s="82" t="s">
        <v>2177</v>
      </c>
      <c r="L63" s="83" t="s">
        <v>12</v>
      </c>
      <c r="M63" s="84">
        <v>18</v>
      </c>
      <c r="N63" s="85">
        <f t="shared" si="0"/>
        <v>68.039999999999992</v>
      </c>
    </row>
    <row r="64" spans="1:14" s="86" customFormat="1" ht="75" customHeight="1" collapsed="1">
      <c r="A64" s="76">
        <v>63</v>
      </c>
      <c r="B64" s="77">
        <v>61044200000</v>
      </c>
      <c r="C64" s="78" t="s">
        <v>867</v>
      </c>
      <c r="D64" s="79">
        <v>19</v>
      </c>
      <c r="E64" s="79"/>
      <c r="F64" s="79"/>
      <c r="G64" s="80">
        <v>4.01</v>
      </c>
      <c r="H64" s="80">
        <v>4.01</v>
      </c>
      <c r="I64" s="81">
        <v>4.0220000000000002</v>
      </c>
      <c r="J64" s="81">
        <v>4.0220000000000002</v>
      </c>
      <c r="K64" s="82" t="s">
        <v>2178</v>
      </c>
      <c r="L64" s="83" t="s">
        <v>18</v>
      </c>
      <c r="M64" s="84">
        <v>18</v>
      </c>
      <c r="N64" s="85">
        <f t="shared" si="0"/>
        <v>72.179999999999993</v>
      </c>
    </row>
    <row r="65" spans="1:14" s="86" customFormat="1" ht="15.75" customHeight="1">
      <c r="A65" s="76">
        <v>64</v>
      </c>
      <c r="B65" s="77">
        <v>61044200000</v>
      </c>
      <c r="C65" s="78" t="s">
        <v>2179</v>
      </c>
      <c r="D65" s="79">
        <v>1</v>
      </c>
      <c r="E65" s="79"/>
      <c r="F65" s="79"/>
      <c r="G65" s="80">
        <v>0.63</v>
      </c>
      <c r="H65" s="80">
        <v>0.63</v>
      </c>
      <c r="I65" s="81">
        <v>0.64</v>
      </c>
      <c r="J65" s="81">
        <v>0.64</v>
      </c>
      <c r="K65" s="82" t="s">
        <v>362</v>
      </c>
      <c r="L65" s="83" t="s">
        <v>363</v>
      </c>
      <c r="M65" s="84">
        <v>18</v>
      </c>
      <c r="N65" s="85">
        <f t="shared" si="0"/>
        <v>11.34</v>
      </c>
    </row>
    <row r="66" spans="1:14" s="86" customFormat="1" ht="15.75" customHeight="1">
      <c r="A66" s="76">
        <v>65</v>
      </c>
      <c r="B66" s="77">
        <v>61044200000</v>
      </c>
      <c r="C66" s="78" t="s">
        <v>2179</v>
      </c>
      <c r="D66" s="79">
        <v>1</v>
      </c>
      <c r="E66" s="79"/>
      <c r="F66" s="79"/>
      <c r="G66" s="80">
        <v>0.23</v>
      </c>
      <c r="H66" s="80">
        <v>0.23</v>
      </c>
      <c r="I66" s="81">
        <v>0.24199999999999999</v>
      </c>
      <c r="J66" s="81">
        <v>0.24199999999999999</v>
      </c>
      <c r="K66" s="82" t="s">
        <v>194</v>
      </c>
      <c r="L66" s="83" t="s">
        <v>279</v>
      </c>
      <c r="M66" s="84">
        <v>18</v>
      </c>
      <c r="N66" s="85">
        <f t="shared" ref="N66:N129" si="1">G66*M66</f>
        <v>4.1400000000000006</v>
      </c>
    </row>
    <row r="67" spans="1:14" s="86" customFormat="1" ht="30" customHeight="1" collapsed="1">
      <c r="A67" s="76">
        <v>66</v>
      </c>
      <c r="B67" s="77">
        <v>61044200000</v>
      </c>
      <c r="C67" s="78" t="s">
        <v>2180</v>
      </c>
      <c r="D67" s="90">
        <v>15</v>
      </c>
      <c r="E67" s="90"/>
      <c r="F67" s="79"/>
      <c r="G67" s="91">
        <v>4.4000000000000004</v>
      </c>
      <c r="H67" s="80">
        <v>4.4000000000000004</v>
      </c>
      <c r="I67" s="81">
        <v>4.4139999999999997</v>
      </c>
      <c r="J67" s="81">
        <v>4.4139999999999997</v>
      </c>
      <c r="K67" s="82" t="s">
        <v>2181</v>
      </c>
      <c r="L67" s="83" t="s">
        <v>48</v>
      </c>
      <c r="M67" s="84">
        <v>18</v>
      </c>
      <c r="N67" s="85">
        <f t="shared" si="1"/>
        <v>79.2</v>
      </c>
    </row>
    <row r="68" spans="1:14" s="86" customFormat="1" ht="30" customHeight="1" collapsed="1">
      <c r="A68" s="76">
        <v>67</v>
      </c>
      <c r="B68" s="77">
        <v>61044200000</v>
      </c>
      <c r="C68" s="78" t="s">
        <v>2180</v>
      </c>
      <c r="D68" s="90">
        <v>19</v>
      </c>
      <c r="E68" s="90"/>
      <c r="F68" s="79"/>
      <c r="G68" s="91">
        <v>5.54</v>
      </c>
      <c r="H68" s="80">
        <v>5.54</v>
      </c>
      <c r="I68" s="81">
        <v>5.55</v>
      </c>
      <c r="J68" s="96">
        <v>5.55</v>
      </c>
      <c r="K68" s="97" t="s">
        <v>2176</v>
      </c>
      <c r="L68" s="83" t="s">
        <v>42</v>
      </c>
      <c r="M68" s="84">
        <v>18</v>
      </c>
      <c r="N68" s="85">
        <f t="shared" si="1"/>
        <v>99.72</v>
      </c>
    </row>
    <row r="69" spans="1:14" s="86" customFormat="1" ht="30" customHeight="1" collapsed="1">
      <c r="A69" s="76">
        <v>68</v>
      </c>
      <c r="B69" s="77">
        <v>61044200000</v>
      </c>
      <c r="C69" s="78" t="s">
        <v>2180</v>
      </c>
      <c r="D69" s="79">
        <v>4</v>
      </c>
      <c r="E69" s="79"/>
      <c r="F69" s="79"/>
      <c r="G69" s="80">
        <v>1.07</v>
      </c>
      <c r="H69" s="80">
        <v>1.07</v>
      </c>
      <c r="I69" s="81">
        <v>1.08</v>
      </c>
      <c r="J69" s="81">
        <v>1.08</v>
      </c>
      <c r="K69" s="82" t="s">
        <v>194</v>
      </c>
      <c r="L69" s="83" t="s">
        <v>195</v>
      </c>
      <c r="M69" s="84">
        <v>18</v>
      </c>
      <c r="N69" s="85">
        <f t="shared" si="1"/>
        <v>19.260000000000002</v>
      </c>
    </row>
    <row r="70" spans="1:14" s="86" customFormat="1" ht="30" customHeight="1" collapsed="1">
      <c r="A70" s="76">
        <v>69</v>
      </c>
      <c r="B70" s="77">
        <v>61044200000</v>
      </c>
      <c r="C70" s="78" t="s">
        <v>2180</v>
      </c>
      <c r="D70" s="79">
        <v>6</v>
      </c>
      <c r="E70" s="79"/>
      <c r="F70" s="79"/>
      <c r="G70" s="80">
        <v>1.56</v>
      </c>
      <c r="H70" s="80">
        <v>1.56</v>
      </c>
      <c r="I70" s="81">
        <v>1.5720000000000001</v>
      </c>
      <c r="J70" s="81">
        <v>1.5720000000000001</v>
      </c>
      <c r="K70" s="82" t="s">
        <v>207</v>
      </c>
      <c r="L70" s="95" t="s">
        <v>509</v>
      </c>
      <c r="M70" s="84">
        <v>18</v>
      </c>
      <c r="N70" s="85">
        <f t="shared" si="1"/>
        <v>28.080000000000002</v>
      </c>
    </row>
    <row r="71" spans="1:14" s="86" customFormat="1" ht="30" customHeight="1" collapsed="1">
      <c r="A71" s="76">
        <v>70</v>
      </c>
      <c r="B71" s="77">
        <v>61044200000</v>
      </c>
      <c r="C71" s="78" t="s">
        <v>2180</v>
      </c>
      <c r="D71" s="90">
        <v>8</v>
      </c>
      <c r="E71" s="90"/>
      <c r="F71" s="79"/>
      <c r="G71" s="91">
        <v>2.2599999999999998</v>
      </c>
      <c r="H71" s="80">
        <v>2.2599999999999998</v>
      </c>
      <c r="I71" s="81">
        <v>2.2679999999999998</v>
      </c>
      <c r="J71" s="96">
        <v>2.2679999999999998</v>
      </c>
      <c r="K71" s="97" t="s">
        <v>2182</v>
      </c>
      <c r="L71" s="83" t="s">
        <v>67</v>
      </c>
      <c r="M71" s="84">
        <v>18</v>
      </c>
      <c r="N71" s="85">
        <f t="shared" si="1"/>
        <v>40.679999999999993</v>
      </c>
    </row>
    <row r="72" spans="1:14" s="86" customFormat="1" ht="30" customHeight="1">
      <c r="A72" s="76">
        <v>71</v>
      </c>
      <c r="B72" s="77">
        <v>61044200000</v>
      </c>
      <c r="C72" s="88" t="s">
        <v>2183</v>
      </c>
      <c r="D72" s="79">
        <v>1</v>
      </c>
      <c r="E72" s="79"/>
      <c r="F72" s="79"/>
      <c r="G72" s="80">
        <v>0.34</v>
      </c>
      <c r="H72" s="80">
        <v>0.34</v>
      </c>
      <c r="I72" s="81">
        <v>0.35</v>
      </c>
      <c r="J72" s="81">
        <v>0.35</v>
      </c>
      <c r="K72" s="82" t="s">
        <v>330</v>
      </c>
      <c r="L72" s="83" t="s">
        <v>12</v>
      </c>
      <c r="M72" s="84">
        <v>18</v>
      </c>
      <c r="N72" s="85">
        <f t="shared" si="1"/>
        <v>6.12</v>
      </c>
    </row>
    <row r="73" spans="1:14" s="86" customFormat="1" ht="75" customHeight="1" collapsed="1">
      <c r="A73" s="76">
        <v>72</v>
      </c>
      <c r="B73" s="77">
        <v>61044300000</v>
      </c>
      <c r="C73" s="78" t="s">
        <v>2184</v>
      </c>
      <c r="D73" s="90">
        <v>35</v>
      </c>
      <c r="E73" s="90"/>
      <c r="F73" s="79"/>
      <c r="G73" s="91">
        <v>7.66</v>
      </c>
      <c r="H73" s="80">
        <v>7.66</v>
      </c>
      <c r="I73" s="81">
        <v>7.6739999999999986</v>
      </c>
      <c r="J73" s="81">
        <v>7.6739999999999986</v>
      </c>
      <c r="K73" s="82" t="s">
        <v>2185</v>
      </c>
      <c r="L73" s="83" t="s">
        <v>18</v>
      </c>
      <c r="M73" s="84">
        <v>18</v>
      </c>
      <c r="N73" s="85">
        <f t="shared" si="1"/>
        <v>137.88</v>
      </c>
    </row>
    <row r="74" spans="1:14" s="86" customFormat="1" ht="15.75" customHeight="1">
      <c r="A74" s="76">
        <v>73</v>
      </c>
      <c r="B74" s="77">
        <v>61044300000</v>
      </c>
      <c r="C74" s="78" t="s">
        <v>2005</v>
      </c>
      <c r="D74" s="79">
        <v>1</v>
      </c>
      <c r="E74" s="79"/>
      <c r="F74" s="79"/>
      <c r="G74" s="80">
        <v>0.19</v>
      </c>
      <c r="H74" s="80">
        <v>0.19</v>
      </c>
      <c r="I74" s="81">
        <v>0.19600000000000001</v>
      </c>
      <c r="J74" s="81">
        <v>0.19600000000000001</v>
      </c>
      <c r="K74" s="82" t="s">
        <v>245</v>
      </c>
      <c r="L74" s="83" t="s">
        <v>12</v>
      </c>
      <c r="M74" s="84">
        <v>18</v>
      </c>
      <c r="N74" s="85">
        <f t="shared" si="1"/>
        <v>3.42</v>
      </c>
    </row>
    <row r="75" spans="1:14" s="86" customFormat="1" ht="15.75" customHeight="1">
      <c r="A75" s="76">
        <v>74</v>
      </c>
      <c r="B75" s="77">
        <v>61044300000</v>
      </c>
      <c r="C75" s="78" t="s">
        <v>2005</v>
      </c>
      <c r="D75" s="79">
        <v>1</v>
      </c>
      <c r="E75" s="79"/>
      <c r="F75" s="79"/>
      <c r="G75" s="80">
        <v>0.45</v>
      </c>
      <c r="H75" s="80">
        <v>0.45</v>
      </c>
      <c r="I75" s="81">
        <v>0.46</v>
      </c>
      <c r="J75" s="81">
        <v>0.46</v>
      </c>
      <c r="K75" s="82" t="s">
        <v>194</v>
      </c>
      <c r="L75" s="83" t="s">
        <v>201</v>
      </c>
      <c r="M75" s="84">
        <v>18</v>
      </c>
      <c r="N75" s="85">
        <f t="shared" si="1"/>
        <v>8.1</v>
      </c>
    </row>
    <row r="76" spans="1:14" s="86" customFormat="1" ht="15.75" customHeight="1">
      <c r="A76" s="76">
        <v>75</v>
      </c>
      <c r="B76" s="77">
        <v>61044300000</v>
      </c>
      <c r="C76" s="78" t="s">
        <v>2005</v>
      </c>
      <c r="D76" s="90">
        <v>1</v>
      </c>
      <c r="E76" s="90"/>
      <c r="F76" s="79"/>
      <c r="G76" s="91">
        <v>0.14000000000000001</v>
      </c>
      <c r="H76" s="80">
        <v>0.14000000000000001</v>
      </c>
      <c r="I76" s="81">
        <v>0.154</v>
      </c>
      <c r="J76" s="81">
        <v>0.154</v>
      </c>
      <c r="K76" s="82" t="s">
        <v>194</v>
      </c>
      <c r="L76" s="83" t="s">
        <v>427</v>
      </c>
      <c r="M76" s="84">
        <v>18</v>
      </c>
      <c r="N76" s="85">
        <f t="shared" si="1"/>
        <v>2.5200000000000005</v>
      </c>
    </row>
    <row r="77" spans="1:14" s="86" customFormat="1" ht="30" customHeight="1">
      <c r="A77" s="76">
        <v>76</v>
      </c>
      <c r="B77" s="77">
        <v>61044300000</v>
      </c>
      <c r="C77" s="78" t="s">
        <v>2186</v>
      </c>
      <c r="D77" s="79">
        <v>1</v>
      </c>
      <c r="E77" s="79"/>
      <c r="F77" s="79"/>
      <c r="G77" s="80">
        <v>0.15</v>
      </c>
      <c r="H77" s="80">
        <v>0.15</v>
      </c>
      <c r="I77" s="81">
        <v>0.16400000000000001</v>
      </c>
      <c r="J77" s="81">
        <v>0.16400000000000001</v>
      </c>
      <c r="K77" s="82" t="s">
        <v>271</v>
      </c>
      <c r="L77" s="83" t="s">
        <v>147</v>
      </c>
      <c r="M77" s="84">
        <v>18</v>
      </c>
      <c r="N77" s="85">
        <f t="shared" si="1"/>
        <v>2.6999999999999997</v>
      </c>
    </row>
    <row r="78" spans="1:14" s="86" customFormat="1" ht="30" customHeight="1" collapsed="1">
      <c r="A78" s="76">
        <v>77</v>
      </c>
      <c r="B78" s="77">
        <v>61044300000</v>
      </c>
      <c r="C78" s="78" t="s">
        <v>2187</v>
      </c>
      <c r="D78" s="79">
        <v>2</v>
      </c>
      <c r="E78" s="79"/>
      <c r="F78" s="79"/>
      <c r="G78" s="80">
        <v>0.67</v>
      </c>
      <c r="H78" s="80">
        <v>0.67</v>
      </c>
      <c r="I78" s="81">
        <v>0.67999999999999994</v>
      </c>
      <c r="J78" s="81">
        <v>0.67999999999999994</v>
      </c>
      <c r="K78" s="82" t="s">
        <v>2188</v>
      </c>
      <c r="L78" s="83" t="s">
        <v>267</v>
      </c>
      <c r="M78" s="84">
        <v>18</v>
      </c>
      <c r="N78" s="85">
        <f t="shared" si="1"/>
        <v>12.06</v>
      </c>
    </row>
    <row r="79" spans="1:14" s="86" customFormat="1" ht="30" customHeight="1" collapsed="1">
      <c r="A79" s="76">
        <v>78</v>
      </c>
      <c r="B79" s="77">
        <v>61044300000</v>
      </c>
      <c r="C79" s="78" t="s">
        <v>2187</v>
      </c>
      <c r="D79" s="79">
        <v>3</v>
      </c>
      <c r="E79" s="79"/>
      <c r="F79" s="79"/>
      <c r="G79" s="80">
        <v>1.89</v>
      </c>
      <c r="H79" s="80">
        <v>1.89</v>
      </c>
      <c r="I79" s="81">
        <v>1.9</v>
      </c>
      <c r="J79" s="81">
        <v>1.9</v>
      </c>
      <c r="K79" s="82" t="s">
        <v>362</v>
      </c>
      <c r="L79" s="83" t="s">
        <v>363</v>
      </c>
      <c r="M79" s="84">
        <v>18</v>
      </c>
      <c r="N79" s="85">
        <f t="shared" si="1"/>
        <v>34.019999999999996</v>
      </c>
    </row>
    <row r="80" spans="1:14" s="86" customFormat="1" ht="60" customHeight="1" collapsed="1">
      <c r="A80" s="76">
        <v>79</v>
      </c>
      <c r="B80" s="77">
        <v>61044300000</v>
      </c>
      <c r="C80" s="78" t="s">
        <v>2187</v>
      </c>
      <c r="D80" s="90">
        <v>36</v>
      </c>
      <c r="E80" s="90"/>
      <c r="F80" s="79">
        <v>1</v>
      </c>
      <c r="G80" s="91">
        <v>8.67</v>
      </c>
      <c r="H80" s="80">
        <f>9.18+2</f>
        <v>11.18</v>
      </c>
      <c r="I80" s="81">
        <v>9.1820000000000022</v>
      </c>
      <c r="J80" s="81">
        <v>9.1820000000000022</v>
      </c>
      <c r="K80" s="82" t="s">
        <v>2189</v>
      </c>
      <c r="L80" s="83" t="s">
        <v>48</v>
      </c>
      <c r="M80" s="84">
        <v>18</v>
      </c>
      <c r="N80" s="85">
        <f t="shared" si="1"/>
        <v>156.06</v>
      </c>
    </row>
    <row r="81" spans="1:14" s="86" customFormat="1" ht="30" customHeight="1" collapsed="1">
      <c r="A81" s="76">
        <v>80</v>
      </c>
      <c r="B81" s="77">
        <v>61044300000</v>
      </c>
      <c r="C81" s="78" t="s">
        <v>2187</v>
      </c>
      <c r="D81" s="90">
        <v>106</v>
      </c>
      <c r="E81" s="90">
        <v>1</v>
      </c>
      <c r="F81" s="79">
        <v>1</v>
      </c>
      <c r="G81" s="91">
        <v>40.090000000000003</v>
      </c>
      <c r="H81" s="80">
        <f>43.96+22+2.31</f>
        <v>68.27000000000001</v>
      </c>
      <c r="I81" s="81">
        <v>43.95600000000001</v>
      </c>
      <c r="J81" s="81">
        <v>43.95600000000001</v>
      </c>
      <c r="K81" s="82" t="s">
        <v>2190</v>
      </c>
      <c r="L81" s="83" t="s">
        <v>42</v>
      </c>
      <c r="M81" s="84">
        <v>18</v>
      </c>
      <c r="N81" s="85">
        <f t="shared" si="1"/>
        <v>721.62000000000012</v>
      </c>
    </row>
    <row r="82" spans="1:14" s="86" customFormat="1" ht="30" customHeight="1" collapsed="1">
      <c r="A82" s="76">
        <v>81</v>
      </c>
      <c r="B82" s="77">
        <v>61044300000</v>
      </c>
      <c r="C82" s="78" t="s">
        <v>2187</v>
      </c>
      <c r="D82" s="79">
        <v>4</v>
      </c>
      <c r="E82" s="79"/>
      <c r="F82" s="79"/>
      <c r="G82" s="80">
        <v>0.86</v>
      </c>
      <c r="H82" s="80">
        <v>0.86</v>
      </c>
      <c r="I82" s="81">
        <v>0.8680000000000001</v>
      </c>
      <c r="J82" s="81">
        <v>0.8680000000000001</v>
      </c>
      <c r="K82" s="82" t="s">
        <v>2191</v>
      </c>
      <c r="L82" s="83" t="s">
        <v>195</v>
      </c>
      <c r="M82" s="84">
        <v>18</v>
      </c>
      <c r="N82" s="85">
        <f t="shared" si="1"/>
        <v>15.48</v>
      </c>
    </row>
    <row r="83" spans="1:14" s="86" customFormat="1" ht="30" customHeight="1" collapsed="1">
      <c r="A83" s="76">
        <v>82</v>
      </c>
      <c r="B83" s="77">
        <v>61044300000</v>
      </c>
      <c r="C83" s="78" t="s">
        <v>2187</v>
      </c>
      <c r="D83" s="79">
        <v>4</v>
      </c>
      <c r="E83" s="79"/>
      <c r="F83" s="79"/>
      <c r="G83" s="80">
        <v>1</v>
      </c>
      <c r="H83" s="80">
        <v>1</v>
      </c>
      <c r="I83" s="81">
        <v>1.008</v>
      </c>
      <c r="J83" s="81">
        <v>1.008</v>
      </c>
      <c r="K83" s="82" t="s">
        <v>213</v>
      </c>
      <c r="L83" s="83" t="s">
        <v>165</v>
      </c>
      <c r="M83" s="84">
        <v>18</v>
      </c>
      <c r="N83" s="85">
        <f t="shared" si="1"/>
        <v>18</v>
      </c>
    </row>
    <row r="84" spans="1:14" s="86" customFormat="1" ht="30" customHeight="1" collapsed="1">
      <c r="A84" s="76">
        <v>83</v>
      </c>
      <c r="B84" s="77">
        <v>61044300000</v>
      </c>
      <c r="C84" s="78" t="s">
        <v>2187</v>
      </c>
      <c r="D84" s="90">
        <v>17</v>
      </c>
      <c r="E84" s="90"/>
      <c r="F84" s="79"/>
      <c r="G84" s="91">
        <v>3.95</v>
      </c>
      <c r="H84" s="80">
        <v>3.95</v>
      </c>
      <c r="I84" s="81">
        <v>3.956</v>
      </c>
      <c r="J84" s="81">
        <v>3.956</v>
      </c>
      <c r="K84" s="82" t="s">
        <v>2192</v>
      </c>
      <c r="L84" s="83" t="s">
        <v>199</v>
      </c>
      <c r="M84" s="84">
        <v>18</v>
      </c>
      <c r="N84" s="85">
        <f t="shared" si="1"/>
        <v>71.100000000000009</v>
      </c>
    </row>
    <row r="85" spans="1:14" s="86" customFormat="1" ht="30" customHeight="1" collapsed="1">
      <c r="A85" s="76">
        <v>84</v>
      </c>
      <c r="B85" s="77">
        <v>61044300000</v>
      </c>
      <c r="C85" s="78" t="s">
        <v>2187</v>
      </c>
      <c r="D85" s="90">
        <v>4</v>
      </c>
      <c r="E85" s="90"/>
      <c r="F85" s="79"/>
      <c r="G85" s="91">
        <v>1.02</v>
      </c>
      <c r="H85" s="80">
        <v>1.02</v>
      </c>
      <c r="I85" s="81">
        <v>1.032</v>
      </c>
      <c r="J85" s="81">
        <v>1.032</v>
      </c>
      <c r="K85" s="82" t="s">
        <v>194</v>
      </c>
      <c r="L85" s="95" t="s">
        <v>509</v>
      </c>
      <c r="M85" s="84">
        <v>18</v>
      </c>
      <c r="N85" s="85">
        <f t="shared" si="1"/>
        <v>18.36</v>
      </c>
    </row>
    <row r="86" spans="1:14" s="86" customFormat="1" ht="30" customHeight="1" collapsed="1">
      <c r="A86" s="76">
        <v>85</v>
      </c>
      <c r="B86" s="77">
        <v>61044300000</v>
      </c>
      <c r="C86" s="78" t="s">
        <v>2187</v>
      </c>
      <c r="D86" s="79">
        <v>2</v>
      </c>
      <c r="E86" s="79"/>
      <c r="F86" s="79"/>
      <c r="G86" s="80">
        <v>0.62</v>
      </c>
      <c r="H86" s="80">
        <v>0.62</v>
      </c>
      <c r="I86" s="81">
        <v>0.63200000000000001</v>
      </c>
      <c r="J86" s="81">
        <v>0.63200000000000001</v>
      </c>
      <c r="K86" s="82" t="s">
        <v>2193</v>
      </c>
      <c r="L86" s="83" t="s">
        <v>63</v>
      </c>
      <c r="M86" s="84">
        <v>18</v>
      </c>
      <c r="N86" s="85">
        <f t="shared" si="1"/>
        <v>11.16</v>
      </c>
    </row>
    <row r="87" spans="1:14" s="86" customFormat="1" ht="60" customHeight="1" collapsed="1">
      <c r="A87" s="76">
        <v>86</v>
      </c>
      <c r="B87" s="77">
        <v>61044300000</v>
      </c>
      <c r="C87" s="78" t="s">
        <v>2187</v>
      </c>
      <c r="D87" s="90">
        <v>28</v>
      </c>
      <c r="E87" s="90"/>
      <c r="F87" s="79"/>
      <c r="G87" s="91">
        <v>7.82</v>
      </c>
      <c r="H87" s="80">
        <v>7.82</v>
      </c>
      <c r="I87" s="81">
        <v>8.3279999999999994</v>
      </c>
      <c r="J87" s="81">
        <v>8.3279999999999994</v>
      </c>
      <c r="K87" s="82" t="s">
        <v>2194</v>
      </c>
      <c r="L87" s="83" t="s">
        <v>67</v>
      </c>
      <c r="M87" s="84">
        <v>18</v>
      </c>
      <c r="N87" s="85">
        <f t="shared" si="1"/>
        <v>140.76</v>
      </c>
    </row>
    <row r="88" spans="1:14" s="86" customFormat="1" ht="30" customHeight="1" collapsed="1">
      <c r="A88" s="76">
        <v>87</v>
      </c>
      <c r="B88" s="77">
        <v>61044300000</v>
      </c>
      <c r="C88" s="78" t="s">
        <v>2187</v>
      </c>
      <c r="D88" s="79">
        <v>8</v>
      </c>
      <c r="E88" s="79"/>
      <c r="F88" s="79"/>
      <c r="G88" s="80">
        <v>1.3</v>
      </c>
      <c r="H88" s="80">
        <v>1.3</v>
      </c>
      <c r="I88" s="81">
        <v>1.31</v>
      </c>
      <c r="J88" s="81">
        <v>1.31</v>
      </c>
      <c r="K88" s="82" t="s">
        <v>2195</v>
      </c>
      <c r="L88" s="83" t="s">
        <v>147</v>
      </c>
      <c r="M88" s="84">
        <v>18</v>
      </c>
      <c r="N88" s="85">
        <f t="shared" si="1"/>
        <v>23.400000000000002</v>
      </c>
    </row>
    <row r="89" spans="1:14" s="86" customFormat="1" ht="15.75" customHeight="1" collapsed="1">
      <c r="A89" s="76">
        <v>88</v>
      </c>
      <c r="B89" s="77">
        <v>61044900000</v>
      </c>
      <c r="C89" s="78" t="s">
        <v>2196</v>
      </c>
      <c r="D89" s="79">
        <v>3</v>
      </c>
      <c r="E89" s="79"/>
      <c r="F89" s="79"/>
      <c r="G89" s="80">
        <v>0.22</v>
      </c>
      <c r="H89" s="80">
        <v>0.22</v>
      </c>
      <c r="I89" s="81">
        <v>0.23</v>
      </c>
      <c r="J89" s="81">
        <v>0.23</v>
      </c>
      <c r="K89" s="82" t="s">
        <v>330</v>
      </c>
      <c r="L89" s="83" t="s">
        <v>18</v>
      </c>
      <c r="M89" s="84">
        <v>18</v>
      </c>
      <c r="N89" s="85">
        <f t="shared" si="1"/>
        <v>3.96</v>
      </c>
    </row>
    <row r="90" spans="1:14" s="86" customFormat="1" ht="30" customHeight="1" collapsed="1">
      <c r="A90" s="76">
        <v>89</v>
      </c>
      <c r="B90" s="77">
        <v>61044900000</v>
      </c>
      <c r="C90" s="78" t="s">
        <v>2197</v>
      </c>
      <c r="D90" s="79">
        <v>10</v>
      </c>
      <c r="E90" s="79"/>
      <c r="F90" s="79"/>
      <c r="G90" s="80">
        <v>2.0699999999999998</v>
      </c>
      <c r="H90" s="80">
        <v>2.0699999999999998</v>
      </c>
      <c r="I90" s="81">
        <v>2.0760000000000001</v>
      </c>
      <c r="J90" s="81">
        <v>2.0760000000000001</v>
      </c>
      <c r="K90" s="82" t="s">
        <v>2198</v>
      </c>
      <c r="L90" s="83" t="s">
        <v>18</v>
      </c>
      <c r="M90" s="84">
        <v>18</v>
      </c>
      <c r="N90" s="85">
        <f t="shared" si="1"/>
        <v>37.26</v>
      </c>
    </row>
    <row r="91" spans="1:14" s="86" customFormat="1" ht="30" customHeight="1" collapsed="1">
      <c r="A91" s="76">
        <v>90</v>
      </c>
      <c r="B91" s="77">
        <v>61044900000</v>
      </c>
      <c r="C91" s="78" t="s">
        <v>2199</v>
      </c>
      <c r="D91" s="79">
        <v>3</v>
      </c>
      <c r="E91" s="79"/>
      <c r="F91" s="79"/>
      <c r="G91" s="80">
        <v>1.69</v>
      </c>
      <c r="H91" s="80">
        <v>1.69</v>
      </c>
      <c r="I91" s="81">
        <v>1.704</v>
      </c>
      <c r="J91" s="81">
        <v>1.704</v>
      </c>
      <c r="K91" s="82" t="s">
        <v>2171</v>
      </c>
      <c r="L91" s="83" t="s">
        <v>42</v>
      </c>
      <c r="M91" s="84">
        <v>18</v>
      </c>
      <c r="N91" s="85">
        <f t="shared" si="1"/>
        <v>30.419999999999998</v>
      </c>
    </row>
    <row r="92" spans="1:14" s="86" customFormat="1" ht="30" customHeight="1">
      <c r="A92" s="76">
        <v>91</v>
      </c>
      <c r="B92" s="77">
        <v>61044900000</v>
      </c>
      <c r="C92" s="78" t="s">
        <v>2200</v>
      </c>
      <c r="D92" s="79">
        <v>1</v>
      </c>
      <c r="E92" s="79"/>
      <c r="F92" s="79"/>
      <c r="G92" s="80">
        <v>0.33</v>
      </c>
      <c r="H92" s="80">
        <v>0.33</v>
      </c>
      <c r="I92" s="81">
        <v>0.34200000000000003</v>
      </c>
      <c r="J92" s="81">
        <v>0.34200000000000003</v>
      </c>
      <c r="K92" s="82" t="s">
        <v>194</v>
      </c>
      <c r="L92" s="83" t="s">
        <v>201</v>
      </c>
      <c r="M92" s="84">
        <v>18</v>
      </c>
      <c r="N92" s="85">
        <f t="shared" si="1"/>
        <v>5.94</v>
      </c>
    </row>
    <row r="93" spans="1:14" s="86" customFormat="1" ht="30" customHeight="1">
      <c r="A93" s="76">
        <v>92</v>
      </c>
      <c r="B93" s="77">
        <v>61044900000</v>
      </c>
      <c r="C93" s="78" t="s">
        <v>2200</v>
      </c>
      <c r="D93" s="79">
        <v>1</v>
      </c>
      <c r="E93" s="79"/>
      <c r="F93" s="79"/>
      <c r="G93" s="80">
        <v>0.39</v>
      </c>
      <c r="H93" s="80">
        <v>0.39</v>
      </c>
      <c r="I93" s="81">
        <v>0.39500000000000002</v>
      </c>
      <c r="J93" s="81">
        <v>0.39500000000000002</v>
      </c>
      <c r="K93" s="82" t="s">
        <v>362</v>
      </c>
      <c r="L93" s="83" t="s">
        <v>363</v>
      </c>
      <c r="M93" s="84">
        <v>18</v>
      </c>
      <c r="N93" s="85">
        <f t="shared" si="1"/>
        <v>7.0200000000000005</v>
      </c>
    </row>
    <row r="94" spans="1:14" s="86" customFormat="1" ht="30" customHeight="1">
      <c r="A94" s="76">
        <v>93</v>
      </c>
      <c r="B94" s="77">
        <v>61044900000</v>
      </c>
      <c r="C94" s="78" t="s">
        <v>2200</v>
      </c>
      <c r="D94" s="79">
        <v>1</v>
      </c>
      <c r="E94" s="79"/>
      <c r="F94" s="79"/>
      <c r="G94" s="80">
        <v>0.3</v>
      </c>
      <c r="H94" s="80">
        <v>0.3</v>
      </c>
      <c r="I94" s="81">
        <v>0.312</v>
      </c>
      <c r="J94" s="81">
        <v>0.312</v>
      </c>
      <c r="K94" s="82" t="s">
        <v>194</v>
      </c>
      <c r="L94" s="83" t="s">
        <v>282</v>
      </c>
      <c r="M94" s="84">
        <v>18</v>
      </c>
      <c r="N94" s="85">
        <f t="shared" si="1"/>
        <v>5.3999999999999995</v>
      </c>
    </row>
    <row r="95" spans="1:14" s="86" customFormat="1" ht="30" customHeight="1">
      <c r="A95" s="76">
        <v>94</v>
      </c>
      <c r="B95" s="77">
        <v>61044900000</v>
      </c>
      <c r="C95" s="78" t="s">
        <v>2200</v>
      </c>
      <c r="D95" s="79">
        <v>1</v>
      </c>
      <c r="E95" s="79"/>
      <c r="F95" s="79"/>
      <c r="G95" s="80">
        <v>0.33</v>
      </c>
      <c r="H95" s="80">
        <v>0.33</v>
      </c>
      <c r="I95" s="81">
        <v>0.33600000000000002</v>
      </c>
      <c r="J95" s="81">
        <v>0.33600000000000002</v>
      </c>
      <c r="K95" s="82" t="s">
        <v>194</v>
      </c>
      <c r="L95" s="83" t="s">
        <v>199</v>
      </c>
      <c r="M95" s="84">
        <v>18</v>
      </c>
      <c r="N95" s="85">
        <f t="shared" si="1"/>
        <v>5.94</v>
      </c>
    </row>
    <row r="96" spans="1:14" s="86" customFormat="1" ht="30" customHeight="1" collapsed="1">
      <c r="A96" s="76">
        <v>95</v>
      </c>
      <c r="B96" s="77">
        <v>61044900000</v>
      </c>
      <c r="C96" s="78" t="s">
        <v>2201</v>
      </c>
      <c r="D96" s="90">
        <v>5</v>
      </c>
      <c r="E96" s="90"/>
      <c r="F96" s="79"/>
      <c r="G96" s="91">
        <v>1.6</v>
      </c>
      <c r="H96" s="80">
        <v>1.6</v>
      </c>
      <c r="I96" s="81">
        <v>1.61</v>
      </c>
      <c r="J96" s="81">
        <v>1.61</v>
      </c>
      <c r="K96" s="82" t="s">
        <v>2202</v>
      </c>
      <c r="L96" s="83" t="s">
        <v>48</v>
      </c>
      <c r="M96" s="84">
        <v>18</v>
      </c>
      <c r="N96" s="85">
        <f t="shared" si="1"/>
        <v>28.8</v>
      </c>
    </row>
    <row r="97" spans="1:14" s="86" customFormat="1" ht="30" customHeight="1" collapsed="1">
      <c r="A97" s="76">
        <v>96</v>
      </c>
      <c r="B97" s="77">
        <v>61044900000</v>
      </c>
      <c r="C97" s="78" t="s">
        <v>2201</v>
      </c>
      <c r="D97" s="90">
        <v>15</v>
      </c>
      <c r="E97" s="90"/>
      <c r="F97" s="79"/>
      <c r="G97" s="91">
        <v>6.23</v>
      </c>
      <c r="H97" s="80">
        <v>6.23</v>
      </c>
      <c r="I97" s="81">
        <v>6.242</v>
      </c>
      <c r="J97" s="81">
        <v>6.242</v>
      </c>
      <c r="K97" s="82" t="s">
        <v>2190</v>
      </c>
      <c r="L97" s="83" t="s">
        <v>42</v>
      </c>
      <c r="M97" s="84">
        <v>18</v>
      </c>
      <c r="N97" s="85">
        <f t="shared" si="1"/>
        <v>112.14000000000001</v>
      </c>
    </row>
    <row r="98" spans="1:14" s="86" customFormat="1" ht="30" customHeight="1" collapsed="1">
      <c r="A98" s="76">
        <v>97</v>
      </c>
      <c r="B98" s="77">
        <v>61044900000</v>
      </c>
      <c r="C98" s="78" t="s">
        <v>2201</v>
      </c>
      <c r="D98" s="79">
        <v>2</v>
      </c>
      <c r="E98" s="79"/>
      <c r="F98" s="79"/>
      <c r="G98" s="80">
        <v>0.67</v>
      </c>
      <c r="H98" s="80">
        <v>0.67</v>
      </c>
      <c r="I98" s="81">
        <v>0.68400000000000005</v>
      </c>
      <c r="J98" s="81">
        <v>0.68400000000000005</v>
      </c>
      <c r="K98" s="82" t="s">
        <v>216</v>
      </c>
      <c r="L98" s="83" t="s">
        <v>195</v>
      </c>
      <c r="M98" s="84">
        <v>18</v>
      </c>
      <c r="N98" s="85">
        <f t="shared" si="1"/>
        <v>12.06</v>
      </c>
    </row>
    <row r="99" spans="1:14" s="86" customFormat="1" ht="30" customHeight="1" collapsed="1">
      <c r="A99" s="76">
        <v>98</v>
      </c>
      <c r="B99" s="77">
        <v>61044900000</v>
      </c>
      <c r="C99" s="78" t="s">
        <v>2201</v>
      </c>
      <c r="D99" s="98">
        <v>21</v>
      </c>
      <c r="E99" s="98"/>
      <c r="F99" s="79"/>
      <c r="G99" s="99">
        <v>6.43</v>
      </c>
      <c r="H99" s="80">
        <v>6.43</v>
      </c>
      <c r="I99" s="81">
        <v>6.4349999999999996</v>
      </c>
      <c r="J99" s="100">
        <v>6.4349999999999996</v>
      </c>
      <c r="K99" s="101" t="s">
        <v>2203</v>
      </c>
      <c r="L99" s="83" t="s">
        <v>67</v>
      </c>
      <c r="M99" s="84">
        <v>18</v>
      </c>
      <c r="N99" s="85">
        <f t="shared" si="1"/>
        <v>115.74</v>
      </c>
    </row>
    <row r="100" spans="1:14" s="86" customFormat="1" ht="30" customHeight="1" collapsed="1">
      <c r="A100" s="76">
        <v>99</v>
      </c>
      <c r="B100" s="77">
        <v>61045200000</v>
      </c>
      <c r="C100" s="78" t="s">
        <v>2204</v>
      </c>
      <c r="D100" s="79">
        <v>5</v>
      </c>
      <c r="E100" s="79"/>
      <c r="F100" s="79"/>
      <c r="G100" s="80">
        <v>0.93</v>
      </c>
      <c r="H100" s="80">
        <v>0.93</v>
      </c>
      <c r="I100" s="81">
        <v>0.93600000000000005</v>
      </c>
      <c r="J100" s="81">
        <v>0.93600000000000005</v>
      </c>
      <c r="K100" s="82" t="s">
        <v>330</v>
      </c>
      <c r="L100" s="83" t="s">
        <v>12</v>
      </c>
      <c r="M100" s="84">
        <v>18</v>
      </c>
      <c r="N100" s="85">
        <f t="shared" si="1"/>
        <v>16.740000000000002</v>
      </c>
    </row>
    <row r="101" spans="1:14" s="86" customFormat="1" ht="30" customHeight="1" collapsed="1">
      <c r="A101" s="76">
        <v>100</v>
      </c>
      <c r="B101" s="77">
        <v>61045200000</v>
      </c>
      <c r="C101" s="78" t="s">
        <v>2205</v>
      </c>
      <c r="D101" s="79">
        <v>4</v>
      </c>
      <c r="E101" s="79"/>
      <c r="F101" s="79"/>
      <c r="G101" s="80">
        <v>0.67</v>
      </c>
      <c r="H101" s="80">
        <v>0.67</v>
      </c>
      <c r="I101" s="81">
        <v>0.67799999999999994</v>
      </c>
      <c r="J101" s="81">
        <v>0.67799999999999994</v>
      </c>
      <c r="K101" s="82" t="s">
        <v>2152</v>
      </c>
      <c r="L101" s="83" t="s">
        <v>12</v>
      </c>
      <c r="M101" s="84">
        <v>18</v>
      </c>
      <c r="N101" s="85">
        <f t="shared" si="1"/>
        <v>12.06</v>
      </c>
    </row>
    <row r="102" spans="1:14" s="86" customFormat="1" ht="30" customHeight="1">
      <c r="A102" s="76">
        <v>101</v>
      </c>
      <c r="B102" s="77">
        <v>61045200000</v>
      </c>
      <c r="C102" s="78" t="s">
        <v>2206</v>
      </c>
      <c r="D102" s="79">
        <v>1</v>
      </c>
      <c r="E102" s="79"/>
      <c r="F102" s="79"/>
      <c r="G102" s="80">
        <v>0.26</v>
      </c>
      <c r="H102" s="80">
        <v>0.26</v>
      </c>
      <c r="I102" s="81">
        <v>0.27</v>
      </c>
      <c r="J102" s="81">
        <v>0.27</v>
      </c>
      <c r="K102" s="82" t="s">
        <v>232</v>
      </c>
      <c r="L102" s="83" t="s">
        <v>39</v>
      </c>
      <c r="M102" s="84">
        <v>18</v>
      </c>
      <c r="N102" s="85">
        <f t="shared" si="1"/>
        <v>4.68</v>
      </c>
    </row>
    <row r="103" spans="1:14" s="86" customFormat="1" ht="30" customHeight="1" collapsed="1">
      <c r="A103" s="76">
        <v>102</v>
      </c>
      <c r="B103" s="77">
        <v>61045200000</v>
      </c>
      <c r="C103" s="78" t="s">
        <v>2207</v>
      </c>
      <c r="D103" s="79">
        <v>8</v>
      </c>
      <c r="E103" s="79"/>
      <c r="F103" s="79"/>
      <c r="G103" s="80">
        <v>1</v>
      </c>
      <c r="H103" s="80">
        <v>1</v>
      </c>
      <c r="I103" s="81">
        <v>1.008</v>
      </c>
      <c r="J103" s="81">
        <v>1.008</v>
      </c>
      <c r="K103" s="82" t="s">
        <v>2208</v>
      </c>
      <c r="L103" s="83" t="s">
        <v>48</v>
      </c>
      <c r="M103" s="84">
        <v>18</v>
      </c>
      <c r="N103" s="85">
        <f t="shared" si="1"/>
        <v>18</v>
      </c>
    </row>
    <row r="104" spans="1:14" s="86" customFormat="1" ht="30" customHeight="1" collapsed="1">
      <c r="A104" s="76">
        <v>103</v>
      </c>
      <c r="B104" s="77">
        <v>61045200000</v>
      </c>
      <c r="C104" s="78" t="s">
        <v>2207</v>
      </c>
      <c r="D104" s="98">
        <v>6</v>
      </c>
      <c r="E104" s="98"/>
      <c r="F104" s="79"/>
      <c r="G104" s="99">
        <v>1.17</v>
      </c>
      <c r="H104" s="80">
        <v>1.17</v>
      </c>
      <c r="I104" s="81">
        <v>1.1839999999999999</v>
      </c>
      <c r="J104" s="100">
        <v>1.1839999999999999</v>
      </c>
      <c r="K104" s="101" t="s">
        <v>2176</v>
      </c>
      <c r="L104" s="83" t="s">
        <v>42</v>
      </c>
      <c r="M104" s="84">
        <v>18</v>
      </c>
      <c r="N104" s="85">
        <f t="shared" si="1"/>
        <v>21.06</v>
      </c>
    </row>
    <row r="105" spans="1:14" s="86" customFormat="1" ht="30" customHeight="1" collapsed="1">
      <c r="A105" s="76">
        <v>104</v>
      </c>
      <c r="B105" s="77">
        <v>61045200000</v>
      </c>
      <c r="C105" s="78" t="s">
        <v>2207</v>
      </c>
      <c r="D105" s="98">
        <v>4</v>
      </c>
      <c r="E105" s="98"/>
      <c r="F105" s="79"/>
      <c r="G105" s="99">
        <v>0.75</v>
      </c>
      <c r="H105" s="80">
        <v>0.75</v>
      </c>
      <c r="I105" s="81">
        <v>0.75600000000000012</v>
      </c>
      <c r="J105" s="100">
        <v>0.75600000000000012</v>
      </c>
      <c r="K105" s="101" t="s">
        <v>2176</v>
      </c>
      <c r="L105" s="83" t="s">
        <v>67</v>
      </c>
      <c r="M105" s="84">
        <v>18</v>
      </c>
      <c r="N105" s="85">
        <f t="shared" si="1"/>
        <v>13.5</v>
      </c>
    </row>
    <row r="106" spans="1:14" s="86" customFormat="1" ht="30" customHeight="1">
      <c r="A106" s="76">
        <v>105</v>
      </c>
      <c r="B106" s="77">
        <v>61045200000</v>
      </c>
      <c r="C106" s="78" t="s">
        <v>2209</v>
      </c>
      <c r="D106" s="79">
        <v>1</v>
      </c>
      <c r="E106" s="79"/>
      <c r="F106" s="79"/>
      <c r="G106" s="80">
        <v>0.49</v>
      </c>
      <c r="H106" s="80">
        <v>0.49</v>
      </c>
      <c r="I106" s="81">
        <v>0.504</v>
      </c>
      <c r="J106" s="81">
        <v>0.504</v>
      </c>
      <c r="K106" s="82" t="s">
        <v>168</v>
      </c>
      <c r="L106" s="83" t="s">
        <v>67</v>
      </c>
      <c r="M106" s="84">
        <v>18</v>
      </c>
      <c r="N106" s="85">
        <f t="shared" si="1"/>
        <v>8.82</v>
      </c>
    </row>
    <row r="107" spans="1:14" s="86" customFormat="1" ht="30" customHeight="1" collapsed="1">
      <c r="A107" s="76">
        <v>106</v>
      </c>
      <c r="B107" s="77">
        <v>61045200000</v>
      </c>
      <c r="C107" s="78" t="s">
        <v>2210</v>
      </c>
      <c r="D107" s="79">
        <v>2</v>
      </c>
      <c r="E107" s="79"/>
      <c r="F107" s="79"/>
      <c r="G107" s="80">
        <v>0.93</v>
      </c>
      <c r="H107" s="80">
        <v>0.93</v>
      </c>
      <c r="I107" s="81">
        <v>0.93799999999999994</v>
      </c>
      <c r="J107" s="81">
        <v>0.93799999999999994</v>
      </c>
      <c r="K107" s="82" t="s">
        <v>2171</v>
      </c>
      <c r="L107" s="83" t="s">
        <v>42</v>
      </c>
      <c r="M107" s="84">
        <v>18</v>
      </c>
      <c r="N107" s="85">
        <f t="shared" si="1"/>
        <v>16.740000000000002</v>
      </c>
    </row>
    <row r="108" spans="1:14" s="86" customFormat="1" ht="30" customHeight="1" collapsed="1">
      <c r="A108" s="76">
        <v>107</v>
      </c>
      <c r="B108" s="77">
        <v>61045300000</v>
      </c>
      <c r="C108" s="78" t="s">
        <v>2211</v>
      </c>
      <c r="D108" s="79">
        <v>6</v>
      </c>
      <c r="E108" s="79"/>
      <c r="F108" s="79"/>
      <c r="G108" s="80">
        <v>0.54</v>
      </c>
      <c r="H108" s="80">
        <v>0.54</v>
      </c>
      <c r="I108" s="81">
        <v>0.55200000000000005</v>
      </c>
      <c r="J108" s="81">
        <v>0.55200000000000005</v>
      </c>
      <c r="K108" s="82" t="s">
        <v>330</v>
      </c>
      <c r="L108" s="83" t="s">
        <v>12</v>
      </c>
      <c r="M108" s="84">
        <v>18</v>
      </c>
      <c r="N108" s="85">
        <f t="shared" si="1"/>
        <v>9.7200000000000006</v>
      </c>
    </row>
    <row r="109" spans="1:14" s="86" customFormat="1" ht="30" customHeight="1" collapsed="1">
      <c r="A109" s="76">
        <v>108</v>
      </c>
      <c r="B109" s="77">
        <v>61045300000</v>
      </c>
      <c r="C109" s="78" t="s">
        <v>848</v>
      </c>
      <c r="D109" s="79">
        <v>4</v>
      </c>
      <c r="E109" s="79"/>
      <c r="F109" s="79"/>
      <c r="G109" s="80">
        <v>0.73</v>
      </c>
      <c r="H109" s="80">
        <v>0.73</v>
      </c>
      <c r="I109" s="81">
        <v>0.73799999999999999</v>
      </c>
      <c r="J109" s="81">
        <v>0.73799999999999999</v>
      </c>
      <c r="K109" s="82" t="s">
        <v>2212</v>
      </c>
      <c r="L109" s="83" t="s">
        <v>18</v>
      </c>
      <c r="M109" s="84">
        <v>18</v>
      </c>
      <c r="N109" s="85">
        <f t="shared" si="1"/>
        <v>13.14</v>
      </c>
    </row>
    <row r="110" spans="1:14" s="86" customFormat="1" ht="30" customHeight="1">
      <c r="A110" s="76">
        <v>109</v>
      </c>
      <c r="B110" s="77">
        <v>61045300000</v>
      </c>
      <c r="C110" s="78" t="s">
        <v>2213</v>
      </c>
      <c r="D110" s="79">
        <v>1</v>
      </c>
      <c r="E110" s="79"/>
      <c r="F110" s="79"/>
      <c r="G110" s="80">
        <v>0.1</v>
      </c>
      <c r="H110" s="80">
        <v>0.1</v>
      </c>
      <c r="I110" s="81">
        <v>9.6000000000000002E-2</v>
      </c>
      <c r="J110" s="81">
        <v>9.6000000000000002E-2</v>
      </c>
      <c r="K110" s="82" t="s">
        <v>194</v>
      </c>
      <c r="L110" s="83" t="s">
        <v>160</v>
      </c>
      <c r="M110" s="84">
        <v>18</v>
      </c>
      <c r="N110" s="85">
        <f t="shared" si="1"/>
        <v>1.8</v>
      </c>
    </row>
    <row r="111" spans="1:14" s="86" customFormat="1" ht="30" customHeight="1" collapsed="1">
      <c r="A111" s="76">
        <v>110</v>
      </c>
      <c r="B111" s="77">
        <v>61045300000</v>
      </c>
      <c r="C111" s="78" t="s">
        <v>2214</v>
      </c>
      <c r="D111" s="79">
        <v>3</v>
      </c>
      <c r="E111" s="79"/>
      <c r="F111" s="79"/>
      <c r="G111" s="80">
        <v>0.84</v>
      </c>
      <c r="H111" s="80">
        <v>0.84</v>
      </c>
      <c r="I111" s="81">
        <v>0.84499999999999997</v>
      </c>
      <c r="J111" s="81">
        <v>0.84499999999999997</v>
      </c>
      <c r="K111" s="82" t="s">
        <v>362</v>
      </c>
      <c r="L111" s="83" t="s">
        <v>363</v>
      </c>
      <c r="M111" s="84">
        <v>18</v>
      </c>
      <c r="N111" s="85">
        <f t="shared" si="1"/>
        <v>15.12</v>
      </c>
    </row>
    <row r="112" spans="1:14" s="86" customFormat="1" ht="30" customHeight="1" collapsed="1">
      <c r="A112" s="76">
        <v>111</v>
      </c>
      <c r="B112" s="77">
        <v>61045300000</v>
      </c>
      <c r="C112" s="78" t="s">
        <v>2214</v>
      </c>
      <c r="D112" s="79">
        <v>2</v>
      </c>
      <c r="E112" s="79"/>
      <c r="F112" s="79"/>
      <c r="G112" s="80">
        <v>0.37</v>
      </c>
      <c r="H112" s="80">
        <v>0.37</v>
      </c>
      <c r="I112" s="81">
        <v>0.38</v>
      </c>
      <c r="J112" s="81">
        <v>0.38</v>
      </c>
      <c r="K112" s="82" t="s">
        <v>194</v>
      </c>
      <c r="L112" s="83" t="s">
        <v>48</v>
      </c>
      <c r="M112" s="84">
        <v>18</v>
      </c>
      <c r="N112" s="85">
        <f t="shared" si="1"/>
        <v>6.66</v>
      </c>
    </row>
    <row r="113" spans="1:14" s="86" customFormat="1" ht="30" customHeight="1" collapsed="1">
      <c r="A113" s="76">
        <v>112</v>
      </c>
      <c r="B113" s="77">
        <v>61045300000</v>
      </c>
      <c r="C113" s="78" t="s">
        <v>2214</v>
      </c>
      <c r="D113" s="98">
        <v>11</v>
      </c>
      <c r="E113" s="98"/>
      <c r="F113" s="79"/>
      <c r="G113" s="99">
        <v>3.95</v>
      </c>
      <c r="H113" s="80">
        <v>3.95</v>
      </c>
      <c r="I113" s="81">
        <v>3.9620000000000002</v>
      </c>
      <c r="J113" s="100">
        <v>3.9620000000000002</v>
      </c>
      <c r="K113" s="101" t="s">
        <v>2176</v>
      </c>
      <c r="L113" s="83" t="s">
        <v>42</v>
      </c>
      <c r="M113" s="84">
        <v>18</v>
      </c>
      <c r="N113" s="85">
        <f t="shared" si="1"/>
        <v>71.100000000000009</v>
      </c>
    </row>
    <row r="114" spans="1:14" s="86" customFormat="1" ht="30" customHeight="1" collapsed="1">
      <c r="A114" s="76">
        <v>113</v>
      </c>
      <c r="B114" s="77">
        <v>61045300000</v>
      </c>
      <c r="C114" s="78" t="s">
        <v>2214</v>
      </c>
      <c r="D114" s="90">
        <v>8</v>
      </c>
      <c r="E114" s="90"/>
      <c r="F114" s="79"/>
      <c r="G114" s="91">
        <v>1.49</v>
      </c>
      <c r="H114" s="80">
        <v>1.49</v>
      </c>
      <c r="I114" s="81">
        <v>1.498</v>
      </c>
      <c r="J114" s="81">
        <v>1.498</v>
      </c>
      <c r="K114" s="82" t="s">
        <v>2162</v>
      </c>
      <c r="L114" s="83" t="s">
        <v>67</v>
      </c>
      <c r="M114" s="84">
        <v>18</v>
      </c>
      <c r="N114" s="85">
        <f t="shared" si="1"/>
        <v>26.82</v>
      </c>
    </row>
    <row r="115" spans="1:14" s="86" customFormat="1" ht="30" customHeight="1" collapsed="1">
      <c r="A115" s="76">
        <v>114</v>
      </c>
      <c r="B115" s="77">
        <v>61045300000</v>
      </c>
      <c r="C115" s="78" t="s">
        <v>2214</v>
      </c>
      <c r="D115" s="79">
        <v>3</v>
      </c>
      <c r="E115" s="79"/>
      <c r="F115" s="79"/>
      <c r="G115" s="80">
        <v>0.31</v>
      </c>
      <c r="H115" s="80">
        <v>0.31</v>
      </c>
      <c r="I115" s="81">
        <v>0.32200000000000001</v>
      </c>
      <c r="J115" s="81">
        <v>0.32200000000000001</v>
      </c>
      <c r="K115" s="82" t="s">
        <v>2215</v>
      </c>
      <c r="L115" s="83" t="s">
        <v>147</v>
      </c>
      <c r="M115" s="84">
        <v>18</v>
      </c>
      <c r="N115" s="85">
        <f t="shared" si="1"/>
        <v>5.58</v>
      </c>
    </row>
    <row r="116" spans="1:14" s="86" customFormat="1" ht="30" customHeight="1">
      <c r="A116" s="76">
        <v>115</v>
      </c>
      <c r="B116" s="77">
        <v>61045900000</v>
      </c>
      <c r="C116" s="78" t="s">
        <v>2216</v>
      </c>
      <c r="D116" s="79">
        <v>1</v>
      </c>
      <c r="E116" s="79"/>
      <c r="F116" s="79"/>
      <c r="G116" s="80">
        <v>0.19</v>
      </c>
      <c r="H116" s="80">
        <v>0.19</v>
      </c>
      <c r="I116" s="81">
        <v>0.20399999999999999</v>
      </c>
      <c r="J116" s="81">
        <v>0.20399999999999999</v>
      </c>
      <c r="K116" s="82" t="s">
        <v>213</v>
      </c>
      <c r="L116" s="83" t="s">
        <v>18</v>
      </c>
      <c r="M116" s="84">
        <v>18</v>
      </c>
      <c r="N116" s="85">
        <f t="shared" si="1"/>
        <v>3.42</v>
      </c>
    </row>
    <row r="117" spans="1:14" s="86" customFormat="1" ht="30" customHeight="1">
      <c r="A117" s="76">
        <v>116</v>
      </c>
      <c r="B117" s="77">
        <v>61045900000</v>
      </c>
      <c r="C117" s="78" t="s">
        <v>2216</v>
      </c>
      <c r="D117" s="79">
        <v>1</v>
      </c>
      <c r="E117" s="79"/>
      <c r="F117" s="79"/>
      <c r="G117" s="80">
        <v>0.24</v>
      </c>
      <c r="H117" s="80">
        <v>0.24</v>
      </c>
      <c r="I117" s="81">
        <v>0.254</v>
      </c>
      <c r="J117" s="81">
        <v>0.254</v>
      </c>
      <c r="K117" s="82" t="s">
        <v>194</v>
      </c>
      <c r="L117" s="83" t="s">
        <v>199</v>
      </c>
      <c r="M117" s="84">
        <v>18</v>
      </c>
      <c r="N117" s="85">
        <f t="shared" si="1"/>
        <v>4.32</v>
      </c>
    </row>
    <row r="118" spans="1:14" s="86" customFormat="1" ht="30" customHeight="1" collapsed="1">
      <c r="A118" s="76">
        <v>117</v>
      </c>
      <c r="B118" s="77">
        <v>61045900000</v>
      </c>
      <c r="C118" s="78" t="s">
        <v>2217</v>
      </c>
      <c r="D118" s="79">
        <v>2</v>
      </c>
      <c r="E118" s="79"/>
      <c r="F118" s="79"/>
      <c r="G118" s="80">
        <v>0.46</v>
      </c>
      <c r="H118" s="80">
        <v>0.46</v>
      </c>
      <c r="I118" s="81">
        <v>0.46600000000000003</v>
      </c>
      <c r="J118" s="81">
        <v>0.46600000000000003</v>
      </c>
      <c r="K118" s="82" t="s">
        <v>194</v>
      </c>
      <c r="L118" s="83" t="s">
        <v>48</v>
      </c>
      <c r="M118" s="84">
        <v>18</v>
      </c>
      <c r="N118" s="85">
        <f t="shared" si="1"/>
        <v>8.2800000000000011</v>
      </c>
    </row>
    <row r="119" spans="1:14" s="86" customFormat="1" ht="30" customHeight="1" collapsed="1">
      <c r="A119" s="76">
        <v>118</v>
      </c>
      <c r="B119" s="77">
        <v>61045900000</v>
      </c>
      <c r="C119" s="78" t="s">
        <v>2217</v>
      </c>
      <c r="D119" s="79">
        <v>5</v>
      </c>
      <c r="E119" s="79"/>
      <c r="F119" s="79"/>
      <c r="G119" s="80">
        <v>0.91</v>
      </c>
      <c r="H119" s="80">
        <v>0.91</v>
      </c>
      <c r="I119" s="81">
        <v>0.91900000000000004</v>
      </c>
      <c r="J119" s="81">
        <v>0.91900000000000004</v>
      </c>
      <c r="K119" s="82" t="s">
        <v>168</v>
      </c>
      <c r="L119" s="83" t="s">
        <v>67</v>
      </c>
      <c r="M119" s="84">
        <v>18</v>
      </c>
      <c r="N119" s="85">
        <f t="shared" si="1"/>
        <v>16.38</v>
      </c>
    </row>
    <row r="120" spans="1:14" s="86" customFormat="1" ht="30" customHeight="1" collapsed="1">
      <c r="A120" s="76">
        <v>119</v>
      </c>
      <c r="B120" s="77">
        <v>61046200000</v>
      </c>
      <c r="C120" s="78" t="s">
        <v>2218</v>
      </c>
      <c r="D120" s="79">
        <v>5</v>
      </c>
      <c r="E120" s="79"/>
      <c r="F120" s="79"/>
      <c r="G120" s="80">
        <v>0.49</v>
      </c>
      <c r="H120" s="80">
        <v>0.49</v>
      </c>
      <c r="I120" s="81">
        <v>0.504</v>
      </c>
      <c r="J120" s="81">
        <v>0.504</v>
      </c>
      <c r="K120" s="82" t="s">
        <v>2152</v>
      </c>
      <c r="L120" s="83" t="s">
        <v>12</v>
      </c>
      <c r="M120" s="84">
        <v>18</v>
      </c>
      <c r="N120" s="85">
        <f t="shared" si="1"/>
        <v>8.82</v>
      </c>
    </row>
    <row r="121" spans="1:14" s="86" customFormat="1" ht="30" customHeight="1" collapsed="1">
      <c r="A121" s="76">
        <v>120</v>
      </c>
      <c r="B121" s="77">
        <v>61046200000</v>
      </c>
      <c r="C121" s="78" t="s">
        <v>2218</v>
      </c>
      <c r="D121" s="79">
        <v>5</v>
      </c>
      <c r="E121" s="79"/>
      <c r="F121" s="79"/>
      <c r="G121" s="80">
        <v>0.38</v>
      </c>
      <c r="H121" s="80">
        <v>0.38</v>
      </c>
      <c r="I121" s="81">
        <v>0.39200000000000002</v>
      </c>
      <c r="J121" s="81">
        <v>0.39200000000000002</v>
      </c>
      <c r="K121" s="82" t="s">
        <v>330</v>
      </c>
      <c r="L121" s="83" t="s">
        <v>18</v>
      </c>
      <c r="M121" s="84">
        <v>18</v>
      </c>
      <c r="N121" s="85">
        <f t="shared" si="1"/>
        <v>6.84</v>
      </c>
    </row>
    <row r="122" spans="1:14" s="86" customFormat="1" ht="30" customHeight="1">
      <c r="A122" s="76">
        <v>121</v>
      </c>
      <c r="B122" s="77">
        <v>61046200000</v>
      </c>
      <c r="C122" s="78" t="s">
        <v>2219</v>
      </c>
      <c r="D122" s="79">
        <v>1</v>
      </c>
      <c r="E122" s="79"/>
      <c r="F122" s="79"/>
      <c r="G122" s="80">
        <v>0.15</v>
      </c>
      <c r="H122" s="80">
        <v>0.15</v>
      </c>
      <c r="I122" s="81">
        <v>0.155</v>
      </c>
      <c r="J122" s="81">
        <v>0.155</v>
      </c>
      <c r="K122" s="82" t="s">
        <v>330</v>
      </c>
      <c r="L122" s="83" t="s">
        <v>48</v>
      </c>
      <c r="M122" s="84">
        <v>18</v>
      </c>
      <c r="N122" s="85">
        <f t="shared" si="1"/>
        <v>2.6999999999999997</v>
      </c>
    </row>
    <row r="123" spans="1:14" s="86" customFormat="1" ht="30" customHeight="1" collapsed="1">
      <c r="A123" s="76">
        <v>122</v>
      </c>
      <c r="B123" s="77">
        <v>61046200000</v>
      </c>
      <c r="C123" s="78" t="s">
        <v>687</v>
      </c>
      <c r="D123" s="79">
        <v>4</v>
      </c>
      <c r="E123" s="79"/>
      <c r="F123" s="79"/>
      <c r="G123" s="80">
        <v>0.76</v>
      </c>
      <c r="H123" s="80">
        <v>0.76</v>
      </c>
      <c r="I123" s="81">
        <v>0.76600000000000001</v>
      </c>
      <c r="J123" s="81">
        <v>0.76600000000000001</v>
      </c>
      <c r="K123" s="82" t="s">
        <v>2159</v>
      </c>
      <c r="L123" s="83" t="s">
        <v>12</v>
      </c>
      <c r="M123" s="84">
        <v>18</v>
      </c>
      <c r="N123" s="85">
        <f t="shared" si="1"/>
        <v>13.68</v>
      </c>
    </row>
    <row r="124" spans="1:14" s="86" customFormat="1" ht="30" customHeight="1" collapsed="1">
      <c r="A124" s="76">
        <v>123</v>
      </c>
      <c r="B124" s="77">
        <v>61046200000</v>
      </c>
      <c r="C124" s="78" t="s">
        <v>2220</v>
      </c>
      <c r="D124" s="79">
        <v>27</v>
      </c>
      <c r="E124" s="79"/>
      <c r="F124" s="79"/>
      <c r="G124" s="80">
        <v>2.2200000000000002</v>
      </c>
      <c r="H124" s="80">
        <v>2.2200000000000002</v>
      </c>
      <c r="I124" s="81">
        <v>2.2300000000000009</v>
      </c>
      <c r="J124" s="81">
        <v>2.2300000000000009</v>
      </c>
      <c r="K124" s="82" t="s">
        <v>2221</v>
      </c>
      <c r="L124" s="83" t="s">
        <v>12</v>
      </c>
      <c r="M124" s="84">
        <v>18</v>
      </c>
      <c r="N124" s="85">
        <f t="shared" si="1"/>
        <v>39.96</v>
      </c>
    </row>
    <row r="125" spans="1:14" s="86" customFormat="1" ht="30" customHeight="1" collapsed="1">
      <c r="A125" s="76">
        <v>124</v>
      </c>
      <c r="B125" s="77">
        <v>61046200000</v>
      </c>
      <c r="C125" s="78" t="s">
        <v>2220</v>
      </c>
      <c r="D125" s="79">
        <v>12</v>
      </c>
      <c r="E125" s="79"/>
      <c r="F125" s="79"/>
      <c r="G125" s="80">
        <v>1.21</v>
      </c>
      <c r="H125" s="80">
        <v>1.21</v>
      </c>
      <c r="I125" s="81">
        <v>1.216</v>
      </c>
      <c r="J125" s="81">
        <v>1.216</v>
      </c>
      <c r="K125" s="82" t="s">
        <v>2222</v>
      </c>
      <c r="L125" s="83" t="s">
        <v>18</v>
      </c>
      <c r="M125" s="84">
        <v>18</v>
      </c>
      <c r="N125" s="85">
        <f t="shared" si="1"/>
        <v>21.78</v>
      </c>
    </row>
    <row r="126" spans="1:14" s="86" customFormat="1" ht="30" customHeight="1">
      <c r="A126" s="76">
        <v>125</v>
      </c>
      <c r="B126" s="77">
        <v>61046200000</v>
      </c>
      <c r="C126" s="78" t="s">
        <v>1010</v>
      </c>
      <c r="D126" s="98">
        <v>1</v>
      </c>
      <c r="E126" s="98"/>
      <c r="F126" s="79"/>
      <c r="G126" s="99">
        <v>0.51</v>
      </c>
      <c r="H126" s="80">
        <v>0.51</v>
      </c>
      <c r="I126" s="81">
        <v>0.52</v>
      </c>
      <c r="J126" s="100">
        <v>0.52</v>
      </c>
      <c r="K126" s="101" t="s">
        <v>377</v>
      </c>
      <c r="L126" s="83" t="s">
        <v>42</v>
      </c>
      <c r="M126" s="84">
        <v>18</v>
      </c>
      <c r="N126" s="85">
        <f t="shared" si="1"/>
        <v>9.18</v>
      </c>
    </row>
    <row r="127" spans="1:14" s="86" customFormat="1" ht="30" customHeight="1">
      <c r="A127" s="76">
        <v>126</v>
      </c>
      <c r="B127" s="77">
        <v>61046200000</v>
      </c>
      <c r="C127" s="78" t="s">
        <v>1010</v>
      </c>
      <c r="D127" s="79">
        <v>1</v>
      </c>
      <c r="E127" s="79"/>
      <c r="F127" s="79"/>
      <c r="G127" s="80">
        <v>0.46</v>
      </c>
      <c r="H127" s="80">
        <v>0.46</v>
      </c>
      <c r="I127" s="81">
        <v>0.47199999999999998</v>
      </c>
      <c r="J127" s="81">
        <v>0.47199999999999998</v>
      </c>
      <c r="K127" s="82" t="s">
        <v>194</v>
      </c>
      <c r="L127" s="83" t="s">
        <v>199</v>
      </c>
      <c r="M127" s="84">
        <v>18</v>
      </c>
      <c r="N127" s="85">
        <f t="shared" si="1"/>
        <v>8.2800000000000011</v>
      </c>
    </row>
    <row r="128" spans="1:14" s="86" customFormat="1" ht="30" customHeight="1">
      <c r="A128" s="76">
        <v>127</v>
      </c>
      <c r="B128" s="77">
        <v>61046200000</v>
      </c>
      <c r="C128" s="78" t="s">
        <v>1010</v>
      </c>
      <c r="D128" s="79">
        <v>1</v>
      </c>
      <c r="E128" s="79"/>
      <c r="F128" s="79"/>
      <c r="G128" s="80">
        <v>0.21</v>
      </c>
      <c r="H128" s="80">
        <v>0.21</v>
      </c>
      <c r="I128" s="81">
        <v>0.216</v>
      </c>
      <c r="J128" s="81">
        <v>0.216</v>
      </c>
      <c r="K128" s="82" t="s">
        <v>168</v>
      </c>
      <c r="L128" s="83" t="s">
        <v>67</v>
      </c>
      <c r="M128" s="84">
        <v>18</v>
      </c>
      <c r="N128" s="85">
        <f t="shared" si="1"/>
        <v>3.78</v>
      </c>
    </row>
    <row r="129" spans="1:14" s="86" customFormat="1" ht="15.75" customHeight="1">
      <c r="A129" s="76">
        <v>128</v>
      </c>
      <c r="B129" s="77">
        <v>61046200000</v>
      </c>
      <c r="C129" s="78" t="s">
        <v>2223</v>
      </c>
      <c r="D129" s="79">
        <v>1</v>
      </c>
      <c r="E129" s="79"/>
      <c r="F129" s="79"/>
      <c r="G129" s="80">
        <v>7.0000000000000007E-2</v>
      </c>
      <c r="H129" s="80">
        <v>7.0000000000000007E-2</v>
      </c>
      <c r="I129" s="81">
        <v>7.3999999999999996E-2</v>
      </c>
      <c r="J129" s="81">
        <v>7.3999999999999996E-2</v>
      </c>
      <c r="K129" s="82" t="s">
        <v>251</v>
      </c>
      <c r="L129" s="83" t="s">
        <v>48</v>
      </c>
      <c r="M129" s="84">
        <v>18</v>
      </c>
      <c r="N129" s="85">
        <f t="shared" si="1"/>
        <v>1.2600000000000002</v>
      </c>
    </row>
    <row r="130" spans="1:14" s="86" customFormat="1" ht="15.75" customHeight="1" collapsed="1">
      <c r="A130" s="76">
        <v>129</v>
      </c>
      <c r="B130" s="77">
        <v>61046200000</v>
      </c>
      <c r="C130" s="78" t="s">
        <v>2224</v>
      </c>
      <c r="D130" s="90">
        <v>2</v>
      </c>
      <c r="E130" s="90"/>
      <c r="F130" s="79"/>
      <c r="G130" s="91">
        <v>0.21</v>
      </c>
      <c r="H130" s="80">
        <v>0.21</v>
      </c>
      <c r="I130" s="81">
        <v>0.222</v>
      </c>
      <c r="J130" s="81">
        <v>0.222</v>
      </c>
      <c r="K130" s="82" t="s">
        <v>2225</v>
      </c>
      <c r="L130" s="83" t="s">
        <v>42</v>
      </c>
      <c r="M130" s="84">
        <v>18</v>
      </c>
      <c r="N130" s="85">
        <f t="shared" ref="N130:N193" si="2">G130*M130</f>
        <v>3.78</v>
      </c>
    </row>
    <row r="131" spans="1:14" s="86" customFormat="1" ht="15.75" customHeight="1" collapsed="1">
      <c r="A131" s="76">
        <v>130</v>
      </c>
      <c r="B131" s="77">
        <v>61046200000</v>
      </c>
      <c r="C131" s="78" t="s">
        <v>2224</v>
      </c>
      <c r="D131" s="79">
        <v>3</v>
      </c>
      <c r="E131" s="79"/>
      <c r="F131" s="79"/>
      <c r="G131" s="80">
        <v>0.44</v>
      </c>
      <c r="H131" s="80">
        <v>0.44</v>
      </c>
      <c r="I131" s="81">
        <v>0.45400000000000001</v>
      </c>
      <c r="J131" s="81">
        <v>0.45400000000000001</v>
      </c>
      <c r="K131" s="82" t="s">
        <v>21</v>
      </c>
      <c r="L131" s="83" t="s">
        <v>39</v>
      </c>
      <c r="M131" s="84">
        <v>18</v>
      </c>
      <c r="N131" s="85">
        <f t="shared" si="2"/>
        <v>7.92</v>
      </c>
    </row>
    <row r="132" spans="1:14" s="86" customFormat="1" ht="30" customHeight="1" collapsed="1">
      <c r="A132" s="76">
        <v>131</v>
      </c>
      <c r="B132" s="77">
        <v>61046200000</v>
      </c>
      <c r="C132" s="78" t="s">
        <v>2224</v>
      </c>
      <c r="D132" s="98">
        <v>10</v>
      </c>
      <c r="E132" s="98"/>
      <c r="F132" s="79"/>
      <c r="G132" s="99">
        <v>1.96</v>
      </c>
      <c r="H132" s="80">
        <v>1.96</v>
      </c>
      <c r="I132" s="81">
        <v>1.966</v>
      </c>
      <c r="J132" s="100">
        <v>1.966</v>
      </c>
      <c r="K132" s="101" t="s">
        <v>2226</v>
      </c>
      <c r="L132" s="83" t="s">
        <v>67</v>
      </c>
      <c r="M132" s="84">
        <v>18</v>
      </c>
      <c r="N132" s="85">
        <f t="shared" si="2"/>
        <v>35.28</v>
      </c>
    </row>
    <row r="133" spans="1:14" s="86" customFormat="1" ht="30" customHeight="1">
      <c r="A133" s="76">
        <v>132</v>
      </c>
      <c r="B133" s="77">
        <v>61046200000</v>
      </c>
      <c r="C133" s="78" t="s">
        <v>2227</v>
      </c>
      <c r="D133" s="90">
        <v>1</v>
      </c>
      <c r="E133" s="90"/>
      <c r="F133" s="79"/>
      <c r="G133" s="91">
        <v>0.11</v>
      </c>
      <c r="H133" s="80">
        <v>0.11</v>
      </c>
      <c r="I133" s="81">
        <v>0.11600000000000001</v>
      </c>
      <c r="J133" s="81">
        <v>0.11600000000000001</v>
      </c>
      <c r="K133" s="82" t="s">
        <v>2171</v>
      </c>
      <c r="L133" s="83" t="s">
        <v>42</v>
      </c>
      <c r="M133" s="84">
        <v>18</v>
      </c>
      <c r="N133" s="85">
        <f t="shared" si="2"/>
        <v>1.98</v>
      </c>
    </row>
    <row r="134" spans="1:14" s="86" customFormat="1" ht="30" customHeight="1">
      <c r="A134" s="76">
        <v>133</v>
      </c>
      <c r="B134" s="77">
        <v>61046200000</v>
      </c>
      <c r="C134" s="78" t="s">
        <v>992</v>
      </c>
      <c r="D134" s="79">
        <v>1</v>
      </c>
      <c r="E134" s="79"/>
      <c r="F134" s="79"/>
      <c r="G134" s="80">
        <v>0.26</v>
      </c>
      <c r="H134" s="80">
        <v>0.26</v>
      </c>
      <c r="I134" s="81">
        <v>0.27400000000000002</v>
      </c>
      <c r="J134" s="81">
        <v>0.27400000000000002</v>
      </c>
      <c r="K134" s="82" t="s">
        <v>168</v>
      </c>
      <c r="L134" s="83" t="s">
        <v>176</v>
      </c>
      <c r="M134" s="84">
        <v>18</v>
      </c>
      <c r="N134" s="85">
        <f t="shared" si="2"/>
        <v>4.68</v>
      </c>
    </row>
    <row r="135" spans="1:14" s="86" customFormat="1" ht="30" customHeight="1">
      <c r="A135" s="76">
        <v>134</v>
      </c>
      <c r="B135" s="77">
        <v>61046200000</v>
      </c>
      <c r="C135" s="78" t="s">
        <v>992</v>
      </c>
      <c r="D135" s="79">
        <v>1</v>
      </c>
      <c r="E135" s="79"/>
      <c r="F135" s="79"/>
      <c r="G135" s="80">
        <v>0.27</v>
      </c>
      <c r="H135" s="80">
        <v>0.27</v>
      </c>
      <c r="I135" s="81">
        <v>0.28399999999999997</v>
      </c>
      <c r="J135" s="81">
        <v>0.28399999999999997</v>
      </c>
      <c r="K135" s="82" t="s">
        <v>168</v>
      </c>
      <c r="L135" s="83" t="s">
        <v>67</v>
      </c>
      <c r="M135" s="84">
        <v>18</v>
      </c>
      <c r="N135" s="85">
        <f t="shared" si="2"/>
        <v>4.8600000000000003</v>
      </c>
    </row>
    <row r="136" spans="1:14" s="86" customFormat="1" ht="15.75" customHeight="1">
      <c r="A136" s="76">
        <v>135</v>
      </c>
      <c r="B136" s="77">
        <v>61046300000</v>
      </c>
      <c r="C136" s="78" t="s">
        <v>2228</v>
      </c>
      <c r="D136" s="79">
        <v>1</v>
      </c>
      <c r="E136" s="79"/>
      <c r="F136" s="79"/>
      <c r="G136" s="80">
        <v>0.04</v>
      </c>
      <c r="H136" s="80">
        <v>0.04</v>
      </c>
      <c r="I136" s="81">
        <v>4.3999999999999997E-2</v>
      </c>
      <c r="J136" s="81">
        <v>4.3999999999999997E-2</v>
      </c>
      <c r="K136" s="82" t="s">
        <v>319</v>
      </c>
      <c r="L136" s="83" t="s">
        <v>12</v>
      </c>
      <c r="M136" s="84">
        <v>18</v>
      </c>
      <c r="N136" s="85">
        <f t="shared" si="2"/>
        <v>0.72</v>
      </c>
    </row>
    <row r="137" spans="1:14" s="86" customFormat="1" ht="15.75" customHeight="1">
      <c r="A137" s="76">
        <v>136</v>
      </c>
      <c r="B137" s="77">
        <v>61046300000</v>
      </c>
      <c r="C137" s="78" t="s">
        <v>1039</v>
      </c>
      <c r="D137" s="79">
        <v>1</v>
      </c>
      <c r="E137" s="79"/>
      <c r="F137" s="79"/>
      <c r="G137" s="80">
        <v>0.51</v>
      </c>
      <c r="H137" s="80">
        <v>0.51</v>
      </c>
      <c r="I137" s="81">
        <v>0.51600000000000001</v>
      </c>
      <c r="J137" s="81">
        <v>0.51600000000000001</v>
      </c>
      <c r="K137" s="82" t="s">
        <v>194</v>
      </c>
      <c r="L137" s="83" t="s">
        <v>18</v>
      </c>
      <c r="M137" s="84">
        <v>18</v>
      </c>
      <c r="N137" s="85">
        <f t="shared" si="2"/>
        <v>9.18</v>
      </c>
    </row>
    <row r="138" spans="1:14" s="86" customFormat="1" ht="30" customHeight="1" collapsed="1">
      <c r="A138" s="76">
        <v>137</v>
      </c>
      <c r="B138" s="77">
        <v>61046300000</v>
      </c>
      <c r="C138" s="78" t="s">
        <v>635</v>
      </c>
      <c r="D138" s="79">
        <v>2</v>
      </c>
      <c r="E138" s="79"/>
      <c r="F138" s="79"/>
      <c r="G138" s="80">
        <v>1</v>
      </c>
      <c r="H138" s="80">
        <v>1</v>
      </c>
      <c r="I138" s="81">
        <v>1.01</v>
      </c>
      <c r="J138" s="81">
        <v>1.01</v>
      </c>
      <c r="K138" s="82" t="s">
        <v>377</v>
      </c>
      <c r="L138" s="83" t="s">
        <v>48</v>
      </c>
      <c r="M138" s="84">
        <v>18</v>
      </c>
      <c r="N138" s="85">
        <f t="shared" si="2"/>
        <v>18</v>
      </c>
    </row>
    <row r="139" spans="1:14" s="86" customFormat="1" ht="30" customHeight="1" collapsed="1">
      <c r="A139" s="76">
        <v>138</v>
      </c>
      <c r="B139" s="77">
        <v>61046300000</v>
      </c>
      <c r="C139" s="78" t="s">
        <v>635</v>
      </c>
      <c r="D139" s="98">
        <v>23</v>
      </c>
      <c r="E139" s="98"/>
      <c r="F139" s="79">
        <v>1</v>
      </c>
      <c r="G139" s="99">
        <v>11.44</v>
      </c>
      <c r="H139" s="80">
        <f>12.45+2</f>
        <v>14.45</v>
      </c>
      <c r="I139" s="81">
        <v>12.446</v>
      </c>
      <c r="J139" s="100">
        <v>12.446</v>
      </c>
      <c r="K139" s="101" t="s">
        <v>2176</v>
      </c>
      <c r="L139" s="83" t="s">
        <v>42</v>
      </c>
      <c r="M139" s="84">
        <v>18</v>
      </c>
      <c r="N139" s="85">
        <f t="shared" si="2"/>
        <v>205.92</v>
      </c>
    </row>
    <row r="140" spans="1:14" s="86" customFormat="1" ht="30" customHeight="1" collapsed="1">
      <c r="A140" s="76">
        <v>139</v>
      </c>
      <c r="B140" s="77">
        <v>61046300000</v>
      </c>
      <c r="C140" s="78" t="s">
        <v>635</v>
      </c>
      <c r="D140" s="79">
        <v>2</v>
      </c>
      <c r="E140" s="79"/>
      <c r="F140" s="79"/>
      <c r="G140" s="80">
        <v>0.56000000000000005</v>
      </c>
      <c r="H140" s="80">
        <v>0.56000000000000005</v>
      </c>
      <c r="I140" s="81">
        <v>0.57199999999999995</v>
      </c>
      <c r="J140" s="81">
        <v>0.57199999999999995</v>
      </c>
      <c r="K140" s="82" t="s">
        <v>194</v>
      </c>
      <c r="L140" s="83" t="s">
        <v>275</v>
      </c>
      <c r="M140" s="84">
        <v>18</v>
      </c>
      <c r="N140" s="85">
        <f t="shared" si="2"/>
        <v>10.080000000000002</v>
      </c>
    </row>
    <row r="141" spans="1:14" s="86" customFormat="1" ht="15.75" customHeight="1">
      <c r="A141" s="76">
        <v>140</v>
      </c>
      <c r="B141" s="77">
        <v>61046300000</v>
      </c>
      <c r="C141" s="78" t="s">
        <v>2229</v>
      </c>
      <c r="D141" s="79">
        <v>1</v>
      </c>
      <c r="E141" s="79"/>
      <c r="F141" s="79"/>
      <c r="G141" s="80">
        <v>0.08</v>
      </c>
      <c r="H141" s="80">
        <v>0.08</v>
      </c>
      <c r="I141" s="81">
        <v>7.8E-2</v>
      </c>
      <c r="J141" s="81">
        <v>7.8E-2</v>
      </c>
      <c r="K141" s="82" t="s">
        <v>168</v>
      </c>
      <c r="L141" s="83" t="s">
        <v>176</v>
      </c>
      <c r="M141" s="84">
        <v>18</v>
      </c>
      <c r="N141" s="85">
        <f t="shared" si="2"/>
        <v>1.44</v>
      </c>
    </row>
    <row r="142" spans="1:14" s="86" customFormat="1" ht="15.75" customHeight="1">
      <c r="A142" s="76">
        <v>141</v>
      </c>
      <c r="B142" s="77">
        <v>61046300000</v>
      </c>
      <c r="C142" s="78" t="s">
        <v>2229</v>
      </c>
      <c r="D142" s="79">
        <v>1</v>
      </c>
      <c r="E142" s="79"/>
      <c r="F142" s="79"/>
      <c r="G142" s="80">
        <v>0.08</v>
      </c>
      <c r="H142" s="80">
        <v>0.08</v>
      </c>
      <c r="I142" s="81">
        <v>8.4000000000000005E-2</v>
      </c>
      <c r="J142" s="81">
        <v>8.4000000000000005E-2</v>
      </c>
      <c r="K142" s="82" t="s">
        <v>229</v>
      </c>
      <c r="L142" s="83" t="s">
        <v>32</v>
      </c>
      <c r="M142" s="84">
        <v>18</v>
      </c>
      <c r="N142" s="85">
        <f t="shared" si="2"/>
        <v>1.44</v>
      </c>
    </row>
    <row r="143" spans="1:14" s="86" customFormat="1" ht="15.75" customHeight="1" collapsed="1">
      <c r="A143" s="76">
        <v>142</v>
      </c>
      <c r="B143" s="77">
        <v>61046300000</v>
      </c>
      <c r="C143" s="78" t="s">
        <v>2230</v>
      </c>
      <c r="D143" s="79">
        <v>4</v>
      </c>
      <c r="E143" s="79"/>
      <c r="F143" s="79"/>
      <c r="G143" s="80">
        <v>0.66</v>
      </c>
      <c r="H143" s="80">
        <v>0.66</v>
      </c>
      <c r="I143" s="81">
        <v>0.66600000000000004</v>
      </c>
      <c r="J143" s="81">
        <v>0.66600000000000004</v>
      </c>
      <c r="K143" s="82" t="s">
        <v>207</v>
      </c>
      <c r="L143" s="83" t="s">
        <v>18</v>
      </c>
      <c r="M143" s="84">
        <v>18</v>
      </c>
      <c r="N143" s="85">
        <f t="shared" si="2"/>
        <v>11.88</v>
      </c>
    </row>
    <row r="144" spans="1:14" s="86" customFormat="1" ht="15.75" customHeight="1" collapsed="1">
      <c r="A144" s="76">
        <v>143</v>
      </c>
      <c r="B144" s="77">
        <v>61046300000</v>
      </c>
      <c r="C144" s="78" t="s">
        <v>2230</v>
      </c>
      <c r="D144" s="79">
        <v>4</v>
      </c>
      <c r="E144" s="79"/>
      <c r="F144" s="79"/>
      <c r="G144" s="80">
        <v>0.77</v>
      </c>
      <c r="H144" s="80">
        <v>0.77</v>
      </c>
      <c r="I144" s="81">
        <v>0.78000000000000014</v>
      </c>
      <c r="J144" s="81">
        <v>0.78000000000000014</v>
      </c>
      <c r="K144" s="82" t="s">
        <v>2171</v>
      </c>
      <c r="L144" s="83" t="s">
        <v>42</v>
      </c>
      <c r="M144" s="84">
        <v>18</v>
      </c>
      <c r="N144" s="85">
        <f t="shared" si="2"/>
        <v>13.86</v>
      </c>
    </row>
    <row r="145" spans="1:14" s="86" customFormat="1" ht="15.75" customHeight="1" collapsed="1">
      <c r="A145" s="76">
        <v>144</v>
      </c>
      <c r="B145" s="77">
        <v>61046300000</v>
      </c>
      <c r="C145" s="78" t="s">
        <v>2230</v>
      </c>
      <c r="D145" s="79">
        <v>2</v>
      </c>
      <c r="E145" s="79"/>
      <c r="F145" s="79"/>
      <c r="G145" s="80">
        <v>0.19</v>
      </c>
      <c r="H145" s="80">
        <v>0.19</v>
      </c>
      <c r="I145" s="81">
        <v>0.19600000000000001</v>
      </c>
      <c r="J145" s="81">
        <v>0.19600000000000001</v>
      </c>
      <c r="K145" s="82" t="s">
        <v>194</v>
      </c>
      <c r="L145" s="83" t="s">
        <v>199</v>
      </c>
      <c r="M145" s="84">
        <v>18</v>
      </c>
      <c r="N145" s="85">
        <f t="shared" si="2"/>
        <v>3.42</v>
      </c>
    </row>
    <row r="146" spans="1:14" s="86" customFormat="1" ht="30" customHeight="1" collapsed="1">
      <c r="A146" s="76">
        <v>145</v>
      </c>
      <c r="B146" s="77">
        <v>61046300000</v>
      </c>
      <c r="C146" s="78" t="s">
        <v>2230</v>
      </c>
      <c r="D146" s="79">
        <v>7</v>
      </c>
      <c r="E146" s="79"/>
      <c r="F146" s="79"/>
      <c r="G146" s="80">
        <v>1.1499999999999999</v>
      </c>
      <c r="H146" s="80">
        <v>1.1499999999999999</v>
      </c>
      <c r="I146" s="81">
        <v>1.1639999999999999</v>
      </c>
      <c r="J146" s="81">
        <v>1.1639999999999999</v>
      </c>
      <c r="K146" s="82" t="s">
        <v>2231</v>
      </c>
      <c r="L146" s="83" t="s">
        <v>67</v>
      </c>
      <c r="M146" s="84">
        <v>18</v>
      </c>
      <c r="N146" s="85">
        <f t="shared" si="2"/>
        <v>20.7</v>
      </c>
    </row>
    <row r="147" spans="1:14" s="86" customFormat="1" ht="30" customHeight="1">
      <c r="A147" s="76">
        <v>146</v>
      </c>
      <c r="B147" s="77">
        <v>61046900090</v>
      </c>
      <c r="C147" s="78" t="s">
        <v>1715</v>
      </c>
      <c r="D147" s="79">
        <v>1</v>
      </c>
      <c r="E147" s="79"/>
      <c r="F147" s="79"/>
      <c r="G147" s="80">
        <v>0.1</v>
      </c>
      <c r="H147" s="80">
        <v>0.1</v>
      </c>
      <c r="I147" s="81">
        <v>9.6000000000000002E-2</v>
      </c>
      <c r="J147" s="81">
        <v>9.6000000000000002E-2</v>
      </c>
      <c r="K147" s="82" t="s">
        <v>330</v>
      </c>
      <c r="L147" s="83" t="s">
        <v>18</v>
      </c>
      <c r="M147" s="84">
        <v>18</v>
      </c>
      <c r="N147" s="85">
        <f t="shared" si="2"/>
        <v>1.8</v>
      </c>
    </row>
    <row r="148" spans="1:14" s="86" customFormat="1" ht="30" customHeight="1">
      <c r="A148" s="76">
        <v>147</v>
      </c>
      <c r="B148" s="77">
        <v>61046900090</v>
      </c>
      <c r="C148" s="78" t="s">
        <v>678</v>
      </c>
      <c r="D148" s="79">
        <v>1</v>
      </c>
      <c r="E148" s="79"/>
      <c r="F148" s="79"/>
      <c r="G148" s="80">
        <v>0.38</v>
      </c>
      <c r="H148" s="80">
        <v>0.38</v>
      </c>
      <c r="I148" s="81">
        <v>0.39</v>
      </c>
      <c r="J148" s="81">
        <v>0.39</v>
      </c>
      <c r="K148" s="82" t="s">
        <v>2171</v>
      </c>
      <c r="L148" s="83" t="s">
        <v>67</v>
      </c>
      <c r="M148" s="84">
        <v>18</v>
      </c>
      <c r="N148" s="85">
        <f t="shared" si="2"/>
        <v>6.84</v>
      </c>
    </row>
    <row r="149" spans="1:14" s="86" customFormat="1" ht="30" customHeight="1">
      <c r="A149" s="76">
        <v>148</v>
      </c>
      <c r="B149" s="77">
        <v>61046900090</v>
      </c>
      <c r="C149" s="78" t="s">
        <v>678</v>
      </c>
      <c r="D149" s="79">
        <v>1</v>
      </c>
      <c r="E149" s="79"/>
      <c r="F149" s="79"/>
      <c r="G149" s="80">
        <v>0.4</v>
      </c>
      <c r="H149" s="80">
        <v>0.4</v>
      </c>
      <c r="I149" s="81">
        <v>0.41399999999999998</v>
      </c>
      <c r="J149" s="81">
        <v>0.41399999999999998</v>
      </c>
      <c r="K149" s="82" t="s">
        <v>194</v>
      </c>
      <c r="L149" s="83" t="s">
        <v>427</v>
      </c>
      <c r="M149" s="84">
        <v>18</v>
      </c>
      <c r="N149" s="85">
        <f t="shared" si="2"/>
        <v>7.2</v>
      </c>
    </row>
    <row r="150" spans="1:14" s="86" customFormat="1" ht="30" customHeight="1" collapsed="1">
      <c r="A150" s="76">
        <v>149</v>
      </c>
      <c r="B150" s="77">
        <v>61046900090</v>
      </c>
      <c r="C150" s="78" t="s">
        <v>656</v>
      </c>
      <c r="D150" s="98">
        <v>3</v>
      </c>
      <c r="E150" s="98"/>
      <c r="F150" s="79"/>
      <c r="G150" s="99">
        <v>1.41</v>
      </c>
      <c r="H150" s="80">
        <v>1.41</v>
      </c>
      <c r="I150" s="81">
        <v>1.4219999999999999</v>
      </c>
      <c r="J150" s="100">
        <v>1.4219999999999999</v>
      </c>
      <c r="K150" s="101" t="s">
        <v>2176</v>
      </c>
      <c r="L150" s="83" t="s">
        <v>42</v>
      </c>
      <c r="M150" s="84">
        <v>18</v>
      </c>
      <c r="N150" s="85">
        <f t="shared" si="2"/>
        <v>25.38</v>
      </c>
    </row>
    <row r="151" spans="1:14" s="86" customFormat="1" ht="30" customHeight="1" collapsed="1">
      <c r="A151" s="76">
        <v>150</v>
      </c>
      <c r="B151" s="77">
        <v>61046900090</v>
      </c>
      <c r="C151" s="78" t="s">
        <v>656</v>
      </c>
      <c r="D151" s="79">
        <v>2</v>
      </c>
      <c r="E151" s="79"/>
      <c r="F151" s="79"/>
      <c r="G151" s="80">
        <v>0.67</v>
      </c>
      <c r="H151" s="80">
        <v>0.67</v>
      </c>
      <c r="I151" s="81">
        <v>0.68199999999999994</v>
      </c>
      <c r="J151" s="81">
        <v>0.68199999999999994</v>
      </c>
      <c r="K151" s="82" t="s">
        <v>2171</v>
      </c>
      <c r="L151" s="83" t="s">
        <v>67</v>
      </c>
      <c r="M151" s="84">
        <v>18</v>
      </c>
      <c r="N151" s="85">
        <f t="shared" si="2"/>
        <v>12.06</v>
      </c>
    </row>
    <row r="152" spans="1:14" s="86" customFormat="1" ht="30" customHeight="1">
      <c r="A152" s="76">
        <v>151</v>
      </c>
      <c r="B152" s="77">
        <v>61046900090</v>
      </c>
      <c r="C152" s="78" t="s">
        <v>2232</v>
      </c>
      <c r="D152" s="79">
        <v>1</v>
      </c>
      <c r="E152" s="79"/>
      <c r="F152" s="79"/>
      <c r="G152" s="80">
        <v>0.12</v>
      </c>
      <c r="H152" s="80">
        <v>0.12</v>
      </c>
      <c r="I152" s="81">
        <v>0.13400000000000001</v>
      </c>
      <c r="J152" s="81">
        <v>0.13400000000000001</v>
      </c>
      <c r="K152" s="82" t="s">
        <v>207</v>
      </c>
      <c r="L152" s="83" t="s">
        <v>12</v>
      </c>
      <c r="M152" s="84">
        <v>18</v>
      </c>
      <c r="N152" s="85">
        <f t="shared" si="2"/>
        <v>2.16</v>
      </c>
    </row>
    <row r="153" spans="1:14" s="86" customFormat="1" ht="30" customHeight="1" collapsed="1">
      <c r="A153" s="76">
        <v>152</v>
      </c>
      <c r="B153" s="77">
        <v>61046900090</v>
      </c>
      <c r="C153" s="78" t="s">
        <v>2233</v>
      </c>
      <c r="D153" s="90">
        <v>5</v>
      </c>
      <c r="E153" s="90"/>
      <c r="F153" s="79"/>
      <c r="G153" s="91">
        <v>1.02</v>
      </c>
      <c r="H153" s="80">
        <v>1.02</v>
      </c>
      <c r="I153" s="81">
        <v>1.034</v>
      </c>
      <c r="J153" s="81">
        <v>1.034</v>
      </c>
      <c r="K153" s="82" t="s">
        <v>2225</v>
      </c>
      <c r="L153" s="83" t="s">
        <v>42</v>
      </c>
      <c r="M153" s="84">
        <v>18</v>
      </c>
      <c r="N153" s="85">
        <f t="shared" si="2"/>
        <v>18.36</v>
      </c>
    </row>
    <row r="154" spans="1:14" s="86" customFormat="1" ht="30" customHeight="1" collapsed="1">
      <c r="A154" s="76">
        <v>153</v>
      </c>
      <c r="B154" s="77">
        <v>61046900090</v>
      </c>
      <c r="C154" s="78" t="s">
        <v>2233</v>
      </c>
      <c r="D154" s="79">
        <v>2</v>
      </c>
      <c r="E154" s="79"/>
      <c r="F154" s="79"/>
      <c r="G154" s="80">
        <v>0.21</v>
      </c>
      <c r="H154" s="80">
        <v>0.21</v>
      </c>
      <c r="I154" s="81">
        <v>0.222</v>
      </c>
      <c r="J154" s="81">
        <v>0.222</v>
      </c>
      <c r="K154" s="82" t="s">
        <v>194</v>
      </c>
      <c r="L154" s="83" t="s">
        <v>279</v>
      </c>
      <c r="M154" s="84">
        <v>18</v>
      </c>
      <c r="N154" s="85">
        <f t="shared" si="2"/>
        <v>3.78</v>
      </c>
    </row>
    <row r="155" spans="1:14" s="86" customFormat="1" ht="45" customHeight="1" collapsed="1">
      <c r="A155" s="76">
        <v>154</v>
      </c>
      <c r="B155" s="77">
        <v>61046900090</v>
      </c>
      <c r="C155" s="78" t="s">
        <v>2233</v>
      </c>
      <c r="D155" s="90">
        <v>5</v>
      </c>
      <c r="E155" s="90"/>
      <c r="F155" s="79"/>
      <c r="G155" s="91">
        <v>0.71</v>
      </c>
      <c r="H155" s="80">
        <v>0.71</v>
      </c>
      <c r="I155" s="81">
        <v>0.71999999999999986</v>
      </c>
      <c r="J155" s="81">
        <v>0.71999999999999986</v>
      </c>
      <c r="K155" s="82" t="s">
        <v>2234</v>
      </c>
      <c r="L155" s="83" t="s">
        <v>67</v>
      </c>
      <c r="M155" s="84">
        <v>18</v>
      </c>
      <c r="N155" s="85">
        <f t="shared" si="2"/>
        <v>12.78</v>
      </c>
    </row>
    <row r="156" spans="1:14" s="86" customFormat="1" ht="30" customHeight="1" collapsed="1">
      <c r="A156" s="76">
        <v>155</v>
      </c>
      <c r="B156" s="77">
        <v>61051000000</v>
      </c>
      <c r="C156" s="78" t="s">
        <v>2235</v>
      </c>
      <c r="D156" s="79">
        <v>6</v>
      </c>
      <c r="E156" s="79"/>
      <c r="F156" s="79"/>
      <c r="G156" s="80">
        <v>2.1800000000000002</v>
      </c>
      <c r="H156" s="80">
        <v>2.1800000000000002</v>
      </c>
      <c r="I156" s="81">
        <v>2.1909999999999998</v>
      </c>
      <c r="J156" s="81">
        <v>2.1909999999999998</v>
      </c>
      <c r="K156" s="82" t="s">
        <v>2149</v>
      </c>
      <c r="L156" s="83" t="s">
        <v>48</v>
      </c>
      <c r="M156" s="84">
        <v>18</v>
      </c>
      <c r="N156" s="85">
        <f t="shared" si="2"/>
        <v>39.24</v>
      </c>
    </row>
    <row r="157" spans="1:14" s="86" customFormat="1" ht="30" customHeight="1">
      <c r="A157" s="76">
        <v>156</v>
      </c>
      <c r="B157" s="77">
        <v>61051000000</v>
      </c>
      <c r="C157" s="78" t="s">
        <v>2236</v>
      </c>
      <c r="D157" s="79">
        <v>1</v>
      </c>
      <c r="E157" s="79"/>
      <c r="F157" s="79"/>
      <c r="G157" s="80">
        <v>0.35</v>
      </c>
      <c r="H157" s="80">
        <v>0.35</v>
      </c>
      <c r="I157" s="81">
        <v>0.35799999999999998</v>
      </c>
      <c r="J157" s="81">
        <v>0.35799999999999998</v>
      </c>
      <c r="K157" s="82" t="s">
        <v>229</v>
      </c>
      <c r="L157" s="83" t="s">
        <v>12</v>
      </c>
      <c r="M157" s="84">
        <v>18</v>
      </c>
      <c r="N157" s="85">
        <f t="shared" si="2"/>
        <v>6.3</v>
      </c>
    </row>
    <row r="158" spans="1:14" s="86" customFormat="1" ht="30" customHeight="1" collapsed="1">
      <c r="A158" s="76">
        <v>157</v>
      </c>
      <c r="B158" s="87">
        <v>61051000000</v>
      </c>
      <c r="C158" s="89" t="s">
        <v>578</v>
      </c>
      <c r="D158" s="79">
        <v>5</v>
      </c>
      <c r="E158" s="79"/>
      <c r="F158" s="79"/>
      <c r="G158" s="80">
        <v>1.47</v>
      </c>
      <c r="H158" s="80">
        <v>1.47</v>
      </c>
      <c r="I158" s="81">
        <v>1.48</v>
      </c>
      <c r="J158" s="81">
        <v>1.48</v>
      </c>
      <c r="K158" s="82" t="s">
        <v>148</v>
      </c>
      <c r="L158" s="83" t="s">
        <v>160</v>
      </c>
      <c r="M158" s="84">
        <v>18</v>
      </c>
      <c r="N158" s="85">
        <f t="shared" si="2"/>
        <v>26.46</v>
      </c>
    </row>
    <row r="159" spans="1:14" s="86" customFormat="1" ht="30" customHeight="1">
      <c r="A159" s="76">
        <v>158</v>
      </c>
      <c r="B159" s="77">
        <v>61051000000</v>
      </c>
      <c r="C159" s="78" t="s">
        <v>2237</v>
      </c>
      <c r="D159" s="79">
        <v>1</v>
      </c>
      <c r="E159" s="79"/>
      <c r="F159" s="79"/>
      <c r="G159" s="80">
        <v>0.13</v>
      </c>
      <c r="H159" s="80">
        <v>0.13</v>
      </c>
      <c r="I159" s="81">
        <v>0.13800000000000001</v>
      </c>
      <c r="J159" s="81">
        <v>0.13800000000000001</v>
      </c>
      <c r="K159" s="82" t="s">
        <v>194</v>
      </c>
      <c r="L159" s="83" t="s">
        <v>654</v>
      </c>
      <c r="M159" s="84">
        <v>18</v>
      </c>
      <c r="N159" s="85">
        <f t="shared" si="2"/>
        <v>2.34</v>
      </c>
    </row>
    <row r="160" spans="1:14" s="86" customFormat="1" ht="30" customHeight="1">
      <c r="A160" s="76">
        <v>159</v>
      </c>
      <c r="B160" s="77">
        <v>61051000000</v>
      </c>
      <c r="C160" s="78" t="s">
        <v>2237</v>
      </c>
      <c r="D160" s="79">
        <v>1</v>
      </c>
      <c r="E160" s="79"/>
      <c r="F160" s="79"/>
      <c r="G160" s="80">
        <v>0.13</v>
      </c>
      <c r="H160" s="80">
        <v>0.13</v>
      </c>
      <c r="I160" s="81">
        <v>0.13600000000000001</v>
      </c>
      <c r="J160" s="81">
        <v>0.13600000000000001</v>
      </c>
      <c r="K160" s="82" t="s">
        <v>194</v>
      </c>
      <c r="L160" s="83" t="s">
        <v>243</v>
      </c>
      <c r="M160" s="84">
        <v>18</v>
      </c>
      <c r="N160" s="85">
        <f t="shared" si="2"/>
        <v>2.34</v>
      </c>
    </row>
    <row r="161" spans="1:14" s="86" customFormat="1" ht="30" customHeight="1">
      <c r="A161" s="76">
        <v>160</v>
      </c>
      <c r="B161" s="77">
        <v>61051000000</v>
      </c>
      <c r="C161" s="78" t="s">
        <v>2237</v>
      </c>
      <c r="D161" s="79">
        <v>1</v>
      </c>
      <c r="E161" s="79"/>
      <c r="F161" s="79"/>
      <c r="G161" s="80">
        <v>0.31</v>
      </c>
      <c r="H161" s="80">
        <v>0.31</v>
      </c>
      <c r="I161" s="81">
        <v>0.315</v>
      </c>
      <c r="J161" s="81">
        <v>0.315</v>
      </c>
      <c r="K161" s="82" t="s">
        <v>362</v>
      </c>
      <c r="L161" s="83" t="s">
        <v>363</v>
      </c>
      <c r="M161" s="84">
        <v>18</v>
      </c>
      <c r="N161" s="85">
        <f t="shared" si="2"/>
        <v>5.58</v>
      </c>
    </row>
    <row r="162" spans="1:14" s="86" customFormat="1" ht="30" customHeight="1" collapsed="1">
      <c r="A162" s="76">
        <v>161</v>
      </c>
      <c r="B162" s="77">
        <v>61051000000</v>
      </c>
      <c r="C162" s="78" t="s">
        <v>2238</v>
      </c>
      <c r="D162" s="79">
        <v>5</v>
      </c>
      <c r="E162" s="79"/>
      <c r="F162" s="79"/>
      <c r="G162" s="80">
        <v>1.1399999999999999</v>
      </c>
      <c r="H162" s="80">
        <v>1.1399999999999999</v>
      </c>
      <c r="I162" s="81">
        <v>1.1499999999999999</v>
      </c>
      <c r="J162" s="81">
        <v>1.1499999999999999</v>
      </c>
      <c r="K162" s="82" t="s">
        <v>148</v>
      </c>
      <c r="L162" s="83" t="s">
        <v>160</v>
      </c>
      <c r="M162" s="84">
        <v>18</v>
      </c>
      <c r="N162" s="85">
        <f t="shared" si="2"/>
        <v>20.52</v>
      </c>
    </row>
    <row r="163" spans="1:14" s="86" customFormat="1" ht="30" customHeight="1" collapsed="1">
      <c r="A163" s="76">
        <v>162</v>
      </c>
      <c r="B163" s="77">
        <v>61051000000</v>
      </c>
      <c r="C163" s="78" t="s">
        <v>2238</v>
      </c>
      <c r="D163" s="79">
        <v>3</v>
      </c>
      <c r="E163" s="79"/>
      <c r="F163" s="79"/>
      <c r="G163" s="80">
        <v>0.67</v>
      </c>
      <c r="H163" s="80">
        <v>0.67</v>
      </c>
      <c r="I163" s="81">
        <v>0.67999999999999994</v>
      </c>
      <c r="J163" s="81">
        <v>0.67999999999999994</v>
      </c>
      <c r="K163" s="82" t="s">
        <v>2239</v>
      </c>
      <c r="L163" s="83" t="s">
        <v>12</v>
      </c>
      <c r="M163" s="84">
        <v>18</v>
      </c>
      <c r="N163" s="85">
        <f t="shared" si="2"/>
        <v>12.06</v>
      </c>
    </row>
    <row r="164" spans="1:14" s="86" customFormat="1" ht="30" customHeight="1" collapsed="1">
      <c r="A164" s="76">
        <v>163</v>
      </c>
      <c r="B164" s="77">
        <v>61051000000</v>
      </c>
      <c r="C164" s="78" t="s">
        <v>2238</v>
      </c>
      <c r="D164" s="79">
        <v>10</v>
      </c>
      <c r="E164" s="79"/>
      <c r="F164" s="79"/>
      <c r="G164" s="80">
        <v>2.44</v>
      </c>
      <c r="H164" s="80">
        <v>2.44</v>
      </c>
      <c r="I164" s="81">
        <v>2.448</v>
      </c>
      <c r="J164" s="81">
        <v>2.448</v>
      </c>
      <c r="K164" s="82" t="s">
        <v>148</v>
      </c>
      <c r="L164" s="83" t="s">
        <v>568</v>
      </c>
      <c r="M164" s="84">
        <v>18</v>
      </c>
      <c r="N164" s="85">
        <f t="shared" si="2"/>
        <v>43.92</v>
      </c>
    </row>
    <row r="165" spans="1:14" s="86" customFormat="1" ht="30" customHeight="1" collapsed="1">
      <c r="A165" s="76">
        <v>164</v>
      </c>
      <c r="B165" s="77">
        <v>61051000000</v>
      </c>
      <c r="C165" s="78" t="s">
        <v>2238</v>
      </c>
      <c r="D165" s="79">
        <v>7</v>
      </c>
      <c r="E165" s="79"/>
      <c r="F165" s="79"/>
      <c r="G165" s="80">
        <v>1.65</v>
      </c>
      <c r="H165" s="80">
        <v>1.65</v>
      </c>
      <c r="I165" s="81">
        <v>1.6639999999999999</v>
      </c>
      <c r="J165" s="81">
        <v>1.6639999999999999</v>
      </c>
      <c r="K165" s="82" t="s">
        <v>2240</v>
      </c>
      <c r="L165" s="83" t="s">
        <v>67</v>
      </c>
      <c r="M165" s="84">
        <v>18</v>
      </c>
      <c r="N165" s="85">
        <f t="shared" si="2"/>
        <v>29.7</v>
      </c>
    </row>
    <row r="166" spans="1:14" s="86" customFormat="1" ht="15.75" customHeight="1">
      <c r="A166" s="76">
        <v>165</v>
      </c>
      <c r="B166" s="77">
        <v>61051000000</v>
      </c>
      <c r="C166" s="78" t="s">
        <v>2241</v>
      </c>
      <c r="D166" s="79">
        <v>1</v>
      </c>
      <c r="E166" s="79"/>
      <c r="F166" s="79"/>
      <c r="G166" s="80">
        <v>0.12</v>
      </c>
      <c r="H166" s="80">
        <v>0.12</v>
      </c>
      <c r="I166" s="81">
        <v>0.126</v>
      </c>
      <c r="J166" s="81">
        <v>0.126</v>
      </c>
      <c r="K166" s="82" t="s">
        <v>330</v>
      </c>
      <c r="L166" s="83" t="s">
        <v>18</v>
      </c>
      <c r="M166" s="84">
        <v>18</v>
      </c>
      <c r="N166" s="85">
        <f t="shared" si="2"/>
        <v>2.16</v>
      </c>
    </row>
    <row r="167" spans="1:14" s="86" customFormat="1" ht="30" customHeight="1" collapsed="1">
      <c r="A167" s="76">
        <v>166</v>
      </c>
      <c r="B167" s="77">
        <v>61052010000</v>
      </c>
      <c r="C167" s="78" t="s">
        <v>2242</v>
      </c>
      <c r="D167" s="79">
        <v>2</v>
      </c>
      <c r="E167" s="79"/>
      <c r="F167" s="79"/>
      <c r="G167" s="80">
        <v>0.09</v>
      </c>
      <c r="H167" s="80">
        <v>0.09</v>
      </c>
      <c r="I167" s="81">
        <v>0.10199999999999999</v>
      </c>
      <c r="J167" s="81">
        <v>0.10199999999999999</v>
      </c>
      <c r="K167" s="82" t="s">
        <v>2152</v>
      </c>
      <c r="L167" s="83" t="s">
        <v>18</v>
      </c>
      <c r="M167" s="84">
        <v>18</v>
      </c>
      <c r="N167" s="85">
        <f t="shared" si="2"/>
        <v>1.6199999999999999</v>
      </c>
    </row>
    <row r="168" spans="1:14" s="86" customFormat="1" ht="30" customHeight="1">
      <c r="A168" s="76">
        <v>167</v>
      </c>
      <c r="B168" s="77">
        <v>61059090000</v>
      </c>
      <c r="C168" s="78" t="s">
        <v>2243</v>
      </c>
      <c r="D168" s="79">
        <v>1</v>
      </c>
      <c r="E168" s="79"/>
      <c r="F168" s="79"/>
      <c r="G168" s="80">
        <v>0.15</v>
      </c>
      <c r="H168" s="80">
        <v>0.15</v>
      </c>
      <c r="I168" s="81">
        <v>0.16400000000000001</v>
      </c>
      <c r="J168" s="81">
        <v>0.16400000000000001</v>
      </c>
      <c r="K168" s="82" t="s">
        <v>194</v>
      </c>
      <c r="L168" s="83" t="s">
        <v>654</v>
      </c>
      <c r="M168" s="84">
        <v>18</v>
      </c>
      <c r="N168" s="85">
        <f t="shared" si="2"/>
        <v>2.6999999999999997</v>
      </c>
    </row>
    <row r="169" spans="1:14" s="86" customFormat="1" ht="30" customHeight="1">
      <c r="A169" s="76">
        <v>168</v>
      </c>
      <c r="B169" s="77">
        <v>61059090000</v>
      </c>
      <c r="C169" s="78" t="s">
        <v>2243</v>
      </c>
      <c r="D169" s="79">
        <v>1</v>
      </c>
      <c r="E169" s="79"/>
      <c r="F169" s="79"/>
      <c r="G169" s="80">
        <v>0.14000000000000001</v>
      </c>
      <c r="H169" s="80">
        <v>0.14000000000000001</v>
      </c>
      <c r="I169" s="81">
        <v>0.154</v>
      </c>
      <c r="J169" s="81">
        <v>0.154</v>
      </c>
      <c r="K169" s="82" t="s">
        <v>207</v>
      </c>
      <c r="L169" s="83" t="s">
        <v>18</v>
      </c>
      <c r="M169" s="84">
        <v>18</v>
      </c>
      <c r="N169" s="85">
        <f t="shared" si="2"/>
        <v>2.5200000000000005</v>
      </c>
    </row>
    <row r="170" spans="1:14" s="86" customFormat="1" ht="30" customHeight="1" collapsed="1">
      <c r="A170" s="76">
        <v>169</v>
      </c>
      <c r="B170" s="77">
        <v>61059090000</v>
      </c>
      <c r="C170" s="78" t="s">
        <v>2244</v>
      </c>
      <c r="D170" s="90">
        <v>4</v>
      </c>
      <c r="E170" s="90"/>
      <c r="F170" s="79"/>
      <c r="G170" s="91">
        <v>0.7</v>
      </c>
      <c r="H170" s="80">
        <v>0.7</v>
      </c>
      <c r="I170" s="81">
        <v>0.71000000000000008</v>
      </c>
      <c r="J170" s="81">
        <v>0.71000000000000008</v>
      </c>
      <c r="K170" s="82" t="s">
        <v>2245</v>
      </c>
      <c r="L170" s="83" t="s">
        <v>67</v>
      </c>
      <c r="M170" s="84">
        <v>18</v>
      </c>
      <c r="N170" s="85">
        <f t="shared" si="2"/>
        <v>12.6</v>
      </c>
    </row>
    <row r="171" spans="1:14" s="86" customFormat="1" ht="30" customHeight="1" collapsed="1">
      <c r="A171" s="76">
        <v>170</v>
      </c>
      <c r="B171" s="77">
        <v>61061000000</v>
      </c>
      <c r="C171" s="78" t="s">
        <v>2246</v>
      </c>
      <c r="D171" s="79">
        <v>3</v>
      </c>
      <c r="E171" s="79"/>
      <c r="F171" s="79"/>
      <c r="G171" s="80">
        <v>0.14000000000000001</v>
      </c>
      <c r="H171" s="80">
        <v>0.14000000000000001</v>
      </c>
      <c r="I171" s="81">
        <v>0.152</v>
      </c>
      <c r="J171" s="81">
        <v>0.152</v>
      </c>
      <c r="K171" s="82" t="s">
        <v>330</v>
      </c>
      <c r="L171" s="83" t="s">
        <v>18</v>
      </c>
      <c r="M171" s="84">
        <v>18</v>
      </c>
      <c r="N171" s="85">
        <f t="shared" si="2"/>
        <v>2.5200000000000005</v>
      </c>
    </row>
    <row r="172" spans="1:14" s="86" customFormat="1" ht="15.75" customHeight="1">
      <c r="A172" s="76">
        <v>171</v>
      </c>
      <c r="B172" s="77">
        <v>61061000000</v>
      </c>
      <c r="C172" s="78" t="s">
        <v>2247</v>
      </c>
      <c r="D172" s="79">
        <v>1</v>
      </c>
      <c r="E172" s="79"/>
      <c r="F172" s="79"/>
      <c r="G172" s="80">
        <v>0.13</v>
      </c>
      <c r="H172" s="80">
        <v>0.13</v>
      </c>
      <c r="I172" s="81">
        <v>0.14399999999999999</v>
      </c>
      <c r="J172" s="81">
        <v>0.14399999999999999</v>
      </c>
      <c r="K172" s="82" t="s">
        <v>2171</v>
      </c>
      <c r="L172" s="83" t="s">
        <v>18</v>
      </c>
      <c r="M172" s="84">
        <v>18</v>
      </c>
      <c r="N172" s="85">
        <f t="shared" si="2"/>
        <v>2.34</v>
      </c>
    </row>
    <row r="173" spans="1:14" s="86" customFormat="1" ht="15.75" customHeight="1">
      <c r="A173" s="76">
        <v>172</v>
      </c>
      <c r="B173" s="77">
        <v>61061000000</v>
      </c>
      <c r="C173" s="78" t="s">
        <v>2247</v>
      </c>
      <c r="D173" s="79">
        <v>1</v>
      </c>
      <c r="E173" s="79"/>
      <c r="F173" s="79"/>
      <c r="G173" s="80">
        <v>0.13</v>
      </c>
      <c r="H173" s="80">
        <v>0.13</v>
      </c>
      <c r="I173" s="81">
        <v>0.14000000000000001</v>
      </c>
      <c r="J173" s="81">
        <v>0.14000000000000001</v>
      </c>
      <c r="K173" s="82" t="s">
        <v>194</v>
      </c>
      <c r="L173" s="83" t="s">
        <v>48</v>
      </c>
      <c r="M173" s="84">
        <v>18</v>
      </c>
      <c r="N173" s="85">
        <f t="shared" si="2"/>
        <v>2.34</v>
      </c>
    </row>
    <row r="174" spans="1:14" s="86" customFormat="1" ht="15.75" customHeight="1">
      <c r="A174" s="76">
        <v>173</v>
      </c>
      <c r="B174" s="77">
        <v>61061000000</v>
      </c>
      <c r="C174" s="78" t="s">
        <v>2247</v>
      </c>
      <c r="D174" s="79">
        <v>1</v>
      </c>
      <c r="E174" s="79"/>
      <c r="F174" s="79"/>
      <c r="G174" s="80">
        <v>0.17</v>
      </c>
      <c r="H174" s="80">
        <v>0.17</v>
      </c>
      <c r="I174" s="81">
        <v>0.17799999999999999</v>
      </c>
      <c r="J174" s="81">
        <v>0.17799999999999999</v>
      </c>
      <c r="K174" s="82" t="s">
        <v>168</v>
      </c>
      <c r="L174" s="83" t="s">
        <v>108</v>
      </c>
      <c r="M174" s="84">
        <v>18</v>
      </c>
      <c r="N174" s="85">
        <f t="shared" si="2"/>
        <v>3.06</v>
      </c>
    </row>
    <row r="175" spans="1:14" s="86" customFormat="1" ht="15.75" customHeight="1">
      <c r="A175" s="76">
        <v>174</v>
      </c>
      <c r="B175" s="77">
        <v>61061000000</v>
      </c>
      <c r="C175" s="78" t="s">
        <v>2247</v>
      </c>
      <c r="D175" s="79">
        <v>1</v>
      </c>
      <c r="E175" s="79"/>
      <c r="F175" s="79"/>
      <c r="G175" s="80">
        <v>0.3</v>
      </c>
      <c r="H175" s="80">
        <v>0.3</v>
      </c>
      <c r="I175" s="81">
        <v>0.312</v>
      </c>
      <c r="J175" s="81">
        <v>0.312</v>
      </c>
      <c r="K175" s="82" t="s">
        <v>24</v>
      </c>
      <c r="L175" s="83" t="s">
        <v>32</v>
      </c>
      <c r="M175" s="84">
        <v>18</v>
      </c>
      <c r="N175" s="85">
        <f t="shared" si="2"/>
        <v>5.3999999999999995</v>
      </c>
    </row>
    <row r="176" spans="1:14" s="86" customFormat="1" ht="15.75" customHeight="1" collapsed="1">
      <c r="A176" s="76">
        <v>175</v>
      </c>
      <c r="B176" s="77">
        <v>61061000000</v>
      </c>
      <c r="C176" s="78" t="s">
        <v>2248</v>
      </c>
      <c r="D176" s="79">
        <v>3</v>
      </c>
      <c r="E176" s="79"/>
      <c r="F176" s="79"/>
      <c r="G176" s="80">
        <v>0.42</v>
      </c>
      <c r="H176" s="80">
        <v>0.42</v>
      </c>
      <c r="I176" s="81">
        <v>0.42799999999999999</v>
      </c>
      <c r="J176" s="81">
        <v>0.42799999999999999</v>
      </c>
      <c r="K176" s="82" t="s">
        <v>168</v>
      </c>
      <c r="L176" s="83" t="s">
        <v>12</v>
      </c>
      <c r="M176" s="84">
        <v>18</v>
      </c>
      <c r="N176" s="85">
        <f t="shared" si="2"/>
        <v>7.56</v>
      </c>
    </row>
    <row r="177" spans="1:14" s="86" customFormat="1" ht="15.75" customHeight="1" collapsed="1">
      <c r="A177" s="76">
        <v>176</v>
      </c>
      <c r="B177" s="77">
        <v>61061000000</v>
      </c>
      <c r="C177" s="78" t="s">
        <v>2248</v>
      </c>
      <c r="D177" s="90">
        <v>8</v>
      </c>
      <c r="E177" s="90"/>
      <c r="F177" s="79"/>
      <c r="G177" s="91">
        <v>1.41</v>
      </c>
      <c r="H177" s="80">
        <v>1.41</v>
      </c>
      <c r="I177" s="81">
        <v>1.4179999999999999</v>
      </c>
      <c r="J177" s="96">
        <v>1.4179999999999999</v>
      </c>
      <c r="K177" s="97" t="s">
        <v>2176</v>
      </c>
      <c r="L177" s="83" t="s">
        <v>42</v>
      </c>
      <c r="M177" s="84">
        <v>18</v>
      </c>
      <c r="N177" s="85">
        <f t="shared" si="2"/>
        <v>25.38</v>
      </c>
    </row>
    <row r="178" spans="1:14" s="86" customFormat="1" ht="30" customHeight="1" collapsed="1">
      <c r="A178" s="76">
        <v>177</v>
      </c>
      <c r="B178" s="77">
        <v>61061000000</v>
      </c>
      <c r="C178" s="78" t="s">
        <v>2249</v>
      </c>
      <c r="D178" s="98">
        <v>20</v>
      </c>
      <c r="E178" s="98"/>
      <c r="F178" s="79"/>
      <c r="G178" s="99">
        <v>3.71</v>
      </c>
      <c r="H178" s="80">
        <v>3.71</v>
      </c>
      <c r="I178" s="81">
        <v>3.7240000000000002</v>
      </c>
      <c r="J178" s="100">
        <v>3.7240000000000002</v>
      </c>
      <c r="K178" s="101" t="s">
        <v>2203</v>
      </c>
      <c r="L178" s="83" t="s">
        <v>67</v>
      </c>
      <c r="M178" s="84">
        <v>18</v>
      </c>
      <c r="N178" s="85">
        <f t="shared" si="2"/>
        <v>66.78</v>
      </c>
    </row>
    <row r="179" spans="1:14" s="86" customFormat="1" ht="30" customHeight="1" collapsed="1">
      <c r="A179" s="76">
        <v>178</v>
      </c>
      <c r="B179" s="77">
        <v>61061000000</v>
      </c>
      <c r="C179" s="78" t="s">
        <v>921</v>
      </c>
      <c r="D179" s="79">
        <v>6</v>
      </c>
      <c r="E179" s="79"/>
      <c r="F179" s="79"/>
      <c r="G179" s="80">
        <v>1.31</v>
      </c>
      <c r="H179" s="80">
        <v>1.31</v>
      </c>
      <c r="I179" s="81">
        <v>1.32</v>
      </c>
      <c r="J179" s="81">
        <v>1.32</v>
      </c>
      <c r="K179" s="82" t="s">
        <v>2250</v>
      </c>
      <c r="L179" s="83" t="s">
        <v>12</v>
      </c>
      <c r="M179" s="84">
        <v>18</v>
      </c>
      <c r="N179" s="85">
        <f t="shared" si="2"/>
        <v>23.580000000000002</v>
      </c>
    </row>
    <row r="180" spans="1:14" s="86" customFormat="1" ht="30" customHeight="1" collapsed="1">
      <c r="A180" s="76">
        <v>179</v>
      </c>
      <c r="B180" s="77">
        <v>61061000000</v>
      </c>
      <c r="C180" s="78" t="s">
        <v>2251</v>
      </c>
      <c r="D180" s="79">
        <v>2</v>
      </c>
      <c r="E180" s="79"/>
      <c r="F180" s="79"/>
      <c r="G180" s="80">
        <v>0.35</v>
      </c>
      <c r="H180" s="80">
        <v>0.35</v>
      </c>
      <c r="I180" s="81">
        <v>0.36</v>
      </c>
      <c r="J180" s="81">
        <v>0.36</v>
      </c>
      <c r="K180" s="82" t="s">
        <v>57</v>
      </c>
      <c r="L180" s="83" t="s">
        <v>12</v>
      </c>
      <c r="M180" s="84">
        <v>18</v>
      </c>
      <c r="N180" s="85">
        <f t="shared" si="2"/>
        <v>6.3</v>
      </c>
    </row>
    <row r="181" spans="1:14" s="86" customFormat="1" ht="30" customHeight="1" collapsed="1">
      <c r="A181" s="76">
        <v>180</v>
      </c>
      <c r="B181" s="77">
        <v>61061000000</v>
      </c>
      <c r="C181" s="78" t="s">
        <v>2251</v>
      </c>
      <c r="D181" s="79">
        <v>2</v>
      </c>
      <c r="E181" s="79"/>
      <c r="F181" s="79"/>
      <c r="G181" s="80">
        <v>0.55000000000000004</v>
      </c>
      <c r="H181" s="80">
        <v>0.55000000000000004</v>
      </c>
      <c r="I181" s="81">
        <v>0.55600000000000005</v>
      </c>
      <c r="J181" s="81">
        <v>0.55600000000000005</v>
      </c>
      <c r="K181" s="82" t="s">
        <v>168</v>
      </c>
      <c r="L181" s="83" t="s">
        <v>67</v>
      </c>
      <c r="M181" s="84">
        <v>18</v>
      </c>
      <c r="N181" s="85">
        <f t="shared" si="2"/>
        <v>9.9</v>
      </c>
    </row>
    <row r="182" spans="1:14" s="86" customFormat="1" ht="30" customHeight="1">
      <c r="A182" s="76">
        <v>181</v>
      </c>
      <c r="B182" s="77">
        <v>61061000000</v>
      </c>
      <c r="C182" s="78" t="s">
        <v>1004</v>
      </c>
      <c r="D182" s="79">
        <v>1</v>
      </c>
      <c r="E182" s="79"/>
      <c r="F182" s="79"/>
      <c r="G182" s="80">
        <v>0.18</v>
      </c>
      <c r="H182" s="80">
        <v>0.18</v>
      </c>
      <c r="I182" s="81">
        <v>0.188</v>
      </c>
      <c r="J182" s="81">
        <v>0.188</v>
      </c>
      <c r="K182" s="82" t="s">
        <v>168</v>
      </c>
      <c r="L182" s="83" t="s">
        <v>48</v>
      </c>
      <c r="M182" s="84">
        <v>18</v>
      </c>
      <c r="N182" s="85">
        <f t="shared" si="2"/>
        <v>3.2399999999999998</v>
      </c>
    </row>
    <row r="183" spans="1:14" s="86" customFormat="1" ht="30" customHeight="1" collapsed="1">
      <c r="A183" s="76">
        <v>182</v>
      </c>
      <c r="B183" s="77">
        <v>61061000000</v>
      </c>
      <c r="C183" s="78" t="s">
        <v>2252</v>
      </c>
      <c r="D183" s="79">
        <v>8</v>
      </c>
      <c r="E183" s="79"/>
      <c r="F183" s="79"/>
      <c r="G183" s="80">
        <v>1.77</v>
      </c>
      <c r="H183" s="80">
        <v>1.77</v>
      </c>
      <c r="I183" s="81">
        <v>1.778</v>
      </c>
      <c r="J183" s="81">
        <v>1.778</v>
      </c>
      <c r="K183" s="82" t="s">
        <v>2253</v>
      </c>
      <c r="L183" s="83" t="s">
        <v>67</v>
      </c>
      <c r="M183" s="84">
        <v>18</v>
      </c>
      <c r="N183" s="85">
        <f t="shared" si="2"/>
        <v>31.86</v>
      </c>
    </row>
    <row r="184" spans="1:14" s="86" customFormat="1" ht="15.75" customHeight="1">
      <c r="A184" s="76">
        <v>183</v>
      </c>
      <c r="B184" s="77">
        <v>61062000000</v>
      </c>
      <c r="C184" s="78" t="s">
        <v>2254</v>
      </c>
      <c r="D184" s="79">
        <v>1</v>
      </c>
      <c r="E184" s="79"/>
      <c r="F184" s="79"/>
      <c r="G184" s="80">
        <v>0.11</v>
      </c>
      <c r="H184" s="80">
        <v>0.11</v>
      </c>
      <c r="I184" s="81">
        <v>0.122</v>
      </c>
      <c r="J184" s="81">
        <v>0.122</v>
      </c>
      <c r="K184" s="82" t="s">
        <v>194</v>
      </c>
      <c r="L184" s="83" t="s">
        <v>12</v>
      </c>
      <c r="M184" s="84">
        <v>18</v>
      </c>
      <c r="N184" s="85">
        <f t="shared" si="2"/>
        <v>1.98</v>
      </c>
    </row>
    <row r="185" spans="1:14" s="86" customFormat="1" ht="15.75" customHeight="1">
      <c r="A185" s="76">
        <v>184</v>
      </c>
      <c r="B185" s="77">
        <v>61062000000</v>
      </c>
      <c r="C185" s="78" t="s">
        <v>2254</v>
      </c>
      <c r="D185" s="79">
        <v>1</v>
      </c>
      <c r="E185" s="79"/>
      <c r="F185" s="79"/>
      <c r="G185" s="80">
        <v>0.16</v>
      </c>
      <c r="H185" s="80">
        <v>0.16</v>
      </c>
      <c r="I185" s="81">
        <v>0.16800000000000001</v>
      </c>
      <c r="J185" s="81">
        <v>0.16800000000000001</v>
      </c>
      <c r="K185" s="82" t="s">
        <v>194</v>
      </c>
      <c r="L185" s="83" t="s">
        <v>48</v>
      </c>
      <c r="M185" s="84">
        <v>18</v>
      </c>
      <c r="N185" s="85">
        <f t="shared" si="2"/>
        <v>2.88</v>
      </c>
    </row>
    <row r="186" spans="1:14" s="86" customFormat="1" ht="15.75" customHeight="1" collapsed="1">
      <c r="A186" s="76">
        <v>185</v>
      </c>
      <c r="B186" s="77">
        <v>61062000000</v>
      </c>
      <c r="C186" s="78" t="s">
        <v>2255</v>
      </c>
      <c r="D186" s="90">
        <v>29</v>
      </c>
      <c r="E186" s="90"/>
      <c r="F186" s="79"/>
      <c r="G186" s="91">
        <v>4.42</v>
      </c>
      <c r="H186" s="80">
        <v>4.42</v>
      </c>
      <c r="I186" s="81">
        <v>4.4320000000000004</v>
      </c>
      <c r="J186" s="81">
        <v>4.4320000000000004</v>
      </c>
      <c r="K186" s="82" t="s">
        <v>2190</v>
      </c>
      <c r="L186" s="83" t="s">
        <v>42</v>
      </c>
      <c r="M186" s="84">
        <v>18</v>
      </c>
      <c r="N186" s="85">
        <f t="shared" si="2"/>
        <v>79.56</v>
      </c>
    </row>
    <row r="187" spans="1:14" s="86" customFormat="1" ht="15.75" customHeight="1" collapsed="1">
      <c r="A187" s="76">
        <v>186</v>
      </c>
      <c r="B187" s="77">
        <v>61062000000</v>
      </c>
      <c r="C187" s="78" t="s">
        <v>2255</v>
      </c>
      <c r="D187" s="79">
        <v>4</v>
      </c>
      <c r="E187" s="79"/>
      <c r="F187" s="79"/>
      <c r="G187" s="80">
        <v>0.5</v>
      </c>
      <c r="H187" s="80">
        <v>0.5</v>
      </c>
      <c r="I187" s="81">
        <v>0.51</v>
      </c>
      <c r="J187" s="81">
        <v>0.51</v>
      </c>
      <c r="K187" s="82" t="s">
        <v>194</v>
      </c>
      <c r="L187" s="83" t="s">
        <v>199</v>
      </c>
      <c r="M187" s="84">
        <v>18</v>
      </c>
      <c r="N187" s="85">
        <f t="shared" si="2"/>
        <v>9</v>
      </c>
    </row>
    <row r="188" spans="1:14" s="86" customFormat="1" ht="30" customHeight="1" collapsed="1">
      <c r="A188" s="76">
        <v>187</v>
      </c>
      <c r="B188" s="77">
        <v>61062000000</v>
      </c>
      <c r="C188" s="78" t="s">
        <v>2256</v>
      </c>
      <c r="D188" s="79">
        <v>4</v>
      </c>
      <c r="E188" s="79"/>
      <c r="F188" s="79"/>
      <c r="G188" s="80">
        <v>0.47</v>
      </c>
      <c r="H188" s="80">
        <v>0.47</v>
      </c>
      <c r="I188" s="81">
        <v>0.48399999999999999</v>
      </c>
      <c r="J188" s="81">
        <v>0.48399999999999999</v>
      </c>
      <c r="K188" s="82" t="s">
        <v>2257</v>
      </c>
      <c r="L188" s="83" t="s">
        <v>18</v>
      </c>
      <c r="M188" s="84">
        <v>18</v>
      </c>
      <c r="N188" s="85">
        <f t="shared" si="2"/>
        <v>8.4599999999999991</v>
      </c>
    </row>
    <row r="189" spans="1:14" s="86" customFormat="1" ht="45" customHeight="1" collapsed="1">
      <c r="A189" s="76">
        <v>188</v>
      </c>
      <c r="B189" s="77">
        <v>61062000000</v>
      </c>
      <c r="C189" s="78" t="s">
        <v>2256</v>
      </c>
      <c r="D189" s="90">
        <v>27</v>
      </c>
      <c r="E189" s="90"/>
      <c r="F189" s="79"/>
      <c r="G189" s="91">
        <v>4.83</v>
      </c>
      <c r="H189" s="80">
        <v>4.83</v>
      </c>
      <c r="I189" s="81">
        <v>4.8360000000000003</v>
      </c>
      <c r="J189" s="81">
        <v>4.8360000000000003</v>
      </c>
      <c r="K189" s="82" t="s">
        <v>2234</v>
      </c>
      <c r="L189" s="83" t="s">
        <v>67</v>
      </c>
      <c r="M189" s="84">
        <v>18</v>
      </c>
      <c r="N189" s="85">
        <f t="shared" si="2"/>
        <v>86.94</v>
      </c>
    </row>
    <row r="190" spans="1:14" s="86" customFormat="1" ht="15.75" customHeight="1">
      <c r="A190" s="76">
        <v>189</v>
      </c>
      <c r="B190" s="77">
        <v>61062000000</v>
      </c>
      <c r="C190" s="78" t="s">
        <v>2258</v>
      </c>
      <c r="D190" s="79">
        <v>1</v>
      </c>
      <c r="E190" s="79"/>
      <c r="F190" s="79"/>
      <c r="G190" s="80">
        <v>0.33</v>
      </c>
      <c r="H190" s="80">
        <v>0.33</v>
      </c>
      <c r="I190" s="81">
        <v>0.33600000000000002</v>
      </c>
      <c r="J190" s="81">
        <v>0.33600000000000002</v>
      </c>
      <c r="K190" s="82" t="s">
        <v>168</v>
      </c>
      <c r="L190" s="83" t="s">
        <v>67</v>
      </c>
      <c r="M190" s="84">
        <v>18</v>
      </c>
      <c r="N190" s="85">
        <f t="shared" si="2"/>
        <v>5.94</v>
      </c>
    </row>
    <row r="191" spans="1:14" s="86" customFormat="1" ht="15.75" customHeight="1">
      <c r="A191" s="76">
        <v>190</v>
      </c>
      <c r="B191" s="77">
        <v>61062000000</v>
      </c>
      <c r="C191" s="78" t="s">
        <v>591</v>
      </c>
      <c r="D191" s="79">
        <v>1</v>
      </c>
      <c r="E191" s="79"/>
      <c r="F191" s="79"/>
      <c r="G191" s="80">
        <v>0.52</v>
      </c>
      <c r="H191" s="80">
        <v>0.52</v>
      </c>
      <c r="I191" s="81">
        <v>0.52800000000000002</v>
      </c>
      <c r="J191" s="81">
        <v>0.52800000000000002</v>
      </c>
      <c r="K191" s="82" t="s">
        <v>244</v>
      </c>
      <c r="L191" s="83" t="s">
        <v>18</v>
      </c>
      <c r="M191" s="84">
        <v>18</v>
      </c>
      <c r="N191" s="85">
        <f t="shared" si="2"/>
        <v>9.36</v>
      </c>
    </row>
    <row r="192" spans="1:14" s="86" customFormat="1" ht="30" customHeight="1" collapsed="1">
      <c r="A192" s="76">
        <v>191</v>
      </c>
      <c r="B192" s="77">
        <v>61062000000</v>
      </c>
      <c r="C192" s="78" t="s">
        <v>977</v>
      </c>
      <c r="D192" s="90">
        <v>21</v>
      </c>
      <c r="E192" s="90"/>
      <c r="F192" s="79"/>
      <c r="G192" s="91">
        <v>3.88</v>
      </c>
      <c r="H192" s="80">
        <v>3.88</v>
      </c>
      <c r="I192" s="81">
        <v>3.89</v>
      </c>
      <c r="J192" s="81">
        <v>3.89</v>
      </c>
      <c r="K192" s="82" t="s">
        <v>2190</v>
      </c>
      <c r="L192" s="83" t="s">
        <v>42</v>
      </c>
      <c r="M192" s="84">
        <v>18</v>
      </c>
      <c r="N192" s="85">
        <f t="shared" si="2"/>
        <v>69.84</v>
      </c>
    </row>
    <row r="193" spans="1:14" s="86" customFormat="1" ht="45" customHeight="1" collapsed="1">
      <c r="A193" s="76">
        <v>192</v>
      </c>
      <c r="B193" s="77">
        <v>61062000000</v>
      </c>
      <c r="C193" s="78" t="s">
        <v>977</v>
      </c>
      <c r="D193" s="90">
        <v>5</v>
      </c>
      <c r="E193" s="90"/>
      <c r="F193" s="79"/>
      <c r="G193" s="91">
        <v>1.21</v>
      </c>
      <c r="H193" s="80">
        <v>1.21</v>
      </c>
      <c r="I193" s="81">
        <v>1.22</v>
      </c>
      <c r="J193" s="81">
        <v>1.22</v>
      </c>
      <c r="K193" s="82" t="s">
        <v>2259</v>
      </c>
      <c r="L193" s="83" t="s">
        <v>67</v>
      </c>
      <c r="M193" s="84">
        <v>18</v>
      </c>
      <c r="N193" s="85">
        <f t="shared" si="2"/>
        <v>21.78</v>
      </c>
    </row>
    <row r="194" spans="1:14" s="86" customFormat="1" ht="30" customHeight="1">
      <c r="A194" s="76">
        <v>193</v>
      </c>
      <c r="B194" s="77">
        <v>61069090000</v>
      </c>
      <c r="C194" s="78" t="s">
        <v>2260</v>
      </c>
      <c r="D194" s="79">
        <v>1</v>
      </c>
      <c r="E194" s="79"/>
      <c r="F194" s="79"/>
      <c r="G194" s="80">
        <v>0.17</v>
      </c>
      <c r="H194" s="80">
        <v>0.17</v>
      </c>
      <c r="I194" s="81">
        <v>0.17599999999999999</v>
      </c>
      <c r="J194" s="81">
        <v>0.17599999999999999</v>
      </c>
      <c r="K194" s="82" t="s">
        <v>227</v>
      </c>
      <c r="L194" s="83" t="s">
        <v>195</v>
      </c>
      <c r="M194" s="84">
        <v>18</v>
      </c>
      <c r="N194" s="85">
        <f t="shared" ref="N194:N257" si="3">G194*M194</f>
        <v>3.06</v>
      </c>
    </row>
    <row r="195" spans="1:14" s="86" customFormat="1" ht="30" customHeight="1">
      <c r="A195" s="76">
        <v>194</v>
      </c>
      <c r="B195" s="77">
        <v>61069090000</v>
      </c>
      <c r="C195" s="78" t="s">
        <v>2260</v>
      </c>
      <c r="D195" s="98">
        <v>1</v>
      </c>
      <c r="E195" s="98"/>
      <c r="F195" s="79"/>
      <c r="G195" s="99">
        <v>0.15</v>
      </c>
      <c r="H195" s="80">
        <v>0.15</v>
      </c>
      <c r="I195" s="81">
        <v>0.156</v>
      </c>
      <c r="J195" s="100">
        <v>0.156</v>
      </c>
      <c r="K195" s="101" t="s">
        <v>377</v>
      </c>
      <c r="L195" s="83" t="s">
        <v>67</v>
      </c>
      <c r="M195" s="84">
        <v>18</v>
      </c>
      <c r="N195" s="85">
        <f t="shared" si="3"/>
        <v>2.6999999999999997</v>
      </c>
    </row>
    <row r="196" spans="1:14" s="86" customFormat="1" ht="30" customHeight="1" collapsed="1">
      <c r="A196" s="76">
        <v>195</v>
      </c>
      <c r="B196" s="77">
        <v>61069090000</v>
      </c>
      <c r="C196" s="78" t="s">
        <v>2261</v>
      </c>
      <c r="D196" s="90">
        <v>5</v>
      </c>
      <c r="E196" s="90"/>
      <c r="F196" s="79"/>
      <c r="G196" s="91">
        <v>0.57999999999999996</v>
      </c>
      <c r="H196" s="80">
        <v>0.57999999999999996</v>
      </c>
      <c r="I196" s="81">
        <v>0.59000000000000008</v>
      </c>
      <c r="J196" s="96">
        <v>0.59000000000000008</v>
      </c>
      <c r="K196" s="97" t="s">
        <v>2203</v>
      </c>
      <c r="L196" s="83" t="s">
        <v>18</v>
      </c>
      <c r="M196" s="84">
        <v>18</v>
      </c>
      <c r="N196" s="85">
        <f t="shared" si="3"/>
        <v>10.44</v>
      </c>
    </row>
    <row r="197" spans="1:14" s="86" customFormat="1" ht="30" customHeight="1">
      <c r="A197" s="76">
        <v>196</v>
      </c>
      <c r="B197" s="77">
        <v>61069090000</v>
      </c>
      <c r="C197" s="78" t="s">
        <v>2261</v>
      </c>
      <c r="D197" s="79">
        <v>1</v>
      </c>
      <c r="E197" s="79"/>
      <c r="F197" s="79"/>
      <c r="G197" s="80">
        <v>0.28999999999999998</v>
      </c>
      <c r="H197" s="80">
        <v>0.28999999999999998</v>
      </c>
      <c r="I197" s="81">
        <v>0.29599999999999999</v>
      </c>
      <c r="J197" s="81">
        <v>0.29599999999999999</v>
      </c>
      <c r="K197" s="82" t="s">
        <v>194</v>
      </c>
      <c r="L197" s="83" t="s">
        <v>48</v>
      </c>
      <c r="M197" s="84">
        <v>18</v>
      </c>
      <c r="N197" s="85">
        <f t="shared" si="3"/>
        <v>5.22</v>
      </c>
    </row>
    <row r="198" spans="1:14" s="86" customFormat="1" ht="30" customHeight="1" collapsed="1">
      <c r="A198" s="76">
        <v>197</v>
      </c>
      <c r="B198" s="77">
        <v>61069090000</v>
      </c>
      <c r="C198" s="78" t="s">
        <v>2261</v>
      </c>
      <c r="D198" s="90">
        <v>4</v>
      </c>
      <c r="E198" s="90"/>
      <c r="F198" s="79"/>
      <c r="G198" s="91">
        <v>0.54</v>
      </c>
      <c r="H198" s="80">
        <v>0.54</v>
      </c>
      <c r="I198" s="81">
        <v>0.54600000000000004</v>
      </c>
      <c r="J198" s="96">
        <v>0.54600000000000004</v>
      </c>
      <c r="K198" s="97" t="s">
        <v>2176</v>
      </c>
      <c r="L198" s="83" t="s">
        <v>42</v>
      </c>
      <c r="M198" s="84">
        <v>18</v>
      </c>
      <c r="N198" s="85">
        <f t="shared" si="3"/>
        <v>9.7200000000000006</v>
      </c>
    </row>
    <row r="199" spans="1:14" s="86" customFormat="1" ht="30" customHeight="1">
      <c r="A199" s="76">
        <v>198</v>
      </c>
      <c r="B199" s="77">
        <v>61069090000</v>
      </c>
      <c r="C199" s="78" t="s">
        <v>2261</v>
      </c>
      <c r="D199" s="90">
        <v>1</v>
      </c>
      <c r="E199" s="90"/>
      <c r="F199" s="79"/>
      <c r="G199" s="91">
        <v>0.18</v>
      </c>
      <c r="H199" s="80">
        <v>0.18</v>
      </c>
      <c r="I199" s="81">
        <v>0.188</v>
      </c>
      <c r="J199" s="81">
        <v>0.188</v>
      </c>
      <c r="K199" s="82" t="s">
        <v>2262</v>
      </c>
      <c r="L199" s="83" t="s">
        <v>67</v>
      </c>
      <c r="M199" s="84">
        <v>18</v>
      </c>
      <c r="N199" s="85">
        <f t="shared" si="3"/>
        <v>3.2399999999999998</v>
      </c>
    </row>
    <row r="200" spans="1:14" s="86" customFormat="1" ht="30" customHeight="1" collapsed="1">
      <c r="A200" s="76">
        <v>199</v>
      </c>
      <c r="B200" s="77">
        <v>61069090000</v>
      </c>
      <c r="C200" s="78" t="s">
        <v>982</v>
      </c>
      <c r="D200" s="90">
        <v>7</v>
      </c>
      <c r="E200" s="90"/>
      <c r="F200" s="79"/>
      <c r="G200" s="91">
        <v>1.35</v>
      </c>
      <c r="H200" s="80">
        <v>1.35</v>
      </c>
      <c r="I200" s="81">
        <v>1.3560000000000001</v>
      </c>
      <c r="J200" s="81">
        <v>1.3560000000000001</v>
      </c>
      <c r="K200" s="82" t="s">
        <v>2263</v>
      </c>
      <c r="L200" s="83" t="s">
        <v>67</v>
      </c>
      <c r="M200" s="84">
        <v>18</v>
      </c>
      <c r="N200" s="85">
        <f t="shared" si="3"/>
        <v>24.3</v>
      </c>
    </row>
    <row r="201" spans="1:14" s="86" customFormat="1" ht="30" customHeight="1">
      <c r="A201" s="76">
        <v>200</v>
      </c>
      <c r="B201" s="77">
        <v>61069090000</v>
      </c>
      <c r="C201" s="78" t="s">
        <v>1218</v>
      </c>
      <c r="D201" s="79">
        <v>1</v>
      </c>
      <c r="E201" s="79"/>
      <c r="F201" s="79"/>
      <c r="G201" s="80">
        <v>0.17</v>
      </c>
      <c r="H201" s="80">
        <v>0.17</v>
      </c>
      <c r="I201" s="81">
        <v>0.18</v>
      </c>
      <c r="J201" s="81">
        <v>0.18</v>
      </c>
      <c r="K201" s="82" t="s">
        <v>2171</v>
      </c>
      <c r="L201" s="83" t="s">
        <v>42</v>
      </c>
      <c r="M201" s="84">
        <v>18</v>
      </c>
      <c r="N201" s="85">
        <f t="shared" si="3"/>
        <v>3.06</v>
      </c>
    </row>
    <row r="202" spans="1:14" s="86" customFormat="1" ht="15.75" customHeight="1" collapsed="1">
      <c r="A202" s="76">
        <v>201</v>
      </c>
      <c r="B202" s="77">
        <v>61082100000</v>
      </c>
      <c r="C202" s="78" t="s">
        <v>2264</v>
      </c>
      <c r="D202" s="79">
        <v>2</v>
      </c>
      <c r="E202" s="79"/>
      <c r="F202" s="79"/>
      <c r="G202" s="80">
        <v>0.05</v>
      </c>
      <c r="H202" s="80">
        <v>0.05</v>
      </c>
      <c r="I202" s="81">
        <v>5.3999999999999999E-2</v>
      </c>
      <c r="J202" s="81">
        <v>5.3999999999999999E-2</v>
      </c>
      <c r="K202" s="82" t="s">
        <v>330</v>
      </c>
      <c r="L202" s="83" t="s">
        <v>18</v>
      </c>
      <c r="M202" s="84">
        <v>18</v>
      </c>
      <c r="N202" s="85">
        <f t="shared" si="3"/>
        <v>0.9</v>
      </c>
    </row>
    <row r="203" spans="1:14" s="86" customFormat="1" ht="15.75" customHeight="1">
      <c r="A203" s="76">
        <v>202</v>
      </c>
      <c r="B203" s="77">
        <v>61082100000</v>
      </c>
      <c r="C203" s="78" t="s">
        <v>2265</v>
      </c>
      <c r="D203" s="79">
        <v>1</v>
      </c>
      <c r="E203" s="79"/>
      <c r="F203" s="79"/>
      <c r="G203" s="80">
        <v>0.02</v>
      </c>
      <c r="H203" s="80">
        <v>0.02</v>
      </c>
      <c r="I203" s="81">
        <v>2.1999999999999999E-2</v>
      </c>
      <c r="J203" s="81">
        <v>2.1999999999999999E-2</v>
      </c>
      <c r="K203" s="82" t="s">
        <v>168</v>
      </c>
      <c r="L203" s="83" t="s">
        <v>67</v>
      </c>
      <c r="M203" s="84">
        <v>18</v>
      </c>
      <c r="N203" s="85">
        <f t="shared" si="3"/>
        <v>0.36</v>
      </c>
    </row>
    <row r="204" spans="1:14" s="86" customFormat="1" ht="15.75" customHeight="1">
      <c r="A204" s="76">
        <v>203</v>
      </c>
      <c r="B204" s="77">
        <v>61082200000</v>
      </c>
      <c r="C204" s="78" t="s">
        <v>2266</v>
      </c>
      <c r="D204" s="79">
        <v>1</v>
      </c>
      <c r="E204" s="79"/>
      <c r="F204" s="79"/>
      <c r="G204" s="80">
        <v>0.05</v>
      </c>
      <c r="H204" s="80">
        <v>0.05</v>
      </c>
      <c r="I204" s="81">
        <v>4.5999999999999999E-2</v>
      </c>
      <c r="J204" s="81">
        <v>4.5999999999999999E-2</v>
      </c>
      <c r="K204" s="82" t="s">
        <v>168</v>
      </c>
      <c r="L204" s="83" t="s">
        <v>67</v>
      </c>
      <c r="M204" s="84">
        <v>18</v>
      </c>
      <c r="N204" s="85">
        <f t="shared" si="3"/>
        <v>0.9</v>
      </c>
    </row>
    <row r="205" spans="1:14" s="86" customFormat="1" ht="30" customHeight="1">
      <c r="A205" s="76">
        <v>204</v>
      </c>
      <c r="B205" s="77">
        <v>61083100000</v>
      </c>
      <c r="C205" s="78" t="s">
        <v>2267</v>
      </c>
      <c r="D205" s="79">
        <v>1</v>
      </c>
      <c r="E205" s="79"/>
      <c r="F205" s="79"/>
      <c r="G205" s="80">
        <v>0.2</v>
      </c>
      <c r="H205" s="80">
        <v>0.2</v>
      </c>
      <c r="I205" s="81">
        <v>0.21199999999999999</v>
      </c>
      <c r="J205" s="81">
        <v>0.21199999999999999</v>
      </c>
      <c r="K205" s="82" t="s">
        <v>257</v>
      </c>
      <c r="L205" s="83" t="s">
        <v>48</v>
      </c>
      <c r="M205" s="84">
        <v>18</v>
      </c>
      <c r="N205" s="85">
        <f t="shared" si="3"/>
        <v>3.6</v>
      </c>
    </row>
    <row r="206" spans="1:14" s="86" customFormat="1" ht="30" customHeight="1">
      <c r="A206" s="76">
        <v>205</v>
      </c>
      <c r="B206" s="77">
        <v>61083100000</v>
      </c>
      <c r="C206" s="78" t="s">
        <v>2267</v>
      </c>
      <c r="D206" s="79">
        <v>1</v>
      </c>
      <c r="E206" s="79"/>
      <c r="F206" s="79"/>
      <c r="G206" s="80">
        <v>0.17</v>
      </c>
      <c r="H206" s="80">
        <v>0.17</v>
      </c>
      <c r="I206" s="81">
        <v>0.18</v>
      </c>
      <c r="J206" s="81">
        <v>0.18</v>
      </c>
      <c r="K206" s="82" t="s">
        <v>227</v>
      </c>
      <c r="L206" s="83" t="s">
        <v>262</v>
      </c>
      <c r="M206" s="84">
        <v>18</v>
      </c>
      <c r="N206" s="85">
        <f t="shared" si="3"/>
        <v>3.06</v>
      </c>
    </row>
    <row r="207" spans="1:14" s="86" customFormat="1" ht="30" customHeight="1" collapsed="1">
      <c r="A207" s="76">
        <v>206</v>
      </c>
      <c r="B207" s="77">
        <v>61083100000</v>
      </c>
      <c r="C207" s="78" t="s">
        <v>2268</v>
      </c>
      <c r="D207" s="79">
        <v>2</v>
      </c>
      <c r="E207" s="79"/>
      <c r="F207" s="79"/>
      <c r="G207" s="80">
        <v>0.44</v>
      </c>
      <c r="H207" s="80">
        <v>0.44</v>
      </c>
      <c r="I207" s="81">
        <v>0.45400000000000001</v>
      </c>
      <c r="J207" s="81">
        <v>0.45400000000000001</v>
      </c>
      <c r="K207" s="82" t="s">
        <v>235</v>
      </c>
      <c r="L207" s="95" t="s">
        <v>509</v>
      </c>
      <c r="M207" s="84">
        <v>18</v>
      </c>
      <c r="N207" s="85">
        <f t="shared" si="3"/>
        <v>7.92</v>
      </c>
    </row>
    <row r="208" spans="1:14" s="86" customFormat="1" ht="30" customHeight="1">
      <c r="A208" s="76">
        <v>207</v>
      </c>
      <c r="B208" s="77">
        <v>61083200000</v>
      </c>
      <c r="C208" s="78" t="s">
        <v>2269</v>
      </c>
      <c r="D208" s="79">
        <v>1</v>
      </c>
      <c r="E208" s="79"/>
      <c r="F208" s="79"/>
      <c r="G208" s="80">
        <v>0.11</v>
      </c>
      <c r="H208" s="80">
        <v>0.11</v>
      </c>
      <c r="I208" s="81">
        <v>0.122</v>
      </c>
      <c r="J208" s="81">
        <v>0.122</v>
      </c>
      <c r="K208" s="82" t="s">
        <v>251</v>
      </c>
      <c r="L208" s="83" t="s">
        <v>18</v>
      </c>
      <c r="M208" s="84">
        <v>18</v>
      </c>
      <c r="N208" s="85">
        <f t="shared" si="3"/>
        <v>1.98</v>
      </c>
    </row>
    <row r="209" spans="1:14" s="86" customFormat="1" ht="30" customHeight="1">
      <c r="A209" s="76">
        <v>208</v>
      </c>
      <c r="B209" s="77">
        <v>61083900000</v>
      </c>
      <c r="C209" s="78" t="s">
        <v>2270</v>
      </c>
      <c r="D209" s="90">
        <v>1</v>
      </c>
      <c r="E209" s="90"/>
      <c r="F209" s="79"/>
      <c r="G209" s="91">
        <v>0.47</v>
      </c>
      <c r="H209" s="80">
        <v>0.47</v>
      </c>
      <c r="I209" s="81">
        <v>0.47599999999999998</v>
      </c>
      <c r="J209" s="81">
        <v>0.47599999999999998</v>
      </c>
      <c r="K209" s="82" t="s">
        <v>194</v>
      </c>
      <c r="L209" s="83" t="s">
        <v>18</v>
      </c>
      <c r="M209" s="84">
        <v>18</v>
      </c>
      <c r="N209" s="85">
        <f t="shared" si="3"/>
        <v>8.4599999999999991</v>
      </c>
    </row>
    <row r="210" spans="1:14" s="86" customFormat="1" ht="15.75" customHeight="1">
      <c r="A210" s="76">
        <v>209</v>
      </c>
      <c r="B210" s="77">
        <v>61089100000</v>
      </c>
      <c r="C210" s="78" t="s">
        <v>637</v>
      </c>
      <c r="D210" s="79">
        <v>1</v>
      </c>
      <c r="E210" s="79"/>
      <c r="F210" s="79"/>
      <c r="G210" s="80">
        <v>0.21</v>
      </c>
      <c r="H210" s="80">
        <v>0.21</v>
      </c>
      <c r="I210" s="81">
        <v>0.216</v>
      </c>
      <c r="J210" s="81">
        <v>0.216</v>
      </c>
      <c r="K210" s="82" t="s">
        <v>194</v>
      </c>
      <c r="L210" s="83" t="s">
        <v>67</v>
      </c>
      <c r="M210" s="84">
        <v>18</v>
      </c>
      <c r="N210" s="85">
        <f t="shared" si="3"/>
        <v>3.78</v>
      </c>
    </row>
    <row r="211" spans="1:14" s="86" customFormat="1" ht="30" customHeight="1" collapsed="1">
      <c r="A211" s="76">
        <v>210</v>
      </c>
      <c r="B211" s="77">
        <v>61091000000</v>
      </c>
      <c r="C211" s="78" t="s">
        <v>2271</v>
      </c>
      <c r="D211" s="79">
        <v>8</v>
      </c>
      <c r="E211" s="79"/>
      <c r="F211" s="79"/>
      <c r="G211" s="80">
        <v>0.79</v>
      </c>
      <c r="H211" s="80">
        <v>0.79</v>
      </c>
      <c r="I211" s="81">
        <v>0.79800000000000004</v>
      </c>
      <c r="J211" s="81">
        <v>0.79800000000000004</v>
      </c>
      <c r="K211" s="82" t="s">
        <v>330</v>
      </c>
      <c r="L211" s="83" t="s">
        <v>12</v>
      </c>
      <c r="M211" s="84">
        <v>18</v>
      </c>
      <c r="N211" s="85">
        <f t="shared" si="3"/>
        <v>14.22</v>
      </c>
    </row>
    <row r="212" spans="1:14" s="86" customFormat="1" ht="30" customHeight="1" collapsed="1">
      <c r="A212" s="76">
        <v>211</v>
      </c>
      <c r="B212" s="77">
        <v>61091000000</v>
      </c>
      <c r="C212" s="78" t="s">
        <v>2271</v>
      </c>
      <c r="D212" s="79">
        <v>7</v>
      </c>
      <c r="E212" s="79"/>
      <c r="F212" s="79"/>
      <c r="G212" s="80">
        <v>1.04</v>
      </c>
      <c r="H212" s="80">
        <v>1.04</v>
      </c>
      <c r="I212" s="81">
        <v>1.0449999999999999</v>
      </c>
      <c r="J212" s="81">
        <v>1.0449999999999999</v>
      </c>
      <c r="K212" s="82" t="s">
        <v>2152</v>
      </c>
      <c r="L212" s="83" t="s">
        <v>18</v>
      </c>
      <c r="M212" s="84">
        <v>18</v>
      </c>
      <c r="N212" s="85">
        <f t="shared" si="3"/>
        <v>18.72</v>
      </c>
    </row>
    <row r="213" spans="1:14" s="86" customFormat="1" ht="45" customHeight="1" collapsed="1">
      <c r="A213" s="76">
        <v>212</v>
      </c>
      <c r="B213" s="77">
        <v>61091000000</v>
      </c>
      <c r="C213" s="78" t="s">
        <v>856</v>
      </c>
      <c r="D213" s="79">
        <v>73</v>
      </c>
      <c r="E213" s="79"/>
      <c r="F213" s="79"/>
      <c r="G213" s="80">
        <v>6.63</v>
      </c>
      <c r="H213" s="80">
        <v>6.63</v>
      </c>
      <c r="I213" s="81">
        <v>6.64</v>
      </c>
      <c r="J213" s="81">
        <v>6.64</v>
      </c>
      <c r="K213" s="82" t="s">
        <v>2272</v>
      </c>
      <c r="L213" s="83" t="s">
        <v>12</v>
      </c>
      <c r="M213" s="84">
        <v>18</v>
      </c>
      <c r="N213" s="85">
        <f t="shared" si="3"/>
        <v>119.34</v>
      </c>
    </row>
    <row r="214" spans="1:14" s="86" customFormat="1" ht="30" customHeight="1" collapsed="1">
      <c r="A214" s="76">
        <v>213</v>
      </c>
      <c r="B214" s="77">
        <v>61091000000</v>
      </c>
      <c r="C214" s="78" t="s">
        <v>856</v>
      </c>
      <c r="D214" s="90">
        <v>22</v>
      </c>
      <c r="E214" s="90"/>
      <c r="F214" s="79"/>
      <c r="G214" s="91">
        <v>1.25</v>
      </c>
      <c r="H214" s="80">
        <v>1.25</v>
      </c>
      <c r="I214" s="81">
        <v>1.256</v>
      </c>
      <c r="J214" s="96">
        <v>1.256</v>
      </c>
      <c r="K214" s="97" t="s">
        <v>2273</v>
      </c>
      <c r="L214" s="83" t="s">
        <v>18</v>
      </c>
      <c r="M214" s="84">
        <v>18</v>
      </c>
      <c r="N214" s="85">
        <f t="shared" si="3"/>
        <v>22.5</v>
      </c>
    </row>
    <row r="215" spans="1:14" s="86" customFormat="1" ht="30" customHeight="1" collapsed="1">
      <c r="A215" s="76">
        <v>214</v>
      </c>
      <c r="B215" s="77">
        <v>61091000000</v>
      </c>
      <c r="C215" s="78" t="s">
        <v>856</v>
      </c>
      <c r="D215" s="79">
        <v>4</v>
      </c>
      <c r="E215" s="79"/>
      <c r="F215" s="79"/>
      <c r="G215" s="80">
        <v>0.69</v>
      </c>
      <c r="H215" s="80">
        <v>0.69</v>
      </c>
      <c r="I215" s="81">
        <v>0.70100000000000007</v>
      </c>
      <c r="J215" s="81">
        <v>0.70100000000000007</v>
      </c>
      <c r="K215" s="82" t="s">
        <v>2274</v>
      </c>
      <c r="L215" s="83" t="s">
        <v>48</v>
      </c>
      <c r="M215" s="84">
        <v>18</v>
      </c>
      <c r="N215" s="85">
        <f t="shared" si="3"/>
        <v>12.419999999999998</v>
      </c>
    </row>
    <row r="216" spans="1:14" s="86" customFormat="1" ht="30" customHeight="1" collapsed="1">
      <c r="A216" s="76">
        <v>215</v>
      </c>
      <c r="B216" s="77">
        <v>61091000000</v>
      </c>
      <c r="C216" s="78" t="s">
        <v>856</v>
      </c>
      <c r="D216" s="90">
        <v>39</v>
      </c>
      <c r="E216" s="90"/>
      <c r="F216" s="79"/>
      <c r="G216" s="91">
        <v>5.43</v>
      </c>
      <c r="H216" s="80">
        <v>5.43</v>
      </c>
      <c r="I216" s="81">
        <v>5.4359999999999999</v>
      </c>
      <c r="J216" s="81">
        <v>5.4359999999999999</v>
      </c>
      <c r="K216" s="82" t="s">
        <v>2275</v>
      </c>
      <c r="L216" s="83" t="s">
        <v>67</v>
      </c>
      <c r="M216" s="84">
        <v>18</v>
      </c>
      <c r="N216" s="85">
        <f t="shared" si="3"/>
        <v>97.74</v>
      </c>
    </row>
    <row r="217" spans="1:14" s="86" customFormat="1" ht="30" customHeight="1" collapsed="1">
      <c r="A217" s="76">
        <v>216</v>
      </c>
      <c r="B217" s="77">
        <v>61091000000</v>
      </c>
      <c r="C217" s="78" t="s">
        <v>2276</v>
      </c>
      <c r="D217" s="79">
        <v>9</v>
      </c>
      <c r="E217" s="79"/>
      <c r="F217" s="79"/>
      <c r="G217" s="80">
        <v>0.95</v>
      </c>
      <c r="H217" s="80">
        <v>0.95</v>
      </c>
      <c r="I217" s="81">
        <v>0.96299999999999997</v>
      </c>
      <c r="J217" s="81">
        <v>0.96299999999999997</v>
      </c>
      <c r="K217" s="82" t="s">
        <v>2277</v>
      </c>
      <c r="L217" s="83" t="s">
        <v>18</v>
      </c>
      <c r="M217" s="84">
        <v>18</v>
      </c>
      <c r="N217" s="85">
        <f t="shared" si="3"/>
        <v>17.099999999999998</v>
      </c>
    </row>
    <row r="218" spans="1:14" s="86" customFormat="1" ht="15.75" customHeight="1" collapsed="1">
      <c r="A218" s="76">
        <v>217</v>
      </c>
      <c r="B218" s="77">
        <v>61091000000</v>
      </c>
      <c r="C218" s="78" t="s">
        <v>500</v>
      </c>
      <c r="D218" s="79">
        <v>5</v>
      </c>
      <c r="E218" s="79"/>
      <c r="F218" s="79"/>
      <c r="G218" s="80">
        <v>0.46</v>
      </c>
      <c r="H218" s="80">
        <v>0.46</v>
      </c>
      <c r="I218" s="81">
        <v>0.47</v>
      </c>
      <c r="J218" s="81">
        <v>0.47</v>
      </c>
      <c r="K218" s="82" t="s">
        <v>219</v>
      </c>
      <c r="L218" s="83" t="s">
        <v>201</v>
      </c>
      <c r="M218" s="84">
        <v>18</v>
      </c>
      <c r="N218" s="85">
        <f t="shared" si="3"/>
        <v>8.2800000000000011</v>
      </c>
    </row>
    <row r="219" spans="1:14" s="86" customFormat="1" ht="15.75" customHeight="1" collapsed="1">
      <c r="A219" s="76">
        <v>218</v>
      </c>
      <c r="B219" s="77">
        <v>61091000000</v>
      </c>
      <c r="C219" s="78" t="s">
        <v>500</v>
      </c>
      <c r="D219" s="98">
        <v>4</v>
      </c>
      <c r="E219" s="98"/>
      <c r="F219" s="79"/>
      <c r="G219" s="99">
        <v>0.56999999999999995</v>
      </c>
      <c r="H219" s="80">
        <v>0.56999999999999995</v>
      </c>
      <c r="I219" s="81">
        <v>0.58199999999999996</v>
      </c>
      <c r="J219" s="100">
        <v>0.58199999999999996</v>
      </c>
      <c r="K219" s="101" t="s">
        <v>2176</v>
      </c>
      <c r="L219" s="83" t="s">
        <v>42</v>
      </c>
      <c r="M219" s="84">
        <v>18</v>
      </c>
      <c r="N219" s="85">
        <f t="shared" si="3"/>
        <v>10.26</v>
      </c>
    </row>
    <row r="220" spans="1:14" s="86" customFormat="1" ht="15.75" customHeight="1">
      <c r="A220" s="76">
        <v>219</v>
      </c>
      <c r="B220" s="77">
        <v>61091000000</v>
      </c>
      <c r="C220" s="78" t="s">
        <v>2278</v>
      </c>
      <c r="D220" s="79">
        <v>1</v>
      </c>
      <c r="E220" s="79"/>
      <c r="F220" s="79"/>
      <c r="G220" s="80">
        <v>0.08</v>
      </c>
      <c r="H220" s="80">
        <v>0.08</v>
      </c>
      <c r="I220" s="81">
        <v>0.08</v>
      </c>
      <c r="J220" s="81">
        <v>0.08</v>
      </c>
      <c r="K220" s="82" t="s">
        <v>194</v>
      </c>
      <c r="L220" s="83" t="s">
        <v>657</v>
      </c>
      <c r="M220" s="84">
        <v>18</v>
      </c>
      <c r="N220" s="85">
        <f t="shared" si="3"/>
        <v>1.44</v>
      </c>
    </row>
    <row r="221" spans="1:14" s="86" customFormat="1" ht="15.75" customHeight="1">
      <c r="A221" s="76">
        <v>220</v>
      </c>
      <c r="B221" s="77">
        <v>61091000000</v>
      </c>
      <c r="C221" s="78" t="s">
        <v>2278</v>
      </c>
      <c r="D221" s="79">
        <v>1</v>
      </c>
      <c r="E221" s="79"/>
      <c r="F221" s="79"/>
      <c r="G221" s="80">
        <v>0.17</v>
      </c>
      <c r="H221" s="80">
        <v>0.17</v>
      </c>
      <c r="I221" s="81">
        <v>0.17799999999999999</v>
      </c>
      <c r="J221" s="81">
        <v>0.17799999999999999</v>
      </c>
      <c r="K221" s="82" t="s">
        <v>194</v>
      </c>
      <c r="L221" s="83" t="s">
        <v>48</v>
      </c>
      <c r="M221" s="84">
        <v>18</v>
      </c>
      <c r="N221" s="85">
        <f t="shared" si="3"/>
        <v>3.06</v>
      </c>
    </row>
    <row r="222" spans="1:14" s="86" customFormat="1" ht="30" customHeight="1" collapsed="1">
      <c r="A222" s="76">
        <v>221</v>
      </c>
      <c r="B222" s="77">
        <v>61091000000</v>
      </c>
      <c r="C222" s="78" t="s">
        <v>2279</v>
      </c>
      <c r="D222" s="79">
        <v>25</v>
      </c>
      <c r="E222" s="79"/>
      <c r="F222" s="79"/>
      <c r="G222" s="80">
        <v>1.48</v>
      </c>
      <c r="H222" s="80">
        <v>1.48</v>
      </c>
      <c r="I222" s="81">
        <v>1.4860000000000011</v>
      </c>
      <c r="J222" s="81">
        <v>1.4860000000000011</v>
      </c>
      <c r="K222" s="82" t="s">
        <v>2280</v>
      </c>
      <c r="L222" s="83" t="s">
        <v>12</v>
      </c>
      <c r="M222" s="84">
        <v>18</v>
      </c>
      <c r="N222" s="85">
        <f t="shared" si="3"/>
        <v>26.64</v>
      </c>
    </row>
    <row r="223" spans="1:14" s="86" customFormat="1" ht="30" customHeight="1" collapsed="1">
      <c r="A223" s="76">
        <v>222</v>
      </c>
      <c r="B223" s="77">
        <v>61091000000</v>
      </c>
      <c r="C223" s="78" t="s">
        <v>2279</v>
      </c>
      <c r="D223" s="79">
        <v>4</v>
      </c>
      <c r="E223" s="79"/>
      <c r="F223" s="79"/>
      <c r="G223" s="80">
        <v>0.39</v>
      </c>
      <c r="H223" s="80">
        <v>0.39</v>
      </c>
      <c r="I223" s="81">
        <v>0.39600000000000002</v>
      </c>
      <c r="J223" s="81">
        <v>0.39600000000000002</v>
      </c>
      <c r="K223" s="82" t="s">
        <v>219</v>
      </c>
      <c r="L223" s="83" t="s">
        <v>201</v>
      </c>
      <c r="M223" s="84">
        <v>18</v>
      </c>
      <c r="N223" s="85">
        <f t="shared" si="3"/>
        <v>7.0200000000000005</v>
      </c>
    </row>
    <row r="224" spans="1:14" s="86" customFormat="1" ht="30" customHeight="1" collapsed="1">
      <c r="A224" s="76">
        <v>223</v>
      </c>
      <c r="B224" s="77">
        <v>61091000000</v>
      </c>
      <c r="C224" s="78" t="s">
        <v>2279</v>
      </c>
      <c r="D224" s="79">
        <v>2</v>
      </c>
      <c r="E224" s="79"/>
      <c r="F224" s="79"/>
      <c r="G224" s="80">
        <v>0.1</v>
      </c>
      <c r="H224" s="80">
        <v>0.1</v>
      </c>
      <c r="I224" s="81">
        <v>9.6000000000000002E-2</v>
      </c>
      <c r="J224" s="81">
        <v>9.6000000000000002E-2</v>
      </c>
      <c r="K224" s="82" t="s">
        <v>194</v>
      </c>
      <c r="L224" s="83" t="s">
        <v>279</v>
      </c>
      <c r="M224" s="84">
        <v>18</v>
      </c>
      <c r="N224" s="85">
        <f t="shared" si="3"/>
        <v>1.8</v>
      </c>
    </row>
    <row r="225" spans="1:14" s="86" customFormat="1" ht="45" customHeight="1" collapsed="1">
      <c r="A225" s="76">
        <v>224</v>
      </c>
      <c r="B225" s="77">
        <v>61091000000</v>
      </c>
      <c r="C225" s="78" t="s">
        <v>2279</v>
      </c>
      <c r="D225" s="79">
        <v>12</v>
      </c>
      <c r="E225" s="79"/>
      <c r="F225" s="79"/>
      <c r="G225" s="80">
        <v>0.97</v>
      </c>
      <c r="H225" s="80">
        <v>0.97</v>
      </c>
      <c r="I225" s="81">
        <v>0.98199999999999987</v>
      </c>
      <c r="J225" s="81">
        <v>0.98199999999999987</v>
      </c>
      <c r="K225" s="82" t="s">
        <v>2281</v>
      </c>
      <c r="L225" s="83" t="s">
        <v>67</v>
      </c>
      <c r="M225" s="84">
        <v>18</v>
      </c>
      <c r="N225" s="85">
        <f t="shared" si="3"/>
        <v>17.46</v>
      </c>
    </row>
    <row r="226" spans="1:14" s="86" customFormat="1" ht="30" customHeight="1">
      <c r="A226" s="76">
        <v>225</v>
      </c>
      <c r="B226" s="77">
        <v>61091000000</v>
      </c>
      <c r="C226" s="78" t="s">
        <v>2282</v>
      </c>
      <c r="D226" s="79">
        <v>1</v>
      </c>
      <c r="E226" s="79"/>
      <c r="F226" s="79"/>
      <c r="G226" s="80">
        <v>0.15</v>
      </c>
      <c r="H226" s="80">
        <v>0.15</v>
      </c>
      <c r="I226" s="81">
        <v>0.16</v>
      </c>
      <c r="J226" s="81">
        <v>0.16</v>
      </c>
      <c r="K226" s="82" t="s">
        <v>227</v>
      </c>
      <c r="L226" s="83" t="s">
        <v>262</v>
      </c>
      <c r="M226" s="84">
        <v>18</v>
      </c>
      <c r="N226" s="85">
        <f t="shared" si="3"/>
        <v>2.6999999999999997</v>
      </c>
    </row>
    <row r="227" spans="1:14" s="86" customFormat="1" ht="45" customHeight="1" collapsed="1">
      <c r="A227" s="76">
        <v>226</v>
      </c>
      <c r="B227" s="77">
        <v>61091000000</v>
      </c>
      <c r="C227" s="78" t="s">
        <v>2283</v>
      </c>
      <c r="D227" s="79">
        <v>66</v>
      </c>
      <c r="E227" s="79"/>
      <c r="F227" s="79"/>
      <c r="G227" s="80">
        <v>7.36</v>
      </c>
      <c r="H227" s="80">
        <v>7.36</v>
      </c>
      <c r="I227" s="81">
        <v>7.3680000000000003</v>
      </c>
      <c r="J227" s="81">
        <v>7.3680000000000003</v>
      </c>
      <c r="K227" s="82" t="s">
        <v>2284</v>
      </c>
      <c r="L227" s="83" t="s">
        <v>12</v>
      </c>
      <c r="M227" s="84">
        <v>18</v>
      </c>
      <c r="N227" s="85">
        <f t="shared" si="3"/>
        <v>132.48000000000002</v>
      </c>
    </row>
    <row r="228" spans="1:14" s="86" customFormat="1" ht="30" customHeight="1" collapsed="1">
      <c r="A228" s="76">
        <v>227</v>
      </c>
      <c r="B228" s="77">
        <v>61091000000</v>
      </c>
      <c r="C228" s="78" t="s">
        <v>2283</v>
      </c>
      <c r="D228" s="79">
        <v>15</v>
      </c>
      <c r="E228" s="79"/>
      <c r="F228" s="79"/>
      <c r="G228" s="80">
        <v>1.34</v>
      </c>
      <c r="H228" s="80">
        <v>1.34</v>
      </c>
      <c r="I228" s="81">
        <v>1.354000000000001</v>
      </c>
      <c r="J228" s="81">
        <v>1.354000000000001</v>
      </c>
      <c r="K228" s="82" t="s">
        <v>2285</v>
      </c>
      <c r="L228" s="83" t="s">
        <v>18</v>
      </c>
      <c r="M228" s="84">
        <v>18</v>
      </c>
      <c r="N228" s="85">
        <f t="shared" si="3"/>
        <v>24.12</v>
      </c>
    </row>
    <row r="229" spans="1:14" s="86" customFormat="1" ht="30" customHeight="1" collapsed="1">
      <c r="A229" s="76">
        <v>228</v>
      </c>
      <c r="B229" s="77">
        <v>61091000000</v>
      </c>
      <c r="C229" s="78" t="s">
        <v>2283</v>
      </c>
      <c r="D229" s="90">
        <v>17</v>
      </c>
      <c r="E229" s="90"/>
      <c r="F229" s="79"/>
      <c r="G229" s="91">
        <v>2.68</v>
      </c>
      <c r="H229" s="80">
        <v>2.68</v>
      </c>
      <c r="I229" s="81">
        <v>2.69</v>
      </c>
      <c r="J229" s="81">
        <v>2.69</v>
      </c>
      <c r="K229" s="82" t="s">
        <v>2162</v>
      </c>
      <c r="L229" s="83" t="s">
        <v>67</v>
      </c>
      <c r="M229" s="84">
        <v>18</v>
      </c>
      <c r="N229" s="85">
        <f t="shared" si="3"/>
        <v>48.24</v>
      </c>
    </row>
    <row r="230" spans="1:14" s="86" customFormat="1" ht="15.75" customHeight="1">
      <c r="A230" s="76">
        <v>229</v>
      </c>
      <c r="B230" s="77">
        <v>61091000000</v>
      </c>
      <c r="C230" s="78" t="s">
        <v>2286</v>
      </c>
      <c r="D230" s="79">
        <v>1</v>
      </c>
      <c r="E230" s="79"/>
      <c r="F230" s="79"/>
      <c r="G230" s="80">
        <v>0.11</v>
      </c>
      <c r="H230" s="80">
        <v>0.11</v>
      </c>
      <c r="I230" s="81">
        <v>0.11799999999999999</v>
      </c>
      <c r="J230" s="81">
        <v>0.11799999999999999</v>
      </c>
      <c r="K230" s="82" t="s">
        <v>208</v>
      </c>
      <c r="L230" s="83" t="s">
        <v>209</v>
      </c>
      <c r="M230" s="84">
        <v>18</v>
      </c>
      <c r="N230" s="85">
        <f t="shared" si="3"/>
        <v>1.98</v>
      </c>
    </row>
    <row r="231" spans="1:14" s="86" customFormat="1" ht="15.75" customHeight="1">
      <c r="A231" s="76">
        <v>230</v>
      </c>
      <c r="B231" s="77">
        <v>61091000000</v>
      </c>
      <c r="C231" s="78" t="s">
        <v>2286</v>
      </c>
      <c r="D231" s="79">
        <v>1</v>
      </c>
      <c r="E231" s="79"/>
      <c r="F231" s="79"/>
      <c r="G231" s="80">
        <v>0.19</v>
      </c>
      <c r="H231" s="80">
        <v>0.19</v>
      </c>
      <c r="I231" s="81">
        <v>0.20200000000000001</v>
      </c>
      <c r="J231" s="81">
        <v>0.20200000000000001</v>
      </c>
      <c r="K231" s="82" t="s">
        <v>263</v>
      </c>
      <c r="L231" s="83" t="s">
        <v>71</v>
      </c>
      <c r="M231" s="84">
        <v>18</v>
      </c>
      <c r="N231" s="85">
        <f t="shared" si="3"/>
        <v>3.42</v>
      </c>
    </row>
    <row r="232" spans="1:14" s="86" customFormat="1" ht="15.75" customHeight="1">
      <c r="A232" s="76">
        <v>231</v>
      </c>
      <c r="B232" s="77">
        <v>61091000000</v>
      </c>
      <c r="C232" s="78" t="s">
        <v>2286</v>
      </c>
      <c r="D232" s="79">
        <v>1</v>
      </c>
      <c r="E232" s="79"/>
      <c r="F232" s="79"/>
      <c r="G232" s="80">
        <v>0.13</v>
      </c>
      <c r="H232" s="80">
        <v>0.13</v>
      </c>
      <c r="I232" s="81">
        <v>0.14399999999999999</v>
      </c>
      <c r="J232" s="81">
        <v>0.14399999999999999</v>
      </c>
      <c r="K232" s="82" t="s">
        <v>21</v>
      </c>
      <c r="L232" s="83" t="s">
        <v>39</v>
      </c>
      <c r="M232" s="84">
        <v>18</v>
      </c>
      <c r="N232" s="85">
        <f t="shared" si="3"/>
        <v>2.34</v>
      </c>
    </row>
    <row r="233" spans="1:14" s="86" customFormat="1" ht="30" customHeight="1" collapsed="1">
      <c r="A233" s="76">
        <v>232</v>
      </c>
      <c r="B233" s="77">
        <v>61091000000</v>
      </c>
      <c r="C233" s="78" t="s">
        <v>2287</v>
      </c>
      <c r="D233" s="79">
        <v>2</v>
      </c>
      <c r="E233" s="79"/>
      <c r="F233" s="79"/>
      <c r="G233" s="80">
        <v>0.42</v>
      </c>
      <c r="H233" s="80">
        <v>0.42</v>
      </c>
      <c r="I233" s="81">
        <v>0.432</v>
      </c>
      <c r="J233" s="81">
        <v>0.432</v>
      </c>
      <c r="K233" s="82" t="s">
        <v>148</v>
      </c>
      <c r="L233" s="83" t="s">
        <v>42</v>
      </c>
      <c r="M233" s="84">
        <v>18</v>
      </c>
      <c r="N233" s="85">
        <f t="shared" si="3"/>
        <v>7.56</v>
      </c>
    </row>
    <row r="234" spans="1:14" s="86" customFormat="1" ht="30" customHeight="1" collapsed="1">
      <c r="A234" s="76">
        <v>233</v>
      </c>
      <c r="B234" s="77">
        <v>61091000000</v>
      </c>
      <c r="C234" s="78" t="s">
        <v>2287</v>
      </c>
      <c r="D234" s="79">
        <v>3</v>
      </c>
      <c r="E234" s="79"/>
      <c r="F234" s="79"/>
      <c r="G234" s="80">
        <v>0.6</v>
      </c>
      <c r="H234" s="80">
        <v>0.6</v>
      </c>
      <c r="I234" s="81">
        <v>0.6080000000000001</v>
      </c>
      <c r="J234" s="81">
        <v>0.6080000000000001</v>
      </c>
      <c r="K234" s="82" t="s">
        <v>194</v>
      </c>
      <c r="L234" s="83" t="s">
        <v>204</v>
      </c>
      <c r="M234" s="84">
        <v>18</v>
      </c>
      <c r="N234" s="85">
        <f t="shared" si="3"/>
        <v>10.799999999999999</v>
      </c>
    </row>
    <row r="235" spans="1:14" s="86" customFormat="1" ht="30" customHeight="1" collapsed="1">
      <c r="A235" s="76">
        <v>234</v>
      </c>
      <c r="B235" s="77">
        <v>61091000000</v>
      </c>
      <c r="C235" s="78" t="s">
        <v>2287</v>
      </c>
      <c r="D235" s="79">
        <v>2</v>
      </c>
      <c r="E235" s="79"/>
      <c r="F235" s="79"/>
      <c r="G235" s="80">
        <v>1.03</v>
      </c>
      <c r="H235" s="80">
        <v>1.03</v>
      </c>
      <c r="I235" s="81">
        <v>1.042</v>
      </c>
      <c r="J235" s="81">
        <v>1.042</v>
      </c>
      <c r="K235" s="82" t="s">
        <v>148</v>
      </c>
      <c r="L235" s="83" t="s">
        <v>165</v>
      </c>
      <c r="M235" s="84">
        <v>18</v>
      </c>
      <c r="N235" s="85">
        <f t="shared" si="3"/>
        <v>18.54</v>
      </c>
    </row>
    <row r="236" spans="1:14" s="86" customFormat="1" ht="30" customHeight="1" collapsed="1">
      <c r="A236" s="76">
        <v>235</v>
      </c>
      <c r="B236" s="77">
        <v>61091000000</v>
      </c>
      <c r="C236" s="78" t="s">
        <v>2287</v>
      </c>
      <c r="D236" s="79">
        <v>14</v>
      </c>
      <c r="E236" s="79"/>
      <c r="F236" s="79"/>
      <c r="G236" s="80">
        <v>2.71</v>
      </c>
      <c r="H236" s="80">
        <v>2.71</v>
      </c>
      <c r="I236" s="81">
        <v>2.7240000000000002</v>
      </c>
      <c r="J236" s="81">
        <v>2.7240000000000002</v>
      </c>
      <c r="K236" s="82" t="s">
        <v>148</v>
      </c>
      <c r="L236" s="83" t="s">
        <v>63</v>
      </c>
      <c r="M236" s="84">
        <v>18</v>
      </c>
      <c r="N236" s="85">
        <f t="shared" si="3"/>
        <v>48.78</v>
      </c>
    </row>
    <row r="237" spans="1:14" s="86" customFormat="1" ht="30" customHeight="1" collapsed="1">
      <c r="A237" s="76">
        <v>236</v>
      </c>
      <c r="B237" s="77">
        <v>61091000000</v>
      </c>
      <c r="C237" s="78" t="s">
        <v>2287</v>
      </c>
      <c r="D237" s="79">
        <v>3</v>
      </c>
      <c r="E237" s="79"/>
      <c r="F237" s="79"/>
      <c r="G237" s="80">
        <v>0.71</v>
      </c>
      <c r="H237" s="80">
        <v>0.71</v>
      </c>
      <c r="I237" s="81">
        <v>0.72199999999999998</v>
      </c>
      <c r="J237" s="81">
        <v>0.72199999999999998</v>
      </c>
      <c r="K237" s="82" t="s">
        <v>2288</v>
      </c>
      <c r="L237" s="83" t="s">
        <v>32</v>
      </c>
      <c r="M237" s="84">
        <v>18</v>
      </c>
      <c r="N237" s="85">
        <f t="shared" si="3"/>
        <v>12.78</v>
      </c>
    </row>
    <row r="238" spans="1:14" s="86" customFormat="1" ht="30" customHeight="1" collapsed="1">
      <c r="A238" s="76">
        <v>237</v>
      </c>
      <c r="B238" s="77">
        <v>61091000000</v>
      </c>
      <c r="C238" s="78" t="s">
        <v>2289</v>
      </c>
      <c r="D238" s="79">
        <v>6</v>
      </c>
      <c r="E238" s="79"/>
      <c r="F238" s="79"/>
      <c r="G238" s="80">
        <v>0.76</v>
      </c>
      <c r="H238" s="80">
        <v>0.76</v>
      </c>
      <c r="I238" s="81">
        <v>0.77200000000000002</v>
      </c>
      <c r="J238" s="81">
        <v>0.77200000000000002</v>
      </c>
      <c r="K238" s="82" t="s">
        <v>330</v>
      </c>
      <c r="L238" s="83" t="s">
        <v>12</v>
      </c>
      <c r="M238" s="84">
        <v>18</v>
      </c>
      <c r="N238" s="85">
        <f t="shared" si="3"/>
        <v>13.68</v>
      </c>
    </row>
    <row r="239" spans="1:14" s="86" customFormat="1" ht="30" customHeight="1" collapsed="1">
      <c r="A239" s="76">
        <v>238</v>
      </c>
      <c r="B239" s="77">
        <v>61091000000</v>
      </c>
      <c r="C239" s="78" t="s">
        <v>2289</v>
      </c>
      <c r="D239" s="79">
        <v>3</v>
      </c>
      <c r="E239" s="79"/>
      <c r="F239" s="79"/>
      <c r="G239" s="80">
        <v>0.18</v>
      </c>
      <c r="H239" s="80">
        <v>0.18</v>
      </c>
      <c r="I239" s="81">
        <v>0.188</v>
      </c>
      <c r="J239" s="81">
        <v>0.188</v>
      </c>
      <c r="K239" s="82" t="s">
        <v>330</v>
      </c>
      <c r="L239" s="83" t="s">
        <v>18</v>
      </c>
      <c r="M239" s="84">
        <v>18</v>
      </c>
      <c r="N239" s="85">
        <f t="shared" si="3"/>
        <v>3.2399999999999998</v>
      </c>
    </row>
    <row r="240" spans="1:14" s="86" customFormat="1" ht="15.75" customHeight="1" collapsed="1">
      <c r="A240" s="76">
        <v>239</v>
      </c>
      <c r="B240" s="77">
        <v>61091000000</v>
      </c>
      <c r="C240" s="78" t="s">
        <v>2290</v>
      </c>
      <c r="D240" s="79">
        <v>3</v>
      </c>
      <c r="E240" s="79"/>
      <c r="F240" s="79"/>
      <c r="G240" s="80">
        <v>0.28000000000000003</v>
      </c>
      <c r="H240" s="80">
        <v>0.28000000000000003</v>
      </c>
      <c r="I240" s="81">
        <v>0.29199999999999998</v>
      </c>
      <c r="J240" s="81">
        <v>0.29199999999999998</v>
      </c>
      <c r="K240" s="82" t="s">
        <v>330</v>
      </c>
      <c r="L240" s="83" t="s">
        <v>48</v>
      </c>
      <c r="M240" s="84">
        <v>18</v>
      </c>
      <c r="N240" s="85">
        <f t="shared" si="3"/>
        <v>5.0400000000000009</v>
      </c>
    </row>
    <row r="241" spans="1:14" s="86" customFormat="1" ht="15.75" customHeight="1">
      <c r="A241" s="76">
        <v>240</v>
      </c>
      <c r="B241" s="77">
        <v>61099020000</v>
      </c>
      <c r="C241" s="78" t="s">
        <v>2291</v>
      </c>
      <c r="D241" s="79">
        <v>1</v>
      </c>
      <c r="E241" s="79"/>
      <c r="F241" s="79"/>
      <c r="G241" s="80">
        <v>0.16</v>
      </c>
      <c r="H241" s="80">
        <v>0.16</v>
      </c>
      <c r="I241" s="81">
        <v>0.17</v>
      </c>
      <c r="J241" s="81">
        <v>0.17</v>
      </c>
      <c r="K241" s="82" t="s">
        <v>330</v>
      </c>
      <c r="L241" s="83" t="s">
        <v>18</v>
      </c>
      <c r="M241" s="84">
        <v>18</v>
      </c>
      <c r="N241" s="85">
        <f t="shared" si="3"/>
        <v>2.88</v>
      </c>
    </row>
    <row r="242" spans="1:14" s="86" customFormat="1" ht="30" customHeight="1" collapsed="1">
      <c r="A242" s="76">
        <v>241</v>
      </c>
      <c r="B242" s="77">
        <v>61099020000</v>
      </c>
      <c r="C242" s="78" t="s">
        <v>2292</v>
      </c>
      <c r="D242" s="79">
        <v>9</v>
      </c>
      <c r="E242" s="79"/>
      <c r="F242" s="79"/>
      <c r="G242" s="80">
        <v>0.77</v>
      </c>
      <c r="H242" s="80">
        <v>0.77</v>
      </c>
      <c r="I242" s="81">
        <v>0.77800000000000002</v>
      </c>
      <c r="J242" s="81">
        <v>0.77800000000000002</v>
      </c>
      <c r="K242" s="82" t="s">
        <v>2293</v>
      </c>
      <c r="L242" s="83" t="s">
        <v>12</v>
      </c>
      <c r="M242" s="84">
        <v>18</v>
      </c>
      <c r="N242" s="85">
        <f t="shared" si="3"/>
        <v>13.86</v>
      </c>
    </row>
    <row r="243" spans="1:14" s="86" customFormat="1" ht="15.75" customHeight="1">
      <c r="A243" s="76">
        <v>242</v>
      </c>
      <c r="B243" s="77">
        <v>61099020000</v>
      </c>
      <c r="C243" s="78" t="s">
        <v>2294</v>
      </c>
      <c r="D243" s="79">
        <v>1</v>
      </c>
      <c r="E243" s="79"/>
      <c r="F243" s="79"/>
      <c r="G243" s="80">
        <v>0.17</v>
      </c>
      <c r="H243" s="80">
        <v>0.17</v>
      </c>
      <c r="I243" s="81">
        <v>0.18</v>
      </c>
      <c r="J243" s="81">
        <v>0.18</v>
      </c>
      <c r="K243" s="82" t="s">
        <v>377</v>
      </c>
      <c r="L243" s="83" t="s">
        <v>48</v>
      </c>
      <c r="M243" s="84">
        <v>18</v>
      </c>
      <c r="N243" s="85">
        <f t="shared" si="3"/>
        <v>3.06</v>
      </c>
    </row>
    <row r="244" spans="1:14" s="86" customFormat="1" ht="15.75" customHeight="1" collapsed="1">
      <c r="A244" s="76">
        <v>243</v>
      </c>
      <c r="B244" s="77">
        <v>61099020000</v>
      </c>
      <c r="C244" s="78" t="s">
        <v>2295</v>
      </c>
      <c r="D244" s="90">
        <v>2</v>
      </c>
      <c r="E244" s="90"/>
      <c r="F244" s="79"/>
      <c r="G244" s="91">
        <v>0.52</v>
      </c>
      <c r="H244" s="80">
        <v>0.52</v>
      </c>
      <c r="I244" s="81">
        <v>0.52800000000000002</v>
      </c>
      <c r="J244" s="96">
        <v>0.52800000000000002</v>
      </c>
      <c r="K244" s="97" t="s">
        <v>2176</v>
      </c>
      <c r="L244" s="83" t="s">
        <v>42</v>
      </c>
      <c r="M244" s="84">
        <v>18</v>
      </c>
      <c r="N244" s="85">
        <f t="shared" si="3"/>
        <v>9.36</v>
      </c>
    </row>
    <row r="245" spans="1:14" s="86" customFormat="1" ht="30" customHeight="1" collapsed="1">
      <c r="A245" s="76">
        <v>244</v>
      </c>
      <c r="B245" s="77">
        <v>61099020000</v>
      </c>
      <c r="C245" s="78" t="s">
        <v>2295</v>
      </c>
      <c r="D245" s="90">
        <v>9</v>
      </c>
      <c r="E245" s="90"/>
      <c r="F245" s="79"/>
      <c r="G245" s="91">
        <v>1.39</v>
      </c>
      <c r="H245" s="80">
        <v>1.39</v>
      </c>
      <c r="I245" s="81">
        <v>1.4</v>
      </c>
      <c r="J245" s="81">
        <v>1.4</v>
      </c>
      <c r="K245" s="82" t="s">
        <v>2296</v>
      </c>
      <c r="L245" s="83" t="s">
        <v>67</v>
      </c>
      <c r="M245" s="84">
        <v>18</v>
      </c>
      <c r="N245" s="85">
        <f t="shared" si="3"/>
        <v>25.02</v>
      </c>
    </row>
    <row r="246" spans="1:14" s="86" customFormat="1" ht="15.75" customHeight="1">
      <c r="A246" s="76">
        <v>245</v>
      </c>
      <c r="B246" s="77">
        <v>61099020000</v>
      </c>
      <c r="C246" s="78" t="s">
        <v>2297</v>
      </c>
      <c r="D246" s="79">
        <v>1</v>
      </c>
      <c r="E246" s="79"/>
      <c r="F246" s="79"/>
      <c r="G246" s="80">
        <v>0.09</v>
      </c>
      <c r="H246" s="80">
        <v>0.09</v>
      </c>
      <c r="I246" s="81">
        <v>8.5999999999999993E-2</v>
      </c>
      <c r="J246" s="81">
        <v>8.5999999999999993E-2</v>
      </c>
      <c r="K246" s="82" t="s">
        <v>227</v>
      </c>
      <c r="L246" s="83" t="s">
        <v>63</v>
      </c>
      <c r="M246" s="84">
        <v>18</v>
      </c>
      <c r="N246" s="85">
        <f t="shared" si="3"/>
        <v>1.6199999999999999</v>
      </c>
    </row>
    <row r="247" spans="1:14" s="86" customFormat="1" ht="30" customHeight="1" collapsed="1">
      <c r="A247" s="76">
        <v>246</v>
      </c>
      <c r="B247" s="77">
        <v>61099020000</v>
      </c>
      <c r="C247" s="78" t="s">
        <v>2298</v>
      </c>
      <c r="D247" s="79">
        <v>2</v>
      </c>
      <c r="E247" s="79"/>
      <c r="F247" s="79"/>
      <c r="G247" s="80">
        <v>0.12</v>
      </c>
      <c r="H247" s="80">
        <v>0.12</v>
      </c>
      <c r="I247" s="81">
        <v>0.13</v>
      </c>
      <c r="J247" s="81">
        <v>0.13</v>
      </c>
      <c r="K247" s="82" t="s">
        <v>2299</v>
      </c>
      <c r="L247" s="83" t="s">
        <v>201</v>
      </c>
      <c r="M247" s="84">
        <v>18</v>
      </c>
      <c r="N247" s="85">
        <f t="shared" si="3"/>
        <v>2.16</v>
      </c>
    </row>
    <row r="248" spans="1:14" s="86" customFormat="1" ht="75" customHeight="1" collapsed="1">
      <c r="A248" s="76">
        <v>247</v>
      </c>
      <c r="B248" s="77">
        <v>61099020000</v>
      </c>
      <c r="C248" s="78" t="s">
        <v>2298</v>
      </c>
      <c r="D248" s="79">
        <v>11</v>
      </c>
      <c r="E248" s="79"/>
      <c r="F248" s="79"/>
      <c r="G248" s="80">
        <v>1.1200000000000001</v>
      </c>
      <c r="H248" s="80">
        <v>1.1200000000000001</v>
      </c>
      <c r="I248" s="81">
        <v>1.1319999999999999</v>
      </c>
      <c r="J248" s="81">
        <v>1.1319999999999999</v>
      </c>
      <c r="K248" s="82" t="s">
        <v>2300</v>
      </c>
      <c r="L248" s="83" t="s">
        <v>18</v>
      </c>
      <c r="M248" s="84">
        <v>18</v>
      </c>
      <c r="N248" s="85">
        <f t="shared" si="3"/>
        <v>20.160000000000004</v>
      </c>
    </row>
    <row r="249" spans="1:14" s="86" customFormat="1" ht="30" customHeight="1" collapsed="1">
      <c r="A249" s="76">
        <v>248</v>
      </c>
      <c r="B249" s="77">
        <v>61099020000</v>
      </c>
      <c r="C249" s="78" t="s">
        <v>2298</v>
      </c>
      <c r="D249" s="79">
        <v>7</v>
      </c>
      <c r="E249" s="79"/>
      <c r="F249" s="79"/>
      <c r="G249" s="80">
        <v>0.7</v>
      </c>
      <c r="H249" s="80">
        <v>0.7</v>
      </c>
      <c r="I249" s="81">
        <v>0.71399999999999997</v>
      </c>
      <c r="J249" s="81">
        <v>0.71399999999999997</v>
      </c>
      <c r="K249" s="82" t="s">
        <v>2208</v>
      </c>
      <c r="L249" s="83" t="s">
        <v>48</v>
      </c>
      <c r="M249" s="84">
        <v>18</v>
      </c>
      <c r="N249" s="85">
        <f t="shared" si="3"/>
        <v>12.6</v>
      </c>
    </row>
    <row r="250" spans="1:14" s="86" customFormat="1" ht="30" customHeight="1" collapsed="1">
      <c r="A250" s="76">
        <v>249</v>
      </c>
      <c r="B250" s="77">
        <v>61099020000</v>
      </c>
      <c r="C250" s="78" t="s">
        <v>2298</v>
      </c>
      <c r="D250" s="90">
        <v>25</v>
      </c>
      <c r="E250" s="90"/>
      <c r="F250" s="79"/>
      <c r="G250" s="91">
        <v>4.29</v>
      </c>
      <c r="H250" s="80">
        <v>4.29</v>
      </c>
      <c r="I250" s="81">
        <v>4.3040000000000003</v>
      </c>
      <c r="J250" s="96">
        <v>4.3040000000000003</v>
      </c>
      <c r="K250" s="97" t="s">
        <v>2176</v>
      </c>
      <c r="L250" s="83" t="s">
        <v>42</v>
      </c>
      <c r="M250" s="84">
        <v>18</v>
      </c>
      <c r="N250" s="85">
        <f t="shared" si="3"/>
        <v>77.22</v>
      </c>
    </row>
    <row r="251" spans="1:14" s="86" customFormat="1" ht="30" customHeight="1" collapsed="1">
      <c r="A251" s="76">
        <v>250</v>
      </c>
      <c r="B251" s="77">
        <v>61099020000</v>
      </c>
      <c r="C251" s="78" t="s">
        <v>2298</v>
      </c>
      <c r="D251" s="79">
        <v>3</v>
      </c>
      <c r="E251" s="79"/>
      <c r="F251" s="79"/>
      <c r="G251" s="80">
        <v>0.28999999999999998</v>
      </c>
      <c r="H251" s="80">
        <v>0.28999999999999998</v>
      </c>
      <c r="I251" s="81">
        <v>0.30199999999999999</v>
      </c>
      <c r="J251" s="81">
        <v>0.30199999999999999</v>
      </c>
      <c r="K251" s="82" t="s">
        <v>194</v>
      </c>
      <c r="L251" s="83" t="s">
        <v>199</v>
      </c>
      <c r="M251" s="84">
        <v>18</v>
      </c>
      <c r="N251" s="85">
        <f t="shared" si="3"/>
        <v>5.22</v>
      </c>
    </row>
    <row r="252" spans="1:14" s="86" customFormat="1" ht="30" customHeight="1" collapsed="1">
      <c r="A252" s="76">
        <v>251</v>
      </c>
      <c r="B252" s="77">
        <v>61099020000</v>
      </c>
      <c r="C252" s="78" t="s">
        <v>2298</v>
      </c>
      <c r="D252" s="90">
        <v>11</v>
      </c>
      <c r="E252" s="90"/>
      <c r="F252" s="79"/>
      <c r="G252" s="91">
        <v>0.81</v>
      </c>
      <c r="H252" s="80">
        <v>0.81</v>
      </c>
      <c r="I252" s="81">
        <v>0.81600000000000006</v>
      </c>
      <c r="J252" s="81">
        <v>0.81600000000000006</v>
      </c>
      <c r="K252" s="82" t="s">
        <v>2301</v>
      </c>
      <c r="L252" s="83" t="s">
        <v>67</v>
      </c>
      <c r="M252" s="84">
        <v>18</v>
      </c>
      <c r="N252" s="85">
        <f t="shared" si="3"/>
        <v>14.580000000000002</v>
      </c>
    </row>
    <row r="253" spans="1:14" s="86" customFormat="1" ht="30" customHeight="1" collapsed="1">
      <c r="A253" s="76">
        <v>252</v>
      </c>
      <c r="B253" s="77">
        <v>61099020000</v>
      </c>
      <c r="C253" s="78" t="s">
        <v>2298</v>
      </c>
      <c r="D253" s="79">
        <v>5</v>
      </c>
      <c r="E253" s="79"/>
      <c r="F253" s="79"/>
      <c r="G253" s="80">
        <v>0.46</v>
      </c>
      <c r="H253" s="80">
        <v>0.46</v>
      </c>
      <c r="I253" s="81">
        <v>0.47</v>
      </c>
      <c r="J253" s="81">
        <v>0.47</v>
      </c>
      <c r="K253" s="82" t="s">
        <v>2302</v>
      </c>
      <c r="L253" s="83" t="s">
        <v>147</v>
      </c>
      <c r="M253" s="84">
        <v>18</v>
      </c>
      <c r="N253" s="85">
        <f t="shared" si="3"/>
        <v>8.2800000000000011</v>
      </c>
    </row>
    <row r="254" spans="1:14" s="86" customFormat="1" ht="15.75" customHeight="1">
      <c r="A254" s="76">
        <v>253</v>
      </c>
      <c r="B254" s="77">
        <v>61099020000</v>
      </c>
      <c r="C254" s="78" t="s">
        <v>2303</v>
      </c>
      <c r="D254" s="79">
        <v>1</v>
      </c>
      <c r="E254" s="79"/>
      <c r="F254" s="79"/>
      <c r="G254" s="80">
        <v>0.18</v>
      </c>
      <c r="H254" s="80">
        <v>0.18</v>
      </c>
      <c r="I254" s="81">
        <v>0.192</v>
      </c>
      <c r="J254" s="81">
        <v>0.192</v>
      </c>
      <c r="K254" s="82" t="s">
        <v>274</v>
      </c>
      <c r="L254" s="83" t="s">
        <v>32</v>
      </c>
      <c r="M254" s="84">
        <v>18</v>
      </c>
      <c r="N254" s="85">
        <f t="shared" si="3"/>
        <v>3.2399999999999998</v>
      </c>
    </row>
    <row r="255" spans="1:14" s="86" customFormat="1" ht="15.75" customHeight="1" collapsed="1">
      <c r="A255" s="76">
        <v>254</v>
      </c>
      <c r="B255" s="77">
        <v>61099020000</v>
      </c>
      <c r="C255" s="78" t="s">
        <v>2304</v>
      </c>
      <c r="D255" s="79">
        <v>3</v>
      </c>
      <c r="E255" s="79"/>
      <c r="F255" s="79"/>
      <c r="G255" s="80">
        <v>0.33</v>
      </c>
      <c r="H255" s="80">
        <v>0.33</v>
      </c>
      <c r="I255" s="81">
        <v>0.34200000000000003</v>
      </c>
      <c r="J255" s="81">
        <v>0.34200000000000003</v>
      </c>
      <c r="K255" s="82" t="s">
        <v>330</v>
      </c>
      <c r="L255" s="83" t="s">
        <v>12</v>
      </c>
      <c r="M255" s="84">
        <v>18</v>
      </c>
      <c r="N255" s="85">
        <f t="shared" si="3"/>
        <v>5.94</v>
      </c>
    </row>
    <row r="256" spans="1:14" s="86" customFormat="1" ht="15.75" customHeight="1">
      <c r="A256" s="76">
        <v>255</v>
      </c>
      <c r="B256" s="77">
        <v>61099090000</v>
      </c>
      <c r="C256" s="78" t="s">
        <v>1695</v>
      </c>
      <c r="D256" s="79">
        <v>1</v>
      </c>
      <c r="E256" s="79"/>
      <c r="F256" s="79"/>
      <c r="G256" s="80">
        <v>7.0000000000000007E-2</v>
      </c>
      <c r="H256" s="80">
        <v>7.0000000000000007E-2</v>
      </c>
      <c r="I256" s="81">
        <v>7.3999999999999996E-2</v>
      </c>
      <c r="J256" s="81">
        <v>7.3999999999999996E-2</v>
      </c>
      <c r="K256" s="82" t="s">
        <v>330</v>
      </c>
      <c r="L256" s="83" t="s">
        <v>18</v>
      </c>
      <c r="M256" s="84">
        <v>18</v>
      </c>
      <c r="N256" s="85">
        <f t="shared" si="3"/>
        <v>1.2600000000000002</v>
      </c>
    </row>
    <row r="257" spans="1:14" s="86" customFormat="1" ht="30" customHeight="1" collapsed="1">
      <c r="A257" s="76">
        <v>256</v>
      </c>
      <c r="B257" s="77">
        <v>61099090000</v>
      </c>
      <c r="C257" s="78" t="s">
        <v>2305</v>
      </c>
      <c r="D257" s="90">
        <v>2</v>
      </c>
      <c r="E257" s="90"/>
      <c r="F257" s="79"/>
      <c r="G257" s="91">
        <v>0.42</v>
      </c>
      <c r="H257" s="80">
        <v>0.42</v>
      </c>
      <c r="I257" s="81">
        <v>0.42599999999999999</v>
      </c>
      <c r="J257" s="81">
        <v>0.42599999999999999</v>
      </c>
      <c r="K257" s="82" t="s">
        <v>2306</v>
      </c>
      <c r="L257" s="83" t="s">
        <v>67</v>
      </c>
      <c r="M257" s="84">
        <v>18</v>
      </c>
      <c r="N257" s="85">
        <f t="shared" si="3"/>
        <v>7.56</v>
      </c>
    </row>
    <row r="258" spans="1:14" s="86" customFormat="1" ht="15.75" customHeight="1">
      <c r="A258" s="76">
        <v>257</v>
      </c>
      <c r="B258" s="77">
        <v>61099090000</v>
      </c>
      <c r="C258" s="78" t="s">
        <v>1117</v>
      </c>
      <c r="D258" s="79">
        <v>1</v>
      </c>
      <c r="E258" s="79"/>
      <c r="F258" s="79"/>
      <c r="G258" s="80">
        <v>0.18</v>
      </c>
      <c r="H258" s="80">
        <v>0.18</v>
      </c>
      <c r="I258" s="81">
        <v>0.192</v>
      </c>
      <c r="J258" s="81">
        <v>0.192</v>
      </c>
      <c r="K258" s="82" t="s">
        <v>194</v>
      </c>
      <c r="L258" s="83" t="s">
        <v>654</v>
      </c>
      <c r="M258" s="84">
        <v>18</v>
      </c>
      <c r="N258" s="85">
        <f t="shared" ref="N258:N321" si="4">G258*M258</f>
        <v>3.2399999999999998</v>
      </c>
    </row>
    <row r="259" spans="1:14" s="86" customFormat="1" ht="30" customHeight="1">
      <c r="A259" s="76">
        <v>258</v>
      </c>
      <c r="B259" s="77">
        <v>61099090000</v>
      </c>
      <c r="C259" s="78" t="s">
        <v>2307</v>
      </c>
      <c r="D259" s="79">
        <v>1</v>
      </c>
      <c r="E259" s="79"/>
      <c r="F259" s="79"/>
      <c r="G259" s="80">
        <v>0.16</v>
      </c>
      <c r="H259" s="80">
        <v>0.16</v>
      </c>
      <c r="I259" s="81">
        <v>0.17199999999999999</v>
      </c>
      <c r="J259" s="81">
        <v>0.17199999999999999</v>
      </c>
      <c r="K259" s="82" t="s">
        <v>194</v>
      </c>
      <c r="L259" s="83" t="s">
        <v>18</v>
      </c>
      <c r="M259" s="84">
        <v>18</v>
      </c>
      <c r="N259" s="85">
        <f t="shared" si="4"/>
        <v>2.88</v>
      </c>
    </row>
    <row r="260" spans="1:14" s="86" customFormat="1" ht="30" customHeight="1" collapsed="1">
      <c r="A260" s="76">
        <v>259</v>
      </c>
      <c r="B260" s="77">
        <v>61099090000</v>
      </c>
      <c r="C260" s="78" t="s">
        <v>2307</v>
      </c>
      <c r="D260" s="98">
        <v>2</v>
      </c>
      <c r="E260" s="98"/>
      <c r="F260" s="79"/>
      <c r="G260" s="99">
        <v>0.24</v>
      </c>
      <c r="H260" s="80">
        <v>0.24</v>
      </c>
      <c r="I260" s="81">
        <v>0.248</v>
      </c>
      <c r="J260" s="100">
        <v>0.248</v>
      </c>
      <c r="K260" s="101" t="s">
        <v>2176</v>
      </c>
      <c r="L260" s="83" t="s">
        <v>42</v>
      </c>
      <c r="M260" s="84">
        <v>18</v>
      </c>
      <c r="N260" s="85">
        <f t="shared" si="4"/>
        <v>4.32</v>
      </c>
    </row>
    <row r="261" spans="1:14" s="86" customFormat="1" ht="15.75" customHeight="1">
      <c r="A261" s="76">
        <v>260</v>
      </c>
      <c r="B261" s="77">
        <v>61099090000</v>
      </c>
      <c r="C261" s="78" t="s">
        <v>642</v>
      </c>
      <c r="D261" s="90">
        <v>1</v>
      </c>
      <c r="E261" s="90"/>
      <c r="F261" s="79"/>
      <c r="G261" s="91">
        <v>0.13</v>
      </c>
      <c r="H261" s="80">
        <v>0.13</v>
      </c>
      <c r="I261" s="81">
        <v>0.14000000000000001</v>
      </c>
      <c r="J261" s="96">
        <v>0.14000000000000001</v>
      </c>
      <c r="K261" s="97" t="s">
        <v>377</v>
      </c>
      <c r="L261" s="83" t="s">
        <v>18</v>
      </c>
      <c r="M261" s="84">
        <v>18</v>
      </c>
      <c r="N261" s="85">
        <f t="shared" si="4"/>
        <v>2.34</v>
      </c>
    </row>
    <row r="262" spans="1:14" s="86" customFormat="1" ht="15.75" customHeight="1">
      <c r="A262" s="76">
        <v>261</v>
      </c>
      <c r="B262" s="77">
        <v>61099090000</v>
      </c>
      <c r="C262" s="78" t="s">
        <v>642</v>
      </c>
      <c r="D262" s="79">
        <v>1</v>
      </c>
      <c r="E262" s="79"/>
      <c r="F262" s="79"/>
      <c r="G262" s="80">
        <v>0.17</v>
      </c>
      <c r="H262" s="80">
        <v>0.17</v>
      </c>
      <c r="I262" s="81">
        <v>0.182</v>
      </c>
      <c r="J262" s="81">
        <v>0.182</v>
      </c>
      <c r="K262" s="82" t="s">
        <v>194</v>
      </c>
      <c r="L262" s="83" t="s">
        <v>243</v>
      </c>
      <c r="M262" s="84">
        <v>18</v>
      </c>
      <c r="N262" s="85">
        <f t="shared" si="4"/>
        <v>3.06</v>
      </c>
    </row>
    <row r="263" spans="1:14" s="86" customFormat="1" ht="30" customHeight="1">
      <c r="A263" s="76">
        <v>262</v>
      </c>
      <c r="B263" s="77">
        <v>61099090000</v>
      </c>
      <c r="C263" s="78" t="s">
        <v>2308</v>
      </c>
      <c r="D263" s="79">
        <v>1</v>
      </c>
      <c r="E263" s="79"/>
      <c r="F263" s="79"/>
      <c r="G263" s="80">
        <v>0.15</v>
      </c>
      <c r="H263" s="80">
        <v>0.15</v>
      </c>
      <c r="I263" s="81">
        <v>0.16400000000000001</v>
      </c>
      <c r="J263" s="81">
        <v>0.16400000000000001</v>
      </c>
      <c r="K263" s="82" t="s">
        <v>2171</v>
      </c>
      <c r="L263" s="83" t="s">
        <v>42</v>
      </c>
      <c r="M263" s="84">
        <v>18</v>
      </c>
      <c r="N263" s="85">
        <f t="shared" si="4"/>
        <v>2.6999999999999997</v>
      </c>
    </row>
    <row r="264" spans="1:14" s="86" customFormat="1" ht="30" customHeight="1">
      <c r="A264" s="76">
        <v>263</v>
      </c>
      <c r="B264" s="77">
        <v>61099090000</v>
      </c>
      <c r="C264" s="78" t="s">
        <v>2308</v>
      </c>
      <c r="D264" s="79">
        <v>1</v>
      </c>
      <c r="E264" s="79"/>
      <c r="F264" s="79"/>
      <c r="G264" s="80">
        <v>0.06</v>
      </c>
      <c r="H264" s="80">
        <v>0.06</v>
      </c>
      <c r="I264" s="81">
        <v>0.06</v>
      </c>
      <c r="J264" s="81">
        <v>0.06</v>
      </c>
      <c r="K264" s="82" t="s">
        <v>252</v>
      </c>
      <c r="L264" s="83" t="s">
        <v>195</v>
      </c>
      <c r="M264" s="84">
        <v>18</v>
      </c>
      <c r="N264" s="85">
        <f t="shared" si="4"/>
        <v>1.08</v>
      </c>
    </row>
    <row r="265" spans="1:14" s="86" customFormat="1" ht="30" customHeight="1">
      <c r="A265" s="76">
        <v>264</v>
      </c>
      <c r="B265" s="77">
        <v>61099090000</v>
      </c>
      <c r="C265" s="78" t="s">
        <v>2308</v>
      </c>
      <c r="D265" s="79">
        <v>1</v>
      </c>
      <c r="E265" s="79"/>
      <c r="F265" s="79"/>
      <c r="G265" s="80">
        <v>0.12</v>
      </c>
      <c r="H265" s="80">
        <v>0.12</v>
      </c>
      <c r="I265" s="81">
        <v>0.13400000000000001</v>
      </c>
      <c r="J265" s="81">
        <v>0.13400000000000001</v>
      </c>
      <c r="K265" s="82" t="s">
        <v>168</v>
      </c>
      <c r="L265" s="83" t="s">
        <v>67</v>
      </c>
      <c r="M265" s="84">
        <v>18</v>
      </c>
      <c r="N265" s="85">
        <f t="shared" si="4"/>
        <v>2.16</v>
      </c>
    </row>
    <row r="266" spans="1:14" s="86" customFormat="1" ht="30" customHeight="1">
      <c r="A266" s="76">
        <v>265</v>
      </c>
      <c r="B266" s="77">
        <v>61099090000</v>
      </c>
      <c r="C266" s="78" t="s">
        <v>1115</v>
      </c>
      <c r="D266" s="79">
        <v>1</v>
      </c>
      <c r="E266" s="79"/>
      <c r="F266" s="79"/>
      <c r="G266" s="80">
        <v>0.13</v>
      </c>
      <c r="H266" s="80">
        <v>0.13</v>
      </c>
      <c r="I266" s="81">
        <v>0.13600000000000001</v>
      </c>
      <c r="J266" s="81">
        <v>0.13600000000000001</v>
      </c>
      <c r="K266" s="82" t="s">
        <v>238</v>
      </c>
      <c r="L266" s="83" t="s">
        <v>18</v>
      </c>
      <c r="M266" s="84">
        <v>18</v>
      </c>
      <c r="N266" s="85">
        <f t="shared" si="4"/>
        <v>2.34</v>
      </c>
    </row>
    <row r="267" spans="1:14" s="86" customFormat="1" ht="30" customHeight="1" collapsed="1">
      <c r="A267" s="76">
        <v>266</v>
      </c>
      <c r="B267" s="77">
        <v>61099090000</v>
      </c>
      <c r="C267" s="78" t="s">
        <v>1115</v>
      </c>
      <c r="D267" s="79">
        <v>3</v>
      </c>
      <c r="E267" s="79"/>
      <c r="F267" s="79"/>
      <c r="G267" s="80">
        <v>0.47</v>
      </c>
      <c r="H267" s="80">
        <v>0.47</v>
      </c>
      <c r="I267" s="81">
        <v>0.47799999999999998</v>
      </c>
      <c r="J267" s="96">
        <v>0.47799999999999998</v>
      </c>
      <c r="K267" s="82" t="s">
        <v>194</v>
      </c>
      <c r="L267" s="83" t="s">
        <v>48</v>
      </c>
      <c r="M267" s="84">
        <v>18</v>
      </c>
      <c r="N267" s="85">
        <f t="shared" si="4"/>
        <v>8.4599999999999991</v>
      </c>
    </row>
    <row r="268" spans="1:14" s="86" customFormat="1" ht="30" customHeight="1" collapsed="1">
      <c r="A268" s="76">
        <v>267</v>
      </c>
      <c r="B268" s="77">
        <v>61099090000</v>
      </c>
      <c r="C268" s="78" t="s">
        <v>2309</v>
      </c>
      <c r="D268" s="90">
        <v>3</v>
      </c>
      <c r="E268" s="90"/>
      <c r="F268" s="79"/>
      <c r="G268" s="91">
        <v>0.43</v>
      </c>
      <c r="H268" s="80">
        <v>0.43</v>
      </c>
      <c r="I268" s="81">
        <v>0.436</v>
      </c>
      <c r="J268" s="81">
        <v>0.436</v>
      </c>
      <c r="K268" s="82" t="s">
        <v>2306</v>
      </c>
      <c r="L268" s="83" t="s">
        <v>67</v>
      </c>
      <c r="M268" s="84">
        <v>18</v>
      </c>
      <c r="N268" s="85">
        <f t="shared" si="4"/>
        <v>7.74</v>
      </c>
    </row>
    <row r="269" spans="1:14" s="86" customFormat="1" ht="30" customHeight="1">
      <c r="A269" s="76">
        <v>268</v>
      </c>
      <c r="B269" s="77">
        <v>61101130000</v>
      </c>
      <c r="C269" s="78" t="s">
        <v>2310</v>
      </c>
      <c r="D269" s="79">
        <v>1</v>
      </c>
      <c r="E269" s="79"/>
      <c r="F269" s="79"/>
      <c r="G269" s="80">
        <v>0.41</v>
      </c>
      <c r="H269" s="80">
        <v>0.41</v>
      </c>
      <c r="I269" s="81">
        <v>0.41799999999999998</v>
      </c>
      <c r="J269" s="81">
        <v>0.41799999999999998</v>
      </c>
      <c r="K269" s="82" t="s">
        <v>148</v>
      </c>
      <c r="L269" s="83" t="s">
        <v>42</v>
      </c>
      <c r="M269" s="84">
        <v>18</v>
      </c>
      <c r="N269" s="85">
        <f t="shared" si="4"/>
        <v>7.38</v>
      </c>
    </row>
    <row r="270" spans="1:14" s="86" customFormat="1" ht="30" customHeight="1" collapsed="1">
      <c r="A270" s="76">
        <v>269</v>
      </c>
      <c r="B270" s="77">
        <v>61101130000</v>
      </c>
      <c r="C270" s="78" t="s">
        <v>2311</v>
      </c>
      <c r="D270" s="79">
        <v>7</v>
      </c>
      <c r="E270" s="79"/>
      <c r="F270" s="79"/>
      <c r="G270" s="80">
        <v>2.5</v>
      </c>
      <c r="H270" s="80">
        <v>2.5</v>
      </c>
      <c r="I270" s="81">
        <v>2.508</v>
      </c>
      <c r="J270" s="81">
        <v>2.508</v>
      </c>
      <c r="K270" s="82" t="s">
        <v>148</v>
      </c>
      <c r="L270" s="83" t="s">
        <v>63</v>
      </c>
      <c r="M270" s="84">
        <v>18</v>
      </c>
      <c r="N270" s="85">
        <f t="shared" si="4"/>
        <v>45</v>
      </c>
    </row>
    <row r="271" spans="1:14" s="86" customFormat="1" ht="15.75" customHeight="1" collapsed="1">
      <c r="A271" s="76">
        <v>270</v>
      </c>
      <c r="B271" s="77">
        <v>61101130000</v>
      </c>
      <c r="C271" s="78" t="s">
        <v>2312</v>
      </c>
      <c r="D271" s="79">
        <v>3</v>
      </c>
      <c r="E271" s="79"/>
      <c r="F271" s="79"/>
      <c r="G271" s="80">
        <v>1.55</v>
      </c>
      <c r="H271" s="80">
        <v>1.55</v>
      </c>
      <c r="I271" s="81">
        <v>1.5549999999999999</v>
      </c>
      <c r="J271" s="81">
        <v>1.5549999999999999</v>
      </c>
      <c r="K271" s="82" t="s">
        <v>362</v>
      </c>
      <c r="L271" s="83" t="s">
        <v>363</v>
      </c>
      <c r="M271" s="84">
        <v>18</v>
      </c>
      <c r="N271" s="85">
        <f t="shared" si="4"/>
        <v>27.900000000000002</v>
      </c>
    </row>
    <row r="272" spans="1:14" s="86" customFormat="1" ht="15.75" customHeight="1" collapsed="1">
      <c r="A272" s="76">
        <v>271</v>
      </c>
      <c r="B272" s="77">
        <v>61101130000</v>
      </c>
      <c r="C272" s="78" t="s">
        <v>2312</v>
      </c>
      <c r="D272" s="79">
        <v>10</v>
      </c>
      <c r="E272" s="79"/>
      <c r="F272" s="79"/>
      <c r="G272" s="80">
        <v>3.49</v>
      </c>
      <c r="H272" s="80">
        <v>3.49</v>
      </c>
      <c r="I272" s="81">
        <v>3.5</v>
      </c>
      <c r="J272" s="81">
        <v>3.5</v>
      </c>
      <c r="K272" s="82" t="s">
        <v>148</v>
      </c>
      <c r="L272" s="83" t="s">
        <v>42</v>
      </c>
      <c r="M272" s="84">
        <v>18</v>
      </c>
      <c r="N272" s="85">
        <f t="shared" si="4"/>
        <v>62.820000000000007</v>
      </c>
    </row>
    <row r="273" spans="1:14" s="86" customFormat="1" ht="15.75" customHeight="1" collapsed="1">
      <c r="A273" s="76">
        <v>272</v>
      </c>
      <c r="B273" s="77">
        <v>61101130000</v>
      </c>
      <c r="C273" s="78" t="s">
        <v>2312</v>
      </c>
      <c r="D273" s="79">
        <v>2</v>
      </c>
      <c r="E273" s="79"/>
      <c r="F273" s="79"/>
      <c r="G273" s="80">
        <v>0.55000000000000004</v>
      </c>
      <c r="H273" s="80">
        <v>0.55000000000000004</v>
      </c>
      <c r="I273" s="81">
        <v>0.55600000000000005</v>
      </c>
      <c r="J273" s="81">
        <v>0.55600000000000005</v>
      </c>
      <c r="K273" s="82" t="s">
        <v>148</v>
      </c>
      <c r="L273" s="83" t="s">
        <v>63</v>
      </c>
      <c r="M273" s="84">
        <v>18</v>
      </c>
      <c r="N273" s="85">
        <f t="shared" si="4"/>
        <v>9.9</v>
      </c>
    </row>
    <row r="274" spans="1:14" s="86" customFormat="1" ht="30" customHeight="1">
      <c r="A274" s="76">
        <v>273</v>
      </c>
      <c r="B274" s="77">
        <v>61101290090</v>
      </c>
      <c r="C274" s="78" t="s">
        <v>2313</v>
      </c>
      <c r="D274" s="102">
        <v>1</v>
      </c>
      <c r="E274" s="102"/>
      <c r="F274" s="79"/>
      <c r="G274" s="103">
        <v>0.56999999999999995</v>
      </c>
      <c r="H274" s="80">
        <v>0.56999999999999995</v>
      </c>
      <c r="I274" s="104">
        <v>0.57499999999999996</v>
      </c>
      <c r="J274" s="81">
        <v>0.57499999999999996</v>
      </c>
      <c r="K274" s="105" t="s">
        <v>362</v>
      </c>
      <c r="L274" s="95" t="s">
        <v>363</v>
      </c>
      <c r="M274" s="84">
        <v>18</v>
      </c>
      <c r="N274" s="85">
        <f t="shared" si="4"/>
        <v>10.26</v>
      </c>
    </row>
    <row r="275" spans="1:14" s="86" customFormat="1" ht="30" customHeight="1" collapsed="1">
      <c r="A275" s="76">
        <v>274</v>
      </c>
      <c r="B275" s="77">
        <v>61102091000</v>
      </c>
      <c r="C275" s="78" t="s">
        <v>2314</v>
      </c>
      <c r="D275" s="79">
        <v>9</v>
      </c>
      <c r="E275" s="79"/>
      <c r="F275" s="79"/>
      <c r="G275" s="80">
        <v>5.8</v>
      </c>
      <c r="H275" s="80">
        <v>5.8</v>
      </c>
      <c r="I275" s="81">
        <v>5.8120000000000003</v>
      </c>
      <c r="J275" s="81">
        <v>5.8120000000000003</v>
      </c>
      <c r="K275" s="82" t="s">
        <v>2315</v>
      </c>
      <c r="L275" s="83" t="s">
        <v>18</v>
      </c>
      <c r="M275" s="84">
        <v>18</v>
      </c>
      <c r="N275" s="85">
        <f t="shared" si="4"/>
        <v>104.39999999999999</v>
      </c>
    </row>
    <row r="276" spans="1:14" s="86" customFormat="1" ht="30" customHeight="1" collapsed="1">
      <c r="A276" s="76">
        <v>275</v>
      </c>
      <c r="B276" s="77">
        <v>61102091000</v>
      </c>
      <c r="C276" s="78" t="s">
        <v>2316</v>
      </c>
      <c r="D276" s="79">
        <v>10</v>
      </c>
      <c r="E276" s="79"/>
      <c r="F276" s="79"/>
      <c r="G276" s="80">
        <v>3.74</v>
      </c>
      <c r="H276" s="80">
        <v>3.74</v>
      </c>
      <c r="I276" s="81">
        <v>3.754</v>
      </c>
      <c r="J276" s="81">
        <v>3.754</v>
      </c>
      <c r="K276" s="82" t="s">
        <v>2317</v>
      </c>
      <c r="L276" s="83" t="s">
        <v>12</v>
      </c>
      <c r="M276" s="84">
        <v>18</v>
      </c>
      <c r="N276" s="85">
        <f t="shared" si="4"/>
        <v>67.320000000000007</v>
      </c>
    </row>
    <row r="277" spans="1:14" s="86" customFormat="1" ht="30" customHeight="1" collapsed="1">
      <c r="A277" s="76">
        <v>276</v>
      </c>
      <c r="B277" s="77">
        <v>61102091000</v>
      </c>
      <c r="C277" s="78" t="s">
        <v>2318</v>
      </c>
      <c r="D277" s="79">
        <v>10</v>
      </c>
      <c r="E277" s="79"/>
      <c r="F277" s="79"/>
      <c r="G277" s="80">
        <v>5.6</v>
      </c>
      <c r="H277" s="80">
        <v>5.6</v>
      </c>
      <c r="I277" s="81">
        <v>5.6089999999999991</v>
      </c>
      <c r="J277" s="81">
        <v>5.6089999999999991</v>
      </c>
      <c r="K277" s="82" t="s">
        <v>11</v>
      </c>
      <c r="L277" s="83" t="s">
        <v>12</v>
      </c>
      <c r="M277" s="84">
        <v>18</v>
      </c>
      <c r="N277" s="85">
        <f t="shared" si="4"/>
        <v>100.8</v>
      </c>
    </row>
    <row r="278" spans="1:14" s="86" customFormat="1" ht="30" customHeight="1" collapsed="1">
      <c r="A278" s="76">
        <v>277</v>
      </c>
      <c r="B278" s="77">
        <v>61102091000</v>
      </c>
      <c r="C278" s="78" t="s">
        <v>2318</v>
      </c>
      <c r="D278" s="79">
        <v>5</v>
      </c>
      <c r="E278" s="79"/>
      <c r="F278" s="79"/>
      <c r="G278" s="80">
        <v>4.17</v>
      </c>
      <c r="H278" s="80">
        <v>4.17</v>
      </c>
      <c r="I278" s="81">
        <v>4.1840000000000002</v>
      </c>
      <c r="J278" s="81">
        <v>4.1840000000000002</v>
      </c>
      <c r="K278" s="82" t="s">
        <v>2319</v>
      </c>
      <c r="L278" s="83" t="s">
        <v>39</v>
      </c>
      <c r="M278" s="84">
        <v>18</v>
      </c>
      <c r="N278" s="85">
        <f t="shared" si="4"/>
        <v>75.06</v>
      </c>
    </row>
    <row r="279" spans="1:14" s="86" customFormat="1" ht="30" customHeight="1" collapsed="1">
      <c r="A279" s="76">
        <v>278</v>
      </c>
      <c r="B279" s="77">
        <v>61102091000</v>
      </c>
      <c r="C279" s="78" t="s">
        <v>2318</v>
      </c>
      <c r="D279" s="79">
        <v>2</v>
      </c>
      <c r="E279" s="79"/>
      <c r="F279" s="79"/>
      <c r="G279" s="80">
        <v>1.05</v>
      </c>
      <c r="H279" s="80">
        <v>1.05</v>
      </c>
      <c r="I279" s="81">
        <v>1.0620000000000001</v>
      </c>
      <c r="J279" s="81">
        <v>1.0620000000000001</v>
      </c>
      <c r="K279" s="82" t="s">
        <v>168</v>
      </c>
      <c r="L279" s="83" t="s">
        <v>67</v>
      </c>
      <c r="M279" s="84">
        <v>18</v>
      </c>
      <c r="N279" s="85">
        <f t="shared" si="4"/>
        <v>18.900000000000002</v>
      </c>
    </row>
    <row r="280" spans="1:14" s="86" customFormat="1" ht="15.75" customHeight="1">
      <c r="A280" s="76">
        <v>279</v>
      </c>
      <c r="B280" s="77">
        <v>61102091000</v>
      </c>
      <c r="C280" s="78" t="s">
        <v>2320</v>
      </c>
      <c r="D280" s="79">
        <v>1</v>
      </c>
      <c r="E280" s="79"/>
      <c r="F280" s="79"/>
      <c r="G280" s="80">
        <v>0.2</v>
      </c>
      <c r="H280" s="80">
        <v>0.2</v>
      </c>
      <c r="I280" s="81">
        <v>0.20599999999999999</v>
      </c>
      <c r="J280" s="81">
        <v>0.20599999999999999</v>
      </c>
      <c r="K280" s="82" t="s">
        <v>168</v>
      </c>
      <c r="L280" s="83" t="s">
        <v>67</v>
      </c>
      <c r="M280" s="84">
        <v>18</v>
      </c>
      <c r="N280" s="85">
        <f t="shared" si="4"/>
        <v>3.6</v>
      </c>
    </row>
    <row r="281" spans="1:14" s="86" customFormat="1" ht="30" customHeight="1">
      <c r="A281" s="76">
        <v>280</v>
      </c>
      <c r="B281" s="77">
        <v>61102091000</v>
      </c>
      <c r="C281" s="78" t="s">
        <v>2321</v>
      </c>
      <c r="D281" s="79">
        <v>1</v>
      </c>
      <c r="E281" s="79"/>
      <c r="F281" s="79"/>
      <c r="G281" s="80">
        <v>0.39</v>
      </c>
      <c r="H281" s="80">
        <v>0.39</v>
      </c>
      <c r="I281" s="81">
        <v>0.39800000000000002</v>
      </c>
      <c r="J281" s="81">
        <v>0.39800000000000002</v>
      </c>
      <c r="K281" s="82" t="s">
        <v>148</v>
      </c>
      <c r="L281" s="83" t="s">
        <v>42</v>
      </c>
      <c r="M281" s="84">
        <v>18</v>
      </c>
      <c r="N281" s="85">
        <f t="shared" si="4"/>
        <v>7.0200000000000005</v>
      </c>
    </row>
    <row r="282" spans="1:14" s="86" customFormat="1" ht="30" customHeight="1" collapsed="1">
      <c r="A282" s="76">
        <v>281</v>
      </c>
      <c r="B282" s="77">
        <v>61102091000</v>
      </c>
      <c r="C282" s="78" t="s">
        <v>2322</v>
      </c>
      <c r="D282" s="79">
        <v>8</v>
      </c>
      <c r="E282" s="79"/>
      <c r="F282" s="79"/>
      <c r="G282" s="80">
        <v>3.74</v>
      </c>
      <c r="H282" s="80">
        <v>3.74</v>
      </c>
      <c r="I282" s="81">
        <v>3.75</v>
      </c>
      <c r="J282" s="81">
        <v>3.75</v>
      </c>
      <c r="K282" s="82" t="s">
        <v>148</v>
      </c>
      <c r="L282" s="83" t="s">
        <v>18</v>
      </c>
      <c r="M282" s="84">
        <v>18</v>
      </c>
      <c r="N282" s="85">
        <f t="shared" si="4"/>
        <v>67.320000000000007</v>
      </c>
    </row>
    <row r="283" spans="1:14" s="86" customFormat="1" ht="30" customHeight="1" collapsed="1">
      <c r="A283" s="76">
        <v>282</v>
      </c>
      <c r="B283" s="77">
        <v>61102091000</v>
      </c>
      <c r="C283" s="78" t="s">
        <v>2323</v>
      </c>
      <c r="D283" s="79">
        <v>27</v>
      </c>
      <c r="E283" s="79"/>
      <c r="F283" s="79">
        <v>1</v>
      </c>
      <c r="G283" s="80">
        <v>15.2</v>
      </c>
      <c r="H283" s="80">
        <f>16.21+2</f>
        <v>18.21</v>
      </c>
      <c r="I283" s="81">
        <v>16.206</v>
      </c>
      <c r="J283" s="81">
        <v>16.206</v>
      </c>
      <c r="K283" s="82" t="s">
        <v>148</v>
      </c>
      <c r="L283" s="83" t="s">
        <v>18</v>
      </c>
      <c r="M283" s="84">
        <v>18</v>
      </c>
      <c r="N283" s="85">
        <f t="shared" si="4"/>
        <v>273.59999999999997</v>
      </c>
    </row>
    <row r="284" spans="1:14" s="86" customFormat="1" ht="30" customHeight="1" collapsed="1">
      <c r="A284" s="76">
        <v>283</v>
      </c>
      <c r="B284" s="77">
        <v>61102091000</v>
      </c>
      <c r="C284" s="78" t="s">
        <v>2323</v>
      </c>
      <c r="D284" s="79">
        <v>10</v>
      </c>
      <c r="E284" s="79"/>
      <c r="F284" s="79"/>
      <c r="G284" s="80">
        <v>5.25</v>
      </c>
      <c r="H284" s="80">
        <v>5.25</v>
      </c>
      <c r="I284" s="81">
        <v>5.2549999999999999</v>
      </c>
      <c r="J284" s="81">
        <v>5.2549999999999999</v>
      </c>
      <c r="K284" s="82" t="s">
        <v>362</v>
      </c>
      <c r="L284" s="83" t="s">
        <v>363</v>
      </c>
      <c r="M284" s="84">
        <v>18</v>
      </c>
      <c r="N284" s="85">
        <f t="shared" si="4"/>
        <v>94.5</v>
      </c>
    </row>
    <row r="285" spans="1:14" s="86" customFormat="1" ht="30" customHeight="1" collapsed="1">
      <c r="A285" s="76">
        <v>284</v>
      </c>
      <c r="B285" s="77">
        <v>61102091000</v>
      </c>
      <c r="C285" s="78" t="s">
        <v>2324</v>
      </c>
      <c r="D285" s="79">
        <v>20</v>
      </c>
      <c r="E285" s="79"/>
      <c r="F285" s="79"/>
      <c r="G285" s="80">
        <v>3.11</v>
      </c>
      <c r="H285" s="80">
        <v>3.11</v>
      </c>
      <c r="I285" s="81">
        <v>3.12</v>
      </c>
      <c r="J285" s="81">
        <v>3.12</v>
      </c>
      <c r="K285" s="82" t="s">
        <v>2325</v>
      </c>
      <c r="L285" s="83" t="s">
        <v>18</v>
      </c>
      <c r="M285" s="84">
        <v>18</v>
      </c>
      <c r="N285" s="85">
        <f t="shared" si="4"/>
        <v>55.98</v>
      </c>
    </row>
    <row r="286" spans="1:14" s="86" customFormat="1" ht="15.75" customHeight="1">
      <c r="A286" s="76">
        <v>285</v>
      </c>
      <c r="B286" s="77">
        <v>61102091000</v>
      </c>
      <c r="C286" s="78" t="s">
        <v>2326</v>
      </c>
      <c r="D286" s="79">
        <v>1</v>
      </c>
      <c r="E286" s="79"/>
      <c r="F286" s="79"/>
      <c r="G286" s="80">
        <v>0.5</v>
      </c>
      <c r="H286" s="80">
        <v>0.5</v>
      </c>
      <c r="I286" s="81">
        <v>0.505</v>
      </c>
      <c r="J286" s="81">
        <v>0.505</v>
      </c>
      <c r="K286" s="82" t="s">
        <v>362</v>
      </c>
      <c r="L286" s="83" t="s">
        <v>363</v>
      </c>
      <c r="M286" s="84">
        <v>18</v>
      </c>
      <c r="N286" s="85">
        <f t="shared" si="4"/>
        <v>9</v>
      </c>
    </row>
    <row r="287" spans="1:14" s="86" customFormat="1" ht="15.75" customHeight="1">
      <c r="A287" s="76">
        <v>286</v>
      </c>
      <c r="B287" s="77">
        <v>61102099000</v>
      </c>
      <c r="C287" s="78" t="s">
        <v>2327</v>
      </c>
      <c r="D287" s="79">
        <v>1</v>
      </c>
      <c r="E287" s="79"/>
      <c r="F287" s="79"/>
      <c r="G287" s="80">
        <v>0.06</v>
      </c>
      <c r="H287" s="80">
        <v>0.06</v>
      </c>
      <c r="I287" s="81">
        <v>0.06</v>
      </c>
      <c r="J287" s="81">
        <v>0.06</v>
      </c>
      <c r="K287" s="82" t="s">
        <v>330</v>
      </c>
      <c r="L287" s="83" t="s">
        <v>18</v>
      </c>
      <c r="M287" s="84">
        <v>18</v>
      </c>
      <c r="N287" s="85">
        <f t="shared" si="4"/>
        <v>1.08</v>
      </c>
    </row>
    <row r="288" spans="1:14" s="86" customFormat="1" ht="15.75" customHeight="1" collapsed="1">
      <c r="A288" s="76">
        <v>287</v>
      </c>
      <c r="B288" s="77">
        <v>61102099000</v>
      </c>
      <c r="C288" s="78" t="s">
        <v>2328</v>
      </c>
      <c r="D288" s="79">
        <v>3</v>
      </c>
      <c r="E288" s="79"/>
      <c r="F288" s="79"/>
      <c r="G288" s="80">
        <v>0.28999999999999998</v>
      </c>
      <c r="H288" s="80">
        <v>0.28999999999999998</v>
      </c>
      <c r="I288" s="81">
        <v>0.29799999999999999</v>
      </c>
      <c r="J288" s="81">
        <v>0.29799999999999999</v>
      </c>
      <c r="K288" s="82" t="s">
        <v>330</v>
      </c>
      <c r="L288" s="83" t="s">
        <v>12</v>
      </c>
      <c r="M288" s="84">
        <v>18</v>
      </c>
      <c r="N288" s="85">
        <f t="shared" si="4"/>
        <v>5.22</v>
      </c>
    </row>
    <row r="289" spans="1:14" s="86" customFormat="1" ht="30" customHeight="1">
      <c r="A289" s="76">
        <v>288</v>
      </c>
      <c r="B289" s="77">
        <v>61102099000</v>
      </c>
      <c r="C289" s="78" t="s">
        <v>2329</v>
      </c>
      <c r="D289" s="79">
        <v>1</v>
      </c>
      <c r="E289" s="79"/>
      <c r="F289" s="79"/>
      <c r="G289" s="80">
        <v>0.1</v>
      </c>
      <c r="H289" s="80">
        <v>0.1</v>
      </c>
      <c r="I289" s="81">
        <v>9.8000000000000004E-2</v>
      </c>
      <c r="J289" s="81">
        <v>9.8000000000000004E-2</v>
      </c>
      <c r="K289" s="82" t="s">
        <v>319</v>
      </c>
      <c r="L289" s="83" t="s">
        <v>12</v>
      </c>
      <c r="M289" s="84">
        <v>18</v>
      </c>
      <c r="N289" s="85">
        <f t="shared" si="4"/>
        <v>1.8</v>
      </c>
    </row>
    <row r="290" spans="1:14" s="86" customFormat="1" ht="15.75" customHeight="1" collapsed="1">
      <c r="A290" s="76">
        <v>289</v>
      </c>
      <c r="B290" s="77">
        <v>61102099000</v>
      </c>
      <c r="C290" s="78" t="s">
        <v>2330</v>
      </c>
      <c r="D290" s="79">
        <v>2</v>
      </c>
      <c r="E290" s="79"/>
      <c r="F290" s="79"/>
      <c r="G290" s="80">
        <v>0.27</v>
      </c>
      <c r="H290" s="80">
        <v>0.27</v>
      </c>
      <c r="I290" s="81">
        <v>0.27800000000000002</v>
      </c>
      <c r="J290" s="81">
        <v>0.27800000000000002</v>
      </c>
      <c r="K290" s="82" t="s">
        <v>330</v>
      </c>
      <c r="L290" s="83" t="s">
        <v>12</v>
      </c>
      <c r="M290" s="84">
        <v>18</v>
      </c>
      <c r="N290" s="85">
        <f t="shared" si="4"/>
        <v>4.8600000000000003</v>
      </c>
    </row>
    <row r="291" spans="1:14" s="86" customFormat="1" ht="15.75" customHeight="1">
      <c r="A291" s="76">
        <v>290</v>
      </c>
      <c r="B291" s="77">
        <v>61102099000</v>
      </c>
      <c r="C291" s="78" t="s">
        <v>2330</v>
      </c>
      <c r="D291" s="79">
        <v>1</v>
      </c>
      <c r="E291" s="79"/>
      <c r="F291" s="79"/>
      <c r="G291" s="80">
        <v>0.13</v>
      </c>
      <c r="H291" s="80">
        <v>0.13</v>
      </c>
      <c r="I291" s="81">
        <v>0.13800000000000001</v>
      </c>
      <c r="J291" s="81">
        <v>0.13800000000000001</v>
      </c>
      <c r="K291" s="82" t="s">
        <v>330</v>
      </c>
      <c r="L291" s="83" t="s">
        <v>18</v>
      </c>
      <c r="M291" s="84">
        <v>18</v>
      </c>
      <c r="N291" s="85">
        <f t="shared" si="4"/>
        <v>2.34</v>
      </c>
    </row>
    <row r="292" spans="1:14" s="86" customFormat="1" ht="15.75" customHeight="1">
      <c r="A292" s="76">
        <v>291</v>
      </c>
      <c r="B292" s="77">
        <v>61102099000</v>
      </c>
      <c r="C292" s="78" t="s">
        <v>1986</v>
      </c>
      <c r="D292" s="79">
        <v>1</v>
      </c>
      <c r="E292" s="79"/>
      <c r="F292" s="79"/>
      <c r="G292" s="80">
        <v>0.33</v>
      </c>
      <c r="H292" s="80">
        <v>0.33</v>
      </c>
      <c r="I292" s="81">
        <v>0.34</v>
      </c>
      <c r="J292" s="81">
        <v>0.34</v>
      </c>
      <c r="K292" s="82" t="s">
        <v>362</v>
      </c>
      <c r="L292" s="83" t="s">
        <v>363</v>
      </c>
      <c r="M292" s="84">
        <v>18</v>
      </c>
      <c r="N292" s="85">
        <f t="shared" si="4"/>
        <v>5.94</v>
      </c>
    </row>
    <row r="293" spans="1:14" s="86" customFormat="1" ht="15.75" customHeight="1" collapsed="1">
      <c r="A293" s="76">
        <v>292</v>
      </c>
      <c r="B293" s="77">
        <v>61102099000</v>
      </c>
      <c r="C293" s="78" t="s">
        <v>601</v>
      </c>
      <c r="D293" s="79">
        <v>5</v>
      </c>
      <c r="E293" s="79"/>
      <c r="F293" s="79"/>
      <c r="G293" s="80">
        <v>2.75</v>
      </c>
      <c r="H293" s="80">
        <v>2.75</v>
      </c>
      <c r="I293" s="81">
        <v>2.762</v>
      </c>
      <c r="J293" s="81">
        <v>2.762</v>
      </c>
      <c r="K293" s="82" t="s">
        <v>168</v>
      </c>
      <c r="L293" s="83" t="s">
        <v>67</v>
      </c>
      <c r="M293" s="84">
        <v>18</v>
      </c>
      <c r="N293" s="85">
        <f t="shared" si="4"/>
        <v>49.5</v>
      </c>
    </row>
    <row r="294" spans="1:14" s="86" customFormat="1" ht="15.75" customHeight="1" collapsed="1">
      <c r="A294" s="76">
        <v>293</v>
      </c>
      <c r="B294" s="77">
        <v>61102099000</v>
      </c>
      <c r="C294" s="78" t="s">
        <v>2331</v>
      </c>
      <c r="D294" s="79">
        <v>2</v>
      </c>
      <c r="E294" s="79"/>
      <c r="F294" s="79"/>
      <c r="G294" s="80">
        <v>0.67</v>
      </c>
      <c r="H294" s="80">
        <v>0.67</v>
      </c>
      <c r="I294" s="81">
        <v>0.67900000000000005</v>
      </c>
      <c r="J294" s="81">
        <v>0.67900000000000005</v>
      </c>
      <c r="K294" s="82" t="s">
        <v>362</v>
      </c>
      <c r="L294" s="83" t="s">
        <v>363</v>
      </c>
      <c r="M294" s="84">
        <v>18</v>
      </c>
      <c r="N294" s="85">
        <f t="shared" si="4"/>
        <v>12.06</v>
      </c>
    </row>
    <row r="295" spans="1:14" s="86" customFormat="1" ht="15.75" customHeight="1">
      <c r="A295" s="76">
        <v>294</v>
      </c>
      <c r="B295" s="77">
        <v>61102099000</v>
      </c>
      <c r="C295" s="78" t="s">
        <v>2331</v>
      </c>
      <c r="D295" s="79">
        <v>1</v>
      </c>
      <c r="E295" s="79"/>
      <c r="F295" s="79"/>
      <c r="G295" s="80">
        <v>0.27</v>
      </c>
      <c r="H295" s="80">
        <v>0.27</v>
      </c>
      <c r="I295" s="81">
        <v>0.27800000000000002</v>
      </c>
      <c r="J295" s="81">
        <v>0.27800000000000002</v>
      </c>
      <c r="K295" s="82" t="s">
        <v>168</v>
      </c>
      <c r="L295" s="83" t="s">
        <v>67</v>
      </c>
      <c r="M295" s="84">
        <v>18</v>
      </c>
      <c r="N295" s="85">
        <f t="shared" si="4"/>
        <v>4.8600000000000003</v>
      </c>
    </row>
    <row r="296" spans="1:14" s="86" customFormat="1" ht="15.75" customHeight="1" collapsed="1">
      <c r="A296" s="76">
        <v>295</v>
      </c>
      <c r="B296" s="77">
        <v>61103091000</v>
      </c>
      <c r="C296" s="78" t="s">
        <v>2332</v>
      </c>
      <c r="D296" s="79">
        <v>2</v>
      </c>
      <c r="E296" s="79"/>
      <c r="F296" s="79"/>
      <c r="G296" s="80">
        <v>1.48</v>
      </c>
      <c r="H296" s="80">
        <v>1.48</v>
      </c>
      <c r="I296" s="81">
        <v>1.494</v>
      </c>
      <c r="J296" s="81">
        <v>1.494</v>
      </c>
      <c r="K296" s="82" t="s">
        <v>59</v>
      </c>
      <c r="L296" s="83" t="s">
        <v>71</v>
      </c>
      <c r="M296" s="84">
        <v>18</v>
      </c>
      <c r="N296" s="85">
        <f t="shared" si="4"/>
        <v>26.64</v>
      </c>
    </row>
    <row r="297" spans="1:14" s="86" customFormat="1" ht="15.75" customHeight="1">
      <c r="A297" s="76">
        <v>296</v>
      </c>
      <c r="B297" s="77">
        <v>61103091000</v>
      </c>
      <c r="C297" s="78" t="s">
        <v>2333</v>
      </c>
      <c r="D297" s="79">
        <v>1</v>
      </c>
      <c r="E297" s="79"/>
      <c r="F297" s="79"/>
      <c r="G297" s="80">
        <v>0.32</v>
      </c>
      <c r="H297" s="80">
        <v>0.32</v>
      </c>
      <c r="I297" s="81">
        <v>0.33200000000000002</v>
      </c>
      <c r="J297" s="81">
        <v>0.33200000000000002</v>
      </c>
      <c r="K297" s="82" t="s">
        <v>148</v>
      </c>
      <c r="L297" s="83" t="s">
        <v>63</v>
      </c>
      <c r="M297" s="84">
        <v>18</v>
      </c>
      <c r="N297" s="85">
        <f t="shared" si="4"/>
        <v>5.76</v>
      </c>
    </row>
    <row r="298" spans="1:14" s="86" customFormat="1" ht="15.75" customHeight="1" collapsed="1">
      <c r="A298" s="76">
        <v>297</v>
      </c>
      <c r="B298" s="77">
        <v>61103091000</v>
      </c>
      <c r="C298" s="78" t="s">
        <v>2334</v>
      </c>
      <c r="D298" s="79">
        <v>2</v>
      </c>
      <c r="E298" s="79"/>
      <c r="F298" s="79"/>
      <c r="G298" s="80">
        <v>0.71</v>
      </c>
      <c r="H298" s="80">
        <v>0.71</v>
      </c>
      <c r="I298" s="81">
        <v>0.71799999999999997</v>
      </c>
      <c r="J298" s="81">
        <v>0.71799999999999997</v>
      </c>
      <c r="K298" s="82" t="s">
        <v>11</v>
      </c>
      <c r="L298" s="83" t="s">
        <v>12</v>
      </c>
      <c r="M298" s="84">
        <v>18</v>
      </c>
      <c r="N298" s="85">
        <f t="shared" si="4"/>
        <v>12.78</v>
      </c>
    </row>
    <row r="299" spans="1:14" s="86" customFormat="1" ht="15.75" customHeight="1" collapsed="1">
      <c r="A299" s="76">
        <v>298</v>
      </c>
      <c r="B299" s="77">
        <v>61103091000</v>
      </c>
      <c r="C299" s="78" t="s">
        <v>2334</v>
      </c>
      <c r="D299" s="79">
        <v>4</v>
      </c>
      <c r="E299" s="79"/>
      <c r="F299" s="79"/>
      <c r="G299" s="80">
        <v>2.2200000000000002</v>
      </c>
      <c r="H299" s="80">
        <v>2.2200000000000002</v>
      </c>
      <c r="I299" s="81">
        <v>2.2250000000000001</v>
      </c>
      <c r="J299" s="81">
        <v>2.2250000000000001</v>
      </c>
      <c r="K299" s="82" t="s">
        <v>362</v>
      </c>
      <c r="L299" s="83" t="s">
        <v>363</v>
      </c>
      <c r="M299" s="84">
        <v>18</v>
      </c>
      <c r="N299" s="85">
        <f t="shared" si="4"/>
        <v>39.96</v>
      </c>
    </row>
    <row r="300" spans="1:14" s="86" customFormat="1" ht="15.75" customHeight="1" collapsed="1">
      <c r="A300" s="76">
        <v>299</v>
      </c>
      <c r="B300" s="77">
        <v>61103091000</v>
      </c>
      <c r="C300" s="78" t="s">
        <v>2334</v>
      </c>
      <c r="D300" s="79">
        <v>13</v>
      </c>
      <c r="E300" s="79"/>
      <c r="F300" s="79"/>
      <c r="G300" s="80">
        <v>6.61</v>
      </c>
      <c r="H300" s="80">
        <v>6.61</v>
      </c>
      <c r="I300" s="81">
        <v>6.6160000000000014</v>
      </c>
      <c r="J300" s="81">
        <v>6.6160000000000014</v>
      </c>
      <c r="K300" s="82" t="s">
        <v>148</v>
      </c>
      <c r="L300" s="83" t="s">
        <v>42</v>
      </c>
      <c r="M300" s="84">
        <v>18</v>
      </c>
      <c r="N300" s="85">
        <f t="shared" si="4"/>
        <v>118.98</v>
      </c>
    </row>
    <row r="301" spans="1:14" s="86" customFormat="1" ht="15.75" customHeight="1" collapsed="1">
      <c r="A301" s="76">
        <v>300</v>
      </c>
      <c r="B301" s="77">
        <v>61103091000</v>
      </c>
      <c r="C301" s="78" t="s">
        <v>2334</v>
      </c>
      <c r="D301" s="79">
        <v>3</v>
      </c>
      <c r="E301" s="79"/>
      <c r="F301" s="79"/>
      <c r="G301" s="80">
        <v>0.66</v>
      </c>
      <c r="H301" s="80">
        <v>0.66</v>
      </c>
      <c r="I301" s="81">
        <v>0.67400000000000004</v>
      </c>
      <c r="J301" s="81">
        <v>0.67400000000000004</v>
      </c>
      <c r="K301" s="82" t="s">
        <v>168</v>
      </c>
      <c r="L301" s="83" t="s">
        <v>67</v>
      </c>
      <c r="M301" s="84">
        <v>18</v>
      </c>
      <c r="N301" s="85">
        <f t="shared" si="4"/>
        <v>11.88</v>
      </c>
    </row>
    <row r="302" spans="1:14" s="86" customFormat="1" ht="15.75" customHeight="1">
      <c r="A302" s="76">
        <v>301</v>
      </c>
      <c r="B302" s="77">
        <v>61103091000</v>
      </c>
      <c r="C302" s="78" t="s">
        <v>721</v>
      </c>
      <c r="D302" s="79">
        <v>1</v>
      </c>
      <c r="E302" s="79"/>
      <c r="F302" s="79"/>
      <c r="G302" s="80">
        <v>0.12</v>
      </c>
      <c r="H302" s="80">
        <v>0.12</v>
      </c>
      <c r="I302" s="81">
        <v>0.13400000000000001</v>
      </c>
      <c r="J302" s="81">
        <v>0.13400000000000001</v>
      </c>
      <c r="K302" s="82" t="s">
        <v>330</v>
      </c>
      <c r="L302" s="83" t="s">
        <v>18</v>
      </c>
      <c r="M302" s="84">
        <v>18</v>
      </c>
      <c r="N302" s="85">
        <f t="shared" si="4"/>
        <v>2.16</v>
      </c>
    </row>
    <row r="303" spans="1:14" s="86" customFormat="1" ht="15.75" customHeight="1" collapsed="1">
      <c r="A303" s="76">
        <v>302</v>
      </c>
      <c r="B303" s="77">
        <v>61103091000</v>
      </c>
      <c r="C303" s="78" t="s">
        <v>721</v>
      </c>
      <c r="D303" s="79">
        <v>2</v>
      </c>
      <c r="E303" s="79"/>
      <c r="F303" s="79"/>
      <c r="G303" s="80">
        <v>0.23</v>
      </c>
      <c r="H303" s="80">
        <v>0.23</v>
      </c>
      <c r="I303" s="81">
        <v>0.24399999999999999</v>
      </c>
      <c r="J303" s="81">
        <v>0.24399999999999999</v>
      </c>
      <c r="K303" s="82" t="s">
        <v>330</v>
      </c>
      <c r="L303" s="83" t="s">
        <v>108</v>
      </c>
      <c r="M303" s="84">
        <v>18</v>
      </c>
      <c r="N303" s="85">
        <f t="shared" si="4"/>
        <v>4.1400000000000006</v>
      </c>
    </row>
    <row r="304" spans="1:14" s="86" customFormat="1" ht="15.75" customHeight="1">
      <c r="A304" s="76">
        <v>303</v>
      </c>
      <c r="B304" s="77">
        <v>61103091000</v>
      </c>
      <c r="C304" s="78" t="s">
        <v>1875</v>
      </c>
      <c r="D304" s="79">
        <v>1</v>
      </c>
      <c r="E304" s="79"/>
      <c r="F304" s="79"/>
      <c r="G304" s="80">
        <v>0.72</v>
      </c>
      <c r="H304" s="80">
        <v>0.72</v>
      </c>
      <c r="I304" s="81">
        <v>0.72499999999999998</v>
      </c>
      <c r="J304" s="81">
        <v>0.72499999999999998</v>
      </c>
      <c r="K304" s="82" t="s">
        <v>362</v>
      </c>
      <c r="L304" s="83" t="s">
        <v>363</v>
      </c>
      <c r="M304" s="84">
        <v>18</v>
      </c>
      <c r="N304" s="85">
        <f t="shared" si="4"/>
        <v>12.959999999999999</v>
      </c>
    </row>
    <row r="305" spans="1:14" s="86" customFormat="1" ht="15.75" customHeight="1" collapsed="1">
      <c r="A305" s="76">
        <v>304</v>
      </c>
      <c r="B305" s="77">
        <v>61103091000</v>
      </c>
      <c r="C305" s="78" t="s">
        <v>570</v>
      </c>
      <c r="D305" s="79">
        <v>6</v>
      </c>
      <c r="E305" s="79"/>
      <c r="F305" s="79"/>
      <c r="G305" s="80">
        <v>3.05</v>
      </c>
      <c r="H305" s="80">
        <v>3.05</v>
      </c>
      <c r="I305" s="81">
        <v>3.06</v>
      </c>
      <c r="J305" s="81">
        <v>3.06</v>
      </c>
      <c r="K305" s="82" t="s">
        <v>148</v>
      </c>
      <c r="L305" s="83" t="s">
        <v>18</v>
      </c>
      <c r="M305" s="84">
        <v>18</v>
      </c>
      <c r="N305" s="85">
        <f t="shared" si="4"/>
        <v>54.9</v>
      </c>
    </row>
    <row r="306" spans="1:14" s="86" customFormat="1" ht="15.75" customHeight="1">
      <c r="A306" s="76">
        <v>305</v>
      </c>
      <c r="B306" s="77">
        <v>61103099000</v>
      </c>
      <c r="C306" s="78" t="s">
        <v>2335</v>
      </c>
      <c r="D306" s="79">
        <v>1</v>
      </c>
      <c r="E306" s="79"/>
      <c r="F306" s="79"/>
      <c r="G306" s="80">
        <v>0.15</v>
      </c>
      <c r="H306" s="80">
        <v>0.15</v>
      </c>
      <c r="I306" s="81">
        <v>0.16200000000000001</v>
      </c>
      <c r="J306" s="81">
        <v>0.16200000000000001</v>
      </c>
      <c r="K306" s="82" t="s">
        <v>330</v>
      </c>
      <c r="L306" s="83" t="s">
        <v>108</v>
      </c>
      <c r="M306" s="84">
        <v>18</v>
      </c>
      <c r="N306" s="85">
        <f t="shared" si="4"/>
        <v>2.6999999999999997</v>
      </c>
    </row>
    <row r="307" spans="1:14" s="86" customFormat="1" ht="15.75" customHeight="1" collapsed="1">
      <c r="A307" s="76">
        <v>306</v>
      </c>
      <c r="B307" s="77">
        <v>61103099000</v>
      </c>
      <c r="C307" s="78" t="s">
        <v>2336</v>
      </c>
      <c r="D307" s="90">
        <v>2</v>
      </c>
      <c r="E307" s="90"/>
      <c r="F307" s="79"/>
      <c r="G307" s="91">
        <v>0.79</v>
      </c>
      <c r="H307" s="80">
        <v>0.79</v>
      </c>
      <c r="I307" s="81">
        <v>0.79600000000000004</v>
      </c>
      <c r="J307" s="81">
        <v>0.79600000000000004</v>
      </c>
      <c r="K307" s="82" t="s">
        <v>2162</v>
      </c>
      <c r="L307" s="83" t="s">
        <v>67</v>
      </c>
      <c r="M307" s="84">
        <v>18</v>
      </c>
      <c r="N307" s="85">
        <f t="shared" si="4"/>
        <v>14.22</v>
      </c>
    </row>
    <row r="308" spans="1:14" s="86" customFormat="1" ht="15.75" customHeight="1" collapsed="1">
      <c r="A308" s="76">
        <v>307</v>
      </c>
      <c r="B308" s="77">
        <v>61103099000</v>
      </c>
      <c r="C308" s="78" t="s">
        <v>2337</v>
      </c>
      <c r="D308" s="79">
        <v>2</v>
      </c>
      <c r="E308" s="79"/>
      <c r="F308" s="79"/>
      <c r="G308" s="80">
        <v>0.3</v>
      </c>
      <c r="H308" s="80">
        <v>0.3</v>
      </c>
      <c r="I308" s="81">
        <v>0.30599999999999999</v>
      </c>
      <c r="J308" s="81">
        <v>0.30599999999999999</v>
      </c>
      <c r="K308" s="82" t="s">
        <v>2171</v>
      </c>
      <c r="L308" s="83" t="s">
        <v>42</v>
      </c>
      <c r="M308" s="84">
        <v>18</v>
      </c>
      <c r="N308" s="85">
        <f t="shared" si="4"/>
        <v>5.3999999999999995</v>
      </c>
    </row>
    <row r="309" spans="1:14" s="86" customFormat="1" ht="15.75" customHeight="1">
      <c r="A309" s="76">
        <v>308</v>
      </c>
      <c r="B309" s="77">
        <v>61103099000</v>
      </c>
      <c r="C309" s="78" t="s">
        <v>1996</v>
      </c>
      <c r="D309" s="79">
        <v>1</v>
      </c>
      <c r="E309" s="79"/>
      <c r="F309" s="79"/>
      <c r="G309" s="80">
        <v>0.12</v>
      </c>
      <c r="H309" s="80">
        <v>0.12</v>
      </c>
      <c r="I309" s="81">
        <v>0.13</v>
      </c>
      <c r="J309" s="81">
        <v>0.13</v>
      </c>
      <c r="K309" s="82" t="s">
        <v>377</v>
      </c>
      <c r="L309" s="83" t="s">
        <v>48</v>
      </c>
      <c r="M309" s="84">
        <v>18</v>
      </c>
      <c r="N309" s="85">
        <f t="shared" si="4"/>
        <v>2.16</v>
      </c>
    </row>
    <row r="310" spans="1:14" s="86" customFormat="1" ht="15.75" customHeight="1">
      <c r="A310" s="76">
        <v>309</v>
      </c>
      <c r="B310" s="77">
        <v>61103099000</v>
      </c>
      <c r="C310" s="78" t="s">
        <v>1996</v>
      </c>
      <c r="D310" s="98">
        <v>1</v>
      </c>
      <c r="E310" s="98"/>
      <c r="F310" s="79"/>
      <c r="G310" s="99">
        <v>0.33</v>
      </c>
      <c r="H310" s="80">
        <v>0.33</v>
      </c>
      <c r="I310" s="81">
        <v>0.34200000000000003</v>
      </c>
      <c r="J310" s="100">
        <v>0.34200000000000003</v>
      </c>
      <c r="K310" s="101" t="s">
        <v>377</v>
      </c>
      <c r="L310" s="83" t="s">
        <v>67</v>
      </c>
      <c r="M310" s="84">
        <v>18</v>
      </c>
      <c r="N310" s="85">
        <f t="shared" si="4"/>
        <v>5.94</v>
      </c>
    </row>
    <row r="311" spans="1:14" s="86" customFormat="1" ht="30" customHeight="1" collapsed="1">
      <c r="A311" s="76">
        <v>310</v>
      </c>
      <c r="B311" s="77">
        <v>61103099000</v>
      </c>
      <c r="C311" s="78" t="s">
        <v>709</v>
      </c>
      <c r="D311" s="90">
        <v>20</v>
      </c>
      <c r="E311" s="90"/>
      <c r="F311" s="79"/>
      <c r="G311" s="91">
        <v>5.59</v>
      </c>
      <c r="H311" s="80">
        <v>5.59</v>
      </c>
      <c r="I311" s="81">
        <v>5.6039999999999992</v>
      </c>
      <c r="J311" s="96">
        <v>5.6039999999999992</v>
      </c>
      <c r="K311" s="97" t="s">
        <v>2176</v>
      </c>
      <c r="L311" s="83" t="s">
        <v>42</v>
      </c>
      <c r="M311" s="84">
        <v>18</v>
      </c>
      <c r="N311" s="85">
        <f t="shared" si="4"/>
        <v>100.62</v>
      </c>
    </row>
    <row r="312" spans="1:14" s="86" customFormat="1" ht="30" customHeight="1" collapsed="1">
      <c r="A312" s="76">
        <v>311</v>
      </c>
      <c r="B312" s="77">
        <v>61103099000</v>
      </c>
      <c r="C312" s="78" t="s">
        <v>2338</v>
      </c>
      <c r="D312" s="79">
        <v>2</v>
      </c>
      <c r="E312" s="79"/>
      <c r="F312" s="79"/>
      <c r="G312" s="80">
        <v>0.73</v>
      </c>
      <c r="H312" s="80">
        <v>0.73</v>
      </c>
      <c r="I312" s="81">
        <v>0.74399999999999999</v>
      </c>
      <c r="J312" s="81">
        <v>0.74399999999999999</v>
      </c>
      <c r="K312" s="82" t="s">
        <v>2339</v>
      </c>
      <c r="L312" s="83" t="s">
        <v>18</v>
      </c>
      <c r="M312" s="84">
        <v>18</v>
      </c>
      <c r="N312" s="85">
        <f t="shared" si="4"/>
        <v>13.14</v>
      </c>
    </row>
    <row r="313" spans="1:14" s="86" customFormat="1" ht="15.75" customHeight="1" collapsed="1">
      <c r="A313" s="76">
        <v>312</v>
      </c>
      <c r="B313" s="77">
        <v>61103099000</v>
      </c>
      <c r="C313" s="78" t="s">
        <v>2338</v>
      </c>
      <c r="D313" s="79">
        <v>17</v>
      </c>
      <c r="E313" s="79"/>
      <c r="F313" s="79"/>
      <c r="G313" s="80">
        <v>7.23</v>
      </c>
      <c r="H313" s="80">
        <v>7.23</v>
      </c>
      <c r="I313" s="81">
        <v>7.2400000000000011</v>
      </c>
      <c r="J313" s="81">
        <v>7.2400000000000011</v>
      </c>
      <c r="K313" s="82" t="s">
        <v>362</v>
      </c>
      <c r="L313" s="83" t="s">
        <v>363</v>
      </c>
      <c r="M313" s="84">
        <v>18</v>
      </c>
      <c r="N313" s="85">
        <f t="shared" si="4"/>
        <v>130.14000000000001</v>
      </c>
    </row>
    <row r="314" spans="1:14" s="86" customFormat="1" ht="15.75" customHeight="1" collapsed="1">
      <c r="A314" s="76">
        <v>313</v>
      </c>
      <c r="B314" s="77">
        <v>61103099000</v>
      </c>
      <c r="C314" s="78" t="s">
        <v>2338</v>
      </c>
      <c r="D314" s="90">
        <v>2</v>
      </c>
      <c r="E314" s="90"/>
      <c r="F314" s="79"/>
      <c r="G314" s="91">
        <v>0.41</v>
      </c>
      <c r="H314" s="80">
        <v>0.41</v>
      </c>
      <c r="I314" s="81">
        <v>0.42199999999999999</v>
      </c>
      <c r="J314" s="81">
        <v>0.42199999999999999</v>
      </c>
      <c r="K314" s="82" t="s">
        <v>2162</v>
      </c>
      <c r="L314" s="83" t="s">
        <v>67</v>
      </c>
      <c r="M314" s="84">
        <v>18</v>
      </c>
      <c r="N314" s="85">
        <f t="shared" si="4"/>
        <v>7.38</v>
      </c>
    </row>
    <row r="315" spans="1:14" s="86" customFormat="1" ht="15.75" customHeight="1" collapsed="1">
      <c r="A315" s="76">
        <v>314</v>
      </c>
      <c r="B315" s="77">
        <v>61109010000</v>
      </c>
      <c r="C315" s="78" t="s">
        <v>735</v>
      </c>
      <c r="D315" s="79">
        <v>2</v>
      </c>
      <c r="E315" s="79"/>
      <c r="F315" s="79"/>
      <c r="G315" s="80">
        <v>0.11</v>
      </c>
      <c r="H315" s="80">
        <v>0.11</v>
      </c>
      <c r="I315" s="81">
        <v>0.11799999999999999</v>
      </c>
      <c r="J315" s="81">
        <v>0.11799999999999999</v>
      </c>
      <c r="K315" s="82" t="s">
        <v>330</v>
      </c>
      <c r="L315" s="83" t="s">
        <v>18</v>
      </c>
      <c r="M315" s="84">
        <v>18</v>
      </c>
      <c r="N315" s="85">
        <f t="shared" si="4"/>
        <v>1.98</v>
      </c>
    </row>
    <row r="316" spans="1:14" s="86" customFormat="1" ht="30" customHeight="1" collapsed="1">
      <c r="A316" s="76">
        <v>315</v>
      </c>
      <c r="B316" s="77">
        <v>61109090000</v>
      </c>
      <c r="C316" s="78" t="s">
        <v>1526</v>
      </c>
      <c r="D316" s="98">
        <v>6</v>
      </c>
      <c r="E316" s="98"/>
      <c r="F316" s="79"/>
      <c r="G316" s="99">
        <v>0.56999999999999995</v>
      </c>
      <c r="H316" s="80">
        <v>0.56999999999999995</v>
      </c>
      <c r="I316" s="81">
        <v>0.57800000000000007</v>
      </c>
      <c r="J316" s="100">
        <v>0.57800000000000007</v>
      </c>
      <c r="K316" s="101" t="s">
        <v>2340</v>
      </c>
      <c r="L316" s="83" t="s">
        <v>18</v>
      </c>
      <c r="M316" s="84">
        <v>18</v>
      </c>
      <c r="N316" s="85">
        <f t="shared" si="4"/>
        <v>10.26</v>
      </c>
    </row>
    <row r="317" spans="1:14" s="86" customFormat="1" ht="30" customHeight="1" collapsed="1">
      <c r="A317" s="76">
        <v>316</v>
      </c>
      <c r="B317" s="77">
        <v>61109090000</v>
      </c>
      <c r="C317" s="78" t="s">
        <v>2341</v>
      </c>
      <c r="D317" s="90">
        <v>2</v>
      </c>
      <c r="E317" s="90"/>
      <c r="F317" s="79"/>
      <c r="G317" s="91">
        <v>0.44</v>
      </c>
      <c r="H317" s="80">
        <v>0.44</v>
      </c>
      <c r="I317" s="81">
        <v>0.45200000000000001</v>
      </c>
      <c r="J317" s="96">
        <v>0.45200000000000001</v>
      </c>
      <c r="K317" s="97" t="s">
        <v>2176</v>
      </c>
      <c r="L317" s="83" t="s">
        <v>42</v>
      </c>
      <c r="M317" s="84">
        <v>18</v>
      </c>
      <c r="N317" s="85">
        <f t="shared" si="4"/>
        <v>7.92</v>
      </c>
    </row>
    <row r="318" spans="1:14" s="86" customFormat="1" ht="30" customHeight="1" collapsed="1">
      <c r="A318" s="76">
        <v>317</v>
      </c>
      <c r="B318" s="77">
        <v>61109090000</v>
      </c>
      <c r="C318" s="78" t="s">
        <v>2341</v>
      </c>
      <c r="D318" s="90">
        <v>3</v>
      </c>
      <c r="E318" s="90"/>
      <c r="F318" s="79"/>
      <c r="G318" s="91">
        <v>0.47</v>
      </c>
      <c r="H318" s="80">
        <v>0.47</v>
      </c>
      <c r="I318" s="81">
        <v>0.47799999999999998</v>
      </c>
      <c r="J318" s="96">
        <v>0.47799999999999998</v>
      </c>
      <c r="K318" s="97" t="s">
        <v>2342</v>
      </c>
      <c r="L318" s="83" t="s">
        <v>67</v>
      </c>
      <c r="M318" s="84">
        <v>18</v>
      </c>
      <c r="N318" s="85">
        <f t="shared" si="4"/>
        <v>8.4599999999999991</v>
      </c>
    </row>
    <row r="319" spans="1:14" s="86" customFormat="1" ht="30" customHeight="1" collapsed="1">
      <c r="A319" s="76">
        <v>318</v>
      </c>
      <c r="B319" s="77">
        <v>61109090000</v>
      </c>
      <c r="C319" s="78" t="s">
        <v>712</v>
      </c>
      <c r="D319" s="98">
        <v>2</v>
      </c>
      <c r="E319" s="98"/>
      <c r="F319" s="79"/>
      <c r="G319" s="99">
        <v>0.82</v>
      </c>
      <c r="H319" s="80">
        <v>0.82</v>
      </c>
      <c r="I319" s="81">
        <v>0.83399999999999996</v>
      </c>
      <c r="J319" s="100">
        <v>0.83399999999999996</v>
      </c>
      <c r="K319" s="101" t="s">
        <v>2176</v>
      </c>
      <c r="L319" s="83" t="s">
        <v>42</v>
      </c>
      <c r="M319" s="84">
        <v>18</v>
      </c>
      <c r="N319" s="85">
        <f t="shared" si="4"/>
        <v>14.76</v>
      </c>
    </row>
    <row r="320" spans="1:14" s="86" customFormat="1" ht="30" customHeight="1">
      <c r="A320" s="76">
        <v>319</v>
      </c>
      <c r="B320" s="77">
        <v>61109090000</v>
      </c>
      <c r="C320" s="78" t="s">
        <v>1216</v>
      </c>
      <c r="D320" s="79">
        <v>1</v>
      </c>
      <c r="E320" s="79"/>
      <c r="F320" s="79"/>
      <c r="G320" s="80">
        <v>0.17</v>
      </c>
      <c r="H320" s="80">
        <v>0.17</v>
      </c>
      <c r="I320" s="81">
        <v>0.17599999999999999</v>
      </c>
      <c r="J320" s="81">
        <v>0.17599999999999999</v>
      </c>
      <c r="K320" s="82" t="s">
        <v>2171</v>
      </c>
      <c r="L320" s="83" t="s">
        <v>42</v>
      </c>
      <c r="M320" s="84">
        <v>18</v>
      </c>
      <c r="N320" s="85">
        <f t="shared" si="4"/>
        <v>3.06</v>
      </c>
    </row>
    <row r="321" spans="1:14" s="86" customFormat="1" ht="30" customHeight="1" collapsed="1">
      <c r="A321" s="76">
        <v>320</v>
      </c>
      <c r="B321" s="77">
        <v>61109090000</v>
      </c>
      <c r="C321" s="78" t="s">
        <v>710</v>
      </c>
      <c r="D321" s="79">
        <v>3</v>
      </c>
      <c r="E321" s="79"/>
      <c r="F321" s="79"/>
      <c r="G321" s="80">
        <v>1.02</v>
      </c>
      <c r="H321" s="80">
        <v>1.02</v>
      </c>
      <c r="I321" s="81">
        <v>1.0249999999999999</v>
      </c>
      <c r="J321" s="81">
        <v>1.0249999999999999</v>
      </c>
      <c r="K321" s="82" t="s">
        <v>362</v>
      </c>
      <c r="L321" s="83" t="s">
        <v>363</v>
      </c>
      <c r="M321" s="84">
        <v>18</v>
      </c>
      <c r="N321" s="85">
        <f t="shared" si="4"/>
        <v>18.36</v>
      </c>
    </row>
    <row r="322" spans="1:14" s="86" customFormat="1" ht="30" customHeight="1">
      <c r="A322" s="76">
        <v>321</v>
      </c>
      <c r="B322" s="77">
        <v>61109090000</v>
      </c>
      <c r="C322" s="78" t="s">
        <v>2343</v>
      </c>
      <c r="D322" s="79">
        <v>1</v>
      </c>
      <c r="E322" s="79"/>
      <c r="F322" s="79"/>
      <c r="G322" s="80">
        <v>0.38</v>
      </c>
      <c r="H322" s="80">
        <v>0.38</v>
      </c>
      <c r="I322" s="81">
        <v>0.38800000000000001</v>
      </c>
      <c r="J322" s="81">
        <v>0.38800000000000001</v>
      </c>
      <c r="K322" s="82" t="s">
        <v>168</v>
      </c>
      <c r="L322" s="83" t="s">
        <v>67</v>
      </c>
      <c r="M322" s="84">
        <v>18</v>
      </c>
      <c r="N322" s="85">
        <f t="shared" ref="N322:N385" si="5">G322*M322</f>
        <v>6.84</v>
      </c>
    </row>
    <row r="323" spans="1:14" s="86" customFormat="1" ht="30" customHeight="1" collapsed="1">
      <c r="A323" s="76">
        <v>322</v>
      </c>
      <c r="B323" s="77">
        <v>61109090000</v>
      </c>
      <c r="C323" s="78" t="s">
        <v>2344</v>
      </c>
      <c r="D323" s="79">
        <v>10</v>
      </c>
      <c r="E323" s="79"/>
      <c r="F323" s="79"/>
      <c r="G323" s="80">
        <v>6.86</v>
      </c>
      <c r="H323" s="80">
        <v>6.86</v>
      </c>
      <c r="I323" s="81">
        <v>6.8740000000000014</v>
      </c>
      <c r="J323" s="81">
        <v>6.8740000000000014</v>
      </c>
      <c r="K323" s="82" t="s">
        <v>148</v>
      </c>
      <c r="L323" s="83" t="s">
        <v>42</v>
      </c>
      <c r="M323" s="84">
        <v>18</v>
      </c>
      <c r="N323" s="85">
        <f t="shared" si="5"/>
        <v>123.48</v>
      </c>
    </row>
    <row r="324" spans="1:14" s="86" customFormat="1" ht="30" customHeight="1">
      <c r="A324" s="76">
        <v>323</v>
      </c>
      <c r="B324" s="77">
        <v>61112090000</v>
      </c>
      <c r="C324" s="78" t="s">
        <v>2345</v>
      </c>
      <c r="D324" s="79">
        <v>1</v>
      </c>
      <c r="E324" s="79"/>
      <c r="F324" s="79"/>
      <c r="G324" s="80">
        <v>0.03</v>
      </c>
      <c r="H324" s="80">
        <v>0.03</v>
      </c>
      <c r="I324" s="81">
        <v>3.2000000000000001E-2</v>
      </c>
      <c r="J324" s="81">
        <v>3.2000000000000001E-2</v>
      </c>
      <c r="K324" s="82" t="s">
        <v>319</v>
      </c>
      <c r="L324" s="83" t="s">
        <v>12</v>
      </c>
      <c r="M324" s="84">
        <v>18</v>
      </c>
      <c r="N324" s="85">
        <f t="shared" si="5"/>
        <v>0.54</v>
      </c>
    </row>
    <row r="325" spans="1:14" s="86" customFormat="1" ht="30" customHeight="1">
      <c r="A325" s="76">
        <v>324</v>
      </c>
      <c r="B325" s="77">
        <v>61112090000</v>
      </c>
      <c r="C325" s="78" t="s">
        <v>2345</v>
      </c>
      <c r="D325" s="79">
        <v>1</v>
      </c>
      <c r="E325" s="79"/>
      <c r="F325" s="79"/>
      <c r="G325" s="80">
        <v>0.08</v>
      </c>
      <c r="H325" s="80">
        <v>0.08</v>
      </c>
      <c r="I325" s="81">
        <v>0.08</v>
      </c>
      <c r="J325" s="81">
        <v>0.08</v>
      </c>
      <c r="K325" s="82" t="s">
        <v>319</v>
      </c>
      <c r="L325" s="83" t="s">
        <v>18</v>
      </c>
      <c r="M325" s="84">
        <v>18</v>
      </c>
      <c r="N325" s="85">
        <f t="shared" si="5"/>
        <v>1.44</v>
      </c>
    </row>
    <row r="326" spans="1:14" s="86" customFormat="1" ht="45" customHeight="1">
      <c r="A326" s="76">
        <v>325</v>
      </c>
      <c r="B326" s="77">
        <v>61112090000</v>
      </c>
      <c r="C326" s="78" t="s">
        <v>2346</v>
      </c>
      <c r="D326" s="106">
        <v>1</v>
      </c>
      <c r="E326" s="106"/>
      <c r="F326" s="79"/>
      <c r="G326" s="107">
        <v>0.18</v>
      </c>
      <c r="H326" s="80">
        <v>0.18</v>
      </c>
      <c r="I326" s="81">
        <v>0.19400000000000001</v>
      </c>
      <c r="J326" s="108">
        <v>0.19400000000000001</v>
      </c>
      <c r="K326" s="109" t="s">
        <v>168</v>
      </c>
      <c r="L326" s="83" t="s">
        <v>67</v>
      </c>
      <c r="M326" s="84">
        <v>18</v>
      </c>
      <c r="N326" s="85">
        <f t="shared" si="5"/>
        <v>3.2399999999999998</v>
      </c>
    </row>
    <row r="327" spans="1:14" s="86" customFormat="1" ht="30" customHeight="1" collapsed="1">
      <c r="A327" s="76">
        <v>326</v>
      </c>
      <c r="B327" s="77">
        <v>61112090000</v>
      </c>
      <c r="C327" s="78" t="s">
        <v>2347</v>
      </c>
      <c r="D327" s="79">
        <v>3</v>
      </c>
      <c r="E327" s="79"/>
      <c r="F327" s="79"/>
      <c r="G327" s="80">
        <v>0.09</v>
      </c>
      <c r="H327" s="80">
        <v>0.09</v>
      </c>
      <c r="I327" s="81">
        <v>0.104</v>
      </c>
      <c r="J327" s="81">
        <v>0.104</v>
      </c>
      <c r="K327" s="82" t="s">
        <v>330</v>
      </c>
      <c r="L327" s="83" t="s">
        <v>12</v>
      </c>
      <c r="M327" s="84">
        <v>18</v>
      </c>
      <c r="N327" s="85">
        <f t="shared" si="5"/>
        <v>1.6199999999999999</v>
      </c>
    </row>
    <row r="328" spans="1:14" s="86" customFormat="1" ht="45" customHeight="1">
      <c r="A328" s="76">
        <v>327</v>
      </c>
      <c r="B328" s="77">
        <v>61112090000</v>
      </c>
      <c r="C328" s="78" t="s">
        <v>2348</v>
      </c>
      <c r="D328" s="79">
        <v>1</v>
      </c>
      <c r="E328" s="79"/>
      <c r="F328" s="79"/>
      <c r="G328" s="80">
        <v>0.11</v>
      </c>
      <c r="H328" s="80">
        <v>0.11</v>
      </c>
      <c r="I328" s="81">
        <v>0.124</v>
      </c>
      <c r="J328" s="81">
        <v>0.124</v>
      </c>
      <c r="K328" s="82" t="s">
        <v>319</v>
      </c>
      <c r="L328" s="83" t="s">
        <v>18</v>
      </c>
      <c r="M328" s="84">
        <v>18</v>
      </c>
      <c r="N328" s="85">
        <f t="shared" si="5"/>
        <v>1.98</v>
      </c>
    </row>
    <row r="329" spans="1:14" s="86" customFormat="1" ht="30" customHeight="1" collapsed="1">
      <c r="A329" s="76">
        <v>328</v>
      </c>
      <c r="B329" s="77">
        <v>61112090000</v>
      </c>
      <c r="C329" s="78" t="s">
        <v>2349</v>
      </c>
      <c r="D329" s="79">
        <v>2</v>
      </c>
      <c r="E329" s="79"/>
      <c r="F329" s="79"/>
      <c r="G329" s="80">
        <v>0.08</v>
      </c>
      <c r="H329" s="80">
        <v>0.08</v>
      </c>
      <c r="I329" s="81">
        <v>8.299999999999999E-2</v>
      </c>
      <c r="J329" s="81">
        <v>8.299999999999999E-2</v>
      </c>
      <c r="K329" s="82" t="s">
        <v>330</v>
      </c>
      <c r="L329" s="83" t="s">
        <v>18</v>
      </c>
      <c r="M329" s="84">
        <v>18</v>
      </c>
      <c r="N329" s="85">
        <f t="shared" si="5"/>
        <v>1.44</v>
      </c>
    </row>
    <row r="330" spans="1:14" s="86" customFormat="1" ht="45" customHeight="1">
      <c r="A330" s="76">
        <v>329</v>
      </c>
      <c r="B330" s="77">
        <v>61112090000</v>
      </c>
      <c r="C330" s="78" t="s">
        <v>2350</v>
      </c>
      <c r="D330" s="79">
        <v>1</v>
      </c>
      <c r="E330" s="79"/>
      <c r="F330" s="79"/>
      <c r="G330" s="80">
        <v>0.1</v>
      </c>
      <c r="H330" s="80">
        <v>0.1</v>
      </c>
      <c r="I330" s="81">
        <v>0.108</v>
      </c>
      <c r="J330" s="81">
        <v>0.108</v>
      </c>
      <c r="K330" s="82" t="s">
        <v>319</v>
      </c>
      <c r="L330" s="83" t="s">
        <v>12</v>
      </c>
      <c r="M330" s="84">
        <v>18</v>
      </c>
      <c r="N330" s="85">
        <f t="shared" si="5"/>
        <v>1.8</v>
      </c>
    </row>
    <row r="331" spans="1:14" s="86" customFormat="1" ht="30" customHeight="1">
      <c r="A331" s="76">
        <v>330</v>
      </c>
      <c r="B331" s="77">
        <v>61112090000</v>
      </c>
      <c r="C331" s="78" t="s">
        <v>2351</v>
      </c>
      <c r="D331" s="79">
        <v>1</v>
      </c>
      <c r="E331" s="79"/>
      <c r="F331" s="79"/>
      <c r="G331" s="80">
        <v>0.04</v>
      </c>
      <c r="H331" s="80">
        <v>0.04</v>
      </c>
      <c r="I331" s="81">
        <v>3.5999999999999997E-2</v>
      </c>
      <c r="J331" s="81">
        <v>3.5999999999999997E-2</v>
      </c>
      <c r="K331" s="82" t="s">
        <v>319</v>
      </c>
      <c r="L331" s="83" t="s">
        <v>18</v>
      </c>
      <c r="M331" s="84">
        <v>18</v>
      </c>
      <c r="N331" s="85">
        <f t="shared" si="5"/>
        <v>0.72</v>
      </c>
    </row>
    <row r="332" spans="1:14" s="86" customFormat="1" ht="30" customHeight="1" collapsed="1">
      <c r="A332" s="76">
        <v>331</v>
      </c>
      <c r="B332" s="77">
        <v>61112090000</v>
      </c>
      <c r="C332" s="78" t="s">
        <v>2352</v>
      </c>
      <c r="D332" s="79">
        <v>5</v>
      </c>
      <c r="E332" s="79"/>
      <c r="F332" s="79"/>
      <c r="G332" s="80">
        <v>0.17</v>
      </c>
      <c r="H332" s="80">
        <v>0.17</v>
      </c>
      <c r="I332" s="81">
        <v>0.17699999999999999</v>
      </c>
      <c r="J332" s="81">
        <v>0.17699999999999999</v>
      </c>
      <c r="K332" s="82" t="s">
        <v>2152</v>
      </c>
      <c r="L332" s="83" t="s">
        <v>12</v>
      </c>
      <c r="M332" s="84">
        <v>18</v>
      </c>
      <c r="N332" s="85">
        <f t="shared" si="5"/>
        <v>3.06</v>
      </c>
    </row>
    <row r="333" spans="1:14" s="86" customFormat="1" ht="30" customHeight="1" collapsed="1">
      <c r="A333" s="76">
        <v>332</v>
      </c>
      <c r="B333" s="77">
        <v>61112090000</v>
      </c>
      <c r="C333" s="78" t="s">
        <v>2352</v>
      </c>
      <c r="D333" s="79">
        <v>13</v>
      </c>
      <c r="E333" s="79"/>
      <c r="F333" s="79"/>
      <c r="G333" s="80">
        <v>0.45</v>
      </c>
      <c r="H333" s="80">
        <v>0.45</v>
      </c>
      <c r="I333" s="81">
        <v>0.46400000000000002</v>
      </c>
      <c r="J333" s="81">
        <v>0.46400000000000002</v>
      </c>
      <c r="K333" s="82" t="s">
        <v>2152</v>
      </c>
      <c r="L333" s="83" t="s">
        <v>18</v>
      </c>
      <c r="M333" s="84">
        <v>18</v>
      </c>
      <c r="N333" s="85">
        <f t="shared" si="5"/>
        <v>8.1</v>
      </c>
    </row>
    <row r="334" spans="1:14" s="86" customFormat="1" ht="30" customHeight="1">
      <c r="A334" s="76">
        <v>333</v>
      </c>
      <c r="B334" s="77">
        <v>61112090000</v>
      </c>
      <c r="C334" s="78" t="s">
        <v>2353</v>
      </c>
      <c r="D334" s="79">
        <v>1</v>
      </c>
      <c r="E334" s="79"/>
      <c r="F334" s="79"/>
      <c r="G334" s="80">
        <v>0.12</v>
      </c>
      <c r="H334" s="80">
        <v>0.12</v>
      </c>
      <c r="I334" s="81">
        <v>0.13200000000000001</v>
      </c>
      <c r="J334" s="81">
        <v>0.13200000000000001</v>
      </c>
      <c r="K334" s="82" t="s">
        <v>319</v>
      </c>
      <c r="L334" s="83" t="s">
        <v>18</v>
      </c>
      <c r="M334" s="84">
        <v>18</v>
      </c>
      <c r="N334" s="85">
        <f t="shared" si="5"/>
        <v>2.16</v>
      </c>
    </row>
    <row r="335" spans="1:14" s="86" customFormat="1" ht="30" customHeight="1">
      <c r="A335" s="76">
        <v>334</v>
      </c>
      <c r="B335" s="77">
        <v>61112090000</v>
      </c>
      <c r="C335" s="78" t="s">
        <v>2354</v>
      </c>
      <c r="D335" s="79">
        <v>1</v>
      </c>
      <c r="E335" s="79"/>
      <c r="F335" s="79"/>
      <c r="G335" s="80">
        <v>0.14000000000000001</v>
      </c>
      <c r="H335" s="80">
        <v>0.14000000000000001</v>
      </c>
      <c r="I335" s="81">
        <v>0.14599999999999999</v>
      </c>
      <c r="J335" s="81">
        <v>0.14599999999999999</v>
      </c>
      <c r="K335" s="82" t="s">
        <v>330</v>
      </c>
      <c r="L335" s="83" t="s">
        <v>12</v>
      </c>
      <c r="M335" s="84">
        <v>18</v>
      </c>
      <c r="N335" s="85">
        <f t="shared" si="5"/>
        <v>2.5200000000000005</v>
      </c>
    </row>
    <row r="336" spans="1:14" s="86" customFormat="1" ht="30" customHeight="1">
      <c r="A336" s="76">
        <v>335</v>
      </c>
      <c r="B336" s="77">
        <v>61112090000</v>
      </c>
      <c r="C336" s="78" t="s">
        <v>2355</v>
      </c>
      <c r="D336" s="79">
        <v>1</v>
      </c>
      <c r="E336" s="79"/>
      <c r="F336" s="79"/>
      <c r="G336" s="80">
        <v>0.06</v>
      </c>
      <c r="H336" s="80">
        <v>0.06</v>
      </c>
      <c r="I336" s="81">
        <v>5.8000000000000003E-2</v>
      </c>
      <c r="J336" s="81">
        <v>5.8000000000000003E-2</v>
      </c>
      <c r="K336" s="82" t="s">
        <v>319</v>
      </c>
      <c r="L336" s="83" t="s">
        <v>12</v>
      </c>
      <c r="M336" s="84">
        <v>18</v>
      </c>
      <c r="N336" s="85">
        <f t="shared" si="5"/>
        <v>1.08</v>
      </c>
    </row>
    <row r="337" spans="1:14" s="86" customFormat="1" ht="45" customHeight="1">
      <c r="A337" s="76">
        <v>336</v>
      </c>
      <c r="B337" s="77">
        <v>61112090000</v>
      </c>
      <c r="C337" s="78" t="s">
        <v>2356</v>
      </c>
      <c r="D337" s="106">
        <v>1</v>
      </c>
      <c r="E337" s="106"/>
      <c r="F337" s="79"/>
      <c r="G337" s="107">
        <v>7.0000000000000007E-2</v>
      </c>
      <c r="H337" s="80">
        <v>7.0000000000000007E-2</v>
      </c>
      <c r="I337" s="81">
        <v>6.8000000000000005E-2</v>
      </c>
      <c r="J337" s="108">
        <v>6.8000000000000005E-2</v>
      </c>
      <c r="K337" s="109" t="s">
        <v>44</v>
      </c>
      <c r="L337" s="83" t="s">
        <v>48</v>
      </c>
      <c r="M337" s="84">
        <v>18</v>
      </c>
      <c r="N337" s="85">
        <f t="shared" si="5"/>
        <v>1.2600000000000002</v>
      </c>
    </row>
    <row r="338" spans="1:14" s="86" customFormat="1" ht="30" customHeight="1">
      <c r="A338" s="76">
        <v>337</v>
      </c>
      <c r="B338" s="77">
        <v>61112090000</v>
      </c>
      <c r="C338" s="78" t="s">
        <v>2357</v>
      </c>
      <c r="D338" s="79">
        <v>1</v>
      </c>
      <c r="E338" s="79"/>
      <c r="F338" s="79"/>
      <c r="G338" s="80">
        <v>0.09</v>
      </c>
      <c r="H338" s="80">
        <v>0.09</v>
      </c>
      <c r="I338" s="81">
        <v>0.09</v>
      </c>
      <c r="J338" s="81">
        <v>0.09</v>
      </c>
      <c r="K338" s="82" t="s">
        <v>330</v>
      </c>
      <c r="L338" s="83" t="s">
        <v>48</v>
      </c>
      <c r="M338" s="84">
        <v>18</v>
      </c>
      <c r="N338" s="85">
        <f t="shared" si="5"/>
        <v>1.6199999999999999</v>
      </c>
    </row>
    <row r="339" spans="1:14" s="86" customFormat="1" ht="30" customHeight="1">
      <c r="A339" s="76">
        <v>338</v>
      </c>
      <c r="B339" s="77">
        <v>61112090000</v>
      </c>
      <c r="C339" s="78" t="s">
        <v>2357</v>
      </c>
      <c r="D339" s="79">
        <v>1</v>
      </c>
      <c r="E339" s="79"/>
      <c r="F339" s="79"/>
      <c r="G339" s="80">
        <v>0.1</v>
      </c>
      <c r="H339" s="80">
        <v>0.1</v>
      </c>
      <c r="I339" s="81">
        <v>9.8000000000000004E-2</v>
      </c>
      <c r="J339" s="81">
        <v>9.8000000000000004E-2</v>
      </c>
      <c r="K339" s="82" t="s">
        <v>168</v>
      </c>
      <c r="L339" s="83" t="s">
        <v>67</v>
      </c>
      <c r="M339" s="84">
        <v>18</v>
      </c>
      <c r="N339" s="85">
        <f t="shared" si="5"/>
        <v>1.8</v>
      </c>
    </row>
    <row r="340" spans="1:14" s="86" customFormat="1" ht="30" customHeight="1" collapsed="1">
      <c r="A340" s="76">
        <v>339</v>
      </c>
      <c r="B340" s="77">
        <v>61112090000</v>
      </c>
      <c r="C340" s="78" t="s">
        <v>2358</v>
      </c>
      <c r="D340" s="79">
        <v>4</v>
      </c>
      <c r="E340" s="79"/>
      <c r="F340" s="79"/>
      <c r="G340" s="80">
        <v>0.27</v>
      </c>
      <c r="H340" s="80">
        <v>0.27</v>
      </c>
      <c r="I340" s="81">
        <v>0.27600000000000002</v>
      </c>
      <c r="J340" s="81">
        <v>0.27600000000000002</v>
      </c>
      <c r="K340" s="82" t="s">
        <v>2152</v>
      </c>
      <c r="L340" s="83" t="s">
        <v>18</v>
      </c>
      <c r="M340" s="84">
        <v>18</v>
      </c>
      <c r="N340" s="85">
        <f t="shared" si="5"/>
        <v>4.8600000000000003</v>
      </c>
    </row>
    <row r="341" spans="1:14" s="86" customFormat="1" ht="45" customHeight="1" collapsed="1">
      <c r="A341" s="76">
        <v>340</v>
      </c>
      <c r="B341" s="77">
        <v>61112090000</v>
      </c>
      <c r="C341" s="78" t="s">
        <v>2359</v>
      </c>
      <c r="D341" s="79">
        <v>2</v>
      </c>
      <c r="E341" s="79"/>
      <c r="F341" s="79"/>
      <c r="G341" s="80">
        <v>0.21</v>
      </c>
      <c r="H341" s="80">
        <v>0.21</v>
      </c>
      <c r="I341" s="81">
        <v>0.215</v>
      </c>
      <c r="J341" s="81">
        <v>0.215</v>
      </c>
      <c r="K341" s="82" t="s">
        <v>330</v>
      </c>
      <c r="L341" s="83" t="s">
        <v>48</v>
      </c>
      <c r="M341" s="84">
        <v>18</v>
      </c>
      <c r="N341" s="85">
        <f t="shared" si="5"/>
        <v>3.78</v>
      </c>
    </row>
    <row r="342" spans="1:14" s="86" customFormat="1" ht="30" customHeight="1">
      <c r="A342" s="76">
        <v>341</v>
      </c>
      <c r="B342" s="77">
        <v>61112090000</v>
      </c>
      <c r="C342" s="78" t="s">
        <v>2360</v>
      </c>
      <c r="D342" s="79">
        <v>1</v>
      </c>
      <c r="E342" s="79"/>
      <c r="F342" s="79"/>
      <c r="G342" s="80">
        <v>0.05</v>
      </c>
      <c r="H342" s="80">
        <v>0.05</v>
      </c>
      <c r="I342" s="81">
        <v>4.5999999999999999E-2</v>
      </c>
      <c r="J342" s="81">
        <v>4.5999999999999999E-2</v>
      </c>
      <c r="K342" s="82" t="s">
        <v>319</v>
      </c>
      <c r="L342" s="83" t="s">
        <v>12</v>
      </c>
      <c r="M342" s="84">
        <v>18</v>
      </c>
      <c r="N342" s="85">
        <f t="shared" si="5"/>
        <v>0.9</v>
      </c>
    </row>
    <row r="343" spans="1:14" s="86" customFormat="1" ht="30" customHeight="1">
      <c r="A343" s="76">
        <v>342</v>
      </c>
      <c r="B343" s="77">
        <v>61112090000</v>
      </c>
      <c r="C343" s="78" t="s">
        <v>2360</v>
      </c>
      <c r="D343" s="79">
        <v>1</v>
      </c>
      <c r="E343" s="79"/>
      <c r="F343" s="79"/>
      <c r="G343" s="80">
        <v>0.05</v>
      </c>
      <c r="H343" s="80">
        <v>0.05</v>
      </c>
      <c r="I343" s="81">
        <v>4.8000000000000001E-2</v>
      </c>
      <c r="J343" s="81">
        <v>4.8000000000000001E-2</v>
      </c>
      <c r="K343" s="82" t="s">
        <v>319</v>
      </c>
      <c r="L343" s="83" t="s">
        <v>18</v>
      </c>
      <c r="M343" s="84">
        <v>18</v>
      </c>
      <c r="N343" s="85">
        <f t="shared" si="5"/>
        <v>0.9</v>
      </c>
    </row>
    <row r="344" spans="1:14" s="86" customFormat="1" ht="30" customHeight="1">
      <c r="A344" s="76">
        <v>343</v>
      </c>
      <c r="B344" s="77">
        <v>61112090000</v>
      </c>
      <c r="C344" s="78" t="s">
        <v>2360</v>
      </c>
      <c r="D344" s="79">
        <v>1</v>
      </c>
      <c r="E344" s="79"/>
      <c r="F344" s="79"/>
      <c r="G344" s="80">
        <v>0.05</v>
      </c>
      <c r="H344" s="80">
        <v>0.05</v>
      </c>
      <c r="I344" s="81">
        <v>4.5999999999999999E-2</v>
      </c>
      <c r="J344" s="81">
        <v>4.5999999999999999E-2</v>
      </c>
      <c r="K344" s="82" t="s">
        <v>168</v>
      </c>
      <c r="L344" s="83" t="s">
        <v>67</v>
      </c>
      <c r="M344" s="84">
        <v>18</v>
      </c>
      <c r="N344" s="85">
        <f t="shared" si="5"/>
        <v>0.9</v>
      </c>
    </row>
    <row r="345" spans="1:14" s="86" customFormat="1" ht="30" customHeight="1">
      <c r="A345" s="76">
        <v>344</v>
      </c>
      <c r="B345" s="77">
        <v>61112090000</v>
      </c>
      <c r="C345" s="78" t="s">
        <v>2361</v>
      </c>
      <c r="D345" s="79">
        <v>1</v>
      </c>
      <c r="E345" s="79"/>
      <c r="F345" s="79"/>
      <c r="G345" s="80">
        <v>0.08</v>
      </c>
      <c r="H345" s="80">
        <v>0.08</v>
      </c>
      <c r="I345" s="81">
        <v>8.2000000000000003E-2</v>
      </c>
      <c r="J345" s="81">
        <v>8.2000000000000003E-2</v>
      </c>
      <c r="K345" s="82" t="s">
        <v>330</v>
      </c>
      <c r="L345" s="83" t="s">
        <v>12</v>
      </c>
      <c r="M345" s="84">
        <v>18</v>
      </c>
      <c r="N345" s="85">
        <f t="shared" si="5"/>
        <v>1.44</v>
      </c>
    </row>
    <row r="346" spans="1:14" s="86" customFormat="1" ht="30" customHeight="1">
      <c r="A346" s="76">
        <v>345</v>
      </c>
      <c r="B346" s="77">
        <v>61112090000</v>
      </c>
      <c r="C346" s="78" t="s">
        <v>2361</v>
      </c>
      <c r="D346" s="79">
        <v>1</v>
      </c>
      <c r="E346" s="79"/>
      <c r="F346" s="79"/>
      <c r="G346" s="80">
        <v>0.09</v>
      </c>
      <c r="H346" s="80">
        <v>0.09</v>
      </c>
      <c r="I346" s="81">
        <v>8.7999999999999995E-2</v>
      </c>
      <c r="J346" s="81">
        <v>8.7999999999999995E-2</v>
      </c>
      <c r="K346" s="82" t="s">
        <v>319</v>
      </c>
      <c r="L346" s="83" t="s">
        <v>18</v>
      </c>
      <c r="M346" s="84">
        <v>18</v>
      </c>
      <c r="N346" s="85">
        <f t="shared" si="5"/>
        <v>1.6199999999999999</v>
      </c>
    </row>
    <row r="347" spans="1:14" s="86" customFormat="1" ht="30" customHeight="1" collapsed="1">
      <c r="A347" s="76">
        <v>346</v>
      </c>
      <c r="B347" s="77">
        <v>61112090000</v>
      </c>
      <c r="C347" s="78" t="s">
        <v>2362</v>
      </c>
      <c r="D347" s="79">
        <v>11</v>
      </c>
      <c r="E347" s="79"/>
      <c r="F347" s="79"/>
      <c r="G347" s="80">
        <v>0.56999999999999995</v>
      </c>
      <c r="H347" s="80">
        <v>0.56999999999999995</v>
      </c>
      <c r="I347" s="81">
        <v>0.57799999999999985</v>
      </c>
      <c r="J347" s="81">
        <v>0.57799999999999985</v>
      </c>
      <c r="K347" s="82" t="s">
        <v>2152</v>
      </c>
      <c r="L347" s="83" t="s">
        <v>12</v>
      </c>
      <c r="M347" s="84">
        <v>18</v>
      </c>
      <c r="N347" s="85">
        <f t="shared" si="5"/>
        <v>10.26</v>
      </c>
    </row>
    <row r="348" spans="1:14" s="86" customFormat="1" ht="30" customHeight="1" collapsed="1">
      <c r="A348" s="76">
        <v>347</v>
      </c>
      <c r="B348" s="77">
        <v>61112090000</v>
      </c>
      <c r="C348" s="78" t="s">
        <v>2362</v>
      </c>
      <c r="D348" s="79">
        <v>3</v>
      </c>
      <c r="E348" s="79"/>
      <c r="F348" s="79"/>
      <c r="G348" s="80">
        <v>0.13</v>
      </c>
      <c r="H348" s="80">
        <v>0.13</v>
      </c>
      <c r="I348" s="81">
        <v>0.14399999999999999</v>
      </c>
      <c r="J348" s="81">
        <v>0.14399999999999999</v>
      </c>
      <c r="K348" s="82" t="s">
        <v>330</v>
      </c>
      <c r="L348" s="83" t="s">
        <v>18</v>
      </c>
      <c r="M348" s="84">
        <v>18</v>
      </c>
      <c r="N348" s="85">
        <f t="shared" si="5"/>
        <v>2.34</v>
      </c>
    </row>
    <row r="349" spans="1:14" s="86" customFormat="1" ht="45" customHeight="1">
      <c r="A349" s="76">
        <v>348</v>
      </c>
      <c r="B349" s="77">
        <v>61113090000</v>
      </c>
      <c r="C349" s="78" t="s">
        <v>2363</v>
      </c>
      <c r="D349" s="79">
        <v>1</v>
      </c>
      <c r="E349" s="79"/>
      <c r="F349" s="79"/>
      <c r="G349" s="80">
        <v>7.0000000000000007E-2</v>
      </c>
      <c r="H349" s="80">
        <v>7.0000000000000007E-2</v>
      </c>
      <c r="I349" s="81">
        <v>7.0000000000000007E-2</v>
      </c>
      <c r="J349" s="81">
        <v>7.0000000000000007E-2</v>
      </c>
      <c r="K349" s="82" t="s">
        <v>330</v>
      </c>
      <c r="L349" s="83" t="s">
        <v>18</v>
      </c>
      <c r="M349" s="84">
        <v>18</v>
      </c>
      <c r="N349" s="85">
        <f t="shared" si="5"/>
        <v>1.2600000000000002</v>
      </c>
    </row>
    <row r="350" spans="1:14" s="86" customFormat="1" ht="30" customHeight="1">
      <c r="A350" s="76">
        <v>349</v>
      </c>
      <c r="B350" s="77">
        <v>61113090000</v>
      </c>
      <c r="C350" s="78" t="s">
        <v>2364</v>
      </c>
      <c r="D350" s="79">
        <v>1</v>
      </c>
      <c r="E350" s="79"/>
      <c r="F350" s="79"/>
      <c r="G350" s="80">
        <v>7.0000000000000007E-2</v>
      </c>
      <c r="H350" s="80">
        <v>7.0000000000000007E-2</v>
      </c>
      <c r="I350" s="81">
        <v>7.1999999999999995E-2</v>
      </c>
      <c r="J350" s="81">
        <v>7.1999999999999995E-2</v>
      </c>
      <c r="K350" s="82" t="s">
        <v>330</v>
      </c>
      <c r="L350" s="83" t="s">
        <v>12</v>
      </c>
      <c r="M350" s="84">
        <v>18</v>
      </c>
      <c r="N350" s="85">
        <f t="shared" si="5"/>
        <v>1.2600000000000002</v>
      </c>
    </row>
    <row r="351" spans="1:14" s="86" customFormat="1" ht="45" customHeight="1">
      <c r="A351" s="76">
        <v>350</v>
      </c>
      <c r="B351" s="77">
        <v>61119090000</v>
      </c>
      <c r="C351" s="78" t="s">
        <v>744</v>
      </c>
      <c r="D351" s="79">
        <v>1</v>
      </c>
      <c r="E351" s="79"/>
      <c r="F351" s="79"/>
      <c r="G351" s="80">
        <v>0.04</v>
      </c>
      <c r="H351" s="80">
        <v>0.04</v>
      </c>
      <c r="I351" s="81">
        <v>4.2000000000000003E-2</v>
      </c>
      <c r="J351" s="81">
        <v>4.2000000000000003E-2</v>
      </c>
      <c r="K351" s="82" t="s">
        <v>330</v>
      </c>
      <c r="L351" s="83" t="s">
        <v>18</v>
      </c>
      <c r="M351" s="84">
        <v>18</v>
      </c>
      <c r="N351" s="85">
        <f t="shared" si="5"/>
        <v>0.72</v>
      </c>
    </row>
    <row r="352" spans="1:14" s="86" customFormat="1" ht="30" customHeight="1" collapsed="1">
      <c r="A352" s="76">
        <v>351</v>
      </c>
      <c r="B352" s="77">
        <v>61119090000</v>
      </c>
      <c r="C352" s="78" t="s">
        <v>2365</v>
      </c>
      <c r="D352" s="79">
        <v>3</v>
      </c>
      <c r="E352" s="79"/>
      <c r="F352" s="79"/>
      <c r="G352" s="80">
        <v>0.1</v>
      </c>
      <c r="H352" s="80">
        <v>0.1</v>
      </c>
      <c r="I352" s="81">
        <v>0.112</v>
      </c>
      <c r="J352" s="81">
        <v>0.112</v>
      </c>
      <c r="K352" s="82" t="s">
        <v>330</v>
      </c>
      <c r="L352" s="83" t="s">
        <v>18</v>
      </c>
      <c r="M352" s="84">
        <v>18</v>
      </c>
      <c r="N352" s="85">
        <f t="shared" si="5"/>
        <v>1.8</v>
      </c>
    </row>
    <row r="353" spans="1:14" s="86" customFormat="1" ht="30" customHeight="1">
      <c r="A353" s="76">
        <v>352</v>
      </c>
      <c r="B353" s="77">
        <v>61123190000</v>
      </c>
      <c r="C353" s="78" t="s">
        <v>749</v>
      </c>
      <c r="D353" s="79">
        <v>1</v>
      </c>
      <c r="E353" s="79"/>
      <c r="F353" s="79"/>
      <c r="G353" s="80">
        <v>0.04</v>
      </c>
      <c r="H353" s="80">
        <v>0.04</v>
      </c>
      <c r="I353" s="81">
        <v>3.7999999999999999E-2</v>
      </c>
      <c r="J353" s="81">
        <v>3.7999999999999999E-2</v>
      </c>
      <c r="K353" s="82" t="s">
        <v>330</v>
      </c>
      <c r="L353" s="83" t="s">
        <v>18</v>
      </c>
      <c r="M353" s="84">
        <v>18</v>
      </c>
      <c r="N353" s="85">
        <f t="shared" si="5"/>
        <v>0.72</v>
      </c>
    </row>
    <row r="354" spans="1:14" s="86" customFormat="1" ht="45" customHeight="1" collapsed="1">
      <c r="A354" s="76">
        <v>353</v>
      </c>
      <c r="B354" s="77">
        <v>61124190000</v>
      </c>
      <c r="C354" s="78" t="s">
        <v>2366</v>
      </c>
      <c r="D354" s="79">
        <v>16</v>
      </c>
      <c r="E354" s="79"/>
      <c r="F354" s="79"/>
      <c r="G354" s="80">
        <v>1.41</v>
      </c>
      <c r="H354" s="80">
        <v>1.41</v>
      </c>
      <c r="I354" s="81">
        <v>1.4239999999999999</v>
      </c>
      <c r="J354" s="81">
        <v>1.4239999999999999</v>
      </c>
      <c r="K354" s="82" t="s">
        <v>2367</v>
      </c>
      <c r="L354" s="83" t="s">
        <v>18</v>
      </c>
      <c r="M354" s="84">
        <v>18</v>
      </c>
      <c r="N354" s="85">
        <f t="shared" si="5"/>
        <v>25.38</v>
      </c>
    </row>
    <row r="355" spans="1:14" s="86" customFormat="1" ht="15.75" customHeight="1">
      <c r="A355" s="76">
        <v>354</v>
      </c>
      <c r="B355" s="77">
        <v>61124190000</v>
      </c>
      <c r="C355" s="78" t="s">
        <v>2368</v>
      </c>
      <c r="D355" s="79">
        <v>1</v>
      </c>
      <c r="E355" s="79"/>
      <c r="F355" s="79"/>
      <c r="G355" s="80">
        <v>7.0000000000000007E-2</v>
      </c>
      <c r="H355" s="80">
        <v>7.0000000000000007E-2</v>
      </c>
      <c r="I355" s="81">
        <v>6.8000000000000005E-2</v>
      </c>
      <c r="J355" s="81">
        <v>6.8000000000000005E-2</v>
      </c>
      <c r="K355" s="82" t="s">
        <v>2171</v>
      </c>
      <c r="L355" s="83" t="s">
        <v>42</v>
      </c>
      <c r="M355" s="84">
        <v>18</v>
      </c>
      <c r="N355" s="85">
        <f t="shared" si="5"/>
        <v>1.2600000000000002</v>
      </c>
    </row>
    <row r="356" spans="1:14" s="86" customFormat="1" ht="15.75" customHeight="1">
      <c r="A356" s="76">
        <v>355</v>
      </c>
      <c r="B356" s="77">
        <v>61124190000</v>
      </c>
      <c r="C356" s="78" t="s">
        <v>2368</v>
      </c>
      <c r="D356" s="79">
        <v>1</v>
      </c>
      <c r="E356" s="79"/>
      <c r="F356" s="79"/>
      <c r="G356" s="80">
        <v>0.18</v>
      </c>
      <c r="H356" s="80">
        <v>0.18</v>
      </c>
      <c r="I356" s="81">
        <v>0.188</v>
      </c>
      <c r="J356" s="81">
        <v>0.188</v>
      </c>
      <c r="K356" s="82" t="s">
        <v>168</v>
      </c>
      <c r="L356" s="110" t="s">
        <v>39</v>
      </c>
      <c r="M356" s="84">
        <v>18</v>
      </c>
      <c r="N356" s="85">
        <f t="shared" si="5"/>
        <v>3.2399999999999998</v>
      </c>
    </row>
    <row r="357" spans="1:14" s="86" customFormat="1" ht="30" customHeight="1" collapsed="1">
      <c r="A357" s="76">
        <v>356</v>
      </c>
      <c r="B357" s="77">
        <v>61124190000</v>
      </c>
      <c r="C357" s="78" t="s">
        <v>2369</v>
      </c>
      <c r="D357" s="79">
        <v>4</v>
      </c>
      <c r="E357" s="79"/>
      <c r="F357" s="79"/>
      <c r="G357" s="80">
        <v>0.28000000000000003</v>
      </c>
      <c r="H357" s="80">
        <v>0.28000000000000003</v>
      </c>
      <c r="I357" s="81">
        <v>0.29399999999999998</v>
      </c>
      <c r="J357" s="81">
        <v>0.29399999999999998</v>
      </c>
      <c r="K357" s="82" t="s">
        <v>2370</v>
      </c>
      <c r="L357" s="83" t="s">
        <v>18</v>
      </c>
      <c r="M357" s="84">
        <v>18</v>
      </c>
      <c r="N357" s="85">
        <f t="shared" si="5"/>
        <v>5.0400000000000009</v>
      </c>
    </row>
    <row r="358" spans="1:14" s="86" customFormat="1" ht="30" customHeight="1">
      <c r="A358" s="76">
        <v>357</v>
      </c>
      <c r="B358" s="77">
        <v>61124190000</v>
      </c>
      <c r="C358" s="78" t="s">
        <v>791</v>
      </c>
      <c r="D358" s="90">
        <v>1</v>
      </c>
      <c r="E358" s="90"/>
      <c r="F358" s="79"/>
      <c r="G358" s="91">
        <v>0.06</v>
      </c>
      <c r="H358" s="80">
        <v>0.06</v>
      </c>
      <c r="I358" s="81">
        <v>5.8000000000000003E-2</v>
      </c>
      <c r="J358" s="81">
        <v>5.8000000000000003E-2</v>
      </c>
      <c r="K358" s="82" t="s">
        <v>2262</v>
      </c>
      <c r="L358" s="83" t="s">
        <v>67</v>
      </c>
      <c r="M358" s="84">
        <v>18</v>
      </c>
      <c r="N358" s="85">
        <f t="shared" si="5"/>
        <v>1.08</v>
      </c>
    </row>
    <row r="359" spans="1:14" s="86" customFormat="1" ht="30" customHeight="1">
      <c r="A359" s="76">
        <v>358</v>
      </c>
      <c r="B359" s="77">
        <v>61124190000</v>
      </c>
      <c r="C359" s="78" t="s">
        <v>1093</v>
      </c>
      <c r="D359" s="79">
        <v>1</v>
      </c>
      <c r="E359" s="79"/>
      <c r="F359" s="79"/>
      <c r="G359" s="80">
        <v>0.05</v>
      </c>
      <c r="H359" s="80">
        <v>0.05</v>
      </c>
      <c r="I359" s="81">
        <v>0.05</v>
      </c>
      <c r="J359" s="81">
        <v>0.05</v>
      </c>
      <c r="K359" s="82" t="s">
        <v>211</v>
      </c>
      <c r="L359" s="83" t="s">
        <v>18</v>
      </c>
      <c r="M359" s="84">
        <v>18</v>
      </c>
      <c r="N359" s="85">
        <f t="shared" si="5"/>
        <v>0.9</v>
      </c>
    </row>
    <row r="360" spans="1:14" s="86" customFormat="1" ht="30" customHeight="1">
      <c r="A360" s="76">
        <v>359</v>
      </c>
      <c r="B360" s="77">
        <v>61124190000</v>
      </c>
      <c r="C360" s="78" t="s">
        <v>1093</v>
      </c>
      <c r="D360" s="79">
        <v>1</v>
      </c>
      <c r="E360" s="79"/>
      <c r="F360" s="79"/>
      <c r="G360" s="80">
        <v>0.06</v>
      </c>
      <c r="H360" s="80">
        <v>0.06</v>
      </c>
      <c r="I360" s="81">
        <v>5.8000000000000003E-2</v>
      </c>
      <c r="J360" s="81">
        <v>5.8000000000000003E-2</v>
      </c>
      <c r="K360" s="82" t="s">
        <v>226</v>
      </c>
      <c r="L360" s="83" t="s">
        <v>67</v>
      </c>
      <c r="M360" s="84">
        <v>18</v>
      </c>
      <c r="N360" s="85">
        <f t="shared" si="5"/>
        <v>1.08</v>
      </c>
    </row>
    <row r="361" spans="1:14" s="86" customFormat="1" ht="30" customHeight="1">
      <c r="A361" s="76">
        <v>360</v>
      </c>
      <c r="B361" s="77">
        <v>61124190000</v>
      </c>
      <c r="C361" s="78" t="s">
        <v>1093</v>
      </c>
      <c r="D361" s="79">
        <v>1</v>
      </c>
      <c r="E361" s="79"/>
      <c r="F361" s="79"/>
      <c r="G361" s="80">
        <v>0.05</v>
      </c>
      <c r="H361" s="80">
        <v>0.05</v>
      </c>
      <c r="I361" s="81">
        <v>4.5999999999999999E-2</v>
      </c>
      <c r="J361" s="81">
        <v>4.5999999999999999E-2</v>
      </c>
      <c r="K361" s="82" t="s">
        <v>261</v>
      </c>
      <c r="L361" s="83" t="s">
        <v>147</v>
      </c>
      <c r="M361" s="84">
        <v>18</v>
      </c>
      <c r="N361" s="85">
        <f t="shared" si="5"/>
        <v>0.9</v>
      </c>
    </row>
    <row r="362" spans="1:14" s="86" customFormat="1" ht="30" customHeight="1" collapsed="1">
      <c r="A362" s="76">
        <v>361</v>
      </c>
      <c r="B362" s="77">
        <v>61124190000</v>
      </c>
      <c r="C362" s="78" t="s">
        <v>793</v>
      </c>
      <c r="D362" s="79">
        <v>2</v>
      </c>
      <c r="E362" s="79"/>
      <c r="F362" s="79"/>
      <c r="G362" s="80">
        <v>0.31</v>
      </c>
      <c r="H362" s="80">
        <v>0.31</v>
      </c>
      <c r="I362" s="81">
        <v>0.32200000000000001</v>
      </c>
      <c r="J362" s="81">
        <v>0.32200000000000001</v>
      </c>
      <c r="K362" s="82" t="s">
        <v>194</v>
      </c>
      <c r="L362" s="83" t="s">
        <v>160</v>
      </c>
      <c r="M362" s="84">
        <v>18</v>
      </c>
      <c r="N362" s="85">
        <f t="shared" si="5"/>
        <v>5.58</v>
      </c>
    </row>
    <row r="363" spans="1:14" s="86" customFormat="1" ht="30" customHeight="1" collapsed="1">
      <c r="A363" s="76">
        <v>362</v>
      </c>
      <c r="B363" s="77">
        <v>61124190000</v>
      </c>
      <c r="C363" s="78" t="s">
        <v>793</v>
      </c>
      <c r="D363" s="79">
        <v>6</v>
      </c>
      <c r="E363" s="79"/>
      <c r="F363" s="79"/>
      <c r="G363" s="80">
        <v>0.52</v>
      </c>
      <c r="H363" s="80">
        <v>0.52</v>
      </c>
      <c r="I363" s="81">
        <v>0.53200000000000003</v>
      </c>
      <c r="J363" s="81">
        <v>0.53200000000000003</v>
      </c>
      <c r="K363" s="82" t="s">
        <v>245</v>
      </c>
      <c r="L363" s="83" t="s">
        <v>12</v>
      </c>
      <c r="M363" s="84">
        <v>18</v>
      </c>
      <c r="N363" s="85">
        <f t="shared" si="5"/>
        <v>9.36</v>
      </c>
    </row>
    <row r="364" spans="1:14" s="86" customFormat="1" ht="30" customHeight="1" collapsed="1">
      <c r="A364" s="76">
        <v>363</v>
      </c>
      <c r="B364" s="77">
        <v>61124190000</v>
      </c>
      <c r="C364" s="78" t="s">
        <v>793</v>
      </c>
      <c r="D364" s="90">
        <v>5</v>
      </c>
      <c r="E364" s="90"/>
      <c r="F364" s="79"/>
      <c r="G364" s="91">
        <v>0.74</v>
      </c>
      <c r="H364" s="80">
        <v>0.74</v>
      </c>
      <c r="I364" s="81">
        <v>0.746</v>
      </c>
      <c r="J364" s="81">
        <v>0.746</v>
      </c>
      <c r="K364" s="82" t="s">
        <v>2371</v>
      </c>
      <c r="L364" s="83" t="s">
        <v>67</v>
      </c>
      <c r="M364" s="84">
        <v>18</v>
      </c>
      <c r="N364" s="85">
        <f t="shared" si="5"/>
        <v>13.32</v>
      </c>
    </row>
    <row r="365" spans="1:14" s="86" customFormat="1" ht="30" customHeight="1" collapsed="1">
      <c r="A365" s="76">
        <v>364</v>
      </c>
      <c r="B365" s="77">
        <v>61124190000</v>
      </c>
      <c r="C365" s="78" t="s">
        <v>793</v>
      </c>
      <c r="D365" s="79">
        <v>2</v>
      </c>
      <c r="E365" s="79"/>
      <c r="F365" s="79"/>
      <c r="G365" s="80">
        <v>0.19</v>
      </c>
      <c r="H365" s="80">
        <v>0.19</v>
      </c>
      <c r="I365" s="81">
        <v>0.2</v>
      </c>
      <c r="J365" s="81">
        <v>0.2</v>
      </c>
      <c r="K365" s="82" t="s">
        <v>2372</v>
      </c>
      <c r="L365" s="83" t="s">
        <v>147</v>
      </c>
      <c r="M365" s="84">
        <v>18</v>
      </c>
      <c r="N365" s="85">
        <f t="shared" si="5"/>
        <v>3.42</v>
      </c>
    </row>
    <row r="366" spans="1:14" s="86" customFormat="1" ht="30" customHeight="1" collapsed="1">
      <c r="A366" s="76">
        <v>365</v>
      </c>
      <c r="B366" s="77">
        <v>61124990000</v>
      </c>
      <c r="C366" s="78" t="s">
        <v>1054</v>
      </c>
      <c r="D366" s="79">
        <v>3</v>
      </c>
      <c r="E366" s="79"/>
      <c r="F366" s="79"/>
      <c r="G366" s="80">
        <v>0.21</v>
      </c>
      <c r="H366" s="80">
        <v>0.21</v>
      </c>
      <c r="I366" s="81">
        <v>0.218</v>
      </c>
      <c r="J366" s="81">
        <v>0.218</v>
      </c>
      <c r="K366" s="82" t="s">
        <v>2373</v>
      </c>
      <c r="L366" s="83" t="s">
        <v>12</v>
      </c>
      <c r="M366" s="84">
        <v>18</v>
      </c>
      <c r="N366" s="85">
        <f t="shared" si="5"/>
        <v>3.78</v>
      </c>
    </row>
    <row r="367" spans="1:14" s="86" customFormat="1" ht="15.75" customHeight="1">
      <c r="A367" s="76">
        <v>366</v>
      </c>
      <c r="B367" s="77">
        <v>61142000000</v>
      </c>
      <c r="C367" s="78" t="s">
        <v>2374</v>
      </c>
      <c r="D367" s="90">
        <v>1</v>
      </c>
      <c r="E367" s="90"/>
      <c r="F367" s="79"/>
      <c r="G367" s="91">
        <v>0.08</v>
      </c>
      <c r="H367" s="80">
        <v>0.08</v>
      </c>
      <c r="I367" s="81">
        <v>8.2000000000000003E-2</v>
      </c>
      <c r="J367" s="81">
        <v>8.2000000000000003E-2</v>
      </c>
      <c r="K367" s="82" t="s">
        <v>2262</v>
      </c>
      <c r="L367" s="83" t="s">
        <v>67</v>
      </c>
      <c r="M367" s="84">
        <v>18</v>
      </c>
      <c r="N367" s="85">
        <f t="shared" si="5"/>
        <v>1.44</v>
      </c>
    </row>
    <row r="368" spans="1:14" s="86" customFormat="1" ht="15.75" customHeight="1">
      <c r="A368" s="76">
        <v>367</v>
      </c>
      <c r="B368" s="77">
        <v>61142000000</v>
      </c>
      <c r="C368" s="78" t="s">
        <v>2375</v>
      </c>
      <c r="D368" s="79">
        <v>1</v>
      </c>
      <c r="E368" s="79"/>
      <c r="F368" s="79"/>
      <c r="G368" s="80">
        <v>7.0000000000000007E-2</v>
      </c>
      <c r="H368" s="80">
        <v>7.0000000000000007E-2</v>
      </c>
      <c r="I368" s="81">
        <v>6.8000000000000005E-2</v>
      </c>
      <c r="J368" s="81">
        <v>6.8000000000000005E-2</v>
      </c>
      <c r="K368" s="82" t="s">
        <v>194</v>
      </c>
      <c r="L368" s="83" t="s">
        <v>48</v>
      </c>
      <c r="M368" s="84">
        <v>18</v>
      </c>
      <c r="N368" s="85">
        <f t="shared" si="5"/>
        <v>1.2600000000000002</v>
      </c>
    </row>
    <row r="369" spans="1:14" s="86" customFormat="1" ht="15.75" customHeight="1" collapsed="1">
      <c r="A369" s="76">
        <v>368</v>
      </c>
      <c r="B369" s="77">
        <v>61142000000</v>
      </c>
      <c r="C369" s="78" t="s">
        <v>2376</v>
      </c>
      <c r="D369" s="79">
        <v>6</v>
      </c>
      <c r="E369" s="79"/>
      <c r="F369" s="79"/>
      <c r="G369" s="80">
        <v>0.51</v>
      </c>
      <c r="H369" s="80">
        <v>0.51</v>
      </c>
      <c r="I369" s="81">
        <v>0.52</v>
      </c>
      <c r="J369" s="81">
        <v>0.52</v>
      </c>
      <c r="K369" s="82" t="s">
        <v>245</v>
      </c>
      <c r="L369" s="83" t="s">
        <v>12</v>
      </c>
      <c r="M369" s="84">
        <v>18</v>
      </c>
      <c r="N369" s="85">
        <f t="shared" si="5"/>
        <v>9.18</v>
      </c>
    </row>
    <row r="370" spans="1:14" s="86" customFormat="1" ht="15.75" customHeight="1">
      <c r="A370" s="76">
        <v>369</v>
      </c>
      <c r="B370" s="77">
        <v>61143000000</v>
      </c>
      <c r="C370" s="78" t="s">
        <v>2377</v>
      </c>
      <c r="D370" s="79">
        <v>1</v>
      </c>
      <c r="E370" s="79"/>
      <c r="F370" s="79"/>
      <c r="G370" s="80">
        <v>0.09</v>
      </c>
      <c r="H370" s="80">
        <v>0.09</v>
      </c>
      <c r="I370" s="81">
        <v>0.09</v>
      </c>
      <c r="J370" s="81">
        <v>0.09</v>
      </c>
      <c r="K370" s="82" t="s">
        <v>232</v>
      </c>
      <c r="L370" s="83" t="s">
        <v>39</v>
      </c>
      <c r="M370" s="84">
        <v>18</v>
      </c>
      <c r="N370" s="85">
        <f t="shared" si="5"/>
        <v>1.6199999999999999</v>
      </c>
    </row>
    <row r="371" spans="1:14" s="86" customFormat="1" ht="30" customHeight="1" collapsed="1">
      <c r="A371" s="76">
        <v>370</v>
      </c>
      <c r="B371" s="77">
        <v>61152100000</v>
      </c>
      <c r="C371" s="78" t="s">
        <v>2378</v>
      </c>
      <c r="D371" s="79">
        <v>4</v>
      </c>
      <c r="E371" s="79"/>
      <c r="F371" s="79"/>
      <c r="G371" s="80">
        <v>0.11</v>
      </c>
      <c r="H371" s="80">
        <v>0.11</v>
      </c>
      <c r="I371" s="81">
        <v>0.12</v>
      </c>
      <c r="J371" s="81">
        <v>0.12</v>
      </c>
      <c r="K371" s="82" t="s">
        <v>330</v>
      </c>
      <c r="L371" s="83" t="s">
        <v>42</v>
      </c>
      <c r="M371" s="84">
        <v>18</v>
      </c>
      <c r="N371" s="85">
        <f t="shared" si="5"/>
        <v>1.98</v>
      </c>
    </row>
    <row r="372" spans="1:14" s="86" customFormat="1" ht="15.75" customHeight="1">
      <c r="A372" s="76">
        <v>371</v>
      </c>
      <c r="B372" s="77">
        <v>61159500000</v>
      </c>
      <c r="C372" s="78" t="s">
        <v>2379</v>
      </c>
      <c r="D372" s="79">
        <v>1</v>
      </c>
      <c r="E372" s="79"/>
      <c r="F372" s="79"/>
      <c r="G372" s="80">
        <v>0.02</v>
      </c>
      <c r="H372" s="80">
        <v>0.02</v>
      </c>
      <c r="I372" s="81">
        <v>1.4999999999999999E-2</v>
      </c>
      <c r="J372" s="81">
        <v>1.4999999999999999E-2</v>
      </c>
      <c r="K372" s="82" t="s">
        <v>330</v>
      </c>
      <c r="L372" s="83" t="s">
        <v>18</v>
      </c>
      <c r="M372" s="84">
        <v>18</v>
      </c>
      <c r="N372" s="85">
        <f t="shared" si="5"/>
        <v>0.36</v>
      </c>
    </row>
    <row r="373" spans="1:14" s="86" customFormat="1" ht="15.75" customHeight="1" collapsed="1">
      <c r="A373" s="76">
        <v>372</v>
      </c>
      <c r="B373" s="77">
        <v>61159500000</v>
      </c>
      <c r="C373" s="78" t="s">
        <v>2380</v>
      </c>
      <c r="D373" s="79">
        <v>5</v>
      </c>
      <c r="E373" s="79"/>
      <c r="F373" s="79"/>
      <c r="G373" s="80">
        <v>0.09</v>
      </c>
      <c r="H373" s="80">
        <v>0.09</v>
      </c>
      <c r="I373" s="81">
        <v>0.10299999999999999</v>
      </c>
      <c r="J373" s="81">
        <v>0.10299999999999999</v>
      </c>
      <c r="K373" s="82" t="s">
        <v>330</v>
      </c>
      <c r="L373" s="83" t="s">
        <v>67</v>
      </c>
      <c r="M373" s="84">
        <v>18</v>
      </c>
      <c r="N373" s="85">
        <f t="shared" si="5"/>
        <v>1.6199999999999999</v>
      </c>
    </row>
    <row r="374" spans="1:14" s="86" customFormat="1" ht="30" customHeight="1" collapsed="1">
      <c r="A374" s="76">
        <v>373</v>
      </c>
      <c r="B374" s="77">
        <v>61159500000</v>
      </c>
      <c r="C374" s="78" t="s">
        <v>2381</v>
      </c>
      <c r="D374" s="79">
        <v>4</v>
      </c>
      <c r="E374" s="79"/>
      <c r="F374" s="79"/>
      <c r="G374" s="80">
        <v>0.11</v>
      </c>
      <c r="H374" s="80">
        <v>0.11</v>
      </c>
      <c r="I374" s="81">
        <v>0.12</v>
      </c>
      <c r="J374" s="81">
        <v>0.12</v>
      </c>
      <c r="K374" s="82" t="s">
        <v>330</v>
      </c>
      <c r="L374" s="83" t="s">
        <v>67</v>
      </c>
      <c r="M374" s="84">
        <v>18</v>
      </c>
      <c r="N374" s="85">
        <f t="shared" si="5"/>
        <v>1.98</v>
      </c>
    </row>
    <row r="375" spans="1:14" s="86" customFormat="1" ht="15.75" customHeight="1">
      <c r="A375" s="76">
        <v>374</v>
      </c>
      <c r="B375" s="77">
        <v>61159500000</v>
      </c>
      <c r="C375" s="78" t="s">
        <v>2382</v>
      </c>
      <c r="D375" s="79">
        <v>1</v>
      </c>
      <c r="E375" s="79"/>
      <c r="F375" s="79"/>
      <c r="G375" s="80">
        <v>0.06</v>
      </c>
      <c r="H375" s="80">
        <v>0.06</v>
      </c>
      <c r="I375" s="81">
        <v>5.6000000000000001E-2</v>
      </c>
      <c r="J375" s="81">
        <v>5.6000000000000001E-2</v>
      </c>
      <c r="K375" s="82" t="s">
        <v>148</v>
      </c>
      <c r="L375" s="83" t="s">
        <v>42</v>
      </c>
      <c r="M375" s="84">
        <v>18</v>
      </c>
      <c r="N375" s="85">
        <f t="shared" si="5"/>
        <v>1.08</v>
      </c>
    </row>
    <row r="376" spans="1:14" s="86" customFormat="1" ht="15.75" customHeight="1" collapsed="1">
      <c r="A376" s="76">
        <v>375</v>
      </c>
      <c r="B376" s="77">
        <v>61159500000</v>
      </c>
      <c r="C376" s="78" t="s">
        <v>2383</v>
      </c>
      <c r="D376" s="79">
        <v>2</v>
      </c>
      <c r="E376" s="79"/>
      <c r="F376" s="79"/>
      <c r="G376" s="80">
        <v>0.05</v>
      </c>
      <c r="H376" s="80">
        <v>0.05</v>
      </c>
      <c r="I376" s="81">
        <v>4.4999999999999998E-2</v>
      </c>
      <c r="J376" s="81">
        <v>4.4999999999999998E-2</v>
      </c>
      <c r="K376" s="82" t="s">
        <v>330</v>
      </c>
      <c r="L376" s="83" t="s">
        <v>67</v>
      </c>
      <c r="M376" s="84">
        <v>18</v>
      </c>
      <c r="N376" s="85">
        <f t="shared" si="5"/>
        <v>0.9</v>
      </c>
    </row>
    <row r="377" spans="1:14" s="86" customFormat="1" ht="30" customHeight="1" collapsed="1">
      <c r="A377" s="76">
        <v>376</v>
      </c>
      <c r="B377" s="77">
        <v>61159500000</v>
      </c>
      <c r="C377" s="78" t="s">
        <v>2384</v>
      </c>
      <c r="D377" s="79">
        <v>3</v>
      </c>
      <c r="E377" s="79"/>
      <c r="F377" s="79"/>
      <c r="G377" s="80">
        <v>0.1</v>
      </c>
      <c r="H377" s="80">
        <v>0.1</v>
      </c>
      <c r="I377" s="81">
        <v>0.11</v>
      </c>
      <c r="J377" s="81">
        <v>0.11</v>
      </c>
      <c r="K377" s="82" t="s">
        <v>330</v>
      </c>
      <c r="L377" s="83" t="s">
        <v>67</v>
      </c>
      <c r="M377" s="84">
        <v>18</v>
      </c>
      <c r="N377" s="85">
        <f t="shared" si="5"/>
        <v>1.8</v>
      </c>
    </row>
    <row r="378" spans="1:14" s="86" customFormat="1" ht="30" customHeight="1" collapsed="1">
      <c r="A378" s="76">
        <v>377</v>
      </c>
      <c r="B378" s="77">
        <v>61159500000</v>
      </c>
      <c r="C378" s="78" t="s">
        <v>2385</v>
      </c>
      <c r="D378" s="79">
        <v>2</v>
      </c>
      <c r="E378" s="79"/>
      <c r="F378" s="79"/>
      <c r="G378" s="80">
        <v>7.0000000000000007E-2</v>
      </c>
      <c r="H378" s="80">
        <v>7.0000000000000007E-2</v>
      </c>
      <c r="I378" s="81">
        <v>7.1000000000000008E-2</v>
      </c>
      <c r="J378" s="81">
        <v>7.1000000000000008E-2</v>
      </c>
      <c r="K378" s="82" t="s">
        <v>330</v>
      </c>
      <c r="L378" s="83" t="s">
        <v>67</v>
      </c>
      <c r="M378" s="84">
        <v>18</v>
      </c>
      <c r="N378" s="85">
        <f t="shared" si="5"/>
        <v>1.2600000000000002</v>
      </c>
    </row>
    <row r="379" spans="1:14" s="86" customFormat="1" ht="15.75" customHeight="1" collapsed="1">
      <c r="A379" s="76">
        <v>378</v>
      </c>
      <c r="B379" s="77">
        <v>61159699000</v>
      </c>
      <c r="C379" s="78" t="s">
        <v>766</v>
      </c>
      <c r="D379" s="79">
        <v>5</v>
      </c>
      <c r="E379" s="79"/>
      <c r="F379" s="79"/>
      <c r="G379" s="80">
        <v>0.13</v>
      </c>
      <c r="H379" s="80">
        <v>0.13</v>
      </c>
      <c r="I379" s="81">
        <v>0.14000000000000001</v>
      </c>
      <c r="J379" s="81">
        <v>0.14000000000000001</v>
      </c>
      <c r="K379" s="82" t="s">
        <v>330</v>
      </c>
      <c r="L379" s="83" t="s">
        <v>42</v>
      </c>
      <c r="M379" s="84">
        <v>18</v>
      </c>
      <c r="N379" s="85">
        <f t="shared" si="5"/>
        <v>2.34</v>
      </c>
    </row>
    <row r="380" spans="1:14" s="86" customFormat="1" ht="15.75" customHeight="1">
      <c r="A380" s="76">
        <v>379</v>
      </c>
      <c r="B380" s="87">
        <v>61169300000</v>
      </c>
      <c r="C380" s="89" t="s">
        <v>774</v>
      </c>
      <c r="D380" s="79">
        <v>1</v>
      </c>
      <c r="E380" s="79"/>
      <c r="F380" s="79"/>
      <c r="G380" s="80">
        <v>0.05</v>
      </c>
      <c r="H380" s="80">
        <v>0.05</v>
      </c>
      <c r="I380" s="81">
        <v>0.05</v>
      </c>
      <c r="J380" s="81">
        <v>0.05</v>
      </c>
      <c r="K380" s="82" t="s">
        <v>362</v>
      </c>
      <c r="L380" s="83" t="s">
        <v>363</v>
      </c>
      <c r="M380" s="84">
        <v>18</v>
      </c>
      <c r="N380" s="85">
        <f t="shared" si="5"/>
        <v>0.9</v>
      </c>
    </row>
    <row r="381" spans="1:14" s="86" customFormat="1" ht="30" customHeight="1" collapsed="1">
      <c r="A381" s="76">
        <v>380</v>
      </c>
      <c r="B381" s="77">
        <v>61178080090</v>
      </c>
      <c r="C381" s="78" t="s">
        <v>2386</v>
      </c>
      <c r="D381" s="79">
        <v>3</v>
      </c>
      <c r="E381" s="79"/>
      <c r="F381" s="79"/>
      <c r="G381" s="80">
        <v>0.06</v>
      </c>
      <c r="H381" s="80">
        <v>0.06</v>
      </c>
      <c r="I381" s="81">
        <v>5.5E-2</v>
      </c>
      <c r="J381" s="81">
        <v>5.5E-2</v>
      </c>
      <c r="K381" s="82" t="s">
        <v>330</v>
      </c>
      <c r="L381" s="83" t="s">
        <v>18</v>
      </c>
      <c r="M381" s="84">
        <v>18</v>
      </c>
      <c r="N381" s="85">
        <f t="shared" si="5"/>
        <v>1.08</v>
      </c>
    </row>
    <row r="382" spans="1:14" s="86" customFormat="1" ht="30" customHeight="1" collapsed="1">
      <c r="A382" s="76">
        <v>381</v>
      </c>
      <c r="B382" s="77">
        <v>61178080090</v>
      </c>
      <c r="C382" s="78" t="s">
        <v>2387</v>
      </c>
      <c r="D382" s="79">
        <v>3</v>
      </c>
      <c r="E382" s="79"/>
      <c r="F382" s="79"/>
      <c r="G382" s="80">
        <v>0.02</v>
      </c>
      <c r="H382" s="80">
        <v>0.02</v>
      </c>
      <c r="I382" s="81">
        <v>1.4999999999999999E-2</v>
      </c>
      <c r="J382" s="81">
        <v>1.4999999999999999E-2</v>
      </c>
      <c r="K382" s="82" t="s">
        <v>330</v>
      </c>
      <c r="L382" s="83" t="s">
        <v>18</v>
      </c>
      <c r="M382" s="84">
        <v>18</v>
      </c>
      <c r="N382" s="85">
        <f t="shared" si="5"/>
        <v>0.36</v>
      </c>
    </row>
    <row r="383" spans="1:14" s="86" customFormat="1" ht="30" customHeight="1">
      <c r="A383" s="76">
        <v>382</v>
      </c>
      <c r="B383" s="87">
        <v>61178080090</v>
      </c>
      <c r="C383" s="89" t="s">
        <v>2388</v>
      </c>
      <c r="D383" s="98">
        <v>1</v>
      </c>
      <c r="E383" s="98"/>
      <c r="F383" s="79"/>
      <c r="G383" s="99">
        <v>0.11</v>
      </c>
      <c r="H383" s="80">
        <v>0.11</v>
      </c>
      <c r="I383" s="81">
        <v>0.124</v>
      </c>
      <c r="J383" s="100">
        <v>0.124</v>
      </c>
      <c r="K383" s="101" t="s">
        <v>377</v>
      </c>
      <c r="L383" s="83" t="s">
        <v>42</v>
      </c>
      <c r="M383" s="84">
        <v>18</v>
      </c>
      <c r="N383" s="85">
        <f t="shared" si="5"/>
        <v>1.98</v>
      </c>
    </row>
    <row r="384" spans="1:14" s="86" customFormat="1" ht="30" customHeight="1" collapsed="1">
      <c r="A384" s="76">
        <v>383</v>
      </c>
      <c r="B384" s="77">
        <v>61178080090</v>
      </c>
      <c r="C384" s="78" t="s">
        <v>2389</v>
      </c>
      <c r="D384" s="79">
        <v>2</v>
      </c>
      <c r="E384" s="79"/>
      <c r="F384" s="79"/>
      <c r="G384" s="80">
        <v>0.15</v>
      </c>
      <c r="H384" s="80">
        <v>0.15</v>
      </c>
      <c r="I384" s="81">
        <v>0.158</v>
      </c>
      <c r="J384" s="81">
        <v>0.158</v>
      </c>
      <c r="K384" s="82" t="s">
        <v>2171</v>
      </c>
      <c r="L384" s="83" t="s">
        <v>18</v>
      </c>
      <c r="M384" s="84">
        <v>18</v>
      </c>
      <c r="N384" s="85">
        <f t="shared" si="5"/>
        <v>2.6999999999999997</v>
      </c>
    </row>
    <row r="385" spans="1:14" s="86" customFormat="1" ht="15.75" customHeight="1" collapsed="1">
      <c r="A385" s="76">
        <v>384</v>
      </c>
      <c r="B385" s="77">
        <v>62012000000</v>
      </c>
      <c r="C385" s="78" t="s">
        <v>2390</v>
      </c>
      <c r="D385" s="79">
        <v>2</v>
      </c>
      <c r="E385" s="79"/>
      <c r="F385" s="79"/>
      <c r="G385" s="80">
        <v>3.1</v>
      </c>
      <c r="H385" s="80">
        <v>3.1</v>
      </c>
      <c r="I385" s="81">
        <v>3.105</v>
      </c>
      <c r="J385" s="81">
        <v>3.105</v>
      </c>
      <c r="K385" s="82" t="s">
        <v>362</v>
      </c>
      <c r="L385" s="83" t="s">
        <v>363</v>
      </c>
      <c r="M385" s="84">
        <v>18</v>
      </c>
      <c r="N385" s="85">
        <f t="shared" si="5"/>
        <v>55.800000000000004</v>
      </c>
    </row>
    <row r="386" spans="1:14" s="86" customFormat="1" ht="30" customHeight="1" collapsed="1">
      <c r="A386" s="76">
        <v>385</v>
      </c>
      <c r="B386" s="77">
        <v>62012000000</v>
      </c>
      <c r="C386" s="78" t="s">
        <v>2391</v>
      </c>
      <c r="D386" s="79">
        <v>2</v>
      </c>
      <c r="E386" s="79"/>
      <c r="F386" s="79"/>
      <c r="G386" s="80">
        <v>2.15</v>
      </c>
      <c r="H386" s="80">
        <v>2.15</v>
      </c>
      <c r="I386" s="81">
        <v>2.1619999999999999</v>
      </c>
      <c r="J386" s="81">
        <v>2.1619999999999999</v>
      </c>
      <c r="K386" s="82" t="s">
        <v>148</v>
      </c>
      <c r="L386" s="83" t="s">
        <v>42</v>
      </c>
      <c r="M386" s="84">
        <v>18</v>
      </c>
      <c r="N386" s="85">
        <f t="shared" ref="N386:N449" si="6">G386*M386</f>
        <v>38.699999999999996</v>
      </c>
    </row>
    <row r="387" spans="1:14" s="86" customFormat="1" ht="15.75" customHeight="1">
      <c r="A387" s="76">
        <v>386</v>
      </c>
      <c r="B387" s="77">
        <v>62013000000</v>
      </c>
      <c r="C387" s="78" t="s">
        <v>2392</v>
      </c>
      <c r="D387" s="79">
        <v>1</v>
      </c>
      <c r="E387" s="79"/>
      <c r="F387" s="79"/>
      <c r="G387" s="80">
        <v>0.93</v>
      </c>
      <c r="H387" s="80">
        <v>0.93</v>
      </c>
      <c r="I387" s="81">
        <v>0.94399999999999995</v>
      </c>
      <c r="J387" s="81">
        <v>0.94399999999999995</v>
      </c>
      <c r="K387" s="82" t="s">
        <v>11</v>
      </c>
      <c r="L387" s="83" t="s">
        <v>12</v>
      </c>
      <c r="M387" s="84">
        <v>18</v>
      </c>
      <c r="N387" s="85">
        <f t="shared" si="6"/>
        <v>16.740000000000002</v>
      </c>
    </row>
    <row r="388" spans="1:14" s="86" customFormat="1" ht="15.75" customHeight="1">
      <c r="A388" s="76">
        <v>387</v>
      </c>
      <c r="B388" s="77">
        <v>62013000000</v>
      </c>
      <c r="C388" s="78" t="s">
        <v>2392</v>
      </c>
      <c r="D388" s="79">
        <v>1</v>
      </c>
      <c r="E388" s="79"/>
      <c r="F388" s="79"/>
      <c r="G388" s="80">
        <v>0.55000000000000004</v>
      </c>
      <c r="H388" s="80">
        <v>0.55000000000000004</v>
      </c>
      <c r="I388" s="81">
        <v>0.56200000000000006</v>
      </c>
      <c r="J388" s="81">
        <v>0.56200000000000006</v>
      </c>
      <c r="K388" s="82" t="s">
        <v>11</v>
      </c>
      <c r="L388" s="83" t="s">
        <v>18</v>
      </c>
      <c r="M388" s="84">
        <v>18</v>
      </c>
      <c r="N388" s="85">
        <f t="shared" si="6"/>
        <v>9.9</v>
      </c>
    </row>
    <row r="389" spans="1:14" s="86" customFormat="1" ht="30" customHeight="1" collapsed="1">
      <c r="A389" s="76">
        <v>388</v>
      </c>
      <c r="B389" s="77">
        <v>62013000000</v>
      </c>
      <c r="C389" s="78" t="s">
        <v>2393</v>
      </c>
      <c r="D389" s="79">
        <v>2</v>
      </c>
      <c r="E389" s="79"/>
      <c r="F389" s="79"/>
      <c r="G389" s="80">
        <v>2.39</v>
      </c>
      <c r="H389" s="80">
        <v>2.39</v>
      </c>
      <c r="I389" s="81">
        <v>2.4039999999999999</v>
      </c>
      <c r="J389" s="81">
        <v>2.4039999999999999</v>
      </c>
      <c r="K389" s="82" t="s">
        <v>11</v>
      </c>
      <c r="L389" s="83" t="s">
        <v>39</v>
      </c>
      <c r="M389" s="84">
        <v>18</v>
      </c>
      <c r="N389" s="85">
        <f t="shared" si="6"/>
        <v>43.02</v>
      </c>
    </row>
    <row r="390" spans="1:14" s="86" customFormat="1" ht="30" customHeight="1">
      <c r="A390" s="76">
        <v>389</v>
      </c>
      <c r="B390" s="87">
        <v>62013000000</v>
      </c>
      <c r="C390" s="89" t="s">
        <v>2394</v>
      </c>
      <c r="D390" s="79">
        <v>1</v>
      </c>
      <c r="E390" s="79"/>
      <c r="F390" s="79"/>
      <c r="G390" s="80">
        <v>0.94</v>
      </c>
      <c r="H390" s="80">
        <v>0.94</v>
      </c>
      <c r="I390" s="81">
        <v>0.95199999999999996</v>
      </c>
      <c r="J390" s="81">
        <v>0.95199999999999996</v>
      </c>
      <c r="K390" s="82" t="s">
        <v>11</v>
      </c>
      <c r="L390" s="83" t="s">
        <v>12</v>
      </c>
      <c r="M390" s="84">
        <v>18</v>
      </c>
      <c r="N390" s="85">
        <f t="shared" si="6"/>
        <v>16.919999999999998</v>
      </c>
    </row>
    <row r="391" spans="1:14" s="86" customFormat="1" ht="30" customHeight="1">
      <c r="A391" s="76">
        <v>390</v>
      </c>
      <c r="B391" s="77">
        <v>62013000000</v>
      </c>
      <c r="C391" s="78" t="s">
        <v>2395</v>
      </c>
      <c r="D391" s="79">
        <v>1</v>
      </c>
      <c r="E391" s="79"/>
      <c r="F391" s="79"/>
      <c r="G391" s="80">
        <v>0.46</v>
      </c>
      <c r="H391" s="80">
        <v>0.46</v>
      </c>
      <c r="I391" s="81">
        <v>0.46600000000000003</v>
      </c>
      <c r="J391" s="81">
        <v>0.46600000000000003</v>
      </c>
      <c r="K391" s="82" t="s">
        <v>11</v>
      </c>
      <c r="L391" s="83" t="s">
        <v>12</v>
      </c>
      <c r="M391" s="84">
        <v>18</v>
      </c>
      <c r="N391" s="85">
        <f t="shared" si="6"/>
        <v>8.2800000000000011</v>
      </c>
    </row>
    <row r="392" spans="1:14" s="86" customFormat="1" ht="30" customHeight="1">
      <c r="A392" s="76">
        <v>391</v>
      </c>
      <c r="B392" s="77">
        <v>62013000000</v>
      </c>
      <c r="C392" s="78" t="s">
        <v>2395</v>
      </c>
      <c r="D392" s="79">
        <v>1</v>
      </c>
      <c r="E392" s="79"/>
      <c r="F392" s="79"/>
      <c r="G392" s="80">
        <v>1.26</v>
      </c>
      <c r="H392" s="80">
        <v>1.26</v>
      </c>
      <c r="I392" s="81">
        <v>1.268</v>
      </c>
      <c r="J392" s="81">
        <v>1.268</v>
      </c>
      <c r="K392" s="82" t="s">
        <v>11</v>
      </c>
      <c r="L392" s="83" t="s">
        <v>39</v>
      </c>
      <c r="M392" s="84">
        <v>18</v>
      </c>
      <c r="N392" s="85">
        <f t="shared" si="6"/>
        <v>22.68</v>
      </c>
    </row>
    <row r="393" spans="1:14" s="86" customFormat="1" ht="30" customHeight="1" collapsed="1">
      <c r="A393" s="76">
        <v>392</v>
      </c>
      <c r="B393" s="77">
        <v>62013000000</v>
      </c>
      <c r="C393" s="78" t="s">
        <v>2396</v>
      </c>
      <c r="D393" s="79">
        <v>2</v>
      </c>
      <c r="E393" s="79"/>
      <c r="F393" s="79"/>
      <c r="G393" s="80">
        <v>1.06</v>
      </c>
      <c r="H393" s="80">
        <v>1.06</v>
      </c>
      <c r="I393" s="81">
        <v>1.0720000000000001</v>
      </c>
      <c r="J393" s="81">
        <v>1.0720000000000001</v>
      </c>
      <c r="K393" s="82" t="s">
        <v>11</v>
      </c>
      <c r="L393" s="83" t="s">
        <v>18</v>
      </c>
      <c r="M393" s="84">
        <v>18</v>
      </c>
      <c r="N393" s="85">
        <f t="shared" si="6"/>
        <v>19.080000000000002</v>
      </c>
    </row>
    <row r="394" spans="1:14" s="86" customFormat="1" ht="30" customHeight="1" collapsed="1">
      <c r="A394" s="76">
        <v>393</v>
      </c>
      <c r="B394" s="77">
        <v>62014000000</v>
      </c>
      <c r="C394" s="78" t="s">
        <v>2397</v>
      </c>
      <c r="D394" s="79">
        <v>25</v>
      </c>
      <c r="E394" s="79"/>
      <c r="F394" s="79">
        <v>1</v>
      </c>
      <c r="G394" s="80">
        <v>20.79</v>
      </c>
      <c r="H394" s="80">
        <f>22.1+2</f>
        <v>24.1</v>
      </c>
      <c r="I394" s="81">
        <v>22.097999999999999</v>
      </c>
      <c r="J394" s="81">
        <v>22.097999999999999</v>
      </c>
      <c r="K394" s="82" t="s">
        <v>2398</v>
      </c>
      <c r="L394" s="83" t="s">
        <v>18</v>
      </c>
      <c r="M394" s="84">
        <v>18</v>
      </c>
      <c r="N394" s="85">
        <f t="shared" si="6"/>
        <v>374.21999999999997</v>
      </c>
    </row>
    <row r="395" spans="1:14" s="86" customFormat="1" ht="30" customHeight="1" collapsed="1">
      <c r="A395" s="76">
        <v>394</v>
      </c>
      <c r="B395" s="77">
        <v>62014000000</v>
      </c>
      <c r="C395" s="78" t="s">
        <v>2397</v>
      </c>
      <c r="D395" s="79">
        <v>4</v>
      </c>
      <c r="E395" s="79"/>
      <c r="F395" s="79"/>
      <c r="G395" s="80">
        <v>4.16</v>
      </c>
      <c r="H395" s="80">
        <v>4.16</v>
      </c>
      <c r="I395" s="81">
        <v>4.165</v>
      </c>
      <c r="J395" s="81">
        <v>4.165</v>
      </c>
      <c r="K395" s="82" t="s">
        <v>362</v>
      </c>
      <c r="L395" s="83" t="s">
        <v>363</v>
      </c>
      <c r="M395" s="84">
        <v>18</v>
      </c>
      <c r="N395" s="85">
        <f t="shared" si="6"/>
        <v>74.88</v>
      </c>
    </row>
    <row r="396" spans="1:14" s="86" customFormat="1" ht="30" customHeight="1" collapsed="1">
      <c r="A396" s="76">
        <v>395</v>
      </c>
      <c r="B396" s="77">
        <v>62014000000</v>
      </c>
      <c r="C396" s="78" t="s">
        <v>2399</v>
      </c>
      <c r="D396" s="79">
        <v>12</v>
      </c>
      <c r="E396" s="79"/>
      <c r="F396" s="79">
        <v>1</v>
      </c>
      <c r="G396" s="80">
        <v>11.1</v>
      </c>
      <c r="H396" s="80">
        <f>11.61+2</f>
        <v>13.61</v>
      </c>
      <c r="I396" s="81">
        <v>11.608000000000001</v>
      </c>
      <c r="J396" s="81">
        <v>11.608000000000001</v>
      </c>
      <c r="K396" s="82" t="s">
        <v>2400</v>
      </c>
      <c r="L396" s="83" t="s">
        <v>18</v>
      </c>
      <c r="M396" s="84">
        <v>18</v>
      </c>
      <c r="N396" s="85">
        <f t="shared" si="6"/>
        <v>199.79999999999998</v>
      </c>
    </row>
    <row r="397" spans="1:14" s="86" customFormat="1" ht="15.75" customHeight="1" collapsed="1">
      <c r="A397" s="76">
        <v>396</v>
      </c>
      <c r="B397" s="77">
        <v>62014000000</v>
      </c>
      <c r="C397" s="78" t="s">
        <v>2401</v>
      </c>
      <c r="D397" s="79">
        <v>2</v>
      </c>
      <c r="E397" s="79"/>
      <c r="F397" s="79"/>
      <c r="G397" s="80">
        <v>0.4</v>
      </c>
      <c r="H397" s="80">
        <v>0.4</v>
      </c>
      <c r="I397" s="81">
        <v>0.40600000000000003</v>
      </c>
      <c r="J397" s="81">
        <v>0.40600000000000003</v>
      </c>
      <c r="K397" s="82" t="s">
        <v>330</v>
      </c>
      <c r="L397" s="83" t="s">
        <v>108</v>
      </c>
      <c r="M397" s="84">
        <v>18</v>
      </c>
      <c r="N397" s="85">
        <f t="shared" si="6"/>
        <v>7.2</v>
      </c>
    </row>
    <row r="398" spans="1:14" s="86" customFormat="1" ht="15.75" customHeight="1" collapsed="1">
      <c r="A398" s="76">
        <v>397</v>
      </c>
      <c r="B398" s="77">
        <v>62023000000</v>
      </c>
      <c r="C398" s="78" t="s">
        <v>2402</v>
      </c>
      <c r="D398" s="79">
        <v>4</v>
      </c>
      <c r="E398" s="79"/>
      <c r="F398" s="79"/>
      <c r="G398" s="80">
        <v>0.84</v>
      </c>
      <c r="H398" s="80">
        <v>0.84</v>
      </c>
      <c r="I398" s="81">
        <v>0.85</v>
      </c>
      <c r="J398" s="81">
        <v>0.85</v>
      </c>
      <c r="K398" s="82" t="s">
        <v>330</v>
      </c>
      <c r="L398" s="83" t="s">
        <v>12</v>
      </c>
      <c r="M398" s="84">
        <v>18</v>
      </c>
      <c r="N398" s="85">
        <f t="shared" si="6"/>
        <v>15.12</v>
      </c>
    </row>
    <row r="399" spans="1:14" s="86" customFormat="1" ht="30" customHeight="1">
      <c r="A399" s="76">
        <v>398</v>
      </c>
      <c r="B399" s="77">
        <v>62023000000</v>
      </c>
      <c r="C399" s="89" t="s">
        <v>2403</v>
      </c>
      <c r="D399" s="79">
        <v>1</v>
      </c>
      <c r="E399" s="79"/>
      <c r="F399" s="79"/>
      <c r="G399" s="80">
        <v>0.25</v>
      </c>
      <c r="H399" s="80">
        <v>0.25</v>
      </c>
      <c r="I399" s="81">
        <v>0.26</v>
      </c>
      <c r="J399" s="81">
        <v>0.26</v>
      </c>
      <c r="K399" s="82" t="s">
        <v>319</v>
      </c>
      <c r="L399" s="83" t="s">
        <v>12</v>
      </c>
      <c r="M399" s="84">
        <v>18</v>
      </c>
      <c r="N399" s="85">
        <f t="shared" si="6"/>
        <v>4.5</v>
      </c>
    </row>
    <row r="400" spans="1:14" s="86" customFormat="1" ht="15.75" customHeight="1">
      <c r="A400" s="76">
        <v>399</v>
      </c>
      <c r="B400" s="77">
        <v>62023000000</v>
      </c>
      <c r="C400" s="78" t="s">
        <v>2404</v>
      </c>
      <c r="D400" s="79">
        <v>1</v>
      </c>
      <c r="E400" s="79"/>
      <c r="F400" s="79"/>
      <c r="G400" s="80">
        <v>0.86</v>
      </c>
      <c r="H400" s="80">
        <v>0.86</v>
      </c>
      <c r="I400" s="81">
        <v>0.86599999999999999</v>
      </c>
      <c r="J400" s="81">
        <v>0.86599999999999999</v>
      </c>
      <c r="K400" s="82" t="s">
        <v>194</v>
      </c>
      <c r="L400" s="83" t="s">
        <v>176</v>
      </c>
      <c r="M400" s="84">
        <v>18</v>
      </c>
      <c r="N400" s="85">
        <f t="shared" si="6"/>
        <v>15.48</v>
      </c>
    </row>
    <row r="401" spans="1:14" s="86" customFormat="1" ht="15.75" customHeight="1" collapsed="1">
      <c r="A401" s="76">
        <v>400</v>
      </c>
      <c r="B401" s="77">
        <v>62023000000</v>
      </c>
      <c r="C401" s="78" t="s">
        <v>2405</v>
      </c>
      <c r="D401" s="79">
        <v>6</v>
      </c>
      <c r="E401" s="79"/>
      <c r="F401" s="79"/>
      <c r="G401" s="80">
        <v>6.98</v>
      </c>
      <c r="H401" s="80">
        <v>6.98</v>
      </c>
      <c r="I401" s="81">
        <v>6.9880000000000004</v>
      </c>
      <c r="J401" s="81">
        <v>6.9880000000000004</v>
      </c>
      <c r="K401" s="82" t="s">
        <v>148</v>
      </c>
      <c r="L401" s="83" t="s">
        <v>18</v>
      </c>
      <c r="M401" s="84">
        <v>18</v>
      </c>
      <c r="N401" s="85">
        <f t="shared" si="6"/>
        <v>125.64000000000001</v>
      </c>
    </row>
    <row r="402" spans="1:14" s="86" customFormat="1" ht="15.75" customHeight="1" collapsed="1">
      <c r="A402" s="76">
        <v>401</v>
      </c>
      <c r="B402" s="77">
        <v>62023000000</v>
      </c>
      <c r="C402" s="78" t="s">
        <v>2405</v>
      </c>
      <c r="D402" s="79">
        <v>2</v>
      </c>
      <c r="E402" s="79"/>
      <c r="F402" s="79"/>
      <c r="G402" s="80">
        <v>1.83</v>
      </c>
      <c r="H402" s="80">
        <v>1.83</v>
      </c>
      <c r="I402" s="81">
        <v>1.8420000000000001</v>
      </c>
      <c r="J402" s="81">
        <v>1.8420000000000001</v>
      </c>
      <c r="K402" s="82" t="s">
        <v>207</v>
      </c>
      <c r="L402" s="83" t="s">
        <v>67</v>
      </c>
      <c r="M402" s="84">
        <v>18</v>
      </c>
      <c r="N402" s="85">
        <f t="shared" si="6"/>
        <v>32.94</v>
      </c>
    </row>
    <row r="403" spans="1:14" s="86" customFormat="1" ht="30" customHeight="1" collapsed="1">
      <c r="A403" s="76">
        <v>402</v>
      </c>
      <c r="B403" s="87">
        <v>62023000000</v>
      </c>
      <c r="C403" s="89" t="s">
        <v>2406</v>
      </c>
      <c r="D403" s="79">
        <v>2</v>
      </c>
      <c r="E403" s="79"/>
      <c r="F403" s="79"/>
      <c r="G403" s="80">
        <v>1.66</v>
      </c>
      <c r="H403" s="80">
        <v>1.66</v>
      </c>
      <c r="I403" s="81">
        <v>1.6679999999999999</v>
      </c>
      <c r="J403" s="81">
        <v>1.6679999999999999</v>
      </c>
      <c r="K403" s="82" t="s">
        <v>2253</v>
      </c>
      <c r="L403" s="83" t="s">
        <v>67</v>
      </c>
      <c r="M403" s="84">
        <v>18</v>
      </c>
      <c r="N403" s="85">
        <f t="shared" si="6"/>
        <v>29.88</v>
      </c>
    </row>
    <row r="404" spans="1:14" s="86" customFormat="1" ht="15.75" customHeight="1">
      <c r="A404" s="76">
        <v>403</v>
      </c>
      <c r="B404" s="77">
        <v>62023000000</v>
      </c>
      <c r="C404" s="78" t="s">
        <v>2407</v>
      </c>
      <c r="D404" s="79">
        <v>1</v>
      </c>
      <c r="E404" s="79"/>
      <c r="F404" s="79"/>
      <c r="G404" s="80">
        <v>0.61</v>
      </c>
      <c r="H404" s="80">
        <v>0.61</v>
      </c>
      <c r="I404" s="81">
        <v>0.622</v>
      </c>
      <c r="J404" s="81">
        <v>0.622</v>
      </c>
      <c r="K404" s="82" t="s">
        <v>168</v>
      </c>
      <c r="L404" s="83" t="s">
        <v>67</v>
      </c>
      <c r="M404" s="84">
        <v>18</v>
      </c>
      <c r="N404" s="85">
        <f t="shared" si="6"/>
        <v>10.98</v>
      </c>
    </row>
    <row r="405" spans="1:14" s="86" customFormat="1" ht="15.75" customHeight="1">
      <c r="A405" s="76">
        <v>404</v>
      </c>
      <c r="B405" s="77">
        <v>62024000010</v>
      </c>
      <c r="C405" s="78" t="s">
        <v>2408</v>
      </c>
      <c r="D405" s="79">
        <v>1</v>
      </c>
      <c r="E405" s="79"/>
      <c r="F405" s="79"/>
      <c r="G405" s="80">
        <v>1.19</v>
      </c>
      <c r="H405" s="80">
        <v>1.19</v>
      </c>
      <c r="I405" s="81">
        <v>1.202</v>
      </c>
      <c r="J405" s="81">
        <v>1.202</v>
      </c>
      <c r="K405" s="82" t="s">
        <v>11</v>
      </c>
      <c r="L405" s="83" t="s">
        <v>18</v>
      </c>
      <c r="M405" s="84">
        <v>18</v>
      </c>
      <c r="N405" s="85">
        <f t="shared" si="6"/>
        <v>21.419999999999998</v>
      </c>
    </row>
    <row r="406" spans="1:14" s="86" customFormat="1" ht="15.75" customHeight="1">
      <c r="A406" s="76">
        <v>405</v>
      </c>
      <c r="B406" s="77">
        <v>62024000010</v>
      </c>
      <c r="C406" s="78" t="s">
        <v>2408</v>
      </c>
      <c r="D406" s="79">
        <v>1</v>
      </c>
      <c r="E406" s="79"/>
      <c r="F406" s="79"/>
      <c r="G406" s="80">
        <v>1.04</v>
      </c>
      <c r="H406" s="80">
        <v>1.04</v>
      </c>
      <c r="I406" s="81">
        <v>1.05</v>
      </c>
      <c r="J406" s="81">
        <v>1.05</v>
      </c>
      <c r="K406" s="82" t="s">
        <v>107</v>
      </c>
      <c r="L406" s="83" t="s">
        <v>108</v>
      </c>
      <c r="M406" s="84">
        <v>18</v>
      </c>
      <c r="N406" s="85">
        <f t="shared" si="6"/>
        <v>18.72</v>
      </c>
    </row>
    <row r="407" spans="1:14" s="86" customFormat="1" ht="15.75" customHeight="1">
      <c r="A407" s="76">
        <v>406</v>
      </c>
      <c r="B407" s="77">
        <v>62024000010</v>
      </c>
      <c r="C407" s="78" t="s">
        <v>2409</v>
      </c>
      <c r="D407" s="79">
        <v>1</v>
      </c>
      <c r="E407" s="79"/>
      <c r="F407" s="79"/>
      <c r="G407" s="80">
        <v>0.99</v>
      </c>
      <c r="H407" s="80">
        <v>0.99</v>
      </c>
      <c r="I407" s="81">
        <v>1.004</v>
      </c>
      <c r="J407" s="81">
        <v>1.004</v>
      </c>
      <c r="K407" s="82" t="s">
        <v>2171</v>
      </c>
      <c r="L407" s="83" t="s">
        <v>42</v>
      </c>
      <c r="M407" s="84">
        <v>18</v>
      </c>
      <c r="N407" s="85">
        <f t="shared" si="6"/>
        <v>17.82</v>
      </c>
    </row>
    <row r="408" spans="1:14" s="86" customFormat="1" ht="30" customHeight="1" collapsed="1">
      <c r="A408" s="76">
        <v>407</v>
      </c>
      <c r="B408" s="77">
        <v>62024000010</v>
      </c>
      <c r="C408" s="78" t="s">
        <v>2410</v>
      </c>
      <c r="D408" s="79">
        <v>2</v>
      </c>
      <c r="E408" s="79"/>
      <c r="F408" s="79"/>
      <c r="G408" s="80">
        <v>2.15</v>
      </c>
      <c r="H408" s="80">
        <v>2.15</v>
      </c>
      <c r="I408" s="81">
        <v>2.1619999999999999</v>
      </c>
      <c r="J408" s="81">
        <v>2.1619999999999999</v>
      </c>
      <c r="K408" s="82" t="s">
        <v>35</v>
      </c>
      <c r="L408" s="83" t="s">
        <v>32</v>
      </c>
      <c r="M408" s="84">
        <v>18</v>
      </c>
      <c r="N408" s="85">
        <f t="shared" si="6"/>
        <v>38.699999999999996</v>
      </c>
    </row>
    <row r="409" spans="1:14" s="86" customFormat="1" ht="15.75" customHeight="1">
      <c r="A409" s="76">
        <v>408</v>
      </c>
      <c r="B409" s="77">
        <v>62024000090</v>
      </c>
      <c r="C409" s="78" t="s">
        <v>2408</v>
      </c>
      <c r="D409" s="79">
        <v>1</v>
      </c>
      <c r="E409" s="79"/>
      <c r="F409" s="79"/>
      <c r="G409" s="80">
        <v>0.84</v>
      </c>
      <c r="H409" s="80">
        <v>0.84</v>
      </c>
      <c r="I409" s="81">
        <v>0.84799999999999998</v>
      </c>
      <c r="J409" s="81">
        <v>0.84799999999999998</v>
      </c>
      <c r="K409" s="82" t="s">
        <v>35</v>
      </c>
      <c r="L409" s="83" t="s">
        <v>32</v>
      </c>
      <c r="M409" s="84">
        <v>18</v>
      </c>
      <c r="N409" s="85">
        <f t="shared" si="6"/>
        <v>15.12</v>
      </c>
    </row>
    <row r="410" spans="1:14" s="86" customFormat="1" ht="15.75" customHeight="1" collapsed="1">
      <c r="A410" s="76">
        <v>409</v>
      </c>
      <c r="B410" s="77">
        <v>62024000090</v>
      </c>
      <c r="C410" s="78" t="s">
        <v>2411</v>
      </c>
      <c r="D410" s="79">
        <v>2</v>
      </c>
      <c r="E410" s="79"/>
      <c r="F410" s="79"/>
      <c r="G410" s="80">
        <v>1.51</v>
      </c>
      <c r="H410" s="80">
        <v>1.51</v>
      </c>
      <c r="I410" s="81">
        <v>1.5149999999999999</v>
      </c>
      <c r="J410" s="81">
        <v>1.5149999999999999</v>
      </c>
      <c r="K410" s="82" t="s">
        <v>362</v>
      </c>
      <c r="L410" s="83" t="s">
        <v>363</v>
      </c>
      <c r="M410" s="84">
        <v>18</v>
      </c>
      <c r="N410" s="85">
        <f t="shared" si="6"/>
        <v>27.18</v>
      </c>
    </row>
    <row r="411" spans="1:14" s="86" customFormat="1" ht="15.75" customHeight="1" collapsed="1">
      <c r="A411" s="76">
        <v>410</v>
      </c>
      <c r="B411" s="77">
        <v>62024000090</v>
      </c>
      <c r="C411" s="78" t="s">
        <v>2411</v>
      </c>
      <c r="D411" s="98">
        <v>6</v>
      </c>
      <c r="E411" s="98"/>
      <c r="F411" s="79"/>
      <c r="G411" s="99">
        <v>3.74</v>
      </c>
      <c r="H411" s="80">
        <v>3.74</v>
      </c>
      <c r="I411" s="81">
        <v>3.7480000000000002</v>
      </c>
      <c r="J411" s="100">
        <v>3.7480000000000002</v>
      </c>
      <c r="K411" s="101" t="s">
        <v>2176</v>
      </c>
      <c r="L411" s="83" t="s">
        <v>42</v>
      </c>
      <c r="M411" s="84">
        <v>18</v>
      </c>
      <c r="N411" s="85">
        <f t="shared" si="6"/>
        <v>67.320000000000007</v>
      </c>
    </row>
    <row r="412" spans="1:14" s="86" customFormat="1" ht="30" customHeight="1" collapsed="1">
      <c r="A412" s="76">
        <v>411</v>
      </c>
      <c r="B412" s="77">
        <v>62024000090</v>
      </c>
      <c r="C412" s="78" t="s">
        <v>2412</v>
      </c>
      <c r="D412" s="79">
        <v>3</v>
      </c>
      <c r="E412" s="79"/>
      <c r="F412" s="79"/>
      <c r="G412" s="80">
        <v>1.83</v>
      </c>
      <c r="H412" s="80">
        <v>1.83</v>
      </c>
      <c r="I412" s="81">
        <v>1.8440000000000001</v>
      </c>
      <c r="J412" s="81">
        <v>1.8440000000000001</v>
      </c>
      <c r="K412" s="82" t="s">
        <v>2413</v>
      </c>
      <c r="L412" s="83" t="s">
        <v>108</v>
      </c>
      <c r="M412" s="84">
        <v>18</v>
      </c>
      <c r="N412" s="85">
        <f t="shared" si="6"/>
        <v>32.94</v>
      </c>
    </row>
    <row r="413" spans="1:14" s="86" customFormat="1" ht="15.75" customHeight="1">
      <c r="A413" s="76">
        <v>412</v>
      </c>
      <c r="B413" s="77">
        <v>62024000090</v>
      </c>
      <c r="C413" s="78" t="s">
        <v>2409</v>
      </c>
      <c r="D413" s="79">
        <v>1</v>
      </c>
      <c r="E413" s="79"/>
      <c r="F413" s="79"/>
      <c r="G413" s="80">
        <v>0.98</v>
      </c>
      <c r="H413" s="80">
        <v>0.98</v>
      </c>
      <c r="I413" s="81">
        <v>0.99399999999999999</v>
      </c>
      <c r="J413" s="81">
        <v>0.99399999999999999</v>
      </c>
      <c r="K413" s="82" t="s">
        <v>168</v>
      </c>
      <c r="L413" s="83" t="s">
        <v>18</v>
      </c>
      <c r="M413" s="84">
        <v>18</v>
      </c>
      <c r="N413" s="85">
        <f t="shared" si="6"/>
        <v>17.64</v>
      </c>
    </row>
    <row r="414" spans="1:14" s="86" customFormat="1" ht="15.75" customHeight="1">
      <c r="A414" s="76">
        <v>413</v>
      </c>
      <c r="B414" s="77">
        <v>62024000090</v>
      </c>
      <c r="C414" s="78" t="s">
        <v>2409</v>
      </c>
      <c r="D414" s="98">
        <v>1</v>
      </c>
      <c r="E414" s="98"/>
      <c r="F414" s="79"/>
      <c r="G414" s="99">
        <v>0.94</v>
      </c>
      <c r="H414" s="80">
        <v>0.94</v>
      </c>
      <c r="I414" s="81">
        <v>0.94599999999999995</v>
      </c>
      <c r="J414" s="100">
        <v>0.94599999999999995</v>
      </c>
      <c r="K414" s="101" t="s">
        <v>377</v>
      </c>
      <c r="L414" s="83" t="s">
        <v>42</v>
      </c>
      <c r="M414" s="84">
        <v>18</v>
      </c>
      <c r="N414" s="85">
        <f t="shared" si="6"/>
        <v>16.919999999999998</v>
      </c>
    </row>
    <row r="415" spans="1:14" s="86" customFormat="1" ht="30" customHeight="1" collapsed="1">
      <c r="A415" s="76">
        <v>414</v>
      </c>
      <c r="B415" s="77">
        <v>62024000090</v>
      </c>
      <c r="C415" s="78" t="s">
        <v>2410</v>
      </c>
      <c r="D415" s="79">
        <v>6</v>
      </c>
      <c r="E415" s="79"/>
      <c r="F415" s="79"/>
      <c r="G415" s="80">
        <v>2.82</v>
      </c>
      <c r="H415" s="80">
        <v>2.82</v>
      </c>
      <c r="I415" s="81">
        <v>2.8279999999999998</v>
      </c>
      <c r="J415" s="81">
        <v>2.8279999999999998</v>
      </c>
      <c r="K415" s="82" t="s">
        <v>168</v>
      </c>
      <c r="L415" s="83" t="s">
        <v>108</v>
      </c>
      <c r="M415" s="84">
        <v>18</v>
      </c>
      <c r="N415" s="85">
        <f t="shared" si="6"/>
        <v>50.76</v>
      </c>
    </row>
    <row r="416" spans="1:14" s="86" customFormat="1" ht="30" customHeight="1" collapsed="1">
      <c r="A416" s="76">
        <v>415</v>
      </c>
      <c r="B416" s="77">
        <v>62024000090</v>
      </c>
      <c r="C416" s="78" t="s">
        <v>2410</v>
      </c>
      <c r="D416" s="79">
        <v>3</v>
      </c>
      <c r="E416" s="79"/>
      <c r="F416" s="79"/>
      <c r="G416" s="80">
        <v>0.81</v>
      </c>
      <c r="H416" s="80">
        <v>0.81</v>
      </c>
      <c r="I416" s="81">
        <v>0.82400000000000007</v>
      </c>
      <c r="J416" s="81">
        <v>0.82400000000000007</v>
      </c>
      <c r="K416" s="82" t="s">
        <v>168</v>
      </c>
      <c r="L416" s="83" t="s">
        <v>67</v>
      </c>
      <c r="M416" s="84">
        <v>18</v>
      </c>
      <c r="N416" s="85">
        <f t="shared" si="6"/>
        <v>14.580000000000002</v>
      </c>
    </row>
    <row r="417" spans="1:14" s="86" customFormat="1" ht="30" customHeight="1" collapsed="1">
      <c r="A417" s="76">
        <v>416</v>
      </c>
      <c r="B417" s="77">
        <v>62029000010</v>
      </c>
      <c r="C417" s="78" t="s">
        <v>2414</v>
      </c>
      <c r="D417" s="79">
        <v>2</v>
      </c>
      <c r="E417" s="79"/>
      <c r="F417" s="79"/>
      <c r="G417" s="80">
        <v>0.83</v>
      </c>
      <c r="H417" s="80">
        <v>0.83</v>
      </c>
      <c r="I417" s="81">
        <v>0.83600000000000008</v>
      </c>
      <c r="J417" s="81">
        <v>0.83600000000000008</v>
      </c>
      <c r="K417" s="82" t="s">
        <v>330</v>
      </c>
      <c r="L417" s="83" t="s">
        <v>108</v>
      </c>
      <c r="M417" s="84">
        <v>18</v>
      </c>
      <c r="N417" s="85">
        <f t="shared" si="6"/>
        <v>14.94</v>
      </c>
    </row>
    <row r="418" spans="1:14" s="86" customFormat="1" ht="30" customHeight="1" collapsed="1">
      <c r="A418" s="76">
        <v>417</v>
      </c>
      <c r="B418" s="77">
        <v>62034110000</v>
      </c>
      <c r="C418" s="78" t="s">
        <v>2415</v>
      </c>
      <c r="D418" s="79">
        <v>8</v>
      </c>
      <c r="E418" s="79"/>
      <c r="F418" s="79"/>
      <c r="G418" s="80">
        <v>3.35</v>
      </c>
      <c r="H418" s="80">
        <v>3.35</v>
      </c>
      <c r="I418" s="81">
        <v>3.3639999999999999</v>
      </c>
      <c r="J418" s="81">
        <v>3.3639999999999999</v>
      </c>
      <c r="K418" s="82" t="s">
        <v>148</v>
      </c>
      <c r="L418" s="83" t="s">
        <v>160</v>
      </c>
      <c r="M418" s="84">
        <v>18</v>
      </c>
      <c r="N418" s="85">
        <f t="shared" si="6"/>
        <v>60.300000000000004</v>
      </c>
    </row>
    <row r="419" spans="1:14" s="86" customFormat="1" ht="30" customHeight="1" collapsed="1">
      <c r="A419" s="76">
        <v>418</v>
      </c>
      <c r="B419" s="77">
        <v>62034231000</v>
      </c>
      <c r="C419" s="78" t="s">
        <v>912</v>
      </c>
      <c r="D419" s="79">
        <v>14</v>
      </c>
      <c r="E419" s="79"/>
      <c r="F419" s="79"/>
      <c r="G419" s="80">
        <v>5.74</v>
      </c>
      <c r="H419" s="80">
        <v>5.74</v>
      </c>
      <c r="I419" s="81">
        <v>5.7460000000000004</v>
      </c>
      <c r="J419" s="81">
        <v>5.7460000000000004</v>
      </c>
      <c r="K419" s="82" t="s">
        <v>2416</v>
      </c>
      <c r="L419" s="83" t="s">
        <v>12</v>
      </c>
      <c r="M419" s="84">
        <v>18</v>
      </c>
      <c r="N419" s="85">
        <f t="shared" si="6"/>
        <v>103.32000000000001</v>
      </c>
    </row>
    <row r="420" spans="1:14" s="86" customFormat="1" ht="30" customHeight="1">
      <c r="A420" s="76">
        <v>419</v>
      </c>
      <c r="B420" s="77">
        <v>62034231000</v>
      </c>
      <c r="C420" s="78" t="s">
        <v>924</v>
      </c>
      <c r="D420" s="79">
        <v>1</v>
      </c>
      <c r="E420" s="79"/>
      <c r="F420" s="79"/>
      <c r="G420" s="80">
        <v>0.7</v>
      </c>
      <c r="H420" s="80">
        <v>0.7</v>
      </c>
      <c r="I420" s="81">
        <v>0.71399999999999997</v>
      </c>
      <c r="J420" s="81">
        <v>0.71399999999999997</v>
      </c>
      <c r="K420" s="82" t="s">
        <v>11</v>
      </c>
      <c r="L420" s="83" t="s">
        <v>63</v>
      </c>
      <c r="M420" s="84">
        <v>18</v>
      </c>
      <c r="N420" s="85">
        <f t="shared" si="6"/>
        <v>12.6</v>
      </c>
    </row>
    <row r="421" spans="1:14" s="86" customFormat="1" ht="30" customHeight="1" collapsed="1">
      <c r="A421" s="76">
        <v>420</v>
      </c>
      <c r="B421" s="77">
        <v>62034231000</v>
      </c>
      <c r="C421" s="78" t="s">
        <v>537</v>
      </c>
      <c r="D421" s="79">
        <v>9</v>
      </c>
      <c r="E421" s="79"/>
      <c r="F421" s="79"/>
      <c r="G421" s="80">
        <v>6.35</v>
      </c>
      <c r="H421" s="80">
        <v>6.35</v>
      </c>
      <c r="I421" s="81">
        <v>6.3599999999999994</v>
      </c>
      <c r="J421" s="81">
        <v>6.3599999999999994</v>
      </c>
      <c r="K421" s="82" t="s">
        <v>362</v>
      </c>
      <c r="L421" s="83" t="s">
        <v>363</v>
      </c>
      <c r="M421" s="84">
        <v>18</v>
      </c>
      <c r="N421" s="85">
        <f t="shared" si="6"/>
        <v>114.3</v>
      </c>
    </row>
    <row r="422" spans="1:14" s="86" customFormat="1" ht="30" customHeight="1" collapsed="1">
      <c r="A422" s="76">
        <v>421</v>
      </c>
      <c r="B422" s="77">
        <v>62034231000</v>
      </c>
      <c r="C422" s="78" t="s">
        <v>537</v>
      </c>
      <c r="D422" s="79">
        <v>74</v>
      </c>
      <c r="E422" s="79">
        <v>1</v>
      </c>
      <c r="F422" s="79">
        <v>1</v>
      </c>
      <c r="G422" s="80">
        <v>39.119999999999997</v>
      </c>
      <c r="H422" s="80">
        <f>42.63+22+2</f>
        <v>66.63</v>
      </c>
      <c r="I422" s="81">
        <v>42.625</v>
      </c>
      <c r="J422" s="81">
        <v>42.625</v>
      </c>
      <c r="K422" s="82" t="s">
        <v>148</v>
      </c>
      <c r="L422" s="83" t="s">
        <v>42</v>
      </c>
      <c r="M422" s="84">
        <v>18</v>
      </c>
      <c r="N422" s="85">
        <f t="shared" si="6"/>
        <v>704.16</v>
      </c>
    </row>
    <row r="423" spans="1:14" s="86" customFormat="1" ht="30" customHeight="1" collapsed="1">
      <c r="A423" s="76">
        <v>422</v>
      </c>
      <c r="B423" s="77">
        <v>62034231000</v>
      </c>
      <c r="C423" s="78" t="s">
        <v>537</v>
      </c>
      <c r="D423" s="79">
        <v>26</v>
      </c>
      <c r="E423" s="79"/>
      <c r="F423" s="79">
        <v>1</v>
      </c>
      <c r="G423" s="80">
        <v>15.35</v>
      </c>
      <c r="H423" s="80">
        <f>16.36+2</f>
        <v>18.36</v>
      </c>
      <c r="I423" s="81">
        <v>16.36399999999999</v>
      </c>
      <c r="J423" s="81">
        <v>16.36399999999999</v>
      </c>
      <c r="K423" s="82" t="s">
        <v>148</v>
      </c>
      <c r="L423" s="83" t="s">
        <v>39</v>
      </c>
      <c r="M423" s="84">
        <v>18</v>
      </c>
      <c r="N423" s="85">
        <f t="shared" si="6"/>
        <v>276.3</v>
      </c>
    </row>
    <row r="424" spans="1:14" s="86" customFormat="1" ht="30" customHeight="1" collapsed="1">
      <c r="A424" s="76">
        <v>423</v>
      </c>
      <c r="B424" s="77">
        <v>62034231000</v>
      </c>
      <c r="C424" s="78" t="s">
        <v>537</v>
      </c>
      <c r="D424" s="79">
        <v>2</v>
      </c>
      <c r="E424" s="79"/>
      <c r="F424" s="79"/>
      <c r="G424" s="80">
        <v>1.1499999999999999</v>
      </c>
      <c r="H424" s="80">
        <v>1.1499999999999999</v>
      </c>
      <c r="I424" s="81">
        <v>1.1559999999999999</v>
      </c>
      <c r="J424" s="81">
        <v>1.1559999999999999</v>
      </c>
      <c r="K424" s="82" t="s">
        <v>168</v>
      </c>
      <c r="L424" s="83" t="s">
        <v>67</v>
      </c>
      <c r="M424" s="84">
        <v>18</v>
      </c>
      <c r="N424" s="85">
        <f t="shared" si="6"/>
        <v>20.7</v>
      </c>
    </row>
    <row r="425" spans="1:14" s="86" customFormat="1" ht="30" customHeight="1">
      <c r="A425" s="76">
        <v>424</v>
      </c>
      <c r="B425" s="77">
        <v>62034231000</v>
      </c>
      <c r="C425" s="78" t="s">
        <v>1648</v>
      </c>
      <c r="D425" s="79">
        <v>1</v>
      </c>
      <c r="E425" s="79"/>
      <c r="F425" s="79"/>
      <c r="G425" s="80">
        <v>0.16</v>
      </c>
      <c r="H425" s="80">
        <v>0.16</v>
      </c>
      <c r="I425" s="81">
        <v>0.17399999999999999</v>
      </c>
      <c r="J425" s="81">
        <v>0.17399999999999999</v>
      </c>
      <c r="K425" s="82" t="s">
        <v>330</v>
      </c>
      <c r="L425" s="83" t="s">
        <v>18</v>
      </c>
      <c r="M425" s="84">
        <v>18</v>
      </c>
      <c r="N425" s="85">
        <f t="shared" si="6"/>
        <v>2.88</v>
      </c>
    </row>
    <row r="426" spans="1:14" s="86" customFormat="1" ht="30" customHeight="1" collapsed="1">
      <c r="A426" s="76">
        <v>425</v>
      </c>
      <c r="B426" s="77">
        <v>62034235000</v>
      </c>
      <c r="C426" s="78" t="s">
        <v>2417</v>
      </c>
      <c r="D426" s="79">
        <v>18</v>
      </c>
      <c r="E426" s="79"/>
      <c r="F426" s="79">
        <v>1</v>
      </c>
      <c r="G426" s="80">
        <v>9.5299999999999994</v>
      </c>
      <c r="H426" s="80">
        <f>10.04+2</f>
        <v>12.04</v>
      </c>
      <c r="I426" s="81">
        <v>10.038</v>
      </c>
      <c r="J426" s="81">
        <v>10.038</v>
      </c>
      <c r="K426" s="82" t="s">
        <v>2398</v>
      </c>
      <c r="L426" s="83" t="s">
        <v>39</v>
      </c>
      <c r="M426" s="84">
        <v>18</v>
      </c>
      <c r="N426" s="85">
        <f t="shared" si="6"/>
        <v>171.54</v>
      </c>
    </row>
    <row r="427" spans="1:14" s="86" customFormat="1" ht="15.75" customHeight="1">
      <c r="A427" s="76">
        <v>426</v>
      </c>
      <c r="B427" s="77">
        <v>62034235000</v>
      </c>
      <c r="C427" s="78" t="s">
        <v>2418</v>
      </c>
      <c r="D427" s="79">
        <v>1</v>
      </c>
      <c r="E427" s="79"/>
      <c r="F427" s="79"/>
      <c r="G427" s="80">
        <v>0.5</v>
      </c>
      <c r="H427" s="80">
        <v>0.5</v>
      </c>
      <c r="I427" s="81">
        <v>0.51400000000000001</v>
      </c>
      <c r="J427" s="81">
        <v>0.51400000000000001</v>
      </c>
      <c r="K427" s="82" t="s">
        <v>148</v>
      </c>
      <c r="L427" s="83" t="s">
        <v>568</v>
      </c>
      <c r="M427" s="84">
        <v>18</v>
      </c>
      <c r="N427" s="85">
        <f t="shared" si="6"/>
        <v>9</v>
      </c>
    </row>
    <row r="428" spans="1:14" s="86" customFormat="1" ht="30" customHeight="1" collapsed="1">
      <c r="A428" s="76">
        <v>427</v>
      </c>
      <c r="B428" s="77">
        <v>62034235000</v>
      </c>
      <c r="C428" s="78" t="s">
        <v>2419</v>
      </c>
      <c r="D428" s="79">
        <v>23</v>
      </c>
      <c r="E428" s="79"/>
      <c r="F428" s="79">
        <v>1</v>
      </c>
      <c r="G428" s="80">
        <v>14.47</v>
      </c>
      <c r="H428" s="80">
        <f>15.48+2</f>
        <v>17.48</v>
      </c>
      <c r="I428" s="81">
        <v>15.475</v>
      </c>
      <c r="J428" s="81">
        <v>15.475</v>
      </c>
      <c r="K428" s="82" t="s">
        <v>362</v>
      </c>
      <c r="L428" s="83" t="s">
        <v>363</v>
      </c>
      <c r="M428" s="84">
        <v>18</v>
      </c>
      <c r="N428" s="85">
        <f t="shared" si="6"/>
        <v>260.46000000000004</v>
      </c>
    </row>
    <row r="429" spans="1:14" s="86" customFormat="1" ht="30" customHeight="1" collapsed="1">
      <c r="A429" s="76">
        <v>428</v>
      </c>
      <c r="B429" s="77">
        <v>62034235000</v>
      </c>
      <c r="C429" s="78" t="s">
        <v>2419</v>
      </c>
      <c r="D429" s="79">
        <v>29</v>
      </c>
      <c r="E429" s="79"/>
      <c r="F429" s="79">
        <v>1</v>
      </c>
      <c r="G429" s="80">
        <v>15.5</v>
      </c>
      <c r="H429" s="80">
        <f>16.51+2</f>
        <v>18.510000000000002</v>
      </c>
      <c r="I429" s="81">
        <v>16.506</v>
      </c>
      <c r="J429" s="81">
        <v>16.506</v>
      </c>
      <c r="K429" s="82" t="s">
        <v>148</v>
      </c>
      <c r="L429" s="83" t="s">
        <v>42</v>
      </c>
      <c r="M429" s="84">
        <v>18</v>
      </c>
      <c r="N429" s="85">
        <f t="shared" si="6"/>
        <v>279</v>
      </c>
    </row>
    <row r="430" spans="1:14" s="86" customFormat="1" ht="30" customHeight="1" collapsed="1">
      <c r="A430" s="76">
        <v>429</v>
      </c>
      <c r="B430" s="77">
        <v>62034235000</v>
      </c>
      <c r="C430" s="78" t="s">
        <v>2419</v>
      </c>
      <c r="D430" s="90">
        <v>2</v>
      </c>
      <c r="E430" s="90"/>
      <c r="F430" s="79"/>
      <c r="G430" s="91">
        <v>0.91</v>
      </c>
      <c r="H430" s="80">
        <v>0.91</v>
      </c>
      <c r="I430" s="81">
        <v>0.92400000000000004</v>
      </c>
      <c r="J430" s="81">
        <v>0.92400000000000004</v>
      </c>
      <c r="K430" s="82" t="s">
        <v>2162</v>
      </c>
      <c r="L430" s="83" t="s">
        <v>67</v>
      </c>
      <c r="M430" s="84">
        <v>18</v>
      </c>
      <c r="N430" s="85">
        <f t="shared" si="6"/>
        <v>16.38</v>
      </c>
    </row>
    <row r="431" spans="1:14" s="86" customFormat="1" ht="15.75" customHeight="1">
      <c r="A431" s="76">
        <v>430</v>
      </c>
      <c r="B431" s="77">
        <v>62034235000</v>
      </c>
      <c r="C431" s="78" t="s">
        <v>2420</v>
      </c>
      <c r="D431" s="79">
        <v>1</v>
      </c>
      <c r="E431" s="79"/>
      <c r="F431" s="79"/>
      <c r="G431" s="80">
        <v>0.63</v>
      </c>
      <c r="H431" s="80">
        <v>0.63</v>
      </c>
      <c r="I431" s="81">
        <v>0.64400000000000002</v>
      </c>
      <c r="J431" s="81">
        <v>0.64400000000000002</v>
      </c>
      <c r="K431" s="82" t="s">
        <v>11</v>
      </c>
      <c r="L431" s="83" t="s">
        <v>63</v>
      </c>
      <c r="M431" s="84">
        <v>18</v>
      </c>
      <c r="N431" s="85">
        <f t="shared" si="6"/>
        <v>11.34</v>
      </c>
    </row>
    <row r="432" spans="1:14" s="86" customFormat="1" ht="30" customHeight="1" collapsed="1">
      <c r="A432" s="76">
        <v>431</v>
      </c>
      <c r="B432" s="77">
        <v>62034235000</v>
      </c>
      <c r="C432" s="78" t="s">
        <v>2421</v>
      </c>
      <c r="D432" s="79">
        <v>17</v>
      </c>
      <c r="E432" s="79"/>
      <c r="F432" s="79"/>
      <c r="G432" s="80">
        <v>4.9800000000000004</v>
      </c>
      <c r="H432" s="80">
        <v>4.9800000000000004</v>
      </c>
      <c r="I432" s="81">
        <v>4.9930000000000012</v>
      </c>
      <c r="J432" s="81">
        <v>5.0430000000000019</v>
      </c>
      <c r="K432" s="82" t="s">
        <v>2422</v>
      </c>
      <c r="L432" s="83" t="s">
        <v>12</v>
      </c>
      <c r="M432" s="84">
        <v>18</v>
      </c>
      <c r="N432" s="85">
        <f t="shared" si="6"/>
        <v>89.640000000000015</v>
      </c>
    </row>
    <row r="433" spans="1:14" s="86" customFormat="1" ht="15.75" customHeight="1" collapsed="1">
      <c r="A433" s="76">
        <v>432</v>
      </c>
      <c r="B433" s="77">
        <v>62034235000</v>
      </c>
      <c r="C433" s="78" t="s">
        <v>2421</v>
      </c>
      <c r="D433" s="79">
        <v>5</v>
      </c>
      <c r="E433" s="79"/>
      <c r="F433" s="79"/>
      <c r="G433" s="80">
        <v>0.56999999999999995</v>
      </c>
      <c r="H433" s="80">
        <v>0.56999999999999995</v>
      </c>
      <c r="I433" s="81">
        <v>0.58299999999999996</v>
      </c>
      <c r="J433" s="81">
        <v>0.58299999999999996</v>
      </c>
      <c r="K433" s="82" t="s">
        <v>2152</v>
      </c>
      <c r="L433" s="83" t="s">
        <v>18</v>
      </c>
      <c r="M433" s="84">
        <v>18</v>
      </c>
      <c r="N433" s="85">
        <f t="shared" si="6"/>
        <v>10.26</v>
      </c>
    </row>
    <row r="434" spans="1:14" s="86" customFormat="1" ht="30" customHeight="1" collapsed="1">
      <c r="A434" s="76">
        <v>433</v>
      </c>
      <c r="B434" s="77">
        <v>62034319000</v>
      </c>
      <c r="C434" s="78" t="s">
        <v>585</v>
      </c>
      <c r="D434" s="79">
        <v>2</v>
      </c>
      <c r="E434" s="79"/>
      <c r="F434" s="79"/>
      <c r="G434" s="80">
        <v>0.85</v>
      </c>
      <c r="H434" s="80">
        <v>0.85</v>
      </c>
      <c r="I434" s="81">
        <v>0.86199999999999999</v>
      </c>
      <c r="J434" s="81">
        <v>0.86199999999999999</v>
      </c>
      <c r="K434" s="82" t="s">
        <v>148</v>
      </c>
      <c r="L434" s="83" t="s">
        <v>160</v>
      </c>
      <c r="M434" s="84">
        <v>18</v>
      </c>
      <c r="N434" s="85">
        <f t="shared" si="6"/>
        <v>15.299999999999999</v>
      </c>
    </row>
    <row r="435" spans="1:14" s="86" customFormat="1" ht="30" customHeight="1" collapsed="1">
      <c r="A435" s="76">
        <v>434</v>
      </c>
      <c r="B435" s="77">
        <v>62034319000</v>
      </c>
      <c r="C435" s="78" t="s">
        <v>585</v>
      </c>
      <c r="D435" s="79">
        <v>5</v>
      </c>
      <c r="E435" s="79"/>
      <c r="F435" s="79"/>
      <c r="G435" s="80">
        <v>2.4300000000000002</v>
      </c>
      <c r="H435" s="80">
        <v>2.4300000000000002</v>
      </c>
      <c r="I435" s="81">
        <v>2.44</v>
      </c>
      <c r="J435" s="81">
        <v>2.44</v>
      </c>
      <c r="K435" s="82" t="s">
        <v>148</v>
      </c>
      <c r="L435" s="83" t="s">
        <v>42</v>
      </c>
      <c r="M435" s="84">
        <v>18</v>
      </c>
      <c r="N435" s="85">
        <f t="shared" si="6"/>
        <v>43.74</v>
      </c>
    </row>
    <row r="436" spans="1:14" s="86" customFormat="1" ht="30" customHeight="1" collapsed="1">
      <c r="A436" s="76">
        <v>435</v>
      </c>
      <c r="B436" s="77">
        <v>62034319000</v>
      </c>
      <c r="C436" s="78" t="s">
        <v>585</v>
      </c>
      <c r="D436" s="79">
        <v>6</v>
      </c>
      <c r="E436" s="79"/>
      <c r="F436" s="79"/>
      <c r="G436" s="80">
        <v>2.86</v>
      </c>
      <c r="H436" s="80">
        <v>2.86</v>
      </c>
      <c r="I436" s="81">
        <v>2.8719999999999999</v>
      </c>
      <c r="J436" s="81">
        <v>2.8719999999999999</v>
      </c>
      <c r="K436" s="82" t="s">
        <v>148</v>
      </c>
      <c r="L436" s="83" t="s">
        <v>63</v>
      </c>
      <c r="M436" s="84">
        <v>18</v>
      </c>
      <c r="N436" s="85">
        <f t="shared" si="6"/>
        <v>51.48</v>
      </c>
    </row>
    <row r="437" spans="1:14" s="86" customFormat="1" ht="30" customHeight="1" collapsed="1">
      <c r="A437" s="76">
        <v>436</v>
      </c>
      <c r="B437" s="77">
        <v>62034319000</v>
      </c>
      <c r="C437" s="78" t="s">
        <v>2423</v>
      </c>
      <c r="D437" s="79">
        <v>3</v>
      </c>
      <c r="E437" s="79"/>
      <c r="F437" s="79"/>
      <c r="G437" s="80">
        <v>1.55</v>
      </c>
      <c r="H437" s="80">
        <v>1.55</v>
      </c>
      <c r="I437" s="81">
        <v>1.5549999999999999</v>
      </c>
      <c r="J437" s="81">
        <v>1.5549999999999999</v>
      </c>
      <c r="K437" s="82" t="s">
        <v>362</v>
      </c>
      <c r="L437" s="83" t="s">
        <v>363</v>
      </c>
      <c r="M437" s="84">
        <v>18</v>
      </c>
      <c r="N437" s="85">
        <f t="shared" si="6"/>
        <v>27.900000000000002</v>
      </c>
    </row>
    <row r="438" spans="1:14" s="86" customFormat="1" ht="30" customHeight="1" collapsed="1">
      <c r="A438" s="76">
        <v>437</v>
      </c>
      <c r="B438" s="77">
        <v>62034319000</v>
      </c>
      <c r="C438" s="78" t="s">
        <v>2423</v>
      </c>
      <c r="D438" s="79">
        <v>7</v>
      </c>
      <c r="E438" s="79"/>
      <c r="F438" s="79"/>
      <c r="G438" s="80">
        <v>3.22</v>
      </c>
      <c r="H438" s="80">
        <v>3.22</v>
      </c>
      <c r="I438" s="81">
        <v>3.2280000000000002</v>
      </c>
      <c r="J438" s="81">
        <v>3.2280000000000002</v>
      </c>
      <c r="K438" s="82" t="s">
        <v>148</v>
      </c>
      <c r="L438" s="83" t="s">
        <v>63</v>
      </c>
      <c r="M438" s="84">
        <v>18</v>
      </c>
      <c r="N438" s="85">
        <f t="shared" si="6"/>
        <v>57.96</v>
      </c>
    </row>
    <row r="439" spans="1:14" s="86" customFormat="1" ht="15.75" customHeight="1">
      <c r="A439" s="76">
        <v>438</v>
      </c>
      <c r="B439" s="77">
        <v>62034990000</v>
      </c>
      <c r="C439" s="78" t="s">
        <v>1005</v>
      </c>
      <c r="D439" s="79">
        <v>1</v>
      </c>
      <c r="E439" s="79"/>
      <c r="F439" s="79"/>
      <c r="G439" s="80">
        <v>0.32</v>
      </c>
      <c r="H439" s="80">
        <v>0.32</v>
      </c>
      <c r="I439" s="81">
        <v>0.33200000000000002</v>
      </c>
      <c r="J439" s="81">
        <v>0.33200000000000002</v>
      </c>
      <c r="K439" s="82" t="s">
        <v>168</v>
      </c>
      <c r="L439" s="83" t="s">
        <v>176</v>
      </c>
      <c r="M439" s="84">
        <v>18</v>
      </c>
      <c r="N439" s="85">
        <f t="shared" si="6"/>
        <v>5.76</v>
      </c>
    </row>
    <row r="440" spans="1:14" s="86" customFormat="1" ht="30" customHeight="1" collapsed="1">
      <c r="A440" s="76">
        <v>439</v>
      </c>
      <c r="B440" s="77">
        <v>62046231000</v>
      </c>
      <c r="C440" s="78" t="s">
        <v>2424</v>
      </c>
      <c r="D440" s="79">
        <v>14</v>
      </c>
      <c r="E440" s="79"/>
      <c r="F440" s="79"/>
      <c r="G440" s="80">
        <v>5.78</v>
      </c>
      <c r="H440" s="80">
        <v>5.78</v>
      </c>
      <c r="I440" s="81">
        <v>5.7919999999999998</v>
      </c>
      <c r="J440" s="81">
        <v>5.7919999999999998</v>
      </c>
      <c r="K440" s="82" t="s">
        <v>2425</v>
      </c>
      <c r="L440" s="83" t="s">
        <v>12</v>
      </c>
      <c r="M440" s="84">
        <v>18</v>
      </c>
      <c r="N440" s="85">
        <f t="shared" si="6"/>
        <v>104.04</v>
      </c>
    </row>
    <row r="441" spans="1:14" s="86" customFormat="1" ht="30" customHeight="1">
      <c r="A441" s="76">
        <v>440</v>
      </c>
      <c r="B441" s="77">
        <v>62046231000</v>
      </c>
      <c r="C441" s="78" t="s">
        <v>2426</v>
      </c>
      <c r="D441" s="79">
        <v>1</v>
      </c>
      <c r="E441" s="79"/>
      <c r="F441" s="79"/>
      <c r="G441" s="80">
        <v>0.36</v>
      </c>
      <c r="H441" s="80">
        <v>0.36</v>
      </c>
      <c r="I441" s="81">
        <v>0.374</v>
      </c>
      <c r="J441" s="81">
        <v>0.374</v>
      </c>
      <c r="K441" s="82" t="s">
        <v>194</v>
      </c>
      <c r="L441" s="83" t="s">
        <v>262</v>
      </c>
      <c r="M441" s="84">
        <v>18</v>
      </c>
      <c r="N441" s="85">
        <f t="shared" si="6"/>
        <v>6.4799999999999995</v>
      </c>
    </row>
    <row r="442" spans="1:14" s="86" customFormat="1" ht="30" customHeight="1" collapsed="1">
      <c r="A442" s="76">
        <v>441</v>
      </c>
      <c r="B442" s="77">
        <v>62046231000</v>
      </c>
      <c r="C442" s="78" t="s">
        <v>2427</v>
      </c>
      <c r="D442" s="79">
        <v>5</v>
      </c>
      <c r="E442" s="79"/>
      <c r="F442" s="79"/>
      <c r="G442" s="80">
        <v>3.44</v>
      </c>
      <c r="H442" s="80">
        <v>3.44</v>
      </c>
      <c r="I442" s="81">
        <v>3.45</v>
      </c>
      <c r="J442" s="81">
        <v>3.45</v>
      </c>
      <c r="K442" s="82" t="s">
        <v>362</v>
      </c>
      <c r="L442" s="83" t="s">
        <v>363</v>
      </c>
      <c r="M442" s="84">
        <v>18</v>
      </c>
      <c r="N442" s="85">
        <f t="shared" si="6"/>
        <v>61.92</v>
      </c>
    </row>
    <row r="443" spans="1:14" s="86" customFormat="1" ht="30" customHeight="1" collapsed="1">
      <c r="A443" s="76">
        <v>442</v>
      </c>
      <c r="B443" s="77">
        <v>62046231000</v>
      </c>
      <c r="C443" s="78" t="s">
        <v>2427</v>
      </c>
      <c r="D443" s="79">
        <v>7</v>
      </c>
      <c r="E443" s="79"/>
      <c r="F443" s="79"/>
      <c r="G443" s="80">
        <v>3.55</v>
      </c>
      <c r="H443" s="80">
        <v>3.55</v>
      </c>
      <c r="I443" s="81">
        <v>3.5619999999999998</v>
      </c>
      <c r="J443" s="81">
        <v>3.5619999999999998</v>
      </c>
      <c r="K443" s="82" t="s">
        <v>168</v>
      </c>
      <c r="L443" s="83" t="s">
        <v>67</v>
      </c>
      <c r="M443" s="84">
        <v>18</v>
      </c>
      <c r="N443" s="85">
        <f t="shared" si="6"/>
        <v>63.9</v>
      </c>
    </row>
    <row r="444" spans="1:14" s="86" customFormat="1" ht="30" customHeight="1">
      <c r="A444" s="76">
        <v>443</v>
      </c>
      <c r="B444" s="77">
        <v>62046239000</v>
      </c>
      <c r="C444" s="78" t="s">
        <v>2428</v>
      </c>
      <c r="D444" s="79">
        <v>1</v>
      </c>
      <c r="E444" s="79"/>
      <c r="F444" s="79"/>
      <c r="G444" s="80">
        <v>0.12</v>
      </c>
      <c r="H444" s="80">
        <v>0.12</v>
      </c>
      <c r="I444" s="81">
        <v>0.13400000000000001</v>
      </c>
      <c r="J444" s="81">
        <v>0.13400000000000001</v>
      </c>
      <c r="K444" s="82" t="s">
        <v>168</v>
      </c>
      <c r="L444" s="83" t="s">
        <v>67</v>
      </c>
      <c r="M444" s="84">
        <v>18</v>
      </c>
      <c r="N444" s="85">
        <f t="shared" si="6"/>
        <v>2.16</v>
      </c>
    </row>
    <row r="445" spans="1:14" s="86" customFormat="1" ht="30" customHeight="1" collapsed="1">
      <c r="A445" s="76">
        <v>444</v>
      </c>
      <c r="B445" s="77">
        <v>62046239000</v>
      </c>
      <c r="C445" s="78" t="s">
        <v>2429</v>
      </c>
      <c r="D445" s="79">
        <v>11</v>
      </c>
      <c r="E445" s="79"/>
      <c r="F445" s="79"/>
      <c r="G445" s="80">
        <v>0.83</v>
      </c>
      <c r="H445" s="80">
        <v>0.83</v>
      </c>
      <c r="I445" s="81">
        <v>0.84200000000000008</v>
      </c>
      <c r="J445" s="81">
        <v>0.84200000000000008</v>
      </c>
      <c r="K445" s="82" t="s">
        <v>2430</v>
      </c>
      <c r="L445" s="83" t="s">
        <v>12</v>
      </c>
      <c r="M445" s="84">
        <v>18</v>
      </c>
      <c r="N445" s="85">
        <f t="shared" si="6"/>
        <v>14.94</v>
      </c>
    </row>
    <row r="446" spans="1:14" s="86" customFormat="1" ht="30" customHeight="1" collapsed="1">
      <c r="A446" s="76">
        <v>445</v>
      </c>
      <c r="B446" s="77">
        <v>62046239000</v>
      </c>
      <c r="C446" s="78" t="s">
        <v>2429</v>
      </c>
      <c r="D446" s="79">
        <v>2</v>
      </c>
      <c r="E446" s="79"/>
      <c r="F446" s="79"/>
      <c r="G446" s="80">
        <v>0.09</v>
      </c>
      <c r="H446" s="80">
        <v>0.09</v>
      </c>
      <c r="I446" s="81">
        <v>0.10199999999999999</v>
      </c>
      <c r="J446" s="81">
        <v>0.10199999999999999</v>
      </c>
      <c r="K446" s="82" t="s">
        <v>330</v>
      </c>
      <c r="L446" s="83" t="s">
        <v>18</v>
      </c>
      <c r="M446" s="84">
        <v>18</v>
      </c>
      <c r="N446" s="85">
        <f t="shared" si="6"/>
        <v>1.6199999999999999</v>
      </c>
    </row>
    <row r="447" spans="1:14" s="86" customFormat="1" ht="15.75" customHeight="1" collapsed="1">
      <c r="A447" s="76">
        <v>446</v>
      </c>
      <c r="B447" s="77">
        <v>62046239000</v>
      </c>
      <c r="C447" s="78" t="s">
        <v>2431</v>
      </c>
      <c r="D447" s="79">
        <v>4</v>
      </c>
      <c r="E447" s="79"/>
      <c r="F447" s="79"/>
      <c r="G447" s="80">
        <v>1.21</v>
      </c>
      <c r="H447" s="80">
        <v>1.21</v>
      </c>
      <c r="I447" s="81">
        <v>1.22</v>
      </c>
      <c r="J447" s="81">
        <v>1.22</v>
      </c>
      <c r="K447" s="82" t="s">
        <v>330</v>
      </c>
      <c r="L447" s="83" t="s">
        <v>18</v>
      </c>
      <c r="M447" s="84">
        <v>18</v>
      </c>
      <c r="N447" s="85">
        <f t="shared" si="6"/>
        <v>21.78</v>
      </c>
    </row>
    <row r="448" spans="1:14" s="86" customFormat="1" ht="45" customHeight="1" collapsed="1">
      <c r="A448" s="76">
        <v>447</v>
      </c>
      <c r="B448" s="77">
        <v>62046239000</v>
      </c>
      <c r="C448" s="78" t="s">
        <v>2432</v>
      </c>
      <c r="D448" s="90">
        <v>18</v>
      </c>
      <c r="E448" s="90"/>
      <c r="F448" s="79"/>
      <c r="G448" s="91">
        <v>4.26</v>
      </c>
      <c r="H448" s="80">
        <v>4.26</v>
      </c>
      <c r="I448" s="81">
        <v>4.2710000000000008</v>
      </c>
      <c r="J448" s="81">
        <v>4.2710000000000008</v>
      </c>
      <c r="K448" s="82" t="s">
        <v>2433</v>
      </c>
      <c r="L448" s="83" t="s">
        <v>12</v>
      </c>
      <c r="M448" s="84">
        <v>18</v>
      </c>
      <c r="N448" s="85">
        <f t="shared" si="6"/>
        <v>76.679999999999993</v>
      </c>
    </row>
    <row r="449" spans="1:14" s="86" customFormat="1" ht="45" customHeight="1" collapsed="1">
      <c r="A449" s="76">
        <v>448</v>
      </c>
      <c r="B449" s="77">
        <v>62046239000</v>
      </c>
      <c r="C449" s="78" t="s">
        <v>2432</v>
      </c>
      <c r="D449" s="90">
        <v>14</v>
      </c>
      <c r="E449" s="90"/>
      <c r="F449" s="79"/>
      <c r="G449" s="91">
        <v>4.08</v>
      </c>
      <c r="H449" s="80">
        <v>4.08</v>
      </c>
      <c r="I449" s="81">
        <v>4.09</v>
      </c>
      <c r="J449" s="81">
        <v>4.09</v>
      </c>
      <c r="K449" s="82" t="s">
        <v>2234</v>
      </c>
      <c r="L449" s="83" t="s">
        <v>67</v>
      </c>
      <c r="M449" s="84">
        <v>18</v>
      </c>
      <c r="N449" s="85">
        <f t="shared" si="6"/>
        <v>73.44</v>
      </c>
    </row>
    <row r="450" spans="1:14" s="86" customFormat="1" ht="15.75" customHeight="1" collapsed="1">
      <c r="A450" s="76">
        <v>449</v>
      </c>
      <c r="B450" s="77">
        <v>62046239000</v>
      </c>
      <c r="C450" s="78" t="s">
        <v>2434</v>
      </c>
      <c r="D450" s="79">
        <v>13</v>
      </c>
      <c r="E450" s="79"/>
      <c r="F450" s="79"/>
      <c r="G450" s="80">
        <v>6.95</v>
      </c>
      <c r="H450" s="80">
        <v>6.95</v>
      </c>
      <c r="I450" s="81">
        <v>6.9549999999999992</v>
      </c>
      <c r="J450" s="81">
        <v>6.9549999999999992</v>
      </c>
      <c r="K450" s="82" t="s">
        <v>362</v>
      </c>
      <c r="L450" s="83" t="s">
        <v>363</v>
      </c>
      <c r="M450" s="84">
        <v>18</v>
      </c>
      <c r="N450" s="85">
        <f t="shared" ref="N450:N513" si="7">G450*M450</f>
        <v>125.10000000000001</v>
      </c>
    </row>
    <row r="451" spans="1:14" s="86" customFormat="1" ht="15.75" customHeight="1" collapsed="1">
      <c r="A451" s="76">
        <v>450</v>
      </c>
      <c r="B451" s="77">
        <v>62046239000</v>
      </c>
      <c r="C451" s="78" t="s">
        <v>2434</v>
      </c>
      <c r="D451" s="79">
        <v>2</v>
      </c>
      <c r="E451" s="79"/>
      <c r="F451" s="79"/>
      <c r="G451" s="80">
        <v>1.17</v>
      </c>
      <c r="H451" s="80">
        <v>1.17</v>
      </c>
      <c r="I451" s="81">
        <v>1.1830000000000001</v>
      </c>
      <c r="J451" s="81">
        <v>1.1830000000000001</v>
      </c>
      <c r="K451" s="82" t="s">
        <v>207</v>
      </c>
      <c r="L451" s="83" t="s">
        <v>48</v>
      </c>
      <c r="M451" s="84">
        <v>18</v>
      </c>
      <c r="N451" s="85">
        <f t="shared" si="7"/>
        <v>21.06</v>
      </c>
    </row>
    <row r="452" spans="1:14" s="86" customFormat="1" ht="15.75" customHeight="1" collapsed="1">
      <c r="A452" s="76">
        <v>451</v>
      </c>
      <c r="B452" s="77">
        <v>62046239000</v>
      </c>
      <c r="C452" s="78" t="s">
        <v>2434</v>
      </c>
      <c r="D452" s="90">
        <v>15</v>
      </c>
      <c r="E452" s="90"/>
      <c r="F452" s="79"/>
      <c r="G452" s="91">
        <v>3.82</v>
      </c>
      <c r="H452" s="80">
        <v>3.82</v>
      </c>
      <c r="I452" s="81">
        <v>3.8260000000000001</v>
      </c>
      <c r="J452" s="81">
        <v>3.8260000000000001</v>
      </c>
      <c r="K452" s="82" t="s">
        <v>2190</v>
      </c>
      <c r="L452" s="83" t="s">
        <v>42</v>
      </c>
      <c r="M452" s="84">
        <v>18</v>
      </c>
      <c r="N452" s="85">
        <f t="shared" si="7"/>
        <v>68.759999999999991</v>
      </c>
    </row>
    <row r="453" spans="1:14" s="86" customFormat="1" ht="15.75" customHeight="1" collapsed="1">
      <c r="A453" s="76">
        <v>452</v>
      </c>
      <c r="B453" s="77">
        <v>62046318000</v>
      </c>
      <c r="C453" s="78" t="s">
        <v>2435</v>
      </c>
      <c r="D453" s="79">
        <v>3</v>
      </c>
      <c r="E453" s="79"/>
      <c r="F453" s="79"/>
      <c r="G453" s="80">
        <v>0.38</v>
      </c>
      <c r="H453" s="80">
        <v>0.38</v>
      </c>
      <c r="I453" s="81">
        <v>0.38600000000000001</v>
      </c>
      <c r="J453" s="81">
        <v>0.38600000000000001</v>
      </c>
      <c r="K453" s="82" t="s">
        <v>330</v>
      </c>
      <c r="L453" s="83" t="s">
        <v>18</v>
      </c>
      <c r="M453" s="84">
        <v>18</v>
      </c>
      <c r="N453" s="85">
        <f t="shared" si="7"/>
        <v>6.84</v>
      </c>
    </row>
    <row r="454" spans="1:14" s="86" customFormat="1" ht="45" customHeight="1" collapsed="1">
      <c r="A454" s="76">
        <v>453</v>
      </c>
      <c r="B454" s="77">
        <v>62046318000</v>
      </c>
      <c r="C454" s="78" t="s">
        <v>987</v>
      </c>
      <c r="D454" s="90">
        <v>22</v>
      </c>
      <c r="E454" s="90"/>
      <c r="F454" s="79"/>
      <c r="G454" s="91">
        <v>5.37</v>
      </c>
      <c r="H454" s="80">
        <v>5.37</v>
      </c>
      <c r="I454" s="81">
        <v>5.3779999999999992</v>
      </c>
      <c r="J454" s="81">
        <v>5.3779999999999992</v>
      </c>
      <c r="K454" s="82" t="s">
        <v>2234</v>
      </c>
      <c r="L454" s="83" t="s">
        <v>67</v>
      </c>
      <c r="M454" s="84">
        <v>18</v>
      </c>
      <c r="N454" s="85">
        <f t="shared" si="7"/>
        <v>96.66</v>
      </c>
    </row>
    <row r="455" spans="1:14" s="86" customFormat="1" ht="30" customHeight="1">
      <c r="A455" s="76">
        <v>454</v>
      </c>
      <c r="B455" s="77">
        <v>62046318000</v>
      </c>
      <c r="C455" s="78" t="s">
        <v>2436</v>
      </c>
      <c r="D455" s="79">
        <v>1</v>
      </c>
      <c r="E455" s="79"/>
      <c r="F455" s="79"/>
      <c r="G455" s="80">
        <v>0.28999999999999998</v>
      </c>
      <c r="H455" s="80">
        <v>0.28999999999999998</v>
      </c>
      <c r="I455" s="81">
        <v>0.29799999999999999</v>
      </c>
      <c r="J455" s="81">
        <v>0.29799999999999999</v>
      </c>
      <c r="K455" s="82" t="s">
        <v>2171</v>
      </c>
      <c r="L455" s="83" t="s">
        <v>42</v>
      </c>
      <c r="M455" s="84">
        <v>18</v>
      </c>
      <c r="N455" s="85">
        <f t="shared" si="7"/>
        <v>5.22</v>
      </c>
    </row>
    <row r="456" spans="1:14" s="86" customFormat="1" ht="15.75" customHeight="1">
      <c r="A456" s="76">
        <v>455</v>
      </c>
      <c r="B456" s="77">
        <v>62046318000</v>
      </c>
      <c r="C456" s="78" t="s">
        <v>2437</v>
      </c>
      <c r="D456" s="79">
        <v>1</v>
      </c>
      <c r="E456" s="79"/>
      <c r="F456" s="79"/>
      <c r="G456" s="80">
        <v>0.26</v>
      </c>
      <c r="H456" s="80">
        <v>0.26</v>
      </c>
      <c r="I456" s="81">
        <v>0.26600000000000001</v>
      </c>
      <c r="J456" s="81">
        <v>0.26600000000000001</v>
      </c>
      <c r="K456" s="82" t="s">
        <v>168</v>
      </c>
      <c r="L456" s="83" t="s">
        <v>176</v>
      </c>
      <c r="M456" s="84">
        <v>18</v>
      </c>
      <c r="N456" s="85">
        <f t="shared" si="7"/>
        <v>4.68</v>
      </c>
    </row>
    <row r="457" spans="1:14" s="86" customFormat="1" ht="15.75" customHeight="1">
      <c r="A457" s="76">
        <v>456</v>
      </c>
      <c r="B457" s="77">
        <v>62046318000</v>
      </c>
      <c r="C457" s="78" t="s">
        <v>2437</v>
      </c>
      <c r="D457" s="79">
        <v>1</v>
      </c>
      <c r="E457" s="79"/>
      <c r="F457" s="79"/>
      <c r="G457" s="80">
        <v>0.3</v>
      </c>
      <c r="H457" s="80">
        <v>0.3</v>
      </c>
      <c r="I457" s="81">
        <v>0.30599999999999999</v>
      </c>
      <c r="J457" s="81">
        <v>0.30599999999999999</v>
      </c>
      <c r="K457" s="82" t="s">
        <v>377</v>
      </c>
      <c r="L457" s="83" t="s">
        <v>48</v>
      </c>
      <c r="M457" s="84">
        <v>18</v>
      </c>
      <c r="N457" s="85">
        <f t="shared" si="7"/>
        <v>5.3999999999999995</v>
      </c>
    </row>
    <row r="458" spans="1:14" s="86" customFormat="1" ht="15.75" customHeight="1">
      <c r="A458" s="76">
        <v>457</v>
      </c>
      <c r="B458" s="77">
        <v>62046318000</v>
      </c>
      <c r="C458" s="78" t="s">
        <v>2437</v>
      </c>
      <c r="D458" s="90">
        <v>1</v>
      </c>
      <c r="E458" s="90"/>
      <c r="F458" s="79"/>
      <c r="G458" s="91">
        <v>0.43</v>
      </c>
      <c r="H458" s="80">
        <v>0.43</v>
      </c>
      <c r="I458" s="81">
        <v>0.438</v>
      </c>
      <c r="J458" s="81">
        <v>0.438</v>
      </c>
      <c r="K458" s="82" t="s">
        <v>2171</v>
      </c>
      <c r="L458" s="83" t="s">
        <v>42</v>
      </c>
      <c r="M458" s="84">
        <v>18</v>
      </c>
      <c r="N458" s="85">
        <f t="shared" si="7"/>
        <v>7.74</v>
      </c>
    </row>
    <row r="459" spans="1:14" s="86" customFormat="1" ht="15.75" customHeight="1">
      <c r="A459" s="76">
        <v>458</v>
      </c>
      <c r="B459" s="77">
        <v>62046318000</v>
      </c>
      <c r="C459" s="78" t="s">
        <v>2437</v>
      </c>
      <c r="D459" s="90">
        <v>1</v>
      </c>
      <c r="E459" s="90"/>
      <c r="F459" s="79"/>
      <c r="G459" s="91">
        <v>0.2</v>
      </c>
      <c r="H459" s="80">
        <v>0.2</v>
      </c>
      <c r="I459" s="81">
        <v>0.21</v>
      </c>
      <c r="J459" s="81">
        <v>0.21</v>
      </c>
      <c r="K459" s="82" t="s">
        <v>194</v>
      </c>
      <c r="L459" s="83" t="s">
        <v>195</v>
      </c>
      <c r="M459" s="84">
        <v>18</v>
      </c>
      <c r="N459" s="85">
        <f t="shared" si="7"/>
        <v>3.6</v>
      </c>
    </row>
    <row r="460" spans="1:14" s="86" customFormat="1" ht="15.75" customHeight="1">
      <c r="A460" s="76">
        <v>459</v>
      </c>
      <c r="B460" s="77">
        <v>62046318000</v>
      </c>
      <c r="C460" s="78" t="s">
        <v>2437</v>
      </c>
      <c r="D460" s="79">
        <v>1</v>
      </c>
      <c r="E460" s="79"/>
      <c r="F460" s="79"/>
      <c r="G460" s="80">
        <v>0.49</v>
      </c>
      <c r="H460" s="80">
        <v>0.49</v>
      </c>
      <c r="I460" s="81">
        <v>0.496</v>
      </c>
      <c r="J460" s="81">
        <v>0.496</v>
      </c>
      <c r="K460" s="82" t="s">
        <v>168</v>
      </c>
      <c r="L460" s="83" t="s">
        <v>67</v>
      </c>
      <c r="M460" s="84">
        <v>18</v>
      </c>
      <c r="N460" s="85">
        <f t="shared" si="7"/>
        <v>8.82</v>
      </c>
    </row>
    <row r="461" spans="1:14" s="86" customFormat="1" ht="15.75" customHeight="1">
      <c r="A461" s="76">
        <v>460</v>
      </c>
      <c r="B461" s="77">
        <v>62046318000</v>
      </c>
      <c r="C461" s="78" t="s">
        <v>2437</v>
      </c>
      <c r="D461" s="79">
        <v>1</v>
      </c>
      <c r="E461" s="79"/>
      <c r="F461" s="79"/>
      <c r="G461" s="80">
        <v>0.25</v>
      </c>
      <c r="H461" s="80">
        <v>0.25</v>
      </c>
      <c r="I461" s="81">
        <v>0.25800000000000001</v>
      </c>
      <c r="J461" s="81">
        <v>0.25800000000000001</v>
      </c>
      <c r="K461" s="82" t="s">
        <v>222</v>
      </c>
      <c r="L461" s="83" t="s">
        <v>147</v>
      </c>
      <c r="M461" s="84">
        <v>18</v>
      </c>
      <c r="N461" s="85">
        <f t="shared" si="7"/>
        <v>4.5</v>
      </c>
    </row>
    <row r="462" spans="1:14" s="86" customFormat="1" ht="30" customHeight="1">
      <c r="A462" s="76">
        <v>461</v>
      </c>
      <c r="B462" s="77">
        <v>62046318000</v>
      </c>
      <c r="C462" s="78" t="s">
        <v>630</v>
      </c>
      <c r="D462" s="79">
        <v>1</v>
      </c>
      <c r="E462" s="79"/>
      <c r="F462" s="79"/>
      <c r="G462" s="80">
        <v>0.21</v>
      </c>
      <c r="H462" s="80">
        <v>0.21</v>
      </c>
      <c r="I462" s="81">
        <v>0.216</v>
      </c>
      <c r="J462" s="81">
        <v>0.216</v>
      </c>
      <c r="K462" s="82" t="s">
        <v>168</v>
      </c>
      <c r="L462" s="83" t="s">
        <v>67</v>
      </c>
      <c r="M462" s="84">
        <v>18</v>
      </c>
      <c r="N462" s="85">
        <f t="shared" si="7"/>
        <v>3.78</v>
      </c>
    </row>
    <row r="463" spans="1:14" s="86" customFormat="1" ht="15.75" customHeight="1" collapsed="1">
      <c r="A463" s="76">
        <v>462</v>
      </c>
      <c r="B463" s="77">
        <v>62046318000</v>
      </c>
      <c r="C463" s="78" t="s">
        <v>2438</v>
      </c>
      <c r="D463" s="79">
        <v>3</v>
      </c>
      <c r="E463" s="79"/>
      <c r="F463" s="79"/>
      <c r="G463" s="80">
        <v>1.44</v>
      </c>
      <c r="H463" s="80">
        <v>1.44</v>
      </c>
      <c r="I463" s="81">
        <v>1.45</v>
      </c>
      <c r="J463" s="81">
        <v>1.45</v>
      </c>
      <c r="K463" s="82" t="s">
        <v>168</v>
      </c>
      <c r="L463" s="83" t="s">
        <v>12</v>
      </c>
      <c r="M463" s="84">
        <v>18</v>
      </c>
      <c r="N463" s="85">
        <f t="shared" si="7"/>
        <v>25.919999999999998</v>
      </c>
    </row>
    <row r="464" spans="1:14" s="86" customFormat="1" ht="45" customHeight="1" collapsed="1">
      <c r="A464" s="76">
        <v>463</v>
      </c>
      <c r="B464" s="77">
        <v>62046318000</v>
      </c>
      <c r="C464" s="78" t="s">
        <v>2438</v>
      </c>
      <c r="D464" s="79">
        <v>9</v>
      </c>
      <c r="E464" s="79"/>
      <c r="F464" s="79"/>
      <c r="G464" s="80">
        <v>2.81</v>
      </c>
      <c r="H464" s="80">
        <v>2.81</v>
      </c>
      <c r="I464" s="81">
        <v>2.8159999999999998</v>
      </c>
      <c r="J464" s="81">
        <v>2.8159999999999998</v>
      </c>
      <c r="K464" s="82" t="s">
        <v>2439</v>
      </c>
      <c r="L464" s="83" t="s">
        <v>18</v>
      </c>
      <c r="M464" s="84">
        <v>18</v>
      </c>
      <c r="N464" s="85">
        <f t="shared" si="7"/>
        <v>50.58</v>
      </c>
    </row>
    <row r="465" spans="1:14" s="86" customFormat="1" ht="15.75" customHeight="1" collapsed="1">
      <c r="A465" s="76">
        <v>464</v>
      </c>
      <c r="B465" s="77">
        <v>62046318000</v>
      </c>
      <c r="C465" s="78" t="s">
        <v>2438</v>
      </c>
      <c r="D465" s="79">
        <v>6</v>
      </c>
      <c r="E465" s="79"/>
      <c r="F465" s="79"/>
      <c r="G465" s="80">
        <v>2.63</v>
      </c>
      <c r="H465" s="80">
        <v>2.63</v>
      </c>
      <c r="I465" s="81">
        <v>2.6349999999999998</v>
      </c>
      <c r="J465" s="81">
        <v>2.6349999999999998</v>
      </c>
      <c r="K465" s="82" t="s">
        <v>362</v>
      </c>
      <c r="L465" s="83" t="s">
        <v>363</v>
      </c>
      <c r="M465" s="84">
        <v>18</v>
      </c>
      <c r="N465" s="85">
        <f t="shared" si="7"/>
        <v>47.339999999999996</v>
      </c>
    </row>
    <row r="466" spans="1:14" s="86" customFormat="1" ht="15.75" customHeight="1" collapsed="1">
      <c r="A466" s="76">
        <v>465</v>
      </c>
      <c r="B466" s="77">
        <v>62046318000</v>
      </c>
      <c r="C466" s="78" t="s">
        <v>2438</v>
      </c>
      <c r="D466" s="90">
        <v>38</v>
      </c>
      <c r="E466" s="90"/>
      <c r="F466" s="79">
        <v>1</v>
      </c>
      <c r="G466" s="91">
        <v>12.26</v>
      </c>
      <c r="H466" s="80">
        <f>13.27+2</f>
        <v>15.27</v>
      </c>
      <c r="I466" s="81">
        <v>13.271000000000001</v>
      </c>
      <c r="J466" s="81">
        <v>13.271000000000001</v>
      </c>
      <c r="K466" s="82" t="s">
        <v>2190</v>
      </c>
      <c r="L466" s="83" t="s">
        <v>42</v>
      </c>
      <c r="M466" s="84">
        <v>18</v>
      </c>
      <c r="N466" s="85">
        <f t="shared" si="7"/>
        <v>220.68</v>
      </c>
    </row>
    <row r="467" spans="1:14" s="86" customFormat="1" ht="30" customHeight="1">
      <c r="A467" s="76">
        <v>466</v>
      </c>
      <c r="B467" s="77">
        <v>62046990000</v>
      </c>
      <c r="C467" s="78" t="s">
        <v>2440</v>
      </c>
      <c r="D467" s="79">
        <v>1</v>
      </c>
      <c r="E467" s="79"/>
      <c r="F467" s="79"/>
      <c r="G467" s="80">
        <v>0.15</v>
      </c>
      <c r="H467" s="80">
        <v>0.15</v>
      </c>
      <c r="I467" s="81">
        <v>0.16200000000000001</v>
      </c>
      <c r="J467" s="81">
        <v>0.16200000000000001</v>
      </c>
      <c r="K467" s="82" t="s">
        <v>330</v>
      </c>
      <c r="L467" s="83" t="s">
        <v>18</v>
      </c>
      <c r="M467" s="84">
        <v>18</v>
      </c>
      <c r="N467" s="85">
        <f t="shared" si="7"/>
        <v>2.6999999999999997</v>
      </c>
    </row>
    <row r="468" spans="1:14" s="86" customFormat="1" ht="30" customHeight="1">
      <c r="A468" s="76">
        <v>467</v>
      </c>
      <c r="B468" s="77">
        <v>62046990000</v>
      </c>
      <c r="C468" s="78" t="s">
        <v>2441</v>
      </c>
      <c r="D468" s="79">
        <v>1</v>
      </c>
      <c r="E468" s="79"/>
      <c r="F468" s="79"/>
      <c r="G468" s="80">
        <v>0.22</v>
      </c>
      <c r="H468" s="80">
        <v>0.22</v>
      </c>
      <c r="I468" s="81">
        <v>0.22600000000000001</v>
      </c>
      <c r="J468" s="81">
        <v>0.22600000000000001</v>
      </c>
      <c r="K468" s="82" t="s">
        <v>194</v>
      </c>
      <c r="L468" s="83" t="s">
        <v>48</v>
      </c>
      <c r="M468" s="84">
        <v>18</v>
      </c>
      <c r="N468" s="85">
        <f t="shared" si="7"/>
        <v>3.96</v>
      </c>
    </row>
    <row r="469" spans="1:14" s="86" customFormat="1" ht="15.75" customHeight="1">
      <c r="A469" s="76">
        <v>468</v>
      </c>
      <c r="B469" s="77">
        <v>62046990000</v>
      </c>
      <c r="C469" s="78" t="s">
        <v>1026</v>
      </c>
      <c r="D469" s="79">
        <v>1</v>
      </c>
      <c r="E469" s="79"/>
      <c r="F469" s="79"/>
      <c r="G469" s="80">
        <v>0.28000000000000003</v>
      </c>
      <c r="H469" s="80">
        <v>0.28000000000000003</v>
      </c>
      <c r="I469" s="81">
        <v>0.28999999999999998</v>
      </c>
      <c r="J469" s="81">
        <v>0.28999999999999998</v>
      </c>
      <c r="K469" s="82" t="s">
        <v>168</v>
      </c>
      <c r="L469" s="83" t="s">
        <v>67</v>
      </c>
      <c r="M469" s="84">
        <v>18</v>
      </c>
      <c r="N469" s="85">
        <f t="shared" si="7"/>
        <v>5.0400000000000009</v>
      </c>
    </row>
    <row r="470" spans="1:14" s="86" customFormat="1" ht="30" customHeight="1" collapsed="1">
      <c r="A470" s="76">
        <v>469</v>
      </c>
      <c r="B470" s="77">
        <v>62046990000</v>
      </c>
      <c r="C470" s="78" t="s">
        <v>2442</v>
      </c>
      <c r="D470" s="79">
        <v>2</v>
      </c>
      <c r="E470" s="79"/>
      <c r="F470" s="79"/>
      <c r="G470" s="80">
        <v>0.84</v>
      </c>
      <c r="H470" s="80">
        <v>0.84</v>
      </c>
      <c r="I470" s="81">
        <v>0.84499999999999997</v>
      </c>
      <c r="J470" s="81">
        <v>0.84499999999999997</v>
      </c>
      <c r="K470" s="82" t="s">
        <v>362</v>
      </c>
      <c r="L470" s="83" t="s">
        <v>363</v>
      </c>
      <c r="M470" s="84">
        <v>18</v>
      </c>
      <c r="N470" s="85">
        <f t="shared" si="7"/>
        <v>15.12</v>
      </c>
    </row>
    <row r="471" spans="1:14" s="86" customFormat="1" ht="30" customHeight="1" collapsed="1">
      <c r="A471" s="76">
        <v>470</v>
      </c>
      <c r="B471" s="77">
        <v>62046990000</v>
      </c>
      <c r="C471" s="78" t="s">
        <v>2442</v>
      </c>
      <c r="D471" s="90">
        <v>16</v>
      </c>
      <c r="E471" s="90"/>
      <c r="F471" s="79"/>
      <c r="G471" s="91">
        <v>4.95</v>
      </c>
      <c r="H471" s="80">
        <v>4.95</v>
      </c>
      <c r="I471" s="81">
        <v>4.9580000000000002</v>
      </c>
      <c r="J471" s="96">
        <v>4.9580000000000002</v>
      </c>
      <c r="K471" s="97" t="s">
        <v>2176</v>
      </c>
      <c r="L471" s="83" t="s">
        <v>42</v>
      </c>
      <c r="M471" s="84">
        <v>18</v>
      </c>
      <c r="N471" s="85">
        <f t="shared" si="7"/>
        <v>89.100000000000009</v>
      </c>
    </row>
    <row r="472" spans="1:14" s="86" customFormat="1" ht="30" customHeight="1" collapsed="1">
      <c r="A472" s="76">
        <v>471</v>
      </c>
      <c r="B472" s="77">
        <v>62046990000</v>
      </c>
      <c r="C472" s="78" t="s">
        <v>2442</v>
      </c>
      <c r="D472" s="79">
        <v>6</v>
      </c>
      <c r="E472" s="79"/>
      <c r="F472" s="79"/>
      <c r="G472" s="80">
        <v>1.74</v>
      </c>
      <c r="H472" s="80">
        <v>1.74</v>
      </c>
      <c r="I472" s="81">
        <v>1.746</v>
      </c>
      <c r="J472" s="81">
        <v>1.746</v>
      </c>
      <c r="K472" s="82" t="s">
        <v>168</v>
      </c>
      <c r="L472" s="83" t="s">
        <v>67</v>
      </c>
      <c r="M472" s="84">
        <v>18</v>
      </c>
      <c r="N472" s="85">
        <f t="shared" si="7"/>
        <v>31.32</v>
      </c>
    </row>
    <row r="473" spans="1:14" s="86" customFormat="1" ht="15.75" customHeight="1" collapsed="1">
      <c r="A473" s="76">
        <v>472</v>
      </c>
      <c r="B473" s="77">
        <v>62046990000</v>
      </c>
      <c r="C473" s="78" t="s">
        <v>629</v>
      </c>
      <c r="D473" s="79">
        <v>4</v>
      </c>
      <c r="E473" s="79"/>
      <c r="F473" s="79"/>
      <c r="G473" s="80">
        <v>1.1299999999999999</v>
      </c>
      <c r="H473" s="80">
        <v>1.1299999999999999</v>
      </c>
      <c r="I473" s="81">
        <v>1.1399999999999999</v>
      </c>
      <c r="J473" s="81">
        <v>1.1399999999999999</v>
      </c>
      <c r="K473" s="82" t="s">
        <v>2171</v>
      </c>
      <c r="L473" s="83" t="s">
        <v>42</v>
      </c>
      <c r="M473" s="84">
        <v>18</v>
      </c>
      <c r="N473" s="85">
        <f t="shared" si="7"/>
        <v>20.339999999999996</v>
      </c>
    </row>
    <row r="474" spans="1:14" s="86" customFormat="1" ht="15.75" customHeight="1">
      <c r="A474" s="76">
        <v>473</v>
      </c>
      <c r="B474" s="77">
        <v>62071100000</v>
      </c>
      <c r="C474" s="78" t="s">
        <v>2443</v>
      </c>
      <c r="D474" s="79">
        <v>1</v>
      </c>
      <c r="E474" s="79"/>
      <c r="F474" s="79"/>
      <c r="G474" s="80">
        <v>0.12</v>
      </c>
      <c r="H474" s="80">
        <v>0.12</v>
      </c>
      <c r="I474" s="81">
        <v>0.125</v>
      </c>
      <c r="J474" s="81">
        <v>0.125</v>
      </c>
      <c r="K474" s="82" t="s">
        <v>362</v>
      </c>
      <c r="L474" s="83" t="s">
        <v>48</v>
      </c>
      <c r="M474" s="84">
        <v>18</v>
      </c>
      <c r="N474" s="85">
        <f t="shared" si="7"/>
        <v>2.16</v>
      </c>
    </row>
    <row r="475" spans="1:14" s="86" customFormat="1" ht="15.75" customHeight="1">
      <c r="A475" s="76">
        <v>474</v>
      </c>
      <c r="B475" s="92">
        <v>62121090000</v>
      </c>
      <c r="C475" s="88" t="s">
        <v>2444</v>
      </c>
      <c r="D475" s="79">
        <v>1</v>
      </c>
      <c r="E475" s="79"/>
      <c r="F475" s="79"/>
      <c r="G475" s="80">
        <v>7.0000000000000007E-2</v>
      </c>
      <c r="H475" s="80">
        <v>7.0000000000000007E-2</v>
      </c>
      <c r="I475" s="81">
        <v>6.6000000000000003E-2</v>
      </c>
      <c r="J475" s="81">
        <v>6.6000000000000003E-2</v>
      </c>
      <c r="K475" s="82" t="s">
        <v>194</v>
      </c>
      <c r="L475" s="83" t="s">
        <v>48</v>
      </c>
      <c r="M475" s="84">
        <v>18</v>
      </c>
      <c r="N475" s="85">
        <f t="shared" si="7"/>
        <v>1.2600000000000002</v>
      </c>
    </row>
    <row r="476" spans="1:14" s="86" customFormat="1" ht="15.75" customHeight="1">
      <c r="A476" s="76">
        <v>475</v>
      </c>
      <c r="B476" s="77">
        <v>62121090000</v>
      </c>
      <c r="C476" s="78" t="s">
        <v>2444</v>
      </c>
      <c r="D476" s="79">
        <v>1</v>
      </c>
      <c r="E476" s="79"/>
      <c r="F476" s="79"/>
      <c r="G476" s="80">
        <v>0.05</v>
      </c>
      <c r="H476" s="80">
        <v>0.05</v>
      </c>
      <c r="I476" s="81">
        <v>4.8000000000000001E-2</v>
      </c>
      <c r="J476" s="81">
        <v>4.8000000000000001E-2</v>
      </c>
      <c r="K476" s="82" t="s">
        <v>194</v>
      </c>
      <c r="L476" s="83" t="s">
        <v>262</v>
      </c>
      <c r="M476" s="84">
        <v>18</v>
      </c>
      <c r="N476" s="85">
        <f t="shared" si="7"/>
        <v>0.9</v>
      </c>
    </row>
    <row r="477" spans="1:14" s="86" customFormat="1" ht="15.75" customHeight="1">
      <c r="A477" s="76">
        <v>476</v>
      </c>
      <c r="B477" s="92">
        <v>62121090000</v>
      </c>
      <c r="C477" s="111" t="s">
        <v>2445</v>
      </c>
      <c r="D477" s="79">
        <v>1</v>
      </c>
      <c r="E477" s="79"/>
      <c r="F477" s="79"/>
      <c r="G477" s="80">
        <v>0.04</v>
      </c>
      <c r="H477" s="80">
        <v>0.04</v>
      </c>
      <c r="I477" s="81">
        <v>4.2000000000000003E-2</v>
      </c>
      <c r="J477" s="81">
        <v>4.2000000000000003E-2</v>
      </c>
      <c r="K477" s="82" t="s">
        <v>194</v>
      </c>
      <c r="L477" s="83" t="s">
        <v>160</v>
      </c>
      <c r="M477" s="84">
        <v>18</v>
      </c>
      <c r="N477" s="85">
        <f t="shared" si="7"/>
        <v>0.72</v>
      </c>
    </row>
    <row r="478" spans="1:14" s="86" customFormat="1" ht="15.75" customHeight="1" collapsed="1">
      <c r="A478" s="76">
        <v>477</v>
      </c>
      <c r="B478" s="77">
        <v>62121090000</v>
      </c>
      <c r="C478" s="78" t="s">
        <v>2445</v>
      </c>
      <c r="D478" s="79">
        <v>2</v>
      </c>
      <c r="E478" s="79"/>
      <c r="F478" s="79"/>
      <c r="G478" s="80">
        <v>0.16</v>
      </c>
      <c r="H478" s="80">
        <v>0.16</v>
      </c>
      <c r="I478" s="81">
        <v>0.16600000000000001</v>
      </c>
      <c r="J478" s="81">
        <v>0.16600000000000001</v>
      </c>
      <c r="K478" s="82" t="s">
        <v>2446</v>
      </c>
      <c r="L478" s="83" t="s">
        <v>12</v>
      </c>
      <c r="M478" s="84">
        <v>18</v>
      </c>
      <c r="N478" s="85">
        <f t="shared" si="7"/>
        <v>2.88</v>
      </c>
    </row>
    <row r="479" spans="1:14" s="86" customFormat="1" ht="15.75" customHeight="1" collapsed="1">
      <c r="A479" s="76">
        <v>478</v>
      </c>
      <c r="B479" s="92">
        <v>62121090000</v>
      </c>
      <c r="C479" s="111" t="s">
        <v>2445</v>
      </c>
      <c r="D479" s="79">
        <v>3</v>
      </c>
      <c r="E479" s="79"/>
      <c r="F479" s="79"/>
      <c r="G479" s="80">
        <v>0.13</v>
      </c>
      <c r="H479" s="80">
        <v>0.13</v>
      </c>
      <c r="I479" s="81">
        <v>0.13800000000000001</v>
      </c>
      <c r="J479" s="81">
        <v>0.13800000000000001</v>
      </c>
      <c r="K479" s="82" t="s">
        <v>2447</v>
      </c>
      <c r="L479" s="83" t="s">
        <v>18</v>
      </c>
      <c r="M479" s="84">
        <v>18</v>
      </c>
      <c r="N479" s="85">
        <f t="shared" si="7"/>
        <v>2.34</v>
      </c>
    </row>
    <row r="480" spans="1:14" s="86" customFormat="1" ht="15.75" customHeight="1">
      <c r="A480" s="76">
        <v>479</v>
      </c>
      <c r="B480" s="92">
        <v>62121090000</v>
      </c>
      <c r="C480" s="112" t="s">
        <v>2445</v>
      </c>
      <c r="D480" s="90">
        <v>1</v>
      </c>
      <c r="E480" s="90"/>
      <c r="F480" s="79"/>
      <c r="G480" s="91">
        <v>0.04</v>
      </c>
      <c r="H480" s="80">
        <v>0.04</v>
      </c>
      <c r="I480" s="81">
        <v>3.7999999999999999E-2</v>
      </c>
      <c r="J480" s="81">
        <v>3.7999999999999999E-2</v>
      </c>
      <c r="K480" s="82" t="s">
        <v>2262</v>
      </c>
      <c r="L480" s="83" t="s">
        <v>67</v>
      </c>
      <c r="M480" s="84">
        <v>18</v>
      </c>
      <c r="N480" s="85">
        <f t="shared" si="7"/>
        <v>0.72</v>
      </c>
    </row>
    <row r="481" spans="1:14" s="86" customFormat="1" ht="30" customHeight="1" collapsed="1">
      <c r="A481" s="76">
        <v>480</v>
      </c>
      <c r="B481" s="77">
        <v>62143000000</v>
      </c>
      <c r="C481" s="78" t="s">
        <v>1497</v>
      </c>
      <c r="D481" s="90">
        <v>4</v>
      </c>
      <c r="E481" s="90"/>
      <c r="F481" s="79"/>
      <c r="G481" s="91">
        <v>0.13</v>
      </c>
      <c r="H481" s="80">
        <v>0.13</v>
      </c>
      <c r="I481" s="81">
        <v>0.14199999999999999</v>
      </c>
      <c r="J481" s="96">
        <v>0.14199999999999999</v>
      </c>
      <c r="K481" s="97" t="s">
        <v>2340</v>
      </c>
      <c r="L481" s="83" t="s">
        <v>18</v>
      </c>
      <c r="M481" s="84">
        <v>18</v>
      </c>
      <c r="N481" s="85">
        <f t="shared" si="7"/>
        <v>2.34</v>
      </c>
    </row>
    <row r="482" spans="1:14" s="86" customFormat="1" ht="15.75" customHeight="1">
      <c r="A482" s="76">
        <v>481</v>
      </c>
      <c r="B482" s="77">
        <v>62143000000</v>
      </c>
      <c r="C482" s="78" t="s">
        <v>2448</v>
      </c>
      <c r="D482" s="79">
        <v>1</v>
      </c>
      <c r="E482" s="79"/>
      <c r="F482" s="79"/>
      <c r="G482" s="80">
        <v>0.24</v>
      </c>
      <c r="H482" s="80">
        <v>0.24</v>
      </c>
      <c r="I482" s="81">
        <v>0.25</v>
      </c>
      <c r="J482" s="81">
        <v>0.25</v>
      </c>
      <c r="K482" s="82" t="s">
        <v>362</v>
      </c>
      <c r="L482" s="83" t="s">
        <v>363</v>
      </c>
      <c r="M482" s="84">
        <v>18</v>
      </c>
      <c r="N482" s="85">
        <f t="shared" si="7"/>
        <v>4.32</v>
      </c>
    </row>
    <row r="483" spans="1:14" s="86" customFormat="1" ht="15.75" customHeight="1" collapsed="1">
      <c r="A483" s="76">
        <v>482</v>
      </c>
      <c r="B483" s="77">
        <v>62143000000</v>
      </c>
      <c r="C483" s="78" t="s">
        <v>2449</v>
      </c>
      <c r="D483" s="98">
        <v>6</v>
      </c>
      <c r="E483" s="98"/>
      <c r="F483" s="79"/>
      <c r="G483" s="99">
        <v>0.77</v>
      </c>
      <c r="H483" s="80">
        <v>0.77</v>
      </c>
      <c r="I483" s="81">
        <v>0.78400000000000003</v>
      </c>
      <c r="J483" s="81">
        <v>0.79400000000000004</v>
      </c>
      <c r="K483" s="101" t="s">
        <v>2176</v>
      </c>
      <c r="L483" s="83" t="s">
        <v>42</v>
      </c>
      <c r="M483" s="84">
        <v>18</v>
      </c>
      <c r="N483" s="85">
        <f t="shared" si="7"/>
        <v>13.86</v>
      </c>
    </row>
    <row r="484" spans="1:14" s="86" customFormat="1" ht="15.75" customHeight="1">
      <c r="A484" s="76">
        <v>483</v>
      </c>
      <c r="B484" s="77">
        <v>62143000000</v>
      </c>
      <c r="C484" s="78" t="s">
        <v>2450</v>
      </c>
      <c r="D484" s="79">
        <v>1</v>
      </c>
      <c r="E484" s="79"/>
      <c r="F484" s="79"/>
      <c r="G484" s="80">
        <v>0.1</v>
      </c>
      <c r="H484" s="80">
        <v>0.1</v>
      </c>
      <c r="I484" s="81">
        <v>0.105</v>
      </c>
      <c r="J484" s="81">
        <v>0.105</v>
      </c>
      <c r="K484" s="82" t="s">
        <v>362</v>
      </c>
      <c r="L484" s="83" t="s">
        <v>363</v>
      </c>
      <c r="M484" s="84">
        <v>18</v>
      </c>
      <c r="N484" s="85">
        <f t="shared" si="7"/>
        <v>1.8</v>
      </c>
    </row>
    <row r="485" spans="1:14" s="86" customFormat="1" ht="30" customHeight="1">
      <c r="A485" s="76">
        <v>484</v>
      </c>
      <c r="B485" s="77">
        <v>62149000000</v>
      </c>
      <c r="C485" s="78" t="s">
        <v>781</v>
      </c>
      <c r="D485" s="90">
        <v>1</v>
      </c>
      <c r="E485" s="90"/>
      <c r="F485" s="79"/>
      <c r="G485" s="91">
        <v>0.23</v>
      </c>
      <c r="H485" s="80">
        <v>0.23</v>
      </c>
      <c r="I485" s="81">
        <v>0.24199999999999999</v>
      </c>
      <c r="J485" s="96">
        <v>0.24199999999999999</v>
      </c>
      <c r="K485" s="97" t="s">
        <v>377</v>
      </c>
      <c r="L485" s="83" t="s">
        <v>42</v>
      </c>
      <c r="M485" s="84">
        <v>18</v>
      </c>
      <c r="N485" s="85">
        <f t="shared" si="7"/>
        <v>4.1400000000000006</v>
      </c>
    </row>
    <row r="486" spans="1:14" s="86" customFormat="1" ht="15.75" customHeight="1">
      <c r="A486" s="76">
        <v>485</v>
      </c>
      <c r="B486" s="77">
        <v>62149000000</v>
      </c>
      <c r="C486" s="78" t="s">
        <v>786</v>
      </c>
      <c r="D486" s="90">
        <v>1</v>
      </c>
      <c r="E486" s="90"/>
      <c r="F486" s="79"/>
      <c r="G486" s="91">
        <v>0.04</v>
      </c>
      <c r="H486" s="80">
        <v>0.04</v>
      </c>
      <c r="I486" s="81">
        <v>0.04</v>
      </c>
      <c r="J486" s="81">
        <v>0.26800000000000002</v>
      </c>
      <c r="K486" s="97" t="s">
        <v>377</v>
      </c>
      <c r="L486" s="83" t="s">
        <v>18</v>
      </c>
      <c r="M486" s="84">
        <v>18</v>
      </c>
      <c r="N486" s="85">
        <f t="shared" si="7"/>
        <v>0.72</v>
      </c>
    </row>
    <row r="487" spans="1:14" s="86" customFormat="1" ht="15.75" customHeight="1">
      <c r="A487" s="76">
        <v>486</v>
      </c>
      <c r="B487" s="77">
        <v>62152000000</v>
      </c>
      <c r="C487" s="78" t="s">
        <v>2451</v>
      </c>
      <c r="D487" s="79">
        <v>1</v>
      </c>
      <c r="E487" s="79"/>
      <c r="F487" s="79"/>
      <c r="G487" s="80">
        <v>0.01</v>
      </c>
      <c r="H487" s="80">
        <v>0.01</v>
      </c>
      <c r="I487" s="81">
        <v>5.0000000000000001E-3</v>
      </c>
      <c r="J487" s="81">
        <v>5.0000000000000001E-3</v>
      </c>
      <c r="K487" s="82" t="s">
        <v>330</v>
      </c>
      <c r="L487" s="83" t="s">
        <v>18</v>
      </c>
      <c r="M487" s="84">
        <v>18</v>
      </c>
      <c r="N487" s="85">
        <f t="shared" si="7"/>
        <v>0.18</v>
      </c>
    </row>
    <row r="488" spans="1:14" s="86" customFormat="1" ht="15.75" customHeight="1">
      <c r="A488" s="76">
        <v>487</v>
      </c>
      <c r="B488" s="87">
        <v>62171000000</v>
      </c>
      <c r="C488" s="88" t="s">
        <v>2452</v>
      </c>
      <c r="D488" s="79">
        <v>1</v>
      </c>
      <c r="E488" s="79"/>
      <c r="F488" s="79"/>
      <c r="G488" s="80">
        <v>7.0000000000000007E-2</v>
      </c>
      <c r="H488" s="80">
        <v>7.0000000000000007E-2</v>
      </c>
      <c r="I488" s="81">
        <v>7.0000000000000007E-2</v>
      </c>
      <c r="J488" s="81">
        <v>7.0000000000000007E-2</v>
      </c>
      <c r="K488" s="82" t="s">
        <v>362</v>
      </c>
      <c r="L488" s="83" t="s">
        <v>363</v>
      </c>
      <c r="M488" s="84">
        <v>18</v>
      </c>
      <c r="N488" s="85">
        <f t="shared" si="7"/>
        <v>1.2600000000000002</v>
      </c>
    </row>
    <row r="489" spans="1:14" s="86" customFormat="1" ht="15.75" customHeight="1">
      <c r="A489" s="76">
        <v>488</v>
      </c>
      <c r="B489" s="87">
        <v>62171000000</v>
      </c>
      <c r="C489" s="88" t="s">
        <v>2452</v>
      </c>
      <c r="D489" s="90">
        <v>1</v>
      </c>
      <c r="E489" s="90"/>
      <c r="F489" s="79"/>
      <c r="G489" s="91">
        <v>0.16</v>
      </c>
      <c r="H489" s="80">
        <v>0.16</v>
      </c>
      <c r="I489" s="81">
        <v>0.17399999999999999</v>
      </c>
      <c r="J489" s="81">
        <v>0.17399999999999999</v>
      </c>
      <c r="K489" s="82" t="s">
        <v>2262</v>
      </c>
      <c r="L489" s="83" t="s">
        <v>67</v>
      </c>
      <c r="M489" s="84">
        <v>18</v>
      </c>
      <c r="N489" s="85">
        <f t="shared" si="7"/>
        <v>2.88</v>
      </c>
    </row>
    <row r="490" spans="1:14" s="86" customFormat="1" ht="30" customHeight="1">
      <c r="A490" s="76">
        <v>489</v>
      </c>
      <c r="B490" s="92">
        <v>64029910000</v>
      </c>
      <c r="C490" s="113" t="s">
        <v>2453</v>
      </c>
      <c r="D490" s="106">
        <v>1</v>
      </c>
      <c r="E490" s="106"/>
      <c r="F490" s="79"/>
      <c r="G490" s="107">
        <v>0.28000000000000003</v>
      </c>
      <c r="H490" s="80">
        <v>0.28000000000000003</v>
      </c>
      <c r="I490" s="81">
        <v>0.28999999999999998</v>
      </c>
      <c r="J490" s="108">
        <v>0.28999999999999998</v>
      </c>
      <c r="K490" s="109" t="s">
        <v>168</v>
      </c>
      <c r="L490" s="83" t="s">
        <v>67</v>
      </c>
      <c r="M490" s="84">
        <v>18</v>
      </c>
      <c r="N490" s="85">
        <f t="shared" si="7"/>
        <v>5.0400000000000009</v>
      </c>
    </row>
    <row r="491" spans="1:14" s="86" customFormat="1" ht="30" customHeight="1" collapsed="1">
      <c r="A491" s="76">
        <v>490</v>
      </c>
      <c r="B491" s="92">
        <v>64029910000</v>
      </c>
      <c r="C491" s="113" t="s">
        <v>2454</v>
      </c>
      <c r="D491" s="90">
        <v>2</v>
      </c>
      <c r="E491" s="90"/>
      <c r="F491" s="79"/>
      <c r="G491" s="91">
        <v>0.54</v>
      </c>
      <c r="H491" s="80">
        <v>0.54</v>
      </c>
      <c r="I491" s="81">
        <v>0.55400000000000005</v>
      </c>
      <c r="J491" s="81">
        <v>0.55400000000000005</v>
      </c>
      <c r="K491" s="82" t="s">
        <v>2162</v>
      </c>
      <c r="L491" s="83" t="s">
        <v>67</v>
      </c>
      <c r="M491" s="84">
        <v>18</v>
      </c>
      <c r="N491" s="85">
        <f t="shared" si="7"/>
        <v>9.7200000000000006</v>
      </c>
    </row>
    <row r="492" spans="1:14" s="86" customFormat="1" ht="30" customHeight="1">
      <c r="A492" s="76">
        <v>491</v>
      </c>
      <c r="B492" s="92">
        <v>64029910000</v>
      </c>
      <c r="C492" s="114" t="s">
        <v>2455</v>
      </c>
      <c r="D492" s="79">
        <v>1</v>
      </c>
      <c r="E492" s="79"/>
      <c r="F492" s="79"/>
      <c r="G492" s="80">
        <v>0.26</v>
      </c>
      <c r="H492" s="80">
        <v>0.26</v>
      </c>
      <c r="I492" s="81">
        <v>0.27</v>
      </c>
      <c r="J492" s="81">
        <v>0.35599999999999998</v>
      </c>
      <c r="K492" s="82" t="s">
        <v>44</v>
      </c>
      <c r="L492" s="83" t="s">
        <v>96</v>
      </c>
      <c r="M492" s="84">
        <v>18</v>
      </c>
      <c r="N492" s="85">
        <f t="shared" si="7"/>
        <v>4.68</v>
      </c>
    </row>
    <row r="493" spans="1:14" s="86" customFormat="1" ht="45" customHeight="1" collapsed="1">
      <c r="A493" s="76">
        <v>492</v>
      </c>
      <c r="B493" s="77">
        <v>64029931000</v>
      </c>
      <c r="C493" s="114" t="s">
        <v>2456</v>
      </c>
      <c r="D493" s="90">
        <v>8</v>
      </c>
      <c r="E493" s="90"/>
      <c r="F493" s="79"/>
      <c r="G493" s="91">
        <v>3.4</v>
      </c>
      <c r="H493" s="80">
        <v>6.03</v>
      </c>
      <c r="I493" s="81">
        <v>3.4079999999999999</v>
      </c>
      <c r="J493" s="81">
        <v>6.032</v>
      </c>
      <c r="K493" s="97" t="s">
        <v>2176</v>
      </c>
      <c r="L493" s="83" t="s">
        <v>18</v>
      </c>
      <c r="M493" s="84">
        <v>18</v>
      </c>
      <c r="N493" s="85">
        <f t="shared" si="7"/>
        <v>61.199999999999996</v>
      </c>
    </row>
    <row r="494" spans="1:14" s="86" customFormat="1" ht="30" customHeight="1">
      <c r="A494" s="76">
        <v>493</v>
      </c>
      <c r="B494" s="92">
        <v>64029950000</v>
      </c>
      <c r="C494" s="114" t="s">
        <v>2018</v>
      </c>
      <c r="D494" s="90">
        <v>1</v>
      </c>
      <c r="E494" s="90"/>
      <c r="F494" s="79"/>
      <c r="G494" s="91">
        <v>0.25</v>
      </c>
      <c r="H494" s="80">
        <v>0.25</v>
      </c>
      <c r="I494" s="81">
        <v>0.26400000000000001</v>
      </c>
      <c r="J494" s="81">
        <v>0.26400000000000001</v>
      </c>
      <c r="K494" s="82" t="s">
        <v>2262</v>
      </c>
      <c r="L494" s="83" t="s">
        <v>67</v>
      </c>
      <c r="M494" s="84">
        <v>18</v>
      </c>
      <c r="N494" s="85">
        <f t="shared" si="7"/>
        <v>4.5</v>
      </c>
    </row>
    <row r="495" spans="1:14" s="86" customFormat="1" ht="45" customHeight="1">
      <c r="A495" s="76">
        <v>494</v>
      </c>
      <c r="B495" s="92">
        <v>64029991000</v>
      </c>
      <c r="C495" s="114" t="s">
        <v>2457</v>
      </c>
      <c r="D495" s="79">
        <v>1</v>
      </c>
      <c r="E495" s="79"/>
      <c r="F495" s="79"/>
      <c r="G495" s="80">
        <v>0.32</v>
      </c>
      <c r="H495" s="80">
        <v>0.32</v>
      </c>
      <c r="I495" s="81">
        <v>0.32600000000000001</v>
      </c>
      <c r="J495" s="81">
        <v>0.48</v>
      </c>
      <c r="K495" s="82" t="s">
        <v>44</v>
      </c>
      <c r="L495" s="83" t="s">
        <v>18</v>
      </c>
      <c r="M495" s="84">
        <v>18</v>
      </c>
      <c r="N495" s="85">
        <f t="shared" si="7"/>
        <v>5.76</v>
      </c>
    </row>
    <row r="496" spans="1:14" s="86" customFormat="1" ht="45" customHeight="1" collapsed="1">
      <c r="A496" s="76">
        <v>495</v>
      </c>
      <c r="B496" s="92">
        <v>64029991000</v>
      </c>
      <c r="C496" s="114" t="s">
        <v>2458</v>
      </c>
      <c r="D496" s="79">
        <v>2</v>
      </c>
      <c r="E496" s="79"/>
      <c r="F496" s="79"/>
      <c r="G496" s="80">
        <v>0.18</v>
      </c>
      <c r="H496" s="80">
        <v>0.18</v>
      </c>
      <c r="I496" s="81">
        <v>0.192</v>
      </c>
      <c r="J496" s="81">
        <v>0.192</v>
      </c>
      <c r="K496" s="82" t="s">
        <v>44</v>
      </c>
      <c r="L496" s="83" t="s">
        <v>42</v>
      </c>
      <c r="M496" s="84">
        <v>18</v>
      </c>
      <c r="N496" s="85">
        <f t="shared" si="7"/>
        <v>3.2399999999999998</v>
      </c>
    </row>
    <row r="497" spans="1:14" s="86" customFormat="1" ht="60" customHeight="1">
      <c r="A497" s="76">
        <v>496</v>
      </c>
      <c r="B497" s="92">
        <v>64029991000</v>
      </c>
      <c r="C497" s="114" t="s">
        <v>2459</v>
      </c>
      <c r="D497" s="79">
        <v>1</v>
      </c>
      <c r="E497" s="79"/>
      <c r="F497" s="79"/>
      <c r="G497" s="80">
        <v>0.59</v>
      </c>
      <c r="H497" s="80">
        <v>0.59</v>
      </c>
      <c r="I497" s="81">
        <v>0.59799999999999998</v>
      </c>
      <c r="J497" s="81">
        <v>0.78400000000000003</v>
      </c>
      <c r="K497" s="82" t="s">
        <v>87</v>
      </c>
      <c r="L497" s="83" t="s">
        <v>18</v>
      </c>
      <c r="M497" s="84">
        <v>18</v>
      </c>
      <c r="N497" s="85">
        <f t="shared" si="7"/>
        <v>10.62</v>
      </c>
    </row>
    <row r="498" spans="1:14" s="86" customFormat="1" ht="45" customHeight="1">
      <c r="A498" s="76">
        <v>497</v>
      </c>
      <c r="B498" s="92">
        <v>64029991000</v>
      </c>
      <c r="C498" s="114" t="s">
        <v>2460</v>
      </c>
      <c r="D498" s="79">
        <v>1</v>
      </c>
      <c r="E498" s="79"/>
      <c r="F498" s="79"/>
      <c r="G498" s="80">
        <v>0.15</v>
      </c>
      <c r="H498" s="80">
        <v>0.15</v>
      </c>
      <c r="I498" s="81">
        <v>0.16200000000000001</v>
      </c>
      <c r="J498" s="81">
        <v>0.26200000000000001</v>
      </c>
      <c r="K498" s="82" t="s">
        <v>44</v>
      </c>
      <c r="L498" s="83" t="s">
        <v>18</v>
      </c>
      <c r="M498" s="84">
        <v>18</v>
      </c>
      <c r="N498" s="85">
        <f t="shared" si="7"/>
        <v>2.6999999999999997</v>
      </c>
    </row>
    <row r="499" spans="1:14" s="86" customFormat="1" ht="30" customHeight="1" collapsed="1">
      <c r="A499" s="76">
        <v>498</v>
      </c>
      <c r="B499" s="92">
        <v>64029991000</v>
      </c>
      <c r="C499" s="114" t="s">
        <v>2461</v>
      </c>
      <c r="D499" s="79">
        <v>3</v>
      </c>
      <c r="E499" s="79"/>
      <c r="F499" s="79"/>
      <c r="G499" s="80">
        <v>0.21</v>
      </c>
      <c r="H499" s="80">
        <v>0.21</v>
      </c>
      <c r="I499" s="81">
        <v>0.216</v>
      </c>
      <c r="J499" s="81">
        <v>0.216</v>
      </c>
      <c r="K499" s="82" t="s">
        <v>2462</v>
      </c>
      <c r="L499" s="83" t="s">
        <v>18</v>
      </c>
      <c r="M499" s="84">
        <v>18</v>
      </c>
      <c r="N499" s="85">
        <f t="shared" si="7"/>
        <v>3.78</v>
      </c>
    </row>
    <row r="500" spans="1:14" s="86" customFormat="1" ht="45" customHeight="1" collapsed="1">
      <c r="A500" s="76">
        <v>499</v>
      </c>
      <c r="B500" s="92">
        <v>64029991000</v>
      </c>
      <c r="C500" s="113" t="s">
        <v>2463</v>
      </c>
      <c r="D500" s="79">
        <v>3</v>
      </c>
      <c r="E500" s="79"/>
      <c r="F500" s="79"/>
      <c r="G500" s="80">
        <v>0.52</v>
      </c>
      <c r="H500" s="80">
        <v>0.52</v>
      </c>
      <c r="I500" s="81">
        <v>0.53200000000000003</v>
      </c>
      <c r="J500" s="81">
        <v>0.82400000000000007</v>
      </c>
      <c r="K500" s="82" t="s">
        <v>44</v>
      </c>
      <c r="L500" s="83" t="s">
        <v>12</v>
      </c>
      <c r="M500" s="84">
        <v>18</v>
      </c>
      <c r="N500" s="85">
        <f t="shared" si="7"/>
        <v>9.36</v>
      </c>
    </row>
    <row r="501" spans="1:14" s="86" customFormat="1" ht="45" customHeight="1" collapsed="1">
      <c r="A501" s="76">
        <v>500</v>
      </c>
      <c r="B501" s="92">
        <v>64029991000</v>
      </c>
      <c r="C501" s="113" t="s">
        <v>2463</v>
      </c>
      <c r="D501" s="79">
        <v>2</v>
      </c>
      <c r="E501" s="79"/>
      <c r="F501" s="79"/>
      <c r="G501" s="80">
        <v>0.43</v>
      </c>
      <c r="H501" s="80">
        <v>0.43</v>
      </c>
      <c r="I501" s="81">
        <v>0.43799999999999989</v>
      </c>
      <c r="J501" s="81">
        <v>0.59</v>
      </c>
      <c r="K501" s="82" t="s">
        <v>44</v>
      </c>
      <c r="L501" s="83" t="s">
        <v>18</v>
      </c>
      <c r="M501" s="84">
        <v>18</v>
      </c>
      <c r="N501" s="85">
        <f t="shared" si="7"/>
        <v>7.74</v>
      </c>
    </row>
    <row r="502" spans="1:14" s="86" customFormat="1" ht="45" customHeight="1">
      <c r="A502" s="76">
        <v>501</v>
      </c>
      <c r="B502" s="92">
        <v>64029996000</v>
      </c>
      <c r="C502" s="114" t="s">
        <v>2464</v>
      </c>
      <c r="D502" s="79">
        <v>1</v>
      </c>
      <c r="E502" s="79"/>
      <c r="F502" s="79"/>
      <c r="G502" s="80">
        <v>0.69</v>
      </c>
      <c r="H502" s="80">
        <v>0.69</v>
      </c>
      <c r="I502" s="81">
        <v>0.69799999999999995</v>
      </c>
      <c r="J502" s="81">
        <v>0.90600000000000003</v>
      </c>
      <c r="K502" s="82" t="s">
        <v>75</v>
      </c>
      <c r="L502" s="83" t="s">
        <v>18</v>
      </c>
      <c r="M502" s="84">
        <v>18</v>
      </c>
      <c r="N502" s="85">
        <f t="shared" si="7"/>
        <v>12.419999999999998</v>
      </c>
    </row>
    <row r="503" spans="1:14" s="86" customFormat="1" ht="45" customHeight="1" collapsed="1">
      <c r="A503" s="76">
        <v>502</v>
      </c>
      <c r="B503" s="92">
        <v>64029996000</v>
      </c>
      <c r="C503" s="114" t="s">
        <v>2465</v>
      </c>
      <c r="D503" s="79">
        <v>2</v>
      </c>
      <c r="E503" s="79"/>
      <c r="F503" s="79"/>
      <c r="G503" s="80">
        <v>1.57</v>
      </c>
      <c r="H503" s="80">
        <v>1.57</v>
      </c>
      <c r="I503" s="81">
        <v>1.5760000000000001</v>
      </c>
      <c r="J503" s="81">
        <v>2.016</v>
      </c>
      <c r="K503" s="82" t="s">
        <v>123</v>
      </c>
      <c r="L503" s="83" t="s">
        <v>124</v>
      </c>
      <c r="M503" s="84">
        <v>18</v>
      </c>
      <c r="N503" s="85">
        <f t="shared" si="7"/>
        <v>28.26</v>
      </c>
    </row>
    <row r="504" spans="1:14" s="86" customFormat="1" ht="30" customHeight="1">
      <c r="A504" s="76">
        <v>503</v>
      </c>
      <c r="B504" s="92">
        <v>64029998000</v>
      </c>
      <c r="C504" s="114" t="s">
        <v>2466</v>
      </c>
      <c r="D504" s="79">
        <v>1</v>
      </c>
      <c r="E504" s="79"/>
      <c r="F504" s="79"/>
      <c r="G504" s="80">
        <v>0.61</v>
      </c>
      <c r="H504" s="80">
        <v>0.61</v>
      </c>
      <c r="I504" s="81">
        <v>0.61599999999999999</v>
      </c>
      <c r="J504" s="81">
        <v>0.61599999999999999</v>
      </c>
      <c r="K504" s="82" t="s">
        <v>194</v>
      </c>
      <c r="L504" s="83" t="s">
        <v>18</v>
      </c>
      <c r="M504" s="84">
        <v>18</v>
      </c>
      <c r="N504" s="85">
        <f t="shared" si="7"/>
        <v>10.98</v>
      </c>
    </row>
    <row r="505" spans="1:14" s="86" customFormat="1" ht="30" customHeight="1" collapsed="1">
      <c r="A505" s="76">
        <v>504</v>
      </c>
      <c r="B505" s="92">
        <v>64029998000</v>
      </c>
      <c r="C505" s="114" t="s">
        <v>2467</v>
      </c>
      <c r="D505" s="79">
        <v>2</v>
      </c>
      <c r="E505" s="79"/>
      <c r="F505" s="79"/>
      <c r="G505" s="80">
        <v>1.45</v>
      </c>
      <c r="H505" s="80">
        <v>1.45</v>
      </c>
      <c r="I505" s="81">
        <v>1.46</v>
      </c>
      <c r="J505" s="81">
        <v>1.46</v>
      </c>
      <c r="K505" s="82" t="s">
        <v>194</v>
      </c>
      <c r="L505" s="83" t="s">
        <v>18</v>
      </c>
      <c r="M505" s="84">
        <v>18</v>
      </c>
      <c r="N505" s="85">
        <f t="shared" si="7"/>
        <v>26.099999999999998</v>
      </c>
    </row>
    <row r="506" spans="1:14" s="86" customFormat="1" ht="30" customHeight="1">
      <c r="A506" s="76">
        <v>505</v>
      </c>
      <c r="B506" s="92">
        <v>64029998000</v>
      </c>
      <c r="C506" s="114" t="s">
        <v>2468</v>
      </c>
      <c r="D506" s="98">
        <v>1</v>
      </c>
      <c r="E506" s="98"/>
      <c r="F506" s="79"/>
      <c r="G506" s="99">
        <v>0.57999999999999996</v>
      </c>
      <c r="H506" s="80">
        <v>0.57999999999999996</v>
      </c>
      <c r="I506" s="81">
        <v>0.59399999999999997</v>
      </c>
      <c r="J506" s="81">
        <v>0.88600000000000001</v>
      </c>
      <c r="K506" s="101" t="s">
        <v>377</v>
      </c>
      <c r="L506" s="83" t="s">
        <v>18</v>
      </c>
      <c r="M506" s="84">
        <v>18</v>
      </c>
      <c r="N506" s="85">
        <f t="shared" si="7"/>
        <v>10.44</v>
      </c>
    </row>
    <row r="507" spans="1:14" s="86" customFormat="1" ht="45" customHeight="1" collapsed="1">
      <c r="A507" s="76">
        <v>506</v>
      </c>
      <c r="B507" s="92">
        <v>64029998000</v>
      </c>
      <c r="C507" s="113" t="s">
        <v>2469</v>
      </c>
      <c r="D507" s="79">
        <v>2</v>
      </c>
      <c r="E507" s="79"/>
      <c r="F507" s="79"/>
      <c r="G507" s="80">
        <v>1.51</v>
      </c>
      <c r="H507" s="80">
        <v>1.51</v>
      </c>
      <c r="I507" s="81">
        <v>1.522</v>
      </c>
      <c r="J507" s="81">
        <v>1.8979999999999999</v>
      </c>
      <c r="K507" s="82" t="s">
        <v>2470</v>
      </c>
      <c r="L507" s="83" t="s">
        <v>18</v>
      </c>
      <c r="M507" s="84">
        <v>18</v>
      </c>
      <c r="N507" s="85">
        <f t="shared" si="7"/>
        <v>27.18</v>
      </c>
    </row>
    <row r="508" spans="1:14" s="86" customFormat="1" ht="45" customHeight="1" collapsed="1">
      <c r="A508" s="76">
        <v>507</v>
      </c>
      <c r="B508" s="92">
        <v>64029998000</v>
      </c>
      <c r="C508" s="114" t="s">
        <v>2471</v>
      </c>
      <c r="D508" s="79">
        <v>4</v>
      </c>
      <c r="E508" s="79"/>
      <c r="F508" s="79"/>
      <c r="G508" s="80">
        <v>2.4700000000000002</v>
      </c>
      <c r="H508" s="80">
        <v>3.16</v>
      </c>
      <c r="I508" s="81">
        <v>2.48</v>
      </c>
      <c r="J508" s="81">
        <v>3.16</v>
      </c>
      <c r="K508" s="82" t="s">
        <v>2472</v>
      </c>
      <c r="L508" s="83" t="s">
        <v>18</v>
      </c>
      <c r="M508" s="84">
        <v>18</v>
      </c>
      <c r="N508" s="85">
        <f t="shared" si="7"/>
        <v>44.46</v>
      </c>
    </row>
    <row r="509" spans="1:14" s="86" customFormat="1" ht="30" customHeight="1">
      <c r="A509" s="76">
        <v>508</v>
      </c>
      <c r="B509" s="77">
        <v>64039116000</v>
      </c>
      <c r="C509" s="78" t="s">
        <v>2473</v>
      </c>
      <c r="D509" s="115">
        <v>1</v>
      </c>
      <c r="E509" s="115"/>
      <c r="F509" s="79"/>
      <c r="G509" s="116">
        <v>1.33</v>
      </c>
      <c r="H509" s="80">
        <v>1.33</v>
      </c>
      <c r="I509" s="81">
        <v>1.34</v>
      </c>
      <c r="J509" s="117">
        <v>1.65</v>
      </c>
      <c r="K509" s="118" t="s">
        <v>144</v>
      </c>
      <c r="L509" s="83" t="s">
        <v>32</v>
      </c>
      <c r="M509" s="84">
        <v>18</v>
      </c>
      <c r="N509" s="85">
        <f t="shared" si="7"/>
        <v>23.94</v>
      </c>
    </row>
    <row r="510" spans="1:14" s="86" customFormat="1" ht="30" customHeight="1">
      <c r="A510" s="76">
        <v>509</v>
      </c>
      <c r="B510" s="77">
        <v>64039118000</v>
      </c>
      <c r="C510" s="78" t="s">
        <v>2474</v>
      </c>
      <c r="D510" s="79">
        <v>1</v>
      </c>
      <c r="E510" s="79"/>
      <c r="F510" s="79"/>
      <c r="G510" s="80">
        <v>0.91</v>
      </c>
      <c r="H510" s="80">
        <v>0.91</v>
      </c>
      <c r="I510" s="81">
        <v>0.91600000000000004</v>
      </c>
      <c r="J510" s="81">
        <v>1.4139999999999999</v>
      </c>
      <c r="K510" s="82" t="s">
        <v>26</v>
      </c>
      <c r="L510" s="83" t="s">
        <v>12</v>
      </c>
      <c r="M510" s="84">
        <v>18</v>
      </c>
      <c r="N510" s="85">
        <f t="shared" si="7"/>
        <v>16.38</v>
      </c>
    </row>
    <row r="511" spans="1:14" s="86" customFormat="1" ht="30" customHeight="1">
      <c r="A511" s="76">
        <v>510</v>
      </c>
      <c r="B511" s="77">
        <v>64039118000</v>
      </c>
      <c r="C511" s="78" t="s">
        <v>2474</v>
      </c>
      <c r="D511" s="79">
        <v>1</v>
      </c>
      <c r="E511" s="79"/>
      <c r="F511" s="79"/>
      <c r="G511" s="80">
        <v>1.01</v>
      </c>
      <c r="H511" s="80">
        <v>1.53</v>
      </c>
      <c r="I511" s="81">
        <v>1.024</v>
      </c>
      <c r="J511" s="81">
        <v>1.526</v>
      </c>
      <c r="K511" s="82" t="s">
        <v>26</v>
      </c>
      <c r="L511" s="83" t="s">
        <v>18</v>
      </c>
      <c r="M511" s="84">
        <v>18</v>
      </c>
      <c r="N511" s="85">
        <f t="shared" si="7"/>
        <v>18.18</v>
      </c>
    </row>
    <row r="512" spans="1:14" s="86" customFormat="1" ht="30" customHeight="1">
      <c r="A512" s="76">
        <v>511</v>
      </c>
      <c r="B512" s="77">
        <v>64039118000</v>
      </c>
      <c r="C512" s="78" t="s">
        <v>2474</v>
      </c>
      <c r="D512" s="79">
        <v>1</v>
      </c>
      <c r="E512" s="79"/>
      <c r="F512" s="79"/>
      <c r="G512" s="80">
        <v>0.67</v>
      </c>
      <c r="H512" s="80">
        <v>0.67</v>
      </c>
      <c r="I512" s="81">
        <v>0.67600000000000005</v>
      </c>
      <c r="J512" s="81">
        <v>0.90400000000000003</v>
      </c>
      <c r="K512" s="82" t="s">
        <v>89</v>
      </c>
      <c r="L512" s="83" t="s">
        <v>32</v>
      </c>
      <c r="M512" s="84">
        <v>18</v>
      </c>
      <c r="N512" s="85">
        <f t="shared" si="7"/>
        <v>12.06</v>
      </c>
    </row>
    <row r="513" spans="1:14" s="86" customFormat="1" ht="45" customHeight="1" collapsed="1">
      <c r="A513" s="76">
        <v>512</v>
      </c>
      <c r="B513" s="77">
        <v>64039911000</v>
      </c>
      <c r="C513" s="78" t="s">
        <v>2475</v>
      </c>
      <c r="D513" s="79">
        <v>6</v>
      </c>
      <c r="E513" s="79"/>
      <c r="F513" s="79"/>
      <c r="G513" s="80">
        <v>2.74</v>
      </c>
      <c r="H513" s="80">
        <v>2.74</v>
      </c>
      <c r="I513" s="81">
        <v>2.75</v>
      </c>
      <c r="J513" s="81">
        <v>2.75</v>
      </c>
      <c r="K513" s="82" t="s">
        <v>2171</v>
      </c>
      <c r="L513" s="83" t="s">
        <v>42</v>
      </c>
      <c r="M513" s="84">
        <v>18</v>
      </c>
      <c r="N513" s="85">
        <f t="shared" si="7"/>
        <v>49.320000000000007</v>
      </c>
    </row>
    <row r="514" spans="1:14" s="86" customFormat="1" ht="45" customHeight="1">
      <c r="A514" s="76">
        <v>513</v>
      </c>
      <c r="B514" s="92">
        <v>64039991000</v>
      </c>
      <c r="C514" s="114" t="s">
        <v>2476</v>
      </c>
      <c r="D514" s="79">
        <v>1</v>
      </c>
      <c r="E514" s="79"/>
      <c r="F514" s="79"/>
      <c r="G514" s="80">
        <v>0.37</v>
      </c>
      <c r="H514" s="80">
        <v>0.37</v>
      </c>
      <c r="I514" s="81">
        <v>0.38400000000000001</v>
      </c>
      <c r="J514" s="81">
        <v>0.51</v>
      </c>
      <c r="K514" s="82" t="s">
        <v>84</v>
      </c>
      <c r="L514" s="83" t="s">
        <v>18</v>
      </c>
      <c r="M514" s="84">
        <v>18</v>
      </c>
      <c r="N514" s="85">
        <f t="shared" ref="N514:N566" si="8">G514*M514</f>
        <v>6.66</v>
      </c>
    </row>
    <row r="515" spans="1:14" s="86" customFormat="1" ht="45" customHeight="1" collapsed="1">
      <c r="A515" s="76">
        <v>514</v>
      </c>
      <c r="B515" s="92">
        <v>64039991000</v>
      </c>
      <c r="C515" s="113" t="s">
        <v>2477</v>
      </c>
      <c r="D515" s="79">
        <v>5</v>
      </c>
      <c r="E515" s="79"/>
      <c r="F515" s="79"/>
      <c r="G515" s="80">
        <v>0.79</v>
      </c>
      <c r="H515" s="80">
        <v>0.79</v>
      </c>
      <c r="I515" s="81">
        <v>0.8</v>
      </c>
      <c r="J515" s="81">
        <v>1.1040000000000001</v>
      </c>
      <c r="K515" s="82" t="s">
        <v>2478</v>
      </c>
      <c r="L515" s="83" t="s">
        <v>18</v>
      </c>
      <c r="M515" s="84">
        <v>18</v>
      </c>
      <c r="N515" s="85">
        <f t="shared" si="8"/>
        <v>14.22</v>
      </c>
    </row>
    <row r="516" spans="1:14" s="86" customFormat="1" ht="45" customHeight="1">
      <c r="A516" s="76">
        <v>515</v>
      </c>
      <c r="B516" s="77">
        <v>64039991000</v>
      </c>
      <c r="C516" s="78" t="s">
        <v>2479</v>
      </c>
      <c r="D516" s="79">
        <v>1</v>
      </c>
      <c r="E516" s="79"/>
      <c r="F516" s="79"/>
      <c r="G516" s="80">
        <v>0.03</v>
      </c>
      <c r="H516" s="80">
        <v>0.03</v>
      </c>
      <c r="I516" s="81">
        <v>0.03</v>
      </c>
      <c r="J516" s="81">
        <v>0.03</v>
      </c>
      <c r="K516" s="82" t="s">
        <v>44</v>
      </c>
      <c r="L516" s="83" t="s">
        <v>18</v>
      </c>
      <c r="M516" s="84">
        <v>18</v>
      </c>
      <c r="N516" s="85">
        <f t="shared" si="8"/>
        <v>0.54</v>
      </c>
    </row>
    <row r="517" spans="1:14" s="86" customFormat="1" ht="45" customHeight="1">
      <c r="A517" s="76">
        <v>516</v>
      </c>
      <c r="B517" s="77">
        <v>64039991000</v>
      </c>
      <c r="C517" s="78" t="s">
        <v>2479</v>
      </c>
      <c r="D517" s="79">
        <v>1</v>
      </c>
      <c r="E517" s="79"/>
      <c r="F517" s="79"/>
      <c r="G517" s="80">
        <v>0.17</v>
      </c>
      <c r="H517" s="80">
        <v>0.17</v>
      </c>
      <c r="I517" s="81">
        <v>0.182</v>
      </c>
      <c r="J517" s="81">
        <v>0.182</v>
      </c>
      <c r="K517" s="82" t="s">
        <v>44</v>
      </c>
      <c r="L517" s="83" t="s">
        <v>42</v>
      </c>
      <c r="M517" s="84">
        <v>18</v>
      </c>
      <c r="N517" s="85">
        <f t="shared" si="8"/>
        <v>3.06</v>
      </c>
    </row>
    <row r="518" spans="1:14" s="86" customFormat="1" ht="45" customHeight="1">
      <c r="A518" s="76">
        <v>517</v>
      </c>
      <c r="B518" s="92">
        <v>64039991000</v>
      </c>
      <c r="C518" s="114" t="s">
        <v>2480</v>
      </c>
      <c r="D518" s="79">
        <v>1</v>
      </c>
      <c r="E518" s="79"/>
      <c r="F518" s="79"/>
      <c r="G518" s="80">
        <v>0.09</v>
      </c>
      <c r="H518" s="80">
        <v>0.09</v>
      </c>
      <c r="I518" s="81">
        <v>9.1999999999999998E-2</v>
      </c>
      <c r="J518" s="81">
        <v>9.1999999999999998E-2</v>
      </c>
      <c r="K518" s="82" t="s">
        <v>44</v>
      </c>
      <c r="L518" s="83" t="s">
        <v>42</v>
      </c>
      <c r="M518" s="84">
        <v>18</v>
      </c>
      <c r="N518" s="85">
        <f t="shared" si="8"/>
        <v>1.6199999999999999</v>
      </c>
    </row>
    <row r="519" spans="1:14" s="86" customFormat="1" ht="45" customHeight="1">
      <c r="A519" s="76">
        <v>518</v>
      </c>
      <c r="B519" s="77">
        <v>64039991000</v>
      </c>
      <c r="C519" s="78" t="s">
        <v>2481</v>
      </c>
      <c r="D519" s="79">
        <v>1</v>
      </c>
      <c r="E519" s="79"/>
      <c r="F519" s="79"/>
      <c r="G519" s="80">
        <v>0.34</v>
      </c>
      <c r="H519" s="80">
        <v>0.34</v>
      </c>
      <c r="I519" s="81">
        <v>0.34799999999999998</v>
      </c>
      <c r="J519" s="81">
        <v>0.52600000000000002</v>
      </c>
      <c r="K519" s="82" t="s">
        <v>41</v>
      </c>
      <c r="L519" s="83" t="s">
        <v>42</v>
      </c>
      <c r="M519" s="84">
        <v>18</v>
      </c>
      <c r="N519" s="85">
        <f t="shared" si="8"/>
        <v>6.12</v>
      </c>
    </row>
    <row r="520" spans="1:14" s="86" customFormat="1" ht="60" customHeight="1" collapsed="1">
      <c r="A520" s="76">
        <v>519</v>
      </c>
      <c r="B520" s="77">
        <v>64039991000</v>
      </c>
      <c r="C520" s="78" t="s">
        <v>2482</v>
      </c>
      <c r="D520" s="79">
        <v>2</v>
      </c>
      <c r="E520" s="79"/>
      <c r="F520" s="79"/>
      <c r="G520" s="80">
        <v>0.53</v>
      </c>
      <c r="H520" s="80">
        <v>0.53</v>
      </c>
      <c r="I520" s="81">
        <v>0.54200000000000004</v>
      </c>
      <c r="J520" s="81">
        <v>0.748</v>
      </c>
      <c r="K520" s="82" t="s">
        <v>2483</v>
      </c>
      <c r="L520" s="83" t="s">
        <v>18</v>
      </c>
      <c r="M520" s="84">
        <v>18</v>
      </c>
      <c r="N520" s="85">
        <f t="shared" si="8"/>
        <v>9.5400000000000009</v>
      </c>
    </row>
    <row r="521" spans="1:14" s="86" customFormat="1" ht="30" customHeight="1">
      <c r="A521" s="76">
        <v>520</v>
      </c>
      <c r="B521" s="92">
        <v>64039996000</v>
      </c>
      <c r="C521" s="114" t="s">
        <v>2484</v>
      </c>
      <c r="D521" s="79">
        <v>1</v>
      </c>
      <c r="E521" s="79"/>
      <c r="F521" s="79"/>
      <c r="G521" s="80">
        <v>0.67</v>
      </c>
      <c r="H521" s="80">
        <v>0.67</v>
      </c>
      <c r="I521" s="81">
        <v>0.68200000000000005</v>
      </c>
      <c r="J521" s="81">
        <v>0.90200000000000002</v>
      </c>
      <c r="K521" s="82" t="s">
        <v>104</v>
      </c>
      <c r="L521" s="83" t="s">
        <v>18</v>
      </c>
      <c r="M521" s="84">
        <v>18</v>
      </c>
      <c r="N521" s="85">
        <f t="shared" si="8"/>
        <v>12.06</v>
      </c>
    </row>
    <row r="522" spans="1:14" s="86" customFormat="1" ht="30" customHeight="1">
      <c r="A522" s="76">
        <v>521</v>
      </c>
      <c r="B522" s="92">
        <v>64039998000</v>
      </c>
      <c r="C522" s="114" t="s">
        <v>2485</v>
      </c>
      <c r="D522" s="79">
        <v>1</v>
      </c>
      <c r="E522" s="79"/>
      <c r="F522" s="79"/>
      <c r="G522" s="80">
        <v>0.84</v>
      </c>
      <c r="H522" s="80">
        <v>1.42</v>
      </c>
      <c r="I522" s="81">
        <v>0.85</v>
      </c>
      <c r="J522" s="81">
        <v>1.4179999999999999</v>
      </c>
      <c r="K522" s="82" t="s">
        <v>26</v>
      </c>
      <c r="L522" s="83" t="s">
        <v>27</v>
      </c>
      <c r="M522" s="84">
        <v>18</v>
      </c>
      <c r="N522" s="85">
        <f t="shared" si="8"/>
        <v>15.12</v>
      </c>
    </row>
    <row r="523" spans="1:14" s="86" customFormat="1" ht="30" customHeight="1" collapsed="1">
      <c r="A523" s="76">
        <v>522</v>
      </c>
      <c r="B523" s="92">
        <v>64039998000</v>
      </c>
      <c r="C523" s="114" t="s">
        <v>2486</v>
      </c>
      <c r="D523" s="98">
        <v>2</v>
      </c>
      <c r="E523" s="98"/>
      <c r="F523" s="79"/>
      <c r="G523" s="99">
        <v>1.08</v>
      </c>
      <c r="H523" s="80">
        <v>1.68</v>
      </c>
      <c r="I523" s="81">
        <v>1.0920000000000001</v>
      </c>
      <c r="J523" s="81">
        <v>1.68</v>
      </c>
      <c r="K523" s="101" t="s">
        <v>377</v>
      </c>
      <c r="L523" s="83" t="s">
        <v>18</v>
      </c>
      <c r="M523" s="84">
        <v>18</v>
      </c>
      <c r="N523" s="85">
        <f t="shared" si="8"/>
        <v>19.440000000000001</v>
      </c>
    </row>
    <row r="524" spans="1:14" s="86" customFormat="1" ht="45" customHeight="1">
      <c r="A524" s="76">
        <v>523</v>
      </c>
      <c r="B524" s="92">
        <v>64039998000</v>
      </c>
      <c r="C524" s="113" t="s">
        <v>2487</v>
      </c>
      <c r="D524" s="79">
        <v>1</v>
      </c>
      <c r="E524" s="79"/>
      <c r="F524" s="79"/>
      <c r="G524" s="80">
        <v>0.87</v>
      </c>
      <c r="H524" s="80">
        <v>0.87</v>
      </c>
      <c r="I524" s="81">
        <v>0.878</v>
      </c>
      <c r="J524" s="81">
        <v>1.0620000000000001</v>
      </c>
      <c r="K524" s="82" t="s">
        <v>134</v>
      </c>
      <c r="L524" s="83" t="s">
        <v>18</v>
      </c>
      <c r="M524" s="84">
        <v>18</v>
      </c>
      <c r="N524" s="85">
        <f t="shared" si="8"/>
        <v>15.66</v>
      </c>
    </row>
    <row r="525" spans="1:14" s="86" customFormat="1" ht="30" customHeight="1">
      <c r="A525" s="76">
        <v>524</v>
      </c>
      <c r="B525" s="77">
        <v>64041910000</v>
      </c>
      <c r="C525" s="78" t="s">
        <v>2488</v>
      </c>
      <c r="D525" s="79">
        <v>1</v>
      </c>
      <c r="E525" s="79"/>
      <c r="F525" s="79"/>
      <c r="G525" s="80">
        <v>0.39</v>
      </c>
      <c r="H525" s="80">
        <v>0.39</v>
      </c>
      <c r="I525" s="81">
        <v>0.40200000000000002</v>
      </c>
      <c r="J525" s="81">
        <v>0.40200000000000002</v>
      </c>
      <c r="K525" s="82" t="s">
        <v>194</v>
      </c>
      <c r="L525" s="83" t="s">
        <v>18</v>
      </c>
      <c r="M525" s="84">
        <v>18</v>
      </c>
      <c r="N525" s="85">
        <f t="shared" si="8"/>
        <v>7.0200000000000005</v>
      </c>
    </row>
    <row r="526" spans="1:14" s="86" customFormat="1" ht="30" customHeight="1">
      <c r="A526" s="76">
        <v>525</v>
      </c>
      <c r="B526" s="77">
        <v>64041910000</v>
      </c>
      <c r="C526" s="78" t="s">
        <v>2489</v>
      </c>
      <c r="D526" s="79">
        <v>1</v>
      </c>
      <c r="E526" s="79"/>
      <c r="F526" s="79"/>
      <c r="G526" s="80">
        <v>0.3</v>
      </c>
      <c r="H526" s="80">
        <v>0.3</v>
      </c>
      <c r="I526" s="81">
        <v>0.30599999999999999</v>
      </c>
      <c r="J526" s="81">
        <v>0.30599999999999999</v>
      </c>
      <c r="K526" s="82" t="s">
        <v>194</v>
      </c>
      <c r="L526" s="83" t="s">
        <v>18</v>
      </c>
      <c r="M526" s="84">
        <v>18</v>
      </c>
      <c r="N526" s="85">
        <f t="shared" si="8"/>
        <v>5.3999999999999995</v>
      </c>
    </row>
    <row r="527" spans="1:14" s="86" customFormat="1" ht="30" customHeight="1">
      <c r="A527" s="76">
        <v>526</v>
      </c>
      <c r="B527" s="77">
        <v>64041910000</v>
      </c>
      <c r="C527" s="78" t="s">
        <v>2489</v>
      </c>
      <c r="D527" s="79">
        <v>1</v>
      </c>
      <c r="E527" s="79"/>
      <c r="F527" s="79"/>
      <c r="G527" s="80">
        <v>0.38</v>
      </c>
      <c r="H527" s="80">
        <v>0.38</v>
      </c>
      <c r="I527" s="81">
        <v>0.38800000000000001</v>
      </c>
      <c r="J527" s="81">
        <v>0.58199999999999996</v>
      </c>
      <c r="K527" s="82" t="s">
        <v>31</v>
      </c>
      <c r="L527" s="83" t="s">
        <v>32</v>
      </c>
      <c r="M527" s="84">
        <v>18</v>
      </c>
      <c r="N527" s="85">
        <f t="shared" si="8"/>
        <v>6.84</v>
      </c>
    </row>
    <row r="528" spans="1:14" s="86" customFormat="1" ht="30" customHeight="1" collapsed="1">
      <c r="A528" s="76">
        <v>527</v>
      </c>
      <c r="B528" s="77">
        <v>64041990000</v>
      </c>
      <c r="C528" s="78" t="s">
        <v>2490</v>
      </c>
      <c r="D528" s="79">
        <v>4</v>
      </c>
      <c r="E528" s="79"/>
      <c r="F528" s="79"/>
      <c r="G528" s="80">
        <v>0.96</v>
      </c>
      <c r="H528" s="80">
        <v>0.96</v>
      </c>
      <c r="I528" s="81">
        <v>0.96599999999999997</v>
      </c>
      <c r="J528" s="81">
        <v>1.1919999999999999</v>
      </c>
      <c r="K528" s="82" t="s">
        <v>44</v>
      </c>
      <c r="L528" s="83" t="s">
        <v>18</v>
      </c>
      <c r="M528" s="84">
        <v>18</v>
      </c>
      <c r="N528" s="85">
        <f t="shared" si="8"/>
        <v>17.28</v>
      </c>
    </row>
    <row r="529" spans="1:14" s="86" customFormat="1" ht="30" customHeight="1">
      <c r="A529" s="76">
        <v>528</v>
      </c>
      <c r="B529" s="92">
        <v>64041990000</v>
      </c>
      <c r="C529" s="114" t="s">
        <v>2491</v>
      </c>
      <c r="D529" s="90">
        <v>1</v>
      </c>
      <c r="E529" s="90"/>
      <c r="F529" s="79"/>
      <c r="G529" s="91">
        <v>0.46</v>
      </c>
      <c r="H529" s="80">
        <v>0.46</v>
      </c>
      <c r="I529" s="81">
        <v>0.47</v>
      </c>
      <c r="J529" s="81">
        <v>0.82599999999999996</v>
      </c>
      <c r="K529" s="97" t="s">
        <v>377</v>
      </c>
      <c r="L529" s="83" t="s">
        <v>42</v>
      </c>
      <c r="M529" s="84">
        <v>18</v>
      </c>
      <c r="N529" s="85">
        <f t="shared" si="8"/>
        <v>8.2800000000000011</v>
      </c>
    </row>
    <row r="530" spans="1:14" s="86" customFormat="1" ht="45" customHeight="1" collapsed="1">
      <c r="A530" s="76">
        <v>529</v>
      </c>
      <c r="B530" s="92">
        <v>64041990000</v>
      </c>
      <c r="C530" s="78" t="s">
        <v>2492</v>
      </c>
      <c r="D530" s="90">
        <v>3</v>
      </c>
      <c r="E530" s="90"/>
      <c r="F530" s="79"/>
      <c r="G530" s="91">
        <v>1.31</v>
      </c>
      <c r="H530" s="80">
        <v>2.33</v>
      </c>
      <c r="I530" s="81">
        <v>1.3180000000000001</v>
      </c>
      <c r="J530" s="81">
        <v>2.3319999999999999</v>
      </c>
      <c r="K530" s="97" t="s">
        <v>377</v>
      </c>
      <c r="L530" s="83" t="s">
        <v>18</v>
      </c>
      <c r="M530" s="84">
        <v>18</v>
      </c>
      <c r="N530" s="85">
        <f t="shared" si="8"/>
        <v>23.580000000000002</v>
      </c>
    </row>
    <row r="531" spans="1:14" s="86" customFormat="1" ht="30" customHeight="1" collapsed="1">
      <c r="A531" s="76">
        <v>530</v>
      </c>
      <c r="B531" s="77">
        <v>64041990000</v>
      </c>
      <c r="C531" s="78" t="s">
        <v>2493</v>
      </c>
      <c r="D531" s="79">
        <v>2</v>
      </c>
      <c r="E531" s="79"/>
      <c r="F531" s="79"/>
      <c r="G531" s="80">
        <v>0.4</v>
      </c>
      <c r="H531" s="80">
        <v>0.4</v>
      </c>
      <c r="I531" s="81">
        <v>0.41199999999999998</v>
      </c>
      <c r="J531" s="81">
        <v>0.41199999999999998</v>
      </c>
      <c r="K531" s="82" t="s">
        <v>2494</v>
      </c>
      <c r="L531" s="83" t="s">
        <v>18</v>
      </c>
      <c r="M531" s="84">
        <v>18</v>
      </c>
      <c r="N531" s="85">
        <f t="shared" si="8"/>
        <v>7.2</v>
      </c>
    </row>
    <row r="532" spans="1:14" s="86" customFormat="1" ht="45" customHeight="1" collapsed="1">
      <c r="A532" s="76">
        <v>531</v>
      </c>
      <c r="B532" s="92">
        <v>64041990000</v>
      </c>
      <c r="C532" s="113" t="s">
        <v>2495</v>
      </c>
      <c r="D532" s="79">
        <v>4</v>
      </c>
      <c r="E532" s="79"/>
      <c r="F532" s="79"/>
      <c r="G532" s="80">
        <v>2.09</v>
      </c>
      <c r="H532" s="80">
        <v>2.65</v>
      </c>
      <c r="I532" s="81">
        <v>2.0960000000000001</v>
      </c>
      <c r="J532" s="81">
        <v>2.6459999999999999</v>
      </c>
      <c r="K532" s="82" t="s">
        <v>2496</v>
      </c>
      <c r="L532" s="83" t="s">
        <v>18</v>
      </c>
      <c r="M532" s="84">
        <v>18</v>
      </c>
      <c r="N532" s="85">
        <f t="shared" si="8"/>
        <v>37.619999999999997</v>
      </c>
    </row>
    <row r="533" spans="1:14" s="86" customFormat="1" ht="30" customHeight="1" collapsed="1">
      <c r="A533" s="76">
        <v>532</v>
      </c>
      <c r="B533" s="77">
        <v>64041990000</v>
      </c>
      <c r="C533" s="78" t="s">
        <v>2497</v>
      </c>
      <c r="D533" s="79">
        <v>2</v>
      </c>
      <c r="E533" s="79"/>
      <c r="F533" s="79"/>
      <c r="G533" s="80">
        <v>1.21</v>
      </c>
      <c r="H533" s="80">
        <v>1.21</v>
      </c>
      <c r="I533" s="81">
        <v>1.218</v>
      </c>
      <c r="J533" s="81">
        <v>1.492</v>
      </c>
      <c r="K533" s="82" t="s">
        <v>2498</v>
      </c>
      <c r="L533" s="83" t="s">
        <v>18</v>
      </c>
      <c r="M533" s="84">
        <v>18</v>
      </c>
      <c r="N533" s="85">
        <f t="shared" si="8"/>
        <v>21.78</v>
      </c>
    </row>
    <row r="534" spans="1:14" s="86" customFormat="1" ht="30" customHeight="1" collapsed="1">
      <c r="A534" s="76">
        <v>533</v>
      </c>
      <c r="B534" s="92">
        <v>64041990000</v>
      </c>
      <c r="C534" s="114" t="s">
        <v>2499</v>
      </c>
      <c r="D534" s="90">
        <v>2</v>
      </c>
      <c r="E534" s="90"/>
      <c r="F534" s="79"/>
      <c r="G534" s="91">
        <v>0.45</v>
      </c>
      <c r="H534" s="80">
        <v>0.45</v>
      </c>
      <c r="I534" s="81">
        <v>0.46200000000000002</v>
      </c>
      <c r="J534" s="81">
        <v>0.46200000000000002</v>
      </c>
      <c r="K534" s="82" t="s">
        <v>2500</v>
      </c>
      <c r="L534" s="83" t="s">
        <v>18</v>
      </c>
      <c r="M534" s="84">
        <v>18</v>
      </c>
      <c r="N534" s="85">
        <f t="shared" si="8"/>
        <v>8.1</v>
      </c>
    </row>
    <row r="535" spans="1:14" s="86" customFormat="1" ht="30" customHeight="1">
      <c r="A535" s="76">
        <v>534</v>
      </c>
      <c r="B535" s="92">
        <v>64041990000</v>
      </c>
      <c r="C535" s="114" t="s">
        <v>2501</v>
      </c>
      <c r="D535" s="79">
        <v>1</v>
      </c>
      <c r="E535" s="79"/>
      <c r="F535" s="79"/>
      <c r="G535" s="80">
        <v>0.78</v>
      </c>
      <c r="H535" s="80">
        <v>0.78</v>
      </c>
      <c r="I535" s="81">
        <v>0.79</v>
      </c>
      <c r="J535" s="81">
        <v>1.214</v>
      </c>
      <c r="K535" s="82" t="s">
        <v>81</v>
      </c>
      <c r="L535" s="83" t="s">
        <v>82</v>
      </c>
      <c r="M535" s="84">
        <v>18</v>
      </c>
      <c r="N535" s="85">
        <f t="shared" si="8"/>
        <v>14.040000000000001</v>
      </c>
    </row>
    <row r="536" spans="1:14" s="86" customFormat="1" ht="30" customHeight="1">
      <c r="A536" s="76">
        <v>535</v>
      </c>
      <c r="B536" s="92">
        <v>64041990000</v>
      </c>
      <c r="C536" s="114" t="s">
        <v>2502</v>
      </c>
      <c r="D536" s="79">
        <v>1</v>
      </c>
      <c r="E536" s="79"/>
      <c r="F536" s="79"/>
      <c r="G536" s="80">
        <v>0.72</v>
      </c>
      <c r="H536" s="80">
        <v>0.72</v>
      </c>
      <c r="I536" s="81">
        <v>0.73</v>
      </c>
      <c r="J536" s="81">
        <v>0.73</v>
      </c>
      <c r="K536" s="82" t="s">
        <v>362</v>
      </c>
      <c r="L536" s="83" t="s">
        <v>363</v>
      </c>
      <c r="M536" s="84">
        <v>18</v>
      </c>
      <c r="N536" s="85">
        <f t="shared" si="8"/>
        <v>12.959999999999999</v>
      </c>
    </row>
    <row r="537" spans="1:14" s="86" customFormat="1" ht="30" customHeight="1">
      <c r="A537" s="76">
        <v>536</v>
      </c>
      <c r="B537" s="92">
        <v>64041990000</v>
      </c>
      <c r="C537" s="114" t="s">
        <v>2503</v>
      </c>
      <c r="D537" s="79">
        <v>1</v>
      </c>
      <c r="E537" s="79"/>
      <c r="F537" s="79"/>
      <c r="G537" s="80">
        <v>0.53</v>
      </c>
      <c r="H537" s="80">
        <v>0.53</v>
      </c>
      <c r="I537" s="81">
        <v>0.54200000000000004</v>
      </c>
      <c r="J537" s="81">
        <v>0.76400000000000001</v>
      </c>
      <c r="K537" s="82" t="s">
        <v>135</v>
      </c>
      <c r="L537" s="83" t="s">
        <v>32</v>
      </c>
      <c r="M537" s="84">
        <v>18</v>
      </c>
      <c r="N537" s="85">
        <f t="shared" si="8"/>
        <v>9.5400000000000009</v>
      </c>
    </row>
    <row r="538" spans="1:14" s="86" customFormat="1" ht="45" customHeight="1" collapsed="1">
      <c r="A538" s="76">
        <v>537</v>
      </c>
      <c r="B538" s="92">
        <v>64041990000</v>
      </c>
      <c r="C538" s="114" t="s">
        <v>2504</v>
      </c>
      <c r="D538" s="79">
        <v>4</v>
      </c>
      <c r="E538" s="79"/>
      <c r="F538" s="79"/>
      <c r="G538" s="80">
        <v>1.74</v>
      </c>
      <c r="H538" s="80">
        <v>2.34</v>
      </c>
      <c r="I538" s="81">
        <v>1.754</v>
      </c>
      <c r="J538" s="81">
        <v>2.3359999999999999</v>
      </c>
      <c r="K538" s="82" t="s">
        <v>2505</v>
      </c>
      <c r="L538" s="83" t="s">
        <v>18</v>
      </c>
      <c r="M538" s="84">
        <v>18</v>
      </c>
      <c r="N538" s="85">
        <f t="shared" si="8"/>
        <v>31.32</v>
      </c>
    </row>
    <row r="539" spans="1:14" s="86" customFormat="1" ht="30" customHeight="1">
      <c r="A539" s="76">
        <v>538</v>
      </c>
      <c r="B539" s="92">
        <v>64041990000</v>
      </c>
      <c r="C539" s="114" t="s">
        <v>2506</v>
      </c>
      <c r="D539" s="79">
        <v>1</v>
      </c>
      <c r="E539" s="79"/>
      <c r="F539" s="79"/>
      <c r="G539" s="80">
        <v>1.08</v>
      </c>
      <c r="H539" s="80">
        <v>1.08</v>
      </c>
      <c r="I539" s="81">
        <v>1.0860000000000001</v>
      </c>
      <c r="J539" s="81">
        <v>1.0860000000000001</v>
      </c>
      <c r="K539" s="82" t="s">
        <v>17</v>
      </c>
      <c r="L539" s="83" t="s">
        <v>18</v>
      </c>
      <c r="M539" s="84">
        <v>18</v>
      </c>
      <c r="N539" s="85">
        <f t="shared" si="8"/>
        <v>19.440000000000001</v>
      </c>
    </row>
    <row r="540" spans="1:14" s="86" customFormat="1" ht="45" customHeight="1">
      <c r="A540" s="76">
        <v>539</v>
      </c>
      <c r="B540" s="77">
        <v>64041990000</v>
      </c>
      <c r="C540" s="78" t="s">
        <v>2507</v>
      </c>
      <c r="D540" s="79">
        <v>1</v>
      </c>
      <c r="E540" s="79"/>
      <c r="F540" s="79"/>
      <c r="G540" s="80">
        <v>0.72</v>
      </c>
      <c r="H540" s="80">
        <v>0.72</v>
      </c>
      <c r="I540" s="81">
        <v>0.72799999999999998</v>
      </c>
      <c r="J540" s="81">
        <v>0.874</v>
      </c>
      <c r="K540" s="82" t="s">
        <v>93</v>
      </c>
      <c r="L540" s="83" t="s">
        <v>32</v>
      </c>
      <c r="M540" s="84">
        <v>18</v>
      </c>
      <c r="N540" s="85">
        <f t="shared" si="8"/>
        <v>12.959999999999999</v>
      </c>
    </row>
    <row r="541" spans="1:14" s="86" customFormat="1" ht="45" customHeight="1" collapsed="1">
      <c r="A541" s="76">
        <v>540</v>
      </c>
      <c r="B541" s="92">
        <v>64041990000</v>
      </c>
      <c r="C541" s="114" t="s">
        <v>2508</v>
      </c>
      <c r="D541" s="79">
        <v>2</v>
      </c>
      <c r="E541" s="79"/>
      <c r="F541" s="79"/>
      <c r="G541" s="80">
        <v>1.5</v>
      </c>
      <c r="H541" s="80">
        <v>1.5</v>
      </c>
      <c r="I541" s="81">
        <v>1.508</v>
      </c>
      <c r="J541" s="81">
        <v>1.8580000000000001</v>
      </c>
      <c r="K541" s="82" t="s">
        <v>2509</v>
      </c>
      <c r="L541" s="83" t="s">
        <v>32</v>
      </c>
      <c r="M541" s="84">
        <v>18</v>
      </c>
      <c r="N541" s="85">
        <f t="shared" si="8"/>
        <v>27</v>
      </c>
    </row>
    <row r="542" spans="1:14" s="86" customFormat="1" ht="30" customHeight="1">
      <c r="A542" s="76">
        <v>541</v>
      </c>
      <c r="B542" s="92">
        <v>64041990000</v>
      </c>
      <c r="C542" s="114" t="s">
        <v>2510</v>
      </c>
      <c r="D542" s="79">
        <v>1</v>
      </c>
      <c r="E542" s="79"/>
      <c r="F542" s="79"/>
      <c r="G542" s="80">
        <v>0.45</v>
      </c>
      <c r="H542" s="80">
        <v>0.45</v>
      </c>
      <c r="I542" s="81">
        <v>0.45600000000000002</v>
      </c>
      <c r="J542" s="81">
        <v>0.65800000000000003</v>
      </c>
      <c r="K542" s="82" t="s">
        <v>44</v>
      </c>
      <c r="L542" s="83" t="s">
        <v>18</v>
      </c>
      <c r="M542" s="84">
        <v>18</v>
      </c>
      <c r="N542" s="85">
        <f t="shared" si="8"/>
        <v>8.1</v>
      </c>
    </row>
    <row r="543" spans="1:14" s="86" customFormat="1" ht="30" customHeight="1">
      <c r="A543" s="76">
        <v>542</v>
      </c>
      <c r="B543" s="77">
        <v>64041990000</v>
      </c>
      <c r="C543" s="78" t="s">
        <v>2511</v>
      </c>
      <c r="D543" s="79">
        <v>1</v>
      </c>
      <c r="E543" s="79"/>
      <c r="F543" s="79"/>
      <c r="G543" s="80">
        <v>0.1</v>
      </c>
      <c r="H543" s="80">
        <v>0.1</v>
      </c>
      <c r="I543" s="81">
        <v>0.108</v>
      </c>
      <c r="J543" s="81">
        <v>0.108</v>
      </c>
      <c r="K543" s="82" t="s">
        <v>44</v>
      </c>
      <c r="L543" s="83" t="s">
        <v>18</v>
      </c>
      <c r="M543" s="84">
        <v>18</v>
      </c>
      <c r="N543" s="85">
        <f t="shared" si="8"/>
        <v>1.8</v>
      </c>
    </row>
    <row r="544" spans="1:14" s="86" customFormat="1" ht="30" customHeight="1">
      <c r="A544" s="76">
        <v>543</v>
      </c>
      <c r="B544" s="92">
        <v>64041990000</v>
      </c>
      <c r="C544" s="114" t="s">
        <v>2512</v>
      </c>
      <c r="D544" s="106">
        <v>1</v>
      </c>
      <c r="E544" s="106"/>
      <c r="F544" s="79"/>
      <c r="G544" s="107">
        <v>0.28000000000000003</v>
      </c>
      <c r="H544" s="80">
        <v>0.28000000000000003</v>
      </c>
      <c r="I544" s="81">
        <v>0.29399999999999998</v>
      </c>
      <c r="J544" s="81">
        <v>0.41599999999999998</v>
      </c>
      <c r="K544" s="109" t="s">
        <v>44</v>
      </c>
      <c r="L544" s="83" t="s">
        <v>18</v>
      </c>
      <c r="M544" s="84">
        <v>18</v>
      </c>
      <c r="N544" s="85">
        <f t="shared" si="8"/>
        <v>5.0400000000000009</v>
      </c>
    </row>
    <row r="545" spans="1:14" s="86" customFormat="1" ht="45" customHeight="1">
      <c r="A545" s="76">
        <v>544</v>
      </c>
      <c r="B545" s="77">
        <v>64041990000</v>
      </c>
      <c r="C545" s="78" t="s">
        <v>2513</v>
      </c>
      <c r="D545" s="79">
        <v>1</v>
      </c>
      <c r="E545" s="79"/>
      <c r="F545" s="79"/>
      <c r="G545" s="80">
        <v>0.17</v>
      </c>
      <c r="H545" s="80">
        <v>0.17</v>
      </c>
      <c r="I545" s="81">
        <v>0.184</v>
      </c>
      <c r="J545" s="81">
        <v>0.28799999999999998</v>
      </c>
      <c r="K545" s="82" t="s">
        <v>44</v>
      </c>
      <c r="L545" s="83" t="s">
        <v>18</v>
      </c>
      <c r="M545" s="84">
        <v>18</v>
      </c>
      <c r="N545" s="85">
        <f t="shared" si="8"/>
        <v>3.06</v>
      </c>
    </row>
    <row r="546" spans="1:14" s="86" customFormat="1" ht="30" customHeight="1">
      <c r="A546" s="76">
        <v>545</v>
      </c>
      <c r="B546" s="77">
        <v>64051000010</v>
      </c>
      <c r="C546" s="78" t="s">
        <v>2514</v>
      </c>
      <c r="D546" s="79">
        <v>1</v>
      </c>
      <c r="E546" s="79"/>
      <c r="F546" s="79"/>
      <c r="G546" s="80">
        <v>0.41</v>
      </c>
      <c r="H546" s="80">
        <v>0.41</v>
      </c>
      <c r="I546" s="81">
        <v>0.42</v>
      </c>
      <c r="J546" s="81">
        <v>0.42</v>
      </c>
      <c r="K546" s="82" t="s">
        <v>194</v>
      </c>
      <c r="L546" s="83" t="s">
        <v>124</v>
      </c>
      <c r="M546" s="84">
        <v>18</v>
      </c>
      <c r="N546" s="85">
        <f t="shared" si="8"/>
        <v>7.38</v>
      </c>
    </row>
    <row r="547" spans="1:14" s="86" customFormat="1" ht="15.75" customHeight="1" collapsed="1">
      <c r="A547" s="76">
        <v>546</v>
      </c>
      <c r="B547" s="92">
        <v>64052099000</v>
      </c>
      <c r="C547" s="114" t="s">
        <v>855</v>
      </c>
      <c r="D547" s="79">
        <v>3</v>
      </c>
      <c r="E547" s="79"/>
      <c r="F547" s="79"/>
      <c r="G547" s="80">
        <v>0.23</v>
      </c>
      <c r="H547" s="80">
        <v>0.23</v>
      </c>
      <c r="I547" s="81">
        <v>0.24099999999999999</v>
      </c>
      <c r="J547" s="81">
        <v>0.24099999999999999</v>
      </c>
      <c r="K547" s="82" t="s">
        <v>2462</v>
      </c>
      <c r="L547" s="83" t="s">
        <v>18</v>
      </c>
      <c r="M547" s="84">
        <v>18</v>
      </c>
      <c r="N547" s="85">
        <f t="shared" si="8"/>
        <v>4.1400000000000006</v>
      </c>
    </row>
    <row r="548" spans="1:14" s="86" customFormat="1" ht="15.75" customHeight="1">
      <c r="A548" s="76">
        <v>547</v>
      </c>
      <c r="B548" s="92">
        <v>64052099000</v>
      </c>
      <c r="C548" s="114" t="s">
        <v>855</v>
      </c>
      <c r="D548" s="79">
        <v>1</v>
      </c>
      <c r="E548" s="79"/>
      <c r="F548" s="79"/>
      <c r="G548" s="80">
        <v>0.08</v>
      </c>
      <c r="H548" s="80">
        <v>0.08</v>
      </c>
      <c r="I548" s="81">
        <v>7.8E-2</v>
      </c>
      <c r="J548" s="81">
        <v>7.8E-2</v>
      </c>
      <c r="K548" s="82" t="s">
        <v>44</v>
      </c>
      <c r="L548" s="83" t="s">
        <v>42</v>
      </c>
      <c r="M548" s="84">
        <v>18</v>
      </c>
      <c r="N548" s="85">
        <f t="shared" si="8"/>
        <v>1.44</v>
      </c>
    </row>
    <row r="549" spans="1:14" s="86" customFormat="1" ht="15.75" customHeight="1">
      <c r="A549" s="76">
        <v>548</v>
      </c>
      <c r="B549" s="92">
        <v>64052099000</v>
      </c>
      <c r="C549" s="114" t="s">
        <v>855</v>
      </c>
      <c r="D549" s="79">
        <v>1</v>
      </c>
      <c r="E549" s="79"/>
      <c r="F549" s="79"/>
      <c r="G549" s="80">
        <v>0.08</v>
      </c>
      <c r="H549" s="80">
        <v>0.08</v>
      </c>
      <c r="I549" s="81">
        <v>0.08</v>
      </c>
      <c r="J549" s="81">
        <v>0.08</v>
      </c>
      <c r="K549" s="82" t="s">
        <v>330</v>
      </c>
      <c r="L549" s="83" t="s">
        <v>67</v>
      </c>
      <c r="M549" s="84">
        <v>18</v>
      </c>
      <c r="N549" s="85">
        <f t="shared" si="8"/>
        <v>1.44</v>
      </c>
    </row>
    <row r="550" spans="1:14" s="86" customFormat="1" ht="15.75" customHeight="1" collapsed="1">
      <c r="A550" s="76">
        <v>549</v>
      </c>
      <c r="B550" s="92">
        <v>64052099000</v>
      </c>
      <c r="C550" s="114" t="s">
        <v>852</v>
      </c>
      <c r="D550" s="79">
        <v>3</v>
      </c>
      <c r="E550" s="79"/>
      <c r="F550" s="79"/>
      <c r="G550" s="80">
        <v>0.22</v>
      </c>
      <c r="H550" s="80">
        <v>0.22</v>
      </c>
      <c r="I550" s="81">
        <v>0.23</v>
      </c>
      <c r="J550" s="81">
        <v>0.23</v>
      </c>
      <c r="K550" s="82" t="s">
        <v>44</v>
      </c>
      <c r="L550" s="83" t="s">
        <v>18</v>
      </c>
      <c r="M550" s="84">
        <v>18</v>
      </c>
      <c r="N550" s="85">
        <f t="shared" si="8"/>
        <v>3.96</v>
      </c>
    </row>
    <row r="551" spans="1:14" s="86" customFormat="1" ht="15.75" customHeight="1" collapsed="1">
      <c r="A551" s="76">
        <v>550</v>
      </c>
      <c r="B551" s="92">
        <v>64052099000</v>
      </c>
      <c r="C551" s="114" t="s">
        <v>852</v>
      </c>
      <c r="D551" s="79">
        <v>2</v>
      </c>
      <c r="E551" s="79"/>
      <c r="F551" s="79"/>
      <c r="G551" s="80">
        <v>0.19</v>
      </c>
      <c r="H551" s="80">
        <v>0.19</v>
      </c>
      <c r="I551" s="81">
        <v>0.19600000000000001</v>
      </c>
      <c r="J551" s="81">
        <v>0.19600000000000001</v>
      </c>
      <c r="K551" s="82" t="s">
        <v>44</v>
      </c>
      <c r="L551" s="83" t="s">
        <v>42</v>
      </c>
      <c r="M551" s="84">
        <v>18</v>
      </c>
      <c r="N551" s="85">
        <f t="shared" si="8"/>
        <v>3.42</v>
      </c>
    </row>
    <row r="552" spans="1:14" s="86" customFormat="1" ht="15.75" customHeight="1">
      <c r="A552" s="76">
        <v>551</v>
      </c>
      <c r="B552" s="92">
        <v>64052099000</v>
      </c>
      <c r="C552" s="114" t="s">
        <v>898</v>
      </c>
      <c r="D552" s="79">
        <v>1</v>
      </c>
      <c r="E552" s="79"/>
      <c r="F552" s="79"/>
      <c r="G552" s="80">
        <v>0.16</v>
      </c>
      <c r="H552" s="80">
        <v>0.16</v>
      </c>
      <c r="I552" s="81">
        <v>0.17199999999999999</v>
      </c>
      <c r="J552" s="81">
        <v>0.27600000000000002</v>
      </c>
      <c r="K552" s="82" t="s">
        <v>44</v>
      </c>
      <c r="L552" s="83" t="s">
        <v>18</v>
      </c>
      <c r="M552" s="84">
        <v>18</v>
      </c>
      <c r="N552" s="85">
        <f t="shared" si="8"/>
        <v>2.88</v>
      </c>
    </row>
    <row r="553" spans="1:14" s="86" customFormat="1" ht="15.75" customHeight="1">
      <c r="A553" s="76">
        <v>552</v>
      </c>
      <c r="B553" s="77">
        <v>65050090000</v>
      </c>
      <c r="C553" s="78" t="s">
        <v>1365</v>
      </c>
      <c r="D553" s="79">
        <v>1</v>
      </c>
      <c r="E553" s="79"/>
      <c r="F553" s="79"/>
      <c r="G553" s="80">
        <v>0.26</v>
      </c>
      <c r="H553" s="80">
        <v>0.26</v>
      </c>
      <c r="I553" s="81">
        <v>0.27200000000000002</v>
      </c>
      <c r="J553" s="81">
        <v>0.27200000000000002</v>
      </c>
      <c r="K553" s="82" t="s">
        <v>330</v>
      </c>
      <c r="L553" s="83" t="s">
        <v>12</v>
      </c>
      <c r="M553" s="84">
        <v>18</v>
      </c>
      <c r="N553" s="85">
        <f t="shared" si="8"/>
        <v>4.68</v>
      </c>
    </row>
    <row r="554" spans="1:14" s="86" customFormat="1" ht="15.75" customHeight="1">
      <c r="A554" s="76">
        <v>553</v>
      </c>
      <c r="B554" s="77">
        <v>65050090000</v>
      </c>
      <c r="C554" s="78" t="s">
        <v>993</v>
      </c>
      <c r="D554" s="79">
        <v>1</v>
      </c>
      <c r="E554" s="79"/>
      <c r="F554" s="79"/>
      <c r="G554" s="80">
        <v>0.08</v>
      </c>
      <c r="H554" s="80">
        <v>0.08</v>
      </c>
      <c r="I554" s="81">
        <v>0.08</v>
      </c>
      <c r="J554" s="81">
        <v>0.08</v>
      </c>
      <c r="K554" s="82" t="s">
        <v>168</v>
      </c>
      <c r="L554" s="83" t="s">
        <v>67</v>
      </c>
      <c r="M554" s="84">
        <v>18</v>
      </c>
      <c r="N554" s="85">
        <f t="shared" si="8"/>
        <v>1.44</v>
      </c>
    </row>
    <row r="555" spans="1:14" s="86" customFormat="1" ht="15.75" customHeight="1">
      <c r="A555" s="76">
        <v>554</v>
      </c>
      <c r="B555" s="77">
        <v>65050090000</v>
      </c>
      <c r="C555" s="78" t="s">
        <v>2515</v>
      </c>
      <c r="D555" s="79">
        <v>1</v>
      </c>
      <c r="E555" s="79"/>
      <c r="F555" s="79"/>
      <c r="G555" s="80">
        <v>0.08</v>
      </c>
      <c r="H555" s="80">
        <v>0.08</v>
      </c>
      <c r="I555" s="81">
        <v>7.8E-2</v>
      </c>
      <c r="J555" s="81">
        <v>7.8E-2</v>
      </c>
      <c r="K555" s="82" t="s">
        <v>250</v>
      </c>
      <c r="L555" s="83" t="s">
        <v>18</v>
      </c>
      <c r="M555" s="84">
        <v>18</v>
      </c>
      <c r="N555" s="85">
        <f t="shared" si="8"/>
        <v>1.44</v>
      </c>
    </row>
    <row r="556" spans="1:14" s="86" customFormat="1" ht="30" customHeight="1" collapsed="1">
      <c r="A556" s="76">
        <v>555</v>
      </c>
      <c r="B556" s="77">
        <v>65050090000</v>
      </c>
      <c r="C556" s="78" t="s">
        <v>540</v>
      </c>
      <c r="D556" s="90">
        <v>3</v>
      </c>
      <c r="E556" s="90"/>
      <c r="F556" s="79"/>
      <c r="G556" s="91">
        <v>0.28999999999999998</v>
      </c>
      <c r="H556" s="80">
        <v>0.28999999999999998</v>
      </c>
      <c r="I556" s="81">
        <v>0.30399999999999999</v>
      </c>
      <c r="J556" s="81">
        <v>0.30399999999999999</v>
      </c>
      <c r="K556" s="82" t="s">
        <v>2516</v>
      </c>
      <c r="L556" s="83" t="s">
        <v>18</v>
      </c>
      <c r="M556" s="84">
        <v>18</v>
      </c>
      <c r="N556" s="85">
        <f t="shared" si="8"/>
        <v>5.22</v>
      </c>
    </row>
    <row r="557" spans="1:14" s="86" customFormat="1" ht="15.75" customHeight="1" collapsed="1">
      <c r="A557" s="76">
        <v>556</v>
      </c>
      <c r="B557" s="77">
        <v>65050090000</v>
      </c>
      <c r="C557" s="78" t="s">
        <v>1963</v>
      </c>
      <c r="D557" s="79">
        <v>2</v>
      </c>
      <c r="E557" s="79"/>
      <c r="F557" s="79"/>
      <c r="G557" s="80">
        <v>0.19</v>
      </c>
      <c r="H557" s="80">
        <v>0.19</v>
      </c>
      <c r="I557" s="81">
        <v>0.2</v>
      </c>
      <c r="J557" s="81">
        <v>0.2</v>
      </c>
      <c r="K557" s="82" t="s">
        <v>362</v>
      </c>
      <c r="L557" s="83" t="s">
        <v>363</v>
      </c>
      <c r="M557" s="84">
        <v>18</v>
      </c>
      <c r="N557" s="85">
        <f t="shared" si="8"/>
        <v>3.42</v>
      </c>
    </row>
    <row r="558" spans="1:14" s="86" customFormat="1" ht="30" customHeight="1" collapsed="1">
      <c r="A558" s="76">
        <v>557</v>
      </c>
      <c r="B558" s="77">
        <v>65050090000</v>
      </c>
      <c r="C558" s="78" t="s">
        <v>1121</v>
      </c>
      <c r="D558" s="79">
        <v>15</v>
      </c>
      <c r="E558" s="79"/>
      <c r="F558" s="79"/>
      <c r="G558" s="80">
        <v>1.02</v>
      </c>
      <c r="H558" s="80">
        <v>1.02</v>
      </c>
      <c r="I558" s="81">
        <v>1.0269999999999999</v>
      </c>
      <c r="J558" s="81">
        <v>1.0269999999999999</v>
      </c>
      <c r="K558" s="82" t="s">
        <v>2222</v>
      </c>
      <c r="L558" s="83" t="s">
        <v>18</v>
      </c>
      <c r="M558" s="84">
        <v>18</v>
      </c>
      <c r="N558" s="85">
        <f t="shared" si="8"/>
        <v>18.36</v>
      </c>
    </row>
    <row r="559" spans="1:14" s="86" customFormat="1" ht="15.75" customHeight="1">
      <c r="A559" s="76">
        <v>558</v>
      </c>
      <c r="B559" s="77">
        <v>65050090000</v>
      </c>
      <c r="C559" s="78" t="s">
        <v>574</v>
      </c>
      <c r="D559" s="79">
        <v>1</v>
      </c>
      <c r="E559" s="79"/>
      <c r="F559" s="79"/>
      <c r="G559" s="80">
        <v>0.06</v>
      </c>
      <c r="H559" s="80">
        <v>0.06</v>
      </c>
      <c r="I559" s="81">
        <v>5.6000000000000001E-2</v>
      </c>
      <c r="J559" s="81">
        <v>5.6000000000000001E-2</v>
      </c>
      <c r="K559" s="82" t="s">
        <v>148</v>
      </c>
      <c r="L559" s="83" t="s">
        <v>42</v>
      </c>
      <c r="M559" s="84">
        <v>18</v>
      </c>
      <c r="N559" s="85">
        <f t="shared" si="8"/>
        <v>1.08</v>
      </c>
    </row>
    <row r="560" spans="1:14" s="86" customFormat="1" ht="15.75" customHeight="1">
      <c r="A560" s="76">
        <v>559</v>
      </c>
      <c r="B560" s="77">
        <v>65050090000</v>
      </c>
      <c r="C560" s="78" t="s">
        <v>2517</v>
      </c>
      <c r="D560" s="79">
        <v>1</v>
      </c>
      <c r="E560" s="79"/>
      <c r="F560" s="79"/>
      <c r="G560" s="80">
        <v>0.09</v>
      </c>
      <c r="H560" s="80">
        <v>0.09</v>
      </c>
      <c r="I560" s="81">
        <v>8.5000000000000006E-2</v>
      </c>
      <c r="J560" s="81">
        <v>8.5000000000000006E-2</v>
      </c>
      <c r="K560" s="82" t="s">
        <v>362</v>
      </c>
      <c r="L560" s="83" t="s">
        <v>363</v>
      </c>
      <c r="M560" s="84">
        <v>18</v>
      </c>
      <c r="N560" s="85">
        <f t="shared" si="8"/>
        <v>1.6199999999999999</v>
      </c>
    </row>
    <row r="561" spans="1:14" s="86" customFormat="1" ht="30" customHeight="1" collapsed="1">
      <c r="A561" s="76">
        <v>560</v>
      </c>
      <c r="B561" s="77">
        <v>65050090000</v>
      </c>
      <c r="C561" s="78" t="s">
        <v>2518</v>
      </c>
      <c r="D561" s="79">
        <v>2</v>
      </c>
      <c r="E561" s="79"/>
      <c r="F561" s="79"/>
      <c r="G561" s="80">
        <v>0.25</v>
      </c>
      <c r="H561" s="80">
        <v>0.25</v>
      </c>
      <c r="I561" s="81">
        <v>0.26200000000000001</v>
      </c>
      <c r="J561" s="81">
        <v>0.26200000000000001</v>
      </c>
      <c r="K561" s="82" t="s">
        <v>59</v>
      </c>
      <c r="L561" s="83" t="s">
        <v>32</v>
      </c>
      <c r="M561" s="84">
        <v>18</v>
      </c>
      <c r="N561" s="85">
        <f t="shared" si="8"/>
        <v>4.5</v>
      </c>
    </row>
    <row r="562" spans="1:14" s="86" customFormat="1" ht="15.75" customHeight="1" collapsed="1">
      <c r="A562" s="76">
        <v>561</v>
      </c>
      <c r="B562" s="77">
        <v>65050090000</v>
      </c>
      <c r="C562" s="78" t="s">
        <v>734</v>
      </c>
      <c r="D562" s="79">
        <v>10</v>
      </c>
      <c r="E562" s="79"/>
      <c r="F562" s="79"/>
      <c r="G562" s="80">
        <v>0.32</v>
      </c>
      <c r="H562" s="80">
        <v>0.32</v>
      </c>
      <c r="I562" s="81">
        <v>0.32600000000000012</v>
      </c>
      <c r="J562" s="81">
        <v>0.32600000000000012</v>
      </c>
      <c r="K562" s="82" t="s">
        <v>330</v>
      </c>
      <c r="L562" s="83" t="s">
        <v>18</v>
      </c>
      <c r="M562" s="84">
        <v>18</v>
      </c>
      <c r="N562" s="85">
        <f t="shared" si="8"/>
        <v>5.76</v>
      </c>
    </row>
    <row r="563" spans="1:14" s="86" customFormat="1" ht="60" customHeight="1" collapsed="1">
      <c r="A563" s="76">
        <v>562</v>
      </c>
      <c r="B563" s="77" t="s">
        <v>560</v>
      </c>
      <c r="C563" s="78" t="s">
        <v>2519</v>
      </c>
      <c r="D563" s="79">
        <v>5</v>
      </c>
      <c r="E563" s="79"/>
      <c r="F563" s="79"/>
      <c r="G563" s="80">
        <v>0.14000000000000001</v>
      </c>
      <c r="H563" s="80">
        <v>0.14000000000000001</v>
      </c>
      <c r="I563" s="81">
        <v>0.152</v>
      </c>
      <c r="J563" s="81">
        <v>0.152</v>
      </c>
      <c r="K563" s="82" t="s">
        <v>2520</v>
      </c>
      <c r="L563" s="83" t="s">
        <v>18</v>
      </c>
      <c r="M563" s="84">
        <v>18</v>
      </c>
      <c r="N563" s="85">
        <f t="shared" si="8"/>
        <v>2.5200000000000005</v>
      </c>
    </row>
    <row r="564" spans="1:14" s="86" customFormat="1" ht="60" customHeight="1" collapsed="1">
      <c r="A564" s="76">
        <v>563</v>
      </c>
      <c r="B564" s="77" t="s">
        <v>560</v>
      </c>
      <c r="C564" s="78" t="s">
        <v>2519</v>
      </c>
      <c r="D564" s="79">
        <v>6</v>
      </c>
      <c r="E564" s="79"/>
      <c r="F564" s="79"/>
      <c r="G564" s="80">
        <v>0.21</v>
      </c>
      <c r="H564" s="80">
        <v>0.21</v>
      </c>
      <c r="I564" s="81">
        <v>0.216</v>
      </c>
      <c r="J564" s="81">
        <v>0.216</v>
      </c>
      <c r="K564" s="82" t="s">
        <v>194</v>
      </c>
      <c r="L564" s="83" t="s">
        <v>568</v>
      </c>
      <c r="M564" s="84">
        <v>18</v>
      </c>
      <c r="N564" s="85">
        <f t="shared" si="8"/>
        <v>3.78</v>
      </c>
    </row>
    <row r="565" spans="1:14" s="86" customFormat="1" ht="60" customHeight="1">
      <c r="A565" s="76">
        <v>564</v>
      </c>
      <c r="B565" s="77" t="s">
        <v>560</v>
      </c>
      <c r="C565" s="78" t="s">
        <v>2519</v>
      </c>
      <c r="D565" s="79">
        <v>1</v>
      </c>
      <c r="E565" s="79"/>
      <c r="F565" s="79"/>
      <c r="G565" s="80">
        <v>0.09</v>
      </c>
      <c r="H565" s="80">
        <v>0.09</v>
      </c>
      <c r="I565" s="81">
        <v>8.5999999999999993E-2</v>
      </c>
      <c r="J565" s="81">
        <v>8.5999999999999993E-2</v>
      </c>
      <c r="K565" s="82" t="s">
        <v>139</v>
      </c>
      <c r="L565" s="83" t="s">
        <v>42</v>
      </c>
      <c r="M565" s="84">
        <v>18</v>
      </c>
      <c r="N565" s="85">
        <f t="shared" si="8"/>
        <v>1.6199999999999999</v>
      </c>
    </row>
    <row r="566" spans="1:14" s="86" customFormat="1" ht="60" customHeight="1" collapsed="1">
      <c r="A566" s="76">
        <v>565</v>
      </c>
      <c r="B566" s="77" t="s">
        <v>560</v>
      </c>
      <c r="C566" s="78" t="s">
        <v>2519</v>
      </c>
      <c r="D566" s="79">
        <v>2</v>
      </c>
      <c r="E566" s="79"/>
      <c r="F566" s="79"/>
      <c r="G566" s="80">
        <v>0.71</v>
      </c>
      <c r="H566" s="80">
        <v>0.71</v>
      </c>
      <c r="I566" s="81">
        <v>0.71599999999999997</v>
      </c>
      <c r="J566" s="81">
        <v>0.71599999999999997</v>
      </c>
      <c r="K566" s="82" t="s">
        <v>146</v>
      </c>
      <c r="L566" s="83" t="s">
        <v>147</v>
      </c>
      <c r="M566" s="84">
        <v>18</v>
      </c>
      <c r="N566" s="85">
        <f t="shared" si="8"/>
        <v>12.78</v>
      </c>
    </row>
    <row r="567" spans="1:14" s="86" customFormat="1">
      <c r="A567" s="84"/>
      <c r="B567" s="119"/>
      <c r="C567" s="120"/>
      <c r="D567" s="121">
        <v>2775</v>
      </c>
      <c r="E567" s="121">
        <f t="shared" ref="E567:J567" si="9">SUM(E2:E566)</f>
        <v>3</v>
      </c>
      <c r="F567" s="121">
        <f t="shared" si="9"/>
        <v>13</v>
      </c>
      <c r="G567" s="85">
        <f t="shared" si="9"/>
        <v>788.00000000000125</v>
      </c>
      <c r="H567" s="85">
        <f t="shared" si="9"/>
        <v>905.00000000000068</v>
      </c>
      <c r="I567" s="121">
        <f t="shared" si="9"/>
        <v>811.13400000000081</v>
      </c>
      <c r="J567" s="121">
        <f t="shared" si="9"/>
        <v>826.00600000000043</v>
      </c>
      <c r="K567" s="121"/>
      <c r="L567" s="121"/>
      <c r="M567" s="121"/>
      <c r="N567" s="121">
        <f>SUM(N2:N566)</f>
        <v>14184.000000000004</v>
      </c>
    </row>
  </sheetData>
  <conditionalFormatting sqref="C26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6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6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6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6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6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6"/>
  <sheetViews>
    <sheetView workbookViewId="0">
      <selection activeCell="F25" sqref="F25"/>
    </sheetView>
  </sheetViews>
  <sheetFormatPr defaultRowHeight="12.75"/>
  <cols>
    <col min="1" max="1" width="13.85546875" style="155" customWidth="1"/>
    <col min="2" max="2" width="16.5703125" style="155" customWidth="1"/>
    <col min="3" max="3" width="19.85546875" style="155" customWidth="1"/>
    <col min="4" max="4" width="14.140625" style="155" customWidth="1"/>
    <col min="5" max="5" width="14.42578125" style="155" customWidth="1"/>
    <col min="6" max="6" width="6.5703125" style="155" customWidth="1"/>
    <col min="7" max="7" width="10.28515625" style="155" customWidth="1"/>
    <col min="8" max="8" width="13.42578125" style="155" bestFit="1" customWidth="1"/>
    <col min="9" max="9" width="17" style="155" customWidth="1"/>
    <col min="11" max="14" width="18.7109375" style="243" customWidth="1"/>
  </cols>
  <sheetData>
    <row r="1" spans="1:16" ht="12.75" customHeight="1">
      <c r="A1" s="295" t="s">
        <v>2521</v>
      </c>
      <c r="B1" s="296"/>
      <c r="C1" s="296"/>
      <c r="H1" s="295" t="s">
        <v>2521</v>
      </c>
      <c r="I1" s="295"/>
      <c r="J1" s="295"/>
      <c r="K1" s="295"/>
      <c r="L1" s="295"/>
      <c r="M1" s="295"/>
      <c r="N1" s="295"/>
      <c r="O1" s="295"/>
    </row>
    <row r="2" spans="1:16">
      <c r="A2" s="296"/>
      <c r="B2" s="296"/>
      <c r="C2" s="296"/>
      <c r="H2" s="295"/>
      <c r="I2" s="295"/>
      <c r="J2" s="295"/>
      <c r="K2" s="295"/>
      <c r="L2" s="295"/>
      <c r="M2" s="295"/>
      <c r="N2" s="295"/>
      <c r="O2" s="295"/>
    </row>
    <row r="3" spans="1:16" ht="15" customHeight="1">
      <c r="A3"/>
      <c r="B3" s="125" t="s">
        <v>4448</v>
      </c>
      <c r="C3"/>
      <c r="H3" s="295"/>
      <c r="I3" s="295"/>
      <c r="J3" s="295"/>
      <c r="K3" s="295"/>
      <c r="L3" s="295"/>
      <c r="M3" s="295"/>
      <c r="N3" s="295"/>
      <c r="O3" s="295"/>
    </row>
    <row r="4" spans="1:16" ht="51">
      <c r="A4" s="125" t="s">
        <v>2522</v>
      </c>
      <c r="B4" s="241" t="s">
        <v>2523</v>
      </c>
      <c r="C4" s="241" t="s">
        <v>2524</v>
      </c>
      <c r="H4" s="34" t="s">
        <v>2522</v>
      </c>
      <c r="I4" s="34" t="s">
        <v>4449</v>
      </c>
      <c r="J4" s="34" t="s">
        <v>4452</v>
      </c>
      <c r="K4" s="34" t="s">
        <v>4450</v>
      </c>
      <c r="L4" s="34" t="s">
        <v>4451</v>
      </c>
      <c r="M4" s="34" t="s">
        <v>4455</v>
      </c>
      <c r="N4" s="34" t="s">
        <v>4453</v>
      </c>
      <c r="O4" s="34" t="s">
        <v>4454</v>
      </c>
    </row>
    <row r="5" spans="1:16">
      <c r="A5" s="126" t="s">
        <v>194</v>
      </c>
      <c r="B5" s="244">
        <v>446</v>
      </c>
      <c r="C5" s="244">
        <v>84.421000000000006</v>
      </c>
      <c r="H5" s="215" t="s">
        <v>1846</v>
      </c>
      <c r="I5" s="155">
        <v>140</v>
      </c>
      <c r="J5">
        <v>75.504000000000005</v>
      </c>
      <c r="K5" s="243">
        <v>0</v>
      </c>
      <c r="L5" s="243">
        <f>I5-K5</f>
        <v>140</v>
      </c>
      <c r="M5" s="243">
        <v>139</v>
      </c>
      <c r="N5" s="243">
        <f>I5-M5</f>
        <v>1</v>
      </c>
    </row>
    <row r="6" spans="1:16">
      <c r="A6" s="126" t="s">
        <v>1846</v>
      </c>
      <c r="B6" s="244">
        <v>140</v>
      </c>
      <c r="C6" s="244">
        <v>75.504000000000005</v>
      </c>
      <c r="H6" s="215" t="s">
        <v>809</v>
      </c>
      <c r="I6" s="155">
        <v>224</v>
      </c>
      <c r="J6">
        <v>101.55799999999991</v>
      </c>
      <c r="K6" s="243">
        <v>2</v>
      </c>
      <c r="L6" s="243">
        <f t="shared" ref="L6:L11" si="0">I6-K6</f>
        <v>222</v>
      </c>
      <c r="N6" s="243">
        <f t="shared" ref="N6:N11" si="1">I6-M6</f>
        <v>224</v>
      </c>
    </row>
    <row r="7" spans="1:16">
      <c r="A7" s="126" t="s">
        <v>438</v>
      </c>
      <c r="B7" s="244">
        <v>335</v>
      </c>
      <c r="C7" s="244">
        <v>82.581000000000031</v>
      </c>
      <c r="H7" s="155" t="s">
        <v>438</v>
      </c>
      <c r="I7" s="155">
        <v>335</v>
      </c>
      <c r="J7">
        <v>82.581000000000031</v>
      </c>
      <c r="K7" s="243">
        <v>0</v>
      </c>
      <c r="L7" s="243">
        <f t="shared" si="0"/>
        <v>335</v>
      </c>
      <c r="M7" s="243">
        <v>334</v>
      </c>
      <c r="N7" s="243">
        <f t="shared" si="1"/>
        <v>1</v>
      </c>
      <c r="O7">
        <v>235</v>
      </c>
      <c r="P7">
        <v>51</v>
      </c>
    </row>
    <row r="8" spans="1:16">
      <c r="A8" s="126" t="s">
        <v>1162</v>
      </c>
      <c r="B8" s="244">
        <v>647</v>
      </c>
      <c r="C8" s="244">
        <v>67.338999999999956</v>
      </c>
      <c r="H8" s="215" t="s">
        <v>947</v>
      </c>
      <c r="I8" s="155">
        <v>395</v>
      </c>
      <c r="J8">
        <v>208.3130000000001</v>
      </c>
      <c r="K8" s="243">
        <v>4</v>
      </c>
      <c r="L8" s="243">
        <f t="shared" si="0"/>
        <v>391</v>
      </c>
      <c r="N8" s="243">
        <f t="shared" si="1"/>
        <v>395</v>
      </c>
    </row>
    <row r="9" spans="1:16">
      <c r="A9" s="126" t="s">
        <v>947</v>
      </c>
      <c r="B9" s="244">
        <v>395</v>
      </c>
      <c r="C9" s="244">
        <v>208.3130000000001</v>
      </c>
      <c r="H9" s="155" t="s">
        <v>194</v>
      </c>
      <c r="I9" s="155">
        <v>446</v>
      </c>
      <c r="J9">
        <v>84.421000000000006</v>
      </c>
      <c r="K9" s="243">
        <v>3</v>
      </c>
      <c r="L9" s="243">
        <f t="shared" si="0"/>
        <v>443</v>
      </c>
      <c r="M9" s="243">
        <v>441</v>
      </c>
      <c r="N9" s="243">
        <f t="shared" si="1"/>
        <v>5</v>
      </c>
    </row>
    <row r="10" spans="1:16">
      <c r="A10" s="126" t="s">
        <v>809</v>
      </c>
      <c r="B10" s="244">
        <v>224</v>
      </c>
      <c r="C10" s="244">
        <v>101.55799999999991</v>
      </c>
      <c r="H10" s="155" t="s">
        <v>467</v>
      </c>
      <c r="I10" s="155">
        <v>588</v>
      </c>
      <c r="J10">
        <v>191.41800000000006</v>
      </c>
      <c r="K10" s="243">
        <v>12</v>
      </c>
      <c r="L10" s="243">
        <f t="shared" si="0"/>
        <v>576</v>
      </c>
      <c r="M10" s="243">
        <v>589</v>
      </c>
      <c r="N10" s="243">
        <f t="shared" si="1"/>
        <v>-1</v>
      </c>
    </row>
    <row r="11" spans="1:16">
      <c r="A11" s="126" t="s">
        <v>467</v>
      </c>
      <c r="B11" s="244">
        <v>588</v>
      </c>
      <c r="C11" s="244">
        <v>191.41800000000006</v>
      </c>
      <c r="H11" s="155" t="s">
        <v>1162</v>
      </c>
      <c r="I11" s="155">
        <v>647</v>
      </c>
      <c r="J11">
        <v>67.338999999999956</v>
      </c>
      <c r="K11" s="243">
        <v>0</v>
      </c>
      <c r="L11" s="243">
        <f t="shared" si="0"/>
        <v>647</v>
      </c>
      <c r="M11" s="243">
        <v>648</v>
      </c>
      <c r="N11" s="243">
        <f t="shared" si="1"/>
        <v>-1</v>
      </c>
      <c r="O11">
        <f>430+176</f>
        <v>606</v>
      </c>
      <c r="P11">
        <v>20</v>
      </c>
    </row>
    <row r="12" spans="1:16">
      <c r="A12" s="126" t="s">
        <v>2525</v>
      </c>
      <c r="B12" s="244">
        <v>2775</v>
      </c>
      <c r="C12" s="244">
        <v>811.13400000000172</v>
      </c>
      <c r="H12" s="155" t="s">
        <v>2525</v>
      </c>
      <c r="I12" s="155">
        <v>2775</v>
      </c>
      <c r="J12">
        <v>811.13400000000172</v>
      </c>
    </row>
    <row r="13" spans="1:16">
      <c r="A13"/>
      <c r="B13"/>
      <c r="C13"/>
    </row>
    <row r="14" spans="1:16">
      <c r="A14"/>
      <c r="B14"/>
      <c r="C14"/>
      <c r="I14" s="155" t="s">
        <v>4466</v>
      </c>
      <c r="O14">
        <f>100+290+176+430+235</f>
        <v>1231</v>
      </c>
    </row>
    <row r="15" spans="1:16">
      <c r="H15" s="297" t="s">
        <v>4467</v>
      </c>
      <c r="I15" s="297"/>
      <c r="J15" t="s">
        <v>4468</v>
      </c>
      <c r="K15" s="243" t="s">
        <v>4469</v>
      </c>
      <c r="L15" s="243" t="s">
        <v>4470</v>
      </c>
    </row>
    <row r="16" spans="1:16">
      <c r="H16" s="16" t="s">
        <v>4456</v>
      </c>
      <c r="I16" s="248">
        <v>100</v>
      </c>
      <c r="J16" s="246"/>
      <c r="K16" s="246">
        <v>30</v>
      </c>
      <c r="L16" s="243">
        <v>10</v>
      </c>
    </row>
    <row r="17" spans="4:11">
      <c r="D17" s="16" t="s">
        <v>438</v>
      </c>
      <c r="E17" s="16">
        <v>334</v>
      </c>
      <c r="H17" s="16" t="s">
        <v>4457</v>
      </c>
      <c r="I17" s="248">
        <v>290</v>
      </c>
      <c r="J17" s="246"/>
      <c r="K17" s="246"/>
    </row>
    <row r="18" spans="4:11">
      <c r="D18" s="16" t="s">
        <v>194</v>
      </c>
      <c r="E18" s="16">
        <v>441</v>
      </c>
      <c r="H18" s="16" t="s">
        <v>4458</v>
      </c>
      <c r="I18" s="248">
        <v>192</v>
      </c>
      <c r="J18" s="246"/>
      <c r="K18" s="246"/>
    </row>
    <row r="19" spans="4:11">
      <c r="D19" s="16" t="s">
        <v>467</v>
      </c>
      <c r="E19" s="16">
        <v>589</v>
      </c>
      <c r="H19" s="16" t="s">
        <v>4459</v>
      </c>
      <c r="I19" s="248"/>
      <c r="J19" s="246"/>
      <c r="K19" s="246"/>
    </row>
    <row r="20" spans="4:11">
      <c r="D20" s="16" t="s">
        <v>1162</v>
      </c>
      <c r="E20" s="16">
        <v>648</v>
      </c>
      <c r="H20" s="16" t="s">
        <v>4460</v>
      </c>
      <c r="I20" s="248">
        <v>370</v>
      </c>
      <c r="J20" s="246"/>
    </row>
    <row r="21" spans="4:11">
      <c r="D21" s="247" t="s">
        <v>2525</v>
      </c>
      <c r="E21" s="247">
        <f>SUM(E17:E20)</f>
        <v>2012</v>
      </c>
      <c r="H21" s="16" t="s">
        <v>4461</v>
      </c>
      <c r="I21" s="248"/>
      <c r="J21" s="246"/>
      <c r="K21" s="246"/>
    </row>
    <row r="22" spans="4:11">
      <c r="D22" s="16" t="s">
        <v>4471</v>
      </c>
      <c r="E22" s="16">
        <f>SUM(I16:I25)</f>
        <v>1794</v>
      </c>
      <c r="H22" s="16" t="s">
        <v>4462</v>
      </c>
      <c r="I22" s="248">
        <v>176</v>
      </c>
      <c r="J22" s="246"/>
      <c r="K22" s="246"/>
    </row>
    <row r="23" spans="4:11">
      <c r="D23" s="16" t="s">
        <v>4472</v>
      </c>
      <c r="E23" s="16">
        <f>SUM(J16:J25)</f>
        <v>71</v>
      </c>
      <c r="H23" s="16" t="s">
        <v>4463</v>
      </c>
      <c r="I23" s="248">
        <v>430</v>
      </c>
      <c r="J23" s="246">
        <v>20</v>
      </c>
      <c r="K23" s="246"/>
    </row>
    <row r="24" spans="4:11">
      <c r="D24" s="16" t="s">
        <v>4473</v>
      </c>
      <c r="E24" s="16">
        <v>30</v>
      </c>
      <c r="H24" s="16" t="s">
        <v>4464</v>
      </c>
      <c r="I24" s="248"/>
      <c r="J24" s="246"/>
      <c r="K24" s="246"/>
    </row>
    <row r="25" spans="4:11">
      <c r="D25" s="16" t="s">
        <v>4470</v>
      </c>
      <c r="E25" s="16">
        <v>10</v>
      </c>
      <c r="H25" s="16" t="s">
        <v>4465</v>
      </c>
      <c r="I25" s="248">
        <v>236</v>
      </c>
      <c r="J25" s="246">
        <v>51</v>
      </c>
      <c r="K25" s="246"/>
    </row>
    <row r="26" spans="4:11">
      <c r="D26" s="247" t="s">
        <v>4474</v>
      </c>
      <c r="E26" s="247">
        <f>E21-SUM(E22:E25)</f>
        <v>107</v>
      </c>
      <c r="H26" s="249" t="s">
        <v>4475</v>
      </c>
      <c r="I26" s="249">
        <f>SUM(I16:I25)</f>
        <v>1794</v>
      </c>
    </row>
  </sheetData>
  <autoFilter ref="H4:O4" xr:uid="{00000000-0009-0000-0000-000011000000}">
    <sortState xmlns:xlrd2="http://schemas.microsoft.com/office/spreadsheetml/2017/richdata2" ref="H5:N12">
      <sortCondition ref="I4"/>
    </sortState>
  </autoFilter>
  <mergeCells count="3">
    <mergeCell ref="A1:C2"/>
    <mergeCell ref="H1:O3"/>
    <mergeCell ref="H15:I1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Sheet2</vt:lpstr>
      <vt:lpstr>RE (2)</vt:lpstr>
      <vt:lpstr>ALL Exp-Asos</vt:lpstr>
      <vt:lpstr>Other</vt:lpstr>
      <vt:lpstr>Rinascimento</vt:lpstr>
      <vt:lpstr>ASOS</vt:lpstr>
      <vt:lpstr>Sheet4</vt:lpstr>
      <vt:lpstr>Women's Summer Shoes-156</vt:lpstr>
      <vt:lpstr>subcategory</vt:lpstr>
      <vt:lpstr>brand</vt:lpstr>
      <vt:lpstr>country</vt:lpstr>
      <vt:lpstr>gender</vt:lpstr>
      <vt:lpstr>material</vt:lpstr>
      <vt:lpstr>COLOR</vt:lpstr>
      <vt:lpstr>SIZE</vt:lpstr>
      <vt:lpstr>INVOICE</vt:lpstr>
      <vt:lpstr>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Ali Vakilzadeh</cp:lastModifiedBy>
  <dcterms:created xsi:type="dcterms:W3CDTF">2026-07-24T13:47:55Z</dcterms:created>
  <dcterms:modified xsi:type="dcterms:W3CDTF">2026-08-21T15:16:18Z</dcterms:modified>
</cp:coreProperties>
</file>